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15" tabRatio="637" firstSheet="1" activeTab="2"/>
  </bookViews>
  <sheets>
    <sheet name="21年库存表" sheetId="5" state="hidden" r:id="rId1"/>
    <sheet name="23年库存表" sheetId="15" r:id="rId2"/>
    <sheet name="备货情况" sheetId="14" r:id="rId3"/>
    <sheet name="波兰产品库存" sheetId="19" state="hidden" r:id="rId4"/>
    <sheet name="22年库存表" sheetId="18" state="hidden" r:id="rId5"/>
    <sheet name="2021年终盘点配件数量" sheetId="11" state="hidden" r:id="rId6"/>
    <sheet name="备份--库存表" sheetId="17" state="hidden" r:id="rId7"/>
    <sheet name="盘库用" sheetId="16" state="hidden" r:id="rId8"/>
  </sheets>
  <definedNames>
    <definedName name="_xlnm._FilterDatabase" localSheetId="0" hidden="1">'21年库存表'!$A$8:$ZH$488</definedName>
    <definedName name="_xlnm._FilterDatabase" localSheetId="1" hidden="1">'23年库存表'!$A$8:$KE$579</definedName>
    <definedName name="_xlnm._FilterDatabase" localSheetId="2" hidden="1">备货情况!$A$3:$W$922</definedName>
    <definedName name="_xlnm._FilterDatabase" localSheetId="4" hidden="1">'22年库存表'!$A$8:$LHF$564</definedName>
    <definedName name="_xlnm._FilterDatabase" localSheetId="5" hidden="1">'2021年终盘点配件数量'!$A$1:$C$165</definedName>
    <definedName name="_xlnm._FilterDatabase" localSheetId="6" hidden="1">'备份--库存表'!$8:$488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I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配件-信封不够</t>
        </r>
      </text>
    </comment>
    <comment ref="I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刮画（6张）：多620
信封：多1200</t>
        </r>
      </text>
    </comment>
    <comment ref="I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刮画（2张）：多500
刮画（6张）：多50</t>
        </r>
      </text>
    </comment>
    <comment ref="H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大圆筒系列：都为实盘数量</t>
        </r>
      </text>
    </comment>
    <comment ref="H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小圆筒系列：都为实盘数量</t>
        </r>
      </text>
    </comment>
    <comment ref="I1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方盒系列：按彩盒盘库  </t>
        </r>
      </text>
    </comment>
    <comment ref="H1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快干蜡笔系列：多次盘库确认</t>
        </r>
      </text>
    </comment>
    <comment ref="F1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成品中：192套 已贴小船长不干胶</t>
        </r>
      </text>
    </comment>
    <comment ref="I1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</t>
        </r>
      </text>
    </comment>
    <comment ref="F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
</t>
        </r>
      </text>
    </comment>
    <comment ref="I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
</t>
        </r>
      </text>
    </comment>
    <comment ref="F1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成品中：240套 已贴小船长不干胶</t>
        </r>
      </text>
    </comment>
    <comment ref="I1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</t>
        </r>
      </text>
    </comment>
    <comment ref="F1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</t>
        </r>
      </text>
    </comment>
    <comment ref="I1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
</t>
        </r>
      </text>
    </comment>
    <comment ref="I1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
</t>
        </r>
      </text>
    </comment>
    <comment ref="F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</t>
        </r>
      </text>
    </comment>
    <comment ref="I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成品：已贴小船长不干胶
</t>
        </r>
      </text>
    </comment>
    <comment ref="A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这个货号的展示架分别为：像素马赛克展示盒、关节刮画展示盒（8套）</t>
        </r>
      </text>
    </comment>
    <comment ref="A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数量在大信封展示盒里</t>
        </r>
      </text>
    </comment>
    <comment ref="F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2021.12.16日更新数据</t>
        </r>
      </text>
    </comment>
    <comment ref="F4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其中 301套 贴了小船长不干胶
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A</author>
  </authors>
  <commentList>
    <comment ref="L18" authorId="0">
      <text>
        <r>
          <rPr>
            <b/>
            <sz val="9"/>
            <rFont val="宋体"/>
            <charset val="134"/>
          </rPr>
          <t>彩盒多出3024个，
用在14批次上</t>
        </r>
      </text>
    </comment>
    <comment ref="F20" authorId="0">
      <text>
        <r>
          <rPr>
            <sz val="9"/>
            <rFont val="宋体"/>
            <charset val="134"/>
          </rPr>
          <t xml:space="preserve">
老版本继续使用到2023年6月</t>
        </r>
      </text>
    </comment>
    <comment ref="F21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F22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F23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L23" authorId="0">
      <text>
        <r>
          <rPr>
            <b/>
            <sz val="9"/>
            <rFont val="宋体"/>
            <charset val="134"/>
          </rPr>
          <t>CH221571中调了3024套刮画</t>
        </r>
      </text>
    </comment>
    <comment ref="CP23" authorId="0">
      <text>
        <r>
          <rPr>
            <sz val="9"/>
            <rFont val="宋体"/>
            <charset val="134"/>
          </rPr>
          <t>做捷克语包装</t>
        </r>
      </text>
    </comment>
    <comment ref="I24" authorId="0">
      <text>
        <r>
          <rPr>
            <sz val="9"/>
            <rFont val="宋体"/>
            <charset val="134"/>
          </rPr>
          <t xml:space="preserve">
另有次品：216</t>
        </r>
      </text>
    </comment>
    <comment ref="L24" authorId="0">
      <text>
        <r>
          <rPr>
            <sz val="9"/>
            <rFont val="宋体"/>
            <charset val="134"/>
          </rPr>
          <t xml:space="preserve">
另有次品：216
</t>
        </r>
      </text>
    </comment>
    <comment ref="I27" authorId="0">
      <text>
        <r>
          <rPr>
            <sz val="9"/>
            <rFont val="宋体"/>
            <charset val="134"/>
          </rPr>
          <t xml:space="preserve">
另有次品：213</t>
        </r>
      </text>
    </comment>
    <comment ref="L27" authorId="0">
      <text>
        <r>
          <rPr>
            <sz val="9"/>
            <rFont val="宋体"/>
            <charset val="134"/>
          </rPr>
          <t xml:space="preserve">
另有次品：213
</t>
        </r>
      </text>
    </comment>
    <comment ref="O37" authorId="0">
      <text>
        <r>
          <rPr>
            <sz val="9"/>
            <rFont val="宋体"/>
            <charset val="134"/>
          </rPr>
          <t xml:space="preserve">
刮画：4403
信封：5000</t>
        </r>
      </text>
    </comment>
    <comment ref="O38" authorId="0">
      <text>
        <r>
          <rPr>
            <sz val="9"/>
            <rFont val="宋体"/>
            <charset val="134"/>
          </rPr>
          <t xml:space="preserve">
刮画：3742
信封：4200
</t>
        </r>
      </text>
    </comment>
    <comment ref="O39" authorId="0">
      <text>
        <r>
          <rPr>
            <sz val="9"/>
            <rFont val="宋体"/>
            <charset val="134"/>
          </rPr>
          <t xml:space="preserve">
刮画：4403
信封：5400
</t>
        </r>
      </text>
    </comment>
    <comment ref="O40" authorId="0">
      <text>
        <r>
          <rPr>
            <sz val="9"/>
            <rFont val="宋体"/>
            <charset val="134"/>
          </rPr>
          <t xml:space="preserve">
 彩盒：2200
 6张：3100
 2张：750</t>
        </r>
      </text>
    </comment>
    <comment ref="O41" authorId="0">
      <text>
        <r>
          <rPr>
            <sz val="9"/>
            <rFont val="宋体"/>
            <charset val="134"/>
          </rPr>
          <t xml:space="preserve">
彩盒：2200
 6张：3200
 2张：3100
</t>
        </r>
      </text>
    </comment>
    <comment ref="O42" authorId="0">
      <text>
        <r>
          <rPr>
            <sz val="9"/>
            <rFont val="宋体"/>
            <charset val="134"/>
          </rPr>
          <t xml:space="preserve"> 彩盒：5600
 2张：500</t>
        </r>
      </text>
    </comment>
    <comment ref="O43" authorId="0">
      <text>
        <r>
          <rPr>
            <sz val="9"/>
            <rFont val="宋体"/>
            <charset val="134"/>
          </rPr>
          <t xml:space="preserve">
彩盒：700
6张：750
2张：1200</t>
        </r>
      </text>
    </comment>
    <comment ref="P44" authorId="0">
      <text>
        <r>
          <rPr>
            <sz val="9"/>
            <rFont val="宋体"/>
            <charset val="134"/>
          </rPr>
          <t xml:space="preserve">其中5000是JRK捷克语的
</t>
        </r>
      </text>
    </comment>
    <comment ref="DG44" authorId="0">
      <text>
        <r>
          <rPr>
            <sz val="9"/>
            <rFont val="宋体"/>
            <charset val="134"/>
          </rPr>
          <t xml:space="preserve">捷克语包装
</t>
        </r>
      </text>
    </comment>
    <comment ref="P45" authorId="0">
      <text>
        <r>
          <rPr>
            <sz val="9"/>
            <rFont val="宋体"/>
            <charset val="134"/>
          </rPr>
          <t xml:space="preserve">5000套是JRK版本
</t>
        </r>
      </text>
    </comment>
    <comment ref="DG45" authorId="0">
      <text>
        <r>
          <rPr>
            <sz val="9"/>
            <rFont val="宋体"/>
            <charset val="134"/>
          </rPr>
          <t xml:space="preserve">捷克语包装
</t>
        </r>
      </text>
    </comment>
    <comment ref="O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彩盒：4450</t>
        </r>
      </text>
    </comment>
    <comment ref="O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彩盒：2700</t>
        </r>
      </text>
    </comment>
    <comment ref="O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彩盒：3900</t>
        </r>
      </text>
    </comment>
    <comment ref="O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彩盒：3710</t>
        </r>
      </text>
    </comment>
    <comment ref="O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彩盒：4470</t>
        </r>
      </text>
    </comment>
    <comment ref="O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彩盒400</t>
        </r>
      </text>
    </comment>
    <comment ref="O114" authorId="0">
      <text>
        <r>
          <rPr>
            <sz val="9"/>
            <rFont val="宋体"/>
            <charset val="134"/>
          </rPr>
          <t xml:space="preserve">
材料包：2166
筒：2245</t>
        </r>
      </text>
    </comment>
    <comment ref="O1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材料包：256
筒：3049（另有次品筒40个）</t>
        </r>
      </text>
    </comment>
    <comment ref="O118" authorId="0">
      <text>
        <r>
          <rPr>
            <sz val="9"/>
            <rFont val="宋体"/>
            <charset val="134"/>
          </rPr>
          <t xml:space="preserve">
材料包：79</t>
        </r>
      </text>
    </comment>
    <comment ref="O119" authorId="0">
      <text>
        <r>
          <rPr>
            <sz val="9"/>
            <rFont val="宋体"/>
            <charset val="134"/>
          </rPr>
          <t xml:space="preserve">
材料包：405
筒：1296</t>
        </r>
      </text>
    </comment>
    <comment ref="L120" authorId="0">
      <text>
        <r>
          <rPr>
            <b/>
            <sz val="9"/>
            <rFont val="宋体"/>
            <charset val="134"/>
          </rPr>
          <t>112套贴有 波兰产品 不干胶</t>
        </r>
      </text>
    </comment>
    <comment ref="O1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材料包：381</t>
        </r>
      </text>
    </comment>
    <comment ref="O1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材料包：36</t>
        </r>
      </text>
    </comment>
    <comment ref="O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材料包：600</t>
        </r>
      </text>
    </comment>
    <comment ref="O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筒：740
材料包：920</t>
        </r>
      </text>
    </comment>
    <comment ref="O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筒：4080
材料包：4124</t>
        </r>
      </text>
    </comment>
    <comment ref="O1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材料包：1851</t>
        </r>
      </text>
    </comment>
    <comment ref="O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材料包：2050
筒：3017</t>
        </r>
      </text>
    </comment>
    <comment ref="O1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筒：3253
材料包：4789</t>
        </r>
      </text>
    </comment>
    <comment ref="O1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筒：5038</t>
        </r>
      </text>
    </comment>
    <comment ref="O1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筒：4500</t>
        </r>
      </text>
    </comment>
    <comment ref="O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材料包：647</t>
        </r>
      </text>
    </comment>
    <comment ref="O1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材料包：3030
筒：3033</t>
        </r>
      </text>
    </comment>
    <comment ref="O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筒：3020
材料包：3030</t>
        </r>
      </text>
    </comment>
    <comment ref="O1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材料包：2304
筒：2725</t>
        </r>
      </text>
    </comment>
    <comment ref="O1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材料包：2170
筒：2179</t>
        </r>
      </text>
    </comment>
    <comment ref="O1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材料包：2158
筒：2190</t>
        </r>
      </text>
    </comment>
    <comment ref="O1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材料包：2510
筒：2659</t>
        </r>
      </text>
    </comment>
    <comment ref="K1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成品中：192套 已贴小船长不干胶</t>
        </r>
      </text>
    </comment>
    <comment ref="K1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
</t>
        </r>
      </text>
    </comment>
    <comment ref="K1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成品中：240套 已贴小船长不干胶</t>
        </r>
      </text>
    </comment>
    <comment ref="H1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大指甲贴：DP207170
大指甲贴：DP197119</t>
        </r>
      </text>
    </comment>
    <comment ref="H186" authorId="1">
      <text>
        <r>
          <rPr>
            <sz val="9"/>
            <rFont val="宋体"/>
            <charset val="134"/>
          </rPr>
          <t xml:space="preserve">用完要改装量
</t>
        </r>
      </text>
    </comment>
    <comment ref="O1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信封：1800
面具：1091
刮画：1500</t>
        </r>
      </text>
    </comment>
    <comment ref="O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信封：1143
面具：1300
刮画：1350
</t>
        </r>
      </text>
    </comment>
    <comment ref="CP201" authorId="0">
      <text>
        <r>
          <rPr>
            <sz val="9"/>
            <rFont val="宋体"/>
            <charset val="134"/>
          </rPr>
          <t>做捷克语包装</t>
        </r>
      </text>
    </comment>
    <comment ref="L203" authorId="0">
      <text>
        <r>
          <rPr>
            <b/>
            <sz val="9"/>
            <rFont val="宋体"/>
            <charset val="134"/>
          </rPr>
          <t>包装多3008</t>
        </r>
      </text>
    </comment>
    <comment ref="O203" authorId="0">
      <text>
        <r>
          <rPr>
            <sz val="9"/>
            <rFont val="宋体"/>
            <charset val="134"/>
          </rPr>
          <t xml:space="preserve">
信封：3270
EVA：3000</t>
        </r>
      </text>
    </comment>
    <comment ref="CP203" authorId="0">
      <text>
        <r>
          <rPr>
            <sz val="9"/>
            <rFont val="宋体"/>
            <charset val="134"/>
          </rPr>
          <t xml:space="preserve">做捷克语包装
</t>
        </r>
      </text>
    </comment>
    <comment ref="O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信封：3000
EVA：1080</t>
        </r>
      </text>
    </comment>
    <comment ref="CP204" authorId="0">
      <text>
        <r>
          <rPr>
            <sz val="9"/>
            <rFont val="宋体"/>
            <charset val="134"/>
          </rPr>
          <t>做捷克语包装</t>
        </r>
      </text>
    </comment>
    <comment ref="O2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EVA：900
</t>
        </r>
      </text>
    </comment>
    <comment ref="O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信封：3300
EVA：2700</t>
        </r>
      </text>
    </comment>
    <comment ref="O207" authorId="0">
      <text>
        <r>
          <rPr>
            <sz val="9"/>
            <rFont val="宋体"/>
            <charset val="134"/>
          </rPr>
          <t xml:space="preserve">
信封：3135
折页：1910
EVA 四款通用：5840</t>
        </r>
      </text>
    </comment>
    <comment ref="O208" authorId="0">
      <text>
        <r>
          <rPr>
            <sz val="9"/>
            <rFont val="宋体"/>
            <charset val="134"/>
          </rPr>
          <t xml:space="preserve">
信封：3135
折页：1950 
EVA 四款通用：5840
</t>
        </r>
      </text>
    </comment>
    <comment ref="O209" authorId="0">
      <text>
        <r>
          <rPr>
            <sz val="9"/>
            <rFont val="宋体"/>
            <charset val="134"/>
          </rPr>
          <t xml:space="preserve">
信封：230
CH191596/97/98/99 
EVA 四款通用：5840
</t>
        </r>
      </text>
    </comment>
    <comment ref="O210" authorId="0">
      <text>
        <r>
          <rPr>
            <sz val="9"/>
            <rFont val="宋体"/>
            <charset val="134"/>
          </rPr>
          <t xml:space="preserve">
信封：2400
CH191596/97/98/99 
EVA 四款通用：5840
</t>
        </r>
      </text>
    </comment>
    <comment ref="H223" authorId="0">
      <text>
        <r>
          <rPr>
            <sz val="9"/>
            <rFont val="宋体"/>
            <charset val="134"/>
          </rPr>
          <t xml:space="preserve">
与 DP197109 通用</t>
        </r>
      </text>
    </comment>
    <comment ref="L231" authorId="0">
      <text>
        <r>
          <rPr>
            <b/>
            <sz val="9"/>
            <rFont val="宋体"/>
            <charset val="134"/>
          </rPr>
          <t>240</t>
        </r>
        <r>
          <rPr>
            <sz val="9"/>
            <rFont val="宋体"/>
            <charset val="134"/>
          </rPr>
          <t xml:space="preserve">套贴有小船长不干胶
</t>
        </r>
      </text>
    </comment>
    <comment ref="L232" authorId="0">
      <text>
        <r>
          <rPr>
            <sz val="9"/>
            <rFont val="宋体"/>
            <charset val="134"/>
          </rPr>
          <t xml:space="preserve">
216套套贴有小船长不干胶</t>
        </r>
      </text>
    </comment>
    <comment ref="L233" authorId="0">
      <text>
        <r>
          <rPr>
            <b/>
            <sz val="9"/>
            <rFont val="宋体"/>
            <charset val="134"/>
          </rPr>
          <t>24</t>
        </r>
        <r>
          <rPr>
            <sz val="9"/>
            <rFont val="宋体"/>
            <charset val="134"/>
          </rPr>
          <t xml:space="preserve">套贴有小船长不干胶
</t>
        </r>
      </text>
    </comment>
    <comment ref="L234" authorId="0">
      <text>
        <r>
          <rPr>
            <b/>
            <sz val="9"/>
            <rFont val="宋体"/>
            <charset val="134"/>
          </rPr>
          <t>72套贴有小船长不干胶</t>
        </r>
        <r>
          <rPr>
            <sz val="9"/>
            <rFont val="宋体"/>
            <charset val="134"/>
          </rPr>
          <t xml:space="preserve">
</t>
        </r>
      </text>
    </comment>
    <comment ref="L235" authorId="0">
      <text>
        <r>
          <rPr>
            <b/>
            <sz val="9"/>
            <rFont val="宋体"/>
            <charset val="134"/>
          </rPr>
          <t>264</t>
        </r>
        <r>
          <rPr>
            <sz val="9"/>
            <rFont val="宋体"/>
            <charset val="134"/>
          </rPr>
          <t xml:space="preserve">套贴有小船长不干胶
</t>
        </r>
      </text>
    </comment>
    <comment ref="L236" authorId="0">
      <text>
        <r>
          <rPr>
            <b/>
            <sz val="9"/>
            <rFont val="宋体"/>
            <charset val="134"/>
          </rPr>
          <t>24</t>
        </r>
        <r>
          <rPr>
            <sz val="9"/>
            <rFont val="宋体"/>
            <charset val="134"/>
          </rPr>
          <t xml:space="preserve">套贴有小船长不干胶
</t>
        </r>
      </text>
    </comment>
    <comment ref="CJ240" authorId="0">
      <text>
        <r>
          <rPr>
            <sz val="9"/>
            <rFont val="宋体"/>
            <charset val="134"/>
          </rPr>
          <t>这款建议客户把所有的库存156个都拿走了，还差的108套从天猫仓拿</t>
        </r>
      </text>
    </comment>
    <comment ref="O257" authorId="0">
      <text>
        <r>
          <rPr>
            <sz val="9"/>
            <rFont val="宋体"/>
            <charset val="134"/>
          </rPr>
          <t xml:space="preserve">
彩盒：460</t>
        </r>
      </text>
    </comment>
    <comment ref="O268" authorId="0">
      <text>
        <r>
          <rPr>
            <sz val="9"/>
            <rFont val="宋体"/>
            <charset val="134"/>
          </rPr>
          <t xml:space="preserve">
彩盒：720
</t>
        </r>
      </text>
    </comment>
    <comment ref="N269" authorId="0">
      <text>
        <r>
          <rPr>
            <sz val="9"/>
            <rFont val="宋体"/>
            <charset val="134"/>
          </rPr>
          <t xml:space="preserve">
PT，Johnco，小船长 合计未出720套</t>
        </r>
      </text>
    </comment>
    <comment ref="O269" authorId="0">
      <text>
        <r>
          <rPr>
            <sz val="9"/>
            <rFont val="宋体"/>
            <charset val="134"/>
          </rPr>
          <t xml:space="preserve">
彩盒：748</t>
        </r>
      </text>
    </comment>
    <comment ref="I271" authorId="0">
      <text>
        <r>
          <rPr>
            <sz val="9"/>
            <rFont val="宋体"/>
            <charset val="134"/>
          </rPr>
          <t xml:space="preserve">
另外有250个次品盒退回</t>
        </r>
      </text>
    </comment>
    <comment ref="O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彩盒：2124</t>
        </r>
      </text>
    </comment>
    <comment ref="O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彩盒：1908</t>
        </r>
      </text>
    </comment>
    <comment ref="L284" authorId="0">
      <text>
        <r>
          <rPr>
            <sz val="9"/>
            <rFont val="宋体"/>
            <charset val="134"/>
          </rPr>
          <t xml:space="preserve">
另外还有老款（牛皮纸）的38个
</t>
        </r>
      </text>
    </comment>
    <comment ref="O284" authorId="0">
      <text>
        <r>
          <rPr>
            <sz val="9"/>
            <rFont val="宋体"/>
            <charset val="134"/>
          </rPr>
          <t xml:space="preserve">
另外还有老款（牛皮纸）的38个
</t>
        </r>
      </text>
    </comment>
    <comment ref="O285" authorId="0">
      <text>
        <r>
          <rPr>
            <sz val="9"/>
            <rFont val="宋体"/>
            <charset val="134"/>
          </rPr>
          <t xml:space="preserve">
蜡笔：2900
布袋：3200
纸套：3750</t>
        </r>
      </text>
    </comment>
    <comment ref="O292" authorId="0">
      <text>
        <r>
          <rPr>
            <sz val="9"/>
            <rFont val="宋体"/>
            <charset val="134"/>
          </rPr>
          <t xml:space="preserve">
彩盒：1704</t>
        </r>
      </text>
    </comment>
    <comment ref="O293" authorId="0">
      <text>
        <r>
          <rPr>
            <sz val="9"/>
            <rFont val="宋体"/>
            <charset val="134"/>
          </rPr>
          <t xml:space="preserve">
彩盒：1704
</t>
        </r>
      </text>
    </comment>
    <comment ref="O294" authorId="0">
      <text>
        <r>
          <rPr>
            <sz val="9"/>
            <rFont val="宋体"/>
            <charset val="134"/>
          </rPr>
          <t xml:space="preserve">
彩盒：1728
</t>
        </r>
      </text>
    </comment>
    <comment ref="O295" authorId="0">
      <text>
        <r>
          <rPr>
            <sz val="9"/>
            <rFont val="宋体"/>
            <charset val="134"/>
          </rPr>
          <t xml:space="preserve">
彩盒：1728</t>
        </r>
      </text>
    </comment>
    <comment ref="O2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彩盒：3864</t>
        </r>
      </text>
    </comment>
    <comment ref="O3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彩盒：2112</t>
        </r>
      </text>
    </comment>
    <comment ref="L311" authorId="0">
      <text>
        <r>
          <rPr>
            <sz val="9"/>
            <rFont val="宋体"/>
            <charset val="134"/>
          </rPr>
          <t xml:space="preserve">
有1个次品</t>
        </r>
      </text>
    </comment>
    <comment ref="I312" authorId="0">
      <text>
        <r>
          <rPr>
            <sz val="9"/>
            <rFont val="宋体"/>
            <charset val="134"/>
          </rPr>
          <t xml:space="preserve">
另有次品</t>
        </r>
      </text>
    </comment>
    <comment ref="L312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I313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L313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CN356" authorId="0">
      <text>
        <r>
          <rPr>
            <sz val="9"/>
            <rFont val="宋体"/>
            <charset val="134"/>
          </rPr>
          <t xml:space="preserve">天猫调货
</t>
        </r>
      </text>
    </comment>
    <comment ref="L366" authorId="0">
      <text>
        <r>
          <rPr>
            <b/>
            <sz val="9"/>
            <rFont val="宋体"/>
            <charset val="134"/>
          </rPr>
          <t>其中150套需要检查</t>
        </r>
        <r>
          <rPr>
            <sz val="9"/>
            <rFont val="宋体"/>
            <charset val="134"/>
          </rPr>
          <t xml:space="preserve">
</t>
        </r>
      </text>
    </comment>
    <comment ref="L368" authorId="0">
      <text>
        <r>
          <rPr>
            <sz val="9"/>
            <rFont val="宋体"/>
            <charset val="134"/>
          </rPr>
          <t xml:space="preserve">其中150套需要检查
</t>
        </r>
      </text>
    </comment>
    <comment ref="O369" authorId="0">
      <text>
        <r>
          <rPr>
            <sz val="9"/>
            <rFont val="宋体"/>
            <charset val="134"/>
          </rPr>
          <t xml:space="preserve">
彩盒：66
</t>
        </r>
      </text>
    </comment>
    <comment ref="O370" authorId="0">
      <text>
        <r>
          <rPr>
            <sz val="9"/>
            <rFont val="宋体"/>
            <charset val="134"/>
          </rPr>
          <t xml:space="preserve">
彩盒：198
</t>
        </r>
      </text>
    </comment>
    <comment ref="O398" authorId="0">
      <text>
        <r>
          <rPr>
            <sz val="9"/>
            <rFont val="宋体"/>
            <charset val="134"/>
          </rPr>
          <t xml:space="preserve">
彩盒：990
</t>
        </r>
      </text>
    </comment>
    <comment ref="O3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彩盒：1020
</t>
        </r>
      </text>
    </comment>
    <comment ref="F4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这个货号的展示架分别为：像素马赛克展示盒、关节刮画展示盒（8套）</t>
        </r>
      </text>
    </comment>
    <comment ref="L4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</t>
        </r>
      </text>
    </comment>
    <comment ref="H421" authorId="0">
      <text>
        <r>
          <rPr>
            <sz val="9"/>
            <rFont val="宋体"/>
            <charset val="134"/>
          </rPr>
          <t xml:space="preserve">
与 DP207236 通用</t>
        </r>
      </text>
    </comment>
    <comment ref="N4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新款</t>
        </r>
      </text>
    </comment>
    <comment ref="O4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老款</t>
        </r>
      </text>
    </comment>
    <comment ref="F4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数量在大信封展示盒里</t>
        </r>
      </text>
    </comment>
  </commentList>
</comments>
</file>

<file path=xl/comments3.xml><?xml version="1.0" encoding="utf-8"?>
<comments xmlns="http://schemas.openxmlformats.org/spreadsheetml/2006/main">
  <authors>
    <author>A</author>
    <author>Administrator</author>
  </authors>
  <commentList>
    <comment ref="O40" authorId="0">
      <text>
        <r>
          <rPr>
            <b/>
            <sz val="9"/>
            <rFont val="宋体"/>
            <charset val="134"/>
          </rPr>
          <t>240
1200</t>
        </r>
        <r>
          <rPr>
            <sz val="9"/>
            <rFont val="宋体"/>
            <charset val="134"/>
          </rPr>
          <t xml:space="preserve">
</t>
        </r>
      </text>
    </comment>
    <comment ref="O41" authorId="0">
      <text>
        <r>
          <rPr>
            <b/>
            <sz val="9"/>
            <rFont val="宋体"/>
            <charset val="134"/>
          </rPr>
          <t>240
1200</t>
        </r>
        <r>
          <rPr>
            <sz val="9"/>
            <rFont val="宋体"/>
            <charset val="134"/>
          </rPr>
          <t xml:space="preserve">
</t>
        </r>
      </text>
    </comment>
    <comment ref="O45" authorId="0">
      <text>
        <r>
          <rPr>
            <b/>
            <sz val="9"/>
            <rFont val="宋体"/>
            <charset val="134"/>
          </rPr>
          <t>250
1008</t>
        </r>
        <r>
          <rPr>
            <sz val="9"/>
            <rFont val="宋体"/>
            <charset val="134"/>
          </rPr>
          <t xml:space="preserve">
</t>
        </r>
      </text>
    </comment>
    <comment ref="O46" authorId="0">
      <text>
        <r>
          <rPr>
            <b/>
            <sz val="9"/>
            <rFont val="宋体"/>
            <charset val="134"/>
          </rPr>
          <t>250
1008</t>
        </r>
        <r>
          <rPr>
            <sz val="9"/>
            <rFont val="宋体"/>
            <charset val="134"/>
          </rPr>
          <t xml:space="preserve">
</t>
        </r>
      </text>
    </comment>
    <comment ref="O47" authorId="0">
      <text>
        <r>
          <rPr>
            <b/>
            <sz val="9"/>
            <rFont val="宋体"/>
            <charset val="134"/>
          </rPr>
          <t>250
1008</t>
        </r>
        <r>
          <rPr>
            <sz val="9"/>
            <rFont val="宋体"/>
            <charset val="134"/>
          </rPr>
          <t xml:space="preserve">
</t>
        </r>
      </text>
    </comment>
    <comment ref="O50" authorId="0">
      <text>
        <r>
          <rPr>
            <sz val="9"/>
            <rFont val="宋体"/>
            <charset val="134"/>
          </rPr>
          <t xml:space="preserve">刮画多了35套
</t>
        </r>
      </text>
    </comment>
    <comment ref="O57" authorId="0">
      <text>
        <r>
          <rPr>
            <sz val="9"/>
            <rFont val="宋体"/>
            <charset val="134"/>
          </rPr>
          <t>小船长各24套+乐绘样品4套+乐绘样品5套</t>
        </r>
      </text>
    </comment>
    <comment ref="O58" authorId="0">
      <text>
        <r>
          <rPr>
            <sz val="9"/>
            <rFont val="宋体"/>
            <charset val="134"/>
          </rPr>
          <t>小船长各24套+乐绘样品4套+乐绘样品5套</t>
        </r>
      </text>
    </comment>
    <comment ref="O59" authorId="0">
      <text>
        <r>
          <rPr>
            <sz val="9"/>
            <rFont val="宋体"/>
            <charset val="134"/>
          </rPr>
          <t>小船长各24套+乐绘样品4套+乐绘样品5套</t>
        </r>
      </text>
    </comment>
    <comment ref="O60" authorId="0">
      <text>
        <r>
          <rPr>
            <sz val="9"/>
            <rFont val="宋体"/>
            <charset val="134"/>
          </rPr>
          <t>小船长各24套+乐绘样品4套+乐绘样品5套</t>
        </r>
      </text>
    </comment>
    <comment ref="E137" authorId="1">
      <text>
        <r>
          <rPr>
            <sz val="9"/>
            <rFont val="宋体"/>
            <charset val="134"/>
          </rPr>
          <t xml:space="preserve">1.17 12箱*48
</t>
        </r>
      </text>
    </comment>
    <comment ref="F137" authorId="1">
      <text>
        <r>
          <rPr>
            <b/>
            <sz val="9"/>
            <rFont val="宋体"/>
            <charset val="134"/>
          </rPr>
          <t>1.20</t>
        </r>
      </text>
    </comment>
    <comment ref="E138" authorId="1">
      <text>
        <r>
          <rPr>
            <sz val="9"/>
            <rFont val="宋体"/>
            <charset val="134"/>
          </rPr>
          <t>1.17 12箱*48</t>
        </r>
      </text>
    </comment>
    <comment ref="F138" authorId="1">
      <text>
        <r>
          <rPr>
            <sz val="9"/>
            <rFont val="宋体"/>
            <charset val="134"/>
          </rPr>
          <t xml:space="preserve">1.20
</t>
        </r>
      </text>
    </comment>
    <comment ref="G138" authorId="1">
      <text>
        <r>
          <rPr>
            <sz val="9"/>
            <rFont val="宋体"/>
            <charset val="134"/>
          </rPr>
          <t xml:space="preserve">
2.15 67箱</t>
        </r>
      </text>
    </comment>
    <comment ref="E139" authorId="1">
      <text>
        <r>
          <rPr>
            <sz val="9"/>
            <rFont val="宋体"/>
            <charset val="134"/>
          </rPr>
          <t>1.17 9箱*48</t>
        </r>
      </text>
    </comment>
    <comment ref="F139" authorId="1">
      <text>
        <r>
          <rPr>
            <sz val="9"/>
            <rFont val="宋体"/>
            <charset val="134"/>
          </rPr>
          <t xml:space="preserve">1.20
</t>
        </r>
      </text>
    </comment>
    <comment ref="G139" authorId="1">
      <text>
        <r>
          <rPr>
            <sz val="9"/>
            <rFont val="宋体"/>
            <charset val="134"/>
          </rPr>
          <t xml:space="preserve">2.15 63箱
</t>
        </r>
      </text>
    </comment>
    <comment ref="E140" authorId="1">
      <text>
        <r>
          <rPr>
            <sz val="9"/>
            <rFont val="宋体"/>
            <charset val="134"/>
          </rPr>
          <t>1.17 15箱*48</t>
        </r>
      </text>
    </comment>
    <comment ref="F140" authorId="1">
      <text>
        <r>
          <rPr>
            <sz val="9"/>
            <rFont val="宋体"/>
            <charset val="134"/>
          </rPr>
          <t xml:space="preserve">1.20
</t>
        </r>
      </text>
    </comment>
    <comment ref="G140" authorId="1">
      <text>
        <r>
          <rPr>
            <b/>
            <sz val="9"/>
            <rFont val="宋体"/>
            <charset val="134"/>
          </rPr>
          <t>1.26</t>
        </r>
      </text>
    </comment>
    <comment ref="H140" authorId="1">
      <text>
        <r>
          <rPr>
            <sz val="9"/>
            <rFont val="宋体"/>
            <charset val="134"/>
          </rPr>
          <t xml:space="preserve">2.15 19箱
</t>
        </r>
      </text>
    </comment>
    <comment ref="E141" authorId="1">
      <text>
        <r>
          <rPr>
            <b/>
            <sz val="9"/>
            <rFont val="宋体"/>
            <charset val="134"/>
          </rPr>
          <t>3.7</t>
        </r>
        <r>
          <rPr>
            <sz val="9"/>
            <rFont val="宋体"/>
            <charset val="134"/>
          </rPr>
          <t xml:space="preserve">
</t>
        </r>
      </text>
    </comment>
    <comment ref="F141" authorId="1">
      <text>
        <r>
          <rPr>
            <b/>
            <sz val="9"/>
            <rFont val="宋体"/>
            <charset val="134"/>
          </rPr>
          <t>3.9</t>
        </r>
        <r>
          <rPr>
            <sz val="9"/>
            <rFont val="宋体"/>
            <charset val="134"/>
          </rPr>
          <t xml:space="preserve">
</t>
        </r>
      </text>
    </comment>
    <comment ref="G141" authorId="1">
      <text>
        <r>
          <rPr>
            <b/>
            <sz val="9"/>
            <rFont val="宋体"/>
            <charset val="134"/>
          </rPr>
          <t>3.27</t>
        </r>
        <r>
          <rPr>
            <sz val="9"/>
            <rFont val="宋体"/>
            <charset val="134"/>
          </rPr>
          <t xml:space="preserve">
</t>
        </r>
      </text>
    </comment>
    <comment ref="E142" authorId="1">
      <text>
        <r>
          <rPr>
            <sz val="9"/>
            <rFont val="宋体"/>
            <charset val="134"/>
          </rPr>
          <t xml:space="preserve">3.7
</t>
        </r>
      </text>
    </comment>
    <comment ref="F142" authorId="1">
      <text>
        <r>
          <rPr>
            <b/>
            <sz val="9"/>
            <rFont val="宋体"/>
            <charset val="134"/>
          </rPr>
          <t>3.9</t>
        </r>
        <r>
          <rPr>
            <sz val="9"/>
            <rFont val="宋体"/>
            <charset val="134"/>
          </rPr>
          <t xml:space="preserve">
</t>
        </r>
      </text>
    </comment>
    <comment ref="G142" authorId="1">
      <text>
        <r>
          <rPr>
            <b/>
            <sz val="9"/>
            <rFont val="宋体"/>
            <charset val="134"/>
          </rPr>
          <t>3.27</t>
        </r>
        <r>
          <rPr>
            <sz val="9"/>
            <rFont val="宋体"/>
            <charset val="134"/>
          </rPr>
          <t xml:space="preserve">
</t>
        </r>
      </text>
    </comment>
    <comment ref="E143" authorId="1">
      <text>
        <r>
          <rPr>
            <sz val="9"/>
            <rFont val="宋体"/>
            <charset val="134"/>
          </rPr>
          <t xml:space="preserve">3.7
</t>
        </r>
      </text>
    </comment>
    <comment ref="F143" authorId="1">
      <text>
        <r>
          <rPr>
            <b/>
            <sz val="9"/>
            <rFont val="宋体"/>
            <charset val="134"/>
          </rPr>
          <t>3.9</t>
        </r>
        <r>
          <rPr>
            <sz val="9"/>
            <rFont val="宋体"/>
            <charset val="134"/>
          </rPr>
          <t xml:space="preserve">
</t>
        </r>
      </text>
    </comment>
    <comment ref="G143" authorId="1">
      <text>
        <r>
          <rPr>
            <b/>
            <sz val="9"/>
            <rFont val="宋体"/>
            <charset val="134"/>
          </rPr>
          <t>3.27</t>
        </r>
        <r>
          <rPr>
            <sz val="9"/>
            <rFont val="宋体"/>
            <charset val="134"/>
          </rPr>
          <t xml:space="preserve">
</t>
        </r>
      </text>
    </comment>
    <comment ref="E158" authorId="1">
      <text>
        <r>
          <rPr>
            <b/>
            <sz val="9"/>
            <rFont val="宋体"/>
            <charset val="134"/>
          </rPr>
          <t>2.18</t>
        </r>
      </text>
    </comment>
    <comment ref="F158" authorId="1">
      <text>
        <r>
          <rPr>
            <sz val="9"/>
            <rFont val="宋体"/>
            <charset val="134"/>
          </rPr>
          <t>2.23</t>
        </r>
      </text>
    </comment>
    <comment ref="E168" authorId="1">
      <text>
        <r>
          <rPr>
            <b/>
            <sz val="9"/>
            <rFont val="宋体"/>
            <charset val="134"/>
          </rPr>
          <t>3.5</t>
        </r>
        <r>
          <rPr>
            <sz val="9"/>
            <rFont val="宋体"/>
            <charset val="134"/>
          </rPr>
          <t xml:space="preserve">
</t>
        </r>
      </text>
    </comment>
    <comment ref="F168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169" authorId="1">
      <text>
        <r>
          <rPr>
            <b/>
            <sz val="9"/>
            <rFont val="宋体"/>
            <charset val="134"/>
          </rPr>
          <t>3.5</t>
        </r>
        <r>
          <rPr>
            <sz val="9"/>
            <rFont val="宋体"/>
            <charset val="134"/>
          </rPr>
          <t xml:space="preserve">
</t>
        </r>
      </text>
    </comment>
    <comment ref="F169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172" authorId="1">
      <text>
        <r>
          <rPr>
            <b/>
            <sz val="9"/>
            <rFont val="宋体"/>
            <charset val="134"/>
          </rPr>
          <t>3.27 其中6张的到齐</t>
        </r>
        <r>
          <rPr>
            <sz val="9"/>
            <rFont val="宋体"/>
            <charset val="134"/>
          </rPr>
          <t xml:space="preserve">
</t>
        </r>
      </text>
    </comment>
    <comment ref="E173" authorId="1">
      <text>
        <r>
          <rPr>
            <b/>
            <sz val="9"/>
            <rFont val="宋体"/>
            <charset val="134"/>
          </rPr>
          <t>3.27 其中6张的到齐</t>
        </r>
        <r>
          <rPr>
            <sz val="9"/>
            <rFont val="宋体"/>
            <charset val="134"/>
          </rPr>
          <t xml:space="preserve">
</t>
        </r>
      </text>
    </comment>
    <comment ref="E177" authorId="1">
      <text>
        <r>
          <rPr>
            <b/>
            <sz val="9"/>
            <rFont val="宋体"/>
            <charset val="134"/>
          </rPr>
          <t>3.7</t>
        </r>
        <r>
          <rPr>
            <sz val="9"/>
            <rFont val="宋体"/>
            <charset val="134"/>
          </rPr>
          <t xml:space="preserve">
</t>
        </r>
      </text>
    </comment>
    <comment ref="E178" authorId="1">
      <text>
        <r>
          <rPr>
            <sz val="9"/>
            <rFont val="宋体"/>
            <charset val="134"/>
          </rPr>
          <t xml:space="preserve">3.7
</t>
        </r>
      </text>
    </comment>
    <comment ref="E179" authorId="1">
      <text>
        <r>
          <rPr>
            <sz val="9"/>
            <rFont val="宋体"/>
            <charset val="134"/>
          </rPr>
          <t xml:space="preserve">3.7
</t>
        </r>
      </text>
    </comment>
    <comment ref="E182" authorId="1">
      <text>
        <r>
          <rPr>
            <b/>
            <sz val="9"/>
            <rFont val="宋体"/>
            <charset val="134"/>
          </rPr>
          <t>2.28</t>
        </r>
      </text>
    </comment>
    <comment ref="F182" authorId="1">
      <text>
        <r>
          <rPr>
            <b/>
            <sz val="9"/>
            <rFont val="宋体"/>
            <charset val="134"/>
          </rPr>
          <t>3.9</t>
        </r>
        <r>
          <rPr>
            <sz val="9"/>
            <rFont val="宋体"/>
            <charset val="134"/>
          </rPr>
          <t xml:space="preserve">
</t>
        </r>
      </text>
    </comment>
    <comment ref="G182" authorId="1">
      <text>
        <r>
          <rPr>
            <b/>
            <sz val="9"/>
            <rFont val="宋体"/>
            <charset val="134"/>
          </rPr>
          <t>3.12</t>
        </r>
        <r>
          <rPr>
            <sz val="9"/>
            <rFont val="宋体"/>
            <charset val="134"/>
          </rPr>
          <t xml:space="preserve">
</t>
        </r>
      </text>
    </comment>
    <comment ref="E183" authorId="1">
      <text>
        <r>
          <rPr>
            <b/>
            <sz val="9"/>
            <rFont val="宋体"/>
            <charset val="134"/>
          </rPr>
          <t>3.2</t>
        </r>
        <r>
          <rPr>
            <sz val="9"/>
            <rFont val="宋体"/>
            <charset val="134"/>
          </rPr>
          <t xml:space="preserve">
</t>
        </r>
      </text>
    </comment>
    <comment ref="F183" authorId="1">
      <text>
        <r>
          <rPr>
            <sz val="9"/>
            <rFont val="宋体"/>
            <charset val="134"/>
          </rPr>
          <t xml:space="preserve">3.9
</t>
        </r>
      </text>
    </comment>
    <comment ref="G183" authorId="1">
      <text>
        <r>
          <rPr>
            <sz val="9"/>
            <rFont val="宋体"/>
            <charset val="134"/>
          </rPr>
          <t xml:space="preserve">3.12
</t>
        </r>
      </text>
    </comment>
    <comment ref="E184" authorId="1">
      <text>
        <r>
          <rPr>
            <sz val="9"/>
            <rFont val="宋体"/>
            <charset val="134"/>
          </rPr>
          <t xml:space="preserve">2.28
</t>
        </r>
      </text>
    </comment>
    <comment ref="F184" authorId="1">
      <text>
        <r>
          <rPr>
            <sz val="9"/>
            <rFont val="宋体"/>
            <charset val="134"/>
          </rPr>
          <t>3.9</t>
        </r>
      </text>
    </comment>
    <comment ref="G184" authorId="1">
      <text>
        <r>
          <rPr>
            <sz val="9"/>
            <rFont val="宋体"/>
            <charset val="134"/>
          </rPr>
          <t xml:space="preserve">3.12
</t>
        </r>
      </text>
    </comment>
    <comment ref="E185" authorId="1">
      <text>
        <r>
          <rPr>
            <sz val="9"/>
            <rFont val="宋体"/>
            <charset val="134"/>
          </rPr>
          <t xml:space="preserve">3.2
</t>
        </r>
      </text>
    </comment>
    <comment ref="F185" authorId="1">
      <text>
        <r>
          <rPr>
            <sz val="9"/>
            <rFont val="宋体"/>
            <charset val="134"/>
          </rPr>
          <t xml:space="preserve">3.9
</t>
        </r>
      </text>
    </comment>
    <comment ref="G185" authorId="1">
      <text>
        <r>
          <rPr>
            <sz val="9"/>
            <rFont val="宋体"/>
            <charset val="134"/>
          </rPr>
          <t xml:space="preserve">3.12
</t>
        </r>
      </text>
    </comment>
    <comment ref="E186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F186" authorId="1">
      <text>
        <r>
          <rPr>
            <sz val="9"/>
            <rFont val="宋体"/>
            <charset val="134"/>
          </rPr>
          <t xml:space="preserve">3.9
</t>
        </r>
      </text>
    </comment>
    <comment ref="G186" authorId="1">
      <text>
        <r>
          <rPr>
            <sz val="9"/>
            <rFont val="宋体"/>
            <charset val="134"/>
          </rPr>
          <t xml:space="preserve">3.12
</t>
        </r>
      </text>
    </comment>
    <comment ref="E187" authorId="1">
      <text>
        <r>
          <rPr>
            <sz val="9"/>
            <rFont val="宋体"/>
            <charset val="134"/>
          </rPr>
          <t xml:space="preserve">2.28
</t>
        </r>
      </text>
    </comment>
    <comment ref="F187" authorId="1">
      <text>
        <r>
          <rPr>
            <sz val="9"/>
            <rFont val="宋体"/>
            <charset val="134"/>
          </rPr>
          <t xml:space="preserve">3.9
</t>
        </r>
      </text>
    </comment>
    <comment ref="G187" authorId="1">
      <text>
        <r>
          <rPr>
            <sz val="9"/>
            <rFont val="宋体"/>
            <charset val="134"/>
          </rPr>
          <t>3.12</t>
        </r>
      </text>
    </comment>
    <comment ref="E188" authorId="1">
      <text>
        <r>
          <rPr>
            <sz val="9"/>
            <rFont val="宋体"/>
            <charset val="134"/>
          </rPr>
          <t xml:space="preserve">3.2
</t>
        </r>
      </text>
    </comment>
    <comment ref="F188" authorId="1">
      <text>
        <r>
          <rPr>
            <sz val="9"/>
            <rFont val="宋体"/>
            <charset val="134"/>
          </rPr>
          <t xml:space="preserve">3.9
</t>
        </r>
      </text>
    </comment>
    <comment ref="G188" authorId="1">
      <text>
        <r>
          <rPr>
            <sz val="9"/>
            <rFont val="宋体"/>
            <charset val="134"/>
          </rPr>
          <t xml:space="preserve">3.12
</t>
        </r>
      </text>
    </comment>
    <comment ref="E189" authorId="1">
      <text>
        <r>
          <rPr>
            <sz val="9"/>
            <rFont val="宋体"/>
            <charset val="134"/>
          </rPr>
          <t xml:space="preserve">3.2
</t>
        </r>
      </text>
    </comment>
    <comment ref="F189" authorId="1">
      <text>
        <r>
          <rPr>
            <sz val="9"/>
            <rFont val="宋体"/>
            <charset val="134"/>
          </rPr>
          <t>3.9</t>
        </r>
      </text>
    </comment>
    <comment ref="G189" authorId="1">
      <text>
        <r>
          <rPr>
            <sz val="9"/>
            <rFont val="宋体"/>
            <charset val="134"/>
          </rPr>
          <t xml:space="preserve">3.12
</t>
        </r>
      </text>
    </comment>
    <comment ref="E190" authorId="1">
      <text>
        <r>
          <rPr>
            <sz val="9"/>
            <rFont val="宋体"/>
            <charset val="134"/>
          </rPr>
          <t xml:space="preserve">3.2
</t>
        </r>
      </text>
    </comment>
    <comment ref="F190" authorId="1">
      <text>
        <r>
          <rPr>
            <sz val="9"/>
            <rFont val="宋体"/>
            <charset val="134"/>
          </rPr>
          <t xml:space="preserve">3.9
</t>
        </r>
      </text>
    </comment>
    <comment ref="G190" authorId="1">
      <text>
        <r>
          <rPr>
            <sz val="9"/>
            <rFont val="宋体"/>
            <charset val="134"/>
          </rPr>
          <t xml:space="preserve">3.12
</t>
        </r>
      </text>
    </comment>
    <comment ref="E193" authorId="1">
      <text>
        <r>
          <rPr>
            <b/>
            <sz val="9"/>
            <rFont val="宋体"/>
            <charset val="134"/>
          </rPr>
          <t>3.11</t>
        </r>
        <r>
          <rPr>
            <sz val="9"/>
            <rFont val="宋体"/>
            <charset val="134"/>
          </rPr>
          <t xml:space="preserve">
</t>
        </r>
      </text>
    </comment>
    <comment ref="F193" authorId="1">
      <text>
        <r>
          <rPr>
            <b/>
            <sz val="9"/>
            <rFont val="宋体"/>
            <charset val="134"/>
          </rPr>
          <t>3.26</t>
        </r>
        <r>
          <rPr>
            <sz val="9"/>
            <rFont val="宋体"/>
            <charset val="134"/>
          </rPr>
          <t xml:space="preserve">
</t>
        </r>
      </text>
    </comment>
    <comment ref="E200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201" authorId="1">
      <text>
        <r>
          <rPr>
            <sz val="9"/>
            <rFont val="宋体"/>
            <charset val="134"/>
          </rPr>
          <t xml:space="preserve">3.22
</t>
        </r>
      </text>
    </comment>
    <comment ref="E202" authorId="1">
      <text>
        <r>
          <rPr>
            <sz val="9"/>
            <rFont val="宋体"/>
            <charset val="134"/>
          </rPr>
          <t xml:space="preserve">3.22
</t>
        </r>
      </text>
    </comment>
    <comment ref="E203" authorId="1">
      <text>
        <r>
          <rPr>
            <sz val="9"/>
            <rFont val="宋体"/>
            <charset val="134"/>
          </rPr>
          <t xml:space="preserve">3.22
</t>
        </r>
      </text>
    </comment>
    <comment ref="E214" authorId="1">
      <text>
        <r>
          <rPr>
            <b/>
            <sz val="9"/>
            <rFont val="宋体"/>
            <charset val="134"/>
          </rPr>
          <t>5.13</t>
        </r>
        <r>
          <rPr>
            <sz val="9"/>
            <rFont val="宋体"/>
            <charset val="134"/>
          </rPr>
          <t xml:space="preserve">
</t>
        </r>
      </text>
    </comment>
    <comment ref="F214" authorId="1">
      <text>
        <r>
          <rPr>
            <sz val="9"/>
            <rFont val="宋体"/>
            <charset val="134"/>
          </rPr>
          <t>5.18</t>
        </r>
      </text>
    </comment>
    <comment ref="G214" authorId="1">
      <text>
        <r>
          <rPr>
            <b/>
            <sz val="9"/>
            <rFont val="宋体"/>
            <charset val="134"/>
          </rPr>
          <t>5.19</t>
        </r>
        <r>
          <rPr>
            <sz val="9"/>
            <rFont val="宋体"/>
            <charset val="134"/>
          </rPr>
          <t xml:space="preserve">
</t>
        </r>
      </text>
    </comment>
    <comment ref="H214" authorId="1">
      <text>
        <r>
          <rPr>
            <b/>
            <sz val="9"/>
            <rFont val="宋体"/>
            <charset val="134"/>
          </rPr>
          <t>5.27</t>
        </r>
        <r>
          <rPr>
            <sz val="9"/>
            <rFont val="宋体"/>
            <charset val="134"/>
          </rPr>
          <t xml:space="preserve">
</t>
        </r>
      </text>
    </comment>
    <comment ref="E222" authorId="1">
      <text>
        <r>
          <rPr>
            <b/>
            <sz val="9"/>
            <rFont val="宋体"/>
            <charset val="134"/>
          </rPr>
          <t>3.7 15包</t>
        </r>
        <r>
          <rPr>
            <sz val="9"/>
            <rFont val="宋体"/>
            <charset val="134"/>
          </rPr>
          <t xml:space="preserve">
</t>
        </r>
      </text>
    </comment>
    <comment ref="E223" authorId="1">
      <text>
        <r>
          <rPr>
            <sz val="9"/>
            <rFont val="宋体"/>
            <charset val="134"/>
          </rPr>
          <t xml:space="preserve">3.7 15包
</t>
        </r>
      </text>
    </comment>
    <comment ref="E232" authorId="1">
      <text>
        <r>
          <rPr>
            <b/>
            <sz val="9"/>
            <rFont val="宋体"/>
            <charset val="134"/>
          </rPr>
          <t>3.17</t>
        </r>
        <r>
          <rPr>
            <sz val="9"/>
            <rFont val="宋体"/>
            <charset val="134"/>
          </rPr>
          <t xml:space="preserve">
</t>
        </r>
      </text>
    </comment>
    <comment ref="F232" authorId="1">
      <text>
        <r>
          <rPr>
            <b/>
            <sz val="9"/>
            <rFont val="宋体"/>
            <charset val="134"/>
          </rPr>
          <t>3.18</t>
        </r>
        <r>
          <rPr>
            <sz val="9"/>
            <rFont val="宋体"/>
            <charset val="134"/>
          </rPr>
          <t xml:space="preserve">
</t>
        </r>
      </text>
    </comment>
    <comment ref="E242" authorId="1">
      <text>
        <r>
          <rPr>
            <sz val="9"/>
            <rFont val="宋体"/>
            <charset val="134"/>
          </rPr>
          <t>4.18</t>
        </r>
      </text>
    </comment>
    <comment ref="E243" authorId="1">
      <text>
        <r>
          <rPr>
            <b/>
            <sz val="9"/>
            <rFont val="宋体"/>
            <charset val="134"/>
          </rPr>
          <t xml:space="preserve">4.18
</t>
        </r>
        <r>
          <rPr>
            <sz val="9"/>
            <rFont val="宋体"/>
            <charset val="134"/>
          </rPr>
          <t xml:space="preserve">
</t>
        </r>
      </text>
    </comment>
    <comment ref="E258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F258" authorId="1">
      <text>
        <r>
          <rPr>
            <sz val="9"/>
            <rFont val="宋体"/>
            <charset val="134"/>
          </rPr>
          <t>5.5</t>
        </r>
      </text>
    </comment>
    <comment ref="G258" authorId="1">
      <text>
        <r>
          <rPr>
            <b/>
            <sz val="9"/>
            <rFont val="宋体"/>
            <charset val="134"/>
          </rPr>
          <t>5.6</t>
        </r>
        <r>
          <rPr>
            <sz val="9"/>
            <rFont val="宋体"/>
            <charset val="134"/>
          </rPr>
          <t xml:space="preserve">
</t>
        </r>
      </text>
    </comment>
    <comment ref="E259" authorId="1">
      <text>
        <r>
          <rPr>
            <b/>
            <sz val="9"/>
            <rFont val="宋体"/>
            <charset val="134"/>
          </rPr>
          <t>5.6</t>
        </r>
        <r>
          <rPr>
            <sz val="9"/>
            <rFont val="宋体"/>
            <charset val="134"/>
          </rPr>
          <t xml:space="preserve">
</t>
        </r>
      </text>
    </comment>
    <comment ref="E266" authorId="1">
      <text>
        <r>
          <rPr>
            <b/>
            <sz val="9"/>
            <rFont val="宋体"/>
            <charset val="134"/>
          </rPr>
          <t>4.24</t>
        </r>
        <r>
          <rPr>
            <sz val="9"/>
            <rFont val="宋体"/>
            <charset val="134"/>
          </rPr>
          <t xml:space="preserve">
</t>
        </r>
      </text>
    </comment>
    <comment ref="E267" authorId="1">
      <text>
        <r>
          <rPr>
            <b/>
            <sz val="9"/>
            <rFont val="宋体"/>
            <charset val="134"/>
          </rPr>
          <t>4.24</t>
        </r>
        <r>
          <rPr>
            <sz val="9"/>
            <rFont val="宋体"/>
            <charset val="134"/>
          </rPr>
          <t xml:space="preserve">
</t>
        </r>
      </text>
    </comment>
    <comment ref="E293" authorId="1">
      <text>
        <r>
          <rPr>
            <b/>
            <sz val="9"/>
            <rFont val="宋体"/>
            <charset val="134"/>
          </rPr>
          <t>5.23</t>
        </r>
        <r>
          <rPr>
            <sz val="9"/>
            <rFont val="宋体"/>
            <charset val="134"/>
          </rPr>
          <t xml:space="preserve">
</t>
        </r>
      </text>
    </comment>
    <comment ref="F293" authorId="1">
      <text>
        <r>
          <rPr>
            <b/>
            <sz val="9"/>
            <rFont val="宋体"/>
            <charset val="134"/>
          </rPr>
          <t>5.30</t>
        </r>
        <r>
          <rPr>
            <sz val="9"/>
            <rFont val="宋体"/>
            <charset val="134"/>
          </rPr>
          <t xml:space="preserve">
</t>
        </r>
      </text>
    </comment>
    <comment ref="G293" authorId="1">
      <text>
        <r>
          <rPr>
            <b/>
            <sz val="9"/>
            <rFont val="宋体"/>
            <charset val="134"/>
          </rPr>
          <t>6.1</t>
        </r>
        <r>
          <rPr>
            <sz val="9"/>
            <rFont val="宋体"/>
            <charset val="134"/>
          </rPr>
          <t xml:space="preserve">
</t>
        </r>
      </text>
    </comment>
    <comment ref="H293" authorId="1">
      <text>
        <r>
          <rPr>
            <b/>
            <sz val="9"/>
            <rFont val="宋体"/>
            <charset val="134"/>
          </rPr>
          <t>7.4</t>
        </r>
        <r>
          <rPr>
            <sz val="9"/>
            <rFont val="宋体"/>
            <charset val="134"/>
          </rPr>
          <t xml:space="preserve">
</t>
        </r>
      </text>
    </comment>
    <comment ref="I293" authorId="1">
      <text>
        <r>
          <rPr>
            <sz val="9"/>
            <rFont val="宋体"/>
            <charset val="134"/>
          </rPr>
          <t xml:space="preserve">7.5
</t>
        </r>
      </text>
    </comment>
    <comment ref="E294" authorId="1">
      <text>
        <r>
          <rPr>
            <b/>
            <sz val="9"/>
            <rFont val="宋体"/>
            <charset val="134"/>
          </rPr>
          <t>5.23</t>
        </r>
        <r>
          <rPr>
            <sz val="9"/>
            <rFont val="宋体"/>
            <charset val="134"/>
          </rPr>
          <t xml:space="preserve">
</t>
        </r>
      </text>
    </comment>
    <comment ref="F294" authorId="1">
      <text>
        <r>
          <rPr>
            <b/>
            <sz val="9"/>
            <rFont val="宋体"/>
            <charset val="134"/>
          </rPr>
          <t>5.30</t>
        </r>
        <r>
          <rPr>
            <sz val="9"/>
            <rFont val="宋体"/>
            <charset val="134"/>
          </rPr>
          <t xml:space="preserve">
</t>
        </r>
      </text>
    </comment>
    <comment ref="G294" authorId="1">
      <text>
        <r>
          <rPr>
            <sz val="9"/>
            <rFont val="宋体"/>
            <charset val="134"/>
          </rPr>
          <t xml:space="preserve">6.1
</t>
        </r>
      </text>
    </comment>
    <comment ref="H294" authorId="1">
      <text>
        <r>
          <rPr>
            <sz val="9"/>
            <rFont val="宋体"/>
            <charset val="134"/>
          </rPr>
          <t xml:space="preserve">7.4
</t>
        </r>
      </text>
    </comment>
    <comment ref="I294" authorId="1">
      <text>
        <r>
          <rPr>
            <b/>
            <sz val="9"/>
            <rFont val="宋体"/>
            <charset val="134"/>
          </rPr>
          <t>7.5</t>
        </r>
      </text>
    </comment>
    <comment ref="J294" authorId="1">
      <text>
        <r>
          <rPr>
            <b/>
            <sz val="9"/>
            <rFont val="宋体"/>
            <charset val="134"/>
          </rPr>
          <t>7.11</t>
        </r>
        <r>
          <rPr>
            <sz val="9"/>
            <rFont val="宋体"/>
            <charset val="134"/>
          </rPr>
          <t xml:space="preserve">
</t>
        </r>
      </text>
    </comment>
    <comment ref="E295" authorId="1">
      <text>
        <r>
          <rPr>
            <b/>
            <sz val="9"/>
            <rFont val="宋体"/>
            <charset val="134"/>
          </rPr>
          <t>5.23</t>
        </r>
      </text>
    </comment>
    <comment ref="F295" authorId="1">
      <text>
        <r>
          <rPr>
            <b/>
            <sz val="9"/>
            <rFont val="宋体"/>
            <charset val="134"/>
          </rPr>
          <t>5.30</t>
        </r>
        <r>
          <rPr>
            <sz val="9"/>
            <rFont val="宋体"/>
            <charset val="134"/>
          </rPr>
          <t xml:space="preserve">
</t>
        </r>
      </text>
    </comment>
    <comment ref="G295" authorId="1">
      <text>
        <r>
          <rPr>
            <sz val="9"/>
            <rFont val="宋体"/>
            <charset val="134"/>
          </rPr>
          <t xml:space="preserve">6.1
</t>
        </r>
      </text>
    </comment>
    <comment ref="H295" authorId="1">
      <text>
        <r>
          <rPr>
            <sz val="9"/>
            <rFont val="宋体"/>
            <charset val="134"/>
          </rPr>
          <t xml:space="preserve">7.4
</t>
        </r>
      </text>
    </comment>
    <comment ref="I295" authorId="1">
      <text>
        <r>
          <rPr>
            <b/>
            <sz val="9"/>
            <rFont val="宋体"/>
            <charset val="134"/>
          </rPr>
          <t>7.5</t>
        </r>
      </text>
    </comment>
    <comment ref="J295" authorId="1">
      <text>
        <r>
          <rPr>
            <b/>
            <sz val="9"/>
            <rFont val="宋体"/>
            <charset val="134"/>
          </rPr>
          <t>7.11</t>
        </r>
        <r>
          <rPr>
            <sz val="9"/>
            <rFont val="宋体"/>
            <charset val="134"/>
          </rPr>
          <t xml:space="preserve">
</t>
        </r>
      </text>
    </comment>
    <comment ref="E301" authorId="1">
      <text>
        <r>
          <rPr>
            <b/>
            <sz val="9"/>
            <rFont val="宋体"/>
            <charset val="134"/>
          </rPr>
          <t>5.9</t>
        </r>
        <r>
          <rPr>
            <sz val="9"/>
            <rFont val="宋体"/>
            <charset val="134"/>
          </rPr>
          <t xml:space="preserve">
</t>
        </r>
      </text>
    </comment>
    <comment ref="E306" authorId="1">
      <text>
        <r>
          <rPr>
            <b/>
            <sz val="9"/>
            <rFont val="宋体"/>
            <charset val="134"/>
          </rPr>
          <t>6.2</t>
        </r>
        <r>
          <rPr>
            <sz val="9"/>
            <rFont val="宋体"/>
            <charset val="134"/>
          </rPr>
          <t xml:space="preserve">
</t>
        </r>
      </text>
    </comment>
    <comment ref="E316" authorId="1">
      <text>
        <r>
          <rPr>
            <b/>
            <sz val="9"/>
            <rFont val="宋体"/>
            <charset val="134"/>
          </rPr>
          <t>5.21</t>
        </r>
        <r>
          <rPr>
            <sz val="9"/>
            <rFont val="宋体"/>
            <charset val="134"/>
          </rPr>
          <t xml:space="preserve">
</t>
        </r>
      </text>
    </comment>
    <comment ref="E317" authorId="1">
      <text>
        <r>
          <rPr>
            <sz val="9"/>
            <rFont val="宋体"/>
            <charset val="134"/>
          </rPr>
          <t>5.21</t>
        </r>
      </text>
    </comment>
    <comment ref="E319" authorId="1">
      <text>
        <r>
          <rPr>
            <sz val="9"/>
            <rFont val="宋体"/>
            <charset val="134"/>
          </rPr>
          <t xml:space="preserve">5.21
</t>
        </r>
      </text>
    </comment>
    <comment ref="E320" authorId="1">
      <text>
        <r>
          <rPr>
            <sz val="9"/>
            <rFont val="宋体"/>
            <charset val="134"/>
          </rPr>
          <t>5.21</t>
        </r>
      </text>
    </comment>
    <comment ref="E324" authorId="1">
      <text>
        <r>
          <rPr>
            <sz val="9"/>
            <rFont val="宋体"/>
            <charset val="134"/>
          </rPr>
          <t xml:space="preserve">5.21
</t>
        </r>
      </text>
    </comment>
    <comment ref="E327" authorId="1">
      <text>
        <r>
          <rPr>
            <b/>
            <sz val="9"/>
            <rFont val="宋体"/>
            <charset val="134"/>
          </rPr>
          <t>5.10</t>
        </r>
        <r>
          <rPr>
            <sz val="9"/>
            <rFont val="宋体"/>
            <charset val="134"/>
          </rPr>
          <t xml:space="preserve">
</t>
        </r>
      </text>
    </comment>
    <comment ref="E328" authorId="1">
      <text>
        <r>
          <rPr>
            <sz val="9"/>
            <rFont val="宋体"/>
            <charset val="134"/>
          </rPr>
          <t xml:space="preserve">5.10
</t>
        </r>
      </text>
    </comment>
    <comment ref="E333" authorId="1">
      <text>
        <r>
          <rPr>
            <b/>
            <sz val="9"/>
            <rFont val="宋体"/>
            <charset val="134"/>
          </rPr>
          <t>5.9</t>
        </r>
        <r>
          <rPr>
            <sz val="9"/>
            <rFont val="宋体"/>
            <charset val="134"/>
          </rPr>
          <t xml:space="preserve">
</t>
        </r>
      </text>
    </comment>
    <comment ref="E337" authorId="1">
      <text>
        <r>
          <rPr>
            <b/>
            <sz val="9"/>
            <rFont val="宋体"/>
            <charset val="134"/>
          </rPr>
          <t>5.14</t>
        </r>
        <r>
          <rPr>
            <sz val="9"/>
            <rFont val="宋体"/>
            <charset val="134"/>
          </rPr>
          <t xml:space="preserve">
</t>
        </r>
      </text>
    </comment>
    <comment ref="E342" authorId="1">
      <text>
        <r>
          <rPr>
            <sz val="9"/>
            <rFont val="宋体"/>
            <charset val="134"/>
          </rPr>
          <t>4.24</t>
        </r>
      </text>
    </comment>
    <comment ref="F342" authorId="1">
      <text>
        <r>
          <rPr>
            <b/>
            <sz val="9"/>
            <rFont val="宋体"/>
            <charset val="134"/>
          </rPr>
          <t>4.26</t>
        </r>
      </text>
    </comment>
    <comment ref="E360" authorId="1">
      <text>
        <r>
          <rPr>
            <b/>
            <sz val="9"/>
            <rFont val="宋体"/>
            <charset val="134"/>
          </rPr>
          <t>6.15</t>
        </r>
        <r>
          <rPr>
            <sz val="9"/>
            <rFont val="宋体"/>
            <charset val="134"/>
          </rPr>
          <t xml:space="preserve">
</t>
        </r>
      </text>
    </comment>
    <comment ref="F360" authorId="1">
      <text>
        <r>
          <rPr>
            <b/>
            <sz val="9"/>
            <rFont val="宋体"/>
            <charset val="134"/>
          </rPr>
          <t>6.17</t>
        </r>
        <r>
          <rPr>
            <sz val="9"/>
            <rFont val="宋体"/>
            <charset val="134"/>
          </rPr>
          <t xml:space="preserve">
</t>
        </r>
      </text>
    </comment>
    <comment ref="E361" authorId="1">
      <text>
        <r>
          <rPr>
            <b/>
            <sz val="9"/>
            <rFont val="宋体"/>
            <charset val="134"/>
          </rPr>
          <t>6.10</t>
        </r>
        <r>
          <rPr>
            <sz val="9"/>
            <rFont val="宋体"/>
            <charset val="134"/>
          </rPr>
          <t xml:space="preserve">
</t>
        </r>
      </text>
    </comment>
    <comment ref="F361" authorId="1">
      <text>
        <r>
          <rPr>
            <b/>
            <sz val="9"/>
            <rFont val="宋体"/>
            <charset val="134"/>
          </rPr>
          <t>6.13</t>
        </r>
        <r>
          <rPr>
            <sz val="9"/>
            <rFont val="宋体"/>
            <charset val="134"/>
          </rPr>
          <t xml:space="preserve">
</t>
        </r>
      </text>
    </comment>
    <comment ref="E362" authorId="1">
      <text>
        <r>
          <rPr>
            <b/>
            <sz val="9"/>
            <rFont val="宋体"/>
            <charset val="134"/>
          </rPr>
          <t>6.15</t>
        </r>
        <r>
          <rPr>
            <sz val="9"/>
            <rFont val="宋体"/>
            <charset val="134"/>
          </rPr>
          <t xml:space="preserve">
</t>
        </r>
      </text>
    </comment>
    <comment ref="F362" authorId="1">
      <text>
        <r>
          <rPr>
            <b/>
            <sz val="9"/>
            <rFont val="宋体"/>
            <charset val="134"/>
          </rPr>
          <t>6.17</t>
        </r>
        <r>
          <rPr>
            <sz val="9"/>
            <rFont val="宋体"/>
            <charset val="134"/>
          </rPr>
          <t xml:space="preserve">
</t>
        </r>
      </text>
    </comment>
    <comment ref="E363" authorId="1">
      <text>
        <r>
          <rPr>
            <b/>
            <sz val="9"/>
            <rFont val="宋体"/>
            <charset val="134"/>
          </rPr>
          <t>6.10</t>
        </r>
        <r>
          <rPr>
            <sz val="9"/>
            <rFont val="宋体"/>
            <charset val="134"/>
          </rPr>
          <t xml:space="preserve">
</t>
        </r>
      </text>
    </comment>
    <comment ref="F363" authorId="1">
      <text>
        <r>
          <rPr>
            <b/>
            <sz val="9"/>
            <rFont val="宋体"/>
            <charset val="134"/>
          </rPr>
          <t>6.13</t>
        </r>
        <r>
          <rPr>
            <sz val="9"/>
            <rFont val="宋体"/>
            <charset val="134"/>
          </rPr>
          <t xml:space="preserve">
</t>
        </r>
      </text>
    </comment>
    <comment ref="E364" authorId="1">
      <text>
        <r>
          <rPr>
            <b/>
            <sz val="9"/>
            <rFont val="宋体"/>
            <charset val="134"/>
          </rPr>
          <t>6.10</t>
        </r>
        <r>
          <rPr>
            <sz val="9"/>
            <rFont val="宋体"/>
            <charset val="134"/>
          </rPr>
          <t xml:space="preserve">
</t>
        </r>
      </text>
    </comment>
    <comment ref="F364" authorId="1">
      <text>
        <r>
          <rPr>
            <sz val="9"/>
            <rFont val="宋体"/>
            <charset val="134"/>
          </rPr>
          <t>6.13</t>
        </r>
      </text>
    </comment>
    <comment ref="E365" authorId="1">
      <text>
        <r>
          <rPr>
            <b/>
            <sz val="9"/>
            <rFont val="宋体"/>
            <charset val="134"/>
          </rPr>
          <t>6.15</t>
        </r>
        <r>
          <rPr>
            <sz val="9"/>
            <rFont val="宋体"/>
            <charset val="134"/>
          </rPr>
          <t xml:space="preserve">
</t>
        </r>
      </text>
    </comment>
    <comment ref="F365" authorId="1">
      <text>
        <r>
          <rPr>
            <b/>
            <sz val="9"/>
            <rFont val="宋体"/>
            <charset val="134"/>
          </rPr>
          <t>6.17</t>
        </r>
        <r>
          <rPr>
            <sz val="9"/>
            <rFont val="宋体"/>
            <charset val="134"/>
          </rPr>
          <t xml:space="preserve">
</t>
        </r>
      </text>
    </comment>
    <comment ref="E366" authorId="1">
      <text>
        <r>
          <rPr>
            <b/>
            <sz val="9"/>
            <rFont val="宋体"/>
            <charset val="134"/>
          </rPr>
          <t>6.13</t>
        </r>
      </text>
    </comment>
    <comment ref="F366" authorId="1">
      <text>
        <r>
          <rPr>
            <b/>
            <sz val="9"/>
            <rFont val="宋体"/>
            <charset val="134"/>
          </rPr>
          <t>6.15</t>
        </r>
        <r>
          <rPr>
            <sz val="9"/>
            <rFont val="宋体"/>
            <charset val="134"/>
          </rPr>
          <t xml:space="preserve">
</t>
        </r>
      </text>
    </comment>
    <comment ref="G366" authorId="1">
      <text>
        <r>
          <rPr>
            <b/>
            <sz val="9"/>
            <rFont val="宋体"/>
            <charset val="134"/>
          </rPr>
          <t>6.17</t>
        </r>
        <r>
          <rPr>
            <sz val="9"/>
            <rFont val="宋体"/>
            <charset val="134"/>
          </rPr>
          <t xml:space="preserve">
</t>
        </r>
      </text>
    </comment>
    <comment ref="E367" authorId="1">
      <text>
        <r>
          <rPr>
            <b/>
            <sz val="9"/>
            <rFont val="宋体"/>
            <charset val="134"/>
          </rPr>
          <t>6.13</t>
        </r>
      </text>
    </comment>
    <comment ref="F367" authorId="1">
      <text>
        <r>
          <rPr>
            <sz val="9"/>
            <rFont val="宋体"/>
            <charset val="134"/>
          </rPr>
          <t xml:space="preserve">6.15
</t>
        </r>
      </text>
    </comment>
    <comment ref="E368" authorId="1">
      <text>
        <r>
          <rPr>
            <b/>
            <sz val="9"/>
            <rFont val="宋体"/>
            <charset val="134"/>
          </rPr>
          <t>6.13</t>
        </r>
      </text>
    </comment>
    <comment ref="F368" authorId="1">
      <text>
        <r>
          <rPr>
            <b/>
            <sz val="9"/>
            <rFont val="宋体"/>
            <charset val="134"/>
          </rPr>
          <t>6.15</t>
        </r>
        <r>
          <rPr>
            <sz val="9"/>
            <rFont val="宋体"/>
            <charset val="134"/>
          </rPr>
          <t xml:space="preserve">
</t>
        </r>
      </text>
    </comment>
    <comment ref="E376" authorId="1">
      <text>
        <r>
          <rPr>
            <b/>
            <sz val="9"/>
            <rFont val="宋体"/>
            <charset val="134"/>
          </rPr>
          <t>6.11</t>
        </r>
        <r>
          <rPr>
            <sz val="9"/>
            <rFont val="宋体"/>
            <charset val="134"/>
          </rPr>
          <t xml:space="preserve">
</t>
        </r>
      </text>
    </comment>
    <comment ref="E394" authorId="1">
      <text>
        <r>
          <rPr>
            <b/>
            <sz val="9"/>
            <rFont val="宋体"/>
            <charset val="134"/>
          </rPr>
          <t>7.16</t>
        </r>
        <r>
          <rPr>
            <sz val="9"/>
            <rFont val="宋体"/>
            <charset val="134"/>
          </rPr>
          <t xml:space="preserve">
</t>
        </r>
      </text>
    </comment>
    <comment ref="E396" authorId="1">
      <text>
        <r>
          <rPr>
            <b/>
            <sz val="9"/>
            <rFont val="宋体"/>
            <charset val="134"/>
          </rPr>
          <t>7.16</t>
        </r>
        <r>
          <rPr>
            <sz val="9"/>
            <rFont val="宋体"/>
            <charset val="134"/>
          </rPr>
          <t xml:space="preserve">
</t>
        </r>
      </text>
    </comment>
    <comment ref="E397" authorId="1">
      <text>
        <r>
          <rPr>
            <b/>
            <sz val="9"/>
            <rFont val="宋体"/>
            <charset val="134"/>
          </rPr>
          <t>6.29</t>
        </r>
        <r>
          <rPr>
            <sz val="9"/>
            <rFont val="宋体"/>
            <charset val="134"/>
          </rPr>
          <t xml:space="preserve">
</t>
        </r>
      </text>
    </comment>
    <comment ref="E415" authorId="1">
      <text>
        <r>
          <rPr>
            <b/>
            <sz val="9"/>
            <rFont val="宋体"/>
            <charset val="134"/>
          </rPr>
          <t>7.4</t>
        </r>
        <r>
          <rPr>
            <sz val="9"/>
            <rFont val="宋体"/>
            <charset val="134"/>
          </rPr>
          <t xml:space="preserve">
</t>
        </r>
      </text>
    </comment>
    <comment ref="E416" authorId="1">
      <text>
        <r>
          <rPr>
            <b/>
            <sz val="9"/>
            <rFont val="宋体"/>
            <charset val="134"/>
          </rPr>
          <t>6.20</t>
        </r>
        <r>
          <rPr>
            <sz val="9"/>
            <rFont val="宋体"/>
            <charset val="134"/>
          </rPr>
          <t xml:space="preserve">
</t>
        </r>
      </text>
    </comment>
    <comment ref="F416" authorId="1">
      <text>
        <r>
          <rPr>
            <b/>
            <sz val="9"/>
            <rFont val="宋体"/>
            <charset val="134"/>
          </rPr>
          <t>6.27</t>
        </r>
        <r>
          <rPr>
            <sz val="9"/>
            <rFont val="宋体"/>
            <charset val="134"/>
          </rPr>
          <t xml:space="preserve">
</t>
        </r>
      </text>
    </comment>
    <comment ref="E417" authorId="1">
      <text>
        <r>
          <rPr>
            <b/>
            <sz val="9"/>
            <rFont val="宋体"/>
            <charset val="134"/>
          </rPr>
          <t>7.4</t>
        </r>
        <r>
          <rPr>
            <sz val="9"/>
            <rFont val="宋体"/>
            <charset val="134"/>
          </rPr>
          <t xml:space="preserve">
</t>
        </r>
      </text>
    </comment>
    <comment ref="E418" authorId="1">
      <text>
        <r>
          <rPr>
            <b/>
            <sz val="9"/>
            <rFont val="宋体"/>
            <charset val="134"/>
          </rPr>
          <t>6.27</t>
        </r>
        <r>
          <rPr>
            <sz val="9"/>
            <rFont val="宋体"/>
            <charset val="134"/>
          </rPr>
          <t xml:space="preserve">
</t>
        </r>
      </text>
    </comment>
    <comment ref="F418" authorId="1">
      <text>
        <r>
          <rPr>
            <b/>
            <sz val="9"/>
            <rFont val="宋体"/>
            <charset val="134"/>
          </rPr>
          <t>6.29</t>
        </r>
        <r>
          <rPr>
            <sz val="9"/>
            <rFont val="宋体"/>
            <charset val="134"/>
          </rPr>
          <t xml:space="preserve">
</t>
        </r>
      </text>
    </comment>
    <comment ref="E439" authorId="1">
      <text>
        <r>
          <rPr>
            <b/>
            <sz val="9"/>
            <rFont val="宋体"/>
            <charset val="134"/>
          </rPr>
          <t>7.22</t>
        </r>
        <r>
          <rPr>
            <sz val="9"/>
            <rFont val="宋体"/>
            <charset val="134"/>
          </rPr>
          <t xml:space="preserve">
</t>
        </r>
      </text>
    </comment>
    <comment ref="F439" authorId="1">
      <text>
        <r>
          <rPr>
            <b/>
            <sz val="9"/>
            <rFont val="宋体"/>
            <charset val="134"/>
          </rPr>
          <t>7.26</t>
        </r>
        <r>
          <rPr>
            <sz val="9"/>
            <rFont val="宋体"/>
            <charset val="134"/>
          </rPr>
          <t xml:space="preserve">
</t>
        </r>
      </text>
    </comment>
    <comment ref="G439" authorId="1">
      <text>
        <r>
          <rPr>
            <sz val="9"/>
            <rFont val="宋体"/>
            <charset val="134"/>
          </rPr>
          <t>8.20</t>
        </r>
      </text>
    </comment>
    <comment ref="E440" authorId="1">
      <text>
        <r>
          <rPr>
            <b/>
            <sz val="9"/>
            <rFont val="宋体"/>
            <charset val="134"/>
          </rPr>
          <t>7.22</t>
        </r>
        <r>
          <rPr>
            <sz val="9"/>
            <rFont val="宋体"/>
            <charset val="134"/>
          </rPr>
          <t xml:space="preserve">
</t>
        </r>
      </text>
    </comment>
    <comment ref="F440" authorId="1">
      <text>
        <r>
          <rPr>
            <b/>
            <sz val="9"/>
            <rFont val="宋体"/>
            <charset val="134"/>
          </rPr>
          <t>7.26</t>
        </r>
        <r>
          <rPr>
            <sz val="9"/>
            <rFont val="宋体"/>
            <charset val="134"/>
          </rPr>
          <t xml:space="preserve">
</t>
        </r>
      </text>
    </comment>
    <comment ref="G440" authorId="1">
      <text>
        <r>
          <rPr>
            <sz val="9"/>
            <rFont val="宋体"/>
            <charset val="134"/>
          </rPr>
          <t>8.20</t>
        </r>
      </text>
    </comment>
    <comment ref="E453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F453" authorId="1">
      <text>
        <r>
          <rPr>
            <b/>
            <sz val="9"/>
            <rFont val="宋体"/>
            <charset val="134"/>
          </rPr>
          <t>8.4</t>
        </r>
        <r>
          <rPr>
            <sz val="9"/>
            <rFont val="宋体"/>
            <charset val="134"/>
          </rPr>
          <t xml:space="preserve">
</t>
        </r>
      </text>
    </comment>
    <comment ref="E454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55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56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57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58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59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60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61" authorId="1">
      <text>
        <r>
          <rPr>
            <b/>
            <sz val="9"/>
            <rFont val="宋体"/>
            <charset val="134"/>
          </rPr>
          <t>8.1</t>
        </r>
        <r>
          <rPr>
            <sz val="9"/>
            <rFont val="宋体"/>
            <charset val="134"/>
          </rPr>
          <t xml:space="preserve">
</t>
        </r>
      </text>
    </comment>
    <comment ref="E481" authorId="1">
      <text>
        <r>
          <rPr>
            <b/>
            <sz val="9"/>
            <rFont val="宋体"/>
            <charset val="134"/>
          </rPr>
          <t>9.30</t>
        </r>
        <r>
          <rPr>
            <sz val="9"/>
            <rFont val="宋体"/>
            <charset val="134"/>
          </rPr>
          <t xml:space="preserve">
</t>
        </r>
      </text>
    </comment>
    <comment ref="E483" authorId="1">
      <text>
        <r>
          <rPr>
            <b/>
            <sz val="9"/>
            <rFont val="宋体"/>
            <charset val="134"/>
          </rPr>
          <t>9.30</t>
        </r>
        <r>
          <rPr>
            <sz val="9"/>
            <rFont val="宋体"/>
            <charset val="134"/>
          </rPr>
          <t xml:space="preserve">
</t>
        </r>
      </text>
    </comment>
    <comment ref="E484" authorId="1">
      <text>
        <r>
          <rPr>
            <b/>
            <sz val="9"/>
            <rFont val="宋体"/>
            <charset val="134"/>
          </rPr>
          <t>9.30</t>
        </r>
        <r>
          <rPr>
            <sz val="9"/>
            <rFont val="宋体"/>
            <charset val="134"/>
          </rPr>
          <t xml:space="preserve">
</t>
        </r>
      </text>
    </comment>
    <comment ref="E493" authorId="1">
      <text>
        <r>
          <rPr>
            <sz val="9"/>
            <rFont val="宋体"/>
            <charset val="134"/>
          </rPr>
          <t>10.12</t>
        </r>
      </text>
    </comment>
    <comment ref="F493" authorId="1">
      <text>
        <r>
          <rPr>
            <b/>
            <sz val="9"/>
            <rFont val="宋体"/>
            <charset val="134"/>
          </rPr>
          <t>10.13</t>
        </r>
        <r>
          <rPr>
            <sz val="9"/>
            <rFont val="宋体"/>
            <charset val="134"/>
          </rPr>
          <t xml:space="preserve">
</t>
        </r>
      </text>
    </comment>
    <comment ref="G493" authorId="1">
      <text>
        <r>
          <rPr>
            <b/>
            <sz val="9"/>
            <rFont val="宋体"/>
            <charset val="134"/>
          </rPr>
          <t>10.18</t>
        </r>
        <r>
          <rPr>
            <sz val="9"/>
            <rFont val="宋体"/>
            <charset val="134"/>
          </rPr>
          <t xml:space="preserve">
</t>
        </r>
      </text>
    </comment>
    <comment ref="H493" authorId="1">
      <text>
        <r>
          <rPr>
            <b/>
            <sz val="9"/>
            <rFont val="宋体"/>
            <charset val="134"/>
          </rPr>
          <t>10.28</t>
        </r>
        <r>
          <rPr>
            <sz val="9"/>
            <rFont val="宋体"/>
            <charset val="134"/>
          </rPr>
          <t xml:space="preserve">
</t>
        </r>
      </text>
    </comment>
    <comment ref="I493" authorId="1">
      <text>
        <r>
          <rPr>
            <b/>
            <sz val="9"/>
            <rFont val="宋体"/>
            <charset val="134"/>
          </rPr>
          <t>10.31</t>
        </r>
        <r>
          <rPr>
            <sz val="9"/>
            <rFont val="宋体"/>
            <charset val="134"/>
          </rPr>
          <t xml:space="preserve">
</t>
        </r>
      </text>
    </comment>
    <comment ref="E494" authorId="1">
      <text>
        <r>
          <rPr>
            <sz val="9"/>
            <rFont val="宋体"/>
            <charset val="134"/>
          </rPr>
          <t>10.12</t>
        </r>
      </text>
    </comment>
    <comment ref="F494" authorId="1">
      <text>
        <r>
          <rPr>
            <b/>
            <sz val="9"/>
            <rFont val="宋体"/>
            <charset val="134"/>
          </rPr>
          <t>10.13</t>
        </r>
        <r>
          <rPr>
            <sz val="9"/>
            <rFont val="宋体"/>
            <charset val="134"/>
          </rPr>
          <t xml:space="preserve">
</t>
        </r>
      </text>
    </comment>
    <comment ref="G494" authorId="1">
      <text>
        <r>
          <rPr>
            <b/>
            <sz val="9"/>
            <rFont val="宋体"/>
            <charset val="134"/>
          </rPr>
          <t>10.17</t>
        </r>
        <r>
          <rPr>
            <sz val="9"/>
            <rFont val="宋体"/>
            <charset val="134"/>
          </rPr>
          <t xml:space="preserve">
</t>
        </r>
      </text>
    </comment>
    <comment ref="H494" authorId="1">
      <text>
        <r>
          <rPr>
            <b/>
            <sz val="9"/>
            <rFont val="宋体"/>
            <charset val="134"/>
          </rPr>
          <t>10.28</t>
        </r>
        <r>
          <rPr>
            <sz val="9"/>
            <rFont val="宋体"/>
            <charset val="134"/>
          </rPr>
          <t xml:space="preserve">
</t>
        </r>
      </text>
    </comment>
    <comment ref="I494" authorId="1">
      <text>
        <r>
          <rPr>
            <b/>
            <sz val="9"/>
            <rFont val="宋体"/>
            <charset val="134"/>
          </rPr>
          <t>10.31</t>
        </r>
        <r>
          <rPr>
            <sz val="9"/>
            <rFont val="宋体"/>
            <charset val="134"/>
          </rPr>
          <t xml:space="preserve">
</t>
        </r>
      </text>
    </comment>
    <comment ref="E495" authorId="1">
      <text>
        <r>
          <rPr>
            <b/>
            <sz val="9"/>
            <rFont val="宋体"/>
            <charset val="134"/>
          </rPr>
          <t>10.12</t>
        </r>
        <r>
          <rPr>
            <sz val="9"/>
            <rFont val="宋体"/>
            <charset val="134"/>
          </rPr>
          <t xml:space="preserve">
</t>
        </r>
      </text>
    </comment>
    <comment ref="F495" authorId="1">
      <text>
        <r>
          <rPr>
            <b/>
            <sz val="9"/>
            <rFont val="宋体"/>
            <charset val="134"/>
          </rPr>
          <t>10.13</t>
        </r>
        <r>
          <rPr>
            <sz val="9"/>
            <rFont val="宋体"/>
            <charset val="134"/>
          </rPr>
          <t xml:space="preserve">
</t>
        </r>
      </text>
    </comment>
    <comment ref="G495" authorId="1">
      <text>
        <r>
          <rPr>
            <b/>
            <sz val="9"/>
            <rFont val="宋体"/>
            <charset val="134"/>
          </rPr>
          <t>10.18</t>
        </r>
        <r>
          <rPr>
            <sz val="9"/>
            <rFont val="宋体"/>
            <charset val="134"/>
          </rPr>
          <t xml:space="preserve">
</t>
        </r>
      </text>
    </comment>
    <comment ref="H495" authorId="1">
      <text>
        <r>
          <rPr>
            <b/>
            <sz val="9"/>
            <rFont val="宋体"/>
            <charset val="134"/>
          </rPr>
          <t>10.28</t>
        </r>
      </text>
    </comment>
    <comment ref="I495" authorId="1">
      <text>
        <r>
          <rPr>
            <b/>
            <sz val="9"/>
            <rFont val="宋体"/>
            <charset val="134"/>
          </rPr>
          <t>10.31</t>
        </r>
        <r>
          <rPr>
            <sz val="9"/>
            <rFont val="宋体"/>
            <charset val="134"/>
          </rPr>
          <t xml:space="preserve">
</t>
        </r>
      </text>
    </comment>
    <comment ref="E496" authorId="1">
      <text>
        <r>
          <rPr>
            <sz val="9"/>
            <rFont val="宋体"/>
            <charset val="134"/>
          </rPr>
          <t>10.12</t>
        </r>
      </text>
    </comment>
    <comment ref="F496" authorId="1">
      <text>
        <r>
          <rPr>
            <b/>
            <sz val="9"/>
            <rFont val="宋体"/>
            <charset val="134"/>
          </rPr>
          <t xml:space="preserve">10.13
</t>
        </r>
        <r>
          <rPr>
            <sz val="9"/>
            <rFont val="宋体"/>
            <charset val="134"/>
          </rPr>
          <t xml:space="preserve">
</t>
        </r>
      </text>
    </comment>
    <comment ref="G496" authorId="1">
      <text>
        <r>
          <rPr>
            <b/>
            <sz val="9"/>
            <rFont val="宋体"/>
            <charset val="134"/>
          </rPr>
          <t>10.17</t>
        </r>
        <r>
          <rPr>
            <sz val="9"/>
            <rFont val="宋体"/>
            <charset val="134"/>
          </rPr>
          <t xml:space="preserve">
</t>
        </r>
      </text>
    </comment>
    <comment ref="H496" authorId="1">
      <text>
        <r>
          <rPr>
            <b/>
            <sz val="9"/>
            <rFont val="宋体"/>
            <charset val="134"/>
          </rPr>
          <t>10.28</t>
        </r>
        <r>
          <rPr>
            <sz val="9"/>
            <rFont val="宋体"/>
            <charset val="134"/>
          </rPr>
          <t xml:space="preserve">
</t>
        </r>
      </text>
    </comment>
    <comment ref="I496" authorId="1">
      <text>
        <r>
          <rPr>
            <b/>
            <sz val="9"/>
            <rFont val="宋体"/>
            <charset val="134"/>
          </rPr>
          <t>10.31</t>
        </r>
        <r>
          <rPr>
            <sz val="9"/>
            <rFont val="宋体"/>
            <charset val="134"/>
          </rPr>
          <t xml:space="preserve">
</t>
        </r>
      </text>
    </comment>
    <comment ref="E531" authorId="1">
      <text>
        <r>
          <rPr>
            <b/>
            <sz val="9"/>
            <rFont val="宋体"/>
            <charset val="134"/>
          </rPr>
          <t>9.17</t>
        </r>
      </text>
    </comment>
    <comment ref="E545" authorId="1">
      <text>
        <r>
          <rPr>
            <b/>
            <sz val="9"/>
            <rFont val="宋体"/>
            <charset val="134"/>
          </rPr>
          <t>10.17</t>
        </r>
        <r>
          <rPr>
            <sz val="9"/>
            <rFont val="宋体"/>
            <charset val="134"/>
          </rPr>
          <t xml:space="preserve">
</t>
        </r>
      </text>
    </comment>
    <comment ref="E546" authorId="1">
      <text>
        <r>
          <rPr>
            <b/>
            <sz val="9"/>
            <rFont val="宋体"/>
            <charset val="134"/>
          </rPr>
          <t>10.17</t>
        </r>
        <r>
          <rPr>
            <sz val="9"/>
            <rFont val="宋体"/>
            <charset val="134"/>
          </rPr>
          <t xml:space="preserve">
</t>
        </r>
      </text>
    </comment>
    <comment ref="F546" authorId="1">
      <text>
        <r>
          <rPr>
            <b/>
            <sz val="9"/>
            <rFont val="宋体"/>
            <charset val="134"/>
          </rPr>
          <t>10.27</t>
        </r>
        <r>
          <rPr>
            <sz val="9"/>
            <rFont val="宋体"/>
            <charset val="134"/>
          </rPr>
          <t xml:space="preserve">
</t>
        </r>
      </text>
    </comment>
    <comment ref="E547" authorId="1">
      <text>
        <r>
          <rPr>
            <b/>
            <sz val="9"/>
            <rFont val="宋体"/>
            <charset val="134"/>
          </rPr>
          <t>10.17</t>
        </r>
        <r>
          <rPr>
            <sz val="9"/>
            <rFont val="宋体"/>
            <charset val="134"/>
          </rPr>
          <t xml:space="preserve">
</t>
        </r>
      </text>
    </comment>
    <comment ref="F547" authorId="1">
      <text>
        <r>
          <rPr>
            <b/>
            <sz val="9"/>
            <rFont val="宋体"/>
            <charset val="134"/>
          </rPr>
          <t>10.27</t>
        </r>
        <r>
          <rPr>
            <sz val="9"/>
            <rFont val="宋体"/>
            <charset val="134"/>
          </rPr>
          <t xml:space="preserve">
</t>
        </r>
      </text>
    </comment>
    <comment ref="G547" authorId="1">
      <text>
        <r>
          <rPr>
            <b/>
            <sz val="9"/>
            <rFont val="宋体"/>
            <charset val="134"/>
          </rPr>
          <t>10.28</t>
        </r>
        <r>
          <rPr>
            <sz val="9"/>
            <rFont val="宋体"/>
            <charset val="134"/>
          </rPr>
          <t xml:space="preserve">
</t>
        </r>
      </text>
    </comment>
    <comment ref="E552" authorId="1">
      <text>
        <r>
          <rPr>
            <b/>
            <sz val="9"/>
            <rFont val="宋体"/>
            <charset val="134"/>
          </rPr>
          <t>11.22</t>
        </r>
        <r>
          <rPr>
            <sz val="9"/>
            <rFont val="宋体"/>
            <charset val="134"/>
          </rPr>
          <t xml:space="preserve">
</t>
        </r>
      </text>
    </comment>
    <comment ref="E554" authorId="1">
      <text>
        <r>
          <rPr>
            <b/>
            <sz val="9"/>
            <rFont val="宋体"/>
            <charset val="134"/>
          </rPr>
          <t>11.22</t>
        </r>
        <r>
          <rPr>
            <sz val="9"/>
            <rFont val="宋体"/>
            <charset val="134"/>
          </rPr>
          <t xml:space="preserve">
</t>
        </r>
      </text>
    </comment>
    <comment ref="E562" authorId="1">
      <text>
        <r>
          <rPr>
            <b/>
            <sz val="9"/>
            <rFont val="宋体"/>
            <charset val="134"/>
          </rPr>
          <t>11.16</t>
        </r>
        <r>
          <rPr>
            <sz val="9"/>
            <rFont val="宋体"/>
            <charset val="134"/>
          </rPr>
          <t xml:space="preserve">
</t>
        </r>
      </text>
    </comment>
    <comment ref="E569" authorId="1">
      <text>
        <r>
          <rPr>
            <b/>
            <sz val="9"/>
            <rFont val="宋体"/>
            <charset val="134"/>
          </rPr>
          <t>11.24</t>
        </r>
        <r>
          <rPr>
            <sz val="9"/>
            <rFont val="宋体"/>
            <charset val="134"/>
          </rPr>
          <t xml:space="preserve">
</t>
        </r>
      </text>
    </comment>
    <comment ref="F569" authorId="1">
      <text>
        <r>
          <rPr>
            <b/>
            <sz val="9"/>
            <rFont val="宋体"/>
            <charset val="134"/>
          </rPr>
          <t>11.29</t>
        </r>
        <r>
          <rPr>
            <sz val="9"/>
            <rFont val="宋体"/>
            <charset val="134"/>
          </rPr>
          <t xml:space="preserve">
</t>
        </r>
      </text>
    </comment>
    <comment ref="E570" authorId="1">
      <text>
        <r>
          <rPr>
            <b/>
            <sz val="9"/>
            <rFont val="宋体"/>
            <charset val="134"/>
          </rPr>
          <t>11.24</t>
        </r>
        <r>
          <rPr>
            <sz val="9"/>
            <rFont val="宋体"/>
            <charset val="134"/>
          </rPr>
          <t xml:space="preserve">
</t>
        </r>
      </text>
    </comment>
    <comment ref="F570" authorId="1">
      <text>
        <r>
          <rPr>
            <b/>
            <sz val="9"/>
            <rFont val="宋体"/>
            <charset val="134"/>
          </rPr>
          <t>11.29</t>
        </r>
        <r>
          <rPr>
            <sz val="9"/>
            <rFont val="宋体"/>
            <charset val="134"/>
          </rPr>
          <t xml:space="preserve">
</t>
        </r>
      </text>
    </comment>
    <comment ref="E571" authorId="1">
      <text>
        <r>
          <rPr>
            <b/>
            <sz val="9"/>
            <rFont val="宋体"/>
            <charset val="134"/>
          </rPr>
          <t>11.24</t>
        </r>
      </text>
    </comment>
    <comment ref="F571" authorId="1">
      <text>
        <r>
          <rPr>
            <b/>
            <sz val="9"/>
            <rFont val="宋体"/>
            <charset val="134"/>
          </rPr>
          <t>11.29</t>
        </r>
        <r>
          <rPr>
            <sz val="9"/>
            <rFont val="宋体"/>
            <charset val="134"/>
          </rPr>
          <t xml:space="preserve">
</t>
        </r>
      </text>
    </comment>
    <comment ref="E572" authorId="1">
      <text>
        <r>
          <rPr>
            <b/>
            <sz val="9"/>
            <rFont val="宋体"/>
            <charset val="134"/>
          </rPr>
          <t>11.24</t>
        </r>
      </text>
    </comment>
    <comment ref="F572" authorId="1">
      <text>
        <r>
          <rPr>
            <b/>
            <sz val="9"/>
            <rFont val="宋体"/>
            <charset val="134"/>
          </rPr>
          <t>11.29</t>
        </r>
        <r>
          <rPr>
            <sz val="9"/>
            <rFont val="宋体"/>
            <charset val="134"/>
          </rPr>
          <t xml:space="preserve">
</t>
        </r>
      </text>
    </comment>
    <comment ref="E600" authorId="1">
      <text>
        <r>
          <rPr>
            <b/>
            <sz val="9"/>
            <rFont val="宋体"/>
            <charset val="134"/>
          </rPr>
          <t>1.1</t>
        </r>
        <r>
          <rPr>
            <sz val="9"/>
            <rFont val="宋体"/>
            <charset val="134"/>
          </rPr>
          <t xml:space="preserve">
</t>
        </r>
      </text>
    </comment>
    <comment ref="F600" authorId="1">
      <text>
        <r>
          <rPr>
            <b/>
            <sz val="9"/>
            <rFont val="宋体"/>
            <charset val="134"/>
          </rPr>
          <t>1.12</t>
        </r>
        <r>
          <rPr>
            <sz val="9"/>
            <rFont val="宋体"/>
            <charset val="134"/>
          </rPr>
          <t xml:space="preserve">
</t>
        </r>
      </text>
    </comment>
    <comment ref="G600" authorId="1">
      <text>
        <r>
          <rPr>
            <b/>
            <sz val="9"/>
            <rFont val="宋体"/>
            <charset val="134"/>
          </rPr>
          <t>2.6</t>
        </r>
        <r>
          <rPr>
            <sz val="9"/>
            <rFont val="宋体"/>
            <charset val="134"/>
          </rPr>
          <t xml:space="preserve">
</t>
        </r>
      </text>
    </comment>
    <comment ref="E601" authorId="1">
      <text>
        <r>
          <rPr>
            <b/>
            <sz val="9"/>
            <rFont val="宋体"/>
            <charset val="134"/>
          </rPr>
          <t>12.31</t>
        </r>
        <r>
          <rPr>
            <sz val="9"/>
            <rFont val="宋体"/>
            <charset val="134"/>
          </rPr>
          <t xml:space="preserve">
</t>
        </r>
      </text>
    </comment>
    <comment ref="E602" authorId="1">
      <text>
        <r>
          <rPr>
            <b/>
            <sz val="9"/>
            <rFont val="宋体"/>
            <charset val="134"/>
          </rPr>
          <t>12.31</t>
        </r>
        <r>
          <rPr>
            <sz val="9"/>
            <rFont val="宋体"/>
            <charset val="134"/>
          </rPr>
          <t xml:space="preserve">
</t>
        </r>
      </text>
    </comment>
    <comment ref="E603" authorId="1">
      <text>
        <r>
          <rPr>
            <b/>
            <sz val="9"/>
            <rFont val="宋体"/>
            <charset val="134"/>
          </rPr>
          <t>12.31</t>
        </r>
        <r>
          <rPr>
            <sz val="9"/>
            <rFont val="宋体"/>
            <charset val="134"/>
          </rPr>
          <t xml:space="preserve">
</t>
        </r>
      </text>
    </comment>
    <comment ref="E604" authorId="1">
      <text>
        <r>
          <rPr>
            <b/>
            <sz val="9"/>
            <rFont val="宋体"/>
            <charset val="134"/>
          </rPr>
          <t>12.31</t>
        </r>
        <r>
          <rPr>
            <sz val="9"/>
            <rFont val="宋体"/>
            <charset val="134"/>
          </rPr>
          <t xml:space="preserve">
</t>
        </r>
      </text>
    </comment>
    <comment ref="E606" authorId="1">
      <text>
        <r>
          <rPr>
            <b/>
            <sz val="9"/>
            <rFont val="宋体"/>
            <charset val="134"/>
          </rPr>
          <t>1.1</t>
        </r>
        <r>
          <rPr>
            <sz val="9"/>
            <rFont val="宋体"/>
            <charset val="134"/>
          </rPr>
          <t xml:space="preserve">
</t>
        </r>
      </text>
    </comment>
    <comment ref="F606" authorId="1">
      <text>
        <r>
          <rPr>
            <b/>
            <sz val="9"/>
            <rFont val="宋体"/>
            <charset val="134"/>
          </rPr>
          <t>1.12</t>
        </r>
        <r>
          <rPr>
            <sz val="9"/>
            <rFont val="宋体"/>
            <charset val="134"/>
          </rPr>
          <t xml:space="preserve">
</t>
        </r>
      </text>
    </comment>
    <comment ref="E611" authorId="1">
      <text>
        <r>
          <rPr>
            <b/>
            <sz val="9"/>
            <rFont val="宋体"/>
            <charset val="134"/>
          </rPr>
          <t xml:space="preserve">3.14
</t>
        </r>
        <r>
          <rPr>
            <sz val="9"/>
            <rFont val="宋体"/>
            <charset val="134"/>
          </rPr>
          <t xml:space="preserve">
</t>
        </r>
      </text>
    </comment>
    <comment ref="E612" authorId="1">
      <text>
        <r>
          <rPr>
            <b/>
            <sz val="9"/>
            <rFont val="宋体"/>
            <charset val="134"/>
          </rPr>
          <t xml:space="preserve">3.14
</t>
        </r>
        <r>
          <rPr>
            <sz val="9"/>
            <rFont val="宋体"/>
            <charset val="134"/>
          </rPr>
          <t xml:space="preserve">
</t>
        </r>
      </text>
    </comment>
    <comment ref="E613" authorId="1">
      <text>
        <r>
          <rPr>
            <b/>
            <sz val="9"/>
            <rFont val="宋体"/>
            <charset val="134"/>
          </rPr>
          <t xml:space="preserve">3.14
</t>
        </r>
        <r>
          <rPr>
            <sz val="9"/>
            <rFont val="宋体"/>
            <charset val="134"/>
          </rPr>
          <t xml:space="preserve">
</t>
        </r>
      </text>
    </comment>
    <comment ref="E614" authorId="1">
      <text>
        <r>
          <rPr>
            <b/>
            <sz val="9"/>
            <rFont val="宋体"/>
            <charset val="134"/>
          </rPr>
          <t xml:space="preserve">3.14
</t>
        </r>
        <r>
          <rPr>
            <sz val="9"/>
            <rFont val="宋体"/>
            <charset val="134"/>
          </rPr>
          <t xml:space="preserve">
</t>
        </r>
      </text>
    </comment>
    <comment ref="E615" authorId="1">
      <text>
        <r>
          <rPr>
            <b/>
            <sz val="9"/>
            <rFont val="宋体"/>
            <charset val="134"/>
          </rPr>
          <t>3.15</t>
        </r>
        <r>
          <rPr>
            <sz val="9"/>
            <rFont val="宋体"/>
            <charset val="134"/>
          </rPr>
          <t xml:space="preserve">
</t>
        </r>
      </text>
    </comment>
    <comment ref="F615" authorId="1">
      <text>
        <r>
          <rPr>
            <b/>
            <sz val="9"/>
            <rFont val="宋体"/>
            <charset val="134"/>
          </rPr>
          <t>3.29</t>
        </r>
        <r>
          <rPr>
            <sz val="9"/>
            <rFont val="宋体"/>
            <charset val="134"/>
          </rPr>
          <t xml:space="preserve">
</t>
        </r>
      </text>
    </comment>
    <comment ref="E616" authorId="1">
      <text>
        <r>
          <rPr>
            <b/>
            <sz val="9"/>
            <rFont val="宋体"/>
            <charset val="134"/>
          </rPr>
          <t>3.26</t>
        </r>
      </text>
    </comment>
    <comment ref="E617" authorId="1">
      <text>
        <r>
          <rPr>
            <b/>
            <sz val="9"/>
            <rFont val="宋体"/>
            <charset val="134"/>
          </rPr>
          <t>3.26</t>
        </r>
        <r>
          <rPr>
            <sz val="9"/>
            <rFont val="宋体"/>
            <charset val="134"/>
          </rPr>
          <t xml:space="preserve">
</t>
        </r>
      </text>
    </comment>
    <comment ref="F617" authorId="1">
      <text>
        <r>
          <rPr>
            <b/>
            <sz val="9"/>
            <rFont val="宋体"/>
            <charset val="134"/>
          </rPr>
          <t>4.25</t>
        </r>
        <r>
          <rPr>
            <sz val="9"/>
            <rFont val="宋体"/>
            <charset val="134"/>
          </rPr>
          <t xml:space="preserve">
</t>
        </r>
      </text>
    </comment>
    <comment ref="E620" authorId="1">
      <text>
        <r>
          <rPr>
            <b/>
            <sz val="9"/>
            <rFont val="宋体"/>
            <charset val="134"/>
          </rPr>
          <t>3.16</t>
        </r>
        <r>
          <rPr>
            <sz val="9"/>
            <rFont val="宋体"/>
            <charset val="134"/>
          </rPr>
          <t xml:space="preserve">
</t>
        </r>
      </text>
    </comment>
    <comment ref="E634" authorId="1">
      <text>
        <r>
          <rPr>
            <b/>
            <sz val="9"/>
            <rFont val="宋体"/>
            <charset val="134"/>
          </rPr>
          <t>3.7</t>
        </r>
        <r>
          <rPr>
            <sz val="9"/>
            <rFont val="宋体"/>
            <charset val="134"/>
          </rPr>
          <t xml:space="preserve">
</t>
        </r>
      </text>
    </comment>
    <comment ref="E640" authorId="1">
      <text>
        <r>
          <rPr>
            <b/>
            <sz val="9"/>
            <rFont val="宋体"/>
            <charset val="134"/>
          </rPr>
          <t>3.17</t>
        </r>
        <r>
          <rPr>
            <sz val="9"/>
            <rFont val="宋体"/>
            <charset val="134"/>
          </rPr>
          <t xml:space="preserve">
</t>
        </r>
      </text>
    </comment>
    <comment ref="E641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642" authorId="1">
      <text>
        <r>
          <rPr>
            <b/>
            <sz val="9"/>
            <rFont val="宋体"/>
            <charset val="134"/>
          </rPr>
          <t>3.17</t>
        </r>
      </text>
    </comment>
    <comment ref="E643" authorId="1">
      <text>
        <r>
          <rPr>
            <b/>
            <sz val="9"/>
            <rFont val="宋体"/>
            <charset val="134"/>
          </rPr>
          <t>3.17</t>
        </r>
        <r>
          <rPr>
            <sz val="9"/>
            <rFont val="宋体"/>
            <charset val="134"/>
          </rPr>
          <t xml:space="preserve">
</t>
        </r>
      </text>
    </comment>
    <comment ref="F643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646" authorId="1">
      <text>
        <r>
          <rPr>
            <b/>
            <sz val="9"/>
            <rFont val="宋体"/>
            <charset val="134"/>
          </rPr>
          <t>3.24</t>
        </r>
        <r>
          <rPr>
            <sz val="9"/>
            <rFont val="宋体"/>
            <charset val="134"/>
          </rPr>
          <t xml:space="preserve">
</t>
        </r>
      </text>
    </comment>
    <comment ref="E647" authorId="1">
      <text>
        <r>
          <rPr>
            <b/>
            <sz val="9"/>
            <rFont val="宋体"/>
            <charset val="134"/>
          </rPr>
          <t>3.24</t>
        </r>
        <r>
          <rPr>
            <sz val="9"/>
            <rFont val="宋体"/>
            <charset val="134"/>
          </rPr>
          <t xml:space="preserve">
</t>
        </r>
      </text>
    </comment>
    <comment ref="E663" authorId="1">
      <text>
        <r>
          <rPr>
            <b/>
            <sz val="9"/>
            <rFont val="宋体"/>
            <charset val="134"/>
          </rPr>
          <t>3.22</t>
        </r>
        <r>
          <rPr>
            <sz val="9"/>
            <rFont val="宋体"/>
            <charset val="134"/>
          </rPr>
          <t xml:space="preserve">
</t>
        </r>
      </text>
    </comment>
    <comment ref="E690" authorId="1">
      <text>
        <r>
          <rPr>
            <b/>
            <sz val="9"/>
            <rFont val="宋体"/>
            <charset val="134"/>
          </rPr>
          <t>4.17</t>
        </r>
        <r>
          <rPr>
            <sz val="9"/>
            <rFont val="宋体"/>
            <charset val="134"/>
          </rPr>
          <t xml:space="preserve">
</t>
        </r>
      </text>
    </comment>
    <comment ref="F690" authorId="1">
      <text>
        <r>
          <rPr>
            <b/>
            <sz val="9"/>
            <rFont val="宋体"/>
            <charset val="134"/>
          </rPr>
          <t>5.9</t>
        </r>
        <r>
          <rPr>
            <sz val="9"/>
            <rFont val="宋体"/>
            <charset val="134"/>
          </rPr>
          <t xml:space="preserve">
</t>
        </r>
      </text>
    </comment>
    <comment ref="E691" authorId="1">
      <text>
        <r>
          <rPr>
            <b/>
            <sz val="9"/>
            <rFont val="宋体"/>
            <charset val="134"/>
          </rPr>
          <t>4.17</t>
        </r>
        <r>
          <rPr>
            <sz val="9"/>
            <rFont val="宋体"/>
            <charset val="134"/>
          </rPr>
          <t xml:space="preserve">
</t>
        </r>
      </text>
    </comment>
    <comment ref="E692" authorId="1">
      <text>
        <r>
          <rPr>
            <b/>
            <sz val="9"/>
            <rFont val="宋体"/>
            <charset val="134"/>
          </rPr>
          <t>4.17</t>
        </r>
        <r>
          <rPr>
            <sz val="9"/>
            <rFont val="宋体"/>
            <charset val="134"/>
          </rPr>
          <t xml:space="preserve">
</t>
        </r>
      </text>
    </comment>
    <comment ref="F692" authorId="1">
      <text>
        <r>
          <rPr>
            <b/>
            <sz val="9"/>
            <rFont val="宋体"/>
            <charset val="134"/>
          </rPr>
          <t>5.8</t>
        </r>
        <r>
          <rPr>
            <sz val="9"/>
            <rFont val="宋体"/>
            <charset val="134"/>
          </rPr>
          <t xml:space="preserve">
</t>
        </r>
      </text>
    </comment>
    <comment ref="E693" authorId="1">
      <text>
        <r>
          <rPr>
            <b/>
            <sz val="9"/>
            <rFont val="宋体"/>
            <charset val="134"/>
          </rPr>
          <t>5.9</t>
        </r>
        <r>
          <rPr>
            <sz val="9"/>
            <rFont val="宋体"/>
            <charset val="134"/>
          </rPr>
          <t xml:space="preserve">
</t>
        </r>
      </text>
    </comment>
    <comment ref="E694" authorId="1">
      <text>
        <r>
          <rPr>
            <sz val="9"/>
            <rFont val="宋体"/>
            <charset val="134"/>
          </rPr>
          <t>4.24</t>
        </r>
      </text>
    </comment>
    <comment ref="E696" authorId="1">
      <text>
        <r>
          <rPr>
            <b/>
            <sz val="9"/>
            <rFont val="宋体"/>
            <charset val="134"/>
          </rPr>
          <t>4.29</t>
        </r>
        <r>
          <rPr>
            <sz val="9"/>
            <rFont val="宋体"/>
            <charset val="134"/>
          </rPr>
          <t xml:space="preserve">
</t>
        </r>
      </text>
    </comment>
    <comment ref="D700" authorId="1">
      <text>
        <r>
          <rPr>
            <b/>
            <sz val="9"/>
            <rFont val="宋体"/>
            <charset val="134"/>
          </rPr>
          <t>5000套是JRK版本</t>
        </r>
        <r>
          <rPr>
            <sz val="9"/>
            <rFont val="宋体"/>
            <charset val="134"/>
          </rPr>
          <t xml:space="preserve">
</t>
        </r>
      </text>
    </comment>
    <comment ref="E700" authorId="1">
      <text>
        <r>
          <rPr>
            <b/>
            <sz val="9"/>
            <rFont val="宋体"/>
            <charset val="134"/>
          </rPr>
          <t>4.24</t>
        </r>
        <r>
          <rPr>
            <sz val="9"/>
            <rFont val="宋体"/>
            <charset val="134"/>
          </rPr>
          <t xml:space="preserve">
</t>
        </r>
      </text>
    </comment>
    <comment ref="F700" authorId="1">
      <text>
        <r>
          <rPr>
            <b/>
            <sz val="9"/>
            <rFont val="宋体"/>
            <charset val="134"/>
          </rPr>
          <t>5.6</t>
        </r>
        <r>
          <rPr>
            <sz val="9"/>
            <rFont val="宋体"/>
            <charset val="134"/>
          </rPr>
          <t xml:space="preserve">
</t>
        </r>
      </text>
    </comment>
    <comment ref="E701" authorId="1">
      <text>
        <r>
          <rPr>
            <b/>
            <sz val="9"/>
            <rFont val="宋体"/>
            <charset val="134"/>
          </rPr>
          <t>4.29</t>
        </r>
        <r>
          <rPr>
            <sz val="9"/>
            <rFont val="宋体"/>
            <charset val="134"/>
          </rPr>
          <t xml:space="preserve">
</t>
        </r>
      </text>
    </comment>
    <comment ref="D702" authorId="1">
      <text>
        <r>
          <rPr>
            <b/>
            <sz val="9"/>
            <rFont val="宋体"/>
            <charset val="134"/>
          </rPr>
          <t>JRK 捷克语</t>
        </r>
        <r>
          <rPr>
            <sz val="9"/>
            <rFont val="宋体"/>
            <charset val="134"/>
          </rPr>
          <t xml:space="preserve">
</t>
        </r>
      </text>
    </comment>
    <comment ref="E703" authorId="1">
      <text>
        <r>
          <rPr>
            <b/>
            <sz val="9"/>
            <rFont val="宋体"/>
            <charset val="134"/>
          </rPr>
          <t>4.29</t>
        </r>
        <r>
          <rPr>
            <sz val="9"/>
            <rFont val="宋体"/>
            <charset val="134"/>
          </rPr>
          <t xml:space="preserve">
</t>
        </r>
      </text>
    </comment>
    <comment ref="E707" authorId="1">
      <text>
        <r>
          <rPr>
            <b/>
            <sz val="9"/>
            <rFont val="宋体"/>
            <charset val="134"/>
          </rPr>
          <t>5.4</t>
        </r>
        <r>
          <rPr>
            <sz val="9"/>
            <rFont val="宋体"/>
            <charset val="134"/>
          </rPr>
          <t xml:space="preserve">
</t>
        </r>
      </text>
    </comment>
    <comment ref="E721" authorId="1">
      <text>
        <r>
          <rPr>
            <b/>
            <sz val="9"/>
            <rFont val="宋体"/>
            <charset val="134"/>
          </rPr>
          <t>5.4</t>
        </r>
        <r>
          <rPr>
            <sz val="9"/>
            <rFont val="宋体"/>
            <charset val="134"/>
          </rPr>
          <t xml:space="preserve">
</t>
        </r>
      </text>
    </comment>
    <comment ref="E722" authorId="1">
      <text>
        <r>
          <rPr>
            <b/>
            <sz val="9"/>
            <rFont val="宋体"/>
            <charset val="134"/>
          </rPr>
          <t>5.4</t>
        </r>
        <r>
          <rPr>
            <sz val="9"/>
            <rFont val="宋体"/>
            <charset val="134"/>
          </rPr>
          <t xml:space="preserve">
</t>
        </r>
      </text>
    </comment>
    <comment ref="E724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E725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E726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E727" authorId="1">
      <text>
        <r>
          <rPr>
            <b/>
            <sz val="9"/>
            <rFont val="宋体"/>
            <charset val="134"/>
          </rPr>
          <t>4.26</t>
        </r>
      </text>
    </comment>
    <comment ref="E728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E729" authorId="1">
      <text>
        <r>
          <rPr>
            <b/>
            <sz val="9"/>
            <rFont val="宋体"/>
            <charset val="134"/>
          </rPr>
          <t>4.26</t>
        </r>
        <r>
          <rPr>
            <sz val="9"/>
            <rFont val="宋体"/>
            <charset val="134"/>
          </rPr>
          <t xml:space="preserve">
</t>
        </r>
      </text>
    </comment>
    <comment ref="E734" authorId="1">
      <text>
        <r>
          <rPr>
            <b/>
            <sz val="9"/>
            <rFont val="宋体"/>
            <charset val="134"/>
          </rPr>
          <t>5.6</t>
        </r>
        <r>
          <rPr>
            <sz val="9"/>
            <rFont val="宋体"/>
            <charset val="134"/>
          </rPr>
          <t xml:space="preserve">
</t>
        </r>
      </text>
    </comment>
    <comment ref="E748" authorId="1">
      <text>
        <r>
          <rPr>
            <b/>
            <sz val="9"/>
            <rFont val="宋体"/>
            <charset val="134"/>
          </rPr>
          <t>5.24</t>
        </r>
        <r>
          <rPr>
            <sz val="9"/>
            <rFont val="宋体"/>
            <charset val="134"/>
          </rPr>
          <t xml:space="preserve">
</t>
        </r>
      </text>
    </comment>
    <comment ref="E749" authorId="1">
      <text>
        <r>
          <rPr>
            <b/>
            <sz val="9"/>
            <rFont val="宋体"/>
            <charset val="134"/>
          </rPr>
          <t>5.24</t>
        </r>
        <r>
          <rPr>
            <sz val="9"/>
            <rFont val="宋体"/>
            <charset val="134"/>
          </rPr>
          <t xml:space="preserve">
</t>
        </r>
      </text>
    </comment>
    <comment ref="F749" authorId="1">
      <text>
        <r>
          <rPr>
            <b/>
            <sz val="9"/>
            <rFont val="宋体"/>
            <charset val="134"/>
          </rPr>
          <t>5.25</t>
        </r>
        <r>
          <rPr>
            <sz val="9"/>
            <rFont val="宋体"/>
            <charset val="134"/>
          </rPr>
          <t xml:space="preserve">
</t>
        </r>
      </text>
    </comment>
    <comment ref="E750" authorId="1">
      <text>
        <r>
          <rPr>
            <b/>
            <sz val="9"/>
            <rFont val="宋体"/>
            <charset val="134"/>
          </rPr>
          <t>5.24</t>
        </r>
      </text>
    </comment>
    <comment ref="E803" authorId="1">
      <text>
        <r>
          <rPr>
            <b/>
            <sz val="9"/>
            <rFont val="宋体"/>
            <charset val="134"/>
          </rPr>
          <t>5.29</t>
        </r>
        <r>
          <rPr>
            <sz val="9"/>
            <rFont val="宋体"/>
            <charset val="134"/>
          </rPr>
          <t xml:space="preserve">
</t>
        </r>
      </text>
    </comment>
    <comment ref="F803" authorId="1">
      <text>
        <r>
          <rPr>
            <b/>
            <sz val="9"/>
            <rFont val="宋体"/>
            <charset val="134"/>
          </rPr>
          <t>5.31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Administrator</author>
    <author>A</author>
  </authors>
  <commentList>
    <comment ref="ES6" authorId="0">
      <text>
        <r>
          <rPr>
            <sz val="9"/>
            <rFont val="宋体"/>
            <charset val="134"/>
          </rPr>
          <t xml:space="preserve">Thos Holdsworth &amp; Sons Ltd
</t>
        </r>
      </text>
    </comment>
    <comment ref="FU6" authorId="0">
      <text>
        <r>
          <rPr>
            <sz val="9"/>
            <rFont val="宋体"/>
            <charset val="134"/>
          </rPr>
          <t xml:space="preserve">HAPPY MOMMY HAPPY BABY
</t>
        </r>
      </text>
    </comment>
    <comment ref="GA6" authorId="0">
      <text>
        <r>
          <rPr>
            <sz val="9"/>
            <rFont val="宋体"/>
            <charset val="134"/>
          </rPr>
          <t xml:space="preserve">Thos Holdsworth &amp; Sons Ltd
</t>
        </r>
      </text>
    </comment>
    <comment ref="GL6" authorId="0">
      <text>
        <r>
          <rPr>
            <sz val="9"/>
            <rFont val="宋体"/>
            <charset val="134"/>
          </rPr>
          <t xml:space="preserve">PT. BYDESIGN CIPTA GRAHA INDAH
</t>
        </r>
      </text>
    </comment>
    <comment ref="HV6" authorId="0">
      <text>
        <r>
          <rPr>
            <sz val="9"/>
            <rFont val="宋体"/>
            <charset val="134"/>
          </rPr>
          <t xml:space="preserve">HAPPY MOMMY HAPPY BABY
</t>
        </r>
      </text>
    </comment>
    <comment ref="HW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HW73" authorId="0">
      <text>
        <r>
          <rPr>
            <sz val="9"/>
            <rFont val="宋体"/>
            <charset val="134"/>
          </rPr>
          <t>74/75/76 三款 
用最新版本</t>
        </r>
      </text>
    </comment>
    <comment ref="P104" authorId="0">
      <text>
        <r>
          <rPr>
            <sz val="9"/>
            <rFont val="宋体"/>
            <charset val="134"/>
          </rPr>
          <t xml:space="preserve">
刮画：4403
信封：5000</t>
        </r>
      </text>
    </comment>
    <comment ref="P105" authorId="0">
      <text>
        <r>
          <rPr>
            <sz val="9"/>
            <rFont val="宋体"/>
            <charset val="134"/>
          </rPr>
          <t xml:space="preserve">
刮画：3742
信封：4200
</t>
        </r>
      </text>
    </comment>
    <comment ref="P106" authorId="0">
      <text>
        <r>
          <rPr>
            <sz val="9"/>
            <rFont val="宋体"/>
            <charset val="134"/>
          </rPr>
          <t xml:space="preserve">
刮画：4403
信封：5400
</t>
        </r>
      </text>
    </comment>
    <comment ref="P107" authorId="0">
      <text>
        <r>
          <rPr>
            <sz val="9"/>
            <rFont val="宋体"/>
            <charset val="134"/>
          </rPr>
          <t xml:space="preserve">
 彩盒：2200
 6张：3100
 2张：750</t>
        </r>
      </text>
    </comment>
    <comment ref="P108" authorId="0">
      <text>
        <r>
          <rPr>
            <sz val="9"/>
            <rFont val="宋体"/>
            <charset val="134"/>
          </rPr>
          <t xml:space="preserve">
彩盒：2200
 6张：3200
 2张：3100
</t>
        </r>
      </text>
    </comment>
    <comment ref="P109" authorId="0">
      <text>
        <r>
          <rPr>
            <sz val="9"/>
            <rFont val="宋体"/>
            <charset val="134"/>
          </rPr>
          <t xml:space="preserve"> 彩盒：5600
 2张：500</t>
        </r>
      </text>
    </comment>
    <comment ref="P110" authorId="0">
      <text>
        <r>
          <rPr>
            <sz val="9"/>
            <rFont val="宋体"/>
            <charset val="134"/>
          </rPr>
          <t xml:space="preserve">
彩盒：700
6张：750
2张：1200</t>
        </r>
      </text>
    </comment>
    <comment ref="I111" authorId="0">
      <text>
        <r>
          <rPr>
            <sz val="9"/>
            <rFont val="宋体"/>
            <charset val="134"/>
          </rPr>
          <t xml:space="preserve">
另有次品：216</t>
        </r>
      </text>
    </comment>
    <comment ref="M111" authorId="0">
      <text>
        <r>
          <rPr>
            <sz val="9"/>
            <rFont val="宋体"/>
            <charset val="134"/>
          </rPr>
          <t xml:space="preserve">
另有次品：216
</t>
        </r>
      </text>
    </comment>
    <comment ref="I114" authorId="0">
      <text>
        <r>
          <rPr>
            <sz val="9"/>
            <rFont val="宋体"/>
            <charset val="134"/>
          </rPr>
          <t xml:space="preserve">
另有次品：213</t>
        </r>
      </text>
    </comment>
    <comment ref="M114" authorId="0">
      <text>
        <r>
          <rPr>
            <sz val="9"/>
            <rFont val="宋体"/>
            <charset val="134"/>
          </rPr>
          <t xml:space="preserve">
另有次品：213
</t>
        </r>
      </text>
    </comment>
    <comment ref="F119" authorId="0">
      <text>
        <r>
          <rPr>
            <sz val="9"/>
            <rFont val="宋体"/>
            <charset val="134"/>
          </rPr>
          <t xml:space="preserve">
老版本继续使用到2023年6月</t>
        </r>
      </text>
    </comment>
    <comment ref="F120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F121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F122" authorId="0">
      <text>
        <r>
          <rPr>
            <sz val="9"/>
            <rFont val="宋体"/>
            <charset val="134"/>
          </rPr>
          <t xml:space="preserve">老版本继续使用到2023年6月
</t>
        </r>
      </text>
    </comment>
    <comment ref="FF122" authorId="0">
      <text>
        <r>
          <rPr>
            <b/>
            <sz val="9"/>
            <rFont val="宋体"/>
            <charset val="134"/>
          </rPr>
          <t>2月21日 确认：</t>
        </r>
        <r>
          <rPr>
            <sz val="9"/>
            <rFont val="宋体"/>
            <charset val="134"/>
          </rPr>
          <t xml:space="preserve">
JRK 018订单 第2批
挪用180套 先出DAM</t>
        </r>
      </text>
    </comment>
    <comment ref="P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彩盒：4450</t>
        </r>
      </text>
    </comment>
    <comment ref="P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彩盒：2700</t>
        </r>
      </text>
    </comment>
    <comment ref="P1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彩盒：3900</t>
        </r>
      </text>
    </comment>
    <comment ref="P1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彩盒：3710</t>
        </r>
      </text>
    </comment>
    <comment ref="P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彩盒：4470</t>
        </r>
      </text>
    </comment>
    <comment ref="P134" authorId="0">
      <text>
        <r>
          <rPr>
            <sz val="9"/>
            <rFont val="宋体"/>
            <charset val="134"/>
          </rPr>
          <t xml:space="preserve">
材料包：2166
筒：2245</t>
        </r>
      </text>
    </comment>
    <comment ref="IK134" authorId="0">
      <text>
        <r>
          <rPr>
            <b/>
            <sz val="9"/>
            <rFont val="宋体"/>
            <charset val="134"/>
          </rPr>
          <t>内盒：6个/盒
外箱：12个/箱</t>
        </r>
      </text>
    </comment>
    <comment ref="P1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材料包：256
筒：3049（另有次品筒40个）</t>
        </r>
      </text>
    </comment>
    <comment ref="P138" authorId="0">
      <text>
        <r>
          <rPr>
            <sz val="9"/>
            <rFont val="宋体"/>
            <charset val="134"/>
          </rPr>
          <t xml:space="preserve">
材料包：79</t>
        </r>
      </text>
    </comment>
    <comment ref="P139" authorId="0">
      <text>
        <r>
          <rPr>
            <sz val="9"/>
            <rFont val="宋体"/>
            <charset val="134"/>
          </rPr>
          <t xml:space="preserve">
材料包：405
筒：1296</t>
        </r>
      </text>
    </comment>
    <comment ref="P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材料包：381</t>
        </r>
      </text>
    </comment>
    <comment ref="P1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材料包：36</t>
        </r>
      </text>
    </comment>
    <comment ref="P1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材料包：600</t>
        </r>
      </text>
    </comment>
    <comment ref="P1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筒：740
材料包：920</t>
        </r>
      </text>
    </comment>
    <comment ref="P1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筒：4080
材料包：4124</t>
        </r>
      </text>
    </comment>
    <comment ref="P1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材料包：1851</t>
        </r>
      </text>
    </comment>
    <comment ref="P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材料包：2050
筒：3017</t>
        </r>
      </text>
    </comment>
    <comment ref="P1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筒：3253
材料包：4789</t>
        </r>
      </text>
    </comment>
    <comment ref="AI148" authorId="0">
      <text>
        <r>
          <rPr>
            <b/>
            <sz val="9"/>
            <rFont val="宋体"/>
            <charset val="134"/>
          </rPr>
          <t>L S</t>
        </r>
        <r>
          <rPr>
            <sz val="9"/>
            <rFont val="宋体"/>
            <charset val="134"/>
          </rPr>
          <t xml:space="preserve">
</t>
        </r>
      </text>
    </comment>
    <comment ref="P1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筒：5038</t>
        </r>
      </text>
    </comment>
    <comment ref="AI149" authorId="0">
      <text>
        <r>
          <rPr>
            <b/>
            <sz val="9"/>
            <rFont val="宋体"/>
            <charset val="134"/>
          </rPr>
          <t>L S</t>
        </r>
        <r>
          <rPr>
            <sz val="9"/>
            <rFont val="宋体"/>
            <charset val="134"/>
          </rPr>
          <t xml:space="preserve">
</t>
        </r>
      </text>
    </comment>
    <comment ref="P1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筒：4500</t>
        </r>
      </text>
    </comment>
    <comment ref="P1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材料包：647</t>
        </r>
      </text>
    </comment>
    <comment ref="AI151" authorId="0">
      <text>
        <r>
          <rPr>
            <b/>
            <sz val="9"/>
            <rFont val="宋体"/>
            <charset val="134"/>
          </rPr>
          <t>L S</t>
        </r>
        <r>
          <rPr>
            <sz val="9"/>
            <rFont val="宋体"/>
            <charset val="134"/>
          </rPr>
          <t xml:space="preserve">
</t>
        </r>
      </text>
    </comment>
    <comment ref="P1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彩盒400</t>
        </r>
      </text>
    </comment>
    <comment ref="P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材料包：2170
筒：2179</t>
        </r>
      </text>
    </comment>
    <comment ref="P1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材料包：2158
筒：2190</t>
        </r>
      </text>
    </comment>
    <comment ref="P1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材料包：2510
筒：2659</t>
        </r>
      </text>
    </comment>
    <comment ref="P1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材料包：3030
筒：3033</t>
        </r>
      </text>
    </comment>
    <comment ref="P1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材料包：2304
筒：2725</t>
        </r>
      </text>
    </comment>
    <comment ref="P1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筒：3020
材料包：3030</t>
        </r>
      </text>
    </comment>
    <comment ref="H178" authorId="1">
      <text>
        <r>
          <rPr>
            <sz val="9"/>
            <rFont val="宋体"/>
            <charset val="134"/>
          </rPr>
          <t xml:space="preserve">用完要改装量
</t>
        </r>
      </text>
    </comment>
    <comment ref="L1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成品中：192套 已贴小船长不干胶</t>
        </r>
      </text>
    </comment>
    <comment ref="L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
</t>
        </r>
      </text>
    </comment>
    <comment ref="L1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成品中：240套 已贴小船长不干胶</t>
        </r>
      </text>
    </comment>
    <comment ref="H1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大指甲贴：DP207170
大指甲贴：DP197119</t>
        </r>
      </text>
    </comment>
    <comment ref="P205" authorId="0">
      <text>
        <r>
          <rPr>
            <sz val="9"/>
            <rFont val="宋体"/>
            <charset val="134"/>
          </rPr>
          <t xml:space="preserve">
信封：3270
EVA：3000</t>
        </r>
      </text>
    </comment>
    <comment ref="P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信封：3000
EVA：1080</t>
        </r>
      </text>
    </comment>
    <comment ref="P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EVA：900
</t>
        </r>
      </text>
    </comment>
    <comment ref="P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信封：3300
EVA：2700</t>
        </r>
      </text>
    </comment>
    <comment ref="P209" authorId="0">
      <text>
        <r>
          <rPr>
            <sz val="9"/>
            <rFont val="宋体"/>
            <charset val="134"/>
          </rPr>
          <t xml:space="preserve">
信封：3135
折页：1910
EVA 四款通用：5840</t>
        </r>
      </text>
    </comment>
    <comment ref="P210" authorId="0">
      <text>
        <r>
          <rPr>
            <sz val="9"/>
            <rFont val="宋体"/>
            <charset val="134"/>
          </rPr>
          <t xml:space="preserve">
信封：3135
折页：1950 
EVA 四款通用：5840
</t>
        </r>
      </text>
    </comment>
    <comment ref="P211" authorId="0">
      <text>
        <r>
          <rPr>
            <sz val="9"/>
            <rFont val="宋体"/>
            <charset val="134"/>
          </rPr>
          <t xml:space="preserve">
信封：230
CH191596/97/98/99 
EVA 四款通用：5840
</t>
        </r>
      </text>
    </comment>
    <comment ref="P212" authorId="0">
      <text>
        <r>
          <rPr>
            <sz val="9"/>
            <rFont val="宋体"/>
            <charset val="134"/>
          </rPr>
          <t xml:space="preserve">
信封：2400
CH191596/97/98/99 
EVA 四款通用：5840
</t>
        </r>
      </text>
    </comment>
    <comment ref="P2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信封：1800
面具：1091
刮画：1500</t>
        </r>
      </text>
    </comment>
    <comment ref="P2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信封：1143
面具：1300
刮画：1350
</t>
        </r>
      </text>
    </comment>
    <comment ref="H220" authorId="0">
      <text>
        <r>
          <rPr>
            <sz val="9"/>
            <rFont val="宋体"/>
            <charset val="134"/>
          </rPr>
          <t xml:space="preserve">
与 DP197109 通用</t>
        </r>
      </text>
    </comment>
    <comment ref="I233" authorId="0">
      <text>
        <r>
          <rPr>
            <sz val="9"/>
            <rFont val="宋体"/>
            <charset val="134"/>
          </rPr>
          <t xml:space="preserve">
另外有250个次品盒退回</t>
        </r>
      </text>
    </comment>
    <comment ref="P239" authorId="0">
      <text>
        <r>
          <rPr>
            <sz val="9"/>
            <rFont val="宋体"/>
            <charset val="134"/>
          </rPr>
          <t xml:space="preserve">
彩盒：1704</t>
        </r>
      </text>
    </comment>
    <comment ref="P240" authorId="0">
      <text>
        <r>
          <rPr>
            <sz val="9"/>
            <rFont val="宋体"/>
            <charset val="134"/>
          </rPr>
          <t xml:space="preserve">
彩盒：1704
</t>
        </r>
      </text>
    </comment>
    <comment ref="P241" authorId="0">
      <text>
        <r>
          <rPr>
            <sz val="9"/>
            <rFont val="宋体"/>
            <charset val="134"/>
          </rPr>
          <t xml:space="preserve">
彩盒：1728
</t>
        </r>
      </text>
    </comment>
    <comment ref="P242" authorId="0">
      <text>
        <r>
          <rPr>
            <sz val="9"/>
            <rFont val="宋体"/>
            <charset val="134"/>
          </rPr>
          <t xml:space="preserve">
彩盒：1728</t>
        </r>
      </text>
    </comment>
    <comment ref="M250" authorId="0">
      <text>
        <r>
          <rPr>
            <sz val="9"/>
            <rFont val="宋体"/>
            <charset val="134"/>
          </rPr>
          <t xml:space="preserve">
另外还有老款（牛皮纸）的38个
</t>
        </r>
      </text>
    </comment>
    <comment ref="P250" authorId="0">
      <text>
        <r>
          <rPr>
            <sz val="9"/>
            <rFont val="宋体"/>
            <charset val="134"/>
          </rPr>
          <t xml:space="preserve">
另外还有老款（牛皮纸）的38个
</t>
        </r>
      </text>
    </comment>
    <comment ref="P251" authorId="0">
      <text>
        <r>
          <rPr>
            <sz val="9"/>
            <rFont val="宋体"/>
            <charset val="134"/>
          </rPr>
          <t xml:space="preserve">
蜡笔：2900
布袋：3200
纸套：3750</t>
        </r>
      </text>
    </comment>
    <comment ref="P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彩盒：3864</t>
        </r>
      </text>
    </comment>
    <comment ref="P2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彩盒：2112</t>
        </r>
      </text>
    </comment>
    <comment ref="P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彩盒：2124</t>
        </r>
      </text>
    </comment>
    <comment ref="P2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彩盒：1908</t>
        </r>
      </text>
    </comment>
    <comment ref="P264" authorId="0">
      <text>
        <r>
          <rPr>
            <sz val="9"/>
            <rFont val="宋体"/>
            <charset val="134"/>
          </rPr>
          <t xml:space="preserve">
彩盒：720
</t>
        </r>
      </text>
    </comment>
    <comment ref="O265" authorId="0">
      <text>
        <r>
          <rPr>
            <sz val="9"/>
            <rFont val="宋体"/>
            <charset val="134"/>
          </rPr>
          <t xml:space="preserve">
PT，Johnco，小船长 合计未出720套</t>
        </r>
      </text>
    </comment>
    <comment ref="P265" authorId="0">
      <text>
        <r>
          <rPr>
            <sz val="9"/>
            <rFont val="宋体"/>
            <charset val="134"/>
          </rPr>
          <t xml:space="preserve">
彩盒：748</t>
        </r>
      </text>
    </comment>
    <comment ref="P273" authorId="0">
      <text>
        <r>
          <rPr>
            <sz val="9"/>
            <rFont val="宋体"/>
            <charset val="134"/>
          </rPr>
          <t xml:space="preserve">
彩盒：460</t>
        </r>
      </text>
    </comment>
    <comment ref="M289" authorId="0">
      <text>
        <r>
          <rPr>
            <sz val="9"/>
            <rFont val="宋体"/>
            <charset val="134"/>
          </rPr>
          <t xml:space="preserve">
有1个次品</t>
        </r>
      </text>
    </comment>
    <comment ref="I290" authorId="0">
      <text>
        <r>
          <rPr>
            <sz val="9"/>
            <rFont val="宋体"/>
            <charset val="134"/>
          </rPr>
          <t xml:space="preserve">
另有次品</t>
        </r>
      </text>
    </comment>
    <comment ref="M290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I291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M291" authorId="0">
      <text>
        <r>
          <rPr>
            <sz val="9"/>
            <rFont val="宋体"/>
            <charset val="134"/>
          </rPr>
          <t xml:space="preserve">
另有次品
</t>
        </r>
      </text>
    </comment>
    <comment ref="P292" authorId="0">
      <text>
        <r>
          <rPr>
            <sz val="9"/>
            <rFont val="宋体"/>
            <charset val="134"/>
          </rPr>
          <t xml:space="preserve">
彩盒：66
</t>
        </r>
      </text>
    </comment>
    <comment ref="P293" authorId="0">
      <text>
        <r>
          <rPr>
            <sz val="9"/>
            <rFont val="宋体"/>
            <charset val="134"/>
          </rPr>
          <t xml:space="preserve">
彩盒：198
</t>
        </r>
      </text>
    </comment>
    <comment ref="M311" authorId="0">
      <text>
        <r>
          <rPr>
            <b/>
            <sz val="9"/>
            <rFont val="宋体"/>
            <charset val="134"/>
          </rPr>
          <t>其中150套需要检查</t>
        </r>
        <r>
          <rPr>
            <sz val="9"/>
            <rFont val="宋体"/>
            <charset val="134"/>
          </rPr>
          <t xml:space="preserve">
</t>
        </r>
      </text>
    </comment>
    <comment ref="M313" authorId="0">
      <text>
        <r>
          <rPr>
            <sz val="9"/>
            <rFont val="宋体"/>
            <charset val="134"/>
          </rPr>
          <t xml:space="preserve">其中150套需要检查
</t>
        </r>
      </text>
    </comment>
    <comment ref="P381" authorId="0">
      <text>
        <r>
          <rPr>
            <sz val="9"/>
            <rFont val="宋体"/>
            <charset val="134"/>
          </rPr>
          <t xml:space="preserve">
彩盒：990
</t>
        </r>
      </text>
    </comment>
    <comment ref="P3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彩盒：1020
</t>
        </r>
      </text>
    </comment>
    <comment ref="F3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这个货号的展示架分别为：像素马赛克展示盒、关节刮画展示盒（8套）</t>
        </r>
      </text>
    </comment>
    <comment ref="M4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</t>
        </r>
      </text>
    </comment>
    <comment ref="H406" authorId="0">
      <text>
        <r>
          <rPr>
            <sz val="9"/>
            <rFont val="宋体"/>
            <charset val="134"/>
          </rPr>
          <t xml:space="preserve">
与 DP207236 通用</t>
        </r>
      </text>
    </comment>
    <comment ref="O4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新款</t>
        </r>
      </text>
    </comment>
    <comment ref="P4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老款</t>
        </r>
      </text>
    </comment>
    <comment ref="F4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数量在大信封展示盒里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L25" authorId="0">
      <text>
        <r>
          <rPr>
            <sz val="9"/>
            <rFont val="宋体"/>
            <charset val="134"/>
          </rPr>
          <t xml:space="preserve">
信封：3270
EVA：3000</t>
        </r>
      </text>
    </comment>
    <comment ref="L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信封：3400
EVA：1080</t>
        </r>
      </text>
    </comment>
    <comment ref="L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信封：200
EVA：900
</t>
        </r>
      </text>
    </comment>
    <comment ref="L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信封：3300
EVA：2400</t>
        </r>
      </text>
    </comment>
    <comment ref="L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材料包：2170
筒：2179</t>
        </r>
      </text>
    </comment>
    <comment ref="L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材料包：2158
筒：2190</t>
        </r>
      </text>
    </comment>
    <comment ref="L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材料包：2510
筒：2659</t>
        </r>
      </text>
    </comment>
    <comment ref="L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材料包：3030
筒：3033</t>
        </r>
      </text>
    </comment>
    <comment ref="L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材料包：2414
筒：2725</t>
        </r>
      </text>
    </comment>
    <comment ref="L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筒：3020
材料包：3030</t>
        </r>
      </text>
    </comment>
    <comment ref="L49" authorId="0">
      <text>
        <r>
          <rPr>
            <sz val="9"/>
            <rFont val="宋体"/>
            <charset val="134"/>
          </rPr>
          <t xml:space="preserve">
彩盒：1704</t>
        </r>
      </text>
    </comment>
    <comment ref="L50" authorId="0">
      <text>
        <r>
          <rPr>
            <sz val="9"/>
            <rFont val="宋体"/>
            <charset val="134"/>
          </rPr>
          <t xml:space="preserve">
彩盒：1704
</t>
        </r>
      </text>
    </comment>
    <comment ref="L51" authorId="0">
      <text>
        <r>
          <rPr>
            <sz val="9"/>
            <rFont val="宋体"/>
            <charset val="134"/>
          </rPr>
          <t xml:space="preserve">
彩盒：1728
</t>
        </r>
      </text>
    </comment>
    <comment ref="L52" authorId="0">
      <text>
        <r>
          <rPr>
            <sz val="9"/>
            <rFont val="宋体"/>
            <charset val="134"/>
          </rPr>
          <t xml:space="preserve">
彩盒：1728</t>
        </r>
      </text>
    </comment>
    <comment ref="L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彩盒：2124</t>
        </r>
      </text>
    </comment>
    <comment ref="L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彩盒：1908</t>
        </r>
      </text>
    </comment>
    <comment ref="G56" authorId="0">
      <text>
        <r>
          <rPr>
            <sz val="9"/>
            <rFont val="宋体"/>
            <charset val="134"/>
          </rPr>
          <t xml:space="preserve">
250个次品盒子退回</t>
        </r>
      </text>
    </comment>
    <comment ref="L56" authorId="0">
      <text>
        <r>
          <rPr>
            <sz val="9"/>
            <rFont val="宋体"/>
            <charset val="134"/>
          </rPr>
          <t xml:space="preserve">
彩盒：2454
</t>
        </r>
      </text>
    </comment>
    <comment ref="L57" authorId="0">
      <text>
        <r>
          <rPr>
            <sz val="9"/>
            <rFont val="宋体"/>
            <charset val="134"/>
          </rPr>
          <t xml:space="preserve">
彩盒：720
</t>
        </r>
      </text>
    </comment>
    <comment ref="L58" authorId="0">
      <text>
        <r>
          <rPr>
            <sz val="9"/>
            <rFont val="宋体"/>
            <charset val="134"/>
          </rPr>
          <t xml:space="preserve">
彩盒：768</t>
        </r>
      </text>
    </comment>
    <comment ref="L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彩盒：3864</t>
        </r>
      </text>
    </comment>
    <comment ref="L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彩盒：2112</t>
        </r>
      </text>
    </comment>
    <comment ref="D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这个货号的展示架分别为：像素马赛克展示盒、关节刮画展示盒（8套）</t>
        </r>
      </text>
    </comment>
    <comment ref="L63" authorId="0">
      <text>
        <r>
          <rPr>
            <sz val="9"/>
            <rFont val="宋体"/>
            <charset val="134"/>
          </rPr>
          <t xml:space="preserve">
关节刮画：850</t>
        </r>
      </text>
    </comment>
    <comment ref="L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信封：1800
面具：330
刮画：1500</t>
        </r>
      </text>
    </comment>
    <comment ref="L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信封：1200
面具：1300
刮画：1350
</t>
        </r>
      </text>
    </comment>
    <comment ref="L66" authorId="0">
      <text>
        <r>
          <rPr>
            <sz val="9"/>
            <rFont val="宋体"/>
            <charset val="134"/>
          </rPr>
          <t xml:space="preserve">
刮画：4200
信封：5000</t>
        </r>
      </text>
    </comment>
    <comment ref="L67" authorId="0">
      <text>
        <r>
          <rPr>
            <sz val="9"/>
            <rFont val="宋体"/>
            <charset val="134"/>
          </rPr>
          <t xml:space="preserve">
刮画：3900
信封：4200
</t>
        </r>
      </text>
    </comment>
    <comment ref="L68" authorId="0">
      <text>
        <r>
          <rPr>
            <sz val="9"/>
            <rFont val="宋体"/>
            <charset val="134"/>
          </rPr>
          <t xml:space="preserve">
刮画：4500
信封：5400
</t>
        </r>
      </text>
    </comment>
    <comment ref="L70" authorId="0">
      <text>
        <r>
          <rPr>
            <sz val="9"/>
            <rFont val="宋体"/>
            <charset val="134"/>
          </rPr>
          <t xml:space="preserve">
 彩盒：2200
 6张：3100
 2张：750</t>
        </r>
      </text>
    </comment>
    <comment ref="L71" authorId="0">
      <text>
        <r>
          <rPr>
            <sz val="9"/>
            <rFont val="宋体"/>
            <charset val="134"/>
          </rPr>
          <t xml:space="preserve">
彩盒：2200
 6张：3200
 2张：3100
</t>
        </r>
      </text>
    </comment>
    <comment ref="L72" authorId="0">
      <text>
        <r>
          <rPr>
            <sz val="9"/>
            <rFont val="宋体"/>
            <charset val="134"/>
          </rPr>
          <t xml:space="preserve"> 彩盒：5600
 2张：500</t>
        </r>
      </text>
    </comment>
    <comment ref="L73" authorId="0">
      <text>
        <r>
          <rPr>
            <sz val="9"/>
            <rFont val="宋体"/>
            <charset val="134"/>
          </rPr>
          <t xml:space="preserve">
彩盒：700
6张：750
2张：1200</t>
        </r>
      </text>
    </comment>
    <comment ref="L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筒：740
材料包：920</t>
        </r>
      </text>
    </comment>
    <comment ref="L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筒：4080
材料包：4124</t>
        </r>
      </text>
    </comment>
    <comment ref="L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材料包：1851</t>
        </r>
      </text>
    </comment>
    <comment ref="L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材料包：2050
筒：3017</t>
        </r>
      </text>
    </comment>
    <comment ref="L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筒：3253
材料包：4789</t>
        </r>
      </text>
    </comment>
    <comment ref="L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筒：5038</t>
        </r>
      </text>
    </comment>
    <comment ref="L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材料包：3210
筒：4500</t>
        </r>
      </text>
    </comment>
    <comment ref="L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材料包：647</t>
        </r>
      </text>
    </comment>
    <comment ref="L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材料包：256
筒：3024</t>
        </r>
      </text>
    </comment>
    <comment ref="L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材料包：79</t>
        </r>
      </text>
    </comment>
    <comment ref="L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材料包：328
筒：1296</t>
        </r>
      </text>
    </comment>
    <comment ref="L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材料包：381</t>
        </r>
      </text>
    </comment>
    <comment ref="L1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材料包：36</t>
        </r>
      </text>
    </comment>
    <comment ref="L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材料包：600</t>
        </r>
      </text>
    </comment>
    <comment ref="L1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材料包：2080
筒：2245</t>
        </r>
      </text>
    </comment>
    <comment ref="L106" authorId="0">
      <text>
        <r>
          <rPr>
            <sz val="9"/>
            <rFont val="宋体"/>
            <charset val="134"/>
          </rPr>
          <t>彩盒：2320</t>
        </r>
      </text>
    </comment>
    <comment ref="L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彩盒90</t>
        </r>
      </text>
    </comment>
    <comment ref="L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彩盒400</t>
        </r>
      </text>
    </comment>
    <comment ref="L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彩盒：3400</t>
        </r>
      </text>
    </comment>
    <comment ref="L1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彩盒：2700</t>
        </r>
      </text>
    </comment>
    <comment ref="L1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彩盒：33300</t>
        </r>
      </text>
    </comment>
    <comment ref="L1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彩盒：3650</t>
        </r>
      </text>
    </comment>
    <comment ref="L1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彩盒：3450</t>
        </r>
      </text>
    </comment>
    <comment ref="L1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彩盒：3000</t>
        </r>
      </text>
    </comment>
    <comment ref="L133" authorId="0">
      <text>
        <r>
          <rPr>
            <sz val="9"/>
            <rFont val="宋体"/>
            <charset val="134"/>
          </rPr>
          <t xml:space="preserve">
彩盒：4800</t>
        </r>
      </text>
    </comment>
    <comment ref="L140" authorId="0">
      <text>
        <r>
          <rPr>
            <sz val="9"/>
            <rFont val="宋体"/>
            <charset val="134"/>
          </rPr>
          <t xml:space="preserve">
彩盒：460</t>
        </r>
      </text>
    </comment>
    <comment ref="L142" authorId="0">
      <text>
        <r>
          <rPr>
            <sz val="9"/>
            <rFont val="宋体"/>
            <charset val="134"/>
          </rPr>
          <t xml:space="preserve">
CH191596/97/98/99 
EVA 四款通用：5840</t>
        </r>
      </text>
    </comment>
    <comment ref="L143" authorId="0">
      <text>
        <r>
          <rPr>
            <sz val="9"/>
            <rFont val="宋体"/>
            <charset val="134"/>
          </rPr>
          <t xml:space="preserve">
CH191596/97/98/99 
EVA 四款通用：5840
</t>
        </r>
      </text>
    </comment>
    <comment ref="L144" authorId="0">
      <text>
        <r>
          <rPr>
            <sz val="9"/>
            <rFont val="宋体"/>
            <charset val="134"/>
          </rPr>
          <t xml:space="preserve">
CH191596/97/98/99 
EVA 四款通用：5840
</t>
        </r>
      </text>
    </comment>
    <comment ref="L145" authorId="0">
      <text>
        <r>
          <rPr>
            <sz val="9"/>
            <rFont val="宋体"/>
            <charset val="134"/>
          </rPr>
          <t xml:space="preserve">
CH191596/97/98/99 
EVA 四款通用：5840
</t>
        </r>
      </text>
    </comment>
    <comment ref="L158" authorId="0">
      <text>
        <r>
          <rPr>
            <sz val="9"/>
            <rFont val="宋体"/>
            <charset val="134"/>
          </rPr>
          <t xml:space="preserve">
另外还有老款（牛皮纸）的38个
</t>
        </r>
      </text>
    </comment>
    <comment ref="I1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成品中：192套 已贴小船长不干胶</t>
        </r>
      </text>
    </comment>
    <comment ref="I1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成品中：216套 已贴小船长不干胶
</t>
        </r>
      </text>
    </comment>
    <comment ref="I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成品中：240套 已贴小船长不干胶</t>
        </r>
      </text>
    </comment>
    <comment ref="F1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大指甲贴：DP207170
大指甲贴：DP197119</t>
        </r>
      </text>
    </comment>
    <comment ref="L194" authorId="0">
      <text>
        <r>
          <rPr>
            <sz val="9"/>
            <rFont val="宋体"/>
            <charset val="134"/>
          </rPr>
          <t xml:space="preserve">
彩盒：66
</t>
        </r>
      </text>
    </comment>
    <comment ref="L195" authorId="0">
      <text>
        <r>
          <rPr>
            <sz val="9"/>
            <rFont val="宋体"/>
            <charset val="134"/>
          </rPr>
          <t xml:space="preserve">
彩盒：198
</t>
        </r>
      </text>
    </comment>
    <comment ref="L196" authorId="0">
      <text>
        <r>
          <rPr>
            <sz val="9"/>
            <rFont val="宋体"/>
            <charset val="134"/>
          </rPr>
          <t xml:space="preserve">
彩盒：990
</t>
        </r>
      </text>
    </comment>
    <comment ref="L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彩盒：1020
</t>
        </r>
      </text>
    </comment>
    <comment ref="K3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新款</t>
        </r>
      </text>
    </comment>
    <comment ref="L3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老款</t>
        </r>
      </text>
    </comment>
    <comment ref="D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数量在大信封展示盒里</t>
        </r>
      </text>
    </comment>
  </commentList>
</comments>
</file>

<file path=xl/comments6.xml><?xml version="1.0" encoding="utf-8"?>
<comments xmlns="http://schemas.openxmlformats.org/spreadsheetml/2006/main">
  <authors>
    <author>Administrator</author>
  </authors>
  <commentList>
    <comment ref="A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这个货号的展示架分别为：像素马赛克展示盒、关节刮画展示盒（8套）</t>
        </r>
      </text>
    </comment>
    <comment ref="A3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数量在大信封展示盒里</t>
        </r>
      </text>
    </comment>
  </commentList>
</comments>
</file>

<file path=xl/sharedStrings.xml><?xml version="1.0" encoding="utf-8"?>
<sst xmlns="http://schemas.openxmlformats.org/spreadsheetml/2006/main" count="17630" uniqueCount="4193">
  <si>
    <t>货号</t>
  </si>
  <si>
    <t>描述</t>
  </si>
  <si>
    <t>中文品名</t>
  </si>
  <si>
    <t>差数</t>
  </si>
  <si>
    <t>CONNIE表格可售</t>
  </si>
  <si>
    <t>在库
在途</t>
  </si>
  <si>
    <t>实际
可售库存</t>
  </si>
  <si>
    <t>盘存</t>
  </si>
  <si>
    <t>备货</t>
  </si>
  <si>
    <t>在途批次数量</t>
  </si>
  <si>
    <t>到货批次号</t>
  </si>
  <si>
    <t>Sunna Salutation</t>
  </si>
  <si>
    <t>INBAR</t>
  </si>
  <si>
    <t>JRK</t>
  </si>
  <si>
    <t>DUCKS</t>
  </si>
  <si>
    <t>PlaySmartME</t>
  </si>
  <si>
    <t>UNION</t>
  </si>
  <si>
    <t>MINBEK</t>
  </si>
  <si>
    <t>Carletto</t>
  </si>
  <si>
    <t>小船长</t>
  </si>
  <si>
    <t>El-Zayat</t>
  </si>
  <si>
    <t>DAM</t>
  </si>
  <si>
    <t>Play Well</t>
  </si>
  <si>
    <t>Ducks</t>
  </si>
  <si>
    <t>Johnco</t>
  </si>
  <si>
    <t>Játék Bolygó E.C.</t>
  </si>
  <si>
    <t>Hi Trade</t>
  </si>
  <si>
    <t>样品单</t>
  </si>
  <si>
    <t>GoodJuly</t>
  </si>
  <si>
    <t>YAY</t>
  </si>
  <si>
    <t>Thos Holdsworth</t>
  </si>
  <si>
    <t>PLAYWELL</t>
  </si>
  <si>
    <t>乐绘样品</t>
  </si>
  <si>
    <t>乐绘</t>
  </si>
  <si>
    <t>INBAR DAVID</t>
  </si>
  <si>
    <t>Anvol</t>
  </si>
  <si>
    <t>植物园活动</t>
  </si>
  <si>
    <t>RUSSELL</t>
  </si>
  <si>
    <t>天猫</t>
  </si>
  <si>
    <t>Játék Bolygó</t>
  </si>
  <si>
    <t>HMHB</t>
  </si>
  <si>
    <t>送客户</t>
  </si>
  <si>
    <t>BIBLUSI</t>
  </si>
  <si>
    <t>ThosHolds</t>
  </si>
  <si>
    <t>已组装</t>
  </si>
  <si>
    <t>未组装</t>
  </si>
  <si>
    <t>未到库</t>
  </si>
  <si>
    <t>已到库</t>
  </si>
  <si>
    <t>BH21005</t>
  </si>
  <si>
    <t>BH21009</t>
  </si>
  <si>
    <t>BH21011</t>
  </si>
  <si>
    <t>BH21012</t>
  </si>
  <si>
    <t>BH21013</t>
  </si>
  <si>
    <t>BH21014</t>
  </si>
  <si>
    <t>BH22001</t>
  </si>
  <si>
    <t>BH22002</t>
  </si>
  <si>
    <t>此前加</t>
  </si>
  <si>
    <t>BH21007</t>
  </si>
  <si>
    <t>BH21008</t>
  </si>
  <si>
    <t>BH21010</t>
  </si>
  <si>
    <t>AVE210123</t>
  </si>
  <si>
    <t>AVE210125</t>
  </si>
  <si>
    <t>AVE210126</t>
  </si>
  <si>
    <t>AVE210127</t>
  </si>
  <si>
    <t>AVE210128</t>
  </si>
  <si>
    <t>AVE210129</t>
  </si>
  <si>
    <t>AVE210130</t>
  </si>
  <si>
    <t>AVE210132</t>
  </si>
  <si>
    <t>AVE210133</t>
  </si>
  <si>
    <t>LHD210134</t>
  </si>
  <si>
    <t>LHD210136</t>
  </si>
  <si>
    <t>LHD210137</t>
  </si>
  <si>
    <t>实验测试样品</t>
  </si>
  <si>
    <t>AVE210138</t>
  </si>
  <si>
    <t>LHD210140</t>
  </si>
  <si>
    <t>LHD210141</t>
  </si>
  <si>
    <t>AVE210142</t>
  </si>
  <si>
    <t>LHD210143</t>
  </si>
  <si>
    <t>LHD210144</t>
  </si>
  <si>
    <t>LHD210146</t>
  </si>
  <si>
    <t>AVE210147</t>
  </si>
  <si>
    <t>AVE210148</t>
  </si>
  <si>
    <t>AVE210149</t>
  </si>
  <si>
    <t>AVE210150</t>
  </si>
  <si>
    <t>LHD210153</t>
  </si>
  <si>
    <t>AVE210155</t>
  </si>
  <si>
    <t>LHD210156</t>
  </si>
  <si>
    <t>AVE210157</t>
  </si>
  <si>
    <t>LHD210160</t>
  </si>
  <si>
    <t>AVE210161</t>
  </si>
  <si>
    <t>AVE210162</t>
  </si>
  <si>
    <t>LHD210163</t>
  </si>
  <si>
    <t>AVE210164</t>
  </si>
  <si>
    <t>LHD210165</t>
  </si>
  <si>
    <t>AVE210166</t>
  </si>
  <si>
    <t>LHD210168</t>
  </si>
  <si>
    <t>AVE210169</t>
  </si>
  <si>
    <t>LHD210170</t>
  </si>
  <si>
    <t>LHD210171</t>
  </si>
  <si>
    <t>AVE210172</t>
  </si>
  <si>
    <t>AVE210173</t>
  </si>
  <si>
    <t>LHD210174</t>
  </si>
  <si>
    <t>LHD210175</t>
  </si>
  <si>
    <t>LHD210176</t>
  </si>
  <si>
    <t>LHD210177</t>
  </si>
  <si>
    <t>LHD210180</t>
  </si>
  <si>
    <t>AVE210179</t>
  </si>
  <si>
    <t>LHD210181</t>
  </si>
  <si>
    <t>AVE210182</t>
  </si>
  <si>
    <t>LHD210183</t>
  </si>
  <si>
    <t>LHD210184</t>
  </si>
  <si>
    <t>AVE210185</t>
  </si>
  <si>
    <t>AVE210186</t>
  </si>
  <si>
    <t>LHD210187</t>
  </si>
  <si>
    <t>AVE210188</t>
  </si>
  <si>
    <t>LHD210189</t>
  </si>
  <si>
    <t>LHD210190</t>
  </si>
  <si>
    <t>AVE210191</t>
  </si>
  <si>
    <t>AVE210192</t>
  </si>
  <si>
    <t>AVE210193</t>
  </si>
  <si>
    <t>LHD210194</t>
  </si>
  <si>
    <t>AVE210195</t>
  </si>
  <si>
    <t>AVE210196</t>
  </si>
  <si>
    <t>退回仓库</t>
  </si>
  <si>
    <t>AVE210197</t>
  </si>
  <si>
    <t>AVE210202</t>
  </si>
  <si>
    <t>LHD210201</t>
  </si>
  <si>
    <t>LHD210203</t>
  </si>
  <si>
    <t>LHD210204</t>
  </si>
  <si>
    <t>LHD210205</t>
  </si>
  <si>
    <t>LHD210200</t>
  </si>
  <si>
    <t>AVE210206</t>
  </si>
  <si>
    <t>LHD210207</t>
  </si>
  <si>
    <t>LHD210208</t>
  </si>
  <si>
    <t>AVE210209</t>
  </si>
  <si>
    <t>AVE210210</t>
  </si>
  <si>
    <t>LHD210211</t>
  </si>
  <si>
    <t>AVE210212</t>
  </si>
  <si>
    <t>LHD210213</t>
  </si>
  <si>
    <t>AVE210214</t>
  </si>
  <si>
    <t>LHD210215</t>
  </si>
  <si>
    <t>AVE210216</t>
  </si>
  <si>
    <t>LHD210220</t>
  </si>
  <si>
    <t>AVE210221</t>
  </si>
  <si>
    <t>AVE210217</t>
  </si>
  <si>
    <t>LHD210224</t>
  </si>
  <si>
    <t>LHD210223</t>
  </si>
  <si>
    <t>AVE210222</t>
  </si>
  <si>
    <t>AVE210225</t>
  </si>
  <si>
    <t>AVE210226</t>
  </si>
  <si>
    <t>LHD210227</t>
  </si>
  <si>
    <t>AVE210228</t>
  </si>
  <si>
    <t>AVE210219</t>
  </si>
  <si>
    <t>LHD210229</t>
  </si>
  <si>
    <t>AVE210230</t>
  </si>
  <si>
    <t>AVE210231</t>
  </si>
  <si>
    <t>CH211796</t>
  </si>
  <si>
    <t>DIY穿绳套装-我的动物朋友</t>
  </si>
  <si>
    <t>CH211797</t>
  </si>
  <si>
    <t>DIY穿绳套装-我的小宠物</t>
  </si>
  <si>
    <t>CH211798</t>
  </si>
  <si>
    <t>DIY穿绳套装-我的恐龙朋友</t>
  </si>
  <si>
    <t>CH211799</t>
  </si>
  <si>
    <t>DIY穿绳套装-我的海洋朋友</t>
  </si>
  <si>
    <t>CH211731</t>
  </si>
  <si>
    <t>Scartch Kitty Bouquet</t>
  </si>
  <si>
    <t>艾维尼花束刮画-猫咪</t>
  </si>
  <si>
    <t>CH211732</t>
  </si>
  <si>
    <t>Scartch Butterfly Bouquet</t>
  </si>
  <si>
    <t>艾维尼花束刮画-蝴蝶</t>
  </si>
  <si>
    <t>CH211733</t>
  </si>
  <si>
    <t>Scartch Cake Bouquet</t>
  </si>
  <si>
    <t>艾维尼花束刮画-蛋糕</t>
  </si>
  <si>
    <t>CH211734</t>
  </si>
  <si>
    <t>Scartch Flower Bouquet</t>
  </si>
  <si>
    <t>艾维尼花束刮花-花朵</t>
  </si>
  <si>
    <t>DP217383E（DP217378）</t>
  </si>
  <si>
    <t>花束刮画空展示盒（12pcs)</t>
  </si>
  <si>
    <t>CH211656</t>
  </si>
  <si>
    <t>Mini Scratch Book-Under the Sea</t>
  </si>
  <si>
    <t>艾维尼迷你刮画本-海洋动物</t>
  </si>
  <si>
    <t>CH211657</t>
  </si>
  <si>
    <t>艾维尼迷你刮画本-丛林动物</t>
  </si>
  <si>
    <t>CH191601</t>
  </si>
  <si>
    <t>Mini Scratch Book-Dinosaurs</t>
  </si>
  <si>
    <t>艾维尼迷你刮画本-恐龙</t>
  </si>
  <si>
    <t>CH191602</t>
  </si>
  <si>
    <t>Mini Scratch Book-Unicorns</t>
  </si>
  <si>
    <t>艾维尼迷你刮画本-独角兽</t>
  </si>
  <si>
    <t>DP207275E</t>
  </si>
  <si>
    <t>迷你刮画本展示盒+保护罩（无卡头）;24套/展，每款各12套,96套/箱（4展）.(对应产品一体展示盒DP197110)</t>
  </si>
  <si>
    <t>迷你刮画本空展示盒</t>
  </si>
  <si>
    <t>CH211590</t>
  </si>
  <si>
    <t>Create My First Story Book-Unicorns</t>
  </si>
  <si>
    <t>艾维尼马赛克拼贴画-独角兽</t>
  </si>
  <si>
    <t>CH211591</t>
  </si>
  <si>
    <t>Create My First Story Book-Mermaid</t>
  </si>
  <si>
    <t>艾维尼马赛克拼贴画-美人鱼</t>
  </si>
  <si>
    <t>CH191592</t>
  </si>
  <si>
    <t>Create My First Story Book-Farm Animals</t>
  </si>
  <si>
    <t>艾维尼低幼马赛克拼贴画-农场</t>
  </si>
  <si>
    <t>CH191593</t>
  </si>
  <si>
    <t>Create My First Story Book-Wild Animals</t>
  </si>
  <si>
    <t>艾维尼低幼马赛克拼贴画-森林动物</t>
  </si>
  <si>
    <t>CH191594</t>
  </si>
  <si>
    <t>Create My First Story Book-dinosaurs</t>
  </si>
  <si>
    <t>艾维尼低幼马赛克拼贴画-恐龙</t>
  </si>
  <si>
    <t>CH191595</t>
  </si>
  <si>
    <t>Create My First Story Book-Cars</t>
  </si>
  <si>
    <t>艾维尼低幼马赛克拼贴画-汽车</t>
  </si>
  <si>
    <t>CH211752</t>
  </si>
  <si>
    <t>Loopie Fun My First Plush Bag-Panda</t>
  </si>
  <si>
    <t>艾维尼DIY钩钩包-熊猫</t>
  </si>
  <si>
    <t>CH211753</t>
  </si>
  <si>
    <t>Loopie Fun My First Plush Bag-Koala</t>
  </si>
  <si>
    <t>艾维尼DIY钩钩包-考拉</t>
  </si>
  <si>
    <t>CH211754</t>
  </si>
  <si>
    <t>Loopie Fun My First Plush Bag-Deer</t>
  </si>
  <si>
    <t>艾维尼DIY钩钩包-鹿</t>
  </si>
  <si>
    <t>CH201749</t>
  </si>
  <si>
    <t>Loopie Fun My First Plush Bag-Bear</t>
  </si>
  <si>
    <t>艾维尼DIY钩钩包-温柔熊</t>
  </si>
  <si>
    <t>CH201750</t>
  </si>
  <si>
    <t>Loopie Fun My First Plush Bag-Bunny</t>
  </si>
  <si>
    <t>艾维尼DIY钩钩包-乖乖兔</t>
  </si>
  <si>
    <t>CH201751</t>
  </si>
  <si>
    <t>Loopie Fun My First Plush Bag-Fox</t>
  </si>
  <si>
    <t>艾维尼DIY钩钩包-小狐狸</t>
  </si>
  <si>
    <t>DP207250E</t>
  </si>
  <si>
    <t>圆筒钩针对应空的展示盒+卡头（无保护罩）,共3款，每款各2套共6套/展示盒，6套/外箱（1展），混装.(对应产品一体展示盒DP207235)</t>
  </si>
  <si>
    <t>钩针包空展示盒</t>
  </si>
  <si>
    <t>CH211785</t>
  </si>
  <si>
    <t>Origami-Create My  Own Zoo</t>
  </si>
  <si>
    <t>艾维尼折纸飞机-我的动物园</t>
  </si>
  <si>
    <t>CH211786</t>
  </si>
  <si>
    <t>Origami-Create My  Own Pets</t>
  </si>
  <si>
    <t>艾维尼折纸-我的宠物们</t>
  </si>
  <si>
    <t>CH201769</t>
  </si>
  <si>
    <t>Origami-Create My Own Airport</t>
  </si>
  <si>
    <t>艾维尼折纸飞机-我的超酷飞机场</t>
  </si>
  <si>
    <t>NA218204</t>
  </si>
  <si>
    <t>Nail Stickers and Tattoos -Mermaid</t>
  </si>
  <si>
    <t>艾维尼指甲纹身贴套装-美人鱼</t>
  </si>
  <si>
    <t>NA218205</t>
  </si>
  <si>
    <t>Nail Stickers and Tattoos -Unicorns</t>
  </si>
  <si>
    <t>艾维尼指甲纹身贴套装-独角兽</t>
  </si>
  <si>
    <t>NA218206</t>
  </si>
  <si>
    <t>Nail Stickers and Tattoos -Princess</t>
  </si>
  <si>
    <t>艾维尼指甲纹身贴套装-公主</t>
  </si>
  <si>
    <t>NA218207</t>
  </si>
  <si>
    <t>Nail Stickers and Tattoos -Flower</t>
  </si>
  <si>
    <t>艾维尼指甲纹身贴套装-花朵</t>
  </si>
  <si>
    <t>NA218208</t>
  </si>
  <si>
    <t>Nail Stickers and Tattoos -Christmas</t>
  </si>
  <si>
    <t>艾维尼指甲纹身贴套装-圣诞</t>
  </si>
  <si>
    <t>DP217384E（DP217379）</t>
  </si>
  <si>
    <t>指甲纹身贴空展示盒（12pcs)</t>
  </si>
  <si>
    <t>CH211774</t>
  </si>
  <si>
    <t>Magical Water Painting-4 Seasons</t>
  </si>
  <si>
    <t>艾维尼3合1水画本-四季</t>
  </si>
  <si>
    <t>CH211775</t>
  </si>
  <si>
    <t>Magical Water Painting-Underwater</t>
  </si>
  <si>
    <t>艾维尼3合1水画本-海底世界</t>
  </si>
  <si>
    <t>CH211776</t>
  </si>
  <si>
    <t>Magical Water Painting-</t>
  </si>
  <si>
    <t>艾维尼3合1水画本-恐龙</t>
  </si>
  <si>
    <t>DP217385E（DP217380)</t>
  </si>
  <si>
    <t>3合1水画本空展示盒</t>
  </si>
  <si>
    <t>BTS216013</t>
  </si>
  <si>
    <t>Block "N" Crayons - Traffic</t>
  </si>
  <si>
    <t>艾维尼积木蜡笔-交通</t>
  </si>
  <si>
    <t>BTS216014</t>
  </si>
  <si>
    <t>Block "N" Crayons -Dinosaur</t>
  </si>
  <si>
    <t>艾维尼积木蜡笔-恐龙</t>
  </si>
  <si>
    <t>BTS216015</t>
  </si>
  <si>
    <t>Block "N" Crayons -Space</t>
  </si>
  <si>
    <t>艾维尼积木蜡笔-太空</t>
  </si>
  <si>
    <t>BTS216016</t>
  </si>
  <si>
    <t>Block "N" Crayons - Construction</t>
  </si>
  <si>
    <t>艾维尼积木蜡笔-城市</t>
  </si>
  <si>
    <t>DP217386E（DP217377）</t>
  </si>
  <si>
    <t>积木蜡笔空展示盒</t>
  </si>
  <si>
    <t>CH201760</t>
  </si>
  <si>
    <t>My First Sewing Box-Learn To Sew with The Mole Family</t>
  </si>
  <si>
    <t>艾维尼摩尔奶奶教你学缝制</t>
  </si>
  <si>
    <t>CH201761</t>
  </si>
  <si>
    <t>My First Scratch Box-Go Picnic with The Mole Family</t>
  </si>
  <si>
    <t>艾维尼和摩尔家族去野餐</t>
  </si>
  <si>
    <t>CH201772</t>
  </si>
  <si>
    <t>4 in 1 Unicorn Craft Kit</t>
  </si>
  <si>
    <t>艾维尼4合1独角兽手工盒</t>
  </si>
  <si>
    <t>CH201770</t>
  </si>
  <si>
    <t>Design and Dress Up-Fantastic Unicorn</t>
  </si>
  <si>
    <t>艾维尼涂鸦与装扮-梦幻独角兽</t>
  </si>
  <si>
    <t>CH201771</t>
  </si>
  <si>
    <t>Design and Dress Up-Magic Dragon</t>
  </si>
  <si>
    <t>艾维尼涂鸦与装扮-神秘喷火龙</t>
  </si>
  <si>
    <t>CH201763</t>
  </si>
  <si>
    <t>Stamp and Match-Create Dinosaurs</t>
  </si>
  <si>
    <t>艾维尼DIY创意木制印章-恐龙世界</t>
  </si>
  <si>
    <t>CH201764</t>
  </si>
  <si>
    <t>Stamp and Match-Create Little Bugs</t>
  </si>
  <si>
    <t>艾维尼DIY创意木制印章-小小昆虫</t>
  </si>
  <si>
    <t>CH201765</t>
  </si>
  <si>
    <t>Stamp and Match-Create Vehicles</t>
  </si>
  <si>
    <t>艾维尼DIY创意木制印章-交通工具</t>
  </si>
  <si>
    <t>CH201766</t>
  </si>
  <si>
    <t>Stamp and Match-Create Pets</t>
  </si>
  <si>
    <t>艾维尼DIY创意木制印章-可爱宠物</t>
  </si>
  <si>
    <t>DP207291E</t>
  </si>
  <si>
    <t>新品印章套装展示盒</t>
  </si>
  <si>
    <t>木制印章空展示盒</t>
  </si>
  <si>
    <t>CH201767</t>
  </si>
  <si>
    <t>Diamond Art-Cat Masks</t>
  </si>
  <si>
    <t>艾维尼闪闪钻石画-猫咪面具</t>
  </si>
  <si>
    <t>CH201768</t>
  </si>
  <si>
    <t>Diamond Art-Princess Masks</t>
  </si>
  <si>
    <t>艾维尼闪闪钻石画-公主面具</t>
  </si>
  <si>
    <t>CH201721</t>
  </si>
  <si>
    <t>Scratch with Fuzzy Sticks-Koala &amp; Kangaroos</t>
  </si>
  <si>
    <t>艾维尼DIY立体刮刮画 - 考拉与袋鼠</t>
  </si>
  <si>
    <t>CH201723</t>
  </si>
  <si>
    <t>Scratch with Fuzzy Sticks-Pandas</t>
  </si>
  <si>
    <t>艾维尼DIY立体刮刮画 - 熊猫家族</t>
  </si>
  <si>
    <t>CH201724</t>
  </si>
  <si>
    <t>Scratch with Fuzzy Sticks-Sloths</t>
  </si>
  <si>
    <t>艾维尼DIY立体刮刮画 - 树懒家族</t>
  </si>
  <si>
    <t>CH211787</t>
  </si>
  <si>
    <t>艾维尼DIY立体刮刮画 - 蝴蝶</t>
  </si>
  <si>
    <t>CH191682</t>
  </si>
  <si>
    <t>Scratch with Joint Puppet -Fairies in the Garden</t>
  </si>
  <si>
    <t>艾维尼关节玩偶刮刮画-花园精灵</t>
  </si>
  <si>
    <t>CH191683</t>
  </si>
  <si>
    <t>Scratch with joint Puppet -Unicorns</t>
  </si>
  <si>
    <t>艾维尼关节玩偶刮刮画-独角兽</t>
  </si>
  <si>
    <t>CH191684</t>
  </si>
  <si>
    <t>Scratch with Joint Puppet -Little Bugs</t>
  </si>
  <si>
    <t>艾维尼关节玩偶刮刮画-昆虫</t>
  </si>
  <si>
    <t>CH191685</t>
  </si>
  <si>
    <t>Scratch with Joint Puppet Forest Animals</t>
  </si>
  <si>
    <t>艾维尼关节玩偶刮刮画-森林动物</t>
  </si>
  <si>
    <t>CH191434</t>
  </si>
  <si>
    <t>Create Your Own Light Box</t>
  </si>
  <si>
    <t>艾维尼梦幻刮画灯</t>
  </si>
  <si>
    <t>CH1674</t>
  </si>
  <si>
    <t>Scratch Junior - My Sea Friends</t>
  </si>
  <si>
    <t>艾维尼低幼刮刮画-海洋动物</t>
  </si>
  <si>
    <t>CH1675</t>
  </si>
  <si>
    <t>Scratch Junior - My Dinosaur Friends</t>
  </si>
  <si>
    <t>艾维尼低幼刮刮画-恐龙</t>
  </si>
  <si>
    <t>CH1676</t>
  </si>
  <si>
    <t>Scratch Junior - My Fairy Friends</t>
  </si>
  <si>
    <t>艾维尼低幼刮刮画-小仙女</t>
  </si>
  <si>
    <t>CH1677</t>
  </si>
  <si>
    <t>Scratch Junior - My Little Mermaid</t>
  </si>
  <si>
    <t>艾维尼低幼刮刮画-美人鱼</t>
  </si>
  <si>
    <t>CH191678</t>
  </si>
  <si>
    <t>Scratch -Space</t>
  </si>
  <si>
    <t>艾维尼刮刮画-太空</t>
  </si>
  <si>
    <t>CH191679</t>
  </si>
  <si>
    <t>Scratch-Construction</t>
  </si>
  <si>
    <t>艾维尼刮刮画-工程车</t>
  </si>
  <si>
    <t>CH191680</t>
  </si>
  <si>
    <t>Scratch-Monster</t>
  </si>
  <si>
    <t>艾维尼刮刮画-怪兽</t>
  </si>
  <si>
    <t>CH191681</t>
  </si>
  <si>
    <t>Scratch-Transportation</t>
  </si>
  <si>
    <t>艾维尼刮刮画-交通</t>
  </si>
  <si>
    <t>CH1542</t>
  </si>
  <si>
    <t>Scratch- Magic Animal</t>
  </si>
  <si>
    <t>艾维尼彩色线条刮刮画-哇，动物们</t>
  </si>
  <si>
    <t>CH1543</t>
  </si>
  <si>
    <t>Scratch- Magic Bird</t>
  </si>
  <si>
    <t>艾维尼彩色线条刮刮画-鸟类动物</t>
  </si>
  <si>
    <t>CH1544</t>
  </si>
  <si>
    <t>Scratch- Magic Dragon</t>
  </si>
  <si>
    <t>艾维尼彩色线条刮刮画-恐龙</t>
  </si>
  <si>
    <t>CH1545</t>
  </si>
  <si>
    <t>Scratch- Magic Unicorn</t>
  </si>
  <si>
    <t>艾维尼彩色线条刮刮画-独角兽</t>
  </si>
  <si>
    <t>CH191600</t>
  </si>
  <si>
    <t>Scratch Note</t>
  </si>
  <si>
    <t>便签盒刮画</t>
  </si>
  <si>
    <t>DP207274E</t>
  </si>
  <si>
    <t>便签刮画本展示盒（无保护罩无卡头）;12套/展，就1款，不混装，72套/箱(6展）.(对应产品一体展示盒DP197111)</t>
  </si>
  <si>
    <t>便签刮画本空展示盒</t>
  </si>
  <si>
    <t>CH201618</t>
  </si>
  <si>
    <t>Sewing My First Doll-koala with heart</t>
  </si>
  <si>
    <t>艾维尼DIY手工缝制玩偶 - 爱心考拉</t>
  </si>
  <si>
    <t>CH201619</t>
  </si>
  <si>
    <t>Sewing My First Doll-Mom and baby panda</t>
  </si>
  <si>
    <t>艾维尼DIY手工缝制玩偶 -亲子熊猫</t>
  </si>
  <si>
    <t>CH1620</t>
  </si>
  <si>
    <t>Sewing My First Doll-Unicorn</t>
  </si>
  <si>
    <t>艾维尼大圆筒手工缝制玩偶 -独角兽</t>
  </si>
  <si>
    <t>CH1621</t>
  </si>
  <si>
    <t>Sewing My First Doll--Owl</t>
  </si>
  <si>
    <t>艾维尼大圆筒手工缝制玩偶 -猫头鹰</t>
  </si>
  <si>
    <t>CH1623</t>
  </si>
  <si>
    <t>Sewing My First Doll-Llama</t>
  </si>
  <si>
    <t>艾维尼大圆筒手工缝制玩偶 -羊驼</t>
  </si>
  <si>
    <t>CH1624</t>
  </si>
  <si>
    <t>Sewing My First Doll-Sloth</t>
  </si>
  <si>
    <t>艾维尼大圆筒手工缝制玩偶 -树懒</t>
  </si>
  <si>
    <t>CH1625</t>
  </si>
  <si>
    <t>Sewing My First Doll-Deer</t>
  </si>
  <si>
    <t>艾维尼大圆筒手工缝制玩偶 -鹿</t>
  </si>
  <si>
    <t>CH1626</t>
  </si>
  <si>
    <t>Sewing My First Doll-Penguin</t>
  </si>
  <si>
    <t>艾维尼大圆筒手工缝制玩偶 -企鹅</t>
  </si>
  <si>
    <t>DP207254E</t>
  </si>
  <si>
    <t>大圆筒展示盒 SEWING(混装）+卡头（无保护罩）;共8款，每款各1套共8套/展示盒，8套/外箱（1展），混装.(对应产品一体展示盒DP7063)</t>
  </si>
  <si>
    <t>大圆筒空展示盒</t>
  </si>
  <si>
    <t>CH1628</t>
  </si>
  <si>
    <t>Sewing My First Keychain-Unicorn</t>
  </si>
  <si>
    <t>艾维尼小圆筒手工缝制玩偶-独角兽</t>
  </si>
  <si>
    <t>CH1629</t>
  </si>
  <si>
    <t>Sewing My First Keychain-Owl</t>
  </si>
  <si>
    <t>艾维尼小圆筒手工缝制玩偶-猫头鹰</t>
  </si>
  <si>
    <t>CH1631</t>
  </si>
  <si>
    <t>Sewing My First Keychain- Llama</t>
  </si>
  <si>
    <t>艾维尼小圆筒手工缝制玩偶-羊驼</t>
  </si>
  <si>
    <t>CH1632</t>
  </si>
  <si>
    <t>Sewing My First Keychain-Sloth</t>
  </si>
  <si>
    <t>艾维尼小圆筒手工缝制玩偶-树懒</t>
  </si>
  <si>
    <t>CH1633</t>
  </si>
  <si>
    <t>Sewing My First Keychain- Deer</t>
  </si>
  <si>
    <t>艾维尼小圆筒手工缝制玩偶-鹿</t>
  </si>
  <si>
    <t>CH1634</t>
  </si>
  <si>
    <t>Sewing My First Keychain-Penguin</t>
  </si>
  <si>
    <t>艾维尼小圆筒手工缝制玩偶-企鹅</t>
  </si>
  <si>
    <t>CH211636</t>
  </si>
  <si>
    <t>艾维尼小圆筒手工缝制玩偶-小狐狸</t>
  </si>
  <si>
    <t>DP207256E</t>
  </si>
  <si>
    <t>小圆筒展示盒 SEWING+卡头+保护罩（牛皮纸）;共8款，
每款各1套共8套/展示盒，16套/外箱（2展），
混装.(对应产品一体展示盒DP7062)</t>
  </si>
  <si>
    <t>小圆筒空展示盒</t>
  </si>
  <si>
    <t>CH1376</t>
  </si>
  <si>
    <t>Sewing My First Doll-Koala</t>
  </si>
  <si>
    <t>艾维尼方盒手工缝制玩偶-考拉</t>
  </si>
  <si>
    <t>CH1377</t>
  </si>
  <si>
    <t>Sewing My First Doll-Bunny</t>
  </si>
  <si>
    <t>艾维尼方盒手工缝制玩偶-兔子</t>
  </si>
  <si>
    <t>CH1378</t>
  </si>
  <si>
    <t>Sewing My First Doll-Kitty</t>
  </si>
  <si>
    <t>艾维尼方盒手工缝制玩偶-猫咪</t>
  </si>
  <si>
    <t>CH1386</t>
  </si>
  <si>
    <t>艾维尼方盒手工缝制玩偶-独角兽</t>
  </si>
  <si>
    <t>CH191696</t>
  </si>
  <si>
    <t>DIY Sewing Pen Topper Lion</t>
  </si>
  <si>
    <t>艾维尼笔套缝制-狮子</t>
  </si>
  <si>
    <t>CH191697</t>
  </si>
  <si>
    <t>DIY Sewing Pen Topper Monster</t>
  </si>
  <si>
    <t>艾维尼笔套缝制-怪兽</t>
  </si>
  <si>
    <t>CH191698</t>
  </si>
  <si>
    <t>DIY Sewing Pen Topper Panda</t>
  </si>
  <si>
    <t>艾维尼笔套缝制-熊猫</t>
  </si>
  <si>
    <t>CH191699</t>
  </si>
  <si>
    <t>DIY Sewing Pen Topper Owl</t>
  </si>
  <si>
    <t>艾维尼笔套缝制-猫头鹰</t>
  </si>
  <si>
    <t>CH191700</t>
  </si>
  <si>
    <t>DIY Sewing Pen Topper Frog</t>
  </si>
  <si>
    <t>艾维尼笔套缝制-青蛙</t>
  </si>
  <si>
    <t>CH191701</t>
  </si>
  <si>
    <t>DIY Sewing Pen Topper Kitty</t>
  </si>
  <si>
    <t>艾维尼笔套缝制-猫咪</t>
  </si>
  <si>
    <t>CH191702</t>
  </si>
  <si>
    <t>DIY Sewing Pen Topper Unicorn</t>
  </si>
  <si>
    <t>艾维尼笔套缝制-独角兽</t>
  </si>
  <si>
    <t>CH191703</t>
  </si>
  <si>
    <t>DIY Sewing Pen Topper Monkey</t>
  </si>
  <si>
    <t>艾维尼笔套缝制-猴子</t>
  </si>
  <si>
    <t>CH191704</t>
  </si>
  <si>
    <t>DIY Sewing Pen Topper Lama</t>
  </si>
  <si>
    <t>艾维尼笔套缝制-羊驼</t>
  </si>
  <si>
    <t>DP207264E</t>
  </si>
  <si>
    <t>外销9款笔套sewing展示盒（无保护罩无卡头），每款各1套混装，9套/展示盒，4个展示盒/箱(对应产品一体展示盒DP197086)</t>
  </si>
  <si>
    <t>笔套缝制空展示盒（外销）</t>
  </si>
  <si>
    <t>PZ205061</t>
  </si>
  <si>
    <t>3D Decoration - Bear</t>
  </si>
  <si>
    <t>艾维尼3D立体拼插挂饰-温柔熊</t>
  </si>
  <si>
    <t>PZ205062</t>
  </si>
  <si>
    <t>3D Decoration - Bunny</t>
  </si>
  <si>
    <t>艾维尼3D立体拼插挂饰-开心兔</t>
  </si>
  <si>
    <t>PZ205063</t>
  </si>
  <si>
    <t>3D Decoration - Panda</t>
  </si>
  <si>
    <t>艾维尼3D立体拼插挂饰-超萌熊猫</t>
  </si>
  <si>
    <t>PZ205064</t>
  </si>
  <si>
    <t>3D Decoration - Fox</t>
  </si>
  <si>
    <t>艾维尼3D立体拼插挂饰-小狐狸</t>
  </si>
  <si>
    <t>PZ205065</t>
  </si>
  <si>
    <t>3D Decoration - Koala</t>
  </si>
  <si>
    <t>艾维尼3D立体拼插挂饰-小考拉</t>
  </si>
  <si>
    <t>PZ205066</t>
  </si>
  <si>
    <t>3D Decoration - Deer</t>
  </si>
  <si>
    <t>艾维尼3D立体拼插挂饰-小鹿</t>
  </si>
  <si>
    <t>DP207249E</t>
  </si>
  <si>
    <t>3D拼插 对应空的展示盒+卡头+保护罩,每款各3套，共6款，18套/展，2展/箱混装.(对应产品一体展示盒DP207215)</t>
  </si>
  <si>
    <t>3D拼插空展示盒</t>
  </si>
  <si>
    <t>CH191603</t>
  </si>
  <si>
    <t>Scratch Book-Adventure</t>
  </si>
  <si>
    <t>艾维尼线圈刮画本-太空探险</t>
  </si>
  <si>
    <t>CH191604</t>
  </si>
  <si>
    <t>Scratch Book-Travel To the Magical World</t>
  </si>
  <si>
    <t>艾维尼线圈刮画本-和独角兽一起去旅行</t>
  </si>
  <si>
    <t>CH201740</t>
  </si>
  <si>
    <t>Magical Water Painting-Travel the World</t>
  </si>
  <si>
    <t>艾维尼手提水画本-环球旅行</t>
  </si>
  <si>
    <t>CH201741</t>
  </si>
  <si>
    <t>Colouring Activity Book-Jungle</t>
  </si>
  <si>
    <t>艾维尼手提植绒涂色本-丛林探险</t>
  </si>
  <si>
    <t>CH201742</t>
  </si>
  <si>
    <t>Dress Up Fun</t>
  </si>
  <si>
    <t>艾维尼手提换装涂色本-小小设计师</t>
  </si>
  <si>
    <t>DP207253E</t>
  </si>
  <si>
    <t>线圈刮画本空展示盒+卡头+保护罩,加上两款刮画线圈本，共5款，各2套，共10套/展，2展/箱.(对应产品一体展示盒DP207236)</t>
  </si>
  <si>
    <t>线圈刮画本空展示盒（DP207236）</t>
  </si>
  <si>
    <t>CH201743</t>
  </si>
  <si>
    <t>My First Quilling Art-Unicorn</t>
  </si>
  <si>
    <t>艾维尼衍纸艺术套装 - 独角兽</t>
  </si>
  <si>
    <t>CH201744</t>
  </si>
  <si>
    <t>My First Quilling Art-Little bugs</t>
  </si>
  <si>
    <t>艾维尼衍纸艺术套装 - 小昆虫</t>
  </si>
  <si>
    <t>DP207252E</t>
  </si>
  <si>
    <t>衍纸套装对应空的展示盒（无卡头无保护罩）,每款各3套，共2款，6套/展，2展/箱混装.(对应产品一体展示盒DP207239)</t>
  </si>
  <si>
    <t>衍纸套装空展示盒</t>
  </si>
  <si>
    <t>CH201745</t>
  </si>
  <si>
    <t>Quilling Paper</t>
  </si>
  <si>
    <t>艾维尼衍纸补充装</t>
  </si>
  <si>
    <t>CH201746</t>
  </si>
  <si>
    <t>Quilling  Tools</t>
  </si>
  <si>
    <t>艾维尼衍纸工具套装</t>
  </si>
  <si>
    <t>DP207287E</t>
  </si>
  <si>
    <t>衍纸补充装展示盒+卡头+保护罩，CH201745衍纸（对应产品一体DP207240）,不混装，24套/展，3展/外箱.(对应产品一体展示盒DP207240)</t>
  </si>
  <si>
    <t>衍纸补充装空展示盒</t>
  </si>
  <si>
    <t>DP207288E</t>
  </si>
  <si>
    <t>衍纸补充装展示盒+卡头+保护罩CH201746工具,不混张，12套/展，3展/外箱.(对应产品一体展示盒DP207277)</t>
  </si>
  <si>
    <t>CH191710</t>
  </si>
  <si>
    <t>String Art-Unicorns</t>
  </si>
  <si>
    <t>艾维尼彩虹绕线画-独角兽</t>
  </si>
  <si>
    <t>CH191712</t>
  </si>
  <si>
    <t>String Art-Dreamcatchers</t>
  </si>
  <si>
    <t>艾维尼彩虹绕线画-捕梦网</t>
  </si>
  <si>
    <t>CH191596</t>
  </si>
  <si>
    <t>Pixelation Art-Transportation</t>
  </si>
  <si>
    <t>艾维尼像素马赛克拼贴画-交通</t>
  </si>
  <si>
    <t>CH191597</t>
  </si>
  <si>
    <t>Pixelation Art-Under the Sea</t>
  </si>
  <si>
    <t>艾维尼像素马赛克拼贴画-美人鱼</t>
  </si>
  <si>
    <t>CH191598</t>
  </si>
  <si>
    <t>Pixelation Art-Space</t>
  </si>
  <si>
    <t>艾维尼像素马赛克拼贴画-太空</t>
  </si>
  <si>
    <t>CH191599</t>
  </si>
  <si>
    <t>Pixelation Art-Unicorn</t>
  </si>
  <si>
    <t>艾维尼像素马赛克拼贴画-独角兽</t>
  </si>
  <si>
    <t>BTS196001</t>
  </si>
  <si>
    <t>Silky Crayon-Fox</t>
  </si>
  <si>
    <t>艾维尼丝滑蜡笔-小狐狸</t>
  </si>
  <si>
    <t>BTS196002</t>
  </si>
  <si>
    <t>Silky Crayon-Lion</t>
  </si>
  <si>
    <t>艾维尼丝滑蜡笔-小狮子</t>
  </si>
  <si>
    <t>BTS196003</t>
  </si>
  <si>
    <t>Silky Crayon-Polar Bear</t>
  </si>
  <si>
    <t>艾维尼丝滑蜡笔-北极熊</t>
  </si>
  <si>
    <t>BTS196004</t>
  </si>
  <si>
    <t>Silky Crayon-Unicorn</t>
  </si>
  <si>
    <t>艾维尼丝滑蜡笔-独角兽</t>
  </si>
  <si>
    <t>BTS196005</t>
  </si>
  <si>
    <t>Silky Crayon-Toucan</t>
  </si>
  <si>
    <t>艾维尼丝滑蜡笔-大嘴鸟</t>
  </si>
  <si>
    <t>BTS196006</t>
  </si>
  <si>
    <t>Silky Crayon-Bunny</t>
  </si>
  <si>
    <t>艾维尼丝滑蜡笔-小兔子</t>
  </si>
  <si>
    <t>DP207271E</t>
  </si>
  <si>
    <t>12色丝滑蜡笔展示盒（无保护罩无卡头）（1套/款*6款=6套/展示盒）（4展示盒/外箱)(对应产品一体展示盒DP197098)</t>
  </si>
  <si>
    <t>丝滑蜡笔空展示盒（12色）</t>
  </si>
  <si>
    <t>BTS196007</t>
  </si>
  <si>
    <t>Silky Crayon（6 colours）</t>
  </si>
  <si>
    <t>艾维尼丝滑蜡笔（6色布袋装）</t>
  </si>
  <si>
    <t>DP207272E</t>
  </si>
  <si>
    <t>6色丝滑蜡笔展示盒（无保护罩无卡头）（8套/款*1款=8套/展示盒）（4展示盒/外箱）(对应产品一体展示盒DP197099)</t>
  </si>
  <si>
    <t>丝滑蜡笔空展示盒（6色）</t>
  </si>
  <si>
    <t>BTS196009</t>
  </si>
  <si>
    <t>Paint Sticks-（Regular 12 colours）</t>
  </si>
  <si>
    <t>艾维尼快干蜡笔经典12色</t>
  </si>
  <si>
    <t>BTS196010</t>
  </si>
  <si>
    <t>Paint Sticks-（Regular 6 colours）</t>
  </si>
  <si>
    <t>艾维尼快干蜡笔经典6色</t>
  </si>
  <si>
    <t>BTS196011</t>
  </si>
  <si>
    <t>Paint Sticks-（ metallic 6 colours）</t>
  </si>
  <si>
    <t>艾维尼快干蜡笔金属6色</t>
  </si>
  <si>
    <t>DP207280E</t>
  </si>
  <si>
    <t>快干蜡笔展示盒（6套*2款共12套/展示盒，4个展/外箱），无保护罩无卡头(对应产品一体展示盒DP197102)</t>
  </si>
  <si>
    <t>快干蜡笔空展示盒</t>
  </si>
  <si>
    <t>TS198188</t>
  </si>
  <si>
    <t>Sticker Pocket-Ocean</t>
  </si>
  <si>
    <t>艾维尼迷你贴纸-美人鱼（烫银）</t>
  </si>
  <si>
    <t>TS198189</t>
  </si>
  <si>
    <t>Sticker Pocket-Farm</t>
  </si>
  <si>
    <t>艾维尼迷你贴纸-农场（金葱）</t>
  </si>
  <si>
    <t>TS198190</t>
  </si>
  <si>
    <t>Sticker Pocket-Polar</t>
  </si>
  <si>
    <t>艾维尼迷你贴纸-北极熊（烫银）</t>
  </si>
  <si>
    <t>TS198191</t>
  </si>
  <si>
    <t>Sticker Pocket-Jungle</t>
  </si>
  <si>
    <t>艾维尼迷你贴纸-丛林（金葱）</t>
  </si>
  <si>
    <t>TS198192</t>
  </si>
  <si>
    <t>Sticker Pocket-Unicorns</t>
  </si>
  <si>
    <t>艾维尼迷你贴纸-独角兽（烫银）</t>
  </si>
  <si>
    <t>TS198193</t>
  </si>
  <si>
    <t>Sticker Pocket-Panda</t>
  </si>
  <si>
    <t>艾维尼迷你贴纸-熊猫（金葱）</t>
  </si>
  <si>
    <t>DP207273E</t>
  </si>
  <si>
    <t>贴纸展示盒+保护罩+卡头（12套/款*6款=72套/展示盒）（4展示盒/外箱）(对应产品一体展示盒DP197101)</t>
  </si>
  <si>
    <t>口袋贴纸空展示盒(DP197101K)</t>
  </si>
  <si>
    <t>NA198173</t>
  </si>
  <si>
    <t>Nail Sticker</t>
  </si>
  <si>
    <t>艾维尼小指甲贴经典款-动物</t>
  </si>
  <si>
    <t>NA198174</t>
  </si>
  <si>
    <t>艾维尼小指甲贴经典款-海洋</t>
  </si>
  <si>
    <t>NA198175</t>
  </si>
  <si>
    <t>艾维尼小指甲贴经典款-水果</t>
  </si>
  <si>
    <t>NA198176</t>
  </si>
  <si>
    <t>Nail Sticker Glitter</t>
  </si>
  <si>
    <t>艾维尼小指甲贴闪粉款-独角兽</t>
  </si>
  <si>
    <t>NA198177</t>
  </si>
  <si>
    <t>艾维尼小指甲贴闪粉款-花朵</t>
  </si>
  <si>
    <t>NA198178</t>
  </si>
  <si>
    <t>艾维尼小指甲贴闪粉款-动物</t>
  </si>
  <si>
    <t>NA198179</t>
  </si>
  <si>
    <t>Nail Sticker- Glow in dark</t>
  </si>
  <si>
    <t>艾维尼小指甲贴夜光款-太空</t>
  </si>
  <si>
    <t>NA198180</t>
  </si>
  <si>
    <t>Nail Sticker- Fluorescent</t>
  </si>
  <si>
    <t>艾维尼小指甲贴荧光款-甜品</t>
  </si>
  <si>
    <t>NA198181</t>
  </si>
  <si>
    <t>艾维尼小指甲贴荧光款-海底世界</t>
  </si>
  <si>
    <t>DP207266E（DP207279E）</t>
  </si>
  <si>
    <t>小指甲贴展示盒（新品）+卡头+保护罩(对应产品一体展示盒DP197088)
内销：(12套/款，共9款（108套）混装一个展示盒，4展示盒/外箱.</t>
  </si>
  <si>
    <t>小指甲贴空展示盒（小纹身贴通用）</t>
  </si>
  <si>
    <t>NA198182</t>
  </si>
  <si>
    <t>Nail Sticker-Animals</t>
  </si>
  <si>
    <t>艾维尼大指甲贴-动物</t>
  </si>
  <si>
    <t>NA198183</t>
  </si>
  <si>
    <t>Nail Sticker-Ocean</t>
  </si>
  <si>
    <t>艾维尼大指甲贴-海洋</t>
  </si>
  <si>
    <t>NA198184</t>
  </si>
  <si>
    <t>Nail Sticker-Unicorns</t>
  </si>
  <si>
    <t>艾维尼大指甲贴-独角兽</t>
  </si>
  <si>
    <t>NA198186</t>
  </si>
  <si>
    <t>Nail Sticker-Princess</t>
  </si>
  <si>
    <t>艾维尼大指甲贴-公主</t>
  </si>
  <si>
    <t>NA198187</t>
  </si>
  <si>
    <t>Nail Sticker-Pets</t>
  </si>
  <si>
    <t>艾维尼大指甲贴-宠物</t>
  </si>
  <si>
    <t>DP207265E（DP207278E）</t>
  </si>
  <si>
    <t>大指甲贴展示盒+保护罩+卡头（展示盒尺寸同大纹身贴展示盒，卡头不同）;共6款，每款各12套共72套/展，288套/箱（4展），混装.(对应产品一体展示盒DP197119)</t>
  </si>
  <si>
    <t>大指甲贴空展示盒（大纹身贴通用）</t>
  </si>
  <si>
    <t>PZ195048</t>
  </si>
  <si>
    <t xml:space="preserve">Puzzle-Polar </t>
  </si>
  <si>
    <t>艾维尼动物耳朵拼图-北极熊</t>
  </si>
  <si>
    <t>PZ195049</t>
  </si>
  <si>
    <t>Puzzle-Tiger</t>
  </si>
  <si>
    <t>艾维尼动物耳朵拼图-老虎</t>
  </si>
  <si>
    <t>PZ195050</t>
  </si>
  <si>
    <t>Puzzle-Panda</t>
  </si>
  <si>
    <t>艾维尼动物耳朵拼图-熊猫</t>
  </si>
  <si>
    <t>PZ195051</t>
  </si>
  <si>
    <t>Puzzle-Unicorn</t>
  </si>
  <si>
    <t>艾维尼动物耳朵拼图-独角兽</t>
  </si>
  <si>
    <t>PZ195052</t>
  </si>
  <si>
    <t>Puzzle-Ocean</t>
  </si>
  <si>
    <t>艾维尼动物耳朵拼图-独角鲸</t>
  </si>
  <si>
    <t>PZ195053</t>
  </si>
  <si>
    <t>Puzzle-Farm</t>
  </si>
  <si>
    <t>艾维尼动物耳朵拼图-农场</t>
  </si>
  <si>
    <t>DP197085</t>
  </si>
  <si>
    <t>Puzzle Assorted Carton display 6 assorted</t>
  </si>
  <si>
    <t>艾维尼动物耳朵拼图展示盒X6</t>
  </si>
  <si>
    <t>DP207269E</t>
  </si>
  <si>
    <t>耳朵拼图展示盒（空展示盒）（无卡头无保护罩），共6款，每款各1套，共6套/展，4展/外箱（混装）(对应产品一体展示盒DP197085)</t>
  </si>
  <si>
    <t>耳朵拼图空展示盒</t>
  </si>
  <si>
    <t>PZ195057</t>
  </si>
  <si>
    <t>Wooden Touch puzzle-Dinosaurs</t>
  </si>
  <si>
    <t>艾维尼触摸拼图-恐龙</t>
  </si>
  <si>
    <t>PZ195058</t>
  </si>
  <si>
    <t>Wooden Touch puzzle-Jungle</t>
  </si>
  <si>
    <t>艾维尼触摸拼图-丛林</t>
  </si>
  <si>
    <t>PZ195059</t>
  </si>
  <si>
    <t>Wooden Touch puzzle-Farm</t>
  </si>
  <si>
    <t>艾维尼触摸拼图-农场</t>
  </si>
  <si>
    <t>PZ195060</t>
  </si>
  <si>
    <t>Wooden Touch puzzle-Under the Sea</t>
  </si>
  <si>
    <t>艾维尼触摸拼图-海洋动物</t>
  </si>
  <si>
    <t>MB197064 （外销）</t>
  </si>
  <si>
    <t>Modeling Sand-Sea Animals（Export Version)</t>
  </si>
  <si>
    <t>造型沙礼盒-海洋（外销）</t>
  </si>
  <si>
    <t>MB197065 （外销）</t>
  </si>
  <si>
    <t>Modeling Sand-Cooking Set(Export Version)</t>
  </si>
  <si>
    <t>造型沙礼盒-食物（外销）</t>
  </si>
  <si>
    <t>MB199211 （内销）</t>
  </si>
  <si>
    <t>Modeling sand-Sea animals（Domestic Version)</t>
  </si>
  <si>
    <t>艾维尼造型沙豪华礼盒-海洋</t>
  </si>
  <si>
    <t>MB199212 （内销）</t>
  </si>
  <si>
    <t>Modeling Sand-Cooking Set（Domestic Version)</t>
  </si>
  <si>
    <t>艾维尼造型沙豪华礼盒-食物</t>
  </si>
  <si>
    <t>CH1276</t>
  </si>
  <si>
    <t>Modeling sand</t>
  </si>
  <si>
    <t>艾维尼彩色造型沙1KG装-原色</t>
  </si>
  <si>
    <t>CH1276-1</t>
  </si>
  <si>
    <t>Modeling sand-blue</t>
  </si>
  <si>
    <t>艾维尼彩色造型沙1KG装-蓝色</t>
  </si>
  <si>
    <t>CH1276-2</t>
  </si>
  <si>
    <t>Modeling sand-pink</t>
  </si>
  <si>
    <t>艾维尼彩色造型沙1KG装-粉色</t>
  </si>
  <si>
    <t>CH1276-3</t>
  </si>
  <si>
    <t>Modeling sand-green</t>
  </si>
  <si>
    <t>艾维尼彩色造型沙1KG装-绿色</t>
  </si>
  <si>
    <t>CH1276-4</t>
  </si>
  <si>
    <t>Modeling sand-orange</t>
  </si>
  <si>
    <t>艾维尼彩色造型沙1KG装-橙色</t>
  </si>
  <si>
    <t>R311-14（MB199316）</t>
  </si>
  <si>
    <t>Beach toys R311-14</t>
  </si>
  <si>
    <t>艾维尼造型沙模具A-城堡</t>
  </si>
  <si>
    <t>R311-16（MB199318）</t>
  </si>
  <si>
    <t>Beach toys R311-16</t>
  </si>
  <si>
    <t>艾维尼造型沙模具B-动物</t>
  </si>
  <si>
    <t>R311-48（MB199335）</t>
  </si>
  <si>
    <t>Beach toys R311-48</t>
  </si>
  <si>
    <t>艾维尼造型沙模具D-交通海洋混装</t>
  </si>
  <si>
    <t>R311-5  （MB199311）</t>
  </si>
  <si>
    <t>Beach toys R311-5</t>
  </si>
  <si>
    <t>艾维尼造型沙模具E-交通海洋城堡混装</t>
  </si>
  <si>
    <t>DP197108E</t>
  </si>
  <si>
    <t>小信封PDQ,PDQ+保护罩（灰底白板）（无卡头）</t>
  </si>
  <si>
    <t>小信封空展示盒</t>
  </si>
  <si>
    <t>DP207244E</t>
  </si>
  <si>
    <t>大信封 PDQ+保护罩（灰底白板）（无卡头）</t>
  </si>
  <si>
    <t>大信封空展示盒（像素马赛克、关节--8套/展）</t>
  </si>
  <si>
    <t>DP197080E（DP217294）</t>
  </si>
  <si>
    <t>层面展示架(矮卡头）</t>
  </si>
  <si>
    <t>DP217395E</t>
  </si>
  <si>
    <t>四面原色木制展架带挂钩</t>
  </si>
  <si>
    <t>DP207169E</t>
  </si>
  <si>
    <t>手拎袋（大）</t>
  </si>
  <si>
    <t>DP207168E</t>
  </si>
  <si>
    <t>手拎袋（小）</t>
  </si>
  <si>
    <t>CH191705（停产）</t>
  </si>
  <si>
    <t>DIY Embroidery Hoop-Panda</t>
  </si>
  <si>
    <t>DIY刺绣箍艺术-熊猫</t>
  </si>
  <si>
    <t>CH191706（停产）</t>
  </si>
  <si>
    <t>DIY Embroidery Hoop-Unicorn</t>
  </si>
  <si>
    <t>DIY刺绣箍艺术-独角兽</t>
  </si>
  <si>
    <t>CH191707（停产）</t>
  </si>
  <si>
    <t>DIY Embroidery Hoop-Llama</t>
  </si>
  <si>
    <t>DIY刺绣箍艺术-羊驼</t>
  </si>
  <si>
    <t>CH191708（停产）</t>
  </si>
  <si>
    <t>DIY Embroidery Hoop-Mermaid</t>
  </si>
  <si>
    <t>DIY刺绣箍艺术-美人鱼</t>
  </si>
  <si>
    <t>CH191735（停产）</t>
  </si>
  <si>
    <t>Magnetic Wall Chalkboard-Unicorn</t>
  </si>
  <si>
    <t>艾维尼磁力墙贴-甜美独角兽</t>
  </si>
  <si>
    <t>CH191736（停产）</t>
  </si>
  <si>
    <t>Magnetic Wall Chalkboard-Tiger</t>
  </si>
  <si>
    <t>艾维尼磁力墙贴-英俊小老虎</t>
  </si>
  <si>
    <t>CH191690（停产）</t>
  </si>
  <si>
    <t>Colouring Velvet - Magical Unicorn World</t>
  </si>
  <si>
    <t>艾维尼填色植绒画-独角兽</t>
  </si>
  <si>
    <t>CH191691（停产）</t>
  </si>
  <si>
    <t>Colouring Velvet - Princess and Her Garden</t>
  </si>
  <si>
    <t>艾维尼填色植绒画-公主</t>
  </si>
  <si>
    <t>CH191692（停产）</t>
  </si>
  <si>
    <t>Colouring Velvet - Mermaid and Her friends</t>
  </si>
  <si>
    <t>艾维尼填色植绒画-美人鱼</t>
  </si>
  <si>
    <t>CH191693（停产）</t>
  </si>
  <si>
    <t>Colouring Velvet - Transportation and Fancy  Car</t>
  </si>
  <si>
    <t>艾维尼填色植绒画-交通</t>
  </si>
  <si>
    <t>CH191694（停产）</t>
  </si>
  <si>
    <t>Colouring Velvet - Space and Robots</t>
  </si>
  <si>
    <t>艾维尼填色植绒画- 太空机器人</t>
  </si>
  <si>
    <t>CH191695（停产）</t>
  </si>
  <si>
    <t>Colouring Velvet - Dinosaur Family</t>
  </si>
  <si>
    <t>艾维尼填色植绒画-恐龙家族</t>
  </si>
  <si>
    <t>CH191709（停产）</t>
  </si>
  <si>
    <t>String Art-Pandas</t>
  </si>
  <si>
    <t>艾维尼彩虹绕线画-熊猫</t>
  </si>
  <si>
    <t>CH191711（停产）</t>
  </si>
  <si>
    <t>String Art-Rockets</t>
  </si>
  <si>
    <t>艾维尼彩虹绕线画-火箭</t>
  </si>
  <si>
    <t>CH1688（停产）</t>
  </si>
  <si>
    <t>Craft Kit - Cross Stitch Bird Forest</t>
  </si>
  <si>
    <t>艾维尼趣味十字绣礼盒-森林鸟</t>
  </si>
  <si>
    <t>CH1689（停产）</t>
  </si>
  <si>
    <t>Craft Kit- Sand &amp; Pom Pom Art  Fox anf Sloth</t>
  </si>
  <si>
    <t>艾维尼趣味沙画蓬蓬球艺术礼盒-狐狸和树懒</t>
  </si>
  <si>
    <t>CH1687（停产）</t>
  </si>
  <si>
    <t>Craft Kit - Scratch Wild Animals</t>
  </si>
  <si>
    <t>艾维尼趣味刮刮画礼盒-野生动物</t>
  </si>
  <si>
    <t>CH1686（停产）</t>
  </si>
  <si>
    <t>Craft Kit - Shrinky Fun Ocean World</t>
  </si>
  <si>
    <t>艾维尼趣热缩片味礼盒-海洋世界</t>
  </si>
  <si>
    <t>SD198128（停产）</t>
  </si>
  <si>
    <t>DIY Mermaid Headbands-头筐</t>
  </si>
  <si>
    <t>DIY美人鱼发箍</t>
  </si>
  <si>
    <t>SD198126（停产）</t>
  </si>
  <si>
    <t>DIY Embroldery Hoop Art-缝制刺绣箍美人鱼</t>
  </si>
  <si>
    <t>DIY刺绣箍美人鱼</t>
  </si>
  <si>
    <t>SD198127（停产）</t>
  </si>
  <si>
    <t>Flag Banners-旗帜</t>
  </si>
  <si>
    <t>缝制旗帜</t>
  </si>
  <si>
    <t>SD198136（停产）</t>
  </si>
  <si>
    <t>Make a Mermaid-美人鱼sewing</t>
  </si>
  <si>
    <t>缝制美人鱼</t>
  </si>
  <si>
    <t>SD198130-EU（停产）</t>
  </si>
  <si>
    <t>Crochet a Narwhal Hat-钩针帽子</t>
  </si>
  <si>
    <t>钩针独角鲸鱼帽子（欧版）</t>
  </si>
  <si>
    <t>SD198134-EU（停产）</t>
  </si>
  <si>
    <t>Seahorse String Art</t>
  </si>
  <si>
    <t>绕线画-海马（欧版）</t>
  </si>
  <si>
    <t>SD198125-EU（停产）</t>
  </si>
  <si>
    <t>Make an Ocean Dreamcatcher-捕梦网</t>
  </si>
  <si>
    <t>制作捕梦网（欧版）</t>
  </si>
  <si>
    <t>CH1371（停产）</t>
  </si>
  <si>
    <t>Sewing-Monkey</t>
  </si>
  <si>
    <t>CH1372（停产）</t>
  </si>
  <si>
    <t>Sewing-Lion</t>
  </si>
  <si>
    <t>CH1373（停产）</t>
  </si>
  <si>
    <t>Sewing-Bear</t>
  </si>
  <si>
    <t>CH1375（停产）</t>
  </si>
  <si>
    <t>Sewing-Raccoon</t>
  </si>
  <si>
    <t>CH1381（停产）</t>
  </si>
  <si>
    <t>Sewing-Fairy</t>
  </si>
  <si>
    <t>CH1382（停产）</t>
  </si>
  <si>
    <t>Sewing-Ballerina</t>
  </si>
  <si>
    <t>CH1383（停产）</t>
  </si>
  <si>
    <t>Sewing-Flamingo</t>
  </si>
  <si>
    <t>CH1385（停产）</t>
  </si>
  <si>
    <t>Sewing-Alpaca</t>
  </si>
  <si>
    <t>NA198185（停产）</t>
  </si>
  <si>
    <t>Nail Sticker-Space</t>
  </si>
  <si>
    <t>艾维尼大指甲贴-太空</t>
  </si>
  <si>
    <t>69360（TS198049)（停产）</t>
  </si>
  <si>
    <t>Tattoo Sticker-Kid Summer (big size)</t>
  </si>
  <si>
    <t>普通纹身贴（大）</t>
  </si>
  <si>
    <t>69364（TS198051)（停产）</t>
  </si>
  <si>
    <t>Tattoo Sticker-Kid Trendy (big size)</t>
  </si>
  <si>
    <t>69582（TS8006)（停产）</t>
  </si>
  <si>
    <t>纹身贴</t>
  </si>
  <si>
    <t>69326（TS8022)（停产）</t>
  </si>
  <si>
    <t>69325（TS8021)（停产）</t>
  </si>
  <si>
    <t>69324（TS8020)（停产）</t>
  </si>
  <si>
    <t>69323（TS8019)（停产）</t>
  </si>
  <si>
    <t>69361（TS198037)（停产）</t>
  </si>
  <si>
    <t>Tattoo Sticker Glitter-Mermaid</t>
  </si>
  <si>
    <t>艾维尼趣味大纹身贴-美人鱼（闪光）</t>
  </si>
  <si>
    <t>69446（TS198038)（停产）</t>
  </si>
  <si>
    <t>Tattoo Sticker Glitter-Floral Insert</t>
  </si>
  <si>
    <t>艾维尼趣味大纹身贴-花朵A（闪光）</t>
  </si>
  <si>
    <t>69454（TS198039)（停产）</t>
  </si>
  <si>
    <t>Tattoo Sticker Glitter-Pastel Floral</t>
  </si>
  <si>
    <t>艾维尼趣味大纹身贴-花朵B(闪光）</t>
  </si>
  <si>
    <t>69327（TS8023)（停产）</t>
  </si>
  <si>
    <t>Tattoo Sticker Glitter-Unicorn</t>
  </si>
  <si>
    <t>艾维尼趣味大纹身贴--独角兽A（闪光）</t>
  </si>
  <si>
    <t>69458（TS198040)（停产）</t>
  </si>
  <si>
    <t>Tattoo Sticker Glitter-Pastel Doodles</t>
  </si>
  <si>
    <t>艾维尼趣味大纹身贴-涂鸦（闪光）</t>
  </si>
  <si>
    <t>69462（TS198041)（停产）</t>
  </si>
  <si>
    <t>艾维尼趣味大纹身贴-独角兽B（闪光）</t>
  </si>
  <si>
    <t>69595（TS198042)（停产）</t>
  </si>
  <si>
    <t>Tattoo Sticker Glitter-Ballerina</t>
  </si>
  <si>
    <t>艾维尼趣味大纹身贴-芭蕾（闪光）</t>
  </si>
  <si>
    <t>69594（TS198043)（停产）</t>
  </si>
  <si>
    <t>Tattoo Sticker Glitter-Fairy</t>
  </si>
  <si>
    <t>艾维尼趣味大纹身贴-仙子（闪光）</t>
  </si>
  <si>
    <t>69451（TS198044)（停产）</t>
  </si>
  <si>
    <t>闪光纹身贴（小）</t>
  </si>
  <si>
    <t>69453（TS198045)（停产）</t>
  </si>
  <si>
    <t>69456（TS198046)（停产）</t>
  </si>
  <si>
    <t>69460（TS198047)（停产）</t>
  </si>
  <si>
    <t>69461（TS198048)（停产）</t>
  </si>
  <si>
    <t>69588（TS198137)（停产）</t>
  </si>
  <si>
    <t>69589（TS198138)（停产）</t>
  </si>
  <si>
    <t>69590（TS198139)（停产）</t>
  </si>
  <si>
    <t>69591（TS198140)（停产）</t>
  </si>
  <si>
    <t>69592（TS198141)（停产）</t>
  </si>
  <si>
    <t>69593（TS198142)（停产）</t>
  </si>
  <si>
    <t>69305（TS8025)（停产）</t>
  </si>
  <si>
    <t>69306（TS8026)（停产）</t>
  </si>
  <si>
    <t>69308（TS8027)（停产）</t>
  </si>
  <si>
    <t>69310（TS8029)（停产）</t>
  </si>
  <si>
    <t>69312（TS8030)（停产）</t>
  </si>
  <si>
    <t>69313（TS8031)（停产）</t>
  </si>
  <si>
    <t>69317（TS8034)（停产）</t>
  </si>
  <si>
    <t>69309（TS8028)（停产）</t>
  </si>
  <si>
    <t>69314（TS8032)（停产）</t>
  </si>
  <si>
    <t>69320（TS8035)（停产）</t>
  </si>
  <si>
    <t>69315（TS8033)（停产）</t>
  </si>
  <si>
    <t>69347（TS198052)（停产）</t>
  </si>
  <si>
    <t>普通纹身贴（小）</t>
  </si>
  <si>
    <t>69348（TS198053)（停产）</t>
  </si>
  <si>
    <t>69349（TS198054)（停产）</t>
  </si>
  <si>
    <t>69353（TS198055)（停产）</t>
  </si>
  <si>
    <t>69355（TS198056)（停产）</t>
  </si>
  <si>
    <t>69504（TS8007)（停产）</t>
  </si>
  <si>
    <t>69505（TS8008)（停产）</t>
  </si>
  <si>
    <t>69510（TS8009)（停产）</t>
  </si>
  <si>
    <t>69514（TS8010)（停产）</t>
  </si>
  <si>
    <t>69518（TS8011)（停产）</t>
  </si>
  <si>
    <t>69521（TS8012)（停产）</t>
  </si>
  <si>
    <t>69559（TS8018)（停产）</t>
  </si>
  <si>
    <t>69524（TS8013)（停产）</t>
  </si>
  <si>
    <t>69526（TS8014)（停产）</t>
  </si>
  <si>
    <t>69531（TS8015)（停产）</t>
  </si>
  <si>
    <t>69557（TS8016)（停产）</t>
  </si>
  <si>
    <t>69558（TS8017)（停产）</t>
  </si>
  <si>
    <t>69463（TS198143)（停产）</t>
  </si>
  <si>
    <t>69328（TS8024)（停产）</t>
  </si>
  <si>
    <t>69362（TS198050)（停产）</t>
  </si>
  <si>
    <t>Tattoo Sticker-Kid Knight (big size)</t>
  </si>
  <si>
    <t>69566（TS8002)（停产）</t>
  </si>
  <si>
    <t>Tattoo Sticker-Monster (big size)</t>
  </si>
  <si>
    <t>普通纹身贴（大）-怪兽</t>
  </si>
  <si>
    <t>69568（TS8003)（停产）</t>
  </si>
  <si>
    <t>Tattoo Sticker-Pirate (big size)</t>
  </si>
  <si>
    <t>普通纹身贴（大）-海盗</t>
  </si>
  <si>
    <t>69569（TS8004)（停产）</t>
  </si>
  <si>
    <t>Tattoo Sticker-Dino (big size)</t>
  </si>
  <si>
    <t>艾维尼趣味大纹身贴--恐龙</t>
  </si>
  <si>
    <t>69562（TS8001)（停产）</t>
  </si>
  <si>
    <t>Tattoo Sticker-Owl&amp;Bird (big size)</t>
  </si>
  <si>
    <t>艾维尼趣味大纹身贴-骑士</t>
  </si>
  <si>
    <t>69574（TS8005)（停产）</t>
  </si>
  <si>
    <t>Tattoo Sticker-Charm (big size)</t>
  </si>
  <si>
    <t>普通纹身贴（大）-珠宝香水</t>
  </si>
  <si>
    <t>CH211660（停产）</t>
  </si>
  <si>
    <t>艾维尼手工缝制玩偶 -独角兽 大圆筒改方盒</t>
  </si>
  <si>
    <t>DP207253E（停产）</t>
  </si>
  <si>
    <t>线圈刮画展示盒+卡头+保护罩（12套/展，24套/外箱）(对应产品一体展示盒DP197109)</t>
  </si>
  <si>
    <t>线圈刮画空展示盒（DP197109）</t>
  </si>
  <si>
    <t>DP207255E（停产）</t>
  </si>
  <si>
    <t>CROSS Stitch DISPLAY+卡头+保护罩（灰底白板）;16套/展示盒，48套/外箱（3展），不混装.(对应产品一体展示盒DP7060)</t>
  </si>
  <si>
    <t>DP207267E（停产）</t>
  </si>
  <si>
    <t>像素马赛克展示盒(4款设计，每款各3套，共12套混装）+保护罩（无卡头）,24套/外箱(对应产品一体展示盒DP197087)</t>
  </si>
  <si>
    <t>像素马赛克空展示盒（12套/展）</t>
  </si>
  <si>
    <t>DP207268E（停产）</t>
  </si>
  <si>
    <t>SEA&amp;DO 展示盒(对应产品一体展示盒DP197089)</t>
  </si>
  <si>
    <t>DP207270E（停产）</t>
  </si>
  <si>
    <t>低幼马赛克展示盒+保护罩（无卡头）（4套/款*4款=16/展示盒混装）(4展示盒/外箱）(对应产品一体展示盒DP197094)</t>
  </si>
  <si>
    <t>低幼马赛克空展示盒</t>
  </si>
  <si>
    <t>DP207276E（停产）</t>
  </si>
  <si>
    <t>关节刮画玩偶展示盒+保护罩（无卡头）（8套混装，每款各2套/展示盒，2个展示盒/外箱）(对应产品一体展示盒DP197104)</t>
  </si>
  <si>
    <t>关节刮画玩偶空展示盒</t>
  </si>
  <si>
    <t>DP207278E（停产）</t>
  </si>
  <si>
    <t>大纹身贴展示盒+卡头+保护罩（展示盒尺寸同大指甲贴展示盒，卡头不同），2款*36pc/款=72pc/展示盒，4个展示盒（288pc)/外箱。(对应产品一体展示盒DP207170)</t>
  </si>
  <si>
    <t>大纹身贴空展示盒</t>
  </si>
  <si>
    <t>DP207279E（停产）</t>
  </si>
  <si>
    <t>小纹身贴展示盒+卡头+保护罩（展示盒尺寸同小指甲贴展示盒，卡头不同），3款*36pc/款=108pc/展示盒。4个展示盒（432pc)/外箱.(对应产品一体展示盒DP207171)</t>
  </si>
  <si>
    <t>小纹身贴空展示盒</t>
  </si>
  <si>
    <t>SD198126-EU（停产）</t>
  </si>
  <si>
    <t>DIY Embroldery Hoop Art-缝制美人鱼</t>
  </si>
  <si>
    <t>DIY刺绣箍美人鱼（欧版）</t>
  </si>
  <si>
    <t>SD198127-EU（停产）</t>
  </si>
  <si>
    <t>缝制旗帜（欧版）</t>
  </si>
  <si>
    <t>SD198128-EU（停产）</t>
  </si>
  <si>
    <t>DIY美人鱼发箍（欧版）</t>
  </si>
  <si>
    <t>SD198129-EU（停产）</t>
  </si>
  <si>
    <t>Message in a bottle-漂流瓶</t>
  </si>
  <si>
    <t>DIY漂流瓶（欧版）</t>
  </si>
  <si>
    <t>SD198131-EU（停产）</t>
  </si>
  <si>
    <t>Make a Narwhal-独角鲸鱼sewing</t>
  </si>
  <si>
    <t>缝制独角鲸鱼（欧版）</t>
  </si>
  <si>
    <t>SD198132-EU（停产）</t>
  </si>
  <si>
    <t>DIY Nautical Bracelets-手链</t>
  </si>
  <si>
    <t>DIY手链（欧版）</t>
  </si>
  <si>
    <t>SD198133-EU（停产）</t>
  </si>
  <si>
    <t>Light Up Ship in a Bottle-瓶中船</t>
  </si>
  <si>
    <t>瓶中船（欧版）</t>
  </si>
  <si>
    <t>SD198135-EU（停产）</t>
  </si>
  <si>
    <t>Whale String Art</t>
  </si>
  <si>
    <t>绕线画-鲸鱼（欧版）</t>
  </si>
  <si>
    <t>SD198136-EU（停产）</t>
  </si>
  <si>
    <t>缝制美人鱼（欧版）</t>
  </si>
  <si>
    <t>SD198125（停产）</t>
  </si>
  <si>
    <t>制作捕梦网</t>
  </si>
  <si>
    <t>SD198129（停产）</t>
  </si>
  <si>
    <t>DIY漂流瓶</t>
  </si>
  <si>
    <t>SD198130（停产）</t>
  </si>
  <si>
    <t>钩针独角鲸鱼帽子</t>
  </si>
  <si>
    <t>SD198131（停产）</t>
  </si>
  <si>
    <t>缝制独角鲸鱼</t>
  </si>
  <si>
    <t>SD198132（停产）</t>
  </si>
  <si>
    <t>DIY手链</t>
  </si>
  <si>
    <t>SD198133（停产）</t>
  </si>
  <si>
    <t>瓶中船</t>
  </si>
  <si>
    <t>SD198134（停产）</t>
  </si>
  <si>
    <t>绕线画-海马</t>
  </si>
  <si>
    <t>SD198135（停产）</t>
  </si>
  <si>
    <t>绕线画-鲸鱼</t>
  </si>
  <si>
    <t>CH1525（停产）</t>
  </si>
  <si>
    <t>Cross Stitch-Unicorn</t>
  </si>
  <si>
    <t>CH1530（停产）</t>
  </si>
  <si>
    <t>Scratch Spiro Art</t>
  </si>
  <si>
    <t>CH1536（停产）</t>
  </si>
  <si>
    <t>Sand Art Animal</t>
  </si>
  <si>
    <t>CH1539（停产）</t>
  </si>
  <si>
    <t>Glitte Art Unicorn</t>
  </si>
  <si>
    <t>CH1524（停产）</t>
  </si>
  <si>
    <t>Cross Stitch-Peacock</t>
  </si>
  <si>
    <t>CH1526（停产）</t>
  </si>
  <si>
    <t>Cross Stitch-Toucan</t>
  </si>
  <si>
    <t>CH1529（停产）</t>
  </si>
  <si>
    <t>Polkadot EVA Mosaic</t>
  </si>
  <si>
    <t>CH1533（停产）</t>
  </si>
  <si>
    <t>Foil Art Dragon</t>
  </si>
  <si>
    <t>CH1540（停产）</t>
  </si>
  <si>
    <t>Glitte Art Ocean</t>
  </si>
  <si>
    <t>CH1374（停产）</t>
  </si>
  <si>
    <t>Sewing-Giraffe</t>
  </si>
  <si>
    <t>CH1379（停产）</t>
  </si>
  <si>
    <t>Sewing-Fox</t>
  </si>
  <si>
    <t>CH1380（停产）</t>
  </si>
  <si>
    <t>Sewing-Princess</t>
  </si>
  <si>
    <t>CH1384（停产）</t>
  </si>
  <si>
    <t>Sewing-Toucan</t>
  </si>
  <si>
    <t>CH1387（停产）</t>
  </si>
  <si>
    <t>Sewing-Owl</t>
  </si>
  <si>
    <t>CH1388（停产）</t>
  </si>
  <si>
    <t>Sewing-Panda</t>
  </si>
  <si>
    <t>CH1630（停产）</t>
  </si>
  <si>
    <t>Keychain-Sewing Toucan大嘴鸟</t>
  </si>
  <si>
    <t>艾维尼小圆筒手工缝制玩偶-大嘴鸟</t>
  </si>
  <si>
    <t>CH1635（停产）</t>
  </si>
  <si>
    <t>Keychain-Sewing Flamingo火烈鸟</t>
  </si>
  <si>
    <t>艾维尼小圆筒手工缝制玩偶-火烈鸟</t>
  </si>
  <si>
    <t>CH1622（停产）</t>
  </si>
  <si>
    <t>Sewing（Doll）-Toucan大嘴鸟</t>
  </si>
  <si>
    <t>艾维尼大圆筒手工缝制玩偶-大嘴鸟</t>
  </si>
  <si>
    <t>CH1627（停产）</t>
  </si>
  <si>
    <t>Sewing(Doll)-Flamingo火烈鸟</t>
  </si>
  <si>
    <t>艾维尼大圆筒手工缝制玩偶-火烈鸟</t>
  </si>
  <si>
    <t>CH1255（停产）</t>
  </si>
  <si>
    <t>Scratch-4 Magic Dinosaurs</t>
  </si>
  <si>
    <t>刮刮画-恐龙</t>
  </si>
  <si>
    <t>CH1320（停产）</t>
  </si>
  <si>
    <t>Scratch-3 Face Masks</t>
  </si>
  <si>
    <t>刮刮画-印第安面具</t>
  </si>
  <si>
    <t>CH1429（停产）</t>
  </si>
  <si>
    <t>刮刮画-皇冠面具</t>
  </si>
  <si>
    <t>CH1451（停产）</t>
  </si>
  <si>
    <t>Scratch-2 Crowns Queen &amp; Princess</t>
  </si>
  <si>
    <t>刮刮画-公主皇冠</t>
  </si>
  <si>
    <t>CH1319（停产）</t>
  </si>
  <si>
    <t>Scratch-4 Magic Birds</t>
  </si>
  <si>
    <t>刮刮画-小鸟</t>
  </si>
  <si>
    <t>CH1426（停产）</t>
  </si>
  <si>
    <t>Scratch-4 Flamingo &amp; Friends</t>
  </si>
  <si>
    <t>刮刮画-火烈鸟</t>
  </si>
  <si>
    <t>CH1427（停产）</t>
  </si>
  <si>
    <t>Scratch-4 Magic Kitties</t>
  </si>
  <si>
    <t>刮刮画-猫咪</t>
  </si>
  <si>
    <t>CH1317（停产）</t>
  </si>
  <si>
    <t>Scratch-4 Magic Insects</t>
  </si>
  <si>
    <t>趣味刮刮画-4个甲虫刮画</t>
  </si>
  <si>
    <t>CH1318（停产）</t>
  </si>
  <si>
    <t>Scratch-4 Magic Butterflies</t>
  </si>
  <si>
    <t>刮刮画-蝴蝶</t>
  </si>
  <si>
    <t>CH1428（停产）</t>
  </si>
  <si>
    <t>Scratch-4 Magic Unicorn</t>
  </si>
  <si>
    <t>刮刮画-独角兽</t>
  </si>
  <si>
    <t>CH1478（停产）</t>
  </si>
  <si>
    <t>Static Magical Sticker-Creat My Princess</t>
  </si>
  <si>
    <t>静电魔术贴纸-公主</t>
  </si>
  <si>
    <t>STB0002（停产）</t>
  </si>
  <si>
    <t>Sticker Book-Football</t>
  </si>
  <si>
    <t>CH1435（停产）</t>
  </si>
  <si>
    <t>Cross Stitch-Elephant</t>
  </si>
  <si>
    <t>CH1437（停产）</t>
  </si>
  <si>
    <t>Cross Stitch-Lion</t>
  </si>
  <si>
    <t>CH1441（停产）</t>
  </si>
  <si>
    <t>Cross Stitch-Fox</t>
  </si>
  <si>
    <t>CH1443（停产）</t>
  </si>
  <si>
    <t>Cross Stitch-Squirrel</t>
  </si>
  <si>
    <t>CH1486（停产）</t>
  </si>
  <si>
    <t>whole set (6 boxes)with display</t>
  </si>
  <si>
    <t>CH1338（停产）</t>
  </si>
  <si>
    <t>Canvas Pop Art-Cat</t>
  </si>
  <si>
    <t>帆布画套装-狸猫</t>
  </si>
  <si>
    <t>CH1339（停产）</t>
  </si>
  <si>
    <t>Canvas Pop Art-Turtle</t>
  </si>
  <si>
    <t>CH1340（停产）</t>
  </si>
  <si>
    <t>Canvas Pop Art-Dog</t>
  </si>
  <si>
    <t>CH1341（停产）</t>
  </si>
  <si>
    <t>Canvas Pop Art-Rabbit</t>
  </si>
  <si>
    <t>CH1342（停产）</t>
  </si>
  <si>
    <t xml:space="preserve">Canvas Pop Art-Elephant </t>
  </si>
  <si>
    <t>帆布画套装-大象</t>
  </si>
  <si>
    <t>CH1343（停产）</t>
  </si>
  <si>
    <t>Canvas Pop Art-Lion Tiger</t>
  </si>
  <si>
    <t>CH191344（停产）</t>
  </si>
  <si>
    <t>Canvas Pop Art-Unicorn</t>
  </si>
  <si>
    <r>
      <rPr>
        <sz val="10"/>
        <color theme="2" tint="-0.75"/>
        <rFont val="等线 Light"/>
        <charset val="134"/>
      </rPr>
      <t>CH1620-1</t>
    </r>
    <r>
      <rPr>
        <b/>
        <sz val="10"/>
        <color rgb="FF0070C0"/>
        <rFont val="等线 Light"/>
        <charset val="134"/>
      </rPr>
      <t>（客定）</t>
    </r>
  </si>
  <si>
    <r>
      <rPr>
        <sz val="10"/>
        <color theme="2" tint="-0.75"/>
        <rFont val="等线 Light"/>
        <charset val="134"/>
      </rPr>
      <t>CH1623-1</t>
    </r>
    <r>
      <rPr>
        <b/>
        <sz val="10"/>
        <color rgb="FF0070C0"/>
        <rFont val="等线 Light"/>
        <charset val="134"/>
      </rPr>
      <t>（客定）</t>
    </r>
  </si>
  <si>
    <r>
      <rPr>
        <sz val="10"/>
        <color theme="2" tint="-0.75"/>
        <rFont val="等线 Light"/>
        <charset val="134"/>
      </rPr>
      <t>CH1625-1</t>
    </r>
    <r>
      <rPr>
        <b/>
        <sz val="10"/>
        <color rgb="FF0070C0"/>
        <rFont val="等线 Light"/>
        <charset val="134"/>
      </rPr>
      <t>（客定）</t>
    </r>
  </si>
  <si>
    <r>
      <rPr>
        <sz val="10"/>
        <color theme="2" tint="-0.75"/>
        <rFont val="等线 Light"/>
        <charset val="134"/>
      </rPr>
      <t xml:space="preserve">DP197090 </t>
    </r>
    <r>
      <rPr>
        <b/>
        <sz val="10"/>
        <color rgb="FF0070C0"/>
        <rFont val="等线 Light"/>
        <charset val="134"/>
      </rPr>
      <t>（客定）</t>
    </r>
  </si>
  <si>
    <t>JRK客人展架 FSDU</t>
  </si>
  <si>
    <r>
      <rPr>
        <sz val="10"/>
        <color theme="2" tint="-0.75"/>
        <rFont val="等线 Light"/>
        <charset val="134"/>
      </rPr>
      <t>DP207263E</t>
    </r>
    <r>
      <rPr>
        <b/>
        <sz val="10"/>
        <color rgb="FF0070C0"/>
        <rFont val="等线 Light"/>
        <charset val="134"/>
      </rPr>
      <t>（客定）</t>
    </r>
  </si>
  <si>
    <t>内销8款笔套sewing展示盒（无保护罩无卡头），每款各3套混装，24套/展示盒，4个展示盒/箱(对应产品一体展示盒DP197097)</t>
  </si>
  <si>
    <r>
      <rPr>
        <sz val="10"/>
        <color theme="2" tint="-0.75"/>
        <rFont val="等线 Light"/>
        <charset val="134"/>
      </rPr>
      <t>DP207281E</t>
    </r>
    <r>
      <rPr>
        <b/>
        <sz val="10"/>
        <color rgb="FF0070C0"/>
        <rFont val="等线 Light"/>
        <charset val="134"/>
      </rPr>
      <t>（客定）</t>
    </r>
  </si>
  <si>
    <t>JRK方盒sewing展示盒(JRK)（无卡头无保护罩），12套/展示盒，24套/箱(2展），混装.(对应产品一体展示盒DP197105)</t>
  </si>
  <si>
    <r>
      <rPr>
        <sz val="10"/>
        <color theme="2" tint="-0.75"/>
        <rFont val="微软雅黑"/>
        <charset val="134"/>
      </rPr>
      <t>（JRK）方盒空展示盒</t>
    </r>
    <r>
      <rPr>
        <sz val="8"/>
        <color theme="2" tint="-0.75"/>
        <rFont val="微软雅黑"/>
        <charset val="134"/>
      </rPr>
      <t>（12套/展）</t>
    </r>
  </si>
  <si>
    <r>
      <rPr>
        <sz val="10"/>
        <color theme="2" tint="-0.75"/>
        <rFont val="等线 Light"/>
        <charset val="134"/>
      </rPr>
      <t>DP207282E</t>
    </r>
    <r>
      <rPr>
        <b/>
        <sz val="10"/>
        <color rgb="FF0070C0"/>
        <rFont val="等线 Light"/>
        <charset val="134"/>
      </rPr>
      <t>（客定）</t>
    </r>
  </si>
  <si>
    <t>JRK方盒sewing展示盒(JRK)（无卡头无保护罩），6套/展示盒，24套/箱（2展），混装.(对应产品一体展示盒DP207226)</t>
  </si>
  <si>
    <r>
      <rPr>
        <sz val="10"/>
        <color theme="2" tint="-0.75"/>
        <rFont val="微软雅黑"/>
        <charset val="134"/>
      </rPr>
      <t>（JRK）方盒空展示盒</t>
    </r>
    <r>
      <rPr>
        <sz val="8"/>
        <color theme="2" tint="-0.75"/>
        <rFont val="微软雅黑"/>
        <charset val="134"/>
      </rPr>
      <t>（6套/展）</t>
    </r>
  </si>
  <si>
    <r>
      <rPr>
        <sz val="10"/>
        <color theme="2" tint="-0.75"/>
        <rFont val="等线 Light"/>
        <charset val="134"/>
      </rPr>
      <t>DP207283E</t>
    </r>
    <r>
      <rPr>
        <b/>
        <sz val="10"/>
        <color rgb="FF0070C0"/>
        <rFont val="等线 Light"/>
        <charset val="134"/>
      </rPr>
      <t>（客定）</t>
    </r>
  </si>
  <si>
    <t>帆布画框展示盒(无卡头无保护罩）（JRK);各4款每款各1套共 4套/展，24套/箱（6展），混装.(对应产品一体展示盒DP197112)</t>
  </si>
  <si>
    <r>
      <rPr>
        <sz val="10"/>
        <color theme="2" tint="-0.75"/>
        <rFont val="等线 Light"/>
        <charset val="134"/>
      </rPr>
      <t>DP207284E</t>
    </r>
    <r>
      <rPr>
        <b/>
        <sz val="10"/>
        <color rgb="FF0070C0"/>
        <rFont val="等线 Light"/>
        <charset val="134"/>
      </rPr>
      <t>（客定）</t>
    </r>
  </si>
  <si>
    <t>刺绣箍展示盒（无保护罩无卡头）(JRK);4款X2套，共8套/展示盒，4展示盒/箱(对应产品一体展示盒DP207213)</t>
  </si>
  <si>
    <t>（JRK）刺绣箍空展示盒</t>
  </si>
  <si>
    <r>
      <rPr>
        <sz val="10"/>
        <color theme="2" tint="-0.75"/>
        <rFont val="等线 Light"/>
        <charset val="134"/>
      </rPr>
      <t>DP207285E</t>
    </r>
    <r>
      <rPr>
        <b/>
        <sz val="10"/>
        <color rgb="FF0070C0"/>
        <rFont val="等线 Light"/>
        <charset val="134"/>
      </rPr>
      <t>（客定）</t>
    </r>
  </si>
  <si>
    <t>JRK String Art展示盒（无保护罩），2款X4套共8套/展示盒，4展示盒/箱(对应产品一体展示盒DP207220)</t>
  </si>
  <si>
    <t>（JRK）绕线画空展示盒</t>
  </si>
  <si>
    <r>
      <rPr>
        <sz val="10"/>
        <color theme="2" tint="-0.75"/>
        <rFont val="等线 Light"/>
        <charset val="134"/>
      </rPr>
      <t>DP207286E</t>
    </r>
    <r>
      <rPr>
        <b/>
        <sz val="10"/>
        <color rgb="FF0070C0"/>
        <rFont val="等线 Light"/>
        <charset val="134"/>
      </rPr>
      <t>（客定）</t>
    </r>
  </si>
  <si>
    <t>JRK 小信封展示盒+保护罩（装量28/84）混装.(对应产品一体展示盒DP207217)</t>
  </si>
  <si>
    <t>（JRK）小信封空展示盒</t>
  </si>
  <si>
    <r>
      <rPr>
        <sz val="10"/>
        <color theme="2" tint="-0.75"/>
        <rFont val="等线 Light"/>
        <charset val="134"/>
      </rPr>
      <t>DP207310E</t>
    </r>
    <r>
      <rPr>
        <b/>
        <sz val="10"/>
        <color rgb="FF0070C0"/>
        <rFont val="等线 Light"/>
        <charset val="134"/>
      </rPr>
      <t>（客定）</t>
    </r>
  </si>
  <si>
    <t>JRK CH1318/1317毛条小信封展示盒+保护罩（装量24/72）不混装.(对应产品一体展示盒DP207183/184)</t>
  </si>
  <si>
    <r>
      <rPr>
        <sz val="10"/>
        <color theme="2" tint="-0.75"/>
        <rFont val="等线 Light"/>
        <charset val="134"/>
      </rPr>
      <t>DP217358E</t>
    </r>
    <r>
      <rPr>
        <b/>
        <sz val="10"/>
        <color rgb="FF0070C0"/>
        <rFont val="等线 Light"/>
        <charset val="134"/>
      </rPr>
      <t>（客定）</t>
    </r>
  </si>
  <si>
    <t>JRK 大圆筒展示盒（无保无卡）黄色版本，CH1620/1626/201618每款各3套，供9套/展示盒（DP217357)</t>
  </si>
  <si>
    <t>（JRK）大圆筒空展示盒</t>
  </si>
  <si>
    <t>DP207214</t>
  </si>
  <si>
    <t>sewing Tree</t>
  </si>
  <si>
    <t>CH1016（停产）</t>
  </si>
  <si>
    <t>Dress Me Please</t>
  </si>
  <si>
    <t>CH1223（停产）</t>
  </si>
  <si>
    <t>Fashion Weaving Loom</t>
  </si>
  <si>
    <t>CH1097（停产）</t>
  </si>
  <si>
    <t>Coloring Velvet Girls</t>
  </si>
  <si>
    <t>CH1287（停产）</t>
  </si>
  <si>
    <t>Shrinky</t>
  </si>
  <si>
    <t>CH1402（停产）</t>
  </si>
  <si>
    <t>Shrinky-Jewelry Tree</t>
  </si>
  <si>
    <t>CH1282（停产）</t>
  </si>
  <si>
    <t>Shrinky-Creat 1 Jewelry Bracelet</t>
  </si>
  <si>
    <t>CH1283（停产）</t>
  </si>
  <si>
    <t>Shrinky-DIY Bookmark Shrinky Set</t>
  </si>
  <si>
    <t>CH1281（停产）</t>
  </si>
  <si>
    <t>Shrinky-DIY Button Shrinky Set</t>
  </si>
  <si>
    <t>6色彩铅（停产）</t>
  </si>
  <si>
    <t>辉柏嘉-6色彩铅</t>
  </si>
  <si>
    <t>CH1094（停产）</t>
  </si>
  <si>
    <t>Mosaic Picture-Flower</t>
  </si>
  <si>
    <t>CH1100（停产）</t>
  </si>
  <si>
    <t>Do Your Needlework-Animal</t>
  </si>
  <si>
    <t>R311-1（停产）</t>
  </si>
  <si>
    <t>网袋吊卡-5PCS 蒂海备货</t>
  </si>
  <si>
    <t>R311-5（停产）</t>
  </si>
  <si>
    <t>网袋吊卡-9PCS 蒂海备货</t>
  </si>
  <si>
    <t>R311-6（停产）</t>
  </si>
  <si>
    <t>网袋吊卡-6PCS 蒂海备货</t>
  </si>
  <si>
    <t>R311-13（停产）</t>
  </si>
  <si>
    <t>网袋吊卡-4PCS蒂海备货</t>
  </si>
  <si>
    <t>R311-17（停产）</t>
  </si>
  <si>
    <t>网袋吊卡-8PCS蒂海备货</t>
  </si>
  <si>
    <t>DP197072K（停产）</t>
  </si>
  <si>
    <t>DP197072</t>
  </si>
  <si>
    <t>植绒画空展示盒 （老款）DP197072</t>
  </si>
  <si>
    <t>DP197089（停产）</t>
  </si>
  <si>
    <t>KH281（CH201770）</t>
  </si>
  <si>
    <t>（涂鸦与装扮-梦幻独角兽）液体粉笔</t>
  </si>
  <si>
    <t>KH281（CH201771）</t>
  </si>
  <si>
    <t>（涂鸦与装扮-神秘喷火龙）液体粉笔</t>
  </si>
  <si>
    <t>DP197074</t>
  </si>
  <si>
    <t>低幼刮画空展示盒</t>
  </si>
  <si>
    <t>毛条刮画空展示盒</t>
  </si>
  <si>
    <t>DIY航海手链空展示盒</t>
  </si>
  <si>
    <t>十字绣空展示盒</t>
  </si>
  <si>
    <t>刺绣箍空展示盒</t>
  </si>
  <si>
    <t>（JRK）天地盖空展示盒</t>
  </si>
  <si>
    <t>（JRK）十字绣空展示盒</t>
  </si>
  <si>
    <t>CH1006</t>
  </si>
  <si>
    <t>CH1052</t>
  </si>
  <si>
    <t>CH1063</t>
  </si>
  <si>
    <t>CH1102</t>
  </si>
  <si>
    <t>CH1106</t>
  </si>
  <si>
    <t>CH12041</t>
  </si>
  <si>
    <t>CH1254</t>
  </si>
  <si>
    <t>CH1279</t>
  </si>
  <si>
    <t>CH1284</t>
  </si>
  <si>
    <t>CH1404</t>
  </si>
  <si>
    <t>CH1408</t>
  </si>
  <si>
    <t>CH1412</t>
  </si>
  <si>
    <t>CH1424</t>
  </si>
  <si>
    <t>CH1436</t>
  </si>
  <si>
    <t>CH1438</t>
  </si>
  <si>
    <t>CH1439</t>
  </si>
  <si>
    <t>CH1440</t>
  </si>
  <si>
    <t>CH1444</t>
  </si>
  <si>
    <t>CH1445</t>
  </si>
  <si>
    <t>CH1446</t>
  </si>
  <si>
    <t>CH1455</t>
  </si>
  <si>
    <t>CH1456</t>
  </si>
  <si>
    <t>CH1457</t>
  </si>
  <si>
    <t>CH1458</t>
  </si>
  <si>
    <t>CH1470</t>
  </si>
  <si>
    <t>CH1471</t>
  </si>
  <si>
    <t>CH1472</t>
  </si>
  <si>
    <t>CH1473</t>
  </si>
  <si>
    <t>CH1474</t>
  </si>
  <si>
    <t>CH1475</t>
  </si>
  <si>
    <t>CH1476</t>
  </si>
  <si>
    <t>CH1477</t>
  </si>
  <si>
    <t>CH1479</t>
  </si>
  <si>
    <t>STB0001</t>
  </si>
  <si>
    <t>STB0003</t>
  </si>
  <si>
    <t>换装公主-不干胶本</t>
  </si>
  <si>
    <t>BENc003M</t>
  </si>
  <si>
    <t>BENc003M 涂鸦桌</t>
  </si>
  <si>
    <t>耳朵拼图展示套装DP197086（处理品）</t>
  </si>
  <si>
    <t>教学包（15合1）</t>
  </si>
  <si>
    <t>8支装彩铅（袋）</t>
  </si>
  <si>
    <r>
      <rPr>
        <sz val="10"/>
        <color theme="2" tint="-0.75"/>
        <rFont val="微软雅黑"/>
        <charset val="134"/>
      </rPr>
      <t>艾维尼3D立体拼插挂饰-温柔熊</t>
    </r>
    <r>
      <rPr>
        <sz val="10"/>
        <color rgb="FFFF0000"/>
        <rFont val="微软雅黑"/>
        <charset val="134"/>
      </rPr>
      <t>（材料包）</t>
    </r>
  </si>
  <si>
    <r>
      <rPr>
        <sz val="10"/>
        <color theme="2" tint="-0.75"/>
        <rFont val="微软雅黑"/>
        <charset val="134"/>
      </rPr>
      <t xml:space="preserve">艾维尼3D立体拼插挂饰-开心兔 </t>
    </r>
    <r>
      <rPr>
        <sz val="10"/>
        <color rgb="FFFF0000"/>
        <rFont val="微软雅黑"/>
        <charset val="134"/>
      </rPr>
      <t>（材料包）</t>
    </r>
  </si>
  <si>
    <r>
      <rPr>
        <sz val="10"/>
        <color theme="2" tint="-0.75"/>
        <rFont val="微软雅黑"/>
        <charset val="134"/>
      </rPr>
      <t>艾维尼3D立体拼插挂饰-超萌熊猫</t>
    </r>
    <r>
      <rPr>
        <sz val="10"/>
        <color rgb="FFFF0000"/>
        <rFont val="微软雅黑"/>
        <charset val="134"/>
      </rPr>
      <t>（材料包）</t>
    </r>
  </si>
  <si>
    <r>
      <rPr>
        <sz val="10"/>
        <color theme="2" tint="-0.75"/>
        <rFont val="微软雅黑"/>
        <charset val="134"/>
      </rPr>
      <t>艾维尼3D立体拼插挂饰-小狐狸</t>
    </r>
    <r>
      <rPr>
        <sz val="10"/>
        <color rgb="FFFF0000"/>
        <rFont val="微软雅黑"/>
        <charset val="134"/>
      </rPr>
      <t>（材料包）</t>
    </r>
  </si>
  <si>
    <r>
      <rPr>
        <sz val="10"/>
        <color theme="2" tint="-0.75"/>
        <rFont val="微软雅黑"/>
        <charset val="134"/>
      </rPr>
      <t>艾维尼3D立体拼插挂饰-小考拉</t>
    </r>
    <r>
      <rPr>
        <sz val="10"/>
        <color rgb="FFFF0000"/>
        <rFont val="微软雅黑"/>
        <charset val="134"/>
      </rPr>
      <t>（材料包）</t>
    </r>
  </si>
  <si>
    <r>
      <rPr>
        <sz val="10"/>
        <color theme="2" tint="-0.75"/>
        <rFont val="微软雅黑"/>
        <charset val="134"/>
      </rPr>
      <t>艾维尼3D立体拼插挂饰-小鹿</t>
    </r>
    <r>
      <rPr>
        <sz val="10"/>
        <color rgb="FFFF0000"/>
        <rFont val="微软雅黑"/>
        <charset val="134"/>
      </rPr>
      <t>（材料包）</t>
    </r>
  </si>
  <si>
    <t>MB199211(内销)</t>
  </si>
  <si>
    <t>（海洋）围卡</t>
  </si>
  <si>
    <t>MB199212(内销)</t>
  </si>
  <si>
    <t>（食物）围卡</t>
  </si>
  <si>
    <t>说明书（内销）-海洋</t>
  </si>
  <si>
    <t>说明书（内销）-食物</t>
  </si>
  <si>
    <t>说明书（外销）-海洋</t>
  </si>
  <si>
    <t>说明书（外销）-食物</t>
  </si>
  <si>
    <r>
      <rPr>
        <sz val="10"/>
        <color theme="2" tint="-0.75"/>
        <rFont val="微软雅黑"/>
        <charset val="134"/>
      </rPr>
      <t>模具（6件套）-海洋</t>
    </r>
    <r>
      <rPr>
        <sz val="10"/>
        <color rgb="FFFF0000"/>
        <rFont val="微软雅黑"/>
        <charset val="134"/>
      </rPr>
      <t>（贴了不干胶）</t>
    </r>
  </si>
  <si>
    <t>模具（7件套）-海洋</t>
  </si>
  <si>
    <r>
      <rPr>
        <sz val="10"/>
        <color theme="2" tint="-0.75"/>
        <rFont val="微软雅黑"/>
        <charset val="134"/>
      </rPr>
      <t>模具（7件套）-食物</t>
    </r>
    <r>
      <rPr>
        <sz val="10"/>
        <color rgb="FFFF0000"/>
        <rFont val="微软雅黑"/>
        <charset val="134"/>
      </rPr>
      <t>（小船长）</t>
    </r>
  </si>
  <si>
    <t>模具（7件套）-食物</t>
  </si>
  <si>
    <t>食物模具--玫红薯条</t>
  </si>
  <si>
    <t>食物模具--绿色馅饼</t>
  </si>
  <si>
    <t>食物模具--桔色汉堡</t>
  </si>
  <si>
    <t>食物模具--黄色汉堡</t>
  </si>
  <si>
    <t>海洋模具--绿色乌龟</t>
  </si>
  <si>
    <t>海洋模具--黄色章鱼</t>
  </si>
  <si>
    <t>海洋模具--蓝色海星</t>
  </si>
  <si>
    <t>海洋模具--桔色小鱼</t>
  </si>
  <si>
    <t>海洋模具--绿色海星</t>
  </si>
  <si>
    <t>海洋模具--黄色小鱼</t>
  </si>
  <si>
    <t>海洋模具--桔色章鱼</t>
  </si>
  <si>
    <r>
      <rPr>
        <b/>
        <sz val="9"/>
        <color rgb="FFFF0000"/>
        <rFont val="Arial Black"/>
        <charset val="134"/>
      </rPr>
      <t>ETD</t>
    </r>
    <r>
      <rPr>
        <b/>
        <sz val="9"/>
        <color rgb="FFFF0000"/>
        <rFont val="微软雅黑"/>
        <charset val="134"/>
      </rPr>
      <t>月份</t>
    </r>
  </si>
  <si>
    <t>1.3</t>
  </si>
  <si>
    <t>3.27</t>
  </si>
  <si>
    <t>1.10</t>
  </si>
  <si>
    <t>1.13</t>
  </si>
  <si>
    <t>2.16</t>
  </si>
  <si>
    <t>2.14</t>
  </si>
  <si>
    <t>2.12</t>
  </si>
  <si>
    <t>2.23</t>
  </si>
  <si>
    <t>3.23</t>
  </si>
  <si>
    <t>3.13</t>
  </si>
  <si>
    <t>3.8</t>
  </si>
  <si>
    <t>3.14</t>
  </si>
  <si>
    <t>3.10</t>
  </si>
  <si>
    <t>3.15</t>
  </si>
  <si>
    <t>3.30</t>
  </si>
  <si>
    <r>
      <rPr>
        <sz val="9"/>
        <color rgb="FFFF0000"/>
        <rFont val="Arial Black"/>
        <charset val="134"/>
      </rPr>
      <t>3.20</t>
    </r>
    <r>
      <rPr>
        <sz val="9"/>
        <rFont val="Arial Black"/>
        <charset val="134"/>
      </rPr>
      <t>/</t>
    </r>
    <r>
      <rPr>
        <sz val="9"/>
        <color rgb="FFFF0000"/>
        <rFont val="Arial Black"/>
        <charset val="134"/>
      </rPr>
      <t>5.6</t>
    </r>
  </si>
  <si>
    <t>4.10</t>
  </si>
  <si>
    <t>4.21</t>
  </si>
  <si>
    <t>5.15</t>
  </si>
  <si>
    <t>4.3</t>
  </si>
  <si>
    <t>5.13</t>
  </si>
  <si>
    <t>4.25</t>
  </si>
  <si>
    <t>4.19</t>
  </si>
  <si>
    <t>4.26</t>
  </si>
  <si>
    <t>5.6</t>
  </si>
  <si>
    <t>4.9</t>
  </si>
  <si>
    <t>4.15</t>
  </si>
  <si>
    <t>4.28</t>
  </si>
  <si>
    <t>4.22</t>
  </si>
  <si>
    <t>5.26</t>
  </si>
  <si>
    <t>5.8</t>
  </si>
  <si>
    <t>5.18</t>
  </si>
  <si>
    <t>5.23</t>
  </si>
  <si>
    <t>5.27</t>
  </si>
  <si>
    <t>1.4</t>
  </si>
  <si>
    <t>1.6</t>
  </si>
  <si>
    <t>1.7</t>
  </si>
  <si>
    <t>2.7</t>
  </si>
  <si>
    <t>3.6</t>
  </si>
  <si>
    <t>22.12.31</t>
  </si>
  <si>
    <t>2.3</t>
  </si>
  <si>
    <t>2.15</t>
  </si>
  <si>
    <t>3.7</t>
  </si>
  <si>
    <t>3.21</t>
  </si>
  <si>
    <t>3.22</t>
  </si>
  <si>
    <t>3.24</t>
  </si>
  <si>
    <t>4.8</t>
  </si>
  <si>
    <t>5.3</t>
  </si>
  <si>
    <t>5</t>
  </si>
  <si>
    <t>5.20</t>
  </si>
  <si>
    <r>
      <rPr>
        <b/>
        <sz val="9"/>
        <color theme="2" tint="-0.75"/>
        <rFont val="宋体"/>
        <charset val="134"/>
      </rPr>
      <t>出货完货日期</t>
    </r>
    <r>
      <rPr>
        <b/>
        <sz val="9"/>
        <color theme="2" tint="-0.75"/>
        <rFont val="Arial"/>
        <charset val="134"/>
      </rPr>
      <t>/</t>
    </r>
    <r>
      <rPr>
        <b/>
        <sz val="9"/>
        <color theme="2" tint="-0.75"/>
        <rFont val="宋体"/>
        <charset val="134"/>
      </rPr>
      <t>系统出库量</t>
    </r>
  </si>
  <si>
    <r>
      <rPr>
        <b/>
        <sz val="10"/>
        <color theme="2" tint="-0.75"/>
        <rFont val="Arial"/>
        <charset val="134"/>
      </rPr>
      <t>ERP</t>
    </r>
    <r>
      <rPr>
        <b/>
        <sz val="10"/>
        <color theme="2" tint="-0.75"/>
        <rFont val="宋体"/>
        <charset val="134"/>
      </rPr>
      <t>系统出库数量</t>
    </r>
  </si>
  <si>
    <t>表格统计数量</t>
  </si>
  <si>
    <r>
      <rPr>
        <sz val="9"/>
        <rFont val="Arial"/>
        <charset val="134"/>
      </rPr>
      <t>4123</t>
    </r>
    <r>
      <rPr>
        <sz val="9"/>
        <rFont val="宋体"/>
        <charset val="134"/>
      </rPr>
      <t>套差距没找出原因</t>
    </r>
  </si>
  <si>
    <r>
      <rPr>
        <sz val="9"/>
        <color theme="2" tint="-0.75"/>
        <rFont val="宋体"/>
        <charset val="134"/>
      </rPr>
      <t>预留日期</t>
    </r>
  </si>
  <si>
    <t>LLT数据</t>
  </si>
  <si>
    <t>001订单分次
(有隐藏 →)</t>
  </si>
  <si>
    <t>左侧插入</t>
  </si>
  <si>
    <t>库存调整</t>
  </si>
  <si>
    <t>订单取消
2023.2.23</t>
  </si>
  <si>
    <t>订单取消
2023.3.16</t>
  </si>
  <si>
    <t>外销订单</t>
  </si>
  <si>
    <t>订单取消
2023.5.31</t>
  </si>
  <si>
    <t>天猫订单</t>
  </si>
  <si>
    <t>内销订单</t>
  </si>
  <si>
    <r>
      <rPr>
        <b/>
        <sz val="11"/>
        <color theme="1"/>
        <rFont val="微软雅黑"/>
        <charset val="134"/>
      </rPr>
      <t xml:space="preserve">ITEM NO.
</t>
    </r>
    <r>
      <rPr>
        <b/>
        <sz val="10"/>
        <color rgb="FFFF0000"/>
        <rFont val="微软雅黑"/>
        <charset val="134"/>
      </rPr>
      <t>( 绿色货号进渠道 )</t>
    </r>
  </si>
  <si>
    <t>中文描述</t>
  </si>
  <si>
    <t>22年
实际在仓
结转数据</t>
  </si>
  <si>
    <t>2023年
在库在途</t>
  </si>
  <si>
    <t>实际在仓
可售库存</t>
  </si>
  <si>
    <t>核交期
备注信息</t>
  </si>
  <si>
    <t>左侧</t>
  </si>
  <si>
    <t>2.21</t>
  </si>
  <si>
    <t>2.24</t>
  </si>
  <si>
    <t>3.1</t>
  </si>
  <si>
    <t>3.4</t>
  </si>
  <si>
    <t>3.25</t>
  </si>
  <si>
    <t>4.7</t>
  </si>
  <si>
    <t>4.11</t>
  </si>
  <si>
    <t>4.14</t>
  </si>
  <si>
    <t>4.19-20</t>
  </si>
  <si>
    <t>5.10</t>
  </si>
  <si>
    <t>5.12</t>
  </si>
  <si>
    <t>22年终调整</t>
  </si>
  <si>
    <t>停产在售</t>
  </si>
  <si>
    <t>QUO</t>
  </si>
  <si>
    <t>Naran</t>
  </si>
  <si>
    <t>Anvol Oü</t>
  </si>
  <si>
    <t>johnco</t>
  </si>
  <si>
    <t xml:space="preserve">Carletto </t>
  </si>
  <si>
    <t>PT</t>
  </si>
  <si>
    <t>Játék</t>
  </si>
  <si>
    <t xml:space="preserve"> Playwell</t>
  </si>
  <si>
    <t>PROIECTE</t>
  </si>
  <si>
    <t>Kidantics</t>
  </si>
  <si>
    <t>SigToys</t>
  </si>
  <si>
    <t>Holdson</t>
  </si>
  <si>
    <t>HOPLA SRL</t>
  </si>
  <si>
    <t>PUNIPON</t>
  </si>
  <si>
    <t>MG</t>
  </si>
  <si>
    <t>Børne</t>
  </si>
  <si>
    <t>Playwell</t>
  </si>
  <si>
    <t>inParents</t>
  </si>
  <si>
    <t>PlaySmartMe</t>
  </si>
  <si>
    <t>c3perucorp</t>
  </si>
  <si>
    <t>LDS</t>
  </si>
  <si>
    <t>Singa</t>
  </si>
  <si>
    <t>Knjizare</t>
  </si>
  <si>
    <t>Mimbek</t>
  </si>
  <si>
    <t>DAM
比利时样品</t>
  </si>
  <si>
    <r>
      <rPr>
        <sz val="9"/>
        <color theme="1"/>
        <rFont val="微软雅黑"/>
        <charset val="134"/>
      </rPr>
      <t xml:space="preserve"> PLAYWELL
</t>
    </r>
    <r>
      <rPr>
        <b/>
        <sz val="9"/>
        <color rgb="FFFF0000"/>
        <rFont val="微软雅黑"/>
        <charset val="134"/>
      </rPr>
      <t>6月中旬预交</t>
    </r>
  </si>
  <si>
    <t xml:space="preserve"> PLAYWELL</t>
  </si>
  <si>
    <t>英国</t>
  </si>
  <si>
    <t>Ibrahim</t>
  </si>
  <si>
    <t>成都
戈登</t>
  </si>
  <si>
    <t>圣比尔</t>
  </si>
  <si>
    <t>焱华</t>
  </si>
  <si>
    <t>青岛
卡通派</t>
  </si>
  <si>
    <t>临沂
奥科</t>
  </si>
  <si>
    <t>抖音</t>
  </si>
  <si>
    <t>23.2.1
京东退货</t>
  </si>
  <si>
    <t>盘锦
英童汇</t>
  </si>
  <si>
    <t>上海翱鲸
反斗城</t>
  </si>
  <si>
    <t>上海
杨小姐</t>
  </si>
  <si>
    <t>西安
郭庆</t>
  </si>
  <si>
    <t>深圳
精灵国际</t>
  </si>
  <si>
    <t>北京京辉
欣悦</t>
  </si>
  <si>
    <t>精灵国际</t>
  </si>
  <si>
    <t>甘肃
国际儿童城</t>
  </si>
  <si>
    <t>盘锦英童汇</t>
  </si>
  <si>
    <t>沈阳
盘锦英童汇</t>
  </si>
  <si>
    <t>上海翱鲸</t>
  </si>
  <si>
    <t>西安
世纪云天</t>
  </si>
  <si>
    <t>米优兔</t>
  </si>
  <si>
    <t>2023出库累计</t>
  </si>
  <si>
    <t>2022出库累计</t>
  </si>
  <si>
    <t>2021累计销售数量（ETD)</t>
  </si>
  <si>
    <t>2020累计销售数量</t>
  </si>
  <si>
    <r>
      <rPr>
        <b/>
        <sz val="9"/>
        <color theme="1" tint="0.05"/>
        <rFont val="微软雅黑"/>
        <charset val="134"/>
      </rPr>
      <t>平均下单成本（报价基准）</t>
    </r>
  </si>
  <si>
    <t>在仓库存总额</t>
  </si>
  <si>
    <r>
      <rPr>
        <b/>
        <sz val="9"/>
        <color theme="1" tint="0.05"/>
        <rFont val="Arial"/>
        <charset val="134"/>
      </rPr>
      <t>2021-12</t>
    </r>
    <r>
      <rPr>
        <b/>
        <sz val="9"/>
        <color theme="1" tint="0.05"/>
        <rFont val="微软雅黑"/>
        <charset val="134"/>
      </rPr>
      <t>月底数</t>
    </r>
  </si>
  <si>
    <t>检查用</t>
  </si>
  <si>
    <t>状态</t>
  </si>
  <si>
    <t>开发季</t>
  </si>
  <si>
    <t>大系列</t>
  </si>
  <si>
    <t>小分类</t>
  </si>
  <si>
    <t>FSC</t>
  </si>
  <si>
    <t>“▄▄” 停产 实盘库</t>
  </si>
  <si>
    <t>DESCRIPTION</t>
  </si>
  <si>
    <t>BH22015</t>
  </si>
  <si>
    <t>BH23007</t>
  </si>
  <si>
    <t>BH23008</t>
  </si>
  <si>
    <t>BH23009</t>
  </si>
  <si>
    <t>BH23010</t>
  </si>
  <si>
    <t>BH23011</t>
  </si>
  <si>
    <t>BH23012</t>
  </si>
  <si>
    <t>BH23013</t>
  </si>
  <si>
    <t>BH23014</t>
  </si>
  <si>
    <t>插入</t>
  </si>
  <si>
    <t>BH22024</t>
  </si>
  <si>
    <t>BH22025</t>
  </si>
  <si>
    <t>BH23001</t>
  </si>
  <si>
    <t>BH23002</t>
  </si>
  <si>
    <t>BH23003</t>
  </si>
  <si>
    <t>BH23004</t>
  </si>
  <si>
    <t>BH23005</t>
  </si>
  <si>
    <t>BH23006</t>
  </si>
  <si>
    <t>外销样品单</t>
  </si>
  <si>
    <t>外销样品
（天猫发货）</t>
  </si>
  <si>
    <t>内销检测用</t>
  </si>
  <si>
    <t>小红书奖品</t>
  </si>
  <si>
    <t>外销样品</t>
  </si>
  <si>
    <t>内外各半</t>
  </si>
  <si>
    <t>样板需求</t>
  </si>
  <si>
    <t>外销样板</t>
  </si>
  <si>
    <t>样品</t>
  </si>
  <si>
    <t>12.31</t>
  </si>
  <si>
    <t>2.9</t>
  </si>
  <si>
    <t>2.13</t>
  </si>
  <si>
    <t>2.20</t>
  </si>
  <si>
    <t>2.22</t>
  </si>
  <si>
    <t>5.5</t>
  </si>
  <si>
    <t>AVE220178</t>
  </si>
  <si>
    <t>AVE220196</t>
  </si>
  <si>
    <t>AVE220197</t>
  </si>
  <si>
    <t>AVE220198</t>
  </si>
  <si>
    <t>AVE220226</t>
  </si>
  <si>
    <t>AVE220237</t>
  </si>
  <si>
    <t>AVE220240</t>
  </si>
  <si>
    <t>AVE230006</t>
  </si>
  <si>
    <t>AVE230009</t>
  </si>
  <si>
    <t>AVE230012</t>
  </si>
  <si>
    <t>AVE230013</t>
  </si>
  <si>
    <t>AVE230015</t>
  </si>
  <si>
    <t>AVE230017</t>
  </si>
  <si>
    <t>AVE230020</t>
  </si>
  <si>
    <t>AVE230023</t>
  </si>
  <si>
    <t>AVE230025</t>
  </si>
  <si>
    <t>AVE230028</t>
  </si>
  <si>
    <t>AVE230031</t>
  </si>
  <si>
    <t>AVE230039</t>
  </si>
  <si>
    <t>AVE230040</t>
  </si>
  <si>
    <t>AVE230044</t>
  </si>
  <si>
    <t>AVE230046</t>
  </si>
  <si>
    <t>AVE230047</t>
  </si>
  <si>
    <t>AVE230049</t>
  </si>
  <si>
    <t>AVE230054</t>
  </si>
  <si>
    <t>AVE230055</t>
  </si>
  <si>
    <t>AVE230055B</t>
  </si>
  <si>
    <t>AVE230058</t>
  </si>
  <si>
    <t>AVE230059</t>
  </si>
  <si>
    <t>AVE230060</t>
  </si>
  <si>
    <t>AVE230063</t>
  </si>
  <si>
    <t>AVE230065</t>
  </si>
  <si>
    <t>AVE230067</t>
  </si>
  <si>
    <t>AVE230068</t>
  </si>
  <si>
    <t>AVE230069</t>
  </si>
  <si>
    <t>AVE230072</t>
  </si>
  <si>
    <t>AVE230073</t>
  </si>
  <si>
    <t>AVE230077</t>
  </si>
  <si>
    <t>AVE230076</t>
  </si>
  <si>
    <t>AVE230081</t>
  </si>
  <si>
    <t>AVE230083</t>
  </si>
  <si>
    <t>AVE230086</t>
  </si>
  <si>
    <t>AVE230088</t>
  </si>
  <si>
    <t>AVE230090</t>
  </si>
  <si>
    <t>AVE230092</t>
  </si>
  <si>
    <t>AVE230093</t>
  </si>
  <si>
    <t>AVE230094</t>
  </si>
  <si>
    <t>AVE230097</t>
  </si>
  <si>
    <t>AVE230098</t>
  </si>
  <si>
    <t>AVE230101</t>
  </si>
  <si>
    <t>AVE230108</t>
  </si>
  <si>
    <t>AVE230109</t>
  </si>
  <si>
    <t>AVE230113</t>
  </si>
  <si>
    <t>AVE230114</t>
  </si>
  <si>
    <t>AVE230115</t>
  </si>
  <si>
    <t>AVE230116</t>
  </si>
  <si>
    <t>AVE230048</t>
  </si>
  <si>
    <t>AVE230135</t>
  </si>
  <si>
    <t>AVE230143</t>
  </si>
  <si>
    <t>AVE230144</t>
  </si>
  <si>
    <t>AVE230145</t>
  </si>
  <si>
    <t>AVE230148</t>
  </si>
  <si>
    <t>AVE230146</t>
  </si>
  <si>
    <t>AVE230150</t>
  </si>
  <si>
    <t>LHD220251</t>
  </si>
  <si>
    <t>LHD230005</t>
  </si>
  <si>
    <t>LHD230007</t>
  </si>
  <si>
    <t>LHD230016</t>
  </si>
  <si>
    <t>LHD230026</t>
  </si>
  <si>
    <t>LHD230029</t>
  </si>
  <si>
    <t>LHD230035</t>
  </si>
  <si>
    <t>LHD230036</t>
  </si>
  <si>
    <t>LHD230074</t>
  </si>
  <si>
    <t>LHD230082</t>
  </si>
  <si>
    <t>LHD230104</t>
  </si>
  <si>
    <t>LHD230106</t>
  </si>
  <si>
    <t>LHD230122</t>
  </si>
  <si>
    <t>LHD230126</t>
  </si>
  <si>
    <t>LHD230130</t>
  </si>
  <si>
    <t>LHD230133</t>
  </si>
  <si>
    <t>LHD230152</t>
  </si>
  <si>
    <t>LHD220254</t>
  </si>
  <si>
    <t>LHD230010</t>
  </si>
  <si>
    <t>LHD230014</t>
  </si>
  <si>
    <t>LHD230021</t>
  </si>
  <si>
    <t>LHD230030</t>
  </si>
  <si>
    <t>LHD230050</t>
  </si>
  <si>
    <t>LHD230078</t>
  </si>
  <si>
    <t>LHD230107</t>
  </si>
  <si>
    <t>LHD220252</t>
  </si>
  <si>
    <t>LHD220253</t>
  </si>
  <si>
    <t>LHD230002</t>
  </si>
  <si>
    <t>LHD230003</t>
  </si>
  <si>
    <t>LHD230008</t>
  </si>
  <si>
    <t>LHD230018</t>
  </si>
  <si>
    <t>LHD230022</t>
  </si>
  <si>
    <t>LHD230027</t>
  </si>
  <si>
    <t>LHD230038</t>
  </si>
  <si>
    <t>LHD230041</t>
  </si>
  <si>
    <t>LHD230042</t>
  </si>
  <si>
    <t>LHD230045</t>
  </si>
  <si>
    <t>LHD230061</t>
  </si>
  <si>
    <t>LHD230062</t>
  </si>
  <si>
    <t>LHD230070</t>
  </si>
  <si>
    <t>LHD230084</t>
  </si>
  <si>
    <t>LHD230085</t>
  </si>
  <si>
    <t>LHD230096</t>
  </si>
  <si>
    <t>LHD230103</t>
  </si>
  <si>
    <t>LHD230111</t>
  </si>
  <si>
    <t>LHD230112</t>
  </si>
  <si>
    <t>LHD230117</t>
  </si>
  <si>
    <t>LHD230120</t>
  </si>
  <si>
    <t>LHD230121</t>
  </si>
  <si>
    <t>LHD230123</t>
  </si>
  <si>
    <t>LHD230124</t>
  </si>
  <si>
    <t>LHD230125</t>
  </si>
  <si>
    <t>LHD230127</t>
  </si>
  <si>
    <t>LHD230131</t>
  </si>
  <si>
    <t>LHD230136</t>
  </si>
  <si>
    <t>LHD230137</t>
  </si>
  <si>
    <t>LHD230138</t>
  </si>
  <si>
    <t>LHD230139</t>
  </si>
  <si>
    <t>LHD230141</t>
  </si>
  <si>
    <t>LHD230151</t>
  </si>
  <si>
    <t>LHD230153</t>
  </si>
  <si>
    <t>LHD230154</t>
  </si>
  <si>
    <t>外销总计</t>
  </si>
  <si>
    <t>内销总计</t>
  </si>
  <si>
    <t>出货总计</t>
  </si>
  <si>
    <t>AVENIR</t>
  </si>
  <si>
    <r>
      <rPr>
        <b/>
        <sz val="9"/>
        <color theme="1" tint="0.05"/>
        <rFont val="微软雅黑"/>
        <charset val="134"/>
      </rPr>
      <t>美金零售价</t>
    </r>
  </si>
  <si>
    <r>
      <rPr>
        <b/>
        <sz val="9"/>
        <color theme="1" tint="0.05"/>
        <rFont val="Arial"/>
        <charset val="134"/>
      </rPr>
      <t>FOB</t>
    </r>
    <r>
      <rPr>
        <b/>
        <sz val="9"/>
        <color theme="1" tint="0.05"/>
        <rFont val="微软雅黑"/>
        <charset val="134"/>
      </rPr>
      <t>经销价</t>
    </r>
  </si>
  <si>
    <r>
      <rPr>
        <b/>
        <sz val="9"/>
        <color theme="1" tint="0.05"/>
        <rFont val="宋体"/>
        <charset val="134"/>
      </rPr>
      <t>截止</t>
    </r>
    <r>
      <rPr>
        <b/>
        <sz val="9"/>
        <color theme="1" tint="0.05"/>
        <rFont val="Arial"/>
        <charset val="134"/>
      </rPr>
      <t>FOB</t>
    </r>
    <r>
      <rPr>
        <b/>
        <sz val="9"/>
        <color theme="1" tint="0.05"/>
        <rFont val="宋体"/>
        <charset val="134"/>
      </rPr>
      <t>总金额</t>
    </r>
  </si>
  <si>
    <r>
      <rPr>
        <b/>
        <sz val="9"/>
        <color theme="1" tint="0.05"/>
        <rFont val="微软雅黑"/>
        <charset val="134"/>
      </rPr>
      <t>内销</t>
    </r>
    <r>
      <rPr>
        <b/>
        <sz val="9"/>
        <color theme="1" tint="0.05"/>
        <rFont val="Arial"/>
        <charset val="134"/>
      </rPr>
      <t>RMB</t>
    </r>
    <r>
      <rPr>
        <b/>
        <sz val="9"/>
        <color theme="1" tint="0.05"/>
        <rFont val="微软雅黑"/>
        <charset val="134"/>
      </rPr>
      <t>经销价</t>
    </r>
  </si>
  <si>
    <r>
      <rPr>
        <b/>
        <sz val="9"/>
        <color theme="1" tint="0.05"/>
        <rFont val="微软雅黑"/>
        <charset val="134"/>
      </rPr>
      <t>报价基准（与系统一致）</t>
    </r>
  </si>
  <si>
    <r>
      <rPr>
        <b/>
        <sz val="9"/>
        <color theme="1" tint="0.05"/>
        <rFont val="微软雅黑"/>
        <charset val="134"/>
      </rPr>
      <t>外销利润</t>
    </r>
    <r>
      <rPr>
        <b/>
        <sz val="9"/>
        <color theme="1" tint="0.05"/>
        <rFont val="Arial"/>
        <charset val="134"/>
      </rPr>
      <t>/6.7</t>
    </r>
  </si>
  <si>
    <r>
      <rPr>
        <b/>
        <sz val="9"/>
        <color theme="1" tint="0.05"/>
        <rFont val="微软雅黑"/>
        <charset val="134"/>
      </rPr>
      <t>内销利润</t>
    </r>
  </si>
  <si>
    <r>
      <rPr>
        <b/>
        <sz val="9"/>
        <color theme="1" tint="0.05"/>
        <rFont val="微软雅黑"/>
        <charset val="134"/>
      </rPr>
      <t>报价基准数量基础</t>
    </r>
  </si>
  <si>
    <r>
      <rPr>
        <b/>
        <sz val="9"/>
        <color theme="1" tint="0.05"/>
        <rFont val="微软雅黑"/>
        <charset val="134"/>
      </rPr>
      <t>平均价下的利润外销率</t>
    </r>
  </si>
  <si>
    <r>
      <rPr>
        <b/>
        <sz val="9"/>
        <color theme="1" tint="0.05"/>
        <rFont val="微软雅黑"/>
        <charset val="134"/>
      </rPr>
      <t>首次投放时间</t>
    </r>
  </si>
  <si>
    <r>
      <rPr>
        <b/>
        <sz val="9"/>
        <color theme="1" tint="0.05"/>
        <rFont val="微软雅黑"/>
        <charset val="134"/>
      </rPr>
      <t>本年上架时间</t>
    </r>
  </si>
  <si>
    <r>
      <rPr>
        <b/>
        <sz val="9"/>
        <color theme="1" tint="0.05"/>
        <rFont val="微软雅黑"/>
        <charset val="134"/>
      </rPr>
      <t>截止销售月数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月</t>
    </r>
  </si>
  <si>
    <r>
      <rPr>
        <b/>
        <sz val="9"/>
        <color theme="1" tint="0.05"/>
        <rFont val="微软雅黑"/>
        <charset val="134"/>
      </rPr>
      <t>本年销售天数</t>
    </r>
    <r>
      <rPr>
        <b/>
        <sz val="9"/>
        <color theme="1" tint="0.05"/>
        <rFont val="Arial"/>
        <charset val="134"/>
      </rPr>
      <t>(</t>
    </r>
    <r>
      <rPr>
        <b/>
        <sz val="9"/>
        <color theme="1" tint="0.05"/>
        <rFont val="微软雅黑"/>
        <charset val="134"/>
      </rPr>
      <t>实时日期）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天</t>
    </r>
  </si>
  <si>
    <r>
      <rPr>
        <b/>
        <sz val="9"/>
        <color theme="1" tint="0.05"/>
        <rFont val="微软雅黑"/>
        <charset val="134"/>
      </rPr>
      <t>期初数量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</si>
  <si>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Arial"/>
        <charset val="134"/>
      </rPr>
      <t>2023</t>
    </r>
    <r>
      <rPr>
        <b/>
        <sz val="9"/>
        <color theme="1" tint="0.05"/>
        <rFont val="微软雅黑"/>
        <charset val="134"/>
      </rPr>
      <t>累计销售数量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</si>
  <si>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微软雅黑"/>
        <charset val="134"/>
      </rPr>
      <t>累计</t>
    </r>
    <r>
      <rPr>
        <b/>
        <sz val="9"/>
        <color theme="1" tint="0.05"/>
        <rFont val="Arial"/>
        <charset val="134"/>
      </rPr>
      <t xml:space="preserve">
</t>
    </r>
    <r>
      <rPr>
        <b/>
        <sz val="9"/>
        <color theme="1" tint="0.05"/>
        <rFont val="微软雅黑"/>
        <charset val="134"/>
      </rPr>
      <t>周转率</t>
    </r>
  </si>
  <si>
    <r>
      <rPr>
        <b/>
        <sz val="9"/>
        <color theme="1" tint="0.05"/>
        <rFont val="微软雅黑"/>
        <charset val="134"/>
      </rPr>
      <t>预年</t>
    </r>
    <r>
      <rPr>
        <b/>
        <sz val="9"/>
        <color theme="1" tint="0.05"/>
        <rFont val="Arial"/>
        <charset val="134"/>
      </rPr>
      <t xml:space="preserve">
</t>
    </r>
    <r>
      <rPr>
        <b/>
        <sz val="9"/>
        <color theme="1" tint="0.05"/>
        <rFont val="微软雅黑"/>
        <charset val="134"/>
      </rPr>
      <t>周转率</t>
    </r>
  </si>
  <si>
    <r>
      <rPr>
        <b/>
        <sz val="9"/>
        <color theme="1" tint="0.05"/>
        <rFont val="微软雅黑"/>
        <charset val="134"/>
      </rPr>
      <t>期末可售数量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</si>
  <si>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微软雅黑"/>
        <charset val="134"/>
      </rPr>
      <t>期末可售成本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元</t>
    </r>
  </si>
  <si>
    <r>
      <rPr>
        <b/>
        <sz val="9"/>
        <color theme="1" tint="0.05"/>
        <rFont val="微软雅黑"/>
        <charset val="134"/>
      </rPr>
      <t>月均销售数量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</si>
  <si>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微软雅黑"/>
        <charset val="134"/>
      </rPr>
      <t>日均销售数量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</si>
  <si>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微软雅黑"/>
        <charset val="134"/>
      </rPr>
      <t>预计可售天数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天</t>
    </r>
  </si>
  <si>
    <r>
      <rPr>
        <b/>
        <sz val="9"/>
        <color theme="1" tint="0.05"/>
        <rFont val="微软雅黑"/>
        <charset val="134"/>
      </rPr>
      <t>生产周期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天</t>
    </r>
  </si>
  <si>
    <r>
      <rPr>
        <b/>
        <sz val="9"/>
        <color theme="1" tint="0.05"/>
        <rFont val="微软雅黑"/>
        <charset val="134"/>
      </rPr>
      <t>预计断货天数</t>
    </r>
  </si>
  <si>
    <r>
      <rPr>
        <b/>
        <sz val="9"/>
        <color theme="1" tint="0.05"/>
        <rFont val="微软雅黑"/>
        <charset val="134"/>
      </rPr>
      <t>本次备货数量</t>
    </r>
  </si>
  <si>
    <r>
      <rPr>
        <b/>
        <sz val="9"/>
        <color theme="1" tint="0.05"/>
        <rFont val="微软雅黑"/>
        <charset val="134"/>
      </rPr>
      <t>备货后可售</t>
    </r>
  </si>
  <si>
    <t>备货金额</t>
  </si>
  <si>
    <r>
      <rPr>
        <b/>
        <sz val="9"/>
        <color theme="1" tint="0.05"/>
        <rFont val="微软雅黑"/>
        <charset val="134"/>
      </rPr>
      <t>预计年周转率</t>
    </r>
  </si>
  <si>
    <t>1月销量</t>
  </si>
  <si>
    <t>2月销量</t>
  </si>
  <si>
    <t>3月销量</t>
  </si>
  <si>
    <t>4月销量</t>
  </si>
  <si>
    <t>5月销量</t>
  </si>
  <si>
    <t>6月销量</t>
  </si>
  <si>
    <t>7月销量</t>
  </si>
  <si>
    <t>8月销量</t>
  </si>
  <si>
    <t>9月销量</t>
  </si>
  <si>
    <t>10月销量</t>
  </si>
  <si>
    <t>11月销量</t>
  </si>
  <si>
    <t>12月销量</t>
  </si>
  <si>
    <t>未出货</t>
  </si>
  <si>
    <r>
      <rPr>
        <b/>
        <sz val="9"/>
        <color theme="1" tint="0.05"/>
        <rFont val="Arial"/>
        <charset val="134"/>
      </rPr>
      <t>12</t>
    </r>
    <r>
      <rPr>
        <b/>
        <sz val="9"/>
        <color theme="1" tint="0.05"/>
        <rFont val="宋体"/>
        <charset val="134"/>
      </rPr>
      <t>月共计</t>
    </r>
  </si>
  <si>
    <t>共计</t>
  </si>
  <si>
    <t>差距</t>
  </si>
  <si>
    <r>
      <rPr>
        <sz val="9"/>
        <color theme="1"/>
        <rFont val="宋体"/>
        <charset val="134"/>
      </rPr>
      <t>套</t>
    </r>
  </si>
  <si>
    <t>套</t>
  </si>
  <si>
    <t>数值</t>
  </si>
  <si>
    <r>
      <rPr>
        <b/>
        <sz val="9"/>
        <color rgb="FFFF0000"/>
        <rFont val="宋体"/>
        <charset val="134"/>
      </rPr>
      <t>不变</t>
    </r>
  </si>
  <si>
    <r>
      <rPr>
        <sz val="9"/>
        <color theme="1"/>
        <rFont val="宋体"/>
        <charset val="134"/>
      </rPr>
      <t>在产</t>
    </r>
  </si>
  <si>
    <t>23AW</t>
  </si>
  <si>
    <t>SCRATCH</t>
  </si>
  <si>
    <t xml:space="preserve">Scratch Greeting Card </t>
  </si>
  <si>
    <t>CH221855</t>
  </si>
  <si>
    <t>Scratch Greeting Card - Flowers</t>
  </si>
  <si>
    <t>艾维尼刮画多趣贺卡-缤纷花语 FSC</t>
  </si>
  <si>
    <t>CH221856</t>
  </si>
  <si>
    <t>Scratch Greeting Card - Cars</t>
  </si>
  <si>
    <t>艾维尼刮画多趣贺卡-酷乐车车 FSC</t>
  </si>
  <si>
    <t>CH221857</t>
  </si>
  <si>
    <t>Scratch Greeting Card - Princesses</t>
  </si>
  <si>
    <t>艾维尼刮画多趣贺卡-甜梦公主 FSC</t>
  </si>
  <si>
    <t>CH221858</t>
  </si>
  <si>
    <t>Scratch Greeting Card - Dinos</t>
  </si>
  <si>
    <t>艾维尼刮画多趣贺卡-萌趣恐龙 FSC</t>
  </si>
  <si>
    <t>23SS</t>
  </si>
  <si>
    <t>Scratch Magic</t>
  </si>
  <si>
    <t>CH221541</t>
  </si>
  <si>
    <t>Scratch-4 Magic Pegasusses</t>
  </si>
  <si>
    <t>艾维尼趣味刮刮画-神奇天马</t>
  </si>
  <si>
    <t>CH221546</t>
  </si>
  <si>
    <t>Scratch-4 Magic Elves</t>
  </si>
  <si>
    <t>艾维尼趣味刮刮画-童话精灵</t>
  </si>
  <si>
    <t>CH221568</t>
  </si>
  <si>
    <t>Scratch-4 Magic Animals</t>
  </si>
  <si>
    <t>艾维尼趣味刮刮画-可爱动物</t>
  </si>
  <si>
    <t>CH221569</t>
  </si>
  <si>
    <t>艾维尼趣味刮刮画-神奇鸟儿</t>
  </si>
  <si>
    <t>CH221570</t>
  </si>
  <si>
    <t>Scratch-4 Magic Dragons</t>
  </si>
  <si>
    <t>艾维尼趣味刮刮画-萌萌恐龙</t>
  </si>
  <si>
    <t>CH221571</t>
  </si>
  <si>
    <t>Scratch-4 Magic Unicorns</t>
  </si>
  <si>
    <t>艾维尼趣味刮刮画-彩虹独角兽</t>
  </si>
  <si>
    <t>DISPLAY</t>
  </si>
  <si>
    <r>
      <rPr>
        <sz val="9"/>
        <color theme="1"/>
        <rFont val="Arial"/>
        <charset val="134"/>
      </rPr>
      <t xml:space="preserve">Display  </t>
    </r>
    <r>
      <rPr>
        <sz val="9"/>
        <color theme="1"/>
        <rFont val="宋体"/>
        <charset val="134"/>
      </rPr>
      <t>展架系统</t>
    </r>
  </si>
  <si>
    <t>DP227431E</t>
  </si>
  <si>
    <t>Empty Display of Scratch</t>
  </si>
  <si>
    <t>Magic系列刮画/模板刮画/贺卡刮画 空展示盒</t>
  </si>
  <si>
    <r>
      <rPr>
        <sz val="9"/>
        <color theme="1"/>
        <rFont val="宋体"/>
        <charset val="134"/>
      </rPr>
      <t>需改</t>
    </r>
    <r>
      <rPr>
        <sz val="9"/>
        <color theme="1"/>
        <rFont val="Arial"/>
        <charset val="134"/>
      </rPr>
      <t>FSC</t>
    </r>
  </si>
  <si>
    <t>艾维尼彩色线条刮刮画-可爱动物</t>
  </si>
  <si>
    <t>艾维尼彩色线条刮刮画-神奇鸟儿</t>
  </si>
  <si>
    <t>艾维尼彩色线条刮刮画-萌萌恐龙</t>
  </si>
  <si>
    <t>艾维尼彩色线条刮刮画-彩虹独角兽</t>
  </si>
  <si>
    <r>
      <rPr>
        <b/>
        <sz val="8"/>
        <color rgb="FF0484F0"/>
        <rFont val="等线"/>
        <charset val="134"/>
      </rPr>
      <t>JRK分批第一次走1656，第二批暂不走，则10订单数量不缺；截止</t>
    </r>
    <r>
      <rPr>
        <b/>
        <sz val="8"/>
        <color rgb="FFFF0000"/>
        <rFont val="等线"/>
        <charset val="134"/>
      </rPr>
      <t>其他新下订单要用数量则需要到3月底（加上JRK第二批1440套共计7000套左右要3月底到货）</t>
    </r>
  </si>
  <si>
    <t>Scratch Junior</t>
  </si>
  <si>
    <r>
      <rPr>
        <sz val="9"/>
        <color theme="1"/>
        <rFont val="宋体"/>
        <charset val="134"/>
      </rPr>
      <t>已改</t>
    </r>
    <r>
      <rPr>
        <sz val="9"/>
        <color theme="1"/>
        <rFont val="Arial"/>
        <charset val="134"/>
      </rPr>
      <t>FSC</t>
    </r>
  </si>
  <si>
    <t>艾维尼低幼刮刮画-海洋世界</t>
  </si>
  <si>
    <t>艾维尼低幼刮刮画-萌趣恐龙</t>
  </si>
  <si>
    <t>艾维尼低幼刮刮画-小小仙女</t>
  </si>
  <si>
    <t>艾维尼低幼刮刮画-可爱美人鱼</t>
  </si>
  <si>
    <t>Scratch Art</t>
  </si>
  <si>
    <t>艾维尼趣味刮刮画-太空探险</t>
  </si>
  <si>
    <t>艾维尼趣味刮刮画-酷酷工程车</t>
  </si>
  <si>
    <t>艾维尼趣味刮刮画-萌萌小怪兽</t>
  </si>
  <si>
    <t>艾维尼趣味刮刮画-交通工具</t>
  </si>
  <si>
    <t>在产</t>
  </si>
  <si>
    <t>22AW</t>
  </si>
  <si>
    <t>Scratch Learning Fun</t>
  </si>
  <si>
    <t>CH211790</t>
  </si>
  <si>
    <t>Scratch-Favourite Animals Level1</t>
  </si>
  <si>
    <t>艾维尼进阶刮刮画-认识动物与颜色配对 1阶</t>
  </si>
  <si>
    <t>CH211791</t>
  </si>
  <si>
    <t>Scratch-Dinosaurs Level3</t>
  </si>
  <si>
    <t>艾维尼进阶刮刮画-恐龙与数字 3阶</t>
  </si>
  <si>
    <t>CH211792</t>
  </si>
  <si>
    <t>Scratch-Ocean Life Level2</t>
  </si>
  <si>
    <t>艾维尼进阶刮刮画-认识海洋动物与趣味形状 2阶</t>
  </si>
  <si>
    <t xml:space="preserve"> </t>
  </si>
  <si>
    <t>DP217426E</t>
  </si>
  <si>
    <t>艾维尼进阶刮刮画空展示盒（21pcs)</t>
  </si>
  <si>
    <t>22SS</t>
  </si>
  <si>
    <t>Scratch with Fuzzy Sticks</t>
  </si>
  <si>
    <t>Scratch with Fuzzy Sticks-Magic Butterflies</t>
  </si>
  <si>
    <t>艾维尼DIY立体刮刮画 - 花花蝴蝶</t>
  </si>
  <si>
    <t>艾维尼DIY立体刮刮画 - 熊猫一家</t>
  </si>
  <si>
    <t>艾维尼DIY立体刮刮画 - 树懒一家</t>
  </si>
  <si>
    <t>Scratch with Joint Puppet</t>
  </si>
  <si>
    <t>艾维尼关节玩偶刮刮画-彩虹独角兽</t>
  </si>
  <si>
    <t>艾维尼关节玩偶刮刮画-七彩昆虫</t>
  </si>
  <si>
    <t>Scratch Book</t>
  </si>
  <si>
    <t>CH221658</t>
  </si>
  <si>
    <t>Mini Scratch Book-Princess</t>
  </si>
  <si>
    <t>艾维尼迷你刮画本-童话公主梦</t>
  </si>
  <si>
    <t>CH221659</t>
  </si>
  <si>
    <t>Mini Scratch Book-Cars</t>
  </si>
  <si>
    <t>艾维尼迷你刮画本-奇妙酷酷车</t>
  </si>
  <si>
    <t>Mini Scratch Book-Animals</t>
  </si>
  <si>
    <t>艾维尼迷你刮画本-森林动物</t>
  </si>
  <si>
    <t>艾维尼迷你刮画本-恐龙世界</t>
  </si>
  <si>
    <r>
      <rPr>
        <b/>
        <sz val="8"/>
        <color rgb="FF0484F0"/>
        <rFont val="等线"/>
        <charset val="134"/>
      </rPr>
      <t>3月初到的2000套，有1056给JRK第一批，576套补给holdson，剩余可用于10订单，不影响出货，预留目前订单之外只剩</t>
    </r>
    <r>
      <rPr>
        <b/>
        <sz val="8"/>
        <color rgb="FFFF0000"/>
        <rFont val="等线"/>
        <charset val="134"/>
      </rPr>
      <t>200套左右</t>
    </r>
    <r>
      <rPr>
        <b/>
        <sz val="8"/>
        <color rgb="FF0484F0"/>
        <rFont val="等线"/>
        <charset val="134"/>
      </rPr>
      <t>可用，如挪用HOLDSON还有</t>
    </r>
    <r>
      <rPr>
        <b/>
        <sz val="8"/>
        <color rgb="FFFF0000"/>
        <rFont val="等线"/>
        <charset val="134"/>
      </rPr>
      <t>776套</t>
    </r>
    <r>
      <rPr>
        <b/>
        <sz val="8"/>
        <color rgb="FF0484F0"/>
        <rFont val="等线"/>
        <charset val="134"/>
      </rPr>
      <t>在3月初可用</t>
    </r>
  </si>
  <si>
    <t>艾维尼迷你刮画本-梦幻独角兽</t>
  </si>
  <si>
    <t>DP207275E（DP197110）</t>
  </si>
  <si>
    <t>Empty Display of Mini Scratch Book</t>
  </si>
  <si>
    <t>CH221827</t>
  </si>
  <si>
    <t>A5 Scratch Book - Elves in the Forest</t>
  </si>
  <si>
    <t>艾维尼A5刮画本—奇妙精灵国</t>
  </si>
  <si>
    <t>CH221828</t>
  </si>
  <si>
    <t>A5 Scratch Book - Under the sea</t>
  </si>
  <si>
    <t>艾维尼A5刮画本—海洋环游记</t>
  </si>
  <si>
    <t>DP227460E</t>
  </si>
  <si>
    <t>A5 Scratch Book Assorted Carton Display 4*2items</t>
  </si>
  <si>
    <t>艾维尼A5刮画本空展示盒+保护罩 无卡头</t>
  </si>
  <si>
    <t>CH221833</t>
  </si>
  <si>
    <t>A4 Scratch Book - Secret Garden</t>
  </si>
  <si>
    <t>艾维尼A4刮画本—花园秘境集</t>
  </si>
  <si>
    <t>CH221834</t>
  </si>
  <si>
    <t>A4 Scratch Book - Magical Animals</t>
  </si>
  <si>
    <t>艾维尼A4刮画本—森林奇遇记</t>
  </si>
  <si>
    <t>DP227461E</t>
  </si>
  <si>
    <t>A4 Scratch Book Assorted Carton Display 4*2items</t>
  </si>
  <si>
    <t>艾维尼A4刮画本空展示盒+保护罩 无卡头</t>
  </si>
  <si>
    <t>Scratch Bouquet</t>
  </si>
  <si>
    <t>艾维尼花束刮刮画-猫咪花束</t>
  </si>
  <si>
    <t>艾维尼花束刮刮画-蝴蝶花束</t>
  </si>
  <si>
    <t>艾维尼花束刮刮画-蛋糕花束</t>
  </si>
  <si>
    <t>艾维尼花束刮刮画-花朵花束</t>
  </si>
  <si>
    <t>Empty display of Scratch Bouquet</t>
  </si>
  <si>
    <t>花束刮刮画 空展示盒（12pcs)</t>
  </si>
  <si>
    <t>DP207274E（DP197111）</t>
  </si>
  <si>
    <t>Empty Display of Scratch Note</t>
  </si>
  <si>
    <t>Scratch 'N' Catch</t>
  </si>
  <si>
    <t>CH211788</t>
  </si>
  <si>
    <t>Scratch 'N' Catch-Jungle Animals</t>
  </si>
  <si>
    <t>艾维尼DIY我自己的钓鱼游戏-丛林动物</t>
  </si>
  <si>
    <t>CH211789</t>
  </si>
  <si>
    <t>Scratch 'N' Catch-Yummy Dessert</t>
  </si>
  <si>
    <t>艾维尼DIY我自己的钓鱼游戏-美味甜品</t>
  </si>
  <si>
    <t>DP217429E</t>
  </si>
  <si>
    <t>Empty Display of Scratch 'N' Catch</t>
  </si>
  <si>
    <t>艾维尼DIY我自己的钓鱼游戏空展示盒 (6pcs)</t>
  </si>
  <si>
    <t>Create My Own Scratch Art Light Box</t>
  </si>
  <si>
    <t>CH221808</t>
  </si>
  <si>
    <t>Create My Own Scratch Art Light Box-My Magical Journey</t>
  </si>
  <si>
    <t>艾维尼梦幻刮画灯-我的追光之旅 FSC</t>
  </si>
  <si>
    <t>待观察</t>
  </si>
  <si>
    <t>SEWING</t>
  </si>
  <si>
    <t>Lacing My First Charm</t>
  </si>
  <si>
    <t>需改FSC</t>
  </si>
  <si>
    <t>Lacing My First Charm-Animal Friends Level1</t>
  </si>
  <si>
    <t>艾维尼DIY穿绳玩偶挂饰-我的动物朋友 1阶</t>
  </si>
  <si>
    <t>Lacing My First Charm-Pet Friends Level1</t>
  </si>
  <si>
    <t>艾维尼DIY穿绳玩偶挂饰-我的宠物朋友 1阶</t>
  </si>
  <si>
    <t>Lacing My First Charm-Dino Friends Level1</t>
  </si>
  <si>
    <t>艾维尼DIY穿绳玩偶挂饰-我的恐龙朋友 1阶</t>
  </si>
  <si>
    <t>Lacing My First Charm-Sea Friends Level1</t>
  </si>
  <si>
    <t>艾维尼DIY穿绳玩偶挂饰-我的海洋朋友 1阶</t>
  </si>
  <si>
    <t>CH221800</t>
  </si>
  <si>
    <t>Lacing My First Charm-Polar Animal Friends Level2</t>
  </si>
  <si>
    <t>艾维尼DIY穿绳玩偶挂饰-我的极地动物朋友 2阶</t>
  </si>
  <si>
    <t>CH221801</t>
  </si>
  <si>
    <t>Lacing My First Charm-Unicorn Friends Level2</t>
  </si>
  <si>
    <t>艾维尼DIY穿绳玩偶挂饰-我的独角兽朋友 2阶</t>
  </si>
  <si>
    <t>CH221802</t>
  </si>
  <si>
    <t>Lacing My First Charm-Monster Friends Level2</t>
  </si>
  <si>
    <t>艾维尼DIY穿绳玩偶挂饰-我的怪兽朋友 2阶</t>
  </si>
  <si>
    <t>CH221803</t>
  </si>
  <si>
    <t>Lacing My First Charm-Bird Friends Level2</t>
  </si>
  <si>
    <t>艾维尼DIY穿绳玩偶挂饰-我的鸟儿朋友 2阶</t>
  </si>
  <si>
    <t>CH221804</t>
  </si>
  <si>
    <t>Lacing My First Charm-Mermaid Friend Level3</t>
  </si>
  <si>
    <t>艾维尼DIY穿绳玩偶挂饰-我的美人鱼朋友 3阶</t>
  </si>
  <si>
    <t>CH221805</t>
  </si>
  <si>
    <t>Lacing My First Charm-Princess Friend Level3</t>
  </si>
  <si>
    <t>艾维尼DIY穿绳玩偶挂饰-我的公主朋友 3阶</t>
  </si>
  <si>
    <t>CH221806</t>
  </si>
  <si>
    <t>Lacing My First Charm-Astronaut Friend Level3</t>
  </si>
  <si>
    <t>艾维尼DIY穿绳玩偶挂饰-我的宇航员朋友 3阶</t>
  </si>
  <si>
    <t>CH221807</t>
  </si>
  <si>
    <t>Lacing My First Charm-Elf Friend Level3</t>
  </si>
  <si>
    <t>艾维尼DIY穿绳玩偶挂饰-我的精灵朋友 3阶</t>
  </si>
  <si>
    <t>DP227465E</t>
  </si>
  <si>
    <t>Lacing My First Charm Assorted Carton Display 1*12items</t>
  </si>
  <si>
    <t>艾维尼DIY穿绳玩偶挂饰空展示盒+卡头</t>
  </si>
  <si>
    <t>DIY Sewing Pen Topper</t>
  </si>
  <si>
    <t>艾维尼Mini笔套缝制-小狮子</t>
  </si>
  <si>
    <t>艾维尼Mini笔套缝制-小怪兽</t>
  </si>
  <si>
    <t>艾维尼Mini笔套缝制-大熊猫</t>
  </si>
  <si>
    <t>艾维尼Mini笔套缝制-猫头鹰</t>
  </si>
  <si>
    <t>艾维尼Mini笔套缝制-小青蛙</t>
  </si>
  <si>
    <t>艾维尼Mini笔套缝制-小猫咪</t>
  </si>
  <si>
    <t>艾维尼Mini笔套缝制-独角兽</t>
  </si>
  <si>
    <t>艾维尼Mini笔套缝制-小猴子</t>
  </si>
  <si>
    <t>艾维尼Mini笔套缝制-小羊驼</t>
  </si>
  <si>
    <t>DP207264E（DP197086）</t>
  </si>
  <si>
    <t>Empty display of Sewing Pen Topper-Export</t>
  </si>
  <si>
    <t>艾维尼Mini笔套缝制空展示盒(9套入）-外销款</t>
  </si>
  <si>
    <t>Sewing My First Doll</t>
  </si>
  <si>
    <t>艾维尼DIY手工缝制玩偶-小考拉</t>
  </si>
  <si>
    <t>艾维尼DIY手工缝制玩偶-小兔子</t>
  </si>
  <si>
    <t>艾维尼DIY手工缝制玩偶-猫咪</t>
  </si>
  <si>
    <t>艾维尼DIY手工缝制玩偶-独角兽</t>
  </si>
  <si>
    <t>CH1373</t>
  </si>
  <si>
    <t>艾维尼手工DIY缝制玩偶-小熊</t>
  </si>
  <si>
    <t>CH1385</t>
  </si>
  <si>
    <t>艾维尼手工DIY缝制玩偶-羊驼</t>
  </si>
  <si>
    <t>DIY Embroidery Hoop</t>
  </si>
  <si>
    <t>CH191705</t>
  </si>
  <si>
    <t>艾维尼手工DIY刺绣箍-大熊猫</t>
  </si>
  <si>
    <t>CH191706</t>
  </si>
  <si>
    <t>艾维尼手工DIY刺绣箍-独角兽</t>
  </si>
  <si>
    <t>CH191707</t>
  </si>
  <si>
    <t>艾维尼手工DIY刺绣箍-羊驼</t>
  </si>
  <si>
    <t>CH191708</t>
  </si>
  <si>
    <t>艾维尼手工DIY刺绣箍-美人鱼</t>
  </si>
  <si>
    <t>Sewing My Animal Friend</t>
  </si>
  <si>
    <t>CH221815</t>
  </si>
  <si>
    <t>Sewing My Animal Friend-Musical Bunny</t>
  </si>
  <si>
    <t>艾维尼缝制并肩同行的好朋友-兔丽丽</t>
  </si>
  <si>
    <r>
      <rPr>
        <sz val="9"/>
        <color theme="1"/>
        <rFont val="Arial"/>
        <charset val="134"/>
      </rPr>
      <t>Sewing My Talented Animal Friend</t>
    </r>
    <r>
      <rPr>
        <sz val="9"/>
        <color theme="1"/>
        <rFont val="宋体"/>
        <charset val="134"/>
      </rPr>
      <t>缝制我的个性动物朋友</t>
    </r>
  </si>
  <si>
    <t>CH221816</t>
  </si>
  <si>
    <t>Sewing My Animal Friend-Snowboarding Bear</t>
  </si>
  <si>
    <t>艾维尼缝制并肩同行的好朋友-熊酷酷</t>
  </si>
  <si>
    <t>CH221817</t>
  </si>
  <si>
    <t>Sewing My Animal Friend-Arty Crocodile</t>
  </si>
  <si>
    <t>艾维尼缝制并肩同行的好朋友-鳄暖暖</t>
  </si>
  <si>
    <t>CH221818</t>
  </si>
  <si>
    <t>Sewing My Animal Friend-Snoozy Lamb</t>
  </si>
  <si>
    <t>艾维尼缝制并肩同行的好朋友-羊绵绵</t>
  </si>
  <si>
    <t>FASHION STRAP</t>
  </si>
  <si>
    <t>CH221863</t>
  </si>
  <si>
    <t>Fashion strap-Musical Bunny</t>
  </si>
  <si>
    <t xml:space="preserve">艾维尼童趣肩带-兔丽丽 </t>
  </si>
  <si>
    <t>CH221864</t>
  </si>
  <si>
    <t>Fashion strap-Snowboarding bear</t>
  </si>
  <si>
    <t>艾维尼童趣肩带-熊酷酷</t>
  </si>
  <si>
    <t>CH221865</t>
  </si>
  <si>
    <t>Fashion strap-Arty Crocodile</t>
  </si>
  <si>
    <t>艾维尼童趣肩带-鳄暖暖</t>
  </si>
  <si>
    <t>CH221866</t>
  </si>
  <si>
    <t>Fashion strap-Snoozy Lamb</t>
  </si>
  <si>
    <t>艾维尼童趣肩带-羊绵绵</t>
  </si>
  <si>
    <t>POS</t>
  </si>
  <si>
    <t>GIFT BAG</t>
  </si>
  <si>
    <t>DP227466E</t>
  </si>
  <si>
    <t>Gift bag-Musical Bunny</t>
  </si>
  <si>
    <t>礼品袋-兔丽丽</t>
  </si>
  <si>
    <t>DP227467E</t>
  </si>
  <si>
    <t>Gift bag-Snowboarding Bear</t>
  </si>
  <si>
    <t>礼品袋-熊酷酷</t>
  </si>
  <si>
    <t>DP227468E</t>
  </si>
  <si>
    <t>Gift bag-Arty Crocodile</t>
  </si>
  <si>
    <t>礼品袋-鳄暖暖</t>
  </si>
  <si>
    <t>DP227469E</t>
  </si>
  <si>
    <t>Gift bag-Snoozy Lamb</t>
  </si>
  <si>
    <t>礼品袋-羊绵绵</t>
  </si>
  <si>
    <t>Sewing My First Keychain</t>
  </si>
  <si>
    <t>Sewing My First Keychain-Fox</t>
  </si>
  <si>
    <t>艾维尼DIY手工缝制玩偶挂件-小狐狸格林Green</t>
  </si>
  <si>
    <t>CH221637</t>
  </si>
  <si>
    <t>Sewing My First Keychain-Tiger</t>
  </si>
  <si>
    <t>艾维尼DIY手工缝制玩偶挂件-Bibi虎</t>
  </si>
  <si>
    <t>CH221638</t>
  </si>
  <si>
    <t>Sewing My First Keychain-Bunny</t>
  </si>
  <si>
    <t>艾维尼DIY手工缝制玩偶挂件-Bobo兔</t>
  </si>
  <si>
    <t>艾维尼DIY手工缝制玩偶挂件-独角兽云宝Rainbow</t>
  </si>
  <si>
    <t>艾维尼DIY手工缝制玩偶挂件-猫头鹰欧欧OO</t>
  </si>
  <si>
    <t>艾维尼DIY手工缝制玩偶挂件-羊驼突突TUTU</t>
  </si>
  <si>
    <t>艾维尼DIY手工缝制玩偶挂件-树懒</t>
  </si>
  <si>
    <t>艾维尼DIY手工缝制玩偶挂件-幸运小鹿Lucky</t>
  </si>
  <si>
    <t>艾维尼DIY手工缝制玩偶挂件-企鹅嗨嗨Hihi</t>
  </si>
  <si>
    <t>DP207256E（DP7062）</t>
  </si>
  <si>
    <t>Empty Display of Sewing My First Keychain key chain</t>
  </si>
  <si>
    <t>艾维尼DIY手工缝制玩偶挂件空展示盒</t>
  </si>
  <si>
    <t>艾维尼DIY手工缝制玩偶 - 爱心考拉Hope</t>
  </si>
  <si>
    <t>3月15号，</t>
  </si>
  <si>
    <t>艾维尼DIY手工缝制玩偶 -亲子熊猫兜兜与妈妈</t>
  </si>
  <si>
    <t>艾维尼DIY手工缝制玩偶 -独角兽云宝Rainbow</t>
  </si>
  <si>
    <t>艾维尼DIY手工缝制玩偶 -猫头鹰欧欧OO</t>
  </si>
  <si>
    <t>艾维尼DIY手工缝制玩偶 -羊驼突突Tutu</t>
  </si>
  <si>
    <t>艾维尼DIY手工缝制玩偶 -树懒布朗尼Brownie</t>
  </si>
  <si>
    <t>艾维尼DIY手工缝制玩偶 -幸运小鹿Lucky</t>
  </si>
  <si>
    <t>艾维尼DIY手工缝制玩偶 -企鹅</t>
  </si>
  <si>
    <t>3月15号</t>
  </si>
  <si>
    <t>DP207254E（DP7063）</t>
  </si>
  <si>
    <t>Empty Display of  Sewing My First Doll</t>
  </si>
  <si>
    <t>艾维尼DIY手工缝制玩偶空展示盒</t>
  </si>
  <si>
    <t xml:space="preserve">Loopie Fun </t>
  </si>
  <si>
    <t>艾维尼DIY钩钩包-小熊</t>
  </si>
  <si>
    <t>艾维尼DIY钩钩包-小兔子</t>
  </si>
  <si>
    <t>艾维尼DIY钩钩包-大熊猫</t>
  </si>
  <si>
    <t>艾维尼DIY钩钩包-小考拉</t>
  </si>
  <si>
    <t>艾维尼DIY钩钩包-小鹿</t>
  </si>
  <si>
    <t>DP207250E（DP207235）</t>
  </si>
  <si>
    <t>Empty Display of Loopie Fun My First Plush Bag</t>
  </si>
  <si>
    <t>艾维尼DIY钩钩包空展示盒</t>
  </si>
  <si>
    <t>CRAFT PLAY BOX</t>
  </si>
  <si>
    <t>CH221893</t>
  </si>
  <si>
    <t>Craft Play Box-Unicorn Wonderland</t>
  </si>
  <si>
    <t>艾维尼手工艺术宝盒- 独角兽幻想乐园 FSC</t>
  </si>
  <si>
    <r>
      <rPr>
        <sz val="9"/>
        <color theme="1"/>
        <rFont val="Arial"/>
        <charset val="134"/>
      </rPr>
      <t>FUN BEAD CHARM</t>
    </r>
    <r>
      <rPr>
        <sz val="9"/>
        <color theme="1"/>
        <rFont val="宋体"/>
        <charset val="134"/>
      </rPr>
      <t>串珠</t>
    </r>
  </si>
  <si>
    <t>CH221883</t>
  </si>
  <si>
    <t>Fun Bead Charm-Create My Own Bunny</t>
  </si>
  <si>
    <t>艾维尼趣味串珠挂饰-粉兔兔</t>
  </si>
  <si>
    <t>CH221884</t>
  </si>
  <si>
    <t>Fun Bead Charm-Create My Own Cat</t>
  </si>
  <si>
    <t>艾维尼趣味串珠挂饰-紫喵喵</t>
  </si>
  <si>
    <t>CH221885</t>
  </si>
  <si>
    <t>Fun Bead Charm-Create My Own Dog</t>
  </si>
  <si>
    <t>艾维尼趣味串珠挂饰-蓝汪汪</t>
  </si>
  <si>
    <t>CH221886</t>
  </si>
  <si>
    <t>Fun Bead Charm-Create My Own Fox</t>
  </si>
  <si>
    <t>艾维尼趣味串珠挂饰-桔小狐</t>
  </si>
  <si>
    <t>DP227462E</t>
  </si>
  <si>
    <t>Fun Bead Charm Assorted Carton Display 3*4items</t>
  </si>
  <si>
    <t>艾维尼趣味串珠挂饰空展示盒+卡头无保护罩+卡头</t>
  </si>
  <si>
    <t>STICKERS</t>
  </si>
  <si>
    <t>Face Gems &amp; Gem Stickers</t>
  </si>
  <si>
    <t>TS228224</t>
  </si>
  <si>
    <t>Face gems-Flowers</t>
  </si>
  <si>
    <t>艾维尼童趣脸贴-繁花公主</t>
  </si>
  <si>
    <t>TS228225</t>
  </si>
  <si>
    <t>Face gems-Wings</t>
  </si>
  <si>
    <t>艾维尼童趣脸贴-部落公主</t>
  </si>
  <si>
    <t>TS228226</t>
  </si>
  <si>
    <t>Face gems-Stars</t>
  </si>
  <si>
    <t>艾维尼童趣脸贴-星月公主</t>
  </si>
  <si>
    <t>TS228227</t>
  </si>
  <si>
    <t>Face gems-Crown</t>
  </si>
  <si>
    <t>艾维尼童趣脸贴-宫廷公主</t>
  </si>
  <si>
    <t>DP227463E</t>
  </si>
  <si>
    <t>Face Gems Assorted Carton Display 12*4items</t>
  </si>
  <si>
    <t>艾维尼童趣脸贴空展示盒+卡头+内衬+保护罩</t>
  </si>
  <si>
    <t>TS228232</t>
  </si>
  <si>
    <t>Gem Stickers-Jewels</t>
  </si>
  <si>
    <t>艾维尼童趣钻贴-钻石心</t>
  </si>
  <si>
    <t>TS228233</t>
  </si>
  <si>
    <t>Gem Stickers-Flowers</t>
  </si>
  <si>
    <t>艾维尼童趣钻贴-花与蝶</t>
  </si>
  <si>
    <t>TS228234</t>
  </si>
  <si>
    <t>Gem Stickers-Rainbows</t>
  </si>
  <si>
    <t>艾维尼童趣钻贴-彩虹雨</t>
  </si>
  <si>
    <t>TS228235</t>
  </si>
  <si>
    <t>Gem Sticker-Galaxy</t>
  </si>
  <si>
    <t>艾维尼童趣钻贴-银河星</t>
  </si>
  <si>
    <t>DP227464E</t>
  </si>
  <si>
    <t>Gem Stickers Assorted Carton Display 12*4items</t>
  </si>
  <si>
    <t>艾维尼童趣钻贴空展示盒（只做保护罩和卡头，展示盒用的通用小信封展示盒）</t>
  </si>
  <si>
    <t>NAIL STICKERS</t>
  </si>
  <si>
    <t>艾维尼童趣指甲贴-闪闪动物</t>
  </si>
  <si>
    <t>艾维尼童趣指甲贴-闪闪海洋</t>
  </si>
  <si>
    <t>艾维尼童趣指甲贴-闪闪独角兽</t>
  </si>
  <si>
    <t>艾维尼童趣指甲贴-闪闪公主</t>
  </si>
  <si>
    <t>艾维尼童趣指甲贴-闪闪宠物</t>
  </si>
  <si>
    <t>Empty display of Large Nail Stickers</t>
  </si>
  <si>
    <t>空大指甲贴展示盒（同大纹身贴展示盒卡头不同）72套/展</t>
  </si>
  <si>
    <t>艾维尼童趣指甲贴-可爱动物</t>
  </si>
  <si>
    <t>艾维尼童趣指甲贴-蓝色海洋</t>
  </si>
  <si>
    <t>艾维尼童趣指甲贴-水果乐园</t>
  </si>
  <si>
    <t>艾维尼童趣指甲贴-闪闪花朵</t>
  </si>
  <si>
    <t>艾维尼童趣指甲贴-筑梦太空</t>
  </si>
  <si>
    <t>艾维尼童趣指甲贴-美味甜品</t>
  </si>
  <si>
    <t>艾维尼童趣指甲贴-海底世界</t>
  </si>
  <si>
    <t>Empty display of Small Nail Stickers</t>
  </si>
  <si>
    <t>空小指甲贴展示盒（小纹身贴通用卡头不同）108/展</t>
  </si>
  <si>
    <r>
      <rPr>
        <sz val="9"/>
        <color theme="1"/>
        <rFont val="Arial"/>
        <charset val="134"/>
      </rPr>
      <t xml:space="preserve">Tattoo Stickers </t>
    </r>
    <r>
      <rPr>
        <sz val="9"/>
        <color theme="1"/>
        <rFont val="宋体"/>
        <charset val="134"/>
      </rPr>
      <t>纹身贴</t>
    </r>
  </si>
  <si>
    <t>TS218144</t>
  </si>
  <si>
    <t>Tattoo Sticker-Jungle Animal</t>
  </si>
  <si>
    <t>艾维尼纹身贴-丛林动物（烫银）</t>
  </si>
  <si>
    <t>TS218145</t>
  </si>
  <si>
    <t>Tattoo Sticker-Pegasus</t>
  </si>
  <si>
    <t>艾维尼纹身贴-梦幻天马（烫金）</t>
  </si>
  <si>
    <t>TS218146</t>
  </si>
  <si>
    <t>Tattoo Sticker-Sea Animal</t>
  </si>
  <si>
    <t>艾维尼纹身贴-奇妙海洋（烫银）</t>
  </si>
  <si>
    <t>TS218147</t>
  </si>
  <si>
    <t>Tattoo Sticker-Space</t>
  </si>
  <si>
    <t>艾维尼纹身贴-太空探险（烫金）</t>
  </si>
  <si>
    <t>TS218148</t>
  </si>
  <si>
    <t>Tattoo Sticker-Pirate</t>
  </si>
  <si>
    <t>艾维尼纹身贴-酷酷海盗（烫金）</t>
  </si>
  <si>
    <t>TS218149</t>
  </si>
  <si>
    <t>Tattoo Sticker-Dino</t>
  </si>
  <si>
    <t>艾维尼纹身贴-萌趣恐龙（烫金）</t>
  </si>
  <si>
    <t>TS218150</t>
  </si>
  <si>
    <t>Tattoo Sticker-Princess</t>
  </si>
  <si>
    <t>艾维尼纹身贴-公主驾到（烫金）</t>
  </si>
  <si>
    <t>TS218151</t>
  </si>
  <si>
    <t>Tattoo Sticker-Jewelry</t>
  </si>
  <si>
    <t>艾维尼纹身贴-我的饰品（烫金）</t>
  </si>
  <si>
    <t>TS218152</t>
  </si>
  <si>
    <t>Tattoo Sticker-Robot</t>
  </si>
  <si>
    <t>艾维尼纹身贴-机器人（烫金）</t>
  </si>
  <si>
    <r>
      <rPr>
        <sz val="9"/>
        <color theme="1"/>
        <rFont val="Arial"/>
        <charset val="134"/>
      </rPr>
      <t>Nail Stickers and Tattoos</t>
    </r>
    <r>
      <rPr>
        <sz val="9"/>
        <color theme="1"/>
        <rFont val="宋体"/>
        <charset val="134"/>
      </rPr>
      <t>纹身指甲贴</t>
    </r>
  </si>
  <si>
    <t>艾维尼指甲纹身贴套装-可爱美人鱼</t>
  </si>
  <si>
    <t>艾维尼指甲纹身贴套装-甜美独角兽</t>
  </si>
  <si>
    <t>艾维尼指甲纹身贴套装-公主来了</t>
  </si>
  <si>
    <t>Nail Stickers and Tattoos-Flowers</t>
  </si>
  <si>
    <t>艾维尼指甲纹身贴套装-花花世界</t>
  </si>
  <si>
    <t>艾维尼指甲纹身贴套装-圣诞快乐</t>
  </si>
  <si>
    <t>Empty display of Nail sticker and Tattoos</t>
  </si>
  <si>
    <t>指甲纹身贴套装空展示盒（12pcs)</t>
  </si>
  <si>
    <t>DP217384E-1(DP217379）</t>
  </si>
  <si>
    <t>艾维尼指甲纹身贴套装空展示盒（8pcs）</t>
  </si>
  <si>
    <r>
      <rPr>
        <sz val="9"/>
        <color theme="1"/>
        <rFont val="Arial"/>
        <charset val="134"/>
      </rPr>
      <t xml:space="preserve">STICKER POCKETS </t>
    </r>
    <r>
      <rPr>
        <sz val="9"/>
        <color theme="1"/>
        <rFont val="宋体"/>
        <charset val="134"/>
      </rPr>
      <t>贴纸</t>
    </r>
  </si>
  <si>
    <t>艾维尼口袋贴纸-蔚蓝深海（烫银）</t>
  </si>
  <si>
    <t>艾维尼口袋贴纸-粉红农场（金葱）</t>
  </si>
  <si>
    <t>艾维尼口袋贴纸-银色极地（烫银）</t>
  </si>
  <si>
    <t>艾维尼口袋贴纸-灿金丛林（金葱）</t>
  </si>
  <si>
    <r>
      <rPr>
        <sz val="9"/>
        <rFont val="宋体"/>
        <charset val="134"/>
      </rPr>
      <t>已改</t>
    </r>
    <r>
      <rPr>
        <sz val="9"/>
        <rFont val="Arial"/>
        <charset val="134"/>
      </rPr>
      <t>FSC</t>
    </r>
  </si>
  <si>
    <t>艾维尼口袋贴纸-五彩独角兽（烫银）</t>
  </si>
  <si>
    <t>艾维尼口袋贴纸-绿色竹林（金葱）</t>
  </si>
  <si>
    <t>DP207273E（DP197101）</t>
  </si>
  <si>
    <t>Empty display of Sticker Pocket</t>
  </si>
  <si>
    <t>贴纸空展示盒+保护罩+卡头（12套/款*6款=72套/展示盒）（4展示盒/外箱）</t>
  </si>
  <si>
    <r>
      <rPr>
        <sz val="9"/>
        <color theme="1"/>
        <rFont val="Arial"/>
        <charset val="134"/>
      </rPr>
      <t xml:space="preserve">Diamond Art </t>
    </r>
    <r>
      <rPr>
        <sz val="9"/>
        <color theme="1"/>
        <rFont val="宋体"/>
        <charset val="134"/>
      </rPr>
      <t>闪闪钻石画</t>
    </r>
  </si>
  <si>
    <r>
      <rPr>
        <sz val="9"/>
        <color theme="1"/>
        <rFont val="Arial"/>
        <charset val="134"/>
      </rPr>
      <t xml:space="preserve">Stick ‘N’ Play </t>
    </r>
    <r>
      <rPr>
        <sz val="9"/>
        <color theme="1"/>
        <rFont val="宋体"/>
        <charset val="134"/>
      </rPr>
      <t>立体拼贴画</t>
    </r>
  </si>
  <si>
    <t>CH221839</t>
  </si>
  <si>
    <t>Stick ‘N’ Play-Safari Animals</t>
  </si>
  <si>
    <t>艾维尼立体拼贴画-动物部落</t>
  </si>
  <si>
    <t>CH221840</t>
  </si>
  <si>
    <t>Stick ‘N’ Play-Secret Garden</t>
  </si>
  <si>
    <t>艾维尼立体拼贴画-春日花园</t>
  </si>
  <si>
    <t>CH221841</t>
  </si>
  <si>
    <t>Stick ‘N’ Play-Dino World</t>
  </si>
  <si>
    <t>艾维尼立体拼贴画-恐龙时代</t>
  </si>
  <si>
    <t>CH221842</t>
  </si>
  <si>
    <t>Stick ‘N’ Play-Polar and Sea Animals</t>
  </si>
  <si>
    <t>艾维尼立体拼贴画-海洋公主</t>
  </si>
  <si>
    <t xml:space="preserve">Create My First Story Book </t>
  </si>
  <si>
    <t>艾维尼马赛克拼贴画-农场动物</t>
  </si>
  <si>
    <t>艾维尼马赛克拼贴画-森林动物</t>
  </si>
  <si>
    <t>Create My First Story Book-Dinosaurs</t>
  </si>
  <si>
    <t>艾维尼马赛克拼贴画-恐龙世界</t>
  </si>
  <si>
    <t>艾维尼马赛克拼贴画-汽车</t>
  </si>
  <si>
    <r>
      <rPr>
        <sz val="9"/>
        <color theme="1"/>
        <rFont val="Arial"/>
        <charset val="134"/>
      </rPr>
      <t>MOSAIC ART KITS</t>
    </r>
    <r>
      <rPr>
        <sz val="9"/>
        <color theme="1"/>
        <rFont val="宋体"/>
        <charset val="134"/>
      </rPr>
      <t>像素马赛克拼贴画</t>
    </r>
  </si>
  <si>
    <t xml:space="preserve">CH191596 </t>
  </si>
  <si>
    <t>艾维尼像素马赛克拼贴画-交通汽车</t>
  </si>
  <si>
    <t>艾维尼像素马赛克拼贴画-海洋美人鱼</t>
  </si>
  <si>
    <t>艾维尼像素马赛克拼贴画-太空探险</t>
  </si>
  <si>
    <t>艾维尼像素马赛克拼贴画-彩虹独角兽</t>
  </si>
  <si>
    <t>WATER PAINTING</t>
  </si>
  <si>
    <r>
      <rPr>
        <sz val="9"/>
        <color theme="1"/>
        <rFont val="Arial"/>
        <charset val="134"/>
      </rPr>
      <t xml:space="preserve">Magical Water Painting </t>
    </r>
    <r>
      <rPr>
        <sz val="9"/>
        <color theme="1"/>
        <rFont val="宋体"/>
        <charset val="134"/>
      </rPr>
      <t>水画本</t>
    </r>
  </si>
  <si>
    <t>CH221777</t>
  </si>
  <si>
    <t>Magic water painting-Princesses</t>
  </si>
  <si>
    <t>艾维尼3合1水画本-梦公主</t>
  </si>
  <si>
    <t>CH221778</t>
  </si>
  <si>
    <t>Magic water painting-Unicorns</t>
  </si>
  <si>
    <t>艾维尼3合1水画本-独角兽</t>
  </si>
  <si>
    <t>CH221779</t>
  </si>
  <si>
    <t>Magic water painting-Riding&amp;Flying</t>
  </si>
  <si>
    <t>艾维尼3合1水画本-奇妙行</t>
  </si>
  <si>
    <t>艾维尼3合1水画本-四季诗</t>
  </si>
  <si>
    <t>3月初能到,不影响出货</t>
  </si>
  <si>
    <t>艾维尼3合1水画本-海之歌</t>
  </si>
  <si>
    <t>Magic water painting-Dinosaur</t>
  </si>
  <si>
    <t>艾维尼3合1水画本-趣恐龙</t>
  </si>
  <si>
    <t>Empty display of Magic water painting</t>
  </si>
  <si>
    <t>CH221895</t>
  </si>
  <si>
    <t>Magic Water Painting - Fantasy Garden and Animals</t>
  </si>
  <si>
    <t>艾维尼4合1水画本-梦幻花园 FSC</t>
  </si>
  <si>
    <t>CH221896</t>
  </si>
  <si>
    <t>Magic Water Painting - Animals</t>
  </si>
  <si>
    <t>艾维尼4合1水画本-百变动物 FSC</t>
  </si>
  <si>
    <t>Display  展架系统</t>
  </si>
  <si>
    <t>DP227495E（DP227493)</t>
  </si>
  <si>
    <t>Assorted PDQ - 9 pcs in total</t>
  </si>
  <si>
    <t>艾维尼4合1水画本空展示盒</t>
  </si>
  <si>
    <t>ON THE GO</t>
  </si>
  <si>
    <r>
      <rPr>
        <sz val="9"/>
        <color theme="1"/>
        <rFont val="Arial"/>
        <charset val="134"/>
      </rPr>
      <t xml:space="preserve">ON THE GO ACTIVITY BOOKS </t>
    </r>
    <r>
      <rPr>
        <sz val="9"/>
        <color theme="1"/>
        <rFont val="宋体"/>
        <charset val="134"/>
      </rPr>
      <t>随心玩手提本</t>
    </r>
  </si>
  <si>
    <t>艾维尼线圈刮画本-和独角兽去旅行</t>
  </si>
  <si>
    <t>艾维尼3合1旅行手提本-丛林探险</t>
  </si>
  <si>
    <t>DP207253E(DP207236)</t>
  </si>
  <si>
    <t>线圈刮画本空展示盒+卡头+保护罩,加上两款刮画线圈本，共10套/展，2展/箱.</t>
  </si>
  <si>
    <t>ORIGAMI</t>
  </si>
  <si>
    <r>
      <rPr>
        <sz val="9"/>
        <color theme="1"/>
        <rFont val="Arial"/>
        <charset val="134"/>
      </rPr>
      <t xml:space="preserve">Origami </t>
    </r>
    <r>
      <rPr>
        <sz val="9"/>
        <color theme="1"/>
        <rFont val="宋体"/>
        <charset val="134"/>
      </rPr>
      <t>折纸艺术</t>
    </r>
  </si>
  <si>
    <t>Level 1-
Origami -Create My Own Pets</t>
  </si>
  <si>
    <t>艾维尼折纸-我的萌趣宠物园 1阶</t>
  </si>
  <si>
    <t>Origami 折纸艺术</t>
  </si>
  <si>
    <t>CH211809</t>
  </si>
  <si>
    <t>Level 1-
Origami -Create My Own Ocean</t>
  </si>
  <si>
    <t>艾维尼折纸-我的海底两万里 1阶</t>
  </si>
  <si>
    <t>CH221810</t>
  </si>
  <si>
    <t>Level 2-
Origami -Create My Own Dino World</t>
  </si>
  <si>
    <t>艾维尼折纸-我的冒险恐龙岛 2阶</t>
  </si>
  <si>
    <t>Level 2-
Origami -Create My Own Zoo</t>
  </si>
  <si>
    <t>艾维尼折纸-我的奇妙动物园 2阶</t>
  </si>
  <si>
    <t>Level 3-
Origami-Create my own airport</t>
  </si>
  <si>
    <t>艾维尼折纸-我的童年飞行梦 3阶</t>
  </si>
  <si>
    <t>CH221811</t>
  </si>
  <si>
    <t>Level 3-
Origami - Create My Own Unicorn World</t>
  </si>
  <si>
    <t>艾维尼折纸-我的独角兽乐园 3阶 FSC</t>
  </si>
  <si>
    <t>DP227494E（DP227492）</t>
  </si>
  <si>
    <t>Origami assorted display 6 items 1 pcs each</t>
  </si>
  <si>
    <t>艾维尼折纸空展示盒</t>
  </si>
  <si>
    <t>PUZZLE</t>
  </si>
  <si>
    <r>
      <rPr>
        <sz val="9"/>
        <color theme="1"/>
        <rFont val="Arial"/>
        <charset val="134"/>
      </rPr>
      <t xml:space="preserve">Puzzles  </t>
    </r>
    <r>
      <rPr>
        <sz val="9"/>
        <color theme="1"/>
        <rFont val="宋体"/>
        <charset val="134"/>
      </rPr>
      <t>耳朵拼图</t>
    </r>
  </si>
  <si>
    <t>Puzzle-Jungle</t>
  </si>
  <si>
    <t>艾维尼动物耳朵拼图-大熊猫</t>
  </si>
  <si>
    <t>Empty display of  Puzzle</t>
  </si>
  <si>
    <r>
      <rPr>
        <sz val="9"/>
        <color theme="1"/>
        <rFont val="Arial"/>
        <charset val="134"/>
      </rPr>
      <t>WOODEN TOUCH PUZZLE</t>
    </r>
    <r>
      <rPr>
        <sz val="9"/>
        <color theme="1"/>
        <rFont val="宋体"/>
        <charset val="134"/>
      </rPr>
      <t>触摸拼图</t>
    </r>
  </si>
  <si>
    <t>艾维尼触摸拼图-亲子恐龙</t>
  </si>
  <si>
    <t>艾维尼触摸拼图-亲子动物</t>
  </si>
  <si>
    <t>艾维尼触摸拼图-亲子农场</t>
  </si>
  <si>
    <t>艾维尼触摸拼图-亲子海洋动物</t>
  </si>
  <si>
    <t>3D DECORATION</t>
  </si>
  <si>
    <r>
      <rPr>
        <sz val="9"/>
        <color theme="1"/>
        <rFont val="Arial"/>
        <charset val="134"/>
      </rPr>
      <t>3D Decoration 3D</t>
    </r>
    <r>
      <rPr>
        <sz val="9"/>
        <color theme="1"/>
        <rFont val="宋体"/>
        <charset val="134"/>
      </rPr>
      <t>立体拼插挂饰</t>
    </r>
  </si>
  <si>
    <t>艾维尼3D立体拼插挂饰-小熊</t>
  </si>
  <si>
    <t>艾维尼3D立体拼插挂饰-小兔子</t>
  </si>
  <si>
    <t>艾维尼3D立体拼插挂饰-熊猫</t>
  </si>
  <si>
    <t>DP207249E（DP207215）</t>
  </si>
  <si>
    <t>Empty display of 3D Decoration</t>
  </si>
  <si>
    <t>艾维尼3D立体拼插挂饰空展示盒</t>
  </si>
  <si>
    <t>3D Decoration 3D立体拼插挂饰</t>
  </si>
  <si>
    <t>PZ215067</t>
  </si>
  <si>
    <t>3D Decoration-Bird</t>
  </si>
  <si>
    <t>艾维尼3D立体拼插挂饰-花花飞鸟</t>
  </si>
  <si>
    <t>PZ215068</t>
  </si>
  <si>
    <t>3D Decoration-Butterfly</t>
  </si>
  <si>
    <t>艾维尼3D立体拼插挂饰-花花蝴蝶</t>
  </si>
  <si>
    <t>PZ215069</t>
  </si>
  <si>
    <t>3D Decoration-Pegasus</t>
  </si>
  <si>
    <t>艾维尼3D立体拼插挂饰-花花天马</t>
  </si>
  <si>
    <t>PZ215070</t>
  </si>
  <si>
    <t>3D Decoration-Cat</t>
  </si>
  <si>
    <t>艾维尼3D立体拼插挂饰-花花猫咪</t>
  </si>
  <si>
    <t>DP217424E</t>
  </si>
  <si>
    <t>Empty display of 3D Decoration（Big)</t>
  </si>
  <si>
    <t>GIFTBOX</t>
  </si>
  <si>
    <r>
      <rPr>
        <sz val="9"/>
        <color theme="1"/>
        <rFont val="Arial"/>
        <charset val="134"/>
      </rPr>
      <t xml:space="preserve">GIFT BOX </t>
    </r>
    <r>
      <rPr>
        <sz val="9"/>
        <color theme="1"/>
        <rFont val="宋体"/>
        <charset val="134"/>
      </rPr>
      <t>礼品盒</t>
    </r>
  </si>
  <si>
    <t>CH1688</t>
  </si>
  <si>
    <t>艾维尼穿绳礼盒-丛林之鸟</t>
  </si>
  <si>
    <t>CH1689</t>
  </si>
  <si>
    <t>Craft Kit- Sand &amp; Pom Pom Art  Fox and Sloth</t>
  </si>
  <si>
    <t>艾维尼Pom Pom球&amp;沙画礼盒-狐狸和树懒</t>
  </si>
  <si>
    <t xml:space="preserve">STRING ART </t>
  </si>
  <si>
    <r>
      <rPr>
        <sz val="9"/>
        <color theme="1"/>
        <rFont val="Arial"/>
        <charset val="134"/>
      </rPr>
      <t xml:space="preserve">STRING ART </t>
    </r>
    <r>
      <rPr>
        <sz val="9"/>
        <color theme="1"/>
        <rFont val="宋体"/>
        <charset val="134"/>
      </rPr>
      <t>绕线画艺术</t>
    </r>
  </si>
  <si>
    <t>CH191709</t>
  </si>
  <si>
    <t>艾维尼彩虹绕线画-大熊猫</t>
  </si>
  <si>
    <t>CH191711</t>
  </si>
  <si>
    <t>QUILING ART</t>
  </si>
  <si>
    <r>
      <rPr>
        <sz val="9"/>
        <color theme="1"/>
        <rFont val="Arial"/>
        <charset val="134"/>
      </rPr>
      <t xml:space="preserve">MY FIRST QUILING ART </t>
    </r>
    <r>
      <rPr>
        <sz val="9"/>
        <color theme="1"/>
        <rFont val="宋体"/>
        <charset val="134"/>
      </rPr>
      <t>衍纸艺术</t>
    </r>
  </si>
  <si>
    <t>艾维尼我的第一套衍纸艺术 - 甜美独角兽</t>
  </si>
  <si>
    <t>艾维尼我的第一套衍纸艺术 - 小小昆虫</t>
  </si>
  <si>
    <t>DP207252E（DP207239）</t>
  </si>
  <si>
    <t>Empty Display of My First Quilling Art</t>
  </si>
  <si>
    <t>艾维尼我的第一套衍纸艺术空展示盒无卡头无保护罩</t>
  </si>
  <si>
    <t>艾维尼衍纸纸张</t>
  </si>
  <si>
    <t>艾维尼衍纸工具</t>
  </si>
  <si>
    <t>DP207287E（DP207240）</t>
  </si>
  <si>
    <t>Empty Display of Quilling Paper</t>
  </si>
  <si>
    <t>艾维尼衍纸纸张 空展示盒+卡头+保护罩</t>
  </si>
  <si>
    <t>DP207288E（DP207277）</t>
  </si>
  <si>
    <t>Empty Display of Quilling Tool</t>
  </si>
  <si>
    <t>艾维尼衍纸工具 空展示盒+卡头+保护罩</t>
  </si>
  <si>
    <t>DESIGN AND DRESS UP</t>
  </si>
  <si>
    <r>
      <rPr>
        <sz val="9"/>
        <color theme="1"/>
        <rFont val="Arial"/>
        <charset val="134"/>
      </rPr>
      <t xml:space="preserve">Design and Dress Up </t>
    </r>
    <r>
      <rPr>
        <sz val="9"/>
        <color theme="1"/>
        <rFont val="宋体"/>
        <charset val="134"/>
      </rPr>
      <t>涂鸦与装扮</t>
    </r>
  </si>
  <si>
    <t>4 IN 1</t>
  </si>
  <si>
    <r>
      <rPr>
        <sz val="9"/>
        <color theme="1"/>
        <rFont val="Arial"/>
        <charset val="134"/>
      </rPr>
      <t>4 in 1 Unicorn Craft Kit 4</t>
    </r>
    <r>
      <rPr>
        <sz val="9"/>
        <color theme="1"/>
        <rFont val="宋体"/>
        <charset val="134"/>
      </rPr>
      <t>合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独角兽手工盒</t>
    </r>
  </si>
  <si>
    <t>CH221773</t>
  </si>
  <si>
    <t>4 in 1 Dinosaur Craft Kit- Make 13 Amazing Dino projects</t>
  </si>
  <si>
    <t>艾维尼4合1恐龙手工盒 FSC</t>
  </si>
  <si>
    <t>艾维尼4合1独角兽手工盒-创作9个精灵独角兽</t>
  </si>
  <si>
    <t>THE MOLE FAMILY</t>
  </si>
  <si>
    <r>
      <rPr>
        <sz val="9"/>
        <color theme="1"/>
        <rFont val="Arial"/>
        <charset val="134"/>
      </rPr>
      <t xml:space="preserve">The Mole Family </t>
    </r>
    <r>
      <rPr>
        <sz val="9"/>
        <color theme="1"/>
        <rFont val="宋体"/>
        <charset val="134"/>
      </rPr>
      <t>摩尔家族</t>
    </r>
  </si>
  <si>
    <t>ART</t>
  </si>
  <si>
    <r>
      <rPr>
        <sz val="9"/>
        <color theme="1"/>
        <rFont val="Arial"/>
        <charset val="134"/>
      </rPr>
      <t>CRAYON</t>
    </r>
    <r>
      <rPr>
        <sz val="9"/>
        <color theme="1"/>
        <rFont val="宋体"/>
        <charset val="134"/>
      </rPr>
      <t>快干蜡笔（兴达）</t>
    </r>
  </si>
  <si>
    <t>艾维尼12色速干颜料棒</t>
  </si>
  <si>
    <t>艾维尼6色速干颜料棒</t>
  </si>
  <si>
    <t>艾维尼6色珠光色速干颜料棒</t>
  </si>
  <si>
    <t>DP207280E（DP197102）</t>
  </si>
  <si>
    <t>Empty Display of 6 Colours Paint Sticks</t>
  </si>
  <si>
    <t>艾维尼快干蜡笔6色空展示盒</t>
  </si>
  <si>
    <r>
      <rPr>
        <sz val="9"/>
        <color theme="1"/>
        <rFont val="Arial"/>
        <charset val="134"/>
      </rPr>
      <t xml:space="preserve">CRAYON </t>
    </r>
    <r>
      <rPr>
        <sz val="9"/>
        <color theme="1"/>
        <rFont val="宋体"/>
        <charset val="134"/>
      </rPr>
      <t>丝滑蜡笔</t>
    </r>
  </si>
  <si>
    <t>DP207271E（DP197098）</t>
  </si>
  <si>
    <t>Empty Display of 12 Colours Silky Crayons</t>
  </si>
  <si>
    <t>艾维尼丝滑蜡笔12色空展示盒</t>
  </si>
  <si>
    <t>DP207272E（DP197099）</t>
  </si>
  <si>
    <t>Empty Display of 6 Colours Silky Crayons</t>
  </si>
  <si>
    <t>艾维尼丝滑蜡笔6色空展示盒</t>
  </si>
  <si>
    <r>
      <rPr>
        <sz val="9"/>
        <color theme="1"/>
        <rFont val="Arial"/>
        <charset val="134"/>
      </rPr>
      <t xml:space="preserve">CRAYON </t>
    </r>
    <r>
      <rPr>
        <sz val="9"/>
        <color theme="1"/>
        <rFont val="宋体"/>
        <charset val="134"/>
      </rPr>
      <t>创意蜡笔</t>
    </r>
  </si>
  <si>
    <t>BTS216017</t>
  </si>
  <si>
    <t>Crayon Activity Kit-4 Seasons Fun</t>
  </si>
  <si>
    <t>艾维尼创意蜡笔套装-春夏秋冬</t>
  </si>
  <si>
    <t>BTS216018</t>
  </si>
  <si>
    <t>Crayon Activity Kit-Forest Concert</t>
  </si>
  <si>
    <t>艾维尼创意蜡笔套装-森林音乐会</t>
  </si>
  <si>
    <t>BTS216019</t>
  </si>
  <si>
    <t>Crayon Activity Kit-Treehouse Fun</t>
  </si>
  <si>
    <t>艾维尼创意蜡笔套装-小小树屋</t>
  </si>
  <si>
    <t>BTS216020</t>
  </si>
  <si>
    <t>Crayon Activity Kit-Go Picnic</t>
  </si>
  <si>
    <t>艾维尼创意蜡笔套装-去野餐呀</t>
  </si>
  <si>
    <t>DP217425E</t>
  </si>
  <si>
    <t>Empty display of Crayon Activity Kit</t>
  </si>
  <si>
    <t>艾维尼创意蜡笔套装空展示盒</t>
  </si>
  <si>
    <r>
      <rPr>
        <sz val="9"/>
        <color theme="1"/>
        <rFont val="Arial"/>
        <charset val="134"/>
      </rPr>
      <t xml:space="preserve">CRAYON </t>
    </r>
    <r>
      <rPr>
        <sz val="9"/>
        <color theme="1"/>
        <rFont val="宋体"/>
        <charset val="134"/>
      </rPr>
      <t>积木蜡笔</t>
    </r>
  </si>
  <si>
    <t>艾维尼益智积木蜡笔-交通工具</t>
  </si>
  <si>
    <t>艾维尼益智积木蜡笔-恐龙世界</t>
  </si>
  <si>
    <t>艾维尼益智积木蜡笔-探索太空</t>
  </si>
  <si>
    <t>艾维尼益智积木蜡笔-城市建筑</t>
  </si>
  <si>
    <t>Empty display of Blocks‘N'Crayons</t>
  </si>
  <si>
    <t>艾维尼益智积木蜡笔 空展示盒</t>
  </si>
  <si>
    <t>STAMP AND MATCH</t>
  </si>
  <si>
    <r>
      <rPr>
        <sz val="9"/>
        <color theme="1"/>
        <rFont val="Arial"/>
        <charset val="134"/>
      </rPr>
      <t>Stamp and Match</t>
    </r>
    <r>
      <rPr>
        <sz val="9"/>
        <color theme="1"/>
        <rFont val="宋体"/>
        <charset val="134"/>
      </rPr>
      <t>创意木质印章</t>
    </r>
  </si>
  <si>
    <t>艾维尼DIY创意木制印章-昆虫世界</t>
  </si>
  <si>
    <t>艾维尼DIY创意木制印章-车车世界</t>
  </si>
  <si>
    <t>艾维尼DIY创意木制印章-宠物世界</t>
  </si>
  <si>
    <t>DP207291E（DP207290）</t>
  </si>
  <si>
    <t>Empty display of Stamp and Match</t>
  </si>
  <si>
    <t>艾维尼DIY创意木制印章空展示盒</t>
  </si>
  <si>
    <r>
      <rPr>
        <sz val="9"/>
        <color theme="1"/>
        <rFont val="Arial"/>
        <charset val="134"/>
      </rPr>
      <t>Magnetic Wall Chalkboard</t>
    </r>
    <r>
      <rPr>
        <sz val="9"/>
        <color theme="1"/>
        <rFont val="宋体"/>
        <charset val="134"/>
      </rPr>
      <t>磁力墙贴</t>
    </r>
  </si>
  <si>
    <t>CH191735</t>
  </si>
  <si>
    <t>CH191736</t>
  </si>
  <si>
    <t>CH221576</t>
  </si>
  <si>
    <t>Craft Play Box - Sewing My Animal Friends（英文版）</t>
  </si>
  <si>
    <t>艾维尼3合1缝制并肩同行的好朋友（英文版）</t>
  </si>
  <si>
    <t>CH221447</t>
  </si>
  <si>
    <t>Craft 'N' Play Box - Scratch</t>
  </si>
  <si>
    <t>艾维尼多多益趣手工盒-扭扭棒动物刮画</t>
  </si>
  <si>
    <t>CH231468E（CH221447）</t>
  </si>
  <si>
    <t>刮画牛皮纸披萨盒（空）+围卡+说明书</t>
  </si>
  <si>
    <t>CH221448</t>
  </si>
  <si>
    <t>Craft 'N' Play Box - Lacing</t>
  </si>
  <si>
    <t>艾维尼多多益趣手工盒-穿绳动物朋友</t>
  </si>
  <si>
    <t>CH221575</t>
  </si>
  <si>
    <t>Craft Box - The Year of Rabbit</t>
  </si>
  <si>
    <t>心花兔放手工艺术盒</t>
  </si>
  <si>
    <r>
      <rPr>
        <sz val="10"/>
        <color theme="2" tint="-0.75"/>
        <rFont val="等线"/>
        <charset val="134"/>
      </rPr>
      <t>DP197090E</t>
    </r>
    <r>
      <rPr>
        <b/>
        <sz val="10"/>
        <color rgb="FF0070C0"/>
        <rFont val="等线"/>
        <charset val="134"/>
      </rPr>
      <t>（客定转）</t>
    </r>
  </si>
  <si>
    <t>纸质展架15合1DISPLAY</t>
  </si>
  <si>
    <t>Empty Wooden Display</t>
  </si>
  <si>
    <t>Empty Wooden Display with Hook</t>
  </si>
  <si>
    <t>carry bag（large size）</t>
  </si>
  <si>
    <t>手提袋（大）</t>
  </si>
  <si>
    <t>carry bag（small size）</t>
  </si>
  <si>
    <t>手提袋（小）</t>
  </si>
  <si>
    <t>3月7号</t>
  </si>
  <si>
    <t>DP227166E</t>
  </si>
  <si>
    <t>Cotton carry bag（large size）</t>
  </si>
  <si>
    <t>艾维尼帆布袋（32*35CM）</t>
  </si>
  <si>
    <t>DP227167E</t>
  </si>
  <si>
    <t>Cotton carry bag（small size）</t>
  </si>
  <si>
    <t>艾维尼帆布袋（23*25CM）</t>
  </si>
  <si>
    <t>DP227498E</t>
  </si>
  <si>
    <t>Wooden Floor Display-Empty</t>
  </si>
  <si>
    <t>旋转落地式MDF展架-空-33挂钩</t>
  </si>
  <si>
    <t>DP227498E-AV</t>
  </si>
  <si>
    <t>旋转落地式MDF展架(AVENIR)-空-24挂钩</t>
  </si>
  <si>
    <r>
      <rPr>
        <sz val="9"/>
        <color theme="1"/>
        <rFont val="Arial"/>
        <charset val="134"/>
      </rPr>
      <t xml:space="preserve">Tattoo Sticker </t>
    </r>
    <r>
      <rPr>
        <sz val="9"/>
        <color theme="1"/>
        <rFont val="宋体"/>
        <charset val="134"/>
      </rPr>
      <t>纹身贴</t>
    </r>
  </si>
  <si>
    <t>69589（TS198138)</t>
  </si>
  <si>
    <t>69590（TS198139)</t>
  </si>
  <si>
    <t>69591（TS198140)</t>
  </si>
  <si>
    <t>69592（TS198141)</t>
  </si>
  <si>
    <t>69463（TS198143)</t>
  </si>
  <si>
    <t>69451（TS198044)</t>
  </si>
  <si>
    <t>69453（TS198045)</t>
  </si>
  <si>
    <t>69456（TS198046)</t>
  </si>
  <si>
    <t>69460（TS198047)</t>
  </si>
  <si>
    <t>69461（TS198048)</t>
  </si>
  <si>
    <t>69305（TS8025)</t>
  </si>
  <si>
    <t>69306（TS8026)</t>
  </si>
  <si>
    <t>69308（TS8027)</t>
  </si>
  <si>
    <t>69309（TS8028)</t>
  </si>
  <si>
    <t>69310（TS8029)</t>
  </si>
  <si>
    <t>69312（TS8030)</t>
  </si>
  <si>
    <t>69313（TS8031)</t>
  </si>
  <si>
    <t>69314（TS8032)</t>
  </si>
  <si>
    <t>69315（TS8033)</t>
  </si>
  <si>
    <t>69317（TS8034)</t>
  </si>
  <si>
    <t>69320（TS8035)</t>
  </si>
  <si>
    <t>69518（TS8011)</t>
  </si>
  <si>
    <t>69521（TS8012)</t>
  </si>
  <si>
    <t>69524（TS8013)</t>
  </si>
  <si>
    <t>69347（TS198052)</t>
  </si>
  <si>
    <t>69348（TS198053)</t>
  </si>
  <si>
    <t>69349（TS198054)</t>
  </si>
  <si>
    <t>69353（TS198055)</t>
  </si>
  <si>
    <t>69531（TS8015)</t>
  </si>
  <si>
    <t>69557（TS8016)</t>
  </si>
  <si>
    <t>69558（TS8017)</t>
  </si>
  <si>
    <t>69355（TS198056)</t>
  </si>
  <si>
    <t>69504（TS8007)</t>
  </si>
  <si>
    <t>69505（TS8008)</t>
  </si>
  <si>
    <t>69510（TS8009)</t>
  </si>
  <si>
    <t>69514（TS8010)</t>
  </si>
  <si>
    <r>
      <rPr>
        <sz val="9"/>
        <color theme="1"/>
        <rFont val="Arial"/>
        <charset val="134"/>
      </rPr>
      <t>DIY Sewing(</t>
    </r>
    <r>
      <rPr>
        <sz val="9"/>
        <color theme="1"/>
        <rFont val="宋体"/>
        <charset val="134"/>
      </rPr>
      <t>方盒）</t>
    </r>
  </si>
  <si>
    <t>CH1371</t>
  </si>
  <si>
    <t>艾维尼手工DIY缝制玩偶-小猴子</t>
  </si>
  <si>
    <t>CH1372</t>
  </si>
  <si>
    <t>艾维尼手工DIY缝制玩偶-小狮子</t>
  </si>
  <si>
    <t>CH1375</t>
  </si>
  <si>
    <t>艾维尼手工DIY缝制玩偶-小浣熊</t>
  </si>
  <si>
    <t>CH1381</t>
  </si>
  <si>
    <t>艾维尼手工DIY缝制玩偶-公主</t>
  </si>
  <si>
    <t>CH1382</t>
  </si>
  <si>
    <t>艾维尼手工DIY缝制玩偶-芭蕾女孩</t>
  </si>
  <si>
    <t>CH1383</t>
  </si>
  <si>
    <t>艾维尼手工DIY缝制玩偶-火烈鸟</t>
  </si>
  <si>
    <t>CH1686</t>
  </si>
  <si>
    <t>CH1687</t>
  </si>
  <si>
    <r>
      <rPr>
        <sz val="9"/>
        <color theme="1"/>
        <rFont val="Arial"/>
        <charset val="134"/>
      </rPr>
      <t>COLOURING VELVET</t>
    </r>
    <r>
      <rPr>
        <sz val="9"/>
        <color theme="1"/>
        <rFont val="宋体"/>
        <charset val="134"/>
      </rPr>
      <t>植绒画艺术</t>
    </r>
  </si>
  <si>
    <t>CH191690</t>
  </si>
  <si>
    <t>CH191692</t>
  </si>
  <si>
    <t>CH191693</t>
  </si>
  <si>
    <t>CH191695</t>
  </si>
  <si>
    <t>停产停售</t>
  </si>
  <si>
    <t>MODELING SAND</t>
  </si>
  <si>
    <r>
      <rPr>
        <sz val="9"/>
        <color theme="1"/>
        <rFont val="Arial"/>
        <charset val="134"/>
      </rPr>
      <t xml:space="preserve">MODELING SANDS </t>
    </r>
    <r>
      <rPr>
        <sz val="9"/>
        <color theme="1"/>
        <rFont val="宋体"/>
        <charset val="134"/>
      </rPr>
      <t>造型沙</t>
    </r>
  </si>
  <si>
    <t>69559（TS8018)</t>
  </si>
  <si>
    <t>69526（TS8014)</t>
  </si>
  <si>
    <t>69593（TS198142)</t>
  </si>
  <si>
    <t>69588（TS198137)</t>
  </si>
  <si>
    <t>69325（TS8021)</t>
  </si>
  <si>
    <r>
      <rPr>
        <sz val="9"/>
        <color theme="1"/>
        <rFont val="Arial"/>
        <charset val="134"/>
      </rPr>
      <t>NAIL STICKER BIG</t>
    </r>
    <r>
      <rPr>
        <sz val="9"/>
        <color theme="1"/>
        <rFont val="宋体"/>
        <charset val="134"/>
      </rPr>
      <t>指甲贴大</t>
    </r>
  </si>
  <si>
    <t>NA198185</t>
  </si>
  <si>
    <t>69360（TS198049)</t>
  </si>
  <si>
    <t>69364（TS198051)</t>
  </si>
  <si>
    <t>69582（TS8006)</t>
  </si>
  <si>
    <t>艾维尼纹身贴-羽毛</t>
  </si>
  <si>
    <t>69446（TS198038)</t>
  </si>
  <si>
    <t>69454（TS198039)</t>
  </si>
  <si>
    <t>69327（TS8023)</t>
  </si>
  <si>
    <t>69326（TS8022)</t>
  </si>
  <si>
    <t>69324（TS8020)</t>
  </si>
  <si>
    <t>69323（TS8019)</t>
  </si>
  <si>
    <t>69361（TS198037)</t>
  </si>
  <si>
    <t>69462（TS198041)</t>
  </si>
  <si>
    <t>69595（TS198042)</t>
  </si>
  <si>
    <t>69594（TS198043)</t>
  </si>
  <si>
    <t>69458（TS198040)</t>
  </si>
  <si>
    <t>SEA&amp;DO</t>
  </si>
  <si>
    <r>
      <rPr>
        <sz val="9"/>
        <color theme="1"/>
        <rFont val="Arial"/>
        <charset val="134"/>
      </rPr>
      <t>Sea&amp;Do(</t>
    </r>
    <r>
      <rPr>
        <sz val="9"/>
        <color theme="1"/>
        <rFont val="宋体"/>
        <charset val="134"/>
      </rPr>
      <t>美版</t>
    </r>
    <r>
      <rPr>
        <sz val="9"/>
        <color theme="1"/>
        <rFont val="Arial"/>
        <charset val="134"/>
      </rPr>
      <t>)</t>
    </r>
  </si>
  <si>
    <t>SD198128</t>
  </si>
  <si>
    <r>
      <rPr>
        <sz val="9"/>
        <color theme="1"/>
        <rFont val="Arial"/>
        <charset val="134"/>
      </rPr>
      <t>Sea&amp;Do(</t>
    </r>
    <r>
      <rPr>
        <sz val="9"/>
        <color theme="1"/>
        <rFont val="宋体"/>
        <charset val="134"/>
      </rPr>
      <t>欧版</t>
    </r>
    <r>
      <rPr>
        <sz val="9"/>
        <color theme="1"/>
        <rFont val="Arial"/>
        <charset val="134"/>
      </rPr>
      <t>)</t>
    </r>
  </si>
  <si>
    <t>SD198125-EU</t>
  </si>
  <si>
    <t>SD198136</t>
  </si>
  <si>
    <t>SD198126</t>
  </si>
  <si>
    <t>SD198127</t>
  </si>
  <si>
    <t>SD198130-EU</t>
  </si>
  <si>
    <t>SD198134-EU</t>
  </si>
  <si>
    <r>
      <rPr>
        <sz val="10"/>
        <color theme="2" tint="-0.75"/>
        <rFont val="微软雅黑"/>
        <charset val="134"/>
      </rPr>
      <t>艾维尼造型沙豪华礼盒-海洋</t>
    </r>
    <r>
      <rPr>
        <b/>
        <sz val="10"/>
        <color rgb="FFFF0000"/>
        <rFont val="微软雅黑"/>
        <charset val="134"/>
      </rPr>
      <t>（仅盒子）</t>
    </r>
  </si>
  <si>
    <r>
      <rPr>
        <sz val="10"/>
        <color theme="2" tint="-0.75"/>
        <rFont val="微软雅黑"/>
        <charset val="134"/>
      </rPr>
      <t>艾维尼造型沙豪华礼盒-食物</t>
    </r>
    <r>
      <rPr>
        <b/>
        <sz val="10"/>
        <color rgb="FFFF0000"/>
        <rFont val="微软雅黑"/>
        <charset val="134"/>
      </rPr>
      <t>（仅盒子）</t>
    </r>
  </si>
  <si>
    <t>EMPTY display Envelope small size</t>
  </si>
  <si>
    <t>小信封空展示盒（无卡头，保护罩灰底白板）</t>
  </si>
  <si>
    <t>EMPTY display Envelope big size</t>
  </si>
  <si>
    <t>CH191691</t>
  </si>
  <si>
    <t>CH191694</t>
  </si>
  <si>
    <t>69328（TS8024)</t>
  </si>
  <si>
    <t>69362（TS198050)</t>
  </si>
  <si>
    <t>69566（TS8002)</t>
  </si>
  <si>
    <t>69568（TS8003)</t>
  </si>
  <si>
    <t>69569（TS8004)</t>
  </si>
  <si>
    <t>69562（TS8001)</t>
  </si>
  <si>
    <t>69574（TS8005)</t>
  </si>
  <si>
    <t>DIY Sewing(大圆桶改-方盒）</t>
  </si>
  <si>
    <t>CH211660</t>
  </si>
  <si>
    <t>客定</t>
  </si>
  <si>
    <t>DP207255E（客定）</t>
  </si>
  <si>
    <t>DP207267E</t>
  </si>
  <si>
    <t>DP207268E</t>
  </si>
  <si>
    <t>DP207270E</t>
  </si>
  <si>
    <t>DP207276E</t>
  </si>
  <si>
    <t>DP207278E</t>
  </si>
  <si>
    <t>DP207279E</t>
  </si>
  <si>
    <t>SD198126-EU</t>
  </si>
  <si>
    <t>SD198127-EU</t>
  </si>
  <si>
    <t>SD198128-EU</t>
  </si>
  <si>
    <t>SD198129-EU</t>
  </si>
  <si>
    <t>SD198131-EU</t>
  </si>
  <si>
    <t>SD198132-EU</t>
  </si>
  <si>
    <t>SD198133-EU</t>
  </si>
  <si>
    <t>SD198135-EU</t>
  </si>
  <si>
    <t>SD198136-EU</t>
  </si>
  <si>
    <t>SD198125</t>
  </si>
  <si>
    <t>SD198129</t>
  </si>
  <si>
    <t>SD198130</t>
  </si>
  <si>
    <t>SD198131</t>
  </si>
  <si>
    <t>SD198132</t>
  </si>
  <si>
    <t>SD198133</t>
  </si>
  <si>
    <t>SD198134</t>
  </si>
  <si>
    <t>SD198135</t>
  </si>
  <si>
    <t>PHOTO FRAME</t>
  </si>
  <si>
    <t>CH1525</t>
  </si>
  <si>
    <t>纸相框-十字绣-独角兽</t>
  </si>
  <si>
    <t>CH1530</t>
  </si>
  <si>
    <t>纸相框-万花尺刮画</t>
  </si>
  <si>
    <t>CH1536</t>
  </si>
  <si>
    <t>纸相框-彩沙沙画动物</t>
  </si>
  <si>
    <t>CH1539</t>
  </si>
  <si>
    <t>纸相框-金粉画-独角兽</t>
  </si>
  <si>
    <t>CH1524</t>
  </si>
  <si>
    <t>纸相框-十字绣-孔雀</t>
  </si>
  <si>
    <t>CH1526</t>
  </si>
  <si>
    <t>纸相框-十字绣-大嘴鸟</t>
  </si>
  <si>
    <t>CH1529</t>
  </si>
  <si>
    <t>纸相框-EVA马赛克</t>
  </si>
  <si>
    <t>CH1533</t>
  </si>
  <si>
    <t>纸相框-星空纸贴-恐龙</t>
  </si>
  <si>
    <t>CH1540</t>
  </si>
  <si>
    <t>纸相框-金粉画-海洋</t>
  </si>
  <si>
    <t>CH1374</t>
  </si>
  <si>
    <t>艾维尼方盒手工缝制玩偶-长颈鹿</t>
  </si>
  <si>
    <t>CH1379</t>
  </si>
  <si>
    <t>艾维尼方盒手工缝制玩偶-狐狸</t>
  </si>
  <si>
    <t>CH1380</t>
  </si>
  <si>
    <t>艾维尼方盒手工缝制玩偶-公主</t>
  </si>
  <si>
    <t>CH1384</t>
  </si>
  <si>
    <t>艾维尼方盒手工缝制玩偶-大嘴鸟</t>
  </si>
  <si>
    <t>CH1387</t>
  </si>
  <si>
    <t>艾维尼方盒手工缝制玩偶-猫头鹰</t>
  </si>
  <si>
    <t>CH1388</t>
  </si>
  <si>
    <t>艾维尼方盒手工缝制玩偶-熊猫</t>
  </si>
  <si>
    <r>
      <rPr>
        <sz val="9"/>
        <color theme="1"/>
        <rFont val="Arial"/>
        <charset val="134"/>
      </rPr>
      <t xml:space="preserve">DIY Sewing </t>
    </r>
    <r>
      <rPr>
        <sz val="9"/>
        <color theme="1"/>
        <rFont val="宋体"/>
        <charset val="134"/>
      </rPr>
      <t>小圆筒</t>
    </r>
  </si>
  <si>
    <t>CH1630</t>
  </si>
  <si>
    <t>CH1635</t>
  </si>
  <si>
    <r>
      <rPr>
        <sz val="9"/>
        <color theme="1"/>
        <rFont val="Arial"/>
        <charset val="134"/>
      </rPr>
      <t xml:space="preserve">DIY Sewing </t>
    </r>
    <r>
      <rPr>
        <sz val="9"/>
        <color theme="1"/>
        <rFont val="宋体"/>
        <charset val="134"/>
      </rPr>
      <t>大圆筒</t>
    </r>
  </si>
  <si>
    <t>CH1622</t>
  </si>
  <si>
    <t>CH1627</t>
  </si>
  <si>
    <r>
      <rPr>
        <sz val="9"/>
        <color theme="1"/>
        <rFont val="Arial"/>
        <charset val="134"/>
      </rPr>
      <t xml:space="preserve">SCRATCH ART </t>
    </r>
    <r>
      <rPr>
        <sz val="9"/>
        <color theme="1"/>
        <rFont val="宋体"/>
        <charset val="134"/>
      </rPr>
      <t>刮刮画</t>
    </r>
  </si>
  <si>
    <t>CH1255</t>
  </si>
  <si>
    <t>CH1320</t>
  </si>
  <si>
    <t>CH1429</t>
  </si>
  <si>
    <t>CH1451</t>
  </si>
  <si>
    <t>CH1319</t>
  </si>
  <si>
    <t>CH1426</t>
  </si>
  <si>
    <t>CH1427</t>
  </si>
  <si>
    <t>CH1317</t>
  </si>
  <si>
    <t>CH1318</t>
  </si>
  <si>
    <t>CH1428</t>
  </si>
  <si>
    <t>Static Magical Sticker</t>
  </si>
  <si>
    <t>CH1478</t>
  </si>
  <si>
    <t>Sticker Book</t>
  </si>
  <si>
    <t>STB0002</t>
  </si>
  <si>
    <t>不干胶本子-足球</t>
  </si>
  <si>
    <t>Cross Stitch</t>
  </si>
  <si>
    <t>CH1435</t>
  </si>
  <si>
    <t>趣味十字绣- 大象</t>
  </si>
  <si>
    <t>CH1437</t>
  </si>
  <si>
    <t>趣味十字绣- 狮子</t>
  </si>
  <si>
    <t>CH1441</t>
  </si>
  <si>
    <t>趣味十字绣- 狐狸</t>
  </si>
  <si>
    <t>CH1443</t>
  </si>
  <si>
    <t>趣味十字绣- 松鼠</t>
  </si>
  <si>
    <t>Puzzle</t>
  </si>
  <si>
    <t>CH1486</t>
  </si>
  <si>
    <t>场景认知拼图6个入展示盒</t>
  </si>
  <si>
    <t>CANVAS POP ART</t>
  </si>
  <si>
    <t>CH1338</t>
  </si>
  <si>
    <t>CH1339</t>
  </si>
  <si>
    <t>艾维尼帆布画艺术-乌龟</t>
  </si>
  <si>
    <t>CH1340</t>
  </si>
  <si>
    <t>艾维尼帆布画艺术-小狗</t>
  </si>
  <si>
    <t>CH1341</t>
  </si>
  <si>
    <t>艾维尼帆布画艺术-兔子</t>
  </si>
  <si>
    <t>CH1342</t>
  </si>
  <si>
    <t>CH1343</t>
  </si>
  <si>
    <t>艾维尼帆布画艺术-老虎</t>
  </si>
  <si>
    <t>CH191344</t>
  </si>
  <si>
    <t>艾维尼帆布画艺术-独角兽</t>
  </si>
  <si>
    <r>
      <rPr>
        <b/>
        <sz val="9"/>
        <color rgb="FFFF0000"/>
        <rFont val="宋体"/>
        <charset val="134"/>
      </rPr>
      <t>客定</t>
    </r>
  </si>
  <si>
    <r>
      <rPr>
        <sz val="9"/>
        <color theme="1"/>
        <rFont val="Arial"/>
        <charset val="134"/>
      </rPr>
      <t>DIY Sewing(</t>
    </r>
    <r>
      <rPr>
        <sz val="9"/>
        <color theme="1"/>
        <rFont val="宋体"/>
        <charset val="134"/>
      </rPr>
      <t>大圆桶改</t>
    </r>
    <r>
      <rPr>
        <sz val="9"/>
        <color theme="1"/>
        <rFont val="Arial"/>
        <charset val="134"/>
      </rPr>
      <t>-</t>
    </r>
    <r>
      <rPr>
        <sz val="9"/>
        <color theme="1"/>
        <rFont val="宋体"/>
        <charset val="134"/>
      </rPr>
      <t>方盒）</t>
    </r>
  </si>
  <si>
    <r>
      <rPr>
        <sz val="10"/>
        <color theme="2" tint="-0.75"/>
        <rFont val="等线"/>
        <charset val="134"/>
      </rPr>
      <t>CH1620-1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</si>
  <si>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CH1623-1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</si>
  <si>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CH1625-1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</si>
  <si>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DP207263E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</si>
  <si>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DP207281E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</si>
  <si>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DP207282E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</si>
  <si>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DP207283E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</si>
  <si>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DP207284E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</si>
  <si>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DP207285E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</si>
  <si>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DP207286E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</si>
  <si>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DP207310E</t>
    </r>
    <r>
      <rPr>
        <b/>
        <sz val="10"/>
        <color rgb="FF0070C0"/>
        <rFont val="等线"/>
        <charset val="134"/>
      </rPr>
      <t>（客定）</t>
    </r>
  </si>
  <si>
    <r>
      <rPr>
        <sz val="10"/>
        <color theme="2" tint="-0.75"/>
        <rFont val="等线"/>
        <charset val="134"/>
      </rPr>
      <t>DP217358E</t>
    </r>
    <r>
      <rPr>
        <b/>
        <sz val="10"/>
        <color rgb="FF0070C0"/>
        <rFont val="等线"/>
        <charset val="134"/>
      </rPr>
      <t>（客定）</t>
    </r>
  </si>
  <si>
    <r>
      <rPr>
        <b/>
        <sz val="9"/>
        <color rgb="FFFF0000"/>
        <rFont val="宋体"/>
        <charset val="134"/>
      </rPr>
      <t>在产</t>
    </r>
  </si>
  <si>
    <t>DP207214E</t>
  </si>
  <si>
    <t>Sewing成品展示树组合</t>
  </si>
  <si>
    <r>
      <rPr>
        <sz val="9"/>
        <color theme="1"/>
        <rFont val="宋体"/>
        <charset val="134"/>
      </rPr>
      <t>老库存</t>
    </r>
  </si>
  <si>
    <t>CH1016</t>
  </si>
  <si>
    <t>缝制娃娃</t>
  </si>
  <si>
    <t>CH1223</t>
  </si>
  <si>
    <t>时尚编织</t>
  </si>
  <si>
    <t>CH1097</t>
  </si>
  <si>
    <t>上色植绒画</t>
  </si>
  <si>
    <t>CH1287</t>
  </si>
  <si>
    <t>热缩片</t>
  </si>
  <si>
    <t>CH1402</t>
  </si>
  <si>
    <t>CH1282</t>
  </si>
  <si>
    <t>CH1283</t>
  </si>
  <si>
    <t>CH1281</t>
  </si>
  <si>
    <t>6色彩铅</t>
  </si>
  <si>
    <t>CH1094</t>
  </si>
  <si>
    <t>马赛克</t>
  </si>
  <si>
    <t>CH1100</t>
  </si>
  <si>
    <t>针线套装</t>
  </si>
  <si>
    <t>R311-1</t>
  </si>
  <si>
    <t>Beach toys</t>
  </si>
  <si>
    <t>网袋吊卡-5PC沙滩玩具</t>
  </si>
  <si>
    <t>R311-5</t>
  </si>
  <si>
    <t>网袋吊卡-9PC沙滩玩具</t>
  </si>
  <si>
    <t>R311-6</t>
  </si>
  <si>
    <t>网袋吊卡-6PC沙滩玩具</t>
  </si>
  <si>
    <t>R311-13</t>
  </si>
  <si>
    <t>网袋吊卡-4PC沙滩玩具</t>
  </si>
  <si>
    <t>R311-17</t>
  </si>
  <si>
    <t>网袋吊卡-8PC沙滩玩具</t>
  </si>
  <si>
    <t>DP197072K</t>
  </si>
  <si>
    <t>DP197089</t>
  </si>
  <si>
    <t>Sea &amp; Do Display x 78</t>
  </si>
  <si>
    <t>sea&amp;do 展示架*78pcs（装好尺寸152*38*64.5）</t>
  </si>
  <si>
    <r>
      <rPr>
        <sz val="10"/>
        <color theme="2" tint="-0.75"/>
        <rFont val="等线"/>
        <charset val="134"/>
      </rPr>
      <t>DP207284E</t>
    </r>
    <r>
      <rPr>
        <b/>
        <sz val="10"/>
        <color theme="8"/>
        <rFont val="等线"/>
        <charset val="134"/>
      </rPr>
      <t>(客定）</t>
    </r>
  </si>
  <si>
    <t>JRK Empty display of DIY Embroidery Hoop</t>
  </si>
  <si>
    <t>JRK刺绣箍空展示盒</t>
  </si>
  <si>
    <t>DP207253E 老版</t>
  </si>
  <si>
    <t>Empty Display of Activity Books On the Go</t>
  </si>
  <si>
    <t>手提本空展示盒（老版）</t>
  </si>
  <si>
    <t>DP207257K（DP197067）</t>
  </si>
  <si>
    <t>糊表盒展示盒+卡头+保护罩（CH1686 热缩片)</t>
  </si>
  <si>
    <t>DP7066</t>
  </si>
  <si>
    <t>双面万能孔展架-带U型挂钩</t>
  </si>
  <si>
    <t>CH1498</t>
  </si>
  <si>
    <t>MDF display type E</t>
  </si>
  <si>
    <t>MDF-黑色拼拆展示架Display E（迷你纹身贴展示架）</t>
  </si>
  <si>
    <t>停产停售老</t>
  </si>
  <si>
    <t>Origami Art-Dragon</t>
  </si>
  <si>
    <t>折纸</t>
  </si>
  <si>
    <t>Shrinky-Creat 3 Keychain</t>
  </si>
  <si>
    <t>Shrinky-Creat 4 Badge</t>
  </si>
  <si>
    <t>Color Canvas Doll-Horse</t>
  </si>
  <si>
    <t>上色帆布玩偶-小马</t>
  </si>
  <si>
    <t>Color Canvas Doll-Crocodie</t>
  </si>
  <si>
    <t>上色帆布玩偶-鳄鱼</t>
  </si>
  <si>
    <t>Learning cross stitch</t>
  </si>
  <si>
    <t>学习十字绣</t>
  </si>
  <si>
    <t>Cross Stitch-Buffalo</t>
  </si>
  <si>
    <t>趣味十字绣-野牛</t>
  </si>
  <si>
    <t>Cross Stitch-Deer</t>
  </si>
  <si>
    <t>趣味十字绣-鹿</t>
  </si>
  <si>
    <t>Cross Stitch-Bear</t>
  </si>
  <si>
    <t>趣味十字绣-小熊</t>
  </si>
  <si>
    <t>Cross Stitch-Cat</t>
  </si>
  <si>
    <t>趣味十字绣-小猫</t>
  </si>
  <si>
    <t>Cross Stitch-Raccoon</t>
  </si>
  <si>
    <t>趣味十字绣-浣熊</t>
  </si>
  <si>
    <t>Cross Stitch-Sheep</t>
  </si>
  <si>
    <t>趣味十字绣-绵羊</t>
  </si>
  <si>
    <t>Cross Stitch-Camel</t>
  </si>
  <si>
    <t>趣味十字绣-骆驼</t>
  </si>
  <si>
    <t>Mosaic Picture-Parrots</t>
  </si>
  <si>
    <t>马赛克拼贴画-鹦鹉</t>
  </si>
  <si>
    <t>Mosaic Picture-Hedgehog</t>
  </si>
  <si>
    <t>马赛克拼贴画-刺猬</t>
  </si>
  <si>
    <t>Mosaic Picture-Alpaca</t>
  </si>
  <si>
    <t>马赛克拼贴画-羊驼</t>
  </si>
  <si>
    <t>Mosaic Picture-Elephant</t>
  </si>
  <si>
    <t>马赛克拼贴画-大象</t>
  </si>
  <si>
    <t>Sticker Book-Creat My Farm</t>
  </si>
  <si>
    <t>不干胶本子-农场</t>
  </si>
  <si>
    <t>Sticker Book-Princess</t>
  </si>
  <si>
    <t>展示套装DP197086（处理品）</t>
  </si>
  <si>
    <t>乐乐涂手作教学包</t>
  </si>
  <si>
    <t>CH1333</t>
  </si>
  <si>
    <t>Origami-Fruit</t>
  </si>
  <si>
    <t>艾维尼折纸艺术--水果</t>
  </si>
  <si>
    <t>MB199333</t>
  </si>
  <si>
    <t>Beach toys R311-46</t>
  </si>
  <si>
    <t>艾维尼造型沙模具I-水果</t>
  </si>
  <si>
    <t>BN192011-36黄色</t>
  </si>
  <si>
    <t>比那博拼搭系列-36片黄色</t>
  </si>
  <si>
    <t>BN192012-36蓝色</t>
  </si>
  <si>
    <t>比那博拼搭系列-36片蓝色</t>
  </si>
  <si>
    <t>BN192014-36橙色</t>
  </si>
  <si>
    <t>比那博拼搭系列-36片橙色</t>
  </si>
  <si>
    <t>BN192020-60四色</t>
  </si>
  <si>
    <t>比那博拼搭系列-60片四色</t>
  </si>
  <si>
    <t>备货到货、组装及样品情况登记表</t>
  </si>
  <si>
    <t>批次</t>
  </si>
  <si>
    <t>品名</t>
  </si>
  <si>
    <t>备货数量</t>
  </si>
  <si>
    <t>分批到货数量</t>
  </si>
  <si>
    <t>未到数量</t>
  </si>
  <si>
    <t>到货情况</t>
  </si>
  <si>
    <t>到货日期</t>
  </si>
  <si>
    <t>组装</t>
  </si>
  <si>
    <t>组装与备货差额</t>
  </si>
  <si>
    <t>备注1</t>
  </si>
  <si>
    <t>备注2</t>
  </si>
  <si>
    <t>回签样数量</t>
  </si>
  <si>
    <t>回签样时间</t>
  </si>
  <si>
    <t>回签样备注</t>
  </si>
  <si>
    <t>寄回时间</t>
  </si>
  <si>
    <t>BH21003</t>
  </si>
  <si>
    <t>到齐</t>
  </si>
  <si>
    <t>2021.05.13</t>
  </si>
  <si>
    <t>2021.11.18</t>
  </si>
  <si>
    <t>换装线圈本</t>
  </si>
  <si>
    <t>已给</t>
  </si>
  <si>
    <t>供应商直接寄杭州</t>
  </si>
  <si>
    <t>2021.10.07</t>
  </si>
  <si>
    <t>衍纸套装中信封缺数，下批需要补上去</t>
  </si>
  <si>
    <t>2021.11.25</t>
  </si>
  <si>
    <t>2021.10.29</t>
  </si>
  <si>
    <t>2021.10.25</t>
  </si>
  <si>
    <t>2021.10.11</t>
  </si>
  <si>
    <t>配件未组装</t>
  </si>
  <si>
    <t>2021.10.18</t>
  </si>
  <si>
    <t>2021.12.21</t>
  </si>
  <si>
    <t>外销</t>
  </si>
  <si>
    <t>2021.9.24</t>
  </si>
  <si>
    <t>2021.09.28</t>
  </si>
  <si>
    <t>供应商直接寄，2021.10.9 3套中文不干胶</t>
  </si>
  <si>
    <t>2021.10.16</t>
  </si>
  <si>
    <t>供应商直接寄,2021.10.9 3套不干胶回签样</t>
  </si>
  <si>
    <t>供应商直接寄</t>
  </si>
  <si>
    <t>2021.10.23</t>
  </si>
  <si>
    <t>2021.10.9</t>
  </si>
  <si>
    <t>3套外销，3套内销，Allan带去</t>
  </si>
  <si>
    <t>2021.09.11</t>
  </si>
  <si>
    <t>2021.9.14</t>
  </si>
  <si>
    <t>2套外销，2套内销</t>
  </si>
  <si>
    <t>2021.9.30</t>
  </si>
  <si>
    <t>3套外销，2套内销</t>
  </si>
  <si>
    <t>3套外销，3套内销</t>
  </si>
  <si>
    <t>2021.10.05</t>
  </si>
  <si>
    <t>DP217383E</t>
  </si>
  <si>
    <t>花束刮画 空展示盒（12pcs)</t>
  </si>
  <si>
    <t>2021.09.27</t>
  </si>
  <si>
    <t>DP217384E</t>
  </si>
  <si>
    <t>指甲纹身贴 空展示盒（12pcs)</t>
  </si>
  <si>
    <t>2021.09.17</t>
  </si>
  <si>
    <t>DP217385E</t>
  </si>
  <si>
    <t>3合1水画本 空展示盒</t>
  </si>
  <si>
    <t>DP217386E</t>
  </si>
  <si>
    <t>积木蜡笔 空展示盒</t>
  </si>
  <si>
    <t>2021.09.29</t>
  </si>
  <si>
    <t>其中2200套刮画，需要乐乐涂自己组装，信封在乐乐涂</t>
  </si>
  <si>
    <t>刮起来锯齿状，不顺畅</t>
  </si>
  <si>
    <t>2021.11.24</t>
  </si>
  <si>
    <t>2021.09.24</t>
  </si>
  <si>
    <t>2021.11.02</t>
  </si>
  <si>
    <t>2021.09.08</t>
  </si>
  <si>
    <t>2021.11.08</t>
  </si>
  <si>
    <t>2021.11.8</t>
  </si>
  <si>
    <t>2021.11.16</t>
  </si>
  <si>
    <t>2021.11.11</t>
  </si>
  <si>
    <t>多备200套单独材料包，未配彩盒，成品按4000备货</t>
  </si>
  <si>
    <t>MB199335</t>
  </si>
  <si>
    <t>艾维尼造型沙模具D-交通海洋混装（吊卡美派采购）</t>
  </si>
  <si>
    <t>2021.11.21</t>
  </si>
  <si>
    <t xml:space="preserve">通用小信封空展示盒+保护罩 无卡头</t>
  </si>
  <si>
    <t xml:space="preserve">迷你刮画本空展示盒+保护罩（无卡头）</t>
  </si>
  <si>
    <t xml:space="preserve">艾维尼快干蜡笔6色空展示盒</t>
  </si>
  <si>
    <t>2021.10.09</t>
  </si>
  <si>
    <t xml:space="preserve">艾维尼马赛克拼贴画-独角兽</t>
  </si>
  <si>
    <t>2021.11.09</t>
  </si>
  <si>
    <t xml:space="preserve">艾维尼马赛克拼贴画-美人鱼</t>
  </si>
  <si>
    <t xml:space="preserve">艾维尼低幼刮刮画-小仙女</t>
  </si>
  <si>
    <t>2021.11.01</t>
  </si>
  <si>
    <t xml:space="preserve">艾维尼低幼刮刮画-美人鱼</t>
  </si>
  <si>
    <t xml:space="preserve">艾维尼迷你刮画本-海洋动物</t>
  </si>
  <si>
    <t>2021.12.15</t>
  </si>
  <si>
    <t>到了部分</t>
  </si>
  <si>
    <t xml:space="preserve">艾维尼迷你刮画本-丛林动物</t>
  </si>
  <si>
    <t xml:space="preserve">艾维尼小圆筒手工缝制玩偶-独角兽</t>
  </si>
  <si>
    <t>2021.11.04</t>
  </si>
  <si>
    <t xml:space="preserve">艾维尼低幼马赛克拼贴画-汽车</t>
  </si>
  <si>
    <t>2021.11.12</t>
  </si>
  <si>
    <t>DP207282E</t>
  </si>
  <si>
    <t>JRK方盒缝制空展示盒 6套/展示盒</t>
  </si>
  <si>
    <t>2021.11.05</t>
  </si>
  <si>
    <t>2021.11.29</t>
  </si>
  <si>
    <t>2021.11.22</t>
  </si>
  <si>
    <t>2021.12.29</t>
  </si>
  <si>
    <t>艾维尼DIY穿绳套装-我的动物朋友</t>
  </si>
  <si>
    <t>艾维尼DIY穿绳套装-我的小宠物</t>
  </si>
  <si>
    <t>艾维尼DIY穿绳套装-我的恐龙朋友</t>
  </si>
  <si>
    <t>艾维尼DIY穿绳套装-我的海洋朋友</t>
  </si>
  <si>
    <t>2021.12.22</t>
  </si>
  <si>
    <t>2021.12.17</t>
  </si>
  <si>
    <t>2021.12.30</t>
  </si>
  <si>
    <t>2022.01.05</t>
  </si>
  <si>
    <t>艾维尼DIY手工缝制玩偶（盒装）-小猫</t>
  </si>
  <si>
    <t>艾维尼DIY手工缝制玩偶（盒装）-兔子</t>
  </si>
  <si>
    <t>艾维尼DIY手工缝制玩偶（盒装）-独角兽</t>
  </si>
  <si>
    <t>2022.01.06</t>
  </si>
  <si>
    <t>艾维尼马赛克拼贴画--农场</t>
  </si>
  <si>
    <t>2021.12.25</t>
  </si>
  <si>
    <t>艾维尼马赛克拼贴画--森林动物</t>
  </si>
  <si>
    <t>2022.01.08</t>
  </si>
  <si>
    <t>通用小信封展示盒</t>
  </si>
  <si>
    <t>2021.12.20</t>
  </si>
  <si>
    <t>JRK方盒展示盒（6个装）</t>
  </si>
  <si>
    <t>2022.02.19</t>
  </si>
  <si>
    <t>2022.02.15</t>
  </si>
  <si>
    <t>2022.03.27</t>
  </si>
  <si>
    <t>2022.05.23</t>
  </si>
  <si>
    <t>2022.03.05</t>
  </si>
  <si>
    <t>2022.03.11</t>
  </si>
  <si>
    <t>2022.02.22</t>
  </si>
  <si>
    <t>自己做材料包</t>
  </si>
  <si>
    <t>2022.02.23</t>
  </si>
  <si>
    <t>2022.02.18</t>
  </si>
  <si>
    <t>2022.02.24</t>
  </si>
  <si>
    <t>2022.03.30</t>
  </si>
  <si>
    <t>2022.01.14</t>
  </si>
  <si>
    <t>艾维尼迷你刮画本--恐龙</t>
  </si>
  <si>
    <t>2022.03.22</t>
  </si>
  <si>
    <t>艾维尼迷你刮画本--独角兽</t>
  </si>
  <si>
    <t>2022.02.21</t>
  </si>
  <si>
    <t>艾维尼关节玩偶刮刮画--花园精灵</t>
  </si>
  <si>
    <t>2022.04.24</t>
  </si>
  <si>
    <t>艾维尼关节玩偶刮刮画--森林动物</t>
  </si>
  <si>
    <t>艾维尼折纸飞机--我的动物园</t>
  </si>
  <si>
    <t>2022.03.23</t>
  </si>
  <si>
    <t>艾维尼折纸飞机--我的宠物们</t>
  </si>
  <si>
    <t>艾维尼折纸-我的海洋动物们</t>
  </si>
  <si>
    <t>2022.03.26</t>
  </si>
  <si>
    <t>艾维尼笔套缝制--怪兽</t>
  </si>
  <si>
    <t>2022.03.07</t>
  </si>
  <si>
    <t>艾维尼笔套缝制--熊猫</t>
  </si>
  <si>
    <t>艾维尼小圆筒手工缝制玩偶--猫头鹰</t>
  </si>
  <si>
    <t>艾维尼衍纸艺术套装--小昆虫</t>
  </si>
  <si>
    <t>BH22003</t>
  </si>
  <si>
    <t>艾维尼趣味纹身贴---森林动物（烫银）</t>
  </si>
  <si>
    <t>2022.03.12</t>
  </si>
  <si>
    <t>艾维尼趣味纹身贴---天马（烫金）</t>
  </si>
  <si>
    <t>艾维尼趣味纹身贴---海洋动物（烫银）</t>
  </si>
  <si>
    <t>艾维尼趣味纹身贴---太空（烫金）</t>
  </si>
  <si>
    <t>艾维尼趣味纹身贴---海盗（烫金）</t>
  </si>
  <si>
    <t>艾维尼趣味纹身贴---恐龙（烫金）</t>
  </si>
  <si>
    <t>艾维尼趣味纹身贴---公主（烫金）</t>
  </si>
  <si>
    <t>艾维尼趣味纹身贴---饰品（烫金）</t>
  </si>
  <si>
    <t>艾维尼趣味纹身贴---机器人（烫金）</t>
  </si>
  <si>
    <t>艾维尼3D立体拼插挂饰--小鸟</t>
  </si>
  <si>
    <t>艾维尼3D立体拼插挂饰--蝴蝶</t>
  </si>
  <si>
    <t>艾维尼5D立体拼插挂饰--天马</t>
  </si>
  <si>
    <t>艾维尼3D立体拼插挂饰--猫咪</t>
  </si>
  <si>
    <t>艾维尼我的钓鱼游戏--丛林动物</t>
  </si>
  <si>
    <t>2022.03.17</t>
  </si>
  <si>
    <t>艾维尼我的钓鱼游戏--美味甜品</t>
  </si>
  <si>
    <t>进阶刮刮画-动物与颜色</t>
  </si>
  <si>
    <t>进阶刮刮画-恐龙与数字</t>
  </si>
  <si>
    <t>进阶刮刮画-海底动物与形状</t>
  </si>
  <si>
    <t>艾维尼树叶创意蜡笔套装---四季变换</t>
  </si>
  <si>
    <t>2022.05.27</t>
  </si>
  <si>
    <t>艾维尼树叶创意蜡笔套装---森林音乐会</t>
  </si>
  <si>
    <t>艾维尼树叶创意蜡笔套装---小小树屋</t>
  </si>
  <si>
    <t>艾维尼树叶创意蜡笔套装---去野餐呀</t>
  </si>
  <si>
    <t>BH22004</t>
  </si>
  <si>
    <t>艾维尼DIY手工穿绳玩偶挂饰-我的动物朋友</t>
  </si>
  <si>
    <t>2022.03.14</t>
  </si>
  <si>
    <t>艾维尼DIY手工穿绳玩偶挂饰-我的宠物朋友</t>
  </si>
  <si>
    <t>艾维尼DIY手工穿绳玩偶挂饰-我的恐龙朋友</t>
  </si>
  <si>
    <t>艾维尼DIY手工穿绳玩偶挂饰-我的海洋朋友</t>
  </si>
  <si>
    <t>2022.06.07</t>
  </si>
  <si>
    <t>2022.04.26</t>
  </si>
  <si>
    <t>四面原木色木制展架带挂钩</t>
  </si>
  <si>
    <t>2022.03.06</t>
  </si>
  <si>
    <t>BH22005</t>
  </si>
  <si>
    <t>艾维尼大圆筒手工缝制玩偶--独角兽</t>
  </si>
  <si>
    <t>2022.03.25</t>
  </si>
  <si>
    <t>艾维尼小圆筒手工缝制玩偶--羊驼</t>
  </si>
  <si>
    <t>2022.04.12</t>
  </si>
  <si>
    <t>艾维尼小圆筒手工缝制玩偶--小鹿</t>
  </si>
  <si>
    <t>2022.03.21</t>
  </si>
  <si>
    <t>DP207255E</t>
  </si>
  <si>
    <t>2022.03.18</t>
  </si>
  <si>
    <t>2022.04.14</t>
  </si>
  <si>
    <t>2022.04.18</t>
  </si>
  <si>
    <t>2022.04.07</t>
  </si>
  <si>
    <t>2022.04.06</t>
  </si>
  <si>
    <t>2022.04.10</t>
  </si>
  <si>
    <t>BH22006</t>
  </si>
  <si>
    <t>艾维尼小圆筒手工缝制玩偶-老虎</t>
  </si>
  <si>
    <t>2022.06.06</t>
  </si>
  <si>
    <t>艾维尼小圆筒手工缝制玩偶-兔子</t>
  </si>
  <si>
    <t>2022.05.10</t>
  </si>
  <si>
    <t>2022.05.04</t>
  </si>
  <si>
    <t>2022.02.27</t>
  </si>
  <si>
    <t>艾维尼刮刮画--太空</t>
  </si>
  <si>
    <t>2022.04.21</t>
  </si>
  <si>
    <t>2022.06.13</t>
  </si>
  <si>
    <t>2022.06.20</t>
  </si>
  <si>
    <t>2022.06.08</t>
  </si>
  <si>
    <t>2022.05.06</t>
  </si>
  <si>
    <t>2022.05.11</t>
  </si>
  <si>
    <t>2022.03.15</t>
  </si>
  <si>
    <t>艾维尼迷你刮画本-童话公主</t>
  </si>
  <si>
    <t>艾维尼迷你刮画本-酷帅车车</t>
  </si>
  <si>
    <t>BH22007</t>
  </si>
  <si>
    <t>艾维尼彩色线条刮刮画-哇，动物们   1542</t>
  </si>
  <si>
    <t>2022.06.18</t>
  </si>
  <si>
    <t>艾维尼彩色线条刮刮画-鸟类动物    1543</t>
  </si>
  <si>
    <t>2022.06.24</t>
  </si>
  <si>
    <t>艾维尼彩色线条刮刮画-恐龙    1544</t>
  </si>
  <si>
    <t>艾维尼彩色线条刮刮画-独角兽    1545</t>
  </si>
  <si>
    <t>艾维尼彩色线条刮刮画-神奇天马</t>
  </si>
  <si>
    <t>艾维尼彩色线条刮刮画-童话精灵</t>
  </si>
  <si>
    <t>Magic系列刮画/模板刮画/贺卡刮 空展示盒</t>
  </si>
  <si>
    <t>2022.09.05</t>
  </si>
  <si>
    <t>2022.05.28</t>
  </si>
  <si>
    <t>艾维尼DIY穿绳玩偶挂饰-我的动物朋友</t>
  </si>
  <si>
    <t>艾维尼DIY穿绳玩偶挂饰-我的宠物朋友</t>
  </si>
  <si>
    <t>艾维尼DIY穿绳玩偶挂饰-我的恐龙朋友</t>
  </si>
  <si>
    <t>艾维尼DIY穿绳玩偶挂饰-我的海洋朋友</t>
  </si>
  <si>
    <t>艾维尼指甲纹身贴套装-美人鱼 
指甲贴退税为0</t>
  </si>
  <si>
    <t>2022.05.30</t>
  </si>
  <si>
    <t>艾维尼指甲纹身贴套装-花朵 
指甲贴退税为0</t>
  </si>
  <si>
    <t>艾维尼马赛克拼贴画-恐龙</t>
  </si>
  <si>
    <t>2022.05.16</t>
  </si>
  <si>
    <t>艾维尼3合1水画本-四季 
2022年3月增加内盒</t>
  </si>
  <si>
    <t>2022.07.11</t>
  </si>
  <si>
    <t>艾维尼3合1水画本-海底世界 
2022年3月增加内盒</t>
  </si>
  <si>
    <t>艾维尼3合1水画本-恐龙世界 
2022年3月增加内盒</t>
  </si>
  <si>
    <t>艾维尼折纸-我的超酷飞机场 
FSC</t>
  </si>
  <si>
    <t>缝制我的个性动物朋友-爱音乐的兔子</t>
  </si>
  <si>
    <t>缝制我的个性动物朋友-爱滑雪的小熊</t>
  </si>
  <si>
    <t>缝制我的个性动物朋友-爱画画的鳄鱼</t>
  </si>
  <si>
    <t>缝制我的个性动物朋友-爱睡觉的小羊</t>
  </si>
  <si>
    <t>艾维尼迷你刮画本-恐龙世界 
FSC 2021-12-27确定改装量0/48,新备货中开始。库存用完后在系统中改装量</t>
  </si>
  <si>
    <t>2022.07.22</t>
  </si>
  <si>
    <t>艾维尼DIY手工缝制玩偶 -羊驼</t>
  </si>
  <si>
    <t>2022.05.21</t>
  </si>
  <si>
    <t>艾维尼DIY手工缝制玩偶 -爱心考拉</t>
  </si>
  <si>
    <t>BH22008</t>
  </si>
  <si>
    <t xml:space="preserve">艾维尼DIY我自己的钓鱼游戏-丛林动物</t>
  </si>
  <si>
    <t>2022.06.02</t>
  </si>
  <si>
    <t xml:space="preserve">CH211789</t>
  </si>
  <si>
    <t xml:space="preserve">艾维尼DIY我自己的钓鱼游戏-美味甜品</t>
  </si>
  <si>
    <t>2022.11.25</t>
  </si>
  <si>
    <t xml:space="preserve">艾维尼低幼刮刮画-海洋世界</t>
  </si>
  <si>
    <t>2022.05.07</t>
  </si>
  <si>
    <t xml:space="preserve">CH1675</t>
  </si>
  <si>
    <t xml:space="preserve">艾维尼低幼刮刮画-萌趣恐龙</t>
  </si>
  <si>
    <t xml:space="preserve">艾维尼DIY手工缝制玩偶 -亲子熊猫</t>
  </si>
  <si>
    <t xml:space="preserve">艾维尼DIY手工缝制玩偶-小猫咪</t>
  </si>
  <si>
    <t xml:space="preserve">艾维尼DIY手工缝制玩偶-独角兽</t>
  </si>
  <si>
    <t xml:space="preserve">艾维尼创意蜡笔套装-森林音乐会</t>
  </si>
  <si>
    <t xml:space="preserve">BTS216019</t>
  </si>
  <si>
    <t xml:space="preserve">艾维尼创意蜡笔套装-小小树屋</t>
  </si>
  <si>
    <t xml:space="preserve">艾维尼益智积木蜡笔-交通工具</t>
  </si>
  <si>
    <t>艾维尼我的第一套衍纸艺术 - 小小昆虫
12.83/12.53/12.19</t>
  </si>
  <si>
    <t>2022.05.17</t>
  </si>
  <si>
    <t xml:space="preserve">艾维尼纹身贴-丛林动物</t>
  </si>
  <si>
    <t xml:space="preserve">TS218145</t>
  </si>
  <si>
    <t xml:space="preserve">艾维尼纹身贴-梦幻天马</t>
  </si>
  <si>
    <t xml:space="preserve">TS218146</t>
  </si>
  <si>
    <t xml:space="preserve">艾维尼纹身贴-奇妙海洋</t>
  </si>
  <si>
    <t xml:space="preserve">艾维尼纹身贴-太空探险</t>
  </si>
  <si>
    <t xml:space="preserve">TS218148</t>
  </si>
  <si>
    <t xml:space="preserve">艾维尼纹身贴-酷酷海盗</t>
  </si>
  <si>
    <t xml:space="preserve">TS218149</t>
  </si>
  <si>
    <t xml:space="preserve">艾维尼纹身贴-萌趣恐龙</t>
  </si>
  <si>
    <t xml:space="preserve">艾维尼纹身贴-公主驾到</t>
  </si>
  <si>
    <t xml:space="preserve">TS218151</t>
  </si>
  <si>
    <t xml:space="preserve">艾维尼纹身贴-我的饰品</t>
  </si>
  <si>
    <t xml:space="preserve">TS218152</t>
  </si>
  <si>
    <t xml:space="preserve">艾维尼纹身贴-机器人</t>
  </si>
  <si>
    <t>艾维尼大指甲贴-动物
指甲贴退税为0</t>
  </si>
  <si>
    <t>2022.05.14</t>
  </si>
  <si>
    <t xml:space="preserve">NA198183</t>
  </si>
  <si>
    <t>艾维尼大指甲贴-海洋
指甲贴退税为0</t>
  </si>
  <si>
    <t>艾维尼大指甲贴-公主
指甲贴退税为0</t>
  </si>
  <si>
    <t xml:space="preserve">NA198187</t>
  </si>
  <si>
    <t>艾维尼大指甲贴-宠物
指甲贴退税为0</t>
  </si>
  <si>
    <t xml:space="preserve">艾维尼动物耳朵拼图-北极熊</t>
  </si>
  <si>
    <t>2022.06.19</t>
  </si>
  <si>
    <t xml:space="preserve">PZ195049</t>
  </si>
  <si>
    <t xml:space="preserve">艾维尼动物耳朵拼图-老虎</t>
  </si>
  <si>
    <t xml:space="preserve">艾维尼动物耳朵拼图-独角兽</t>
  </si>
  <si>
    <t xml:space="preserve">PZ195052</t>
  </si>
  <si>
    <t xml:space="preserve">艾维尼动物耳朵拼图-独角鲸</t>
  </si>
  <si>
    <t>艾维尼便签刮刮画空展示盒</t>
  </si>
  <si>
    <t>2022.04.11</t>
  </si>
  <si>
    <t>艾维尼DIY手工缝制玩偶挂件空展示盒
卡头+保护罩（牛皮纸）</t>
  </si>
  <si>
    <t>BH22009</t>
  </si>
  <si>
    <t>艾维尼DIY手工缝制玩偶 -树懒</t>
  </si>
  <si>
    <t>BH22010</t>
  </si>
  <si>
    <t>艾维尼便签刮刮画-FSC</t>
  </si>
  <si>
    <t>艾维尼线圈刮画本-和独角兽一起去旅行-FSC</t>
  </si>
  <si>
    <t>2022.09.04</t>
  </si>
  <si>
    <t>艾维尼迷你刮画本-海洋动物
2021-12-27确定改装量0/48,新备货中开始。库存用完后在系统中改装量</t>
  </si>
  <si>
    <t xml:space="preserve">CH211657</t>
  </si>
  <si>
    <t>艾维尼迷你刮画本-森林动物
2021-12-27确定改装量0/48,新备货中开始。库存用完后在系统中改装量</t>
  </si>
  <si>
    <t>花束刮画空展示盒+保护罩+卡头</t>
  </si>
  <si>
    <t>艾维尼迷你刮画空展示盒+保护罩（无卡头）</t>
  </si>
  <si>
    <t>DP207265E</t>
  </si>
  <si>
    <t>大指甲贴空展示盒+保护罩+卡头</t>
  </si>
  <si>
    <t>DP207266E</t>
  </si>
  <si>
    <t>小指甲贴空展示盒+保护罩+卡头</t>
  </si>
  <si>
    <t>艾维尼DIY钩钩包空展示盒+卡头</t>
  </si>
  <si>
    <t>通用小信封空展示盒+保护罩 无卡头</t>
  </si>
  <si>
    <t>BH22011</t>
  </si>
  <si>
    <t xml:space="preserve">艾维尼进阶刮刮画-动物与颜色
</t>
  </si>
  <si>
    <t xml:space="preserve">CH211791</t>
  </si>
  <si>
    <t xml:space="preserve">艾维尼进阶刮刮画-恐龙与数字
</t>
  </si>
  <si>
    <t xml:space="preserve">CH211792</t>
  </si>
  <si>
    <t xml:space="preserve">艾维尼进阶刮刮画-海底动物与形状
</t>
  </si>
  <si>
    <t xml:space="preserve">CH191678</t>
  </si>
  <si>
    <t xml:space="preserve">艾维尼趣味刮刮画-太空探险-FSC
</t>
  </si>
  <si>
    <t>2022.06.15</t>
  </si>
  <si>
    <t xml:space="preserve">CH191679</t>
  </si>
  <si>
    <t xml:space="preserve">艾维尼趣味刮刮画-酷酷工程车-FSC
</t>
  </si>
  <si>
    <t xml:space="preserve">CH191680</t>
  </si>
  <si>
    <t xml:space="preserve">艾维尼趣味刮刮画-萌萌小怪兽-FSC
</t>
  </si>
  <si>
    <t xml:space="preserve">CH191681</t>
  </si>
  <si>
    <t xml:space="preserve">艾维尼趣味刮刮画-交通工具-FSC
</t>
  </si>
  <si>
    <t xml:space="preserve">艾维尼Mini笔套缝制-猫头鹰
</t>
  </si>
  <si>
    <t>2022.05.24</t>
  </si>
  <si>
    <t xml:space="preserve">CH191704</t>
  </si>
  <si>
    <t xml:space="preserve">艾维尼Mini笔套缝制-小羊驼
</t>
  </si>
  <si>
    <t xml:space="preserve">CH1377</t>
  </si>
  <si>
    <t xml:space="preserve">艾维尼DIY手工缝制玩偶-小兔子
</t>
  </si>
  <si>
    <t>2022.05.26</t>
  </si>
  <si>
    <t xml:space="preserve">TS218144</t>
  </si>
  <si>
    <t xml:space="preserve">艾维尼纹身贴-丛林动物-FSC
</t>
  </si>
  <si>
    <t>2022.06.27</t>
  </si>
  <si>
    <t xml:space="preserve">艾维尼纹身贴-梦幻天马-FSC
</t>
  </si>
  <si>
    <t xml:space="preserve">艾维尼纹身贴-奇妙海洋-FSC
</t>
  </si>
  <si>
    <t xml:space="preserve">TS218147</t>
  </si>
  <si>
    <t xml:space="preserve">艾维尼纹身贴-太空探险-FSC
</t>
  </si>
  <si>
    <t xml:space="preserve">艾维尼纹身贴-酷酷海盗-FSC
</t>
  </si>
  <si>
    <t>2022.06.29</t>
  </si>
  <si>
    <t xml:space="preserve">艾维尼纹身贴-萌趣恐龙-FSC
</t>
  </si>
  <si>
    <t xml:space="preserve">TS218150</t>
  </si>
  <si>
    <t xml:space="preserve">艾维尼纹身贴-公主驾到-FSC
</t>
  </si>
  <si>
    <t>艾维尼纹身贴-我的饰品-FSC</t>
  </si>
  <si>
    <t xml:space="preserve">艾维尼纹身贴-机器人-FSC
</t>
  </si>
  <si>
    <t xml:space="preserve">CH211590</t>
  </si>
  <si>
    <t xml:space="preserve">艾维尼马赛克拼贴画-独角兽
</t>
  </si>
  <si>
    <t xml:space="preserve">CH191592</t>
  </si>
  <si>
    <t xml:space="preserve">艾维尼马赛克拼贴画-农场动物
</t>
  </si>
  <si>
    <t xml:space="preserve">CH191595</t>
  </si>
  <si>
    <t xml:space="preserve">艾维尼马赛克拼贴画-汽车
</t>
  </si>
  <si>
    <t xml:space="preserve">CH211785</t>
  </si>
  <si>
    <t>艾维尼折纸-我的奇妙动物园
FSC</t>
  </si>
  <si>
    <t>2022.06.01</t>
  </si>
  <si>
    <t xml:space="preserve">PZ205061</t>
  </si>
  <si>
    <t>艾维尼3D立体拼插挂饰-小熊
 FSC 6.88/6.36/6.04</t>
  </si>
  <si>
    <t xml:space="preserve">PZ205062</t>
  </si>
  <si>
    <t>艾维尼3D立体拼插挂饰-小兔子
 FSC 6.88/6.36/6.04</t>
  </si>
  <si>
    <t xml:space="preserve">PZ205063</t>
  </si>
  <si>
    <t>艾维尼3D立体拼插挂饰-小熊猫
 FSC 6.88/6.36/6.04</t>
  </si>
  <si>
    <t xml:space="preserve">PZ205064</t>
  </si>
  <si>
    <t>艾维尼3D立体拼插挂饰-小狐狸
 FSC 6.88/6.36/6.04</t>
  </si>
  <si>
    <t xml:space="preserve">PZ205065</t>
  </si>
  <si>
    <t>艾维尼3D立体拼插挂饰-小考拉
 FSC 6.88/6.36/6.04</t>
  </si>
  <si>
    <t xml:space="preserve">PZ205066</t>
  </si>
  <si>
    <t>艾维尼3D立体拼插挂饰-小鹿
 FSC 6.88/6.36/6.04</t>
  </si>
  <si>
    <t>BH22012</t>
  </si>
  <si>
    <t xml:space="preserve">CH201618</t>
  </si>
  <si>
    <t xml:space="preserve">艾维尼DIY手工缝制玩偶 - 爱心考拉</t>
  </si>
  <si>
    <t xml:space="preserve">艾维尼DIY手工缝制玩偶 -独角兽</t>
  </si>
  <si>
    <t>BH22013</t>
  </si>
  <si>
    <t>艾维尼进阶刮刮画-动物与颜色
信封是JRK版本，刮画可用现有库存</t>
  </si>
  <si>
    <t>艾维尼进阶刮刮画-恐龙与数字
信封是JRK版本，刮画可用现有库存</t>
  </si>
  <si>
    <t>艾维尼进阶刮刮画-海底动物与形状
信封是JRK版本，刮画可用现有库存</t>
  </si>
  <si>
    <t>艾维尼马赛克拼贴画-农场动物
信封是JRK版本</t>
  </si>
  <si>
    <t xml:space="preserve">CH191593</t>
  </si>
  <si>
    <t>艾维尼马赛克拼贴画-森林动物
信封是JRK版本</t>
  </si>
  <si>
    <t xml:space="preserve">CH191594</t>
  </si>
  <si>
    <t>艾维尼马赛克拼贴画-恐龙世界
信封是JRK版本</t>
  </si>
  <si>
    <t>艾维尼马赛克拼贴画-汽车
信封是JRK版本</t>
  </si>
  <si>
    <t>艾维尼马赛克拼贴画-独角兽
信封是JRK版本</t>
  </si>
  <si>
    <t>艾维尼彩色线条刮刮画-可爱动物
信封是JRK版本，刮画可用现有库存</t>
  </si>
  <si>
    <t xml:space="preserve">CH1543</t>
  </si>
  <si>
    <t>艾维尼彩色线条刮刮画-神奇鸟儿
信封是JRK版本，刮画可用现有库存</t>
  </si>
  <si>
    <t xml:space="preserve">CH1544</t>
  </si>
  <si>
    <t>艾维尼彩色线条刮刮画-萌萌恐龙
信封是JRK版本，刮画可用现有库存</t>
  </si>
  <si>
    <t xml:space="preserve">CH1545</t>
  </si>
  <si>
    <t>艾维尼彩色线条刮刮画-彩虹独角兽
信封是JRK版本，刮画可用现有库存</t>
  </si>
  <si>
    <t>BH22014</t>
  </si>
  <si>
    <t>艾维尼花束刮刮画-猫咪花束   FSC</t>
  </si>
  <si>
    <t>2022.07.16</t>
  </si>
  <si>
    <t>艾维尼花束刮刮画-蝴蝶花束  FSC</t>
  </si>
  <si>
    <t xml:space="preserve">CH211733</t>
  </si>
  <si>
    <t>艾维尼花束刮刮画-蛋糕花束  FSC</t>
  </si>
  <si>
    <t xml:space="preserve">CH211734</t>
  </si>
  <si>
    <t>艾维尼花束刮刮画-花朵花束  FSC</t>
  </si>
  <si>
    <t>2022.09.08</t>
  </si>
  <si>
    <t>艾维尼迷你刮画本-海洋动物   FSC
2021-12-27确定改装量0/48,新备货中开始。库存用完后在系统中改装量</t>
  </si>
  <si>
    <t>2022.07.04</t>
  </si>
  <si>
    <t>艾维尼迷你刮画本-森林动物   FSC
2021-12-27确定改装量0/48,新备货中开始。库存用完后在系统中改装量</t>
  </si>
  <si>
    <t xml:space="preserve">CH1674</t>
  </si>
  <si>
    <t>艾维尼低幼刮刮画-海洋世界  FSC</t>
  </si>
  <si>
    <t>2022.06.21</t>
  </si>
  <si>
    <t>艾维尼低幼刮刮画-萌趣恐龙  FSC</t>
  </si>
  <si>
    <t xml:space="preserve">CH1676</t>
  </si>
  <si>
    <t>艾维尼低幼刮刮画-小小仙女  FSC</t>
  </si>
  <si>
    <t xml:space="preserve">CH1677</t>
  </si>
  <si>
    <t>艾维尼低幼刮刮画-可爱美人鱼  FSC</t>
  </si>
  <si>
    <t xml:space="preserve">艾维尼DIY穿绳玩偶挂饰-我的动物朋友</t>
  </si>
  <si>
    <t>2022.06.11</t>
  </si>
  <si>
    <t xml:space="preserve">CH211797</t>
  </si>
  <si>
    <t xml:space="preserve">艾维尼DIY穿绳玩偶挂饰-我的宠物朋友</t>
  </si>
  <si>
    <t xml:space="preserve">CH211798</t>
  </si>
  <si>
    <t xml:space="preserve">艾维尼DIY穿绳玩偶挂饰-我的恐龙朋友</t>
  </si>
  <si>
    <t xml:space="preserve">CH211799</t>
  </si>
  <si>
    <t xml:space="preserve">艾维尼DIY穿绳玩偶挂饰-我的海洋朋友</t>
  </si>
  <si>
    <t xml:space="preserve">艾维尼DIY手工缝制玩偶挂件-独角兽</t>
  </si>
  <si>
    <t xml:space="preserve">艾维尼DIY手工缝制玩偶挂件-企鹅</t>
  </si>
  <si>
    <t>2022.07.25</t>
  </si>
  <si>
    <t xml:space="preserve">艾维尼DIY手工缝制玩偶-小考拉</t>
  </si>
  <si>
    <t>2022.07.06</t>
  </si>
  <si>
    <t xml:space="preserve">艾维尼DIY手工缝制玩偶-猫咪</t>
  </si>
  <si>
    <t>艾维尼指甲纹身贴套装-可爱美人鱼 FSC 指甲贴退税为0</t>
  </si>
  <si>
    <t>2022.07.07</t>
  </si>
  <si>
    <t>艾维尼指甲纹身贴套装-甜美独角兽 FSC 指甲贴退税为0</t>
  </si>
  <si>
    <t>艾维尼指甲纹身贴套装-公主来了 FSC 指甲贴退税为0</t>
  </si>
  <si>
    <t>2022.07.12</t>
  </si>
  <si>
    <t xml:space="preserve">NA218207</t>
  </si>
  <si>
    <t>艾维尼指甲纹身贴套装-花花世界 FSC 指甲贴退税为0</t>
  </si>
  <si>
    <t>艾维尼大指甲贴-动物 FSC 指甲贴退税为0</t>
  </si>
  <si>
    <t>艾维尼大指甲贴-海洋 FSC 指甲贴退税为0</t>
  </si>
  <si>
    <t xml:space="preserve">NA198184</t>
  </si>
  <si>
    <t>艾维尼大指甲贴-独角兽 FSC 指甲贴退税为0</t>
  </si>
  <si>
    <t>艾维尼大指甲贴-公主 FSC 指甲贴退税为0</t>
  </si>
  <si>
    <t>艾维尼大指甲贴-宠物 FSC 指甲贴退税为0</t>
  </si>
  <si>
    <t>艾维尼折纸-我的萌趣宠物园 FSC</t>
  </si>
  <si>
    <t>2022.06.25</t>
  </si>
  <si>
    <t xml:space="preserve">艾维尼4合1独角兽手工盒-创作9个精灵独角兽</t>
  </si>
  <si>
    <t>艾维尼我的第一套衍纸艺术 - 甜美独角兽
12.83/12.53/12.19</t>
  </si>
  <si>
    <t>艾维尼便签刮刮画</t>
  </si>
  <si>
    <t xml:space="preserve">BTS196002</t>
  </si>
  <si>
    <t xml:space="preserve">艾维尼丝滑蜡笔-小狮子</t>
  </si>
  <si>
    <t xml:space="preserve">BTS196005</t>
  </si>
  <si>
    <t xml:space="preserve">艾维尼丝滑蜡笔-大嘴鸟</t>
  </si>
  <si>
    <t xml:space="preserve">BTS216013</t>
  </si>
  <si>
    <t>2022.07.20</t>
  </si>
  <si>
    <t xml:space="preserve">BTS216014</t>
  </si>
  <si>
    <t xml:space="preserve">艾维尼益智积木蜡笔-恐龙世界</t>
  </si>
  <si>
    <t xml:space="preserve">BTS216016</t>
  </si>
  <si>
    <t xml:space="preserve">艾维尼益智积木蜡笔-城市建筑</t>
  </si>
  <si>
    <t xml:space="preserve">BTS216017</t>
  </si>
  <si>
    <t xml:space="preserve">艾维尼创意蜡笔套装-春夏秋冬</t>
  </si>
  <si>
    <t xml:space="preserve">BTS216020</t>
  </si>
  <si>
    <t xml:space="preserve">艾维尼创意蜡笔套装-去野餐呀</t>
  </si>
  <si>
    <t>艾维尼迷你刮画本-恐龙世界
2021-12-27确定改装量0/48,新备货中开始。库存用完后在系统中改装量</t>
  </si>
  <si>
    <t>2022.08.20</t>
  </si>
  <si>
    <t xml:space="preserve">CH191602</t>
  </si>
  <si>
    <t>艾维尼迷你刮画本-梦幻独角兽
2021-12-27确定改装量0/48,新备货中开始。库存用完后在系统中改装量</t>
  </si>
  <si>
    <t xml:space="preserve">CH191685</t>
  </si>
  <si>
    <t xml:space="preserve">艾维尼关节玩偶刮刮画-森林动物</t>
  </si>
  <si>
    <t>2022.08.16</t>
  </si>
  <si>
    <t xml:space="preserve">CH191697</t>
  </si>
  <si>
    <t xml:space="preserve">艾维尼Mini笔套缝制-小怪兽</t>
  </si>
  <si>
    <t xml:space="preserve">CH191698</t>
  </si>
  <si>
    <t xml:space="preserve">艾维尼Mini笔套缝制-熊猫</t>
  </si>
  <si>
    <t xml:space="preserve">CH191700</t>
  </si>
  <si>
    <t xml:space="preserve">艾维尼Mini笔套缝制-小青蛙</t>
  </si>
  <si>
    <t xml:space="preserve">CH191701</t>
  </si>
  <si>
    <t xml:space="preserve">艾维尼Mini笔套缝制-小猫咪</t>
  </si>
  <si>
    <t xml:space="preserve">CH191702</t>
  </si>
  <si>
    <t xml:space="preserve">艾维尼Mini笔套缝制-独角兽</t>
  </si>
  <si>
    <t xml:space="preserve">CH201723</t>
  </si>
  <si>
    <t>艾维尼DIY立体刮刮画 - 熊猫一家
3K/5K/10K   5.3/5.25/5.08</t>
  </si>
  <si>
    <t xml:space="preserve">艾维尼涂鸦与装扮-梦幻独角兽</t>
  </si>
  <si>
    <t>2022.11.26</t>
  </si>
  <si>
    <t xml:space="preserve">CH211591</t>
  </si>
  <si>
    <t>2022.07.09</t>
  </si>
  <si>
    <t xml:space="preserve">DP207274E</t>
  </si>
  <si>
    <t xml:space="preserve">艾维尼便签刮刮画空展示盒</t>
  </si>
  <si>
    <t>艾维尼指甲纹身贴套装空展示盒（8pcs)</t>
  </si>
  <si>
    <t>2022.09.12</t>
  </si>
  <si>
    <t xml:space="preserve">NA198173</t>
  </si>
  <si>
    <t>艾维尼小指甲贴-动物 指甲贴退税为0</t>
  </si>
  <si>
    <t>2022.08.08</t>
  </si>
  <si>
    <t xml:space="preserve">NA198174</t>
  </si>
  <si>
    <t>艾维尼小指甲贴-海洋  指甲贴退税为0</t>
  </si>
  <si>
    <t>2022.08.04</t>
  </si>
  <si>
    <t xml:space="preserve">NA198175</t>
  </si>
  <si>
    <t>艾维尼小指甲贴-水果 指甲贴退税为0</t>
  </si>
  <si>
    <t xml:space="preserve">NA198176</t>
  </si>
  <si>
    <t>艾维尼小指甲贴-独角兽 指甲贴退税为0</t>
  </si>
  <si>
    <t xml:space="preserve">NA198177</t>
  </si>
  <si>
    <t>艾维尼小指甲贴-花朵 指甲贴退税为0</t>
  </si>
  <si>
    <t xml:space="preserve">NA198178</t>
  </si>
  <si>
    <t xml:space="preserve">NA198179</t>
  </si>
  <si>
    <t>艾维尼小指甲贴-太空 指甲贴退税为0</t>
  </si>
  <si>
    <t xml:space="preserve">NA198180</t>
  </si>
  <si>
    <t>艾维尼小指甲贴-甜品 指甲贴退税为0</t>
  </si>
  <si>
    <t xml:space="preserve">NA198181</t>
  </si>
  <si>
    <t>艾维尼小指甲贴-海底世界 指甲贴退税为0</t>
  </si>
  <si>
    <t xml:space="preserve">TS198191</t>
  </si>
  <si>
    <t>艾维尼口袋贴纸-丛林
贴纸退税为0</t>
  </si>
  <si>
    <t>2022.07.14</t>
  </si>
  <si>
    <t xml:space="preserve">TS198192</t>
  </si>
  <si>
    <t>艾维尼口袋贴纸-独角兽
贴纸退税为0</t>
  </si>
  <si>
    <t>BH22016</t>
  </si>
  <si>
    <t>艾维尼3合1水画本-公主</t>
  </si>
  <si>
    <t>艾维尼3合1水画本-交通</t>
  </si>
  <si>
    <t>艾维尼折纸-我的恐龙世界</t>
  </si>
  <si>
    <t>2022.09.03</t>
  </si>
  <si>
    <t>2022.10.08</t>
  </si>
  <si>
    <t>2022.09.13</t>
  </si>
  <si>
    <t>艾维尼刮画本—奇妙精灵国</t>
  </si>
  <si>
    <t>2022.10.07</t>
  </si>
  <si>
    <t>艾维尼刮画本—海洋环游记</t>
  </si>
  <si>
    <t>2022.09.30</t>
  </si>
  <si>
    <t>艾维尼刮画本—花园秘境集</t>
  </si>
  <si>
    <t>艾维尼刮画本—森林奇遇记</t>
  </si>
  <si>
    <t>2022.10.05</t>
  </si>
  <si>
    <t>2022.09.26</t>
  </si>
  <si>
    <t>2022.11.03</t>
  </si>
  <si>
    <t>2022.09.27</t>
  </si>
  <si>
    <t>艾维尼DIY穿绳玩偶挂饰-我的极地动物朋友</t>
  </si>
  <si>
    <t>2022.09.29</t>
  </si>
  <si>
    <t>艾维尼DIY穿绳玩偶挂饰-我的独角兽朋友</t>
  </si>
  <si>
    <t>艾维尼DIY穿绳玩偶挂饰-我的怪兽朋友</t>
  </si>
  <si>
    <t>艾维尼DIY穿绳玩偶挂饰-我的鸟儿朋友</t>
  </si>
  <si>
    <t>艾维尼DIY穿绳玩偶挂饰-我的美人鱼朋友</t>
  </si>
  <si>
    <t>艾维尼DIY穿绳玩偶挂饰-我的公主朋友</t>
  </si>
  <si>
    <t>艾维尼DIY穿绳玩偶挂饰-我的宇航员朋友</t>
  </si>
  <si>
    <t>艾维尼DIY穿绳玩偶挂饰-我的精灵朋友</t>
  </si>
  <si>
    <t>2022.10.10</t>
  </si>
  <si>
    <t>2022.9.28</t>
  </si>
  <si>
    <t>BH22018</t>
  </si>
  <si>
    <t xml:space="preserve">艾维尼我的第一套衍纸艺术空展示盒无卡头无保护罩
</t>
  </si>
  <si>
    <t>2022.08.15</t>
  </si>
  <si>
    <t>艾维尼DIY立体刮刮画 - 花花蝴蝶
FSC ,去塑PE袋</t>
  </si>
  <si>
    <t>艾维尼DIY立体刮刮画 - 考拉与袋鼠
FSC ,去塑PE袋</t>
  </si>
  <si>
    <t>2022.09.16</t>
  </si>
  <si>
    <t>艾维尼低幼刮刮画-可爱美人鱼
FSC ,去塑PE袋</t>
  </si>
  <si>
    <t>2022.10.14</t>
  </si>
  <si>
    <t>艾维尼纹身贴-丛林动物
FSC</t>
  </si>
  <si>
    <t>艾维尼纹身贴-梦幻天马
FSC</t>
  </si>
  <si>
    <t>艾维尼纹身贴-萌趣恐龙
FSC</t>
  </si>
  <si>
    <t>艾维尼纹身贴-公主驾到
FSC</t>
  </si>
  <si>
    <t>艾维尼指甲纹身贴套装-可爱美人鱼
FSC</t>
  </si>
  <si>
    <t>艾维尼指甲纹身贴套装-甜美独角兽
FSC</t>
  </si>
  <si>
    <t>艾维尼3合1水画本-四季
FSC 2022年3月增加内盒</t>
  </si>
  <si>
    <t>2022.11.18</t>
  </si>
  <si>
    <t>艾维尼3合1水画本-海底世界
FSC 2022年3月增加内盒</t>
  </si>
  <si>
    <t>艾维尼3合1水画本-恐龙世界
FSC 2022年3月增加内盒</t>
  </si>
  <si>
    <t>艾维尼3D立体拼插挂饰-花花飞鸟
FSC,去塑,亮钻贴的袋子换纸袋</t>
  </si>
  <si>
    <t>2022.10.24</t>
  </si>
  <si>
    <t>艾维尼3D立体拼插挂饰-花花蝴蝶
FSC,去塑,亮钻贴的袋子换纸袋</t>
  </si>
  <si>
    <t>艾维尼3D立体拼插挂饰-花花天马
FSC,去塑,亮钻贴的袋子换纸袋</t>
  </si>
  <si>
    <t>艾维尼3D立体拼插挂饰-花花猫咪
FSC,去塑,亮钻贴的袋子换纸袋</t>
  </si>
  <si>
    <t>艾维尼动物耳朵拼图-大熊猫
FSC</t>
  </si>
  <si>
    <t>艾维尼动物耳朵拼图-独角兽
FSC</t>
  </si>
  <si>
    <t>艾维尼动物耳朵拼图-农场
FSC</t>
  </si>
  <si>
    <t>2022.09.21</t>
  </si>
  <si>
    <t>DP197090E</t>
  </si>
  <si>
    <t>2022.10.20</t>
  </si>
  <si>
    <t>BH22019</t>
  </si>
  <si>
    <t>艾维尼指甲纹身贴套装-甜美独角兽
FSC</t>
  </si>
  <si>
    <t>2022.10.28</t>
  </si>
  <si>
    <t>2022.10.31</t>
  </si>
  <si>
    <t xml:space="preserve">DP197108E</t>
  </si>
  <si>
    <t>2022.10.11</t>
  </si>
  <si>
    <t xml:space="preserve">DP207244E</t>
  </si>
  <si>
    <t xml:space="preserve">通用大信封空展示盒+保护罩 无卡头</t>
  </si>
  <si>
    <t xml:space="preserve">DP217384E</t>
  </si>
  <si>
    <t xml:space="preserve">艾维尼指甲纹身贴套装空展示盒（12pcs)</t>
  </si>
  <si>
    <t>BH22020</t>
  </si>
  <si>
    <t>2022.11.22</t>
  </si>
  <si>
    <t>2022.11.11</t>
  </si>
  <si>
    <t>2022.10.22</t>
  </si>
  <si>
    <t>2022.11.16</t>
  </si>
  <si>
    <t>2022.11.29</t>
  </si>
  <si>
    <t>BH22021</t>
  </si>
  <si>
    <t>2023新年礼盒</t>
  </si>
  <si>
    <t>2022.11.10</t>
  </si>
  <si>
    <t>BH22022</t>
  </si>
  <si>
    <t>2022.11.24</t>
  </si>
  <si>
    <t>2022.12.02</t>
  </si>
  <si>
    <t>2022.11.28</t>
  </si>
  <si>
    <t>2022.11.19</t>
  </si>
  <si>
    <t>BH22023</t>
  </si>
  <si>
    <t>艾维尼进阶刮刮画-动物与颜色</t>
  </si>
  <si>
    <t>2022.12.16</t>
  </si>
  <si>
    <t>艾维尼进阶刮刮画-恐龙与数字</t>
  </si>
  <si>
    <t>艾维尼进阶刮刮画-海洋动物与形状</t>
  </si>
  <si>
    <t>2022.11.30</t>
  </si>
  <si>
    <t>2022.12.14</t>
  </si>
  <si>
    <t>2022.12.17</t>
  </si>
  <si>
    <t>2022.12.05</t>
  </si>
  <si>
    <t>2022.12.30</t>
  </si>
  <si>
    <t>2023.03.03</t>
  </si>
  <si>
    <t>2023.01.12</t>
  </si>
  <si>
    <t>2023.02.06</t>
  </si>
  <si>
    <t>艾维尼指甲纹身贴套装-甜美独角兽
指甲贴退税为0</t>
  </si>
  <si>
    <t>艾维尼马赛克拼贴画-森林动</t>
  </si>
  <si>
    <t>2023.01.04</t>
  </si>
  <si>
    <t>2023.02.03</t>
  </si>
  <si>
    <t>2023.01.09</t>
  </si>
  <si>
    <t>艾维尼趣味刮刮画-花朵贺卡 FSC</t>
  </si>
  <si>
    <t>2023.03.27</t>
  </si>
  <si>
    <t>艾维尼趣味刮刮画-车车贺卡 FSC</t>
  </si>
  <si>
    <t>艾维尼趣味刮刮画-公主贺卡 FSC</t>
  </si>
  <si>
    <t>艾维尼趣味刮刮画-恐龙贺卡 FSC</t>
  </si>
  <si>
    <t>艾维尼梦幻刮画灯-我的奇妙旅行 FSC</t>
  </si>
  <si>
    <t>2023.03.29</t>
  </si>
  <si>
    <t>2023.04.25</t>
  </si>
  <si>
    <t>艾维尼4合1水画本-动物换装 FSC</t>
  </si>
  <si>
    <t>2023.04.27</t>
  </si>
  <si>
    <t>艾维尼折纸-我的梦幻独角兽 FSC</t>
  </si>
  <si>
    <t>2023.03.10</t>
  </si>
  <si>
    <t>2023.03.14</t>
  </si>
  <si>
    <t>艾维尼艺术手工盒-独角兽幻想乐园 FSC</t>
  </si>
  <si>
    <t>2023.03.17</t>
  </si>
  <si>
    <t>DP227494E</t>
  </si>
  <si>
    <t>2023.03.01</t>
  </si>
  <si>
    <t>DP227495E</t>
  </si>
  <si>
    <t>艾维尼4合1水画本空展示盒
卡头+保护罩+背部黄色片</t>
  </si>
  <si>
    <t>2023.02.21</t>
  </si>
  <si>
    <t>2023.02.11</t>
  </si>
  <si>
    <t>艾维尼指甲纹身贴套装-公主来了
指甲贴退税为0</t>
  </si>
  <si>
    <t>艾维尼指甲纹身贴套装-花花世界
指甲贴退税为0</t>
  </si>
  <si>
    <t>2023.03.13</t>
  </si>
  <si>
    <t>2023.03.07</t>
  </si>
  <si>
    <t>CH211638</t>
  </si>
  <si>
    <t>艾维尼小圆筒手工缝制玩偶-Bobo兔</t>
  </si>
  <si>
    <t>2023.04.16</t>
  </si>
  <si>
    <t>有次品2645个报废重做</t>
  </si>
  <si>
    <t>2023.03.18</t>
  </si>
  <si>
    <t>艾维尼DIY手工穿绳玩偶挂饰-我的宠物物们</t>
  </si>
  <si>
    <t>2023.04.03</t>
  </si>
  <si>
    <t>2023.03.24</t>
  </si>
  <si>
    <t>2023.03.31</t>
  </si>
  <si>
    <t xml:space="preserve">艾维尼迷你刮画本-恐龙世界 </t>
  </si>
  <si>
    <t>2023.03.20</t>
  </si>
  <si>
    <t>CHE221658</t>
  </si>
  <si>
    <t>艾维尼迷你刮画本-童话公主梦
刮笔为FSC</t>
  </si>
  <si>
    <t>艾维尼低幼刮刮画-小小仙女
刮笔为FSC</t>
  </si>
  <si>
    <t>2023.03.21</t>
  </si>
  <si>
    <t>CHE221659</t>
  </si>
  <si>
    <t>艾维尼DIY手工缝制玩偶 -独角兽云宝</t>
  </si>
  <si>
    <t>艾维尼纹身贴-公主驾到</t>
  </si>
  <si>
    <t>2023.04.14</t>
  </si>
  <si>
    <t>2023.04.07</t>
  </si>
  <si>
    <t>艾维尼3合1水画本 空展示盒带保护罩</t>
  </si>
  <si>
    <t>艾维尼纹身贴-机器人</t>
  </si>
  <si>
    <t>2023.04.17</t>
  </si>
  <si>
    <t>艾维尼低幼刮刮画-萌趣恐龙
竹签FSC</t>
  </si>
  <si>
    <t>2023.04.19</t>
  </si>
  <si>
    <t>艾维尼低幼刮刮画-可爱美人鱼
竹签FSC</t>
  </si>
  <si>
    <t>艾维尼关节玩偶刮刮画-花园精灵
竹签FSC,纸张看设计上是否有FSC</t>
  </si>
  <si>
    <t>艾维尼迷你刮画本-童话公主梦
竹签FSC</t>
  </si>
  <si>
    <t>艾维尼A5刮画本—奇妙精灵国
竹签FSC</t>
  </si>
  <si>
    <t>艾维尼DIY我自己的钓鱼游戏空展示盒 （6pcs）</t>
  </si>
  <si>
    <t>2023.04.15</t>
  </si>
  <si>
    <t>艾维尼童趣指甲贴-闪闪独角兽
指甲贴退税为0</t>
  </si>
  <si>
    <t>2023.04.21</t>
  </si>
  <si>
    <t>艾维尼童趣指甲贴-闪闪动物
指甲贴退税为0</t>
  </si>
  <si>
    <t>艾维尼指甲纹身贴套装-可爱美人鱼
指甲贴退税为0</t>
  </si>
  <si>
    <t>2023.05.11</t>
  </si>
  <si>
    <t>艾维尼指甲纹身贴套装-甜美独角兽
指甲贴退税为0</t>
  </si>
  <si>
    <t>2023.05.08</t>
  </si>
  <si>
    <t>艾维尼指甲纹身贴套装-公主来了
指甲贴退税为0</t>
  </si>
  <si>
    <t>2023.05.09</t>
  </si>
  <si>
    <t>艾维尼指甲纹身贴套装-花花世界
指甲贴退税为0</t>
  </si>
  <si>
    <t>艾维尼3合1水画本-四季诗
2022年3月增加内盒</t>
  </si>
  <si>
    <t>2023.05.06</t>
  </si>
  <si>
    <t>2023.04.29</t>
  </si>
  <si>
    <t>艾维尼DIY立体刮刮画 - 树懒一家
3K/5K/10K   5.3/5.25/5.08</t>
  </si>
  <si>
    <t>2023.04.24</t>
  </si>
  <si>
    <t>艾维尼迷你刮画本-恐龙世界
2021-12-27确定改装量0/48,新备货中开始。库存用完后在系统中改装量</t>
  </si>
  <si>
    <t>艾维尼小指甲贴-海底世界
指甲贴退税为0</t>
  </si>
  <si>
    <t>2023.05.05</t>
  </si>
  <si>
    <t>艾维尼纹身贴-梦幻天马</t>
  </si>
  <si>
    <t>艾维尼纹身贴-萌趣恐龙</t>
  </si>
  <si>
    <t>2023.05.04</t>
  </si>
  <si>
    <t>2023.04.26</t>
  </si>
  <si>
    <t>艾维尼趣味串珠挂饰空展示盒+卡头无保护罩</t>
  </si>
  <si>
    <t>通用大信封空展示盒+保护罩 无卡头</t>
  </si>
  <si>
    <t>艾维尼迷你刮画本空展示盒+保护罩（无卡头）</t>
  </si>
  <si>
    <t>2023.04.28</t>
  </si>
  <si>
    <t>2023.05.12</t>
  </si>
  <si>
    <t>艾维尼纹身贴-丛林动物</t>
  </si>
  <si>
    <t>艾维尼纹身贴-奇妙海洋</t>
  </si>
  <si>
    <t>艾维尼纹身贴-太空探险</t>
  </si>
  <si>
    <t>艾维尼纹身贴-酷酷海盗</t>
  </si>
  <si>
    <t>艾维尼纹身贴-我的饰品</t>
  </si>
  <si>
    <t>艾维尼口袋贴纸-蔚蓝深海
贴纸退税为0</t>
  </si>
  <si>
    <t>艾维尼口袋贴纸-粉红农场
贴纸退税为0</t>
  </si>
  <si>
    <t>艾维尼口袋贴纸-银色极地
贴纸退税为0</t>
  </si>
  <si>
    <t>艾维尼口袋贴纸-灿金丛林
贴纸退税为0</t>
  </si>
  <si>
    <t>艾维尼口袋贴纸-五彩独角兽
贴纸退税为0</t>
  </si>
  <si>
    <t>艾维尼口袋贴纸-绿色竹林
贴纸退税为0</t>
  </si>
  <si>
    <t>2023.05.03</t>
  </si>
  <si>
    <t>旋转MDF陈列展架</t>
  </si>
  <si>
    <t>艾维尼刮画多趣贺卡-缤纷花语</t>
  </si>
  <si>
    <t>2023.05.22</t>
  </si>
  <si>
    <t>艾维尼刮画多趣贺卡-酷乐车车</t>
  </si>
  <si>
    <t>艾维尼刮画多趣贺卡-甜梦公主</t>
  </si>
  <si>
    <t>艾维尼刮画多趣贺卡-萌趣恐龙</t>
  </si>
  <si>
    <t>2023.05.15</t>
  </si>
  <si>
    <t>艾维尼DIY立体刮刮画 - 花花蝴蝶
3K/5K/10K   5.3/5.25/5.08</t>
  </si>
  <si>
    <t>2023.05.02</t>
  </si>
  <si>
    <t>2023.05.30</t>
  </si>
  <si>
    <t>2023.05.24</t>
  </si>
  <si>
    <t>艾维尼DIY钩钩包-小狐狸
3K:16.64  5K:16 10K:15.55</t>
  </si>
  <si>
    <t>艾维尼DIY钩钩包-小兔子
3K:16.64  5K:16 10K:15.55</t>
  </si>
  <si>
    <t>2023.05.18</t>
  </si>
  <si>
    <t>2023.05.19</t>
  </si>
  <si>
    <t>2023.05.26</t>
  </si>
  <si>
    <t>2023.05.16</t>
  </si>
  <si>
    <t xml:space="preserve">艾维尼低幼刮刮画-小小仙女
</t>
  </si>
  <si>
    <t>2023.05.25</t>
  </si>
  <si>
    <t>艾维尼迷你刮画本-梦幻独角兽
2021-12-27确定改装量0/48,新备货中开始。库存用完后在系统中改装量</t>
  </si>
  <si>
    <t>艾维尼童趣钻贴空展示盒卡头
展示盒底座用通用小展示盒</t>
  </si>
  <si>
    <t>艾维尼DIY立体刮刮画 - 考拉与袋鼠
3K/5K/10K   5.3/5.25/5.08</t>
  </si>
  <si>
    <t>艾维尼DIY立体刮刮画 - 树懒一家
3K/5K/10K   5.3/5.25/5.08</t>
  </si>
  <si>
    <t>艾维尼迷你刮画本-海洋动物
2021-12-27确定改装量0/48,新备货中开始。库存用完后在系统中改装量</t>
  </si>
  <si>
    <t>艾维尼迷你刮画本-森林动物
2021-12-27确定改装量0/48,新备货中开始。库存用完后在系统中改装量</t>
  </si>
  <si>
    <t xml:space="preserve">艾维尼Mini笔套缝制-小怪兽
</t>
  </si>
  <si>
    <t xml:space="preserve">艾维尼DIY手工缝制玩偶 -独角兽云宝Rainbow
</t>
  </si>
  <si>
    <t xml:space="preserve">艾维尼童趣钻贴-钻石心
</t>
  </si>
  <si>
    <t>艾维尼童趣指甲贴-可爱动物
指甲贴退税为0</t>
  </si>
  <si>
    <t>艾维尼童趣指甲贴-美味甜品
指甲贴退税为0</t>
  </si>
  <si>
    <t>艾维尼童趣指甲贴-海底世界
指甲贴退税为0</t>
  </si>
  <si>
    <t>艾维尼指甲纹身贴套装-圣诞快乐
指甲贴退税为0</t>
  </si>
  <si>
    <t>艾维尼口袋贴纸-蔚蓝深海
贴纸退税为0</t>
  </si>
  <si>
    <t>艾维尼3合1水画本-海之歌
2022年3月增加内盒</t>
  </si>
  <si>
    <t>艾维尼4合1恐龙手工盒</t>
  </si>
  <si>
    <t>艾维尼口袋贴纸空展示盒+保护罩+卡头（12套/款*6款=72套/展示盒）（4展示盒/外箱）</t>
  </si>
  <si>
    <t>Russell产品库存</t>
  </si>
  <si>
    <t>箱数</t>
  </si>
  <si>
    <t>装箱量</t>
  </si>
  <si>
    <t>总数量</t>
  </si>
  <si>
    <t>CH22636</t>
  </si>
  <si>
    <t>BTS216009</t>
  </si>
  <si>
    <t>BTS216010</t>
  </si>
  <si>
    <t>BTS216011</t>
  </si>
  <si>
    <t>CH1681</t>
  </si>
  <si>
    <r>
      <rPr>
        <b/>
        <sz val="9"/>
        <color theme="2" tint="-0.75"/>
        <rFont val="Arial"/>
        <charset val="134"/>
      </rPr>
      <t>ETD</t>
    </r>
    <r>
      <rPr>
        <b/>
        <sz val="9"/>
        <color theme="2" tint="-0.75"/>
        <rFont val="宋体"/>
        <charset val="134"/>
      </rPr>
      <t>月份</t>
    </r>
  </si>
  <si>
    <r>
      <rPr>
        <sz val="9"/>
        <color rgb="FFFF0000"/>
        <rFont val="Arial Black"/>
        <charset val="134"/>
      </rPr>
      <t xml:space="preserve">5.31 </t>
    </r>
    <r>
      <rPr>
        <sz val="9"/>
        <rFont val="Arial Black"/>
        <charset val="134"/>
      </rPr>
      <t xml:space="preserve">/ </t>
    </r>
    <r>
      <rPr>
        <sz val="9"/>
        <color rgb="FFFF0000"/>
        <rFont val="Arial Black"/>
        <charset val="134"/>
      </rPr>
      <t>6.11</t>
    </r>
  </si>
  <si>
    <r>
      <rPr>
        <sz val="9"/>
        <color rgb="FFFF0000"/>
        <rFont val="Arial Black"/>
        <charset val="134"/>
      </rPr>
      <t xml:space="preserve">5.11 </t>
    </r>
    <r>
      <rPr>
        <sz val="9"/>
        <rFont val="Arial Black"/>
        <charset val="134"/>
      </rPr>
      <t xml:space="preserve">/ </t>
    </r>
    <r>
      <rPr>
        <sz val="9"/>
        <color rgb="FFFF0000"/>
        <rFont val="Arial Black"/>
        <charset val="134"/>
      </rPr>
      <t>6.11</t>
    </r>
  </si>
  <si>
    <t>*5-17</t>
  </si>
  <si>
    <t>*1.8</t>
  </si>
  <si>
    <t>*2-10</t>
  </si>
  <si>
    <t>*2-22</t>
  </si>
  <si>
    <t>*2*28</t>
  </si>
  <si>
    <t>*3-12</t>
  </si>
  <si>
    <t>*3</t>
  </si>
  <si>
    <t>*4</t>
  </si>
  <si>
    <t>*4-27</t>
  </si>
  <si>
    <t>*5-26</t>
  </si>
  <si>
    <t>*5-21</t>
  </si>
  <si>
    <t>*5-23</t>
  </si>
  <si>
    <t>*6-2</t>
  </si>
  <si>
    <t>*7-4</t>
  </si>
  <si>
    <t>*7-20</t>
  </si>
  <si>
    <t>*7-5</t>
  </si>
  <si>
    <t>*8-12</t>
  </si>
  <si>
    <t>*8-19</t>
  </si>
  <si>
    <t>*8-30</t>
  </si>
  <si>
    <t>*9-13</t>
  </si>
  <si>
    <t>*9-15</t>
  </si>
  <si>
    <t>*9-17</t>
  </si>
  <si>
    <t>*9-29</t>
  </si>
  <si>
    <t>*11-18</t>
  </si>
  <si>
    <t>*11*11</t>
  </si>
  <si>
    <t>*11-11</t>
  </si>
  <si>
    <t>*11-17</t>
  </si>
  <si>
    <t>*11.17</t>
  </si>
  <si>
    <t>*12-2</t>
  </si>
  <si>
    <t>*11-24</t>
  </si>
  <si>
    <t>*1</t>
  </si>
  <si>
    <t>*2</t>
  </si>
  <si>
    <t>*7-21</t>
  </si>
  <si>
    <t>*7-27</t>
  </si>
  <si>
    <t>*8-17</t>
  </si>
  <si>
    <t>*9-26</t>
  </si>
  <si>
    <t>*10-24</t>
  </si>
  <si>
    <t>*11-26</t>
  </si>
  <si>
    <t>*7-15</t>
  </si>
  <si>
    <t>*9-19</t>
  </si>
  <si>
    <t>*10-18</t>
  </si>
  <si>
    <t>*10-31</t>
  </si>
  <si>
    <t>*10-30</t>
  </si>
  <si>
    <t>*11-19</t>
  </si>
  <si>
    <t>21年备货</t>
  </si>
  <si>
    <t>22年备货</t>
  </si>
  <si>
    <t>LS</t>
  </si>
  <si>
    <t>内销样品订单</t>
  </si>
  <si>
    <t>21年外销结转</t>
  </si>
  <si>
    <t>22.1.14
订单取消</t>
  </si>
  <si>
    <t>22年外销订单</t>
  </si>
  <si>
    <t>22.1.21
订单取消</t>
  </si>
  <si>
    <t>22.3.15
订单取消</t>
  </si>
  <si>
    <t>第1批</t>
  </si>
  <si>
    <t>第2批</t>
  </si>
  <si>
    <t>22.11.16
订单取消</t>
  </si>
  <si>
    <t>2022.11.18
订单取消</t>
  </si>
  <si>
    <t>22.9.26
订单取消</t>
  </si>
  <si>
    <t>预计11月底
出货</t>
  </si>
  <si>
    <t>预计1月
出货</t>
  </si>
  <si>
    <t>预计3月
出货</t>
  </si>
  <si>
    <t>预计12月中
出货</t>
  </si>
  <si>
    <t>小船长订单</t>
  </si>
  <si>
    <t>22年内销订单</t>
  </si>
  <si>
    <t>22.5.5
订单取消</t>
  </si>
  <si>
    <t>退货</t>
  </si>
  <si>
    <t>在途在库
21年数据</t>
  </si>
  <si>
    <t>2022年
在库在途</t>
  </si>
  <si>
    <t>22-3-19</t>
  </si>
  <si>
    <t>22-3-29</t>
  </si>
  <si>
    <t>22-4-29</t>
  </si>
  <si>
    <t>1.27~2.16</t>
  </si>
  <si>
    <t>3.16</t>
  </si>
  <si>
    <t>3.29</t>
  </si>
  <si>
    <t>5.16</t>
  </si>
  <si>
    <t>5.21</t>
  </si>
  <si>
    <t>6.10</t>
  </si>
  <si>
    <t>6.27</t>
  </si>
  <si>
    <t>6.29</t>
  </si>
  <si>
    <t>7.22</t>
  </si>
  <si>
    <t>7.26</t>
  </si>
  <si>
    <t>7.27</t>
  </si>
  <si>
    <t>8.01</t>
  </si>
  <si>
    <t>8.02</t>
  </si>
  <si>
    <t>8.30</t>
  </si>
  <si>
    <t>9.16</t>
  </si>
  <si>
    <t>9.19</t>
  </si>
  <si>
    <t>9.21</t>
  </si>
  <si>
    <t>9.26</t>
  </si>
  <si>
    <t>10.10</t>
  </si>
  <si>
    <t>10.31</t>
  </si>
  <si>
    <t>11.11</t>
  </si>
  <si>
    <t>11.21</t>
  </si>
  <si>
    <t>11.24</t>
  </si>
  <si>
    <t>11.30</t>
  </si>
  <si>
    <t>12.12</t>
  </si>
  <si>
    <t>爱平方</t>
  </si>
  <si>
    <t>乐绘
（胡老师）</t>
  </si>
  <si>
    <t>18号活动</t>
  </si>
  <si>
    <t>天目山活动</t>
  </si>
  <si>
    <t>活动用</t>
  </si>
  <si>
    <t>邻童絮语活动</t>
  </si>
  <si>
    <t>成都玩具展</t>
  </si>
  <si>
    <t>内销样品</t>
  </si>
  <si>
    <t>卢敏辉</t>
  </si>
  <si>
    <t>美龙+郭庆</t>
  </si>
  <si>
    <t>宋林</t>
  </si>
  <si>
    <t>北京 圣比尔</t>
  </si>
  <si>
    <t>成都 叶文</t>
  </si>
  <si>
    <t>上海 杨小姐</t>
  </si>
  <si>
    <t>沈阳 梁学璞</t>
  </si>
  <si>
    <t>纳虎 程风华</t>
  </si>
  <si>
    <t>内销样品单</t>
  </si>
  <si>
    <t>纽伦堡</t>
  </si>
  <si>
    <t>卢明辉</t>
  </si>
  <si>
    <t>兰州迪雅</t>
  </si>
  <si>
    <t>停产产品</t>
  </si>
  <si>
    <t>Holdsworth</t>
  </si>
  <si>
    <t>Sunna</t>
  </si>
  <si>
    <t>PRO TOYS</t>
  </si>
  <si>
    <t>PuniPon Pon</t>
  </si>
  <si>
    <t xml:space="preserve">GoodJuly </t>
  </si>
  <si>
    <t>Lustk Import</t>
  </si>
  <si>
    <t>B2S</t>
  </si>
  <si>
    <t>A.T.M</t>
  </si>
  <si>
    <t>Lakeshore</t>
  </si>
  <si>
    <t xml:space="preserve"> PLAYWELL </t>
  </si>
  <si>
    <t>Carletto DG</t>
  </si>
  <si>
    <t>Carletto AG</t>
  </si>
  <si>
    <t xml:space="preserve">Johnco </t>
  </si>
  <si>
    <t>Yay</t>
  </si>
  <si>
    <t xml:space="preserve">johnco </t>
  </si>
  <si>
    <t>KISY</t>
  </si>
  <si>
    <t xml:space="preserve">RUSSELL </t>
  </si>
  <si>
    <t xml:space="preserve">DAM </t>
  </si>
  <si>
    <t xml:space="preserve">LDS </t>
  </si>
  <si>
    <t xml:space="preserve">INBAR </t>
  </si>
  <si>
    <t xml:space="preserve">Kidantics </t>
  </si>
  <si>
    <t>GREEN</t>
  </si>
  <si>
    <t>InParents</t>
  </si>
  <si>
    <t>Lustk</t>
  </si>
  <si>
    <t>乐绘转天猫</t>
  </si>
  <si>
    <t>京东（赛影）</t>
  </si>
  <si>
    <t>天佑城</t>
  </si>
  <si>
    <t>西安</t>
  </si>
  <si>
    <t>青岛</t>
  </si>
  <si>
    <t>焱华 卢敏辉</t>
  </si>
  <si>
    <t>临沂</t>
  </si>
  <si>
    <t>西安世纪云</t>
  </si>
  <si>
    <t>印象文化</t>
  </si>
  <si>
    <t>无公式纯差异，结转数据重叠</t>
  </si>
  <si>
    <t>BH21015</t>
  </si>
  <si>
    <t>上海（赵雅）</t>
  </si>
  <si>
    <t>广州(张女士)</t>
  </si>
  <si>
    <t>国家蓝海</t>
  </si>
  <si>
    <t>北京团队</t>
  </si>
  <si>
    <t>3.8线上活动</t>
  </si>
  <si>
    <t>乐绘自用</t>
  </si>
  <si>
    <t>新品样品</t>
  </si>
  <si>
    <t>001订单</t>
  </si>
  <si>
    <t>快递样品
寄KOL</t>
  </si>
  <si>
    <t>寄送样品</t>
  </si>
  <si>
    <t>8.9 样品</t>
  </si>
  <si>
    <t>8.15样品</t>
  </si>
  <si>
    <t>英国样品单</t>
  </si>
  <si>
    <t>德国样品单</t>
  </si>
  <si>
    <t>外销样品
（展示盒）</t>
  </si>
  <si>
    <t>新品打样</t>
  </si>
  <si>
    <t>LHD220002</t>
  </si>
  <si>
    <t>LHD220022</t>
  </si>
  <si>
    <t>LHD220037</t>
  </si>
  <si>
    <t>退回</t>
  </si>
  <si>
    <t>LHD220060</t>
  </si>
  <si>
    <t>LHD220067</t>
  </si>
  <si>
    <t>LHD220076</t>
  </si>
  <si>
    <t>LHD220081</t>
  </si>
  <si>
    <t>LHD220086</t>
  </si>
  <si>
    <t>LHD220114</t>
  </si>
  <si>
    <t>LHD220124</t>
  </si>
  <si>
    <t>LHD220125</t>
  </si>
  <si>
    <t>LHD220128</t>
  </si>
  <si>
    <t>LHD220137</t>
  </si>
  <si>
    <t>LHD220142</t>
  </si>
  <si>
    <t>LHD220158</t>
  </si>
  <si>
    <t>LHD220165</t>
  </si>
  <si>
    <t>LHD220160</t>
  </si>
  <si>
    <t xml:space="preserve"> LHD220175</t>
  </si>
  <si>
    <t xml:space="preserve"> LHD220176</t>
  </si>
  <si>
    <t xml:space="preserve"> LHD220177</t>
  </si>
  <si>
    <t>LHD220182</t>
  </si>
  <si>
    <t>LHD220188</t>
  </si>
  <si>
    <t>LHD220190</t>
  </si>
  <si>
    <t>LHD220195</t>
  </si>
  <si>
    <t>LHD220205</t>
  </si>
  <si>
    <t>LHD220214</t>
  </si>
  <si>
    <t>LHD220218</t>
  </si>
  <si>
    <t>LHD220220</t>
  </si>
  <si>
    <t>LHD220229</t>
  </si>
  <si>
    <t>LHD220245</t>
  </si>
  <si>
    <t>LHD220246</t>
  </si>
  <si>
    <t>AVE220003</t>
  </si>
  <si>
    <t>AVE220006</t>
  </si>
  <si>
    <t>AVE220008</t>
  </si>
  <si>
    <t>AVE220010</t>
  </si>
  <si>
    <t>AVE220011</t>
  </si>
  <si>
    <t>AVE220012</t>
  </si>
  <si>
    <t>AVE220013</t>
  </si>
  <si>
    <t>AVE220014</t>
  </si>
  <si>
    <t>AVE220017</t>
  </si>
  <si>
    <t>AVE220019</t>
  </si>
  <si>
    <t>AVE220018</t>
  </si>
  <si>
    <t>AVE220021</t>
  </si>
  <si>
    <t>AVE220026</t>
  </si>
  <si>
    <t>AVE220031</t>
  </si>
  <si>
    <t>AVE220034</t>
  </si>
  <si>
    <t>AVE220035</t>
  </si>
  <si>
    <t>AVE220041</t>
  </si>
  <si>
    <t>AVE220040</t>
  </si>
  <si>
    <t>AVE220046</t>
  </si>
  <si>
    <t>AVE220047</t>
  </si>
  <si>
    <t>AVE220052</t>
  </si>
  <si>
    <t>AVE220053</t>
  </si>
  <si>
    <t>AVE220049</t>
  </si>
  <si>
    <t>AVE220042</t>
  </si>
  <si>
    <t>AVE220050</t>
  </si>
  <si>
    <t>AVE220051</t>
  </si>
  <si>
    <t>AVE220058</t>
  </si>
  <si>
    <t>AVE220059</t>
  </si>
  <si>
    <t>AVE220063</t>
  </si>
  <si>
    <t>AVE220064</t>
  </si>
  <si>
    <t>AVE220065</t>
  </si>
  <si>
    <t>AVE220069</t>
  </si>
  <si>
    <t>AVE220070</t>
  </si>
  <si>
    <t>AVE220071</t>
  </si>
  <si>
    <t>AVE220072</t>
  </si>
  <si>
    <t>AVE220073</t>
  </si>
  <si>
    <t>AVE220079</t>
  </si>
  <si>
    <t>AVE220080</t>
  </si>
  <si>
    <t>AVE220082</t>
  </si>
  <si>
    <t>AVE220084</t>
  </si>
  <si>
    <t>AVE220087</t>
  </si>
  <si>
    <t>AVE220089</t>
  </si>
  <si>
    <t>AVE220090</t>
  </si>
  <si>
    <t>AVE220092</t>
  </si>
  <si>
    <t>AVE220093</t>
  </si>
  <si>
    <t>AVE220095</t>
  </si>
  <si>
    <t>AVE220096</t>
  </si>
  <si>
    <t>AVE220102</t>
  </si>
  <si>
    <t>AVE220098</t>
  </si>
  <si>
    <t>AVE220115</t>
  </si>
  <si>
    <t>AVE220116</t>
  </si>
  <si>
    <t>AVE220120</t>
  </si>
  <si>
    <t>AVE220122</t>
  </si>
  <si>
    <t>AVE220123</t>
  </si>
  <si>
    <t>AVE220126</t>
  </si>
  <si>
    <t>AVE220127</t>
  </si>
  <si>
    <t>AVE220094</t>
  </si>
  <si>
    <t>AVE220133</t>
  </si>
  <si>
    <t>AVE220135</t>
  </si>
  <si>
    <t>AVE220139</t>
  </si>
  <si>
    <t>AVE220134</t>
  </si>
  <si>
    <t>AVE220143</t>
  </si>
  <si>
    <t>AVE220146</t>
  </si>
  <si>
    <t>AVE220149</t>
  </si>
  <si>
    <t>AVE220152</t>
  </si>
  <si>
    <t>AVE220156</t>
  </si>
  <si>
    <t>AVE220158</t>
  </si>
  <si>
    <t>AVE220160</t>
  </si>
  <si>
    <t>AVE220162</t>
  </si>
  <si>
    <t>AVE220161</t>
  </si>
  <si>
    <t>AVE220163</t>
  </si>
  <si>
    <t>AVE220164</t>
  </si>
  <si>
    <t>AVE220166</t>
  </si>
  <si>
    <t>AVE220169</t>
  </si>
  <si>
    <t>AVE220173</t>
  </si>
  <si>
    <t>AVE220174</t>
  </si>
  <si>
    <t>AVE220179</t>
  </si>
  <si>
    <t>AVE220181</t>
  </si>
  <si>
    <t>AVE220184</t>
  </si>
  <si>
    <t>AVE220187</t>
  </si>
  <si>
    <t>AVE220191</t>
  </si>
  <si>
    <t>AVE220199</t>
  </si>
  <si>
    <t>AVE220201</t>
  </si>
  <si>
    <t>AVE220204</t>
  </si>
  <si>
    <t>AVE220202</t>
  </si>
  <si>
    <t>AVE220206</t>
  </si>
  <si>
    <t>AVE220215</t>
  </si>
  <si>
    <t>AVE220216</t>
  </si>
  <si>
    <t>AVE220231</t>
  </si>
  <si>
    <t>AVE220238</t>
  </si>
  <si>
    <t>AVE220239</t>
  </si>
  <si>
    <t>LHD220005</t>
  </si>
  <si>
    <t>LHD220016</t>
  </si>
  <si>
    <t>LHD220024</t>
  </si>
  <si>
    <t>LHD220028</t>
  </si>
  <si>
    <t>LHD220036</t>
  </si>
  <si>
    <t>LHD220044</t>
  </si>
  <si>
    <t>LHD220056</t>
  </si>
  <si>
    <t>LHD220057</t>
  </si>
  <si>
    <t>LHD220062</t>
  </si>
  <si>
    <t>LHD220066</t>
  </si>
  <si>
    <t>LHD220078</t>
  </si>
  <si>
    <t>LHD220083</t>
  </si>
  <si>
    <t>LHD220085</t>
  </si>
  <si>
    <t>LHD220091</t>
  </si>
  <si>
    <t>LHD220099</t>
  </si>
  <si>
    <t>LHD220100</t>
  </si>
  <si>
    <t>LHD220101</t>
  </si>
  <si>
    <t>LHD220103</t>
  </si>
  <si>
    <t>LHD220104</t>
  </si>
  <si>
    <t>LHD220105</t>
  </si>
  <si>
    <t>LHD220106</t>
  </si>
  <si>
    <t>LHD220107</t>
  </si>
  <si>
    <t>LHD220110</t>
  </si>
  <si>
    <t>LHD220111</t>
  </si>
  <si>
    <t>LHD220113</t>
  </si>
  <si>
    <t>LHD220121</t>
  </si>
  <si>
    <t>LHD220131</t>
  </si>
  <si>
    <t>LHD220138</t>
  </si>
  <si>
    <t>LHD220141</t>
  </si>
  <si>
    <t>LHD220144</t>
  </si>
  <si>
    <t>LHD220145</t>
  </si>
  <si>
    <t>LHD220147</t>
  </si>
  <si>
    <t>LHD220148</t>
  </si>
  <si>
    <t>LHD220151</t>
  </si>
  <si>
    <t>LHD220153</t>
  </si>
  <si>
    <t>LHD220157</t>
  </si>
  <si>
    <t>LHD220159</t>
  </si>
  <si>
    <t>LHD220167</t>
  </si>
  <si>
    <t>LHD220168</t>
  </si>
  <si>
    <t>LHD220186</t>
  </si>
  <si>
    <t>LHD220200</t>
  </si>
  <si>
    <t>LHD220203</t>
  </si>
  <si>
    <t>LHD220207</t>
  </si>
  <si>
    <t>LHD220208</t>
  </si>
  <si>
    <t>LHD220211</t>
  </si>
  <si>
    <t>LHD220219</t>
  </si>
  <si>
    <t>LHD220223</t>
  </si>
  <si>
    <t>LHD220224</t>
  </si>
  <si>
    <t>LHD220233</t>
  </si>
  <si>
    <t>LHD220234</t>
  </si>
  <si>
    <t>LHD220241</t>
  </si>
  <si>
    <t>LHD220007</t>
  </si>
  <si>
    <t>LHD220015</t>
  </si>
  <si>
    <t>LHD220020</t>
  </si>
  <si>
    <t>LHD220023</t>
  </si>
  <si>
    <t>LHD220025</t>
  </si>
  <si>
    <t>LHD220029</t>
  </si>
  <si>
    <t>LHD220032</t>
  </si>
  <si>
    <t>LHD220030</t>
  </si>
  <si>
    <t>LHD220039</t>
  </si>
  <si>
    <t>LHD220043</t>
  </si>
  <si>
    <t>LHD220045</t>
  </si>
  <si>
    <t>LHD220061</t>
  </si>
  <si>
    <t>LHD220075</t>
  </si>
  <si>
    <t>LHD220077</t>
  </si>
  <si>
    <t>LHD220108</t>
  </si>
  <si>
    <t>LHD220109</t>
  </si>
  <si>
    <t>LHD220118</t>
  </si>
  <si>
    <t>LHD220129</t>
  </si>
  <si>
    <t>LHD220150</t>
  </si>
  <si>
    <t>LHD220169</t>
  </si>
  <si>
    <t>LHD220171</t>
  </si>
  <si>
    <t>LHD220185</t>
  </si>
  <si>
    <t>LHD220221</t>
  </si>
  <si>
    <t>LHD220222</t>
  </si>
  <si>
    <t>LHD220225</t>
  </si>
  <si>
    <t>LHD220244</t>
  </si>
  <si>
    <t>LHD220027</t>
  </si>
  <si>
    <t>LHD220033</t>
  </si>
  <si>
    <t>LHD220112</t>
  </si>
  <si>
    <t>LHD220154</t>
  </si>
  <si>
    <t>LHD220155</t>
  </si>
  <si>
    <t>LHD220183</t>
  </si>
  <si>
    <t>LHD220189</t>
  </si>
  <si>
    <t>LHD220192</t>
  </si>
  <si>
    <t>LHD220194</t>
  </si>
  <si>
    <t>LHD220209</t>
  </si>
  <si>
    <t>LHD220212</t>
  </si>
  <si>
    <t>LHD220213</t>
  </si>
  <si>
    <t>LHD220227</t>
  </si>
  <si>
    <t>LHD220230</t>
  </si>
  <si>
    <t>LHD220232</t>
  </si>
  <si>
    <t>LHD220235</t>
  </si>
  <si>
    <t>LHD220236</t>
  </si>
  <si>
    <t>LHD220242</t>
  </si>
  <si>
    <t>LHD220243</t>
  </si>
  <si>
    <t>LHD220247</t>
  </si>
  <si>
    <t>LHD220249</t>
  </si>
  <si>
    <r>
      <rPr>
        <b/>
        <sz val="9"/>
        <color theme="1" tint="0.05"/>
        <rFont val="Arial"/>
        <charset val="134"/>
      </rPr>
      <t>2022</t>
    </r>
    <r>
      <rPr>
        <b/>
        <sz val="9"/>
        <color theme="1" tint="0.05"/>
        <rFont val="微软雅黑"/>
        <charset val="134"/>
      </rPr>
      <t>累计销售数量</t>
    </r>
    <r>
      <rPr>
        <b/>
        <sz val="9"/>
        <color theme="1" tint="0.05"/>
        <rFont val="Arial"/>
        <charset val="134"/>
      </rPr>
      <t>/</t>
    </r>
    <r>
      <rPr>
        <b/>
        <sz val="9"/>
        <color theme="1" tint="0.05"/>
        <rFont val="微软雅黑"/>
        <charset val="134"/>
      </rPr>
      <t>套</t>
    </r>
  </si>
  <si>
    <r>
      <rPr>
        <b/>
        <sz val="9"/>
        <color theme="1" tint="0.05"/>
        <rFont val="Arial"/>
        <charset val="134"/>
      </rPr>
      <t>1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</si>
  <si>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2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</si>
  <si>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3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</si>
  <si>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4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</si>
  <si>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5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</si>
  <si>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6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</si>
  <si>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7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</si>
  <si>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8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</si>
  <si>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9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</si>
  <si>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10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</si>
  <si>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11</t>
    </r>
    <r>
      <rPr>
        <b/>
        <sz val="9"/>
        <color theme="1" tint="0.05"/>
        <rFont val="微软雅黑"/>
        <charset val="134"/>
      </rPr>
      <t>月销量</t>
    </r>
  </si>
  <si>
    <r>
      <rPr>
        <b/>
        <sz val="9"/>
        <color theme="1" tint="0.05"/>
        <rFont val="Arial"/>
        <charset val="134"/>
      </rPr>
      <t>12</t>
    </r>
    <r>
      <rPr>
        <b/>
        <sz val="9"/>
        <color theme="1" tint="0.05"/>
        <rFont val="微软雅黑"/>
        <charset val="134"/>
      </rPr>
      <t>月销量</t>
    </r>
  </si>
  <si>
    <t>小船长退货</t>
  </si>
  <si>
    <r>
      <rPr>
        <b/>
        <sz val="9"/>
        <color theme="1" tint="0.05"/>
        <rFont val="Arial"/>
        <charset val="134"/>
      </rPr>
      <t>1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</si>
  <si>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2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</si>
  <si>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3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</si>
  <si>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4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</si>
  <si>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5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</si>
  <si>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6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</si>
  <si>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7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</si>
  <si>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8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</si>
  <si>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9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</si>
  <si>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10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</si>
  <si>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11</t>
    </r>
    <r>
      <rPr>
        <b/>
        <sz val="9"/>
        <color theme="1" tint="0.05"/>
        <rFont val="微软雅黑"/>
        <charset val="134"/>
      </rPr>
      <t>月周转率</t>
    </r>
  </si>
  <si>
    <r>
      <rPr>
        <b/>
        <sz val="9"/>
        <color theme="1" tint="0.05"/>
        <rFont val="Arial"/>
        <charset val="134"/>
      </rPr>
      <t>12</t>
    </r>
    <r>
      <rPr>
        <b/>
        <sz val="9"/>
        <color theme="1" tint="0.05"/>
        <rFont val="微软雅黑"/>
        <charset val="134"/>
      </rPr>
      <t>月周转率</t>
    </r>
  </si>
  <si>
    <t>公式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</si>
  <si>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</si>
  <si>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</si>
  <si>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</si>
  <si>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</si>
  <si>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</si>
  <si>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</si>
  <si>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</si>
  <si>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</si>
  <si>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</si>
  <si>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</si>
  <si>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</si>
  <si>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</si>
  <si>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公司自用</t>
  </si>
  <si>
    <t>TOTAL</t>
  </si>
  <si>
    <t>与总年销售数量差数</t>
  </si>
  <si>
    <t>Sewing My Talented Animal Friend—Musical Bunny</t>
  </si>
  <si>
    <t xml:space="preserve">Sewing My Talented Animal Friend—Snowboarding Bear </t>
  </si>
  <si>
    <t xml:space="preserve">Sewing My Talented Animal Friend—Arty Crocodile </t>
  </si>
  <si>
    <t>Sewing My Talented Animal Friend—Snoozy Lamb</t>
  </si>
  <si>
    <t>GIFT BOX</t>
  </si>
  <si>
    <t>Happy 2023</t>
  </si>
  <si>
    <r>
      <rPr>
        <sz val="9"/>
        <color theme="1"/>
        <rFont val="Arial"/>
        <charset val="134"/>
      </rPr>
      <t>My First Lacing Kit</t>
    </r>
    <r>
      <rPr>
        <sz val="9"/>
        <color theme="1"/>
        <rFont val="宋体"/>
        <charset val="134"/>
      </rPr>
      <t>穿绳</t>
    </r>
  </si>
  <si>
    <t>Lacing My First Charm-Animal Friends</t>
  </si>
  <si>
    <t>Lacing My First Charm-Pet Friends</t>
  </si>
  <si>
    <t>Lacing My First Charm-Dino Friends</t>
  </si>
  <si>
    <t>Lacing My First Charm-Sea Friends</t>
  </si>
  <si>
    <t>Lacing My First Charm-Polar Animal Friends</t>
  </si>
  <si>
    <t>Lacing My First Charm-Unicorn Friends</t>
  </si>
  <si>
    <t>Lacing My First Charm-Monster Friends</t>
  </si>
  <si>
    <t>Lacing My First Charm-Bird Friends</t>
  </si>
  <si>
    <t>Lacing My First Charm-Mermaid Friend</t>
  </si>
  <si>
    <t>Lacing My First Charm-Princess Friend</t>
  </si>
  <si>
    <t>Lacing My First Charm-Astronaut Friend</t>
  </si>
  <si>
    <t>Lacing My First Charm-Elf Friend</t>
  </si>
  <si>
    <t>Empty Display of Scratch 4*6itms</t>
  </si>
  <si>
    <t>Magic系列刮画空展示盒</t>
  </si>
  <si>
    <t>A4 Scratch Book - Elves in the Forest</t>
  </si>
  <si>
    <t>A4 Scratch Book - Under the sea</t>
  </si>
  <si>
    <r>
      <rPr>
        <sz val="9"/>
        <color theme="1"/>
        <rFont val="Arial"/>
        <charset val="134"/>
      </rPr>
      <t xml:space="preserve">FACE GEMS </t>
    </r>
    <r>
      <rPr>
        <sz val="9"/>
        <color theme="1"/>
        <rFont val="宋体"/>
        <charset val="134"/>
      </rPr>
      <t>脸贴</t>
    </r>
  </si>
  <si>
    <t>Face gems-Flower</t>
  </si>
  <si>
    <t>Face gems-Feather</t>
  </si>
  <si>
    <t>Face gems-Star</t>
  </si>
  <si>
    <r>
      <rPr>
        <sz val="9"/>
        <color theme="1"/>
        <rFont val="Arial"/>
        <charset val="134"/>
      </rPr>
      <t xml:space="preserve">GEM STICKER </t>
    </r>
    <r>
      <rPr>
        <sz val="9"/>
        <color theme="1"/>
        <rFont val="宋体"/>
        <charset val="134"/>
      </rPr>
      <t>钻贴</t>
    </r>
  </si>
  <si>
    <t>Gem Sticker-Jewelry</t>
  </si>
  <si>
    <t>Gem Sticker-Flower</t>
  </si>
  <si>
    <t>Gem Sticker-Rainbow</t>
  </si>
  <si>
    <t>Origami-Create My Own Ocean</t>
  </si>
  <si>
    <t>Origami-Create My Own Dino World</t>
  </si>
  <si>
    <t>艾维尼折纸-我的动物园</t>
  </si>
  <si>
    <t>SCRATCH ART 刮刮画</t>
  </si>
  <si>
    <t>Scratch-Favourite Animals</t>
  </si>
  <si>
    <t>Scratch-Dinosaurs</t>
  </si>
  <si>
    <t>Scratch-Ocean Life</t>
  </si>
  <si>
    <t>Empty Display of Scratch Art</t>
  </si>
  <si>
    <t>Mini Scratch Book-Forest Animals</t>
  </si>
  <si>
    <r>
      <rPr>
        <b/>
        <sz val="8"/>
        <color rgb="FF0484F0"/>
        <rFont val="等线 Light"/>
        <charset val="134"/>
      </rPr>
      <t>3月初到的2000套，有1056给JRK第一批，576套补给holdson，剩余可用于10订单，不影响出货，预留目前订单之外只剩</t>
    </r>
    <r>
      <rPr>
        <b/>
        <sz val="8"/>
        <color rgb="FFFF0000"/>
        <rFont val="等线 Light"/>
        <charset val="134"/>
      </rPr>
      <t>200套左右</t>
    </r>
    <r>
      <rPr>
        <b/>
        <sz val="8"/>
        <color rgb="FF0484F0"/>
        <rFont val="等线 Light"/>
        <charset val="134"/>
      </rPr>
      <t>可用，如挪用HOLDSON还有</t>
    </r>
    <r>
      <rPr>
        <b/>
        <sz val="8"/>
        <color rgb="FFFF0000"/>
        <rFont val="等线 Light"/>
        <charset val="134"/>
      </rPr>
      <t>776套</t>
    </r>
    <r>
      <rPr>
        <b/>
        <sz val="8"/>
        <color rgb="FF0484F0"/>
        <rFont val="等线 Light"/>
        <charset val="134"/>
      </rPr>
      <t>在3月初可用</t>
    </r>
  </si>
  <si>
    <t>Scratch Magic Butterflies</t>
  </si>
  <si>
    <r>
      <rPr>
        <b/>
        <sz val="8"/>
        <color rgb="FF0484F0"/>
        <rFont val="等线 Light"/>
        <charset val="134"/>
      </rPr>
      <t>JRK分批第一次走1656，第二批暂不走，则10订单数量不缺；截止</t>
    </r>
    <r>
      <rPr>
        <b/>
        <sz val="8"/>
        <color rgb="FFFF0000"/>
        <rFont val="等线 Light"/>
        <charset val="134"/>
      </rPr>
      <t>其他新下订单要用数量则需要到3月底（加上JRK第二批1440套共计7000套左右要3月底到货）</t>
    </r>
  </si>
  <si>
    <r>
      <rPr>
        <sz val="9"/>
        <color theme="1"/>
        <rFont val="Arial"/>
        <charset val="134"/>
      </rPr>
      <t xml:space="preserve">DIY SEWING  </t>
    </r>
    <r>
      <rPr>
        <sz val="9"/>
        <color theme="1"/>
        <rFont val="宋体"/>
        <charset val="134"/>
      </rPr>
      <t>迷你笔套缝制</t>
    </r>
  </si>
  <si>
    <t>艾维尼笔套缝制空展示盒(9套入）-外销款</t>
  </si>
  <si>
    <t>Sewing My First Keychain-Rabbit</t>
  </si>
  <si>
    <t>艾维尼小圆筒手工缝制玩偶空展示盒</t>
  </si>
  <si>
    <t>艾维尼DIY大圆筒手工缝制玩偶空展示盒</t>
  </si>
  <si>
    <r>
      <rPr>
        <sz val="9"/>
        <color theme="1"/>
        <rFont val="Arial"/>
        <charset val="134"/>
      </rPr>
      <t>DIY Sewing(</t>
    </r>
    <r>
      <rPr>
        <sz val="9"/>
        <color theme="1"/>
        <rFont val="宋体"/>
        <charset val="134"/>
      </rPr>
      <t>手工缝制玩偶</t>
    </r>
    <r>
      <rPr>
        <sz val="9"/>
        <color theme="1"/>
        <rFont val="Arial"/>
        <charset val="134"/>
      </rPr>
      <t>-</t>
    </r>
    <r>
      <rPr>
        <sz val="9"/>
        <color theme="1"/>
        <rFont val="宋体"/>
        <charset val="134"/>
      </rPr>
      <t>方盒）</t>
    </r>
  </si>
  <si>
    <r>
      <rPr>
        <sz val="9"/>
        <color theme="1"/>
        <rFont val="Arial"/>
        <charset val="134"/>
      </rPr>
      <t>LOOPIE FUN MY FIRST PLUSH BAG-DIY</t>
    </r>
    <r>
      <rPr>
        <sz val="9"/>
        <color theme="1"/>
        <rFont val="宋体"/>
        <charset val="134"/>
      </rPr>
      <t>我的第一个钩钩包</t>
    </r>
  </si>
  <si>
    <t>艾维尼我DIY钩钩包空展示盒</t>
  </si>
  <si>
    <t>Tattoo Sticker 纹身贴</t>
  </si>
  <si>
    <t>Tattoo Sticker-Animal</t>
  </si>
  <si>
    <r>
      <rPr>
        <sz val="10"/>
        <color theme="2" tint="-0.75"/>
        <rFont val="微软雅黑"/>
        <charset val="134"/>
      </rPr>
      <t>艾维尼指甲纹身贴套装空展示盒</t>
    </r>
    <r>
      <rPr>
        <b/>
        <sz val="10"/>
        <color rgb="FFFF0000"/>
        <rFont val="微软雅黑"/>
        <charset val="134"/>
      </rPr>
      <t>（8pcs）</t>
    </r>
  </si>
  <si>
    <r>
      <rPr>
        <sz val="9"/>
        <color theme="1"/>
        <rFont val="Arial"/>
        <charset val="134"/>
      </rPr>
      <t>NAIL STICKER SMALL</t>
    </r>
    <r>
      <rPr>
        <sz val="9"/>
        <color theme="1"/>
        <rFont val="宋体"/>
        <charset val="134"/>
      </rPr>
      <t>指甲贴小</t>
    </r>
  </si>
  <si>
    <r>
      <rPr>
        <sz val="9"/>
        <color theme="1"/>
        <rFont val="Arial"/>
        <charset val="134"/>
      </rPr>
      <t>MOSAIC ART KITS</t>
    </r>
    <r>
      <rPr>
        <sz val="9"/>
        <color theme="1"/>
        <rFont val="宋体"/>
        <charset val="134"/>
      </rPr>
      <t>低幼马赛克拼贴画</t>
    </r>
  </si>
  <si>
    <t>艾维尼马赛克拼贴画-农场</t>
  </si>
  <si>
    <t>艾维尼树叶创意蜡笔套装-森林音乐会</t>
  </si>
  <si>
    <t>艾维尼丝滑蜡笔6色</t>
  </si>
  <si>
    <t>丝滑蜡笔空展示盒（6色布袋）</t>
  </si>
  <si>
    <t>艾维尼衍纸艺术套装空展示盒无卡头无保护罩</t>
  </si>
  <si>
    <t>艾维尼衍纸补充装空展示盒+卡头+保护罩</t>
  </si>
  <si>
    <t>艾维尼衍纸工具套装空展示盒+卡头+保护罩</t>
  </si>
  <si>
    <r>
      <rPr>
        <sz val="10"/>
        <color theme="2" tint="-0.75"/>
        <rFont val="等线 Light"/>
        <charset val="134"/>
      </rPr>
      <t>DP197090E</t>
    </r>
    <r>
      <rPr>
        <b/>
        <sz val="10"/>
        <color rgb="FF0070C0"/>
        <rFont val="等线 Light"/>
        <charset val="134"/>
      </rPr>
      <t>（客定转）</t>
    </r>
  </si>
  <si>
    <r>
      <rPr>
        <sz val="9"/>
        <color theme="1"/>
        <rFont val="Arial"/>
        <charset val="134"/>
      </rPr>
      <t xml:space="preserve">DIY SEWING </t>
    </r>
    <r>
      <rPr>
        <sz val="9"/>
        <color theme="1"/>
        <rFont val="宋体"/>
        <charset val="134"/>
      </rPr>
      <t>刺绣箍艺术</t>
    </r>
  </si>
  <si>
    <r>
      <rPr>
        <sz val="10"/>
        <color theme="2" tint="-0.75"/>
        <rFont val="等线 Light"/>
        <charset val="134"/>
      </rPr>
      <t>DP207284E</t>
    </r>
    <r>
      <rPr>
        <b/>
        <sz val="10"/>
        <color theme="8"/>
        <rFont val="等线 Light"/>
        <charset val="134"/>
      </rPr>
      <t>(客定）</t>
    </r>
  </si>
  <si>
    <t>数量</t>
  </si>
  <si>
    <t>外箱</t>
  </si>
  <si>
    <t>原色--外箱</t>
  </si>
  <si>
    <t>外箱（9个装）</t>
  </si>
  <si>
    <t>外箱（16个装）</t>
  </si>
  <si>
    <t>外箱（JRK专用）</t>
  </si>
  <si>
    <t>外箱（高30cm)</t>
  </si>
  <si>
    <t>外箱（高24cm)</t>
  </si>
  <si>
    <t>蓝色--外箱</t>
  </si>
  <si>
    <t>粉色--外箱</t>
  </si>
  <si>
    <t>DP197086</t>
  </si>
  <si>
    <t>DP197087</t>
  </si>
  <si>
    <t>外箱（24个装）</t>
  </si>
  <si>
    <t>DP197088</t>
  </si>
  <si>
    <t>DP197094</t>
  </si>
  <si>
    <t>DP197098</t>
  </si>
  <si>
    <t>DP197099</t>
  </si>
  <si>
    <t>DP197101</t>
  </si>
  <si>
    <t>DP197102</t>
  </si>
  <si>
    <t>DP197104</t>
  </si>
  <si>
    <t>DP197109</t>
  </si>
  <si>
    <t>DP197110</t>
  </si>
  <si>
    <t>DP197111</t>
  </si>
  <si>
    <t>DP197119</t>
  </si>
  <si>
    <t>DP207215</t>
  </si>
  <si>
    <t>DP207234</t>
  </si>
  <si>
    <t>DP207235</t>
  </si>
  <si>
    <t>DP207236</t>
  </si>
  <si>
    <t>DP207239</t>
  </si>
  <si>
    <t>DP207240</t>
  </si>
  <si>
    <t>DP207277</t>
  </si>
  <si>
    <t>DP207289</t>
  </si>
  <si>
    <t>DP207290</t>
  </si>
  <si>
    <t>DP207302</t>
  </si>
  <si>
    <t>DP207304</t>
  </si>
  <si>
    <t>DP207305</t>
  </si>
  <si>
    <t>DP217325</t>
  </si>
  <si>
    <t>DP217326</t>
  </si>
  <si>
    <t>DP217327</t>
  </si>
  <si>
    <t>DP217328</t>
  </si>
  <si>
    <t>DP217377</t>
  </si>
  <si>
    <t>DP217378</t>
  </si>
  <si>
    <t>DP217379</t>
  </si>
  <si>
    <t>DP217380</t>
  </si>
  <si>
    <t>DP7062</t>
  </si>
  <si>
    <t>DP7063</t>
  </si>
  <si>
    <t>艾维尼丝滑蜡笔 --抽绳帆布袋</t>
  </si>
  <si>
    <t>艾维尼丝滑蜡笔 --纸套</t>
  </si>
  <si>
    <t>6色</t>
  </si>
  <si>
    <t>丝滑蜡笔 --草绿色</t>
  </si>
  <si>
    <t>丝滑蜡笔 --大红</t>
  </si>
  <si>
    <t>丝滑蜡笔 --黄色</t>
  </si>
  <si>
    <t>丝滑蜡笔 --橘色</t>
  </si>
  <si>
    <t>丝滑蜡笔 --天蓝色</t>
  </si>
  <si>
    <t>丝滑蜡笔 --紫色</t>
  </si>
  <si>
    <t>丝滑蜡笔 --绿色</t>
  </si>
  <si>
    <t>丝滑蜡笔 --红紫色</t>
  </si>
  <si>
    <t>丝滑蜡笔 --黑色</t>
  </si>
  <si>
    <t>丝滑蜡笔 --粉色</t>
  </si>
  <si>
    <t>丝滑蜡笔 --咖啡色</t>
  </si>
  <si>
    <t>造型沙 --彩盒</t>
  </si>
  <si>
    <r>
      <rPr>
        <b/>
        <sz val="10"/>
        <color theme="2" tint="-0.75"/>
        <rFont val="Arial"/>
        <charset val="134"/>
      </rPr>
      <t>ERP</t>
    </r>
    <r>
      <rPr>
        <b/>
        <sz val="10"/>
        <color theme="2" tint="-0.75"/>
        <rFont val="宋体"/>
        <charset val="134"/>
      </rPr>
      <t>系统出库</t>
    </r>
  </si>
  <si>
    <r>
      <rPr>
        <b/>
        <sz val="10"/>
        <color theme="2" tint="-0.75"/>
        <rFont val="宋体"/>
        <charset val="134"/>
      </rPr>
      <t>审核日期</t>
    </r>
  </si>
  <si>
    <t>盘库1</t>
  </si>
  <si>
    <t>盘库2</t>
  </si>
  <si>
    <t>盘库3</t>
  </si>
  <si>
    <t>盘库4</t>
  </si>
  <si>
    <t>外销
在此
前加</t>
  </si>
  <si>
    <t>21年内销结转</t>
  </si>
  <si>
    <t>内销
在此
前加</t>
  </si>
  <si>
    <t>CONNIE数据</t>
  </si>
  <si>
    <t>ITEM NO.</t>
  </si>
  <si>
    <t>在途批次</t>
  </si>
  <si>
    <t>在此</t>
  </si>
  <si>
    <t>到货批次</t>
  </si>
  <si>
    <t>2021-12月底数</t>
  </si>
  <si>
    <t>前加</t>
  </si>
  <si>
    <t>21年结转</t>
  </si>
  <si>
    <t>美金零售价</t>
  </si>
  <si>
    <t>FOB经销价</t>
  </si>
  <si>
    <t>内销RMB经销价</t>
  </si>
  <si>
    <t>报价基准（与系统一致）</t>
  </si>
  <si>
    <t>外销利润/6.7</t>
  </si>
  <si>
    <t>内销利润</t>
  </si>
  <si>
    <t>报价基准数量基础</t>
  </si>
  <si>
    <t>平均下单成本（报价基准）</t>
  </si>
  <si>
    <t>平均价下的利润外销率</t>
  </si>
  <si>
    <t>首次投放时间</t>
  </si>
  <si>
    <t>本年上架时间</t>
  </si>
  <si>
    <t>截止销售月数/月</t>
  </si>
  <si>
    <t>本年销售天数(实时日期）/天</t>
  </si>
  <si>
    <t>期初数量/套</t>
  </si>
  <si>
    <t>2021累计销售数量/套</t>
  </si>
  <si>
    <t>累计
周转率</t>
  </si>
  <si>
    <t>预年
周转率</t>
  </si>
  <si>
    <t>期末可售数量/套</t>
  </si>
  <si>
    <t>期末可售成本/元</t>
  </si>
  <si>
    <t>月均销售数量/套</t>
  </si>
  <si>
    <t>日均销售数量/套</t>
  </si>
  <si>
    <t>预计可售天数/天</t>
  </si>
  <si>
    <t>生产周期/天</t>
  </si>
  <si>
    <t>预计断货天数</t>
  </si>
  <si>
    <t>本次备货数量</t>
  </si>
  <si>
    <t>备货后可售</t>
  </si>
  <si>
    <t>预计年周转率</t>
  </si>
  <si>
    <t>1月周转率</t>
  </si>
  <si>
    <t>2月周转率</t>
  </si>
  <si>
    <t>3月周转率</t>
  </si>
  <si>
    <t>4月周转率</t>
  </si>
  <si>
    <t>5月周转率</t>
  </si>
  <si>
    <t>6月周转率</t>
  </si>
  <si>
    <t>7月周转率</t>
  </si>
  <si>
    <t>8月周转率</t>
  </si>
  <si>
    <t>9月周转率</t>
  </si>
  <si>
    <t>10月周转率</t>
  </si>
  <si>
    <t>11月周转率</t>
  </si>
  <si>
    <t>12月周转率</t>
  </si>
  <si>
    <r>
      <rPr>
        <b/>
        <sz val="9"/>
        <color rgb="FFFF0000"/>
        <rFont val="宋体"/>
        <charset val="134"/>
      </rPr>
      <t>停产</t>
    </r>
  </si>
  <si>
    <t>口袋贴纸空展示盒</t>
  </si>
  <si>
    <t>小指甲贴空展示盒7088（小纹身贴通用）</t>
  </si>
  <si>
    <t>大指甲贴空展示盒7119（大纹身贴通用7170）</t>
  </si>
  <si>
    <r>
      <rPr>
        <sz val="9"/>
        <color theme="1"/>
        <rFont val="Arial"/>
        <charset val="134"/>
      </rPr>
      <t>SCRATCH ART</t>
    </r>
    <r>
      <rPr>
        <sz val="9"/>
        <color theme="1"/>
        <rFont val="宋体"/>
        <charset val="134"/>
      </rPr>
      <t>刮刮画</t>
    </r>
  </si>
  <si>
    <t>手提本空展示盒（老）</t>
  </si>
  <si>
    <t>糊裱盒空展示盒</t>
  </si>
  <si>
    <t>展架-1498</t>
  </si>
  <si>
    <t>成品数量</t>
  </si>
  <si>
    <t>筒（彩盒）</t>
  </si>
  <si>
    <t>材料包（刮画）</t>
  </si>
  <si>
    <t>其他配件</t>
  </si>
  <si>
    <t>大纹身贴--独角兽A（闪光）</t>
  </si>
  <si>
    <t>大纹身贴-美人鱼（闪光）</t>
  </si>
  <si>
    <t>大纹身贴-花朵A（闪光）</t>
  </si>
  <si>
    <t>大纹身贴-花朵B(闪光）</t>
  </si>
  <si>
    <t>大纹身贴-涂鸦（闪光）</t>
  </si>
  <si>
    <t>大纹身贴-独角兽B（闪光）</t>
  </si>
  <si>
    <t>大纹身贴-骑士</t>
  </si>
  <si>
    <t>大纹身贴--恐龙</t>
  </si>
  <si>
    <t>大纹身贴-仙子（闪光）</t>
  </si>
  <si>
    <t>大纹身贴-芭蕾（闪光）</t>
  </si>
  <si>
    <t>丝滑蜡笔-小狐狸</t>
  </si>
  <si>
    <t>丝滑蜡笔-小狮子</t>
  </si>
  <si>
    <t>丝滑蜡笔-北极熊</t>
  </si>
  <si>
    <t>丝滑蜡笔-独角兽</t>
  </si>
  <si>
    <t>丝滑蜡笔-大嘴鸟</t>
  </si>
  <si>
    <t>丝滑蜡笔-小兔子</t>
  </si>
  <si>
    <t>丝滑蜡笔（6色布袋装）</t>
  </si>
  <si>
    <t>快干蜡笔经典12色</t>
  </si>
  <si>
    <t>快干蜡笔经典6色</t>
  </si>
  <si>
    <t>快干蜡笔金属6色</t>
  </si>
  <si>
    <t>积木蜡笔-交通</t>
  </si>
  <si>
    <t>积木蜡笔-恐龙</t>
  </si>
  <si>
    <t>积木蜡笔-太空</t>
  </si>
  <si>
    <t>积木蜡笔-城市</t>
  </si>
  <si>
    <t>彩色造型沙1KG装-原色</t>
  </si>
  <si>
    <t>彩色造型沙1KG装-蓝色</t>
  </si>
  <si>
    <t>彩色造型沙1KG装-粉色</t>
  </si>
  <si>
    <t>彩色造型沙1KG装-绿色</t>
  </si>
  <si>
    <t>彩色造型沙1KG装-橙色</t>
  </si>
  <si>
    <t>刮刮画-4个甲虫刮画</t>
  </si>
  <si>
    <t>方盒-考拉</t>
  </si>
  <si>
    <t>方盒-兔子</t>
  </si>
  <si>
    <t>方盒-猫咪</t>
  </si>
  <si>
    <t>方盒-独角兽</t>
  </si>
  <si>
    <t>彩色线条刮刮画-哇，动物们</t>
  </si>
  <si>
    <t>彩色线条刮刮画-鸟类动物</t>
  </si>
  <si>
    <t>彩色线条刮刮画-恐龙</t>
  </si>
  <si>
    <t>彩色线条刮刮画-独角兽</t>
  </si>
  <si>
    <t>大圆筒 -独角兽</t>
  </si>
  <si>
    <t>大圆筒 -猫头鹰</t>
  </si>
  <si>
    <t>大圆筒-大嘴鸟</t>
  </si>
  <si>
    <t>大圆筒 -羊驼</t>
  </si>
  <si>
    <t>大圆筒 -树懒</t>
  </si>
  <si>
    <t>大圆筒 -鹿</t>
  </si>
  <si>
    <t>大圆筒 -企鹅</t>
  </si>
  <si>
    <t>大圆筒-火烈鸟</t>
  </si>
  <si>
    <t>CH1620-1（客定）</t>
  </si>
  <si>
    <t>CH1623-1（客定）</t>
  </si>
  <si>
    <t>CH1625-1（客定）</t>
  </si>
  <si>
    <t>小圆筒-独角兽</t>
  </si>
  <si>
    <t>小圆筒-猫头鹰</t>
  </si>
  <si>
    <t>小圆筒-大嘴鸟</t>
  </si>
  <si>
    <t>小圆筒-羊驼</t>
  </si>
  <si>
    <t>小圆筒-树懒</t>
  </si>
  <si>
    <t>小圆筒-鹿</t>
  </si>
  <si>
    <t>小圆筒-企鹅</t>
  </si>
  <si>
    <t>小圆筒-火烈鸟</t>
  </si>
  <si>
    <t>低幼刮刮画-海洋动物</t>
  </si>
  <si>
    <t>低幼刮刮画-恐龙</t>
  </si>
  <si>
    <t>低幼刮刮画-小仙女</t>
  </si>
  <si>
    <t>低幼刮刮画-美人鱼</t>
  </si>
  <si>
    <t>趣热缩片味礼盒-海洋世界</t>
  </si>
  <si>
    <t>刮刮画礼盒-野生动物</t>
  </si>
  <si>
    <t>十字绣礼盒-森林鸟</t>
  </si>
  <si>
    <t>沙画蓬蓬球礼盒-狐狸和树懒</t>
  </si>
  <si>
    <t>梦幻刮画灯</t>
  </si>
  <si>
    <t>低幼马赛克拼贴画-农场</t>
  </si>
  <si>
    <t>低幼马赛克拼贴画-森林动物</t>
  </si>
  <si>
    <t>低幼马赛克拼贴画-恐龙</t>
  </si>
  <si>
    <t>低幼马赛克拼贴画-汽车</t>
  </si>
  <si>
    <t>像素马赛克拼贴画-交通</t>
  </si>
  <si>
    <t>像素马赛克拼贴画-美人鱼</t>
  </si>
  <si>
    <t>像素马赛克拼贴画-太空</t>
  </si>
  <si>
    <t>像素马赛克拼贴画-独角兽</t>
  </si>
  <si>
    <t>迷你刮画本-恐龙</t>
  </si>
  <si>
    <t>迷你刮画本-独角兽</t>
  </si>
  <si>
    <t>线圈刮画本-太空探险</t>
  </si>
  <si>
    <t>线圈刮画本-和独角兽一起去旅行</t>
  </si>
  <si>
    <t>刮刮画-太空</t>
  </si>
  <si>
    <t>刮刮画-工程车</t>
  </si>
  <si>
    <t>刮刮画-怪兽</t>
  </si>
  <si>
    <t>刮刮画-交通</t>
  </si>
  <si>
    <t>关节刮刮画-花园精灵</t>
  </si>
  <si>
    <t>关节刮刮画-独角兽</t>
  </si>
  <si>
    <t>关节刮刮画-昆虫</t>
  </si>
  <si>
    <t>关节刮刮画-森林动物</t>
  </si>
  <si>
    <t>植绒画-独角兽</t>
  </si>
  <si>
    <t>植绒画-公主</t>
  </si>
  <si>
    <t>植绒画-美人鱼</t>
  </si>
  <si>
    <t>植绒画-交通</t>
  </si>
  <si>
    <t>植绒画-太空机器人</t>
  </si>
  <si>
    <t>植绒画-恐龙家族</t>
  </si>
  <si>
    <t>笔套缝制-狮子</t>
  </si>
  <si>
    <t>笔套缝制-怪兽</t>
  </si>
  <si>
    <t>笔套缝制-熊猫</t>
  </si>
  <si>
    <t>笔套缝制-猫头鹰</t>
  </si>
  <si>
    <t>笔套缝制-青蛙</t>
  </si>
  <si>
    <t>笔套缝制-猫咪</t>
  </si>
  <si>
    <t>笔套缝制-独角兽</t>
  </si>
  <si>
    <t>笔套缝制-猴子</t>
  </si>
  <si>
    <t>笔套缝制-羊驼</t>
  </si>
  <si>
    <t>刺绣箍-熊猫</t>
  </si>
  <si>
    <t>刺绣箍-独角兽</t>
  </si>
  <si>
    <t>刺绣箍-羊驼</t>
  </si>
  <si>
    <t>刺绣箍-美人鱼</t>
  </si>
  <si>
    <t>彩虹绕线画-熊猫</t>
  </si>
  <si>
    <t>彩虹绕线画-独角兽</t>
  </si>
  <si>
    <t>彩虹绕线画-火箭</t>
  </si>
  <si>
    <t>彩虹绕线画-捕梦网</t>
  </si>
  <si>
    <t>磁力墙贴-甜美独角兽</t>
  </si>
  <si>
    <t>磁力墙贴-英俊小老虎</t>
  </si>
  <si>
    <t>手工缝制- 爱心考拉</t>
  </si>
  <si>
    <t>手工缝制 -亲子熊猫</t>
  </si>
  <si>
    <t>立体刮刮画 - 考拉与袋鼠</t>
  </si>
  <si>
    <t>立体刮刮画 - 熊猫家族</t>
  </si>
  <si>
    <t>立体刮刮画 - 树懒家族</t>
  </si>
  <si>
    <t>手提水画本-环球旅行</t>
  </si>
  <si>
    <t>手提植绒涂色本-丛林探险</t>
  </si>
  <si>
    <t>手提换装涂色本-小小设计师</t>
  </si>
  <si>
    <t>衍纸套装 - 独角兽</t>
  </si>
  <si>
    <t>衍纸套装 - 小昆虫</t>
  </si>
  <si>
    <t>衍纸补充装</t>
  </si>
  <si>
    <t>衍纸工具套装</t>
  </si>
  <si>
    <t>钩钩包-温柔熊</t>
  </si>
  <si>
    <t>钩钩包-乖乖兔</t>
  </si>
  <si>
    <t>钩钩包-小狐狸</t>
  </si>
  <si>
    <t>摩尔奶奶教你学缝制</t>
  </si>
  <si>
    <t>和摩尔家族去野餐</t>
  </si>
  <si>
    <t>创意木制印章-恐龙世界</t>
  </si>
  <si>
    <t>创意木制印章-小小昆虫</t>
  </si>
  <si>
    <t>创意木制印章-交通工具</t>
  </si>
  <si>
    <t>创意木制印章-可爱宠物</t>
  </si>
  <si>
    <t>闪闪钻石画-猫咪面具</t>
  </si>
  <si>
    <t>闪闪钻石画-公主面具</t>
  </si>
  <si>
    <t>折纸飞机-我的超酷飞机场</t>
  </si>
  <si>
    <t>涂鸦与装扮-梦幻独角兽</t>
  </si>
  <si>
    <t>涂鸦与装扮-神秘喷火龙</t>
  </si>
  <si>
    <t>4合1独角兽手工盒</t>
  </si>
  <si>
    <t>马赛克拼贴画-独角兽</t>
  </si>
  <si>
    <t>马赛克拼贴画-美人鱼</t>
  </si>
  <si>
    <t>小圆筒-小狐狸</t>
  </si>
  <si>
    <t>迷你刮画本-海洋动物</t>
  </si>
  <si>
    <t>迷你刮画本-丛林动物</t>
  </si>
  <si>
    <t xml:space="preserve"> -独角兽 大圆筒改方盒</t>
  </si>
  <si>
    <t>花束刮画-猫咪</t>
  </si>
  <si>
    <t>花束刮画-蝴蝶</t>
  </si>
  <si>
    <t>花束刮画-蛋糕</t>
  </si>
  <si>
    <t>花束刮花-花朵</t>
  </si>
  <si>
    <t>钩钩包-熊猫</t>
  </si>
  <si>
    <t>钩钩包-考拉</t>
  </si>
  <si>
    <t>钩钩包-鹿</t>
  </si>
  <si>
    <t>3合1水画本-四季</t>
  </si>
  <si>
    <t>3合1水画本-海底世界</t>
  </si>
  <si>
    <t>3合1水画本-恐龙</t>
  </si>
  <si>
    <t>折纸飞机-我的动物园</t>
  </si>
  <si>
    <t>折纸-我的宠物们</t>
  </si>
  <si>
    <t>立体刮刮画 - 蝴蝶</t>
  </si>
  <si>
    <t>穿绳套装-我的动物朋友</t>
  </si>
  <si>
    <t>穿绳套装-我的小宠物</t>
  </si>
  <si>
    <t>穿绳套装-我的恐龙朋友</t>
  </si>
  <si>
    <t>穿绳套装-我的海洋朋友</t>
  </si>
  <si>
    <t>空展示盒 （老款）DP197072</t>
  </si>
  <si>
    <t>动物耳朵拼图展示盒X6</t>
  </si>
  <si>
    <t>DP197090 （客定）</t>
  </si>
  <si>
    <t>大信封空展示盒（像马、关节--8套/展）</t>
  </si>
  <si>
    <t>DP207263E（客定）</t>
  </si>
  <si>
    <t>关节刮画空展示盒</t>
  </si>
  <si>
    <t>DP207281E（客定）</t>
  </si>
  <si>
    <t>（JRK）方盒空展示盒（12套/展）</t>
  </si>
  <si>
    <t>DP207282E（客定）</t>
  </si>
  <si>
    <t>（JRK）方盒空展示盒（6套/展）</t>
  </si>
  <si>
    <t>DP207283E（客定）</t>
  </si>
  <si>
    <t>DP207284E（客定）</t>
  </si>
  <si>
    <t>DP207285E（客定）</t>
  </si>
  <si>
    <t>DP207286E（客定）</t>
  </si>
  <si>
    <t>DP207310E（客定）</t>
  </si>
  <si>
    <t>DP217358E（客定）</t>
  </si>
  <si>
    <t>（涂装-梦幻独角兽）液体粉笔</t>
  </si>
  <si>
    <t>（涂装-神秘喷火龙）液体粉笔</t>
  </si>
  <si>
    <t>造型沙豪华礼盒-海洋</t>
  </si>
  <si>
    <t>造型沙豪华礼盒-食物</t>
  </si>
  <si>
    <t>小指甲贴经典款-动物</t>
  </si>
  <si>
    <t>小指甲贴经典款-海洋</t>
  </si>
  <si>
    <t>小指甲贴经典款-水果</t>
  </si>
  <si>
    <t>小指甲贴闪粉款-独角兽</t>
  </si>
  <si>
    <t>小指甲贴闪粉款-花朵</t>
  </si>
  <si>
    <t>小指甲贴闪粉款-动物</t>
  </si>
  <si>
    <t>小指甲贴夜光款-太空</t>
  </si>
  <si>
    <t>小指甲贴荧光款-甜品</t>
  </si>
  <si>
    <t>小指甲贴荧光款-海底世界</t>
  </si>
  <si>
    <t>大指甲贴-动物</t>
  </si>
  <si>
    <t>大指甲贴-海洋</t>
  </si>
  <si>
    <t>大指甲贴-独角兽</t>
  </si>
  <si>
    <t>大指甲贴-太空</t>
  </si>
  <si>
    <t>大指甲贴-公主</t>
  </si>
  <si>
    <t>大指甲贴-宠物</t>
  </si>
  <si>
    <t>指甲纹身贴套装-美人鱼</t>
  </si>
  <si>
    <t>指甲纹身贴套装-独角兽</t>
  </si>
  <si>
    <t>指甲纹身贴套装-公主</t>
  </si>
  <si>
    <t>指甲纹身贴套装-花朵</t>
  </si>
  <si>
    <t>指甲纹身贴套装-圣诞</t>
  </si>
  <si>
    <t>动物耳朵拼图-北极熊</t>
  </si>
  <si>
    <t>动物耳朵拼图-老虎</t>
  </si>
  <si>
    <t>动物耳朵拼图-熊猫</t>
  </si>
  <si>
    <t>动物耳朵拼图-独角兽</t>
  </si>
  <si>
    <t>动物耳朵拼图-独角鲸</t>
  </si>
  <si>
    <t>动物耳朵拼图-农场</t>
  </si>
  <si>
    <t>触摸拼图-恐龙</t>
  </si>
  <si>
    <t>触摸拼图-丛林</t>
  </si>
  <si>
    <t>触摸拼图-农场</t>
  </si>
  <si>
    <t>触摸拼图-海洋动物</t>
  </si>
  <si>
    <t>3D立体拼插挂饰-温柔熊</t>
  </si>
  <si>
    <t>3D立体拼插挂饰-开心兔</t>
  </si>
  <si>
    <t>3D立体拼插挂饰-超萌熊猫</t>
  </si>
  <si>
    <t>3D立体拼插挂饰-小狐狸</t>
  </si>
  <si>
    <t>3D立体拼插挂饰-小考拉</t>
  </si>
  <si>
    <t>3D立体拼插挂饰-小鹿</t>
  </si>
  <si>
    <t>造型沙模具A-城堡</t>
  </si>
  <si>
    <t>造型沙模具B-动物</t>
  </si>
  <si>
    <t>造型沙模具D-交通海洋混装</t>
  </si>
  <si>
    <t>造型沙模具E-交通海洋城堡混装</t>
  </si>
  <si>
    <t>美人鱼发箍</t>
  </si>
  <si>
    <t>漂流瓶</t>
  </si>
  <si>
    <t>手链</t>
  </si>
  <si>
    <t>刺绣箍美人鱼（欧版）</t>
  </si>
  <si>
    <t>美人鱼发箍（欧版）</t>
  </si>
  <si>
    <t>漂流瓶（欧版）</t>
  </si>
  <si>
    <t>手链（欧版）</t>
  </si>
  <si>
    <t>迷你贴纸-美人鱼（烫银）</t>
  </si>
  <si>
    <t>迷你贴纸-农场（金葱）</t>
  </si>
  <si>
    <t>迷你贴纸-北极熊（烫银）</t>
  </si>
  <si>
    <t>迷你贴纸-丛林（金葱）</t>
  </si>
  <si>
    <t>迷你贴纸-独角兽（烫银）</t>
  </si>
  <si>
    <t>迷你贴纸-熊猫（金葱）</t>
  </si>
  <si>
    <t>航海手链空展示盒</t>
  </si>
  <si>
    <r>
      <rPr>
        <sz val="9"/>
        <color theme="2" tint="-0.75"/>
        <rFont val="微软雅黑"/>
        <charset val="134"/>
      </rPr>
      <t>模具（6件套）-海洋</t>
    </r>
    <r>
      <rPr>
        <sz val="9"/>
        <color rgb="FFFF0000"/>
        <rFont val="微软雅黑"/>
        <charset val="134"/>
      </rPr>
      <t>（贴了不干胶）</t>
    </r>
  </si>
  <si>
    <r>
      <rPr>
        <sz val="9"/>
        <color theme="2" tint="-0.75"/>
        <rFont val="微软雅黑"/>
        <charset val="134"/>
      </rPr>
      <t>模具（7件套）-食物</t>
    </r>
    <r>
      <rPr>
        <sz val="9"/>
        <color rgb="FFFF0000"/>
        <rFont val="微软雅黑"/>
        <charset val="134"/>
      </rPr>
      <t>（小船长）</t>
    </r>
  </si>
</sst>
</file>

<file path=xl/styles.xml><?xml version="1.0" encoding="utf-8"?>
<styleSheet xmlns="http://schemas.openxmlformats.org/spreadsheetml/2006/main">
  <numFmts count="12">
    <numFmt numFmtId="5" formatCode="&quot;￥&quot;#,##0;&quot;￥&quot;\-#,##0"/>
    <numFmt numFmtId="7" formatCode="&quot;￥&quot;#,##0.00;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$#,##0.00;\-\$#,##0.00"/>
    <numFmt numFmtId="177" formatCode="0.00_ "/>
    <numFmt numFmtId="178" formatCode="yyyy/m/d;@"/>
    <numFmt numFmtId="179" formatCode="0_ "/>
    <numFmt numFmtId="180" formatCode="yy/m/d;@"/>
    <numFmt numFmtId="181" formatCode="0.00_);[Red]\(0.00\)"/>
  </numFmts>
  <fonts count="172">
    <font>
      <sz val="11"/>
      <color theme="1"/>
      <name val="宋体"/>
      <charset val="134"/>
      <scheme val="minor"/>
    </font>
    <font>
      <sz val="9"/>
      <name val="Arial"/>
      <charset val="134"/>
    </font>
    <font>
      <sz val="9"/>
      <color theme="1"/>
      <name val="Arial"/>
      <charset val="134"/>
    </font>
    <font>
      <sz val="9"/>
      <name val="幼圆"/>
      <charset val="134"/>
    </font>
    <font>
      <sz val="9"/>
      <color theme="2" tint="-0.75"/>
      <name val="微软雅黑"/>
      <charset val="134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sz val="9"/>
      <color rgb="FFFF0000"/>
      <name val="幼圆"/>
      <charset val="134"/>
    </font>
    <font>
      <sz val="9"/>
      <name val="微软雅黑"/>
      <charset val="134"/>
    </font>
    <font>
      <sz val="9"/>
      <name val="幼圆"/>
      <charset val="0"/>
    </font>
    <font>
      <sz val="9"/>
      <color theme="1"/>
      <name val="微软雅黑"/>
      <charset val="134"/>
    </font>
    <font>
      <sz val="11"/>
      <color theme="1"/>
      <name val="Arial"/>
      <charset val="134"/>
    </font>
    <font>
      <sz val="9"/>
      <color theme="1"/>
      <name val="等线 Light"/>
      <charset val="134"/>
    </font>
    <font>
      <sz val="9"/>
      <color theme="2" tint="-0.75"/>
      <name val="Arial"/>
      <charset val="134"/>
    </font>
    <font>
      <sz val="10"/>
      <color theme="2" tint="-0.75"/>
      <name val="Arial"/>
      <charset val="134"/>
    </font>
    <font>
      <sz val="10"/>
      <color theme="2" tint="-0.75"/>
      <name val="等线 Light"/>
      <charset val="134"/>
    </font>
    <font>
      <sz val="10"/>
      <color theme="1"/>
      <name val="等线 Light"/>
      <charset val="134"/>
    </font>
    <font>
      <b/>
      <sz val="10"/>
      <color rgb="FFFF0000"/>
      <name val="等线 Light"/>
      <charset val="134"/>
    </font>
    <font>
      <sz val="9"/>
      <color theme="2" tint="-0.75"/>
      <name val="等线 Light"/>
      <charset val="134"/>
    </font>
    <font>
      <b/>
      <sz val="9"/>
      <color theme="2" tint="-0.75"/>
      <name val="Arial"/>
      <charset val="134"/>
    </font>
    <font>
      <b/>
      <sz val="10"/>
      <color theme="2" tint="-0.75"/>
      <name val="等线 Light"/>
      <charset val="134"/>
    </font>
    <font>
      <b/>
      <sz val="9"/>
      <color rgb="FFFF0000"/>
      <name val="Arial"/>
      <charset val="134"/>
    </font>
    <font>
      <b/>
      <sz val="9"/>
      <color theme="2" tint="-0.75"/>
      <name val="宋体"/>
      <charset val="134"/>
    </font>
    <font>
      <b/>
      <sz val="10"/>
      <color theme="2" tint="-0.75"/>
      <name val="Arial"/>
      <charset val="134"/>
    </font>
    <font>
      <b/>
      <sz val="11"/>
      <color theme="1"/>
      <name val="微软雅黑"/>
      <charset val="134"/>
    </font>
    <font>
      <b/>
      <sz val="11"/>
      <color theme="1" tint="0.05"/>
      <name val="微软雅黑"/>
      <charset val="134"/>
    </font>
    <font>
      <b/>
      <sz val="11"/>
      <color rgb="FFFF0000"/>
      <name val="微软雅黑"/>
      <charset val="134"/>
    </font>
    <font>
      <b/>
      <sz val="9"/>
      <color theme="1"/>
      <name val="Arial"/>
      <charset val="134"/>
    </font>
    <font>
      <b/>
      <sz val="9"/>
      <color theme="1" tint="0.05"/>
      <name val="Arial"/>
      <charset val="134"/>
    </font>
    <font>
      <b/>
      <sz val="10"/>
      <color theme="1" tint="0.05"/>
      <name val="等线 Light"/>
      <charset val="134"/>
    </font>
    <font>
      <sz val="10"/>
      <color theme="2" tint="-0.75"/>
      <name val="微软雅黑"/>
      <charset val="134"/>
    </font>
    <font>
      <b/>
      <sz val="11"/>
      <color rgb="FFFF0000"/>
      <name val="宋体"/>
      <charset val="134"/>
    </font>
    <font>
      <b/>
      <sz val="11"/>
      <color rgb="FFFFFF00"/>
      <name val="微软雅黑"/>
      <charset val="134"/>
    </font>
    <font>
      <b/>
      <sz val="9"/>
      <color rgb="FFFFFF00"/>
      <name val="Arial"/>
      <charset val="134"/>
    </font>
    <font>
      <b/>
      <sz val="10"/>
      <color rgb="FF0484F0"/>
      <name val="等线 Light"/>
      <charset val="134"/>
    </font>
    <font>
      <sz val="10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name val="等线 Light"/>
      <charset val="134"/>
    </font>
    <font>
      <b/>
      <sz val="9"/>
      <color theme="0"/>
      <name val="微软雅黑"/>
      <charset val="134"/>
    </font>
    <font>
      <b/>
      <sz val="9"/>
      <color rgb="FFE723F3"/>
      <name val="微软雅黑"/>
      <charset val="134"/>
    </font>
    <font>
      <b/>
      <sz val="9"/>
      <color rgb="FFFF0000"/>
      <name val="微软雅黑"/>
      <charset val="134"/>
    </font>
    <font>
      <sz val="9"/>
      <color rgb="FFE723F3"/>
      <name val="微软雅黑"/>
      <charset val="134"/>
    </font>
    <font>
      <sz val="9"/>
      <color theme="1" tint="0.05"/>
      <name val="微软雅黑"/>
      <charset val="134"/>
    </font>
    <font>
      <b/>
      <sz val="9"/>
      <name val="微软雅黑"/>
      <charset val="134"/>
    </font>
    <font>
      <b/>
      <sz val="9"/>
      <color theme="2" tint="-0.75"/>
      <name val="微软雅黑"/>
      <charset val="134"/>
    </font>
    <font>
      <b/>
      <sz val="9"/>
      <color theme="1" tint="0.05"/>
      <name val="微软雅黑"/>
      <charset val="134"/>
    </font>
    <font>
      <b/>
      <sz val="9"/>
      <color theme="1"/>
      <name val="微软雅黑"/>
      <charset val="134"/>
    </font>
    <font>
      <sz val="10"/>
      <color theme="2" tint="-0.75"/>
      <name val="等线 Light"/>
      <charset val="0"/>
    </font>
    <font>
      <sz val="10"/>
      <color rgb="FFFF0000"/>
      <name val="等线 Light"/>
      <charset val="134"/>
    </font>
    <font>
      <sz val="10"/>
      <color theme="1"/>
      <name val="微软雅黑"/>
      <charset val="134"/>
    </font>
    <font>
      <sz val="12"/>
      <name val="微软雅黑"/>
      <charset val="134"/>
    </font>
    <font>
      <b/>
      <sz val="12"/>
      <color theme="1"/>
      <name val="微软雅黑"/>
      <charset val="134"/>
    </font>
    <font>
      <sz val="10"/>
      <color rgb="FFFF0000"/>
      <name val="微软雅黑"/>
      <charset val="134"/>
    </font>
    <font>
      <sz val="10"/>
      <name val="Arial"/>
      <charset val="134"/>
    </font>
    <font>
      <sz val="8"/>
      <color theme="1"/>
      <name val="等线 Light"/>
      <charset val="134"/>
    </font>
    <font>
      <b/>
      <sz val="10"/>
      <color theme="8" tint="-0.25"/>
      <name val="等线 Light"/>
      <charset val="134"/>
    </font>
    <font>
      <sz val="9"/>
      <color theme="1"/>
      <name val="黑体"/>
      <charset val="134"/>
    </font>
    <font>
      <b/>
      <sz val="9"/>
      <color theme="1"/>
      <name val="黑体"/>
      <charset val="134"/>
    </font>
    <font>
      <b/>
      <sz val="11"/>
      <color rgb="FFFF0000"/>
      <name val="Arial"/>
      <charset val="134"/>
    </font>
    <font>
      <b/>
      <sz val="10"/>
      <color rgb="FFFF0000"/>
      <name val="Arial"/>
      <charset val="134"/>
    </font>
    <font>
      <b/>
      <sz val="10"/>
      <color theme="2" tint="-0.75"/>
      <name val="宋体"/>
      <charset val="134"/>
    </font>
    <font>
      <b/>
      <sz val="10"/>
      <name val="微软雅黑"/>
      <charset val="134"/>
    </font>
    <font>
      <sz val="10"/>
      <color theme="1" tint="0.25"/>
      <name val="微软雅黑"/>
      <charset val="134"/>
    </font>
    <font>
      <b/>
      <sz val="8"/>
      <color rgb="FFFF0000"/>
      <name val="Arial"/>
      <charset val="134"/>
    </font>
    <font>
      <sz val="8"/>
      <color theme="1"/>
      <name val="Arial"/>
      <charset val="134"/>
    </font>
    <font>
      <b/>
      <sz val="8"/>
      <color rgb="FFFF0000"/>
      <name val="微软雅黑"/>
      <charset val="134"/>
    </font>
    <font>
      <b/>
      <sz val="7"/>
      <color theme="1" tint="0.05"/>
      <name val="微软雅黑"/>
      <charset val="134"/>
    </font>
    <font>
      <b/>
      <sz val="8"/>
      <color rgb="FF0484F0"/>
      <name val="等线 Light"/>
      <charset val="134"/>
    </font>
    <font>
      <b/>
      <sz val="9"/>
      <color rgb="FFFF0000"/>
      <name val="宋体"/>
      <charset val="134"/>
    </font>
    <font>
      <b/>
      <sz val="9"/>
      <name val="Arial"/>
      <charset val="134"/>
    </font>
    <font>
      <sz val="9"/>
      <color theme="0"/>
      <name val="Arial"/>
      <charset val="134"/>
    </font>
    <font>
      <b/>
      <sz val="9"/>
      <color theme="8" tint="-0.25"/>
      <name val="Arial"/>
      <charset val="134"/>
    </font>
    <font>
      <b/>
      <sz val="9"/>
      <color rgb="FFFF0000"/>
      <name val="Arial Black"/>
      <charset val="134"/>
    </font>
    <font>
      <b/>
      <sz val="10"/>
      <color theme="8" tint="-0.25"/>
      <name val="微软雅黑"/>
      <charset val="134"/>
    </font>
    <font>
      <b/>
      <sz val="9"/>
      <color theme="8" tint="-0.25"/>
      <name val="微软雅黑"/>
      <charset val="134"/>
    </font>
    <font>
      <sz val="9"/>
      <color theme="8" tint="-0.25"/>
      <name val="Arial"/>
      <charset val="134"/>
    </font>
    <font>
      <b/>
      <sz val="9"/>
      <color theme="8" tint="-0.25"/>
      <name val="Arial Black"/>
      <charset val="134"/>
    </font>
    <font>
      <b/>
      <sz val="10"/>
      <color theme="1"/>
      <name val="微软雅黑"/>
      <charset val="134"/>
    </font>
    <font>
      <b/>
      <sz val="9"/>
      <color rgb="FF00B0F0"/>
      <name val="Arial"/>
      <charset val="134"/>
    </font>
    <font>
      <b/>
      <sz val="11"/>
      <name val="微软雅黑"/>
      <charset val="134"/>
    </font>
    <font>
      <sz val="9"/>
      <color rgb="FFFF0000"/>
      <name val="Arial"/>
      <charset val="134"/>
    </font>
    <font>
      <sz val="9"/>
      <color rgb="FFFF0000"/>
      <name val="Arial Black"/>
      <charset val="134"/>
    </font>
    <font>
      <sz val="9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4"/>
      <color rgb="FFFF0000"/>
      <name val="微软雅黑"/>
      <charset val="134"/>
    </font>
    <font>
      <sz val="14"/>
      <name val="微软雅黑"/>
      <charset val="134"/>
    </font>
    <font>
      <sz val="14"/>
      <color rgb="FFFF0000"/>
      <name val="宋体"/>
      <charset val="134"/>
    </font>
    <font>
      <b/>
      <sz val="14"/>
      <color rgb="FFFF0000"/>
      <name val="宋体"/>
      <charset val="134"/>
    </font>
    <font>
      <b/>
      <sz val="10"/>
      <color theme="4" tint="-0.25"/>
      <name val="等线 Light"/>
      <charset val="134"/>
    </font>
    <font>
      <b/>
      <sz val="12"/>
      <color rgb="FFFF0000"/>
      <name val="微软雅黑"/>
      <charset val="134"/>
    </font>
    <font>
      <b/>
      <sz val="9"/>
      <color theme="1"/>
      <name val="宋体"/>
      <charset val="134"/>
    </font>
    <font>
      <b/>
      <sz val="9"/>
      <color theme="1" tint="0.05"/>
      <name val="宋体"/>
      <charset val="134"/>
    </font>
    <font>
      <sz val="9"/>
      <color theme="1"/>
      <name val="宋体"/>
      <charset val="134"/>
    </font>
    <font>
      <b/>
      <sz val="9"/>
      <color rgb="FFFF0000"/>
      <name val="等线 Light"/>
      <charset val="134"/>
    </font>
    <font>
      <sz val="9"/>
      <name val="宋体"/>
      <charset val="134"/>
    </font>
    <font>
      <b/>
      <sz val="9"/>
      <name val="宋体"/>
      <charset val="134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6"/>
      <color theme="1"/>
      <name val="微软雅黑"/>
      <charset val="134"/>
    </font>
    <font>
      <sz val="11"/>
      <color theme="1"/>
      <name val="微软雅黑"/>
      <charset val="134"/>
    </font>
    <font>
      <sz val="10"/>
      <color theme="2" tint="-0.75"/>
      <name val="等线"/>
      <charset val="134"/>
    </font>
    <font>
      <sz val="10"/>
      <color rgb="FF0070C0"/>
      <name val="微软雅黑"/>
      <charset val="134"/>
    </font>
    <font>
      <sz val="10"/>
      <name val="微软雅黑"/>
      <charset val="134"/>
    </font>
    <font>
      <b/>
      <sz val="16"/>
      <color theme="2" tint="-0.75"/>
      <name val="等线"/>
      <charset val="134"/>
    </font>
    <font>
      <b/>
      <sz val="16"/>
      <color theme="2" tint="-0.75"/>
      <name val="微软雅黑"/>
      <charset val="134"/>
    </font>
    <font>
      <b/>
      <sz val="16"/>
      <color rgb="FF0070C0"/>
      <name val="华文中宋"/>
      <charset val="134"/>
    </font>
    <font>
      <b/>
      <sz val="10"/>
      <color theme="2" tint="-0.75"/>
      <name val="微软雅黑"/>
      <charset val="134"/>
    </font>
    <font>
      <b/>
      <sz val="10"/>
      <color theme="2" tint="-0.75"/>
      <name val="等线"/>
      <charset val="134"/>
    </font>
    <font>
      <b/>
      <sz val="11"/>
      <color rgb="FF0070C0"/>
      <name val="微软雅黑"/>
      <charset val="134"/>
    </font>
    <font>
      <sz val="10"/>
      <color theme="2" tint="-0.75"/>
      <name val="等线"/>
      <charset val="0"/>
    </font>
    <font>
      <sz val="10"/>
      <color theme="2" tint="-0.75"/>
      <name val="微软雅黑"/>
      <charset val="0"/>
    </font>
    <font>
      <sz val="10"/>
      <color rgb="FF0070C0"/>
      <name val="微软雅黑"/>
      <charset val="0"/>
    </font>
    <font>
      <b/>
      <sz val="16"/>
      <color theme="1"/>
      <name val="华文中宋"/>
      <charset val="134"/>
    </font>
    <font>
      <b/>
      <sz val="16"/>
      <name val="华文中宋"/>
      <charset val="134"/>
    </font>
    <font>
      <sz val="10"/>
      <color rgb="FFFF0000"/>
      <name val="微软雅黑"/>
      <charset val="0"/>
    </font>
    <font>
      <sz val="10"/>
      <name val="等线"/>
      <charset val="134"/>
    </font>
    <font>
      <sz val="9"/>
      <color theme="2" tint="-0.75"/>
      <name val="等线"/>
      <charset val="134"/>
    </font>
    <font>
      <sz val="10"/>
      <color theme="1"/>
      <name val="等线"/>
      <charset val="134"/>
    </font>
    <font>
      <sz val="8"/>
      <color theme="1"/>
      <name val="等线"/>
      <charset val="134"/>
    </font>
    <font>
      <b/>
      <sz val="10"/>
      <color rgb="FFFF0000"/>
      <name val="等线"/>
      <charset val="134"/>
    </font>
    <font>
      <b/>
      <sz val="10"/>
      <color theme="8" tint="-0.25"/>
      <name val="等线"/>
      <charset val="134"/>
    </font>
    <font>
      <sz val="10"/>
      <color rgb="FFFF0000"/>
      <name val="等线"/>
      <charset val="134"/>
    </font>
    <font>
      <b/>
      <sz val="11"/>
      <color rgb="FFE723F3"/>
      <name val="微软雅黑"/>
      <charset val="134"/>
    </font>
    <font>
      <b/>
      <sz val="9"/>
      <color rgb="FFC00000"/>
      <name val="宋体"/>
      <charset val="134"/>
    </font>
    <font>
      <b/>
      <sz val="10"/>
      <color rgb="FF0484F0"/>
      <name val="等线"/>
      <charset val="134"/>
    </font>
    <font>
      <b/>
      <sz val="8"/>
      <color rgb="FF0484F0"/>
      <name val="等线"/>
      <charset val="134"/>
    </font>
    <font>
      <b/>
      <sz val="14"/>
      <color theme="2" tint="-0.75"/>
      <name val="微软雅黑"/>
      <charset val="134"/>
    </font>
    <font>
      <b/>
      <sz val="14"/>
      <color rgb="FF06BFF4"/>
      <name val="微软雅黑"/>
      <charset val="134"/>
    </font>
    <font>
      <b/>
      <sz val="11"/>
      <color theme="8" tint="-0.25"/>
      <name val="微软雅黑"/>
      <charset val="134"/>
    </font>
    <font>
      <b/>
      <sz val="10"/>
      <color rgb="FF0070C0"/>
      <name val="等线"/>
      <charset val="134"/>
    </font>
    <font>
      <sz val="9"/>
      <color theme="1"/>
      <name val="等线"/>
      <charset val="134"/>
    </font>
    <font>
      <b/>
      <sz val="10"/>
      <color rgb="FFFFFF00"/>
      <name val="等线"/>
      <charset val="134"/>
    </font>
    <font>
      <sz val="10"/>
      <color rgb="FFFF0000"/>
      <name val="等线"/>
      <charset val="0"/>
    </font>
    <font>
      <b/>
      <sz val="10"/>
      <color rgb="FF0070C0"/>
      <name val="宋体"/>
      <charset val="134"/>
      <scheme val="minor"/>
    </font>
    <font>
      <b/>
      <sz val="11"/>
      <color theme="0"/>
      <name val="微软雅黑"/>
      <charset val="134"/>
    </font>
    <font>
      <b/>
      <sz val="11"/>
      <color rgb="FFFF0000"/>
      <name val="宋体"/>
      <charset val="134"/>
      <scheme val="minor"/>
    </font>
    <font>
      <sz val="6"/>
      <name val="微软雅黑"/>
      <charset val="134"/>
    </font>
    <font>
      <b/>
      <sz val="10"/>
      <color rgb="FF0070C0"/>
      <name val="等线 Light"/>
      <charset val="134"/>
    </font>
    <font>
      <sz val="8"/>
      <color rgb="FFFF0000"/>
      <name val="宋体"/>
      <charset val="134"/>
    </font>
    <font>
      <sz val="10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name val="Arial"/>
      <charset val="0"/>
    </font>
    <font>
      <sz val="11"/>
      <color rgb="FF9C6500"/>
      <name val="宋体"/>
      <charset val="0"/>
      <scheme val="minor"/>
    </font>
    <font>
      <sz val="9"/>
      <color theme="2" tint="-0.75"/>
      <name val="宋体"/>
      <charset val="134"/>
    </font>
    <font>
      <sz val="8"/>
      <color theme="2" tint="-0.75"/>
      <name val="微软雅黑"/>
      <charset val="134"/>
    </font>
    <font>
      <sz val="9"/>
      <name val="Arial Black"/>
      <charset val="134"/>
    </font>
    <font>
      <b/>
      <sz val="10"/>
      <color rgb="FFFF0000"/>
      <name val="微软雅黑"/>
      <charset val="134"/>
    </font>
    <font>
      <b/>
      <sz val="8"/>
      <color rgb="FFFF0000"/>
      <name val="等线 Light"/>
      <charset val="134"/>
    </font>
    <font>
      <b/>
      <sz val="10"/>
      <color theme="8"/>
      <name val="等线 Light"/>
      <charset val="134"/>
    </font>
    <font>
      <b/>
      <sz val="8"/>
      <color rgb="FFFF0000"/>
      <name val="等线"/>
      <charset val="134"/>
    </font>
    <font>
      <b/>
      <sz val="10"/>
      <color theme="8"/>
      <name val="等线"/>
      <charset val="134"/>
    </font>
    <font>
      <b/>
      <sz val="9"/>
      <name val="宋体"/>
      <charset val="134"/>
    </font>
    <font>
      <sz val="9"/>
      <name val="宋体"/>
      <charset val="134"/>
    </font>
  </fonts>
  <fills count="6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DE5FC"/>
        <bgColor indexed="64"/>
      </patternFill>
    </fill>
    <fill>
      <patternFill patternType="solid">
        <fgColor rgb="FFFB69FD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rgb="FFF5B387"/>
        <bgColor indexed="64"/>
      </patternFill>
    </fill>
    <fill>
      <patternFill patternType="solid">
        <fgColor rgb="FFEFFB8F"/>
        <bgColor indexed="64"/>
      </patternFill>
    </fill>
    <fill>
      <patternFill patternType="solid">
        <fgColor rgb="FF65D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5EE33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B9F499"/>
        <bgColor indexed="64"/>
      </patternFill>
    </fill>
    <fill>
      <patternFill patternType="solid">
        <fgColor rgb="FF71EBED"/>
        <bgColor indexed="64"/>
      </patternFill>
    </fill>
    <fill>
      <patternFill patternType="solid">
        <fgColor rgb="FFD7BAFA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06BFF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AAFE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E723F3"/>
        <bgColor indexed="64"/>
      </patternFill>
    </fill>
    <fill>
      <patternFill patternType="solid">
        <fgColor rgb="FFF9B8FD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F6655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1">
    <border>
      <left/>
      <right/>
      <top/>
      <bottom/>
      <diagonal/>
    </border>
    <border>
      <left style="dashed">
        <color theme="9" tint="-0.25"/>
      </left>
      <right style="dashed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ashed">
        <color theme="9" tint="-0.25"/>
      </left>
      <right style="double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/>
      <right style="dashed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ashed">
        <color theme="9" tint="-0.25"/>
      </left>
      <right/>
      <top style="dashed">
        <color theme="9" tint="-0.25"/>
      </top>
      <bottom style="dashed">
        <color theme="9" tint="-0.25"/>
      </bottom>
      <diagonal/>
    </border>
    <border>
      <left style="double">
        <color theme="9" tint="-0.25"/>
      </left>
      <right style="dashed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ashed">
        <color theme="9" tint="-0.25"/>
      </left>
      <right style="double">
        <color rgb="FFFF0000"/>
      </right>
      <top style="dashed">
        <color theme="9" tint="-0.25"/>
      </top>
      <bottom style="dashed">
        <color theme="9" tint="-0.25"/>
      </bottom>
      <diagonal/>
    </border>
    <border>
      <left style="hair">
        <color theme="9" tint="-0.25"/>
      </left>
      <right style="hair">
        <color theme="9" tint="-0.25"/>
      </right>
      <top style="hair">
        <color theme="9" tint="-0.25"/>
      </top>
      <bottom style="hair">
        <color theme="9" tint="-0.25"/>
      </bottom>
      <diagonal/>
    </border>
    <border>
      <left style="hair">
        <color theme="9" tint="-0.25"/>
      </left>
      <right/>
      <top style="hair">
        <color theme="9" tint="-0.25"/>
      </top>
      <bottom style="hair">
        <color theme="9" tint="-0.25"/>
      </bottom>
      <diagonal/>
    </border>
    <border>
      <left style="hair">
        <color theme="9" tint="-0.25"/>
      </left>
      <right style="hair">
        <color theme="9" tint="-0.25"/>
      </right>
      <top style="hair">
        <color theme="9" tint="-0.25"/>
      </top>
      <bottom/>
      <diagonal/>
    </border>
    <border>
      <left style="hair">
        <color theme="9" tint="-0.25"/>
      </left>
      <right/>
      <top style="hair">
        <color theme="9" tint="-0.25"/>
      </top>
      <bottom/>
      <diagonal/>
    </border>
    <border>
      <left style="dashed">
        <color theme="9" tint="-0.25"/>
      </left>
      <right style="double">
        <color theme="9" tint="-0.25"/>
      </right>
      <top style="dashed">
        <color theme="9" tint="-0.25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double">
        <color theme="9" tint="-0.25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theme="9" tint="-0.25"/>
      </right>
      <top style="hair">
        <color auto="1"/>
      </top>
      <bottom/>
      <diagonal/>
    </border>
    <border>
      <left style="hair">
        <color auto="1"/>
      </left>
      <right style="double">
        <color theme="9" tint="-0.25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dashed">
        <color rgb="FF5B8A38"/>
      </left>
      <right style="dashed">
        <color rgb="FF5B8A38"/>
      </right>
      <top/>
      <bottom style="dashed">
        <color rgb="FF5B8A38"/>
      </bottom>
      <diagonal/>
    </border>
    <border>
      <left style="dashed">
        <color rgb="FF5B8A38"/>
      </left>
      <right style="dashed">
        <color rgb="FF5B8A38"/>
      </right>
      <top style="dashed">
        <color rgb="FF5B8A38"/>
      </top>
      <bottom style="dashed">
        <color rgb="FF5B8A38"/>
      </bottom>
      <diagonal/>
    </border>
    <border>
      <left style="dashed">
        <color theme="9" tint="-0.25"/>
      </left>
      <right style="dashed">
        <color theme="9" tint="-0.25"/>
      </right>
      <top/>
      <bottom style="dashed">
        <color theme="9" tint="-0.25"/>
      </bottom>
      <diagonal/>
    </border>
    <border>
      <left style="dashed">
        <color theme="9" tint="-0.25"/>
      </left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double">
        <color theme="9" tint="-0.25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dashed">
        <color theme="9" tint="-0.25"/>
      </right>
      <top style="dashed">
        <color theme="9" tint="-0.25"/>
      </top>
      <bottom/>
      <diagonal/>
    </border>
    <border>
      <left style="dashed">
        <color theme="9" tint="-0.25"/>
      </left>
      <right style="dashed">
        <color theme="9" tint="-0.25"/>
      </right>
      <top style="dashed">
        <color theme="9" tint="-0.25"/>
      </top>
      <bottom/>
      <diagonal/>
    </border>
    <border>
      <left style="dashed">
        <color theme="9" tint="-0.25"/>
      </left>
      <right/>
      <top style="dashed">
        <color theme="9" tint="-0.25"/>
      </top>
      <bottom/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double">
        <color theme="9" tint="-0.25"/>
      </left>
      <right style="dashed">
        <color theme="9" tint="-0.25"/>
      </right>
      <top style="dashed">
        <color theme="9" tint="-0.25"/>
      </top>
      <bottom/>
      <diagonal/>
    </border>
    <border>
      <left style="double">
        <color theme="9" tint="-0.25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double">
        <color theme="9" tint="-0.25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theme="9" tint="-0.25"/>
      </left>
      <right style="hair">
        <color auto="1"/>
      </right>
      <top style="hair">
        <color auto="1"/>
      </top>
      <bottom/>
      <diagonal/>
    </border>
    <border>
      <left/>
      <right style="hair">
        <color theme="9" tint="-0.25"/>
      </right>
      <top style="hair">
        <color theme="9" tint="-0.25"/>
      </top>
      <bottom style="hair">
        <color theme="9" tint="-0.25"/>
      </bottom>
      <diagonal/>
    </border>
    <border>
      <left/>
      <right style="hair">
        <color theme="9" tint="-0.25"/>
      </right>
      <top style="hair">
        <color theme="9" tint="-0.25"/>
      </top>
      <bottom/>
      <diagonal/>
    </border>
    <border>
      <left style="hair">
        <color auto="1"/>
      </left>
      <right style="double">
        <color theme="9" tint="-0.25"/>
      </right>
      <top style="medium">
        <color auto="1"/>
      </top>
      <bottom/>
      <diagonal/>
    </border>
    <border>
      <left style="hair">
        <color auto="1"/>
      </left>
      <right style="double">
        <color theme="9" tint="-0.25"/>
      </right>
      <top/>
      <bottom/>
      <diagonal/>
    </border>
    <border>
      <left style="hair">
        <color auto="1"/>
      </left>
      <right style="double">
        <color rgb="FFFF0000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double">
        <color rgb="FFFF0000"/>
      </right>
      <top/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rgb="FFFF0000"/>
      </right>
      <top/>
      <bottom style="hair">
        <color auto="1"/>
      </bottom>
      <diagonal/>
    </border>
    <border>
      <left style="hair">
        <color auto="1"/>
      </left>
      <right style="double">
        <color rgb="FFFF0000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dashed">
        <color theme="9" tint="-0.25"/>
      </left>
      <right/>
      <top/>
      <bottom style="dashed">
        <color theme="9" tint="-0.25"/>
      </bottom>
      <diagonal/>
    </border>
    <border>
      <left style="dashed">
        <color theme="9" tint="-0.25"/>
      </left>
      <right style="double">
        <color theme="9" tint="-0.25"/>
      </right>
      <top/>
      <bottom style="dashed">
        <color theme="9" tint="-0.25"/>
      </bottom>
      <diagonal/>
    </border>
    <border>
      <left/>
      <right/>
      <top style="dashed">
        <color theme="9" tint="-0.25"/>
      </top>
      <bottom style="dashed">
        <color theme="9" tint="-0.25"/>
      </bottom>
      <diagonal/>
    </border>
    <border>
      <left/>
      <right style="double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ashed">
        <color theme="9" tint="-0.25"/>
      </left>
      <right style="thick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ouble">
        <color theme="9" tint="-0.25"/>
      </left>
      <right/>
      <top style="dashed">
        <color theme="9" tint="-0.25"/>
      </top>
      <bottom style="dashed">
        <color theme="9" tint="-0.25"/>
      </bottom>
      <diagonal/>
    </border>
    <border>
      <left style="hair">
        <color theme="9" tint="-0.25"/>
      </left>
      <right style="hair">
        <color theme="9" tint="-0.25"/>
      </right>
      <top style="hair">
        <color theme="9" tint="-0.25"/>
      </top>
      <bottom style="medium">
        <color theme="1"/>
      </bottom>
      <diagonal/>
    </border>
    <border>
      <left style="hair">
        <color theme="9" tint="-0.25"/>
      </left>
      <right/>
      <top style="hair">
        <color theme="9" tint="-0.25"/>
      </top>
      <bottom style="medium">
        <color theme="1"/>
      </bottom>
      <diagonal/>
    </border>
    <border>
      <left style="dashed">
        <color theme="9" tint="-0.25"/>
      </left>
      <right style="double">
        <color theme="9" tint="-0.25"/>
      </right>
      <top style="dashed">
        <color theme="9" tint="-0.25"/>
      </top>
      <bottom style="medium">
        <color theme="1"/>
      </bottom>
      <diagonal/>
    </border>
    <border>
      <left style="hair">
        <color auto="1"/>
      </left>
      <right style="dashed">
        <color theme="9" tint="-0.25"/>
      </right>
      <top/>
      <bottom style="hair">
        <color auto="1"/>
      </bottom>
      <diagonal/>
    </border>
    <border>
      <left style="hair">
        <color auto="1"/>
      </left>
      <right style="dashed">
        <color theme="9" tint="-0.25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dashed">
        <color theme="9" tint="-0.25"/>
      </right>
      <top style="dashed">
        <color theme="9" tint="-0.25"/>
      </top>
      <bottom style="medium">
        <color theme="1"/>
      </bottom>
      <diagonal/>
    </border>
    <border>
      <left/>
      <right/>
      <top style="dashed">
        <color theme="9" tint="-0.25"/>
      </top>
      <bottom style="medium">
        <color theme="1"/>
      </bottom>
      <diagonal/>
    </border>
    <border>
      <left style="dashed">
        <color theme="9" tint="-0.25"/>
      </left>
      <right/>
      <top style="dashed">
        <color theme="9" tint="-0.25"/>
      </top>
      <bottom style="medium">
        <color theme="1"/>
      </bottom>
      <diagonal/>
    </border>
    <border>
      <left/>
      <right style="double">
        <color theme="9" tint="-0.25"/>
      </right>
      <top style="dashed">
        <color theme="9" tint="-0.25"/>
      </top>
      <bottom style="medium">
        <color theme="1"/>
      </bottom>
      <diagonal/>
    </border>
    <border>
      <left/>
      <right style="dashed">
        <color theme="9" tint="-0.25"/>
      </right>
      <top/>
      <bottom style="dashed">
        <color theme="9" tint="-0.25"/>
      </bottom>
      <diagonal/>
    </border>
    <border>
      <left/>
      <right style="double">
        <color theme="9" tint="-0.25"/>
      </right>
      <top/>
      <bottom style="hair">
        <color auto="1"/>
      </bottom>
      <diagonal/>
    </border>
    <border>
      <left/>
      <right style="double">
        <color theme="9" tint="-0.25"/>
      </right>
      <top style="hair">
        <color auto="1"/>
      </top>
      <bottom style="hair">
        <color auto="1"/>
      </bottom>
      <diagonal/>
    </border>
    <border>
      <left/>
      <right style="double">
        <color theme="9" tint="-0.25"/>
      </right>
      <top style="hair">
        <color auto="1"/>
      </top>
      <bottom/>
      <diagonal/>
    </border>
    <border>
      <left/>
      <right style="double">
        <color theme="9" tint="-0.25"/>
      </right>
      <top/>
      <bottom/>
      <diagonal/>
    </border>
    <border>
      <left style="dashed">
        <color theme="9" tint="-0.25"/>
      </left>
      <right style="thick">
        <color theme="9" tint="-0.25"/>
      </right>
      <top style="dashed">
        <color theme="9" tint="-0.25"/>
      </top>
      <bottom style="medium">
        <color theme="1"/>
      </bottom>
      <diagonal/>
    </border>
    <border>
      <left style="double">
        <color theme="9" tint="-0.25"/>
      </left>
      <right/>
      <top style="dashed">
        <color theme="9" tint="-0.25"/>
      </top>
      <bottom style="medium">
        <color theme="1"/>
      </bottom>
      <diagonal/>
    </border>
    <border>
      <left style="dashed">
        <color theme="9" tint="-0.25"/>
      </left>
      <right style="dashed">
        <color theme="9" tint="-0.25"/>
      </right>
      <top style="medium">
        <color theme="1"/>
      </top>
      <bottom style="dashed">
        <color theme="9" tint="-0.25"/>
      </bottom>
      <diagonal/>
    </border>
    <border>
      <left style="dashed">
        <color theme="9" tint="-0.25"/>
      </left>
      <right/>
      <top style="medium">
        <color theme="1"/>
      </top>
      <bottom style="dashed">
        <color theme="9" tint="-0.25"/>
      </bottom>
      <diagonal/>
    </border>
    <border>
      <left style="double">
        <color theme="9" tint="-0.25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dashed">
        <color theme="9" tint="-0.25"/>
      </right>
      <top style="medium">
        <color theme="1"/>
      </top>
      <bottom style="dashed">
        <color theme="9" tint="-0.25"/>
      </bottom>
      <diagonal/>
    </border>
    <border>
      <left style="double">
        <color theme="9" tint="-0.25"/>
      </left>
      <right style="dashed">
        <color theme="9" tint="-0.25"/>
      </right>
      <top/>
      <bottom style="dashed">
        <color theme="9" tint="-0.25"/>
      </bottom>
      <diagonal/>
    </border>
    <border>
      <left/>
      <right style="dashed">
        <color theme="9" tint="-0.25"/>
      </right>
      <top/>
      <bottom/>
      <diagonal/>
    </border>
    <border>
      <left style="dashed">
        <color theme="9" tint="-0.25"/>
      </left>
      <right style="dashed">
        <color theme="9" tint="-0.25"/>
      </right>
      <top/>
      <bottom/>
      <diagonal/>
    </border>
    <border>
      <left/>
      <right/>
      <top/>
      <bottom style="dashed">
        <color theme="9" tint="-0.25"/>
      </bottom>
      <diagonal/>
    </border>
    <border>
      <left style="dashed">
        <color theme="9" tint="-0.25"/>
      </left>
      <right style="thick">
        <color theme="9" tint="-0.25"/>
      </right>
      <top style="medium">
        <color theme="1"/>
      </top>
      <bottom style="dashed">
        <color theme="9" tint="-0.25"/>
      </bottom>
      <diagonal/>
    </border>
    <border>
      <left style="hair">
        <color auto="1"/>
      </left>
      <right/>
      <top/>
      <bottom style="dashed">
        <color theme="9" tint="-0.25"/>
      </bottom>
      <diagonal/>
    </border>
    <border>
      <left style="dashed">
        <color theme="9" tint="-0.25"/>
      </left>
      <right style="dashed">
        <color theme="9" tint="-0.25"/>
      </right>
      <top style="dashed">
        <color theme="9" tint="-0.25"/>
      </top>
      <bottom style="medium">
        <color theme="1"/>
      </bottom>
      <diagonal/>
    </border>
    <border>
      <left style="dashed">
        <color theme="9" tint="-0.25"/>
      </left>
      <right style="double">
        <color theme="9" tint="-0.25"/>
      </right>
      <top style="medium">
        <color theme="1"/>
      </top>
      <bottom style="dashed">
        <color theme="9" tint="-0.25"/>
      </bottom>
      <diagonal/>
    </border>
    <border>
      <left style="double">
        <color theme="9" tint="-0.25"/>
      </left>
      <right/>
      <top style="medium">
        <color theme="1"/>
      </top>
      <bottom style="dashed">
        <color theme="9" tint="-0.25"/>
      </bottom>
      <diagonal/>
    </border>
    <border>
      <left/>
      <right/>
      <top style="medium">
        <color theme="1"/>
      </top>
      <bottom style="dashed">
        <color theme="9" tint="-0.25"/>
      </bottom>
      <diagonal/>
    </border>
    <border>
      <left style="double">
        <color theme="9" tint="-0.25"/>
      </left>
      <right/>
      <top/>
      <bottom/>
      <diagonal/>
    </border>
    <border>
      <left/>
      <right/>
      <top style="hair">
        <color theme="9" tint="-0.25"/>
      </top>
      <bottom style="hair">
        <color theme="9" tint="-0.25"/>
      </bottom>
      <diagonal/>
    </border>
    <border>
      <left style="dashed">
        <color theme="9" tint="-0.25"/>
      </left>
      <right style="double">
        <color rgb="FFFF0000"/>
      </right>
      <top style="medium">
        <color theme="1"/>
      </top>
      <bottom style="dashed">
        <color theme="9" tint="-0.25"/>
      </bottom>
      <diagonal/>
    </border>
    <border>
      <left style="dashed">
        <color theme="9" tint="-0.25"/>
      </left>
      <right style="double">
        <color rgb="FFFF0000"/>
      </right>
      <top/>
      <bottom style="dashed">
        <color theme="9" tint="-0.25"/>
      </bottom>
      <diagonal/>
    </border>
    <border>
      <left/>
      <right style="hair">
        <color theme="9" tint="-0.25"/>
      </right>
      <top style="hair">
        <color theme="9" tint="-0.25"/>
      </top>
      <bottom style="medium">
        <color theme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theme="9" tint="-0.25"/>
      </top>
      <bottom style="medium">
        <color theme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dashed">
        <color rgb="FF5B8A38"/>
      </left>
      <right style="dashed">
        <color rgb="FF5B8A38"/>
      </right>
      <top/>
      <bottom/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 style="thick">
        <color theme="1" tint="0.25"/>
      </left>
      <right/>
      <top style="thick">
        <color theme="1" tint="0.25"/>
      </top>
      <bottom style="thin">
        <color theme="1" tint="0.25"/>
      </bottom>
      <diagonal/>
    </border>
    <border>
      <left/>
      <right/>
      <top style="thick">
        <color theme="1" tint="0.25"/>
      </top>
      <bottom style="thin">
        <color theme="1" tint="0.25"/>
      </bottom>
      <diagonal/>
    </border>
    <border>
      <left/>
      <right style="thick">
        <color theme="1" tint="0.25"/>
      </right>
      <top style="thick">
        <color theme="1" tint="0.25"/>
      </top>
      <bottom style="thin">
        <color theme="1" tint="0.25"/>
      </bottom>
      <diagonal/>
    </border>
    <border>
      <left style="thick">
        <color theme="1" tint="0.25"/>
      </left>
      <right style="thin">
        <color theme="1" tint="0.25"/>
      </right>
      <top style="thin">
        <color theme="1" tint="0.25"/>
      </top>
      <bottom style="thin">
        <color theme="1" tint="0.25"/>
      </bottom>
      <diagonal/>
    </border>
    <border>
      <left style="thin">
        <color theme="1" tint="0.25"/>
      </left>
      <right style="thin">
        <color theme="1" tint="0.25"/>
      </right>
      <top style="thin">
        <color theme="1" tint="0.25"/>
      </top>
      <bottom style="thin">
        <color theme="1" tint="0.25"/>
      </bottom>
      <diagonal/>
    </border>
    <border>
      <left style="thin">
        <color theme="1" tint="0.25"/>
      </left>
      <right style="thick">
        <color theme="1" tint="0.25"/>
      </right>
      <top style="thin">
        <color theme="1" tint="0.25"/>
      </top>
      <bottom style="thin">
        <color theme="1" tint="0.25"/>
      </bottom>
      <diagonal/>
    </border>
    <border>
      <left style="thick">
        <color theme="1" tint="0.25"/>
      </left>
      <right style="thin">
        <color theme="1" tint="0.25"/>
      </right>
      <top style="thin">
        <color theme="1" tint="0.25"/>
      </top>
      <bottom style="thick">
        <color theme="1" tint="0.25"/>
      </bottom>
      <diagonal/>
    </border>
    <border>
      <left style="thin">
        <color theme="1" tint="0.25"/>
      </left>
      <right style="thin">
        <color theme="1" tint="0.25"/>
      </right>
      <top style="thin">
        <color theme="1" tint="0.25"/>
      </top>
      <bottom style="thick">
        <color theme="1" tint="0.25"/>
      </bottom>
      <diagonal/>
    </border>
    <border>
      <left style="thin">
        <color theme="1" tint="0.25"/>
      </left>
      <right style="thick">
        <color theme="1" tint="0.25"/>
      </right>
      <top style="thin">
        <color theme="1" tint="0.25"/>
      </top>
      <bottom style="thick">
        <color theme="1" tint="0.25"/>
      </bottom>
      <diagonal/>
    </border>
    <border>
      <left style="hair">
        <color auto="1"/>
      </left>
      <right style="dashed">
        <color theme="9" tint="-0.25"/>
      </right>
      <top style="hair">
        <color auto="1"/>
      </top>
      <bottom/>
      <diagonal/>
    </border>
    <border>
      <left style="double">
        <color theme="9" tint="-0.25"/>
      </left>
      <right/>
      <top style="medium">
        <color auto="1"/>
      </top>
      <bottom style="dashed">
        <color theme="9" tint="-0.25"/>
      </bottom>
      <diagonal/>
    </border>
    <border>
      <left/>
      <right/>
      <top style="medium">
        <color auto="1"/>
      </top>
      <bottom style="dashed">
        <color theme="9" tint="-0.25"/>
      </bottom>
      <diagonal/>
    </border>
    <border>
      <left style="double">
        <color theme="9" tint="-0.25"/>
      </left>
      <right/>
      <top/>
      <bottom style="hair">
        <color auto="1"/>
      </bottom>
      <diagonal/>
    </border>
    <border>
      <left style="double">
        <color theme="9" tint="-0.25"/>
      </left>
      <right/>
      <top style="hair">
        <color auto="1"/>
      </top>
      <bottom style="hair">
        <color auto="1"/>
      </bottom>
      <diagonal/>
    </border>
    <border>
      <left style="double">
        <color theme="9" tint="-0.25"/>
      </left>
      <right/>
      <top style="hair">
        <color auto="1"/>
      </top>
      <bottom/>
      <diagonal/>
    </border>
    <border>
      <left/>
      <right style="double">
        <color theme="9" tint="-0.25"/>
      </right>
      <top style="dashed">
        <color theme="9" tint="-0.25"/>
      </top>
      <bottom/>
      <diagonal/>
    </border>
    <border>
      <left style="double">
        <color theme="9" tint="-0.25"/>
      </left>
      <right/>
      <top style="dashed">
        <color theme="9" tint="-0.25"/>
      </top>
      <bottom/>
      <diagonal/>
    </border>
    <border>
      <left/>
      <right/>
      <top style="dashed">
        <color theme="9" tint="-0.25"/>
      </top>
      <bottom/>
      <diagonal/>
    </border>
    <border>
      <left style="dashed">
        <color theme="9" tint="-0.25"/>
      </left>
      <right style="thick">
        <color theme="9" tint="-0.25"/>
      </right>
      <top style="dashed">
        <color theme="9" tint="-0.25"/>
      </top>
      <bottom/>
      <diagonal/>
    </border>
    <border>
      <left style="dashed">
        <color theme="9" tint="-0.25"/>
      </left>
      <right style="double">
        <color rgb="FFFF0000"/>
      </right>
      <top style="dashed">
        <color theme="9" tint="-0.25"/>
      </top>
      <bottom/>
      <diagonal/>
    </border>
    <border>
      <left style="double">
        <color theme="9" tint="-0.25"/>
      </left>
      <right style="double">
        <color theme="9" tint="-0.25"/>
      </right>
      <top style="dashed">
        <color theme="9" tint="-0.25"/>
      </top>
      <bottom style="dashed">
        <color theme="9" tint="-0.25"/>
      </bottom>
      <diagonal/>
    </border>
    <border>
      <left style="double">
        <color theme="9" tint="-0.25"/>
      </left>
      <right style="double">
        <color theme="9" tint="-0.25"/>
      </right>
      <top style="dashed">
        <color theme="9" tint="-0.25"/>
      </top>
      <bottom/>
      <diagonal/>
    </border>
    <border>
      <left style="double">
        <color theme="9" tint="-0.25"/>
      </left>
      <right/>
      <top/>
      <bottom style="dashed">
        <color theme="9" tint="-0.25"/>
      </bottom>
      <diagonal/>
    </border>
    <border>
      <left style="double">
        <color theme="9" tint="-0.25"/>
      </left>
      <right style="double">
        <color theme="9" tint="-0.25"/>
      </right>
      <top/>
      <bottom/>
      <diagonal/>
    </border>
    <border>
      <left style="double">
        <color theme="9" tint="-0.25"/>
      </left>
      <right style="double">
        <color theme="9" tint="-0.25"/>
      </right>
      <top style="dashed">
        <color rgb="FF5B8A38"/>
      </top>
      <bottom style="dashed">
        <color theme="9" tint="-0.25"/>
      </bottom>
      <diagonal/>
    </border>
    <border>
      <left style="double">
        <color theme="9" tint="-0.25"/>
      </left>
      <right style="double">
        <color theme="9" tint="-0.25"/>
      </right>
      <top/>
      <bottom style="dashed">
        <color theme="9" tint="-0.25"/>
      </bottom>
      <diagonal/>
    </border>
    <border>
      <left style="dashed">
        <color theme="6" tint="-0.25"/>
      </left>
      <right style="dashed">
        <color theme="6" tint="-0.25"/>
      </right>
      <top style="dashed">
        <color theme="9" tint="-0.25"/>
      </top>
      <bottom style="dashed">
        <color theme="9" tint="-0.25"/>
      </bottom>
      <diagonal/>
    </border>
    <border>
      <left style="dashed">
        <color theme="9" tint="-0.25"/>
      </left>
      <right style="double">
        <color theme="9" tint="-0.25"/>
      </right>
      <top/>
      <bottom/>
      <diagonal/>
    </border>
    <border>
      <left style="dashed">
        <color rgb="FF548235"/>
      </left>
      <right style="dashed">
        <color rgb="FF548235"/>
      </right>
      <top style="dashed">
        <color rgb="FF548235"/>
      </top>
      <bottom style="dashed">
        <color rgb="FF54823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37" borderId="1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1" fillId="38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0" borderId="0">
      <alignment vertical="center"/>
    </xf>
    <xf numFmtId="0" fontId="0" fillId="41" borderId="134" applyNumberFormat="0" applyFont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0" borderId="135" applyNumberFormat="0" applyFill="0" applyAlignment="0" applyProtection="0">
      <alignment vertical="center"/>
    </xf>
    <xf numFmtId="0" fontId="153" fillId="0" borderId="135" applyNumberFormat="0" applyFill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48" fillId="0" borderId="136" applyNumberFormat="0" applyFill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54" fillId="45" borderId="137" applyNumberFormat="0" applyAlignment="0" applyProtection="0">
      <alignment vertical="center"/>
    </xf>
    <xf numFmtId="0" fontId="155" fillId="45" borderId="133" applyNumberFormat="0" applyAlignment="0" applyProtection="0">
      <alignment vertical="center"/>
    </xf>
    <xf numFmtId="0" fontId="156" fillId="46" borderId="138" applyNumberFormat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57" fillId="0" borderId="139" applyNumberFormat="0" applyFill="0" applyAlignment="0" applyProtection="0">
      <alignment vertical="center"/>
    </xf>
    <xf numFmtId="0" fontId="158" fillId="0" borderId="140" applyNumberFormat="0" applyFill="0" applyAlignment="0" applyProtection="0">
      <alignment vertical="center"/>
    </xf>
    <xf numFmtId="0" fontId="159" fillId="49" borderId="0" applyNumberFormat="0" applyBorder="0" applyAlignment="0" applyProtection="0">
      <alignment vertical="center"/>
    </xf>
    <xf numFmtId="0" fontId="160" fillId="0" borderId="0"/>
    <xf numFmtId="0" fontId="161" fillId="50" borderId="0" applyNumberFormat="0" applyBorder="0" applyAlignment="0" applyProtection="0">
      <alignment vertical="center"/>
    </xf>
    <xf numFmtId="0" fontId="141" fillId="51" borderId="0" applyNumberFormat="0" applyBorder="0" applyAlignment="0" applyProtection="0">
      <alignment vertical="center"/>
    </xf>
    <xf numFmtId="0" fontId="144" fillId="52" borderId="0" applyNumberFormat="0" applyBorder="0" applyAlignment="0" applyProtection="0">
      <alignment vertical="center"/>
    </xf>
    <xf numFmtId="0" fontId="141" fillId="53" borderId="0" applyNumberFormat="0" applyBorder="0" applyAlignment="0" applyProtection="0">
      <alignment vertical="center"/>
    </xf>
    <xf numFmtId="0" fontId="141" fillId="54" borderId="0" applyNumberFormat="0" applyBorder="0" applyAlignment="0" applyProtection="0">
      <alignment vertical="center"/>
    </xf>
    <xf numFmtId="0" fontId="141" fillId="55" borderId="0" applyNumberFormat="0" applyBorder="0" applyAlignment="0" applyProtection="0">
      <alignment vertical="center"/>
    </xf>
    <xf numFmtId="0" fontId="141" fillId="56" borderId="0" applyNumberFormat="0" applyBorder="0" applyAlignment="0" applyProtection="0">
      <alignment vertical="center"/>
    </xf>
    <xf numFmtId="0" fontId="144" fillId="57" borderId="0" applyNumberFormat="0" applyBorder="0" applyAlignment="0" applyProtection="0">
      <alignment vertical="center"/>
    </xf>
    <xf numFmtId="0" fontId="144" fillId="58" borderId="0" applyNumberFormat="0" applyBorder="0" applyAlignment="0" applyProtection="0">
      <alignment vertical="center"/>
    </xf>
    <xf numFmtId="0" fontId="141" fillId="59" borderId="0" applyNumberFormat="0" applyBorder="0" applyAlignment="0" applyProtection="0">
      <alignment vertical="center"/>
    </xf>
    <xf numFmtId="0" fontId="141" fillId="60" borderId="0" applyNumberFormat="0" applyBorder="0" applyAlignment="0" applyProtection="0">
      <alignment vertical="center"/>
    </xf>
    <xf numFmtId="0" fontId="144" fillId="61" borderId="0" applyNumberFormat="0" applyBorder="0" applyAlignment="0" applyProtection="0">
      <alignment vertical="center"/>
    </xf>
    <xf numFmtId="0" fontId="141" fillId="62" borderId="0" applyNumberFormat="0" applyBorder="0" applyAlignment="0" applyProtection="0">
      <alignment vertical="center"/>
    </xf>
    <xf numFmtId="0" fontId="144" fillId="63" borderId="0" applyNumberFormat="0" applyBorder="0" applyAlignment="0" applyProtection="0">
      <alignment vertical="center"/>
    </xf>
    <xf numFmtId="0" fontId="144" fillId="17" borderId="0" applyNumberFormat="0" applyBorder="0" applyAlignment="0" applyProtection="0">
      <alignment vertical="center"/>
    </xf>
    <xf numFmtId="0" fontId="141" fillId="64" borderId="0" applyNumberFormat="0" applyBorder="0" applyAlignment="0" applyProtection="0">
      <alignment vertical="center"/>
    </xf>
    <xf numFmtId="0" fontId="144" fillId="65" borderId="0" applyNumberFormat="0" applyBorder="0" applyAlignment="0" applyProtection="0">
      <alignment vertical="center"/>
    </xf>
  </cellStyleXfs>
  <cellXfs count="1465">
    <xf numFmtId="0" fontId="0" fillId="0" borderId="0" xfId="0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wrapText="1"/>
    </xf>
    <xf numFmtId="0" fontId="3" fillId="0" borderId="1" xfId="0" applyFont="1" applyBorder="1" applyAlignment="1"/>
    <xf numFmtId="0" fontId="8" fillId="0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0" fontId="4" fillId="0" borderId="1" xfId="0" applyFont="1" applyFill="1" applyBorder="1" applyAlignment="1"/>
    <xf numFmtId="0" fontId="4" fillId="0" borderId="1" xfId="13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 applyProtection="1">
      <alignment horizontal="left"/>
      <protection locked="0"/>
    </xf>
    <xf numFmtId="0" fontId="4" fillId="0" borderId="1" xfId="0" applyFont="1" applyFill="1" applyBorder="1" applyAlignment="1" applyProtection="1">
      <alignment horizontal="left" wrapText="1"/>
      <protection locked="0"/>
    </xf>
    <xf numFmtId="0" fontId="4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 applyProtection="1">
      <alignment horizontal="left"/>
      <protection locked="0"/>
    </xf>
    <xf numFmtId="0" fontId="3" fillId="0" borderId="1" xfId="0" applyFont="1" applyFill="1" applyBorder="1" applyAlignment="1"/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0" fillId="3" borderId="0" xfId="0" applyFont="1" applyFill="1" applyBorder="1" applyAlignment="1">
      <alignment horizontal="left" vertical="center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0" borderId="1" xfId="0" applyFont="1" applyBorder="1" applyAlignment="1">
      <alignment horizontal="right"/>
    </xf>
    <xf numFmtId="0" fontId="12" fillId="2" borderId="1" xfId="0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5" fillId="0" borderId="3" xfId="0" applyFont="1" applyBorder="1" applyAlignment="1">
      <alignment horizontal="right"/>
    </xf>
    <xf numFmtId="0" fontId="15" fillId="0" borderId="2" xfId="0" applyFont="1" applyBorder="1" applyAlignment="1">
      <alignment horizontal="right"/>
    </xf>
    <xf numFmtId="0" fontId="16" fillId="0" borderId="3" xfId="0" applyFont="1" applyFill="1" applyBorder="1" applyAlignment="1">
      <alignment horizontal="right"/>
    </xf>
    <xf numFmtId="0" fontId="16" fillId="0" borderId="2" xfId="0" applyFont="1" applyBorder="1" applyAlignment="1">
      <alignment horizontal="right"/>
    </xf>
    <xf numFmtId="0" fontId="16" fillId="0" borderId="3" xfId="0" applyFont="1" applyBorder="1" applyAlignment="1">
      <alignment horizontal="right"/>
    </xf>
    <xf numFmtId="0" fontId="15" fillId="0" borderId="4" xfId="0" applyFont="1" applyBorder="1" applyAlignment="1">
      <alignment horizontal="right"/>
    </xf>
    <xf numFmtId="0" fontId="16" fillId="0" borderId="1" xfId="0" applyFont="1" applyBorder="1" applyAlignment="1">
      <alignment horizontal="right" wrapText="1"/>
    </xf>
    <xf numFmtId="0" fontId="16" fillId="0" borderId="3" xfId="0" applyFont="1" applyBorder="1" applyAlignment="1">
      <alignment horizontal="right" wrapText="1"/>
    </xf>
    <xf numFmtId="0" fontId="16" fillId="0" borderId="2" xfId="0" applyFont="1" applyBorder="1" applyAlignment="1">
      <alignment horizontal="right" wrapText="1"/>
    </xf>
    <xf numFmtId="0" fontId="16" fillId="0" borderId="4" xfId="0" applyFont="1" applyBorder="1" applyAlignment="1">
      <alignment horizontal="right" wrapText="1"/>
    </xf>
    <xf numFmtId="0" fontId="17" fillId="2" borderId="5" xfId="0" applyFont="1" applyFill="1" applyBorder="1" applyAlignment="1">
      <alignment horizontal="right"/>
    </xf>
    <xf numFmtId="0" fontId="17" fillId="2" borderId="1" xfId="0" applyFont="1" applyFill="1" applyBorder="1" applyAlignment="1">
      <alignment horizontal="right"/>
    </xf>
    <xf numFmtId="0" fontId="17" fillId="2" borderId="2" xfId="0" applyFont="1" applyFill="1" applyBorder="1" applyAlignment="1">
      <alignment horizontal="right"/>
    </xf>
    <xf numFmtId="0" fontId="17" fillId="0" borderId="1" xfId="0" applyFont="1" applyFill="1" applyBorder="1" applyAlignment="1">
      <alignment horizontal="right"/>
    </xf>
    <xf numFmtId="0" fontId="17" fillId="0" borderId="1" xfId="0" applyFont="1" applyFill="1" applyBorder="1" applyAlignment="1">
      <alignment horizontal="right" wrapText="1"/>
    </xf>
    <xf numFmtId="0" fontId="17" fillId="0" borderId="3" xfId="0" applyFont="1" applyFill="1" applyBorder="1" applyAlignment="1">
      <alignment horizontal="right" wrapText="1"/>
    </xf>
    <xf numFmtId="0" fontId="17" fillId="0" borderId="3" xfId="0" applyFont="1" applyFill="1" applyBorder="1" applyAlignment="1">
      <alignment horizontal="right"/>
    </xf>
    <xf numFmtId="0" fontId="17" fillId="0" borderId="2" xfId="0" applyFont="1" applyFill="1" applyBorder="1" applyAlignment="1">
      <alignment horizontal="right"/>
    </xf>
    <xf numFmtId="0" fontId="16" fillId="0" borderId="6" xfId="0" applyFont="1" applyBorder="1" applyAlignment="1">
      <alignment horizontal="right"/>
    </xf>
    <xf numFmtId="0" fontId="12" fillId="0" borderId="3" xfId="0" applyFont="1" applyBorder="1" applyAlignment="1">
      <alignment horizontal="right" wrapText="1"/>
    </xf>
    <xf numFmtId="0" fontId="12" fillId="0" borderId="1" xfId="0" applyFont="1" applyBorder="1" applyAlignment="1">
      <alignment horizontal="right" wrapText="1"/>
    </xf>
    <xf numFmtId="0" fontId="12" fillId="0" borderId="1" xfId="0" applyFont="1" applyFill="1" applyBorder="1" applyAlignment="1">
      <alignment horizontal="right" wrapText="1"/>
    </xf>
    <xf numFmtId="0" fontId="18" fillId="0" borderId="1" xfId="0" applyFont="1" applyBorder="1" applyAlignment="1">
      <alignment horizontal="right"/>
    </xf>
    <xf numFmtId="0" fontId="11" fillId="0" borderId="0" xfId="0" applyFont="1">
      <alignment vertical="center"/>
    </xf>
    <xf numFmtId="0" fontId="13" fillId="0" borderId="0" xfId="0" applyFont="1" applyBorder="1" applyAlignment="1">
      <alignment horizontal="left"/>
    </xf>
    <xf numFmtId="0" fontId="19" fillId="0" borderId="2" xfId="0" applyFont="1" applyBorder="1" applyAlignment="1">
      <alignment horizontal="left"/>
    </xf>
    <xf numFmtId="0" fontId="20" fillId="0" borderId="3" xfId="0" applyFont="1" applyBorder="1" applyAlignment="1">
      <alignment horizontal="right"/>
    </xf>
    <xf numFmtId="0" fontId="20" fillId="0" borderId="2" xfId="0" applyFont="1" applyBorder="1" applyAlignment="1">
      <alignment horizontal="right"/>
    </xf>
    <xf numFmtId="0" fontId="21" fillId="0" borderId="7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22" fillId="0" borderId="2" xfId="0" applyFont="1" applyBorder="1" applyAlignment="1">
      <alignment horizontal="left"/>
    </xf>
    <xf numFmtId="0" fontId="23" fillId="0" borderId="2" xfId="0" applyFont="1" applyBorder="1" applyAlignment="1">
      <alignment horizontal="left"/>
    </xf>
    <xf numFmtId="0" fontId="21" fillId="0" borderId="9" xfId="0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0" xfId="0" applyFont="1" applyBorder="1" applyAlignment="1">
      <alignment horizontal="right"/>
    </xf>
    <xf numFmtId="0" fontId="23" fillId="0" borderId="11" xfId="0" applyFont="1" applyBorder="1" applyAlignment="1">
      <alignment horizontal="left"/>
    </xf>
    <xf numFmtId="0" fontId="2" fillId="3" borderId="12" xfId="0" applyFont="1" applyFill="1" applyBorder="1" applyAlignment="1">
      <alignment horizontal="left" vertical="center"/>
    </xf>
    <xf numFmtId="0" fontId="2" fillId="3" borderId="13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/>
    </xf>
    <xf numFmtId="0" fontId="13" fillId="3" borderId="15" xfId="0" applyFont="1" applyFill="1" applyBorder="1" applyAlignment="1">
      <alignment horizontal="left"/>
    </xf>
    <xf numFmtId="0" fontId="15" fillId="3" borderId="3" xfId="0" applyFont="1" applyFill="1" applyBorder="1" applyAlignment="1">
      <alignment horizontal="right"/>
    </xf>
    <xf numFmtId="0" fontId="15" fillId="3" borderId="2" xfId="0" applyFont="1" applyFill="1" applyBorder="1" applyAlignment="1">
      <alignment horizontal="right"/>
    </xf>
    <xf numFmtId="0" fontId="24" fillId="4" borderId="16" xfId="0" applyFont="1" applyFill="1" applyBorder="1" applyAlignment="1">
      <alignment horizontal="left" wrapText="1"/>
    </xf>
    <xf numFmtId="0" fontId="24" fillId="4" borderId="17" xfId="0" applyFont="1" applyFill="1" applyBorder="1" applyAlignment="1">
      <alignment horizontal="left" wrapText="1"/>
    </xf>
    <xf numFmtId="0" fontId="24" fillId="4" borderId="1" xfId="0" applyFont="1" applyFill="1" applyBorder="1" applyAlignment="1">
      <alignment horizontal="center" vertical="center" wrapText="1"/>
    </xf>
    <xf numFmtId="0" fontId="24" fillId="4" borderId="18" xfId="0" applyFont="1" applyFill="1" applyBorder="1" applyAlignment="1">
      <alignment horizontal="left" vertical="center" wrapText="1"/>
    </xf>
    <xf numFmtId="0" fontId="25" fillId="4" borderId="19" xfId="0" applyFont="1" applyFill="1" applyBorder="1" applyAlignment="1">
      <alignment horizontal="center" vertical="center" wrapText="1"/>
    </xf>
    <xf numFmtId="0" fontId="26" fillId="5" borderId="3" xfId="0" applyFont="1" applyFill="1" applyBorder="1" applyAlignment="1">
      <alignment horizontal="center" vertical="center" wrapText="1"/>
    </xf>
    <xf numFmtId="0" fontId="25" fillId="6" borderId="2" xfId="0" applyFont="1" applyFill="1" applyBorder="1" applyAlignment="1">
      <alignment horizontal="center" vertical="center" wrapText="1"/>
    </xf>
    <xf numFmtId="0" fontId="24" fillId="4" borderId="16" xfId="0" applyFont="1" applyFill="1" applyBorder="1" applyAlignment="1">
      <alignment horizontal="left" vertical="center" wrapText="1"/>
    </xf>
    <xf numFmtId="0" fontId="24" fillId="4" borderId="17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25" fillId="4" borderId="20" xfId="0" applyFont="1" applyFill="1" applyBorder="1" applyAlignment="1">
      <alignment horizontal="left" vertical="center" wrapText="1"/>
    </xf>
    <xf numFmtId="0" fontId="2" fillId="4" borderId="21" xfId="0" applyFont="1" applyFill="1" applyBorder="1" applyAlignment="1">
      <alignment horizontal="left" wrapText="1"/>
    </xf>
    <xf numFmtId="0" fontId="2" fillId="4" borderId="22" xfId="0" applyFont="1" applyFill="1" applyBorder="1" applyAlignment="1">
      <alignment horizontal="left" wrapText="1"/>
    </xf>
    <xf numFmtId="0" fontId="27" fillId="4" borderId="1" xfId="0" applyFont="1" applyFill="1" applyBorder="1" applyAlignment="1">
      <alignment horizontal="left" wrapText="1"/>
    </xf>
    <xf numFmtId="0" fontId="27" fillId="4" borderId="23" xfId="0" applyFont="1" applyFill="1" applyBorder="1" applyAlignment="1">
      <alignment horizontal="left" wrapText="1"/>
    </xf>
    <xf numFmtId="0" fontId="28" fillId="4" borderId="19" xfId="0" applyFont="1" applyFill="1" applyBorder="1" applyAlignment="1">
      <alignment horizontal="left" wrapText="1"/>
    </xf>
    <xf numFmtId="0" fontId="29" fillId="5" borderId="3" xfId="0" applyFont="1" applyFill="1" applyBorder="1" applyAlignment="1">
      <alignment horizontal="right" wrapText="1"/>
    </xf>
    <xf numFmtId="0" fontId="29" fillId="6" borderId="2" xfId="0" applyFont="1" applyFill="1" applyBorder="1" applyAlignment="1">
      <alignment horizontal="right" wrapText="1"/>
    </xf>
    <xf numFmtId="0" fontId="2" fillId="0" borderId="1" xfId="0" applyFont="1" applyBorder="1" applyAlignment="1">
      <alignment horizontal="left"/>
    </xf>
    <xf numFmtId="0" fontId="15" fillId="0" borderId="24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0" fontId="30" fillId="0" borderId="2" xfId="0" applyFont="1" applyFill="1" applyBorder="1" applyAlignment="1">
      <alignment horizontal="left"/>
    </xf>
    <xf numFmtId="0" fontId="15" fillId="0" borderId="3" xfId="0" applyFont="1" applyFill="1" applyBorder="1" applyAlignment="1">
      <alignment horizontal="right" wrapText="1"/>
    </xf>
    <xf numFmtId="0" fontId="15" fillId="0" borderId="2" xfId="0" applyFont="1" applyFill="1" applyBorder="1" applyAlignment="1">
      <alignment horizontal="right" wrapText="1"/>
    </xf>
    <xf numFmtId="0" fontId="15" fillId="0" borderId="25" xfId="0" applyFont="1" applyFill="1" applyBorder="1" applyAlignment="1">
      <alignment horizontal="left"/>
    </xf>
    <xf numFmtId="0" fontId="15" fillId="0" borderId="26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5" fillId="0" borderId="28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 wrapText="1"/>
    </xf>
    <xf numFmtId="0" fontId="30" fillId="0" borderId="20" xfId="0" applyFont="1" applyFill="1" applyBorder="1" applyAlignment="1">
      <alignment horizontal="left" wrapText="1"/>
    </xf>
    <xf numFmtId="0" fontId="15" fillId="0" borderId="21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 wrapText="1"/>
    </xf>
    <xf numFmtId="0" fontId="30" fillId="0" borderId="29" xfId="0" applyFont="1" applyFill="1" applyBorder="1" applyAlignment="1">
      <alignment horizontal="left" wrapText="1"/>
    </xf>
    <xf numFmtId="0" fontId="4" fillId="0" borderId="18" xfId="0" applyFont="1" applyFill="1" applyBorder="1" applyAlignment="1">
      <alignment horizontal="left" wrapText="1"/>
    </xf>
    <xf numFmtId="0" fontId="4" fillId="0" borderId="16" xfId="0" applyFont="1" applyFill="1" applyBorder="1" applyAlignment="1">
      <alignment horizontal="left"/>
    </xf>
    <xf numFmtId="0" fontId="30" fillId="0" borderId="29" xfId="0" applyFont="1" applyFill="1" applyBorder="1" applyAlignment="1">
      <alignment horizontal="left"/>
    </xf>
    <xf numFmtId="0" fontId="15" fillId="0" borderId="2" xfId="0" applyFont="1" applyFill="1" applyBorder="1" applyAlignment="1">
      <alignment horizontal="right"/>
    </xf>
    <xf numFmtId="0" fontId="15" fillId="0" borderId="16" xfId="0" applyFont="1" applyFill="1" applyBorder="1" applyAlignment="1">
      <alignment horizontal="left" wrapText="1"/>
    </xf>
    <xf numFmtId="0" fontId="15" fillId="0" borderId="16" xfId="0" applyFont="1" applyFill="1" applyBorder="1" applyAlignment="1">
      <alignment horizontal="left"/>
    </xf>
    <xf numFmtId="0" fontId="15" fillId="0" borderId="30" xfId="0" applyFont="1" applyFill="1" applyBorder="1" applyAlignment="1">
      <alignment horizontal="left"/>
    </xf>
    <xf numFmtId="0" fontId="4" fillId="0" borderId="31" xfId="0" applyFont="1" applyFill="1" applyBorder="1" applyAlignment="1">
      <alignment horizontal="left" wrapText="1"/>
    </xf>
    <xf numFmtId="0" fontId="15" fillId="5" borderId="28" xfId="0" applyFont="1" applyFill="1" applyBorder="1" applyAlignment="1">
      <alignment horizontal="left"/>
    </xf>
    <xf numFmtId="0" fontId="15" fillId="0" borderId="30" xfId="0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32" xfId="0" applyFont="1" applyFill="1" applyBorder="1" applyAlignment="1">
      <alignment horizontal="right"/>
    </xf>
    <xf numFmtId="0" fontId="2" fillId="0" borderId="33" xfId="0" applyFont="1" applyFill="1" applyBorder="1" applyAlignment="1">
      <alignment horizontal="right"/>
    </xf>
    <xf numFmtId="0" fontId="2" fillId="0" borderId="11" xfId="0" applyFont="1" applyFill="1" applyBorder="1" applyAlignment="1">
      <alignment horizontal="right"/>
    </xf>
    <xf numFmtId="0" fontId="2" fillId="0" borderId="34" xfId="0" applyFont="1" applyBorder="1" applyAlignment="1">
      <alignment horizontal="right"/>
    </xf>
    <xf numFmtId="0" fontId="2" fillId="0" borderId="1" xfId="0" applyFont="1" applyBorder="1" applyAlignment="1">
      <alignment horizontal="right" wrapText="1"/>
    </xf>
    <xf numFmtId="0" fontId="31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2" fillId="3" borderId="13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24" fillId="7" borderId="18" xfId="0" applyFont="1" applyFill="1" applyBorder="1" applyAlignment="1">
      <alignment horizontal="center" vertical="center" wrapText="1"/>
    </xf>
    <xf numFmtId="0" fontId="32" fillId="8" borderId="29" xfId="0" applyFont="1" applyFill="1" applyBorder="1" applyAlignment="1">
      <alignment horizontal="center" vertical="center" wrapText="1"/>
    </xf>
    <xf numFmtId="0" fontId="10" fillId="9" borderId="18" xfId="0" applyFont="1" applyFill="1" applyBorder="1" applyAlignment="1">
      <alignment horizontal="center" wrapText="1"/>
    </xf>
    <xf numFmtId="0" fontId="10" fillId="9" borderId="29" xfId="0" applyFont="1" applyFill="1" applyBorder="1" applyAlignment="1">
      <alignment horizontal="center" wrapText="1"/>
    </xf>
    <xf numFmtId="0" fontId="10" fillId="10" borderId="18" xfId="0" applyFont="1" applyFill="1" applyBorder="1" applyAlignment="1">
      <alignment horizontal="center" wrapText="1"/>
    </xf>
    <xf numFmtId="0" fontId="10" fillId="11" borderId="17" xfId="0" applyFont="1" applyFill="1" applyBorder="1" applyAlignment="1">
      <alignment horizontal="center" wrapText="1"/>
    </xf>
    <xf numFmtId="0" fontId="10" fillId="10" borderId="1" xfId="0" applyFont="1" applyFill="1" applyBorder="1" applyAlignment="1">
      <alignment horizontal="left" wrapText="1"/>
    </xf>
    <xf numFmtId="0" fontId="10" fillId="10" borderId="1" xfId="0" applyFont="1" applyFill="1" applyBorder="1" applyAlignment="1">
      <alignment horizontal="center"/>
    </xf>
    <xf numFmtId="0" fontId="27" fillId="7" borderId="23" xfId="0" applyFont="1" applyFill="1" applyBorder="1" applyAlignment="1">
      <alignment horizontal="left" vertical="top" wrapText="1"/>
    </xf>
    <xf numFmtId="0" fontId="33" fillId="8" borderId="19" xfId="0" applyFont="1" applyFill="1" applyBorder="1" applyAlignment="1">
      <alignment horizontal="left" vertical="top" wrapText="1"/>
    </xf>
    <xf numFmtId="0" fontId="2" fillId="9" borderId="23" xfId="0" applyFont="1" applyFill="1" applyBorder="1" applyAlignment="1">
      <alignment horizontal="left" wrapText="1"/>
    </xf>
    <xf numFmtId="0" fontId="2" fillId="9" borderId="19" xfId="0" applyFont="1" applyFill="1" applyBorder="1" applyAlignment="1">
      <alignment horizontal="left" wrapText="1"/>
    </xf>
    <xf numFmtId="0" fontId="2" fillId="10" borderId="23" xfId="0" applyFont="1" applyFill="1" applyBorder="1" applyAlignment="1">
      <alignment horizontal="left" wrapText="1"/>
    </xf>
    <xf numFmtId="0" fontId="2" fillId="11" borderId="22" xfId="0" applyFont="1" applyFill="1" applyBorder="1" applyAlignment="1">
      <alignment horizontal="left" wrapText="1"/>
    </xf>
    <xf numFmtId="0" fontId="34" fillId="0" borderId="3" xfId="0" applyFont="1" applyBorder="1" applyAlignment="1">
      <alignment horizontal="right"/>
    </xf>
    <xf numFmtId="0" fontId="34" fillId="0" borderId="2" xfId="0" applyFont="1" applyBorder="1" applyAlignment="1">
      <alignment horizontal="right"/>
    </xf>
    <xf numFmtId="0" fontId="35" fillId="0" borderId="1" xfId="0" applyFont="1" applyFill="1" applyBorder="1" applyAlignment="1">
      <alignment horizontal="right"/>
    </xf>
    <xf numFmtId="0" fontId="36" fillId="0" borderId="1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right"/>
    </xf>
    <xf numFmtId="0" fontId="17" fillId="0" borderId="1" xfId="0" applyFont="1" applyBorder="1" applyAlignment="1">
      <alignment horizontal="right"/>
    </xf>
    <xf numFmtId="0" fontId="16" fillId="0" borderId="1" xfId="0" applyFont="1" applyBorder="1" applyAlignment="1">
      <alignment horizontal="right"/>
    </xf>
    <xf numFmtId="0" fontId="16" fillId="0" borderId="2" xfId="0" applyFont="1" applyFill="1" applyBorder="1" applyAlignment="1">
      <alignment horizontal="right"/>
    </xf>
    <xf numFmtId="0" fontId="35" fillId="0" borderId="1" xfId="0" applyFont="1" applyBorder="1" applyAlignment="1">
      <alignment horizontal="right"/>
    </xf>
    <xf numFmtId="0" fontId="37" fillId="0" borderId="1" xfId="0" applyFont="1" applyFill="1" applyBorder="1" applyAlignment="1">
      <alignment horizontal="right"/>
    </xf>
    <xf numFmtId="0" fontId="16" fillId="0" borderId="1" xfId="0" applyFont="1" applyFill="1" applyBorder="1" applyAlignment="1">
      <alignment horizontal="right" vertical="center"/>
    </xf>
    <xf numFmtId="0" fontId="36" fillId="0" borderId="1" xfId="0" applyFont="1" applyBorder="1" applyAlignment="1">
      <alignment horizontal="right"/>
    </xf>
    <xf numFmtId="0" fontId="16" fillId="0" borderId="1" xfId="0" applyFont="1" applyFill="1" applyBorder="1" applyAlignment="1">
      <alignment horizontal="right"/>
    </xf>
    <xf numFmtId="0" fontId="2" fillId="0" borderId="3" xfId="0" applyFont="1" applyBorder="1" applyAlignment="1">
      <alignment horizontal="left" wrapText="1"/>
    </xf>
    <xf numFmtId="0" fontId="2" fillId="0" borderId="32" xfId="0" applyFont="1" applyBorder="1" applyAlignment="1">
      <alignment horizontal="right" wrapText="1"/>
    </xf>
    <xf numFmtId="0" fontId="2" fillId="0" borderId="33" xfId="0" applyFont="1" applyBorder="1" applyAlignment="1">
      <alignment horizontal="right" wrapText="1"/>
    </xf>
    <xf numFmtId="0" fontId="2" fillId="3" borderId="35" xfId="0" applyFont="1" applyFill="1" applyBorder="1" applyAlignment="1">
      <alignment horizontal="left" vertical="center"/>
    </xf>
    <xf numFmtId="0" fontId="2" fillId="3" borderId="15" xfId="0" applyFont="1" applyFill="1" applyBorder="1" applyAlignment="1">
      <alignment horizontal="left" vertical="center"/>
    </xf>
    <xf numFmtId="0" fontId="10" fillId="10" borderId="36" xfId="0" applyFont="1" applyFill="1" applyBorder="1" applyAlignment="1">
      <alignment horizontal="left" wrapText="1"/>
    </xf>
    <xf numFmtId="0" fontId="10" fillId="10" borderId="17" xfId="0" applyFont="1" applyFill="1" applyBorder="1" applyAlignment="1">
      <alignment horizontal="left" wrapText="1"/>
    </xf>
    <xf numFmtId="0" fontId="38" fillId="12" borderId="29" xfId="0" applyFont="1" applyFill="1" applyBorder="1" applyAlignment="1">
      <alignment horizontal="center" wrapText="1"/>
    </xf>
    <xf numFmtId="0" fontId="38" fillId="12" borderId="29" xfId="0" applyFont="1" applyFill="1" applyBorder="1" applyAlignment="1">
      <alignment horizontal="center" vertical="top" wrapText="1"/>
    </xf>
    <xf numFmtId="0" fontId="2" fillId="10" borderId="37" xfId="0" applyFont="1" applyFill="1" applyBorder="1" applyAlignment="1">
      <alignment horizontal="left" wrapText="1"/>
    </xf>
    <xf numFmtId="0" fontId="2" fillId="10" borderId="22" xfId="0" applyFont="1" applyFill="1" applyBorder="1" applyAlignment="1">
      <alignment horizontal="left" wrapText="1"/>
    </xf>
    <xf numFmtId="0" fontId="2" fillId="12" borderId="19" xfId="0" applyFont="1" applyFill="1" applyBorder="1" applyAlignment="1">
      <alignment horizontal="left" wrapText="1"/>
    </xf>
    <xf numFmtId="0" fontId="16" fillId="0" borderId="3" xfId="0" applyFont="1" applyFill="1" applyBorder="1" applyAlignment="1">
      <alignment horizontal="right" wrapText="1"/>
    </xf>
    <xf numFmtId="0" fontId="16" fillId="0" borderId="1" xfId="0" applyFont="1" applyFill="1" applyBorder="1" applyAlignment="1">
      <alignment horizontal="right" wrapText="1"/>
    </xf>
    <xf numFmtId="0" fontId="16" fillId="0" borderId="2" xfId="0" applyFont="1" applyFill="1" applyBorder="1" applyAlignment="1">
      <alignment horizontal="right" wrapText="1"/>
    </xf>
    <xf numFmtId="0" fontId="36" fillId="0" borderId="1" xfId="0" applyFont="1" applyFill="1" applyBorder="1" applyAlignment="1">
      <alignment horizontal="right"/>
    </xf>
    <xf numFmtId="0" fontId="2" fillId="0" borderId="4" xfId="0" applyFont="1" applyBorder="1" applyAlignment="1">
      <alignment horizontal="left" wrapText="1"/>
    </xf>
    <xf numFmtId="0" fontId="2" fillId="0" borderId="5" xfId="0" applyFont="1" applyBorder="1" applyAlignment="1">
      <alignment horizontal="left" wrapText="1"/>
    </xf>
    <xf numFmtId="0" fontId="21" fillId="2" borderId="5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0" fontId="2" fillId="0" borderId="34" xfId="0" applyFont="1" applyBorder="1" applyAlignment="1">
      <alignment horizontal="right" wrapText="1"/>
    </xf>
    <xf numFmtId="0" fontId="21" fillId="2" borderId="38" xfId="0" applyFont="1" applyFill="1" applyBorder="1" applyAlignment="1">
      <alignment horizontal="right"/>
    </xf>
    <xf numFmtId="0" fontId="21" fillId="2" borderId="33" xfId="0" applyFont="1" applyFill="1" applyBorder="1" applyAlignment="1">
      <alignment horizontal="right"/>
    </xf>
    <xf numFmtId="0" fontId="2" fillId="3" borderId="14" xfId="0" applyFont="1" applyFill="1" applyBorder="1" applyAlignment="1">
      <alignment horizontal="left" wrapText="1"/>
    </xf>
    <xf numFmtId="0" fontId="2" fillId="3" borderId="12" xfId="0" applyFont="1" applyFill="1" applyBorder="1" applyAlignment="1">
      <alignment horizontal="left" wrapText="1"/>
    </xf>
    <xf numFmtId="0" fontId="2" fillId="3" borderId="13" xfId="0" applyFont="1" applyFill="1" applyBorder="1" applyAlignment="1">
      <alignment horizontal="left" wrapText="1"/>
    </xf>
    <xf numFmtId="0" fontId="39" fillId="3" borderId="39" xfId="0" applyFont="1" applyFill="1" applyBorder="1" applyAlignment="1">
      <alignment horizontal="center" vertical="center"/>
    </xf>
    <xf numFmtId="0" fontId="39" fillId="3" borderId="1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10" fillId="11" borderId="18" xfId="0" applyFont="1" applyFill="1" applyBorder="1" applyAlignment="1">
      <alignment horizontal="left" wrapText="1"/>
    </xf>
    <xf numFmtId="0" fontId="10" fillId="11" borderId="16" xfId="0" applyFont="1" applyFill="1" applyBorder="1" applyAlignment="1">
      <alignment horizontal="left" wrapText="1"/>
    </xf>
    <xf numFmtId="0" fontId="38" fillId="12" borderId="17" xfId="0" applyFont="1" applyFill="1" applyBorder="1" applyAlignment="1">
      <alignment horizontal="center" wrapText="1"/>
    </xf>
    <xf numFmtId="0" fontId="10" fillId="13" borderId="40" xfId="0" applyFont="1" applyFill="1" applyBorder="1" applyAlignment="1">
      <alignment horizontal="left" wrapText="1"/>
    </xf>
    <xf numFmtId="0" fontId="10" fillId="13" borderId="16" xfId="0" applyFont="1" applyFill="1" applyBorder="1" applyAlignment="1">
      <alignment horizontal="left" wrapText="1"/>
    </xf>
    <xf numFmtId="0" fontId="10" fillId="13" borderId="29" xfId="0" applyFont="1" applyFill="1" applyBorder="1" applyAlignment="1">
      <alignment horizontal="left" wrapText="1"/>
    </xf>
    <xf numFmtId="0" fontId="38" fillId="12" borderId="17" xfId="0" applyFont="1" applyFill="1" applyBorder="1" applyAlignment="1">
      <alignment horizontal="center" vertical="top" wrapText="1"/>
    </xf>
    <xf numFmtId="0" fontId="2" fillId="11" borderId="23" xfId="0" applyFont="1" applyFill="1" applyBorder="1" applyAlignment="1">
      <alignment horizontal="left" wrapText="1"/>
    </xf>
    <xf numFmtId="0" fontId="2" fillId="11" borderId="21" xfId="0" applyFont="1" applyFill="1" applyBorder="1" applyAlignment="1">
      <alignment horizontal="left" wrapText="1"/>
    </xf>
    <xf numFmtId="0" fontId="2" fillId="12" borderId="22" xfId="0" applyFont="1" applyFill="1" applyBorder="1" applyAlignment="1">
      <alignment horizontal="left" wrapText="1"/>
    </xf>
    <xf numFmtId="0" fontId="2" fillId="13" borderId="41" xfId="0" applyFont="1" applyFill="1" applyBorder="1" applyAlignment="1">
      <alignment horizontal="left" wrapText="1"/>
    </xf>
    <xf numFmtId="0" fontId="2" fillId="13" borderId="21" xfId="0" applyFont="1" applyFill="1" applyBorder="1" applyAlignment="1">
      <alignment horizontal="left" wrapText="1"/>
    </xf>
    <xf numFmtId="0" fontId="2" fillId="13" borderId="19" xfId="0" applyFont="1" applyFill="1" applyBorder="1" applyAlignment="1">
      <alignment horizontal="left" wrapText="1"/>
    </xf>
    <xf numFmtId="0" fontId="16" fillId="0" borderId="4" xfId="0" applyFont="1" applyFill="1" applyBorder="1" applyAlignment="1">
      <alignment horizontal="right" wrapText="1"/>
    </xf>
    <xf numFmtId="0" fontId="21" fillId="2" borderId="1" xfId="0" applyFont="1" applyFill="1" applyBorder="1" applyAlignment="1">
      <alignment horizontal="right"/>
    </xf>
    <xf numFmtId="0" fontId="40" fillId="5" borderId="14" xfId="0" applyFont="1" applyFill="1" applyBorder="1" applyAlignment="1">
      <alignment horizontal="center"/>
    </xf>
    <xf numFmtId="0" fontId="41" fillId="3" borderId="1" xfId="0" applyFont="1" applyFill="1" applyBorder="1" applyAlignment="1">
      <alignment horizontal="left"/>
    </xf>
    <xf numFmtId="0" fontId="10" fillId="14" borderId="18" xfId="0" applyFont="1" applyFill="1" applyBorder="1" applyAlignment="1">
      <alignment horizontal="center" wrapText="1"/>
    </xf>
    <xf numFmtId="0" fontId="2" fillId="14" borderId="23" xfId="0" applyFont="1" applyFill="1" applyBorder="1" applyAlignment="1">
      <alignment horizontal="left" wrapText="1"/>
    </xf>
    <xf numFmtId="0" fontId="36" fillId="0" borderId="0" xfId="0" applyFont="1" applyFill="1" applyBorder="1" applyAlignment="1">
      <alignment horizontal="right"/>
    </xf>
    <xf numFmtId="0" fontId="0" fillId="0" borderId="1" xfId="0" applyFill="1" applyBorder="1">
      <alignment vertical="center"/>
    </xf>
    <xf numFmtId="0" fontId="21" fillId="2" borderId="1" xfId="0" applyFont="1" applyFill="1" applyBorder="1" applyAlignment="1">
      <alignment horizontal="left" wrapText="1"/>
    </xf>
    <xf numFmtId="0" fontId="21" fillId="2" borderId="3" xfId="0" applyFont="1" applyFill="1" applyBorder="1" applyAlignment="1">
      <alignment horizontal="left" wrapText="1"/>
    </xf>
    <xf numFmtId="0" fontId="21" fillId="2" borderId="1" xfId="0" applyFont="1" applyFill="1" applyBorder="1" applyAlignment="1">
      <alignment horizontal="right" wrapText="1"/>
    </xf>
    <xf numFmtId="0" fontId="21" fillId="2" borderId="3" xfId="0" applyFont="1" applyFill="1" applyBorder="1" applyAlignment="1">
      <alignment horizontal="right" wrapText="1"/>
    </xf>
    <xf numFmtId="0" fontId="42" fillId="3" borderId="1" xfId="0" applyFont="1" applyFill="1" applyBorder="1" applyAlignment="1">
      <alignment horizontal="left" wrapText="1"/>
    </xf>
    <xf numFmtId="0" fontId="42" fillId="3" borderId="3" xfId="0" applyFont="1" applyFill="1" applyBorder="1" applyAlignment="1">
      <alignment horizontal="left" wrapText="1"/>
    </xf>
    <xf numFmtId="0" fontId="2" fillId="0" borderId="0" xfId="0" applyFont="1" applyBorder="1" applyAlignment="1">
      <alignment horizontal="left" wrapText="1"/>
    </xf>
    <xf numFmtId="0" fontId="21" fillId="2" borderId="3" xfId="0" applyFont="1" applyFill="1" applyBorder="1" applyAlignment="1">
      <alignment horizontal="left"/>
    </xf>
    <xf numFmtId="0" fontId="21" fillId="2" borderId="42" xfId="0" applyFont="1" applyFill="1" applyBorder="1" applyAlignment="1">
      <alignment horizontal="left"/>
    </xf>
    <xf numFmtId="0" fontId="21" fillId="2" borderId="7" xfId="0" applyFont="1" applyFill="1" applyBorder="1" applyAlignment="1">
      <alignment horizontal="left"/>
    </xf>
    <xf numFmtId="0" fontId="21" fillId="2" borderId="32" xfId="0" applyFont="1" applyFill="1" applyBorder="1" applyAlignment="1">
      <alignment horizontal="right"/>
    </xf>
    <xf numFmtId="0" fontId="21" fillId="2" borderId="43" xfId="0" applyFont="1" applyFill="1" applyBorder="1" applyAlignment="1">
      <alignment horizontal="right"/>
    </xf>
    <xf numFmtId="0" fontId="21" fillId="2" borderId="9" xfId="0" applyFont="1" applyFill="1" applyBorder="1" applyAlignment="1">
      <alignment horizontal="right"/>
    </xf>
    <xf numFmtId="0" fontId="43" fillId="3" borderId="14" xfId="0" applyFont="1" applyFill="1" applyBorder="1" applyAlignment="1">
      <alignment horizontal="left"/>
    </xf>
    <xf numFmtId="0" fontId="40" fillId="3" borderId="12" xfId="0" applyFont="1" applyFill="1" applyBorder="1" applyAlignment="1">
      <alignment horizontal="left"/>
    </xf>
    <xf numFmtId="0" fontId="10" fillId="14" borderId="16" xfId="0" applyFont="1" applyFill="1" applyBorder="1" applyAlignment="1">
      <alignment horizontal="center" wrapText="1"/>
    </xf>
    <xf numFmtId="0" fontId="2" fillId="14" borderId="21" xfId="0" applyFont="1" applyFill="1" applyBorder="1" applyAlignment="1">
      <alignment horizontal="left" wrapText="1"/>
    </xf>
    <xf numFmtId="0" fontId="21" fillId="0" borderId="42" xfId="0" applyFont="1" applyBorder="1" applyAlignment="1">
      <alignment horizontal="left"/>
    </xf>
    <xf numFmtId="0" fontId="38" fillId="12" borderId="44" xfId="0" applyFont="1" applyFill="1" applyBorder="1" applyAlignment="1">
      <alignment horizontal="center" vertical="center" wrapText="1"/>
    </xf>
    <xf numFmtId="0" fontId="38" fillId="12" borderId="45" xfId="0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/>
    </xf>
    <xf numFmtId="0" fontId="38" fillId="12" borderId="20" xfId="0" applyFont="1" applyFill="1" applyBorder="1" applyAlignment="1">
      <alignment horizontal="center" vertical="center" wrapText="1"/>
    </xf>
    <xf numFmtId="0" fontId="43" fillId="3" borderId="12" xfId="0" applyFont="1" applyFill="1" applyBorder="1" applyAlignment="1">
      <alignment horizontal="left"/>
    </xf>
    <xf numFmtId="0" fontId="10" fillId="16" borderId="16" xfId="0" applyFont="1" applyFill="1" applyBorder="1" applyAlignment="1">
      <alignment horizontal="center" wrapText="1"/>
    </xf>
    <xf numFmtId="0" fontId="2" fillId="16" borderId="21" xfId="0" applyFont="1" applyFill="1" applyBorder="1" applyAlignment="1">
      <alignment horizontal="left" wrapText="1"/>
    </xf>
    <xf numFmtId="0" fontId="2" fillId="0" borderId="42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38" fillId="12" borderId="46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left" vertical="center" wrapText="1"/>
    </xf>
    <xf numFmtId="0" fontId="10" fillId="3" borderId="12" xfId="0" applyFont="1" applyFill="1" applyBorder="1" applyAlignment="1">
      <alignment horizontal="left" vertical="center" wrapText="1"/>
    </xf>
    <xf numFmtId="0" fontId="44" fillId="3" borderId="47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38" fillId="12" borderId="48" xfId="0" applyFont="1" applyFill="1" applyBorder="1" applyAlignment="1">
      <alignment horizontal="center" vertical="center" wrapText="1"/>
    </xf>
    <xf numFmtId="0" fontId="10" fillId="17" borderId="18" xfId="0" applyFont="1" applyFill="1" applyBorder="1" applyAlignment="1">
      <alignment horizontal="center" vertical="center" wrapText="1"/>
    </xf>
    <xf numFmtId="0" fontId="10" fillId="17" borderId="16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 wrapText="1"/>
    </xf>
    <xf numFmtId="0" fontId="45" fillId="16" borderId="49" xfId="0" applyFont="1" applyFill="1" applyBorder="1" applyAlignment="1">
      <alignment horizontal="center" vertical="center" wrapText="1"/>
    </xf>
    <xf numFmtId="0" fontId="45" fillId="16" borderId="16" xfId="0" applyFont="1" applyFill="1" applyBorder="1" applyAlignment="1">
      <alignment horizontal="center" vertical="center" wrapText="1"/>
    </xf>
    <xf numFmtId="0" fontId="38" fillId="12" borderId="50" xfId="0" applyFont="1" applyFill="1" applyBorder="1" applyAlignment="1">
      <alignment horizontal="center" vertical="center" wrapText="1"/>
    </xf>
    <xf numFmtId="0" fontId="46" fillId="17" borderId="18" xfId="0" applyFont="1" applyFill="1" applyBorder="1" applyAlignment="1">
      <alignment horizontal="center" vertical="center" wrapText="1"/>
    </xf>
    <xf numFmtId="0" fontId="46" fillId="17" borderId="16" xfId="0" applyFont="1" applyFill="1" applyBorder="1" applyAlignment="1">
      <alignment horizontal="center" vertical="center" wrapText="1"/>
    </xf>
    <xf numFmtId="0" fontId="2" fillId="12" borderId="51" xfId="0" applyFont="1" applyFill="1" applyBorder="1" applyAlignment="1">
      <alignment horizontal="left" wrapText="1"/>
    </xf>
    <xf numFmtId="0" fontId="2" fillId="17" borderId="23" xfId="0" applyFont="1" applyFill="1" applyBorder="1" applyAlignment="1">
      <alignment horizontal="left" vertical="center" wrapText="1"/>
    </xf>
    <xf numFmtId="0" fontId="2" fillId="17" borderId="21" xfId="0" applyFont="1" applyFill="1" applyBorder="1" applyAlignment="1">
      <alignment horizontal="left" vertical="center" wrapText="1"/>
    </xf>
    <xf numFmtId="0" fontId="2" fillId="0" borderId="21" xfId="0" applyFont="1" applyFill="1" applyBorder="1" applyAlignment="1">
      <alignment horizontal="left" vertical="center" wrapText="1"/>
    </xf>
    <xf numFmtId="0" fontId="28" fillId="16" borderId="52" xfId="0" applyFont="1" applyFill="1" applyBorder="1" applyAlignment="1">
      <alignment horizontal="left" wrapText="1"/>
    </xf>
    <xf numFmtId="0" fontId="28" fillId="16" borderId="21" xfId="0" applyFont="1" applyFill="1" applyBorder="1" applyAlignment="1">
      <alignment horizontal="left" wrapText="1"/>
    </xf>
    <xf numFmtId="0" fontId="18" fillId="0" borderId="1" xfId="0" applyFont="1" applyFill="1" applyBorder="1" applyAlignment="1">
      <alignment horizontal="right" wrapText="1"/>
    </xf>
    <xf numFmtId="0" fontId="18" fillId="0" borderId="1" xfId="0" applyFont="1" applyFill="1" applyBorder="1" applyAlignment="1">
      <alignment horizontal="right"/>
    </xf>
    <xf numFmtId="0" fontId="45" fillId="4" borderId="16" xfId="0" applyFont="1" applyFill="1" applyBorder="1" applyAlignment="1">
      <alignment horizontal="center" vertical="center" wrapText="1"/>
    </xf>
    <xf numFmtId="0" fontId="28" fillId="4" borderId="21" xfId="0" applyFont="1" applyFill="1" applyBorder="1" applyAlignment="1">
      <alignment horizontal="left" wrapText="1"/>
    </xf>
    <xf numFmtId="0" fontId="45" fillId="17" borderId="16" xfId="0" applyFont="1" applyFill="1" applyBorder="1" applyAlignment="1">
      <alignment horizontal="center" vertical="center" wrapText="1"/>
    </xf>
    <xf numFmtId="0" fontId="45" fillId="5" borderId="16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5" fillId="18" borderId="16" xfId="0" applyFont="1" applyFill="1" applyBorder="1" applyAlignment="1">
      <alignment horizontal="center" vertical="center" wrapText="1"/>
    </xf>
    <xf numFmtId="0" fontId="28" fillId="18" borderId="21" xfId="0" applyFont="1" applyFill="1" applyBorder="1" applyAlignment="1">
      <alignment horizontal="center" wrapText="1"/>
    </xf>
    <xf numFmtId="0" fontId="4" fillId="3" borderId="53" xfId="0" applyFont="1" applyFill="1" applyBorder="1" applyAlignment="1">
      <alignment horizontal="left"/>
    </xf>
    <xf numFmtId="0" fontId="45" fillId="18" borderId="54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28" fillId="18" borderId="55" xfId="0" applyFont="1" applyFill="1" applyBorder="1" applyAlignment="1">
      <alignment horizontal="left" wrapText="1"/>
    </xf>
    <xf numFmtId="0" fontId="2" fillId="0" borderId="0" xfId="0" applyFont="1" applyBorder="1" applyAlignment="1">
      <alignment horizontal="left" vertical="center" wrapText="1"/>
    </xf>
    <xf numFmtId="0" fontId="15" fillId="0" borderId="21" xfId="0" applyFont="1" applyFill="1" applyBorder="1" applyAlignment="1">
      <alignment horizontal="left" wrapText="1"/>
    </xf>
    <xf numFmtId="0" fontId="15" fillId="0" borderId="25" xfId="0" applyFont="1" applyFill="1" applyBorder="1" applyAlignment="1">
      <alignment horizontal="left" wrapText="1"/>
    </xf>
    <xf numFmtId="0" fontId="15" fillId="0" borderId="28" xfId="0" applyFont="1" applyFill="1" applyBorder="1" applyAlignment="1">
      <alignment horizontal="left" wrapText="1"/>
    </xf>
    <xf numFmtId="0" fontId="15" fillId="0" borderId="1" xfId="0" applyFont="1" applyFill="1" applyBorder="1" applyAlignment="1">
      <alignment horizontal="left" wrapText="1"/>
    </xf>
    <xf numFmtId="0" fontId="30" fillId="0" borderId="2" xfId="0" applyFont="1" applyFill="1" applyBorder="1" applyAlignment="1">
      <alignment horizontal="left" wrapText="1"/>
    </xf>
    <xf numFmtId="0" fontId="15" fillId="0" borderId="4" xfId="0" applyFont="1" applyFill="1" applyBorder="1" applyAlignment="1">
      <alignment horizontal="right"/>
    </xf>
    <xf numFmtId="0" fontId="21" fillId="0" borderId="1" xfId="0" applyFont="1" applyBorder="1" applyAlignment="1">
      <alignment horizontal="left"/>
    </xf>
    <xf numFmtId="0" fontId="47" fillId="0" borderId="1" xfId="0" applyFont="1" applyFill="1" applyBorder="1" applyAlignment="1">
      <alignment horizontal="left" wrapText="1"/>
    </xf>
    <xf numFmtId="0" fontId="4" fillId="0" borderId="16" xfId="0" applyFont="1" applyFill="1" applyBorder="1" applyAlignment="1"/>
    <xf numFmtId="0" fontId="15" fillId="0" borderId="16" xfId="0" applyFont="1" applyFill="1" applyBorder="1" applyAlignment="1" applyProtection="1">
      <alignment horizontal="left"/>
      <protection locked="0"/>
    </xf>
    <xf numFmtId="0" fontId="4" fillId="0" borderId="16" xfId="0" applyFont="1" applyFill="1" applyBorder="1" applyAlignment="1" applyProtection="1">
      <alignment horizontal="left" wrapText="1"/>
      <protection locked="0"/>
    </xf>
    <xf numFmtId="0" fontId="30" fillId="0" borderId="29" xfId="0" applyFont="1" applyFill="1" applyBorder="1" applyAlignment="1" applyProtection="1">
      <alignment horizontal="left" wrapText="1"/>
      <protection locked="0"/>
    </xf>
    <xf numFmtId="0" fontId="15" fillId="0" borderId="2" xfId="0" applyFont="1" applyFill="1" applyBorder="1" applyAlignment="1" applyProtection="1">
      <alignment horizontal="right" wrapText="1"/>
      <protection locked="0"/>
    </xf>
    <xf numFmtId="0" fontId="48" fillId="0" borderId="16" xfId="0" applyFont="1" applyFill="1" applyBorder="1" applyAlignment="1">
      <alignment horizontal="left"/>
    </xf>
    <xf numFmtId="0" fontId="48" fillId="0" borderId="16" xfId="0" applyFont="1" applyFill="1" applyBorder="1" applyAlignment="1">
      <alignment horizontal="left" wrapText="1"/>
    </xf>
    <xf numFmtId="0" fontId="0" fillId="0" borderId="1" xfId="0" applyBorder="1">
      <alignment vertical="center"/>
    </xf>
    <xf numFmtId="0" fontId="18" fillId="0" borderId="1" xfId="0" applyFont="1" applyFill="1" applyBorder="1" applyAlignment="1" applyProtection="1">
      <alignment horizontal="right" wrapText="1"/>
      <protection locked="0"/>
    </xf>
    <xf numFmtId="0" fontId="4" fillId="0" borderId="29" xfId="0" applyFont="1" applyFill="1" applyBorder="1" applyAlignment="1">
      <alignment horizontal="left" wrapText="1"/>
    </xf>
    <xf numFmtId="0" fontId="48" fillId="0" borderId="1" xfId="0" applyFont="1" applyFill="1" applyBorder="1" applyAlignment="1">
      <alignment horizontal="left"/>
    </xf>
    <xf numFmtId="0" fontId="4" fillId="0" borderId="16" xfId="13" applyFont="1" applyFill="1" applyBorder="1" applyAlignment="1">
      <alignment horizontal="left" wrapText="1"/>
    </xf>
    <xf numFmtId="0" fontId="30" fillId="0" borderId="29" xfId="13" applyFont="1" applyFill="1" applyBorder="1" applyAlignment="1">
      <alignment horizontal="left" wrapText="1"/>
    </xf>
    <xf numFmtId="0" fontId="15" fillId="0" borderId="2" xfId="13" applyFont="1" applyFill="1" applyBorder="1" applyAlignment="1">
      <alignment horizontal="right" wrapText="1"/>
    </xf>
    <xf numFmtId="0" fontId="35" fillId="6" borderId="1" xfId="0" applyFont="1" applyFill="1" applyBorder="1" applyAlignment="1">
      <alignment horizontal="right"/>
    </xf>
    <xf numFmtId="0" fontId="18" fillId="0" borderId="1" xfId="13" applyFont="1" applyFill="1" applyBorder="1" applyAlignment="1">
      <alignment horizontal="right" wrapText="1"/>
    </xf>
    <xf numFmtId="0" fontId="30" fillId="0" borderId="2" xfId="0" applyFont="1" applyFill="1" applyBorder="1" applyAlignment="1"/>
    <xf numFmtId="0" fontId="48" fillId="0" borderId="16" xfId="0" applyFont="1" applyFill="1" applyBorder="1" applyAlignment="1" applyProtection="1">
      <alignment horizontal="left"/>
      <protection locked="0"/>
    </xf>
    <xf numFmtId="0" fontId="48" fillId="0" borderId="0" xfId="0" applyFont="1" applyFill="1" applyBorder="1" applyAlignment="1">
      <alignment horizontal="left"/>
    </xf>
    <xf numFmtId="0" fontId="18" fillId="0" borderId="1" xfId="0" applyFont="1" applyFill="1" applyBorder="1" applyAlignment="1"/>
    <xf numFmtId="0" fontId="18" fillId="0" borderId="4" xfId="0" applyFont="1" applyFill="1" applyBorder="1" applyAlignment="1">
      <alignment horizontal="left"/>
    </xf>
    <xf numFmtId="0" fontId="18" fillId="0" borderId="56" xfId="0" applyFont="1" applyFill="1" applyBorder="1" applyAlignment="1">
      <alignment horizontal="left"/>
    </xf>
    <xf numFmtId="0" fontId="30" fillId="0" borderId="57" xfId="0" applyFont="1" applyFill="1" applyBorder="1" applyAlignment="1">
      <alignment horizontal="left"/>
    </xf>
    <xf numFmtId="0" fontId="15" fillId="0" borderId="1" xfId="0" applyFont="1" applyFill="1" applyBorder="1" applyAlignment="1"/>
    <xf numFmtId="0" fontId="15" fillId="19" borderId="1" xfId="0" applyFont="1" applyFill="1" applyBorder="1" applyAlignment="1">
      <alignment horizontal="left"/>
    </xf>
    <xf numFmtId="0" fontId="16" fillId="0" borderId="26" xfId="0" applyFont="1" applyBorder="1" applyAlignment="1"/>
    <xf numFmtId="0" fontId="16" fillId="0" borderId="1" xfId="0" applyFont="1" applyBorder="1" applyAlignment="1"/>
    <xf numFmtId="0" fontId="49" fillId="0" borderId="2" xfId="0" applyFont="1" applyFill="1" applyBorder="1" applyAlignment="1"/>
    <xf numFmtId="0" fontId="15" fillId="0" borderId="1" xfId="0" applyFont="1" applyBorder="1" applyAlignment="1">
      <alignment horizontal="left"/>
    </xf>
    <xf numFmtId="0" fontId="15" fillId="10" borderId="1" xfId="0" applyFont="1" applyFill="1" applyBorder="1" applyAlignment="1">
      <alignment horizontal="left"/>
    </xf>
    <xf numFmtId="0" fontId="30" fillId="10" borderId="2" xfId="0" applyFont="1" applyFill="1" applyBorder="1" applyAlignment="1">
      <alignment horizontal="left"/>
    </xf>
    <xf numFmtId="0" fontId="15" fillId="10" borderId="2" xfId="0" applyFont="1" applyFill="1" applyBorder="1" applyAlignment="1">
      <alignment horizontal="right"/>
    </xf>
    <xf numFmtId="0" fontId="16" fillId="2" borderId="3" xfId="0" applyFont="1" applyFill="1" applyBorder="1" applyAlignment="1">
      <alignment horizontal="right"/>
    </xf>
    <xf numFmtId="0" fontId="16" fillId="2" borderId="2" xfId="0" applyFont="1" applyFill="1" applyBorder="1" applyAlignment="1">
      <alignment horizontal="righ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16" fillId="2" borderId="3" xfId="0" applyFont="1" applyFill="1" applyBorder="1" applyAlignment="1">
      <alignment horizontal="right" wrapText="1"/>
    </xf>
    <xf numFmtId="0" fontId="16" fillId="2" borderId="1" xfId="0" applyFont="1" applyFill="1" applyBorder="1" applyAlignment="1">
      <alignment horizontal="right" wrapText="1"/>
    </xf>
    <xf numFmtId="0" fontId="16" fillId="2" borderId="2" xfId="0" applyFont="1" applyFill="1" applyBorder="1" applyAlignment="1">
      <alignment horizontal="right" wrapText="1"/>
    </xf>
    <xf numFmtId="0" fontId="16" fillId="2" borderId="4" xfId="0" applyFont="1" applyFill="1" applyBorder="1" applyAlignment="1">
      <alignment horizontal="right" wrapText="1"/>
    </xf>
    <xf numFmtId="0" fontId="12" fillId="0" borderId="1" xfId="0" applyFont="1" applyFill="1" applyBorder="1" applyAlignment="1">
      <alignment horizontal="right"/>
    </xf>
    <xf numFmtId="0" fontId="16" fillId="2" borderId="6" xfId="0" applyFont="1" applyFill="1" applyBorder="1" applyAlignment="1">
      <alignment horizontal="right"/>
    </xf>
    <xf numFmtId="0" fontId="18" fillId="2" borderId="1" xfId="0" applyFont="1" applyFill="1" applyBorder="1" applyAlignment="1">
      <alignment horizontal="right"/>
    </xf>
    <xf numFmtId="0" fontId="50" fillId="0" borderId="0" xfId="0" applyFont="1" applyAlignment="1"/>
    <xf numFmtId="0" fontId="30" fillId="0" borderId="1" xfId="0" applyFont="1" applyBorder="1" applyAlignment="1">
      <alignment horizontal="left"/>
    </xf>
    <xf numFmtId="0" fontId="30" fillId="0" borderId="1" xfId="0" applyFont="1" applyBorder="1" applyAlignment="1"/>
    <xf numFmtId="0" fontId="49" fillId="0" borderId="0" xfId="0" applyFont="1" applyAlignment="1"/>
    <xf numFmtId="0" fontId="51" fillId="0" borderId="1" xfId="0" applyFont="1" applyBorder="1" applyAlignment="1">
      <alignment horizontal="left"/>
    </xf>
    <xf numFmtId="0" fontId="51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 vertical="center"/>
    </xf>
    <xf numFmtId="0" fontId="49" fillId="0" borderId="0" xfId="0" applyFont="1" applyFill="1" applyAlignment="1"/>
    <xf numFmtId="0" fontId="30" fillId="0" borderId="1" xfId="0" applyFont="1" applyFill="1" applyBorder="1" applyAlignment="1"/>
    <xf numFmtId="0" fontId="52" fillId="0" borderId="1" xfId="0" applyFont="1" applyBorder="1" applyAlignment="1">
      <alignment horizontal="left"/>
    </xf>
    <xf numFmtId="0" fontId="30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right" vertical="center"/>
    </xf>
    <xf numFmtId="0" fontId="12" fillId="0" borderId="0" xfId="0" applyFont="1" applyAlignment="1">
      <alignment horizontal="right"/>
    </xf>
    <xf numFmtId="0" fontId="53" fillId="0" borderId="1" xfId="0" applyFont="1" applyBorder="1" applyAlignment="1">
      <alignment horizontal="left"/>
    </xf>
    <xf numFmtId="0" fontId="15" fillId="0" borderId="58" xfId="0" applyFont="1" applyBorder="1" applyAlignment="1">
      <alignment horizontal="right"/>
    </xf>
    <xf numFmtId="0" fontId="54" fillId="0" borderId="59" xfId="0" applyFont="1" applyBorder="1" applyAlignment="1">
      <alignment horizontal="left"/>
    </xf>
    <xf numFmtId="0" fontId="15" fillId="0" borderId="4" xfId="0" applyFont="1" applyBorder="1" applyAlignment="1">
      <alignment horizontal="right" wrapText="1"/>
    </xf>
    <xf numFmtId="0" fontId="15" fillId="0" borderId="5" xfId="0" applyFont="1" applyBorder="1" applyAlignment="1">
      <alignment horizontal="right" wrapText="1"/>
    </xf>
    <xf numFmtId="0" fontId="15" fillId="0" borderId="1" xfId="0" applyFont="1" applyBorder="1" applyAlignment="1">
      <alignment horizontal="right" wrapText="1"/>
    </xf>
    <xf numFmtId="0" fontId="15" fillId="0" borderId="2" xfId="0" applyFont="1" applyBorder="1" applyAlignment="1">
      <alignment horizontal="right" wrapText="1"/>
    </xf>
    <xf numFmtId="0" fontId="17" fillId="2" borderId="3" xfId="0" applyFont="1" applyFill="1" applyBorder="1" applyAlignment="1">
      <alignment horizontal="right"/>
    </xf>
    <xf numFmtId="0" fontId="17" fillId="2" borderId="4" xfId="0" applyFont="1" applyFill="1" applyBorder="1" applyAlignment="1">
      <alignment horizontal="right"/>
    </xf>
    <xf numFmtId="0" fontId="17" fillId="0" borderId="4" xfId="0" applyFont="1" applyFill="1" applyBorder="1" applyAlignment="1">
      <alignment horizontal="right"/>
    </xf>
    <xf numFmtId="0" fontId="17" fillId="0" borderId="60" xfId="0" applyFont="1" applyFill="1" applyBorder="1" applyAlignment="1">
      <alignment horizontal="right"/>
    </xf>
    <xf numFmtId="0" fontId="17" fillId="0" borderId="4" xfId="0" applyFont="1" applyFill="1" applyBorder="1" applyAlignment="1">
      <alignment horizontal="right" wrapText="1"/>
    </xf>
    <xf numFmtId="0" fontId="55" fillId="0" borderId="1" xfId="0" applyFont="1" applyFill="1" applyBorder="1" applyAlignment="1">
      <alignment horizontal="right" wrapText="1"/>
    </xf>
    <xf numFmtId="0" fontId="55" fillId="0" borderId="4" xfId="0" applyFont="1" applyFill="1" applyBorder="1" applyAlignment="1">
      <alignment horizontal="right" wrapText="1"/>
    </xf>
    <xf numFmtId="0" fontId="55" fillId="0" borderId="61" xfId="0" applyFont="1" applyFill="1" applyBorder="1" applyAlignment="1">
      <alignment horizontal="right" wrapText="1"/>
    </xf>
    <xf numFmtId="0" fontId="17" fillId="0" borderId="60" xfId="0" applyFont="1" applyFill="1" applyBorder="1" applyAlignment="1">
      <alignment horizontal="right" wrapText="1"/>
    </xf>
    <xf numFmtId="0" fontId="17" fillId="2" borderId="3" xfId="0" applyFont="1" applyFill="1" applyBorder="1" applyAlignment="1">
      <alignment horizontal="right" wrapText="1"/>
    </xf>
    <xf numFmtId="0" fontId="17" fillId="2" borderId="1" xfId="0" applyFont="1" applyFill="1" applyBorder="1" applyAlignment="1">
      <alignment horizontal="right" wrapText="1"/>
    </xf>
    <xf numFmtId="0" fontId="17" fillId="2" borderId="4" xfId="0" applyFont="1" applyFill="1" applyBorder="1" applyAlignment="1">
      <alignment horizontal="right" wrapText="1"/>
    </xf>
    <xf numFmtId="0" fontId="48" fillId="0" borderId="6" xfId="0" applyFont="1" applyBorder="1" applyAlignment="1">
      <alignment horizontal="right"/>
    </xf>
    <xf numFmtId="0" fontId="17" fillId="0" borderId="4" xfId="0" applyNumberFormat="1" applyFont="1" applyFill="1" applyBorder="1" applyAlignment="1">
      <alignment horizontal="right" wrapText="1"/>
    </xf>
    <xf numFmtId="0" fontId="56" fillId="0" borderId="3" xfId="0" applyFont="1" applyBorder="1" applyAlignment="1">
      <alignment horizontal="right" wrapText="1"/>
    </xf>
    <xf numFmtId="0" fontId="56" fillId="0" borderId="1" xfId="0" applyFont="1" applyBorder="1" applyAlignment="1">
      <alignment horizontal="right" wrapText="1"/>
    </xf>
    <xf numFmtId="0" fontId="57" fillId="0" borderId="1" xfId="0" applyFont="1" applyBorder="1" applyAlignment="1">
      <alignment horizontal="right" wrapText="1"/>
    </xf>
    <xf numFmtId="176" fontId="13" fillId="0" borderId="1" xfId="0" applyNumberFormat="1" applyFont="1" applyBorder="1" applyAlignment="1">
      <alignment horizontal="right"/>
    </xf>
    <xf numFmtId="7" fontId="13" fillId="0" borderId="1" xfId="0" applyNumberFormat="1" applyFont="1" applyBorder="1" applyAlignment="1">
      <alignment horizontal="right"/>
    </xf>
    <xf numFmtId="10" fontId="13" fillId="0" borderId="1" xfId="0" applyNumberFormat="1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5" fontId="13" fillId="0" borderId="1" xfId="0" applyNumberFormat="1" applyFont="1" applyBorder="1" applyAlignment="1">
      <alignment horizontal="center"/>
    </xf>
    <xf numFmtId="178" fontId="13" fillId="0" borderId="1" xfId="0" applyNumberFormat="1" applyFont="1" applyBorder="1" applyAlignment="1">
      <alignment horizontal="right"/>
    </xf>
    <xf numFmtId="177" fontId="13" fillId="0" borderId="1" xfId="0" applyNumberFormat="1" applyFont="1" applyBorder="1" applyAlignment="1">
      <alignment horizontal="right"/>
    </xf>
    <xf numFmtId="179" fontId="13" fillId="0" borderId="1" xfId="0" applyNumberFormat="1" applyFont="1" applyBorder="1" applyAlignment="1">
      <alignment horizontal="right"/>
    </xf>
    <xf numFmtId="0" fontId="58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8" fillId="0" borderId="0" xfId="0" applyFont="1" applyFill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19" fillId="0" borderId="2" xfId="0" applyFont="1" applyFill="1" applyBorder="1" applyAlignment="1">
      <alignment horizontal="left"/>
    </xf>
    <xf numFmtId="0" fontId="53" fillId="0" borderId="7" xfId="0" applyFont="1" applyBorder="1" applyAlignment="1">
      <alignment horizontal="left"/>
    </xf>
    <xf numFmtId="0" fontId="21" fillId="0" borderId="7" xfId="0" applyFont="1" applyFill="1" applyBorder="1" applyAlignment="1">
      <alignment horizontal="left"/>
    </xf>
    <xf numFmtId="0" fontId="13" fillId="0" borderId="7" xfId="0" applyFont="1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22" fillId="0" borderId="2" xfId="0" applyFont="1" applyFill="1" applyBorder="1" applyAlignment="1">
      <alignment horizontal="left"/>
    </xf>
    <xf numFmtId="0" fontId="23" fillId="0" borderId="2" xfId="0" applyFont="1" applyFill="1" applyBorder="1" applyAlignment="1">
      <alignment horizontal="left"/>
    </xf>
    <xf numFmtId="0" fontId="21" fillId="0" borderId="62" xfId="0" applyFont="1" applyBorder="1" applyAlignment="1">
      <alignment horizontal="right"/>
    </xf>
    <xf numFmtId="0" fontId="53" fillId="0" borderId="62" xfId="0" applyFont="1" applyBorder="1" applyAlignment="1">
      <alignment horizontal="right"/>
    </xf>
    <xf numFmtId="0" fontId="21" fillId="0" borderId="62" xfId="0" applyFont="1" applyFill="1" applyBorder="1" applyAlignment="1">
      <alignment horizontal="right"/>
    </xf>
    <xf numFmtId="0" fontId="1" fillId="0" borderId="62" xfId="0" applyFont="1" applyFill="1" applyBorder="1" applyAlignment="1">
      <alignment horizontal="right"/>
    </xf>
    <xf numFmtId="0" fontId="4" fillId="0" borderId="63" xfId="0" applyFont="1" applyFill="1" applyBorder="1" applyAlignment="1">
      <alignment horizontal="right"/>
    </xf>
    <xf numFmtId="0" fontId="60" fillId="0" borderId="64" xfId="0" applyFont="1" applyFill="1" applyBorder="1" applyAlignment="1">
      <alignment horizontal="left"/>
    </xf>
    <xf numFmtId="0" fontId="2" fillId="3" borderId="28" xfId="0" applyFont="1" applyFill="1" applyBorder="1" applyAlignment="1">
      <alignment horizontal="left" vertical="center"/>
    </xf>
    <xf numFmtId="0" fontId="53" fillId="3" borderId="28" xfId="0" applyFont="1" applyFill="1" applyBorder="1" applyAlignment="1">
      <alignment horizontal="left" vertical="center"/>
    </xf>
    <xf numFmtId="0" fontId="2" fillId="3" borderId="65" xfId="0" applyFont="1" applyFill="1" applyBorder="1" applyAlignment="1">
      <alignment horizontal="left" vertical="center"/>
    </xf>
    <xf numFmtId="0" fontId="4" fillId="3" borderId="31" xfId="0" applyFont="1" applyFill="1" applyBorder="1" applyAlignment="1">
      <alignment horizontal="left"/>
    </xf>
    <xf numFmtId="0" fontId="13" fillId="3" borderId="20" xfId="0" applyFont="1" applyFill="1" applyBorder="1" applyAlignment="1">
      <alignment horizontal="left" vertical="center"/>
    </xf>
    <xf numFmtId="0" fontId="53" fillId="4" borderId="16" xfId="0" applyFont="1" applyFill="1" applyBorder="1" applyAlignment="1">
      <alignment horizontal="left" wrapText="1"/>
    </xf>
    <xf numFmtId="0" fontId="24" fillId="4" borderId="66" xfId="0" applyFont="1" applyFill="1" applyBorder="1" applyAlignment="1">
      <alignment horizontal="center" vertical="center" wrapText="1"/>
    </xf>
    <xf numFmtId="0" fontId="24" fillId="4" borderId="18" xfId="0" applyFont="1" applyFill="1" applyBorder="1" applyAlignment="1">
      <alignment horizontal="left" vertical="center"/>
    </xf>
    <xf numFmtId="0" fontId="25" fillId="4" borderId="19" xfId="0" applyFont="1" applyFill="1" applyBorder="1" applyAlignment="1">
      <alignment horizontal="center" vertical="center"/>
    </xf>
    <xf numFmtId="0" fontId="61" fillId="4" borderId="16" xfId="0" applyFont="1" applyFill="1" applyBorder="1" applyAlignment="1">
      <alignment horizontal="left" vertical="center" wrapText="1"/>
    </xf>
    <xf numFmtId="0" fontId="24" fillId="4" borderId="66" xfId="0" applyFont="1" applyFill="1" applyBorder="1" applyAlignment="1">
      <alignment horizontal="left" vertical="center" wrapText="1"/>
    </xf>
    <xf numFmtId="0" fontId="25" fillId="4" borderId="20" xfId="0" applyFont="1" applyFill="1" applyBorder="1" applyAlignment="1">
      <alignment horizontal="left" vertical="center"/>
    </xf>
    <xf numFmtId="0" fontId="53" fillId="4" borderId="21" xfId="0" applyFont="1" applyFill="1" applyBorder="1" applyAlignment="1">
      <alignment horizontal="left" wrapText="1"/>
    </xf>
    <xf numFmtId="0" fontId="2" fillId="4" borderId="67" xfId="0" applyFont="1" applyFill="1" applyBorder="1" applyAlignment="1">
      <alignment horizontal="left" wrapText="1"/>
    </xf>
    <xf numFmtId="0" fontId="2" fillId="4" borderId="0" xfId="0" applyFont="1" applyFill="1" applyBorder="1" applyAlignment="1">
      <alignment horizontal="left" wrapText="1"/>
    </xf>
    <xf numFmtId="0" fontId="27" fillId="4" borderId="26" xfId="0" applyFont="1" applyFill="1" applyBorder="1" applyAlignment="1">
      <alignment horizontal="left"/>
    </xf>
    <xf numFmtId="0" fontId="46" fillId="4" borderId="23" xfId="0" applyFont="1" applyFill="1" applyBorder="1" applyAlignment="1">
      <alignment horizontal="left"/>
    </xf>
    <xf numFmtId="0" fontId="28" fillId="4" borderId="19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53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62" fillId="0" borderId="2" xfId="0" applyFont="1" applyFill="1" applyBorder="1" applyAlignment="1">
      <alignment horizontal="left"/>
    </xf>
    <xf numFmtId="0" fontId="53" fillId="0" borderId="1" xfId="0" applyFont="1" applyFill="1" applyBorder="1" applyAlignment="1">
      <alignment horizontal="left"/>
    </xf>
    <xf numFmtId="0" fontId="4" fillId="0" borderId="4" xfId="0" applyFont="1" applyBorder="1" applyAlignment="1">
      <alignment horizontal="left"/>
    </xf>
    <xf numFmtId="0" fontId="2" fillId="0" borderId="26" xfId="0" applyFont="1" applyFill="1" applyBorder="1" applyAlignment="1">
      <alignment horizontal="left"/>
    </xf>
    <xf numFmtId="0" fontId="2" fillId="0" borderId="26" xfId="0" applyFont="1" applyBorder="1" applyAlignment="1">
      <alignment horizontal="left"/>
    </xf>
    <xf numFmtId="0" fontId="17" fillId="0" borderId="3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0" fontId="17" fillId="0" borderId="58" xfId="0" applyFont="1" applyFill="1" applyBorder="1" applyAlignment="1">
      <alignment horizontal="center"/>
    </xf>
    <xf numFmtId="0" fontId="21" fillId="0" borderId="3" xfId="0" applyFont="1" applyFill="1" applyBorder="1" applyAlignment="1">
      <alignment horizontal="center"/>
    </xf>
    <xf numFmtId="0" fontId="21" fillId="0" borderId="2" xfId="0" applyFont="1" applyFill="1" applyBorder="1" applyAlignment="1">
      <alignment horizontal="center"/>
    </xf>
    <xf numFmtId="0" fontId="63" fillId="0" borderId="59" xfId="0" applyFont="1" applyFill="1" applyBorder="1" applyAlignment="1">
      <alignment horizontal="left"/>
    </xf>
    <xf numFmtId="0" fontId="20" fillId="0" borderId="3" xfId="0" applyFont="1" applyFill="1" applyBorder="1" applyAlignment="1">
      <alignment horizontal="right"/>
    </xf>
    <xf numFmtId="0" fontId="20" fillId="0" borderId="2" xfId="0" applyFont="1" applyFill="1" applyBorder="1" applyAlignment="1">
      <alignment horizontal="right"/>
    </xf>
    <xf numFmtId="0" fontId="20" fillId="0" borderId="58" xfId="0" applyFont="1" applyFill="1" applyBorder="1" applyAlignment="1">
      <alignment horizontal="right"/>
    </xf>
    <xf numFmtId="0" fontId="64" fillId="0" borderId="59" xfId="0" applyFont="1" applyFill="1" applyBorder="1" applyAlignment="1">
      <alignment horizontal="left"/>
    </xf>
    <xf numFmtId="0" fontId="20" fillId="0" borderId="68" xfId="0" applyFont="1" applyFill="1" applyBorder="1" applyAlignment="1">
      <alignment horizontal="right"/>
    </xf>
    <xf numFmtId="0" fontId="20" fillId="0" borderId="64" xfId="0" applyFont="1" applyFill="1" applyBorder="1" applyAlignment="1">
      <alignment horizontal="right"/>
    </xf>
    <xf numFmtId="0" fontId="20" fillId="0" borderId="69" xfId="0" applyFont="1" applyFill="1" applyBorder="1" applyAlignment="1">
      <alignment horizontal="right"/>
    </xf>
    <xf numFmtId="0" fontId="21" fillId="0" borderId="70" xfId="0" applyFont="1" applyFill="1" applyBorder="1" applyAlignment="1">
      <alignment horizontal="right" wrapText="1"/>
    </xf>
    <xf numFmtId="0" fontId="21" fillId="0" borderId="64" xfId="0" applyFont="1" applyFill="1" applyBorder="1" applyAlignment="1">
      <alignment horizontal="right" wrapText="1"/>
    </xf>
    <xf numFmtId="0" fontId="63" fillId="0" borderId="71" xfId="0" applyFont="1" applyFill="1" applyBorder="1" applyAlignment="1">
      <alignment horizontal="left"/>
    </xf>
    <xf numFmtId="0" fontId="21" fillId="0" borderId="69" xfId="0" applyFont="1" applyFill="1" applyBorder="1" applyAlignment="1">
      <alignment horizontal="right" wrapText="1"/>
    </xf>
    <xf numFmtId="0" fontId="15" fillId="3" borderId="72" xfId="0" applyFont="1" applyFill="1" applyBorder="1" applyAlignment="1">
      <alignment horizontal="right"/>
    </xf>
    <xf numFmtId="0" fontId="15" fillId="3" borderId="57" xfId="0" applyFont="1" applyFill="1" applyBorder="1" applyAlignment="1">
      <alignment horizontal="right"/>
    </xf>
    <xf numFmtId="0" fontId="15" fillId="3" borderId="0" xfId="0" applyFont="1" applyFill="1" applyBorder="1" applyAlignment="1">
      <alignment horizontal="right"/>
    </xf>
    <xf numFmtId="0" fontId="31" fillId="3" borderId="3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left" vertical="center"/>
    </xf>
    <xf numFmtId="0" fontId="64" fillId="3" borderId="73" xfId="0" applyFont="1" applyFill="1" applyBorder="1" applyAlignment="1">
      <alignment horizontal="left" vertical="center"/>
    </xf>
    <xf numFmtId="0" fontId="2" fillId="3" borderId="31" xfId="0" applyFont="1" applyFill="1" applyBorder="1" applyAlignment="1">
      <alignment horizontal="left"/>
    </xf>
    <xf numFmtId="0" fontId="2" fillId="3" borderId="20" xfId="0" applyFont="1" applyFill="1" applyBorder="1" applyAlignment="1">
      <alignment horizontal="left"/>
    </xf>
    <xf numFmtId="0" fontId="26" fillId="6" borderId="0" xfId="0" applyFont="1" applyFill="1" applyBorder="1" applyAlignment="1">
      <alignment horizontal="center" vertical="center" wrapText="1"/>
    </xf>
    <xf numFmtId="0" fontId="65" fillId="5" borderId="74" xfId="0" applyFont="1" applyFill="1" applyBorder="1" applyAlignment="1">
      <alignment horizontal="left" vertical="center"/>
    </xf>
    <xf numFmtId="0" fontId="66" fillId="6" borderId="0" xfId="0" applyFont="1" applyFill="1" applyBorder="1" applyAlignment="1">
      <alignment horizontal="center" vertical="center" wrapText="1"/>
    </xf>
    <xf numFmtId="0" fontId="65" fillId="5" borderId="74" xfId="0" applyFont="1" applyFill="1" applyBorder="1" applyAlignment="1">
      <alignment horizontal="center" vertical="center" wrapText="1"/>
    </xf>
    <xf numFmtId="0" fontId="29" fillId="6" borderId="0" xfId="0" applyFont="1" applyFill="1" applyBorder="1" applyAlignment="1">
      <alignment horizontal="right" wrapText="1"/>
    </xf>
    <xf numFmtId="0" fontId="63" fillId="5" borderId="75" xfId="0" applyFont="1" applyFill="1" applyBorder="1" applyAlignment="1">
      <alignment horizontal="left" vertical="top"/>
    </xf>
    <xf numFmtId="0" fontId="15" fillId="0" borderId="0" xfId="0" applyFont="1" applyFill="1" applyBorder="1" applyAlignment="1">
      <alignment horizontal="right" wrapText="1"/>
    </xf>
    <xf numFmtId="0" fontId="67" fillId="0" borderId="76" xfId="0" applyFont="1" applyBorder="1" applyAlignment="1">
      <alignment horizontal="right"/>
    </xf>
    <xf numFmtId="0" fontId="16" fillId="0" borderId="0" xfId="0" applyFont="1" applyBorder="1" applyAlignment="1">
      <alignment horizontal="right"/>
    </xf>
    <xf numFmtId="0" fontId="16" fillId="0" borderId="76" xfId="0" applyFont="1" applyFill="1" applyBorder="1" applyAlignment="1">
      <alignment horizontal="right"/>
    </xf>
    <xf numFmtId="0" fontId="15" fillId="0" borderId="58" xfId="0" applyFont="1" applyFill="1" applyBorder="1" applyAlignment="1">
      <alignment horizontal="right" wrapText="1"/>
    </xf>
    <xf numFmtId="0" fontId="67" fillId="0" borderId="59" xfId="0" applyFont="1" applyBorder="1" applyAlignment="1">
      <alignment horizontal="right"/>
    </xf>
    <xf numFmtId="0" fontId="15" fillId="0" borderId="58" xfId="0" applyFont="1" applyFill="1" applyBorder="1" applyAlignment="1">
      <alignment horizontal="right"/>
    </xf>
    <xf numFmtId="0" fontId="67" fillId="0" borderId="59" xfId="0" applyNumberFormat="1" applyFont="1" applyFill="1" applyBorder="1" applyAlignment="1">
      <alignment horizontal="left"/>
    </xf>
    <xf numFmtId="0" fontId="19" fillId="0" borderId="3" xfId="0" applyFont="1" applyFill="1" applyBorder="1" applyAlignment="1">
      <alignment horizontal="center" wrapText="1"/>
    </xf>
    <xf numFmtId="0" fontId="19" fillId="0" borderId="58" xfId="0" applyFont="1" applyFill="1" applyBorder="1" applyAlignment="1">
      <alignment horizontal="center" wrapText="1"/>
    </xf>
    <xf numFmtId="0" fontId="21" fillId="0" borderId="58" xfId="0" applyFont="1" applyFill="1" applyBorder="1" applyAlignment="1">
      <alignment horizontal="center" wrapText="1"/>
    </xf>
    <xf numFmtId="0" fontId="21" fillId="0" borderId="5" xfId="0" applyFont="1" applyFill="1" applyBorder="1" applyAlignment="1">
      <alignment horizontal="center" wrapText="1"/>
    </xf>
    <xf numFmtId="0" fontId="13" fillId="0" borderId="3" xfId="0" applyFont="1" applyFill="1" applyBorder="1" applyAlignment="1">
      <alignment horizontal="left" wrapText="1"/>
    </xf>
    <xf numFmtId="0" fontId="13" fillId="0" borderId="58" xfId="0" applyFont="1" applyFill="1" applyBorder="1" applyAlignment="1">
      <alignment horizontal="left" wrapText="1"/>
    </xf>
    <xf numFmtId="0" fontId="2" fillId="0" borderId="58" xfId="0" applyFont="1" applyFill="1" applyBorder="1" applyAlignment="1">
      <alignment horizontal="left" wrapText="1"/>
    </xf>
    <xf numFmtId="0" fontId="2" fillId="0" borderId="5" xfId="0" applyFont="1" applyFill="1" applyBorder="1" applyAlignment="1">
      <alignment horizontal="left" wrapText="1"/>
    </xf>
    <xf numFmtId="0" fontId="68" fillId="0" borderId="5" xfId="0" applyFont="1" applyFill="1" applyBorder="1" applyAlignment="1">
      <alignment horizontal="center" vertical="center" wrapText="1"/>
    </xf>
    <xf numFmtId="0" fontId="69" fillId="0" borderId="77" xfId="0" applyFont="1" applyFill="1" applyBorder="1" applyAlignment="1">
      <alignment horizontal="right" wrapText="1"/>
    </xf>
    <xf numFmtId="0" fontId="19" fillId="0" borderId="70" xfId="0" applyFont="1" applyFill="1" applyBorder="1" applyAlignment="1">
      <alignment horizontal="right" wrapText="1"/>
    </xf>
    <xf numFmtId="0" fontId="69" fillId="0" borderId="78" xfId="0" applyFont="1" applyFill="1" applyBorder="1" applyAlignment="1">
      <alignment horizontal="right" wrapText="1"/>
    </xf>
    <xf numFmtId="0" fontId="2" fillId="3" borderId="31" xfId="0" applyFont="1" applyFill="1" applyBorder="1" applyAlignment="1">
      <alignment horizontal="left" vertical="center"/>
    </xf>
    <xf numFmtId="0" fontId="40" fillId="3" borderId="79" xfId="0" applyFont="1" applyFill="1" applyBorder="1" applyAlignment="1">
      <alignment horizontal="center" wrapText="1"/>
    </xf>
    <xf numFmtId="0" fontId="40" fillId="3" borderId="80" xfId="0" applyFont="1" applyFill="1" applyBorder="1" applyAlignment="1">
      <alignment horizontal="center" wrapText="1"/>
    </xf>
    <xf numFmtId="0" fontId="70" fillId="12" borderId="80" xfId="0" applyFont="1" applyFill="1" applyBorder="1" applyAlignment="1">
      <alignment horizontal="center"/>
    </xf>
    <xf numFmtId="0" fontId="40" fillId="3" borderId="81" xfId="0" applyFont="1" applyFill="1" applyBorder="1" applyAlignment="1">
      <alignment horizontal="center" wrapText="1"/>
    </xf>
    <xf numFmtId="0" fontId="10" fillId="20" borderId="29" xfId="0" applyFont="1" applyFill="1" applyBorder="1" applyAlignment="1">
      <alignment horizontal="center" wrapText="1"/>
    </xf>
    <xf numFmtId="180" fontId="4" fillId="10" borderId="1" xfId="0" applyNumberFormat="1" applyFont="1" applyFill="1" applyBorder="1" applyAlignment="1">
      <alignment horizontal="left" wrapText="1"/>
    </xf>
    <xf numFmtId="180" fontId="4" fillId="10" borderId="4" xfId="0" applyNumberFormat="1" applyFont="1" applyFill="1" applyBorder="1" applyAlignment="1">
      <alignment horizontal="left" wrapText="1"/>
    </xf>
    <xf numFmtId="0" fontId="38" fillId="12" borderId="4" xfId="0" applyFont="1" applyFill="1" applyBorder="1" applyAlignment="1">
      <alignment horizontal="center" wrapText="1"/>
    </xf>
    <xf numFmtId="0" fontId="40" fillId="20" borderId="16" xfId="0" applyFont="1" applyFill="1" applyBorder="1" applyAlignment="1">
      <alignment horizontal="left" wrapText="1"/>
    </xf>
    <xf numFmtId="0" fontId="10" fillId="10" borderId="1" xfId="0" applyFont="1" applyFill="1" applyBorder="1" applyAlignment="1">
      <alignment horizontal="center" wrapText="1"/>
    </xf>
    <xf numFmtId="0" fontId="38" fillId="12" borderId="4" xfId="0" applyFont="1" applyFill="1" applyBorder="1" applyAlignment="1">
      <alignment horizontal="center" vertical="top" wrapText="1"/>
    </xf>
    <xf numFmtId="0" fontId="10" fillId="20" borderId="40" xfId="0" applyFont="1" applyFill="1" applyBorder="1" applyAlignment="1">
      <alignment horizontal="center" wrapText="1"/>
    </xf>
    <xf numFmtId="0" fontId="2" fillId="20" borderId="19" xfId="0" applyFont="1" applyFill="1" applyBorder="1" applyAlignment="1">
      <alignment horizontal="left" wrapText="1"/>
    </xf>
    <xf numFmtId="0" fontId="13" fillId="10" borderId="33" xfId="0" applyFont="1" applyFill="1" applyBorder="1" applyAlignment="1">
      <alignment horizontal="left" wrapText="1"/>
    </xf>
    <xf numFmtId="0" fontId="13" fillId="10" borderId="34" xfId="0" applyFont="1" applyFill="1" applyBorder="1" applyAlignment="1">
      <alignment horizontal="left" wrapText="1"/>
    </xf>
    <xf numFmtId="0" fontId="70" fillId="12" borderId="34" xfId="0" applyFont="1" applyFill="1" applyBorder="1" applyAlignment="1">
      <alignment horizontal="left" wrapText="1"/>
    </xf>
    <xf numFmtId="0" fontId="2" fillId="20" borderId="41" xfId="0" applyFont="1" applyFill="1" applyBorder="1" applyAlignment="1">
      <alignment horizontal="left" wrapText="1"/>
    </xf>
    <xf numFmtId="0" fontId="15" fillId="0" borderId="34" xfId="0" applyFont="1" applyFill="1" applyBorder="1" applyAlignment="1">
      <alignment horizontal="right" wrapText="1"/>
    </xf>
    <xf numFmtId="0" fontId="15" fillId="0" borderId="5" xfId="0" applyFont="1" applyFill="1" applyBorder="1" applyAlignment="1">
      <alignment horizontal="right" wrapText="1"/>
    </xf>
    <xf numFmtId="0" fontId="15" fillId="0" borderId="4" xfId="0" applyFont="1" applyFill="1" applyBorder="1" applyAlignment="1">
      <alignment horizontal="right" wrapText="1"/>
    </xf>
    <xf numFmtId="0" fontId="21" fillId="0" borderId="1" xfId="0" applyFont="1" applyFill="1" applyBorder="1" applyAlignment="1">
      <alignment horizontal="center" wrapText="1"/>
    </xf>
    <xf numFmtId="0" fontId="21" fillId="0" borderId="4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left" wrapText="1"/>
    </xf>
    <xf numFmtId="0" fontId="2" fillId="0" borderId="4" xfId="0" applyFont="1" applyFill="1" applyBorder="1" applyAlignment="1">
      <alignment horizontal="left" wrapText="1"/>
    </xf>
    <xf numFmtId="0" fontId="68" fillId="0" borderId="1" xfId="0" applyFont="1" applyFill="1" applyBorder="1" applyAlignment="1">
      <alignment horizontal="center" vertical="center" wrapText="1"/>
    </xf>
    <xf numFmtId="0" fontId="69" fillId="0" borderId="70" xfId="0" applyFont="1" applyFill="1" applyBorder="1" applyAlignment="1">
      <alignment horizontal="right" wrapText="1"/>
    </xf>
    <xf numFmtId="0" fontId="40" fillId="3" borderId="28" xfId="0" applyFont="1" applyFill="1" applyBorder="1" applyAlignment="1">
      <alignment horizontal="center" wrapText="1"/>
    </xf>
    <xf numFmtId="0" fontId="21" fillId="3" borderId="28" xfId="0" applyFont="1" applyFill="1" applyBorder="1" applyAlignment="1">
      <alignment horizontal="center" wrapText="1"/>
    </xf>
    <xf numFmtId="0" fontId="21" fillId="3" borderId="82" xfId="0" applyFont="1" applyFill="1" applyBorder="1" applyAlignment="1">
      <alignment horizontal="center" wrapText="1"/>
    </xf>
    <xf numFmtId="0" fontId="10" fillId="20" borderId="16" xfId="0" applyFont="1" applyFill="1" applyBorder="1" applyAlignment="1">
      <alignment horizontal="left" wrapText="1"/>
    </xf>
    <xf numFmtId="0" fontId="10" fillId="20" borderId="17" xfId="0" applyFont="1" applyFill="1" applyBorder="1" applyAlignment="1">
      <alignment horizontal="left" wrapText="1"/>
    </xf>
    <xf numFmtId="0" fontId="10" fillId="20" borderId="16" xfId="0" applyFont="1" applyFill="1" applyBorder="1" applyAlignment="1">
      <alignment horizontal="center" wrapText="1"/>
    </xf>
    <xf numFmtId="0" fontId="2" fillId="20" borderId="21" xfId="0" applyFont="1" applyFill="1" applyBorder="1" applyAlignment="1">
      <alignment horizontal="left" wrapText="1"/>
    </xf>
    <xf numFmtId="0" fontId="2" fillId="20" borderId="22" xfId="0" applyFont="1" applyFill="1" applyBorder="1" applyAlignment="1">
      <alignment horizontal="left" wrapText="1"/>
    </xf>
    <xf numFmtId="0" fontId="15" fillId="0" borderId="1" xfId="0" applyFont="1" applyFill="1" applyBorder="1" applyAlignment="1">
      <alignment horizontal="right" wrapText="1"/>
    </xf>
    <xf numFmtId="0" fontId="15" fillId="0" borderId="3" xfId="0" applyFont="1" applyBorder="1" applyAlignment="1">
      <alignment horizontal="right" wrapText="1"/>
    </xf>
    <xf numFmtId="49" fontId="10" fillId="20" borderId="17" xfId="0" applyNumberFormat="1" applyFont="1" applyFill="1" applyBorder="1" applyAlignment="1">
      <alignment horizontal="left" wrapText="1"/>
    </xf>
    <xf numFmtId="0" fontId="10" fillId="20" borderId="17" xfId="0" applyFont="1" applyFill="1" applyBorder="1" applyAlignment="1">
      <alignment horizontal="center" wrapText="1"/>
    </xf>
    <xf numFmtId="49" fontId="10" fillId="20" borderId="82" xfId="0" applyNumberFormat="1" applyFont="1" applyFill="1" applyBorder="1" applyAlignment="1">
      <alignment horizontal="left" wrapText="1"/>
    </xf>
    <xf numFmtId="0" fontId="21" fillId="0" borderId="2" xfId="0" applyFont="1" applyFill="1" applyBorder="1" applyAlignment="1">
      <alignment horizontal="center" wrapText="1"/>
    </xf>
    <xf numFmtId="0" fontId="21" fillId="0" borderId="3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left" wrapText="1"/>
    </xf>
    <xf numFmtId="0" fontId="21" fillId="0" borderId="3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0" fontId="40" fillId="3" borderId="83" xfId="0" applyFont="1" applyFill="1" applyBorder="1" applyAlignment="1">
      <alignment horizontal="center" wrapText="1"/>
    </xf>
    <xf numFmtId="0" fontId="2" fillId="12" borderId="80" xfId="0" applyFont="1" applyFill="1" applyBorder="1" applyAlignment="1">
      <alignment horizontal="center" wrapText="1"/>
    </xf>
    <xf numFmtId="0" fontId="40" fillId="5" borderId="84" xfId="0" applyFont="1" applyFill="1" applyBorder="1" applyAlignment="1">
      <alignment horizontal="center" vertical="center" wrapText="1"/>
    </xf>
    <xf numFmtId="0" fontId="39" fillId="3" borderId="72" xfId="0" applyFont="1" applyFill="1" applyBorder="1" applyAlignment="1">
      <alignment horizontal="center" vertical="center"/>
    </xf>
    <xf numFmtId="0" fontId="39" fillId="3" borderId="26" xfId="0" applyFont="1" applyFill="1" applyBorder="1" applyAlignment="1">
      <alignment horizontal="center" vertical="center"/>
    </xf>
    <xf numFmtId="0" fontId="38" fillId="12" borderId="20" xfId="0" applyFont="1" applyFill="1" applyBorder="1" applyAlignment="1">
      <alignment horizontal="center" wrapText="1"/>
    </xf>
    <xf numFmtId="0" fontId="46" fillId="5" borderId="3" xfId="0" applyFont="1" applyFill="1" applyBorder="1" applyAlignment="1">
      <alignment horizontal="center" wrapText="1"/>
    </xf>
    <xf numFmtId="0" fontId="46" fillId="5" borderId="1" xfId="0" applyFont="1" applyFill="1" applyBorder="1" applyAlignment="1">
      <alignment horizontal="center" wrapText="1"/>
    </xf>
    <xf numFmtId="0" fontId="10" fillId="5" borderId="3" xfId="0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 wrapText="1"/>
    </xf>
    <xf numFmtId="0" fontId="2" fillId="5" borderId="85" xfId="0" applyFont="1" applyFill="1" applyBorder="1" applyAlignment="1">
      <alignment horizontal="left" wrapText="1"/>
    </xf>
    <xf numFmtId="0" fontId="2" fillId="5" borderId="86" xfId="0" applyFont="1" applyFill="1" applyBorder="1" applyAlignment="1">
      <alignment horizontal="left" wrapText="1"/>
    </xf>
    <xf numFmtId="0" fontId="15" fillId="0" borderId="76" xfId="0" applyFont="1" applyFill="1" applyBorder="1" applyAlignment="1">
      <alignment horizontal="right" wrapText="1"/>
    </xf>
    <xf numFmtId="0" fontId="17" fillId="0" borderId="85" xfId="0" applyFont="1" applyFill="1" applyBorder="1" applyAlignment="1">
      <alignment horizontal="right" wrapText="1"/>
    </xf>
    <xf numFmtId="0" fontId="17" fillId="0" borderId="86" xfId="0" applyFont="1" applyFill="1" applyBorder="1" applyAlignment="1">
      <alignment horizontal="right" wrapText="1"/>
    </xf>
    <xf numFmtId="49" fontId="46" fillId="5" borderId="1" xfId="0" applyNumberFormat="1" applyFont="1" applyFill="1" applyBorder="1" applyAlignment="1">
      <alignment horizontal="center" wrapText="1"/>
    </xf>
    <xf numFmtId="0" fontId="2" fillId="5" borderId="26" xfId="0" applyFont="1" applyFill="1" applyBorder="1" applyAlignment="1">
      <alignment horizontal="left" wrapText="1"/>
    </xf>
    <xf numFmtId="0" fontId="17" fillId="0" borderId="26" xfId="0" applyFont="1" applyFill="1" applyBorder="1" applyAlignment="1">
      <alignment horizontal="right" wrapText="1"/>
    </xf>
    <xf numFmtId="0" fontId="21" fillId="0" borderId="4" xfId="0" applyFont="1" applyFill="1" applyBorder="1" applyAlignment="1">
      <alignment horizontal="left"/>
    </xf>
    <xf numFmtId="0" fontId="39" fillId="3" borderId="87" xfId="0" applyFont="1" applyFill="1" applyBorder="1" applyAlignment="1">
      <alignment horizontal="center" vertical="center"/>
    </xf>
    <xf numFmtId="49" fontId="46" fillId="5" borderId="4" xfId="0" applyNumberFormat="1" applyFont="1" applyFill="1" applyBorder="1" applyAlignment="1">
      <alignment horizontal="center" wrapText="1"/>
    </xf>
    <xf numFmtId="0" fontId="10" fillId="5" borderId="4" xfId="0" applyFont="1" applyFill="1" applyBorder="1" applyAlignment="1">
      <alignment horizontal="center" wrapText="1"/>
    </xf>
    <xf numFmtId="0" fontId="2" fillId="5" borderId="0" xfId="0" applyFont="1" applyFill="1" applyBorder="1" applyAlignment="1">
      <alignment horizontal="left" wrapText="1"/>
    </xf>
    <xf numFmtId="0" fontId="17" fillId="0" borderId="0" xfId="0" applyFont="1" applyFill="1" applyBorder="1" applyAlignment="1">
      <alignment horizontal="right" wrapText="1"/>
    </xf>
    <xf numFmtId="0" fontId="39" fillId="3" borderId="80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wrapText="1"/>
    </xf>
    <xf numFmtId="0" fontId="21" fillId="0" borderId="60" xfId="0" applyFont="1" applyFill="1" applyBorder="1" applyAlignment="1">
      <alignment horizontal="center" wrapText="1"/>
    </xf>
    <xf numFmtId="0" fontId="21" fillId="0" borderId="60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wrapText="1"/>
    </xf>
    <xf numFmtId="0" fontId="69" fillId="0" borderId="69" xfId="0" applyFont="1" applyFill="1" applyBorder="1" applyAlignment="1">
      <alignment horizontal="right" wrapText="1"/>
    </xf>
    <xf numFmtId="0" fontId="38" fillId="12" borderId="88" xfId="0" applyFont="1" applyFill="1" applyBorder="1" applyAlignment="1">
      <alignment horizontal="left" vertical="center" wrapText="1"/>
    </xf>
    <xf numFmtId="0" fontId="40" fillId="5" borderId="72" xfId="0" applyFont="1" applyFill="1" applyBorder="1" applyAlignment="1">
      <alignment horizontal="center" vertical="center" wrapText="1"/>
    </xf>
    <xf numFmtId="0" fontId="39" fillId="3" borderId="89" xfId="0" applyFont="1" applyFill="1" applyBorder="1" applyAlignment="1">
      <alignment horizontal="center" vertical="center" wrapText="1"/>
    </xf>
    <xf numFmtId="0" fontId="38" fillId="12" borderId="60" xfId="0" applyFont="1" applyFill="1" applyBorder="1" applyAlignment="1">
      <alignment horizontal="center" vertical="center" wrapText="1"/>
    </xf>
    <xf numFmtId="0" fontId="46" fillId="13" borderId="3" xfId="0" applyFont="1" applyFill="1" applyBorder="1" applyAlignment="1">
      <alignment horizontal="center" wrapText="1"/>
    </xf>
    <xf numFmtId="0" fontId="46" fillId="13" borderId="1" xfId="0" applyFont="1" applyFill="1" applyBorder="1" applyAlignment="1">
      <alignment horizontal="center" wrapText="1"/>
    </xf>
    <xf numFmtId="0" fontId="10" fillId="13" borderId="3" xfId="0" applyFont="1" applyFill="1" applyBorder="1" applyAlignment="1">
      <alignment horizontal="center" wrapText="1"/>
    </xf>
    <xf numFmtId="0" fontId="10" fillId="13" borderId="1" xfId="0" applyFont="1" applyFill="1" applyBorder="1" applyAlignment="1">
      <alignment horizontal="center" wrapText="1"/>
    </xf>
    <xf numFmtId="0" fontId="2" fillId="12" borderId="60" xfId="0" applyFont="1" applyFill="1" applyBorder="1" applyAlignment="1">
      <alignment horizontal="left" wrapText="1"/>
    </xf>
    <xf numFmtId="0" fontId="2" fillId="13" borderId="85" xfId="0" applyFont="1" applyFill="1" applyBorder="1" applyAlignment="1">
      <alignment horizontal="left" wrapText="1"/>
    </xf>
    <xf numFmtId="0" fontId="2" fillId="13" borderId="67" xfId="0" applyFont="1" applyFill="1" applyBorder="1" applyAlignment="1">
      <alignment horizontal="left" wrapText="1"/>
    </xf>
    <xf numFmtId="0" fontId="71" fillId="0" borderId="1" xfId="0" applyFont="1" applyFill="1" applyBorder="1" applyAlignment="1">
      <alignment horizontal="center" wrapText="1"/>
    </xf>
    <xf numFmtId="0" fontId="71" fillId="0" borderId="4" xfId="0" applyFont="1" applyFill="1" applyBorder="1" applyAlignment="1">
      <alignment horizontal="center" wrapText="1"/>
    </xf>
    <xf numFmtId="0" fontId="72" fillId="0" borderId="1" xfId="0" applyFont="1" applyFill="1" applyBorder="1" applyAlignment="1">
      <alignment horizontal="center" wrapText="1"/>
    </xf>
    <xf numFmtId="0" fontId="21" fillId="0" borderId="4" xfId="0" applyFont="1" applyFill="1" applyBorder="1" applyAlignment="1">
      <alignment horizontal="left" wrapText="1"/>
    </xf>
    <xf numFmtId="0" fontId="71" fillId="0" borderId="1" xfId="0" applyFont="1" applyFill="1" applyBorder="1" applyAlignment="1">
      <alignment horizontal="left" wrapText="1"/>
    </xf>
    <xf numFmtId="0" fontId="71" fillId="0" borderId="4" xfId="0" applyFont="1" applyFill="1" applyBorder="1" applyAlignment="1">
      <alignment horizontal="left" wrapText="1"/>
    </xf>
    <xf numFmtId="0" fontId="71" fillId="0" borderId="70" xfId="0" applyFont="1" applyFill="1" applyBorder="1" applyAlignment="1">
      <alignment horizontal="right" wrapText="1"/>
    </xf>
    <xf numFmtId="0" fontId="69" fillId="0" borderId="90" xfId="0" applyFont="1" applyFill="1" applyBorder="1" applyAlignment="1">
      <alignment horizontal="right" wrapText="1"/>
    </xf>
    <xf numFmtId="0" fontId="73" fillId="3" borderId="26" xfId="0" applyFont="1" applyFill="1" applyBorder="1" applyAlignment="1">
      <alignment horizontal="center" vertical="center" wrapText="1"/>
    </xf>
    <xf numFmtId="0" fontId="74" fillId="3" borderId="80" xfId="0" applyFont="1" applyFill="1" applyBorder="1" applyAlignment="1">
      <alignment horizontal="center" vertical="center" wrapText="1"/>
    </xf>
    <xf numFmtId="0" fontId="40" fillId="3" borderId="80" xfId="0" applyFont="1" applyFill="1" applyBorder="1" applyAlignment="1">
      <alignment horizontal="left" vertical="center" wrapText="1"/>
    </xf>
    <xf numFmtId="0" fontId="73" fillId="13" borderId="1" xfId="0" applyFont="1" applyFill="1" applyBorder="1" applyAlignment="1">
      <alignment horizontal="center" wrapText="1"/>
    </xf>
    <xf numFmtId="0" fontId="43" fillId="13" borderId="4" xfId="0" applyFont="1" applyFill="1" applyBorder="1" applyAlignment="1">
      <alignment horizontal="center" wrapText="1"/>
    </xf>
    <xf numFmtId="0" fontId="8" fillId="13" borderId="4" xfId="0" applyFont="1" applyFill="1" applyBorder="1" applyAlignment="1">
      <alignment horizontal="center" wrapText="1"/>
    </xf>
    <xf numFmtId="0" fontId="75" fillId="13" borderId="86" xfId="0" applyFont="1" applyFill="1" applyBorder="1" applyAlignment="1">
      <alignment horizontal="left" wrapText="1"/>
    </xf>
    <xf numFmtId="0" fontId="75" fillId="13" borderId="27" xfId="0" applyFont="1" applyFill="1" applyBorder="1" applyAlignment="1">
      <alignment horizontal="left" wrapText="1"/>
    </xf>
    <xf numFmtId="0" fontId="76" fillId="0" borderId="1" xfId="0" applyFont="1" applyFill="1" applyBorder="1" applyAlignment="1">
      <alignment horizontal="center" wrapText="1"/>
    </xf>
    <xf numFmtId="0" fontId="73" fillId="3" borderId="80" xfId="0" applyFont="1" applyFill="1" applyBorder="1" applyAlignment="1">
      <alignment horizontal="center" vertical="center" wrapText="1"/>
    </xf>
    <xf numFmtId="0" fontId="71" fillId="0" borderId="90" xfId="0" applyFont="1" applyFill="1" applyBorder="1" applyAlignment="1">
      <alignment horizontal="right" wrapText="1"/>
    </xf>
    <xf numFmtId="0" fontId="77" fillId="3" borderId="80" xfId="0" applyFont="1" applyFill="1" applyBorder="1" applyAlignment="1">
      <alignment horizontal="center" vertical="center" wrapText="1"/>
    </xf>
    <xf numFmtId="0" fontId="74" fillId="13" borderId="4" xfId="0" applyFont="1" applyFill="1" applyBorder="1" applyAlignment="1">
      <alignment horizontal="center" wrapText="1"/>
    </xf>
    <xf numFmtId="0" fontId="46" fillId="13" borderId="4" xfId="0" applyFont="1" applyFill="1" applyBorder="1" applyAlignment="1">
      <alignment horizontal="center" wrapText="1"/>
    </xf>
    <xf numFmtId="0" fontId="1" fillId="13" borderId="27" xfId="0" applyFont="1" applyFill="1" applyBorder="1" applyAlignment="1">
      <alignment horizontal="left" wrapText="1"/>
    </xf>
    <xf numFmtId="0" fontId="78" fillId="0" borderId="58" xfId="0" applyFont="1" applyFill="1" applyBorder="1" applyAlignment="1">
      <alignment horizontal="center" wrapText="1"/>
    </xf>
    <xf numFmtId="0" fontId="78" fillId="0" borderId="4" xfId="0" applyFont="1" applyFill="1" applyBorder="1" applyAlignment="1">
      <alignment horizontal="center" wrapText="1"/>
    </xf>
    <xf numFmtId="0" fontId="72" fillId="0" borderId="60" xfId="0" applyFont="1" applyFill="1" applyBorder="1" applyAlignment="1">
      <alignment horizontal="center" wrapText="1"/>
    </xf>
    <xf numFmtId="0" fontId="72" fillId="0" borderId="3" xfId="0" applyFont="1" applyFill="1" applyBorder="1" applyAlignment="1">
      <alignment horizontal="center" wrapText="1"/>
    </xf>
    <xf numFmtId="0" fontId="78" fillId="0" borderId="58" xfId="0" applyFont="1" applyFill="1" applyBorder="1" applyAlignment="1">
      <alignment horizontal="left" wrapText="1"/>
    </xf>
    <xf numFmtId="0" fontId="78" fillId="0" borderId="4" xfId="0" applyFont="1" applyFill="1" applyBorder="1" applyAlignment="1">
      <alignment horizontal="left" wrapText="1"/>
    </xf>
    <xf numFmtId="0" fontId="21" fillId="0" borderId="60" xfId="0" applyFont="1" applyFill="1" applyBorder="1" applyAlignment="1">
      <alignment horizontal="left" wrapText="1"/>
    </xf>
    <xf numFmtId="0" fontId="21" fillId="0" borderId="3" xfId="0" applyFont="1" applyFill="1" applyBorder="1" applyAlignment="1">
      <alignment horizontal="left" wrapText="1"/>
    </xf>
    <xf numFmtId="0" fontId="78" fillId="0" borderId="90" xfId="0" applyFont="1" applyFill="1" applyBorder="1" applyAlignment="1">
      <alignment horizontal="right" wrapText="1"/>
    </xf>
    <xf numFmtId="0" fontId="78" fillId="0" borderId="70" xfId="0" applyFont="1" applyFill="1" applyBorder="1" applyAlignment="1">
      <alignment horizontal="right" wrapText="1"/>
    </xf>
    <xf numFmtId="0" fontId="78" fillId="0" borderId="70" xfId="0" applyFont="1" applyFill="1" applyBorder="1" applyAlignment="1">
      <alignment horizontal="center" wrapText="1"/>
    </xf>
    <xf numFmtId="0" fontId="38" fillId="12" borderId="91" xfId="0" applyFont="1" applyFill="1" applyBorder="1" applyAlignment="1">
      <alignment horizontal="left" vertical="center" wrapText="1"/>
    </xf>
    <xf numFmtId="0" fontId="79" fillId="21" borderId="92" xfId="0" applyFont="1" applyFill="1" applyBorder="1" applyAlignment="1">
      <alignment horizontal="right" vertical="center" wrapText="1"/>
    </xf>
    <xf numFmtId="0" fontId="79" fillId="21" borderId="93" xfId="0" applyFont="1" applyFill="1" applyBorder="1" applyAlignment="1">
      <alignment horizontal="right" vertical="center" wrapText="1"/>
    </xf>
    <xf numFmtId="0" fontId="79" fillId="21" borderId="93" xfId="0" applyFont="1" applyFill="1" applyBorder="1" applyAlignment="1">
      <alignment horizontal="center" vertical="center" wrapText="1"/>
    </xf>
    <xf numFmtId="0" fontId="40" fillId="15" borderId="3" xfId="0" applyFont="1" applyFill="1" applyBorder="1" applyAlignment="1">
      <alignment horizontal="center" vertical="center"/>
    </xf>
    <xf numFmtId="0" fontId="38" fillId="12" borderId="2" xfId="0" applyFont="1" applyFill="1" applyBorder="1" applyAlignment="1">
      <alignment horizontal="center" vertical="center" wrapText="1"/>
    </xf>
    <xf numFmtId="0" fontId="24" fillId="21" borderId="61" xfId="0" applyFont="1" applyFill="1" applyBorder="1" applyAlignment="1">
      <alignment horizontal="center" wrapText="1"/>
    </xf>
    <xf numFmtId="0" fontId="24" fillId="21" borderId="4" xfId="0" applyFont="1" applyFill="1" applyBorder="1" applyAlignment="1">
      <alignment horizontal="center" wrapText="1"/>
    </xf>
    <xf numFmtId="0" fontId="46" fillId="21" borderId="4" xfId="0" applyFont="1" applyFill="1" applyBorder="1" applyAlignment="1">
      <alignment horizontal="center" wrapText="1"/>
    </xf>
    <xf numFmtId="0" fontId="10" fillId="15" borderId="3" xfId="0" applyFont="1" applyFill="1" applyBorder="1" applyAlignment="1">
      <alignment horizontal="center" wrapText="1"/>
    </xf>
    <xf numFmtId="0" fontId="80" fillId="12" borderId="2" xfId="0" applyFont="1" applyFill="1" applyBorder="1" applyAlignment="1">
      <alignment horizontal="left" wrapText="1"/>
    </xf>
    <xf numFmtId="0" fontId="78" fillId="21" borderId="94" xfId="0" applyFont="1" applyFill="1" applyBorder="1" applyAlignment="1">
      <alignment horizontal="left" wrapText="1"/>
    </xf>
    <xf numFmtId="0" fontId="78" fillId="21" borderId="27" xfId="0" applyFont="1" applyFill="1" applyBorder="1" applyAlignment="1">
      <alignment horizontal="left" wrapText="1"/>
    </xf>
    <xf numFmtId="0" fontId="78" fillId="21" borderId="4" xfId="0" applyFont="1" applyFill="1" applyBorder="1" applyAlignment="1">
      <alignment horizontal="center" wrapText="1"/>
    </xf>
    <xf numFmtId="0" fontId="55" fillId="0" borderId="94" xfId="0" applyFont="1" applyFill="1" applyBorder="1" applyAlignment="1">
      <alignment horizontal="right" wrapText="1"/>
    </xf>
    <xf numFmtId="0" fontId="55" fillId="0" borderId="27" xfId="0" applyFont="1" applyFill="1" applyBorder="1" applyAlignment="1">
      <alignment horizontal="right" wrapText="1"/>
    </xf>
    <xf numFmtId="0" fontId="81" fillId="0" borderId="1" xfId="0" applyFont="1" applyFill="1" applyBorder="1" applyAlignment="1">
      <alignment horizontal="center" wrapText="1"/>
    </xf>
    <xf numFmtId="0" fontId="41" fillId="3" borderId="26" xfId="0" applyFont="1" applyFill="1" applyBorder="1" applyAlignment="1">
      <alignment horizontal="left" vertical="center" wrapText="1"/>
    </xf>
    <xf numFmtId="0" fontId="10" fillId="15" borderId="1" xfId="0" applyFont="1" applyFill="1" applyBorder="1" applyAlignment="1">
      <alignment horizontal="center" wrapText="1"/>
    </xf>
    <xf numFmtId="177" fontId="81" fillId="0" borderId="3" xfId="0" applyNumberFormat="1" applyFont="1" applyFill="1" applyBorder="1" applyAlignment="1">
      <alignment horizontal="center" wrapText="1"/>
    </xf>
    <xf numFmtId="0" fontId="81" fillId="0" borderId="0" xfId="0" applyFont="1" applyFill="1" applyBorder="1" applyAlignment="1">
      <alignment horizontal="center" wrapText="1"/>
    </xf>
    <xf numFmtId="0" fontId="21" fillId="0" borderId="42" xfId="0" applyFont="1" applyFill="1" applyBorder="1" applyAlignment="1">
      <alignment horizontal="left" wrapText="1"/>
    </xf>
    <xf numFmtId="0" fontId="39" fillId="3" borderId="26" xfId="0" applyFont="1" applyFill="1" applyBorder="1" applyAlignment="1">
      <alignment horizontal="center" vertical="center" wrapText="1"/>
    </xf>
    <xf numFmtId="0" fontId="42" fillId="3" borderId="26" xfId="0" applyFont="1" applyFill="1" applyBorder="1" applyAlignment="1">
      <alignment horizontal="left" vertical="center" wrapText="1"/>
    </xf>
    <xf numFmtId="0" fontId="43" fillId="3" borderId="31" xfId="0" applyFont="1" applyFill="1" applyBorder="1" applyAlignment="1">
      <alignment horizontal="left" vertical="center"/>
    </xf>
    <xf numFmtId="0" fontId="40" fillId="3" borderId="28" xfId="0" applyFont="1" applyFill="1" applyBorder="1" applyAlignment="1">
      <alignment horizontal="left" vertical="center" wrapText="1"/>
    </xf>
    <xf numFmtId="0" fontId="82" fillId="0" borderId="1" xfId="0" applyFont="1" applyFill="1" applyBorder="1" applyAlignment="1">
      <alignment horizontal="center"/>
    </xf>
    <xf numFmtId="0" fontId="82" fillId="0" borderId="1" xfId="0" applyFont="1" applyFill="1" applyBorder="1" applyAlignment="1">
      <alignment horizontal="center" wrapText="1"/>
    </xf>
    <xf numFmtId="0" fontId="39" fillId="3" borderId="28" xfId="0" applyFont="1" applyFill="1" applyBorder="1" applyAlignment="1">
      <alignment horizontal="center" vertical="center" wrapText="1"/>
    </xf>
    <xf numFmtId="0" fontId="83" fillId="3" borderId="28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wrapText="1"/>
    </xf>
    <xf numFmtId="0" fontId="84" fillId="3" borderId="28" xfId="0" applyFont="1" applyFill="1" applyBorder="1" applyAlignment="1">
      <alignment vertical="center" wrapText="1"/>
    </xf>
    <xf numFmtId="0" fontId="85" fillId="3" borderId="28" xfId="0" applyFont="1" applyFill="1" applyBorder="1" applyAlignment="1">
      <alignment vertical="center" wrapText="1"/>
    </xf>
    <xf numFmtId="0" fontId="21" fillId="0" borderId="7" xfId="0" applyFont="1" applyFill="1" applyBorder="1" applyAlignment="1">
      <alignment horizontal="left" wrapText="1"/>
    </xf>
    <xf numFmtId="0" fontId="86" fillId="3" borderId="28" xfId="0" applyFont="1" applyFill="1" applyBorder="1" applyAlignment="1">
      <alignment horizontal="center" vertical="center" wrapText="1"/>
    </xf>
    <xf numFmtId="0" fontId="87" fillId="3" borderId="28" xfId="0" applyFont="1" applyFill="1" applyBorder="1" applyAlignment="1">
      <alignment horizontal="center" vertical="center" wrapText="1"/>
    </xf>
    <xf numFmtId="0" fontId="87" fillId="3" borderId="82" xfId="0" applyFont="1" applyFill="1" applyBorder="1" applyAlignment="1">
      <alignment horizontal="center" vertical="center" wrapText="1"/>
    </xf>
    <xf numFmtId="0" fontId="87" fillId="3" borderId="80" xfId="0" applyFont="1" applyFill="1" applyBorder="1" applyAlignment="1">
      <alignment horizontal="center" vertical="center" wrapText="1"/>
    </xf>
    <xf numFmtId="0" fontId="10" fillId="15" borderId="4" xfId="0" applyFont="1" applyFill="1" applyBorder="1" applyAlignment="1">
      <alignment horizontal="center" wrapText="1"/>
    </xf>
    <xf numFmtId="0" fontId="10" fillId="14" borderId="4" xfId="0" applyFont="1" applyFill="1" applyBorder="1" applyAlignment="1">
      <alignment horizontal="center" wrapText="1"/>
    </xf>
    <xf numFmtId="181" fontId="81" fillId="0" borderId="1" xfId="0" applyNumberFormat="1" applyFont="1" applyFill="1" applyBorder="1" applyAlignment="1">
      <alignment horizontal="center" wrapText="1"/>
    </xf>
    <xf numFmtId="0" fontId="21" fillId="0" borderId="8" xfId="0" applyFont="1" applyFill="1" applyBorder="1" applyAlignment="1">
      <alignment horizontal="left" wrapText="1"/>
    </xf>
    <xf numFmtId="0" fontId="39" fillId="3" borderId="80" xfId="0" applyFont="1" applyFill="1" applyBorder="1" applyAlignment="1">
      <alignment horizontal="center" vertical="center" wrapText="1"/>
    </xf>
    <xf numFmtId="0" fontId="40" fillId="3" borderId="80" xfId="0" applyFont="1" applyFill="1" applyBorder="1" applyAlignment="1">
      <alignment horizontal="center" vertical="center" wrapText="1"/>
    </xf>
    <xf numFmtId="0" fontId="82" fillId="0" borderId="4" xfId="0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 wrapText="1"/>
    </xf>
    <xf numFmtId="0" fontId="8" fillId="5" borderId="4" xfId="0" applyFont="1" applyFill="1" applyBorder="1" applyAlignment="1">
      <alignment horizontal="center" wrapText="1"/>
    </xf>
    <xf numFmtId="0" fontId="21" fillId="0" borderId="95" xfId="0" applyFont="1" applyFill="1" applyBorder="1" applyAlignment="1">
      <alignment horizontal="left" wrapText="1"/>
    </xf>
    <xf numFmtId="0" fontId="81" fillId="0" borderId="4" xfId="0" applyFont="1" applyFill="1" applyBorder="1" applyAlignment="1">
      <alignment horizontal="center" wrapText="1"/>
    </xf>
    <xf numFmtId="0" fontId="81" fillId="0" borderId="6" xfId="0" applyFont="1" applyFill="1" applyBorder="1" applyAlignment="1">
      <alignment horizontal="center" wrapText="1"/>
    </xf>
    <xf numFmtId="58" fontId="81" fillId="0" borderId="3" xfId="0" applyNumberFormat="1" applyFont="1" applyFill="1" applyBorder="1" applyAlignment="1">
      <alignment horizontal="center" wrapText="1"/>
    </xf>
    <xf numFmtId="0" fontId="72" fillId="0" borderId="0" xfId="0" applyFont="1" applyFill="1" applyBorder="1" applyAlignment="1">
      <alignment horizontal="center" wrapText="1"/>
    </xf>
    <xf numFmtId="0" fontId="21" fillId="0" borderId="6" xfId="0" applyFont="1" applyFill="1" applyBorder="1" applyAlignment="1">
      <alignment horizontal="left"/>
    </xf>
    <xf numFmtId="0" fontId="26" fillId="5" borderId="31" xfId="0" applyFont="1" applyFill="1" applyBorder="1" applyAlignment="1">
      <alignment horizontal="left" vertical="center"/>
    </xf>
    <xf numFmtId="0" fontId="43" fillId="3" borderId="28" xfId="0" applyFont="1" applyFill="1" applyBorder="1" applyAlignment="1">
      <alignment horizontal="left" vertical="center"/>
    </xf>
    <xf numFmtId="0" fontId="72" fillId="0" borderId="0" xfId="0" applyFont="1" applyBorder="1" applyAlignment="1">
      <alignment horizontal="center" wrapText="1"/>
    </xf>
    <xf numFmtId="0" fontId="69" fillId="0" borderId="34" xfId="0" applyFont="1" applyFill="1" applyBorder="1" applyAlignment="1">
      <alignment horizontal="right" wrapText="1"/>
    </xf>
    <xf numFmtId="0" fontId="84" fillId="5" borderId="28" xfId="0" applyFont="1" applyFill="1" applyBorder="1" applyAlignment="1">
      <alignment horizontal="center" vertical="center"/>
    </xf>
    <xf numFmtId="0" fontId="43" fillId="3" borderId="82" xfId="0" applyFont="1" applyFill="1" applyBorder="1" applyAlignment="1">
      <alignment horizontal="left" vertical="center"/>
    </xf>
    <xf numFmtId="0" fontId="40" fillId="3" borderId="79" xfId="0" applyFont="1" applyFill="1" applyBorder="1" applyAlignment="1">
      <alignment horizontal="left" vertical="center" wrapText="1"/>
    </xf>
    <xf numFmtId="0" fontId="40" fillId="5" borderId="1" xfId="0" applyFont="1" applyFill="1" applyBorder="1" applyAlignment="1">
      <alignment horizontal="center" wrapText="1"/>
    </xf>
    <xf numFmtId="0" fontId="88" fillId="0" borderId="1" xfId="0" applyFont="1" applyFill="1" applyBorder="1" applyAlignment="1">
      <alignment horizontal="right" wrapText="1"/>
    </xf>
    <xf numFmtId="0" fontId="72" fillId="0" borderId="1" xfId="0" applyFont="1" applyBorder="1" applyAlignment="1">
      <alignment horizontal="center" wrapText="1"/>
    </xf>
    <xf numFmtId="0" fontId="72" fillId="0" borderId="4" xfId="0" applyFont="1" applyBorder="1" applyAlignment="1">
      <alignment horizontal="center" wrapText="1"/>
    </xf>
    <xf numFmtId="0" fontId="72" fillId="0" borderId="6" xfId="0" applyFont="1" applyFill="1" applyBorder="1" applyAlignment="1">
      <alignment horizontal="center" wrapText="1"/>
    </xf>
    <xf numFmtId="0" fontId="21" fillId="0" borderId="6" xfId="0" applyFont="1" applyFill="1" applyBorder="1" applyAlignment="1">
      <alignment horizontal="left" wrapText="1"/>
    </xf>
    <xf numFmtId="0" fontId="38" fillId="12" borderId="96" xfId="0" applyFont="1" applyFill="1" applyBorder="1" applyAlignment="1">
      <alignment horizontal="left" vertical="center" wrapText="1"/>
    </xf>
    <xf numFmtId="0" fontId="89" fillId="5" borderId="28" xfId="0" applyFont="1" applyFill="1" applyBorder="1" applyAlignment="1">
      <alignment horizontal="center" vertical="center" wrapText="1"/>
    </xf>
    <xf numFmtId="0" fontId="40" fillId="22" borderId="28" xfId="0" applyFont="1" applyFill="1" applyBorder="1" applyAlignment="1">
      <alignment horizontal="left" vertical="center" wrapText="1"/>
    </xf>
    <xf numFmtId="0" fontId="38" fillId="12" borderId="6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right"/>
    </xf>
    <xf numFmtId="0" fontId="40" fillId="22" borderId="82" xfId="0" applyFont="1" applyFill="1" applyBorder="1" applyAlignment="1">
      <alignment horizontal="left" vertical="center" wrapText="1"/>
    </xf>
    <xf numFmtId="0" fontId="40" fillId="22" borderId="26" xfId="0" applyFont="1" applyFill="1" applyBorder="1" applyAlignment="1">
      <alignment horizontal="left" vertical="center" wrapText="1"/>
    </xf>
    <xf numFmtId="0" fontId="40" fillId="22" borderId="56" xfId="0" applyFont="1" applyFill="1" applyBorder="1" applyAlignment="1">
      <alignment horizontal="left" vertical="center" wrapText="1"/>
    </xf>
    <xf numFmtId="0" fontId="72" fillId="0" borderId="4" xfId="0" applyFont="1" applyFill="1" applyBorder="1" applyAlignment="1">
      <alignment horizontal="center" wrapText="1"/>
    </xf>
    <xf numFmtId="0" fontId="71" fillId="0" borderId="0" xfId="0" applyFont="1" applyFill="1" applyBorder="1" applyAlignment="1">
      <alignment horizontal="left" wrapText="1"/>
    </xf>
    <xf numFmtId="0" fontId="73" fillId="3" borderId="80" xfId="0" applyFont="1" applyFill="1" applyBorder="1" applyAlignment="1">
      <alignment horizontal="right" vertical="center" wrapText="1"/>
    </xf>
    <xf numFmtId="0" fontId="61" fillId="3" borderId="56" xfId="0" applyFont="1" applyFill="1" applyBorder="1" applyAlignment="1">
      <alignment horizontal="center" vertical="center" wrapText="1"/>
    </xf>
    <xf numFmtId="0" fontId="38" fillId="12" borderId="97" xfId="0" applyFont="1" applyFill="1" applyBorder="1" applyAlignment="1">
      <alignment horizontal="left" vertical="center" wrapText="1"/>
    </xf>
    <xf numFmtId="0" fontId="8" fillId="15" borderId="4" xfId="0" applyFont="1" applyFill="1" applyBorder="1" applyAlignment="1">
      <alignment horizontal="center" wrapText="1"/>
    </xf>
    <xf numFmtId="0" fontId="82" fillId="15" borderId="1" xfId="0" applyFont="1" applyFill="1" applyBorder="1" applyAlignment="1">
      <alignment horizontal="center" wrapText="1"/>
    </xf>
    <xf numFmtId="0" fontId="73" fillId="3" borderId="56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10" fillId="3" borderId="31" xfId="0" applyFont="1" applyFill="1" applyBorder="1" applyAlignment="1">
      <alignment horizontal="left" vertical="center" wrapText="1"/>
    </xf>
    <xf numFmtId="0" fontId="10" fillId="3" borderId="28" xfId="0" applyFont="1" applyFill="1" applyBorder="1" applyAlignment="1">
      <alignment horizontal="left" vertical="center" wrapText="1"/>
    </xf>
    <xf numFmtId="0" fontId="46" fillId="3" borderId="28" xfId="0" applyFont="1" applyFill="1" applyBorder="1" applyAlignment="1">
      <alignment horizontal="left" vertical="center" wrapText="1"/>
    </xf>
    <xf numFmtId="0" fontId="40" fillId="5" borderId="16" xfId="0" applyFont="1" applyFill="1" applyBorder="1" applyAlignment="1">
      <alignment horizontal="center" vertical="center" wrapText="1"/>
    </xf>
    <xf numFmtId="0" fontId="2" fillId="12" borderId="6" xfId="0" applyFont="1" applyFill="1" applyBorder="1" applyAlignment="1">
      <alignment horizontal="left" wrapText="1"/>
    </xf>
    <xf numFmtId="0" fontId="90" fillId="17" borderId="21" xfId="0" applyFont="1" applyFill="1" applyBorder="1" applyAlignment="1">
      <alignment horizontal="left" vertical="center" wrapText="1"/>
    </xf>
    <xf numFmtId="0" fontId="56" fillId="0" borderId="0" xfId="0" applyFont="1" applyBorder="1" applyAlignment="1">
      <alignment horizontal="right" wrapText="1"/>
    </xf>
    <xf numFmtId="0" fontId="57" fillId="0" borderId="0" xfId="0" applyFont="1" applyBorder="1" applyAlignment="1">
      <alignment horizontal="right" wrapText="1"/>
    </xf>
    <xf numFmtId="176" fontId="72" fillId="0" borderId="0" xfId="0" applyNumberFormat="1" applyFont="1" applyBorder="1" applyAlignment="1">
      <alignment horizontal="center" wrapText="1"/>
    </xf>
    <xf numFmtId="176" fontId="72" fillId="0" borderId="0" xfId="0" applyNumberFormat="1" applyFont="1" applyFill="1" applyBorder="1" applyAlignment="1">
      <alignment horizontal="center" wrapText="1"/>
    </xf>
    <xf numFmtId="7" fontId="72" fillId="0" borderId="0" xfId="0" applyNumberFormat="1" applyFont="1" applyBorder="1" applyAlignment="1">
      <alignment horizontal="center" wrapText="1"/>
    </xf>
    <xf numFmtId="0" fontId="2" fillId="0" borderId="42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horizontal="left" vertical="center" wrapText="1"/>
    </xf>
    <xf numFmtId="176" fontId="13" fillId="0" borderId="7" xfId="0" applyNumberFormat="1" applyFont="1" applyBorder="1" applyAlignment="1">
      <alignment horizontal="left"/>
    </xf>
    <xf numFmtId="176" fontId="13" fillId="0" borderId="7" xfId="0" applyNumberFormat="1" applyFont="1" applyFill="1" applyBorder="1" applyAlignment="1">
      <alignment horizontal="left"/>
    </xf>
    <xf numFmtId="7" fontId="13" fillId="0" borderId="7" xfId="0" applyNumberFormat="1" applyFont="1" applyBorder="1" applyAlignment="1">
      <alignment horizontal="left"/>
    </xf>
    <xf numFmtId="0" fontId="69" fillId="2" borderId="98" xfId="0" applyFont="1" applyFill="1" applyBorder="1" applyAlignment="1">
      <alignment horizontal="right" wrapText="1"/>
    </xf>
    <xf numFmtId="0" fontId="69" fillId="0" borderId="98" xfId="0" applyFont="1" applyFill="1" applyBorder="1" applyAlignment="1">
      <alignment horizontal="right" wrapText="1"/>
    </xf>
    <xf numFmtId="176" fontId="19" fillId="3" borderId="99" xfId="0" applyNumberFormat="1" applyFont="1" applyFill="1" applyBorder="1" applyAlignment="1">
      <alignment horizontal="left" vertical="center"/>
    </xf>
    <xf numFmtId="176" fontId="13" fillId="3" borderId="28" xfId="0" applyNumberFormat="1" applyFont="1" applyFill="1" applyBorder="1" applyAlignment="1">
      <alignment horizontal="left"/>
    </xf>
    <xf numFmtId="7" fontId="13" fillId="3" borderId="28" xfId="0" applyNumberFormat="1" applyFont="1" applyFill="1" applyBorder="1" applyAlignment="1">
      <alignment horizontal="left"/>
    </xf>
    <xf numFmtId="0" fontId="82" fillId="17" borderId="16" xfId="0" applyFont="1" applyFill="1" applyBorder="1" applyAlignment="1">
      <alignment horizontal="center" vertical="center" wrapText="1"/>
    </xf>
    <xf numFmtId="176" fontId="28" fillId="16" borderId="49" xfId="0" applyNumberFormat="1" applyFont="1" applyFill="1" applyBorder="1" applyAlignment="1">
      <alignment horizontal="center" vertical="center" wrapText="1"/>
    </xf>
    <xf numFmtId="176" fontId="28" fillId="16" borderId="16" xfId="0" applyNumberFormat="1" applyFont="1" applyFill="1" applyBorder="1" applyAlignment="1">
      <alignment horizontal="center" vertical="center" wrapText="1"/>
    </xf>
    <xf numFmtId="7" fontId="28" fillId="16" borderId="16" xfId="0" applyNumberFormat="1" applyFont="1" applyFill="1" applyBorder="1" applyAlignment="1">
      <alignment horizontal="center" vertical="center" wrapText="1"/>
    </xf>
    <xf numFmtId="176" fontId="91" fillId="16" borderId="16" xfId="0" applyNumberFormat="1" applyFont="1" applyFill="1" applyBorder="1" applyAlignment="1">
      <alignment horizontal="center" vertical="center" wrapText="1"/>
    </xf>
    <xf numFmtId="0" fontId="92" fillId="17" borderId="21" xfId="0" applyFont="1" applyFill="1" applyBorder="1" applyAlignment="1">
      <alignment horizontal="left" vertical="center" wrapText="1"/>
    </xf>
    <xf numFmtId="176" fontId="28" fillId="16" borderId="52" xfId="0" applyNumberFormat="1" applyFont="1" applyFill="1" applyBorder="1" applyAlignment="1">
      <alignment horizontal="left" wrapText="1"/>
    </xf>
    <xf numFmtId="176" fontId="28" fillId="16" borderId="21" xfId="0" applyNumberFormat="1" applyFont="1" applyFill="1" applyBorder="1" applyAlignment="1">
      <alignment horizontal="left" wrapText="1"/>
    </xf>
    <xf numFmtId="7" fontId="28" fillId="16" borderId="21" xfId="0" applyNumberFormat="1" applyFont="1" applyFill="1" applyBorder="1" applyAlignment="1">
      <alignment horizontal="left" wrapText="1"/>
    </xf>
    <xf numFmtId="0" fontId="12" fillId="0" borderId="0" xfId="0" applyFont="1" applyFill="1" applyBorder="1" applyAlignment="1">
      <alignment horizontal="right" wrapText="1"/>
    </xf>
    <xf numFmtId="176" fontId="13" fillId="0" borderId="0" xfId="0" applyNumberFormat="1" applyFont="1" applyFill="1" applyBorder="1" applyAlignment="1">
      <alignment horizontal="right" wrapText="1"/>
    </xf>
    <xf numFmtId="176" fontId="13" fillId="0" borderId="0" xfId="0" applyNumberFormat="1" applyFont="1" applyFill="1" applyBorder="1" applyAlignment="1">
      <alignment horizontal="right"/>
    </xf>
    <xf numFmtId="7" fontId="13" fillId="0" borderId="0" xfId="0" applyNumberFormat="1" applyFont="1" applyFill="1" applyBorder="1" applyAlignment="1">
      <alignment horizontal="right" wrapText="1"/>
    </xf>
    <xf numFmtId="176" fontId="13" fillId="0" borderId="1" xfId="0" applyNumberFormat="1" applyFont="1" applyFill="1" applyBorder="1" applyAlignment="1">
      <alignment horizontal="right" wrapText="1"/>
    </xf>
    <xf numFmtId="176" fontId="13" fillId="0" borderId="1" xfId="0" applyNumberFormat="1" applyFont="1" applyFill="1" applyBorder="1" applyAlignment="1">
      <alignment horizontal="right"/>
    </xf>
    <xf numFmtId="7" fontId="13" fillId="0" borderId="1" xfId="0" applyNumberFormat="1" applyFont="1" applyFill="1" applyBorder="1" applyAlignment="1">
      <alignment horizontal="right" wrapText="1"/>
    </xf>
    <xf numFmtId="7" fontId="13" fillId="0" borderId="1" xfId="0" applyNumberFormat="1" applyFont="1" applyFill="1" applyBorder="1" applyAlignment="1">
      <alignment horizontal="right"/>
    </xf>
    <xf numFmtId="10" fontId="72" fillId="0" borderId="0" xfId="0" applyNumberFormat="1" applyFont="1" applyBorder="1" applyAlignment="1">
      <alignment horizontal="center" wrapText="1"/>
    </xf>
    <xf numFmtId="5" fontId="72" fillId="0" borderId="0" xfId="0" applyNumberFormat="1" applyFont="1" applyFill="1" applyBorder="1" applyAlignment="1">
      <alignment horizontal="center" wrapText="1"/>
    </xf>
    <xf numFmtId="10" fontId="72" fillId="0" borderId="0" xfId="0" applyNumberFormat="1" applyFont="1" applyBorder="1" applyAlignment="1">
      <alignment horizontal="center"/>
    </xf>
    <xf numFmtId="178" fontId="72" fillId="0" borderId="0" xfId="0" applyNumberFormat="1" applyFont="1" applyBorder="1" applyAlignment="1">
      <alignment horizontal="center"/>
    </xf>
    <xf numFmtId="10" fontId="13" fillId="0" borderId="7" xfId="0" applyNumberFormat="1" applyFont="1" applyBorder="1" applyAlignment="1">
      <alignment horizontal="left"/>
    </xf>
    <xf numFmtId="5" fontId="13" fillId="0" borderId="7" xfId="0" applyNumberFormat="1" applyFont="1" applyFill="1" applyBorder="1" applyAlignment="1">
      <alignment horizontal="center"/>
    </xf>
    <xf numFmtId="178" fontId="13" fillId="0" borderId="7" xfId="0" applyNumberFormat="1" applyFont="1" applyBorder="1" applyAlignment="1">
      <alignment horizontal="left"/>
    </xf>
    <xf numFmtId="5" fontId="21" fillId="0" borderId="98" xfId="0" applyNumberFormat="1" applyFont="1" applyFill="1" applyBorder="1" applyAlignment="1">
      <alignment horizontal="center" wrapText="1"/>
    </xf>
    <xf numFmtId="10" fontId="13" fillId="3" borderId="28" xfId="0" applyNumberFormat="1" applyFont="1" applyFill="1" applyBorder="1" applyAlignment="1">
      <alignment horizontal="left"/>
    </xf>
    <xf numFmtId="0" fontId="13" fillId="3" borderId="28" xfId="0" applyFont="1" applyFill="1" applyBorder="1" applyAlignment="1">
      <alignment horizontal="left"/>
    </xf>
    <xf numFmtId="5" fontId="13" fillId="3" borderId="28" xfId="0" applyNumberFormat="1" applyFont="1" applyFill="1" applyBorder="1" applyAlignment="1">
      <alignment horizontal="center"/>
    </xf>
    <xf numFmtId="178" fontId="13" fillId="3" borderId="28" xfId="0" applyNumberFormat="1" applyFont="1" applyFill="1" applyBorder="1" applyAlignment="1">
      <alignment horizontal="left"/>
    </xf>
    <xf numFmtId="10" fontId="28" fillId="16" borderId="16" xfId="0" applyNumberFormat="1" applyFont="1" applyFill="1" applyBorder="1" applyAlignment="1">
      <alignment horizontal="center" vertical="center" wrapText="1"/>
    </xf>
    <xf numFmtId="0" fontId="28" fillId="16" borderId="16" xfId="0" applyFont="1" applyFill="1" applyBorder="1" applyAlignment="1">
      <alignment horizontal="center" vertical="center" wrapText="1"/>
    </xf>
    <xf numFmtId="5" fontId="91" fillId="16" borderId="16" xfId="0" applyNumberFormat="1" applyFont="1" applyFill="1" applyBorder="1" applyAlignment="1">
      <alignment horizontal="center" vertical="center" wrapText="1"/>
    </xf>
    <xf numFmtId="178" fontId="28" fillId="4" borderId="16" xfId="0" applyNumberFormat="1" applyFont="1" applyFill="1" applyBorder="1" applyAlignment="1">
      <alignment horizontal="center" vertical="center" wrapText="1"/>
    </xf>
    <xf numFmtId="0" fontId="28" fillId="4" borderId="16" xfId="0" applyFont="1" applyFill="1" applyBorder="1" applyAlignment="1">
      <alignment horizontal="center" vertical="center" wrapText="1"/>
    </xf>
    <xf numFmtId="5" fontId="28" fillId="16" borderId="16" xfId="0" applyNumberFormat="1" applyFont="1" applyFill="1" applyBorder="1" applyAlignment="1">
      <alignment horizontal="center" vertical="center" wrapText="1"/>
    </xf>
    <xf numFmtId="10" fontId="28" fillId="16" borderId="21" xfId="0" applyNumberFormat="1" applyFont="1" applyFill="1" applyBorder="1" applyAlignment="1">
      <alignment horizontal="left" wrapText="1"/>
    </xf>
    <xf numFmtId="5" fontId="28" fillId="16" borderId="21" xfId="0" applyNumberFormat="1" applyFont="1" applyFill="1" applyBorder="1" applyAlignment="1">
      <alignment horizontal="center" wrapText="1"/>
    </xf>
    <xf numFmtId="178" fontId="28" fillId="4" borderId="21" xfId="0" applyNumberFormat="1" applyFont="1" applyFill="1" applyBorder="1" applyAlignment="1">
      <alignment horizontal="left" wrapText="1"/>
    </xf>
    <xf numFmtId="10" fontId="13" fillId="0" borderId="0" xfId="0" applyNumberFormat="1" applyFont="1" applyFill="1" applyBorder="1" applyAlignment="1">
      <alignment horizontal="right" wrapText="1"/>
    </xf>
    <xf numFmtId="0" fontId="13" fillId="0" borderId="0" xfId="0" applyFont="1" applyFill="1" applyBorder="1" applyAlignment="1">
      <alignment horizontal="right" wrapText="1"/>
    </xf>
    <xf numFmtId="5" fontId="13" fillId="0" borderId="0" xfId="0" applyNumberFormat="1" applyFont="1" applyFill="1" applyBorder="1" applyAlignment="1">
      <alignment horizontal="center" wrapText="1"/>
    </xf>
    <xf numFmtId="178" fontId="13" fillId="0" borderId="0" xfId="0" applyNumberFormat="1" applyFont="1" applyFill="1" applyBorder="1" applyAlignment="1">
      <alignment horizontal="right" wrapText="1"/>
    </xf>
    <xf numFmtId="14" fontId="13" fillId="0" borderId="0" xfId="0" applyNumberFormat="1" applyFont="1" applyFill="1" applyBorder="1" applyAlignment="1">
      <alignment horizontal="right" wrapText="1"/>
    </xf>
    <xf numFmtId="10" fontId="13" fillId="0" borderId="1" xfId="0" applyNumberFormat="1" applyFont="1" applyFill="1" applyBorder="1" applyAlignment="1">
      <alignment horizontal="right" wrapText="1"/>
    </xf>
    <xf numFmtId="0" fontId="13" fillId="0" borderId="1" xfId="0" applyFont="1" applyFill="1" applyBorder="1" applyAlignment="1">
      <alignment horizontal="right" wrapText="1"/>
    </xf>
    <xf numFmtId="5" fontId="13" fillId="0" borderId="1" xfId="0" applyNumberFormat="1" applyFont="1" applyFill="1" applyBorder="1" applyAlignment="1">
      <alignment horizontal="center" wrapText="1"/>
    </xf>
    <xf numFmtId="178" fontId="13" fillId="0" borderId="1" xfId="0" applyNumberFormat="1" applyFont="1" applyFill="1" applyBorder="1" applyAlignment="1">
      <alignment horizontal="right" wrapText="1"/>
    </xf>
    <xf numFmtId="14" fontId="13" fillId="0" borderId="1" xfId="0" applyNumberFormat="1" applyFont="1" applyFill="1" applyBorder="1" applyAlignment="1">
      <alignment horizontal="right" wrapText="1"/>
    </xf>
    <xf numFmtId="0" fontId="13" fillId="0" borderId="1" xfId="0" applyFont="1" applyFill="1" applyBorder="1" applyAlignment="1">
      <alignment horizontal="right"/>
    </xf>
    <xf numFmtId="178" fontId="1" fillId="0" borderId="1" xfId="0" applyNumberFormat="1" applyFont="1" applyFill="1" applyBorder="1" applyAlignment="1">
      <alignment horizontal="right" wrapText="1"/>
    </xf>
    <xf numFmtId="178" fontId="80" fillId="0" borderId="1" xfId="0" applyNumberFormat="1" applyFont="1" applyFill="1" applyBorder="1" applyAlignment="1">
      <alignment horizontal="right"/>
    </xf>
    <xf numFmtId="14" fontId="80" fillId="0" borderId="1" xfId="0" applyNumberFormat="1" applyFont="1" applyFill="1" applyBorder="1" applyAlignment="1">
      <alignment horizontal="right"/>
    </xf>
    <xf numFmtId="0" fontId="13" fillId="23" borderId="1" xfId="0" applyFont="1" applyFill="1" applyBorder="1" applyAlignment="1">
      <alignment horizontal="right" wrapText="1"/>
    </xf>
    <xf numFmtId="0" fontId="72" fillId="0" borderId="0" xfId="0" applyFont="1" applyBorder="1" applyAlignment="1">
      <alignment horizontal="center"/>
    </xf>
    <xf numFmtId="0" fontId="72" fillId="0" borderId="0" xfId="0" applyFont="1" applyFill="1" applyBorder="1" applyAlignment="1">
      <alignment horizontal="center"/>
    </xf>
    <xf numFmtId="177" fontId="72" fillId="0" borderId="0" xfId="0" applyNumberFormat="1" applyFont="1" applyFill="1" applyBorder="1" applyAlignment="1">
      <alignment horizontal="center"/>
    </xf>
    <xf numFmtId="177" fontId="13" fillId="0" borderId="7" xfId="0" applyNumberFormat="1" applyFont="1" applyFill="1" applyBorder="1" applyAlignment="1">
      <alignment horizontal="left"/>
    </xf>
    <xf numFmtId="177" fontId="13" fillId="3" borderId="28" xfId="0" applyNumberFormat="1" applyFont="1" applyFill="1" applyBorder="1" applyAlignment="1">
      <alignment horizontal="left"/>
    </xf>
    <xf numFmtId="0" fontId="28" fillId="4" borderId="16" xfId="0" applyFont="1" applyFill="1" applyBorder="1" applyAlignment="1">
      <alignment horizontal="center" vertical="center"/>
    </xf>
    <xf numFmtId="177" fontId="28" fillId="4" borderId="16" xfId="0" applyNumberFormat="1" applyFont="1" applyFill="1" applyBorder="1" applyAlignment="1">
      <alignment horizontal="center" vertical="center" wrapText="1"/>
    </xf>
    <xf numFmtId="0" fontId="28" fillId="17" borderId="16" xfId="0" applyFont="1" applyFill="1" applyBorder="1" applyAlignment="1">
      <alignment horizontal="center" vertical="center" wrapText="1"/>
    </xf>
    <xf numFmtId="0" fontId="21" fillId="4" borderId="21" xfId="0" applyFont="1" applyFill="1" applyBorder="1" applyAlignment="1">
      <alignment horizontal="center" wrapText="1"/>
    </xf>
    <xf numFmtId="177" fontId="28" fillId="4" borderId="21" xfId="0" applyNumberFormat="1" applyFont="1" applyFill="1" applyBorder="1" applyAlignment="1">
      <alignment horizontal="left" wrapText="1"/>
    </xf>
    <xf numFmtId="0" fontId="13" fillId="13" borderId="0" xfId="0" applyFont="1" applyFill="1" applyBorder="1" applyAlignment="1">
      <alignment horizontal="right" wrapText="1"/>
    </xf>
    <xf numFmtId="177" fontId="13" fillId="0" borderId="0" xfId="0" applyNumberFormat="1" applyFont="1" applyFill="1" applyBorder="1" applyAlignment="1">
      <alignment horizontal="right" wrapText="1"/>
    </xf>
    <xf numFmtId="0" fontId="13" fillId="13" borderId="1" xfId="0" applyFont="1" applyFill="1" applyBorder="1" applyAlignment="1">
      <alignment horizontal="right" wrapText="1"/>
    </xf>
    <xf numFmtId="177" fontId="13" fillId="0" borderId="1" xfId="0" applyNumberFormat="1" applyFont="1" applyFill="1" applyBorder="1" applyAlignment="1">
      <alignment horizontal="right" wrapText="1"/>
    </xf>
    <xf numFmtId="179" fontId="72" fillId="0" borderId="0" xfId="0" applyNumberFormat="1" applyFont="1" applyFill="1" applyBorder="1" applyAlignment="1">
      <alignment horizontal="center"/>
    </xf>
    <xf numFmtId="179" fontId="13" fillId="0" borderId="7" xfId="0" applyNumberFormat="1" applyFont="1" applyFill="1" applyBorder="1" applyAlignment="1">
      <alignment horizontal="left"/>
    </xf>
    <xf numFmtId="179" fontId="13" fillId="3" borderId="28" xfId="0" applyNumberFormat="1" applyFont="1" applyFill="1" applyBorder="1" applyAlignment="1">
      <alignment horizontal="left"/>
    </xf>
    <xf numFmtId="179" fontId="28" fillId="4" borderId="16" xfId="0" applyNumberFormat="1" applyFont="1" applyFill="1" applyBorder="1" applyAlignment="1">
      <alignment horizontal="center" vertical="center" wrapText="1"/>
    </xf>
    <xf numFmtId="0" fontId="28" fillId="5" borderId="16" xfId="0" applyFont="1" applyFill="1" applyBorder="1" applyAlignment="1">
      <alignment horizontal="center" vertical="center" wrapText="1"/>
    </xf>
    <xf numFmtId="179" fontId="28" fillId="4" borderId="21" xfId="0" applyNumberFormat="1" applyFont="1" applyFill="1" applyBorder="1" applyAlignment="1">
      <alignment horizontal="left" wrapText="1"/>
    </xf>
    <xf numFmtId="179" fontId="13" fillId="0" borderId="0" xfId="0" applyNumberFormat="1" applyFont="1" applyFill="1" applyBorder="1" applyAlignment="1">
      <alignment horizontal="right" wrapText="1"/>
    </xf>
    <xf numFmtId="179" fontId="13" fillId="0" borderId="1" xfId="0" applyNumberFormat="1" applyFont="1" applyFill="1" applyBorder="1" applyAlignment="1">
      <alignment horizontal="right" wrapText="1"/>
    </xf>
    <xf numFmtId="0" fontId="72" fillId="0" borderId="1" xfId="0" applyFont="1" applyFill="1" applyBorder="1" applyAlignment="1">
      <alignment horizontal="center"/>
    </xf>
    <xf numFmtId="0" fontId="72" fillId="0" borderId="1" xfId="0" applyFont="1" applyBorder="1" applyAlignment="1">
      <alignment horizontal="center"/>
    </xf>
    <xf numFmtId="0" fontId="13" fillId="0" borderId="8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0" fontId="69" fillId="0" borderId="100" xfId="0" applyFont="1" applyFill="1" applyBorder="1" applyAlignment="1">
      <alignment horizontal="right" wrapText="1"/>
    </xf>
    <xf numFmtId="0" fontId="69" fillId="2" borderId="90" xfId="0" applyFont="1" applyFill="1" applyBorder="1" applyAlignment="1">
      <alignment horizontal="right" wrapText="1"/>
    </xf>
    <xf numFmtId="0" fontId="13" fillId="3" borderId="28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right"/>
    </xf>
    <xf numFmtId="0" fontId="13" fillId="0" borderId="1" xfId="0" applyFont="1" applyFill="1" applyBorder="1" applyAlignment="1">
      <alignment horizontal="center"/>
    </xf>
    <xf numFmtId="0" fontId="91" fillId="5" borderId="16" xfId="0" applyFont="1" applyFill="1" applyBorder="1" applyAlignment="1">
      <alignment horizontal="center" vertical="center" wrapText="1"/>
    </xf>
    <xf numFmtId="0" fontId="13" fillId="0" borderId="90" xfId="0" applyFont="1" applyFill="1" applyBorder="1" applyAlignment="1">
      <alignment horizontal="right"/>
    </xf>
    <xf numFmtId="0" fontId="13" fillId="0" borderId="33" xfId="0" applyFont="1" applyFill="1" applyBorder="1" applyAlignment="1">
      <alignment horizontal="right"/>
    </xf>
    <xf numFmtId="0" fontId="13" fillId="3" borderId="101" xfId="0" applyFont="1" applyFill="1" applyBorder="1" applyAlignment="1">
      <alignment horizontal="left"/>
    </xf>
    <xf numFmtId="0" fontId="28" fillId="18" borderId="54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right"/>
    </xf>
    <xf numFmtId="0" fontId="1" fillId="0" borderId="33" xfId="0" applyFont="1" applyFill="1" applyBorder="1" applyAlignment="1">
      <alignment horizontal="right" vertical="center"/>
    </xf>
    <xf numFmtId="0" fontId="93" fillId="0" borderId="1" xfId="0" applyFont="1" applyFill="1" applyBorder="1" applyAlignment="1">
      <alignment horizontal="center"/>
    </xf>
    <xf numFmtId="0" fontId="92" fillId="0" borderId="0" xfId="0" applyFont="1" applyBorder="1" applyAlignment="1">
      <alignment horizontal="left"/>
    </xf>
    <xf numFmtId="0" fontId="15" fillId="15" borderId="16" xfId="0" applyFont="1" applyFill="1" applyBorder="1" applyAlignment="1">
      <alignment horizontal="left"/>
    </xf>
    <xf numFmtId="0" fontId="94" fillId="0" borderId="1" xfId="0" applyFont="1" applyBorder="1" applyAlignment="1">
      <alignment horizontal="left"/>
    </xf>
    <xf numFmtId="0" fontId="4" fillId="0" borderId="18" xfId="0" applyFont="1" applyFill="1" applyBorder="1" applyAlignment="1">
      <alignment horizontal="left"/>
    </xf>
    <xf numFmtId="0" fontId="30" fillId="0" borderId="1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30" fillId="0" borderId="2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4" fillId="0" borderId="36" xfId="0" applyFont="1" applyFill="1" applyBorder="1" applyAlignment="1">
      <alignment horizontal="left"/>
    </xf>
    <xf numFmtId="0" fontId="2" fillId="24" borderId="1" xfId="0" applyFont="1" applyFill="1" applyBorder="1" applyAlignment="1">
      <alignment horizontal="left"/>
    </xf>
    <xf numFmtId="0" fontId="15" fillId="15" borderId="1" xfId="0" applyFont="1" applyFill="1" applyBorder="1" applyAlignment="1">
      <alignment horizontal="left"/>
    </xf>
    <xf numFmtId="0" fontId="15" fillId="15" borderId="102" xfId="0" applyFont="1" applyFill="1" applyBorder="1" applyAlignment="1">
      <alignment horizontal="left"/>
    </xf>
    <xf numFmtId="0" fontId="30" fillId="0" borderId="45" xfId="0" applyFont="1" applyFill="1" applyBorder="1" applyAlignment="1">
      <alignment horizontal="left"/>
    </xf>
    <xf numFmtId="0" fontId="48" fillId="15" borderId="16" xfId="0" applyFont="1" applyFill="1" applyBorder="1" applyAlignment="1">
      <alignment horizontal="left"/>
    </xf>
    <xf numFmtId="0" fontId="53" fillId="0" borderId="33" xfId="0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0" fontId="48" fillId="15" borderId="21" xfId="0" applyFont="1" applyFill="1" applyBorder="1" applyAlignment="1">
      <alignment horizontal="left"/>
    </xf>
    <xf numFmtId="0" fontId="4" fillId="0" borderId="21" xfId="0" applyFont="1" applyFill="1" applyBorder="1" applyAlignment="1">
      <alignment horizontal="left"/>
    </xf>
    <xf numFmtId="0" fontId="48" fillId="15" borderId="1" xfId="0" applyFont="1" applyFill="1" applyBorder="1" applyAlignment="1">
      <alignment horizontal="left"/>
    </xf>
    <xf numFmtId="0" fontId="62" fillId="0" borderId="1" xfId="0" applyFont="1" applyFill="1" applyBorder="1" applyAlignment="1">
      <alignment horizontal="left"/>
    </xf>
    <xf numFmtId="0" fontId="53" fillId="0" borderId="26" xfId="0" applyFont="1" applyBorder="1" applyAlignment="1">
      <alignment horizontal="left"/>
    </xf>
    <xf numFmtId="0" fontId="67" fillId="0" borderId="59" xfId="0" applyNumberFormat="1" applyFont="1" applyBorder="1" applyAlignment="1">
      <alignment horizontal="left"/>
    </xf>
    <xf numFmtId="0" fontId="67" fillId="0" borderId="59" xfId="0" applyFont="1" applyFill="1" applyBorder="1" applyAlignment="1">
      <alignment horizontal="right"/>
    </xf>
    <xf numFmtId="0" fontId="67" fillId="0" borderId="59" xfId="0" applyFont="1" applyBorder="1" applyAlignment="1">
      <alignment horizontal="left"/>
    </xf>
    <xf numFmtId="0" fontId="15" fillId="0" borderId="1" xfId="0" applyFont="1" applyBorder="1" applyAlignment="1">
      <alignment horizontal="right"/>
    </xf>
    <xf numFmtId="0" fontId="15" fillId="0" borderId="1" xfId="0" applyFont="1" applyFill="1" applyBorder="1" applyAlignment="1">
      <alignment horizontal="right"/>
    </xf>
    <xf numFmtId="0" fontId="17" fillId="0" borderId="0" xfId="0" applyFont="1" applyFill="1" applyBorder="1" applyAlignment="1">
      <alignment horizontal="right"/>
    </xf>
    <xf numFmtId="0" fontId="17" fillId="0" borderId="4" xfId="0" applyFont="1" applyBorder="1" applyAlignment="1">
      <alignment horizontal="right"/>
    </xf>
    <xf numFmtId="176" fontId="21" fillId="0" borderId="1" xfId="0" applyNumberFormat="1" applyFont="1" applyFill="1" applyBorder="1" applyAlignment="1">
      <alignment horizontal="right" wrapText="1"/>
    </xf>
    <xf numFmtId="178" fontId="13" fillId="0" borderId="1" xfId="0" applyNumberFormat="1" applyFont="1" applyFill="1" applyBorder="1" applyAlignment="1">
      <alignment horizontal="right"/>
    </xf>
    <xf numFmtId="178" fontId="13" fillId="23" borderId="1" xfId="0" applyNumberFormat="1" applyFont="1" applyFill="1" applyBorder="1" applyAlignment="1">
      <alignment horizontal="right" wrapText="1"/>
    </xf>
    <xf numFmtId="0" fontId="92" fillId="0" borderId="26" xfId="0" applyFont="1" applyBorder="1" applyAlignment="1">
      <alignment horizontal="left"/>
    </xf>
    <xf numFmtId="0" fontId="15" fillId="15" borderId="24" xfId="0" applyFont="1" applyFill="1" applyBorder="1" applyAlignment="1">
      <alignment horizontal="left"/>
    </xf>
    <xf numFmtId="0" fontId="15" fillId="15" borderId="25" xfId="0" applyFont="1" applyFill="1" applyBorder="1" applyAlignment="1">
      <alignment horizontal="left"/>
    </xf>
    <xf numFmtId="0" fontId="30" fillId="0" borderId="29" xfId="33" applyFont="1" applyFill="1" applyBorder="1" applyAlignment="1" applyProtection="1">
      <alignment horizontal="left"/>
      <protection locked="0"/>
    </xf>
    <xf numFmtId="0" fontId="12" fillId="0" borderId="4" xfId="0" applyFont="1" applyBorder="1" applyAlignment="1">
      <alignment horizontal="right"/>
    </xf>
    <xf numFmtId="0" fontId="12" fillId="0" borderId="4" xfId="0" applyFont="1" applyFill="1" applyBorder="1" applyAlignment="1">
      <alignment horizontal="right"/>
    </xf>
    <xf numFmtId="0" fontId="16" fillId="0" borderId="1" xfId="0" applyFont="1" applyFill="1" applyBorder="1">
      <alignment vertical="center"/>
    </xf>
    <xf numFmtId="0" fontId="93" fillId="0" borderId="1" xfId="0" applyFont="1" applyFill="1" applyBorder="1" applyAlignment="1">
      <alignment horizontal="right" wrapText="1"/>
    </xf>
    <xf numFmtId="0" fontId="17" fillId="18" borderId="4" xfId="0" applyFont="1" applyFill="1" applyBorder="1" applyAlignment="1">
      <alignment horizontal="right" wrapText="1"/>
    </xf>
    <xf numFmtId="0" fontId="17" fillId="5" borderId="4" xfId="0" applyFont="1" applyFill="1" applyBorder="1" applyAlignment="1">
      <alignment horizontal="right" wrapText="1"/>
    </xf>
    <xf numFmtId="176" fontId="21" fillId="0" borderId="1" xfId="0" applyNumberFormat="1" applyFont="1" applyFill="1" applyBorder="1" applyAlignment="1">
      <alignment horizontal="right"/>
    </xf>
    <xf numFmtId="0" fontId="13" fillId="14" borderId="1" xfId="0" applyFont="1" applyFill="1" applyBorder="1" applyAlignment="1">
      <alignment horizontal="right" wrapText="1"/>
    </xf>
    <xf numFmtId="0" fontId="4" fillId="0" borderId="16" xfId="0" applyFont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15" fillId="15" borderId="28" xfId="0" applyFont="1" applyFill="1" applyBorder="1" applyAlignment="1">
      <alignment horizontal="left"/>
    </xf>
    <xf numFmtId="0" fontId="2" fillId="0" borderId="103" xfId="0" applyFont="1" applyBorder="1" applyAlignment="1">
      <alignment horizontal="left"/>
    </xf>
    <xf numFmtId="0" fontId="15" fillId="0" borderId="103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67" fillId="0" borderId="59" xfId="0" applyFont="1" applyFill="1" applyBorder="1" applyAlignment="1">
      <alignment horizontal="left"/>
    </xf>
    <xf numFmtId="0" fontId="15" fillId="0" borderId="5" xfId="0" applyFont="1" applyBorder="1" applyAlignment="1">
      <alignment horizontal="right"/>
    </xf>
    <xf numFmtId="0" fontId="16" fillId="0" borderId="1" xfId="0" applyFont="1" applyFill="1" applyBorder="1" applyAlignment="1">
      <alignment vertical="center" wrapText="1"/>
    </xf>
    <xf numFmtId="0" fontId="17" fillId="5" borderId="1" xfId="0" applyFont="1" applyFill="1" applyBorder="1" applyAlignment="1">
      <alignment horizontal="right" wrapText="1"/>
    </xf>
    <xf numFmtId="0" fontId="4" fillId="0" borderId="31" xfId="0" applyFont="1" applyFill="1" applyBorder="1" applyAlignment="1">
      <alignment horizontal="left"/>
    </xf>
    <xf numFmtId="0" fontId="92" fillId="0" borderId="1" xfId="0" applyFont="1" applyFill="1" applyBorder="1" applyAlignment="1">
      <alignment horizontal="left"/>
    </xf>
    <xf numFmtId="0" fontId="47" fillId="0" borderId="1" xfId="0" applyFont="1" applyFill="1" applyBorder="1" applyAlignment="1">
      <alignment horizontal="left"/>
    </xf>
    <xf numFmtId="0" fontId="95" fillId="0" borderId="1" xfId="0" applyFont="1" applyBorder="1" applyAlignment="1">
      <alignment horizontal="left"/>
    </xf>
    <xf numFmtId="0" fontId="15" fillId="5" borderId="16" xfId="0" applyFont="1" applyFill="1" applyBorder="1" applyAlignment="1">
      <alignment horizontal="left"/>
    </xf>
    <xf numFmtId="0" fontId="68" fillId="0" borderId="1" xfId="0" applyFont="1" applyBorder="1" applyAlignment="1">
      <alignment horizontal="left"/>
    </xf>
    <xf numFmtId="0" fontId="4" fillId="0" borderId="29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 wrapText="1"/>
    </xf>
    <xf numFmtId="10" fontId="13" fillId="0" borderId="1" xfId="0" applyNumberFormat="1" applyFont="1" applyFill="1" applyBorder="1" applyAlignment="1">
      <alignment horizontal="right"/>
    </xf>
    <xf numFmtId="176" fontId="13" fillId="0" borderId="1" xfId="0" applyNumberFormat="1" applyFont="1" applyFill="1" applyBorder="1" applyAlignment="1" applyProtection="1">
      <alignment horizontal="right" wrapText="1"/>
      <protection locked="0"/>
    </xf>
    <xf numFmtId="7" fontId="13" fillId="0" borderId="1" xfId="0" applyNumberFormat="1" applyFont="1" applyFill="1" applyBorder="1" applyAlignment="1" applyProtection="1">
      <alignment horizontal="right" wrapText="1"/>
      <protection locked="0"/>
    </xf>
    <xf numFmtId="0" fontId="13" fillId="0" borderId="1" xfId="0" applyFont="1" applyFill="1" applyBorder="1" applyAlignment="1" applyProtection="1">
      <alignment horizontal="right" wrapText="1"/>
      <protection locked="0"/>
    </xf>
    <xf numFmtId="178" fontId="13" fillId="0" borderId="1" xfId="0" applyNumberFormat="1" applyFont="1" applyFill="1" applyBorder="1" applyAlignment="1" applyProtection="1">
      <alignment horizontal="right" wrapText="1"/>
      <protection locked="0"/>
    </xf>
    <xf numFmtId="0" fontId="4" fillId="0" borderId="16" xfId="0" applyFont="1" applyFill="1" applyBorder="1" applyAlignment="1" applyProtection="1">
      <alignment horizontal="left"/>
      <protection locked="0"/>
    </xf>
    <xf numFmtId="0" fontId="30" fillId="0" borderId="29" xfId="0" applyFont="1" applyFill="1" applyBorder="1" applyAlignment="1" applyProtection="1">
      <alignment horizontal="left"/>
      <protection locked="0"/>
    </xf>
    <xf numFmtId="0" fontId="68" fillId="0" borderId="1" xfId="0" applyFont="1" applyFill="1" applyBorder="1" applyAlignment="1">
      <alignment horizontal="left"/>
    </xf>
    <xf numFmtId="0" fontId="95" fillId="0" borderId="1" xfId="0" applyFont="1" applyFill="1" applyBorder="1" applyAlignment="1">
      <alignment horizontal="left"/>
    </xf>
    <xf numFmtId="0" fontId="4" fillId="0" borderId="16" xfId="13" applyFont="1" applyFill="1" applyBorder="1" applyAlignment="1">
      <alignment horizontal="left"/>
    </xf>
    <xf numFmtId="0" fontId="30" fillId="0" borderId="29" xfId="13" applyFont="1" applyFill="1" applyBorder="1" applyAlignment="1">
      <alignment horizontal="left"/>
    </xf>
    <xf numFmtId="0" fontId="15" fillId="0" borderId="58" xfId="0" applyFont="1" applyFill="1" applyBorder="1" applyAlignment="1" applyProtection="1">
      <alignment horizontal="right" wrapText="1"/>
      <protection locked="0"/>
    </xf>
    <xf numFmtId="0" fontId="15" fillId="0" borderId="58" xfId="13" applyFont="1" applyFill="1" applyBorder="1" applyAlignment="1">
      <alignment horizontal="right" wrapText="1"/>
    </xf>
    <xf numFmtId="176" fontId="13" fillId="0" borderId="1" xfId="13" applyNumberFormat="1" applyFont="1" applyFill="1" applyBorder="1" applyAlignment="1">
      <alignment horizontal="right" wrapText="1"/>
    </xf>
    <xf numFmtId="7" fontId="13" fillId="0" borderId="1" xfId="13" applyNumberFormat="1" applyFont="1" applyFill="1" applyBorder="1" applyAlignment="1">
      <alignment horizontal="right" wrapText="1"/>
    </xf>
    <xf numFmtId="0" fontId="13" fillId="0" borderId="1" xfId="13" applyFont="1" applyFill="1" applyBorder="1" applyAlignment="1">
      <alignment horizontal="right" wrapText="1"/>
    </xf>
    <xf numFmtId="178" fontId="13" fillId="0" borderId="1" xfId="13" applyNumberFormat="1" applyFont="1" applyFill="1" applyBorder="1" applyAlignment="1">
      <alignment horizontal="right" wrapText="1"/>
    </xf>
    <xf numFmtId="0" fontId="4" fillId="0" borderId="56" xfId="0" applyFont="1" applyFill="1" applyBorder="1" applyAlignment="1">
      <alignment horizontal="left"/>
    </xf>
    <xf numFmtId="10" fontId="13" fillId="0" borderId="1" xfId="13" applyNumberFormat="1" applyFont="1" applyFill="1" applyBorder="1" applyAlignment="1">
      <alignment horizontal="right" wrapText="1"/>
    </xf>
    <xf numFmtId="10" fontId="13" fillId="0" borderId="1" xfId="0" applyNumberFormat="1" applyFont="1" applyFill="1" applyBorder="1" applyAlignment="1" applyProtection="1">
      <alignment horizontal="right" wrapText="1"/>
      <protection locked="0"/>
    </xf>
    <xf numFmtId="0" fontId="68" fillId="5" borderId="1" xfId="0" applyFont="1" applyFill="1" applyBorder="1" applyAlignment="1">
      <alignment horizontal="left"/>
    </xf>
    <xf numFmtId="0" fontId="34" fillId="0" borderId="3" xfId="0" applyFont="1" applyFill="1" applyBorder="1" applyAlignment="1">
      <alignment horizontal="right"/>
    </xf>
    <xf numFmtId="0" fontId="34" fillId="0" borderId="2" xfId="0" applyFont="1" applyFill="1" applyBorder="1" applyAlignment="1">
      <alignment horizontal="right"/>
    </xf>
    <xf numFmtId="0" fontId="67" fillId="0" borderId="59" xfId="0" applyNumberFormat="1" applyFont="1" applyFill="1" applyBorder="1" applyAlignment="1">
      <alignment horizontal="right"/>
    </xf>
    <xf numFmtId="0" fontId="56" fillId="0" borderId="3" xfId="0" applyFont="1" applyFill="1" applyBorder="1" applyAlignment="1">
      <alignment horizontal="right" wrapText="1"/>
    </xf>
    <xf numFmtId="0" fontId="56" fillId="0" borderId="1" xfId="0" applyFont="1" applyFill="1" applyBorder="1" applyAlignment="1">
      <alignment horizontal="right" wrapText="1"/>
    </xf>
    <xf numFmtId="0" fontId="57" fillId="0" borderId="1" xfId="0" applyFont="1" applyFill="1" applyBorder="1" applyAlignment="1">
      <alignment horizontal="right" wrapText="1"/>
    </xf>
    <xf numFmtId="176" fontId="2" fillId="0" borderId="1" xfId="0" applyNumberFormat="1" applyFont="1" applyFill="1" applyBorder="1" applyAlignment="1">
      <alignment horizontal="right"/>
    </xf>
    <xf numFmtId="7" fontId="2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right"/>
    </xf>
    <xf numFmtId="10" fontId="2" fillId="0" borderId="1" xfId="0" applyNumberFormat="1" applyFont="1" applyFill="1" applyBorder="1" applyAlignment="1">
      <alignment horizontal="right"/>
    </xf>
    <xf numFmtId="178" fontId="2" fillId="0" borderId="1" xfId="0" applyNumberFormat="1" applyFont="1" applyFill="1" applyBorder="1" applyAlignment="1">
      <alignment horizontal="right"/>
    </xf>
    <xf numFmtId="5" fontId="13" fillId="0" borderId="1" xfId="0" applyNumberFormat="1" applyFont="1" applyFill="1" applyBorder="1" applyAlignment="1">
      <alignment horizontal="center"/>
    </xf>
    <xf numFmtId="177" fontId="13" fillId="0" borderId="1" xfId="0" applyNumberFormat="1" applyFont="1" applyFill="1" applyBorder="1" applyAlignment="1">
      <alignment horizontal="right"/>
    </xf>
    <xf numFmtId="179" fontId="13" fillId="0" borderId="1" xfId="0" applyNumberFormat="1" applyFont="1" applyFill="1" applyBorder="1" applyAlignment="1">
      <alignment horizontal="right"/>
    </xf>
    <xf numFmtId="0" fontId="96" fillId="0" borderId="0" xfId="0" applyFont="1">
      <alignment vertical="center"/>
    </xf>
    <xf numFmtId="0" fontId="9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8" fillId="0" borderId="104" xfId="0" applyFont="1" applyBorder="1" applyAlignment="1">
      <alignment horizontal="center" vertical="center"/>
    </xf>
    <xf numFmtId="0" fontId="96" fillId="0" borderId="105" xfId="0" applyFont="1" applyBorder="1" applyAlignment="1">
      <alignment horizontal="center" vertical="center"/>
    </xf>
    <xf numFmtId="0" fontId="96" fillId="0" borderId="106" xfId="0" applyFont="1" applyBorder="1" applyAlignment="1">
      <alignment horizontal="center" vertical="center"/>
    </xf>
    <xf numFmtId="0" fontId="97" fillId="0" borderId="107" xfId="0" applyFont="1" applyBorder="1" applyAlignment="1">
      <alignment horizontal="center" vertical="center"/>
    </xf>
    <xf numFmtId="0" fontId="97" fillId="0" borderId="108" xfId="0" applyFont="1" applyBorder="1" applyAlignment="1">
      <alignment horizontal="center" vertical="center"/>
    </xf>
    <xf numFmtId="0" fontId="97" fillId="0" borderId="109" xfId="0" applyFont="1" applyBorder="1" applyAlignment="1">
      <alignment horizontal="center" vertical="center"/>
    </xf>
    <xf numFmtId="0" fontId="0" fillId="0" borderId="107" xfId="0" applyBorder="1">
      <alignment vertical="center"/>
    </xf>
    <xf numFmtId="0" fontId="0" fillId="0" borderId="108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5" borderId="107" xfId="0" applyFill="1" applyBorder="1">
      <alignment vertical="center"/>
    </xf>
    <xf numFmtId="0" fontId="0" fillId="5" borderId="108" xfId="0" applyFill="1" applyBorder="1" applyAlignment="1">
      <alignment horizontal="center" vertical="center"/>
    </xf>
    <xf numFmtId="0" fontId="0" fillId="5" borderId="109" xfId="0" applyFill="1" applyBorder="1" applyAlignment="1">
      <alignment horizontal="center" vertical="center"/>
    </xf>
    <xf numFmtId="0" fontId="0" fillId="0" borderId="110" xfId="0" applyBorder="1">
      <alignment vertical="center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99" fillId="0" borderId="1" xfId="0" applyFont="1" applyBorder="1" applyAlignment="1">
      <alignment horizontal="center" vertical="center"/>
    </xf>
    <xf numFmtId="0" fontId="77" fillId="0" borderId="1" xfId="0" applyFont="1" applyFill="1" applyBorder="1" applyAlignment="1">
      <alignment horizontal="center" vertical="center"/>
    </xf>
    <xf numFmtId="0" fontId="100" fillId="0" borderId="1" xfId="0" applyFont="1" applyFill="1" applyBorder="1">
      <alignment vertical="center"/>
    </xf>
    <xf numFmtId="0" fontId="49" fillId="0" borderId="1" xfId="0" applyFont="1" applyBorder="1">
      <alignment vertical="center"/>
    </xf>
    <xf numFmtId="0" fontId="49" fillId="0" borderId="1" xfId="0" applyFont="1" applyFill="1" applyBorder="1">
      <alignment vertical="center"/>
    </xf>
    <xf numFmtId="0" fontId="49" fillId="0" borderId="0" xfId="0" applyFont="1" applyFill="1">
      <alignment vertical="center"/>
    </xf>
    <xf numFmtId="0" fontId="101" fillId="0" borderId="1" xfId="0" applyFont="1" applyFill="1" applyBorder="1" applyAlignment="1">
      <alignment horizontal="left"/>
    </xf>
    <xf numFmtId="0" fontId="30" fillId="0" borderId="3" xfId="0" applyFont="1" applyFill="1" applyBorder="1" applyAlignment="1">
      <alignment horizontal="right"/>
    </xf>
    <xf numFmtId="0" fontId="102" fillId="0" borderId="3" xfId="0" applyFont="1" applyFill="1" applyBorder="1" applyAlignment="1">
      <alignment horizontal="right"/>
    </xf>
    <xf numFmtId="0" fontId="102" fillId="0" borderId="1" xfId="0" applyFont="1" applyFill="1" applyBorder="1" applyAlignment="1">
      <alignment horizontal="right"/>
    </xf>
    <xf numFmtId="0" fontId="102" fillId="0" borderId="4" xfId="0" applyFont="1" applyFill="1" applyBorder="1" applyAlignment="1">
      <alignment horizontal="right"/>
    </xf>
    <xf numFmtId="0" fontId="52" fillId="0" borderId="1" xfId="0" applyFont="1" applyFill="1" applyBorder="1" applyAlignment="1">
      <alignment horizontal="right"/>
    </xf>
    <xf numFmtId="0" fontId="103" fillId="0" borderId="3" xfId="0" applyFont="1" applyFill="1" applyBorder="1" applyAlignment="1">
      <alignment horizontal="center"/>
    </xf>
    <xf numFmtId="178" fontId="102" fillId="0" borderId="1" xfId="0" applyNumberFormat="1" applyFont="1" applyFill="1" applyBorder="1" applyAlignment="1">
      <alignment horizontal="center"/>
    </xf>
    <xf numFmtId="0" fontId="30" fillId="0" borderId="5" xfId="0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30" fillId="0" borderId="1" xfId="0" applyFont="1" applyFill="1" applyBorder="1" applyAlignment="1">
      <alignment wrapText="1"/>
    </xf>
    <xf numFmtId="0" fontId="49" fillId="0" borderId="3" xfId="0" applyFont="1" applyBorder="1">
      <alignment vertical="center"/>
    </xf>
    <xf numFmtId="0" fontId="104" fillId="0" borderId="4" xfId="0" applyFont="1" applyFill="1" applyBorder="1" applyAlignment="1">
      <alignment horizontal="center" vertical="center"/>
    </xf>
    <xf numFmtId="0" fontId="104" fillId="0" borderId="58" xfId="0" applyFont="1" applyFill="1" applyBorder="1" applyAlignment="1">
      <alignment horizontal="center"/>
    </xf>
    <xf numFmtId="0" fontId="105" fillId="0" borderId="59" xfId="0" applyFont="1" applyFill="1" applyBorder="1" applyAlignment="1">
      <alignment horizontal="center"/>
    </xf>
    <xf numFmtId="0" fontId="105" fillId="0" borderId="58" xfId="0" applyFont="1" applyFill="1" applyBorder="1" applyAlignment="1">
      <alignment horizontal="right"/>
    </xf>
    <xf numFmtId="0" fontId="106" fillId="0" borderId="58" xfId="0" applyFont="1" applyFill="1" applyBorder="1" applyAlignment="1">
      <alignment horizontal="center"/>
    </xf>
    <xf numFmtId="0" fontId="106" fillId="0" borderId="4" xfId="0" applyFont="1" applyFill="1" applyBorder="1" applyAlignment="1">
      <alignment horizontal="center"/>
    </xf>
    <xf numFmtId="0" fontId="107" fillId="14" borderId="1" xfId="0" applyFont="1" applyFill="1" applyBorder="1" applyAlignment="1">
      <alignment horizontal="center" vertical="center"/>
    </xf>
    <xf numFmtId="0" fontId="107" fillId="14" borderId="2" xfId="0" applyFont="1" applyFill="1" applyBorder="1" applyAlignment="1">
      <alignment horizontal="center" vertical="center"/>
    </xf>
    <xf numFmtId="0" fontId="107" fillId="14" borderId="3" xfId="0" applyFont="1" applyFill="1" applyBorder="1" applyAlignment="1">
      <alignment horizontal="right" vertical="center"/>
    </xf>
    <xf numFmtId="0" fontId="61" fillId="25" borderId="58" xfId="0" applyFont="1" applyFill="1" applyBorder="1" applyAlignment="1">
      <alignment horizontal="center" vertical="center"/>
    </xf>
    <xf numFmtId="0" fontId="61" fillId="25" borderId="1" xfId="0" applyFont="1" applyFill="1" applyBorder="1" applyAlignment="1">
      <alignment horizontal="center" vertical="center"/>
    </xf>
    <xf numFmtId="0" fontId="108" fillId="14" borderId="1" xfId="0" applyFont="1" applyFill="1" applyBorder="1" applyAlignment="1">
      <alignment horizontal="left"/>
    </xf>
    <xf numFmtId="0" fontId="107" fillId="14" borderId="2" xfId="0" applyFont="1" applyFill="1" applyBorder="1" applyAlignment="1">
      <alignment horizontal="left"/>
    </xf>
    <xf numFmtId="0" fontId="107" fillId="14" borderId="3" xfId="0" applyFont="1" applyFill="1" applyBorder="1" applyAlignment="1">
      <alignment horizontal="right"/>
    </xf>
    <xf numFmtId="0" fontId="109" fillId="25" borderId="58" xfId="0" applyFont="1" applyFill="1" applyBorder="1" applyAlignment="1">
      <alignment horizontal="right"/>
    </xf>
    <xf numFmtId="0" fontId="109" fillId="25" borderId="1" xfId="0" applyFont="1" applyFill="1" applyBorder="1" applyAlignment="1">
      <alignment horizontal="right"/>
    </xf>
    <xf numFmtId="0" fontId="101" fillId="20" borderId="1" xfId="0" applyFont="1" applyFill="1" applyBorder="1" applyAlignment="1">
      <alignment horizontal="left"/>
    </xf>
    <xf numFmtId="0" fontId="110" fillId="20" borderId="1" xfId="33" applyFont="1" applyFill="1" applyBorder="1" applyAlignment="1" applyProtection="1">
      <alignment horizontal="left" wrapText="1"/>
      <protection locked="0"/>
    </xf>
    <xf numFmtId="0" fontId="111" fillId="20" borderId="2" xfId="33" applyFont="1" applyFill="1" applyBorder="1" applyAlignment="1" applyProtection="1">
      <alignment horizontal="left"/>
      <protection locked="0"/>
    </xf>
    <xf numFmtId="0" fontId="30" fillId="20" borderId="3" xfId="0" applyFont="1" applyFill="1" applyBorder="1" applyAlignment="1">
      <alignment horizontal="right"/>
    </xf>
    <xf numFmtId="0" fontId="102" fillId="0" borderId="3" xfId="0" applyNumberFormat="1" applyFont="1" applyFill="1" applyBorder="1" applyAlignment="1">
      <alignment horizontal="right"/>
    </xf>
    <xf numFmtId="0" fontId="111" fillId="20" borderId="3" xfId="33" applyNumberFormat="1" applyFont="1" applyFill="1" applyBorder="1" applyAlignment="1">
      <alignment horizontal="right"/>
    </xf>
    <xf numFmtId="0" fontId="112" fillId="0" borderId="3" xfId="33" applyNumberFormat="1" applyFont="1" applyFill="1" applyBorder="1" applyAlignment="1">
      <alignment horizontal="right"/>
    </xf>
    <xf numFmtId="0" fontId="112" fillId="0" borderId="1" xfId="33" applyNumberFormat="1" applyFont="1" applyFill="1" applyBorder="1" applyAlignment="1">
      <alignment horizontal="right"/>
    </xf>
    <xf numFmtId="0" fontId="102" fillId="5" borderId="3" xfId="0" applyNumberFormat="1" applyFont="1" applyFill="1" applyBorder="1" applyAlignment="1">
      <alignment horizontal="right"/>
    </xf>
    <xf numFmtId="0" fontId="102" fillId="5" borderId="1" xfId="0" applyFont="1" applyFill="1" applyBorder="1" applyAlignment="1">
      <alignment horizontal="right"/>
    </xf>
    <xf numFmtId="0" fontId="113" fillId="0" borderId="1" xfId="0" applyFont="1" applyFill="1" applyBorder="1" applyAlignment="1">
      <alignment horizontal="center" vertical="center"/>
    </xf>
    <xf numFmtId="0" fontId="114" fillId="0" borderId="58" xfId="0" applyFont="1" applyFill="1" applyBorder="1" applyAlignment="1">
      <alignment horizontal="center" vertical="center"/>
    </xf>
    <xf numFmtId="0" fontId="113" fillId="0" borderId="58" xfId="0" applyFont="1" applyFill="1" applyBorder="1" applyAlignment="1">
      <alignment horizontal="center" vertical="center"/>
    </xf>
    <xf numFmtId="0" fontId="61" fillId="25" borderId="4" xfId="0" applyFont="1" applyFill="1" applyBorder="1" applyAlignment="1">
      <alignment horizontal="center" vertical="center"/>
    </xf>
    <xf numFmtId="0" fontId="77" fillId="25" borderId="1" xfId="0" applyFont="1" applyFill="1" applyBorder="1" applyAlignment="1">
      <alignment horizontal="center" vertical="center"/>
    </xf>
    <xf numFmtId="0" fontId="61" fillId="25" borderId="3" xfId="0" applyFont="1" applyFill="1" applyBorder="1" applyAlignment="1">
      <alignment horizontal="center" vertical="center"/>
    </xf>
    <xf numFmtId="178" fontId="61" fillId="25" borderId="1" xfId="0" applyNumberFormat="1" applyFont="1" applyFill="1" applyBorder="1" applyAlignment="1">
      <alignment horizontal="center" vertical="center"/>
    </xf>
    <xf numFmtId="0" fontId="77" fillId="26" borderId="5" xfId="0" applyFont="1" applyFill="1" applyBorder="1" applyAlignment="1">
      <alignment horizontal="center" vertical="center"/>
    </xf>
    <xf numFmtId="0" fontId="77" fillId="26" borderId="1" xfId="0" applyFont="1" applyFill="1" applyBorder="1" applyAlignment="1">
      <alignment horizontal="center" vertical="center" wrapText="1"/>
    </xf>
    <xf numFmtId="0" fontId="109" fillId="25" borderId="4" xfId="0" applyFont="1" applyFill="1" applyBorder="1" applyAlignment="1">
      <alignment horizontal="right"/>
    </xf>
    <xf numFmtId="0" fontId="24" fillId="25" borderId="1" xfId="0" applyFont="1" applyFill="1" applyBorder="1" applyAlignment="1">
      <alignment horizontal="right"/>
    </xf>
    <xf numFmtId="0" fontId="79" fillId="25" borderId="3" xfId="0" applyFont="1" applyFill="1" applyBorder="1" applyAlignment="1">
      <alignment horizontal="center"/>
    </xf>
    <xf numFmtId="178" fontId="79" fillId="25" borderId="1" xfId="0" applyNumberFormat="1" applyFont="1" applyFill="1" applyBorder="1" applyAlignment="1">
      <alignment horizontal="center"/>
    </xf>
    <xf numFmtId="0" fontId="103" fillId="26" borderId="5" xfId="0" applyFont="1" applyFill="1" applyBorder="1" applyAlignment="1">
      <alignment horizontal="center"/>
    </xf>
    <xf numFmtId="0" fontId="103" fillId="26" borderId="1" xfId="0" applyFont="1" applyFill="1" applyBorder="1" applyAlignment="1">
      <alignment horizontal="left" wrapText="1"/>
    </xf>
    <xf numFmtId="0" fontId="115" fillId="0" borderId="1" xfId="33" applyNumberFormat="1" applyFont="1" applyFill="1" applyBorder="1" applyAlignment="1">
      <alignment horizontal="right"/>
    </xf>
    <xf numFmtId="0" fontId="103" fillId="20" borderId="3" xfId="0" applyFont="1" applyFill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5" xfId="33" applyNumberFormat="1" applyFont="1" applyFill="1" applyBorder="1" applyAlignment="1">
      <alignment horizontal="center"/>
    </xf>
    <xf numFmtId="0" fontId="112" fillId="0" borderId="4" xfId="33" applyNumberFormat="1" applyFont="1" applyFill="1" applyBorder="1" applyAlignment="1">
      <alignment horizontal="right"/>
    </xf>
    <xf numFmtId="0" fontId="30" fillId="5" borderId="5" xfId="0" applyFont="1" applyFill="1" applyBorder="1" applyAlignment="1">
      <alignment horizontal="center"/>
    </xf>
    <xf numFmtId="0" fontId="30" fillId="5" borderId="1" xfId="0" applyFont="1" applyFill="1" applyBorder="1" applyAlignment="1">
      <alignment horizontal="center"/>
    </xf>
    <xf numFmtId="0" fontId="30" fillId="27" borderId="5" xfId="0" applyFont="1" applyFill="1" applyBorder="1" applyAlignment="1">
      <alignment horizontal="center"/>
    </xf>
    <xf numFmtId="0" fontId="30" fillId="27" borderId="1" xfId="0" applyFont="1" applyFill="1" applyBorder="1" applyAlignment="1">
      <alignment horizontal="center"/>
    </xf>
    <xf numFmtId="0" fontId="30" fillId="28" borderId="5" xfId="0" applyFont="1" applyFill="1" applyBorder="1" applyAlignment="1">
      <alignment horizontal="center"/>
    </xf>
    <xf numFmtId="0" fontId="30" fillId="28" borderId="1" xfId="0" applyFont="1" applyFill="1" applyBorder="1" applyAlignment="1">
      <alignment horizontal="center"/>
    </xf>
    <xf numFmtId="0" fontId="30" fillId="27" borderId="5" xfId="0" applyFont="1" applyFill="1" applyBorder="1" applyAlignment="1">
      <alignment horizontal="center" wrapText="1"/>
    </xf>
    <xf numFmtId="0" fontId="102" fillId="5" borderId="4" xfId="0" applyFont="1" applyFill="1" applyBorder="1" applyAlignment="1">
      <alignment horizontal="right"/>
    </xf>
    <xf numFmtId="178" fontId="102" fillId="5" borderId="1" xfId="0" applyNumberFormat="1" applyFont="1" applyFill="1" applyBorder="1" applyAlignment="1">
      <alignment horizontal="center"/>
    </xf>
    <xf numFmtId="0" fontId="113" fillId="0" borderId="59" xfId="0" applyFont="1" applyFill="1" applyBorder="1" applyAlignment="1">
      <alignment horizontal="center" vertical="center"/>
    </xf>
    <xf numFmtId="0" fontId="99" fillId="0" borderId="3" xfId="0" applyFont="1" applyBorder="1" applyAlignment="1">
      <alignment horizontal="center" vertical="center"/>
    </xf>
    <xf numFmtId="0" fontId="77" fillId="26" borderId="1" xfId="0" applyFont="1" applyFill="1" applyBorder="1" applyAlignment="1">
      <alignment horizontal="center" vertical="center"/>
    </xf>
    <xf numFmtId="0" fontId="77" fillId="26" borderId="2" xfId="0" applyFont="1" applyFill="1" applyBorder="1" applyAlignment="1">
      <alignment horizontal="center" vertical="center"/>
    </xf>
    <xf numFmtId="0" fontId="77" fillId="0" borderId="3" xfId="0" applyFont="1" applyFill="1" applyBorder="1" applyAlignment="1">
      <alignment horizontal="center" vertical="center"/>
    </xf>
    <xf numFmtId="0" fontId="103" fillId="26" borderId="1" xfId="0" applyFont="1" applyFill="1" applyBorder="1" applyAlignment="1">
      <alignment horizontal="center"/>
    </xf>
    <xf numFmtId="0" fontId="103" fillId="26" borderId="1" xfId="0" applyFont="1" applyFill="1" applyBorder="1" applyAlignment="1">
      <alignment horizontal="center" wrapText="1"/>
    </xf>
    <xf numFmtId="0" fontId="103" fillId="26" borderId="1" xfId="0" applyFont="1" applyFill="1" applyBorder="1" applyAlignment="1"/>
    <xf numFmtId="0" fontId="103" fillId="26" borderId="1" xfId="0" applyFont="1" applyFill="1" applyBorder="1" applyAlignment="1">
      <alignment wrapText="1"/>
    </xf>
    <xf numFmtId="0" fontId="103" fillId="26" borderId="2" xfId="0" applyFont="1" applyFill="1" applyBorder="1" applyAlignment="1"/>
    <xf numFmtId="0" fontId="100" fillId="0" borderId="3" xfId="0" applyFont="1" applyFill="1" applyBorder="1">
      <alignment vertical="center"/>
    </xf>
    <xf numFmtId="0" fontId="30" fillId="0" borderId="1" xfId="0" applyFont="1" applyBorder="1" applyAlignment="1">
      <alignment horizontal="center" wrapText="1"/>
    </xf>
    <xf numFmtId="0" fontId="30" fillId="0" borderId="1" xfId="0" applyFont="1" applyBorder="1" applyAlignment="1">
      <alignment wrapText="1"/>
    </xf>
    <xf numFmtId="0" fontId="30" fillId="0" borderId="2" xfId="0" applyFont="1" applyBorder="1" applyAlignment="1"/>
    <xf numFmtId="0" fontId="49" fillId="0" borderId="3" xfId="0" applyFont="1" applyFill="1" applyBorder="1">
      <alignment vertical="center"/>
    </xf>
    <xf numFmtId="0" fontId="30" fillId="0" borderId="1" xfId="33" applyNumberFormat="1" applyFont="1" applyFill="1" applyBorder="1" applyAlignment="1">
      <alignment horizontal="center"/>
    </xf>
    <xf numFmtId="0" fontId="30" fillId="5" borderId="1" xfId="33" applyNumberFormat="1" applyFont="1" applyFill="1" applyBorder="1" applyAlignment="1">
      <alignment horizontal="center"/>
    </xf>
    <xf numFmtId="0" fontId="30" fillId="5" borderId="1" xfId="0" applyFont="1" applyFill="1" applyBorder="1" applyAlignment="1">
      <alignment wrapText="1"/>
    </xf>
    <xf numFmtId="0" fontId="30" fillId="5" borderId="1" xfId="0" applyFont="1" applyFill="1" applyBorder="1" applyAlignment="1"/>
    <xf numFmtId="0" fontId="30" fillId="5" borderId="2" xfId="0" applyFont="1" applyFill="1" applyBorder="1" applyAlignment="1"/>
    <xf numFmtId="0" fontId="30" fillId="28" borderId="1" xfId="0" applyFont="1" applyFill="1" applyBorder="1" applyAlignment="1"/>
    <xf numFmtId="0" fontId="30" fillId="28" borderId="1" xfId="0" applyFont="1" applyFill="1" applyBorder="1" applyAlignment="1">
      <alignment wrapText="1"/>
    </xf>
    <xf numFmtId="0" fontId="30" fillId="28" borderId="2" xfId="0" applyFont="1" applyFill="1" applyBorder="1" applyAlignment="1"/>
    <xf numFmtId="0" fontId="30" fillId="27" borderId="1" xfId="0" applyFont="1" applyFill="1" applyBorder="1" applyAlignment="1">
      <alignment wrapText="1"/>
    </xf>
    <xf numFmtId="0" fontId="30" fillId="27" borderId="1" xfId="0" applyFont="1" applyFill="1" applyBorder="1" applyAlignment="1"/>
    <xf numFmtId="0" fontId="30" fillId="27" borderId="2" xfId="0" applyFont="1" applyFill="1" applyBorder="1" applyAlignment="1"/>
    <xf numFmtId="0" fontId="101" fillId="20" borderId="1" xfId="0" applyFont="1" applyFill="1" applyBorder="1" applyAlignment="1">
      <alignment horizontal="left" wrapText="1"/>
    </xf>
    <xf numFmtId="0" fontId="30" fillId="20" borderId="2" xfId="0" applyFont="1" applyFill="1" applyBorder="1" applyAlignment="1">
      <alignment horizontal="left"/>
    </xf>
    <xf numFmtId="0" fontId="30" fillId="20" borderId="3" xfId="0" applyFont="1" applyFill="1" applyBorder="1" applyAlignment="1">
      <alignment horizontal="right" wrapText="1"/>
    </xf>
    <xf numFmtId="0" fontId="30" fillId="29" borderId="5" xfId="0" applyFont="1" applyFill="1" applyBorder="1" applyAlignment="1">
      <alignment horizontal="center"/>
    </xf>
    <xf numFmtId="0" fontId="30" fillId="29" borderId="1" xfId="0" applyFont="1" applyFill="1" applyBorder="1" applyAlignment="1">
      <alignment horizontal="center"/>
    </xf>
    <xf numFmtId="0" fontId="30" fillId="29" borderId="1" xfId="0" applyFont="1" applyFill="1" applyBorder="1" applyAlignment="1">
      <alignment wrapText="1"/>
    </xf>
    <xf numFmtId="0" fontId="30" fillId="29" borderId="1" xfId="0" applyFont="1" applyFill="1" applyBorder="1" applyAlignment="1"/>
    <xf numFmtId="0" fontId="30" fillId="29" borderId="2" xfId="0" applyFont="1" applyFill="1" applyBorder="1" applyAlignment="1"/>
    <xf numFmtId="0" fontId="101" fillId="20" borderId="1" xfId="33" applyFont="1" applyFill="1" applyBorder="1" applyAlignment="1" applyProtection="1">
      <alignment horizontal="left" wrapText="1"/>
      <protection locked="0"/>
    </xf>
    <xf numFmtId="0" fontId="30" fillId="20" borderId="2" xfId="33" applyFont="1" applyFill="1" applyBorder="1" applyAlignment="1" applyProtection="1">
      <alignment horizontal="left"/>
      <protection locked="0"/>
    </xf>
    <xf numFmtId="0" fontId="30" fillId="20" borderId="59" xfId="0" applyFont="1" applyFill="1" applyBorder="1" applyAlignment="1">
      <alignment horizontal="left"/>
    </xf>
    <xf numFmtId="0" fontId="101" fillId="20" borderId="26" xfId="0" applyFont="1" applyFill="1" applyBorder="1" applyAlignment="1">
      <alignment horizontal="left"/>
    </xf>
    <xf numFmtId="0" fontId="30" fillId="20" borderId="20" xfId="0" applyFont="1" applyFill="1" applyBorder="1" applyAlignment="1">
      <alignment horizontal="left"/>
    </xf>
    <xf numFmtId="0" fontId="30" fillId="20" borderId="29" xfId="0" applyFont="1" applyFill="1" applyBorder="1" applyAlignment="1">
      <alignment horizontal="left"/>
    </xf>
    <xf numFmtId="0" fontId="110" fillId="20" borderId="16" xfId="33" applyFont="1" applyFill="1" applyBorder="1" applyAlignment="1" applyProtection="1">
      <alignment horizontal="left" wrapText="1"/>
      <protection locked="0"/>
    </xf>
    <xf numFmtId="0" fontId="30" fillId="20" borderId="29" xfId="33" applyFont="1" applyFill="1" applyBorder="1" applyAlignment="1" applyProtection="1">
      <alignment horizontal="left"/>
      <protection locked="0"/>
    </xf>
    <xf numFmtId="0" fontId="111" fillId="20" borderId="18" xfId="33" applyNumberFormat="1" applyFont="1" applyFill="1" applyBorder="1" applyAlignment="1">
      <alignment horizontal="right"/>
    </xf>
    <xf numFmtId="0" fontId="30" fillId="20" borderId="3" xfId="0" applyFont="1" applyFill="1" applyBorder="1" applyAlignment="1">
      <alignment horizontal="center"/>
    </xf>
    <xf numFmtId="0" fontId="101" fillId="20" borderId="33" xfId="0" applyFont="1" applyFill="1" applyBorder="1" applyAlignment="1">
      <alignment horizontal="left"/>
    </xf>
    <xf numFmtId="0" fontId="30" fillId="20" borderId="19" xfId="33" applyFont="1" applyFill="1" applyBorder="1" applyAlignment="1" applyProtection="1">
      <alignment horizontal="left"/>
      <protection locked="0"/>
    </xf>
    <xf numFmtId="0" fontId="30" fillId="20" borderId="32" xfId="0" applyFont="1" applyFill="1" applyBorder="1" applyAlignment="1">
      <alignment horizontal="right"/>
    </xf>
    <xf numFmtId="0" fontId="30" fillId="0" borderId="33" xfId="0" applyFont="1" applyFill="1" applyBorder="1" applyAlignment="1">
      <alignment horizontal="right"/>
    </xf>
    <xf numFmtId="0" fontId="30" fillId="0" borderId="1" xfId="0" applyFont="1" applyFill="1" applyBorder="1" applyAlignment="1">
      <alignment horizontal="right"/>
    </xf>
    <xf numFmtId="0" fontId="101" fillId="0" borderId="26" xfId="0" applyFont="1" applyFill="1" applyBorder="1" applyAlignment="1">
      <alignment horizontal="left" wrapText="1"/>
    </xf>
    <xf numFmtId="0" fontId="110" fillId="0" borderId="28" xfId="33" applyFont="1" applyFill="1" applyBorder="1" applyAlignment="1" applyProtection="1">
      <alignment horizontal="left" wrapText="1"/>
      <protection locked="0"/>
    </xf>
    <xf numFmtId="0" fontId="30" fillId="0" borderId="20" xfId="33" applyFont="1" applyFill="1" applyBorder="1" applyAlignment="1" applyProtection="1">
      <alignment horizontal="left"/>
      <protection locked="0"/>
    </xf>
    <xf numFmtId="0" fontId="111" fillId="20" borderId="31" xfId="33" applyNumberFormat="1" applyFont="1" applyFill="1" applyBorder="1" applyAlignment="1">
      <alignment horizontal="right"/>
    </xf>
    <xf numFmtId="0" fontId="102" fillId="0" borderId="72" xfId="0" applyFont="1" applyFill="1" applyBorder="1" applyAlignment="1">
      <alignment horizontal="right"/>
    </xf>
    <xf numFmtId="0" fontId="102" fillId="0" borderId="26" xfId="0" applyFont="1" applyFill="1" applyBorder="1" applyAlignment="1">
      <alignment horizontal="right"/>
    </xf>
    <xf numFmtId="0" fontId="101" fillId="0" borderId="1" xfId="0" applyFont="1" applyFill="1" applyBorder="1" applyAlignment="1">
      <alignment horizontal="left" wrapText="1"/>
    </xf>
    <xf numFmtId="0" fontId="110" fillId="0" borderId="16" xfId="33" applyFont="1" applyFill="1" applyBorder="1" applyAlignment="1" applyProtection="1">
      <alignment horizontal="left" wrapText="1"/>
      <protection locked="0"/>
    </xf>
    <xf numFmtId="0" fontId="30" fillId="0" borderId="34" xfId="0" applyFont="1" applyFill="1" applyBorder="1" applyAlignment="1">
      <alignment horizontal="right"/>
    </xf>
    <xf numFmtId="0" fontId="30" fillId="0" borderId="4" xfId="0" applyFont="1" applyFill="1" applyBorder="1" applyAlignment="1">
      <alignment horizontal="right"/>
    </xf>
    <xf numFmtId="0" fontId="102" fillId="0" borderId="56" xfId="0" applyFont="1" applyFill="1" applyBorder="1" applyAlignment="1">
      <alignment horizontal="right"/>
    </xf>
    <xf numFmtId="0" fontId="30" fillId="0" borderId="3" xfId="0" applyFont="1" applyFill="1" applyBorder="1" applyAlignment="1">
      <alignment horizontal="center"/>
    </xf>
    <xf numFmtId="0" fontId="110" fillId="20" borderId="1" xfId="33" applyFont="1" applyFill="1" applyBorder="1" applyAlignment="1" applyProtection="1">
      <alignment horizontal="left"/>
      <protection locked="0"/>
    </xf>
    <xf numFmtId="0" fontId="101" fillId="20" borderId="16" xfId="33" applyFont="1" applyFill="1" applyBorder="1" applyAlignment="1" applyProtection="1">
      <alignment horizontal="left" wrapText="1"/>
      <protection locked="0"/>
    </xf>
    <xf numFmtId="0" fontId="30" fillId="20" borderId="17" xfId="33" applyFont="1" applyFill="1" applyBorder="1" applyAlignment="1" applyProtection="1">
      <alignment horizontal="left"/>
      <protection locked="0"/>
    </xf>
    <xf numFmtId="0" fontId="30" fillId="20" borderId="5" xfId="0" applyFont="1" applyFill="1" applyBorder="1" applyAlignment="1">
      <alignment horizontal="right"/>
    </xf>
    <xf numFmtId="0" fontId="30" fillId="20" borderId="40" xfId="33" applyNumberFormat="1" applyFont="1" applyFill="1" applyBorder="1" applyAlignment="1">
      <alignment horizontal="right"/>
    </xf>
    <xf numFmtId="0" fontId="101" fillId="20" borderId="16" xfId="0" applyFont="1" applyFill="1" applyBorder="1" applyAlignment="1">
      <alignment horizontal="left"/>
    </xf>
    <xf numFmtId="0" fontId="30" fillId="20" borderId="2" xfId="0" applyFont="1" applyFill="1" applyBorder="1" applyAlignment="1">
      <alignment horizontal="left" vertical="top"/>
    </xf>
    <xf numFmtId="0" fontId="30" fillId="20" borderId="2" xfId="0" applyFont="1" applyFill="1" applyBorder="1" applyAlignment="1"/>
    <xf numFmtId="0" fontId="52" fillId="5" borderId="5" xfId="0" applyFont="1" applyFill="1" applyBorder="1" applyAlignment="1">
      <alignment horizontal="center"/>
    </xf>
    <xf numFmtId="0" fontId="102" fillId="0" borderId="3" xfId="0" applyFont="1" applyFill="1" applyBorder="1" applyAlignment="1">
      <alignment horizontal="right" wrapText="1"/>
    </xf>
    <xf numFmtId="0" fontId="30" fillId="20" borderId="29" xfId="0" applyFont="1" applyFill="1" applyBorder="1" applyAlignment="1"/>
    <xf numFmtId="0" fontId="30" fillId="20" borderId="4" xfId="33" applyFont="1" applyFill="1" applyBorder="1" applyAlignment="1" applyProtection="1">
      <alignment horizontal="left"/>
      <protection locked="0"/>
    </xf>
    <xf numFmtId="0" fontId="30" fillId="20" borderId="5" xfId="33" applyNumberFormat="1" applyFont="1" applyFill="1" applyBorder="1" applyAlignment="1">
      <alignment horizontal="right"/>
    </xf>
    <xf numFmtId="0" fontId="101" fillId="0" borderId="1" xfId="33" applyFont="1" applyFill="1" applyBorder="1" applyAlignment="1" applyProtection="1">
      <alignment horizontal="left" wrapText="1"/>
      <protection locked="0"/>
    </xf>
    <xf numFmtId="0" fontId="30" fillId="0" borderId="4" xfId="33" applyFont="1" applyFill="1" applyBorder="1" applyAlignment="1" applyProtection="1">
      <alignment horizontal="left"/>
      <protection locked="0"/>
    </xf>
    <xf numFmtId="0" fontId="116" fillId="20" borderId="1" xfId="33" applyFont="1" applyFill="1" applyBorder="1" applyAlignment="1" applyProtection="1">
      <alignment horizontal="left" wrapText="1"/>
      <protection locked="0"/>
    </xf>
    <xf numFmtId="0" fontId="116" fillId="0" borderId="1" xfId="33" applyFont="1" applyFill="1" applyBorder="1" applyAlignment="1" applyProtection="1">
      <alignment horizontal="left" wrapText="1"/>
      <protection locked="0"/>
    </xf>
    <xf numFmtId="0" fontId="101" fillId="20" borderId="1" xfId="33" applyFont="1" applyFill="1" applyBorder="1" applyAlignment="1" applyProtection="1">
      <alignment horizontal="left"/>
      <protection locked="0"/>
    </xf>
    <xf numFmtId="0" fontId="30" fillId="20" borderId="3" xfId="33" applyNumberFormat="1" applyFont="1" applyFill="1" applyBorder="1" applyAlignment="1">
      <alignment horizontal="right"/>
    </xf>
    <xf numFmtId="0" fontId="111" fillId="20" borderId="5" xfId="33" applyNumberFormat="1" applyFont="1" applyFill="1" applyBorder="1" applyAlignment="1">
      <alignment horizontal="right"/>
    </xf>
    <xf numFmtId="0" fontId="110" fillId="0" borderId="1" xfId="33" applyFont="1" applyFill="1" applyBorder="1" applyAlignment="1" applyProtection="1">
      <alignment horizontal="left" wrapText="1"/>
      <protection locked="0"/>
    </xf>
    <xf numFmtId="0" fontId="101" fillId="0" borderId="21" xfId="0" applyFont="1" applyFill="1" applyBorder="1" applyAlignment="1">
      <alignment horizontal="left"/>
    </xf>
    <xf numFmtId="0" fontId="30" fillId="0" borderId="29" xfId="0" applyFont="1" applyFill="1" applyBorder="1" applyAlignment="1"/>
    <xf numFmtId="0" fontId="101" fillId="0" borderId="16" xfId="0" applyFont="1" applyFill="1" applyBorder="1" applyAlignment="1">
      <alignment horizontal="left"/>
    </xf>
    <xf numFmtId="0" fontId="30" fillId="0" borderId="2" xfId="0" applyNumberFormat="1" applyFont="1" applyFill="1" applyBorder="1" applyAlignment="1">
      <alignment horizontal="left"/>
    </xf>
    <xf numFmtId="0" fontId="30" fillId="20" borderId="3" xfId="0" applyNumberFormat="1" applyFont="1" applyFill="1" applyBorder="1" applyAlignment="1">
      <alignment horizontal="right"/>
    </xf>
    <xf numFmtId="0" fontId="101" fillId="20" borderId="1" xfId="0" applyNumberFormat="1" applyFont="1" applyFill="1" applyBorder="1" applyAlignment="1">
      <alignment horizontal="left"/>
    </xf>
    <xf numFmtId="0" fontId="30" fillId="20" borderId="2" xfId="0" applyNumberFormat="1" applyFont="1" applyFill="1" applyBorder="1" applyAlignment="1">
      <alignment horizontal="left"/>
    </xf>
    <xf numFmtId="0" fontId="101" fillId="0" borderId="1" xfId="0" applyNumberFormat="1" applyFont="1" applyFill="1" applyBorder="1" applyAlignment="1">
      <alignment horizontal="left"/>
    </xf>
    <xf numFmtId="49" fontId="81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right" vertical="center"/>
    </xf>
    <xf numFmtId="0" fontId="11" fillId="0" borderId="0" xfId="0" applyFont="1" applyBorder="1" applyAlignment="1">
      <alignment vertical="center" wrapText="1"/>
    </xf>
    <xf numFmtId="0" fontId="12" fillId="0" borderId="0" xfId="0" applyFont="1" applyFill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53" fillId="0" borderId="0" xfId="0" applyFont="1" applyBorder="1" applyAlignment="1">
      <alignment horizontal="left"/>
    </xf>
    <xf numFmtId="0" fontId="117" fillId="0" borderId="0" xfId="0" applyFont="1" applyBorder="1" applyAlignment="1">
      <alignment horizontal="left"/>
    </xf>
    <xf numFmtId="0" fontId="14" fillId="0" borderId="0" xfId="0" applyFont="1" applyBorder="1" applyAlignment="1"/>
    <xf numFmtId="0" fontId="15" fillId="0" borderId="0" xfId="0" applyFont="1" applyBorder="1" applyAlignment="1">
      <alignment horizontal="right"/>
    </xf>
    <xf numFmtId="0" fontId="15" fillId="0" borderId="0" xfId="0" applyNumberFormat="1" applyFont="1" applyBorder="1" applyAlignment="1">
      <alignment horizontal="right"/>
    </xf>
    <xf numFmtId="0" fontId="118" fillId="0" borderId="0" xfId="0" applyFont="1" applyFill="1" applyBorder="1" applyAlignment="1">
      <alignment horizontal="right"/>
    </xf>
    <xf numFmtId="0" fontId="118" fillId="0" borderId="0" xfId="0" applyFont="1" applyBorder="1" applyAlignment="1">
      <alignment horizontal="right"/>
    </xf>
    <xf numFmtId="0" fontId="119" fillId="0" borderId="0" xfId="0" applyFont="1" applyBorder="1" applyAlignment="1">
      <alignment horizontal="left"/>
    </xf>
    <xf numFmtId="0" fontId="101" fillId="0" borderId="0" xfId="0" applyFont="1" applyBorder="1" applyAlignment="1">
      <alignment horizontal="right"/>
    </xf>
    <xf numFmtId="0" fontId="101" fillId="0" borderId="0" xfId="0" applyFont="1" applyBorder="1" applyAlignment="1">
      <alignment horizontal="right" wrapText="1"/>
    </xf>
    <xf numFmtId="0" fontId="120" fillId="0" borderId="0" xfId="0" applyFont="1" applyFill="1" applyBorder="1" applyAlignment="1">
      <alignment horizontal="right"/>
    </xf>
    <xf numFmtId="0" fontId="120" fillId="0" borderId="0" xfId="0" applyFont="1" applyFill="1" applyBorder="1" applyAlignment="1">
      <alignment horizontal="right" wrapText="1"/>
    </xf>
    <xf numFmtId="0" fontId="121" fillId="0" borderId="0" xfId="0" applyFont="1" applyFill="1" applyBorder="1" applyAlignment="1">
      <alignment horizontal="right" wrapText="1"/>
    </xf>
    <xf numFmtId="0" fontId="122" fillId="0" borderId="0" xfId="0" applyFont="1" applyBorder="1" applyAlignment="1">
      <alignment horizontal="right"/>
    </xf>
    <xf numFmtId="0" fontId="118" fillId="0" borderId="0" xfId="0" applyFont="1" applyFill="1" applyBorder="1" applyAlignment="1">
      <alignment horizontal="right" wrapText="1"/>
    </xf>
    <xf numFmtId="0" fontId="120" fillId="0" borderId="0" xfId="0" applyFont="1" applyBorder="1" applyAlignment="1">
      <alignment horizontal="right"/>
    </xf>
    <xf numFmtId="176" fontId="13" fillId="0" borderId="0" xfId="0" applyNumberFormat="1" applyFont="1" applyBorder="1" applyAlignment="1">
      <alignment horizontal="right"/>
    </xf>
    <xf numFmtId="7" fontId="13" fillId="0" borderId="0" xfId="0" applyNumberFormat="1" applyFont="1" applyBorder="1" applyAlignment="1">
      <alignment horizontal="right"/>
    </xf>
    <xf numFmtId="10" fontId="13" fillId="0" borderId="0" xfId="0" applyNumberFormat="1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5" fontId="13" fillId="0" borderId="0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right"/>
    </xf>
    <xf numFmtId="177" fontId="13" fillId="0" borderId="0" xfId="0" applyNumberFormat="1" applyFont="1" applyBorder="1" applyAlignment="1">
      <alignment horizontal="right"/>
    </xf>
    <xf numFmtId="179" fontId="13" fillId="0" borderId="0" xfId="0" applyNumberFormat="1" applyFont="1" applyBorder="1" applyAlignment="1">
      <alignment horizontal="right"/>
    </xf>
    <xf numFmtId="49" fontId="72" fillId="0" borderId="2" xfId="0" applyNumberFormat="1" applyFont="1" applyFill="1" applyBorder="1" applyAlignment="1"/>
    <xf numFmtId="0" fontId="22" fillId="0" borderId="2" xfId="0" applyFont="1" applyFill="1" applyBorder="1" applyAlignment="1"/>
    <xf numFmtId="0" fontId="23" fillId="0" borderId="2" xfId="0" applyFont="1" applyFill="1" applyBorder="1" applyAlignment="1"/>
    <xf numFmtId="0" fontId="60" fillId="0" borderId="64" xfId="0" applyFont="1" applyFill="1" applyBorder="1" applyAlignment="1"/>
    <xf numFmtId="0" fontId="13" fillId="3" borderId="20" xfId="0" applyFont="1" applyFill="1" applyBorder="1" applyAlignment="1">
      <alignment vertical="center"/>
    </xf>
    <xf numFmtId="0" fontId="24" fillId="4" borderId="113" xfId="0" applyFont="1" applyFill="1" applyBorder="1" applyAlignment="1">
      <alignment horizontal="center" vertical="center" wrapText="1"/>
    </xf>
    <xf numFmtId="0" fontId="123" fillId="5" borderId="65" xfId="0" applyFont="1" applyFill="1" applyBorder="1" applyAlignment="1">
      <alignment horizontal="center" vertical="center" wrapText="1"/>
    </xf>
    <xf numFmtId="0" fontId="25" fillId="4" borderId="20" xfId="0" applyFont="1" applyFill="1" applyBorder="1" applyAlignment="1">
      <alignment horizontal="center" vertical="center"/>
    </xf>
    <xf numFmtId="0" fontId="28" fillId="4" borderId="19" xfId="0" applyFont="1" applyFill="1" applyBorder="1" applyAlignment="1"/>
    <xf numFmtId="0" fontId="62" fillId="0" borderId="2" xfId="0" applyFont="1" applyFill="1" applyBorder="1" applyAlignment="1"/>
    <xf numFmtId="0" fontId="124" fillId="0" borderId="1" xfId="0" applyFont="1" applyBorder="1" applyAlignment="1">
      <alignment horizontal="left"/>
    </xf>
    <xf numFmtId="0" fontId="122" fillId="2" borderId="16" xfId="0" applyFont="1" applyFill="1" applyBorder="1" applyAlignment="1">
      <alignment horizontal="left"/>
    </xf>
    <xf numFmtId="0" fontId="122" fillId="2" borderId="21" xfId="0" applyFont="1" applyFill="1" applyBorder="1" applyAlignment="1">
      <alignment horizontal="left"/>
    </xf>
    <xf numFmtId="0" fontId="30" fillId="0" borderId="19" xfId="0" applyFont="1" applyFill="1" applyBorder="1" applyAlignment="1"/>
    <xf numFmtId="0" fontId="122" fillId="2" borderId="1" xfId="0" applyFont="1" applyFill="1" applyBorder="1" applyAlignment="1">
      <alignment horizontal="left"/>
    </xf>
    <xf numFmtId="0" fontId="101" fillId="15" borderId="1" xfId="0" applyFont="1" applyFill="1" applyBorder="1" applyAlignment="1">
      <alignment horizontal="left"/>
    </xf>
    <xf numFmtId="0" fontId="101" fillId="15" borderId="102" xfId="0" applyFont="1" applyFill="1" applyBorder="1" applyAlignment="1">
      <alignment horizontal="left"/>
    </xf>
    <xf numFmtId="0" fontId="30" fillId="0" borderId="45" xfId="0" applyFont="1" applyFill="1" applyBorder="1" applyAlignment="1"/>
    <xf numFmtId="0" fontId="101" fillId="0" borderId="28" xfId="0" applyFont="1" applyFill="1" applyBorder="1" applyAlignment="1">
      <alignment horizontal="left"/>
    </xf>
    <xf numFmtId="0" fontId="30" fillId="0" borderId="20" xfId="0" applyFont="1" applyFill="1" applyBorder="1" applyAlignment="1"/>
    <xf numFmtId="0" fontId="101" fillId="0" borderId="26" xfId="0" applyFont="1" applyFill="1" applyBorder="1" applyAlignment="1">
      <alignment horizontal="left"/>
    </xf>
    <xf numFmtId="0" fontId="122" fillId="0" borderId="1" xfId="0" applyFont="1" applyFill="1" applyBorder="1" applyAlignment="1">
      <alignment horizontal="left"/>
    </xf>
    <xf numFmtId="0" fontId="101" fillId="15" borderId="16" xfId="0" applyFont="1" applyFill="1" applyBorder="1" applyAlignment="1">
      <alignment horizontal="left"/>
    </xf>
    <xf numFmtId="0" fontId="101" fillId="0" borderId="25" xfId="0" applyFont="1" applyFill="1" applyBorder="1" applyAlignment="1">
      <alignment horizontal="left"/>
    </xf>
    <xf numFmtId="49" fontId="81" fillId="0" borderId="3" xfId="0" applyNumberFormat="1" applyFont="1" applyFill="1" applyBorder="1" applyAlignment="1">
      <alignment horizontal="center"/>
    </xf>
    <xf numFmtId="49" fontId="81" fillId="0" borderId="2" xfId="0" applyNumberFormat="1" applyFont="1" applyFill="1" applyBorder="1" applyAlignment="1">
      <alignment horizontal="center"/>
    </xf>
    <xf numFmtId="49" fontId="63" fillId="0" borderId="59" xfId="0" applyNumberFormat="1" applyFont="1" applyFill="1" applyBorder="1" applyAlignment="1">
      <alignment horizontal="left"/>
    </xf>
    <xf numFmtId="0" fontId="25" fillId="5" borderId="2" xfId="0" applyFont="1" applyFill="1" applyBorder="1" applyAlignment="1">
      <alignment horizontal="center" vertical="center" wrapText="1"/>
    </xf>
    <xf numFmtId="0" fontId="65" fillId="5" borderId="75" xfId="0" applyFont="1" applyFill="1" applyBorder="1" applyAlignment="1">
      <alignment horizontal="center" vertical="center" wrapText="1"/>
    </xf>
    <xf numFmtId="0" fontId="65" fillId="5" borderId="76" xfId="0" applyFont="1" applyFill="1" applyBorder="1" applyAlignment="1">
      <alignment horizontal="center" vertical="center" wrapText="1"/>
    </xf>
    <xf numFmtId="0" fontId="29" fillId="5" borderId="2" xfId="0" applyFont="1" applyFill="1" applyBorder="1" applyAlignment="1">
      <alignment horizontal="right" wrapText="1"/>
    </xf>
    <xf numFmtId="0" fontId="63" fillId="0" borderId="75" xfId="0" applyFont="1" applyFill="1" applyBorder="1" applyAlignment="1">
      <alignment horizontal="left" vertical="top"/>
    </xf>
    <xf numFmtId="0" fontId="15" fillId="0" borderId="2" xfId="0" applyNumberFormat="1" applyFont="1" applyFill="1" applyBorder="1" applyAlignment="1">
      <alignment horizontal="right" wrapText="1"/>
    </xf>
    <xf numFmtId="0" fontId="125" fillId="0" borderId="3" xfId="0" applyFont="1" applyBorder="1" applyAlignment="1">
      <alignment horizontal="right"/>
    </xf>
    <xf numFmtId="0" fontId="125" fillId="0" borderId="2" xfId="0" applyFont="1" applyBorder="1" applyAlignment="1">
      <alignment horizontal="right"/>
    </xf>
    <xf numFmtId="0" fontId="126" fillId="0" borderId="59" xfId="0" applyFont="1" applyBorder="1" applyAlignment="1">
      <alignment horizontal="right"/>
    </xf>
    <xf numFmtId="0" fontId="118" fillId="0" borderId="3" xfId="0" applyFont="1" applyBorder="1" applyAlignment="1">
      <alignment horizontal="right"/>
    </xf>
    <xf numFmtId="0" fontId="118" fillId="0" borderId="2" xfId="0" applyFont="1" applyFill="1" applyBorder="1" applyAlignment="1">
      <alignment horizontal="right"/>
    </xf>
    <xf numFmtId="0" fontId="101" fillId="0" borderId="3" xfId="0" applyFont="1" applyFill="1" applyBorder="1" applyAlignment="1">
      <alignment horizontal="right"/>
    </xf>
    <xf numFmtId="0" fontId="126" fillId="0" borderId="59" xfId="0" applyNumberFormat="1" applyFont="1" applyFill="1" applyBorder="1" applyAlignment="1">
      <alignment horizontal="left"/>
    </xf>
    <xf numFmtId="0" fontId="118" fillId="0" borderId="3" xfId="0" applyFont="1" applyFill="1" applyBorder="1" applyAlignment="1">
      <alignment horizontal="right"/>
    </xf>
    <xf numFmtId="0" fontId="101" fillId="0" borderId="3" xfId="0" applyFont="1" applyBorder="1" applyAlignment="1">
      <alignment horizontal="right"/>
    </xf>
    <xf numFmtId="0" fontId="118" fillId="0" borderId="2" xfId="0" applyFont="1" applyBorder="1" applyAlignment="1">
      <alignment horizontal="right"/>
    </xf>
    <xf numFmtId="0" fontId="126" fillId="0" borderId="59" xfId="0" applyNumberFormat="1" applyFont="1" applyBorder="1" applyAlignment="1">
      <alignment horizontal="left"/>
    </xf>
    <xf numFmtId="0" fontId="15" fillId="0" borderId="2" xfId="0" applyNumberFormat="1" applyFont="1" applyFill="1" applyBorder="1" applyAlignment="1">
      <alignment horizontal="right"/>
    </xf>
    <xf numFmtId="0" fontId="126" fillId="0" borderId="59" xfId="0" applyFont="1" applyFill="1" applyBorder="1" applyAlignment="1">
      <alignment horizontal="right"/>
    </xf>
    <xf numFmtId="0" fontId="126" fillId="0" borderId="59" xfId="0" applyFont="1" applyBorder="1" applyAlignment="1">
      <alignment horizontal="left" wrapText="1"/>
    </xf>
    <xf numFmtId="0" fontId="126" fillId="0" borderId="59" xfId="0" applyFont="1" applyBorder="1" applyAlignment="1">
      <alignment horizontal="left"/>
    </xf>
    <xf numFmtId="0" fontId="84" fillId="0" borderId="80" xfId="0" applyFont="1" applyFill="1" applyBorder="1" applyAlignment="1">
      <alignment horizontal="center" vertical="center" wrapText="1"/>
    </xf>
    <xf numFmtId="0" fontId="84" fillId="0" borderId="93" xfId="0" applyFont="1" applyFill="1" applyBorder="1" applyAlignment="1">
      <alignment horizontal="center" vertical="center" wrapText="1"/>
    </xf>
    <xf numFmtId="0" fontId="127" fillId="0" borderId="93" xfId="0" applyFont="1" applyFill="1" applyBorder="1" applyAlignment="1">
      <alignment horizontal="center" vertical="center" wrapText="1"/>
    </xf>
    <xf numFmtId="180" fontId="40" fillId="10" borderId="4" xfId="0" applyNumberFormat="1" applyFont="1" applyFill="1" applyBorder="1" applyAlignment="1">
      <alignment horizontal="center" wrapText="1"/>
    </xf>
    <xf numFmtId="180" fontId="44" fillId="10" borderId="4" xfId="0" applyNumberFormat="1" applyFont="1" applyFill="1" applyBorder="1" applyAlignment="1">
      <alignment horizontal="center" wrapText="1"/>
    </xf>
    <xf numFmtId="0" fontId="10" fillId="10" borderId="4" xfId="0" applyFont="1" applyFill="1" applyBorder="1" applyAlignment="1">
      <alignment horizontal="center" wrapText="1"/>
    </xf>
    <xf numFmtId="0" fontId="4" fillId="10" borderId="4" xfId="0" applyFont="1" applyFill="1" applyBorder="1" applyAlignment="1">
      <alignment horizontal="center" wrapText="1"/>
    </xf>
    <xf numFmtId="0" fontId="101" fillId="0" borderId="2" xfId="0" applyFont="1" applyFill="1" applyBorder="1" applyAlignment="1">
      <alignment horizontal="right"/>
    </xf>
    <xf numFmtId="0" fontId="101" fillId="0" borderId="4" xfId="0" applyFont="1" applyFill="1" applyBorder="1" applyAlignment="1">
      <alignment horizontal="right" wrapText="1"/>
    </xf>
    <xf numFmtId="0" fontId="101" fillId="0" borderId="2" xfId="0" applyFont="1" applyBorder="1" applyAlignment="1">
      <alignment horizontal="right"/>
    </xf>
    <xf numFmtId="0" fontId="101" fillId="0" borderId="1" xfId="0" applyFont="1" applyBorder="1" applyAlignment="1">
      <alignment horizontal="right"/>
    </xf>
    <xf numFmtId="0" fontId="101" fillId="0" borderId="4" xfId="0" applyFont="1" applyBorder="1" applyAlignment="1">
      <alignment horizontal="right" wrapText="1"/>
    </xf>
    <xf numFmtId="0" fontId="101" fillId="0" borderId="1" xfId="0" applyFont="1" applyFill="1" applyBorder="1" applyAlignment="1">
      <alignment horizontal="right"/>
    </xf>
    <xf numFmtId="0" fontId="21" fillId="0" borderId="61" xfId="0" applyFont="1" applyFill="1" applyBorder="1" applyAlignment="1">
      <alignment horizontal="center" wrapText="1"/>
    </xf>
    <xf numFmtId="0" fontId="2" fillId="0" borderId="61" xfId="0" applyFont="1" applyFill="1" applyBorder="1" applyAlignment="1">
      <alignment horizontal="left" wrapText="1"/>
    </xf>
    <xf numFmtId="0" fontId="128" fillId="0" borderId="114" xfId="0" applyFont="1" applyFill="1" applyBorder="1" applyAlignment="1">
      <alignment horizontal="center" vertical="center" wrapText="1"/>
    </xf>
    <xf numFmtId="0" fontId="128" fillId="0" borderId="115" xfId="0" applyFont="1" applyFill="1" applyBorder="1" applyAlignment="1">
      <alignment horizontal="center" vertical="center" wrapText="1"/>
    </xf>
    <xf numFmtId="49" fontId="10" fillId="20" borderId="116" xfId="0" applyNumberFormat="1" applyFont="1" applyFill="1" applyBorder="1" applyAlignment="1">
      <alignment horizontal="center" wrapText="1"/>
    </xf>
    <xf numFmtId="49" fontId="10" fillId="20" borderId="82" xfId="0" applyNumberFormat="1" applyFont="1" applyFill="1" applyBorder="1" applyAlignment="1">
      <alignment horizontal="center" wrapText="1"/>
    </xf>
    <xf numFmtId="0" fontId="10" fillId="20" borderId="117" xfId="0" applyFont="1" applyFill="1" applyBorder="1" applyAlignment="1">
      <alignment horizontal="center" wrapText="1"/>
    </xf>
    <xf numFmtId="0" fontId="2" fillId="20" borderId="118" xfId="0" applyFont="1" applyFill="1" applyBorder="1" applyAlignment="1">
      <alignment horizontal="left" wrapText="1"/>
    </xf>
    <xf numFmtId="0" fontId="101" fillId="0" borderId="61" xfId="0" applyFont="1" applyFill="1" applyBorder="1" applyAlignment="1">
      <alignment horizontal="right" wrapText="1"/>
    </xf>
    <xf numFmtId="0" fontId="101" fillId="0" borderId="61" xfId="0" applyFont="1" applyBorder="1" applyAlignment="1">
      <alignment horizontal="right" wrapText="1"/>
    </xf>
    <xf numFmtId="49" fontId="40" fillId="20" borderId="82" xfId="0" applyNumberFormat="1" applyFont="1" applyFill="1" applyBorder="1" applyAlignment="1">
      <alignment horizontal="center" wrapText="1"/>
    </xf>
    <xf numFmtId="49" fontId="81" fillId="0" borderId="3" xfId="0" applyNumberFormat="1" applyFont="1" applyFill="1" applyBorder="1" applyAlignment="1">
      <alignment horizontal="center" wrapText="1"/>
    </xf>
    <xf numFmtId="49" fontId="21" fillId="0" borderId="58" xfId="0" applyNumberFormat="1" applyFont="1" applyFill="1" applyBorder="1" applyAlignment="1">
      <alignment horizontal="center" wrapText="1"/>
    </xf>
    <xf numFmtId="0" fontId="21" fillId="0" borderId="58" xfId="0" applyFont="1" applyFill="1" applyBorder="1" applyAlignment="1">
      <alignment horizontal="left"/>
    </xf>
    <xf numFmtId="0" fontId="40" fillId="5" borderId="56" xfId="0" applyFont="1" applyFill="1" applyBorder="1" applyAlignment="1">
      <alignment horizontal="center" vertical="center" wrapText="1"/>
    </xf>
    <xf numFmtId="0" fontId="24" fillId="5" borderId="3" xfId="0" applyFont="1" applyFill="1" applyBorder="1" applyAlignment="1">
      <alignment horizontal="center" wrapText="1"/>
    </xf>
    <xf numFmtId="49" fontId="24" fillId="5" borderId="4" xfId="0" applyNumberFormat="1" applyFont="1" applyFill="1" applyBorder="1" applyAlignment="1">
      <alignment horizontal="center" wrapText="1"/>
    </xf>
    <xf numFmtId="0" fontId="2" fillId="5" borderId="27" xfId="0" applyFont="1" applyFill="1" applyBorder="1" applyAlignment="1">
      <alignment horizontal="left" wrapText="1"/>
    </xf>
    <xf numFmtId="0" fontId="101" fillId="0" borderId="2" xfId="0" applyFont="1" applyFill="1" applyBorder="1" applyAlignment="1">
      <alignment horizontal="right" wrapText="1"/>
    </xf>
    <xf numFmtId="0" fontId="120" fillId="0" borderId="3" xfId="0" applyFont="1" applyFill="1" applyBorder="1" applyAlignment="1">
      <alignment horizontal="right" wrapText="1"/>
    </xf>
    <xf numFmtId="0" fontId="120" fillId="0" borderId="58" xfId="0" applyFont="1" applyFill="1" applyBorder="1" applyAlignment="1">
      <alignment horizontal="right" wrapText="1"/>
    </xf>
    <xf numFmtId="0" fontId="101" fillId="0" borderId="2" xfId="0" applyFont="1" applyBorder="1" applyAlignment="1">
      <alignment horizontal="right" wrapText="1"/>
    </xf>
    <xf numFmtId="49" fontId="81" fillId="0" borderId="58" xfId="0" applyNumberFormat="1" applyFont="1" applyFill="1" applyBorder="1" applyAlignment="1">
      <alignment horizontal="center" wrapText="1"/>
    </xf>
    <xf numFmtId="49" fontId="81" fillId="0" borderId="1" xfId="0" applyNumberFormat="1" applyFont="1" applyFill="1" applyBorder="1" applyAlignment="1">
      <alignment horizontal="center" wrapText="1"/>
    </xf>
    <xf numFmtId="49" fontId="78" fillId="0" borderId="4" xfId="0" applyNumberFormat="1" applyFont="1" applyFill="1" applyBorder="1" applyAlignment="1">
      <alignment horizontal="center" wrapText="1"/>
    </xf>
    <xf numFmtId="0" fontId="43" fillId="5" borderId="56" xfId="0" applyFont="1" applyFill="1" applyBorder="1" applyAlignment="1">
      <alignment horizontal="center" vertical="center" wrapText="1"/>
    </xf>
    <xf numFmtId="0" fontId="129" fillId="21" borderId="93" xfId="0" applyFont="1" applyFill="1" applyBorder="1" applyAlignment="1">
      <alignment horizontal="center" vertical="center" wrapText="1"/>
    </xf>
    <xf numFmtId="49" fontId="24" fillId="21" borderId="4" xfId="0" applyNumberFormat="1" applyFont="1" applyFill="1" applyBorder="1" applyAlignment="1">
      <alignment horizontal="center" wrapText="1"/>
    </xf>
    <xf numFmtId="0" fontId="120" fillId="0" borderId="4" xfId="0" applyFont="1" applyFill="1" applyBorder="1" applyAlignment="1">
      <alignment horizontal="right" wrapText="1"/>
    </xf>
    <xf numFmtId="0" fontId="121" fillId="0" borderId="4" xfId="0" applyFont="1" applyFill="1" applyBorder="1" applyAlignment="1">
      <alignment horizontal="right" wrapText="1"/>
    </xf>
    <xf numFmtId="49" fontId="21" fillId="0" borderId="4" xfId="0" applyNumberFormat="1" applyFont="1" applyFill="1" applyBorder="1" applyAlignment="1">
      <alignment horizontal="center" wrapText="1"/>
    </xf>
    <xf numFmtId="49" fontId="81" fillId="0" borderId="4" xfId="0" applyNumberFormat="1" applyFont="1" applyFill="1" applyBorder="1" applyAlignment="1">
      <alignment horizontal="center" wrapText="1"/>
    </xf>
    <xf numFmtId="49" fontId="81" fillId="0" borderId="60" xfId="0" applyNumberFormat="1" applyFont="1" applyFill="1" applyBorder="1" applyAlignment="1">
      <alignment horizontal="center" wrapText="1"/>
    </xf>
    <xf numFmtId="0" fontId="120" fillId="0" borderId="60" xfId="0" applyFont="1" applyFill="1" applyBorder="1" applyAlignment="1">
      <alignment horizontal="right" wrapText="1"/>
    </xf>
    <xf numFmtId="0" fontId="120" fillId="0" borderId="4" xfId="0" applyFont="1" applyFill="1" applyBorder="1" applyAlignment="1">
      <alignment horizontal="right"/>
    </xf>
    <xf numFmtId="0" fontId="26" fillId="3" borderId="80" xfId="0" applyFont="1" applyFill="1" applyBorder="1" applyAlignment="1">
      <alignment horizontal="left" vertical="center" wrapText="1"/>
    </xf>
    <xf numFmtId="0" fontId="26" fillId="3" borderId="93" xfId="0" applyFont="1" applyFill="1" applyBorder="1" applyAlignment="1">
      <alignment horizontal="left" vertical="center" wrapText="1"/>
    </xf>
    <xf numFmtId="0" fontId="26" fillId="30" borderId="72" xfId="0" applyFont="1" applyFill="1" applyBorder="1" applyAlignment="1">
      <alignment vertical="center"/>
    </xf>
    <xf numFmtId="0" fontId="26" fillId="30" borderId="26" xfId="0" applyFont="1" applyFill="1" applyBorder="1" applyAlignment="1">
      <alignment vertical="center"/>
    </xf>
    <xf numFmtId="0" fontId="120" fillId="0" borderId="2" xfId="0" applyFont="1" applyFill="1" applyBorder="1" applyAlignment="1">
      <alignment horizontal="right"/>
    </xf>
    <xf numFmtId="0" fontId="120" fillId="0" borderId="1" xfId="0" applyFont="1" applyFill="1" applyBorder="1" applyAlignment="1">
      <alignment horizontal="right" wrapText="1"/>
    </xf>
    <xf numFmtId="0" fontId="81" fillId="0" borderId="4" xfId="0" applyNumberFormat="1" applyFont="1" applyFill="1" applyBorder="1" applyAlignment="1">
      <alignment horizontal="center" wrapText="1"/>
    </xf>
    <xf numFmtId="49" fontId="81" fillId="0" borderId="6" xfId="0" applyNumberFormat="1" applyFont="1" applyFill="1" applyBorder="1" applyAlignment="1">
      <alignment horizontal="center" wrapText="1"/>
    </xf>
    <xf numFmtId="49" fontId="72" fillId="0" borderId="1" xfId="0" applyNumberFormat="1" applyFont="1" applyFill="1" applyBorder="1" applyAlignment="1">
      <alignment horizontal="center" wrapText="1"/>
    </xf>
    <xf numFmtId="0" fontId="39" fillId="0" borderId="26" xfId="0" applyFont="1" applyFill="1" applyBorder="1" applyAlignment="1">
      <alignment horizontal="center" vertical="center" wrapText="1"/>
    </xf>
    <xf numFmtId="0" fontId="26" fillId="30" borderId="56" xfId="0" applyFont="1" applyFill="1" applyBorder="1" applyAlignment="1">
      <alignment vertical="center"/>
    </xf>
    <xf numFmtId="0" fontId="26" fillId="5" borderId="87" xfId="0" applyFont="1" applyFill="1" applyBorder="1" applyAlignment="1">
      <alignment horizontal="center" vertical="center"/>
    </xf>
    <xf numFmtId="0" fontId="82" fillId="0" borderId="4" xfId="0" applyFont="1" applyFill="1" applyBorder="1" applyAlignment="1">
      <alignment horizontal="center" wrapText="1"/>
    </xf>
    <xf numFmtId="0" fontId="10" fillId="15" borderId="56" xfId="0" applyFont="1" applyFill="1" applyBorder="1" applyAlignment="1">
      <alignment horizontal="center" wrapText="1"/>
    </xf>
    <xf numFmtId="0" fontId="82" fillId="0" borderId="1" xfId="0" applyFont="1" applyFill="1" applyBorder="1" applyAlignment="1">
      <alignment horizontal="center" wrapText="1"/>
    </xf>
    <xf numFmtId="0" fontId="122" fillId="0" borderId="6" xfId="0" applyFont="1" applyFill="1" applyBorder="1" applyAlignment="1">
      <alignment horizontal="right"/>
    </xf>
    <xf numFmtId="0" fontId="122" fillId="0" borderId="6" xfId="0" applyFont="1" applyBorder="1" applyAlignment="1">
      <alignment horizontal="right"/>
    </xf>
    <xf numFmtId="49" fontId="72" fillId="0" borderId="4" xfId="0" applyNumberFormat="1" applyFont="1" applyFill="1" applyBorder="1" applyAlignment="1">
      <alignment horizontal="center" wrapText="1"/>
    </xf>
    <xf numFmtId="49" fontId="72" fillId="0" borderId="1" xfId="0" applyNumberFormat="1" applyFont="1" applyBorder="1" applyAlignment="1">
      <alignment horizontal="center" wrapText="1"/>
    </xf>
    <xf numFmtId="49" fontId="72" fillId="0" borderId="4" xfId="0" applyNumberFormat="1" applyFont="1" applyBorder="1" applyAlignment="1">
      <alignment horizontal="center" wrapText="1"/>
    </xf>
    <xf numFmtId="0" fontId="39" fillId="0" borderId="4" xfId="0" applyFont="1" applyFill="1" applyBorder="1" applyAlignment="1">
      <alignment horizontal="center" wrapText="1"/>
    </xf>
    <xf numFmtId="0" fontId="130" fillId="0" borderId="4" xfId="0" applyFont="1" applyFill="1" applyBorder="1" applyAlignment="1">
      <alignment horizontal="right" wrapText="1"/>
    </xf>
    <xf numFmtId="0" fontId="118" fillId="0" borderId="4" xfId="0" applyFont="1" applyFill="1" applyBorder="1" applyAlignment="1">
      <alignment horizontal="right" wrapText="1"/>
    </xf>
    <xf numFmtId="49" fontId="81" fillId="0" borderId="4" xfId="0" applyNumberFormat="1" applyFont="1" applyBorder="1" applyAlignment="1">
      <alignment horizontal="center" wrapText="1"/>
    </xf>
    <xf numFmtId="0" fontId="10" fillId="15" borderId="26" xfId="0" applyFont="1" applyFill="1" applyBorder="1" applyAlignment="1">
      <alignment horizontal="center" wrapText="1"/>
    </xf>
    <xf numFmtId="0" fontId="120" fillId="0" borderId="6" xfId="0" applyFont="1" applyBorder="1" applyAlignment="1">
      <alignment horizontal="right"/>
    </xf>
    <xf numFmtId="0" fontId="120" fillId="0" borderId="6" xfId="0" applyFont="1" applyFill="1" applyBorder="1" applyAlignment="1">
      <alignment horizontal="right"/>
    </xf>
    <xf numFmtId="49" fontId="81" fillId="0" borderId="0" xfId="0" applyNumberFormat="1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left" vertical="center" wrapText="1"/>
    </xf>
    <xf numFmtId="0" fontId="40" fillId="17" borderId="16" xfId="0" applyFont="1" applyFill="1" applyBorder="1" applyAlignment="1">
      <alignment horizontal="center" vertical="center" wrapText="1"/>
    </xf>
    <xf numFmtId="0" fontId="28" fillId="0" borderId="16" xfId="0" applyFont="1" applyFill="1" applyBorder="1" applyAlignment="1">
      <alignment horizontal="center" vertical="center" wrapText="1"/>
    </xf>
    <xf numFmtId="0" fontId="28" fillId="31" borderId="16" xfId="0" applyFont="1" applyFill="1" applyBorder="1" applyAlignment="1">
      <alignment horizontal="center" vertical="center" wrapText="1"/>
    </xf>
    <xf numFmtId="0" fontId="91" fillId="0" borderId="16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wrapText="1"/>
    </xf>
    <xf numFmtId="0" fontId="28" fillId="31" borderId="21" xfId="0" applyFont="1" applyFill="1" applyBorder="1" applyAlignment="1">
      <alignment horizontal="center" wrapText="1"/>
    </xf>
    <xf numFmtId="49" fontId="72" fillId="0" borderId="1" xfId="0" applyNumberFormat="1" applyFont="1" applyFill="1" applyBorder="1" applyAlignment="1">
      <alignment horizontal="center"/>
    </xf>
    <xf numFmtId="0" fontId="69" fillId="0" borderId="33" xfId="0" applyFont="1" applyFill="1" applyBorder="1" applyAlignment="1">
      <alignment horizontal="right" vertical="center"/>
    </xf>
    <xf numFmtId="49" fontId="93" fillId="0" borderId="1" xfId="0" applyNumberFormat="1" applyFont="1" applyFill="1" applyBorder="1" applyAlignment="1">
      <alignment horizontal="center"/>
    </xf>
    <xf numFmtId="49" fontId="81" fillId="0" borderId="1" xfId="0" applyNumberFormat="1" applyFont="1" applyFill="1" applyBorder="1" applyAlignment="1">
      <alignment horizontal="center"/>
    </xf>
    <xf numFmtId="49" fontId="81" fillId="0" borderId="4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horizontal="left" vertical="center"/>
    </xf>
    <xf numFmtId="0" fontId="1" fillId="0" borderId="34" xfId="0" applyFont="1" applyFill="1" applyBorder="1" applyAlignment="1">
      <alignment horizontal="right" vertical="center"/>
    </xf>
    <xf numFmtId="0" fontId="122" fillId="0" borderId="16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118" fillId="0" borderId="4" xfId="0" applyFont="1" applyBorder="1" applyAlignment="1">
      <alignment horizontal="right"/>
    </xf>
    <xf numFmtId="0" fontId="101" fillId="0" borderId="4" xfId="0" applyFont="1" applyBorder="1" applyAlignment="1">
      <alignment horizontal="right"/>
    </xf>
    <xf numFmtId="0" fontId="131" fillId="0" borderId="1" xfId="0" applyFont="1" applyBorder="1" applyAlignment="1">
      <alignment horizontal="right"/>
    </xf>
    <xf numFmtId="0" fontId="101" fillId="15" borderId="24" xfId="0" applyFont="1" applyFill="1" applyBorder="1" applyAlignment="1">
      <alignment horizontal="left"/>
    </xf>
    <xf numFmtId="0" fontId="101" fillId="15" borderId="25" xfId="0" applyFont="1" applyFill="1" applyBorder="1" applyAlignment="1">
      <alignment horizontal="left"/>
    </xf>
    <xf numFmtId="0" fontId="30" fillId="0" borderId="29" xfId="33" applyFont="1" applyFill="1" applyBorder="1" applyAlignment="1" applyProtection="1">
      <protection locked="0"/>
    </xf>
    <xf numFmtId="0" fontId="94" fillId="0" borderId="26" xfId="0" applyFont="1" applyBorder="1" applyAlignment="1">
      <alignment horizontal="left"/>
    </xf>
    <xf numFmtId="0" fontId="118" fillId="0" borderId="4" xfId="0" applyFont="1" applyFill="1" applyBorder="1" applyAlignment="1">
      <alignment horizontal="right"/>
    </xf>
    <xf numFmtId="0" fontId="118" fillId="0" borderId="5" xfId="0" applyFont="1" applyBorder="1" applyAlignment="1">
      <alignment horizontal="right"/>
    </xf>
    <xf numFmtId="0" fontId="132" fillId="32" borderId="16" xfId="0" applyFont="1" applyFill="1" applyBorder="1" applyAlignment="1">
      <alignment horizontal="left"/>
    </xf>
    <xf numFmtId="0" fontId="101" fillId="0" borderId="0" xfId="0" applyFont="1" applyFill="1" applyBorder="1" applyAlignment="1">
      <alignment horizontal="left"/>
    </xf>
    <xf numFmtId="0" fontId="126" fillId="0" borderId="59" xfId="0" applyFont="1" applyFill="1" applyBorder="1" applyAlignment="1">
      <alignment horizontal="left"/>
    </xf>
    <xf numFmtId="0" fontId="101" fillId="0" borderId="4" xfId="0" applyFont="1" applyFill="1" applyBorder="1" applyAlignment="1">
      <alignment horizontal="right"/>
    </xf>
    <xf numFmtId="0" fontId="133" fillId="0" borderId="1" xfId="0" applyFont="1" applyFill="1" applyBorder="1" applyAlignment="1">
      <alignment horizontal="left"/>
    </xf>
    <xf numFmtId="0" fontId="122" fillId="0" borderId="21" xfId="0" applyFont="1" applyFill="1" applyBorder="1" applyAlignment="1">
      <alignment horizontal="left"/>
    </xf>
    <xf numFmtId="0" fontId="101" fillId="15" borderId="28" xfId="0" applyFont="1" applyFill="1" applyBorder="1" applyAlignment="1">
      <alignment horizontal="left"/>
    </xf>
    <xf numFmtId="0" fontId="122" fillId="0" borderId="26" xfId="0" applyFont="1" applyFill="1" applyBorder="1" applyAlignment="1">
      <alignment horizontal="left"/>
    </xf>
    <xf numFmtId="0" fontId="122" fillId="0" borderId="103" xfId="0" applyFont="1" applyFill="1" applyBorder="1" applyAlignment="1">
      <alignment horizontal="left"/>
    </xf>
    <xf numFmtId="0" fontId="122" fillId="0" borderId="30" xfId="0" applyFont="1" applyFill="1" applyBorder="1" applyAlignment="1">
      <alignment horizontal="left"/>
    </xf>
    <xf numFmtId="0" fontId="92" fillId="0" borderId="1" xfId="0" applyFont="1" applyBorder="1" applyAlignment="1">
      <alignment horizontal="left"/>
    </xf>
    <xf numFmtId="0" fontId="30" fillId="0" borderId="76" xfId="0" applyFont="1" applyFill="1" applyBorder="1" applyAlignment="1"/>
    <xf numFmtId="0" fontId="101" fillId="5" borderId="16" xfId="0" applyFont="1" applyFill="1" applyBorder="1" applyAlignment="1">
      <alignment horizontal="left"/>
    </xf>
    <xf numFmtId="0" fontId="122" fillId="0" borderId="1" xfId="0" applyFont="1" applyFill="1" applyBorder="1" applyAlignment="1">
      <alignment vertical="center" wrapText="1"/>
    </xf>
    <xf numFmtId="0" fontId="122" fillId="0" borderId="4" xfId="0" applyFont="1" applyFill="1" applyBorder="1" applyAlignment="1">
      <alignment vertical="center" wrapText="1"/>
    </xf>
    <xf numFmtId="176" fontId="80" fillId="0" borderId="1" xfId="0" applyNumberFormat="1" applyFont="1" applyFill="1" applyBorder="1" applyAlignment="1">
      <alignment horizontal="right" wrapText="1"/>
    </xf>
    <xf numFmtId="7" fontId="80" fillId="0" borderId="1" xfId="0" applyNumberFormat="1" applyFont="1" applyFill="1" applyBorder="1" applyAlignment="1">
      <alignment horizontal="right" wrapText="1"/>
    </xf>
    <xf numFmtId="0" fontId="4" fillId="0" borderId="29" xfId="0" applyFont="1" applyFill="1" applyBorder="1" applyAlignment="1"/>
    <xf numFmtId="0" fontId="122" fillId="0" borderId="16" xfId="0" applyFont="1" applyFill="1" applyBorder="1" applyAlignment="1" applyProtection="1">
      <alignment horizontal="left"/>
      <protection locked="0"/>
    </xf>
    <xf numFmtId="0" fontId="30" fillId="0" borderId="29" xfId="0" applyFont="1" applyFill="1" applyBorder="1" applyAlignment="1" applyProtection="1">
      <protection locked="0"/>
    </xf>
    <xf numFmtId="0" fontId="101" fillId="0" borderId="30" xfId="0" applyFont="1" applyFill="1" applyBorder="1" applyAlignment="1">
      <alignment horizontal="left"/>
    </xf>
    <xf numFmtId="0" fontId="116" fillId="0" borderId="16" xfId="0" applyFont="1" applyFill="1" applyBorder="1" applyAlignment="1">
      <alignment horizontal="left"/>
    </xf>
    <xf numFmtId="0" fontId="30" fillId="0" borderId="29" xfId="13" applyFont="1" applyFill="1" applyBorder="1" applyAlignment="1"/>
    <xf numFmtId="0" fontId="15" fillId="0" borderId="2" xfId="0" applyNumberFormat="1" applyFont="1" applyFill="1" applyBorder="1" applyAlignment="1" applyProtection="1">
      <alignment horizontal="right" wrapText="1"/>
      <protection locked="0"/>
    </xf>
    <xf numFmtId="0" fontId="15" fillId="0" borderId="2" xfId="13" applyNumberFormat="1" applyFont="1" applyFill="1" applyBorder="1" applyAlignment="1">
      <alignment horizontal="right" wrapText="1"/>
    </xf>
    <xf numFmtId="0" fontId="101" fillId="0" borderId="16" xfId="0" applyFont="1" applyFill="1" applyBorder="1" applyAlignment="1" applyProtection="1">
      <alignment horizontal="left"/>
      <protection locked="0"/>
    </xf>
    <xf numFmtId="0" fontId="122" fillId="0" borderId="0" xfId="0" applyFont="1" applyFill="1" applyBorder="1" applyAlignment="1">
      <alignment horizontal="left"/>
    </xf>
    <xf numFmtId="0" fontId="30" fillId="0" borderId="57" xfId="0" applyFont="1" applyFill="1" applyBorder="1" applyAlignment="1"/>
    <xf numFmtId="0" fontId="101" fillId="0" borderId="1" xfId="0" applyFont="1" applyFill="1" applyBorder="1" applyAlignment="1"/>
    <xf numFmtId="0" fontId="118" fillId="0" borderId="26" xfId="0" applyFont="1" applyBorder="1" applyAlignment="1"/>
    <xf numFmtId="0" fontId="118" fillId="0" borderId="1" xfId="0" applyFont="1" applyBorder="1" applyAlignment="1"/>
    <xf numFmtId="0" fontId="101" fillId="0" borderId="1" xfId="0" applyFont="1" applyBorder="1" applyAlignment="1">
      <alignment horizontal="left"/>
    </xf>
    <xf numFmtId="0" fontId="117" fillId="0" borderId="1" xfId="0" applyFont="1" applyBorder="1" applyAlignment="1">
      <alignment horizontal="left"/>
    </xf>
    <xf numFmtId="0" fontId="14" fillId="0" borderId="2" xfId="0" applyFont="1" applyBorder="1" applyAlignment="1"/>
    <xf numFmtId="0" fontId="11" fillId="0" borderId="33" xfId="0" applyFont="1" applyBorder="1" applyAlignment="1">
      <alignment horizontal="left"/>
    </xf>
    <xf numFmtId="0" fontId="117" fillId="0" borderId="33" xfId="0" applyFont="1" applyBorder="1" applyAlignment="1">
      <alignment horizontal="left"/>
    </xf>
    <xf numFmtId="0" fontId="4" fillId="0" borderId="33" xfId="0" applyFont="1" applyBorder="1" applyAlignment="1">
      <alignment horizontal="left"/>
    </xf>
    <xf numFmtId="0" fontId="14" fillId="0" borderId="11" xfId="0" applyFont="1" applyBorder="1" applyAlignment="1"/>
    <xf numFmtId="0" fontId="125" fillId="0" borderId="3" xfId="0" applyFont="1" applyFill="1" applyBorder="1" applyAlignment="1">
      <alignment horizontal="right"/>
    </xf>
    <xf numFmtId="0" fontId="125" fillId="0" borderId="2" xfId="0" applyFont="1" applyFill="1" applyBorder="1" applyAlignment="1">
      <alignment horizontal="right"/>
    </xf>
    <xf numFmtId="0" fontId="126" fillId="0" borderId="59" xfId="0" applyNumberFormat="1" applyFont="1" applyFill="1" applyBorder="1" applyAlignment="1">
      <alignment horizontal="right"/>
    </xf>
    <xf numFmtId="0" fontId="15" fillId="0" borderId="2" xfId="0" applyNumberFormat="1" applyFont="1" applyBorder="1" applyAlignment="1">
      <alignment horizontal="right"/>
    </xf>
    <xf numFmtId="0" fontId="119" fillId="0" borderId="59" xfId="0" applyFont="1" applyBorder="1" applyAlignment="1">
      <alignment horizontal="left"/>
    </xf>
    <xf numFmtId="0" fontId="15" fillId="0" borderId="32" xfId="0" applyFont="1" applyBorder="1" applyAlignment="1">
      <alignment horizontal="right"/>
    </xf>
    <xf numFmtId="0" fontId="15" fillId="0" borderId="11" xfId="0" applyNumberFormat="1" applyFont="1" applyBorder="1" applyAlignment="1">
      <alignment horizontal="right"/>
    </xf>
    <xf numFmtId="0" fontId="118" fillId="0" borderId="32" xfId="0" applyFont="1" applyFill="1" applyBorder="1" applyAlignment="1">
      <alignment horizontal="right"/>
    </xf>
    <xf numFmtId="0" fontId="118" fillId="0" borderId="11" xfId="0" applyFont="1" applyBorder="1" applyAlignment="1">
      <alignment horizontal="right"/>
    </xf>
    <xf numFmtId="0" fontId="119" fillId="0" borderId="119" xfId="0" applyFont="1" applyBorder="1" applyAlignment="1">
      <alignment horizontal="left"/>
    </xf>
    <xf numFmtId="0" fontId="118" fillId="0" borderId="32" xfId="0" applyFont="1" applyBorder="1" applyAlignment="1">
      <alignment horizontal="right"/>
    </xf>
    <xf numFmtId="0" fontId="101" fillId="0" borderId="32" xfId="0" applyFont="1" applyBorder="1" applyAlignment="1">
      <alignment horizontal="right"/>
    </xf>
    <xf numFmtId="0" fontId="101" fillId="0" borderId="11" xfId="0" applyFont="1" applyBorder="1" applyAlignment="1">
      <alignment horizontal="right"/>
    </xf>
    <xf numFmtId="0" fontId="101" fillId="0" borderId="34" xfId="0" applyFont="1" applyBorder="1" applyAlignment="1">
      <alignment horizontal="right" wrapText="1"/>
    </xf>
    <xf numFmtId="0" fontId="101" fillId="0" borderId="120" xfId="0" applyFont="1" applyBorder="1" applyAlignment="1">
      <alignment horizontal="right" wrapText="1"/>
    </xf>
    <xf numFmtId="0" fontId="120" fillId="0" borderId="3" xfId="0" applyFont="1" applyFill="1" applyBorder="1" applyAlignment="1">
      <alignment horizontal="right"/>
    </xf>
    <xf numFmtId="0" fontId="120" fillId="0" borderId="58" xfId="0" applyFont="1" applyFill="1" applyBorder="1" applyAlignment="1">
      <alignment horizontal="right"/>
    </xf>
    <xf numFmtId="0" fontId="101" fillId="0" borderId="11" xfId="0" applyFont="1" applyBorder="1" applyAlignment="1">
      <alignment horizontal="right" wrapText="1"/>
    </xf>
    <xf numFmtId="0" fontId="120" fillId="0" borderId="32" xfId="0" applyFont="1" applyFill="1" applyBorder="1" applyAlignment="1">
      <alignment horizontal="right"/>
    </xf>
    <xf numFmtId="0" fontId="120" fillId="0" borderId="121" xfId="0" applyFont="1" applyFill="1" applyBorder="1" applyAlignment="1">
      <alignment horizontal="right"/>
    </xf>
    <xf numFmtId="0" fontId="120" fillId="0" borderId="34" xfId="0" applyFont="1" applyFill="1" applyBorder="1" applyAlignment="1">
      <alignment horizontal="right" wrapText="1"/>
    </xf>
    <xf numFmtId="0" fontId="121" fillId="0" borderId="34" xfId="0" applyFont="1" applyFill="1" applyBorder="1" applyAlignment="1">
      <alignment horizontal="right" wrapText="1"/>
    </xf>
    <xf numFmtId="0" fontId="120" fillId="0" borderId="122" xfId="0" applyFont="1" applyFill="1" applyBorder="1" applyAlignment="1">
      <alignment horizontal="right" wrapText="1"/>
    </xf>
    <xf numFmtId="0" fontId="120" fillId="0" borderId="11" xfId="0" applyFont="1" applyFill="1" applyBorder="1" applyAlignment="1">
      <alignment horizontal="right"/>
    </xf>
    <xf numFmtId="0" fontId="120" fillId="0" borderId="32" xfId="0" applyFont="1" applyFill="1" applyBorder="1" applyAlignment="1">
      <alignment horizontal="right" wrapText="1"/>
    </xf>
    <xf numFmtId="0" fontId="120" fillId="0" borderId="33" xfId="0" applyFont="1" applyFill="1" applyBorder="1" applyAlignment="1">
      <alignment horizontal="right" wrapText="1"/>
    </xf>
    <xf numFmtId="0" fontId="131" fillId="0" borderId="0" xfId="0" applyFont="1" applyBorder="1" applyAlignment="1">
      <alignment horizontal="right"/>
    </xf>
    <xf numFmtId="0" fontId="122" fillId="0" borderId="123" xfId="0" applyFont="1" applyBorder="1" applyAlignment="1">
      <alignment horizontal="right"/>
    </xf>
    <xf numFmtId="0" fontId="118" fillId="0" borderId="34" xfId="0" applyFont="1" applyFill="1" applyBorder="1" applyAlignment="1">
      <alignment horizontal="right" wrapText="1"/>
    </xf>
    <xf numFmtId="0" fontId="122" fillId="0" borderId="4" xfId="0" applyFont="1" applyFill="1" applyBorder="1" applyAlignment="1">
      <alignment horizontal="right" wrapText="1"/>
    </xf>
    <xf numFmtId="0" fontId="120" fillId="0" borderId="123" xfId="0" applyFont="1" applyBorder="1" applyAlignment="1">
      <alignment horizontal="right"/>
    </xf>
    <xf numFmtId="0" fontId="56" fillId="0" borderId="32" xfId="0" applyFont="1" applyBorder="1" applyAlignment="1">
      <alignment horizontal="right" wrapText="1"/>
    </xf>
    <xf numFmtId="0" fontId="56" fillId="0" borderId="33" xfId="0" applyFont="1" applyBorder="1" applyAlignment="1">
      <alignment horizontal="right" wrapText="1"/>
    </xf>
    <xf numFmtId="0" fontId="57" fillId="0" borderId="33" xfId="0" applyFont="1" applyBorder="1" applyAlignment="1">
      <alignment horizontal="right" wrapText="1"/>
    </xf>
    <xf numFmtId="0" fontId="12" fillId="0" borderId="33" xfId="0" applyFont="1" applyFill="1" applyBorder="1" applyAlignment="1">
      <alignment horizontal="right" wrapText="1"/>
    </xf>
    <xf numFmtId="176" fontId="13" fillId="0" borderId="33" xfId="0" applyNumberFormat="1" applyFont="1" applyBorder="1" applyAlignment="1">
      <alignment horizontal="right"/>
    </xf>
    <xf numFmtId="7" fontId="13" fillId="0" borderId="33" xfId="0" applyNumberFormat="1" applyFont="1" applyBorder="1" applyAlignment="1">
      <alignment horizontal="right"/>
    </xf>
    <xf numFmtId="10" fontId="13" fillId="0" borderId="33" xfId="0" applyNumberFormat="1" applyFont="1" applyBorder="1" applyAlignment="1">
      <alignment horizontal="right"/>
    </xf>
    <xf numFmtId="0" fontId="13" fillId="0" borderId="33" xfId="0" applyFont="1" applyBorder="1" applyAlignment="1">
      <alignment horizontal="right"/>
    </xf>
    <xf numFmtId="5" fontId="13" fillId="0" borderId="33" xfId="0" applyNumberFormat="1" applyFont="1" applyBorder="1" applyAlignment="1">
      <alignment horizontal="center"/>
    </xf>
    <xf numFmtId="178" fontId="13" fillId="0" borderId="33" xfId="0" applyNumberFormat="1" applyFont="1" applyBorder="1" applyAlignment="1">
      <alignment horizontal="right"/>
    </xf>
    <xf numFmtId="177" fontId="13" fillId="0" borderId="33" xfId="0" applyNumberFormat="1" applyFont="1" applyBorder="1" applyAlignment="1">
      <alignment horizontal="right"/>
    </xf>
    <xf numFmtId="179" fontId="13" fillId="0" borderId="33" xfId="0" applyNumberFormat="1" applyFont="1" applyBorder="1" applyAlignment="1">
      <alignment horizontal="right"/>
    </xf>
    <xf numFmtId="0" fontId="12" fillId="0" borderId="33" xfId="0" applyFont="1" applyBorder="1" applyAlignment="1">
      <alignment horizontal="right"/>
    </xf>
    <xf numFmtId="0" fontId="12" fillId="0" borderId="34" xfId="0" applyFont="1" applyBorder="1" applyAlignment="1">
      <alignment horizontal="right"/>
    </xf>
    <xf numFmtId="0" fontId="30" fillId="0" borderId="4" xfId="0" applyFont="1" applyBorder="1" applyAlignment="1">
      <alignment horizontal="left"/>
    </xf>
    <xf numFmtId="0" fontId="35" fillId="0" borderId="61" xfId="0" applyFont="1" applyFill="1" applyBorder="1" applyAlignment="1"/>
    <xf numFmtId="0" fontId="35" fillId="0" borderId="124" xfId="0" applyFont="1" applyBorder="1" applyAlignment="1"/>
    <xf numFmtId="0" fontId="35" fillId="0" borderId="3" xfId="0" applyFont="1" applyBorder="1" applyAlignment="1"/>
    <xf numFmtId="0" fontId="35" fillId="0" borderId="2" xfId="0" applyFont="1" applyBorder="1" applyAlignment="1"/>
    <xf numFmtId="0" fontId="35" fillId="0" borderId="3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4" xfId="0" applyFont="1" applyBorder="1" applyAlignment="1">
      <alignment horizontal="right"/>
    </xf>
    <xf numFmtId="0" fontId="36" fillId="0" borderId="5" xfId="0" applyFont="1" applyFill="1" applyBorder="1" applyAlignment="1">
      <alignment horizontal="right"/>
    </xf>
    <xf numFmtId="0" fontId="36" fillId="0" borderId="3" xfId="0" applyFont="1" applyFill="1" applyBorder="1" applyAlignment="1">
      <alignment horizontal="right"/>
    </xf>
    <xf numFmtId="0" fontId="134" fillId="0" borderId="1" xfId="0" applyFont="1" applyFill="1" applyBorder="1" applyAlignment="1">
      <alignment horizontal="right"/>
    </xf>
    <xf numFmtId="0" fontId="24" fillId="33" borderId="33" xfId="0" applyFont="1" applyFill="1" applyBorder="1" applyAlignment="1">
      <alignment horizontal="center" vertical="center" wrapText="1"/>
    </xf>
    <xf numFmtId="0" fontId="46" fillId="33" borderId="34" xfId="0" applyFont="1" applyFill="1" applyBorder="1" applyAlignment="1">
      <alignment horizontal="center"/>
    </xf>
    <xf numFmtId="0" fontId="25" fillId="33" borderId="34" xfId="0" applyFont="1" applyFill="1" applyBorder="1" applyAlignment="1">
      <alignment horizontal="center" vertical="center" wrapText="1"/>
    </xf>
    <xf numFmtId="0" fontId="135" fillId="12" borderId="5" xfId="0" applyFont="1" applyFill="1" applyBorder="1" applyAlignment="1">
      <alignment horizontal="center" vertical="center" wrapText="1"/>
    </xf>
    <xf numFmtId="0" fontId="25" fillId="33" borderId="4" xfId="0" applyFont="1" applyFill="1" applyBorder="1" applyAlignment="1">
      <alignment horizontal="center" vertical="center" wrapText="1"/>
    </xf>
    <xf numFmtId="0" fontId="24" fillId="7" borderId="120" xfId="0" applyFont="1" applyFill="1" applyBorder="1" applyAlignment="1">
      <alignment horizontal="center" vertical="center" wrapText="1"/>
    </xf>
    <xf numFmtId="0" fontId="32" fillId="8" borderId="125" xfId="0" applyFont="1" applyFill="1" applyBorder="1" applyAlignment="1">
      <alignment horizontal="center" vertical="center" wrapText="1"/>
    </xf>
    <xf numFmtId="0" fontId="10" fillId="34" borderId="58" xfId="0" applyFont="1" applyFill="1" applyBorder="1" applyAlignment="1">
      <alignment horizontal="center" wrapText="1"/>
    </xf>
    <xf numFmtId="0" fontId="24" fillId="33" borderId="26" xfId="0" applyFont="1" applyFill="1" applyBorder="1" applyAlignment="1">
      <alignment horizontal="center" vertical="center" wrapText="1"/>
    </xf>
    <xf numFmtId="0" fontId="46" fillId="33" borderId="56" xfId="0" applyFont="1" applyFill="1" applyBorder="1" applyAlignment="1">
      <alignment horizontal="center"/>
    </xf>
    <xf numFmtId="0" fontId="25" fillId="33" borderId="56" xfId="0" applyFont="1" applyFill="1" applyBorder="1" applyAlignment="1">
      <alignment horizontal="center" vertical="center" wrapText="1"/>
    </xf>
    <xf numFmtId="0" fontId="24" fillId="7" borderId="126" xfId="0" applyFont="1" applyFill="1" applyBorder="1" applyAlignment="1">
      <alignment horizontal="center" vertical="center" wrapText="1"/>
    </xf>
    <xf numFmtId="0" fontId="32" fillId="8" borderId="127" xfId="0" applyFont="1" applyFill="1" applyBorder="1" applyAlignment="1">
      <alignment horizontal="center" vertical="center" wrapText="1"/>
    </xf>
    <xf numFmtId="0" fontId="10" fillId="34" borderId="3" xfId="0" applyFont="1" applyFill="1" applyBorder="1" applyAlignment="1">
      <alignment horizontal="center" wrapText="1"/>
    </xf>
    <xf numFmtId="0" fontId="24" fillId="33" borderId="1" xfId="0" applyFont="1" applyFill="1" applyBorder="1" applyAlignment="1">
      <alignment horizontal="center" wrapText="1"/>
    </xf>
    <xf numFmtId="0" fontId="46" fillId="33" borderId="1" xfId="0" applyFont="1" applyFill="1" applyBorder="1" applyAlignment="1">
      <alignment horizontal="center"/>
    </xf>
    <xf numFmtId="0" fontId="25" fillId="33" borderId="4" xfId="0" applyFont="1" applyFill="1" applyBorder="1" applyAlignment="1">
      <alignment horizontal="center" wrapText="1"/>
    </xf>
    <xf numFmtId="0" fontId="135" fillId="12" borderId="5" xfId="0" applyFont="1" applyFill="1" applyBorder="1" applyAlignment="1">
      <alignment vertical="center" wrapText="1"/>
    </xf>
    <xf numFmtId="0" fontId="24" fillId="7" borderId="61" xfId="0" applyFont="1" applyFill="1" applyBorder="1" applyAlignment="1">
      <alignment horizontal="center" vertical="top" wrapText="1"/>
    </xf>
    <xf numFmtId="0" fontId="32" fillId="8" borderId="128" xfId="0" applyFont="1" applyFill="1" applyBorder="1" applyAlignment="1">
      <alignment horizontal="center" vertical="top" wrapText="1"/>
    </xf>
    <xf numFmtId="0" fontId="48" fillId="0" borderId="5" xfId="0" applyFont="1" applyFill="1" applyBorder="1" applyAlignment="1">
      <alignment horizontal="right" wrapText="1"/>
    </xf>
    <xf numFmtId="0" fontId="34" fillId="0" borderId="126" xfId="0" applyFont="1" applyFill="1" applyBorder="1" applyAlignment="1"/>
    <xf numFmtId="0" fontId="34" fillId="0" borderId="129" xfId="0" applyFont="1" applyBorder="1" applyAlignment="1"/>
    <xf numFmtId="0" fontId="35" fillId="0" borderId="85" xfId="0" applyFont="1" applyFill="1" applyBorder="1" applyAlignment="1"/>
    <xf numFmtId="0" fontId="30" fillId="0" borderId="82" xfId="0" applyFont="1" applyFill="1" applyBorder="1" applyAlignment="1">
      <alignment horizontal="left" wrapText="1"/>
    </xf>
    <xf numFmtId="0" fontId="48" fillId="2" borderId="5" xfId="0" applyFont="1" applyFill="1" applyBorder="1" applyAlignment="1">
      <alignment horizontal="right" wrapText="1"/>
    </xf>
    <xf numFmtId="0" fontId="16" fillId="0" borderId="130" xfId="0" applyFont="1" applyFill="1" applyBorder="1" applyAlignment="1">
      <alignment horizontal="right"/>
    </xf>
    <xf numFmtId="0" fontId="16" fillId="0" borderId="72" xfId="0" applyFont="1" applyBorder="1" applyAlignment="1">
      <alignment horizontal="right"/>
    </xf>
    <xf numFmtId="0" fontId="30" fillId="0" borderId="17" xfId="0" applyFont="1" applyFill="1" applyBorder="1" applyAlignment="1">
      <alignment horizontal="left" wrapText="1"/>
    </xf>
    <xf numFmtId="0" fontId="30" fillId="0" borderId="17" xfId="0" applyFont="1" applyFill="1" applyBorder="1" applyAlignment="1">
      <alignment horizontal="left"/>
    </xf>
    <xf numFmtId="0" fontId="34" fillId="0" borderId="61" xfId="0" applyFont="1" applyFill="1" applyBorder="1" applyAlignment="1"/>
    <xf numFmtId="0" fontId="34" fillId="0" borderId="124" xfId="0" applyFont="1" applyBorder="1" applyAlignment="1"/>
    <xf numFmtId="0" fontId="30" fillId="0" borderId="4" xfId="0" applyFont="1" applyFill="1" applyBorder="1" applyAlignment="1">
      <alignment horizontal="left"/>
    </xf>
    <xf numFmtId="0" fontId="16" fillId="0" borderId="3" xfId="0" applyFont="1" applyBorder="1" applyAlignment="1"/>
    <xf numFmtId="0" fontId="0" fillId="0" borderId="3" xfId="0" applyBorder="1">
      <alignment vertical="center"/>
    </xf>
    <xf numFmtId="0" fontId="10" fillId="34" borderId="59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/>
    </xf>
    <xf numFmtId="0" fontId="10" fillId="11" borderId="5" xfId="0" applyFont="1" applyFill="1" applyBorder="1" applyAlignment="1">
      <alignment horizontal="center" wrapText="1"/>
    </xf>
    <xf numFmtId="0" fontId="10" fillId="10" borderId="58" xfId="0" applyFont="1" applyFill="1" applyBorder="1" applyAlignment="1">
      <alignment horizontal="left" wrapText="1"/>
    </xf>
    <xf numFmtId="0" fontId="10" fillId="34" borderId="2" xfId="0" applyFont="1" applyFill="1" applyBorder="1" applyAlignment="1">
      <alignment horizontal="center"/>
    </xf>
    <xf numFmtId="0" fontId="10" fillId="34" borderId="4" xfId="0" applyFont="1" applyFill="1" applyBorder="1" applyAlignment="1">
      <alignment horizontal="center"/>
    </xf>
    <xf numFmtId="0" fontId="10" fillId="10" borderId="5" xfId="0" applyFont="1" applyFill="1" applyBorder="1" applyAlignment="1">
      <alignment horizontal="center"/>
    </xf>
    <xf numFmtId="0" fontId="35" fillId="0" borderId="131" xfId="0" applyFont="1" applyFill="1" applyBorder="1" applyAlignment="1"/>
    <xf numFmtId="0" fontId="16" fillId="0" borderId="5" xfId="0" applyFont="1" applyBorder="1" applyAlignment="1"/>
    <xf numFmtId="0" fontId="35" fillId="0" borderId="86" xfId="0" applyFont="1" applyFill="1" applyBorder="1" applyAlignment="1">
      <alignment horizontal="right"/>
    </xf>
    <xf numFmtId="0" fontId="36" fillId="0" borderId="86" xfId="0" applyFont="1" applyFill="1" applyBorder="1" applyAlignment="1">
      <alignment horizontal="center"/>
    </xf>
    <xf numFmtId="0" fontId="16" fillId="0" borderId="57" xfId="0" applyFont="1" applyBorder="1" applyAlignment="1"/>
    <xf numFmtId="0" fontId="16" fillId="0" borderId="72" xfId="0" applyFont="1" applyBorder="1" applyAlignment="1"/>
    <xf numFmtId="0" fontId="16" fillId="0" borderId="84" xfId="0" applyFont="1" applyBorder="1" applyAlignment="1"/>
    <xf numFmtId="0" fontId="16" fillId="0" borderId="26" xfId="0" applyFont="1" applyBorder="1" applyAlignment="1">
      <alignment horizontal="right"/>
    </xf>
    <xf numFmtId="0" fontId="17" fillId="0" borderId="26" xfId="0" applyFont="1" applyBorder="1" applyAlignment="1">
      <alignment horizontal="right"/>
    </xf>
    <xf numFmtId="0" fontId="16" fillId="0" borderId="2" xfId="0" applyFont="1" applyBorder="1" applyAlignment="1"/>
    <xf numFmtId="0" fontId="16" fillId="0" borderId="3" xfId="0" applyFont="1" applyFill="1" applyBorder="1" applyAlignment="1"/>
    <xf numFmtId="0" fontId="16" fillId="0" borderId="2" xfId="0" applyFont="1" applyFill="1" applyBorder="1" applyAlignment="1">
      <alignment horizontal="right" vertical="center"/>
    </xf>
    <xf numFmtId="0" fontId="10" fillId="11" borderId="58" xfId="0" applyFont="1" applyFill="1" applyBorder="1" applyAlignment="1">
      <alignment horizontal="left" wrapText="1"/>
    </xf>
    <xf numFmtId="0" fontId="38" fillId="12" borderId="1" xfId="0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/>
    </xf>
    <xf numFmtId="0" fontId="35" fillId="0" borderId="27" xfId="0" applyFont="1" applyFill="1" applyBorder="1" applyAlignment="1">
      <alignment horizontal="center"/>
    </xf>
    <xf numFmtId="0" fontId="16" fillId="0" borderId="56" xfId="0" applyFont="1" applyBorder="1" applyAlignment="1"/>
    <xf numFmtId="0" fontId="16" fillId="0" borderId="4" xfId="0" applyFont="1" applyBorder="1" applyAlignment="1"/>
    <xf numFmtId="0" fontId="16" fillId="0" borderId="4" xfId="0" applyFont="1" applyFill="1" applyBorder="1" applyAlignment="1">
      <alignment horizontal="right"/>
    </xf>
    <xf numFmtId="0" fontId="0" fillId="0" borderId="4" xfId="0" applyBorder="1">
      <alignment vertical="center"/>
    </xf>
    <xf numFmtId="0" fontId="10" fillId="11" borderId="58" xfId="0" applyFont="1" applyFill="1" applyBorder="1" applyAlignment="1">
      <alignment wrapText="1"/>
    </xf>
    <xf numFmtId="0" fontId="35" fillId="0" borderId="27" xfId="0" applyFont="1" applyFill="1" applyBorder="1" applyAlignment="1">
      <alignment horizontal="right"/>
    </xf>
    <xf numFmtId="0" fontId="16" fillId="0" borderId="4" xfId="0" applyFont="1" applyBorder="1" applyAlignment="1">
      <alignment horizontal="right"/>
    </xf>
    <xf numFmtId="0" fontId="17" fillId="0" borderId="5" xfId="0" applyFont="1" applyFill="1" applyBorder="1" applyAlignment="1">
      <alignment horizontal="right"/>
    </xf>
    <xf numFmtId="0" fontId="17" fillId="0" borderId="5" xfId="0" applyFont="1" applyFill="1" applyBorder="1" applyAlignment="1"/>
    <xf numFmtId="0" fontId="0" fillId="0" borderId="5" xfId="0" applyFill="1" applyBorder="1">
      <alignment vertical="center"/>
    </xf>
    <xf numFmtId="0" fontId="0" fillId="0" borderId="3" xfId="0" applyFill="1" applyBorder="1">
      <alignment vertical="center"/>
    </xf>
    <xf numFmtId="0" fontId="136" fillId="0" borderId="1" xfId="0" applyFont="1" applyFill="1" applyBorder="1" applyAlignment="1">
      <alignment horizontal="right"/>
    </xf>
    <xf numFmtId="0" fontId="10" fillId="12" borderId="1" xfId="0" applyFont="1" applyFill="1" applyBorder="1" applyAlignment="1">
      <alignment horizontal="center"/>
    </xf>
    <xf numFmtId="0" fontId="8" fillId="35" borderId="1" xfId="0" applyFont="1" applyFill="1" applyBorder="1" applyAlignment="1">
      <alignment horizontal="center"/>
    </xf>
    <xf numFmtId="58" fontId="137" fillId="35" borderId="1" xfId="0" applyNumberFormat="1" applyFont="1" applyFill="1" applyBorder="1" applyAlignment="1">
      <alignment horizontal="center"/>
    </xf>
    <xf numFmtId="0" fontId="138" fillId="0" borderId="1" xfId="0" applyFont="1" applyFill="1" applyBorder="1" applyAlignment="1">
      <alignment horizontal="right"/>
    </xf>
    <xf numFmtId="0" fontId="8" fillId="12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42" fillId="5" borderId="1" xfId="0" applyFont="1" applyFill="1" applyBorder="1" applyAlignment="1">
      <alignment horizontal="center" wrapText="1"/>
    </xf>
    <xf numFmtId="0" fontId="42" fillId="5" borderId="3" xfId="0" applyFont="1" applyFill="1" applyBorder="1" applyAlignment="1">
      <alignment horizontal="center" wrapText="1"/>
    </xf>
    <xf numFmtId="0" fontId="42" fillId="5" borderId="1" xfId="0" applyFont="1" applyFill="1" applyBorder="1" applyAlignment="1">
      <alignment horizontal="center"/>
    </xf>
    <xf numFmtId="0" fontId="42" fillId="5" borderId="3" xfId="0" applyFont="1" applyFill="1" applyBorder="1" applyAlignment="1">
      <alignment horizontal="center"/>
    </xf>
    <xf numFmtId="0" fontId="139" fillId="5" borderId="1" xfId="0" applyFont="1" applyFill="1" applyBorder="1" applyAlignment="1">
      <alignment horizontal="center" wrapText="1"/>
    </xf>
    <xf numFmtId="0" fontId="139" fillId="5" borderId="3" xfId="0" applyFont="1" applyFill="1" applyBorder="1" applyAlignment="1">
      <alignment horizontal="left" wrapText="1"/>
    </xf>
    <xf numFmtId="0" fontId="30" fillId="0" borderId="4" xfId="0" applyFont="1" applyFill="1" applyBorder="1" applyAlignment="1">
      <alignment horizontal="left" wrapText="1"/>
    </xf>
    <xf numFmtId="0" fontId="16" fillId="0" borderId="2" xfId="0" applyFont="1" applyFill="1" applyBorder="1" applyAlignment="1"/>
    <xf numFmtId="0" fontId="16" fillId="0" borderId="4" xfId="0" applyFont="1" applyFill="1" applyBorder="1" applyAlignment="1">
      <alignment horizontal="center"/>
    </xf>
    <xf numFmtId="0" fontId="34" fillId="0" borderId="124" xfId="0" applyFont="1" applyFill="1" applyBorder="1" applyAlignment="1"/>
    <xf numFmtId="0" fontId="35" fillId="0" borderId="3" xfId="0" applyFont="1" applyFill="1" applyBorder="1" applyAlignment="1"/>
    <xf numFmtId="0" fontId="47" fillId="0" borderId="132" xfId="0" applyFont="1" applyFill="1" applyBorder="1" applyAlignment="1">
      <alignment horizontal="left" wrapText="1"/>
    </xf>
    <xf numFmtId="0" fontId="35" fillId="0" borderId="2" xfId="0" applyFont="1" applyFill="1" applyBorder="1" applyAlignment="1"/>
    <xf numFmtId="0" fontId="16" fillId="0" borderId="5" xfId="0" applyFont="1" applyFill="1" applyBorder="1" applyAlignment="1"/>
    <xf numFmtId="0" fontId="35" fillId="0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35" fillId="0" borderId="4" xfId="0" applyFont="1" applyFill="1" applyBorder="1" applyAlignment="1">
      <alignment horizontal="right"/>
    </xf>
    <xf numFmtId="0" fontId="30" fillId="0" borderId="17" xfId="0" applyFont="1" applyFill="1" applyBorder="1" applyAlignment="1" applyProtection="1">
      <alignment horizontal="left" wrapText="1"/>
      <protection locked="0"/>
    </xf>
    <xf numFmtId="0" fontId="34" fillId="0" borderId="129" xfId="0" applyFont="1" applyFill="1" applyBorder="1" applyAlignment="1"/>
    <xf numFmtId="0" fontId="35" fillId="0" borderId="0" xfId="0" applyFont="1" applyBorder="1" applyAlignment="1">
      <alignment horizontal="right"/>
    </xf>
    <xf numFmtId="0" fontId="35" fillId="0" borderId="0" xfId="0" applyFont="1" applyBorder="1" applyAlignment="1">
      <alignment horizontal="center"/>
    </xf>
    <xf numFmtId="0" fontId="16" fillId="0" borderId="4" xfId="0" applyFont="1" applyFill="1" applyBorder="1" applyAlignment="1"/>
    <xf numFmtId="0" fontId="134" fillId="0" borderId="0" xfId="0" applyFont="1" applyFill="1" applyBorder="1" applyAlignment="1">
      <alignment horizontal="right"/>
    </xf>
    <xf numFmtId="0" fontId="4" fillId="0" borderId="17" xfId="0" applyFont="1" applyFill="1" applyBorder="1" applyAlignment="1">
      <alignment horizontal="left" wrapText="1"/>
    </xf>
    <xf numFmtId="0" fontId="48" fillId="6" borderId="5" xfId="0" applyFont="1" applyFill="1" applyBorder="1" applyAlignment="1">
      <alignment horizontal="right" wrapText="1"/>
    </xf>
    <xf numFmtId="0" fontId="16" fillId="6" borderId="130" xfId="0" applyFont="1" applyFill="1" applyBorder="1" applyAlignment="1">
      <alignment horizontal="right"/>
    </xf>
    <xf numFmtId="0" fontId="35" fillId="6" borderId="3" xfId="0" applyFont="1" applyFill="1" applyBorder="1" applyAlignment="1"/>
    <xf numFmtId="0" fontId="30" fillId="0" borderId="17" xfId="13" applyFont="1" applyFill="1" applyBorder="1" applyAlignment="1">
      <alignment horizontal="left" wrapText="1"/>
    </xf>
    <xf numFmtId="0" fontId="35" fillId="6" borderId="2" xfId="0" applyFont="1" applyFill="1" applyBorder="1" applyAlignment="1"/>
    <xf numFmtId="0" fontId="35" fillId="6" borderId="4" xfId="0" applyFont="1" applyFill="1" applyBorder="1" applyAlignment="1">
      <alignment horizontal="center"/>
    </xf>
    <xf numFmtId="0" fontId="35" fillId="6" borderId="4" xfId="0" applyFont="1" applyFill="1" applyBorder="1" applyAlignment="1">
      <alignment horizontal="right"/>
    </xf>
    <xf numFmtId="0" fontId="30" fillId="0" borderId="4" xfId="0" applyFont="1" applyFill="1" applyBorder="1" applyAlignment="1"/>
    <xf numFmtId="0" fontId="15" fillId="0" borderId="26" xfId="0" applyFont="1" applyBorder="1" applyAlignment="1">
      <alignment horizontal="left"/>
    </xf>
    <xf numFmtId="0" fontId="30" fillId="0" borderId="56" xfId="0" applyFont="1" applyFill="1" applyBorder="1" applyAlignment="1">
      <alignment horizontal="left"/>
    </xf>
    <xf numFmtId="0" fontId="35" fillId="0" borderId="72" xfId="0" applyFont="1" applyBorder="1" applyAlignment="1"/>
    <xf numFmtId="0" fontId="35" fillId="0" borderId="87" xfId="0" applyFont="1" applyBorder="1" applyAlignment="1"/>
    <xf numFmtId="0" fontId="140" fillId="0" borderId="87" xfId="0" applyFont="1" applyFill="1" applyBorder="1" applyAlignment="1"/>
    <xf numFmtId="0" fontId="140" fillId="0" borderId="58" xfId="0" applyFont="1" applyFill="1" applyBorder="1" applyAlignment="1"/>
    <xf numFmtId="0" fontId="35" fillId="0" borderId="57" xfId="0" applyFont="1" applyBorder="1" applyAlignment="1"/>
    <xf numFmtId="0" fontId="35" fillId="0" borderId="72" xfId="0" applyFont="1" applyBorder="1" applyAlignment="1">
      <alignment horizontal="center"/>
    </xf>
    <xf numFmtId="0" fontId="35" fillId="0" borderId="84" xfId="0" applyFont="1" applyBorder="1" applyAlignment="1">
      <alignment horizontal="center"/>
    </xf>
    <xf numFmtId="0" fontId="35" fillId="0" borderId="26" xfId="0" applyFont="1" applyBorder="1" applyAlignment="1">
      <alignment horizontal="right"/>
    </xf>
    <xf numFmtId="0" fontId="35" fillId="0" borderId="56" xfId="0" applyFont="1" applyBorder="1" applyAlignment="1">
      <alignment horizontal="center"/>
    </xf>
    <xf numFmtId="0" fontId="35" fillId="0" borderId="56" xfId="0" applyFont="1" applyBorder="1" applyAlignment="1">
      <alignment horizontal="right"/>
    </xf>
    <xf numFmtId="0" fontId="140" fillId="0" borderId="121" xfId="0" applyFont="1" applyFill="1" applyBorder="1" applyAlignment="1"/>
    <xf numFmtId="0" fontId="35" fillId="0" borderId="59" xfId="0" applyFont="1" applyFill="1" applyBorder="1" applyAlignment="1"/>
    <xf numFmtId="0" fontId="30" fillId="10" borderId="4" xfId="0" applyFont="1" applyFill="1" applyBorder="1" applyAlignment="1">
      <alignment horizontal="left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21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dxfs count="8">
    <dxf>
      <font>
        <color rgb="FFFF0000"/>
      </font>
    </dxf>
    <dxf>
      <font>
        <b val="1"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00AE5952"/>
      <color rgb="00FF9191"/>
      <color rgb="0006BFF4"/>
      <color rgb="00D7BAFA"/>
      <color rgb="00C96D23"/>
      <color rgb="00FB724D"/>
      <color rgb="00FFFF00"/>
      <color rgb="0071EBED"/>
      <color rgb="00FF0000"/>
      <color rgb="00E723F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F474" totalsRowShown="0">
  <autoFilter ref="A1:F474"/>
  <sortState ref="A1:F474">
    <sortCondition ref="A2"/>
  </sortState>
  <tableColumns count="6">
    <tableColumn id="1" name="货号" dataDxfId="2"/>
    <tableColumn id="2" name="品名" dataDxfId="3"/>
    <tableColumn id="3" name="成品数量" dataDxfId="4"/>
    <tableColumn id="4" name="筒（彩盒）" dataDxfId="5"/>
    <tableColumn id="5" name="材料包（刮画）" dataDxfId="6"/>
    <tableColumn id="6" name="其他配件" dataDxfId="7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H526"/>
  <sheetViews>
    <sheetView workbookViewId="0">
      <pane xSplit="11" ySplit="8" topLeftCell="CV469" activePane="bottomRight" state="frozen"/>
      <selection/>
      <selection pane="topRight"/>
      <selection pane="bottomLeft"/>
      <selection pane="bottomRight" activeCell="DF1" sqref="DF$1:DF$1048576"/>
    </sheetView>
  </sheetViews>
  <sheetFormatPr defaultColWidth="9" defaultRowHeight="20" customHeight="1"/>
  <cols>
    <col min="1" max="1" width="19.625" style="313" customWidth="1"/>
    <col min="2" max="2" width="27.875" style="305" hidden="1" customWidth="1"/>
    <col min="3" max="3" width="32.125" style="1329" customWidth="1"/>
    <col min="4" max="4" width="7.25" style="839" hidden="1" customWidth="1"/>
    <col min="5" max="5" width="8.375" style="282" hidden="1" customWidth="1"/>
    <col min="6" max="6" width="9.5" style="1330" customWidth="1"/>
    <col min="7" max="7" width="9.5" style="1331" customWidth="1"/>
    <col min="8" max="8" width="6.625" style="1332" hidden="1" customWidth="1"/>
    <col min="9" max="9" width="6.625" style="1333" hidden="1" customWidth="1"/>
    <col min="10" max="10" width="6.625" style="1334" customWidth="1"/>
    <col min="11" max="11" width="6.625" style="1335" customWidth="1"/>
    <col min="12" max="15" width="7.925" style="158" customWidth="1"/>
    <col min="16" max="21" width="7.925" style="158" hidden="1" customWidth="1"/>
    <col min="22" max="25" width="7.925" style="1336" hidden="1" customWidth="1"/>
    <col min="26" max="26" width="7.925" style="1337" hidden="1" customWidth="1"/>
    <col min="27" max="32" width="7.925" style="1336" hidden="1" customWidth="1"/>
    <col min="33" max="33" width="7.925" style="1338" customWidth="1"/>
    <col min="34" max="34" width="9.625" style="178" customWidth="1"/>
    <col min="35" max="35" width="9.5" style="1339" customWidth="1"/>
    <col min="36" max="36" width="9.625" style="1339" customWidth="1"/>
    <col min="37" max="37" width="9.625" style="178" customWidth="1"/>
    <col min="38" max="38" width="9.625" style="1339" customWidth="1"/>
    <col min="39" max="95" width="9.625" style="178" customWidth="1"/>
    <col min="96" max="96" width="9.625" style="1340" customWidth="1"/>
    <col min="97" max="684" width="9.625" style="178" customWidth="1"/>
    <col min="685" max="685" width="9.625" style="153" customWidth="1"/>
    <col min="686" max="16384" width="9" style="153"/>
  </cols>
  <sheetData>
    <row r="1" ht="9" customHeight="1"/>
    <row r="2" ht="9" customHeight="1"/>
    <row r="3" ht="9" customHeight="1"/>
    <row r="4" ht="9" customHeight="1"/>
    <row r="5" ht="9" customHeight="1"/>
    <row r="6" s="233" customFormat="1" customHeight="1" spans="1:133">
      <c r="A6" s="1341" t="s">
        <v>0</v>
      </c>
      <c r="B6" s="1342" t="s">
        <v>1</v>
      </c>
      <c r="C6" s="1343" t="s">
        <v>2</v>
      </c>
      <c r="D6" s="1344" t="s">
        <v>3</v>
      </c>
      <c r="E6" s="1345" t="s">
        <v>4</v>
      </c>
      <c r="F6" s="1346" t="s">
        <v>5</v>
      </c>
      <c r="G6" s="1347" t="s">
        <v>6</v>
      </c>
      <c r="H6" s="1348" t="s">
        <v>7</v>
      </c>
      <c r="I6" s="1376"/>
      <c r="J6" s="1377" t="s">
        <v>8</v>
      </c>
      <c r="K6" s="1378" t="s">
        <v>8</v>
      </c>
      <c r="L6" s="1379" t="s">
        <v>9</v>
      </c>
      <c r="M6" s="1379"/>
      <c r="N6" s="1379"/>
      <c r="O6" s="1379"/>
      <c r="P6" s="1379"/>
      <c r="Q6" s="1379"/>
      <c r="R6" s="1379"/>
      <c r="S6" s="1379"/>
      <c r="T6" s="1379"/>
      <c r="U6" s="1379"/>
      <c r="V6" s="1395" t="s">
        <v>10</v>
      </c>
      <c r="W6" s="1395"/>
      <c r="X6" s="1395"/>
      <c r="Y6" s="1404"/>
      <c r="Z6" s="1404"/>
      <c r="AA6" s="1404"/>
      <c r="AB6" s="1404"/>
      <c r="AC6" s="1404"/>
      <c r="AD6" s="1404"/>
      <c r="AE6" s="1404"/>
      <c r="AF6" s="1404"/>
      <c r="AG6" s="233" t="s">
        <v>11</v>
      </c>
      <c r="AH6" s="233" t="s">
        <v>12</v>
      </c>
      <c r="AI6" s="233" t="s">
        <v>13</v>
      </c>
      <c r="AJ6" s="233" t="s">
        <v>14</v>
      </c>
      <c r="AK6" s="233" t="s">
        <v>15</v>
      </c>
      <c r="AL6" s="233" t="s">
        <v>16</v>
      </c>
      <c r="AM6" s="233" t="s">
        <v>17</v>
      </c>
      <c r="AN6" s="233" t="s">
        <v>18</v>
      </c>
      <c r="AO6" s="233" t="s">
        <v>18</v>
      </c>
      <c r="AP6" s="233" t="s">
        <v>19</v>
      </c>
      <c r="AQ6" s="233" t="s">
        <v>19</v>
      </c>
      <c r="AR6" s="233" t="s">
        <v>19</v>
      </c>
      <c r="AS6" s="233" t="s">
        <v>19</v>
      </c>
      <c r="AT6" s="233" t="s">
        <v>13</v>
      </c>
      <c r="AU6" s="233" t="s">
        <v>19</v>
      </c>
      <c r="AV6" s="233" t="s">
        <v>19</v>
      </c>
      <c r="AW6" s="233" t="s">
        <v>20</v>
      </c>
      <c r="AX6" s="233" t="s">
        <v>19</v>
      </c>
      <c r="AY6" s="233" t="s">
        <v>19</v>
      </c>
      <c r="AZ6" s="233" t="s">
        <v>19</v>
      </c>
      <c r="BA6" s="233" t="s">
        <v>21</v>
      </c>
      <c r="BB6" s="233" t="s">
        <v>18</v>
      </c>
      <c r="BC6" s="233" t="s">
        <v>18</v>
      </c>
      <c r="BD6" s="233" t="s">
        <v>22</v>
      </c>
      <c r="BE6" s="233" t="s">
        <v>19</v>
      </c>
      <c r="BF6" s="233" t="s">
        <v>23</v>
      </c>
      <c r="BG6" s="233" t="s">
        <v>19</v>
      </c>
      <c r="BH6" s="233" t="s">
        <v>21</v>
      </c>
      <c r="BI6" s="233" t="s">
        <v>19</v>
      </c>
      <c r="BJ6" s="233" t="s">
        <v>24</v>
      </c>
      <c r="BK6" s="233" t="s">
        <v>25</v>
      </c>
      <c r="BL6" s="233" t="s">
        <v>19</v>
      </c>
      <c r="BM6" s="1412" t="s">
        <v>26</v>
      </c>
      <c r="BN6" s="233" t="s">
        <v>27</v>
      </c>
      <c r="BO6" s="233" t="s">
        <v>16</v>
      </c>
      <c r="BP6" s="233" t="s">
        <v>19</v>
      </c>
      <c r="BQ6" s="233" t="s">
        <v>28</v>
      </c>
      <c r="BR6" s="233" t="s">
        <v>19</v>
      </c>
      <c r="BS6" s="233" t="s">
        <v>29</v>
      </c>
      <c r="BT6" s="233" t="s">
        <v>30</v>
      </c>
      <c r="BU6" s="233" t="s">
        <v>31</v>
      </c>
      <c r="BV6" s="233" t="s">
        <v>27</v>
      </c>
      <c r="BW6" s="233" t="s">
        <v>19</v>
      </c>
      <c r="BX6" s="233" t="s">
        <v>32</v>
      </c>
      <c r="BY6" s="233" t="s">
        <v>19</v>
      </c>
      <c r="BZ6" s="233" t="s">
        <v>33</v>
      </c>
      <c r="CA6" s="233" t="s">
        <v>18</v>
      </c>
      <c r="CB6" s="233" t="s">
        <v>19</v>
      </c>
      <c r="CC6" s="233" t="s">
        <v>13</v>
      </c>
      <c r="CD6" s="233" t="s">
        <v>33</v>
      </c>
      <c r="CE6" s="233" t="s">
        <v>19</v>
      </c>
      <c r="CF6" s="233" t="s">
        <v>28</v>
      </c>
      <c r="CG6" s="233" t="s">
        <v>24</v>
      </c>
      <c r="CH6" s="233" t="s">
        <v>19</v>
      </c>
      <c r="CI6" s="233" t="s">
        <v>21</v>
      </c>
      <c r="CJ6" s="233" t="s">
        <v>19</v>
      </c>
      <c r="CK6" s="233" t="s">
        <v>19</v>
      </c>
      <c r="CL6" s="233" t="s">
        <v>34</v>
      </c>
      <c r="CM6" s="233" t="s">
        <v>29</v>
      </c>
      <c r="CN6" s="233" t="s">
        <v>35</v>
      </c>
      <c r="CO6" s="233" t="s">
        <v>33</v>
      </c>
      <c r="CP6" s="233" t="s">
        <v>18</v>
      </c>
      <c r="CQ6" s="233" t="s">
        <v>13</v>
      </c>
      <c r="CR6" s="1413" t="s">
        <v>36</v>
      </c>
      <c r="CS6" s="233" t="s">
        <v>37</v>
      </c>
      <c r="CT6" s="233" t="s">
        <v>28</v>
      </c>
      <c r="CU6" s="233" t="s">
        <v>19</v>
      </c>
      <c r="CV6" s="233" t="s">
        <v>19</v>
      </c>
      <c r="CW6" s="233" t="s">
        <v>32</v>
      </c>
      <c r="CX6" s="233" t="s">
        <v>19</v>
      </c>
      <c r="CY6" s="233" t="s">
        <v>32</v>
      </c>
      <c r="CZ6" s="233" t="s">
        <v>34</v>
      </c>
      <c r="DA6" s="233" t="s">
        <v>19</v>
      </c>
      <c r="DB6" s="233" t="s">
        <v>19</v>
      </c>
      <c r="DC6" s="233" t="s">
        <v>21</v>
      </c>
      <c r="DD6" s="233" t="s">
        <v>16</v>
      </c>
      <c r="DE6" s="233" t="s">
        <v>19</v>
      </c>
      <c r="DF6" s="1416" t="s">
        <v>13</v>
      </c>
      <c r="DG6" s="233" t="s">
        <v>19</v>
      </c>
      <c r="DH6" s="233" t="s">
        <v>31</v>
      </c>
      <c r="DI6" s="233" t="s">
        <v>19</v>
      </c>
      <c r="DJ6" s="233" t="s">
        <v>24</v>
      </c>
      <c r="DK6" s="233" t="s">
        <v>19</v>
      </c>
      <c r="DL6" s="233" t="s">
        <v>33</v>
      </c>
      <c r="DM6" s="233" t="s">
        <v>23</v>
      </c>
      <c r="DN6" s="233" t="s">
        <v>18</v>
      </c>
      <c r="DO6" s="233" t="s">
        <v>33</v>
      </c>
      <c r="DP6" s="233" t="s">
        <v>38</v>
      </c>
      <c r="DQ6" s="233" t="s">
        <v>19</v>
      </c>
      <c r="DR6" s="233" t="s">
        <v>28</v>
      </c>
      <c r="DS6" s="233" t="s">
        <v>18</v>
      </c>
      <c r="DT6" s="1417" t="s">
        <v>39</v>
      </c>
      <c r="DU6" s="233" t="s">
        <v>19</v>
      </c>
      <c r="DV6" s="233" t="s">
        <v>33</v>
      </c>
      <c r="DW6" s="1417" t="s">
        <v>40</v>
      </c>
      <c r="DX6" s="1417" t="s">
        <v>15</v>
      </c>
      <c r="DY6" s="233" t="s">
        <v>19</v>
      </c>
      <c r="DZ6" s="233" t="s">
        <v>41</v>
      </c>
      <c r="EA6" s="1417" t="s">
        <v>42</v>
      </c>
      <c r="EB6" s="1418" t="s">
        <v>43</v>
      </c>
      <c r="EC6" s="1419" t="s">
        <v>33</v>
      </c>
    </row>
    <row r="7" s="233" customFormat="1" customHeight="1" spans="1:133">
      <c r="A7" s="1349"/>
      <c r="B7" s="1350"/>
      <c r="C7" s="1351"/>
      <c r="D7" s="1344"/>
      <c r="E7" s="1345"/>
      <c r="F7" s="1352"/>
      <c r="G7" s="1353"/>
      <c r="H7" s="1354" t="s">
        <v>44</v>
      </c>
      <c r="I7" s="1380" t="s">
        <v>45</v>
      </c>
      <c r="J7" s="1377" t="s">
        <v>46</v>
      </c>
      <c r="K7" s="1378" t="s">
        <v>47</v>
      </c>
      <c r="L7" s="143" t="s">
        <v>48</v>
      </c>
      <c r="M7" s="143" t="s">
        <v>49</v>
      </c>
      <c r="N7" s="143" t="s">
        <v>50</v>
      </c>
      <c r="O7" s="143" t="s">
        <v>51</v>
      </c>
      <c r="P7" s="143" t="s">
        <v>52</v>
      </c>
      <c r="Q7" s="143" t="s">
        <v>53</v>
      </c>
      <c r="R7" s="143" t="s">
        <v>54</v>
      </c>
      <c r="S7" s="143" t="s">
        <v>55</v>
      </c>
      <c r="T7" s="143"/>
      <c r="U7" s="1396" t="s">
        <v>56</v>
      </c>
      <c r="V7" s="1397" t="s">
        <v>57</v>
      </c>
      <c r="W7" s="1397" t="s">
        <v>48</v>
      </c>
      <c r="X7" s="1397" t="s">
        <v>58</v>
      </c>
      <c r="Y7" s="1397" t="s">
        <v>49</v>
      </c>
      <c r="Z7" s="1397" t="s">
        <v>59</v>
      </c>
      <c r="AA7" s="1397" t="s">
        <v>50</v>
      </c>
      <c r="AB7" s="1397" t="s">
        <v>51</v>
      </c>
      <c r="AC7" s="1397" t="s">
        <v>52</v>
      </c>
      <c r="AD7" s="1397" t="s">
        <v>53</v>
      </c>
      <c r="AE7" s="1397"/>
      <c r="AF7" s="1396" t="s">
        <v>56</v>
      </c>
      <c r="AG7" s="233" t="s">
        <v>60</v>
      </c>
      <c r="AH7" s="233" t="s">
        <v>61</v>
      </c>
      <c r="AI7" s="233" t="s">
        <v>62</v>
      </c>
      <c r="AJ7" s="233" t="s">
        <v>63</v>
      </c>
      <c r="AK7" s="233" t="s">
        <v>64</v>
      </c>
      <c r="AL7" s="233" t="s">
        <v>65</v>
      </c>
      <c r="AM7" s="233" t="s">
        <v>66</v>
      </c>
      <c r="AN7" s="233" t="s">
        <v>67</v>
      </c>
      <c r="AO7" s="233" t="s">
        <v>68</v>
      </c>
      <c r="AP7" s="233" t="s">
        <v>69</v>
      </c>
      <c r="AQ7" s="233" t="s">
        <v>70</v>
      </c>
      <c r="AR7" s="233" t="s">
        <v>71</v>
      </c>
      <c r="AS7" s="233" t="s">
        <v>72</v>
      </c>
      <c r="AT7" s="233" t="s">
        <v>73</v>
      </c>
      <c r="AU7" s="233" t="s">
        <v>74</v>
      </c>
      <c r="AV7" s="233" t="s">
        <v>75</v>
      </c>
      <c r="AW7" s="233" t="s">
        <v>76</v>
      </c>
      <c r="AX7" s="233" t="s">
        <v>77</v>
      </c>
      <c r="AY7" s="233" t="s">
        <v>78</v>
      </c>
      <c r="AZ7" s="233" t="s">
        <v>79</v>
      </c>
      <c r="BA7" s="233" t="s">
        <v>80</v>
      </c>
      <c r="BB7" s="233" t="s">
        <v>81</v>
      </c>
      <c r="BC7" s="233" t="s">
        <v>82</v>
      </c>
      <c r="BD7" s="233" t="s">
        <v>83</v>
      </c>
      <c r="BE7" s="233" t="s">
        <v>84</v>
      </c>
      <c r="BF7" s="233" t="s">
        <v>85</v>
      </c>
      <c r="BG7" s="233" t="s">
        <v>86</v>
      </c>
      <c r="BH7" s="233" t="s">
        <v>87</v>
      </c>
      <c r="BI7" s="233" t="s">
        <v>88</v>
      </c>
      <c r="BJ7" s="233" t="s">
        <v>89</v>
      </c>
      <c r="BK7" s="233" t="s">
        <v>90</v>
      </c>
      <c r="BL7" s="233" t="s">
        <v>91</v>
      </c>
      <c r="BM7" s="1412" t="s">
        <v>92</v>
      </c>
      <c r="BN7" s="233" t="s">
        <v>93</v>
      </c>
      <c r="BO7" s="233" t="s">
        <v>94</v>
      </c>
      <c r="BP7" s="233" t="s">
        <v>95</v>
      </c>
      <c r="BQ7" s="233" t="s">
        <v>96</v>
      </c>
      <c r="BR7" s="233" t="s">
        <v>97</v>
      </c>
      <c r="BS7" s="233" t="s">
        <v>98</v>
      </c>
      <c r="BT7" s="233" t="s">
        <v>99</v>
      </c>
      <c r="BU7" s="233" t="s">
        <v>100</v>
      </c>
      <c r="BV7" s="233" t="s">
        <v>101</v>
      </c>
      <c r="BW7" s="233" t="s">
        <v>102</v>
      </c>
      <c r="BX7" s="233" t="s">
        <v>103</v>
      </c>
      <c r="BY7" s="233" t="s">
        <v>104</v>
      </c>
      <c r="BZ7" s="233" t="s">
        <v>105</v>
      </c>
      <c r="CA7" s="233" t="s">
        <v>106</v>
      </c>
      <c r="CB7" s="233" t="s">
        <v>107</v>
      </c>
      <c r="CC7" s="233" t="s">
        <v>108</v>
      </c>
      <c r="CD7" s="233" t="s">
        <v>109</v>
      </c>
      <c r="CE7" s="233" t="s">
        <v>110</v>
      </c>
      <c r="CF7" s="233" t="s">
        <v>111</v>
      </c>
      <c r="CG7" s="233" t="s">
        <v>112</v>
      </c>
      <c r="CH7" s="233" t="s">
        <v>113</v>
      </c>
      <c r="CI7" s="233" t="s">
        <v>114</v>
      </c>
      <c r="CJ7" s="233" t="s">
        <v>115</v>
      </c>
      <c r="CK7" s="233" t="s">
        <v>116</v>
      </c>
      <c r="CL7" s="233" t="s">
        <v>117</v>
      </c>
      <c r="CM7" s="233" t="s">
        <v>118</v>
      </c>
      <c r="CN7" s="233" t="s">
        <v>119</v>
      </c>
      <c r="CO7" s="233" t="s">
        <v>120</v>
      </c>
      <c r="CP7" s="233" t="s">
        <v>121</v>
      </c>
      <c r="CQ7" s="233" t="s">
        <v>122</v>
      </c>
      <c r="CR7" s="1413" t="s">
        <v>123</v>
      </c>
      <c r="CS7" s="233" t="s">
        <v>124</v>
      </c>
      <c r="CT7" s="233" t="s">
        <v>125</v>
      </c>
      <c r="CU7" s="233" t="s">
        <v>126</v>
      </c>
      <c r="CV7" s="233" t="s">
        <v>127</v>
      </c>
      <c r="CW7" s="233" t="s">
        <v>128</v>
      </c>
      <c r="CX7" s="233" t="s">
        <v>129</v>
      </c>
      <c r="CY7" s="233" t="s">
        <v>130</v>
      </c>
      <c r="CZ7" s="233" t="s">
        <v>131</v>
      </c>
      <c r="DA7" s="233" t="s">
        <v>132</v>
      </c>
      <c r="DB7" s="233" t="s">
        <v>133</v>
      </c>
      <c r="DC7" s="233" t="s">
        <v>134</v>
      </c>
      <c r="DD7" s="233" t="s">
        <v>135</v>
      </c>
      <c r="DE7" s="233" t="s">
        <v>136</v>
      </c>
      <c r="DF7" s="1416" t="s">
        <v>137</v>
      </c>
      <c r="DG7" s="233" t="s">
        <v>138</v>
      </c>
      <c r="DH7" s="233" t="s">
        <v>139</v>
      </c>
      <c r="DI7" s="233" t="s">
        <v>140</v>
      </c>
      <c r="DJ7" s="233" t="s">
        <v>141</v>
      </c>
      <c r="DK7" s="233" t="s">
        <v>142</v>
      </c>
      <c r="DL7" s="233" t="s">
        <v>130</v>
      </c>
      <c r="DM7" s="233" t="s">
        <v>143</v>
      </c>
      <c r="DN7" s="233" t="s">
        <v>144</v>
      </c>
      <c r="DO7" s="233" t="s">
        <v>130</v>
      </c>
      <c r="DP7" s="233" t="s">
        <v>145</v>
      </c>
      <c r="DQ7" s="233" t="s">
        <v>146</v>
      </c>
      <c r="DR7" s="233" t="s">
        <v>147</v>
      </c>
      <c r="DS7" s="233" t="s">
        <v>148</v>
      </c>
      <c r="DT7" s="1417" t="s">
        <v>149</v>
      </c>
      <c r="DU7" s="233" t="s">
        <v>150</v>
      </c>
      <c r="DV7" s="233" t="s">
        <v>130</v>
      </c>
      <c r="DW7" s="1417" t="s">
        <v>151</v>
      </c>
      <c r="DX7" s="1417" t="s">
        <v>152</v>
      </c>
      <c r="DY7" s="233" t="s">
        <v>153</v>
      </c>
      <c r="EA7" s="1417" t="s">
        <v>154</v>
      </c>
      <c r="EB7" s="1420" t="s">
        <v>155</v>
      </c>
      <c r="EC7" s="1421"/>
    </row>
    <row r="8" s="233" customFormat="1" ht="10" customHeight="1" spans="1:133">
      <c r="A8" s="1355"/>
      <c r="B8" s="1356"/>
      <c r="C8" s="1357"/>
      <c r="D8" s="1358"/>
      <c r="E8" s="1357"/>
      <c r="F8" s="1359"/>
      <c r="G8" s="1360"/>
      <c r="H8" s="1354"/>
      <c r="I8" s="1381"/>
      <c r="J8" s="1382"/>
      <c r="K8" s="1378"/>
      <c r="L8" s="143"/>
      <c r="M8" s="143"/>
      <c r="N8" s="143"/>
      <c r="O8" s="143"/>
      <c r="P8" s="143"/>
      <c r="Q8" s="143"/>
      <c r="R8" s="143"/>
      <c r="S8" s="143"/>
      <c r="T8" s="143"/>
      <c r="U8" s="1396"/>
      <c r="V8" s="1398"/>
      <c r="W8" s="1398"/>
      <c r="X8" s="1398"/>
      <c r="Y8" s="1398"/>
      <c r="Z8" s="1398"/>
      <c r="AA8" s="1398"/>
      <c r="AB8" s="1398"/>
      <c r="AC8" s="1398"/>
      <c r="AD8" s="1398"/>
      <c r="AE8" s="1398"/>
      <c r="AF8" s="1396"/>
      <c r="BM8" s="1412"/>
      <c r="CR8" s="1414"/>
      <c r="DD8" s="1412"/>
      <c r="DF8" s="1416"/>
      <c r="DH8" s="1412"/>
      <c r="DJ8" s="1412"/>
      <c r="DM8" s="1412"/>
      <c r="DN8" s="1412"/>
      <c r="DQ8" s="1412"/>
      <c r="DR8" s="1412"/>
      <c r="DS8" s="1412"/>
      <c r="DT8" s="1417"/>
      <c r="DW8" s="1417"/>
      <c r="DX8" s="1417"/>
      <c r="DY8" s="1412"/>
      <c r="EA8" s="1417"/>
      <c r="EB8" s="1422"/>
      <c r="EC8" s="1423"/>
    </row>
    <row r="9" s="153" customFormat="1" customHeight="1" spans="1:684">
      <c r="A9" s="101" t="s">
        <v>156</v>
      </c>
      <c r="B9" s="97"/>
      <c r="C9" s="1329" t="s">
        <v>157</v>
      </c>
      <c r="D9" s="1361"/>
      <c r="E9" s="282"/>
      <c r="F9" s="1362">
        <f t="shared" ref="F9:F22" si="0">(H9+I9+J9+K9)-SUM(AG9:ZH9)</f>
        <v>512</v>
      </c>
      <c r="G9" s="1363">
        <f t="shared" ref="G9:G22" si="1">(H9+I9+K9)-SUM(AG9:ZH9)</f>
        <v>512</v>
      </c>
      <c r="H9" s="1364"/>
      <c r="I9" s="1383"/>
      <c r="J9" s="1374">
        <f t="shared" ref="J9:J17" si="2">SUM(L9:U9)</f>
        <v>0</v>
      </c>
      <c r="K9" s="1384">
        <f t="shared" ref="K9:K22" si="3">SUM(V9:AF9)</f>
        <v>1000</v>
      </c>
      <c r="L9" s="1385"/>
      <c r="M9" s="1385"/>
      <c r="N9" s="1385"/>
      <c r="O9" s="1385"/>
      <c r="P9" s="1386"/>
      <c r="Q9" s="1385"/>
      <c r="R9" s="1385"/>
      <c r="S9" s="1385"/>
      <c r="T9" s="1385"/>
      <c r="U9" s="1385"/>
      <c r="V9" s="1399"/>
      <c r="W9" s="1399"/>
      <c r="X9" s="1399"/>
      <c r="Y9" s="1399"/>
      <c r="Z9" s="1405"/>
      <c r="AA9" s="1399"/>
      <c r="AB9" s="1399"/>
      <c r="AC9" s="1385">
        <v>1000</v>
      </c>
      <c r="AD9" s="1399"/>
      <c r="AE9" s="1399"/>
      <c r="AF9" s="1399"/>
      <c r="AG9" s="1338"/>
      <c r="AH9" s="178"/>
      <c r="AI9" s="1339"/>
      <c r="AJ9" s="1339"/>
      <c r="AK9" s="178"/>
      <c r="AL9" s="1339"/>
      <c r="AM9" s="178"/>
      <c r="AN9" s="178"/>
      <c r="AO9" s="178"/>
      <c r="AP9" s="178"/>
      <c r="AQ9" s="178"/>
      <c r="AR9" s="178"/>
      <c r="AS9" s="178"/>
      <c r="AT9" s="178"/>
      <c r="AU9" s="178"/>
      <c r="AV9" s="178"/>
      <c r="AW9" s="178"/>
      <c r="AX9" s="178"/>
      <c r="AY9" s="178"/>
      <c r="AZ9" s="178"/>
      <c r="BA9" s="178"/>
      <c r="BB9" s="178"/>
      <c r="BC9" s="178"/>
      <c r="BD9" s="178"/>
      <c r="BE9" s="178"/>
      <c r="BF9" s="178"/>
      <c r="BG9" s="178"/>
      <c r="BH9" s="178"/>
      <c r="BI9" s="178"/>
      <c r="BJ9" s="178"/>
      <c r="BK9" s="178"/>
      <c r="BL9" s="178"/>
      <c r="BM9" s="178"/>
      <c r="BN9" s="178"/>
      <c r="BO9" s="178"/>
      <c r="BP9" s="178"/>
      <c r="BQ9" s="178"/>
      <c r="BR9" s="178"/>
      <c r="BS9" s="178"/>
      <c r="BT9" s="178"/>
      <c r="BU9" s="178"/>
      <c r="BV9" s="178"/>
      <c r="BW9" s="178"/>
      <c r="BX9" s="178"/>
      <c r="BY9" s="178"/>
      <c r="BZ9" s="178"/>
      <c r="CA9" s="178"/>
      <c r="CB9" s="178"/>
      <c r="CC9" s="178"/>
      <c r="CD9" s="178"/>
      <c r="CE9" s="178"/>
      <c r="CF9" s="178"/>
      <c r="CG9" s="178"/>
      <c r="CH9" s="178"/>
      <c r="CI9" s="178"/>
      <c r="CJ9" s="178"/>
      <c r="CK9" s="178"/>
      <c r="CL9" s="178"/>
      <c r="CM9" s="178"/>
      <c r="CN9" s="178"/>
      <c r="CO9" s="178"/>
      <c r="CP9" s="178"/>
      <c r="CQ9" s="178"/>
      <c r="CR9" s="1340"/>
      <c r="CS9" s="178"/>
      <c r="CT9" s="178"/>
      <c r="CU9" s="178"/>
      <c r="CV9" s="178"/>
      <c r="CW9" s="178"/>
      <c r="CX9" s="178"/>
      <c r="CY9" s="178"/>
      <c r="CZ9" s="178"/>
      <c r="DA9" s="178"/>
      <c r="DB9" s="178"/>
      <c r="DC9" s="178"/>
      <c r="DD9" s="178"/>
      <c r="DE9" s="178"/>
      <c r="DF9" s="178"/>
      <c r="DG9" s="178"/>
      <c r="DH9" s="178"/>
      <c r="DI9" s="178"/>
      <c r="DJ9" s="178"/>
      <c r="DK9" s="178"/>
      <c r="DL9" s="178"/>
      <c r="DM9" s="178"/>
      <c r="DN9" s="178"/>
      <c r="DO9" s="178"/>
      <c r="DP9" s="178"/>
      <c r="DQ9" s="178">
        <v>180</v>
      </c>
      <c r="DR9" s="178"/>
      <c r="DS9" s="178"/>
      <c r="DT9" s="178"/>
      <c r="DU9" s="178"/>
      <c r="DV9" s="178">
        <v>18</v>
      </c>
      <c r="DW9" s="178"/>
      <c r="DX9" s="178"/>
      <c r="DY9" s="178"/>
      <c r="DZ9" s="178"/>
      <c r="EA9" s="178"/>
      <c r="EB9" s="47">
        <v>288</v>
      </c>
      <c r="EC9" s="48">
        <v>2</v>
      </c>
      <c r="ED9" s="178"/>
      <c r="EE9" s="178"/>
      <c r="EF9" s="178"/>
      <c r="EG9" s="178"/>
      <c r="EH9" s="178"/>
      <c r="EI9" s="178"/>
      <c r="EJ9" s="178"/>
      <c r="EK9" s="178"/>
      <c r="EL9" s="178"/>
      <c r="EM9" s="178"/>
      <c r="EN9" s="178"/>
      <c r="EO9" s="178"/>
      <c r="EP9" s="178"/>
      <c r="EQ9" s="178"/>
      <c r="ER9" s="178"/>
      <c r="ES9" s="178"/>
      <c r="ET9" s="178"/>
      <c r="EU9" s="178"/>
      <c r="EV9" s="178"/>
      <c r="EW9" s="178"/>
      <c r="EX9" s="178"/>
      <c r="EY9" s="178"/>
      <c r="EZ9" s="178"/>
      <c r="FA9" s="178"/>
      <c r="FB9" s="178"/>
      <c r="FC9" s="178"/>
      <c r="FD9" s="178"/>
      <c r="FE9" s="178"/>
      <c r="FF9" s="178"/>
      <c r="FG9" s="178"/>
      <c r="FH9" s="178"/>
      <c r="FI9" s="178"/>
      <c r="FJ9" s="178"/>
      <c r="FK9" s="178"/>
      <c r="FL9" s="178"/>
      <c r="FM9" s="178"/>
      <c r="FN9" s="178"/>
      <c r="FO9" s="178"/>
      <c r="FP9" s="178"/>
      <c r="FQ9" s="178"/>
      <c r="FR9" s="178"/>
      <c r="FS9" s="178"/>
      <c r="FT9" s="178"/>
      <c r="FU9" s="178"/>
      <c r="FV9" s="178"/>
      <c r="FW9" s="178"/>
      <c r="FX9" s="178"/>
      <c r="FY9" s="178"/>
      <c r="FZ9" s="178"/>
      <c r="GA9" s="178"/>
      <c r="GB9" s="178"/>
      <c r="GC9" s="178"/>
      <c r="GD9" s="178"/>
      <c r="GE9" s="178"/>
      <c r="GF9" s="178"/>
      <c r="GG9" s="178"/>
      <c r="GH9" s="178"/>
      <c r="GI9" s="178"/>
      <c r="GJ9" s="178"/>
      <c r="GK9" s="178"/>
      <c r="GL9" s="178"/>
      <c r="GM9" s="178"/>
      <c r="GN9" s="178"/>
      <c r="GO9" s="178"/>
      <c r="GP9" s="178"/>
      <c r="GQ9" s="178"/>
      <c r="GR9" s="178"/>
      <c r="GS9" s="178"/>
      <c r="GT9" s="178"/>
      <c r="GU9" s="178"/>
      <c r="GV9" s="178"/>
      <c r="GW9" s="178"/>
      <c r="GX9" s="178"/>
      <c r="GY9" s="178"/>
      <c r="GZ9" s="178"/>
      <c r="HA9" s="178"/>
      <c r="HB9" s="178"/>
      <c r="HC9" s="178"/>
      <c r="HD9" s="178"/>
      <c r="HE9" s="178"/>
      <c r="HF9" s="178"/>
      <c r="HG9" s="178"/>
      <c r="HH9" s="178"/>
      <c r="HI9" s="178"/>
      <c r="HJ9" s="178"/>
      <c r="HK9" s="178"/>
      <c r="HL9" s="178"/>
      <c r="HM9" s="178"/>
      <c r="HN9" s="178"/>
      <c r="HO9" s="178"/>
      <c r="HP9" s="178"/>
      <c r="HQ9" s="178"/>
      <c r="HR9" s="178"/>
      <c r="HS9" s="178"/>
      <c r="HT9" s="178"/>
      <c r="HU9" s="178"/>
      <c r="HV9" s="178"/>
      <c r="HW9" s="178"/>
      <c r="HX9" s="178"/>
      <c r="HY9" s="178"/>
      <c r="HZ9" s="178"/>
      <c r="IA9" s="178"/>
      <c r="IB9" s="178"/>
      <c r="IC9" s="178"/>
      <c r="ID9" s="178"/>
      <c r="IE9" s="178"/>
      <c r="IF9" s="178"/>
      <c r="IG9" s="178"/>
      <c r="IH9" s="178"/>
      <c r="II9" s="178"/>
      <c r="IJ9" s="178"/>
      <c r="IK9" s="178"/>
      <c r="IL9" s="178"/>
      <c r="IM9" s="178"/>
      <c r="IN9" s="178"/>
      <c r="IO9" s="178"/>
      <c r="IP9" s="178"/>
      <c r="IQ9" s="178"/>
      <c r="IR9" s="178"/>
      <c r="IS9" s="178"/>
      <c r="IT9" s="178"/>
      <c r="IU9" s="178"/>
      <c r="IV9" s="178"/>
      <c r="IW9" s="178"/>
      <c r="IX9" s="178"/>
      <c r="IY9" s="178"/>
      <c r="IZ9" s="178"/>
      <c r="JA9" s="178"/>
      <c r="JB9" s="178"/>
      <c r="JC9" s="178"/>
      <c r="JD9" s="178"/>
      <c r="JE9" s="178"/>
      <c r="JF9" s="178"/>
      <c r="JG9" s="178"/>
      <c r="JH9" s="178"/>
      <c r="JI9" s="178"/>
      <c r="JJ9" s="178"/>
      <c r="JK9" s="178"/>
      <c r="JL9" s="178"/>
      <c r="JM9" s="178"/>
      <c r="JN9" s="178"/>
      <c r="JO9" s="178"/>
      <c r="JP9" s="178"/>
      <c r="JQ9" s="178"/>
      <c r="JR9" s="178"/>
      <c r="JS9" s="178"/>
      <c r="JT9" s="178"/>
      <c r="JU9" s="178"/>
      <c r="JV9" s="178"/>
      <c r="JW9" s="178"/>
      <c r="JX9" s="178"/>
      <c r="JY9" s="178"/>
      <c r="JZ9" s="178"/>
      <c r="KA9" s="178"/>
      <c r="KB9" s="178"/>
      <c r="KC9" s="178"/>
      <c r="KD9" s="178"/>
      <c r="KE9" s="178"/>
      <c r="KF9" s="178"/>
      <c r="KG9" s="178"/>
      <c r="KH9" s="178"/>
      <c r="KI9" s="178"/>
      <c r="KJ9" s="178"/>
      <c r="KK9" s="178"/>
      <c r="KL9" s="178"/>
      <c r="KM9" s="178"/>
      <c r="KN9" s="178"/>
      <c r="KO9" s="178"/>
      <c r="KP9" s="178"/>
      <c r="KQ9" s="178"/>
      <c r="KR9" s="178"/>
      <c r="KS9" s="178"/>
      <c r="KT9" s="178"/>
      <c r="KU9" s="178"/>
      <c r="KV9" s="178"/>
      <c r="KW9" s="178"/>
      <c r="KX9" s="178"/>
      <c r="KY9" s="178"/>
      <c r="KZ9" s="178"/>
      <c r="LA9" s="178"/>
      <c r="LB9" s="178"/>
      <c r="LC9" s="178"/>
      <c r="LD9" s="178"/>
      <c r="LE9" s="178"/>
      <c r="LF9" s="178"/>
      <c r="LG9" s="178"/>
      <c r="LH9" s="178"/>
      <c r="LI9" s="178"/>
      <c r="LJ9" s="178"/>
      <c r="LK9" s="178"/>
      <c r="LL9" s="178"/>
      <c r="LM9" s="178"/>
      <c r="LN9" s="178"/>
      <c r="LO9" s="178"/>
      <c r="LP9" s="178"/>
      <c r="LQ9" s="178"/>
      <c r="LR9" s="178"/>
      <c r="LS9" s="178"/>
      <c r="LT9" s="178"/>
      <c r="LU9" s="178"/>
      <c r="LV9" s="178"/>
      <c r="LW9" s="178"/>
      <c r="LX9" s="178"/>
      <c r="LY9" s="178"/>
      <c r="LZ9" s="178"/>
      <c r="MA9" s="178"/>
      <c r="MB9" s="178"/>
      <c r="MC9" s="178"/>
      <c r="MD9" s="178"/>
      <c r="ME9" s="178"/>
      <c r="MF9" s="178"/>
      <c r="MG9" s="178"/>
      <c r="MH9" s="178"/>
      <c r="MI9" s="178"/>
      <c r="MJ9" s="178"/>
      <c r="MK9" s="178"/>
      <c r="ML9" s="178"/>
      <c r="MM9" s="178"/>
      <c r="MN9" s="178"/>
      <c r="MO9" s="178"/>
      <c r="MP9" s="178"/>
      <c r="MQ9" s="178"/>
      <c r="MR9" s="178"/>
      <c r="MS9" s="178"/>
      <c r="MT9" s="178"/>
      <c r="MU9" s="178"/>
      <c r="MV9" s="178"/>
      <c r="MW9" s="178"/>
      <c r="MX9" s="178"/>
      <c r="MY9" s="178"/>
      <c r="MZ9" s="178"/>
      <c r="NA9" s="178"/>
      <c r="NB9" s="178"/>
      <c r="NC9" s="178"/>
      <c r="ND9" s="178"/>
      <c r="NE9" s="178"/>
      <c r="NF9" s="178"/>
      <c r="NG9" s="178"/>
      <c r="NH9" s="178"/>
      <c r="NI9" s="178"/>
      <c r="NJ9" s="178"/>
      <c r="NK9" s="178"/>
      <c r="NL9" s="178"/>
      <c r="NM9" s="178"/>
      <c r="NN9" s="178"/>
      <c r="NO9" s="178"/>
      <c r="NP9" s="178"/>
      <c r="NQ9" s="178"/>
      <c r="NR9" s="178"/>
      <c r="NS9" s="178"/>
      <c r="NT9" s="178"/>
      <c r="NU9" s="178"/>
      <c r="NV9" s="178"/>
      <c r="NW9" s="178"/>
      <c r="NX9" s="178"/>
      <c r="NY9" s="178"/>
      <c r="NZ9" s="178"/>
      <c r="OA9" s="178"/>
      <c r="OB9" s="178"/>
      <c r="OC9" s="178"/>
      <c r="OD9" s="178"/>
      <c r="OE9" s="178"/>
      <c r="OF9" s="178"/>
      <c r="OG9" s="178"/>
      <c r="OH9" s="178"/>
      <c r="OI9" s="178"/>
      <c r="OJ9" s="178"/>
      <c r="OK9" s="178"/>
      <c r="OL9" s="178"/>
      <c r="OM9" s="178"/>
      <c r="ON9" s="178"/>
      <c r="OO9" s="178"/>
      <c r="OP9" s="178"/>
      <c r="OQ9" s="178"/>
      <c r="OR9" s="178"/>
      <c r="OS9" s="178"/>
      <c r="OT9" s="178"/>
      <c r="OU9" s="178"/>
      <c r="OV9" s="178"/>
      <c r="OW9" s="178"/>
      <c r="OX9" s="178"/>
      <c r="OY9" s="178"/>
      <c r="OZ9" s="178"/>
      <c r="PA9" s="178"/>
      <c r="PB9" s="178"/>
      <c r="PC9" s="178"/>
      <c r="PD9" s="178"/>
      <c r="PE9" s="178"/>
      <c r="PF9" s="178"/>
      <c r="PG9" s="178"/>
      <c r="PH9" s="178"/>
      <c r="PI9" s="178"/>
      <c r="PJ9" s="178"/>
      <c r="PK9" s="178"/>
      <c r="PL9" s="178"/>
      <c r="PM9" s="178"/>
      <c r="PN9" s="178"/>
      <c r="PO9" s="178"/>
      <c r="PP9" s="178"/>
      <c r="PQ9" s="178"/>
      <c r="PR9" s="178"/>
      <c r="PS9" s="178"/>
      <c r="PT9" s="178"/>
      <c r="PU9" s="178"/>
      <c r="PV9" s="178"/>
      <c r="PW9" s="178"/>
      <c r="PX9" s="178"/>
      <c r="PY9" s="178"/>
      <c r="PZ9" s="178"/>
      <c r="QA9" s="178"/>
      <c r="QB9" s="178"/>
      <c r="QC9" s="178"/>
      <c r="QD9" s="178"/>
      <c r="QE9" s="178"/>
      <c r="QF9" s="178"/>
      <c r="QG9" s="178"/>
      <c r="QH9" s="178"/>
      <c r="QI9" s="178"/>
      <c r="QJ9" s="178"/>
      <c r="QK9" s="178"/>
      <c r="QL9" s="178"/>
      <c r="QM9" s="178"/>
      <c r="QN9" s="178"/>
      <c r="QO9" s="178"/>
      <c r="QP9" s="178"/>
      <c r="QQ9" s="178"/>
      <c r="QR9" s="178"/>
      <c r="QS9" s="178"/>
      <c r="QT9" s="178"/>
      <c r="QU9" s="178"/>
      <c r="QV9" s="178"/>
      <c r="QW9" s="178"/>
      <c r="QX9" s="178"/>
      <c r="QY9" s="178"/>
      <c r="QZ9" s="178"/>
      <c r="RA9" s="178"/>
      <c r="RB9" s="178"/>
      <c r="RC9" s="178"/>
      <c r="RD9" s="178"/>
      <c r="RE9" s="178"/>
      <c r="RF9" s="178"/>
      <c r="RG9" s="178"/>
      <c r="RH9" s="178"/>
      <c r="RI9" s="178"/>
      <c r="RJ9" s="178"/>
      <c r="RK9" s="178"/>
      <c r="RL9" s="178"/>
      <c r="RM9" s="178"/>
      <c r="RN9" s="178"/>
      <c r="RO9" s="178"/>
      <c r="RP9" s="178"/>
      <c r="RQ9" s="178"/>
      <c r="RR9" s="178"/>
      <c r="RS9" s="178"/>
      <c r="RT9" s="178"/>
      <c r="RU9" s="178"/>
      <c r="RV9" s="178"/>
      <c r="RW9" s="178"/>
      <c r="RX9" s="178"/>
      <c r="RY9" s="178"/>
      <c r="RZ9" s="178"/>
      <c r="SA9" s="178"/>
      <c r="SB9" s="178"/>
      <c r="SC9" s="178"/>
      <c r="SD9" s="178"/>
      <c r="SE9" s="178"/>
      <c r="SF9" s="178"/>
      <c r="SG9" s="178"/>
      <c r="SH9" s="178"/>
      <c r="SI9" s="178"/>
      <c r="SJ9" s="178"/>
      <c r="SK9" s="178"/>
      <c r="SL9" s="178"/>
      <c r="SM9" s="178"/>
      <c r="SN9" s="178"/>
      <c r="SO9" s="178"/>
      <c r="SP9" s="178"/>
      <c r="SQ9" s="178"/>
      <c r="SR9" s="178"/>
      <c r="SS9" s="178"/>
      <c r="ST9" s="178"/>
      <c r="SU9" s="178"/>
      <c r="SV9" s="178"/>
      <c r="SW9" s="178"/>
      <c r="SX9" s="178"/>
      <c r="SY9" s="178"/>
      <c r="SZ9" s="178"/>
      <c r="TA9" s="178"/>
      <c r="TB9" s="178"/>
      <c r="TC9" s="178"/>
      <c r="TD9" s="178"/>
      <c r="TE9" s="178"/>
      <c r="TF9" s="178"/>
      <c r="TG9" s="178"/>
      <c r="TH9" s="178"/>
      <c r="TI9" s="178"/>
      <c r="TJ9" s="178"/>
      <c r="TK9" s="178"/>
      <c r="TL9" s="178"/>
      <c r="TM9" s="178"/>
      <c r="TN9" s="178"/>
      <c r="TO9" s="178"/>
      <c r="TP9" s="178"/>
      <c r="TQ9" s="178"/>
      <c r="TR9" s="178"/>
      <c r="TS9" s="178"/>
      <c r="TT9" s="178"/>
      <c r="TU9" s="178"/>
      <c r="TV9" s="178"/>
      <c r="TW9" s="178"/>
      <c r="TX9" s="178"/>
      <c r="TY9" s="178"/>
      <c r="TZ9" s="178"/>
      <c r="UA9" s="178"/>
      <c r="UB9" s="178"/>
      <c r="UC9" s="178"/>
      <c r="UD9" s="178"/>
      <c r="UE9" s="178"/>
      <c r="UF9" s="178"/>
      <c r="UG9" s="178"/>
      <c r="UH9" s="178"/>
      <c r="UI9" s="178"/>
      <c r="UJ9" s="178"/>
      <c r="UK9" s="178"/>
      <c r="UL9" s="178"/>
      <c r="UM9" s="178"/>
      <c r="UN9" s="178"/>
      <c r="UO9" s="178"/>
      <c r="UP9" s="178"/>
      <c r="UQ9" s="178"/>
      <c r="UR9" s="178"/>
      <c r="US9" s="178"/>
      <c r="UT9" s="178"/>
      <c r="UU9" s="178"/>
      <c r="UV9" s="178"/>
      <c r="UW9" s="178"/>
      <c r="UX9" s="178"/>
      <c r="UY9" s="178"/>
      <c r="UZ9" s="178"/>
      <c r="VA9" s="178"/>
      <c r="VB9" s="178"/>
      <c r="VC9" s="178"/>
      <c r="VD9" s="178"/>
      <c r="VE9" s="178"/>
      <c r="VF9" s="178"/>
      <c r="VG9" s="178"/>
      <c r="VH9" s="178"/>
      <c r="VI9" s="178"/>
      <c r="VJ9" s="178"/>
      <c r="VK9" s="178"/>
      <c r="VL9" s="178"/>
      <c r="VM9" s="178"/>
      <c r="VN9" s="178"/>
      <c r="VO9" s="178"/>
      <c r="VP9" s="178"/>
      <c r="VQ9" s="178"/>
      <c r="VR9" s="178"/>
      <c r="VS9" s="178"/>
      <c r="VT9" s="178"/>
      <c r="VU9" s="178"/>
      <c r="VV9" s="178"/>
      <c r="VW9" s="178"/>
      <c r="VX9" s="178"/>
      <c r="VY9" s="178"/>
      <c r="VZ9" s="178"/>
      <c r="WA9" s="178"/>
      <c r="WB9" s="178"/>
      <c r="WC9" s="178"/>
      <c r="WD9" s="178"/>
      <c r="WE9" s="178"/>
      <c r="WF9" s="178"/>
      <c r="WG9" s="178"/>
      <c r="WH9" s="178"/>
      <c r="WI9" s="178"/>
      <c r="WJ9" s="178"/>
      <c r="WK9" s="178"/>
      <c r="WL9" s="178"/>
      <c r="WM9" s="178"/>
      <c r="WN9" s="178"/>
      <c r="WO9" s="178"/>
      <c r="WP9" s="178"/>
      <c r="WQ9" s="178"/>
      <c r="WR9" s="178"/>
      <c r="WS9" s="178"/>
      <c r="WT9" s="178"/>
      <c r="WU9" s="178"/>
      <c r="WV9" s="178"/>
      <c r="WW9" s="178"/>
      <c r="WX9" s="178"/>
      <c r="WY9" s="178"/>
      <c r="WZ9" s="178"/>
      <c r="XA9" s="178"/>
      <c r="XB9" s="178"/>
      <c r="XC9" s="178"/>
      <c r="XD9" s="178"/>
      <c r="XE9" s="178"/>
      <c r="XF9" s="178"/>
      <c r="XG9" s="178"/>
      <c r="XH9" s="178"/>
      <c r="XI9" s="178"/>
      <c r="XJ9" s="178"/>
      <c r="XK9" s="178"/>
      <c r="XL9" s="178"/>
      <c r="XM9" s="178"/>
      <c r="XN9" s="178"/>
      <c r="XO9" s="178"/>
      <c r="XP9" s="178"/>
      <c r="XQ9" s="178"/>
      <c r="XR9" s="178"/>
      <c r="XS9" s="178"/>
      <c r="XT9" s="178"/>
      <c r="XU9" s="178"/>
      <c r="XV9" s="178"/>
      <c r="XW9" s="178"/>
      <c r="XX9" s="178"/>
      <c r="XY9" s="178"/>
      <c r="XZ9" s="178"/>
      <c r="YA9" s="178"/>
      <c r="YB9" s="178"/>
      <c r="YC9" s="178"/>
      <c r="YD9" s="178"/>
      <c r="YE9" s="178"/>
      <c r="YF9" s="178"/>
      <c r="YG9" s="178"/>
      <c r="YH9" s="178"/>
      <c r="YI9" s="178"/>
      <c r="YJ9" s="178"/>
      <c r="YK9" s="178"/>
      <c r="YL9" s="178"/>
      <c r="YM9" s="178"/>
      <c r="YN9" s="178"/>
      <c r="YO9" s="178"/>
      <c r="YP9" s="178"/>
      <c r="YQ9" s="178"/>
      <c r="YR9" s="178"/>
      <c r="YS9" s="178"/>
      <c r="YT9" s="178"/>
      <c r="YU9" s="178"/>
      <c r="YV9" s="178"/>
      <c r="YW9" s="178"/>
      <c r="YX9" s="178"/>
      <c r="YY9" s="178"/>
      <c r="YZ9" s="178"/>
      <c r="ZA9" s="178"/>
      <c r="ZB9" s="178"/>
      <c r="ZC9" s="178"/>
      <c r="ZD9" s="178"/>
      <c r="ZE9" s="178"/>
      <c r="ZF9" s="178"/>
      <c r="ZG9" s="178"/>
      <c r="ZH9" s="178"/>
    </row>
    <row r="10" s="153" customFormat="1" customHeight="1" spans="1:684">
      <c r="A10" s="101" t="s">
        <v>158</v>
      </c>
      <c r="B10" s="97"/>
      <c r="C10" s="1329" t="s">
        <v>159</v>
      </c>
      <c r="D10" s="1361"/>
      <c r="E10" s="282"/>
      <c r="F10" s="1362">
        <f t="shared" si="0"/>
        <v>511</v>
      </c>
      <c r="G10" s="1363">
        <f t="shared" si="1"/>
        <v>511</v>
      </c>
      <c r="H10" s="1364"/>
      <c r="I10" s="1383"/>
      <c r="J10" s="1374">
        <f t="shared" si="2"/>
        <v>0</v>
      </c>
      <c r="K10" s="1384">
        <f t="shared" si="3"/>
        <v>1000</v>
      </c>
      <c r="L10" s="1385"/>
      <c r="M10" s="1385"/>
      <c r="N10" s="1385"/>
      <c r="O10" s="1385"/>
      <c r="P10" s="1386"/>
      <c r="Q10" s="1385"/>
      <c r="R10" s="1385"/>
      <c r="S10" s="1385"/>
      <c r="T10" s="1385"/>
      <c r="U10" s="1385"/>
      <c r="V10" s="1399"/>
      <c r="W10" s="1399"/>
      <c r="X10" s="1399"/>
      <c r="Y10" s="1399"/>
      <c r="Z10" s="1405"/>
      <c r="AA10" s="1399"/>
      <c r="AB10" s="1399"/>
      <c r="AC10" s="1385">
        <v>1000</v>
      </c>
      <c r="AD10" s="1399"/>
      <c r="AE10" s="1399"/>
      <c r="AF10" s="1399"/>
      <c r="AG10" s="1338"/>
      <c r="AH10" s="178"/>
      <c r="AI10" s="1339"/>
      <c r="AJ10" s="1339"/>
      <c r="AK10" s="178"/>
      <c r="AL10" s="1339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8"/>
      <c r="CJ10" s="178"/>
      <c r="CK10" s="178"/>
      <c r="CL10" s="178"/>
      <c r="CM10" s="178"/>
      <c r="CN10" s="178"/>
      <c r="CO10" s="178"/>
      <c r="CP10" s="178"/>
      <c r="CQ10" s="178"/>
      <c r="CR10" s="1340"/>
      <c r="CS10" s="178"/>
      <c r="CT10" s="178"/>
      <c r="CU10" s="178"/>
      <c r="CV10" s="178"/>
      <c r="CW10" s="178"/>
      <c r="CX10" s="178"/>
      <c r="CY10" s="178"/>
      <c r="CZ10" s="178"/>
      <c r="DA10" s="178"/>
      <c r="DB10" s="178"/>
      <c r="DC10" s="178"/>
      <c r="DD10" s="178"/>
      <c r="DE10" s="178"/>
      <c r="DF10" s="178"/>
      <c r="DG10" s="178"/>
      <c r="DH10" s="178"/>
      <c r="DI10" s="178"/>
      <c r="DJ10" s="178"/>
      <c r="DK10" s="178"/>
      <c r="DL10" s="178"/>
      <c r="DM10" s="178"/>
      <c r="DN10" s="178"/>
      <c r="DO10" s="178"/>
      <c r="DP10" s="178"/>
      <c r="DQ10" s="178">
        <v>180</v>
      </c>
      <c r="DR10" s="178"/>
      <c r="DS10" s="178"/>
      <c r="DT10" s="178"/>
      <c r="DU10" s="178"/>
      <c r="DV10" s="178">
        <v>18</v>
      </c>
      <c r="DW10" s="178"/>
      <c r="DX10" s="178"/>
      <c r="DY10" s="178"/>
      <c r="DZ10" s="178"/>
      <c r="EA10" s="178"/>
      <c r="EB10" s="47">
        <v>288</v>
      </c>
      <c r="EC10" s="48">
        <v>3</v>
      </c>
      <c r="ED10" s="178"/>
      <c r="EE10" s="178"/>
      <c r="EF10" s="178"/>
      <c r="EG10" s="178"/>
      <c r="EH10" s="178"/>
      <c r="EI10" s="178"/>
      <c r="EJ10" s="178"/>
      <c r="EK10" s="178"/>
      <c r="EL10" s="178"/>
      <c r="EM10" s="178"/>
      <c r="EN10" s="178"/>
      <c r="EO10" s="178"/>
      <c r="EP10" s="178"/>
      <c r="EQ10" s="178"/>
      <c r="ER10" s="178"/>
      <c r="ES10" s="178"/>
      <c r="ET10" s="178"/>
      <c r="EU10" s="178"/>
      <c r="EV10" s="178"/>
      <c r="EW10" s="178"/>
      <c r="EX10" s="178"/>
      <c r="EY10" s="178"/>
      <c r="EZ10" s="178"/>
      <c r="FA10" s="178"/>
      <c r="FB10" s="178"/>
      <c r="FC10" s="178"/>
      <c r="FD10" s="178"/>
      <c r="FE10" s="178"/>
      <c r="FF10" s="178"/>
      <c r="FG10" s="178"/>
      <c r="FH10" s="178"/>
      <c r="FI10" s="178"/>
      <c r="FJ10" s="178"/>
      <c r="FK10" s="178"/>
      <c r="FL10" s="178"/>
      <c r="FM10" s="178"/>
      <c r="FN10" s="178"/>
      <c r="FO10" s="178"/>
      <c r="FP10" s="178"/>
      <c r="FQ10" s="178"/>
      <c r="FR10" s="178"/>
      <c r="FS10" s="178"/>
      <c r="FT10" s="178"/>
      <c r="FU10" s="178"/>
      <c r="FV10" s="178"/>
      <c r="FW10" s="178"/>
      <c r="FX10" s="178"/>
      <c r="FY10" s="178"/>
      <c r="FZ10" s="178"/>
      <c r="GA10" s="178"/>
      <c r="GB10" s="178"/>
      <c r="GC10" s="178"/>
      <c r="GD10" s="178"/>
      <c r="GE10" s="178"/>
      <c r="GF10" s="178"/>
      <c r="GG10" s="178"/>
      <c r="GH10" s="178"/>
      <c r="GI10" s="178"/>
      <c r="GJ10" s="178"/>
      <c r="GK10" s="178"/>
      <c r="GL10" s="178"/>
      <c r="GM10" s="178"/>
      <c r="GN10" s="178"/>
      <c r="GO10" s="178"/>
      <c r="GP10" s="178"/>
      <c r="GQ10" s="178"/>
      <c r="GR10" s="178"/>
      <c r="GS10" s="178"/>
      <c r="GT10" s="178"/>
      <c r="GU10" s="178"/>
      <c r="GV10" s="178"/>
      <c r="GW10" s="178"/>
      <c r="GX10" s="178"/>
      <c r="GY10" s="178"/>
      <c r="GZ10" s="178"/>
      <c r="HA10" s="178"/>
      <c r="HB10" s="178"/>
      <c r="HC10" s="178"/>
      <c r="HD10" s="178"/>
      <c r="HE10" s="178"/>
      <c r="HF10" s="178"/>
      <c r="HG10" s="178"/>
      <c r="HH10" s="178"/>
      <c r="HI10" s="178"/>
      <c r="HJ10" s="178"/>
      <c r="HK10" s="178"/>
      <c r="HL10" s="178"/>
      <c r="HM10" s="178"/>
      <c r="HN10" s="178"/>
      <c r="HO10" s="178"/>
      <c r="HP10" s="178"/>
      <c r="HQ10" s="178"/>
      <c r="HR10" s="178"/>
      <c r="HS10" s="178"/>
      <c r="HT10" s="178"/>
      <c r="HU10" s="178"/>
      <c r="HV10" s="178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178"/>
      <c r="IH10" s="178"/>
      <c r="II10" s="178"/>
      <c r="IJ10" s="178"/>
      <c r="IK10" s="178"/>
      <c r="IL10" s="178"/>
      <c r="IM10" s="178"/>
      <c r="IN10" s="178"/>
      <c r="IO10" s="178"/>
      <c r="IP10" s="178"/>
      <c r="IQ10" s="178"/>
      <c r="IR10" s="178"/>
      <c r="IS10" s="178"/>
      <c r="IT10" s="178"/>
      <c r="IU10" s="178"/>
      <c r="IV10" s="178"/>
      <c r="IW10" s="178"/>
      <c r="IX10" s="178"/>
      <c r="IY10" s="178"/>
      <c r="IZ10" s="178"/>
      <c r="JA10" s="178"/>
      <c r="JB10" s="178"/>
      <c r="JC10" s="178"/>
      <c r="JD10" s="178"/>
      <c r="JE10" s="178"/>
      <c r="JF10" s="178"/>
      <c r="JG10" s="178"/>
      <c r="JH10" s="178"/>
      <c r="JI10" s="178"/>
      <c r="JJ10" s="178"/>
      <c r="JK10" s="178"/>
      <c r="JL10" s="178"/>
      <c r="JM10" s="178"/>
      <c r="JN10" s="178"/>
      <c r="JO10" s="178"/>
      <c r="JP10" s="178"/>
      <c r="JQ10" s="178"/>
      <c r="JR10" s="178"/>
      <c r="JS10" s="178"/>
      <c r="JT10" s="178"/>
      <c r="JU10" s="178"/>
      <c r="JV10" s="178"/>
      <c r="JW10" s="178"/>
      <c r="JX10" s="178"/>
      <c r="JY10" s="178"/>
      <c r="JZ10" s="178"/>
      <c r="KA10" s="178"/>
      <c r="KB10" s="178"/>
      <c r="KC10" s="178"/>
      <c r="KD10" s="178"/>
      <c r="KE10" s="178"/>
      <c r="KF10" s="178"/>
      <c r="KG10" s="178"/>
      <c r="KH10" s="178"/>
      <c r="KI10" s="178"/>
      <c r="KJ10" s="178"/>
      <c r="KK10" s="178"/>
      <c r="KL10" s="178"/>
      <c r="KM10" s="178"/>
      <c r="KN10" s="178"/>
      <c r="KO10" s="178"/>
      <c r="KP10" s="178"/>
      <c r="KQ10" s="178"/>
      <c r="KR10" s="178"/>
      <c r="KS10" s="178"/>
      <c r="KT10" s="178"/>
      <c r="KU10" s="178"/>
      <c r="KV10" s="178"/>
      <c r="KW10" s="178"/>
      <c r="KX10" s="178"/>
      <c r="KY10" s="178"/>
      <c r="KZ10" s="178"/>
      <c r="LA10" s="178"/>
      <c r="LB10" s="178"/>
      <c r="LC10" s="178"/>
      <c r="LD10" s="178"/>
      <c r="LE10" s="178"/>
      <c r="LF10" s="178"/>
      <c r="LG10" s="178"/>
      <c r="LH10" s="178"/>
      <c r="LI10" s="178"/>
      <c r="LJ10" s="178"/>
      <c r="LK10" s="178"/>
      <c r="LL10" s="178"/>
      <c r="LM10" s="178"/>
      <c r="LN10" s="178"/>
      <c r="LO10" s="178"/>
      <c r="LP10" s="178"/>
      <c r="LQ10" s="178"/>
      <c r="LR10" s="178"/>
      <c r="LS10" s="178"/>
      <c r="LT10" s="178"/>
      <c r="LU10" s="178"/>
      <c r="LV10" s="178"/>
      <c r="LW10" s="178"/>
      <c r="LX10" s="178"/>
      <c r="LY10" s="178"/>
      <c r="LZ10" s="178"/>
      <c r="MA10" s="178"/>
      <c r="MB10" s="178"/>
      <c r="MC10" s="178"/>
      <c r="MD10" s="178"/>
      <c r="ME10" s="178"/>
      <c r="MF10" s="178"/>
      <c r="MG10" s="178"/>
      <c r="MH10" s="178"/>
      <c r="MI10" s="178"/>
      <c r="MJ10" s="178"/>
      <c r="MK10" s="178"/>
      <c r="ML10" s="178"/>
      <c r="MM10" s="178"/>
      <c r="MN10" s="178"/>
      <c r="MO10" s="178"/>
      <c r="MP10" s="178"/>
      <c r="MQ10" s="178"/>
      <c r="MR10" s="178"/>
      <c r="MS10" s="178"/>
      <c r="MT10" s="178"/>
      <c r="MU10" s="178"/>
      <c r="MV10" s="178"/>
      <c r="MW10" s="178"/>
      <c r="MX10" s="178"/>
      <c r="MY10" s="178"/>
      <c r="MZ10" s="178"/>
      <c r="NA10" s="178"/>
      <c r="NB10" s="178"/>
      <c r="NC10" s="178"/>
      <c r="ND10" s="178"/>
      <c r="NE10" s="178"/>
      <c r="NF10" s="178"/>
      <c r="NG10" s="178"/>
      <c r="NH10" s="178"/>
      <c r="NI10" s="178"/>
      <c r="NJ10" s="178"/>
      <c r="NK10" s="178"/>
      <c r="NL10" s="178"/>
      <c r="NM10" s="178"/>
      <c r="NN10" s="178"/>
      <c r="NO10" s="178"/>
      <c r="NP10" s="178"/>
      <c r="NQ10" s="178"/>
      <c r="NR10" s="178"/>
      <c r="NS10" s="178"/>
      <c r="NT10" s="178"/>
      <c r="NU10" s="178"/>
      <c r="NV10" s="178"/>
      <c r="NW10" s="178"/>
      <c r="NX10" s="178"/>
      <c r="NY10" s="178"/>
      <c r="NZ10" s="178"/>
      <c r="OA10" s="178"/>
      <c r="OB10" s="178"/>
      <c r="OC10" s="178"/>
      <c r="OD10" s="178"/>
      <c r="OE10" s="178"/>
      <c r="OF10" s="178"/>
      <c r="OG10" s="178"/>
      <c r="OH10" s="178"/>
      <c r="OI10" s="178"/>
      <c r="OJ10" s="178"/>
      <c r="OK10" s="178"/>
      <c r="OL10" s="178"/>
      <c r="OM10" s="178"/>
      <c r="ON10" s="178"/>
      <c r="OO10" s="178"/>
      <c r="OP10" s="178"/>
      <c r="OQ10" s="178"/>
      <c r="OR10" s="178"/>
      <c r="OS10" s="178"/>
      <c r="OT10" s="178"/>
      <c r="OU10" s="178"/>
      <c r="OV10" s="178"/>
      <c r="OW10" s="178"/>
      <c r="OX10" s="178"/>
      <c r="OY10" s="178"/>
      <c r="OZ10" s="178"/>
      <c r="PA10" s="178"/>
      <c r="PB10" s="178"/>
      <c r="PC10" s="178"/>
      <c r="PD10" s="178"/>
      <c r="PE10" s="178"/>
      <c r="PF10" s="178"/>
      <c r="PG10" s="178"/>
      <c r="PH10" s="178"/>
      <c r="PI10" s="178"/>
      <c r="PJ10" s="178"/>
      <c r="PK10" s="178"/>
      <c r="PL10" s="178"/>
      <c r="PM10" s="178"/>
      <c r="PN10" s="178"/>
      <c r="PO10" s="178"/>
      <c r="PP10" s="178"/>
      <c r="PQ10" s="178"/>
      <c r="PR10" s="178"/>
      <c r="PS10" s="178"/>
      <c r="PT10" s="178"/>
      <c r="PU10" s="178"/>
      <c r="PV10" s="178"/>
      <c r="PW10" s="178"/>
      <c r="PX10" s="178"/>
      <c r="PY10" s="178"/>
      <c r="PZ10" s="178"/>
      <c r="QA10" s="178"/>
      <c r="QB10" s="178"/>
      <c r="QC10" s="178"/>
      <c r="QD10" s="178"/>
      <c r="QE10" s="178"/>
      <c r="QF10" s="178"/>
      <c r="QG10" s="178"/>
      <c r="QH10" s="178"/>
      <c r="QI10" s="178"/>
      <c r="QJ10" s="178"/>
      <c r="QK10" s="178"/>
      <c r="QL10" s="178"/>
      <c r="QM10" s="178"/>
      <c r="QN10" s="178"/>
      <c r="QO10" s="178"/>
      <c r="QP10" s="178"/>
      <c r="QQ10" s="178"/>
      <c r="QR10" s="178"/>
      <c r="QS10" s="178"/>
      <c r="QT10" s="178"/>
      <c r="QU10" s="178"/>
      <c r="QV10" s="178"/>
      <c r="QW10" s="178"/>
      <c r="QX10" s="178"/>
      <c r="QY10" s="178"/>
      <c r="QZ10" s="178"/>
      <c r="RA10" s="178"/>
      <c r="RB10" s="178"/>
      <c r="RC10" s="178"/>
      <c r="RD10" s="178"/>
      <c r="RE10" s="178"/>
      <c r="RF10" s="178"/>
      <c r="RG10" s="178"/>
      <c r="RH10" s="178"/>
      <c r="RI10" s="178"/>
      <c r="RJ10" s="178"/>
      <c r="RK10" s="178"/>
      <c r="RL10" s="178"/>
      <c r="RM10" s="178"/>
      <c r="RN10" s="178"/>
      <c r="RO10" s="178"/>
      <c r="RP10" s="178"/>
      <c r="RQ10" s="178"/>
      <c r="RR10" s="178"/>
      <c r="RS10" s="178"/>
      <c r="RT10" s="178"/>
      <c r="RU10" s="178"/>
      <c r="RV10" s="178"/>
      <c r="RW10" s="178"/>
      <c r="RX10" s="178"/>
      <c r="RY10" s="178"/>
      <c r="RZ10" s="178"/>
      <c r="SA10" s="178"/>
      <c r="SB10" s="178"/>
      <c r="SC10" s="178"/>
      <c r="SD10" s="178"/>
      <c r="SE10" s="178"/>
      <c r="SF10" s="178"/>
      <c r="SG10" s="178"/>
      <c r="SH10" s="178"/>
      <c r="SI10" s="178"/>
      <c r="SJ10" s="178"/>
      <c r="SK10" s="178"/>
      <c r="SL10" s="178"/>
      <c r="SM10" s="178"/>
      <c r="SN10" s="178"/>
      <c r="SO10" s="178"/>
      <c r="SP10" s="178"/>
      <c r="SQ10" s="178"/>
      <c r="SR10" s="178"/>
      <c r="SS10" s="178"/>
      <c r="ST10" s="178"/>
      <c r="SU10" s="178"/>
      <c r="SV10" s="178"/>
      <c r="SW10" s="178"/>
      <c r="SX10" s="178"/>
      <c r="SY10" s="178"/>
      <c r="SZ10" s="178"/>
      <c r="TA10" s="178"/>
      <c r="TB10" s="178"/>
      <c r="TC10" s="178"/>
      <c r="TD10" s="178"/>
      <c r="TE10" s="178"/>
      <c r="TF10" s="178"/>
      <c r="TG10" s="178"/>
      <c r="TH10" s="178"/>
      <c r="TI10" s="178"/>
      <c r="TJ10" s="178"/>
      <c r="TK10" s="178"/>
      <c r="TL10" s="178"/>
      <c r="TM10" s="178"/>
      <c r="TN10" s="178"/>
      <c r="TO10" s="178"/>
      <c r="TP10" s="178"/>
      <c r="TQ10" s="178"/>
      <c r="TR10" s="178"/>
      <c r="TS10" s="178"/>
      <c r="TT10" s="178"/>
      <c r="TU10" s="178"/>
      <c r="TV10" s="178"/>
      <c r="TW10" s="178"/>
      <c r="TX10" s="178"/>
      <c r="TY10" s="178"/>
      <c r="TZ10" s="178"/>
      <c r="UA10" s="178"/>
      <c r="UB10" s="178"/>
      <c r="UC10" s="178"/>
      <c r="UD10" s="178"/>
      <c r="UE10" s="178"/>
      <c r="UF10" s="178"/>
      <c r="UG10" s="178"/>
      <c r="UH10" s="178"/>
      <c r="UI10" s="178"/>
      <c r="UJ10" s="178"/>
      <c r="UK10" s="178"/>
      <c r="UL10" s="178"/>
      <c r="UM10" s="178"/>
      <c r="UN10" s="178"/>
      <c r="UO10" s="178"/>
      <c r="UP10" s="178"/>
      <c r="UQ10" s="178"/>
      <c r="UR10" s="178"/>
      <c r="US10" s="178"/>
      <c r="UT10" s="178"/>
      <c r="UU10" s="178"/>
      <c r="UV10" s="178"/>
      <c r="UW10" s="178"/>
      <c r="UX10" s="178"/>
      <c r="UY10" s="178"/>
      <c r="UZ10" s="178"/>
      <c r="VA10" s="178"/>
      <c r="VB10" s="178"/>
      <c r="VC10" s="178"/>
      <c r="VD10" s="178"/>
      <c r="VE10" s="178"/>
      <c r="VF10" s="178"/>
      <c r="VG10" s="178"/>
      <c r="VH10" s="178"/>
      <c r="VI10" s="178"/>
      <c r="VJ10" s="178"/>
      <c r="VK10" s="178"/>
      <c r="VL10" s="178"/>
      <c r="VM10" s="178"/>
      <c r="VN10" s="178"/>
      <c r="VO10" s="178"/>
      <c r="VP10" s="178"/>
      <c r="VQ10" s="178"/>
      <c r="VR10" s="178"/>
      <c r="VS10" s="178"/>
      <c r="VT10" s="178"/>
      <c r="VU10" s="178"/>
      <c r="VV10" s="178"/>
      <c r="VW10" s="178"/>
      <c r="VX10" s="178"/>
      <c r="VY10" s="178"/>
      <c r="VZ10" s="178"/>
      <c r="WA10" s="178"/>
      <c r="WB10" s="178"/>
      <c r="WC10" s="178"/>
      <c r="WD10" s="178"/>
      <c r="WE10" s="178"/>
      <c r="WF10" s="178"/>
      <c r="WG10" s="178"/>
      <c r="WH10" s="178"/>
      <c r="WI10" s="178"/>
      <c r="WJ10" s="178"/>
      <c r="WK10" s="178"/>
      <c r="WL10" s="178"/>
      <c r="WM10" s="178"/>
      <c r="WN10" s="178"/>
      <c r="WO10" s="178"/>
      <c r="WP10" s="178"/>
      <c r="WQ10" s="178"/>
      <c r="WR10" s="178"/>
      <c r="WS10" s="178"/>
      <c r="WT10" s="178"/>
      <c r="WU10" s="178"/>
      <c r="WV10" s="178"/>
      <c r="WW10" s="178"/>
      <c r="WX10" s="178"/>
      <c r="WY10" s="178"/>
      <c r="WZ10" s="178"/>
      <c r="XA10" s="178"/>
      <c r="XB10" s="178"/>
      <c r="XC10" s="178"/>
      <c r="XD10" s="178"/>
      <c r="XE10" s="178"/>
      <c r="XF10" s="178"/>
      <c r="XG10" s="178"/>
      <c r="XH10" s="178"/>
      <c r="XI10" s="178"/>
      <c r="XJ10" s="178"/>
      <c r="XK10" s="178"/>
      <c r="XL10" s="178"/>
      <c r="XM10" s="178"/>
      <c r="XN10" s="178"/>
      <c r="XO10" s="178"/>
      <c r="XP10" s="178"/>
      <c r="XQ10" s="178"/>
      <c r="XR10" s="178"/>
      <c r="XS10" s="178"/>
      <c r="XT10" s="178"/>
      <c r="XU10" s="178"/>
      <c r="XV10" s="178"/>
      <c r="XW10" s="178"/>
      <c r="XX10" s="178"/>
      <c r="XY10" s="178"/>
      <c r="XZ10" s="178"/>
      <c r="YA10" s="178"/>
      <c r="YB10" s="178"/>
      <c r="YC10" s="178"/>
      <c r="YD10" s="178"/>
      <c r="YE10" s="178"/>
      <c r="YF10" s="178"/>
      <c r="YG10" s="178"/>
      <c r="YH10" s="178"/>
      <c r="YI10" s="178"/>
      <c r="YJ10" s="178"/>
      <c r="YK10" s="178"/>
      <c r="YL10" s="178"/>
      <c r="YM10" s="178"/>
      <c r="YN10" s="178"/>
      <c r="YO10" s="178"/>
      <c r="YP10" s="178"/>
      <c r="YQ10" s="178"/>
      <c r="YR10" s="178"/>
      <c r="YS10" s="178"/>
      <c r="YT10" s="178"/>
      <c r="YU10" s="178"/>
      <c r="YV10" s="178"/>
      <c r="YW10" s="178"/>
      <c r="YX10" s="178"/>
      <c r="YY10" s="178"/>
      <c r="YZ10" s="178"/>
      <c r="ZA10" s="178"/>
      <c r="ZB10" s="178"/>
      <c r="ZC10" s="178"/>
      <c r="ZD10" s="178"/>
      <c r="ZE10" s="178"/>
      <c r="ZF10" s="178"/>
      <c r="ZG10" s="178"/>
      <c r="ZH10" s="178"/>
    </row>
    <row r="11" s="153" customFormat="1" customHeight="1" spans="1:684">
      <c r="A11" s="102" t="s">
        <v>160</v>
      </c>
      <c r="B11" s="103"/>
      <c r="C11" s="1329" t="s">
        <v>161</v>
      </c>
      <c r="D11" s="1361"/>
      <c r="E11" s="282"/>
      <c r="F11" s="1362">
        <f t="shared" si="0"/>
        <v>511</v>
      </c>
      <c r="G11" s="1363">
        <f t="shared" si="1"/>
        <v>511</v>
      </c>
      <c r="H11" s="1364"/>
      <c r="I11" s="1383"/>
      <c r="J11" s="1374">
        <f t="shared" si="2"/>
        <v>0</v>
      </c>
      <c r="K11" s="1384">
        <f t="shared" si="3"/>
        <v>1000</v>
      </c>
      <c r="L11" s="1385"/>
      <c r="M11" s="1385"/>
      <c r="N11" s="1385"/>
      <c r="O11" s="1385"/>
      <c r="P11" s="1386"/>
      <c r="Q11" s="1385"/>
      <c r="R11" s="1385"/>
      <c r="S11" s="1385"/>
      <c r="T11" s="1385"/>
      <c r="U11" s="1385"/>
      <c r="V11" s="1399"/>
      <c r="W11" s="1399"/>
      <c r="X11" s="1399"/>
      <c r="Y11" s="1399"/>
      <c r="Z11" s="1405"/>
      <c r="AA11" s="1399"/>
      <c r="AB11" s="1399"/>
      <c r="AC11" s="1385">
        <v>1000</v>
      </c>
      <c r="AD11" s="1399"/>
      <c r="AE11" s="1399"/>
      <c r="AF11" s="1399"/>
      <c r="AG11" s="1338"/>
      <c r="AH11" s="178"/>
      <c r="AI11" s="1339"/>
      <c r="AJ11" s="1339"/>
      <c r="AK11" s="178"/>
      <c r="AL11" s="1339"/>
      <c r="AM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8"/>
      <c r="BS11" s="178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8"/>
      <c r="CJ11" s="178"/>
      <c r="CK11" s="178"/>
      <c r="CL11" s="178"/>
      <c r="CM11" s="178"/>
      <c r="CN11" s="178"/>
      <c r="CO11" s="178"/>
      <c r="CP11" s="178"/>
      <c r="CQ11" s="178"/>
      <c r="CR11" s="1340"/>
      <c r="CS11" s="178"/>
      <c r="CT11" s="178"/>
      <c r="CU11" s="178"/>
      <c r="CV11" s="178"/>
      <c r="CW11" s="178"/>
      <c r="CX11" s="178"/>
      <c r="CY11" s="178"/>
      <c r="CZ11" s="178"/>
      <c r="DA11" s="178"/>
      <c r="DB11" s="178"/>
      <c r="DC11" s="178"/>
      <c r="DD11" s="178"/>
      <c r="DE11" s="178"/>
      <c r="DF11" s="178"/>
      <c r="DG11" s="178"/>
      <c r="DH11" s="178"/>
      <c r="DI11" s="178"/>
      <c r="DJ11" s="178"/>
      <c r="DK11" s="178"/>
      <c r="DL11" s="178"/>
      <c r="DM11" s="178"/>
      <c r="DN11" s="178"/>
      <c r="DO11" s="178"/>
      <c r="DP11" s="178"/>
      <c r="DQ11" s="178">
        <v>180</v>
      </c>
      <c r="DR11" s="178"/>
      <c r="DS11" s="178"/>
      <c r="DT11" s="178"/>
      <c r="DU11" s="178"/>
      <c r="DV11" s="178">
        <v>18</v>
      </c>
      <c r="DW11" s="178"/>
      <c r="DX11" s="178"/>
      <c r="DY11" s="178"/>
      <c r="DZ11" s="178"/>
      <c r="EA11" s="178"/>
      <c r="EB11" s="47">
        <v>288</v>
      </c>
      <c r="EC11" s="48">
        <v>3</v>
      </c>
      <c r="ED11" s="178"/>
      <c r="EE11" s="178"/>
      <c r="EF11" s="178"/>
      <c r="EG11" s="178"/>
      <c r="EH11" s="178"/>
      <c r="EI11" s="178"/>
      <c r="EJ11" s="178"/>
      <c r="EK11" s="178"/>
      <c r="EL11" s="178"/>
      <c r="EM11" s="178"/>
      <c r="EN11" s="178"/>
      <c r="EO11" s="178"/>
      <c r="EP11" s="178"/>
      <c r="EQ11" s="178"/>
      <c r="ER11" s="178"/>
      <c r="ES11" s="178"/>
      <c r="ET11" s="178"/>
      <c r="EU11" s="178"/>
      <c r="EV11" s="178"/>
      <c r="EW11" s="178"/>
      <c r="EX11" s="178"/>
      <c r="EY11" s="178"/>
      <c r="EZ11" s="178"/>
      <c r="FA11" s="178"/>
      <c r="FB11" s="178"/>
      <c r="FC11" s="178"/>
      <c r="FD11" s="178"/>
      <c r="FE11" s="178"/>
      <c r="FF11" s="178"/>
      <c r="FG11" s="178"/>
      <c r="FH11" s="178"/>
      <c r="FI11" s="178"/>
      <c r="FJ11" s="178"/>
      <c r="FK11" s="178"/>
      <c r="FL11" s="178"/>
      <c r="FM11" s="178"/>
      <c r="FN11" s="178"/>
      <c r="FO11" s="178"/>
      <c r="FP11" s="178"/>
      <c r="FQ11" s="178"/>
      <c r="FR11" s="178"/>
      <c r="FS11" s="178"/>
      <c r="FT11" s="178"/>
      <c r="FU11" s="178"/>
      <c r="FV11" s="178"/>
      <c r="FW11" s="178"/>
      <c r="FX11" s="178"/>
      <c r="FY11" s="178"/>
      <c r="FZ11" s="178"/>
      <c r="GA11" s="178"/>
      <c r="GB11" s="178"/>
      <c r="GC11" s="178"/>
      <c r="GD11" s="178"/>
      <c r="GE11" s="178"/>
      <c r="GF11" s="178"/>
      <c r="GG11" s="178"/>
      <c r="GH11" s="178"/>
      <c r="GI11" s="178"/>
      <c r="GJ11" s="178"/>
      <c r="GK11" s="178"/>
      <c r="GL11" s="178"/>
      <c r="GM11" s="178"/>
      <c r="GN11" s="178"/>
      <c r="GO11" s="178"/>
      <c r="GP11" s="178"/>
      <c r="GQ11" s="178"/>
      <c r="GR11" s="178"/>
      <c r="GS11" s="178"/>
      <c r="GT11" s="178"/>
      <c r="GU11" s="178"/>
      <c r="GV11" s="178"/>
      <c r="GW11" s="178"/>
      <c r="GX11" s="178"/>
      <c r="GY11" s="178"/>
      <c r="GZ11" s="178"/>
      <c r="HA11" s="178"/>
      <c r="HB11" s="178"/>
      <c r="HC11" s="178"/>
      <c r="HD11" s="178"/>
      <c r="HE11" s="178"/>
      <c r="HF11" s="178"/>
      <c r="HG11" s="178"/>
      <c r="HH11" s="178"/>
      <c r="HI11" s="178"/>
      <c r="HJ11" s="178"/>
      <c r="HK11" s="178"/>
      <c r="HL11" s="178"/>
      <c r="HM11" s="178"/>
      <c r="HN11" s="178"/>
      <c r="HO11" s="178"/>
      <c r="HP11" s="178"/>
      <c r="HQ11" s="178"/>
      <c r="HR11" s="178"/>
      <c r="HS11" s="178"/>
      <c r="HT11" s="178"/>
      <c r="HU11" s="178"/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178"/>
      <c r="IH11" s="178"/>
      <c r="II11" s="178"/>
      <c r="IJ11" s="178"/>
      <c r="IK11" s="178"/>
      <c r="IL11" s="178"/>
      <c r="IM11" s="178"/>
      <c r="IN11" s="178"/>
      <c r="IO11" s="178"/>
      <c r="IP11" s="178"/>
      <c r="IQ11" s="178"/>
      <c r="IR11" s="178"/>
      <c r="IS11" s="178"/>
      <c r="IT11" s="178"/>
      <c r="IU11" s="178"/>
      <c r="IV11" s="178"/>
      <c r="IW11" s="178"/>
      <c r="IX11" s="178"/>
      <c r="IY11" s="178"/>
      <c r="IZ11" s="178"/>
      <c r="JA11" s="178"/>
      <c r="JB11" s="178"/>
      <c r="JC11" s="178"/>
      <c r="JD11" s="178"/>
      <c r="JE11" s="178"/>
      <c r="JF11" s="178"/>
      <c r="JG11" s="178"/>
      <c r="JH11" s="178"/>
      <c r="JI11" s="178"/>
      <c r="JJ11" s="178"/>
      <c r="JK11" s="178"/>
      <c r="JL11" s="178"/>
      <c r="JM11" s="178"/>
      <c r="JN11" s="178"/>
      <c r="JO11" s="178"/>
      <c r="JP11" s="178"/>
      <c r="JQ11" s="178"/>
      <c r="JR11" s="178"/>
      <c r="JS11" s="178"/>
      <c r="JT11" s="178"/>
      <c r="JU11" s="178"/>
      <c r="JV11" s="178"/>
      <c r="JW11" s="178"/>
      <c r="JX11" s="178"/>
      <c r="JY11" s="178"/>
      <c r="JZ11" s="178"/>
      <c r="KA11" s="178"/>
      <c r="KB11" s="178"/>
      <c r="KC11" s="178"/>
      <c r="KD11" s="178"/>
      <c r="KE11" s="178"/>
      <c r="KF11" s="178"/>
      <c r="KG11" s="178"/>
      <c r="KH11" s="178"/>
      <c r="KI11" s="178"/>
      <c r="KJ11" s="178"/>
      <c r="KK11" s="178"/>
      <c r="KL11" s="178"/>
      <c r="KM11" s="178"/>
      <c r="KN11" s="178"/>
      <c r="KO11" s="178"/>
      <c r="KP11" s="178"/>
      <c r="KQ11" s="178"/>
      <c r="KR11" s="178"/>
      <c r="KS11" s="178"/>
      <c r="KT11" s="178"/>
      <c r="KU11" s="178"/>
      <c r="KV11" s="178"/>
      <c r="KW11" s="178"/>
      <c r="KX11" s="178"/>
      <c r="KY11" s="178"/>
      <c r="KZ11" s="178"/>
      <c r="LA11" s="178"/>
      <c r="LB11" s="178"/>
      <c r="LC11" s="178"/>
      <c r="LD11" s="178"/>
      <c r="LE11" s="178"/>
      <c r="LF11" s="178"/>
      <c r="LG11" s="178"/>
      <c r="LH11" s="178"/>
      <c r="LI11" s="178"/>
      <c r="LJ11" s="178"/>
      <c r="LK11" s="178"/>
      <c r="LL11" s="178"/>
      <c r="LM11" s="178"/>
      <c r="LN11" s="178"/>
      <c r="LO11" s="178"/>
      <c r="LP11" s="178"/>
      <c r="LQ11" s="178"/>
      <c r="LR11" s="178"/>
      <c r="LS11" s="178"/>
      <c r="LT11" s="178"/>
      <c r="LU11" s="178"/>
      <c r="LV11" s="178"/>
      <c r="LW11" s="178"/>
      <c r="LX11" s="178"/>
      <c r="LY11" s="178"/>
      <c r="LZ11" s="178"/>
      <c r="MA11" s="178"/>
      <c r="MB11" s="178"/>
      <c r="MC11" s="178"/>
      <c r="MD11" s="178"/>
      <c r="ME11" s="178"/>
      <c r="MF11" s="178"/>
      <c r="MG11" s="178"/>
      <c r="MH11" s="178"/>
      <c r="MI11" s="178"/>
      <c r="MJ11" s="178"/>
      <c r="MK11" s="178"/>
      <c r="ML11" s="178"/>
      <c r="MM11" s="178"/>
      <c r="MN11" s="178"/>
      <c r="MO11" s="178"/>
      <c r="MP11" s="178"/>
      <c r="MQ11" s="178"/>
      <c r="MR11" s="178"/>
      <c r="MS11" s="178"/>
      <c r="MT11" s="178"/>
      <c r="MU11" s="178"/>
      <c r="MV11" s="178"/>
      <c r="MW11" s="178"/>
      <c r="MX11" s="178"/>
      <c r="MY11" s="178"/>
      <c r="MZ11" s="178"/>
      <c r="NA11" s="178"/>
      <c r="NB11" s="178"/>
      <c r="NC11" s="178"/>
      <c r="ND11" s="178"/>
      <c r="NE11" s="178"/>
      <c r="NF11" s="178"/>
      <c r="NG11" s="178"/>
      <c r="NH11" s="178"/>
      <c r="NI11" s="178"/>
      <c r="NJ11" s="178"/>
      <c r="NK11" s="178"/>
      <c r="NL11" s="178"/>
      <c r="NM11" s="178"/>
      <c r="NN11" s="178"/>
      <c r="NO11" s="178"/>
      <c r="NP11" s="178"/>
      <c r="NQ11" s="178"/>
      <c r="NR11" s="178"/>
      <c r="NS11" s="178"/>
      <c r="NT11" s="178"/>
      <c r="NU11" s="178"/>
      <c r="NV11" s="178"/>
      <c r="NW11" s="178"/>
      <c r="NX11" s="178"/>
      <c r="NY11" s="178"/>
      <c r="NZ11" s="178"/>
      <c r="OA11" s="178"/>
      <c r="OB11" s="178"/>
      <c r="OC11" s="178"/>
      <c r="OD11" s="178"/>
      <c r="OE11" s="178"/>
      <c r="OF11" s="178"/>
      <c r="OG11" s="178"/>
      <c r="OH11" s="178"/>
      <c r="OI11" s="178"/>
      <c r="OJ11" s="178"/>
      <c r="OK11" s="178"/>
      <c r="OL11" s="178"/>
      <c r="OM11" s="178"/>
      <c r="ON11" s="178"/>
      <c r="OO11" s="178"/>
      <c r="OP11" s="178"/>
      <c r="OQ11" s="178"/>
      <c r="OR11" s="178"/>
      <c r="OS11" s="178"/>
      <c r="OT11" s="178"/>
      <c r="OU11" s="178"/>
      <c r="OV11" s="178"/>
      <c r="OW11" s="178"/>
      <c r="OX11" s="178"/>
      <c r="OY11" s="178"/>
      <c r="OZ11" s="178"/>
      <c r="PA11" s="178"/>
      <c r="PB11" s="178"/>
      <c r="PC11" s="178"/>
      <c r="PD11" s="178"/>
      <c r="PE11" s="178"/>
      <c r="PF11" s="178"/>
      <c r="PG11" s="178"/>
      <c r="PH11" s="178"/>
      <c r="PI11" s="178"/>
      <c r="PJ11" s="178"/>
      <c r="PK11" s="178"/>
      <c r="PL11" s="178"/>
      <c r="PM11" s="178"/>
      <c r="PN11" s="178"/>
      <c r="PO11" s="178"/>
      <c r="PP11" s="178"/>
      <c r="PQ11" s="178"/>
      <c r="PR11" s="178"/>
      <c r="PS11" s="178"/>
      <c r="PT11" s="178"/>
      <c r="PU11" s="178"/>
      <c r="PV11" s="178"/>
      <c r="PW11" s="178"/>
      <c r="PX11" s="178"/>
      <c r="PY11" s="178"/>
      <c r="PZ11" s="178"/>
      <c r="QA11" s="178"/>
      <c r="QB11" s="178"/>
      <c r="QC11" s="178"/>
      <c r="QD11" s="178"/>
      <c r="QE11" s="178"/>
      <c r="QF11" s="178"/>
      <c r="QG11" s="178"/>
      <c r="QH11" s="178"/>
      <c r="QI11" s="178"/>
      <c r="QJ11" s="178"/>
      <c r="QK11" s="178"/>
      <c r="QL11" s="178"/>
      <c r="QM11" s="178"/>
      <c r="QN11" s="178"/>
      <c r="QO11" s="178"/>
      <c r="QP11" s="178"/>
      <c r="QQ11" s="178"/>
      <c r="QR11" s="178"/>
      <c r="QS11" s="178"/>
      <c r="QT11" s="178"/>
      <c r="QU11" s="178"/>
      <c r="QV11" s="178"/>
      <c r="QW11" s="178"/>
      <c r="QX11" s="178"/>
      <c r="QY11" s="178"/>
      <c r="QZ11" s="178"/>
      <c r="RA11" s="178"/>
      <c r="RB11" s="178"/>
      <c r="RC11" s="178"/>
      <c r="RD11" s="178"/>
      <c r="RE11" s="178"/>
      <c r="RF11" s="178"/>
      <c r="RG11" s="178"/>
      <c r="RH11" s="178"/>
      <c r="RI11" s="178"/>
      <c r="RJ11" s="178"/>
      <c r="RK11" s="178"/>
      <c r="RL11" s="178"/>
      <c r="RM11" s="178"/>
      <c r="RN11" s="178"/>
      <c r="RO11" s="178"/>
      <c r="RP11" s="178"/>
      <c r="RQ11" s="178"/>
      <c r="RR11" s="178"/>
      <c r="RS11" s="178"/>
      <c r="RT11" s="178"/>
      <c r="RU11" s="178"/>
      <c r="RV11" s="178"/>
      <c r="RW11" s="178"/>
      <c r="RX11" s="178"/>
      <c r="RY11" s="178"/>
      <c r="RZ11" s="178"/>
      <c r="SA11" s="178"/>
      <c r="SB11" s="178"/>
      <c r="SC11" s="178"/>
      <c r="SD11" s="178"/>
      <c r="SE11" s="178"/>
      <c r="SF11" s="178"/>
      <c r="SG11" s="178"/>
      <c r="SH11" s="178"/>
      <c r="SI11" s="178"/>
      <c r="SJ11" s="178"/>
      <c r="SK11" s="178"/>
      <c r="SL11" s="178"/>
      <c r="SM11" s="178"/>
      <c r="SN11" s="178"/>
      <c r="SO11" s="178"/>
      <c r="SP11" s="178"/>
      <c r="SQ11" s="178"/>
      <c r="SR11" s="178"/>
      <c r="SS11" s="178"/>
      <c r="ST11" s="178"/>
      <c r="SU11" s="178"/>
      <c r="SV11" s="178"/>
      <c r="SW11" s="178"/>
      <c r="SX11" s="178"/>
      <c r="SY11" s="178"/>
      <c r="SZ11" s="178"/>
      <c r="TA11" s="178"/>
      <c r="TB11" s="178"/>
      <c r="TC11" s="178"/>
      <c r="TD11" s="178"/>
      <c r="TE11" s="178"/>
      <c r="TF11" s="178"/>
      <c r="TG11" s="178"/>
      <c r="TH11" s="178"/>
      <c r="TI11" s="178"/>
      <c r="TJ11" s="178"/>
      <c r="TK11" s="178"/>
      <c r="TL11" s="178"/>
      <c r="TM11" s="178"/>
      <c r="TN11" s="178"/>
      <c r="TO11" s="178"/>
      <c r="TP11" s="178"/>
      <c r="TQ11" s="178"/>
      <c r="TR11" s="178"/>
      <c r="TS11" s="178"/>
      <c r="TT11" s="178"/>
      <c r="TU11" s="178"/>
      <c r="TV11" s="178"/>
      <c r="TW11" s="178"/>
      <c r="TX11" s="178"/>
      <c r="TY11" s="178"/>
      <c r="TZ11" s="178"/>
      <c r="UA11" s="178"/>
      <c r="UB11" s="178"/>
      <c r="UC11" s="178"/>
      <c r="UD11" s="178"/>
      <c r="UE11" s="178"/>
      <c r="UF11" s="178"/>
      <c r="UG11" s="178"/>
      <c r="UH11" s="178"/>
      <c r="UI11" s="178"/>
      <c r="UJ11" s="178"/>
      <c r="UK11" s="178"/>
      <c r="UL11" s="178"/>
      <c r="UM11" s="178"/>
      <c r="UN11" s="178"/>
      <c r="UO11" s="178"/>
      <c r="UP11" s="178"/>
      <c r="UQ11" s="178"/>
      <c r="UR11" s="178"/>
      <c r="US11" s="178"/>
      <c r="UT11" s="178"/>
      <c r="UU11" s="178"/>
      <c r="UV11" s="178"/>
      <c r="UW11" s="178"/>
      <c r="UX11" s="178"/>
      <c r="UY11" s="178"/>
      <c r="UZ11" s="178"/>
      <c r="VA11" s="178"/>
      <c r="VB11" s="178"/>
      <c r="VC11" s="178"/>
      <c r="VD11" s="178"/>
      <c r="VE11" s="178"/>
      <c r="VF11" s="178"/>
      <c r="VG11" s="178"/>
      <c r="VH11" s="178"/>
      <c r="VI11" s="178"/>
      <c r="VJ11" s="178"/>
      <c r="VK11" s="178"/>
      <c r="VL11" s="178"/>
      <c r="VM11" s="178"/>
      <c r="VN11" s="178"/>
      <c r="VO11" s="178"/>
      <c r="VP11" s="178"/>
      <c r="VQ11" s="178"/>
      <c r="VR11" s="178"/>
      <c r="VS11" s="178"/>
      <c r="VT11" s="178"/>
      <c r="VU11" s="178"/>
      <c r="VV11" s="178"/>
      <c r="VW11" s="178"/>
      <c r="VX11" s="178"/>
      <c r="VY11" s="178"/>
      <c r="VZ11" s="178"/>
      <c r="WA11" s="178"/>
      <c r="WB11" s="178"/>
      <c r="WC11" s="178"/>
      <c r="WD11" s="178"/>
      <c r="WE11" s="178"/>
      <c r="WF11" s="178"/>
      <c r="WG11" s="178"/>
      <c r="WH11" s="178"/>
      <c r="WI11" s="178"/>
      <c r="WJ11" s="178"/>
      <c r="WK11" s="178"/>
      <c r="WL11" s="178"/>
      <c r="WM11" s="178"/>
      <c r="WN11" s="178"/>
      <c r="WO11" s="178"/>
      <c r="WP11" s="178"/>
      <c r="WQ11" s="178"/>
      <c r="WR11" s="178"/>
      <c r="WS11" s="178"/>
      <c r="WT11" s="178"/>
      <c r="WU11" s="178"/>
      <c r="WV11" s="178"/>
      <c r="WW11" s="178"/>
      <c r="WX11" s="178"/>
      <c r="WY11" s="178"/>
      <c r="WZ11" s="178"/>
      <c r="XA11" s="178"/>
      <c r="XB11" s="178"/>
      <c r="XC11" s="178"/>
      <c r="XD11" s="178"/>
      <c r="XE11" s="178"/>
      <c r="XF11" s="178"/>
      <c r="XG11" s="178"/>
      <c r="XH11" s="178"/>
      <c r="XI11" s="178"/>
      <c r="XJ11" s="178"/>
      <c r="XK11" s="178"/>
      <c r="XL11" s="178"/>
      <c r="XM11" s="178"/>
      <c r="XN11" s="178"/>
      <c r="XO11" s="178"/>
      <c r="XP11" s="178"/>
      <c r="XQ11" s="178"/>
      <c r="XR11" s="178"/>
      <c r="XS11" s="178"/>
      <c r="XT11" s="178"/>
      <c r="XU11" s="178"/>
      <c r="XV11" s="178"/>
      <c r="XW11" s="178"/>
      <c r="XX11" s="178"/>
      <c r="XY11" s="178"/>
      <c r="XZ11" s="178"/>
      <c r="YA11" s="178"/>
      <c r="YB11" s="178"/>
      <c r="YC11" s="178"/>
      <c r="YD11" s="178"/>
      <c r="YE11" s="178"/>
      <c r="YF11" s="178"/>
      <c r="YG11" s="178"/>
      <c r="YH11" s="178"/>
      <c r="YI11" s="178"/>
      <c r="YJ11" s="178"/>
      <c r="YK11" s="178"/>
      <c r="YL11" s="178"/>
      <c r="YM11" s="178"/>
      <c r="YN11" s="178"/>
      <c r="YO11" s="178"/>
      <c r="YP11" s="178"/>
      <c r="YQ11" s="178"/>
      <c r="YR11" s="178"/>
      <c r="YS11" s="178"/>
      <c r="YT11" s="178"/>
      <c r="YU11" s="178"/>
      <c r="YV11" s="178"/>
      <c r="YW11" s="178"/>
      <c r="YX11" s="178"/>
      <c r="YY11" s="178"/>
      <c r="YZ11" s="178"/>
      <c r="ZA11" s="178"/>
      <c r="ZB11" s="178"/>
      <c r="ZC11" s="178"/>
      <c r="ZD11" s="178"/>
      <c r="ZE11" s="178"/>
      <c r="ZF11" s="178"/>
      <c r="ZG11" s="178"/>
      <c r="ZH11" s="178"/>
    </row>
    <row r="12" s="153" customFormat="1" customHeight="1" spans="1:684">
      <c r="A12" s="104" t="s">
        <v>162</v>
      </c>
      <c r="B12" s="103"/>
      <c r="C12" s="1329" t="s">
        <v>163</v>
      </c>
      <c r="D12" s="1361"/>
      <c r="E12" s="282"/>
      <c r="F12" s="1362">
        <f t="shared" si="0"/>
        <v>512</v>
      </c>
      <c r="G12" s="1363">
        <f t="shared" si="1"/>
        <v>512</v>
      </c>
      <c r="H12" s="1364"/>
      <c r="I12" s="1383"/>
      <c r="J12" s="1374">
        <f t="shared" si="2"/>
        <v>0</v>
      </c>
      <c r="K12" s="1384">
        <f t="shared" si="3"/>
        <v>1000</v>
      </c>
      <c r="L12" s="1385"/>
      <c r="M12" s="1385"/>
      <c r="N12" s="1385"/>
      <c r="O12" s="1385"/>
      <c r="P12" s="1386"/>
      <c r="Q12" s="1385"/>
      <c r="R12" s="1385"/>
      <c r="S12" s="1385"/>
      <c r="T12" s="1385"/>
      <c r="U12" s="1385"/>
      <c r="V12" s="1399"/>
      <c r="W12" s="1399"/>
      <c r="X12" s="1399"/>
      <c r="Y12" s="1399"/>
      <c r="Z12" s="1405"/>
      <c r="AA12" s="1399"/>
      <c r="AB12" s="1399"/>
      <c r="AC12" s="1385">
        <v>1000</v>
      </c>
      <c r="AD12" s="1399"/>
      <c r="AE12" s="1399"/>
      <c r="AF12" s="1399"/>
      <c r="AG12" s="1338"/>
      <c r="AH12" s="178"/>
      <c r="AI12" s="1339"/>
      <c r="AJ12" s="1339"/>
      <c r="AK12" s="178"/>
      <c r="AL12" s="1339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8"/>
      <c r="CD12" s="178"/>
      <c r="CE12" s="178"/>
      <c r="CF12" s="178"/>
      <c r="CG12" s="178"/>
      <c r="CH12" s="178"/>
      <c r="CI12" s="178"/>
      <c r="CJ12" s="178"/>
      <c r="CK12" s="178"/>
      <c r="CL12" s="178"/>
      <c r="CM12" s="178"/>
      <c r="CN12" s="178"/>
      <c r="CO12" s="178"/>
      <c r="CP12" s="178"/>
      <c r="CQ12" s="178"/>
      <c r="CR12" s="1340"/>
      <c r="CS12" s="178"/>
      <c r="CT12" s="178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78"/>
      <c r="DJ12" s="178"/>
      <c r="DK12" s="178"/>
      <c r="DL12" s="178"/>
      <c r="DM12" s="178"/>
      <c r="DN12" s="178"/>
      <c r="DO12" s="178"/>
      <c r="DP12" s="178"/>
      <c r="DQ12" s="178">
        <v>180</v>
      </c>
      <c r="DR12" s="178"/>
      <c r="DS12" s="178"/>
      <c r="DT12" s="178"/>
      <c r="DU12" s="178"/>
      <c r="DV12" s="178">
        <v>18</v>
      </c>
      <c r="DW12" s="178"/>
      <c r="DX12" s="178"/>
      <c r="DY12" s="178"/>
      <c r="DZ12" s="178"/>
      <c r="EA12" s="178"/>
      <c r="EB12" s="47">
        <v>288</v>
      </c>
      <c r="EC12" s="48">
        <v>2</v>
      </c>
      <c r="ED12" s="178"/>
      <c r="EE12" s="178"/>
      <c r="EF12" s="178"/>
      <c r="EG12" s="178"/>
      <c r="EH12" s="178"/>
      <c r="EI12" s="178"/>
      <c r="EJ12" s="178"/>
      <c r="EK12" s="178"/>
      <c r="EL12" s="178"/>
      <c r="EM12" s="178"/>
      <c r="EN12" s="178"/>
      <c r="EO12" s="178"/>
      <c r="EP12" s="178"/>
      <c r="EQ12" s="178"/>
      <c r="ER12" s="178"/>
      <c r="ES12" s="178"/>
      <c r="ET12" s="178"/>
      <c r="EU12" s="178"/>
      <c r="EV12" s="178"/>
      <c r="EW12" s="178"/>
      <c r="EX12" s="178"/>
      <c r="EY12" s="178"/>
      <c r="EZ12" s="178"/>
      <c r="FA12" s="178"/>
      <c r="FB12" s="178"/>
      <c r="FC12" s="178"/>
      <c r="FD12" s="178"/>
      <c r="FE12" s="178"/>
      <c r="FF12" s="178"/>
      <c r="FG12" s="178"/>
      <c r="FH12" s="178"/>
      <c r="FI12" s="178"/>
      <c r="FJ12" s="178"/>
      <c r="FK12" s="178"/>
      <c r="FL12" s="178"/>
      <c r="FM12" s="178"/>
      <c r="FN12" s="178"/>
      <c r="FO12" s="178"/>
      <c r="FP12" s="178"/>
      <c r="FQ12" s="178"/>
      <c r="FR12" s="178"/>
      <c r="FS12" s="178"/>
      <c r="FT12" s="178"/>
      <c r="FU12" s="178"/>
      <c r="FV12" s="178"/>
      <c r="FW12" s="178"/>
      <c r="FX12" s="178"/>
      <c r="FY12" s="178"/>
      <c r="FZ12" s="178"/>
      <c r="GA12" s="178"/>
      <c r="GB12" s="178"/>
      <c r="GC12" s="178"/>
      <c r="GD12" s="178"/>
      <c r="GE12" s="178"/>
      <c r="GF12" s="178"/>
      <c r="GG12" s="178"/>
      <c r="GH12" s="178"/>
      <c r="GI12" s="178"/>
      <c r="GJ12" s="178"/>
      <c r="GK12" s="178"/>
      <c r="GL12" s="178"/>
      <c r="GM12" s="178"/>
      <c r="GN12" s="178"/>
      <c r="GO12" s="178"/>
      <c r="GP12" s="178"/>
      <c r="GQ12" s="178"/>
      <c r="GR12" s="178"/>
      <c r="GS12" s="178"/>
      <c r="GT12" s="178"/>
      <c r="GU12" s="178"/>
      <c r="GV12" s="178"/>
      <c r="GW12" s="178"/>
      <c r="GX12" s="178"/>
      <c r="GY12" s="178"/>
      <c r="GZ12" s="178"/>
      <c r="HA12" s="178"/>
      <c r="HB12" s="178"/>
      <c r="HC12" s="178"/>
      <c r="HD12" s="178"/>
      <c r="HE12" s="178"/>
      <c r="HF12" s="178"/>
      <c r="HG12" s="178"/>
      <c r="HH12" s="178"/>
      <c r="HI12" s="178"/>
      <c r="HJ12" s="178"/>
      <c r="HK12" s="178"/>
      <c r="HL12" s="178"/>
      <c r="HM12" s="178"/>
      <c r="HN12" s="178"/>
      <c r="HO12" s="178"/>
      <c r="HP12" s="178"/>
      <c r="HQ12" s="178"/>
      <c r="HR12" s="178"/>
      <c r="HS12" s="178"/>
      <c r="HT12" s="178"/>
      <c r="HU12" s="178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8"/>
      <c r="IH12" s="178"/>
      <c r="II12" s="178"/>
      <c r="IJ12" s="178"/>
      <c r="IK12" s="178"/>
      <c r="IL12" s="178"/>
      <c r="IM12" s="178"/>
      <c r="IN12" s="178"/>
      <c r="IO12" s="178"/>
      <c r="IP12" s="178"/>
      <c r="IQ12" s="178"/>
      <c r="IR12" s="178"/>
      <c r="IS12" s="178"/>
      <c r="IT12" s="178"/>
      <c r="IU12" s="178"/>
      <c r="IV12" s="178"/>
      <c r="IW12" s="178"/>
      <c r="IX12" s="178"/>
      <c r="IY12" s="178"/>
      <c r="IZ12" s="178"/>
      <c r="JA12" s="178"/>
      <c r="JB12" s="178"/>
      <c r="JC12" s="178"/>
      <c r="JD12" s="178"/>
      <c r="JE12" s="178"/>
      <c r="JF12" s="178"/>
      <c r="JG12" s="178"/>
      <c r="JH12" s="178"/>
      <c r="JI12" s="178"/>
      <c r="JJ12" s="178"/>
      <c r="JK12" s="178"/>
      <c r="JL12" s="178"/>
      <c r="JM12" s="178"/>
      <c r="JN12" s="178"/>
      <c r="JO12" s="178"/>
      <c r="JP12" s="178"/>
      <c r="JQ12" s="178"/>
      <c r="JR12" s="178"/>
      <c r="JS12" s="178"/>
      <c r="JT12" s="178"/>
      <c r="JU12" s="178"/>
      <c r="JV12" s="178"/>
      <c r="JW12" s="178"/>
      <c r="JX12" s="178"/>
      <c r="JY12" s="178"/>
      <c r="JZ12" s="178"/>
      <c r="KA12" s="178"/>
      <c r="KB12" s="178"/>
      <c r="KC12" s="178"/>
      <c r="KD12" s="178"/>
      <c r="KE12" s="178"/>
      <c r="KF12" s="178"/>
      <c r="KG12" s="178"/>
      <c r="KH12" s="178"/>
      <c r="KI12" s="178"/>
      <c r="KJ12" s="178"/>
      <c r="KK12" s="178"/>
      <c r="KL12" s="178"/>
      <c r="KM12" s="178"/>
      <c r="KN12" s="178"/>
      <c r="KO12" s="178"/>
      <c r="KP12" s="178"/>
      <c r="KQ12" s="178"/>
      <c r="KR12" s="178"/>
      <c r="KS12" s="178"/>
      <c r="KT12" s="178"/>
      <c r="KU12" s="178"/>
      <c r="KV12" s="178"/>
      <c r="KW12" s="178"/>
      <c r="KX12" s="178"/>
      <c r="KY12" s="178"/>
      <c r="KZ12" s="178"/>
      <c r="LA12" s="178"/>
      <c r="LB12" s="178"/>
      <c r="LC12" s="178"/>
      <c r="LD12" s="178"/>
      <c r="LE12" s="178"/>
      <c r="LF12" s="178"/>
      <c r="LG12" s="178"/>
      <c r="LH12" s="178"/>
      <c r="LI12" s="178"/>
      <c r="LJ12" s="178"/>
      <c r="LK12" s="178"/>
      <c r="LL12" s="178"/>
      <c r="LM12" s="178"/>
      <c r="LN12" s="178"/>
      <c r="LO12" s="178"/>
      <c r="LP12" s="178"/>
      <c r="LQ12" s="178"/>
      <c r="LR12" s="178"/>
      <c r="LS12" s="178"/>
      <c r="LT12" s="178"/>
      <c r="LU12" s="178"/>
      <c r="LV12" s="178"/>
      <c r="LW12" s="178"/>
      <c r="LX12" s="178"/>
      <c r="LY12" s="178"/>
      <c r="LZ12" s="178"/>
      <c r="MA12" s="178"/>
      <c r="MB12" s="178"/>
      <c r="MC12" s="178"/>
      <c r="MD12" s="178"/>
      <c r="ME12" s="178"/>
      <c r="MF12" s="178"/>
      <c r="MG12" s="178"/>
      <c r="MH12" s="178"/>
      <c r="MI12" s="178"/>
      <c r="MJ12" s="178"/>
      <c r="MK12" s="178"/>
      <c r="ML12" s="178"/>
      <c r="MM12" s="178"/>
      <c r="MN12" s="178"/>
      <c r="MO12" s="178"/>
      <c r="MP12" s="178"/>
      <c r="MQ12" s="178"/>
      <c r="MR12" s="178"/>
      <c r="MS12" s="178"/>
      <c r="MT12" s="178"/>
      <c r="MU12" s="178"/>
      <c r="MV12" s="178"/>
      <c r="MW12" s="178"/>
      <c r="MX12" s="178"/>
      <c r="MY12" s="178"/>
      <c r="MZ12" s="178"/>
      <c r="NA12" s="178"/>
      <c r="NB12" s="178"/>
      <c r="NC12" s="178"/>
      <c r="ND12" s="178"/>
      <c r="NE12" s="178"/>
      <c r="NF12" s="178"/>
      <c r="NG12" s="178"/>
      <c r="NH12" s="178"/>
      <c r="NI12" s="178"/>
      <c r="NJ12" s="178"/>
      <c r="NK12" s="178"/>
      <c r="NL12" s="178"/>
      <c r="NM12" s="178"/>
      <c r="NN12" s="178"/>
      <c r="NO12" s="178"/>
      <c r="NP12" s="178"/>
      <c r="NQ12" s="178"/>
      <c r="NR12" s="178"/>
      <c r="NS12" s="178"/>
      <c r="NT12" s="178"/>
      <c r="NU12" s="178"/>
      <c r="NV12" s="178"/>
      <c r="NW12" s="178"/>
      <c r="NX12" s="178"/>
      <c r="NY12" s="178"/>
      <c r="NZ12" s="178"/>
      <c r="OA12" s="178"/>
      <c r="OB12" s="178"/>
      <c r="OC12" s="178"/>
      <c r="OD12" s="178"/>
      <c r="OE12" s="178"/>
      <c r="OF12" s="178"/>
      <c r="OG12" s="178"/>
      <c r="OH12" s="178"/>
      <c r="OI12" s="178"/>
      <c r="OJ12" s="178"/>
      <c r="OK12" s="178"/>
      <c r="OL12" s="178"/>
      <c r="OM12" s="178"/>
      <c r="ON12" s="178"/>
      <c r="OO12" s="178"/>
      <c r="OP12" s="178"/>
      <c r="OQ12" s="178"/>
      <c r="OR12" s="178"/>
      <c r="OS12" s="178"/>
      <c r="OT12" s="178"/>
      <c r="OU12" s="178"/>
      <c r="OV12" s="178"/>
      <c r="OW12" s="178"/>
      <c r="OX12" s="178"/>
      <c r="OY12" s="178"/>
      <c r="OZ12" s="178"/>
      <c r="PA12" s="178"/>
      <c r="PB12" s="178"/>
      <c r="PC12" s="178"/>
      <c r="PD12" s="178"/>
      <c r="PE12" s="178"/>
      <c r="PF12" s="178"/>
      <c r="PG12" s="178"/>
      <c r="PH12" s="178"/>
      <c r="PI12" s="178"/>
      <c r="PJ12" s="178"/>
      <c r="PK12" s="178"/>
      <c r="PL12" s="178"/>
      <c r="PM12" s="178"/>
      <c r="PN12" s="178"/>
      <c r="PO12" s="178"/>
      <c r="PP12" s="178"/>
      <c r="PQ12" s="178"/>
      <c r="PR12" s="178"/>
      <c r="PS12" s="178"/>
      <c r="PT12" s="178"/>
      <c r="PU12" s="178"/>
      <c r="PV12" s="178"/>
      <c r="PW12" s="178"/>
      <c r="PX12" s="178"/>
      <c r="PY12" s="178"/>
      <c r="PZ12" s="178"/>
      <c r="QA12" s="178"/>
      <c r="QB12" s="178"/>
      <c r="QC12" s="178"/>
      <c r="QD12" s="178"/>
      <c r="QE12" s="178"/>
      <c r="QF12" s="178"/>
      <c r="QG12" s="178"/>
      <c r="QH12" s="178"/>
      <c r="QI12" s="178"/>
      <c r="QJ12" s="178"/>
      <c r="QK12" s="178"/>
      <c r="QL12" s="178"/>
      <c r="QM12" s="178"/>
      <c r="QN12" s="178"/>
      <c r="QO12" s="178"/>
      <c r="QP12" s="178"/>
      <c r="QQ12" s="178"/>
      <c r="QR12" s="178"/>
      <c r="QS12" s="178"/>
      <c r="QT12" s="178"/>
      <c r="QU12" s="178"/>
      <c r="QV12" s="178"/>
      <c r="QW12" s="178"/>
      <c r="QX12" s="178"/>
      <c r="QY12" s="178"/>
      <c r="QZ12" s="178"/>
      <c r="RA12" s="178"/>
      <c r="RB12" s="178"/>
      <c r="RC12" s="178"/>
      <c r="RD12" s="178"/>
      <c r="RE12" s="178"/>
      <c r="RF12" s="178"/>
      <c r="RG12" s="178"/>
      <c r="RH12" s="178"/>
      <c r="RI12" s="178"/>
      <c r="RJ12" s="178"/>
      <c r="RK12" s="178"/>
      <c r="RL12" s="178"/>
      <c r="RM12" s="178"/>
      <c r="RN12" s="178"/>
      <c r="RO12" s="178"/>
      <c r="RP12" s="178"/>
      <c r="RQ12" s="178"/>
      <c r="RR12" s="178"/>
      <c r="RS12" s="178"/>
      <c r="RT12" s="178"/>
      <c r="RU12" s="178"/>
      <c r="RV12" s="178"/>
      <c r="RW12" s="178"/>
      <c r="RX12" s="178"/>
      <c r="RY12" s="178"/>
      <c r="RZ12" s="178"/>
      <c r="SA12" s="178"/>
      <c r="SB12" s="178"/>
      <c r="SC12" s="178"/>
      <c r="SD12" s="178"/>
      <c r="SE12" s="178"/>
      <c r="SF12" s="178"/>
      <c r="SG12" s="178"/>
      <c r="SH12" s="178"/>
      <c r="SI12" s="178"/>
      <c r="SJ12" s="178"/>
      <c r="SK12" s="178"/>
      <c r="SL12" s="178"/>
      <c r="SM12" s="178"/>
      <c r="SN12" s="178"/>
      <c r="SO12" s="178"/>
      <c r="SP12" s="178"/>
      <c r="SQ12" s="178"/>
      <c r="SR12" s="178"/>
      <c r="SS12" s="178"/>
      <c r="ST12" s="178"/>
      <c r="SU12" s="178"/>
      <c r="SV12" s="178"/>
      <c r="SW12" s="178"/>
      <c r="SX12" s="178"/>
      <c r="SY12" s="178"/>
      <c r="SZ12" s="178"/>
      <c r="TA12" s="178"/>
      <c r="TB12" s="178"/>
      <c r="TC12" s="178"/>
      <c r="TD12" s="178"/>
      <c r="TE12" s="178"/>
      <c r="TF12" s="178"/>
      <c r="TG12" s="178"/>
      <c r="TH12" s="178"/>
      <c r="TI12" s="178"/>
      <c r="TJ12" s="178"/>
      <c r="TK12" s="178"/>
      <c r="TL12" s="178"/>
      <c r="TM12" s="178"/>
      <c r="TN12" s="178"/>
      <c r="TO12" s="178"/>
      <c r="TP12" s="178"/>
      <c r="TQ12" s="178"/>
      <c r="TR12" s="178"/>
      <c r="TS12" s="178"/>
      <c r="TT12" s="178"/>
      <c r="TU12" s="178"/>
      <c r="TV12" s="178"/>
      <c r="TW12" s="178"/>
      <c r="TX12" s="178"/>
      <c r="TY12" s="178"/>
      <c r="TZ12" s="178"/>
      <c r="UA12" s="178"/>
      <c r="UB12" s="178"/>
      <c r="UC12" s="178"/>
      <c r="UD12" s="178"/>
      <c r="UE12" s="178"/>
      <c r="UF12" s="178"/>
      <c r="UG12" s="178"/>
      <c r="UH12" s="178"/>
      <c r="UI12" s="178"/>
      <c r="UJ12" s="178"/>
      <c r="UK12" s="178"/>
      <c r="UL12" s="178"/>
      <c r="UM12" s="178"/>
      <c r="UN12" s="178"/>
      <c r="UO12" s="178"/>
      <c r="UP12" s="178"/>
      <c r="UQ12" s="178"/>
      <c r="UR12" s="178"/>
      <c r="US12" s="178"/>
      <c r="UT12" s="178"/>
      <c r="UU12" s="178"/>
      <c r="UV12" s="178"/>
      <c r="UW12" s="178"/>
      <c r="UX12" s="178"/>
      <c r="UY12" s="178"/>
      <c r="UZ12" s="178"/>
      <c r="VA12" s="178"/>
      <c r="VB12" s="178"/>
      <c r="VC12" s="178"/>
      <c r="VD12" s="178"/>
      <c r="VE12" s="178"/>
      <c r="VF12" s="178"/>
      <c r="VG12" s="178"/>
      <c r="VH12" s="178"/>
      <c r="VI12" s="178"/>
      <c r="VJ12" s="178"/>
      <c r="VK12" s="178"/>
      <c r="VL12" s="178"/>
      <c r="VM12" s="178"/>
      <c r="VN12" s="178"/>
      <c r="VO12" s="178"/>
      <c r="VP12" s="178"/>
      <c r="VQ12" s="178"/>
      <c r="VR12" s="178"/>
      <c r="VS12" s="178"/>
      <c r="VT12" s="178"/>
      <c r="VU12" s="178"/>
      <c r="VV12" s="178"/>
      <c r="VW12" s="178"/>
      <c r="VX12" s="178"/>
      <c r="VY12" s="178"/>
      <c r="VZ12" s="178"/>
      <c r="WA12" s="178"/>
      <c r="WB12" s="178"/>
      <c r="WC12" s="178"/>
      <c r="WD12" s="178"/>
      <c r="WE12" s="178"/>
      <c r="WF12" s="178"/>
      <c r="WG12" s="178"/>
      <c r="WH12" s="178"/>
      <c r="WI12" s="178"/>
      <c r="WJ12" s="178"/>
      <c r="WK12" s="178"/>
      <c r="WL12" s="178"/>
      <c r="WM12" s="178"/>
      <c r="WN12" s="178"/>
      <c r="WO12" s="178"/>
      <c r="WP12" s="178"/>
      <c r="WQ12" s="178"/>
      <c r="WR12" s="178"/>
      <c r="WS12" s="178"/>
      <c r="WT12" s="178"/>
      <c r="WU12" s="178"/>
      <c r="WV12" s="178"/>
      <c r="WW12" s="178"/>
      <c r="WX12" s="178"/>
      <c r="WY12" s="178"/>
      <c r="WZ12" s="178"/>
      <c r="XA12" s="178"/>
      <c r="XB12" s="178"/>
      <c r="XC12" s="178"/>
      <c r="XD12" s="178"/>
      <c r="XE12" s="178"/>
      <c r="XF12" s="178"/>
      <c r="XG12" s="178"/>
      <c r="XH12" s="178"/>
      <c r="XI12" s="178"/>
      <c r="XJ12" s="178"/>
      <c r="XK12" s="178"/>
      <c r="XL12" s="178"/>
      <c r="XM12" s="178"/>
      <c r="XN12" s="178"/>
      <c r="XO12" s="178"/>
      <c r="XP12" s="178"/>
      <c r="XQ12" s="178"/>
      <c r="XR12" s="178"/>
      <c r="XS12" s="178"/>
      <c r="XT12" s="178"/>
      <c r="XU12" s="178"/>
      <c r="XV12" s="178"/>
      <c r="XW12" s="178"/>
      <c r="XX12" s="178"/>
      <c r="XY12" s="178"/>
      <c r="XZ12" s="178"/>
      <c r="YA12" s="178"/>
      <c r="YB12" s="178"/>
      <c r="YC12" s="178"/>
      <c r="YD12" s="178"/>
      <c r="YE12" s="178"/>
      <c r="YF12" s="178"/>
      <c r="YG12" s="178"/>
      <c r="YH12" s="178"/>
      <c r="YI12" s="178"/>
      <c r="YJ12" s="178"/>
      <c r="YK12" s="178"/>
      <c r="YL12" s="178"/>
      <c r="YM12" s="178"/>
      <c r="YN12" s="178"/>
      <c r="YO12" s="178"/>
      <c r="YP12" s="178"/>
      <c r="YQ12" s="178"/>
      <c r="YR12" s="178"/>
      <c r="YS12" s="178"/>
      <c r="YT12" s="178"/>
      <c r="YU12" s="178"/>
      <c r="YV12" s="178"/>
      <c r="YW12" s="178"/>
      <c r="YX12" s="178"/>
      <c r="YY12" s="178"/>
      <c r="YZ12" s="178"/>
      <c r="ZA12" s="178"/>
      <c r="ZB12" s="178"/>
      <c r="ZC12" s="178"/>
      <c r="ZD12" s="178"/>
      <c r="ZE12" s="178"/>
      <c r="ZF12" s="178"/>
      <c r="ZG12" s="178"/>
      <c r="ZH12" s="178"/>
    </row>
    <row r="13" s="46" customFormat="1" customHeight="1" spans="1:684">
      <c r="A13" s="105" t="s">
        <v>164</v>
      </c>
      <c r="B13" s="106" t="s">
        <v>165</v>
      </c>
      <c r="C13" s="1365" t="s">
        <v>166</v>
      </c>
      <c r="D13" s="1366">
        <f t="shared" ref="D13:D22" si="4">F13-E13</f>
        <v>5726</v>
      </c>
      <c r="E13" s="1367">
        <v>1839</v>
      </c>
      <c r="F13" s="1362">
        <f t="shared" si="0"/>
        <v>7565</v>
      </c>
      <c r="G13" s="1363">
        <f t="shared" si="1"/>
        <v>-1435</v>
      </c>
      <c r="H13" s="1368"/>
      <c r="I13" s="1387"/>
      <c r="J13" s="1388">
        <f t="shared" si="2"/>
        <v>9000</v>
      </c>
      <c r="K13" s="1389">
        <f t="shared" si="3"/>
        <v>7000</v>
      </c>
      <c r="L13" s="1390"/>
      <c r="M13" s="1390"/>
      <c r="N13" s="1390"/>
      <c r="O13" s="1391"/>
      <c r="P13" s="1390">
        <v>4000</v>
      </c>
      <c r="Q13" s="1390"/>
      <c r="R13" s="1390"/>
      <c r="S13" s="1390">
        <v>5000</v>
      </c>
      <c r="T13" s="1390"/>
      <c r="U13" s="1390"/>
      <c r="V13" s="1400"/>
      <c r="W13" s="1400"/>
      <c r="X13" s="1400"/>
      <c r="Y13" s="1400"/>
      <c r="Z13" s="1390">
        <v>3000</v>
      </c>
      <c r="AA13" s="1400"/>
      <c r="AB13" s="1390">
        <v>4000</v>
      </c>
      <c r="AC13" s="1400"/>
      <c r="AD13" s="1400"/>
      <c r="AE13" s="1400"/>
      <c r="AF13" s="1400"/>
      <c r="AG13" s="1407"/>
      <c r="AH13" s="178"/>
      <c r="AI13" s="49"/>
      <c r="AJ13" s="49"/>
      <c r="AK13" s="178"/>
      <c r="AL13" s="49"/>
      <c r="AM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46">
        <v>192</v>
      </c>
      <c r="AX13" s="178"/>
      <c r="AY13" s="178"/>
      <c r="BA13" s="178"/>
      <c r="BB13" s="178">
        <v>900</v>
      </c>
      <c r="BC13" s="178">
        <v>1800</v>
      </c>
      <c r="BD13" s="178"/>
      <c r="BE13" s="178"/>
      <c r="BF13" s="178"/>
      <c r="BG13" s="178"/>
      <c r="BH13" s="178"/>
      <c r="BI13" s="178">
        <v>108</v>
      </c>
      <c r="BJ13" s="178"/>
      <c r="BK13" s="178"/>
      <c r="BL13" s="178"/>
      <c r="BM13" s="178"/>
      <c r="BN13" s="178">
        <v>6</v>
      </c>
      <c r="BO13" s="178"/>
      <c r="BP13" s="178"/>
      <c r="BQ13" s="178"/>
      <c r="BR13" s="178"/>
      <c r="BS13" s="178"/>
      <c r="BT13" s="178">
        <v>608</v>
      </c>
      <c r="BU13" s="178"/>
      <c r="BV13" s="178">
        <v>5</v>
      </c>
      <c r="BW13" s="178"/>
      <c r="BX13" s="178">
        <v>5</v>
      </c>
      <c r="BY13" s="178"/>
      <c r="BZ13" s="178"/>
      <c r="CA13" s="178"/>
      <c r="CB13" s="178"/>
      <c r="CC13" s="178">
        <v>528</v>
      </c>
      <c r="CD13" s="178">
        <v>5</v>
      </c>
      <c r="CE13" s="178"/>
      <c r="CF13" s="178"/>
      <c r="CG13" s="178"/>
      <c r="CH13" s="178"/>
      <c r="CI13" s="178"/>
      <c r="CJ13" s="178"/>
      <c r="CK13" s="178">
        <v>192</v>
      </c>
      <c r="CL13" s="178">
        <v>204</v>
      </c>
      <c r="CM13" s="178"/>
      <c r="CN13" s="178">
        <v>640</v>
      </c>
      <c r="CO13" s="178">
        <v>16</v>
      </c>
      <c r="CP13" s="178"/>
      <c r="CQ13" s="178"/>
      <c r="CR13" s="1340"/>
      <c r="CS13" s="178">
        <v>192</v>
      </c>
      <c r="CT13" s="178"/>
      <c r="CU13" s="178"/>
      <c r="CV13" s="178"/>
      <c r="CW13" s="178"/>
      <c r="CX13" s="178">
        <v>96</v>
      </c>
      <c r="CY13" s="178">
        <v>8</v>
      </c>
      <c r="CZ13" s="178">
        <v>48</v>
      </c>
      <c r="DA13" s="178"/>
      <c r="DB13" s="178"/>
      <c r="DC13" s="178">
        <v>192</v>
      </c>
      <c r="DD13" s="178">
        <v>320</v>
      </c>
      <c r="DE13" s="178"/>
      <c r="DF13" s="178"/>
      <c r="DG13" s="178">
        <v>128</v>
      </c>
      <c r="DH13" s="178">
        <v>128</v>
      </c>
      <c r="DI13" s="178"/>
      <c r="DJ13" s="178">
        <v>96</v>
      </c>
      <c r="DK13" s="178">
        <v>64</v>
      </c>
      <c r="DL13" s="178"/>
      <c r="DM13" s="178">
        <v>2</v>
      </c>
      <c r="DN13" s="178">
        <v>128</v>
      </c>
      <c r="DO13" s="178"/>
      <c r="DP13" s="178">
        <v>64</v>
      </c>
      <c r="DQ13" s="178"/>
      <c r="DR13" s="178"/>
      <c r="DS13" s="178">
        <v>640</v>
      </c>
      <c r="DT13" s="178">
        <v>320</v>
      </c>
      <c r="DU13" s="178"/>
      <c r="DV13" s="178"/>
      <c r="DW13" s="178">
        <v>288</v>
      </c>
      <c r="DX13" s="178">
        <v>512</v>
      </c>
      <c r="DY13" s="178"/>
      <c r="DZ13" s="178"/>
      <c r="EA13" s="178"/>
      <c r="EB13" s="47"/>
      <c r="EC13" s="178"/>
      <c r="ED13" s="178"/>
      <c r="EE13" s="178"/>
      <c r="EF13" s="178"/>
      <c r="EG13" s="178"/>
      <c r="EH13" s="178"/>
      <c r="EI13" s="178"/>
      <c r="EJ13" s="178"/>
      <c r="EK13" s="178"/>
      <c r="EL13" s="178"/>
      <c r="EM13" s="178"/>
      <c r="EN13" s="178"/>
      <c r="EO13" s="178"/>
      <c r="EP13" s="178"/>
      <c r="EQ13" s="178"/>
      <c r="ER13" s="178"/>
      <c r="ES13" s="178"/>
      <c r="ET13" s="178"/>
      <c r="EU13" s="178"/>
      <c r="EV13" s="178"/>
      <c r="EW13" s="178"/>
      <c r="EX13" s="178"/>
      <c r="EY13" s="178"/>
      <c r="EZ13" s="178"/>
      <c r="FA13" s="178"/>
      <c r="FB13" s="178"/>
      <c r="FC13" s="178"/>
      <c r="FD13" s="178"/>
      <c r="FE13" s="178"/>
      <c r="FF13" s="178"/>
      <c r="FG13" s="178"/>
      <c r="FH13" s="178"/>
      <c r="FI13" s="178"/>
      <c r="FJ13" s="178"/>
      <c r="FK13" s="178"/>
      <c r="FL13" s="178"/>
      <c r="FM13" s="178"/>
      <c r="FN13" s="178"/>
      <c r="FO13" s="178"/>
      <c r="FP13" s="178"/>
      <c r="FQ13" s="178"/>
      <c r="FR13" s="178"/>
      <c r="FS13" s="178"/>
      <c r="FT13" s="178"/>
      <c r="FU13" s="178"/>
      <c r="FV13" s="178"/>
      <c r="FW13" s="178"/>
      <c r="FX13" s="178"/>
      <c r="FY13" s="178"/>
      <c r="FZ13" s="178"/>
      <c r="GA13" s="178"/>
      <c r="GB13" s="178"/>
      <c r="GC13" s="178"/>
      <c r="GD13" s="178"/>
      <c r="GE13" s="178"/>
      <c r="GF13" s="178"/>
      <c r="GG13" s="178"/>
      <c r="GH13" s="178"/>
      <c r="GI13" s="178"/>
      <c r="GJ13" s="178"/>
      <c r="GK13" s="178"/>
      <c r="GL13" s="178"/>
      <c r="GM13" s="178"/>
      <c r="GN13" s="178"/>
      <c r="GO13" s="178"/>
      <c r="GP13" s="178"/>
      <c r="GQ13" s="178"/>
      <c r="GR13" s="178"/>
      <c r="GS13" s="178"/>
      <c r="GT13" s="178"/>
      <c r="GU13" s="178"/>
      <c r="GV13" s="178"/>
      <c r="GW13" s="178"/>
      <c r="GX13" s="178"/>
      <c r="GY13" s="178"/>
      <c r="GZ13" s="178"/>
      <c r="HA13" s="178"/>
      <c r="HB13" s="178"/>
      <c r="HC13" s="178"/>
      <c r="HD13" s="178"/>
      <c r="HE13" s="178"/>
      <c r="HF13" s="178"/>
      <c r="HG13" s="178"/>
      <c r="HH13" s="178"/>
      <c r="HI13" s="178"/>
      <c r="HJ13" s="178"/>
      <c r="HK13" s="178"/>
      <c r="HL13" s="178"/>
      <c r="HM13" s="178"/>
      <c r="HN13" s="178"/>
      <c r="HO13" s="178"/>
      <c r="HP13" s="178"/>
      <c r="HQ13" s="178"/>
      <c r="HR13" s="178"/>
      <c r="HS13" s="178"/>
      <c r="HT13" s="178"/>
      <c r="HU13" s="178"/>
      <c r="HV13" s="178"/>
      <c r="HW13" s="178"/>
      <c r="HX13" s="178"/>
      <c r="HY13" s="178"/>
      <c r="HZ13" s="178"/>
      <c r="IA13" s="178"/>
      <c r="IB13" s="178"/>
      <c r="IC13" s="178"/>
      <c r="ID13" s="178"/>
      <c r="IE13" s="178"/>
      <c r="IF13" s="178"/>
      <c r="IG13" s="178"/>
      <c r="IH13" s="178"/>
      <c r="II13" s="178"/>
      <c r="IJ13" s="178"/>
      <c r="IK13" s="178"/>
      <c r="IL13" s="178"/>
      <c r="IM13" s="178"/>
      <c r="IN13" s="178"/>
      <c r="IO13" s="178"/>
      <c r="IP13" s="178"/>
      <c r="IQ13" s="178"/>
      <c r="IR13" s="178"/>
      <c r="IS13" s="178"/>
      <c r="IT13" s="178"/>
      <c r="IU13" s="178"/>
      <c r="IV13" s="178"/>
      <c r="IW13" s="178"/>
      <c r="IX13" s="178"/>
      <c r="IY13" s="178"/>
      <c r="IZ13" s="178"/>
      <c r="JA13" s="178"/>
      <c r="JB13" s="178"/>
      <c r="JC13" s="178"/>
      <c r="JD13" s="178"/>
      <c r="JE13" s="178"/>
      <c r="JF13" s="178"/>
      <c r="JG13" s="178"/>
      <c r="JH13" s="178"/>
      <c r="JI13" s="178"/>
      <c r="JJ13" s="178"/>
      <c r="JK13" s="178"/>
      <c r="JL13" s="178"/>
      <c r="JM13" s="178"/>
      <c r="JN13" s="178"/>
      <c r="JO13" s="178"/>
      <c r="JP13" s="178"/>
      <c r="JQ13" s="178"/>
      <c r="JR13" s="178"/>
      <c r="JS13" s="178"/>
      <c r="JT13" s="178"/>
      <c r="JU13" s="178"/>
      <c r="JV13" s="178"/>
      <c r="JW13" s="178"/>
      <c r="JX13" s="178"/>
      <c r="JY13" s="178"/>
      <c r="JZ13" s="178"/>
      <c r="KA13" s="178"/>
      <c r="KB13" s="178"/>
      <c r="KC13" s="178"/>
      <c r="KD13" s="178"/>
      <c r="KE13" s="178"/>
      <c r="KF13" s="178"/>
      <c r="KG13" s="178"/>
      <c r="KH13" s="178"/>
      <c r="KI13" s="178"/>
      <c r="KJ13" s="178"/>
      <c r="KK13" s="178"/>
      <c r="KL13" s="178"/>
      <c r="KM13" s="178"/>
      <c r="KN13" s="178"/>
      <c r="KO13" s="178"/>
      <c r="KP13" s="178"/>
      <c r="KQ13" s="178"/>
      <c r="KR13" s="178"/>
      <c r="KS13" s="178"/>
      <c r="KT13" s="178"/>
      <c r="KU13" s="178"/>
      <c r="KV13" s="178"/>
      <c r="KW13" s="178"/>
      <c r="KX13" s="178"/>
      <c r="KY13" s="178"/>
      <c r="KZ13" s="178"/>
      <c r="LA13" s="178"/>
      <c r="LB13" s="178"/>
      <c r="LC13" s="178"/>
      <c r="LD13" s="178"/>
      <c r="LE13" s="178"/>
      <c r="LF13" s="178"/>
      <c r="LG13" s="178"/>
      <c r="LH13" s="178"/>
      <c r="LI13" s="178"/>
      <c r="LJ13" s="178"/>
      <c r="LK13" s="178"/>
      <c r="LL13" s="178"/>
      <c r="LM13" s="178"/>
      <c r="LN13" s="178"/>
      <c r="LO13" s="178"/>
      <c r="LP13" s="178"/>
      <c r="LQ13" s="178"/>
      <c r="LR13" s="178"/>
      <c r="LS13" s="178"/>
      <c r="LT13" s="178"/>
      <c r="LU13" s="178"/>
      <c r="LV13" s="178"/>
      <c r="LW13" s="178"/>
      <c r="LX13" s="178"/>
      <c r="LY13" s="178"/>
      <c r="LZ13" s="178"/>
      <c r="MA13" s="178"/>
      <c r="MB13" s="178"/>
      <c r="MC13" s="178"/>
      <c r="MD13" s="178"/>
      <c r="ME13" s="178"/>
      <c r="MF13" s="178"/>
      <c r="MG13" s="178"/>
      <c r="MH13" s="178"/>
      <c r="MI13" s="178"/>
      <c r="MJ13" s="178"/>
      <c r="MK13" s="178"/>
      <c r="ML13" s="178"/>
      <c r="MM13" s="178"/>
      <c r="MN13" s="178"/>
      <c r="MO13" s="178"/>
      <c r="MP13" s="178"/>
      <c r="MQ13" s="178"/>
      <c r="MR13" s="178"/>
      <c r="MS13" s="178"/>
      <c r="MT13" s="178"/>
      <c r="MU13" s="178"/>
      <c r="MV13" s="178"/>
      <c r="MW13" s="178"/>
      <c r="MX13" s="178"/>
      <c r="MY13" s="178"/>
      <c r="MZ13" s="178"/>
      <c r="NA13" s="178"/>
      <c r="NB13" s="178"/>
      <c r="NC13" s="178"/>
      <c r="ND13" s="178"/>
      <c r="NE13" s="178"/>
      <c r="NF13" s="178"/>
      <c r="NG13" s="178"/>
      <c r="NH13" s="178"/>
      <c r="NI13" s="178"/>
      <c r="NJ13" s="178"/>
      <c r="NK13" s="178"/>
      <c r="NL13" s="178"/>
      <c r="NM13" s="178"/>
      <c r="NN13" s="178"/>
      <c r="NO13" s="178"/>
      <c r="NP13" s="178"/>
      <c r="NQ13" s="178"/>
      <c r="NR13" s="178"/>
      <c r="NS13" s="178"/>
      <c r="NT13" s="178"/>
      <c r="NU13" s="178"/>
      <c r="NV13" s="178"/>
      <c r="NW13" s="178"/>
      <c r="NX13" s="178"/>
      <c r="NY13" s="178"/>
      <c r="NZ13" s="178"/>
      <c r="OA13" s="178"/>
      <c r="OB13" s="178"/>
      <c r="OC13" s="178"/>
      <c r="OD13" s="178"/>
      <c r="OE13" s="178"/>
      <c r="OF13" s="178"/>
      <c r="OG13" s="178"/>
      <c r="OH13" s="178"/>
      <c r="OI13" s="178"/>
      <c r="OJ13" s="178"/>
      <c r="OK13" s="178"/>
      <c r="OL13" s="178"/>
      <c r="OM13" s="178"/>
      <c r="ON13" s="178"/>
      <c r="OO13" s="178"/>
      <c r="OP13" s="178"/>
      <c r="OQ13" s="178"/>
      <c r="OR13" s="178"/>
      <c r="OS13" s="178"/>
      <c r="OT13" s="178"/>
      <c r="OU13" s="178"/>
      <c r="OV13" s="178"/>
      <c r="OW13" s="178"/>
      <c r="OX13" s="178"/>
      <c r="OY13" s="178"/>
      <c r="OZ13" s="178"/>
      <c r="PA13" s="178"/>
      <c r="PB13" s="178"/>
      <c r="PC13" s="178"/>
      <c r="PD13" s="178"/>
      <c r="PE13" s="178"/>
      <c r="PF13" s="178"/>
      <c r="PG13" s="178"/>
      <c r="PH13" s="178"/>
      <c r="PI13" s="178"/>
      <c r="PJ13" s="178"/>
      <c r="PK13" s="178"/>
      <c r="PL13" s="178"/>
      <c r="PM13" s="178"/>
      <c r="PN13" s="178"/>
      <c r="PO13" s="178"/>
      <c r="PP13" s="178"/>
      <c r="PQ13" s="178"/>
      <c r="PR13" s="178"/>
      <c r="PS13" s="178"/>
      <c r="PT13" s="178"/>
      <c r="PU13" s="178"/>
      <c r="PV13" s="178"/>
      <c r="PW13" s="178"/>
      <c r="PX13" s="178"/>
      <c r="PY13" s="178"/>
      <c r="PZ13" s="178"/>
      <c r="QA13" s="178"/>
      <c r="QB13" s="178"/>
      <c r="QC13" s="178"/>
      <c r="QD13" s="178"/>
      <c r="QE13" s="178"/>
      <c r="QF13" s="178"/>
      <c r="QG13" s="178"/>
      <c r="QH13" s="178"/>
      <c r="QI13" s="178"/>
      <c r="QJ13" s="178"/>
      <c r="QK13" s="178"/>
      <c r="QL13" s="178"/>
      <c r="QM13" s="178"/>
      <c r="QN13" s="178"/>
      <c r="QO13" s="178"/>
      <c r="QP13" s="178"/>
      <c r="QQ13" s="178"/>
      <c r="QR13" s="178"/>
      <c r="QS13" s="178"/>
      <c r="QT13" s="178"/>
      <c r="QU13" s="178"/>
      <c r="QV13" s="178"/>
      <c r="QW13" s="178"/>
      <c r="QX13" s="178"/>
      <c r="QY13" s="178"/>
      <c r="QZ13" s="178"/>
      <c r="RA13" s="178"/>
      <c r="RB13" s="178"/>
      <c r="RC13" s="178"/>
      <c r="RD13" s="178"/>
      <c r="RE13" s="178"/>
      <c r="RF13" s="178"/>
      <c r="RG13" s="178"/>
      <c r="RH13" s="178"/>
      <c r="RI13" s="178"/>
      <c r="RJ13" s="178"/>
      <c r="RK13" s="178"/>
      <c r="RL13" s="178"/>
      <c r="RM13" s="178"/>
      <c r="RN13" s="178"/>
      <c r="RO13" s="178"/>
      <c r="RP13" s="178"/>
      <c r="RQ13" s="178"/>
      <c r="RR13" s="178"/>
      <c r="RS13" s="178"/>
      <c r="RT13" s="178"/>
      <c r="RU13" s="178"/>
      <c r="RV13" s="178"/>
      <c r="RW13" s="178"/>
      <c r="RX13" s="178"/>
      <c r="RY13" s="178"/>
      <c r="RZ13" s="178"/>
      <c r="SA13" s="178"/>
      <c r="SB13" s="178"/>
      <c r="SC13" s="178"/>
      <c r="SD13" s="178"/>
      <c r="SE13" s="178"/>
      <c r="SF13" s="178"/>
      <c r="SG13" s="178"/>
      <c r="SH13" s="178"/>
      <c r="SI13" s="178"/>
      <c r="SJ13" s="178"/>
      <c r="SK13" s="178"/>
      <c r="SL13" s="178"/>
      <c r="SM13" s="178"/>
      <c r="SN13" s="178"/>
      <c r="SO13" s="178"/>
      <c r="SP13" s="178"/>
      <c r="SQ13" s="178"/>
      <c r="SR13" s="178"/>
      <c r="SS13" s="178"/>
      <c r="ST13" s="178"/>
      <c r="SU13" s="178"/>
      <c r="SV13" s="178"/>
      <c r="SW13" s="178"/>
      <c r="SX13" s="178"/>
      <c r="SY13" s="178"/>
      <c r="SZ13" s="178"/>
      <c r="TA13" s="178"/>
      <c r="TB13" s="178"/>
      <c r="TC13" s="178"/>
      <c r="TD13" s="178"/>
      <c r="TE13" s="178"/>
      <c r="TF13" s="178"/>
      <c r="TG13" s="178"/>
      <c r="TH13" s="178"/>
      <c r="TI13" s="178"/>
      <c r="TJ13" s="178"/>
      <c r="TK13" s="178"/>
      <c r="TL13" s="178"/>
      <c r="TM13" s="178"/>
      <c r="TN13" s="178"/>
      <c r="TO13" s="178"/>
      <c r="TP13" s="178"/>
      <c r="TQ13" s="178"/>
      <c r="TR13" s="178"/>
      <c r="TS13" s="178"/>
      <c r="TT13" s="178"/>
      <c r="TU13" s="178"/>
      <c r="TV13" s="178"/>
      <c r="TW13" s="178"/>
      <c r="TX13" s="178"/>
      <c r="TY13" s="178"/>
      <c r="TZ13" s="178"/>
      <c r="UA13" s="178"/>
      <c r="UB13" s="178"/>
      <c r="UC13" s="178"/>
      <c r="UD13" s="178"/>
      <c r="UE13" s="178"/>
      <c r="UF13" s="178"/>
      <c r="UG13" s="178"/>
      <c r="UH13" s="178"/>
      <c r="UI13" s="178"/>
      <c r="UJ13" s="178"/>
      <c r="UK13" s="178"/>
      <c r="UL13" s="178"/>
      <c r="UM13" s="178"/>
      <c r="UN13" s="178"/>
      <c r="UO13" s="178"/>
      <c r="UP13" s="178"/>
      <c r="UQ13" s="178"/>
      <c r="UR13" s="178"/>
      <c r="US13" s="178"/>
      <c r="UT13" s="178"/>
      <c r="UU13" s="178"/>
      <c r="UV13" s="178"/>
      <c r="UW13" s="178"/>
      <c r="UX13" s="178"/>
      <c r="UY13" s="178"/>
      <c r="UZ13" s="178"/>
      <c r="VA13" s="178"/>
      <c r="VB13" s="178"/>
      <c r="VC13" s="178"/>
      <c r="VD13" s="178"/>
      <c r="VE13" s="178"/>
      <c r="VF13" s="178"/>
      <c r="VG13" s="178"/>
      <c r="VH13" s="178"/>
      <c r="VI13" s="178"/>
      <c r="VJ13" s="178"/>
      <c r="VK13" s="178"/>
      <c r="VL13" s="178"/>
      <c r="VM13" s="178"/>
      <c r="VN13" s="178"/>
      <c r="VO13" s="178"/>
      <c r="VP13" s="178"/>
      <c r="VQ13" s="178"/>
      <c r="VR13" s="178"/>
      <c r="VS13" s="178"/>
      <c r="VT13" s="178"/>
      <c r="VU13" s="178"/>
      <c r="VV13" s="178"/>
      <c r="VW13" s="178"/>
      <c r="VX13" s="178"/>
      <c r="VY13" s="178"/>
      <c r="VZ13" s="178"/>
      <c r="WA13" s="178"/>
      <c r="WB13" s="178"/>
      <c r="WC13" s="178"/>
      <c r="WD13" s="178"/>
      <c r="WE13" s="178"/>
      <c r="WF13" s="178"/>
      <c r="WG13" s="178"/>
      <c r="WH13" s="178"/>
      <c r="WI13" s="178"/>
      <c r="WJ13" s="178"/>
      <c r="WK13" s="178"/>
      <c r="WL13" s="178"/>
      <c r="WM13" s="178"/>
      <c r="WN13" s="178"/>
      <c r="WO13" s="178"/>
      <c r="WP13" s="178"/>
      <c r="WQ13" s="178"/>
      <c r="WR13" s="178"/>
      <c r="WS13" s="178"/>
      <c r="WT13" s="178"/>
      <c r="WU13" s="178"/>
      <c r="WV13" s="178"/>
      <c r="WW13" s="178"/>
      <c r="WX13" s="178"/>
      <c r="WY13" s="178"/>
      <c r="WZ13" s="178"/>
      <c r="XA13" s="178"/>
      <c r="XB13" s="178"/>
      <c r="XC13" s="178"/>
      <c r="XD13" s="178"/>
      <c r="XE13" s="178"/>
      <c r="XF13" s="178"/>
      <c r="XG13" s="178"/>
      <c r="XH13" s="178"/>
      <c r="XI13" s="178"/>
      <c r="XJ13" s="178"/>
      <c r="XK13" s="178"/>
      <c r="XL13" s="178"/>
      <c r="XM13" s="178"/>
      <c r="XN13" s="178"/>
      <c r="XO13" s="178"/>
      <c r="XP13" s="178"/>
      <c r="XQ13" s="178"/>
      <c r="XR13" s="178"/>
      <c r="XS13" s="178"/>
      <c r="XT13" s="178"/>
      <c r="XU13" s="178"/>
      <c r="XV13" s="178"/>
      <c r="XW13" s="178"/>
      <c r="XX13" s="178"/>
      <c r="XY13" s="178"/>
      <c r="XZ13" s="178"/>
      <c r="YA13" s="178"/>
      <c r="YB13" s="178"/>
      <c r="YC13" s="178"/>
      <c r="YD13" s="178"/>
      <c r="YE13" s="178"/>
      <c r="YF13" s="178"/>
      <c r="YG13" s="178"/>
      <c r="YH13" s="178"/>
      <c r="YI13" s="178"/>
      <c r="YJ13" s="178"/>
      <c r="YK13" s="178"/>
      <c r="YL13" s="178"/>
      <c r="YM13" s="178"/>
      <c r="YN13" s="178"/>
      <c r="YO13" s="178"/>
      <c r="YP13" s="178"/>
      <c r="YQ13" s="178"/>
      <c r="YR13" s="178"/>
      <c r="YS13" s="178"/>
      <c r="YT13" s="178"/>
      <c r="YU13" s="178"/>
      <c r="YV13" s="178"/>
      <c r="YW13" s="178"/>
      <c r="YX13" s="178"/>
      <c r="YY13" s="178"/>
      <c r="YZ13" s="178"/>
      <c r="ZA13" s="178"/>
      <c r="ZB13" s="178"/>
      <c r="ZC13" s="178"/>
      <c r="ZD13" s="178"/>
      <c r="ZE13" s="178"/>
      <c r="ZF13" s="178"/>
      <c r="ZG13" s="178"/>
      <c r="ZH13" s="178"/>
    </row>
    <row r="14" s="46" customFormat="1" customHeight="1" spans="1:132">
      <c r="A14" s="108" t="s">
        <v>167</v>
      </c>
      <c r="B14" s="109" t="s">
        <v>168</v>
      </c>
      <c r="C14" s="1369" t="s">
        <v>169</v>
      </c>
      <c r="D14" s="1366">
        <f t="shared" si="4"/>
        <v>6142</v>
      </c>
      <c r="E14" s="1367">
        <v>1711</v>
      </c>
      <c r="F14" s="1362">
        <f t="shared" si="0"/>
        <v>7853</v>
      </c>
      <c r="G14" s="1363">
        <f t="shared" si="1"/>
        <v>-1147</v>
      </c>
      <c r="H14" s="37"/>
      <c r="I14" s="1392"/>
      <c r="J14" s="1374">
        <f t="shared" si="2"/>
        <v>9000</v>
      </c>
      <c r="K14" s="1384">
        <f t="shared" si="3"/>
        <v>7000</v>
      </c>
      <c r="L14" s="156"/>
      <c r="M14" s="156"/>
      <c r="N14" s="156"/>
      <c r="O14" s="155"/>
      <c r="P14" s="156">
        <v>4000</v>
      </c>
      <c r="Q14" s="156"/>
      <c r="R14" s="156"/>
      <c r="S14" s="156">
        <v>5000</v>
      </c>
      <c r="T14" s="156"/>
      <c r="U14" s="156"/>
      <c r="V14" s="1401"/>
      <c r="W14" s="1401"/>
      <c r="X14" s="1401"/>
      <c r="Y14" s="1401"/>
      <c r="Z14" s="156">
        <v>3000</v>
      </c>
      <c r="AA14" s="1401"/>
      <c r="AB14" s="156">
        <v>4000</v>
      </c>
      <c r="AC14" s="1401"/>
      <c r="AD14" s="1401"/>
      <c r="AE14" s="1401"/>
      <c r="AF14" s="1401"/>
      <c r="AG14" s="1407"/>
      <c r="AI14" s="49"/>
      <c r="AJ14" s="49"/>
      <c r="AL14" s="49"/>
      <c r="AW14" s="46">
        <v>240</v>
      </c>
      <c r="BB14" s="46">
        <v>900</v>
      </c>
      <c r="BC14" s="46">
        <v>1800</v>
      </c>
      <c r="BI14" s="46">
        <v>60</v>
      </c>
      <c r="BN14" s="46">
        <v>6</v>
      </c>
      <c r="BT14" s="46">
        <v>608</v>
      </c>
      <c r="BV14" s="46">
        <v>5</v>
      </c>
      <c r="BX14" s="46">
        <v>5</v>
      </c>
      <c r="CC14" s="46">
        <v>528</v>
      </c>
      <c r="CD14" s="46">
        <v>5</v>
      </c>
      <c r="CI14" s="46">
        <v>128</v>
      </c>
      <c r="CK14" s="46">
        <v>192</v>
      </c>
      <c r="CL14" s="46">
        <v>204</v>
      </c>
      <c r="CN14" s="46">
        <v>640</v>
      </c>
      <c r="CO14" s="46">
        <v>16</v>
      </c>
      <c r="CR14" s="1415"/>
      <c r="CS14" s="46">
        <v>192</v>
      </c>
      <c r="CX14" s="46">
        <v>96</v>
      </c>
      <c r="CY14" s="46">
        <v>8</v>
      </c>
      <c r="CZ14" s="46">
        <v>48</v>
      </c>
      <c r="DC14" s="46">
        <v>192</v>
      </c>
      <c r="DD14" s="46">
        <v>256</v>
      </c>
      <c r="DG14" s="46">
        <v>128</v>
      </c>
      <c r="DH14" s="46">
        <v>128</v>
      </c>
      <c r="DJ14" s="46">
        <v>96</v>
      </c>
      <c r="DM14" s="46">
        <v>2</v>
      </c>
      <c r="DN14" s="46">
        <v>128</v>
      </c>
      <c r="DP14" s="46">
        <v>64</v>
      </c>
      <c r="DS14" s="46">
        <v>640</v>
      </c>
      <c r="DT14" s="46">
        <v>320</v>
      </c>
      <c r="DX14" s="46">
        <v>512</v>
      </c>
      <c r="EB14" s="47"/>
    </row>
    <row r="15" s="46" customFormat="1" customHeight="1" spans="1:132">
      <c r="A15" s="101" t="s">
        <v>170</v>
      </c>
      <c r="B15" s="111" t="s">
        <v>171</v>
      </c>
      <c r="C15" s="1369" t="s">
        <v>172</v>
      </c>
      <c r="D15" s="1366">
        <f t="shared" si="4"/>
        <v>5726</v>
      </c>
      <c r="E15" s="1367">
        <v>1839</v>
      </c>
      <c r="F15" s="1362">
        <f t="shared" si="0"/>
        <v>7565</v>
      </c>
      <c r="G15" s="1363">
        <f t="shared" si="1"/>
        <v>-1435</v>
      </c>
      <c r="H15" s="37"/>
      <c r="I15" s="1392"/>
      <c r="J15" s="1374">
        <f t="shared" si="2"/>
        <v>9000</v>
      </c>
      <c r="K15" s="1384">
        <f t="shared" si="3"/>
        <v>7000</v>
      </c>
      <c r="L15" s="156"/>
      <c r="M15" s="156"/>
      <c r="N15" s="156"/>
      <c r="O15" s="155"/>
      <c r="P15" s="156">
        <v>4000</v>
      </c>
      <c r="Q15" s="156"/>
      <c r="R15" s="156"/>
      <c r="S15" s="156">
        <v>5000</v>
      </c>
      <c r="T15" s="156"/>
      <c r="U15" s="156"/>
      <c r="V15" s="1401"/>
      <c r="W15" s="1401"/>
      <c r="X15" s="1401"/>
      <c r="Y15" s="1401"/>
      <c r="Z15" s="156">
        <v>3000</v>
      </c>
      <c r="AA15" s="1401"/>
      <c r="AB15" s="156">
        <v>4000</v>
      </c>
      <c r="AC15" s="1401"/>
      <c r="AD15" s="1401"/>
      <c r="AE15" s="1401"/>
      <c r="AF15" s="1401"/>
      <c r="AG15" s="1407"/>
      <c r="AI15" s="49"/>
      <c r="AJ15" s="49"/>
      <c r="AL15" s="49"/>
      <c r="AW15" s="46">
        <v>192</v>
      </c>
      <c r="BB15" s="46">
        <v>900</v>
      </c>
      <c r="BC15" s="46">
        <v>1800</v>
      </c>
      <c r="BI15" s="46">
        <v>108</v>
      </c>
      <c r="BN15" s="46">
        <v>6</v>
      </c>
      <c r="BT15" s="46">
        <v>608</v>
      </c>
      <c r="BV15" s="46">
        <v>5</v>
      </c>
      <c r="BX15" s="46">
        <v>5</v>
      </c>
      <c r="CC15" s="46">
        <v>528</v>
      </c>
      <c r="CD15" s="46">
        <v>5</v>
      </c>
      <c r="CK15" s="46">
        <v>192</v>
      </c>
      <c r="CL15" s="46">
        <v>204</v>
      </c>
      <c r="CN15" s="46">
        <v>640</v>
      </c>
      <c r="CO15" s="46">
        <v>16</v>
      </c>
      <c r="CR15" s="1415"/>
      <c r="CS15" s="46">
        <v>192</v>
      </c>
      <c r="CX15" s="46">
        <v>96</v>
      </c>
      <c r="CY15" s="46">
        <v>8</v>
      </c>
      <c r="CZ15" s="46">
        <v>48</v>
      </c>
      <c r="DC15" s="46">
        <v>192</v>
      </c>
      <c r="DD15" s="46">
        <v>320</v>
      </c>
      <c r="DG15" s="46">
        <v>128</v>
      </c>
      <c r="DH15" s="46">
        <v>128</v>
      </c>
      <c r="DJ15" s="46">
        <v>96</v>
      </c>
      <c r="DK15" s="46">
        <v>64</v>
      </c>
      <c r="DM15" s="46">
        <v>2</v>
      </c>
      <c r="DN15" s="46">
        <v>128</v>
      </c>
      <c r="DP15" s="46">
        <v>64</v>
      </c>
      <c r="DS15" s="46">
        <v>640</v>
      </c>
      <c r="DT15" s="46">
        <v>320</v>
      </c>
      <c r="DW15" s="46">
        <v>288</v>
      </c>
      <c r="DX15" s="46">
        <v>512</v>
      </c>
      <c r="EB15" s="47"/>
    </row>
    <row r="16" s="46" customFormat="1" customHeight="1" spans="1:132">
      <c r="A16" s="101" t="s">
        <v>173</v>
      </c>
      <c r="B16" s="111" t="s">
        <v>174</v>
      </c>
      <c r="C16" s="1369" t="s">
        <v>175</v>
      </c>
      <c r="D16" s="1366">
        <f t="shared" si="4"/>
        <v>6078</v>
      </c>
      <c r="E16" s="1367">
        <v>1711</v>
      </c>
      <c r="F16" s="1362">
        <f t="shared" si="0"/>
        <v>7789</v>
      </c>
      <c r="G16" s="1363">
        <f t="shared" si="1"/>
        <v>-1211</v>
      </c>
      <c r="H16" s="37"/>
      <c r="I16" s="1392"/>
      <c r="J16" s="1374">
        <f t="shared" si="2"/>
        <v>9000</v>
      </c>
      <c r="K16" s="1384">
        <f t="shared" si="3"/>
        <v>7000</v>
      </c>
      <c r="L16" s="156"/>
      <c r="M16" s="156"/>
      <c r="N16" s="156"/>
      <c r="O16" s="155"/>
      <c r="P16" s="156">
        <v>4000</v>
      </c>
      <c r="Q16" s="156"/>
      <c r="R16" s="156"/>
      <c r="S16" s="156">
        <v>5000</v>
      </c>
      <c r="T16" s="156"/>
      <c r="U16" s="156"/>
      <c r="V16" s="1401"/>
      <c r="W16" s="1401"/>
      <c r="X16" s="1401"/>
      <c r="Y16" s="1401"/>
      <c r="Z16" s="156">
        <v>3000</v>
      </c>
      <c r="AA16" s="1401"/>
      <c r="AB16" s="156">
        <v>4000</v>
      </c>
      <c r="AC16" s="1401"/>
      <c r="AD16" s="1401"/>
      <c r="AE16" s="1401"/>
      <c r="AF16" s="1401"/>
      <c r="AG16" s="1407"/>
      <c r="AI16" s="49"/>
      <c r="AJ16" s="49"/>
      <c r="AL16" s="49"/>
      <c r="AW16" s="46">
        <v>240</v>
      </c>
      <c r="BB16" s="46">
        <v>900</v>
      </c>
      <c r="BC16" s="46">
        <v>1800</v>
      </c>
      <c r="BI16" s="46">
        <v>60</v>
      </c>
      <c r="BN16" s="46">
        <v>6</v>
      </c>
      <c r="BT16" s="46">
        <v>608</v>
      </c>
      <c r="BV16" s="46">
        <v>5</v>
      </c>
      <c r="BX16" s="46">
        <v>5</v>
      </c>
      <c r="CC16" s="46">
        <v>528</v>
      </c>
      <c r="CD16" s="46">
        <v>5</v>
      </c>
      <c r="CI16" s="46">
        <v>128</v>
      </c>
      <c r="CK16" s="46">
        <v>192</v>
      </c>
      <c r="CL16" s="46">
        <v>204</v>
      </c>
      <c r="CN16" s="46">
        <v>640</v>
      </c>
      <c r="CO16" s="46">
        <v>16</v>
      </c>
      <c r="CR16" s="1415"/>
      <c r="CS16" s="46">
        <v>192</v>
      </c>
      <c r="CX16" s="46">
        <v>96</v>
      </c>
      <c r="CY16" s="46">
        <v>8</v>
      </c>
      <c r="CZ16" s="46">
        <v>48</v>
      </c>
      <c r="DC16" s="46">
        <v>192</v>
      </c>
      <c r="DD16" s="46">
        <v>256</v>
      </c>
      <c r="DG16" s="46">
        <v>128</v>
      </c>
      <c r="DH16" s="46">
        <v>128</v>
      </c>
      <c r="DJ16" s="46">
        <v>96</v>
      </c>
      <c r="DK16" s="46">
        <v>64</v>
      </c>
      <c r="DM16" s="46">
        <v>2</v>
      </c>
      <c r="DN16" s="46">
        <v>128</v>
      </c>
      <c r="DP16" s="46">
        <v>64</v>
      </c>
      <c r="DS16" s="46">
        <v>640</v>
      </c>
      <c r="DT16" s="46">
        <v>320</v>
      </c>
      <c r="DX16" s="46">
        <v>512</v>
      </c>
      <c r="EB16" s="47"/>
    </row>
    <row r="17" s="46" customFormat="1" customHeight="1" spans="1:132">
      <c r="A17" s="105" t="s">
        <v>176</v>
      </c>
      <c r="B17" s="112"/>
      <c r="C17" s="1370" t="s">
        <v>177</v>
      </c>
      <c r="D17" s="1366">
        <f t="shared" si="4"/>
        <v>-167</v>
      </c>
      <c r="E17" s="1367">
        <v>697</v>
      </c>
      <c r="F17" s="1371">
        <f t="shared" si="0"/>
        <v>530</v>
      </c>
      <c r="G17" s="1372">
        <f t="shared" si="1"/>
        <v>530</v>
      </c>
      <c r="H17" s="1332"/>
      <c r="I17" s="1333"/>
      <c r="J17" s="1393">
        <f t="shared" si="2"/>
        <v>0</v>
      </c>
      <c r="K17" s="1384">
        <f t="shared" si="3"/>
        <v>2000</v>
      </c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336"/>
      <c r="W17" s="1336"/>
      <c r="X17" s="1336"/>
      <c r="Y17" s="1336"/>
      <c r="Z17" s="1337">
        <v>2000</v>
      </c>
      <c r="AA17" s="1336"/>
      <c r="AB17" s="1336"/>
      <c r="AC17" s="1336"/>
      <c r="AD17" s="1336"/>
      <c r="AE17" s="1336"/>
      <c r="AF17" s="1336"/>
      <c r="AG17" s="1338"/>
      <c r="AH17" s="178"/>
      <c r="AI17" s="1339"/>
      <c r="AJ17" s="1339"/>
      <c r="AK17" s="178"/>
      <c r="AL17" s="1339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>
        <v>72</v>
      </c>
      <c r="AX17" s="178"/>
      <c r="AY17" s="178"/>
      <c r="AZ17" s="178"/>
      <c r="BB17" s="46">
        <v>300</v>
      </c>
      <c r="BC17" s="46">
        <v>600</v>
      </c>
      <c r="BN17" s="46">
        <v>2</v>
      </c>
      <c r="BT17" s="46">
        <v>96</v>
      </c>
      <c r="CC17" s="46">
        <v>176</v>
      </c>
      <c r="CL17" s="46">
        <v>68</v>
      </c>
      <c r="CO17" s="46">
        <v>5</v>
      </c>
      <c r="CR17" s="1415"/>
      <c r="CX17" s="46">
        <v>50</v>
      </c>
      <c r="CZ17" s="46">
        <v>16</v>
      </c>
      <c r="DJ17" s="46">
        <v>32</v>
      </c>
      <c r="DL17" s="46">
        <v>5</v>
      </c>
      <c r="DW17" s="46">
        <v>48</v>
      </c>
      <c r="EB17" s="47"/>
    </row>
    <row r="18" s="46" customFormat="1" customHeight="1" spans="1:132">
      <c r="A18" s="115" t="s">
        <v>178</v>
      </c>
      <c r="B18" s="109" t="s">
        <v>179</v>
      </c>
      <c r="C18" s="1369" t="s">
        <v>180</v>
      </c>
      <c r="D18" s="1366">
        <f t="shared" si="4"/>
        <v>-1929</v>
      </c>
      <c r="E18" s="1367">
        <v>5790</v>
      </c>
      <c r="F18" s="1362">
        <f t="shared" si="0"/>
        <v>3861</v>
      </c>
      <c r="G18" s="1363">
        <f t="shared" si="1"/>
        <v>3861</v>
      </c>
      <c r="H18" s="35"/>
      <c r="I18" s="1394"/>
      <c r="J18" s="1374"/>
      <c r="K18" s="1384">
        <f t="shared" si="3"/>
        <v>10000</v>
      </c>
      <c r="L18" s="162"/>
      <c r="M18" s="160"/>
      <c r="N18" s="160"/>
      <c r="O18" s="159"/>
      <c r="P18" s="160"/>
      <c r="Q18" s="160"/>
      <c r="R18" s="160"/>
      <c r="S18" s="160"/>
      <c r="T18" s="160"/>
      <c r="U18" s="160"/>
      <c r="V18" s="1402"/>
      <c r="W18" s="1402">
        <v>5000</v>
      </c>
      <c r="X18" s="1402"/>
      <c r="Y18" s="1402"/>
      <c r="Z18" s="1402"/>
      <c r="AA18" s="1402"/>
      <c r="AB18" s="160">
        <v>5000</v>
      </c>
      <c r="AC18" s="1402"/>
      <c r="AD18" s="1402"/>
      <c r="AE18" s="1402"/>
      <c r="AF18" s="1402"/>
      <c r="AG18" s="1407"/>
      <c r="AI18" s="49"/>
      <c r="AJ18" s="49"/>
      <c r="AL18" s="49"/>
      <c r="AO18" s="46">
        <v>720</v>
      </c>
      <c r="AP18" s="46">
        <v>96</v>
      </c>
      <c r="AQ18" s="46">
        <v>192</v>
      </c>
      <c r="AS18" s="46">
        <v>2</v>
      </c>
      <c r="AU18" s="46">
        <v>96</v>
      </c>
      <c r="AW18" s="46">
        <v>480</v>
      </c>
      <c r="BG18" s="46">
        <v>192</v>
      </c>
      <c r="BN18" s="46">
        <v>12</v>
      </c>
      <c r="BT18" s="46">
        <v>768</v>
      </c>
      <c r="BX18" s="46">
        <v>20</v>
      </c>
      <c r="CI18" s="46">
        <v>192</v>
      </c>
      <c r="CL18" s="46">
        <v>96</v>
      </c>
      <c r="CN18" s="46">
        <v>960</v>
      </c>
      <c r="CR18" s="1415">
        <v>-18</v>
      </c>
      <c r="CS18" s="46">
        <v>288</v>
      </c>
      <c r="CU18" s="46">
        <v>96</v>
      </c>
      <c r="CX18" s="46">
        <v>192</v>
      </c>
      <c r="CY18" s="46">
        <v>24</v>
      </c>
      <c r="DC18" s="46">
        <v>192</v>
      </c>
      <c r="DD18" s="46">
        <v>96</v>
      </c>
      <c r="DE18" s="46">
        <v>192</v>
      </c>
      <c r="DG18" s="46">
        <v>288</v>
      </c>
      <c r="DM18" s="46">
        <v>3</v>
      </c>
      <c r="DN18" s="46">
        <v>288</v>
      </c>
      <c r="DP18" s="46">
        <v>96</v>
      </c>
      <c r="DT18" s="46">
        <v>480</v>
      </c>
      <c r="DW18" s="46">
        <v>96</v>
      </c>
      <c r="EB18" s="47"/>
    </row>
    <row r="19" s="46" customFormat="1" customHeight="1" spans="1:132">
      <c r="A19" s="115" t="s">
        <v>181</v>
      </c>
      <c r="B19" s="109" t="s">
        <v>179</v>
      </c>
      <c r="C19" s="1369" t="s">
        <v>182</v>
      </c>
      <c r="D19" s="1366">
        <f t="shared" si="4"/>
        <v>-1933</v>
      </c>
      <c r="E19" s="1367">
        <v>5982</v>
      </c>
      <c r="F19" s="1362">
        <f t="shared" si="0"/>
        <v>4049</v>
      </c>
      <c r="G19" s="1363">
        <f t="shared" si="1"/>
        <v>4049</v>
      </c>
      <c r="H19" s="35"/>
      <c r="I19" s="1392"/>
      <c r="J19" s="1374"/>
      <c r="K19" s="1384">
        <f t="shared" si="3"/>
        <v>10000</v>
      </c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402"/>
      <c r="W19" s="1402">
        <v>5000</v>
      </c>
      <c r="X19" s="1402"/>
      <c r="Y19" s="1402"/>
      <c r="Z19" s="1402"/>
      <c r="AA19" s="1402"/>
      <c r="AB19" s="1402">
        <v>5000</v>
      </c>
      <c r="AC19" s="1402"/>
      <c r="AD19" s="1402"/>
      <c r="AE19" s="1402"/>
      <c r="AF19" s="1402"/>
      <c r="AG19" s="1407"/>
      <c r="AI19" s="49"/>
      <c r="AJ19" s="49"/>
      <c r="AL19" s="49"/>
      <c r="AO19" s="46">
        <v>720</v>
      </c>
      <c r="AP19" s="46">
        <v>96</v>
      </c>
      <c r="AQ19" s="46">
        <v>192</v>
      </c>
      <c r="AS19" s="46">
        <v>2</v>
      </c>
      <c r="AU19" s="46">
        <v>192</v>
      </c>
      <c r="AW19" s="46">
        <v>480</v>
      </c>
      <c r="BN19" s="46">
        <v>12</v>
      </c>
      <c r="BT19" s="46">
        <v>768</v>
      </c>
      <c r="BX19" s="46">
        <v>20</v>
      </c>
      <c r="CI19" s="46">
        <v>192</v>
      </c>
      <c r="CN19" s="46">
        <v>960</v>
      </c>
      <c r="CR19" s="1415">
        <v>-14</v>
      </c>
      <c r="CS19" s="46">
        <v>288</v>
      </c>
      <c r="CU19" s="46">
        <v>96</v>
      </c>
      <c r="CX19" s="46">
        <v>192</v>
      </c>
      <c r="CY19" s="46">
        <v>24</v>
      </c>
      <c r="DC19" s="46">
        <v>192</v>
      </c>
      <c r="DD19" s="46">
        <v>96</v>
      </c>
      <c r="DE19" s="46">
        <v>192</v>
      </c>
      <c r="DG19" s="46">
        <v>288</v>
      </c>
      <c r="DM19" s="46">
        <v>3</v>
      </c>
      <c r="DN19" s="46">
        <v>288</v>
      </c>
      <c r="DP19" s="46">
        <v>96</v>
      </c>
      <c r="DT19" s="46">
        <v>480</v>
      </c>
      <c r="DW19" s="46">
        <v>96</v>
      </c>
      <c r="EB19" s="47"/>
    </row>
    <row r="20" s="46" customFormat="1" customHeight="1" spans="1:132">
      <c r="A20" s="115" t="s">
        <v>183</v>
      </c>
      <c r="B20" s="109" t="s">
        <v>184</v>
      </c>
      <c r="C20" s="1369" t="s">
        <v>185</v>
      </c>
      <c r="D20" s="1366">
        <f t="shared" si="4"/>
        <v>-4287</v>
      </c>
      <c r="E20" s="1367">
        <v>11923</v>
      </c>
      <c r="F20" s="1362">
        <f t="shared" si="0"/>
        <v>7636</v>
      </c>
      <c r="G20" s="1363">
        <f t="shared" si="1"/>
        <v>2636</v>
      </c>
      <c r="H20" s="35">
        <v>25270</v>
      </c>
      <c r="I20" s="1394"/>
      <c r="J20" s="1374">
        <f>SUM(L20:U20)</f>
        <v>5000</v>
      </c>
      <c r="K20" s="1384">
        <f t="shared" si="3"/>
        <v>0</v>
      </c>
      <c r="L20" s="160"/>
      <c r="M20" s="160"/>
      <c r="N20" s="160"/>
      <c r="O20" s="160"/>
      <c r="P20" s="160"/>
      <c r="Q20" s="160"/>
      <c r="R20" s="160"/>
      <c r="S20" s="160">
        <v>5000</v>
      </c>
      <c r="T20" s="160"/>
      <c r="U20" s="160"/>
      <c r="V20" s="1402"/>
      <c r="W20" s="1402"/>
      <c r="X20" s="1402"/>
      <c r="Y20" s="1402"/>
      <c r="Z20" s="1402"/>
      <c r="AA20" s="1402"/>
      <c r="AB20" s="1402"/>
      <c r="AC20" s="1402"/>
      <c r="AD20" s="1402"/>
      <c r="AE20" s="1402"/>
      <c r="AF20" s="1402"/>
      <c r="AG20" s="1407">
        <v>96</v>
      </c>
      <c r="AH20" s="46">
        <v>288</v>
      </c>
      <c r="AI20" s="49"/>
      <c r="AJ20" s="49">
        <v>48</v>
      </c>
      <c r="AK20" s="46">
        <v>1</v>
      </c>
      <c r="AL20" s="49"/>
      <c r="AO20" s="46">
        <v>720</v>
      </c>
      <c r="AP20" s="46">
        <v>96</v>
      </c>
      <c r="AR20" s="46">
        <v>960</v>
      </c>
      <c r="AS20" s="46">
        <v>2</v>
      </c>
      <c r="AT20" s="46">
        <v>1056</v>
      </c>
      <c r="AU20" s="46">
        <v>288</v>
      </c>
      <c r="AW20" s="46">
        <v>480</v>
      </c>
      <c r="BD20" s="46">
        <v>2448</v>
      </c>
      <c r="BE20" s="46">
        <v>864</v>
      </c>
      <c r="BF20" s="46">
        <v>144</v>
      </c>
      <c r="BG20" s="46">
        <v>96</v>
      </c>
      <c r="BH20" s="46">
        <v>192</v>
      </c>
      <c r="BJ20" s="46">
        <v>192</v>
      </c>
      <c r="BK20" s="46">
        <v>384</v>
      </c>
      <c r="BM20" s="46">
        <v>1440</v>
      </c>
      <c r="BN20" s="46">
        <v>12</v>
      </c>
      <c r="BP20" s="46">
        <v>480</v>
      </c>
      <c r="BX20" s="46">
        <v>20</v>
      </c>
      <c r="CA20" s="46">
        <v>1680</v>
      </c>
      <c r="CC20" s="46">
        <v>1056</v>
      </c>
      <c r="CE20" s="46">
        <v>288</v>
      </c>
      <c r="CG20" s="46">
        <v>192</v>
      </c>
      <c r="CJ20" s="46">
        <v>1056</v>
      </c>
      <c r="CL20" s="46">
        <v>480</v>
      </c>
      <c r="CN20" s="46">
        <v>480</v>
      </c>
      <c r="CR20" s="1415">
        <v>-9</v>
      </c>
      <c r="CS20" s="46">
        <v>672</v>
      </c>
      <c r="CU20" s="46">
        <v>96</v>
      </c>
      <c r="CX20" s="46">
        <v>192</v>
      </c>
      <c r="CZ20" s="46">
        <v>144</v>
      </c>
      <c r="DC20" s="46">
        <v>384</v>
      </c>
      <c r="DD20" s="46">
        <v>96</v>
      </c>
      <c r="DE20" s="46">
        <v>288</v>
      </c>
      <c r="DF20" s="46">
        <v>1056</v>
      </c>
      <c r="DG20" s="46">
        <v>288</v>
      </c>
      <c r="DJ20" s="46">
        <v>192</v>
      </c>
      <c r="DM20" s="46">
        <v>144</v>
      </c>
      <c r="DN20" s="46">
        <v>288</v>
      </c>
      <c r="DP20" s="46">
        <v>96</v>
      </c>
      <c r="DQ20" s="46">
        <v>96</v>
      </c>
      <c r="DT20" s="46">
        <v>480</v>
      </c>
      <c r="DU20" s="46">
        <v>1248</v>
      </c>
      <c r="DW20" s="46">
        <v>96</v>
      </c>
      <c r="EA20" s="46">
        <v>672</v>
      </c>
      <c r="EB20" s="47">
        <v>576</v>
      </c>
    </row>
    <row r="21" s="46" customFormat="1" customHeight="1" spans="1:132">
      <c r="A21" s="115" t="s">
        <v>186</v>
      </c>
      <c r="B21" s="109" t="s">
        <v>187</v>
      </c>
      <c r="C21" s="1369" t="s">
        <v>188</v>
      </c>
      <c r="D21" s="1366">
        <f t="shared" si="4"/>
        <v>-8126</v>
      </c>
      <c r="E21" s="1367">
        <v>15262</v>
      </c>
      <c r="F21" s="1362">
        <f t="shared" si="0"/>
        <v>7136</v>
      </c>
      <c r="G21" s="1363">
        <f t="shared" si="1"/>
        <v>7136</v>
      </c>
      <c r="H21" s="35">
        <v>25633</v>
      </c>
      <c r="I21" s="1394"/>
      <c r="J21" s="1374">
        <f>SUM(L21:U21)</f>
        <v>0</v>
      </c>
      <c r="K21" s="1384">
        <f t="shared" si="3"/>
        <v>0</v>
      </c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402"/>
      <c r="W21" s="1402"/>
      <c r="X21" s="1402"/>
      <c r="Y21" s="1402"/>
      <c r="Z21" s="1402"/>
      <c r="AA21" s="1402"/>
      <c r="AB21" s="1402"/>
      <c r="AC21" s="1402"/>
      <c r="AD21" s="1402"/>
      <c r="AE21" s="1402"/>
      <c r="AF21" s="1402"/>
      <c r="AG21" s="1407">
        <v>96</v>
      </c>
      <c r="AH21" s="46">
        <v>384</v>
      </c>
      <c r="AI21" s="49"/>
      <c r="AJ21" s="49">
        <v>48</v>
      </c>
      <c r="AK21" s="46">
        <v>1</v>
      </c>
      <c r="AL21" s="49"/>
      <c r="AO21" s="46">
        <v>720</v>
      </c>
      <c r="AP21" s="46">
        <v>96</v>
      </c>
      <c r="AS21" s="46">
        <v>2</v>
      </c>
      <c r="AT21" s="46">
        <v>1056</v>
      </c>
      <c r="AU21" s="46">
        <v>288</v>
      </c>
      <c r="AW21" s="46">
        <v>480</v>
      </c>
      <c r="AZ21" s="46">
        <v>96</v>
      </c>
      <c r="BD21" s="46">
        <v>2736</v>
      </c>
      <c r="BF21" s="46">
        <v>144</v>
      </c>
      <c r="BG21" s="46">
        <v>96</v>
      </c>
      <c r="BH21" s="46">
        <v>96</v>
      </c>
      <c r="BJ21" s="46">
        <v>192</v>
      </c>
      <c r="BK21" s="46">
        <v>384</v>
      </c>
      <c r="BM21" s="46">
        <v>1440</v>
      </c>
      <c r="BN21" s="46">
        <v>12</v>
      </c>
      <c r="BR21" s="46">
        <v>96</v>
      </c>
      <c r="BX21" s="46">
        <v>20</v>
      </c>
      <c r="CA21" s="46">
        <v>1680</v>
      </c>
      <c r="CC21" s="46">
        <v>1056</v>
      </c>
      <c r="CE21" s="46">
        <v>192</v>
      </c>
      <c r="CG21" s="46">
        <v>192</v>
      </c>
      <c r="CL21" s="46">
        <v>480</v>
      </c>
      <c r="CN21" s="46">
        <v>480</v>
      </c>
      <c r="CR21" s="1415">
        <v>-18</v>
      </c>
      <c r="CS21" s="46">
        <v>672</v>
      </c>
      <c r="CU21" s="46">
        <v>96</v>
      </c>
      <c r="CX21" s="46">
        <v>192</v>
      </c>
      <c r="CZ21" s="46">
        <v>144</v>
      </c>
      <c r="DC21" s="46">
        <v>384</v>
      </c>
      <c r="DD21" s="46">
        <v>192</v>
      </c>
      <c r="DE21" s="46">
        <v>288</v>
      </c>
      <c r="DF21" s="46">
        <v>1056</v>
      </c>
      <c r="DG21" s="46">
        <v>288</v>
      </c>
      <c r="DJ21" s="46">
        <v>192</v>
      </c>
      <c r="DM21" s="46">
        <v>144</v>
      </c>
      <c r="DN21" s="46">
        <v>288</v>
      </c>
      <c r="DP21" s="46">
        <v>96</v>
      </c>
      <c r="DQ21" s="46">
        <v>96</v>
      </c>
      <c r="DT21" s="46">
        <v>480</v>
      </c>
      <c r="DW21" s="46">
        <v>192</v>
      </c>
      <c r="EA21" s="46">
        <v>672</v>
      </c>
      <c r="EB21" s="47">
        <v>480</v>
      </c>
    </row>
    <row r="22" s="178" customFormat="1" customHeight="1" spans="1:132">
      <c r="A22" s="116" t="s">
        <v>189</v>
      </c>
      <c r="B22" s="112" t="s">
        <v>190</v>
      </c>
      <c r="C22" s="1373" t="s">
        <v>191</v>
      </c>
      <c r="D22" s="1366">
        <f t="shared" si="4"/>
        <v>-572</v>
      </c>
      <c r="E22" s="1367">
        <v>2043</v>
      </c>
      <c r="F22" s="1371">
        <f t="shared" si="0"/>
        <v>1471</v>
      </c>
      <c r="G22" s="1372">
        <f t="shared" si="1"/>
        <v>1471</v>
      </c>
      <c r="H22" s="1374"/>
      <c r="I22" s="1333">
        <v>816</v>
      </c>
      <c r="J22" s="1374">
        <f>SUM(L22:U22)</f>
        <v>0</v>
      </c>
      <c r="K22" s="1384">
        <f t="shared" si="3"/>
        <v>2000</v>
      </c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336"/>
      <c r="W22" s="1336"/>
      <c r="X22" s="1336"/>
      <c r="Y22" s="1336"/>
      <c r="Z22" s="1337"/>
      <c r="AA22" s="1336"/>
      <c r="AB22" s="1337">
        <v>2000</v>
      </c>
      <c r="AC22" s="1336"/>
      <c r="AD22" s="1336"/>
      <c r="AE22" s="1336"/>
      <c r="AF22" s="1336"/>
      <c r="AG22" s="1338"/>
      <c r="AH22" s="178">
        <v>24</v>
      </c>
      <c r="AI22" s="1339"/>
      <c r="AJ22" s="1339">
        <v>4</v>
      </c>
      <c r="AL22" s="1339"/>
      <c r="AM22" s="212"/>
      <c r="AO22" s="211">
        <v>120</v>
      </c>
      <c r="AP22" s="1411"/>
      <c r="AT22" s="211">
        <v>88</v>
      </c>
      <c r="AU22" s="211">
        <v>36</v>
      </c>
      <c r="AW22" s="178">
        <v>80</v>
      </c>
      <c r="AZ22" s="211">
        <v>4</v>
      </c>
      <c r="BD22" s="211">
        <v>84</v>
      </c>
      <c r="BE22" s="211">
        <v>36</v>
      </c>
      <c r="BF22" s="178">
        <v>12</v>
      </c>
      <c r="BG22" s="211">
        <v>16</v>
      </c>
      <c r="BM22" s="178">
        <v>120</v>
      </c>
      <c r="BN22" s="211">
        <v>2</v>
      </c>
      <c r="BR22" s="211">
        <v>6</v>
      </c>
      <c r="BU22" s="212"/>
      <c r="CA22" s="211">
        <v>140</v>
      </c>
      <c r="CC22" s="211">
        <v>88</v>
      </c>
      <c r="CK22" s="211">
        <v>44</v>
      </c>
      <c r="CL22" s="211">
        <v>40</v>
      </c>
      <c r="CO22" s="211">
        <v>5</v>
      </c>
      <c r="CR22" s="1340"/>
      <c r="CU22" s="211">
        <v>16</v>
      </c>
      <c r="CZ22" s="211">
        <v>12</v>
      </c>
      <c r="DC22" s="211">
        <v>100</v>
      </c>
      <c r="DE22" s="211">
        <v>40</v>
      </c>
      <c r="DF22" s="211">
        <v>88</v>
      </c>
      <c r="DG22" s="211">
        <v>48</v>
      </c>
      <c r="DL22" s="211">
        <v>5</v>
      </c>
      <c r="DM22" s="178">
        <v>12</v>
      </c>
      <c r="DN22" s="211">
        <v>48</v>
      </c>
      <c r="DO22" s="211"/>
      <c r="DQ22" s="211">
        <v>7</v>
      </c>
      <c r="DW22" s="178">
        <v>20</v>
      </c>
      <c r="EB22" s="47"/>
    </row>
    <row r="23" s="46" customFormat="1" customHeight="1" spans="1:132">
      <c r="A23" s="116" t="s">
        <v>192</v>
      </c>
      <c r="B23" s="109" t="s">
        <v>193</v>
      </c>
      <c r="C23" s="1369" t="s">
        <v>194</v>
      </c>
      <c r="D23" s="1366">
        <f t="shared" ref="D23:D38" si="5">F23-E23</f>
        <v>1629</v>
      </c>
      <c r="E23" s="1367">
        <v>3440</v>
      </c>
      <c r="F23" s="1362">
        <f t="shared" ref="F23:F63" si="6">(H23+I23+J23+K23)-SUM(AG23:ZH23)</f>
        <v>5069</v>
      </c>
      <c r="G23" s="1363">
        <f t="shared" ref="G23:G63" si="7">(H23+I23+K23)-SUM(AG23:ZH23)</f>
        <v>-1931</v>
      </c>
      <c r="H23" s="37"/>
      <c r="I23" s="1392"/>
      <c r="J23" s="1374">
        <f t="shared" ref="J23:J38" si="8">SUM(L23:U23)</f>
        <v>7000</v>
      </c>
      <c r="K23" s="1384">
        <f t="shared" ref="K23:K38" si="9">SUM(V23:AF23)</f>
        <v>6000</v>
      </c>
      <c r="L23" s="156"/>
      <c r="M23" s="156"/>
      <c r="N23" s="156"/>
      <c r="O23" s="155"/>
      <c r="P23" s="156"/>
      <c r="Q23" s="156">
        <v>3000</v>
      </c>
      <c r="R23" s="156"/>
      <c r="S23" s="156">
        <v>4000</v>
      </c>
      <c r="T23" s="156"/>
      <c r="U23" s="156"/>
      <c r="V23" s="1401"/>
      <c r="W23" s="1401"/>
      <c r="X23" s="1401"/>
      <c r="Y23" s="1401"/>
      <c r="Z23" s="1406">
        <v>3000</v>
      </c>
      <c r="AA23" s="1401"/>
      <c r="AB23" s="156">
        <v>3000</v>
      </c>
      <c r="AC23" s="1401"/>
      <c r="AD23" s="1401"/>
      <c r="AE23" s="1401"/>
      <c r="AF23" s="1401"/>
      <c r="AG23" s="1407"/>
      <c r="AI23" s="49"/>
      <c r="AJ23" s="49"/>
      <c r="AL23" s="49"/>
      <c r="AN23" s="46">
        <v>1024</v>
      </c>
      <c r="AW23" s="46">
        <v>192</v>
      </c>
      <c r="BI23" s="46">
        <v>128</v>
      </c>
      <c r="BL23" s="46">
        <v>128</v>
      </c>
      <c r="BX23" s="46">
        <v>16</v>
      </c>
      <c r="CI23" s="46">
        <v>128</v>
      </c>
      <c r="CL23" s="46">
        <v>320</v>
      </c>
      <c r="CN23" s="46">
        <v>640</v>
      </c>
      <c r="CP23" s="46">
        <v>256</v>
      </c>
      <c r="CR23" s="1415"/>
      <c r="CS23" s="46">
        <v>64</v>
      </c>
      <c r="CU23" s="46">
        <v>128</v>
      </c>
      <c r="CY23" s="46">
        <v>8</v>
      </c>
      <c r="CZ23" s="46">
        <v>48</v>
      </c>
      <c r="DC23" s="46">
        <v>192</v>
      </c>
      <c r="DD23" s="46">
        <v>320</v>
      </c>
      <c r="DF23" s="46">
        <v>2304</v>
      </c>
      <c r="DM23" s="46">
        <v>3</v>
      </c>
      <c r="DN23" s="46">
        <v>288</v>
      </c>
      <c r="DP23" s="46">
        <v>64</v>
      </c>
      <c r="DQ23" s="46">
        <v>64</v>
      </c>
      <c r="DS23" s="46">
        <v>80</v>
      </c>
      <c r="DT23" s="46">
        <v>320</v>
      </c>
      <c r="DW23" s="46">
        <v>256</v>
      </c>
      <c r="DX23" s="46">
        <v>512</v>
      </c>
      <c r="DY23" s="46">
        <v>64</v>
      </c>
      <c r="EA23" s="46">
        <v>384</v>
      </c>
      <c r="EB23" s="47"/>
    </row>
    <row r="24" s="46" customFormat="1" customHeight="1" spans="1:132">
      <c r="A24" s="116" t="s">
        <v>195</v>
      </c>
      <c r="B24" s="109" t="s">
        <v>196</v>
      </c>
      <c r="C24" s="1369" t="s">
        <v>197</v>
      </c>
      <c r="D24" s="1366">
        <f t="shared" si="5"/>
        <v>1153</v>
      </c>
      <c r="E24" s="1367">
        <v>3680</v>
      </c>
      <c r="F24" s="1362">
        <f t="shared" si="6"/>
        <v>4833</v>
      </c>
      <c r="G24" s="1363">
        <f t="shared" si="7"/>
        <v>833</v>
      </c>
      <c r="H24" s="37"/>
      <c r="I24" s="1392"/>
      <c r="J24" s="1374">
        <f t="shared" si="8"/>
        <v>4000</v>
      </c>
      <c r="K24" s="1384">
        <f t="shared" si="9"/>
        <v>6000</v>
      </c>
      <c r="L24" s="156"/>
      <c r="M24" s="156"/>
      <c r="N24" s="156"/>
      <c r="O24" s="156"/>
      <c r="P24" s="156"/>
      <c r="Q24" s="156"/>
      <c r="R24" s="156"/>
      <c r="S24" s="156">
        <v>4000</v>
      </c>
      <c r="T24" s="156"/>
      <c r="U24" s="156"/>
      <c r="V24" s="1401"/>
      <c r="W24" s="1401"/>
      <c r="X24" s="1401"/>
      <c r="Y24" s="1401"/>
      <c r="Z24" s="1406">
        <v>3000</v>
      </c>
      <c r="AA24" s="1401"/>
      <c r="AB24" s="156">
        <v>3000</v>
      </c>
      <c r="AC24" s="1401"/>
      <c r="AD24" s="1401"/>
      <c r="AE24" s="1401"/>
      <c r="AF24" s="1401"/>
      <c r="AG24" s="1407"/>
      <c r="AI24" s="49"/>
      <c r="AJ24" s="49"/>
      <c r="AL24" s="49"/>
      <c r="AN24" s="46">
        <v>1024</v>
      </c>
      <c r="AW24" s="46">
        <v>192</v>
      </c>
      <c r="BI24" s="46">
        <v>128</v>
      </c>
      <c r="BL24" s="46">
        <v>128</v>
      </c>
      <c r="BX24" s="46">
        <v>16</v>
      </c>
      <c r="CI24" s="46">
        <v>128</v>
      </c>
      <c r="CL24" s="46">
        <v>256</v>
      </c>
      <c r="CN24" s="46">
        <v>640</v>
      </c>
      <c r="CP24" s="46">
        <v>256</v>
      </c>
      <c r="CR24" s="1415"/>
      <c r="CS24" s="46">
        <v>64</v>
      </c>
      <c r="CU24" s="46">
        <v>128</v>
      </c>
      <c r="CY24" s="46">
        <v>8</v>
      </c>
      <c r="CZ24" s="46">
        <v>36</v>
      </c>
      <c r="DC24" s="46">
        <v>192</v>
      </c>
      <c r="DD24" s="46">
        <v>256</v>
      </c>
      <c r="DM24" s="46">
        <v>3</v>
      </c>
      <c r="DN24" s="46">
        <v>288</v>
      </c>
      <c r="DP24" s="46">
        <v>64</v>
      </c>
      <c r="DQ24" s="46">
        <v>128</v>
      </c>
      <c r="DS24" s="46">
        <v>80</v>
      </c>
      <c r="DT24" s="46">
        <v>320</v>
      </c>
      <c r="DW24" s="46">
        <v>256</v>
      </c>
      <c r="DX24" s="46">
        <v>512</v>
      </c>
      <c r="DY24" s="46">
        <v>64</v>
      </c>
      <c r="EB24" s="47"/>
    </row>
    <row r="25" s="46" customFormat="1" customHeight="1" spans="1:132">
      <c r="A25" s="116" t="s">
        <v>198</v>
      </c>
      <c r="B25" s="109" t="s">
        <v>199</v>
      </c>
      <c r="C25" s="1369" t="s">
        <v>200</v>
      </c>
      <c r="D25" s="1366">
        <f t="shared" si="5"/>
        <v>-504</v>
      </c>
      <c r="E25" s="1367">
        <v>3922</v>
      </c>
      <c r="F25" s="1371">
        <f t="shared" si="6"/>
        <v>3418</v>
      </c>
      <c r="G25" s="1372">
        <f t="shared" si="7"/>
        <v>3418</v>
      </c>
      <c r="H25" s="35">
        <v>4655</v>
      </c>
      <c r="I25" s="157"/>
      <c r="J25" s="1374">
        <f t="shared" si="8"/>
        <v>0</v>
      </c>
      <c r="K25" s="1384">
        <f t="shared" si="9"/>
        <v>3000</v>
      </c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401"/>
      <c r="W25" s="1401"/>
      <c r="X25" s="1401"/>
      <c r="Y25" s="1401"/>
      <c r="Z25" s="1406"/>
      <c r="AA25" s="1401"/>
      <c r="AB25" s="1401"/>
      <c r="AC25" s="1401"/>
      <c r="AD25" s="156">
        <v>3000</v>
      </c>
      <c r="AE25" s="1401"/>
      <c r="AF25" s="1401"/>
      <c r="AG25" s="1407">
        <v>128</v>
      </c>
      <c r="AH25" s="46">
        <v>32</v>
      </c>
      <c r="AI25" s="49"/>
      <c r="AJ25" s="49">
        <v>48</v>
      </c>
      <c r="AL25" s="49"/>
      <c r="AS25" s="46">
        <v>5</v>
      </c>
      <c r="AW25" s="46">
        <v>192</v>
      </c>
      <c r="BF25" s="46">
        <v>112</v>
      </c>
      <c r="BG25" s="46">
        <v>64</v>
      </c>
      <c r="BN25" s="46">
        <v>8</v>
      </c>
      <c r="BO25" s="46">
        <v>64</v>
      </c>
      <c r="BR25" s="46">
        <v>64</v>
      </c>
      <c r="CI25" s="46">
        <v>64</v>
      </c>
      <c r="CR25" s="1415"/>
      <c r="CS25" s="46">
        <v>64</v>
      </c>
      <c r="CU25" s="46">
        <v>64</v>
      </c>
      <c r="DC25" s="46">
        <v>192</v>
      </c>
      <c r="DD25" s="46">
        <v>128</v>
      </c>
      <c r="DF25" s="46">
        <v>2304</v>
      </c>
      <c r="DM25" s="46">
        <v>64</v>
      </c>
      <c r="DP25" s="46">
        <v>64</v>
      </c>
      <c r="DT25" s="46">
        <v>192</v>
      </c>
      <c r="DW25" s="46">
        <v>256</v>
      </c>
      <c r="DY25" s="46">
        <v>128</v>
      </c>
      <c r="EB25" s="47"/>
    </row>
    <row r="26" s="46" customFormat="1" customHeight="1" spans="1:132">
      <c r="A26" s="116" t="s">
        <v>201</v>
      </c>
      <c r="B26" s="109" t="s">
        <v>202</v>
      </c>
      <c r="C26" s="1369" t="s">
        <v>203</v>
      </c>
      <c r="D26" s="1366">
        <f t="shared" si="5"/>
        <v>-1052</v>
      </c>
      <c r="E26" s="1367">
        <v>4598</v>
      </c>
      <c r="F26" s="1371">
        <f t="shared" si="6"/>
        <v>3546</v>
      </c>
      <c r="G26" s="1372">
        <f t="shared" si="7"/>
        <v>546</v>
      </c>
      <c r="H26" s="35">
        <v>2235</v>
      </c>
      <c r="I26" s="157"/>
      <c r="J26" s="1374">
        <f t="shared" si="8"/>
        <v>3000</v>
      </c>
      <c r="K26" s="1384">
        <f t="shared" si="9"/>
        <v>5000</v>
      </c>
      <c r="L26" s="156"/>
      <c r="M26" s="156"/>
      <c r="N26" s="156"/>
      <c r="O26" s="156"/>
      <c r="P26" s="156"/>
      <c r="Q26" s="156">
        <v>3000</v>
      </c>
      <c r="R26" s="156"/>
      <c r="S26" s="156"/>
      <c r="T26" s="156"/>
      <c r="U26" s="156"/>
      <c r="V26" s="1401"/>
      <c r="W26" s="1401"/>
      <c r="X26" s="1401"/>
      <c r="Y26" s="1406">
        <v>5000</v>
      </c>
      <c r="Z26" s="1406"/>
      <c r="AA26" s="1401"/>
      <c r="AB26" s="1401"/>
      <c r="AC26" s="1401"/>
      <c r="AD26" s="1401"/>
      <c r="AE26" s="1401"/>
      <c r="AF26" s="1401"/>
      <c r="AG26" s="1407">
        <v>128</v>
      </c>
      <c r="AH26" s="46">
        <v>160</v>
      </c>
      <c r="AI26" s="49"/>
      <c r="AJ26" s="49">
        <v>48</v>
      </c>
      <c r="AL26" s="49"/>
      <c r="AN26" s="46">
        <v>1024</v>
      </c>
      <c r="AS26" s="46">
        <v>5</v>
      </c>
      <c r="AW26" s="46">
        <v>192</v>
      </c>
      <c r="AZ26" s="46">
        <v>64</v>
      </c>
      <c r="BF26" s="46">
        <v>240</v>
      </c>
      <c r="BG26" s="46">
        <v>64</v>
      </c>
      <c r="BH26" s="46">
        <v>64</v>
      </c>
      <c r="BK26" s="46">
        <v>64</v>
      </c>
      <c r="BN26" s="46">
        <v>8</v>
      </c>
      <c r="BO26" s="46">
        <v>128</v>
      </c>
      <c r="BR26" s="46">
        <v>64</v>
      </c>
      <c r="CL26" s="46">
        <v>192</v>
      </c>
      <c r="CP26" s="46">
        <v>256</v>
      </c>
      <c r="CR26" s="1415"/>
      <c r="CS26" s="46">
        <v>64</v>
      </c>
      <c r="CU26" s="46">
        <v>192</v>
      </c>
      <c r="CZ26" s="46">
        <v>36</v>
      </c>
      <c r="DC26" s="46">
        <v>128</v>
      </c>
      <c r="DD26" s="46">
        <v>64</v>
      </c>
      <c r="DF26" s="46">
        <v>2304</v>
      </c>
      <c r="DJ26" s="46">
        <v>64</v>
      </c>
      <c r="DM26" s="46">
        <v>192</v>
      </c>
      <c r="DN26" s="46">
        <v>288</v>
      </c>
      <c r="DP26" s="46">
        <v>64</v>
      </c>
      <c r="DS26" s="46">
        <v>80</v>
      </c>
      <c r="DT26" s="46">
        <v>256</v>
      </c>
      <c r="DW26" s="46">
        <v>128</v>
      </c>
      <c r="DY26" s="46">
        <v>128</v>
      </c>
      <c r="EB26" s="47"/>
    </row>
    <row r="27" s="46" customFormat="1" customHeight="1" spans="1:132">
      <c r="A27" s="116" t="s">
        <v>204</v>
      </c>
      <c r="B27" s="109" t="s">
        <v>205</v>
      </c>
      <c r="C27" s="1369" t="s">
        <v>206</v>
      </c>
      <c r="D27" s="1366">
        <f t="shared" si="5"/>
        <v>-3428</v>
      </c>
      <c r="E27" s="1367">
        <v>6926</v>
      </c>
      <c r="F27" s="1371">
        <f t="shared" si="6"/>
        <v>3498</v>
      </c>
      <c r="G27" s="1372">
        <f t="shared" si="7"/>
        <v>3498</v>
      </c>
      <c r="H27" s="35">
        <v>3107</v>
      </c>
      <c r="I27" s="157"/>
      <c r="J27" s="1374">
        <f t="shared" si="8"/>
        <v>0</v>
      </c>
      <c r="K27" s="1384">
        <f t="shared" si="9"/>
        <v>5000</v>
      </c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401"/>
      <c r="W27" s="1401"/>
      <c r="X27" s="1401"/>
      <c r="Y27" s="1406">
        <v>5000</v>
      </c>
      <c r="Z27" s="1406"/>
      <c r="AA27" s="1401"/>
      <c r="AB27" s="1401"/>
      <c r="AC27" s="1401"/>
      <c r="AD27" s="1401"/>
      <c r="AE27" s="1401"/>
      <c r="AF27" s="1401"/>
      <c r="AG27" s="1407">
        <v>128</v>
      </c>
      <c r="AH27" s="46">
        <v>160</v>
      </c>
      <c r="AI27" s="49"/>
      <c r="AJ27" s="49">
        <v>48</v>
      </c>
      <c r="AL27" s="49"/>
      <c r="AS27" s="46">
        <v>5</v>
      </c>
      <c r="AU27" s="46">
        <v>64</v>
      </c>
      <c r="AW27" s="46">
        <v>192</v>
      </c>
      <c r="AZ27" s="46">
        <v>64</v>
      </c>
      <c r="BF27" s="46">
        <v>112</v>
      </c>
      <c r="BG27" s="46">
        <v>64</v>
      </c>
      <c r="BK27" s="46">
        <v>64</v>
      </c>
      <c r="BN27" s="46">
        <v>8</v>
      </c>
      <c r="BR27" s="46">
        <v>64</v>
      </c>
      <c r="BX27" s="46">
        <v>16</v>
      </c>
      <c r="CI27" s="46">
        <v>64</v>
      </c>
      <c r="CL27" s="46">
        <v>192</v>
      </c>
      <c r="CR27" s="1415"/>
      <c r="CS27" s="46">
        <v>64</v>
      </c>
      <c r="CU27" s="46">
        <v>192</v>
      </c>
      <c r="CZ27" s="46">
        <v>36</v>
      </c>
      <c r="DC27" s="46">
        <v>128</v>
      </c>
      <c r="DD27" s="46">
        <v>128</v>
      </c>
      <c r="DF27" s="46">
        <v>2304</v>
      </c>
      <c r="DJ27" s="46">
        <v>64</v>
      </c>
      <c r="DM27" s="46">
        <v>64</v>
      </c>
      <c r="DP27" s="46">
        <v>64</v>
      </c>
      <c r="DT27" s="46">
        <v>192</v>
      </c>
      <c r="DY27" s="46">
        <v>128</v>
      </c>
      <c r="EB27" s="47"/>
    </row>
    <row r="28" s="46" customFormat="1" customHeight="1" spans="1:132">
      <c r="A28" s="116" t="s">
        <v>207</v>
      </c>
      <c r="B28" s="109" t="s">
        <v>208</v>
      </c>
      <c r="C28" s="1369" t="s">
        <v>209</v>
      </c>
      <c r="D28" s="1366">
        <f t="shared" si="5"/>
        <v>-1180</v>
      </c>
      <c r="E28" s="1367">
        <v>4158</v>
      </c>
      <c r="F28" s="1371">
        <f t="shared" si="6"/>
        <v>2978</v>
      </c>
      <c r="G28" s="1372">
        <f t="shared" si="7"/>
        <v>2978</v>
      </c>
      <c r="H28" s="35">
        <v>3427</v>
      </c>
      <c r="I28" s="157"/>
      <c r="J28" s="1374">
        <f t="shared" si="8"/>
        <v>0</v>
      </c>
      <c r="K28" s="1384">
        <f t="shared" si="9"/>
        <v>6000</v>
      </c>
      <c r="L28" s="156"/>
      <c r="M28" s="156"/>
      <c r="N28" s="156"/>
      <c r="O28" s="155"/>
      <c r="P28" s="156"/>
      <c r="Q28" s="156"/>
      <c r="R28" s="156"/>
      <c r="S28" s="156"/>
      <c r="T28" s="156"/>
      <c r="U28" s="156"/>
      <c r="V28" s="1401"/>
      <c r="W28" s="1401"/>
      <c r="X28" s="1401"/>
      <c r="Y28" s="1401"/>
      <c r="Z28" s="1406"/>
      <c r="AA28" s="1401"/>
      <c r="AB28" s="156">
        <v>3000</v>
      </c>
      <c r="AC28" s="1401"/>
      <c r="AD28" s="156">
        <v>3000</v>
      </c>
      <c r="AE28" s="1401"/>
      <c r="AF28" s="1401"/>
      <c r="AG28" s="1407"/>
      <c r="AH28" s="46">
        <v>160</v>
      </c>
      <c r="AI28" s="49"/>
      <c r="AJ28" s="49">
        <v>48</v>
      </c>
      <c r="AL28" s="49"/>
      <c r="AN28" s="46">
        <v>1024</v>
      </c>
      <c r="AS28" s="46">
        <v>5</v>
      </c>
      <c r="AW28" s="46">
        <v>192</v>
      </c>
      <c r="AZ28" s="46">
        <v>128</v>
      </c>
      <c r="BF28" s="46">
        <v>112</v>
      </c>
      <c r="BG28" s="46">
        <v>64</v>
      </c>
      <c r="BK28" s="46">
        <v>64</v>
      </c>
      <c r="BN28" s="46">
        <v>8</v>
      </c>
      <c r="BO28" s="46">
        <v>64</v>
      </c>
      <c r="BR28" s="46">
        <v>64</v>
      </c>
      <c r="BX28" s="46">
        <v>16</v>
      </c>
      <c r="CL28" s="46">
        <v>192</v>
      </c>
      <c r="CP28" s="46">
        <v>256</v>
      </c>
      <c r="CR28" s="1415"/>
      <c r="CS28" s="46">
        <v>64</v>
      </c>
      <c r="CU28" s="46">
        <v>192</v>
      </c>
      <c r="CZ28" s="46">
        <v>36</v>
      </c>
      <c r="DC28" s="46">
        <v>128</v>
      </c>
      <c r="DD28" s="46">
        <v>128</v>
      </c>
      <c r="DF28" s="46">
        <v>2304</v>
      </c>
      <c r="DM28" s="46">
        <v>64</v>
      </c>
      <c r="DN28" s="46">
        <v>288</v>
      </c>
      <c r="DP28" s="46">
        <v>64</v>
      </c>
      <c r="DS28" s="46">
        <v>80</v>
      </c>
      <c r="DT28" s="46">
        <v>256</v>
      </c>
      <c r="DW28" s="46">
        <v>128</v>
      </c>
      <c r="DY28" s="46">
        <v>128</v>
      </c>
      <c r="EA28" s="46">
        <v>192</v>
      </c>
      <c r="EB28" s="47"/>
    </row>
    <row r="29" s="46" customFormat="1" customHeight="1" spans="1:132">
      <c r="A29" s="116" t="s">
        <v>210</v>
      </c>
      <c r="B29" s="109" t="s">
        <v>211</v>
      </c>
      <c r="C29" s="1369" t="s">
        <v>212</v>
      </c>
      <c r="D29" s="1366">
        <f t="shared" si="5"/>
        <v>-1378</v>
      </c>
      <c r="E29" s="1367">
        <v>2512</v>
      </c>
      <c r="F29" s="1371">
        <f t="shared" si="6"/>
        <v>1134</v>
      </c>
      <c r="G29" s="1372">
        <f t="shared" si="7"/>
        <v>1134</v>
      </c>
      <c r="H29" s="37"/>
      <c r="I29" s="1392"/>
      <c r="J29" s="1374">
        <f t="shared" si="8"/>
        <v>0</v>
      </c>
      <c r="K29" s="1384">
        <f t="shared" si="9"/>
        <v>3000</v>
      </c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401"/>
      <c r="W29" s="1401"/>
      <c r="X29" s="1401"/>
      <c r="Y29" s="1401"/>
      <c r="Z29" s="156">
        <v>3000</v>
      </c>
      <c r="AA29" s="1401"/>
      <c r="AB29" s="1401"/>
      <c r="AC29" s="1401"/>
      <c r="AD29" s="1401"/>
      <c r="AE29" s="1401"/>
      <c r="AF29" s="1401"/>
      <c r="AG29" s="1407"/>
      <c r="AI29" s="49"/>
      <c r="AJ29" s="49"/>
      <c r="AL29" s="49"/>
      <c r="AO29" s="46">
        <v>200</v>
      </c>
      <c r="AW29" s="46">
        <v>48</v>
      </c>
      <c r="BI29" s="46">
        <v>120</v>
      </c>
      <c r="BV29" s="46">
        <v>3</v>
      </c>
      <c r="BX29" s="46">
        <v>3</v>
      </c>
      <c r="CI29" s="46">
        <v>96</v>
      </c>
      <c r="CL29" s="46">
        <v>65</v>
      </c>
      <c r="CO29" s="46">
        <v>12</v>
      </c>
      <c r="CR29" s="1415"/>
      <c r="CS29" s="46">
        <v>60</v>
      </c>
      <c r="CY29" s="46">
        <v>6</v>
      </c>
      <c r="CZ29" s="46">
        <v>20</v>
      </c>
      <c r="DC29" s="46">
        <v>204</v>
      </c>
      <c r="DD29" s="46">
        <v>180</v>
      </c>
      <c r="DG29" s="46">
        <v>60</v>
      </c>
      <c r="DM29" s="46">
        <v>3</v>
      </c>
      <c r="DT29" s="46">
        <v>180</v>
      </c>
      <c r="DV29" s="46">
        <v>6</v>
      </c>
      <c r="DX29" s="46">
        <v>360</v>
      </c>
      <c r="EA29" s="46">
        <v>240</v>
      </c>
      <c r="EB29" s="47"/>
    </row>
    <row r="30" s="46" customFormat="1" customHeight="1" spans="1:132">
      <c r="A30" s="116" t="s">
        <v>213</v>
      </c>
      <c r="B30" s="109" t="s">
        <v>214</v>
      </c>
      <c r="C30" s="1369" t="s">
        <v>215</v>
      </c>
      <c r="D30" s="1366">
        <f t="shared" si="5"/>
        <v>-1518</v>
      </c>
      <c r="E30" s="1367">
        <v>2476</v>
      </c>
      <c r="F30" s="1371">
        <f t="shared" si="6"/>
        <v>958</v>
      </c>
      <c r="G30" s="1372">
        <f t="shared" si="7"/>
        <v>958</v>
      </c>
      <c r="H30" s="37"/>
      <c r="I30" s="1392"/>
      <c r="J30" s="1374">
        <f t="shared" si="8"/>
        <v>0</v>
      </c>
      <c r="K30" s="1384">
        <f t="shared" si="9"/>
        <v>3000</v>
      </c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401"/>
      <c r="W30" s="1401"/>
      <c r="X30" s="1401"/>
      <c r="Y30" s="1401"/>
      <c r="Z30" s="156">
        <v>3000</v>
      </c>
      <c r="AA30" s="1401"/>
      <c r="AB30" s="1401"/>
      <c r="AC30" s="1401"/>
      <c r="AD30" s="1401"/>
      <c r="AE30" s="1401"/>
      <c r="AF30" s="1401"/>
      <c r="AG30" s="1407"/>
      <c r="AI30" s="49"/>
      <c r="AJ30" s="49"/>
      <c r="AL30" s="49"/>
      <c r="AO30" s="46">
        <v>200</v>
      </c>
      <c r="AW30" s="46">
        <v>30</v>
      </c>
      <c r="BI30" s="46">
        <v>120</v>
      </c>
      <c r="BV30" s="46">
        <v>3</v>
      </c>
      <c r="BX30" s="46">
        <v>3</v>
      </c>
      <c r="CG30" s="46">
        <v>54</v>
      </c>
      <c r="CI30" s="46">
        <v>96</v>
      </c>
      <c r="CL30" s="46">
        <v>65</v>
      </c>
      <c r="CO30" s="46">
        <v>12</v>
      </c>
      <c r="CR30" s="1415"/>
      <c r="CS30" s="46">
        <v>60</v>
      </c>
      <c r="CY30" s="46">
        <v>6</v>
      </c>
      <c r="CZ30" s="46">
        <v>20</v>
      </c>
      <c r="DC30" s="46">
        <v>204</v>
      </c>
      <c r="DD30" s="46">
        <v>120</v>
      </c>
      <c r="DH30" s="46">
        <v>200</v>
      </c>
      <c r="DM30" s="46">
        <v>3</v>
      </c>
      <c r="DT30" s="46">
        <v>180</v>
      </c>
      <c r="DV30" s="46">
        <v>6</v>
      </c>
      <c r="DX30" s="46">
        <v>360</v>
      </c>
      <c r="DY30" s="46">
        <v>60</v>
      </c>
      <c r="EA30" s="46">
        <v>240</v>
      </c>
      <c r="EB30" s="47"/>
    </row>
    <row r="31" s="46" customFormat="1" customHeight="1" spans="1:132">
      <c r="A31" s="116" t="s">
        <v>216</v>
      </c>
      <c r="B31" s="109" t="s">
        <v>217</v>
      </c>
      <c r="C31" s="1369" t="s">
        <v>218</v>
      </c>
      <c r="D31" s="1366">
        <f t="shared" si="5"/>
        <v>-688</v>
      </c>
      <c r="E31" s="1367">
        <v>2724</v>
      </c>
      <c r="F31" s="1371">
        <f t="shared" si="6"/>
        <v>2036</v>
      </c>
      <c r="G31" s="1372">
        <f t="shared" si="7"/>
        <v>2036</v>
      </c>
      <c r="H31" s="37"/>
      <c r="I31" s="1392"/>
      <c r="J31" s="1374">
        <f t="shared" si="8"/>
        <v>0</v>
      </c>
      <c r="K31" s="1384">
        <f t="shared" si="9"/>
        <v>3000</v>
      </c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401"/>
      <c r="W31" s="1401"/>
      <c r="X31" s="1401"/>
      <c r="Y31" s="1401"/>
      <c r="Z31" s="156">
        <v>3000</v>
      </c>
      <c r="AA31" s="1401"/>
      <c r="AB31" s="1401"/>
      <c r="AC31" s="1401"/>
      <c r="AD31" s="1401"/>
      <c r="AE31" s="1401"/>
      <c r="AF31" s="1401"/>
      <c r="AG31" s="1407"/>
      <c r="AI31" s="49"/>
      <c r="AJ31" s="49"/>
      <c r="AL31" s="49"/>
      <c r="AW31" s="46">
        <v>48</v>
      </c>
      <c r="BI31" s="46">
        <v>120</v>
      </c>
      <c r="BV31" s="46">
        <v>3</v>
      </c>
      <c r="BX31" s="46">
        <v>3</v>
      </c>
      <c r="CI31" s="46">
        <v>96</v>
      </c>
      <c r="CL31" s="46">
        <v>65</v>
      </c>
      <c r="CR31" s="1415"/>
      <c r="CS31" s="46">
        <v>60</v>
      </c>
      <c r="CY31" s="46">
        <v>6</v>
      </c>
      <c r="CZ31" s="46">
        <v>20</v>
      </c>
      <c r="DM31" s="46">
        <v>3</v>
      </c>
      <c r="DT31" s="46">
        <v>120</v>
      </c>
      <c r="DX31" s="46">
        <v>360</v>
      </c>
      <c r="DY31" s="46">
        <v>60</v>
      </c>
      <c r="EB31" s="47"/>
    </row>
    <row r="32" s="46" customFormat="1" customHeight="1" spans="1:132">
      <c r="A32" s="115" t="s">
        <v>219</v>
      </c>
      <c r="B32" s="109" t="s">
        <v>220</v>
      </c>
      <c r="C32" s="1369" t="s">
        <v>221</v>
      </c>
      <c r="D32" s="1366">
        <f t="shared" si="5"/>
        <v>-637</v>
      </c>
      <c r="E32" s="1367">
        <v>5028</v>
      </c>
      <c r="F32" s="1371">
        <f t="shared" si="6"/>
        <v>4391</v>
      </c>
      <c r="G32" s="1372">
        <f t="shared" si="7"/>
        <v>4391</v>
      </c>
      <c r="H32" s="37">
        <v>2741</v>
      </c>
      <c r="I32" s="1392"/>
      <c r="J32" s="1374">
        <f t="shared" si="8"/>
        <v>0</v>
      </c>
      <c r="K32" s="1384">
        <f t="shared" si="9"/>
        <v>3000</v>
      </c>
      <c r="L32" s="162"/>
      <c r="N32" s="162"/>
      <c r="O32" s="162"/>
      <c r="P32" s="162"/>
      <c r="Q32" s="162"/>
      <c r="R32" s="162"/>
      <c r="S32" s="162"/>
      <c r="T32" s="162"/>
      <c r="U32" s="162"/>
      <c r="V32" s="1402"/>
      <c r="W32" s="1402"/>
      <c r="X32" s="1402"/>
      <c r="Y32" s="162">
        <v>3000</v>
      </c>
      <c r="Z32" s="1402"/>
      <c r="AA32" s="1402"/>
      <c r="AB32" s="1402"/>
      <c r="AC32" s="1402"/>
      <c r="AD32" s="1402"/>
      <c r="AE32" s="1402"/>
      <c r="AF32" s="1402"/>
      <c r="AG32" s="1407">
        <v>48</v>
      </c>
      <c r="AH32" s="46">
        <v>60</v>
      </c>
      <c r="AI32" s="49"/>
      <c r="AJ32" s="49">
        <v>12</v>
      </c>
      <c r="AK32" s="46">
        <v>1</v>
      </c>
      <c r="AL32" s="49"/>
      <c r="AM32" s="46">
        <v>100</v>
      </c>
      <c r="AS32" s="46">
        <v>5</v>
      </c>
      <c r="AW32" s="46">
        <v>42</v>
      </c>
      <c r="BK32" s="46">
        <v>60</v>
      </c>
      <c r="BN32" s="46">
        <v>4</v>
      </c>
      <c r="BS32" s="46">
        <v>12</v>
      </c>
      <c r="BX32" s="46">
        <v>3</v>
      </c>
      <c r="CC32" s="46">
        <v>150</v>
      </c>
      <c r="CE32" s="46">
        <v>96</v>
      </c>
      <c r="CL32" s="46">
        <v>65</v>
      </c>
      <c r="CM32" s="46">
        <v>6</v>
      </c>
      <c r="CR32" s="1415"/>
      <c r="CS32" s="46">
        <v>60</v>
      </c>
      <c r="CY32" s="46">
        <v>6</v>
      </c>
      <c r="CZ32" s="46">
        <v>20</v>
      </c>
      <c r="DF32" s="46">
        <v>48</v>
      </c>
      <c r="DP32" s="46">
        <v>12</v>
      </c>
      <c r="DT32" s="46">
        <v>60</v>
      </c>
      <c r="DX32" s="46">
        <v>480</v>
      </c>
      <c r="EB32" s="47"/>
    </row>
    <row r="33" s="46" customFormat="1" customHeight="1" spans="1:132">
      <c r="A33" s="115" t="s">
        <v>222</v>
      </c>
      <c r="B33" s="109" t="s">
        <v>223</v>
      </c>
      <c r="C33" s="1369" t="s">
        <v>224</v>
      </c>
      <c r="D33" s="1366">
        <f t="shared" si="5"/>
        <v>-1695</v>
      </c>
      <c r="E33" s="1367">
        <v>2803</v>
      </c>
      <c r="F33" s="1371">
        <f t="shared" si="6"/>
        <v>1108</v>
      </c>
      <c r="G33" s="1372">
        <f t="shared" si="7"/>
        <v>1108</v>
      </c>
      <c r="H33" s="35">
        <v>800</v>
      </c>
      <c r="I33" s="157"/>
      <c r="J33" s="1374">
        <f t="shared" si="8"/>
        <v>0</v>
      </c>
      <c r="K33" s="1384">
        <f t="shared" si="9"/>
        <v>3000</v>
      </c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402"/>
      <c r="W33" s="1402"/>
      <c r="X33" s="1402">
        <v>3000</v>
      </c>
      <c r="Y33" s="1402"/>
      <c r="Z33" s="1402"/>
      <c r="AA33" s="1402"/>
      <c r="AB33" s="1402"/>
      <c r="AC33" s="1402"/>
      <c r="AD33" s="1402"/>
      <c r="AE33" s="1402"/>
      <c r="AF33" s="1402"/>
      <c r="AG33" s="1408">
        <v>60</v>
      </c>
      <c r="AH33" s="46">
        <v>60</v>
      </c>
      <c r="AI33" s="49"/>
      <c r="AJ33" s="49">
        <v>12</v>
      </c>
      <c r="AK33" s="46">
        <v>1</v>
      </c>
      <c r="AL33" s="49"/>
      <c r="AM33" s="46">
        <v>100</v>
      </c>
      <c r="AO33" s="46">
        <v>200</v>
      </c>
      <c r="AS33" s="46">
        <v>5</v>
      </c>
      <c r="AW33" s="46">
        <v>60</v>
      </c>
      <c r="BK33" s="46">
        <v>60</v>
      </c>
      <c r="BN33" s="46">
        <v>4</v>
      </c>
      <c r="BS33" s="46">
        <v>12</v>
      </c>
      <c r="BX33" s="46">
        <v>3</v>
      </c>
      <c r="CA33" s="46">
        <v>60</v>
      </c>
      <c r="CC33" s="46">
        <v>150</v>
      </c>
      <c r="CE33" s="46">
        <v>96</v>
      </c>
      <c r="CG33" s="46">
        <v>54</v>
      </c>
      <c r="CL33" s="46">
        <v>65</v>
      </c>
      <c r="CM33" s="46">
        <v>6</v>
      </c>
      <c r="CR33" s="1415"/>
      <c r="CS33" s="46">
        <v>360</v>
      </c>
      <c r="CZ33" s="46">
        <v>20</v>
      </c>
      <c r="DD33" s="46">
        <v>60</v>
      </c>
      <c r="DF33" s="46">
        <v>48</v>
      </c>
      <c r="DH33" s="46">
        <v>200</v>
      </c>
      <c r="DM33" s="46">
        <v>12</v>
      </c>
      <c r="DP33" s="46">
        <v>24</v>
      </c>
      <c r="DQ33" s="46">
        <v>60</v>
      </c>
      <c r="DT33" s="46">
        <v>180</v>
      </c>
      <c r="DX33" s="46">
        <v>480</v>
      </c>
      <c r="EA33" s="46">
        <v>240</v>
      </c>
      <c r="EB33" s="47"/>
    </row>
    <row r="34" s="46" customFormat="1" customHeight="1" spans="1:132">
      <c r="A34" s="115" t="s">
        <v>225</v>
      </c>
      <c r="B34" s="109" t="s">
        <v>226</v>
      </c>
      <c r="C34" s="1369" t="s">
        <v>227</v>
      </c>
      <c r="D34" s="1366">
        <f t="shared" si="5"/>
        <v>-1323</v>
      </c>
      <c r="E34" s="1367">
        <v>4061</v>
      </c>
      <c r="F34" s="1371">
        <f t="shared" si="6"/>
        <v>2738</v>
      </c>
      <c r="G34" s="1372">
        <f t="shared" si="7"/>
        <v>2738</v>
      </c>
      <c r="H34" s="35">
        <v>1750</v>
      </c>
      <c r="I34" s="157"/>
      <c r="J34" s="1374">
        <f t="shared" si="8"/>
        <v>0</v>
      </c>
      <c r="K34" s="1384">
        <f t="shared" si="9"/>
        <v>3000</v>
      </c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402"/>
      <c r="W34" s="1402"/>
      <c r="X34" s="1402">
        <v>3000</v>
      </c>
      <c r="Y34" s="1402"/>
      <c r="Z34" s="1402"/>
      <c r="AA34" s="1402"/>
      <c r="AB34" s="1402"/>
      <c r="AC34" s="1402"/>
      <c r="AD34" s="1402"/>
      <c r="AE34" s="1402"/>
      <c r="AF34" s="1402"/>
      <c r="AG34" s="1407">
        <v>48</v>
      </c>
      <c r="AH34" s="46">
        <v>60</v>
      </c>
      <c r="AI34" s="49"/>
      <c r="AJ34" s="49">
        <v>12</v>
      </c>
      <c r="AK34" s="46">
        <v>1</v>
      </c>
      <c r="AL34" s="49"/>
      <c r="AM34" s="46">
        <v>100</v>
      </c>
      <c r="AS34" s="46">
        <v>5</v>
      </c>
      <c r="BK34" s="46">
        <v>60</v>
      </c>
      <c r="BN34" s="46">
        <v>4</v>
      </c>
      <c r="BS34" s="46">
        <v>18</v>
      </c>
      <c r="BX34" s="46">
        <v>3</v>
      </c>
      <c r="CC34" s="46">
        <v>150</v>
      </c>
      <c r="CE34" s="46">
        <v>96</v>
      </c>
      <c r="CL34" s="46">
        <v>65</v>
      </c>
      <c r="CM34" s="46">
        <v>18</v>
      </c>
      <c r="CR34" s="1415"/>
      <c r="CS34" s="46">
        <v>360</v>
      </c>
      <c r="CZ34" s="46">
        <v>20</v>
      </c>
      <c r="DD34" s="46">
        <v>120</v>
      </c>
      <c r="DF34" s="46">
        <v>48</v>
      </c>
      <c r="DH34" s="46">
        <v>200</v>
      </c>
      <c r="DM34" s="46">
        <v>12</v>
      </c>
      <c r="DP34" s="46">
        <v>12</v>
      </c>
      <c r="DQ34" s="46">
        <v>60</v>
      </c>
      <c r="DT34" s="46">
        <v>60</v>
      </c>
      <c r="DX34" s="46">
        <v>480</v>
      </c>
      <c r="EB34" s="47"/>
    </row>
    <row r="35" s="178" customFormat="1" customHeight="1" spans="1:132">
      <c r="A35" s="116" t="s">
        <v>228</v>
      </c>
      <c r="B35" s="112" t="s">
        <v>229</v>
      </c>
      <c r="C35" s="1373" t="s">
        <v>230</v>
      </c>
      <c r="D35" s="1366">
        <f t="shared" si="5"/>
        <v>-175</v>
      </c>
      <c r="E35" s="1367">
        <v>465</v>
      </c>
      <c r="F35" s="1371">
        <f t="shared" si="6"/>
        <v>290</v>
      </c>
      <c r="G35" s="1372">
        <f t="shared" si="7"/>
        <v>290</v>
      </c>
      <c r="H35" s="1374"/>
      <c r="I35" s="1333">
        <v>800</v>
      </c>
      <c r="J35" s="1374">
        <f t="shared" si="8"/>
        <v>0</v>
      </c>
      <c r="K35" s="1384">
        <f t="shared" si="9"/>
        <v>0</v>
      </c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336"/>
      <c r="W35" s="1336"/>
      <c r="X35" s="1336"/>
      <c r="Y35" s="1336"/>
      <c r="Z35" s="1337"/>
      <c r="AA35" s="1336"/>
      <c r="AB35" s="1336"/>
      <c r="AC35" s="1336"/>
      <c r="AD35" s="1336"/>
      <c r="AE35" s="1336"/>
      <c r="AF35" s="1336"/>
      <c r="AG35" s="1338"/>
      <c r="AH35" s="178">
        <v>30</v>
      </c>
      <c r="AI35" s="1339"/>
      <c r="AJ35" s="1339">
        <v>6</v>
      </c>
      <c r="AL35" s="1339"/>
      <c r="AM35" s="178">
        <v>50</v>
      </c>
      <c r="AO35" s="178">
        <v>100</v>
      </c>
      <c r="AW35" s="178">
        <v>38</v>
      </c>
      <c r="BN35" s="178">
        <v>2</v>
      </c>
      <c r="CC35" s="178">
        <v>75</v>
      </c>
      <c r="CL35" s="178">
        <v>65</v>
      </c>
      <c r="CO35" s="178">
        <v>5</v>
      </c>
      <c r="CR35" s="1340"/>
      <c r="CZ35" s="178">
        <v>20</v>
      </c>
      <c r="DC35" s="178">
        <v>50</v>
      </c>
      <c r="DF35" s="178">
        <v>24</v>
      </c>
      <c r="DH35" s="178">
        <v>40</v>
      </c>
      <c r="DL35" s="178">
        <v>5</v>
      </c>
      <c r="EB35" s="47"/>
    </row>
    <row r="36" s="46" customFormat="1" customHeight="1" spans="1:132">
      <c r="A36" s="116" t="s">
        <v>231</v>
      </c>
      <c r="B36" s="109" t="s">
        <v>232</v>
      </c>
      <c r="C36" s="1369" t="s">
        <v>233</v>
      </c>
      <c r="D36" s="1366">
        <f t="shared" si="5"/>
        <v>3550</v>
      </c>
      <c r="E36" s="1367">
        <v>2874</v>
      </c>
      <c r="F36" s="1371">
        <f t="shared" si="6"/>
        <v>6424</v>
      </c>
      <c r="G36" s="1372">
        <f t="shared" si="7"/>
        <v>1424</v>
      </c>
      <c r="H36" s="37"/>
      <c r="I36" s="1392"/>
      <c r="J36" s="1374">
        <f t="shared" si="8"/>
        <v>5000</v>
      </c>
      <c r="K36" s="1384">
        <f t="shared" si="9"/>
        <v>5000</v>
      </c>
      <c r="L36" s="156"/>
      <c r="M36" s="156"/>
      <c r="N36" s="156"/>
      <c r="O36" s="156"/>
      <c r="P36" s="156"/>
      <c r="Q36" s="156"/>
      <c r="R36" s="156"/>
      <c r="S36" s="156">
        <v>5000</v>
      </c>
      <c r="T36" s="156"/>
      <c r="U36" s="156"/>
      <c r="V36" s="1401"/>
      <c r="W36" s="1401"/>
      <c r="X36" s="1401"/>
      <c r="Y36" s="1401"/>
      <c r="Z36" s="1406">
        <v>5000</v>
      </c>
      <c r="AA36" s="1401"/>
      <c r="AB36" s="1401"/>
      <c r="AC36" s="1401"/>
      <c r="AD36" s="1401"/>
      <c r="AE36" s="1401"/>
      <c r="AF36" s="1401"/>
      <c r="AG36" s="1407"/>
      <c r="AI36" s="49"/>
      <c r="AJ36" s="49"/>
      <c r="AL36" s="49"/>
      <c r="AW36" s="46">
        <v>64</v>
      </c>
      <c r="BB36" s="46">
        <v>112</v>
      </c>
      <c r="BC36" s="46">
        <v>304</v>
      </c>
      <c r="BI36" s="46">
        <v>208</v>
      </c>
      <c r="BN36" s="46">
        <v>10</v>
      </c>
      <c r="BT36" s="46">
        <v>320</v>
      </c>
      <c r="BV36" s="46">
        <v>5</v>
      </c>
      <c r="BX36" s="46">
        <v>5</v>
      </c>
      <c r="BZ36" s="46">
        <v>10</v>
      </c>
      <c r="CC36" s="46">
        <v>352</v>
      </c>
      <c r="CF36" s="46">
        <v>320</v>
      </c>
      <c r="CG36" s="46">
        <v>112</v>
      </c>
      <c r="CI36" s="46">
        <v>96</v>
      </c>
      <c r="CL36" s="46">
        <v>224</v>
      </c>
      <c r="CO36" s="46">
        <v>16</v>
      </c>
      <c r="CR36" s="1415"/>
      <c r="CS36" s="46">
        <v>48</v>
      </c>
      <c r="CZ36" s="46">
        <v>48</v>
      </c>
      <c r="DC36" s="46">
        <v>96</v>
      </c>
      <c r="DD36" s="46">
        <v>160</v>
      </c>
      <c r="DE36" s="46">
        <v>32</v>
      </c>
      <c r="DG36" s="46">
        <v>64</v>
      </c>
      <c r="DM36" s="46">
        <v>2</v>
      </c>
      <c r="DP36" s="46">
        <v>16</v>
      </c>
      <c r="DT36" s="46">
        <v>240</v>
      </c>
      <c r="DV36" s="46">
        <v>8</v>
      </c>
      <c r="DW36" s="46">
        <v>96</v>
      </c>
      <c r="DX36" s="46">
        <v>416</v>
      </c>
      <c r="EA36" s="46">
        <v>192</v>
      </c>
      <c r="EB36" s="47"/>
    </row>
    <row r="37" s="46" customFormat="1" customHeight="1" spans="1:132">
      <c r="A37" s="116" t="s">
        <v>234</v>
      </c>
      <c r="B37" s="109" t="s">
        <v>235</v>
      </c>
      <c r="C37" s="1369" t="s">
        <v>236</v>
      </c>
      <c r="D37" s="1366">
        <f t="shared" si="5"/>
        <v>-1178</v>
      </c>
      <c r="E37" s="1367">
        <v>3514</v>
      </c>
      <c r="F37" s="1371">
        <f t="shared" si="6"/>
        <v>2336</v>
      </c>
      <c r="G37" s="1372">
        <f t="shared" si="7"/>
        <v>2336</v>
      </c>
      <c r="H37" s="37"/>
      <c r="I37" s="1392"/>
      <c r="J37" s="1374">
        <f t="shared" si="8"/>
        <v>0</v>
      </c>
      <c r="K37" s="1384">
        <f t="shared" si="9"/>
        <v>5000</v>
      </c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401"/>
      <c r="W37" s="1401"/>
      <c r="X37" s="1401"/>
      <c r="Y37" s="1401"/>
      <c r="Z37" s="1406">
        <v>5000</v>
      </c>
      <c r="AA37" s="1401"/>
      <c r="AB37" s="1401"/>
      <c r="AC37" s="1401"/>
      <c r="AD37" s="1401"/>
      <c r="AE37" s="1401"/>
      <c r="AF37" s="1401"/>
      <c r="AG37" s="1407"/>
      <c r="AI37" s="49"/>
      <c r="AJ37" s="49"/>
      <c r="AL37" s="49"/>
      <c r="AW37" s="46">
        <v>64</v>
      </c>
      <c r="BI37" s="46">
        <v>208</v>
      </c>
      <c r="BN37" s="46">
        <v>10</v>
      </c>
      <c r="BT37" s="46">
        <v>320</v>
      </c>
      <c r="BV37" s="46">
        <v>5</v>
      </c>
      <c r="BX37" s="46">
        <v>5</v>
      </c>
      <c r="BZ37" s="46">
        <v>10</v>
      </c>
      <c r="CC37" s="46">
        <v>352</v>
      </c>
      <c r="CF37" s="46">
        <v>320</v>
      </c>
      <c r="CI37" s="46">
        <v>96</v>
      </c>
      <c r="CL37" s="46">
        <v>96</v>
      </c>
      <c r="CR37" s="1415"/>
      <c r="CS37" s="46">
        <v>48</v>
      </c>
      <c r="DC37" s="46">
        <v>96</v>
      </c>
      <c r="DD37" s="46">
        <v>160</v>
      </c>
      <c r="DE37" s="46">
        <v>32</v>
      </c>
      <c r="DG37" s="46">
        <v>64</v>
      </c>
      <c r="DM37" s="46">
        <v>2</v>
      </c>
      <c r="DP37" s="46">
        <v>16</v>
      </c>
      <c r="DT37" s="46">
        <v>240</v>
      </c>
      <c r="DV37" s="46">
        <v>8</v>
      </c>
      <c r="DW37" s="46">
        <v>96</v>
      </c>
      <c r="DX37" s="46">
        <v>416</v>
      </c>
      <c r="EB37" s="47"/>
    </row>
    <row r="38" s="46" customFormat="1" customHeight="1" spans="1:132">
      <c r="A38" s="108" t="s">
        <v>237</v>
      </c>
      <c r="B38" s="109" t="s">
        <v>238</v>
      </c>
      <c r="C38" s="1369" t="s">
        <v>239</v>
      </c>
      <c r="D38" s="1366">
        <f t="shared" si="5"/>
        <v>-2275</v>
      </c>
      <c r="E38" s="1367">
        <v>5091</v>
      </c>
      <c r="F38" s="1371">
        <f t="shared" si="6"/>
        <v>2816</v>
      </c>
      <c r="G38" s="1372">
        <f t="shared" si="7"/>
        <v>2816</v>
      </c>
      <c r="H38" s="37">
        <v>6416</v>
      </c>
      <c r="I38" s="1392"/>
      <c r="J38" s="1374">
        <f t="shared" si="8"/>
        <v>0</v>
      </c>
      <c r="K38" s="1384">
        <f t="shared" si="9"/>
        <v>0</v>
      </c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401"/>
      <c r="W38" s="1401"/>
      <c r="X38" s="1401"/>
      <c r="Y38" s="1401"/>
      <c r="Z38" s="1406"/>
      <c r="AA38" s="1401"/>
      <c r="AB38" s="1401"/>
      <c r="AC38" s="1401"/>
      <c r="AD38" s="1401"/>
      <c r="AE38" s="1401"/>
      <c r="AF38" s="1401"/>
      <c r="AG38" s="1407">
        <v>80</v>
      </c>
      <c r="AH38" s="46">
        <v>194</v>
      </c>
      <c r="AI38" s="49"/>
      <c r="AJ38" s="49">
        <v>3</v>
      </c>
      <c r="AK38" s="46">
        <v>1</v>
      </c>
      <c r="AL38" s="49">
        <v>80</v>
      </c>
      <c r="AW38" s="46">
        <v>48</v>
      </c>
      <c r="BF38" s="46">
        <v>16</v>
      </c>
      <c r="BI38" s="46">
        <v>160</v>
      </c>
      <c r="BJ38" s="46">
        <v>240</v>
      </c>
      <c r="BK38" s="46">
        <v>32</v>
      </c>
      <c r="BO38" s="46">
        <v>128</v>
      </c>
      <c r="BX38" s="46">
        <v>48</v>
      </c>
      <c r="BZ38" s="46">
        <v>10</v>
      </c>
      <c r="CL38" s="46">
        <v>368</v>
      </c>
      <c r="CR38" s="1415"/>
      <c r="CS38" s="46">
        <v>48</v>
      </c>
      <c r="CU38" s="46">
        <v>160</v>
      </c>
      <c r="CZ38" s="46">
        <v>16</v>
      </c>
      <c r="DC38" s="46">
        <v>208</v>
      </c>
      <c r="DD38" s="46">
        <v>240</v>
      </c>
      <c r="DE38" s="46">
        <v>128</v>
      </c>
      <c r="DG38" s="46">
        <v>112</v>
      </c>
      <c r="DJ38" s="46">
        <v>208</v>
      </c>
      <c r="DM38" s="46">
        <v>16</v>
      </c>
      <c r="DP38" s="46">
        <v>32</v>
      </c>
      <c r="DT38" s="46">
        <v>240</v>
      </c>
      <c r="DX38" s="46">
        <v>480</v>
      </c>
      <c r="DY38" s="46">
        <v>112</v>
      </c>
      <c r="EA38" s="46">
        <v>192</v>
      </c>
      <c r="EB38" s="47"/>
    </row>
    <row r="39" s="46" customFormat="1" customHeight="1" spans="1:132">
      <c r="A39" s="101" t="s">
        <v>240</v>
      </c>
      <c r="B39" s="111" t="s">
        <v>241</v>
      </c>
      <c r="C39" s="1369" t="s">
        <v>242</v>
      </c>
      <c r="D39" s="1366">
        <f t="shared" ref="D39:D68" si="10">F39-E39</f>
        <v>2414</v>
      </c>
      <c r="E39" s="1367">
        <v>1252</v>
      </c>
      <c r="F39" s="1362">
        <f t="shared" si="6"/>
        <v>3666</v>
      </c>
      <c r="G39" s="1363">
        <f t="shared" si="7"/>
        <v>-334</v>
      </c>
      <c r="H39" s="37"/>
      <c r="I39" s="1392"/>
      <c r="J39" s="1374">
        <f t="shared" ref="J39:J63" si="11">SUM(L39:U39)</f>
        <v>4000</v>
      </c>
      <c r="K39" s="1384">
        <f t="shared" ref="K39:K63" si="12">SUM(V39:AF39)</f>
        <v>9024</v>
      </c>
      <c r="L39" s="156"/>
      <c r="M39" s="156"/>
      <c r="N39" s="156"/>
      <c r="O39" s="156"/>
      <c r="P39" s="156"/>
      <c r="Q39" s="156"/>
      <c r="R39" s="156">
        <v>4000</v>
      </c>
      <c r="S39" s="156"/>
      <c r="T39" s="156"/>
      <c r="U39" s="156"/>
      <c r="V39" s="1401"/>
      <c r="W39" s="1401"/>
      <c r="X39" s="1401"/>
      <c r="Y39" s="1401"/>
      <c r="Z39" s="156">
        <v>3000</v>
      </c>
      <c r="AA39" s="1401"/>
      <c r="AB39" s="1401"/>
      <c r="AC39" s="1401">
        <v>3000</v>
      </c>
      <c r="AD39" s="1401">
        <v>3024</v>
      </c>
      <c r="AE39" s="1401"/>
      <c r="AF39" s="1401"/>
      <c r="AG39" s="1407"/>
      <c r="AI39" s="49"/>
      <c r="AJ39" s="49"/>
      <c r="AL39" s="49"/>
      <c r="AW39" s="46">
        <v>240</v>
      </c>
      <c r="BB39" s="46">
        <v>252</v>
      </c>
      <c r="BC39" s="46">
        <v>540</v>
      </c>
      <c r="BN39" s="46">
        <v>6</v>
      </c>
      <c r="BP39" s="46">
        <v>120</v>
      </c>
      <c r="BT39" s="46">
        <v>384</v>
      </c>
      <c r="BV39" s="46">
        <v>5</v>
      </c>
      <c r="BX39" s="46">
        <v>5</v>
      </c>
      <c r="CA39" s="46">
        <v>612</v>
      </c>
      <c r="CB39" s="46">
        <v>480</v>
      </c>
      <c r="CC39" s="46">
        <v>528</v>
      </c>
      <c r="CF39" s="46">
        <v>336</v>
      </c>
      <c r="CI39" s="46">
        <v>144</v>
      </c>
      <c r="CL39" s="46">
        <v>120</v>
      </c>
      <c r="CN39" s="46">
        <v>960</v>
      </c>
      <c r="CO39" s="46">
        <v>16</v>
      </c>
      <c r="CR39" s="1415"/>
      <c r="CT39" s="46">
        <v>1008</v>
      </c>
      <c r="CY39" s="46">
        <v>12</v>
      </c>
      <c r="CZ39" s="46">
        <v>12</v>
      </c>
      <c r="DC39" s="46">
        <v>192</v>
      </c>
      <c r="DD39" s="46">
        <v>240</v>
      </c>
      <c r="DE39" s="46">
        <v>144</v>
      </c>
      <c r="DG39" s="46">
        <v>288</v>
      </c>
      <c r="DH39" s="46">
        <v>264</v>
      </c>
      <c r="DI39" s="46">
        <v>288</v>
      </c>
      <c r="DJ39" s="46">
        <v>144</v>
      </c>
      <c r="DK39" s="46">
        <v>48</v>
      </c>
      <c r="DM39" s="46">
        <v>2</v>
      </c>
      <c r="DN39" s="46">
        <v>528</v>
      </c>
      <c r="DP39" s="46">
        <v>96</v>
      </c>
      <c r="DQ39" s="46">
        <v>480</v>
      </c>
      <c r="DT39" s="46">
        <v>240</v>
      </c>
      <c r="DW39" s="46">
        <v>96</v>
      </c>
      <c r="DX39" s="46">
        <v>384</v>
      </c>
      <c r="EA39" s="46">
        <v>144</v>
      </c>
      <c r="EB39" s="47"/>
    </row>
    <row r="40" s="46" customFormat="1" customHeight="1" spans="1:132">
      <c r="A40" s="101" t="s">
        <v>243</v>
      </c>
      <c r="B40" s="111" t="s">
        <v>244</v>
      </c>
      <c r="C40" s="1369" t="s">
        <v>245</v>
      </c>
      <c r="D40" s="1366">
        <f t="shared" si="10"/>
        <v>2270</v>
      </c>
      <c r="E40" s="1367">
        <v>1204</v>
      </c>
      <c r="F40" s="1362">
        <f t="shared" si="6"/>
        <v>3474</v>
      </c>
      <c r="G40" s="1363">
        <f t="shared" si="7"/>
        <v>-526</v>
      </c>
      <c r="H40" s="37"/>
      <c r="I40" s="1392"/>
      <c r="J40" s="1374">
        <f t="shared" si="11"/>
        <v>4000</v>
      </c>
      <c r="K40" s="1384">
        <f t="shared" si="12"/>
        <v>9024</v>
      </c>
      <c r="L40" s="156"/>
      <c r="M40" s="156"/>
      <c r="N40" s="156"/>
      <c r="O40" s="156"/>
      <c r="P40" s="156"/>
      <c r="Q40" s="156"/>
      <c r="R40" s="156">
        <v>4000</v>
      </c>
      <c r="S40" s="156"/>
      <c r="T40" s="156"/>
      <c r="U40" s="156"/>
      <c r="V40" s="1401"/>
      <c r="W40" s="1401"/>
      <c r="X40" s="1401"/>
      <c r="Y40" s="1401"/>
      <c r="Z40" s="156">
        <v>3000</v>
      </c>
      <c r="AA40" s="1401"/>
      <c r="AB40" s="1401"/>
      <c r="AC40" s="1401">
        <v>3000</v>
      </c>
      <c r="AD40" s="1401">
        <v>3024</v>
      </c>
      <c r="AE40" s="1401"/>
      <c r="AF40" s="1401"/>
      <c r="AG40" s="1407"/>
      <c r="AI40" s="49"/>
      <c r="AJ40" s="49"/>
      <c r="AL40" s="49"/>
      <c r="AW40" s="46">
        <v>288</v>
      </c>
      <c r="BB40" s="46">
        <v>252</v>
      </c>
      <c r="BC40" s="46">
        <v>540</v>
      </c>
      <c r="BL40" s="46">
        <v>24</v>
      </c>
      <c r="BN40" s="46">
        <v>6</v>
      </c>
      <c r="BP40" s="46">
        <v>144</v>
      </c>
      <c r="BT40" s="46">
        <v>384</v>
      </c>
      <c r="BV40" s="46">
        <v>5</v>
      </c>
      <c r="BX40" s="46">
        <v>5</v>
      </c>
      <c r="CA40" s="46">
        <v>612</v>
      </c>
      <c r="CB40" s="46">
        <v>480</v>
      </c>
      <c r="CC40" s="46">
        <v>528</v>
      </c>
      <c r="CF40" s="46">
        <v>288</v>
      </c>
      <c r="CI40" s="46">
        <v>144</v>
      </c>
      <c r="CL40" s="46">
        <v>120</v>
      </c>
      <c r="CN40" s="46">
        <v>960</v>
      </c>
      <c r="CO40" s="46">
        <v>16</v>
      </c>
      <c r="CR40" s="1415"/>
      <c r="CT40" s="46">
        <v>1008</v>
      </c>
      <c r="CY40" s="46">
        <v>12</v>
      </c>
      <c r="CZ40" s="46">
        <v>12</v>
      </c>
      <c r="DC40" s="46">
        <v>192</v>
      </c>
      <c r="DD40" s="46">
        <v>240</v>
      </c>
      <c r="DE40" s="46">
        <v>192</v>
      </c>
      <c r="DG40" s="46">
        <v>288</v>
      </c>
      <c r="DH40" s="46">
        <v>264</v>
      </c>
      <c r="DI40" s="46">
        <v>288</v>
      </c>
      <c r="DJ40" s="46">
        <v>144</v>
      </c>
      <c r="DK40" s="46">
        <v>48</v>
      </c>
      <c r="DM40" s="46">
        <v>2</v>
      </c>
      <c r="DN40" s="46">
        <v>528</v>
      </c>
      <c r="DP40" s="46">
        <v>96</v>
      </c>
      <c r="DQ40" s="46">
        <v>480</v>
      </c>
      <c r="DT40" s="46">
        <v>240</v>
      </c>
      <c r="DW40" s="46">
        <v>192</v>
      </c>
      <c r="DX40" s="46">
        <v>384</v>
      </c>
      <c r="EA40" s="46">
        <v>144</v>
      </c>
      <c r="EB40" s="47"/>
    </row>
    <row r="41" s="46" customFormat="1" customHeight="1" spans="1:132">
      <c r="A41" s="101" t="s">
        <v>246</v>
      </c>
      <c r="B41" s="111" t="s">
        <v>247</v>
      </c>
      <c r="C41" s="1369" t="s">
        <v>248</v>
      </c>
      <c r="D41" s="1366">
        <f t="shared" si="10"/>
        <v>2208</v>
      </c>
      <c r="E41" s="1367">
        <v>1204</v>
      </c>
      <c r="F41" s="1362">
        <f t="shared" si="6"/>
        <v>3412</v>
      </c>
      <c r="G41" s="1363">
        <f t="shared" si="7"/>
        <v>-2588</v>
      </c>
      <c r="H41" s="37"/>
      <c r="I41" s="1392"/>
      <c r="J41" s="1374">
        <f t="shared" si="11"/>
        <v>6000</v>
      </c>
      <c r="K41" s="1384">
        <f t="shared" si="12"/>
        <v>9024</v>
      </c>
      <c r="L41" s="156"/>
      <c r="M41" s="156"/>
      <c r="N41" s="156"/>
      <c r="O41" s="156"/>
      <c r="P41" s="156"/>
      <c r="Q41" s="156"/>
      <c r="R41" s="156">
        <v>6000</v>
      </c>
      <c r="S41" s="156"/>
      <c r="T41" s="156"/>
      <c r="U41" s="156"/>
      <c r="V41" s="1401"/>
      <c r="W41" s="1401"/>
      <c r="X41" s="1401"/>
      <c r="Y41" s="1401"/>
      <c r="Z41" s="156">
        <v>3000</v>
      </c>
      <c r="AA41" s="1401"/>
      <c r="AB41" s="1401"/>
      <c r="AC41" s="1401">
        <v>3000</v>
      </c>
      <c r="AD41" s="1401">
        <v>3024</v>
      </c>
      <c r="AE41" s="1401"/>
      <c r="AF41" s="1401"/>
      <c r="AG41" s="1407"/>
      <c r="AI41" s="49"/>
      <c r="AJ41" s="49"/>
      <c r="AL41" s="49"/>
      <c r="AW41" s="46">
        <v>288</v>
      </c>
      <c r="BB41" s="46">
        <v>252</v>
      </c>
      <c r="BC41" s="46">
        <v>540</v>
      </c>
      <c r="BN41" s="46">
        <v>6</v>
      </c>
      <c r="BP41" s="46">
        <v>120</v>
      </c>
      <c r="BT41" s="46">
        <v>384</v>
      </c>
      <c r="BV41" s="46">
        <v>5</v>
      </c>
      <c r="BX41" s="46">
        <v>5</v>
      </c>
      <c r="CA41" s="46">
        <v>612</v>
      </c>
      <c r="CB41" s="46">
        <v>480</v>
      </c>
      <c r="CC41" s="46">
        <v>528</v>
      </c>
      <c r="CF41" s="46">
        <v>336</v>
      </c>
      <c r="CI41" s="46">
        <v>144</v>
      </c>
      <c r="CL41" s="46">
        <v>120</v>
      </c>
      <c r="CN41" s="46">
        <v>960</v>
      </c>
      <c r="CO41" s="46">
        <v>16</v>
      </c>
      <c r="CR41" s="1415"/>
      <c r="CT41" s="46">
        <v>1008</v>
      </c>
      <c r="CY41" s="46">
        <v>12</v>
      </c>
      <c r="CZ41" s="46">
        <v>12</v>
      </c>
      <c r="DC41" s="46">
        <v>192</v>
      </c>
      <c r="DD41" s="46">
        <v>240</v>
      </c>
      <c r="DE41" s="46">
        <v>240</v>
      </c>
      <c r="DG41" s="46">
        <v>288</v>
      </c>
      <c r="DH41" s="46">
        <v>264</v>
      </c>
      <c r="DI41" s="46">
        <v>288</v>
      </c>
      <c r="DK41" s="46">
        <v>48</v>
      </c>
      <c r="DN41" s="46">
        <v>528</v>
      </c>
      <c r="DP41" s="46">
        <v>96</v>
      </c>
      <c r="DQ41" s="46">
        <v>720</v>
      </c>
      <c r="DR41" s="46">
        <v>2016</v>
      </c>
      <c r="DT41" s="46">
        <v>240</v>
      </c>
      <c r="DW41" s="46">
        <v>96</v>
      </c>
      <c r="DX41" s="46">
        <v>384</v>
      </c>
      <c r="EA41" s="46">
        <v>144</v>
      </c>
      <c r="EB41" s="47"/>
    </row>
    <row r="42" s="46" customFormat="1" customHeight="1" spans="1:132">
      <c r="A42" s="101" t="s">
        <v>249</v>
      </c>
      <c r="B42" s="111" t="s">
        <v>250</v>
      </c>
      <c r="C42" s="1369" t="s">
        <v>251</v>
      </c>
      <c r="D42" s="1366">
        <f t="shared" si="10"/>
        <v>3216</v>
      </c>
      <c r="E42" s="1367">
        <v>1204</v>
      </c>
      <c r="F42" s="1362">
        <f t="shared" si="6"/>
        <v>4420</v>
      </c>
      <c r="G42" s="1363">
        <f t="shared" si="7"/>
        <v>-1580</v>
      </c>
      <c r="H42" s="37"/>
      <c r="I42" s="1392"/>
      <c r="J42" s="1374">
        <f t="shared" si="11"/>
        <v>6000</v>
      </c>
      <c r="K42" s="1384">
        <f t="shared" si="12"/>
        <v>9024</v>
      </c>
      <c r="L42" s="156"/>
      <c r="M42" s="156"/>
      <c r="N42" s="156"/>
      <c r="O42" s="156"/>
      <c r="P42" s="156"/>
      <c r="Q42" s="156"/>
      <c r="R42" s="156">
        <v>6000</v>
      </c>
      <c r="S42" s="156"/>
      <c r="T42" s="156"/>
      <c r="U42" s="156"/>
      <c r="V42" s="1401"/>
      <c r="W42" s="1401"/>
      <c r="X42" s="1401"/>
      <c r="Y42" s="1401"/>
      <c r="Z42" s="156">
        <v>3000</v>
      </c>
      <c r="AA42" s="1401"/>
      <c r="AB42" s="1401"/>
      <c r="AC42" s="1401">
        <v>3000</v>
      </c>
      <c r="AD42" s="1401">
        <v>3024</v>
      </c>
      <c r="AE42" s="1401"/>
      <c r="AF42" s="1401"/>
      <c r="AG42" s="1407"/>
      <c r="AI42" s="49"/>
      <c r="AJ42" s="49"/>
      <c r="AL42" s="49"/>
      <c r="AW42" s="46">
        <v>288</v>
      </c>
      <c r="BB42" s="46">
        <v>252</v>
      </c>
      <c r="BC42" s="46">
        <v>540</v>
      </c>
      <c r="BN42" s="46">
        <v>6</v>
      </c>
      <c r="BP42" s="46">
        <v>120</v>
      </c>
      <c r="BT42" s="46">
        <v>384</v>
      </c>
      <c r="BV42" s="46">
        <v>5</v>
      </c>
      <c r="BX42" s="46">
        <v>5</v>
      </c>
      <c r="CA42" s="46">
        <v>612</v>
      </c>
      <c r="CB42" s="46">
        <v>480</v>
      </c>
      <c r="CC42" s="46">
        <v>528</v>
      </c>
      <c r="CF42" s="46">
        <v>336</v>
      </c>
      <c r="CI42" s="46">
        <v>144</v>
      </c>
      <c r="CL42" s="46">
        <v>120</v>
      </c>
      <c r="CN42" s="46">
        <v>960</v>
      </c>
      <c r="CO42" s="46">
        <v>16</v>
      </c>
      <c r="CR42" s="1415"/>
      <c r="CT42" s="46">
        <v>1008</v>
      </c>
      <c r="CY42" s="46">
        <v>12</v>
      </c>
      <c r="CZ42" s="46">
        <v>12</v>
      </c>
      <c r="DC42" s="46">
        <v>192</v>
      </c>
      <c r="DD42" s="46">
        <v>240</v>
      </c>
      <c r="DG42" s="46">
        <v>288</v>
      </c>
      <c r="DH42" s="46">
        <v>264</v>
      </c>
      <c r="DI42" s="46">
        <v>288</v>
      </c>
      <c r="DN42" s="46">
        <v>528</v>
      </c>
      <c r="DP42" s="46">
        <v>96</v>
      </c>
      <c r="DQ42" s="46">
        <v>384</v>
      </c>
      <c r="DR42" s="46">
        <v>1536</v>
      </c>
      <c r="DT42" s="46">
        <v>240</v>
      </c>
      <c r="DW42" s="46">
        <v>192</v>
      </c>
      <c r="DX42" s="46">
        <v>384</v>
      </c>
      <c r="EA42" s="46">
        <v>144</v>
      </c>
      <c r="EB42" s="47"/>
    </row>
    <row r="43" s="46" customFormat="1" customHeight="1" spans="1:132">
      <c r="A43" s="105" t="s">
        <v>252</v>
      </c>
      <c r="B43" s="109" t="s">
        <v>253</v>
      </c>
      <c r="C43" s="1369" t="s">
        <v>254</v>
      </c>
      <c r="D43" s="1366">
        <f t="shared" si="10"/>
        <v>-482</v>
      </c>
      <c r="E43" s="1367">
        <v>482</v>
      </c>
      <c r="F43" s="1371">
        <f t="shared" si="6"/>
        <v>0</v>
      </c>
      <c r="G43" s="1372">
        <f t="shared" si="7"/>
        <v>0</v>
      </c>
      <c r="H43" s="37"/>
      <c r="I43" s="1392"/>
      <c r="J43" s="1374">
        <f t="shared" si="11"/>
        <v>0</v>
      </c>
      <c r="K43" s="1384">
        <f t="shared" si="12"/>
        <v>2000</v>
      </c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401"/>
      <c r="W43" s="1401"/>
      <c r="X43" s="1401"/>
      <c r="Y43" s="1401"/>
      <c r="Z43" s="1406">
        <v>2000</v>
      </c>
      <c r="AA43" s="1401"/>
      <c r="AB43" s="1401"/>
      <c r="AC43" s="1401"/>
      <c r="AD43" s="1401"/>
      <c r="AE43" s="1401"/>
      <c r="AF43" s="1401"/>
      <c r="AG43" s="1407"/>
      <c r="AI43" s="49"/>
      <c r="AJ43" s="49"/>
      <c r="AL43" s="49"/>
      <c r="BV43" s="46">
        <v>5</v>
      </c>
      <c r="BX43" s="46">
        <v>5</v>
      </c>
      <c r="CE43" s="46">
        <v>528</v>
      </c>
      <c r="CF43" s="46">
        <v>480</v>
      </c>
      <c r="CR43" s="1415"/>
      <c r="CU43" s="46">
        <v>180</v>
      </c>
      <c r="CV43" s="46">
        <v>480</v>
      </c>
      <c r="DB43" s="46">
        <v>322</v>
      </c>
      <c r="EB43" s="47"/>
    </row>
    <row r="44" s="46" customFormat="1" customHeight="1" spans="1:132">
      <c r="A44" s="116" t="s">
        <v>255</v>
      </c>
      <c r="B44" s="112"/>
      <c r="C44" s="1370" t="s">
        <v>256</v>
      </c>
      <c r="D44" s="1366">
        <f t="shared" si="10"/>
        <v>-144</v>
      </c>
      <c r="E44" s="1367">
        <v>1304</v>
      </c>
      <c r="F44" s="1371">
        <f t="shared" si="6"/>
        <v>1160</v>
      </c>
      <c r="G44" s="1372">
        <f t="shared" si="7"/>
        <v>1160</v>
      </c>
      <c r="H44" s="1332"/>
      <c r="I44" s="1333"/>
      <c r="J44" s="1393">
        <f t="shared" si="11"/>
        <v>0</v>
      </c>
      <c r="K44" s="1384">
        <f t="shared" si="12"/>
        <v>2000</v>
      </c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336"/>
      <c r="W44" s="1336"/>
      <c r="X44" s="1336"/>
      <c r="Y44" s="1336"/>
      <c r="Z44" s="1337">
        <v>2000</v>
      </c>
      <c r="AA44" s="1336"/>
      <c r="AB44" s="1336"/>
      <c r="AC44" s="1336"/>
      <c r="AD44" s="1336"/>
      <c r="AE44" s="1336"/>
      <c r="AF44" s="1336"/>
      <c r="AG44" s="1338"/>
      <c r="AH44" s="178"/>
      <c r="AI44" s="1339"/>
      <c r="AJ44" s="1339"/>
      <c r="AK44" s="178"/>
      <c r="AL44" s="1339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>
        <v>92</v>
      </c>
      <c r="AX44" s="178"/>
      <c r="AY44" s="178"/>
      <c r="AZ44" s="178"/>
      <c r="BB44" s="46">
        <v>52</v>
      </c>
      <c r="BC44" s="46">
        <v>100</v>
      </c>
      <c r="BN44" s="46">
        <v>3</v>
      </c>
      <c r="CA44" s="46">
        <v>204</v>
      </c>
      <c r="CC44" s="46">
        <v>176</v>
      </c>
      <c r="CI44" s="46">
        <v>24</v>
      </c>
      <c r="CL44" s="46">
        <v>40</v>
      </c>
      <c r="CO44" s="46">
        <v>5</v>
      </c>
      <c r="CR44" s="1415"/>
      <c r="CY44" s="46">
        <v>4</v>
      </c>
      <c r="CZ44" s="46">
        <v>4</v>
      </c>
      <c r="DC44" s="46">
        <v>48</v>
      </c>
      <c r="DH44" s="46">
        <v>40</v>
      </c>
      <c r="DW44" s="46">
        <v>48</v>
      </c>
      <c r="EB44" s="47"/>
    </row>
    <row r="45" s="46" customFormat="1" customHeight="1" spans="1:132">
      <c r="A45" s="116" t="s">
        <v>257</v>
      </c>
      <c r="B45" s="109" t="s">
        <v>258</v>
      </c>
      <c r="C45" s="1369" t="s">
        <v>259</v>
      </c>
      <c r="D45" s="1366">
        <f t="shared" si="10"/>
        <v>2207</v>
      </c>
      <c r="E45" s="1367">
        <v>2561</v>
      </c>
      <c r="F45" s="1362">
        <f t="shared" si="6"/>
        <v>4768</v>
      </c>
      <c r="G45" s="1363">
        <f t="shared" si="7"/>
        <v>-232</v>
      </c>
      <c r="H45" s="37"/>
      <c r="I45" s="1392"/>
      <c r="J45" s="1374">
        <f t="shared" si="11"/>
        <v>5000</v>
      </c>
      <c r="K45" s="1384">
        <f t="shared" si="12"/>
        <v>5000</v>
      </c>
      <c r="L45" s="156"/>
      <c r="M45" s="156"/>
      <c r="N45" s="156"/>
      <c r="O45" s="156"/>
      <c r="P45" s="156"/>
      <c r="Q45" s="156"/>
      <c r="R45" s="156">
        <v>5000</v>
      </c>
      <c r="S45" s="156"/>
      <c r="T45" s="156"/>
      <c r="U45" s="156"/>
      <c r="V45" s="1401"/>
      <c r="W45" s="1401"/>
      <c r="X45" s="1401"/>
      <c r="Y45" s="1401"/>
      <c r="Z45" s="156">
        <v>5000</v>
      </c>
      <c r="AA45" s="1401"/>
      <c r="AB45" s="1401"/>
      <c r="AC45" s="1401"/>
      <c r="AD45" s="1401"/>
      <c r="AE45" s="1401"/>
      <c r="AF45" s="1401"/>
      <c r="AG45" s="1407"/>
      <c r="AI45" s="49"/>
      <c r="AJ45" s="49"/>
      <c r="AL45" s="49"/>
      <c r="AW45" s="46">
        <v>126</v>
      </c>
      <c r="BB45" s="46">
        <v>222</v>
      </c>
      <c r="BC45" s="46">
        <v>576</v>
      </c>
      <c r="BI45" s="46">
        <v>216</v>
      </c>
      <c r="BN45" s="46">
        <v>6</v>
      </c>
      <c r="BV45" s="46">
        <v>5</v>
      </c>
      <c r="BX45" s="46">
        <v>5</v>
      </c>
      <c r="BZ45" s="46">
        <v>6</v>
      </c>
      <c r="CD45" s="46">
        <v>5</v>
      </c>
      <c r="CF45" s="46">
        <v>180</v>
      </c>
      <c r="CG45" s="46">
        <v>108</v>
      </c>
      <c r="CI45" s="46">
        <v>126</v>
      </c>
      <c r="CL45" s="46">
        <v>132</v>
      </c>
      <c r="CN45" s="46">
        <v>720</v>
      </c>
      <c r="CO45" s="46">
        <v>18</v>
      </c>
      <c r="CR45" s="1415"/>
      <c r="CS45" s="46">
        <v>54</v>
      </c>
      <c r="CY45" s="46">
        <v>6</v>
      </c>
      <c r="CZ45" s="46">
        <v>18</v>
      </c>
      <c r="DC45" s="46">
        <v>252</v>
      </c>
      <c r="DD45" s="46">
        <v>54</v>
      </c>
      <c r="DE45" s="46">
        <v>54</v>
      </c>
      <c r="DG45" s="46">
        <v>144</v>
      </c>
      <c r="DH45" s="46">
        <v>216</v>
      </c>
      <c r="DK45" s="46">
        <v>36</v>
      </c>
      <c r="DM45" s="46">
        <v>3</v>
      </c>
      <c r="DN45" s="46">
        <v>684</v>
      </c>
      <c r="DP45" s="46">
        <v>18</v>
      </c>
      <c r="DR45" s="46">
        <v>630</v>
      </c>
      <c r="DT45" s="46">
        <v>252</v>
      </c>
      <c r="DX45" s="46">
        <v>360</v>
      </c>
      <c r="EB45" s="47"/>
    </row>
    <row r="46" s="46" customFormat="1" customHeight="1" spans="1:132">
      <c r="A46" s="116" t="s">
        <v>260</v>
      </c>
      <c r="B46" s="109" t="s">
        <v>261</v>
      </c>
      <c r="C46" s="1369" t="s">
        <v>262</v>
      </c>
      <c r="D46" s="1366">
        <f t="shared" si="10"/>
        <v>2201</v>
      </c>
      <c r="E46" s="1367">
        <v>2557</v>
      </c>
      <c r="F46" s="1362">
        <f t="shared" si="6"/>
        <v>4758</v>
      </c>
      <c r="G46" s="1363">
        <f t="shared" si="7"/>
        <v>-242</v>
      </c>
      <c r="H46" s="37"/>
      <c r="I46" s="1392"/>
      <c r="J46" s="1374">
        <f t="shared" si="11"/>
        <v>5000</v>
      </c>
      <c r="K46" s="1384">
        <f t="shared" si="12"/>
        <v>5000</v>
      </c>
      <c r="L46" s="156"/>
      <c r="M46" s="156"/>
      <c r="N46" s="156"/>
      <c r="O46" s="156"/>
      <c r="P46" s="156"/>
      <c r="Q46" s="156"/>
      <c r="R46" s="156">
        <v>5000</v>
      </c>
      <c r="S46" s="156"/>
      <c r="T46" s="156"/>
      <c r="U46" s="156"/>
      <c r="V46" s="1401"/>
      <c r="W46" s="1401"/>
      <c r="X46" s="1401"/>
      <c r="Y46" s="1401"/>
      <c r="Z46" s="156">
        <v>5000</v>
      </c>
      <c r="AA46" s="1401"/>
      <c r="AB46" s="1401"/>
      <c r="AC46" s="1401"/>
      <c r="AD46" s="1401"/>
      <c r="AE46" s="1401"/>
      <c r="AF46" s="1401"/>
      <c r="AG46" s="1407"/>
      <c r="AI46" s="49"/>
      <c r="AJ46" s="49"/>
      <c r="AL46" s="49"/>
      <c r="AW46" s="46">
        <v>126</v>
      </c>
      <c r="BB46" s="46">
        <v>222</v>
      </c>
      <c r="BC46" s="46">
        <v>576</v>
      </c>
      <c r="BI46" s="46">
        <v>216</v>
      </c>
      <c r="BN46" s="46">
        <v>6</v>
      </c>
      <c r="BV46" s="46">
        <v>5</v>
      </c>
      <c r="BX46" s="46">
        <v>5</v>
      </c>
      <c r="BZ46" s="46">
        <v>10</v>
      </c>
      <c r="CD46" s="46">
        <v>5</v>
      </c>
      <c r="CF46" s="46">
        <v>180</v>
      </c>
      <c r="CG46" s="46">
        <v>108</v>
      </c>
      <c r="CI46" s="46">
        <v>126</v>
      </c>
      <c r="CL46" s="46">
        <v>132</v>
      </c>
      <c r="CN46" s="46">
        <v>720</v>
      </c>
      <c r="CO46" s="46">
        <v>18</v>
      </c>
      <c r="CR46" s="1415"/>
      <c r="CS46" s="46">
        <v>54</v>
      </c>
      <c r="CY46" s="46">
        <v>6</v>
      </c>
      <c r="CZ46" s="46">
        <v>18</v>
      </c>
      <c r="DC46" s="46">
        <v>252</v>
      </c>
      <c r="DD46" s="46">
        <v>54</v>
      </c>
      <c r="DE46" s="46">
        <v>54</v>
      </c>
      <c r="DG46" s="46">
        <v>144</v>
      </c>
      <c r="DH46" s="46">
        <v>216</v>
      </c>
      <c r="DK46" s="46">
        <v>36</v>
      </c>
      <c r="DL46" s="46">
        <v>6</v>
      </c>
      <c r="DM46" s="46">
        <v>3</v>
      </c>
      <c r="DN46" s="46">
        <v>684</v>
      </c>
      <c r="DP46" s="46">
        <v>18</v>
      </c>
      <c r="DR46" s="46">
        <v>630</v>
      </c>
      <c r="DT46" s="46">
        <v>252</v>
      </c>
      <c r="DX46" s="46">
        <v>360</v>
      </c>
      <c r="EB46" s="47"/>
    </row>
    <row r="47" s="46" customFormat="1" customHeight="1" spans="1:132">
      <c r="A47" s="116" t="s">
        <v>263</v>
      </c>
      <c r="B47" s="109" t="s">
        <v>264</v>
      </c>
      <c r="C47" s="1369" t="s">
        <v>265</v>
      </c>
      <c r="D47" s="1366">
        <f t="shared" si="10"/>
        <v>2021</v>
      </c>
      <c r="E47" s="1367">
        <v>2701</v>
      </c>
      <c r="F47" s="1362">
        <f t="shared" si="6"/>
        <v>4722</v>
      </c>
      <c r="G47" s="1363">
        <f t="shared" si="7"/>
        <v>-278</v>
      </c>
      <c r="H47" s="37"/>
      <c r="I47" s="1392"/>
      <c r="J47" s="1374">
        <f t="shared" si="11"/>
        <v>5000</v>
      </c>
      <c r="K47" s="1384">
        <f t="shared" si="12"/>
        <v>5000</v>
      </c>
      <c r="L47" s="156"/>
      <c r="M47" s="156"/>
      <c r="N47" s="156"/>
      <c r="O47" s="156"/>
      <c r="P47" s="156"/>
      <c r="Q47" s="156"/>
      <c r="R47" s="156">
        <v>5000</v>
      </c>
      <c r="S47" s="156"/>
      <c r="T47" s="156"/>
      <c r="U47" s="156"/>
      <c r="V47" s="1401"/>
      <c r="W47" s="1401"/>
      <c r="X47" s="1401"/>
      <c r="Y47" s="1401"/>
      <c r="Z47" s="156">
        <v>5000</v>
      </c>
      <c r="AA47" s="1401"/>
      <c r="AB47" s="1401"/>
      <c r="AC47" s="1401"/>
      <c r="AD47" s="1401"/>
      <c r="AE47" s="1401"/>
      <c r="AF47" s="1401"/>
      <c r="AG47" s="1407"/>
      <c r="AI47" s="49"/>
      <c r="AJ47" s="49"/>
      <c r="AL47" s="49"/>
      <c r="AW47" s="46">
        <v>90</v>
      </c>
      <c r="BB47" s="46">
        <v>222</v>
      </c>
      <c r="BC47" s="46">
        <v>576</v>
      </c>
      <c r="BI47" s="46">
        <v>216</v>
      </c>
      <c r="BN47" s="46">
        <v>6</v>
      </c>
      <c r="BV47" s="46">
        <v>5</v>
      </c>
      <c r="BX47" s="46">
        <v>5</v>
      </c>
      <c r="BZ47" s="46">
        <v>10</v>
      </c>
      <c r="CD47" s="46">
        <v>5</v>
      </c>
      <c r="CF47" s="46">
        <v>180</v>
      </c>
      <c r="CI47" s="46">
        <v>126</v>
      </c>
      <c r="CL47" s="46">
        <v>132</v>
      </c>
      <c r="CN47" s="46">
        <v>720</v>
      </c>
      <c r="CO47" s="46">
        <v>18</v>
      </c>
      <c r="CR47" s="1415"/>
      <c r="CS47" s="46">
        <v>54</v>
      </c>
      <c r="CY47" s="46">
        <v>6</v>
      </c>
      <c r="CZ47" s="46">
        <v>18</v>
      </c>
      <c r="DC47" s="46">
        <v>252</v>
      </c>
      <c r="DD47" s="46">
        <v>54</v>
      </c>
      <c r="DE47" s="46">
        <v>54</v>
      </c>
      <c r="DG47" s="46">
        <v>144</v>
      </c>
      <c r="DH47" s="46">
        <v>216</v>
      </c>
      <c r="DK47" s="46">
        <v>36</v>
      </c>
      <c r="DL47" s="46">
        <v>6</v>
      </c>
      <c r="DM47" s="46">
        <v>3</v>
      </c>
      <c r="DN47" s="46">
        <v>684</v>
      </c>
      <c r="DP47" s="46">
        <v>18</v>
      </c>
      <c r="DR47" s="46">
        <v>630</v>
      </c>
      <c r="DT47" s="46">
        <v>252</v>
      </c>
      <c r="DW47" s="46">
        <v>180</v>
      </c>
      <c r="DX47" s="46">
        <v>360</v>
      </c>
      <c r="EB47" s="47"/>
    </row>
    <row r="48" s="46" customFormat="1" customHeight="1" spans="1:132">
      <c r="A48" s="116" t="s">
        <v>266</v>
      </c>
      <c r="B48" s="112"/>
      <c r="C48" s="1370" t="s">
        <v>267</v>
      </c>
      <c r="D48" s="1366">
        <f t="shared" si="10"/>
        <v>-112</v>
      </c>
      <c r="E48" s="1367">
        <v>1721</v>
      </c>
      <c r="F48" s="1371">
        <f t="shared" si="6"/>
        <v>1609</v>
      </c>
      <c r="G48" s="1372">
        <f t="shared" si="7"/>
        <v>1609</v>
      </c>
      <c r="H48" s="1332"/>
      <c r="I48" s="1333"/>
      <c r="J48" s="1374">
        <f t="shared" si="11"/>
        <v>0</v>
      </c>
      <c r="K48" s="1384">
        <f t="shared" si="12"/>
        <v>2000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336"/>
      <c r="W48" s="1336"/>
      <c r="X48" s="1336"/>
      <c r="Y48" s="1336"/>
      <c r="Z48" s="1337">
        <v>2000</v>
      </c>
      <c r="AA48" s="1336"/>
      <c r="AB48" s="1336"/>
      <c r="AC48" s="1336"/>
      <c r="AD48" s="1336"/>
      <c r="AE48" s="1336"/>
      <c r="AF48" s="1336"/>
      <c r="AG48" s="1338"/>
      <c r="AH48" s="178"/>
      <c r="AI48" s="1339"/>
      <c r="AJ48" s="1339"/>
      <c r="AK48" s="178"/>
      <c r="AL48" s="1339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>
        <v>38</v>
      </c>
      <c r="AX48" s="178"/>
      <c r="AY48" s="178"/>
      <c r="AZ48" s="178"/>
      <c r="BB48" s="46">
        <v>50</v>
      </c>
      <c r="BC48" s="46">
        <v>120</v>
      </c>
      <c r="BN48" s="46">
        <v>2</v>
      </c>
      <c r="CI48" s="46">
        <v>24</v>
      </c>
      <c r="CL48" s="46">
        <v>44</v>
      </c>
      <c r="CO48" s="46">
        <v>5</v>
      </c>
      <c r="CR48" s="1415"/>
      <c r="CY48" s="46">
        <v>4</v>
      </c>
      <c r="CZ48" s="46">
        <v>6</v>
      </c>
      <c r="DC48" s="46">
        <v>48</v>
      </c>
      <c r="DH48" s="46">
        <v>30</v>
      </c>
      <c r="DW48" s="46">
        <v>20</v>
      </c>
      <c r="EB48" s="47"/>
    </row>
    <row r="49" s="46" customFormat="1" customHeight="1" spans="1:132">
      <c r="A49" s="116" t="s">
        <v>268</v>
      </c>
      <c r="B49" s="109" t="s">
        <v>269</v>
      </c>
      <c r="C49" s="1369" t="s">
        <v>270</v>
      </c>
      <c r="D49" s="1366">
        <f t="shared" si="10"/>
        <v>-1340</v>
      </c>
      <c r="E49" s="1367">
        <v>2339</v>
      </c>
      <c r="F49" s="1371">
        <f t="shared" si="6"/>
        <v>999</v>
      </c>
      <c r="G49" s="1372">
        <f t="shared" si="7"/>
        <v>999</v>
      </c>
      <c r="H49" s="37"/>
      <c r="I49" s="1392"/>
      <c r="J49" s="1374">
        <f t="shared" si="11"/>
        <v>0</v>
      </c>
      <c r="K49" s="1384">
        <f t="shared" si="12"/>
        <v>3000</v>
      </c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401"/>
      <c r="W49" s="1401"/>
      <c r="X49" s="1401"/>
      <c r="Y49" s="1401"/>
      <c r="Z49" s="156">
        <v>3000</v>
      </c>
      <c r="AA49" s="1401"/>
      <c r="AB49" s="1401"/>
      <c r="AC49" s="1401"/>
      <c r="AD49" s="1401"/>
      <c r="AE49" s="1401"/>
      <c r="AF49" s="1401"/>
      <c r="AG49" s="1407"/>
      <c r="AI49" s="49"/>
      <c r="AJ49" s="49"/>
      <c r="AL49" s="49"/>
      <c r="AW49" s="46">
        <v>96</v>
      </c>
      <c r="BL49" s="46">
        <v>24</v>
      </c>
      <c r="BN49" s="46">
        <v>4</v>
      </c>
      <c r="BT49" s="46">
        <v>240</v>
      </c>
      <c r="BV49" s="46">
        <v>5</v>
      </c>
      <c r="BX49" s="46">
        <v>5</v>
      </c>
      <c r="CD49" s="46">
        <v>5</v>
      </c>
      <c r="CG49" s="46">
        <v>84</v>
      </c>
      <c r="CI49" s="46">
        <v>144</v>
      </c>
      <c r="CK49" s="46">
        <v>24</v>
      </c>
      <c r="CL49" s="46">
        <v>30</v>
      </c>
      <c r="CR49" s="1415"/>
      <c r="CS49" s="46">
        <v>96</v>
      </c>
      <c r="CY49" s="46">
        <v>8</v>
      </c>
      <c r="DC49" s="46">
        <v>192</v>
      </c>
      <c r="DD49" s="46">
        <v>48</v>
      </c>
      <c r="DH49" s="46">
        <v>132</v>
      </c>
      <c r="DP49" s="46">
        <v>24</v>
      </c>
      <c r="DT49" s="46">
        <v>240</v>
      </c>
      <c r="DW49" s="46">
        <v>120</v>
      </c>
      <c r="DX49" s="46">
        <v>360</v>
      </c>
      <c r="EA49" s="46">
        <v>120</v>
      </c>
      <c r="EB49" s="47"/>
    </row>
    <row r="50" s="46" customFormat="1" customHeight="1" spans="1:132">
      <c r="A50" s="116" t="s">
        <v>271</v>
      </c>
      <c r="B50" s="109" t="s">
        <v>272</v>
      </c>
      <c r="C50" s="1369" t="s">
        <v>273</v>
      </c>
      <c r="D50" s="1366">
        <f t="shared" si="10"/>
        <v>-1227</v>
      </c>
      <c r="E50" s="1367">
        <v>2339</v>
      </c>
      <c r="F50" s="1371">
        <f t="shared" si="6"/>
        <v>1112</v>
      </c>
      <c r="G50" s="1372">
        <f t="shared" si="7"/>
        <v>1112</v>
      </c>
      <c r="H50" s="37"/>
      <c r="I50" s="1392"/>
      <c r="J50" s="1374">
        <f t="shared" si="11"/>
        <v>0</v>
      </c>
      <c r="K50" s="1384">
        <f t="shared" si="12"/>
        <v>3000</v>
      </c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401"/>
      <c r="W50" s="1401"/>
      <c r="X50" s="1401"/>
      <c r="Y50" s="1401"/>
      <c r="Z50" s="156">
        <v>3000</v>
      </c>
      <c r="AA50" s="1401"/>
      <c r="AB50" s="1401"/>
      <c r="AC50" s="1401"/>
      <c r="AD50" s="1401"/>
      <c r="AE50" s="1401"/>
      <c r="AF50" s="1401"/>
      <c r="AG50" s="1407"/>
      <c r="AI50" s="49"/>
      <c r="AJ50" s="49"/>
      <c r="AL50" s="49"/>
      <c r="AW50" s="46">
        <v>96</v>
      </c>
      <c r="BL50" s="46">
        <v>24</v>
      </c>
      <c r="BN50" s="46">
        <v>4</v>
      </c>
      <c r="BT50" s="46">
        <v>240</v>
      </c>
      <c r="BV50" s="46">
        <v>5</v>
      </c>
      <c r="BX50" s="46">
        <v>5</v>
      </c>
      <c r="CD50" s="46">
        <v>5</v>
      </c>
      <c r="CG50" s="46">
        <v>84</v>
      </c>
      <c r="CI50" s="46">
        <v>144</v>
      </c>
      <c r="CK50" s="46">
        <v>24</v>
      </c>
      <c r="CL50" s="46">
        <v>30</v>
      </c>
      <c r="CR50" s="1415"/>
      <c r="CS50" s="46">
        <v>96</v>
      </c>
      <c r="CY50" s="46">
        <v>8</v>
      </c>
      <c r="DC50" s="46">
        <v>192</v>
      </c>
      <c r="DD50" s="46">
        <v>48</v>
      </c>
      <c r="DH50" s="46">
        <v>132</v>
      </c>
      <c r="DL50" s="46">
        <v>5</v>
      </c>
      <c r="DM50" s="46">
        <v>2</v>
      </c>
      <c r="DP50" s="46">
        <v>24</v>
      </c>
      <c r="DT50" s="46">
        <v>240</v>
      </c>
      <c r="DW50" s="46">
        <v>120</v>
      </c>
      <c r="DX50" s="46">
        <v>360</v>
      </c>
      <c r="EB50" s="47"/>
    </row>
    <row r="51" s="46" customFormat="1" customHeight="1" spans="1:132">
      <c r="A51" s="116" t="s">
        <v>274</v>
      </c>
      <c r="B51" s="109" t="s">
        <v>275</v>
      </c>
      <c r="C51" s="1369" t="s">
        <v>276</v>
      </c>
      <c r="D51" s="1366">
        <f t="shared" si="10"/>
        <v>-1227</v>
      </c>
      <c r="E51" s="1367">
        <v>2339</v>
      </c>
      <c r="F51" s="1371">
        <f t="shared" si="6"/>
        <v>1112</v>
      </c>
      <c r="G51" s="1372">
        <f t="shared" si="7"/>
        <v>1112</v>
      </c>
      <c r="H51" s="37"/>
      <c r="I51" s="1392"/>
      <c r="J51" s="1374">
        <f t="shared" si="11"/>
        <v>0</v>
      </c>
      <c r="K51" s="1384">
        <f t="shared" si="12"/>
        <v>3000</v>
      </c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401"/>
      <c r="W51" s="1401"/>
      <c r="X51" s="1401"/>
      <c r="Y51" s="1401"/>
      <c r="Z51" s="156">
        <v>3000</v>
      </c>
      <c r="AA51" s="1401"/>
      <c r="AB51" s="1401"/>
      <c r="AC51" s="1401"/>
      <c r="AD51" s="1401"/>
      <c r="AE51" s="1401"/>
      <c r="AF51" s="1401"/>
      <c r="AG51" s="1407"/>
      <c r="AI51" s="49"/>
      <c r="AJ51" s="49"/>
      <c r="AL51" s="49"/>
      <c r="AW51" s="46">
        <v>96</v>
      </c>
      <c r="BL51" s="46">
        <v>24</v>
      </c>
      <c r="BN51" s="46">
        <v>4</v>
      </c>
      <c r="BT51" s="46">
        <v>240</v>
      </c>
      <c r="BV51" s="46">
        <v>5</v>
      </c>
      <c r="BX51" s="46">
        <v>5</v>
      </c>
      <c r="CD51" s="46">
        <v>5</v>
      </c>
      <c r="CG51" s="46">
        <v>84</v>
      </c>
      <c r="CI51" s="46">
        <v>144</v>
      </c>
      <c r="CK51" s="46">
        <v>24</v>
      </c>
      <c r="CL51" s="46">
        <v>30</v>
      </c>
      <c r="CR51" s="1415"/>
      <c r="CS51" s="46">
        <v>96</v>
      </c>
      <c r="CY51" s="46">
        <v>8</v>
      </c>
      <c r="DC51" s="46">
        <v>192</v>
      </c>
      <c r="DD51" s="46">
        <v>48</v>
      </c>
      <c r="DH51" s="46">
        <v>132</v>
      </c>
      <c r="DL51" s="46">
        <v>5</v>
      </c>
      <c r="DM51" s="46">
        <v>2</v>
      </c>
      <c r="DP51" s="46">
        <v>24</v>
      </c>
      <c r="DT51" s="46">
        <v>240</v>
      </c>
      <c r="DW51" s="46">
        <v>120</v>
      </c>
      <c r="DX51" s="46">
        <v>360</v>
      </c>
      <c r="EB51" s="47"/>
    </row>
    <row r="52" s="46" customFormat="1" customHeight="1" spans="1:132">
      <c r="A52" s="116" t="s">
        <v>277</v>
      </c>
      <c r="B52" s="109" t="s">
        <v>278</v>
      </c>
      <c r="C52" s="1369" t="s">
        <v>279</v>
      </c>
      <c r="D52" s="1366">
        <f t="shared" si="10"/>
        <v>-1179</v>
      </c>
      <c r="E52" s="1367">
        <v>2339</v>
      </c>
      <c r="F52" s="1371">
        <f t="shared" si="6"/>
        <v>1160</v>
      </c>
      <c r="G52" s="1372">
        <f t="shared" si="7"/>
        <v>1160</v>
      </c>
      <c r="H52" s="37"/>
      <c r="I52" s="1392"/>
      <c r="J52" s="1374">
        <f t="shared" si="11"/>
        <v>0</v>
      </c>
      <c r="K52" s="1384">
        <f t="shared" si="12"/>
        <v>3000</v>
      </c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401"/>
      <c r="W52" s="1401"/>
      <c r="X52" s="1401"/>
      <c r="Y52" s="1401"/>
      <c r="Z52" s="156">
        <v>3000</v>
      </c>
      <c r="AA52" s="1401"/>
      <c r="AB52" s="1401"/>
      <c r="AC52" s="1401"/>
      <c r="AD52" s="1401"/>
      <c r="AE52" s="1401"/>
      <c r="AF52" s="1401"/>
      <c r="AG52" s="1407"/>
      <c r="AI52" s="49"/>
      <c r="AJ52" s="49"/>
      <c r="AL52" s="49"/>
      <c r="AW52" s="46">
        <v>96</v>
      </c>
      <c r="BL52" s="46">
        <v>24</v>
      </c>
      <c r="BN52" s="46">
        <v>4</v>
      </c>
      <c r="BT52" s="46">
        <v>240</v>
      </c>
      <c r="BV52" s="46">
        <v>5</v>
      </c>
      <c r="BX52" s="46">
        <v>5</v>
      </c>
      <c r="CD52" s="46">
        <v>5</v>
      </c>
      <c r="CG52" s="46">
        <v>84</v>
      </c>
      <c r="CI52" s="46">
        <v>144</v>
      </c>
      <c r="CK52" s="46">
        <v>24</v>
      </c>
      <c r="CL52" s="46">
        <v>30</v>
      </c>
      <c r="CR52" s="1415"/>
      <c r="CS52" s="46">
        <v>96</v>
      </c>
      <c r="CY52" s="46">
        <v>8</v>
      </c>
      <c r="DC52" s="46">
        <v>192</v>
      </c>
      <c r="DH52" s="46">
        <v>132</v>
      </c>
      <c r="DL52" s="46">
        <v>5</v>
      </c>
      <c r="DM52" s="46">
        <v>2</v>
      </c>
      <c r="DP52" s="46">
        <v>24</v>
      </c>
      <c r="DT52" s="46">
        <v>240</v>
      </c>
      <c r="DW52" s="46">
        <v>120</v>
      </c>
      <c r="DX52" s="46">
        <v>360</v>
      </c>
      <c r="EB52" s="47"/>
    </row>
    <row r="53" s="46" customFormat="1" customHeight="1" spans="1:132">
      <c r="A53" s="105" t="s">
        <v>280</v>
      </c>
      <c r="B53" s="112"/>
      <c r="C53" s="1370" t="s">
        <v>281</v>
      </c>
      <c r="D53" s="1366">
        <f t="shared" si="10"/>
        <v>-143</v>
      </c>
      <c r="E53" s="1367">
        <v>1809</v>
      </c>
      <c r="F53" s="1371">
        <f t="shared" si="6"/>
        <v>1666</v>
      </c>
      <c r="G53" s="1372">
        <f t="shared" si="7"/>
        <v>1666</v>
      </c>
      <c r="H53" s="1332"/>
      <c r="I53" s="1333"/>
      <c r="J53" s="1393">
        <f t="shared" si="11"/>
        <v>0</v>
      </c>
      <c r="K53" s="1384">
        <f t="shared" si="12"/>
        <v>2000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336"/>
      <c r="W53" s="1336"/>
      <c r="X53" s="1336"/>
      <c r="Y53" s="1336"/>
      <c r="Z53" s="1337">
        <v>2000</v>
      </c>
      <c r="AA53" s="1336"/>
      <c r="AB53" s="1336"/>
      <c r="AC53" s="1336"/>
      <c r="AD53" s="1336"/>
      <c r="AE53" s="1336"/>
      <c r="AF53" s="1336"/>
      <c r="AG53" s="1338"/>
      <c r="AH53" s="178"/>
      <c r="AI53" s="1339"/>
      <c r="AJ53" s="1339"/>
      <c r="AK53" s="178"/>
      <c r="AL53" s="1339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>
        <v>48</v>
      </c>
      <c r="AX53" s="178"/>
      <c r="AY53" s="178"/>
      <c r="AZ53" s="178"/>
      <c r="BN53" s="46">
        <v>3</v>
      </c>
      <c r="BT53" s="46">
        <v>60</v>
      </c>
      <c r="CG53" s="46">
        <v>42</v>
      </c>
      <c r="CI53" s="46">
        <v>24</v>
      </c>
      <c r="CL53" s="46">
        <v>15</v>
      </c>
      <c r="CR53" s="1415"/>
      <c r="CY53" s="46">
        <v>4</v>
      </c>
      <c r="DC53" s="46">
        <v>48</v>
      </c>
      <c r="DH53" s="46">
        <v>30</v>
      </c>
      <c r="DW53" s="46">
        <v>60</v>
      </c>
      <c r="EB53" s="47"/>
    </row>
    <row r="54" s="46" customFormat="1" customHeight="1" spans="1:132">
      <c r="A54" s="105" t="s">
        <v>282</v>
      </c>
      <c r="B54" s="106" t="s">
        <v>283</v>
      </c>
      <c r="C54" s="1365" t="s">
        <v>284</v>
      </c>
      <c r="D54" s="1366">
        <f t="shared" si="10"/>
        <v>-675</v>
      </c>
      <c r="E54" s="1367">
        <v>2457</v>
      </c>
      <c r="F54" s="1371">
        <f t="shared" si="6"/>
        <v>1782</v>
      </c>
      <c r="G54" s="1372">
        <f t="shared" si="7"/>
        <v>1782</v>
      </c>
      <c r="H54" s="37"/>
      <c r="I54" s="157">
        <v>2748</v>
      </c>
      <c r="J54" s="1374">
        <f t="shared" si="11"/>
        <v>0</v>
      </c>
      <c r="K54" s="1384">
        <f t="shared" si="12"/>
        <v>0</v>
      </c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401"/>
      <c r="W54" s="1401"/>
      <c r="X54" s="1401"/>
      <c r="Y54" s="1401"/>
      <c r="Z54" s="1406"/>
      <c r="AA54" s="1401"/>
      <c r="AB54" s="1401"/>
      <c r="AC54" s="1401"/>
      <c r="AD54" s="1401"/>
      <c r="AE54" s="1401"/>
      <c r="AF54" s="1401"/>
      <c r="AG54" s="1407">
        <v>72</v>
      </c>
      <c r="AH54" s="46">
        <v>2</v>
      </c>
      <c r="AI54" s="49"/>
      <c r="AJ54" s="49">
        <v>3</v>
      </c>
      <c r="AK54" s="46">
        <v>1</v>
      </c>
      <c r="AL54" s="49">
        <v>48</v>
      </c>
      <c r="AW54" s="46">
        <v>60</v>
      </c>
      <c r="BF54" s="46">
        <v>12</v>
      </c>
      <c r="BK54" s="46">
        <v>36</v>
      </c>
      <c r="BO54" s="46">
        <v>60</v>
      </c>
      <c r="CR54" s="1415"/>
      <c r="CS54" s="46">
        <v>48</v>
      </c>
      <c r="CW54" s="46">
        <v>12</v>
      </c>
      <c r="DD54" s="46">
        <v>72</v>
      </c>
      <c r="DX54" s="46">
        <v>480</v>
      </c>
      <c r="EA54" s="46">
        <v>60</v>
      </c>
      <c r="EB54" s="47"/>
    </row>
    <row r="55" s="46" customFormat="1" customHeight="1" spans="1:132">
      <c r="A55" s="116" t="s">
        <v>285</v>
      </c>
      <c r="B55" s="109" t="s">
        <v>286</v>
      </c>
      <c r="C55" s="1369" t="s">
        <v>287</v>
      </c>
      <c r="D55" s="1366">
        <f t="shared" si="10"/>
        <v>-678</v>
      </c>
      <c r="E55" s="1367">
        <v>2181</v>
      </c>
      <c r="F55" s="1371">
        <f t="shared" si="6"/>
        <v>1503</v>
      </c>
      <c r="G55" s="1372">
        <f t="shared" si="7"/>
        <v>1503</v>
      </c>
      <c r="H55" s="37"/>
      <c r="I55" s="157">
        <v>2496</v>
      </c>
      <c r="J55" s="1374">
        <f t="shared" si="11"/>
        <v>0</v>
      </c>
      <c r="K55" s="1384">
        <f t="shared" si="12"/>
        <v>0</v>
      </c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401"/>
      <c r="W55" s="1401"/>
      <c r="X55" s="1401"/>
      <c r="Y55" s="1401"/>
      <c r="Z55" s="1406"/>
      <c r="AA55" s="1401"/>
      <c r="AB55" s="1401"/>
      <c r="AC55" s="1401"/>
      <c r="AD55" s="1401"/>
      <c r="AE55" s="1401"/>
      <c r="AF55" s="1401"/>
      <c r="AG55" s="1407">
        <v>72</v>
      </c>
      <c r="AH55" s="46">
        <v>26</v>
      </c>
      <c r="AI55" s="49"/>
      <c r="AJ55" s="49"/>
      <c r="AK55" s="46">
        <v>1</v>
      </c>
      <c r="AL55" s="49">
        <v>48</v>
      </c>
      <c r="AW55" s="46">
        <v>60</v>
      </c>
      <c r="BF55" s="46">
        <v>12</v>
      </c>
      <c r="BK55" s="46">
        <v>36</v>
      </c>
      <c r="BO55" s="46">
        <v>60</v>
      </c>
      <c r="CR55" s="1415"/>
      <c r="CS55" s="46">
        <v>48</v>
      </c>
      <c r="CW55" s="46">
        <v>12</v>
      </c>
      <c r="DD55" s="46">
        <v>72</v>
      </c>
      <c r="DV55" s="46">
        <v>6</v>
      </c>
      <c r="DX55" s="46">
        <v>480</v>
      </c>
      <c r="EA55" s="46">
        <v>60</v>
      </c>
      <c r="EB55" s="47"/>
    </row>
    <row r="56" s="46" customFormat="1" customHeight="1" spans="1:132">
      <c r="A56" s="116" t="s">
        <v>288</v>
      </c>
      <c r="B56" s="109" t="s">
        <v>289</v>
      </c>
      <c r="C56" s="1369" t="s">
        <v>290</v>
      </c>
      <c r="D56" s="1366">
        <f t="shared" si="10"/>
        <v>100</v>
      </c>
      <c r="E56" s="1367">
        <v>1178</v>
      </c>
      <c r="F56" s="1371">
        <f t="shared" si="6"/>
        <v>1278</v>
      </c>
      <c r="G56" s="1372">
        <f t="shared" si="7"/>
        <v>1278</v>
      </c>
      <c r="H56" s="37">
        <v>1440</v>
      </c>
      <c r="I56" s="157">
        <v>-173</v>
      </c>
      <c r="J56" s="1374">
        <f t="shared" si="11"/>
        <v>0</v>
      </c>
      <c r="K56" s="1384">
        <f t="shared" si="12"/>
        <v>7000</v>
      </c>
      <c r="L56" s="156"/>
      <c r="M56" s="156"/>
      <c r="N56" s="156"/>
      <c r="O56" s="156"/>
      <c r="P56" s="156"/>
      <c r="R56" s="156"/>
      <c r="S56" s="156"/>
      <c r="T56" s="156"/>
      <c r="U56" s="156"/>
      <c r="V56" s="1401"/>
      <c r="W56" s="1401"/>
      <c r="X56" s="156">
        <v>4000</v>
      </c>
      <c r="Y56" s="1401"/>
      <c r="Z56" s="1406"/>
      <c r="AA56" s="1401"/>
      <c r="AB56" s="1401"/>
      <c r="AC56" s="1401"/>
      <c r="AD56" s="156">
        <v>3000</v>
      </c>
      <c r="AE56" s="1401"/>
      <c r="AF56" s="1401"/>
      <c r="AG56" s="1407">
        <v>96</v>
      </c>
      <c r="AH56" s="46">
        <v>86</v>
      </c>
      <c r="AI56" s="49"/>
      <c r="AJ56" s="49">
        <v>3</v>
      </c>
      <c r="AK56" s="46">
        <v>1</v>
      </c>
      <c r="AL56" s="49">
        <v>84</v>
      </c>
      <c r="AM56" s="46">
        <v>300</v>
      </c>
      <c r="AW56" s="46">
        <v>60</v>
      </c>
      <c r="BF56" s="46">
        <v>48</v>
      </c>
      <c r="BJ56" s="46">
        <v>804</v>
      </c>
      <c r="BK56" s="46">
        <v>48</v>
      </c>
      <c r="BO56" s="46">
        <v>84</v>
      </c>
      <c r="BS56" s="46">
        <v>48</v>
      </c>
      <c r="BX56" s="46">
        <v>30</v>
      </c>
      <c r="BZ56" s="46">
        <v>5</v>
      </c>
      <c r="CA56" s="46">
        <v>2568</v>
      </c>
      <c r="CL56" s="46">
        <v>48</v>
      </c>
      <c r="CM56" s="46">
        <v>12</v>
      </c>
      <c r="CR56" s="1415">
        <v>-24</v>
      </c>
      <c r="CS56" s="46">
        <v>60</v>
      </c>
      <c r="CU56" s="46">
        <v>96</v>
      </c>
      <c r="CZ56" s="46">
        <v>12</v>
      </c>
      <c r="DB56" s="46">
        <v>96</v>
      </c>
      <c r="DC56" s="46">
        <v>1008</v>
      </c>
      <c r="DG56" s="46">
        <v>60</v>
      </c>
      <c r="DH56" s="46">
        <v>120</v>
      </c>
      <c r="DM56" s="46">
        <v>24</v>
      </c>
      <c r="DN56" s="46">
        <v>120</v>
      </c>
      <c r="DQ56" s="46">
        <v>240</v>
      </c>
      <c r="DS56" s="46">
        <v>120</v>
      </c>
      <c r="DT56" s="46">
        <v>72</v>
      </c>
      <c r="DX56" s="46">
        <v>480</v>
      </c>
      <c r="EA56" s="46">
        <v>180</v>
      </c>
      <c r="EB56" s="47"/>
    </row>
    <row r="57" s="46" customFormat="1" customHeight="1" spans="1:132">
      <c r="A57" s="116" t="s">
        <v>291</v>
      </c>
      <c r="B57" s="109" t="s">
        <v>292</v>
      </c>
      <c r="C57" s="1369" t="s">
        <v>293</v>
      </c>
      <c r="D57" s="1366">
        <f t="shared" si="10"/>
        <v>-1533</v>
      </c>
      <c r="E57" s="1367">
        <v>2603</v>
      </c>
      <c r="F57" s="1371">
        <f t="shared" si="6"/>
        <v>1070</v>
      </c>
      <c r="G57" s="1372">
        <f t="shared" si="7"/>
        <v>1070</v>
      </c>
      <c r="H57" s="35">
        <v>4611</v>
      </c>
      <c r="I57" s="157"/>
      <c r="J57" s="1374">
        <f t="shared" si="11"/>
        <v>0</v>
      </c>
      <c r="K57" s="1384">
        <f t="shared" si="12"/>
        <v>0</v>
      </c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401"/>
      <c r="W57" s="1401"/>
      <c r="X57" s="1401"/>
      <c r="Y57" s="1401"/>
      <c r="Z57" s="1406"/>
      <c r="AA57" s="1401"/>
      <c r="AB57" s="1401"/>
      <c r="AC57" s="1401"/>
      <c r="AD57" s="1401"/>
      <c r="AE57" s="1401"/>
      <c r="AF57" s="1401"/>
      <c r="AG57" s="1407">
        <v>96</v>
      </c>
      <c r="AH57" s="46">
        <v>146</v>
      </c>
      <c r="AI57" s="49"/>
      <c r="AJ57" s="49">
        <v>3</v>
      </c>
      <c r="AK57" s="46">
        <v>1</v>
      </c>
      <c r="AL57" s="49">
        <v>72</v>
      </c>
      <c r="AM57" s="46">
        <v>156</v>
      </c>
      <c r="AN57" s="46">
        <v>156</v>
      </c>
      <c r="AO57" s="46">
        <v>300</v>
      </c>
      <c r="AW57" s="46">
        <v>96</v>
      </c>
      <c r="AX57" s="46">
        <v>24</v>
      </c>
      <c r="AY57" s="46">
        <v>48</v>
      </c>
      <c r="BF57" s="46">
        <v>36</v>
      </c>
      <c r="BJ57" s="46">
        <v>240</v>
      </c>
      <c r="BL57" s="46">
        <v>24</v>
      </c>
      <c r="BO57" s="46">
        <v>72</v>
      </c>
      <c r="BX57" s="46">
        <v>140</v>
      </c>
      <c r="BZ57" s="46">
        <v>5</v>
      </c>
      <c r="CB57" s="46">
        <v>120</v>
      </c>
      <c r="CE57" s="46">
        <v>120</v>
      </c>
      <c r="CL57" s="46">
        <v>144</v>
      </c>
      <c r="CM57" s="46">
        <v>12</v>
      </c>
      <c r="CR57" s="1415"/>
      <c r="CS57" s="46">
        <v>60</v>
      </c>
      <c r="CZ57" s="46">
        <v>36</v>
      </c>
      <c r="DC57" s="46">
        <v>360</v>
      </c>
      <c r="DD57" s="46">
        <v>144</v>
      </c>
      <c r="DH57" s="46">
        <v>120</v>
      </c>
      <c r="DL57" s="46">
        <v>6</v>
      </c>
      <c r="DM57" s="46">
        <v>24</v>
      </c>
      <c r="DP57" s="46">
        <v>12</v>
      </c>
      <c r="DT57" s="46">
        <v>48</v>
      </c>
      <c r="DX57" s="46">
        <v>360</v>
      </c>
      <c r="EA57" s="46">
        <v>360</v>
      </c>
      <c r="EB57" s="47"/>
    </row>
    <row r="58" s="46" customFormat="1" customHeight="1" spans="1:132">
      <c r="A58" s="116" t="s">
        <v>294</v>
      </c>
      <c r="B58" s="109" t="s">
        <v>295</v>
      </c>
      <c r="C58" s="1369" t="s">
        <v>296</v>
      </c>
      <c r="D58" s="1366">
        <f t="shared" si="10"/>
        <v>-1296</v>
      </c>
      <c r="E58" s="1367">
        <v>2579</v>
      </c>
      <c r="F58" s="1371">
        <f t="shared" si="6"/>
        <v>1283</v>
      </c>
      <c r="G58" s="1372">
        <f t="shared" si="7"/>
        <v>1283</v>
      </c>
      <c r="H58" s="35">
        <v>4131</v>
      </c>
      <c r="I58" s="157"/>
      <c r="J58" s="1374">
        <f t="shared" si="11"/>
        <v>0</v>
      </c>
      <c r="K58" s="1384">
        <f t="shared" si="12"/>
        <v>0</v>
      </c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401"/>
      <c r="W58" s="1401"/>
      <c r="X58" s="1401"/>
      <c r="Y58" s="1401"/>
      <c r="Z58" s="1406"/>
      <c r="AA58" s="1401"/>
      <c r="AB58" s="1401"/>
      <c r="AC58" s="1401"/>
      <c r="AD58" s="1401"/>
      <c r="AE58" s="1401"/>
      <c r="AF58" s="1401"/>
      <c r="AG58" s="1407">
        <v>96</v>
      </c>
      <c r="AH58" s="46">
        <v>98</v>
      </c>
      <c r="AI58" s="49"/>
      <c r="AJ58" s="49"/>
      <c r="AK58" s="46">
        <v>1</v>
      </c>
      <c r="AL58" s="49"/>
      <c r="AM58" s="46">
        <v>156</v>
      </c>
      <c r="AN58" s="46">
        <v>156</v>
      </c>
      <c r="AO58" s="46">
        <v>300</v>
      </c>
      <c r="AW58" s="46">
        <v>96</v>
      </c>
      <c r="AY58" s="46">
        <v>24</v>
      </c>
      <c r="BF58" s="46">
        <v>24</v>
      </c>
      <c r="BJ58" s="46">
        <v>240</v>
      </c>
      <c r="BL58" s="46">
        <v>12</v>
      </c>
      <c r="BX58" s="46">
        <v>20</v>
      </c>
      <c r="BZ58" s="46">
        <v>5</v>
      </c>
      <c r="CB58" s="46">
        <v>120</v>
      </c>
      <c r="CE58" s="46">
        <v>120</v>
      </c>
      <c r="CL58" s="46">
        <v>72</v>
      </c>
      <c r="CM58" s="46">
        <v>12</v>
      </c>
      <c r="CR58" s="1415"/>
      <c r="CS58" s="46">
        <v>60</v>
      </c>
      <c r="CZ58" s="46">
        <v>36</v>
      </c>
      <c r="DC58" s="46">
        <v>360</v>
      </c>
      <c r="DD58" s="46">
        <v>60</v>
      </c>
      <c r="DH58" s="46">
        <v>120</v>
      </c>
      <c r="DM58" s="46">
        <v>24</v>
      </c>
      <c r="DP58" s="46">
        <v>12</v>
      </c>
      <c r="DT58" s="46">
        <v>24</v>
      </c>
      <c r="DX58" s="46">
        <v>360</v>
      </c>
      <c r="EA58" s="46">
        <v>240</v>
      </c>
      <c r="EB58" s="47"/>
    </row>
    <row r="59" s="46" customFormat="1" customHeight="1" spans="1:132">
      <c r="A59" s="116" t="s">
        <v>297</v>
      </c>
      <c r="B59" s="109" t="s">
        <v>298</v>
      </c>
      <c r="C59" s="1369" t="s">
        <v>299</v>
      </c>
      <c r="D59" s="1366">
        <f t="shared" si="10"/>
        <v>1129</v>
      </c>
      <c r="E59" s="1367">
        <v>1352</v>
      </c>
      <c r="F59" s="1371">
        <f t="shared" si="6"/>
        <v>2481</v>
      </c>
      <c r="G59" s="1372">
        <f t="shared" si="7"/>
        <v>2481</v>
      </c>
      <c r="H59" s="35">
        <v>4019</v>
      </c>
      <c r="I59" s="157"/>
      <c r="J59" s="1374">
        <f t="shared" si="11"/>
        <v>0</v>
      </c>
      <c r="K59" s="1384">
        <f t="shared" si="12"/>
        <v>0</v>
      </c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401"/>
      <c r="W59" s="1401"/>
      <c r="X59" s="1401"/>
      <c r="Y59" s="1401"/>
      <c r="Z59" s="1406"/>
      <c r="AA59" s="1401"/>
      <c r="AB59" s="1401"/>
      <c r="AC59" s="1401"/>
      <c r="AD59" s="1401"/>
      <c r="AE59" s="1401"/>
      <c r="AF59" s="1401"/>
      <c r="AG59" s="1407"/>
      <c r="AH59" s="46">
        <v>32</v>
      </c>
      <c r="AI59" s="49"/>
      <c r="AJ59" s="49"/>
      <c r="AL59" s="49"/>
      <c r="AM59" s="46">
        <v>102</v>
      </c>
      <c r="AW59" s="46">
        <v>120</v>
      </c>
      <c r="BF59" s="46">
        <v>12</v>
      </c>
      <c r="BJ59" s="46">
        <v>216</v>
      </c>
      <c r="BM59" s="46">
        <v>90</v>
      </c>
      <c r="BX59" s="46">
        <v>5</v>
      </c>
      <c r="CP59" s="46">
        <v>90</v>
      </c>
      <c r="CR59" s="1415">
        <v>-5</v>
      </c>
      <c r="CS59" s="46">
        <v>72</v>
      </c>
      <c r="DC59" s="46">
        <v>768</v>
      </c>
      <c r="DM59" s="46">
        <v>12</v>
      </c>
      <c r="DP59" s="46">
        <v>24</v>
      </c>
      <c r="EB59" s="47"/>
    </row>
    <row r="60" s="46" customFormat="1" customHeight="1" spans="1:132">
      <c r="A60" s="116" t="s">
        <v>300</v>
      </c>
      <c r="B60" s="109" t="s">
        <v>301</v>
      </c>
      <c r="C60" s="1369" t="s">
        <v>302</v>
      </c>
      <c r="D60" s="1366">
        <f t="shared" si="10"/>
        <v>1657</v>
      </c>
      <c r="E60" s="1367">
        <v>2055</v>
      </c>
      <c r="F60" s="1371">
        <f t="shared" si="6"/>
        <v>3712</v>
      </c>
      <c r="G60" s="1372">
        <f t="shared" si="7"/>
        <v>3712</v>
      </c>
      <c r="H60" s="35">
        <v>643</v>
      </c>
      <c r="I60" s="157">
        <v>4224</v>
      </c>
      <c r="J60" s="1374">
        <f t="shared" si="11"/>
        <v>0</v>
      </c>
      <c r="K60" s="1384">
        <f t="shared" si="12"/>
        <v>0</v>
      </c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401"/>
      <c r="W60" s="1401"/>
      <c r="X60" s="1401"/>
      <c r="Y60" s="1401"/>
      <c r="Z60" s="1406"/>
      <c r="AA60" s="1401"/>
      <c r="AB60" s="1401"/>
      <c r="AC60" s="1401"/>
      <c r="AD60" s="1401"/>
      <c r="AE60" s="1401"/>
      <c r="AF60" s="1401"/>
      <c r="AG60" s="1407">
        <v>72</v>
      </c>
      <c r="AH60" s="46">
        <v>32</v>
      </c>
      <c r="AI60" s="49"/>
      <c r="AJ60" s="49"/>
      <c r="AK60" s="46">
        <v>1</v>
      </c>
      <c r="AL60" s="49"/>
      <c r="AM60" s="46">
        <v>102</v>
      </c>
      <c r="AW60" s="46">
        <v>120</v>
      </c>
      <c r="BF60" s="46">
        <v>12</v>
      </c>
      <c r="BJ60" s="46">
        <v>240</v>
      </c>
      <c r="BK60" s="46">
        <v>48</v>
      </c>
      <c r="BM60" s="46">
        <v>90</v>
      </c>
      <c r="BX60" s="46">
        <v>5</v>
      </c>
      <c r="CP60" s="46">
        <v>90</v>
      </c>
      <c r="CR60" s="1415">
        <v>-5</v>
      </c>
      <c r="CS60" s="46">
        <v>72</v>
      </c>
      <c r="DC60" s="46">
        <v>192</v>
      </c>
      <c r="DM60" s="46">
        <v>12</v>
      </c>
      <c r="DP60" s="46">
        <v>24</v>
      </c>
      <c r="DT60" s="46">
        <v>48</v>
      </c>
      <c r="EB60" s="47"/>
    </row>
    <row r="61" s="46" customFormat="1" customHeight="1" spans="1:132">
      <c r="A61" s="116" t="s">
        <v>303</v>
      </c>
      <c r="B61" s="109" t="s">
        <v>304</v>
      </c>
      <c r="C61" s="1369" t="s">
        <v>305</v>
      </c>
      <c r="D61" s="1366">
        <f t="shared" si="10"/>
        <v>1705</v>
      </c>
      <c r="E61" s="1367">
        <v>2396</v>
      </c>
      <c r="F61" s="1371">
        <f t="shared" si="6"/>
        <v>4101</v>
      </c>
      <c r="G61" s="1372">
        <f t="shared" si="7"/>
        <v>4101</v>
      </c>
      <c r="H61" s="35">
        <v>744</v>
      </c>
      <c r="I61" s="157">
        <v>4200</v>
      </c>
      <c r="J61" s="1374">
        <f t="shared" si="11"/>
        <v>0</v>
      </c>
      <c r="K61" s="1384">
        <f t="shared" si="12"/>
        <v>0</v>
      </c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401"/>
      <c r="W61" s="1401"/>
      <c r="X61" s="1401"/>
      <c r="Y61" s="1401"/>
      <c r="Z61" s="1406"/>
      <c r="AA61" s="1401"/>
      <c r="AB61" s="1401"/>
      <c r="AC61" s="1401"/>
      <c r="AD61" s="1401"/>
      <c r="AE61" s="1401"/>
      <c r="AF61" s="1401"/>
      <c r="AG61" s="1407">
        <v>72</v>
      </c>
      <c r="AH61" s="46">
        <v>32</v>
      </c>
      <c r="AI61" s="49"/>
      <c r="AJ61" s="49"/>
      <c r="AK61" s="46">
        <v>1</v>
      </c>
      <c r="AL61" s="49"/>
      <c r="AM61" s="46">
        <v>102</v>
      </c>
      <c r="AW61" s="46">
        <v>120</v>
      </c>
      <c r="BF61" s="46">
        <v>12</v>
      </c>
      <c r="BK61" s="46">
        <v>24</v>
      </c>
      <c r="BM61" s="46">
        <v>90</v>
      </c>
      <c r="BX61" s="46">
        <v>5</v>
      </c>
      <c r="CP61" s="46">
        <v>90</v>
      </c>
      <c r="CR61" s="1415">
        <v>-5</v>
      </c>
      <c r="CS61" s="46">
        <v>72</v>
      </c>
      <c r="DC61" s="46">
        <v>192</v>
      </c>
      <c r="DM61" s="46">
        <v>12</v>
      </c>
      <c r="DP61" s="46">
        <v>24</v>
      </c>
      <c r="EB61" s="47"/>
    </row>
    <row r="62" s="46" customFormat="1" customHeight="1" spans="1:132">
      <c r="A62" s="116" t="s">
        <v>306</v>
      </c>
      <c r="B62" s="109" t="s">
        <v>307</v>
      </c>
      <c r="C62" s="1369" t="s">
        <v>308</v>
      </c>
      <c r="D62" s="1366">
        <f t="shared" si="10"/>
        <v>673</v>
      </c>
      <c r="E62" s="1367">
        <v>1436</v>
      </c>
      <c r="F62" s="1371">
        <f t="shared" si="6"/>
        <v>2109</v>
      </c>
      <c r="G62" s="1372">
        <f t="shared" si="7"/>
        <v>2109</v>
      </c>
      <c r="H62" s="35">
        <v>48</v>
      </c>
      <c r="I62" s="157">
        <v>4152</v>
      </c>
      <c r="J62" s="1374">
        <f t="shared" si="11"/>
        <v>0</v>
      </c>
      <c r="K62" s="1384">
        <f t="shared" si="12"/>
        <v>0</v>
      </c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401"/>
      <c r="W62" s="1401"/>
      <c r="X62" s="1401"/>
      <c r="Y62" s="1401"/>
      <c r="Z62" s="1406"/>
      <c r="AA62" s="1401"/>
      <c r="AB62" s="1401"/>
      <c r="AC62" s="1401"/>
      <c r="AD62" s="1401"/>
      <c r="AE62" s="1401"/>
      <c r="AF62" s="1401"/>
      <c r="AG62" s="1407">
        <v>72</v>
      </c>
      <c r="AH62" s="46">
        <v>32</v>
      </c>
      <c r="AI62" s="49"/>
      <c r="AJ62" s="49"/>
      <c r="AK62" s="46">
        <v>1</v>
      </c>
      <c r="AL62" s="49"/>
      <c r="AM62" s="46">
        <v>102</v>
      </c>
      <c r="AW62" s="46">
        <v>120</v>
      </c>
      <c r="BF62" s="46">
        <v>12</v>
      </c>
      <c r="BJ62" s="46">
        <v>216</v>
      </c>
      <c r="BK62" s="46">
        <v>24</v>
      </c>
      <c r="BM62" s="46">
        <v>90</v>
      </c>
      <c r="BX62" s="46">
        <v>5</v>
      </c>
      <c r="CA62" s="46">
        <v>24</v>
      </c>
      <c r="CP62" s="46">
        <v>90</v>
      </c>
      <c r="CR62" s="1415">
        <v>-5</v>
      </c>
      <c r="CS62" s="46">
        <v>504</v>
      </c>
      <c r="DC62" s="46">
        <v>768</v>
      </c>
      <c r="DM62" s="46">
        <v>12</v>
      </c>
      <c r="DP62" s="46">
        <v>24</v>
      </c>
      <c r="EB62" s="47"/>
    </row>
    <row r="63" customHeight="1" spans="1:132">
      <c r="A63" s="116" t="s">
        <v>309</v>
      </c>
      <c r="B63" s="112" t="s">
        <v>310</v>
      </c>
      <c r="C63" s="1370" t="s">
        <v>311</v>
      </c>
      <c r="D63" s="1366">
        <f t="shared" si="10"/>
        <v>-71</v>
      </c>
      <c r="E63" s="1367">
        <v>788</v>
      </c>
      <c r="F63" s="1371">
        <f t="shared" si="6"/>
        <v>717</v>
      </c>
      <c r="G63" s="1372">
        <f t="shared" si="7"/>
        <v>717</v>
      </c>
      <c r="H63" s="1375"/>
      <c r="I63" s="1333">
        <v>995</v>
      </c>
      <c r="J63" s="1374">
        <f t="shared" si="11"/>
        <v>0</v>
      </c>
      <c r="K63" s="1384">
        <f t="shared" si="12"/>
        <v>0</v>
      </c>
      <c r="L63" s="292"/>
      <c r="M63" s="292"/>
      <c r="N63" s="292"/>
      <c r="O63" s="292"/>
      <c r="P63" s="292"/>
      <c r="Q63" s="292"/>
      <c r="R63" s="292"/>
      <c r="S63" s="292"/>
      <c r="T63" s="292"/>
      <c r="U63" s="292"/>
      <c r="V63" s="1403"/>
      <c r="W63" s="1403"/>
      <c r="X63" s="1403"/>
      <c r="Y63" s="1403"/>
      <c r="Z63" s="1403"/>
      <c r="AA63" s="1403"/>
      <c r="AB63" s="1403"/>
      <c r="AC63" s="1403"/>
      <c r="AD63" s="1403"/>
      <c r="AE63" s="1403"/>
      <c r="AF63" s="1403"/>
      <c r="AG63" s="1409"/>
      <c r="AH63" s="178">
        <v>15</v>
      </c>
      <c r="AI63" s="1410"/>
      <c r="AJ63" s="1410"/>
      <c r="AL63" s="1410"/>
      <c r="AM63" s="211">
        <v>51</v>
      </c>
      <c r="AP63" s="212"/>
      <c r="AU63" s="212"/>
      <c r="AV63" s="212"/>
      <c r="AW63" s="178">
        <v>60</v>
      </c>
      <c r="AZ63" s="212"/>
      <c r="BA63" s="212"/>
      <c r="BF63" s="178">
        <v>6</v>
      </c>
      <c r="BG63" s="212"/>
      <c r="BM63" s="178">
        <v>45</v>
      </c>
      <c r="BO63" s="212"/>
      <c r="BR63" s="212"/>
      <c r="CC63" s="212"/>
      <c r="CL63" s="212"/>
      <c r="CP63" s="211">
        <v>45</v>
      </c>
      <c r="CR63" s="212"/>
      <c r="CU63" s="212"/>
      <c r="CZ63" s="212"/>
      <c r="DC63" s="178">
        <v>50</v>
      </c>
      <c r="DE63" s="212"/>
      <c r="DM63" s="178">
        <v>6</v>
      </c>
      <c r="DS63" s="211"/>
      <c r="EB63" s="47"/>
    </row>
    <row r="64" s="46" customFormat="1" customHeight="1" spans="1:132">
      <c r="A64" s="116" t="s">
        <v>312</v>
      </c>
      <c r="B64" s="109" t="s">
        <v>313</v>
      </c>
      <c r="C64" s="1369" t="s">
        <v>314</v>
      </c>
      <c r="D64" s="1366">
        <f t="shared" si="10"/>
        <v>720</v>
      </c>
      <c r="E64" s="1367">
        <v>2676</v>
      </c>
      <c r="F64" s="1371">
        <f t="shared" ref="F64:F105" si="13">(H64+I64+J64+K64)-SUM(AG64:ZH64)</f>
        <v>3396</v>
      </c>
      <c r="G64" s="1372">
        <f t="shared" ref="G64:G105" si="14">(H64+I64+K64)-SUM(AG64:ZH64)</f>
        <v>396</v>
      </c>
      <c r="H64" s="35">
        <v>2499</v>
      </c>
      <c r="I64" s="157"/>
      <c r="J64" s="1374">
        <f t="shared" ref="J64:J126" si="15">SUM(L64:U64)</f>
        <v>3000</v>
      </c>
      <c r="K64" s="1384">
        <f t="shared" ref="K64:K126" si="16">SUM(V64:AF64)</f>
        <v>3000</v>
      </c>
      <c r="L64" s="156"/>
      <c r="M64" s="156"/>
      <c r="N64" s="156"/>
      <c r="O64" s="156"/>
      <c r="P64" s="156"/>
      <c r="Q64" s="156"/>
      <c r="R64" s="156">
        <v>3000</v>
      </c>
      <c r="S64" s="156"/>
      <c r="T64" s="156"/>
      <c r="U64" s="156"/>
      <c r="V64" s="1401"/>
      <c r="W64" s="1401"/>
      <c r="X64" s="1401"/>
      <c r="Y64" s="156">
        <v>3000</v>
      </c>
      <c r="Z64" s="1406"/>
      <c r="AA64" s="1401"/>
      <c r="AB64" s="1401"/>
      <c r="AC64" s="1401"/>
      <c r="AD64" s="1401"/>
      <c r="AE64" s="1401"/>
      <c r="AF64" s="1401"/>
      <c r="AG64" s="1407">
        <v>80</v>
      </c>
      <c r="AH64" s="46">
        <v>242</v>
      </c>
      <c r="AI64" s="49"/>
      <c r="AJ64" s="49"/>
      <c r="AK64" s="46">
        <v>1</v>
      </c>
      <c r="AL64" s="49">
        <v>120</v>
      </c>
      <c r="AU64" s="46">
        <v>80</v>
      </c>
      <c r="AW64" s="46">
        <v>400</v>
      </c>
      <c r="AZ64" s="46">
        <v>80</v>
      </c>
      <c r="BF64" s="46">
        <v>40</v>
      </c>
      <c r="BG64" s="46">
        <v>80</v>
      </c>
      <c r="BK64" s="46">
        <v>40</v>
      </c>
      <c r="BM64" s="46">
        <v>240</v>
      </c>
      <c r="BO64" s="46">
        <v>200</v>
      </c>
      <c r="BR64" s="46">
        <v>80</v>
      </c>
      <c r="BS64" s="46">
        <v>20</v>
      </c>
      <c r="BW64" s="46">
        <v>320</v>
      </c>
      <c r="BX64" s="46">
        <v>20</v>
      </c>
      <c r="CB64" s="46">
        <v>120</v>
      </c>
      <c r="CH64" s="46">
        <v>400</v>
      </c>
      <c r="CL64" s="46">
        <v>260</v>
      </c>
      <c r="CP64" s="46">
        <v>100</v>
      </c>
      <c r="CR64" s="1415"/>
      <c r="CS64" s="46">
        <v>720</v>
      </c>
      <c r="CZ64" s="46">
        <v>60</v>
      </c>
      <c r="DC64" s="46">
        <v>200</v>
      </c>
      <c r="DD64" s="46">
        <v>160</v>
      </c>
      <c r="DH64" s="46">
        <v>320</v>
      </c>
      <c r="DM64" s="46">
        <v>40</v>
      </c>
      <c r="DP64" s="46">
        <v>40</v>
      </c>
      <c r="DS64" s="46">
        <v>160</v>
      </c>
      <c r="DX64" s="46">
        <v>480</v>
      </c>
      <c r="EB64" s="47"/>
    </row>
    <row r="65" s="46" customFormat="1" customHeight="1" spans="1:132">
      <c r="A65" s="116" t="s">
        <v>315</v>
      </c>
      <c r="B65" s="109" t="s">
        <v>316</v>
      </c>
      <c r="C65" s="1369" t="s">
        <v>317</v>
      </c>
      <c r="D65" s="1366">
        <f t="shared" si="10"/>
        <v>520</v>
      </c>
      <c r="E65" s="1367">
        <v>2837</v>
      </c>
      <c r="F65" s="1371">
        <f t="shared" si="13"/>
        <v>3357</v>
      </c>
      <c r="G65" s="1372">
        <f t="shared" si="14"/>
        <v>357</v>
      </c>
      <c r="H65" s="35">
        <v>2660</v>
      </c>
      <c r="I65" s="157"/>
      <c r="J65" s="1374">
        <f t="shared" si="15"/>
        <v>3000</v>
      </c>
      <c r="K65" s="1384">
        <f t="shared" si="16"/>
        <v>3000</v>
      </c>
      <c r="L65" s="156"/>
      <c r="M65" s="156"/>
      <c r="N65" s="156"/>
      <c r="O65" s="156"/>
      <c r="P65" s="156"/>
      <c r="Q65" s="156"/>
      <c r="R65" s="156">
        <v>3000</v>
      </c>
      <c r="S65" s="156"/>
      <c r="T65" s="156"/>
      <c r="U65" s="156"/>
      <c r="V65" s="1401"/>
      <c r="W65" s="1401"/>
      <c r="X65" s="1401"/>
      <c r="Y65" s="156">
        <v>3000</v>
      </c>
      <c r="Z65" s="1406"/>
      <c r="AA65" s="1401"/>
      <c r="AB65" s="1401"/>
      <c r="AC65" s="1401"/>
      <c r="AD65" s="1401"/>
      <c r="AE65" s="1401"/>
      <c r="AF65" s="1401"/>
      <c r="AG65" s="1407">
        <v>80</v>
      </c>
      <c r="AH65" s="46">
        <v>242</v>
      </c>
      <c r="AI65" s="49"/>
      <c r="AJ65" s="49"/>
      <c r="AK65" s="46">
        <v>1</v>
      </c>
      <c r="AL65" s="49">
        <v>120</v>
      </c>
      <c r="AU65" s="46">
        <v>80</v>
      </c>
      <c r="AW65" s="46">
        <v>400</v>
      </c>
      <c r="AZ65" s="46">
        <v>80</v>
      </c>
      <c r="BF65" s="46">
        <v>40</v>
      </c>
      <c r="BG65" s="46">
        <v>80</v>
      </c>
      <c r="BK65" s="46">
        <v>40</v>
      </c>
      <c r="BM65" s="46">
        <v>240</v>
      </c>
      <c r="BO65" s="46">
        <v>200</v>
      </c>
      <c r="BR65" s="46">
        <v>80</v>
      </c>
      <c r="BS65" s="46">
        <v>20</v>
      </c>
      <c r="BW65" s="46">
        <v>320</v>
      </c>
      <c r="BX65" s="46">
        <v>20</v>
      </c>
      <c r="CB65" s="46">
        <v>120</v>
      </c>
      <c r="CH65" s="46">
        <v>400</v>
      </c>
      <c r="CL65" s="46">
        <v>260</v>
      </c>
      <c r="CP65" s="46">
        <v>100</v>
      </c>
      <c r="CR65" s="1415"/>
      <c r="CS65" s="46">
        <v>720</v>
      </c>
      <c r="CZ65" s="46">
        <v>60</v>
      </c>
      <c r="DC65" s="46">
        <v>200</v>
      </c>
      <c r="DD65" s="46">
        <v>160</v>
      </c>
      <c r="DH65" s="46">
        <v>320</v>
      </c>
      <c r="DM65" s="46">
        <v>40</v>
      </c>
      <c r="DP65" s="46">
        <v>40</v>
      </c>
      <c r="DS65" s="46">
        <v>160</v>
      </c>
      <c r="DX65" s="46">
        <v>480</v>
      </c>
      <c r="DY65" s="46">
        <v>200</v>
      </c>
      <c r="EB65" s="47"/>
    </row>
    <row r="66" s="46" customFormat="1" customHeight="1" spans="1:132">
      <c r="A66" s="116" t="s">
        <v>318</v>
      </c>
      <c r="B66" s="109" t="s">
        <v>319</v>
      </c>
      <c r="C66" s="1369" t="s">
        <v>320</v>
      </c>
      <c r="D66" s="1366">
        <f t="shared" si="10"/>
        <v>-2180</v>
      </c>
      <c r="E66" s="1367">
        <v>5597</v>
      </c>
      <c r="F66" s="1371">
        <f t="shared" si="13"/>
        <v>3417</v>
      </c>
      <c r="G66" s="1372">
        <f t="shared" si="14"/>
        <v>3417</v>
      </c>
      <c r="H66" s="35">
        <v>1185</v>
      </c>
      <c r="I66" s="157">
        <v>5654</v>
      </c>
      <c r="J66" s="1374">
        <f t="shared" si="15"/>
        <v>0</v>
      </c>
      <c r="K66" s="1384">
        <f t="shared" si="16"/>
        <v>0</v>
      </c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401"/>
      <c r="W66" s="1401"/>
      <c r="X66" s="1401"/>
      <c r="Y66" s="162"/>
      <c r="Z66" s="1406"/>
      <c r="AA66" s="1401"/>
      <c r="AB66" s="1401"/>
      <c r="AC66" s="1401"/>
      <c r="AD66" s="1401"/>
      <c r="AE66" s="1401"/>
      <c r="AF66" s="1401"/>
      <c r="AG66" s="1408"/>
      <c r="AH66" s="46">
        <v>126</v>
      </c>
      <c r="AI66" s="49"/>
      <c r="AJ66" s="49">
        <v>42</v>
      </c>
      <c r="AK66" s="46">
        <v>1</v>
      </c>
      <c r="AL66" s="49"/>
      <c r="AN66" s="46">
        <v>84</v>
      </c>
      <c r="AS66" s="46">
        <v>5</v>
      </c>
      <c r="AW66" s="46">
        <v>189</v>
      </c>
      <c r="AZ66" s="46">
        <v>120</v>
      </c>
      <c r="BF66" s="46">
        <v>84</v>
      </c>
      <c r="BJ66" s="46">
        <v>120</v>
      </c>
      <c r="BR66" s="46">
        <v>120</v>
      </c>
      <c r="BX66" s="46">
        <v>5</v>
      </c>
      <c r="CA66" s="46">
        <v>112</v>
      </c>
      <c r="CL66" s="46">
        <v>210</v>
      </c>
      <c r="CR66" s="1415">
        <v>-4</v>
      </c>
      <c r="CS66" s="46">
        <v>840</v>
      </c>
      <c r="CU66" s="46">
        <v>120</v>
      </c>
      <c r="CZ66" s="46">
        <v>84</v>
      </c>
      <c r="DJ66" s="46">
        <v>300</v>
      </c>
      <c r="DM66" s="46">
        <v>204</v>
      </c>
      <c r="DP66" s="46">
        <v>60</v>
      </c>
      <c r="DQ66" s="46">
        <v>120</v>
      </c>
      <c r="DX66" s="46">
        <v>480</v>
      </c>
      <c r="EB66" s="47"/>
    </row>
    <row r="67" s="46" customFormat="1" customHeight="1" spans="1:132">
      <c r="A67" s="116" t="s">
        <v>321</v>
      </c>
      <c r="B67" s="109" t="s">
        <v>322</v>
      </c>
      <c r="C67" s="1369" t="s">
        <v>323</v>
      </c>
      <c r="D67" s="1366">
        <f t="shared" si="10"/>
        <v>-2499</v>
      </c>
      <c r="E67" s="1367">
        <v>5077</v>
      </c>
      <c r="F67" s="1371">
        <f t="shared" si="13"/>
        <v>2578</v>
      </c>
      <c r="G67" s="1372">
        <f t="shared" si="14"/>
        <v>2578</v>
      </c>
      <c r="H67" s="35">
        <v>1480</v>
      </c>
      <c r="I67" s="157">
        <v>4700</v>
      </c>
      <c r="J67" s="1374">
        <f t="shared" si="15"/>
        <v>0</v>
      </c>
      <c r="K67" s="1384">
        <f t="shared" si="16"/>
        <v>0</v>
      </c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401"/>
      <c r="W67" s="1401"/>
      <c r="X67" s="1401"/>
      <c r="Y67" s="1401"/>
      <c r="Z67" s="1406"/>
      <c r="AA67" s="1401"/>
      <c r="AB67" s="1401"/>
      <c r="AC67" s="1401"/>
      <c r="AD67" s="1401"/>
      <c r="AE67" s="1401"/>
      <c r="AF67" s="1401"/>
      <c r="AG67" s="1408"/>
      <c r="AH67" s="46">
        <v>126</v>
      </c>
      <c r="AI67" s="49"/>
      <c r="AJ67" s="49">
        <v>42</v>
      </c>
      <c r="AK67" s="46">
        <v>1</v>
      </c>
      <c r="AL67" s="49"/>
      <c r="AN67" s="46">
        <v>84</v>
      </c>
      <c r="AS67" s="46">
        <v>5</v>
      </c>
      <c r="AW67" s="46">
        <v>189</v>
      </c>
      <c r="AZ67" s="46">
        <v>120</v>
      </c>
      <c r="BF67" s="46">
        <v>204</v>
      </c>
      <c r="BR67" s="46">
        <v>180</v>
      </c>
      <c r="BX67" s="46">
        <v>5</v>
      </c>
      <c r="CA67" s="46">
        <v>112</v>
      </c>
      <c r="CL67" s="46">
        <v>210</v>
      </c>
      <c r="CR67" s="1415">
        <v>-4</v>
      </c>
      <c r="CS67" s="46">
        <v>840</v>
      </c>
      <c r="CU67" s="46">
        <v>120</v>
      </c>
      <c r="CZ67" s="46">
        <v>84</v>
      </c>
      <c r="DM67" s="46">
        <v>264</v>
      </c>
      <c r="DP67" s="46">
        <v>60</v>
      </c>
      <c r="DQ67" s="46">
        <v>120</v>
      </c>
      <c r="DX67" s="46">
        <v>480</v>
      </c>
      <c r="EA67" s="46">
        <v>360</v>
      </c>
      <c r="EB67" s="47"/>
    </row>
    <row r="68" s="46" customFormat="1" customHeight="1" spans="1:132">
      <c r="A68" s="116" t="s">
        <v>324</v>
      </c>
      <c r="B68" s="109" t="s">
        <v>325</v>
      </c>
      <c r="C68" s="1369" t="s">
        <v>326</v>
      </c>
      <c r="D68" s="1366">
        <f t="shared" si="10"/>
        <v>-2198</v>
      </c>
      <c r="E68" s="1367">
        <v>6357</v>
      </c>
      <c r="F68" s="1371">
        <f t="shared" si="13"/>
        <v>4159</v>
      </c>
      <c r="G68" s="1372">
        <f t="shared" si="14"/>
        <v>4159</v>
      </c>
      <c r="H68" s="35">
        <v>2660</v>
      </c>
      <c r="I68" s="157">
        <v>4500</v>
      </c>
      <c r="J68" s="1374">
        <f t="shared" si="15"/>
        <v>0</v>
      </c>
      <c r="K68" s="1384">
        <f t="shared" si="16"/>
        <v>0</v>
      </c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401"/>
      <c r="W68" s="1401"/>
      <c r="X68" s="1401"/>
      <c r="Y68" s="1401"/>
      <c r="Z68" s="1406"/>
      <c r="AA68" s="1401"/>
      <c r="AB68" s="1401"/>
      <c r="AC68" s="1401"/>
      <c r="AD68" s="1401"/>
      <c r="AE68" s="1401"/>
      <c r="AF68" s="1401"/>
      <c r="AG68" s="1408"/>
      <c r="AH68" s="46">
        <v>126</v>
      </c>
      <c r="AI68" s="49"/>
      <c r="AJ68" s="49">
        <v>42</v>
      </c>
      <c r="AK68" s="46">
        <v>1</v>
      </c>
      <c r="AL68" s="49"/>
      <c r="AN68" s="46">
        <v>84</v>
      </c>
      <c r="AS68" s="46">
        <v>5</v>
      </c>
      <c r="AW68" s="46">
        <v>189</v>
      </c>
      <c r="BF68" s="46">
        <v>84</v>
      </c>
      <c r="BR68" s="46">
        <v>120</v>
      </c>
      <c r="BX68" s="46">
        <v>5</v>
      </c>
      <c r="CA68" s="46">
        <v>112</v>
      </c>
      <c r="CL68" s="46">
        <v>210</v>
      </c>
      <c r="CR68" s="1415">
        <v>-5</v>
      </c>
      <c r="CS68" s="46">
        <v>840</v>
      </c>
      <c r="CU68" s="46">
        <v>120</v>
      </c>
      <c r="CZ68" s="46">
        <v>84</v>
      </c>
      <c r="DJ68" s="46">
        <v>240</v>
      </c>
      <c r="DM68" s="46">
        <v>84</v>
      </c>
      <c r="DP68" s="46">
        <v>60</v>
      </c>
      <c r="DQ68" s="46">
        <v>120</v>
      </c>
      <c r="DX68" s="46">
        <v>480</v>
      </c>
      <c r="EB68" s="47"/>
    </row>
    <row r="69" s="46" customFormat="1" customHeight="1" spans="1:132">
      <c r="A69" s="116" t="s">
        <v>327</v>
      </c>
      <c r="B69" s="109"/>
      <c r="C69" s="1369" t="s">
        <v>328</v>
      </c>
      <c r="D69" s="1366"/>
      <c r="E69" s="1367">
        <v>3000</v>
      </c>
      <c r="F69" s="1371">
        <f t="shared" si="13"/>
        <v>1710</v>
      </c>
      <c r="G69" s="1372">
        <f t="shared" si="14"/>
        <v>1710</v>
      </c>
      <c r="H69" s="37"/>
      <c r="I69" s="1392"/>
      <c r="J69" s="1374">
        <f t="shared" si="15"/>
        <v>0</v>
      </c>
      <c r="K69" s="1384">
        <f t="shared" si="16"/>
        <v>3000</v>
      </c>
      <c r="L69" s="156"/>
      <c r="M69" s="156"/>
      <c r="N69" s="156"/>
      <c r="O69" s="155"/>
      <c r="P69" s="156"/>
      <c r="Q69" s="156"/>
      <c r="R69" s="156"/>
      <c r="S69" s="156"/>
      <c r="T69" s="156"/>
      <c r="U69" s="156"/>
      <c r="V69" s="1401"/>
      <c r="W69" s="1401"/>
      <c r="X69" s="1401"/>
      <c r="Y69" s="1401"/>
      <c r="Z69" s="1406"/>
      <c r="AA69" s="1401"/>
      <c r="AB69" s="156">
        <v>3000</v>
      </c>
      <c r="AC69" s="1401"/>
      <c r="AD69" s="1401"/>
      <c r="AE69" s="1401"/>
      <c r="AF69" s="1401"/>
      <c r="AG69" s="1407"/>
      <c r="AI69" s="49"/>
      <c r="AJ69" s="49"/>
      <c r="AL69" s="49"/>
      <c r="CR69" s="1415"/>
      <c r="CS69" s="46">
        <v>120</v>
      </c>
      <c r="CY69" s="46">
        <v>30</v>
      </c>
      <c r="DD69" s="46">
        <v>60</v>
      </c>
      <c r="DT69" s="46">
        <v>240</v>
      </c>
      <c r="DX69" s="46">
        <v>480</v>
      </c>
      <c r="EA69" s="46">
        <v>360</v>
      </c>
      <c r="EB69" s="47"/>
    </row>
    <row r="70" s="46" customFormat="1" customHeight="1" spans="1:132">
      <c r="A70" s="116" t="s">
        <v>329</v>
      </c>
      <c r="B70" s="109" t="s">
        <v>330</v>
      </c>
      <c r="C70" s="1369" t="s">
        <v>331</v>
      </c>
      <c r="D70" s="1366">
        <f t="shared" ref="D64:D103" si="17">F70-E70</f>
        <v>1332</v>
      </c>
      <c r="E70" s="1367">
        <v>2424</v>
      </c>
      <c r="F70" s="1371">
        <f t="shared" si="13"/>
        <v>3756</v>
      </c>
      <c r="G70" s="1372">
        <f t="shared" si="14"/>
        <v>756</v>
      </c>
      <c r="H70" s="35">
        <v>1302</v>
      </c>
      <c r="I70" s="157">
        <v>2600</v>
      </c>
      <c r="J70" s="1374">
        <f t="shared" si="15"/>
        <v>3000</v>
      </c>
      <c r="K70" s="1384">
        <f t="shared" si="16"/>
        <v>0</v>
      </c>
      <c r="L70" s="162"/>
      <c r="M70" s="162"/>
      <c r="N70" s="162"/>
      <c r="O70" s="162"/>
      <c r="P70" s="162"/>
      <c r="Q70" s="162"/>
      <c r="R70" s="162"/>
      <c r="S70" s="162">
        <v>3000</v>
      </c>
      <c r="T70" s="162"/>
      <c r="U70" s="162"/>
      <c r="V70" s="1426"/>
      <c r="W70" s="1426"/>
      <c r="X70" s="1426"/>
      <c r="Y70" s="1426"/>
      <c r="Z70" s="1402"/>
      <c r="AA70" s="1426"/>
      <c r="AB70" s="1426"/>
      <c r="AC70" s="1426"/>
      <c r="AD70" s="1426"/>
      <c r="AE70" s="1426"/>
      <c r="AF70" s="1426"/>
      <c r="AG70" s="1407">
        <v>128</v>
      </c>
      <c r="AI70" s="49"/>
      <c r="AJ70" s="49">
        <v>32</v>
      </c>
      <c r="AK70" s="46">
        <v>1</v>
      </c>
      <c r="AL70" s="49"/>
      <c r="AN70" s="46">
        <v>608</v>
      </c>
      <c r="AP70" s="46">
        <v>80</v>
      </c>
      <c r="AS70" s="46">
        <v>5</v>
      </c>
      <c r="AW70" s="46">
        <v>48</v>
      </c>
      <c r="AZ70" s="46">
        <v>128</v>
      </c>
      <c r="BF70" s="46">
        <v>80</v>
      </c>
      <c r="BG70" s="46">
        <v>48</v>
      </c>
      <c r="BJ70" s="46">
        <v>112</v>
      </c>
      <c r="BK70" s="46">
        <v>48</v>
      </c>
      <c r="CE70" s="46">
        <v>160</v>
      </c>
      <c r="CL70" s="46">
        <v>32</v>
      </c>
      <c r="CR70" s="1415"/>
      <c r="CS70" s="46">
        <v>848</v>
      </c>
      <c r="CZ70" s="46">
        <v>4</v>
      </c>
      <c r="DJ70" s="46">
        <v>32</v>
      </c>
      <c r="DN70" s="46">
        <v>128</v>
      </c>
      <c r="DP70" s="46">
        <v>16</v>
      </c>
      <c r="DT70" s="46">
        <v>48</v>
      </c>
      <c r="DX70" s="46">
        <v>480</v>
      </c>
      <c r="DY70" s="46">
        <v>80</v>
      </c>
      <c r="EB70" s="47"/>
    </row>
    <row r="71" s="46" customFormat="1" customHeight="1" spans="1:132">
      <c r="A71" s="116" t="s">
        <v>332</v>
      </c>
      <c r="B71" s="109" t="s">
        <v>333</v>
      </c>
      <c r="C71" s="1369" t="s">
        <v>334</v>
      </c>
      <c r="D71" s="1366">
        <f t="shared" si="17"/>
        <v>-2436</v>
      </c>
      <c r="E71" s="1367">
        <v>4717</v>
      </c>
      <c r="F71" s="1371">
        <f t="shared" si="13"/>
        <v>2281</v>
      </c>
      <c r="G71" s="1372">
        <f t="shared" si="14"/>
        <v>2281</v>
      </c>
      <c r="H71" s="35">
        <v>1371</v>
      </c>
      <c r="I71" s="1394"/>
      <c r="J71" s="1374">
        <f t="shared" si="15"/>
        <v>0</v>
      </c>
      <c r="K71" s="1384">
        <f t="shared" si="16"/>
        <v>5000</v>
      </c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426"/>
      <c r="W71" s="1426"/>
      <c r="X71" s="1426"/>
      <c r="Y71" s="1402">
        <v>5000</v>
      </c>
      <c r="Z71" s="1402"/>
      <c r="AA71" s="1426"/>
      <c r="AB71" s="1426"/>
      <c r="AC71" s="1426"/>
      <c r="AD71" s="1426"/>
      <c r="AE71" s="1426"/>
      <c r="AF71" s="1426"/>
      <c r="AG71" s="1407">
        <v>128</v>
      </c>
      <c r="AH71" s="46">
        <v>32</v>
      </c>
      <c r="AI71" s="49"/>
      <c r="AJ71" s="49">
        <v>96</v>
      </c>
      <c r="AK71" s="46">
        <v>1</v>
      </c>
      <c r="AL71" s="49"/>
      <c r="AN71" s="46">
        <v>720</v>
      </c>
      <c r="AP71" s="46">
        <v>80</v>
      </c>
      <c r="AS71" s="46">
        <v>5</v>
      </c>
      <c r="AW71" s="46">
        <v>48</v>
      </c>
      <c r="AZ71" s="46">
        <v>144</v>
      </c>
      <c r="BF71" s="46">
        <v>112</v>
      </c>
      <c r="BG71" s="46">
        <v>48</v>
      </c>
      <c r="BK71" s="46">
        <v>240</v>
      </c>
      <c r="BO71" s="46">
        <v>32</v>
      </c>
      <c r="CL71" s="46">
        <v>64</v>
      </c>
      <c r="CR71" s="1415"/>
      <c r="CS71" s="46">
        <v>848</v>
      </c>
      <c r="CU71" s="46">
        <v>80</v>
      </c>
      <c r="CZ71" s="46">
        <v>4</v>
      </c>
      <c r="DC71" s="46">
        <v>256</v>
      </c>
      <c r="DD71" s="46">
        <v>48</v>
      </c>
      <c r="DE71" s="46">
        <v>32</v>
      </c>
      <c r="DH71" s="46">
        <v>80</v>
      </c>
      <c r="DM71" s="46">
        <v>64</v>
      </c>
      <c r="DT71" s="46">
        <v>128</v>
      </c>
      <c r="DX71" s="46">
        <v>480</v>
      </c>
      <c r="DY71" s="46">
        <v>80</v>
      </c>
      <c r="EA71" s="46">
        <v>240</v>
      </c>
      <c r="EB71" s="47"/>
    </row>
    <row r="72" s="46" customFormat="1" customHeight="1" spans="1:132">
      <c r="A72" s="116" t="s">
        <v>335</v>
      </c>
      <c r="B72" s="109" t="s">
        <v>336</v>
      </c>
      <c r="C72" s="1369" t="s">
        <v>337</v>
      </c>
      <c r="D72" s="1366">
        <f t="shared" si="17"/>
        <v>-1108</v>
      </c>
      <c r="E72" s="1367">
        <v>5414</v>
      </c>
      <c r="F72" s="1371">
        <f t="shared" si="13"/>
        <v>4306</v>
      </c>
      <c r="G72" s="1372">
        <f t="shared" si="14"/>
        <v>4306</v>
      </c>
      <c r="H72" s="35">
        <v>5612</v>
      </c>
      <c r="I72" s="1394"/>
      <c r="J72" s="1374">
        <f t="shared" si="15"/>
        <v>0</v>
      </c>
      <c r="K72" s="1384">
        <f t="shared" si="16"/>
        <v>0</v>
      </c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426"/>
      <c r="W72" s="1426"/>
      <c r="X72" s="1426"/>
      <c r="Y72" s="1426"/>
      <c r="Z72" s="1402"/>
      <c r="AA72" s="1426"/>
      <c r="AB72" s="1426"/>
      <c r="AC72" s="1426"/>
      <c r="AD72" s="1426"/>
      <c r="AE72" s="1426"/>
      <c r="AF72" s="1426"/>
      <c r="AG72" s="1407"/>
      <c r="AI72" s="49"/>
      <c r="AJ72" s="49"/>
      <c r="AK72" s="46">
        <v>1</v>
      </c>
      <c r="AL72" s="49"/>
      <c r="AS72" s="46">
        <v>5</v>
      </c>
      <c r="AW72" s="46">
        <v>48</v>
      </c>
      <c r="BF72" s="46">
        <v>32</v>
      </c>
      <c r="BH72" s="46">
        <v>32</v>
      </c>
      <c r="BK72" s="46">
        <v>48</v>
      </c>
      <c r="CL72" s="46">
        <v>32</v>
      </c>
      <c r="CR72" s="1415"/>
      <c r="CS72" s="46">
        <v>416</v>
      </c>
      <c r="CZ72" s="46">
        <v>4</v>
      </c>
      <c r="DD72" s="46">
        <v>48</v>
      </c>
      <c r="DM72" s="46">
        <v>16</v>
      </c>
      <c r="DP72" s="46">
        <v>16</v>
      </c>
      <c r="DT72" s="46">
        <v>128</v>
      </c>
      <c r="DX72" s="46">
        <v>480</v>
      </c>
      <c r="EB72" s="47"/>
    </row>
    <row r="73" s="46" customFormat="1" customHeight="1" spans="1:132">
      <c r="A73" s="116" t="s">
        <v>338</v>
      </c>
      <c r="B73" s="109" t="s">
        <v>339</v>
      </c>
      <c r="C73" s="1369" t="s">
        <v>340</v>
      </c>
      <c r="D73" s="1366">
        <f t="shared" si="17"/>
        <v>676</v>
      </c>
      <c r="E73" s="1367">
        <v>2995</v>
      </c>
      <c r="F73" s="1371">
        <f t="shared" si="13"/>
        <v>3671</v>
      </c>
      <c r="G73" s="1372">
        <f t="shared" si="14"/>
        <v>671</v>
      </c>
      <c r="H73" s="35">
        <v>1102</v>
      </c>
      <c r="I73" s="157">
        <v>3000</v>
      </c>
      <c r="J73" s="1374">
        <f t="shared" si="15"/>
        <v>3000</v>
      </c>
      <c r="K73" s="1384">
        <f t="shared" si="16"/>
        <v>0</v>
      </c>
      <c r="L73" s="162"/>
      <c r="M73" s="162"/>
      <c r="N73" s="162"/>
      <c r="O73" s="162"/>
      <c r="P73" s="162"/>
      <c r="Q73" s="162"/>
      <c r="R73" s="162"/>
      <c r="S73" s="162">
        <v>3000</v>
      </c>
      <c r="T73" s="162"/>
      <c r="U73" s="162"/>
      <c r="V73" s="1426"/>
      <c r="W73" s="1426"/>
      <c r="X73" s="1426"/>
      <c r="Y73" s="1426"/>
      <c r="Z73" s="1402"/>
      <c r="AA73" s="1426"/>
      <c r="AB73" s="1426"/>
      <c r="AC73" s="1426"/>
      <c r="AD73" s="1426"/>
      <c r="AE73" s="1426"/>
      <c r="AF73" s="1426"/>
      <c r="AG73" s="1407"/>
      <c r="AI73" s="49"/>
      <c r="AJ73" s="49">
        <v>48</v>
      </c>
      <c r="AK73" s="46">
        <v>1</v>
      </c>
      <c r="AL73" s="49"/>
      <c r="AN73" s="46">
        <v>608</v>
      </c>
      <c r="AS73" s="46">
        <v>5</v>
      </c>
      <c r="AU73" s="46">
        <v>54</v>
      </c>
      <c r="AW73" s="46">
        <v>48</v>
      </c>
      <c r="BF73" s="46">
        <v>96</v>
      </c>
      <c r="BG73" s="46">
        <v>135</v>
      </c>
      <c r="BJ73" s="46">
        <v>80</v>
      </c>
      <c r="BK73" s="46">
        <v>48</v>
      </c>
      <c r="CL73" s="46">
        <v>32</v>
      </c>
      <c r="CR73" s="1415"/>
      <c r="CS73" s="46">
        <v>1200</v>
      </c>
      <c r="CZ73" s="46">
        <v>4</v>
      </c>
      <c r="DC73" s="46">
        <v>160</v>
      </c>
      <c r="DD73" s="46">
        <v>48</v>
      </c>
      <c r="DE73" s="46">
        <v>48</v>
      </c>
      <c r="DJ73" s="46">
        <v>176</v>
      </c>
      <c r="DM73" s="46">
        <v>64</v>
      </c>
      <c r="DP73" s="46">
        <v>16</v>
      </c>
      <c r="DX73" s="46">
        <v>480</v>
      </c>
      <c r="DY73" s="46">
        <v>80</v>
      </c>
      <c r="EB73" s="47"/>
    </row>
    <row r="74" s="46" customFormat="1" customHeight="1" spans="1:132">
      <c r="A74" s="116" t="s">
        <v>341</v>
      </c>
      <c r="B74" s="109" t="s">
        <v>342</v>
      </c>
      <c r="C74" s="1369" t="s">
        <v>343</v>
      </c>
      <c r="D74" s="1366">
        <f t="shared" si="17"/>
        <v>-1040</v>
      </c>
      <c r="E74" s="1367">
        <v>3116</v>
      </c>
      <c r="F74" s="1362">
        <f t="shared" si="13"/>
        <v>2076</v>
      </c>
      <c r="G74" s="1363">
        <f t="shared" si="14"/>
        <v>-924</v>
      </c>
      <c r="H74" s="37">
        <v>2329</v>
      </c>
      <c r="I74" s="1392">
        <v>332</v>
      </c>
      <c r="J74" s="1374">
        <f t="shared" si="15"/>
        <v>3000</v>
      </c>
      <c r="K74" s="1384">
        <f t="shared" si="16"/>
        <v>3000</v>
      </c>
      <c r="L74" s="162"/>
      <c r="M74" s="162"/>
      <c r="O74" s="162"/>
      <c r="P74" s="162"/>
      <c r="Q74" s="162"/>
      <c r="R74" s="162">
        <v>3000</v>
      </c>
      <c r="S74" s="162"/>
      <c r="T74" s="162"/>
      <c r="U74" s="162"/>
      <c r="V74" s="1426"/>
      <c r="W74" s="1426"/>
      <c r="X74" s="1426"/>
      <c r="Y74" s="1426"/>
      <c r="Z74" s="1402"/>
      <c r="AA74" s="162">
        <v>3000</v>
      </c>
      <c r="AB74" s="1426"/>
      <c r="AC74" s="1426"/>
      <c r="AD74" s="1426"/>
      <c r="AE74" s="1426"/>
      <c r="AF74" s="1426"/>
      <c r="AG74" s="1407"/>
      <c r="AH74" s="46">
        <v>156</v>
      </c>
      <c r="AI74" s="49"/>
      <c r="AJ74" s="49">
        <v>48</v>
      </c>
      <c r="AK74" s="46">
        <v>1</v>
      </c>
      <c r="AL74" s="49">
        <v>120</v>
      </c>
      <c r="AN74" s="46">
        <v>408</v>
      </c>
      <c r="AO74" s="46">
        <v>600</v>
      </c>
      <c r="AW74" s="46">
        <v>60</v>
      </c>
      <c r="BF74" s="46">
        <v>120</v>
      </c>
      <c r="BJ74" s="46">
        <v>120</v>
      </c>
      <c r="BK74" s="46">
        <v>240</v>
      </c>
      <c r="BO74" s="46">
        <v>180</v>
      </c>
      <c r="BS74" s="46">
        <v>24</v>
      </c>
      <c r="CG74" s="46">
        <v>48</v>
      </c>
      <c r="CL74" s="46">
        <v>108</v>
      </c>
      <c r="CN74" s="46">
        <v>360</v>
      </c>
      <c r="CR74" s="1415"/>
      <c r="CS74" s="46">
        <v>60</v>
      </c>
      <c r="CY74" s="46">
        <v>8</v>
      </c>
      <c r="CZ74" s="46">
        <v>12</v>
      </c>
      <c r="DC74" s="46">
        <v>504</v>
      </c>
      <c r="DD74" s="46">
        <v>240</v>
      </c>
      <c r="DH74" s="46">
        <v>900</v>
      </c>
      <c r="DJ74" s="46">
        <v>108</v>
      </c>
      <c r="DN74" s="46">
        <v>1236</v>
      </c>
      <c r="DT74" s="46">
        <v>240</v>
      </c>
      <c r="DW74" s="46">
        <v>60</v>
      </c>
      <c r="DX74" s="46">
        <v>360</v>
      </c>
      <c r="EA74" s="46">
        <v>120</v>
      </c>
      <c r="EB74" s="47">
        <v>144</v>
      </c>
    </row>
    <row r="75" s="46" customFormat="1" customHeight="1" spans="1:132">
      <c r="A75" s="277" t="s">
        <v>344</v>
      </c>
      <c r="B75" s="109" t="s">
        <v>345</v>
      </c>
      <c r="C75" s="1369" t="s">
        <v>346</v>
      </c>
      <c r="D75" s="1366">
        <f t="shared" si="17"/>
        <v>1220</v>
      </c>
      <c r="E75" s="1367">
        <v>3967</v>
      </c>
      <c r="F75" s="1362">
        <f t="shared" si="13"/>
        <v>5187</v>
      </c>
      <c r="G75" s="1363">
        <f t="shared" si="14"/>
        <v>187</v>
      </c>
      <c r="H75" s="37">
        <v>7800</v>
      </c>
      <c r="I75" s="157"/>
      <c r="J75" s="1374">
        <f t="shared" si="15"/>
        <v>5000</v>
      </c>
      <c r="K75" s="1384">
        <f t="shared" si="16"/>
        <v>0</v>
      </c>
      <c r="L75" s="162"/>
      <c r="M75" s="162"/>
      <c r="N75" s="162"/>
      <c r="O75" s="162"/>
      <c r="P75" s="162"/>
      <c r="Q75" s="162"/>
      <c r="R75" s="162">
        <v>5000</v>
      </c>
      <c r="S75" s="162"/>
      <c r="T75" s="162"/>
      <c r="U75" s="162"/>
      <c r="V75" s="1426"/>
      <c r="W75" s="1426"/>
      <c r="X75" s="1426"/>
      <c r="Y75" s="1426"/>
      <c r="Z75" s="1402"/>
      <c r="AA75" s="1426"/>
      <c r="AB75" s="1426"/>
      <c r="AC75" s="1426"/>
      <c r="AD75" s="1426"/>
      <c r="AE75" s="1426"/>
      <c r="AF75" s="1426"/>
      <c r="AG75" s="1407"/>
      <c r="AI75" s="49"/>
      <c r="AJ75" s="49">
        <v>15</v>
      </c>
      <c r="AK75" s="46">
        <v>1</v>
      </c>
      <c r="AL75" s="49">
        <v>60</v>
      </c>
      <c r="AR75" s="46">
        <v>480</v>
      </c>
      <c r="AS75" s="46">
        <v>2</v>
      </c>
      <c r="AT75" s="46">
        <v>240</v>
      </c>
      <c r="AU75" s="46">
        <v>60</v>
      </c>
      <c r="AW75" s="46">
        <v>180</v>
      </c>
      <c r="BF75" s="46">
        <v>120</v>
      </c>
      <c r="BG75" s="46">
        <v>180</v>
      </c>
      <c r="BH75" s="46">
        <v>180</v>
      </c>
      <c r="BK75" s="46">
        <v>240</v>
      </c>
      <c r="BM75" s="46">
        <v>495</v>
      </c>
      <c r="BR75" s="46">
        <v>240</v>
      </c>
      <c r="BT75" s="46">
        <v>240</v>
      </c>
      <c r="CC75" s="46">
        <v>480</v>
      </c>
      <c r="CD75" s="46">
        <v>5</v>
      </c>
      <c r="CF75" s="46">
        <v>240</v>
      </c>
      <c r="CI75" s="46">
        <v>120</v>
      </c>
      <c r="CL75" s="46">
        <v>90</v>
      </c>
      <c r="CN75" s="46">
        <v>180</v>
      </c>
      <c r="CR75" s="1415"/>
      <c r="CS75" s="46">
        <v>240</v>
      </c>
      <c r="CT75" s="46">
        <v>240</v>
      </c>
      <c r="CU75" s="46">
        <v>240</v>
      </c>
      <c r="CZ75" s="46">
        <v>15</v>
      </c>
      <c r="DC75" s="46">
        <v>120</v>
      </c>
      <c r="DD75" s="46">
        <v>120</v>
      </c>
      <c r="DF75" s="46">
        <v>960</v>
      </c>
      <c r="DM75" s="46">
        <v>30</v>
      </c>
      <c r="DP75" s="46">
        <v>60</v>
      </c>
      <c r="DQ75" s="46">
        <v>180</v>
      </c>
      <c r="DT75" s="46">
        <v>240</v>
      </c>
      <c r="DW75" s="46">
        <v>120</v>
      </c>
      <c r="DX75" s="46">
        <v>480</v>
      </c>
      <c r="DY75" s="46">
        <v>720</v>
      </c>
      <c r="EB75" s="47"/>
    </row>
    <row r="76" s="46" customFormat="1" customHeight="1" spans="1:132">
      <c r="A76" s="278" t="s">
        <v>347</v>
      </c>
      <c r="B76" s="111" t="s">
        <v>348</v>
      </c>
      <c r="C76" s="1369" t="s">
        <v>349</v>
      </c>
      <c r="D76" s="1366">
        <f t="shared" si="17"/>
        <v>1880</v>
      </c>
      <c r="E76" s="1367">
        <v>6153</v>
      </c>
      <c r="F76" s="1362">
        <f t="shared" si="13"/>
        <v>8033</v>
      </c>
      <c r="G76" s="1363">
        <f t="shared" si="14"/>
        <v>3033</v>
      </c>
      <c r="H76" s="37">
        <v>7140</v>
      </c>
      <c r="I76" s="157"/>
      <c r="J76" s="1374">
        <f t="shared" si="15"/>
        <v>5000</v>
      </c>
      <c r="K76" s="1384">
        <f t="shared" si="16"/>
        <v>5000</v>
      </c>
      <c r="L76" s="162"/>
      <c r="M76" s="162"/>
      <c r="N76" s="162"/>
      <c r="O76" s="162"/>
      <c r="Q76" s="162"/>
      <c r="R76" s="162">
        <v>5000</v>
      </c>
      <c r="S76" s="162"/>
      <c r="T76" s="162"/>
      <c r="U76" s="162"/>
      <c r="V76" s="1426"/>
      <c r="W76" s="1426"/>
      <c r="X76" s="1426"/>
      <c r="Y76" s="1426"/>
      <c r="Z76" s="1402"/>
      <c r="AA76" s="1426"/>
      <c r="AB76" s="1426"/>
      <c r="AC76" s="162">
        <v>5000</v>
      </c>
      <c r="AD76" s="1426"/>
      <c r="AE76" s="1426"/>
      <c r="AF76" s="1426"/>
      <c r="AG76" s="1407">
        <v>240</v>
      </c>
      <c r="AI76" s="49"/>
      <c r="AJ76" s="49">
        <v>75</v>
      </c>
      <c r="AL76" s="49">
        <v>60</v>
      </c>
      <c r="AP76" s="46">
        <v>180</v>
      </c>
      <c r="AS76" s="46">
        <v>2</v>
      </c>
      <c r="AT76" s="46">
        <v>240</v>
      </c>
      <c r="AU76" s="46">
        <v>60</v>
      </c>
      <c r="AW76" s="46">
        <v>300</v>
      </c>
      <c r="AZ76" s="46">
        <v>120</v>
      </c>
      <c r="BD76" s="46">
        <v>240</v>
      </c>
      <c r="BF76" s="46">
        <v>120</v>
      </c>
      <c r="BG76" s="46">
        <v>180</v>
      </c>
      <c r="BH76" s="46">
        <v>120</v>
      </c>
      <c r="BK76" s="46">
        <v>240</v>
      </c>
      <c r="BM76" s="46">
        <v>495</v>
      </c>
      <c r="BO76" s="46">
        <v>60</v>
      </c>
      <c r="BQ76" s="46">
        <v>1020</v>
      </c>
      <c r="BT76" s="46">
        <v>300</v>
      </c>
      <c r="BU76" s="46">
        <v>900</v>
      </c>
      <c r="CC76" s="46">
        <v>480</v>
      </c>
      <c r="CE76" s="46">
        <v>300</v>
      </c>
      <c r="CI76" s="46">
        <v>60</v>
      </c>
      <c r="CL76" s="46">
        <v>90</v>
      </c>
      <c r="CN76" s="46">
        <v>180</v>
      </c>
      <c r="CR76" s="1415"/>
      <c r="CS76" s="46">
        <v>480</v>
      </c>
      <c r="CU76" s="46">
        <v>180</v>
      </c>
      <c r="CZ76" s="46">
        <v>15</v>
      </c>
      <c r="DC76" s="46">
        <v>120</v>
      </c>
      <c r="DD76" s="46">
        <v>120</v>
      </c>
      <c r="DF76" s="46">
        <v>960</v>
      </c>
      <c r="DH76" s="46">
        <v>360</v>
      </c>
      <c r="DM76" s="46">
        <v>90</v>
      </c>
      <c r="DP76" s="46">
        <v>60</v>
      </c>
      <c r="DT76" s="46">
        <v>240</v>
      </c>
      <c r="DW76" s="46">
        <v>120</v>
      </c>
      <c r="DY76" s="46">
        <v>300</v>
      </c>
      <c r="EB76" s="47"/>
    </row>
    <row r="77" s="46" customFormat="1" customHeight="1" spans="1:132">
      <c r="A77" s="279" t="s">
        <v>350</v>
      </c>
      <c r="B77" s="109" t="s">
        <v>351</v>
      </c>
      <c r="C77" s="1369" t="s">
        <v>352</v>
      </c>
      <c r="D77" s="1366">
        <f t="shared" si="17"/>
        <v>31</v>
      </c>
      <c r="E77" s="1367">
        <v>5697</v>
      </c>
      <c r="F77" s="1362">
        <f t="shared" si="13"/>
        <v>5728</v>
      </c>
      <c r="G77" s="1363">
        <f t="shared" si="14"/>
        <v>728</v>
      </c>
      <c r="H77" s="37">
        <v>6240</v>
      </c>
      <c r="I77" s="157"/>
      <c r="J77" s="1374">
        <f t="shared" si="15"/>
        <v>5000</v>
      </c>
      <c r="K77" s="1384">
        <f t="shared" si="16"/>
        <v>5000</v>
      </c>
      <c r="L77" s="162"/>
      <c r="M77" s="162"/>
      <c r="N77" s="162"/>
      <c r="P77" s="162"/>
      <c r="Q77" s="162"/>
      <c r="R77" s="162">
        <v>5000</v>
      </c>
      <c r="S77" s="162"/>
      <c r="T77" s="162"/>
      <c r="U77" s="162"/>
      <c r="V77" s="1426"/>
      <c r="W77" s="1426"/>
      <c r="X77" s="1426"/>
      <c r="Y77" s="1426"/>
      <c r="Z77" s="1402"/>
      <c r="AA77" s="1426"/>
      <c r="AB77" s="162">
        <v>5000</v>
      </c>
      <c r="AC77" s="1426"/>
      <c r="AD77" s="1426"/>
      <c r="AE77" s="1426"/>
      <c r="AF77" s="1426"/>
      <c r="AG77" s="1408">
        <v>240</v>
      </c>
      <c r="AI77" s="49"/>
      <c r="AJ77" s="49">
        <v>30</v>
      </c>
      <c r="AK77" s="46">
        <v>1</v>
      </c>
      <c r="AL77" s="49">
        <v>60</v>
      </c>
      <c r="AP77" s="46">
        <v>180</v>
      </c>
      <c r="AR77" s="46">
        <v>480</v>
      </c>
      <c r="AS77" s="46">
        <v>2</v>
      </c>
      <c r="AT77" s="46">
        <v>240</v>
      </c>
      <c r="AU77" s="46">
        <v>60</v>
      </c>
      <c r="AW77" s="46">
        <v>300</v>
      </c>
      <c r="AZ77" s="46">
        <v>60</v>
      </c>
      <c r="BE77" s="46">
        <v>540</v>
      </c>
      <c r="BF77" s="46">
        <v>120</v>
      </c>
      <c r="BG77" s="46">
        <v>180</v>
      </c>
      <c r="BK77" s="46">
        <v>240</v>
      </c>
      <c r="BM77" s="46">
        <v>495</v>
      </c>
      <c r="BO77" s="46">
        <v>60</v>
      </c>
      <c r="BS77" s="46">
        <v>60</v>
      </c>
      <c r="BT77" s="46">
        <v>420</v>
      </c>
      <c r="BX77" s="46">
        <v>30</v>
      </c>
      <c r="CC77" s="46">
        <v>480</v>
      </c>
      <c r="CD77" s="46">
        <v>5</v>
      </c>
      <c r="CE77" s="46">
        <v>300</v>
      </c>
      <c r="CF77" s="46">
        <v>540</v>
      </c>
      <c r="CI77" s="46">
        <v>60</v>
      </c>
      <c r="CL77" s="46">
        <v>150</v>
      </c>
      <c r="CN77" s="46">
        <v>240</v>
      </c>
      <c r="CR77" s="1415">
        <v>-26</v>
      </c>
      <c r="CS77" s="46">
        <v>480</v>
      </c>
      <c r="CU77" s="46">
        <v>780</v>
      </c>
      <c r="CZ77" s="46">
        <v>15</v>
      </c>
      <c r="DC77" s="46">
        <v>120</v>
      </c>
      <c r="DD77" s="46">
        <v>120</v>
      </c>
      <c r="DE77" s="46">
        <v>180</v>
      </c>
      <c r="DF77" s="46">
        <v>960</v>
      </c>
      <c r="DG77" s="46">
        <v>180</v>
      </c>
      <c r="DM77" s="46">
        <v>30</v>
      </c>
      <c r="DP77" s="46">
        <v>60</v>
      </c>
      <c r="DT77" s="46">
        <v>240</v>
      </c>
      <c r="DW77" s="46">
        <v>60</v>
      </c>
      <c r="DX77" s="46">
        <v>480</v>
      </c>
      <c r="DY77" s="46">
        <v>900</v>
      </c>
      <c r="EA77" s="46">
        <v>360</v>
      </c>
      <c r="EB77" s="47"/>
    </row>
    <row r="78" s="46" customFormat="1" customHeight="1" spans="1:132">
      <c r="A78" s="115" t="s">
        <v>353</v>
      </c>
      <c r="B78" s="109" t="s">
        <v>354</v>
      </c>
      <c r="C78" s="1369" t="s">
        <v>355</v>
      </c>
      <c r="D78" s="1366">
        <f t="shared" si="17"/>
        <v>302</v>
      </c>
      <c r="E78" s="1367">
        <v>4802</v>
      </c>
      <c r="F78" s="1362">
        <f t="shared" si="13"/>
        <v>5104</v>
      </c>
      <c r="G78" s="1363">
        <f t="shared" si="14"/>
        <v>104</v>
      </c>
      <c r="H78" s="37">
        <v>4920</v>
      </c>
      <c r="I78" s="1394"/>
      <c r="J78" s="1374">
        <f t="shared" si="15"/>
        <v>5000</v>
      </c>
      <c r="K78" s="1384">
        <f t="shared" si="16"/>
        <v>5000</v>
      </c>
      <c r="L78" s="160"/>
      <c r="M78" s="160"/>
      <c r="N78" s="160"/>
      <c r="P78" s="160"/>
      <c r="Q78" s="160"/>
      <c r="R78" s="160">
        <v>5000</v>
      </c>
      <c r="S78" s="160"/>
      <c r="T78" s="160"/>
      <c r="U78" s="160"/>
      <c r="V78" s="1402"/>
      <c r="W78" s="1402"/>
      <c r="X78" s="1402"/>
      <c r="Y78" s="1402"/>
      <c r="Z78" s="1402"/>
      <c r="AA78" s="1402"/>
      <c r="AB78" s="160">
        <v>5000</v>
      </c>
      <c r="AC78" s="1402"/>
      <c r="AD78" s="1402"/>
      <c r="AE78" s="1402"/>
      <c r="AF78" s="1402"/>
      <c r="AG78" s="1408">
        <v>240</v>
      </c>
      <c r="AI78" s="49"/>
      <c r="AJ78" s="49">
        <v>60</v>
      </c>
      <c r="AK78" s="46">
        <v>1</v>
      </c>
      <c r="AL78" s="49">
        <v>60</v>
      </c>
      <c r="AP78" s="46">
        <v>240</v>
      </c>
      <c r="AS78" s="46">
        <v>2</v>
      </c>
      <c r="AT78" s="46">
        <v>240</v>
      </c>
      <c r="AU78" s="46">
        <v>60</v>
      </c>
      <c r="AW78" s="46">
        <v>300</v>
      </c>
      <c r="AZ78" s="46">
        <v>60</v>
      </c>
      <c r="BF78" s="46">
        <v>60</v>
      </c>
      <c r="BG78" s="46">
        <v>180</v>
      </c>
      <c r="BJ78" s="46">
        <v>120</v>
      </c>
      <c r="BK78" s="46">
        <v>240</v>
      </c>
      <c r="BM78" s="46">
        <v>495</v>
      </c>
      <c r="BO78" s="46">
        <v>60</v>
      </c>
      <c r="BS78" s="46">
        <v>60</v>
      </c>
      <c r="BT78" s="46">
        <v>300</v>
      </c>
      <c r="BU78" s="46">
        <v>720</v>
      </c>
      <c r="BX78" s="46">
        <v>30</v>
      </c>
      <c r="CC78" s="46">
        <v>480</v>
      </c>
      <c r="CE78" s="46">
        <v>420</v>
      </c>
      <c r="CF78" s="46">
        <v>240</v>
      </c>
      <c r="CG78" s="46">
        <v>60</v>
      </c>
      <c r="CI78" s="46">
        <v>60</v>
      </c>
      <c r="CL78" s="46">
        <v>150</v>
      </c>
      <c r="CN78" s="46">
        <v>240</v>
      </c>
      <c r="CR78" s="1415">
        <v>-27</v>
      </c>
      <c r="CS78" s="46">
        <v>480</v>
      </c>
      <c r="CT78" s="46">
        <v>240</v>
      </c>
      <c r="CU78" s="46">
        <v>180</v>
      </c>
      <c r="CZ78" s="46">
        <v>15</v>
      </c>
      <c r="DD78" s="46">
        <v>120</v>
      </c>
      <c r="DF78" s="46">
        <v>960</v>
      </c>
      <c r="DH78" s="46">
        <v>780</v>
      </c>
      <c r="DJ78" s="46">
        <v>60</v>
      </c>
      <c r="DM78" s="46">
        <v>90</v>
      </c>
      <c r="DP78" s="46">
        <v>60</v>
      </c>
      <c r="DQ78" s="46">
        <v>180</v>
      </c>
      <c r="DT78" s="46">
        <v>240</v>
      </c>
      <c r="DW78" s="46">
        <v>120</v>
      </c>
      <c r="DX78" s="46">
        <v>480</v>
      </c>
      <c r="DY78" s="46">
        <v>300</v>
      </c>
      <c r="EA78" s="46">
        <v>360</v>
      </c>
      <c r="EB78" s="47"/>
    </row>
    <row r="79" s="46" customFormat="1" customHeight="1" spans="1:132">
      <c r="A79" s="115" t="s">
        <v>356</v>
      </c>
      <c r="B79" s="109" t="s">
        <v>357</v>
      </c>
      <c r="C79" s="1369" t="s">
        <v>358</v>
      </c>
      <c r="D79" s="1366">
        <f t="shared" si="17"/>
        <v>-2887</v>
      </c>
      <c r="E79" s="1367">
        <v>6264</v>
      </c>
      <c r="F79" s="1371">
        <f t="shared" si="13"/>
        <v>3377</v>
      </c>
      <c r="G79" s="1372">
        <f t="shared" si="14"/>
        <v>3377</v>
      </c>
      <c r="H79" s="35">
        <v>9180</v>
      </c>
      <c r="I79" s="1394"/>
      <c r="J79" s="1374">
        <f t="shared" si="15"/>
        <v>0</v>
      </c>
      <c r="K79" s="1384">
        <f t="shared" si="16"/>
        <v>0</v>
      </c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402"/>
      <c r="W79" s="1402"/>
      <c r="X79" s="1402"/>
      <c r="Y79" s="1402"/>
      <c r="Z79" s="1402"/>
      <c r="AA79" s="1402"/>
      <c r="AB79" s="1402"/>
      <c r="AC79" s="1402"/>
      <c r="AD79" s="1402"/>
      <c r="AE79" s="1402"/>
      <c r="AF79" s="1402"/>
      <c r="AG79" s="1407"/>
      <c r="AI79" s="49"/>
      <c r="AJ79" s="49">
        <v>15</v>
      </c>
      <c r="AK79" s="46">
        <v>1</v>
      </c>
      <c r="AL79" s="49">
        <v>60</v>
      </c>
      <c r="AS79" s="46">
        <v>5</v>
      </c>
      <c r="AT79" s="46">
        <v>240</v>
      </c>
      <c r="AW79" s="46">
        <v>300</v>
      </c>
      <c r="AZ79" s="46">
        <v>120</v>
      </c>
      <c r="BA79" s="46">
        <v>300</v>
      </c>
      <c r="BF79" s="46">
        <v>90</v>
      </c>
      <c r="BG79" s="46">
        <v>120</v>
      </c>
      <c r="BK79" s="46">
        <v>240</v>
      </c>
      <c r="BM79" s="46">
        <v>495</v>
      </c>
      <c r="BR79" s="46">
        <v>120</v>
      </c>
      <c r="BS79" s="46">
        <v>60</v>
      </c>
      <c r="BX79" s="46">
        <v>30</v>
      </c>
      <c r="CC79" s="46">
        <v>480</v>
      </c>
      <c r="CE79" s="46">
        <v>180</v>
      </c>
      <c r="CL79" s="46">
        <v>75</v>
      </c>
      <c r="CR79" s="1415">
        <v>-23</v>
      </c>
      <c r="CS79" s="46">
        <v>360</v>
      </c>
      <c r="CU79" s="46">
        <v>120</v>
      </c>
      <c r="CZ79" s="46">
        <v>45</v>
      </c>
      <c r="DD79" s="46">
        <v>120</v>
      </c>
      <c r="DE79" s="46">
        <v>120</v>
      </c>
      <c r="DF79" s="46">
        <v>960</v>
      </c>
      <c r="DM79" s="46">
        <v>30</v>
      </c>
      <c r="DP79" s="46">
        <v>60</v>
      </c>
      <c r="DT79" s="46">
        <v>240</v>
      </c>
      <c r="DW79" s="46">
        <v>120</v>
      </c>
      <c r="DX79" s="46">
        <v>480</v>
      </c>
      <c r="EA79" s="46">
        <v>240</v>
      </c>
      <c r="EB79" s="47"/>
    </row>
    <row r="80" s="46" customFormat="1" customHeight="1" spans="1:132">
      <c r="A80" s="115" t="s">
        <v>359</v>
      </c>
      <c r="B80" s="109" t="s">
        <v>360</v>
      </c>
      <c r="C80" s="1369" t="s">
        <v>361</v>
      </c>
      <c r="D80" s="1366">
        <f t="shared" si="17"/>
        <v>-2940</v>
      </c>
      <c r="E80" s="1367">
        <v>5724</v>
      </c>
      <c r="F80" s="1371">
        <f t="shared" si="13"/>
        <v>2784</v>
      </c>
      <c r="G80" s="1372">
        <f t="shared" si="14"/>
        <v>2784</v>
      </c>
      <c r="H80" s="35">
        <v>9120</v>
      </c>
      <c r="I80" s="1394"/>
      <c r="J80" s="1374">
        <f t="shared" si="15"/>
        <v>0</v>
      </c>
      <c r="K80" s="1384">
        <f t="shared" si="16"/>
        <v>0</v>
      </c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402"/>
      <c r="W80" s="1402"/>
      <c r="X80" s="1402"/>
      <c r="Y80" s="1402"/>
      <c r="Z80" s="1402"/>
      <c r="AA80" s="1402"/>
      <c r="AB80" s="1402"/>
      <c r="AC80" s="1402"/>
      <c r="AD80" s="1402"/>
      <c r="AE80" s="1402"/>
      <c r="AF80" s="1402"/>
      <c r="AG80" s="1407"/>
      <c r="AI80" s="49"/>
      <c r="AJ80" s="49">
        <v>15</v>
      </c>
      <c r="AK80" s="46">
        <v>1</v>
      </c>
      <c r="AL80" s="49">
        <v>60</v>
      </c>
      <c r="AS80" s="46">
        <v>5</v>
      </c>
      <c r="AT80" s="46">
        <v>240</v>
      </c>
      <c r="AW80" s="46">
        <v>180</v>
      </c>
      <c r="AZ80" s="46">
        <v>120</v>
      </c>
      <c r="BA80" s="46">
        <v>180</v>
      </c>
      <c r="BF80" s="46">
        <v>90</v>
      </c>
      <c r="BG80" s="46">
        <v>120</v>
      </c>
      <c r="BJ80" s="46">
        <v>120</v>
      </c>
      <c r="BK80" s="46">
        <v>240</v>
      </c>
      <c r="BM80" s="46">
        <v>495</v>
      </c>
      <c r="BO80" s="46">
        <v>60</v>
      </c>
      <c r="BQ80" s="46">
        <v>540</v>
      </c>
      <c r="BR80" s="46">
        <v>120</v>
      </c>
      <c r="CC80" s="46">
        <v>480</v>
      </c>
      <c r="CE80" s="46">
        <v>120</v>
      </c>
      <c r="CG80" s="46">
        <v>60</v>
      </c>
      <c r="CL80" s="46">
        <v>135</v>
      </c>
      <c r="CR80" s="1415"/>
      <c r="CS80" s="46">
        <v>300</v>
      </c>
      <c r="CU80" s="46">
        <v>120</v>
      </c>
      <c r="CZ80" s="46">
        <v>45</v>
      </c>
      <c r="DD80" s="46">
        <v>120</v>
      </c>
      <c r="DE80" s="46">
        <v>120</v>
      </c>
      <c r="DF80" s="46">
        <v>960</v>
      </c>
      <c r="DJ80" s="46">
        <v>60</v>
      </c>
      <c r="DM80" s="46">
        <v>30</v>
      </c>
      <c r="DP80" s="46">
        <v>60</v>
      </c>
      <c r="DT80" s="46">
        <v>240</v>
      </c>
      <c r="DW80" s="46">
        <v>120</v>
      </c>
      <c r="DX80" s="46">
        <v>480</v>
      </c>
      <c r="DY80" s="46">
        <v>120</v>
      </c>
      <c r="EB80" s="47">
        <v>180</v>
      </c>
    </row>
    <row r="81" s="46" customFormat="1" customHeight="1" spans="1:132">
      <c r="A81" s="115" t="s">
        <v>362</v>
      </c>
      <c r="B81" s="109" t="s">
        <v>363</v>
      </c>
      <c r="C81" s="1369" t="s">
        <v>364</v>
      </c>
      <c r="D81" s="1366">
        <f t="shared" si="17"/>
        <v>-2550</v>
      </c>
      <c r="E81" s="1367">
        <v>7194</v>
      </c>
      <c r="F81" s="1371">
        <f t="shared" si="13"/>
        <v>4644</v>
      </c>
      <c r="G81" s="1372">
        <f t="shared" si="14"/>
        <v>4644</v>
      </c>
      <c r="H81" s="35">
        <v>9780</v>
      </c>
      <c r="I81" s="1394"/>
      <c r="J81" s="1374">
        <f t="shared" si="15"/>
        <v>0</v>
      </c>
      <c r="K81" s="1384">
        <f t="shared" si="16"/>
        <v>0</v>
      </c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402"/>
      <c r="W81" s="1402"/>
      <c r="X81" s="1402"/>
      <c r="Y81" s="1402"/>
      <c r="Z81" s="1402"/>
      <c r="AA81" s="1402"/>
      <c r="AB81" s="1402"/>
      <c r="AC81" s="1402"/>
      <c r="AD81" s="1402"/>
      <c r="AE81" s="1402"/>
      <c r="AF81" s="1402"/>
      <c r="AG81" s="1407">
        <v>240</v>
      </c>
      <c r="AI81" s="49"/>
      <c r="AJ81" s="49">
        <v>15</v>
      </c>
      <c r="AK81" s="46">
        <v>1</v>
      </c>
      <c r="AL81" s="49">
        <v>60</v>
      </c>
      <c r="AS81" s="46">
        <v>5</v>
      </c>
      <c r="AT81" s="46">
        <v>240</v>
      </c>
      <c r="AW81" s="46">
        <v>300</v>
      </c>
      <c r="AZ81" s="46">
        <v>120</v>
      </c>
      <c r="BA81" s="46">
        <v>300</v>
      </c>
      <c r="BF81" s="46">
        <v>30</v>
      </c>
      <c r="BG81" s="46">
        <v>120</v>
      </c>
      <c r="BM81" s="46">
        <v>495</v>
      </c>
      <c r="BR81" s="46">
        <v>120</v>
      </c>
      <c r="CC81" s="46">
        <v>480</v>
      </c>
      <c r="CL81" s="46">
        <v>75</v>
      </c>
      <c r="CR81" s="1415"/>
      <c r="CS81" s="46">
        <v>420</v>
      </c>
      <c r="CU81" s="46">
        <v>120</v>
      </c>
      <c r="CZ81" s="46">
        <v>45</v>
      </c>
      <c r="DD81" s="46">
        <v>120</v>
      </c>
      <c r="DE81" s="46">
        <v>120</v>
      </c>
      <c r="DF81" s="46">
        <v>960</v>
      </c>
      <c r="DH81" s="46">
        <v>120</v>
      </c>
      <c r="DM81" s="46">
        <v>30</v>
      </c>
      <c r="DP81" s="46">
        <v>60</v>
      </c>
      <c r="DW81" s="46">
        <v>60</v>
      </c>
      <c r="DX81" s="46">
        <v>480</v>
      </c>
      <c r="EB81" s="47"/>
    </row>
    <row r="82" s="46" customFormat="1" customHeight="1" spans="1:132">
      <c r="A82" s="115" t="s">
        <v>365</v>
      </c>
      <c r="B82" s="109" t="s">
        <v>366</v>
      </c>
      <c r="C82" s="1369" t="s">
        <v>367</v>
      </c>
      <c r="D82" s="1366">
        <f t="shared" si="17"/>
        <v>-2734</v>
      </c>
      <c r="E82" s="1367">
        <v>6594</v>
      </c>
      <c r="F82" s="1371">
        <f t="shared" si="13"/>
        <v>3860</v>
      </c>
      <c r="G82" s="1372">
        <f t="shared" si="14"/>
        <v>3860</v>
      </c>
      <c r="H82" s="35">
        <v>9900</v>
      </c>
      <c r="I82" s="1394"/>
      <c r="J82" s="1374">
        <f t="shared" si="15"/>
        <v>0</v>
      </c>
      <c r="K82" s="1384">
        <f t="shared" si="16"/>
        <v>0</v>
      </c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402"/>
      <c r="W82" s="1402"/>
      <c r="X82" s="1402"/>
      <c r="Y82" s="1402"/>
      <c r="Z82" s="1402"/>
      <c r="AA82" s="1402"/>
      <c r="AB82" s="1402"/>
      <c r="AC82" s="1402"/>
      <c r="AD82" s="1402"/>
      <c r="AE82" s="1402"/>
      <c r="AF82" s="1402"/>
      <c r="AG82" s="1407">
        <v>240</v>
      </c>
      <c r="AI82" s="49"/>
      <c r="AJ82" s="49">
        <v>15</v>
      </c>
      <c r="AK82" s="46">
        <v>1</v>
      </c>
      <c r="AL82" s="49">
        <v>60</v>
      </c>
      <c r="AS82" s="46">
        <v>5</v>
      </c>
      <c r="AT82" s="46">
        <v>240</v>
      </c>
      <c r="AW82" s="46">
        <v>180</v>
      </c>
      <c r="AZ82" s="46">
        <v>120</v>
      </c>
      <c r="BA82" s="46">
        <v>180</v>
      </c>
      <c r="BF82" s="46">
        <v>30</v>
      </c>
      <c r="BG82" s="46">
        <v>120</v>
      </c>
      <c r="BK82" s="46">
        <v>240</v>
      </c>
      <c r="BM82" s="46">
        <v>495</v>
      </c>
      <c r="BO82" s="46">
        <v>60</v>
      </c>
      <c r="BQ82" s="46">
        <v>540</v>
      </c>
      <c r="BR82" s="46">
        <v>120</v>
      </c>
      <c r="BX82" s="46">
        <v>30</v>
      </c>
      <c r="CC82" s="46">
        <v>480</v>
      </c>
      <c r="CE82" s="46">
        <v>120</v>
      </c>
      <c r="CL82" s="46">
        <v>75</v>
      </c>
      <c r="CR82" s="1415">
        <v>-26</v>
      </c>
      <c r="CS82" s="46">
        <v>360</v>
      </c>
      <c r="CU82" s="46">
        <v>120</v>
      </c>
      <c r="CZ82" s="46">
        <v>45</v>
      </c>
      <c r="DC82" s="46">
        <v>120</v>
      </c>
      <c r="DD82" s="46">
        <v>120</v>
      </c>
      <c r="DE82" s="46">
        <v>120</v>
      </c>
      <c r="DF82" s="46">
        <v>960</v>
      </c>
      <c r="DM82" s="46">
        <v>30</v>
      </c>
      <c r="DP82" s="46">
        <v>60</v>
      </c>
      <c r="DT82" s="46">
        <v>240</v>
      </c>
      <c r="DW82" s="46">
        <v>60</v>
      </c>
      <c r="DX82" s="46">
        <v>480</v>
      </c>
      <c r="EB82" s="47"/>
    </row>
    <row r="83" s="46" customFormat="1" customHeight="1" spans="1:132">
      <c r="A83" s="115" t="s">
        <v>368</v>
      </c>
      <c r="B83" s="109" t="s">
        <v>369</v>
      </c>
      <c r="C83" s="1369" t="s">
        <v>370</v>
      </c>
      <c r="D83" s="1366">
        <f t="shared" si="17"/>
        <v>588</v>
      </c>
      <c r="E83" s="1367">
        <v>3509</v>
      </c>
      <c r="F83" s="1371">
        <f t="shared" si="13"/>
        <v>4097</v>
      </c>
      <c r="G83" s="1372">
        <f t="shared" si="14"/>
        <v>-1903</v>
      </c>
      <c r="H83" s="37">
        <v>5880</v>
      </c>
      <c r="I83" s="1394"/>
      <c r="J83" s="1374">
        <f t="shared" si="15"/>
        <v>6000</v>
      </c>
      <c r="K83" s="1384">
        <f t="shared" si="16"/>
        <v>5000</v>
      </c>
      <c r="L83" s="160"/>
      <c r="M83" s="160"/>
      <c r="N83" s="160"/>
      <c r="O83" s="160"/>
      <c r="P83" s="160"/>
      <c r="Q83" s="162">
        <v>6000</v>
      </c>
      <c r="R83" s="160"/>
      <c r="S83" s="160"/>
      <c r="T83" s="160"/>
      <c r="U83" s="160"/>
      <c r="V83" s="1402"/>
      <c r="W83" s="1402"/>
      <c r="X83" s="1402"/>
      <c r="Y83" s="1402"/>
      <c r="Z83" s="1402"/>
      <c r="AA83" s="1402">
        <v>5000</v>
      </c>
      <c r="AB83" s="1402"/>
      <c r="AC83" s="1402"/>
      <c r="AD83" s="1402"/>
      <c r="AE83" s="1402"/>
      <c r="AF83" s="1402"/>
      <c r="AG83" s="1407"/>
      <c r="AH83" s="46">
        <v>90</v>
      </c>
      <c r="AI83" s="49"/>
      <c r="AJ83" s="49">
        <v>60</v>
      </c>
      <c r="AK83" s="46">
        <v>1</v>
      </c>
      <c r="AL83" s="49">
        <v>60</v>
      </c>
      <c r="AN83" s="46">
        <v>3600</v>
      </c>
      <c r="AO83" s="46">
        <v>360</v>
      </c>
      <c r="AS83" s="46">
        <v>5</v>
      </c>
      <c r="AW83" s="46">
        <v>300</v>
      </c>
      <c r="BA83" s="46">
        <v>120</v>
      </c>
      <c r="BF83" s="46">
        <v>120</v>
      </c>
      <c r="BK83" s="46">
        <v>240</v>
      </c>
      <c r="BR83" s="46">
        <v>120</v>
      </c>
      <c r="CA83" s="46">
        <v>720</v>
      </c>
      <c r="CC83" s="46">
        <v>2160</v>
      </c>
      <c r="CI83" s="46">
        <v>60</v>
      </c>
      <c r="CL83" s="46">
        <v>150</v>
      </c>
      <c r="CR83" s="1415"/>
      <c r="CZ83" s="46">
        <v>45</v>
      </c>
      <c r="DC83" s="46">
        <v>180</v>
      </c>
      <c r="DD83" s="46">
        <v>120</v>
      </c>
      <c r="DE83" s="46">
        <v>120</v>
      </c>
      <c r="DF83" s="46">
        <v>1872</v>
      </c>
      <c r="DP83" s="46">
        <v>60</v>
      </c>
      <c r="DS83" s="46">
        <v>240</v>
      </c>
      <c r="DT83" s="46">
        <v>240</v>
      </c>
      <c r="DW83" s="46">
        <v>60</v>
      </c>
      <c r="DX83" s="46">
        <v>1200</v>
      </c>
      <c r="DY83" s="46">
        <v>240</v>
      </c>
      <c r="EB83" s="47">
        <v>240</v>
      </c>
    </row>
    <row r="84" s="46" customFormat="1" customHeight="1" spans="1:132">
      <c r="A84" s="115" t="s">
        <v>371</v>
      </c>
      <c r="B84" s="109" t="s">
        <v>372</v>
      </c>
      <c r="C84" s="1369" t="s">
        <v>373</v>
      </c>
      <c r="D84" s="1366">
        <f t="shared" si="17"/>
        <v>-564</v>
      </c>
      <c r="E84" s="1367">
        <v>5129</v>
      </c>
      <c r="F84" s="1371">
        <f t="shared" si="13"/>
        <v>4565</v>
      </c>
      <c r="G84" s="1372">
        <f t="shared" si="14"/>
        <v>-1435</v>
      </c>
      <c r="H84" s="37">
        <v>7140</v>
      </c>
      <c r="I84" s="1394"/>
      <c r="J84" s="1374">
        <f t="shared" si="15"/>
        <v>6000</v>
      </c>
      <c r="K84" s="1384">
        <f t="shared" si="16"/>
        <v>5000</v>
      </c>
      <c r="L84" s="160"/>
      <c r="M84" s="160"/>
      <c r="N84" s="160"/>
      <c r="O84" s="160"/>
      <c r="P84" s="160"/>
      <c r="Q84" s="162">
        <v>3000</v>
      </c>
      <c r="R84" s="160">
        <v>3000</v>
      </c>
      <c r="S84" s="160"/>
      <c r="T84" s="160"/>
      <c r="U84" s="160"/>
      <c r="V84" s="1402"/>
      <c r="W84" s="1402"/>
      <c r="X84" s="1402"/>
      <c r="Y84" s="1402"/>
      <c r="Z84" s="1402"/>
      <c r="AA84" s="1402">
        <v>5000</v>
      </c>
      <c r="AB84" s="1402"/>
      <c r="AC84" s="1402"/>
      <c r="AD84" s="1402"/>
      <c r="AE84" s="1402"/>
      <c r="AF84" s="1402"/>
      <c r="AG84" s="1407"/>
      <c r="AH84" s="46">
        <v>90</v>
      </c>
      <c r="AI84" s="49"/>
      <c r="AJ84" s="49"/>
      <c r="AK84" s="46">
        <v>1</v>
      </c>
      <c r="AL84" s="49">
        <v>60</v>
      </c>
      <c r="AN84" s="46">
        <v>3600</v>
      </c>
      <c r="AO84" s="46">
        <v>120</v>
      </c>
      <c r="AS84" s="46">
        <v>5</v>
      </c>
      <c r="AW84" s="46">
        <v>300</v>
      </c>
      <c r="BF84" s="46">
        <v>180</v>
      </c>
      <c r="BK84" s="46">
        <v>180</v>
      </c>
      <c r="BR84" s="46">
        <v>180</v>
      </c>
      <c r="CA84" s="46">
        <v>720</v>
      </c>
      <c r="CC84" s="46">
        <v>2160</v>
      </c>
      <c r="CL84" s="46">
        <v>150</v>
      </c>
      <c r="CP84" s="46">
        <v>300</v>
      </c>
      <c r="CR84" s="1415"/>
      <c r="CS84" s="46">
        <v>360</v>
      </c>
      <c r="CZ84" s="46">
        <v>45</v>
      </c>
      <c r="DD84" s="46">
        <v>120</v>
      </c>
      <c r="DF84" s="46">
        <v>3024</v>
      </c>
      <c r="DM84" s="46">
        <v>60</v>
      </c>
      <c r="DP84" s="46">
        <v>60</v>
      </c>
      <c r="DS84" s="46">
        <v>240</v>
      </c>
      <c r="DT84" s="46">
        <v>240</v>
      </c>
      <c r="DX84" s="46">
        <v>1200</v>
      </c>
      <c r="EB84" s="47">
        <v>180</v>
      </c>
    </row>
    <row r="85" s="46" customFormat="1" customHeight="1" spans="1:132">
      <c r="A85" s="115" t="s">
        <v>374</v>
      </c>
      <c r="B85" s="109" t="s">
        <v>375</v>
      </c>
      <c r="C85" s="1369" t="s">
        <v>376</v>
      </c>
      <c r="D85" s="1366">
        <f t="shared" si="17"/>
        <v>-744</v>
      </c>
      <c r="E85" s="1367">
        <v>4824</v>
      </c>
      <c r="F85" s="1371">
        <f t="shared" si="13"/>
        <v>4080</v>
      </c>
      <c r="G85" s="1372">
        <f t="shared" si="14"/>
        <v>-1920</v>
      </c>
      <c r="H85" s="37">
        <v>6900</v>
      </c>
      <c r="I85" s="1394"/>
      <c r="J85" s="1374">
        <f t="shared" si="15"/>
        <v>6000</v>
      </c>
      <c r="K85" s="1384">
        <f t="shared" si="16"/>
        <v>5000</v>
      </c>
      <c r="L85" s="160"/>
      <c r="M85" s="160"/>
      <c r="N85" s="160"/>
      <c r="O85" s="160"/>
      <c r="P85" s="160"/>
      <c r="Q85" s="162">
        <v>3000</v>
      </c>
      <c r="R85" s="160">
        <v>3000</v>
      </c>
      <c r="S85" s="160"/>
      <c r="T85" s="160"/>
      <c r="U85" s="160"/>
      <c r="V85" s="1402"/>
      <c r="W85" s="1402"/>
      <c r="X85" s="1402"/>
      <c r="Y85" s="1402"/>
      <c r="Z85" s="1402"/>
      <c r="AA85" s="1402">
        <v>5000</v>
      </c>
      <c r="AB85" s="1402"/>
      <c r="AC85" s="1402"/>
      <c r="AD85" s="1402"/>
      <c r="AE85" s="1402"/>
      <c r="AF85" s="1402"/>
      <c r="AG85" s="1407"/>
      <c r="AH85" s="46">
        <v>90</v>
      </c>
      <c r="AI85" s="49"/>
      <c r="AJ85" s="49"/>
      <c r="AK85" s="46">
        <v>1</v>
      </c>
      <c r="AL85" s="49">
        <v>60</v>
      </c>
      <c r="AN85" s="46">
        <v>3600</v>
      </c>
      <c r="AS85" s="46">
        <v>5</v>
      </c>
      <c r="AW85" s="46">
        <v>300</v>
      </c>
      <c r="BF85" s="46">
        <v>120</v>
      </c>
      <c r="BK85" s="46">
        <v>180</v>
      </c>
      <c r="BR85" s="46">
        <v>180</v>
      </c>
      <c r="BX85" s="46">
        <v>5</v>
      </c>
      <c r="CA85" s="46">
        <v>720</v>
      </c>
      <c r="CC85" s="46">
        <v>2160</v>
      </c>
      <c r="CL85" s="46">
        <v>150</v>
      </c>
      <c r="CP85" s="46">
        <v>240</v>
      </c>
      <c r="CR85" s="1415"/>
      <c r="CS85" s="46">
        <v>360</v>
      </c>
      <c r="CU85" s="46">
        <v>180</v>
      </c>
      <c r="CZ85" s="46">
        <v>45</v>
      </c>
      <c r="DD85" s="46">
        <v>120</v>
      </c>
      <c r="DE85" s="46">
        <v>120</v>
      </c>
      <c r="DF85" s="46">
        <v>3024</v>
      </c>
      <c r="DM85" s="46">
        <v>60</v>
      </c>
      <c r="DS85" s="46">
        <v>360</v>
      </c>
      <c r="DT85" s="46">
        <v>240</v>
      </c>
      <c r="DW85" s="46">
        <v>60</v>
      </c>
      <c r="DX85" s="46">
        <v>1200</v>
      </c>
      <c r="EB85" s="47">
        <v>240</v>
      </c>
    </row>
    <row r="86" s="46" customFormat="1" customHeight="1" spans="1:132">
      <c r="A86" s="115" t="s">
        <v>377</v>
      </c>
      <c r="B86" s="109" t="s">
        <v>378</v>
      </c>
      <c r="C86" s="1369" t="s">
        <v>379</v>
      </c>
      <c r="D86" s="1366">
        <f t="shared" si="17"/>
        <v>-1362</v>
      </c>
      <c r="E86" s="1367">
        <v>2784</v>
      </c>
      <c r="F86" s="1362">
        <f t="shared" si="13"/>
        <v>1422</v>
      </c>
      <c r="G86" s="1363">
        <f t="shared" si="14"/>
        <v>1422</v>
      </c>
      <c r="H86" s="37">
        <v>5940</v>
      </c>
      <c r="I86" s="1394"/>
      <c r="J86" s="1374">
        <f t="shared" si="15"/>
        <v>0</v>
      </c>
      <c r="K86" s="1384">
        <f t="shared" si="16"/>
        <v>11000</v>
      </c>
      <c r="L86" s="160"/>
      <c r="M86" s="160"/>
      <c r="N86" s="160"/>
      <c r="O86" s="160"/>
      <c r="P86" s="160"/>
      <c r="R86" s="160"/>
      <c r="S86" s="160"/>
      <c r="T86" s="160"/>
      <c r="U86" s="160"/>
      <c r="V86" s="1402"/>
      <c r="W86" s="1402"/>
      <c r="X86" s="1402"/>
      <c r="Y86" s="1402"/>
      <c r="Z86" s="1402"/>
      <c r="AA86" s="1402">
        <v>5000</v>
      </c>
      <c r="AB86" s="1402"/>
      <c r="AC86" s="1402"/>
      <c r="AD86" s="162">
        <v>6000</v>
      </c>
      <c r="AE86" s="1402"/>
      <c r="AF86" s="1402"/>
      <c r="AG86" s="1407"/>
      <c r="AH86" s="46">
        <v>90</v>
      </c>
      <c r="AI86" s="49"/>
      <c r="AJ86" s="49">
        <v>120</v>
      </c>
      <c r="AK86" s="46">
        <v>1</v>
      </c>
      <c r="AL86" s="49">
        <v>60</v>
      </c>
      <c r="AN86" s="46">
        <v>3600</v>
      </c>
      <c r="AO86" s="46">
        <v>240</v>
      </c>
      <c r="AP86" s="46">
        <v>60</v>
      </c>
      <c r="AS86" s="46">
        <v>5</v>
      </c>
      <c r="AU86" s="46">
        <v>60</v>
      </c>
      <c r="AW86" s="46">
        <v>300</v>
      </c>
      <c r="AZ86" s="46">
        <v>120</v>
      </c>
      <c r="BF86" s="46">
        <v>180</v>
      </c>
      <c r="BK86" s="46">
        <v>240</v>
      </c>
      <c r="BO86" s="46">
        <v>60</v>
      </c>
      <c r="BR86" s="46">
        <v>180</v>
      </c>
      <c r="BX86" s="46">
        <v>5</v>
      </c>
      <c r="CA86" s="46">
        <v>720</v>
      </c>
      <c r="CC86" s="46">
        <v>2160</v>
      </c>
      <c r="CL86" s="46">
        <v>150</v>
      </c>
      <c r="CN86" s="46">
        <v>240</v>
      </c>
      <c r="CP86" s="46">
        <v>420</v>
      </c>
      <c r="CR86" s="1415"/>
      <c r="CS86" s="46">
        <v>60</v>
      </c>
      <c r="CU86" s="46">
        <v>240</v>
      </c>
      <c r="CZ86" s="46">
        <v>45</v>
      </c>
      <c r="DC86" s="46">
        <v>240</v>
      </c>
      <c r="DD86" s="46">
        <v>120</v>
      </c>
      <c r="DE86" s="46">
        <v>120</v>
      </c>
      <c r="DF86" s="46">
        <v>2592</v>
      </c>
      <c r="DJ86" s="46">
        <v>300</v>
      </c>
      <c r="DM86" s="46">
        <v>150</v>
      </c>
      <c r="DP86" s="46">
        <v>60</v>
      </c>
      <c r="DT86" s="46">
        <v>360</v>
      </c>
      <c r="DW86" s="46">
        <v>60</v>
      </c>
      <c r="DX86" s="46">
        <v>1200</v>
      </c>
      <c r="DY86" s="46">
        <v>240</v>
      </c>
      <c r="EA86" s="46">
        <v>480</v>
      </c>
      <c r="EB86" s="47">
        <v>240</v>
      </c>
    </row>
    <row r="87" s="46" customFormat="1" customHeight="1" spans="1:132">
      <c r="A87" s="115" t="s">
        <v>380</v>
      </c>
      <c r="B87" s="109" t="s">
        <v>381</v>
      </c>
      <c r="C87" s="1369" t="s">
        <v>382</v>
      </c>
      <c r="D87" s="1366">
        <f t="shared" si="17"/>
        <v>896</v>
      </c>
      <c r="E87" s="1367">
        <v>6519</v>
      </c>
      <c r="F87" s="1371">
        <f t="shared" si="13"/>
        <v>7415</v>
      </c>
      <c r="G87" s="1372">
        <f t="shared" si="14"/>
        <v>2415</v>
      </c>
      <c r="H87" s="35">
        <v>14440</v>
      </c>
      <c r="I87" s="157"/>
      <c r="J87" s="1374">
        <f t="shared" si="15"/>
        <v>5000</v>
      </c>
      <c r="K87" s="1384">
        <f t="shared" si="16"/>
        <v>0</v>
      </c>
      <c r="L87" s="162"/>
      <c r="M87" s="162"/>
      <c r="N87" s="162"/>
      <c r="O87" s="162"/>
      <c r="P87" s="162"/>
      <c r="Q87" s="162"/>
      <c r="R87" s="162">
        <v>5000</v>
      </c>
      <c r="S87" s="162"/>
      <c r="T87" s="162"/>
      <c r="U87" s="162"/>
      <c r="V87" s="1402"/>
      <c r="W87" s="1402"/>
      <c r="X87" s="1402"/>
      <c r="Y87" s="1402"/>
      <c r="Z87" s="1402"/>
      <c r="AA87" s="1402"/>
      <c r="AB87" s="1402"/>
      <c r="AC87" s="1402"/>
      <c r="AD87" s="1402"/>
      <c r="AE87" s="1402"/>
      <c r="AF87" s="1402"/>
      <c r="AG87" s="1407">
        <v>144</v>
      </c>
      <c r="AH87" s="46">
        <v>360</v>
      </c>
      <c r="AI87" s="49"/>
      <c r="AJ87" s="49"/>
      <c r="AK87" s="46">
        <v>1</v>
      </c>
      <c r="AL87" s="49"/>
      <c r="AW87" s="46">
        <v>504</v>
      </c>
      <c r="BA87" s="46">
        <v>2016</v>
      </c>
      <c r="BD87" s="46">
        <v>864</v>
      </c>
      <c r="BJ87" s="46">
        <v>720</v>
      </c>
      <c r="BK87" s="46">
        <v>720</v>
      </c>
      <c r="BM87" s="46">
        <v>720</v>
      </c>
      <c r="BT87" s="46">
        <v>792</v>
      </c>
      <c r="BU87" s="46">
        <v>864</v>
      </c>
      <c r="CA87" s="46">
        <v>576</v>
      </c>
      <c r="CI87" s="46">
        <v>72</v>
      </c>
      <c r="CL87" s="46">
        <v>216</v>
      </c>
      <c r="CR87" s="1415"/>
      <c r="CS87" s="46">
        <v>1008</v>
      </c>
      <c r="DC87" s="46">
        <v>504</v>
      </c>
      <c r="DH87" s="46">
        <v>1440</v>
      </c>
      <c r="DJ87" s="46">
        <v>288</v>
      </c>
      <c r="DN87" s="46">
        <v>216</v>
      </c>
      <c r="EB87" s="47"/>
    </row>
    <row r="88" s="178" customFormat="1" customHeight="1" spans="1:132">
      <c r="A88" s="116" t="s">
        <v>383</v>
      </c>
      <c r="B88" s="112" t="s">
        <v>384</v>
      </c>
      <c r="C88" s="1373" t="s">
        <v>385</v>
      </c>
      <c r="D88" s="1366">
        <f t="shared" si="17"/>
        <v>-288</v>
      </c>
      <c r="E88" s="1367">
        <v>588</v>
      </c>
      <c r="F88" s="1371">
        <f t="shared" si="13"/>
        <v>300</v>
      </c>
      <c r="G88" s="1372">
        <f t="shared" si="14"/>
        <v>300</v>
      </c>
      <c r="H88" s="1374"/>
      <c r="I88" s="1333">
        <v>1206</v>
      </c>
      <c r="J88" s="1374">
        <f t="shared" si="15"/>
        <v>0</v>
      </c>
      <c r="K88" s="1384">
        <f t="shared" si="16"/>
        <v>0</v>
      </c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336"/>
      <c r="W88" s="1336"/>
      <c r="X88" s="1336"/>
      <c r="Y88" s="1336"/>
      <c r="Z88" s="1337"/>
      <c r="AA88" s="1336"/>
      <c r="AB88" s="1336"/>
      <c r="AC88" s="1336"/>
      <c r="AD88" s="1336"/>
      <c r="AE88" s="1336"/>
      <c r="AF88" s="1336"/>
      <c r="AG88" s="1338"/>
      <c r="AH88" s="178">
        <v>30</v>
      </c>
      <c r="AI88" s="1339"/>
      <c r="AJ88" s="1339"/>
      <c r="AL88" s="1339"/>
      <c r="AP88" s="1411"/>
      <c r="AW88" s="178">
        <v>42</v>
      </c>
      <c r="BA88" s="178">
        <v>168</v>
      </c>
      <c r="BD88" s="178">
        <v>72</v>
      </c>
      <c r="BJ88" s="178">
        <v>60</v>
      </c>
      <c r="BK88" s="178">
        <v>60</v>
      </c>
      <c r="BM88" s="178">
        <v>60</v>
      </c>
      <c r="BT88" s="178">
        <v>66</v>
      </c>
      <c r="BU88" s="178">
        <v>72</v>
      </c>
      <c r="CA88" s="178">
        <v>48</v>
      </c>
      <c r="CI88" s="178">
        <v>6</v>
      </c>
      <c r="CL88" s="178">
        <v>18</v>
      </c>
      <c r="CR88" s="1340"/>
      <c r="DC88" s="178">
        <v>42</v>
      </c>
      <c r="DH88" s="178">
        <v>120</v>
      </c>
      <c r="DJ88" s="178">
        <v>24</v>
      </c>
      <c r="DN88" s="178">
        <v>18</v>
      </c>
      <c r="EB88" s="47"/>
    </row>
    <row r="89" s="46" customFormat="1" customHeight="1" spans="1:132">
      <c r="A89" s="115" t="s">
        <v>386</v>
      </c>
      <c r="B89" s="109" t="s">
        <v>387</v>
      </c>
      <c r="C89" s="1369" t="s">
        <v>388</v>
      </c>
      <c r="D89" s="1366">
        <f t="shared" si="17"/>
        <v>-2624</v>
      </c>
      <c r="E89" s="1367">
        <v>5804</v>
      </c>
      <c r="F89" s="1371">
        <f t="shared" si="13"/>
        <v>3180</v>
      </c>
      <c r="G89" s="1372">
        <f t="shared" si="14"/>
        <v>180</v>
      </c>
      <c r="H89" s="37">
        <v>3900</v>
      </c>
      <c r="I89" s="1392"/>
      <c r="J89" s="1374">
        <f t="shared" si="15"/>
        <v>3000</v>
      </c>
      <c r="K89" s="1384">
        <f t="shared" si="16"/>
        <v>4000</v>
      </c>
      <c r="L89" s="156"/>
      <c r="M89" s="156"/>
      <c r="N89" s="156"/>
      <c r="O89" s="156"/>
      <c r="P89" s="156"/>
      <c r="Q89" s="156"/>
      <c r="R89" s="156">
        <v>3000</v>
      </c>
      <c r="S89" s="156"/>
      <c r="T89" s="156"/>
      <c r="U89" s="156"/>
      <c r="V89" s="1401"/>
      <c r="W89" s="1401"/>
      <c r="X89" s="1401"/>
      <c r="Y89" s="1401"/>
      <c r="Z89" s="1406"/>
      <c r="AA89" s="156">
        <v>4000</v>
      </c>
      <c r="AB89" s="1401"/>
      <c r="AC89" s="1401"/>
      <c r="AD89" s="1401"/>
      <c r="AE89" s="1401"/>
      <c r="AF89" s="1401"/>
      <c r="AG89" s="1408"/>
      <c r="AH89" s="46">
        <v>52</v>
      </c>
      <c r="AI89" s="49"/>
      <c r="AJ89" s="49">
        <v>38</v>
      </c>
      <c r="AK89" s="46">
        <v>1</v>
      </c>
      <c r="AL89" s="49"/>
      <c r="AM89" s="46">
        <v>120</v>
      </c>
      <c r="AN89" s="46">
        <v>96</v>
      </c>
      <c r="AO89" s="46">
        <v>720</v>
      </c>
      <c r="AP89" s="46">
        <v>40</v>
      </c>
      <c r="AS89" s="46">
        <v>2</v>
      </c>
      <c r="AW89" s="46">
        <v>40</v>
      </c>
      <c r="BF89" s="46">
        <v>78</v>
      </c>
      <c r="BJ89" s="46">
        <v>56</v>
      </c>
      <c r="BK89" s="46">
        <v>40</v>
      </c>
      <c r="BR89" s="46">
        <v>40</v>
      </c>
      <c r="BS89" s="46">
        <v>32</v>
      </c>
      <c r="BX89" s="46">
        <v>32</v>
      </c>
      <c r="CA89" s="46">
        <v>212</v>
      </c>
      <c r="CC89" s="46">
        <v>320</v>
      </c>
      <c r="CE89" s="46">
        <v>96</v>
      </c>
      <c r="CL89" s="46">
        <v>91</v>
      </c>
      <c r="CM89" s="46">
        <v>24</v>
      </c>
      <c r="CP89" s="46">
        <v>480</v>
      </c>
      <c r="CR89" s="1415"/>
      <c r="CS89" s="46">
        <v>800</v>
      </c>
      <c r="CZ89" s="46">
        <v>20</v>
      </c>
      <c r="DC89" s="46">
        <v>2504</v>
      </c>
      <c r="DD89" s="46">
        <v>80</v>
      </c>
      <c r="DG89" s="46">
        <v>80</v>
      </c>
      <c r="DH89" s="46">
        <v>120</v>
      </c>
      <c r="DM89" s="46">
        <v>78</v>
      </c>
      <c r="DN89" s="46">
        <v>98</v>
      </c>
      <c r="DP89" s="46">
        <v>8</v>
      </c>
      <c r="DQ89" s="46">
        <v>80</v>
      </c>
      <c r="DS89" s="46">
        <v>498</v>
      </c>
      <c r="DT89" s="46">
        <v>80</v>
      </c>
      <c r="DX89" s="46">
        <v>480</v>
      </c>
      <c r="EA89" s="46">
        <v>184</v>
      </c>
      <c r="EB89" s="47"/>
    </row>
    <row r="90" s="46" customFormat="1" customHeight="1" spans="1:132">
      <c r="A90" s="115" t="s">
        <v>389</v>
      </c>
      <c r="B90" s="109" t="s">
        <v>390</v>
      </c>
      <c r="C90" s="1369" t="s">
        <v>391</v>
      </c>
      <c r="D90" s="1366">
        <f t="shared" si="17"/>
        <v>-3024</v>
      </c>
      <c r="E90" s="1367">
        <v>6612</v>
      </c>
      <c r="F90" s="1371">
        <f t="shared" si="13"/>
        <v>3588</v>
      </c>
      <c r="G90" s="1372">
        <f t="shared" si="14"/>
        <v>3588</v>
      </c>
      <c r="H90" s="37">
        <v>4300</v>
      </c>
      <c r="I90" s="1392"/>
      <c r="J90" s="1374">
        <f t="shared" si="15"/>
        <v>0</v>
      </c>
      <c r="K90" s="1384">
        <f t="shared" si="16"/>
        <v>4000</v>
      </c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401"/>
      <c r="W90" s="1401"/>
      <c r="X90" s="1401"/>
      <c r="Y90" s="1401"/>
      <c r="Z90" s="1406"/>
      <c r="AA90" s="156">
        <v>4000</v>
      </c>
      <c r="AB90" s="1401"/>
      <c r="AC90" s="1401"/>
      <c r="AD90" s="1401"/>
      <c r="AE90" s="1401"/>
      <c r="AF90" s="1401"/>
      <c r="AG90" s="1408">
        <v>96</v>
      </c>
      <c r="AH90" s="46">
        <v>52</v>
      </c>
      <c r="AI90" s="49"/>
      <c r="AJ90" s="49">
        <v>38</v>
      </c>
      <c r="AK90" s="46">
        <v>1</v>
      </c>
      <c r="AL90" s="49"/>
      <c r="AN90" s="46">
        <v>80</v>
      </c>
      <c r="AO90" s="46">
        <v>480</v>
      </c>
      <c r="AP90" s="46">
        <v>88</v>
      </c>
      <c r="AS90" s="46">
        <v>2</v>
      </c>
      <c r="AW90" s="46">
        <v>40</v>
      </c>
      <c r="AZ90" s="46">
        <v>32</v>
      </c>
      <c r="BF90" s="46">
        <v>166</v>
      </c>
      <c r="BK90" s="46">
        <v>40</v>
      </c>
      <c r="BR90" s="46">
        <v>40</v>
      </c>
      <c r="BS90" s="46">
        <v>32</v>
      </c>
      <c r="BX90" s="46">
        <v>32</v>
      </c>
      <c r="CA90" s="46">
        <v>212</v>
      </c>
      <c r="CE90" s="46">
        <v>96</v>
      </c>
      <c r="CL90" s="46">
        <v>91</v>
      </c>
      <c r="CM90" s="46">
        <v>24</v>
      </c>
      <c r="CP90" s="46">
        <v>520</v>
      </c>
      <c r="CR90" s="1415">
        <v>-16</v>
      </c>
      <c r="CS90" s="46">
        <v>800</v>
      </c>
      <c r="CZ90" s="46">
        <v>20</v>
      </c>
      <c r="DC90" s="46">
        <v>80</v>
      </c>
      <c r="DG90" s="46">
        <v>80</v>
      </c>
      <c r="DM90" s="46">
        <v>102</v>
      </c>
      <c r="DN90" s="46">
        <v>98</v>
      </c>
      <c r="DP90" s="46">
        <v>24</v>
      </c>
      <c r="DQ90" s="46">
        <v>80</v>
      </c>
      <c r="DS90" s="46">
        <v>498</v>
      </c>
      <c r="DT90" s="46">
        <v>120</v>
      </c>
      <c r="DX90" s="46">
        <v>480</v>
      </c>
      <c r="EA90" s="46">
        <v>184</v>
      </c>
      <c r="EB90" s="47"/>
    </row>
    <row r="91" s="46" customFormat="1" customHeight="1" spans="1:132">
      <c r="A91" s="116" t="s">
        <v>392</v>
      </c>
      <c r="B91" s="109" t="s">
        <v>393</v>
      </c>
      <c r="C91" s="1369" t="s">
        <v>394</v>
      </c>
      <c r="D91" s="1366">
        <f t="shared" si="17"/>
        <v>524</v>
      </c>
      <c r="E91" s="1367">
        <v>3171</v>
      </c>
      <c r="F91" s="1371">
        <f t="shared" si="13"/>
        <v>3695</v>
      </c>
      <c r="G91" s="1372">
        <f t="shared" si="14"/>
        <v>-1305</v>
      </c>
      <c r="H91" s="37">
        <v>4000</v>
      </c>
      <c r="I91" s="1392"/>
      <c r="J91" s="1374">
        <f t="shared" si="15"/>
        <v>5000</v>
      </c>
      <c r="K91" s="1384">
        <f t="shared" si="16"/>
        <v>5000</v>
      </c>
      <c r="L91" s="156"/>
      <c r="M91" s="156"/>
      <c r="N91" s="156"/>
      <c r="O91" s="156"/>
      <c r="P91" s="156"/>
      <c r="Q91" s="156">
        <v>5000</v>
      </c>
      <c r="R91" s="156"/>
      <c r="S91" s="156"/>
      <c r="T91" s="156"/>
      <c r="U91" s="156"/>
      <c r="V91" s="1401"/>
      <c r="W91" s="1401"/>
      <c r="X91" s="1401"/>
      <c r="Y91" s="156">
        <v>5000</v>
      </c>
      <c r="Z91" s="1406"/>
      <c r="AA91" s="1401"/>
      <c r="AB91" s="1401"/>
      <c r="AC91" s="1401"/>
      <c r="AD91" s="1401"/>
      <c r="AE91" s="1401"/>
      <c r="AF91" s="1401"/>
      <c r="AG91" s="1407">
        <v>120</v>
      </c>
      <c r="AH91" s="46">
        <v>52</v>
      </c>
      <c r="AI91" s="49"/>
      <c r="AJ91" s="49">
        <v>46</v>
      </c>
      <c r="AK91" s="46">
        <v>1</v>
      </c>
      <c r="AL91" s="49">
        <v>120</v>
      </c>
      <c r="AM91" s="46">
        <v>120</v>
      </c>
      <c r="AN91" s="46">
        <v>160</v>
      </c>
      <c r="AO91" s="46">
        <v>720</v>
      </c>
      <c r="AP91" s="46">
        <v>88</v>
      </c>
      <c r="AS91" s="46">
        <v>2</v>
      </c>
      <c r="AW91" s="46">
        <v>80</v>
      </c>
      <c r="AZ91" s="46">
        <v>120</v>
      </c>
      <c r="BA91" s="46">
        <v>2000</v>
      </c>
      <c r="BF91" s="46">
        <v>102</v>
      </c>
      <c r="BJ91" s="46">
        <v>704</v>
      </c>
      <c r="BK91" s="46">
        <v>160</v>
      </c>
      <c r="BO91" s="46">
        <v>200</v>
      </c>
      <c r="BQ91" s="46">
        <v>304</v>
      </c>
      <c r="BR91" s="46">
        <v>208</v>
      </c>
      <c r="BS91" s="46">
        <v>112</v>
      </c>
      <c r="BZ91" s="46">
        <v>5</v>
      </c>
      <c r="CA91" s="46">
        <v>52</v>
      </c>
      <c r="CF91" s="46">
        <v>304</v>
      </c>
      <c r="CL91" s="46">
        <v>91</v>
      </c>
      <c r="CM91" s="46">
        <v>80</v>
      </c>
      <c r="CP91" s="46">
        <v>200</v>
      </c>
      <c r="CR91" s="1415"/>
      <c r="CS91" s="46">
        <v>120</v>
      </c>
      <c r="CZ91" s="46">
        <v>20</v>
      </c>
      <c r="DA91" s="46">
        <v>12</v>
      </c>
      <c r="DC91" s="46">
        <v>2008</v>
      </c>
      <c r="DD91" s="46">
        <v>440</v>
      </c>
      <c r="DE91" s="46">
        <v>80</v>
      </c>
      <c r="DG91" s="46">
        <v>120</v>
      </c>
      <c r="DH91" s="46">
        <v>120</v>
      </c>
      <c r="DM91" s="46">
        <v>102</v>
      </c>
      <c r="DN91" s="46">
        <v>18</v>
      </c>
      <c r="DP91" s="46">
        <v>32</v>
      </c>
      <c r="DQ91" s="46">
        <v>240</v>
      </c>
      <c r="DS91" s="46">
        <v>18</v>
      </c>
      <c r="DT91" s="46">
        <v>160</v>
      </c>
      <c r="DX91" s="46">
        <v>480</v>
      </c>
      <c r="EA91" s="46">
        <v>184</v>
      </c>
      <c r="EB91" s="47"/>
    </row>
    <row r="92" s="46" customFormat="1" customHeight="1" spans="1:132">
      <c r="A92" s="116" t="s">
        <v>395</v>
      </c>
      <c r="B92" s="109" t="s">
        <v>396</v>
      </c>
      <c r="C92" s="1369" t="s">
        <v>397</v>
      </c>
      <c r="D92" s="1366">
        <f t="shared" si="17"/>
        <v>-1335</v>
      </c>
      <c r="E92" s="1367">
        <v>4798</v>
      </c>
      <c r="F92" s="1371">
        <f t="shared" si="13"/>
        <v>3463</v>
      </c>
      <c r="G92" s="1372">
        <f t="shared" si="14"/>
        <v>3463</v>
      </c>
      <c r="H92" s="37">
        <v>2750</v>
      </c>
      <c r="I92" s="1392"/>
      <c r="J92" s="1374">
        <f t="shared" si="15"/>
        <v>0</v>
      </c>
      <c r="K92" s="1384">
        <f t="shared" si="16"/>
        <v>3000</v>
      </c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401"/>
      <c r="W92" s="1401"/>
      <c r="X92" s="1401"/>
      <c r="Y92" s="156">
        <v>3000</v>
      </c>
      <c r="Z92" s="1406"/>
      <c r="AA92" s="1401"/>
      <c r="AB92" s="1401"/>
      <c r="AC92" s="1401"/>
      <c r="AD92" s="1401"/>
      <c r="AE92" s="1401"/>
      <c r="AF92" s="1401"/>
      <c r="AG92" s="1407">
        <v>96</v>
      </c>
      <c r="AH92" s="46">
        <v>52</v>
      </c>
      <c r="AI92" s="49"/>
      <c r="AJ92" s="49">
        <v>22</v>
      </c>
      <c r="AK92" s="46">
        <v>1</v>
      </c>
      <c r="AL92" s="49"/>
      <c r="AS92" s="46">
        <v>2</v>
      </c>
      <c r="AW92" s="46">
        <v>40</v>
      </c>
      <c r="BF92" s="46">
        <v>78</v>
      </c>
      <c r="BK92" s="46">
        <v>80</v>
      </c>
      <c r="BQ92" s="46">
        <v>200</v>
      </c>
      <c r="BR92" s="46">
        <v>208</v>
      </c>
      <c r="BS92" s="46">
        <v>56</v>
      </c>
      <c r="BX92" s="46">
        <v>32</v>
      </c>
      <c r="CA92" s="46">
        <v>52</v>
      </c>
      <c r="CL92" s="46">
        <v>91</v>
      </c>
      <c r="CM92" s="46">
        <v>40</v>
      </c>
      <c r="CR92" s="1415">
        <v>-24</v>
      </c>
      <c r="CS92" s="46">
        <v>120</v>
      </c>
      <c r="CZ92" s="46">
        <v>20</v>
      </c>
      <c r="DA92" s="46">
        <v>23</v>
      </c>
      <c r="DD92" s="46">
        <v>80</v>
      </c>
      <c r="DM92" s="46">
        <v>54</v>
      </c>
      <c r="DN92" s="46">
        <v>18</v>
      </c>
      <c r="DP92" s="46">
        <v>24</v>
      </c>
      <c r="DQ92" s="46">
        <v>80</v>
      </c>
      <c r="DS92" s="46">
        <v>18</v>
      </c>
      <c r="DT92" s="46">
        <v>160</v>
      </c>
      <c r="DX92" s="46">
        <v>480</v>
      </c>
      <c r="EA92" s="46">
        <v>184</v>
      </c>
      <c r="EB92" s="47"/>
    </row>
    <row r="93" s="46" customFormat="1" customHeight="1" spans="1:132">
      <c r="A93" s="116" t="s">
        <v>398</v>
      </c>
      <c r="B93" s="109" t="s">
        <v>399</v>
      </c>
      <c r="C93" s="1369" t="s">
        <v>400</v>
      </c>
      <c r="D93" s="1366">
        <f t="shared" si="17"/>
        <v>129</v>
      </c>
      <c r="E93" s="1367">
        <v>4136</v>
      </c>
      <c r="F93" s="1371">
        <f t="shared" si="13"/>
        <v>4265</v>
      </c>
      <c r="G93" s="1372">
        <f t="shared" si="14"/>
        <v>1265</v>
      </c>
      <c r="H93" s="37">
        <v>1608</v>
      </c>
      <c r="I93" s="1392"/>
      <c r="J93" s="1374">
        <f t="shared" si="15"/>
        <v>3000</v>
      </c>
      <c r="K93" s="1384">
        <f t="shared" si="16"/>
        <v>5000</v>
      </c>
      <c r="L93" s="156"/>
      <c r="M93" s="156"/>
      <c r="N93" s="156"/>
      <c r="O93" s="156"/>
      <c r="P93" s="156"/>
      <c r="Q93" s="156"/>
      <c r="R93" s="156">
        <v>3000</v>
      </c>
      <c r="S93" s="156"/>
      <c r="T93" s="156"/>
      <c r="U93" s="156"/>
      <c r="V93" s="1401"/>
      <c r="W93" s="1401"/>
      <c r="X93" s="1401"/>
      <c r="Y93" s="156">
        <v>5000</v>
      </c>
      <c r="Z93" s="1406"/>
      <c r="AA93" s="1401"/>
      <c r="AB93" s="1401"/>
      <c r="AC93" s="1401"/>
      <c r="AD93" s="1401"/>
      <c r="AE93" s="1401"/>
      <c r="AF93" s="1401"/>
      <c r="AG93" s="1407">
        <v>120</v>
      </c>
      <c r="AH93" s="46">
        <v>52</v>
      </c>
      <c r="AI93" s="49"/>
      <c r="AJ93" s="49">
        <v>30</v>
      </c>
      <c r="AK93" s="46">
        <v>1</v>
      </c>
      <c r="AL93" s="49"/>
      <c r="AN93" s="46">
        <v>160</v>
      </c>
      <c r="AO93" s="46">
        <v>160</v>
      </c>
      <c r="AP93" s="46">
        <v>88</v>
      </c>
      <c r="AS93" s="46">
        <v>2</v>
      </c>
      <c r="AW93" s="46">
        <v>56</v>
      </c>
      <c r="BF93" s="46">
        <v>78</v>
      </c>
      <c r="BJ93" s="46">
        <v>320</v>
      </c>
      <c r="BK93" s="46">
        <v>80</v>
      </c>
      <c r="BQ93" s="46">
        <v>304</v>
      </c>
      <c r="BR93" s="46">
        <v>208</v>
      </c>
      <c r="BS93" s="46">
        <v>96</v>
      </c>
      <c r="CA93" s="46">
        <v>52</v>
      </c>
      <c r="CF93" s="46">
        <v>200</v>
      </c>
      <c r="CL93" s="46">
        <v>91</v>
      </c>
      <c r="CM93" s="46">
        <v>80</v>
      </c>
      <c r="CP93" s="46">
        <v>600</v>
      </c>
      <c r="CR93" s="1415"/>
      <c r="CS93" s="46">
        <v>240</v>
      </c>
      <c r="CZ93" s="46">
        <v>20</v>
      </c>
      <c r="DA93" s="46">
        <v>15</v>
      </c>
      <c r="DC93" s="46">
        <v>72</v>
      </c>
      <c r="DD93" s="46">
        <v>200</v>
      </c>
      <c r="DG93" s="46">
        <v>80</v>
      </c>
      <c r="DJ93" s="46">
        <v>104</v>
      </c>
      <c r="DM93" s="46">
        <v>78</v>
      </c>
      <c r="DN93" s="46">
        <v>98</v>
      </c>
      <c r="DP93" s="46">
        <v>24</v>
      </c>
      <c r="DQ93" s="46">
        <v>176</v>
      </c>
      <c r="DS93" s="46">
        <v>818</v>
      </c>
      <c r="DT93" s="46">
        <v>160</v>
      </c>
      <c r="DX93" s="46">
        <v>480</v>
      </c>
      <c r="EB93" s="47"/>
    </row>
    <row r="94" s="46" customFormat="1" customHeight="1" spans="1:132">
      <c r="A94" s="115" t="s">
        <v>401</v>
      </c>
      <c r="B94" s="109" t="s">
        <v>402</v>
      </c>
      <c r="C94" s="1369" t="s">
        <v>403</v>
      </c>
      <c r="D94" s="1366">
        <f t="shared" si="17"/>
        <v>-1614</v>
      </c>
      <c r="E94" s="1367">
        <v>6728</v>
      </c>
      <c r="F94" s="1371">
        <f t="shared" si="13"/>
        <v>5114</v>
      </c>
      <c r="G94" s="1372">
        <f t="shared" si="14"/>
        <v>5114</v>
      </c>
      <c r="H94" s="37">
        <v>2800</v>
      </c>
      <c r="I94" s="1392"/>
      <c r="J94" s="1374">
        <f t="shared" si="15"/>
        <v>0</v>
      </c>
      <c r="K94" s="1384">
        <f t="shared" si="16"/>
        <v>5000</v>
      </c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401"/>
      <c r="W94" s="1401"/>
      <c r="X94" s="1401"/>
      <c r="Y94" s="156">
        <v>5000</v>
      </c>
      <c r="Z94" s="1406"/>
      <c r="AA94" s="1401"/>
      <c r="AB94" s="1401"/>
      <c r="AC94" s="1401"/>
      <c r="AD94" s="1401"/>
      <c r="AE94" s="1401"/>
      <c r="AF94" s="1401"/>
      <c r="AG94" s="1407"/>
      <c r="AH94" s="46">
        <v>52</v>
      </c>
      <c r="AI94" s="49"/>
      <c r="AJ94" s="49">
        <v>14</v>
      </c>
      <c r="AK94" s="46">
        <v>1</v>
      </c>
      <c r="AL94" s="49"/>
      <c r="AS94" s="46">
        <v>2</v>
      </c>
      <c r="AW94" s="46">
        <v>40</v>
      </c>
      <c r="BF94" s="46">
        <v>78</v>
      </c>
      <c r="BJ94" s="46">
        <v>320</v>
      </c>
      <c r="BK94" s="46">
        <v>80</v>
      </c>
      <c r="BS94" s="46">
        <v>56</v>
      </c>
      <c r="BX94" s="46">
        <v>32</v>
      </c>
      <c r="CA94" s="46">
        <v>52</v>
      </c>
      <c r="CC94" s="46">
        <v>320</v>
      </c>
      <c r="CL94" s="46">
        <v>91</v>
      </c>
      <c r="CM94" s="46">
        <v>24</v>
      </c>
      <c r="CR94" s="1415">
        <v>-24</v>
      </c>
      <c r="CS94" s="46">
        <v>240</v>
      </c>
      <c r="CZ94" s="46">
        <v>20</v>
      </c>
      <c r="DA94" s="46">
        <v>30</v>
      </c>
      <c r="DH94" s="46">
        <v>120</v>
      </c>
      <c r="DJ94" s="46">
        <v>400</v>
      </c>
      <c r="DM94" s="46">
        <v>54</v>
      </c>
      <c r="DN94" s="46">
        <v>18</v>
      </c>
      <c r="DP94" s="46">
        <v>8</v>
      </c>
      <c r="DS94" s="46">
        <v>18</v>
      </c>
      <c r="DT94" s="46">
        <v>160</v>
      </c>
      <c r="DX94" s="46">
        <v>480</v>
      </c>
      <c r="EB94" s="47"/>
    </row>
    <row r="95" s="46" customFormat="1" customHeight="1" spans="1:132">
      <c r="A95" s="116" t="s">
        <v>404</v>
      </c>
      <c r="B95" s="109" t="s">
        <v>405</v>
      </c>
      <c r="C95" s="1369" t="s">
        <v>406</v>
      </c>
      <c r="D95" s="1366">
        <f t="shared" si="17"/>
        <v>-1418</v>
      </c>
      <c r="E95" s="1367">
        <v>4751</v>
      </c>
      <c r="F95" s="1371">
        <f t="shared" si="13"/>
        <v>3333</v>
      </c>
      <c r="G95" s="1372">
        <f t="shared" si="14"/>
        <v>3333</v>
      </c>
      <c r="H95" s="37">
        <v>5820</v>
      </c>
      <c r="I95" s="1392"/>
      <c r="J95" s="1374">
        <f t="shared" si="15"/>
        <v>0</v>
      </c>
      <c r="K95" s="1384">
        <f t="shared" si="16"/>
        <v>0</v>
      </c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401"/>
      <c r="W95" s="1401"/>
      <c r="X95" s="1401"/>
      <c r="Y95" s="1401"/>
      <c r="Z95" s="1406"/>
      <c r="AA95" s="1401"/>
      <c r="AB95" s="1401"/>
      <c r="AC95" s="1401"/>
      <c r="AD95" s="1401"/>
      <c r="AE95" s="1401"/>
      <c r="AF95" s="1401"/>
      <c r="AG95" s="1407">
        <v>40</v>
      </c>
      <c r="AH95" s="46">
        <v>52</v>
      </c>
      <c r="AI95" s="49"/>
      <c r="AJ95" s="49">
        <v>22</v>
      </c>
      <c r="AK95" s="46">
        <v>1</v>
      </c>
      <c r="AL95" s="49">
        <v>40</v>
      </c>
      <c r="AS95" s="46">
        <v>2</v>
      </c>
      <c r="AW95" s="46">
        <v>40</v>
      </c>
      <c r="AZ95" s="46">
        <v>120</v>
      </c>
      <c r="BF95" s="46">
        <v>78</v>
      </c>
      <c r="BK95" s="46">
        <v>80</v>
      </c>
      <c r="BO95" s="46">
        <v>160</v>
      </c>
      <c r="BR95" s="46">
        <v>208</v>
      </c>
      <c r="BS95" s="46">
        <v>96</v>
      </c>
      <c r="CA95" s="46">
        <v>52</v>
      </c>
      <c r="CD95" s="46">
        <v>5</v>
      </c>
      <c r="CL95" s="46">
        <v>91</v>
      </c>
      <c r="CM95" s="46">
        <v>80</v>
      </c>
      <c r="CR95" s="1415"/>
      <c r="CS95" s="46">
        <v>80</v>
      </c>
      <c r="CZ95" s="46">
        <v>20</v>
      </c>
      <c r="DA95" s="46">
        <v>10</v>
      </c>
      <c r="DG95" s="46">
        <v>80</v>
      </c>
      <c r="DM95" s="46">
        <v>78</v>
      </c>
      <c r="DN95" s="46">
        <v>18</v>
      </c>
      <c r="DP95" s="46">
        <v>32</v>
      </c>
      <c r="DQ95" s="46">
        <v>80</v>
      </c>
      <c r="DR95" s="46">
        <v>304</v>
      </c>
      <c r="DS95" s="46">
        <v>18</v>
      </c>
      <c r="DX95" s="46">
        <v>480</v>
      </c>
      <c r="DY95" s="46">
        <v>120</v>
      </c>
      <c r="EB95" s="47"/>
    </row>
    <row r="96" s="46" customFormat="1" customHeight="1" spans="1:132">
      <c r="A96" s="115" t="s">
        <v>407</v>
      </c>
      <c r="B96" s="109" t="s">
        <v>408</v>
      </c>
      <c r="C96" s="1369" t="s">
        <v>409</v>
      </c>
      <c r="D96" s="1366">
        <f t="shared" si="17"/>
        <v>1777</v>
      </c>
      <c r="E96" s="1367">
        <v>2034</v>
      </c>
      <c r="F96" s="1371">
        <f t="shared" si="13"/>
        <v>3811</v>
      </c>
      <c r="G96" s="1372">
        <f t="shared" si="14"/>
        <v>811</v>
      </c>
      <c r="H96" s="37">
        <v>3730</v>
      </c>
      <c r="I96" s="1392"/>
      <c r="J96" s="1374">
        <f t="shared" si="15"/>
        <v>3000</v>
      </c>
      <c r="K96" s="1384">
        <f t="shared" si="16"/>
        <v>0</v>
      </c>
      <c r="L96" s="156"/>
      <c r="M96" s="156"/>
      <c r="N96" s="156"/>
      <c r="O96" s="156"/>
      <c r="P96" s="156"/>
      <c r="Q96" s="156"/>
      <c r="R96" s="156">
        <v>3000</v>
      </c>
      <c r="S96" s="156"/>
      <c r="T96" s="156"/>
      <c r="U96" s="156"/>
      <c r="V96" s="1401"/>
      <c r="W96" s="1401"/>
      <c r="X96" s="1401"/>
      <c r="Y96" s="1401"/>
      <c r="Z96" s="1406"/>
      <c r="AA96" s="1401"/>
      <c r="AB96" s="1401"/>
      <c r="AC96" s="1401"/>
      <c r="AD96" s="1401"/>
      <c r="AE96" s="1401"/>
      <c r="AF96" s="1401"/>
      <c r="AG96" s="1407"/>
      <c r="AH96" s="46">
        <v>52</v>
      </c>
      <c r="AI96" s="49"/>
      <c r="AJ96" s="49">
        <v>30</v>
      </c>
      <c r="AK96" s="46">
        <v>1</v>
      </c>
      <c r="AL96" s="49"/>
      <c r="AP96" s="46">
        <v>120</v>
      </c>
      <c r="AS96" s="46">
        <v>2</v>
      </c>
      <c r="AW96" s="46">
        <v>48</v>
      </c>
      <c r="BF96" s="46">
        <v>78</v>
      </c>
      <c r="BJ96" s="46">
        <v>160</v>
      </c>
      <c r="BK96" s="46">
        <v>80</v>
      </c>
      <c r="BR96" s="46">
        <v>208</v>
      </c>
      <c r="BS96" s="46">
        <v>80</v>
      </c>
      <c r="CA96" s="46">
        <v>52</v>
      </c>
      <c r="CC96" s="46">
        <v>200</v>
      </c>
      <c r="CF96" s="46">
        <v>400</v>
      </c>
      <c r="CG96" s="46">
        <v>120</v>
      </c>
      <c r="CL96" s="46">
        <v>91</v>
      </c>
      <c r="CM96" s="46">
        <v>80</v>
      </c>
      <c r="CR96" s="1415"/>
      <c r="CS96" s="46">
        <v>80</v>
      </c>
      <c r="CZ96" s="46">
        <v>20</v>
      </c>
      <c r="DA96" s="46">
        <v>15</v>
      </c>
      <c r="DG96" s="46">
        <v>80</v>
      </c>
      <c r="DH96" s="46">
        <v>120</v>
      </c>
      <c r="DJ96" s="46">
        <v>104</v>
      </c>
      <c r="DM96" s="46">
        <v>78</v>
      </c>
      <c r="DN96" s="46">
        <v>18</v>
      </c>
      <c r="DP96" s="46">
        <v>24</v>
      </c>
      <c r="DQ96" s="46">
        <v>176</v>
      </c>
      <c r="DS96" s="46">
        <v>18</v>
      </c>
      <c r="DT96" s="46">
        <v>80</v>
      </c>
      <c r="DY96" s="46">
        <v>120</v>
      </c>
      <c r="EA96" s="46">
        <v>184</v>
      </c>
      <c r="EB96" s="47"/>
    </row>
    <row r="97" s="178" customFormat="1" customHeight="1" spans="1:132">
      <c r="A97" s="115" t="s">
        <v>410</v>
      </c>
      <c r="B97" s="112" t="s">
        <v>411</v>
      </c>
      <c r="C97" s="1424" t="s">
        <v>412</v>
      </c>
      <c r="D97" s="1366">
        <f t="shared" si="17"/>
        <v>-246</v>
      </c>
      <c r="E97" s="1367">
        <v>499</v>
      </c>
      <c r="F97" s="1371">
        <f t="shared" si="13"/>
        <v>253</v>
      </c>
      <c r="G97" s="1372">
        <f t="shared" si="14"/>
        <v>253</v>
      </c>
      <c r="H97" s="37"/>
      <c r="I97" s="1333">
        <v>738</v>
      </c>
      <c r="J97" s="1374">
        <f t="shared" si="15"/>
        <v>0</v>
      </c>
      <c r="K97" s="1384">
        <f t="shared" si="16"/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336"/>
      <c r="W97" s="1336"/>
      <c r="X97" s="1336"/>
      <c r="Y97" s="1336"/>
      <c r="Z97" s="1337"/>
      <c r="AA97" s="1336"/>
      <c r="AB97" s="1336"/>
      <c r="AC97" s="1336"/>
      <c r="AD97" s="1336"/>
      <c r="AE97" s="1336"/>
      <c r="AF97" s="1336"/>
      <c r="AG97" s="1338"/>
      <c r="AH97" s="46">
        <v>52</v>
      </c>
      <c r="AI97" s="1339"/>
      <c r="AJ97" s="1339">
        <v>6</v>
      </c>
      <c r="AL97" s="1339"/>
      <c r="AP97" s="46"/>
      <c r="AT97" s="212"/>
      <c r="AW97" s="178">
        <v>48</v>
      </c>
      <c r="BF97" s="178">
        <v>9</v>
      </c>
      <c r="BO97" s="211">
        <v>10</v>
      </c>
      <c r="CA97" s="178">
        <v>52</v>
      </c>
      <c r="CC97" s="178">
        <v>105</v>
      </c>
      <c r="CL97" s="178">
        <v>91</v>
      </c>
      <c r="CR97" s="1340"/>
      <c r="CZ97" s="178">
        <v>20</v>
      </c>
      <c r="DC97" s="211">
        <v>50</v>
      </c>
      <c r="DF97" s="212"/>
      <c r="DM97" s="178">
        <v>6</v>
      </c>
      <c r="DN97" s="178">
        <v>18</v>
      </c>
      <c r="DS97" s="211">
        <v>18</v>
      </c>
      <c r="EB97" s="47"/>
    </row>
    <row r="98" s="46" customFormat="1" customHeight="1" spans="1:132">
      <c r="A98" s="116" t="s">
        <v>413</v>
      </c>
      <c r="B98" s="109" t="s">
        <v>414</v>
      </c>
      <c r="C98" s="1369" t="s">
        <v>415</v>
      </c>
      <c r="D98" s="1366">
        <f t="shared" si="17"/>
        <v>-1549</v>
      </c>
      <c r="E98" s="1367">
        <v>4424</v>
      </c>
      <c r="F98" s="1371">
        <f t="shared" si="13"/>
        <v>2875</v>
      </c>
      <c r="G98" s="1372">
        <f t="shared" si="14"/>
        <v>2875</v>
      </c>
      <c r="H98" s="37">
        <v>3240</v>
      </c>
      <c r="I98" s="1392"/>
      <c r="J98" s="1374">
        <f t="shared" si="15"/>
        <v>0</v>
      </c>
      <c r="K98" s="1384">
        <f t="shared" si="16"/>
        <v>3000</v>
      </c>
      <c r="L98" s="156"/>
      <c r="M98" s="156"/>
      <c r="N98" s="156"/>
      <c r="O98" s="155"/>
      <c r="P98" s="156"/>
      <c r="Q98" s="156"/>
      <c r="R98" s="156"/>
      <c r="S98" s="156"/>
      <c r="T98" s="156"/>
      <c r="U98" s="156"/>
      <c r="V98" s="1401"/>
      <c r="W98" s="1401"/>
      <c r="X98" s="1401"/>
      <c r="Y98" s="1401"/>
      <c r="Z98" s="1406"/>
      <c r="AA98" s="1401"/>
      <c r="AB98" s="156">
        <v>3000</v>
      </c>
      <c r="AC98" s="1401"/>
      <c r="AD98" s="1401"/>
      <c r="AE98" s="1401"/>
      <c r="AF98" s="1401"/>
      <c r="AG98" s="1407">
        <v>160</v>
      </c>
      <c r="AH98" s="46">
        <v>48</v>
      </c>
      <c r="AI98" s="49"/>
      <c r="AJ98" s="49">
        <v>68</v>
      </c>
      <c r="AK98" s="46">
        <v>1</v>
      </c>
      <c r="AL98" s="49"/>
      <c r="AP98" s="46">
        <v>192</v>
      </c>
      <c r="AS98" s="46">
        <v>2</v>
      </c>
      <c r="AW98" s="46">
        <v>80</v>
      </c>
      <c r="AZ98" s="46">
        <v>208</v>
      </c>
      <c r="BF98" s="46">
        <v>244</v>
      </c>
      <c r="BK98" s="46">
        <v>64</v>
      </c>
      <c r="BR98" s="46">
        <v>224</v>
      </c>
      <c r="BX98" s="46">
        <v>80</v>
      </c>
      <c r="CA98" s="46">
        <v>44</v>
      </c>
      <c r="CB98" s="46">
        <v>288</v>
      </c>
      <c r="CC98" s="46">
        <v>160</v>
      </c>
      <c r="CD98" s="46">
        <v>5</v>
      </c>
      <c r="CL98" s="46">
        <v>68</v>
      </c>
      <c r="CR98" s="1415">
        <v>-48</v>
      </c>
      <c r="CS98" s="46">
        <v>240</v>
      </c>
      <c r="CZ98" s="46">
        <v>24</v>
      </c>
      <c r="DA98" s="46">
        <v>13</v>
      </c>
      <c r="DE98" s="46">
        <v>192</v>
      </c>
      <c r="DF98" s="46">
        <v>64</v>
      </c>
      <c r="DK98" s="46">
        <v>192</v>
      </c>
      <c r="DM98" s="46">
        <v>132</v>
      </c>
      <c r="DN98" s="46">
        <v>76</v>
      </c>
      <c r="DP98" s="46">
        <v>96</v>
      </c>
      <c r="DQ98" s="46">
        <v>320</v>
      </c>
      <c r="EA98" s="46">
        <v>128</v>
      </c>
      <c r="EB98" s="47"/>
    </row>
    <row r="99" s="46" customFormat="1" customHeight="1" spans="1:132">
      <c r="A99" s="116" t="s">
        <v>416</v>
      </c>
      <c r="B99" s="109" t="s">
        <v>417</v>
      </c>
      <c r="C99" s="1369" t="s">
        <v>418</v>
      </c>
      <c r="D99" s="1366">
        <f t="shared" si="17"/>
        <v>2070</v>
      </c>
      <c r="E99" s="1367">
        <v>1669</v>
      </c>
      <c r="F99" s="1371">
        <f t="shared" si="13"/>
        <v>3739</v>
      </c>
      <c r="G99" s="1372">
        <f t="shared" si="14"/>
        <v>739</v>
      </c>
      <c r="H99" s="37">
        <v>2434</v>
      </c>
      <c r="I99" s="1392"/>
      <c r="J99" s="1374">
        <f t="shared" si="15"/>
        <v>3000</v>
      </c>
      <c r="K99" s="1384">
        <f t="shared" si="16"/>
        <v>0</v>
      </c>
      <c r="L99" s="156"/>
      <c r="M99" s="156"/>
      <c r="N99" s="156"/>
      <c r="O99" s="156"/>
      <c r="P99" s="156"/>
      <c r="Q99" s="156"/>
      <c r="R99" s="156"/>
      <c r="S99" s="156">
        <v>3000</v>
      </c>
      <c r="T99" s="156"/>
      <c r="U99" s="156"/>
      <c r="V99" s="1401"/>
      <c r="W99" s="1401"/>
      <c r="X99" s="1401"/>
      <c r="Y99" s="1401"/>
      <c r="Z99" s="1406"/>
      <c r="AA99" s="1401"/>
      <c r="AB99" s="1401"/>
      <c r="AC99" s="1401"/>
      <c r="AD99" s="1401"/>
      <c r="AE99" s="1401"/>
      <c r="AF99" s="1401"/>
      <c r="AG99" s="1407"/>
      <c r="AH99" s="46">
        <v>24</v>
      </c>
      <c r="AI99" s="49"/>
      <c r="AJ99" s="49">
        <v>36</v>
      </c>
      <c r="AK99" s="46">
        <v>1</v>
      </c>
      <c r="AL99" s="49"/>
      <c r="AP99" s="46">
        <v>48</v>
      </c>
      <c r="AS99" s="46">
        <v>2</v>
      </c>
      <c r="AW99" s="46">
        <v>48</v>
      </c>
      <c r="BF99" s="46">
        <v>164</v>
      </c>
      <c r="BK99" s="46">
        <v>64</v>
      </c>
      <c r="BR99" s="46">
        <v>224</v>
      </c>
      <c r="CA99" s="46">
        <v>22</v>
      </c>
      <c r="CC99" s="46">
        <v>160</v>
      </c>
      <c r="CL99" s="46">
        <v>34</v>
      </c>
      <c r="CR99" s="1415"/>
      <c r="CS99" s="46">
        <v>240</v>
      </c>
      <c r="CZ99" s="46">
        <v>12</v>
      </c>
      <c r="DA99" s="46">
        <v>16</v>
      </c>
      <c r="DG99" s="46">
        <v>80</v>
      </c>
      <c r="DM99" s="46">
        <v>82</v>
      </c>
      <c r="DN99" s="46">
        <v>38</v>
      </c>
      <c r="DP99" s="46">
        <v>32</v>
      </c>
      <c r="DQ99" s="46">
        <v>240</v>
      </c>
      <c r="EA99" s="46">
        <v>128</v>
      </c>
      <c r="EB99" s="47"/>
    </row>
    <row r="100" s="46" customFormat="1" customHeight="1" spans="1:132">
      <c r="A100" s="116" t="s">
        <v>419</v>
      </c>
      <c r="B100" s="109" t="s">
        <v>420</v>
      </c>
      <c r="C100" s="1369" t="s">
        <v>421</v>
      </c>
      <c r="D100" s="1366">
        <f t="shared" si="17"/>
        <v>-1118</v>
      </c>
      <c r="E100" s="1367">
        <v>3842</v>
      </c>
      <c r="F100" s="1371">
        <f t="shared" si="13"/>
        <v>2724</v>
      </c>
      <c r="G100" s="1372">
        <f t="shared" si="14"/>
        <v>2724</v>
      </c>
      <c r="H100" s="37">
        <v>4803</v>
      </c>
      <c r="I100" s="1392"/>
      <c r="J100" s="1374">
        <f t="shared" si="15"/>
        <v>0</v>
      </c>
      <c r="K100" s="1384">
        <f t="shared" si="16"/>
        <v>0</v>
      </c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401"/>
      <c r="W100" s="1401"/>
      <c r="X100" s="1401"/>
      <c r="Y100" s="1401"/>
      <c r="Z100" s="1406"/>
      <c r="AA100" s="1401"/>
      <c r="AB100" s="1401"/>
      <c r="AC100" s="1401"/>
      <c r="AD100" s="1401"/>
      <c r="AE100" s="1401"/>
      <c r="AF100" s="1401"/>
      <c r="AG100" s="1407">
        <v>160</v>
      </c>
      <c r="AH100" s="46">
        <v>48</v>
      </c>
      <c r="AI100" s="49"/>
      <c r="AJ100" s="49">
        <v>34</v>
      </c>
      <c r="AK100" s="46">
        <v>1</v>
      </c>
      <c r="AL100" s="49"/>
      <c r="AS100" s="46">
        <v>2</v>
      </c>
      <c r="AW100" s="46">
        <v>80</v>
      </c>
      <c r="BF100" s="46">
        <v>162</v>
      </c>
      <c r="BK100" s="46">
        <v>64</v>
      </c>
      <c r="BR100" s="46">
        <v>304</v>
      </c>
      <c r="BX100" s="46">
        <v>80</v>
      </c>
      <c r="CA100" s="46">
        <v>44</v>
      </c>
      <c r="CL100" s="46">
        <v>68</v>
      </c>
      <c r="CR100" s="1415">
        <v>-64</v>
      </c>
      <c r="CS100" s="46">
        <v>80</v>
      </c>
      <c r="CZ100" s="46">
        <v>24</v>
      </c>
      <c r="DA100" s="46">
        <v>16</v>
      </c>
      <c r="DE100" s="46">
        <v>192</v>
      </c>
      <c r="DK100" s="46">
        <v>96</v>
      </c>
      <c r="DM100" s="46">
        <v>100</v>
      </c>
      <c r="DN100" s="46">
        <v>76</v>
      </c>
      <c r="DP100" s="46">
        <v>48</v>
      </c>
      <c r="DQ100" s="46">
        <v>160</v>
      </c>
      <c r="DT100" s="46">
        <v>64</v>
      </c>
      <c r="DY100" s="46">
        <v>240</v>
      </c>
      <c r="EB100" s="47"/>
    </row>
    <row r="101" s="46" customFormat="1" customHeight="1" spans="1:132">
      <c r="A101" s="116" t="s">
        <v>422</v>
      </c>
      <c r="B101" s="109" t="s">
        <v>423</v>
      </c>
      <c r="C101" s="1369" t="s">
        <v>424</v>
      </c>
      <c r="D101" s="1366">
        <f t="shared" si="17"/>
        <v>-371</v>
      </c>
      <c r="E101" s="1367">
        <v>2873</v>
      </c>
      <c r="F101" s="1371">
        <f t="shared" si="13"/>
        <v>2502</v>
      </c>
      <c r="G101" s="1372">
        <f t="shared" si="14"/>
        <v>2502</v>
      </c>
      <c r="H101" s="37">
        <v>3316</v>
      </c>
      <c r="I101" s="1392"/>
      <c r="J101" s="1374">
        <f t="shared" si="15"/>
        <v>0</v>
      </c>
      <c r="K101" s="1384">
        <f t="shared" si="16"/>
        <v>0</v>
      </c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401"/>
      <c r="W101" s="1401"/>
      <c r="X101" s="1401"/>
      <c r="Y101" s="1401"/>
      <c r="Z101" s="1406"/>
      <c r="AA101" s="1401"/>
      <c r="AB101" s="1401"/>
      <c r="AC101" s="1401"/>
      <c r="AD101" s="1401"/>
      <c r="AE101" s="1401"/>
      <c r="AF101" s="1401"/>
      <c r="AG101" s="1407"/>
      <c r="AH101" s="46">
        <v>24</v>
      </c>
      <c r="AI101" s="49"/>
      <c r="AJ101" s="49">
        <v>34</v>
      </c>
      <c r="AK101" s="46">
        <v>1</v>
      </c>
      <c r="AL101" s="49"/>
      <c r="AS101" s="46">
        <v>2</v>
      </c>
      <c r="AW101" s="46">
        <v>48</v>
      </c>
      <c r="AZ101" s="46">
        <v>64</v>
      </c>
      <c r="BF101" s="46">
        <v>98</v>
      </c>
      <c r="BK101" s="46">
        <v>64</v>
      </c>
      <c r="CA101" s="46">
        <v>22</v>
      </c>
      <c r="CE101" s="46">
        <v>112</v>
      </c>
      <c r="CL101" s="46">
        <v>34</v>
      </c>
      <c r="CR101" s="1415"/>
      <c r="CS101" s="46">
        <v>80</v>
      </c>
      <c r="CZ101" s="46">
        <v>12</v>
      </c>
      <c r="DA101" s="46">
        <v>35</v>
      </c>
      <c r="DM101" s="46">
        <v>66</v>
      </c>
      <c r="DN101" s="46">
        <v>38</v>
      </c>
      <c r="DP101" s="46">
        <v>16</v>
      </c>
      <c r="DT101" s="46">
        <v>64</v>
      </c>
      <c r="EB101" s="47"/>
    </row>
    <row r="102" s="46" customFormat="1" customHeight="1" spans="1:132">
      <c r="A102" s="116" t="s">
        <v>425</v>
      </c>
      <c r="B102" s="109" t="s">
        <v>426</v>
      </c>
      <c r="C102" s="1369" t="s">
        <v>427</v>
      </c>
      <c r="D102" s="1366">
        <f t="shared" si="17"/>
        <v>-1080</v>
      </c>
      <c r="E102" s="1367">
        <v>3077</v>
      </c>
      <c r="F102" s="1371">
        <f t="shared" si="13"/>
        <v>1997</v>
      </c>
      <c r="G102" s="1372">
        <f t="shared" si="14"/>
        <v>1997</v>
      </c>
      <c r="H102" s="37">
        <v>4208</v>
      </c>
      <c r="I102" s="1392"/>
      <c r="J102" s="1374">
        <f t="shared" si="15"/>
        <v>0</v>
      </c>
      <c r="K102" s="1384">
        <f t="shared" si="16"/>
        <v>0</v>
      </c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401"/>
      <c r="W102" s="1401"/>
      <c r="X102" s="1401"/>
      <c r="Y102" s="1401"/>
      <c r="Z102" s="1406"/>
      <c r="AA102" s="1401"/>
      <c r="AB102" s="1401"/>
      <c r="AC102" s="1401"/>
      <c r="AD102" s="1401"/>
      <c r="AE102" s="1401"/>
      <c r="AF102" s="1401"/>
      <c r="AG102" s="1407"/>
      <c r="AH102" s="46">
        <v>24</v>
      </c>
      <c r="AI102" s="49"/>
      <c r="AJ102" s="49">
        <v>34</v>
      </c>
      <c r="AK102" s="46">
        <v>1</v>
      </c>
      <c r="AL102" s="49"/>
      <c r="AP102" s="46">
        <v>128</v>
      </c>
      <c r="AS102" s="46">
        <v>2</v>
      </c>
      <c r="AW102" s="46">
        <v>80</v>
      </c>
      <c r="AZ102" s="46">
        <v>208</v>
      </c>
      <c r="BF102" s="46">
        <v>98</v>
      </c>
      <c r="BK102" s="46">
        <v>64</v>
      </c>
      <c r="BR102" s="46">
        <v>304</v>
      </c>
      <c r="BX102" s="46">
        <v>80</v>
      </c>
      <c r="CA102" s="46">
        <v>22</v>
      </c>
      <c r="CC102" s="46">
        <v>112</v>
      </c>
      <c r="CL102" s="46">
        <v>34</v>
      </c>
      <c r="CR102" s="1415">
        <v>-64</v>
      </c>
      <c r="CS102" s="46">
        <v>240</v>
      </c>
      <c r="CU102" s="46">
        <v>80</v>
      </c>
      <c r="CZ102" s="46">
        <v>12</v>
      </c>
      <c r="DA102" s="46">
        <v>8</v>
      </c>
      <c r="DE102" s="46">
        <v>192</v>
      </c>
      <c r="DF102" s="46">
        <v>64</v>
      </c>
      <c r="DK102" s="46">
        <v>96</v>
      </c>
      <c r="DM102" s="46">
        <v>82</v>
      </c>
      <c r="DN102" s="46">
        <v>38</v>
      </c>
      <c r="DP102" s="46">
        <v>64</v>
      </c>
      <c r="DQ102" s="46">
        <v>208</v>
      </c>
      <c r="EB102" s="47"/>
    </row>
    <row r="103" s="46" customFormat="1" customHeight="1" spans="1:132">
      <c r="A103" s="116" t="s">
        <v>428</v>
      </c>
      <c r="B103" s="109" t="s">
        <v>429</v>
      </c>
      <c r="C103" s="1369" t="s">
        <v>430</v>
      </c>
      <c r="D103" s="1366">
        <f t="shared" si="17"/>
        <v>-823</v>
      </c>
      <c r="E103" s="1367">
        <v>3035</v>
      </c>
      <c r="F103" s="1371">
        <f t="shared" si="13"/>
        <v>2212</v>
      </c>
      <c r="G103" s="1372">
        <f t="shared" si="14"/>
        <v>2212</v>
      </c>
      <c r="H103" s="37">
        <v>4518</v>
      </c>
      <c r="I103" s="1392"/>
      <c r="J103" s="1374">
        <f t="shared" si="15"/>
        <v>0</v>
      </c>
      <c r="K103" s="1384">
        <f t="shared" si="16"/>
        <v>0</v>
      </c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401"/>
      <c r="W103" s="1401"/>
      <c r="X103" s="1401"/>
      <c r="Y103" s="1401"/>
      <c r="Z103" s="1406"/>
      <c r="AA103" s="1401"/>
      <c r="AB103" s="1401"/>
      <c r="AC103" s="1401"/>
      <c r="AD103" s="1401"/>
      <c r="AE103" s="1401"/>
      <c r="AF103" s="1401"/>
      <c r="AG103" s="1407"/>
      <c r="AH103" s="46">
        <v>24</v>
      </c>
      <c r="AI103" s="49"/>
      <c r="AJ103" s="49">
        <v>34</v>
      </c>
      <c r="AK103" s="46">
        <v>1</v>
      </c>
      <c r="AL103" s="49"/>
      <c r="AP103" s="46">
        <v>112</v>
      </c>
      <c r="AS103" s="46">
        <v>2</v>
      </c>
      <c r="AT103" s="46">
        <v>160</v>
      </c>
      <c r="AW103" s="46">
        <v>48</v>
      </c>
      <c r="AZ103" s="46">
        <v>176</v>
      </c>
      <c r="BF103" s="46">
        <v>242</v>
      </c>
      <c r="BK103" s="46">
        <v>64</v>
      </c>
      <c r="BR103" s="46">
        <v>224</v>
      </c>
      <c r="BX103" s="46">
        <v>48</v>
      </c>
      <c r="CA103" s="46">
        <v>22</v>
      </c>
      <c r="CB103" s="46">
        <v>288</v>
      </c>
      <c r="CC103" s="46">
        <v>64</v>
      </c>
      <c r="CL103" s="46">
        <v>34</v>
      </c>
      <c r="CR103" s="1415">
        <v>-16</v>
      </c>
      <c r="CS103" s="46">
        <v>80</v>
      </c>
      <c r="CZ103" s="46">
        <v>12</v>
      </c>
      <c r="DA103" s="46">
        <v>7</v>
      </c>
      <c r="DF103" s="46">
        <v>64</v>
      </c>
      <c r="DK103" s="46">
        <v>96</v>
      </c>
      <c r="DM103" s="46">
        <v>98</v>
      </c>
      <c r="DN103" s="46">
        <v>38</v>
      </c>
      <c r="DP103" s="46">
        <v>64</v>
      </c>
      <c r="DQ103" s="46">
        <v>160</v>
      </c>
      <c r="DT103" s="46">
        <v>32</v>
      </c>
      <c r="EA103" s="46">
        <v>128</v>
      </c>
      <c r="EB103" s="47"/>
    </row>
    <row r="104" s="46" customFormat="1" customHeight="1" spans="1:132">
      <c r="A104" s="116" t="s">
        <v>431</v>
      </c>
      <c r="B104" s="109"/>
      <c r="C104" s="1369" t="s">
        <v>432</v>
      </c>
      <c r="D104" s="1366"/>
      <c r="E104" s="1367">
        <v>3000</v>
      </c>
      <c r="F104" s="1371">
        <f t="shared" si="13"/>
        <v>2118</v>
      </c>
      <c r="G104" s="1372">
        <f t="shared" si="14"/>
        <v>2118</v>
      </c>
      <c r="H104" s="37"/>
      <c r="I104" s="1392"/>
      <c r="J104" s="1374">
        <f t="shared" si="15"/>
        <v>0</v>
      </c>
      <c r="K104" s="1384">
        <f t="shared" si="16"/>
        <v>3000</v>
      </c>
      <c r="L104" s="156"/>
      <c r="M104" s="156"/>
      <c r="N104" s="156"/>
      <c r="O104" s="155"/>
      <c r="P104" s="156"/>
      <c r="Q104" s="156"/>
      <c r="R104" s="156"/>
      <c r="S104" s="156"/>
      <c r="T104" s="156"/>
      <c r="U104" s="156"/>
      <c r="V104" s="1401"/>
      <c r="W104" s="1401"/>
      <c r="X104" s="1401"/>
      <c r="Y104" s="1401"/>
      <c r="Z104" s="1406"/>
      <c r="AA104" s="1401"/>
      <c r="AB104" s="156">
        <v>3000</v>
      </c>
      <c r="AC104" s="1401"/>
      <c r="AD104" s="1401"/>
      <c r="AE104" s="1401"/>
      <c r="AF104" s="1401"/>
      <c r="AG104" s="1407"/>
      <c r="AI104" s="49"/>
      <c r="AJ104" s="49"/>
      <c r="AL104" s="49"/>
      <c r="CR104" s="1415"/>
      <c r="CX104" s="46">
        <v>192</v>
      </c>
      <c r="CY104" s="46">
        <v>50</v>
      </c>
      <c r="DG104" s="46">
        <v>240</v>
      </c>
      <c r="DP104" s="46">
        <v>80</v>
      </c>
      <c r="DQ104" s="46">
        <v>320</v>
      </c>
      <c r="EB104" s="47"/>
    </row>
    <row r="105" s="178" customFormat="1" customHeight="1" spans="1:132">
      <c r="A105" s="115" t="s">
        <v>433</v>
      </c>
      <c r="B105" s="109" t="s">
        <v>434</v>
      </c>
      <c r="C105" s="1373" t="s">
        <v>435</v>
      </c>
      <c r="D105" s="1366">
        <f>F105-E105</f>
        <v>-128</v>
      </c>
      <c r="E105" s="1367">
        <v>364</v>
      </c>
      <c r="F105" s="1371">
        <f t="shared" si="13"/>
        <v>236</v>
      </c>
      <c r="G105" s="1372">
        <f t="shared" si="14"/>
        <v>236</v>
      </c>
      <c r="H105" s="37"/>
      <c r="I105" s="1333">
        <v>534</v>
      </c>
      <c r="J105" s="1374">
        <f t="shared" si="15"/>
        <v>0</v>
      </c>
      <c r="K105" s="1384">
        <f t="shared" si="16"/>
        <v>0</v>
      </c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336"/>
      <c r="W105" s="1336"/>
      <c r="X105" s="1336"/>
      <c r="Y105" s="1336"/>
      <c r="Z105" s="1337"/>
      <c r="AA105" s="1336"/>
      <c r="AB105" s="1336"/>
      <c r="AC105" s="1336"/>
      <c r="AD105" s="1336"/>
      <c r="AE105" s="1336"/>
      <c r="AF105" s="1336"/>
      <c r="AG105" s="1338"/>
      <c r="AH105" s="46">
        <v>24</v>
      </c>
      <c r="AI105" s="1339"/>
      <c r="AJ105" s="1339">
        <v>2</v>
      </c>
      <c r="AL105" s="1339"/>
      <c r="AN105" s="212"/>
      <c r="AP105" s="46"/>
      <c r="AT105" s="178">
        <v>20</v>
      </c>
      <c r="AW105" s="178">
        <v>48</v>
      </c>
      <c r="BF105" s="178">
        <v>10</v>
      </c>
      <c r="BM105" s="212"/>
      <c r="CA105" s="211">
        <v>22</v>
      </c>
      <c r="CC105" s="211">
        <v>62</v>
      </c>
      <c r="CL105" s="178">
        <v>34</v>
      </c>
      <c r="CR105" s="1340"/>
      <c r="CU105" s="212"/>
      <c r="CZ105" s="178">
        <v>12</v>
      </c>
      <c r="DC105" s="212"/>
      <c r="DF105" s="211">
        <v>24</v>
      </c>
      <c r="DM105" s="178">
        <v>2</v>
      </c>
      <c r="DN105" s="211">
        <v>38</v>
      </c>
      <c r="EB105" s="47"/>
    </row>
    <row r="106" s="46" customFormat="1" customHeight="1" spans="1:132">
      <c r="A106" s="116" t="s">
        <v>436</v>
      </c>
      <c r="B106" s="109" t="s">
        <v>437</v>
      </c>
      <c r="C106" s="1369" t="s">
        <v>438</v>
      </c>
      <c r="D106" s="1366">
        <f t="shared" ref="D106:D132" si="18">F106-E106</f>
        <v>-3396</v>
      </c>
      <c r="E106" s="1367">
        <v>3431</v>
      </c>
      <c r="F106" s="1371">
        <f t="shared" ref="F106:F132" si="19">(H106+I106+J106+K106)-SUM(AG106:ZH106)</f>
        <v>35</v>
      </c>
      <c r="G106" s="1372">
        <f t="shared" ref="G106:G132" si="20">(H106+I106+K106)-SUM(AG106:ZH106)</f>
        <v>35</v>
      </c>
      <c r="H106" s="37"/>
      <c r="I106" s="1392">
        <v>4560</v>
      </c>
      <c r="J106" s="1374">
        <f t="shared" si="15"/>
        <v>0</v>
      </c>
      <c r="K106" s="1384">
        <f t="shared" si="16"/>
        <v>0</v>
      </c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401"/>
      <c r="W106" s="1401"/>
      <c r="X106" s="1401"/>
      <c r="Y106" s="1401"/>
      <c r="Z106" s="1406"/>
      <c r="AA106" s="1401"/>
      <c r="AB106" s="1401"/>
      <c r="AC106" s="1401"/>
      <c r="AD106" s="1401"/>
      <c r="AE106" s="1401"/>
      <c r="AF106" s="1401"/>
      <c r="AG106" s="1407"/>
      <c r="AI106" s="49"/>
      <c r="AJ106" s="49"/>
      <c r="AK106" s="46">
        <v>1</v>
      </c>
      <c r="AL106" s="49">
        <v>180</v>
      </c>
      <c r="AW106" s="46">
        <v>72</v>
      </c>
      <c r="BK106" s="46">
        <v>72</v>
      </c>
      <c r="BO106" s="46">
        <v>144</v>
      </c>
      <c r="CC106" s="46">
        <v>552</v>
      </c>
      <c r="CG106" s="46">
        <v>108</v>
      </c>
      <c r="CR106" s="1415"/>
      <c r="CS106" s="46">
        <v>360</v>
      </c>
      <c r="DD106" s="46">
        <v>144</v>
      </c>
      <c r="DF106" s="46">
        <v>840</v>
      </c>
      <c r="DJ106" s="46">
        <v>216</v>
      </c>
      <c r="DT106" s="46">
        <v>36</v>
      </c>
      <c r="DX106" s="46">
        <v>504</v>
      </c>
      <c r="EA106" s="46">
        <v>1296</v>
      </c>
      <c r="EB106" s="47"/>
    </row>
    <row r="107" s="46" customFormat="1" customHeight="1" spans="1:132">
      <c r="A107" s="116" t="s">
        <v>439</v>
      </c>
      <c r="B107" s="109" t="s">
        <v>440</v>
      </c>
      <c r="C107" s="1369" t="s">
        <v>441</v>
      </c>
      <c r="D107" s="1366">
        <f t="shared" si="18"/>
        <v>932</v>
      </c>
      <c r="E107" s="1367">
        <v>1062</v>
      </c>
      <c r="F107" s="1371">
        <f t="shared" si="19"/>
        <v>1994</v>
      </c>
      <c r="G107" s="1372">
        <f t="shared" si="20"/>
        <v>-6</v>
      </c>
      <c r="H107" s="37">
        <v>1893</v>
      </c>
      <c r="I107" s="1392"/>
      <c r="J107" s="1374">
        <f t="shared" si="15"/>
        <v>2000</v>
      </c>
      <c r="K107" s="1384">
        <f t="shared" si="16"/>
        <v>1000</v>
      </c>
      <c r="L107" s="156"/>
      <c r="M107" s="156"/>
      <c r="N107" s="156"/>
      <c r="O107" s="156"/>
      <c r="P107" s="156"/>
      <c r="Q107" s="156"/>
      <c r="R107" s="156">
        <v>2000</v>
      </c>
      <c r="S107" s="156"/>
      <c r="T107" s="156"/>
      <c r="U107" s="156"/>
      <c r="V107" s="1401"/>
      <c r="W107" s="1401"/>
      <c r="X107" s="1401"/>
      <c r="Y107" s="1401"/>
      <c r="Z107" s="1406"/>
      <c r="AA107" s="1401"/>
      <c r="AB107" s="1401"/>
      <c r="AC107" s="1401"/>
      <c r="AD107" s="156">
        <v>1000</v>
      </c>
      <c r="AE107" s="1401"/>
      <c r="AF107" s="1401"/>
      <c r="AG107" s="1407"/>
      <c r="AI107" s="49"/>
      <c r="AJ107" s="49"/>
      <c r="AK107" s="46">
        <v>1</v>
      </c>
      <c r="AL107" s="49">
        <v>180</v>
      </c>
      <c r="AS107" s="46">
        <v>2</v>
      </c>
      <c r="AW107" s="46">
        <v>72</v>
      </c>
      <c r="BK107" s="46">
        <v>72</v>
      </c>
      <c r="BL107" s="46">
        <v>36</v>
      </c>
      <c r="BO107" s="46">
        <v>144</v>
      </c>
      <c r="BX107" s="46">
        <v>36</v>
      </c>
      <c r="CC107" s="46">
        <v>216</v>
      </c>
      <c r="CG107" s="46">
        <v>72</v>
      </c>
      <c r="CR107" s="1415">
        <v>-32</v>
      </c>
      <c r="CS107" s="46">
        <v>180</v>
      </c>
      <c r="CU107" s="46">
        <v>108</v>
      </c>
      <c r="DD107" s="46">
        <v>144</v>
      </c>
      <c r="DE107" s="46">
        <v>180</v>
      </c>
      <c r="DF107" s="46">
        <v>336</v>
      </c>
      <c r="DG107" s="46">
        <v>288</v>
      </c>
      <c r="DJ107" s="46">
        <v>108</v>
      </c>
      <c r="DP107" s="46">
        <v>36</v>
      </c>
      <c r="DT107" s="46">
        <v>36</v>
      </c>
      <c r="DX107" s="46">
        <v>504</v>
      </c>
      <c r="EA107" s="46">
        <v>180</v>
      </c>
      <c r="EB107" s="47"/>
    </row>
    <row r="108" s="46" customFormat="1" customHeight="1" spans="1:132">
      <c r="A108" s="116" t="s">
        <v>442</v>
      </c>
      <c r="B108" s="109" t="s">
        <v>443</v>
      </c>
      <c r="C108" s="1369" t="s">
        <v>444</v>
      </c>
      <c r="D108" s="1366">
        <f t="shared" si="18"/>
        <v>970</v>
      </c>
      <c r="E108" s="1367">
        <v>492</v>
      </c>
      <c r="F108" s="1371">
        <f t="shared" si="19"/>
        <v>1462</v>
      </c>
      <c r="G108" s="1372">
        <f t="shared" si="20"/>
        <v>-538</v>
      </c>
      <c r="H108" s="37">
        <v>1731</v>
      </c>
      <c r="I108" s="1392"/>
      <c r="J108" s="1374">
        <f t="shared" si="15"/>
        <v>2000</v>
      </c>
      <c r="K108" s="1384">
        <f t="shared" si="16"/>
        <v>1000</v>
      </c>
      <c r="L108" s="156"/>
      <c r="M108" s="156"/>
      <c r="N108" s="156"/>
      <c r="O108" s="156"/>
      <c r="P108" s="156"/>
      <c r="Q108" s="156"/>
      <c r="R108" s="156">
        <v>2000</v>
      </c>
      <c r="S108" s="156"/>
      <c r="T108" s="156"/>
      <c r="U108" s="156"/>
      <c r="V108" s="1401"/>
      <c r="W108" s="1401"/>
      <c r="X108" s="1401"/>
      <c r="Y108" s="1401"/>
      <c r="Z108" s="1406"/>
      <c r="AA108" s="1401"/>
      <c r="AB108" s="1401"/>
      <c r="AC108" s="1401"/>
      <c r="AD108" s="156">
        <v>1000</v>
      </c>
      <c r="AE108" s="1401"/>
      <c r="AF108" s="1401"/>
      <c r="AG108" s="1407"/>
      <c r="AI108" s="49"/>
      <c r="AJ108" s="49"/>
      <c r="AK108" s="46">
        <v>1</v>
      </c>
      <c r="AL108" s="49">
        <v>180</v>
      </c>
      <c r="AS108" s="46">
        <v>2</v>
      </c>
      <c r="AU108" s="46">
        <v>72</v>
      </c>
      <c r="AW108" s="46">
        <v>108</v>
      </c>
      <c r="AZ108" s="46">
        <v>36</v>
      </c>
      <c r="BJ108" s="46">
        <v>72</v>
      </c>
      <c r="BK108" s="46">
        <v>72</v>
      </c>
      <c r="BL108" s="46">
        <v>36</v>
      </c>
      <c r="BO108" s="46">
        <v>144</v>
      </c>
      <c r="BX108" s="46">
        <v>36</v>
      </c>
      <c r="CC108" s="46">
        <v>408</v>
      </c>
      <c r="CE108" s="46">
        <v>72</v>
      </c>
      <c r="CR108" s="1415">
        <v>-34</v>
      </c>
      <c r="CS108" s="46">
        <v>180</v>
      </c>
      <c r="CU108" s="46">
        <v>72</v>
      </c>
      <c r="DD108" s="46">
        <v>144</v>
      </c>
      <c r="DE108" s="46">
        <v>180</v>
      </c>
      <c r="DF108" s="46">
        <v>336</v>
      </c>
      <c r="DG108" s="46">
        <v>288</v>
      </c>
      <c r="DJ108" s="46">
        <v>108</v>
      </c>
      <c r="DP108" s="46">
        <v>36</v>
      </c>
      <c r="DT108" s="46">
        <v>36</v>
      </c>
      <c r="DX108" s="46">
        <v>504</v>
      </c>
      <c r="EA108" s="46">
        <v>180</v>
      </c>
      <c r="EB108" s="47"/>
    </row>
    <row r="109" s="46" customFormat="1" customHeight="1" spans="1:132">
      <c r="A109" s="116" t="s">
        <v>445</v>
      </c>
      <c r="B109" s="109" t="s">
        <v>393</v>
      </c>
      <c r="C109" s="1369" t="s">
        <v>446</v>
      </c>
      <c r="D109" s="1366">
        <f t="shared" si="18"/>
        <v>248</v>
      </c>
      <c r="E109" s="1367">
        <v>1608</v>
      </c>
      <c r="F109" s="1371">
        <f t="shared" si="19"/>
        <v>1856</v>
      </c>
      <c r="G109" s="1372">
        <f t="shared" si="20"/>
        <v>-144</v>
      </c>
      <c r="H109" s="37">
        <v>3171</v>
      </c>
      <c r="I109" s="1392"/>
      <c r="J109" s="1374">
        <f t="shared" si="15"/>
        <v>2000</v>
      </c>
      <c r="K109" s="1384">
        <f t="shared" si="16"/>
        <v>1000</v>
      </c>
      <c r="L109" s="156"/>
      <c r="M109" s="156"/>
      <c r="N109" s="156"/>
      <c r="O109" s="156"/>
      <c r="P109" s="156"/>
      <c r="Q109" s="156"/>
      <c r="R109" s="156">
        <v>2000</v>
      </c>
      <c r="S109" s="156"/>
      <c r="T109" s="156"/>
      <c r="U109" s="156"/>
      <c r="V109" s="1401"/>
      <c r="W109" s="1401"/>
      <c r="X109" s="1401"/>
      <c r="Y109" s="1401"/>
      <c r="Z109" s="1406"/>
      <c r="AA109" s="1401"/>
      <c r="AB109" s="1401"/>
      <c r="AC109" s="1401"/>
      <c r="AD109" s="156">
        <v>1000</v>
      </c>
      <c r="AE109" s="1401"/>
      <c r="AF109" s="1401"/>
      <c r="AG109" s="1407">
        <v>252</v>
      </c>
      <c r="AI109" s="49"/>
      <c r="AJ109" s="49"/>
      <c r="AK109" s="46">
        <v>1</v>
      </c>
      <c r="AL109" s="49">
        <v>180</v>
      </c>
      <c r="AS109" s="46">
        <v>2</v>
      </c>
      <c r="AU109" s="46">
        <v>72</v>
      </c>
      <c r="AW109" s="46">
        <v>108</v>
      </c>
      <c r="BJ109" s="46">
        <v>72</v>
      </c>
      <c r="BK109" s="46">
        <v>108</v>
      </c>
      <c r="BL109" s="46">
        <v>36</v>
      </c>
      <c r="BO109" s="46">
        <v>144</v>
      </c>
      <c r="BX109" s="46">
        <v>36</v>
      </c>
      <c r="CC109" s="46">
        <v>552</v>
      </c>
      <c r="CR109" s="1415">
        <v>-32</v>
      </c>
      <c r="CS109" s="46">
        <v>360</v>
      </c>
      <c r="CU109" s="46">
        <v>72</v>
      </c>
      <c r="DD109" s="46">
        <v>180</v>
      </c>
      <c r="DE109" s="46">
        <v>180</v>
      </c>
      <c r="DF109" s="46">
        <v>840</v>
      </c>
      <c r="DG109" s="46">
        <v>288</v>
      </c>
      <c r="DJ109" s="46">
        <v>108</v>
      </c>
      <c r="DP109" s="46">
        <v>36</v>
      </c>
      <c r="DT109" s="46">
        <v>36</v>
      </c>
      <c r="DX109" s="46">
        <v>504</v>
      </c>
      <c r="EA109" s="46">
        <v>180</v>
      </c>
      <c r="EB109" s="47"/>
    </row>
    <row r="110" s="46" customFormat="1" customHeight="1" spans="1:132">
      <c r="A110" s="116" t="s">
        <v>447</v>
      </c>
      <c r="B110" s="109" t="s">
        <v>448</v>
      </c>
      <c r="C110" s="1369" t="s">
        <v>449</v>
      </c>
      <c r="D110" s="1366">
        <f t="shared" si="18"/>
        <v>-1715</v>
      </c>
      <c r="E110" s="1367">
        <v>4376</v>
      </c>
      <c r="F110" s="1371">
        <f t="shared" si="19"/>
        <v>2661</v>
      </c>
      <c r="G110" s="1372">
        <f t="shared" si="20"/>
        <v>2661</v>
      </c>
      <c r="H110" s="1374"/>
      <c r="I110" s="1392">
        <v>2650</v>
      </c>
      <c r="J110" s="1374">
        <f t="shared" si="15"/>
        <v>0</v>
      </c>
      <c r="K110" s="1384">
        <f t="shared" si="16"/>
        <v>3000</v>
      </c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401"/>
      <c r="W110" s="1401"/>
      <c r="X110" s="1401"/>
      <c r="Y110" s="1401"/>
      <c r="Z110" s="1406"/>
      <c r="AA110" s="1401">
        <v>3000</v>
      </c>
      <c r="AB110" s="1401"/>
      <c r="AC110" s="1401"/>
      <c r="AD110" s="1401"/>
      <c r="AE110" s="1401"/>
      <c r="AF110" s="1401"/>
      <c r="AG110" s="1408"/>
      <c r="AH110" s="46">
        <v>36</v>
      </c>
      <c r="AI110" s="49"/>
      <c r="AJ110" s="49">
        <v>20</v>
      </c>
      <c r="AK110" s="46">
        <v>1</v>
      </c>
      <c r="AL110" s="49"/>
      <c r="AN110" s="46">
        <v>456</v>
      </c>
      <c r="AP110" s="46">
        <v>108</v>
      </c>
      <c r="AS110" s="46">
        <v>5</v>
      </c>
      <c r="AT110" s="46">
        <v>180</v>
      </c>
      <c r="AU110" s="46">
        <v>72</v>
      </c>
      <c r="AW110" s="46">
        <v>60</v>
      </c>
      <c r="BF110" s="46">
        <v>32</v>
      </c>
      <c r="BK110" s="46">
        <v>36</v>
      </c>
      <c r="BM110" s="46">
        <v>48</v>
      </c>
      <c r="BR110" s="46">
        <v>180</v>
      </c>
      <c r="BX110" s="46">
        <v>20</v>
      </c>
      <c r="CL110" s="46">
        <v>44</v>
      </c>
      <c r="CR110" s="1415">
        <v>-13</v>
      </c>
      <c r="CS110" s="46">
        <v>72</v>
      </c>
      <c r="CZ110" s="46">
        <v>12</v>
      </c>
      <c r="DC110" s="46">
        <v>112</v>
      </c>
      <c r="DE110" s="46">
        <v>36</v>
      </c>
      <c r="DM110" s="46">
        <v>32</v>
      </c>
      <c r="DP110" s="46">
        <v>36</v>
      </c>
      <c r="DQ110" s="46">
        <v>72</v>
      </c>
      <c r="DT110" s="46">
        <v>36</v>
      </c>
      <c r="DX110" s="46">
        <v>1224</v>
      </c>
      <c r="EB110" s="47">
        <v>72</v>
      </c>
    </row>
    <row r="111" s="46" customFormat="1" customHeight="1" spans="1:132">
      <c r="A111" s="116" t="s">
        <v>450</v>
      </c>
      <c r="B111" s="109" t="s">
        <v>451</v>
      </c>
      <c r="C111" s="1369" t="s">
        <v>452</v>
      </c>
      <c r="D111" s="1366">
        <f t="shared" si="18"/>
        <v>153</v>
      </c>
      <c r="E111" s="1367">
        <v>2098</v>
      </c>
      <c r="F111" s="1362">
        <f t="shared" si="19"/>
        <v>2251</v>
      </c>
      <c r="G111" s="1363">
        <f t="shared" si="20"/>
        <v>251</v>
      </c>
      <c r="H111" s="1374"/>
      <c r="I111" s="1392">
        <v>3300</v>
      </c>
      <c r="J111" s="1374">
        <f t="shared" si="15"/>
        <v>2000</v>
      </c>
      <c r="K111" s="1384">
        <f t="shared" si="16"/>
        <v>0</v>
      </c>
      <c r="L111" s="156"/>
      <c r="M111" s="156"/>
      <c r="N111" s="156"/>
      <c r="O111" s="156"/>
      <c r="P111" s="156"/>
      <c r="Q111" s="156"/>
      <c r="R111" s="156"/>
      <c r="S111" s="156">
        <v>2000</v>
      </c>
      <c r="T111" s="156"/>
      <c r="U111" s="156"/>
      <c r="V111" s="1401"/>
      <c r="W111" s="1401"/>
      <c r="X111" s="1401"/>
      <c r="Y111" s="1401"/>
      <c r="Z111" s="1406"/>
      <c r="AA111" s="1401"/>
      <c r="AB111" s="1401"/>
      <c r="AC111" s="1401"/>
      <c r="AD111" s="1401"/>
      <c r="AE111" s="1401"/>
      <c r="AF111" s="1401"/>
      <c r="AG111" s="1408"/>
      <c r="AH111" s="46">
        <v>36</v>
      </c>
      <c r="AI111" s="49"/>
      <c r="AJ111" s="49">
        <v>20</v>
      </c>
      <c r="AK111" s="46">
        <v>1</v>
      </c>
      <c r="AL111" s="49"/>
      <c r="AN111" s="46">
        <v>456</v>
      </c>
      <c r="AP111" s="46">
        <v>108</v>
      </c>
      <c r="AS111" s="46">
        <v>5</v>
      </c>
      <c r="AT111" s="46">
        <v>180</v>
      </c>
      <c r="AW111" s="46">
        <v>60</v>
      </c>
      <c r="BF111" s="46">
        <v>32</v>
      </c>
      <c r="BM111" s="46">
        <v>48</v>
      </c>
      <c r="BR111" s="46">
        <v>180</v>
      </c>
      <c r="BT111" s="46">
        <v>36</v>
      </c>
      <c r="BX111" s="46">
        <v>20</v>
      </c>
      <c r="CL111" s="46">
        <v>44</v>
      </c>
      <c r="CN111" s="46">
        <v>240</v>
      </c>
      <c r="CR111" s="1415">
        <v>-13</v>
      </c>
      <c r="CS111" s="46">
        <v>72</v>
      </c>
      <c r="CZ111" s="46">
        <v>12</v>
      </c>
      <c r="DC111" s="46">
        <v>112</v>
      </c>
      <c r="DK111" s="46">
        <v>36</v>
      </c>
      <c r="DM111" s="46">
        <v>32</v>
      </c>
      <c r="DP111" s="46">
        <v>36</v>
      </c>
      <c r="DQ111" s="46">
        <v>36</v>
      </c>
      <c r="DX111" s="46">
        <v>1224</v>
      </c>
      <c r="EB111" s="47">
        <v>36</v>
      </c>
    </row>
    <row r="112" s="46" customFormat="1" customHeight="1" spans="1:132">
      <c r="A112" s="116" t="s">
        <v>453</v>
      </c>
      <c r="B112" s="109" t="s">
        <v>454</v>
      </c>
      <c r="C112" s="1369" t="s">
        <v>455</v>
      </c>
      <c r="D112" s="1366">
        <f t="shared" si="18"/>
        <v>416</v>
      </c>
      <c r="E112" s="1367">
        <v>2198</v>
      </c>
      <c r="F112" s="1371">
        <f t="shared" si="19"/>
        <v>2614</v>
      </c>
      <c r="G112" s="1372">
        <f t="shared" si="20"/>
        <v>614</v>
      </c>
      <c r="H112" s="1374"/>
      <c r="I112" s="1392">
        <v>3087</v>
      </c>
      <c r="J112" s="1374">
        <f t="shared" si="15"/>
        <v>2000</v>
      </c>
      <c r="K112" s="1384">
        <f t="shared" si="16"/>
        <v>0</v>
      </c>
      <c r="L112" s="156"/>
      <c r="M112" s="156"/>
      <c r="N112" s="156"/>
      <c r="O112" s="156"/>
      <c r="P112" s="156"/>
      <c r="Q112" s="156"/>
      <c r="R112" s="156"/>
      <c r="S112" s="156">
        <v>2000</v>
      </c>
      <c r="T112" s="156"/>
      <c r="U112" s="156"/>
      <c r="V112" s="1401"/>
      <c r="W112" s="1401"/>
      <c r="X112" s="1401"/>
      <c r="Y112" s="1401"/>
      <c r="Z112" s="1406"/>
      <c r="AA112" s="1401"/>
      <c r="AB112" s="1401"/>
      <c r="AC112" s="1401"/>
      <c r="AD112" s="1401"/>
      <c r="AE112" s="1401"/>
      <c r="AF112" s="1401"/>
      <c r="AG112" s="1408"/>
      <c r="AH112" s="46">
        <v>36</v>
      </c>
      <c r="AI112" s="49"/>
      <c r="AJ112" s="49">
        <v>20</v>
      </c>
      <c r="AK112" s="46">
        <v>1</v>
      </c>
      <c r="AL112" s="49"/>
      <c r="AN112" s="46">
        <v>456</v>
      </c>
      <c r="AT112" s="46">
        <v>180</v>
      </c>
      <c r="AW112" s="46">
        <v>60</v>
      </c>
      <c r="BF112" s="46">
        <v>32</v>
      </c>
      <c r="BK112" s="46">
        <v>36</v>
      </c>
      <c r="BM112" s="46">
        <v>48</v>
      </c>
      <c r="CL112" s="46">
        <v>44</v>
      </c>
      <c r="CR112" s="1415"/>
      <c r="CS112" s="46">
        <v>72</v>
      </c>
      <c r="CZ112" s="46">
        <v>12</v>
      </c>
      <c r="DC112" s="46">
        <v>112</v>
      </c>
      <c r="DM112" s="46">
        <v>104</v>
      </c>
      <c r="DX112" s="46">
        <v>1224</v>
      </c>
      <c r="EB112" s="47">
        <v>36</v>
      </c>
    </row>
    <row r="113" s="46" customFormat="1" customHeight="1" spans="1:132">
      <c r="A113" s="116" t="s">
        <v>456</v>
      </c>
      <c r="B113" s="109" t="s">
        <v>457</v>
      </c>
      <c r="C113" s="1369" t="s">
        <v>458</v>
      </c>
      <c r="D113" s="1366">
        <f t="shared" si="18"/>
        <v>-1992</v>
      </c>
      <c r="E113" s="1367">
        <v>3190</v>
      </c>
      <c r="F113" s="1362">
        <f t="shared" si="19"/>
        <v>1198</v>
      </c>
      <c r="G113" s="1363">
        <f t="shared" si="20"/>
        <v>1198</v>
      </c>
      <c r="H113" s="1374"/>
      <c r="I113" s="1392">
        <v>4428</v>
      </c>
      <c r="J113" s="1374">
        <f t="shared" si="15"/>
        <v>0</v>
      </c>
      <c r="K113" s="1384">
        <f t="shared" si="16"/>
        <v>0</v>
      </c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401"/>
      <c r="W113" s="1401"/>
      <c r="X113" s="1401"/>
      <c r="Y113" s="1401"/>
      <c r="Z113" s="1406"/>
      <c r="AA113" s="1401"/>
      <c r="AB113" s="1401"/>
      <c r="AC113" s="1401"/>
      <c r="AD113" s="1401"/>
      <c r="AE113" s="1401"/>
      <c r="AF113" s="1401"/>
      <c r="AG113" s="1408"/>
      <c r="AH113" s="46">
        <v>36</v>
      </c>
      <c r="AI113" s="49"/>
      <c r="AJ113" s="49">
        <v>20</v>
      </c>
      <c r="AK113" s="46">
        <v>1</v>
      </c>
      <c r="AL113" s="49"/>
      <c r="AN113" s="46">
        <v>456</v>
      </c>
      <c r="AP113" s="46">
        <v>36</v>
      </c>
      <c r="AS113" s="46">
        <v>5</v>
      </c>
      <c r="AT113" s="46">
        <v>180</v>
      </c>
      <c r="AW113" s="46">
        <v>60</v>
      </c>
      <c r="AZ113" s="46">
        <v>72</v>
      </c>
      <c r="BF113" s="46">
        <v>32</v>
      </c>
      <c r="BK113" s="46">
        <v>36</v>
      </c>
      <c r="BM113" s="46">
        <v>48</v>
      </c>
      <c r="BR113" s="46">
        <v>180</v>
      </c>
      <c r="BX113" s="46">
        <v>20</v>
      </c>
      <c r="CG113" s="46">
        <v>36</v>
      </c>
      <c r="CL113" s="46">
        <v>44</v>
      </c>
      <c r="CN113" s="46">
        <v>240</v>
      </c>
      <c r="CR113" s="1415">
        <v>-12</v>
      </c>
      <c r="CS113" s="46">
        <v>72</v>
      </c>
      <c r="CZ113" s="46">
        <v>12</v>
      </c>
      <c r="DC113" s="46">
        <v>112</v>
      </c>
      <c r="DE113" s="46">
        <v>36</v>
      </c>
      <c r="DJ113" s="46">
        <v>72</v>
      </c>
      <c r="DM113" s="46">
        <v>32</v>
      </c>
      <c r="DP113" s="46">
        <v>36</v>
      </c>
      <c r="DQ113" s="46">
        <v>72</v>
      </c>
      <c r="DT113" s="46">
        <v>36</v>
      </c>
      <c r="DX113" s="46">
        <v>1224</v>
      </c>
      <c r="EB113" s="47">
        <v>36</v>
      </c>
    </row>
    <row r="114" s="46" customFormat="1" customHeight="1" spans="1:132">
      <c r="A114" s="116" t="s">
        <v>459</v>
      </c>
      <c r="B114" s="109" t="s">
        <v>460</v>
      </c>
      <c r="C114" s="1369" t="s">
        <v>461</v>
      </c>
      <c r="D114" s="1366">
        <f t="shared" si="18"/>
        <v>-1620</v>
      </c>
      <c r="E114" s="1367">
        <v>3878</v>
      </c>
      <c r="F114" s="1371">
        <f t="shared" si="19"/>
        <v>2258</v>
      </c>
      <c r="G114" s="1372">
        <f t="shared" si="20"/>
        <v>2258</v>
      </c>
      <c r="H114" s="1374"/>
      <c r="I114" s="1425">
        <v>1988</v>
      </c>
      <c r="J114" s="1374">
        <f t="shared" si="15"/>
        <v>0</v>
      </c>
      <c r="K114" s="1384">
        <f t="shared" si="16"/>
        <v>3000</v>
      </c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401"/>
      <c r="W114" s="1401"/>
      <c r="X114" s="1401"/>
      <c r="Y114" s="1401"/>
      <c r="Z114" s="1406"/>
      <c r="AA114" s="1401">
        <v>3000</v>
      </c>
      <c r="AB114" s="1401"/>
      <c r="AC114" s="1401"/>
      <c r="AD114" s="1401"/>
      <c r="AE114" s="1401"/>
      <c r="AF114" s="1401"/>
      <c r="AG114" s="1408"/>
      <c r="AH114" s="46">
        <v>36</v>
      </c>
      <c r="AI114" s="49"/>
      <c r="AJ114" s="49">
        <v>20</v>
      </c>
      <c r="AK114" s="46">
        <v>1</v>
      </c>
      <c r="AL114" s="49"/>
      <c r="AN114" s="46">
        <v>456</v>
      </c>
      <c r="AS114" s="46">
        <v>5</v>
      </c>
      <c r="AT114" s="46">
        <v>180</v>
      </c>
      <c r="AW114" s="46">
        <v>60</v>
      </c>
      <c r="BF114" s="46">
        <v>32</v>
      </c>
      <c r="BK114" s="46">
        <v>36</v>
      </c>
      <c r="BM114" s="46">
        <v>48</v>
      </c>
      <c r="BR114" s="46">
        <v>180</v>
      </c>
      <c r="BT114" s="46">
        <v>36</v>
      </c>
      <c r="CL114" s="46">
        <v>44</v>
      </c>
      <c r="CR114" s="1415"/>
      <c r="CS114" s="46">
        <v>72</v>
      </c>
      <c r="CZ114" s="46">
        <v>12</v>
      </c>
      <c r="DC114" s="46">
        <v>112</v>
      </c>
      <c r="DK114" s="46">
        <v>36</v>
      </c>
      <c r="DM114" s="46">
        <v>32</v>
      </c>
      <c r="DP114" s="46">
        <v>36</v>
      </c>
      <c r="DT114" s="46">
        <v>36</v>
      </c>
      <c r="DX114" s="46">
        <v>1224</v>
      </c>
      <c r="EB114" s="47">
        <v>36</v>
      </c>
    </row>
    <row r="115" s="46" customFormat="1" customHeight="1" spans="1:132">
      <c r="A115" s="116" t="s">
        <v>462</v>
      </c>
      <c r="B115" s="109" t="s">
        <v>463</v>
      </c>
      <c r="C115" s="1369" t="s">
        <v>464</v>
      </c>
      <c r="D115" s="1366">
        <f t="shared" si="18"/>
        <v>-448</v>
      </c>
      <c r="E115" s="1367">
        <v>2510</v>
      </c>
      <c r="F115" s="1371">
        <f t="shared" si="19"/>
        <v>2062</v>
      </c>
      <c r="G115" s="1372">
        <f t="shared" si="20"/>
        <v>62</v>
      </c>
      <c r="H115" s="1374"/>
      <c r="I115" s="1392">
        <v>3728</v>
      </c>
      <c r="J115" s="1374">
        <f t="shared" si="15"/>
        <v>2000</v>
      </c>
      <c r="K115" s="1384">
        <f t="shared" si="16"/>
        <v>0</v>
      </c>
      <c r="L115" s="156"/>
      <c r="M115" s="156"/>
      <c r="N115" s="156"/>
      <c r="O115" s="156"/>
      <c r="P115" s="156"/>
      <c r="Q115" s="156"/>
      <c r="R115" s="156"/>
      <c r="S115" s="156">
        <v>2000</v>
      </c>
      <c r="T115" s="156"/>
      <c r="U115" s="156"/>
      <c r="V115" s="1401"/>
      <c r="W115" s="1401"/>
      <c r="X115" s="1401"/>
      <c r="Y115" s="1401"/>
      <c r="Z115" s="1406"/>
      <c r="AA115" s="1401"/>
      <c r="AB115" s="1401"/>
      <c r="AC115" s="1401"/>
      <c r="AD115" s="1401"/>
      <c r="AE115" s="1401"/>
      <c r="AF115" s="1401"/>
      <c r="AG115" s="1408"/>
      <c r="AH115" s="46">
        <v>36</v>
      </c>
      <c r="AI115" s="49"/>
      <c r="AJ115" s="49">
        <v>20</v>
      </c>
      <c r="AK115" s="46">
        <v>1</v>
      </c>
      <c r="AL115" s="49"/>
      <c r="AN115" s="46">
        <v>456</v>
      </c>
      <c r="AP115" s="46">
        <v>36</v>
      </c>
      <c r="AS115" s="46">
        <v>5</v>
      </c>
      <c r="AT115" s="46">
        <v>180</v>
      </c>
      <c r="AU115" s="46">
        <v>72</v>
      </c>
      <c r="AW115" s="46">
        <v>60</v>
      </c>
      <c r="BF115" s="46">
        <v>32</v>
      </c>
      <c r="BK115" s="46">
        <v>36</v>
      </c>
      <c r="BM115" s="46">
        <v>48</v>
      </c>
      <c r="BR115" s="46">
        <v>180</v>
      </c>
      <c r="CG115" s="46">
        <v>36</v>
      </c>
      <c r="CL115" s="46">
        <v>44</v>
      </c>
      <c r="CR115" s="1415"/>
      <c r="CS115" s="46">
        <v>720</v>
      </c>
      <c r="CZ115" s="46">
        <v>12</v>
      </c>
      <c r="DC115" s="46">
        <v>112</v>
      </c>
      <c r="DE115" s="46">
        <v>36</v>
      </c>
      <c r="DJ115" s="46">
        <v>72</v>
      </c>
      <c r="DM115" s="46">
        <v>32</v>
      </c>
      <c r="DP115" s="46">
        <v>36</v>
      </c>
      <c r="DQ115" s="46">
        <v>72</v>
      </c>
      <c r="DT115" s="46">
        <v>36</v>
      </c>
      <c r="DX115" s="46">
        <v>1224</v>
      </c>
      <c r="EB115" s="47">
        <v>72</v>
      </c>
    </row>
    <row r="116" s="46" customFormat="1" customHeight="1" spans="1:132">
      <c r="A116" s="116" t="s">
        <v>465</v>
      </c>
      <c r="B116" s="109" t="s">
        <v>466</v>
      </c>
      <c r="C116" s="1369" t="s">
        <v>467</v>
      </c>
      <c r="D116" s="1366">
        <f t="shared" si="18"/>
        <v>-2686</v>
      </c>
      <c r="E116" s="1367">
        <v>5316</v>
      </c>
      <c r="F116" s="1371">
        <f t="shared" si="19"/>
        <v>2630</v>
      </c>
      <c r="G116" s="1372">
        <f t="shared" si="20"/>
        <v>2630</v>
      </c>
      <c r="H116" s="1374"/>
      <c r="I116" s="1392">
        <v>7022</v>
      </c>
      <c r="J116" s="1374">
        <f t="shared" si="15"/>
        <v>0</v>
      </c>
      <c r="K116" s="1384">
        <f t="shared" si="16"/>
        <v>0</v>
      </c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401"/>
      <c r="W116" s="1401"/>
      <c r="X116" s="1401"/>
      <c r="Y116" s="1401"/>
      <c r="Z116" s="1406"/>
      <c r="AA116" s="1401"/>
      <c r="AB116" s="1401"/>
      <c r="AC116" s="1401"/>
      <c r="AD116" s="1401"/>
      <c r="AE116" s="1401"/>
      <c r="AF116" s="1401"/>
      <c r="AG116" s="1408">
        <v>72</v>
      </c>
      <c r="AH116" s="46">
        <v>36</v>
      </c>
      <c r="AI116" s="49"/>
      <c r="AJ116" s="49">
        <v>20</v>
      </c>
      <c r="AK116" s="46">
        <v>1</v>
      </c>
      <c r="AL116" s="49"/>
      <c r="AN116" s="46">
        <v>456</v>
      </c>
      <c r="AP116" s="46">
        <v>108</v>
      </c>
      <c r="AS116" s="46">
        <v>5</v>
      </c>
      <c r="AT116" s="46">
        <v>180</v>
      </c>
      <c r="AU116" s="46">
        <v>180</v>
      </c>
      <c r="AW116" s="46">
        <v>60</v>
      </c>
      <c r="AZ116" s="46">
        <v>180</v>
      </c>
      <c r="BF116" s="46">
        <v>32</v>
      </c>
      <c r="BK116" s="46">
        <v>108</v>
      </c>
      <c r="BM116" s="46">
        <v>48</v>
      </c>
      <c r="BR116" s="46">
        <v>144</v>
      </c>
      <c r="BX116" s="46">
        <v>20</v>
      </c>
      <c r="CG116" s="46">
        <v>36</v>
      </c>
      <c r="CL116" s="46">
        <v>44</v>
      </c>
      <c r="CR116" s="1415">
        <v>-14</v>
      </c>
      <c r="CS116" s="46">
        <v>720</v>
      </c>
      <c r="CZ116" s="46">
        <v>12</v>
      </c>
      <c r="DC116" s="46">
        <v>112</v>
      </c>
      <c r="DE116" s="46">
        <v>180</v>
      </c>
      <c r="DJ116" s="46">
        <v>36</v>
      </c>
      <c r="DK116" s="46">
        <v>36</v>
      </c>
      <c r="DM116" s="46">
        <v>32</v>
      </c>
      <c r="DP116" s="46">
        <v>180</v>
      </c>
      <c r="DQ116" s="46">
        <v>72</v>
      </c>
      <c r="DT116" s="46">
        <v>72</v>
      </c>
      <c r="DX116" s="46">
        <v>1224</v>
      </c>
      <c r="EB116" s="47"/>
    </row>
    <row r="117" s="46" customFormat="1" customHeight="1" spans="1:132">
      <c r="A117" s="116" t="s">
        <v>468</v>
      </c>
      <c r="B117" s="109" t="s">
        <v>469</v>
      </c>
      <c r="C117" s="1369" t="s">
        <v>470</v>
      </c>
      <c r="D117" s="1366">
        <f t="shared" si="18"/>
        <v>-1548</v>
      </c>
      <c r="E117" s="1367">
        <v>3810</v>
      </c>
      <c r="F117" s="1371">
        <f t="shared" si="19"/>
        <v>2262</v>
      </c>
      <c r="G117" s="1372">
        <f t="shared" si="20"/>
        <v>2262</v>
      </c>
      <c r="H117" s="1374"/>
      <c r="I117" s="1392">
        <v>2064</v>
      </c>
      <c r="J117" s="1374">
        <f t="shared" si="15"/>
        <v>0</v>
      </c>
      <c r="K117" s="1384">
        <f t="shared" si="16"/>
        <v>3000</v>
      </c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401"/>
      <c r="W117" s="1401"/>
      <c r="X117" s="1401"/>
      <c r="Y117" s="1401"/>
      <c r="Z117" s="1406"/>
      <c r="AA117" s="1401">
        <v>3000</v>
      </c>
      <c r="AB117" s="1401"/>
      <c r="AC117" s="1401"/>
      <c r="AD117" s="1401"/>
      <c r="AE117" s="1401"/>
      <c r="AF117" s="1401"/>
      <c r="AG117" s="1408"/>
      <c r="AH117" s="46">
        <v>36</v>
      </c>
      <c r="AI117" s="49"/>
      <c r="AJ117" s="49">
        <v>20</v>
      </c>
      <c r="AK117" s="46">
        <v>1</v>
      </c>
      <c r="AL117" s="49"/>
      <c r="AN117" s="46">
        <v>456</v>
      </c>
      <c r="AP117" s="46">
        <v>72</v>
      </c>
      <c r="AS117" s="46">
        <v>5</v>
      </c>
      <c r="AT117" s="46">
        <v>180</v>
      </c>
      <c r="AU117" s="46">
        <v>72</v>
      </c>
      <c r="AW117" s="46">
        <v>60</v>
      </c>
      <c r="BF117" s="46">
        <v>32</v>
      </c>
      <c r="BK117" s="46">
        <v>36</v>
      </c>
      <c r="BM117" s="46">
        <v>48</v>
      </c>
      <c r="BR117" s="46">
        <v>180</v>
      </c>
      <c r="BT117" s="46">
        <v>36</v>
      </c>
      <c r="CL117" s="46">
        <v>44</v>
      </c>
      <c r="CR117" s="1415"/>
      <c r="CS117" s="46">
        <v>72</v>
      </c>
      <c r="CZ117" s="46">
        <v>12</v>
      </c>
      <c r="DC117" s="46">
        <v>112</v>
      </c>
      <c r="DM117" s="46">
        <v>32</v>
      </c>
      <c r="DP117" s="46">
        <v>36</v>
      </c>
      <c r="DX117" s="46">
        <v>1224</v>
      </c>
      <c r="EB117" s="47">
        <v>36</v>
      </c>
    </row>
    <row r="118" s="46" customFormat="1" customHeight="1" spans="1:132">
      <c r="A118" s="116" t="s">
        <v>471</v>
      </c>
      <c r="B118" s="109" t="s">
        <v>472</v>
      </c>
      <c r="C118" s="1369" t="s">
        <v>473</v>
      </c>
      <c r="D118" s="1366">
        <f t="shared" si="18"/>
        <v>-1713</v>
      </c>
      <c r="E118" s="1367">
        <v>3276</v>
      </c>
      <c r="F118" s="1371">
        <f t="shared" si="19"/>
        <v>1563</v>
      </c>
      <c r="G118" s="1372">
        <f t="shared" si="20"/>
        <v>1563</v>
      </c>
      <c r="H118" s="1374"/>
      <c r="I118" s="1392">
        <v>4514</v>
      </c>
      <c r="J118" s="1374">
        <f t="shared" si="15"/>
        <v>0</v>
      </c>
      <c r="K118" s="1384">
        <f t="shared" si="16"/>
        <v>0</v>
      </c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402"/>
      <c r="W118" s="1402"/>
      <c r="X118" s="1402"/>
      <c r="Y118" s="1402"/>
      <c r="Z118" s="1402"/>
      <c r="AA118" s="1402"/>
      <c r="AB118" s="1402"/>
      <c r="AC118" s="1402"/>
      <c r="AD118" s="1402"/>
      <c r="AE118" s="1402"/>
      <c r="AF118" s="1402"/>
      <c r="AG118" s="1408"/>
      <c r="AH118" s="46">
        <v>36</v>
      </c>
      <c r="AI118" s="49"/>
      <c r="AJ118" s="49">
        <v>20</v>
      </c>
      <c r="AK118" s="46">
        <v>1</v>
      </c>
      <c r="AL118" s="49"/>
      <c r="AN118" s="46">
        <v>456</v>
      </c>
      <c r="AP118" s="46">
        <v>72</v>
      </c>
      <c r="AS118" s="46">
        <v>5</v>
      </c>
      <c r="AT118" s="46">
        <v>180</v>
      </c>
      <c r="AW118" s="46">
        <v>60</v>
      </c>
      <c r="AZ118" s="46">
        <v>36</v>
      </c>
      <c r="BF118" s="46">
        <v>32</v>
      </c>
      <c r="BK118" s="46">
        <v>36</v>
      </c>
      <c r="BM118" s="46">
        <v>48</v>
      </c>
      <c r="BR118" s="46">
        <v>180</v>
      </c>
      <c r="BX118" s="46">
        <v>20</v>
      </c>
      <c r="CG118" s="46">
        <v>36</v>
      </c>
      <c r="CL118" s="46">
        <v>44</v>
      </c>
      <c r="CR118" s="1415">
        <v>-15</v>
      </c>
      <c r="CS118" s="46">
        <v>72</v>
      </c>
      <c r="CZ118" s="46">
        <v>12</v>
      </c>
      <c r="DC118" s="46">
        <v>112</v>
      </c>
      <c r="DE118" s="46">
        <v>36</v>
      </c>
      <c r="DJ118" s="46">
        <v>72</v>
      </c>
      <c r="DK118" s="46">
        <v>36</v>
      </c>
      <c r="DM118" s="46">
        <v>32</v>
      </c>
      <c r="DP118" s="46">
        <v>36</v>
      </c>
      <c r="DQ118" s="46">
        <v>72</v>
      </c>
      <c r="DX118" s="46">
        <v>1224</v>
      </c>
      <c r="EB118" s="47"/>
    </row>
    <row r="119" s="178" customFormat="1" customHeight="1" spans="1:132">
      <c r="A119" s="116" t="s">
        <v>474</v>
      </c>
      <c r="B119" s="112" t="s">
        <v>475</v>
      </c>
      <c r="C119" s="1373" t="s">
        <v>476</v>
      </c>
      <c r="D119" s="1366">
        <f t="shared" si="18"/>
        <v>-266</v>
      </c>
      <c r="E119" s="1367">
        <v>2504</v>
      </c>
      <c r="F119" s="1371">
        <f t="shared" si="19"/>
        <v>2238</v>
      </c>
      <c r="G119" s="1372">
        <f t="shared" si="20"/>
        <v>2238</v>
      </c>
      <c r="H119" s="37"/>
      <c r="I119" s="1333">
        <v>3320</v>
      </c>
      <c r="J119" s="1374">
        <f t="shared" si="15"/>
        <v>0</v>
      </c>
      <c r="K119" s="1384">
        <f t="shared" si="16"/>
        <v>0</v>
      </c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336"/>
      <c r="W119" s="1336"/>
      <c r="X119" s="1336"/>
      <c r="Y119" s="1336"/>
      <c r="Z119" s="1337"/>
      <c r="AA119" s="1336"/>
      <c r="AB119" s="1336"/>
      <c r="AC119" s="1336"/>
      <c r="AD119" s="1336"/>
      <c r="AE119" s="1336"/>
      <c r="AF119" s="1336"/>
      <c r="AG119" s="1338"/>
      <c r="AH119" s="46">
        <v>36</v>
      </c>
      <c r="AI119" s="1339"/>
      <c r="AJ119" s="1339">
        <v>20</v>
      </c>
      <c r="AL119" s="1339"/>
      <c r="AM119" s="212"/>
      <c r="AN119" s="211">
        <v>456</v>
      </c>
      <c r="AP119" s="815"/>
      <c r="AT119" s="211">
        <v>180</v>
      </c>
      <c r="AW119" s="178">
        <v>60</v>
      </c>
      <c r="BF119" s="178">
        <v>32</v>
      </c>
      <c r="BM119" s="211">
        <v>48</v>
      </c>
      <c r="CC119" s="212"/>
      <c r="CL119" s="178">
        <v>44</v>
      </c>
      <c r="CQ119" s="212"/>
      <c r="CR119" s="1340"/>
      <c r="CU119" s="211">
        <v>50</v>
      </c>
      <c r="CZ119" s="178">
        <v>12</v>
      </c>
      <c r="DC119" s="211">
        <v>112</v>
      </c>
      <c r="DM119" s="178">
        <v>32</v>
      </c>
      <c r="EB119" s="47"/>
    </row>
    <row r="120" s="46" customFormat="1" customHeight="1" spans="1:132">
      <c r="A120" s="116" t="s">
        <v>477</v>
      </c>
      <c r="B120" s="109" t="s">
        <v>478</v>
      </c>
      <c r="C120" s="1369" t="s">
        <v>479</v>
      </c>
      <c r="D120" s="1366">
        <f t="shared" si="18"/>
        <v>-906</v>
      </c>
      <c r="E120" s="1367">
        <v>2933</v>
      </c>
      <c r="F120" s="1371">
        <f t="shared" si="19"/>
        <v>2027</v>
      </c>
      <c r="G120" s="1372">
        <f t="shared" si="20"/>
        <v>2027</v>
      </c>
      <c r="H120" s="37">
        <v>3738</v>
      </c>
      <c r="I120" s="157"/>
      <c r="J120" s="1374">
        <f t="shared" si="15"/>
        <v>0</v>
      </c>
      <c r="K120" s="1384">
        <f t="shared" si="16"/>
        <v>0</v>
      </c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402"/>
      <c r="W120" s="1402"/>
      <c r="X120" s="1402"/>
      <c r="Y120" s="1402"/>
      <c r="Z120" s="1402"/>
      <c r="AA120" s="1402"/>
      <c r="AB120" s="1402"/>
      <c r="AC120" s="1402"/>
      <c r="AD120" s="1402"/>
      <c r="AE120" s="1402"/>
      <c r="AF120" s="1402"/>
      <c r="AG120" s="1408">
        <v>18</v>
      </c>
      <c r="AH120" s="46">
        <v>150</v>
      </c>
      <c r="AI120" s="49">
        <v>144</v>
      </c>
      <c r="AJ120" s="49"/>
      <c r="AK120" s="46">
        <v>1</v>
      </c>
      <c r="AL120" s="49"/>
      <c r="AM120" s="46">
        <v>60</v>
      </c>
      <c r="AW120" s="46">
        <v>108</v>
      </c>
      <c r="BF120" s="46">
        <v>36</v>
      </c>
      <c r="CC120" s="46">
        <v>108</v>
      </c>
      <c r="CL120" s="46">
        <v>96</v>
      </c>
      <c r="CQ120" s="46">
        <v>108</v>
      </c>
      <c r="CR120" s="1415"/>
      <c r="CS120" s="46">
        <v>252</v>
      </c>
      <c r="CZ120" s="46">
        <v>24</v>
      </c>
      <c r="DJ120" s="46">
        <v>36</v>
      </c>
      <c r="DM120" s="46">
        <v>30</v>
      </c>
      <c r="DP120" s="46">
        <v>36</v>
      </c>
      <c r="DX120" s="46">
        <v>504</v>
      </c>
      <c r="EB120" s="47"/>
    </row>
    <row r="121" s="46" customFormat="1" customHeight="1" spans="1:132">
      <c r="A121" s="116" t="s">
        <v>480</v>
      </c>
      <c r="B121" s="109" t="s">
        <v>481</v>
      </c>
      <c r="C121" s="1369" t="s">
        <v>482</v>
      </c>
      <c r="D121" s="1366">
        <f t="shared" si="18"/>
        <v>-906</v>
      </c>
      <c r="E121" s="1367">
        <v>2087</v>
      </c>
      <c r="F121" s="1371">
        <f t="shared" si="19"/>
        <v>1181</v>
      </c>
      <c r="G121" s="1372">
        <f t="shared" si="20"/>
        <v>1181</v>
      </c>
      <c r="H121" s="37">
        <v>2820</v>
      </c>
      <c r="I121" s="157"/>
      <c r="J121" s="1374">
        <f t="shared" si="15"/>
        <v>0</v>
      </c>
      <c r="K121" s="1384">
        <f t="shared" si="16"/>
        <v>0</v>
      </c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402"/>
      <c r="W121" s="1402"/>
      <c r="X121" s="1402"/>
      <c r="Y121" s="1402"/>
      <c r="Z121" s="1402"/>
      <c r="AA121" s="1402"/>
      <c r="AB121" s="1402"/>
      <c r="AC121" s="1402"/>
      <c r="AD121" s="1402"/>
      <c r="AE121" s="1402"/>
      <c r="AF121" s="1402"/>
      <c r="AG121" s="1408">
        <v>18</v>
      </c>
      <c r="AH121" s="46">
        <v>150</v>
      </c>
      <c r="AI121" s="49">
        <v>108</v>
      </c>
      <c r="AJ121" s="49">
        <v>36</v>
      </c>
      <c r="AK121" s="46">
        <v>1</v>
      </c>
      <c r="AL121" s="49"/>
      <c r="AM121" s="46">
        <v>60</v>
      </c>
      <c r="AW121" s="46">
        <v>108</v>
      </c>
      <c r="BF121" s="46">
        <v>36</v>
      </c>
      <c r="CC121" s="46">
        <v>108</v>
      </c>
      <c r="CL121" s="46">
        <v>96</v>
      </c>
      <c r="CQ121" s="46">
        <v>72</v>
      </c>
      <c r="CR121" s="1415"/>
      <c r="CS121" s="46">
        <v>252</v>
      </c>
      <c r="CZ121" s="46">
        <v>24</v>
      </c>
      <c r="DM121" s="46">
        <v>30</v>
      </c>
      <c r="DP121" s="46">
        <v>36</v>
      </c>
      <c r="DX121" s="46">
        <v>504</v>
      </c>
      <c r="EB121" s="47"/>
    </row>
    <row r="122" s="46" customFormat="1" customHeight="1" spans="1:132">
      <c r="A122" s="116" t="s">
        <v>483</v>
      </c>
      <c r="B122" s="109" t="s">
        <v>484</v>
      </c>
      <c r="C122" s="1369" t="s">
        <v>485</v>
      </c>
      <c r="D122" s="1366">
        <f t="shared" si="18"/>
        <v>-870</v>
      </c>
      <c r="E122" s="1367">
        <v>1979</v>
      </c>
      <c r="F122" s="1371">
        <f t="shared" si="19"/>
        <v>1109</v>
      </c>
      <c r="G122" s="1372">
        <f t="shared" si="20"/>
        <v>1109</v>
      </c>
      <c r="H122" s="37">
        <v>2748</v>
      </c>
      <c r="I122" s="157"/>
      <c r="J122" s="1374">
        <f t="shared" si="15"/>
        <v>0</v>
      </c>
      <c r="K122" s="1384">
        <f t="shared" si="16"/>
        <v>0</v>
      </c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402"/>
      <c r="W122" s="1402"/>
      <c r="X122" s="1402"/>
      <c r="Y122" s="1402"/>
      <c r="Z122" s="1402"/>
      <c r="AA122" s="1402"/>
      <c r="AB122" s="1402"/>
      <c r="AC122" s="1402"/>
      <c r="AD122" s="1402"/>
      <c r="AE122" s="1402"/>
      <c r="AF122" s="1402"/>
      <c r="AG122" s="1408">
        <v>18</v>
      </c>
      <c r="AH122" s="46">
        <v>150</v>
      </c>
      <c r="AI122" s="49">
        <v>144</v>
      </c>
      <c r="AJ122" s="49">
        <v>36</v>
      </c>
      <c r="AK122" s="46">
        <v>1</v>
      </c>
      <c r="AL122" s="49"/>
      <c r="AM122" s="46">
        <v>60</v>
      </c>
      <c r="AW122" s="46">
        <v>108</v>
      </c>
      <c r="BF122" s="46">
        <v>36</v>
      </c>
      <c r="CC122" s="46">
        <v>108</v>
      </c>
      <c r="CL122" s="46">
        <v>96</v>
      </c>
      <c r="CQ122" s="46">
        <v>72</v>
      </c>
      <c r="CR122" s="1415"/>
      <c r="CS122" s="46">
        <v>144</v>
      </c>
      <c r="CZ122" s="46">
        <v>24</v>
      </c>
      <c r="DM122" s="46">
        <v>102</v>
      </c>
      <c r="DP122" s="46">
        <v>36</v>
      </c>
      <c r="DX122" s="46">
        <v>504</v>
      </c>
      <c r="EB122" s="47"/>
    </row>
    <row r="123" s="46" customFormat="1" customHeight="1" spans="1:132">
      <c r="A123" s="116" t="s">
        <v>486</v>
      </c>
      <c r="B123" s="109" t="s">
        <v>487</v>
      </c>
      <c r="C123" s="1369" t="s">
        <v>488</v>
      </c>
      <c r="D123" s="1366">
        <f t="shared" si="18"/>
        <v>1058</v>
      </c>
      <c r="E123" s="1367">
        <v>1637</v>
      </c>
      <c r="F123" s="1371">
        <f t="shared" si="19"/>
        <v>2695</v>
      </c>
      <c r="G123" s="1372">
        <f t="shared" si="20"/>
        <v>695</v>
      </c>
      <c r="H123" s="37">
        <v>2478</v>
      </c>
      <c r="I123" s="157"/>
      <c r="J123" s="1374">
        <f t="shared" si="15"/>
        <v>2000</v>
      </c>
      <c r="K123" s="1384">
        <f t="shared" si="16"/>
        <v>0</v>
      </c>
      <c r="L123" s="162"/>
      <c r="M123" s="162"/>
      <c r="N123" s="162"/>
      <c r="O123" s="162"/>
      <c r="P123" s="162"/>
      <c r="Q123" s="162"/>
      <c r="R123" s="162"/>
      <c r="S123" s="162">
        <v>2000</v>
      </c>
      <c r="T123" s="162"/>
      <c r="U123" s="162"/>
      <c r="V123" s="1402"/>
      <c r="W123" s="1402"/>
      <c r="X123" s="1402"/>
      <c r="Y123" s="1402"/>
      <c r="Z123" s="1402"/>
      <c r="AA123" s="1402"/>
      <c r="AB123" s="1402"/>
      <c r="AC123" s="1402"/>
      <c r="AD123" s="1402"/>
      <c r="AE123" s="1402"/>
      <c r="AF123" s="1402"/>
      <c r="AG123" s="1407">
        <v>18</v>
      </c>
      <c r="AH123" s="46">
        <v>150</v>
      </c>
      <c r="AI123" s="49">
        <v>180</v>
      </c>
      <c r="AJ123" s="49">
        <v>36</v>
      </c>
      <c r="AK123" s="46">
        <v>1</v>
      </c>
      <c r="AL123" s="49"/>
      <c r="AM123" s="46">
        <v>60</v>
      </c>
      <c r="AW123" s="46">
        <v>108</v>
      </c>
      <c r="BF123" s="46">
        <v>36</v>
      </c>
      <c r="CC123" s="46">
        <v>108</v>
      </c>
      <c r="CL123" s="46">
        <v>96</v>
      </c>
      <c r="CQ123" s="46">
        <v>108</v>
      </c>
      <c r="CR123" s="1415"/>
      <c r="CS123" s="46">
        <v>252</v>
      </c>
      <c r="CZ123" s="46">
        <v>24</v>
      </c>
      <c r="DJ123" s="46">
        <v>36</v>
      </c>
      <c r="DM123" s="46">
        <v>30</v>
      </c>
      <c r="DP123" s="46">
        <v>36</v>
      </c>
      <c r="DX123" s="46">
        <v>504</v>
      </c>
      <c r="EB123" s="47"/>
    </row>
    <row r="124" s="46" customFormat="1" customHeight="1" spans="1:132">
      <c r="A124" s="116" t="s">
        <v>489</v>
      </c>
      <c r="B124" s="109" t="s">
        <v>490</v>
      </c>
      <c r="C124" s="1369" t="s">
        <v>491</v>
      </c>
      <c r="D124" s="1366">
        <f t="shared" si="18"/>
        <v>-942</v>
      </c>
      <c r="E124" s="1367">
        <v>1979</v>
      </c>
      <c r="F124" s="1371">
        <f t="shared" si="19"/>
        <v>1037</v>
      </c>
      <c r="G124" s="1372">
        <f t="shared" si="20"/>
        <v>1037</v>
      </c>
      <c r="H124" s="37">
        <v>2748</v>
      </c>
      <c r="I124" s="157"/>
      <c r="J124" s="1374">
        <f t="shared" si="15"/>
        <v>0</v>
      </c>
      <c r="K124" s="1384">
        <f t="shared" si="16"/>
        <v>0</v>
      </c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402"/>
      <c r="W124" s="1402"/>
      <c r="X124" s="1402"/>
      <c r="Y124" s="1402"/>
      <c r="Z124" s="1402"/>
      <c r="AA124" s="1402"/>
      <c r="AB124" s="1402"/>
      <c r="AC124" s="1402"/>
      <c r="AD124" s="1402"/>
      <c r="AE124" s="1402"/>
      <c r="AF124" s="1402"/>
      <c r="AG124" s="1407">
        <v>18</v>
      </c>
      <c r="AH124" s="46">
        <v>150</v>
      </c>
      <c r="AI124" s="49">
        <v>108</v>
      </c>
      <c r="AJ124" s="49">
        <v>36</v>
      </c>
      <c r="AK124" s="46">
        <v>1</v>
      </c>
      <c r="AL124" s="49"/>
      <c r="AM124" s="46">
        <v>60</v>
      </c>
      <c r="AW124" s="46">
        <v>108</v>
      </c>
      <c r="BF124" s="46">
        <v>72</v>
      </c>
      <c r="CC124" s="46">
        <v>108</v>
      </c>
      <c r="CL124" s="46">
        <v>96</v>
      </c>
      <c r="CQ124" s="46">
        <v>72</v>
      </c>
      <c r="CR124" s="1415"/>
      <c r="CS124" s="46">
        <v>252</v>
      </c>
      <c r="CZ124" s="46">
        <v>24</v>
      </c>
      <c r="DJ124" s="46">
        <v>36</v>
      </c>
      <c r="DM124" s="46">
        <v>30</v>
      </c>
      <c r="DP124" s="46">
        <v>36</v>
      </c>
      <c r="DX124" s="46">
        <v>504</v>
      </c>
      <c r="EB124" s="47"/>
    </row>
    <row r="125" s="46" customFormat="1" customHeight="1" spans="1:132">
      <c r="A125" s="116" t="s">
        <v>492</v>
      </c>
      <c r="B125" s="109" t="s">
        <v>493</v>
      </c>
      <c r="C125" s="1369" t="s">
        <v>494</v>
      </c>
      <c r="D125" s="1366">
        <f t="shared" si="18"/>
        <v>-726</v>
      </c>
      <c r="E125" s="1367">
        <v>3147</v>
      </c>
      <c r="F125" s="1371">
        <f t="shared" si="19"/>
        <v>2421</v>
      </c>
      <c r="G125" s="1372">
        <f t="shared" si="20"/>
        <v>2421</v>
      </c>
      <c r="H125" s="37">
        <v>3880</v>
      </c>
      <c r="I125" s="157"/>
      <c r="J125" s="1374">
        <f t="shared" si="15"/>
        <v>0</v>
      </c>
      <c r="K125" s="1384">
        <f t="shared" si="16"/>
        <v>0</v>
      </c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402"/>
      <c r="W125" s="1402"/>
      <c r="X125" s="1402"/>
      <c r="Y125" s="1402"/>
      <c r="Z125" s="1402"/>
      <c r="AA125" s="1402"/>
      <c r="AB125" s="1402"/>
      <c r="AC125" s="1402"/>
      <c r="AD125" s="1402"/>
      <c r="AE125" s="1402"/>
      <c r="AF125" s="1402"/>
      <c r="AG125" s="1407">
        <v>18</v>
      </c>
      <c r="AH125" s="46">
        <v>150</v>
      </c>
      <c r="AI125" s="49">
        <v>108</v>
      </c>
      <c r="AJ125" s="49"/>
      <c r="AK125" s="46">
        <v>1</v>
      </c>
      <c r="AL125" s="49"/>
      <c r="AM125" s="46">
        <v>60</v>
      </c>
      <c r="AW125" s="46">
        <v>108</v>
      </c>
      <c r="BF125" s="46">
        <v>36</v>
      </c>
      <c r="CC125" s="46">
        <v>108</v>
      </c>
      <c r="CL125" s="46">
        <v>96</v>
      </c>
      <c r="CQ125" s="46">
        <v>72</v>
      </c>
      <c r="CR125" s="1415"/>
      <c r="CS125" s="46">
        <v>108</v>
      </c>
      <c r="CZ125" s="46">
        <v>24</v>
      </c>
      <c r="DM125" s="46">
        <v>30</v>
      </c>
      <c r="DP125" s="46">
        <v>36</v>
      </c>
      <c r="DX125" s="46">
        <v>504</v>
      </c>
      <c r="EB125" s="47"/>
    </row>
    <row r="126" s="178" customFormat="1" customHeight="1" spans="1:132">
      <c r="A126" s="116" t="s">
        <v>495</v>
      </c>
      <c r="B126" s="112" t="s">
        <v>496</v>
      </c>
      <c r="C126" s="1370" t="s">
        <v>497</v>
      </c>
      <c r="D126" s="1366">
        <f t="shared" si="18"/>
        <v>-120</v>
      </c>
      <c r="E126" s="1367">
        <v>943</v>
      </c>
      <c r="F126" s="1371">
        <f t="shared" si="19"/>
        <v>823</v>
      </c>
      <c r="G126" s="1372">
        <f t="shared" si="20"/>
        <v>823</v>
      </c>
      <c r="H126" s="1374"/>
      <c r="I126" s="1333">
        <v>1105</v>
      </c>
      <c r="J126" s="1374">
        <f t="shared" si="15"/>
        <v>0</v>
      </c>
      <c r="K126" s="1384">
        <f t="shared" si="16"/>
        <v>0</v>
      </c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336"/>
      <c r="W126" s="1336"/>
      <c r="X126" s="1336"/>
      <c r="Y126" s="1336"/>
      <c r="Z126" s="1337"/>
      <c r="AA126" s="1336"/>
      <c r="AB126" s="1336"/>
      <c r="AC126" s="1336"/>
      <c r="AD126" s="1336"/>
      <c r="AE126" s="1336"/>
      <c r="AF126" s="1336"/>
      <c r="AG126" s="1338">
        <v>6</v>
      </c>
      <c r="AH126" s="178">
        <v>50</v>
      </c>
      <c r="AI126" s="1339">
        <v>44</v>
      </c>
      <c r="AJ126" s="1339"/>
      <c r="AL126" s="1339"/>
      <c r="AM126" s="211">
        <v>20</v>
      </c>
      <c r="AP126" s="212"/>
      <c r="AW126" s="178">
        <v>36</v>
      </c>
      <c r="BF126" s="178">
        <v>12</v>
      </c>
      <c r="BO126" s="212"/>
      <c r="CA126" s="212"/>
      <c r="CC126" s="178">
        <v>36</v>
      </c>
      <c r="CL126" s="178">
        <v>32</v>
      </c>
      <c r="CQ126" s="211">
        <v>28</v>
      </c>
      <c r="CR126" s="1340"/>
      <c r="CZ126" s="178">
        <v>8</v>
      </c>
      <c r="DC126" s="212"/>
      <c r="DM126" s="178">
        <v>10</v>
      </c>
      <c r="DN126" s="212"/>
      <c r="DS126" s="212"/>
      <c r="EB126" s="47"/>
    </row>
    <row r="127" s="46" customFormat="1" customHeight="1" spans="1:132">
      <c r="A127" s="115" t="s">
        <v>498</v>
      </c>
      <c r="B127" s="109" t="s">
        <v>499</v>
      </c>
      <c r="C127" s="1369" t="s">
        <v>500</v>
      </c>
      <c r="D127" s="1366">
        <f t="shared" si="18"/>
        <v>-1244</v>
      </c>
      <c r="E127" s="1367">
        <v>5609</v>
      </c>
      <c r="F127" s="1362">
        <f t="shared" si="19"/>
        <v>4365</v>
      </c>
      <c r="G127" s="1363">
        <f t="shared" si="20"/>
        <v>4365</v>
      </c>
      <c r="H127" s="35">
        <v>3637</v>
      </c>
      <c r="I127" s="157"/>
      <c r="J127" s="1374">
        <f t="shared" ref="J121:J132" si="21">SUM(L127:U127)</f>
        <v>0</v>
      </c>
      <c r="K127" s="1384">
        <f t="shared" ref="K121:K132" si="22">SUM(V127:AF127)</f>
        <v>5000</v>
      </c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402"/>
      <c r="W127" s="1402"/>
      <c r="X127" s="1402"/>
      <c r="Y127" s="1402">
        <v>5000</v>
      </c>
      <c r="Z127" s="1402"/>
      <c r="AA127" s="1402"/>
      <c r="AB127" s="1402"/>
      <c r="AC127" s="1402"/>
      <c r="AD127" s="1402"/>
      <c r="AE127" s="1402"/>
      <c r="AF127" s="1402"/>
      <c r="AG127" s="1407"/>
      <c r="AI127" s="49">
        <v>160</v>
      </c>
      <c r="AJ127" s="49"/>
      <c r="AK127" s="46">
        <v>1</v>
      </c>
      <c r="AL127" s="49"/>
      <c r="AN127" s="46">
        <v>812</v>
      </c>
      <c r="AS127" s="46">
        <v>2</v>
      </c>
      <c r="AW127" s="46">
        <v>140</v>
      </c>
      <c r="BH127" s="46">
        <v>48</v>
      </c>
      <c r="BK127" s="46">
        <v>240</v>
      </c>
      <c r="BM127" s="46">
        <v>100</v>
      </c>
      <c r="BR127" s="46">
        <v>288</v>
      </c>
      <c r="BT127" s="46">
        <v>600</v>
      </c>
      <c r="BU127" s="46">
        <v>360</v>
      </c>
      <c r="BX127" s="46">
        <v>5</v>
      </c>
      <c r="CN127" s="46">
        <v>240</v>
      </c>
      <c r="CP127" s="46">
        <v>32</v>
      </c>
      <c r="CR127" s="1415">
        <v>-4</v>
      </c>
      <c r="CS127" s="46">
        <v>240</v>
      </c>
      <c r="DC127" s="46">
        <v>336</v>
      </c>
      <c r="DG127" s="46">
        <v>240</v>
      </c>
      <c r="DH127" s="46">
        <v>72</v>
      </c>
      <c r="DJ127" s="46">
        <v>72</v>
      </c>
      <c r="DM127" s="46">
        <v>24</v>
      </c>
      <c r="DP127" s="46">
        <v>24</v>
      </c>
      <c r="DT127" s="46">
        <v>120</v>
      </c>
      <c r="DW127" s="46">
        <v>120</v>
      </c>
      <c r="EB127" s="47"/>
    </row>
    <row r="128" s="46" customFormat="1" customHeight="1" spans="1:132">
      <c r="A128" s="115" t="s">
        <v>501</v>
      </c>
      <c r="B128" s="109" t="s">
        <v>502</v>
      </c>
      <c r="C128" s="1369" t="s">
        <v>503</v>
      </c>
      <c r="D128" s="1366">
        <f t="shared" si="18"/>
        <v>-1484</v>
      </c>
      <c r="E128" s="1367">
        <v>5225</v>
      </c>
      <c r="F128" s="1362">
        <f t="shared" si="19"/>
        <v>3741</v>
      </c>
      <c r="G128" s="1363">
        <f t="shared" si="20"/>
        <v>3741</v>
      </c>
      <c r="H128" s="35">
        <v>3517</v>
      </c>
      <c r="I128" s="157"/>
      <c r="J128" s="1374">
        <f t="shared" si="21"/>
        <v>0</v>
      </c>
      <c r="K128" s="1384">
        <f t="shared" si="22"/>
        <v>5000</v>
      </c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402"/>
      <c r="W128" s="1402"/>
      <c r="X128" s="1402"/>
      <c r="Y128" s="1402">
        <v>5000</v>
      </c>
      <c r="Z128" s="1402"/>
      <c r="AA128" s="1402"/>
      <c r="AB128" s="1402"/>
      <c r="AC128" s="1402"/>
      <c r="AD128" s="1402"/>
      <c r="AE128" s="1402"/>
      <c r="AF128" s="1402"/>
      <c r="AG128" s="1407"/>
      <c r="AI128" s="49">
        <v>160</v>
      </c>
      <c r="AJ128" s="49"/>
      <c r="AK128" s="46">
        <v>1</v>
      </c>
      <c r="AL128" s="49"/>
      <c r="AN128" s="46">
        <v>812</v>
      </c>
      <c r="AS128" s="46">
        <v>2</v>
      </c>
      <c r="AW128" s="46">
        <v>140</v>
      </c>
      <c r="AZ128" s="46">
        <v>72</v>
      </c>
      <c r="BD128" s="46">
        <v>96</v>
      </c>
      <c r="BH128" s="46">
        <v>72</v>
      </c>
      <c r="BK128" s="46">
        <v>240</v>
      </c>
      <c r="BM128" s="46">
        <v>100</v>
      </c>
      <c r="BR128" s="46">
        <v>240</v>
      </c>
      <c r="BT128" s="46">
        <v>600</v>
      </c>
      <c r="BU128" s="46">
        <v>432</v>
      </c>
      <c r="BX128" s="46">
        <v>5</v>
      </c>
      <c r="CG128" s="46">
        <v>48</v>
      </c>
      <c r="CN128" s="46">
        <v>240</v>
      </c>
      <c r="CP128" s="46">
        <v>32</v>
      </c>
      <c r="CR128" s="1415">
        <v>-4</v>
      </c>
      <c r="CS128" s="46">
        <v>240</v>
      </c>
      <c r="CU128" s="46">
        <v>72</v>
      </c>
      <c r="DC128" s="46">
        <v>336</v>
      </c>
      <c r="DE128" s="46">
        <v>72</v>
      </c>
      <c r="DG128" s="46">
        <v>120</v>
      </c>
      <c r="DJ128" s="46">
        <v>120</v>
      </c>
      <c r="DM128" s="46">
        <v>24</v>
      </c>
      <c r="DP128" s="46">
        <v>24</v>
      </c>
      <c r="DT128" s="46">
        <v>120</v>
      </c>
      <c r="DW128" s="46">
        <v>120</v>
      </c>
      <c r="EA128" s="46">
        <v>240</v>
      </c>
      <c r="EB128" s="47"/>
    </row>
    <row r="129" s="46" customFormat="1" customHeight="1" spans="1:132">
      <c r="A129" s="115" t="s">
        <v>504</v>
      </c>
      <c r="B129" s="109" t="s">
        <v>505</v>
      </c>
      <c r="C129" s="1369" t="s">
        <v>506</v>
      </c>
      <c r="D129" s="1366">
        <f t="shared" si="18"/>
        <v>-888</v>
      </c>
      <c r="E129" s="1367">
        <v>4096</v>
      </c>
      <c r="F129" s="1371">
        <f t="shared" si="19"/>
        <v>3208</v>
      </c>
      <c r="G129" s="1372">
        <f t="shared" si="20"/>
        <v>3208</v>
      </c>
      <c r="H129" s="35">
        <v>5664</v>
      </c>
      <c r="I129" s="157"/>
      <c r="J129" s="1374">
        <f t="shared" si="21"/>
        <v>0</v>
      </c>
      <c r="K129" s="1384">
        <f t="shared" si="22"/>
        <v>0</v>
      </c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402"/>
      <c r="W129" s="1402"/>
      <c r="X129" s="1402"/>
      <c r="Y129" s="1402"/>
      <c r="Z129" s="1402"/>
      <c r="AA129" s="1402"/>
      <c r="AB129" s="1402"/>
      <c r="AC129" s="1402"/>
      <c r="AD129" s="1402"/>
      <c r="AE129" s="1402"/>
      <c r="AF129" s="1402"/>
      <c r="AG129" s="1407">
        <v>144</v>
      </c>
      <c r="AH129" s="46">
        <v>84</v>
      </c>
      <c r="AI129" s="49"/>
      <c r="AJ129" s="49">
        <v>72</v>
      </c>
      <c r="AK129" s="46">
        <v>1</v>
      </c>
      <c r="AL129" s="49"/>
      <c r="AN129" s="46">
        <v>692</v>
      </c>
      <c r="AS129" s="46">
        <v>2</v>
      </c>
      <c r="AW129" s="46">
        <v>100</v>
      </c>
      <c r="BF129" s="46">
        <v>72</v>
      </c>
      <c r="BG129" s="46">
        <v>72</v>
      </c>
      <c r="BK129" s="46">
        <v>96</v>
      </c>
      <c r="BM129" s="46">
        <v>100</v>
      </c>
      <c r="BR129" s="46">
        <v>72</v>
      </c>
      <c r="BX129" s="46">
        <v>5</v>
      </c>
      <c r="CG129" s="46">
        <v>96</v>
      </c>
      <c r="CP129" s="46">
        <v>32</v>
      </c>
      <c r="CR129" s="1415">
        <v>-4</v>
      </c>
      <c r="DF129" s="46">
        <v>100</v>
      </c>
      <c r="DJ129" s="46">
        <v>168</v>
      </c>
      <c r="DM129" s="46">
        <v>48</v>
      </c>
      <c r="DP129" s="46">
        <v>24</v>
      </c>
      <c r="DS129" s="46">
        <v>120</v>
      </c>
      <c r="DT129" s="46">
        <v>120</v>
      </c>
      <c r="DW129" s="46">
        <v>240</v>
      </c>
      <c r="EB129" s="47"/>
    </row>
    <row r="130" s="46" customFormat="1" customHeight="1" spans="1:132">
      <c r="A130" s="115" t="s">
        <v>507</v>
      </c>
      <c r="B130" s="109" t="s">
        <v>508</v>
      </c>
      <c r="C130" s="1369" t="s">
        <v>509</v>
      </c>
      <c r="D130" s="1366">
        <f t="shared" si="18"/>
        <v>-682</v>
      </c>
      <c r="E130" s="1367">
        <v>4808</v>
      </c>
      <c r="F130" s="1371">
        <f t="shared" si="19"/>
        <v>4126</v>
      </c>
      <c r="G130" s="1372">
        <f t="shared" si="20"/>
        <v>4126</v>
      </c>
      <c r="H130" s="35">
        <v>2328</v>
      </c>
      <c r="I130" s="157"/>
      <c r="J130" s="1374">
        <f t="shared" si="21"/>
        <v>0</v>
      </c>
      <c r="K130" s="1384">
        <f t="shared" si="22"/>
        <v>4000</v>
      </c>
      <c r="L130" s="162"/>
      <c r="N130" s="162"/>
      <c r="O130" s="162"/>
      <c r="P130" s="162"/>
      <c r="Q130" s="162"/>
      <c r="R130" s="162"/>
      <c r="S130" s="162"/>
      <c r="T130" s="162"/>
      <c r="U130" s="162"/>
      <c r="V130" s="1402"/>
      <c r="W130" s="1402"/>
      <c r="X130" s="1402"/>
      <c r="Y130" s="162">
        <v>4000</v>
      </c>
      <c r="Z130" s="1402"/>
      <c r="AA130" s="1402"/>
      <c r="AB130" s="1402"/>
      <c r="AC130" s="1402"/>
      <c r="AD130" s="1402"/>
      <c r="AE130" s="1402"/>
      <c r="AF130" s="1402"/>
      <c r="AG130" s="1407">
        <v>144</v>
      </c>
      <c r="AH130" s="46">
        <v>84</v>
      </c>
      <c r="AI130" s="49"/>
      <c r="AJ130" s="49">
        <v>24</v>
      </c>
      <c r="AK130" s="46">
        <v>1</v>
      </c>
      <c r="AL130" s="49"/>
      <c r="AN130" s="46">
        <v>692</v>
      </c>
      <c r="AS130" s="46">
        <v>2</v>
      </c>
      <c r="AW130" s="46">
        <v>100</v>
      </c>
      <c r="BF130" s="46">
        <v>48</v>
      </c>
      <c r="BG130" s="46">
        <v>72</v>
      </c>
      <c r="BH130" s="46">
        <v>72</v>
      </c>
      <c r="BK130" s="46">
        <v>48</v>
      </c>
      <c r="BM130" s="46">
        <v>100</v>
      </c>
      <c r="BR130" s="46">
        <v>120</v>
      </c>
      <c r="BX130" s="46">
        <v>5</v>
      </c>
      <c r="CP130" s="46">
        <v>32</v>
      </c>
      <c r="CR130" s="1415">
        <v>-4</v>
      </c>
      <c r="DF130" s="46">
        <v>100</v>
      </c>
      <c r="DM130" s="46">
        <v>48</v>
      </c>
      <c r="DO130" s="46">
        <v>10</v>
      </c>
      <c r="DP130" s="46">
        <v>24</v>
      </c>
      <c r="DT130" s="46">
        <v>240</v>
      </c>
      <c r="DW130" s="46">
        <v>240</v>
      </c>
      <c r="EB130" s="47"/>
    </row>
    <row r="131" s="46" customFormat="1" customHeight="1" spans="1:132">
      <c r="A131" s="115" t="s">
        <v>510</v>
      </c>
      <c r="B131" s="109" t="s">
        <v>511</v>
      </c>
      <c r="C131" s="1369" t="s">
        <v>512</v>
      </c>
      <c r="D131" s="1366">
        <f t="shared" si="18"/>
        <v>-463</v>
      </c>
      <c r="E131" s="1367">
        <v>4108</v>
      </c>
      <c r="F131" s="1371">
        <f t="shared" si="19"/>
        <v>3645</v>
      </c>
      <c r="G131" s="1372">
        <f t="shared" si="20"/>
        <v>3645</v>
      </c>
      <c r="H131" s="35">
        <v>1248</v>
      </c>
      <c r="I131" s="157"/>
      <c r="J131" s="1374">
        <f t="shared" si="21"/>
        <v>0</v>
      </c>
      <c r="K131" s="1384">
        <f t="shared" si="22"/>
        <v>5000</v>
      </c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402">
        <v>5000</v>
      </c>
      <c r="W131" s="1402"/>
      <c r="X131" s="1402"/>
      <c r="Y131" s="1402"/>
      <c r="Z131" s="1402"/>
      <c r="AA131" s="1402"/>
      <c r="AB131" s="1402"/>
      <c r="AC131" s="1402"/>
      <c r="AD131" s="1402"/>
      <c r="AE131" s="1402"/>
      <c r="AF131" s="1402"/>
      <c r="AG131" s="1407">
        <v>192</v>
      </c>
      <c r="AH131" s="46">
        <v>84</v>
      </c>
      <c r="AI131" s="49">
        <v>260</v>
      </c>
      <c r="AJ131" s="49">
        <v>24</v>
      </c>
      <c r="AK131" s="46">
        <v>1</v>
      </c>
      <c r="AL131" s="49"/>
      <c r="AN131" s="46">
        <v>692</v>
      </c>
      <c r="AP131" s="46">
        <v>48</v>
      </c>
      <c r="AS131" s="46">
        <v>2</v>
      </c>
      <c r="AW131" s="46">
        <v>140</v>
      </c>
      <c r="BF131" s="46">
        <v>24</v>
      </c>
      <c r="BG131" s="46">
        <v>192</v>
      </c>
      <c r="BH131" s="46">
        <v>48</v>
      </c>
      <c r="BK131" s="46">
        <v>48</v>
      </c>
      <c r="BM131" s="46">
        <v>100</v>
      </c>
      <c r="BR131" s="46">
        <v>72</v>
      </c>
      <c r="BX131" s="46">
        <v>5</v>
      </c>
      <c r="CP131" s="46">
        <v>32</v>
      </c>
      <c r="CQ131" s="46">
        <v>200</v>
      </c>
      <c r="CR131" s="1415">
        <v>-3</v>
      </c>
      <c r="DJ131" s="46">
        <v>120</v>
      </c>
      <c r="DM131" s="46">
        <v>48</v>
      </c>
      <c r="DO131" s="46">
        <v>10</v>
      </c>
      <c r="DP131" s="46">
        <v>24</v>
      </c>
      <c r="DW131" s="46">
        <v>240</v>
      </c>
      <c r="EB131" s="47"/>
    </row>
    <row r="132" s="153" customFormat="1" customHeight="1" spans="1:684">
      <c r="A132" s="116" t="s">
        <v>513</v>
      </c>
      <c r="B132" s="112" t="s">
        <v>514</v>
      </c>
      <c r="C132" s="1373" t="s">
        <v>515</v>
      </c>
      <c r="D132" s="1361">
        <f t="shared" si="18"/>
        <v>-46</v>
      </c>
      <c r="E132" s="1367">
        <v>56</v>
      </c>
      <c r="F132" s="1371">
        <f t="shared" si="19"/>
        <v>10</v>
      </c>
      <c r="G132" s="1427">
        <f t="shared" si="20"/>
        <v>10</v>
      </c>
      <c r="H132" s="1428"/>
      <c r="I132" s="1430">
        <v>140</v>
      </c>
      <c r="J132" s="1393">
        <f t="shared" si="21"/>
        <v>0</v>
      </c>
      <c r="K132" s="1431">
        <f t="shared" si="22"/>
        <v>0</v>
      </c>
      <c r="L132" s="152"/>
      <c r="M132" s="152"/>
      <c r="N132" s="152"/>
      <c r="O132" s="152"/>
      <c r="P132" s="152"/>
      <c r="Q132" s="152"/>
      <c r="R132" s="152"/>
      <c r="S132" s="152"/>
      <c r="T132" s="152"/>
      <c r="U132" s="152"/>
      <c r="V132" s="1432"/>
      <c r="W132" s="1432"/>
      <c r="X132" s="1432"/>
      <c r="Y132" s="1432"/>
      <c r="Z132" s="1434"/>
      <c r="AA132" s="1432"/>
      <c r="AB132" s="1432"/>
      <c r="AC132" s="1432"/>
      <c r="AD132" s="1432"/>
      <c r="AE132" s="1432"/>
      <c r="AF132" s="1432"/>
      <c r="AG132" s="1338"/>
      <c r="AH132" s="178"/>
      <c r="AI132" s="1339"/>
      <c r="AJ132" s="1339"/>
      <c r="AK132" s="178"/>
      <c r="AL132" s="1339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>
        <v>34</v>
      </c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340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>
        <v>96</v>
      </c>
      <c r="DX132" s="178"/>
      <c r="DY132" s="178"/>
      <c r="DZ132" s="178"/>
      <c r="EA132" s="178"/>
      <c r="EB132" s="47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  <c r="GQ132" s="178"/>
      <c r="GR132" s="178"/>
      <c r="GS132" s="178"/>
      <c r="GT132" s="178"/>
      <c r="GU132" s="178"/>
      <c r="GV132" s="178"/>
      <c r="GW132" s="178"/>
      <c r="GX132" s="178"/>
      <c r="GY132" s="178"/>
      <c r="GZ132" s="178"/>
      <c r="HA132" s="178"/>
      <c r="HB132" s="178"/>
      <c r="HC132" s="178"/>
      <c r="HD132" s="178"/>
      <c r="HE132" s="178"/>
      <c r="HF132" s="178"/>
      <c r="HG132" s="178"/>
      <c r="HH132" s="178"/>
      <c r="HI132" s="178"/>
      <c r="HJ132" s="178"/>
      <c r="HK132" s="178"/>
      <c r="HL132" s="178"/>
      <c r="HM132" s="178"/>
      <c r="HN132" s="178"/>
      <c r="HO132" s="178"/>
      <c r="HP132" s="178"/>
      <c r="HQ132" s="178"/>
      <c r="HR132" s="178"/>
      <c r="HS132" s="178"/>
      <c r="HT132" s="178"/>
      <c r="HU132" s="178"/>
      <c r="HV132" s="178"/>
      <c r="HW132" s="178"/>
      <c r="HX132" s="178"/>
      <c r="HY132" s="178"/>
      <c r="HZ132" s="178"/>
      <c r="IA132" s="178"/>
      <c r="IB132" s="178"/>
      <c r="IC132" s="178"/>
      <c r="ID132" s="178"/>
      <c r="IE132" s="178"/>
      <c r="IF132" s="178"/>
      <c r="IG132" s="178"/>
      <c r="IH132" s="178"/>
      <c r="II132" s="178"/>
      <c r="IJ132" s="178"/>
      <c r="IK132" s="178"/>
      <c r="IL132" s="178"/>
      <c r="IM132" s="178"/>
      <c r="IN132" s="178"/>
      <c r="IO132" s="178"/>
      <c r="IP132" s="178"/>
      <c r="IQ132" s="178"/>
      <c r="IR132" s="178"/>
      <c r="IS132" s="178"/>
      <c r="IT132" s="178"/>
      <c r="IU132" s="178"/>
      <c r="IV132" s="178"/>
      <c r="IW132" s="178"/>
      <c r="IX132" s="178"/>
      <c r="IY132" s="178"/>
      <c r="IZ132" s="178"/>
      <c r="JA132" s="178"/>
      <c r="JB132" s="178"/>
      <c r="JC132" s="178"/>
      <c r="JD132" s="178"/>
      <c r="JE132" s="178"/>
      <c r="JF132" s="178"/>
      <c r="JG132" s="178"/>
      <c r="JH132" s="178"/>
      <c r="JI132" s="178"/>
      <c r="JJ132" s="178"/>
      <c r="JK132" s="178"/>
      <c r="JL132" s="178"/>
      <c r="JM132" s="178"/>
      <c r="JN132" s="178"/>
      <c r="JO132" s="178"/>
      <c r="JP132" s="178"/>
      <c r="JQ132" s="178"/>
      <c r="JR132" s="178"/>
      <c r="JS132" s="178"/>
      <c r="JT132" s="178"/>
      <c r="JU132" s="178"/>
      <c r="JV132" s="178"/>
      <c r="JW132" s="178"/>
      <c r="JX132" s="178"/>
      <c r="JY132" s="178"/>
      <c r="JZ132" s="178"/>
      <c r="KA132" s="178"/>
      <c r="KB132" s="178"/>
      <c r="KC132" s="178"/>
      <c r="KD132" s="178"/>
      <c r="KE132" s="178"/>
      <c r="KF132" s="178"/>
      <c r="KG132" s="178"/>
      <c r="KH132" s="178"/>
      <c r="KI132" s="178"/>
      <c r="KJ132" s="178"/>
      <c r="KK132" s="178"/>
      <c r="KL132" s="178"/>
      <c r="KM132" s="178"/>
      <c r="KN132" s="178"/>
      <c r="KO132" s="178"/>
      <c r="KP132" s="178"/>
      <c r="KQ132" s="178"/>
      <c r="KR132" s="178"/>
      <c r="KS132" s="178"/>
      <c r="KT132" s="178"/>
      <c r="KU132" s="178"/>
      <c r="KV132" s="178"/>
      <c r="KW132" s="178"/>
      <c r="KX132" s="178"/>
      <c r="KY132" s="178"/>
      <c r="KZ132" s="178"/>
      <c r="LA132" s="178"/>
      <c r="LB132" s="178"/>
      <c r="LC132" s="178"/>
      <c r="LD132" s="178"/>
      <c r="LE132" s="178"/>
      <c r="LF132" s="178"/>
      <c r="LG132" s="178"/>
      <c r="LH132" s="178"/>
      <c r="LI132" s="178"/>
      <c r="LJ132" s="178"/>
      <c r="LK132" s="178"/>
      <c r="LL132" s="178"/>
      <c r="LM132" s="178"/>
      <c r="LN132" s="178"/>
      <c r="LO132" s="178"/>
      <c r="LP132" s="178"/>
      <c r="LQ132" s="178"/>
      <c r="LR132" s="178"/>
      <c r="LS132" s="178"/>
      <c r="LT132" s="178"/>
      <c r="LU132" s="178"/>
      <c r="LV132" s="178"/>
      <c r="LW132" s="178"/>
      <c r="LX132" s="178"/>
      <c r="LY132" s="178"/>
      <c r="LZ132" s="178"/>
      <c r="MA132" s="178"/>
      <c r="MB132" s="178"/>
      <c r="MC132" s="178"/>
      <c r="MD132" s="178"/>
      <c r="ME132" s="178"/>
      <c r="MF132" s="178"/>
      <c r="MG132" s="178"/>
      <c r="MH132" s="178"/>
      <c r="MI132" s="178"/>
      <c r="MJ132" s="178"/>
      <c r="MK132" s="178"/>
      <c r="ML132" s="178"/>
      <c r="MM132" s="178"/>
      <c r="MN132" s="178"/>
      <c r="MO132" s="178"/>
      <c r="MP132" s="178"/>
      <c r="MQ132" s="178"/>
      <c r="MR132" s="178"/>
      <c r="MS132" s="178"/>
      <c r="MT132" s="178"/>
      <c r="MU132" s="178"/>
      <c r="MV132" s="178"/>
      <c r="MW132" s="178"/>
      <c r="MX132" s="178"/>
      <c r="MY132" s="178"/>
      <c r="MZ132" s="178"/>
      <c r="NA132" s="178"/>
      <c r="NB132" s="178"/>
      <c r="NC132" s="178"/>
      <c r="ND132" s="178"/>
      <c r="NE132" s="178"/>
      <c r="NF132" s="178"/>
      <c r="NG132" s="178"/>
      <c r="NH132" s="178"/>
      <c r="NI132" s="178"/>
      <c r="NJ132" s="178"/>
      <c r="NK132" s="178"/>
      <c r="NL132" s="178"/>
      <c r="NM132" s="178"/>
      <c r="NN132" s="178"/>
      <c r="NO132" s="178"/>
      <c r="NP132" s="178"/>
      <c r="NQ132" s="178"/>
      <c r="NR132" s="178"/>
      <c r="NS132" s="178"/>
      <c r="NT132" s="178"/>
      <c r="NU132" s="178"/>
      <c r="NV132" s="178"/>
      <c r="NW132" s="178"/>
      <c r="NX132" s="178"/>
      <c r="NY132" s="178"/>
      <c r="NZ132" s="178"/>
      <c r="OA132" s="178"/>
      <c r="OB132" s="178"/>
      <c r="OC132" s="178"/>
      <c r="OD132" s="178"/>
      <c r="OE132" s="178"/>
      <c r="OF132" s="178"/>
      <c r="OG132" s="178"/>
      <c r="OH132" s="178"/>
      <c r="OI132" s="178"/>
      <c r="OJ132" s="178"/>
      <c r="OK132" s="178"/>
      <c r="OL132" s="178"/>
      <c r="OM132" s="178"/>
      <c r="ON132" s="178"/>
      <c r="OO132" s="178"/>
      <c r="OP132" s="178"/>
      <c r="OQ132" s="178"/>
      <c r="OR132" s="178"/>
      <c r="OS132" s="178"/>
      <c r="OT132" s="178"/>
      <c r="OU132" s="178"/>
      <c r="OV132" s="178"/>
      <c r="OW132" s="178"/>
      <c r="OX132" s="178"/>
      <c r="OY132" s="178"/>
      <c r="OZ132" s="178"/>
      <c r="PA132" s="178"/>
      <c r="PB132" s="178"/>
      <c r="PC132" s="178"/>
      <c r="PD132" s="178"/>
      <c r="PE132" s="178"/>
      <c r="PF132" s="178"/>
      <c r="PG132" s="178"/>
      <c r="PH132" s="178"/>
      <c r="PI132" s="178"/>
      <c r="PJ132" s="178"/>
      <c r="PK132" s="178"/>
      <c r="PL132" s="178"/>
      <c r="PM132" s="178"/>
      <c r="PN132" s="178"/>
      <c r="PO132" s="178"/>
      <c r="PP132" s="178"/>
      <c r="PQ132" s="178"/>
      <c r="PR132" s="178"/>
      <c r="PS132" s="178"/>
      <c r="PT132" s="178"/>
      <c r="PU132" s="178"/>
      <c r="PV132" s="178"/>
      <c r="PW132" s="178"/>
      <c r="PX132" s="178"/>
      <c r="PY132" s="178"/>
      <c r="PZ132" s="178"/>
      <c r="QA132" s="178"/>
      <c r="QB132" s="178"/>
      <c r="QC132" s="178"/>
      <c r="QD132" s="178"/>
      <c r="QE132" s="178"/>
      <c r="QF132" s="178"/>
      <c r="QG132" s="178"/>
      <c r="QH132" s="178"/>
      <c r="QI132" s="178"/>
      <c r="QJ132" s="178"/>
      <c r="QK132" s="178"/>
      <c r="QL132" s="178"/>
      <c r="QM132" s="178"/>
      <c r="QN132" s="178"/>
      <c r="QO132" s="178"/>
      <c r="QP132" s="178"/>
      <c r="QQ132" s="178"/>
      <c r="QR132" s="178"/>
      <c r="QS132" s="178"/>
      <c r="QT132" s="178"/>
      <c r="QU132" s="178"/>
      <c r="QV132" s="178"/>
      <c r="QW132" s="178"/>
      <c r="QX132" s="178"/>
      <c r="QY132" s="178"/>
      <c r="QZ132" s="178"/>
      <c r="RA132" s="178"/>
      <c r="RB132" s="178"/>
      <c r="RC132" s="178"/>
      <c r="RD132" s="178"/>
      <c r="RE132" s="178"/>
      <c r="RF132" s="178"/>
      <c r="RG132" s="178"/>
      <c r="RH132" s="178"/>
      <c r="RI132" s="178"/>
      <c r="RJ132" s="178"/>
      <c r="RK132" s="178"/>
      <c r="RL132" s="178"/>
      <c r="RM132" s="178"/>
      <c r="RN132" s="178"/>
      <c r="RO132" s="178"/>
      <c r="RP132" s="178"/>
      <c r="RQ132" s="178"/>
      <c r="RR132" s="178"/>
      <c r="RS132" s="178"/>
      <c r="RT132" s="178"/>
      <c r="RU132" s="178"/>
      <c r="RV132" s="178"/>
      <c r="RW132" s="178"/>
      <c r="RX132" s="178"/>
      <c r="RY132" s="178"/>
      <c r="RZ132" s="178"/>
      <c r="SA132" s="178"/>
      <c r="SB132" s="178"/>
      <c r="SC132" s="178"/>
      <c r="SD132" s="178"/>
      <c r="SE132" s="178"/>
      <c r="SF132" s="178"/>
      <c r="SG132" s="178"/>
      <c r="SH132" s="178"/>
      <c r="SI132" s="178"/>
      <c r="SJ132" s="178"/>
      <c r="SK132" s="178"/>
      <c r="SL132" s="178"/>
      <c r="SM132" s="178"/>
      <c r="SN132" s="178"/>
      <c r="SO132" s="178"/>
      <c r="SP132" s="178"/>
      <c r="SQ132" s="178"/>
      <c r="SR132" s="178"/>
      <c r="SS132" s="178"/>
      <c r="ST132" s="178"/>
      <c r="SU132" s="178"/>
      <c r="SV132" s="178"/>
      <c r="SW132" s="178"/>
      <c r="SX132" s="178"/>
      <c r="SY132" s="178"/>
      <c r="SZ132" s="178"/>
      <c r="TA132" s="178"/>
      <c r="TB132" s="178"/>
      <c r="TC132" s="178"/>
      <c r="TD132" s="178"/>
      <c r="TE132" s="178"/>
      <c r="TF132" s="178"/>
      <c r="TG132" s="178"/>
      <c r="TH132" s="178"/>
      <c r="TI132" s="178"/>
      <c r="TJ132" s="178"/>
      <c r="TK132" s="178"/>
      <c r="TL132" s="178"/>
      <c r="TM132" s="178"/>
      <c r="TN132" s="178"/>
      <c r="TO132" s="178"/>
      <c r="TP132" s="178"/>
      <c r="TQ132" s="178"/>
      <c r="TR132" s="178"/>
      <c r="TS132" s="178"/>
      <c r="TT132" s="178"/>
      <c r="TU132" s="178"/>
      <c r="TV132" s="178"/>
      <c r="TW132" s="178"/>
      <c r="TX132" s="178"/>
      <c r="TY132" s="178"/>
      <c r="TZ132" s="178"/>
      <c r="UA132" s="178"/>
      <c r="UB132" s="178"/>
      <c r="UC132" s="178"/>
      <c r="UD132" s="178"/>
      <c r="UE132" s="178"/>
      <c r="UF132" s="178"/>
      <c r="UG132" s="178"/>
      <c r="UH132" s="178"/>
      <c r="UI132" s="178"/>
      <c r="UJ132" s="178"/>
      <c r="UK132" s="178"/>
      <c r="UL132" s="178"/>
      <c r="UM132" s="178"/>
      <c r="UN132" s="178"/>
      <c r="UO132" s="178"/>
      <c r="UP132" s="178"/>
      <c r="UQ132" s="178"/>
      <c r="UR132" s="178"/>
      <c r="US132" s="178"/>
      <c r="UT132" s="178"/>
      <c r="UU132" s="178"/>
      <c r="UV132" s="178"/>
      <c r="UW132" s="178"/>
      <c r="UX132" s="178"/>
      <c r="UY132" s="178"/>
      <c r="UZ132" s="178"/>
      <c r="VA132" s="178"/>
      <c r="VB132" s="178"/>
      <c r="VC132" s="178"/>
      <c r="VD132" s="178"/>
      <c r="VE132" s="178"/>
      <c r="VF132" s="178"/>
      <c r="VG132" s="178"/>
      <c r="VH132" s="178"/>
      <c r="VI132" s="178"/>
      <c r="VJ132" s="178"/>
      <c r="VK132" s="178"/>
      <c r="VL132" s="178"/>
      <c r="VM132" s="178"/>
      <c r="VN132" s="178"/>
      <c r="VO132" s="178"/>
      <c r="VP132" s="178"/>
      <c r="VQ132" s="178"/>
      <c r="VR132" s="178"/>
      <c r="VS132" s="178"/>
      <c r="VT132" s="178"/>
      <c r="VU132" s="178"/>
      <c r="VV132" s="178"/>
      <c r="VW132" s="178"/>
      <c r="VX132" s="178"/>
      <c r="VY132" s="178"/>
      <c r="VZ132" s="178"/>
      <c r="WA132" s="178"/>
      <c r="WB132" s="178"/>
      <c r="WC132" s="178"/>
      <c r="WD132" s="178"/>
      <c r="WE132" s="178"/>
      <c r="WF132" s="178"/>
      <c r="WG132" s="178"/>
      <c r="WH132" s="178"/>
      <c r="WI132" s="178"/>
      <c r="WJ132" s="178"/>
      <c r="WK132" s="178"/>
      <c r="WL132" s="178"/>
      <c r="WM132" s="178"/>
      <c r="WN132" s="178"/>
      <c r="WO132" s="178"/>
      <c r="WP132" s="178"/>
      <c r="WQ132" s="178"/>
      <c r="WR132" s="178"/>
      <c r="WS132" s="178"/>
      <c r="WT132" s="178"/>
      <c r="WU132" s="178"/>
      <c r="WV132" s="178"/>
      <c r="WW132" s="178"/>
      <c r="WX132" s="178"/>
      <c r="WY132" s="178"/>
      <c r="WZ132" s="178"/>
      <c r="XA132" s="178"/>
      <c r="XB132" s="178"/>
      <c r="XC132" s="178"/>
      <c r="XD132" s="178"/>
      <c r="XE132" s="178"/>
      <c r="XF132" s="178"/>
      <c r="XG132" s="178"/>
      <c r="XH132" s="178"/>
      <c r="XI132" s="178"/>
      <c r="XJ132" s="178"/>
      <c r="XK132" s="178"/>
      <c r="XL132" s="178"/>
      <c r="XM132" s="178"/>
      <c r="XN132" s="178"/>
      <c r="XO132" s="178"/>
      <c r="XP132" s="178"/>
      <c r="XQ132" s="178"/>
      <c r="XR132" s="178"/>
      <c r="XS132" s="178"/>
      <c r="XT132" s="178"/>
      <c r="XU132" s="178"/>
      <c r="XV132" s="178"/>
      <c r="XW132" s="178"/>
      <c r="XX132" s="178"/>
      <c r="XY132" s="178"/>
      <c r="XZ132" s="178"/>
      <c r="YA132" s="178"/>
      <c r="YB132" s="178"/>
      <c r="YC132" s="178"/>
      <c r="YD132" s="178"/>
      <c r="YE132" s="178"/>
      <c r="YF132" s="178"/>
      <c r="YG132" s="178"/>
      <c r="YH132" s="178"/>
      <c r="YI132" s="178"/>
      <c r="YJ132" s="178"/>
      <c r="YK132" s="178"/>
      <c r="YL132" s="178"/>
      <c r="YM132" s="178"/>
      <c r="YN132" s="178"/>
      <c r="YO132" s="178"/>
      <c r="YP132" s="178"/>
      <c r="YQ132" s="178"/>
      <c r="YR132" s="178"/>
      <c r="YS132" s="178"/>
      <c r="YT132" s="178"/>
      <c r="YU132" s="178"/>
      <c r="YV132" s="178"/>
      <c r="YW132" s="178"/>
      <c r="YX132" s="178"/>
      <c r="YY132" s="178"/>
      <c r="YZ132" s="178"/>
      <c r="ZA132" s="178"/>
      <c r="ZB132" s="178"/>
      <c r="ZC132" s="178"/>
      <c r="ZD132" s="178"/>
      <c r="ZE132" s="178"/>
      <c r="ZF132" s="178"/>
      <c r="ZG132" s="178"/>
      <c r="ZH132" s="178"/>
    </row>
    <row r="133" s="46" customFormat="1" customHeight="1" spans="1:132">
      <c r="A133" s="115" t="s">
        <v>516</v>
      </c>
      <c r="B133" s="109" t="s">
        <v>517</v>
      </c>
      <c r="C133" s="1369" t="s">
        <v>518</v>
      </c>
      <c r="D133" s="1366">
        <f t="shared" ref="D133:D169" si="23">F133-E133</f>
        <v>-1300</v>
      </c>
      <c r="E133" s="1367">
        <v>4410</v>
      </c>
      <c r="F133" s="1371">
        <f t="shared" ref="F133:F169" si="24">(H133+I133+J133+K133)-SUM(AG133:ZH133)</f>
        <v>3110</v>
      </c>
      <c r="G133" s="1372">
        <f t="shared" ref="G133:G169" si="25">(H133+I133+K133)-SUM(AG133:ZH133)</f>
        <v>3110</v>
      </c>
      <c r="H133" s="35">
        <v>2454</v>
      </c>
      <c r="I133" s="157"/>
      <c r="J133" s="1374">
        <f t="shared" ref="J133:J169" si="26">SUM(L133:U133)</f>
        <v>0</v>
      </c>
      <c r="K133" s="1384">
        <f t="shared" ref="K133:K169" si="27">SUM(V133:AF133)</f>
        <v>3000</v>
      </c>
      <c r="L133" s="162"/>
      <c r="M133" s="162"/>
      <c r="N133" s="162"/>
      <c r="P133" s="162"/>
      <c r="Q133" s="162"/>
      <c r="R133" s="162"/>
      <c r="S133" s="162"/>
      <c r="T133" s="162"/>
      <c r="U133" s="162"/>
      <c r="V133" s="1402"/>
      <c r="W133" s="1402"/>
      <c r="X133" s="1402"/>
      <c r="Y133" s="1402"/>
      <c r="Z133" s="1402"/>
      <c r="AA133" s="1402"/>
      <c r="AB133" s="162">
        <v>3000</v>
      </c>
      <c r="AC133" s="1402"/>
      <c r="AD133" s="1402"/>
      <c r="AE133" s="1402"/>
      <c r="AF133" s="1402"/>
      <c r="AG133" s="1407">
        <v>64</v>
      </c>
      <c r="AH133" s="46">
        <v>140</v>
      </c>
      <c r="AI133" s="49">
        <v>144</v>
      </c>
      <c r="AJ133" s="49">
        <v>36</v>
      </c>
      <c r="AL133" s="49"/>
      <c r="AN133" s="46">
        <v>48</v>
      </c>
      <c r="AW133" s="46">
        <v>120</v>
      </c>
      <c r="BF133" s="46">
        <v>72</v>
      </c>
      <c r="BK133" s="46">
        <v>64</v>
      </c>
      <c r="CA133" s="46">
        <v>80</v>
      </c>
      <c r="CC133" s="46">
        <v>120</v>
      </c>
      <c r="CI133" s="46">
        <v>64</v>
      </c>
      <c r="CL133" s="46">
        <v>64</v>
      </c>
      <c r="CQ133" s="46">
        <v>144</v>
      </c>
      <c r="CR133" s="1415"/>
      <c r="CS133" s="46">
        <v>480</v>
      </c>
      <c r="DM133" s="46">
        <v>32</v>
      </c>
      <c r="DN133" s="46">
        <v>160</v>
      </c>
      <c r="DS133" s="46">
        <v>352</v>
      </c>
      <c r="DT133" s="46">
        <v>32</v>
      </c>
      <c r="EA133" s="46">
        <v>128</v>
      </c>
      <c r="EB133" s="47"/>
    </row>
    <row r="134" s="46" customFormat="1" customHeight="1" spans="1:132">
      <c r="A134" s="115" t="s">
        <v>519</v>
      </c>
      <c r="B134" s="109" t="s">
        <v>520</v>
      </c>
      <c r="C134" s="1369" t="s">
        <v>521</v>
      </c>
      <c r="D134" s="1366">
        <f t="shared" si="23"/>
        <v>508</v>
      </c>
      <c r="E134" s="1367">
        <v>2730</v>
      </c>
      <c r="F134" s="1371">
        <f t="shared" si="24"/>
        <v>3238</v>
      </c>
      <c r="G134" s="1372">
        <f t="shared" si="25"/>
        <v>1238</v>
      </c>
      <c r="H134" s="35">
        <v>3442</v>
      </c>
      <c r="I134" s="157"/>
      <c r="J134" s="1374">
        <f t="shared" si="26"/>
        <v>2000</v>
      </c>
      <c r="K134" s="1384">
        <f t="shared" si="27"/>
        <v>0</v>
      </c>
      <c r="L134" s="162"/>
      <c r="M134" s="162"/>
      <c r="N134" s="162"/>
      <c r="O134" s="162"/>
      <c r="P134" s="162"/>
      <c r="Q134" s="162"/>
      <c r="R134" s="162"/>
      <c r="S134" s="162">
        <v>2000</v>
      </c>
      <c r="T134" s="162"/>
      <c r="U134" s="162"/>
      <c r="V134" s="1402"/>
      <c r="W134" s="1402"/>
      <c r="X134" s="1402"/>
      <c r="Y134" s="1402"/>
      <c r="Z134" s="1402"/>
      <c r="AA134" s="1402"/>
      <c r="AB134" s="1402"/>
      <c r="AC134" s="1402"/>
      <c r="AD134" s="1402"/>
      <c r="AE134" s="1402"/>
      <c r="AF134" s="1402"/>
      <c r="AG134" s="1407"/>
      <c r="AH134" s="46">
        <v>108</v>
      </c>
      <c r="AI134" s="49">
        <v>96</v>
      </c>
      <c r="AJ134" s="49">
        <v>36</v>
      </c>
      <c r="AL134" s="49"/>
      <c r="AN134" s="46">
        <v>48</v>
      </c>
      <c r="AW134" s="46">
        <v>120</v>
      </c>
      <c r="BF134" s="46">
        <v>72</v>
      </c>
      <c r="BK134" s="46">
        <v>64</v>
      </c>
      <c r="CA134" s="46">
        <v>64</v>
      </c>
      <c r="CC134" s="46">
        <v>120</v>
      </c>
      <c r="CI134" s="46">
        <v>48</v>
      </c>
      <c r="CP134" s="46">
        <v>240</v>
      </c>
      <c r="CQ134" s="46">
        <v>36</v>
      </c>
      <c r="CR134" s="1415"/>
      <c r="CS134" s="46">
        <v>384</v>
      </c>
      <c r="DC134" s="46">
        <v>96</v>
      </c>
      <c r="DN134" s="46">
        <v>160</v>
      </c>
      <c r="DS134" s="46">
        <v>352</v>
      </c>
      <c r="DT134" s="46">
        <v>32</v>
      </c>
      <c r="EA134" s="46">
        <v>128</v>
      </c>
      <c r="EB134" s="47"/>
    </row>
    <row r="135" s="178" customFormat="1" customHeight="1" spans="1:132">
      <c r="A135" s="1429" t="s">
        <v>522</v>
      </c>
      <c r="B135" s="285" t="s">
        <v>523</v>
      </c>
      <c r="C135" s="1373" t="s">
        <v>524</v>
      </c>
      <c r="D135" s="1366">
        <f t="shared" si="23"/>
        <v>-138</v>
      </c>
      <c r="E135" s="1367">
        <v>306</v>
      </c>
      <c r="F135" s="1371">
        <f t="shared" si="24"/>
        <v>168</v>
      </c>
      <c r="G135" s="1372">
        <f t="shared" si="25"/>
        <v>168</v>
      </c>
      <c r="H135" s="1374"/>
      <c r="I135" s="1333">
        <v>440</v>
      </c>
      <c r="J135" s="1374">
        <f t="shared" si="26"/>
        <v>0</v>
      </c>
      <c r="K135" s="1384">
        <f t="shared" si="27"/>
        <v>0</v>
      </c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336"/>
      <c r="W135" s="1336"/>
      <c r="X135" s="1336"/>
      <c r="Y135" s="1336"/>
      <c r="Z135" s="1337"/>
      <c r="AA135" s="1336"/>
      <c r="AB135" s="1336"/>
      <c r="AC135" s="1336"/>
      <c r="AD135" s="1336"/>
      <c r="AE135" s="1336"/>
      <c r="AF135" s="1336"/>
      <c r="AG135" s="1338"/>
      <c r="AH135" s="178">
        <v>36</v>
      </c>
      <c r="AI135" s="1339">
        <v>40</v>
      </c>
      <c r="AJ135" s="1339">
        <v>12</v>
      </c>
      <c r="AL135" s="1339"/>
      <c r="AW135" s="178">
        <v>40</v>
      </c>
      <c r="BF135" s="178">
        <v>24</v>
      </c>
      <c r="CC135" s="178">
        <v>40</v>
      </c>
      <c r="CQ135" s="178">
        <v>30</v>
      </c>
      <c r="CR135" s="1340"/>
      <c r="DC135" s="178">
        <v>50</v>
      </c>
      <c r="EB135" s="47"/>
    </row>
    <row r="136" s="46" customFormat="1" customHeight="1" spans="1:132">
      <c r="A136" s="115" t="s">
        <v>525</v>
      </c>
      <c r="B136" s="109" t="s">
        <v>526</v>
      </c>
      <c r="C136" s="1369" t="s">
        <v>527</v>
      </c>
      <c r="D136" s="1366">
        <f t="shared" si="23"/>
        <v>0</v>
      </c>
      <c r="E136" s="1367">
        <v>6588</v>
      </c>
      <c r="F136" s="1371">
        <f t="shared" si="24"/>
        <v>6588</v>
      </c>
      <c r="G136" s="1372">
        <f t="shared" si="25"/>
        <v>6588</v>
      </c>
      <c r="H136" s="35">
        <v>6732</v>
      </c>
      <c r="I136" s="157"/>
      <c r="J136" s="1374">
        <f t="shared" si="26"/>
        <v>0</v>
      </c>
      <c r="K136" s="1384">
        <f t="shared" si="27"/>
        <v>0</v>
      </c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402"/>
      <c r="W136" s="1402"/>
      <c r="X136" s="1402"/>
      <c r="Y136" s="1402"/>
      <c r="Z136" s="1402"/>
      <c r="AA136" s="1402"/>
      <c r="AB136" s="1402"/>
      <c r="AC136" s="1402"/>
      <c r="AD136" s="1402"/>
      <c r="AE136" s="1402"/>
      <c r="AF136" s="1402"/>
      <c r="AG136" s="1407"/>
      <c r="AI136" s="49"/>
      <c r="AJ136" s="49"/>
      <c r="AL136" s="49"/>
      <c r="CP136" s="46">
        <v>144</v>
      </c>
      <c r="CR136" s="1415"/>
      <c r="EB136" s="47"/>
    </row>
    <row r="137" s="46" customFormat="1" customHeight="1" spans="1:132">
      <c r="A137" s="115" t="s">
        <v>528</v>
      </c>
      <c r="B137" s="109" t="s">
        <v>529</v>
      </c>
      <c r="C137" s="1369" t="s">
        <v>530</v>
      </c>
      <c r="D137" s="1366">
        <f t="shared" si="23"/>
        <v>0</v>
      </c>
      <c r="E137" s="1367">
        <v>1188</v>
      </c>
      <c r="F137" s="1371">
        <f t="shared" si="24"/>
        <v>1188</v>
      </c>
      <c r="G137" s="1372">
        <f t="shared" si="25"/>
        <v>1188</v>
      </c>
      <c r="H137" s="35">
        <v>1188</v>
      </c>
      <c r="I137" s="157"/>
      <c r="J137" s="1374">
        <f t="shared" si="26"/>
        <v>0</v>
      </c>
      <c r="K137" s="1384">
        <f t="shared" si="27"/>
        <v>0</v>
      </c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402"/>
      <c r="W137" s="1402"/>
      <c r="X137" s="1402"/>
      <c r="Y137" s="1402"/>
      <c r="Z137" s="1402"/>
      <c r="AA137" s="1402"/>
      <c r="AB137" s="1402"/>
      <c r="AC137" s="1402"/>
      <c r="AD137" s="1402"/>
      <c r="AE137" s="1402"/>
      <c r="AF137" s="1402"/>
      <c r="AG137" s="1407"/>
      <c r="AI137" s="49"/>
      <c r="AJ137" s="49"/>
      <c r="AL137" s="49"/>
      <c r="CR137" s="1415"/>
      <c r="EB137" s="47"/>
    </row>
    <row r="138" customHeight="1" spans="1:132">
      <c r="A138" s="116" t="s">
        <v>531</v>
      </c>
      <c r="B138" s="112" t="s">
        <v>532</v>
      </c>
      <c r="C138" s="1373" t="s">
        <v>533</v>
      </c>
      <c r="D138" s="1366">
        <f t="shared" si="23"/>
        <v>0</v>
      </c>
      <c r="E138" s="1367">
        <v>394</v>
      </c>
      <c r="F138" s="1371">
        <f t="shared" si="24"/>
        <v>394</v>
      </c>
      <c r="G138" s="1372">
        <f t="shared" si="25"/>
        <v>394</v>
      </c>
      <c r="I138" s="1333">
        <v>400</v>
      </c>
      <c r="J138" s="1374">
        <f t="shared" si="26"/>
        <v>0</v>
      </c>
      <c r="K138" s="1384">
        <f t="shared" si="27"/>
        <v>0</v>
      </c>
      <c r="CP138" s="178">
        <v>6</v>
      </c>
      <c r="EB138" s="47"/>
    </row>
    <row r="139" customHeight="1" spans="1:132">
      <c r="A139" s="116" t="s">
        <v>534</v>
      </c>
      <c r="B139" s="112" t="s">
        <v>535</v>
      </c>
      <c r="C139" s="1373" t="s">
        <v>533</v>
      </c>
      <c r="D139" s="1366">
        <f t="shared" si="23"/>
        <v>0</v>
      </c>
      <c r="E139" s="1367">
        <v>350</v>
      </c>
      <c r="F139" s="1371">
        <f t="shared" si="24"/>
        <v>350</v>
      </c>
      <c r="G139" s="1372">
        <f t="shared" si="25"/>
        <v>350</v>
      </c>
      <c r="I139" s="1333">
        <v>350</v>
      </c>
      <c r="J139" s="1374">
        <f t="shared" si="26"/>
        <v>0</v>
      </c>
      <c r="K139" s="1384">
        <f t="shared" si="27"/>
        <v>0</v>
      </c>
      <c r="EB139" s="47"/>
    </row>
    <row r="140" s="46" customFormat="1" customHeight="1" spans="1:132">
      <c r="A140" s="116" t="s">
        <v>536</v>
      </c>
      <c r="B140" s="109" t="s">
        <v>537</v>
      </c>
      <c r="C140" s="1369" t="s">
        <v>538</v>
      </c>
      <c r="D140" s="1366">
        <f t="shared" si="23"/>
        <v>-1040</v>
      </c>
      <c r="E140" s="1367">
        <v>1980</v>
      </c>
      <c r="F140" s="1371">
        <f t="shared" si="24"/>
        <v>940</v>
      </c>
      <c r="G140" s="1372">
        <f t="shared" si="25"/>
        <v>940</v>
      </c>
      <c r="H140" s="37">
        <v>2545</v>
      </c>
      <c r="I140" s="1392">
        <v>380</v>
      </c>
      <c r="J140" s="1374">
        <f t="shared" si="26"/>
        <v>0</v>
      </c>
      <c r="K140" s="1384">
        <f t="shared" si="27"/>
        <v>0</v>
      </c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402"/>
      <c r="W140" s="1402"/>
      <c r="X140" s="1402"/>
      <c r="Y140" s="1402"/>
      <c r="Z140" s="1402"/>
      <c r="AA140" s="1402"/>
      <c r="AB140" s="1402"/>
      <c r="AC140" s="1402"/>
      <c r="AD140" s="1402"/>
      <c r="AE140" s="1402"/>
      <c r="AF140" s="1402"/>
      <c r="AG140" s="1407"/>
      <c r="AH140" s="46">
        <v>64</v>
      </c>
      <c r="AI140" s="49"/>
      <c r="AJ140" s="49"/>
      <c r="AK140" s="46">
        <v>1</v>
      </c>
      <c r="AL140" s="49"/>
      <c r="AM140" s="46">
        <v>80</v>
      </c>
      <c r="AT140" s="46">
        <v>192</v>
      </c>
      <c r="AW140" s="46">
        <v>160</v>
      </c>
      <c r="BJ140" s="46">
        <v>80</v>
      </c>
      <c r="BK140" s="46">
        <v>32</v>
      </c>
      <c r="BO140" s="46">
        <v>48</v>
      </c>
      <c r="CC140" s="46">
        <v>224</v>
      </c>
      <c r="CL140" s="46">
        <v>64</v>
      </c>
      <c r="CR140" s="1415"/>
      <c r="CS140" s="46">
        <v>160</v>
      </c>
      <c r="CZ140" s="46">
        <v>16</v>
      </c>
      <c r="DJ140" s="46">
        <v>32</v>
      </c>
      <c r="DT140" s="46">
        <v>160</v>
      </c>
      <c r="DX140" s="46">
        <v>480</v>
      </c>
      <c r="EA140" s="46">
        <v>192</v>
      </c>
      <c r="EB140" s="47"/>
    </row>
    <row r="141" s="46" customFormat="1" customHeight="1" spans="1:132">
      <c r="A141" s="116" t="s">
        <v>539</v>
      </c>
      <c r="B141" s="109" t="s">
        <v>540</v>
      </c>
      <c r="C141" s="1369" t="s">
        <v>541</v>
      </c>
      <c r="D141" s="1366">
        <f t="shared" si="23"/>
        <v>-1440</v>
      </c>
      <c r="E141" s="1367">
        <v>2208</v>
      </c>
      <c r="F141" s="1371">
        <f t="shared" si="24"/>
        <v>768</v>
      </c>
      <c r="G141" s="1372">
        <f t="shared" si="25"/>
        <v>768</v>
      </c>
      <c r="H141" s="37">
        <v>3105</v>
      </c>
      <c r="I141" s="1392"/>
      <c r="J141" s="1374">
        <f t="shared" si="26"/>
        <v>0</v>
      </c>
      <c r="K141" s="1384">
        <f t="shared" si="27"/>
        <v>0</v>
      </c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401"/>
      <c r="W141" s="1401"/>
      <c r="X141" s="1401"/>
      <c r="Y141" s="1401"/>
      <c r="Z141" s="1406"/>
      <c r="AA141" s="1401"/>
      <c r="AB141" s="1401"/>
      <c r="AC141" s="1401"/>
      <c r="AD141" s="1401"/>
      <c r="AE141" s="1401"/>
      <c r="AF141" s="1401"/>
      <c r="AG141" s="1408"/>
      <c r="AH141" s="46">
        <v>48</v>
      </c>
      <c r="AI141" s="49"/>
      <c r="AJ141" s="49"/>
      <c r="AK141" s="46">
        <v>1</v>
      </c>
      <c r="AL141" s="49"/>
      <c r="AM141" s="46">
        <v>80</v>
      </c>
      <c r="AT141" s="46">
        <v>192</v>
      </c>
      <c r="AW141" s="46">
        <v>96</v>
      </c>
      <c r="BJ141" s="46">
        <v>160</v>
      </c>
      <c r="BK141" s="46">
        <v>32</v>
      </c>
      <c r="CC141" s="46">
        <v>224</v>
      </c>
      <c r="CL141" s="46">
        <v>64</v>
      </c>
      <c r="CR141" s="1415"/>
      <c r="CS141" s="46">
        <v>432</v>
      </c>
      <c r="CZ141" s="46">
        <v>16</v>
      </c>
      <c r="DJ141" s="46">
        <v>160</v>
      </c>
      <c r="DT141" s="46">
        <v>160</v>
      </c>
      <c r="DX141" s="46">
        <v>480</v>
      </c>
      <c r="EA141" s="46">
        <v>192</v>
      </c>
      <c r="EB141" s="47"/>
    </row>
    <row r="142" s="46" customFormat="1" customHeight="1" spans="1:132">
      <c r="A142" s="116" t="s">
        <v>542</v>
      </c>
      <c r="B142" s="109" t="s">
        <v>543</v>
      </c>
      <c r="C142" s="1369" t="s">
        <v>544</v>
      </c>
      <c r="D142" s="1366">
        <f t="shared" si="23"/>
        <v>-350</v>
      </c>
      <c r="E142" s="1367">
        <v>3044</v>
      </c>
      <c r="F142" s="1371">
        <f t="shared" si="24"/>
        <v>2694</v>
      </c>
      <c r="G142" s="1372">
        <f t="shared" si="25"/>
        <v>2694</v>
      </c>
      <c r="H142" s="35">
        <v>1700</v>
      </c>
      <c r="I142" s="157">
        <v>1725</v>
      </c>
      <c r="J142" s="1374">
        <f t="shared" si="26"/>
        <v>0</v>
      </c>
      <c r="K142" s="1384">
        <f t="shared" si="27"/>
        <v>0</v>
      </c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401"/>
      <c r="W142" s="1401"/>
      <c r="X142" s="1401"/>
      <c r="Y142" s="1401"/>
      <c r="Z142" s="1406"/>
      <c r="AA142" s="1401"/>
      <c r="AB142" s="1401"/>
      <c r="AC142" s="1401"/>
      <c r="AD142" s="1401"/>
      <c r="AE142" s="1401"/>
      <c r="AF142" s="1401"/>
      <c r="AG142" s="1407"/>
      <c r="AH142" s="46">
        <v>44</v>
      </c>
      <c r="AI142" s="49"/>
      <c r="AJ142" s="49"/>
      <c r="AL142" s="49"/>
      <c r="AS142" s="46">
        <v>5</v>
      </c>
      <c r="AW142" s="46">
        <v>120</v>
      </c>
      <c r="BF142" s="46">
        <v>56</v>
      </c>
      <c r="BG142" s="46">
        <v>96</v>
      </c>
      <c r="CL142" s="46">
        <v>72</v>
      </c>
      <c r="CR142" s="1415"/>
      <c r="CS142" s="46">
        <v>48</v>
      </c>
      <c r="CY142" s="46">
        <v>6</v>
      </c>
      <c r="CZ142" s="46">
        <v>16</v>
      </c>
      <c r="DC142" s="46">
        <v>96</v>
      </c>
      <c r="DD142" s="46">
        <v>72</v>
      </c>
      <c r="DM142" s="46">
        <v>4</v>
      </c>
      <c r="DP142" s="46">
        <v>24</v>
      </c>
      <c r="DY142" s="46">
        <v>72</v>
      </c>
      <c r="EB142" s="47"/>
    </row>
    <row r="143" s="46" customFormat="1" customHeight="1" spans="1:132">
      <c r="A143" s="116" t="s">
        <v>545</v>
      </c>
      <c r="B143" s="109" t="s">
        <v>546</v>
      </c>
      <c r="C143" s="1369" t="s">
        <v>547</v>
      </c>
      <c r="D143" s="1366">
        <f t="shared" si="23"/>
        <v>-518</v>
      </c>
      <c r="E143" s="1367">
        <v>2104</v>
      </c>
      <c r="F143" s="1371">
        <f t="shared" si="24"/>
        <v>1586</v>
      </c>
      <c r="G143" s="1372">
        <f t="shared" si="25"/>
        <v>1586</v>
      </c>
      <c r="H143" s="35">
        <v>1992</v>
      </c>
      <c r="I143" s="157">
        <v>1725</v>
      </c>
      <c r="J143" s="1374">
        <f t="shared" si="26"/>
        <v>0</v>
      </c>
      <c r="K143" s="1384">
        <f t="shared" si="27"/>
        <v>0</v>
      </c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401"/>
      <c r="W143" s="1401"/>
      <c r="X143" s="1401"/>
      <c r="Y143" s="1401"/>
      <c r="Z143" s="1406"/>
      <c r="AA143" s="1401"/>
      <c r="AB143" s="1401"/>
      <c r="AC143" s="1401"/>
      <c r="AD143" s="1401"/>
      <c r="AE143" s="1401"/>
      <c r="AF143" s="1401"/>
      <c r="AG143" s="1407">
        <v>120</v>
      </c>
      <c r="AH143" s="46">
        <v>140</v>
      </c>
      <c r="AI143" s="49"/>
      <c r="AJ143" s="49">
        <v>48</v>
      </c>
      <c r="AL143" s="49"/>
      <c r="AS143" s="46">
        <v>5</v>
      </c>
      <c r="AV143" s="46">
        <v>168</v>
      </c>
      <c r="AW143" s="46">
        <v>192</v>
      </c>
      <c r="AZ143" s="46">
        <v>48</v>
      </c>
      <c r="BF143" s="46">
        <v>104</v>
      </c>
      <c r="BG143" s="46">
        <v>96</v>
      </c>
      <c r="BO143" s="46">
        <v>48</v>
      </c>
      <c r="BR143" s="46">
        <v>72</v>
      </c>
      <c r="BS143" s="46">
        <v>24</v>
      </c>
      <c r="CC143" s="46">
        <v>224</v>
      </c>
      <c r="CL143" s="46">
        <v>144</v>
      </c>
      <c r="CR143" s="1415"/>
      <c r="CS143" s="46">
        <v>48</v>
      </c>
      <c r="CU143" s="46">
        <v>240</v>
      </c>
      <c r="CY143" s="46">
        <v>6</v>
      </c>
      <c r="CZ143" s="46">
        <v>40</v>
      </c>
      <c r="DC143" s="46">
        <v>96</v>
      </c>
      <c r="DD143" s="46">
        <v>48</v>
      </c>
      <c r="DM143" s="46">
        <v>76</v>
      </c>
      <c r="DP143" s="46">
        <v>24</v>
      </c>
      <c r="DY143" s="46">
        <v>120</v>
      </c>
      <c r="EB143" s="47"/>
    </row>
    <row r="144" s="46" customFormat="1" customHeight="1" spans="1:132">
      <c r="A144" s="116" t="s">
        <v>548</v>
      </c>
      <c r="B144" s="109" t="s">
        <v>549</v>
      </c>
      <c r="C144" s="1369" t="s">
        <v>550</v>
      </c>
      <c r="D144" s="1366">
        <f t="shared" si="23"/>
        <v>-277</v>
      </c>
      <c r="E144" s="1367">
        <v>1984</v>
      </c>
      <c r="F144" s="1371">
        <f t="shared" si="24"/>
        <v>1707</v>
      </c>
      <c r="G144" s="1372">
        <f t="shared" si="25"/>
        <v>1707</v>
      </c>
      <c r="H144" s="35">
        <v>2691</v>
      </c>
      <c r="I144" s="157"/>
      <c r="J144" s="1374">
        <f t="shared" si="26"/>
        <v>0</v>
      </c>
      <c r="K144" s="1384">
        <f t="shared" si="27"/>
        <v>0</v>
      </c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401"/>
      <c r="W144" s="1401"/>
      <c r="X144" s="1401"/>
      <c r="Y144" s="1401"/>
      <c r="Z144" s="1406"/>
      <c r="AA144" s="1401"/>
      <c r="AB144" s="1401"/>
      <c r="AC144" s="1401"/>
      <c r="AD144" s="1401"/>
      <c r="AE144" s="1401"/>
      <c r="AF144" s="1401"/>
      <c r="AG144" s="1407"/>
      <c r="AH144" s="46">
        <v>44</v>
      </c>
      <c r="AI144" s="49"/>
      <c r="AJ144" s="49"/>
      <c r="AL144" s="49"/>
      <c r="AS144" s="46">
        <v>5</v>
      </c>
      <c r="AW144" s="46">
        <v>96</v>
      </c>
      <c r="BF144" s="46">
        <v>104</v>
      </c>
      <c r="BG144" s="46">
        <v>96</v>
      </c>
      <c r="BO144" s="46">
        <v>48</v>
      </c>
      <c r="BX144" s="46">
        <v>30</v>
      </c>
      <c r="CL144" s="46">
        <v>72</v>
      </c>
      <c r="CR144" s="1415">
        <v>-17</v>
      </c>
      <c r="CS144" s="46">
        <v>48</v>
      </c>
      <c r="CY144" s="46">
        <v>6</v>
      </c>
      <c r="CZ144" s="46">
        <v>16</v>
      </c>
      <c r="DC144" s="46">
        <v>96</v>
      </c>
      <c r="DD144" s="46">
        <v>48</v>
      </c>
      <c r="DM144" s="46">
        <v>28</v>
      </c>
      <c r="DP144" s="46">
        <v>24</v>
      </c>
      <c r="DY144" s="46">
        <v>48</v>
      </c>
      <c r="EA144" s="46">
        <v>192</v>
      </c>
      <c r="EB144" s="47"/>
    </row>
    <row r="145" s="46" customFormat="1" customHeight="1" spans="1:132">
      <c r="A145" s="116" t="s">
        <v>551</v>
      </c>
      <c r="B145" s="109" t="s">
        <v>552</v>
      </c>
      <c r="C145" s="1369" t="s">
        <v>553</v>
      </c>
      <c r="D145" s="1366">
        <f t="shared" si="23"/>
        <v>2128</v>
      </c>
      <c r="E145" s="1367">
        <v>1728</v>
      </c>
      <c r="F145" s="1371">
        <f t="shared" si="24"/>
        <v>3856</v>
      </c>
      <c r="G145" s="1372">
        <f t="shared" si="25"/>
        <v>856</v>
      </c>
      <c r="H145" s="35">
        <v>1488</v>
      </c>
      <c r="I145" s="157">
        <v>1725</v>
      </c>
      <c r="J145" s="1374">
        <f t="shared" si="26"/>
        <v>3000</v>
      </c>
      <c r="K145" s="1384">
        <f t="shared" si="27"/>
        <v>0</v>
      </c>
      <c r="L145" s="156"/>
      <c r="M145" s="156"/>
      <c r="N145" s="156"/>
      <c r="O145" s="156"/>
      <c r="P145" s="156"/>
      <c r="Q145" s="156"/>
      <c r="R145" s="156">
        <v>3000</v>
      </c>
      <c r="S145" s="156"/>
      <c r="T145" s="156"/>
      <c r="U145" s="156"/>
      <c r="V145" s="1401"/>
      <c r="W145" s="1401"/>
      <c r="X145" s="1401"/>
      <c r="Y145" s="1401"/>
      <c r="Z145" s="1406"/>
      <c r="AA145" s="1401"/>
      <c r="AB145" s="1401"/>
      <c r="AC145" s="1401"/>
      <c r="AD145" s="1401"/>
      <c r="AE145" s="1401"/>
      <c r="AF145" s="1401"/>
      <c r="AG145" s="1407">
        <v>120</v>
      </c>
      <c r="AH145" s="46">
        <v>140</v>
      </c>
      <c r="AI145" s="49"/>
      <c r="AJ145" s="49">
        <v>48</v>
      </c>
      <c r="AL145" s="49"/>
      <c r="AS145" s="46">
        <v>5</v>
      </c>
      <c r="AU145" s="46">
        <v>120</v>
      </c>
      <c r="AW145" s="46">
        <v>192</v>
      </c>
      <c r="AZ145" s="46">
        <v>48</v>
      </c>
      <c r="BD145" s="46">
        <v>144</v>
      </c>
      <c r="BF145" s="46">
        <v>104</v>
      </c>
      <c r="BG145" s="46">
        <v>168</v>
      </c>
      <c r="BJ145" s="46">
        <v>48</v>
      </c>
      <c r="BS145" s="46">
        <v>24</v>
      </c>
      <c r="CC145" s="46">
        <v>224</v>
      </c>
      <c r="CL145" s="46">
        <v>144</v>
      </c>
      <c r="CR145" s="1415"/>
      <c r="CS145" s="46">
        <v>48</v>
      </c>
      <c r="CU145" s="46">
        <v>240</v>
      </c>
      <c r="CY145" s="46">
        <v>6</v>
      </c>
      <c r="CZ145" s="46">
        <v>40</v>
      </c>
      <c r="DC145" s="46">
        <v>96</v>
      </c>
      <c r="DD145" s="46">
        <v>96</v>
      </c>
      <c r="DJ145" s="46">
        <v>72</v>
      </c>
      <c r="DM145" s="46">
        <v>76</v>
      </c>
      <c r="DO145" s="46">
        <v>10</v>
      </c>
      <c r="DP145" s="46">
        <v>24</v>
      </c>
      <c r="DY145" s="46">
        <v>120</v>
      </c>
      <c r="EB145" s="47"/>
    </row>
    <row r="146" s="46" customFormat="1" customHeight="1" spans="1:132">
      <c r="A146" s="116" t="s">
        <v>554</v>
      </c>
      <c r="B146" s="109" t="s">
        <v>555</v>
      </c>
      <c r="C146" s="1369" t="s">
        <v>556</v>
      </c>
      <c r="D146" s="1366">
        <f t="shared" si="23"/>
        <v>-1196</v>
      </c>
      <c r="E146" s="1367">
        <v>2756</v>
      </c>
      <c r="F146" s="1371">
        <f t="shared" si="24"/>
        <v>1560</v>
      </c>
      <c r="G146" s="1372">
        <f t="shared" si="25"/>
        <v>1560</v>
      </c>
      <c r="H146" s="1374">
        <v>3063</v>
      </c>
      <c r="I146" s="1392"/>
      <c r="J146" s="1374">
        <f t="shared" si="26"/>
        <v>0</v>
      </c>
      <c r="K146" s="1384">
        <f t="shared" si="27"/>
        <v>0</v>
      </c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401"/>
      <c r="W146" s="1401"/>
      <c r="X146" s="1401"/>
      <c r="Y146" s="1401"/>
      <c r="Z146" s="1406"/>
      <c r="AA146" s="1401"/>
      <c r="AB146" s="1401"/>
      <c r="AC146" s="1401"/>
      <c r="AD146" s="1401"/>
      <c r="AE146" s="1401"/>
      <c r="AF146" s="1401"/>
      <c r="AG146" s="1407"/>
      <c r="AI146" s="49"/>
      <c r="AJ146" s="49"/>
      <c r="AL146" s="49"/>
      <c r="AM146" s="46">
        <v>52</v>
      </c>
      <c r="AS146" s="46">
        <v>2</v>
      </c>
      <c r="AW146" s="46">
        <v>20</v>
      </c>
      <c r="BF146" s="46">
        <v>12</v>
      </c>
      <c r="BH146" s="46">
        <v>192</v>
      </c>
      <c r="BK146" s="46">
        <v>24</v>
      </c>
      <c r="BX146" s="46">
        <v>5</v>
      </c>
      <c r="CR146" s="1415"/>
      <c r="DC146" s="46">
        <v>984</v>
      </c>
      <c r="DM146" s="46">
        <v>12</v>
      </c>
      <c r="DP146" s="46">
        <v>24</v>
      </c>
      <c r="DT146" s="46">
        <v>24</v>
      </c>
      <c r="DW146" s="46">
        <v>120</v>
      </c>
      <c r="EA146" s="46">
        <v>32</v>
      </c>
      <c r="EB146" s="47"/>
    </row>
    <row r="147" s="46" customFormat="1" customHeight="1" spans="1:132">
      <c r="A147" s="116" t="s">
        <v>557</v>
      </c>
      <c r="B147" s="109" t="s">
        <v>558</v>
      </c>
      <c r="C147" s="1369" t="s">
        <v>559</v>
      </c>
      <c r="D147" s="1366">
        <f t="shared" si="23"/>
        <v>-92</v>
      </c>
      <c r="E147" s="1367">
        <v>1288</v>
      </c>
      <c r="F147" s="1371">
        <f t="shared" si="24"/>
        <v>1196</v>
      </c>
      <c r="G147" s="1372">
        <f t="shared" si="25"/>
        <v>1196</v>
      </c>
      <c r="H147" s="1374">
        <v>1710</v>
      </c>
      <c r="I147" s="1392"/>
      <c r="J147" s="1374">
        <f t="shared" si="26"/>
        <v>0</v>
      </c>
      <c r="K147" s="1384">
        <f t="shared" si="27"/>
        <v>0</v>
      </c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401"/>
      <c r="W147" s="1401"/>
      <c r="X147" s="1401"/>
      <c r="Y147" s="1401"/>
      <c r="Z147" s="1406"/>
      <c r="AA147" s="1401"/>
      <c r="AB147" s="1401"/>
      <c r="AC147" s="1401"/>
      <c r="AD147" s="1401"/>
      <c r="AE147" s="1401"/>
      <c r="AF147" s="1401"/>
      <c r="AG147" s="1407">
        <v>120</v>
      </c>
      <c r="AI147" s="49"/>
      <c r="AJ147" s="49"/>
      <c r="AL147" s="49"/>
      <c r="AM147" s="46">
        <v>52</v>
      </c>
      <c r="AS147" s="46">
        <v>2</v>
      </c>
      <c r="AW147" s="46">
        <v>20</v>
      </c>
      <c r="BF147" s="46">
        <v>12</v>
      </c>
      <c r="BH147" s="46">
        <v>192</v>
      </c>
      <c r="BK147" s="46">
        <v>24</v>
      </c>
      <c r="CR147" s="1415"/>
      <c r="DM147" s="46">
        <v>12</v>
      </c>
      <c r="DP147" s="46">
        <v>24</v>
      </c>
      <c r="DT147" s="46">
        <v>24</v>
      </c>
      <c r="EA147" s="46">
        <v>32</v>
      </c>
      <c r="EB147" s="47"/>
    </row>
    <row r="148" s="46" customFormat="1" customHeight="1" spans="1:132">
      <c r="A148" s="116" t="s">
        <v>560</v>
      </c>
      <c r="B148" s="109" t="s">
        <v>561</v>
      </c>
      <c r="C148" s="1369" t="s">
        <v>562</v>
      </c>
      <c r="D148" s="1366">
        <f t="shared" si="23"/>
        <v>-188</v>
      </c>
      <c r="E148" s="1367">
        <v>1570</v>
      </c>
      <c r="F148" s="1371">
        <f t="shared" si="24"/>
        <v>1382</v>
      </c>
      <c r="G148" s="1372">
        <f t="shared" si="25"/>
        <v>1382</v>
      </c>
      <c r="H148" s="1374">
        <v>1877</v>
      </c>
      <c r="I148" s="1392"/>
      <c r="J148" s="1374">
        <f t="shared" si="26"/>
        <v>0</v>
      </c>
      <c r="K148" s="1384">
        <f t="shared" si="27"/>
        <v>0</v>
      </c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401"/>
      <c r="W148" s="1401"/>
      <c r="X148" s="1401"/>
      <c r="Y148" s="1401"/>
      <c r="Z148" s="1406"/>
      <c r="AA148" s="1401"/>
      <c r="AB148" s="1401"/>
      <c r="AC148" s="1401"/>
      <c r="AD148" s="1401"/>
      <c r="AE148" s="1401"/>
      <c r="AF148" s="1401"/>
      <c r="AG148" s="1407"/>
      <c r="AI148" s="49"/>
      <c r="AJ148" s="49"/>
      <c r="AL148" s="49"/>
      <c r="AM148" s="46">
        <v>52</v>
      </c>
      <c r="AS148" s="46">
        <v>2</v>
      </c>
      <c r="AW148" s="46">
        <v>20</v>
      </c>
      <c r="BF148" s="46">
        <v>12</v>
      </c>
      <c r="BH148" s="46">
        <v>192</v>
      </c>
      <c r="BK148" s="46">
        <v>24</v>
      </c>
      <c r="BX148" s="46">
        <v>5</v>
      </c>
      <c r="CR148" s="1415"/>
      <c r="DM148" s="46">
        <v>12</v>
      </c>
      <c r="DP148" s="46">
        <v>24</v>
      </c>
      <c r="DT148" s="46">
        <v>24</v>
      </c>
      <c r="DW148" s="46">
        <v>96</v>
      </c>
      <c r="EA148" s="46">
        <v>32</v>
      </c>
      <c r="EB148" s="47"/>
    </row>
    <row r="149" s="46" customFormat="1" customHeight="1" spans="1:132">
      <c r="A149" s="116" t="s">
        <v>563</v>
      </c>
      <c r="B149" s="109" t="s">
        <v>564</v>
      </c>
      <c r="C149" s="1369" t="s">
        <v>565</v>
      </c>
      <c r="D149" s="1366">
        <f t="shared" si="23"/>
        <v>-332</v>
      </c>
      <c r="E149" s="1367">
        <v>2704</v>
      </c>
      <c r="F149" s="1371">
        <f t="shared" si="24"/>
        <v>2372</v>
      </c>
      <c r="G149" s="1372">
        <f t="shared" si="25"/>
        <v>2372</v>
      </c>
      <c r="H149" s="1374">
        <v>3131</v>
      </c>
      <c r="I149" s="1392"/>
      <c r="J149" s="1374">
        <f t="shared" si="26"/>
        <v>0</v>
      </c>
      <c r="K149" s="1384">
        <f t="shared" si="27"/>
        <v>0</v>
      </c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401"/>
      <c r="W149" s="1401"/>
      <c r="X149" s="1401"/>
      <c r="Y149" s="1401"/>
      <c r="Z149" s="1406"/>
      <c r="AA149" s="1401"/>
      <c r="AB149" s="1401"/>
      <c r="AC149" s="1401"/>
      <c r="AD149" s="1401"/>
      <c r="AE149" s="1401"/>
      <c r="AF149" s="1401"/>
      <c r="AG149" s="1407">
        <v>120</v>
      </c>
      <c r="AI149" s="49"/>
      <c r="AJ149" s="49"/>
      <c r="AL149" s="49"/>
      <c r="AM149" s="46">
        <v>52</v>
      </c>
      <c r="AS149" s="46">
        <v>2</v>
      </c>
      <c r="AW149" s="46">
        <v>20</v>
      </c>
      <c r="BF149" s="46">
        <v>12</v>
      </c>
      <c r="BH149" s="46">
        <v>192</v>
      </c>
      <c r="BK149" s="46">
        <v>24</v>
      </c>
      <c r="BX149" s="46">
        <v>5</v>
      </c>
      <c r="CR149" s="1415"/>
      <c r="DC149" s="46">
        <v>96</v>
      </c>
      <c r="DJ149" s="46">
        <v>24</v>
      </c>
      <c r="DM149" s="46">
        <v>12</v>
      </c>
      <c r="DP149" s="46">
        <v>24</v>
      </c>
      <c r="DT149" s="46">
        <v>24</v>
      </c>
      <c r="DW149" s="46">
        <v>120</v>
      </c>
      <c r="EA149" s="46">
        <v>32</v>
      </c>
      <c r="EB149" s="47"/>
    </row>
    <row r="150" s="46" customFormat="1" customHeight="1" spans="1:132">
      <c r="A150" s="116" t="s">
        <v>566</v>
      </c>
      <c r="B150" s="109" t="s">
        <v>567</v>
      </c>
      <c r="C150" s="1369" t="s">
        <v>568</v>
      </c>
      <c r="D150" s="1366">
        <f t="shared" si="23"/>
        <v>-260</v>
      </c>
      <c r="E150" s="1367">
        <v>1406</v>
      </c>
      <c r="F150" s="1371">
        <f t="shared" si="24"/>
        <v>1146</v>
      </c>
      <c r="G150" s="1372">
        <f t="shared" si="25"/>
        <v>1146</v>
      </c>
      <c r="H150" s="1374">
        <v>1706</v>
      </c>
      <c r="I150" s="1392"/>
      <c r="J150" s="1374">
        <f t="shared" si="26"/>
        <v>0</v>
      </c>
      <c r="K150" s="1384">
        <f t="shared" si="27"/>
        <v>0</v>
      </c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401"/>
      <c r="W150" s="1401"/>
      <c r="X150" s="1401"/>
      <c r="Y150" s="1401"/>
      <c r="Z150" s="1406"/>
      <c r="AA150" s="1401"/>
      <c r="AB150" s="1401"/>
      <c r="AC150" s="1401"/>
      <c r="AD150" s="1401"/>
      <c r="AE150" s="1401"/>
      <c r="AF150" s="1401"/>
      <c r="AG150" s="1407"/>
      <c r="AI150" s="49"/>
      <c r="AJ150" s="49"/>
      <c r="AL150" s="49"/>
      <c r="AM150" s="46">
        <v>52</v>
      </c>
      <c r="AW150" s="46">
        <v>20</v>
      </c>
      <c r="BF150" s="46">
        <v>12</v>
      </c>
      <c r="BH150" s="46">
        <v>192</v>
      </c>
      <c r="BK150" s="46">
        <v>24</v>
      </c>
      <c r="CR150" s="1415"/>
      <c r="DC150" s="46">
        <v>96</v>
      </c>
      <c r="DM150" s="46">
        <v>12</v>
      </c>
      <c r="DT150" s="46">
        <v>24</v>
      </c>
      <c r="DW150" s="46">
        <v>96</v>
      </c>
      <c r="EA150" s="46">
        <v>32</v>
      </c>
      <c r="EB150" s="47"/>
    </row>
    <row r="151" s="46" customFormat="1" customHeight="1" spans="1:132">
      <c r="A151" s="116" t="s">
        <v>569</v>
      </c>
      <c r="B151" s="109" t="s">
        <v>570</v>
      </c>
      <c r="C151" s="1369" t="s">
        <v>571</v>
      </c>
      <c r="D151" s="1366">
        <f t="shared" si="23"/>
        <v>-92</v>
      </c>
      <c r="E151" s="1367">
        <v>1573</v>
      </c>
      <c r="F151" s="1371">
        <f t="shared" si="24"/>
        <v>1481</v>
      </c>
      <c r="G151" s="1372">
        <f t="shared" si="25"/>
        <v>1481</v>
      </c>
      <c r="H151" s="1374">
        <v>1875</v>
      </c>
      <c r="I151" s="1392"/>
      <c r="J151" s="1374">
        <f t="shared" si="26"/>
        <v>0</v>
      </c>
      <c r="K151" s="1384">
        <f t="shared" si="27"/>
        <v>0</v>
      </c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401"/>
      <c r="W151" s="1401"/>
      <c r="X151" s="1401"/>
      <c r="Y151" s="1401"/>
      <c r="Z151" s="1406"/>
      <c r="AA151" s="1401"/>
      <c r="AB151" s="1401"/>
      <c r="AC151" s="1401"/>
      <c r="AD151" s="1401"/>
      <c r="AE151" s="1401"/>
      <c r="AF151" s="1401"/>
      <c r="AG151" s="1407"/>
      <c r="AI151" s="49"/>
      <c r="AJ151" s="49"/>
      <c r="AL151" s="49"/>
      <c r="AM151" s="46">
        <v>52</v>
      </c>
      <c r="AS151" s="46">
        <v>2</v>
      </c>
      <c r="AW151" s="46">
        <v>20</v>
      </c>
      <c r="BF151" s="46">
        <v>12</v>
      </c>
      <c r="BH151" s="46">
        <v>192</v>
      </c>
      <c r="BK151" s="46">
        <v>24</v>
      </c>
      <c r="CR151" s="1415"/>
      <c r="DM151" s="46">
        <v>12</v>
      </c>
      <c r="DP151" s="46">
        <v>24</v>
      </c>
      <c r="DT151" s="46">
        <v>24</v>
      </c>
      <c r="EA151" s="46">
        <v>32</v>
      </c>
      <c r="EB151" s="47"/>
    </row>
    <row r="152" s="178" customFormat="1" customHeight="1" spans="1:132">
      <c r="A152" s="116" t="s">
        <v>572</v>
      </c>
      <c r="B152" s="112" t="s">
        <v>573</v>
      </c>
      <c r="C152" s="1373" t="s">
        <v>574</v>
      </c>
      <c r="D152" s="1366">
        <f t="shared" si="23"/>
        <v>-116</v>
      </c>
      <c r="E152" s="1367">
        <v>730</v>
      </c>
      <c r="F152" s="1371">
        <f t="shared" si="24"/>
        <v>614</v>
      </c>
      <c r="G152" s="1372">
        <f t="shared" si="25"/>
        <v>614</v>
      </c>
      <c r="H152" s="37"/>
      <c r="I152" s="1333">
        <v>824</v>
      </c>
      <c r="J152" s="1374">
        <f t="shared" si="26"/>
        <v>0</v>
      </c>
      <c r="K152" s="1384">
        <f t="shared" si="27"/>
        <v>0</v>
      </c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336"/>
      <c r="W152" s="1336"/>
      <c r="X152" s="1336"/>
      <c r="Y152" s="1336"/>
      <c r="Z152" s="1337"/>
      <c r="AA152" s="1336"/>
      <c r="AB152" s="1336"/>
      <c r="AC152" s="1336"/>
      <c r="AD152" s="1336"/>
      <c r="AE152" s="1336"/>
      <c r="AF152" s="1336"/>
      <c r="AG152" s="1338"/>
      <c r="AH152" s="815"/>
      <c r="AI152" s="1339"/>
      <c r="AJ152" s="1339"/>
      <c r="AL152" s="1339"/>
      <c r="AM152" s="211">
        <v>52</v>
      </c>
      <c r="AP152" s="815"/>
      <c r="AW152" s="178">
        <v>20</v>
      </c>
      <c r="BF152" s="178">
        <v>12</v>
      </c>
      <c r="BO152" s="211">
        <v>10</v>
      </c>
      <c r="CR152" s="1340"/>
      <c r="DM152" s="178">
        <v>12</v>
      </c>
      <c r="DW152" s="178">
        <v>72</v>
      </c>
      <c r="EA152" s="178">
        <v>32</v>
      </c>
      <c r="EB152" s="47"/>
    </row>
    <row r="153" s="46" customFormat="1" customHeight="1" spans="1:132">
      <c r="A153" s="116" t="s">
        <v>575</v>
      </c>
      <c r="B153" s="109" t="s">
        <v>576</v>
      </c>
      <c r="C153" s="1369" t="s">
        <v>577</v>
      </c>
      <c r="D153" s="1366">
        <f t="shared" si="23"/>
        <v>-640</v>
      </c>
      <c r="E153" s="1367">
        <v>4160</v>
      </c>
      <c r="F153" s="1371">
        <f t="shared" si="24"/>
        <v>3520</v>
      </c>
      <c r="G153" s="1372">
        <f t="shared" si="25"/>
        <v>3520</v>
      </c>
      <c r="H153" s="1374">
        <v>1248</v>
      </c>
      <c r="I153" s="1392">
        <v>3200</v>
      </c>
      <c r="J153" s="1374">
        <f t="shared" si="26"/>
        <v>0</v>
      </c>
      <c r="K153" s="1384">
        <f t="shared" si="27"/>
        <v>0</v>
      </c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433"/>
      <c r="W153" s="1433"/>
      <c r="X153" s="1433"/>
      <c r="Y153" s="1433"/>
      <c r="Z153" s="1406"/>
      <c r="AA153" s="1433"/>
      <c r="AB153" s="1433"/>
      <c r="AC153" s="1433"/>
      <c r="AD153" s="1433"/>
      <c r="AE153" s="1433"/>
      <c r="AF153" s="1433"/>
      <c r="AG153" s="1407"/>
      <c r="AI153" s="49"/>
      <c r="AJ153" s="49"/>
      <c r="AL153" s="49"/>
      <c r="AW153" s="46">
        <v>96</v>
      </c>
      <c r="BJ153" s="46">
        <v>128</v>
      </c>
      <c r="BK153" s="46">
        <v>64</v>
      </c>
      <c r="CR153" s="1415"/>
      <c r="DC153" s="46">
        <v>320</v>
      </c>
      <c r="EA153" s="46">
        <v>320</v>
      </c>
      <c r="EB153" s="47"/>
    </row>
    <row r="154" s="178" customFormat="1" customHeight="1" spans="1:132">
      <c r="A154" s="116" t="s">
        <v>578</v>
      </c>
      <c r="B154" s="112" t="s">
        <v>579</v>
      </c>
      <c r="C154" s="1373" t="s">
        <v>580</v>
      </c>
      <c r="D154" s="1366">
        <f t="shared" si="23"/>
        <v>-40</v>
      </c>
      <c r="E154" s="1367">
        <v>1150</v>
      </c>
      <c r="F154" s="1371">
        <f t="shared" si="24"/>
        <v>1110</v>
      </c>
      <c r="G154" s="1372">
        <f t="shared" si="25"/>
        <v>1110</v>
      </c>
      <c r="H154" s="37"/>
      <c r="I154" s="1333">
        <v>1178</v>
      </c>
      <c r="J154" s="1374">
        <f t="shared" si="26"/>
        <v>0</v>
      </c>
      <c r="K154" s="1384">
        <f t="shared" si="27"/>
        <v>0</v>
      </c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336"/>
      <c r="W154" s="1336"/>
      <c r="X154" s="1336"/>
      <c r="Y154" s="1336"/>
      <c r="Z154" s="1337"/>
      <c r="AA154" s="1336"/>
      <c r="AB154" s="1336"/>
      <c r="AC154" s="1336"/>
      <c r="AD154" s="1336"/>
      <c r="AE154" s="1336"/>
      <c r="AF154" s="1336"/>
      <c r="AG154" s="1338"/>
      <c r="AH154" s="46"/>
      <c r="AI154" s="1339"/>
      <c r="AJ154" s="1339"/>
      <c r="AL154" s="1339"/>
      <c r="AP154" s="46"/>
      <c r="AW154" s="178">
        <v>12</v>
      </c>
      <c r="BJ154" s="178">
        <v>16</v>
      </c>
      <c r="CR154" s="1340"/>
      <c r="EA154" s="178">
        <v>40</v>
      </c>
      <c r="EB154" s="47"/>
    </row>
    <row r="155" s="46" customFormat="1" customHeight="1" spans="1:132">
      <c r="A155" s="116" t="s">
        <v>581</v>
      </c>
      <c r="B155" s="109" t="s">
        <v>582</v>
      </c>
      <c r="C155" s="1369" t="s">
        <v>583</v>
      </c>
      <c r="D155" s="1366">
        <f t="shared" si="23"/>
        <v>-528</v>
      </c>
      <c r="E155" s="1367">
        <v>1776</v>
      </c>
      <c r="F155" s="1371">
        <f t="shared" si="24"/>
        <v>1248</v>
      </c>
      <c r="G155" s="1372">
        <f t="shared" si="25"/>
        <v>1248</v>
      </c>
      <c r="H155" s="1374">
        <v>2160</v>
      </c>
      <c r="I155" s="1392"/>
      <c r="J155" s="1374">
        <f t="shared" si="26"/>
        <v>0</v>
      </c>
      <c r="K155" s="1384">
        <f t="shared" si="27"/>
        <v>0</v>
      </c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433"/>
      <c r="W155" s="1433"/>
      <c r="X155" s="1433"/>
      <c r="Y155" s="1433"/>
      <c r="Z155" s="1406"/>
      <c r="AA155" s="1433"/>
      <c r="AB155" s="1433"/>
      <c r="AC155" s="1433"/>
      <c r="AD155" s="1433"/>
      <c r="AE155" s="1433"/>
      <c r="AF155" s="1433"/>
      <c r="AG155" s="1407"/>
      <c r="AI155" s="49"/>
      <c r="AJ155" s="49"/>
      <c r="AL155" s="49"/>
      <c r="BJ155" s="46">
        <v>240</v>
      </c>
      <c r="BK155" s="46">
        <v>48</v>
      </c>
      <c r="CG155" s="46">
        <v>96</v>
      </c>
      <c r="CR155" s="1415"/>
      <c r="CS155" s="46">
        <v>48</v>
      </c>
      <c r="DC155" s="46">
        <v>96</v>
      </c>
      <c r="DJ155" s="46">
        <v>336</v>
      </c>
      <c r="DT155" s="46">
        <v>48</v>
      </c>
      <c r="EB155" s="47"/>
    </row>
    <row r="156" s="46" customFormat="1" customHeight="1" spans="1:132">
      <c r="A156" s="116" t="s">
        <v>584</v>
      </c>
      <c r="B156" s="109" t="s">
        <v>585</v>
      </c>
      <c r="C156" s="1369" t="s">
        <v>586</v>
      </c>
      <c r="D156" s="1366">
        <f t="shared" si="23"/>
        <v>-840</v>
      </c>
      <c r="E156" s="1367">
        <v>1776</v>
      </c>
      <c r="F156" s="1371">
        <f t="shared" si="24"/>
        <v>936</v>
      </c>
      <c r="G156" s="1372">
        <f t="shared" si="25"/>
        <v>936</v>
      </c>
      <c r="H156" s="1374">
        <v>2424</v>
      </c>
      <c r="I156" s="1392"/>
      <c r="J156" s="1374">
        <f t="shared" si="26"/>
        <v>0</v>
      </c>
      <c r="K156" s="1384">
        <f t="shared" si="27"/>
        <v>0</v>
      </c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433"/>
      <c r="W156" s="1433"/>
      <c r="X156" s="1433"/>
      <c r="Y156" s="1433"/>
      <c r="Z156" s="1406"/>
      <c r="AA156" s="1433"/>
      <c r="AB156" s="1433"/>
      <c r="AC156" s="1433"/>
      <c r="AD156" s="1433"/>
      <c r="AE156" s="1433"/>
      <c r="AF156" s="1433"/>
      <c r="AG156" s="1407"/>
      <c r="AI156" s="49"/>
      <c r="AJ156" s="49"/>
      <c r="AL156" s="49"/>
      <c r="AW156" s="46">
        <v>240</v>
      </c>
      <c r="BF156" s="46">
        <v>24</v>
      </c>
      <c r="BH156" s="46">
        <v>144</v>
      </c>
      <c r="BJ156" s="46">
        <v>192</v>
      </c>
      <c r="BK156" s="46">
        <v>48</v>
      </c>
      <c r="CR156" s="1415"/>
      <c r="CS156" s="46">
        <v>192</v>
      </c>
      <c r="DC156" s="46">
        <v>96</v>
      </c>
      <c r="DJ156" s="46">
        <v>240</v>
      </c>
      <c r="DM156" s="46">
        <v>24</v>
      </c>
      <c r="DT156" s="46">
        <v>48</v>
      </c>
      <c r="EA156" s="46">
        <v>240</v>
      </c>
      <c r="EB156" s="47"/>
    </row>
    <row r="157" s="46" customFormat="1" customHeight="1" spans="1:132">
      <c r="A157" s="116" t="s">
        <v>587</v>
      </c>
      <c r="B157" s="109" t="s">
        <v>588</v>
      </c>
      <c r="C157" s="1369" t="s">
        <v>589</v>
      </c>
      <c r="D157" s="1366">
        <f t="shared" si="23"/>
        <v>-744</v>
      </c>
      <c r="E157" s="1367">
        <v>1656</v>
      </c>
      <c r="F157" s="1371">
        <f t="shared" si="24"/>
        <v>912</v>
      </c>
      <c r="G157" s="1372">
        <f t="shared" si="25"/>
        <v>912</v>
      </c>
      <c r="H157" s="1374">
        <v>2208</v>
      </c>
      <c r="I157" s="1392"/>
      <c r="J157" s="1374">
        <f t="shared" si="26"/>
        <v>0</v>
      </c>
      <c r="K157" s="1384">
        <f t="shared" si="27"/>
        <v>0</v>
      </c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433"/>
      <c r="W157" s="1433"/>
      <c r="X157" s="1433"/>
      <c r="Y157" s="1433"/>
      <c r="Z157" s="1406"/>
      <c r="AA157" s="1433"/>
      <c r="AB157" s="1433"/>
      <c r="AC157" s="1433"/>
      <c r="AD157" s="1433"/>
      <c r="AE157" s="1433"/>
      <c r="AF157" s="1433"/>
      <c r="AG157" s="1407"/>
      <c r="AI157" s="49"/>
      <c r="AJ157" s="49"/>
      <c r="AL157" s="49"/>
      <c r="AW157" s="46">
        <v>240</v>
      </c>
      <c r="BF157" s="46">
        <v>24</v>
      </c>
      <c r="BH157" s="46">
        <v>48</v>
      </c>
      <c r="BJ157" s="46">
        <v>192</v>
      </c>
      <c r="BK157" s="46">
        <v>48</v>
      </c>
      <c r="CR157" s="1415"/>
      <c r="CS157" s="46">
        <v>192</v>
      </c>
      <c r="DC157" s="46">
        <v>96</v>
      </c>
      <c r="DJ157" s="46">
        <v>144</v>
      </c>
      <c r="DM157" s="46">
        <v>24</v>
      </c>
      <c r="DT157" s="46">
        <v>48</v>
      </c>
      <c r="EA157" s="46">
        <v>240</v>
      </c>
      <c r="EB157" s="47"/>
    </row>
    <row r="158" s="178" customFormat="1" customHeight="1" spans="1:132">
      <c r="A158" s="116" t="s">
        <v>590</v>
      </c>
      <c r="B158" s="112" t="s">
        <v>591</v>
      </c>
      <c r="C158" s="1373" t="s">
        <v>592</v>
      </c>
      <c r="D158" s="1366">
        <f t="shared" si="23"/>
        <v>-44</v>
      </c>
      <c r="E158" s="1367">
        <v>228</v>
      </c>
      <c r="F158" s="1371">
        <f t="shared" si="24"/>
        <v>184</v>
      </c>
      <c r="G158" s="1372">
        <f t="shared" si="25"/>
        <v>184</v>
      </c>
      <c r="H158" s="1374"/>
      <c r="I158" s="1333">
        <v>72</v>
      </c>
      <c r="J158" s="1374">
        <f t="shared" si="26"/>
        <v>0</v>
      </c>
      <c r="K158" s="1384">
        <f t="shared" si="27"/>
        <v>200</v>
      </c>
      <c r="L158" s="158"/>
      <c r="M158" s="158"/>
      <c r="N158" s="158"/>
      <c r="P158" s="158"/>
      <c r="Q158" s="158"/>
      <c r="R158" s="158"/>
      <c r="S158" s="158"/>
      <c r="T158" s="158"/>
      <c r="U158" s="158"/>
      <c r="V158" s="1336"/>
      <c r="W158" s="1336"/>
      <c r="X158" s="1336"/>
      <c r="Y158" s="1336"/>
      <c r="Z158" s="1337"/>
      <c r="AA158" s="1336"/>
      <c r="AB158" s="158">
        <v>200</v>
      </c>
      <c r="AC158" s="1336"/>
      <c r="AD158" s="1336"/>
      <c r="AE158" s="1336"/>
      <c r="AF158" s="1336"/>
      <c r="AG158" s="1338"/>
      <c r="AH158" s="212"/>
      <c r="AI158" s="1339"/>
      <c r="AJ158" s="1339"/>
      <c r="AL158" s="1339"/>
      <c r="AN158" s="212"/>
      <c r="AP158" s="212"/>
      <c r="AT158" s="212"/>
      <c r="AU158" s="212"/>
      <c r="AW158" s="178">
        <v>40</v>
      </c>
      <c r="AZ158" s="212"/>
      <c r="BA158" s="212"/>
      <c r="BE158" s="212"/>
      <c r="BF158" s="178">
        <v>4</v>
      </c>
      <c r="BG158" s="212"/>
      <c r="BI158" s="212"/>
      <c r="BL158" s="212"/>
      <c r="BM158" s="212"/>
      <c r="BN158" s="212"/>
      <c r="BO158" s="212"/>
      <c r="BR158" s="212"/>
      <c r="BS158" s="212"/>
      <c r="BW158" s="212"/>
      <c r="CA158" s="212"/>
      <c r="CB158" s="212"/>
      <c r="CC158" s="212"/>
      <c r="CH158" s="212"/>
      <c r="CL158" s="212"/>
      <c r="CO158" s="212"/>
      <c r="CP158" s="212"/>
      <c r="CR158" s="1340"/>
      <c r="CU158" s="212"/>
      <c r="CZ158" s="212"/>
      <c r="DC158" s="212"/>
      <c r="DE158" s="212"/>
      <c r="DF158" s="212"/>
      <c r="DG158" s="212"/>
      <c r="DH158" s="212"/>
      <c r="DM158" s="178">
        <v>4</v>
      </c>
      <c r="DN158" s="212"/>
      <c r="DQ158" s="212"/>
      <c r="DS158" s="212"/>
      <c r="EA158" s="178">
        <v>40</v>
      </c>
      <c r="EB158" s="47"/>
    </row>
    <row r="159" s="46" customFormat="1" customHeight="1" spans="1:132">
      <c r="A159" s="116" t="s">
        <v>593</v>
      </c>
      <c r="B159" s="109" t="s">
        <v>594</v>
      </c>
      <c r="C159" s="1369" t="s">
        <v>595</v>
      </c>
      <c r="D159" s="1366">
        <f t="shared" si="23"/>
        <v>-1717</v>
      </c>
      <c r="E159" s="1367">
        <v>6218</v>
      </c>
      <c r="F159" s="1371">
        <f t="shared" si="24"/>
        <v>4501</v>
      </c>
      <c r="G159" s="1372">
        <f t="shared" si="25"/>
        <v>4501</v>
      </c>
      <c r="H159" s="1374">
        <v>6820</v>
      </c>
      <c r="I159" s="1392"/>
      <c r="J159" s="1374">
        <f t="shared" si="26"/>
        <v>0</v>
      </c>
      <c r="K159" s="1384">
        <f t="shared" si="27"/>
        <v>0</v>
      </c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433"/>
      <c r="W159" s="1433"/>
      <c r="X159" s="1433"/>
      <c r="Y159" s="1433"/>
      <c r="Z159" s="1406"/>
      <c r="AA159" s="1433"/>
      <c r="AB159" s="1433"/>
      <c r="AC159" s="1433"/>
      <c r="AD159" s="1433"/>
      <c r="AE159" s="1433"/>
      <c r="AF159" s="1433"/>
      <c r="AG159" s="1407"/>
      <c r="AH159" s="1411">
        <v>96</v>
      </c>
      <c r="AI159" s="49"/>
      <c r="AJ159" s="49"/>
      <c r="AK159" s="46">
        <v>1</v>
      </c>
      <c r="AL159" s="49"/>
      <c r="AS159" s="46">
        <v>2</v>
      </c>
      <c r="AU159" s="46">
        <v>300</v>
      </c>
      <c r="AW159" s="46">
        <v>192</v>
      </c>
      <c r="BJ159" s="46">
        <v>168</v>
      </c>
      <c r="CA159" s="46">
        <v>336</v>
      </c>
      <c r="CG159" s="46">
        <v>120</v>
      </c>
      <c r="CL159" s="46">
        <v>48</v>
      </c>
      <c r="CR159" s="1415"/>
      <c r="CS159" s="46">
        <v>300</v>
      </c>
      <c r="CX159" s="46">
        <v>300</v>
      </c>
      <c r="DF159" s="46">
        <v>288</v>
      </c>
      <c r="DJ159" s="46">
        <v>120</v>
      </c>
      <c r="DT159" s="46">
        <v>48</v>
      </c>
      <c r="EB159" s="47"/>
    </row>
    <row r="160" s="46" customFormat="1" customHeight="1" spans="1:132">
      <c r="A160" s="116" t="s">
        <v>596</v>
      </c>
      <c r="B160" s="109" t="s">
        <v>597</v>
      </c>
      <c r="C160" s="1369" t="s">
        <v>598</v>
      </c>
      <c r="D160" s="1366">
        <f t="shared" si="23"/>
        <v>-1863</v>
      </c>
      <c r="E160" s="1367">
        <v>6958</v>
      </c>
      <c r="F160" s="1371">
        <f t="shared" si="24"/>
        <v>5095</v>
      </c>
      <c r="G160" s="1372">
        <f t="shared" si="25"/>
        <v>5095</v>
      </c>
      <c r="H160" s="1374">
        <v>7630</v>
      </c>
      <c r="I160" s="1392"/>
      <c r="J160" s="1374">
        <f t="shared" si="26"/>
        <v>0</v>
      </c>
      <c r="K160" s="1384">
        <f t="shared" si="27"/>
        <v>0</v>
      </c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433"/>
      <c r="W160" s="1433"/>
      <c r="X160" s="1433"/>
      <c r="Y160" s="1433"/>
      <c r="Z160" s="1406"/>
      <c r="AA160" s="1433"/>
      <c r="AB160" s="1433"/>
      <c r="AC160" s="1433"/>
      <c r="AD160" s="1433"/>
      <c r="AE160" s="1433"/>
      <c r="AF160" s="1433"/>
      <c r="AG160" s="1407"/>
      <c r="AH160" s="1411">
        <v>96</v>
      </c>
      <c r="AI160" s="49"/>
      <c r="AJ160" s="49"/>
      <c r="AK160" s="46">
        <v>1</v>
      </c>
      <c r="AL160" s="49"/>
      <c r="AS160" s="46">
        <v>2</v>
      </c>
      <c r="AU160" s="46">
        <v>300</v>
      </c>
      <c r="AW160" s="46">
        <v>192</v>
      </c>
      <c r="BJ160" s="46">
        <v>48</v>
      </c>
      <c r="CA160" s="46">
        <v>336</v>
      </c>
      <c r="CL160" s="46">
        <v>48</v>
      </c>
      <c r="CR160" s="1415"/>
      <c r="CS160" s="46">
        <v>300</v>
      </c>
      <c r="CX160" s="46">
        <v>300</v>
      </c>
      <c r="DF160" s="46">
        <v>288</v>
      </c>
      <c r="DT160" s="46">
        <v>48</v>
      </c>
      <c r="DW160" s="46">
        <v>576</v>
      </c>
      <c r="EB160" s="47"/>
    </row>
    <row r="161" s="46" customFormat="1" customHeight="1" spans="1:132">
      <c r="A161" s="116" t="s">
        <v>599</v>
      </c>
      <c r="B161" s="109" t="s">
        <v>600</v>
      </c>
      <c r="C161" s="1369" t="s">
        <v>601</v>
      </c>
      <c r="D161" s="1366">
        <f t="shared" si="23"/>
        <v>-1848</v>
      </c>
      <c r="E161" s="1367">
        <v>6878</v>
      </c>
      <c r="F161" s="1371">
        <f t="shared" si="24"/>
        <v>5030</v>
      </c>
      <c r="G161" s="1372">
        <f t="shared" si="25"/>
        <v>5030</v>
      </c>
      <c r="H161" s="1374">
        <v>7565</v>
      </c>
      <c r="I161" s="1392"/>
      <c r="J161" s="1374">
        <f t="shared" si="26"/>
        <v>0</v>
      </c>
      <c r="K161" s="1384">
        <f t="shared" si="27"/>
        <v>0</v>
      </c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433"/>
      <c r="W161" s="1433"/>
      <c r="X161" s="1433"/>
      <c r="Y161" s="1433"/>
      <c r="Z161" s="1406"/>
      <c r="AA161" s="1433"/>
      <c r="AB161" s="1433"/>
      <c r="AC161" s="1433"/>
      <c r="AD161" s="1433"/>
      <c r="AE161" s="1433"/>
      <c r="AF161" s="1433"/>
      <c r="AG161" s="1407"/>
      <c r="AH161" s="1411">
        <v>96</v>
      </c>
      <c r="AI161" s="49"/>
      <c r="AJ161" s="49"/>
      <c r="AK161" s="46">
        <v>1</v>
      </c>
      <c r="AL161" s="49"/>
      <c r="AS161" s="46">
        <v>2</v>
      </c>
      <c r="AU161" s="46">
        <v>300</v>
      </c>
      <c r="AW161" s="46">
        <v>192</v>
      </c>
      <c r="BJ161" s="46">
        <v>48</v>
      </c>
      <c r="CA161" s="46">
        <v>336</v>
      </c>
      <c r="CL161" s="46">
        <v>48</v>
      </c>
      <c r="CR161" s="1415"/>
      <c r="CS161" s="46">
        <v>300</v>
      </c>
      <c r="CX161" s="46">
        <v>300</v>
      </c>
      <c r="DF161" s="46">
        <v>288</v>
      </c>
      <c r="DT161" s="46">
        <v>48</v>
      </c>
      <c r="DW161" s="46">
        <v>576</v>
      </c>
      <c r="EB161" s="47"/>
    </row>
    <row r="162" s="46" customFormat="1" customHeight="1" spans="1:132">
      <c r="A162" s="116" t="s">
        <v>602</v>
      </c>
      <c r="B162" s="109" t="s">
        <v>603</v>
      </c>
      <c r="C162" s="1369" t="s">
        <v>604</v>
      </c>
      <c r="D162" s="1366">
        <f t="shared" si="23"/>
        <v>-1848</v>
      </c>
      <c r="E162" s="1367">
        <v>5941</v>
      </c>
      <c r="F162" s="1371">
        <f t="shared" si="24"/>
        <v>4093</v>
      </c>
      <c r="G162" s="1372">
        <f t="shared" si="25"/>
        <v>4093</v>
      </c>
      <c r="H162" s="1374">
        <v>6628</v>
      </c>
      <c r="I162" s="1392"/>
      <c r="J162" s="1374">
        <f t="shared" si="26"/>
        <v>0</v>
      </c>
      <c r="K162" s="1384">
        <f t="shared" si="27"/>
        <v>0</v>
      </c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433"/>
      <c r="W162" s="1433"/>
      <c r="X162" s="1433"/>
      <c r="Y162" s="1433"/>
      <c r="Z162" s="1406"/>
      <c r="AA162" s="1433"/>
      <c r="AB162" s="1433"/>
      <c r="AC162" s="1433"/>
      <c r="AD162" s="1433"/>
      <c r="AE162" s="1433"/>
      <c r="AF162" s="1433"/>
      <c r="AG162" s="1407"/>
      <c r="AH162" s="1411">
        <v>96</v>
      </c>
      <c r="AI162" s="49"/>
      <c r="AJ162" s="49"/>
      <c r="AK162" s="46">
        <v>1</v>
      </c>
      <c r="AL162" s="49"/>
      <c r="AS162" s="46">
        <v>2</v>
      </c>
      <c r="AU162" s="46">
        <v>300</v>
      </c>
      <c r="AW162" s="46">
        <v>192</v>
      </c>
      <c r="BJ162" s="46">
        <v>48</v>
      </c>
      <c r="CA162" s="46">
        <v>336</v>
      </c>
      <c r="CL162" s="46">
        <v>48</v>
      </c>
      <c r="CR162" s="1415"/>
      <c r="CS162" s="46">
        <v>300</v>
      </c>
      <c r="CX162" s="46">
        <v>300</v>
      </c>
      <c r="DF162" s="46">
        <v>288</v>
      </c>
      <c r="DT162" s="46">
        <v>48</v>
      </c>
      <c r="DW162" s="46">
        <v>576</v>
      </c>
      <c r="EB162" s="47"/>
    </row>
    <row r="163" s="46" customFormat="1" customHeight="1" spans="1:132">
      <c r="A163" s="116" t="s">
        <v>605</v>
      </c>
      <c r="B163" s="109" t="s">
        <v>606</v>
      </c>
      <c r="C163" s="1369" t="s">
        <v>607</v>
      </c>
      <c r="D163" s="1366">
        <f t="shared" si="23"/>
        <v>-2103</v>
      </c>
      <c r="E163" s="1367">
        <v>5583</v>
      </c>
      <c r="F163" s="1371">
        <f t="shared" si="24"/>
        <v>3480</v>
      </c>
      <c r="G163" s="1372">
        <f t="shared" si="25"/>
        <v>3480</v>
      </c>
      <c r="H163" s="1374">
        <v>6039</v>
      </c>
      <c r="I163" s="1392"/>
      <c r="J163" s="1374">
        <f t="shared" si="26"/>
        <v>0</v>
      </c>
      <c r="K163" s="1384">
        <f t="shared" si="27"/>
        <v>0</v>
      </c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433"/>
      <c r="W163" s="1433"/>
      <c r="X163" s="1433"/>
      <c r="Y163" s="1433"/>
      <c r="Z163" s="1406"/>
      <c r="AA163" s="1433"/>
      <c r="AB163" s="1433"/>
      <c r="AC163" s="1433"/>
      <c r="AD163" s="1433"/>
      <c r="AE163" s="1433"/>
      <c r="AF163" s="1433"/>
      <c r="AG163" s="1407"/>
      <c r="AH163" s="1411">
        <v>96</v>
      </c>
      <c r="AI163" s="49"/>
      <c r="AJ163" s="49"/>
      <c r="AK163" s="46">
        <v>1</v>
      </c>
      <c r="AL163" s="49"/>
      <c r="AS163" s="46">
        <v>2</v>
      </c>
      <c r="AU163" s="46">
        <v>300</v>
      </c>
      <c r="AW163" s="46">
        <v>192</v>
      </c>
      <c r="BJ163" s="46">
        <v>48</v>
      </c>
      <c r="CA163" s="46">
        <v>336</v>
      </c>
      <c r="CL163" s="46">
        <v>48</v>
      </c>
      <c r="CR163" s="1415"/>
      <c r="CS163" s="46">
        <v>300</v>
      </c>
      <c r="CX163" s="46">
        <v>300</v>
      </c>
      <c r="DD163" s="46">
        <v>600</v>
      </c>
      <c r="DF163" s="46">
        <v>288</v>
      </c>
      <c r="DT163" s="46">
        <v>48</v>
      </c>
      <c r="EB163" s="47"/>
    </row>
    <row r="164" s="46" customFormat="1" customHeight="1" spans="1:132">
      <c r="A164" s="116" t="s">
        <v>608</v>
      </c>
      <c r="B164" s="109" t="s">
        <v>609</v>
      </c>
      <c r="C164" s="1369" t="s">
        <v>610</v>
      </c>
      <c r="D164" s="1366">
        <f t="shared" si="23"/>
        <v>-1587</v>
      </c>
      <c r="E164" s="1367">
        <v>6063</v>
      </c>
      <c r="F164" s="1371">
        <f t="shared" si="24"/>
        <v>4476</v>
      </c>
      <c r="G164" s="1372">
        <f t="shared" si="25"/>
        <v>4476</v>
      </c>
      <c r="H164" s="1374">
        <v>6485</v>
      </c>
      <c r="I164" s="1392"/>
      <c r="J164" s="1374">
        <f t="shared" si="26"/>
        <v>0</v>
      </c>
      <c r="K164" s="1384">
        <f t="shared" si="27"/>
        <v>0</v>
      </c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433"/>
      <c r="W164" s="1433"/>
      <c r="X164" s="1433"/>
      <c r="Y164" s="1433"/>
      <c r="Z164" s="1406"/>
      <c r="AA164" s="1433"/>
      <c r="AB164" s="1433"/>
      <c r="AC164" s="1433"/>
      <c r="AD164" s="1433"/>
      <c r="AE164" s="1433"/>
      <c r="AF164" s="1433"/>
      <c r="AG164" s="1407"/>
      <c r="AH164" s="1411">
        <v>96</v>
      </c>
      <c r="AI164" s="49"/>
      <c r="AJ164" s="49"/>
      <c r="AK164" s="46">
        <v>1</v>
      </c>
      <c r="AL164" s="49"/>
      <c r="AS164" s="46">
        <v>2</v>
      </c>
      <c r="AU164" s="46">
        <v>300</v>
      </c>
      <c r="AW164" s="46">
        <v>192</v>
      </c>
      <c r="BJ164" s="46">
        <v>48</v>
      </c>
      <c r="CA164" s="46">
        <v>336</v>
      </c>
      <c r="CL164" s="46">
        <v>48</v>
      </c>
      <c r="CR164" s="1415"/>
      <c r="CS164" s="46">
        <v>300</v>
      </c>
      <c r="CX164" s="46">
        <v>300</v>
      </c>
      <c r="DF164" s="46">
        <v>288</v>
      </c>
      <c r="DJ164" s="46">
        <v>50</v>
      </c>
      <c r="DT164" s="46">
        <v>48</v>
      </c>
      <c r="EB164" s="47"/>
    </row>
    <row r="165" s="178" customFormat="1" customHeight="1" spans="1:132">
      <c r="A165" s="116" t="s">
        <v>611</v>
      </c>
      <c r="B165" s="112" t="s">
        <v>612</v>
      </c>
      <c r="C165" s="1373" t="s">
        <v>613</v>
      </c>
      <c r="D165" s="1366">
        <f t="shared" si="23"/>
        <v>-138</v>
      </c>
      <c r="E165" s="1367">
        <v>658</v>
      </c>
      <c r="F165" s="1371">
        <f t="shared" si="24"/>
        <v>520</v>
      </c>
      <c r="G165" s="1372">
        <f t="shared" si="25"/>
        <v>520</v>
      </c>
      <c r="H165" s="1374"/>
      <c r="I165" s="1333">
        <v>762</v>
      </c>
      <c r="J165" s="1374">
        <f t="shared" si="26"/>
        <v>0</v>
      </c>
      <c r="K165" s="1384">
        <f t="shared" si="27"/>
        <v>0</v>
      </c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336"/>
      <c r="W165" s="1336"/>
      <c r="X165" s="1336"/>
      <c r="Y165" s="1336"/>
      <c r="Z165" s="1337"/>
      <c r="AA165" s="1336"/>
      <c r="AB165" s="1336"/>
      <c r="AC165" s="1336"/>
      <c r="AD165" s="1336"/>
      <c r="AE165" s="1336"/>
      <c r="AF165" s="1336"/>
      <c r="AG165" s="1338"/>
      <c r="AH165" s="178">
        <v>8</v>
      </c>
      <c r="AI165" s="1339"/>
      <c r="AJ165" s="1339"/>
      <c r="AL165" s="1339"/>
      <c r="AP165" s="1411"/>
      <c r="AW165" s="178">
        <v>16</v>
      </c>
      <c r="BI165" s="178">
        <v>80</v>
      </c>
      <c r="BJ165" s="178">
        <v>4</v>
      </c>
      <c r="CA165" s="178">
        <v>28</v>
      </c>
      <c r="CL165" s="178">
        <v>4</v>
      </c>
      <c r="CR165" s="1340"/>
      <c r="CX165" s="178">
        <v>50</v>
      </c>
      <c r="DF165" s="178">
        <v>24</v>
      </c>
      <c r="DT165" s="178">
        <v>4</v>
      </c>
      <c r="DW165" s="178">
        <v>24</v>
      </c>
      <c r="EB165" s="47"/>
    </row>
    <row r="166" s="178" customFormat="1" customHeight="1" spans="1:132">
      <c r="A166" s="116" t="s">
        <v>614</v>
      </c>
      <c r="B166" s="109" t="s">
        <v>615</v>
      </c>
      <c r="C166" s="1369" t="s">
        <v>616</v>
      </c>
      <c r="D166" s="1366">
        <f t="shared" si="23"/>
        <v>574</v>
      </c>
      <c r="E166" s="1367">
        <v>2191</v>
      </c>
      <c r="F166" s="1371">
        <f t="shared" si="24"/>
        <v>2765</v>
      </c>
      <c r="G166" s="1372">
        <f t="shared" si="25"/>
        <v>-235</v>
      </c>
      <c r="H166" s="35">
        <v>1800</v>
      </c>
      <c r="I166" s="1333"/>
      <c r="J166" s="1374">
        <f t="shared" si="26"/>
        <v>3000</v>
      </c>
      <c r="K166" s="1384">
        <f t="shared" si="27"/>
        <v>5000</v>
      </c>
      <c r="L166" s="158"/>
      <c r="M166" s="158"/>
      <c r="N166" s="158"/>
      <c r="O166" s="158"/>
      <c r="P166" s="158"/>
      <c r="Q166" s="158">
        <v>3000</v>
      </c>
      <c r="R166" s="158"/>
      <c r="S166" s="158"/>
      <c r="T166" s="158"/>
      <c r="U166" s="158"/>
      <c r="V166" s="1336"/>
      <c r="W166" s="1336"/>
      <c r="X166" s="1336"/>
      <c r="Y166" s="1337">
        <v>5000</v>
      </c>
      <c r="Z166" s="1337"/>
      <c r="AA166" s="1336"/>
      <c r="AB166" s="1336"/>
      <c r="AC166" s="1336"/>
      <c r="AD166" s="1336"/>
      <c r="AE166" s="1336"/>
      <c r="AF166" s="1336"/>
      <c r="AG166" s="1338">
        <v>48</v>
      </c>
      <c r="AH166" s="46">
        <v>240</v>
      </c>
      <c r="AI166" s="46">
        <v>432</v>
      </c>
      <c r="AJ166" s="46"/>
      <c r="AK166" s="178">
        <v>1</v>
      </c>
      <c r="AL166" s="46"/>
      <c r="AM166" s="178">
        <v>48</v>
      </c>
      <c r="AP166" s="46"/>
      <c r="AT166" s="178">
        <v>1296</v>
      </c>
      <c r="AW166" s="178">
        <v>480</v>
      </c>
      <c r="BS166" s="178">
        <v>96</v>
      </c>
      <c r="CC166" s="178">
        <v>1296</v>
      </c>
      <c r="CL166" s="178">
        <v>336</v>
      </c>
      <c r="CQ166" s="178">
        <v>432</v>
      </c>
      <c r="CR166" s="1340"/>
      <c r="CS166" s="178">
        <v>250</v>
      </c>
      <c r="DF166" s="178">
        <v>1408</v>
      </c>
      <c r="DW166" s="178">
        <v>96</v>
      </c>
      <c r="DX166" s="178">
        <v>480</v>
      </c>
      <c r="EA166" s="178">
        <v>96</v>
      </c>
      <c r="EB166" s="47"/>
    </row>
    <row r="167" s="178" customFormat="1" customHeight="1" spans="1:132">
      <c r="A167" s="116" t="s">
        <v>617</v>
      </c>
      <c r="B167" s="109" t="s">
        <v>615</v>
      </c>
      <c r="C167" s="1369" t="s">
        <v>618</v>
      </c>
      <c r="D167" s="1366">
        <f t="shared" si="23"/>
        <v>504</v>
      </c>
      <c r="E167" s="1367">
        <v>2511</v>
      </c>
      <c r="F167" s="1371">
        <f t="shared" si="24"/>
        <v>3015</v>
      </c>
      <c r="G167" s="1372">
        <f t="shared" si="25"/>
        <v>15</v>
      </c>
      <c r="H167" s="1374">
        <v>2120</v>
      </c>
      <c r="I167" s="1333"/>
      <c r="J167" s="1374">
        <f t="shared" si="26"/>
        <v>3000</v>
      </c>
      <c r="K167" s="1384">
        <f t="shared" si="27"/>
        <v>5000</v>
      </c>
      <c r="L167" s="158"/>
      <c r="M167" s="158"/>
      <c r="N167" s="158"/>
      <c r="O167" s="158"/>
      <c r="P167" s="158"/>
      <c r="Q167" s="158">
        <v>3000</v>
      </c>
      <c r="R167" s="158"/>
      <c r="S167" s="158"/>
      <c r="T167" s="158"/>
      <c r="U167" s="158"/>
      <c r="V167" s="1336"/>
      <c r="W167" s="1336"/>
      <c r="X167" s="1336"/>
      <c r="Y167" s="1337">
        <v>5000</v>
      </c>
      <c r="Z167" s="1337"/>
      <c r="AA167" s="1336"/>
      <c r="AB167" s="1336"/>
      <c r="AC167" s="1336"/>
      <c r="AD167" s="1336"/>
      <c r="AE167" s="1336"/>
      <c r="AF167" s="1336"/>
      <c r="AG167" s="1338">
        <v>48</v>
      </c>
      <c r="AH167" s="46">
        <v>240</v>
      </c>
      <c r="AI167" s="46">
        <v>432</v>
      </c>
      <c r="AJ167" s="46"/>
      <c r="AK167" s="178">
        <v>1</v>
      </c>
      <c r="AL167" s="46"/>
      <c r="AM167" s="178">
        <v>48</v>
      </c>
      <c r="AP167" s="46"/>
      <c r="AT167" s="178">
        <v>1296</v>
      </c>
      <c r="AW167" s="178">
        <v>480</v>
      </c>
      <c r="BS167" s="178">
        <v>96</v>
      </c>
      <c r="CC167" s="178">
        <v>1296</v>
      </c>
      <c r="CL167" s="178">
        <v>336</v>
      </c>
      <c r="CQ167" s="178">
        <v>432</v>
      </c>
      <c r="CR167" s="1340"/>
      <c r="CS167" s="178">
        <v>250</v>
      </c>
      <c r="DF167" s="178">
        <v>1408</v>
      </c>
      <c r="DP167" s="178">
        <v>70</v>
      </c>
      <c r="DW167" s="178">
        <v>96</v>
      </c>
      <c r="DX167" s="178">
        <v>480</v>
      </c>
      <c r="EA167" s="178">
        <v>96</v>
      </c>
      <c r="EB167" s="47"/>
    </row>
    <row r="168" s="178" customFormat="1" customHeight="1" spans="1:132">
      <c r="A168" s="116" t="s">
        <v>619</v>
      </c>
      <c r="B168" s="109" t="s">
        <v>615</v>
      </c>
      <c r="C168" s="1369" t="s">
        <v>620</v>
      </c>
      <c r="D168" s="1366">
        <f t="shared" si="23"/>
        <v>674</v>
      </c>
      <c r="E168" s="1367">
        <v>1791</v>
      </c>
      <c r="F168" s="1371">
        <f t="shared" si="24"/>
        <v>2465</v>
      </c>
      <c r="G168" s="1372">
        <f t="shared" si="25"/>
        <v>-535</v>
      </c>
      <c r="H168" s="1374">
        <v>1400</v>
      </c>
      <c r="I168" s="1333"/>
      <c r="J168" s="1374">
        <f t="shared" si="26"/>
        <v>3000</v>
      </c>
      <c r="K168" s="1384">
        <f t="shared" si="27"/>
        <v>5000</v>
      </c>
      <c r="L168" s="158"/>
      <c r="M168" s="158"/>
      <c r="N168" s="158"/>
      <c r="O168" s="158"/>
      <c r="P168" s="158"/>
      <c r="Q168" s="158">
        <v>3000</v>
      </c>
      <c r="R168" s="158"/>
      <c r="S168" s="158"/>
      <c r="T168" s="158"/>
      <c r="U168" s="158"/>
      <c r="V168" s="1336"/>
      <c r="W168" s="1336"/>
      <c r="X168" s="1336"/>
      <c r="Y168" s="1337">
        <v>5000</v>
      </c>
      <c r="Z168" s="1337"/>
      <c r="AA168" s="1336"/>
      <c r="AB168" s="1336"/>
      <c r="AC168" s="1336"/>
      <c r="AD168" s="1336"/>
      <c r="AE168" s="1336"/>
      <c r="AF168" s="1336"/>
      <c r="AG168" s="1338">
        <v>48</v>
      </c>
      <c r="AH168" s="46">
        <v>240</v>
      </c>
      <c r="AI168" s="46">
        <v>432</v>
      </c>
      <c r="AJ168" s="46"/>
      <c r="AK168" s="178">
        <v>1</v>
      </c>
      <c r="AL168" s="46"/>
      <c r="AM168" s="178">
        <v>48</v>
      </c>
      <c r="AP168" s="46"/>
      <c r="AT168" s="178">
        <v>1296</v>
      </c>
      <c r="AW168" s="178">
        <v>480</v>
      </c>
      <c r="BS168" s="178">
        <v>96</v>
      </c>
      <c r="CC168" s="178">
        <v>1296</v>
      </c>
      <c r="CL168" s="178">
        <v>336</v>
      </c>
      <c r="CQ168" s="178">
        <v>432</v>
      </c>
      <c r="CR168" s="1340"/>
      <c r="CS168" s="178">
        <v>150</v>
      </c>
      <c r="DF168" s="178">
        <v>1408</v>
      </c>
      <c r="DW168" s="178">
        <v>96</v>
      </c>
      <c r="DX168" s="178">
        <v>480</v>
      </c>
      <c r="EA168" s="178">
        <v>96</v>
      </c>
      <c r="EB168" s="47"/>
    </row>
    <row r="169" s="178" customFormat="1" customHeight="1" spans="1:132">
      <c r="A169" s="116" t="s">
        <v>621</v>
      </c>
      <c r="B169" s="109" t="s">
        <v>622</v>
      </c>
      <c r="C169" s="1369" t="s">
        <v>623</v>
      </c>
      <c r="D169" s="1366">
        <f t="shared" si="23"/>
        <v>463</v>
      </c>
      <c r="E169" s="1367">
        <v>1711</v>
      </c>
      <c r="F169" s="1362">
        <f t="shared" si="24"/>
        <v>2174</v>
      </c>
      <c r="G169" s="1363">
        <f t="shared" si="25"/>
        <v>-826</v>
      </c>
      <c r="H169" s="1374">
        <v>5489</v>
      </c>
      <c r="I169" s="1333"/>
      <c r="J169" s="1374">
        <f t="shared" si="26"/>
        <v>3000</v>
      </c>
      <c r="K169" s="1384">
        <f t="shared" si="27"/>
        <v>3000</v>
      </c>
      <c r="L169" s="158"/>
      <c r="M169" s="158"/>
      <c r="N169" s="158"/>
      <c r="O169" s="158"/>
      <c r="P169" s="158"/>
      <c r="Q169" s="158">
        <v>3000</v>
      </c>
      <c r="R169" s="158"/>
      <c r="S169" s="158"/>
      <c r="T169" s="158"/>
      <c r="U169" s="158"/>
      <c r="V169" s="1336"/>
      <c r="W169" s="1336"/>
      <c r="X169" s="1336"/>
      <c r="Y169" s="1337">
        <v>3000</v>
      </c>
      <c r="Z169" s="1337"/>
      <c r="AA169" s="1336"/>
      <c r="AB169" s="1336"/>
      <c r="AC169" s="1336"/>
      <c r="AD169" s="1336"/>
      <c r="AE169" s="1336"/>
      <c r="AF169" s="1336"/>
      <c r="AG169" s="1338">
        <v>48</v>
      </c>
      <c r="AH169" s="46">
        <v>240</v>
      </c>
      <c r="AI169" s="46">
        <v>432</v>
      </c>
      <c r="AJ169" s="46"/>
      <c r="AK169" s="178">
        <v>1</v>
      </c>
      <c r="AL169" s="46"/>
      <c r="AM169" s="178">
        <v>48</v>
      </c>
      <c r="AP169" s="46"/>
      <c r="AT169" s="178">
        <v>1296</v>
      </c>
      <c r="AW169" s="178">
        <v>480</v>
      </c>
      <c r="BS169" s="178">
        <v>96</v>
      </c>
      <c r="BX169" s="178">
        <v>30</v>
      </c>
      <c r="CC169" s="178">
        <v>1296</v>
      </c>
      <c r="CG169" s="178">
        <v>200</v>
      </c>
      <c r="CL169" s="178">
        <v>336</v>
      </c>
      <c r="CM169" s="178">
        <v>1000</v>
      </c>
      <c r="CN169" s="178">
        <v>1000</v>
      </c>
      <c r="CQ169" s="178">
        <v>432</v>
      </c>
      <c r="CR169" s="1340"/>
      <c r="CS169" s="178">
        <v>100</v>
      </c>
      <c r="DF169" s="178">
        <v>1408</v>
      </c>
      <c r="DJ169" s="178">
        <v>100</v>
      </c>
      <c r="DP169" s="178">
        <v>100</v>
      </c>
      <c r="DW169" s="178">
        <v>96</v>
      </c>
      <c r="DX169" s="178">
        <v>480</v>
      </c>
      <c r="EA169" s="178">
        <v>96</v>
      </c>
      <c r="EB169" s="47"/>
    </row>
    <row r="170" s="178" customFormat="1" customHeight="1" spans="1:132">
      <c r="A170" s="116" t="s">
        <v>624</v>
      </c>
      <c r="B170" s="109" t="s">
        <v>622</v>
      </c>
      <c r="C170" s="1369" t="s">
        <v>625</v>
      </c>
      <c r="D170" s="1366">
        <f t="shared" ref="D170:D209" si="28">F170-E170</f>
        <v>494</v>
      </c>
      <c r="E170" s="1367">
        <v>1901</v>
      </c>
      <c r="F170" s="1362">
        <f t="shared" ref="F170:F210" si="29">(H170+I170+J170+K170)-SUM(AG170:ZH170)</f>
        <v>2395</v>
      </c>
      <c r="G170" s="1363">
        <f t="shared" ref="G170:G210" si="30">(H170+I170+K170)-SUM(AG170:ZH170)</f>
        <v>-605</v>
      </c>
      <c r="H170" s="1374">
        <v>2430</v>
      </c>
      <c r="I170" s="1333"/>
      <c r="J170" s="1374">
        <f t="shared" ref="J170:J210" si="31">SUM(L170:U170)</f>
        <v>3000</v>
      </c>
      <c r="K170" s="1384">
        <f t="shared" ref="K170:K210" si="32">SUM(V170:AF170)</f>
        <v>5000</v>
      </c>
      <c r="L170" s="158"/>
      <c r="M170" s="158"/>
      <c r="N170" s="158"/>
      <c r="O170" s="158"/>
      <c r="P170" s="158"/>
      <c r="Q170" s="158">
        <v>3000</v>
      </c>
      <c r="R170" s="158"/>
      <c r="S170" s="158"/>
      <c r="T170" s="158"/>
      <c r="U170" s="158"/>
      <c r="V170" s="1336"/>
      <c r="W170" s="1336"/>
      <c r="X170" s="1336"/>
      <c r="Y170" s="1337">
        <v>5000</v>
      </c>
      <c r="Z170" s="1337"/>
      <c r="AA170" s="1336"/>
      <c r="AB170" s="1336"/>
      <c r="AC170" s="1336"/>
      <c r="AD170" s="1336"/>
      <c r="AE170" s="1336"/>
      <c r="AF170" s="1336"/>
      <c r="AG170" s="1338">
        <v>48</v>
      </c>
      <c r="AH170" s="46">
        <v>240</v>
      </c>
      <c r="AI170" s="46">
        <v>432</v>
      </c>
      <c r="AJ170" s="46"/>
      <c r="AK170" s="178">
        <v>1</v>
      </c>
      <c r="AL170" s="46"/>
      <c r="AM170" s="178">
        <v>48</v>
      </c>
      <c r="AP170" s="46"/>
      <c r="AT170" s="178">
        <v>1296</v>
      </c>
      <c r="AW170" s="178">
        <v>480</v>
      </c>
      <c r="BS170" s="178">
        <v>96</v>
      </c>
      <c r="CC170" s="178">
        <v>1296</v>
      </c>
      <c r="CL170" s="178">
        <v>336</v>
      </c>
      <c r="CN170" s="178">
        <v>1000</v>
      </c>
      <c r="CQ170" s="178">
        <v>432</v>
      </c>
      <c r="CR170" s="1340"/>
      <c r="CS170" s="178">
        <v>150</v>
      </c>
      <c r="DF170" s="178">
        <v>1408</v>
      </c>
      <c r="DP170" s="178">
        <v>100</v>
      </c>
      <c r="DW170" s="178">
        <v>96</v>
      </c>
      <c r="DX170" s="178">
        <v>480</v>
      </c>
      <c r="EA170" s="178">
        <v>96</v>
      </c>
      <c r="EB170" s="47"/>
    </row>
    <row r="171" s="178" customFormat="1" customHeight="1" spans="1:132">
      <c r="A171" s="116" t="s">
        <v>626</v>
      </c>
      <c r="B171" s="109" t="s">
        <v>622</v>
      </c>
      <c r="C171" s="1369" t="s">
        <v>627</v>
      </c>
      <c r="D171" s="1366">
        <f t="shared" si="28"/>
        <v>-2336</v>
      </c>
      <c r="E171" s="1367">
        <v>3971</v>
      </c>
      <c r="F171" s="1362">
        <f t="shared" si="29"/>
        <v>1635</v>
      </c>
      <c r="G171" s="1363">
        <f t="shared" si="30"/>
        <v>1635</v>
      </c>
      <c r="H171" s="1374">
        <v>1700</v>
      </c>
      <c r="I171" s="1333"/>
      <c r="J171" s="1374">
        <f t="shared" si="31"/>
        <v>0</v>
      </c>
      <c r="K171" s="1384">
        <f t="shared" si="32"/>
        <v>8000</v>
      </c>
      <c r="L171" s="158"/>
      <c r="M171" s="158"/>
      <c r="N171" s="158"/>
      <c r="O171" s="161"/>
      <c r="P171" s="158"/>
      <c r="Q171" s="158"/>
      <c r="R171" s="158"/>
      <c r="S171" s="158"/>
      <c r="T171" s="158"/>
      <c r="U171" s="158"/>
      <c r="V171" s="1336"/>
      <c r="W171" s="1336"/>
      <c r="X171" s="1336"/>
      <c r="Y171" s="1337">
        <v>5000</v>
      </c>
      <c r="Z171" s="1337"/>
      <c r="AA171" s="1336"/>
      <c r="AB171" s="158">
        <v>3000</v>
      </c>
      <c r="AC171" s="1336"/>
      <c r="AD171" s="1336"/>
      <c r="AE171" s="1336"/>
      <c r="AF171" s="1336"/>
      <c r="AG171" s="1338">
        <v>48</v>
      </c>
      <c r="AH171" s="46">
        <v>240</v>
      </c>
      <c r="AI171" s="46">
        <v>432</v>
      </c>
      <c r="AJ171" s="46"/>
      <c r="AK171" s="178">
        <v>1</v>
      </c>
      <c r="AL171" s="46"/>
      <c r="AM171" s="178">
        <v>48</v>
      </c>
      <c r="AP171" s="46"/>
      <c r="AT171" s="178">
        <v>1296</v>
      </c>
      <c r="AW171" s="178">
        <v>480</v>
      </c>
      <c r="BJ171" s="178">
        <v>120</v>
      </c>
      <c r="BS171" s="178">
        <v>96</v>
      </c>
      <c r="CC171" s="178">
        <v>1296</v>
      </c>
      <c r="CL171" s="178">
        <v>336</v>
      </c>
      <c r="CN171" s="178">
        <v>1000</v>
      </c>
      <c r="CQ171" s="178">
        <v>432</v>
      </c>
      <c r="CR171" s="1340"/>
      <c r="DF171" s="178">
        <v>1408</v>
      </c>
      <c r="DJ171" s="178">
        <v>100</v>
      </c>
      <c r="DP171" s="178">
        <v>60</v>
      </c>
      <c r="DW171" s="178">
        <v>96</v>
      </c>
      <c r="DX171" s="178">
        <v>480</v>
      </c>
      <c r="EA171" s="178">
        <v>96</v>
      </c>
      <c r="EB171" s="47"/>
    </row>
    <row r="172" s="178" customFormat="1" customHeight="1" spans="1:132">
      <c r="A172" s="116" t="s">
        <v>628</v>
      </c>
      <c r="B172" s="109" t="s">
        <v>629</v>
      </c>
      <c r="C172" s="1369" t="s">
        <v>630</v>
      </c>
      <c r="D172" s="1366">
        <f t="shared" si="28"/>
        <v>-2476</v>
      </c>
      <c r="E172" s="1367">
        <v>4341</v>
      </c>
      <c r="F172" s="1371">
        <f t="shared" si="29"/>
        <v>1865</v>
      </c>
      <c r="G172" s="1372">
        <f t="shared" si="30"/>
        <v>1865</v>
      </c>
      <c r="H172" s="1374">
        <v>2950</v>
      </c>
      <c r="I172" s="1333"/>
      <c r="J172" s="1374">
        <f t="shared" si="31"/>
        <v>0</v>
      </c>
      <c r="K172" s="1384">
        <f t="shared" si="32"/>
        <v>6000</v>
      </c>
      <c r="L172" s="158"/>
      <c r="M172" s="158"/>
      <c r="N172" s="158"/>
      <c r="O172" s="161"/>
      <c r="P172" s="158"/>
      <c r="Q172" s="158"/>
      <c r="R172" s="158"/>
      <c r="S172" s="158"/>
      <c r="T172" s="158"/>
      <c r="U172" s="158"/>
      <c r="V172" s="1336"/>
      <c r="W172" s="1336"/>
      <c r="X172" s="1336"/>
      <c r="Y172" s="1337">
        <v>3000</v>
      </c>
      <c r="Z172" s="1337"/>
      <c r="AA172" s="1336"/>
      <c r="AB172" s="158">
        <v>3000</v>
      </c>
      <c r="AC172" s="1336"/>
      <c r="AD172" s="1336"/>
      <c r="AE172" s="1336"/>
      <c r="AF172" s="1336"/>
      <c r="AG172" s="1338">
        <v>48</v>
      </c>
      <c r="AH172" s="46">
        <v>240</v>
      </c>
      <c r="AI172" s="46">
        <v>432</v>
      </c>
      <c r="AJ172" s="46"/>
      <c r="AK172" s="178">
        <v>1</v>
      </c>
      <c r="AL172" s="46"/>
      <c r="AM172" s="178">
        <v>48</v>
      </c>
      <c r="AP172" s="46"/>
      <c r="AT172" s="178">
        <v>1296</v>
      </c>
      <c r="AW172" s="178">
        <v>480</v>
      </c>
      <c r="BS172" s="178">
        <v>96</v>
      </c>
      <c r="CC172" s="178">
        <v>1296</v>
      </c>
      <c r="CL172" s="178">
        <v>336</v>
      </c>
      <c r="CQ172" s="178">
        <v>432</v>
      </c>
      <c r="CR172" s="1340"/>
      <c r="CS172" s="178">
        <v>250</v>
      </c>
      <c r="DF172" s="178">
        <v>1408</v>
      </c>
      <c r="DP172" s="178">
        <v>50</v>
      </c>
      <c r="DW172" s="178">
        <v>96</v>
      </c>
      <c r="DX172" s="178">
        <v>480</v>
      </c>
      <c r="EA172" s="178">
        <v>96</v>
      </c>
      <c r="EB172" s="47"/>
    </row>
    <row r="173" s="178" customFormat="1" customHeight="1" spans="1:132">
      <c r="A173" s="116" t="s">
        <v>631</v>
      </c>
      <c r="B173" s="109" t="s">
        <v>632</v>
      </c>
      <c r="C173" s="1369" t="s">
        <v>633</v>
      </c>
      <c r="D173" s="1366">
        <f t="shared" si="28"/>
        <v>-2241</v>
      </c>
      <c r="E173" s="1367">
        <v>4156</v>
      </c>
      <c r="F173" s="1371">
        <f t="shared" si="29"/>
        <v>1915</v>
      </c>
      <c r="G173" s="1372">
        <f t="shared" si="30"/>
        <v>1915</v>
      </c>
      <c r="H173" s="1374">
        <v>3050</v>
      </c>
      <c r="I173" s="1333"/>
      <c r="J173" s="1374">
        <f t="shared" si="31"/>
        <v>0</v>
      </c>
      <c r="K173" s="1384">
        <f t="shared" si="32"/>
        <v>6000</v>
      </c>
      <c r="L173" s="158"/>
      <c r="M173" s="158"/>
      <c r="N173" s="158"/>
      <c r="O173" s="161"/>
      <c r="P173" s="158"/>
      <c r="Q173" s="158"/>
      <c r="R173" s="158"/>
      <c r="S173" s="158"/>
      <c r="T173" s="158"/>
      <c r="U173" s="158"/>
      <c r="V173" s="1336"/>
      <c r="W173" s="1336"/>
      <c r="X173" s="1336"/>
      <c r="Y173" s="1337">
        <v>3000</v>
      </c>
      <c r="Z173" s="1337"/>
      <c r="AA173" s="1336"/>
      <c r="AB173" s="158">
        <v>3000</v>
      </c>
      <c r="AC173" s="1336"/>
      <c r="AD173" s="1336"/>
      <c r="AE173" s="1336"/>
      <c r="AF173" s="1336"/>
      <c r="AG173" s="1338">
        <v>48</v>
      </c>
      <c r="AH173" s="46">
        <v>240</v>
      </c>
      <c r="AI173" s="46">
        <v>432</v>
      </c>
      <c r="AJ173" s="46"/>
      <c r="AK173" s="178">
        <v>1</v>
      </c>
      <c r="AL173" s="46"/>
      <c r="AM173" s="178">
        <v>48</v>
      </c>
      <c r="AP173" s="46"/>
      <c r="AT173" s="178">
        <v>1296</v>
      </c>
      <c r="AW173" s="178">
        <v>480</v>
      </c>
      <c r="BS173" s="178">
        <v>96</v>
      </c>
      <c r="CC173" s="178">
        <v>1296</v>
      </c>
      <c r="CL173" s="178">
        <v>336</v>
      </c>
      <c r="CQ173" s="178">
        <v>432</v>
      </c>
      <c r="CR173" s="1340"/>
      <c r="CS173" s="178">
        <v>250</v>
      </c>
      <c r="DF173" s="178">
        <v>1408</v>
      </c>
      <c r="DJ173" s="178">
        <v>100</v>
      </c>
      <c r="DW173" s="178">
        <v>96</v>
      </c>
      <c r="DX173" s="178">
        <v>480</v>
      </c>
      <c r="EA173" s="178">
        <v>96</v>
      </c>
      <c r="EB173" s="47"/>
    </row>
    <row r="174" s="178" customFormat="1" customHeight="1" spans="1:132">
      <c r="A174" s="116" t="s">
        <v>634</v>
      </c>
      <c r="B174" s="109" t="s">
        <v>632</v>
      </c>
      <c r="C174" s="1369" t="s">
        <v>635</v>
      </c>
      <c r="D174" s="1366">
        <f t="shared" si="28"/>
        <v>-2526</v>
      </c>
      <c r="E174" s="1367">
        <v>4481</v>
      </c>
      <c r="F174" s="1371">
        <f t="shared" si="29"/>
        <v>1955</v>
      </c>
      <c r="G174" s="1372">
        <f t="shared" si="30"/>
        <v>1955</v>
      </c>
      <c r="H174" s="1374">
        <v>3210</v>
      </c>
      <c r="I174" s="1333"/>
      <c r="J174" s="1374">
        <f t="shared" si="31"/>
        <v>0</v>
      </c>
      <c r="K174" s="1384">
        <f t="shared" si="32"/>
        <v>6000</v>
      </c>
      <c r="L174" s="158"/>
      <c r="M174" s="158"/>
      <c r="N174" s="158"/>
      <c r="O174" s="161"/>
      <c r="P174" s="158"/>
      <c r="Q174" s="158"/>
      <c r="R174" s="158"/>
      <c r="S174" s="158"/>
      <c r="T174" s="158"/>
      <c r="U174" s="158"/>
      <c r="V174" s="1336"/>
      <c r="W174" s="1336"/>
      <c r="X174" s="1336"/>
      <c r="Y174" s="1337">
        <v>3000</v>
      </c>
      <c r="Z174" s="1337"/>
      <c r="AA174" s="1336"/>
      <c r="AB174" s="158">
        <v>3000</v>
      </c>
      <c r="AC174" s="1336"/>
      <c r="AD174" s="1336"/>
      <c r="AE174" s="1336"/>
      <c r="AF174" s="1336"/>
      <c r="AG174" s="1338">
        <v>48</v>
      </c>
      <c r="AH174" s="46">
        <v>240</v>
      </c>
      <c r="AI174" s="46">
        <v>432</v>
      </c>
      <c r="AJ174" s="46"/>
      <c r="AK174" s="178">
        <v>1</v>
      </c>
      <c r="AL174" s="46"/>
      <c r="AM174" s="178">
        <v>48</v>
      </c>
      <c r="AP174" s="46"/>
      <c r="AT174" s="178">
        <v>1296</v>
      </c>
      <c r="AW174" s="178">
        <v>480</v>
      </c>
      <c r="BJ174" s="178">
        <v>120</v>
      </c>
      <c r="BS174" s="178">
        <v>96</v>
      </c>
      <c r="CC174" s="178">
        <v>1296</v>
      </c>
      <c r="CL174" s="178">
        <v>336</v>
      </c>
      <c r="CQ174" s="178">
        <v>432</v>
      </c>
      <c r="CR174" s="1340"/>
      <c r="CS174" s="178">
        <v>250</v>
      </c>
      <c r="DF174" s="178">
        <v>1408</v>
      </c>
      <c r="DJ174" s="178">
        <v>100</v>
      </c>
      <c r="DW174" s="178">
        <v>96</v>
      </c>
      <c r="DX174" s="178">
        <v>480</v>
      </c>
      <c r="EA174" s="178">
        <v>96</v>
      </c>
      <c r="EB174" s="47"/>
    </row>
    <row r="175" s="178" customFormat="1" customHeight="1" spans="1:132">
      <c r="A175" s="116" t="s">
        <v>636</v>
      </c>
      <c r="B175" s="112" t="s">
        <v>637</v>
      </c>
      <c r="C175" s="1373" t="s">
        <v>638</v>
      </c>
      <c r="D175" s="1366">
        <f t="shared" si="28"/>
        <v>-268</v>
      </c>
      <c r="E175" s="1367">
        <v>480</v>
      </c>
      <c r="F175" s="1371">
        <f t="shared" si="29"/>
        <v>212</v>
      </c>
      <c r="G175" s="1372">
        <f t="shared" si="30"/>
        <v>212</v>
      </c>
      <c r="H175" s="37"/>
      <c r="I175" s="1333">
        <v>880</v>
      </c>
      <c r="J175" s="1374">
        <f t="shared" si="31"/>
        <v>0</v>
      </c>
      <c r="K175" s="1384">
        <f t="shared" si="32"/>
        <v>0</v>
      </c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336"/>
      <c r="W175" s="1336"/>
      <c r="X175" s="1336"/>
      <c r="Y175" s="1336"/>
      <c r="Z175" s="1337"/>
      <c r="AA175" s="1336"/>
      <c r="AB175" s="1336"/>
      <c r="AC175" s="1336"/>
      <c r="AD175" s="1336"/>
      <c r="AE175" s="1336"/>
      <c r="AF175" s="1336"/>
      <c r="AG175" s="1338">
        <v>4</v>
      </c>
      <c r="AH175" s="46">
        <v>32</v>
      </c>
      <c r="AI175" s="1339">
        <v>36</v>
      </c>
      <c r="AJ175" s="1339"/>
      <c r="AL175" s="1339"/>
      <c r="AM175" s="178">
        <v>4</v>
      </c>
      <c r="AP175" s="46"/>
      <c r="AT175" s="178">
        <v>108</v>
      </c>
      <c r="AW175" s="178">
        <v>40</v>
      </c>
      <c r="BS175" s="178">
        <v>8</v>
      </c>
      <c r="CC175" s="178">
        <v>108</v>
      </c>
      <c r="CL175" s="178">
        <v>100</v>
      </c>
      <c r="CQ175" s="178">
        <v>36</v>
      </c>
      <c r="CR175" s="1340"/>
      <c r="DF175" s="178">
        <v>176</v>
      </c>
      <c r="DW175" s="178">
        <v>8</v>
      </c>
      <c r="EA175" s="178">
        <v>8</v>
      </c>
      <c r="EB175" s="47"/>
    </row>
    <row r="176" s="178" customFormat="1" customHeight="1" spans="1:132">
      <c r="A176" s="116" t="s">
        <v>639</v>
      </c>
      <c r="B176" s="109" t="s">
        <v>640</v>
      </c>
      <c r="C176" s="1369" t="s">
        <v>641</v>
      </c>
      <c r="D176" s="1366">
        <f t="shared" si="28"/>
        <v>1096</v>
      </c>
      <c r="E176" s="1367">
        <v>2119</v>
      </c>
      <c r="F176" s="1371">
        <f t="shared" si="29"/>
        <v>3215</v>
      </c>
      <c r="G176" s="1372">
        <f t="shared" si="30"/>
        <v>215</v>
      </c>
      <c r="H176" s="1374">
        <v>2020</v>
      </c>
      <c r="I176" s="1333"/>
      <c r="J176" s="1374">
        <f t="shared" si="31"/>
        <v>3000</v>
      </c>
      <c r="K176" s="1384">
        <f t="shared" si="32"/>
        <v>3000</v>
      </c>
      <c r="L176" s="158"/>
      <c r="M176" s="158"/>
      <c r="N176" s="158"/>
      <c r="O176" s="158"/>
      <c r="P176" s="158"/>
      <c r="Q176" s="158"/>
      <c r="R176" s="158">
        <v>3000</v>
      </c>
      <c r="S176" s="158"/>
      <c r="T176" s="158"/>
      <c r="U176" s="158"/>
      <c r="V176" s="1336"/>
      <c r="W176" s="1336"/>
      <c r="X176" s="1336"/>
      <c r="Y176" s="1337">
        <v>3000</v>
      </c>
      <c r="Z176" s="1337"/>
      <c r="AA176" s="1336"/>
      <c r="AB176" s="1336"/>
      <c r="AC176" s="1336"/>
      <c r="AD176" s="1336"/>
      <c r="AE176" s="1336"/>
      <c r="AF176" s="1336"/>
      <c r="AG176" s="1338">
        <v>96</v>
      </c>
      <c r="AH176" s="46">
        <v>96</v>
      </c>
      <c r="AI176" s="46">
        <v>576</v>
      </c>
      <c r="AJ176" s="46"/>
      <c r="AK176" s="178">
        <v>1</v>
      </c>
      <c r="AL176" s="46"/>
      <c r="AM176" s="178">
        <v>48</v>
      </c>
      <c r="AP176" s="46">
        <v>400</v>
      </c>
      <c r="AS176" s="178">
        <v>2</v>
      </c>
      <c r="AW176" s="178">
        <v>480</v>
      </c>
      <c r="BA176" s="178">
        <v>336</v>
      </c>
      <c r="BS176" s="178">
        <v>48</v>
      </c>
      <c r="BX176" s="178">
        <v>50</v>
      </c>
      <c r="CL176" s="178">
        <v>192</v>
      </c>
      <c r="CQ176" s="178">
        <v>576</v>
      </c>
      <c r="CR176" s="1340"/>
      <c r="CS176" s="178">
        <v>250</v>
      </c>
      <c r="DC176" s="178">
        <v>560</v>
      </c>
      <c r="DF176" s="178">
        <v>288</v>
      </c>
      <c r="DG176" s="178">
        <v>200</v>
      </c>
      <c r="DP176" s="178">
        <v>30</v>
      </c>
      <c r="DW176" s="178">
        <v>96</v>
      </c>
      <c r="DX176" s="178">
        <v>480</v>
      </c>
      <c r="EB176" s="47"/>
    </row>
    <row r="177" s="178" customFormat="1" customHeight="1" spans="1:132">
      <c r="A177" s="116" t="s">
        <v>642</v>
      </c>
      <c r="B177" s="109" t="s">
        <v>643</v>
      </c>
      <c r="C177" s="1369" t="s">
        <v>644</v>
      </c>
      <c r="D177" s="1366">
        <f t="shared" si="28"/>
        <v>1246</v>
      </c>
      <c r="E177" s="1367">
        <v>2104</v>
      </c>
      <c r="F177" s="1371">
        <f t="shared" si="29"/>
        <v>3350</v>
      </c>
      <c r="G177" s="1372">
        <f t="shared" si="30"/>
        <v>350</v>
      </c>
      <c r="H177" s="1374">
        <v>2005</v>
      </c>
      <c r="I177" s="1333"/>
      <c r="J177" s="1374">
        <f t="shared" si="31"/>
        <v>3000</v>
      </c>
      <c r="K177" s="1384">
        <f t="shared" si="32"/>
        <v>3000</v>
      </c>
      <c r="L177" s="158"/>
      <c r="M177" s="158"/>
      <c r="N177" s="158"/>
      <c r="O177" s="158"/>
      <c r="P177" s="158"/>
      <c r="Q177" s="158"/>
      <c r="R177" s="158">
        <v>3000</v>
      </c>
      <c r="S177" s="158"/>
      <c r="T177" s="158"/>
      <c r="U177" s="158"/>
      <c r="V177" s="1336"/>
      <c r="W177" s="1336"/>
      <c r="X177" s="1336"/>
      <c r="Y177" s="1337">
        <v>3000</v>
      </c>
      <c r="Z177" s="1337"/>
      <c r="AA177" s="1336"/>
      <c r="AB177" s="1336"/>
      <c r="AC177" s="1336"/>
      <c r="AD177" s="1336"/>
      <c r="AE177" s="1336"/>
      <c r="AF177" s="1336"/>
      <c r="AG177" s="1338">
        <v>96</v>
      </c>
      <c r="AH177" s="46">
        <v>96</v>
      </c>
      <c r="AI177" s="46">
        <v>576</v>
      </c>
      <c r="AJ177" s="46"/>
      <c r="AK177" s="178">
        <v>1</v>
      </c>
      <c r="AL177" s="46"/>
      <c r="AM177" s="178">
        <v>48</v>
      </c>
      <c r="AP177" s="46">
        <v>400</v>
      </c>
      <c r="AS177" s="178">
        <v>2</v>
      </c>
      <c r="AW177" s="178">
        <v>480</v>
      </c>
      <c r="BA177" s="178">
        <v>336</v>
      </c>
      <c r="BS177" s="178">
        <v>48</v>
      </c>
      <c r="CL177" s="178">
        <v>192</v>
      </c>
      <c r="CQ177" s="178">
        <v>576</v>
      </c>
      <c r="CR177" s="1340"/>
      <c r="CS177" s="178">
        <v>250</v>
      </c>
      <c r="DC177" s="178">
        <v>560</v>
      </c>
      <c r="DF177" s="178">
        <v>288</v>
      </c>
      <c r="DG177" s="178">
        <v>100</v>
      </c>
      <c r="DP177" s="178">
        <v>30</v>
      </c>
      <c r="DW177" s="178">
        <v>96</v>
      </c>
      <c r="DX177" s="178">
        <v>480</v>
      </c>
      <c r="EB177" s="47"/>
    </row>
    <row r="178" s="178" customFormat="1" customHeight="1" spans="1:132">
      <c r="A178" s="116" t="s">
        <v>645</v>
      </c>
      <c r="B178" s="109" t="s">
        <v>646</v>
      </c>
      <c r="C178" s="1369" t="s">
        <v>647</v>
      </c>
      <c r="D178" s="1366">
        <f t="shared" si="28"/>
        <v>-1923</v>
      </c>
      <c r="E178" s="1367">
        <v>4015</v>
      </c>
      <c r="F178" s="1371">
        <f t="shared" si="29"/>
        <v>2092</v>
      </c>
      <c r="G178" s="1372">
        <f t="shared" si="30"/>
        <v>2092</v>
      </c>
      <c r="H178" s="1374">
        <v>2603</v>
      </c>
      <c r="I178" s="1333"/>
      <c r="J178" s="1374">
        <f t="shared" si="31"/>
        <v>0</v>
      </c>
      <c r="K178" s="1384">
        <f t="shared" si="32"/>
        <v>5000</v>
      </c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336"/>
      <c r="W178" s="1336"/>
      <c r="X178" s="1336"/>
      <c r="Y178" s="1337">
        <v>5000</v>
      </c>
      <c r="Z178" s="1337"/>
      <c r="AA178" s="1336"/>
      <c r="AB178" s="1336"/>
      <c r="AC178" s="1336"/>
      <c r="AD178" s="1336"/>
      <c r="AE178" s="1336"/>
      <c r="AF178" s="1336"/>
      <c r="AG178" s="1338">
        <v>96</v>
      </c>
      <c r="AH178" s="46">
        <v>96</v>
      </c>
      <c r="AI178" s="46">
        <v>1440</v>
      </c>
      <c r="AJ178" s="46"/>
      <c r="AK178" s="178">
        <v>1</v>
      </c>
      <c r="AL178" s="46"/>
      <c r="AM178" s="178">
        <v>48</v>
      </c>
      <c r="AP178" s="46">
        <v>400</v>
      </c>
      <c r="AS178" s="178">
        <v>2</v>
      </c>
      <c r="AW178" s="178">
        <v>480</v>
      </c>
      <c r="BA178" s="178">
        <v>336</v>
      </c>
      <c r="BS178" s="178">
        <v>48</v>
      </c>
      <c r="BX178" s="178">
        <v>50</v>
      </c>
      <c r="CL178" s="178">
        <v>192</v>
      </c>
      <c r="CQ178" s="178">
        <v>576</v>
      </c>
      <c r="CR178" s="1340"/>
      <c r="CS178" s="178">
        <v>250</v>
      </c>
      <c r="CU178" s="178">
        <v>180</v>
      </c>
      <c r="DC178" s="178">
        <v>560</v>
      </c>
      <c r="DG178" s="178">
        <v>100</v>
      </c>
      <c r="DP178" s="178">
        <v>80</v>
      </c>
      <c r="DW178" s="178">
        <v>96</v>
      </c>
      <c r="DX178" s="178">
        <v>480</v>
      </c>
      <c r="EB178" s="47"/>
    </row>
    <row r="179" s="178" customFormat="1" customHeight="1" spans="1:132">
      <c r="A179" s="116" t="s">
        <v>648</v>
      </c>
      <c r="B179" s="109" t="s">
        <v>649</v>
      </c>
      <c r="C179" s="1369" t="s">
        <v>650</v>
      </c>
      <c r="D179" s="1366">
        <f t="shared" si="28"/>
        <v>657</v>
      </c>
      <c r="E179" s="1367">
        <v>2719</v>
      </c>
      <c r="F179" s="1371">
        <f t="shared" si="29"/>
        <v>3376</v>
      </c>
      <c r="G179" s="1372">
        <f t="shared" si="30"/>
        <v>376</v>
      </c>
      <c r="H179" s="1374">
        <v>2561</v>
      </c>
      <c r="I179" s="1333"/>
      <c r="J179" s="1374">
        <f t="shared" si="31"/>
        <v>3000</v>
      </c>
      <c r="K179" s="1384">
        <f t="shared" si="32"/>
        <v>3000</v>
      </c>
      <c r="L179" s="158"/>
      <c r="M179" s="158"/>
      <c r="N179" s="158"/>
      <c r="O179" s="158"/>
      <c r="P179" s="158"/>
      <c r="Q179" s="158"/>
      <c r="R179" s="158">
        <v>3000</v>
      </c>
      <c r="S179" s="158"/>
      <c r="T179" s="158"/>
      <c r="U179" s="158"/>
      <c r="V179" s="1336"/>
      <c r="W179" s="1336"/>
      <c r="X179" s="1336"/>
      <c r="Y179" s="1337">
        <v>3000</v>
      </c>
      <c r="Z179" s="1337"/>
      <c r="AA179" s="1336"/>
      <c r="AB179" s="1336"/>
      <c r="AC179" s="1336"/>
      <c r="AD179" s="1336"/>
      <c r="AE179" s="1336"/>
      <c r="AF179" s="1336"/>
      <c r="AG179" s="1338">
        <v>96</v>
      </c>
      <c r="AH179" s="46">
        <v>96</v>
      </c>
      <c r="AI179" s="46">
        <v>576</v>
      </c>
      <c r="AJ179" s="46"/>
      <c r="AK179" s="178">
        <v>1</v>
      </c>
      <c r="AL179" s="46"/>
      <c r="AM179" s="178">
        <v>48</v>
      </c>
      <c r="AP179" s="46">
        <v>400</v>
      </c>
      <c r="AS179" s="178">
        <v>2</v>
      </c>
      <c r="AW179" s="178">
        <v>480</v>
      </c>
      <c r="BA179" s="178">
        <v>336</v>
      </c>
      <c r="BS179" s="178">
        <v>48</v>
      </c>
      <c r="BX179" s="178">
        <v>50</v>
      </c>
      <c r="CL179" s="178">
        <v>192</v>
      </c>
      <c r="CQ179" s="178">
        <v>576</v>
      </c>
      <c r="CR179" s="1340"/>
      <c r="CS179" s="178">
        <v>250</v>
      </c>
      <c r="CU179" s="178">
        <v>360</v>
      </c>
      <c r="DC179" s="178">
        <v>560</v>
      </c>
      <c r="DF179" s="178">
        <v>288</v>
      </c>
      <c r="DG179" s="178">
        <v>100</v>
      </c>
      <c r="DP179" s="178">
        <v>150</v>
      </c>
      <c r="DW179" s="178">
        <v>96</v>
      </c>
      <c r="DX179" s="178">
        <v>480</v>
      </c>
      <c r="EB179" s="47"/>
    </row>
    <row r="180" s="178" customFormat="1" customHeight="1" spans="1:132">
      <c r="A180" s="116" t="s">
        <v>651</v>
      </c>
      <c r="B180" s="109" t="s">
        <v>652</v>
      </c>
      <c r="C180" s="1369" t="s">
        <v>653</v>
      </c>
      <c r="D180" s="1366">
        <f t="shared" si="28"/>
        <v>1514</v>
      </c>
      <c r="E180" s="1367">
        <v>1553</v>
      </c>
      <c r="F180" s="1371">
        <f t="shared" si="29"/>
        <v>3067</v>
      </c>
      <c r="G180" s="1372">
        <f t="shared" si="30"/>
        <v>67</v>
      </c>
      <c r="H180" s="1374">
        <v>2010</v>
      </c>
      <c r="I180" s="1333"/>
      <c r="J180" s="1374">
        <f t="shared" si="31"/>
        <v>3000</v>
      </c>
      <c r="K180" s="1384">
        <f t="shared" si="32"/>
        <v>3000</v>
      </c>
      <c r="L180" s="158"/>
      <c r="M180" s="158"/>
      <c r="N180" s="158"/>
      <c r="O180" s="158"/>
      <c r="P180" s="158"/>
      <c r="Q180" s="158">
        <v>3000</v>
      </c>
      <c r="R180" s="158"/>
      <c r="S180" s="158"/>
      <c r="T180" s="158"/>
      <c r="U180" s="158"/>
      <c r="V180" s="1336"/>
      <c r="W180" s="1336"/>
      <c r="X180" s="1336"/>
      <c r="Y180" s="1337">
        <v>3000</v>
      </c>
      <c r="Z180" s="1337"/>
      <c r="AA180" s="1336"/>
      <c r="AB180" s="1336"/>
      <c r="AC180" s="1336"/>
      <c r="AD180" s="1336"/>
      <c r="AE180" s="1336"/>
      <c r="AF180" s="1336"/>
      <c r="AG180" s="1338">
        <v>96</v>
      </c>
      <c r="AH180" s="46">
        <v>96</v>
      </c>
      <c r="AI180" s="46">
        <v>864</v>
      </c>
      <c r="AJ180" s="46"/>
      <c r="AK180" s="178">
        <v>1</v>
      </c>
      <c r="AL180" s="46"/>
      <c r="AM180" s="178">
        <v>48</v>
      </c>
      <c r="AP180" s="46">
        <v>400</v>
      </c>
      <c r="AS180" s="178">
        <v>2</v>
      </c>
      <c r="AW180" s="178">
        <v>480</v>
      </c>
      <c r="BA180" s="178">
        <v>336</v>
      </c>
      <c r="BS180" s="178">
        <v>48</v>
      </c>
      <c r="CL180" s="178">
        <v>192</v>
      </c>
      <c r="CQ180" s="178">
        <v>864</v>
      </c>
      <c r="CR180" s="1340"/>
      <c r="CS180" s="178">
        <v>250</v>
      </c>
      <c r="DC180" s="178">
        <v>560</v>
      </c>
      <c r="DG180" s="178">
        <v>100</v>
      </c>
      <c r="DP180" s="178">
        <v>30</v>
      </c>
      <c r="DW180" s="178">
        <v>96</v>
      </c>
      <c r="DX180" s="178">
        <v>480</v>
      </c>
      <c r="EB180" s="47"/>
    </row>
    <row r="181" s="178" customFormat="1" customHeight="1" spans="1:132">
      <c r="A181" s="116" t="s">
        <v>654</v>
      </c>
      <c r="B181" s="112" t="s">
        <v>655</v>
      </c>
      <c r="C181" s="1373" t="s">
        <v>656</v>
      </c>
      <c r="D181" s="1366">
        <f t="shared" si="28"/>
        <v>-306</v>
      </c>
      <c r="E181" s="1367">
        <v>486</v>
      </c>
      <c r="F181" s="1371">
        <f t="shared" si="29"/>
        <v>180</v>
      </c>
      <c r="G181" s="1372">
        <f t="shared" si="30"/>
        <v>180</v>
      </c>
      <c r="H181" s="37"/>
      <c r="I181" s="1333">
        <v>600</v>
      </c>
      <c r="J181" s="1374">
        <f t="shared" si="31"/>
        <v>0</v>
      </c>
      <c r="K181" s="1384">
        <f t="shared" si="32"/>
        <v>0</v>
      </c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336"/>
      <c r="W181" s="1336"/>
      <c r="X181" s="1336"/>
      <c r="Y181" s="1336"/>
      <c r="Z181" s="1337"/>
      <c r="AA181" s="1336"/>
      <c r="AB181" s="1336"/>
      <c r="AC181" s="1336"/>
      <c r="AD181" s="1336"/>
      <c r="AE181" s="1336"/>
      <c r="AF181" s="1336"/>
      <c r="AG181" s="1338">
        <v>8</v>
      </c>
      <c r="AH181" s="46">
        <v>56</v>
      </c>
      <c r="AI181" s="1339">
        <v>60</v>
      </c>
      <c r="AJ181" s="1339"/>
      <c r="AL181" s="1339"/>
      <c r="AM181" s="178">
        <v>4</v>
      </c>
      <c r="AP181" s="46"/>
      <c r="AW181" s="178">
        <v>40</v>
      </c>
      <c r="BA181" s="178">
        <v>24</v>
      </c>
      <c r="BS181" s="178">
        <v>4</v>
      </c>
      <c r="CL181" s="178">
        <v>96</v>
      </c>
      <c r="CQ181" s="178">
        <v>48</v>
      </c>
      <c r="CR181" s="1340"/>
      <c r="CU181" s="178">
        <v>20</v>
      </c>
      <c r="DC181" s="178">
        <v>40</v>
      </c>
      <c r="DF181" s="178">
        <v>12</v>
      </c>
      <c r="DW181" s="178">
        <v>8</v>
      </c>
      <c r="EB181" s="47"/>
    </row>
    <row r="182" s="178" customFormat="1" customHeight="1" spans="1:132">
      <c r="A182" s="115" t="s">
        <v>657</v>
      </c>
      <c r="B182" s="109" t="s">
        <v>658</v>
      </c>
      <c r="C182" s="1369" t="s">
        <v>659</v>
      </c>
      <c r="D182" s="1366">
        <f t="shared" si="28"/>
        <v>-608</v>
      </c>
      <c r="E182" s="1367">
        <v>872</v>
      </c>
      <c r="F182" s="1371">
        <f t="shared" si="29"/>
        <v>264</v>
      </c>
      <c r="G182" s="1372">
        <f t="shared" si="30"/>
        <v>264</v>
      </c>
      <c r="H182" s="37">
        <v>1080</v>
      </c>
      <c r="I182" s="1430">
        <v>192</v>
      </c>
      <c r="J182" s="1374">
        <f t="shared" si="31"/>
        <v>0</v>
      </c>
      <c r="K182" s="1384">
        <f t="shared" si="32"/>
        <v>0</v>
      </c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336"/>
      <c r="W182" s="1336"/>
      <c r="X182" s="1336"/>
      <c r="Y182" s="1336"/>
      <c r="Z182" s="1337"/>
      <c r="AA182" s="1336"/>
      <c r="AB182" s="1336"/>
      <c r="AC182" s="1336"/>
      <c r="AD182" s="1336"/>
      <c r="AE182" s="1336"/>
      <c r="AF182" s="1336"/>
      <c r="AG182" s="1338"/>
      <c r="AH182" s="46"/>
      <c r="AI182" s="1339"/>
      <c r="AJ182" s="1339">
        <v>4</v>
      </c>
      <c r="AL182" s="1339"/>
      <c r="AM182" s="178">
        <v>80</v>
      </c>
      <c r="AP182" s="46"/>
      <c r="AW182" s="178">
        <v>96</v>
      </c>
      <c r="BF182" s="178">
        <v>8</v>
      </c>
      <c r="BK182" s="178">
        <v>24</v>
      </c>
      <c r="BM182" s="178">
        <v>52</v>
      </c>
      <c r="BU182" s="178">
        <v>140</v>
      </c>
      <c r="CR182" s="1340"/>
      <c r="CS182" s="178">
        <v>48</v>
      </c>
      <c r="DM182" s="178">
        <v>8</v>
      </c>
      <c r="DW182" s="178">
        <v>48</v>
      </c>
      <c r="DX182" s="178">
        <v>480</v>
      </c>
      <c r="EA182" s="178">
        <v>20</v>
      </c>
      <c r="EB182" s="47"/>
    </row>
    <row r="183" s="178" customFormat="1" customHeight="1" spans="1:132">
      <c r="A183" s="115" t="s">
        <v>660</v>
      </c>
      <c r="B183" s="109" t="s">
        <v>661</v>
      </c>
      <c r="C183" s="1369" t="s">
        <v>662</v>
      </c>
      <c r="D183" s="1366">
        <f t="shared" si="28"/>
        <v>-608</v>
      </c>
      <c r="E183" s="1367">
        <v>1136</v>
      </c>
      <c r="F183" s="1371">
        <f t="shared" si="29"/>
        <v>528</v>
      </c>
      <c r="G183" s="1372">
        <f t="shared" si="30"/>
        <v>528</v>
      </c>
      <c r="H183" s="37">
        <v>1200</v>
      </c>
      <c r="I183" s="1430">
        <v>216</v>
      </c>
      <c r="J183" s="1374">
        <f t="shared" si="31"/>
        <v>0</v>
      </c>
      <c r="K183" s="1384">
        <f t="shared" si="32"/>
        <v>0</v>
      </c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336"/>
      <c r="W183" s="1336"/>
      <c r="X183" s="1336"/>
      <c r="Y183" s="1336"/>
      <c r="Z183" s="1337"/>
      <c r="AA183" s="1336"/>
      <c r="AB183" s="1336"/>
      <c r="AC183" s="1336"/>
      <c r="AD183" s="1336"/>
      <c r="AE183" s="1336"/>
      <c r="AF183" s="1336"/>
      <c r="AG183" s="1338"/>
      <c r="AH183" s="46"/>
      <c r="AI183" s="1339"/>
      <c r="AJ183" s="1339">
        <v>4</v>
      </c>
      <c r="AL183" s="1339"/>
      <c r="AM183" s="178">
        <v>80</v>
      </c>
      <c r="AP183" s="46"/>
      <c r="AW183" s="178">
        <v>96</v>
      </c>
      <c r="BF183" s="178">
        <v>8</v>
      </c>
      <c r="BK183" s="178">
        <v>24</v>
      </c>
      <c r="BM183" s="178">
        <v>52</v>
      </c>
      <c r="BU183" s="178">
        <v>20</v>
      </c>
      <c r="CR183" s="1340"/>
      <c r="CS183" s="178">
        <v>48</v>
      </c>
      <c r="DM183" s="178">
        <v>8</v>
      </c>
      <c r="DW183" s="178">
        <v>48</v>
      </c>
      <c r="DX183" s="178">
        <v>480</v>
      </c>
      <c r="EA183" s="178">
        <v>20</v>
      </c>
      <c r="EB183" s="47"/>
    </row>
    <row r="184" s="178" customFormat="1" customHeight="1" spans="1:132">
      <c r="A184" s="115" t="s">
        <v>663</v>
      </c>
      <c r="B184" s="109" t="s">
        <v>664</v>
      </c>
      <c r="C184" s="1369" t="s">
        <v>665</v>
      </c>
      <c r="D184" s="1366">
        <f t="shared" si="28"/>
        <v>-608</v>
      </c>
      <c r="E184" s="1367">
        <v>1352</v>
      </c>
      <c r="F184" s="1371">
        <f t="shared" si="29"/>
        <v>744</v>
      </c>
      <c r="G184" s="1372">
        <f t="shared" si="30"/>
        <v>744</v>
      </c>
      <c r="H184" s="37">
        <v>1392</v>
      </c>
      <c r="I184" s="1430">
        <v>240</v>
      </c>
      <c r="J184" s="1374">
        <f t="shared" si="31"/>
        <v>0</v>
      </c>
      <c r="K184" s="1384">
        <f t="shared" si="32"/>
        <v>0</v>
      </c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336"/>
      <c r="W184" s="1336"/>
      <c r="X184" s="1336"/>
      <c r="Y184" s="1336"/>
      <c r="Z184" s="1337"/>
      <c r="AA184" s="1336"/>
      <c r="AB184" s="1336"/>
      <c r="AC184" s="1336"/>
      <c r="AD184" s="1336"/>
      <c r="AE184" s="1336"/>
      <c r="AF184" s="1336"/>
      <c r="AG184" s="1338"/>
      <c r="AH184" s="46"/>
      <c r="AI184" s="1339"/>
      <c r="AJ184" s="1339">
        <v>4</v>
      </c>
      <c r="AL184" s="1339"/>
      <c r="AM184" s="178">
        <v>80</v>
      </c>
      <c r="AP184" s="46"/>
      <c r="AW184" s="178">
        <v>96</v>
      </c>
      <c r="BF184" s="178">
        <v>8</v>
      </c>
      <c r="BK184" s="178">
        <v>24</v>
      </c>
      <c r="BM184" s="178">
        <v>52</v>
      </c>
      <c r="BU184" s="178">
        <v>20</v>
      </c>
      <c r="CR184" s="1340"/>
      <c r="CS184" s="178">
        <v>48</v>
      </c>
      <c r="DM184" s="178">
        <v>8</v>
      </c>
      <c r="DW184" s="178">
        <v>48</v>
      </c>
      <c r="DX184" s="178">
        <v>480</v>
      </c>
      <c r="EA184" s="178">
        <v>20</v>
      </c>
      <c r="EB184" s="47"/>
    </row>
    <row r="185" s="178" customFormat="1" customHeight="1" spans="1:132">
      <c r="A185" s="115" t="s">
        <v>666</v>
      </c>
      <c r="B185" s="109" t="s">
        <v>667</v>
      </c>
      <c r="C185" s="1369" t="s">
        <v>668</v>
      </c>
      <c r="D185" s="1366">
        <f t="shared" si="28"/>
        <v>-608</v>
      </c>
      <c r="E185" s="1367">
        <v>752</v>
      </c>
      <c r="F185" s="1371">
        <f t="shared" si="29"/>
        <v>144</v>
      </c>
      <c r="G185" s="1372">
        <f t="shared" si="30"/>
        <v>144</v>
      </c>
      <c r="H185" s="37">
        <v>960</v>
      </c>
      <c r="I185" s="1430">
        <v>216</v>
      </c>
      <c r="J185" s="1374">
        <f t="shared" si="31"/>
        <v>0</v>
      </c>
      <c r="K185" s="1384">
        <f t="shared" si="32"/>
        <v>0</v>
      </c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336"/>
      <c r="W185" s="1336"/>
      <c r="X185" s="1336"/>
      <c r="Y185" s="1336"/>
      <c r="Z185" s="1337"/>
      <c r="AA185" s="1336"/>
      <c r="AB185" s="1336"/>
      <c r="AC185" s="1336"/>
      <c r="AD185" s="1336"/>
      <c r="AE185" s="1336"/>
      <c r="AF185" s="1336"/>
      <c r="AG185" s="1407">
        <v>96</v>
      </c>
      <c r="AH185" s="46"/>
      <c r="AI185" s="1339"/>
      <c r="AJ185" s="1339">
        <v>4</v>
      </c>
      <c r="AL185" s="1339"/>
      <c r="AM185" s="178">
        <v>80</v>
      </c>
      <c r="AP185" s="46"/>
      <c r="AW185" s="178">
        <v>144</v>
      </c>
      <c r="BF185" s="178">
        <v>8</v>
      </c>
      <c r="BK185" s="178">
        <v>24</v>
      </c>
      <c r="BM185" s="178">
        <v>52</v>
      </c>
      <c r="BU185" s="178">
        <v>20</v>
      </c>
      <c r="CR185" s="1340"/>
      <c r="CS185" s="178">
        <v>48</v>
      </c>
      <c r="DM185" s="178">
        <v>8</v>
      </c>
      <c r="DW185" s="178">
        <v>48</v>
      </c>
      <c r="DX185" s="178">
        <v>480</v>
      </c>
      <c r="EA185" s="178">
        <v>20</v>
      </c>
      <c r="EB185" s="47"/>
    </row>
    <row r="186" s="178" customFormat="1" customHeight="1" spans="1:132">
      <c r="A186" s="115" t="s">
        <v>669</v>
      </c>
      <c r="B186" s="109" t="s">
        <v>670</v>
      </c>
      <c r="C186" s="1369" t="s">
        <v>671</v>
      </c>
      <c r="D186" s="1366">
        <f t="shared" si="28"/>
        <v>-608</v>
      </c>
      <c r="E186" s="1367">
        <v>608</v>
      </c>
      <c r="F186" s="1371">
        <f t="shared" si="29"/>
        <v>0</v>
      </c>
      <c r="G186" s="1372">
        <f t="shared" si="30"/>
        <v>0</v>
      </c>
      <c r="H186" s="37">
        <v>720</v>
      </c>
      <c r="I186" s="1430">
        <v>240</v>
      </c>
      <c r="J186" s="1374">
        <f t="shared" si="31"/>
        <v>0</v>
      </c>
      <c r="K186" s="1384">
        <f t="shared" si="32"/>
        <v>0</v>
      </c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336"/>
      <c r="W186" s="1336"/>
      <c r="X186" s="1336"/>
      <c r="Y186" s="1336"/>
      <c r="Z186" s="1337"/>
      <c r="AA186" s="1336"/>
      <c r="AB186" s="1336"/>
      <c r="AC186" s="1336"/>
      <c r="AD186" s="1336"/>
      <c r="AE186" s="1336"/>
      <c r="AF186" s="1336"/>
      <c r="AG186" s="1407">
        <v>96</v>
      </c>
      <c r="AH186" s="46"/>
      <c r="AI186" s="1339"/>
      <c r="AJ186" s="1339">
        <v>4</v>
      </c>
      <c r="AL186" s="1339"/>
      <c r="AM186" s="178">
        <v>80</v>
      </c>
      <c r="AP186" s="46"/>
      <c r="AW186" s="178">
        <v>72</v>
      </c>
      <c r="BF186" s="178">
        <v>8</v>
      </c>
      <c r="BK186" s="178">
        <v>24</v>
      </c>
      <c r="BM186" s="178">
        <v>52</v>
      </c>
      <c r="BU186" s="178">
        <v>20</v>
      </c>
      <c r="CR186" s="1340"/>
      <c r="CS186" s="178">
        <v>48</v>
      </c>
      <c r="DM186" s="178">
        <v>8</v>
      </c>
      <c r="DW186" s="178">
        <v>48</v>
      </c>
      <c r="DX186" s="178">
        <v>480</v>
      </c>
      <c r="EA186" s="178">
        <v>20</v>
      </c>
      <c r="EB186" s="47"/>
    </row>
    <row r="187" s="178" customFormat="1" customHeight="1" spans="1:132">
      <c r="A187" s="115" t="s">
        <v>672</v>
      </c>
      <c r="B187" s="109" t="s">
        <v>673</v>
      </c>
      <c r="C187" s="1369" t="s">
        <v>674</v>
      </c>
      <c r="D187" s="1366">
        <f t="shared" si="28"/>
        <v>-128</v>
      </c>
      <c r="E187" s="1367">
        <v>1352</v>
      </c>
      <c r="F187" s="1371">
        <f t="shared" si="29"/>
        <v>1224</v>
      </c>
      <c r="G187" s="1372">
        <f t="shared" si="30"/>
        <v>1224</v>
      </c>
      <c r="H187" s="37">
        <v>1368</v>
      </c>
      <c r="I187" s="1430">
        <v>216</v>
      </c>
      <c r="J187" s="1374">
        <f t="shared" si="31"/>
        <v>0</v>
      </c>
      <c r="K187" s="1384">
        <f t="shared" si="32"/>
        <v>0</v>
      </c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336"/>
      <c r="W187" s="1336"/>
      <c r="X187" s="1336"/>
      <c r="Y187" s="1336"/>
      <c r="Z187" s="1337"/>
      <c r="AA187" s="1336"/>
      <c r="AB187" s="1336"/>
      <c r="AC187" s="1336"/>
      <c r="AD187" s="1336"/>
      <c r="AE187" s="1336"/>
      <c r="AF187" s="1336"/>
      <c r="AG187" s="1338"/>
      <c r="AH187" s="46"/>
      <c r="AI187" s="1339"/>
      <c r="AJ187" s="1339">
        <v>4</v>
      </c>
      <c r="AL187" s="1339"/>
      <c r="AM187" s="178">
        <v>80</v>
      </c>
      <c r="AP187" s="46"/>
      <c r="AW187" s="178">
        <v>48</v>
      </c>
      <c r="BF187" s="178">
        <v>8</v>
      </c>
      <c r="BK187" s="178">
        <v>24</v>
      </c>
      <c r="BM187" s="178">
        <v>52</v>
      </c>
      <c r="BU187" s="178">
        <v>20</v>
      </c>
      <c r="CR187" s="1340"/>
      <c r="CS187" s="178">
        <v>48</v>
      </c>
      <c r="DM187" s="178">
        <v>8</v>
      </c>
      <c r="DW187" s="178">
        <v>48</v>
      </c>
      <c r="EA187" s="178">
        <v>20</v>
      </c>
      <c r="EB187" s="47"/>
    </row>
    <row r="188" s="178" customFormat="1" customHeight="1" spans="1:132">
      <c r="A188" s="115" t="s">
        <v>675</v>
      </c>
      <c r="B188" s="112" t="s">
        <v>676</v>
      </c>
      <c r="C188" s="1369" t="s">
        <v>677</v>
      </c>
      <c r="D188" s="1366">
        <f t="shared" si="28"/>
        <v>0</v>
      </c>
      <c r="E188" s="1367">
        <v>0</v>
      </c>
      <c r="F188" s="1371">
        <f t="shared" si="29"/>
        <v>0</v>
      </c>
      <c r="G188" s="1372">
        <f t="shared" si="30"/>
        <v>0</v>
      </c>
      <c r="H188" s="37"/>
      <c r="I188" s="1333">
        <v>0</v>
      </c>
      <c r="J188" s="1374">
        <f t="shared" si="31"/>
        <v>0</v>
      </c>
      <c r="K188" s="1384">
        <f t="shared" si="32"/>
        <v>0</v>
      </c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336"/>
      <c r="W188" s="1336"/>
      <c r="X188" s="1336"/>
      <c r="Y188" s="1336"/>
      <c r="Z188" s="1337"/>
      <c r="AA188" s="1336"/>
      <c r="AB188" s="1336"/>
      <c r="AC188" s="1336"/>
      <c r="AD188" s="1336"/>
      <c r="AE188" s="1336"/>
      <c r="AF188" s="1336"/>
      <c r="AG188" s="1338"/>
      <c r="AH188" s="46"/>
      <c r="AI188" s="1339"/>
      <c r="AJ188" s="1339"/>
      <c r="AL188" s="1339"/>
      <c r="AP188" s="46"/>
      <c r="CR188" s="1340"/>
      <c r="EB188" s="47"/>
    </row>
    <row r="189" s="178" customFormat="1" customHeight="1" spans="1:132">
      <c r="A189" s="116" t="s">
        <v>678</v>
      </c>
      <c r="B189" s="112" t="s">
        <v>679</v>
      </c>
      <c r="C189" s="1373" t="s">
        <v>680</v>
      </c>
      <c r="D189" s="1366">
        <f t="shared" si="28"/>
        <v>-80</v>
      </c>
      <c r="E189" s="1367">
        <v>886</v>
      </c>
      <c r="F189" s="1371">
        <f t="shared" si="29"/>
        <v>806</v>
      </c>
      <c r="G189" s="1372">
        <f t="shared" si="30"/>
        <v>806</v>
      </c>
      <c r="H189" s="37"/>
      <c r="I189" s="1333">
        <v>1138</v>
      </c>
      <c r="J189" s="1374">
        <f t="shared" si="31"/>
        <v>0</v>
      </c>
      <c r="K189" s="1384">
        <f t="shared" si="32"/>
        <v>0</v>
      </c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336"/>
      <c r="W189" s="1336"/>
      <c r="X189" s="1336"/>
      <c r="Y189" s="1336"/>
      <c r="Z189" s="1337"/>
      <c r="AA189" s="1336"/>
      <c r="AB189" s="1336"/>
      <c r="AC189" s="1336"/>
      <c r="AD189" s="1336"/>
      <c r="AE189" s="1336"/>
      <c r="AF189" s="1336"/>
      <c r="AG189" s="1338"/>
      <c r="AH189" s="46"/>
      <c r="AI189" s="1339"/>
      <c r="AJ189" s="1339">
        <v>4</v>
      </c>
      <c r="AL189" s="1339"/>
      <c r="AM189" s="178">
        <v>80</v>
      </c>
      <c r="AP189" s="46"/>
      <c r="AW189" s="178">
        <v>92</v>
      </c>
      <c r="BF189" s="178">
        <v>8</v>
      </c>
      <c r="BM189" s="211">
        <v>52</v>
      </c>
      <c r="BO189" s="212"/>
      <c r="BU189" s="211">
        <v>20</v>
      </c>
      <c r="CR189" s="1340"/>
      <c r="DM189" s="178">
        <v>8</v>
      </c>
      <c r="DW189" s="178">
        <v>48</v>
      </c>
      <c r="EA189" s="178">
        <v>20</v>
      </c>
      <c r="EB189" s="47"/>
    </row>
    <row r="190" s="178" customFormat="1" customHeight="1" spans="1:132">
      <c r="A190" s="116" t="s">
        <v>681</v>
      </c>
      <c r="B190" s="109" t="s">
        <v>682</v>
      </c>
      <c r="C190" s="1369" t="s">
        <v>683</v>
      </c>
      <c r="D190" s="1366">
        <f t="shared" si="28"/>
        <v>-60</v>
      </c>
      <c r="E190" s="1367">
        <v>792</v>
      </c>
      <c r="F190" s="1371">
        <f t="shared" si="29"/>
        <v>732</v>
      </c>
      <c r="G190" s="1372">
        <f t="shared" si="30"/>
        <v>732</v>
      </c>
      <c r="H190" s="37">
        <v>840</v>
      </c>
      <c r="I190" s="1333"/>
      <c r="J190" s="1374">
        <f t="shared" si="31"/>
        <v>0</v>
      </c>
      <c r="K190" s="1384">
        <f t="shared" si="32"/>
        <v>0</v>
      </c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336"/>
      <c r="W190" s="1336"/>
      <c r="X190" s="1336"/>
      <c r="Y190" s="1336"/>
      <c r="Z190" s="1337"/>
      <c r="AA190" s="1336"/>
      <c r="AB190" s="1336"/>
      <c r="AC190" s="1336"/>
      <c r="AD190" s="1336"/>
      <c r="AE190" s="1336"/>
      <c r="AF190" s="1336"/>
      <c r="AG190" s="1338"/>
      <c r="AH190" s="46"/>
      <c r="AI190" s="1339"/>
      <c r="AJ190" s="1339"/>
      <c r="AL190" s="1339"/>
      <c r="AP190" s="46"/>
      <c r="AW190" s="178">
        <v>36</v>
      </c>
      <c r="BF190" s="178">
        <v>12</v>
      </c>
      <c r="CR190" s="1340"/>
      <c r="CS190" s="178">
        <v>48</v>
      </c>
      <c r="DM190" s="178">
        <v>12</v>
      </c>
      <c r="EB190" s="47"/>
    </row>
    <row r="191" s="178" customFormat="1" customHeight="1" spans="1:132">
      <c r="A191" s="116" t="s">
        <v>684</v>
      </c>
      <c r="B191" s="109" t="s">
        <v>685</v>
      </c>
      <c r="C191" s="1369" t="s">
        <v>686</v>
      </c>
      <c r="D191" s="1366">
        <f t="shared" si="28"/>
        <v>-60</v>
      </c>
      <c r="E191" s="1367">
        <v>564</v>
      </c>
      <c r="F191" s="1371">
        <f t="shared" si="29"/>
        <v>504</v>
      </c>
      <c r="G191" s="1372">
        <f t="shared" si="30"/>
        <v>504</v>
      </c>
      <c r="H191" s="37">
        <v>696</v>
      </c>
      <c r="I191" s="1333"/>
      <c r="J191" s="1374">
        <f t="shared" si="31"/>
        <v>0</v>
      </c>
      <c r="K191" s="1384">
        <f t="shared" si="32"/>
        <v>0</v>
      </c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336"/>
      <c r="W191" s="1336"/>
      <c r="X191" s="1336"/>
      <c r="Y191" s="1336"/>
      <c r="Z191" s="1337"/>
      <c r="AA191" s="1336"/>
      <c r="AB191" s="1336"/>
      <c r="AC191" s="1336"/>
      <c r="AD191" s="1336"/>
      <c r="AE191" s="1336"/>
      <c r="AF191" s="1336"/>
      <c r="AG191" s="1407">
        <v>48</v>
      </c>
      <c r="AH191" s="46">
        <v>36</v>
      </c>
      <c r="AI191" s="1339"/>
      <c r="AJ191" s="1339"/>
      <c r="AL191" s="1339"/>
      <c r="AP191" s="46"/>
      <c r="AW191" s="178">
        <v>36</v>
      </c>
      <c r="BF191" s="178">
        <v>12</v>
      </c>
      <c r="CR191" s="1340"/>
      <c r="CS191" s="178">
        <v>48</v>
      </c>
      <c r="DM191" s="178">
        <v>12</v>
      </c>
      <c r="EB191" s="47"/>
    </row>
    <row r="192" s="178" customFormat="1" customHeight="1" spans="1:132">
      <c r="A192" s="116" t="s">
        <v>687</v>
      </c>
      <c r="B192" s="109" t="s">
        <v>688</v>
      </c>
      <c r="C192" s="1369" t="s">
        <v>689</v>
      </c>
      <c r="D192" s="1366">
        <f t="shared" si="28"/>
        <v>-60</v>
      </c>
      <c r="E192" s="1367">
        <v>1140</v>
      </c>
      <c r="F192" s="1371">
        <f t="shared" si="29"/>
        <v>1080</v>
      </c>
      <c r="G192" s="1372">
        <f t="shared" si="30"/>
        <v>1080</v>
      </c>
      <c r="H192" s="37">
        <v>1236</v>
      </c>
      <c r="I192" s="1333"/>
      <c r="J192" s="1374">
        <f t="shared" si="31"/>
        <v>0</v>
      </c>
      <c r="K192" s="1384">
        <f t="shared" si="32"/>
        <v>0</v>
      </c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336"/>
      <c r="W192" s="1336"/>
      <c r="X192" s="1336"/>
      <c r="Y192" s="1336"/>
      <c r="Z192" s="1337"/>
      <c r="AA192" s="1336"/>
      <c r="AB192" s="1336"/>
      <c r="AC192" s="1336"/>
      <c r="AD192" s="1336"/>
      <c r="AE192" s="1336"/>
      <c r="AF192" s="1336"/>
      <c r="AG192" s="1407"/>
      <c r="AH192" s="46">
        <v>24</v>
      </c>
      <c r="AI192" s="1339"/>
      <c r="AJ192" s="1339"/>
      <c r="AL192" s="1339"/>
      <c r="AP192" s="46"/>
      <c r="AW192" s="178">
        <v>60</v>
      </c>
      <c r="BF192" s="178">
        <v>12</v>
      </c>
      <c r="CR192" s="1340"/>
      <c r="CS192" s="178">
        <v>48</v>
      </c>
      <c r="DM192" s="178">
        <v>12</v>
      </c>
      <c r="EB192" s="47"/>
    </row>
    <row r="193" s="178" customFormat="1" customHeight="1" spans="1:132">
      <c r="A193" s="116" t="s">
        <v>690</v>
      </c>
      <c r="B193" s="109" t="s">
        <v>691</v>
      </c>
      <c r="C193" s="1369" t="s">
        <v>692</v>
      </c>
      <c r="D193" s="1366">
        <f t="shared" si="28"/>
        <v>-60</v>
      </c>
      <c r="E193" s="1367">
        <v>948</v>
      </c>
      <c r="F193" s="1371">
        <f t="shared" si="29"/>
        <v>888</v>
      </c>
      <c r="G193" s="1372">
        <f t="shared" si="30"/>
        <v>888</v>
      </c>
      <c r="H193" s="37">
        <v>1056</v>
      </c>
      <c r="I193" s="1333"/>
      <c r="J193" s="1374">
        <f t="shared" si="31"/>
        <v>0</v>
      </c>
      <c r="K193" s="1384">
        <f t="shared" si="32"/>
        <v>0</v>
      </c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336"/>
      <c r="W193" s="1336"/>
      <c r="X193" s="1336"/>
      <c r="Y193" s="1336"/>
      <c r="Z193" s="1337"/>
      <c r="AA193" s="1336"/>
      <c r="AB193" s="1336"/>
      <c r="AC193" s="1336"/>
      <c r="AD193" s="1336"/>
      <c r="AE193" s="1336"/>
      <c r="AF193" s="1336"/>
      <c r="AG193" s="1407">
        <v>48</v>
      </c>
      <c r="AH193" s="46"/>
      <c r="AI193" s="1339"/>
      <c r="AJ193" s="1339"/>
      <c r="AL193" s="1339"/>
      <c r="AP193" s="46"/>
      <c r="AW193" s="178">
        <v>36</v>
      </c>
      <c r="BF193" s="178">
        <v>24</v>
      </c>
      <c r="CR193" s="1340"/>
      <c r="CS193" s="178">
        <v>48</v>
      </c>
      <c r="DM193" s="178">
        <v>12</v>
      </c>
      <c r="EB193" s="47"/>
    </row>
    <row r="194" s="178" customFormat="1" customHeight="1" spans="1:132">
      <c r="A194" s="115" t="s">
        <v>693</v>
      </c>
      <c r="B194" s="109" t="s">
        <v>694</v>
      </c>
      <c r="C194" s="1369" t="s">
        <v>695</v>
      </c>
      <c r="D194" s="1366">
        <f t="shared" si="28"/>
        <v>-6</v>
      </c>
      <c r="E194" s="1367">
        <v>0</v>
      </c>
      <c r="F194" s="1371">
        <f t="shared" si="29"/>
        <v>-6</v>
      </c>
      <c r="G194" s="1372">
        <f t="shared" si="30"/>
        <v>-6</v>
      </c>
      <c r="H194" s="37"/>
      <c r="I194" s="1333">
        <v>72</v>
      </c>
      <c r="J194" s="1374">
        <f t="shared" si="31"/>
        <v>0</v>
      </c>
      <c r="K194" s="1384">
        <f t="shared" si="32"/>
        <v>0</v>
      </c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336"/>
      <c r="W194" s="1336"/>
      <c r="X194" s="1336"/>
      <c r="Y194" s="1336"/>
      <c r="Z194" s="1337"/>
      <c r="AA194" s="1336"/>
      <c r="AB194" s="1336"/>
      <c r="AC194" s="1336"/>
      <c r="AD194" s="1336"/>
      <c r="AE194" s="1336"/>
      <c r="AF194" s="1336"/>
      <c r="AG194" s="1338"/>
      <c r="AH194" s="46"/>
      <c r="AI194" s="1339"/>
      <c r="AJ194" s="1339">
        <v>6</v>
      </c>
      <c r="AL194" s="1339"/>
      <c r="AP194" s="46"/>
      <c r="AW194" s="178">
        <v>60</v>
      </c>
      <c r="BF194" s="178">
        <v>12</v>
      </c>
      <c r="CR194" s="1340"/>
      <c r="EB194" s="47"/>
    </row>
    <row r="195" s="178" customFormat="1" customHeight="1" spans="1:132">
      <c r="A195" s="116" t="s">
        <v>696</v>
      </c>
      <c r="B195" s="109" t="s">
        <v>697</v>
      </c>
      <c r="C195" s="1369" t="s">
        <v>698</v>
      </c>
      <c r="D195" s="1366">
        <f t="shared" si="28"/>
        <v>-6</v>
      </c>
      <c r="E195" s="1367">
        <v>0</v>
      </c>
      <c r="F195" s="1371">
        <f t="shared" si="29"/>
        <v>-6</v>
      </c>
      <c r="G195" s="1372">
        <f t="shared" si="30"/>
        <v>-6</v>
      </c>
      <c r="H195" s="37"/>
      <c r="I195" s="1333">
        <v>66</v>
      </c>
      <c r="J195" s="1374">
        <f t="shared" si="31"/>
        <v>0</v>
      </c>
      <c r="K195" s="1384">
        <f t="shared" si="32"/>
        <v>0</v>
      </c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336"/>
      <c r="W195" s="1336"/>
      <c r="X195" s="1336"/>
      <c r="Y195" s="1336"/>
      <c r="Z195" s="1337"/>
      <c r="AA195" s="1336"/>
      <c r="AB195" s="1336"/>
      <c r="AC195" s="1336"/>
      <c r="AD195" s="1336"/>
      <c r="AE195" s="1336"/>
      <c r="AF195" s="1336"/>
      <c r="AG195" s="1338"/>
      <c r="AH195" s="46"/>
      <c r="AI195" s="1339"/>
      <c r="AJ195" s="1339">
        <v>6</v>
      </c>
      <c r="AL195" s="1339"/>
      <c r="AP195" s="46"/>
      <c r="AW195" s="178">
        <v>60</v>
      </c>
      <c r="BF195" s="178">
        <v>6</v>
      </c>
      <c r="CR195" s="1340"/>
      <c r="EB195" s="47"/>
    </row>
    <row r="196" s="178" customFormat="1" customHeight="1" spans="1:132">
      <c r="A196" s="115" t="s">
        <v>699</v>
      </c>
      <c r="B196" s="109" t="s">
        <v>700</v>
      </c>
      <c r="C196" s="1369" t="s">
        <v>701</v>
      </c>
      <c r="D196" s="1366">
        <f t="shared" si="28"/>
        <v>-1000</v>
      </c>
      <c r="E196" s="1367">
        <v>1088</v>
      </c>
      <c r="F196" s="1371">
        <f t="shared" si="29"/>
        <v>88</v>
      </c>
      <c r="G196" s="1372">
        <f t="shared" si="30"/>
        <v>88</v>
      </c>
      <c r="H196" s="37"/>
      <c r="I196" s="1333">
        <v>402</v>
      </c>
      <c r="J196" s="1374">
        <f t="shared" si="31"/>
        <v>0</v>
      </c>
      <c r="K196" s="1384">
        <f t="shared" si="32"/>
        <v>0</v>
      </c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336"/>
      <c r="W196" s="1336"/>
      <c r="X196" s="1336"/>
      <c r="Y196" s="1336"/>
      <c r="Z196" s="1337"/>
      <c r="AA196" s="1336"/>
      <c r="AB196" s="1336"/>
      <c r="AC196" s="1336"/>
      <c r="AD196" s="1336"/>
      <c r="AE196" s="1336"/>
      <c r="AF196" s="1336"/>
      <c r="AG196" s="1338"/>
      <c r="AH196" s="46"/>
      <c r="AI196" s="1339"/>
      <c r="AJ196" s="1339"/>
      <c r="AL196" s="1339"/>
      <c r="AP196" s="46">
        <v>72</v>
      </c>
      <c r="AS196" s="178">
        <v>2</v>
      </c>
      <c r="AU196" s="178">
        <v>120</v>
      </c>
      <c r="BY196" s="178">
        <v>120</v>
      </c>
      <c r="CR196" s="1340"/>
      <c r="EB196" s="47"/>
    </row>
    <row r="197" s="178" customFormat="1" customHeight="1" spans="1:132">
      <c r="A197" s="115" t="s">
        <v>702</v>
      </c>
      <c r="B197" s="109" t="s">
        <v>703</v>
      </c>
      <c r="C197" s="1369" t="s">
        <v>704</v>
      </c>
      <c r="D197" s="1366">
        <f t="shared" si="28"/>
        <v>-1000</v>
      </c>
      <c r="E197" s="1367">
        <v>1166</v>
      </c>
      <c r="F197" s="1371">
        <f t="shared" si="29"/>
        <v>166</v>
      </c>
      <c r="G197" s="1372">
        <f t="shared" si="30"/>
        <v>166</v>
      </c>
      <c r="H197" s="37"/>
      <c r="I197" s="1333">
        <v>408</v>
      </c>
      <c r="J197" s="1374">
        <f t="shared" si="31"/>
        <v>0</v>
      </c>
      <c r="K197" s="1384">
        <f t="shared" si="32"/>
        <v>0</v>
      </c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336"/>
      <c r="W197" s="1336"/>
      <c r="X197" s="1336"/>
      <c r="Y197" s="1336"/>
      <c r="Z197" s="1337"/>
      <c r="AA197" s="1336"/>
      <c r="AB197" s="1336"/>
      <c r="AC197" s="1336"/>
      <c r="AD197" s="1336"/>
      <c r="AE197" s="1336"/>
      <c r="AF197" s="1336"/>
      <c r="AG197" s="1338"/>
      <c r="AH197" s="46"/>
      <c r="AI197" s="1339"/>
      <c r="AJ197" s="1339"/>
      <c r="AL197" s="1339"/>
      <c r="AP197" s="46"/>
      <c r="AS197" s="178">
        <v>2</v>
      </c>
      <c r="AU197" s="178">
        <v>120</v>
      </c>
      <c r="BY197" s="178">
        <v>120</v>
      </c>
      <c r="CR197" s="1340"/>
      <c r="EB197" s="47"/>
    </row>
    <row r="198" s="178" customFormat="1" customHeight="1" spans="1:132">
      <c r="A198" s="116" t="s">
        <v>705</v>
      </c>
      <c r="B198" s="109" t="s">
        <v>706</v>
      </c>
      <c r="C198" s="1369" t="s">
        <v>707</v>
      </c>
      <c r="D198" s="1366">
        <f t="shared" si="28"/>
        <v>166</v>
      </c>
      <c r="E198" s="1367">
        <v>-40</v>
      </c>
      <c r="F198" s="1371">
        <f t="shared" si="29"/>
        <v>126</v>
      </c>
      <c r="G198" s="1372">
        <f t="shared" si="30"/>
        <v>126</v>
      </c>
      <c r="H198" s="37"/>
      <c r="I198" s="1333">
        <v>1736</v>
      </c>
      <c r="J198" s="1374">
        <f t="shared" si="31"/>
        <v>0</v>
      </c>
      <c r="K198" s="1384">
        <f t="shared" si="32"/>
        <v>0</v>
      </c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336"/>
      <c r="W198" s="1336"/>
      <c r="X198" s="1336"/>
      <c r="Y198" s="1336"/>
      <c r="Z198" s="1337"/>
      <c r="AA198" s="1336"/>
      <c r="AB198" s="1336"/>
      <c r="AC198" s="1336"/>
      <c r="AD198" s="1336"/>
      <c r="AE198" s="1336"/>
      <c r="AF198" s="1336"/>
      <c r="AG198" s="1338"/>
      <c r="AH198" s="46"/>
      <c r="AI198" s="1339"/>
      <c r="AJ198" s="1339"/>
      <c r="AL198" s="1339"/>
      <c r="AP198" s="49">
        <v>120</v>
      </c>
      <c r="AS198" s="178">
        <v>2</v>
      </c>
      <c r="AU198" s="178">
        <v>400</v>
      </c>
      <c r="AZ198" s="178">
        <v>160</v>
      </c>
      <c r="BG198" s="178">
        <v>160</v>
      </c>
      <c r="BL198" s="178">
        <v>400</v>
      </c>
      <c r="BS198" s="178">
        <v>48</v>
      </c>
      <c r="BY198" s="178">
        <v>296</v>
      </c>
      <c r="CM198" s="178">
        <v>24</v>
      </c>
      <c r="CR198" s="1340"/>
      <c r="EB198" s="47"/>
    </row>
    <row r="199" s="178" customFormat="1" customHeight="1" spans="1:132">
      <c r="A199" s="116" t="s">
        <v>708</v>
      </c>
      <c r="B199" s="109" t="s">
        <v>709</v>
      </c>
      <c r="C199" s="1369" t="s">
        <v>710</v>
      </c>
      <c r="D199" s="1366">
        <f t="shared" si="28"/>
        <v>291</v>
      </c>
      <c r="E199" s="1367">
        <v>-40</v>
      </c>
      <c r="F199" s="1371">
        <f t="shared" si="29"/>
        <v>251</v>
      </c>
      <c r="G199" s="1372">
        <f t="shared" si="30"/>
        <v>251</v>
      </c>
      <c r="H199" s="37"/>
      <c r="I199" s="1333">
        <v>1436</v>
      </c>
      <c r="J199" s="1374">
        <f t="shared" si="31"/>
        <v>0</v>
      </c>
      <c r="K199" s="1384">
        <f t="shared" si="32"/>
        <v>0</v>
      </c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336"/>
      <c r="W199" s="1336"/>
      <c r="X199" s="1336"/>
      <c r="Y199" s="1336"/>
      <c r="Z199" s="1337"/>
      <c r="AA199" s="1336"/>
      <c r="AB199" s="1336"/>
      <c r="AC199" s="1336"/>
      <c r="AD199" s="1336"/>
      <c r="AE199" s="1336"/>
      <c r="AF199" s="1336"/>
      <c r="AG199" s="1338"/>
      <c r="AH199" s="46"/>
      <c r="AI199" s="1339"/>
      <c r="AJ199" s="1339"/>
      <c r="AL199" s="1339"/>
      <c r="AP199" s="49">
        <v>120</v>
      </c>
      <c r="AS199" s="178">
        <v>2</v>
      </c>
      <c r="AU199" s="178">
        <v>200</v>
      </c>
      <c r="BG199" s="178">
        <v>120</v>
      </c>
      <c r="BL199" s="178">
        <v>160</v>
      </c>
      <c r="BS199" s="178">
        <v>48</v>
      </c>
      <c r="BY199" s="178">
        <v>511</v>
      </c>
      <c r="CM199" s="178">
        <v>24</v>
      </c>
      <c r="CR199" s="1340"/>
      <c r="EB199" s="47"/>
    </row>
    <row r="200" s="178" customFormat="1" customHeight="1" spans="1:132">
      <c r="A200" s="116" t="s">
        <v>711</v>
      </c>
      <c r="B200" s="109" t="s">
        <v>712</v>
      </c>
      <c r="C200" s="1369" t="s">
        <v>713</v>
      </c>
      <c r="D200" s="1366">
        <f t="shared" si="28"/>
        <v>141</v>
      </c>
      <c r="E200" s="1367">
        <v>-40</v>
      </c>
      <c r="F200" s="1371">
        <f t="shared" si="29"/>
        <v>101</v>
      </c>
      <c r="G200" s="1372">
        <f t="shared" si="30"/>
        <v>101</v>
      </c>
      <c r="H200" s="37"/>
      <c r="I200" s="1333">
        <v>1137</v>
      </c>
      <c r="J200" s="1374">
        <f t="shared" si="31"/>
        <v>0</v>
      </c>
      <c r="K200" s="1384">
        <f t="shared" si="32"/>
        <v>0</v>
      </c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336"/>
      <c r="W200" s="1336"/>
      <c r="X200" s="1336"/>
      <c r="Y200" s="1336"/>
      <c r="Z200" s="1337"/>
      <c r="AA200" s="1336"/>
      <c r="AB200" s="1336"/>
      <c r="AC200" s="1336"/>
      <c r="AD200" s="1336"/>
      <c r="AE200" s="1336"/>
      <c r="AF200" s="1336"/>
      <c r="AG200" s="1338"/>
      <c r="AH200" s="46"/>
      <c r="AI200" s="1339"/>
      <c r="AJ200" s="1339"/>
      <c r="AL200" s="1339"/>
      <c r="AP200" s="49">
        <v>96</v>
      </c>
      <c r="AS200" s="178">
        <v>2</v>
      </c>
      <c r="AU200" s="178">
        <v>200</v>
      </c>
      <c r="BG200" s="178">
        <v>120</v>
      </c>
      <c r="BL200" s="178">
        <v>160</v>
      </c>
      <c r="BS200" s="178">
        <v>48</v>
      </c>
      <c r="BY200" s="178">
        <v>386</v>
      </c>
      <c r="CM200" s="178">
        <v>24</v>
      </c>
      <c r="CR200" s="1340"/>
      <c r="EB200" s="47"/>
    </row>
    <row r="201" s="178" customFormat="1" customHeight="1" spans="1:132">
      <c r="A201" s="116" t="s">
        <v>714</v>
      </c>
      <c r="B201" s="109" t="s">
        <v>715</v>
      </c>
      <c r="C201" s="1369" t="s">
        <v>716</v>
      </c>
      <c r="D201" s="1366">
        <f t="shared" si="28"/>
        <v>550</v>
      </c>
      <c r="E201" s="1367">
        <v>100</v>
      </c>
      <c r="F201" s="1371">
        <f t="shared" si="29"/>
        <v>650</v>
      </c>
      <c r="G201" s="1372">
        <f t="shared" si="30"/>
        <v>650</v>
      </c>
      <c r="H201" s="37"/>
      <c r="I201" s="1333">
        <v>650</v>
      </c>
      <c r="J201" s="1374">
        <f t="shared" si="31"/>
        <v>0</v>
      </c>
      <c r="K201" s="1384">
        <f t="shared" si="32"/>
        <v>0</v>
      </c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336"/>
      <c r="W201" s="1336"/>
      <c r="X201" s="1336"/>
      <c r="Y201" s="1336"/>
      <c r="Z201" s="1337"/>
      <c r="AA201" s="1336"/>
      <c r="AB201" s="1336"/>
      <c r="AC201" s="1336"/>
      <c r="AD201" s="1336"/>
      <c r="AE201" s="1336"/>
      <c r="AF201" s="1336"/>
      <c r="AG201" s="1338"/>
      <c r="AH201" s="46"/>
      <c r="AI201" s="1339"/>
      <c r="AJ201" s="1339"/>
      <c r="AL201" s="1339"/>
      <c r="AP201" s="46"/>
      <c r="CR201" s="1340"/>
      <c r="EB201" s="47"/>
    </row>
    <row r="202" s="178" customFormat="1" customHeight="1" spans="1:132">
      <c r="A202" s="116" t="s">
        <v>717</v>
      </c>
      <c r="B202" s="109" t="s">
        <v>718</v>
      </c>
      <c r="C202" s="1369" t="s">
        <v>719</v>
      </c>
      <c r="D202" s="1366">
        <f t="shared" si="28"/>
        <v>475</v>
      </c>
      <c r="E202" s="1367">
        <v>100</v>
      </c>
      <c r="F202" s="1371">
        <f t="shared" si="29"/>
        <v>575</v>
      </c>
      <c r="G202" s="1372">
        <f t="shared" si="30"/>
        <v>575</v>
      </c>
      <c r="H202" s="37"/>
      <c r="I202" s="1333">
        <v>575</v>
      </c>
      <c r="J202" s="1374">
        <f t="shared" si="31"/>
        <v>0</v>
      </c>
      <c r="K202" s="1384">
        <f t="shared" si="32"/>
        <v>0</v>
      </c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336"/>
      <c r="W202" s="1336"/>
      <c r="X202" s="1336"/>
      <c r="Y202" s="1336"/>
      <c r="Z202" s="1337"/>
      <c r="AA202" s="1336"/>
      <c r="AB202" s="1336"/>
      <c r="AC202" s="1336"/>
      <c r="AD202" s="1336"/>
      <c r="AE202" s="1336"/>
      <c r="AF202" s="1336"/>
      <c r="AG202" s="1338"/>
      <c r="AH202" s="46"/>
      <c r="AI202" s="1339"/>
      <c r="AJ202" s="1339"/>
      <c r="AL202" s="1339"/>
      <c r="AP202" s="46"/>
      <c r="CR202" s="1340"/>
      <c r="EB202" s="47"/>
    </row>
    <row r="203" s="178" customFormat="1" customHeight="1" spans="1:132">
      <c r="A203" s="286" t="s">
        <v>720</v>
      </c>
      <c r="B203" s="287" t="s">
        <v>721</v>
      </c>
      <c r="C203" s="1435" t="s">
        <v>722</v>
      </c>
      <c r="D203" s="1366">
        <f t="shared" si="28"/>
        <v>-192</v>
      </c>
      <c r="E203" s="1367">
        <v>1334</v>
      </c>
      <c r="F203" s="1371">
        <f t="shared" si="29"/>
        <v>1142</v>
      </c>
      <c r="G203" s="1372">
        <f t="shared" si="30"/>
        <v>1142</v>
      </c>
      <c r="H203" s="37">
        <v>1336</v>
      </c>
      <c r="I203" s="1333"/>
      <c r="J203" s="1374">
        <f t="shared" si="31"/>
        <v>0</v>
      </c>
      <c r="K203" s="1384">
        <f t="shared" si="32"/>
        <v>0</v>
      </c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336"/>
      <c r="W203" s="1336"/>
      <c r="X203" s="1336"/>
      <c r="Y203" s="1336"/>
      <c r="Z203" s="1337"/>
      <c r="AA203" s="1336"/>
      <c r="AB203" s="1336"/>
      <c r="AC203" s="1336"/>
      <c r="AD203" s="1336"/>
      <c r="AE203" s="1336"/>
      <c r="AF203" s="1336"/>
      <c r="AG203" s="1338"/>
      <c r="AH203" s="46"/>
      <c r="AI203" s="1339"/>
      <c r="AJ203" s="1339"/>
      <c r="AL203" s="1339"/>
      <c r="AP203" s="46"/>
      <c r="AS203" s="178">
        <v>2</v>
      </c>
      <c r="CR203" s="1340"/>
      <c r="CU203" s="178">
        <v>192</v>
      </c>
      <c r="EB203" s="47"/>
    </row>
    <row r="204" s="178" customFormat="1" customHeight="1" spans="1:132">
      <c r="A204" s="286" t="s">
        <v>723</v>
      </c>
      <c r="B204" s="287" t="s">
        <v>724</v>
      </c>
      <c r="C204" s="1435" t="s">
        <v>725</v>
      </c>
      <c r="D204" s="1366">
        <f t="shared" si="28"/>
        <v>0</v>
      </c>
      <c r="E204" s="1367">
        <v>1178</v>
      </c>
      <c r="F204" s="1371">
        <f t="shared" si="29"/>
        <v>1178</v>
      </c>
      <c r="G204" s="1372">
        <f t="shared" si="30"/>
        <v>1178</v>
      </c>
      <c r="H204" s="37">
        <v>1180</v>
      </c>
      <c r="I204" s="1333"/>
      <c r="J204" s="1374">
        <f t="shared" si="31"/>
        <v>0</v>
      </c>
      <c r="K204" s="1384">
        <f t="shared" si="32"/>
        <v>0</v>
      </c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336"/>
      <c r="W204" s="1336"/>
      <c r="X204" s="1336"/>
      <c r="Y204" s="1336"/>
      <c r="Z204" s="1337"/>
      <c r="AA204" s="1336"/>
      <c r="AB204" s="1336"/>
      <c r="AC204" s="1336"/>
      <c r="AD204" s="1336"/>
      <c r="AE204" s="1336"/>
      <c r="AF204" s="1336"/>
      <c r="AG204" s="1338"/>
      <c r="AH204" s="46"/>
      <c r="AI204" s="1339"/>
      <c r="AJ204" s="1339"/>
      <c r="AL204" s="1339"/>
      <c r="AP204" s="46"/>
      <c r="AS204" s="178">
        <v>2</v>
      </c>
      <c r="CR204" s="1340"/>
      <c r="EB204" s="47"/>
    </row>
    <row r="205" s="178" customFormat="1" customHeight="1" spans="1:132">
      <c r="A205" s="286" t="s">
        <v>726</v>
      </c>
      <c r="B205" s="287" t="s">
        <v>727</v>
      </c>
      <c r="C205" s="1435" t="s">
        <v>728</v>
      </c>
      <c r="D205" s="1366">
        <f t="shared" si="28"/>
        <v>-160</v>
      </c>
      <c r="E205" s="1367">
        <v>1137</v>
      </c>
      <c r="F205" s="1371">
        <f t="shared" si="29"/>
        <v>977</v>
      </c>
      <c r="G205" s="1372">
        <f t="shared" si="30"/>
        <v>977</v>
      </c>
      <c r="H205" s="37">
        <v>523</v>
      </c>
      <c r="I205" s="1333"/>
      <c r="J205" s="1374">
        <f t="shared" si="31"/>
        <v>0</v>
      </c>
      <c r="K205" s="1384">
        <f t="shared" si="32"/>
        <v>1000</v>
      </c>
      <c r="L205" s="158"/>
      <c r="M205" s="158"/>
      <c r="N205" s="158"/>
      <c r="O205" s="161"/>
      <c r="P205" s="158"/>
      <c r="Q205" s="158"/>
      <c r="R205" s="158"/>
      <c r="S205" s="158"/>
      <c r="T205" s="158"/>
      <c r="U205" s="158"/>
      <c r="V205" s="1336"/>
      <c r="W205" s="1336"/>
      <c r="X205" s="1336"/>
      <c r="Y205" s="1336"/>
      <c r="Z205" s="1337"/>
      <c r="AA205" s="1336"/>
      <c r="AB205" s="158">
        <v>1000</v>
      </c>
      <c r="AC205" s="1336"/>
      <c r="AD205" s="1336"/>
      <c r="AE205" s="1336"/>
      <c r="AF205" s="1336"/>
      <c r="AG205" s="1338"/>
      <c r="AH205" s="46"/>
      <c r="AI205" s="1339"/>
      <c r="AJ205" s="1339"/>
      <c r="AL205" s="1339"/>
      <c r="AP205" s="46"/>
      <c r="AS205" s="178">
        <v>2</v>
      </c>
      <c r="BL205" s="178">
        <v>384</v>
      </c>
      <c r="CR205" s="1340"/>
      <c r="DE205" s="178">
        <v>160</v>
      </c>
      <c r="EB205" s="47"/>
    </row>
    <row r="206" s="178" customFormat="1" customHeight="1" spans="1:132">
      <c r="A206" s="286" t="s">
        <v>729</v>
      </c>
      <c r="B206" s="287" t="s">
        <v>730</v>
      </c>
      <c r="C206" s="1435" t="s">
        <v>731</v>
      </c>
      <c r="D206" s="1366">
        <f t="shared" si="28"/>
        <v>0</v>
      </c>
      <c r="E206" s="1367">
        <v>1810</v>
      </c>
      <c r="F206" s="1371">
        <f t="shared" si="29"/>
        <v>1810</v>
      </c>
      <c r="G206" s="1372">
        <f t="shared" si="30"/>
        <v>1810</v>
      </c>
      <c r="H206" s="37">
        <v>2196</v>
      </c>
      <c r="I206" s="1333"/>
      <c r="J206" s="1374">
        <f t="shared" si="31"/>
        <v>0</v>
      </c>
      <c r="K206" s="1384">
        <f t="shared" si="32"/>
        <v>0</v>
      </c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336"/>
      <c r="W206" s="1336"/>
      <c r="X206" s="1336"/>
      <c r="Y206" s="1336"/>
      <c r="Z206" s="1337"/>
      <c r="AA206" s="1336"/>
      <c r="AB206" s="1336"/>
      <c r="AC206" s="1336"/>
      <c r="AD206" s="1336"/>
      <c r="AE206" s="1336"/>
      <c r="AF206" s="1336"/>
      <c r="AG206" s="1338"/>
      <c r="AH206" s="46"/>
      <c r="AI206" s="1339"/>
      <c r="AJ206" s="1339"/>
      <c r="AL206" s="1339"/>
      <c r="AP206" s="46"/>
      <c r="AS206" s="178">
        <v>2</v>
      </c>
      <c r="BL206" s="178">
        <v>384</v>
      </c>
      <c r="CR206" s="1340"/>
      <c r="EB206" s="47"/>
    </row>
    <row r="207" s="178" customFormat="1" customHeight="1" spans="1:132">
      <c r="A207" s="115" t="s">
        <v>732</v>
      </c>
      <c r="B207" s="112" t="s">
        <v>733</v>
      </c>
      <c r="C207" s="1373" t="s">
        <v>734</v>
      </c>
      <c r="D207" s="1366">
        <f t="shared" si="28"/>
        <v>576</v>
      </c>
      <c r="E207" s="1367">
        <v>2302</v>
      </c>
      <c r="F207" s="1371">
        <f t="shared" si="29"/>
        <v>2878</v>
      </c>
      <c r="G207" s="1372">
        <f t="shared" si="30"/>
        <v>2878</v>
      </c>
      <c r="H207" s="37"/>
      <c r="I207" s="1333">
        <v>1700</v>
      </c>
      <c r="J207" s="1374">
        <f t="shared" si="31"/>
        <v>0</v>
      </c>
      <c r="K207" s="1384">
        <f t="shared" si="32"/>
        <v>6000</v>
      </c>
      <c r="L207" s="158"/>
      <c r="M207" s="158"/>
      <c r="N207" s="158"/>
      <c r="O207" s="161"/>
      <c r="P207" s="158"/>
      <c r="R207" s="158"/>
      <c r="S207" s="158"/>
      <c r="T207" s="158"/>
      <c r="U207" s="158"/>
      <c r="V207" s="1336"/>
      <c r="W207" s="1336"/>
      <c r="X207" s="1336"/>
      <c r="Y207" s="1336"/>
      <c r="Z207" s="1337"/>
      <c r="AA207" s="1336"/>
      <c r="AB207" s="158">
        <v>3000</v>
      </c>
      <c r="AC207" s="1336"/>
      <c r="AD207" s="158">
        <v>3000</v>
      </c>
      <c r="AE207" s="1336"/>
      <c r="AF207" s="1336"/>
      <c r="AG207" s="1338"/>
      <c r="AH207" s="46">
        <v>84</v>
      </c>
      <c r="AI207" s="1339"/>
      <c r="AJ207" s="1339">
        <v>24</v>
      </c>
      <c r="AL207" s="1339"/>
      <c r="AN207" s="211">
        <v>268</v>
      </c>
      <c r="AO207" s="212"/>
      <c r="AP207" s="46"/>
      <c r="AT207" s="178">
        <v>96</v>
      </c>
      <c r="AU207" s="178">
        <v>35</v>
      </c>
      <c r="AW207" s="178">
        <v>341</v>
      </c>
      <c r="AZ207" s="178">
        <v>85</v>
      </c>
      <c r="BA207" s="211">
        <v>50</v>
      </c>
      <c r="BD207" s="212"/>
      <c r="BE207" s="178">
        <v>27</v>
      </c>
      <c r="BF207" s="178">
        <v>66</v>
      </c>
      <c r="BG207" s="178">
        <v>92</v>
      </c>
      <c r="BI207" s="211">
        <v>16</v>
      </c>
      <c r="BL207" s="211">
        <v>16</v>
      </c>
      <c r="BM207" s="178">
        <v>246</v>
      </c>
      <c r="BN207" s="178">
        <v>1</v>
      </c>
      <c r="BO207" s="211">
        <v>10</v>
      </c>
      <c r="BR207" s="178">
        <v>121</v>
      </c>
      <c r="BS207" s="211">
        <v>4</v>
      </c>
      <c r="BW207" s="211">
        <v>64</v>
      </c>
      <c r="CA207" s="178">
        <v>16</v>
      </c>
      <c r="CB207" s="211">
        <v>24</v>
      </c>
      <c r="CC207" s="178">
        <v>552</v>
      </c>
      <c r="CH207" s="211">
        <v>80</v>
      </c>
      <c r="CK207" s="212"/>
      <c r="CL207" s="178">
        <v>209</v>
      </c>
      <c r="CO207" s="178">
        <v>5</v>
      </c>
      <c r="CP207" s="211">
        <v>84</v>
      </c>
      <c r="CR207" s="1340"/>
      <c r="CU207" s="178">
        <v>188</v>
      </c>
      <c r="CZ207" s="178">
        <v>57</v>
      </c>
      <c r="DC207" s="178">
        <v>50</v>
      </c>
      <c r="DE207" s="178">
        <v>51</v>
      </c>
      <c r="DF207" s="178">
        <v>1542</v>
      </c>
      <c r="DG207" s="178">
        <v>9</v>
      </c>
      <c r="DH207" s="211">
        <v>40</v>
      </c>
      <c r="DL207" s="212"/>
      <c r="DM207" s="178">
        <v>48</v>
      </c>
      <c r="DN207" s="178">
        <v>72</v>
      </c>
      <c r="DO207" s="212"/>
      <c r="DQ207" s="178">
        <v>17</v>
      </c>
      <c r="DS207" s="211">
        <v>20</v>
      </c>
      <c r="DW207" s="178">
        <v>112</v>
      </c>
      <c r="EB207" s="47"/>
    </row>
    <row r="208" s="178" customFormat="1" customHeight="1" spans="1:132">
      <c r="A208" s="115" t="s">
        <v>735</v>
      </c>
      <c r="B208" s="112" t="s">
        <v>736</v>
      </c>
      <c r="C208" s="1370" t="s">
        <v>737</v>
      </c>
      <c r="D208" s="1366">
        <f t="shared" si="28"/>
        <v>-177</v>
      </c>
      <c r="E208" s="1367">
        <v>956</v>
      </c>
      <c r="F208" s="1371">
        <f t="shared" si="29"/>
        <v>779</v>
      </c>
      <c r="G208" s="1372">
        <f t="shared" si="30"/>
        <v>779</v>
      </c>
      <c r="H208" s="452"/>
      <c r="I208" s="1333">
        <v>1416</v>
      </c>
      <c r="J208" s="1374">
        <f t="shared" si="31"/>
        <v>0</v>
      </c>
      <c r="K208" s="1384">
        <f t="shared" si="32"/>
        <v>0</v>
      </c>
      <c r="L208" s="1437"/>
      <c r="M208" s="1437"/>
      <c r="N208" s="1437"/>
      <c r="O208" s="1437"/>
      <c r="P208" s="1437"/>
      <c r="Q208" s="1437"/>
      <c r="R208" s="1437"/>
      <c r="S208" s="1437"/>
      <c r="T208" s="1437"/>
      <c r="U208" s="1437"/>
      <c r="V208" s="1438"/>
      <c r="W208" s="1438"/>
      <c r="X208" s="1438"/>
      <c r="Y208" s="1438"/>
      <c r="Z208" s="1437"/>
      <c r="AA208" s="1438"/>
      <c r="AB208" s="1438"/>
      <c r="AC208" s="1438"/>
      <c r="AD208" s="1438"/>
      <c r="AE208" s="1438"/>
      <c r="AF208" s="1438"/>
      <c r="AG208" s="211"/>
      <c r="AH208" s="46">
        <v>30</v>
      </c>
      <c r="AI208" s="211"/>
      <c r="AJ208" s="211"/>
      <c r="AL208" s="211"/>
      <c r="AM208" s="212"/>
      <c r="AP208" s="815"/>
      <c r="AU208" s="211">
        <v>21</v>
      </c>
      <c r="AV208" s="211">
        <v>21</v>
      </c>
      <c r="AW208" s="178">
        <v>24</v>
      </c>
      <c r="AZ208" s="211">
        <v>46</v>
      </c>
      <c r="BA208" s="211">
        <v>50</v>
      </c>
      <c r="BF208" s="178">
        <v>14</v>
      </c>
      <c r="BG208" s="211">
        <v>85</v>
      </c>
      <c r="BM208" s="178">
        <v>48</v>
      </c>
      <c r="BO208" s="211">
        <v>40</v>
      </c>
      <c r="BR208" s="211">
        <v>9</v>
      </c>
      <c r="CC208" s="211">
        <v>56</v>
      </c>
      <c r="CL208" s="211">
        <v>52</v>
      </c>
      <c r="CP208" s="212"/>
      <c r="CR208" s="1440"/>
      <c r="CU208" s="211">
        <v>60</v>
      </c>
      <c r="CZ208" s="211">
        <v>10</v>
      </c>
      <c r="DC208" s="178">
        <v>50</v>
      </c>
      <c r="DE208" s="211">
        <v>19</v>
      </c>
      <c r="DM208" s="178">
        <v>2</v>
      </c>
      <c r="DS208" s="212"/>
      <c r="EB208" s="47"/>
    </row>
    <row r="209" s="178" customFormat="1" customHeight="1" spans="1:132">
      <c r="A209" s="115" t="s">
        <v>738</v>
      </c>
      <c r="B209" s="112" t="s">
        <v>739</v>
      </c>
      <c r="C209" s="1370" t="s">
        <v>739</v>
      </c>
      <c r="D209" s="1366">
        <f t="shared" si="28"/>
        <v>-3</v>
      </c>
      <c r="E209" s="1367">
        <v>71</v>
      </c>
      <c r="F209" s="1371">
        <f t="shared" si="29"/>
        <v>68</v>
      </c>
      <c r="G209" s="1372">
        <f t="shared" si="30"/>
        <v>68</v>
      </c>
      <c r="H209" s="37"/>
      <c r="I209" s="1333">
        <v>87</v>
      </c>
      <c r="J209" s="1374">
        <f t="shared" si="31"/>
        <v>0</v>
      </c>
      <c r="K209" s="1384">
        <f t="shared" si="32"/>
        <v>0</v>
      </c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336"/>
      <c r="W209" s="1336"/>
      <c r="X209" s="1336"/>
      <c r="Y209" s="1336"/>
      <c r="Z209" s="1337"/>
      <c r="AA209" s="1336"/>
      <c r="AB209" s="1336"/>
      <c r="AC209" s="1336"/>
      <c r="AD209" s="1336"/>
      <c r="AE209" s="1336"/>
      <c r="AF209" s="1336"/>
      <c r="AG209" s="1338"/>
      <c r="AH209" s="46"/>
      <c r="AI209" s="1339"/>
      <c r="AJ209" s="1339">
        <v>1</v>
      </c>
      <c r="AL209" s="1339"/>
      <c r="AP209" s="46"/>
      <c r="BF209" s="178">
        <v>4</v>
      </c>
      <c r="BM209" s="178">
        <v>12</v>
      </c>
      <c r="CL209" s="178">
        <v>2</v>
      </c>
      <c r="CR209" s="1340"/>
      <c r="EB209" s="47"/>
    </row>
    <row r="210" s="178" customFormat="1" customHeight="1" spans="1:132">
      <c r="A210" s="116" t="s">
        <v>740</v>
      </c>
      <c r="B210" s="112"/>
      <c r="C210" s="1370" t="s">
        <v>741</v>
      </c>
      <c r="D210" s="1366"/>
      <c r="E210" s="1367"/>
      <c r="F210" s="1371">
        <f t="shared" si="29"/>
        <v>19</v>
      </c>
      <c r="G210" s="1372">
        <f t="shared" si="30"/>
        <v>19</v>
      </c>
      <c r="H210" s="37"/>
      <c r="I210" s="1333">
        <v>25</v>
      </c>
      <c r="J210" s="1374">
        <f t="shared" si="31"/>
        <v>0</v>
      </c>
      <c r="K210" s="1384">
        <f t="shared" si="32"/>
        <v>0</v>
      </c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336"/>
      <c r="W210" s="1336"/>
      <c r="X210" s="1336"/>
      <c r="Y210" s="1336"/>
      <c r="Z210" s="1337"/>
      <c r="AA210" s="1336"/>
      <c r="AB210" s="1336"/>
      <c r="AC210" s="1336"/>
      <c r="AD210" s="1336"/>
      <c r="AE210" s="1336"/>
      <c r="AF210" s="1336"/>
      <c r="AG210" s="1338"/>
      <c r="AH210" s="46"/>
      <c r="AI210" s="1339"/>
      <c r="AJ210" s="1339"/>
      <c r="AL210" s="1339"/>
      <c r="AP210" s="46"/>
      <c r="CL210" s="178">
        <v>2</v>
      </c>
      <c r="CR210" s="1340"/>
      <c r="CZ210" s="178">
        <v>4</v>
      </c>
      <c r="EB210" s="47"/>
    </row>
    <row r="211" s="178" customFormat="1" customHeight="1" spans="1:132">
      <c r="A211" s="116" t="s">
        <v>742</v>
      </c>
      <c r="B211" s="112" t="s">
        <v>743</v>
      </c>
      <c r="C211" s="1370" t="s">
        <v>743</v>
      </c>
      <c r="D211" s="1366">
        <f t="shared" ref="D211:D251" si="33">F211-E211</f>
        <v>-150</v>
      </c>
      <c r="E211" s="1367">
        <v>650</v>
      </c>
      <c r="F211" s="1371">
        <f t="shared" ref="F211:F251" si="34">(H211+I211+J211+K211)-SUM(AG211:ZH211)</f>
        <v>500</v>
      </c>
      <c r="G211" s="1372">
        <f t="shared" ref="G211:G251" si="35">(H211+I211+K211)-SUM(AG211:ZH211)</f>
        <v>500</v>
      </c>
      <c r="H211" s="1374">
        <v>1000</v>
      </c>
      <c r="I211" s="1333"/>
      <c r="J211" s="1374">
        <f t="shared" ref="J211:J251" si="36">SUM(L211:U211)</f>
        <v>0</v>
      </c>
      <c r="K211" s="1384">
        <f t="shared" ref="K211:K251" si="37">SUM(V211:AF211)</f>
        <v>0</v>
      </c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336"/>
      <c r="W211" s="1336"/>
      <c r="X211" s="1336"/>
      <c r="Y211" s="1336"/>
      <c r="Z211" s="1337"/>
      <c r="AA211" s="1336"/>
      <c r="AB211" s="1336"/>
      <c r="AC211" s="1336"/>
      <c r="AD211" s="1336"/>
      <c r="AE211" s="1336"/>
      <c r="AF211" s="1336"/>
      <c r="AG211" s="1338">
        <v>200</v>
      </c>
      <c r="AI211" s="1339"/>
      <c r="AJ211" s="1339"/>
      <c r="AL211" s="1339"/>
      <c r="AW211" s="178">
        <v>200</v>
      </c>
      <c r="CL211" s="178">
        <v>100</v>
      </c>
      <c r="CR211" s="1340"/>
      <c r="EB211" s="47"/>
    </row>
    <row r="212" s="178" customFormat="1" customHeight="1" spans="1:132">
      <c r="A212" s="116" t="s">
        <v>744</v>
      </c>
      <c r="B212" s="112" t="s">
        <v>745</v>
      </c>
      <c r="C212" s="1370" t="s">
        <v>745</v>
      </c>
      <c r="D212" s="1366">
        <f t="shared" si="33"/>
        <v>-250</v>
      </c>
      <c r="E212" s="1367">
        <v>550</v>
      </c>
      <c r="F212" s="1371">
        <f t="shared" si="34"/>
        <v>300</v>
      </c>
      <c r="G212" s="1372">
        <f t="shared" si="35"/>
        <v>300</v>
      </c>
      <c r="H212" s="1374">
        <v>1000</v>
      </c>
      <c r="I212" s="1333"/>
      <c r="J212" s="1374">
        <f t="shared" si="36"/>
        <v>0</v>
      </c>
      <c r="K212" s="1384">
        <f t="shared" si="37"/>
        <v>0</v>
      </c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336"/>
      <c r="W212" s="1336"/>
      <c r="X212" s="1336"/>
      <c r="Y212" s="1336"/>
      <c r="Z212" s="1337"/>
      <c r="AA212" s="1336"/>
      <c r="AB212" s="1336"/>
      <c r="AC212" s="1336"/>
      <c r="AD212" s="1336"/>
      <c r="AE212" s="1336"/>
      <c r="AF212" s="1336"/>
      <c r="AG212" s="1338">
        <v>300</v>
      </c>
      <c r="AI212" s="1339"/>
      <c r="AJ212" s="1339"/>
      <c r="AL212" s="1339"/>
      <c r="AW212" s="178">
        <v>300</v>
      </c>
      <c r="CL212" s="178">
        <v>100</v>
      </c>
      <c r="CR212" s="1340"/>
      <c r="EB212" s="47"/>
    </row>
    <row r="213" s="46" customFormat="1" customHeight="1" spans="1:132">
      <c r="A213" s="290" t="s">
        <v>746</v>
      </c>
      <c r="B213" s="109" t="s">
        <v>747</v>
      </c>
      <c r="C213" s="1369" t="s">
        <v>748</v>
      </c>
      <c r="D213" s="1361">
        <f t="shared" si="33"/>
        <v>-440</v>
      </c>
      <c r="E213" s="1367">
        <v>1856</v>
      </c>
      <c r="F213" s="1371">
        <f t="shared" si="34"/>
        <v>1416</v>
      </c>
      <c r="G213" s="1427">
        <f t="shared" si="35"/>
        <v>1416</v>
      </c>
      <c r="H213" s="35">
        <v>1928</v>
      </c>
      <c r="I213" s="1425"/>
      <c r="J213" s="1393">
        <f t="shared" si="36"/>
        <v>0</v>
      </c>
      <c r="K213" s="1431">
        <f t="shared" si="37"/>
        <v>0</v>
      </c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402"/>
      <c r="W213" s="1402"/>
      <c r="X213" s="1402"/>
      <c r="Y213" s="1402"/>
      <c r="Z213" s="1402"/>
      <c r="AA213" s="1402"/>
      <c r="AB213" s="1402"/>
      <c r="AC213" s="1402"/>
      <c r="AD213" s="1402"/>
      <c r="AE213" s="1402"/>
      <c r="AF213" s="1402"/>
      <c r="AG213" s="1408">
        <v>96</v>
      </c>
      <c r="AI213" s="49"/>
      <c r="AJ213" s="49"/>
      <c r="AL213" s="49"/>
      <c r="BS213" s="46">
        <v>32</v>
      </c>
      <c r="CR213" s="1415"/>
      <c r="CS213" s="46">
        <v>384</v>
      </c>
      <c r="EB213" s="47"/>
    </row>
    <row r="214" s="46" customFormat="1" customHeight="1" spans="1:132">
      <c r="A214" s="290" t="s">
        <v>749</v>
      </c>
      <c r="B214" s="109" t="s">
        <v>750</v>
      </c>
      <c r="C214" s="1369" t="s">
        <v>751</v>
      </c>
      <c r="D214" s="1361">
        <f t="shared" si="33"/>
        <v>-224</v>
      </c>
      <c r="E214" s="1367">
        <v>1786</v>
      </c>
      <c r="F214" s="1371">
        <f t="shared" si="34"/>
        <v>1562</v>
      </c>
      <c r="G214" s="1427">
        <f t="shared" si="35"/>
        <v>1562</v>
      </c>
      <c r="H214" s="35">
        <v>2555</v>
      </c>
      <c r="I214" s="1425"/>
      <c r="J214" s="1393">
        <f t="shared" si="36"/>
        <v>0</v>
      </c>
      <c r="K214" s="1431">
        <f t="shared" si="37"/>
        <v>0</v>
      </c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402"/>
      <c r="W214" s="1402"/>
      <c r="X214" s="1402"/>
      <c r="Y214" s="1402"/>
      <c r="Z214" s="1402"/>
      <c r="AA214" s="1402"/>
      <c r="AB214" s="1402"/>
      <c r="AC214" s="1402"/>
      <c r="AD214" s="1402"/>
      <c r="AE214" s="1402"/>
      <c r="AF214" s="1402"/>
      <c r="AG214" s="1408">
        <v>96</v>
      </c>
      <c r="AH214" s="46">
        <v>96</v>
      </c>
      <c r="AI214" s="49"/>
      <c r="AJ214" s="49"/>
      <c r="AK214" s="46">
        <v>1</v>
      </c>
      <c r="AL214" s="49">
        <v>64</v>
      </c>
      <c r="AW214" s="46">
        <v>160</v>
      </c>
      <c r="BJ214" s="46">
        <v>96</v>
      </c>
      <c r="BO214" s="46">
        <v>128</v>
      </c>
      <c r="BS214" s="46">
        <v>32</v>
      </c>
      <c r="CG214" s="46">
        <v>96</v>
      </c>
      <c r="CR214" s="1415"/>
      <c r="DJ214" s="46">
        <v>224</v>
      </c>
      <c r="EB214" s="47"/>
    </row>
    <row r="215" s="46" customFormat="1" customHeight="1" spans="1:132">
      <c r="A215" s="290" t="s">
        <v>752</v>
      </c>
      <c r="B215" s="109" t="s">
        <v>753</v>
      </c>
      <c r="C215" s="1369" t="s">
        <v>754</v>
      </c>
      <c r="D215" s="1361">
        <f t="shared" si="33"/>
        <v>0</v>
      </c>
      <c r="E215" s="1367">
        <v>1721</v>
      </c>
      <c r="F215" s="1371">
        <f t="shared" si="34"/>
        <v>1721</v>
      </c>
      <c r="G215" s="1427">
        <f t="shared" si="35"/>
        <v>1721</v>
      </c>
      <c r="H215" s="35">
        <v>1721</v>
      </c>
      <c r="I215" s="1425"/>
      <c r="J215" s="1393">
        <f t="shared" si="36"/>
        <v>0</v>
      </c>
      <c r="K215" s="1431">
        <f t="shared" si="37"/>
        <v>0</v>
      </c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402"/>
      <c r="W215" s="1402"/>
      <c r="X215" s="1402"/>
      <c r="Y215" s="1402"/>
      <c r="Z215" s="1402"/>
      <c r="AA215" s="1402"/>
      <c r="AB215" s="1402"/>
      <c r="AC215" s="1402"/>
      <c r="AD215" s="1402"/>
      <c r="AE215" s="1402"/>
      <c r="AF215" s="1402"/>
      <c r="AG215" s="1408"/>
      <c r="AI215" s="49"/>
      <c r="AJ215" s="49"/>
      <c r="AL215" s="49"/>
      <c r="CR215" s="1415"/>
      <c r="EB215" s="47"/>
    </row>
    <row r="216" s="46" customFormat="1" customHeight="1" spans="1:132">
      <c r="A216" s="290" t="s">
        <v>755</v>
      </c>
      <c r="B216" s="109" t="s">
        <v>756</v>
      </c>
      <c r="C216" s="1369" t="s">
        <v>757</v>
      </c>
      <c r="D216" s="1361">
        <f t="shared" si="33"/>
        <v>-400</v>
      </c>
      <c r="E216" s="1367">
        <v>2150</v>
      </c>
      <c r="F216" s="1371">
        <f t="shared" si="34"/>
        <v>1750</v>
      </c>
      <c r="G216" s="1427">
        <f t="shared" si="35"/>
        <v>1750</v>
      </c>
      <c r="H216" s="35">
        <v>2807</v>
      </c>
      <c r="I216" s="1425"/>
      <c r="J216" s="1393">
        <f t="shared" si="36"/>
        <v>0</v>
      </c>
      <c r="K216" s="1431">
        <f t="shared" si="37"/>
        <v>0</v>
      </c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402"/>
      <c r="W216" s="1402"/>
      <c r="X216" s="1402"/>
      <c r="Y216" s="1402"/>
      <c r="Z216" s="1402"/>
      <c r="AA216" s="1402"/>
      <c r="AB216" s="1402"/>
      <c r="AC216" s="1402"/>
      <c r="AD216" s="1402"/>
      <c r="AE216" s="1402"/>
      <c r="AF216" s="1402"/>
      <c r="AG216" s="1408">
        <v>32</v>
      </c>
      <c r="AH216" s="46">
        <v>96</v>
      </c>
      <c r="AI216" s="49"/>
      <c r="AJ216" s="49"/>
      <c r="AK216" s="46">
        <v>1</v>
      </c>
      <c r="AL216" s="49">
        <v>64</v>
      </c>
      <c r="AW216" s="46">
        <v>160</v>
      </c>
      <c r="BJ216" s="46">
        <v>96</v>
      </c>
      <c r="BO216" s="46">
        <v>128</v>
      </c>
      <c r="CG216" s="46">
        <v>96</v>
      </c>
      <c r="CR216" s="1415"/>
      <c r="CS216" s="46">
        <v>256</v>
      </c>
      <c r="DJ216" s="46">
        <v>128</v>
      </c>
      <c r="EB216" s="47"/>
    </row>
    <row r="217" s="46" customFormat="1" customHeight="1" spans="1:132">
      <c r="A217" s="290" t="s">
        <v>758</v>
      </c>
      <c r="B217" s="109" t="s">
        <v>759</v>
      </c>
      <c r="C217" s="1369" t="s">
        <v>760</v>
      </c>
      <c r="D217" s="1361">
        <f t="shared" si="33"/>
        <v>-60</v>
      </c>
      <c r="E217" s="1367">
        <v>1019</v>
      </c>
      <c r="F217" s="1371">
        <f t="shared" si="34"/>
        <v>959</v>
      </c>
      <c r="G217" s="1427">
        <f t="shared" si="35"/>
        <v>959</v>
      </c>
      <c r="H217" s="35">
        <v>1320</v>
      </c>
      <c r="I217" s="157"/>
      <c r="J217" s="1393">
        <f t="shared" si="36"/>
        <v>0</v>
      </c>
      <c r="K217" s="1431">
        <f t="shared" si="37"/>
        <v>0</v>
      </c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402"/>
      <c r="W217" s="1402"/>
      <c r="X217" s="1402"/>
      <c r="Y217" s="1402"/>
      <c r="Z217" s="1402"/>
      <c r="AA217" s="1402"/>
      <c r="AB217" s="1402"/>
      <c r="AC217" s="1402"/>
      <c r="AD217" s="1402"/>
      <c r="AE217" s="1402"/>
      <c r="AF217" s="1402"/>
      <c r="AG217" s="1408">
        <v>96</v>
      </c>
      <c r="AI217" s="49"/>
      <c r="AJ217" s="49">
        <v>36</v>
      </c>
      <c r="AK217" s="46">
        <v>1</v>
      </c>
      <c r="AL217" s="49"/>
      <c r="AW217" s="46">
        <v>60</v>
      </c>
      <c r="BF217" s="46">
        <v>60</v>
      </c>
      <c r="BJ217" s="46">
        <v>24</v>
      </c>
      <c r="BK217" s="46">
        <v>24</v>
      </c>
      <c r="CR217" s="1415"/>
      <c r="DJ217" s="46">
        <v>24</v>
      </c>
      <c r="DM217" s="46">
        <v>36</v>
      </c>
      <c r="EB217" s="47"/>
    </row>
    <row r="218" s="46" customFormat="1" customHeight="1" spans="1:132">
      <c r="A218" s="290" t="s">
        <v>761</v>
      </c>
      <c r="B218" s="109" t="s">
        <v>762</v>
      </c>
      <c r="C218" s="1369" t="s">
        <v>763</v>
      </c>
      <c r="D218" s="1361">
        <f t="shared" si="33"/>
        <v>-529</v>
      </c>
      <c r="E218" s="1367">
        <v>1283</v>
      </c>
      <c r="F218" s="1371">
        <f t="shared" si="34"/>
        <v>754</v>
      </c>
      <c r="G218" s="1427">
        <f t="shared" si="35"/>
        <v>754</v>
      </c>
      <c r="H218" s="35">
        <v>1595</v>
      </c>
      <c r="I218" s="157"/>
      <c r="J218" s="1393">
        <f t="shared" si="36"/>
        <v>0</v>
      </c>
      <c r="K218" s="1431">
        <f t="shared" si="37"/>
        <v>0</v>
      </c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402"/>
      <c r="W218" s="1402"/>
      <c r="X218" s="1402"/>
      <c r="Y218" s="1402"/>
      <c r="Z218" s="1402"/>
      <c r="AA218" s="1402"/>
      <c r="AB218" s="1402"/>
      <c r="AC218" s="1402"/>
      <c r="AD218" s="1402"/>
      <c r="AE218" s="1402"/>
      <c r="AF218" s="1402"/>
      <c r="AG218" s="1408">
        <v>72</v>
      </c>
      <c r="AI218" s="49"/>
      <c r="AJ218" s="49">
        <v>48</v>
      </c>
      <c r="AK218" s="46">
        <v>1</v>
      </c>
      <c r="AL218" s="49"/>
      <c r="AW218" s="46">
        <v>60</v>
      </c>
      <c r="BF218" s="46">
        <v>96</v>
      </c>
      <c r="BJ218" s="46">
        <v>24</v>
      </c>
      <c r="BK218" s="46">
        <v>24</v>
      </c>
      <c r="CR218" s="1415"/>
      <c r="CS218" s="46">
        <v>480</v>
      </c>
      <c r="DM218" s="46">
        <v>24</v>
      </c>
      <c r="DP218" s="46">
        <v>12</v>
      </c>
      <c r="EB218" s="47"/>
    </row>
    <row r="219" s="46" customFormat="1" customHeight="1" spans="1:132">
      <c r="A219" s="291" t="s">
        <v>764</v>
      </c>
      <c r="B219" s="109" t="s">
        <v>765</v>
      </c>
      <c r="C219" s="1369" t="s">
        <v>766</v>
      </c>
      <c r="D219" s="1361">
        <f t="shared" si="33"/>
        <v>-627</v>
      </c>
      <c r="E219" s="1367">
        <v>1434</v>
      </c>
      <c r="F219" s="1371">
        <f t="shared" si="34"/>
        <v>807</v>
      </c>
      <c r="G219" s="1427">
        <f t="shared" si="35"/>
        <v>807</v>
      </c>
      <c r="H219" s="35">
        <v>2358</v>
      </c>
      <c r="I219" s="1425"/>
      <c r="J219" s="1393">
        <f t="shared" si="36"/>
        <v>0</v>
      </c>
      <c r="K219" s="1431">
        <f t="shared" si="37"/>
        <v>0</v>
      </c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439"/>
      <c r="W219" s="1439"/>
      <c r="X219" s="1439"/>
      <c r="Y219" s="1439"/>
      <c r="Z219" s="1402"/>
      <c r="AA219" s="1439"/>
      <c r="AB219" s="1439"/>
      <c r="AC219" s="1439"/>
      <c r="AD219" s="1439"/>
      <c r="AE219" s="1439"/>
      <c r="AF219" s="1439"/>
      <c r="AG219" s="1407">
        <v>120</v>
      </c>
      <c r="AH219" s="46">
        <v>100</v>
      </c>
      <c r="AI219" s="49"/>
      <c r="AJ219" s="49"/>
      <c r="AK219" s="46">
        <v>1</v>
      </c>
      <c r="AL219" s="49">
        <v>120</v>
      </c>
      <c r="AW219" s="46">
        <v>77</v>
      </c>
      <c r="BF219" s="46">
        <v>60</v>
      </c>
      <c r="BM219" s="46">
        <v>288</v>
      </c>
      <c r="BO219" s="46">
        <v>180</v>
      </c>
      <c r="BX219" s="46">
        <v>20</v>
      </c>
      <c r="CR219" s="1415">
        <v>-15</v>
      </c>
      <c r="CS219" s="46">
        <v>480</v>
      </c>
      <c r="DM219" s="46">
        <v>120</v>
      </c>
      <c r="EB219" s="47"/>
    </row>
    <row r="220" s="46" customFormat="1" customHeight="1" spans="1:132">
      <c r="A220" s="291" t="s">
        <v>767</v>
      </c>
      <c r="B220" s="109" t="s">
        <v>768</v>
      </c>
      <c r="C220" s="1369" t="s">
        <v>769</v>
      </c>
      <c r="D220" s="1361">
        <f t="shared" si="33"/>
        <v>-24</v>
      </c>
      <c r="E220" s="1367">
        <v>24</v>
      </c>
      <c r="F220" s="1371">
        <f t="shared" si="34"/>
        <v>0</v>
      </c>
      <c r="G220" s="1427">
        <f t="shared" si="35"/>
        <v>0</v>
      </c>
      <c r="H220" s="1393">
        <v>461</v>
      </c>
      <c r="I220" s="1425"/>
      <c r="J220" s="1393">
        <f t="shared" si="36"/>
        <v>0</v>
      </c>
      <c r="K220" s="1431">
        <f t="shared" si="37"/>
        <v>0</v>
      </c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439"/>
      <c r="W220" s="1439"/>
      <c r="X220" s="1439"/>
      <c r="Y220" s="1439"/>
      <c r="Z220" s="1402"/>
      <c r="AA220" s="1439"/>
      <c r="AB220" s="1439"/>
      <c r="AC220" s="1439"/>
      <c r="AD220" s="1439"/>
      <c r="AE220" s="1439"/>
      <c r="AF220" s="1439"/>
      <c r="AG220" s="1408">
        <v>120</v>
      </c>
      <c r="AH220" s="46">
        <v>100</v>
      </c>
      <c r="AI220" s="49"/>
      <c r="AJ220" s="49"/>
      <c r="AK220" s="46">
        <v>1</v>
      </c>
      <c r="AL220" s="49">
        <v>120</v>
      </c>
      <c r="AW220" s="46">
        <v>60</v>
      </c>
      <c r="BF220" s="46">
        <v>60</v>
      </c>
      <c r="CR220" s="1415"/>
      <c r="EB220" s="47"/>
    </row>
    <row r="221" s="46" customFormat="1" customHeight="1" spans="1:132">
      <c r="A221" s="291" t="s">
        <v>770</v>
      </c>
      <c r="B221" s="109" t="s">
        <v>771</v>
      </c>
      <c r="C221" s="1369" t="s">
        <v>772</v>
      </c>
      <c r="D221" s="1361">
        <f t="shared" si="33"/>
        <v>-204</v>
      </c>
      <c r="E221" s="1367">
        <v>714</v>
      </c>
      <c r="F221" s="1371">
        <f t="shared" si="34"/>
        <v>510</v>
      </c>
      <c r="G221" s="1427">
        <f t="shared" si="35"/>
        <v>510</v>
      </c>
      <c r="H221" s="1393">
        <v>1338</v>
      </c>
      <c r="I221" s="1425"/>
      <c r="J221" s="1393">
        <f t="shared" si="36"/>
        <v>0</v>
      </c>
      <c r="K221" s="1431">
        <f t="shared" si="37"/>
        <v>0</v>
      </c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439"/>
      <c r="W221" s="1439"/>
      <c r="X221" s="1439"/>
      <c r="Y221" s="1439"/>
      <c r="Z221" s="1402"/>
      <c r="AA221" s="1439"/>
      <c r="AB221" s="1439"/>
      <c r="AC221" s="1439"/>
      <c r="AD221" s="1439"/>
      <c r="AE221" s="1439"/>
      <c r="AF221" s="1439"/>
      <c r="AG221" s="1408"/>
      <c r="AH221" s="46">
        <v>100</v>
      </c>
      <c r="AI221" s="49"/>
      <c r="AJ221" s="49"/>
      <c r="AK221" s="46">
        <v>1</v>
      </c>
      <c r="AL221" s="49"/>
      <c r="AW221" s="46">
        <v>77</v>
      </c>
      <c r="BF221" s="46">
        <v>60</v>
      </c>
      <c r="BK221" s="46">
        <v>120</v>
      </c>
      <c r="BM221" s="46">
        <v>288</v>
      </c>
      <c r="BX221" s="46">
        <v>20</v>
      </c>
      <c r="CR221" s="1415">
        <v>-18</v>
      </c>
      <c r="CS221" s="46">
        <v>120</v>
      </c>
      <c r="DM221" s="46">
        <v>60</v>
      </c>
      <c r="EB221" s="47"/>
    </row>
    <row r="222" s="46" customFormat="1" customHeight="1" spans="1:132">
      <c r="A222" s="291" t="s">
        <v>773</v>
      </c>
      <c r="B222" s="109" t="s">
        <v>774</v>
      </c>
      <c r="C222" s="1369" t="s">
        <v>775</v>
      </c>
      <c r="D222" s="1361">
        <f t="shared" si="33"/>
        <v>-391</v>
      </c>
      <c r="E222" s="1367">
        <v>1072</v>
      </c>
      <c r="F222" s="1362">
        <f t="shared" si="34"/>
        <v>681</v>
      </c>
      <c r="G222" s="1436">
        <f t="shared" si="35"/>
        <v>681</v>
      </c>
      <c r="H222" s="35">
        <v>1580</v>
      </c>
      <c r="I222" s="1425"/>
      <c r="J222" s="1393">
        <f t="shared" si="36"/>
        <v>0</v>
      </c>
      <c r="K222" s="1431">
        <f t="shared" si="37"/>
        <v>0</v>
      </c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439"/>
      <c r="W222" s="1439"/>
      <c r="X222" s="1439"/>
      <c r="Y222" s="1439"/>
      <c r="Z222" s="1402"/>
      <c r="AA222" s="1439"/>
      <c r="AB222" s="1439"/>
      <c r="AC222" s="1439"/>
      <c r="AD222" s="1439"/>
      <c r="AE222" s="1439"/>
      <c r="AF222" s="1439"/>
      <c r="AG222" s="1407"/>
      <c r="AI222" s="49"/>
      <c r="AJ222" s="49"/>
      <c r="AL222" s="49"/>
      <c r="AW222" s="46">
        <v>60</v>
      </c>
      <c r="BM222" s="46">
        <v>288</v>
      </c>
      <c r="BX222" s="46">
        <v>20</v>
      </c>
      <c r="CN222" s="46">
        <v>128</v>
      </c>
      <c r="CR222" s="1415">
        <v>-17</v>
      </c>
      <c r="CS222" s="46">
        <v>420</v>
      </c>
      <c r="EB222" s="47"/>
    </row>
    <row r="223" s="46" customFormat="1" customHeight="1" spans="1:132">
      <c r="A223" s="291" t="s">
        <v>776</v>
      </c>
      <c r="B223" s="109" t="s">
        <v>777</v>
      </c>
      <c r="C223" s="1369" t="s">
        <v>778</v>
      </c>
      <c r="D223" s="1361">
        <f t="shared" si="33"/>
        <v>0</v>
      </c>
      <c r="E223" s="1367">
        <v>0</v>
      </c>
      <c r="F223" s="1371">
        <f t="shared" si="34"/>
        <v>0</v>
      </c>
      <c r="G223" s="1427">
        <f t="shared" si="35"/>
        <v>0</v>
      </c>
      <c r="H223" s="35">
        <v>187</v>
      </c>
      <c r="I223" s="1425"/>
      <c r="J223" s="1393">
        <f t="shared" si="36"/>
        <v>0</v>
      </c>
      <c r="K223" s="1431">
        <f t="shared" si="37"/>
        <v>0</v>
      </c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439"/>
      <c r="W223" s="1439"/>
      <c r="X223" s="1439"/>
      <c r="Y223" s="1439"/>
      <c r="Z223" s="1402"/>
      <c r="AA223" s="1439"/>
      <c r="AB223" s="1439"/>
      <c r="AC223" s="1439"/>
      <c r="AD223" s="1439"/>
      <c r="AE223" s="1439"/>
      <c r="AF223" s="1439"/>
      <c r="AG223" s="1407"/>
      <c r="AH223" s="46">
        <v>40</v>
      </c>
      <c r="AI223" s="49"/>
      <c r="AJ223" s="49"/>
      <c r="AK223" s="46">
        <v>1</v>
      </c>
      <c r="AL223" s="49">
        <v>120</v>
      </c>
      <c r="AW223" s="46">
        <v>26</v>
      </c>
      <c r="CR223" s="1415"/>
      <c r="EB223" s="47"/>
    </row>
    <row r="224" s="46" customFormat="1" customHeight="1" spans="1:132">
      <c r="A224" s="291" t="s">
        <v>779</v>
      </c>
      <c r="B224" s="109" t="s">
        <v>780</v>
      </c>
      <c r="C224" s="1369" t="s">
        <v>781</v>
      </c>
      <c r="D224" s="1361">
        <f t="shared" si="33"/>
        <v>-548</v>
      </c>
      <c r="E224" s="1367">
        <v>912</v>
      </c>
      <c r="F224" s="1362">
        <f t="shared" si="34"/>
        <v>364</v>
      </c>
      <c r="G224" s="1436">
        <f t="shared" si="35"/>
        <v>364</v>
      </c>
      <c r="H224" s="35">
        <v>1380</v>
      </c>
      <c r="I224" s="1425"/>
      <c r="J224" s="1393">
        <f t="shared" si="36"/>
        <v>0</v>
      </c>
      <c r="K224" s="1431">
        <f t="shared" si="37"/>
        <v>0</v>
      </c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439"/>
      <c r="W224" s="1439"/>
      <c r="X224" s="1439"/>
      <c r="Y224" s="1439"/>
      <c r="Z224" s="1402"/>
      <c r="AA224" s="1439"/>
      <c r="AB224" s="1439"/>
      <c r="AC224" s="1439"/>
      <c r="AD224" s="1439"/>
      <c r="AE224" s="1439"/>
      <c r="AF224" s="1439"/>
      <c r="AG224" s="1407"/>
      <c r="AI224" s="49"/>
      <c r="AJ224" s="49"/>
      <c r="AL224" s="49"/>
      <c r="AW224" s="46">
        <v>60</v>
      </c>
      <c r="BM224" s="46">
        <v>288</v>
      </c>
      <c r="CN224" s="46">
        <v>128</v>
      </c>
      <c r="CR224" s="1415"/>
      <c r="CS224" s="46">
        <v>420</v>
      </c>
      <c r="DM224" s="46">
        <v>120</v>
      </c>
      <c r="EB224" s="47"/>
    </row>
    <row r="225" s="46" customFormat="1" customHeight="1" spans="1:132">
      <c r="A225" s="290" t="s">
        <v>782</v>
      </c>
      <c r="B225" s="109" t="s">
        <v>783</v>
      </c>
      <c r="C225" s="1369" t="s">
        <v>784</v>
      </c>
      <c r="D225" s="1361">
        <f t="shared" si="33"/>
        <v>-818</v>
      </c>
      <c r="E225" s="1367">
        <v>1022</v>
      </c>
      <c r="F225" s="1371">
        <f t="shared" si="34"/>
        <v>204</v>
      </c>
      <c r="G225" s="1427">
        <f t="shared" si="35"/>
        <v>204</v>
      </c>
      <c r="H225" s="35">
        <v>1053</v>
      </c>
      <c r="I225" s="157"/>
      <c r="J225" s="1393">
        <f t="shared" si="36"/>
        <v>0</v>
      </c>
      <c r="K225" s="1431">
        <f t="shared" si="37"/>
        <v>0</v>
      </c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402"/>
      <c r="W225" s="1402"/>
      <c r="X225" s="1402"/>
      <c r="Y225" s="1402"/>
      <c r="Z225" s="1402"/>
      <c r="AA225" s="1402"/>
      <c r="AB225" s="1402"/>
      <c r="AC225" s="1402"/>
      <c r="AD225" s="1402"/>
      <c r="AE225" s="1402"/>
      <c r="AF225" s="1402"/>
      <c r="AG225" s="1407"/>
      <c r="AI225" s="49"/>
      <c r="AJ225" s="49"/>
      <c r="AK225" s="46">
        <v>1</v>
      </c>
      <c r="AL225" s="49"/>
      <c r="AM225" s="46">
        <v>80</v>
      </c>
      <c r="AW225" s="46">
        <v>96</v>
      </c>
      <c r="BK225" s="46">
        <v>32</v>
      </c>
      <c r="BO225" s="46">
        <v>48</v>
      </c>
      <c r="BS225" s="46">
        <v>16</v>
      </c>
      <c r="CL225" s="46">
        <v>32</v>
      </c>
      <c r="CR225" s="1415"/>
      <c r="CS225" s="46">
        <v>512</v>
      </c>
      <c r="DM225" s="46">
        <v>32</v>
      </c>
      <c r="EB225" s="47"/>
    </row>
    <row r="226" s="46" customFormat="1" customHeight="1" spans="1:132">
      <c r="A226" s="290" t="s">
        <v>785</v>
      </c>
      <c r="B226" s="109" t="s">
        <v>786</v>
      </c>
      <c r="C226" s="1369" t="s">
        <v>787</v>
      </c>
      <c r="D226" s="1361">
        <f t="shared" si="33"/>
        <v>-80</v>
      </c>
      <c r="E226" s="1367">
        <v>1514</v>
      </c>
      <c r="F226" s="1371">
        <f t="shared" si="34"/>
        <v>1434</v>
      </c>
      <c r="G226" s="1427">
        <f t="shared" si="35"/>
        <v>1434</v>
      </c>
      <c r="H226" s="35">
        <v>1707</v>
      </c>
      <c r="I226" s="1425"/>
      <c r="J226" s="1393">
        <f t="shared" si="36"/>
        <v>0</v>
      </c>
      <c r="K226" s="1431">
        <f t="shared" si="37"/>
        <v>0</v>
      </c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439"/>
      <c r="W226" s="1439"/>
      <c r="X226" s="1439"/>
      <c r="Y226" s="1439"/>
      <c r="Z226" s="1402"/>
      <c r="AA226" s="1439"/>
      <c r="AB226" s="1439"/>
      <c r="AC226" s="1439"/>
      <c r="AD226" s="1439"/>
      <c r="AE226" s="1439"/>
      <c r="AF226" s="1439"/>
      <c r="AG226" s="1408"/>
      <c r="AI226" s="49"/>
      <c r="AJ226" s="49"/>
      <c r="AK226" s="46">
        <v>1</v>
      </c>
      <c r="AL226" s="49"/>
      <c r="AW226" s="46">
        <v>96</v>
      </c>
      <c r="BK226" s="46">
        <v>32</v>
      </c>
      <c r="BO226" s="46">
        <v>64</v>
      </c>
      <c r="CR226" s="1415"/>
      <c r="CS226" s="46">
        <v>80</v>
      </c>
      <c r="EB226" s="47"/>
    </row>
    <row r="227" customHeight="1" spans="1:132">
      <c r="A227" s="290" t="s">
        <v>788</v>
      </c>
      <c r="B227" s="109" t="s">
        <v>789</v>
      </c>
      <c r="C227" s="1370" t="s">
        <v>790</v>
      </c>
      <c r="D227" s="1366">
        <f t="shared" si="33"/>
        <v>440</v>
      </c>
      <c r="E227" s="1367">
        <v>528</v>
      </c>
      <c r="F227" s="1371">
        <f t="shared" si="34"/>
        <v>968</v>
      </c>
      <c r="G227" s="1372">
        <f t="shared" si="35"/>
        <v>968</v>
      </c>
      <c r="H227" s="1332">
        <v>1088</v>
      </c>
      <c r="J227" s="1374">
        <f t="shared" si="36"/>
        <v>0</v>
      </c>
      <c r="K227" s="1384">
        <f t="shared" si="37"/>
        <v>0</v>
      </c>
      <c r="AG227" s="1338">
        <v>40</v>
      </c>
      <c r="CS227" s="178">
        <v>80</v>
      </c>
      <c r="EB227" s="47"/>
    </row>
    <row r="228" customHeight="1" spans="1:133">
      <c r="A228" s="290" t="s">
        <v>791</v>
      </c>
      <c r="B228" s="109" t="s">
        <v>792</v>
      </c>
      <c r="C228" s="1370" t="s">
        <v>793</v>
      </c>
      <c r="D228" s="1366">
        <f t="shared" si="33"/>
        <v>210</v>
      </c>
      <c r="E228" s="1367">
        <v>1625</v>
      </c>
      <c r="F228" s="1371">
        <f t="shared" si="34"/>
        <v>1835</v>
      </c>
      <c r="G228" s="1372">
        <f t="shared" si="35"/>
        <v>1835</v>
      </c>
      <c r="H228" s="1332">
        <v>1956</v>
      </c>
      <c r="J228" s="1374">
        <f t="shared" si="36"/>
        <v>0</v>
      </c>
      <c r="K228" s="1384">
        <f t="shared" si="37"/>
        <v>0</v>
      </c>
      <c r="AG228" s="1338">
        <v>40</v>
      </c>
      <c r="CS228" s="178">
        <v>80</v>
      </c>
      <c r="EB228" s="47"/>
      <c r="EC228" s="178">
        <v>1</v>
      </c>
    </row>
    <row r="229" customHeight="1" spans="1:132">
      <c r="A229" s="290" t="s">
        <v>794</v>
      </c>
      <c r="B229" s="109" t="s">
        <v>795</v>
      </c>
      <c r="C229" s="1369" t="s">
        <v>796</v>
      </c>
      <c r="D229" s="1366">
        <f t="shared" si="33"/>
        <v>-634</v>
      </c>
      <c r="E229" s="1367">
        <v>1160</v>
      </c>
      <c r="F229" s="1371">
        <f t="shared" si="34"/>
        <v>526</v>
      </c>
      <c r="G229" s="1372">
        <f t="shared" si="35"/>
        <v>526</v>
      </c>
      <c r="H229" s="1332">
        <v>526</v>
      </c>
      <c r="J229" s="1374">
        <f t="shared" si="36"/>
        <v>0</v>
      </c>
      <c r="K229" s="1384">
        <f t="shared" si="37"/>
        <v>0</v>
      </c>
      <c r="EB229" s="47"/>
    </row>
    <row r="230" customHeight="1" spans="1:132">
      <c r="A230" s="290" t="s">
        <v>797</v>
      </c>
      <c r="B230" s="109" t="s">
        <v>798</v>
      </c>
      <c r="C230" s="1369" t="s">
        <v>799</v>
      </c>
      <c r="D230" s="1366">
        <f t="shared" si="33"/>
        <v>16</v>
      </c>
      <c r="E230" s="1367">
        <v>1528</v>
      </c>
      <c r="F230" s="1371">
        <f t="shared" si="34"/>
        <v>1544</v>
      </c>
      <c r="G230" s="1372">
        <f t="shared" si="35"/>
        <v>1544</v>
      </c>
      <c r="H230" s="1332">
        <v>1664</v>
      </c>
      <c r="J230" s="1374">
        <f t="shared" si="36"/>
        <v>0</v>
      </c>
      <c r="K230" s="1384">
        <f t="shared" si="37"/>
        <v>0</v>
      </c>
      <c r="AG230" s="1338">
        <v>40</v>
      </c>
      <c r="CS230" s="178">
        <v>80</v>
      </c>
      <c r="EB230" s="47"/>
    </row>
    <row r="231" customHeight="1" spans="1:132">
      <c r="A231" s="290" t="s">
        <v>800</v>
      </c>
      <c r="B231" s="109" t="s">
        <v>801</v>
      </c>
      <c r="C231" s="1369" t="s">
        <v>802</v>
      </c>
      <c r="D231" s="1366">
        <f t="shared" si="33"/>
        <v>0</v>
      </c>
      <c r="E231" s="1367">
        <v>336</v>
      </c>
      <c r="F231" s="1371">
        <f t="shared" si="34"/>
        <v>336</v>
      </c>
      <c r="G231" s="1372">
        <f t="shared" si="35"/>
        <v>336</v>
      </c>
      <c r="H231" s="1332">
        <v>456</v>
      </c>
      <c r="J231" s="1374">
        <f t="shared" si="36"/>
        <v>0</v>
      </c>
      <c r="K231" s="1384">
        <f t="shared" si="37"/>
        <v>0</v>
      </c>
      <c r="AG231" s="1338">
        <v>120</v>
      </c>
      <c r="EB231" s="47"/>
    </row>
    <row r="232" customHeight="1" spans="1:132">
      <c r="A232" s="290" t="s">
        <v>803</v>
      </c>
      <c r="B232" s="109" t="s">
        <v>804</v>
      </c>
      <c r="C232" s="1369" t="s">
        <v>805</v>
      </c>
      <c r="D232" s="1366">
        <f t="shared" si="33"/>
        <v>0</v>
      </c>
      <c r="E232" s="1367">
        <v>299</v>
      </c>
      <c r="F232" s="1371">
        <f t="shared" si="34"/>
        <v>299</v>
      </c>
      <c r="G232" s="1372">
        <f t="shared" si="35"/>
        <v>299</v>
      </c>
      <c r="H232" s="1332">
        <v>383</v>
      </c>
      <c r="J232" s="1374">
        <f t="shared" si="36"/>
        <v>0</v>
      </c>
      <c r="K232" s="1384">
        <f t="shared" si="37"/>
        <v>0</v>
      </c>
      <c r="AG232" s="1338">
        <v>84</v>
      </c>
      <c r="EB232" s="47"/>
    </row>
    <row r="233" customHeight="1" spans="1:132">
      <c r="A233" s="290" t="s">
        <v>806</v>
      </c>
      <c r="B233" s="109" t="s">
        <v>807</v>
      </c>
      <c r="C233" s="1369" t="s">
        <v>808</v>
      </c>
      <c r="D233" s="1366">
        <f t="shared" si="33"/>
        <v>0</v>
      </c>
      <c r="E233" s="1367">
        <v>1332</v>
      </c>
      <c r="F233" s="1371">
        <f t="shared" si="34"/>
        <v>1332</v>
      </c>
      <c r="G233" s="1372">
        <f t="shared" si="35"/>
        <v>1332</v>
      </c>
      <c r="H233" s="1332">
        <v>1392</v>
      </c>
      <c r="J233" s="1374">
        <f t="shared" si="36"/>
        <v>0</v>
      </c>
      <c r="K233" s="1384">
        <f t="shared" si="37"/>
        <v>0</v>
      </c>
      <c r="AG233" s="1338">
        <v>60</v>
      </c>
      <c r="EB233" s="47"/>
    </row>
    <row r="234" customHeight="1" spans="1:132">
      <c r="A234" s="290" t="s">
        <v>809</v>
      </c>
      <c r="B234" s="109" t="s">
        <v>810</v>
      </c>
      <c r="C234" s="1369" t="s">
        <v>811</v>
      </c>
      <c r="D234" s="1366">
        <f t="shared" si="33"/>
        <v>0</v>
      </c>
      <c r="E234" s="1367">
        <v>880</v>
      </c>
      <c r="F234" s="1371">
        <f t="shared" si="34"/>
        <v>880</v>
      </c>
      <c r="G234" s="1372">
        <f t="shared" si="35"/>
        <v>880</v>
      </c>
      <c r="H234" s="1332">
        <v>880</v>
      </c>
      <c r="J234" s="1374">
        <f t="shared" si="36"/>
        <v>0</v>
      </c>
      <c r="K234" s="1384">
        <f t="shared" si="37"/>
        <v>0</v>
      </c>
      <c r="EB234" s="47"/>
    </row>
    <row r="235" customHeight="1" spans="1:132">
      <c r="A235" s="290" t="s">
        <v>812</v>
      </c>
      <c r="B235" s="109" t="s">
        <v>813</v>
      </c>
      <c r="C235" s="1369" t="s">
        <v>814</v>
      </c>
      <c r="D235" s="1366">
        <f t="shared" si="33"/>
        <v>0</v>
      </c>
      <c r="E235" s="1367">
        <v>451</v>
      </c>
      <c r="F235" s="1371">
        <f t="shared" si="34"/>
        <v>451</v>
      </c>
      <c r="G235" s="1372">
        <f t="shared" si="35"/>
        <v>451</v>
      </c>
      <c r="H235" s="1332">
        <v>451</v>
      </c>
      <c r="J235" s="1374">
        <f t="shared" si="36"/>
        <v>0</v>
      </c>
      <c r="K235" s="1384">
        <f t="shared" si="37"/>
        <v>0</v>
      </c>
      <c r="EB235" s="47"/>
    </row>
    <row r="236" customHeight="1" spans="1:132">
      <c r="A236" s="290" t="s">
        <v>815</v>
      </c>
      <c r="B236" s="109" t="s">
        <v>816</v>
      </c>
      <c r="C236" s="1369" t="s">
        <v>817</v>
      </c>
      <c r="D236" s="1366">
        <f t="shared" si="33"/>
        <v>0</v>
      </c>
      <c r="E236" s="1367">
        <v>548</v>
      </c>
      <c r="F236" s="1371">
        <f t="shared" si="34"/>
        <v>548</v>
      </c>
      <c r="G236" s="1372">
        <f t="shared" si="35"/>
        <v>548</v>
      </c>
      <c r="H236" s="1332">
        <v>548</v>
      </c>
      <c r="J236" s="1374">
        <f t="shared" si="36"/>
        <v>0</v>
      </c>
      <c r="K236" s="1384">
        <f t="shared" si="37"/>
        <v>0</v>
      </c>
      <c r="EB236" s="47"/>
    </row>
    <row r="237" customHeight="1" spans="1:133">
      <c r="A237" s="290" t="s">
        <v>818</v>
      </c>
      <c r="B237" s="109" t="s">
        <v>819</v>
      </c>
      <c r="C237" s="1369" t="s">
        <v>820</v>
      </c>
      <c r="D237" s="1366">
        <f t="shared" si="33"/>
        <v>-1</v>
      </c>
      <c r="E237" s="1367">
        <v>608</v>
      </c>
      <c r="F237" s="1371">
        <f t="shared" si="34"/>
        <v>607</v>
      </c>
      <c r="G237" s="1372">
        <f t="shared" si="35"/>
        <v>607</v>
      </c>
      <c r="H237" s="1332">
        <v>808</v>
      </c>
      <c r="J237" s="1374">
        <f t="shared" si="36"/>
        <v>0</v>
      </c>
      <c r="K237" s="1384">
        <f t="shared" si="37"/>
        <v>0</v>
      </c>
      <c r="CC237" s="178">
        <v>200</v>
      </c>
      <c r="EB237" s="47"/>
      <c r="EC237" s="178">
        <v>1</v>
      </c>
    </row>
    <row r="238" customHeight="1" spans="1:132">
      <c r="A238" s="290" t="s">
        <v>821</v>
      </c>
      <c r="B238" s="109" t="s">
        <v>822</v>
      </c>
      <c r="C238" s="1369"/>
      <c r="D238" s="1366">
        <f t="shared" si="33"/>
        <v>0</v>
      </c>
      <c r="E238" s="1367">
        <v>342</v>
      </c>
      <c r="F238" s="1371">
        <f t="shared" si="34"/>
        <v>342</v>
      </c>
      <c r="G238" s="1372">
        <f t="shared" si="35"/>
        <v>342</v>
      </c>
      <c r="H238" s="35">
        <v>342</v>
      </c>
      <c r="I238" s="1392"/>
      <c r="J238" s="1374">
        <f t="shared" si="36"/>
        <v>0</v>
      </c>
      <c r="K238" s="1384">
        <f t="shared" si="37"/>
        <v>0</v>
      </c>
      <c r="EB238" s="47"/>
    </row>
    <row r="239" customHeight="1" spans="1:132">
      <c r="A239" s="290" t="s">
        <v>823</v>
      </c>
      <c r="B239" s="109" t="s">
        <v>824</v>
      </c>
      <c r="C239" s="1369"/>
      <c r="D239" s="1366">
        <f t="shared" si="33"/>
        <v>0</v>
      </c>
      <c r="E239" s="1367">
        <v>394</v>
      </c>
      <c r="F239" s="1371">
        <f t="shared" si="34"/>
        <v>394</v>
      </c>
      <c r="G239" s="1372">
        <f t="shared" si="35"/>
        <v>394</v>
      </c>
      <c r="H239" s="35">
        <v>394</v>
      </c>
      <c r="I239" s="1392"/>
      <c r="J239" s="1374">
        <f t="shared" si="36"/>
        <v>0</v>
      </c>
      <c r="K239" s="1384">
        <f t="shared" si="37"/>
        <v>0</v>
      </c>
      <c r="EB239" s="47"/>
    </row>
    <row r="240" customHeight="1" spans="1:132">
      <c r="A240" s="290" t="s">
        <v>825</v>
      </c>
      <c r="B240" s="109" t="s">
        <v>826</v>
      </c>
      <c r="C240" s="1369"/>
      <c r="D240" s="1366">
        <f t="shared" si="33"/>
        <v>0</v>
      </c>
      <c r="E240" s="1367">
        <v>996</v>
      </c>
      <c r="F240" s="1371">
        <f t="shared" si="34"/>
        <v>996</v>
      </c>
      <c r="G240" s="1372">
        <f t="shared" si="35"/>
        <v>996</v>
      </c>
      <c r="H240" s="35">
        <v>996</v>
      </c>
      <c r="I240" s="1392"/>
      <c r="J240" s="1374">
        <f t="shared" si="36"/>
        <v>0</v>
      </c>
      <c r="K240" s="1384">
        <f t="shared" si="37"/>
        <v>0</v>
      </c>
      <c r="EB240" s="47"/>
    </row>
    <row r="241" customHeight="1" spans="1:132">
      <c r="A241" s="290" t="s">
        <v>827</v>
      </c>
      <c r="B241" s="109" t="s">
        <v>828</v>
      </c>
      <c r="C241" s="1369"/>
      <c r="D241" s="1366">
        <f t="shared" si="33"/>
        <v>0</v>
      </c>
      <c r="E241" s="1367">
        <v>399</v>
      </c>
      <c r="F241" s="1371">
        <f t="shared" si="34"/>
        <v>399</v>
      </c>
      <c r="G241" s="1372">
        <f t="shared" si="35"/>
        <v>399</v>
      </c>
      <c r="H241" s="35">
        <v>399</v>
      </c>
      <c r="I241" s="1392"/>
      <c r="J241" s="1374">
        <f t="shared" si="36"/>
        <v>0</v>
      </c>
      <c r="K241" s="1384">
        <f t="shared" si="37"/>
        <v>0</v>
      </c>
      <c r="EB241" s="47"/>
    </row>
    <row r="242" customHeight="1" spans="1:132">
      <c r="A242" s="290" t="s">
        <v>829</v>
      </c>
      <c r="B242" s="109" t="s">
        <v>830</v>
      </c>
      <c r="C242" s="1369"/>
      <c r="D242" s="1366">
        <f t="shared" si="33"/>
        <v>0</v>
      </c>
      <c r="E242" s="1367">
        <v>380</v>
      </c>
      <c r="F242" s="1371">
        <f t="shared" si="34"/>
        <v>380</v>
      </c>
      <c r="G242" s="1372">
        <f t="shared" si="35"/>
        <v>380</v>
      </c>
      <c r="H242" s="35">
        <v>380</v>
      </c>
      <c r="I242" s="1392"/>
      <c r="J242" s="1374">
        <f t="shared" si="36"/>
        <v>0</v>
      </c>
      <c r="K242" s="1384">
        <f t="shared" si="37"/>
        <v>0</v>
      </c>
      <c r="EB242" s="47"/>
    </row>
    <row r="243" customHeight="1" spans="1:132">
      <c r="A243" s="290" t="s">
        <v>831</v>
      </c>
      <c r="B243" s="109" t="s">
        <v>832</v>
      </c>
      <c r="C243" s="1369"/>
      <c r="D243" s="1366">
        <f t="shared" si="33"/>
        <v>0</v>
      </c>
      <c r="E243" s="1367">
        <v>304</v>
      </c>
      <c r="F243" s="1371">
        <f t="shared" si="34"/>
        <v>304</v>
      </c>
      <c r="G243" s="1372">
        <f t="shared" si="35"/>
        <v>304</v>
      </c>
      <c r="H243" s="35">
        <v>304</v>
      </c>
      <c r="I243" s="1392"/>
      <c r="J243" s="1374">
        <f t="shared" si="36"/>
        <v>0</v>
      </c>
      <c r="K243" s="1384">
        <f t="shared" si="37"/>
        <v>0</v>
      </c>
      <c r="EB243" s="47"/>
    </row>
    <row r="244" customHeight="1" spans="1:132">
      <c r="A244" s="290" t="s">
        <v>833</v>
      </c>
      <c r="B244" s="109" t="s">
        <v>834</v>
      </c>
      <c r="C244" s="1369"/>
      <c r="D244" s="1366">
        <f t="shared" si="33"/>
        <v>0</v>
      </c>
      <c r="E244" s="1367">
        <v>232</v>
      </c>
      <c r="F244" s="1371">
        <f t="shared" si="34"/>
        <v>232</v>
      </c>
      <c r="G244" s="1372">
        <f t="shared" si="35"/>
        <v>232</v>
      </c>
      <c r="H244" s="35">
        <v>232</v>
      </c>
      <c r="I244" s="1392"/>
      <c r="J244" s="1374">
        <f t="shared" si="36"/>
        <v>0</v>
      </c>
      <c r="K244" s="1384">
        <f t="shared" si="37"/>
        <v>0</v>
      </c>
      <c r="EB244" s="47"/>
    </row>
    <row r="245" customHeight="1" spans="1:132">
      <c r="A245" s="290" t="s">
        <v>835</v>
      </c>
      <c r="B245" s="109" t="s">
        <v>836</v>
      </c>
      <c r="C245" s="1369"/>
      <c r="D245" s="1366">
        <f t="shared" si="33"/>
        <v>0</v>
      </c>
      <c r="E245" s="1367">
        <v>524</v>
      </c>
      <c r="F245" s="1371">
        <f t="shared" si="34"/>
        <v>524</v>
      </c>
      <c r="G245" s="1372">
        <f t="shared" si="35"/>
        <v>524</v>
      </c>
      <c r="H245" s="35">
        <v>524</v>
      </c>
      <c r="I245" s="1392"/>
      <c r="J245" s="1374">
        <f t="shared" si="36"/>
        <v>0</v>
      </c>
      <c r="K245" s="1384">
        <f t="shared" si="37"/>
        <v>0</v>
      </c>
      <c r="EB245" s="47"/>
    </row>
    <row r="246" s="178" customFormat="1" customHeight="1" spans="1:133">
      <c r="A246" s="290" t="s">
        <v>837</v>
      </c>
      <c r="B246" s="109" t="s">
        <v>838</v>
      </c>
      <c r="C246" s="1369" t="s">
        <v>839</v>
      </c>
      <c r="D246" s="1366">
        <f t="shared" si="33"/>
        <v>-264</v>
      </c>
      <c r="E246" s="1367">
        <v>1731</v>
      </c>
      <c r="F246" s="1371">
        <f t="shared" si="34"/>
        <v>1467</v>
      </c>
      <c r="G246" s="1372">
        <f t="shared" si="35"/>
        <v>1467</v>
      </c>
      <c r="H246" s="1374">
        <v>2679</v>
      </c>
      <c r="I246" s="1333"/>
      <c r="J246" s="1374">
        <f t="shared" si="36"/>
        <v>0</v>
      </c>
      <c r="K246" s="1384">
        <f t="shared" si="37"/>
        <v>1000</v>
      </c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336"/>
      <c r="W246" s="1336"/>
      <c r="X246" s="1336"/>
      <c r="Y246" s="1337">
        <v>1000</v>
      </c>
      <c r="Z246" s="1337"/>
      <c r="AA246" s="1336"/>
      <c r="AB246" s="1336"/>
      <c r="AC246" s="1336"/>
      <c r="AD246" s="1336"/>
      <c r="AE246" s="1336"/>
      <c r="AF246" s="1336"/>
      <c r="AG246" s="1338">
        <v>96</v>
      </c>
      <c r="AH246" s="46">
        <v>96</v>
      </c>
      <c r="AI246" s="46">
        <v>288</v>
      </c>
      <c r="AJ246" s="46"/>
      <c r="AK246" s="178">
        <v>1</v>
      </c>
      <c r="AL246" s="46"/>
      <c r="AM246" s="178">
        <v>48</v>
      </c>
      <c r="AP246" s="46">
        <v>400</v>
      </c>
      <c r="AS246" s="178">
        <v>2</v>
      </c>
      <c r="AW246" s="178">
        <v>480</v>
      </c>
      <c r="BS246" s="178">
        <v>48</v>
      </c>
      <c r="BX246" s="178">
        <v>50</v>
      </c>
      <c r="CL246" s="178">
        <v>192</v>
      </c>
      <c r="CQ246" s="178">
        <v>288</v>
      </c>
      <c r="CR246" s="1340"/>
      <c r="DG246" s="178">
        <v>100</v>
      </c>
      <c r="DP246" s="178">
        <v>20</v>
      </c>
      <c r="DW246" s="178">
        <v>96</v>
      </c>
      <c r="EB246" s="47"/>
      <c r="EC246" s="178">
        <v>7</v>
      </c>
    </row>
    <row r="247" s="178" customFormat="1" customHeight="1" spans="1:132">
      <c r="A247" s="290" t="s">
        <v>840</v>
      </c>
      <c r="B247" s="109" t="s">
        <v>841</v>
      </c>
      <c r="C247" s="1369" t="s">
        <v>842</v>
      </c>
      <c r="D247" s="1361">
        <f t="shared" si="33"/>
        <v>0</v>
      </c>
      <c r="E247" s="1367">
        <v>101</v>
      </c>
      <c r="F247" s="1371">
        <f t="shared" si="34"/>
        <v>101</v>
      </c>
      <c r="G247" s="1427">
        <f t="shared" si="35"/>
        <v>101</v>
      </c>
      <c r="H247" s="1428">
        <v>1838</v>
      </c>
      <c r="I247" s="1430"/>
      <c r="J247" s="1393">
        <f t="shared" si="36"/>
        <v>0</v>
      </c>
      <c r="K247" s="1431">
        <f t="shared" si="37"/>
        <v>0</v>
      </c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432"/>
      <c r="W247" s="1432"/>
      <c r="X247" s="1432"/>
      <c r="Y247" s="1432"/>
      <c r="Z247" s="1434"/>
      <c r="AA247" s="1432"/>
      <c r="AB247" s="1432"/>
      <c r="AC247" s="1432"/>
      <c r="AD247" s="1432"/>
      <c r="AE247" s="1432"/>
      <c r="AF247" s="1432"/>
      <c r="AG247" s="1338"/>
      <c r="AI247" s="1339"/>
      <c r="AJ247" s="1339"/>
      <c r="AK247" s="178">
        <v>1</v>
      </c>
      <c r="AL247" s="1339"/>
      <c r="AM247" s="178">
        <v>16</v>
      </c>
      <c r="AW247" s="178">
        <v>760</v>
      </c>
      <c r="CL247" s="178">
        <v>960</v>
      </c>
      <c r="CR247" s="1340"/>
      <c r="EB247" s="47"/>
    </row>
    <row r="248" s="178" customFormat="1" customHeight="1" spans="1:132">
      <c r="A248" s="290" t="s">
        <v>843</v>
      </c>
      <c r="B248" s="109" t="s">
        <v>844</v>
      </c>
      <c r="C248" s="1369" t="s">
        <v>842</v>
      </c>
      <c r="D248" s="1361">
        <f t="shared" si="33"/>
        <v>-34</v>
      </c>
      <c r="E248" s="1367">
        <v>34</v>
      </c>
      <c r="F248" s="1371">
        <f t="shared" si="34"/>
        <v>0</v>
      </c>
      <c r="G248" s="1427">
        <f t="shared" si="35"/>
        <v>0</v>
      </c>
      <c r="H248" s="1428">
        <v>1777</v>
      </c>
      <c r="I248" s="1430"/>
      <c r="J248" s="1393">
        <f t="shared" si="36"/>
        <v>0</v>
      </c>
      <c r="K248" s="1431">
        <f t="shared" si="37"/>
        <v>0</v>
      </c>
      <c r="L248" s="152"/>
      <c r="M248" s="152"/>
      <c r="N248" s="152"/>
      <c r="O248" s="152"/>
      <c r="P248" s="152"/>
      <c r="Q248" s="152"/>
      <c r="R248" s="152"/>
      <c r="S248" s="152"/>
      <c r="T248" s="152"/>
      <c r="U248" s="152"/>
      <c r="V248" s="1432"/>
      <c r="W248" s="1432"/>
      <c r="X248" s="1432"/>
      <c r="Y248" s="1432"/>
      <c r="Z248" s="1434"/>
      <c r="AA248" s="1432"/>
      <c r="AB248" s="1432"/>
      <c r="AC248" s="1432"/>
      <c r="AD248" s="1432"/>
      <c r="AE248" s="1432"/>
      <c r="AF248" s="1432"/>
      <c r="AG248" s="1338"/>
      <c r="AI248" s="1339"/>
      <c r="AJ248" s="1339"/>
      <c r="AK248" s="178">
        <v>1</v>
      </c>
      <c r="AL248" s="1339"/>
      <c r="AM248" s="178">
        <v>16</v>
      </c>
      <c r="AW248" s="178">
        <v>760</v>
      </c>
      <c r="BO248" s="178">
        <v>500</v>
      </c>
      <c r="BS248" s="178">
        <v>500</v>
      </c>
      <c r="CR248" s="1340"/>
      <c r="EB248" s="47"/>
    </row>
    <row r="249" s="153" customFormat="1" customHeight="1" spans="1:684">
      <c r="A249" s="290" t="s">
        <v>845</v>
      </c>
      <c r="B249" s="109" t="s">
        <v>846</v>
      </c>
      <c r="C249" s="1369"/>
      <c r="D249" s="1361">
        <f t="shared" si="33"/>
        <v>-200</v>
      </c>
      <c r="E249" s="1367">
        <v>670</v>
      </c>
      <c r="F249" s="1371">
        <f t="shared" si="34"/>
        <v>470</v>
      </c>
      <c r="G249" s="1427">
        <f t="shared" si="35"/>
        <v>470</v>
      </c>
      <c r="H249" s="1428">
        <v>1950</v>
      </c>
      <c r="I249" s="1430"/>
      <c r="J249" s="1393">
        <f t="shared" si="36"/>
        <v>0</v>
      </c>
      <c r="K249" s="1431">
        <f t="shared" si="37"/>
        <v>0</v>
      </c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432"/>
      <c r="W249" s="1432"/>
      <c r="X249" s="1432"/>
      <c r="Y249" s="1432"/>
      <c r="Z249" s="1434"/>
      <c r="AA249" s="1432"/>
      <c r="AB249" s="1432"/>
      <c r="AC249" s="1432"/>
      <c r="AD249" s="1432"/>
      <c r="AE249" s="1432"/>
      <c r="AF249" s="1432"/>
      <c r="AG249" s="1338"/>
      <c r="AH249" s="178"/>
      <c r="AI249" s="1339"/>
      <c r="AJ249" s="1339"/>
      <c r="AK249" s="178"/>
      <c r="AL249" s="1339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78"/>
      <c r="CB249" s="178"/>
      <c r="CC249" s="178"/>
      <c r="CD249" s="178"/>
      <c r="CE249" s="178"/>
      <c r="CF249" s="178"/>
      <c r="CG249" s="178"/>
      <c r="CH249" s="178"/>
      <c r="CI249" s="178"/>
      <c r="CJ249" s="178"/>
      <c r="CK249" s="178"/>
      <c r="CL249" s="178">
        <v>1280</v>
      </c>
      <c r="CM249" s="178"/>
      <c r="CN249" s="178"/>
      <c r="CO249" s="178"/>
      <c r="CP249" s="178"/>
      <c r="CQ249" s="178"/>
      <c r="CR249" s="1340"/>
      <c r="CS249" s="178">
        <v>200</v>
      </c>
      <c r="CT249" s="178"/>
      <c r="CU249" s="178"/>
      <c r="CV249" s="178"/>
      <c r="CW249" s="178"/>
      <c r="CX249" s="178"/>
      <c r="CY249" s="178"/>
      <c r="CZ249" s="178"/>
      <c r="DA249" s="178"/>
      <c r="DB249" s="178"/>
      <c r="DC249" s="178"/>
      <c r="DD249" s="178"/>
      <c r="DE249" s="178"/>
      <c r="DF249" s="178"/>
      <c r="DG249" s="178"/>
      <c r="DH249" s="178"/>
      <c r="DI249" s="178"/>
      <c r="DJ249" s="178"/>
      <c r="DK249" s="178"/>
      <c r="DL249" s="178"/>
      <c r="DM249" s="178"/>
      <c r="DN249" s="178"/>
      <c r="DO249" s="178"/>
      <c r="DP249" s="178"/>
      <c r="DQ249" s="178"/>
      <c r="DR249" s="178"/>
      <c r="DS249" s="178"/>
      <c r="DT249" s="178"/>
      <c r="DU249" s="178"/>
      <c r="DV249" s="178"/>
      <c r="DW249" s="178"/>
      <c r="DX249" s="178"/>
      <c r="DY249" s="178"/>
      <c r="DZ249" s="178"/>
      <c r="EA249" s="178"/>
      <c r="EB249" s="47"/>
      <c r="EC249" s="178"/>
      <c r="ED249" s="178"/>
      <c r="EE249" s="178"/>
      <c r="EF249" s="178"/>
      <c r="EG249" s="178"/>
      <c r="EH249" s="178"/>
      <c r="EI249" s="178"/>
      <c r="EJ249" s="178"/>
      <c r="EK249" s="178"/>
      <c r="EL249" s="178"/>
      <c r="EM249" s="178"/>
      <c r="EN249" s="178"/>
      <c r="EO249" s="178"/>
      <c r="EP249" s="178"/>
      <c r="EQ249" s="178"/>
      <c r="ER249" s="178"/>
      <c r="ES249" s="178"/>
      <c r="ET249" s="178"/>
      <c r="EU249" s="178"/>
      <c r="EV249" s="178"/>
      <c r="EW249" s="178"/>
      <c r="EX249" s="178"/>
      <c r="EY249" s="178"/>
      <c r="EZ249" s="178"/>
      <c r="FA249" s="178"/>
      <c r="FB249" s="178"/>
      <c r="FC249" s="178"/>
      <c r="FD249" s="178"/>
      <c r="FE249" s="178"/>
      <c r="FF249" s="178"/>
      <c r="FG249" s="178"/>
      <c r="FH249" s="178"/>
      <c r="FI249" s="178"/>
      <c r="FJ249" s="178"/>
      <c r="FK249" s="178"/>
      <c r="FL249" s="178"/>
      <c r="FM249" s="178"/>
      <c r="FN249" s="178"/>
      <c r="FO249" s="178"/>
      <c r="FP249" s="178"/>
      <c r="FQ249" s="178"/>
      <c r="FR249" s="178"/>
      <c r="FS249" s="178"/>
      <c r="FT249" s="178"/>
      <c r="FU249" s="178"/>
      <c r="FV249" s="178"/>
      <c r="FW249" s="178"/>
      <c r="FX249" s="178"/>
      <c r="FY249" s="178"/>
      <c r="FZ249" s="178"/>
      <c r="GA249" s="178"/>
      <c r="GB249" s="178"/>
      <c r="GC249" s="178"/>
      <c r="GD249" s="178"/>
      <c r="GE249" s="178"/>
      <c r="GF249" s="178"/>
      <c r="GG249" s="178"/>
      <c r="GH249" s="178"/>
      <c r="GI249" s="178"/>
      <c r="GJ249" s="178"/>
      <c r="GK249" s="178"/>
      <c r="GL249" s="178"/>
      <c r="GM249" s="178"/>
      <c r="GN249" s="178"/>
      <c r="GO249" s="178"/>
      <c r="GP249" s="178"/>
      <c r="GQ249" s="178"/>
      <c r="GR249" s="178"/>
      <c r="GS249" s="178"/>
      <c r="GT249" s="178"/>
      <c r="GU249" s="178"/>
      <c r="GV249" s="178"/>
      <c r="GW249" s="178"/>
      <c r="GX249" s="178"/>
      <c r="GY249" s="178"/>
      <c r="GZ249" s="178"/>
      <c r="HA249" s="178"/>
      <c r="HB249" s="178"/>
      <c r="HC249" s="178"/>
      <c r="HD249" s="178"/>
      <c r="HE249" s="178"/>
      <c r="HF249" s="178"/>
      <c r="HG249" s="178"/>
      <c r="HH249" s="178"/>
      <c r="HI249" s="178"/>
      <c r="HJ249" s="178"/>
      <c r="HK249" s="178"/>
      <c r="HL249" s="178"/>
      <c r="HM249" s="178"/>
      <c r="HN249" s="178"/>
      <c r="HO249" s="178"/>
      <c r="HP249" s="178"/>
      <c r="HQ249" s="178"/>
      <c r="HR249" s="178"/>
      <c r="HS249" s="178"/>
      <c r="HT249" s="178"/>
      <c r="HU249" s="178"/>
      <c r="HV249" s="178"/>
      <c r="HW249" s="178"/>
      <c r="HX249" s="178"/>
      <c r="HY249" s="178"/>
      <c r="HZ249" s="178"/>
      <c r="IA249" s="178"/>
      <c r="IB249" s="178"/>
      <c r="IC249" s="178"/>
      <c r="ID249" s="178"/>
      <c r="IE249" s="178"/>
      <c r="IF249" s="178"/>
      <c r="IG249" s="178"/>
      <c r="IH249" s="178"/>
      <c r="II249" s="178"/>
      <c r="IJ249" s="178"/>
      <c r="IK249" s="178"/>
      <c r="IL249" s="178"/>
      <c r="IM249" s="178"/>
      <c r="IN249" s="178"/>
      <c r="IO249" s="178"/>
      <c r="IP249" s="178"/>
      <c r="IQ249" s="178"/>
      <c r="IR249" s="178"/>
      <c r="IS249" s="178"/>
      <c r="IT249" s="178"/>
      <c r="IU249" s="178"/>
      <c r="IV249" s="178"/>
      <c r="IW249" s="178"/>
      <c r="IX249" s="178"/>
      <c r="IY249" s="178"/>
      <c r="IZ249" s="178"/>
      <c r="JA249" s="178"/>
      <c r="JB249" s="178"/>
      <c r="JC249" s="178"/>
      <c r="JD249" s="178"/>
      <c r="JE249" s="178"/>
      <c r="JF249" s="178"/>
      <c r="JG249" s="178"/>
      <c r="JH249" s="178"/>
      <c r="JI249" s="178"/>
      <c r="JJ249" s="178"/>
      <c r="JK249" s="178"/>
      <c r="JL249" s="178"/>
      <c r="JM249" s="178"/>
      <c r="JN249" s="178"/>
      <c r="JO249" s="178"/>
      <c r="JP249" s="178"/>
      <c r="JQ249" s="178"/>
      <c r="JR249" s="178"/>
      <c r="JS249" s="178"/>
      <c r="JT249" s="178"/>
      <c r="JU249" s="178"/>
      <c r="JV249" s="178"/>
      <c r="JW249" s="178"/>
      <c r="JX249" s="178"/>
      <c r="JY249" s="178"/>
      <c r="JZ249" s="178"/>
      <c r="KA249" s="178"/>
      <c r="KB249" s="178"/>
      <c r="KC249" s="178"/>
      <c r="KD249" s="178"/>
      <c r="KE249" s="178"/>
      <c r="KF249" s="178"/>
      <c r="KG249" s="178"/>
      <c r="KH249" s="178"/>
      <c r="KI249" s="178"/>
      <c r="KJ249" s="178"/>
      <c r="KK249" s="178"/>
      <c r="KL249" s="178"/>
      <c r="KM249" s="178"/>
      <c r="KN249" s="178"/>
      <c r="KO249" s="178"/>
      <c r="KP249" s="178"/>
      <c r="KQ249" s="178"/>
      <c r="KR249" s="178"/>
      <c r="KS249" s="178"/>
      <c r="KT249" s="178"/>
      <c r="KU249" s="178"/>
      <c r="KV249" s="178"/>
      <c r="KW249" s="178"/>
      <c r="KX249" s="178"/>
      <c r="KY249" s="178"/>
      <c r="KZ249" s="178"/>
      <c r="LA249" s="178"/>
      <c r="LB249" s="178"/>
      <c r="LC249" s="178"/>
      <c r="LD249" s="178"/>
      <c r="LE249" s="178"/>
      <c r="LF249" s="178"/>
      <c r="LG249" s="178"/>
      <c r="LH249" s="178"/>
      <c r="LI249" s="178"/>
      <c r="LJ249" s="178"/>
      <c r="LK249" s="178"/>
      <c r="LL249" s="178"/>
      <c r="LM249" s="178"/>
      <c r="LN249" s="178"/>
      <c r="LO249" s="178"/>
      <c r="LP249" s="178"/>
      <c r="LQ249" s="178"/>
      <c r="LR249" s="178"/>
      <c r="LS249" s="178"/>
      <c r="LT249" s="178"/>
      <c r="LU249" s="178"/>
      <c r="LV249" s="178"/>
      <c r="LW249" s="178"/>
      <c r="LX249" s="178"/>
      <c r="LY249" s="178"/>
      <c r="LZ249" s="178"/>
      <c r="MA249" s="178"/>
      <c r="MB249" s="178"/>
      <c r="MC249" s="178"/>
      <c r="MD249" s="178"/>
      <c r="ME249" s="178"/>
      <c r="MF249" s="178"/>
      <c r="MG249" s="178"/>
      <c r="MH249" s="178"/>
      <c r="MI249" s="178"/>
      <c r="MJ249" s="178"/>
      <c r="MK249" s="178"/>
      <c r="ML249" s="178"/>
      <c r="MM249" s="178"/>
      <c r="MN249" s="178"/>
      <c r="MO249" s="178"/>
      <c r="MP249" s="178"/>
      <c r="MQ249" s="178"/>
      <c r="MR249" s="178"/>
      <c r="MS249" s="178"/>
      <c r="MT249" s="178"/>
      <c r="MU249" s="178"/>
      <c r="MV249" s="178"/>
      <c r="MW249" s="178"/>
      <c r="MX249" s="178"/>
      <c r="MY249" s="178"/>
      <c r="MZ249" s="178"/>
      <c r="NA249" s="178"/>
      <c r="NB249" s="178"/>
      <c r="NC249" s="178"/>
      <c r="ND249" s="178"/>
      <c r="NE249" s="178"/>
      <c r="NF249" s="178"/>
      <c r="NG249" s="178"/>
      <c r="NH249" s="178"/>
      <c r="NI249" s="178"/>
      <c r="NJ249" s="178"/>
      <c r="NK249" s="178"/>
      <c r="NL249" s="178"/>
      <c r="NM249" s="178"/>
      <c r="NN249" s="178"/>
      <c r="NO249" s="178"/>
      <c r="NP249" s="178"/>
      <c r="NQ249" s="178"/>
      <c r="NR249" s="178"/>
      <c r="NS249" s="178"/>
      <c r="NT249" s="178"/>
      <c r="NU249" s="178"/>
      <c r="NV249" s="178"/>
      <c r="NW249" s="178"/>
      <c r="NX249" s="178"/>
      <c r="NY249" s="178"/>
      <c r="NZ249" s="178"/>
      <c r="OA249" s="178"/>
      <c r="OB249" s="178"/>
      <c r="OC249" s="178"/>
      <c r="OD249" s="178"/>
      <c r="OE249" s="178"/>
      <c r="OF249" s="178"/>
      <c r="OG249" s="178"/>
      <c r="OH249" s="178"/>
      <c r="OI249" s="178"/>
      <c r="OJ249" s="178"/>
      <c r="OK249" s="178"/>
      <c r="OL249" s="178"/>
      <c r="OM249" s="178"/>
      <c r="ON249" s="178"/>
      <c r="OO249" s="178"/>
      <c r="OP249" s="178"/>
      <c r="OQ249" s="178"/>
      <c r="OR249" s="178"/>
      <c r="OS249" s="178"/>
      <c r="OT249" s="178"/>
      <c r="OU249" s="178"/>
      <c r="OV249" s="178"/>
      <c r="OW249" s="178"/>
      <c r="OX249" s="178"/>
      <c r="OY249" s="178"/>
      <c r="OZ249" s="178"/>
      <c r="PA249" s="178"/>
      <c r="PB249" s="178"/>
      <c r="PC249" s="178"/>
      <c r="PD249" s="178"/>
      <c r="PE249" s="178"/>
      <c r="PF249" s="178"/>
      <c r="PG249" s="178"/>
      <c r="PH249" s="178"/>
      <c r="PI249" s="178"/>
      <c r="PJ249" s="178"/>
      <c r="PK249" s="178"/>
      <c r="PL249" s="178"/>
      <c r="PM249" s="178"/>
      <c r="PN249" s="178"/>
      <c r="PO249" s="178"/>
      <c r="PP249" s="178"/>
      <c r="PQ249" s="178"/>
      <c r="PR249" s="178"/>
      <c r="PS249" s="178"/>
      <c r="PT249" s="178"/>
      <c r="PU249" s="178"/>
      <c r="PV249" s="178"/>
      <c r="PW249" s="178"/>
      <c r="PX249" s="178"/>
      <c r="PY249" s="178"/>
      <c r="PZ249" s="178"/>
      <c r="QA249" s="178"/>
      <c r="QB249" s="178"/>
      <c r="QC249" s="178"/>
      <c r="QD249" s="178"/>
      <c r="QE249" s="178"/>
      <c r="QF249" s="178"/>
      <c r="QG249" s="178"/>
      <c r="QH249" s="178"/>
      <c r="QI249" s="178"/>
      <c r="QJ249" s="178"/>
      <c r="QK249" s="178"/>
      <c r="QL249" s="178"/>
      <c r="QM249" s="178"/>
      <c r="QN249" s="178"/>
      <c r="QO249" s="178"/>
      <c r="QP249" s="178"/>
      <c r="QQ249" s="178"/>
      <c r="QR249" s="178"/>
      <c r="QS249" s="178"/>
      <c r="QT249" s="178"/>
      <c r="QU249" s="178"/>
      <c r="QV249" s="178"/>
      <c r="QW249" s="178"/>
      <c r="QX249" s="178"/>
      <c r="QY249" s="178"/>
      <c r="QZ249" s="178"/>
      <c r="RA249" s="178"/>
      <c r="RB249" s="178"/>
      <c r="RC249" s="178"/>
      <c r="RD249" s="178"/>
      <c r="RE249" s="178"/>
      <c r="RF249" s="178"/>
      <c r="RG249" s="178"/>
      <c r="RH249" s="178"/>
      <c r="RI249" s="178"/>
      <c r="RJ249" s="178"/>
      <c r="RK249" s="178"/>
      <c r="RL249" s="178"/>
      <c r="RM249" s="178"/>
      <c r="RN249" s="178"/>
      <c r="RO249" s="178"/>
      <c r="RP249" s="178"/>
      <c r="RQ249" s="178"/>
      <c r="RR249" s="178"/>
      <c r="RS249" s="178"/>
      <c r="RT249" s="178"/>
      <c r="RU249" s="178"/>
      <c r="RV249" s="178"/>
      <c r="RW249" s="178"/>
      <c r="RX249" s="178"/>
      <c r="RY249" s="178"/>
      <c r="RZ249" s="178"/>
      <c r="SA249" s="178"/>
      <c r="SB249" s="178"/>
      <c r="SC249" s="178"/>
      <c r="SD249" s="178"/>
      <c r="SE249" s="178"/>
      <c r="SF249" s="178"/>
      <c r="SG249" s="178"/>
      <c r="SH249" s="178"/>
      <c r="SI249" s="178"/>
      <c r="SJ249" s="178"/>
      <c r="SK249" s="178"/>
      <c r="SL249" s="178"/>
      <c r="SM249" s="178"/>
      <c r="SN249" s="178"/>
      <c r="SO249" s="178"/>
      <c r="SP249" s="178"/>
      <c r="SQ249" s="178"/>
      <c r="SR249" s="178"/>
      <c r="SS249" s="178"/>
      <c r="ST249" s="178"/>
      <c r="SU249" s="178"/>
      <c r="SV249" s="178"/>
      <c r="SW249" s="178"/>
      <c r="SX249" s="178"/>
      <c r="SY249" s="178"/>
      <c r="SZ249" s="178"/>
      <c r="TA249" s="178"/>
      <c r="TB249" s="178"/>
      <c r="TC249" s="178"/>
      <c r="TD249" s="178"/>
      <c r="TE249" s="178"/>
      <c r="TF249" s="178"/>
      <c r="TG249" s="178"/>
      <c r="TH249" s="178"/>
      <c r="TI249" s="178"/>
      <c r="TJ249" s="178"/>
      <c r="TK249" s="178"/>
      <c r="TL249" s="178"/>
      <c r="TM249" s="178"/>
      <c r="TN249" s="178"/>
      <c r="TO249" s="178"/>
      <c r="TP249" s="178"/>
      <c r="TQ249" s="178"/>
      <c r="TR249" s="178"/>
      <c r="TS249" s="178"/>
      <c r="TT249" s="178"/>
      <c r="TU249" s="178"/>
      <c r="TV249" s="178"/>
      <c r="TW249" s="178"/>
      <c r="TX249" s="178"/>
      <c r="TY249" s="178"/>
      <c r="TZ249" s="178"/>
      <c r="UA249" s="178"/>
      <c r="UB249" s="178"/>
      <c r="UC249" s="178"/>
      <c r="UD249" s="178"/>
      <c r="UE249" s="178"/>
      <c r="UF249" s="178"/>
      <c r="UG249" s="178"/>
      <c r="UH249" s="178"/>
      <c r="UI249" s="178"/>
      <c r="UJ249" s="178"/>
      <c r="UK249" s="178"/>
      <c r="UL249" s="178"/>
      <c r="UM249" s="178"/>
      <c r="UN249" s="178"/>
      <c r="UO249" s="178"/>
      <c r="UP249" s="178"/>
      <c r="UQ249" s="178"/>
      <c r="UR249" s="178"/>
      <c r="US249" s="178"/>
      <c r="UT249" s="178"/>
      <c r="UU249" s="178"/>
      <c r="UV249" s="178"/>
      <c r="UW249" s="178"/>
      <c r="UX249" s="178"/>
      <c r="UY249" s="178"/>
      <c r="UZ249" s="178"/>
      <c r="VA249" s="178"/>
      <c r="VB249" s="178"/>
      <c r="VC249" s="178"/>
      <c r="VD249" s="178"/>
      <c r="VE249" s="178"/>
      <c r="VF249" s="178"/>
      <c r="VG249" s="178"/>
      <c r="VH249" s="178"/>
      <c r="VI249" s="178"/>
      <c r="VJ249" s="178"/>
      <c r="VK249" s="178"/>
      <c r="VL249" s="178"/>
      <c r="VM249" s="178"/>
      <c r="VN249" s="178"/>
      <c r="VO249" s="178"/>
      <c r="VP249" s="178"/>
      <c r="VQ249" s="178"/>
      <c r="VR249" s="178"/>
      <c r="VS249" s="178"/>
      <c r="VT249" s="178"/>
      <c r="VU249" s="178"/>
      <c r="VV249" s="178"/>
      <c r="VW249" s="178"/>
      <c r="VX249" s="178"/>
      <c r="VY249" s="178"/>
      <c r="VZ249" s="178"/>
      <c r="WA249" s="178"/>
      <c r="WB249" s="178"/>
      <c r="WC249" s="178"/>
      <c r="WD249" s="178"/>
      <c r="WE249" s="178"/>
      <c r="WF249" s="178"/>
      <c r="WG249" s="178"/>
      <c r="WH249" s="178"/>
      <c r="WI249" s="178"/>
      <c r="WJ249" s="178"/>
      <c r="WK249" s="178"/>
      <c r="WL249" s="178"/>
      <c r="WM249" s="178"/>
      <c r="WN249" s="178"/>
      <c r="WO249" s="178"/>
      <c r="WP249" s="178"/>
      <c r="WQ249" s="178"/>
      <c r="WR249" s="178"/>
      <c r="WS249" s="178"/>
      <c r="WT249" s="178"/>
      <c r="WU249" s="178"/>
      <c r="WV249" s="178"/>
      <c r="WW249" s="178"/>
      <c r="WX249" s="178"/>
      <c r="WY249" s="178"/>
      <c r="WZ249" s="178"/>
      <c r="XA249" s="178"/>
      <c r="XB249" s="178"/>
      <c r="XC249" s="178"/>
      <c r="XD249" s="178"/>
      <c r="XE249" s="178"/>
      <c r="XF249" s="178"/>
      <c r="XG249" s="178"/>
      <c r="XH249" s="178"/>
      <c r="XI249" s="178"/>
      <c r="XJ249" s="178"/>
      <c r="XK249" s="178"/>
      <c r="XL249" s="178"/>
      <c r="XM249" s="178"/>
      <c r="XN249" s="178"/>
      <c r="XO249" s="178"/>
      <c r="XP249" s="178"/>
      <c r="XQ249" s="178"/>
      <c r="XR249" s="178"/>
      <c r="XS249" s="178"/>
      <c r="XT249" s="178"/>
      <c r="XU249" s="178"/>
      <c r="XV249" s="178"/>
      <c r="XW249" s="178"/>
      <c r="XX249" s="178"/>
      <c r="XY249" s="178"/>
      <c r="XZ249" s="178"/>
      <c r="YA249" s="178"/>
      <c r="YB249" s="178"/>
      <c r="YC249" s="178"/>
      <c r="YD249" s="178"/>
      <c r="YE249" s="178"/>
      <c r="YF249" s="178"/>
      <c r="YG249" s="178"/>
      <c r="YH249" s="178"/>
      <c r="YI249" s="178"/>
      <c r="YJ249" s="178"/>
      <c r="YK249" s="178"/>
      <c r="YL249" s="178"/>
      <c r="YM249" s="178"/>
      <c r="YN249" s="178"/>
      <c r="YO249" s="178"/>
      <c r="YP249" s="178"/>
      <c r="YQ249" s="178"/>
      <c r="YR249" s="178"/>
      <c r="YS249" s="178"/>
      <c r="YT249" s="178"/>
      <c r="YU249" s="178"/>
      <c r="YV249" s="178"/>
      <c r="YW249" s="178"/>
      <c r="YX249" s="178"/>
      <c r="YY249" s="178"/>
      <c r="YZ249" s="178"/>
      <c r="ZA249" s="178"/>
      <c r="ZB249" s="178"/>
      <c r="ZC249" s="178"/>
      <c r="ZD249" s="178"/>
      <c r="ZE249" s="178"/>
      <c r="ZF249" s="178"/>
      <c r="ZG249" s="178"/>
      <c r="ZH249" s="178"/>
    </row>
    <row r="250" s="153" customFormat="1" customHeight="1" spans="1:684">
      <c r="A250" s="290" t="s">
        <v>847</v>
      </c>
      <c r="B250" s="109" t="s">
        <v>846</v>
      </c>
      <c r="C250" s="1369" t="s">
        <v>846</v>
      </c>
      <c r="D250" s="1361">
        <f t="shared" si="33"/>
        <v>-10</v>
      </c>
      <c r="E250" s="1367">
        <v>393</v>
      </c>
      <c r="F250" s="1371">
        <f t="shared" si="34"/>
        <v>383</v>
      </c>
      <c r="G250" s="1427">
        <f t="shared" si="35"/>
        <v>383</v>
      </c>
      <c r="H250" s="1428">
        <v>963</v>
      </c>
      <c r="I250" s="1430"/>
      <c r="J250" s="1393">
        <f t="shared" si="36"/>
        <v>0</v>
      </c>
      <c r="K250" s="1431">
        <f t="shared" si="37"/>
        <v>0</v>
      </c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432"/>
      <c r="W250" s="1432"/>
      <c r="X250" s="1432"/>
      <c r="Y250" s="1432"/>
      <c r="Z250" s="1434"/>
      <c r="AA250" s="1432"/>
      <c r="AB250" s="1432"/>
      <c r="AC250" s="1432"/>
      <c r="AD250" s="1432"/>
      <c r="AE250" s="1432"/>
      <c r="AF250" s="1432"/>
      <c r="AG250" s="1338"/>
      <c r="AH250" s="178"/>
      <c r="AI250" s="1339"/>
      <c r="AJ250" s="1339"/>
      <c r="AK250" s="178"/>
      <c r="AL250" s="1339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>
        <v>520</v>
      </c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>
        <v>50</v>
      </c>
      <c r="BY250" s="178"/>
      <c r="BZ250" s="178"/>
      <c r="CA250" s="178"/>
      <c r="CB250" s="178"/>
      <c r="CC250" s="178"/>
      <c r="CD250" s="178"/>
      <c r="CE250" s="178"/>
      <c r="CF250" s="178"/>
      <c r="CG250" s="178"/>
      <c r="CH250" s="178"/>
      <c r="CI250" s="178"/>
      <c r="CJ250" s="178"/>
      <c r="CK250" s="178"/>
      <c r="CL250" s="178"/>
      <c r="CM250" s="178"/>
      <c r="CN250" s="178"/>
      <c r="CO250" s="178"/>
      <c r="CP250" s="178"/>
      <c r="CQ250" s="178"/>
      <c r="CR250" s="1340"/>
      <c r="CS250" s="178"/>
      <c r="CT250" s="178"/>
      <c r="CU250" s="178"/>
      <c r="CV250" s="178"/>
      <c r="CW250" s="178"/>
      <c r="CX250" s="178"/>
      <c r="CY250" s="178"/>
      <c r="CZ250" s="178"/>
      <c r="DA250" s="178"/>
      <c r="DB250" s="178"/>
      <c r="DC250" s="178"/>
      <c r="DD250" s="178"/>
      <c r="DE250" s="178"/>
      <c r="DF250" s="178"/>
      <c r="DG250" s="178"/>
      <c r="DH250" s="178"/>
      <c r="DI250" s="178"/>
      <c r="DJ250" s="178"/>
      <c r="DK250" s="178"/>
      <c r="DL250" s="178"/>
      <c r="DM250" s="178"/>
      <c r="DN250" s="178"/>
      <c r="DO250" s="178"/>
      <c r="DP250" s="178">
        <v>10</v>
      </c>
      <c r="DQ250" s="178"/>
      <c r="DR250" s="178"/>
      <c r="DS250" s="178"/>
      <c r="DT250" s="178"/>
      <c r="DU250" s="178"/>
      <c r="DV250" s="178"/>
      <c r="DW250" s="178"/>
      <c r="DX250" s="178"/>
      <c r="DY250" s="178"/>
      <c r="DZ250" s="178"/>
      <c r="EA250" s="178"/>
      <c r="EB250" s="47"/>
      <c r="EC250" s="178"/>
      <c r="ED250" s="178"/>
      <c r="EE250" s="178"/>
      <c r="EF250" s="178"/>
      <c r="EG250" s="178"/>
      <c r="EH250" s="178"/>
      <c r="EI250" s="178"/>
      <c r="EJ250" s="178"/>
      <c r="EK250" s="178"/>
      <c r="EL250" s="178"/>
      <c r="EM250" s="178"/>
      <c r="EN250" s="178"/>
      <c r="EO250" s="178"/>
      <c r="EP250" s="178"/>
      <c r="EQ250" s="178"/>
      <c r="ER250" s="178"/>
      <c r="ES250" s="178"/>
      <c r="ET250" s="178"/>
      <c r="EU250" s="178"/>
      <c r="EV250" s="178"/>
      <c r="EW250" s="178"/>
      <c r="EX250" s="178"/>
      <c r="EY250" s="178"/>
      <c r="EZ250" s="178"/>
      <c r="FA250" s="178"/>
      <c r="FB250" s="178"/>
      <c r="FC250" s="178"/>
      <c r="FD250" s="178"/>
      <c r="FE250" s="178"/>
      <c r="FF250" s="178"/>
      <c r="FG250" s="178"/>
      <c r="FH250" s="178"/>
      <c r="FI250" s="178"/>
      <c r="FJ250" s="178"/>
      <c r="FK250" s="178"/>
      <c r="FL250" s="178"/>
      <c r="FM250" s="178"/>
      <c r="FN250" s="178"/>
      <c r="FO250" s="178"/>
      <c r="FP250" s="178"/>
      <c r="FQ250" s="178"/>
      <c r="FR250" s="178"/>
      <c r="FS250" s="178"/>
      <c r="FT250" s="178"/>
      <c r="FU250" s="178"/>
      <c r="FV250" s="178"/>
      <c r="FW250" s="178"/>
      <c r="FX250" s="178"/>
      <c r="FY250" s="178"/>
      <c r="FZ250" s="178"/>
      <c r="GA250" s="178"/>
      <c r="GB250" s="178"/>
      <c r="GC250" s="178"/>
      <c r="GD250" s="178"/>
      <c r="GE250" s="178"/>
      <c r="GF250" s="178"/>
      <c r="GG250" s="178"/>
      <c r="GH250" s="178"/>
      <c r="GI250" s="178"/>
      <c r="GJ250" s="178"/>
      <c r="GK250" s="178"/>
      <c r="GL250" s="178"/>
      <c r="GM250" s="178"/>
      <c r="GN250" s="178"/>
      <c r="GO250" s="178"/>
      <c r="GP250" s="178"/>
      <c r="GQ250" s="178"/>
      <c r="GR250" s="178"/>
      <c r="GS250" s="178"/>
      <c r="GT250" s="178"/>
      <c r="GU250" s="178"/>
      <c r="GV250" s="178"/>
      <c r="GW250" s="178"/>
      <c r="GX250" s="178"/>
      <c r="GY250" s="178"/>
      <c r="GZ250" s="178"/>
      <c r="HA250" s="178"/>
      <c r="HB250" s="178"/>
      <c r="HC250" s="178"/>
      <c r="HD250" s="178"/>
      <c r="HE250" s="178"/>
      <c r="HF250" s="178"/>
      <c r="HG250" s="178"/>
      <c r="HH250" s="178"/>
      <c r="HI250" s="178"/>
      <c r="HJ250" s="178"/>
      <c r="HK250" s="178"/>
      <c r="HL250" s="178"/>
      <c r="HM250" s="178"/>
      <c r="HN250" s="178"/>
      <c r="HO250" s="178"/>
      <c r="HP250" s="178"/>
      <c r="HQ250" s="178"/>
      <c r="HR250" s="178"/>
      <c r="HS250" s="178"/>
      <c r="HT250" s="178"/>
      <c r="HU250" s="178"/>
      <c r="HV250" s="178"/>
      <c r="HW250" s="178"/>
      <c r="HX250" s="178"/>
      <c r="HY250" s="178"/>
      <c r="HZ250" s="178"/>
      <c r="IA250" s="178"/>
      <c r="IB250" s="178"/>
      <c r="IC250" s="178"/>
      <c r="ID250" s="178"/>
      <c r="IE250" s="178"/>
      <c r="IF250" s="178"/>
      <c r="IG250" s="178"/>
      <c r="IH250" s="178"/>
      <c r="II250" s="178"/>
      <c r="IJ250" s="178"/>
      <c r="IK250" s="178"/>
      <c r="IL250" s="178"/>
      <c r="IM250" s="178"/>
      <c r="IN250" s="178"/>
      <c r="IO250" s="178"/>
      <c r="IP250" s="178"/>
      <c r="IQ250" s="178"/>
      <c r="IR250" s="178"/>
      <c r="IS250" s="178"/>
      <c r="IT250" s="178"/>
      <c r="IU250" s="178"/>
      <c r="IV250" s="178"/>
      <c r="IW250" s="178"/>
      <c r="IX250" s="178"/>
      <c r="IY250" s="178"/>
      <c r="IZ250" s="178"/>
      <c r="JA250" s="178"/>
      <c r="JB250" s="178"/>
      <c r="JC250" s="178"/>
      <c r="JD250" s="178"/>
      <c r="JE250" s="178"/>
      <c r="JF250" s="178"/>
      <c r="JG250" s="178"/>
      <c r="JH250" s="178"/>
      <c r="JI250" s="178"/>
      <c r="JJ250" s="178"/>
      <c r="JK250" s="178"/>
      <c r="JL250" s="178"/>
      <c r="JM250" s="178"/>
      <c r="JN250" s="178"/>
      <c r="JO250" s="178"/>
      <c r="JP250" s="178"/>
      <c r="JQ250" s="178"/>
      <c r="JR250" s="178"/>
      <c r="JS250" s="178"/>
      <c r="JT250" s="178"/>
      <c r="JU250" s="178"/>
      <c r="JV250" s="178"/>
      <c r="JW250" s="178"/>
      <c r="JX250" s="178"/>
      <c r="JY250" s="178"/>
      <c r="JZ250" s="178"/>
      <c r="KA250" s="178"/>
      <c r="KB250" s="178"/>
      <c r="KC250" s="178"/>
      <c r="KD250" s="178"/>
      <c r="KE250" s="178"/>
      <c r="KF250" s="178"/>
      <c r="KG250" s="178"/>
      <c r="KH250" s="178"/>
      <c r="KI250" s="178"/>
      <c r="KJ250" s="178"/>
      <c r="KK250" s="178"/>
      <c r="KL250" s="178"/>
      <c r="KM250" s="178"/>
      <c r="KN250" s="178"/>
      <c r="KO250" s="178"/>
      <c r="KP250" s="178"/>
      <c r="KQ250" s="178"/>
      <c r="KR250" s="178"/>
      <c r="KS250" s="178"/>
      <c r="KT250" s="178"/>
      <c r="KU250" s="178"/>
      <c r="KV250" s="178"/>
      <c r="KW250" s="178"/>
      <c r="KX250" s="178"/>
      <c r="KY250" s="178"/>
      <c r="KZ250" s="178"/>
      <c r="LA250" s="178"/>
      <c r="LB250" s="178"/>
      <c r="LC250" s="178"/>
      <c r="LD250" s="178"/>
      <c r="LE250" s="178"/>
      <c r="LF250" s="178"/>
      <c r="LG250" s="178"/>
      <c r="LH250" s="178"/>
      <c r="LI250" s="178"/>
      <c r="LJ250" s="178"/>
      <c r="LK250" s="178"/>
      <c r="LL250" s="178"/>
      <c r="LM250" s="178"/>
      <c r="LN250" s="178"/>
      <c r="LO250" s="178"/>
      <c r="LP250" s="178"/>
      <c r="LQ250" s="178"/>
      <c r="LR250" s="178"/>
      <c r="LS250" s="178"/>
      <c r="LT250" s="178"/>
      <c r="LU250" s="178"/>
      <c r="LV250" s="178"/>
      <c r="LW250" s="178"/>
      <c r="LX250" s="178"/>
      <c r="LY250" s="178"/>
      <c r="LZ250" s="178"/>
      <c r="MA250" s="178"/>
      <c r="MB250" s="178"/>
      <c r="MC250" s="178"/>
      <c r="MD250" s="178"/>
      <c r="ME250" s="178"/>
      <c r="MF250" s="178"/>
      <c r="MG250" s="178"/>
      <c r="MH250" s="178"/>
      <c r="MI250" s="178"/>
      <c r="MJ250" s="178"/>
      <c r="MK250" s="178"/>
      <c r="ML250" s="178"/>
      <c r="MM250" s="178"/>
      <c r="MN250" s="178"/>
      <c r="MO250" s="178"/>
      <c r="MP250" s="178"/>
      <c r="MQ250" s="178"/>
      <c r="MR250" s="178"/>
      <c r="MS250" s="178"/>
      <c r="MT250" s="178"/>
      <c r="MU250" s="178"/>
      <c r="MV250" s="178"/>
      <c r="MW250" s="178"/>
      <c r="MX250" s="178"/>
      <c r="MY250" s="178"/>
      <c r="MZ250" s="178"/>
      <c r="NA250" s="178"/>
      <c r="NB250" s="178"/>
      <c r="NC250" s="178"/>
      <c r="ND250" s="178"/>
      <c r="NE250" s="178"/>
      <c r="NF250" s="178"/>
      <c r="NG250" s="178"/>
      <c r="NH250" s="178"/>
      <c r="NI250" s="178"/>
      <c r="NJ250" s="178"/>
      <c r="NK250" s="178"/>
      <c r="NL250" s="178"/>
      <c r="NM250" s="178"/>
      <c r="NN250" s="178"/>
      <c r="NO250" s="178"/>
      <c r="NP250" s="178"/>
      <c r="NQ250" s="178"/>
      <c r="NR250" s="178"/>
      <c r="NS250" s="178"/>
      <c r="NT250" s="178"/>
      <c r="NU250" s="178"/>
      <c r="NV250" s="178"/>
      <c r="NW250" s="178"/>
      <c r="NX250" s="178"/>
      <c r="NY250" s="178"/>
      <c r="NZ250" s="178"/>
      <c r="OA250" s="178"/>
      <c r="OB250" s="178"/>
      <c r="OC250" s="178"/>
      <c r="OD250" s="178"/>
      <c r="OE250" s="178"/>
      <c r="OF250" s="178"/>
      <c r="OG250" s="178"/>
      <c r="OH250" s="178"/>
      <c r="OI250" s="178"/>
      <c r="OJ250" s="178"/>
      <c r="OK250" s="178"/>
      <c r="OL250" s="178"/>
      <c r="OM250" s="178"/>
      <c r="ON250" s="178"/>
      <c r="OO250" s="178"/>
      <c r="OP250" s="178"/>
      <c r="OQ250" s="178"/>
      <c r="OR250" s="178"/>
      <c r="OS250" s="178"/>
      <c r="OT250" s="178"/>
      <c r="OU250" s="178"/>
      <c r="OV250" s="178"/>
      <c r="OW250" s="178"/>
      <c r="OX250" s="178"/>
      <c r="OY250" s="178"/>
      <c r="OZ250" s="178"/>
      <c r="PA250" s="178"/>
      <c r="PB250" s="178"/>
      <c r="PC250" s="178"/>
      <c r="PD250" s="178"/>
      <c r="PE250" s="178"/>
      <c r="PF250" s="178"/>
      <c r="PG250" s="178"/>
      <c r="PH250" s="178"/>
      <c r="PI250" s="178"/>
      <c r="PJ250" s="178"/>
      <c r="PK250" s="178"/>
      <c r="PL250" s="178"/>
      <c r="PM250" s="178"/>
      <c r="PN250" s="178"/>
      <c r="PO250" s="178"/>
      <c r="PP250" s="178"/>
      <c r="PQ250" s="178"/>
      <c r="PR250" s="178"/>
      <c r="PS250" s="178"/>
      <c r="PT250" s="178"/>
      <c r="PU250" s="178"/>
      <c r="PV250" s="178"/>
      <c r="PW250" s="178"/>
      <c r="PX250" s="178"/>
      <c r="PY250" s="178"/>
      <c r="PZ250" s="178"/>
      <c r="QA250" s="178"/>
      <c r="QB250" s="178"/>
      <c r="QC250" s="178"/>
      <c r="QD250" s="178"/>
      <c r="QE250" s="178"/>
      <c r="QF250" s="178"/>
      <c r="QG250" s="178"/>
      <c r="QH250" s="178"/>
      <c r="QI250" s="178"/>
      <c r="QJ250" s="178"/>
      <c r="QK250" s="178"/>
      <c r="QL250" s="178"/>
      <c r="QM250" s="178"/>
      <c r="QN250" s="178"/>
      <c r="QO250" s="178"/>
      <c r="QP250" s="178"/>
      <c r="QQ250" s="178"/>
      <c r="QR250" s="178"/>
      <c r="QS250" s="178"/>
      <c r="QT250" s="178"/>
      <c r="QU250" s="178"/>
      <c r="QV250" s="178"/>
      <c r="QW250" s="178"/>
      <c r="QX250" s="178"/>
      <c r="QY250" s="178"/>
      <c r="QZ250" s="178"/>
      <c r="RA250" s="178"/>
      <c r="RB250" s="178"/>
      <c r="RC250" s="178"/>
      <c r="RD250" s="178"/>
      <c r="RE250" s="178"/>
      <c r="RF250" s="178"/>
      <c r="RG250" s="178"/>
      <c r="RH250" s="178"/>
      <c r="RI250" s="178"/>
      <c r="RJ250" s="178"/>
      <c r="RK250" s="178"/>
      <c r="RL250" s="178"/>
      <c r="RM250" s="178"/>
      <c r="RN250" s="178"/>
      <c r="RO250" s="178"/>
      <c r="RP250" s="178"/>
      <c r="RQ250" s="178"/>
      <c r="RR250" s="178"/>
      <c r="RS250" s="178"/>
      <c r="RT250" s="178"/>
      <c r="RU250" s="178"/>
      <c r="RV250" s="178"/>
      <c r="RW250" s="178"/>
      <c r="RX250" s="178"/>
      <c r="RY250" s="178"/>
      <c r="RZ250" s="178"/>
      <c r="SA250" s="178"/>
      <c r="SB250" s="178"/>
      <c r="SC250" s="178"/>
      <c r="SD250" s="178"/>
      <c r="SE250" s="178"/>
      <c r="SF250" s="178"/>
      <c r="SG250" s="178"/>
      <c r="SH250" s="178"/>
      <c r="SI250" s="178"/>
      <c r="SJ250" s="178"/>
      <c r="SK250" s="178"/>
      <c r="SL250" s="178"/>
      <c r="SM250" s="178"/>
      <c r="SN250" s="178"/>
      <c r="SO250" s="178"/>
      <c r="SP250" s="178"/>
      <c r="SQ250" s="178"/>
      <c r="SR250" s="178"/>
      <c r="SS250" s="178"/>
      <c r="ST250" s="178"/>
      <c r="SU250" s="178"/>
      <c r="SV250" s="178"/>
      <c r="SW250" s="178"/>
      <c r="SX250" s="178"/>
      <c r="SY250" s="178"/>
      <c r="SZ250" s="178"/>
      <c r="TA250" s="178"/>
      <c r="TB250" s="178"/>
      <c r="TC250" s="178"/>
      <c r="TD250" s="178"/>
      <c r="TE250" s="178"/>
      <c r="TF250" s="178"/>
      <c r="TG250" s="178"/>
      <c r="TH250" s="178"/>
      <c r="TI250" s="178"/>
      <c r="TJ250" s="178"/>
      <c r="TK250" s="178"/>
      <c r="TL250" s="178"/>
      <c r="TM250" s="178"/>
      <c r="TN250" s="178"/>
      <c r="TO250" s="178"/>
      <c r="TP250" s="178"/>
      <c r="TQ250" s="178"/>
      <c r="TR250" s="178"/>
      <c r="TS250" s="178"/>
      <c r="TT250" s="178"/>
      <c r="TU250" s="178"/>
      <c r="TV250" s="178"/>
      <c r="TW250" s="178"/>
      <c r="TX250" s="178"/>
      <c r="TY250" s="178"/>
      <c r="TZ250" s="178"/>
      <c r="UA250" s="178"/>
      <c r="UB250" s="178"/>
      <c r="UC250" s="178"/>
      <c r="UD250" s="178"/>
      <c r="UE250" s="178"/>
      <c r="UF250" s="178"/>
      <c r="UG250" s="178"/>
      <c r="UH250" s="178"/>
      <c r="UI250" s="178"/>
      <c r="UJ250" s="178"/>
      <c r="UK250" s="178"/>
      <c r="UL250" s="178"/>
      <c r="UM250" s="178"/>
      <c r="UN250" s="178"/>
      <c r="UO250" s="178"/>
      <c r="UP250" s="178"/>
      <c r="UQ250" s="178"/>
      <c r="UR250" s="178"/>
      <c r="US250" s="178"/>
      <c r="UT250" s="178"/>
      <c r="UU250" s="178"/>
      <c r="UV250" s="178"/>
      <c r="UW250" s="178"/>
      <c r="UX250" s="178"/>
      <c r="UY250" s="178"/>
      <c r="UZ250" s="178"/>
      <c r="VA250" s="178"/>
      <c r="VB250" s="178"/>
      <c r="VC250" s="178"/>
      <c r="VD250" s="178"/>
      <c r="VE250" s="178"/>
      <c r="VF250" s="178"/>
      <c r="VG250" s="178"/>
      <c r="VH250" s="178"/>
      <c r="VI250" s="178"/>
      <c r="VJ250" s="178"/>
      <c r="VK250" s="178"/>
      <c r="VL250" s="178"/>
      <c r="VM250" s="178"/>
      <c r="VN250" s="178"/>
      <c r="VO250" s="178"/>
      <c r="VP250" s="178"/>
      <c r="VQ250" s="178"/>
      <c r="VR250" s="178"/>
      <c r="VS250" s="178"/>
      <c r="VT250" s="178"/>
      <c r="VU250" s="178"/>
      <c r="VV250" s="178"/>
      <c r="VW250" s="178"/>
      <c r="VX250" s="178"/>
      <c r="VY250" s="178"/>
      <c r="VZ250" s="178"/>
      <c r="WA250" s="178"/>
      <c r="WB250" s="178"/>
      <c r="WC250" s="178"/>
      <c r="WD250" s="178"/>
      <c r="WE250" s="178"/>
      <c r="WF250" s="178"/>
      <c r="WG250" s="178"/>
      <c r="WH250" s="178"/>
      <c r="WI250" s="178"/>
      <c r="WJ250" s="178"/>
      <c r="WK250" s="178"/>
      <c r="WL250" s="178"/>
      <c r="WM250" s="178"/>
      <c r="WN250" s="178"/>
      <c r="WO250" s="178"/>
      <c r="WP250" s="178"/>
      <c r="WQ250" s="178"/>
      <c r="WR250" s="178"/>
      <c r="WS250" s="178"/>
      <c r="WT250" s="178"/>
      <c r="WU250" s="178"/>
      <c r="WV250" s="178"/>
      <c r="WW250" s="178"/>
      <c r="WX250" s="178"/>
      <c r="WY250" s="178"/>
      <c r="WZ250" s="178"/>
      <c r="XA250" s="178"/>
      <c r="XB250" s="178"/>
      <c r="XC250" s="178"/>
      <c r="XD250" s="178"/>
      <c r="XE250" s="178"/>
      <c r="XF250" s="178"/>
      <c r="XG250" s="178"/>
      <c r="XH250" s="178"/>
      <c r="XI250" s="178"/>
      <c r="XJ250" s="178"/>
      <c r="XK250" s="178"/>
      <c r="XL250" s="178"/>
      <c r="XM250" s="178"/>
      <c r="XN250" s="178"/>
      <c r="XO250" s="178"/>
      <c r="XP250" s="178"/>
      <c r="XQ250" s="178"/>
      <c r="XR250" s="178"/>
      <c r="XS250" s="178"/>
      <c r="XT250" s="178"/>
      <c r="XU250" s="178"/>
      <c r="XV250" s="178"/>
      <c r="XW250" s="178"/>
      <c r="XX250" s="178"/>
      <c r="XY250" s="178"/>
      <c r="XZ250" s="178"/>
      <c r="YA250" s="178"/>
      <c r="YB250" s="178"/>
      <c r="YC250" s="178"/>
      <c r="YD250" s="178"/>
      <c r="YE250" s="178"/>
      <c r="YF250" s="178"/>
      <c r="YG250" s="178"/>
      <c r="YH250" s="178"/>
      <c r="YI250" s="178"/>
      <c r="YJ250" s="178"/>
      <c r="YK250" s="178"/>
      <c r="YL250" s="178"/>
      <c r="YM250" s="178"/>
      <c r="YN250" s="178"/>
      <c r="YO250" s="178"/>
      <c r="YP250" s="178"/>
      <c r="YQ250" s="178"/>
      <c r="YR250" s="178"/>
      <c r="YS250" s="178"/>
      <c r="YT250" s="178"/>
      <c r="YU250" s="178"/>
      <c r="YV250" s="178"/>
      <c r="YW250" s="178"/>
      <c r="YX250" s="178"/>
      <c r="YY250" s="178"/>
      <c r="YZ250" s="178"/>
      <c r="ZA250" s="178"/>
      <c r="ZB250" s="178"/>
      <c r="ZC250" s="178"/>
      <c r="ZD250" s="178"/>
      <c r="ZE250" s="178"/>
      <c r="ZF250" s="178"/>
      <c r="ZG250" s="178"/>
      <c r="ZH250" s="178"/>
    </row>
    <row r="251" s="153" customFormat="1" customHeight="1" spans="1:684">
      <c r="A251" s="290" t="s">
        <v>848</v>
      </c>
      <c r="B251" s="109" t="s">
        <v>846</v>
      </c>
      <c r="C251" s="1369" t="s">
        <v>846</v>
      </c>
      <c r="D251" s="1361">
        <f t="shared" si="33"/>
        <v>-200</v>
      </c>
      <c r="E251" s="1367">
        <v>537</v>
      </c>
      <c r="F251" s="1371">
        <f t="shared" si="34"/>
        <v>337</v>
      </c>
      <c r="G251" s="1427">
        <f t="shared" si="35"/>
        <v>337</v>
      </c>
      <c r="H251" s="1428">
        <v>1057</v>
      </c>
      <c r="I251" s="1430"/>
      <c r="J251" s="1393">
        <f t="shared" si="36"/>
        <v>0</v>
      </c>
      <c r="K251" s="1431">
        <f t="shared" si="37"/>
        <v>0</v>
      </c>
      <c r="L251" s="152"/>
      <c r="M251" s="152"/>
      <c r="N251" s="152"/>
      <c r="O251" s="152"/>
      <c r="P251" s="152"/>
      <c r="Q251" s="152"/>
      <c r="R251" s="152"/>
      <c r="S251" s="152"/>
      <c r="T251" s="152"/>
      <c r="U251" s="152"/>
      <c r="V251" s="1432"/>
      <c r="W251" s="1432"/>
      <c r="X251" s="1432"/>
      <c r="Y251" s="1432"/>
      <c r="Z251" s="1434"/>
      <c r="AA251" s="1432"/>
      <c r="AB251" s="1432"/>
      <c r="AC251" s="1432"/>
      <c r="AD251" s="1432"/>
      <c r="AE251" s="1432"/>
      <c r="AF251" s="1432"/>
      <c r="AG251" s="1338"/>
      <c r="AH251" s="178"/>
      <c r="AI251" s="1339"/>
      <c r="AJ251" s="1339"/>
      <c r="AK251" s="178"/>
      <c r="AL251" s="1339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>
        <v>520</v>
      </c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  <c r="BJ251" s="178"/>
      <c r="BK251" s="178"/>
      <c r="BL251" s="178"/>
      <c r="BM251" s="178"/>
      <c r="BN251" s="178"/>
      <c r="BO251" s="178"/>
      <c r="BP251" s="178"/>
      <c r="BQ251" s="178"/>
      <c r="BR251" s="178"/>
      <c r="BS251" s="178"/>
      <c r="BT251" s="178"/>
      <c r="BU251" s="178"/>
      <c r="BV251" s="178"/>
      <c r="BW251" s="178"/>
      <c r="BX251" s="178"/>
      <c r="BY251" s="178"/>
      <c r="BZ251" s="178"/>
      <c r="CA251" s="178"/>
      <c r="CB251" s="178"/>
      <c r="CC251" s="178"/>
      <c r="CD251" s="178"/>
      <c r="CE251" s="178"/>
      <c r="CF251" s="178"/>
      <c r="CG251" s="178"/>
      <c r="CH251" s="178"/>
      <c r="CI251" s="178"/>
      <c r="CJ251" s="178"/>
      <c r="CK251" s="178"/>
      <c r="CL251" s="178"/>
      <c r="CM251" s="178"/>
      <c r="CN251" s="178"/>
      <c r="CO251" s="178"/>
      <c r="CP251" s="178"/>
      <c r="CQ251" s="178"/>
      <c r="CR251" s="1340"/>
      <c r="CS251" s="178"/>
      <c r="CT251" s="178"/>
      <c r="CU251" s="178"/>
      <c r="CV251" s="178"/>
      <c r="CW251" s="178"/>
      <c r="CX251" s="178"/>
      <c r="CY251" s="178"/>
      <c r="CZ251" s="178"/>
      <c r="DA251" s="178"/>
      <c r="DB251" s="178"/>
      <c r="DC251" s="178"/>
      <c r="DD251" s="178"/>
      <c r="DE251" s="178"/>
      <c r="DF251" s="178"/>
      <c r="DG251" s="178"/>
      <c r="DH251" s="178"/>
      <c r="DI251" s="178"/>
      <c r="DJ251" s="178">
        <v>200</v>
      </c>
      <c r="DK251" s="178"/>
      <c r="DL251" s="178"/>
      <c r="DM251" s="178"/>
      <c r="DN251" s="178"/>
      <c r="DO251" s="178"/>
      <c r="DP251" s="178"/>
      <c r="DQ251" s="178"/>
      <c r="DR251" s="178"/>
      <c r="DS251" s="178"/>
      <c r="DT251" s="178"/>
      <c r="DU251" s="178"/>
      <c r="DV251" s="178"/>
      <c r="DW251" s="178"/>
      <c r="DX251" s="178"/>
      <c r="DY251" s="178"/>
      <c r="DZ251" s="178"/>
      <c r="EA251" s="178"/>
      <c r="EB251" s="47"/>
      <c r="EC251" s="178"/>
      <c r="ED251" s="178"/>
      <c r="EE251" s="178"/>
      <c r="EF251" s="178"/>
      <c r="EG251" s="178"/>
      <c r="EH251" s="178"/>
      <c r="EI251" s="178"/>
      <c r="EJ251" s="178"/>
      <c r="EK251" s="178"/>
      <c r="EL251" s="178"/>
      <c r="EM251" s="178"/>
      <c r="EN251" s="178"/>
      <c r="EO251" s="178"/>
      <c r="EP251" s="178"/>
      <c r="EQ251" s="178"/>
      <c r="ER251" s="178"/>
      <c r="ES251" s="178"/>
      <c r="ET251" s="178"/>
      <c r="EU251" s="178"/>
      <c r="EV251" s="178"/>
      <c r="EW251" s="178"/>
      <c r="EX251" s="178"/>
      <c r="EY251" s="178"/>
      <c r="EZ251" s="178"/>
      <c r="FA251" s="178"/>
      <c r="FB251" s="178"/>
      <c r="FC251" s="178"/>
      <c r="FD251" s="178"/>
      <c r="FE251" s="178"/>
      <c r="FF251" s="178"/>
      <c r="FG251" s="178"/>
      <c r="FH251" s="178"/>
      <c r="FI251" s="178"/>
      <c r="FJ251" s="178"/>
      <c r="FK251" s="178"/>
      <c r="FL251" s="178"/>
      <c r="FM251" s="178"/>
      <c r="FN251" s="178"/>
      <c r="FO251" s="178"/>
      <c r="FP251" s="178"/>
      <c r="FQ251" s="178"/>
      <c r="FR251" s="178"/>
      <c r="FS251" s="178"/>
      <c r="FT251" s="178"/>
      <c r="FU251" s="178"/>
      <c r="FV251" s="178"/>
      <c r="FW251" s="178"/>
      <c r="FX251" s="178"/>
      <c r="FY251" s="178"/>
      <c r="FZ251" s="178"/>
      <c r="GA251" s="178"/>
      <c r="GB251" s="178"/>
      <c r="GC251" s="178"/>
      <c r="GD251" s="178"/>
      <c r="GE251" s="178"/>
      <c r="GF251" s="178"/>
      <c r="GG251" s="178"/>
      <c r="GH251" s="178"/>
      <c r="GI251" s="178"/>
      <c r="GJ251" s="178"/>
      <c r="GK251" s="178"/>
      <c r="GL251" s="178"/>
      <c r="GM251" s="178"/>
      <c r="GN251" s="178"/>
      <c r="GO251" s="178"/>
      <c r="GP251" s="178"/>
      <c r="GQ251" s="178"/>
      <c r="GR251" s="178"/>
      <c r="GS251" s="178"/>
      <c r="GT251" s="178"/>
      <c r="GU251" s="178"/>
      <c r="GV251" s="178"/>
      <c r="GW251" s="178"/>
      <c r="GX251" s="178"/>
      <c r="GY251" s="178"/>
      <c r="GZ251" s="178"/>
      <c r="HA251" s="178"/>
      <c r="HB251" s="178"/>
      <c r="HC251" s="178"/>
      <c r="HD251" s="178"/>
      <c r="HE251" s="178"/>
      <c r="HF251" s="178"/>
      <c r="HG251" s="178"/>
      <c r="HH251" s="178"/>
      <c r="HI251" s="178"/>
      <c r="HJ251" s="178"/>
      <c r="HK251" s="178"/>
      <c r="HL251" s="178"/>
      <c r="HM251" s="178"/>
      <c r="HN251" s="178"/>
      <c r="HO251" s="178"/>
      <c r="HP251" s="178"/>
      <c r="HQ251" s="178"/>
      <c r="HR251" s="178"/>
      <c r="HS251" s="178"/>
      <c r="HT251" s="178"/>
      <c r="HU251" s="178"/>
      <c r="HV251" s="178"/>
      <c r="HW251" s="178"/>
      <c r="HX251" s="178"/>
      <c r="HY251" s="178"/>
      <c r="HZ251" s="178"/>
      <c r="IA251" s="178"/>
      <c r="IB251" s="178"/>
      <c r="IC251" s="178"/>
      <c r="ID251" s="178"/>
      <c r="IE251" s="178"/>
      <c r="IF251" s="178"/>
      <c r="IG251" s="178"/>
      <c r="IH251" s="178"/>
      <c r="II251" s="178"/>
      <c r="IJ251" s="178"/>
      <c r="IK251" s="178"/>
      <c r="IL251" s="178"/>
      <c r="IM251" s="178"/>
      <c r="IN251" s="178"/>
      <c r="IO251" s="178"/>
      <c r="IP251" s="178"/>
      <c r="IQ251" s="178"/>
      <c r="IR251" s="178"/>
      <c r="IS251" s="178"/>
      <c r="IT251" s="178"/>
      <c r="IU251" s="178"/>
      <c r="IV251" s="178"/>
      <c r="IW251" s="178"/>
      <c r="IX251" s="178"/>
      <c r="IY251" s="178"/>
      <c r="IZ251" s="178"/>
      <c r="JA251" s="178"/>
      <c r="JB251" s="178"/>
      <c r="JC251" s="178"/>
      <c r="JD251" s="178"/>
      <c r="JE251" s="178"/>
      <c r="JF251" s="178"/>
      <c r="JG251" s="178"/>
      <c r="JH251" s="178"/>
      <c r="JI251" s="178"/>
      <c r="JJ251" s="178"/>
      <c r="JK251" s="178"/>
      <c r="JL251" s="178"/>
      <c r="JM251" s="178"/>
      <c r="JN251" s="178"/>
      <c r="JO251" s="178"/>
      <c r="JP251" s="178"/>
      <c r="JQ251" s="178"/>
      <c r="JR251" s="178"/>
      <c r="JS251" s="178"/>
      <c r="JT251" s="178"/>
      <c r="JU251" s="178"/>
      <c r="JV251" s="178"/>
      <c r="JW251" s="178"/>
      <c r="JX251" s="178"/>
      <c r="JY251" s="178"/>
      <c r="JZ251" s="178"/>
      <c r="KA251" s="178"/>
      <c r="KB251" s="178"/>
      <c r="KC251" s="178"/>
      <c r="KD251" s="178"/>
      <c r="KE251" s="178"/>
      <c r="KF251" s="178"/>
      <c r="KG251" s="178"/>
      <c r="KH251" s="178"/>
      <c r="KI251" s="178"/>
      <c r="KJ251" s="178"/>
      <c r="KK251" s="178"/>
      <c r="KL251" s="178"/>
      <c r="KM251" s="178"/>
      <c r="KN251" s="178"/>
      <c r="KO251" s="178"/>
      <c r="KP251" s="178"/>
      <c r="KQ251" s="178"/>
      <c r="KR251" s="178"/>
      <c r="KS251" s="178"/>
      <c r="KT251" s="178"/>
      <c r="KU251" s="178"/>
      <c r="KV251" s="178"/>
      <c r="KW251" s="178"/>
      <c r="KX251" s="178"/>
      <c r="KY251" s="178"/>
      <c r="KZ251" s="178"/>
      <c r="LA251" s="178"/>
      <c r="LB251" s="178"/>
      <c r="LC251" s="178"/>
      <c r="LD251" s="178"/>
      <c r="LE251" s="178"/>
      <c r="LF251" s="178"/>
      <c r="LG251" s="178"/>
      <c r="LH251" s="178"/>
      <c r="LI251" s="178"/>
      <c r="LJ251" s="178"/>
      <c r="LK251" s="178"/>
      <c r="LL251" s="178"/>
      <c r="LM251" s="178"/>
      <c r="LN251" s="178"/>
      <c r="LO251" s="178"/>
      <c r="LP251" s="178"/>
      <c r="LQ251" s="178"/>
      <c r="LR251" s="178"/>
      <c r="LS251" s="178"/>
      <c r="LT251" s="178"/>
      <c r="LU251" s="178"/>
      <c r="LV251" s="178"/>
      <c r="LW251" s="178"/>
      <c r="LX251" s="178"/>
      <c r="LY251" s="178"/>
      <c r="LZ251" s="178"/>
      <c r="MA251" s="178"/>
      <c r="MB251" s="178"/>
      <c r="MC251" s="178"/>
      <c r="MD251" s="178"/>
      <c r="ME251" s="178"/>
      <c r="MF251" s="178"/>
      <c r="MG251" s="178"/>
      <c r="MH251" s="178"/>
      <c r="MI251" s="178"/>
      <c r="MJ251" s="178"/>
      <c r="MK251" s="178"/>
      <c r="ML251" s="178"/>
      <c r="MM251" s="178"/>
      <c r="MN251" s="178"/>
      <c r="MO251" s="178"/>
      <c r="MP251" s="178"/>
      <c r="MQ251" s="178"/>
      <c r="MR251" s="178"/>
      <c r="MS251" s="178"/>
      <c r="MT251" s="178"/>
      <c r="MU251" s="178"/>
      <c r="MV251" s="178"/>
      <c r="MW251" s="178"/>
      <c r="MX251" s="178"/>
      <c r="MY251" s="178"/>
      <c r="MZ251" s="178"/>
      <c r="NA251" s="178"/>
      <c r="NB251" s="178"/>
      <c r="NC251" s="178"/>
      <c r="ND251" s="178"/>
      <c r="NE251" s="178"/>
      <c r="NF251" s="178"/>
      <c r="NG251" s="178"/>
      <c r="NH251" s="178"/>
      <c r="NI251" s="178"/>
      <c r="NJ251" s="178"/>
      <c r="NK251" s="178"/>
      <c r="NL251" s="178"/>
      <c r="NM251" s="178"/>
      <c r="NN251" s="178"/>
      <c r="NO251" s="178"/>
      <c r="NP251" s="178"/>
      <c r="NQ251" s="178"/>
      <c r="NR251" s="178"/>
      <c r="NS251" s="178"/>
      <c r="NT251" s="178"/>
      <c r="NU251" s="178"/>
      <c r="NV251" s="178"/>
      <c r="NW251" s="178"/>
      <c r="NX251" s="178"/>
      <c r="NY251" s="178"/>
      <c r="NZ251" s="178"/>
      <c r="OA251" s="178"/>
      <c r="OB251" s="178"/>
      <c r="OC251" s="178"/>
      <c r="OD251" s="178"/>
      <c r="OE251" s="178"/>
      <c r="OF251" s="178"/>
      <c r="OG251" s="178"/>
      <c r="OH251" s="178"/>
      <c r="OI251" s="178"/>
      <c r="OJ251" s="178"/>
      <c r="OK251" s="178"/>
      <c r="OL251" s="178"/>
      <c r="OM251" s="178"/>
      <c r="ON251" s="178"/>
      <c r="OO251" s="178"/>
      <c r="OP251" s="178"/>
      <c r="OQ251" s="178"/>
      <c r="OR251" s="178"/>
      <c r="OS251" s="178"/>
      <c r="OT251" s="178"/>
      <c r="OU251" s="178"/>
      <c r="OV251" s="178"/>
      <c r="OW251" s="178"/>
      <c r="OX251" s="178"/>
      <c r="OY251" s="178"/>
      <c r="OZ251" s="178"/>
      <c r="PA251" s="178"/>
      <c r="PB251" s="178"/>
      <c r="PC251" s="178"/>
      <c r="PD251" s="178"/>
      <c r="PE251" s="178"/>
      <c r="PF251" s="178"/>
      <c r="PG251" s="178"/>
      <c r="PH251" s="178"/>
      <c r="PI251" s="178"/>
      <c r="PJ251" s="178"/>
      <c r="PK251" s="178"/>
      <c r="PL251" s="178"/>
      <c r="PM251" s="178"/>
      <c r="PN251" s="178"/>
      <c r="PO251" s="178"/>
      <c r="PP251" s="178"/>
      <c r="PQ251" s="178"/>
      <c r="PR251" s="178"/>
      <c r="PS251" s="178"/>
      <c r="PT251" s="178"/>
      <c r="PU251" s="178"/>
      <c r="PV251" s="178"/>
      <c r="PW251" s="178"/>
      <c r="PX251" s="178"/>
      <c r="PY251" s="178"/>
      <c r="PZ251" s="178"/>
      <c r="QA251" s="178"/>
      <c r="QB251" s="178"/>
      <c r="QC251" s="178"/>
      <c r="QD251" s="178"/>
      <c r="QE251" s="178"/>
      <c r="QF251" s="178"/>
      <c r="QG251" s="178"/>
      <c r="QH251" s="178"/>
      <c r="QI251" s="178"/>
      <c r="QJ251" s="178"/>
      <c r="QK251" s="178"/>
      <c r="QL251" s="178"/>
      <c r="QM251" s="178"/>
      <c r="QN251" s="178"/>
      <c r="QO251" s="178"/>
      <c r="QP251" s="178"/>
      <c r="QQ251" s="178"/>
      <c r="QR251" s="178"/>
      <c r="QS251" s="178"/>
      <c r="QT251" s="178"/>
      <c r="QU251" s="178"/>
      <c r="QV251" s="178"/>
      <c r="QW251" s="178"/>
      <c r="QX251" s="178"/>
      <c r="QY251" s="178"/>
      <c r="QZ251" s="178"/>
      <c r="RA251" s="178"/>
      <c r="RB251" s="178"/>
      <c r="RC251" s="178"/>
      <c r="RD251" s="178"/>
      <c r="RE251" s="178"/>
      <c r="RF251" s="178"/>
      <c r="RG251" s="178"/>
      <c r="RH251" s="178"/>
      <c r="RI251" s="178"/>
      <c r="RJ251" s="178"/>
      <c r="RK251" s="178"/>
      <c r="RL251" s="178"/>
      <c r="RM251" s="178"/>
      <c r="RN251" s="178"/>
      <c r="RO251" s="178"/>
      <c r="RP251" s="178"/>
      <c r="RQ251" s="178"/>
      <c r="RR251" s="178"/>
      <c r="RS251" s="178"/>
      <c r="RT251" s="178"/>
      <c r="RU251" s="178"/>
      <c r="RV251" s="178"/>
      <c r="RW251" s="178"/>
      <c r="RX251" s="178"/>
      <c r="RY251" s="178"/>
      <c r="RZ251" s="178"/>
      <c r="SA251" s="178"/>
      <c r="SB251" s="178"/>
      <c r="SC251" s="178"/>
      <c r="SD251" s="178"/>
      <c r="SE251" s="178"/>
      <c r="SF251" s="178"/>
      <c r="SG251" s="178"/>
      <c r="SH251" s="178"/>
      <c r="SI251" s="178"/>
      <c r="SJ251" s="178"/>
      <c r="SK251" s="178"/>
      <c r="SL251" s="178"/>
      <c r="SM251" s="178"/>
      <c r="SN251" s="178"/>
      <c r="SO251" s="178"/>
      <c r="SP251" s="178"/>
      <c r="SQ251" s="178"/>
      <c r="SR251" s="178"/>
      <c r="SS251" s="178"/>
      <c r="ST251" s="178"/>
      <c r="SU251" s="178"/>
      <c r="SV251" s="178"/>
      <c r="SW251" s="178"/>
      <c r="SX251" s="178"/>
      <c r="SY251" s="178"/>
      <c r="SZ251" s="178"/>
      <c r="TA251" s="178"/>
      <c r="TB251" s="178"/>
      <c r="TC251" s="178"/>
      <c r="TD251" s="178"/>
      <c r="TE251" s="178"/>
      <c r="TF251" s="178"/>
      <c r="TG251" s="178"/>
      <c r="TH251" s="178"/>
      <c r="TI251" s="178"/>
      <c r="TJ251" s="178"/>
      <c r="TK251" s="178"/>
      <c r="TL251" s="178"/>
      <c r="TM251" s="178"/>
      <c r="TN251" s="178"/>
      <c r="TO251" s="178"/>
      <c r="TP251" s="178"/>
      <c r="TQ251" s="178"/>
      <c r="TR251" s="178"/>
      <c r="TS251" s="178"/>
      <c r="TT251" s="178"/>
      <c r="TU251" s="178"/>
      <c r="TV251" s="178"/>
      <c r="TW251" s="178"/>
      <c r="TX251" s="178"/>
      <c r="TY251" s="178"/>
      <c r="TZ251" s="178"/>
      <c r="UA251" s="178"/>
      <c r="UB251" s="178"/>
      <c r="UC251" s="178"/>
      <c r="UD251" s="178"/>
      <c r="UE251" s="178"/>
      <c r="UF251" s="178"/>
      <c r="UG251" s="178"/>
      <c r="UH251" s="178"/>
      <c r="UI251" s="178"/>
      <c r="UJ251" s="178"/>
      <c r="UK251" s="178"/>
      <c r="UL251" s="178"/>
      <c r="UM251" s="178"/>
      <c r="UN251" s="178"/>
      <c r="UO251" s="178"/>
      <c r="UP251" s="178"/>
      <c r="UQ251" s="178"/>
      <c r="UR251" s="178"/>
      <c r="US251" s="178"/>
      <c r="UT251" s="178"/>
      <c r="UU251" s="178"/>
      <c r="UV251" s="178"/>
      <c r="UW251" s="178"/>
      <c r="UX251" s="178"/>
      <c r="UY251" s="178"/>
      <c r="UZ251" s="178"/>
      <c r="VA251" s="178"/>
      <c r="VB251" s="178"/>
      <c r="VC251" s="178"/>
      <c r="VD251" s="178"/>
      <c r="VE251" s="178"/>
      <c r="VF251" s="178"/>
      <c r="VG251" s="178"/>
      <c r="VH251" s="178"/>
      <c r="VI251" s="178"/>
      <c r="VJ251" s="178"/>
      <c r="VK251" s="178"/>
      <c r="VL251" s="178"/>
      <c r="VM251" s="178"/>
      <c r="VN251" s="178"/>
      <c r="VO251" s="178"/>
      <c r="VP251" s="178"/>
      <c r="VQ251" s="178"/>
      <c r="VR251" s="178"/>
      <c r="VS251" s="178"/>
      <c r="VT251" s="178"/>
      <c r="VU251" s="178"/>
      <c r="VV251" s="178"/>
      <c r="VW251" s="178"/>
      <c r="VX251" s="178"/>
      <c r="VY251" s="178"/>
      <c r="VZ251" s="178"/>
      <c r="WA251" s="178"/>
      <c r="WB251" s="178"/>
      <c r="WC251" s="178"/>
      <c r="WD251" s="178"/>
      <c r="WE251" s="178"/>
      <c r="WF251" s="178"/>
      <c r="WG251" s="178"/>
      <c r="WH251" s="178"/>
      <c r="WI251" s="178"/>
      <c r="WJ251" s="178"/>
      <c r="WK251" s="178"/>
      <c r="WL251" s="178"/>
      <c r="WM251" s="178"/>
      <c r="WN251" s="178"/>
      <c r="WO251" s="178"/>
      <c r="WP251" s="178"/>
      <c r="WQ251" s="178"/>
      <c r="WR251" s="178"/>
      <c r="WS251" s="178"/>
      <c r="WT251" s="178"/>
      <c r="WU251" s="178"/>
      <c r="WV251" s="178"/>
      <c r="WW251" s="178"/>
      <c r="WX251" s="178"/>
      <c r="WY251" s="178"/>
      <c r="WZ251" s="178"/>
      <c r="XA251" s="178"/>
      <c r="XB251" s="178"/>
      <c r="XC251" s="178"/>
      <c r="XD251" s="178"/>
      <c r="XE251" s="178"/>
      <c r="XF251" s="178"/>
      <c r="XG251" s="178"/>
      <c r="XH251" s="178"/>
      <c r="XI251" s="178"/>
      <c r="XJ251" s="178"/>
      <c r="XK251" s="178"/>
      <c r="XL251" s="178"/>
      <c r="XM251" s="178"/>
      <c r="XN251" s="178"/>
      <c r="XO251" s="178"/>
      <c r="XP251" s="178"/>
      <c r="XQ251" s="178"/>
      <c r="XR251" s="178"/>
      <c r="XS251" s="178"/>
      <c r="XT251" s="178"/>
      <c r="XU251" s="178"/>
      <c r="XV251" s="178"/>
      <c r="XW251" s="178"/>
      <c r="XX251" s="178"/>
      <c r="XY251" s="178"/>
      <c r="XZ251" s="178"/>
      <c r="YA251" s="178"/>
      <c r="YB251" s="178"/>
      <c r="YC251" s="178"/>
      <c r="YD251" s="178"/>
      <c r="YE251" s="178"/>
      <c r="YF251" s="178"/>
      <c r="YG251" s="178"/>
      <c r="YH251" s="178"/>
      <c r="YI251" s="178"/>
      <c r="YJ251" s="178"/>
      <c r="YK251" s="178"/>
      <c r="YL251" s="178"/>
      <c r="YM251" s="178"/>
      <c r="YN251" s="178"/>
      <c r="YO251" s="178"/>
      <c r="YP251" s="178"/>
      <c r="YQ251" s="178"/>
      <c r="YR251" s="178"/>
      <c r="YS251" s="178"/>
      <c r="YT251" s="178"/>
      <c r="YU251" s="178"/>
      <c r="YV251" s="178"/>
      <c r="YW251" s="178"/>
      <c r="YX251" s="178"/>
      <c r="YY251" s="178"/>
      <c r="YZ251" s="178"/>
      <c r="ZA251" s="178"/>
      <c r="ZB251" s="178"/>
      <c r="ZC251" s="178"/>
      <c r="ZD251" s="178"/>
      <c r="ZE251" s="178"/>
      <c r="ZF251" s="178"/>
      <c r="ZG251" s="178"/>
      <c r="ZH251" s="178"/>
    </row>
    <row r="252" s="153" customFormat="1" customHeight="1" spans="1:684">
      <c r="A252" s="290" t="s">
        <v>849</v>
      </c>
      <c r="B252" s="109" t="s">
        <v>846</v>
      </c>
      <c r="C252" s="1369" t="s">
        <v>846</v>
      </c>
      <c r="D252" s="1361">
        <f t="shared" ref="D252:D310" si="38">F252-E252</f>
        <v>-26</v>
      </c>
      <c r="E252" s="1367">
        <v>186</v>
      </c>
      <c r="F252" s="1371">
        <f t="shared" ref="F252:F310" si="39">(H252+I252+J252+K252)-SUM(AG252:ZH252)</f>
        <v>160</v>
      </c>
      <c r="G252" s="1427">
        <f t="shared" ref="G252:G310" si="40">(H252+I252+K252)-SUM(AG252:ZH252)</f>
        <v>160</v>
      </c>
      <c r="H252" s="1428">
        <v>2150</v>
      </c>
      <c r="I252" s="1430"/>
      <c r="J252" s="1393">
        <f t="shared" ref="J252:J310" si="41">SUM(L252:U252)</f>
        <v>0</v>
      </c>
      <c r="K252" s="1431">
        <f t="shared" ref="K252:K310" si="42">SUM(V252:AF252)</f>
        <v>0</v>
      </c>
      <c r="L252" s="152"/>
      <c r="M252" s="152"/>
      <c r="N252" s="152"/>
      <c r="O252" s="152"/>
      <c r="P252" s="152"/>
      <c r="Q252" s="152"/>
      <c r="R252" s="152"/>
      <c r="S252" s="152"/>
      <c r="T252" s="152"/>
      <c r="U252" s="152"/>
      <c r="V252" s="1432"/>
      <c r="W252" s="1432"/>
      <c r="X252" s="1432"/>
      <c r="Y252" s="1432"/>
      <c r="Z252" s="1434"/>
      <c r="AA252" s="1432"/>
      <c r="AB252" s="1432"/>
      <c r="AC252" s="1432"/>
      <c r="AD252" s="1432"/>
      <c r="AE252" s="1432"/>
      <c r="AF252" s="1432"/>
      <c r="AG252" s="1338">
        <v>500</v>
      </c>
      <c r="AH252" s="178"/>
      <c r="AI252" s="1339"/>
      <c r="AJ252" s="1339"/>
      <c r="AK252" s="178"/>
      <c r="AL252" s="1339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>
        <v>520</v>
      </c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8"/>
      <c r="CD252" s="178"/>
      <c r="CE252" s="178"/>
      <c r="CF252" s="178"/>
      <c r="CG252" s="178"/>
      <c r="CH252" s="178"/>
      <c r="CI252" s="178"/>
      <c r="CJ252" s="178"/>
      <c r="CK252" s="178"/>
      <c r="CL252" s="178">
        <v>960</v>
      </c>
      <c r="CM252" s="178"/>
      <c r="CN252" s="178"/>
      <c r="CO252" s="178"/>
      <c r="CP252" s="178"/>
      <c r="CQ252" s="178"/>
      <c r="CR252" s="1340"/>
      <c r="CS252" s="178"/>
      <c r="CT252" s="178"/>
      <c r="CU252" s="178"/>
      <c r="CV252" s="178"/>
      <c r="CW252" s="178"/>
      <c r="CX252" s="178"/>
      <c r="CY252" s="178"/>
      <c r="CZ252" s="178"/>
      <c r="DA252" s="178"/>
      <c r="DB252" s="178"/>
      <c r="DC252" s="178"/>
      <c r="DD252" s="178"/>
      <c r="DE252" s="178"/>
      <c r="DF252" s="178"/>
      <c r="DG252" s="178"/>
      <c r="DH252" s="178"/>
      <c r="DI252" s="178"/>
      <c r="DJ252" s="178"/>
      <c r="DK252" s="178"/>
      <c r="DL252" s="178"/>
      <c r="DM252" s="178"/>
      <c r="DN252" s="178"/>
      <c r="DO252" s="178"/>
      <c r="DP252" s="178">
        <v>10</v>
      </c>
      <c r="DQ252" s="178"/>
      <c r="DR252" s="178"/>
      <c r="DS252" s="178"/>
      <c r="DT252" s="178"/>
      <c r="DU252" s="178"/>
      <c r="DV252" s="178"/>
      <c r="DW252" s="178"/>
      <c r="DX252" s="178"/>
      <c r="DY252" s="178"/>
      <c r="DZ252" s="178"/>
      <c r="EA252" s="178"/>
      <c r="EB252" s="47"/>
      <c r="EC252" s="178"/>
      <c r="ED252" s="178"/>
      <c r="EE252" s="178"/>
      <c r="EF252" s="178"/>
      <c r="EG252" s="178"/>
      <c r="EH252" s="178"/>
      <c r="EI252" s="178"/>
      <c r="EJ252" s="178"/>
      <c r="EK252" s="178"/>
      <c r="EL252" s="178"/>
      <c r="EM252" s="178"/>
      <c r="EN252" s="178"/>
      <c r="EO252" s="178"/>
      <c r="EP252" s="178"/>
      <c r="EQ252" s="178"/>
      <c r="ER252" s="178"/>
      <c r="ES252" s="178"/>
      <c r="ET252" s="178"/>
      <c r="EU252" s="178"/>
      <c r="EV252" s="178"/>
      <c r="EW252" s="178"/>
      <c r="EX252" s="178"/>
      <c r="EY252" s="178"/>
      <c r="EZ252" s="178"/>
      <c r="FA252" s="178"/>
      <c r="FB252" s="178"/>
      <c r="FC252" s="178"/>
      <c r="FD252" s="178"/>
      <c r="FE252" s="178"/>
      <c r="FF252" s="178"/>
      <c r="FG252" s="178"/>
      <c r="FH252" s="178"/>
      <c r="FI252" s="178"/>
      <c r="FJ252" s="178"/>
      <c r="FK252" s="178"/>
      <c r="FL252" s="178"/>
      <c r="FM252" s="178"/>
      <c r="FN252" s="178"/>
      <c r="FO252" s="178"/>
      <c r="FP252" s="178"/>
      <c r="FQ252" s="178"/>
      <c r="FR252" s="178"/>
      <c r="FS252" s="178"/>
      <c r="FT252" s="178"/>
      <c r="FU252" s="178"/>
      <c r="FV252" s="178"/>
      <c r="FW252" s="178"/>
      <c r="FX252" s="178"/>
      <c r="FY252" s="178"/>
      <c r="FZ252" s="178"/>
      <c r="GA252" s="178"/>
      <c r="GB252" s="178"/>
      <c r="GC252" s="178"/>
      <c r="GD252" s="178"/>
      <c r="GE252" s="178"/>
      <c r="GF252" s="178"/>
      <c r="GG252" s="178"/>
      <c r="GH252" s="178"/>
      <c r="GI252" s="178"/>
      <c r="GJ252" s="178"/>
      <c r="GK252" s="178"/>
      <c r="GL252" s="178"/>
      <c r="GM252" s="178"/>
      <c r="GN252" s="178"/>
      <c r="GO252" s="178"/>
      <c r="GP252" s="178"/>
      <c r="GQ252" s="178"/>
      <c r="GR252" s="178"/>
      <c r="GS252" s="178"/>
      <c r="GT252" s="178"/>
      <c r="GU252" s="178"/>
      <c r="GV252" s="178"/>
      <c r="GW252" s="178"/>
      <c r="GX252" s="178"/>
      <c r="GY252" s="178"/>
      <c r="GZ252" s="178"/>
      <c r="HA252" s="178"/>
      <c r="HB252" s="178"/>
      <c r="HC252" s="178"/>
      <c r="HD252" s="178"/>
      <c r="HE252" s="178"/>
      <c r="HF252" s="178"/>
      <c r="HG252" s="178"/>
      <c r="HH252" s="178"/>
      <c r="HI252" s="178"/>
      <c r="HJ252" s="178"/>
      <c r="HK252" s="178"/>
      <c r="HL252" s="178"/>
      <c r="HM252" s="178"/>
      <c r="HN252" s="178"/>
      <c r="HO252" s="178"/>
      <c r="HP252" s="178"/>
      <c r="HQ252" s="178"/>
      <c r="HR252" s="178"/>
      <c r="HS252" s="178"/>
      <c r="HT252" s="178"/>
      <c r="HU252" s="178"/>
      <c r="HV252" s="178"/>
      <c r="HW252" s="178"/>
      <c r="HX252" s="178"/>
      <c r="HY252" s="178"/>
      <c r="HZ252" s="178"/>
      <c r="IA252" s="178"/>
      <c r="IB252" s="178"/>
      <c r="IC252" s="178"/>
      <c r="ID252" s="178"/>
      <c r="IE252" s="178"/>
      <c r="IF252" s="178"/>
      <c r="IG252" s="178"/>
      <c r="IH252" s="178"/>
      <c r="II252" s="178"/>
      <c r="IJ252" s="178"/>
      <c r="IK252" s="178"/>
      <c r="IL252" s="178"/>
      <c r="IM252" s="178"/>
      <c r="IN252" s="178"/>
      <c r="IO252" s="178"/>
      <c r="IP252" s="178"/>
      <c r="IQ252" s="178"/>
      <c r="IR252" s="178"/>
      <c r="IS252" s="178"/>
      <c r="IT252" s="178"/>
      <c r="IU252" s="178"/>
      <c r="IV252" s="178"/>
      <c r="IW252" s="178"/>
      <c r="IX252" s="178"/>
      <c r="IY252" s="178"/>
      <c r="IZ252" s="178"/>
      <c r="JA252" s="178"/>
      <c r="JB252" s="178"/>
      <c r="JC252" s="178"/>
      <c r="JD252" s="178"/>
      <c r="JE252" s="178"/>
      <c r="JF252" s="178"/>
      <c r="JG252" s="178"/>
      <c r="JH252" s="178"/>
      <c r="JI252" s="178"/>
      <c r="JJ252" s="178"/>
      <c r="JK252" s="178"/>
      <c r="JL252" s="178"/>
      <c r="JM252" s="178"/>
      <c r="JN252" s="178"/>
      <c r="JO252" s="178"/>
      <c r="JP252" s="178"/>
      <c r="JQ252" s="178"/>
      <c r="JR252" s="178"/>
      <c r="JS252" s="178"/>
      <c r="JT252" s="178"/>
      <c r="JU252" s="178"/>
      <c r="JV252" s="178"/>
      <c r="JW252" s="178"/>
      <c r="JX252" s="178"/>
      <c r="JY252" s="178"/>
      <c r="JZ252" s="178"/>
      <c r="KA252" s="178"/>
      <c r="KB252" s="178"/>
      <c r="KC252" s="178"/>
      <c r="KD252" s="178"/>
      <c r="KE252" s="178"/>
      <c r="KF252" s="178"/>
      <c r="KG252" s="178"/>
      <c r="KH252" s="178"/>
      <c r="KI252" s="178"/>
      <c r="KJ252" s="178"/>
      <c r="KK252" s="178"/>
      <c r="KL252" s="178"/>
      <c r="KM252" s="178"/>
      <c r="KN252" s="178"/>
      <c r="KO252" s="178"/>
      <c r="KP252" s="178"/>
      <c r="KQ252" s="178"/>
      <c r="KR252" s="178"/>
      <c r="KS252" s="178"/>
      <c r="KT252" s="178"/>
      <c r="KU252" s="178"/>
      <c r="KV252" s="178"/>
      <c r="KW252" s="178"/>
      <c r="KX252" s="178"/>
      <c r="KY252" s="178"/>
      <c r="KZ252" s="178"/>
      <c r="LA252" s="178"/>
      <c r="LB252" s="178"/>
      <c r="LC252" s="178"/>
      <c r="LD252" s="178"/>
      <c r="LE252" s="178"/>
      <c r="LF252" s="178"/>
      <c r="LG252" s="178"/>
      <c r="LH252" s="178"/>
      <c r="LI252" s="178"/>
      <c r="LJ252" s="178"/>
      <c r="LK252" s="178"/>
      <c r="LL252" s="178"/>
      <c r="LM252" s="178"/>
      <c r="LN252" s="178"/>
      <c r="LO252" s="178"/>
      <c r="LP252" s="178"/>
      <c r="LQ252" s="178"/>
      <c r="LR252" s="178"/>
      <c r="LS252" s="178"/>
      <c r="LT252" s="178"/>
      <c r="LU252" s="178"/>
      <c r="LV252" s="178"/>
      <c r="LW252" s="178"/>
      <c r="LX252" s="178"/>
      <c r="LY252" s="178"/>
      <c r="LZ252" s="178"/>
      <c r="MA252" s="178"/>
      <c r="MB252" s="178"/>
      <c r="MC252" s="178"/>
      <c r="MD252" s="178"/>
      <c r="ME252" s="178"/>
      <c r="MF252" s="178"/>
      <c r="MG252" s="178"/>
      <c r="MH252" s="178"/>
      <c r="MI252" s="178"/>
      <c r="MJ252" s="178"/>
      <c r="MK252" s="178"/>
      <c r="ML252" s="178"/>
      <c r="MM252" s="178"/>
      <c r="MN252" s="178"/>
      <c r="MO252" s="178"/>
      <c r="MP252" s="178"/>
      <c r="MQ252" s="178"/>
      <c r="MR252" s="178"/>
      <c r="MS252" s="178"/>
      <c r="MT252" s="178"/>
      <c r="MU252" s="178"/>
      <c r="MV252" s="178"/>
      <c r="MW252" s="178"/>
      <c r="MX252" s="178"/>
      <c r="MY252" s="178"/>
      <c r="MZ252" s="178"/>
      <c r="NA252" s="178"/>
      <c r="NB252" s="178"/>
      <c r="NC252" s="178"/>
      <c r="ND252" s="178"/>
      <c r="NE252" s="178"/>
      <c r="NF252" s="178"/>
      <c r="NG252" s="178"/>
      <c r="NH252" s="178"/>
      <c r="NI252" s="178"/>
      <c r="NJ252" s="178"/>
      <c r="NK252" s="178"/>
      <c r="NL252" s="178"/>
      <c r="NM252" s="178"/>
      <c r="NN252" s="178"/>
      <c r="NO252" s="178"/>
      <c r="NP252" s="178"/>
      <c r="NQ252" s="178"/>
      <c r="NR252" s="178"/>
      <c r="NS252" s="178"/>
      <c r="NT252" s="178"/>
      <c r="NU252" s="178"/>
      <c r="NV252" s="178"/>
      <c r="NW252" s="178"/>
      <c r="NX252" s="178"/>
      <c r="NY252" s="178"/>
      <c r="NZ252" s="178"/>
      <c r="OA252" s="178"/>
      <c r="OB252" s="178"/>
      <c r="OC252" s="178"/>
      <c r="OD252" s="178"/>
      <c r="OE252" s="178"/>
      <c r="OF252" s="178"/>
      <c r="OG252" s="178"/>
      <c r="OH252" s="178"/>
      <c r="OI252" s="178"/>
      <c r="OJ252" s="178"/>
      <c r="OK252" s="178"/>
      <c r="OL252" s="178"/>
      <c r="OM252" s="178"/>
      <c r="ON252" s="178"/>
      <c r="OO252" s="178"/>
      <c r="OP252" s="178"/>
      <c r="OQ252" s="178"/>
      <c r="OR252" s="178"/>
      <c r="OS252" s="178"/>
      <c r="OT252" s="178"/>
      <c r="OU252" s="178"/>
      <c r="OV252" s="178"/>
      <c r="OW252" s="178"/>
      <c r="OX252" s="178"/>
      <c r="OY252" s="178"/>
      <c r="OZ252" s="178"/>
      <c r="PA252" s="178"/>
      <c r="PB252" s="178"/>
      <c r="PC252" s="178"/>
      <c r="PD252" s="178"/>
      <c r="PE252" s="178"/>
      <c r="PF252" s="178"/>
      <c r="PG252" s="178"/>
      <c r="PH252" s="178"/>
      <c r="PI252" s="178"/>
      <c r="PJ252" s="178"/>
      <c r="PK252" s="178"/>
      <c r="PL252" s="178"/>
      <c r="PM252" s="178"/>
      <c r="PN252" s="178"/>
      <c r="PO252" s="178"/>
      <c r="PP252" s="178"/>
      <c r="PQ252" s="178"/>
      <c r="PR252" s="178"/>
      <c r="PS252" s="178"/>
      <c r="PT252" s="178"/>
      <c r="PU252" s="178"/>
      <c r="PV252" s="178"/>
      <c r="PW252" s="178"/>
      <c r="PX252" s="178"/>
      <c r="PY252" s="178"/>
      <c r="PZ252" s="178"/>
      <c r="QA252" s="178"/>
      <c r="QB252" s="178"/>
      <c r="QC252" s="178"/>
      <c r="QD252" s="178"/>
      <c r="QE252" s="178"/>
      <c r="QF252" s="178"/>
      <c r="QG252" s="178"/>
      <c r="QH252" s="178"/>
      <c r="QI252" s="178"/>
      <c r="QJ252" s="178"/>
      <c r="QK252" s="178"/>
      <c r="QL252" s="178"/>
      <c r="QM252" s="178"/>
      <c r="QN252" s="178"/>
      <c r="QO252" s="178"/>
      <c r="QP252" s="178"/>
      <c r="QQ252" s="178"/>
      <c r="QR252" s="178"/>
      <c r="QS252" s="178"/>
      <c r="QT252" s="178"/>
      <c r="QU252" s="178"/>
      <c r="QV252" s="178"/>
      <c r="QW252" s="178"/>
      <c r="QX252" s="178"/>
      <c r="QY252" s="178"/>
      <c r="QZ252" s="178"/>
      <c r="RA252" s="178"/>
      <c r="RB252" s="178"/>
      <c r="RC252" s="178"/>
      <c r="RD252" s="178"/>
      <c r="RE252" s="178"/>
      <c r="RF252" s="178"/>
      <c r="RG252" s="178"/>
      <c r="RH252" s="178"/>
      <c r="RI252" s="178"/>
      <c r="RJ252" s="178"/>
      <c r="RK252" s="178"/>
      <c r="RL252" s="178"/>
      <c r="RM252" s="178"/>
      <c r="RN252" s="178"/>
      <c r="RO252" s="178"/>
      <c r="RP252" s="178"/>
      <c r="RQ252" s="178"/>
      <c r="RR252" s="178"/>
      <c r="RS252" s="178"/>
      <c r="RT252" s="178"/>
      <c r="RU252" s="178"/>
      <c r="RV252" s="178"/>
      <c r="RW252" s="178"/>
      <c r="RX252" s="178"/>
      <c r="RY252" s="178"/>
      <c r="RZ252" s="178"/>
      <c r="SA252" s="178"/>
      <c r="SB252" s="178"/>
      <c r="SC252" s="178"/>
      <c r="SD252" s="178"/>
      <c r="SE252" s="178"/>
      <c r="SF252" s="178"/>
      <c r="SG252" s="178"/>
      <c r="SH252" s="178"/>
      <c r="SI252" s="178"/>
      <c r="SJ252" s="178"/>
      <c r="SK252" s="178"/>
      <c r="SL252" s="178"/>
      <c r="SM252" s="178"/>
      <c r="SN252" s="178"/>
      <c r="SO252" s="178"/>
      <c r="SP252" s="178"/>
      <c r="SQ252" s="178"/>
      <c r="SR252" s="178"/>
      <c r="SS252" s="178"/>
      <c r="ST252" s="178"/>
      <c r="SU252" s="178"/>
      <c r="SV252" s="178"/>
      <c r="SW252" s="178"/>
      <c r="SX252" s="178"/>
      <c r="SY252" s="178"/>
      <c r="SZ252" s="178"/>
      <c r="TA252" s="178"/>
      <c r="TB252" s="178"/>
      <c r="TC252" s="178"/>
      <c r="TD252" s="178"/>
      <c r="TE252" s="178"/>
      <c r="TF252" s="178"/>
      <c r="TG252" s="178"/>
      <c r="TH252" s="178"/>
      <c r="TI252" s="178"/>
      <c r="TJ252" s="178"/>
      <c r="TK252" s="178"/>
      <c r="TL252" s="178"/>
      <c r="TM252" s="178"/>
      <c r="TN252" s="178"/>
      <c r="TO252" s="178"/>
      <c r="TP252" s="178"/>
      <c r="TQ252" s="178"/>
      <c r="TR252" s="178"/>
      <c r="TS252" s="178"/>
      <c r="TT252" s="178"/>
      <c r="TU252" s="178"/>
      <c r="TV252" s="178"/>
      <c r="TW252" s="178"/>
      <c r="TX252" s="178"/>
      <c r="TY252" s="178"/>
      <c r="TZ252" s="178"/>
      <c r="UA252" s="178"/>
      <c r="UB252" s="178"/>
      <c r="UC252" s="178"/>
      <c r="UD252" s="178"/>
      <c r="UE252" s="178"/>
      <c r="UF252" s="178"/>
      <c r="UG252" s="178"/>
      <c r="UH252" s="178"/>
      <c r="UI252" s="178"/>
      <c r="UJ252" s="178"/>
      <c r="UK252" s="178"/>
      <c r="UL252" s="178"/>
      <c r="UM252" s="178"/>
      <c r="UN252" s="178"/>
      <c r="UO252" s="178"/>
      <c r="UP252" s="178"/>
      <c r="UQ252" s="178"/>
      <c r="UR252" s="178"/>
      <c r="US252" s="178"/>
      <c r="UT252" s="178"/>
      <c r="UU252" s="178"/>
      <c r="UV252" s="178"/>
      <c r="UW252" s="178"/>
      <c r="UX252" s="178"/>
      <c r="UY252" s="178"/>
      <c r="UZ252" s="178"/>
      <c r="VA252" s="178"/>
      <c r="VB252" s="178"/>
      <c r="VC252" s="178"/>
      <c r="VD252" s="178"/>
      <c r="VE252" s="178"/>
      <c r="VF252" s="178"/>
      <c r="VG252" s="178"/>
      <c r="VH252" s="178"/>
      <c r="VI252" s="178"/>
      <c r="VJ252" s="178"/>
      <c r="VK252" s="178"/>
      <c r="VL252" s="178"/>
      <c r="VM252" s="178"/>
      <c r="VN252" s="178"/>
      <c r="VO252" s="178"/>
      <c r="VP252" s="178"/>
      <c r="VQ252" s="178"/>
      <c r="VR252" s="178"/>
      <c r="VS252" s="178"/>
      <c r="VT252" s="178"/>
      <c r="VU252" s="178"/>
      <c r="VV252" s="178"/>
      <c r="VW252" s="178"/>
      <c r="VX252" s="178"/>
      <c r="VY252" s="178"/>
      <c r="VZ252" s="178"/>
      <c r="WA252" s="178"/>
      <c r="WB252" s="178"/>
      <c r="WC252" s="178"/>
      <c r="WD252" s="178"/>
      <c r="WE252" s="178"/>
      <c r="WF252" s="178"/>
      <c r="WG252" s="178"/>
      <c r="WH252" s="178"/>
      <c r="WI252" s="178"/>
      <c r="WJ252" s="178"/>
      <c r="WK252" s="178"/>
      <c r="WL252" s="178"/>
      <c r="WM252" s="178"/>
      <c r="WN252" s="178"/>
      <c r="WO252" s="178"/>
      <c r="WP252" s="178"/>
      <c r="WQ252" s="178"/>
      <c r="WR252" s="178"/>
      <c r="WS252" s="178"/>
      <c r="WT252" s="178"/>
      <c r="WU252" s="178"/>
      <c r="WV252" s="178"/>
      <c r="WW252" s="178"/>
      <c r="WX252" s="178"/>
      <c r="WY252" s="178"/>
      <c r="WZ252" s="178"/>
      <c r="XA252" s="178"/>
      <c r="XB252" s="178"/>
      <c r="XC252" s="178"/>
      <c r="XD252" s="178"/>
      <c r="XE252" s="178"/>
      <c r="XF252" s="178"/>
      <c r="XG252" s="178"/>
      <c r="XH252" s="178"/>
      <c r="XI252" s="178"/>
      <c r="XJ252" s="178"/>
      <c r="XK252" s="178"/>
      <c r="XL252" s="178"/>
      <c r="XM252" s="178"/>
      <c r="XN252" s="178"/>
      <c r="XO252" s="178"/>
      <c r="XP252" s="178"/>
      <c r="XQ252" s="178"/>
      <c r="XR252" s="178"/>
      <c r="XS252" s="178"/>
      <c r="XT252" s="178"/>
      <c r="XU252" s="178"/>
      <c r="XV252" s="178"/>
      <c r="XW252" s="178"/>
      <c r="XX252" s="178"/>
      <c r="XY252" s="178"/>
      <c r="XZ252" s="178"/>
      <c r="YA252" s="178"/>
      <c r="YB252" s="178"/>
      <c r="YC252" s="178"/>
      <c r="YD252" s="178"/>
      <c r="YE252" s="178"/>
      <c r="YF252" s="178"/>
      <c r="YG252" s="178"/>
      <c r="YH252" s="178"/>
      <c r="YI252" s="178"/>
      <c r="YJ252" s="178"/>
      <c r="YK252" s="178"/>
      <c r="YL252" s="178"/>
      <c r="YM252" s="178"/>
      <c r="YN252" s="178"/>
      <c r="YO252" s="178"/>
      <c r="YP252" s="178"/>
      <c r="YQ252" s="178"/>
      <c r="YR252" s="178"/>
      <c r="YS252" s="178"/>
      <c r="YT252" s="178"/>
      <c r="YU252" s="178"/>
      <c r="YV252" s="178"/>
      <c r="YW252" s="178"/>
      <c r="YX252" s="178"/>
      <c r="YY252" s="178"/>
      <c r="YZ252" s="178"/>
      <c r="ZA252" s="178"/>
      <c r="ZB252" s="178"/>
      <c r="ZC252" s="178"/>
      <c r="ZD252" s="178"/>
      <c r="ZE252" s="178"/>
      <c r="ZF252" s="178"/>
      <c r="ZG252" s="178"/>
      <c r="ZH252" s="178"/>
    </row>
    <row r="253" s="153" customFormat="1" customHeight="1" spans="1:684">
      <c r="A253" s="290" t="s">
        <v>850</v>
      </c>
      <c r="B253" s="109" t="s">
        <v>846</v>
      </c>
      <c r="C253" s="1369" t="s">
        <v>846</v>
      </c>
      <c r="D253" s="1361">
        <f t="shared" si="38"/>
        <v>-77</v>
      </c>
      <c r="E253" s="1367">
        <v>75</v>
      </c>
      <c r="F253" s="1371">
        <f t="shared" si="39"/>
        <v>-2</v>
      </c>
      <c r="G253" s="1427">
        <f t="shared" si="40"/>
        <v>-2</v>
      </c>
      <c r="H253" s="1428">
        <v>1224</v>
      </c>
      <c r="I253" s="1430"/>
      <c r="J253" s="1393">
        <f t="shared" si="41"/>
        <v>0</v>
      </c>
      <c r="K253" s="1431">
        <f t="shared" si="42"/>
        <v>0</v>
      </c>
      <c r="L253" s="152"/>
      <c r="M253" s="152"/>
      <c r="N253" s="152"/>
      <c r="O253" s="152"/>
      <c r="P253" s="152"/>
      <c r="Q253" s="152"/>
      <c r="R253" s="152"/>
      <c r="S253" s="152"/>
      <c r="T253" s="152"/>
      <c r="U253" s="152"/>
      <c r="V253" s="1432"/>
      <c r="W253" s="1432"/>
      <c r="X253" s="1432"/>
      <c r="Y253" s="1432"/>
      <c r="Z253" s="1434"/>
      <c r="AA253" s="1432"/>
      <c r="AB253" s="1432"/>
      <c r="AC253" s="1432"/>
      <c r="AD253" s="1432"/>
      <c r="AE253" s="1432"/>
      <c r="AF253" s="1432"/>
      <c r="AG253" s="1338"/>
      <c r="AH253" s="178">
        <v>16</v>
      </c>
      <c r="AI253" s="1339"/>
      <c r="AJ253" s="1339"/>
      <c r="AK253" s="178"/>
      <c r="AL253" s="1339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>
        <v>520</v>
      </c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>
        <v>50</v>
      </c>
      <c r="BY253" s="178"/>
      <c r="BZ253" s="178"/>
      <c r="CA253" s="178"/>
      <c r="CB253" s="178"/>
      <c r="CC253" s="178"/>
      <c r="CD253" s="178"/>
      <c r="CE253" s="178"/>
      <c r="CF253" s="178"/>
      <c r="CG253" s="178"/>
      <c r="CH253" s="178"/>
      <c r="CI253" s="178"/>
      <c r="CJ253" s="178"/>
      <c r="CK253" s="178"/>
      <c r="CL253" s="178">
        <v>640</v>
      </c>
      <c r="CM253" s="178"/>
      <c r="CN253" s="178"/>
      <c r="CO253" s="178"/>
      <c r="CP253" s="178"/>
      <c r="CQ253" s="178"/>
      <c r="CR253" s="1340"/>
      <c r="CS253" s="178"/>
      <c r="CT253" s="178"/>
      <c r="CU253" s="178"/>
      <c r="CV253" s="178"/>
      <c r="CW253" s="178"/>
      <c r="CX253" s="178"/>
      <c r="CY253" s="178"/>
      <c r="CZ253" s="178"/>
      <c r="DA253" s="178"/>
      <c r="DB253" s="178"/>
      <c r="DC253" s="178"/>
      <c r="DD253" s="178"/>
      <c r="DE253" s="178"/>
      <c r="DF253" s="178"/>
      <c r="DG253" s="178"/>
      <c r="DH253" s="178"/>
      <c r="DI253" s="178"/>
      <c r="DJ253" s="178"/>
      <c r="DK253" s="178"/>
      <c r="DL253" s="178"/>
      <c r="DM253" s="178"/>
      <c r="DN253" s="178"/>
      <c r="DO253" s="178"/>
      <c r="DP253" s="178"/>
      <c r="DQ253" s="178"/>
      <c r="DR253" s="178"/>
      <c r="DS253" s="178"/>
      <c r="DT253" s="178"/>
      <c r="DU253" s="178"/>
      <c r="DV253" s="178"/>
      <c r="DW253" s="178"/>
      <c r="DX253" s="178"/>
      <c r="DY253" s="178"/>
      <c r="DZ253" s="178"/>
      <c r="EA253" s="178"/>
      <c r="EB253" s="47"/>
      <c r="EC253" s="178"/>
      <c r="ED253" s="178"/>
      <c r="EE253" s="178"/>
      <c r="EF253" s="178"/>
      <c r="EG253" s="178"/>
      <c r="EH253" s="178"/>
      <c r="EI253" s="178"/>
      <c r="EJ253" s="178"/>
      <c r="EK253" s="178"/>
      <c r="EL253" s="178"/>
      <c r="EM253" s="178"/>
      <c r="EN253" s="178"/>
      <c r="EO253" s="178"/>
      <c r="EP253" s="178"/>
      <c r="EQ253" s="178"/>
      <c r="ER253" s="178"/>
      <c r="ES253" s="178"/>
      <c r="ET253" s="178"/>
      <c r="EU253" s="178"/>
      <c r="EV253" s="178"/>
      <c r="EW253" s="178"/>
      <c r="EX253" s="178"/>
      <c r="EY253" s="178"/>
      <c r="EZ253" s="178"/>
      <c r="FA253" s="178"/>
      <c r="FB253" s="178"/>
      <c r="FC253" s="178"/>
      <c r="FD253" s="178"/>
      <c r="FE253" s="178"/>
      <c r="FF253" s="178"/>
      <c r="FG253" s="178"/>
      <c r="FH253" s="178"/>
      <c r="FI253" s="178"/>
      <c r="FJ253" s="178"/>
      <c r="FK253" s="178"/>
      <c r="FL253" s="178"/>
      <c r="FM253" s="178"/>
      <c r="FN253" s="178"/>
      <c r="FO253" s="178"/>
      <c r="FP253" s="178"/>
      <c r="FQ253" s="178"/>
      <c r="FR253" s="178"/>
      <c r="FS253" s="178"/>
      <c r="FT253" s="178"/>
      <c r="FU253" s="178"/>
      <c r="FV253" s="178"/>
      <c r="FW253" s="178"/>
      <c r="FX253" s="178"/>
      <c r="FY253" s="178"/>
      <c r="FZ253" s="178"/>
      <c r="GA253" s="178"/>
      <c r="GB253" s="178"/>
      <c r="GC253" s="178"/>
      <c r="GD253" s="178"/>
      <c r="GE253" s="178"/>
      <c r="GF253" s="178"/>
      <c r="GG253" s="178"/>
      <c r="GH253" s="178"/>
      <c r="GI253" s="178"/>
      <c r="GJ253" s="178"/>
      <c r="GK253" s="178"/>
      <c r="GL253" s="178"/>
      <c r="GM253" s="178"/>
      <c r="GN253" s="178"/>
      <c r="GO253" s="178"/>
      <c r="GP253" s="178"/>
      <c r="GQ253" s="178"/>
      <c r="GR253" s="178"/>
      <c r="GS253" s="178"/>
      <c r="GT253" s="178"/>
      <c r="GU253" s="178"/>
      <c r="GV253" s="178"/>
      <c r="GW253" s="178"/>
      <c r="GX253" s="178"/>
      <c r="GY253" s="178"/>
      <c r="GZ253" s="178"/>
      <c r="HA253" s="178"/>
      <c r="HB253" s="178"/>
      <c r="HC253" s="178"/>
      <c r="HD253" s="178"/>
      <c r="HE253" s="178"/>
      <c r="HF253" s="178"/>
      <c r="HG253" s="178"/>
      <c r="HH253" s="178"/>
      <c r="HI253" s="178"/>
      <c r="HJ253" s="178"/>
      <c r="HK253" s="178"/>
      <c r="HL253" s="178"/>
      <c r="HM253" s="178"/>
      <c r="HN253" s="178"/>
      <c r="HO253" s="178"/>
      <c r="HP253" s="178"/>
      <c r="HQ253" s="178"/>
      <c r="HR253" s="178"/>
      <c r="HS253" s="178"/>
      <c r="HT253" s="178"/>
      <c r="HU253" s="178"/>
      <c r="HV253" s="178"/>
      <c r="HW253" s="178"/>
      <c r="HX253" s="178"/>
      <c r="HY253" s="178"/>
      <c r="HZ253" s="178"/>
      <c r="IA253" s="178"/>
      <c r="IB253" s="178"/>
      <c r="IC253" s="178"/>
      <c r="ID253" s="178"/>
      <c r="IE253" s="178"/>
      <c r="IF253" s="178"/>
      <c r="IG253" s="178"/>
      <c r="IH253" s="178"/>
      <c r="II253" s="178"/>
      <c r="IJ253" s="178"/>
      <c r="IK253" s="178"/>
      <c r="IL253" s="178"/>
      <c r="IM253" s="178"/>
      <c r="IN253" s="178"/>
      <c r="IO253" s="178"/>
      <c r="IP253" s="178"/>
      <c r="IQ253" s="178"/>
      <c r="IR253" s="178"/>
      <c r="IS253" s="178"/>
      <c r="IT253" s="178"/>
      <c r="IU253" s="178"/>
      <c r="IV253" s="178"/>
      <c r="IW253" s="178"/>
      <c r="IX253" s="178"/>
      <c r="IY253" s="178"/>
      <c r="IZ253" s="178"/>
      <c r="JA253" s="178"/>
      <c r="JB253" s="178"/>
      <c r="JC253" s="178"/>
      <c r="JD253" s="178"/>
      <c r="JE253" s="178"/>
      <c r="JF253" s="178"/>
      <c r="JG253" s="178"/>
      <c r="JH253" s="178"/>
      <c r="JI253" s="178"/>
      <c r="JJ253" s="178"/>
      <c r="JK253" s="178"/>
      <c r="JL253" s="178"/>
      <c r="JM253" s="178"/>
      <c r="JN253" s="178"/>
      <c r="JO253" s="178"/>
      <c r="JP253" s="178"/>
      <c r="JQ253" s="178"/>
      <c r="JR253" s="178"/>
      <c r="JS253" s="178"/>
      <c r="JT253" s="178"/>
      <c r="JU253" s="178"/>
      <c r="JV253" s="178"/>
      <c r="JW253" s="178"/>
      <c r="JX253" s="178"/>
      <c r="JY253" s="178"/>
      <c r="JZ253" s="178"/>
      <c r="KA253" s="178"/>
      <c r="KB253" s="178"/>
      <c r="KC253" s="178"/>
      <c r="KD253" s="178"/>
      <c r="KE253" s="178"/>
      <c r="KF253" s="178"/>
      <c r="KG253" s="178"/>
      <c r="KH253" s="178"/>
      <c r="KI253" s="178"/>
      <c r="KJ253" s="178"/>
      <c r="KK253" s="178"/>
      <c r="KL253" s="178"/>
      <c r="KM253" s="178"/>
      <c r="KN253" s="178"/>
      <c r="KO253" s="178"/>
      <c r="KP253" s="178"/>
      <c r="KQ253" s="178"/>
      <c r="KR253" s="178"/>
      <c r="KS253" s="178"/>
      <c r="KT253" s="178"/>
      <c r="KU253" s="178"/>
      <c r="KV253" s="178"/>
      <c r="KW253" s="178"/>
      <c r="KX253" s="178"/>
      <c r="KY253" s="178"/>
      <c r="KZ253" s="178"/>
      <c r="LA253" s="178"/>
      <c r="LB253" s="178"/>
      <c r="LC253" s="178"/>
      <c r="LD253" s="178"/>
      <c r="LE253" s="178"/>
      <c r="LF253" s="178"/>
      <c r="LG253" s="178"/>
      <c r="LH253" s="178"/>
      <c r="LI253" s="178"/>
      <c r="LJ253" s="178"/>
      <c r="LK253" s="178"/>
      <c r="LL253" s="178"/>
      <c r="LM253" s="178"/>
      <c r="LN253" s="178"/>
      <c r="LO253" s="178"/>
      <c r="LP253" s="178"/>
      <c r="LQ253" s="178"/>
      <c r="LR253" s="178"/>
      <c r="LS253" s="178"/>
      <c r="LT253" s="178"/>
      <c r="LU253" s="178"/>
      <c r="LV253" s="178"/>
      <c r="LW253" s="178"/>
      <c r="LX253" s="178"/>
      <c r="LY253" s="178"/>
      <c r="LZ253" s="178"/>
      <c r="MA253" s="178"/>
      <c r="MB253" s="178"/>
      <c r="MC253" s="178"/>
      <c r="MD253" s="178"/>
      <c r="ME253" s="178"/>
      <c r="MF253" s="178"/>
      <c r="MG253" s="178"/>
      <c r="MH253" s="178"/>
      <c r="MI253" s="178"/>
      <c r="MJ253" s="178"/>
      <c r="MK253" s="178"/>
      <c r="ML253" s="178"/>
      <c r="MM253" s="178"/>
      <c r="MN253" s="178"/>
      <c r="MO253" s="178"/>
      <c r="MP253" s="178"/>
      <c r="MQ253" s="178"/>
      <c r="MR253" s="178"/>
      <c r="MS253" s="178"/>
      <c r="MT253" s="178"/>
      <c r="MU253" s="178"/>
      <c r="MV253" s="178"/>
      <c r="MW253" s="178"/>
      <c r="MX253" s="178"/>
      <c r="MY253" s="178"/>
      <c r="MZ253" s="178"/>
      <c r="NA253" s="178"/>
      <c r="NB253" s="178"/>
      <c r="NC253" s="178"/>
      <c r="ND253" s="178"/>
      <c r="NE253" s="178"/>
      <c r="NF253" s="178"/>
      <c r="NG253" s="178"/>
      <c r="NH253" s="178"/>
      <c r="NI253" s="178"/>
      <c r="NJ253" s="178"/>
      <c r="NK253" s="178"/>
      <c r="NL253" s="178"/>
      <c r="NM253" s="178"/>
      <c r="NN253" s="178"/>
      <c r="NO253" s="178"/>
      <c r="NP253" s="178"/>
      <c r="NQ253" s="178"/>
      <c r="NR253" s="178"/>
      <c r="NS253" s="178"/>
      <c r="NT253" s="178"/>
      <c r="NU253" s="178"/>
      <c r="NV253" s="178"/>
      <c r="NW253" s="178"/>
      <c r="NX253" s="178"/>
      <c r="NY253" s="178"/>
      <c r="NZ253" s="178"/>
      <c r="OA253" s="178"/>
      <c r="OB253" s="178"/>
      <c r="OC253" s="178"/>
      <c r="OD253" s="178"/>
      <c r="OE253" s="178"/>
      <c r="OF253" s="178"/>
      <c r="OG253" s="178"/>
      <c r="OH253" s="178"/>
      <c r="OI253" s="178"/>
      <c r="OJ253" s="178"/>
      <c r="OK253" s="178"/>
      <c r="OL253" s="178"/>
      <c r="OM253" s="178"/>
      <c r="ON253" s="178"/>
      <c r="OO253" s="178"/>
      <c r="OP253" s="178"/>
      <c r="OQ253" s="178"/>
      <c r="OR253" s="178"/>
      <c r="OS253" s="178"/>
      <c r="OT253" s="178"/>
      <c r="OU253" s="178"/>
      <c r="OV253" s="178"/>
      <c r="OW253" s="178"/>
      <c r="OX253" s="178"/>
      <c r="OY253" s="178"/>
      <c r="OZ253" s="178"/>
      <c r="PA253" s="178"/>
      <c r="PB253" s="178"/>
      <c r="PC253" s="178"/>
      <c r="PD253" s="178"/>
      <c r="PE253" s="178"/>
      <c r="PF253" s="178"/>
      <c r="PG253" s="178"/>
      <c r="PH253" s="178"/>
      <c r="PI253" s="178"/>
      <c r="PJ253" s="178"/>
      <c r="PK253" s="178"/>
      <c r="PL253" s="178"/>
      <c r="PM253" s="178"/>
      <c r="PN253" s="178"/>
      <c r="PO253" s="178"/>
      <c r="PP253" s="178"/>
      <c r="PQ253" s="178"/>
      <c r="PR253" s="178"/>
      <c r="PS253" s="178"/>
      <c r="PT253" s="178"/>
      <c r="PU253" s="178"/>
      <c r="PV253" s="178"/>
      <c r="PW253" s="178"/>
      <c r="PX253" s="178"/>
      <c r="PY253" s="178"/>
      <c r="PZ253" s="178"/>
      <c r="QA253" s="178"/>
      <c r="QB253" s="178"/>
      <c r="QC253" s="178"/>
      <c r="QD253" s="178"/>
      <c r="QE253" s="178"/>
      <c r="QF253" s="178"/>
      <c r="QG253" s="178"/>
      <c r="QH253" s="178"/>
      <c r="QI253" s="178"/>
      <c r="QJ253" s="178"/>
      <c r="QK253" s="178"/>
      <c r="QL253" s="178"/>
      <c r="QM253" s="178"/>
      <c r="QN253" s="178"/>
      <c r="QO253" s="178"/>
      <c r="QP253" s="178"/>
      <c r="QQ253" s="178"/>
      <c r="QR253" s="178"/>
      <c r="QS253" s="178"/>
      <c r="QT253" s="178"/>
      <c r="QU253" s="178"/>
      <c r="QV253" s="178"/>
      <c r="QW253" s="178"/>
      <c r="QX253" s="178"/>
      <c r="QY253" s="178"/>
      <c r="QZ253" s="178"/>
      <c r="RA253" s="178"/>
      <c r="RB253" s="178"/>
      <c r="RC253" s="178"/>
      <c r="RD253" s="178"/>
      <c r="RE253" s="178"/>
      <c r="RF253" s="178"/>
      <c r="RG253" s="178"/>
      <c r="RH253" s="178"/>
      <c r="RI253" s="178"/>
      <c r="RJ253" s="178"/>
      <c r="RK253" s="178"/>
      <c r="RL253" s="178"/>
      <c r="RM253" s="178"/>
      <c r="RN253" s="178"/>
      <c r="RO253" s="178"/>
      <c r="RP253" s="178"/>
      <c r="RQ253" s="178"/>
      <c r="RR253" s="178"/>
      <c r="RS253" s="178"/>
      <c r="RT253" s="178"/>
      <c r="RU253" s="178"/>
      <c r="RV253" s="178"/>
      <c r="RW253" s="178"/>
      <c r="RX253" s="178"/>
      <c r="RY253" s="178"/>
      <c r="RZ253" s="178"/>
      <c r="SA253" s="178"/>
      <c r="SB253" s="178"/>
      <c r="SC253" s="178"/>
      <c r="SD253" s="178"/>
      <c r="SE253" s="178"/>
      <c r="SF253" s="178"/>
      <c r="SG253" s="178"/>
      <c r="SH253" s="178"/>
      <c r="SI253" s="178"/>
      <c r="SJ253" s="178"/>
      <c r="SK253" s="178"/>
      <c r="SL253" s="178"/>
      <c r="SM253" s="178"/>
      <c r="SN253" s="178"/>
      <c r="SO253" s="178"/>
      <c r="SP253" s="178"/>
      <c r="SQ253" s="178"/>
      <c r="SR253" s="178"/>
      <c r="SS253" s="178"/>
      <c r="ST253" s="178"/>
      <c r="SU253" s="178"/>
      <c r="SV253" s="178"/>
      <c r="SW253" s="178"/>
      <c r="SX253" s="178"/>
      <c r="SY253" s="178"/>
      <c r="SZ253" s="178"/>
      <c r="TA253" s="178"/>
      <c r="TB253" s="178"/>
      <c r="TC253" s="178"/>
      <c r="TD253" s="178"/>
      <c r="TE253" s="178"/>
      <c r="TF253" s="178"/>
      <c r="TG253" s="178"/>
      <c r="TH253" s="178"/>
      <c r="TI253" s="178"/>
      <c r="TJ253" s="178"/>
      <c r="TK253" s="178"/>
      <c r="TL253" s="178"/>
      <c r="TM253" s="178"/>
      <c r="TN253" s="178"/>
      <c r="TO253" s="178"/>
      <c r="TP253" s="178"/>
      <c r="TQ253" s="178"/>
      <c r="TR253" s="178"/>
      <c r="TS253" s="178"/>
      <c r="TT253" s="178"/>
      <c r="TU253" s="178"/>
      <c r="TV253" s="178"/>
      <c r="TW253" s="178"/>
      <c r="TX253" s="178"/>
      <c r="TY253" s="178"/>
      <c r="TZ253" s="178"/>
      <c r="UA253" s="178"/>
      <c r="UB253" s="178"/>
      <c r="UC253" s="178"/>
      <c r="UD253" s="178"/>
      <c r="UE253" s="178"/>
      <c r="UF253" s="178"/>
      <c r="UG253" s="178"/>
      <c r="UH253" s="178"/>
      <c r="UI253" s="178"/>
      <c r="UJ253" s="178"/>
      <c r="UK253" s="178"/>
      <c r="UL253" s="178"/>
      <c r="UM253" s="178"/>
      <c r="UN253" s="178"/>
      <c r="UO253" s="178"/>
      <c r="UP253" s="178"/>
      <c r="UQ253" s="178"/>
      <c r="UR253" s="178"/>
      <c r="US253" s="178"/>
      <c r="UT253" s="178"/>
      <c r="UU253" s="178"/>
      <c r="UV253" s="178"/>
      <c r="UW253" s="178"/>
      <c r="UX253" s="178"/>
      <c r="UY253" s="178"/>
      <c r="UZ253" s="178"/>
      <c r="VA253" s="178"/>
      <c r="VB253" s="178"/>
      <c r="VC253" s="178"/>
      <c r="VD253" s="178"/>
      <c r="VE253" s="178"/>
      <c r="VF253" s="178"/>
      <c r="VG253" s="178"/>
      <c r="VH253" s="178"/>
      <c r="VI253" s="178"/>
      <c r="VJ253" s="178"/>
      <c r="VK253" s="178"/>
      <c r="VL253" s="178"/>
      <c r="VM253" s="178"/>
      <c r="VN253" s="178"/>
      <c r="VO253" s="178"/>
      <c r="VP253" s="178"/>
      <c r="VQ253" s="178"/>
      <c r="VR253" s="178"/>
      <c r="VS253" s="178"/>
      <c r="VT253" s="178"/>
      <c r="VU253" s="178"/>
      <c r="VV253" s="178"/>
      <c r="VW253" s="178"/>
      <c r="VX253" s="178"/>
      <c r="VY253" s="178"/>
      <c r="VZ253" s="178"/>
      <c r="WA253" s="178"/>
      <c r="WB253" s="178"/>
      <c r="WC253" s="178"/>
      <c r="WD253" s="178"/>
      <c r="WE253" s="178"/>
      <c r="WF253" s="178"/>
      <c r="WG253" s="178"/>
      <c r="WH253" s="178"/>
      <c r="WI253" s="178"/>
      <c r="WJ253" s="178"/>
      <c r="WK253" s="178"/>
      <c r="WL253" s="178"/>
      <c r="WM253" s="178"/>
      <c r="WN253" s="178"/>
      <c r="WO253" s="178"/>
      <c r="WP253" s="178"/>
      <c r="WQ253" s="178"/>
      <c r="WR253" s="178"/>
      <c r="WS253" s="178"/>
      <c r="WT253" s="178"/>
      <c r="WU253" s="178"/>
      <c r="WV253" s="178"/>
      <c r="WW253" s="178"/>
      <c r="WX253" s="178"/>
      <c r="WY253" s="178"/>
      <c r="WZ253" s="178"/>
      <c r="XA253" s="178"/>
      <c r="XB253" s="178"/>
      <c r="XC253" s="178"/>
      <c r="XD253" s="178"/>
      <c r="XE253" s="178"/>
      <c r="XF253" s="178"/>
      <c r="XG253" s="178"/>
      <c r="XH253" s="178"/>
      <c r="XI253" s="178"/>
      <c r="XJ253" s="178"/>
      <c r="XK253" s="178"/>
      <c r="XL253" s="178"/>
      <c r="XM253" s="178"/>
      <c r="XN253" s="178"/>
      <c r="XO253" s="178"/>
      <c r="XP253" s="178"/>
      <c r="XQ253" s="178"/>
      <c r="XR253" s="178"/>
      <c r="XS253" s="178"/>
      <c r="XT253" s="178"/>
      <c r="XU253" s="178"/>
      <c r="XV253" s="178"/>
      <c r="XW253" s="178"/>
      <c r="XX253" s="178"/>
      <c r="XY253" s="178"/>
      <c r="XZ253" s="178"/>
      <c r="YA253" s="178"/>
      <c r="YB253" s="178"/>
      <c r="YC253" s="178"/>
      <c r="YD253" s="178"/>
      <c r="YE253" s="178"/>
      <c r="YF253" s="178"/>
      <c r="YG253" s="178"/>
      <c r="YH253" s="178"/>
      <c r="YI253" s="178"/>
      <c r="YJ253" s="178"/>
      <c r="YK253" s="178"/>
      <c r="YL253" s="178"/>
      <c r="YM253" s="178"/>
      <c r="YN253" s="178"/>
      <c r="YO253" s="178"/>
      <c r="YP253" s="178"/>
      <c r="YQ253" s="178"/>
      <c r="YR253" s="178"/>
      <c r="YS253" s="178"/>
      <c r="YT253" s="178"/>
      <c r="YU253" s="178"/>
      <c r="YV253" s="178"/>
      <c r="YW253" s="178"/>
      <c r="YX253" s="178"/>
      <c r="YY253" s="178"/>
      <c r="YZ253" s="178"/>
      <c r="ZA253" s="178"/>
      <c r="ZB253" s="178"/>
      <c r="ZC253" s="178"/>
      <c r="ZD253" s="178"/>
      <c r="ZE253" s="178"/>
      <c r="ZF253" s="178"/>
      <c r="ZG253" s="178"/>
      <c r="ZH253" s="178"/>
    </row>
    <row r="254" s="46" customFormat="1" customHeight="1" spans="1:132">
      <c r="A254" s="290" t="s">
        <v>851</v>
      </c>
      <c r="B254" s="109" t="s">
        <v>852</v>
      </c>
      <c r="C254" s="1369" t="s">
        <v>853</v>
      </c>
      <c r="D254" s="1361">
        <f t="shared" si="38"/>
        <v>-402</v>
      </c>
      <c r="E254" s="1367">
        <v>404</v>
      </c>
      <c r="F254" s="1371">
        <f t="shared" si="39"/>
        <v>2</v>
      </c>
      <c r="G254" s="1427">
        <f t="shared" si="40"/>
        <v>2</v>
      </c>
      <c r="H254" s="1393">
        <v>929</v>
      </c>
      <c r="I254" s="1425"/>
      <c r="J254" s="1393">
        <f t="shared" si="41"/>
        <v>0</v>
      </c>
      <c r="K254" s="1431">
        <f t="shared" si="42"/>
        <v>0</v>
      </c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426"/>
      <c r="W254" s="1426"/>
      <c r="X254" s="1426"/>
      <c r="Y254" s="1426"/>
      <c r="Z254" s="1402"/>
      <c r="AA254" s="1426"/>
      <c r="AB254" s="1426"/>
      <c r="AC254" s="1426"/>
      <c r="AD254" s="1426"/>
      <c r="AE254" s="1426"/>
      <c r="AF254" s="1426"/>
      <c r="AG254" s="1407"/>
      <c r="AH254" s="46">
        <v>132</v>
      </c>
      <c r="AI254" s="49"/>
      <c r="AJ254" s="49"/>
      <c r="AK254" s="46">
        <v>1</v>
      </c>
      <c r="AL254" s="49"/>
      <c r="AM254" s="46">
        <v>64</v>
      </c>
      <c r="AP254" s="49"/>
      <c r="BK254" s="46">
        <v>500</v>
      </c>
      <c r="BX254" s="46">
        <v>50</v>
      </c>
      <c r="CL254" s="46">
        <v>160</v>
      </c>
      <c r="CR254" s="1415"/>
      <c r="DP254" s="46">
        <v>20</v>
      </c>
      <c r="EB254" s="47"/>
    </row>
    <row r="255" s="46" customFormat="1" customHeight="1" spans="1:132">
      <c r="A255" s="290" t="s">
        <v>854</v>
      </c>
      <c r="B255" s="109" t="s">
        <v>855</v>
      </c>
      <c r="C255" s="1369" t="s">
        <v>856</v>
      </c>
      <c r="D255" s="1361">
        <f t="shared" si="38"/>
        <v>-61</v>
      </c>
      <c r="E255" s="1367">
        <v>161</v>
      </c>
      <c r="F255" s="1371">
        <f t="shared" si="39"/>
        <v>100</v>
      </c>
      <c r="G255" s="1427">
        <f t="shared" si="40"/>
        <v>100</v>
      </c>
      <c r="H255" s="1393">
        <v>679</v>
      </c>
      <c r="I255" s="1425"/>
      <c r="J255" s="1393">
        <f t="shared" si="41"/>
        <v>0</v>
      </c>
      <c r="K255" s="1431">
        <f t="shared" si="42"/>
        <v>0</v>
      </c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426"/>
      <c r="W255" s="1426"/>
      <c r="X255" s="1426"/>
      <c r="Y255" s="1426"/>
      <c r="Z255" s="1402"/>
      <c r="AA255" s="1426"/>
      <c r="AB255" s="1426"/>
      <c r="AC255" s="1426"/>
      <c r="AD255" s="1426"/>
      <c r="AE255" s="1426"/>
      <c r="AF255" s="1426"/>
      <c r="AG255" s="1407"/>
      <c r="AH255" s="46">
        <v>144</v>
      </c>
      <c r="AI255" s="49"/>
      <c r="AJ255" s="49"/>
      <c r="AK255" s="46">
        <v>1</v>
      </c>
      <c r="AL255" s="49"/>
      <c r="AM255" s="46">
        <v>64</v>
      </c>
      <c r="AP255" s="49"/>
      <c r="BX255" s="46">
        <v>50</v>
      </c>
      <c r="CL255" s="46">
        <v>320</v>
      </c>
      <c r="CR255" s="1415"/>
      <c r="EB255" s="47"/>
    </row>
    <row r="256" s="46" customFormat="1" customHeight="1" spans="1:132">
      <c r="A256" s="290" t="s">
        <v>857</v>
      </c>
      <c r="B256" s="109" t="s">
        <v>858</v>
      </c>
      <c r="C256" s="1369" t="s">
        <v>859</v>
      </c>
      <c r="D256" s="1361">
        <f t="shared" si="38"/>
        <v>-250</v>
      </c>
      <c r="E256" s="1367">
        <v>439</v>
      </c>
      <c r="F256" s="1371">
        <f t="shared" si="39"/>
        <v>189</v>
      </c>
      <c r="G256" s="1427">
        <f t="shared" si="40"/>
        <v>189</v>
      </c>
      <c r="H256" s="1393">
        <v>1638</v>
      </c>
      <c r="I256" s="1425"/>
      <c r="J256" s="1393">
        <f t="shared" si="41"/>
        <v>0</v>
      </c>
      <c r="K256" s="1431">
        <f t="shared" si="42"/>
        <v>0</v>
      </c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426"/>
      <c r="W256" s="1426"/>
      <c r="X256" s="1426"/>
      <c r="Y256" s="1426"/>
      <c r="Z256" s="1402"/>
      <c r="AA256" s="1426"/>
      <c r="AB256" s="1426"/>
      <c r="AC256" s="1426"/>
      <c r="AD256" s="1426"/>
      <c r="AE256" s="1426"/>
      <c r="AF256" s="1426"/>
      <c r="AG256" s="1407"/>
      <c r="AH256" s="46">
        <v>144</v>
      </c>
      <c r="AI256" s="49"/>
      <c r="AJ256" s="49"/>
      <c r="AK256" s="46">
        <v>1</v>
      </c>
      <c r="AL256" s="49"/>
      <c r="AM256" s="46">
        <v>64</v>
      </c>
      <c r="AP256" s="49"/>
      <c r="CL256" s="46">
        <v>1040</v>
      </c>
      <c r="CR256" s="1415"/>
      <c r="CS256" s="46">
        <v>200</v>
      </c>
      <c r="EB256" s="47"/>
    </row>
    <row r="257" s="46" customFormat="1" customHeight="1" spans="1:132">
      <c r="A257" s="290" t="s">
        <v>860</v>
      </c>
      <c r="B257" s="109" t="s">
        <v>861</v>
      </c>
      <c r="C257" s="1369" t="s">
        <v>862</v>
      </c>
      <c r="D257" s="1361">
        <f t="shared" si="38"/>
        <v>0</v>
      </c>
      <c r="E257" s="1367">
        <v>0</v>
      </c>
      <c r="F257" s="1371">
        <f t="shared" si="39"/>
        <v>0</v>
      </c>
      <c r="G257" s="1427">
        <f t="shared" si="40"/>
        <v>0</v>
      </c>
      <c r="H257" s="1393">
        <v>106</v>
      </c>
      <c r="I257" s="1425"/>
      <c r="J257" s="1393">
        <f t="shared" si="41"/>
        <v>0</v>
      </c>
      <c r="K257" s="1431">
        <f t="shared" si="42"/>
        <v>0</v>
      </c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426"/>
      <c r="W257" s="1426"/>
      <c r="X257" s="1426"/>
      <c r="Y257" s="1426"/>
      <c r="Z257" s="1402"/>
      <c r="AA257" s="1426"/>
      <c r="AB257" s="1426"/>
      <c r="AC257" s="1426"/>
      <c r="AD257" s="1426"/>
      <c r="AE257" s="1426"/>
      <c r="AF257" s="1426"/>
      <c r="AG257" s="1407">
        <v>105</v>
      </c>
      <c r="AI257" s="49"/>
      <c r="AJ257" s="49"/>
      <c r="AK257" s="46">
        <v>1</v>
      </c>
      <c r="AL257" s="49"/>
      <c r="CR257" s="1415"/>
      <c r="EB257" s="47"/>
    </row>
    <row r="258" s="46" customFormat="1" customHeight="1" spans="1:133">
      <c r="A258" s="290" t="s">
        <v>863</v>
      </c>
      <c r="B258" s="109" t="s">
        <v>864</v>
      </c>
      <c r="C258" s="1369" t="s">
        <v>865</v>
      </c>
      <c r="D258" s="1361">
        <f t="shared" si="38"/>
        <v>-54</v>
      </c>
      <c r="E258" s="1367">
        <v>167</v>
      </c>
      <c r="F258" s="1371">
        <f t="shared" si="39"/>
        <v>113</v>
      </c>
      <c r="G258" s="1427">
        <f t="shared" si="40"/>
        <v>113</v>
      </c>
      <c r="H258" s="1393">
        <v>1279</v>
      </c>
      <c r="I258" s="1425"/>
      <c r="J258" s="1393">
        <f t="shared" si="41"/>
        <v>0</v>
      </c>
      <c r="K258" s="1431">
        <f t="shared" si="42"/>
        <v>0</v>
      </c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426"/>
      <c r="W258" s="1426"/>
      <c r="X258" s="1426"/>
      <c r="Y258" s="1426"/>
      <c r="Z258" s="1402"/>
      <c r="AA258" s="1426"/>
      <c r="AB258" s="1426"/>
      <c r="AC258" s="1426"/>
      <c r="AD258" s="1426"/>
      <c r="AE258" s="1426"/>
      <c r="AF258" s="1426"/>
      <c r="AG258" s="1407"/>
      <c r="AH258" s="46">
        <v>144</v>
      </c>
      <c r="AI258" s="49"/>
      <c r="AJ258" s="49"/>
      <c r="AK258" s="46">
        <v>1</v>
      </c>
      <c r="AL258" s="49"/>
      <c r="AM258" s="46">
        <v>64</v>
      </c>
      <c r="BO258" s="46">
        <v>500</v>
      </c>
      <c r="BX258" s="46">
        <v>50</v>
      </c>
      <c r="CL258" s="46">
        <v>400</v>
      </c>
      <c r="CR258" s="1415"/>
      <c r="EB258" s="47"/>
      <c r="EC258" s="46">
        <v>7</v>
      </c>
    </row>
    <row r="259" s="178" customFormat="1" customHeight="1" spans="1:132">
      <c r="A259" s="290" t="s">
        <v>866</v>
      </c>
      <c r="B259" s="109" t="s">
        <v>861</v>
      </c>
      <c r="C259" s="1369" t="s">
        <v>867</v>
      </c>
      <c r="D259" s="1361">
        <f t="shared" si="38"/>
        <v>22</v>
      </c>
      <c r="E259" s="1367">
        <v>-18</v>
      </c>
      <c r="F259" s="1371">
        <f t="shared" si="39"/>
        <v>4</v>
      </c>
      <c r="G259" s="1427">
        <f t="shared" si="40"/>
        <v>4</v>
      </c>
      <c r="H259" s="1428">
        <v>193</v>
      </c>
      <c r="I259" s="1430"/>
      <c r="J259" s="1393">
        <f t="shared" si="41"/>
        <v>0</v>
      </c>
      <c r="K259" s="1431">
        <f t="shared" si="42"/>
        <v>0</v>
      </c>
      <c r="L259" s="152"/>
      <c r="M259" s="152"/>
      <c r="N259" s="152"/>
      <c r="O259" s="152"/>
      <c r="P259" s="152"/>
      <c r="Q259" s="152"/>
      <c r="R259" s="152"/>
      <c r="S259" s="152"/>
      <c r="T259" s="152"/>
      <c r="U259" s="152"/>
      <c r="V259" s="1432"/>
      <c r="W259" s="1432"/>
      <c r="X259" s="1432"/>
      <c r="Y259" s="1432"/>
      <c r="Z259" s="1434"/>
      <c r="AA259" s="1432"/>
      <c r="AB259" s="1432"/>
      <c r="AC259" s="1432"/>
      <c r="AD259" s="1432"/>
      <c r="AE259" s="1432"/>
      <c r="AF259" s="1432"/>
      <c r="AG259" s="1338"/>
      <c r="AH259" s="178">
        <v>188</v>
      </c>
      <c r="AI259" s="1339"/>
      <c r="AJ259" s="1339"/>
      <c r="AK259" s="178">
        <v>1</v>
      </c>
      <c r="AL259" s="1339"/>
      <c r="CR259" s="1340"/>
      <c r="EB259" s="47"/>
    </row>
    <row r="260" s="178" customFormat="1" customHeight="1" spans="1:132">
      <c r="A260" s="290" t="s">
        <v>868</v>
      </c>
      <c r="B260" s="109" t="s">
        <v>869</v>
      </c>
      <c r="C260" s="1369" t="s">
        <v>870</v>
      </c>
      <c r="D260" s="1361">
        <f t="shared" si="38"/>
        <v>6</v>
      </c>
      <c r="E260" s="1367">
        <v>34</v>
      </c>
      <c r="F260" s="1371">
        <f t="shared" si="39"/>
        <v>40</v>
      </c>
      <c r="G260" s="1427">
        <f t="shared" si="40"/>
        <v>40</v>
      </c>
      <c r="H260" s="1428">
        <v>619</v>
      </c>
      <c r="I260" s="1430"/>
      <c r="J260" s="1393">
        <f t="shared" si="41"/>
        <v>0</v>
      </c>
      <c r="K260" s="1431">
        <f t="shared" si="42"/>
        <v>0</v>
      </c>
      <c r="L260" s="152"/>
      <c r="M260" s="152"/>
      <c r="N260" s="152"/>
      <c r="O260" s="152"/>
      <c r="P260" s="152"/>
      <c r="Q260" s="152"/>
      <c r="R260" s="152"/>
      <c r="S260" s="152"/>
      <c r="T260" s="152"/>
      <c r="U260" s="152"/>
      <c r="V260" s="1432"/>
      <c r="W260" s="1432"/>
      <c r="X260" s="1432"/>
      <c r="Y260" s="1432"/>
      <c r="Z260" s="1434"/>
      <c r="AA260" s="1432"/>
      <c r="AB260" s="1432"/>
      <c r="AC260" s="1432"/>
      <c r="AD260" s="1432"/>
      <c r="AE260" s="1432"/>
      <c r="AF260" s="1432"/>
      <c r="AG260" s="1338"/>
      <c r="AH260" s="178">
        <v>144</v>
      </c>
      <c r="AI260" s="1339"/>
      <c r="AJ260" s="1339"/>
      <c r="AK260" s="178">
        <v>1</v>
      </c>
      <c r="AL260" s="1339"/>
      <c r="AM260" s="178">
        <v>64</v>
      </c>
      <c r="AW260" s="178">
        <v>360</v>
      </c>
      <c r="CR260" s="1340"/>
      <c r="DP260" s="178">
        <v>10</v>
      </c>
      <c r="EB260" s="47"/>
    </row>
    <row r="261" s="178" customFormat="1" customHeight="1" spans="1:132">
      <c r="A261" s="290" t="s">
        <v>871</v>
      </c>
      <c r="B261" s="109" t="s">
        <v>872</v>
      </c>
      <c r="C261" s="1369" t="s">
        <v>873</v>
      </c>
      <c r="D261" s="1361">
        <f t="shared" si="38"/>
        <v>-37</v>
      </c>
      <c r="E261" s="1367">
        <v>37</v>
      </c>
      <c r="F261" s="1371">
        <f t="shared" si="39"/>
        <v>0</v>
      </c>
      <c r="G261" s="1427">
        <f t="shared" si="40"/>
        <v>0</v>
      </c>
      <c r="H261" s="1428">
        <v>619</v>
      </c>
      <c r="I261" s="1430"/>
      <c r="J261" s="1393">
        <f t="shared" si="41"/>
        <v>0</v>
      </c>
      <c r="K261" s="1431">
        <f t="shared" si="42"/>
        <v>0</v>
      </c>
      <c r="L261" s="152"/>
      <c r="M261" s="152"/>
      <c r="N261" s="152"/>
      <c r="O261" s="152"/>
      <c r="P261" s="152"/>
      <c r="Q261" s="152"/>
      <c r="R261" s="152"/>
      <c r="S261" s="152"/>
      <c r="T261" s="152"/>
      <c r="U261" s="152"/>
      <c r="V261" s="1432"/>
      <c r="W261" s="1432"/>
      <c r="X261" s="1432"/>
      <c r="Y261" s="1432"/>
      <c r="Z261" s="1434"/>
      <c r="AA261" s="1432"/>
      <c r="AB261" s="1432"/>
      <c r="AC261" s="1432"/>
      <c r="AD261" s="1432"/>
      <c r="AE261" s="1432"/>
      <c r="AF261" s="1432"/>
      <c r="AG261" s="1338"/>
      <c r="AH261" s="178">
        <v>144</v>
      </c>
      <c r="AI261" s="1339"/>
      <c r="AJ261" s="1339"/>
      <c r="AK261" s="178">
        <v>1</v>
      </c>
      <c r="AL261" s="1339"/>
      <c r="AM261" s="178">
        <v>64</v>
      </c>
      <c r="AW261" s="178">
        <v>360</v>
      </c>
      <c r="BX261" s="178">
        <v>50</v>
      </c>
      <c r="CR261" s="1340"/>
      <c r="EB261" s="47"/>
    </row>
    <row r="262" s="153" customFormat="1" customHeight="1" spans="1:684">
      <c r="A262" s="290" t="s">
        <v>874</v>
      </c>
      <c r="B262" s="109" t="s">
        <v>875</v>
      </c>
      <c r="C262" s="1369" t="s">
        <v>875</v>
      </c>
      <c r="D262" s="1361">
        <f t="shared" si="38"/>
        <v>0</v>
      </c>
      <c r="E262" s="1367">
        <v>1488</v>
      </c>
      <c r="F262" s="1371">
        <f t="shared" si="39"/>
        <v>1488</v>
      </c>
      <c r="G262" s="1427">
        <f t="shared" si="40"/>
        <v>1488</v>
      </c>
      <c r="H262" s="1428">
        <v>1488</v>
      </c>
      <c r="I262" s="1430"/>
      <c r="J262" s="1393">
        <f t="shared" si="41"/>
        <v>0</v>
      </c>
      <c r="K262" s="1431">
        <f t="shared" si="42"/>
        <v>0</v>
      </c>
      <c r="L262" s="152"/>
      <c r="M262" s="152"/>
      <c r="N262" s="152"/>
      <c r="O262" s="152"/>
      <c r="P262" s="152"/>
      <c r="Q262" s="152"/>
      <c r="R262" s="152"/>
      <c r="S262" s="152"/>
      <c r="T262" s="152"/>
      <c r="U262" s="152"/>
      <c r="V262" s="1432"/>
      <c r="W262" s="1432"/>
      <c r="X262" s="1432"/>
      <c r="Y262" s="1432"/>
      <c r="Z262" s="1434"/>
      <c r="AA262" s="1432"/>
      <c r="AB262" s="1432"/>
      <c r="AC262" s="1432"/>
      <c r="AD262" s="1432"/>
      <c r="AE262" s="1432"/>
      <c r="AF262" s="1432"/>
      <c r="AG262" s="1338"/>
      <c r="AH262" s="178"/>
      <c r="AI262" s="1339"/>
      <c r="AJ262" s="1339"/>
      <c r="AK262" s="178"/>
      <c r="AL262" s="1339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/>
      <c r="CC262" s="178"/>
      <c r="CD262" s="178"/>
      <c r="CE262" s="178"/>
      <c r="CF262" s="178"/>
      <c r="CG262" s="178"/>
      <c r="CH262" s="178"/>
      <c r="CI262" s="178"/>
      <c r="CJ262" s="178"/>
      <c r="CK262" s="178"/>
      <c r="CL262" s="178"/>
      <c r="CM262" s="178"/>
      <c r="CN262" s="178"/>
      <c r="CO262" s="178"/>
      <c r="CP262" s="178"/>
      <c r="CQ262" s="178"/>
      <c r="CR262" s="1340"/>
      <c r="CS262" s="178"/>
      <c r="CT262" s="178"/>
      <c r="CU262" s="178"/>
      <c r="CV262" s="178"/>
      <c r="CW262" s="178"/>
      <c r="CX262" s="178"/>
      <c r="CY262" s="178"/>
      <c r="CZ262" s="178"/>
      <c r="DA262" s="178"/>
      <c r="DB262" s="178"/>
      <c r="DC262" s="178"/>
      <c r="DD262" s="178"/>
      <c r="DE262" s="178"/>
      <c r="DF262" s="178"/>
      <c r="DG262" s="178"/>
      <c r="DH262" s="178"/>
      <c r="DI262" s="178"/>
      <c r="DJ262" s="178"/>
      <c r="DK262" s="178"/>
      <c r="DL262" s="178"/>
      <c r="DM262" s="178"/>
      <c r="DN262" s="178"/>
      <c r="DO262" s="178"/>
      <c r="DP262" s="178"/>
      <c r="DQ262" s="178"/>
      <c r="DR262" s="178"/>
      <c r="DS262" s="178"/>
      <c r="DT262" s="178"/>
      <c r="DU262" s="178"/>
      <c r="DV262" s="178"/>
      <c r="DW262" s="178"/>
      <c r="DX262" s="178"/>
      <c r="DY262" s="178"/>
      <c r="DZ262" s="178"/>
      <c r="EA262" s="178"/>
      <c r="EB262" s="47"/>
      <c r="EC262" s="178"/>
      <c r="ED262" s="178"/>
      <c r="EE262" s="178"/>
      <c r="EF262" s="178"/>
      <c r="EG262" s="178"/>
      <c r="EH262" s="178"/>
      <c r="EI262" s="178"/>
      <c r="EJ262" s="178"/>
      <c r="EK262" s="178"/>
      <c r="EL262" s="178"/>
      <c r="EM262" s="178"/>
      <c r="EN262" s="178"/>
      <c r="EO262" s="178"/>
      <c r="EP262" s="178"/>
      <c r="EQ262" s="178"/>
      <c r="ER262" s="178"/>
      <c r="ES262" s="178"/>
      <c r="ET262" s="178"/>
      <c r="EU262" s="178"/>
      <c r="EV262" s="178"/>
      <c r="EW262" s="178"/>
      <c r="EX262" s="178"/>
      <c r="EY262" s="178"/>
      <c r="EZ262" s="178"/>
      <c r="FA262" s="178"/>
      <c r="FB262" s="178"/>
      <c r="FC262" s="178"/>
      <c r="FD262" s="178"/>
      <c r="FE262" s="178"/>
      <c r="FF262" s="178"/>
      <c r="FG262" s="178"/>
      <c r="FH262" s="178"/>
      <c r="FI262" s="178"/>
      <c r="FJ262" s="178"/>
      <c r="FK262" s="178"/>
      <c r="FL262" s="178"/>
      <c r="FM262" s="178"/>
      <c r="FN262" s="178"/>
      <c r="FO262" s="178"/>
      <c r="FP262" s="178"/>
      <c r="FQ262" s="178"/>
      <c r="FR262" s="178"/>
      <c r="FS262" s="178"/>
      <c r="FT262" s="178"/>
      <c r="FU262" s="178"/>
      <c r="FV262" s="178"/>
      <c r="FW262" s="178"/>
      <c r="FX262" s="178"/>
      <c r="FY262" s="178"/>
      <c r="FZ262" s="178"/>
      <c r="GA262" s="178"/>
      <c r="GB262" s="178"/>
      <c r="GC262" s="178"/>
      <c r="GD262" s="178"/>
      <c r="GE262" s="178"/>
      <c r="GF262" s="178"/>
      <c r="GG262" s="178"/>
      <c r="GH262" s="178"/>
      <c r="GI262" s="178"/>
      <c r="GJ262" s="178"/>
      <c r="GK262" s="178"/>
      <c r="GL262" s="178"/>
      <c r="GM262" s="178"/>
      <c r="GN262" s="178"/>
      <c r="GO262" s="178"/>
      <c r="GP262" s="178"/>
      <c r="GQ262" s="178"/>
      <c r="GR262" s="178"/>
      <c r="GS262" s="178"/>
      <c r="GT262" s="178"/>
      <c r="GU262" s="178"/>
      <c r="GV262" s="178"/>
      <c r="GW262" s="178"/>
      <c r="GX262" s="178"/>
      <c r="GY262" s="178"/>
      <c r="GZ262" s="178"/>
      <c r="HA262" s="178"/>
      <c r="HB262" s="178"/>
      <c r="HC262" s="178"/>
      <c r="HD262" s="178"/>
      <c r="HE262" s="178"/>
      <c r="HF262" s="178"/>
      <c r="HG262" s="178"/>
      <c r="HH262" s="178"/>
      <c r="HI262" s="178"/>
      <c r="HJ262" s="178"/>
      <c r="HK262" s="178"/>
      <c r="HL262" s="178"/>
      <c r="HM262" s="178"/>
      <c r="HN262" s="178"/>
      <c r="HO262" s="178"/>
      <c r="HP262" s="178"/>
      <c r="HQ262" s="178"/>
      <c r="HR262" s="178"/>
      <c r="HS262" s="178"/>
      <c r="HT262" s="178"/>
      <c r="HU262" s="178"/>
      <c r="HV262" s="178"/>
      <c r="HW262" s="178"/>
      <c r="HX262" s="178"/>
      <c r="HY262" s="178"/>
      <c r="HZ262" s="178"/>
      <c r="IA262" s="178"/>
      <c r="IB262" s="178"/>
      <c r="IC262" s="178"/>
      <c r="ID262" s="178"/>
      <c r="IE262" s="178"/>
      <c r="IF262" s="178"/>
      <c r="IG262" s="178"/>
      <c r="IH262" s="178"/>
      <c r="II262" s="178"/>
      <c r="IJ262" s="178"/>
      <c r="IK262" s="178"/>
      <c r="IL262" s="178"/>
      <c r="IM262" s="178"/>
      <c r="IN262" s="178"/>
      <c r="IO262" s="178"/>
      <c r="IP262" s="178"/>
      <c r="IQ262" s="178"/>
      <c r="IR262" s="178"/>
      <c r="IS262" s="178"/>
      <c r="IT262" s="178"/>
      <c r="IU262" s="178"/>
      <c r="IV262" s="178"/>
      <c r="IW262" s="178"/>
      <c r="IX262" s="178"/>
      <c r="IY262" s="178"/>
      <c r="IZ262" s="178"/>
      <c r="JA262" s="178"/>
      <c r="JB262" s="178"/>
      <c r="JC262" s="178"/>
      <c r="JD262" s="178"/>
      <c r="JE262" s="178"/>
      <c r="JF262" s="178"/>
      <c r="JG262" s="178"/>
      <c r="JH262" s="178"/>
      <c r="JI262" s="178"/>
      <c r="JJ262" s="178"/>
      <c r="JK262" s="178"/>
      <c r="JL262" s="178"/>
      <c r="JM262" s="178"/>
      <c r="JN262" s="178"/>
      <c r="JO262" s="178"/>
      <c r="JP262" s="178"/>
      <c r="JQ262" s="178"/>
      <c r="JR262" s="178"/>
      <c r="JS262" s="178"/>
      <c r="JT262" s="178"/>
      <c r="JU262" s="178"/>
      <c r="JV262" s="178"/>
      <c r="JW262" s="178"/>
      <c r="JX262" s="178"/>
      <c r="JY262" s="178"/>
      <c r="JZ262" s="178"/>
      <c r="KA262" s="178"/>
      <c r="KB262" s="178"/>
      <c r="KC262" s="178"/>
      <c r="KD262" s="178"/>
      <c r="KE262" s="178"/>
      <c r="KF262" s="178"/>
      <c r="KG262" s="178"/>
      <c r="KH262" s="178"/>
      <c r="KI262" s="178"/>
      <c r="KJ262" s="178"/>
      <c r="KK262" s="178"/>
      <c r="KL262" s="178"/>
      <c r="KM262" s="178"/>
      <c r="KN262" s="178"/>
      <c r="KO262" s="178"/>
      <c r="KP262" s="178"/>
      <c r="KQ262" s="178"/>
      <c r="KR262" s="178"/>
      <c r="KS262" s="178"/>
      <c r="KT262" s="178"/>
      <c r="KU262" s="178"/>
      <c r="KV262" s="178"/>
      <c r="KW262" s="178"/>
      <c r="KX262" s="178"/>
      <c r="KY262" s="178"/>
      <c r="KZ262" s="178"/>
      <c r="LA262" s="178"/>
      <c r="LB262" s="178"/>
      <c r="LC262" s="178"/>
      <c r="LD262" s="178"/>
      <c r="LE262" s="178"/>
      <c r="LF262" s="178"/>
      <c r="LG262" s="178"/>
      <c r="LH262" s="178"/>
      <c r="LI262" s="178"/>
      <c r="LJ262" s="178"/>
      <c r="LK262" s="178"/>
      <c r="LL262" s="178"/>
      <c r="LM262" s="178"/>
      <c r="LN262" s="178"/>
      <c r="LO262" s="178"/>
      <c r="LP262" s="178"/>
      <c r="LQ262" s="178"/>
      <c r="LR262" s="178"/>
      <c r="LS262" s="178"/>
      <c r="LT262" s="178"/>
      <c r="LU262" s="178"/>
      <c r="LV262" s="178"/>
      <c r="LW262" s="178"/>
      <c r="LX262" s="178"/>
      <c r="LY262" s="178"/>
      <c r="LZ262" s="178"/>
      <c r="MA262" s="178"/>
      <c r="MB262" s="178"/>
      <c r="MC262" s="178"/>
      <c r="MD262" s="178"/>
      <c r="ME262" s="178"/>
      <c r="MF262" s="178"/>
      <c r="MG262" s="178"/>
      <c r="MH262" s="178"/>
      <c r="MI262" s="178"/>
      <c r="MJ262" s="178"/>
      <c r="MK262" s="178"/>
      <c r="ML262" s="178"/>
      <c r="MM262" s="178"/>
      <c r="MN262" s="178"/>
      <c r="MO262" s="178"/>
      <c r="MP262" s="178"/>
      <c r="MQ262" s="178"/>
      <c r="MR262" s="178"/>
      <c r="MS262" s="178"/>
      <c r="MT262" s="178"/>
      <c r="MU262" s="178"/>
      <c r="MV262" s="178"/>
      <c r="MW262" s="178"/>
      <c r="MX262" s="178"/>
      <c r="MY262" s="178"/>
      <c r="MZ262" s="178"/>
      <c r="NA262" s="178"/>
      <c r="NB262" s="178"/>
      <c r="NC262" s="178"/>
      <c r="ND262" s="178"/>
      <c r="NE262" s="178"/>
      <c r="NF262" s="178"/>
      <c r="NG262" s="178"/>
      <c r="NH262" s="178"/>
      <c r="NI262" s="178"/>
      <c r="NJ262" s="178"/>
      <c r="NK262" s="178"/>
      <c r="NL262" s="178"/>
      <c r="NM262" s="178"/>
      <c r="NN262" s="178"/>
      <c r="NO262" s="178"/>
      <c r="NP262" s="178"/>
      <c r="NQ262" s="178"/>
      <c r="NR262" s="178"/>
      <c r="NS262" s="178"/>
      <c r="NT262" s="178"/>
      <c r="NU262" s="178"/>
      <c r="NV262" s="178"/>
      <c r="NW262" s="178"/>
      <c r="NX262" s="178"/>
      <c r="NY262" s="178"/>
      <c r="NZ262" s="178"/>
      <c r="OA262" s="178"/>
      <c r="OB262" s="178"/>
      <c r="OC262" s="178"/>
      <c r="OD262" s="178"/>
      <c r="OE262" s="178"/>
      <c r="OF262" s="178"/>
      <c r="OG262" s="178"/>
      <c r="OH262" s="178"/>
      <c r="OI262" s="178"/>
      <c r="OJ262" s="178"/>
      <c r="OK262" s="178"/>
      <c r="OL262" s="178"/>
      <c r="OM262" s="178"/>
      <c r="ON262" s="178"/>
      <c r="OO262" s="178"/>
      <c r="OP262" s="178"/>
      <c r="OQ262" s="178"/>
      <c r="OR262" s="178"/>
      <c r="OS262" s="178"/>
      <c r="OT262" s="178"/>
      <c r="OU262" s="178"/>
      <c r="OV262" s="178"/>
      <c r="OW262" s="178"/>
      <c r="OX262" s="178"/>
      <c r="OY262" s="178"/>
      <c r="OZ262" s="178"/>
      <c r="PA262" s="178"/>
      <c r="PB262" s="178"/>
      <c r="PC262" s="178"/>
      <c r="PD262" s="178"/>
      <c r="PE262" s="178"/>
      <c r="PF262" s="178"/>
      <c r="PG262" s="178"/>
      <c r="PH262" s="178"/>
      <c r="PI262" s="178"/>
      <c r="PJ262" s="178"/>
      <c r="PK262" s="178"/>
      <c r="PL262" s="178"/>
      <c r="PM262" s="178"/>
      <c r="PN262" s="178"/>
      <c r="PO262" s="178"/>
      <c r="PP262" s="178"/>
      <c r="PQ262" s="178"/>
      <c r="PR262" s="178"/>
      <c r="PS262" s="178"/>
      <c r="PT262" s="178"/>
      <c r="PU262" s="178"/>
      <c r="PV262" s="178"/>
      <c r="PW262" s="178"/>
      <c r="PX262" s="178"/>
      <c r="PY262" s="178"/>
      <c r="PZ262" s="178"/>
      <c r="QA262" s="178"/>
      <c r="QB262" s="178"/>
      <c r="QC262" s="178"/>
      <c r="QD262" s="178"/>
      <c r="QE262" s="178"/>
      <c r="QF262" s="178"/>
      <c r="QG262" s="178"/>
      <c r="QH262" s="178"/>
      <c r="QI262" s="178"/>
      <c r="QJ262" s="178"/>
      <c r="QK262" s="178"/>
      <c r="QL262" s="178"/>
      <c r="QM262" s="178"/>
      <c r="QN262" s="178"/>
      <c r="QO262" s="178"/>
      <c r="QP262" s="178"/>
      <c r="QQ262" s="178"/>
      <c r="QR262" s="178"/>
      <c r="QS262" s="178"/>
      <c r="QT262" s="178"/>
      <c r="QU262" s="178"/>
      <c r="QV262" s="178"/>
      <c r="QW262" s="178"/>
      <c r="QX262" s="178"/>
      <c r="QY262" s="178"/>
      <c r="QZ262" s="178"/>
      <c r="RA262" s="178"/>
      <c r="RB262" s="178"/>
      <c r="RC262" s="178"/>
      <c r="RD262" s="178"/>
      <c r="RE262" s="178"/>
      <c r="RF262" s="178"/>
      <c r="RG262" s="178"/>
      <c r="RH262" s="178"/>
      <c r="RI262" s="178"/>
      <c r="RJ262" s="178"/>
      <c r="RK262" s="178"/>
      <c r="RL262" s="178"/>
      <c r="RM262" s="178"/>
      <c r="RN262" s="178"/>
      <c r="RO262" s="178"/>
      <c r="RP262" s="178"/>
      <c r="RQ262" s="178"/>
      <c r="RR262" s="178"/>
      <c r="RS262" s="178"/>
      <c r="RT262" s="178"/>
      <c r="RU262" s="178"/>
      <c r="RV262" s="178"/>
      <c r="RW262" s="178"/>
      <c r="RX262" s="178"/>
      <c r="RY262" s="178"/>
      <c r="RZ262" s="178"/>
      <c r="SA262" s="178"/>
      <c r="SB262" s="178"/>
      <c r="SC262" s="178"/>
      <c r="SD262" s="178"/>
      <c r="SE262" s="178"/>
      <c r="SF262" s="178"/>
      <c r="SG262" s="178"/>
      <c r="SH262" s="178"/>
      <c r="SI262" s="178"/>
      <c r="SJ262" s="178"/>
      <c r="SK262" s="178"/>
      <c r="SL262" s="178"/>
      <c r="SM262" s="178"/>
      <c r="SN262" s="178"/>
      <c r="SO262" s="178"/>
      <c r="SP262" s="178"/>
      <c r="SQ262" s="178"/>
      <c r="SR262" s="178"/>
      <c r="SS262" s="178"/>
      <c r="ST262" s="178"/>
      <c r="SU262" s="178"/>
      <c r="SV262" s="178"/>
      <c r="SW262" s="178"/>
      <c r="SX262" s="178"/>
      <c r="SY262" s="178"/>
      <c r="SZ262" s="178"/>
      <c r="TA262" s="178"/>
      <c r="TB262" s="178"/>
      <c r="TC262" s="178"/>
      <c r="TD262" s="178"/>
      <c r="TE262" s="178"/>
      <c r="TF262" s="178"/>
      <c r="TG262" s="178"/>
      <c r="TH262" s="178"/>
      <c r="TI262" s="178"/>
      <c r="TJ262" s="178"/>
      <c r="TK262" s="178"/>
      <c r="TL262" s="178"/>
      <c r="TM262" s="178"/>
      <c r="TN262" s="178"/>
      <c r="TO262" s="178"/>
      <c r="TP262" s="178"/>
      <c r="TQ262" s="178"/>
      <c r="TR262" s="178"/>
      <c r="TS262" s="178"/>
      <c r="TT262" s="178"/>
      <c r="TU262" s="178"/>
      <c r="TV262" s="178"/>
      <c r="TW262" s="178"/>
      <c r="TX262" s="178"/>
      <c r="TY262" s="178"/>
      <c r="TZ262" s="178"/>
      <c r="UA262" s="178"/>
      <c r="UB262" s="178"/>
      <c r="UC262" s="178"/>
      <c r="UD262" s="178"/>
      <c r="UE262" s="178"/>
      <c r="UF262" s="178"/>
      <c r="UG262" s="178"/>
      <c r="UH262" s="178"/>
      <c r="UI262" s="178"/>
      <c r="UJ262" s="178"/>
      <c r="UK262" s="178"/>
      <c r="UL262" s="178"/>
      <c r="UM262" s="178"/>
      <c r="UN262" s="178"/>
      <c r="UO262" s="178"/>
      <c r="UP262" s="178"/>
      <c r="UQ262" s="178"/>
      <c r="UR262" s="178"/>
      <c r="US262" s="178"/>
      <c r="UT262" s="178"/>
      <c r="UU262" s="178"/>
      <c r="UV262" s="178"/>
      <c r="UW262" s="178"/>
      <c r="UX262" s="178"/>
      <c r="UY262" s="178"/>
      <c r="UZ262" s="178"/>
      <c r="VA262" s="178"/>
      <c r="VB262" s="178"/>
      <c r="VC262" s="178"/>
      <c r="VD262" s="178"/>
      <c r="VE262" s="178"/>
      <c r="VF262" s="178"/>
      <c r="VG262" s="178"/>
      <c r="VH262" s="178"/>
      <c r="VI262" s="178"/>
      <c r="VJ262" s="178"/>
      <c r="VK262" s="178"/>
      <c r="VL262" s="178"/>
      <c r="VM262" s="178"/>
      <c r="VN262" s="178"/>
      <c r="VO262" s="178"/>
      <c r="VP262" s="178"/>
      <c r="VQ262" s="178"/>
      <c r="VR262" s="178"/>
      <c r="VS262" s="178"/>
      <c r="VT262" s="178"/>
      <c r="VU262" s="178"/>
      <c r="VV262" s="178"/>
      <c r="VW262" s="178"/>
      <c r="VX262" s="178"/>
      <c r="VY262" s="178"/>
      <c r="VZ262" s="178"/>
      <c r="WA262" s="178"/>
      <c r="WB262" s="178"/>
      <c r="WC262" s="178"/>
      <c r="WD262" s="178"/>
      <c r="WE262" s="178"/>
      <c r="WF262" s="178"/>
      <c r="WG262" s="178"/>
      <c r="WH262" s="178"/>
      <c r="WI262" s="178"/>
      <c r="WJ262" s="178"/>
      <c r="WK262" s="178"/>
      <c r="WL262" s="178"/>
      <c r="WM262" s="178"/>
      <c r="WN262" s="178"/>
      <c r="WO262" s="178"/>
      <c r="WP262" s="178"/>
      <c r="WQ262" s="178"/>
      <c r="WR262" s="178"/>
      <c r="WS262" s="178"/>
      <c r="WT262" s="178"/>
      <c r="WU262" s="178"/>
      <c r="WV262" s="178"/>
      <c r="WW262" s="178"/>
      <c r="WX262" s="178"/>
      <c r="WY262" s="178"/>
      <c r="WZ262" s="178"/>
      <c r="XA262" s="178"/>
      <c r="XB262" s="178"/>
      <c r="XC262" s="178"/>
      <c r="XD262" s="178"/>
      <c r="XE262" s="178"/>
      <c r="XF262" s="178"/>
      <c r="XG262" s="178"/>
      <c r="XH262" s="178"/>
      <c r="XI262" s="178"/>
      <c r="XJ262" s="178"/>
      <c r="XK262" s="178"/>
      <c r="XL262" s="178"/>
      <c r="XM262" s="178"/>
      <c r="XN262" s="178"/>
      <c r="XO262" s="178"/>
      <c r="XP262" s="178"/>
      <c r="XQ262" s="178"/>
      <c r="XR262" s="178"/>
      <c r="XS262" s="178"/>
      <c r="XT262" s="178"/>
      <c r="XU262" s="178"/>
      <c r="XV262" s="178"/>
      <c r="XW262" s="178"/>
      <c r="XX262" s="178"/>
      <c r="XY262" s="178"/>
      <c r="XZ262" s="178"/>
      <c r="YA262" s="178"/>
      <c r="YB262" s="178"/>
      <c r="YC262" s="178"/>
      <c r="YD262" s="178"/>
      <c r="YE262" s="178"/>
      <c r="YF262" s="178"/>
      <c r="YG262" s="178"/>
      <c r="YH262" s="178"/>
      <c r="YI262" s="178"/>
      <c r="YJ262" s="178"/>
      <c r="YK262" s="178"/>
      <c r="YL262" s="178"/>
      <c r="YM262" s="178"/>
      <c r="YN262" s="178"/>
      <c r="YO262" s="178"/>
      <c r="YP262" s="178"/>
      <c r="YQ262" s="178"/>
      <c r="YR262" s="178"/>
      <c r="YS262" s="178"/>
      <c r="YT262" s="178"/>
      <c r="YU262" s="178"/>
      <c r="YV262" s="178"/>
      <c r="YW262" s="178"/>
      <c r="YX262" s="178"/>
      <c r="YY262" s="178"/>
      <c r="YZ262" s="178"/>
      <c r="ZA262" s="178"/>
      <c r="ZB262" s="178"/>
      <c r="ZC262" s="178"/>
      <c r="ZD262" s="178"/>
      <c r="ZE262" s="178"/>
      <c r="ZF262" s="178"/>
      <c r="ZG262" s="178"/>
      <c r="ZH262" s="178"/>
    </row>
    <row r="263" s="153" customFormat="1" customHeight="1" spans="1:684">
      <c r="A263" s="290" t="s">
        <v>876</v>
      </c>
      <c r="B263" s="109" t="s">
        <v>875</v>
      </c>
      <c r="C263" s="1369" t="s">
        <v>875</v>
      </c>
      <c r="D263" s="1361">
        <f t="shared" si="38"/>
        <v>0</v>
      </c>
      <c r="E263" s="1367">
        <v>1272</v>
      </c>
      <c r="F263" s="1371">
        <f t="shared" si="39"/>
        <v>1272</v>
      </c>
      <c r="G263" s="1427">
        <f t="shared" si="40"/>
        <v>1272</v>
      </c>
      <c r="H263" s="1428">
        <v>1488</v>
      </c>
      <c r="I263" s="1430"/>
      <c r="J263" s="1393">
        <f t="shared" si="41"/>
        <v>0</v>
      </c>
      <c r="K263" s="1431">
        <f t="shared" si="42"/>
        <v>0</v>
      </c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432"/>
      <c r="W263" s="1432"/>
      <c r="X263" s="1432"/>
      <c r="Y263" s="1432"/>
      <c r="Z263" s="1434"/>
      <c r="AA263" s="1432"/>
      <c r="AB263" s="1432"/>
      <c r="AC263" s="1432"/>
      <c r="AD263" s="1432"/>
      <c r="AE263" s="1432"/>
      <c r="AF263" s="1432"/>
      <c r="AG263" s="1338"/>
      <c r="AH263" s="178"/>
      <c r="AI263" s="1339"/>
      <c r="AJ263" s="1339"/>
      <c r="AK263" s="178"/>
      <c r="AL263" s="1339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78"/>
      <c r="BW263" s="178"/>
      <c r="BX263" s="178"/>
      <c r="BY263" s="178"/>
      <c r="BZ263" s="178"/>
      <c r="CA263" s="178"/>
      <c r="CB263" s="178"/>
      <c r="CC263" s="178"/>
      <c r="CD263" s="178"/>
      <c r="CE263" s="178"/>
      <c r="CF263" s="178"/>
      <c r="CG263" s="178"/>
      <c r="CH263" s="178"/>
      <c r="CI263" s="178"/>
      <c r="CJ263" s="178"/>
      <c r="CK263" s="178"/>
      <c r="CL263" s="178">
        <v>216</v>
      </c>
      <c r="CM263" s="178"/>
      <c r="CN263" s="178"/>
      <c r="CO263" s="178"/>
      <c r="CP263" s="178"/>
      <c r="CQ263" s="178"/>
      <c r="CR263" s="1340"/>
      <c r="CS263" s="178"/>
      <c r="CT263" s="178"/>
      <c r="CU263" s="178"/>
      <c r="CV263" s="178"/>
      <c r="CW263" s="178"/>
      <c r="CX263" s="178"/>
      <c r="CY263" s="178"/>
      <c r="CZ263" s="178"/>
      <c r="DA263" s="178"/>
      <c r="DB263" s="178"/>
      <c r="DC263" s="178"/>
      <c r="DD263" s="178"/>
      <c r="DE263" s="178"/>
      <c r="DF263" s="178"/>
      <c r="DG263" s="178"/>
      <c r="DH263" s="178"/>
      <c r="DI263" s="178"/>
      <c r="DJ263" s="178"/>
      <c r="DK263" s="178"/>
      <c r="DL263" s="178"/>
      <c r="DM263" s="178"/>
      <c r="DN263" s="178"/>
      <c r="DO263" s="178"/>
      <c r="DP263" s="178"/>
      <c r="DQ263" s="178"/>
      <c r="DR263" s="178"/>
      <c r="DS263" s="178"/>
      <c r="DT263" s="178"/>
      <c r="DU263" s="178"/>
      <c r="DV263" s="178"/>
      <c r="DW263" s="178"/>
      <c r="DX263" s="178"/>
      <c r="DY263" s="178"/>
      <c r="DZ263" s="178"/>
      <c r="EA263" s="178"/>
      <c r="EB263" s="47"/>
      <c r="EC263" s="178"/>
      <c r="ED263" s="178"/>
      <c r="EE263" s="178"/>
      <c r="EF263" s="178"/>
      <c r="EG263" s="178"/>
      <c r="EH263" s="178"/>
      <c r="EI263" s="178"/>
      <c r="EJ263" s="178"/>
      <c r="EK263" s="178"/>
      <c r="EL263" s="178"/>
      <c r="EM263" s="178"/>
      <c r="EN263" s="178"/>
      <c r="EO263" s="178"/>
      <c r="EP263" s="178"/>
      <c r="EQ263" s="178"/>
      <c r="ER263" s="178"/>
      <c r="ES263" s="178"/>
      <c r="ET263" s="178"/>
      <c r="EU263" s="178"/>
      <c r="EV263" s="178"/>
      <c r="EW263" s="178"/>
      <c r="EX263" s="178"/>
      <c r="EY263" s="178"/>
      <c r="EZ263" s="178"/>
      <c r="FA263" s="178"/>
      <c r="FB263" s="178"/>
      <c r="FC263" s="178"/>
      <c r="FD263" s="178"/>
      <c r="FE263" s="178"/>
      <c r="FF263" s="178"/>
      <c r="FG263" s="178"/>
      <c r="FH263" s="178"/>
      <c r="FI263" s="178"/>
      <c r="FJ263" s="178"/>
      <c r="FK263" s="178"/>
      <c r="FL263" s="178"/>
      <c r="FM263" s="178"/>
      <c r="FN263" s="178"/>
      <c r="FO263" s="178"/>
      <c r="FP263" s="178"/>
      <c r="FQ263" s="178"/>
      <c r="FR263" s="178"/>
      <c r="FS263" s="178"/>
      <c r="FT263" s="178"/>
      <c r="FU263" s="178"/>
      <c r="FV263" s="178"/>
      <c r="FW263" s="178"/>
      <c r="FX263" s="178"/>
      <c r="FY263" s="178"/>
      <c r="FZ263" s="178"/>
      <c r="GA263" s="178"/>
      <c r="GB263" s="178"/>
      <c r="GC263" s="178"/>
      <c r="GD263" s="178"/>
      <c r="GE263" s="178"/>
      <c r="GF263" s="178"/>
      <c r="GG263" s="178"/>
      <c r="GH263" s="178"/>
      <c r="GI263" s="178"/>
      <c r="GJ263" s="178"/>
      <c r="GK263" s="178"/>
      <c r="GL263" s="178"/>
      <c r="GM263" s="178"/>
      <c r="GN263" s="178"/>
      <c r="GO263" s="178"/>
      <c r="GP263" s="178"/>
      <c r="GQ263" s="178"/>
      <c r="GR263" s="178"/>
      <c r="GS263" s="178"/>
      <c r="GT263" s="178"/>
      <c r="GU263" s="178"/>
      <c r="GV263" s="178"/>
      <c r="GW263" s="178"/>
      <c r="GX263" s="178"/>
      <c r="GY263" s="178"/>
      <c r="GZ263" s="178"/>
      <c r="HA263" s="178"/>
      <c r="HB263" s="178"/>
      <c r="HC263" s="178"/>
      <c r="HD263" s="178"/>
      <c r="HE263" s="178"/>
      <c r="HF263" s="178"/>
      <c r="HG263" s="178"/>
      <c r="HH263" s="178"/>
      <c r="HI263" s="178"/>
      <c r="HJ263" s="178"/>
      <c r="HK263" s="178"/>
      <c r="HL263" s="178"/>
      <c r="HM263" s="178"/>
      <c r="HN263" s="178"/>
      <c r="HO263" s="178"/>
      <c r="HP263" s="178"/>
      <c r="HQ263" s="178"/>
      <c r="HR263" s="178"/>
      <c r="HS263" s="178"/>
      <c r="HT263" s="178"/>
      <c r="HU263" s="178"/>
      <c r="HV263" s="178"/>
      <c r="HW263" s="178"/>
      <c r="HX263" s="178"/>
      <c r="HY263" s="178"/>
      <c r="HZ263" s="178"/>
      <c r="IA263" s="178"/>
      <c r="IB263" s="178"/>
      <c r="IC263" s="178"/>
      <c r="ID263" s="178"/>
      <c r="IE263" s="178"/>
      <c r="IF263" s="178"/>
      <c r="IG263" s="178"/>
      <c r="IH263" s="178"/>
      <c r="II263" s="178"/>
      <c r="IJ263" s="178"/>
      <c r="IK263" s="178"/>
      <c r="IL263" s="178"/>
      <c r="IM263" s="178"/>
      <c r="IN263" s="178"/>
      <c r="IO263" s="178"/>
      <c r="IP263" s="178"/>
      <c r="IQ263" s="178"/>
      <c r="IR263" s="178"/>
      <c r="IS263" s="178"/>
      <c r="IT263" s="178"/>
      <c r="IU263" s="178"/>
      <c r="IV263" s="178"/>
      <c r="IW263" s="178"/>
      <c r="IX263" s="178"/>
      <c r="IY263" s="178"/>
      <c r="IZ263" s="178"/>
      <c r="JA263" s="178"/>
      <c r="JB263" s="178"/>
      <c r="JC263" s="178"/>
      <c r="JD263" s="178"/>
      <c r="JE263" s="178"/>
      <c r="JF263" s="178"/>
      <c r="JG263" s="178"/>
      <c r="JH263" s="178"/>
      <c r="JI263" s="178"/>
      <c r="JJ263" s="178"/>
      <c r="JK263" s="178"/>
      <c r="JL263" s="178"/>
      <c r="JM263" s="178"/>
      <c r="JN263" s="178"/>
      <c r="JO263" s="178"/>
      <c r="JP263" s="178"/>
      <c r="JQ263" s="178"/>
      <c r="JR263" s="178"/>
      <c r="JS263" s="178"/>
      <c r="JT263" s="178"/>
      <c r="JU263" s="178"/>
      <c r="JV263" s="178"/>
      <c r="JW263" s="178"/>
      <c r="JX263" s="178"/>
      <c r="JY263" s="178"/>
      <c r="JZ263" s="178"/>
      <c r="KA263" s="178"/>
      <c r="KB263" s="178"/>
      <c r="KC263" s="178"/>
      <c r="KD263" s="178"/>
      <c r="KE263" s="178"/>
      <c r="KF263" s="178"/>
      <c r="KG263" s="178"/>
      <c r="KH263" s="178"/>
      <c r="KI263" s="178"/>
      <c r="KJ263" s="178"/>
      <c r="KK263" s="178"/>
      <c r="KL263" s="178"/>
      <c r="KM263" s="178"/>
      <c r="KN263" s="178"/>
      <c r="KO263" s="178"/>
      <c r="KP263" s="178"/>
      <c r="KQ263" s="178"/>
      <c r="KR263" s="178"/>
      <c r="KS263" s="178"/>
      <c r="KT263" s="178"/>
      <c r="KU263" s="178"/>
      <c r="KV263" s="178"/>
      <c r="KW263" s="178"/>
      <c r="KX263" s="178"/>
      <c r="KY263" s="178"/>
      <c r="KZ263" s="178"/>
      <c r="LA263" s="178"/>
      <c r="LB263" s="178"/>
      <c r="LC263" s="178"/>
      <c r="LD263" s="178"/>
      <c r="LE263" s="178"/>
      <c r="LF263" s="178"/>
      <c r="LG263" s="178"/>
      <c r="LH263" s="178"/>
      <c r="LI263" s="178"/>
      <c r="LJ263" s="178"/>
      <c r="LK263" s="178"/>
      <c r="LL263" s="178"/>
      <c r="LM263" s="178"/>
      <c r="LN263" s="178"/>
      <c r="LO263" s="178"/>
      <c r="LP263" s="178"/>
      <c r="LQ263" s="178"/>
      <c r="LR263" s="178"/>
      <c r="LS263" s="178"/>
      <c r="LT263" s="178"/>
      <c r="LU263" s="178"/>
      <c r="LV263" s="178"/>
      <c r="LW263" s="178"/>
      <c r="LX263" s="178"/>
      <c r="LY263" s="178"/>
      <c r="LZ263" s="178"/>
      <c r="MA263" s="178"/>
      <c r="MB263" s="178"/>
      <c r="MC263" s="178"/>
      <c r="MD263" s="178"/>
      <c r="ME263" s="178"/>
      <c r="MF263" s="178"/>
      <c r="MG263" s="178"/>
      <c r="MH263" s="178"/>
      <c r="MI263" s="178"/>
      <c r="MJ263" s="178"/>
      <c r="MK263" s="178"/>
      <c r="ML263" s="178"/>
      <c r="MM263" s="178"/>
      <c r="MN263" s="178"/>
      <c r="MO263" s="178"/>
      <c r="MP263" s="178"/>
      <c r="MQ263" s="178"/>
      <c r="MR263" s="178"/>
      <c r="MS263" s="178"/>
      <c r="MT263" s="178"/>
      <c r="MU263" s="178"/>
      <c r="MV263" s="178"/>
      <c r="MW263" s="178"/>
      <c r="MX263" s="178"/>
      <c r="MY263" s="178"/>
      <c r="MZ263" s="178"/>
      <c r="NA263" s="178"/>
      <c r="NB263" s="178"/>
      <c r="NC263" s="178"/>
      <c r="ND263" s="178"/>
      <c r="NE263" s="178"/>
      <c r="NF263" s="178"/>
      <c r="NG263" s="178"/>
      <c r="NH263" s="178"/>
      <c r="NI263" s="178"/>
      <c r="NJ263" s="178"/>
      <c r="NK263" s="178"/>
      <c r="NL263" s="178"/>
      <c r="NM263" s="178"/>
      <c r="NN263" s="178"/>
      <c r="NO263" s="178"/>
      <c r="NP263" s="178"/>
      <c r="NQ263" s="178"/>
      <c r="NR263" s="178"/>
      <c r="NS263" s="178"/>
      <c r="NT263" s="178"/>
      <c r="NU263" s="178"/>
      <c r="NV263" s="178"/>
      <c r="NW263" s="178"/>
      <c r="NX263" s="178"/>
      <c r="NY263" s="178"/>
      <c r="NZ263" s="178"/>
      <c r="OA263" s="178"/>
      <c r="OB263" s="178"/>
      <c r="OC263" s="178"/>
      <c r="OD263" s="178"/>
      <c r="OE263" s="178"/>
      <c r="OF263" s="178"/>
      <c r="OG263" s="178"/>
      <c r="OH263" s="178"/>
      <c r="OI263" s="178"/>
      <c r="OJ263" s="178"/>
      <c r="OK263" s="178"/>
      <c r="OL263" s="178"/>
      <c r="OM263" s="178"/>
      <c r="ON263" s="178"/>
      <c r="OO263" s="178"/>
      <c r="OP263" s="178"/>
      <c r="OQ263" s="178"/>
      <c r="OR263" s="178"/>
      <c r="OS263" s="178"/>
      <c r="OT263" s="178"/>
      <c r="OU263" s="178"/>
      <c r="OV263" s="178"/>
      <c r="OW263" s="178"/>
      <c r="OX263" s="178"/>
      <c r="OY263" s="178"/>
      <c r="OZ263" s="178"/>
      <c r="PA263" s="178"/>
      <c r="PB263" s="178"/>
      <c r="PC263" s="178"/>
      <c r="PD263" s="178"/>
      <c r="PE263" s="178"/>
      <c r="PF263" s="178"/>
      <c r="PG263" s="178"/>
      <c r="PH263" s="178"/>
      <c r="PI263" s="178"/>
      <c r="PJ263" s="178"/>
      <c r="PK263" s="178"/>
      <c r="PL263" s="178"/>
      <c r="PM263" s="178"/>
      <c r="PN263" s="178"/>
      <c r="PO263" s="178"/>
      <c r="PP263" s="178"/>
      <c r="PQ263" s="178"/>
      <c r="PR263" s="178"/>
      <c r="PS263" s="178"/>
      <c r="PT263" s="178"/>
      <c r="PU263" s="178"/>
      <c r="PV263" s="178"/>
      <c r="PW263" s="178"/>
      <c r="PX263" s="178"/>
      <c r="PY263" s="178"/>
      <c r="PZ263" s="178"/>
      <c r="QA263" s="178"/>
      <c r="QB263" s="178"/>
      <c r="QC263" s="178"/>
      <c r="QD263" s="178"/>
      <c r="QE263" s="178"/>
      <c r="QF263" s="178"/>
      <c r="QG263" s="178"/>
      <c r="QH263" s="178"/>
      <c r="QI263" s="178"/>
      <c r="QJ263" s="178"/>
      <c r="QK263" s="178"/>
      <c r="QL263" s="178"/>
      <c r="QM263" s="178"/>
      <c r="QN263" s="178"/>
      <c r="QO263" s="178"/>
      <c r="QP263" s="178"/>
      <c r="QQ263" s="178"/>
      <c r="QR263" s="178"/>
      <c r="QS263" s="178"/>
      <c r="QT263" s="178"/>
      <c r="QU263" s="178"/>
      <c r="QV263" s="178"/>
      <c r="QW263" s="178"/>
      <c r="QX263" s="178"/>
      <c r="QY263" s="178"/>
      <c r="QZ263" s="178"/>
      <c r="RA263" s="178"/>
      <c r="RB263" s="178"/>
      <c r="RC263" s="178"/>
      <c r="RD263" s="178"/>
      <c r="RE263" s="178"/>
      <c r="RF263" s="178"/>
      <c r="RG263" s="178"/>
      <c r="RH263" s="178"/>
      <c r="RI263" s="178"/>
      <c r="RJ263" s="178"/>
      <c r="RK263" s="178"/>
      <c r="RL263" s="178"/>
      <c r="RM263" s="178"/>
      <c r="RN263" s="178"/>
      <c r="RO263" s="178"/>
      <c r="RP263" s="178"/>
      <c r="RQ263" s="178"/>
      <c r="RR263" s="178"/>
      <c r="RS263" s="178"/>
      <c r="RT263" s="178"/>
      <c r="RU263" s="178"/>
      <c r="RV263" s="178"/>
      <c r="RW263" s="178"/>
      <c r="RX263" s="178"/>
      <c r="RY263" s="178"/>
      <c r="RZ263" s="178"/>
      <c r="SA263" s="178"/>
      <c r="SB263" s="178"/>
      <c r="SC263" s="178"/>
      <c r="SD263" s="178"/>
      <c r="SE263" s="178"/>
      <c r="SF263" s="178"/>
      <c r="SG263" s="178"/>
      <c r="SH263" s="178"/>
      <c r="SI263" s="178"/>
      <c r="SJ263" s="178"/>
      <c r="SK263" s="178"/>
      <c r="SL263" s="178"/>
      <c r="SM263" s="178"/>
      <c r="SN263" s="178"/>
      <c r="SO263" s="178"/>
      <c r="SP263" s="178"/>
      <c r="SQ263" s="178"/>
      <c r="SR263" s="178"/>
      <c r="SS263" s="178"/>
      <c r="ST263" s="178"/>
      <c r="SU263" s="178"/>
      <c r="SV263" s="178"/>
      <c r="SW263" s="178"/>
      <c r="SX263" s="178"/>
      <c r="SY263" s="178"/>
      <c r="SZ263" s="178"/>
      <c r="TA263" s="178"/>
      <c r="TB263" s="178"/>
      <c r="TC263" s="178"/>
      <c r="TD263" s="178"/>
      <c r="TE263" s="178"/>
      <c r="TF263" s="178"/>
      <c r="TG263" s="178"/>
      <c r="TH263" s="178"/>
      <c r="TI263" s="178"/>
      <c r="TJ263" s="178"/>
      <c r="TK263" s="178"/>
      <c r="TL263" s="178"/>
      <c r="TM263" s="178"/>
      <c r="TN263" s="178"/>
      <c r="TO263" s="178"/>
      <c r="TP263" s="178"/>
      <c r="TQ263" s="178"/>
      <c r="TR263" s="178"/>
      <c r="TS263" s="178"/>
      <c r="TT263" s="178"/>
      <c r="TU263" s="178"/>
      <c r="TV263" s="178"/>
      <c r="TW263" s="178"/>
      <c r="TX263" s="178"/>
      <c r="TY263" s="178"/>
      <c r="TZ263" s="178"/>
      <c r="UA263" s="178"/>
      <c r="UB263" s="178"/>
      <c r="UC263" s="178"/>
      <c r="UD263" s="178"/>
      <c r="UE263" s="178"/>
      <c r="UF263" s="178"/>
      <c r="UG263" s="178"/>
      <c r="UH263" s="178"/>
      <c r="UI263" s="178"/>
      <c r="UJ263" s="178"/>
      <c r="UK263" s="178"/>
      <c r="UL263" s="178"/>
      <c r="UM263" s="178"/>
      <c r="UN263" s="178"/>
      <c r="UO263" s="178"/>
      <c r="UP263" s="178"/>
      <c r="UQ263" s="178"/>
      <c r="UR263" s="178"/>
      <c r="US263" s="178"/>
      <c r="UT263" s="178"/>
      <c r="UU263" s="178"/>
      <c r="UV263" s="178"/>
      <c r="UW263" s="178"/>
      <c r="UX263" s="178"/>
      <c r="UY263" s="178"/>
      <c r="UZ263" s="178"/>
      <c r="VA263" s="178"/>
      <c r="VB263" s="178"/>
      <c r="VC263" s="178"/>
      <c r="VD263" s="178"/>
      <c r="VE263" s="178"/>
      <c r="VF263" s="178"/>
      <c r="VG263" s="178"/>
      <c r="VH263" s="178"/>
      <c r="VI263" s="178"/>
      <c r="VJ263" s="178"/>
      <c r="VK263" s="178"/>
      <c r="VL263" s="178"/>
      <c r="VM263" s="178"/>
      <c r="VN263" s="178"/>
      <c r="VO263" s="178"/>
      <c r="VP263" s="178"/>
      <c r="VQ263" s="178"/>
      <c r="VR263" s="178"/>
      <c r="VS263" s="178"/>
      <c r="VT263" s="178"/>
      <c r="VU263" s="178"/>
      <c r="VV263" s="178"/>
      <c r="VW263" s="178"/>
      <c r="VX263" s="178"/>
      <c r="VY263" s="178"/>
      <c r="VZ263" s="178"/>
      <c r="WA263" s="178"/>
      <c r="WB263" s="178"/>
      <c r="WC263" s="178"/>
      <c r="WD263" s="178"/>
      <c r="WE263" s="178"/>
      <c r="WF263" s="178"/>
      <c r="WG263" s="178"/>
      <c r="WH263" s="178"/>
      <c r="WI263" s="178"/>
      <c r="WJ263" s="178"/>
      <c r="WK263" s="178"/>
      <c r="WL263" s="178"/>
      <c r="WM263" s="178"/>
      <c r="WN263" s="178"/>
      <c r="WO263" s="178"/>
      <c r="WP263" s="178"/>
      <c r="WQ263" s="178"/>
      <c r="WR263" s="178"/>
      <c r="WS263" s="178"/>
      <c r="WT263" s="178"/>
      <c r="WU263" s="178"/>
      <c r="WV263" s="178"/>
      <c r="WW263" s="178"/>
      <c r="WX263" s="178"/>
      <c r="WY263" s="178"/>
      <c r="WZ263" s="178"/>
      <c r="XA263" s="178"/>
      <c r="XB263" s="178"/>
      <c r="XC263" s="178"/>
      <c r="XD263" s="178"/>
      <c r="XE263" s="178"/>
      <c r="XF263" s="178"/>
      <c r="XG263" s="178"/>
      <c r="XH263" s="178"/>
      <c r="XI263" s="178"/>
      <c r="XJ263" s="178"/>
      <c r="XK263" s="178"/>
      <c r="XL263" s="178"/>
      <c r="XM263" s="178"/>
      <c r="XN263" s="178"/>
      <c r="XO263" s="178"/>
      <c r="XP263" s="178"/>
      <c r="XQ263" s="178"/>
      <c r="XR263" s="178"/>
      <c r="XS263" s="178"/>
      <c r="XT263" s="178"/>
      <c r="XU263" s="178"/>
      <c r="XV263" s="178"/>
      <c r="XW263" s="178"/>
      <c r="XX263" s="178"/>
      <c r="XY263" s="178"/>
      <c r="XZ263" s="178"/>
      <c r="YA263" s="178"/>
      <c r="YB263" s="178"/>
      <c r="YC263" s="178"/>
      <c r="YD263" s="178"/>
      <c r="YE263" s="178"/>
      <c r="YF263" s="178"/>
      <c r="YG263" s="178"/>
      <c r="YH263" s="178"/>
      <c r="YI263" s="178"/>
      <c r="YJ263" s="178"/>
      <c r="YK263" s="178"/>
      <c r="YL263" s="178"/>
      <c r="YM263" s="178"/>
      <c r="YN263" s="178"/>
      <c r="YO263" s="178"/>
      <c r="YP263" s="178"/>
      <c r="YQ263" s="178"/>
      <c r="YR263" s="178"/>
      <c r="YS263" s="178"/>
      <c r="YT263" s="178"/>
      <c r="YU263" s="178"/>
      <c r="YV263" s="178"/>
      <c r="YW263" s="178"/>
      <c r="YX263" s="178"/>
      <c r="YY263" s="178"/>
      <c r="YZ263" s="178"/>
      <c r="ZA263" s="178"/>
      <c r="ZB263" s="178"/>
      <c r="ZC263" s="178"/>
      <c r="ZD263" s="178"/>
      <c r="ZE263" s="178"/>
      <c r="ZF263" s="178"/>
      <c r="ZG263" s="178"/>
      <c r="ZH263" s="178"/>
    </row>
    <row r="264" s="153" customFormat="1" customHeight="1" spans="1:684">
      <c r="A264" s="290" t="s">
        <v>877</v>
      </c>
      <c r="B264" s="109" t="s">
        <v>875</v>
      </c>
      <c r="C264" s="1369" t="s">
        <v>875</v>
      </c>
      <c r="D264" s="1361">
        <f t="shared" si="38"/>
        <v>0</v>
      </c>
      <c r="E264" s="1367">
        <v>1091</v>
      </c>
      <c r="F264" s="1371">
        <f t="shared" si="39"/>
        <v>1091</v>
      </c>
      <c r="G264" s="1427">
        <f t="shared" si="40"/>
        <v>1091</v>
      </c>
      <c r="H264" s="1428">
        <v>1379</v>
      </c>
      <c r="I264" s="1430"/>
      <c r="J264" s="1393">
        <f t="shared" si="41"/>
        <v>0</v>
      </c>
      <c r="K264" s="1431">
        <f t="shared" si="42"/>
        <v>0</v>
      </c>
      <c r="L264" s="152"/>
      <c r="M264" s="152"/>
      <c r="N264" s="152"/>
      <c r="O264" s="152"/>
      <c r="P264" s="152"/>
      <c r="Q264" s="152"/>
      <c r="R264" s="152"/>
      <c r="S264" s="152"/>
      <c r="T264" s="152"/>
      <c r="U264" s="152"/>
      <c r="V264" s="1432"/>
      <c r="W264" s="1432"/>
      <c r="X264" s="1432"/>
      <c r="Y264" s="1432"/>
      <c r="Z264" s="1434"/>
      <c r="AA264" s="1432"/>
      <c r="AB264" s="1432"/>
      <c r="AC264" s="1432"/>
      <c r="AD264" s="1432"/>
      <c r="AE264" s="1432"/>
      <c r="AF264" s="1432"/>
      <c r="AG264" s="1338"/>
      <c r="AH264" s="178"/>
      <c r="AI264" s="1339"/>
      <c r="AJ264" s="1339"/>
      <c r="AK264" s="178"/>
      <c r="AL264" s="1339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8"/>
      <c r="CD264" s="178"/>
      <c r="CE264" s="178"/>
      <c r="CF264" s="178"/>
      <c r="CG264" s="178"/>
      <c r="CH264" s="178"/>
      <c r="CI264" s="178"/>
      <c r="CJ264" s="178"/>
      <c r="CK264" s="178"/>
      <c r="CL264" s="178">
        <v>288</v>
      </c>
      <c r="CM264" s="178"/>
      <c r="CN264" s="178"/>
      <c r="CO264" s="178"/>
      <c r="CP264" s="178"/>
      <c r="CQ264" s="178"/>
      <c r="CR264" s="1340"/>
      <c r="CS264" s="178"/>
      <c r="CT264" s="178"/>
      <c r="CU264" s="178"/>
      <c r="CV264" s="178"/>
      <c r="CW264" s="178"/>
      <c r="CX264" s="178"/>
      <c r="CY264" s="178"/>
      <c r="CZ264" s="178"/>
      <c r="DA264" s="178"/>
      <c r="DB264" s="178"/>
      <c r="DC264" s="178"/>
      <c r="DD264" s="178"/>
      <c r="DE264" s="178"/>
      <c r="DF264" s="178"/>
      <c r="DG264" s="178"/>
      <c r="DH264" s="178"/>
      <c r="DI264" s="178"/>
      <c r="DJ264" s="178"/>
      <c r="DK264" s="178"/>
      <c r="DL264" s="178"/>
      <c r="DM264" s="178"/>
      <c r="DN264" s="178"/>
      <c r="DO264" s="178"/>
      <c r="DP264" s="178"/>
      <c r="DQ264" s="178"/>
      <c r="DR264" s="178"/>
      <c r="DS264" s="178"/>
      <c r="DT264" s="178"/>
      <c r="DU264" s="178"/>
      <c r="DV264" s="178"/>
      <c r="DW264" s="178"/>
      <c r="DX264" s="178"/>
      <c r="DY264" s="178"/>
      <c r="DZ264" s="178"/>
      <c r="EA264" s="178"/>
      <c r="EB264" s="47"/>
      <c r="EC264" s="178"/>
      <c r="ED264" s="178"/>
      <c r="EE264" s="178"/>
      <c r="EF264" s="178"/>
      <c r="EG264" s="178"/>
      <c r="EH264" s="178"/>
      <c r="EI264" s="178"/>
      <c r="EJ264" s="178"/>
      <c r="EK264" s="178"/>
      <c r="EL264" s="178"/>
      <c r="EM264" s="178"/>
      <c r="EN264" s="178"/>
      <c r="EO264" s="178"/>
      <c r="EP264" s="178"/>
      <c r="EQ264" s="178"/>
      <c r="ER264" s="178"/>
      <c r="ES264" s="178"/>
      <c r="ET264" s="178"/>
      <c r="EU264" s="178"/>
      <c r="EV264" s="178"/>
      <c r="EW264" s="178"/>
      <c r="EX264" s="178"/>
      <c r="EY264" s="178"/>
      <c r="EZ264" s="178"/>
      <c r="FA264" s="178"/>
      <c r="FB264" s="178"/>
      <c r="FC264" s="178"/>
      <c r="FD264" s="178"/>
      <c r="FE264" s="178"/>
      <c r="FF264" s="178"/>
      <c r="FG264" s="178"/>
      <c r="FH264" s="178"/>
      <c r="FI264" s="178"/>
      <c r="FJ264" s="178"/>
      <c r="FK264" s="178"/>
      <c r="FL264" s="178"/>
      <c r="FM264" s="178"/>
      <c r="FN264" s="178"/>
      <c r="FO264" s="178"/>
      <c r="FP264" s="178"/>
      <c r="FQ264" s="178"/>
      <c r="FR264" s="178"/>
      <c r="FS264" s="178"/>
      <c r="FT264" s="178"/>
      <c r="FU264" s="178"/>
      <c r="FV264" s="178"/>
      <c r="FW264" s="178"/>
      <c r="FX264" s="178"/>
      <c r="FY264" s="178"/>
      <c r="FZ264" s="178"/>
      <c r="GA264" s="178"/>
      <c r="GB264" s="178"/>
      <c r="GC264" s="178"/>
      <c r="GD264" s="178"/>
      <c r="GE264" s="178"/>
      <c r="GF264" s="178"/>
      <c r="GG264" s="178"/>
      <c r="GH264" s="178"/>
      <c r="GI264" s="178"/>
      <c r="GJ264" s="178"/>
      <c r="GK264" s="178"/>
      <c r="GL264" s="178"/>
      <c r="GM264" s="178"/>
      <c r="GN264" s="178"/>
      <c r="GO264" s="178"/>
      <c r="GP264" s="178"/>
      <c r="GQ264" s="178"/>
      <c r="GR264" s="178"/>
      <c r="GS264" s="178"/>
      <c r="GT264" s="178"/>
      <c r="GU264" s="178"/>
      <c r="GV264" s="178"/>
      <c r="GW264" s="178"/>
      <c r="GX264" s="178"/>
      <c r="GY264" s="178"/>
      <c r="GZ264" s="178"/>
      <c r="HA264" s="178"/>
      <c r="HB264" s="178"/>
      <c r="HC264" s="178"/>
      <c r="HD264" s="178"/>
      <c r="HE264" s="178"/>
      <c r="HF264" s="178"/>
      <c r="HG264" s="178"/>
      <c r="HH264" s="178"/>
      <c r="HI264" s="178"/>
      <c r="HJ264" s="178"/>
      <c r="HK264" s="178"/>
      <c r="HL264" s="178"/>
      <c r="HM264" s="178"/>
      <c r="HN264" s="178"/>
      <c r="HO264" s="178"/>
      <c r="HP264" s="178"/>
      <c r="HQ264" s="178"/>
      <c r="HR264" s="178"/>
      <c r="HS264" s="178"/>
      <c r="HT264" s="178"/>
      <c r="HU264" s="178"/>
      <c r="HV264" s="178"/>
      <c r="HW264" s="178"/>
      <c r="HX264" s="178"/>
      <c r="HY264" s="178"/>
      <c r="HZ264" s="178"/>
      <c r="IA264" s="178"/>
      <c r="IB264" s="178"/>
      <c r="IC264" s="178"/>
      <c r="ID264" s="178"/>
      <c r="IE264" s="178"/>
      <c r="IF264" s="178"/>
      <c r="IG264" s="178"/>
      <c r="IH264" s="178"/>
      <c r="II264" s="178"/>
      <c r="IJ264" s="178"/>
      <c r="IK264" s="178"/>
      <c r="IL264" s="178"/>
      <c r="IM264" s="178"/>
      <c r="IN264" s="178"/>
      <c r="IO264" s="178"/>
      <c r="IP264" s="178"/>
      <c r="IQ264" s="178"/>
      <c r="IR264" s="178"/>
      <c r="IS264" s="178"/>
      <c r="IT264" s="178"/>
      <c r="IU264" s="178"/>
      <c r="IV264" s="178"/>
      <c r="IW264" s="178"/>
      <c r="IX264" s="178"/>
      <c r="IY264" s="178"/>
      <c r="IZ264" s="178"/>
      <c r="JA264" s="178"/>
      <c r="JB264" s="178"/>
      <c r="JC264" s="178"/>
      <c r="JD264" s="178"/>
      <c r="JE264" s="178"/>
      <c r="JF264" s="178"/>
      <c r="JG264" s="178"/>
      <c r="JH264" s="178"/>
      <c r="JI264" s="178"/>
      <c r="JJ264" s="178"/>
      <c r="JK264" s="178"/>
      <c r="JL264" s="178"/>
      <c r="JM264" s="178"/>
      <c r="JN264" s="178"/>
      <c r="JO264" s="178"/>
      <c r="JP264" s="178"/>
      <c r="JQ264" s="178"/>
      <c r="JR264" s="178"/>
      <c r="JS264" s="178"/>
      <c r="JT264" s="178"/>
      <c r="JU264" s="178"/>
      <c r="JV264" s="178"/>
      <c r="JW264" s="178"/>
      <c r="JX264" s="178"/>
      <c r="JY264" s="178"/>
      <c r="JZ264" s="178"/>
      <c r="KA264" s="178"/>
      <c r="KB264" s="178"/>
      <c r="KC264" s="178"/>
      <c r="KD264" s="178"/>
      <c r="KE264" s="178"/>
      <c r="KF264" s="178"/>
      <c r="KG264" s="178"/>
      <c r="KH264" s="178"/>
      <c r="KI264" s="178"/>
      <c r="KJ264" s="178"/>
      <c r="KK264" s="178"/>
      <c r="KL264" s="178"/>
      <c r="KM264" s="178"/>
      <c r="KN264" s="178"/>
      <c r="KO264" s="178"/>
      <c r="KP264" s="178"/>
      <c r="KQ264" s="178"/>
      <c r="KR264" s="178"/>
      <c r="KS264" s="178"/>
      <c r="KT264" s="178"/>
      <c r="KU264" s="178"/>
      <c r="KV264" s="178"/>
      <c r="KW264" s="178"/>
      <c r="KX264" s="178"/>
      <c r="KY264" s="178"/>
      <c r="KZ264" s="178"/>
      <c r="LA264" s="178"/>
      <c r="LB264" s="178"/>
      <c r="LC264" s="178"/>
      <c r="LD264" s="178"/>
      <c r="LE264" s="178"/>
      <c r="LF264" s="178"/>
      <c r="LG264" s="178"/>
      <c r="LH264" s="178"/>
      <c r="LI264" s="178"/>
      <c r="LJ264" s="178"/>
      <c r="LK264" s="178"/>
      <c r="LL264" s="178"/>
      <c r="LM264" s="178"/>
      <c r="LN264" s="178"/>
      <c r="LO264" s="178"/>
      <c r="LP264" s="178"/>
      <c r="LQ264" s="178"/>
      <c r="LR264" s="178"/>
      <c r="LS264" s="178"/>
      <c r="LT264" s="178"/>
      <c r="LU264" s="178"/>
      <c r="LV264" s="178"/>
      <c r="LW264" s="178"/>
      <c r="LX264" s="178"/>
      <c r="LY264" s="178"/>
      <c r="LZ264" s="178"/>
      <c r="MA264" s="178"/>
      <c r="MB264" s="178"/>
      <c r="MC264" s="178"/>
      <c r="MD264" s="178"/>
      <c r="ME264" s="178"/>
      <c r="MF264" s="178"/>
      <c r="MG264" s="178"/>
      <c r="MH264" s="178"/>
      <c r="MI264" s="178"/>
      <c r="MJ264" s="178"/>
      <c r="MK264" s="178"/>
      <c r="ML264" s="178"/>
      <c r="MM264" s="178"/>
      <c r="MN264" s="178"/>
      <c r="MO264" s="178"/>
      <c r="MP264" s="178"/>
      <c r="MQ264" s="178"/>
      <c r="MR264" s="178"/>
      <c r="MS264" s="178"/>
      <c r="MT264" s="178"/>
      <c r="MU264" s="178"/>
      <c r="MV264" s="178"/>
      <c r="MW264" s="178"/>
      <c r="MX264" s="178"/>
      <c r="MY264" s="178"/>
      <c r="MZ264" s="178"/>
      <c r="NA264" s="178"/>
      <c r="NB264" s="178"/>
      <c r="NC264" s="178"/>
      <c r="ND264" s="178"/>
      <c r="NE264" s="178"/>
      <c r="NF264" s="178"/>
      <c r="NG264" s="178"/>
      <c r="NH264" s="178"/>
      <c r="NI264" s="178"/>
      <c r="NJ264" s="178"/>
      <c r="NK264" s="178"/>
      <c r="NL264" s="178"/>
      <c r="NM264" s="178"/>
      <c r="NN264" s="178"/>
      <c r="NO264" s="178"/>
      <c r="NP264" s="178"/>
      <c r="NQ264" s="178"/>
      <c r="NR264" s="178"/>
      <c r="NS264" s="178"/>
      <c r="NT264" s="178"/>
      <c r="NU264" s="178"/>
      <c r="NV264" s="178"/>
      <c r="NW264" s="178"/>
      <c r="NX264" s="178"/>
      <c r="NY264" s="178"/>
      <c r="NZ264" s="178"/>
      <c r="OA264" s="178"/>
      <c r="OB264" s="178"/>
      <c r="OC264" s="178"/>
      <c r="OD264" s="178"/>
      <c r="OE264" s="178"/>
      <c r="OF264" s="178"/>
      <c r="OG264" s="178"/>
      <c r="OH264" s="178"/>
      <c r="OI264" s="178"/>
      <c r="OJ264" s="178"/>
      <c r="OK264" s="178"/>
      <c r="OL264" s="178"/>
      <c r="OM264" s="178"/>
      <c r="ON264" s="178"/>
      <c r="OO264" s="178"/>
      <c r="OP264" s="178"/>
      <c r="OQ264" s="178"/>
      <c r="OR264" s="178"/>
      <c r="OS264" s="178"/>
      <c r="OT264" s="178"/>
      <c r="OU264" s="178"/>
      <c r="OV264" s="178"/>
      <c r="OW264" s="178"/>
      <c r="OX264" s="178"/>
      <c r="OY264" s="178"/>
      <c r="OZ264" s="178"/>
      <c r="PA264" s="178"/>
      <c r="PB264" s="178"/>
      <c r="PC264" s="178"/>
      <c r="PD264" s="178"/>
      <c r="PE264" s="178"/>
      <c r="PF264" s="178"/>
      <c r="PG264" s="178"/>
      <c r="PH264" s="178"/>
      <c r="PI264" s="178"/>
      <c r="PJ264" s="178"/>
      <c r="PK264" s="178"/>
      <c r="PL264" s="178"/>
      <c r="PM264" s="178"/>
      <c r="PN264" s="178"/>
      <c r="PO264" s="178"/>
      <c r="PP264" s="178"/>
      <c r="PQ264" s="178"/>
      <c r="PR264" s="178"/>
      <c r="PS264" s="178"/>
      <c r="PT264" s="178"/>
      <c r="PU264" s="178"/>
      <c r="PV264" s="178"/>
      <c r="PW264" s="178"/>
      <c r="PX264" s="178"/>
      <c r="PY264" s="178"/>
      <c r="PZ264" s="178"/>
      <c r="QA264" s="178"/>
      <c r="QB264" s="178"/>
      <c r="QC264" s="178"/>
      <c r="QD264" s="178"/>
      <c r="QE264" s="178"/>
      <c r="QF264" s="178"/>
      <c r="QG264" s="178"/>
      <c r="QH264" s="178"/>
      <c r="QI264" s="178"/>
      <c r="QJ264" s="178"/>
      <c r="QK264" s="178"/>
      <c r="QL264" s="178"/>
      <c r="QM264" s="178"/>
      <c r="QN264" s="178"/>
      <c r="QO264" s="178"/>
      <c r="QP264" s="178"/>
      <c r="QQ264" s="178"/>
      <c r="QR264" s="178"/>
      <c r="QS264" s="178"/>
      <c r="QT264" s="178"/>
      <c r="QU264" s="178"/>
      <c r="QV264" s="178"/>
      <c r="QW264" s="178"/>
      <c r="QX264" s="178"/>
      <c r="QY264" s="178"/>
      <c r="QZ264" s="178"/>
      <c r="RA264" s="178"/>
      <c r="RB264" s="178"/>
      <c r="RC264" s="178"/>
      <c r="RD264" s="178"/>
      <c r="RE264" s="178"/>
      <c r="RF264" s="178"/>
      <c r="RG264" s="178"/>
      <c r="RH264" s="178"/>
      <c r="RI264" s="178"/>
      <c r="RJ264" s="178"/>
      <c r="RK264" s="178"/>
      <c r="RL264" s="178"/>
      <c r="RM264" s="178"/>
      <c r="RN264" s="178"/>
      <c r="RO264" s="178"/>
      <c r="RP264" s="178"/>
      <c r="RQ264" s="178"/>
      <c r="RR264" s="178"/>
      <c r="RS264" s="178"/>
      <c r="RT264" s="178"/>
      <c r="RU264" s="178"/>
      <c r="RV264" s="178"/>
      <c r="RW264" s="178"/>
      <c r="RX264" s="178"/>
      <c r="RY264" s="178"/>
      <c r="RZ264" s="178"/>
      <c r="SA264" s="178"/>
      <c r="SB264" s="178"/>
      <c r="SC264" s="178"/>
      <c r="SD264" s="178"/>
      <c r="SE264" s="178"/>
      <c r="SF264" s="178"/>
      <c r="SG264" s="178"/>
      <c r="SH264" s="178"/>
      <c r="SI264" s="178"/>
      <c r="SJ264" s="178"/>
      <c r="SK264" s="178"/>
      <c r="SL264" s="178"/>
      <c r="SM264" s="178"/>
      <c r="SN264" s="178"/>
      <c r="SO264" s="178"/>
      <c r="SP264" s="178"/>
      <c r="SQ264" s="178"/>
      <c r="SR264" s="178"/>
      <c r="SS264" s="178"/>
      <c r="ST264" s="178"/>
      <c r="SU264" s="178"/>
      <c r="SV264" s="178"/>
      <c r="SW264" s="178"/>
      <c r="SX264" s="178"/>
      <c r="SY264" s="178"/>
      <c r="SZ264" s="178"/>
      <c r="TA264" s="178"/>
      <c r="TB264" s="178"/>
      <c r="TC264" s="178"/>
      <c r="TD264" s="178"/>
      <c r="TE264" s="178"/>
      <c r="TF264" s="178"/>
      <c r="TG264" s="178"/>
      <c r="TH264" s="178"/>
      <c r="TI264" s="178"/>
      <c r="TJ264" s="178"/>
      <c r="TK264" s="178"/>
      <c r="TL264" s="178"/>
      <c r="TM264" s="178"/>
      <c r="TN264" s="178"/>
      <c r="TO264" s="178"/>
      <c r="TP264" s="178"/>
      <c r="TQ264" s="178"/>
      <c r="TR264" s="178"/>
      <c r="TS264" s="178"/>
      <c r="TT264" s="178"/>
      <c r="TU264" s="178"/>
      <c r="TV264" s="178"/>
      <c r="TW264" s="178"/>
      <c r="TX264" s="178"/>
      <c r="TY264" s="178"/>
      <c r="TZ264" s="178"/>
      <c r="UA264" s="178"/>
      <c r="UB264" s="178"/>
      <c r="UC264" s="178"/>
      <c r="UD264" s="178"/>
      <c r="UE264" s="178"/>
      <c r="UF264" s="178"/>
      <c r="UG264" s="178"/>
      <c r="UH264" s="178"/>
      <c r="UI264" s="178"/>
      <c r="UJ264" s="178"/>
      <c r="UK264" s="178"/>
      <c r="UL264" s="178"/>
      <c r="UM264" s="178"/>
      <c r="UN264" s="178"/>
      <c r="UO264" s="178"/>
      <c r="UP264" s="178"/>
      <c r="UQ264" s="178"/>
      <c r="UR264" s="178"/>
      <c r="US264" s="178"/>
      <c r="UT264" s="178"/>
      <c r="UU264" s="178"/>
      <c r="UV264" s="178"/>
      <c r="UW264" s="178"/>
      <c r="UX264" s="178"/>
      <c r="UY264" s="178"/>
      <c r="UZ264" s="178"/>
      <c r="VA264" s="178"/>
      <c r="VB264" s="178"/>
      <c r="VC264" s="178"/>
      <c r="VD264" s="178"/>
      <c r="VE264" s="178"/>
      <c r="VF264" s="178"/>
      <c r="VG264" s="178"/>
      <c r="VH264" s="178"/>
      <c r="VI264" s="178"/>
      <c r="VJ264" s="178"/>
      <c r="VK264" s="178"/>
      <c r="VL264" s="178"/>
      <c r="VM264" s="178"/>
      <c r="VN264" s="178"/>
      <c r="VO264" s="178"/>
      <c r="VP264" s="178"/>
      <c r="VQ264" s="178"/>
      <c r="VR264" s="178"/>
      <c r="VS264" s="178"/>
      <c r="VT264" s="178"/>
      <c r="VU264" s="178"/>
      <c r="VV264" s="178"/>
      <c r="VW264" s="178"/>
      <c r="VX264" s="178"/>
      <c r="VY264" s="178"/>
      <c r="VZ264" s="178"/>
      <c r="WA264" s="178"/>
      <c r="WB264" s="178"/>
      <c r="WC264" s="178"/>
      <c r="WD264" s="178"/>
      <c r="WE264" s="178"/>
      <c r="WF264" s="178"/>
      <c r="WG264" s="178"/>
      <c r="WH264" s="178"/>
      <c r="WI264" s="178"/>
      <c r="WJ264" s="178"/>
      <c r="WK264" s="178"/>
      <c r="WL264" s="178"/>
      <c r="WM264" s="178"/>
      <c r="WN264" s="178"/>
      <c r="WO264" s="178"/>
      <c r="WP264" s="178"/>
      <c r="WQ264" s="178"/>
      <c r="WR264" s="178"/>
      <c r="WS264" s="178"/>
      <c r="WT264" s="178"/>
      <c r="WU264" s="178"/>
      <c r="WV264" s="178"/>
      <c r="WW264" s="178"/>
      <c r="WX264" s="178"/>
      <c r="WY264" s="178"/>
      <c r="WZ264" s="178"/>
      <c r="XA264" s="178"/>
      <c r="XB264" s="178"/>
      <c r="XC264" s="178"/>
      <c r="XD264" s="178"/>
      <c r="XE264" s="178"/>
      <c r="XF264" s="178"/>
      <c r="XG264" s="178"/>
      <c r="XH264" s="178"/>
      <c r="XI264" s="178"/>
      <c r="XJ264" s="178"/>
      <c r="XK264" s="178"/>
      <c r="XL264" s="178"/>
      <c r="XM264" s="178"/>
      <c r="XN264" s="178"/>
      <c r="XO264" s="178"/>
      <c r="XP264" s="178"/>
      <c r="XQ264" s="178"/>
      <c r="XR264" s="178"/>
      <c r="XS264" s="178"/>
      <c r="XT264" s="178"/>
      <c r="XU264" s="178"/>
      <c r="XV264" s="178"/>
      <c r="XW264" s="178"/>
      <c r="XX264" s="178"/>
      <c r="XY264" s="178"/>
      <c r="XZ264" s="178"/>
      <c r="YA264" s="178"/>
      <c r="YB264" s="178"/>
      <c r="YC264" s="178"/>
      <c r="YD264" s="178"/>
      <c r="YE264" s="178"/>
      <c r="YF264" s="178"/>
      <c r="YG264" s="178"/>
      <c r="YH264" s="178"/>
      <c r="YI264" s="178"/>
      <c r="YJ264" s="178"/>
      <c r="YK264" s="178"/>
      <c r="YL264" s="178"/>
      <c r="YM264" s="178"/>
      <c r="YN264" s="178"/>
      <c r="YO264" s="178"/>
      <c r="YP264" s="178"/>
      <c r="YQ264" s="178"/>
      <c r="YR264" s="178"/>
      <c r="YS264" s="178"/>
      <c r="YT264" s="178"/>
      <c r="YU264" s="178"/>
      <c r="YV264" s="178"/>
      <c r="YW264" s="178"/>
      <c r="YX264" s="178"/>
      <c r="YY264" s="178"/>
      <c r="YZ264" s="178"/>
      <c r="ZA264" s="178"/>
      <c r="ZB264" s="178"/>
      <c r="ZC264" s="178"/>
      <c r="ZD264" s="178"/>
      <c r="ZE264" s="178"/>
      <c r="ZF264" s="178"/>
      <c r="ZG264" s="178"/>
      <c r="ZH264" s="178"/>
    </row>
    <row r="265" s="153" customFormat="1" customHeight="1" spans="1:684">
      <c r="A265" s="290" t="s">
        <v>878</v>
      </c>
      <c r="B265" s="109" t="s">
        <v>875</v>
      </c>
      <c r="C265" s="1369" t="s">
        <v>875</v>
      </c>
      <c r="D265" s="1361">
        <f t="shared" si="38"/>
        <v>0</v>
      </c>
      <c r="E265" s="1367">
        <v>1380</v>
      </c>
      <c r="F265" s="1371">
        <f t="shared" si="39"/>
        <v>1380</v>
      </c>
      <c r="G265" s="1427">
        <f t="shared" si="40"/>
        <v>1380</v>
      </c>
      <c r="H265" s="1428">
        <v>1380</v>
      </c>
      <c r="I265" s="1430"/>
      <c r="J265" s="1393">
        <f t="shared" si="41"/>
        <v>0</v>
      </c>
      <c r="K265" s="1431">
        <f t="shared" si="42"/>
        <v>0</v>
      </c>
      <c r="L265" s="152"/>
      <c r="M265" s="152"/>
      <c r="N265" s="152"/>
      <c r="O265" s="152"/>
      <c r="P265" s="152"/>
      <c r="Q265" s="152"/>
      <c r="R265" s="152"/>
      <c r="S265" s="152"/>
      <c r="T265" s="152"/>
      <c r="U265" s="152"/>
      <c r="V265" s="1432"/>
      <c r="W265" s="1432"/>
      <c r="X265" s="1432"/>
      <c r="Y265" s="1432"/>
      <c r="Z265" s="1434"/>
      <c r="AA265" s="1432"/>
      <c r="AB265" s="1432"/>
      <c r="AC265" s="1432"/>
      <c r="AD265" s="1432"/>
      <c r="AE265" s="1432"/>
      <c r="AF265" s="1432"/>
      <c r="AG265" s="1338"/>
      <c r="AH265" s="178"/>
      <c r="AI265" s="1339"/>
      <c r="AJ265" s="1339"/>
      <c r="AK265" s="178"/>
      <c r="AL265" s="1339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  <c r="BF265" s="178"/>
      <c r="BG265" s="178"/>
      <c r="BH265" s="178"/>
      <c r="BI265" s="178"/>
      <c r="BJ265" s="178"/>
      <c r="BK265" s="178"/>
      <c r="BL265" s="178"/>
      <c r="BM265" s="178"/>
      <c r="BN265" s="178"/>
      <c r="BO265" s="178"/>
      <c r="BP265" s="178"/>
      <c r="BQ265" s="178"/>
      <c r="BR265" s="178"/>
      <c r="BS265" s="178"/>
      <c r="BT265" s="178"/>
      <c r="BU265" s="178"/>
      <c r="BV265" s="178"/>
      <c r="BW265" s="178"/>
      <c r="BX265" s="178"/>
      <c r="BY265" s="178"/>
      <c r="BZ265" s="178"/>
      <c r="CA265" s="178"/>
      <c r="CB265" s="178"/>
      <c r="CC265" s="178"/>
      <c r="CD265" s="178"/>
      <c r="CE265" s="178"/>
      <c r="CF265" s="178"/>
      <c r="CG265" s="178"/>
      <c r="CH265" s="178"/>
      <c r="CI265" s="178"/>
      <c r="CJ265" s="178"/>
      <c r="CK265" s="178"/>
      <c r="CL265" s="178"/>
      <c r="CM265" s="178"/>
      <c r="CN265" s="178"/>
      <c r="CO265" s="178"/>
      <c r="CP265" s="178"/>
      <c r="CQ265" s="178"/>
      <c r="CR265" s="1340"/>
      <c r="CS265" s="178"/>
      <c r="CT265" s="178"/>
      <c r="CU265" s="178"/>
      <c r="CV265" s="178"/>
      <c r="CW265" s="178"/>
      <c r="CX265" s="178"/>
      <c r="CY265" s="178"/>
      <c r="CZ265" s="178"/>
      <c r="DA265" s="178"/>
      <c r="DB265" s="178"/>
      <c r="DC265" s="178"/>
      <c r="DD265" s="178"/>
      <c r="DE265" s="178"/>
      <c r="DF265" s="178"/>
      <c r="DG265" s="178"/>
      <c r="DH265" s="178"/>
      <c r="DI265" s="178"/>
      <c r="DJ265" s="178"/>
      <c r="DK265" s="178"/>
      <c r="DL265" s="178"/>
      <c r="DM265" s="178"/>
      <c r="DN265" s="178"/>
      <c r="DO265" s="178"/>
      <c r="DP265" s="178"/>
      <c r="DQ265" s="178"/>
      <c r="DR265" s="178"/>
      <c r="DS265" s="178"/>
      <c r="DT265" s="178"/>
      <c r="DU265" s="178"/>
      <c r="DV265" s="178"/>
      <c r="DW265" s="178"/>
      <c r="DX265" s="178"/>
      <c r="DY265" s="178"/>
      <c r="DZ265" s="178"/>
      <c r="EA265" s="178"/>
      <c r="EB265" s="47"/>
      <c r="EC265" s="178"/>
      <c r="ED265" s="178"/>
      <c r="EE265" s="178"/>
      <c r="EF265" s="178"/>
      <c r="EG265" s="178"/>
      <c r="EH265" s="178"/>
      <c r="EI265" s="178"/>
      <c r="EJ265" s="178"/>
      <c r="EK265" s="178"/>
      <c r="EL265" s="178"/>
      <c r="EM265" s="178"/>
      <c r="EN265" s="178"/>
      <c r="EO265" s="178"/>
      <c r="EP265" s="178"/>
      <c r="EQ265" s="178"/>
      <c r="ER265" s="178"/>
      <c r="ES265" s="178"/>
      <c r="ET265" s="178"/>
      <c r="EU265" s="178"/>
      <c r="EV265" s="178"/>
      <c r="EW265" s="178"/>
      <c r="EX265" s="178"/>
      <c r="EY265" s="178"/>
      <c r="EZ265" s="178"/>
      <c r="FA265" s="178"/>
      <c r="FB265" s="178"/>
      <c r="FC265" s="178"/>
      <c r="FD265" s="178"/>
      <c r="FE265" s="178"/>
      <c r="FF265" s="178"/>
      <c r="FG265" s="178"/>
      <c r="FH265" s="178"/>
      <c r="FI265" s="178"/>
      <c r="FJ265" s="178"/>
      <c r="FK265" s="178"/>
      <c r="FL265" s="178"/>
      <c r="FM265" s="178"/>
      <c r="FN265" s="178"/>
      <c r="FO265" s="178"/>
      <c r="FP265" s="178"/>
      <c r="FQ265" s="178"/>
      <c r="FR265" s="178"/>
      <c r="FS265" s="178"/>
      <c r="FT265" s="178"/>
      <c r="FU265" s="178"/>
      <c r="FV265" s="178"/>
      <c r="FW265" s="178"/>
      <c r="FX265" s="178"/>
      <c r="FY265" s="178"/>
      <c r="FZ265" s="178"/>
      <c r="GA265" s="178"/>
      <c r="GB265" s="178"/>
      <c r="GC265" s="178"/>
      <c r="GD265" s="178"/>
      <c r="GE265" s="178"/>
      <c r="GF265" s="178"/>
      <c r="GG265" s="178"/>
      <c r="GH265" s="178"/>
      <c r="GI265" s="178"/>
      <c r="GJ265" s="178"/>
      <c r="GK265" s="178"/>
      <c r="GL265" s="178"/>
      <c r="GM265" s="178"/>
      <c r="GN265" s="178"/>
      <c r="GO265" s="178"/>
      <c r="GP265" s="178"/>
      <c r="GQ265" s="178"/>
      <c r="GR265" s="178"/>
      <c r="GS265" s="178"/>
      <c r="GT265" s="178"/>
      <c r="GU265" s="178"/>
      <c r="GV265" s="178"/>
      <c r="GW265" s="178"/>
      <c r="GX265" s="178"/>
      <c r="GY265" s="178"/>
      <c r="GZ265" s="178"/>
      <c r="HA265" s="178"/>
      <c r="HB265" s="178"/>
      <c r="HC265" s="178"/>
      <c r="HD265" s="178"/>
      <c r="HE265" s="178"/>
      <c r="HF265" s="178"/>
      <c r="HG265" s="178"/>
      <c r="HH265" s="178"/>
      <c r="HI265" s="178"/>
      <c r="HJ265" s="178"/>
      <c r="HK265" s="178"/>
      <c r="HL265" s="178"/>
      <c r="HM265" s="178"/>
      <c r="HN265" s="178"/>
      <c r="HO265" s="178"/>
      <c r="HP265" s="178"/>
      <c r="HQ265" s="178"/>
      <c r="HR265" s="178"/>
      <c r="HS265" s="178"/>
      <c r="HT265" s="178"/>
      <c r="HU265" s="178"/>
      <c r="HV265" s="178"/>
      <c r="HW265" s="178"/>
      <c r="HX265" s="178"/>
      <c r="HY265" s="178"/>
      <c r="HZ265" s="178"/>
      <c r="IA265" s="178"/>
      <c r="IB265" s="178"/>
      <c r="IC265" s="178"/>
      <c r="ID265" s="178"/>
      <c r="IE265" s="178"/>
      <c r="IF265" s="178"/>
      <c r="IG265" s="178"/>
      <c r="IH265" s="178"/>
      <c r="II265" s="178"/>
      <c r="IJ265" s="178"/>
      <c r="IK265" s="178"/>
      <c r="IL265" s="178"/>
      <c r="IM265" s="178"/>
      <c r="IN265" s="178"/>
      <c r="IO265" s="178"/>
      <c r="IP265" s="178"/>
      <c r="IQ265" s="178"/>
      <c r="IR265" s="178"/>
      <c r="IS265" s="178"/>
      <c r="IT265" s="178"/>
      <c r="IU265" s="178"/>
      <c r="IV265" s="178"/>
      <c r="IW265" s="178"/>
      <c r="IX265" s="178"/>
      <c r="IY265" s="178"/>
      <c r="IZ265" s="178"/>
      <c r="JA265" s="178"/>
      <c r="JB265" s="178"/>
      <c r="JC265" s="178"/>
      <c r="JD265" s="178"/>
      <c r="JE265" s="178"/>
      <c r="JF265" s="178"/>
      <c r="JG265" s="178"/>
      <c r="JH265" s="178"/>
      <c r="JI265" s="178"/>
      <c r="JJ265" s="178"/>
      <c r="JK265" s="178"/>
      <c r="JL265" s="178"/>
      <c r="JM265" s="178"/>
      <c r="JN265" s="178"/>
      <c r="JO265" s="178"/>
      <c r="JP265" s="178"/>
      <c r="JQ265" s="178"/>
      <c r="JR265" s="178"/>
      <c r="JS265" s="178"/>
      <c r="JT265" s="178"/>
      <c r="JU265" s="178"/>
      <c r="JV265" s="178"/>
      <c r="JW265" s="178"/>
      <c r="JX265" s="178"/>
      <c r="JY265" s="178"/>
      <c r="JZ265" s="178"/>
      <c r="KA265" s="178"/>
      <c r="KB265" s="178"/>
      <c r="KC265" s="178"/>
      <c r="KD265" s="178"/>
      <c r="KE265" s="178"/>
      <c r="KF265" s="178"/>
      <c r="KG265" s="178"/>
      <c r="KH265" s="178"/>
      <c r="KI265" s="178"/>
      <c r="KJ265" s="178"/>
      <c r="KK265" s="178"/>
      <c r="KL265" s="178"/>
      <c r="KM265" s="178"/>
      <c r="KN265" s="178"/>
      <c r="KO265" s="178"/>
      <c r="KP265" s="178"/>
      <c r="KQ265" s="178"/>
      <c r="KR265" s="178"/>
      <c r="KS265" s="178"/>
      <c r="KT265" s="178"/>
      <c r="KU265" s="178"/>
      <c r="KV265" s="178"/>
      <c r="KW265" s="178"/>
      <c r="KX265" s="178"/>
      <c r="KY265" s="178"/>
      <c r="KZ265" s="178"/>
      <c r="LA265" s="178"/>
      <c r="LB265" s="178"/>
      <c r="LC265" s="178"/>
      <c r="LD265" s="178"/>
      <c r="LE265" s="178"/>
      <c r="LF265" s="178"/>
      <c r="LG265" s="178"/>
      <c r="LH265" s="178"/>
      <c r="LI265" s="178"/>
      <c r="LJ265" s="178"/>
      <c r="LK265" s="178"/>
      <c r="LL265" s="178"/>
      <c r="LM265" s="178"/>
      <c r="LN265" s="178"/>
      <c r="LO265" s="178"/>
      <c r="LP265" s="178"/>
      <c r="LQ265" s="178"/>
      <c r="LR265" s="178"/>
      <c r="LS265" s="178"/>
      <c r="LT265" s="178"/>
      <c r="LU265" s="178"/>
      <c r="LV265" s="178"/>
      <c r="LW265" s="178"/>
      <c r="LX265" s="178"/>
      <c r="LY265" s="178"/>
      <c r="LZ265" s="178"/>
      <c r="MA265" s="178"/>
      <c r="MB265" s="178"/>
      <c r="MC265" s="178"/>
      <c r="MD265" s="178"/>
      <c r="ME265" s="178"/>
      <c r="MF265" s="178"/>
      <c r="MG265" s="178"/>
      <c r="MH265" s="178"/>
      <c r="MI265" s="178"/>
      <c r="MJ265" s="178"/>
      <c r="MK265" s="178"/>
      <c r="ML265" s="178"/>
      <c r="MM265" s="178"/>
      <c r="MN265" s="178"/>
      <c r="MO265" s="178"/>
      <c r="MP265" s="178"/>
      <c r="MQ265" s="178"/>
      <c r="MR265" s="178"/>
      <c r="MS265" s="178"/>
      <c r="MT265" s="178"/>
      <c r="MU265" s="178"/>
      <c r="MV265" s="178"/>
      <c r="MW265" s="178"/>
      <c r="MX265" s="178"/>
      <c r="MY265" s="178"/>
      <c r="MZ265" s="178"/>
      <c r="NA265" s="178"/>
      <c r="NB265" s="178"/>
      <c r="NC265" s="178"/>
      <c r="ND265" s="178"/>
      <c r="NE265" s="178"/>
      <c r="NF265" s="178"/>
      <c r="NG265" s="178"/>
      <c r="NH265" s="178"/>
      <c r="NI265" s="178"/>
      <c r="NJ265" s="178"/>
      <c r="NK265" s="178"/>
      <c r="NL265" s="178"/>
      <c r="NM265" s="178"/>
      <c r="NN265" s="178"/>
      <c r="NO265" s="178"/>
      <c r="NP265" s="178"/>
      <c r="NQ265" s="178"/>
      <c r="NR265" s="178"/>
      <c r="NS265" s="178"/>
      <c r="NT265" s="178"/>
      <c r="NU265" s="178"/>
      <c r="NV265" s="178"/>
      <c r="NW265" s="178"/>
      <c r="NX265" s="178"/>
      <c r="NY265" s="178"/>
      <c r="NZ265" s="178"/>
      <c r="OA265" s="178"/>
      <c r="OB265" s="178"/>
      <c r="OC265" s="178"/>
      <c r="OD265" s="178"/>
      <c r="OE265" s="178"/>
      <c r="OF265" s="178"/>
      <c r="OG265" s="178"/>
      <c r="OH265" s="178"/>
      <c r="OI265" s="178"/>
      <c r="OJ265" s="178"/>
      <c r="OK265" s="178"/>
      <c r="OL265" s="178"/>
      <c r="OM265" s="178"/>
      <c r="ON265" s="178"/>
      <c r="OO265" s="178"/>
      <c r="OP265" s="178"/>
      <c r="OQ265" s="178"/>
      <c r="OR265" s="178"/>
      <c r="OS265" s="178"/>
      <c r="OT265" s="178"/>
      <c r="OU265" s="178"/>
      <c r="OV265" s="178"/>
      <c r="OW265" s="178"/>
      <c r="OX265" s="178"/>
      <c r="OY265" s="178"/>
      <c r="OZ265" s="178"/>
      <c r="PA265" s="178"/>
      <c r="PB265" s="178"/>
      <c r="PC265" s="178"/>
      <c r="PD265" s="178"/>
      <c r="PE265" s="178"/>
      <c r="PF265" s="178"/>
      <c r="PG265" s="178"/>
      <c r="PH265" s="178"/>
      <c r="PI265" s="178"/>
      <c r="PJ265" s="178"/>
      <c r="PK265" s="178"/>
      <c r="PL265" s="178"/>
      <c r="PM265" s="178"/>
      <c r="PN265" s="178"/>
      <c r="PO265" s="178"/>
      <c r="PP265" s="178"/>
      <c r="PQ265" s="178"/>
      <c r="PR265" s="178"/>
      <c r="PS265" s="178"/>
      <c r="PT265" s="178"/>
      <c r="PU265" s="178"/>
      <c r="PV265" s="178"/>
      <c r="PW265" s="178"/>
      <c r="PX265" s="178"/>
      <c r="PY265" s="178"/>
      <c r="PZ265" s="178"/>
      <c r="QA265" s="178"/>
      <c r="QB265" s="178"/>
      <c r="QC265" s="178"/>
      <c r="QD265" s="178"/>
      <c r="QE265" s="178"/>
      <c r="QF265" s="178"/>
      <c r="QG265" s="178"/>
      <c r="QH265" s="178"/>
      <c r="QI265" s="178"/>
      <c r="QJ265" s="178"/>
      <c r="QK265" s="178"/>
      <c r="QL265" s="178"/>
      <c r="QM265" s="178"/>
      <c r="QN265" s="178"/>
      <c r="QO265" s="178"/>
      <c r="QP265" s="178"/>
      <c r="QQ265" s="178"/>
      <c r="QR265" s="178"/>
      <c r="QS265" s="178"/>
      <c r="QT265" s="178"/>
      <c r="QU265" s="178"/>
      <c r="QV265" s="178"/>
      <c r="QW265" s="178"/>
      <c r="QX265" s="178"/>
      <c r="QY265" s="178"/>
      <c r="QZ265" s="178"/>
      <c r="RA265" s="178"/>
      <c r="RB265" s="178"/>
      <c r="RC265" s="178"/>
      <c r="RD265" s="178"/>
      <c r="RE265" s="178"/>
      <c r="RF265" s="178"/>
      <c r="RG265" s="178"/>
      <c r="RH265" s="178"/>
      <c r="RI265" s="178"/>
      <c r="RJ265" s="178"/>
      <c r="RK265" s="178"/>
      <c r="RL265" s="178"/>
      <c r="RM265" s="178"/>
      <c r="RN265" s="178"/>
      <c r="RO265" s="178"/>
      <c r="RP265" s="178"/>
      <c r="RQ265" s="178"/>
      <c r="RR265" s="178"/>
      <c r="RS265" s="178"/>
      <c r="RT265" s="178"/>
      <c r="RU265" s="178"/>
      <c r="RV265" s="178"/>
      <c r="RW265" s="178"/>
      <c r="RX265" s="178"/>
      <c r="RY265" s="178"/>
      <c r="RZ265" s="178"/>
      <c r="SA265" s="178"/>
      <c r="SB265" s="178"/>
      <c r="SC265" s="178"/>
      <c r="SD265" s="178"/>
      <c r="SE265" s="178"/>
      <c r="SF265" s="178"/>
      <c r="SG265" s="178"/>
      <c r="SH265" s="178"/>
      <c r="SI265" s="178"/>
      <c r="SJ265" s="178"/>
      <c r="SK265" s="178"/>
      <c r="SL265" s="178"/>
      <c r="SM265" s="178"/>
      <c r="SN265" s="178"/>
      <c r="SO265" s="178"/>
      <c r="SP265" s="178"/>
      <c r="SQ265" s="178"/>
      <c r="SR265" s="178"/>
      <c r="SS265" s="178"/>
      <c r="ST265" s="178"/>
      <c r="SU265" s="178"/>
      <c r="SV265" s="178"/>
      <c r="SW265" s="178"/>
      <c r="SX265" s="178"/>
      <c r="SY265" s="178"/>
      <c r="SZ265" s="178"/>
      <c r="TA265" s="178"/>
      <c r="TB265" s="178"/>
      <c r="TC265" s="178"/>
      <c r="TD265" s="178"/>
      <c r="TE265" s="178"/>
      <c r="TF265" s="178"/>
      <c r="TG265" s="178"/>
      <c r="TH265" s="178"/>
      <c r="TI265" s="178"/>
      <c r="TJ265" s="178"/>
      <c r="TK265" s="178"/>
      <c r="TL265" s="178"/>
      <c r="TM265" s="178"/>
      <c r="TN265" s="178"/>
      <c r="TO265" s="178"/>
      <c r="TP265" s="178"/>
      <c r="TQ265" s="178"/>
      <c r="TR265" s="178"/>
      <c r="TS265" s="178"/>
      <c r="TT265" s="178"/>
      <c r="TU265" s="178"/>
      <c r="TV265" s="178"/>
      <c r="TW265" s="178"/>
      <c r="TX265" s="178"/>
      <c r="TY265" s="178"/>
      <c r="TZ265" s="178"/>
      <c r="UA265" s="178"/>
      <c r="UB265" s="178"/>
      <c r="UC265" s="178"/>
      <c r="UD265" s="178"/>
      <c r="UE265" s="178"/>
      <c r="UF265" s="178"/>
      <c r="UG265" s="178"/>
      <c r="UH265" s="178"/>
      <c r="UI265" s="178"/>
      <c r="UJ265" s="178"/>
      <c r="UK265" s="178"/>
      <c r="UL265" s="178"/>
      <c r="UM265" s="178"/>
      <c r="UN265" s="178"/>
      <c r="UO265" s="178"/>
      <c r="UP265" s="178"/>
      <c r="UQ265" s="178"/>
      <c r="UR265" s="178"/>
      <c r="US265" s="178"/>
      <c r="UT265" s="178"/>
      <c r="UU265" s="178"/>
      <c r="UV265" s="178"/>
      <c r="UW265" s="178"/>
      <c r="UX265" s="178"/>
      <c r="UY265" s="178"/>
      <c r="UZ265" s="178"/>
      <c r="VA265" s="178"/>
      <c r="VB265" s="178"/>
      <c r="VC265" s="178"/>
      <c r="VD265" s="178"/>
      <c r="VE265" s="178"/>
      <c r="VF265" s="178"/>
      <c r="VG265" s="178"/>
      <c r="VH265" s="178"/>
      <c r="VI265" s="178"/>
      <c r="VJ265" s="178"/>
      <c r="VK265" s="178"/>
      <c r="VL265" s="178"/>
      <c r="VM265" s="178"/>
      <c r="VN265" s="178"/>
      <c r="VO265" s="178"/>
      <c r="VP265" s="178"/>
      <c r="VQ265" s="178"/>
      <c r="VR265" s="178"/>
      <c r="VS265" s="178"/>
      <c r="VT265" s="178"/>
      <c r="VU265" s="178"/>
      <c r="VV265" s="178"/>
      <c r="VW265" s="178"/>
      <c r="VX265" s="178"/>
      <c r="VY265" s="178"/>
      <c r="VZ265" s="178"/>
      <c r="WA265" s="178"/>
      <c r="WB265" s="178"/>
      <c r="WC265" s="178"/>
      <c r="WD265" s="178"/>
      <c r="WE265" s="178"/>
      <c r="WF265" s="178"/>
      <c r="WG265" s="178"/>
      <c r="WH265" s="178"/>
      <c r="WI265" s="178"/>
      <c r="WJ265" s="178"/>
      <c r="WK265" s="178"/>
      <c r="WL265" s="178"/>
      <c r="WM265" s="178"/>
      <c r="WN265" s="178"/>
      <c r="WO265" s="178"/>
      <c r="WP265" s="178"/>
      <c r="WQ265" s="178"/>
      <c r="WR265" s="178"/>
      <c r="WS265" s="178"/>
      <c r="WT265" s="178"/>
      <c r="WU265" s="178"/>
      <c r="WV265" s="178"/>
      <c r="WW265" s="178"/>
      <c r="WX265" s="178"/>
      <c r="WY265" s="178"/>
      <c r="WZ265" s="178"/>
      <c r="XA265" s="178"/>
      <c r="XB265" s="178"/>
      <c r="XC265" s="178"/>
      <c r="XD265" s="178"/>
      <c r="XE265" s="178"/>
      <c r="XF265" s="178"/>
      <c r="XG265" s="178"/>
      <c r="XH265" s="178"/>
      <c r="XI265" s="178"/>
      <c r="XJ265" s="178"/>
      <c r="XK265" s="178"/>
      <c r="XL265" s="178"/>
      <c r="XM265" s="178"/>
      <c r="XN265" s="178"/>
      <c r="XO265" s="178"/>
      <c r="XP265" s="178"/>
      <c r="XQ265" s="178"/>
      <c r="XR265" s="178"/>
      <c r="XS265" s="178"/>
      <c r="XT265" s="178"/>
      <c r="XU265" s="178"/>
      <c r="XV265" s="178"/>
      <c r="XW265" s="178"/>
      <c r="XX265" s="178"/>
      <c r="XY265" s="178"/>
      <c r="XZ265" s="178"/>
      <c r="YA265" s="178"/>
      <c r="YB265" s="178"/>
      <c r="YC265" s="178"/>
      <c r="YD265" s="178"/>
      <c r="YE265" s="178"/>
      <c r="YF265" s="178"/>
      <c r="YG265" s="178"/>
      <c r="YH265" s="178"/>
      <c r="YI265" s="178"/>
      <c r="YJ265" s="178"/>
      <c r="YK265" s="178"/>
      <c r="YL265" s="178"/>
      <c r="YM265" s="178"/>
      <c r="YN265" s="178"/>
      <c r="YO265" s="178"/>
      <c r="YP265" s="178"/>
      <c r="YQ265" s="178"/>
      <c r="YR265" s="178"/>
      <c r="YS265" s="178"/>
      <c r="YT265" s="178"/>
      <c r="YU265" s="178"/>
      <c r="YV265" s="178"/>
      <c r="YW265" s="178"/>
      <c r="YX265" s="178"/>
      <c r="YY265" s="178"/>
      <c r="YZ265" s="178"/>
      <c r="ZA265" s="178"/>
      <c r="ZB265" s="178"/>
      <c r="ZC265" s="178"/>
      <c r="ZD265" s="178"/>
      <c r="ZE265" s="178"/>
      <c r="ZF265" s="178"/>
      <c r="ZG265" s="178"/>
      <c r="ZH265" s="178"/>
    </row>
    <row r="266" s="153" customFormat="1" customHeight="1" spans="1:684">
      <c r="A266" s="290" t="s">
        <v>879</v>
      </c>
      <c r="B266" s="109" t="s">
        <v>875</v>
      </c>
      <c r="C266" s="1369" t="s">
        <v>875</v>
      </c>
      <c r="D266" s="1361">
        <f t="shared" si="38"/>
        <v>495</v>
      </c>
      <c r="E266" s="1367">
        <v>441</v>
      </c>
      <c r="F266" s="1371">
        <f t="shared" si="39"/>
        <v>936</v>
      </c>
      <c r="G266" s="1427">
        <f t="shared" si="40"/>
        <v>936</v>
      </c>
      <c r="H266" s="1428">
        <v>1440</v>
      </c>
      <c r="I266" s="1430"/>
      <c r="J266" s="1393">
        <f t="shared" si="41"/>
        <v>0</v>
      </c>
      <c r="K266" s="1431">
        <f t="shared" si="42"/>
        <v>0</v>
      </c>
      <c r="L266" s="152"/>
      <c r="M266" s="152"/>
      <c r="N266" s="152"/>
      <c r="O266" s="152"/>
      <c r="P266" s="152"/>
      <c r="Q266" s="152"/>
      <c r="R266" s="152"/>
      <c r="S266" s="152"/>
      <c r="T266" s="152"/>
      <c r="U266" s="152"/>
      <c r="V266" s="1432"/>
      <c r="W266" s="1432"/>
      <c r="X266" s="1432"/>
      <c r="Y266" s="1432"/>
      <c r="Z266" s="1434"/>
      <c r="AA266" s="1432"/>
      <c r="AB266" s="1432"/>
      <c r="AC266" s="1432"/>
      <c r="AD266" s="1432"/>
      <c r="AE266" s="1432"/>
      <c r="AF266" s="1432"/>
      <c r="AG266" s="1338"/>
      <c r="AH266" s="178"/>
      <c r="AI266" s="1339"/>
      <c r="AJ266" s="1339"/>
      <c r="AK266" s="178"/>
      <c r="AL266" s="1339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78"/>
      <c r="BW266" s="178"/>
      <c r="BX266" s="178"/>
      <c r="BY266" s="178"/>
      <c r="BZ266" s="178"/>
      <c r="CA266" s="178"/>
      <c r="CB266" s="178"/>
      <c r="CC266" s="178"/>
      <c r="CD266" s="178"/>
      <c r="CE266" s="178"/>
      <c r="CF266" s="178"/>
      <c r="CG266" s="178"/>
      <c r="CH266" s="178"/>
      <c r="CI266" s="178"/>
      <c r="CJ266" s="178"/>
      <c r="CK266" s="178"/>
      <c r="CL266" s="178">
        <v>504</v>
      </c>
      <c r="CM266" s="178"/>
      <c r="CN266" s="178"/>
      <c r="CO266" s="178"/>
      <c r="CP266" s="178"/>
      <c r="CQ266" s="178"/>
      <c r="CR266" s="1340"/>
      <c r="CS266" s="178"/>
      <c r="CT266" s="178"/>
      <c r="CU266" s="178"/>
      <c r="CV266" s="178"/>
      <c r="CW266" s="178"/>
      <c r="CX266" s="178"/>
      <c r="CY266" s="178"/>
      <c r="CZ266" s="178"/>
      <c r="DA266" s="178"/>
      <c r="DB266" s="178"/>
      <c r="DC266" s="178"/>
      <c r="DD266" s="178"/>
      <c r="DE266" s="178"/>
      <c r="DF266" s="178"/>
      <c r="DG266" s="178"/>
      <c r="DH266" s="178"/>
      <c r="DI266" s="178"/>
      <c r="DJ266" s="178"/>
      <c r="DK266" s="178"/>
      <c r="DL266" s="178"/>
      <c r="DM266" s="178"/>
      <c r="DN266" s="178"/>
      <c r="DO266" s="178"/>
      <c r="DP266" s="178"/>
      <c r="DQ266" s="178"/>
      <c r="DR266" s="178"/>
      <c r="DS266" s="178"/>
      <c r="DT266" s="178"/>
      <c r="DU266" s="178"/>
      <c r="DV266" s="178"/>
      <c r="DW266" s="178"/>
      <c r="DX266" s="178"/>
      <c r="DY266" s="178"/>
      <c r="DZ266" s="178"/>
      <c r="EA266" s="178"/>
      <c r="EB266" s="47"/>
      <c r="EC266" s="178"/>
      <c r="ED266" s="178"/>
      <c r="EE266" s="178"/>
      <c r="EF266" s="178"/>
      <c r="EG266" s="178"/>
      <c r="EH266" s="178"/>
      <c r="EI266" s="178"/>
      <c r="EJ266" s="178"/>
      <c r="EK266" s="178"/>
      <c r="EL266" s="178"/>
      <c r="EM266" s="178"/>
      <c r="EN266" s="178"/>
      <c r="EO266" s="178"/>
      <c r="EP266" s="178"/>
      <c r="EQ266" s="178"/>
      <c r="ER266" s="178"/>
      <c r="ES266" s="178"/>
      <c r="ET266" s="178"/>
      <c r="EU266" s="178"/>
      <c r="EV266" s="178"/>
      <c r="EW266" s="178"/>
      <c r="EX266" s="178"/>
      <c r="EY266" s="178"/>
      <c r="EZ266" s="178"/>
      <c r="FA266" s="178"/>
      <c r="FB266" s="178"/>
      <c r="FC266" s="178"/>
      <c r="FD266" s="178"/>
      <c r="FE266" s="178"/>
      <c r="FF266" s="178"/>
      <c r="FG266" s="178"/>
      <c r="FH266" s="178"/>
      <c r="FI266" s="178"/>
      <c r="FJ266" s="178"/>
      <c r="FK266" s="178"/>
      <c r="FL266" s="178"/>
      <c r="FM266" s="178"/>
      <c r="FN266" s="178"/>
      <c r="FO266" s="178"/>
      <c r="FP266" s="178"/>
      <c r="FQ266" s="178"/>
      <c r="FR266" s="178"/>
      <c r="FS266" s="178"/>
      <c r="FT266" s="178"/>
      <c r="FU266" s="178"/>
      <c r="FV266" s="178"/>
      <c r="FW266" s="178"/>
      <c r="FX266" s="178"/>
      <c r="FY266" s="178"/>
      <c r="FZ266" s="178"/>
      <c r="GA266" s="178"/>
      <c r="GB266" s="178"/>
      <c r="GC266" s="178"/>
      <c r="GD266" s="178"/>
      <c r="GE266" s="178"/>
      <c r="GF266" s="178"/>
      <c r="GG266" s="178"/>
      <c r="GH266" s="178"/>
      <c r="GI266" s="178"/>
      <c r="GJ266" s="178"/>
      <c r="GK266" s="178"/>
      <c r="GL266" s="178"/>
      <c r="GM266" s="178"/>
      <c r="GN266" s="178"/>
      <c r="GO266" s="178"/>
      <c r="GP266" s="178"/>
      <c r="GQ266" s="178"/>
      <c r="GR266" s="178"/>
      <c r="GS266" s="178"/>
      <c r="GT266" s="178"/>
      <c r="GU266" s="178"/>
      <c r="GV266" s="178"/>
      <c r="GW266" s="178"/>
      <c r="GX266" s="178"/>
      <c r="GY266" s="178"/>
      <c r="GZ266" s="178"/>
      <c r="HA266" s="178"/>
      <c r="HB266" s="178"/>
      <c r="HC266" s="178"/>
      <c r="HD266" s="178"/>
      <c r="HE266" s="178"/>
      <c r="HF266" s="178"/>
      <c r="HG266" s="178"/>
      <c r="HH266" s="178"/>
      <c r="HI266" s="178"/>
      <c r="HJ266" s="178"/>
      <c r="HK266" s="178"/>
      <c r="HL266" s="178"/>
      <c r="HM266" s="178"/>
      <c r="HN266" s="178"/>
      <c r="HO266" s="178"/>
      <c r="HP266" s="178"/>
      <c r="HQ266" s="178"/>
      <c r="HR266" s="178"/>
      <c r="HS266" s="178"/>
      <c r="HT266" s="178"/>
      <c r="HU266" s="178"/>
      <c r="HV266" s="178"/>
      <c r="HW266" s="178"/>
      <c r="HX266" s="178"/>
      <c r="HY266" s="178"/>
      <c r="HZ266" s="178"/>
      <c r="IA266" s="178"/>
      <c r="IB266" s="178"/>
      <c r="IC266" s="178"/>
      <c r="ID266" s="178"/>
      <c r="IE266" s="178"/>
      <c r="IF266" s="178"/>
      <c r="IG266" s="178"/>
      <c r="IH266" s="178"/>
      <c r="II266" s="178"/>
      <c r="IJ266" s="178"/>
      <c r="IK266" s="178"/>
      <c r="IL266" s="178"/>
      <c r="IM266" s="178"/>
      <c r="IN266" s="178"/>
      <c r="IO266" s="178"/>
      <c r="IP266" s="178"/>
      <c r="IQ266" s="178"/>
      <c r="IR266" s="178"/>
      <c r="IS266" s="178"/>
      <c r="IT266" s="178"/>
      <c r="IU266" s="178"/>
      <c r="IV266" s="178"/>
      <c r="IW266" s="178"/>
      <c r="IX266" s="178"/>
      <c r="IY266" s="178"/>
      <c r="IZ266" s="178"/>
      <c r="JA266" s="178"/>
      <c r="JB266" s="178"/>
      <c r="JC266" s="178"/>
      <c r="JD266" s="178"/>
      <c r="JE266" s="178"/>
      <c r="JF266" s="178"/>
      <c r="JG266" s="178"/>
      <c r="JH266" s="178"/>
      <c r="JI266" s="178"/>
      <c r="JJ266" s="178"/>
      <c r="JK266" s="178"/>
      <c r="JL266" s="178"/>
      <c r="JM266" s="178"/>
      <c r="JN266" s="178"/>
      <c r="JO266" s="178"/>
      <c r="JP266" s="178"/>
      <c r="JQ266" s="178"/>
      <c r="JR266" s="178"/>
      <c r="JS266" s="178"/>
      <c r="JT266" s="178"/>
      <c r="JU266" s="178"/>
      <c r="JV266" s="178"/>
      <c r="JW266" s="178"/>
      <c r="JX266" s="178"/>
      <c r="JY266" s="178"/>
      <c r="JZ266" s="178"/>
      <c r="KA266" s="178"/>
      <c r="KB266" s="178"/>
      <c r="KC266" s="178"/>
      <c r="KD266" s="178"/>
      <c r="KE266" s="178"/>
      <c r="KF266" s="178"/>
      <c r="KG266" s="178"/>
      <c r="KH266" s="178"/>
      <c r="KI266" s="178"/>
      <c r="KJ266" s="178"/>
      <c r="KK266" s="178"/>
      <c r="KL266" s="178"/>
      <c r="KM266" s="178"/>
      <c r="KN266" s="178"/>
      <c r="KO266" s="178"/>
      <c r="KP266" s="178"/>
      <c r="KQ266" s="178"/>
      <c r="KR266" s="178"/>
      <c r="KS266" s="178"/>
      <c r="KT266" s="178"/>
      <c r="KU266" s="178"/>
      <c r="KV266" s="178"/>
      <c r="KW266" s="178"/>
      <c r="KX266" s="178"/>
      <c r="KY266" s="178"/>
      <c r="KZ266" s="178"/>
      <c r="LA266" s="178"/>
      <c r="LB266" s="178"/>
      <c r="LC266" s="178"/>
      <c r="LD266" s="178"/>
      <c r="LE266" s="178"/>
      <c r="LF266" s="178"/>
      <c r="LG266" s="178"/>
      <c r="LH266" s="178"/>
      <c r="LI266" s="178"/>
      <c r="LJ266" s="178"/>
      <c r="LK266" s="178"/>
      <c r="LL266" s="178"/>
      <c r="LM266" s="178"/>
      <c r="LN266" s="178"/>
      <c r="LO266" s="178"/>
      <c r="LP266" s="178"/>
      <c r="LQ266" s="178"/>
      <c r="LR266" s="178"/>
      <c r="LS266" s="178"/>
      <c r="LT266" s="178"/>
      <c r="LU266" s="178"/>
      <c r="LV266" s="178"/>
      <c r="LW266" s="178"/>
      <c r="LX266" s="178"/>
      <c r="LY266" s="178"/>
      <c r="LZ266" s="178"/>
      <c r="MA266" s="178"/>
      <c r="MB266" s="178"/>
      <c r="MC266" s="178"/>
      <c r="MD266" s="178"/>
      <c r="ME266" s="178"/>
      <c r="MF266" s="178"/>
      <c r="MG266" s="178"/>
      <c r="MH266" s="178"/>
      <c r="MI266" s="178"/>
      <c r="MJ266" s="178"/>
      <c r="MK266" s="178"/>
      <c r="ML266" s="178"/>
      <c r="MM266" s="178"/>
      <c r="MN266" s="178"/>
      <c r="MO266" s="178"/>
      <c r="MP266" s="178"/>
      <c r="MQ266" s="178"/>
      <c r="MR266" s="178"/>
      <c r="MS266" s="178"/>
      <c r="MT266" s="178"/>
      <c r="MU266" s="178"/>
      <c r="MV266" s="178"/>
      <c r="MW266" s="178"/>
      <c r="MX266" s="178"/>
      <c r="MY266" s="178"/>
      <c r="MZ266" s="178"/>
      <c r="NA266" s="178"/>
      <c r="NB266" s="178"/>
      <c r="NC266" s="178"/>
      <c r="ND266" s="178"/>
      <c r="NE266" s="178"/>
      <c r="NF266" s="178"/>
      <c r="NG266" s="178"/>
      <c r="NH266" s="178"/>
      <c r="NI266" s="178"/>
      <c r="NJ266" s="178"/>
      <c r="NK266" s="178"/>
      <c r="NL266" s="178"/>
      <c r="NM266" s="178"/>
      <c r="NN266" s="178"/>
      <c r="NO266" s="178"/>
      <c r="NP266" s="178"/>
      <c r="NQ266" s="178"/>
      <c r="NR266" s="178"/>
      <c r="NS266" s="178"/>
      <c r="NT266" s="178"/>
      <c r="NU266" s="178"/>
      <c r="NV266" s="178"/>
      <c r="NW266" s="178"/>
      <c r="NX266" s="178"/>
      <c r="NY266" s="178"/>
      <c r="NZ266" s="178"/>
      <c r="OA266" s="178"/>
      <c r="OB266" s="178"/>
      <c r="OC266" s="178"/>
      <c r="OD266" s="178"/>
      <c r="OE266" s="178"/>
      <c r="OF266" s="178"/>
      <c r="OG266" s="178"/>
      <c r="OH266" s="178"/>
      <c r="OI266" s="178"/>
      <c r="OJ266" s="178"/>
      <c r="OK266" s="178"/>
      <c r="OL266" s="178"/>
      <c r="OM266" s="178"/>
      <c r="ON266" s="178"/>
      <c r="OO266" s="178"/>
      <c r="OP266" s="178"/>
      <c r="OQ266" s="178"/>
      <c r="OR266" s="178"/>
      <c r="OS266" s="178"/>
      <c r="OT266" s="178"/>
      <c r="OU266" s="178"/>
      <c r="OV266" s="178"/>
      <c r="OW266" s="178"/>
      <c r="OX266" s="178"/>
      <c r="OY266" s="178"/>
      <c r="OZ266" s="178"/>
      <c r="PA266" s="178"/>
      <c r="PB266" s="178"/>
      <c r="PC266" s="178"/>
      <c r="PD266" s="178"/>
      <c r="PE266" s="178"/>
      <c r="PF266" s="178"/>
      <c r="PG266" s="178"/>
      <c r="PH266" s="178"/>
      <c r="PI266" s="178"/>
      <c r="PJ266" s="178"/>
      <c r="PK266" s="178"/>
      <c r="PL266" s="178"/>
      <c r="PM266" s="178"/>
      <c r="PN266" s="178"/>
      <c r="PO266" s="178"/>
      <c r="PP266" s="178"/>
      <c r="PQ266" s="178"/>
      <c r="PR266" s="178"/>
      <c r="PS266" s="178"/>
      <c r="PT266" s="178"/>
      <c r="PU266" s="178"/>
      <c r="PV266" s="178"/>
      <c r="PW266" s="178"/>
      <c r="PX266" s="178"/>
      <c r="PY266" s="178"/>
      <c r="PZ266" s="178"/>
      <c r="QA266" s="178"/>
      <c r="QB266" s="178"/>
      <c r="QC266" s="178"/>
      <c r="QD266" s="178"/>
      <c r="QE266" s="178"/>
      <c r="QF266" s="178"/>
      <c r="QG266" s="178"/>
      <c r="QH266" s="178"/>
      <c r="QI266" s="178"/>
      <c r="QJ266" s="178"/>
      <c r="QK266" s="178"/>
      <c r="QL266" s="178"/>
      <c r="QM266" s="178"/>
      <c r="QN266" s="178"/>
      <c r="QO266" s="178"/>
      <c r="QP266" s="178"/>
      <c r="QQ266" s="178"/>
      <c r="QR266" s="178"/>
      <c r="QS266" s="178"/>
      <c r="QT266" s="178"/>
      <c r="QU266" s="178"/>
      <c r="QV266" s="178"/>
      <c r="QW266" s="178"/>
      <c r="QX266" s="178"/>
      <c r="QY266" s="178"/>
      <c r="QZ266" s="178"/>
      <c r="RA266" s="178"/>
      <c r="RB266" s="178"/>
      <c r="RC266" s="178"/>
      <c r="RD266" s="178"/>
      <c r="RE266" s="178"/>
      <c r="RF266" s="178"/>
      <c r="RG266" s="178"/>
      <c r="RH266" s="178"/>
      <c r="RI266" s="178"/>
      <c r="RJ266" s="178"/>
      <c r="RK266" s="178"/>
      <c r="RL266" s="178"/>
      <c r="RM266" s="178"/>
      <c r="RN266" s="178"/>
      <c r="RO266" s="178"/>
      <c r="RP266" s="178"/>
      <c r="RQ266" s="178"/>
      <c r="RR266" s="178"/>
      <c r="RS266" s="178"/>
      <c r="RT266" s="178"/>
      <c r="RU266" s="178"/>
      <c r="RV266" s="178"/>
      <c r="RW266" s="178"/>
      <c r="RX266" s="178"/>
      <c r="RY266" s="178"/>
      <c r="RZ266" s="178"/>
      <c r="SA266" s="178"/>
      <c r="SB266" s="178"/>
      <c r="SC266" s="178"/>
      <c r="SD266" s="178"/>
      <c r="SE266" s="178"/>
      <c r="SF266" s="178"/>
      <c r="SG266" s="178"/>
      <c r="SH266" s="178"/>
      <c r="SI266" s="178"/>
      <c r="SJ266" s="178"/>
      <c r="SK266" s="178"/>
      <c r="SL266" s="178"/>
      <c r="SM266" s="178"/>
      <c r="SN266" s="178"/>
      <c r="SO266" s="178"/>
      <c r="SP266" s="178"/>
      <c r="SQ266" s="178"/>
      <c r="SR266" s="178"/>
      <c r="SS266" s="178"/>
      <c r="ST266" s="178"/>
      <c r="SU266" s="178"/>
      <c r="SV266" s="178"/>
      <c r="SW266" s="178"/>
      <c r="SX266" s="178"/>
      <c r="SY266" s="178"/>
      <c r="SZ266" s="178"/>
      <c r="TA266" s="178"/>
      <c r="TB266" s="178"/>
      <c r="TC266" s="178"/>
      <c r="TD266" s="178"/>
      <c r="TE266" s="178"/>
      <c r="TF266" s="178"/>
      <c r="TG266" s="178"/>
      <c r="TH266" s="178"/>
      <c r="TI266" s="178"/>
      <c r="TJ266" s="178"/>
      <c r="TK266" s="178"/>
      <c r="TL266" s="178"/>
      <c r="TM266" s="178"/>
      <c r="TN266" s="178"/>
      <c r="TO266" s="178"/>
      <c r="TP266" s="178"/>
      <c r="TQ266" s="178"/>
      <c r="TR266" s="178"/>
      <c r="TS266" s="178"/>
      <c r="TT266" s="178"/>
      <c r="TU266" s="178"/>
      <c r="TV266" s="178"/>
      <c r="TW266" s="178"/>
      <c r="TX266" s="178"/>
      <c r="TY266" s="178"/>
      <c r="TZ266" s="178"/>
      <c r="UA266" s="178"/>
      <c r="UB266" s="178"/>
      <c r="UC266" s="178"/>
      <c r="UD266" s="178"/>
      <c r="UE266" s="178"/>
      <c r="UF266" s="178"/>
      <c r="UG266" s="178"/>
      <c r="UH266" s="178"/>
      <c r="UI266" s="178"/>
      <c r="UJ266" s="178"/>
      <c r="UK266" s="178"/>
      <c r="UL266" s="178"/>
      <c r="UM266" s="178"/>
      <c r="UN266" s="178"/>
      <c r="UO266" s="178"/>
      <c r="UP266" s="178"/>
      <c r="UQ266" s="178"/>
      <c r="UR266" s="178"/>
      <c r="US266" s="178"/>
      <c r="UT266" s="178"/>
      <c r="UU266" s="178"/>
      <c r="UV266" s="178"/>
      <c r="UW266" s="178"/>
      <c r="UX266" s="178"/>
      <c r="UY266" s="178"/>
      <c r="UZ266" s="178"/>
      <c r="VA266" s="178"/>
      <c r="VB266" s="178"/>
      <c r="VC266" s="178"/>
      <c r="VD266" s="178"/>
      <c r="VE266" s="178"/>
      <c r="VF266" s="178"/>
      <c r="VG266" s="178"/>
      <c r="VH266" s="178"/>
      <c r="VI266" s="178"/>
      <c r="VJ266" s="178"/>
      <c r="VK266" s="178"/>
      <c r="VL266" s="178"/>
      <c r="VM266" s="178"/>
      <c r="VN266" s="178"/>
      <c r="VO266" s="178"/>
      <c r="VP266" s="178"/>
      <c r="VQ266" s="178"/>
      <c r="VR266" s="178"/>
      <c r="VS266" s="178"/>
      <c r="VT266" s="178"/>
      <c r="VU266" s="178"/>
      <c r="VV266" s="178"/>
      <c r="VW266" s="178"/>
      <c r="VX266" s="178"/>
      <c r="VY266" s="178"/>
      <c r="VZ266" s="178"/>
      <c r="WA266" s="178"/>
      <c r="WB266" s="178"/>
      <c r="WC266" s="178"/>
      <c r="WD266" s="178"/>
      <c r="WE266" s="178"/>
      <c r="WF266" s="178"/>
      <c r="WG266" s="178"/>
      <c r="WH266" s="178"/>
      <c r="WI266" s="178"/>
      <c r="WJ266" s="178"/>
      <c r="WK266" s="178"/>
      <c r="WL266" s="178"/>
      <c r="WM266" s="178"/>
      <c r="WN266" s="178"/>
      <c r="WO266" s="178"/>
      <c r="WP266" s="178"/>
      <c r="WQ266" s="178"/>
      <c r="WR266" s="178"/>
      <c r="WS266" s="178"/>
      <c r="WT266" s="178"/>
      <c r="WU266" s="178"/>
      <c r="WV266" s="178"/>
      <c r="WW266" s="178"/>
      <c r="WX266" s="178"/>
      <c r="WY266" s="178"/>
      <c r="WZ266" s="178"/>
      <c r="XA266" s="178"/>
      <c r="XB266" s="178"/>
      <c r="XC266" s="178"/>
      <c r="XD266" s="178"/>
      <c r="XE266" s="178"/>
      <c r="XF266" s="178"/>
      <c r="XG266" s="178"/>
      <c r="XH266" s="178"/>
      <c r="XI266" s="178"/>
      <c r="XJ266" s="178"/>
      <c r="XK266" s="178"/>
      <c r="XL266" s="178"/>
      <c r="XM266" s="178"/>
      <c r="XN266" s="178"/>
      <c r="XO266" s="178"/>
      <c r="XP266" s="178"/>
      <c r="XQ266" s="178"/>
      <c r="XR266" s="178"/>
      <c r="XS266" s="178"/>
      <c r="XT266" s="178"/>
      <c r="XU266" s="178"/>
      <c r="XV266" s="178"/>
      <c r="XW266" s="178"/>
      <c r="XX266" s="178"/>
      <c r="XY266" s="178"/>
      <c r="XZ266" s="178"/>
      <c r="YA266" s="178"/>
      <c r="YB266" s="178"/>
      <c r="YC266" s="178"/>
      <c r="YD266" s="178"/>
      <c r="YE266" s="178"/>
      <c r="YF266" s="178"/>
      <c r="YG266" s="178"/>
      <c r="YH266" s="178"/>
      <c r="YI266" s="178"/>
      <c r="YJ266" s="178"/>
      <c r="YK266" s="178"/>
      <c r="YL266" s="178"/>
      <c r="YM266" s="178"/>
      <c r="YN266" s="178"/>
      <c r="YO266" s="178"/>
      <c r="YP266" s="178"/>
      <c r="YQ266" s="178"/>
      <c r="YR266" s="178"/>
      <c r="YS266" s="178"/>
      <c r="YT266" s="178"/>
      <c r="YU266" s="178"/>
      <c r="YV266" s="178"/>
      <c r="YW266" s="178"/>
      <c r="YX266" s="178"/>
      <c r="YY266" s="178"/>
      <c r="YZ266" s="178"/>
      <c r="ZA266" s="178"/>
      <c r="ZB266" s="178"/>
      <c r="ZC266" s="178"/>
      <c r="ZD266" s="178"/>
      <c r="ZE266" s="178"/>
      <c r="ZF266" s="178"/>
      <c r="ZG266" s="178"/>
      <c r="ZH266" s="178"/>
    </row>
    <row r="267" s="153" customFormat="1" customHeight="1" spans="1:684">
      <c r="A267" s="290" t="s">
        <v>880</v>
      </c>
      <c r="B267" s="109" t="s">
        <v>875</v>
      </c>
      <c r="C267" s="1369" t="s">
        <v>875</v>
      </c>
      <c r="D267" s="1361">
        <f t="shared" si="38"/>
        <v>-10</v>
      </c>
      <c r="E267" s="1367">
        <v>82</v>
      </c>
      <c r="F267" s="1371">
        <f t="shared" si="39"/>
        <v>72</v>
      </c>
      <c r="G267" s="1427">
        <f t="shared" si="40"/>
        <v>72</v>
      </c>
      <c r="H267" s="1428">
        <v>360</v>
      </c>
      <c r="I267" s="1430"/>
      <c r="J267" s="1393">
        <f t="shared" si="41"/>
        <v>0</v>
      </c>
      <c r="K267" s="1431">
        <f t="shared" si="42"/>
        <v>0</v>
      </c>
      <c r="L267" s="152"/>
      <c r="M267" s="152"/>
      <c r="N267" s="152"/>
      <c r="O267" s="152"/>
      <c r="P267" s="152"/>
      <c r="Q267" s="152"/>
      <c r="R267" s="152"/>
      <c r="S267" s="152"/>
      <c r="T267" s="152"/>
      <c r="U267" s="152"/>
      <c r="V267" s="1432"/>
      <c r="W267" s="1432"/>
      <c r="X267" s="1432"/>
      <c r="Y267" s="1432"/>
      <c r="Z267" s="1434"/>
      <c r="AA267" s="1432"/>
      <c r="AB267" s="1432"/>
      <c r="AC267" s="1432"/>
      <c r="AD267" s="1432"/>
      <c r="AE267" s="1432"/>
      <c r="AF267" s="1432"/>
      <c r="AG267" s="1338"/>
      <c r="AH267" s="178"/>
      <c r="AI267" s="1339"/>
      <c r="AJ267" s="1339"/>
      <c r="AK267" s="178"/>
      <c r="AL267" s="1339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  <c r="BF267" s="178"/>
      <c r="BG267" s="178"/>
      <c r="BH267" s="178"/>
      <c r="BI267" s="178"/>
      <c r="BJ267" s="178"/>
      <c r="BK267" s="178"/>
      <c r="BL267" s="178"/>
      <c r="BM267" s="178"/>
      <c r="BN267" s="178"/>
      <c r="BO267" s="178"/>
      <c r="BP267" s="178"/>
      <c r="BQ267" s="178"/>
      <c r="BR267" s="178"/>
      <c r="BS267" s="178"/>
      <c r="BT267" s="178"/>
      <c r="BU267" s="178"/>
      <c r="BV267" s="178"/>
      <c r="BW267" s="178"/>
      <c r="BX267" s="178"/>
      <c r="BY267" s="178"/>
      <c r="BZ267" s="178"/>
      <c r="CA267" s="178"/>
      <c r="CB267" s="178"/>
      <c r="CC267" s="178"/>
      <c r="CD267" s="178"/>
      <c r="CE267" s="178"/>
      <c r="CF267" s="178"/>
      <c r="CG267" s="178"/>
      <c r="CH267" s="178"/>
      <c r="CI267" s="178"/>
      <c r="CJ267" s="178"/>
      <c r="CK267" s="178"/>
      <c r="CL267" s="178">
        <v>288</v>
      </c>
      <c r="CM267" s="178"/>
      <c r="CN267" s="178"/>
      <c r="CO267" s="178"/>
      <c r="CP267" s="178"/>
      <c r="CQ267" s="178"/>
      <c r="CR267" s="1340"/>
      <c r="CS267" s="178"/>
      <c r="CT267" s="178"/>
      <c r="CU267" s="178"/>
      <c r="CV267" s="178"/>
      <c r="CW267" s="178"/>
      <c r="CX267" s="178"/>
      <c r="CY267" s="178"/>
      <c r="CZ267" s="178"/>
      <c r="DA267" s="178"/>
      <c r="DB267" s="178"/>
      <c r="DC267" s="178"/>
      <c r="DD267" s="178"/>
      <c r="DE267" s="178"/>
      <c r="DF267" s="178"/>
      <c r="DG267" s="178"/>
      <c r="DH267" s="178"/>
      <c r="DI267" s="178"/>
      <c r="DJ267" s="178"/>
      <c r="DK267" s="178"/>
      <c r="DL267" s="178"/>
      <c r="DM267" s="178"/>
      <c r="DN267" s="178"/>
      <c r="DO267" s="178"/>
      <c r="DP267" s="178"/>
      <c r="DQ267" s="178"/>
      <c r="DR267" s="178"/>
      <c r="DS267" s="178"/>
      <c r="DT267" s="178"/>
      <c r="DU267" s="178"/>
      <c r="DV267" s="178"/>
      <c r="DW267" s="178"/>
      <c r="DX267" s="178"/>
      <c r="DY267" s="178"/>
      <c r="DZ267" s="178"/>
      <c r="EA267" s="178"/>
      <c r="EB267" s="47"/>
      <c r="EC267" s="178"/>
      <c r="ED267" s="178"/>
      <c r="EE267" s="178"/>
      <c r="EF267" s="178"/>
      <c r="EG267" s="178"/>
      <c r="EH267" s="178"/>
      <c r="EI267" s="178"/>
      <c r="EJ267" s="178"/>
      <c r="EK267" s="178"/>
      <c r="EL267" s="178"/>
      <c r="EM267" s="178"/>
      <c r="EN267" s="178"/>
      <c r="EO267" s="178"/>
      <c r="EP267" s="178"/>
      <c r="EQ267" s="178"/>
      <c r="ER267" s="178"/>
      <c r="ES267" s="178"/>
      <c r="ET267" s="178"/>
      <c r="EU267" s="178"/>
      <c r="EV267" s="178"/>
      <c r="EW267" s="178"/>
      <c r="EX267" s="178"/>
      <c r="EY267" s="178"/>
      <c r="EZ267" s="178"/>
      <c r="FA267" s="178"/>
      <c r="FB267" s="178"/>
      <c r="FC267" s="178"/>
      <c r="FD267" s="178"/>
      <c r="FE267" s="178"/>
      <c r="FF267" s="178"/>
      <c r="FG267" s="178"/>
      <c r="FH267" s="178"/>
      <c r="FI267" s="178"/>
      <c r="FJ267" s="178"/>
      <c r="FK267" s="178"/>
      <c r="FL267" s="178"/>
      <c r="FM267" s="178"/>
      <c r="FN267" s="178"/>
      <c r="FO267" s="178"/>
      <c r="FP267" s="178"/>
      <c r="FQ267" s="178"/>
      <c r="FR267" s="178"/>
      <c r="FS267" s="178"/>
      <c r="FT267" s="178"/>
      <c r="FU267" s="178"/>
      <c r="FV267" s="178"/>
      <c r="FW267" s="178"/>
      <c r="FX267" s="178"/>
      <c r="FY267" s="178"/>
      <c r="FZ267" s="178"/>
      <c r="GA267" s="178"/>
      <c r="GB267" s="178"/>
      <c r="GC267" s="178"/>
      <c r="GD267" s="178"/>
      <c r="GE267" s="178"/>
      <c r="GF267" s="178"/>
      <c r="GG267" s="178"/>
      <c r="GH267" s="178"/>
      <c r="GI267" s="178"/>
      <c r="GJ267" s="178"/>
      <c r="GK267" s="178"/>
      <c r="GL267" s="178"/>
      <c r="GM267" s="178"/>
      <c r="GN267" s="178"/>
      <c r="GO267" s="178"/>
      <c r="GP267" s="178"/>
      <c r="GQ267" s="178"/>
      <c r="GR267" s="178"/>
      <c r="GS267" s="178"/>
      <c r="GT267" s="178"/>
      <c r="GU267" s="178"/>
      <c r="GV267" s="178"/>
      <c r="GW267" s="178"/>
      <c r="GX267" s="178"/>
      <c r="GY267" s="178"/>
      <c r="GZ267" s="178"/>
      <c r="HA267" s="178"/>
      <c r="HB267" s="178"/>
      <c r="HC267" s="178"/>
      <c r="HD267" s="178"/>
      <c r="HE267" s="178"/>
      <c r="HF267" s="178"/>
      <c r="HG267" s="178"/>
      <c r="HH267" s="178"/>
      <c r="HI267" s="178"/>
      <c r="HJ267" s="178"/>
      <c r="HK267" s="178"/>
      <c r="HL267" s="178"/>
      <c r="HM267" s="178"/>
      <c r="HN267" s="178"/>
      <c r="HO267" s="178"/>
      <c r="HP267" s="178"/>
      <c r="HQ267" s="178"/>
      <c r="HR267" s="178"/>
      <c r="HS267" s="178"/>
      <c r="HT267" s="178"/>
      <c r="HU267" s="178"/>
      <c r="HV267" s="178"/>
      <c r="HW267" s="178"/>
      <c r="HX267" s="178"/>
      <c r="HY267" s="178"/>
      <c r="HZ267" s="178"/>
      <c r="IA267" s="178"/>
      <c r="IB267" s="178"/>
      <c r="IC267" s="178"/>
      <c r="ID267" s="178"/>
      <c r="IE267" s="178"/>
      <c r="IF267" s="178"/>
      <c r="IG267" s="178"/>
      <c r="IH267" s="178"/>
      <c r="II267" s="178"/>
      <c r="IJ267" s="178"/>
      <c r="IK267" s="178"/>
      <c r="IL267" s="178"/>
      <c r="IM267" s="178"/>
      <c r="IN267" s="178"/>
      <c r="IO267" s="178"/>
      <c r="IP267" s="178"/>
      <c r="IQ267" s="178"/>
      <c r="IR267" s="178"/>
      <c r="IS267" s="178"/>
      <c r="IT267" s="178"/>
      <c r="IU267" s="178"/>
      <c r="IV267" s="178"/>
      <c r="IW267" s="178"/>
      <c r="IX267" s="178"/>
      <c r="IY267" s="178"/>
      <c r="IZ267" s="178"/>
      <c r="JA267" s="178"/>
      <c r="JB267" s="178"/>
      <c r="JC267" s="178"/>
      <c r="JD267" s="178"/>
      <c r="JE267" s="178"/>
      <c r="JF267" s="178"/>
      <c r="JG267" s="178"/>
      <c r="JH267" s="178"/>
      <c r="JI267" s="178"/>
      <c r="JJ267" s="178"/>
      <c r="JK267" s="178"/>
      <c r="JL267" s="178"/>
      <c r="JM267" s="178"/>
      <c r="JN267" s="178"/>
      <c r="JO267" s="178"/>
      <c r="JP267" s="178"/>
      <c r="JQ267" s="178"/>
      <c r="JR267" s="178"/>
      <c r="JS267" s="178"/>
      <c r="JT267" s="178"/>
      <c r="JU267" s="178"/>
      <c r="JV267" s="178"/>
      <c r="JW267" s="178"/>
      <c r="JX267" s="178"/>
      <c r="JY267" s="178"/>
      <c r="JZ267" s="178"/>
      <c r="KA267" s="178"/>
      <c r="KB267" s="178"/>
      <c r="KC267" s="178"/>
      <c r="KD267" s="178"/>
      <c r="KE267" s="178"/>
      <c r="KF267" s="178"/>
      <c r="KG267" s="178"/>
      <c r="KH267" s="178"/>
      <c r="KI267" s="178"/>
      <c r="KJ267" s="178"/>
      <c r="KK267" s="178"/>
      <c r="KL267" s="178"/>
      <c r="KM267" s="178"/>
      <c r="KN267" s="178"/>
      <c r="KO267" s="178"/>
      <c r="KP267" s="178"/>
      <c r="KQ267" s="178"/>
      <c r="KR267" s="178"/>
      <c r="KS267" s="178"/>
      <c r="KT267" s="178"/>
      <c r="KU267" s="178"/>
      <c r="KV267" s="178"/>
      <c r="KW267" s="178"/>
      <c r="KX267" s="178"/>
      <c r="KY267" s="178"/>
      <c r="KZ267" s="178"/>
      <c r="LA267" s="178"/>
      <c r="LB267" s="178"/>
      <c r="LC267" s="178"/>
      <c r="LD267" s="178"/>
      <c r="LE267" s="178"/>
      <c r="LF267" s="178"/>
      <c r="LG267" s="178"/>
      <c r="LH267" s="178"/>
      <c r="LI267" s="178"/>
      <c r="LJ267" s="178"/>
      <c r="LK267" s="178"/>
      <c r="LL267" s="178"/>
      <c r="LM267" s="178"/>
      <c r="LN267" s="178"/>
      <c r="LO267" s="178"/>
      <c r="LP267" s="178"/>
      <c r="LQ267" s="178"/>
      <c r="LR267" s="178"/>
      <c r="LS267" s="178"/>
      <c r="LT267" s="178"/>
      <c r="LU267" s="178"/>
      <c r="LV267" s="178"/>
      <c r="LW267" s="178"/>
      <c r="LX267" s="178"/>
      <c r="LY267" s="178"/>
      <c r="LZ267" s="178"/>
      <c r="MA267" s="178"/>
      <c r="MB267" s="178"/>
      <c r="MC267" s="178"/>
      <c r="MD267" s="178"/>
      <c r="ME267" s="178"/>
      <c r="MF267" s="178"/>
      <c r="MG267" s="178"/>
      <c r="MH267" s="178"/>
      <c r="MI267" s="178"/>
      <c r="MJ267" s="178"/>
      <c r="MK267" s="178"/>
      <c r="ML267" s="178"/>
      <c r="MM267" s="178"/>
      <c r="MN267" s="178"/>
      <c r="MO267" s="178"/>
      <c r="MP267" s="178"/>
      <c r="MQ267" s="178"/>
      <c r="MR267" s="178"/>
      <c r="MS267" s="178"/>
      <c r="MT267" s="178"/>
      <c r="MU267" s="178"/>
      <c r="MV267" s="178"/>
      <c r="MW267" s="178"/>
      <c r="MX267" s="178"/>
      <c r="MY267" s="178"/>
      <c r="MZ267" s="178"/>
      <c r="NA267" s="178"/>
      <c r="NB267" s="178"/>
      <c r="NC267" s="178"/>
      <c r="ND267" s="178"/>
      <c r="NE267" s="178"/>
      <c r="NF267" s="178"/>
      <c r="NG267" s="178"/>
      <c r="NH267" s="178"/>
      <c r="NI267" s="178"/>
      <c r="NJ267" s="178"/>
      <c r="NK267" s="178"/>
      <c r="NL267" s="178"/>
      <c r="NM267" s="178"/>
      <c r="NN267" s="178"/>
      <c r="NO267" s="178"/>
      <c r="NP267" s="178"/>
      <c r="NQ267" s="178"/>
      <c r="NR267" s="178"/>
      <c r="NS267" s="178"/>
      <c r="NT267" s="178"/>
      <c r="NU267" s="178"/>
      <c r="NV267" s="178"/>
      <c r="NW267" s="178"/>
      <c r="NX267" s="178"/>
      <c r="NY267" s="178"/>
      <c r="NZ267" s="178"/>
      <c r="OA267" s="178"/>
      <c r="OB267" s="178"/>
      <c r="OC267" s="178"/>
      <c r="OD267" s="178"/>
      <c r="OE267" s="178"/>
      <c r="OF267" s="178"/>
      <c r="OG267" s="178"/>
      <c r="OH267" s="178"/>
      <c r="OI267" s="178"/>
      <c r="OJ267" s="178"/>
      <c r="OK267" s="178"/>
      <c r="OL267" s="178"/>
      <c r="OM267" s="178"/>
      <c r="ON267" s="178"/>
      <c r="OO267" s="178"/>
      <c r="OP267" s="178"/>
      <c r="OQ267" s="178"/>
      <c r="OR267" s="178"/>
      <c r="OS267" s="178"/>
      <c r="OT267" s="178"/>
      <c r="OU267" s="178"/>
      <c r="OV267" s="178"/>
      <c r="OW267" s="178"/>
      <c r="OX267" s="178"/>
      <c r="OY267" s="178"/>
      <c r="OZ267" s="178"/>
      <c r="PA267" s="178"/>
      <c r="PB267" s="178"/>
      <c r="PC267" s="178"/>
      <c r="PD267" s="178"/>
      <c r="PE267" s="178"/>
      <c r="PF267" s="178"/>
      <c r="PG267" s="178"/>
      <c r="PH267" s="178"/>
      <c r="PI267" s="178"/>
      <c r="PJ267" s="178"/>
      <c r="PK267" s="178"/>
      <c r="PL267" s="178"/>
      <c r="PM267" s="178"/>
      <c r="PN267" s="178"/>
      <c r="PO267" s="178"/>
      <c r="PP267" s="178"/>
      <c r="PQ267" s="178"/>
      <c r="PR267" s="178"/>
      <c r="PS267" s="178"/>
      <c r="PT267" s="178"/>
      <c r="PU267" s="178"/>
      <c r="PV267" s="178"/>
      <c r="PW267" s="178"/>
      <c r="PX267" s="178"/>
      <c r="PY267" s="178"/>
      <c r="PZ267" s="178"/>
      <c r="QA267" s="178"/>
      <c r="QB267" s="178"/>
      <c r="QC267" s="178"/>
      <c r="QD267" s="178"/>
      <c r="QE267" s="178"/>
      <c r="QF267" s="178"/>
      <c r="QG267" s="178"/>
      <c r="QH267" s="178"/>
      <c r="QI267" s="178"/>
      <c r="QJ267" s="178"/>
      <c r="QK267" s="178"/>
      <c r="QL267" s="178"/>
      <c r="QM267" s="178"/>
      <c r="QN267" s="178"/>
      <c r="QO267" s="178"/>
      <c r="QP267" s="178"/>
      <c r="QQ267" s="178"/>
      <c r="QR267" s="178"/>
      <c r="QS267" s="178"/>
      <c r="QT267" s="178"/>
      <c r="QU267" s="178"/>
      <c r="QV267" s="178"/>
      <c r="QW267" s="178"/>
      <c r="QX267" s="178"/>
      <c r="QY267" s="178"/>
      <c r="QZ267" s="178"/>
      <c r="RA267" s="178"/>
      <c r="RB267" s="178"/>
      <c r="RC267" s="178"/>
      <c r="RD267" s="178"/>
      <c r="RE267" s="178"/>
      <c r="RF267" s="178"/>
      <c r="RG267" s="178"/>
      <c r="RH267" s="178"/>
      <c r="RI267" s="178"/>
      <c r="RJ267" s="178"/>
      <c r="RK267" s="178"/>
      <c r="RL267" s="178"/>
      <c r="RM267" s="178"/>
      <c r="RN267" s="178"/>
      <c r="RO267" s="178"/>
      <c r="RP267" s="178"/>
      <c r="RQ267" s="178"/>
      <c r="RR267" s="178"/>
      <c r="RS267" s="178"/>
      <c r="RT267" s="178"/>
      <c r="RU267" s="178"/>
      <c r="RV267" s="178"/>
      <c r="RW267" s="178"/>
      <c r="RX267" s="178"/>
      <c r="RY267" s="178"/>
      <c r="RZ267" s="178"/>
      <c r="SA267" s="178"/>
      <c r="SB267" s="178"/>
      <c r="SC267" s="178"/>
      <c r="SD267" s="178"/>
      <c r="SE267" s="178"/>
      <c r="SF267" s="178"/>
      <c r="SG267" s="178"/>
      <c r="SH267" s="178"/>
      <c r="SI267" s="178"/>
      <c r="SJ267" s="178"/>
      <c r="SK267" s="178"/>
      <c r="SL267" s="178"/>
      <c r="SM267" s="178"/>
      <c r="SN267" s="178"/>
      <c r="SO267" s="178"/>
      <c r="SP267" s="178"/>
      <c r="SQ267" s="178"/>
      <c r="SR267" s="178"/>
      <c r="SS267" s="178"/>
      <c r="ST267" s="178"/>
      <c r="SU267" s="178"/>
      <c r="SV267" s="178"/>
      <c r="SW267" s="178"/>
      <c r="SX267" s="178"/>
      <c r="SY267" s="178"/>
      <c r="SZ267" s="178"/>
      <c r="TA267" s="178"/>
      <c r="TB267" s="178"/>
      <c r="TC267" s="178"/>
      <c r="TD267" s="178"/>
      <c r="TE267" s="178"/>
      <c r="TF267" s="178"/>
      <c r="TG267" s="178"/>
      <c r="TH267" s="178"/>
      <c r="TI267" s="178"/>
      <c r="TJ267" s="178"/>
      <c r="TK267" s="178"/>
      <c r="TL267" s="178"/>
      <c r="TM267" s="178"/>
      <c r="TN267" s="178"/>
      <c r="TO267" s="178"/>
      <c r="TP267" s="178"/>
      <c r="TQ267" s="178"/>
      <c r="TR267" s="178"/>
      <c r="TS267" s="178"/>
      <c r="TT267" s="178"/>
      <c r="TU267" s="178"/>
      <c r="TV267" s="178"/>
      <c r="TW267" s="178"/>
      <c r="TX267" s="178"/>
      <c r="TY267" s="178"/>
      <c r="TZ267" s="178"/>
      <c r="UA267" s="178"/>
      <c r="UB267" s="178"/>
      <c r="UC267" s="178"/>
      <c r="UD267" s="178"/>
      <c r="UE267" s="178"/>
      <c r="UF267" s="178"/>
      <c r="UG267" s="178"/>
      <c r="UH267" s="178"/>
      <c r="UI267" s="178"/>
      <c r="UJ267" s="178"/>
      <c r="UK267" s="178"/>
      <c r="UL267" s="178"/>
      <c r="UM267" s="178"/>
      <c r="UN267" s="178"/>
      <c r="UO267" s="178"/>
      <c r="UP267" s="178"/>
      <c r="UQ267" s="178"/>
      <c r="UR267" s="178"/>
      <c r="US267" s="178"/>
      <c r="UT267" s="178"/>
      <c r="UU267" s="178"/>
      <c r="UV267" s="178"/>
      <c r="UW267" s="178"/>
      <c r="UX267" s="178"/>
      <c r="UY267" s="178"/>
      <c r="UZ267" s="178"/>
      <c r="VA267" s="178"/>
      <c r="VB267" s="178"/>
      <c r="VC267" s="178"/>
      <c r="VD267" s="178"/>
      <c r="VE267" s="178"/>
      <c r="VF267" s="178"/>
      <c r="VG267" s="178"/>
      <c r="VH267" s="178"/>
      <c r="VI267" s="178"/>
      <c r="VJ267" s="178"/>
      <c r="VK267" s="178"/>
      <c r="VL267" s="178"/>
      <c r="VM267" s="178"/>
      <c r="VN267" s="178"/>
      <c r="VO267" s="178"/>
      <c r="VP267" s="178"/>
      <c r="VQ267" s="178"/>
      <c r="VR267" s="178"/>
      <c r="VS267" s="178"/>
      <c r="VT267" s="178"/>
      <c r="VU267" s="178"/>
      <c r="VV267" s="178"/>
      <c r="VW267" s="178"/>
      <c r="VX267" s="178"/>
      <c r="VY267" s="178"/>
      <c r="VZ267" s="178"/>
      <c r="WA267" s="178"/>
      <c r="WB267" s="178"/>
      <c r="WC267" s="178"/>
      <c r="WD267" s="178"/>
      <c r="WE267" s="178"/>
      <c r="WF267" s="178"/>
      <c r="WG267" s="178"/>
      <c r="WH267" s="178"/>
      <c r="WI267" s="178"/>
      <c r="WJ267" s="178"/>
      <c r="WK267" s="178"/>
      <c r="WL267" s="178"/>
      <c r="WM267" s="178"/>
      <c r="WN267" s="178"/>
      <c r="WO267" s="178"/>
      <c r="WP267" s="178"/>
      <c r="WQ267" s="178"/>
      <c r="WR267" s="178"/>
      <c r="WS267" s="178"/>
      <c r="WT267" s="178"/>
      <c r="WU267" s="178"/>
      <c r="WV267" s="178"/>
      <c r="WW267" s="178"/>
      <c r="WX267" s="178"/>
      <c r="WY267" s="178"/>
      <c r="WZ267" s="178"/>
      <c r="XA267" s="178"/>
      <c r="XB267" s="178"/>
      <c r="XC267" s="178"/>
      <c r="XD267" s="178"/>
      <c r="XE267" s="178"/>
      <c r="XF267" s="178"/>
      <c r="XG267" s="178"/>
      <c r="XH267" s="178"/>
      <c r="XI267" s="178"/>
      <c r="XJ267" s="178"/>
      <c r="XK267" s="178"/>
      <c r="XL267" s="178"/>
      <c r="XM267" s="178"/>
      <c r="XN267" s="178"/>
      <c r="XO267" s="178"/>
      <c r="XP267" s="178"/>
      <c r="XQ267" s="178"/>
      <c r="XR267" s="178"/>
      <c r="XS267" s="178"/>
      <c r="XT267" s="178"/>
      <c r="XU267" s="178"/>
      <c r="XV267" s="178"/>
      <c r="XW267" s="178"/>
      <c r="XX267" s="178"/>
      <c r="XY267" s="178"/>
      <c r="XZ267" s="178"/>
      <c r="YA267" s="178"/>
      <c r="YB267" s="178"/>
      <c r="YC267" s="178"/>
      <c r="YD267" s="178"/>
      <c r="YE267" s="178"/>
      <c r="YF267" s="178"/>
      <c r="YG267" s="178"/>
      <c r="YH267" s="178"/>
      <c r="YI267" s="178"/>
      <c r="YJ267" s="178"/>
      <c r="YK267" s="178"/>
      <c r="YL267" s="178"/>
      <c r="YM267" s="178"/>
      <c r="YN267" s="178"/>
      <c r="YO267" s="178"/>
      <c r="YP267" s="178"/>
      <c r="YQ267" s="178"/>
      <c r="YR267" s="178"/>
      <c r="YS267" s="178"/>
      <c r="YT267" s="178"/>
      <c r="YU267" s="178"/>
      <c r="YV267" s="178"/>
      <c r="YW267" s="178"/>
      <c r="YX267" s="178"/>
      <c r="YY267" s="178"/>
      <c r="YZ267" s="178"/>
      <c r="ZA267" s="178"/>
      <c r="ZB267" s="178"/>
      <c r="ZC267" s="178"/>
      <c r="ZD267" s="178"/>
      <c r="ZE267" s="178"/>
      <c r="ZF267" s="178"/>
      <c r="ZG267" s="178"/>
      <c r="ZH267" s="178"/>
    </row>
    <row r="268" s="153" customFormat="1" customHeight="1" spans="1:684">
      <c r="A268" s="290" t="s">
        <v>881</v>
      </c>
      <c r="B268" s="109" t="s">
        <v>875</v>
      </c>
      <c r="C268" s="1369" t="s">
        <v>875</v>
      </c>
      <c r="D268" s="1361">
        <f t="shared" si="38"/>
        <v>0</v>
      </c>
      <c r="E268" s="1367">
        <v>794</v>
      </c>
      <c r="F268" s="1371">
        <f t="shared" si="39"/>
        <v>794</v>
      </c>
      <c r="G268" s="1427">
        <f t="shared" si="40"/>
        <v>794</v>
      </c>
      <c r="H268" s="1428">
        <v>1370</v>
      </c>
      <c r="I268" s="1430"/>
      <c r="J268" s="1393">
        <f t="shared" si="41"/>
        <v>0</v>
      </c>
      <c r="K268" s="1431">
        <f t="shared" si="42"/>
        <v>0</v>
      </c>
      <c r="L268" s="152"/>
      <c r="M268" s="152"/>
      <c r="N268" s="152"/>
      <c r="O268" s="152"/>
      <c r="P268" s="152"/>
      <c r="Q268" s="152"/>
      <c r="R268" s="152"/>
      <c r="S268" s="152"/>
      <c r="T268" s="152"/>
      <c r="U268" s="152"/>
      <c r="V268" s="1432"/>
      <c r="W268" s="1432"/>
      <c r="X268" s="1432"/>
      <c r="Y268" s="1432"/>
      <c r="Z268" s="1434"/>
      <c r="AA268" s="1432"/>
      <c r="AB268" s="1432"/>
      <c r="AC268" s="1432"/>
      <c r="AD268" s="1432"/>
      <c r="AE268" s="1432"/>
      <c r="AF268" s="1432"/>
      <c r="AG268" s="1338"/>
      <c r="AH268" s="178"/>
      <c r="AI268" s="1339"/>
      <c r="AJ268" s="1339"/>
      <c r="AK268" s="178"/>
      <c r="AL268" s="1339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/>
      <c r="CE268" s="178"/>
      <c r="CF268" s="178"/>
      <c r="CG268" s="178"/>
      <c r="CH268" s="178"/>
      <c r="CI268" s="178"/>
      <c r="CJ268" s="178"/>
      <c r="CK268" s="178"/>
      <c r="CL268" s="178">
        <v>576</v>
      </c>
      <c r="CM268" s="178"/>
      <c r="CN268" s="178"/>
      <c r="CO268" s="178"/>
      <c r="CP268" s="178"/>
      <c r="CQ268" s="178"/>
      <c r="CR268" s="1340"/>
      <c r="CS268" s="178"/>
      <c r="CT268" s="178"/>
      <c r="CU268" s="178"/>
      <c r="CV268" s="178"/>
      <c r="CW268" s="178"/>
      <c r="CX268" s="178"/>
      <c r="CY268" s="178"/>
      <c r="CZ268" s="178"/>
      <c r="DA268" s="178"/>
      <c r="DB268" s="178"/>
      <c r="DC268" s="178"/>
      <c r="DD268" s="178"/>
      <c r="DE268" s="178"/>
      <c r="DF268" s="178"/>
      <c r="DG268" s="178"/>
      <c r="DH268" s="178"/>
      <c r="DI268" s="178"/>
      <c r="DJ268" s="178"/>
      <c r="DK268" s="178"/>
      <c r="DL268" s="178"/>
      <c r="DM268" s="178"/>
      <c r="DN268" s="178"/>
      <c r="DO268" s="178"/>
      <c r="DP268" s="178"/>
      <c r="DQ268" s="178"/>
      <c r="DR268" s="178"/>
      <c r="DS268" s="178"/>
      <c r="DT268" s="178"/>
      <c r="DU268" s="178"/>
      <c r="DV268" s="178"/>
      <c r="DW268" s="178"/>
      <c r="DX268" s="178"/>
      <c r="DY268" s="178"/>
      <c r="DZ268" s="178"/>
      <c r="EA268" s="178"/>
      <c r="EB268" s="47"/>
      <c r="EC268" s="178"/>
      <c r="ED268" s="178"/>
      <c r="EE268" s="178"/>
      <c r="EF268" s="178"/>
      <c r="EG268" s="178"/>
      <c r="EH268" s="178"/>
      <c r="EI268" s="178"/>
      <c r="EJ268" s="178"/>
      <c r="EK268" s="178"/>
      <c r="EL268" s="178"/>
      <c r="EM268" s="178"/>
      <c r="EN268" s="178"/>
      <c r="EO268" s="178"/>
      <c r="EP268" s="178"/>
      <c r="EQ268" s="178"/>
      <c r="ER268" s="178"/>
      <c r="ES268" s="178"/>
      <c r="ET268" s="178"/>
      <c r="EU268" s="178"/>
      <c r="EV268" s="178"/>
      <c r="EW268" s="178"/>
      <c r="EX268" s="178"/>
      <c r="EY268" s="178"/>
      <c r="EZ268" s="178"/>
      <c r="FA268" s="178"/>
      <c r="FB268" s="178"/>
      <c r="FC268" s="178"/>
      <c r="FD268" s="178"/>
      <c r="FE268" s="178"/>
      <c r="FF268" s="178"/>
      <c r="FG268" s="178"/>
      <c r="FH268" s="178"/>
      <c r="FI268" s="178"/>
      <c r="FJ268" s="178"/>
      <c r="FK268" s="178"/>
      <c r="FL268" s="178"/>
      <c r="FM268" s="178"/>
      <c r="FN268" s="178"/>
      <c r="FO268" s="178"/>
      <c r="FP268" s="178"/>
      <c r="FQ268" s="178"/>
      <c r="FR268" s="178"/>
      <c r="FS268" s="178"/>
      <c r="FT268" s="178"/>
      <c r="FU268" s="178"/>
      <c r="FV268" s="178"/>
      <c r="FW268" s="178"/>
      <c r="FX268" s="178"/>
      <c r="FY268" s="178"/>
      <c r="FZ268" s="178"/>
      <c r="GA268" s="178"/>
      <c r="GB268" s="178"/>
      <c r="GC268" s="178"/>
      <c r="GD268" s="178"/>
      <c r="GE268" s="178"/>
      <c r="GF268" s="178"/>
      <c r="GG268" s="178"/>
      <c r="GH268" s="178"/>
      <c r="GI268" s="178"/>
      <c r="GJ268" s="178"/>
      <c r="GK268" s="178"/>
      <c r="GL268" s="178"/>
      <c r="GM268" s="178"/>
      <c r="GN268" s="178"/>
      <c r="GO268" s="178"/>
      <c r="GP268" s="178"/>
      <c r="GQ268" s="178"/>
      <c r="GR268" s="178"/>
      <c r="GS268" s="178"/>
      <c r="GT268" s="178"/>
      <c r="GU268" s="178"/>
      <c r="GV268" s="178"/>
      <c r="GW268" s="178"/>
      <c r="GX268" s="178"/>
      <c r="GY268" s="178"/>
      <c r="GZ268" s="178"/>
      <c r="HA268" s="178"/>
      <c r="HB268" s="178"/>
      <c r="HC268" s="178"/>
      <c r="HD268" s="178"/>
      <c r="HE268" s="178"/>
      <c r="HF268" s="178"/>
      <c r="HG268" s="178"/>
      <c r="HH268" s="178"/>
      <c r="HI268" s="178"/>
      <c r="HJ268" s="178"/>
      <c r="HK268" s="178"/>
      <c r="HL268" s="178"/>
      <c r="HM268" s="178"/>
      <c r="HN268" s="178"/>
      <c r="HO268" s="178"/>
      <c r="HP268" s="178"/>
      <c r="HQ268" s="178"/>
      <c r="HR268" s="178"/>
      <c r="HS268" s="178"/>
      <c r="HT268" s="178"/>
      <c r="HU268" s="178"/>
      <c r="HV268" s="178"/>
      <c r="HW268" s="178"/>
      <c r="HX268" s="178"/>
      <c r="HY268" s="178"/>
      <c r="HZ268" s="178"/>
      <c r="IA268" s="178"/>
      <c r="IB268" s="178"/>
      <c r="IC268" s="178"/>
      <c r="ID268" s="178"/>
      <c r="IE268" s="178"/>
      <c r="IF268" s="178"/>
      <c r="IG268" s="178"/>
      <c r="IH268" s="178"/>
      <c r="II268" s="178"/>
      <c r="IJ268" s="178"/>
      <c r="IK268" s="178"/>
      <c r="IL268" s="178"/>
      <c r="IM268" s="178"/>
      <c r="IN268" s="178"/>
      <c r="IO268" s="178"/>
      <c r="IP268" s="178"/>
      <c r="IQ268" s="178"/>
      <c r="IR268" s="178"/>
      <c r="IS268" s="178"/>
      <c r="IT268" s="178"/>
      <c r="IU268" s="178"/>
      <c r="IV268" s="178"/>
      <c r="IW268" s="178"/>
      <c r="IX268" s="178"/>
      <c r="IY268" s="178"/>
      <c r="IZ268" s="178"/>
      <c r="JA268" s="178"/>
      <c r="JB268" s="178"/>
      <c r="JC268" s="178"/>
      <c r="JD268" s="178"/>
      <c r="JE268" s="178"/>
      <c r="JF268" s="178"/>
      <c r="JG268" s="178"/>
      <c r="JH268" s="178"/>
      <c r="JI268" s="178"/>
      <c r="JJ268" s="178"/>
      <c r="JK268" s="178"/>
      <c r="JL268" s="178"/>
      <c r="JM268" s="178"/>
      <c r="JN268" s="178"/>
      <c r="JO268" s="178"/>
      <c r="JP268" s="178"/>
      <c r="JQ268" s="178"/>
      <c r="JR268" s="178"/>
      <c r="JS268" s="178"/>
      <c r="JT268" s="178"/>
      <c r="JU268" s="178"/>
      <c r="JV268" s="178"/>
      <c r="JW268" s="178"/>
      <c r="JX268" s="178"/>
      <c r="JY268" s="178"/>
      <c r="JZ268" s="178"/>
      <c r="KA268" s="178"/>
      <c r="KB268" s="178"/>
      <c r="KC268" s="178"/>
      <c r="KD268" s="178"/>
      <c r="KE268" s="178"/>
      <c r="KF268" s="178"/>
      <c r="KG268" s="178"/>
      <c r="KH268" s="178"/>
      <c r="KI268" s="178"/>
      <c r="KJ268" s="178"/>
      <c r="KK268" s="178"/>
      <c r="KL268" s="178"/>
      <c r="KM268" s="178"/>
      <c r="KN268" s="178"/>
      <c r="KO268" s="178"/>
      <c r="KP268" s="178"/>
      <c r="KQ268" s="178"/>
      <c r="KR268" s="178"/>
      <c r="KS268" s="178"/>
      <c r="KT268" s="178"/>
      <c r="KU268" s="178"/>
      <c r="KV268" s="178"/>
      <c r="KW268" s="178"/>
      <c r="KX268" s="178"/>
      <c r="KY268" s="178"/>
      <c r="KZ268" s="178"/>
      <c r="LA268" s="178"/>
      <c r="LB268" s="178"/>
      <c r="LC268" s="178"/>
      <c r="LD268" s="178"/>
      <c r="LE268" s="178"/>
      <c r="LF268" s="178"/>
      <c r="LG268" s="178"/>
      <c r="LH268" s="178"/>
      <c r="LI268" s="178"/>
      <c r="LJ268" s="178"/>
      <c r="LK268" s="178"/>
      <c r="LL268" s="178"/>
      <c r="LM268" s="178"/>
      <c r="LN268" s="178"/>
      <c r="LO268" s="178"/>
      <c r="LP268" s="178"/>
      <c r="LQ268" s="178"/>
      <c r="LR268" s="178"/>
      <c r="LS268" s="178"/>
      <c r="LT268" s="178"/>
      <c r="LU268" s="178"/>
      <c r="LV268" s="178"/>
      <c r="LW268" s="178"/>
      <c r="LX268" s="178"/>
      <c r="LY268" s="178"/>
      <c r="LZ268" s="178"/>
      <c r="MA268" s="178"/>
      <c r="MB268" s="178"/>
      <c r="MC268" s="178"/>
      <c r="MD268" s="178"/>
      <c r="ME268" s="178"/>
      <c r="MF268" s="178"/>
      <c r="MG268" s="178"/>
      <c r="MH268" s="178"/>
      <c r="MI268" s="178"/>
      <c r="MJ268" s="178"/>
      <c r="MK268" s="178"/>
      <c r="ML268" s="178"/>
      <c r="MM268" s="178"/>
      <c r="MN268" s="178"/>
      <c r="MO268" s="178"/>
      <c r="MP268" s="178"/>
      <c r="MQ268" s="178"/>
      <c r="MR268" s="178"/>
      <c r="MS268" s="178"/>
      <c r="MT268" s="178"/>
      <c r="MU268" s="178"/>
      <c r="MV268" s="178"/>
      <c r="MW268" s="178"/>
      <c r="MX268" s="178"/>
      <c r="MY268" s="178"/>
      <c r="MZ268" s="178"/>
      <c r="NA268" s="178"/>
      <c r="NB268" s="178"/>
      <c r="NC268" s="178"/>
      <c r="ND268" s="178"/>
      <c r="NE268" s="178"/>
      <c r="NF268" s="178"/>
      <c r="NG268" s="178"/>
      <c r="NH268" s="178"/>
      <c r="NI268" s="178"/>
      <c r="NJ268" s="178"/>
      <c r="NK268" s="178"/>
      <c r="NL268" s="178"/>
      <c r="NM268" s="178"/>
      <c r="NN268" s="178"/>
      <c r="NO268" s="178"/>
      <c r="NP268" s="178"/>
      <c r="NQ268" s="178"/>
      <c r="NR268" s="178"/>
      <c r="NS268" s="178"/>
      <c r="NT268" s="178"/>
      <c r="NU268" s="178"/>
      <c r="NV268" s="178"/>
      <c r="NW268" s="178"/>
      <c r="NX268" s="178"/>
      <c r="NY268" s="178"/>
      <c r="NZ268" s="178"/>
      <c r="OA268" s="178"/>
      <c r="OB268" s="178"/>
      <c r="OC268" s="178"/>
      <c r="OD268" s="178"/>
      <c r="OE268" s="178"/>
      <c r="OF268" s="178"/>
      <c r="OG268" s="178"/>
      <c r="OH268" s="178"/>
      <c r="OI268" s="178"/>
      <c r="OJ268" s="178"/>
      <c r="OK268" s="178"/>
      <c r="OL268" s="178"/>
      <c r="OM268" s="178"/>
      <c r="ON268" s="178"/>
      <c r="OO268" s="178"/>
      <c r="OP268" s="178"/>
      <c r="OQ268" s="178"/>
      <c r="OR268" s="178"/>
      <c r="OS268" s="178"/>
      <c r="OT268" s="178"/>
      <c r="OU268" s="178"/>
      <c r="OV268" s="178"/>
      <c r="OW268" s="178"/>
      <c r="OX268" s="178"/>
      <c r="OY268" s="178"/>
      <c r="OZ268" s="178"/>
      <c r="PA268" s="178"/>
      <c r="PB268" s="178"/>
      <c r="PC268" s="178"/>
      <c r="PD268" s="178"/>
      <c r="PE268" s="178"/>
      <c r="PF268" s="178"/>
      <c r="PG268" s="178"/>
      <c r="PH268" s="178"/>
      <c r="PI268" s="178"/>
      <c r="PJ268" s="178"/>
      <c r="PK268" s="178"/>
      <c r="PL268" s="178"/>
      <c r="PM268" s="178"/>
      <c r="PN268" s="178"/>
      <c r="PO268" s="178"/>
      <c r="PP268" s="178"/>
      <c r="PQ268" s="178"/>
      <c r="PR268" s="178"/>
      <c r="PS268" s="178"/>
      <c r="PT268" s="178"/>
      <c r="PU268" s="178"/>
      <c r="PV268" s="178"/>
      <c r="PW268" s="178"/>
      <c r="PX268" s="178"/>
      <c r="PY268" s="178"/>
      <c r="PZ268" s="178"/>
      <c r="QA268" s="178"/>
      <c r="QB268" s="178"/>
      <c r="QC268" s="178"/>
      <c r="QD268" s="178"/>
      <c r="QE268" s="178"/>
      <c r="QF268" s="178"/>
      <c r="QG268" s="178"/>
      <c r="QH268" s="178"/>
      <c r="QI268" s="178"/>
      <c r="QJ268" s="178"/>
      <c r="QK268" s="178"/>
      <c r="QL268" s="178"/>
      <c r="QM268" s="178"/>
      <c r="QN268" s="178"/>
      <c r="QO268" s="178"/>
      <c r="QP268" s="178"/>
      <c r="QQ268" s="178"/>
      <c r="QR268" s="178"/>
      <c r="QS268" s="178"/>
      <c r="QT268" s="178"/>
      <c r="QU268" s="178"/>
      <c r="QV268" s="178"/>
      <c r="QW268" s="178"/>
      <c r="QX268" s="178"/>
      <c r="QY268" s="178"/>
      <c r="QZ268" s="178"/>
      <c r="RA268" s="178"/>
      <c r="RB268" s="178"/>
      <c r="RC268" s="178"/>
      <c r="RD268" s="178"/>
      <c r="RE268" s="178"/>
      <c r="RF268" s="178"/>
      <c r="RG268" s="178"/>
      <c r="RH268" s="178"/>
      <c r="RI268" s="178"/>
      <c r="RJ268" s="178"/>
      <c r="RK268" s="178"/>
      <c r="RL268" s="178"/>
      <c r="RM268" s="178"/>
      <c r="RN268" s="178"/>
      <c r="RO268" s="178"/>
      <c r="RP268" s="178"/>
      <c r="RQ268" s="178"/>
      <c r="RR268" s="178"/>
      <c r="RS268" s="178"/>
      <c r="RT268" s="178"/>
      <c r="RU268" s="178"/>
      <c r="RV268" s="178"/>
      <c r="RW268" s="178"/>
      <c r="RX268" s="178"/>
      <c r="RY268" s="178"/>
      <c r="RZ268" s="178"/>
      <c r="SA268" s="178"/>
      <c r="SB268" s="178"/>
      <c r="SC268" s="178"/>
      <c r="SD268" s="178"/>
      <c r="SE268" s="178"/>
      <c r="SF268" s="178"/>
      <c r="SG268" s="178"/>
      <c r="SH268" s="178"/>
      <c r="SI268" s="178"/>
      <c r="SJ268" s="178"/>
      <c r="SK268" s="178"/>
      <c r="SL268" s="178"/>
      <c r="SM268" s="178"/>
      <c r="SN268" s="178"/>
      <c r="SO268" s="178"/>
      <c r="SP268" s="178"/>
      <c r="SQ268" s="178"/>
      <c r="SR268" s="178"/>
      <c r="SS268" s="178"/>
      <c r="ST268" s="178"/>
      <c r="SU268" s="178"/>
      <c r="SV268" s="178"/>
      <c r="SW268" s="178"/>
      <c r="SX268" s="178"/>
      <c r="SY268" s="178"/>
      <c r="SZ268" s="178"/>
      <c r="TA268" s="178"/>
      <c r="TB268" s="178"/>
      <c r="TC268" s="178"/>
      <c r="TD268" s="178"/>
      <c r="TE268" s="178"/>
      <c r="TF268" s="178"/>
      <c r="TG268" s="178"/>
      <c r="TH268" s="178"/>
      <c r="TI268" s="178"/>
      <c r="TJ268" s="178"/>
      <c r="TK268" s="178"/>
      <c r="TL268" s="178"/>
      <c r="TM268" s="178"/>
      <c r="TN268" s="178"/>
      <c r="TO268" s="178"/>
      <c r="TP268" s="178"/>
      <c r="TQ268" s="178"/>
      <c r="TR268" s="178"/>
      <c r="TS268" s="178"/>
      <c r="TT268" s="178"/>
      <c r="TU268" s="178"/>
      <c r="TV268" s="178"/>
      <c r="TW268" s="178"/>
      <c r="TX268" s="178"/>
      <c r="TY268" s="178"/>
      <c r="TZ268" s="178"/>
      <c r="UA268" s="178"/>
      <c r="UB268" s="178"/>
      <c r="UC268" s="178"/>
      <c r="UD268" s="178"/>
      <c r="UE268" s="178"/>
      <c r="UF268" s="178"/>
      <c r="UG268" s="178"/>
      <c r="UH268" s="178"/>
      <c r="UI268" s="178"/>
      <c r="UJ268" s="178"/>
      <c r="UK268" s="178"/>
      <c r="UL268" s="178"/>
      <c r="UM268" s="178"/>
      <c r="UN268" s="178"/>
      <c r="UO268" s="178"/>
      <c r="UP268" s="178"/>
      <c r="UQ268" s="178"/>
      <c r="UR268" s="178"/>
      <c r="US268" s="178"/>
      <c r="UT268" s="178"/>
      <c r="UU268" s="178"/>
      <c r="UV268" s="178"/>
      <c r="UW268" s="178"/>
      <c r="UX268" s="178"/>
      <c r="UY268" s="178"/>
      <c r="UZ268" s="178"/>
      <c r="VA268" s="178"/>
      <c r="VB268" s="178"/>
      <c r="VC268" s="178"/>
      <c r="VD268" s="178"/>
      <c r="VE268" s="178"/>
      <c r="VF268" s="178"/>
      <c r="VG268" s="178"/>
      <c r="VH268" s="178"/>
      <c r="VI268" s="178"/>
      <c r="VJ268" s="178"/>
      <c r="VK268" s="178"/>
      <c r="VL268" s="178"/>
      <c r="VM268" s="178"/>
      <c r="VN268" s="178"/>
      <c r="VO268" s="178"/>
      <c r="VP268" s="178"/>
      <c r="VQ268" s="178"/>
      <c r="VR268" s="178"/>
      <c r="VS268" s="178"/>
      <c r="VT268" s="178"/>
      <c r="VU268" s="178"/>
      <c r="VV268" s="178"/>
      <c r="VW268" s="178"/>
      <c r="VX268" s="178"/>
      <c r="VY268" s="178"/>
      <c r="VZ268" s="178"/>
      <c r="WA268" s="178"/>
      <c r="WB268" s="178"/>
      <c r="WC268" s="178"/>
      <c r="WD268" s="178"/>
      <c r="WE268" s="178"/>
      <c r="WF268" s="178"/>
      <c r="WG268" s="178"/>
      <c r="WH268" s="178"/>
      <c r="WI268" s="178"/>
      <c r="WJ268" s="178"/>
      <c r="WK268" s="178"/>
      <c r="WL268" s="178"/>
      <c r="WM268" s="178"/>
      <c r="WN268" s="178"/>
      <c r="WO268" s="178"/>
      <c r="WP268" s="178"/>
      <c r="WQ268" s="178"/>
      <c r="WR268" s="178"/>
      <c r="WS268" s="178"/>
      <c r="WT268" s="178"/>
      <c r="WU268" s="178"/>
      <c r="WV268" s="178"/>
      <c r="WW268" s="178"/>
      <c r="WX268" s="178"/>
      <c r="WY268" s="178"/>
      <c r="WZ268" s="178"/>
      <c r="XA268" s="178"/>
      <c r="XB268" s="178"/>
      <c r="XC268" s="178"/>
      <c r="XD268" s="178"/>
      <c r="XE268" s="178"/>
      <c r="XF268" s="178"/>
      <c r="XG268" s="178"/>
      <c r="XH268" s="178"/>
      <c r="XI268" s="178"/>
      <c r="XJ268" s="178"/>
      <c r="XK268" s="178"/>
      <c r="XL268" s="178"/>
      <c r="XM268" s="178"/>
      <c r="XN268" s="178"/>
      <c r="XO268" s="178"/>
      <c r="XP268" s="178"/>
      <c r="XQ268" s="178"/>
      <c r="XR268" s="178"/>
      <c r="XS268" s="178"/>
      <c r="XT268" s="178"/>
      <c r="XU268" s="178"/>
      <c r="XV268" s="178"/>
      <c r="XW268" s="178"/>
      <c r="XX268" s="178"/>
      <c r="XY268" s="178"/>
      <c r="XZ268" s="178"/>
      <c r="YA268" s="178"/>
      <c r="YB268" s="178"/>
      <c r="YC268" s="178"/>
      <c r="YD268" s="178"/>
      <c r="YE268" s="178"/>
      <c r="YF268" s="178"/>
      <c r="YG268" s="178"/>
      <c r="YH268" s="178"/>
      <c r="YI268" s="178"/>
      <c r="YJ268" s="178"/>
      <c r="YK268" s="178"/>
      <c r="YL268" s="178"/>
      <c r="YM268" s="178"/>
      <c r="YN268" s="178"/>
      <c r="YO268" s="178"/>
      <c r="YP268" s="178"/>
      <c r="YQ268" s="178"/>
      <c r="YR268" s="178"/>
      <c r="YS268" s="178"/>
      <c r="YT268" s="178"/>
      <c r="YU268" s="178"/>
      <c r="YV268" s="178"/>
      <c r="YW268" s="178"/>
      <c r="YX268" s="178"/>
      <c r="YY268" s="178"/>
      <c r="YZ268" s="178"/>
      <c r="ZA268" s="178"/>
      <c r="ZB268" s="178"/>
      <c r="ZC268" s="178"/>
      <c r="ZD268" s="178"/>
      <c r="ZE268" s="178"/>
      <c r="ZF268" s="178"/>
      <c r="ZG268" s="178"/>
      <c r="ZH268" s="178"/>
    </row>
    <row r="269" s="153" customFormat="1" customHeight="1" spans="1:684">
      <c r="A269" s="290" t="s">
        <v>882</v>
      </c>
      <c r="B269" s="109" t="s">
        <v>875</v>
      </c>
      <c r="C269" s="1369" t="s">
        <v>875</v>
      </c>
      <c r="D269" s="1361">
        <f t="shared" si="38"/>
        <v>97</v>
      </c>
      <c r="E269" s="1367">
        <v>1383</v>
      </c>
      <c r="F269" s="1371">
        <f t="shared" si="39"/>
        <v>1480</v>
      </c>
      <c r="G269" s="1427">
        <f t="shared" si="40"/>
        <v>1480</v>
      </c>
      <c r="H269" s="1428">
        <v>1480</v>
      </c>
      <c r="I269" s="1430"/>
      <c r="J269" s="1393">
        <f t="shared" si="41"/>
        <v>0</v>
      </c>
      <c r="K269" s="1431">
        <f t="shared" si="42"/>
        <v>0</v>
      </c>
      <c r="L269" s="152"/>
      <c r="M269" s="152"/>
      <c r="N269" s="152"/>
      <c r="O269" s="152"/>
      <c r="P269" s="152"/>
      <c r="Q269" s="152"/>
      <c r="R269" s="152"/>
      <c r="S269" s="152"/>
      <c r="T269" s="152"/>
      <c r="U269" s="152"/>
      <c r="V269" s="1432"/>
      <c r="W269" s="1432"/>
      <c r="X269" s="1432"/>
      <c r="Y269" s="1432"/>
      <c r="Z269" s="1434"/>
      <c r="AA269" s="1432"/>
      <c r="AB269" s="1432"/>
      <c r="AC269" s="1432"/>
      <c r="AD269" s="1432"/>
      <c r="AE269" s="1432"/>
      <c r="AF269" s="1432"/>
      <c r="AG269" s="1338"/>
      <c r="AH269" s="178"/>
      <c r="AI269" s="1339"/>
      <c r="AJ269" s="1339"/>
      <c r="AK269" s="178"/>
      <c r="AL269" s="1339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8"/>
      <c r="CD269" s="178"/>
      <c r="CE269" s="178"/>
      <c r="CF269" s="178"/>
      <c r="CG269" s="178"/>
      <c r="CH269" s="178"/>
      <c r="CI269" s="178"/>
      <c r="CJ269" s="178"/>
      <c r="CK269" s="178"/>
      <c r="CL269" s="178"/>
      <c r="CM269" s="178"/>
      <c r="CN269" s="178"/>
      <c r="CO269" s="178"/>
      <c r="CP269" s="178"/>
      <c r="CQ269" s="178"/>
      <c r="CR269" s="1340"/>
      <c r="CS269" s="178"/>
      <c r="CT269" s="178"/>
      <c r="CU269" s="178"/>
      <c r="CV269" s="178"/>
      <c r="CW269" s="178"/>
      <c r="CX269" s="178"/>
      <c r="CY269" s="178"/>
      <c r="CZ269" s="178"/>
      <c r="DA269" s="178"/>
      <c r="DB269" s="178"/>
      <c r="DC269" s="178"/>
      <c r="DD269" s="178"/>
      <c r="DE269" s="178"/>
      <c r="DF269" s="178"/>
      <c r="DG269" s="178"/>
      <c r="DH269" s="178"/>
      <c r="DI269" s="178"/>
      <c r="DJ269" s="178"/>
      <c r="DK269" s="178"/>
      <c r="DL269" s="178"/>
      <c r="DM269" s="178"/>
      <c r="DN269" s="178"/>
      <c r="DO269" s="178"/>
      <c r="DP269" s="178"/>
      <c r="DQ269" s="178"/>
      <c r="DR269" s="178"/>
      <c r="DS269" s="178"/>
      <c r="DT269" s="178"/>
      <c r="DU269" s="178"/>
      <c r="DV269" s="178"/>
      <c r="DW269" s="178"/>
      <c r="DX269" s="178"/>
      <c r="DY269" s="178"/>
      <c r="DZ269" s="178"/>
      <c r="EA269" s="178"/>
      <c r="EB269" s="47"/>
      <c r="EC269" s="178"/>
      <c r="ED269" s="178"/>
      <c r="EE269" s="178"/>
      <c r="EF269" s="178"/>
      <c r="EG269" s="178"/>
      <c r="EH269" s="178"/>
      <c r="EI269" s="178"/>
      <c r="EJ269" s="178"/>
      <c r="EK269" s="178"/>
      <c r="EL269" s="178"/>
      <c r="EM269" s="178"/>
      <c r="EN269" s="178"/>
      <c r="EO269" s="178"/>
      <c r="EP269" s="178"/>
      <c r="EQ269" s="178"/>
      <c r="ER269" s="178"/>
      <c r="ES269" s="178"/>
      <c r="ET269" s="178"/>
      <c r="EU269" s="178"/>
      <c r="EV269" s="178"/>
      <c r="EW269" s="178"/>
      <c r="EX269" s="178"/>
      <c r="EY269" s="178"/>
      <c r="EZ269" s="178"/>
      <c r="FA269" s="178"/>
      <c r="FB269" s="178"/>
      <c r="FC269" s="178"/>
      <c r="FD269" s="178"/>
      <c r="FE269" s="178"/>
      <c r="FF269" s="178"/>
      <c r="FG269" s="178"/>
      <c r="FH269" s="178"/>
      <c r="FI269" s="178"/>
      <c r="FJ269" s="178"/>
      <c r="FK269" s="178"/>
      <c r="FL269" s="178"/>
      <c r="FM269" s="178"/>
      <c r="FN269" s="178"/>
      <c r="FO269" s="178"/>
      <c r="FP269" s="178"/>
      <c r="FQ269" s="178"/>
      <c r="FR269" s="178"/>
      <c r="FS269" s="178"/>
      <c r="FT269" s="178"/>
      <c r="FU269" s="178"/>
      <c r="FV269" s="178"/>
      <c r="FW269" s="178"/>
      <c r="FX269" s="178"/>
      <c r="FY269" s="178"/>
      <c r="FZ269" s="178"/>
      <c r="GA269" s="178"/>
      <c r="GB269" s="178"/>
      <c r="GC269" s="178"/>
      <c r="GD269" s="178"/>
      <c r="GE269" s="178"/>
      <c r="GF269" s="178"/>
      <c r="GG269" s="178"/>
      <c r="GH269" s="178"/>
      <c r="GI269" s="178"/>
      <c r="GJ269" s="178"/>
      <c r="GK269" s="178"/>
      <c r="GL269" s="178"/>
      <c r="GM269" s="178"/>
      <c r="GN269" s="178"/>
      <c r="GO269" s="178"/>
      <c r="GP269" s="178"/>
      <c r="GQ269" s="178"/>
      <c r="GR269" s="178"/>
      <c r="GS269" s="178"/>
      <c r="GT269" s="178"/>
      <c r="GU269" s="178"/>
      <c r="GV269" s="178"/>
      <c r="GW269" s="178"/>
      <c r="GX269" s="178"/>
      <c r="GY269" s="178"/>
      <c r="GZ269" s="178"/>
      <c r="HA269" s="178"/>
      <c r="HB269" s="178"/>
      <c r="HC269" s="178"/>
      <c r="HD269" s="178"/>
      <c r="HE269" s="178"/>
      <c r="HF269" s="178"/>
      <c r="HG269" s="178"/>
      <c r="HH269" s="178"/>
      <c r="HI269" s="178"/>
      <c r="HJ269" s="178"/>
      <c r="HK269" s="178"/>
      <c r="HL269" s="178"/>
      <c r="HM269" s="178"/>
      <c r="HN269" s="178"/>
      <c r="HO269" s="178"/>
      <c r="HP269" s="178"/>
      <c r="HQ269" s="178"/>
      <c r="HR269" s="178"/>
      <c r="HS269" s="178"/>
      <c r="HT269" s="178"/>
      <c r="HU269" s="178"/>
      <c r="HV269" s="178"/>
      <c r="HW269" s="178"/>
      <c r="HX269" s="178"/>
      <c r="HY269" s="178"/>
      <c r="HZ269" s="178"/>
      <c r="IA269" s="178"/>
      <c r="IB269" s="178"/>
      <c r="IC269" s="178"/>
      <c r="ID269" s="178"/>
      <c r="IE269" s="178"/>
      <c r="IF269" s="178"/>
      <c r="IG269" s="178"/>
      <c r="IH269" s="178"/>
      <c r="II269" s="178"/>
      <c r="IJ269" s="178"/>
      <c r="IK269" s="178"/>
      <c r="IL269" s="178"/>
      <c r="IM269" s="178"/>
      <c r="IN269" s="178"/>
      <c r="IO269" s="178"/>
      <c r="IP269" s="178"/>
      <c r="IQ269" s="178"/>
      <c r="IR269" s="178"/>
      <c r="IS269" s="178"/>
      <c r="IT269" s="178"/>
      <c r="IU269" s="178"/>
      <c r="IV269" s="178"/>
      <c r="IW269" s="178"/>
      <c r="IX269" s="178"/>
      <c r="IY269" s="178"/>
      <c r="IZ269" s="178"/>
      <c r="JA269" s="178"/>
      <c r="JB269" s="178"/>
      <c r="JC269" s="178"/>
      <c r="JD269" s="178"/>
      <c r="JE269" s="178"/>
      <c r="JF269" s="178"/>
      <c r="JG269" s="178"/>
      <c r="JH269" s="178"/>
      <c r="JI269" s="178"/>
      <c r="JJ269" s="178"/>
      <c r="JK269" s="178"/>
      <c r="JL269" s="178"/>
      <c r="JM269" s="178"/>
      <c r="JN269" s="178"/>
      <c r="JO269" s="178"/>
      <c r="JP269" s="178"/>
      <c r="JQ269" s="178"/>
      <c r="JR269" s="178"/>
      <c r="JS269" s="178"/>
      <c r="JT269" s="178"/>
      <c r="JU269" s="178"/>
      <c r="JV269" s="178"/>
      <c r="JW269" s="178"/>
      <c r="JX269" s="178"/>
      <c r="JY269" s="178"/>
      <c r="JZ269" s="178"/>
      <c r="KA269" s="178"/>
      <c r="KB269" s="178"/>
      <c r="KC269" s="178"/>
      <c r="KD269" s="178"/>
      <c r="KE269" s="178"/>
      <c r="KF269" s="178"/>
      <c r="KG269" s="178"/>
      <c r="KH269" s="178"/>
      <c r="KI269" s="178"/>
      <c r="KJ269" s="178"/>
      <c r="KK269" s="178"/>
      <c r="KL269" s="178"/>
      <c r="KM269" s="178"/>
      <c r="KN269" s="178"/>
      <c r="KO269" s="178"/>
      <c r="KP269" s="178"/>
      <c r="KQ269" s="178"/>
      <c r="KR269" s="178"/>
      <c r="KS269" s="178"/>
      <c r="KT269" s="178"/>
      <c r="KU269" s="178"/>
      <c r="KV269" s="178"/>
      <c r="KW269" s="178"/>
      <c r="KX269" s="178"/>
      <c r="KY269" s="178"/>
      <c r="KZ269" s="178"/>
      <c r="LA269" s="178"/>
      <c r="LB269" s="178"/>
      <c r="LC269" s="178"/>
      <c r="LD269" s="178"/>
      <c r="LE269" s="178"/>
      <c r="LF269" s="178"/>
      <c r="LG269" s="178"/>
      <c r="LH269" s="178"/>
      <c r="LI269" s="178"/>
      <c r="LJ269" s="178"/>
      <c r="LK269" s="178"/>
      <c r="LL269" s="178"/>
      <c r="LM269" s="178"/>
      <c r="LN269" s="178"/>
      <c r="LO269" s="178"/>
      <c r="LP269" s="178"/>
      <c r="LQ269" s="178"/>
      <c r="LR269" s="178"/>
      <c r="LS269" s="178"/>
      <c r="LT269" s="178"/>
      <c r="LU269" s="178"/>
      <c r="LV269" s="178"/>
      <c r="LW269" s="178"/>
      <c r="LX269" s="178"/>
      <c r="LY269" s="178"/>
      <c r="LZ269" s="178"/>
      <c r="MA269" s="178"/>
      <c r="MB269" s="178"/>
      <c r="MC269" s="178"/>
      <c r="MD269" s="178"/>
      <c r="ME269" s="178"/>
      <c r="MF269" s="178"/>
      <c r="MG269" s="178"/>
      <c r="MH269" s="178"/>
      <c r="MI269" s="178"/>
      <c r="MJ269" s="178"/>
      <c r="MK269" s="178"/>
      <c r="ML269" s="178"/>
      <c r="MM269" s="178"/>
      <c r="MN269" s="178"/>
      <c r="MO269" s="178"/>
      <c r="MP269" s="178"/>
      <c r="MQ269" s="178"/>
      <c r="MR269" s="178"/>
      <c r="MS269" s="178"/>
      <c r="MT269" s="178"/>
      <c r="MU269" s="178"/>
      <c r="MV269" s="178"/>
      <c r="MW269" s="178"/>
      <c r="MX269" s="178"/>
      <c r="MY269" s="178"/>
      <c r="MZ269" s="178"/>
      <c r="NA269" s="178"/>
      <c r="NB269" s="178"/>
      <c r="NC269" s="178"/>
      <c r="ND269" s="178"/>
      <c r="NE269" s="178"/>
      <c r="NF269" s="178"/>
      <c r="NG269" s="178"/>
      <c r="NH269" s="178"/>
      <c r="NI269" s="178"/>
      <c r="NJ269" s="178"/>
      <c r="NK269" s="178"/>
      <c r="NL269" s="178"/>
      <c r="NM269" s="178"/>
      <c r="NN269" s="178"/>
      <c r="NO269" s="178"/>
      <c r="NP269" s="178"/>
      <c r="NQ269" s="178"/>
      <c r="NR269" s="178"/>
      <c r="NS269" s="178"/>
      <c r="NT269" s="178"/>
      <c r="NU269" s="178"/>
      <c r="NV269" s="178"/>
      <c r="NW269" s="178"/>
      <c r="NX269" s="178"/>
      <c r="NY269" s="178"/>
      <c r="NZ269" s="178"/>
      <c r="OA269" s="178"/>
      <c r="OB269" s="178"/>
      <c r="OC269" s="178"/>
      <c r="OD269" s="178"/>
      <c r="OE269" s="178"/>
      <c r="OF269" s="178"/>
      <c r="OG269" s="178"/>
      <c r="OH269" s="178"/>
      <c r="OI269" s="178"/>
      <c r="OJ269" s="178"/>
      <c r="OK269" s="178"/>
      <c r="OL269" s="178"/>
      <c r="OM269" s="178"/>
      <c r="ON269" s="178"/>
      <c r="OO269" s="178"/>
      <c r="OP269" s="178"/>
      <c r="OQ269" s="178"/>
      <c r="OR269" s="178"/>
      <c r="OS269" s="178"/>
      <c r="OT269" s="178"/>
      <c r="OU269" s="178"/>
      <c r="OV269" s="178"/>
      <c r="OW269" s="178"/>
      <c r="OX269" s="178"/>
      <c r="OY269" s="178"/>
      <c r="OZ269" s="178"/>
      <c r="PA269" s="178"/>
      <c r="PB269" s="178"/>
      <c r="PC269" s="178"/>
      <c r="PD269" s="178"/>
      <c r="PE269" s="178"/>
      <c r="PF269" s="178"/>
      <c r="PG269" s="178"/>
      <c r="PH269" s="178"/>
      <c r="PI269" s="178"/>
      <c r="PJ269" s="178"/>
      <c r="PK269" s="178"/>
      <c r="PL269" s="178"/>
      <c r="PM269" s="178"/>
      <c r="PN269" s="178"/>
      <c r="PO269" s="178"/>
      <c r="PP269" s="178"/>
      <c r="PQ269" s="178"/>
      <c r="PR269" s="178"/>
      <c r="PS269" s="178"/>
      <c r="PT269" s="178"/>
      <c r="PU269" s="178"/>
      <c r="PV269" s="178"/>
      <c r="PW269" s="178"/>
      <c r="PX269" s="178"/>
      <c r="PY269" s="178"/>
      <c r="PZ269" s="178"/>
      <c r="QA269" s="178"/>
      <c r="QB269" s="178"/>
      <c r="QC269" s="178"/>
      <c r="QD269" s="178"/>
      <c r="QE269" s="178"/>
      <c r="QF269" s="178"/>
      <c r="QG269" s="178"/>
      <c r="QH269" s="178"/>
      <c r="QI269" s="178"/>
      <c r="QJ269" s="178"/>
      <c r="QK269" s="178"/>
      <c r="QL269" s="178"/>
      <c r="QM269" s="178"/>
      <c r="QN269" s="178"/>
      <c r="QO269" s="178"/>
      <c r="QP269" s="178"/>
      <c r="QQ269" s="178"/>
      <c r="QR269" s="178"/>
      <c r="QS269" s="178"/>
      <c r="QT269" s="178"/>
      <c r="QU269" s="178"/>
      <c r="QV269" s="178"/>
      <c r="QW269" s="178"/>
      <c r="QX269" s="178"/>
      <c r="QY269" s="178"/>
      <c r="QZ269" s="178"/>
      <c r="RA269" s="178"/>
      <c r="RB269" s="178"/>
      <c r="RC269" s="178"/>
      <c r="RD269" s="178"/>
      <c r="RE269" s="178"/>
      <c r="RF269" s="178"/>
      <c r="RG269" s="178"/>
      <c r="RH269" s="178"/>
      <c r="RI269" s="178"/>
      <c r="RJ269" s="178"/>
      <c r="RK269" s="178"/>
      <c r="RL269" s="178"/>
      <c r="RM269" s="178"/>
      <c r="RN269" s="178"/>
      <c r="RO269" s="178"/>
      <c r="RP269" s="178"/>
      <c r="RQ269" s="178"/>
      <c r="RR269" s="178"/>
      <c r="RS269" s="178"/>
      <c r="RT269" s="178"/>
      <c r="RU269" s="178"/>
      <c r="RV269" s="178"/>
      <c r="RW269" s="178"/>
      <c r="RX269" s="178"/>
      <c r="RY269" s="178"/>
      <c r="RZ269" s="178"/>
      <c r="SA269" s="178"/>
      <c r="SB269" s="178"/>
      <c r="SC269" s="178"/>
      <c r="SD269" s="178"/>
      <c r="SE269" s="178"/>
      <c r="SF269" s="178"/>
      <c r="SG269" s="178"/>
      <c r="SH269" s="178"/>
      <c r="SI269" s="178"/>
      <c r="SJ269" s="178"/>
      <c r="SK269" s="178"/>
      <c r="SL269" s="178"/>
      <c r="SM269" s="178"/>
      <c r="SN269" s="178"/>
      <c r="SO269" s="178"/>
      <c r="SP269" s="178"/>
      <c r="SQ269" s="178"/>
      <c r="SR269" s="178"/>
      <c r="SS269" s="178"/>
      <c r="ST269" s="178"/>
      <c r="SU269" s="178"/>
      <c r="SV269" s="178"/>
      <c r="SW269" s="178"/>
      <c r="SX269" s="178"/>
      <c r="SY269" s="178"/>
      <c r="SZ269" s="178"/>
      <c r="TA269" s="178"/>
      <c r="TB269" s="178"/>
      <c r="TC269" s="178"/>
      <c r="TD269" s="178"/>
      <c r="TE269" s="178"/>
      <c r="TF269" s="178"/>
      <c r="TG269" s="178"/>
      <c r="TH269" s="178"/>
      <c r="TI269" s="178"/>
      <c r="TJ269" s="178"/>
      <c r="TK269" s="178"/>
      <c r="TL269" s="178"/>
      <c r="TM269" s="178"/>
      <c r="TN269" s="178"/>
      <c r="TO269" s="178"/>
      <c r="TP269" s="178"/>
      <c r="TQ269" s="178"/>
      <c r="TR269" s="178"/>
      <c r="TS269" s="178"/>
      <c r="TT269" s="178"/>
      <c r="TU269" s="178"/>
      <c r="TV269" s="178"/>
      <c r="TW269" s="178"/>
      <c r="TX269" s="178"/>
      <c r="TY269" s="178"/>
      <c r="TZ269" s="178"/>
      <c r="UA269" s="178"/>
      <c r="UB269" s="178"/>
      <c r="UC269" s="178"/>
      <c r="UD269" s="178"/>
      <c r="UE269" s="178"/>
      <c r="UF269" s="178"/>
      <c r="UG269" s="178"/>
      <c r="UH269" s="178"/>
      <c r="UI269" s="178"/>
      <c r="UJ269" s="178"/>
      <c r="UK269" s="178"/>
      <c r="UL269" s="178"/>
      <c r="UM269" s="178"/>
      <c r="UN269" s="178"/>
      <c r="UO269" s="178"/>
      <c r="UP269" s="178"/>
      <c r="UQ269" s="178"/>
      <c r="UR269" s="178"/>
      <c r="US269" s="178"/>
      <c r="UT269" s="178"/>
      <c r="UU269" s="178"/>
      <c r="UV269" s="178"/>
      <c r="UW269" s="178"/>
      <c r="UX269" s="178"/>
      <c r="UY269" s="178"/>
      <c r="UZ269" s="178"/>
      <c r="VA269" s="178"/>
      <c r="VB269" s="178"/>
      <c r="VC269" s="178"/>
      <c r="VD269" s="178"/>
      <c r="VE269" s="178"/>
      <c r="VF269" s="178"/>
      <c r="VG269" s="178"/>
      <c r="VH269" s="178"/>
      <c r="VI269" s="178"/>
      <c r="VJ269" s="178"/>
      <c r="VK269" s="178"/>
      <c r="VL269" s="178"/>
      <c r="VM269" s="178"/>
      <c r="VN269" s="178"/>
      <c r="VO269" s="178"/>
      <c r="VP269" s="178"/>
      <c r="VQ269" s="178"/>
      <c r="VR269" s="178"/>
      <c r="VS269" s="178"/>
      <c r="VT269" s="178"/>
      <c r="VU269" s="178"/>
      <c r="VV269" s="178"/>
      <c r="VW269" s="178"/>
      <c r="VX269" s="178"/>
      <c r="VY269" s="178"/>
      <c r="VZ269" s="178"/>
      <c r="WA269" s="178"/>
      <c r="WB269" s="178"/>
      <c r="WC269" s="178"/>
      <c r="WD269" s="178"/>
      <c r="WE269" s="178"/>
      <c r="WF269" s="178"/>
      <c r="WG269" s="178"/>
      <c r="WH269" s="178"/>
      <c r="WI269" s="178"/>
      <c r="WJ269" s="178"/>
      <c r="WK269" s="178"/>
      <c r="WL269" s="178"/>
      <c r="WM269" s="178"/>
      <c r="WN269" s="178"/>
      <c r="WO269" s="178"/>
      <c r="WP269" s="178"/>
      <c r="WQ269" s="178"/>
      <c r="WR269" s="178"/>
      <c r="WS269" s="178"/>
      <c r="WT269" s="178"/>
      <c r="WU269" s="178"/>
      <c r="WV269" s="178"/>
      <c r="WW269" s="178"/>
      <c r="WX269" s="178"/>
      <c r="WY269" s="178"/>
      <c r="WZ269" s="178"/>
      <c r="XA269" s="178"/>
      <c r="XB269" s="178"/>
      <c r="XC269" s="178"/>
      <c r="XD269" s="178"/>
      <c r="XE269" s="178"/>
      <c r="XF269" s="178"/>
      <c r="XG269" s="178"/>
      <c r="XH269" s="178"/>
      <c r="XI269" s="178"/>
      <c r="XJ269" s="178"/>
      <c r="XK269" s="178"/>
      <c r="XL269" s="178"/>
      <c r="XM269" s="178"/>
      <c r="XN269" s="178"/>
      <c r="XO269" s="178"/>
      <c r="XP269" s="178"/>
      <c r="XQ269" s="178"/>
      <c r="XR269" s="178"/>
      <c r="XS269" s="178"/>
      <c r="XT269" s="178"/>
      <c r="XU269" s="178"/>
      <c r="XV269" s="178"/>
      <c r="XW269" s="178"/>
      <c r="XX269" s="178"/>
      <c r="XY269" s="178"/>
      <c r="XZ269" s="178"/>
      <c r="YA269" s="178"/>
      <c r="YB269" s="178"/>
      <c r="YC269" s="178"/>
      <c r="YD269" s="178"/>
      <c r="YE269" s="178"/>
      <c r="YF269" s="178"/>
      <c r="YG269" s="178"/>
      <c r="YH269" s="178"/>
      <c r="YI269" s="178"/>
      <c r="YJ269" s="178"/>
      <c r="YK269" s="178"/>
      <c r="YL269" s="178"/>
      <c r="YM269" s="178"/>
      <c r="YN269" s="178"/>
      <c r="YO269" s="178"/>
      <c r="YP269" s="178"/>
      <c r="YQ269" s="178"/>
      <c r="YR269" s="178"/>
      <c r="YS269" s="178"/>
      <c r="YT269" s="178"/>
      <c r="YU269" s="178"/>
      <c r="YV269" s="178"/>
      <c r="YW269" s="178"/>
      <c r="YX269" s="178"/>
      <c r="YY269" s="178"/>
      <c r="YZ269" s="178"/>
      <c r="ZA269" s="178"/>
      <c r="ZB269" s="178"/>
      <c r="ZC269" s="178"/>
      <c r="ZD269" s="178"/>
      <c r="ZE269" s="178"/>
      <c r="ZF269" s="178"/>
      <c r="ZG269" s="178"/>
      <c r="ZH269" s="178"/>
    </row>
    <row r="270" s="153" customFormat="1" customHeight="1" spans="1:684">
      <c r="A270" s="290" t="s">
        <v>883</v>
      </c>
      <c r="B270" s="109" t="s">
        <v>875</v>
      </c>
      <c r="C270" s="1369" t="s">
        <v>875</v>
      </c>
      <c r="D270" s="1361">
        <f t="shared" si="38"/>
        <v>496</v>
      </c>
      <c r="E270" s="1367">
        <v>480</v>
      </c>
      <c r="F270" s="1371">
        <f t="shared" si="39"/>
        <v>976</v>
      </c>
      <c r="G270" s="1427">
        <f t="shared" si="40"/>
        <v>976</v>
      </c>
      <c r="H270" s="1428">
        <v>1480</v>
      </c>
      <c r="I270" s="1430"/>
      <c r="J270" s="1393">
        <f t="shared" si="41"/>
        <v>0</v>
      </c>
      <c r="K270" s="1431">
        <f t="shared" si="42"/>
        <v>0</v>
      </c>
      <c r="L270" s="152"/>
      <c r="M270" s="152"/>
      <c r="N270" s="152"/>
      <c r="O270" s="152"/>
      <c r="P270" s="152"/>
      <c r="Q270" s="152"/>
      <c r="R270" s="152"/>
      <c r="S270" s="152"/>
      <c r="T270" s="152"/>
      <c r="U270" s="152"/>
      <c r="V270" s="1432"/>
      <c r="W270" s="1432"/>
      <c r="X270" s="1432"/>
      <c r="Y270" s="1432"/>
      <c r="Z270" s="1434"/>
      <c r="AA270" s="1432"/>
      <c r="AB270" s="1432"/>
      <c r="AC270" s="1432"/>
      <c r="AD270" s="1432"/>
      <c r="AE270" s="1432"/>
      <c r="AF270" s="1432"/>
      <c r="AG270" s="1338"/>
      <c r="AH270" s="178"/>
      <c r="AI270" s="1339"/>
      <c r="AJ270" s="1339"/>
      <c r="AK270" s="178"/>
      <c r="AL270" s="1339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8"/>
      <c r="BM270" s="178"/>
      <c r="BN270" s="178"/>
      <c r="BO270" s="178"/>
      <c r="BP270" s="178"/>
      <c r="BQ270" s="178"/>
      <c r="BR270" s="178"/>
      <c r="BS270" s="178"/>
      <c r="BT270" s="178"/>
      <c r="BU270" s="178"/>
      <c r="BV270" s="178"/>
      <c r="BW270" s="178"/>
      <c r="BX270" s="178"/>
      <c r="BY270" s="178"/>
      <c r="BZ270" s="178"/>
      <c r="CA270" s="178"/>
      <c r="CB270" s="178"/>
      <c r="CC270" s="178"/>
      <c r="CD270" s="178"/>
      <c r="CE270" s="178"/>
      <c r="CF270" s="178"/>
      <c r="CG270" s="178"/>
      <c r="CH270" s="178"/>
      <c r="CI270" s="178"/>
      <c r="CJ270" s="178"/>
      <c r="CK270" s="178"/>
      <c r="CL270" s="178">
        <v>504</v>
      </c>
      <c r="CM270" s="178"/>
      <c r="CN270" s="178"/>
      <c r="CO270" s="178"/>
      <c r="CP270" s="178"/>
      <c r="CQ270" s="178"/>
      <c r="CR270" s="1340"/>
      <c r="CS270" s="178"/>
      <c r="CT270" s="178"/>
      <c r="CU270" s="178"/>
      <c r="CV270" s="178"/>
      <c r="CW270" s="178"/>
      <c r="CX270" s="178"/>
      <c r="CY270" s="178"/>
      <c r="CZ270" s="178"/>
      <c r="DA270" s="178"/>
      <c r="DB270" s="178"/>
      <c r="DC270" s="178"/>
      <c r="DD270" s="178"/>
      <c r="DE270" s="178"/>
      <c r="DF270" s="178"/>
      <c r="DG270" s="178"/>
      <c r="DH270" s="178"/>
      <c r="DI270" s="178"/>
      <c r="DJ270" s="178"/>
      <c r="DK270" s="178"/>
      <c r="DL270" s="178"/>
      <c r="DM270" s="178"/>
      <c r="DN270" s="178"/>
      <c r="DO270" s="178"/>
      <c r="DP270" s="178"/>
      <c r="DQ270" s="178"/>
      <c r="DR270" s="178"/>
      <c r="DS270" s="178"/>
      <c r="DT270" s="178"/>
      <c r="DU270" s="178"/>
      <c r="DV270" s="178"/>
      <c r="DW270" s="178"/>
      <c r="DX270" s="178"/>
      <c r="DY270" s="178"/>
      <c r="DZ270" s="178"/>
      <c r="EA270" s="178"/>
      <c r="EB270" s="47"/>
      <c r="EC270" s="178"/>
      <c r="ED270" s="178"/>
      <c r="EE270" s="178"/>
      <c r="EF270" s="178"/>
      <c r="EG270" s="178"/>
      <c r="EH270" s="178"/>
      <c r="EI270" s="178"/>
      <c r="EJ270" s="178"/>
      <c r="EK270" s="178"/>
      <c r="EL270" s="178"/>
      <c r="EM270" s="178"/>
      <c r="EN270" s="178"/>
      <c r="EO270" s="178"/>
      <c r="EP270" s="178"/>
      <c r="EQ270" s="178"/>
      <c r="ER270" s="178"/>
      <c r="ES270" s="178"/>
      <c r="ET270" s="178"/>
      <c r="EU270" s="178"/>
      <c r="EV270" s="178"/>
      <c r="EW270" s="178"/>
      <c r="EX270" s="178"/>
      <c r="EY270" s="178"/>
      <c r="EZ270" s="178"/>
      <c r="FA270" s="178"/>
      <c r="FB270" s="178"/>
      <c r="FC270" s="178"/>
      <c r="FD270" s="178"/>
      <c r="FE270" s="178"/>
      <c r="FF270" s="178"/>
      <c r="FG270" s="178"/>
      <c r="FH270" s="178"/>
      <c r="FI270" s="178"/>
      <c r="FJ270" s="178"/>
      <c r="FK270" s="178"/>
      <c r="FL270" s="178"/>
      <c r="FM270" s="178"/>
      <c r="FN270" s="178"/>
      <c r="FO270" s="178"/>
      <c r="FP270" s="178"/>
      <c r="FQ270" s="178"/>
      <c r="FR270" s="178"/>
      <c r="FS270" s="178"/>
      <c r="FT270" s="178"/>
      <c r="FU270" s="178"/>
      <c r="FV270" s="178"/>
      <c r="FW270" s="178"/>
      <c r="FX270" s="178"/>
      <c r="FY270" s="178"/>
      <c r="FZ270" s="178"/>
      <c r="GA270" s="178"/>
      <c r="GB270" s="178"/>
      <c r="GC270" s="178"/>
      <c r="GD270" s="178"/>
      <c r="GE270" s="178"/>
      <c r="GF270" s="178"/>
      <c r="GG270" s="178"/>
      <c r="GH270" s="178"/>
      <c r="GI270" s="178"/>
      <c r="GJ270" s="178"/>
      <c r="GK270" s="178"/>
      <c r="GL270" s="178"/>
      <c r="GM270" s="178"/>
      <c r="GN270" s="178"/>
      <c r="GO270" s="178"/>
      <c r="GP270" s="178"/>
      <c r="GQ270" s="178"/>
      <c r="GR270" s="178"/>
      <c r="GS270" s="178"/>
      <c r="GT270" s="178"/>
      <c r="GU270" s="178"/>
      <c r="GV270" s="178"/>
      <c r="GW270" s="178"/>
      <c r="GX270" s="178"/>
      <c r="GY270" s="178"/>
      <c r="GZ270" s="178"/>
      <c r="HA270" s="178"/>
      <c r="HB270" s="178"/>
      <c r="HC270" s="178"/>
      <c r="HD270" s="178"/>
      <c r="HE270" s="178"/>
      <c r="HF270" s="178"/>
      <c r="HG270" s="178"/>
      <c r="HH270" s="178"/>
      <c r="HI270" s="178"/>
      <c r="HJ270" s="178"/>
      <c r="HK270" s="178"/>
      <c r="HL270" s="178"/>
      <c r="HM270" s="178"/>
      <c r="HN270" s="178"/>
      <c r="HO270" s="178"/>
      <c r="HP270" s="178"/>
      <c r="HQ270" s="178"/>
      <c r="HR270" s="178"/>
      <c r="HS270" s="178"/>
      <c r="HT270" s="178"/>
      <c r="HU270" s="178"/>
      <c r="HV270" s="178"/>
      <c r="HW270" s="178"/>
      <c r="HX270" s="178"/>
      <c r="HY270" s="178"/>
      <c r="HZ270" s="178"/>
      <c r="IA270" s="178"/>
      <c r="IB270" s="178"/>
      <c r="IC270" s="178"/>
      <c r="ID270" s="178"/>
      <c r="IE270" s="178"/>
      <c r="IF270" s="178"/>
      <c r="IG270" s="178"/>
      <c r="IH270" s="178"/>
      <c r="II270" s="178"/>
      <c r="IJ270" s="178"/>
      <c r="IK270" s="178"/>
      <c r="IL270" s="178"/>
      <c r="IM270" s="178"/>
      <c r="IN270" s="178"/>
      <c r="IO270" s="178"/>
      <c r="IP270" s="178"/>
      <c r="IQ270" s="178"/>
      <c r="IR270" s="178"/>
      <c r="IS270" s="178"/>
      <c r="IT270" s="178"/>
      <c r="IU270" s="178"/>
      <c r="IV270" s="178"/>
      <c r="IW270" s="178"/>
      <c r="IX270" s="178"/>
      <c r="IY270" s="178"/>
      <c r="IZ270" s="178"/>
      <c r="JA270" s="178"/>
      <c r="JB270" s="178"/>
      <c r="JC270" s="178"/>
      <c r="JD270" s="178"/>
      <c r="JE270" s="178"/>
      <c r="JF270" s="178"/>
      <c r="JG270" s="178"/>
      <c r="JH270" s="178"/>
      <c r="JI270" s="178"/>
      <c r="JJ270" s="178"/>
      <c r="JK270" s="178"/>
      <c r="JL270" s="178"/>
      <c r="JM270" s="178"/>
      <c r="JN270" s="178"/>
      <c r="JO270" s="178"/>
      <c r="JP270" s="178"/>
      <c r="JQ270" s="178"/>
      <c r="JR270" s="178"/>
      <c r="JS270" s="178"/>
      <c r="JT270" s="178"/>
      <c r="JU270" s="178"/>
      <c r="JV270" s="178"/>
      <c r="JW270" s="178"/>
      <c r="JX270" s="178"/>
      <c r="JY270" s="178"/>
      <c r="JZ270" s="178"/>
      <c r="KA270" s="178"/>
      <c r="KB270" s="178"/>
      <c r="KC270" s="178"/>
      <c r="KD270" s="178"/>
      <c r="KE270" s="178"/>
      <c r="KF270" s="178"/>
      <c r="KG270" s="178"/>
      <c r="KH270" s="178"/>
      <c r="KI270" s="178"/>
      <c r="KJ270" s="178"/>
      <c r="KK270" s="178"/>
      <c r="KL270" s="178"/>
      <c r="KM270" s="178"/>
      <c r="KN270" s="178"/>
      <c r="KO270" s="178"/>
      <c r="KP270" s="178"/>
      <c r="KQ270" s="178"/>
      <c r="KR270" s="178"/>
      <c r="KS270" s="178"/>
      <c r="KT270" s="178"/>
      <c r="KU270" s="178"/>
      <c r="KV270" s="178"/>
      <c r="KW270" s="178"/>
      <c r="KX270" s="178"/>
      <c r="KY270" s="178"/>
      <c r="KZ270" s="178"/>
      <c r="LA270" s="178"/>
      <c r="LB270" s="178"/>
      <c r="LC270" s="178"/>
      <c r="LD270" s="178"/>
      <c r="LE270" s="178"/>
      <c r="LF270" s="178"/>
      <c r="LG270" s="178"/>
      <c r="LH270" s="178"/>
      <c r="LI270" s="178"/>
      <c r="LJ270" s="178"/>
      <c r="LK270" s="178"/>
      <c r="LL270" s="178"/>
      <c r="LM270" s="178"/>
      <c r="LN270" s="178"/>
      <c r="LO270" s="178"/>
      <c r="LP270" s="178"/>
      <c r="LQ270" s="178"/>
      <c r="LR270" s="178"/>
      <c r="LS270" s="178"/>
      <c r="LT270" s="178"/>
      <c r="LU270" s="178"/>
      <c r="LV270" s="178"/>
      <c r="LW270" s="178"/>
      <c r="LX270" s="178"/>
      <c r="LY270" s="178"/>
      <c r="LZ270" s="178"/>
      <c r="MA270" s="178"/>
      <c r="MB270" s="178"/>
      <c r="MC270" s="178"/>
      <c r="MD270" s="178"/>
      <c r="ME270" s="178"/>
      <c r="MF270" s="178"/>
      <c r="MG270" s="178"/>
      <c r="MH270" s="178"/>
      <c r="MI270" s="178"/>
      <c r="MJ270" s="178"/>
      <c r="MK270" s="178"/>
      <c r="ML270" s="178"/>
      <c r="MM270" s="178"/>
      <c r="MN270" s="178"/>
      <c r="MO270" s="178"/>
      <c r="MP270" s="178"/>
      <c r="MQ270" s="178"/>
      <c r="MR270" s="178"/>
      <c r="MS270" s="178"/>
      <c r="MT270" s="178"/>
      <c r="MU270" s="178"/>
      <c r="MV270" s="178"/>
      <c r="MW270" s="178"/>
      <c r="MX270" s="178"/>
      <c r="MY270" s="178"/>
      <c r="MZ270" s="178"/>
      <c r="NA270" s="178"/>
      <c r="NB270" s="178"/>
      <c r="NC270" s="178"/>
      <c r="ND270" s="178"/>
      <c r="NE270" s="178"/>
      <c r="NF270" s="178"/>
      <c r="NG270" s="178"/>
      <c r="NH270" s="178"/>
      <c r="NI270" s="178"/>
      <c r="NJ270" s="178"/>
      <c r="NK270" s="178"/>
      <c r="NL270" s="178"/>
      <c r="NM270" s="178"/>
      <c r="NN270" s="178"/>
      <c r="NO270" s="178"/>
      <c r="NP270" s="178"/>
      <c r="NQ270" s="178"/>
      <c r="NR270" s="178"/>
      <c r="NS270" s="178"/>
      <c r="NT270" s="178"/>
      <c r="NU270" s="178"/>
      <c r="NV270" s="178"/>
      <c r="NW270" s="178"/>
      <c r="NX270" s="178"/>
      <c r="NY270" s="178"/>
      <c r="NZ270" s="178"/>
      <c r="OA270" s="178"/>
      <c r="OB270" s="178"/>
      <c r="OC270" s="178"/>
      <c r="OD270" s="178"/>
      <c r="OE270" s="178"/>
      <c r="OF270" s="178"/>
      <c r="OG270" s="178"/>
      <c r="OH270" s="178"/>
      <c r="OI270" s="178"/>
      <c r="OJ270" s="178"/>
      <c r="OK270" s="178"/>
      <c r="OL270" s="178"/>
      <c r="OM270" s="178"/>
      <c r="ON270" s="178"/>
      <c r="OO270" s="178"/>
      <c r="OP270" s="178"/>
      <c r="OQ270" s="178"/>
      <c r="OR270" s="178"/>
      <c r="OS270" s="178"/>
      <c r="OT270" s="178"/>
      <c r="OU270" s="178"/>
      <c r="OV270" s="178"/>
      <c r="OW270" s="178"/>
      <c r="OX270" s="178"/>
      <c r="OY270" s="178"/>
      <c r="OZ270" s="178"/>
      <c r="PA270" s="178"/>
      <c r="PB270" s="178"/>
      <c r="PC270" s="178"/>
      <c r="PD270" s="178"/>
      <c r="PE270" s="178"/>
      <c r="PF270" s="178"/>
      <c r="PG270" s="178"/>
      <c r="PH270" s="178"/>
      <c r="PI270" s="178"/>
      <c r="PJ270" s="178"/>
      <c r="PK270" s="178"/>
      <c r="PL270" s="178"/>
      <c r="PM270" s="178"/>
      <c r="PN270" s="178"/>
      <c r="PO270" s="178"/>
      <c r="PP270" s="178"/>
      <c r="PQ270" s="178"/>
      <c r="PR270" s="178"/>
      <c r="PS270" s="178"/>
      <c r="PT270" s="178"/>
      <c r="PU270" s="178"/>
      <c r="PV270" s="178"/>
      <c r="PW270" s="178"/>
      <c r="PX270" s="178"/>
      <c r="PY270" s="178"/>
      <c r="PZ270" s="178"/>
      <c r="QA270" s="178"/>
      <c r="QB270" s="178"/>
      <c r="QC270" s="178"/>
      <c r="QD270" s="178"/>
      <c r="QE270" s="178"/>
      <c r="QF270" s="178"/>
      <c r="QG270" s="178"/>
      <c r="QH270" s="178"/>
      <c r="QI270" s="178"/>
      <c r="QJ270" s="178"/>
      <c r="QK270" s="178"/>
      <c r="QL270" s="178"/>
      <c r="QM270" s="178"/>
      <c r="QN270" s="178"/>
      <c r="QO270" s="178"/>
      <c r="QP270" s="178"/>
      <c r="QQ270" s="178"/>
      <c r="QR270" s="178"/>
      <c r="QS270" s="178"/>
      <c r="QT270" s="178"/>
      <c r="QU270" s="178"/>
      <c r="QV270" s="178"/>
      <c r="QW270" s="178"/>
      <c r="QX270" s="178"/>
      <c r="QY270" s="178"/>
      <c r="QZ270" s="178"/>
      <c r="RA270" s="178"/>
      <c r="RB270" s="178"/>
      <c r="RC270" s="178"/>
      <c r="RD270" s="178"/>
      <c r="RE270" s="178"/>
      <c r="RF270" s="178"/>
      <c r="RG270" s="178"/>
      <c r="RH270" s="178"/>
      <c r="RI270" s="178"/>
      <c r="RJ270" s="178"/>
      <c r="RK270" s="178"/>
      <c r="RL270" s="178"/>
      <c r="RM270" s="178"/>
      <c r="RN270" s="178"/>
      <c r="RO270" s="178"/>
      <c r="RP270" s="178"/>
      <c r="RQ270" s="178"/>
      <c r="RR270" s="178"/>
      <c r="RS270" s="178"/>
      <c r="RT270" s="178"/>
      <c r="RU270" s="178"/>
      <c r="RV270" s="178"/>
      <c r="RW270" s="178"/>
      <c r="RX270" s="178"/>
      <c r="RY270" s="178"/>
      <c r="RZ270" s="178"/>
      <c r="SA270" s="178"/>
      <c r="SB270" s="178"/>
      <c r="SC270" s="178"/>
      <c r="SD270" s="178"/>
      <c r="SE270" s="178"/>
      <c r="SF270" s="178"/>
      <c r="SG270" s="178"/>
      <c r="SH270" s="178"/>
      <c r="SI270" s="178"/>
      <c r="SJ270" s="178"/>
      <c r="SK270" s="178"/>
      <c r="SL270" s="178"/>
      <c r="SM270" s="178"/>
      <c r="SN270" s="178"/>
      <c r="SO270" s="178"/>
      <c r="SP270" s="178"/>
      <c r="SQ270" s="178"/>
      <c r="SR270" s="178"/>
      <c r="SS270" s="178"/>
      <c r="ST270" s="178"/>
      <c r="SU270" s="178"/>
      <c r="SV270" s="178"/>
      <c r="SW270" s="178"/>
      <c r="SX270" s="178"/>
      <c r="SY270" s="178"/>
      <c r="SZ270" s="178"/>
      <c r="TA270" s="178"/>
      <c r="TB270" s="178"/>
      <c r="TC270" s="178"/>
      <c r="TD270" s="178"/>
      <c r="TE270" s="178"/>
      <c r="TF270" s="178"/>
      <c r="TG270" s="178"/>
      <c r="TH270" s="178"/>
      <c r="TI270" s="178"/>
      <c r="TJ270" s="178"/>
      <c r="TK270" s="178"/>
      <c r="TL270" s="178"/>
      <c r="TM270" s="178"/>
      <c r="TN270" s="178"/>
      <c r="TO270" s="178"/>
      <c r="TP270" s="178"/>
      <c r="TQ270" s="178"/>
      <c r="TR270" s="178"/>
      <c r="TS270" s="178"/>
      <c r="TT270" s="178"/>
      <c r="TU270" s="178"/>
      <c r="TV270" s="178"/>
      <c r="TW270" s="178"/>
      <c r="TX270" s="178"/>
      <c r="TY270" s="178"/>
      <c r="TZ270" s="178"/>
      <c r="UA270" s="178"/>
      <c r="UB270" s="178"/>
      <c r="UC270" s="178"/>
      <c r="UD270" s="178"/>
      <c r="UE270" s="178"/>
      <c r="UF270" s="178"/>
      <c r="UG270" s="178"/>
      <c r="UH270" s="178"/>
      <c r="UI270" s="178"/>
      <c r="UJ270" s="178"/>
      <c r="UK270" s="178"/>
      <c r="UL270" s="178"/>
      <c r="UM270" s="178"/>
      <c r="UN270" s="178"/>
      <c r="UO270" s="178"/>
      <c r="UP270" s="178"/>
      <c r="UQ270" s="178"/>
      <c r="UR270" s="178"/>
      <c r="US270" s="178"/>
      <c r="UT270" s="178"/>
      <c r="UU270" s="178"/>
      <c r="UV270" s="178"/>
      <c r="UW270" s="178"/>
      <c r="UX270" s="178"/>
      <c r="UY270" s="178"/>
      <c r="UZ270" s="178"/>
      <c r="VA270" s="178"/>
      <c r="VB270" s="178"/>
      <c r="VC270" s="178"/>
      <c r="VD270" s="178"/>
      <c r="VE270" s="178"/>
      <c r="VF270" s="178"/>
      <c r="VG270" s="178"/>
      <c r="VH270" s="178"/>
      <c r="VI270" s="178"/>
      <c r="VJ270" s="178"/>
      <c r="VK270" s="178"/>
      <c r="VL270" s="178"/>
      <c r="VM270" s="178"/>
      <c r="VN270" s="178"/>
      <c r="VO270" s="178"/>
      <c r="VP270" s="178"/>
      <c r="VQ270" s="178"/>
      <c r="VR270" s="178"/>
      <c r="VS270" s="178"/>
      <c r="VT270" s="178"/>
      <c r="VU270" s="178"/>
      <c r="VV270" s="178"/>
      <c r="VW270" s="178"/>
      <c r="VX270" s="178"/>
      <c r="VY270" s="178"/>
      <c r="VZ270" s="178"/>
      <c r="WA270" s="178"/>
      <c r="WB270" s="178"/>
      <c r="WC270" s="178"/>
      <c r="WD270" s="178"/>
      <c r="WE270" s="178"/>
      <c r="WF270" s="178"/>
      <c r="WG270" s="178"/>
      <c r="WH270" s="178"/>
      <c r="WI270" s="178"/>
      <c r="WJ270" s="178"/>
      <c r="WK270" s="178"/>
      <c r="WL270" s="178"/>
      <c r="WM270" s="178"/>
      <c r="WN270" s="178"/>
      <c r="WO270" s="178"/>
      <c r="WP270" s="178"/>
      <c r="WQ270" s="178"/>
      <c r="WR270" s="178"/>
      <c r="WS270" s="178"/>
      <c r="WT270" s="178"/>
      <c r="WU270" s="178"/>
      <c r="WV270" s="178"/>
      <c r="WW270" s="178"/>
      <c r="WX270" s="178"/>
      <c r="WY270" s="178"/>
      <c r="WZ270" s="178"/>
      <c r="XA270" s="178"/>
      <c r="XB270" s="178"/>
      <c r="XC270" s="178"/>
      <c r="XD270" s="178"/>
      <c r="XE270" s="178"/>
      <c r="XF270" s="178"/>
      <c r="XG270" s="178"/>
      <c r="XH270" s="178"/>
      <c r="XI270" s="178"/>
      <c r="XJ270" s="178"/>
      <c r="XK270" s="178"/>
      <c r="XL270" s="178"/>
      <c r="XM270" s="178"/>
      <c r="XN270" s="178"/>
      <c r="XO270" s="178"/>
      <c r="XP270" s="178"/>
      <c r="XQ270" s="178"/>
      <c r="XR270" s="178"/>
      <c r="XS270" s="178"/>
      <c r="XT270" s="178"/>
      <c r="XU270" s="178"/>
      <c r="XV270" s="178"/>
      <c r="XW270" s="178"/>
      <c r="XX270" s="178"/>
      <c r="XY270" s="178"/>
      <c r="XZ270" s="178"/>
      <c r="YA270" s="178"/>
      <c r="YB270" s="178"/>
      <c r="YC270" s="178"/>
      <c r="YD270" s="178"/>
      <c r="YE270" s="178"/>
      <c r="YF270" s="178"/>
      <c r="YG270" s="178"/>
      <c r="YH270" s="178"/>
      <c r="YI270" s="178"/>
      <c r="YJ270" s="178"/>
      <c r="YK270" s="178"/>
      <c r="YL270" s="178"/>
      <c r="YM270" s="178"/>
      <c r="YN270" s="178"/>
      <c r="YO270" s="178"/>
      <c r="YP270" s="178"/>
      <c r="YQ270" s="178"/>
      <c r="YR270" s="178"/>
      <c r="YS270" s="178"/>
      <c r="YT270" s="178"/>
      <c r="YU270" s="178"/>
      <c r="YV270" s="178"/>
      <c r="YW270" s="178"/>
      <c r="YX270" s="178"/>
      <c r="YY270" s="178"/>
      <c r="YZ270" s="178"/>
      <c r="ZA270" s="178"/>
      <c r="ZB270" s="178"/>
      <c r="ZC270" s="178"/>
      <c r="ZD270" s="178"/>
      <c r="ZE270" s="178"/>
      <c r="ZF270" s="178"/>
      <c r="ZG270" s="178"/>
      <c r="ZH270" s="178"/>
    </row>
    <row r="271" s="153" customFormat="1" customHeight="1" spans="1:684">
      <c r="A271" s="290" t="s">
        <v>884</v>
      </c>
      <c r="B271" s="109" t="s">
        <v>875</v>
      </c>
      <c r="C271" s="1369" t="s">
        <v>875</v>
      </c>
      <c r="D271" s="1361">
        <f t="shared" si="38"/>
        <v>0</v>
      </c>
      <c r="E271" s="1367">
        <v>1500</v>
      </c>
      <c r="F271" s="1371">
        <f t="shared" si="39"/>
        <v>1500</v>
      </c>
      <c r="G271" s="1427">
        <f t="shared" si="40"/>
        <v>1500</v>
      </c>
      <c r="H271" s="1428">
        <v>1500</v>
      </c>
      <c r="I271" s="1430"/>
      <c r="J271" s="1393">
        <f t="shared" si="41"/>
        <v>0</v>
      </c>
      <c r="K271" s="1431">
        <f t="shared" si="42"/>
        <v>0</v>
      </c>
      <c r="L271" s="152"/>
      <c r="M271" s="152"/>
      <c r="N271" s="152"/>
      <c r="O271" s="152"/>
      <c r="P271" s="152"/>
      <c r="Q271" s="152"/>
      <c r="R271" s="152"/>
      <c r="S271" s="152"/>
      <c r="T271" s="152"/>
      <c r="U271" s="152"/>
      <c r="V271" s="1432"/>
      <c r="W271" s="1432"/>
      <c r="X271" s="1432"/>
      <c r="Y271" s="1432"/>
      <c r="Z271" s="1434"/>
      <c r="AA271" s="1432"/>
      <c r="AB271" s="1432"/>
      <c r="AC271" s="1432"/>
      <c r="AD271" s="1432"/>
      <c r="AE271" s="1432"/>
      <c r="AF271" s="1432"/>
      <c r="AG271" s="1338"/>
      <c r="AH271" s="178"/>
      <c r="AI271" s="1339"/>
      <c r="AJ271" s="1339"/>
      <c r="AK271" s="178"/>
      <c r="AL271" s="1339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8"/>
      <c r="BM271" s="178"/>
      <c r="BN271" s="178"/>
      <c r="BO271" s="178"/>
      <c r="BP271" s="178"/>
      <c r="BQ271" s="178"/>
      <c r="BR271" s="178"/>
      <c r="BS271" s="178"/>
      <c r="BT271" s="178"/>
      <c r="BU271" s="178"/>
      <c r="BV271" s="178"/>
      <c r="BW271" s="178"/>
      <c r="BX271" s="178"/>
      <c r="BY271" s="178"/>
      <c r="BZ271" s="178"/>
      <c r="CA271" s="178"/>
      <c r="CB271" s="178"/>
      <c r="CC271" s="178"/>
      <c r="CD271" s="178"/>
      <c r="CE271" s="178"/>
      <c r="CF271" s="178"/>
      <c r="CG271" s="178"/>
      <c r="CH271" s="178"/>
      <c r="CI271" s="178"/>
      <c r="CJ271" s="178"/>
      <c r="CK271" s="178"/>
      <c r="CL271" s="178"/>
      <c r="CM271" s="178"/>
      <c r="CN271" s="178"/>
      <c r="CO271" s="178"/>
      <c r="CP271" s="178"/>
      <c r="CQ271" s="178"/>
      <c r="CR271" s="1340"/>
      <c r="CS271" s="178"/>
      <c r="CT271" s="178"/>
      <c r="CU271" s="178"/>
      <c r="CV271" s="178"/>
      <c r="CW271" s="178"/>
      <c r="CX271" s="178"/>
      <c r="CY271" s="178"/>
      <c r="CZ271" s="178"/>
      <c r="DA271" s="178"/>
      <c r="DB271" s="178"/>
      <c r="DC271" s="178"/>
      <c r="DD271" s="178"/>
      <c r="DE271" s="178"/>
      <c r="DF271" s="178"/>
      <c r="DG271" s="178"/>
      <c r="DH271" s="178"/>
      <c r="DI271" s="178"/>
      <c r="DJ271" s="178"/>
      <c r="DK271" s="178"/>
      <c r="DL271" s="178"/>
      <c r="DM271" s="178"/>
      <c r="DN271" s="178"/>
      <c r="DO271" s="178"/>
      <c r="DP271" s="178"/>
      <c r="DQ271" s="178"/>
      <c r="DR271" s="178"/>
      <c r="DS271" s="178"/>
      <c r="DT271" s="178"/>
      <c r="DU271" s="178"/>
      <c r="DV271" s="178"/>
      <c r="DW271" s="178"/>
      <c r="DX271" s="178"/>
      <c r="DY271" s="178"/>
      <c r="DZ271" s="178"/>
      <c r="EA271" s="178"/>
      <c r="EB271" s="47"/>
      <c r="EC271" s="178"/>
      <c r="ED271" s="178"/>
      <c r="EE271" s="178"/>
      <c r="EF271" s="178"/>
      <c r="EG271" s="178"/>
      <c r="EH271" s="178"/>
      <c r="EI271" s="178"/>
      <c r="EJ271" s="178"/>
      <c r="EK271" s="178"/>
      <c r="EL271" s="178"/>
      <c r="EM271" s="178"/>
      <c r="EN271" s="178"/>
      <c r="EO271" s="178"/>
      <c r="EP271" s="178"/>
      <c r="EQ271" s="178"/>
      <c r="ER271" s="178"/>
      <c r="ES271" s="178"/>
      <c r="ET271" s="178"/>
      <c r="EU271" s="178"/>
      <c r="EV271" s="178"/>
      <c r="EW271" s="178"/>
      <c r="EX271" s="178"/>
      <c r="EY271" s="178"/>
      <c r="EZ271" s="178"/>
      <c r="FA271" s="178"/>
      <c r="FB271" s="178"/>
      <c r="FC271" s="178"/>
      <c r="FD271" s="178"/>
      <c r="FE271" s="178"/>
      <c r="FF271" s="178"/>
      <c r="FG271" s="178"/>
      <c r="FH271" s="178"/>
      <c r="FI271" s="178"/>
      <c r="FJ271" s="178"/>
      <c r="FK271" s="178"/>
      <c r="FL271" s="178"/>
      <c r="FM271" s="178"/>
      <c r="FN271" s="178"/>
      <c r="FO271" s="178"/>
      <c r="FP271" s="178"/>
      <c r="FQ271" s="178"/>
      <c r="FR271" s="178"/>
      <c r="FS271" s="178"/>
      <c r="FT271" s="178"/>
      <c r="FU271" s="178"/>
      <c r="FV271" s="178"/>
      <c r="FW271" s="178"/>
      <c r="FX271" s="178"/>
      <c r="FY271" s="178"/>
      <c r="FZ271" s="178"/>
      <c r="GA271" s="178"/>
      <c r="GB271" s="178"/>
      <c r="GC271" s="178"/>
      <c r="GD271" s="178"/>
      <c r="GE271" s="178"/>
      <c r="GF271" s="178"/>
      <c r="GG271" s="178"/>
      <c r="GH271" s="178"/>
      <c r="GI271" s="178"/>
      <c r="GJ271" s="178"/>
      <c r="GK271" s="178"/>
      <c r="GL271" s="178"/>
      <c r="GM271" s="178"/>
      <c r="GN271" s="178"/>
      <c r="GO271" s="178"/>
      <c r="GP271" s="178"/>
      <c r="GQ271" s="178"/>
      <c r="GR271" s="178"/>
      <c r="GS271" s="178"/>
      <c r="GT271" s="178"/>
      <c r="GU271" s="178"/>
      <c r="GV271" s="178"/>
      <c r="GW271" s="178"/>
      <c r="GX271" s="178"/>
      <c r="GY271" s="178"/>
      <c r="GZ271" s="178"/>
      <c r="HA271" s="178"/>
      <c r="HB271" s="178"/>
      <c r="HC271" s="178"/>
      <c r="HD271" s="178"/>
      <c r="HE271" s="178"/>
      <c r="HF271" s="178"/>
      <c r="HG271" s="178"/>
      <c r="HH271" s="178"/>
      <c r="HI271" s="178"/>
      <c r="HJ271" s="178"/>
      <c r="HK271" s="178"/>
      <c r="HL271" s="178"/>
      <c r="HM271" s="178"/>
      <c r="HN271" s="178"/>
      <c r="HO271" s="178"/>
      <c r="HP271" s="178"/>
      <c r="HQ271" s="178"/>
      <c r="HR271" s="178"/>
      <c r="HS271" s="178"/>
      <c r="HT271" s="178"/>
      <c r="HU271" s="178"/>
      <c r="HV271" s="178"/>
      <c r="HW271" s="178"/>
      <c r="HX271" s="178"/>
      <c r="HY271" s="178"/>
      <c r="HZ271" s="178"/>
      <c r="IA271" s="178"/>
      <c r="IB271" s="178"/>
      <c r="IC271" s="178"/>
      <c r="ID271" s="178"/>
      <c r="IE271" s="178"/>
      <c r="IF271" s="178"/>
      <c r="IG271" s="178"/>
      <c r="IH271" s="178"/>
      <c r="II271" s="178"/>
      <c r="IJ271" s="178"/>
      <c r="IK271" s="178"/>
      <c r="IL271" s="178"/>
      <c r="IM271" s="178"/>
      <c r="IN271" s="178"/>
      <c r="IO271" s="178"/>
      <c r="IP271" s="178"/>
      <c r="IQ271" s="178"/>
      <c r="IR271" s="178"/>
      <c r="IS271" s="178"/>
      <c r="IT271" s="178"/>
      <c r="IU271" s="178"/>
      <c r="IV271" s="178"/>
      <c r="IW271" s="178"/>
      <c r="IX271" s="178"/>
      <c r="IY271" s="178"/>
      <c r="IZ271" s="178"/>
      <c r="JA271" s="178"/>
      <c r="JB271" s="178"/>
      <c r="JC271" s="178"/>
      <c r="JD271" s="178"/>
      <c r="JE271" s="178"/>
      <c r="JF271" s="178"/>
      <c r="JG271" s="178"/>
      <c r="JH271" s="178"/>
      <c r="JI271" s="178"/>
      <c r="JJ271" s="178"/>
      <c r="JK271" s="178"/>
      <c r="JL271" s="178"/>
      <c r="JM271" s="178"/>
      <c r="JN271" s="178"/>
      <c r="JO271" s="178"/>
      <c r="JP271" s="178"/>
      <c r="JQ271" s="178"/>
      <c r="JR271" s="178"/>
      <c r="JS271" s="178"/>
      <c r="JT271" s="178"/>
      <c r="JU271" s="178"/>
      <c r="JV271" s="178"/>
      <c r="JW271" s="178"/>
      <c r="JX271" s="178"/>
      <c r="JY271" s="178"/>
      <c r="JZ271" s="178"/>
      <c r="KA271" s="178"/>
      <c r="KB271" s="178"/>
      <c r="KC271" s="178"/>
      <c r="KD271" s="178"/>
      <c r="KE271" s="178"/>
      <c r="KF271" s="178"/>
      <c r="KG271" s="178"/>
      <c r="KH271" s="178"/>
      <c r="KI271" s="178"/>
      <c r="KJ271" s="178"/>
      <c r="KK271" s="178"/>
      <c r="KL271" s="178"/>
      <c r="KM271" s="178"/>
      <c r="KN271" s="178"/>
      <c r="KO271" s="178"/>
      <c r="KP271" s="178"/>
      <c r="KQ271" s="178"/>
      <c r="KR271" s="178"/>
      <c r="KS271" s="178"/>
      <c r="KT271" s="178"/>
      <c r="KU271" s="178"/>
      <c r="KV271" s="178"/>
      <c r="KW271" s="178"/>
      <c r="KX271" s="178"/>
      <c r="KY271" s="178"/>
      <c r="KZ271" s="178"/>
      <c r="LA271" s="178"/>
      <c r="LB271" s="178"/>
      <c r="LC271" s="178"/>
      <c r="LD271" s="178"/>
      <c r="LE271" s="178"/>
      <c r="LF271" s="178"/>
      <c r="LG271" s="178"/>
      <c r="LH271" s="178"/>
      <c r="LI271" s="178"/>
      <c r="LJ271" s="178"/>
      <c r="LK271" s="178"/>
      <c r="LL271" s="178"/>
      <c r="LM271" s="178"/>
      <c r="LN271" s="178"/>
      <c r="LO271" s="178"/>
      <c r="LP271" s="178"/>
      <c r="LQ271" s="178"/>
      <c r="LR271" s="178"/>
      <c r="LS271" s="178"/>
      <c r="LT271" s="178"/>
      <c r="LU271" s="178"/>
      <c r="LV271" s="178"/>
      <c r="LW271" s="178"/>
      <c r="LX271" s="178"/>
      <c r="LY271" s="178"/>
      <c r="LZ271" s="178"/>
      <c r="MA271" s="178"/>
      <c r="MB271" s="178"/>
      <c r="MC271" s="178"/>
      <c r="MD271" s="178"/>
      <c r="ME271" s="178"/>
      <c r="MF271" s="178"/>
      <c r="MG271" s="178"/>
      <c r="MH271" s="178"/>
      <c r="MI271" s="178"/>
      <c r="MJ271" s="178"/>
      <c r="MK271" s="178"/>
      <c r="ML271" s="178"/>
      <c r="MM271" s="178"/>
      <c r="MN271" s="178"/>
      <c r="MO271" s="178"/>
      <c r="MP271" s="178"/>
      <c r="MQ271" s="178"/>
      <c r="MR271" s="178"/>
      <c r="MS271" s="178"/>
      <c r="MT271" s="178"/>
      <c r="MU271" s="178"/>
      <c r="MV271" s="178"/>
      <c r="MW271" s="178"/>
      <c r="MX271" s="178"/>
      <c r="MY271" s="178"/>
      <c r="MZ271" s="178"/>
      <c r="NA271" s="178"/>
      <c r="NB271" s="178"/>
      <c r="NC271" s="178"/>
      <c r="ND271" s="178"/>
      <c r="NE271" s="178"/>
      <c r="NF271" s="178"/>
      <c r="NG271" s="178"/>
      <c r="NH271" s="178"/>
      <c r="NI271" s="178"/>
      <c r="NJ271" s="178"/>
      <c r="NK271" s="178"/>
      <c r="NL271" s="178"/>
      <c r="NM271" s="178"/>
      <c r="NN271" s="178"/>
      <c r="NO271" s="178"/>
      <c r="NP271" s="178"/>
      <c r="NQ271" s="178"/>
      <c r="NR271" s="178"/>
      <c r="NS271" s="178"/>
      <c r="NT271" s="178"/>
      <c r="NU271" s="178"/>
      <c r="NV271" s="178"/>
      <c r="NW271" s="178"/>
      <c r="NX271" s="178"/>
      <c r="NY271" s="178"/>
      <c r="NZ271" s="178"/>
      <c r="OA271" s="178"/>
      <c r="OB271" s="178"/>
      <c r="OC271" s="178"/>
      <c r="OD271" s="178"/>
      <c r="OE271" s="178"/>
      <c r="OF271" s="178"/>
      <c r="OG271" s="178"/>
      <c r="OH271" s="178"/>
      <c r="OI271" s="178"/>
      <c r="OJ271" s="178"/>
      <c r="OK271" s="178"/>
      <c r="OL271" s="178"/>
      <c r="OM271" s="178"/>
      <c r="ON271" s="178"/>
      <c r="OO271" s="178"/>
      <c r="OP271" s="178"/>
      <c r="OQ271" s="178"/>
      <c r="OR271" s="178"/>
      <c r="OS271" s="178"/>
      <c r="OT271" s="178"/>
      <c r="OU271" s="178"/>
      <c r="OV271" s="178"/>
      <c r="OW271" s="178"/>
      <c r="OX271" s="178"/>
      <c r="OY271" s="178"/>
      <c r="OZ271" s="178"/>
      <c r="PA271" s="178"/>
      <c r="PB271" s="178"/>
      <c r="PC271" s="178"/>
      <c r="PD271" s="178"/>
      <c r="PE271" s="178"/>
      <c r="PF271" s="178"/>
      <c r="PG271" s="178"/>
      <c r="PH271" s="178"/>
      <c r="PI271" s="178"/>
      <c r="PJ271" s="178"/>
      <c r="PK271" s="178"/>
      <c r="PL271" s="178"/>
      <c r="PM271" s="178"/>
      <c r="PN271" s="178"/>
      <c r="PO271" s="178"/>
      <c r="PP271" s="178"/>
      <c r="PQ271" s="178"/>
      <c r="PR271" s="178"/>
      <c r="PS271" s="178"/>
      <c r="PT271" s="178"/>
      <c r="PU271" s="178"/>
      <c r="PV271" s="178"/>
      <c r="PW271" s="178"/>
      <c r="PX271" s="178"/>
      <c r="PY271" s="178"/>
      <c r="PZ271" s="178"/>
      <c r="QA271" s="178"/>
      <c r="QB271" s="178"/>
      <c r="QC271" s="178"/>
      <c r="QD271" s="178"/>
      <c r="QE271" s="178"/>
      <c r="QF271" s="178"/>
      <c r="QG271" s="178"/>
      <c r="QH271" s="178"/>
      <c r="QI271" s="178"/>
      <c r="QJ271" s="178"/>
      <c r="QK271" s="178"/>
      <c r="QL271" s="178"/>
      <c r="QM271" s="178"/>
      <c r="QN271" s="178"/>
      <c r="QO271" s="178"/>
      <c r="QP271" s="178"/>
      <c r="QQ271" s="178"/>
      <c r="QR271" s="178"/>
      <c r="QS271" s="178"/>
      <c r="QT271" s="178"/>
      <c r="QU271" s="178"/>
      <c r="QV271" s="178"/>
      <c r="QW271" s="178"/>
      <c r="QX271" s="178"/>
      <c r="QY271" s="178"/>
      <c r="QZ271" s="178"/>
      <c r="RA271" s="178"/>
      <c r="RB271" s="178"/>
      <c r="RC271" s="178"/>
      <c r="RD271" s="178"/>
      <c r="RE271" s="178"/>
      <c r="RF271" s="178"/>
      <c r="RG271" s="178"/>
      <c r="RH271" s="178"/>
      <c r="RI271" s="178"/>
      <c r="RJ271" s="178"/>
      <c r="RK271" s="178"/>
      <c r="RL271" s="178"/>
      <c r="RM271" s="178"/>
      <c r="RN271" s="178"/>
      <c r="RO271" s="178"/>
      <c r="RP271" s="178"/>
      <c r="RQ271" s="178"/>
      <c r="RR271" s="178"/>
      <c r="RS271" s="178"/>
      <c r="RT271" s="178"/>
      <c r="RU271" s="178"/>
      <c r="RV271" s="178"/>
      <c r="RW271" s="178"/>
      <c r="RX271" s="178"/>
      <c r="RY271" s="178"/>
      <c r="RZ271" s="178"/>
      <c r="SA271" s="178"/>
      <c r="SB271" s="178"/>
      <c r="SC271" s="178"/>
      <c r="SD271" s="178"/>
      <c r="SE271" s="178"/>
      <c r="SF271" s="178"/>
      <c r="SG271" s="178"/>
      <c r="SH271" s="178"/>
      <c r="SI271" s="178"/>
      <c r="SJ271" s="178"/>
      <c r="SK271" s="178"/>
      <c r="SL271" s="178"/>
      <c r="SM271" s="178"/>
      <c r="SN271" s="178"/>
      <c r="SO271" s="178"/>
      <c r="SP271" s="178"/>
      <c r="SQ271" s="178"/>
      <c r="SR271" s="178"/>
      <c r="SS271" s="178"/>
      <c r="ST271" s="178"/>
      <c r="SU271" s="178"/>
      <c r="SV271" s="178"/>
      <c r="SW271" s="178"/>
      <c r="SX271" s="178"/>
      <c r="SY271" s="178"/>
      <c r="SZ271" s="178"/>
      <c r="TA271" s="178"/>
      <c r="TB271" s="178"/>
      <c r="TC271" s="178"/>
      <c r="TD271" s="178"/>
      <c r="TE271" s="178"/>
      <c r="TF271" s="178"/>
      <c r="TG271" s="178"/>
      <c r="TH271" s="178"/>
      <c r="TI271" s="178"/>
      <c r="TJ271" s="178"/>
      <c r="TK271" s="178"/>
      <c r="TL271" s="178"/>
      <c r="TM271" s="178"/>
      <c r="TN271" s="178"/>
      <c r="TO271" s="178"/>
      <c r="TP271" s="178"/>
      <c r="TQ271" s="178"/>
      <c r="TR271" s="178"/>
      <c r="TS271" s="178"/>
      <c r="TT271" s="178"/>
      <c r="TU271" s="178"/>
      <c r="TV271" s="178"/>
      <c r="TW271" s="178"/>
      <c r="TX271" s="178"/>
      <c r="TY271" s="178"/>
      <c r="TZ271" s="178"/>
      <c r="UA271" s="178"/>
      <c r="UB271" s="178"/>
      <c r="UC271" s="178"/>
      <c r="UD271" s="178"/>
      <c r="UE271" s="178"/>
      <c r="UF271" s="178"/>
      <c r="UG271" s="178"/>
      <c r="UH271" s="178"/>
      <c r="UI271" s="178"/>
      <c r="UJ271" s="178"/>
      <c r="UK271" s="178"/>
      <c r="UL271" s="178"/>
      <c r="UM271" s="178"/>
      <c r="UN271" s="178"/>
      <c r="UO271" s="178"/>
      <c r="UP271" s="178"/>
      <c r="UQ271" s="178"/>
      <c r="UR271" s="178"/>
      <c r="US271" s="178"/>
      <c r="UT271" s="178"/>
      <c r="UU271" s="178"/>
      <c r="UV271" s="178"/>
      <c r="UW271" s="178"/>
      <c r="UX271" s="178"/>
      <c r="UY271" s="178"/>
      <c r="UZ271" s="178"/>
      <c r="VA271" s="178"/>
      <c r="VB271" s="178"/>
      <c r="VC271" s="178"/>
      <c r="VD271" s="178"/>
      <c r="VE271" s="178"/>
      <c r="VF271" s="178"/>
      <c r="VG271" s="178"/>
      <c r="VH271" s="178"/>
      <c r="VI271" s="178"/>
      <c r="VJ271" s="178"/>
      <c r="VK271" s="178"/>
      <c r="VL271" s="178"/>
      <c r="VM271" s="178"/>
      <c r="VN271" s="178"/>
      <c r="VO271" s="178"/>
      <c r="VP271" s="178"/>
      <c r="VQ271" s="178"/>
      <c r="VR271" s="178"/>
      <c r="VS271" s="178"/>
      <c r="VT271" s="178"/>
      <c r="VU271" s="178"/>
      <c r="VV271" s="178"/>
      <c r="VW271" s="178"/>
      <c r="VX271" s="178"/>
      <c r="VY271" s="178"/>
      <c r="VZ271" s="178"/>
      <c r="WA271" s="178"/>
      <c r="WB271" s="178"/>
      <c r="WC271" s="178"/>
      <c r="WD271" s="178"/>
      <c r="WE271" s="178"/>
      <c r="WF271" s="178"/>
      <c r="WG271" s="178"/>
      <c r="WH271" s="178"/>
      <c r="WI271" s="178"/>
      <c r="WJ271" s="178"/>
      <c r="WK271" s="178"/>
      <c r="WL271" s="178"/>
      <c r="WM271" s="178"/>
      <c r="WN271" s="178"/>
      <c r="WO271" s="178"/>
      <c r="WP271" s="178"/>
      <c r="WQ271" s="178"/>
      <c r="WR271" s="178"/>
      <c r="WS271" s="178"/>
      <c r="WT271" s="178"/>
      <c r="WU271" s="178"/>
      <c r="WV271" s="178"/>
      <c r="WW271" s="178"/>
      <c r="WX271" s="178"/>
      <c r="WY271" s="178"/>
      <c r="WZ271" s="178"/>
      <c r="XA271" s="178"/>
      <c r="XB271" s="178"/>
      <c r="XC271" s="178"/>
      <c r="XD271" s="178"/>
      <c r="XE271" s="178"/>
      <c r="XF271" s="178"/>
      <c r="XG271" s="178"/>
      <c r="XH271" s="178"/>
      <c r="XI271" s="178"/>
      <c r="XJ271" s="178"/>
      <c r="XK271" s="178"/>
      <c r="XL271" s="178"/>
      <c r="XM271" s="178"/>
      <c r="XN271" s="178"/>
      <c r="XO271" s="178"/>
      <c r="XP271" s="178"/>
      <c r="XQ271" s="178"/>
      <c r="XR271" s="178"/>
      <c r="XS271" s="178"/>
      <c r="XT271" s="178"/>
      <c r="XU271" s="178"/>
      <c r="XV271" s="178"/>
      <c r="XW271" s="178"/>
      <c r="XX271" s="178"/>
      <c r="XY271" s="178"/>
      <c r="XZ271" s="178"/>
      <c r="YA271" s="178"/>
      <c r="YB271" s="178"/>
      <c r="YC271" s="178"/>
      <c r="YD271" s="178"/>
      <c r="YE271" s="178"/>
      <c r="YF271" s="178"/>
      <c r="YG271" s="178"/>
      <c r="YH271" s="178"/>
      <c r="YI271" s="178"/>
      <c r="YJ271" s="178"/>
      <c r="YK271" s="178"/>
      <c r="YL271" s="178"/>
      <c r="YM271" s="178"/>
      <c r="YN271" s="178"/>
      <c r="YO271" s="178"/>
      <c r="YP271" s="178"/>
      <c r="YQ271" s="178"/>
      <c r="YR271" s="178"/>
      <c r="YS271" s="178"/>
      <c r="YT271" s="178"/>
      <c r="YU271" s="178"/>
      <c r="YV271" s="178"/>
      <c r="YW271" s="178"/>
      <c r="YX271" s="178"/>
      <c r="YY271" s="178"/>
      <c r="YZ271" s="178"/>
      <c r="ZA271" s="178"/>
      <c r="ZB271" s="178"/>
      <c r="ZC271" s="178"/>
      <c r="ZD271" s="178"/>
      <c r="ZE271" s="178"/>
      <c r="ZF271" s="178"/>
      <c r="ZG271" s="178"/>
      <c r="ZH271" s="178"/>
    </row>
    <row r="272" s="153" customFormat="1" customHeight="1" spans="1:684">
      <c r="A272" s="290" t="s">
        <v>885</v>
      </c>
      <c r="B272" s="109" t="s">
        <v>875</v>
      </c>
      <c r="C272" s="1369" t="s">
        <v>875</v>
      </c>
      <c r="D272" s="1361">
        <f t="shared" si="38"/>
        <v>0</v>
      </c>
      <c r="E272" s="1367">
        <v>370</v>
      </c>
      <c r="F272" s="1371">
        <f t="shared" si="39"/>
        <v>370</v>
      </c>
      <c r="G272" s="1427">
        <f t="shared" si="40"/>
        <v>370</v>
      </c>
      <c r="H272" s="1428">
        <v>370</v>
      </c>
      <c r="I272" s="1430"/>
      <c r="J272" s="1393">
        <f t="shared" si="41"/>
        <v>0</v>
      </c>
      <c r="K272" s="1431">
        <f t="shared" si="42"/>
        <v>0</v>
      </c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432"/>
      <c r="W272" s="1432"/>
      <c r="X272" s="1432"/>
      <c r="Y272" s="1432"/>
      <c r="Z272" s="1434"/>
      <c r="AA272" s="1432"/>
      <c r="AB272" s="1432"/>
      <c r="AC272" s="1432"/>
      <c r="AD272" s="1432"/>
      <c r="AE272" s="1432"/>
      <c r="AF272" s="1432"/>
      <c r="AG272" s="1338"/>
      <c r="AH272" s="178"/>
      <c r="AI272" s="1339"/>
      <c r="AJ272" s="1339"/>
      <c r="AK272" s="178"/>
      <c r="AL272" s="1339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8"/>
      <c r="BM272" s="178"/>
      <c r="BN272" s="178"/>
      <c r="BO272" s="178"/>
      <c r="BP272" s="178"/>
      <c r="BQ272" s="178"/>
      <c r="BR272" s="178"/>
      <c r="BS272" s="178"/>
      <c r="BT272" s="178"/>
      <c r="BU272" s="178"/>
      <c r="BV272" s="178"/>
      <c r="BW272" s="178"/>
      <c r="BX272" s="178"/>
      <c r="BY272" s="178"/>
      <c r="BZ272" s="178"/>
      <c r="CA272" s="178"/>
      <c r="CB272" s="178"/>
      <c r="CC272" s="178"/>
      <c r="CD272" s="178"/>
      <c r="CE272" s="178"/>
      <c r="CF272" s="178"/>
      <c r="CG272" s="178"/>
      <c r="CH272" s="178"/>
      <c r="CI272" s="178"/>
      <c r="CJ272" s="178"/>
      <c r="CK272" s="178"/>
      <c r="CL272" s="178"/>
      <c r="CM272" s="178"/>
      <c r="CN272" s="178"/>
      <c r="CO272" s="178"/>
      <c r="CP272" s="178"/>
      <c r="CQ272" s="178"/>
      <c r="CR272" s="1340"/>
      <c r="CS272" s="178"/>
      <c r="CT272" s="178"/>
      <c r="CU272" s="178"/>
      <c r="CV272" s="178"/>
      <c r="CW272" s="178"/>
      <c r="CX272" s="178"/>
      <c r="CY272" s="178"/>
      <c r="CZ272" s="178"/>
      <c r="DA272" s="178"/>
      <c r="DB272" s="178"/>
      <c r="DC272" s="178"/>
      <c r="DD272" s="178"/>
      <c r="DE272" s="178"/>
      <c r="DF272" s="178"/>
      <c r="DG272" s="178"/>
      <c r="DH272" s="178"/>
      <c r="DI272" s="178"/>
      <c r="DJ272" s="178"/>
      <c r="DK272" s="178"/>
      <c r="DL272" s="178"/>
      <c r="DM272" s="178"/>
      <c r="DN272" s="178"/>
      <c r="DO272" s="178"/>
      <c r="DP272" s="178"/>
      <c r="DQ272" s="178"/>
      <c r="DR272" s="178"/>
      <c r="DS272" s="178"/>
      <c r="DT272" s="178"/>
      <c r="DU272" s="178"/>
      <c r="DV272" s="178"/>
      <c r="DW272" s="178"/>
      <c r="DX272" s="178"/>
      <c r="DY272" s="178"/>
      <c r="DZ272" s="178"/>
      <c r="EA272" s="178"/>
      <c r="EB272" s="47"/>
      <c r="EC272" s="178"/>
      <c r="ED272" s="178"/>
      <c r="EE272" s="178"/>
      <c r="EF272" s="178"/>
      <c r="EG272" s="178"/>
      <c r="EH272" s="178"/>
      <c r="EI272" s="178"/>
      <c r="EJ272" s="178"/>
      <c r="EK272" s="178"/>
      <c r="EL272" s="178"/>
      <c r="EM272" s="178"/>
      <c r="EN272" s="178"/>
      <c r="EO272" s="178"/>
      <c r="EP272" s="178"/>
      <c r="EQ272" s="178"/>
      <c r="ER272" s="178"/>
      <c r="ES272" s="178"/>
      <c r="ET272" s="178"/>
      <c r="EU272" s="178"/>
      <c r="EV272" s="178"/>
      <c r="EW272" s="178"/>
      <c r="EX272" s="178"/>
      <c r="EY272" s="178"/>
      <c r="EZ272" s="178"/>
      <c r="FA272" s="178"/>
      <c r="FB272" s="178"/>
      <c r="FC272" s="178"/>
      <c r="FD272" s="178"/>
      <c r="FE272" s="178"/>
      <c r="FF272" s="178"/>
      <c r="FG272" s="178"/>
      <c r="FH272" s="178"/>
      <c r="FI272" s="178"/>
      <c r="FJ272" s="178"/>
      <c r="FK272" s="178"/>
      <c r="FL272" s="178"/>
      <c r="FM272" s="178"/>
      <c r="FN272" s="178"/>
      <c r="FO272" s="178"/>
      <c r="FP272" s="178"/>
      <c r="FQ272" s="178"/>
      <c r="FR272" s="178"/>
      <c r="FS272" s="178"/>
      <c r="FT272" s="178"/>
      <c r="FU272" s="178"/>
      <c r="FV272" s="178"/>
      <c r="FW272" s="178"/>
      <c r="FX272" s="178"/>
      <c r="FY272" s="178"/>
      <c r="FZ272" s="178"/>
      <c r="GA272" s="178"/>
      <c r="GB272" s="178"/>
      <c r="GC272" s="178"/>
      <c r="GD272" s="178"/>
      <c r="GE272" s="178"/>
      <c r="GF272" s="178"/>
      <c r="GG272" s="178"/>
      <c r="GH272" s="178"/>
      <c r="GI272" s="178"/>
      <c r="GJ272" s="178"/>
      <c r="GK272" s="178"/>
      <c r="GL272" s="178"/>
      <c r="GM272" s="178"/>
      <c r="GN272" s="178"/>
      <c r="GO272" s="178"/>
      <c r="GP272" s="178"/>
      <c r="GQ272" s="178"/>
      <c r="GR272" s="178"/>
      <c r="GS272" s="178"/>
      <c r="GT272" s="178"/>
      <c r="GU272" s="178"/>
      <c r="GV272" s="178"/>
      <c r="GW272" s="178"/>
      <c r="GX272" s="178"/>
      <c r="GY272" s="178"/>
      <c r="GZ272" s="178"/>
      <c r="HA272" s="178"/>
      <c r="HB272" s="178"/>
      <c r="HC272" s="178"/>
      <c r="HD272" s="178"/>
      <c r="HE272" s="178"/>
      <c r="HF272" s="178"/>
      <c r="HG272" s="178"/>
      <c r="HH272" s="178"/>
      <c r="HI272" s="178"/>
      <c r="HJ272" s="178"/>
      <c r="HK272" s="178"/>
      <c r="HL272" s="178"/>
      <c r="HM272" s="178"/>
      <c r="HN272" s="178"/>
      <c r="HO272" s="178"/>
      <c r="HP272" s="178"/>
      <c r="HQ272" s="178"/>
      <c r="HR272" s="178"/>
      <c r="HS272" s="178"/>
      <c r="HT272" s="178"/>
      <c r="HU272" s="178"/>
      <c r="HV272" s="178"/>
      <c r="HW272" s="178"/>
      <c r="HX272" s="178"/>
      <c r="HY272" s="178"/>
      <c r="HZ272" s="178"/>
      <c r="IA272" s="178"/>
      <c r="IB272" s="178"/>
      <c r="IC272" s="178"/>
      <c r="ID272" s="178"/>
      <c r="IE272" s="178"/>
      <c r="IF272" s="178"/>
      <c r="IG272" s="178"/>
      <c r="IH272" s="178"/>
      <c r="II272" s="178"/>
      <c r="IJ272" s="178"/>
      <c r="IK272" s="178"/>
      <c r="IL272" s="178"/>
      <c r="IM272" s="178"/>
      <c r="IN272" s="178"/>
      <c r="IO272" s="178"/>
      <c r="IP272" s="178"/>
      <c r="IQ272" s="178"/>
      <c r="IR272" s="178"/>
      <c r="IS272" s="178"/>
      <c r="IT272" s="178"/>
      <c r="IU272" s="178"/>
      <c r="IV272" s="178"/>
      <c r="IW272" s="178"/>
      <c r="IX272" s="178"/>
      <c r="IY272" s="178"/>
      <c r="IZ272" s="178"/>
      <c r="JA272" s="178"/>
      <c r="JB272" s="178"/>
      <c r="JC272" s="178"/>
      <c r="JD272" s="178"/>
      <c r="JE272" s="178"/>
      <c r="JF272" s="178"/>
      <c r="JG272" s="178"/>
      <c r="JH272" s="178"/>
      <c r="JI272" s="178"/>
      <c r="JJ272" s="178"/>
      <c r="JK272" s="178"/>
      <c r="JL272" s="178"/>
      <c r="JM272" s="178"/>
      <c r="JN272" s="178"/>
      <c r="JO272" s="178"/>
      <c r="JP272" s="178"/>
      <c r="JQ272" s="178"/>
      <c r="JR272" s="178"/>
      <c r="JS272" s="178"/>
      <c r="JT272" s="178"/>
      <c r="JU272" s="178"/>
      <c r="JV272" s="178"/>
      <c r="JW272" s="178"/>
      <c r="JX272" s="178"/>
      <c r="JY272" s="178"/>
      <c r="JZ272" s="178"/>
      <c r="KA272" s="178"/>
      <c r="KB272" s="178"/>
      <c r="KC272" s="178"/>
      <c r="KD272" s="178"/>
      <c r="KE272" s="178"/>
      <c r="KF272" s="178"/>
      <c r="KG272" s="178"/>
      <c r="KH272" s="178"/>
      <c r="KI272" s="178"/>
      <c r="KJ272" s="178"/>
      <c r="KK272" s="178"/>
      <c r="KL272" s="178"/>
      <c r="KM272" s="178"/>
      <c r="KN272" s="178"/>
      <c r="KO272" s="178"/>
      <c r="KP272" s="178"/>
      <c r="KQ272" s="178"/>
      <c r="KR272" s="178"/>
      <c r="KS272" s="178"/>
      <c r="KT272" s="178"/>
      <c r="KU272" s="178"/>
      <c r="KV272" s="178"/>
      <c r="KW272" s="178"/>
      <c r="KX272" s="178"/>
      <c r="KY272" s="178"/>
      <c r="KZ272" s="178"/>
      <c r="LA272" s="178"/>
      <c r="LB272" s="178"/>
      <c r="LC272" s="178"/>
      <c r="LD272" s="178"/>
      <c r="LE272" s="178"/>
      <c r="LF272" s="178"/>
      <c r="LG272" s="178"/>
      <c r="LH272" s="178"/>
      <c r="LI272" s="178"/>
      <c r="LJ272" s="178"/>
      <c r="LK272" s="178"/>
      <c r="LL272" s="178"/>
      <c r="LM272" s="178"/>
      <c r="LN272" s="178"/>
      <c r="LO272" s="178"/>
      <c r="LP272" s="178"/>
      <c r="LQ272" s="178"/>
      <c r="LR272" s="178"/>
      <c r="LS272" s="178"/>
      <c r="LT272" s="178"/>
      <c r="LU272" s="178"/>
      <c r="LV272" s="178"/>
      <c r="LW272" s="178"/>
      <c r="LX272" s="178"/>
      <c r="LY272" s="178"/>
      <c r="LZ272" s="178"/>
      <c r="MA272" s="178"/>
      <c r="MB272" s="178"/>
      <c r="MC272" s="178"/>
      <c r="MD272" s="178"/>
      <c r="ME272" s="178"/>
      <c r="MF272" s="178"/>
      <c r="MG272" s="178"/>
      <c r="MH272" s="178"/>
      <c r="MI272" s="178"/>
      <c r="MJ272" s="178"/>
      <c r="MK272" s="178"/>
      <c r="ML272" s="178"/>
      <c r="MM272" s="178"/>
      <c r="MN272" s="178"/>
      <c r="MO272" s="178"/>
      <c r="MP272" s="178"/>
      <c r="MQ272" s="178"/>
      <c r="MR272" s="178"/>
      <c r="MS272" s="178"/>
      <c r="MT272" s="178"/>
      <c r="MU272" s="178"/>
      <c r="MV272" s="178"/>
      <c r="MW272" s="178"/>
      <c r="MX272" s="178"/>
      <c r="MY272" s="178"/>
      <c r="MZ272" s="178"/>
      <c r="NA272" s="178"/>
      <c r="NB272" s="178"/>
      <c r="NC272" s="178"/>
      <c r="ND272" s="178"/>
      <c r="NE272" s="178"/>
      <c r="NF272" s="178"/>
      <c r="NG272" s="178"/>
      <c r="NH272" s="178"/>
      <c r="NI272" s="178"/>
      <c r="NJ272" s="178"/>
      <c r="NK272" s="178"/>
      <c r="NL272" s="178"/>
      <c r="NM272" s="178"/>
      <c r="NN272" s="178"/>
      <c r="NO272" s="178"/>
      <c r="NP272" s="178"/>
      <c r="NQ272" s="178"/>
      <c r="NR272" s="178"/>
      <c r="NS272" s="178"/>
      <c r="NT272" s="178"/>
      <c r="NU272" s="178"/>
      <c r="NV272" s="178"/>
      <c r="NW272" s="178"/>
      <c r="NX272" s="178"/>
      <c r="NY272" s="178"/>
      <c r="NZ272" s="178"/>
      <c r="OA272" s="178"/>
      <c r="OB272" s="178"/>
      <c r="OC272" s="178"/>
      <c r="OD272" s="178"/>
      <c r="OE272" s="178"/>
      <c r="OF272" s="178"/>
      <c r="OG272" s="178"/>
      <c r="OH272" s="178"/>
      <c r="OI272" s="178"/>
      <c r="OJ272" s="178"/>
      <c r="OK272" s="178"/>
      <c r="OL272" s="178"/>
      <c r="OM272" s="178"/>
      <c r="ON272" s="178"/>
      <c r="OO272" s="178"/>
      <c r="OP272" s="178"/>
      <c r="OQ272" s="178"/>
      <c r="OR272" s="178"/>
      <c r="OS272" s="178"/>
      <c r="OT272" s="178"/>
      <c r="OU272" s="178"/>
      <c r="OV272" s="178"/>
      <c r="OW272" s="178"/>
      <c r="OX272" s="178"/>
      <c r="OY272" s="178"/>
      <c r="OZ272" s="178"/>
      <c r="PA272" s="178"/>
      <c r="PB272" s="178"/>
      <c r="PC272" s="178"/>
      <c r="PD272" s="178"/>
      <c r="PE272" s="178"/>
      <c r="PF272" s="178"/>
      <c r="PG272" s="178"/>
      <c r="PH272" s="178"/>
      <c r="PI272" s="178"/>
      <c r="PJ272" s="178"/>
      <c r="PK272" s="178"/>
      <c r="PL272" s="178"/>
      <c r="PM272" s="178"/>
      <c r="PN272" s="178"/>
      <c r="PO272" s="178"/>
      <c r="PP272" s="178"/>
      <c r="PQ272" s="178"/>
      <c r="PR272" s="178"/>
      <c r="PS272" s="178"/>
      <c r="PT272" s="178"/>
      <c r="PU272" s="178"/>
      <c r="PV272" s="178"/>
      <c r="PW272" s="178"/>
      <c r="PX272" s="178"/>
      <c r="PY272" s="178"/>
      <c r="PZ272" s="178"/>
      <c r="QA272" s="178"/>
      <c r="QB272" s="178"/>
      <c r="QC272" s="178"/>
      <c r="QD272" s="178"/>
      <c r="QE272" s="178"/>
      <c r="QF272" s="178"/>
      <c r="QG272" s="178"/>
      <c r="QH272" s="178"/>
      <c r="QI272" s="178"/>
      <c r="QJ272" s="178"/>
      <c r="QK272" s="178"/>
      <c r="QL272" s="178"/>
      <c r="QM272" s="178"/>
      <c r="QN272" s="178"/>
      <c r="QO272" s="178"/>
      <c r="QP272" s="178"/>
      <c r="QQ272" s="178"/>
      <c r="QR272" s="178"/>
      <c r="QS272" s="178"/>
      <c r="QT272" s="178"/>
      <c r="QU272" s="178"/>
      <c r="QV272" s="178"/>
      <c r="QW272" s="178"/>
      <c r="QX272" s="178"/>
      <c r="QY272" s="178"/>
      <c r="QZ272" s="178"/>
      <c r="RA272" s="178"/>
      <c r="RB272" s="178"/>
      <c r="RC272" s="178"/>
      <c r="RD272" s="178"/>
      <c r="RE272" s="178"/>
      <c r="RF272" s="178"/>
      <c r="RG272" s="178"/>
      <c r="RH272" s="178"/>
      <c r="RI272" s="178"/>
      <c r="RJ272" s="178"/>
      <c r="RK272" s="178"/>
      <c r="RL272" s="178"/>
      <c r="RM272" s="178"/>
      <c r="RN272" s="178"/>
      <c r="RO272" s="178"/>
      <c r="RP272" s="178"/>
      <c r="RQ272" s="178"/>
      <c r="RR272" s="178"/>
      <c r="RS272" s="178"/>
      <c r="RT272" s="178"/>
      <c r="RU272" s="178"/>
      <c r="RV272" s="178"/>
      <c r="RW272" s="178"/>
      <c r="RX272" s="178"/>
      <c r="RY272" s="178"/>
      <c r="RZ272" s="178"/>
      <c r="SA272" s="178"/>
      <c r="SB272" s="178"/>
      <c r="SC272" s="178"/>
      <c r="SD272" s="178"/>
      <c r="SE272" s="178"/>
      <c r="SF272" s="178"/>
      <c r="SG272" s="178"/>
      <c r="SH272" s="178"/>
      <c r="SI272" s="178"/>
      <c r="SJ272" s="178"/>
      <c r="SK272" s="178"/>
      <c r="SL272" s="178"/>
      <c r="SM272" s="178"/>
      <c r="SN272" s="178"/>
      <c r="SO272" s="178"/>
      <c r="SP272" s="178"/>
      <c r="SQ272" s="178"/>
      <c r="SR272" s="178"/>
      <c r="SS272" s="178"/>
      <c r="ST272" s="178"/>
      <c r="SU272" s="178"/>
      <c r="SV272" s="178"/>
      <c r="SW272" s="178"/>
      <c r="SX272" s="178"/>
      <c r="SY272" s="178"/>
      <c r="SZ272" s="178"/>
      <c r="TA272" s="178"/>
      <c r="TB272" s="178"/>
      <c r="TC272" s="178"/>
      <c r="TD272" s="178"/>
      <c r="TE272" s="178"/>
      <c r="TF272" s="178"/>
      <c r="TG272" s="178"/>
      <c r="TH272" s="178"/>
      <c r="TI272" s="178"/>
      <c r="TJ272" s="178"/>
      <c r="TK272" s="178"/>
      <c r="TL272" s="178"/>
      <c r="TM272" s="178"/>
      <c r="TN272" s="178"/>
      <c r="TO272" s="178"/>
      <c r="TP272" s="178"/>
      <c r="TQ272" s="178"/>
      <c r="TR272" s="178"/>
      <c r="TS272" s="178"/>
      <c r="TT272" s="178"/>
      <c r="TU272" s="178"/>
      <c r="TV272" s="178"/>
      <c r="TW272" s="178"/>
      <c r="TX272" s="178"/>
      <c r="TY272" s="178"/>
      <c r="TZ272" s="178"/>
      <c r="UA272" s="178"/>
      <c r="UB272" s="178"/>
      <c r="UC272" s="178"/>
      <c r="UD272" s="178"/>
      <c r="UE272" s="178"/>
      <c r="UF272" s="178"/>
      <c r="UG272" s="178"/>
      <c r="UH272" s="178"/>
      <c r="UI272" s="178"/>
      <c r="UJ272" s="178"/>
      <c r="UK272" s="178"/>
      <c r="UL272" s="178"/>
      <c r="UM272" s="178"/>
      <c r="UN272" s="178"/>
      <c r="UO272" s="178"/>
      <c r="UP272" s="178"/>
      <c r="UQ272" s="178"/>
      <c r="UR272" s="178"/>
      <c r="US272" s="178"/>
      <c r="UT272" s="178"/>
      <c r="UU272" s="178"/>
      <c r="UV272" s="178"/>
      <c r="UW272" s="178"/>
      <c r="UX272" s="178"/>
      <c r="UY272" s="178"/>
      <c r="UZ272" s="178"/>
      <c r="VA272" s="178"/>
      <c r="VB272" s="178"/>
      <c r="VC272" s="178"/>
      <c r="VD272" s="178"/>
      <c r="VE272" s="178"/>
      <c r="VF272" s="178"/>
      <c r="VG272" s="178"/>
      <c r="VH272" s="178"/>
      <c r="VI272" s="178"/>
      <c r="VJ272" s="178"/>
      <c r="VK272" s="178"/>
      <c r="VL272" s="178"/>
      <c r="VM272" s="178"/>
      <c r="VN272" s="178"/>
      <c r="VO272" s="178"/>
      <c r="VP272" s="178"/>
      <c r="VQ272" s="178"/>
      <c r="VR272" s="178"/>
      <c r="VS272" s="178"/>
      <c r="VT272" s="178"/>
      <c r="VU272" s="178"/>
      <c r="VV272" s="178"/>
      <c r="VW272" s="178"/>
      <c r="VX272" s="178"/>
      <c r="VY272" s="178"/>
      <c r="VZ272" s="178"/>
      <c r="WA272" s="178"/>
      <c r="WB272" s="178"/>
      <c r="WC272" s="178"/>
      <c r="WD272" s="178"/>
      <c r="WE272" s="178"/>
      <c r="WF272" s="178"/>
      <c r="WG272" s="178"/>
      <c r="WH272" s="178"/>
      <c r="WI272" s="178"/>
      <c r="WJ272" s="178"/>
      <c r="WK272" s="178"/>
      <c r="WL272" s="178"/>
      <c r="WM272" s="178"/>
      <c r="WN272" s="178"/>
      <c r="WO272" s="178"/>
      <c r="WP272" s="178"/>
      <c r="WQ272" s="178"/>
      <c r="WR272" s="178"/>
      <c r="WS272" s="178"/>
      <c r="WT272" s="178"/>
      <c r="WU272" s="178"/>
      <c r="WV272" s="178"/>
      <c r="WW272" s="178"/>
      <c r="WX272" s="178"/>
      <c r="WY272" s="178"/>
      <c r="WZ272" s="178"/>
      <c r="XA272" s="178"/>
      <c r="XB272" s="178"/>
      <c r="XC272" s="178"/>
      <c r="XD272" s="178"/>
      <c r="XE272" s="178"/>
      <c r="XF272" s="178"/>
      <c r="XG272" s="178"/>
      <c r="XH272" s="178"/>
      <c r="XI272" s="178"/>
      <c r="XJ272" s="178"/>
      <c r="XK272" s="178"/>
      <c r="XL272" s="178"/>
      <c r="XM272" s="178"/>
      <c r="XN272" s="178"/>
      <c r="XO272" s="178"/>
      <c r="XP272" s="178"/>
      <c r="XQ272" s="178"/>
      <c r="XR272" s="178"/>
      <c r="XS272" s="178"/>
      <c r="XT272" s="178"/>
      <c r="XU272" s="178"/>
      <c r="XV272" s="178"/>
      <c r="XW272" s="178"/>
      <c r="XX272" s="178"/>
      <c r="XY272" s="178"/>
      <c r="XZ272" s="178"/>
      <c r="YA272" s="178"/>
      <c r="YB272" s="178"/>
      <c r="YC272" s="178"/>
      <c r="YD272" s="178"/>
      <c r="YE272" s="178"/>
      <c r="YF272" s="178"/>
      <c r="YG272" s="178"/>
      <c r="YH272" s="178"/>
      <c r="YI272" s="178"/>
      <c r="YJ272" s="178"/>
      <c r="YK272" s="178"/>
      <c r="YL272" s="178"/>
      <c r="YM272" s="178"/>
      <c r="YN272" s="178"/>
      <c r="YO272" s="178"/>
      <c r="YP272" s="178"/>
      <c r="YQ272" s="178"/>
      <c r="YR272" s="178"/>
      <c r="YS272" s="178"/>
      <c r="YT272" s="178"/>
      <c r="YU272" s="178"/>
      <c r="YV272" s="178"/>
      <c r="YW272" s="178"/>
      <c r="YX272" s="178"/>
      <c r="YY272" s="178"/>
      <c r="YZ272" s="178"/>
      <c r="ZA272" s="178"/>
      <c r="ZB272" s="178"/>
      <c r="ZC272" s="178"/>
      <c r="ZD272" s="178"/>
      <c r="ZE272" s="178"/>
      <c r="ZF272" s="178"/>
      <c r="ZG272" s="178"/>
      <c r="ZH272" s="178"/>
    </row>
    <row r="273" s="153" customFormat="1" customHeight="1" spans="1:684">
      <c r="A273" s="290" t="s">
        <v>886</v>
      </c>
      <c r="B273" s="109" t="s">
        <v>875</v>
      </c>
      <c r="C273" s="1369" t="s">
        <v>875</v>
      </c>
      <c r="D273" s="1361">
        <f t="shared" si="38"/>
        <v>0</v>
      </c>
      <c r="E273" s="1367">
        <v>1426</v>
      </c>
      <c r="F273" s="1371">
        <f t="shared" si="39"/>
        <v>1426</v>
      </c>
      <c r="G273" s="1427">
        <f t="shared" si="40"/>
        <v>1426</v>
      </c>
      <c r="H273" s="1428">
        <v>1822</v>
      </c>
      <c r="I273" s="1430"/>
      <c r="J273" s="1393">
        <f t="shared" si="41"/>
        <v>0</v>
      </c>
      <c r="K273" s="1431">
        <f t="shared" si="42"/>
        <v>0</v>
      </c>
      <c r="L273" s="152"/>
      <c r="M273" s="152"/>
      <c r="N273" s="152"/>
      <c r="O273" s="152"/>
      <c r="P273" s="152"/>
      <c r="Q273" s="152"/>
      <c r="R273" s="152"/>
      <c r="S273" s="152"/>
      <c r="T273" s="152"/>
      <c r="U273" s="152"/>
      <c r="V273" s="1432"/>
      <c r="W273" s="1432"/>
      <c r="X273" s="1432"/>
      <c r="Y273" s="1432"/>
      <c r="Z273" s="1434"/>
      <c r="AA273" s="1432"/>
      <c r="AB273" s="1432"/>
      <c r="AC273" s="1432"/>
      <c r="AD273" s="1432"/>
      <c r="AE273" s="1432"/>
      <c r="AF273" s="1432"/>
      <c r="AG273" s="1338"/>
      <c r="AH273" s="178">
        <v>108</v>
      </c>
      <c r="AI273" s="1339"/>
      <c r="AJ273" s="1339"/>
      <c r="AK273" s="178"/>
      <c r="AL273" s="1339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8"/>
      <c r="BM273" s="178"/>
      <c r="BN273" s="178"/>
      <c r="BO273" s="178"/>
      <c r="BP273" s="178"/>
      <c r="BQ273" s="178"/>
      <c r="BR273" s="178"/>
      <c r="BS273" s="178"/>
      <c r="BT273" s="178"/>
      <c r="BU273" s="178"/>
      <c r="BV273" s="178"/>
      <c r="BW273" s="178"/>
      <c r="BX273" s="178"/>
      <c r="BY273" s="178"/>
      <c r="BZ273" s="178"/>
      <c r="CA273" s="178"/>
      <c r="CB273" s="178"/>
      <c r="CC273" s="178"/>
      <c r="CD273" s="178"/>
      <c r="CE273" s="178"/>
      <c r="CF273" s="178"/>
      <c r="CG273" s="178"/>
      <c r="CH273" s="178"/>
      <c r="CI273" s="178"/>
      <c r="CJ273" s="178"/>
      <c r="CK273" s="178"/>
      <c r="CL273" s="178">
        <v>288</v>
      </c>
      <c r="CM273" s="178"/>
      <c r="CN273" s="178"/>
      <c r="CO273" s="178"/>
      <c r="CP273" s="178"/>
      <c r="CQ273" s="178"/>
      <c r="CR273" s="1340"/>
      <c r="CS273" s="178"/>
      <c r="CT273" s="178"/>
      <c r="CU273" s="178"/>
      <c r="CV273" s="178"/>
      <c r="CW273" s="178"/>
      <c r="CX273" s="178"/>
      <c r="CY273" s="178"/>
      <c r="CZ273" s="178"/>
      <c r="DA273" s="178"/>
      <c r="DB273" s="178"/>
      <c r="DC273" s="178"/>
      <c r="DD273" s="178"/>
      <c r="DE273" s="178"/>
      <c r="DF273" s="178"/>
      <c r="DG273" s="178"/>
      <c r="DH273" s="178"/>
      <c r="DI273" s="178"/>
      <c r="DJ273" s="178"/>
      <c r="DK273" s="178"/>
      <c r="DL273" s="178"/>
      <c r="DM273" s="178"/>
      <c r="DN273" s="178"/>
      <c r="DO273" s="178"/>
      <c r="DP273" s="178"/>
      <c r="DQ273" s="178"/>
      <c r="DR273" s="178"/>
      <c r="DS273" s="178"/>
      <c r="DT273" s="178"/>
      <c r="DU273" s="178"/>
      <c r="DV273" s="178"/>
      <c r="DW273" s="178"/>
      <c r="DX273" s="178"/>
      <c r="DY273" s="178"/>
      <c r="DZ273" s="178"/>
      <c r="EA273" s="178"/>
      <c r="EB273" s="47"/>
      <c r="EC273" s="178"/>
      <c r="ED273" s="178"/>
      <c r="EE273" s="178"/>
      <c r="EF273" s="178"/>
      <c r="EG273" s="178"/>
      <c r="EH273" s="178"/>
      <c r="EI273" s="178"/>
      <c r="EJ273" s="178"/>
      <c r="EK273" s="178"/>
      <c r="EL273" s="178"/>
      <c r="EM273" s="178"/>
      <c r="EN273" s="178"/>
      <c r="EO273" s="178"/>
      <c r="EP273" s="178"/>
      <c r="EQ273" s="178"/>
      <c r="ER273" s="178"/>
      <c r="ES273" s="178"/>
      <c r="ET273" s="178"/>
      <c r="EU273" s="178"/>
      <c r="EV273" s="178"/>
      <c r="EW273" s="178"/>
      <c r="EX273" s="178"/>
      <c r="EY273" s="178"/>
      <c r="EZ273" s="178"/>
      <c r="FA273" s="178"/>
      <c r="FB273" s="178"/>
      <c r="FC273" s="178"/>
      <c r="FD273" s="178"/>
      <c r="FE273" s="178"/>
      <c r="FF273" s="178"/>
      <c r="FG273" s="178"/>
      <c r="FH273" s="178"/>
      <c r="FI273" s="178"/>
      <c r="FJ273" s="178"/>
      <c r="FK273" s="178"/>
      <c r="FL273" s="178"/>
      <c r="FM273" s="178"/>
      <c r="FN273" s="178"/>
      <c r="FO273" s="178"/>
      <c r="FP273" s="178"/>
      <c r="FQ273" s="178"/>
      <c r="FR273" s="178"/>
      <c r="FS273" s="178"/>
      <c r="FT273" s="178"/>
      <c r="FU273" s="178"/>
      <c r="FV273" s="178"/>
      <c r="FW273" s="178"/>
      <c r="FX273" s="178"/>
      <c r="FY273" s="178"/>
      <c r="FZ273" s="178"/>
      <c r="GA273" s="178"/>
      <c r="GB273" s="178"/>
      <c r="GC273" s="178"/>
      <c r="GD273" s="178"/>
      <c r="GE273" s="178"/>
      <c r="GF273" s="178"/>
      <c r="GG273" s="178"/>
      <c r="GH273" s="178"/>
      <c r="GI273" s="178"/>
      <c r="GJ273" s="178"/>
      <c r="GK273" s="178"/>
      <c r="GL273" s="178"/>
      <c r="GM273" s="178"/>
      <c r="GN273" s="178"/>
      <c r="GO273" s="178"/>
      <c r="GP273" s="178"/>
      <c r="GQ273" s="178"/>
      <c r="GR273" s="178"/>
      <c r="GS273" s="178"/>
      <c r="GT273" s="178"/>
      <c r="GU273" s="178"/>
      <c r="GV273" s="178"/>
      <c r="GW273" s="178"/>
      <c r="GX273" s="178"/>
      <c r="GY273" s="178"/>
      <c r="GZ273" s="178"/>
      <c r="HA273" s="178"/>
      <c r="HB273" s="178"/>
      <c r="HC273" s="178"/>
      <c r="HD273" s="178"/>
      <c r="HE273" s="178"/>
      <c r="HF273" s="178"/>
      <c r="HG273" s="178"/>
      <c r="HH273" s="178"/>
      <c r="HI273" s="178"/>
      <c r="HJ273" s="178"/>
      <c r="HK273" s="178"/>
      <c r="HL273" s="178"/>
      <c r="HM273" s="178"/>
      <c r="HN273" s="178"/>
      <c r="HO273" s="178"/>
      <c r="HP273" s="178"/>
      <c r="HQ273" s="178"/>
      <c r="HR273" s="178"/>
      <c r="HS273" s="178"/>
      <c r="HT273" s="178"/>
      <c r="HU273" s="178"/>
      <c r="HV273" s="178"/>
      <c r="HW273" s="178"/>
      <c r="HX273" s="178"/>
      <c r="HY273" s="178"/>
      <c r="HZ273" s="178"/>
      <c r="IA273" s="178"/>
      <c r="IB273" s="178"/>
      <c r="IC273" s="178"/>
      <c r="ID273" s="178"/>
      <c r="IE273" s="178"/>
      <c r="IF273" s="178"/>
      <c r="IG273" s="178"/>
      <c r="IH273" s="178"/>
      <c r="II273" s="178"/>
      <c r="IJ273" s="178"/>
      <c r="IK273" s="178"/>
      <c r="IL273" s="178"/>
      <c r="IM273" s="178"/>
      <c r="IN273" s="178"/>
      <c r="IO273" s="178"/>
      <c r="IP273" s="178"/>
      <c r="IQ273" s="178"/>
      <c r="IR273" s="178"/>
      <c r="IS273" s="178"/>
      <c r="IT273" s="178"/>
      <c r="IU273" s="178"/>
      <c r="IV273" s="178"/>
      <c r="IW273" s="178"/>
      <c r="IX273" s="178"/>
      <c r="IY273" s="178"/>
      <c r="IZ273" s="178"/>
      <c r="JA273" s="178"/>
      <c r="JB273" s="178"/>
      <c r="JC273" s="178"/>
      <c r="JD273" s="178"/>
      <c r="JE273" s="178"/>
      <c r="JF273" s="178"/>
      <c r="JG273" s="178"/>
      <c r="JH273" s="178"/>
      <c r="JI273" s="178"/>
      <c r="JJ273" s="178"/>
      <c r="JK273" s="178"/>
      <c r="JL273" s="178"/>
      <c r="JM273" s="178"/>
      <c r="JN273" s="178"/>
      <c r="JO273" s="178"/>
      <c r="JP273" s="178"/>
      <c r="JQ273" s="178"/>
      <c r="JR273" s="178"/>
      <c r="JS273" s="178"/>
      <c r="JT273" s="178"/>
      <c r="JU273" s="178"/>
      <c r="JV273" s="178"/>
      <c r="JW273" s="178"/>
      <c r="JX273" s="178"/>
      <c r="JY273" s="178"/>
      <c r="JZ273" s="178"/>
      <c r="KA273" s="178"/>
      <c r="KB273" s="178"/>
      <c r="KC273" s="178"/>
      <c r="KD273" s="178"/>
      <c r="KE273" s="178"/>
      <c r="KF273" s="178"/>
      <c r="KG273" s="178"/>
      <c r="KH273" s="178"/>
      <c r="KI273" s="178"/>
      <c r="KJ273" s="178"/>
      <c r="KK273" s="178"/>
      <c r="KL273" s="178"/>
      <c r="KM273" s="178"/>
      <c r="KN273" s="178"/>
      <c r="KO273" s="178"/>
      <c r="KP273" s="178"/>
      <c r="KQ273" s="178"/>
      <c r="KR273" s="178"/>
      <c r="KS273" s="178"/>
      <c r="KT273" s="178"/>
      <c r="KU273" s="178"/>
      <c r="KV273" s="178"/>
      <c r="KW273" s="178"/>
      <c r="KX273" s="178"/>
      <c r="KY273" s="178"/>
      <c r="KZ273" s="178"/>
      <c r="LA273" s="178"/>
      <c r="LB273" s="178"/>
      <c r="LC273" s="178"/>
      <c r="LD273" s="178"/>
      <c r="LE273" s="178"/>
      <c r="LF273" s="178"/>
      <c r="LG273" s="178"/>
      <c r="LH273" s="178"/>
      <c r="LI273" s="178"/>
      <c r="LJ273" s="178"/>
      <c r="LK273" s="178"/>
      <c r="LL273" s="178"/>
      <c r="LM273" s="178"/>
      <c r="LN273" s="178"/>
      <c r="LO273" s="178"/>
      <c r="LP273" s="178"/>
      <c r="LQ273" s="178"/>
      <c r="LR273" s="178"/>
      <c r="LS273" s="178"/>
      <c r="LT273" s="178"/>
      <c r="LU273" s="178"/>
      <c r="LV273" s="178"/>
      <c r="LW273" s="178"/>
      <c r="LX273" s="178"/>
      <c r="LY273" s="178"/>
      <c r="LZ273" s="178"/>
      <c r="MA273" s="178"/>
      <c r="MB273" s="178"/>
      <c r="MC273" s="178"/>
      <c r="MD273" s="178"/>
      <c r="ME273" s="178"/>
      <c r="MF273" s="178"/>
      <c r="MG273" s="178"/>
      <c r="MH273" s="178"/>
      <c r="MI273" s="178"/>
      <c r="MJ273" s="178"/>
      <c r="MK273" s="178"/>
      <c r="ML273" s="178"/>
      <c r="MM273" s="178"/>
      <c r="MN273" s="178"/>
      <c r="MO273" s="178"/>
      <c r="MP273" s="178"/>
      <c r="MQ273" s="178"/>
      <c r="MR273" s="178"/>
      <c r="MS273" s="178"/>
      <c r="MT273" s="178"/>
      <c r="MU273" s="178"/>
      <c r="MV273" s="178"/>
      <c r="MW273" s="178"/>
      <c r="MX273" s="178"/>
      <c r="MY273" s="178"/>
      <c r="MZ273" s="178"/>
      <c r="NA273" s="178"/>
      <c r="NB273" s="178"/>
      <c r="NC273" s="178"/>
      <c r="ND273" s="178"/>
      <c r="NE273" s="178"/>
      <c r="NF273" s="178"/>
      <c r="NG273" s="178"/>
      <c r="NH273" s="178"/>
      <c r="NI273" s="178"/>
      <c r="NJ273" s="178"/>
      <c r="NK273" s="178"/>
      <c r="NL273" s="178"/>
      <c r="NM273" s="178"/>
      <c r="NN273" s="178"/>
      <c r="NO273" s="178"/>
      <c r="NP273" s="178"/>
      <c r="NQ273" s="178"/>
      <c r="NR273" s="178"/>
      <c r="NS273" s="178"/>
      <c r="NT273" s="178"/>
      <c r="NU273" s="178"/>
      <c r="NV273" s="178"/>
      <c r="NW273" s="178"/>
      <c r="NX273" s="178"/>
      <c r="NY273" s="178"/>
      <c r="NZ273" s="178"/>
      <c r="OA273" s="178"/>
      <c r="OB273" s="178"/>
      <c r="OC273" s="178"/>
      <c r="OD273" s="178"/>
      <c r="OE273" s="178"/>
      <c r="OF273" s="178"/>
      <c r="OG273" s="178"/>
      <c r="OH273" s="178"/>
      <c r="OI273" s="178"/>
      <c r="OJ273" s="178"/>
      <c r="OK273" s="178"/>
      <c r="OL273" s="178"/>
      <c r="OM273" s="178"/>
      <c r="ON273" s="178"/>
      <c r="OO273" s="178"/>
      <c r="OP273" s="178"/>
      <c r="OQ273" s="178"/>
      <c r="OR273" s="178"/>
      <c r="OS273" s="178"/>
      <c r="OT273" s="178"/>
      <c r="OU273" s="178"/>
      <c r="OV273" s="178"/>
      <c r="OW273" s="178"/>
      <c r="OX273" s="178"/>
      <c r="OY273" s="178"/>
      <c r="OZ273" s="178"/>
      <c r="PA273" s="178"/>
      <c r="PB273" s="178"/>
      <c r="PC273" s="178"/>
      <c r="PD273" s="178"/>
      <c r="PE273" s="178"/>
      <c r="PF273" s="178"/>
      <c r="PG273" s="178"/>
      <c r="PH273" s="178"/>
      <c r="PI273" s="178"/>
      <c r="PJ273" s="178"/>
      <c r="PK273" s="178"/>
      <c r="PL273" s="178"/>
      <c r="PM273" s="178"/>
      <c r="PN273" s="178"/>
      <c r="PO273" s="178"/>
      <c r="PP273" s="178"/>
      <c r="PQ273" s="178"/>
      <c r="PR273" s="178"/>
      <c r="PS273" s="178"/>
      <c r="PT273" s="178"/>
      <c r="PU273" s="178"/>
      <c r="PV273" s="178"/>
      <c r="PW273" s="178"/>
      <c r="PX273" s="178"/>
      <c r="PY273" s="178"/>
      <c r="PZ273" s="178"/>
      <c r="QA273" s="178"/>
      <c r="QB273" s="178"/>
      <c r="QC273" s="178"/>
      <c r="QD273" s="178"/>
      <c r="QE273" s="178"/>
      <c r="QF273" s="178"/>
      <c r="QG273" s="178"/>
      <c r="QH273" s="178"/>
      <c r="QI273" s="178"/>
      <c r="QJ273" s="178"/>
      <c r="QK273" s="178"/>
      <c r="QL273" s="178"/>
      <c r="QM273" s="178"/>
      <c r="QN273" s="178"/>
      <c r="QO273" s="178"/>
      <c r="QP273" s="178"/>
      <c r="QQ273" s="178"/>
      <c r="QR273" s="178"/>
      <c r="QS273" s="178"/>
      <c r="QT273" s="178"/>
      <c r="QU273" s="178"/>
      <c r="QV273" s="178"/>
      <c r="QW273" s="178"/>
      <c r="QX273" s="178"/>
      <c r="QY273" s="178"/>
      <c r="QZ273" s="178"/>
      <c r="RA273" s="178"/>
      <c r="RB273" s="178"/>
      <c r="RC273" s="178"/>
      <c r="RD273" s="178"/>
      <c r="RE273" s="178"/>
      <c r="RF273" s="178"/>
      <c r="RG273" s="178"/>
      <c r="RH273" s="178"/>
      <c r="RI273" s="178"/>
      <c r="RJ273" s="178"/>
      <c r="RK273" s="178"/>
      <c r="RL273" s="178"/>
      <c r="RM273" s="178"/>
      <c r="RN273" s="178"/>
      <c r="RO273" s="178"/>
      <c r="RP273" s="178"/>
      <c r="RQ273" s="178"/>
      <c r="RR273" s="178"/>
      <c r="RS273" s="178"/>
      <c r="RT273" s="178"/>
      <c r="RU273" s="178"/>
      <c r="RV273" s="178"/>
      <c r="RW273" s="178"/>
      <c r="RX273" s="178"/>
      <c r="RY273" s="178"/>
      <c r="RZ273" s="178"/>
      <c r="SA273" s="178"/>
      <c r="SB273" s="178"/>
      <c r="SC273" s="178"/>
      <c r="SD273" s="178"/>
      <c r="SE273" s="178"/>
      <c r="SF273" s="178"/>
      <c r="SG273" s="178"/>
      <c r="SH273" s="178"/>
      <c r="SI273" s="178"/>
      <c r="SJ273" s="178"/>
      <c r="SK273" s="178"/>
      <c r="SL273" s="178"/>
      <c r="SM273" s="178"/>
      <c r="SN273" s="178"/>
      <c r="SO273" s="178"/>
      <c r="SP273" s="178"/>
      <c r="SQ273" s="178"/>
      <c r="SR273" s="178"/>
      <c r="SS273" s="178"/>
      <c r="ST273" s="178"/>
      <c r="SU273" s="178"/>
      <c r="SV273" s="178"/>
      <c r="SW273" s="178"/>
      <c r="SX273" s="178"/>
      <c r="SY273" s="178"/>
      <c r="SZ273" s="178"/>
      <c r="TA273" s="178"/>
      <c r="TB273" s="178"/>
      <c r="TC273" s="178"/>
      <c r="TD273" s="178"/>
      <c r="TE273" s="178"/>
      <c r="TF273" s="178"/>
      <c r="TG273" s="178"/>
      <c r="TH273" s="178"/>
      <c r="TI273" s="178"/>
      <c r="TJ273" s="178"/>
      <c r="TK273" s="178"/>
      <c r="TL273" s="178"/>
      <c r="TM273" s="178"/>
      <c r="TN273" s="178"/>
      <c r="TO273" s="178"/>
      <c r="TP273" s="178"/>
      <c r="TQ273" s="178"/>
      <c r="TR273" s="178"/>
      <c r="TS273" s="178"/>
      <c r="TT273" s="178"/>
      <c r="TU273" s="178"/>
      <c r="TV273" s="178"/>
      <c r="TW273" s="178"/>
      <c r="TX273" s="178"/>
      <c r="TY273" s="178"/>
      <c r="TZ273" s="178"/>
      <c r="UA273" s="178"/>
      <c r="UB273" s="178"/>
      <c r="UC273" s="178"/>
      <c r="UD273" s="178"/>
      <c r="UE273" s="178"/>
      <c r="UF273" s="178"/>
      <c r="UG273" s="178"/>
      <c r="UH273" s="178"/>
      <c r="UI273" s="178"/>
      <c r="UJ273" s="178"/>
      <c r="UK273" s="178"/>
      <c r="UL273" s="178"/>
      <c r="UM273" s="178"/>
      <c r="UN273" s="178"/>
      <c r="UO273" s="178"/>
      <c r="UP273" s="178"/>
      <c r="UQ273" s="178"/>
      <c r="UR273" s="178"/>
      <c r="US273" s="178"/>
      <c r="UT273" s="178"/>
      <c r="UU273" s="178"/>
      <c r="UV273" s="178"/>
      <c r="UW273" s="178"/>
      <c r="UX273" s="178"/>
      <c r="UY273" s="178"/>
      <c r="UZ273" s="178"/>
      <c r="VA273" s="178"/>
      <c r="VB273" s="178"/>
      <c r="VC273" s="178"/>
      <c r="VD273" s="178"/>
      <c r="VE273" s="178"/>
      <c r="VF273" s="178"/>
      <c r="VG273" s="178"/>
      <c r="VH273" s="178"/>
      <c r="VI273" s="178"/>
      <c r="VJ273" s="178"/>
      <c r="VK273" s="178"/>
      <c r="VL273" s="178"/>
      <c r="VM273" s="178"/>
      <c r="VN273" s="178"/>
      <c r="VO273" s="178"/>
      <c r="VP273" s="178"/>
      <c r="VQ273" s="178"/>
      <c r="VR273" s="178"/>
      <c r="VS273" s="178"/>
      <c r="VT273" s="178"/>
      <c r="VU273" s="178"/>
      <c r="VV273" s="178"/>
      <c r="VW273" s="178"/>
      <c r="VX273" s="178"/>
      <c r="VY273" s="178"/>
      <c r="VZ273" s="178"/>
      <c r="WA273" s="178"/>
      <c r="WB273" s="178"/>
      <c r="WC273" s="178"/>
      <c r="WD273" s="178"/>
      <c r="WE273" s="178"/>
      <c r="WF273" s="178"/>
      <c r="WG273" s="178"/>
      <c r="WH273" s="178"/>
      <c r="WI273" s="178"/>
      <c r="WJ273" s="178"/>
      <c r="WK273" s="178"/>
      <c r="WL273" s="178"/>
      <c r="WM273" s="178"/>
      <c r="WN273" s="178"/>
      <c r="WO273" s="178"/>
      <c r="WP273" s="178"/>
      <c r="WQ273" s="178"/>
      <c r="WR273" s="178"/>
      <c r="WS273" s="178"/>
      <c r="WT273" s="178"/>
      <c r="WU273" s="178"/>
      <c r="WV273" s="178"/>
      <c r="WW273" s="178"/>
      <c r="WX273" s="178"/>
      <c r="WY273" s="178"/>
      <c r="WZ273" s="178"/>
      <c r="XA273" s="178"/>
      <c r="XB273" s="178"/>
      <c r="XC273" s="178"/>
      <c r="XD273" s="178"/>
      <c r="XE273" s="178"/>
      <c r="XF273" s="178"/>
      <c r="XG273" s="178"/>
      <c r="XH273" s="178"/>
      <c r="XI273" s="178"/>
      <c r="XJ273" s="178"/>
      <c r="XK273" s="178"/>
      <c r="XL273" s="178"/>
      <c r="XM273" s="178"/>
      <c r="XN273" s="178"/>
      <c r="XO273" s="178"/>
      <c r="XP273" s="178"/>
      <c r="XQ273" s="178"/>
      <c r="XR273" s="178"/>
      <c r="XS273" s="178"/>
      <c r="XT273" s="178"/>
      <c r="XU273" s="178"/>
      <c r="XV273" s="178"/>
      <c r="XW273" s="178"/>
      <c r="XX273" s="178"/>
      <c r="XY273" s="178"/>
      <c r="XZ273" s="178"/>
      <c r="YA273" s="178"/>
      <c r="YB273" s="178"/>
      <c r="YC273" s="178"/>
      <c r="YD273" s="178"/>
      <c r="YE273" s="178"/>
      <c r="YF273" s="178"/>
      <c r="YG273" s="178"/>
      <c r="YH273" s="178"/>
      <c r="YI273" s="178"/>
      <c r="YJ273" s="178"/>
      <c r="YK273" s="178"/>
      <c r="YL273" s="178"/>
      <c r="YM273" s="178"/>
      <c r="YN273" s="178"/>
      <c r="YO273" s="178"/>
      <c r="YP273" s="178"/>
      <c r="YQ273" s="178"/>
      <c r="YR273" s="178"/>
      <c r="YS273" s="178"/>
      <c r="YT273" s="178"/>
      <c r="YU273" s="178"/>
      <c r="YV273" s="178"/>
      <c r="YW273" s="178"/>
      <c r="YX273" s="178"/>
      <c r="YY273" s="178"/>
      <c r="YZ273" s="178"/>
      <c r="ZA273" s="178"/>
      <c r="ZB273" s="178"/>
      <c r="ZC273" s="178"/>
      <c r="ZD273" s="178"/>
      <c r="ZE273" s="178"/>
      <c r="ZF273" s="178"/>
      <c r="ZG273" s="178"/>
      <c r="ZH273" s="178"/>
    </row>
    <row r="274" s="153" customFormat="1" customHeight="1" spans="1:684">
      <c r="A274" s="290" t="s">
        <v>887</v>
      </c>
      <c r="B274" s="109" t="s">
        <v>875</v>
      </c>
      <c r="C274" s="1369" t="s">
        <v>875</v>
      </c>
      <c r="D274" s="1361">
        <f t="shared" si="38"/>
        <v>712</v>
      </c>
      <c r="E274" s="1367">
        <v>760</v>
      </c>
      <c r="F274" s="1371">
        <f t="shared" si="39"/>
        <v>1472</v>
      </c>
      <c r="G274" s="1427">
        <f t="shared" si="40"/>
        <v>1472</v>
      </c>
      <c r="H274" s="1428">
        <v>1868</v>
      </c>
      <c r="I274" s="1430"/>
      <c r="J274" s="1393">
        <f t="shared" si="41"/>
        <v>0</v>
      </c>
      <c r="K274" s="1431">
        <f t="shared" si="42"/>
        <v>0</v>
      </c>
      <c r="L274" s="152"/>
      <c r="M274" s="152"/>
      <c r="N274" s="152"/>
      <c r="O274" s="152"/>
      <c r="P274" s="152"/>
      <c r="Q274" s="152"/>
      <c r="R274" s="152"/>
      <c r="S274" s="152"/>
      <c r="T274" s="152"/>
      <c r="U274" s="152"/>
      <c r="V274" s="1432"/>
      <c r="W274" s="1432"/>
      <c r="X274" s="1432"/>
      <c r="Y274" s="1432"/>
      <c r="Z274" s="1434"/>
      <c r="AA274" s="1432"/>
      <c r="AB274" s="1432"/>
      <c r="AC274" s="1432"/>
      <c r="AD274" s="1432"/>
      <c r="AE274" s="1432"/>
      <c r="AF274" s="1432"/>
      <c r="AG274" s="1338"/>
      <c r="AH274" s="178">
        <v>108</v>
      </c>
      <c r="AI274" s="1339"/>
      <c r="AJ274" s="1339"/>
      <c r="AK274" s="178"/>
      <c r="AL274" s="1339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8"/>
      <c r="CD274" s="178"/>
      <c r="CE274" s="178"/>
      <c r="CF274" s="178"/>
      <c r="CG274" s="178"/>
      <c r="CH274" s="178"/>
      <c r="CI274" s="178"/>
      <c r="CJ274" s="178"/>
      <c r="CK274" s="178"/>
      <c r="CL274" s="178">
        <v>288</v>
      </c>
      <c r="CM274" s="178"/>
      <c r="CN274" s="178"/>
      <c r="CO274" s="178"/>
      <c r="CP274" s="178"/>
      <c r="CQ274" s="178"/>
      <c r="CR274" s="1340"/>
      <c r="CS274" s="178"/>
      <c r="CT274" s="178"/>
      <c r="CU274" s="178"/>
      <c r="CV274" s="178"/>
      <c r="CW274" s="178"/>
      <c r="CX274" s="178"/>
      <c r="CY274" s="178"/>
      <c r="CZ274" s="178"/>
      <c r="DA274" s="178"/>
      <c r="DB274" s="178"/>
      <c r="DC274" s="178"/>
      <c r="DD274" s="178"/>
      <c r="DE274" s="178"/>
      <c r="DF274" s="178"/>
      <c r="DG274" s="178"/>
      <c r="DH274" s="178"/>
      <c r="DI274" s="178"/>
      <c r="DJ274" s="178"/>
      <c r="DK274" s="178"/>
      <c r="DL274" s="178"/>
      <c r="DM274" s="178"/>
      <c r="DN274" s="178"/>
      <c r="DO274" s="178"/>
      <c r="DP274" s="178"/>
      <c r="DQ274" s="178"/>
      <c r="DR274" s="178"/>
      <c r="DS274" s="178"/>
      <c r="DT274" s="178"/>
      <c r="DU274" s="178"/>
      <c r="DV274" s="178"/>
      <c r="DW274" s="178"/>
      <c r="DX274" s="178"/>
      <c r="DY274" s="178"/>
      <c r="DZ274" s="178"/>
      <c r="EA274" s="178"/>
      <c r="EB274" s="47"/>
      <c r="EC274" s="178"/>
      <c r="ED274" s="178"/>
      <c r="EE274" s="178"/>
      <c r="EF274" s="178"/>
      <c r="EG274" s="178"/>
      <c r="EH274" s="178"/>
      <c r="EI274" s="178"/>
      <c r="EJ274" s="178"/>
      <c r="EK274" s="178"/>
      <c r="EL274" s="178"/>
      <c r="EM274" s="178"/>
      <c r="EN274" s="178"/>
      <c r="EO274" s="178"/>
      <c r="EP274" s="178"/>
      <c r="EQ274" s="178"/>
      <c r="ER274" s="178"/>
      <c r="ES274" s="178"/>
      <c r="ET274" s="178"/>
      <c r="EU274" s="178"/>
      <c r="EV274" s="178"/>
      <c r="EW274" s="178"/>
      <c r="EX274" s="178"/>
      <c r="EY274" s="178"/>
      <c r="EZ274" s="178"/>
      <c r="FA274" s="178"/>
      <c r="FB274" s="178"/>
      <c r="FC274" s="178"/>
      <c r="FD274" s="178"/>
      <c r="FE274" s="178"/>
      <c r="FF274" s="178"/>
      <c r="FG274" s="178"/>
      <c r="FH274" s="178"/>
      <c r="FI274" s="178"/>
      <c r="FJ274" s="178"/>
      <c r="FK274" s="178"/>
      <c r="FL274" s="178"/>
      <c r="FM274" s="178"/>
      <c r="FN274" s="178"/>
      <c r="FO274" s="178"/>
      <c r="FP274" s="178"/>
      <c r="FQ274" s="178"/>
      <c r="FR274" s="178"/>
      <c r="FS274" s="178"/>
      <c r="FT274" s="178"/>
      <c r="FU274" s="178"/>
      <c r="FV274" s="178"/>
      <c r="FW274" s="178"/>
      <c r="FX274" s="178"/>
      <c r="FY274" s="178"/>
      <c r="FZ274" s="178"/>
      <c r="GA274" s="178"/>
      <c r="GB274" s="178"/>
      <c r="GC274" s="178"/>
      <c r="GD274" s="178"/>
      <c r="GE274" s="178"/>
      <c r="GF274" s="178"/>
      <c r="GG274" s="178"/>
      <c r="GH274" s="178"/>
      <c r="GI274" s="178"/>
      <c r="GJ274" s="178"/>
      <c r="GK274" s="178"/>
      <c r="GL274" s="178"/>
      <c r="GM274" s="178"/>
      <c r="GN274" s="178"/>
      <c r="GO274" s="178"/>
      <c r="GP274" s="178"/>
      <c r="GQ274" s="178"/>
      <c r="GR274" s="178"/>
      <c r="GS274" s="178"/>
      <c r="GT274" s="178"/>
      <c r="GU274" s="178"/>
      <c r="GV274" s="178"/>
      <c r="GW274" s="178"/>
      <c r="GX274" s="178"/>
      <c r="GY274" s="178"/>
      <c r="GZ274" s="178"/>
      <c r="HA274" s="178"/>
      <c r="HB274" s="178"/>
      <c r="HC274" s="178"/>
      <c r="HD274" s="178"/>
      <c r="HE274" s="178"/>
      <c r="HF274" s="178"/>
      <c r="HG274" s="178"/>
      <c r="HH274" s="178"/>
      <c r="HI274" s="178"/>
      <c r="HJ274" s="178"/>
      <c r="HK274" s="178"/>
      <c r="HL274" s="178"/>
      <c r="HM274" s="178"/>
      <c r="HN274" s="178"/>
      <c r="HO274" s="178"/>
      <c r="HP274" s="178"/>
      <c r="HQ274" s="178"/>
      <c r="HR274" s="178"/>
      <c r="HS274" s="178"/>
      <c r="HT274" s="178"/>
      <c r="HU274" s="178"/>
      <c r="HV274" s="178"/>
      <c r="HW274" s="178"/>
      <c r="HX274" s="178"/>
      <c r="HY274" s="178"/>
      <c r="HZ274" s="178"/>
      <c r="IA274" s="178"/>
      <c r="IB274" s="178"/>
      <c r="IC274" s="178"/>
      <c r="ID274" s="178"/>
      <c r="IE274" s="178"/>
      <c r="IF274" s="178"/>
      <c r="IG274" s="178"/>
      <c r="IH274" s="178"/>
      <c r="II274" s="178"/>
      <c r="IJ274" s="178"/>
      <c r="IK274" s="178"/>
      <c r="IL274" s="178"/>
      <c r="IM274" s="178"/>
      <c r="IN274" s="178"/>
      <c r="IO274" s="178"/>
      <c r="IP274" s="178"/>
      <c r="IQ274" s="178"/>
      <c r="IR274" s="178"/>
      <c r="IS274" s="178"/>
      <c r="IT274" s="178"/>
      <c r="IU274" s="178"/>
      <c r="IV274" s="178"/>
      <c r="IW274" s="178"/>
      <c r="IX274" s="178"/>
      <c r="IY274" s="178"/>
      <c r="IZ274" s="178"/>
      <c r="JA274" s="178"/>
      <c r="JB274" s="178"/>
      <c r="JC274" s="178"/>
      <c r="JD274" s="178"/>
      <c r="JE274" s="178"/>
      <c r="JF274" s="178"/>
      <c r="JG274" s="178"/>
      <c r="JH274" s="178"/>
      <c r="JI274" s="178"/>
      <c r="JJ274" s="178"/>
      <c r="JK274" s="178"/>
      <c r="JL274" s="178"/>
      <c r="JM274" s="178"/>
      <c r="JN274" s="178"/>
      <c r="JO274" s="178"/>
      <c r="JP274" s="178"/>
      <c r="JQ274" s="178"/>
      <c r="JR274" s="178"/>
      <c r="JS274" s="178"/>
      <c r="JT274" s="178"/>
      <c r="JU274" s="178"/>
      <c r="JV274" s="178"/>
      <c r="JW274" s="178"/>
      <c r="JX274" s="178"/>
      <c r="JY274" s="178"/>
      <c r="JZ274" s="178"/>
      <c r="KA274" s="178"/>
      <c r="KB274" s="178"/>
      <c r="KC274" s="178"/>
      <c r="KD274" s="178"/>
      <c r="KE274" s="178"/>
      <c r="KF274" s="178"/>
      <c r="KG274" s="178"/>
      <c r="KH274" s="178"/>
      <c r="KI274" s="178"/>
      <c r="KJ274" s="178"/>
      <c r="KK274" s="178"/>
      <c r="KL274" s="178"/>
      <c r="KM274" s="178"/>
      <c r="KN274" s="178"/>
      <c r="KO274" s="178"/>
      <c r="KP274" s="178"/>
      <c r="KQ274" s="178"/>
      <c r="KR274" s="178"/>
      <c r="KS274" s="178"/>
      <c r="KT274" s="178"/>
      <c r="KU274" s="178"/>
      <c r="KV274" s="178"/>
      <c r="KW274" s="178"/>
      <c r="KX274" s="178"/>
      <c r="KY274" s="178"/>
      <c r="KZ274" s="178"/>
      <c r="LA274" s="178"/>
      <c r="LB274" s="178"/>
      <c r="LC274" s="178"/>
      <c r="LD274" s="178"/>
      <c r="LE274" s="178"/>
      <c r="LF274" s="178"/>
      <c r="LG274" s="178"/>
      <c r="LH274" s="178"/>
      <c r="LI274" s="178"/>
      <c r="LJ274" s="178"/>
      <c r="LK274" s="178"/>
      <c r="LL274" s="178"/>
      <c r="LM274" s="178"/>
      <c r="LN274" s="178"/>
      <c r="LO274" s="178"/>
      <c r="LP274" s="178"/>
      <c r="LQ274" s="178"/>
      <c r="LR274" s="178"/>
      <c r="LS274" s="178"/>
      <c r="LT274" s="178"/>
      <c r="LU274" s="178"/>
      <c r="LV274" s="178"/>
      <c r="LW274" s="178"/>
      <c r="LX274" s="178"/>
      <c r="LY274" s="178"/>
      <c r="LZ274" s="178"/>
      <c r="MA274" s="178"/>
      <c r="MB274" s="178"/>
      <c r="MC274" s="178"/>
      <c r="MD274" s="178"/>
      <c r="ME274" s="178"/>
      <c r="MF274" s="178"/>
      <c r="MG274" s="178"/>
      <c r="MH274" s="178"/>
      <c r="MI274" s="178"/>
      <c r="MJ274" s="178"/>
      <c r="MK274" s="178"/>
      <c r="ML274" s="178"/>
      <c r="MM274" s="178"/>
      <c r="MN274" s="178"/>
      <c r="MO274" s="178"/>
      <c r="MP274" s="178"/>
      <c r="MQ274" s="178"/>
      <c r="MR274" s="178"/>
      <c r="MS274" s="178"/>
      <c r="MT274" s="178"/>
      <c r="MU274" s="178"/>
      <c r="MV274" s="178"/>
      <c r="MW274" s="178"/>
      <c r="MX274" s="178"/>
      <c r="MY274" s="178"/>
      <c r="MZ274" s="178"/>
      <c r="NA274" s="178"/>
      <c r="NB274" s="178"/>
      <c r="NC274" s="178"/>
      <c r="ND274" s="178"/>
      <c r="NE274" s="178"/>
      <c r="NF274" s="178"/>
      <c r="NG274" s="178"/>
      <c r="NH274" s="178"/>
      <c r="NI274" s="178"/>
      <c r="NJ274" s="178"/>
      <c r="NK274" s="178"/>
      <c r="NL274" s="178"/>
      <c r="NM274" s="178"/>
      <c r="NN274" s="178"/>
      <c r="NO274" s="178"/>
      <c r="NP274" s="178"/>
      <c r="NQ274" s="178"/>
      <c r="NR274" s="178"/>
      <c r="NS274" s="178"/>
      <c r="NT274" s="178"/>
      <c r="NU274" s="178"/>
      <c r="NV274" s="178"/>
      <c r="NW274" s="178"/>
      <c r="NX274" s="178"/>
      <c r="NY274" s="178"/>
      <c r="NZ274" s="178"/>
      <c r="OA274" s="178"/>
      <c r="OB274" s="178"/>
      <c r="OC274" s="178"/>
      <c r="OD274" s="178"/>
      <c r="OE274" s="178"/>
      <c r="OF274" s="178"/>
      <c r="OG274" s="178"/>
      <c r="OH274" s="178"/>
      <c r="OI274" s="178"/>
      <c r="OJ274" s="178"/>
      <c r="OK274" s="178"/>
      <c r="OL274" s="178"/>
      <c r="OM274" s="178"/>
      <c r="ON274" s="178"/>
      <c r="OO274" s="178"/>
      <c r="OP274" s="178"/>
      <c r="OQ274" s="178"/>
      <c r="OR274" s="178"/>
      <c r="OS274" s="178"/>
      <c r="OT274" s="178"/>
      <c r="OU274" s="178"/>
      <c r="OV274" s="178"/>
      <c r="OW274" s="178"/>
      <c r="OX274" s="178"/>
      <c r="OY274" s="178"/>
      <c r="OZ274" s="178"/>
      <c r="PA274" s="178"/>
      <c r="PB274" s="178"/>
      <c r="PC274" s="178"/>
      <c r="PD274" s="178"/>
      <c r="PE274" s="178"/>
      <c r="PF274" s="178"/>
      <c r="PG274" s="178"/>
      <c r="PH274" s="178"/>
      <c r="PI274" s="178"/>
      <c r="PJ274" s="178"/>
      <c r="PK274" s="178"/>
      <c r="PL274" s="178"/>
      <c r="PM274" s="178"/>
      <c r="PN274" s="178"/>
      <c r="PO274" s="178"/>
      <c r="PP274" s="178"/>
      <c r="PQ274" s="178"/>
      <c r="PR274" s="178"/>
      <c r="PS274" s="178"/>
      <c r="PT274" s="178"/>
      <c r="PU274" s="178"/>
      <c r="PV274" s="178"/>
      <c r="PW274" s="178"/>
      <c r="PX274" s="178"/>
      <c r="PY274" s="178"/>
      <c r="PZ274" s="178"/>
      <c r="QA274" s="178"/>
      <c r="QB274" s="178"/>
      <c r="QC274" s="178"/>
      <c r="QD274" s="178"/>
      <c r="QE274" s="178"/>
      <c r="QF274" s="178"/>
      <c r="QG274" s="178"/>
      <c r="QH274" s="178"/>
      <c r="QI274" s="178"/>
      <c r="QJ274" s="178"/>
      <c r="QK274" s="178"/>
      <c r="QL274" s="178"/>
      <c r="QM274" s="178"/>
      <c r="QN274" s="178"/>
      <c r="QO274" s="178"/>
      <c r="QP274" s="178"/>
      <c r="QQ274" s="178"/>
      <c r="QR274" s="178"/>
      <c r="QS274" s="178"/>
      <c r="QT274" s="178"/>
      <c r="QU274" s="178"/>
      <c r="QV274" s="178"/>
      <c r="QW274" s="178"/>
      <c r="QX274" s="178"/>
      <c r="QY274" s="178"/>
      <c r="QZ274" s="178"/>
      <c r="RA274" s="178"/>
      <c r="RB274" s="178"/>
      <c r="RC274" s="178"/>
      <c r="RD274" s="178"/>
      <c r="RE274" s="178"/>
      <c r="RF274" s="178"/>
      <c r="RG274" s="178"/>
      <c r="RH274" s="178"/>
      <c r="RI274" s="178"/>
      <c r="RJ274" s="178"/>
      <c r="RK274" s="178"/>
      <c r="RL274" s="178"/>
      <c r="RM274" s="178"/>
      <c r="RN274" s="178"/>
      <c r="RO274" s="178"/>
      <c r="RP274" s="178"/>
      <c r="RQ274" s="178"/>
      <c r="RR274" s="178"/>
      <c r="RS274" s="178"/>
      <c r="RT274" s="178"/>
      <c r="RU274" s="178"/>
      <c r="RV274" s="178"/>
      <c r="RW274" s="178"/>
      <c r="RX274" s="178"/>
      <c r="RY274" s="178"/>
      <c r="RZ274" s="178"/>
      <c r="SA274" s="178"/>
      <c r="SB274" s="178"/>
      <c r="SC274" s="178"/>
      <c r="SD274" s="178"/>
      <c r="SE274" s="178"/>
      <c r="SF274" s="178"/>
      <c r="SG274" s="178"/>
      <c r="SH274" s="178"/>
      <c r="SI274" s="178"/>
      <c r="SJ274" s="178"/>
      <c r="SK274" s="178"/>
      <c r="SL274" s="178"/>
      <c r="SM274" s="178"/>
      <c r="SN274" s="178"/>
      <c r="SO274" s="178"/>
      <c r="SP274" s="178"/>
      <c r="SQ274" s="178"/>
      <c r="SR274" s="178"/>
      <c r="SS274" s="178"/>
      <c r="ST274" s="178"/>
      <c r="SU274" s="178"/>
      <c r="SV274" s="178"/>
      <c r="SW274" s="178"/>
      <c r="SX274" s="178"/>
      <c r="SY274" s="178"/>
      <c r="SZ274" s="178"/>
      <c r="TA274" s="178"/>
      <c r="TB274" s="178"/>
      <c r="TC274" s="178"/>
      <c r="TD274" s="178"/>
      <c r="TE274" s="178"/>
      <c r="TF274" s="178"/>
      <c r="TG274" s="178"/>
      <c r="TH274" s="178"/>
      <c r="TI274" s="178"/>
      <c r="TJ274" s="178"/>
      <c r="TK274" s="178"/>
      <c r="TL274" s="178"/>
      <c r="TM274" s="178"/>
      <c r="TN274" s="178"/>
      <c r="TO274" s="178"/>
      <c r="TP274" s="178"/>
      <c r="TQ274" s="178"/>
      <c r="TR274" s="178"/>
      <c r="TS274" s="178"/>
      <c r="TT274" s="178"/>
      <c r="TU274" s="178"/>
      <c r="TV274" s="178"/>
      <c r="TW274" s="178"/>
      <c r="TX274" s="178"/>
      <c r="TY274" s="178"/>
      <c r="TZ274" s="178"/>
      <c r="UA274" s="178"/>
      <c r="UB274" s="178"/>
      <c r="UC274" s="178"/>
      <c r="UD274" s="178"/>
      <c r="UE274" s="178"/>
      <c r="UF274" s="178"/>
      <c r="UG274" s="178"/>
      <c r="UH274" s="178"/>
      <c r="UI274" s="178"/>
      <c r="UJ274" s="178"/>
      <c r="UK274" s="178"/>
      <c r="UL274" s="178"/>
      <c r="UM274" s="178"/>
      <c r="UN274" s="178"/>
      <c r="UO274" s="178"/>
      <c r="UP274" s="178"/>
      <c r="UQ274" s="178"/>
      <c r="UR274" s="178"/>
      <c r="US274" s="178"/>
      <c r="UT274" s="178"/>
      <c r="UU274" s="178"/>
      <c r="UV274" s="178"/>
      <c r="UW274" s="178"/>
      <c r="UX274" s="178"/>
      <c r="UY274" s="178"/>
      <c r="UZ274" s="178"/>
      <c r="VA274" s="178"/>
      <c r="VB274" s="178"/>
      <c r="VC274" s="178"/>
      <c r="VD274" s="178"/>
      <c r="VE274" s="178"/>
      <c r="VF274" s="178"/>
      <c r="VG274" s="178"/>
      <c r="VH274" s="178"/>
      <c r="VI274" s="178"/>
      <c r="VJ274" s="178"/>
      <c r="VK274" s="178"/>
      <c r="VL274" s="178"/>
      <c r="VM274" s="178"/>
      <c r="VN274" s="178"/>
      <c r="VO274" s="178"/>
      <c r="VP274" s="178"/>
      <c r="VQ274" s="178"/>
      <c r="VR274" s="178"/>
      <c r="VS274" s="178"/>
      <c r="VT274" s="178"/>
      <c r="VU274" s="178"/>
      <c r="VV274" s="178"/>
      <c r="VW274" s="178"/>
      <c r="VX274" s="178"/>
      <c r="VY274" s="178"/>
      <c r="VZ274" s="178"/>
      <c r="WA274" s="178"/>
      <c r="WB274" s="178"/>
      <c r="WC274" s="178"/>
      <c r="WD274" s="178"/>
      <c r="WE274" s="178"/>
      <c r="WF274" s="178"/>
      <c r="WG274" s="178"/>
      <c r="WH274" s="178"/>
      <c r="WI274" s="178"/>
      <c r="WJ274" s="178"/>
      <c r="WK274" s="178"/>
      <c r="WL274" s="178"/>
      <c r="WM274" s="178"/>
      <c r="WN274" s="178"/>
      <c r="WO274" s="178"/>
      <c r="WP274" s="178"/>
      <c r="WQ274" s="178"/>
      <c r="WR274" s="178"/>
      <c r="WS274" s="178"/>
      <c r="WT274" s="178"/>
      <c r="WU274" s="178"/>
      <c r="WV274" s="178"/>
      <c r="WW274" s="178"/>
      <c r="WX274" s="178"/>
      <c r="WY274" s="178"/>
      <c r="WZ274" s="178"/>
      <c r="XA274" s="178"/>
      <c r="XB274" s="178"/>
      <c r="XC274" s="178"/>
      <c r="XD274" s="178"/>
      <c r="XE274" s="178"/>
      <c r="XF274" s="178"/>
      <c r="XG274" s="178"/>
      <c r="XH274" s="178"/>
      <c r="XI274" s="178"/>
      <c r="XJ274" s="178"/>
      <c r="XK274" s="178"/>
      <c r="XL274" s="178"/>
      <c r="XM274" s="178"/>
      <c r="XN274" s="178"/>
      <c r="XO274" s="178"/>
      <c r="XP274" s="178"/>
      <c r="XQ274" s="178"/>
      <c r="XR274" s="178"/>
      <c r="XS274" s="178"/>
      <c r="XT274" s="178"/>
      <c r="XU274" s="178"/>
      <c r="XV274" s="178"/>
      <c r="XW274" s="178"/>
      <c r="XX274" s="178"/>
      <c r="XY274" s="178"/>
      <c r="XZ274" s="178"/>
      <c r="YA274" s="178"/>
      <c r="YB274" s="178"/>
      <c r="YC274" s="178"/>
      <c r="YD274" s="178"/>
      <c r="YE274" s="178"/>
      <c r="YF274" s="178"/>
      <c r="YG274" s="178"/>
      <c r="YH274" s="178"/>
      <c r="YI274" s="178"/>
      <c r="YJ274" s="178"/>
      <c r="YK274" s="178"/>
      <c r="YL274" s="178"/>
      <c r="YM274" s="178"/>
      <c r="YN274" s="178"/>
      <c r="YO274" s="178"/>
      <c r="YP274" s="178"/>
      <c r="YQ274" s="178"/>
      <c r="YR274" s="178"/>
      <c r="YS274" s="178"/>
      <c r="YT274" s="178"/>
      <c r="YU274" s="178"/>
      <c r="YV274" s="178"/>
      <c r="YW274" s="178"/>
      <c r="YX274" s="178"/>
      <c r="YY274" s="178"/>
      <c r="YZ274" s="178"/>
      <c r="ZA274" s="178"/>
      <c r="ZB274" s="178"/>
      <c r="ZC274" s="178"/>
      <c r="ZD274" s="178"/>
      <c r="ZE274" s="178"/>
      <c r="ZF274" s="178"/>
      <c r="ZG274" s="178"/>
      <c r="ZH274" s="178"/>
    </row>
    <row r="275" s="153" customFormat="1" customHeight="1" spans="1:684">
      <c r="A275" s="290" t="s">
        <v>888</v>
      </c>
      <c r="B275" s="109" t="s">
        <v>875</v>
      </c>
      <c r="C275" s="1369" t="s">
        <v>875</v>
      </c>
      <c r="D275" s="1361">
        <f t="shared" si="38"/>
        <v>0</v>
      </c>
      <c r="E275" s="1367">
        <v>1134</v>
      </c>
      <c r="F275" s="1371">
        <f t="shared" si="39"/>
        <v>1134</v>
      </c>
      <c r="G275" s="1427">
        <f t="shared" si="40"/>
        <v>1134</v>
      </c>
      <c r="H275" s="1428">
        <v>1602</v>
      </c>
      <c r="I275" s="1430"/>
      <c r="J275" s="1393">
        <f t="shared" si="41"/>
        <v>0</v>
      </c>
      <c r="K275" s="1431">
        <f t="shared" si="42"/>
        <v>0</v>
      </c>
      <c r="L275" s="152"/>
      <c r="M275" s="152"/>
      <c r="N275" s="152"/>
      <c r="O275" s="152"/>
      <c r="P275" s="152"/>
      <c r="Q275" s="152"/>
      <c r="R275" s="152"/>
      <c r="S275" s="152"/>
      <c r="T275" s="152"/>
      <c r="U275" s="152"/>
      <c r="V275" s="1432"/>
      <c r="W275" s="1432"/>
      <c r="X275" s="1432"/>
      <c r="Y275" s="1432"/>
      <c r="Z275" s="1434"/>
      <c r="AA275" s="1432"/>
      <c r="AB275" s="1432"/>
      <c r="AC275" s="1432"/>
      <c r="AD275" s="1432"/>
      <c r="AE275" s="1432"/>
      <c r="AF275" s="1432"/>
      <c r="AG275" s="1338"/>
      <c r="AH275" s="178">
        <v>108</v>
      </c>
      <c r="AI275" s="1339"/>
      <c r="AJ275" s="1339"/>
      <c r="AK275" s="178"/>
      <c r="AL275" s="1339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8"/>
      <c r="CD275" s="178"/>
      <c r="CE275" s="178"/>
      <c r="CF275" s="178"/>
      <c r="CG275" s="178"/>
      <c r="CH275" s="178"/>
      <c r="CI275" s="178"/>
      <c r="CJ275" s="178"/>
      <c r="CK275" s="178"/>
      <c r="CL275" s="178">
        <v>360</v>
      </c>
      <c r="CM275" s="178"/>
      <c r="CN275" s="178"/>
      <c r="CO275" s="178"/>
      <c r="CP275" s="178"/>
      <c r="CQ275" s="178"/>
      <c r="CR275" s="1340"/>
      <c r="CS275" s="178"/>
      <c r="CT275" s="178"/>
      <c r="CU275" s="178"/>
      <c r="CV275" s="178"/>
      <c r="CW275" s="178"/>
      <c r="CX275" s="178"/>
      <c r="CY275" s="178"/>
      <c r="CZ275" s="178"/>
      <c r="DA275" s="178"/>
      <c r="DB275" s="178"/>
      <c r="DC275" s="178"/>
      <c r="DD275" s="178"/>
      <c r="DE275" s="178"/>
      <c r="DF275" s="178"/>
      <c r="DG275" s="178"/>
      <c r="DH275" s="178"/>
      <c r="DI275" s="178"/>
      <c r="DJ275" s="178"/>
      <c r="DK275" s="178"/>
      <c r="DL275" s="178"/>
      <c r="DM275" s="178"/>
      <c r="DN275" s="178"/>
      <c r="DO275" s="178"/>
      <c r="DP275" s="178"/>
      <c r="DQ275" s="178"/>
      <c r="DR275" s="178"/>
      <c r="DS275" s="178"/>
      <c r="DT275" s="178"/>
      <c r="DU275" s="178"/>
      <c r="DV275" s="178"/>
      <c r="DW275" s="178"/>
      <c r="DX275" s="178"/>
      <c r="DY275" s="178"/>
      <c r="DZ275" s="178"/>
      <c r="EA275" s="178"/>
      <c r="EB275" s="47"/>
      <c r="EC275" s="178"/>
      <c r="ED275" s="178"/>
      <c r="EE275" s="178"/>
      <c r="EF275" s="178"/>
      <c r="EG275" s="178"/>
      <c r="EH275" s="178"/>
      <c r="EI275" s="178"/>
      <c r="EJ275" s="178"/>
      <c r="EK275" s="178"/>
      <c r="EL275" s="178"/>
      <c r="EM275" s="178"/>
      <c r="EN275" s="178"/>
      <c r="EO275" s="178"/>
      <c r="EP275" s="178"/>
      <c r="EQ275" s="178"/>
      <c r="ER275" s="178"/>
      <c r="ES275" s="178"/>
      <c r="ET275" s="178"/>
      <c r="EU275" s="178"/>
      <c r="EV275" s="178"/>
      <c r="EW275" s="178"/>
      <c r="EX275" s="178"/>
      <c r="EY275" s="178"/>
      <c r="EZ275" s="178"/>
      <c r="FA275" s="178"/>
      <c r="FB275" s="178"/>
      <c r="FC275" s="178"/>
      <c r="FD275" s="178"/>
      <c r="FE275" s="178"/>
      <c r="FF275" s="178"/>
      <c r="FG275" s="178"/>
      <c r="FH275" s="178"/>
      <c r="FI275" s="178"/>
      <c r="FJ275" s="178"/>
      <c r="FK275" s="178"/>
      <c r="FL275" s="178"/>
      <c r="FM275" s="178"/>
      <c r="FN275" s="178"/>
      <c r="FO275" s="178"/>
      <c r="FP275" s="178"/>
      <c r="FQ275" s="178"/>
      <c r="FR275" s="178"/>
      <c r="FS275" s="178"/>
      <c r="FT275" s="178"/>
      <c r="FU275" s="178"/>
      <c r="FV275" s="178"/>
      <c r="FW275" s="178"/>
      <c r="FX275" s="178"/>
      <c r="FY275" s="178"/>
      <c r="FZ275" s="178"/>
      <c r="GA275" s="178"/>
      <c r="GB275" s="178"/>
      <c r="GC275" s="178"/>
      <c r="GD275" s="178"/>
      <c r="GE275" s="178"/>
      <c r="GF275" s="178"/>
      <c r="GG275" s="178"/>
      <c r="GH275" s="178"/>
      <c r="GI275" s="178"/>
      <c r="GJ275" s="178"/>
      <c r="GK275" s="178"/>
      <c r="GL275" s="178"/>
      <c r="GM275" s="178"/>
      <c r="GN275" s="178"/>
      <c r="GO275" s="178"/>
      <c r="GP275" s="178"/>
      <c r="GQ275" s="178"/>
      <c r="GR275" s="178"/>
      <c r="GS275" s="178"/>
      <c r="GT275" s="178"/>
      <c r="GU275" s="178"/>
      <c r="GV275" s="178"/>
      <c r="GW275" s="178"/>
      <c r="GX275" s="178"/>
      <c r="GY275" s="178"/>
      <c r="GZ275" s="178"/>
      <c r="HA275" s="178"/>
      <c r="HB275" s="178"/>
      <c r="HC275" s="178"/>
      <c r="HD275" s="178"/>
      <c r="HE275" s="178"/>
      <c r="HF275" s="178"/>
      <c r="HG275" s="178"/>
      <c r="HH275" s="178"/>
      <c r="HI275" s="178"/>
      <c r="HJ275" s="178"/>
      <c r="HK275" s="178"/>
      <c r="HL275" s="178"/>
      <c r="HM275" s="178"/>
      <c r="HN275" s="178"/>
      <c r="HO275" s="178"/>
      <c r="HP275" s="178"/>
      <c r="HQ275" s="178"/>
      <c r="HR275" s="178"/>
      <c r="HS275" s="178"/>
      <c r="HT275" s="178"/>
      <c r="HU275" s="178"/>
      <c r="HV275" s="178"/>
      <c r="HW275" s="178"/>
      <c r="HX275" s="178"/>
      <c r="HY275" s="178"/>
      <c r="HZ275" s="178"/>
      <c r="IA275" s="178"/>
      <c r="IB275" s="178"/>
      <c r="IC275" s="178"/>
      <c r="ID275" s="178"/>
      <c r="IE275" s="178"/>
      <c r="IF275" s="178"/>
      <c r="IG275" s="178"/>
      <c r="IH275" s="178"/>
      <c r="II275" s="178"/>
      <c r="IJ275" s="178"/>
      <c r="IK275" s="178"/>
      <c r="IL275" s="178"/>
      <c r="IM275" s="178"/>
      <c r="IN275" s="178"/>
      <c r="IO275" s="178"/>
      <c r="IP275" s="178"/>
      <c r="IQ275" s="178"/>
      <c r="IR275" s="178"/>
      <c r="IS275" s="178"/>
      <c r="IT275" s="178"/>
      <c r="IU275" s="178"/>
      <c r="IV275" s="178"/>
      <c r="IW275" s="178"/>
      <c r="IX275" s="178"/>
      <c r="IY275" s="178"/>
      <c r="IZ275" s="178"/>
      <c r="JA275" s="178"/>
      <c r="JB275" s="178"/>
      <c r="JC275" s="178"/>
      <c r="JD275" s="178"/>
      <c r="JE275" s="178"/>
      <c r="JF275" s="178"/>
      <c r="JG275" s="178"/>
      <c r="JH275" s="178"/>
      <c r="JI275" s="178"/>
      <c r="JJ275" s="178"/>
      <c r="JK275" s="178"/>
      <c r="JL275" s="178"/>
      <c r="JM275" s="178"/>
      <c r="JN275" s="178"/>
      <c r="JO275" s="178"/>
      <c r="JP275" s="178"/>
      <c r="JQ275" s="178"/>
      <c r="JR275" s="178"/>
      <c r="JS275" s="178"/>
      <c r="JT275" s="178"/>
      <c r="JU275" s="178"/>
      <c r="JV275" s="178"/>
      <c r="JW275" s="178"/>
      <c r="JX275" s="178"/>
      <c r="JY275" s="178"/>
      <c r="JZ275" s="178"/>
      <c r="KA275" s="178"/>
      <c r="KB275" s="178"/>
      <c r="KC275" s="178"/>
      <c r="KD275" s="178"/>
      <c r="KE275" s="178"/>
      <c r="KF275" s="178"/>
      <c r="KG275" s="178"/>
      <c r="KH275" s="178"/>
      <c r="KI275" s="178"/>
      <c r="KJ275" s="178"/>
      <c r="KK275" s="178"/>
      <c r="KL275" s="178"/>
      <c r="KM275" s="178"/>
      <c r="KN275" s="178"/>
      <c r="KO275" s="178"/>
      <c r="KP275" s="178"/>
      <c r="KQ275" s="178"/>
      <c r="KR275" s="178"/>
      <c r="KS275" s="178"/>
      <c r="KT275" s="178"/>
      <c r="KU275" s="178"/>
      <c r="KV275" s="178"/>
      <c r="KW275" s="178"/>
      <c r="KX275" s="178"/>
      <c r="KY275" s="178"/>
      <c r="KZ275" s="178"/>
      <c r="LA275" s="178"/>
      <c r="LB275" s="178"/>
      <c r="LC275" s="178"/>
      <c r="LD275" s="178"/>
      <c r="LE275" s="178"/>
      <c r="LF275" s="178"/>
      <c r="LG275" s="178"/>
      <c r="LH275" s="178"/>
      <c r="LI275" s="178"/>
      <c r="LJ275" s="178"/>
      <c r="LK275" s="178"/>
      <c r="LL275" s="178"/>
      <c r="LM275" s="178"/>
      <c r="LN275" s="178"/>
      <c r="LO275" s="178"/>
      <c r="LP275" s="178"/>
      <c r="LQ275" s="178"/>
      <c r="LR275" s="178"/>
      <c r="LS275" s="178"/>
      <c r="LT275" s="178"/>
      <c r="LU275" s="178"/>
      <c r="LV275" s="178"/>
      <c r="LW275" s="178"/>
      <c r="LX275" s="178"/>
      <c r="LY275" s="178"/>
      <c r="LZ275" s="178"/>
      <c r="MA275" s="178"/>
      <c r="MB275" s="178"/>
      <c r="MC275" s="178"/>
      <c r="MD275" s="178"/>
      <c r="ME275" s="178"/>
      <c r="MF275" s="178"/>
      <c r="MG275" s="178"/>
      <c r="MH275" s="178"/>
      <c r="MI275" s="178"/>
      <c r="MJ275" s="178"/>
      <c r="MK275" s="178"/>
      <c r="ML275" s="178"/>
      <c r="MM275" s="178"/>
      <c r="MN275" s="178"/>
      <c r="MO275" s="178"/>
      <c r="MP275" s="178"/>
      <c r="MQ275" s="178"/>
      <c r="MR275" s="178"/>
      <c r="MS275" s="178"/>
      <c r="MT275" s="178"/>
      <c r="MU275" s="178"/>
      <c r="MV275" s="178"/>
      <c r="MW275" s="178"/>
      <c r="MX275" s="178"/>
      <c r="MY275" s="178"/>
      <c r="MZ275" s="178"/>
      <c r="NA275" s="178"/>
      <c r="NB275" s="178"/>
      <c r="NC275" s="178"/>
      <c r="ND275" s="178"/>
      <c r="NE275" s="178"/>
      <c r="NF275" s="178"/>
      <c r="NG275" s="178"/>
      <c r="NH275" s="178"/>
      <c r="NI275" s="178"/>
      <c r="NJ275" s="178"/>
      <c r="NK275" s="178"/>
      <c r="NL275" s="178"/>
      <c r="NM275" s="178"/>
      <c r="NN275" s="178"/>
      <c r="NO275" s="178"/>
      <c r="NP275" s="178"/>
      <c r="NQ275" s="178"/>
      <c r="NR275" s="178"/>
      <c r="NS275" s="178"/>
      <c r="NT275" s="178"/>
      <c r="NU275" s="178"/>
      <c r="NV275" s="178"/>
      <c r="NW275" s="178"/>
      <c r="NX275" s="178"/>
      <c r="NY275" s="178"/>
      <c r="NZ275" s="178"/>
      <c r="OA275" s="178"/>
      <c r="OB275" s="178"/>
      <c r="OC275" s="178"/>
      <c r="OD275" s="178"/>
      <c r="OE275" s="178"/>
      <c r="OF275" s="178"/>
      <c r="OG275" s="178"/>
      <c r="OH275" s="178"/>
      <c r="OI275" s="178"/>
      <c r="OJ275" s="178"/>
      <c r="OK275" s="178"/>
      <c r="OL275" s="178"/>
      <c r="OM275" s="178"/>
      <c r="ON275" s="178"/>
      <c r="OO275" s="178"/>
      <c r="OP275" s="178"/>
      <c r="OQ275" s="178"/>
      <c r="OR275" s="178"/>
      <c r="OS275" s="178"/>
      <c r="OT275" s="178"/>
      <c r="OU275" s="178"/>
      <c r="OV275" s="178"/>
      <c r="OW275" s="178"/>
      <c r="OX275" s="178"/>
      <c r="OY275" s="178"/>
      <c r="OZ275" s="178"/>
      <c r="PA275" s="178"/>
      <c r="PB275" s="178"/>
      <c r="PC275" s="178"/>
      <c r="PD275" s="178"/>
      <c r="PE275" s="178"/>
      <c r="PF275" s="178"/>
      <c r="PG275" s="178"/>
      <c r="PH275" s="178"/>
      <c r="PI275" s="178"/>
      <c r="PJ275" s="178"/>
      <c r="PK275" s="178"/>
      <c r="PL275" s="178"/>
      <c r="PM275" s="178"/>
      <c r="PN275" s="178"/>
      <c r="PO275" s="178"/>
      <c r="PP275" s="178"/>
      <c r="PQ275" s="178"/>
      <c r="PR275" s="178"/>
      <c r="PS275" s="178"/>
      <c r="PT275" s="178"/>
      <c r="PU275" s="178"/>
      <c r="PV275" s="178"/>
      <c r="PW275" s="178"/>
      <c r="PX275" s="178"/>
      <c r="PY275" s="178"/>
      <c r="PZ275" s="178"/>
      <c r="QA275" s="178"/>
      <c r="QB275" s="178"/>
      <c r="QC275" s="178"/>
      <c r="QD275" s="178"/>
      <c r="QE275" s="178"/>
      <c r="QF275" s="178"/>
      <c r="QG275" s="178"/>
      <c r="QH275" s="178"/>
      <c r="QI275" s="178"/>
      <c r="QJ275" s="178"/>
      <c r="QK275" s="178"/>
      <c r="QL275" s="178"/>
      <c r="QM275" s="178"/>
      <c r="QN275" s="178"/>
      <c r="QO275" s="178"/>
      <c r="QP275" s="178"/>
      <c r="QQ275" s="178"/>
      <c r="QR275" s="178"/>
      <c r="QS275" s="178"/>
      <c r="QT275" s="178"/>
      <c r="QU275" s="178"/>
      <c r="QV275" s="178"/>
      <c r="QW275" s="178"/>
      <c r="QX275" s="178"/>
      <c r="QY275" s="178"/>
      <c r="QZ275" s="178"/>
      <c r="RA275" s="178"/>
      <c r="RB275" s="178"/>
      <c r="RC275" s="178"/>
      <c r="RD275" s="178"/>
      <c r="RE275" s="178"/>
      <c r="RF275" s="178"/>
      <c r="RG275" s="178"/>
      <c r="RH275" s="178"/>
      <c r="RI275" s="178"/>
      <c r="RJ275" s="178"/>
      <c r="RK275" s="178"/>
      <c r="RL275" s="178"/>
      <c r="RM275" s="178"/>
      <c r="RN275" s="178"/>
      <c r="RO275" s="178"/>
      <c r="RP275" s="178"/>
      <c r="RQ275" s="178"/>
      <c r="RR275" s="178"/>
      <c r="RS275" s="178"/>
      <c r="RT275" s="178"/>
      <c r="RU275" s="178"/>
      <c r="RV275" s="178"/>
      <c r="RW275" s="178"/>
      <c r="RX275" s="178"/>
      <c r="RY275" s="178"/>
      <c r="RZ275" s="178"/>
      <c r="SA275" s="178"/>
      <c r="SB275" s="178"/>
      <c r="SC275" s="178"/>
      <c r="SD275" s="178"/>
      <c r="SE275" s="178"/>
      <c r="SF275" s="178"/>
      <c r="SG275" s="178"/>
      <c r="SH275" s="178"/>
      <c r="SI275" s="178"/>
      <c r="SJ275" s="178"/>
      <c r="SK275" s="178"/>
      <c r="SL275" s="178"/>
      <c r="SM275" s="178"/>
      <c r="SN275" s="178"/>
      <c r="SO275" s="178"/>
      <c r="SP275" s="178"/>
      <c r="SQ275" s="178"/>
      <c r="SR275" s="178"/>
      <c r="SS275" s="178"/>
      <c r="ST275" s="178"/>
      <c r="SU275" s="178"/>
      <c r="SV275" s="178"/>
      <c r="SW275" s="178"/>
      <c r="SX275" s="178"/>
      <c r="SY275" s="178"/>
      <c r="SZ275" s="178"/>
      <c r="TA275" s="178"/>
      <c r="TB275" s="178"/>
      <c r="TC275" s="178"/>
      <c r="TD275" s="178"/>
      <c r="TE275" s="178"/>
      <c r="TF275" s="178"/>
      <c r="TG275" s="178"/>
      <c r="TH275" s="178"/>
      <c r="TI275" s="178"/>
      <c r="TJ275" s="178"/>
      <c r="TK275" s="178"/>
      <c r="TL275" s="178"/>
      <c r="TM275" s="178"/>
      <c r="TN275" s="178"/>
      <c r="TO275" s="178"/>
      <c r="TP275" s="178"/>
      <c r="TQ275" s="178"/>
      <c r="TR275" s="178"/>
      <c r="TS275" s="178"/>
      <c r="TT275" s="178"/>
      <c r="TU275" s="178"/>
      <c r="TV275" s="178"/>
      <c r="TW275" s="178"/>
      <c r="TX275" s="178"/>
      <c r="TY275" s="178"/>
      <c r="TZ275" s="178"/>
      <c r="UA275" s="178"/>
      <c r="UB275" s="178"/>
      <c r="UC275" s="178"/>
      <c r="UD275" s="178"/>
      <c r="UE275" s="178"/>
      <c r="UF275" s="178"/>
      <c r="UG275" s="178"/>
      <c r="UH275" s="178"/>
      <c r="UI275" s="178"/>
      <c r="UJ275" s="178"/>
      <c r="UK275" s="178"/>
      <c r="UL275" s="178"/>
      <c r="UM275" s="178"/>
      <c r="UN275" s="178"/>
      <c r="UO275" s="178"/>
      <c r="UP275" s="178"/>
      <c r="UQ275" s="178"/>
      <c r="UR275" s="178"/>
      <c r="US275" s="178"/>
      <c r="UT275" s="178"/>
      <c r="UU275" s="178"/>
      <c r="UV275" s="178"/>
      <c r="UW275" s="178"/>
      <c r="UX275" s="178"/>
      <c r="UY275" s="178"/>
      <c r="UZ275" s="178"/>
      <c r="VA275" s="178"/>
      <c r="VB275" s="178"/>
      <c r="VC275" s="178"/>
      <c r="VD275" s="178"/>
      <c r="VE275" s="178"/>
      <c r="VF275" s="178"/>
      <c r="VG275" s="178"/>
      <c r="VH275" s="178"/>
      <c r="VI275" s="178"/>
      <c r="VJ275" s="178"/>
      <c r="VK275" s="178"/>
      <c r="VL275" s="178"/>
      <c r="VM275" s="178"/>
      <c r="VN275" s="178"/>
      <c r="VO275" s="178"/>
      <c r="VP275" s="178"/>
      <c r="VQ275" s="178"/>
      <c r="VR275" s="178"/>
      <c r="VS275" s="178"/>
      <c r="VT275" s="178"/>
      <c r="VU275" s="178"/>
      <c r="VV275" s="178"/>
      <c r="VW275" s="178"/>
      <c r="VX275" s="178"/>
      <c r="VY275" s="178"/>
      <c r="VZ275" s="178"/>
      <c r="WA275" s="178"/>
      <c r="WB275" s="178"/>
      <c r="WC275" s="178"/>
      <c r="WD275" s="178"/>
      <c r="WE275" s="178"/>
      <c r="WF275" s="178"/>
      <c r="WG275" s="178"/>
      <c r="WH275" s="178"/>
      <c r="WI275" s="178"/>
      <c r="WJ275" s="178"/>
      <c r="WK275" s="178"/>
      <c r="WL275" s="178"/>
      <c r="WM275" s="178"/>
      <c r="WN275" s="178"/>
      <c r="WO275" s="178"/>
      <c r="WP275" s="178"/>
      <c r="WQ275" s="178"/>
      <c r="WR275" s="178"/>
      <c r="WS275" s="178"/>
      <c r="WT275" s="178"/>
      <c r="WU275" s="178"/>
      <c r="WV275" s="178"/>
      <c r="WW275" s="178"/>
      <c r="WX275" s="178"/>
      <c r="WY275" s="178"/>
      <c r="WZ275" s="178"/>
      <c r="XA275" s="178"/>
      <c r="XB275" s="178"/>
      <c r="XC275" s="178"/>
      <c r="XD275" s="178"/>
      <c r="XE275" s="178"/>
      <c r="XF275" s="178"/>
      <c r="XG275" s="178"/>
      <c r="XH275" s="178"/>
      <c r="XI275" s="178"/>
      <c r="XJ275" s="178"/>
      <c r="XK275" s="178"/>
      <c r="XL275" s="178"/>
      <c r="XM275" s="178"/>
      <c r="XN275" s="178"/>
      <c r="XO275" s="178"/>
      <c r="XP275" s="178"/>
      <c r="XQ275" s="178"/>
      <c r="XR275" s="178"/>
      <c r="XS275" s="178"/>
      <c r="XT275" s="178"/>
      <c r="XU275" s="178"/>
      <c r="XV275" s="178"/>
      <c r="XW275" s="178"/>
      <c r="XX275" s="178"/>
      <c r="XY275" s="178"/>
      <c r="XZ275" s="178"/>
      <c r="YA275" s="178"/>
      <c r="YB275" s="178"/>
      <c r="YC275" s="178"/>
      <c r="YD275" s="178"/>
      <c r="YE275" s="178"/>
      <c r="YF275" s="178"/>
      <c r="YG275" s="178"/>
      <c r="YH275" s="178"/>
      <c r="YI275" s="178"/>
      <c r="YJ275" s="178"/>
      <c r="YK275" s="178"/>
      <c r="YL275" s="178"/>
      <c r="YM275" s="178"/>
      <c r="YN275" s="178"/>
      <c r="YO275" s="178"/>
      <c r="YP275" s="178"/>
      <c r="YQ275" s="178"/>
      <c r="YR275" s="178"/>
      <c r="YS275" s="178"/>
      <c r="YT275" s="178"/>
      <c r="YU275" s="178"/>
      <c r="YV275" s="178"/>
      <c r="YW275" s="178"/>
      <c r="YX275" s="178"/>
      <c r="YY275" s="178"/>
      <c r="YZ275" s="178"/>
      <c r="ZA275" s="178"/>
      <c r="ZB275" s="178"/>
      <c r="ZC275" s="178"/>
      <c r="ZD275" s="178"/>
      <c r="ZE275" s="178"/>
      <c r="ZF275" s="178"/>
      <c r="ZG275" s="178"/>
      <c r="ZH275" s="178"/>
    </row>
    <row r="276" s="153" customFormat="1" customHeight="1" spans="1:684">
      <c r="A276" s="290" t="s">
        <v>889</v>
      </c>
      <c r="B276" s="109" t="s">
        <v>875</v>
      </c>
      <c r="C276" s="1369" t="s">
        <v>875</v>
      </c>
      <c r="D276" s="1361">
        <f t="shared" si="38"/>
        <v>0</v>
      </c>
      <c r="E276" s="1367">
        <v>1605</v>
      </c>
      <c r="F276" s="1371">
        <f t="shared" si="39"/>
        <v>1605</v>
      </c>
      <c r="G276" s="1427">
        <f t="shared" si="40"/>
        <v>1605</v>
      </c>
      <c r="H276" s="1428">
        <v>1821</v>
      </c>
      <c r="I276" s="1430"/>
      <c r="J276" s="1393">
        <f t="shared" si="41"/>
        <v>0</v>
      </c>
      <c r="K276" s="1431">
        <f t="shared" si="42"/>
        <v>0</v>
      </c>
      <c r="L276" s="152"/>
      <c r="M276" s="152"/>
      <c r="N276" s="152"/>
      <c r="O276" s="152"/>
      <c r="P276" s="152"/>
      <c r="Q276" s="152"/>
      <c r="R276" s="152"/>
      <c r="S276" s="152"/>
      <c r="T276" s="152"/>
      <c r="U276" s="152"/>
      <c r="V276" s="1432"/>
      <c r="W276" s="1432"/>
      <c r="X276" s="1432"/>
      <c r="Y276" s="1432"/>
      <c r="Z276" s="1434"/>
      <c r="AA276" s="1432"/>
      <c r="AB276" s="1432"/>
      <c r="AC276" s="1432"/>
      <c r="AD276" s="1432"/>
      <c r="AE276" s="1432"/>
      <c r="AF276" s="1432"/>
      <c r="AG276" s="1338"/>
      <c r="AH276" s="178"/>
      <c r="AI276" s="1339"/>
      <c r="AJ276" s="1339"/>
      <c r="AK276" s="178"/>
      <c r="AL276" s="1339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8"/>
      <c r="CD276" s="178"/>
      <c r="CE276" s="178"/>
      <c r="CF276" s="178"/>
      <c r="CG276" s="178"/>
      <c r="CH276" s="178"/>
      <c r="CI276" s="178"/>
      <c r="CJ276" s="178"/>
      <c r="CK276" s="178"/>
      <c r="CL276" s="178">
        <v>216</v>
      </c>
      <c r="CM276" s="178"/>
      <c r="CN276" s="178"/>
      <c r="CO276" s="178"/>
      <c r="CP276" s="178"/>
      <c r="CQ276" s="178"/>
      <c r="CR276" s="1340"/>
      <c r="CS276" s="178"/>
      <c r="CT276" s="178"/>
      <c r="CU276" s="178"/>
      <c r="CV276" s="178"/>
      <c r="CW276" s="178"/>
      <c r="CX276" s="178"/>
      <c r="CY276" s="178"/>
      <c r="CZ276" s="178"/>
      <c r="DA276" s="178"/>
      <c r="DB276" s="178"/>
      <c r="DC276" s="178"/>
      <c r="DD276" s="178"/>
      <c r="DE276" s="178"/>
      <c r="DF276" s="178"/>
      <c r="DG276" s="178"/>
      <c r="DH276" s="178"/>
      <c r="DI276" s="178"/>
      <c r="DJ276" s="178"/>
      <c r="DK276" s="178"/>
      <c r="DL276" s="178"/>
      <c r="DM276" s="178"/>
      <c r="DN276" s="178"/>
      <c r="DO276" s="178"/>
      <c r="DP276" s="178"/>
      <c r="DQ276" s="178"/>
      <c r="DR276" s="178"/>
      <c r="DS276" s="178"/>
      <c r="DT276" s="178"/>
      <c r="DU276" s="178"/>
      <c r="DV276" s="178"/>
      <c r="DW276" s="178"/>
      <c r="DX276" s="178"/>
      <c r="DY276" s="178"/>
      <c r="DZ276" s="178"/>
      <c r="EA276" s="178"/>
      <c r="EB276" s="47"/>
      <c r="EC276" s="178"/>
      <c r="ED276" s="178"/>
      <c r="EE276" s="178"/>
      <c r="EF276" s="178"/>
      <c r="EG276" s="178"/>
      <c r="EH276" s="178"/>
      <c r="EI276" s="178"/>
      <c r="EJ276" s="178"/>
      <c r="EK276" s="178"/>
      <c r="EL276" s="178"/>
      <c r="EM276" s="178"/>
      <c r="EN276" s="178"/>
      <c r="EO276" s="178"/>
      <c r="EP276" s="178"/>
      <c r="EQ276" s="178"/>
      <c r="ER276" s="178"/>
      <c r="ES276" s="178"/>
      <c r="ET276" s="178"/>
      <c r="EU276" s="178"/>
      <c r="EV276" s="178"/>
      <c r="EW276" s="178"/>
      <c r="EX276" s="178"/>
      <c r="EY276" s="178"/>
      <c r="EZ276" s="178"/>
      <c r="FA276" s="178"/>
      <c r="FB276" s="178"/>
      <c r="FC276" s="178"/>
      <c r="FD276" s="178"/>
      <c r="FE276" s="178"/>
      <c r="FF276" s="178"/>
      <c r="FG276" s="178"/>
      <c r="FH276" s="178"/>
      <c r="FI276" s="178"/>
      <c r="FJ276" s="178"/>
      <c r="FK276" s="178"/>
      <c r="FL276" s="178"/>
      <c r="FM276" s="178"/>
      <c r="FN276" s="178"/>
      <c r="FO276" s="178"/>
      <c r="FP276" s="178"/>
      <c r="FQ276" s="178"/>
      <c r="FR276" s="178"/>
      <c r="FS276" s="178"/>
      <c r="FT276" s="178"/>
      <c r="FU276" s="178"/>
      <c r="FV276" s="178"/>
      <c r="FW276" s="178"/>
      <c r="FX276" s="178"/>
      <c r="FY276" s="178"/>
      <c r="FZ276" s="178"/>
      <c r="GA276" s="178"/>
      <c r="GB276" s="178"/>
      <c r="GC276" s="178"/>
      <c r="GD276" s="178"/>
      <c r="GE276" s="178"/>
      <c r="GF276" s="178"/>
      <c r="GG276" s="178"/>
      <c r="GH276" s="178"/>
      <c r="GI276" s="178"/>
      <c r="GJ276" s="178"/>
      <c r="GK276" s="178"/>
      <c r="GL276" s="178"/>
      <c r="GM276" s="178"/>
      <c r="GN276" s="178"/>
      <c r="GO276" s="178"/>
      <c r="GP276" s="178"/>
      <c r="GQ276" s="178"/>
      <c r="GR276" s="178"/>
      <c r="GS276" s="178"/>
      <c r="GT276" s="178"/>
      <c r="GU276" s="178"/>
      <c r="GV276" s="178"/>
      <c r="GW276" s="178"/>
      <c r="GX276" s="178"/>
      <c r="GY276" s="178"/>
      <c r="GZ276" s="178"/>
      <c r="HA276" s="178"/>
      <c r="HB276" s="178"/>
      <c r="HC276" s="178"/>
      <c r="HD276" s="178"/>
      <c r="HE276" s="178"/>
      <c r="HF276" s="178"/>
      <c r="HG276" s="178"/>
      <c r="HH276" s="178"/>
      <c r="HI276" s="178"/>
      <c r="HJ276" s="178"/>
      <c r="HK276" s="178"/>
      <c r="HL276" s="178"/>
      <c r="HM276" s="178"/>
      <c r="HN276" s="178"/>
      <c r="HO276" s="178"/>
      <c r="HP276" s="178"/>
      <c r="HQ276" s="178"/>
      <c r="HR276" s="178"/>
      <c r="HS276" s="178"/>
      <c r="HT276" s="178"/>
      <c r="HU276" s="178"/>
      <c r="HV276" s="178"/>
      <c r="HW276" s="178"/>
      <c r="HX276" s="178"/>
      <c r="HY276" s="178"/>
      <c r="HZ276" s="178"/>
      <c r="IA276" s="178"/>
      <c r="IB276" s="178"/>
      <c r="IC276" s="178"/>
      <c r="ID276" s="178"/>
      <c r="IE276" s="178"/>
      <c r="IF276" s="178"/>
      <c r="IG276" s="178"/>
      <c r="IH276" s="178"/>
      <c r="II276" s="178"/>
      <c r="IJ276" s="178"/>
      <c r="IK276" s="178"/>
      <c r="IL276" s="178"/>
      <c r="IM276" s="178"/>
      <c r="IN276" s="178"/>
      <c r="IO276" s="178"/>
      <c r="IP276" s="178"/>
      <c r="IQ276" s="178"/>
      <c r="IR276" s="178"/>
      <c r="IS276" s="178"/>
      <c r="IT276" s="178"/>
      <c r="IU276" s="178"/>
      <c r="IV276" s="178"/>
      <c r="IW276" s="178"/>
      <c r="IX276" s="178"/>
      <c r="IY276" s="178"/>
      <c r="IZ276" s="178"/>
      <c r="JA276" s="178"/>
      <c r="JB276" s="178"/>
      <c r="JC276" s="178"/>
      <c r="JD276" s="178"/>
      <c r="JE276" s="178"/>
      <c r="JF276" s="178"/>
      <c r="JG276" s="178"/>
      <c r="JH276" s="178"/>
      <c r="JI276" s="178"/>
      <c r="JJ276" s="178"/>
      <c r="JK276" s="178"/>
      <c r="JL276" s="178"/>
      <c r="JM276" s="178"/>
      <c r="JN276" s="178"/>
      <c r="JO276" s="178"/>
      <c r="JP276" s="178"/>
      <c r="JQ276" s="178"/>
      <c r="JR276" s="178"/>
      <c r="JS276" s="178"/>
      <c r="JT276" s="178"/>
      <c r="JU276" s="178"/>
      <c r="JV276" s="178"/>
      <c r="JW276" s="178"/>
      <c r="JX276" s="178"/>
      <c r="JY276" s="178"/>
      <c r="JZ276" s="178"/>
      <c r="KA276" s="178"/>
      <c r="KB276" s="178"/>
      <c r="KC276" s="178"/>
      <c r="KD276" s="178"/>
      <c r="KE276" s="178"/>
      <c r="KF276" s="178"/>
      <c r="KG276" s="178"/>
      <c r="KH276" s="178"/>
      <c r="KI276" s="178"/>
      <c r="KJ276" s="178"/>
      <c r="KK276" s="178"/>
      <c r="KL276" s="178"/>
      <c r="KM276" s="178"/>
      <c r="KN276" s="178"/>
      <c r="KO276" s="178"/>
      <c r="KP276" s="178"/>
      <c r="KQ276" s="178"/>
      <c r="KR276" s="178"/>
      <c r="KS276" s="178"/>
      <c r="KT276" s="178"/>
      <c r="KU276" s="178"/>
      <c r="KV276" s="178"/>
      <c r="KW276" s="178"/>
      <c r="KX276" s="178"/>
      <c r="KY276" s="178"/>
      <c r="KZ276" s="178"/>
      <c r="LA276" s="178"/>
      <c r="LB276" s="178"/>
      <c r="LC276" s="178"/>
      <c r="LD276" s="178"/>
      <c r="LE276" s="178"/>
      <c r="LF276" s="178"/>
      <c r="LG276" s="178"/>
      <c r="LH276" s="178"/>
      <c r="LI276" s="178"/>
      <c r="LJ276" s="178"/>
      <c r="LK276" s="178"/>
      <c r="LL276" s="178"/>
      <c r="LM276" s="178"/>
      <c r="LN276" s="178"/>
      <c r="LO276" s="178"/>
      <c r="LP276" s="178"/>
      <c r="LQ276" s="178"/>
      <c r="LR276" s="178"/>
      <c r="LS276" s="178"/>
      <c r="LT276" s="178"/>
      <c r="LU276" s="178"/>
      <c r="LV276" s="178"/>
      <c r="LW276" s="178"/>
      <c r="LX276" s="178"/>
      <c r="LY276" s="178"/>
      <c r="LZ276" s="178"/>
      <c r="MA276" s="178"/>
      <c r="MB276" s="178"/>
      <c r="MC276" s="178"/>
      <c r="MD276" s="178"/>
      <c r="ME276" s="178"/>
      <c r="MF276" s="178"/>
      <c r="MG276" s="178"/>
      <c r="MH276" s="178"/>
      <c r="MI276" s="178"/>
      <c r="MJ276" s="178"/>
      <c r="MK276" s="178"/>
      <c r="ML276" s="178"/>
      <c r="MM276" s="178"/>
      <c r="MN276" s="178"/>
      <c r="MO276" s="178"/>
      <c r="MP276" s="178"/>
      <c r="MQ276" s="178"/>
      <c r="MR276" s="178"/>
      <c r="MS276" s="178"/>
      <c r="MT276" s="178"/>
      <c r="MU276" s="178"/>
      <c r="MV276" s="178"/>
      <c r="MW276" s="178"/>
      <c r="MX276" s="178"/>
      <c r="MY276" s="178"/>
      <c r="MZ276" s="178"/>
      <c r="NA276" s="178"/>
      <c r="NB276" s="178"/>
      <c r="NC276" s="178"/>
      <c r="ND276" s="178"/>
      <c r="NE276" s="178"/>
      <c r="NF276" s="178"/>
      <c r="NG276" s="178"/>
      <c r="NH276" s="178"/>
      <c r="NI276" s="178"/>
      <c r="NJ276" s="178"/>
      <c r="NK276" s="178"/>
      <c r="NL276" s="178"/>
      <c r="NM276" s="178"/>
      <c r="NN276" s="178"/>
      <c r="NO276" s="178"/>
      <c r="NP276" s="178"/>
      <c r="NQ276" s="178"/>
      <c r="NR276" s="178"/>
      <c r="NS276" s="178"/>
      <c r="NT276" s="178"/>
      <c r="NU276" s="178"/>
      <c r="NV276" s="178"/>
      <c r="NW276" s="178"/>
      <c r="NX276" s="178"/>
      <c r="NY276" s="178"/>
      <c r="NZ276" s="178"/>
      <c r="OA276" s="178"/>
      <c r="OB276" s="178"/>
      <c r="OC276" s="178"/>
      <c r="OD276" s="178"/>
      <c r="OE276" s="178"/>
      <c r="OF276" s="178"/>
      <c r="OG276" s="178"/>
      <c r="OH276" s="178"/>
      <c r="OI276" s="178"/>
      <c r="OJ276" s="178"/>
      <c r="OK276" s="178"/>
      <c r="OL276" s="178"/>
      <c r="OM276" s="178"/>
      <c r="ON276" s="178"/>
      <c r="OO276" s="178"/>
      <c r="OP276" s="178"/>
      <c r="OQ276" s="178"/>
      <c r="OR276" s="178"/>
      <c r="OS276" s="178"/>
      <c r="OT276" s="178"/>
      <c r="OU276" s="178"/>
      <c r="OV276" s="178"/>
      <c r="OW276" s="178"/>
      <c r="OX276" s="178"/>
      <c r="OY276" s="178"/>
      <c r="OZ276" s="178"/>
      <c r="PA276" s="178"/>
      <c r="PB276" s="178"/>
      <c r="PC276" s="178"/>
      <c r="PD276" s="178"/>
      <c r="PE276" s="178"/>
      <c r="PF276" s="178"/>
      <c r="PG276" s="178"/>
      <c r="PH276" s="178"/>
      <c r="PI276" s="178"/>
      <c r="PJ276" s="178"/>
      <c r="PK276" s="178"/>
      <c r="PL276" s="178"/>
      <c r="PM276" s="178"/>
      <c r="PN276" s="178"/>
      <c r="PO276" s="178"/>
      <c r="PP276" s="178"/>
      <c r="PQ276" s="178"/>
      <c r="PR276" s="178"/>
      <c r="PS276" s="178"/>
      <c r="PT276" s="178"/>
      <c r="PU276" s="178"/>
      <c r="PV276" s="178"/>
      <c r="PW276" s="178"/>
      <c r="PX276" s="178"/>
      <c r="PY276" s="178"/>
      <c r="PZ276" s="178"/>
      <c r="QA276" s="178"/>
      <c r="QB276" s="178"/>
      <c r="QC276" s="178"/>
      <c r="QD276" s="178"/>
      <c r="QE276" s="178"/>
      <c r="QF276" s="178"/>
      <c r="QG276" s="178"/>
      <c r="QH276" s="178"/>
      <c r="QI276" s="178"/>
      <c r="QJ276" s="178"/>
      <c r="QK276" s="178"/>
      <c r="QL276" s="178"/>
      <c r="QM276" s="178"/>
      <c r="QN276" s="178"/>
      <c r="QO276" s="178"/>
      <c r="QP276" s="178"/>
      <c r="QQ276" s="178"/>
      <c r="QR276" s="178"/>
      <c r="QS276" s="178"/>
      <c r="QT276" s="178"/>
      <c r="QU276" s="178"/>
      <c r="QV276" s="178"/>
      <c r="QW276" s="178"/>
      <c r="QX276" s="178"/>
      <c r="QY276" s="178"/>
      <c r="QZ276" s="178"/>
      <c r="RA276" s="178"/>
      <c r="RB276" s="178"/>
      <c r="RC276" s="178"/>
      <c r="RD276" s="178"/>
      <c r="RE276" s="178"/>
      <c r="RF276" s="178"/>
      <c r="RG276" s="178"/>
      <c r="RH276" s="178"/>
      <c r="RI276" s="178"/>
      <c r="RJ276" s="178"/>
      <c r="RK276" s="178"/>
      <c r="RL276" s="178"/>
      <c r="RM276" s="178"/>
      <c r="RN276" s="178"/>
      <c r="RO276" s="178"/>
      <c r="RP276" s="178"/>
      <c r="RQ276" s="178"/>
      <c r="RR276" s="178"/>
      <c r="RS276" s="178"/>
      <c r="RT276" s="178"/>
      <c r="RU276" s="178"/>
      <c r="RV276" s="178"/>
      <c r="RW276" s="178"/>
      <c r="RX276" s="178"/>
      <c r="RY276" s="178"/>
      <c r="RZ276" s="178"/>
      <c r="SA276" s="178"/>
      <c r="SB276" s="178"/>
      <c r="SC276" s="178"/>
      <c r="SD276" s="178"/>
      <c r="SE276" s="178"/>
      <c r="SF276" s="178"/>
      <c r="SG276" s="178"/>
      <c r="SH276" s="178"/>
      <c r="SI276" s="178"/>
      <c r="SJ276" s="178"/>
      <c r="SK276" s="178"/>
      <c r="SL276" s="178"/>
      <c r="SM276" s="178"/>
      <c r="SN276" s="178"/>
      <c r="SO276" s="178"/>
      <c r="SP276" s="178"/>
      <c r="SQ276" s="178"/>
      <c r="SR276" s="178"/>
      <c r="SS276" s="178"/>
      <c r="ST276" s="178"/>
      <c r="SU276" s="178"/>
      <c r="SV276" s="178"/>
      <c r="SW276" s="178"/>
      <c r="SX276" s="178"/>
      <c r="SY276" s="178"/>
      <c r="SZ276" s="178"/>
      <c r="TA276" s="178"/>
      <c r="TB276" s="178"/>
      <c r="TC276" s="178"/>
      <c r="TD276" s="178"/>
      <c r="TE276" s="178"/>
      <c r="TF276" s="178"/>
      <c r="TG276" s="178"/>
      <c r="TH276" s="178"/>
      <c r="TI276" s="178"/>
      <c r="TJ276" s="178"/>
      <c r="TK276" s="178"/>
      <c r="TL276" s="178"/>
      <c r="TM276" s="178"/>
      <c r="TN276" s="178"/>
      <c r="TO276" s="178"/>
      <c r="TP276" s="178"/>
      <c r="TQ276" s="178"/>
      <c r="TR276" s="178"/>
      <c r="TS276" s="178"/>
      <c r="TT276" s="178"/>
      <c r="TU276" s="178"/>
      <c r="TV276" s="178"/>
      <c r="TW276" s="178"/>
      <c r="TX276" s="178"/>
      <c r="TY276" s="178"/>
      <c r="TZ276" s="178"/>
      <c r="UA276" s="178"/>
      <c r="UB276" s="178"/>
      <c r="UC276" s="178"/>
      <c r="UD276" s="178"/>
      <c r="UE276" s="178"/>
      <c r="UF276" s="178"/>
      <c r="UG276" s="178"/>
      <c r="UH276" s="178"/>
      <c r="UI276" s="178"/>
      <c r="UJ276" s="178"/>
      <c r="UK276" s="178"/>
      <c r="UL276" s="178"/>
      <c r="UM276" s="178"/>
      <c r="UN276" s="178"/>
      <c r="UO276" s="178"/>
      <c r="UP276" s="178"/>
      <c r="UQ276" s="178"/>
      <c r="UR276" s="178"/>
      <c r="US276" s="178"/>
      <c r="UT276" s="178"/>
      <c r="UU276" s="178"/>
      <c r="UV276" s="178"/>
      <c r="UW276" s="178"/>
      <c r="UX276" s="178"/>
      <c r="UY276" s="178"/>
      <c r="UZ276" s="178"/>
      <c r="VA276" s="178"/>
      <c r="VB276" s="178"/>
      <c r="VC276" s="178"/>
      <c r="VD276" s="178"/>
      <c r="VE276" s="178"/>
      <c r="VF276" s="178"/>
      <c r="VG276" s="178"/>
      <c r="VH276" s="178"/>
      <c r="VI276" s="178"/>
      <c r="VJ276" s="178"/>
      <c r="VK276" s="178"/>
      <c r="VL276" s="178"/>
      <c r="VM276" s="178"/>
      <c r="VN276" s="178"/>
      <c r="VO276" s="178"/>
      <c r="VP276" s="178"/>
      <c r="VQ276" s="178"/>
      <c r="VR276" s="178"/>
      <c r="VS276" s="178"/>
      <c r="VT276" s="178"/>
      <c r="VU276" s="178"/>
      <c r="VV276" s="178"/>
      <c r="VW276" s="178"/>
      <c r="VX276" s="178"/>
      <c r="VY276" s="178"/>
      <c r="VZ276" s="178"/>
      <c r="WA276" s="178"/>
      <c r="WB276" s="178"/>
      <c r="WC276" s="178"/>
      <c r="WD276" s="178"/>
      <c r="WE276" s="178"/>
      <c r="WF276" s="178"/>
      <c r="WG276" s="178"/>
      <c r="WH276" s="178"/>
      <c r="WI276" s="178"/>
      <c r="WJ276" s="178"/>
      <c r="WK276" s="178"/>
      <c r="WL276" s="178"/>
      <c r="WM276" s="178"/>
      <c r="WN276" s="178"/>
      <c r="WO276" s="178"/>
      <c r="WP276" s="178"/>
      <c r="WQ276" s="178"/>
      <c r="WR276" s="178"/>
      <c r="WS276" s="178"/>
      <c r="WT276" s="178"/>
      <c r="WU276" s="178"/>
      <c r="WV276" s="178"/>
      <c r="WW276" s="178"/>
      <c r="WX276" s="178"/>
      <c r="WY276" s="178"/>
      <c r="WZ276" s="178"/>
      <c r="XA276" s="178"/>
      <c r="XB276" s="178"/>
      <c r="XC276" s="178"/>
      <c r="XD276" s="178"/>
      <c r="XE276" s="178"/>
      <c r="XF276" s="178"/>
      <c r="XG276" s="178"/>
      <c r="XH276" s="178"/>
      <c r="XI276" s="178"/>
      <c r="XJ276" s="178"/>
      <c r="XK276" s="178"/>
      <c r="XL276" s="178"/>
      <c r="XM276" s="178"/>
      <c r="XN276" s="178"/>
      <c r="XO276" s="178"/>
      <c r="XP276" s="178"/>
      <c r="XQ276" s="178"/>
      <c r="XR276" s="178"/>
      <c r="XS276" s="178"/>
      <c r="XT276" s="178"/>
      <c r="XU276" s="178"/>
      <c r="XV276" s="178"/>
      <c r="XW276" s="178"/>
      <c r="XX276" s="178"/>
      <c r="XY276" s="178"/>
      <c r="XZ276" s="178"/>
      <c r="YA276" s="178"/>
      <c r="YB276" s="178"/>
      <c r="YC276" s="178"/>
      <c r="YD276" s="178"/>
      <c r="YE276" s="178"/>
      <c r="YF276" s="178"/>
      <c r="YG276" s="178"/>
      <c r="YH276" s="178"/>
      <c r="YI276" s="178"/>
      <c r="YJ276" s="178"/>
      <c r="YK276" s="178"/>
      <c r="YL276" s="178"/>
      <c r="YM276" s="178"/>
      <c r="YN276" s="178"/>
      <c r="YO276" s="178"/>
      <c r="YP276" s="178"/>
      <c r="YQ276" s="178"/>
      <c r="YR276" s="178"/>
      <c r="YS276" s="178"/>
      <c r="YT276" s="178"/>
      <c r="YU276" s="178"/>
      <c r="YV276" s="178"/>
      <c r="YW276" s="178"/>
      <c r="YX276" s="178"/>
      <c r="YY276" s="178"/>
      <c r="YZ276" s="178"/>
      <c r="ZA276" s="178"/>
      <c r="ZB276" s="178"/>
      <c r="ZC276" s="178"/>
      <c r="ZD276" s="178"/>
      <c r="ZE276" s="178"/>
      <c r="ZF276" s="178"/>
      <c r="ZG276" s="178"/>
      <c r="ZH276" s="178"/>
    </row>
    <row r="277" s="153" customFormat="1" customHeight="1" spans="1:684">
      <c r="A277" s="290" t="s">
        <v>890</v>
      </c>
      <c r="B277" s="109" t="s">
        <v>875</v>
      </c>
      <c r="C277" s="1369" t="s">
        <v>875</v>
      </c>
      <c r="D277" s="1361">
        <f t="shared" si="38"/>
        <v>50</v>
      </c>
      <c r="E277" s="1367">
        <v>1395</v>
      </c>
      <c r="F277" s="1371">
        <f t="shared" si="39"/>
        <v>1445</v>
      </c>
      <c r="G277" s="1427">
        <f t="shared" si="40"/>
        <v>1445</v>
      </c>
      <c r="H277" s="1428">
        <v>1769</v>
      </c>
      <c r="I277" s="1430"/>
      <c r="J277" s="1393">
        <f t="shared" si="41"/>
        <v>0</v>
      </c>
      <c r="K277" s="1431">
        <f t="shared" si="42"/>
        <v>0</v>
      </c>
      <c r="L277" s="152"/>
      <c r="M277" s="152"/>
      <c r="N277" s="152"/>
      <c r="O277" s="152"/>
      <c r="P277" s="152"/>
      <c r="Q277" s="152"/>
      <c r="R277" s="152"/>
      <c r="S277" s="152"/>
      <c r="T277" s="152"/>
      <c r="U277" s="152"/>
      <c r="V277" s="1432"/>
      <c r="W277" s="1432"/>
      <c r="X277" s="1432"/>
      <c r="Y277" s="1432"/>
      <c r="Z277" s="1434"/>
      <c r="AA277" s="1432"/>
      <c r="AB277" s="1432"/>
      <c r="AC277" s="1432"/>
      <c r="AD277" s="1432"/>
      <c r="AE277" s="1432"/>
      <c r="AF277" s="1432"/>
      <c r="AG277" s="1338"/>
      <c r="AH277" s="178">
        <v>108</v>
      </c>
      <c r="AI277" s="1339"/>
      <c r="AJ277" s="1339"/>
      <c r="AK277" s="178"/>
      <c r="AL277" s="1339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8"/>
      <c r="CD277" s="178"/>
      <c r="CE277" s="178"/>
      <c r="CF277" s="178"/>
      <c r="CG277" s="178"/>
      <c r="CH277" s="178"/>
      <c r="CI277" s="178"/>
      <c r="CJ277" s="178"/>
      <c r="CK277" s="178"/>
      <c r="CL277" s="178">
        <v>216</v>
      </c>
      <c r="CM277" s="178"/>
      <c r="CN277" s="178"/>
      <c r="CO277" s="178"/>
      <c r="CP277" s="178"/>
      <c r="CQ277" s="178"/>
      <c r="CR277" s="1340"/>
      <c r="CS277" s="178"/>
      <c r="CT277" s="178"/>
      <c r="CU277" s="178"/>
      <c r="CV277" s="178"/>
      <c r="CW277" s="178"/>
      <c r="CX277" s="178"/>
      <c r="CY277" s="178"/>
      <c r="CZ277" s="178"/>
      <c r="DA277" s="178"/>
      <c r="DB277" s="178"/>
      <c r="DC277" s="178"/>
      <c r="DD277" s="178"/>
      <c r="DE277" s="178"/>
      <c r="DF277" s="178"/>
      <c r="DG277" s="178"/>
      <c r="DH277" s="178"/>
      <c r="DI277" s="178"/>
      <c r="DJ277" s="178"/>
      <c r="DK277" s="178"/>
      <c r="DL277" s="178"/>
      <c r="DM277" s="178"/>
      <c r="DN277" s="178"/>
      <c r="DO277" s="178"/>
      <c r="DP277" s="178"/>
      <c r="DQ277" s="178"/>
      <c r="DR277" s="178"/>
      <c r="DS277" s="178"/>
      <c r="DT277" s="178"/>
      <c r="DU277" s="178"/>
      <c r="DV277" s="178"/>
      <c r="DW277" s="178"/>
      <c r="DX277" s="178"/>
      <c r="DY277" s="178"/>
      <c r="DZ277" s="178"/>
      <c r="EA277" s="178"/>
      <c r="EB277" s="47"/>
      <c r="EC277" s="178"/>
      <c r="ED277" s="178"/>
      <c r="EE277" s="178"/>
      <c r="EF277" s="178"/>
      <c r="EG277" s="178"/>
      <c r="EH277" s="178"/>
      <c r="EI277" s="178"/>
      <c r="EJ277" s="178"/>
      <c r="EK277" s="178"/>
      <c r="EL277" s="178"/>
      <c r="EM277" s="178"/>
      <c r="EN277" s="178"/>
      <c r="EO277" s="178"/>
      <c r="EP277" s="178"/>
      <c r="EQ277" s="178"/>
      <c r="ER277" s="178"/>
      <c r="ES277" s="178"/>
      <c r="ET277" s="178"/>
      <c r="EU277" s="178"/>
      <c r="EV277" s="178"/>
      <c r="EW277" s="178"/>
      <c r="EX277" s="178"/>
      <c r="EY277" s="178"/>
      <c r="EZ277" s="178"/>
      <c r="FA277" s="178"/>
      <c r="FB277" s="178"/>
      <c r="FC277" s="178"/>
      <c r="FD277" s="178"/>
      <c r="FE277" s="178"/>
      <c r="FF277" s="178"/>
      <c r="FG277" s="178"/>
      <c r="FH277" s="178"/>
      <c r="FI277" s="178"/>
      <c r="FJ277" s="178"/>
      <c r="FK277" s="178"/>
      <c r="FL277" s="178"/>
      <c r="FM277" s="178"/>
      <c r="FN277" s="178"/>
      <c r="FO277" s="178"/>
      <c r="FP277" s="178"/>
      <c r="FQ277" s="178"/>
      <c r="FR277" s="178"/>
      <c r="FS277" s="178"/>
      <c r="FT277" s="178"/>
      <c r="FU277" s="178"/>
      <c r="FV277" s="178"/>
      <c r="FW277" s="178"/>
      <c r="FX277" s="178"/>
      <c r="FY277" s="178"/>
      <c r="FZ277" s="178"/>
      <c r="GA277" s="178"/>
      <c r="GB277" s="178"/>
      <c r="GC277" s="178"/>
      <c r="GD277" s="178"/>
      <c r="GE277" s="178"/>
      <c r="GF277" s="178"/>
      <c r="GG277" s="178"/>
      <c r="GH277" s="178"/>
      <c r="GI277" s="178"/>
      <c r="GJ277" s="178"/>
      <c r="GK277" s="178"/>
      <c r="GL277" s="178"/>
      <c r="GM277" s="178"/>
      <c r="GN277" s="178"/>
      <c r="GO277" s="178"/>
      <c r="GP277" s="178"/>
      <c r="GQ277" s="178"/>
      <c r="GR277" s="178"/>
      <c r="GS277" s="178"/>
      <c r="GT277" s="178"/>
      <c r="GU277" s="178"/>
      <c r="GV277" s="178"/>
      <c r="GW277" s="178"/>
      <c r="GX277" s="178"/>
      <c r="GY277" s="178"/>
      <c r="GZ277" s="178"/>
      <c r="HA277" s="178"/>
      <c r="HB277" s="178"/>
      <c r="HC277" s="178"/>
      <c r="HD277" s="178"/>
      <c r="HE277" s="178"/>
      <c r="HF277" s="178"/>
      <c r="HG277" s="178"/>
      <c r="HH277" s="178"/>
      <c r="HI277" s="178"/>
      <c r="HJ277" s="178"/>
      <c r="HK277" s="178"/>
      <c r="HL277" s="178"/>
      <c r="HM277" s="178"/>
      <c r="HN277" s="178"/>
      <c r="HO277" s="178"/>
      <c r="HP277" s="178"/>
      <c r="HQ277" s="178"/>
      <c r="HR277" s="178"/>
      <c r="HS277" s="178"/>
      <c r="HT277" s="178"/>
      <c r="HU277" s="178"/>
      <c r="HV277" s="178"/>
      <c r="HW277" s="178"/>
      <c r="HX277" s="178"/>
      <c r="HY277" s="178"/>
      <c r="HZ277" s="178"/>
      <c r="IA277" s="178"/>
      <c r="IB277" s="178"/>
      <c r="IC277" s="178"/>
      <c r="ID277" s="178"/>
      <c r="IE277" s="178"/>
      <c r="IF277" s="178"/>
      <c r="IG277" s="178"/>
      <c r="IH277" s="178"/>
      <c r="II277" s="178"/>
      <c r="IJ277" s="178"/>
      <c r="IK277" s="178"/>
      <c r="IL277" s="178"/>
      <c r="IM277" s="178"/>
      <c r="IN277" s="178"/>
      <c r="IO277" s="178"/>
      <c r="IP277" s="178"/>
      <c r="IQ277" s="178"/>
      <c r="IR277" s="178"/>
      <c r="IS277" s="178"/>
      <c r="IT277" s="178"/>
      <c r="IU277" s="178"/>
      <c r="IV277" s="178"/>
      <c r="IW277" s="178"/>
      <c r="IX277" s="178"/>
      <c r="IY277" s="178"/>
      <c r="IZ277" s="178"/>
      <c r="JA277" s="178"/>
      <c r="JB277" s="178"/>
      <c r="JC277" s="178"/>
      <c r="JD277" s="178"/>
      <c r="JE277" s="178"/>
      <c r="JF277" s="178"/>
      <c r="JG277" s="178"/>
      <c r="JH277" s="178"/>
      <c r="JI277" s="178"/>
      <c r="JJ277" s="178"/>
      <c r="JK277" s="178"/>
      <c r="JL277" s="178"/>
      <c r="JM277" s="178"/>
      <c r="JN277" s="178"/>
      <c r="JO277" s="178"/>
      <c r="JP277" s="178"/>
      <c r="JQ277" s="178"/>
      <c r="JR277" s="178"/>
      <c r="JS277" s="178"/>
      <c r="JT277" s="178"/>
      <c r="JU277" s="178"/>
      <c r="JV277" s="178"/>
      <c r="JW277" s="178"/>
      <c r="JX277" s="178"/>
      <c r="JY277" s="178"/>
      <c r="JZ277" s="178"/>
      <c r="KA277" s="178"/>
      <c r="KB277" s="178"/>
      <c r="KC277" s="178"/>
      <c r="KD277" s="178"/>
      <c r="KE277" s="178"/>
      <c r="KF277" s="178"/>
      <c r="KG277" s="178"/>
      <c r="KH277" s="178"/>
      <c r="KI277" s="178"/>
      <c r="KJ277" s="178"/>
      <c r="KK277" s="178"/>
      <c r="KL277" s="178"/>
      <c r="KM277" s="178"/>
      <c r="KN277" s="178"/>
      <c r="KO277" s="178"/>
      <c r="KP277" s="178"/>
      <c r="KQ277" s="178"/>
      <c r="KR277" s="178"/>
      <c r="KS277" s="178"/>
      <c r="KT277" s="178"/>
      <c r="KU277" s="178"/>
      <c r="KV277" s="178"/>
      <c r="KW277" s="178"/>
      <c r="KX277" s="178"/>
      <c r="KY277" s="178"/>
      <c r="KZ277" s="178"/>
      <c r="LA277" s="178"/>
      <c r="LB277" s="178"/>
      <c r="LC277" s="178"/>
      <c r="LD277" s="178"/>
      <c r="LE277" s="178"/>
      <c r="LF277" s="178"/>
      <c r="LG277" s="178"/>
      <c r="LH277" s="178"/>
      <c r="LI277" s="178"/>
      <c r="LJ277" s="178"/>
      <c r="LK277" s="178"/>
      <c r="LL277" s="178"/>
      <c r="LM277" s="178"/>
      <c r="LN277" s="178"/>
      <c r="LO277" s="178"/>
      <c r="LP277" s="178"/>
      <c r="LQ277" s="178"/>
      <c r="LR277" s="178"/>
      <c r="LS277" s="178"/>
      <c r="LT277" s="178"/>
      <c r="LU277" s="178"/>
      <c r="LV277" s="178"/>
      <c r="LW277" s="178"/>
      <c r="LX277" s="178"/>
      <c r="LY277" s="178"/>
      <c r="LZ277" s="178"/>
      <c r="MA277" s="178"/>
      <c r="MB277" s="178"/>
      <c r="MC277" s="178"/>
      <c r="MD277" s="178"/>
      <c r="ME277" s="178"/>
      <c r="MF277" s="178"/>
      <c r="MG277" s="178"/>
      <c r="MH277" s="178"/>
      <c r="MI277" s="178"/>
      <c r="MJ277" s="178"/>
      <c r="MK277" s="178"/>
      <c r="ML277" s="178"/>
      <c r="MM277" s="178"/>
      <c r="MN277" s="178"/>
      <c r="MO277" s="178"/>
      <c r="MP277" s="178"/>
      <c r="MQ277" s="178"/>
      <c r="MR277" s="178"/>
      <c r="MS277" s="178"/>
      <c r="MT277" s="178"/>
      <c r="MU277" s="178"/>
      <c r="MV277" s="178"/>
      <c r="MW277" s="178"/>
      <c r="MX277" s="178"/>
      <c r="MY277" s="178"/>
      <c r="MZ277" s="178"/>
      <c r="NA277" s="178"/>
      <c r="NB277" s="178"/>
      <c r="NC277" s="178"/>
      <c r="ND277" s="178"/>
      <c r="NE277" s="178"/>
      <c r="NF277" s="178"/>
      <c r="NG277" s="178"/>
      <c r="NH277" s="178"/>
      <c r="NI277" s="178"/>
      <c r="NJ277" s="178"/>
      <c r="NK277" s="178"/>
      <c r="NL277" s="178"/>
      <c r="NM277" s="178"/>
      <c r="NN277" s="178"/>
      <c r="NO277" s="178"/>
      <c r="NP277" s="178"/>
      <c r="NQ277" s="178"/>
      <c r="NR277" s="178"/>
      <c r="NS277" s="178"/>
      <c r="NT277" s="178"/>
      <c r="NU277" s="178"/>
      <c r="NV277" s="178"/>
      <c r="NW277" s="178"/>
      <c r="NX277" s="178"/>
      <c r="NY277" s="178"/>
      <c r="NZ277" s="178"/>
      <c r="OA277" s="178"/>
      <c r="OB277" s="178"/>
      <c r="OC277" s="178"/>
      <c r="OD277" s="178"/>
      <c r="OE277" s="178"/>
      <c r="OF277" s="178"/>
      <c r="OG277" s="178"/>
      <c r="OH277" s="178"/>
      <c r="OI277" s="178"/>
      <c r="OJ277" s="178"/>
      <c r="OK277" s="178"/>
      <c r="OL277" s="178"/>
      <c r="OM277" s="178"/>
      <c r="ON277" s="178"/>
      <c r="OO277" s="178"/>
      <c r="OP277" s="178"/>
      <c r="OQ277" s="178"/>
      <c r="OR277" s="178"/>
      <c r="OS277" s="178"/>
      <c r="OT277" s="178"/>
      <c r="OU277" s="178"/>
      <c r="OV277" s="178"/>
      <c r="OW277" s="178"/>
      <c r="OX277" s="178"/>
      <c r="OY277" s="178"/>
      <c r="OZ277" s="178"/>
      <c r="PA277" s="178"/>
      <c r="PB277" s="178"/>
      <c r="PC277" s="178"/>
      <c r="PD277" s="178"/>
      <c r="PE277" s="178"/>
      <c r="PF277" s="178"/>
      <c r="PG277" s="178"/>
      <c r="PH277" s="178"/>
      <c r="PI277" s="178"/>
      <c r="PJ277" s="178"/>
      <c r="PK277" s="178"/>
      <c r="PL277" s="178"/>
      <c r="PM277" s="178"/>
      <c r="PN277" s="178"/>
      <c r="PO277" s="178"/>
      <c r="PP277" s="178"/>
      <c r="PQ277" s="178"/>
      <c r="PR277" s="178"/>
      <c r="PS277" s="178"/>
      <c r="PT277" s="178"/>
      <c r="PU277" s="178"/>
      <c r="PV277" s="178"/>
      <c r="PW277" s="178"/>
      <c r="PX277" s="178"/>
      <c r="PY277" s="178"/>
      <c r="PZ277" s="178"/>
      <c r="QA277" s="178"/>
      <c r="QB277" s="178"/>
      <c r="QC277" s="178"/>
      <c r="QD277" s="178"/>
      <c r="QE277" s="178"/>
      <c r="QF277" s="178"/>
      <c r="QG277" s="178"/>
      <c r="QH277" s="178"/>
      <c r="QI277" s="178"/>
      <c r="QJ277" s="178"/>
      <c r="QK277" s="178"/>
      <c r="QL277" s="178"/>
      <c r="QM277" s="178"/>
      <c r="QN277" s="178"/>
      <c r="QO277" s="178"/>
      <c r="QP277" s="178"/>
      <c r="QQ277" s="178"/>
      <c r="QR277" s="178"/>
      <c r="QS277" s="178"/>
      <c r="QT277" s="178"/>
      <c r="QU277" s="178"/>
      <c r="QV277" s="178"/>
      <c r="QW277" s="178"/>
      <c r="QX277" s="178"/>
      <c r="QY277" s="178"/>
      <c r="QZ277" s="178"/>
      <c r="RA277" s="178"/>
      <c r="RB277" s="178"/>
      <c r="RC277" s="178"/>
      <c r="RD277" s="178"/>
      <c r="RE277" s="178"/>
      <c r="RF277" s="178"/>
      <c r="RG277" s="178"/>
      <c r="RH277" s="178"/>
      <c r="RI277" s="178"/>
      <c r="RJ277" s="178"/>
      <c r="RK277" s="178"/>
      <c r="RL277" s="178"/>
      <c r="RM277" s="178"/>
      <c r="RN277" s="178"/>
      <c r="RO277" s="178"/>
      <c r="RP277" s="178"/>
      <c r="RQ277" s="178"/>
      <c r="RR277" s="178"/>
      <c r="RS277" s="178"/>
      <c r="RT277" s="178"/>
      <c r="RU277" s="178"/>
      <c r="RV277" s="178"/>
      <c r="RW277" s="178"/>
      <c r="RX277" s="178"/>
      <c r="RY277" s="178"/>
      <c r="RZ277" s="178"/>
      <c r="SA277" s="178"/>
      <c r="SB277" s="178"/>
      <c r="SC277" s="178"/>
      <c r="SD277" s="178"/>
      <c r="SE277" s="178"/>
      <c r="SF277" s="178"/>
      <c r="SG277" s="178"/>
      <c r="SH277" s="178"/>
      <c r="SI277" s="178"/>
      <c r="SJ277" s="178"/>
      <c r="SK277" s="178"/>
      <c r="SL277" s="178"/>
      <c r="SM277" s="178"/>
      <c r="SN277" s="178"/>
      <c r="SO277" s="178"/>
      <c r="SP277" s="178"/>
      <c r="SQ277" s="178"/>
      <c r="SR277" s="178"/>
      <c r="SS277" s="178"/>
      <c r="ST277" s="178"/>
      <c r="SU277" s="178"/>
      <c r="SV277" s="178"/>
      <c r="SW277" s="178"/>
      <c r="SX277" s="178"/>
      <c r="SY277" s="178"/>
      <c r="SZ277" s="178"/>
      <c r="TA277" s="178"/>
      <c r="TB277" s="178"/>
      <c r="TC277" s="178"/>
      <c r="TD277" s="178"/>
      <c r="TE277" s="178"/>
      <c r="TF277" s="178"/>
      <c r="TG277" s="178"/>
      <c r="TH277" s="178"/>
      <c r="TI277" s="178"/>
      <c r="TJ277" s="178"/>
      <c r="TK277" s="178"/>
      <c r="TL277" s="178"/>
      <c r="TM277" s="178"/>
      <c r="TN277" s="178"/>
      <c r="TO277" s="178"/>
      <c r="TP277" s="178"/>
      <c r="TQ277" s="178"/>
      <c r="TR277" s="178"/>
      <c r="TS277" s="178"/>
      <c r="TT277" s="178"/>
      <c r="TU277" s="178"/>
      <c r="TV277" s="178"/>
      <c r="TW277" s="178"/>
      <c r="TX277" s="178"/>
      <c r="TY277" s="178"/>
      <c r="TZ277" s="178"/>
      <c r="UA277" s="178"/>
      <c r="UB277" s="178"/>
      <c r="UC277" s="178"/>
      <c r="UD277" s="178"/>
      <c r="UE277" s="178"/>
      <c r="UF277" s="178"/>
      <c r="UG277" s="178"/>
      <c r="UH277" s="178"/>
      <c r="UI277" s="178"/>
      <c r="UJ277" s="178"/>
      <c r="UK277" s="178"/>
      <c r="UL277" s="178"/>
      <c r="UM277" s="178"/>
      <c r="UN277" s="178"/>
      <c r="UO277" s="178"/>
      <c r="UP277" s="178"/>
      <c r="UQ277" s="178"/>
      <c r="UR277" s="178"/>
      <c r="US277" s="178"/>
      <c r="UT277" s="178"/>
      <c r="UU277" s="178"/>
      <c r="UV277" s="178"/>
      <c r="UW277" s="178"/>
      <c r="UX277" s="178"/>
      <c r="UY277" s="178"/>
      <c r="UZ277" s="178"/>
      <c r="VA277" s="178"/>
      <c r="VB277" s="178"/>
      <c r="VC277" s="178"/>
      <c r="VD277" s="178"/>
      <c r="VE277" s="178"/>
      <c r="VF277" s="178"/>
      <c r="VG277" s="178"/>
      <c r="VH277" s="178"/>
      <c r="VI277" s="178"/>
      <c r="VJ277" s="178"/>
      <c r="VK277" s="178"/>
      <c r="VL277" s="178"/>
      <c r="VM277" s="178"/>
      <c r="VN277" s="178"/>
      <c r="VO277" s="178"/>
      <c r="VP277" s="178"/>
      <c r="VQ277" s="178"/>
      <c r="VR277" s="178"/>
      <c r="VS277" s="178"/>
      <c r="VT277" s="178"/>
      <c r="VU277" s="178"/>
      <c r="VV277" s="178"/>
      <c r="VW277" s="178"/>
      <c r="VX277" s="178"/>
      <c r="VY277" s="178"/>
      <c r="VZ277" s="178"/>
      <c r="WA277" s="178"/>
      <c r="WB277" s="178"/>
      <c r="WC277" s="178"/>
      <c r="WD277" s="178"/>
      <c r="WE277" s="178"/>
      <c r="WF277" s="178"/>
      <c r="WG277" s="178"/>
      <c r="WH277" s="178"/>
      <c r="WI277" s="178"/>
      <c r="WJ277" s="178"/>
      <c r="WK277" s="178"/>
      <c r="WL277" s="178"/>
      <c r="WM277" s="178"/>
      <c r="WN277" s="178"/>
      <c r="WO277" s="178"/>
      <c r="WP277" s="178"/>
      <c r="WQ277" s="178"/>
      <c r="WR277" s="178"/>
      <c r="WS277" s="178"/>
      <c r="WT277" s="178"/>
      <c r="WU277" s="178"/>
      <c r="WV277" s="178"/>
      <c r="WW277" s="178"/>
      <c r="WX277" s="178"/>
      <c r="WY277" s="178"/>
      <c r="WZ277" s="178"/>
      <c r="XA277" s="178"/>
      <c r="XB277" s="178"/>
      <c r="XC277" s="178"/>
      <c r="XD277" s="178"/>
      <c r="XE277" s="178"/>
      <c r="XF277" s="178"/>
      <c r="XG277" s="178"/>
      <c r="XH277" s="178"/>
      <c r="XI277" s="178"/>
      <c r="XJ277" s="178"/>
      <c r="XK277" s="178"/>
      <c r="XL277" s="178"/>
      <c r="XM277" s="178"/>
      <c r="XN277" s="178"/>
      <c r="XO277" s="178"/>
      <c r="XP277" s="178"/>
      <c r="XQ277" s="178"/>
      <c r="XR277" s="178"/>
      <c r="XS277" s="178"/>
      <c r="XT277" s="178"/>
      <c r="XU277" s="178"/>
      <c r="XV277" s="178"/>
      <c r="XW277" s="178"/>
      <c r="XX277" s="178"/>
      <c r="XY277" s="178"/>
      <c r="XZ277" s="178"/>
      <c r="YA277" s="178"/>
      <c r="YB277" s="178"/>
      <c r="YC277" s="178"/>
      <c r="YD277" s="178"/>
      <c r="YE277" s="178"/>
      <c r="YF277" s="178"/>
      <c r="YG277" s="178"/>
      <c r="YH277" s="178"/>
      <c r="YI277" s="178"/>
      <c r="YJ277" s="178"/>
      <c r="YK277" s="178"/>
      <c r="YL277" s="178"/>
      <c r="YM277" s="178"/>
      <c r="YN277" s="178"/>
      <c r="YO277" s="178"/>
      <c r="YP277" s="178"/>
      <c r="YQ277" s="178"/>
      <c r="YR277" s="178"/>
      <c r="YS277" s="178"/>
      <c r="YT277" s="178"/>
      <c r="YU277" s="178"/>
      <c r="YV277" s="178"/>
      <c r="YW277" s="178"/>
      <c r="YX277" s="178"/>
      <c r="YY277" s="178"/>
      <c r="YZ277" s="178"/>
      <c r="ZA277" s="178"/>
      <c r="ZB277" s="178"/>
      <c r="ZC277" s="178"/>
      <c r="ZD277" s="178"/>
      <c r="ZE277" s="178"/>
      <c r="ZF277" s="178"/>
      <c r="ZG277" s="178"/>
      <c r="ZH277" s="178"/>
    </row>
    <row r="278" s="153" customFormat="1" customHeight="1" spans="1:684">
      <c r="A278" s="290" t="s">
        <v>891</v>
      </c>
      <c r="B278" s="109" t="s">
        <v>875</v>
      </c>
      <c r="C278" s="1369" t="s">
        <v>875</v>
      </c>
      <c r="D278" s="1361">
        <f t="shared" si="38"/>
        <v>1000</v>
      </c>
      <c r="E278" s="1367">
        <v>1000</v>
      </c>
      <c r="F278" s="1371">
        <f t="shared" si="39"/>
        <v>2000</v>
      </c>
      <c r="G278" s="1427">
        <f t="shared" si="40"/>
        <v>2000</v>
      </c>
      <c r="H278" s="1428">
        <v>2000</v>
      </c>
      <c r="I278" s="1430"/>
      <c r="J278" s="1393">
        <f t="shared" si="41"/>
        <v>0</v>
      </c>
      <c r="K278" s="1431">
        <f t="shared" si="42"/>
        <v>0</v>
      </c>
      <c r="L278" s="152"/>
      <c r="M278" s="152"/>
      <c r="N278" s="152"/>
      <c r="O278" s="152"/>
      <c r="P278" s="152"/>
      <c r="Q278" s="152"/>
      <c r="R278" s="152"/>
      <c r="S278" s="152"/>
      <c r="T278" s="152"/>
      <c r="U278" s="152"/>
      <c r="V278" s="1432"/>
      <c r="W278" s="1432"/>
      <c r="X278" s="1432"/>
      <c r="Y278" s="1432"/>
      <c r="Z278" s="1434"/>
      <c r="AA278" s="1432"/>
      <c r="AB278" s="1432"/>
      <c r="AC278" s="1432"/>
      <c r="AD278" s="1432"/>
      <c r="AE278" s="1432"/>
      <c r="AF278" s="1432"/>
      <c r="AG278" s="1338"/>
      <c r="AH278" s="178"/>
      <c r="AI278" s="1339"/>
      <c r="AJ278" s="1339"/>
      <c r="AK278" s="178"/>
      <c r="AL278" s="1339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178"/>
      <c r="BZ278" s="178"/>
      <c r="CA278" s="178"/>
      <c r="CB278" s="178"/>
      <c r="CC278" s="178"/>
      <c r="CD278" s="178"/>
      <c r="CE278" s="178"/>
      <c r="CF278" s="178"/>
      <c r="CG278" s="178"/>
      <c r="CH278" s="178"/>
      <c r="CI278" s="178"/>
      <c r="CJ278" s="178"/>
      <c r="CK278" s="178"/>
      <c r="CL278" s="178"/>
      <c r="CM278" s="178"/>
      <c r="CN278" s="178"/>
      <c r="CO278" s="178"/>
      <c r="CP278" s="178"/>
      <c r="CQ278" s="178"/>
      <c r="CR278" s="1340"/>
      <c r="CS278" s="178"/>
      <c r="CT278" s="178"/>
      <c r="CU278" s="178"/>
      <c r="CV278" s="178"/>
      <c r="CW278" s="178"/>
      <c r="CX278" s="178"/>
      <c r="CY278" s="178"/>
      <c r="CZ278" s="178"/>
      <c r="DA278" s="178"/>
      <c r="DB278" s="178"/>
      <c r="DC278" s="178"/>
      <c r="DD278" s="178"/>
      <c r="DE278" s="178"/>
      <c r="DF278" s="178"/>
      <c r="DG278" s="178"/>
      <c r="DH278" s="178"/>
      <c r="DI278" s="178"/>
      <c r="DJ278" s="178"/>
      <c r="DK278" s="178"/>
      <c r="DL278" s="178"/>
      <c r="DM278" s="178"/>
      <c r="DN278" s="178"/>
      <c r="DO278" s="178"/>
      <c r="DP278" s="178"/>
      <c r="DQ278" s="178"/>
      <c r="DR278" s="178"/>
      <c r="DS278" s="178"/>
      <c r="DT278" s="178"/>
      <c r="DU278" s="178"/>
      <c r="DV278" s="178"/>
      <c r="DW278" s="178"/>
      <c r="DX278" s="178"/>
      <c r="DY278" s="178"/>
      <c r="DZ278" s="178"/>
      <c r="EA278" s="178"/>
      <c r="EB278" s="47"/>
      <c r="EC278" s="178"/>
      <c r="ED278" s="178"/>
      <c r="EE278" s="178"/>
      <c r="EF278" s="178"/>
      <c r="EG278" s="178"/>
      <c r="EH278" s="178"/>
      <c r="EI278" s="178"/>
      <c r="EJ278" s="178"/>
      <c r="EK278" s="178"/>
      <c r="EL278" s="178"/>
      <c r="EM278" s="178"/>
      <c r="EN278" s="178"/>
      <c r="EO278" s="178"/>
      <c r="EP278" s="178"/>
      <c r="EQ278" s="178"/>
      <c r="ER278" s="178"/>
      <c r="ES278" s="178"/>
      <c r="ET278" s="178"/>
      <c r="EU278" s="178"/>
      <c r="EV278" s="178"/>
      <c r="EW278" s="178"/>
      <c r="EX278" s="178"/>
      <c r="EY278" s="178"/>
      <c r="EZ278" s="178"/>
      <c r="FA278" s="178"/>
      <c r="FB278" s="178"/>
      <c r="FC278" s="178"/>
      <c r="FD278" s="178"/>
      <c r="FE278" s="178"/>
      <c r="FF278" s="178"/>
      <c r="FG278" s="178"/>
      <c r="FH278" s="178"/>
      <c r="FI278" s="178"/>
      <c r="FJ278" s="178"/>
      <c r="FK278" s="178"/>
      <c r="FL278" s="178"/>
      <c r="FM278" s="178"/>
      <c r="FN278" s="178"/>
      <c r="FO278" s="178"/>
      <c r="FP278" s="178"/>
      <c r="FQ278" s="178"/>
      <c r="FR278" s="178"/>
      <c r="FS278" s="178"/>
      <c r="FT278" s="178"/>
      <c r="FU278" s="178"/>
      <c r="FV278" s="178"/>
      <c r="FW278" s="178"/>
      <c r="FX278" s="178"/>
      <c r="FY278" s="178"/>
      <c r="FZ278" s="178"/>
      <c r="GA278" s="178"/>
      <c r="GB278" s="178"/>
      <c r="GC278" s="178"/>
      <c r="GD278" s="178"/>
      <c r="GE278" s="178"/>
      <c r="GF278" s="178"/>
      <c r="GG278" s="178"/>
      <c r="GH278" s="178"/>
      <c r="GI278" s="178"/>
      <c r="GJ278" s="178"/>
      <c r="GK278" s="178"/>
      <c r="GL278" s="178"/>
      <c r="GM278" s="178"/>
      <c r="GN278" s="178"/>
      <c r="GO278" s="178"/>
      <c r="GP278" s="178"/>
      <c r="GQ278" s="178"/>
      <c r="GR278" s="178"/>
      <c r="GS278" s="178"/>
      <c r="GT278" s="178"/>
      <c r="GU278" s="178"/>
      <c r="GV278" s="178"/>
      <c r="GW278" s="178"/>
      <c r="GX278" s="178"/>
      <c r="GY278" s="178"/>
      <c r="GZ278" s="178"/>
      <c r="HA278" s="178"/>
      <c r="HB278" s="178"/>
      <c r="HC278" s="178"/>
      <c r="HD278" s="178"/>
      <c r="HE278" s="178"/>
      <c r="HF278" s="178"/>
      <c r="HG278" s="178"/>
      <c r="HH278" s="178"/>
      <c r="HI278" s="178"/>
      <c r="HJ278" s="178"/>
      <c r="HK278" s="178"/>
      <c r="HL278" s="178"/>
      <c r="HM278" s="178"/>
      <c r="HN278" s="178"/>
      <c r="HO278" s="178"/>
      <c r="HP278" s="178"/>
      <c r="HQ278" s="178"/>
      <c r="HR278" s="178"/>
      <c r="HS278" s="178"/>
      <c r="HT278" s="178"/>
      <c r="HU278" s="178"/>
      <c r="HV278" s="178"/>
      <c r="HW278" s="178"/>
      <c r="HX278" s="178"/>
      <c r="HY278" s="178"/>
      <c r="HZ278" s="178"/>
      <c r="IA278" s="178"/>
      <c r="IB278" s="178"/>
      <c r="IC278" s="178"/>
      <c r="ID278" s="178"/>
      <c r="IE278" s="178"/>
      <c r="IF278" s="178"/>
      <c r="IG278" s="178"/>
      <c r="IH278" s="178"/>
      <c r="II278" s="178"/>
      <c r="IJ278" s="178"/>
      <c r="IK278" s="178"/>
      <c r="IL278" s="178"/>
      <c r="IM278" s="178"/>
      <c r="IN278" s="178"/>
      <c r="IO278" s="178"/>
      <c r="IP278" s="178"/>
      <c r="IQ278" s="178"/>
      <c r="IR278" s="178"/>
      <c r="IS278" s="178"/>
      <c r="IT278" s="178"/>
      <c r="IU278" s="178"/>
      <c r="IV278" s="178"/>
      <c r="IW278" s="178"/>
      <c r="IX278" s="178"/>
      <c r="IY278" s="178"/>
      <c r="IZ278" s="178"/>
      <c r="JA278" s="178"/>
      <c r="JB278" s="178"/>
      <c r="JC278" s="178"/>
      <c r="JD278" s="178"/>
      <c r="JE278" s="178"/>
      <c r="JF278" s="178"/>
      <c r="JG278" s="178"/>
      <c r="JH278" s="178"/>
      <c r="JI278" s="178"/>
      <c r="JJ278" s="178"/>
      <c r="JK278" s="178"/>
      <c r="JL278" s="178"/>
      <c r="JM278" s="178"/>
      <c r="JN278" s="178"/>
      <c r="JO278" s="178"/>
      <c r="JP278" s="178"/>
      <c r="JQ278" s="178"/>
      <c r="JR278" s="178"/>
      <c r="JS278" s="178"/>
      <c r="JT278" s="178"/>
      <c r="JU278" s="178"/>
      <c r="JV278" s="178"/>
      <c r="JW278" s="178"/>
      <c r="JX278" s="178"/>
      <c r="JY278" s="178"/>
      <c r="JZ278" s="178"/>
      <c r="KA278" s="178"/>
      <c r="KB278" s="178"/>
      <c r="KC278" s="178"/>
      <c r="KD278" s="178"/>
      <c r="KE278" s="178"/>
      <c r="KF278" s="178"/>
      <c r="KG278" s="178"/>
      <c r="KH278" s="178"/>
      <c r="KI278" s="178"/>
      <c r="KJ278" s="178"/>
      <c r="KK278" s="178"/>
      <c r="KL278" s="178"/>
      <c r="KM278" s="178"/>
      <c r="KN278" s="178"/>
      <c r="KO278" s="178"/>
      <c r="KP278" s="178"/>
      <c r="KQ278" s="178"/>
      <c r="KR278" s="178"/>
      <c r="KS278" s="178"/>
      <c r="KT278" s="178"/>
      <c r="KU278" s="178"/>
      <c r="KV278" s="178"/>
      <c r="KW278" s="178"/>
      <c r="KX278" s="178"/>
      <c r="KY278" s="178"/>
      <c r="KZ278" s="178"/>
      <c r="LA278" s="178"/>
      <c r="LB278" s="178"/>
      <c r="LC278" s="178"/>
      <c r="LD278" s="178"/>
      <c r="LE278" s="178"/>
      <c r="LF278" s="178"/>
      <c r="LG278" s="178"/>
      <c r="LH278" s="178"/>
      <c r="LI278" s="178"/>
      <c r="LJ278" s="178"/>
      <c r="LK278" s="178"/>
      <c r="LL278" s="178"/>
      <c r="LM278" s="178"/>
      <c r="LN278" s="178"/>
      <c r="LO278" s="178"/>
      <c r="LP278" s="178"/>
      <c r="LQ278" s="178"/>
      <c r="LR278" s="178"/>
      <c r="LS278" s="178"/>
      <c r="LT278" s="178"/>
      <c r="LU278" s="178"/>
      <c r="LV278" s="178"/>
      <c r="LW278" s="178"/>
      <c r="LX278" s="178"/>
      <c r="LY278" s="178"/>
      <c r="LZ278" s="178"/>
      <c r="MA278" s="178"/>
      <c r="MB278" s="178"/>
      <c r="MC278" s="178"/>
      <c r="MD278" s="178"/>
      <c r="ME278" s="178"/>
      <c r="MF278" s="178"/>
      <c r="MG278" s="178"/>
      <c r="MH278" s="178"/>
      <c r="MI278" s="178"/>
      <c r="MJ278" s="178"/>
      <c r="MK278" s="178"/>
      <c r="ML278" s="178"/>
      <c r="MM278" s="178"/>
      <c r="MN278" s="178"/>
      <c r="MO278" s="178"/>
      <c r="MP278" s="178"/>
      <c r="MQ278" s="178"/>
      <c r="MR278" s="178"/>
      <c r="MS278" s="178"/>
      <c r="MT278" s="178"/>
      <c r="MU278" s="178"/>
      <c r="MV278" s="178"/>
      <c r="MW278" s="178"/>
      <c r="MX278" s="178"/>
      <c r="MY278" s="178"/>
      <c r="MZ278" s="178"/>
      <c r="NA278" s="178"/>
      <c r="NB278" s="178"/>
      <c r="NC278" s="178"/>
      <c r="ND278" s="178"/>
      <c r="NE278" s="178"/>
      <c r="NF278" s="178"/>
      <c r="NG278" s="178"/>
      <c r="NH278" s="178"/>
      <c r="NI278" s="178"/>
      <c r="NJ278" s="178"/>
      <c r="NK278" s="178"/>
      <c r="NL278" s="178"/>
      <c r="NM278" s="178"/>
      <c r="NN278" s="178"/>
      <c r="NO278" s="178"/>
      <c r="NP278" s="178"/>
      <c r="NQ278" s="178"/>
      <c r="NR278" s="178"/>
      <c r="NS278" s="178"/>
      <c r="NT278" s="178"/>
      <c r="NU278" s="178"/>
      <c r="NV278" s="178"/>
      <c r="NW278" s="178"/>
      <c r="NX278" s="178"/>
      <c r="NY278" s="178"/>
      <c r="NZ278" s="178"/>
      <c r="OA278" s="178"/>
      <c r="OB278" s="178"/>
      <c r="OC278" s="178"/>
      <c r="OD278" s="178"/>
      <c r="OE278" s="178"/>
      <c r="OF278" s="178"/>
      <c r="OG278" s="178"/>
      <c r="OH278" s="178"/>
      <c r="OI278" s="178"/>
      <c r="OJ278" s="178"/>
      <c r="OK278" s="178"/>
      <c r="OL278" s="178"/>
      <c r="OM278" s="178"/>
      <c r="ON278" s="178"/>
      <c r="OO278" s="178"/>
      <c r="OP278" s="178"/>
      <c r="OQ278" s="178"/>
      <c r="OR278" s="178"/>
      <c r="OS278" s="178"/>
      <c r="OT278" s="178"/>
      <c r="OU278" s="178"/>
      <c r="OV278" s="178"/>
      <c r="OW278" s="178"/>
      <c r="OX278" s="178"/>
      <c r="OY278" s="178"/>
      <c r="OZ278" s="178"/>
      <c r="PA278" s="178"/>
      <c r="PB278" s="178"/>
      <c r="PC278" s="178"/>
      <c r="PD278" s="178"/>
      <c r="PE278" s="178"/>
      <c r="PF278" s="178"/>
      <c r="PG278" s="178"/>
      <c r="PH278" s="178"/>
      <c r="PI278" s="178"/>
      <c r="PJ278" s="178"/>
      <c r="PK278" s="178"/>
      <c r="PL278" s="178"/>
      <c r="PM278" s="178"/>
      <c r="PN278" s="178"/>
      <c r="PO278" s="178"/>
      <c r="PP278" s="178"/>
      <c r="PQ278" s="178"/>
      <c r="PR278" s="178"/>
      <c r="PS278" s="178"/>
      <c r="PT278" s="178"/>
      <c r="PU278" s="178"/>
      <c r="PV278" s="178"/>
      <c r="PW278" s="178"/>
      <c r="PX278" s="178"/>
      <c r="PY278" s="178"/>
      <c r="PZ278" s="178"/>
      <c r="QA278" s="178"/>
      <c r="QB278" s="178"/>
      <c r="QC278" s="178"/>
      <c r="QD278" s="178"/>
      <c r="QE278" s="178"/>
      <c r="QF278" s="178"/>
      <c r="QG278" s="178"/>
      <c r="QH278" s="178"/>
      <c r="QI278" s="178"/>
      <c r="QJ278" s="178"/>
      <c r="QK278" s="178"/>
      <c r="QL278" s="178"/>
      <c r="QM278" s="178"/>
      <c r="QN278" s="178"/>
      <c r="QO278" s="178"/>
      <c r="QP278" s="178"/>
      <c r="QQ278" s="178"/>
      <c r="QR278" s="178"/>
      <c r="QS278" s="178"/>
      <c r="QT278" s="178"/>
      <c r="QU278" s="178"/>
      <c r="QV278" s="178"/>
      <c r="QW278" s="178"/>
      <c r="QX278" s="178"/>
      <c r="QY278" s="178"/>
      <c r="QZ278" s="178"/>
      <c r="RA278" s="178"/>
      <c r="RB278" s="178"/>
      <c r="RC278" s="178"/>
      <c r="RD278" s="178"/>
      <c r="RE278" s="178"/>
      <c r="RF278" s="178"/>
      <c r="RG278" s="178"/>
      <c r="RH278" s="178"/>
      <c r="RI278" s="178"/>
      <c r="RJ278" s="178"/>
      <c r="RK278" s="178"/>
      <c r="RL278" s="178"/>
      <c r="RM278" s="178"/>
      <c r="RN278" s="178"/>
      <c r="RO278" s="178"/>
      <c r="RP278" s="178"/>
      <c r="RQ278" s="178"/>
      <c r="RR278" s="178"/>
      <c r="RS278" s="178"/>
      <c r="RT278" s="178"/>
      <c r="RU278" s="178"/>
      <c r="RV278" s="178"/>
      <c r="RW278" s="178"/>
      <c r="RX278" s="178"/>
      <c r="RY278" s="178"/>
      <c r="RZ278" s="178"/>
      <c r="SA278" s="178"/>
      <c r="SB278" s="178"/>
      <c r="SC278" s="178"/>
      <c r="SD278" s="178"/>
      <c r="SE278" s="178"/>
      <c r="SF278" s="178"/>
      <c r="SG278" s="178"/>
      <c r="SH278" s="178"/>
      <c r="SI278" s="178"/>
      <c r="SJ278" s="178"/>
      <c r="SK278" s="178"/>
      <c r="SL278" s="178"/>
      <c r="SM278" s="178"/>
      <c r="SN278" s="178"/>
      <c r="SO278" s="178"/>
      <c r="SP278" s="178"/>
      <c r="SQ278" s="178"/>
      <c r="SR278" s="178"/>
      <c r="SS278" s="178"/>
      <c r="ST278" s="178"/>
      <c r="SU278" s="178"/>
      <c r="SV278" s="178"/>
      <c r="SW278" s="178"/>
      <c r="SX278" s="178"/>
      <c r="SY278" s="178"/>
      <c r="SZ278" s="178"/>
      <c r="TA278" s="178"/>
      <c r="TB278" s="178"/>
      <c r="TC278" s="178"/>
      <c r="TD278" s="178"/>
      <c r="TE278" s="178"/>
      <c r="TF278" s="178"/>
      <c r="TG278" s="178"/>
      <c r="TH278" s="178"/>
      <c r="TI278" s="178"/>
      <c r="TJ278" s="178"/>
      <c r="TK278" s="178"/>
      <c r="TL278" s="178"/>
      <c r="TM278" s="178"/>
      <c r="TN278" s="178"/>
      <c r="TO278" s="178"/>
      <c r="TP278" s="178"/>
      <c r="TQ278" s="178"/>
      <c r="TR278" s="178"/>
      <c r="TS278" s="178"/>
      <c r="TT278" s="178"/>
      <c r="TU278" s="178"/>
      <c r="TV278" s="178"/>
      <c r="TW278" s="178"/>
      <c r="TX278" s="178"/>
      <c r="TY278" s="178"/>
      <c r="TZ278" s="178"/>
      <c r="UA278" s="178"/>
      <c r="UB278" s="178"/>
      <c r="UC278" s="178"/>
      <c r="UD278" s="178"/>
      <c r="UE278" s="178"/>
      <c r="UF278" s="178"/>
      <c r="UG278" s="178"/>
      <c r="UH278" s="178"/>
      <c r="UI278" s="178"/>
      <c r="UJ278" s="178"/>
      <c r="UK278" s="178"/>
      <c r="UL278" s="178"/>
      <c r="UM278" s="178"/>
      <c r="UN278" s="178"/>
      <c r="UO278" s="178"/>
      <c r="UP278" s="178"/>
      <c r="UQ278" s="178"/>
      <c r="UR278" s="178"/>
      <c r="US278" s="178"/>
      <c r="UT278" s="178"/>
      <c r="UU278" s="178"/>
      <c r="UV278" s="178"/>
      <c r="UW278" s="178"/>
      <c r="UX278" s="178"/>
      <c r="UY278" s="178"/>
      <c r="UZ278" s="178"/>
      <c r="VA278" s="178"/>
      <c r="VB278" s="178"/>
      <c r="VC278" s="178"/>
      <c r="VD278" s="178"/>
      <c r="VE278" s="178"/>
      <c r="VF278" s="178"/>
      <c r="VG278" s="178"/>
      <c r="VH278" s="178"/>
      <c r="VI278" s="178"/>
      <c r="VJ278" s="178"/>
      <c r="VK278" s="178"/>
      <c r="VL278" s="178"/>
      <c r="VM278" s="178"/>
      <c r="VN278" s="178"/>
      <c r="VO278" s="178"/>
      <c r="VP278" s="178"/>
      <c r="VQ278" s="178"/>
      <c r="VR278" s="178"/>
      <c r="VS278" s="178"/>
      <c r="VT278" s="178"/>
      <c r="VU278" s="178"/>
      <c r="VV278" s="178"/>
      <c r="VW278" s="178"/>
      <c r="VX278" s="178"/>
      <c r="VY278" s="178"/>
      <c r="VZ278" s="178"/>
      <c r="WA278" s="178"/>
      <c r="WB278" s="178"/>
      <c r="WC278" s="178"/>
      <c r="WD278" s="178"/>
      <c r="WE278" s="178"/>
      <c r="WF278" s="178"/>
      <c r="WG278" s="178"/>
      <c r="WH278" s="178"/>
      <c r="WI278" s="178"/>
      <c r="WJ278" s="178"/>
      <c r="WK278" s="178"/>
      <c r="WL278" s="178"/>
      <c r="WM278" s="178"/>
      <c r="WN278" s="178"/>
      <c r="WO278" s="178"/>
      <c r="WP278" s="178"/>
      <c r="WQ278" s="178"/>
      <c r="WR278" s="178"/>
      <c r="WS278" s="178"/>
      <c r="WT278" s="178"/>
      <c r="WU278" s="178"/>
      <c r="WV278" s="178"/>
      <c r="WW278" s="178"/>
      <c r="WX278" s="178"/>
      <c r="WY278" s="178"/>
      <c r="WZ278" s="178"/>
      <c r="XA278" s="178"/>
      <c r="XB278" s="178"/>
      <c r="XC278" s="178"/>
      <c r="XD278" s="178"/>
      <c r="XE278" s="178"/>
      <c r="XF278" s="178"/>
      <c r="XG278" s="178"/>
      <c r="XH278" s="178"/>
      <c r="XI278" s="178"/>
      <c r="XJ278" s="178"/>
      <c r="XK278" s="178"/>
      <c r="XL278" s="178"/>
      <c r="XM278" s="178"/>
      <c r="XN278" s="178"/>
      <c r="XO278" s="178"/>
      <c r="XP278" s="178"/>
      <c r="XQ278" s="178"/>
      <c r="XR278" s="178"/>
      <c r="XS278" s="178"/>
      <c r="XT278" s="178"/>
      <c r="XU278" s="178"/>
      <c r="XV278" s="178"/>
      <c r="XW278" s="178"/>
      <c r="XX278" s="178"/>
      <c r="XY278" s="178"/>
      <c r="XZ278" s="178"/>
      <c r="YA278" s="178"/>
      <c r="YB278" s="178"/>
      <c r="YC278" s="178"/>
      <c r="YD278" s="178"/>
      <c r="YE278" s="178"/>
      <c r="YF278" s="178"/>
      <c r="YG278" s="178"/>
      <c r="YH278" s="178"/>
      <c r="YI278" s="178"/>
      <c r="YJ278" s="178"/>
      <c r="YK278" s="178"/>
      <c r="YL278" s="178"/>
      <c r="YM278" s="178"/>
      <c r="YN278" s="178"/>
      <c r="YO278" s="178"/>
      <c r="YP278" s="178"/>
      <c r="YQ278" s="178"/>
      <c r="YR278" s="178"/>
      <c r="YS278" s="178"/>
      <c r="YT278" s="178"/>
      <c r="YU278" s="178"/>
      <c r="YV278" s="178"/>
      <c r="YW278" s="178"/>
      <c r="YX278" s="178"/>
      <c r="YY278" s="178"/>
      <c r="YZ278" s="178"/>
      <c r="ZA278" s="178"/>
      <c r="ZB278" s="178"/>
      <c r="ZC278" s="178"/>
      <c r="ZD278" s="178"/>
      <c r="ZE278" s="178"/>
      <c r="ZF278" s="178"/>
      <c r="ZG278" s="178"/>
      <c r="ZH278" s="178"/>
    </row>
    <row r="279" s="153" customFormat="1" customHeight="1" spans="1:684">
      <c r="A279" s="290" t="s">
        <v>892</v>
      </c>
      <c r="B279" s="109" t="s">
        <v>875</v>
      </c>
      <c r="C279" s="1369" t="s">
        <v>875</v>
      </c>
      <c r="D279" s="1361">
        <f t="shared" si="38"/>
        <v>0</v>
      </c>
      <c r="E279" s="1367">
        <v>1254</v>
      </c>
      <c r="F279" s="1371">
        <f t="shared" si="39"/>
        <v>1254</v>
      </c>
      <c r="G279" s="1427">
        <f t="shared" si="40"/>
        <v>1254</v>
      </c>
      <c r="H279" s="1428">
        <v>1752</v>
      </c>
      <c r="I279" s="1430"/>
      <c r="J279" s="1393">
        <f t="shared" si="41"/>
        <v>0</v>
      </c>
      <c r="K279" s="1431">
        <f t="shared" si="42"/>
        <v>0</v>
      </c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432"/>
      <c r="W279" s="1432"/>
      <c r="X279" s="1432"/>
      <c r="Y279" s="1432"/>
      <c r="Z279" s="1434"/>
      <c r="AA279" s="1432"/>
      <c r="AB279" s="1432"/>
      <c r="AC279" s="1432"/>
      <c r="AD279" s="1432"/>
      <c r="AE279" s="1432"/>
      <c r="AF279" s="1432"/>
      <c r="AG279" s="1338"/>
      <c r="AH279" s="178">
        <v>108</v>
      </c>
      <c r="AI279" s="1339"/>
      <c r="AJ279" s="1339"/>
      <c r="AK279" s="178"/>
      <c r="AL279" s="1339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>
        <v>30</v>
      </c>
      <c r="BY279" s="178"/>
      <c r="BZ279" s="178"/>
      <c r="CA279" s="178"/>
      <c r="CB279" s="178"/>
      <c r="CC279" s="178"/>
      <c r="CD279" s="178"/>
      <c r="CE279" s="178"/>
      <c r="CF279" s="178"/>
      <c r="CG279" s="178"/>
      <c r="CH279" s="178"/>
      <c r="CI279" s="178"/>
      <c r="CJ279" s="178"/>
      <c r="CK279" s="178"/>
      <c r="CL279" s="178">
        <v>360</v>
      </c>
      <c r="CM279" s="178"/>
      <c r="CN279" s="178"/>
      <c r="CO279" s="178"/>
      <c r="CP279" s="178"/>
      <c r="CQ279" s="178"/>
      <c r="CR279" s="1340"/>
      <c r="CS279" s="178"/>
      <c r="CT279" s="178"/>
      <c r="CU279" s="178"/>
      <c r="CV279" s="178"/>
      <c r="CW279" s="178"/>
      <c r="CX279" s="178"/>
      <c r="CY279" s="178"/>
      <c r="CZ279" s="178"/>
      <c r="DA279" s="178"/>
      <c r="DB279" s="178"/>
      <c r="DC279" s="178"/>
      <c r="DD279" s="178"/>
      <c r="DE279" s="178"/>
      <c r="DF279" s="178"/>
      <c r="DG279" s="178"/>
      <c r="DH279" s="178"/>
      <c r="DI279" s="178"/>
      <c r="DJ279" s="178"/>
      <c r="DK279" s="178"/>
      <c r="DL279" s="178"/>
      <c r="DM279" s="178"/>
      <c r="DN279" s="178"/>
      <c r="DO279" s="178"/>
      <c r="DP279" s="178"/>
      <c r="DQ279" s="178"/>
      <c r="DR279" s="178"/>
      <c r="DS279" s="178"/>
      <c r="DT279" s="178"/>
      <c r="DU279" s="178"/>
      <c r="DV279" s="178"/>
      <c r="DW279" s="178"/>
      <c r="DX279" s="178"/>
      <c r="DY279" s="178"/>
      <c r="DZ279" s="178"/>
      <c r="EA279" s="178"/>
      <c r="EB279" s="47"/>
      <c r="EC279" s="178"/>
      <c r="ED279" s="178"/>
      <c r="EE279" s="178"/>
      <c r="EF279" s="178"/>
      <c r="EG279" s="178"/>
      <c r="EH279" s="178"/>
      <c r="EI279" s="178"/>
      <c r="EJ279" s="178"/>
      <c r="EK279" s="178"/>
      <c r="EL279" s="178"/>
      <c r="EM279" s="178"/>
      <c r="EN279" s="178"/>
      <c r="EO279" s="178"/>
      <c r="EP279" s="178"/>
      <c r="EQ279" s="178"/>
      <c r="ER279" s="178"/>
      <c r="ES279" s="178"/>
      <c r="ET279" s="178"/>
      <c r="EU279" s="178"/>
      <c r="EV279" s="178"/>
      <c r="EW279" s="178"/>
      <c r="EX279" s="178"/>
      <c r="EY279" s="178"/>
      <c r="EZ279" s="178"/>
      <c r="FA279" s="178"/>
      <c r="FB279" s="178"/>
      <c r="FC279" s="178"/>
      <c r="FD279" s="178"/>
      <c r="FE279" s="178"/>
      <c r="FF279" s="178"/>
      <c r="FG279" s="178"/>
      <c r="FH279" s="178"/>
      <c r="FI279" s="178"/>
      <c r="FJ279" s="178"/>
      <c r="FK279" s="178"/>
      <c r="FL279" s="178"/>
      <c r="FM279" s="178"/>
      <c r="FN279" s="178"/>
      <c r="FO279" s="178"/>
      <c r="FP279" s="178"/>
      <c r="FQ279" s="178"/>
      <c r="FR279" s="178"/>
      <c r="FS279" s="178"/>
      <c r="FT279" s="178"/>
      <c r="FU279" s="178"/>
      <c r="FV279" s="178"/>
      <c r="FW279" s="178"/>
      <c r="FX279" s="178"/>
      <c r="FY279" s="178"/>
      <c r="FZ279" s="178"/>
      <c r="GA279" s="178"/>
      <c r="GB279" s="178"/>
      <c r="GC279" s="178"/>
      <c r="GD279" s="178"/>
      <c r="GE279" s="178"/>
      <c r="GF279" s="178"/>
      <c r="GG279" s="178"/>
      <c r="GH279" s="178"/>
      <c r="GI279" s="178"/>
      <c r="GJ279" s="178"/>
      <c r="GK279" s="178"/>
      <c r="GL279" s="178"/>
      <c r="GM279" s="178"/>
      <c r="GN279" s="178"/>
      <c r="GO279" s="178"/>
      <c r="GP279" s="178"/>
      <c r="GQ279" s="178"/>
      <c r="GR279" s="178"/>
      <c r="GS279" s="178"/>
      <c r="GT279" s="178"/>
      <c r="GU279" s="178"/>
      <c r="GV279" s="178"/>
      <c r="GW279" s="178"/>
      <c r="GX279" s="178"/>
      <c r="GY279" s="178"/>
      <c r="GZ279" s="178"/>
      <c r="HA279" s="178"/>
      <c r="HB279" s="178"/>
      <c r="HC279" s="178"/>
      <c r="HD279" s="178"/>
      <c r="HE279" s="178"/>
      <c r="HF279" s="178"/>
      <c r="HG279" s="178"/>
      <c r="HH279" s="178"/>
      <c r="HI279" s="178"/>
      <c r="HJ279" s="178"/>
      <c r="HK279" s="178"/>
      <c r="HL279" s="178"/>
      <c r="HM279" s="178"/>
      <c r="HN279" s="178"/>
      <c r="HO279" s="178"/>
      <c r="HP279" s="178"/>
      <c r="HQ279" s="178"/>
      <c r="HR279" s="178"/>
      <c r="HS279" s="178"/>
      <c r="HT279" s="178"/>
      <c r="HU279" s="178"/>
      <c r="HV279" s="178"/>
      <c r="HW279" s="178"/>
      <c r="HX279" s="178"/>
      <c r="HY279" s="178"/>
      <c r="HZ279" s="178"/>
      <c r="IA279" s="178"/>
      <c r="IB279" s="178"/>
      <c r="IC279" s="178"/>
      <c r="ID279" s="178"/>
      <c r="IE279" s="178"/>
      <c r="IF279" s="178"/>
      <c r="IG279" s="178"/>
      <c r="IH279" s="178"/>
      <c r="II279" s="178"/>
      <c r="IJ279" s="178"/>
      <c r="IK279" s="178"/>
      <c r="IL279" s="178"/>
      <c r="IM279" s="178"/>
      <c r="IN279" s="178"/>
      <c r="IO279" s="178"/>
      <c r="IP279" s="178"/>
      <c r="IQ279" s="178"/>
      <c r="IR279" s="178"/>
      <c r="IS279" s="178"/>
      <c r="IT279" s="178"/>
      <c r="IU279" s="178"/>
      <c r="IV279" s="178"/>
      <c r="IW279" s="178"/>
      <c r="IX279" s="178"/>
      <c r="IY279" s="178"/>
      <c r="IZ279" s="178"/>
      <c r="JA279" s="178"/>
      <c r="JB279" s="178"/>
      <c r="JC279" s="178"/>
      <c r="JD279" s="178"/>
      <c r="JE279" s="178"/>
      <c r="JF279" s="178"/>
      <c r="JG279" s="178"/>
      <c r="JH279" s="178"/>
      <c r="JI279" s="178"/>
      <c r="JJ279" s="178"/>
      <c r="JK279" s="178"/>
      <c r="JL279" s="178"/>
      <c r="JM279" s="178"/>
      <c r="JN279" s="178"/>
      <c r="JO279" s="178"/>
      <c r="JP279" s="178"/>
      <c r="JQ279" s="178"/>
      <c r="JR279" s="178"/>
      <c r="JS279" s="178"/>
      <c r="JT279" s="178"/>
      <c r="JU279" s="178"/>
      <c r="JV279" s="178"/>
      <c r="JW279" s="178"/>
      <c r="JX279" s="178"/>
      <c r="JY279" s="178"/>
      <c r="JZ279" s="178"/>
      <c r="KA279" s="178"/>
      <c r="KB279" s="178"/>
      <c r="KC279" s="178"/>
      <c r="KD279" s="178"/>
      <c r="KE279" s="178"/>
      <c r="KF279" s="178"/>
      <c r="KG279" s="178"/>
      <c r="KH279" s="178"/>
      <c r="KI279" s="178"/>
      <c r="KJ279" s="178"/>
      <c r="KK279" s="178"/>
      <c r="KL279" s="178"/>
      <c r="KM279" s="178"/>
      <c r="KN279" s="178"/>
      <c r="KO279" s="178"/>
      <c r="KP279" s="178"/>
      <c r="KQ279" s="178"/>
      <c r="KR279" s="178"/>
      <c r="KS279" s="178"/>
      <c r="KT279" s="178"/>
      <c r="KU279" s="178"/>
      <c r="KV279" s="178"/>
      <c r="KW279" s="178"/>
      <c r="KX279" s="178"/>
      <c r="KY279" s="178"/>
      <c r="KZ279" s="178"/>
      <c r="LA279" s="178"/>
      <c r="LB279" s="178"/>
      <c r="LC279" s="178"/>
      <c r="LD279" s="178"/>
      <c r="LE279" s="178"/>
      <c r="LF279" s="178"/>
      <c r="LG279" s="178"/>
      <c r="LH279" s="178"/>
      <c r="LI279" s="178"/>
      <c r="LJ279" s="178"/>
      <c r="LK279" s="178"/>
      <c r="LL279" s="178"/>
      <c r="LM279" s="178"/>
      <c r="LN279" s="178"/>
      <c r="LO279" s="178"/>
      <c r="LP279" s="178"/>
      <c r="LQ279" s="178"/>
      <c r="LR279" s="178"/>
      <c r="LS279" s="178"/>
      <c r="LT279" s="178"/>
      <c r="LU279" s="178"/>
      <c r="LV279" s="178"/>
      <c r="LW279" s="178"/>
      <c r="LX279" s="178"/>
      <c r="LY279" s="178"/>
      <c r="LZ279" s="178"/>
      <c r="MA279" s="178"/>
      <c r="MB279" s="178"/>
      <c r="MC279" s="178"/>
      <c r="MD279" s="178"/>
      <c r="ME279" s="178"/>
      <c r="MF279" s="178"/>
      <c r="MG279" s="178"/>
      <c r="MH279" s="178"/>
      <c r="MI279" s="178"/>
      <c r="MJ279" s="178"/>
      <c r="MK279" s="178"/>
      <c r="ML279" s="178"/>
      <c r="MM279" s="178"/>
      <c r="MN279" s="178"/>
      <c r="MO279" s="178"/>
      <c r="MP279" s="178"/>
      <c r="MQ279" s="178"/>
      <c r="MR279" s="178"/>
      <c r="MS279" s="178"/>
      <c r="MT279" s="178"/>
      <c r="MU279" s="178"/>
      <c r="MV279" s="178"/>
      <c r="MW279" s="178"/>
      <c r="MX279" s="178"/>
      <c r="MY279" s="178"/>
      <c r="MZ279" s="178"/>
      <c r="NA279" s="178"/>
      <c r="NB279" s="178"/>
      <c r="NC279" s="178"/>
      <c r="ND279" s="178"/>
      <c r="NE279" s="178"/>
      <c r="NF279" s="178"/>
      <c r="NG279" s="178"/>
      <c r="NH279" s="178"/>
      <c r="NI279" s="178"/>
      <c r="NJ279" s="178"/>
      <c r="NK279" s="178"/>
      <c r="NL279" s="178"/>
      <c r="NM279" s="178"/>
      <c r="NN279" s="178"/>
      <c r="NO279" s="178"/>
      <c r="NP279" s="178"/>
      <c r="NQ279" s="178"/>
      <c r="NR279" s="178"/>
      <c r="NS279" s="178"/>
      <c r="NT279" s="178"/>
      <c r="NU279" s="178"/>
      <c r="NV279" s="178"/>
      <c r="NW279" s="178"/>
      <c r="NX279" s="178"/>
      <c r="NY279" s="178"/>
      <c r="NZ279" s="178"/>
      <c r="OA279" s="178"/>
      <c r="OB279" s="178"/>
      <c r="OC279" s="178"/>
      <c r="OD279" s="178"/>
      <c r="OE279" s="178"/>
      <c r="OF279" s="178"/>
      <c r="OG279" s="178"/>
      <c r="OH279" s="178"/>
      <c r="OI279" s="178"/>
      <c r="OJ279" s="178"/>
      <c r="OK279" s="178"/>
      <c r="OL279" s="178"/>
      <c r="OM279" s="178"/>
      <c r="ON279" s="178"/>
      <c r="OO279" s="178"/>
      <c r="OP279" s="178"/>
      <c r="OQ279" s="178"/>
      <c r="OR279" s="178"/>
      <c r="OS279" s="178"/>
      <c r="OT279" s="178"/>
      <c r="OU279" s="178"/>
      <c r="OV279" s="178"/>
      <c r="OW279" s="178"/>
      <c r="OX279" s="178"/>
      <c r="OY279" s="178"/>
      <c r="OZ279" s="178"/>
      <c r="PA279" s="178"/>
      <c r="PB279" s="178"/>
      <c r="PC279" s="178"/>
      <c r="PD279" s="178"/>
      <c r="PE279" s="178"/>
      <c r="PF279" s="178"/>
      <c r="PG279" s="178"/>
      <c r="PH279" s="178"/>
      <c r="PI279" s="178"/>
      <c r="PJ279" s="178"/>
      <c r="PK279" s="178"/>
      <c r="PL279" s="178"/>
      <c r="PM279" s="178"/>
      <c r="PN279" s="178"/>
      <c r="PO279" s="178"/>
      <c r="PP279" s="178"/>
      <c r="PQ279" s="178"/>
      <c r="PR279" s="178"/>
      <c r="PS279" s="178"/>
      <c r="PT279" s="178"/>
      <c r="PU279" s="178"/>
      <c r="PV279" s="178"/>
      <c r="PW279" s="178"/>
      <c r="PX279" s="178"/>
      <c r="PY279" s="178"/>
      <c r="PZ279" s="178"/>
      <c r="QA279" s="178"/>
      <c r="QB279" s="178"/>
      <c r="QC279" s="178"/>
      <c r="QD279" s="178"/>
      <c r="QE279" s="178"/>
      <c r="QF279" s="178"/>
      <c r="QG279" s="178"/>
      <c r="QH279" s="178"/>
      <c r="QI279" s="178"/>
      <c r="QJ279" s="178"/>
      <c r="QK279" s="178"/>
      <c r="QL279" s="178"/>
      <c r="QM279" s="178"/>
      <c r="QN279" s="178"/>
      <c r="QO279" s="178"/>
      <c r="QP279" s="178"/>
      <c r="QQ279" s="178"/>
      <c r="QR279" s="178"/>
      <c r="QS279" s="178"/>
      <c r="QT279" s="178"/>
      <c r="QU279" s="178"/>
      <c r="QV279" s="178"/>
      <c r="QW279" s="178"/>
      <c r="QX279" s="178"/>
      <c r="QY279" s="178"/>
      <c r="QZ279" s="178"/>
      <c r="RA279" s="178"/>
      <c r="RB279" s="178"/>
      <c r="RC279" s="178"/>
      <c r="RD279" s="178"/>
      <c r="RE279" s="178"/>
      <c r="RF279" s="178"/>
      <c r="RG279" s="178"/>
      <c r="RH279" s="178"/>
      <c r="RI279" s="178"/>
      <c r="RJ279" s="178"/>
      <c r="RK279" s="178"/>
      <c r="RL279" s="178"/>
      <c r="RM279" s="178"/>
      <c r="RN279" s="178"/>
      <c r="RO279" s="178"/>
      <c r="RP279" s="178"/>
      <c r="RQ279" s="178"/>
      <c r="RR279" s="178"/>
      <c r="RS279" s="178"/>
      <c r="RT279" s="178"/>
      <c r="RU279" s="178"/>
      <c r="RV279" s="178"/>
      <c r="RW279" s="178"/>
      <c r="RX279" s="178"/>
      <c r="RY279" s="178"/>
      <c r="RZ279" s="178"/>
      <c r="SA279" s="178"/>
      <c r="SB279" s="178"/>
      <c r="SC279" s="178"/>
      <c r="SD279" s="178"/>
      <c r="SE279" s="178"/>
      <c r="SF279" s="178"/>
      <c r="SG279" s="178"/>
      <c r="SH279" s="178"/>
      <c r="SI279" s="178"/>
      <c r="SJ279" s="178"/>
      <c r="SK279" s="178"/>
      <c r="SL279" s="178"/>
      <c r="SM279" s="178"/>
      <c r="SN279" s="178"/>
      <c r="SO279" s="178"/>
      <c r="SP279" s="178"/>
      <c r="SQ279" s="178"/>
      <c r="SR279" s="178"/>
      <c r="SS279" s="178"/>
      <c r="ST279" s="178"/>
      <c r="SU279" s="178"/>
      <c r="SV279" s="178"/>
      <c r="SW279" s="178"/>
      <c r="SX279" s="178"/>
      <c r="SY279" s="178"/>
      <c r="SZ279" s="178"/>
      <c r="TA279" s="178"/>
      <c r="TB279" s="178"/>
      <c r="TC279" s="178"/>
      <c r="TD279" s="178"/>
      <c r="TE279" s="178"/>
      <c r="TF279" s="178"/>
      <c r="TG279" s="178"/>
      <c r="TH279" s="178"/>
      <c r="TI279" s="178"/>
      <c r="TJ279" s="178"/>
      <c r="TK279" s="178"/>
      <c r="TL279" s="178"/>
      <c r="TM279" s="178"/>
      <c r="TN279" s="178"/>
      <c r="TO279" s="178"/>
      <c r="TP279" s="178"/>
      <c r="TQ279" s="178"/>
      <c r="TR279" s="178"/>
      <c r="TS279" s="178"/>
      <c r="TT279" s="178"/>
      <c r="TU279" s="178"/>
      <c r="TV279" s="178"/>
      <c r="TW279" s="178"/>
      <c r="TX279" s="178"/>
      <c r="TY279" s="178"/>
      <c r="TZ279" s="178"/>
      <c r="UA279" s="178"/>
      <c r="UB279" s="178"/>
      <c r="UC279" s="178"/>
      <c r="UD279" s="178"/>
      <c r="UE279" s="178"/>
      <c r="UF279" s="178"/>
      <c r="UG279" s="178"/>
      <c r="UH279" s="178"/>
      <c r="UI279" s="178"/>
      <c r="UJ279" s="178"/>
      <c r="UK279" s="178"/>
      <c r="UL279" s="178"/>
      <c r="UM279" s="178"/>
      <c r="UN279" s="178"/>
      <c r="UO279" s="178"/>
      <c r="UP279" s="178"/>
      <c r="UQ279" s="178"/>
      <c r="UR279" s="178"/>
      <c r="US279" s="178"/>
      <c r="UT279" s="178"/>
      <c r="UU279" s="178"/>
      <c r="UV279" s="178"/>
      <c r="UW279" s="178"/>
      <c r="UX279" s="178"/>
      <c r="UY279" s="178"/>
      <c r="UZ279" s="178"/>
      <c r="VA279" s="178"/>
      <c r="VB279" s="178"/>
      <c r="VC279" s="178"/>
      <c r="VD279" s="178"/>
      <c r="VE279" s="178"/>
      <c r="VF279" s="178"/>
      <c r="VG279" s="178"/>
      <c r="VH279" s="178"/>
      <c r="VI279" s="178"/>
      <c r="VJ279" s="178"/>
      <c r="VK279" s="178"/>
      <c r="VL279" s="178"/>
      <c r="VM279" s="178"/>
      <c r="VN279" s="178"/>
      <c r="VO279" s="178"/>
      <c r="VP279" s="178"/>
      <c r="VQ279" s="178"/>
      <c r="VR279" s="178"/>
      <c r="VS279" s="178"/>
      <c r="VT279" s="178"/>
      <c r="VU279" s="178"/>
      <c r="VV279" s="178"/>
      <c r="VW279" s="178"/>
      <c r="VX279" s="178"/>
      <c r="VY279" s="178"/>
      <c r="VZ279" s="178"/>
      <c r="WA279" s="178"/>
      <c r="WB279" s="178"/>
      <c r="WC279" s="178"/>
      <c r="WD279" s="178"/>
      <c r="WE279" s="178"/>
      <c r="WF279" s="178"/>
      <c r="WG279" s="178"/>
      <c r="WH279" s="178"/>
      <c r="WI279" s="178"/>
      <c r="WJ279" s="178"/>
      <c r="WK279" s="178"/>
      <c r="WL279" s="178"/>
      <c r="WM279" s="178"/>
      <c r="WN279" s="178"/>
      <c r="WO279" s="178"/>
      <c r="WP279" s="178"/>
      <c r="WQ279" s="178"/>
      <c r="WR279" s="178"/>
      <c r="WS279" s="178"/>
      <c r="WT279" s="178"/>
      <c r="WU279" s="178"/>
      <c r="WV279" s="178"/>
      <c r="WW279" s="178"/>
      <c r="WX279" s="178"/>
      <c r="WY279" s="178"/>
      <c r="WZ279" s="178"/>
      <c r="XA279" s="178"/>
      <c r="XB279" s="178"/>
      <c r="XC279" s="178"/>
      <c r="XD279" s="178"/>
      <c r="XE279" s="178"/>
      <c r="XF279" s="178"/>
      <c r="XG279" s="178"/>
      <c r="XH279" s="178"/>
      <c r="XI279" s="178"/>
      <c r="XJ279" s="178"/>
      <c r="XK279" s="178"/>
      <c r="XL279" s="178"/>
      <c r="XM279" s="178"/>
      <c r="XN279" s="178"/>
      <c r="XO279" s="178"/>
      <c r="XP279" s="178"/>
      <c r="XQ279" s="178"/>
      <c r="XR279" s="178"/>
      <c r="XS279" s="178"/>
      <c r="XT279" s="178"/>
      <c r="XU279" s="178"/>
      <c r="XV279" s="178"/>
      <c r="XW279" s="178"/>
      <c r="XX279" s="178"/>
      <c r="XY279" s="178"/>
      <c r="XZ279" s="178"/>
      <c r="YA279" s="178"/>
      <c r="YB279" s="178"/>
      <c r="YC279" s="178"/>
      <c r="YD279" s="178"/>
      <c r="YE279" s="178"/>
      <c r="YF279" s="178"/>
      <c r="YG279" s="178"/>
      <c r="YH279" s="178"/>
      <c r="YI279" s="178"/>
      <c r="YJ279" s="178"/>
      <c r="YK279" s="178"/>
      <c r="YL279" s="178"/>
      <c r="YM279" s="178"/>
      <c r="YN279" s="178"/>
      <c r="YO279" s="178"/>
      <c r="YP279" s="178"/>
      <c r="YQ279" s="178"/>
      <c r="YR279" s="178"/>
      <c r="YS279" s="178"/>
      <c r="YT279" s="178"/>
      <c r="YU279" s="178"/>
      <c r="YV279" s="178"/>
      <c r="YW279" s="178"/>
      <c r="YX279" s="178"/>
      <c r="YY279" s="178"/>
      <c r="YZ279" s="178"/>
      <c r="ZA279" s="178"/>
      <c r="ZB279" s="178"/>
      <c r="ZC279" s="178"/>
      <c r="ZD279" s="178"/>
      <c r="ZE279" s="178"/>
      <c r="ZF279" s="178"/>
      <c r="ZG279" s="178"/>
      <c r="ZH279" s="178"/>
    </row>
    <row r="280" s="153" customFormat="1" customHeight="1" spans="1:684">
      <c r="A280" s="290" t="s">
        <v>893</v>
      </c>
      <c r="B280" s="109" t="s">
        <v>846</v>
      </c>
      <c r="C280" s="1441" t="s">
        <v>846</v>
      </c>
      <c r="D280" s="1361">
        <f t="shared" si="38"/>
        <v>0</v>
      </c>
      <c r="E280" s="1367">
        <v>1882</v>
      </c>
      <c r="F280" s="1371">
        <f t="shared" si="39"/>
        <v>1882</v>
      </c>
      <c r="G280" s="1427">
        <f t="shared" si="40"/>
        <v>1882</v>
      </c>
      <c r="H280" s="1428">
        <v>2098</v>
      </c>
      <c r="I280" s="1430"/>
      <c r="J280" s="1393">
        <f t="shared" si="41"/>
        <v>0</v>
      </c>
      <c r="K280" s="1431">
        <f t="shared" si="42"/>
        <v>0</v>
      </c>
      <c r="L280" s="152"/>
      <c r="M280" s="152"/>
      <c r="N280" s="152"/>
      <c r="O280" s="152"/>
      <c r="P280" s="152"/>
      <c r="Q280" s="152"/>
      <c r="R280" s="152"/>
      <c r="S280" s="152"/>
      <c r="T280" s="152"/>
      <c r="U280" s="152"/>
      <c r="V280" s="1432"/>
      <c r="W280" s="1432"/>
      <c r="X280" s="1432"/>
      <c r="Y280" s="1432"/>
      <c r="Z280" s="1434"/>
      <c r="AA280" s="1432"/>
      <c r="AB280" s="1432"/>
      <c r="AC280" s="1432"/>
      <c r="AD280" s="1432"/>
      <c r="AE280" s="1432"/>
      <c r="AF280" s="1432"/>
      <c r="AG280" s="1338"/>
      <c r="AH280" s="178"/>
      <c r="AI280" s="1339"/>
      <c r="AJ280" s="1339"/>
      <c r="AK280" s="178"/>
      <c r="AL280" s="1339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/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/>
      <c r="CC280" s="178"/>
      <c r="CD280" s="178"/>
      <c r="CE280" s="178"/>
      <c r="CF280" s="178"/>
      <c r="CG280" s="178"/>
      <c r="CH280" s="178"/>
      <c r="CI280" s="178"/>
      <c r="CJ280" s="178"/>
      <c r="CK280" s="178"/>
      <c r="CL280" s="178">
        <v>216</v>
      </c>
      <c r="CM280" s="178"/>
      <c r="CN280" s="178"/>
      <c r="CO280" s="178"/>
      <c r="CP280" s="178"/>
      <c r="CQ280" s="178"/>
      <c r="CR280" s="1340"/>
      <c r="CS280" s="178"/>
      <c r="CT280" s="178"/>
      <c r="CU280" s="178"/>
      <c r="CV280" s="178"/>
      <c r="CW280" s="178"/>
      <c r="CX280" s="178"/>
      <c r="CY280" s="178"/>
      <c r="CZ280" s="178"/>
      <c r="DA280" s="178"/>
      <c r="DB280" s="178"/>
      <c r="DC280" s="178"/>
      <c r="DD280" s="178"/>
      <c r="DE280" s="178"/>
      <c r="DF280" s="178"/>
      <c r="DG280" s="178"/>
      <c r="DH280" s="178"/>
      <c r="DI280" s="178"/>
      <c r="DJ280" s="178"/>
      <c r="DK280" s="178"/>
      <c r="DL280" s="178"/>
      <c r="DM280" s="178"/>
      <c r="DN280" s="178"/>
      <c r="DO280" s="178"/>
      <c r="DP280" s="178"/>
      <c r="DQ280" s="178"/>
      <c r="DR280" s="178"/>
      <c r="DS280" s="178"/>
      <c r="DT280" s="178"/>
      <c r="DU280" s="178"/>
      <c r="DV280" s="178"/>
      <c r="DW280" s="178"/>
      <c r="DX280" s="178"/>
      <c r="DY280" s="178"/>
      <c r="DZ280" s="178"/>
      <c r="EA280" s="178"/>
      <c r="EB280" s="47"/>
      <c r="EC280" s="178"/>
      <c r="ED280" s="178"/>
      <c r="EE280" s="178"/>
      <c r="EF280" s="178"/>
      <c r="EG280" s="178"/>
      <c r="EH280" s="178"/>
      <c r="EI280" s="178"/>
      <c r="EJ280" s="178"/>
      <c r="EK280" s="178"/>
      <c r="EL280" s="178"/>
      <c r="EM280" s="178"/>
      <c r="EN280" s="178"/>
      <c r="EO280" s="178"/>
      <c r="EP280" s="178"/>
      <c r="EQ280" s="178"/>
      <c r="ER280" s="178"/>
      <c r="ES280" s="178"/>
      <c r="ET280" s="178"/>
      <c r="EU280" s="178"/>
      <c r="EV280" s="178"/>
      <c r="EW280" s="178"/>
      <c r="EX280" s="178"/>
      <c r="EY280" s="178"/>
      <c r="EZ280" s="178"/>
      <c r="FA280" s="178"/>
      <c r="FB280" s="178"/>
      <c r="FC280" s="178"/>
      <c r="FD280" s="178"/>
      <c r="FE280" s="178"/>
      <c r="FF280" s="178"/>
      <c r="FG280" s="178"/>
      <c r="FH280" s="178"/>
      <c r="FI280" s="178"/>
      <c r="FJ280" s="178"/>
      <c r="FK280" s="178"/>
      <c r="FL280" s="178"/>
      <c r="FM280" s="178"/>
      <c r="FN280" s="178"/>
      <c r="FO280" s="178"/>
      <c r="FP280" s="178"/>
      <c r="FQ280" s="178"/>
      <c r="FR280" s="178"/>
      <c r="FS280" s="178"/>
      <c r="FT280" s="178"/>
      <c r="FU280" s="178"/>
      <c r="FV280" s="178"/>
      <c r="FW280" s="178"/>
      <c r="FX280" s="178"/>
      <c r="FY280" s="178"/>
      <c r="FZ280" s="178"/>
      <c r="GA280" s="178"/>
      <c r="GB280" s="178"/>
      <c r="GC280" s="178"/>
      <c r="GD280" s="178"/>
      <c r="GE280" s="178"/>
      <c r="GF280" s="178"/>
      <c r="GG280" s="178"/>
      <c r="GH280" s="178"/>
      <c r="GI280" s="178"/>
      <c r="GJ280" s="178"/>
      <c r="GK280" s="178"/>
      <c r="GL280" s="178"/>
      <c r="GM280" s="178"/>
      <c r="GN280" s="178"/>
      <c r="GO280" s="178"/>
      <c r="GP280" s="178"/>
      <c r="GQ280" s="178"/>
      <c r="GR280" s="178"/>
      <c r="GS280" s="178"/>
      <c r="GT280" s="178"/>
      <c r="GU280" s="178"/>
      <c r="GV280" s="178"/>
      <c r="GW280" s="178"/>
      <c r="GX280" s="178"/>
      <c r="GY280" s="178"/>
      <c r="GZ280" s="178"/>
      <c r="HA280" s="178"/>
      <c r="HB280" s="178"/>
      <c r="HC280" s="178"/>
      <c r="HD280" s="178"/>
      <c r="HE280" s="178"/>
      <c r="HF280" s="178"/>
      <c r="HG280" s="178"/>
      <c r="HH280" s="178"/>
      <c r="HI280" s="178"/>
      <c r="HJ280" s="178"/>
      <c r="HK280" s="178"/>
      <c r="HL280" s="178"/>
      <c r="HM280" s="178"/>
      <c r="HN280" s="178"/>
      <c r="HO280" s="178"/>
      <c r="HP280" s="178"/>
      <c r="HQ280" s="178"/>
      <c r="HR280" s="178"/>
      <c r="HS280" s="178"/>
      <c r="HT280" s="178"/>
      <c r="HU280" s="178"/>
      <c r="HV280" s="178"/>
      <c r="HW280" s="178"/>
      <c r="HX280" s="178"/>
      <c r="HY280" s="178"/>
      <c r="HZ280" s="178"/>
      <c r="IA280" s="178"/>
      <c r="IB280" s="178"/>
      <c r="IC280" s="178"/>
      <c r="ID280" s="178"/>
      <c r="IE280" s="178"/>
      <c r="IF280" s="178"/>
      <c r="IG280" s="178"/>
      <c r="IH280" s="178"/>
      <c r="II280" s="178"/>
      <c r="IJ280" s="178"/>
      <c r="IK280" s="178"/>
      <c r="IL280" s="178"/>
      <c r="IM280" s="178"/>
      <c r="IN280" s="178"/>
      <c r="IO280" s="178"/>
      <c r="IP280" s="178"/>
      <c r="IQ280" s="178"/>
      <c r="IR280" s="178"/>
      <c r="IS280" s="178"/>
      <c r="IT280" s="178"/>
      <c r="IU280" s="178"/>
      <c r="IV280" s="178"/>
      <c r="IW280" s="178"/>
      <c r="IX280" s="178"/>
      <c r="IY280" s="178"/>
      <c r="IZ280" s="178"/>
      <c r="JA280" s="178"/>
      <c r="JB280" s="178"/>
      <c r="JC280" s="178"/>
      <c r="JD280" s="178"/>
      <c r="JE280" s="178"/>
      <c r="JF280" s="178"/>
      <c r="JG280" s="178"/>
      <c r="JH280" s="178"/>
      <c r="JI280" s="178"/>
      <c r="JJ280" s="178"/>
      <c r="JK280" s="178"/>
      <c r="JL280" s="178"/>
      <c r="JM280" s="178"/>
      <c r="JN280" s="178"/>
      <c r="JO280" s="178"/>
      <c r="JP280" s="178"/>
      <c r="JQ280" s="178"/>
      <c r="JR280" s="178"/>
      <c r="JS280" s="178"/>
      <c r="JT280" s="178"/>
      <c r="JU280" s="178"/>
      <c r="JV280" s="178"/>
      <c r="JW280" s="178"/>
      <c r="JX280" s="178"/>
      <c r="JY280" s="178"/>
      <c r="JZ280" s="178"/>
      <c r="KA280" s="178"/>
      <c r="KB280" s="178"/>
      <c r="KC280" s="178"/>
      <c r="KD280" s="178"/>
      <c r="KE280" s="178"/>
      <c r="KF280" s="178"/>
      <c r="KG280" s="178"/>
      <c r="KH280" s="178"/>
      <c r="KI280" s="178"/>
      <c r="KJ280" s="178"/>
      <c r="KK280" s="178"/>
      <c r="KL280" s="178"/>
      <c r="KM280" s="178"/>
      <c r="KN280" s="178"/>
      <c r="KO280" s="178"/>
      <c r="KP280" s="178"/>
      <c r="KQ280" s="178"/>
      <c r="KR280" s="178"/>
      <c r="KS280" s="178"/>
      <c r="KT280" s="178"/>
      <c r="KU280" s="178"/>
      <c r="KV280" s="178"/>
      <c r="KW280" s="178"/>
      <c r="KX280" s="178"/>
      <c r="KY280" s="178"/>
      <c r="KZ280" s="178"/>
      <c r="LA280" s="178"/>
      <c r="LB280" s="178"/>
      <c r="LC280" s="178"/>
      <c r="LD280" s="178"/>
      <c r="LE280" s="178"/>
      <c r="LF280" s="178"/>
      <c r="LG280" s="178"/>
      <c r="LH280" s="178"/>
      <c r="LI280" s="178"/>
      <c r="LJ280" s="178"/>
      <c r="LK280" s="178"/>
      <c r="LL280" s="178"/>
      <c r="LM280" s="178"/>
      <c r="LN280" s="178"/>
      <c r="LO280" s="178"/>
      <c r="LP280" s="178"/>
      <c r="LQ280" s="178"/>
      <c r="LR280" s="178"/>
      <c r="LS280" s="178"/>
      <c r="LT280" s="178"/>
      <c r="LU280" s="178"/>
      <c r="LV280" s="178"/>
      <c r="LW280" s="178"/>
      <c r="LX280" s="178"/>
      <c r="LY280" s="178"/>
      <c r="LZ280" s="178"/>
      <c r="MA280" s="178"/>
      <c r="MB280" s="178"/>
      <c r="MC280" s="178"/>
      <c r="MD280" s="178"/>
      <c r="ME280" s="178"/>
      <c r="MF280" s="178"/>
      <c r="MG280" s="178"/>
      <c r="MH280" s="178"/>
      <c r="MI280" s="178"/>
      <c r="MJ280" s="178"/>
      <c r="MK280" s="178"/>
      <c r="ML280" s="178"/>
      <c r="MM280" s="178"/>
      <c r="MN280" s="178"/>
      <c r="MO280" s="178"/>
      <c r="MP280" s="178"/>
      <c r="MQ280" s="178"/>
      <c r="MR280" s="178"/>
      <c r="MS280" s="178"/>
      <c r="MT280" s="178"/>
      <c r="MU280" s="178"/>
      <c r="MV280" s="178"/>
      <c r="MW280" s="178"/>
      <c r="MX280" s="178"/>
      <c r="MY280" s="178"/>
      <c r="MZ280" s="178"/>
      <c r="NA280" s="178"/>
      <c r="NB280" s="178"/>
      <c r="NC280" s="178"/>
      <c r="ND280" s="178"/>
      <c r="NE280" s="178"/>
      <c r="NF280" s="178"/>
      <c r="NG280" s="178"/>
      <c r="NH280" s="178"/>
      <c r="NI280" s="178"/>
      <c r="NJ280" s="178"/>
      <c r="NK280" s="178"/>
      <c r="NL280" s="178"/>
      <c r="NM280" s="178"/>
      <c r="NN280" s="178"/>
      <c r="NO280" s="178"/>
      <c r="NP280" s="178"/>
      <c r="NQ280" s="178"/>
      <c r="NR280" s="178"/>
      <c r="NS280" s="178"/>
      <c r="NT280" s="178"/>
      <c r="NU280" s="178"/>
      <c r="NV280" s="178"/>
      <c r="NW280" s="178"/>
      <c r="NX280" s="178"/>
      <c r="NY280" s="178"/>
      <c r="NZ280" s="178"/>
      <c r="OA280" s="178"/>
      <c r="OB280" s="178"/>
      <c r="OC280" s="178"/>
      <c r="OD280" s="178"/>
      <c r="OE280" s="178"/>
      <c r="OF280" s="178"/>
      <c r="OG280" s="178"/>
      <c r="OH280" s="178"/>
      <c r="OI280" s="178"/>
      <c r="OJ280" s="178"/>
      <c r="OK280" s="178"/>
      <c r="OL280" s="178"/>
      <c r="OM280" s="178"/>
      <c r="ON280" s="178"/>
      <c r="OO280" s="178"/>
      <c r="OP280" s="178"/>
      <c r="OQ280" s="178"/>
      <c r="OR280" s="178"/>
      <c r="OS280" s="178"/>
      <c r="OT280" s="178"/>
      <c r="OU280" s="178"/>
      <c r="OV280" s="178"/>
      <c r="OW280" s="178"/>
      <c r="OX280" s="178"/>
      <c r="OY280" s="178"/>
      <c r="OZ280" s="178"/>
      <c r="PA280" s="178"/>
      <c r="PB280" s="178"/>
      <c r="PC280" s="178"/>
      <c r="PD280" s="178"/>
      <c r="PE280" s="178"/>
      <c r="PF280" s="178"/>
      <c r="PG280" s="178"/>
      <c r="PH280" s="178"/>
      <c r="PI280" s="178"/>
      <c r="PJ280" s="178"/>
      <c r="PK280" s="178"/>
      <c r="PL280" s="178"/>
      <c r="PM280" s="178"/>
      <c r="PN280" s="178"/>
      <c r="PO280" s="178"/>
      <c r="PP280" s="178"/>
      <c r="PQ280" s="178"/>
      <c r="PR280" s="178"/>
      <c r="PS280" s="178"/>
      <c r="PT280" s="178"/>
      <c r="PU280" s="178"/>
      <c r="PV280" s="178"/>
      <c r="PW280" s="178"/>
      <c r="PX280" s="178"/>
      <c r="PY280" s="178"/>
      <c r="PZ280" s="178"/>
      <c r="QA280" s="178"/>
      <c r="QB280" s="178"/>
      <c r="QC280" s="178"/>
      <c r="QD280" s="178"/>
      <c r="QE280" s="178"/>
      <c r="QF280" s="178"/>
      <c r="QG280" s="178"/>
      <c r="QH280" s="178"/>
      <c r="QI280" s="178"/>
      <c r="QJ280" s="178"/>
      <c r="QK280" s="178"/>
      <c r="QL280" s="178"/>
      <c r="QM280" s="178"/>
      <c r="QN280" s="178"/>
      <c r="QO280" s="178"/>
      <c r="QP280" s="178"/>
      <c r="QQ280" s="178"/>
      <c r="QR280" s="178"/>
      <c r="QS280" s="178"/>
      <c r="QT280" s="178"/>
      <c r="QU280" s="178"/>
      <c r="QV280" s="178"/>
      <c r="QW280" s="178"/>
      <c r="QX280" s="178"/>
      <c r="QY280" s="178"/>
      <c r="QZ280" s="178"/>
      <c r="RA280" s="178"/>
      <c r="RB280" s="178"/>
      <c r="RC280" s="178"/>
      <c r="RD280" s="178"/>
      <c r="RE280" s="178"/>
      <c r="RF280" s="178"/>
      <c r="RG280" s="178"/>
      <c r="RH280" s="178"/>
      <c r="RI280" s="178"/>
      <c r="RJ280" s="178"/>
      <c r="RK280" s="178"/>
      <c r="RL280" s="178"/>
      <c r="RM280" s="178"/>
      <c r="RN280" s="178"/>
      <c r="RO280" s="178"/>
      <c r="RP280" s="178"/>
      <c r="RQ280" s="178"/>
      <c r="RR280" s="178"/>
      <c r="RS280" s="178"/>
      <c r="RT280" s="178"/>
      <c r="RU280" s="178"/>
      <c r="RV280" s="178"/>
      <c r="RW280" s="178"/>
      <c r="RX280" s="178"/>
      <c r="RY280" s="178"/>
      <c r="RZ280" s="178"/>
      <c r="SA280" s="178"/>
      <c r="SB280" s="178"/>
      <c r="SC280" s="178"/>
      <c r="SD280" s="178"/>
      <c r="SE280" s="178"/>
      <c r="SF280" s="178"/>
      <c r="SG280" s="178"/>
      <c r="SH280" s="178"/>
      <c r="SI280" s="178"/>
      <c r="SJ280" s="178"/>
      <c r="SK280" s="178"/>
      <c r="SL280" s="178"/>
      <c r="SM280" s="178"/>
      <c r="SN280" s="178"/>
      <c r="SO280" s="178"/>
      <c r="SP280" s="178"/>
      <c r="SQ280" s="178"/>
      <c r="SR280" s="178"/>
      <c r="SS280" s="178"/>
      <c r="ST280" s="178"/>
      <c r="SU280" s="178"/>
      <c r="SV280" s="178"/>
      <c r="SW280" s="178"/>
      <c r="SX280" s="178"/>
      <c r="SY280" s="178"/>
      <c r="SZ280" s="178"/>
      <c r="TA280" s="178"/>
      <c r="TB280" s="178"/>
      <c r="TC280" s="178"/>
      <c r="TD280" s="178"/>
      <c r="TE280" s="178"/>
      <c r="TF280" s="178"/>
      <c r="TG280" s="178"/>
      <c r="TH280" s="178"/>
      <c r="TI280" s="178"/>
      <c r="TJ280" s="178"/>
      <c r="TK280" s="178"/>
      <c r="TL280" s="178"/>
      <c r="TM280" s="178"/>
      <c r="TN280" s="178"/>
      <c r="TO280" s="178"/>
      <c r="TP280" s="178"/>
      <c r="TQ280" s="178"/>
      <c r="TR280" s="178"/>
      <c r="TS280" s="178"/>
      <c r="TT280" s="178"/>
      <c r="TU280" s="178"/>
      <c r="TV280" s="178"/>
      <c r="TW280" s="178"/>
      <c r="TX280" s="178"/>
      <c r="TY280" s="178"/>
      <c r="TZ280" s="178"/>
      <c r="UA280" s="178"/>
      <c r="UB280" s="178"/>
      <c r="UC280" s="178"/>
      <c r="UD280" s="178"/>
      <c r="UE280" s="178"/>
      <c r="UF280" s="178"/>
      <c r="UG280" s="178"/>
      <c r="UH280" s="178"/>
      <c r="UI280" s="178"/>
      <c r="UJ280" s="178"/>
      <c r="UK280" s="178"/>
      <c r="UL280" s="178"/>
      <c r="UM280" s="178"/>
      <c r="UN280" s="178"/>
      <c r="UO280" s="178"/>
      <c r="UP280" s="178"/>
      <c r="UQ280" s="178"/>
      <c r="UR280" s="178"/>
      <c r="US280" s="178"/>
      <c r="UT280" s="178"/>
      <c r="UU280" s="178"/>
      <c r="UV280" s="178"/>
      <c r="UW280" s="178"/>
      <c r="UX280" s="178"/>
      <c r="UY280" s="178"/>
      <c r="UZ280" s="178"/>
      <c r="VA280" s="178"/>
      <c r="VB280" s="178"/>
      <c r="VC280" s="178"/>
      <c r="VD280" s="178"/>
      <c r="VE280" s="178"/>
      <c r="VF280" s="178"/>
      <c r="VG280" s="178"/>
      <c r="VH280" s="178"/>
      <c r="VI280" s="178"/>
      <c r="VJ280" s="178"/>
      <c r="VK280" s="178"/>
      <c r="VL280" s="178"/>
      <c r="VM280" s="178"/>
      <c r="VN280" s="178"/>
      <c r="VO280" s="178"/>
      <c r="VP280" s="178"/>
      <c r="VQ280" s="178"/>
      <c r="VR280" s="178"/>
      <c r="VS280" s="178"/>
      <c r="VT280" s="178"/>
      <c r="VU280" s="178"/>
      <c r="VV280" s="178"/>
      <c r="VW280" s="178"/>
      <c r="VX280" s="178"/>
      <c r="VY280" s="178"/>
      <c r="VZ280" s="178"/>
      <c r="WA280" s="178"/>
      <c r="WB280" s="178"/>
      <c r="WC280" s="178"/>
      <c r="WD280" s="178"/>
      <c r="WE280" s="178"/>
      <c r="WF280" s="178"/>
      <c r="WG280" s="178"/>
      <c r="WH280" s="178"/>
      <c r="WI280" s="178"/>
      <c r="WJ280" s="178"/>
      <c r="WK280" s="178"/>
      <c r="WL280" s="178"/>
      <c r="WM280" s="178"/>
      <c r="WN280" s="178"/>
      <c r="WO280" s="178"/>
      <c r="WP280" s="178"/>
      <c r="WQ280" s="178"/>
      <c r="WR280" s="178"/>
      <c r="WS280" s="178"/>
      <c r="WT280" s="178"/>
      <c r="WU280" s="178"/>
      <c r="WV280" s="178"/>
      <c r="WW280" s="178"/>
      <c r="WX280" s="178"/>
      <c r="WY280" s="178"/>
      <c r="WZ280" s="178"/>
      <c r="XA280" s="178"/>
      <c r="XB280" s="178"/>
      <c r="XC280" s="178"/>
      <c r="XD280" s="178"/>
      <c r="XE280" s="178"/>
      <c r="XF280" s="178"/>
      <c r="XG280" s="178"/>
      <c r="XH280" s="178"/>
      <c r="XI280" s="178"/>
      <c r="XJ280" s="178"/>
      <c r="XK280" s="178"/>
      <c r="XL280" s="178"/>
      <c r="XM280" s="178"/>
      <c r="XN280" s="178"/>
      <c r="XO280" s="178"/>
      <c r="XP280" s="178"/>
      <c r="XQ280" s="178"/>
      <c r="XR280" s="178"/>
      <c r="XS280" s="178"/>
      <c r="XT280" s="178"/>
      <c r="XU280" s="178"/>
      <c r="XV280" s="178"/>
      <c r="XW280" s="178"/>
      <c r="XX280" s="178"/>
      <c r="XY280" s="178"/>
      <c r="XZ280" s="178"/>
      <c r="YA280" s="178"/>
      <c r="YB280" s="178"/>
      <c r="YC280" s="178"/>
      <c r="YD280" s="178"/>
      <c r="YE280" s="178"/>
      <c r="YF280" s="178"/>
      <c r="YG280" s="178"/>
      <c r="YH280" s="178"/>
      <c r="YI280" s="178"/>
      <c r="YJ280" s="178"/>
      <c r="YK280" s="178"/>
      <c r="YL280" s="178"/>
      <c r="YM280" s="178"/>
      <c r="YN280" s="178"/>
      <c r="YO280" s="178"/>
      <c r="YP280" s="178"/>
      <c r="YQ280" s="178"/>
      <c r="YR280" s="178"/>
      <c r="YS280" s="178"/>
      <c r="YT280" s="178"/>
      <c r="YU280" s="178"/>
      <c r="YV280" s="178"/>
      <c r="YW280" s="178"/>
      <c r="YX280" s="178"/>
      <c r="YY280" s="178"/>
      <c r="YZ280" s="178"/>
      <c r="ZA280" s="178"/>
      <c r="ZB280" s="178"/>
      <c r="ZC280" s="178"/>
      <c r="ZD280" s="178"/>
      <c r="ZE280" s="178"/>
      <c r="ZF280" s="178"/>
      <c r="ZG280" s="178"/>
      <c r="ZH280" s="178"/>
    </row>
    <row r="281" s="153" customFormat="1" customHeight="1" spans="1:684">
      <c r="A281" s="290" t="s">
        <v>894</v>
      </c>
      <c r="B281" s="109" t="s">
        <v>846</v>
      </c>
      <c r="C281" s="1441" t="s">
        <v>846</v>
      </c>
      <c r="D281" s="1361">
        <f t="shared" si="38"/>
        <v>-10</v>
      </c>
      <c r="E281" s="1367">
        <v>810</v>
      </c>
      <c r="F281" s="1371">
        <f t="shared" si="39"/>
        <v>800</v>
      </c>
      <c r="G281" s="1427">
        <f t="shared" si="40"/>
        <v>800</v>
      </c>
      <c r="H281" s="1428">
        <v>908</v>
      </c>
      <c r="I281" s="1430"/>
      <c r="J281" s="1393">
        <f t="shared" si="41"/>
        <v>0</v>
      </c>
      <c r="K281" s="1431">
        <f t="shared" si="42"/>
        <v>0</v>
      </c>
      <c r="L281" s="152"/>
      <c r="M281" s="152"/>
      <c r="N281" s="152"/>
      <c r="O281" s="152"/>
      <c r="P281" s="152"/>
      <c r="Q281" s="152"/>
      <c r="R281" s="152"/>
      <c r="S281" s="152"/>
      <c r="T281" s="152"/>
      <c r="U281" s="152"/>
      <c r="V281" s="1432"/>
      <c r="W281" s="1432"/>
      <c r="X281" s="1432"/>
      <c r="Y281" s="1432"/>
      <c r="Z281" s="1434"/>
      <c r="AA281" s="1432"/>
      <c r="AB281" s="1432"/>
      <c r="AC281" s="1432"/>
      <c r="AD281" s="1432"/>
      <c r="AE281" s="1432"/>
      <c r="AF281" s="1432"/>
      <c r="AG281" s="1338"/>
      <c r="AH281" s="178">
        <v>108</v>
      </c>
      <c r="AI281" s="1339"/>
      <c r="AJ281" s="1339"/>
      <c r="AK281" s="178"/>
      <c r="AL281" s="1339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  <c r="BQ281" s="178"/>
      <c r="BR281" s="178"/>
      <c r="BS281" s="178"/>
      <c r="BT281" s="178"/>
      <c r="BU281" s="178"/>
      <c r="BV281" s="178"/>
      <c r="BW281" s="178"/>
      <c r="BX281" s="178"/>
      <c r="BY281" s="178"/>
      <c r="BZ281" s="178"/>
      <c r="CA281" s="178"/>
      <c r="CB281" s="178"/>
      <c r="CC281" s="178"/>
      <c r="CD281" s="178"/>
      <c r="CE281" s="178"/>
      <c r="CF281" s="178"/>
      <c r="CG281" s="178"/>
      <c r="CH281" s="178"/>
      <c r="CI281" s="178"/>
      <c r="CJ281" s="178"/>
      <c r="CK281" s="178"/>
      <c r="CL281" s="178"/>
      <c r="CM281" s="178"/>
      <c r="CN281" s="178"/>
      <c r="CO281" s="178"/>
      <c r="CP281" s="178"/>
      <c r="CQ281" s="178"/>
      <c r="CR281" s="1340"/>
      <c r="CS281" s="178"/>
      <c r="CT281" s="178"/>
      <c r="CU281" s="178"/>
      <c r="CV281" s="178"/>
      <c r="CW281" s="178"/>
      <c r="CX281" s="178"/>
      <c r="CY281" s="178"/>
      <c r="CZ281" s="178"/>
      <c r="DA281" s="178"/>
      <c r="DB281" s="178"/>
      <c r="DC281" s="178"/>
      <c r="DD281" s="178"/>
      <c r="DE281" s="178"/>
      <c r="DF281" s="178"/>
      <c r="DG281" s="178"/>
      <c r="DH281" s="178"/>
      <c r="DI281" s="178"/>
      <c r="DJ281" s="178"/>
      <c r="DK281" s="178"/>
      <c r="DL281" s="178"/>
      <c r="DM281" s="178"/>
      <c r="DN281" s="178"/>
      <c r="DO281" s="178"/>
      <c r="DP281" s="178"/>
      <c r="DQ281" s="178"/>
      <c r="DR281" s="178"/>
      <c r="DS281" s="178"/>
      <c r="DT281" s="178"/>
      <c r="DU281" s="178"/>
      <c r="DV281" s="178"/>
      <c r="DW281" s="178"/>
      <c r="DX281" s="178"/>
      <c r="DY281" s="178"/>
      <c r="DZ281" s="178"/>
      <c r="EA281" s="178"/>
      <c r="EB281" s="47"/>
      <c r="EC281" s="178"/>
      <c r="ED281" s="178"/>
      <c r="EE281" s="178"/>
      <c r="EF281" s="178"/>
      <c r="EG281" s="178"/>
      <c r="EH281" s="178"/>
      <c r="EI281" s="178"/>
      <c r="EJ281" s="178"/>
      <c r="EK281" s="178"/>
      <c r="EL281" s="178"/>
      <c r="EM281" s="178"/>
      <c r="EN281" s="178"/>
      <c r="EO281" s="178"/>
      <c r="EP281" s="178"/>
      <c r="EQ281" s="178"/>
      <c r="ER281" s="178"/>
      <c r="ES281" s="178"/>
      <c r="ET281" s="178"/>
      <c r="EU281" s="178"/>
      <c r="EV281" s="178"/>
      <c r="EW281" s="178"/>
      <c r="EX281" s="178"/>
      <c r="EY281" s="178"/>
      <c r="EZ281" s="178"/>
      <c r="FA281" s="178"/>
      <c r="FB281" s="178"/>
      <c r="FC281" s="178"/>
      <c r="FD281" s="178"/>
      <c r="FE281" s="178"/>
      <c r="FF281" s="178"/>
      <c r="FG281" s="178"/>
      <c r="FH281" s="178"/>
      <c r="FI281" s="178"/>
      <c r="FJ281" s="178"/>
      <c r="FK281" s="178"/>
      <c r="FL281" s="178"/>
      <c r="FM281" s="178"/>
      <c r="FN281" s="178"/>
      <c r="FO281" s="178"/>
      <c r="FP281" s="178"/>
      <c r="FQ281" s="178"/>
      <c r="FR281" s="178"/>
      <c r="FS281" s="178"/>
      <c r="FT281" s="178"/>
      <c r="FU281" s="178"/>
      <c r="FV281" s="178"/>
      <c r="FW281" s="178"/>
      <c r="FX281" s="178"/>
      <c r="FY281" s="178"/>
      <c r="FZ281" s="178"/>
      <c r="GA281" s="178"/>
      <c r="GB281" s="178"/>
      <c r="GC281" s="178"/>
      <c r="GD281" s="178"/>
      <c r="GE281" s="178"/>
      <c r="GF281" s="178"/>
      <c r="GG281" s="178"/>
      <c r="GH281" s="178"/>
      <c r="GI281" s="178"/>
      <c r="GJ281" s="178"/>
      <c r="GK281" s="178"/>
      <c r="GL281" s="178"/>
      <c r="GM281" s="178"/>
      <c r="GN281" s="178"/>
      <c r="GO281" s="178"/>
      <c r="GP281" s="178"/>
      <c r="GQ281" s="178"/>
      <c r="GR281" s="178"/>
      <c r="GS281" s="178"/>
      <c r="GT281" s="178"/>
      <c r="GU281" s="178"/>
      <c r="GV281" s="178"/>
      <c r="GW281" s="178"/>
      <c r="GX281" s="178"/>
      <c r="GY281" s="178"/>
      <c r="GZ281" s="178"/>
      <c r="HA281" s="178"/>
      <c r="HB281" s="178"/>
      <c r="HC281" s="178"/>
      <c r="HD281" s="178"/>
      <c r="HE281" s="178"/>
      <c r="HF281" s="178"/>
      <c r="HG281" s="178"/>
      <c r="HH281" s="178"/>
      <c r="HI281" s="178"/>
      <c r="HJ281" s="178"/>
      <c r="HK281" s="178"/>
      <c r="HL281" s="178"/>
      <c r="HM281" s="178"/>
      <c r="HN281" s="178"/>
      <c r="HO281" s="178"/>
      <c r="HP281" s="178"/>
      <c r="HQ281" s="178"/>
      <c r="HR281" s="178"/>
      <c r="HS281" s="178"/>
      <c r="HT281" s="178"/>
      <c r="HU281" s="178"/>
      <c r="HV281" s="178"/>
      <c r="HW281" s="178"/>
      <c r="HX281" s="178"/>
      <c r="HY281" s="178"/>
      <c r="HZ281" s="178"/>
      <c r="IA281" s="178"/>
      <c r="IB281" s="178"/>
      <c r="IC281" s="178"/>
      <c r="ID281" s="178"/>
      <c r="IE281" s="178"/>
      <c r="IF281" s="178"/>
      <c r="IG281" s="178"/>
      <c r="IH281" s="178"/>
      <c r="II281" s="178"/>
      <c r="IJ281" s="178"/>
      <c r="IK281" s="178"/>
      <c r="IL281" s="178"/>
      <c r="IM281" s="178"/>
      <c r="IN281" s="178"/>
      <c r="IO281" s="178"/>
      <c r="IP281" s="178"/>
      <c r="IQ281" s="178"/>
      <c r="IR281" s="178"/>
      <c r="IS281" s="178"/>
      <c r="IT281" s="178"/>
      <c r="IU281" s="178"/>
      <c r="IV281" s="178"/>
      <c r="IW281" s="178"/>
      <c r="IX281" s="178"/>
      <c r="IY281" s="178"/>
      <c r="IZ281" s="178"/>
      <c r="JA281" s="178"/>
      <c r="JB281" s="178"/>
      <c r="JC281" s="178"/>
      <c r="JD281" s="178"/>
      <c r="JE281" s="178"/>
      <c r="JF281" s="178"/>
      <c r="JG281" s="178"/>
      <c r="JH281" s="178"/>
      <c r="JI281" s="178"/>
      <c r="JJ281" s="178"/>
      <c r="JK281" s="178"/>
      <c r="JL281" s="178"/>
      <c r="JM281" s="178"/>
      <c r="JN281" s="178"/>
      <c r="JO281" s="178"/>
      <c r="JP281" s="178"/>
      <c r="JQ281" s="178"/>
      <c r="JR281" s="178"/>
      <c r="JS281" s="178"/>
      <c r="JT281" s="178"/>
      <c r="JU281" s="178"/>
      <c r="JV281" s="178"/>
      <c r="JW281" s="178"/>
      <c r="JX281" s="178"/>
      <c r="JY281" s="178"/>
      <c r="JZ281" s="178"/>
      <c r="KA281" s="178"/>
      <c r="KB281" s="178"/>
      <c r="KC281" s="178"/>
      <c r="KD281" s="178"/>
      <c r="KE281" s="178"/>
      <c r="KF281" s="178"/>
      <c r="KG281" s="178"/>
      <c r="KH281" s="178"/>
      <c r="KI281" s="178"/>
      <c r="KJ281" s="178"/>
      <c r="KK281" s="178"/>
      <c r="KL281" s="178"/>
      <c r="KM281" s="178"/>
      <c r="KN281" s="178"/>
      <c r="KO281" s="178"/>
      <c r="KP281" s="178"/>
      <c r="KQ281" s="178"/>
      <c r="KR281" s="178"/>
      <c r="KS281" s="178"/>
      <c r="KT281" s="178"/>
      <c r="KU281" s="178"/>
      <c r="KV281" s="178"/>
      <c r="KW281" s="178"/>
      <c r="KX281" s="178"/>
      <c r="KY281" s="178"/>
      <c r="KZ281" s="178"/>
      <c r="LA281" s="178"/>
      <c r="LB281" s="178"/>
      <c r="LC281" s="178"/>
      <c r="LD281" s="178"/>
      <c r="LE281" s="178"/>
      <c r="LF281" s="178"/>
      <c r="LG281" s="178"/>
      <c r="LH281" s="178"/>
      <c r="LI281" s="178"/>
      <c r="LJ281" s="178"/>
      <c r="LK281" s="178"/>
      <c r="LL281" s="178"/>
      <c r="LM281" s="178"/>
      <c r="LN281" s="178"/>
      <c r="LO281" s="178"/>
      <c r="LP281" s="178"/>
      <c r="LQ281" s="178"/>
      <c r="LR281" s="178"/>
      <c r="LS281" s="178"/>
      <c r="LT281" s="178"/>
      <c r="LU281" s="178"/>
      <c r="LV281" s="178"/>
      <c r="LW281" s="178"/>
      <c r="LX281" s="178"/>
      <c r="LY281" s="178"/>
      <c r="LZ281" s="178"/>
      <c r="MA281" s="178"/>
      <c r="MB281" s="178"/>
      <c r="MC281" s="178"/>
      <c r="MD281" s="178"/>
      <c r="ME281" s="178"/>
      <c r="MF281" s="178"/>
      <c r="MG281" s="178"/>
      <c r="MH281" s="178"/>
      <c r="MI281" s="178"/>
      <c r="MJ281" s="178"/>
      <c r="MK281" s="178"/>
      <c r="ML281" s="178"/>
      <c r="MM281" s="178"/>
      <c r="MN281" s="178"/>
      <c r="MO281" s="178"/>
      <c r="MP281" s="178"/>
      <c r="MQ281" s="178"/>
      <c r="MR281" s="178"/>
      <c r="MS281" s="178"/>
      <c r="MT281" s="178"/>
      <c r="MU281" s="178"/>
      <c r="MV281" s="178"/>
      <c r="MW281" s="178"/>
      <c r="MX281" s="178"/>
      <c r="MY281" s="178"/>
      <c r="MZ281" s="178"/>
      <c r="NA281" s="178"/>
      <c r="NB281" s="178"/>
      <c r="NC281" s="178"/>
      <c r="ND281" s="178"/>
      <c r="NE281" s="178"/>
      <c r="NF281" s="178"/>
      <c r="NG281" s="178"/>
      <c r="NH281" s="178"/>
      <c r="NI281" s="178"/>
      <c r="NJ281" s="178"/>
      <c r="NK281" s="178"/>
      <c r="NL281" s="178"/>
      <c r="NM281" s="178"/>
      <c r="NN281" s="178"/>
      <c r="NO281" s="178"/>
      <c r="NP281" s="178"/>
      <c r="NQ281" s="178"/>
      <c r="NR281" s="178"/>
      <c r="NS281" s="178"/>
      <c r="NT281" s="178"/>
      <c r="NU281" s="178"/>
      <c r="NV281" s="178"/>
      <c r="NW281" s="178"/>
      <c r="NX281" s="178"/>
      <c r="NY281" s="178"/>
      <c r="NZ281" s="178"/>
      <c r="OA281" s="178"/>
      <c r="OB281" s="178"/>
      <c r="OC281" s="178"/>
      <c r="OD281" s="178"/>
      <c r="OE281" s="178"/>
      <c r="OF281" s="178"/>
      <c r="OG281" s="178"/>
      <c r="OH281" s="178"/>
      <c r="OI281" s="178"/>
      <c r="OJ281" s="178"/>
      <c r="OK281" s="178"/>
      <c r="OL281" s="178"/>
      <c r="OM281" s="178"/>
      <c r="ON281" s="178"/>
      <c r="OO281" s="178"/>
      <c r="OP281" s="178"/>
      <c r="OQ281" s="178"/>
      <c r="OR281" s="178"/>
      <c r="OS281" s="178"/>
      <c r="OT281" s="178"/>
      <c r="OU281" s="178"/>
      <c r="OV281" s="178"/>
      <c r="OW281" s="178"/>
      <c r="OX281" s="178"/>
      <c r="OY281" s="178"/>
      <c r="OZ281" s="178"/>
      <c r="PA281" s="178"/>
      <c r="PB281" s="178"/>
      <c r="PC281" s="178"/>
      <c r="PD281" s="178"/>
      <c r="PE281" s="178"/>
      <c r="PF281" s="178"/>
      <c r="PG281" s="178"/>
      <c r="PH281" s="178"/>
      <c r="PI281" s="178"/>
      <c r="PJ281" s="178"/>
      <c r="PK281" s="178"/>
      <c r="PL281" s="178"/>
      <c r="PM281" s="178"/>
      <c r="PN281" s="178"/>
      <c r="PO281" s="178"/>
      <c r="PP281" s="178"/>
      <c r="PQ281" s="178"/>
      <c r="PR281" s="178"/>
      <c r="PS281" s="178"/>
      <c r="PT281" s="178"/>
      <c r="PU281" s="178"/>
      <c r="PV281" s="178"/>
      <c r="PW281" s="178"/>
      <c r="PX281" s="178"/>
      <c r="PY281" s="178"/>
      <c r="PZ281" s="178"/>
      <c r="QA281" s="178"/>
      <c r="QB281" s="178"/>
      <c r="QC281" s="178"/>
      <c r="QD281" s="178"/>
      <c r="QE281" s="178"/>
      <c r="QF281" s="178"/>
      <c r="QG281" s="178"/>
      <c r="QH281" s="178"/>
      <c r="QI281" s="178"/>
      <c r="QJ281" s="178"/>
      <c r="QK281" s="178"/>
      <c r="QL281" s="178"/>
      <c r="QM281" s="178"/>
      <c r="QN281" s="178"/>
      <c r="QO281" s="178"/>
      <c r="QP281" s="178"/>
      <c r="QQ281" s="178"/>
      <c r="QR281" s="178"/>
      <c r="QS281" s="178"/>
      <c r="QT281" s="178"/>
      <c r="QU281" s="178"/>
      <c r="QV281" s="178"/>
      <c r="QW281" s="178"/>
      <c r="QX281" s="178"/>
      <c r="QY281" s="178"/>
      <c r="QZ281" s="178"/>
      <c r="RA281" s="178"/>
      <c r="RB281" s="178"/>
      <c r="RC281" s="178"/>
      <c r="RD281" s="178"/>
      <c r="RE281" s="178"/>
      <c r="RF281" s="178"/>
      <c r="RG281" s="178"/>
      <c r="RH281" s="178"/>
      <c r="RI281" s="178"/>
      <c r="RJ281" s="178"/>
      <c r="RK281" s="178"/>
      <c r="RL281" s="178"/>
      <c r="RM281" s="178"/>
      <c r="RN281" s="178"/>
      <c r="RO281" s="178"/>
      <c r="RP281" s="178"/>
      <c r="RQ281" s="178"/>
      <c r="RR281" s="178"/>
      <c r="RS281" s="178"/>
      <c r="RT281" s="178"/>
      <c r="RU281" s="178"/>
      <c r="RV281" s="178"/>
      <c r="RW281" s="178"/>
      <c r="RX281" s="178"/>
      <c r="RY281" s="178"/>
      <c r="RZ281" s="178"/>
      <c r="SA281" s="178"/>
      <c r="SB281" s="178"/>
      <c r="SC281" s="178"/>
      <c r="SD281" s="178"/>
      <c r="SE281" s="178"/>
      <c r="SF281" s="178"/>
      <c r="SG281" s="178"/>
      <c r="SH281" s="178"/>
      <c r="SI281" s="178"/>
      <c r="SJ281" s="178"/>
      <c r="SK281" s="178"/>
      <c r="SL281" s="178"/>
      <c r="SM281" s="178"/>
      <c r="SN281" s="178"/>
      <c r="SO281" s="178"/>
      <c r="SP281" s="178"/>
      <c r="SQ281" s="178"/>
      <c r="SR281" s="178"/>
      <c r="SS281" s="178"/>
      <c r="ST281" s="178"/>
      <c r="SU281" s="178"/>
      <c r="SV281" s="178"/>
      <c r="SW281" s="178"/>
      <c r="SX281" s="178"/>
      <c r="SY281" s="178"/>
      <c r="SZ281" s="178"/>
      <c r="TA281" s="178"/>
      <c r="TB281" s="178"/>
      <c r="TC281" s="178"/>
      <c r="TD281" s="178"/>
      <c r="TE281" s="178"/>
      <c r="TF281" s="178"/>
      <c r="TG281" s="178"/>
      <c r="TH281" s="178"/>
      <c r="TI281" s="178"/>
      <c r="TJ281" s="178"/>
      <c r="TK281" s="178"/>
      <c r="TL281" s="178"/>
      <c r="TM281" s="178"/>
      <c r="TN281" s="178"/>
      <c r="TO281" s="178"/>
      <c r="TP281" s="178"/>
      <c r="TQ281" s="178"/>
      <c r="TR281" s="178"/>
      <c r="TS281" s="178"/>
      <c r="TT281" s="178"/>
      <c r="TU281" s="178"/>
      <c r="TV281" s="178"/>
      <c r="TW281" s="178"/>
      <c r="TX281" s="178"/>
      <c r="TY281" s="178"/>
      <c r="TZ281" s="178"/>
      <c r="UA281" s="178"/>
      <c r="UB281" s="178"/>
      <c r="UC281" s="178"/>
      <c r="UD281" s="178"/>
      <c r="UE281" s="178"/>
      <c r="UF281" s="178"/>
      <c r="UG281" s="178"/>
      <c r="UH281" s="178"/>
      <c r="UI281" s="178"/>
      <c r="UJ281" s="178"/>
      <c r="UK281" s="178"/>
      <c r="UL281" s="178"/>
      <c r="UM281" s="178"/>
      <c r="UN281" s="178"/>
      <c r="UO281" s="178"/>
      <c r="UP281" s="178"/>
      <c r="UQ281" s="178"/>
      <c r="UR281" s="178"/>
      <c r="US281" s="178"/>
      <c r="UT281" s="178"/>
      <c r="UU281" s="178"/>
      <c r="UV281" s="178"/>
      <c r="UW281" s="178"/>
      <c r="UX281" s="178"/>
      <c r="UY281" s="178"/>
      <c r="UZ281" s="178"/>
      <c r="VA281" s="178"/>
      <c r="VB281" s="178"/>
      <c r="VC281" s="178"/>
      <c r="VD281" s="178"/>
      <c r="VE281" s="178"/>
      <c r="VF281" s="178"/>
      <c r="VG281" s="178"/>
      <c r="VH281" s="178"/>
      <c r="VI281" s="178"/>
      <c r="VJ281" s="178"/>
      <c r="VK281" s="178"/>
      <c r="VL281" s="178"/>
      <c r="VM281" s="178"/>
      <c r="VN281" s="178"/>
      <c r="VO281" s="178"/>
      <c r="VP281" s="178"/>
      <c r="VQ281" s="178"/>
      <c r="VR281" s="178"/>
      <c r="VS281" s="178"/>
      <c r="VT281" s="178"/>
      <c r="VU281" s="178"/>
      <c r="VV281" s="178"/>
      <c r="VW281" s="178"/>
      <c r="VX281" s="178"/>
      <c r="VY281" s="178"/>
      <c r="VZ281" s="178"/>
      <c r="WA281" s="178"/>
      <c r="WB281" s="178"/>
      <c r="WC281" s="178"/>
      <c r="WD281" s="178"/>
      <c r="WE281" s="178"/>
      <c r="WF281" s="178"/>
      <c r="WG281" s="178"/>
      <c r="WH281" s="178"/>
      <c r="WI281" s="178"/>
      <c r="WJ281" s="178"/>
      <c r="WK281" s="178"/>
      <c r="WL281" s="178"/>
      <c r="WM281" s="178"/>
      <c r="WN281" s="178"/>
      <c r="WO281" s="178"/>
      <c r="WP281" s="178"/>
      <c r="WQ281" s="178"/>
      <c r="WR281" s="178"/>
      <c r="WS281" s="178"/>
      <c r="WT281" s="178"/>
      <c r="WU281" s="178"/>
      <c r="WV281" s="178"/>
      <c r="WW281" s="178"/>
      <c r="WX281" s="178"/>
      <c r="WY281" s="178"/>
      <c r="WZ281" s="178"/>
      <c r="XA281" s="178"/>
      <c r="XB281" s="178"/>
      <c r="XC281" s="178"/>
      <c r="XD281" s="178"/>
      <c r="XE281" s="178"/>
      <c r="XF281" s="178"/>
      <c r="XG281" s="178"/>
      <c r="XH281" s="178"/>
      <c r="XI281" s="178"/>
      <c r="XJ281" s="178"/>
      <c r="XK281" s="178"/>
      <c r="XL281" s="178"/>
      <c r="XM281" s="178"/>
      <c r="XN281" s="178"/>
      <c r="XO281" s="178"/>
      <c r="XP281" s="178"/>
      <c r="XQ281" s="178"/>
      <c r="XR281" s="178"/>
      <c r="XS281" s="178"/>
      <c r="XT281" s="178"/>
      <c r="XU281" s="178"/>
      <c r="XV281" s="178"/>
      <c r="XW281" s="178"/>
      <c r="XX281" s="178"/>
      <c r="XY281" s="178"/>
      <c r="XZ281" s="178"/>
      <c r="YA281" s="178"/>
      <c r="YB281" s="178"/>
      <c r="YC281" s="178"/>
      <c r="YD281" s="178"/>
      <c r="YE281" s="178"/>
      <c r="YF281" s="178"/>
      <c r="YG281" s="178"/>
      <c r="YH281" s="178"/>
      <c r="YI281" s="178"/>
      <c r="YJ281" s="178"/>
      <c r="YK281" s="178"/>
      <c r="YL281" s="178"/>
      <c r="YM281" s="178"/>
      <c r="YN281" s="178"/>
      <c r="YO281" s="178"/>
      <c r="YP281" s="178"/>
      <c r="YQ281" s="178"/>
      <c r="YR281" s="178"/>
      <c r="YS281" s="178"/>
      <c r="YT281" s="178"/>
      <c r="YU281" s="178"/>
      <c r="YV281" s="178"/>
      <c r="YW281" s="178"/>
      <c r="YX281" s="178"/>
      <c r="YY281" s="178"/>
      <c r="YZ281" s="178"/>
      <c r="ZA281" s="178"/>
      <c r="ZB281" s="178"/>
      <c r="ZC281" s="178"/>
      <c r="ZD281" s="178"/>
      <c r="ZE281" s="178"/>
      <c r="ZF281" s="178"/>
      <c r="ZG281" s="178"/>
      <c r="ZH281" s="178"/>
    </row>
    <row r="282" s="153" customFormat="1" customHeight="1" spans="1:684">
      <c r="A282" s="290" t="s">
        <v>895</v>
      </c>
      <c r="B282" s="109" t="s">
        <v>846</v>
      </c>
      <c r="C282" s="1441" t="s">
        <v>846</v>
      </c>
      <c r="D282" s="1361">
        <f t="shared" si="38"/>
        <v>0</v>
      </c>
      <c r="E282" s="1367">
        <v>884</v>
      </c>
      <c r="F282" s="1371">
        <f t="shared" si="39"/>
        <v>884</v>
      </c>
      <c r="G282" s="1427">
        <f t="shared" si="40"/>
        <v>884</v>
      </c>
      <c r="H282" s="1428">
        <v>1100</v>
      </c>
      <c r="I282" s="1430"/>
      <c r="J282" s="1393">
        <f t="shared" si="41"/>
        <v>0</v>
      </c>
      <c r="K282" s="1431">
        <f t="shared" si="42"/>
        <v>0</v>
      </c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432"/>
      <c r="W282" s="1432"/>
      <c r="X282" s="1432"/>
      <c r="Y282" s="1432"/>
      <c r="Z282" s="1434"/>
      <c r="AA282" s="1432"/>
      <c r="AB282" s="1432"/>
      <c r="AC282" s="1432"/>
      <c r="AD282" s="1432"/>
      <c r="AE282" s="1432"/>
      <c r="AF282" s="1432"/>
      <c r="AG282" s="1338"/>
      <c r="AH282" s="178"/>
      <c r="AI282" s="1339"/>
      <c r="AJ282" s="1339"/>
      <c r="AK282" s="178"/>
      <c r="AL282" s="1339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8"/>
      <c r="CD282" s="178"/>
      <c r="CE282" s="178"/>
      <c r="CF282" s="178"/>
      <c r="CG282" s="178"/>
      <c r="CH282" s="178"/>
      <c r="CI282" s="178"/>
      <c r="CJ282" s="178"/>
      <c r="CK282" s="178"/>
      <c r="CL282" s="178">
        <v>216</v>
      </c>
      <c r="CM282" s="178"/>
      <c r="CN282" s="178"/>
      <c r="CO282" s="178"/>
      <c r="CP282" s="178"/>
      <c r="CQ282" s="178"/>
      <c r="CR282" s="1340"/>
      <c r="CS282" s="178"/>
      <c r="CT282" s="178"/>
      <c r="CU282" s="178"/>
      <c r="CV282" s="178"/>
      <c r="CW282" s="178"/>
      <c r="CX282" s="178"/>
      <c r="CY282" s="178"/>
      <c r="CZ282" s="178"/>
      <c r="DA282" s="178"/>
      <c r="DB282" s="178"/>
      <c r="DC282" s="178"/>
      <c r="DD282" s="178"/>
      <c r="DE282" s="178"/>
      <c r="DF282" s="178"/>
      <c r="DG282" s="178"/>
      <c r="DH282" s="178"/>
      <c r="DI282" s="178"/>
      <c r="DJ282" s="178"/>
      <c r="DK282" s="178"/>
      <c r="DL282" s="178"/>
      <c r="DM282" s="178"/>
      <c r="DN282" s="178"/>
      <c r="DO282" s="178"/>
      <c r="DP282" s="178"/>
      <c r="DQ282" s="178"/>
      <c r="DR282" s="178"/>
      <c r="DS282" s="178"/>
      <c r="DT282" s="178"/>
      <c r="DU282" s="178"/>
      <c r="DV282" s="178"/>
      <c r="DW282" s="178"/>
      <c r="DX282" s="178"/>
      <c r="DY282" s="178"/>
      <c r="DZ282" s="178"/>
      <c r="EA282" s="178"/>
      <c r="EB282" s="47"/>
      <c r="EC282" s="178"/>
      <c r="ED282" s="178"/>
      <c r="EE282" s="178"/>
      <c r="EF282" s="178"/>
      <c r="EG282" s="178"/>
      <c r="EH282" s="178"/>
      <c r="EI282" s="178"/>
      <c r="EJ282" s="178"/>
      <c r="EK282" s="178"/>
      <c r="EL282" s="178"/>
      <c r="EM282" s="178"/>
      <c r="EN282" s="178"/>
      <c r="EO282" s="178"/>
      <c r="EP282" s="178"/>
      <c r="EQ282" s="178"/>
      <c r="ER282" s="178"/>
      <c r="ES282" s="178"/>
      <c r="ET282" s="178"/>
      <c r="EU282" s="178"/>
      <c r="EV282" s="178"/>
      <c r="EW282" s="178"/>
      <c r="EX282" s="178"/>
      <c r="EY282" s="178"/>
      <c r="EZ282" s="178"/>
      <c r="FA282" s="178"/>
      <c r="FB282" s="178"/>
      <c r="FC282" s="178"/>
      <c r="FD282" s="178"/>
      <c r="FE282" s="178"/>
      <c r="FF282" s="178"/>
      <c r="FG282" s="178"/>
      <c r="FH282" s="178"/>
      <c r="FI282" s="178"/>
      <c r="FJ282" s="178"/>
      <c r="FK282" s="178"/>
      <c r="FL282" s="178"/>
      <c r="FM282" s="178"/>
      <c r="FN282" s="178"/>
      <c r="FO282" s="178"/>
      <c r="FP282" s="178"/>
      <c r="FQ282" s="178"/>
      <c r="FR282" s="178"/>
      <c r="FS282" s="178"/>
      <c r="FT282" s="178"/>
      <c r="FU282" s="178"/>
      <c r="FV282" s="178"/>
      <c r="FW282" s="178"/>
      <c r="FX282" s="178"/>
      <c r="FY282" s="178"/>
      <c r="FZ282" s="178"/>
      <c r="GA282" s="178"/>
      <c r="GB282" s="178"/>
      <c r="GC282" s="178"/>
      <c r="GD282" s="178"/>
      <c r="GE282" s="178"/>
      <c r="GF282" s="178"/>
      <c r="GG282" s="178"/>
      <c r="GH282" s="178"/>
      <c r="GI282" s="178"/>
      <c r="GJ282" s="178"/>
      <c r="GK282" s="178"/>
      <c r="GL282" s="178"/>
      <c r="GM282" s="178"/>
      <c r="GN282" s="178"/>
      <c r="GO282" s="178"/>
      <c r="GP282" s="178"/>
      <c r="GQ282" s="178"/>
      <c r="GR282" s="178"/>
      <c r="GS282" s="178"/>
      <c r="GT282" s="178"/>
      <c r="GU282" s="178"/>
      <c r="GV282" s="178"/>
      <c r="GW282" s="178"/>
      <c r="GX282" s="178"/>
      <c r="GY282" s="178"/>
      <c r="GZ282" s="178"/>
      <c r="HA282" s="178"/>
      <c r="HB282" s="178"/>
      <c r="HC282" s="178"/>
      <c r="HD282" s="178"/>
      <c r="HE282" s="178"/>
      <c r="HF282" s="178"/>
      <c r="HG282" s="178"/>
      <c r="HH282" s="178"/>
      <c r="HI282" s="178"/>
      <c r="HJ282" s="178"/>
      <c r="HK282" s="178"/>
      <c r="HL282" s="178"/>
      <c r="HM282" s="178"/>
      <c r="HN282" s="178"/>
      <c r="HO282" s="178"/>
      <c r="HP282" s="178"/>
      <c r="HQ282" s="178"/>
      <c r="HR282" s="178"/>
      <c r="HS282" s="178"/>
      <c r="HT282" s="178"/>
      <c r="HU282" s="178"/>
      <c r="HV282" s="178"/>
      <c r="HW282" s="178"/>
      <c r="HX282" s="178"/>
      <c r="HY282" s="178"/>
      <c r="HZ282" s="178"/>
      <c r="IA282" s="178"/>
      <c r="IB282" s="178"/>
      <c r="IC282" s="178"/>
      <c r="ID282" s="178"/>
      <c r="IE282" s="178"/>
      <c r="IF282" s="178"/>
      <c r="IG282" s="178"/>
      <c r="IH282" s="178"/>
      <c r="II282" s="178"/>
      <c r="IJ282" s="178"/>
      <c r="IK282" s="178"/>
      <c r="IL282" s="178"/>
      <c r="IM282" s="178"/>
      <c r="IN282" s="178"/>
      <c r="IO282" s="178"/>
      <c r="IP282" s="178"/>
      <c r="IQ282" s="178"/>
      <c r="IR282" s="178"/>
      <c r="IS282" s="178"/>
      <c r="IT282" s="178"/>
      <c r="IU282" s="178"/>
      <c r="IV282" s="178"/>
      <c r="IW282" s="178"/>
      <c r="IX282" s="178"/>
      <c r="IY282" s="178"/>
      <c r="IZ282" s="178"/>
      <c r="JA282" s="178"/>
      <c r="JB282" s="178"/>
      <c r="JC282" s="178"/>
      <c r="JD282" s="178"/>
      <c r="JE282" s="178"/>
      <c r="JF282" s="178"/>
      <c r="JG282" s="178"/>
      <c r="JH282" s="178"/>
      <c r="JI282" s="178"/>
      <c r="JJ282" s="178"/>
      <c r="JK282" s="178"/>
      <c r="JL282" s="178"/>
      <c r="JM282" s="178"/>
      <c r="JN282" s="178"/>
      <c r="JO282" s="178"/>
      <c r="JP282" s="178"/>
      <c r="JQ282" s="178"/>
      <c r="JR282" s="178"/>
      <c r="JS282" s="178"/>
      <c r="JT282" s="178"/>
      <c r="JU282" s="178"/>
      <c r="JV282" s="178"/>
      <c r="JW282" s="178"/>
      <c r="JX282" s="178"/>
      <c r="JY282" s="178"/>
      <c r="JZ282" s="178"/>
      <c r="KA282" s="178"/>
      <c r="KB282" s="178"/>
      <c r="KC282" s="178"/>
      <c r="KD282" s="178"/>
      <c r="KE282" s="178"/>
      <c r="KF282" s="178"/>
      <c r="KG282" s="178"/>
      <c r="KH282" s="178"/>
      <c r="KI282" s="178"/>
      <c r="KJ282" s="178"/>
      <c r="KK282" s="178"/>
      <c r="KL282" s="178"/>
      <c r="KM282" s="178"/>
      <c r="KN282" s="178"/>
      <c r="KO282" s="178"/>
      <c r="KP282" s="178"/>
      <c r="KQ282" s="178"/>
      <c r="KR282" s="178"/>
      <c r="KS282" s="178"/>
      <c r="KT282" s="178"/>
      <c r="KU282" s="178"/>
      <c r="KV282" s="178"/>
      <c r="KW282" s="178"/>
      <c r="KX282" s="178"/>
      <c r="KY282" s="178"/>
      <c r="KZ282" s="178"/>
      <c r="LA282" s="178"/>
      <c r="LB282" s="178"/>
      <c r="LC282" s="178"/>
      <c r="LD282" s="178"/>
      <c r="LE282" s="178"/>
      <c r="LF282" s="178"/>
      <c r="LG282" s="178"/>
      <c r="LH282" s="178"/>
      <c r="LI282" s="178"/>
      <c r="LJ282" s="178"/>
      <c r="LK282" s="178"/>
      <c r="LL282" s="178"/>
      <c r="LM282" s="178"/>
      <c r="LN282" s="178"/>
      <c r="LO282" s="178"/>
      <c r="LP282" s="178"/>
      <c r="LQ282" s="178"/>
      <c r="LR282" s="178"/>
      <c r="LS282" s="178"/>
      <c r="LT282" s="178"/>
      <c r="LU282" s="178"/>
      <c r="LV282" s="178"/>
      <c r="LW282" s="178"/>
      <c r="LX282" s="178"/>
      <c r="LY282" s="178"/>
      <c r="LZ282" s="178"/>
      <c r="MA282" s="178"/>
      <c r="MB282" s="178"/>
      <c r="MC282" s="178"/>
      <c r="MD282" s="178"/>
      <c r="ME282" s="178"/>
      <c r="MF282" s="178"/>
      <c r="MG282" s="178"/>
      <c r="MH282" s="178"/>
      <c r="MI282" s="178"/>
      <c r="MJ282" s="178"/>
      <c r="MK282" s="178"/>
      <c r="ML282" s="178"/>
      <c r="MM282" s="178"/>
      <c r="MN282" s="178"/>
      <c r="MO282" s="178"/>
      <c r="MP282" s="178"/>
      <c r="MQ282" s="178"/>
      <c r="MR282" s="178"/>
      <c r="MS282" s="178"/>
      <c r="MT282" s="178"/>
      <c r="MU282" s="178"/>
      <c r="MV282" s="178"/>
      <c r="MW282" s="178"/>
      <c r="MX282" s="178"/>
      <c r="MY282" s="178"/>
      <c r="MZ282" s="178"/>
      <c r="NA282" s="178"/>
      <c r="NB282" s="178"/>
      <c r="NC282" s="178"/>
      <c r="ND282" s="178"/>
      <c r="NE282" s="178"/>
      <c r="NF282" s="178"/>
      <c r="NG282" s="178"/>
      <c r="NH282" s="178"/>
      <c r="NI282" s="178"/>
      <c r="NJ282" s="178"/>
      <c r="NK282" s="178"/>
      <c r="NL282" s="178"/>
      <c r="NM282" s="178"/>
      <c r="NN282" s="178"/>
      <c r="NO282" s="178"/>
      <c r="NP282" s="178"/>
      <c r="NQ282" s="178"/>
      <c r="NR282" s="178"/>
      <c r="NS282" s="178"/>
      <c r="NT282" s="178"/>
      <c r="NU282" s="178"/>
      <c r="NV282" s="178"/>
      <c r="NW282" s="178"/>
      <c r="NX282" s="178"/>
      <c r="NY282" s="178"/>
      <c r="NZ282" s="178"/>
      <c r="OA282" s="178"/>
      <c r="OB282" s="178"/>
      <c r="OC282" s="178"/>
      <c r="OD282" s="178"/>
      <c r="OE282" s="178"/>
      <c r="OF282" s="178"/>
      <c r="OG282" s="178"/>
      <c r="OH282" s="178"/>
      <c r="OI282" s="178"/>
      <c r="OJ282" s="178"/>
      <c r="OK282" s="178"/>
      <c r="OL282" s="178"/>
      <c r="OM282" s="178"/>
      <c r="ON282" s="178"/>
      <c r="OO282" s="178"/>
      <c r="OP282" s="178"/>
      <c r="OQ282" s="178"/>
      <c r="OR282" s="178"/>
      <c r="OS282" s="178"/>
      <c r="OT282" s="178"/>
      <c r="OU282" s="178"/>
      <c r="OV282" s="178"/>
      <c r="OW282" s="178"/>
      <c r="OX282" s="178"/>
      <c r="OY282" s="178"/>
      <c r="OZ282" s="178"/>
      <c r="PA282" s="178"/>
      <c r="PB282" s="178"/>
      <c r="PC282" s="178"/>
      <c r="PD282" s="178"/>
      <c r="PE282" s="178"/>
      <c r="PF282" s="178"/>
      <c r="PG282" s="178"/>
      <c r="PH282" s="178"/>
      <c r="PI282" s="178"/>
      <c r="PJ282" s="178"/>
      <c r="PK282" s="178"/>
      <c r="PL282" s="178"/>
      <c r="PM282" s="178"/>
      <c r="PN282" s="178"/>
      <c r="PO282" s="178"/>
      <c r="PP282" s="178"/>
      <c r="PQ282" s="178"/>
      <c r="PR282" s="178"/>
      <c r="PS282" s="178"/>
      <c r="PT282" s="178"/>
      <c r="PU282" s="178"/>
      <c r="PV282" s="178"/>
      <c r="PW282" s="178"/>
      <c r="PX282" s="178"/>
      <c r="PY282" s="178"/>
      <c r="PZ282" s="178"/>
      <c r="QA282" s="178"/>
      <c r="QB282" s="178"/>
      <c r="QC282" s="178"/>
      <c r="QD282" s="178"/>
      <c r="QE282" s="178"/>
      <c r="QF282" s="178"/>
      <c r="QG282" s="178"/>
      <c r="QH282" s="178"/>
      <c r="QI282" s="178"/>
      <c r="QJ282" s="178"/>
      <c r="QK282" s="178"/>
      <c r="QL282" s="178"/>
      <c r="QM282" s="178"/>
      <c r="QN282" s="178"/>
      <c r="QO282" s="178"/>
      <c r="QP282" s="178"/>
      <c r="QQ282" s="178"/>
      <c r="QR282" s="178"/>
      <c r="QS282" s="178"/>
      <c r="QT282" s="178"/>
      <c r="QU282" s="178"/>
      <c r="QV282" s="178"/>
      <c r="QW282" s="178"/>
      <c r="QX282" s="178"/>
      <c r="QY282" s="178"/>
      <c r="QZ282" s="178"/>
      <c r="RA282" s="178"/>
      <c r="RB282" s="178"/>
      <c r="RC282" s="178"/>
      <c r="RD282" s="178"/>
      <c r="RE282" s="178"/>
      <c r="RF282" s="178"/>
      <c r="RG282" s="178"/>
      <c r="RH282" s="178"/>
      <c r="RI282" s="178"/>
      <c r="RJ282" s="178"/>
      <c r="RK282" s="178"/>
      <c r="RL282" s="178"/>
      <c r="RM282" s="178"/>
      <c r="RN282" s="178"/>
      <c r="RO282" s="178"/>
      <c r="RP282" s="178"/>
      <c r="RQ282" s="178"/>
      <c r="RR282" s="178"/>
      <c r="RS282" s="178"/>
      <c r="RT282" s="178"/>
      <c r="RU282" s="178"/>
      <c r="RV282" s="178"/>
      <c r="RW282" s="178"/>
      <c r="RX282" s="178"/>
      <c r="RY282" s="178"/>
      <c r="RZ282" s="178"/>
      <c r="SA282" s="178"/>
      <c r="SB282" s="178"/>
      <c r="SC282" s="178"/>
      <c r="SD282" s="178"/>
      <c r="SE282" s="178"/>
      <c r="SF282" s="178"/>
      <c r="SG282" s="178"/>
      <c r="SH282" s="178"/>
      <c r="SI282" s="178"/>
      <c r="SJ282" s="178"/>
      <c r="SK282" s="178"/>
      <c r="SL282" s="178"/>
      <c r="SM282" s="178"/>
      <c r="SN282" s="178"/>
      <c r="SO282" s="178"/>
      <c r="SP282" s="178"/>
      <c r="SQ282" s="178"/>
      <c r="SR282" s="178"/>
      <c r="SS282" s="178"/>
      <c r="ST282" s="178"/>
      <c r="SU282" s="178"/>
      <c r="SV282" s="178"/>
      <c r="SW282" s="178"/>
      <c r="SX282" s="178"/>
      <c r="SY282" s="178"/>
      <c r="SZ282" s="178"/>
      <c r="TA282" s="178"/>
      <c r="TB282" s="178"/>
      <c r="TC282" s="178"/>
      <c r="TD282" s="178"/>
      <c r="TE282" s="178"/>
      <c r="TF282" s="178"/>
      <c r="TG282" s="178"/>
      <c r="TH282" s="178"/>
      <c r="TI282" s="178"/>
      <c r="TJ282" s="178"/>
      <c r="TK282" s="178"/>
      <c r="TL282" s="178"/>
      <c r="TM282" s="178"/>
      <c r="TN282" s="178"/>
      <c r="TO282" s="178"/>
      <c r="TP282" s="178"/>
      <c r="TQ282" s="178"/>
      <c r="TR282" s="178"/>
      <c r="TS282" s="178"/>
      <c r="TT282" s="178"/>
      <c r="TU282" s="178"/>
      <c r="TV282" s="178"/>
      <c r="TW282" s="178"/>
      <c r="TX282" s="178"/>
      <c r="TY282" s="178"/>
      <c r="TZ282" s="178"/>
      <c r="UA282" s="178"/>
      <c r="UB282" s="178"/>
      <c r="UC282" s="178"/>
      <c r="UD282" s="178"/>
      <c r="UE282" s="178"/>
      <c r="UF282" s="178"/>
      <c r="UG282" s="178"/>
      <c r="UH282" s="178"/>
      <c r="UI282" s="178"/>
      <c r="UJ282" s="178"/>
      <c r="UK282" s="178"/>
      <c r="UL282" s="178"/>
      <c r="UM282" s="178"/>
      <c r="UN282" s="178"/>
      <c r="UO282" s="178"/>
      <c r="UP282" s="178"/>
      <c r="UQ282" s="178"/>
      <c r="UR282" s="178"/>
      <c r="US282" s="178"/>
      <c r="UT282" s="178"/>
      <c r="UU282" s="178"/>
      <c r="UV282" s="178"/>
      <c r="UW282" s="178"/>
      <c r="UX282" s="178"/>
      <c r="UY282" s="178"/>
      <c r="UZ282" s="178"/>
      <c r="VA282" s="178"/>
      <c r="VB282" s="178"/>
      <c r="VC282" s="178"/>
      <c r="VD282" s="178"/>
      <c r="VE282" s="178"/>
      <c r="VF282" s="178"/>
      <c r="VG282" s="178"/>
      <c r="VH282" s="178"/>
      <c r="VI282" s="178"/>
      <c r="VJ282" s="178"/>
      <c r="VK282" s="178"/>
      <c r="VL282" s="178"/>
      <c r="VM282" s="178"/>
      <c r="VN282" s="178"/>
      <c r="VO282" s="178"/>
      <c r="VP282" s="178"/>
      <c r="VQ282" s="178"/>
      <c r="VR282" s="178"/>
      <c r="VS282" s="178"/>
      <c r="VT282" s="178"/>
      <c r="VU282" s="178"/>
      <c r="VV282" s="178"/>
      <c r="VW282" s="178"/>
      <c r="VX282" s="178"/>
      <c r="VY282" s="178"/>
      <c r="VZ282" s="178"/>
      <c r="WA282" s="178"/>
      <c r="WB282" s="178"/>
      <c r="WC282" s="178"/>
      <c r="WD282" s="178"/>
      <c r="WE282" s="178"/>
      <c r="WF282" s="178"/>
      <c r="WG282" s="178"/>
      <c r="WH282" s="178"/>
      <c r="WI282" s="178"/>
      <c r="WJ282" s="178"/>
      <c r="WK282" s="178"/>
      <c r="WL282" s="178"/>
      <c r="WM282" s="178"/>
      <c r="WN282" s="178"/>
      <c r="WO282" s="178"/>
      <c r="WP282" s="178"/>
      <c r="WQ282" s="178"/>
      <c r="WR282" s="178"/>
      <c r="WS282" s="178"/>
      <c r="WT282" s="178"/>
      <c r="WU282" s="178"/>
      <c r="WV282" s="178"/>
      <c r="WW282" s="178"/>
      <c r="WX282" s="178"/>
      <c r="WY282" s="178"/>
      <c r="WZ282" s="178"/>
      <c r="XA282" s="178"/>
      <c r="XB282" s="178"/>
      <c r="XC282" s="178"/>
      <c r="XD282" s="178"/>
      <c r="XE282" s="178"/>
      <c r="XF282" s="178"/>
      <c r="XG282" s="178"/>
      <c r="XH282" s="178"/>
      <c r="XI282" s="178"/>
      <c r="XJ282" s="178"/>
      <c r="XK282" s="178"/>
      <c r="XL282" s="178"/>
      <c r="XM282" s="178"/>
      <c r="XN282" s="178"/>
      <c r="XO282" s="178"/>
      <c r="XP282" s="178"/>
      <c r="XQ282" s="178"/>
      <c r="XR282" s="178"/>
      <c r="XS282" s="178"/>
      <c r="XT282" s="178"/>
      <c r="XU282" s="178"/>
      <c r="XV282" s="178"/>
      <c r="XW282" s="178"/>
      <c r="XX282" s="178"/>
      <c r="XY282" s="178"/>
      <c r="XZ282" s="178"/>
      <c r="YA282" s="178"/>
      <c r="YB282" s="178"/>
      <c r="YC282" s="178"/>
      <c r="YD282" s="178"/>
      <c r="YE282" s="178"/>
      <c r="YF282" s="178"/>
      <c r="YG282" s="178"/>
      <c r="YH282" s="178"/>
      <c r="YI282" s="178"/>
      <c r="YJ282" s="178"/>
      <c r="YK282" s="178"/>
      <c r="YL282" s="178"/>
      <c r="YM282" s="178"/>
      <c r="YN282" s="178"/>
      <c r="YO282" s="178"/>
      <c r="YP282" s="178"/>
      <c r="YQ282" s="178"/>
      <c r="YR282" s="178"/>
      <c r="YS282" s="178"/>
      <c r="YT282" s="178"/>
      <c r="YU282" s="178"/>
      <c r="YV282" s="178"/>
      <c r="YW282" s="178"/>
      <c r="YX282" s="178"/>
      <c r="YY282" s="178"/>
      <c r="YZ282" s="178"/>
      <c r="ZA282" s="178"/>
      <c r="ZB282" s="178"/>
      <c r="ZC282" s="178"/>
      <c r="ZD282" s="178"/>
      <c r="ZE282" s="178"/>
      <c r="ZF282" s="178"/>
      <c r="ZG282" s="178"/>
      <c r="ZH282" s="178"/>
    </row>
    <row r="283" s="153" customFormat="1" customHeight="1" spans="1:684">
      <c r="A283" s="290" t="s">
        <v>896</v>
      </c>
      <c r="B283" s="109" t="s">
        <v>846</v>
      </c>
      <c r="C283" s="1441" t="s">
        <v>846</v>
      </c>
      <c r="D283" s="1361">
        <f t="shared" si="38"/>
        <v>0</v>
      </c>
      <c r="E283" s="1367">
        <v>1341</v>
      </c>
      <c r="F283" s="1371">
        <f t="shared" si="39"/>
        <v>1341</v>
      </c>
      <c r="G283" s="1427">
        <f t="shared" si="40"/>
        <v>1341</v>
      </c>
      <c r="H283" s="1428">
        <v>1449</v>
      </c>
      <c r="I283" s="1430"/>
      <c r="J283" s="1393">
        <f t="shared" si="41"/>
        <v>0</v>
      </c>
      <c r="K283" s="1431">
        <f t="shared" si="42"/>
        <v>0</v>
      </c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432"/>
      <c r="W283" s="1432"/>
      <c r="X283" s="1432"/>
      <c r="Y283" s="1432"/>
      <c r="Z283" s="1434"/>
      <c r="AA283" s="1432"/>
      <c r="AB283" s="1432"/>
      <c r="AC283" s="1432"/>
      <c r="AD283" s="1432"/>
      <c r="AE283" s="1432"/>
      <c r="AF283" s="1432"/>
      <c r="AG283" s="1338"/>
      <c r="AH283" s="178">
        <v>108</v>
      </c>
      <c r="AI283" s="1339"/>
      <c r="AJ283" s="1339"/>
      <c r="AK283" s="178"/>
      <c r="AL283" s="1339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78"/>
      <c r="BW283" s="178"/>
      <c r="BX283" s="178"/>
      <c r="BY283" s="178"/>
      <c r="BZ283" s="178"/>
      <c r="CA283" s="178"/>
      <c r="CB283" s="178"/>
      <c r="CC283" s="178"/>
      <c r="CD283" s="178"/>
      <c r="CE283" s="178"/>
      <c r="CF283" s="178"/>
      <c r="CG283" s="178"/>
      <c r="CH283" s="178"/>
      <c r="CI283" s="178"/>
      <c r="CJ283" s="178"/>
      <c r="CK283" s="178"/>
      <c r="CL283" s="178"/>
      <c r="CM283" s="178"/>
      <c r="CN283" s="178"/>
      <c r="CO283" s="178"/>
      <c r="CP283" s="178"/>
      <c r="CQ283" s="178"/>
      <c r="CR283" s="1340"/>
      <c r="CS283" s="178"/>
      <c r="CT283" s="178"/>
      <c r="CU283" s="178"/>
      <c r="CV283" s="178"/>
      <c r="CW283" s="178"/>
      <c r="CX283" s="178"/>
      <c r="CY283" s="178"/>
      <c r="CZ283" s="178"/>
      <c r="DA283" s="178"/>
      <c r="DB283" s="178"/>
      <c r="DC283" s="178"/>
      <c r="DD283" s="178"/>
      <c r="DE283" s="178"/>
      <c r="DF283" s="178"/>
      <c r="DG283" s="178"/>
      <c r="DH283" s="178"/>
      <c r="DI283" s="178"/>
      <c r="DJ283" s="178"/>
      <c r="DK283" s="178"/>
      <c r="DL283" s="178"/>
      <c r="DM283" s="178"/>
      <c r="DN283" s="178"/>
      <c r="DO283" s="178"/>
      <c r="DP283" s="178"/>
      <c r="DQ283" s="178"/>
      <c r="DR283" s="178"/>
      <c r="DS283" s="178"/>
      <c r="DT283" s="178"/>
      <c r="DU283" s="178"/>
      <c r="DV283" s="178"/>
      <c r="DW283" s="178"/>
      <c r="DX283" s="178"/>
      <c r="DY283" s="178"/>
      <c r="DZ283" s="178"/>
      <c r="EA283" s="178"/>
      <c r="EB283" s="47"/>
      <c r="EC283" s="178"/>
      <c r="ED283" s="178"/>
      <c r="EE283" s="178"/>
      <c r="EF283" s="178"/>
      <c r="EG283" s="178"/>
      <c r="EH283" s="178"/>
      <c r="EI283" s="178"/>
      <c r="EJ283" s="178"/>
      <c r="EK283" s="178"/>
      <c r="EL283" s="178"/>
      <c r="EM283" s="178"/>
      <c r="EN283" s="178"/>
      <c r="EO283" s="178"/>
      <c r="EP283" s="178"/>
      <c r="EQ283" s="178"/>
      <c r="ER283" s="178"/>
      <c r="ES283" s="178"/>
      <c r="ET283" s="178"/>
      <c r="EU283" s="178"/>
      <c r="EV283" s="178"/>
      <c r="EW283" s="178"/>
      <c r="EX283" s="178"/>
      <c r="EY283" s="178"/>
      <c r="EZ283" s="178"/>
      <c r="FA283" s="178"/>
      <c r="FB283" s="178"/>
      <c r="FC283" s="178"/>
      <c r="FD283" s="178"/>
      <c r="FE283" s="178"/>
      <c r="FF283" s="178"/>
      <c r="FG283" s="178"/>
      <c r="FH283" s="178"/>
      <c r="FI283" s="178"/>
      <c r="FJ283" s="178"/>
      <c r="FK283" s="178"/>
      <c r="FL283" s="178"/>
      <c r="FM283" s="178"/>
      <c r="FN283" s="178"/>
      <c r="FO283" s="178"/>
      <c r="FP283" s="178"/>
      <c r="FQ283" s="178"/>
      <c r="FR283" s="178"/>
      <c r="FS283" s="178"/>
      <c r="FT283" s="178"/>
      <c r="FU283" s="178"/>
      <c r="FV283" s="178"/>
      <c r="FW283" s="178"/>
      <c r="FX283" s="178"/>
      <c r="FY283" s="178"/>
      <c r="FZ283" s="178"/>
      <c r="GA283" s="178"/>
      <c r="GB283" s="178"/>
      <c r="GC283" s="178"/>
      <c r="GD283" s="178"/>
      <c r="GE283" s="178"/>
      <c r="GF283" s="178"/>
      <c r="GG283" s="178"/>
      <c r="GH283" s="178"/>
      <c r="GI283" s="178"/>
      <c r="GJ283" s="178"/>
      <c r="GK283" s="178"/>
      <c r="GL283" s="178"/>
      <c r="GM283" s="178"/>
      <c r="GN283" s="178"/>
      <c r="GO283" s="178"/>
      <c r="GP283" s="178"/>
      <c r="GQ283" s="178"/>
      <c r="GR283" s="178"/>
      <c r="GS283" s="178"/>
      <c r="GT283" s="178"/>
      <c r="GU283" s="178"/>
      <c r="GV283" s="178"/>
      <c r="GW283" s="178"/>
      <c r="GX283" s="178"/>
      <c r="GY283" s="178"/>
      <c r="GZ283" s="178"/>
      <c r="HA283" s="178"/>
      <c r="HB283" s="178"/>
      <c r="HC283" s="178"/>
      <c r="HD283" s="178"/>
      <c r="HE283" s="178"/>
      <c r="HF283" s="178"/>
      <c r="HG283" s="178"/>
      <c r="HH283" s="178"/>
      <c r="HI283" s="178"/>
      <c r="HJ283" s="178"/>
      <c r="HK283" s="178"/>
      <c r="HL283" s="178"/>
      <c r="HM283" s="178"/>
      <c r="HN283" s="178"/>
      <c r="HO283" s="178"/>
      <c r="HP283" s="178"/>
      <c r="HQ283" s="178"/>
      <c r="HR283" s="178"/>
      <c r="HS283" s="178"/>
      <c r="HT283" s="178"/>
      <c r="HU283" s="178"/>
      <c r="HV283" s="178"/>
      <c r="HW283" s="178"/>
      <c r="HX283" s="178"/>
      <c r="HY283" s="178"/>
      <c r="HZ283" s="178"/>
      <c r="IA283" s="178"/>
      <c r="IB283" s="178"/>
      <c r="IC283" s="178"/>
      <c r="ID283" s="178"/>
      <c r="IE283" s="178"/>
      <c r="IF283" s="178"/>
      <c r="IG283" s="178"/>
      <c r="IH283" s="178"/>
      <c r="II283" s="178"/>
      <c r="IJ283" s="178"/>
      <c r="IK283" s="178"/>
      <c r="IL283" s="178"/>
      <c r="IM283" s="178"/>
      <c r="IN283" s="178"/>
      <c r="IO283" s="178"/>
      <c r="IP283" s="178"/>
      <c r="IQ283" s="178"/>
      <c r="IR283" s="178"/>
      <c r="IS283" s="178"/>
      <c r="IT283" s="178"/>
      <c r="IU283" s="178"/>
      <c r="IV283" s="178"/>
      <c r="IW283" s="178"/>
      <c r="IX283" s="178"/>
      <c r="IY283" s="178"/>
      <c r="IZ283" s="178"/>
      <c r="JA283" s="178"/>
      <c r="JB283" s="178"/>
      <c r="JC283" s="178"/>
      <c r="JD283" s="178"/>
      <c r="JE283" s="178"/>
      <c r="JF283" s="178"/>
      <c r="JG283" s="178"/>
      <c r="JH283" s="178"/>
      <c r="JI283" s="178"/>
      <c r="JJ283" s="178"/>
      <c r="JK283" s="178"/>
      <c r="JL283" s="178"/>
      <c r="JM283" s="178"/>
      <c r="JN283" s="178"/>
      <c r="JO283" s="178"/>
      <c r="JP283" s="178"/>
      <c r="JQ283" s="178"/>
      <c r="JR283" s="178"/>
      <c r="JS283" s="178"/>
      <c r="JT283" s="178"/>
      <c r="JU283" s="178"/>
      <c r="JV283" s="178"/>
      <c r="JW283" s="178"/>
      <c r="JX283" s="178"/>
      <c r="JY283" s="178"/>
      <c r="JZ283" s="178"/>
      <c r="KA283" s="178"/>
      <c r="KB283" s="178"/>
      <c r="KC283" s="178"/>
      <c r="KD283" s="178"/>
      <c r="KE283" s="178"/>
      <c r="KF283" s="178"/>
      <c r="KG283" s="178"/>
      <c r="KH283" s="178"/>
      <c r="KI283" s="178"/>
      <c r="KJ283" s="178"/>
      <c r="KK283" s="178"/>
      <c r="KL283" s="178"/>
      <c r="KM283" s="178"/>
      <c r="KN283" s="178"/>
      <c r="KO283" s="178"/>
      <c r="KP283" s="178"/>
      <c r="KQ283" s="178"/>
      <c r="KR283" s="178"/>
      <c r="KS283" s="178"/>
      <c r="KT283" s="178"/>
      <c r="KU283" s="178"/>
      <c r="KV283" s="178"/>
      <c r="KW283" s="178"/>
      <c r="KX283" s="178"/>
      <c r="KY283" s="178"/>
      <c r="KZ283" s="178"/>
      <c r="LA283" s="178"/>
      <c r="LB283" s="178"/>
      <c r="LC283" s="178"/>
      <c r="LD283" s="178"/>
      <c r="LE283" s="178"/>
      <c r="LF283" s="178"/>
      <c r="LG283" s="178"/>
      <c r="LH283" s="178"/>
      <c r="LI283" s="178"/>
      <c r="LJ283" s="178"/>
      <c r="LK283" s="178"/>
      <c r="LL283" s="178"/>
      <c r="LM283" s="178"/>
      <c r="LN283" s="178"/>
      <c r="LO283" s="178"/>
      <c r="LP283" s="178"/>
      <c r="LQ283" s="178"/>
      <c r="LR283" s="178"/>
      <c r="LS283" s="178"/>
      <c r="LT283" s="178"/>
      <c r="LU283" s="178"/>
      <c r="LV283" s="178"/>
      <c r="LW283" s="178"/>
      <c r="LX283" s="178"/>
      <c r="LY283" s="178"/>
      <c r="LZ283" s="178"/>
      <c r="MA283" s="178"/>
      <c r="MB283" s="178"/>
      <c r="MC283" s="178"/>
      <c r="MD283" s="178"/>
      <c r="ME283" s="178"/>
      <c r="MF283" s="178"/>
      <c r="MG283" s="178"/>
      <c r="MH283" s="178"/>
      <c r="MI283" s="178"/>
      <c r="MJ283" s="178"/>
      <c r="MK283" s="178"/>
      <c r="ML283" s="178"/>
      <c r="MM283" s="178"/>
      <c r="MN283" s="178"/>
      <c r="MO283" s="178"/>
      <c r="MP283" s="178"/>
      <c r="MQ283" s="178"/>
      <c r="MR283" s="178"/>
      <c r="MS283" s="178"/>
      <c r="MT283" s="178"/>
      <c r="MU283" s="178"/>
      <c r="MV283" s="178"/>
      <c r="MW283" s="178"/>
      <c r="MX283" s="178"/>
      <c r="MY283" s="178"/>
      <c r="MZ283" s="178"/>
      <c r="NA283" s="178"/>
      <c r="NB283" s="178"/>
      <c r="NC283" s="178"/>
      <c r="ND283" s="178"/>
      <c r="NE283" s="178"/>
      <c r="NF283" s="178"/>
      <c r="NG283" s="178"/>
      <c r="NH283" s="178"/>
      <c r="NI283" s="178"/>
      <c r="NJ283" s="178"/>
      <c r="NK283" s="178"/>
      <c r="NL283" s="178"/>
      <c r="NM283" s="178"/>
      <c r="NN283" s="178"/>
      <c r="NO283" s="178"/>
      <c r="NP283" s="178"/>
      <c r="NQ283" s="178"/>
      <c r="NR283" s="178"/>
      <c r="NS283" s="178"/>
      <c r="NT283" s="178"/>
      <c r="NU283" s="178"/>
      <c r="NV283" s="178"/>
      <c r="NW283" s="178"/>
      <c r="NX283" s="178"/>
      <c r="NY283" s="178"/>
      <c r="NZ283" s="178"/>
      <c r="OA283" s="178"/>
      <c r="OB283" s="178"/>
      <c r="OC283" s="178"/>
      <c r="OD283" s="178"/>
      <c r="OE283" s="178"/>
      <c r="OF283" s="178"/>
      <c r="OG283" s="178"/>
      <c r="OH283" s="178"/>
      <c r="OI283" s="178"/>
      <c r="OJ283" s="178"/>
      <c r="OK283" s="178"/>
      <c r="OL283" s="178"/>
      <c r="OM283" s="178"/>
      <c r="ON283" s="178"/>
      <c r="OO283" s="178"/>
      <c r="OP283" s="178"/>
      <c r="OQ283" s="178"/>
      <c r="OR283" s="178"/>
      <c r="OS283" s="178"/>
      <c r="OT283" s="178"/>
      <c r="OU283" s="178"/>
      <c r="OV283" s="178"/>
      <c r="OW283" s="178"/>
      <c r="OX283" s="178"/>
      <c r="OY283" s="178"/>
      <c r="OZ283" s="178"/>
      <c r="PA283" s="178"/>
      <c r="PB283" s="178"/>
      <c r="PC283" s="178"/>
      <c r="PD283" s="178"/>
      <c r="PE283" s="178"/>
      <c r="PF283" s="178"/>
      <c r="PG283" s="178"/>
      <c r="PH283" s="178"/>
      <c r="PI283" s="178"/>
      <c r="PJ283" s="178"/>
      <c r="PK283" s="178"/>
      <c r="PL283" s="178"/>
      <c r="PM283" s="178"/>
      <c r="PN283" s="178"/>
      <c r="PO283" s="178"/>
      <c r="PP283" s="178"/>
      <c r="PQ283" s="178"/>
      <c r="PR283" s="178"/>
      <c r="PS283" s="178"/>
      <c r="PT283" s="178"/>
      <c r="PU283" s="178"/>
      <c r="PV283" s="178"/>
      <c r="PW283" s="178"/>
      <c r="PX283" s="178"/>
      <c r="PY283" s="178"/>
      <c r="PZ283" s="178"/>
      <c r="QA283" s="178"/>
      <c r="QB283" s="178"/>
      <c r="QC283" s="178"/>
      <c r="QD283" s="178"/>
      <c r="QE283" s="178"/>
      <c r="QF283" s="178"/>
      <c r="QG283" s="178"/>
      <c r="QH283" s="178"/>
      <c r="QI283" s="178"/>
      <c r="QJ283" s="178"/>
      <c r="QK283" s="178"/>
      <c r="QL283" s="178"/>
      <c r="QM283" s="178"/>
      <c r="QN283" s="178"/>
      <c r="QO283" s="178"/>
      <c r="QP283" s="178"/>
      <c r="QQ283" s="178"/>
      <c r="QR283" s="178"/>
      <c r="QS283" s="178"/>
      <c r="QT283" s="178"/>
      <c r="QU283" s="178"/>
      <c r="QV283" s="178"/>
      <c r="QW283" s="178"/>
      <c r="QX283" s="178"/>
      <c r="QY283" s="178"/>
      <c r="QZ283" s="178"/>
      <c r="RA283" s="178"/>
      <c r="RB283" s="178"/>
      <c r="RC283" s="178"/>
      <c r="RD283" s="178"/>
      <c r="RE283" s="178"/>
      <c r="RF283" s="178"/>
      <c r="RG283" s="178"/>
      <c r="RH283" s="178"/>
      <c r="RI283" s="178"/>
      <c r="RJ283" s="178"/>
      <c r="RK283" s="178"/>
      <c r="RL283" s="178"/>
      <c r="RM283" s="178"/>
      <c r="RN283" s="178"/>
      <c r="RO283" s="178"/>
      <c r="RP283" s="178"/>
      <c r="RQ283" s="178"/>
      <c r="RR283" s="178"/>
      <c r="RS283" s="178"/>
      <c r="RT283" s="178"/>
      <c r="RU283" s="178"/>
      <c r="RV283" s="178"/>
      <c r="RW283" s="178"/>
      <c r="RX283" s="178"/>
      <c r="RY283" s="178"/>
      <c r="RZ283" s="178"/>
      <c r="SA283" s="178"/>
      <c r="SB283" s="178"/>
      <c r="SC283" s="178"/>
      <c r="SD283" s="178"/>
      <c r="SE283" s="178"/>
      <c r="SF283" s="178"/>
      <c r="SG283" s="178"/>
      <c r="SH283" s="178"/>
      <c r="SI283" s="178"/>
      <c r="SJ283" s="178"/>
      <c r="SK283" s="178"/>
      <c r="SL283" s="178"/>
      <c r="SM283" s="178"/>
      <c r="SN283" s="178"/>
      <c r="SO283" s="178"/>
      <c r="SP283" s="178"/>
      <c r="SQ283" s="178"/>
      <c r="SR283" s="178"/>
      <c r="SS283" s="178"/>
      <c r="ST283" s="178"/>
      <c r="SU283" s="178"/>
      <c r="SV283" s="178"/>
      <c r="SW283" s="178"/>
      <c r="SX283" s="178"/>
      <c r="SY283" s="178"/>
      <c r="SZ283" s="178"/>
      <c r="TA283" s="178"/>
      <c r="TB283" s="178"/>
      <c r="TC283" s="178"/>
      <c r="TD283" s="178"/>
      <c r="TE283" s="178"/>
      <c r="TF283" s="178"/>
      <c r="TG283" s="178"/>
      <c r="TH283" s="178"/>
      <c r="TI283" s="178"/>
      <c r="TJ283" s="178"/>
      <c r="TK283" s="178"/>
      <c r="TL283" s="178"/>
      <c r="TM283" s="178"/>
      <c r="TN283" s="178"/>
      <c r="TO283" s="178"/>
      <c r="TP283" s="178"/>
      <c r="TQ283" s="178"/>
      <c r="TR283" s="178"/>
      <c r="TS283" s="178"/>
      <c r="TT283" s="178"/>
      <c r="TU283" s="178"/>
      <c r="TV283" s="178"/>
      <c r="TW283" s="178"/>
      <c r="TX283" s="178"/>
      <c r="TY283" s="178"/>
      <c r="TZ283" s="178"/>
      <c r="UA283" s="178"/>
      <c r="UB283" s="178"/>
      <c r="UC283" s="178"/>
      <c r="UD283" s="178"/>
      <c r="UE283" s="178"/>
      <c r="UF283" s="178"/>
      <c r="UG283" s="178"/>
      <c r="UH283" s="178"/>
      <c r="UI283" s="178"/>
      <c r="UJ283" s="178"/>
      <c r="UK283" s="178"/>
      <c r="UL283" s="178"/>
      <c r="UM283" s="178"/>
      <c r="UN283" s="178"/>
      <c r="UO283" s="178"/>
      <c r="UP283" s="178"/>
      <c r="UQ283" s="178"/>
      <c r="UR283" s="178"/>
      <c r="US283" s="178"/>
      <c r="UT283" s="178"/>
      <c r="UU283" s="178"/>
      <c r="UV283" s="178"/>
      <c r="UW283" s="178"/>
      <c r="UX283" s="178"/>
      <c r="UY283" s="178"/>
      <c r="UZ283" s="178"/>
      <c r="VA283" s="178"/>
      <c r="VB283" s="178"/>
      <c r="VC283" s="178"/>
      <c r="VD283" s="178"/>
      <c r="VE283" s="178"/>
      <c r="VF283" s="178"/>
      <c r="VG283" s="178"/>
      <c r="VH283" s="178"/>
      <c r="VI283" s="178"/>
      <c r="VJ283" s="178"/>
      <c r="VK283" s="178"/>
      <c r="VL283" s="178"/>
      <c r="VM283" s="178"/>
      <c r="VN283" s="178"/>
      <c r="VO283" s="178"/>
      <c r="VP283" s="178"/>
      <c r="VQ283" s="178"/>
      <c r="VR283" s="178"/>
      <c r="VS283" s="178"/>
      <c r="VT283" s="178"/>
      <c r="VU283" s="178"/>
      <c r="VV283" s="178"/>
      <c r="VW283" s="178"/>
      <c r="VX283" s="178"/>
      <c r="VY283" s="178"/>
      <c r="VZ283" s="178"/>
      <c r="WA283" s="178"/>
      <c r="WB283" s="178"/>
      <c r="WC283" s="178"/>
      <c r="WD283" s="178"/>
      <c r="WE283" s="178"/>
      <c r="WF283" s="178"/>
      <c r="WG283" s="178"/>
      <c r="WH283" s="178"/>
      <c r="WI283" s="178"/>
      <c r="WJ283" s="178"/>
      <c r="WK283" s="178"/>
      <c r="WL283" s="178"/>
      <c r="WM283" s="178"/>
      <c r="WN283" s="178"/>
      <c r="WO283" s="178"/>
      <c r="WP283" s="178"/>
      <c r="WQ283" s="178"/>
      <c r="WR283" s="178"/>
      <c r="WS283" s="178"/>
      <c r="WT283" s="178"/>
      <c r="WU283" s="178"/>
      <c r="WV283" s="178"/>
      <c r="WW283" s="178"/>
      <c r="WX283" s="178"/>
      <c r="WY283" s="178"/>
      <c r="WZ283" s="178"/>
      <c r="XA283" s="178"/>
      <c r="XB283" s="178"/>
      <c r="XC283" s="178"/>
      <c r="XD283" s="178"/>
      <c r="XE283" s="178"/>
      <c r="XF283" s="178"/>
      <c r="XG283" s="178"/>
      <c r="XH283" s="178"/>
      <c r="XI283" s="178"/>
      <c r="XJ283" s="178"/>
      <c r="XK283" s="178"/>
      <c r="XL283" s="178"/>
      <c r="XM283" s="178"/>
      <c r="XN283" s="178"/>
      <c r="XO283" s="178"/>
      <c r="XP283" s="178"/>
      <c r="XQ283" s="178"/>
      <c r="XR283" s="178"/>
      <c r="XS283" s="178"/>
      <c r="XT283" s="178"/>
      <c r="XU283" s="178"/>
      <c r="XV283" s="178"/>
      <c r="XW283" s="178"/>
      <c r="XX283" s="178"/>
      <c r="XY283" s="178"/>
      <c r="XZ283" s="178"/>
      <c r="YA283" s="178"/>
      <c r="YB283" s="178"/>
      <c r="YC283" s="178"/>
      <c r="YD283" s="178"/>
      <c r="YE283" s="178"/>
      <c r="YF283" s="178"/>
      <c r="YG283" s="178"/>
      <c r="YH283" s="178"/>
      <c r="YI283" s="178"/>
      <c r="YJ283" s="178"/>
      <c r="YK283" s="178"/>
      <c r="YL283" s="178"/>
      <c r="YM283" s="178"/>
      <c r="YN283" s="178"/>
      <c r="YO283" s="178"/>
      <c r="YP283" s="178"/>
      <c r="YQ283" s="178"/>
      <c r="YR283" s="178"/>
      <c r="YS283" s="178"/>
      <c r="YT283" s="178"/>
      <c r="YU283" s="178"/>
      <c r="YV283" s="178"/>
      <c r="YW283" s="178"/>
      <c r="YX283" s="178"/>
      <c r="YY283" s="178"/>
      <c r="YZ283" s="178"/>
      <c r="ZA283" s="178"/>
      <c r="ZB283" s="178"/>
      <c r="ZC283" s="178"/>
      <c r="ZD283" s="178"/>
      <c r="ZE283" s="178"/>
      <c r="ZF283" s="178"/>
      <c r="ZG283" s="178"/>
      <c r="ZH283" s="178"/>
    </row>
    <row r="284" s="153" customFormat="1" customHeight="1" spans="1:684">
      <c r="A284" s="290" t="s">
        <v>897</v>
      </c>
      <c r="B284" s="109" t="s">
        <v>898</v>
      </c>
      <c r="C284" s="1441" t="s">
        <v>898</v>
      </c>
      <c r="D284" s="1361">
        <f t="shared" si="38"/>
        <v>0</v>
      </c>
      <c r="E284" s="1367">
        <v>985</v>
      </c>
      <c r="F284" s="1371">
        <f t="shared" si="39"/>
        <v>985</v>
      </c>
      <c r="G284" s="1427">
        <f t="shared" si="40"/>
        <v>985</v>
      </c>
      <c r="H284" s="1428">
        <v>1489</v>
      </c>
      <c r="I284" s="1430"/>
      <c r="J284" s="1393">
        <f t="shared" si="41"/>
        <v>0</v>
      </c>
      <c r="K284" s="1431">
        <f t="shared" si="42"/>
        <v>0</v>
      </c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432"/>
      <c r="W284" s="1432"/>
      <c r="X284" s="1432"/>
      <c r="Y284" s="1432"/>
      <c r="Z284" s="1434"/>
      <c r="AA284" s="1432"/>
      <c r="AB284" s="1432"/>
      <c r="AC284" s="1432"/>
      <c r="AD284" s="1432"/>
      <c r="AE284" s="1432"/>
      <c r="AF284" s="1432"/>
      <c r="AG284" s="1338"/>
      <c r="AH284" s="178"/>
      <c r="AI284" s="1339"/>
      <c r="AJ284" s="1339"/>
      <c r="AK284" s="178"/>
      <c r="AL284" s="1339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8"/>
      <c r="BM284" s="178"/>
      <c r="BN284" s="178"/>
      <c r="BO284" s="178"/>
      <c r="BP284" s="178"/>
      <c r="BQ284" s="178"/>
      <c r="BR284" s="178"/>
      <c r="BS284" s="178"/>
      <c r="BT284" s="178"/>
      <c r="BU284" s="178"/>
      <c r="BV284" s="178"/>
      <c r="BW284" s="178"/>
      <c r="BX284" s="178"/>
      <c r="BY284" s="178"/>
      <c r="BZ284" s="178"/>
      <c r="CA284" s="178"/>
      <c r="CB284" s="178"/>
      <c r="CC284" s="178"/>
      <c r="CD284" s="178"/>
      <c r="CE284" s="178"/>
      <c r="CF284" s="178"/>
      <c r="CG284" s="178"/>
      <c r="CH284" s="178"/>
      <c r="CI284" s="178"/>
      <c r="CJ284" s="178"/>
      <c r="CK284" s="178"/>
      <c r="CL284" s="178">
        <v>504</v>
      </c>
      <c r="CM284" s="178"/>
      <c r="CN284" s="178"/>
      <c r="CO284" s="178"/>
      <c r="CP284" s="178"/>
      <c r="CQ284" s="178"/>
      <c r="CR284" s="1340"/>
      <c r="CS284" s="178"/>
      <c r="CT284" s="178"/>
      <c r="CU284" s="178"/>
      <c r="CV284" s="178"/>
      <c r="CW284" s="178"/>
      <c r="CX284" s="178"/>
      <c r="CY284" s="178"/>
      <c r="CZ284" s="178"/>
      <c r="DA284" s="178"/>
      <c r="DB284" s="178"/>
      <c r="DC284" s="178"/>
      <c r="DD284" s="178"/>
      <c r="DE284" s="178"/>
      <c r="DF284" s="178"/>
      <c r="DG284" s="178"/>
      <c r="DH284" s="178"/>
      <c r="DI284" s="178"/>
      <c r="DJ284" s="178"/>
      <c r="DK284" s="178"/>
      <c r="DL284" s="178"/>
      <c r="DM284" s="178"/>
      <c r="DN284" s="178"/>
      <c r="DO284" s="178"/>
      <c r="DP284" s="178"/>
      <c r="DQ284" s="178"/>
      <c r="DR284" s="178"/>
      <c r="DS284" s="178"/>
      <c r="DT284" s="178"/>
      <c r="DU284" s="178"/>
      <c r="DV284" s="178"/>
      <c r="DW284" s="178"/>
      <c r="DX284" s="178"/>
      <c r="DY284" s="178"/>
      <c r="DZ284" s="178"/>
      <c r="EA284" s="178"/>
      <c r="EB284" s="47"/>
      <c r="EC284" s="178"/>
      <c r="ED284" s="178"/>
      <c r="EE284" s="178"/>
      <c r="EF284" s="178"/>
      <c r="EG284" s="178"/>
      <c r="EH284" s="178"/>
      <c r="EI284" s="178"/>
      <c r="EJ284" s="178"/>
      <c r="EK284" s="178"/>
      <c r="EL284" s="178"/>
      <c r="EM284" s="178"/>
      <c r="EN284" s="178"/>
      <c r="EO284" s="178"/>
      <c r="EP284" s="178"/>
      <c r="EQ284" s="178"/>
      <c r="ER284" s="178"/>
      <c r="ES284" s="178"/>
      <c r="ET284" s="178"/>
      <c r="EU284" s="178"/>
      <c r="EV284" s="178"/>
      <c r="EW284" s="178"/>
      <c r="EX284" s="178"/>
      <c r="EY284" s="178"/>
      <c r="EZ284" s="178"/>
      <c r="FA284" s="178"/>
      <c r="FB284" s="178"/>
      <c r="FC284" s="178"/>
      <c r="FD284" s="178"/>
      <c r="FE284" s="178"/>
      <c r="FF284" s="178"/>
      <c r="FG284" s="178"/>
      <c r="FH284" s="178"/>
      <c r="FI284" s="178"/>
      <c r="FJ284" s="178"/>
      <c r="FK284" s="178"/>
      <c r="FL284" s="178"/>
      <c r="FM284" s="178"/>
      <c r="FN284" s="178"/>
      <c r="FO284" s="178"/>
      <c r="FP284" s="178"/>
      <c r="FQ284" s="178"/>
      <c r="FR284" s="178"/>
      <c r="FS284" s="178"/>
      <c r="FT284" s="178"/>
      <c r="FU284" s="178"/>
      <c r="FV284" s="178"/>
      <c r="FW284" s="178"/>
      <c r="FX284" s="178"/>
      <c r="FY284" s="178"/>
      <c r="FZ284" s="178"/>
      <c r="GA284" s="178"/>
      <c r="GB284" s="178"/>
      <c r="GC284" s="178"/>
      <c r="GD284" s="178"/>
      <c r="GE284" s="178"/>
      <c r="GF284" s="178"/>
      <c r="GG284" s="178"/>
      <c r="GH284" s="178"/>
      <c r="GI284" s="178"/>
      <c r="GJ284" s="178"/>
      <c r="GK284" s="178"/>
      <c r="GL284" s="178"/>
      <c r="GM284" s="178"/>
      <c r="GN284" s="178"/>
      <c r="GO284" s="178"/>
      <c r="GP284" s="178"/>
      <c r="GQ284" s="178"/>
      <c r="GR284" s="178"/>
      <c r="GS284" s="178"/>
      <c r="GT284" s="178"/>
      <c r="GU284" s="178"/>
      <c r="GV284" s="178"/>
      <c r="GW284" s="178"/>
      <c r="GX284" s="178"/>
      <c r="GY284" s="178"/>
      <c r="GZ284" s="178"/>
      <c r="HA284" s="178"/>
      <c r="HB284" s="178"/>
      <c r="HC284" s="178"/>
      <c r="HD284" s="178"/>
      <c r="HE284" s="178"/>
      <c r="HF284" s="178"/>
      <c r="HG284" s="178"/>
      <c r="HH284" s="178"/>
      <c r="HI284" s="178"/>
      <c r="HJ284" s="178"/>
      <c r="HK284" s="178"/>
      <c r="HL284" s="178"/>
      <c r="HM284" s="178"/>
      <c r="HN284" s="178"/>
      <c r="HO284" s="178"/>
      <c r="HP284" s="178"/>
      <c r="HQ284" s="178"/>
      <c r="HR284" s="178"/>
      <c r="HS284" s="178"/>
      <c r="HT284" s="178"/>
      <c r="HU284" s="178"/>
      <c r="HV284" s="178"/>
      <c r="HW284" s="178"/>
      <c r="HX284" s="178"/>
      <c r="HY284" s="178"/>
      <c r="HZ284" s="178"/>
      <c r="IA284" s="178"/>
      <c r="IB284" s="178"/>
      <c r="IC284" s="178"/>
      <c r="ID284" s="178"/>
      <c r="IE284" s="178"/>
      <c r="IF284" s="178"/>
      <c r="IG284" s="178"/>
      <c r="IH284" s="178"/>
      <c r="II284" s="178"/>
      <c r="IJ284" s="178"/>
      <c r="IK284" s="178"/>
      <c r="IL284" s="178"/>
      <c r="IM284" s="178"/>
      <c r="IN284" s="178"/>
      <c r="IO284" s="178"/>
      <c r="IP284" s="178"/>
      <c r="IQ284" s="178"/>
      <c r="IR284" s="178"/>
      <c r="IS284" s="178"/>
      <c r="IT284" s="178"/>
      <c r="IU284" s="178"/>
      <c r="IV284" s="178"/>
      <c r="IW284" s="178"/>
      <c r="IX284" s="178"/>
      <c r="IY284" s="178"/>
      <c r="IZ284" s="178"/>
      <c r="JA284" s="178"/>
      <c r="JB284" s="178"/>
      <c r="JC284" s="178"/>
      <c r="JD284" s="178"/>
      <c r="JE284" s="178"/>
      <c r="JF284" s="178"/>
      <c r="JG284" s="178"/>
      <c r="JH284" s="178"/>
      <c r="JI284" s="178"/>
      <c r="JJ284" s="178"/>
      <c r="JK284" s="178"/>
      <c r="JL284" s="178"/>
      <c r="JM284" s="178"/>
      <c r="JN284" s="178"/>
      <c r="JO284" s="178"/>
      <c r="JP284" s="178"/>
      <c r="JQ284" s="178"/>
      <c r="JR284" s="178"/>
      <c r="JS284" s="178"/>
      <c r="JT284" s="178"/>
      <c r="JU284" s="178"/>
      <c r="JV284" s="178"/>
      <c r="JW284" s="178"/>
      <c r="JX284" s="178"/>
      <c r="JY284" s="178"/>
      <c r="JZ284" s="178"/>
      <c r="KA284" s="178"/>
      <c r="KB284" s="178"/>
      <c r="KC284" s="178"/>
      <c r="KD284" s="178"/>
      <c r="KE284" s="178"/>
      <c r="KF284" s="178"/>
      <c r="KG284" s="178"/>
      <c r="KH284" s="178"/>
      <c r="KI284" s="178"/>
      <c r="KJ284" s="178"/>
      <c r="KK284" s="178"/>
      <c r="KL284" s="178"/>
      <c r="KM284" s="178"/>
      <c r="KN284" s="178"/>
      <c r="KO284" s="178"/>
      <c r="KP284" s="178"/>
      <c r="KQ284" s="178"/>
      <c r="KR284" s="178"/>
      <c r="KS284" s="178"/>
      <c r="KT284" s="178"/>
      <c r="KU284" s="178"/>
      <c r="KV284" s="178"/>
      <c r="KW284" s="178"/>
      <c r="KX284" s="178"/>
      <c r="KY284" s="178"/>
      <c r="KZ284" s="178"/>
      <c r="LA284" s="178"/>
      <c r="LB284" s="178"/>
      <c r="LC284" s="178"/>
      <c r="LD284" s="178"/>
      <c r="LE284" s="178"/>
      <c r="LF284" s="178"/>
      <c r="LG284" s="178"/>
      <c r="LH284" s="178"/>
      <c r="LI284" s="178"/>
      <c r="LJ284" s="178"/>
      <c r="LK284" s="178"/>
      <c r="LL284" s="178"/>
      <c r="LM284" s="178"/>
      <c r="LN284" s="178"/>
      <c r="LO284" s="178"/>
      <c r="LP284" s="178"/>
      <c r="LQ284" s="178"/>
      <c r="LR284" s="178"/>
      <c r="LS284" s="178"/>
      <c r="LT284" s="178"/>
      <c r="LU284" s="178"/>
      <c r="LV284" s="178"/>
      <c r="LW284" s="178"/>
      <c r="LX284" s="178"/>
      <c r="LY284" s="178"/>
      <c r="LZ284" s="178"/>
      <c r="MA284" s="178"/>
      <c r="MB284" s="178"/>
      <c r="MC284" s="178"/>
      <c r="MD284" s="178"/>
      <c r="ME284" s="178"/>
      <c r="MF284" s="178"/>
      <c r="MG284" s="178"/>
      <c r="MH284" s="178"/>
      <c r="MI284" s="178"/>
      <c r="MJ284" s="178"/>
      <c r="MK284" s="178"/>
      <c r="ML284" s="178"/>
      <c r="MM284" s="178"/>
      <c r="MN284" s="178"/>
      <c r="MO284" s="178"/>
      <c r="MP284" s="178"/>
      <c r="MQ284" s="178"/>
      <c r="MR284" s="178"/>
      <c r="MS284" s="178"/>
      <c r="MT284" s="178"/>
      <c r="MU284" s="178"/>
      <c r="MV284" s="178"/>
      <c r="MW284" s="178"/>
      <c r="MX284" s="178"/>
      <c r="MY284" s="178"/>
      <c r="MZ284" s="178"/>
      <c r="NA284" s="178"/>
      <c r="NB284" s="178"/>
      <c r="NC284" s="178"/>
      <c r="ND284" s="178"/>
      <c r="NE284" s="178"/>
      <c r="NF284" s="178"/>
      <c r="NG284" s="178"/>
      <c r="NH284" s="178"/>
      <c r="NI284" s="178"/>
      <c r="NJ284" s="178"/>
      <c r="NK284" s="178"/>
      <c r="NL284" s="178"/>
      <c r="NM284" s="178"/>
      <c r="NN284" s="178"/>
      <c r="NO284" s="178"/>
      <c r="NP284" s="178"/>
      <c r="NQ284" s="178"/>
      <c r="NR284" s="178"/>
      <c r="NS284" s="178"/>
      <c r="NT284" s="178"/>
      <c r="NU284" s="178"/>
      <c r="NV284" s="178"/>
      <c r="NW284" s="178"/>
      <c r="NX284" s="178"/>
      <c r="NY284" s="178"/>
      <c r="NZ284" s="178"/>
      <c r="OA284" s="178"/>
      <c r="OB284" s="178"/>
      <c r="OC284" s="178"/>
      <c r="OD284" s="178"/>
      <c r="OE284" s="178"/>
      <c r="OF284" s="178"/>
      <c r="OG284" s="178"/>
      <c r="OH284" s="178"/>
      <c r="OI284" s="178"/>
      <c r="OJ284" s="178"/>
      <c r="OK284" s="178"/>
      <c r="OL284" s="178"/>
      <c r="OM284" s="178"/>
      <c r="ON284" s="178"/>
      <c r="OO284" s="178"/>
      <c r="OP284" s="178"/>
      <c r="OQ284" s="178"/>
      <c r="OR284" s="178"/>
      <c r="OS284" s="178"/>
      <c r="OT284" s="178"/>
      <c r="OU284" s="178"/>
      <c r="OV284" s="178"/>
      <c r="OW284" s="178"/>
      <c r="OX284" s="178"/>
      <c r="OY284" s="178"/>
      <c r="OZ284" s="178"/>
      <c r="PA284" s="178"/>
      <c r="PB284" s="178"/>
      <c r="PC284" s="178"/>
      <c r="PD284" s="178"/>
      <c r="PE284" s="178"/>
      <c r="PF284" s="178"/>
      <c r="PG284" s="178"/>
      <c r="PH284" s="178"/>
      <c r="PI284" s="178"/>
      <c r="PJ284" s="178"/>
      <c r="PK284" s="178"/>
      <c r="PL284" s="178"/>
      <c r="PM284" s="178"/>
      <c r="PN284" s="178"/>
      <c r="PO284" s="178"/>
      <c r="PP284" s="178"/>
      <c r="PQ284" s="178"/>
      <c r="PR284" s="178"/>
      <c r="PS284" s="178"/>
      <c r="PT284" s="178"/>
      <c r="PU284" s="178"/>
      <c r="PV284" s="178"/>
      <c r="PW284" s="178"/>
      <c r="PX284" s="178"/>
      <c r="PY284" s="178"/>
      <c r="PZ284" s="178"/>
      <c r="QA284" s="178"/>
      <c r="QB284" s="178"/>
      <c r="QC284" s="178"/>
      <c r="QD284" s="178"/>
      <c r="QE284" s="178"/>
      <c r="QF284" s="178"/>
      <c r="QG284" s="178"/>
      <c r="QH284" s="178"/>
      <c r="QI284" s="178"/>
      <c r="QJ284" s="178"/>
      <c r="QK284" s="178"/>
      <c r="QL284" s="178"/>
      <c r="QM284" s="178"/>
      <c r="QN284" s="178"/>
      <c r="QO284" s="178"/>
      <c r="QP284" s="178"/>
      <c r="QQ284" s="178"/>
      <c r="QR284" s="178"/>
      <c r="QS284" s="178"/>
      <c r="QT284" s="178"/>
      <c r="QU284" s="178"/>
      <c r="QV284" s="178"/>
      <c r="QW284" s="178"/>
      <c r="QX284" s="178"/>
      <c r="QY284" s="178"/>
      <c r="QZ284" s="178"/>
      <c r="RA284" s="178"/>
      <c r="RB284" s="178"/>
      <c r="RC284" s="178"/>
      <c r="RD284" s="178"/>
      <c r="RE284" s="178"/>
      <c r="RF284" s="178"/>
      <c r="RG284" s="178"/>
      <c r="RH284" s="178"/>
      <c r="RI284" s="178"/>
      <c r="RJ284" s="178"/>
      <c r="RK284" s="178"/>
      <c r="RL284" s="178"/>
      <c r="RM284" s="178"/>
      <c r="RN284" s="178"/>
      <c r="RO284" s="178"/>
      <c r="RP284" s="178"/>
      <c r="RQ284" s="178"/>
      <c r="RR284" s="178"/>
      <c r="RS284" s="178"/>
      <c r="RT284" s="178"/>
      <c r="RU284" s="178"/>
      <c r="RV284" s="178"/>
      <c r="RW284" s="178"/>
      <c r="RX284" s="178"/>
      <c r="RY284" s="178"/>
      <c r="RZ284" s="178"/>
      <c r="SA284" s="178"/>
      <c r="SB284" s="178"/>
      <c r="SC284" s="178"/>
      <c r="SD284" s="178"/>
      <c r="SE284" s="178"/>
      <c r="SF284" s="178"/>
      <c r="SG284" s="178"/>
      <c r="SH284" s="178"/>
      <c r="SI284" s="178"/>
      <c r="SJ284" s="178"/>
      <c r="SK284" s="178"/>
      <c r="SL284" s="178"/>
      <c r="SM284" s="178"/>
      <c r="SN284" s="178"/>
      <c r="SO284" s="178"/>
      <c r="SP284" s="178"/>
      <c r="SQ284" s="178"/>
      <c r="SR284" s="178"/>
      <c r="SS284" s="178"/>
      <c r="ST284" s="178"/>
      <c r="SU284" s="178"/>
      <c r="SV284" s="178"/>
      <c r="SW284" s="178"/>
      <c r="SX284" s="178"/>
      <c r="SY284" s="178"/>
      <c r="SZ284" s="178"/>
      <c r="TA284" s="178"/>
      <c r="TB284" s="178"/>
      <c r="TC284" s="178"/>
      <c r="TD284" s="178"/>
      <c r="TE284" s="178"/>
      <c r="TF284" s="178"/>
      <c r="TG284" s="178"/>
      <c r="TH284" s="178"/>
      <c r="TI284" s="178"/>
      <c r="TJ284" s="178"/>
      <c r="TK284" s="178"/>
      <c r="TL284" s="178"/>
      <c r="TM284" s="178"/>
      <c r="TN284" s="178"/>
      <c r="TO284" s="178"/>
      <c r="TP284" s="178"/>
      <c r="TQ284" s="178"/>
      <c r="TR284" s="178"/>
      <c r="TS284" s="178"/>
      <c r="TT284" s="178"/>
      <c r="TU284" s="178"/>
      <c r="TV284" s="178"/>
      <c r="TW284" s="178"/>
      <c r="TX284" s="178"/>
      <c r="TY284" s="178"/>
      <c r="TZ284" s="178"/>
      <c r="UA284" s="178"/>
      <c r="UB284" s="178"/>
      <c r="UC284" s="178"/>
      <c r="UD284" s="178"/>
      <c r="UE284" s="178"/>
      <c r="UF284" s="178"/>
      <c r="UG284" s="178"/>
      <c r="UH284" s="178"/>
      <c r="UI284" s="178"/>
      <c r="UJ284" s="178"/>
      <c r="UK284" s="178"/>
      <c r="UL284" s="178"/>
      <c r="UM284" s="178"/>
      <c r="UN284" s="178"/>
      <c r="UO284" s="178"/>
      <c r="UP284" s="178"/>
      <c r="UQ284" s="178"/>
      <c r="UR284" s="178"/>
      <c r="US284" s="178"/>
      <c r="UT284" s="178"/>
      <c r="UU284" s="178"/>
      <c r="UV284" s="178"/>
      <c r="UW284" s="178"/>
      <c r="UX284" s="178"/>
      <c r="UY284" s="178"/>
      <c r="UZ284" s="178"/>
      <c r="VA284" s="178"/>
      <c r="VB284" s="178"/>
      <c r="VC284" s="178"/>
      <c r="VD284" s="178"/>
      <c r="VE284" s="178"/>
      <c r="VF284" s="178"/>
      <c r="VG284" s="178"/>
      <c r="VH284" s="178"/>
      <c r="VI284" s="178"/>
      <c r="VJ284" s="178"/>
      <c r="VK284" s="178"/>
      <c r="VL284" s="178"/>
      <c r="VM284" s="178"/>
      <c r="VN284" s="178"/>
      <c r="VO284" s="178"/>
      <c r="VP284" s="178"/>
      <c r="VQ284" s="178"/>
      <c r="VR284" s="178"/>
      <c r="VS284" s="178"/>
      <c r="VT284" s="178"/>
      <c r="VU284" s="178"/>
      <c r="VV284" s="178"/>
      <c r="VW284" s="178"/>
      <c r="VX284" s="178"/>
      <c r="VY284" s="178"/>
      <c r="VZ284" s="178"/>
      <c r="WA284" s="178"/>
      <c r="WB284" s="178"/>
      <c r="WC284" s="178"/>
      <c r="WD284" s="178"/>
      <c r="WE284" s="178"/>
      <c r="WF284" s="178"/>
      <c r="WG284" s="178"/>
      <c r="WH284" s="178"/>
      <c r="WI284" s="178"/>
      <c r="WJ284" s="178"/>
      <c r="WK284" s="178"/>
      <c r="WL284" s="178"/>
      <c r="WM284" s="178"/>
      <c r="WN284" s="178"/>
      <c r="WO284" s="178"/>
      <c r="WP284" s="178"/>
      <c r="WQ284" s="178"/>
      <c r="WR284" s="178"/>
      <c r="WS284" s="178"/>
      <c r="WT284" s="178"/>
      <c r="WU284" s="178"/>
      <c r="WV284" s="178"/>
      <c r="WW284" s="178"/>
      <c r="WX284" s="178"/>
      <c r="WY284" s="178"/>
      <c r="WZ284" s="178"/>
      <c r="XA284" s="178"/>
      <c r="XB284" s="178"/>
      <c r="XC284" s="178"/>
      <c r="XD284" s="178"/>
      <c r="XE284" s="178"/>
      <c r="XF284" s="178"/>
      <c r="XG284" s="178"/>
      <c r="XH284" s="178"/>
      <c r="XI284" s="178"/>
      <c r="XJ284" s="178"/>
      <c r="XK284" s="178"/>
      <c r="XL284" s="178"/>
      <c r="XM284" s="178"/>
      <c r="XN284" s="178"/>
      <c r="XO284" s="178"/>
      <c r="XP284" s="178"/>
      <c r="XQ284" s="178"/>
      <c r="XR284" s="178"/>
      <c r="XS284" s="178"/>
      <c r="XT284" s="178"/>
      <c r="XU284" s="178"/>
      <c r="XV284" s="178"/>
      <c r="XW284" s="178"/>
      <c r="XX284" s="178"/>
      <c r="XY284" s="178"/>
      <c r="XZ284" s="178"/>
      <c r="YA284" s="178"/>
      <c r="YB284" s="178"/>
      <c r="YC284" s="178"/>
      <c r="YD284" s="178"/>
      <c r="YE284" s="178"/>
      <c r="YF284" s="178"/>
      <c r="YG284" s="178"/>
      <c r="YH284" s="178"/>
      <c r="YI284" s="178"/>
      <c r="YJ284" s="178"/>
      <c r="YK284" s="178"/>
      <c r="YL284" s="178"/>
      <c r="YM284" s="178"/>
      <c r="YN284" s="178"/>
      <c r="YO284" s="178"/>
      <c r="YP284" s="178"/>
      <c r="YQ284" s="178"/>
      <c r="YR284" s="178"/>
      <c r="YS284" s="178"/>
      <c r="YT284" s="178"/>
      <c r="YU284" s="178"/>
      <c r="YV284" s="178"/>
      <c r="YW284" s="178"/>
      <c r="YX284" s="178"/>
      <c r="YY284" s="178"/>
      <c r="YZ284" s="178"/>
      <c r="ZA284" s="178"/>
      <c r="ZB284" s="178"/>
      <c r="ZC284" s="178"/>
      <c r="ZD284" s="178"/>
      <c r="ZE284" s="178"/>
      <c r="ZF284" s="178"/>
      <c r="ZG284" s="178"/>
      <c r="ZH284" s="178"/>
    </row>
    <row r="285" s="153" customFormat="1" customHeight="1" spans="1:684">
      <c r="A285" s="290" t="s">
        <v>899</v>
      </c>
      <c r="B285" s="109" t="s">
        <v>898</v>
      </c>
      <c r="C285" s="1441" t="s">
        <v>898</v>
      </c>
      <c r="D285" s="1361">
        <f t="shared" si="38"/>
        <v>0</v>
      </c>
      <c r="E285" s="1367">
        <v>984</v>
      </c>
      <c r="F285" s="1371">
        <f t="shared" si="39"/>
        <v>984</v>
      </c>
      <c r="G285" s="1427">
        <f t="shared" si="40"/>
        <v>984</v>
      </c>
      <c r="H285" s="1428">
        <v>1488</v>
      </c>
      <c r="I285" s="1430"/>
      <c r="J285" s="1393">
        <f t="shared" si="41"/>
        <v>0</v>
      </c>
      <c r="K285" s="1431">
        <f t="shared" si="42"/>
        <v>0</v>
      </c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432"/>
      <c r="W285" s="1432"/>
      <c r="X285" s="1432"/>
      <c r="Y285" s="1432"/>
      <c r="Z285" s="1434"/>
      <c r="AA285" s="1432"/>
      <c r="AB285" s="1432"/>
      <c r="AC285" s="1432"/>
      <c r="AD285" s="1432"/>
      <c r="AE285" s="1432"/>
      <c r="AF285" s="1432"/>
      <c r="AG285" s="1338"/>
      <c r="AH285" s="178"/>
      <c r="AI285" s="1339"/>
      <c r="AJ285" s="1339"/>
      <c r="AK285" s="178"/>
      <c r="AL285" s="1339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8"/>
      <c r="BM285" s="178"/>
      <c r="BN285" s="178"/>
      <c r="BO285" s="178"/>
      <c r="BP285" s="178"/>
      <c r="BQ285" s="178"/>
      <c r="BR285" s="178"/>
      <c r="BS285" s="178"/>
      <c r="BT285" s="178"/>
      <c r="BU285" s="178"/>
      <c r="BV285" s="178"/>
      <c r="BW285" s="178"/>
      <c r="BX285" s="178"/>
      <c r="BY285" s="178"/>
      <c r="BZ285" s="178"/>
      <c r="CA285" s="178"/>
      <c r="CB285" s="178"/>
      <c r="CC285" s="178"/>
      <c r="CD285" s="178"/>
      <c r="CE285" s="178"/>
      <c r="CF285" s="178"/>
      <c r="CG285" s="178"/>
      <c r="CH285" s="178"/>
      <c r="CI285" s="178"/>
      <c r="CJ285" s="178"/>
      <c r="CK285" s="178"/>
      <c r="CL285" s="178">
        <v>504</v>
      </c>
      <c r="CM285" s="178"/>
      <c r="CN285" s="178"/>
      <c r="CO285" s="178"/>
      <c r="CP285" s="178"/>
      <c r="CQ285" s="178"/>
      <c r="CR285" s="1340"/>
      <c r="CS285" s="178"/>
      <c r="CT285" s="178"/>
      <c r="CU285" s="178"/>
      <c r="CV285" s="178"/>
      <c r="CW285" s="178"/>
      <c r="CX285" s="178"/>
      <c r="CY285" s="178"/>
      <c r="CZ285" s="178"/>
      <c r="DA285" s="178"/>
      <c r="DB285" s="178"/>
      <c r="DC285" s="178"/>
      <c r="DD285" s="178"/>
      <c r="DE285" s="178"/>
      <c r="DF285" s="178"/>
      <c r="DG285" s="178"/>
      <c r="DH285" s="178"/>
      <c r="DI285" s="178"/>
      <c r="DJ285" s="178"/>
      <c r="DK285" s="178"/>
      <c r="DL285" s="178"/>
      <c r="DM285" s="178"/>
      <c r="DN285" s="178"/>
      <c r="DO285" s="178"/>
      <c r="DP285" s="178"/>
      <c r="DQ285" s="178"/>
      <c r="DR285" s="178"/>
      <c r="DS285" s="178"/>
      <c r="DT285" s="178"/>
      <c r="DU285" s="178"/>
      <c r="DV285" s="178"/>
      <c r="DW285" s="178"/>
      <c r="DX285" s="178"/>
      <c r="DY285" s="178"/>
      <c r="DZ285" s="178"/>
      <c r="EA285" s="178"/>
      <c r="EB285" s="47"/>
      <c r="EC285" s="178"/>
      <c r="ED285" s="178"/>
      <c r="EE285" s="178"/>
      <c r="EF285" s="178"/>
      <c r="EG285" s="178"/>
      <c r="EH285" s="178"/>
      <c r="EI285" s="178"/>
      <c r="EJ285" s="178"/>
      <c r="EK285" s="178"/>
      <c r="EL285" s="178"/>
      <c r="EM285" s="178"/>
      <c r="EN285" s="178"/>
      <c r="EO285" s="178"/>
      <c r="EP285" s="178"/>
      <c r="EQ285" s="178"/>
      <c r="ER285" s="178"/>
      <c r="ES285" s="178"/>
      <c r="ET285" s="178"/>
      <c r="EU285" s="178"/>
      <c r="EV285" s="178"/>
      <c r="EW285" s="178"/>
      <c r="EX285" s="178"/>
      <c r="EY285" s="178"/>
      <c r="EZ285" s="178"/>
      <c r="FA285" s="178"/>
      <c r="FB285" s="178"/>
      <c r="FC285" s="178"/>
      <c r="FD285" s="178"/>
      <c r="FE285" s="178"/>
      <c r="FF285" s="178"/>
      <c r="FG285" s="178"/>
      <c r="FH285" s="178"/>
      <c r="FI285" s="178"/>
      <c r="FJ285" s="178"/>
      <c r="FK285" s="178"/>
      <c r="FL285" s="178"/>
      <c r="FM285" s="178"/>
      <c r="FN285" s="178"/>
      <c r="FO285" s="178"/>
      <c r="FP285" s="178"/>
      <c r="FQ285" s="178"/>
      <c r="FR285" s="178"/>
      <c r="FS285" s="178"/>
      <c r="FT285" s="178"/>
      <c r="FU285" s="178"/>
      <c r="FV285" s="178"/>
      <c r="FW285" s="178"/>
      <c r="FX285" s="178"/>
      <c r="FY285" s="178"/>
      <c r="FZ285" s="178"/>
      <c r="GA285" s="178"/>
      <c r="GB285" s="178"/>
      <c r="GC285" s="178"/>
      <c r="GD285" s="178"/>
      <c r="GE285" s="178"/>
      <c r="GF285" s="178"/>
      <c r="GG285" s="178"/>
      <c r="GH285" s="178"/>
      <c r="GI285" s="178"/>
      <c r="GJ285" s="178"/>
      <c r="GK285" s="178"/>
      <c r="GL285" s="178"/>
      <c r="GM285" s="178"/>
      <c r="GN285" s="178"/>
      <c r="GO285" s="178"/>
      <c r="GP285" s="178"/>
      <c r="GQ285" s="178"/>
      <c r="GR285" s="178"/>
      <c r="GS285" s="178"/>
      <c r="GT285" s="178"/>
      <c r="GU285" s="178"/>
      <c r="GV285" s="178"/>
      <c r="GW285" s="178"/>
      <c r="GX285" s="178"/>
      <c r="GY285" s="178"/>
      <c r="GZ285" s="178"/>
      <c r="HA285" s="178"/>
      <c r="HB285" s="178"/>
      <c r="HC285" s="178"/>
      <c r="HD285" s="178"/>
      <c r="HE285" s="178"/>
      <c r="HF285" s="178"/>
      <c r="HG285" s="178"/>
      <c r="HH285" s="178"/>
      <c r="HI285" s="178"/>
      <c r="HJ285" s="178"/>
      <c r="HK285" s="178"/>
      <c r="HL285" s="178"/>
      <c r="HM285" s="178"/>
      <c r="HN285" s="178"/>
      <c r="HO285" s="178"/>
      <c r="HP285" s="178"/>
      <c r="HQ285" s="178"/>
      <c r="HR285" s="178"/>
      <c r="HS285" s="178"/>
      <c r="HT285" s="178"/>
      <c r="HU285" s="178"/>
      <c r="HV285" s="178"/>
      <c r="HW285" s="178"/>
      <c r="HX285" s="178"/>
      <c r="HY285" s="178"/>
      <c r="HZ285" s="178"/>
      <c r="IA285" s="178"/>
      <c r="IB285" s="178"/>
      <c r="IC285" s="178"/>
      <c r="ID285" s="178"/>
      <c r="IE285" s="178"/>
      <c r="IF285" s="178"/>
      <c r="IG285" s="178"/>
      <c r="IH285" s="178"/>
      <c r="II285" s="178"/>
      <c r="IJ285" s="178"/>
      <c r="IK285" s="178"/>
      <c r="IL285" s="178"/>
      <c r="IM285" s="178"/>
      <c r="IN285" s="178"/>
      <c r="IO285" s="178"/>
      <c r="IP285" s="178"/>
      <c r="IQ285" s="178"/>
      <c r="IR285" s="178"/>
      <c r="IS285" s="178"/>
      <c r="IT285" s="178"/>
      <c r="IU285" s="178"/>
      <c r="IV285" s="178"/>
      <c r="IW285" s="178"/>
      <c r="IX285" s="178"/>
      <c r="IY285" s="178"/>
      <c r="IZ285" s="178"/>
      <c r="JA285" s="178"/>
      <c r="JB285" s="178"/>
      <c r="JC285" s="178"/>
      <c r="JD285" s="178"/>
      <c r="JE285" s="178"/>
      <c r="JF285" s="178"/>
      <c r="JG285" s="178"/>
      <c r="JH285" s="178"/>
      <c r="JI285" s="178"/>
      <c r="JJ285" s="178"/>
      <c r="JK285" s="178"/>
      <c r="JL285" s="178"/>
      <c r="JM285" s="178"/>
      <c r="JN285" s="178"/>
      <c r="JO285" s="178"/>
      <c r="JP285" s="178"/>
      <c r="JQ285" s="178"/>
      <c r="JR285" s="178"/>
      <c r="JS285" s="178"/>
      <c r="JT285" s="178"/>
      <c r="JU285" s="178"/>
      <c r="JV285" s="178"/>
      <c r="JW285" s="178"/>
      <c r="JX285" s="178"/>
      <c r="JY285" s="178"/>
      <c r="JZ285" s="178"/>
      <c r="KA285" s="178"/>
      <c r="KB285" s="178"/>
      <c r="KC285" s="178"/>
      <c r="KD285" s="178"/>
      <c r="KE285" s="178"/>
      <c r="KF285" s="178"/>
      <c r="KG285" s="178"/>
      <c r="KH285" s="178"/>
      <c r="KI285" s="178"/>
      <c r="KJ285" s="178"/>
      <c r="KK285" s="178"/>
      <c r="KL285" s="178"/>
      <c r="KM285" s="178"/>
      <c r="KN285" s="178"/>
      <c r="KO285" s="178"/>
      <c r="KP285" s="178"/>
      <c r="KQ285" s="178"/>
      <c r="KR285" s="178"/>
      <c r="KS285" s="178"/>
      <c r="KT285" s="178"/>
      <c r="KU285" s="178"/>
      <c r="KV285" s="178"/>
      <c r="KW285" s="178"/>
      <c r="KX285" s="178"/>
      <c r="KY285" s="178"/>
      <c r="KZ285" s="178"/>
      <c r="LA285" s="178"/>
      <c r="LB285" s="178"/>
      <c r="LC285" s="178"/>
      <c r="LD285" s="178"/>
      <c r="LE285" s="178"/>
      <c r="LF285" s="178"/>
      <c r="LG285" s="178"/>
      <c r="LH285" s="178"/>
      <c r="LI285" s="178"/>
      <c r="LJ285" s="178"/>
      <c r="LK285" s="178"/>
      <c r="LL285" s="178"/>
      <c r="LM285" s="178"/>
      <c r="LN285" s="178"/>
      <c r="LO285" s="178"/>
      <c r="LP285" s="178"/>
      <c r="LQ285" s="178"/>
      <c r="LR285" s="178"/>
      <c r="LS285" s="178"/>
      <c r="LT285" s="178"/>
      <c r="LU285" s="178"/>
      <c r="LV285" s="178"/>
      <c r="LW285" s="178"/>
      <c r="LX285" s="178"/>
      <c r="LY285" s="178"/>
      <c r="LZ285" s="178"/>
      <c r="MA285" s="178"/>
      <c r="MB285" s="178"/>
      <c r="MC285" s="178"/>
      <c r="MD285" s="178"/>
      <c r="ME285" s="178"/>
      <c r="MF285" s="178"/>
      <c r="MG285" s="178"/>
      <c r="MH285" s="178"/>
      <c r="MI285" s="178"/>
      <c r="MJ285" s="178"/>
      <c r="MK285" s="178"/>
      <c r="ML285" s="178"/>
      <c r="MM285" s="178"/>
      <c r="MN285" s="178"/>
      <c r="MO285" s="178"/>
      <c r="MP285" s="178"/>
      <c r="MQ285" s="178"/>
      <c r="MR285" s="178"/>
      <c r="MS285" s="178"/>
      <c r="MT285" s="178"/>
      <c r="MU285" s="178"/>
      <c r="MV285" s="178"/>
      <c r="MW285" s="178"/>
      <c r="MX285" s="178"/>
      <c r="MY285" s="178"/>
      <c r="MZ285" s="178"/>
      <c r="NA285" s="178"/>
      <c r="NB285" s="178"/>
      <c r="NC285" s="178"/>
      <c r="ND285" s="178"/>
      <c r="NE285" s="178"/>
      <c r="NF285" s="178"/>
      <c r="NG285" s="178"/>
      <c r="NH285" s="178"/>
      <c r="NI285" s="178"/>
      <c r="NJ285" s="178"/>
      <c r="NK285" s="178"/>
      <c r="NL285" s="178"/>
      <c r="NM285" s="178"/>
      <c r="NN285" s="178"/>
      <c r="NO285" s="178"/>
      <c r="NP285" s="178"/>
      <c r="NQ285" s="178"/>
      <c r="NR285" s="178"/>
      <c r="NS285" s="178"/>
      <c r="NT285" s="178"/>
      <c r="NU285" s="178"/>
      <c r="NV285" s="178"/>
      <c r="NW285" s="178"/>
      <c r="NX285" s="178"/>
      <c r="NY285" s="178"/>
      <c r="NZ285" s="178"/>
      <c r="OA285" s="178"/>
      <c r="OB285" s="178"/>
      <c r="OC285" s="178"/>
      <c r="OD285" s="178"/>
      <c r="OE285" s="178"/>
      <c r="OF285" s="178"/>
      <c r="OG285" s="178"/>
      <c r="OH285" s="178"/>
      <c r="OI285" s="178"/>
      <c r="OJ285" s="178"/>
      <c r="OK285" s="178"/>
      <c r="OL285" s="178"/>
      <c r="OM285" s="178"/>
      <c r="ON285" s="178"/>
      <c r="OO285" s="178"/>
      <c r="OP285" s="178"/>
      <c r="OQ285" s="178"/>
      <c r="OR285" s="178"/>
      <c r="OS285" s="178"/>
      <c r="OT285" s="178"/>
      <c r="OU285" s="178"/>
      <c r="OV285" s="178"/>
      <c r="OW285" s="178"/>
      <c r="OX285" s="178"/>
      <c r="OY285" s="178"/>
      <c r="OZ285" s="178"/>
      <c r="PA285" s="178"/>
      <c r="PB285" s="178"/>
      <c r="PC285" s="178"/>
      <c r="PD285" s="178"/>
      <c r="PE285" s="178"/>
      <c r="PF285" s="178"/>
      <c r="PG285" s="178"/>
      <c r="PH285" s="178"/>
      <c r="PI285" s="178"/>
      <c r="PJ285" s="178"/>
      <c r="PK285" s="178"/>
      <c r="PL285" s="178"/>
      <c r="PM285" s="178"/>
      <c r="PN285" s="178"/>
      <c r="PO285" s="178"/>
      <c r="PP285" s="178"/>
      <c r="PQ285" s="178"/>
      <c r="PR285" s="178"/>
      <c r="PS285" s="178"/>
      <c r="PT285" s="178"/>
      <c r="PU285" s="178"/>
      <c r="PV285" s="178"/>
      <c r="PW285" s="178"/>
      <c r="PX285" s="178"/>
      <c r="PY285" s="178"/>
      <c r="PZ285" s="178"/>
      <c r="QA285" s="178"/>
      <c r="QB285" s="178"/>
      <c r="QC285" s="178"/>
      <c r="QD285" s="178"/>
      <c r="QE285" s="178"/>
      <c r="QF285" s="178"/>
      <c r="QG285" s="178"/>
      <c r="QH285" s="178"/>
      <c r="QI285" s="178"/>
      <c r="QJ285" s="178"/>
      <c r="QK285" s="178"/>
      <c r="QL285" s="178"/>
      <c r="QM285" s="178"/>
      <c r="QN285" s="178"/>
      <c r="QO285" s="178"/>
      <c r="QP285" s="178"/>
      <c r="QQ285" s="178"/>
      <c r="QR285" s="178"/>
      <c r="QS285" s="178"/>
      <c r="QT285" s="178"/>
      <c r="QU285" s="178"/>
      <c r="QV285" s="178"/>
      <c r="QW285" s="178"/>
      <c r="QX285" s="178"/>
      <c r="QY285" s="178"/>
      <c r="QZ285" s="178"/>
      <c r="RA285" s="178"/>
      <c r="RB285" s="178"/>
      <c r="RC285" s="178"/>
      <c r="RD285" s="178"/>
      <c r="RE285" s="178"/>
      <c r="RF285" s="178"/>
      <c r="RG285" s="178"/>
      <c r="RH285" s="178"/>
      <c r="RI285" s="178"/>
      <c r="RJ285" s="178"/>
      <c r="RK285" s="178"/>
      <c r="RL285" s="178"/>
      <c r="RM285" s="178"/>
      <c r="RN285" s="178"/>
      <c r="RO285" s="178"/>
      <c r="RP285" s="178"/>
      <c r="RQ285" s="178"/>
      <c r="RR285" s="178"/>
      <c r="RS285" s="178"/>
      <c r="RT285" s="178"/>
      <c r="RU285" s="178"/>
      <c r="RV285" s="178"/>
      <c r="RW285" s="178"/>
      <c r="RX285" s="178"/>
      <c r="RY285" s="178"/>
      <c r="RZ285" s="178"/>
      <c r="SA285" s="178"/>
      <c r="SB285" s="178"/>
      <c r="SC285" s="178"/>
      <c r="SD285" s="178"/>
      <c r="SE285" s="178"/>
      <c r="SF285" s="178"/>
      <c r="SG285" s="178"/>
      <c r="SH285" s="178"/>
      <c r="SI285" s="178"/>
      <c r="SJ285" s="178"/>
      <c r="SK285" s="178"/>
      <c r="SL285" s="178"/>
      <c r="SM285" s="178"/>
      <c r="SN285" s="178"/>
      <c r="SO285" s="178"/>
      <c r="SP285" s="178"/>
      <c r="SQ285" s="178"/>
      <c r="SR285" s="178"/>
      <c r="SS285" s="178"/>
      <c r="ST285" s="178"/>
      <c r="SU285" s="178"/>
      <c r="SV285" s="178"/>
      <c r="SW285" s="178"/>
      <c r="SX285" s="178"/>
      <c r="SY285" s="178"/>
      <c r="SZ285" s="178"/>
      <c r="TA285" s="178"/>
      <c r="TB285" s="178"/>
      <c r="TC285" s="178"/>
      <c r="TD285" s="178"/>
      <c r="TE285" s="178"/>
      <c r="TF285" s="178"/>
      <c r="TG285" s="178"/>
      <c r="TH285" s="178"/>
      <c r="TI285" s="178"/>
      <c r="TJ285" s="178"/>
      <c r="TK285" s="178"/>
      <c r="TL285" s="178"/>
      <c r="TM285" s="178"/>
      <c r="TN285" s="178"/>
      <c r="TO285" s="178"/>
      <c r="TP285" s="178"/>
      <c r="TQ285" s="178"/>
      <c r="TR285" s="178"/>
      <c r="TS285" s="178"/>
      <c r="TT285" s="178"/>
      <c r="TU285" s="178"/>
      <c r="TV285" s="178"/>
      <c r="TW285" s="178"/>
      <c r="TX285" s="178"/>
      <c r="TY285" s="178"/>
      <c r="TZ285" s="178"/>
      <c r="UA285" s="178"/>
      <c r="UB285" s="178"/>
      <c r="UC285" s="178"/>
      <c r="UD285" s="178"/>
      <c r="UE285" s="178"/>
      <c r="UF285" s="178"/>
      <c r="UG285" s="178"/>
      <c r="UH285" s="178"/>
      <c r="UI285" s="178"/>
      <c r="UJ285" s="178"/>
      <c r="UK285" s="178"/>
      <c r="UL285" s="178"/>
      <c r="UM285" s="178"/>
      <c r="UN285" s="178"/>
      <c r="UO285" s="178"/>
      <c r="UP285" s="178"/>
      <c r="UQ285" s="178"/>
      <c r="UR285" s="178"/>
      <c r="US285" s="178"/>
      <c r="UT285" s="178"/>
      <c r="UU285" s="178"/>
      <c r="UV285" s="178"/>
      <c r="UW285" s="178"/>
      <c r="UX285" s="178"/>
      <c r="UY285" s="178"/>
      <c r="UZ285" s="178"/>
      <c r="VA285" s="178"/>
      <c r="VB285" s="178"/>
      <c r="VC285" s="178"/>
      <c r="VD285" s="178"/>
      <c r="VE285" s="178"/>
      <c r="VF285" s="178"/>
      <c r="VG285" s="178"/>
      <c r="VH285" s="178"/>
      <c r="VI285" s="178"/>
      <c r="VJ285" s="178"/>
      <c r="VK285" s="178"/>
      <c r="VL285" s="178"/>
      <c r="VM285" s="178"/>
      <c r="VN285" s="178"/>
      <c r="VO285" s="178"/>
      <c r="VP285" s="178"/>
      <c r="VQ285" s="178"/>
      <c r="VR285" s="178"/>
      <c r="VS285" s="178"/>
      <c r="VT285" s="178"/>
      <c r="VU285" s="178"/>
      <c r="VV285" s="178"/>
      <c r="VW285" s="178"/>
      <c r="VX285" s="178"/>
      <c r="VY285" s="178"/>
      <c r="VZ285" s="178"/>
      <c r="WA285" s="178"/>
      <c r="WB285" s="178"/>
      <c r="WC285" s="178"/>
      <c r="WD285" s="178"/>
      <c r="WE285" s="178"/>
      <c r="WF285" s="178"/>
      <c r="WG285" s="178"/>
      <c r="WH285" s="178"/>
      <c r="WI285" s="178"/>
      <c r="WJ285" s="178"/>
      <c r="WK285" s="178"/>
      <c r="WL285" s="178"/>
      <c r="WM285" s="178"/>
      <c r="WN285" s="178"/>
      <c r="WO285" s="178"/>
      <c r="WP285" s="178"/>
      <c r="WQ285" s="178"/>
      <c r="WR285" s="178"/>
      <c r="WS285" s="178"/>
      <c r="WT285" s="178"/>
      <c r="WU285" s="178"/>
      <c r="WV285" s="178"/>
      <c r="WW285" s="178"/>
      <c r="WX285" s="178"/>
      <c r="WY285" s="178"/>
      <c r="WZ285" s="178"/>
      <c r="XA285" s="178"/>
      <c r="XB285" s="178"/>
      <c r="XC285" s="178"/>
      <c r="XD285" s="178"/>
      <c r="XE285" s="178"/>
      <c r="XF285" s="178"/>
      <c r="XG285" s="178"/>
      <c r="XH285" s="178"/>
      <c r="XI285" s="178"/>
      <c r="XJ285" s="178"/>
      <c r="XK285" s="178"/>
      <c r="XL285" s="178"/>
      <c r="XM285" s="178"/>
      <c r="XN285" s="178"/>
      <c r="XO285" s="178"/>
      <c r="XP285" s="178"/>
      <c r="XQ285" s="178"/>
      <c r="XR285" s="178"/>
      <c r="XS285" s="178"/>
      <c r="XT285" s="178"/>
      <c r="XU285" s="178"/>
      <c r="XV285" s="178"/>
      <c r="XW285" s="178"/>
      <c r="XX285" s="178"/>
      <c r="XY285" s="178"/>
      <c r="XZ285" s="178"/>
      <c r="YA285" s="178"/>
      <c r="YB285" s="178"/>
      <c r="YC285" s="178"/>
      <c r="YD285" s="178"/>
      <c r="YE285" s="178"/>
      <c r="YF285" s="178"/>
      <c r="YG285" s="178"/>
      <c r="YH285" s="178"/>
      <c r="YI285" s="178"/>
      <c r="YJ285" s="178"/>
      <c r="YK285" s="178"/>
      <c r="YL285" s="178"/>
      <c r="YM285" s="178"/>
      <c r="YN285" s="178"/>
      <c r="YO285" s="178"/>
      <c r="YP285" s="178"/>
      <c r="YQ285" s="178"/>
      <c r="YR285" s="178"/>
      <c r="YS285" s="178"/>
      <c r="YT285" s="178"/>
      <c r="YU285" s="178"/>
      <c r="YV285" s="178"/>
      <c r="YW285" s="178"/>
      <c r="YX285" s="178"/>
      <c r="YY285" s="178"/>
      <c r="YZ285" s="178"/>
      <c r="ZA285" s="178"/>
      <c r="ZB285" s="178"/>
      <c r="ZC285" s="178"/>
      <c r="ZD285" s="178"/>
      <c r="ZE285" s="178"/>
      <c r="ZF285" s="178"/>
      <c r="ZG285" s="178"/>
      <c r="ZH285" s="178"/>
    </row>
    <row r="286" s="153" customFormat="1" customHeight="1" spans="1:684">
      <c r="A286" s="290" t="s">
        <v>900</v>
      </c>
      <c r="B286" s="109" t="s">
        <v>898</v>
      </c>
      <c r="C286" s="1441" t="s">
        <v>898</v>
      </c>
      <c r="D286" s="1361">
        <f t="shared" si="38"/>
        <v>0</v>
      </c>
      <c r="E286" s="1367">
        <v>996</v>
      </c>
      <c r="F286" s="1371">
        <f t="shared" si="39"/>
        <v>996</v>
      </c>
      <c r="G286" s="1427">
        <f t="shared" si="40"/>
        <v>996</v>
      </c>
      <c r="H286" s="1428">
        <v>1500</v>
      </c>
      <c r="I286" s="1430"/>
      <c r="J286" s="1393">
        <f t="shared" si="41"/>
        <v>0</v>
      </c>
      <c r="K286" s="1431">
        <f t="shared" si="42"/>
        <v>0</v>
      </c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432"/>
      <c r="W286" s="1432"/>
      <c r="X286" s="1432"/>
      <c r="Y286" s="1432"/>
      <c r="Z286" s="1434"/>
      <c r="AA286" s="1432"/>
      <c r="AB286" s="1432"/>
      <c r="AC286" s="1432"/>
      <c r="AD286" s="1432"/>
      <c r="AE286" s="1432"/>
      <c r="AF286" s="1432"/>
      <c r="AG286" s="1338"/>
      <c r="AH286" s="178"/>
      <c r="AI286" s="1339"/>
      <c r="AJ286" s="1339"/>
      <c r="AK286" s="178"/>
      <c r="AL286" s="1339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8"/>
      <c r="BM286" s="178"/>
      <c r="BN286" s="178"/>
      <c r="BO286" s="178"/>
      <c r="BP286" s="178"/>
      <c r="BQ286" s="178"/>
      <c r="BR286" s="178"/>
      <c r="BS286" s="178"/>
      <c r="BT286" s="178"/>
      <c r="BU286" s="178"/>
      <c r="BV286" s="178"/>
      <c r="BW286" s="178"/>
      <c r="BX286" s="178"/>
      <c r="BY286" s="178"/>
      <c r="BZ286" s="178"/>
      <c r="CA286" s="178"/>
      <c r="CB286" s="178"/>
      <c r="CC286" s="178"/>
      <c r="CD286" s="178"/>
      <c r="CE286" s="178"/>
      <c r="CF286" s="178"/>
      <c r="CG286" s="178"/>
      <c r="CH286" s="178"/>
      <c r="CI286" s="178"/>
      <c r="CJ286" s="178"/>
      <c r="CK286" s="178"/>
      <c r="CL286" s="178">
        <v>504</v>
      </c>
      <c r="CM286" s="178"/>
      <c r="CN286" s="178"/>
      <c r="CO286" s="178"/>
      <c r="CP286" s="178"/>
      <c r="CQ286" s="178"/>
      <c r="CR286" s="1340"/>
      <c r="CS286" s="178"/>
      <c r="CT286" s="178"/>
      <c r="CU286" s="178"/>
      <c r="CV286" s="178"/>
      <c r="CW286" s="178"/>
      <c r="CX286" s="178"/>
      <c r="CY286" s="178"/>
      <c r="CZ286" s="178"/>
      <c r="DA286" s="178"/>
      <c r="DB286" s="178"/>
      <c r="DC286" s="178"/>
      <c r="DD286" s="178"/>
      <c r="DE286" s="178"/>
      <c r="DF286" s="178"/>
      <c r="DG286" s="178"/>
      <c r="DH286" s="178"/>
      <c r="DI286" s="178"/>
      <c r="DJ286" s="178"/>
      <c r="DK286" s="178"/>
      <c r="DL286" s="178"/>
      <c r="DM286" s="178"/>
      <c r="DN286" s="178"/>
      <c r="DO286" s="178"/>
      <c r="DP286" s="178"/>
      <c r="DQ286" s="178"/>
      <c r="DR286" s="178"/>
      <c r="DS286" s="178"/>
      <c r="DT286" s="178"/>
      <c r="DU286" s="178"/>
      <c r="DV286" s="178"/>
      <c r="DW286" s="178"/>
      <c r="DX286" s="178"/>
      <c r="DY286" s="178"/>
      <c r="DZ286" s="178"/>
      <c r="EA286" s="178"/>
      <c r="EB286" s="47"/>
      <c r="EC286" s="178"/>
      <c r="ED286" s="178"/>
      <c r="EE286" s="178"/>
      <c r="EF286" s="178"/>
      <c r="EG286" s="178"/>
      <c r="EH286" s="178"/>
      <c r="EI286" s="178"/>
      <c r="EJ286" s="178"/>
      <c r="EK286" s="178"/>
      <c r="EL286" s="178"/>
      <c r="EM286" s="178"/>
      <c r="EN286" s="178"/>
      <c r="EO286" s="178"/>
      <c r="EP286" s="178"/>
      <c r="EQ286" s="178"/>
      <c r="ER286" s="178"/>
      <c r="ES286" s="178"/>
      <c r="ET286" s="178"/>
      <c r="EU286" s="178"/>
      <c r="EV286" s="178"/>
      <c r="EW286" s="178"/>
      <c r="EX286" s="178"/>
      <c r="EY286" s="178"/>
      <c r="EZ286" s="178"/>
      <c r="FA286" s="178"/>
      <c r="FB286" s="178"/>
      <c r="FC286" s="178"/>
      <c r="FD286" s="178"/>
      <c r="FE286" s="178"/>
      <c r="FF286" s="178"/>
      <c r="FG286" s="178"/>
      <c r="FH286" s="178"/>
      <c r="FI286" s="178"/>
      <c r="FJ286" s="178"/>
      <c r="FK286" s="178"/>
      <c r="FL286" s="178"/>
      <c r="FM286" s="178"/>
      <c r="FN286" s="178"/>
      <c r="FO286" s="178"/>
      <c r="FP286" s="178"/>
      <c r="FQ286" s="178"/>
      <c r="FR286" s="178"/>
      <c r="FS286" s="178"/>
      <c r="FT286" s="178"/>
      <c r="FU286" s="178"/>
      <c r="FV286" s="178"/>
      <c r="FW286" s="178"/>
      <c r="FX286" s="178"/>
      <c r="FY286" s="178"/>
      <c r="FZ286" s="178"/>
      <c r="GA286" s="178"/>
      <c r="GB286" s="178"/>
      <c r="GC286" s="178"/>
      <c r="GD286" s="178"/>
      <c r="GE286" s="178"/>
      <c r="GF286" s="178"/>
      <c r="GG286" s="178"/>
      <c r="GH286" s="178"/>
      <c r="GI286" s="178"/>
      <c r="GJ286" s="178"/>
      <c r="GK286" s="178"/>
      <c r="GL286" s="178"/>
      <c r="GM286" s="178"/>
      <c r="GN286" s="178"/>
      <c r="GO286" s="178"/>
      <c r="GP286" s="178"/>
      <c r="GQ286" s="178"/>
      <c r="GR286" s="178"/>
      <c r="GS286" s="178"/>
      <c r="GT286" s="178"/>
      <c r="GU286" s="178"/>
      <c r="GV286" s="178"/>
      <c r="GW286" s="178"/>
      <c r="GX286" s="178"/>
      <c r="GY286" s="178"/>
      <c r="GZ286" s="178"/>
      <c r="HA286" s="178"/>
      <c r="HB286" s="178"/>
      <c r="HC286" s="178"/>
      <c r="HD286" s="178"/>
      <c r="HE286" s="178"/>
      <c r="HF286" s="178"/>
      <c r="HG286" s="178"/>
      <c r="HH286" s="178"/>
      <c r="HI286" s="178"/>
      <c r="HJ286" s="178"/>
      <c r="HK286" s="178"/>
      <c r="HL286" s="178"/>
      <c r="HM286" s="178"/>
      <c r="HN286" s="178"/>
      <c r="HO286" s="178"/>
      <c r="HP286" s="178"/>
      <c r="HQ286" s="178"/>
      <c r="HR286" s="178"/>
      <c r="HS286" s="178"/>
      <c r="HT286" s="178"/>
      <c r="HU286" s="178"/>
      <c r="HV286" s="178"/>
      <c r="HW286" s="178"/>
      <c r="HX286" s="178"/>
      <c r="HY286" s="178"/>
      <c r="HZ286" s="178"/>
      <c r="IA286" s="178"/>
      <c r="IB286" s="178"/>
      <c r="IC286" s="178"/>
      <c r="ID286" s="178"/>
      <c r="IE286" s="178"/>
      <c r="IF286" s="178"/>
      <c r="IG286" s="178"/>
      <c r="IH286" s="178"/>
      <c r="II286" s="178"/>
      <c r="IJ286" s="178"/>
      <c r="IK286" s="178"/>
      <c r="IL286" s="178"/>
      <c r="IM286" s="178"/>
      <c r="IN286" s="178"/>
      <c r="IO286" s="178"/>
      <c r="IP286" s="178"/>
      <c r="IQ286" s="178"/>
      <c r="IR286" s="178"/>
      <c r="IS286" s="178"/>
      <c r="IT286" s="178"/>
      <c r="IU286" s="178"/>
      <c r="IV286" s="178"/>
      <c r="IW286" s="178"/>
      <c r="IX286" s="178"/>
      <c r="IY286" s="178"/>
      <c r="IZ286" s="178"/>
      <c r="JA286" s="178"/>
      <c r="JB286" s="178"/>
      <c r="JC286" s="178"/>
      <c r="JD286" s="178"/>
      <c r="JE286" s="178"/>
      <c r="JF286" s="178"/>
      <c r="JG286" s="178"/>
      <c r="JH286" s="178"/>
      <c r="JI286" s="178"/>
      <c r="JJ286" s="178"/>
      <c r="JK286" s="178"/>
      <c r="JL286" s="178"/>
      <c r="JM286" s="178"/>
      <c r="JN286" s="178"/>
      <c r="JO286" s="178"/>
      <c r="JP286" s="178"/>
      <c r="JQ286" s="178"/>
      <c r="JR286" s="178"/>
      <c r="JS286" s="178"/>
      <c r="JT286" s="178"/>
      <c r="JU286" s="178"/>
      <c r="JV286" s="178"/>
      <c r="JW286" s="178"/>
      <c r="JX286" s="178"/>
      <c r="JY286" s="178"/>
      <c r="JZ286" s="178"/>
      <c r="KA286" s="178"/>
      <c r="KB286" s="178"/>
      <c r="KC286" s="178"/>
      <c r="KD286" s="178"/>
      <c r="KE286" s="178"/>
      <c r="KF286" s="178"/>
      <c r="KG286" s="178"/>
      <c r="KH286" s="178"/>
      <c r="KI286" s="178"/>
      <c r="KJ286" s="178"/>
      <c r="KK286" s="178"/>
      <c r="KL286" s="178"/>
      <c r="KM286" s="178"/>
      <c r="KN286" s="178"/>
      <c r="KO286" s="178"/>
      <c r="KP286" s="178"/>
      <c r="KQ286" s="178"/>
      <c r="KR286" s="178"/>
      <c r="KS286" s="178"/>
      <c r="KT286" s="178"/>
      <c r="KU286" s="178"/>
      <c r="KV286" s="178"/>
      <c r="KW286" s="178"/>
      <c r="KX286" s="178"/>
      <c r="KY286" s="178"/>
      <c r="KZ286" s="178"/>
      <c r="LA286" s="178"/>
      <c r="LB286" s="178"/>
      <c r="LC286" s="178"/>
      <c r="LD286" s="178"/>
      <c r="LE286" s="178"/>
      <c r="LF286" s="178"/>
      <c r="LG286" s="178"/>
      <c r="LH286" s="178"/>
      <c r="LI286" s="178"/>
      <c r="LJ286" s="178"/>
      <c r="LK286" s="178"/>
      <c r="LL286" s="178"/>
      <c r="LM286" s="178"/>
      <c r="LN286" s="178"/>
      <c r="LO286" s="178"/>
      <c r="LP286" s="178"/>
      <c r="LQ286" s="178"/>
      <c r="LR286" s="178"/>
      <c r="LS286" s="178"/>
      <c r="LT286" s="178"/>
      <c r="LU286" s="178"/>
      <c r="LV286" s="178"/>
      <c r="LW286" s="178"/>
      <c r="LX286" s="178"/>
      <c r="LY286" s="178"/>
      <c r="LZ286" s="178"/>
      <c r="MA286" s="178"/>
      <c r="MB286" s="178"/>
      <c r="MC286" s="178"/>
      <c r="MD286" s="178"/>
      <c r="ME286" s="178"/>
      <c r="MF286" s="178"/>
      <c r="MG286" s="178"/>
      <c r="MH286" s="178"/>
      <c r="MI286" s="178"/>
      <c r="MJ286" s="178"/>
      <c r="MK286" s="178"/>
      <c r="ML286" s="178"/>
      <c r="MM286" s="178"/>
      <c r="MN286" s="178"/>
      <c r="MO286" s="178"/>
      <c r="MP286" s="178"/>
      <c r="MQ286" s="178"/>
      <c r="MR286" s="178"/>
      <c r="MS286" s="178"/>
      <c r="MT286" s="178"/>
      <c r="MU286" s="178"/>
      <c r="MV286" s="178"/>
      <c r="MW286" s="178"/>
      <c r="MX286" s="178"/>
      <c r="MY286" s="178"/>
      <c r="MZ286" s="178"/>
      <c r="NA286" s="178"/>
      <c r="NB286" s="178"/>
      <c r="NC286" s="178"/>
      <c r="ND286" s="178"/>
      <c r="NE286" s="178"/>
      <c r="NF286" s="178"/>
      <c r="NG286" s="178"/>
      <c r="NH286" s="178"/>
      <c r="NI286" s="178"/>
      <c r="NJ286" s="178"/>
      <c r="NK286" s="178"/>
      <c r="NL286" s="178"/>
      <c r="NM286" s="178"/>
      <c r="NN286" s="178"/>
      <c r="NO286" s="178"/>
      <c r="NP286" s="178"/>
      <c r="NQ286" s="178"/>
      <c r="NR286" s="178"/>
      <c r="NS286" s="178"/>
      <c r="NT286" s="178"/>
      <c r="NU286" s="178"/>
      <c r="NV286" s="178"/>
      <c r="NW286" s="178"/>
      <c r="NX286" s="178"/>
      <c r="NY286" s="178"/>
      <c r="NZ286" s="178"/>
      <c r="OA286" s="178"/>
      <c r="OB286" s="178"/>
      <c r="OC286" s="178"/>
      <c r="OD286" s="178"/>
      <c r="OE286" s="178"/>
      <c r="OF286" s="178"/>
      <c r="OG286" s="178"/>
      <c r="OH286" s="178"/>
      <c r="OI286" s="178"/>
      <c r="OJ286" s="178"/>
      <c r="OK286" s="178"/>
      <c r="OL286" s="178"/>
      <c r="OM286" s="178"/>
      <c r="ON286" s="178"/>
      <c r="OO286" s="178"/>
      <c r="OP286" s="178"/>
      <c r="OQ286" s="178"/>
      <c r="OR286" s="178"/>
      <c r="OS286" s="178"/>
      <c r="OT286" s="178"/>
      <c r="OU286" s="178"/>
      <c r="OV286" s="178"/>
      <c r="OW286" s="178"/>
      <c r="OX286" s="178"/>
      <c r="OY286" s="178"/>
      <c r="OZ286" s="178"/>
      <c r="PA286" s="178"/>
      <c r="PB286" s="178"/>
      <c r="PC286" s="178"/>
      <c r="PD286" s="178"/>
      <c r="PE286" s="178"/>
      <c r="PF286" s="178"/>
      <c r="PG286" s="178"/>
      <c r="PH286" s="178"/>
      <c r="PI286" s="178"/>
      <c r="PJ286" s="178"/>
      <c r="PK286" s="178"/>
      <c r="PL286" s="178"/>
      <c r="PM286" s="178"/>
      <c r="PN286" s="178"/>
      <c r="PO286" s="178"/>
      <c r="PP286" s="178"/>
      <c r="PQ286" s="178"/>
      <c r="PR286" s="178"/>
      <c r="PS286" s="178"/>
      <c r="PT286" s="178"/>
      <c r="PU286" s="178"/>
      <c r="PV286" s="178"/>
      <c r="PW286" s="178"/>
      <c r="PX286" s="178"/>
      <c r="PY286" s="178"/>
      <c r="PZ286" s="178"/>
      <c r="QA286" s="178"/>
      <c r="QB286" s="178"/>
      <c r="QC286" s="178"/>
      <c r="QD286" s="178"/>
      <c r="QE286" s="178"/>
      <c r="QF286" s="178"/>
      <c r="QG286" s="178"/>
      <c r="QH286" s="178"/>
      <c r="QI286" s="178"/>
      <c r="QJ286" s="178"/>
      <c r="QK286" s="178"/>
      <c r="QL286" s="178"/>
      <c r="QM286" s="178"/>
      <c r="QN286" s="178"/>
      <c r="QO286" s="178"/>
      <c r="QP286" s="178"/>
      <c r="QQ286" s="178"/>
      <c r="QR286" s="178"/>
      <c r="QS286" s="178"/>
      <c r="QT286" s="178"/>
      <c r="QU286" s="178"/>
      <c r="QV286" s="178"/>
      <c r="QW286" s="178"/>
      <c r="QX286" s="178"/>
      <c r="QY286" s="178"/>
      <c r="QZ286" s="178"/>
      <c r="RA286" s="178"/>
      <c r="RB286" s="178"/>
      <c r="RC286" s="178"/>
      <c r="RD286" s="178"/>
      <c r="RE286" s="178"/>
      <c r="RF286" s="178"/>
      <c r="RG286" s="178"/>
      <c r="RH286" s="178"/>
      <c r="RI286" s="178"/>
      <c r="RJ286" s="178"/>
      <c r="RK286" s="178"/>
      <c r="RL286" s="178"/>
      <c r="RM286" s="178"/>
      <c r="RN286" s="178"/>
      <c r="RO286" s="178"/>
      <c r="RP286" s="178"/>
      <c r="RQ286" s="178"/>
      <c r="RR286" s="178"/>
      <c r="RS286" s="178"/>
      <c r="RT286" s="178"/>
      <c r="RU286" s="178"/>
      <c r="RV286" s="178"/>
      <c r="RW286" s="178"/>
      <c r="RX286" s="178"/>
      <c r="RY286" s="178"/>
      <c r="RZ286" s="178"/>
      <c r="SA286" s="178"/>
      <c r="SB286" s="178"/>
      <c r="SC286" s="178"/>
      <c r="SD286" s="178"/>
      <c r="SE286" s="178"/>
      <c r="SF286" s="178"/>
      <c r="SG286" s="178"/>
      <c r="SH286" s="178"/>
      <c r="SI286" s="178"/>
      <c r="SJ286" s="178"/>
      <c r="SK286" s="178"/>
      <c r="SL286" s="178"/>
      <c r="SM286" s="178"/>
      <c r="SN286" s="178"/>
      <c r="SO286" s="178"/>
      <c r="SP286" s="178"/>
      <c r="SQ286" s="178"/>
      <c r="SR286" s="178"/>
      <c r="SS286" s="178"/>
      <c r="ST286" s="178"/>
      <c r="SU286" s="178"/>
      <c r="SV286" s="178"/>
      <c r="SW286" s="178"/>
      <c r="SX286" s="178"/>
      <c r="SY286" s="178"/>
      <c r="SZ286" s="178"/>
      <c r="TA286" s="178"/>
      <c r="TB286" s="178"/>
      <c r="TC286" s="178"/>
      <c r="TD286" s="178"/>
      <c r="TE286" s="178"/>
      <c r="TF286" s="178"/>
      <c r="TG286" s="178"/>
      <c r="TH286" s="178"/>
      <c r="TI286" s="178"/>
      <c r="TJ286" s="178"/>
      <c r="TK286" s="178"/>
      <c r="TL286" s="178"/>
      <c r="TM286" s="178"/>
      <c r="TN286" s="178"/>
      <c r="TO286" s="178"/>
      <c r="TP286" s="178"/>
      <c r="TQ286" s="178"/>
      <c r="TR286" s="178"/>
      <c r="TS286" s="178"/>
      <c r="TT286" s="178"/>
      <c r="TU286" s="178"/>
      <c r="TV286" s="178"/>
      <c r="TW286" s="178"/>
      <c r="TX286" s="178"/>
      <c r="TY286" s="178"/>
      <c r="TZ286" s="178"/>
      <c r="UA286" s="178"/>
      <c r="UB286" s="178"/>
      <c r="UC286" s="178"/>
      <c r="UD286" s="178"/>
      <c r="UE286" s="178"/>
      <c r="UF286" s="178"/>
      <c r="UG286" s="178"/>
      <c r="UH286" s="178"/>
      <c r="UI286" s="178"/>
      <c r="UJ286" s="178"/>
      <c r="UK286" s="178"/>
      <c r="UL286" s="178"/>
      <c r="UM286" s="178"/>
      <c r="UN286" s="178"/>
      <c r="UO286" s="178"/>
      <c r="UP286" s="178"/>
      <c r="UQ286" s="178"/>
      <c r="UR286" s="178"/>
      <c r="US286" s="178"/>
      <c r="UT286" s="178"/>
      <c r="UU286" s="178"/>
      <c r="UV286" s="178"/>
      <c r="UW286" s="178"/>
      <c r="UX286" s="178"/>
      <c r="UY286" s="178"/>
      <c r="UZ286" s="178"/>
      <c r="VA286" s="178"/>
      <c r="VB286" s="178"/>
      <c r="VC286" s="178"/>
      <c r="VD286" s="178"/>
      <c r="VE286" s="178"/>
      <c r="VF286" s="178"/>
      <c r="VG286" s="178"/>
      <c r="VH286" s="178"/>
      <c r="VI286" s="178"/>
      <c r="VJ286" s="178"/>
      <c r="VK286" s="178"/>
      <c r="VL286" s="178"/>
      <c r="VM286" s="178"/>
      <c r="VN286" s="178"/>
      <c r="VO286" s="178"/>
      <c r="VP286" s="178"/>
      <c r="VQ286" s="178"/>
      <c r="VR286" s="178"/>
      <c r="VS286" s="178"/>
      <c r="VT286" s="178"/>
      <c r="VU286" s="178"/>
      <c r="VV286" s="178"/>
      <c r="VW286" s="178"/>
      <c r="VX286" s="178"/>
      <c r="VY286" s="178"/>
      <c r="VZ286" s="178"/>
      <c r="WA286" s="178"/>
      <c r="WB286" s="178"/>
      <c r="WC286" s="178"/>
      <c r="WD286" s="178"/>
      <c r="WE286" s="178"/>
      <c r="WF286" s="178"/>
      <c r="WG286" s="178"/>
      <c r="WH286" s="178"/>
      <c r="WI286" s="178"/>
      <c r="WJ286" s="178"/>
      <c r="WK286" s="178"/>
      <c r="WL286" s="178"/>
      <c r="WM286" s="178"/>
      <c r="WN286" s="178"/>
      <c r="WO286" s="178"/>
      <c r="WP286" s="178"/>
      <c r="WQ286" s="178"/>
      <c r="WR286" s="178"/>
      <c r="WS286" s="178"/>
      <c r="WT286" s="178"/>
      <c r="WU286" s="178"/>
      <c r="WV286" s="178"/>
      <c r="WW286" s="178"/>
      <c r="WX286" s="178"/>
      <c r="WY286" s="178"/>
      <c r="WZ286" s="178"/>
      <c r="XA286" s="178"/>
      <c r="XB286" s="178"/>
      <c r="XC286" s="178"/>
      <c r="XD286" s="178"/>
      <c r="XE286" s="178"/>
      <c r="XF286" s="178"/>
      <c r="XG286" s="178"/>
      <c r="XH286" s="178"/>
      <c r="XI286" s="178"/>
      <c r="XJ286" s="178"/>
      <c r="XK286" s="178"/>
      <c r="XL286" s="178"/>
      <c r="XM286" s="178"/>
      <c r="XN286" s="178"/>
      <c r="XO286" s="178"/>
      <c r="XP286" s="178"/>
      <c r="XQ286" s="178"/>
      <c r="XR286" s="178"/>
      <c r="XS286" s="178"/>
      <c r="XT286" s="178"/>
      <c r="XU286" s="178"/>
      <c r="XV286" s="178"/>
      <c r="XW286" s="178"/>
      <c r="XX286" s="178"/>
      <c r="XY286" s="178"/>
      <c r="XZ286" s="178"/>
      <c r="YA286" s="178"/>
      <c r="YB286" s="178"/>
      <c r="YC286" s="178"/>
      <c r="YD286" s="178"/>
      <c r="YE286" s="178"/>
      <c r="YF286" s="178"/>
      <c r="YG286" s="178"/>
      <c r="YH286" s="178"/>
      <c r="YI286" s="178"/>
      <c r="YJ286" s="178"/>
      <c r="YK286" s="178"/>
      <c r="YL286" s="178"/>
      <c r="YM286" s="178"/>
      <c r="YN286" s="178"/>
      <c r="YO286" s="178"/>
      <c r="YP286" s="178"/>
      <c r="YQ286" s="178"/>
      <c r="YR286" s="178"/>
      <c r="YS286" s="178"/>
      <c r="YT286" s="178"/>
      <c r="YU286" s="178"/>
      <c r="YV286" s="178"/>
      <c r="YW286" s="178"/>
      <c r="YX286" s="178"/>
      <c r="YY286" s="178"/>
      <c r="YZ286" s="178"/>
      <c r="ZA286" s="178"/>
      <c r="ZB286" s="178"/>
      <c r="ZC286" s="178"/>
      <c r="ZD286" s="178"/>
      <c r="ZE286" s="178"/>
      <c r="ZF286" s="178"/>
      <c r="ZG286" s="178"/>
      <c r="ZH286" s="178"/>
    </row>
    <row r="287" s="153" customFormat="1" customHeight="1" spans="1:684">
      <c r="A287" s="290" t="s">
        <v>901</v>
      </c>
      <c r="B287" s="109" t="s">
        <v>898</v>
      </c>
      <c r="C287" s="1441" t="s">
        <v>898</v>
      </c>
      <c r="D287" s="1361">
        <f t="shared" si="38"/>
        <v>0</v>
      </c>
      <c r="E287" s="1367">
        <v>1269</v>
      </c>
      <c r="F287" s="1371">
        <f t="shared" si="39"/>
        <v>1269</v>
      </c>
      <c r="G287" s="1427">
        <f t="shared" si="40"/>
        <v>1269</v>
      </c>
      <c r="H287" s="1428">
        <v>1485</v>
      </c>
      <c r="I287" s="1430"/>
      <c r="J287" s="1393">
        <f t="shared" si="41"/>
        <v>0</v>
      </c>
      <c r="K287" s="1431">
        <f t="shared" si="42"/>
        <v>0</v>
      </c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432"/>
      <c r="W287" s="1432"/>
      <c r="X287" s="1432"/>
      <c r="Y287" s="1432"/>
      <c r="Z287" s="1434"/>
      <c r="AA287" s="1432"/>
      <c r="AB287" s="1432"/>
      <c r="AC287" s="1432"/>
      <c r="AD287" s="1432"/>
      <c r="AE287" s="1432"/>
      <c r="AF287" s="1432"/>
      <c r="AG287" s="1338"/>
      <c r="AH287" s="178"/>
      <c r="AI287" s="1339"/>
      <c r="AJ287" s="1339"/>
      <c r="AK287" s="178"/>
      <c r="AL287" s="1339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8"/>
      <c r="BM287" s="178"/>
      <c r="BN287" s="178"/>
      <c r="BO287" s="178"/>
      <c r="BP287" s="178"/>
      <c r="BQ287" s="178"/>
      <c r="BR287" s="178"/>
      <c r="BS287" s="178"/>
      <c r="BT287" s="178"/>
      <c r="BU287" s="178"/>
      <c r="BV287" s="178"/>
      <c r="BW287" s="178"/>
      <c r="BX287" s="178"/>
      <c r="BY287" s="178"/>
      <c r="BZ287" s="178"/>
      <c r="CA287" s="178"/>
      <c r="CB287" s="178"/>
      <c r="CC287" s="178"/>
      <c r="CD287" s="178"/>
      <c r="CE287" s="178"/>
      <c r="CF287" s="178"/>
      <c r="CG287" s="178"/>
      <c r="CH287" s="178"/>
      <c r="CI287" s="178"/>
      <c r="CJ287" s="178"/>
      <c r="CK287" s="178"/>
      <c r="CL287" s="178">
        <v>216</v>
      </c>
      <c r="CM287" s="178"/>
      <c r="CN287" s="178"/>
      <c r="CO287" s="178"/>
      <c r="CP287" s="178"/>
      <c r="CQ287" s="178"/>
      <c r="CR287" s="1340"/>
      <c r="CS287" s="178"/>
      <c r="CT287" s="178"/>
      <c r="CU287" s="178"/>
      <c r="CV287" s="178"/>
      <c r="CW287" s="178"/>
      <c r="CX287" s="178"/>
      <c r="CY287" s="178"/>
      <c r="CZ287" s="178"/>
      <c r="DA287" s="178"/>
      <c r="DB287" s="178"/>
      <c r="DC287" s="178"/>
      <c r="DD287" s="178"/>
      <c r="DE287" s="178"/>
      <c r="DF287" s="178"/>
      <c r="DG287" s="178"/>
      <c r="DH287" s="178"/>
      <c r="DI287" s="178"/>
      <c r="DJ287" s="178"/>
      <c r="DK287" s="178"/>
      <c r="DL287" s="178"/>
      <c r="DM287" s="178"/>
      <c r="DN287" s="178"/>
      <c r="DO287" s="178"/>
      <c r="DP287" s="178"/>
      <c r="DQ287" s="178"/>
      <c r="DR287" s="178"/>
      <c r="DS287" s="178"/>
      <c r="DT287" s="178"/>
      <c r="DU287" s="178"/>
      <c r="DV287" s="178"/>
      <c r="DW287" s="178"/>
      <c r="DX287" s="178"/>
      <c r="DY287" s="178"/>
      <c r="DZ287" s="178"/>
      <c r="EA287" s="178"/>
      <c r="EB287" s="47"/>
      <c r="EC287" s="178"/>
      <c r="ED287" s="178"/>
      <c r="EE287" s="178"/>
      <c r="EF287" s="178"/>
      <c r="EG287" s="178"/>
      <c r="EH287" s="178"/>
      <c r="EI287" s="178"/>
      <c r="EJ287" s="178"/>
      <c r="EK287" s="178"/>
      <c r="EL287" s="178"/>
      <c r="EM287" s="178"/>
      <c r="EN287" s="178"/>
      <c r="EO287" s="178"/>
      <c r="EP287" s="178"/>
      <c r="EQ287" s="178"/>
      <c r="ER287" s="178"/>
      <c r="ES287" s="178"/>
      <c r="ET287" s="178"/>
      <c r="EU287" s="178"/>
      <c r="EV287" s="178"/>
      <c r="EW287" s="178"/>
      <c r="EX287" s="178"/>
      <c r="EY287" s="178"/>
      <c r="EZ287" s="178"/>
      <c r="FA287" s="178"/>
      <c r="FB287" s="178"/>
      <c r="FC287" s="178"/>
      <c r="FD287" s="178"/>
      <c r="FE287" s="178"/>
      <c r="FF287" s="178"/>
      <c r="FG287" s="178"/>
      <c r="FH287" s="178"/>
      <c r="FI287" s="178"/>
      <c r="FJ287" s="178"/>
      <c r="FK287" s="178"/>
      <c r="FL287" s="178"/>
      <c r="FM287" s="178"/>
      <c r="FN287" s="178"/>
      <c r="FO287" s="178"/>
      <c r="FP287" s="178"/>
      <c r="FQ287" s="178"/>
      <c r="FR287" s="178"/>
      <c r="FS287" s="178"/>
      <c r="FT287" s="178"/>
      <c r="FU287" s="178"/>
      <c r="FV287" s="178"/>
      <c r="FW287" s="178"/>
      <c r="FX287" s="178"/>
      <c r="FY287" s="178"/>
      <c r="FZ287" s="178"/>
      <c r="GA287" s="178"/>
      <c r="GB287" s="178"/>
      <c r="GC287" s="178"/>
      <c r="GD287" s="178"/>
      <c r="GE287" s="178"/>
      <c r="GF287" s="178"/>
      <c r="GG287" s="178"/>
      <c r="GH287" s="178"/>
      <c r="GI287" s="178"/>
      <c r="GJ287" s="178"/>
      <c r="GK287" s="178"/>
      <c r="GL287" s="178"/>
      <c r="GM287" s="178"/>
      <c r="GN287" s="178"/>
      <c r="GO287" s="178"/>
      <c r="GP287" s="178"/>
      <c r="GQ287" s="178"/>
      <c r="GR287" s="178"/>
      <c r="GS287" s="178"/>
      <c r="GT287" s="178"/>
      <c r="GU287" s="178"/>
      <c r="GV287" s="178"/>
      <c r="GW287" s="178"/>
      <c r="GX287" s="178"/>
      <c r="GY287" s="178"/>
      <c r="GZ287" s="178"/>
      <c r="HA287" s="178"/>
      <c r="HB287" s="178"/>
      <c r="HC287" s="178"/>
      <c r="HD287" s="178"/>
      <c r="HE287" s="178"/>
      <c r="HF287" s="178"/>
      <c r="HG287" s="178"/>
      <c r="HH287" s="178"/>
      <c r="HI287" s="178"/>
      <c r="HJ287" s="178"/>
      <c r="HK287" s="178"/>
      <c r="HL287" s="178"/>
      <c r="HM287" s="178"/>
      <c r="HN287" s="178"/>
      <c r="HO287" s="178"/>
      <c r="HP287" s="178"/>
      <c r="HQ287" s="178"/>
      <c r="HR287" s="178"/>
      <c r="HS287" s="178"/>
      <c r="HT287" s="178"/>
      <c r="HU287" s="178"/>
      <c r="HV287" s="178"/>
      <c r="HW287" s="178"/>
      <c r="HX287" s="178"/>
      <c r="HY287" s="178"/>
      <c r="HZ287" s="178"/>
      <c r="IA287" s="178"/>
      <c r="IB287" s="178"/>
      <c r="IC287" s="178"/>
      <c r="ID287" s="178"/>
      <c r="IE287" s="178"/>
      <c r="IF287" s="178"/>
      <c r="IG287" s="178"/>
      <c r="IH287" s="178"/>
      <c r="II287" s="178"/>
      <c r="IJ287" s="178"/>
      <c r="IK287" s="178"/>
      <c r="IL287" s="178"/>
      <c r="IM287" s="178"/>
      <c r="IN287" s="178"/>
      <c r="IO287" s="178"/>
      <c r="IP287" s="178"/>
      <c r="IQ287" s="178"/>
      <c r="IR287" s="178"/>
      <c r="IS287" s="178"/>
      <c r="IT287" s="178"/>
      <c r="IU287" s="178"/>
      <c r="IV287" s="178"/>
      <c r="IW287" s="178"/>
      <c r="IX287" s="178"/>
      <c r="IY287" s="178"/>
      <c r="IZ287" s="178"/>
      <c r="JA287" s="178"/>
      <c r="JB287" s="178"/>
      <c r="JC287" s="178"/>
      <c r="JD287" s="178"/>
      <c r="JE287" s="178"/>
      <c r="JF287" s="178"/>
      <c r="JG287" s="178"/>
      <c r="JH287" s="178"/>
      <c r="JI287" s="178"/>
      <c r="JJ287" s="178"/>
      <c r="JK287" s="178"/>
      <c r="JL287" s="178"/>
      <c r="JM287" s="178"/>
      <c r="JN287" s="178"/>
      <c r="JO287" s="178"/>
      <c r="JP287" s="178"/>
      <c r="JQ287" s="178"/>
      <c r="JR287" s="178"/>
      <c r="JS287" s="178"/>
      <c r="JT287" s="178"/>
      <c r="JU287" s="178"/>
      <c r="JV287" s="178"/>
      <c r="JW287" s="178"/>
      <c r="JX287" s="178"/>
      <c r="JY287" s="178"/>
      <c r="JZ287" s="178"/>
      <c r="KA287" s="178"/>
      <c r="KB287" s="178"/>
      <c r="KC287" s="178"/>
      <c r="KD287" s="178"/>
      <c r="KE287" s="178"/>
      <c r="KF287" s="178"/>
      <c r="KG287" s="178"/>
      <c r="KH287" s="178"/>
      <c r="KI287" s="178"/>
      <c r="KJ287" s="178"/>
      <c r="KK287" s="178"/>
      <c r="KL287" s="178"/>
      <c r="KM287" s="178"/>
      <c r="KN287" s="178"/>
      <c r="KO287" s="178"/>
      <c r="KP287" s="178"/>
      <c r="KQ287" s="178"/>
      <c r="KR287" s="178"/>
      <c r="KS287" s="178"/>
      <c r="KT287" s="178"/>
      <c r="KU287" s="178"/>
      <c r="KV287" s="178"/>
      <c r="KW287" s="178"/>
      <c r="KX287" s="178"/>
      <c r="KY287" s="178"/>
      <c r="KZ287" s="178"/>
      <c r="LA287" s="178"/>
      <c r="LB287" s="178"/>
      <c r="LC287" s="178"/>
      <c r="LD287" s="178"/>
      <c r="LE287" s="178"/>
      <c r="LF287" s="178"/>
      <c r="LG287" s="178"/>
      <c r="LH287" s="178"/>
      <c r="LI287" s="178"/>
      <c r="LJ287" s="178"/>
      <c r="LK287" s="178"/>
      <c r="LL287" s="178"/>
      <c r="LM287" s="178"/>
      <c r="LN287" s="178"/>
      <c r="LO287" s="178"/>
      <c r="LP287" s="178"/>
      <c r="LQ287" s="178"/>
      <c r="LR287" s="178"/>
      <c r="LS287" s="178"/>
      <c r="LT287" s="178"/>
      <c r="LU287" s="178"/>
      <c r="LV287" s="178"/>
      <c r="LW287" s="178"/>
      <c r="LX287" s="178"/>
      <c r="LY287" s="178"/>
      <c r="LZ287" s="178"/>
      <c r="MA287" s="178"/>
      <c r="MB287" s="178"/>
      <c r="MC287" s="178"/>
      <c r="MD287" s="178"/>
      <c r="ME287" s="178"/>
      <c r="MF287" s="178"/>
      <c r="MG287" s="178"/>
      <c r="MH287" s="178"/>
      <c r="MI287" s="178"/>
      <c r="MJ287" s="178"/>
      <c r="MK287" s="178"/>
      <c r="ML287" s="178"/>
      <c r="MM287" s="178"/>
      <c r="MN287" s="178"/>
      <c r="MO287" s="178"/>
      <c r="MP287" s="178"/>
      <c r="MQ287" s="178"/>
      <c r="MR287" s="178"/>
      <c r="MS287" s="178"/>
      <c r="MT287" s="178"/>
      <c r="MU287" s="178"/>
      <c r="MV287" s="178"/>
      <c r="MW287" s="178"/>
      <c r="MX287" s="178"/>
      <c r="MY287" s="178"/>
      <c r="MZ287" s="178"/>
      <c r="NA287" s="178"/>
      <c r="NB287" s="178"/>
      <c r="NC287" s="178"/>
      <c r="ND287" s="178"/>
      <c r="NE287" s="178"/>
      <c r="NF287" s="178"/>
      <c r="NG287" s="178"/>
      <c r="NH287" s="178"/>
      <c r="NI287" s="178"/>
      <c r="NJ287" s="178"/>
      <c r="NK287" s="178"/>
      <c r="NL287" s="178"/>
      <c r="NM287" s="178"/>
      <c r="NN287" s="178"/>
      <c r="NO287" s="178"/>
      <c r="NP287" s="178"/>
      <c r="NQ287" s="178"/>
      <c r="NR287" s="178"/>
      <c r="NS287" s="178"/>
      <c r="NT287" s="178"/>
      <c r="NU287" s="178"/>
      <c r="NV287" s="178"/>
      <c r="NW287" s="178"/>
      <c r="NX287" s="178"/>
      <c r="NY287" s="178"/>
      <c r="NZ287" s="178"/>
      <c r="OA287" s="178"/>
      <c r="OB287" s="178"/>
      <c r="OC287" s="178"/>
      <c r="OD287" s="178"/>
      <c r="OE287" s="178"/>
      <c r="OF287" s="178"/>
      <c r="OG287" s="178"/>
      <c r="OH287" s="178"/>
      <c r="OI287" s="178"/>
      <c r="OJ287" s="178"/>
      <c r="OK287" s="178"/>
      <c r="OL287" s="178"/>
      <c r="OM287" s="178"/>
      <c r="ON287" s="178"/>
      <c r="OO287" s="178"/>
      <c r="OP287" s="178"/>
      <c r="OQ287" s="178"/>
      <c r="OR287" s="178"/>
      <c r="OS287" s="178"/>
      <c r="OT287" s="178"/>
      <c r="OU287" s="178"/>
      <c r="OV287" s="178"/>
      <c r="OW287" s="178"/>
      <c r="OX287" s="178"/>
      <c r="OY287" s="178"/>
      <c r="OZ287" s="178"/>
      <c r="PA287" s="178"/>
      <c r="PB287" s="178"/>
      <c r="PC287" s="178"/>
      <c r="PD287" s="178"/>
      <c r="PE287" s="178"/>
      <c r="PF287" s="178"/>
      <c r="PG287" s="178"/>
      <c r="PH287" s="178"/>
      <c r="PI287" s="178"/>
      <c r="PJ287" s="178"/>
      <c r="PK287" s="178"/>
      <c r="PL287" s="178"/>
      <c r="PM287" s="178"/>
      <c r="PN287" s="178"/>
      <c r="PO287" s="178"/>
      <c r="PP287" s="178"/>
      <c r="PQ287" s="178"/>
      <c r="PR287" s="178"/>
      <c r="PS287" s="178"/>
      <c r="PT287" s="178"/>
      <c r="PU287" s="178"/>
      <c r="PV287" s="178"/>
      <c r="PW287" s="178"/>
      <c r="PX287" s="178"/>
      <c r="PY287" s="178"/>
      <c r="PZ287" s="178"/>
      <c r="QA287" s="178"/>
      <c r="QB287" s="178"/>
      <c r="QC287" s="178"/>
      <c r="QD287" s="178"/>
      <c r="QE287" s="178"/>
      <c r="QF287" s="178"/>
      <c r="QG287" s="178"/>
      <c r="QH287" s="178"/>
      <c r="QI287" s="178"/>
      <c r="QJ287" s="178"/>
      <c r="QK287" s="178"/>
      <c r="QL287" s="178"/>
      <c r="QM287" s="178"/>
      <c r="QN287" s="178"/>
      <c r="QO287" s="178"/>
      <c r="QP287" s="178"/>
      <c r="QQ287" s="178"/>
      <c r="QR287" s="178"/>
      <c r="QS287" s="178"/>
      <c r="QT287" s="178"/>
      <c r="QU287" s="178"/>
      <c r="QV287" s="178"/>
      <c r="QW287" s="178"/>
      <c r="QX287" s="178"/>
      <c r="QY287" s="178"/>
      <c r="QZ287" s="178"/>
      <c r="RA287" s="178"/>
      <c r="RB287" s="178"/>
      <c r="RC287" s="178"/>
      <c r="RD287" s="178"/>
      <c r="RE287" s="178"/>
      <c r="RF287" s="178"/>
      <c r="RG287" s="178"/>
      <c r="RH287" s="178"/>
      <c r="RI287" s="178"/>
      <c r="RJ287" s="178"/>
      <c r="RK287" s="178"/>
      <c r="RL287" s="178"/>
      <c r="RM287" s="178"/>
      <c r="RN287" s="178"/>
      <c r="RO287" s="178"/>
      <c r="RP287" s="178"/>
      <c r="RQ287" s="178"/>
      <c r="RR287" s="178"/>
      <c r="RS287" s="178"/>
      <c r="RT287" s="178"/>
      <c r="RU287" s="178"/>
      <c r="RV287" s="178"/>
      <c r="RW287" s="178"/>
      <c r="RX287" s="178"/>
      <c r="RY287" s="178"/>
      <c r="RZ287" s="178"/>
      <c r="SA287" s="178"/>
      <c r="SB287" s="178"/>
      <c r="SC287" s="178"/>
      <c r="SD287" s="178"/>
      <c r="SE287" s="178"/>
      <c r="SF287" s="178"/>
      <c r="SG287" s="178"/>
      <c r="SH287" s="178"/>
      <c r="SI287" s="178"/>
      <c r="SJ287" s="178"/>
      <c r="SK287" s="178"/>
      <c r="SL287" s="178"/>
      <c r="SM287" s="178"/>
      <c r="SN287" s="178"/>
      <c r="SO287" s="178"/>
      <c r="SP287" s="178"/>
      <c r="SQ287" s="178"/>
      <c r="SR287" s="178"/>
      <c r="SS287" s="178"/>
      <c r="ST287" s="178"/>
      <c r="SU287" s="178"/>
      <c r="SV287" s="178"/>
      <c r="SW287" s="178"/>
      <c r="SX287" s="178"/>
      <c r="SY287" s="178"/>
      <c r="SZ287" s="178"/>
      <c r="TA287" s="178"/>
      <c r="TB287" s="178"/>
      <c r="TC287" s="178"/>
      <c r="TD287" s="178"/>
      <c r="TE287" s="178"/>
      <c r="TF287" s="178"/>
      <c r="TG287" s="178"/>
      <c r="TH287" s="178"/>
      <c r="TI287" s="178"/>
      <c r="TJ287" s="178"/>
      <c r="TK287" s="178"/>
      <c r="TL287" s="178"/>
      <c r="TM287" s="178"/>
      <c r="TN287" s="178"/>
      <c r="TO287" s="178"/>
      <c r="TP287" s="178"/>
      <c r="TQ287" s="178"/>
      <c r="TR287" s="178"/>
      <c r="TS287" s="178"/>
      <c r="TT287" s="178"/>
      <c r="TU287" s="178"/>
      <c r="TV287" s="178"/>
      <c r="TW287" s="178"/>
      <c r="TX287" s="178"/>
      <c r="TY287" s="178"/>
      <c r="TZ287" s="178"/>
      <c r="UA287" s="178"/>
      <c r="UB287" s="178"/>
      <c r="UC287" s="178"/>
      <c r="UD287" s="178"/>
      <c r="UE287" s="178"/>
      <c r="UF287" s="178"/>
      <c r="UG287" s="178"/>
      <c r="UH287" s="178"/>
      <c r="UI287" s="178"/>
      <c r="UJ287" s="178"/>
      <c r="UK287" s="178"/>
      <c r="UL287" s="178"/>
      <c r="UM287" s="178"/>
      <c r="UN287" s="178"/>
      <c r="UO287" s="178"/>
      <c r="UP287" s="178"/>
      <c r="UQ287" s="178"/>
      <c r="UR287" s="178"/>
      <c r="US287" s="178"/>
      <c r="UT287" s="178"/>
      <c r="UU287" s="178"/>
      <c r="UV287" s="178"/>
      <c r="UW287" s="178"/>
      <c r="UX287" s="178"/>
      <c r="UY287" s="178"/>
      <c r="UZ287" s="178"/>
      <c r="VA287" s="178"/>
      <c r="VB287" s="178"/>
      <c r="VC287" s="178"/>
      <c r="VD287" s="178"/>
      <c r="VE287" s="178"/>
      <c r="VF287" s="178"/>
      <c r="VG287" s="178"/>
      <c r="VH287" s="178"/>
      <c r="VI287" s="178"/>
      <c r="VJ287" s="178"/>
      <c r="VK287" s="178"/>
      <c r="VL287" s="178"/>
      <c r="VM287" s="178"/>
      <c r="VN287" s="178"/>
      <c r="VO287" s="178"/>
      <c r="VP287" s="178"/>
      <c r="VQ287" s="178"/>
      <c r="VR287" s="178"/>
      <c r="VS287" s="178"/>
      <c r="VT287" s="178"/>
      <c r="VU287" s="178"/>
      <c r="VV287" s="178"/>
      <c r="VW287" s="178"/>
      <c r="VX287" s="178"/>
      <c r="VY287" s="178"/>
      <c r="VZ287" s="178"/>
      <c r="WA287" s="178"/>
      <c r="WB287" s="178"/>
      <c r="WC287" s="178"/>
      <c r="WD287" s="178"/>
      <c r="WE287" s="178"/>
      <c r="WF287" s="178"/>
      <c r="WG287" s="178"/>
      <c r="WH287" s="178"/>
      <c r="WI287" s="178"/>
      <c r="WJ287" s="178"/>
      <c r="WK287" s="178"/>
      <c r="WL287" s="178"/>
      <c r="WM287" s="178"/>
      <c r="WN287" s="178"/>
      <c r="WO287" s="178"/>
      <c r="WP287" s="178"/>
      <c r="WQ287" s="178"/>
      <c r="WR287" s="178"/>
      <c r="WS287" s="178"/>
      <c r="WT287" s="178"/>
      <c r="WU287" s="178"/>
      <c r="WV287" s="178"/>
      <c r="WW287" s="178"/>
      <c r="WX287" s="178"/>
      <c r="WY287" s="178"/>
      <c r="WZ287" s="178"/>
      <c r="XA287" s="178"/>
      <c r="XB287" s="178"/>
      <c r="XC287" s="178"/>
      <c r="XD287" s="178"/>
      <c r="XE287" s="178"/>
      <c r="XF287" s="178"/>
      <c r="XG287" s="178"/>
      <c r="XH287" s="178"/>
      <c r="XI287" s="178"/>
      <c r="XJ287" s="178"/>
      <c r="XK287" s="178"/>
      <c r="XL287" s="178"/>
      <c r="XM287" s="178"/>
      <c r="XN287" s="178"/>
      <c r="XO287" s="178"/>
      <c r="XP287" s="178"/>
      <c r="XQ287" s="178"/>
      <c r="XR287" s="178"/>
      <c r="XS287" s="178"/>
      <c r="XT287" s="178"/>
      <c r="XU287" s="178"/>
      <c r="XV287" s="178"/>
      <c r="XW287" s="178"/>
      <c r="XX287" s="178"/>
      <c r="XY287" s="178"/>
      <c r="XZ287" s="178"/>
      <c r="YA287" s="178"/>
      <c r="YB287" s="178"/>
      <c r="YC287" s="178"/>
      <c r="YD287" s="178"/>
      <c r="YE287" s="178"/>
      <c r="YF287" s="178"/>
      <c r="YG287" s="178"/>
      <c r="YH287" s="178"/>
      <c r="YI287" s="178"/>
      <c r="YJ287" s="178"/>
      <c r="YK287" s="178"/>
      <c r="YL287" s="178"/>
      <c r="YM287" s="178"/>
      <c r="YN287" s="178"/>
      <c r="YO287" s="178"/>
      <c r="YP287" s="178"/>
      <c r="YQ287" s="178"/>
      <c r="YR287" s="178"/>
      <c r="YS287" s="178"/>
      <c r="YT287" s="178"/>
      <c r="YU287" s="178"/>
      <c r="YV287" s="178"/>
      <c r="YW287" s="178"/>
      <c r="YX287" s="178"/>
      <c r="YY287" s="178"/>
      <c r="YZ287" s="178"/>
      <c r="ZA287" s="178"/>
      <c r="ZB287" s="178"/>
      <c r="ZC287" s="178"/>
      <c r="ZD287" s="178"/>
      <c r="ZE287" s="178"/>
      <c r="ZF287" s="178"/>
      <c r="ZG287" s="178"/>
      <c r="ZH287" s="178"/>
    </row>
    <row r="288" s="153" customFormat="1" customHeight="1" spans="1:684">
      <c r="A288" s="290" t="s">
        <v>902</v>
      </c>
      <c r="B288" s="109" t="s">
        <v>898</v>
      </c>
      <c r="C288" s="1441" t="s">
        <v>898</v>
      </c>
      <c r="D288" s="1361">
        <f t="shared" si="38"/>
        <v>0</v>
      </c>
      <c r="E288" s="1367">
        <v>1274</v>
      </c>
      <c r="F288" s="1371">
        <f t="shared" si="39"/>
        <v>1274</v>
      </c>
      <c r="G288" s="1427">
        <f t="shared" si="40"/>
        <v>1274</v>
      </c>
      <c r="H288" s="1428">
        <v>1490</v>
      </c>
      <c r="I288" s="1430"/>
      <c r="J288" s="1393">
        <f t="shared" si="41"/>
        <v>0</v>
      </c>
      <c r="K288" s="1431">
        <f t="shared" si="42"/>
        <v>0</v>
      </c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432"/>
      <c r="W288" s="1432"/>
      <c r="X288" s="1432"/>
      <c r="Y288" s="1432"/>
      <c r="Z288" s="1434"/>
      <c r="AA288" s="1432"/>
      <c r="AB288" s="1432"/>
      <c r="AC288" s="1432"/>
      <c r="AD288" s="1432"/>
      <c r="AE288" s="1432"/>
      <c r="AF288" s="1432"/>
      <c r="AG288" s="1338"/>
      <c r="AH288" s="178"/>
      <c r="AI288" s="1339"/>
      <c r="AJ288" s="1339"/>
      <c r="AK288" s="178"/>
      <c r="AL288" s="1339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>
        <v>216</v>
      </c>
      <c r="CM288" s="178"/>
      <c r="CN288" s="178"/>
      <c r="CO288" s="178"/>
      <c r="CP288" s="178"/>
      <c r="CQ288" s="178"/>
      <c r="CR288" s="1340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8"/>
      <c r="DU288" s="178"/>
      <c r="DV288" s="178"/>
      <c r="DW288" s="178"/>
      <c r="DX288" s="178"/>
      <c r="DY288" s="178"/>
      <c r="DZ288" s="178"/>
      <c r="EA288" s="178"/>
      <c r="EB288" s="47"/>
      <c r="EC288" s="178"/>
      <c r="ED288" s="178"/>
      <c r="EE288" s="178"/>
      <c r="EF288" s="178"/>
      <c r="EG288" s="178"/>
      <c r="EH288" s="178"/>
      <c r="EI288" s="178"/>
      <c r="EJ288" s="178"/>
      <c r="EK288" s="178"/>
      <c r="EL288" s="178"/>
      <c r="EM288" s="178"/>
      <c r="EN288" s="178"/>
      <c r="EO288" s="178"/>
      <c r="EP288" s="178"/>
      <c r="EQ288" s="178"/>
      <c r="ER288" s="178"/>
      <c r="ES288" s="178"/>
      <c r="ET288" s="178"/>
      <c r="EU288" s="178"/>
      <c r="EV288" s="178"/>
      <c r="EW288" s="178"/>
      <c r="EX288" s="178"/>
      <c r="EY288" s="178"/>
      <c r="EZ288" s="178"/>
      <c r="FA288" s="178"/>
      <c r="FB288" s="178"/>
      <c r="FC288" s="178"/>
      <c r="FD288" s="178"/>
      <c r="FE288" s="178"/>
      <c r="FF288" s="178"/>
      <c r="FG288" s="178"/>
      <c r="FH288" s="178"/>
      <c r="FI288" s="178"/>
      <c r="FJ288" s="178"/>
      <c r="FK288" s="178"/>
      <c r="FL288" s="178"/>
      <c r="FM288" s="178"/>
      <c r="FN288" s="178"/>
      <c r="FO288" s="178"/>
      <c r="FP288" s="178"/>
      <c r="FQ288" s="178"/>
      <c r="FR288" s="178"/>
      <c r="FS288" s="178"/>
      <c r="FT288" s="178"/>
      <c r="FU288" s="178"/>
      <c r="FV288" s="178"/>
      <c r="FW288" s="178"/>
      <c r="FX288" s="178"/>
      <c r="FY288" s="178"/>
      <c r="FZ288" s="178"/>
      <c r="GA288" s="178"/>
      <c r="GB288" s="178"/>
      <c r="GC288" s="178"/>
      <c r="GD288" s="178"/>
      <c r="GE288" s="178"/>
      <c r="GF288" s="178"/>
      <c r="GG288" s="178"/>
      <c r="GH288" s="178"/>
      <c r="GI288" s="178"/>
      <c r="GJ288" s="178"/>
      <c r="GK288" s="178"/>
      <c r="GL288" s="178"/>
      <c r="GM288" s="178"/>
      <c r="GN288" s="178"/>
      <c r="GO288" s="178"/>
      <c r="GP288" s="178"/>
      <c r="GQ288" s="178"/>
      <c r="GR288" s="178"/>
      <c r="GS288" s="178"/>
      <c r="GT288" s="178"/>
      <c r="GU288" s="178"/>
      <c r="GV288" s="178"/>
      <c r="GW288" s="178"/>
      <c r="GX288" s="178"/>
      <c r="GY288" s="178"/>
      <c r="GZ288" s="178"/>
      <c r="HA288" s="178"/>
      <c r="HB288" s="178"/>
      <c r="HC288" s="178"/>
      <c r="HD288" s="178"/>
      <c r="HE288" s="178"/>
      <c r="HF288" s="178"/>
      <c r="HG288" s="178"/>
      <c r="HH288" s="178"/>
      <c r="HI288" s="178"/>
      <c r="HJ288" s="178"/>
      <c r="HK288" s="178"/>
      <c r="HL288" s="178"/>
      <c r="HM288" s="178"/>
      <c r="HN288" s="178"/>
      <c r="HO288" s="178"/>
      <c r="HP288" s="178"/>
      <c r="HQ288" s="178"/>
      <c r="HR288" s="178"/>
      <c r="HS288" s="178"/>
      <c r="HT288" s="178"/>
      <c r="HU288" s="178"/>
      <c r="HV288" s="178"/>
      <c r="HW288" s="178"/>
      <c r="HX288" s="178"/>
      <c r="HY288" s="178"/>
      <c r="HZ288" s="178"/>
      <c r="IA288" s="178"/>
      <c r="IB288" s="178"/>
      <c r="IC288" s="178"/>
      <c r="ID288" s="178"/>
      <c r="IE288" s="178"/>
      <c r="IF288" s="178"/>
      <c r="IG288" s="178"/>
      <c r="IH288" s="178"/>
      <c r="II288" s="178"/>
      <c r="IJ288" s="178"/>
      <c r="IK288" s="178"/>
      <c r="IL288" s="178"/>
      <c r="IM288" s="178"/>
      <c r="IN288" s="178"/>
      <c r="IO288" s="178"/>
      <c r="IP288" s="178"/>
      <c r="IQ288" s="178"/>
      <c r="IR288" s="178"/>
      <c r="IS288" s="178"/>
      <c r="IT288" s="178"/>
      <c r="IU288" s="178"/>
      <c r="IV288" s="178"/>
      <c r="IW288" s="178"/>
      <c r="IX288" s="178"/>
      <c r="IY288" s="178"/>
      <c r="IZ288" s="178"/>
      <c r="JA288" s="178"/>
      <c r="JB288" s="178"/>
      <c r="JC288" s="178"/>
      <c r="JD288" s="178"/>
      <c r="JE288" s="178"/>
      <c r="JF288" s="178"/>
      <c r="JG288" s="178"/>
      <c r="JH288" s="178"/>
      <c r="JI288" s="178"/>
      <c r="JJ288" s="178"/>
      <c r="JK288" s="178"/>
      <c r="JL288" s="178"/>
      <c r="JM288" s="178"/>
      <c r="JN288" s="178"/>
      <c r="JO288" s="178"/>
      <c r="JP288" s="178"/>
      <c r="JQ288" s="178"/>
      <c r="JR288" s="178"/>
      <c r="JS288" s="178"/>
      <c r="JT288" s="178"/>
      <c r="JU288" s="178"/>
      <c r="JV288" s="178"/>
      <c r="JW288" s="178"/>
      <c r="JX288" s="178"/>
      <c r="JY288" s="178"/>
      <c r="JZ288" s="178"/>
      <c r="KA288" s="178"/>
      <c r="KB288" s="178"/>
      <c r="KC288" s="178"/>
      <c r="KD288" s="178"/>
      <c r="KE288" s="178"/>
      <c r="KF288" s="178"/>
      <c r="KG288" s="178"/>
      <c r="KH288" s="178"/>
      <c r="KI288" s="178"/>
      <c r="KJ288" s="178"/>
      <c r="KK288" s="178"/>
      <c r="KL288" s="178"/>
      <c r="KM288" s="178"/>
      <c r="KN288" s="178"/>
      <c r="KO288" s="178"/>
      <c r="KP288" s="178"/>
      <c r="KQ288" s="178"/>
      <c r="KR288" s="178"/>
      <c r="KS288" s="178"/>
      <c r="KT288" s="178"/>
      <c r="KU288" s="178"/>
      <c r="KV288" s="178"/>
      <c r="KW288" s="178"/>
      <c r="KX288" s="178"/>
      <c r="KY288" s="178"/>
      <c r="KZ288" s="178"/>
      <c r="LA288" s="178"/>
      <c r="LB288" s="178"/>
      <c r="LC288" s="178"/>
      <c r="LD288" s="178"/>
      <c r="LE288" s="178"/>
      <c r="LF288" s="178"/>
      <c r="LG288" s="178"/>
      <c r="LH288" s="178"/>
      <c r="LI288" s="178"/>
      <c r="LJ288" s="178"/>
      <c r="LK288" s="178"/>
      <c r="LL288" s="178"/>
      <c r="LM288" s="178"/>
      <c r="LN288" s="178"/>
      <c r="LO288" s="178"/>
      <c r="LP288" s="178"/>
      <c r="LQ288" s="178"/>
      <c r="LR288" s="178"/>
      <c r="LS288" s="178"/>
      <c r="LT288" s="178"/>
      <c r="LU288" s="178"/>
      <c r="LV288" s="178"/>
      <c r="LW288" s="178"/>
      <c r="LX288" s="178"/>
      <c r="LY288" s="178"/>
      <c r="LZ288" s="178"/>
      <c r="MA288" s="178"/>
      <c r="MB288" s="178"/>
      <c r="MC288" s="178"/>
      <c r="MD288" s="178"/>
      <c r="ME288" s="178"/>
      <c r="MF288" s="178"/>
      <c r="MG288" s="178"/>
      <c r="MH288" s="178"/>
      <c r="MI288" s="178"/>
      <c r="MJ288" s="178"/>
      <c r="MK288" s="178"/>
      <c r="ML288" s="178"/>
      <c r="MM288" s="178"/>
      <c r="MN288" s="178"/>
      <c r="MO288" s="178"/>
      <c r="MP288" s="178"/>
      <c r="MQ288" s="178"/>
      <c r="MR288" s="178"/>
      <c r="MS288" s="178"/>
      <c r="MT288" s="178"/>
      <c r="MU288" s="178"/>
      <c r="MV288" s="178"/>
      <c r="MW288" s="178"/>
      <c r="MX288" s="178"/>
      <c r="MY288" s="178"/>
      <c r="MZ288" s="178"/>
      <c r="NA288" s="178"/>
      <c r="NB288" s="178"/>
      <c r="NC288" s="178"/>
      <c r="ND288" s="178"/>
      <c r="NE288" s="178"/>
      <c r="NF288" s="178"/>
      <c r="NG288" s="178"/>
      <c r="NH288" s="178"/>
      <c r="NI288" s="178"/>
      <c r="NJ288" s="178"/>
      <c r="NK288" s="178"/>
      <c r="NL288" s="178"/>
      <c r="NM288" s="178"/>
      <c r="NN288" s="178"/>
      <c r="NO288" s="178"/>
      <c r="NP288" s="178"/>
      <c r="NQ288" s="178"/>
      <c r="NR288" s="178"/>
      <c r="NS288" s="178"/>
      <c r="NT288" s="178"/>
      <c r="NU288" s="178"/>
      <c r="NV288" s="178"/>
      <c r="NW288" s="178"/>
      <c r="NX288" s="178"/>
      <c r="NY288" s="178"/>
      <c r="NZ288" s="178"/>
      <c r="OA288" s="178"/>
      <c r="OB288" s="178"/>
      <c r="OC288" s="178"/>
      <c r="OD288" s="178"/>
      <c r="OE288" s="178"/>
      <c r="OF288" s="178"/>
      <c r="OG288" s="178"/>
      <c r="OH288" s="178"/>
      <c r="OI288" s="178"/>
      <c r="OJ288" s="178"/>
      <c r="OK288" s="178"/>
      <c r="OL288" s="178"/>
      <c r="OM288" s="178"/>
      <c r="ON288" s="178"/>
      <c r="OO288" s="178"/>
      <c r="OP288" s="178"/>
      <c r="OQ288" s="178"/>
      <c r="OR288" s="178"/>
      <c r="OS288" s="178"/>
      <c r="OT288" s="178"/>
      <c r="OU288" s="178"/>
      <c r="OV288" s="178"/>
      <c r="OW288" s="178"/>
      <c r="OX288" s="178"/>
      <c r="OY288" s="178"/>
      <c r="OZ288" s="178"/>
      <c r="PA288" s="178"/>
      <c r="PB288" s="178"/>
      <c r="PC288" s="178"/>
      <c r="PD288" s="178"/>
      <c r="PE288" s="178"/>
      <c r="PF288" s="178"/>
      <c r="PG288" s="178"/>
      <c r="PH288" s="178"/>
      <c r="PI288" s="178"/>
      <c r="PJ288" s="178"/>
      <c r="PK288" s="178"/>
      <c r="PL288" s="178"/>
      <c r="PM288" s="178"/>
      <c r="PN288" s="178"/>
      <c r="PO288" s="178"/>
      <c r="PP288" s="178"/>
      <c r="PQ288" s="178"/>
      <c r="PR288" s="178"/>
      <c r="PS288" s="178"/>
      <c r="PT288" s="178"/>
      <c r="PU288" s="178"/>
      <c r="PV288" s="178"/>
      <c r="PW288" s="178"/>
      <c r="PX288" s="178"/>
      <c r="PY288" s="178"/>
      <c r="PZ288" s="178"/>
      <c r="QA288" s="178"/>
      <c r="QB288" s="178"/>
      <c r="QC288" s="178"/>
      <c r="QD288" s="178"/>
      <c r="QE288" s="178"/>
      <c r="QF288" s="178"/>
      <c r="QG288" s="178"/>
      <c r="QH288" s="178"/>
      <c r="QI288" s="178"/>
      <c r="QJ288" s="178"/>
      <c r="QK288" s="178"/>
      <c r="QL288" s="178"/>
      <c r="QM288" s="178"/>
      <c r="QN288" s="178"/>
      <c r="QO288" s="178"/>
      <c r="QP288" s="178"/>
      <c r="QQ288" s="178"/>
      <c r="QR288" s="178"/>
      <c r="QS288" s="178"/>
      <c r="QT288" s="178"/>
      <c r="QU288" s="178"/>
      <c r="QV288" s="178"/>
      <c r="QW288" s="178"/>
      <c r="QX288" s="178"/>
      <c r="QY288" s="178"/>
      <c r="QZ288" s="178"/>
      <c r="RA288" s="178"/>
      <c r="RB288" s="178"/>
      <c r="RC288" s="178"/>
      <c r="RD288" s="178"/>
      <c r="RE288" s="178"/>
      <c r="RF288" s="178"/>
      <c r="RG288" s="178"/>
      <c r="RH288" s="178"/>
      <c r="RI288" s="178"/>
      <c r="RJ288" s="178"/>
      <c r="RK288" s="178"/>
      <c r="RL288" s="178"/>
      <c r="RM288" s="178"/>
      <c r="RN288" s="178"/>
      <c r="RO288" s="178"/>
      <c r="RP288" s="178"/>
      <c r="RQ288" s="178"/>
      <c r="RR288" s="178"/>
      <c r="RS288" s="178"/>
      <c r="RT288" s="178"/>
      <c r="RU288" s="178"/>
      <c r="RV288" s="178"/>
      <c r="RW288" s="178"/>
      <c r="RX288" s="178"/>
      <c r="RY288" s="178"/>
      <c r="RZ288" s="178"/>
      <c r="SA288" s="178"/>
      <c r="SB288" s="178"/>
      <c r="SC288" s="178"/>
      <c r="SD288" s="178"/>
      <c r="SE288" s="178"/>
      <c r="SF288" s="178"/>
      <c r="SG288" s="178"/>
      <c r="SH288" s="178"/>
      <c r="SI288" s="178"/>
      <c r="SJ288" s="178"/>
      <c r="SK288" s="178"/>
      <c r="SL288" s="178"/>
      <c r="SM288" s="178"/>
      <c r="SN288" s="178"/>
      <c r="SO288" s="178"/>
      <c r="SP288" s="178"/>
      <c r="SQ288" s="178"/>
      <c r="SR288" s="178"/>
      <c r="SS288" s="178"/>
      <c r="ST288" s="178"/>
      <c r="SU288" s="178"/>
      <c r="SV288" s="178"/>
      <c r="SW288" s="178"/>
      <c r="SX288" s="178"/>
      <c r="SY288" s="178"/>
      <c r="SZ288" s="178"/>
      <c r="TA288" s="178"/>
      <c r="TB288" s="178"/>
      <c r="TC288" s="178"/>
      <c r="TD288" s="178"/>
      <c r="TE288" s="178"/>
      <c r="TF288" s="178"/>
      <c r="TG288" s="178"/>
      <c r="TH288" s="178"/>
      <c r="TI288" s="178"/>
      <c r="TJ288" s="178"/>
      <c r="TK288" s="178"/>
      <c r="TL288" s="178"/>
      <c r="TM288" s="178"/>
      <c r="TN288" s="178"/>
      <c r="TO288" s="178"/>
      <c r="TP288" s="178"/>
      <c r="TQ288" s="178"/>
      <c r="TR288" s="178"/>
      <c r="TS288" s="178"/>
      <c r="TT288" s="178"/>
      <c r="TU288" s="178"/>
      <c r="TV288" s="178"/>
      <c r="TW288" s="178"/>
      <c r="TX288" s="178"/>
      <c r="TY288" s="178"/>
      <c r="TZ288" s="178"/>
      <c r="UA288" s="178"/>
      <c r="UB288" s="178"/>
      <c r="UC288" s="178"/>
      <c r="UD288" s="178"/>
      <c r="UE288" s="178"/>
      <c r="UF288" s="178"/>
      <c r="UG288" s="178"/>
      <c r="UH288" s="178"/>
      <c r="UI288" s="178"/>
      <c r="UJ288" s="178"/>
      <c r="UK288" s="178"/>
      <c r="UL288" s="178"/>
      <c r="UM288" s="178"/>
      <c r="UN288" s="178"/>
      <c r="UO288" s="178"/>
      <c r="UP288" s="178"/>
      <c r="UQ288" s="178"/>
      <c r="UR288" s="178"/>
      <c r="US288" s="178"/>
      <c r="UT288" s="178"/>
      <c r="UU288" s="178"/>
      <c r="UV288" s="178"/>
      <c r="UW288" s="178"/>
      <c r="UX288" s="178"/>
      <c r="UY288" s="178"/>
      <c r="UZ288" s="178"/>
      <c r="VA288" s="178"/>
      <c r="VB288" s="178"/>
      <c r="VC288" s="178"/>
      <c r="VD288" s="178"/>
      <c r="VE288" s="178"/>
      <c r="VF288" s="178"/>
      <c r="VG288" s="178"/>
      <c r="VH288" s="178"/>
      <c r="VI288" s="178"/>
      <c r="VJ288" s="178"/>
      <c r="VK288" s="178"/>
      <c r="VL288" s="178"/>
      <c r="VM288" s="178"/>
      <c r="VN288" s="178"/>
      <c r="VO288" s="178"/>
      <c r="VP288" s="178"/>
      <c r="VQ288" s="178"/>
      <c r="VR288" s="178"/>
      <c r="VS288" s="178"/>
      <c r="VT288" s="178"/>
      <c r="VU288" s="178"/>
      <c r="VV288" s="178"/>
      <c r="VW288" s="178"/>
      <c r="VX288" s="178"/>
      <c r="VY288" s="178"/>
      <c r="VZ288" s="178"/>
      <c r="WA288" s="178"/>
      <c r="WB288" s="178"/>
      <c r="WC288" s="178"/>
      <c r="WD288" s="178"/>
      <c r="WE288" s="178"/>
      <c r="WF288" s="178"/>
      <c r="WG288" s="178"/>
      <c r="WH288" s="178"/>
      <c r="WI288" s="178"/>
      <c r="WJ288" s="178"/>
      <c r="WK288" s="178"/>
      <c r="WL288" s="178"/>
      <c r="WM288" s="178"/>
      <c r="WN288" s="178"/>
      <c r="WO288" s="178"/>
      <c r="WP288" s="178"/>
      <c r="WQ288" s="178"/>
      <c r="WR288" s="178"/>
      <c r="WS288" s="178"/>
      <c r="WT288" s="178"/>
      <c r="WU288" s="178"/>
      <c r="WV288" s="178"/>
      <c r="WW288" s="178"/>
      <c r="WX288" s="178"/>
      <c r="WY288" s="178"/>
      <c r="WZ288" s="178"/>
      <c r="XA288" s="178"/>
      <c r="XB288" s="178"/>
      <c r="XC288" s="178"/>
      <c r="XD288" s="178"/>
      <c r="XE288" s="178"/>
      <c r="XF288" s="178"/>
      <c r="XG288" s="178"/>
      <c r="XH288" s="178"/>
      <c r="XI288" s="178"/>
      <c r="XJ288" s="178"/>
      <c r="XK288" s="178"/>
      <c r="XL288" s="178"/>
      <c r="XM288" s="178"/>
      <c r="XN288" s="178"/>
      <c r="XO288" s="178"/>
      <c r="XP288" s="178"/>
      <c r="XQ288" s="178"/>
      <c r="XR288" s="178"/>
      <c r="XS288" s="178"/>
      <c r="XT288" s="178"/>
      <c r="XU288" s="178"/>
      <c r="XV288" s="178"/>
      <c r="XW288" s="178"/>
      <c r="XX288" s="178"/>
      <c r="XY288" s="178"/>
      <c r="XZ288" s="178"/>
      <c r="YA288" s="178"/>
      <c r="YB288" s="178"/>
      <c r="YC288" s="178"/>
      <c r="YD288" s="178"/>
      <c r="YE288" s="178"/>
      <c r="YF288" s="178"/>
      <c r="YG288" s="178"/>
      <c r="YH288" s="178"/>
      <c r="YI288" s="178"/>
      <c r="YJ288" s="178"/>
      <c r="YK288" s="178"/>
      <c r="YL288" s="178"/>
      <c r="YM288" s="178"/>
      <c r="YN288" s="178"/>
      <c r="YO288" s="178"/>
      <c r="YP288" s="178"/>
      <c r="YQ288" s="178"/>
      <c r="YR288" s="178"/>
      <c r="YS288" s="178"/>
      <c r="YT288" s="178"/>
      <c r="YU288" s="178"/>
      <c r="YV288" s="178"/>
      <c r="YW288" s="178"/>
      <c r="YX288" s="178"/>
      <c r="YY288" s="178"/>
      <c r="YZ288" s="178"/>
      <c r="ZA288" s="178"/>
      <c r="ZB288" s="178"/>
      <c r="ZC288" s="178"/>
      <c r="ZD288" s="178"/>
      <c r="ZE288" s="178"/>
      <c r="ZF288" s="178"/>
      <c r="ZG288" s="178"/>
      <c r="ZH288" s="178"/>
    </row>
    <row r="289" s="153" customFormat="1" customHeight="1" spans="1:684">
      <c r="A289" s="290" t="s">
        <v>903</v>
      </c>
      <c r="B289" s="109" t="s">
        <v>898</v>
      </c>
      <c r="C289" s="1441" t="s">
        <v>898</v>
      </c>
      <c r="D289" s="1361">
        <f t="shared" si="38"/>
        <v>0</v>
      </c>
      <c r="E289" s="1367">
        <v>1440</v>
      </c>
      <c r="F289" s="1371">
        <f t="shared" si="39"/>
        <v>1440</v>
      </c>
      <c r="G289" s="1427">
        <f t="shared" si="40"/>
        <v>1440</v>
      </c>
      <c r="H289" s="1428">
        <v>1548</v>
      </c>
      <c r="I289" s="1430"/>
      <c r="J289" s="1393">
        <f t="shared" si="41"/>
        <v>0</v>
      </c>
      <c r="K289" s="1431">
        <f t="shared" si="42"/>
        <v>0</v>
      </c>
      <c r="L289" s="152"/>
      <c r="M289" s="152"/>
      <c r="N289" s="152"/>
      <c r="O289" s="152"/>
      <c r="P289" s="152"/>
      <c r="Q289" s="152"/>
      <c r="R289" s="152"/>
      <c r="S289" s="152"/>
      <c r="T289" s="152"/>
      <c r="U289" s="152"/>
      <c r="V289" s="1432"/>
      <c r="W289" s="1432"/>
      <c r="X289" s="1432"/>
      <c r="Y289" s="1432"/>
      <c r="Z289" s="1434"/>
      <c r="AA289" s="1432"/>
      <c r="AB289" s="1432"/>
      <c r="AC289" s="1432"/>
      <c r="AD289" s="1432"/>
      <c r="AE289" s="1432"/>
      <c r="AF289" s="1432"/>
      <c r="AG289" s="1338"/>
      <c r="AH289" s="178">
        <v>108</v>
      </c>
      <c r="AI289" s="1339"/>
      <c r="AJ289" s="1339"/>
      <c r="AK289" s="178"/>
      <c r="AL289" s="1339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8"/>
      <c r="BM289" s="178"/>
      <c r="BN289" s="178"/>
      <c r="BO289" s="178"/>
      <c r="BP289" s="178"/>
      <c r="BQ289" s="178"/>
      <c r="BR289" s="178"/>
      <c r="BS289" s="178"/>
      <c r="BT289" s="178"/>
      <c r="BU289" s="178"/>
      <c r="BV289" s="178"/>
      <c r="BW289" s="178"/>
      <c r="BX289" s="178"/>
      <c r="BY289" s="178"/>
      <c r="BZ289" s="178"/>
      <c r="CA289" s="178"/>
      <c r="CB289" s="178"/>
      <c r="CC289" s="178"/>
      <c r="CD289" s="178"/>
      <c r="CE289" s="178"/>
      <c r="CF289" s="178"/>
      <c r="CG289" s="178"/>
      <c r="CH289" s="178"/>
      <c r="CI289" s="178"/>
      <c r="CJ289" s="178"/>
      <c r="CK289" s="178"/>
      <c r="CL289" s="178"/>
      <c r="CM289" s="178"/>
      <c r="CN289" s="178"/>
      <c r="CO289" s="178"/>
      <c r="CP289" s="178"/>
      <c r="CQ289" s="178"/>
      <c r="CR289" s="1340"/>
      <c r="CS289" s="178"/>
      <c r="CT289" s="178"/>
      <c r="CU289" s="178"/>
      <c r="CV289" s="178"/>
      <c r="CW289" s="178"/>
      <c r="CX289" s="178"/>
      <c r="CY289" s="178"/>
      <c r="CZ289" s="178"/>
      <c r="DA289" s="178"/>
      <c r="DB289" s="178"/>
      <c r="DC289" s="178"/>
      <c r="DD289" s="178"/>
      <c r="DE289" s="178"/>
      <c r="DF289" s="178"/>
      <c r="DG289" s="178"/>
      <c r="DH289" s="178"/>
      <c r="DI289" s="178"/>
      <c r="DJ289" s="178"/>
      <c r="DK289" s="178"/>
      <c r="DL289" s="178"/>
      <c r="DM289" s="178"/>
      <c r="DN289" s="178"/>
      <c r="DO289" s="178"/>
      <c r="DP289" s="178"/>
      <c r="DQ289" s="178"/>
      <c r="DR289" s="178"/>
      <c r="DS289" s="178"/>
      <c r="DT289" s="178"/>
      <c r="DU289" s="178"/>
      <c r="DV289" s="178"/>
      <c r="DW289" s="178"/>
      <c r="DX289" s="178"/>
      <c r="DY289" s="178"/>
      <c r="DZ289" s="178"/>
      <c r="EA289" s="178"/>
      <c r="EB289" s="47"/>
      <c r="EC289" s="178"/>
      <c r="ED289" s="178"/>
      <c r="EE289" s="178"/>
      <c r="EF289" s="178"/>
      <c r="EG289" s="178"/>
      <c r="EH289" s="178"/>
      <c r="EI289" s="178"/>
      <c r="EJ289" s="178"/>
      <c r="EK289" s="178"/>
      <c r="EL289" s="178"/>
      <c r="EM289" s="178"/>
      <c r="EN289" s="178"/>
      <c r="EO289" s="178"/>
      <c r="EP289" s="178"/>
      <c r="EQ289" s="178"/>
      <c r="ER289" s="178"/>
      <c r="ES289" s="178"/>
      <c r="ET289" s="178"/>
      <c r="EU289" s="178"/>
      <c r="EV289" s="178"/>
      <c r="EW289" s="178"/>
      <c r="EX289" s="178"/>
      <c r="EY289" s="178"/>
      <c r="EZ289" s="178"/>
      <c r="FA289" s="178"/>
      <c r="FB289" s="178"/>
      <c r="FC289" s="178"/>
      <c r="FD289" s="178"/>
      <c r="FE289" s="178"/>
      <c r="FF289" s="178"/>
      <c r="FG289" s="178"/>
      <c r="FH289" s="178"/>
      <c r="FI289" s="178"/>
      <c r="FJ289" s="178"/>
      <c r="FK289" s="178"/>
      <c r="FL289" s="178"/>
      <c r="FM289" s="178"/>
      <c r="FN289" s="178"/>
      <c r="FO289" s="178"/>
      <c r="FP289" s="178"/>
      <c r="FQ289" s="178"/>
      <c r="FR289" s="178"/>
      <c r="FS289" s="178"/>
      <c r="FT289" s="178"/>
      <c r="FU289" s="178"/>
      <c r="FV289" s="178"/>
      <c r="FW289" s="178"/>
      <c r="FX289" s="178"/>
      <c r="FY289" s="178"/>
      <c r="FZ289" s="178"/>
      <c r="GA289" s="178"/>
      <c r="GB289" s="178"/>
      <c r="GC289" s="178"/>
      <c r="GD289" s="178"/>
      <c r="GE289" s="178"/>
      <c r="GF289" s="178"/>
      <c r="GG289" s="178"/>
      <c r="GH289" s="178"/>
      <c r="GI289" s="178"/>
      <c r="GJ289" s="178"/>
      <c r="GK289" s="178"/>
      <c r="GL289" s="178"/>
      <c r="GM289" s="178"/>
      <c r="GN289" s="178"/>
      <c r="GO289" s="178"/>
      <c r="GP289" s="178"/>
      <c r="GQ289" s="178"/>
      <c r="GR289" s="178"/>
      <c r="GS289" s="178"/>
      <c r="GT289" s="178"/>
      <c r="GU289" s="178"/>
      <c r="GV289" s="178"/>
      <c r="GW289" s="178"/>
      <c r="GX289" s="178"/>
      <c r="GY289" s="178"/>
      <c r="GZ289" s="178"/>
      <c r="HA289" s="178"/>
      <c r="HB289" s="178"/>
      <c r="HC289" s="178"/>
      <c r="HD289" s="178"/>
      <c r="HE289" s="178"/>
      <c r="HF289" s="178"/>
      <c r="HG289" s="178"/>
      <c r="HH289" s="178"/>
      <c r="HI289" s="178"/>
      <c r="HJ289" s="178"/>
      <c r="HK289" s="178"/>
      <c r="HL289" s="178"/>
      <c r="HM289" s="178"/>
      <c r="HN289" s="178"/>
      <c r="HO289" s="178"/>
      <c r="HP289" s="178"/>
      <c r="HQ289" s="178"/>
      <c r="HR289" s="178"/>
      <c r="HS289" s="178"/>
      <c r="HT289" s="178"/>
      <c r="HU289" s="178"/>
      <c r="HV289" s="178"/>
      <c r="HW289" s="178"/>
      <c r="HX289" s="178"/>
      <c r="HY289" s="178"/>
      <c r="HZ289" s="178"/>
      <c r="IA289" s="178"/>
      <c r="IB289" s="178"/>
      <c r="IC289" s="178"/>
      <c r="ID289" s="178"/>
      <c r="IE289" s="178"/>
      <c r="IF289" s="178"/>
      <c r="IG289" s="178"/>
      <c r="IH289" s="178"/>
      <c r="II289" s="178"/>
      <c r="IJ289" s="178"/>
      <c r="IK289" s="178"/>
      <c r="IL289" s="178"/>
      <c r="IM289" s="178"/>
      <c r="IN289" s="178"/>
      <c r="IO289" s="178"/>
      <c r="IP289" s="178"/>
      <c r="IQ289" s="178"/>
      <c r="IR289" s="178"/>
      <c r="IS289" s="178"/>
      <c r="IT289" s="178"/>
      <c r="IU289" s="178"/>
      <c r="IV289" s="178"/>
      <c r="IW289" s="178"/>
      <c r="IX289" s="178"/>
      <c r="IY289" s="178"/>
      <c r="IZ289" s="178"/>
      <c r="JA289" s="178"/>
      <c r="JB289" s="178"/>
      <c r="JC289" s="178"/>
      <c r="JD289" s="178"/>
      <c r="JE289" s="178"/>
      <c r="JF289" s="178"/>
      <c r="JG289" s="178"/>
      <c r="JH289" s="178"/>
      <c r="JI289" s="178"/>
      <c r="JJ289" s="178"/>
      <c r="JK289" s="178"/>
      <c r="JL289" s="178"/>
      <c r="JM289" s="178"/>
      <c r="JN289" s="178"/>
      <c r="JO289" s="178"/>
      <c r="JP289" s="178"/>
      <c r="JQ289" s="178"/>
      <c r="JR289" s="178"/>
      <c r="JS289" s="178"/>
      <c r="JT289" s="178"/>
      <c r="JU289" s="178"/>
      <c r="JV289" s="178"/>
      <c r="JW289" s="178"/>
      <c r="JX289" s="178"/>
      <c r="JY289" s="178"/>
      <c r="JZ289" s="178"/>
      <c r="KA289" s="178"/>
      <c r="KB289" s="178"/>
      <c r="KC289" s="178"/>
      <c r="KD289" s="178"/>
      <c r="KE289" s="178"/>
      <c r="KF289" s="178"/>
      <c r="KG289" s="178"/>
      <c r="KH289" s="178"/>
      <c r="KI289" s="178"/>
      <c r="KJ289" s="178"/>
      <c r="KK289" s="178"/>
      <c r="KL289" s="178"/>
      <c r="KM289" s="178"/>
      <c r="KN289" s="178"/>
      <c r="KO289" s="178"/>
      <c r="KP289" s="178"/>
      <c r="KQ289" s="178"/>
      <c r="KR289" s="178"/>
      <c r="KS289" s="178"/>
      <c r="KT289" s="178"/>
      <c r="KU289" s="178"/>
      <c r="KV289" s="178"/>
      <c r="KW289" s="178"/>
      <c r="KX289" s="178"/>
      <c r="KY289" s="178"/>
      <c r="KZ289" s="178"/>
      <c r="LA289" s="178"/>
      <c r="LB289" s="178"/>
      <c r="LC289" s="178"/>
      <c r="LD289" s="178"/>
      <c r="LE289" s="178"/>
      <c r="LF289" s="178"/>
      <c r="LG289" s="178"/>
      <c r="LH289" s="178"/>
      <c r="LI289" s="178"/>
      <c r="LJ289" s="178"/>
      <c r="LK289" s="178"/>
      <c r="LL289" s="178"/>
      <c r="LM289" s="178"/>
      <c r="LN289" s="178"/>
      <c r="LO289" s="178"/>
      <c r="LP289" s="178"/>
      <c r="LQ289" s="178"/>
      <c r="LR289" s="178"/>
      <c r="LS289" s="178"/>
      <c r="LT289" s="178"/>
      <c r="LU289" s="178"/>
      <c r="LV289" s="178"/>
      <c r="LW289" s="178"/>
      <c r="LX289" s="178"/>
      <c r="LY289" s="178"/>
      <c r="LZ289" s="178"/>
      <c r="MA289" s="178"/>
      <c r="MB289" s="178"/>
      <c r="MC289" s="178"/>
      <c r="MD289" s="178"/>
      <c r="ME289" s="178"/>
      <c r="MF289" s="178"/>
      <c r="MG289" s="178"/>
      <c r="MH289" s="178"/>
      <c r="MI289" s="178"/>
      <c r="MJ289" s="178"/>
      <c r="MK289" s="178"/>
      <c r="ML289" s="178"/>
      <c r="MM289" s="178"/>
      <c r="MN289" s="178"/>
      <c r="MO289" s="178"/>
      <c r="MP289" s="178"/>
      <c r="MQ289" s="178"/>
      <c r="MR289" s="178"/>
      <c r="MS289" s="178"/>
      <c r="MT289" s="178"/>
      <c r="MU289" s="178"/>
      <c r="MV289" s="178"/>
      <c r="MW289" s="178"/>
      <c r="MX289" s="178"/>
      <c r="MY289" s="178"/>
      <c r="MZ289" s="178"/>
      <c r="NA289" s="178"/>
      <c r="NB289" s="178"/>
      <c r="NC289" s="178"/>
      <c r="ND289" s="178"/>
      <c r="NE289" s="178"/>
      <c r="NF289" s="178"/>
      <c r="NG289" s="178"/>
      <c r="NH289" s="178"/>
      <c r="NI289" s="178"/>
      <c r="NJ289" s="178"/>
      <c r="NK289" s="178"/>
      <c r="NL289" s="178"/>
      <c r="NM289" s="178"/>
      <c r="NN289" s="178"/>
      <c r="NO289" s="178"/>
      <c r="NP289" s="178"/>
      <c r="NQ289" s="178"/>
      <c r="NR289" s="178"/>
      <c r="NS289" s="178"/>
      <c r="NT289" s="178"/>
      <c r="NU289" s="178"/>
      <c r="NV289" s="178"/>
      <c r="NW289" s="178"/>
      <c r="NX289" s="178"/>
      <c r="NY289" s="178"/>
      <c r="NZ289" s="178"/>
      <c r="OA289" s="178"/>
      <c r="OB289" s="178"/>
      <c r="OC289" s="178"/>
      <c r="OD289" s="178"/>
      <c r="OE289" s="178"/>
      <c r="OF289" s="178"/>
      <c r="OG289" s="178"/>
      <c r="OH289" s="178"/>
      <c r="OI289" s="178"/>
      <c r="OJ289" s="178"/>
      <c r="OK289" s="178"/>
      <c r="OL289" s="178"/>
      <c r="OM289" s="178"/>
      <c r="ON289" s="178"/>
      <c r="OO289" s="178"/>
      <c r="OP289" s="178"/>
      <c r="OQ289" s="178"/>
      <c r="OR289" s="178"/>
      <c r="OS289" s="178"/>
      <c r="OT289" s="178"/>
      <c r="OU289" s="178"/>
      <c r="OV289" s="178"/>
      <c r="OW289" s="178"/>
      <c r="OX289" s="178"/>
      <c r="OY289" s="178"/>
      <c r="OZ289" s="178"/>
      <c r="PA289" s="178"/>
      <c r="PB289" s="178"/>
      <c r="PC289" s="178"/>
      <c r="PD289" s="178"/>
      <c r="PE289" s="178"/>
      <c r="PF289" s="178"/>
      <c r="PG289" s="178"/>
      <c r="PH289" s="178"/>
      <c r="PI289" s="178"/>
      <c r="PJ289" s="178"/>
      <c r="PK289" s="178"/>
      <c r="PL289" s="178"/>
      <c r="PM289" s="178"/>
      <c r="PN289" s="178"/>
      <c r="PO289" s="178"/>
      <c r="PP289" s="178"/>
      <c r="PQ289" s="178"/>
      <c r="PR289" s="178"/>
      <c r="PS289" s="178"/>
      <c r="PT289" s="178"/>
      <c r="PU289" s="178"/>
      <c r="PV289" s="178"/>
      <c r="PW289" s="178"/>
      <c r="PX289" s="178"/>
      <c r="PY289" s="178"/>
      <c r="PZ289" s="178"/>
      <c r="QA289" s="178"/>
      <c r="QB289" s="178"/>
      <c r="QC289" s="178"/>
      <c r="QD289" s="178"/>
      <c r="QE289" s="178"/>
      <c r="QF289" s="178"/>
      <c r="QG289" s="178"/>
      <c r="QH289" s="178"/>
      <c r="QI289" s="178"/>
      <c r="QJ289" s="178"/>
      <c r="QK289" s="178"/>
      <c r="QL289" s="178"/>
      <c r="QM289" s="178"/>
      <c r="QN289" s="178"/>
      <c r="QO289" s="178"/>
      <c r="QP289" s="178"/>
      <c r="QQ289" s="178"/>
      <c r="QR289" s="178"/>
      <c r="QS289" s="178"/>
      <c r="QT289" s="178"/>
      <c r="QU289" s="178"/>
      <c r="QV289" s="178"/>
      <c r="QW289" s="178"/>
      <c r="QX289" s="178"/>
      <c r="QY289" s="178"/>
      <c r="QZ289" s="178"/>
      <c r="RA289" s="178"/>
      <c r="RB289" s="178"/>
      <c r="RC289" s="178"/>
      <c r="RD289" s="178"/>
      <c r="RE289" s="178"/>
      <c r="RF289" s="178"/>
      <c r="RG289" s="178"/>
      <c r="RH289" s="178"/>
      <c r="RI289" s="178"/>
      <c r="RJ289" s="178"/>
      <c r="RK289" s="178"/>
      <c r="RL289" s="178"/>
      <c r="RM289" s="178"/>
      <c r="RN289" s="178"/>
      <c r="RO289" s="178"/>
      <c r="RP289" s="178"/>
      <c r="RQ289" s="178"/>
      <c r="RR289" s="178"/>
      <c r="RS289" s="178"/>
      <c r="RT289" s="178"/>
      <c r="RU289" s="178"/>
      <c r="RV289" s="178"/>
      <c r="RW289" s="178"/>
      <c r="RX289" s="178"/>
      <c r="RY289" s="178"/>
      <c r="RZ289" s="178"/>
      <c r="SA289" s="178"/>
      <c r="SB289" s="178"/>
      <c r="SC289" s="178"/>
      <c r="SD289" s="178"/>
      <c r="SE289" s="178"/>
      <c r="SF289" s="178"/>
      <c r="SG289" s="178"/>
      <c r="SH289" s="178"/>
      <c r="SI289" s="178"/>
      <c r="SJ289" s="178"/>
      <c r="SK289" s="178"/>
      <c r="SL289" s="178"/>
      <c r="SM289" s="178"/>
      <c r="SN289" s="178"/>
      <c r="SO289" s="178"/>
      <c r="SP289" s="178"/>
      <c r="SQ289" s="178"/>
      <c r="SR289" s="178"/>
      <c r="SS289" s="178"/>
      <c r="ST289" s="178"/>
      <c r="SU289" s="178"/>
      <c r="SV289" s="178"/>
      <c r="SW289" s="178"/>
      <c r="SX289" s="178"/>
      <c r="SY289" s="178"/>
      <c r="SZ289" s="178"/>
      <c r="TA289" s="178"/>
      <c r="TB289" s="178"/>
      <c r="TC289" s="178"/>
      <c r="TD289" s="178"/>
      <c r="TE289" s="178"/>
      <c r="TF289" s="178"/>
      <c r="TG289" s="178"/>
      <c r="TH289" s="178"/>
      <c r="TI289" s="178"/>
      <c r="TJ289" s="178"/>
      <c r="TK289" s="178"/>
      <c r="TL289" s="178"/>
      <c r="TM289" s="178"/>
      <c r="TN289" s="178"/>
      <c r="TO289" s="178"/>
      <c r="TP289" s="178"/>
      <c r="TQ289" s="178"/>
      <c r="TR289" s="178"/>
      <c r="TS289" s="178"/>
      <c r="TT289" s="178"/>
      <c r="TU289" s="178"/>
      <c r="TV289" s="178"/>
      <c r="TW289" s="178"/>
      <c r="TX289" s="178"/>
      <c r="TY289" s="178"/>
      <c r="TZ289" s="178"/>
      <c r="UA289" s="178"/>
      <c r="UB289" s="178"/>
      <c r="UC289" s="178"/>
      <c r="UD289" s="178"/>
      <c r="UE289" s="178"/>
      <c r="UF289" s="178"/>
      <c r="UG289" s="178"/>
      <c r="UH289" s="178"/>
      <c r="UI289" s="178"/>
      <c r="UJ289" s="178"/>
      <c r="UK289" s="178"/>
      <c r="UL289" s="178"/>
      <c r="UM289" s="178"/>
      <c r="UN289" s="178"/>
      <c r="UO289" s="178"/>
      <c r="UP289" s="178"/>
      <c r="UQ289" s="178"/>
      <c r="UR289" s="178"/>
      <c r="US289" s="178"/>
      <c r="UT289" s="178"/>
      <c r="UU289" s="178"/>
      <c r="UV289" s="178"/>
      <c r="UW289" s="178"/>
      <c r="UX289" s="178"/>
      <c r="UY289" s="178"/>
      <c r="UZ289" s="178"/>
      <c r="VA289" s="178"/>
      <c r="VB289" s="178"/>
      <c r="VC289" s="178"/>
      <c r="VD289" s="178"/>
      <c r="VE289" s="178"/>
      <c r="VF289" s="178"/>
      <c r="VG289" s="178"/>
      <c r="VH289" s="178"/>
      <c r="VI289" s="178"/>
      <c r="VJ289" s="178"/>
      <c r="VK289" s="178"/>
      <c r="VL289" s="178"/>
      <c r="VM289" s="178"/>
      <c r="VN289" s="178"/>
      <c r="VO289" s="178"/>
      <c r="VP289" s="178"/>
      <c r="VQ289" s="178"/>
      <c r="VR289" s="178"/>
      <c r="VS289" s="178"/>
      <c r="VT289" s="178"/>
      <c r="VU289" s="178"/>
      <c r="VV289" s="178"/>
      <c r="VW289" s="178"/>
      <c r="VX289" s="178"/>
      <c r="VY289" s="178"/>
      <c r="VZ289" s="178"/>
      <c r="WA289" s="178"/>
      <c r="WB289" s="178"/>
      <c r="WC289" s="178"/>
      <c r="WD289" s="178"/>
      <c r="WE289" s="178"/>
      <c r="WF289" s="178"/>
      <c r="WG289" s="178"/>
      <c r="WH289" s="178"/>
      <c r="WI289" s="178"/>
      <c r="WJ289" s="178"/>
      <c r="WK289" s="178"/>
      <c r="WL289" s="178"/>
      <c r="WM289" s="178"/>
      <c r="WN289" s="178"/>
      <c r="WO289" s="178"/>
      <c r="WP289" s="178"/>
      <c r="WQ289" s="178"/>
      <c r="WR289" s="178"/>
      <c r="WS289" s="178"/>
      <c r="WT289" s="178"/>
      <c r="WU289" s="178"/>
      <c r="WV289" s="178"/>
      <c r="WW289" s="178"/>
      <c r="WX289" s="178"/>
      <c r="WY289" s="178"/>
      <c r="WZ289" s="178"/>
      <c r="XA289" s="178"/>
      <c r="XB289" s="178"/>
      <c r="XC289" s="178"/>
      <c r="XD289" s="178"/>
      <c r="XE289" s="178"/>
      <c r="XF289" s="178"/>
      <c r="XG289" s="178"/>
      <c r="XH289" s="178"/>
      <c r="XI289" s="178"/>
      <c r="XJ289" s="178"/>
      <c r="XK289" s="178"/>
      <c r="XL289" s="178"/>
      <c r="XM289" s="178"/>
      <c r="XN289" s="178"/>
      <c r="XO289" s="178"/>
      <c r="XP289" s="178"/>
      <c r="XQ289" s="178"/>
      <c r="XR289" s="178"/>
      <c r="XS289" s="178"/>
      <c r="XT289" s="178"/>
      <c r="XU289" s="178"/>
      <c r="XV289" s="178"/>
      <c r="XW289" s="178"/>
      <c r="XX289" s="178"/>
      <c r="XY289" s="178"/>
      <c r="XZ289" s="178"/>
      <c r="YA289" s="178"/>
      <c r="YB289" s="178"/>
      <c r="YC289" s="178"/>
      <c r="YD289" s="178"/>
      <c r="YE289" s="178"/>
      <c r="YF289" s="178"/>
      <c r="YG289" s="178"/>
      <c r="YH289" s="178"/>
      <c r="YI289" s="178"/>
      <c r="YJ289" s="178"/>
      <c r="YK289" s="178"/>
      <c r="YL289" s="178"/>
      <c r="YM289" s="178"/>
      <c r="YN289" s="178"/>
      <c r="YO289" s="178"/>
      <c r="YP289" s="178"/>
      <c r="YQ289" s="178"/>
      <c r="YR289" s="178"/>
      <c r="YS289" s="178"/>
      <c r="YT289" s="178"/>
      <c r="YU289" s="178"/>
      <c r="YV289" s="178"/>
      <c r="YW289" s="178"/>
      <c r="YX289" s="178"/>
      <c r="YY289" s="178"/>
      <c r="YZ289" s="178"/>
      <c r="ZA289" s="178"/>
      <c r="ZB289" s="178"/>
      <c r="ZC289" s="178"/>
      <c r="ZD289" s="178"/>
      <c r="ZE289" s="178"/>
      <c r="ZF289" s="178"/>
      <c r="ZG289" s="178"/>
      <c r="ZH289" s="178"/>
    </row>
    <row r="290" s="153" customFormat="1" customHeight="1" spans="1:684">
      <c r="A290" s="290" t="s">
        <v>904</v>
      </c>
      <c r="B290" s="109" t="s">
        <v>898</v>
      </c>
      <c r="C290" s="1441" t="s">
        <v>898</v>
      </c>
      <c r="D290" s="1361">
        <f t="shared" si="38"/>
        <v>0</v>
      </c>
      <c r="E290" s="1367">
        <v>1000</v>
      </c>
      <c r="F290" s="1371">
        <f t="shared" si="39"/>
        <v>1000</v>
      </c>
      <c r="G290" s="1427">
        <f t="shared" si="40"/>
        <v>1000</v>
      </c>
      <c r="H290" s="1428">
        <v>1000</v>
      </c>
      <c r="I290" s="1430"/>
      <c r="J290" s="1393">
        <f t="shared" si="41"/>
        <v>0</v>
      </c>
      <c r="K290" s="1431">
        <f t="shared" si="42"/>
        <v>0</v>
      </c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432"/>
      <c r="W290" s="1432"/>
      <c r="X290" s="1432"/>
      <c r="Y290" s="1432"/>
      <c r="Z290" s="1434"/>
      <c r="AA290" s="1432"/>
      <c r="AB290" s="1432"/>
      <c r="AC290" s="1432"/>
      <c r="AD290" s="1432"/>
      <c r="AE290" s="1432"/>
      <c r="AF290" s="1432"/>
      <c r="AG290" s="1338"/>
      <c r="AH290" s="178"/>
      <c r="AI290" s="1339"/>
      <c r="AJ290" s="1339"/>
      <c r="AK290" s="178"/>
      <c r="AL290" s="1339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8"/>
      <c r="CD290" s="178"/>
      <c r="CE290" s="178"/>
      <c r="CF290" s="178"/>
      <c r="CG290" s="178"/>
      <c r="CH290" s="178"/>
      <c r="CI290" s="178"/>
      <c r="CJ290" s="178"/>
      <c r="CK290" s="178"/>
      <c r="CL290" s="178"/>
      <c r="CM290" s="178"/>
      <c r="CN290" s="178"/>
      <c r="CO290" s="178"/>
      <c r="CP290" s="178"/>
      <c r="CQ290" s="178"/>
      <c r="CR290" s="1340"/>
      <c r="CS290" s="178"/>
      <c r="CT290" s="178"/>
      <c r="CU290" s="178"/>
      <c r="CV290" s="178"/>
      <c r="CW290" s="178"/>
      <c r="CX290" s="178"/>
      <c r="CY290" s="178"/>
      <c r="CZ290" s="178"/>
      <c r="DA290" s="178"/>
      <c r="DB290" s="178"/>
      <c r="DC290" s="178"/>
      <c r="DD290" s="178"/>
      <c r="DE290" s="178"/>
      <c r="DF290" s="178"/>
      <c r="DG290" s="178"/>
      <c r="DH290" s="178"/>
      <c r="DI290" s="178"/>
      <c r="DJ290" s="178"/>
      <c r="DK290" s="178"/>
      <c r="DL290" s="178"/>
      <c r="DM290" s="178"/>
      <c r="DN290" s="178"/>
      <c r="DO290" s="178"/>
      <c r="DP290" s="178"/>
      <c r="DQ290" s="178"/>
      <c r="DR290" s="178"/>
      <c r="DS290" s="178"/>
      <c r="DT290" s="178"/>
      <c r="DU290" s="178"/>
      <c r="DV290" s="178"/>
      <c r="DW290" s="178"/>
      <c r="DX290" s="178"/>
      <c r="DY290" s="178"/>
      <c r="DZ290" s="178"/>
      <c r="EA290" s="178"/>
      <c r="EB290" s="47"/>
      <c r="EC290" s="178"/>
      <c r="ED290" s="178"/>
      <c r="EE290" s="178"/>
      <c r="EF290" s="178"/>
      <c r="EG290" s="178"/>
      <c r="EH290" s="178"/>
      <c r="EI290" s="178"/>
      <c r="EJ290" s="178"/>
      <c r="EK290" s="178"/>
      <c r="EL290" s="178"/>
      <c r="EM290" s="178"/>
      <c r="EN290" s="178"/>
      <c r="EO290" s="178"/>
      <c r="EP290" s="178"/>
      <c r="EQ290" s="178"/>
      <c r="ER290" s="178"/>
      <c r="ES290" s="178"/>
      <c r="ET290" s="178"/>
      <c r="EU290" s="178"/>
      <c r="EV290" s="178"/>
      <c r="EW290" s="178"/>
      <c r="EX290" s="178"/>
      <c r="EY290" s="178"/>
      <c r="EZ290" s="178"/>
      <c r="FA290" s="178"/>
      <c r="FB290" s="178"/>
      <c r="FC290" s="178"/>
      <c r="FD290" s="178"/>
      <c r="FE290" s="178"/>
      <c r="FF290" s="178"/>
      <c r="FG290" s="178"/>
      <c r="FH290" s="178"/>
      <c r="FI290" s="178"/>
      <c r="FJ290" s="178"/>
      <c r="FK290" s="178"/>
      <c r="FL290" s="178"/>
      <c r="FM290" s="178"/>
      <c r="FN290" s="178"/>
      <c r="FO290" s="178"/>
      <c r="FP290" s="178"/>
      <c r="FQ290" s="178"/>
      <c r="FR290" s="178"/>
      <c r="FS290" s="178"/>
      <c r="FT290" s="178"/>
      <c r="FU290" s="178"/>
      <c r="FV290" s="178"/>
      <c r="FW290" s="178"/>
      <c r="FX290" s="178"/>
      <c r="FY290" s="178"/>
      <c r="FZ290" s="178"/>
      <c r="GA290" s="178"/>
      <c r="GB290" s="178"/>
      <c r="GC290" s="178"/>
      <c r="GD290" s="178"/>
      <c r="GE290" s="178"/>
      <c r="GF290" s="178"/>
      <c r="GG290" s="178"/>
      <c r="GH290" s="178"/>
      <c r="GI290" s="178"/>
      <c r="GJ290" s="178"/>
      <c r="GK290" s="178"/>
      <c r="GL290" s="178"/>
      <c r="GM290" s="178"/>
      <c r="GN290" s="178"/>
      <c r="GO290" s="178"/>
      <c r="GP290" s="178"/>
      <c r="GQ290" s="178"/>
      <c r="GR290" s="178"/>
      <c r="GS290" s="178"/>
      <c r="GT290" s="178"/>
      <c r="GU290" s="178"/>
      <c r="GV290" s="178"/>
      <c r="GW290" s="178"/>
      <c r="GX290" s="178"/>
      <c r="GY290" s="178"/>
      <c r="GZ290" s="178"/>
      <c r="HA290" s="178"/>
      <c r="HB290" s="178"/>
      <c r="HC290" s="178"/>
      <c r="HD290" s="178"/>
      <c r="HE290" s="178"/>
      <c r="HF290" s="178"/>
      <c r="HG290" s="178"/>
      <c r="HH290" s="178"/>
      <c r="HI290" s="178"/>
      <c r="HJ290" s="178"/>
      <c r="HK290" s="178"/>
      <c r="HL290" s="178"/>
      <c r="HM290" s="178"/>
      <c r="HN290" s="178"/>
      <c r="HO290" s="178"/>
      <c r="HP290" s="178"/>
      <c r="HQ290" s="178"/>
      <c r="HR290" s="178"/>
      <c r="HS290" s="178"/>
      <c r="HT290" s="178"/>
      <c r="HU290" s="178"/>
      <c r="HV290" s="178"/>
      <c r="HW290" s="178"/>
      <c r="HX290" s="178"/>
      <c r="HY290" s="178"/>
      <c r="HZ290" s="178"/>
      <c r="IA290" s="178"/>
      <c r="IB290" s="178"/>
      <c r="IC290" s="178"/>
      <c r="ID290" s="178"/>
      <c r="IE290" s="178"/>
      <c r="IF290" s="178"/>
      <c r="IG290" s="178"/>
      <c r="IH290" s="178"/>
      <c r="II290" s="178"/>
      <c r="IJ290" s="178"/>
      <c r="IK290" s="178"/>
      <c r="IL290" s="178"/>
      <c r="IM290" s="178"/>
      <c r="IN290" s="178"/>
      <c r="IO290" s="178"/>
      <c r="IP290" s="178"/>
      <c r="IQ290" s="178"/>
      <c r="IR290" s="178"/>
      <c r="IS290" s="178"/>
      <c r="IT290" s="178"/>
      <c r="IU290" s="178"/>
      <c r="IV290" s="178"/>
      <c r="IW290" s="178"/>
      <c r="IX290" s="178"/>
      <c r="IY290" s="178"/>
      <c r="IZ290" s="178"/>
      <c r="JA290" s="178"/>
      <c r="JB290" s="178"/>
      <c r="JC290" s="178"/>
      <c r="JD290" s="178"/>
      <c r="JE290" s="178"/>
      <c r="JF290" s="178"/>
      <c r="JG290" s="178"/>
      <c r="JH290" s="178"/>
      <c r="JI290" s="178"/>
      <c r="JJ290" s="178"/>
      <c r="JK290" s="178"/>
      <c r="JL290" s="178"/>
      <c r="JM290" s="178"/>
      <c r="JN290" s="178"/>
      <c r="JO290" s="178"/>
      <c r="JP290" s="178"/>
      <c r="JQ290" s="178"/>
      <c r="JR290" s="178"/>
      <c r="JS290" s="178"/>
      <c r="JT290" s="178"/>
      <c r="JU290" s="178"/>
      <c r="JV290" s="178"/>
      <c r="JW290" s="178"/>
      <c r="JX290" s="178"/>
      <c r="JY290" s="178"/>
      <c r="JZ290" s="178"/>
      <c r="KA290" s="178"/>
      <c r="KB290" s="178"/>
      <c r="KC290" s="178"/>
      <c r="KD290" s="178"/>
      <c r="KE290" s="178"/>
      <c r="KF290" s="178"/>
      <c r="KG290" s="178"/>
      <c r="KH290" s="178"/>
      <c r="KI290" s="178"/>
      <c r="KJ290" s="178"/>
      <c r="KK290" s="178"/>
      <c r="KL290" s="178"/>
      <c r="KM290" s="178"/>
      <c r="KN290" s="178"/>
      <c r="KO290" s="178"/>
      <c r="KP290" s="178"/>
      <c r="KQ290" s="178"/>
      <c r="KR290" s="178"/>
      <c r="KS290" s="178"/>
      <c r="KT290" s="178"/>
      <c r="KU290" s="178"/>
      <c r="KV290" s="178"/>
      <c r="KW290" s="178"/>
      <c r="KX290" s="178"/>
      <c r="KY290" s="178"/>
      <c r="KZ290" s="178"/>
      <c r="LA290" s="178"/>
      <c r="LB290" s="178"/>
      <c r="LC290" s="178"/>
      <c r="LD290" s="178"/>
      <c r="LE290" s="178"/>
      <c r="LF290" s="178"/>
      <c r="LG290" s="178"/>
      <c r="LH290" s="178"/>
      <c r="LI290" s="178"/>
      <c r="LJ290" s="178"/>
      <c r="LK290" s="178"/>
      <c r="LL290" s="178"/>
      <c r="LM290" s="178"/>
      <c r="LN290" s="178"/>
      <c r="LO290" s="178"/>
      <c r="LP290" s="178"/>
      <c r="LQ290" s="178"/>
      <c r="LR290" s="178"/>
      <c r="LS290" s="178"/>
      <c r="LT290" s="178"/>
      <c r="LU290" s="178"/>
      <c r="LV290" s="178"/>
      <c r="LW290" s="178"/>
      <c r="LX290" s="178"/>
      <c r="LY290" s="178"/>
      <c r="LZ290" s="178"/>
      <c r="MA290" s="178"/>
      <c r="MB290" s="178"/>
      <c r="MC290" s="178"/>
      <c r="MD290" s="178"/>
      <c r="ME290" s="178"/>
      <c r="MF290" s="178"/>
      <c r="MG290" s="178"/>
      <c r="MH290" s="178"/>
      <c r="MI290" s="178"/>
      <c r="MJ290" s="178"/>
      <c r="MK290" s="178"/>
      <c r="ML290" s="178"/>
      <c r="MM290" s="178"/>
      <c r="MN290" s="178"/>
      <c r="MO290" s="178"/>
      <c r="MP290" s="178"/>
      <c r="MQ290" s="178"/>
      <c r="MR290" s="178"/>
      <c r="MS290" s="178"/>
      <c r="MT290" s="178"/>
      <c r="MU290" s="178"/>
      <c r="MV290" s="178"/>
      <c r="MW290" s="178"/>
      <c r="MX290" s="178"/>
      <c r="MY290" s="178"/>
      <c r="MZ290" s="178"/>
      <c r="NA290" s="178"/>
      <c r="NB290" s="178"/>
      <c r="NC290" s="178"/>
      <c r="ND290" s="178"/>
      <c r="NE290" s="178"/>
      <c r="NF290" s="178"/>
      <c r="NG290" s="178"/>
      <c r="NH290" s="178"/>
      <c r="NI290" s="178"/>
      <c r="NJ290" s="178"/>
      <c r="NK290" s="178"/>
      <c r="NL290" s="178"/>
      <c r="NM290" s="178"/>
      <c r="NN290" s="178"/>
      <c r="NO290" s="178"/>
      <c r="NP290" s="178"/>
      <c r="NQ290" s="178"/>
      <c r="NR290" s="178"/>
      <c r="NS290" s="178"/>
      <c r="NT290" s="178"/>
      <c r="NU290" s="178"/>
      <c r="NV290" s="178"/>
      <c r="NW290" s="178"/>
      <c r="NX290" s="178"/>
      <c r="NY290" s="178"/>
      <c r="NZ290" s="178"/>
      <c r="OA290" s="178"/>
      <c r="OB290" s="178"/>
      <c r="OC290" s="178"/>
      <c r="OD290" s="178"/>
      <c r="OE290" s="178"/>
      <c r="OF290" s="178"/>
      <c r="OG290" s="178"/>
      <c r="OH290" s="178"/>
      <c r="OI290" s="178"/>
      <c r="OJ290" s="178"/>
      <c r="OK290" s="178"/>
      <c r="OL290" s="178"/>
      <c r="OM290" s="178"/>
      <c r="ON290" s="178"/>
      <c r="OO290" s="178"/>
      <c r="OP290" s="178"/>
      <c r="OQ290" s="178"/>
      <c r="OR290" s="178"/>
      <c r="OS290" s="178"/>
      <c r="OT290" s="178"/>
      <c r="OU290" s="178"/>
      <c r="OV290" s="178"/>
      <c r="OW290" s="178"/>
      <c r="OX290" s="178"/>
      <c r="OY290" s="178"/>
      <c r="OZ290" s="178"/>
      <c r="PA290" s="178"/>
      <c r="PB290" s="178"/>
      <c r="PC290" s="178"/>
      <c r="PD290" s="178"/>
      <c r="PE290" s="178"/>
      <c r="PF290" s="178"/>
      <c r="PG290" s="178"/>
      <c r="PH290" s="178"/>
      <c r="PI290" s="178"/>
      <c r="PJ290" s="178"/>
      <c r="PK290" s="178"/>
      <c r="PL290" s="178"/>
      <c r="PM290" s="178"/>
      <c r="PN290" s="178"/>
      <c r="PO290" s="178"/>
      <c r="PP290" s="178"/>
      <c r="PQ290" s="178"/>
      <c r="PR290" s="178"/>
      <c r="PS290" s="178"/>
      <c r="PT290" s="178"/>
      <c r="PU290" s="178"/>
      <c r="PV290" s="178"/>
      <c r="PW290" s="178"/>
      <c r="PX290" s="178"/>
      <c r="PY290" s="178"/>
      <c r="PZ290" s="178"/>
      <c r="QA290" s="178"/>
      <c r="QB290" s="178"/>
      <c r="QC290" s="178"/>
      <c r="QD290" s="178"/>
      <c r="QE290" s="178"/>
      <c r="QF290" s="178"/>
      <c r="QG290" s="178"/>
      <c r="QH290" s="178"/>
      <c r="QI290" s="178"/>
      <c r="QJ290" s="178"/>
      <c r="QK290" s="178"/>
      <c r="QL290" s="178"/>
      <c r="QM290" s="178"/>
      <c r="QN290" s="178"/>
      <c r="QO290" s="178"/>
      <c r="QP290" s="178"/>
      <c r="QQ290" s="178"/>
      <c r="QR290" s="178"/>
      <c r="QS290" s="178"/>
      <c r="QT290" s="178"/>
      <c r="QU290" s="178"/>
      <c r="QV290" s="178"/>
      <c r="QW290" s="178"/>
      <c r="QX290" s="178"/>
      <c r="QY290" s="178"/>
      <c r="QZ290" s="178"/>
      <c r="RA290" s="178"/>
      <c r="RB290" s="178"/>
      <c r="RC290" s="178"/>
      <c r="RD290" s="178"/>
      <c r="RE290" s="178"/>
      <c r="RF290" s="178"/>
      <c r="RG290" s="178"/>
      <c r="RH290" s="178"/>
      <c r="RI290" s="178"/>
      <c r="RJ290" s="178"/>
      <c r="RK290" s="178"/>
      <c r="RL290" s="178"/>
      <c r="RM290" s="178"/>
      <c r="RN290" s="178"/>
      <c r="RO290" s="178"/>
      <c r="RP290" s="178"/>
      <c r="RQ290" s="178"/>
      <c r="RR290" s="178"/>
      <c r="RS290" s="178"/>
      <c r="RT290" s="178"/>
      <c r="RU290" s="178"/>
      <c r="RV290" s="178"/>
      <c r="RW290" s="178"/>
      <c r="RX290" s="178"/>
      <c r="RY290" s="178"/>
      <c r="RZ290" s="178"/>
      <c r="SA290" s="178"/>
      <c r="SB290" s="178"/>
      <c r="SC290" s="178"/>
      <c r="SD290" s="178"/>
      <c r="SE290" s="178"/>
      <c r="SF290" s="178"/>
      <c r="SG290" s="178"/>
      <c r="SH290" s="178"/>
      <c r="SI290" s="178"/>
      <c r="SJ290" s="178"/>
      <c r="SK290" s="178"/>
      <c r="SL290" s="178"/>
      <c r="SM290" s="178"/>
      <c r="SN290" s="178"/>
      <c r="SO290" s="178"/>
      <c r="SP290" s="178"/>
      <c r="SQ290" s="178"/>
      <c r="SR290" s="178"/>
      <c r="SS290" s="178"/>
      <c r="ST290" s="178"/>
      <c r="SU290" s="178"/>
      <c r="SV290" s="178"/>
      <c r="SW290" s="178"/>
      <c r="SX290" s="178"/>
      <c r="SY290" s="178"/>
      <c r="SZ290" s="178"/>
      <c r="TA290" s="178"/>
      <c r="TB290" s="178"/>
      <c r="TC290" s="178"/>
      <c r="TD290" s="178"/>
      <c r="TE290" s="178"/>
      <c r="TF290" s="178"/>
      <c r="TG290" s="178"/>
      <c r="TH290" s="178"/>
      <c r="TI290" s="178"/>
      <c r="TJ290" s="178"/>
      <c r="TK290" s="178"/>
      <c r="TL290" s="178"/>
      <c r="TM290" s="178"/>
      <c r="TN290" s="178"/>
      <c r="TO290" s="178"/>
      <c r="TP290" s="178"/>
      <c r="TQ290" s="178"/>
      <c r="TR290" s="178"/>
      <c r="TS290" s="178"/>
      <c r="TT290" s="178"/>
      <c r="TU290" s="178"/>
      <c r="TV290" s="178"/>
      <c r="TW290" s="178"/>
      <c r="TX290" s="178"/>
      <c r="TY290" s="178"/>
      <c r="TZ290" s="178"/>
      <c r="UA290" s="178"/>
      <c r="UB290" s="178"/>
      <c r="UC290" s="178"/>
      <c r="UD290" s="178"/>
      <c r="UE290" s="178"/>
      <c r="UF290" s="178"/>
      <c r="UG290" s="178"/>
      <c r="UH290" s="178"/>
      <c r="UI290" s="178"/>
      <c r="UJ290" s="178"/>
      <c r="UK290" s="178"/>
      <c r="UL290" s="178"/>
      <c r="UM290" s="178"/>
      <c r="UN290" s="178"/>
      <c r="UO290" s="178"/>
      <c r="UP290" s="178"/>
      <c r="UQ290" s="178"/>
      <c r="UR290" s="178"/>
      <c r="US290" s="178"/>
      <c r="UT290" s="178"/>
      <c r="UU290" s="178"/>
      <c r="UV290" s="178"/>
      <c r="UW290" s="178"/>
      <c r="UX290" s="178"/>
      <c r="UY290" s="178"/>
      <c r="UZ290" s="178"/>
      <c r="VA290" s="178"/>
      <c r="VB290" s="178"/>
      <c r="VC290" s="178"/>
      <c r="VD290" s="178"/>
      <c r="VE290" s="178"/>
      <c r="VF290" s="178"/>
      <c r="VG290" s="178"/>
      <c r="VH290" s="178"/>
      <c r="VI290" s="178"/>
      <c r="VJ290" s="178"/>
      <c r="VK290" s="178"/>
      <c r="VL290" s="178"/>
      <c r="VM290" s="178"/>
      <c r="VN290" s="178"/>
      <c r="VO290" s="178"/>
      <c r="VP290" s="178"/>
      <c r="VQ290" s="178"/>
      <c r="VR290" s="178"/>
      <c r="VS290" s="178"/>
      <c r="VT290" s="178"/>
      <c r="VU290" s="178"/>
      <c r="VV290" s="178"/>
      <c r="VW290" s="178"/>
      <c r="VX290" s="178"/>
      <c r="VY290" s="178"/>
      <c r="VZ290" s="178"/>
      <c r="WA290" s="178"/>
      <c r="WB290" s="178"/>
      <c r="WC290" s="178"/>
      <c r="WD290" s="178"/>
      <c r="WE290" s="178"/>
      <c r="WF290" s="178"/>
      <c r="WG290" s="178"/>
      <c r="WH290" s="178"/>
      <c r="WI290" s="178"/>
      <c r="WJ290" s="178"/>
      <c r="WK290" s="178"/>
      <c r="WL290" s="178"/>
      <c r="WM290" s="178"/>
      <c r="WN290" s="178"/>
      <c r="WO290" s="178"/>
      <c r="WP290" s="178"/>
      <c r="WQ290" s="178"/>
      <c r="WR290" s="178"/>
      <c r="WS290" s="178"/>
      <c r="WT290" s="178"/>
      <c r="WU290" s="178"/>
      <c r="WV290" s="178"/>
      <c r="WW290" s="178"/>
      <c r="WX290" s="178"/>
      <c r="WY290" s="178"/>
      <c r="WZ290" s="178"/>
      <c r="XA290" s="178"/>
      <c r="XB290" s="178"/>
      <c r="XC290" s="178"/>
      <c r="XD290" s="178"/>
      <c r="XE290" s="178"/>
      <c r="XF290" s="178"/>
      <c r="XG290" s="178"/>
      <c r="XH290" s="178"/>
      <c r="XI290" s="178"/>
      <c r="XJ290" s="178"/>
      <c r="XK290" s="178"/>
      <c r="XL290" s="178"/>
      <c r="XM290" s="178"/>
      <c r="XN290" s="178"/>
      <c r="XO290" s="178"/>
      <c r="XP290" s="178"/>
      <c r="XQ290" s="178"/>
      <c r="XR290" s="178"/>
      <c r="XS290" s="178"/>
      <c r="XT290" s="178"/>
      <c r="XU290" s="178"/>
      <c r="XV290" s="178"/>
      <c r="XW290" s="178"/>
      <c r="XX290" s="178"/>
      <c r="XY290" s="178"/>
      <c r="XZ290" s="178"/>
      <c r="YA290" s="178"/>
      <c r="YB290" s="178"/>
      <c r="YC290" s="178"/>
      <c r="YD290" s="178"/>
      <c r="YE290" s="178"/>
      <c r="YF290" s="178"/>
      <c r="YG290" s="178"/>
      <c r="YH290" s="178"/>
      <c r="YI290" s="178"/>
      <c r="YJ290" s="178"/>
      <c r="YK290" s="178"/>
      <c r="YL290" s="178"/>
      <c r="YM290" s="178"/>
      <c r="YN290" s="178"/>
      <c r="YO290" s="178"/>
      <c r="YP290" s="178"/>
      <c r="YQ290" s="178"/>
      <c r="YR290" s="178"/>
      <c r="YS290" s="178"/>
      <c r="YT290" s="178"/>
      <c r="YU290" s="178"/>
      <c r="YV290" s="178"/>
      <c r="YW290" s="178"/>
      <c r="YX290" s="178"/>
      <c r="YY290" s="178"/>
      <c r="YZ290" s="178"/>
      <c r="ZA290" s="178"/>
      <c r="ZB290" s="178"/>
      <c r="ZC290" s="178"/>
      <c r="ZD290" s="178"/>
      <c r="ZE290" s="178"/>
      <c r="ZF290" s="178"/>
      <c r="ZG290" s="178"/>
      <c r="ZH290" s="178"/>
    </row>
    <row r="291" s="153" customFormat="1" customHeight="1" spans="1:684">
      <c r="A291" s="290" t="s">
        <v>905</v>
      </c>
      <c r="B291" s="109" t="s">
        <v>898</v>
      </c>
      <c r="C291" s="1441" t="s">
        <v>898</v>
      </c>
      <c r="D291" s="1361">
        <f t="shared" si="38"/>
        <v>0</v>
      </c>
      <c r="E291" s="1367">
        <v>1640</v>
      </c>
      <c r="F291" s="1371">
        <f t="shared" si="39"/>
        <v>1640</v>
      </c>
      <c r="G291" s="1427">
        <f t="shared" si="40"/>
        <v>1640</v>
      </c>
      <c r="H291" s="1428">
        <v>1748</v>
      </c>
      <c r="I291" s="1430"/>
      <c r="J291" s="1393">
        <f t="shared" si="41"/>
        <v>0</v>
      </c>
      <c r="K291" s="1431">
        <f t="shared" si="42"/>
        <v>0</v>
      </c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432"/>
      <c r="W291" s="1432"/>
      <c r="X291" s="1432"/>
      <c r="Y291" s="1432"/>
      <c r="Z291" s="1434"/>
      <c r="AA291" s="1432"/>
      <c r="AB291" s="1432"/>
      <c r="AC291" s="1432"/>
      <c r="AD291" s="1432"/>
      <c r="AE291" s="1432"/>
      <c r="AF291" s="1432"/>
      <c r="AG291" s="1338"/>
      <c r="AH291" s="178">
        <v>108</v>
      </c>
      <c r="AI291" s="1339"/>
      <c r="AJ291" s="1339"/>
      <c r="AK291" s="178"/>
      <c r="AL291" s="1339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8"/>
      <c r="CD291" s="178"/>
      <c r="CE291" s="178"/>
      <c r="CF291" s="178"/>
      <c r="CG291" s="178"/>
      <c r="CH291" s="178"/>
      <c r="CI291" s="178"/>
      <c r="CJ291" s="178"/>
      <c r="CK291" s="178"/>
      <c r="CL291" s="178"/>
      <c r="CM291" s="178"/>
      <c r="CN291" s="178"/>
      <c r="CO291" s="178"/>
      <c r="CP291" s="178"/>
      <c r="CQ291" s="178"/>
      <c r="CR291" s="1340"/>
      <c r="CS291" s="178"/>
      <c r="CT291" s="178"/>
      <c r="CU291" s="178"/>
      <c r="CV291" s="178"/>
      <c r="CW291" s="178"/>
      <c r="CX291" s="178"/>
      <c r="CY291" s="178"/>
      <c r="CZ291" s="178"/>
      <c r="DA291" s="178"/>
      <c r="DB291" s="178"/>
      <c r="DC291" s="178"/>
      <c r="DD291" s="178"/>
      <c r="DE291" s="178"/>
      <c r="DF291" s="178"/>
      <c r="DG291" s="178"/>
      <c r="DH291" s="178"/>
      <c r="DI291" s="178"/>
      <c r="DJ291" s="178"/>
      <c r="DK291" s="178"/>
      <c r="DL291" s="178"/>
      <c r="DM291" s="178"/>
      <c r="DN291" s="178"/>
      <c r="DO291" s="178"/>
      <c r="DP291" s="178"/>
      <c r="DQ291" s="178"/>
      <c r="DR291" s="178"/>
      <c r="DS291" s="178"/>
      <c r="DT291" s="178"/>
      <c r="DU291" s="178"/>
      <c r="DV291" s="178"/>
      <c r="DW291" s="178"/>
      <c r="DX291" s="178"/>
      <c r="DY291" s="178"/>
      <c r="DZ291" s="178"/>
      <c r="EA291" s="178"/>
      <c r="EB291" s="47"/>
      <c r="EC291" s="178"/>
      <c r="ED291" s="178"/>
      <c r="EE291" s="178"/>
      <c r="EF291" s="178"/>
      <c r="EG291" s="178"/>
      <c r="EH291" s="178"/>
      <c r="EI291" s="178"/>
      <c r="EJ291" s="178"/>
      <c r="EK291" s="178"/>
      <c r="EL291" s="178"/>
      <c r="EM291" s="178"/>
      <c r="EN291" s="178"/>
      <c r="EO291" s="178"/>
      <c r="EP291" s="178"/>
      <c r="EQ291" s="178"/>
      <c r="ER291" s="178"/>
      <c r="ES291" s="178"/>
      <c r="ET291" s="178"/>
      <c r="EU291" s="178"/>
      <c r="EV291" s="178"/>
      <c r="EW291" s="178"/>
      <c r="EX291" s="178"/>
      <c r="EY291" s="178"/>
      <c r="EZ291" s="178"/>
      <c r="FA291" s="178"/>
      <c r="FB291" s="178"/>
      <c r="FC291" s="178"/>
      <c r="FD291" s="178"/>
      <c r="FE291" s="178"/>
      <c r="FF291" s="178"/>
      <c r="FG291" s="178"/>
      <c r="FH291" s="178"/>
      <c r="FI291" s="178"/>
      <c r="FJ291" s="178"/>
      <c r="FK291" s="178"/>
      <c r="FL291" s="178"/>
      <c r="FM291" s="178"/>
      <c r="FN291" s="178"/>
      <c r="FO291" s="178"/>
      <c r="FP291" s="178"/>
      <c r="FQ291" s="178"/>
      <c r="FR291" s="178"/>
      <c r="FS291" s="178"/>
      <c r="FT291" s="178"/>
      <c r="FU291" s="178"/>
      <c r="FV291" s="178"/>
      <c r="FW291" s="178"/>
      <c r="FX291" s="178"/>
      <c r="FY291" s="178"/>
      <c r="FZ291" s="178"/>
      <c r="GA291" s="178"/>
      <c r="GB291" s="178"/>
      <c r="GC291" s="178"/>
      <c r="GD291" s="178"/>
      <c r="GE291" s="178"/>
      <c r="GF291" s="178"/>
      <c r="GG291" s="178"/>
      <c r="GH291" s="178"/>
      <c r="GI291" s="178"/>
      <c r="GJ291" s="178"/>
      <c r="GK291" s="178"/>
      <c r="GL291" s="178"/>
      <c r="GM291" s="178"/>
      <c r="GN291" s="178"/>
      <c r="GO291" s="178"/>
      <c r="GP291" s="178"/>
      <c r="GQ291" s="178"/>
      <c r="GR291" s="178"/>
      <c r="GS291" s="178"/>
      <c r="GT291" s="178"/>
      <c r="GU291" s="178"/>
      <c r="GV291" s="178"/>
      <c r="GW291" s="178"/>
      <c r="GX291" s="178"/>
      <c r="GY291" s="178"/>
      <c r="GZ291" s="178"/>
      <c r="HA291" s="178"/>
      <c r="HB291" s="178"/>
      <c r="HC291" s="178"/>
      <c r="HD291" s="178"/>
      <c r="HE291" s="178"/>
      <c r="HF291" s="178"/>
      <c r="HG291" s="178"/>
      <c r="HH291" s="178"/>
      <c r="HI291" s="178"/>
      <c r="HJ291" s="178"/>
      <c r="HK291" s="178"/>
      <c r="HL291" s="178"/>
      <c r="HM291" s="178"/>
      <c r="HN291" s="178"/>
      <c r="HO291" s="178"/>
      <c r="HP291" s="178"/>
      <c r="HQ291" s="178"/>
      <c r="HR291" s="178"/>
      <c r="HS291" s="178"/>
      <c r="HT291" s="178"/>
      <c r="HU291" s="178"/>
      <c r="HV291" s="178"/>
      <c r="HW291" s="178"/>
      <c r="HX291" s="178"/>
      <c r="HY291" s="178"/>
      <c r="HZ291" s="178"/>
      <c r="IA291" s="178"/>
      <c r="IB291" s="178"/>
      <c r="IC291" s="178"/>
      <c r="ID291" s="178"/>
      <c r="IE291" s="178"/>
      <c r="IF291" s="178"/>
      <c r="IG291" s="178"/>
      <c r="IH291" s="178"/>
      <c r="II291" s="178"/>
      <c r="IJ291" s="178"/>
      <c r="IK291" s="178"/>
      <c r="IL291" s="178"/>
      <c r="IM291" s="178"/>
      <c r="IN291" s="178"/>
      <c r="IO291" s="178"/>
      <c r="IP291" s="178"/>
      <c r="IQ291" s="178"/>
      <c r="IR291" s="178"/>
      <c r="IS291" s="178"/>
      <c r="IT291" s="178"/>
      <c r="IU291" s="178"/>
      <c r="IV291" s="178"/>
      <c r="IW291" s="178"/>
      <c r="IX291" s="178"/>
      <c r="IY291" s="178"/>
      <c r="IZ291" s="178"/>
      <c r="JA291" s="178"/>
      <c r="JB291" s="178"/>
      <c r="JC291" s="178"/>
      <c r="JD291" s="178"/>
      <c r="JE291" s="178"/>
      <c r="JF291" s="178"/>
      <c r="JG291" s="178"/>
      <c r="JH291" s="178"/>
      <c r="JI291" s="178"/>
      <c r="JJ291" s="178"/>
      <c r="JK291" s="178"/>
      <c r="JL291" s="178"/>
      <c r="JM291" s="178"/>
      <c r="JN291" s="178"/>
      <c r="JO291" s="178"/>
      <c r="JP291" s="178"/>
      <c r="JQ291" s="178"/>
      <c r="JR291" s="178"/>
      <c r="JS291" s="178"/>
      <c r="JT291" s="178"/>
      <c r="JU291" s="178"/>
      <c r="JV291" s="178"/>
      <c r="JW291" s="178"/>
      <c r="JX291" s="178"/>
      <c r="JY291" s="178"/>
      <c r="JZ291" s="178"/>
      <c r="KA291" s="178"/>
      <c r="KB291" s="178"/>
      <c r="KC291" s="178"/>
      <c r="KD291" s="178"/>
      <c r="KE291" s="178"/>
      <c r="KF291" s="178"/>
      <c r="KG291" s="178"/>
      <c r="KH291" s="178"/>
      <c r="KI291" s="178"/>
      <c r="KJ291" s="178"/>
      <c r="KK291" s="178"/>
      <c r="KL291" s="178"/>
      <c r="KM291" s="178"/>
      <c r="KN291" s="178"/>
      <c r="KO291" s="178"/>
      <c r="KP291" s="178"/>
      <c r="KQ291" s="178"/>
      <c r="KR291" s="178"/>
      <c r="KS291" s="178"/>
      <c r="KT291" s="178"/>
      <c r="KU291" s="178"/>
      <c r="KV291" s="178"/>
      <c r="KW291" s="178"/>
      <c r="KX291" s="178"/>
      <c r="KY291" s="178"/>
      <c r="KZ291" s="178"/>
      <c r="LA291" s="178"/>
      <c r="LB291" s="178"/>
      <c r="LC291" s="178"/>
      <c r="LD291" s="178"/>
      <c r="LE291" s="178"/>
      <c r="LF291" s="178"/>
      <c r="LG291" s="178"/>
      <c r="LH291" s="178"/>
      <c r="LI291" s="178"/>
      <c r="LJ291" s="178"/>
      <c r="LK291" s="178"/>
      <c r="LL291" s="178"/>
      <c r="LM291" s="178"/>
      <c r="LN291" s="178"/>
      <c r="LO291" s="178"/>
      <c r="LP291" s="178"/>
      <c r="LQ291" s="178"/>
      <c r="LR291" s="178"/>
      <c r="LS291" s="178"/>
      <c r="LT291" s="178"/>
      <c r="LU291" s="178"/>
      <c r="LV291" s="178"/>
      <c r="LW291" s="178"/>
      <c r="LX291" s="178"/>
      <c r="LY291" s="178"/>
      <c r="LZ291" s="178"/>
      <c r="MA291" s="178"/>
      <c r="MB291" s="178"/>
      <c r="MC291" s="178"/>
      <c r="MD291" s="178"/>
      <c r="ME291" s="178"/>
      <c r="MF291" s="178"/>
      <c r="MG291" s="178"/>
      <c r="MH291" s="178"/>
      <c r="MI291" s="178"/>
      <c r="MJ291" s="178"/>
      <c r="MK291" s="178"/>
      <c r="ML291" s="178"/>
      <c r="MM291" s="178"/>
      <c r="MN291" s="178"/>
      <c r="MO291" s="178"/>
      <c r="MP291" s="178"/>
      <c r="MQ291" s="178"/>
      <c r="MR291" s="178"/>
      <c r="MS291" s="178"/>
      <c r="MT291" s="178"/>
      <c r="MU291" s="178"/>
      <c r="MV291" s="178"/>
      <c r="MW291" s="178"/>
      <c r="MX291" s="178"/>
      <c r="MY291" s="178"/>
      <c r="MZ291" s="178"/>
      <c r="NA291" s="178"/>
      <c r="NB291" s="178"/>
      <c r="NC291" s="178"/>
      <c r="ND291" s="178"/>
      <c r="NE291" s="178"/>
      <c r="NF291" s="178"/>
      <c r="NG291" s="178"/>
      <c r="NH291" s="178"/>
      <c r="NI291" s="178"/>
      <c r="NJ291" s="178"/>
      <c r="NK291" s="178"/>
      <c r="NL291" s="178"/>
      <c r="NM291" s="178"/>
      <c r="NN291" s="178"/>
      <c r="NO291" s="178"/>
      <c r="NP291" s="178"/>
      <c r="NQ291" s="178"/>
      <c r="NR291" s="178"/>
      <c r="NS291" s="178"/>
      <c r="NT291" s="178"/>
      <c r="NU291" s="178"/>
      <c r="NV291" s="178"/>
      <c r="NW291" s="178"/>
      <c r="NX291" s="178"/>
      <c r="NY291" s="178"/>
      <c r="NZ291" s="178"/>
      <c r="OA291" s="178"/>
      <c r="OB291" s="178"/>
      <c r="OC291" s="178"/>
      <c r="OD291" s="178"/>
      <c r="OE291" s="178"/>
      <c r="OF291" s="178"/>
      <c r="OG291" s="178"/>
      <c r="OH291" s="178"/>
      <c r="OI291" s="178"/>
      <c r="OJ291" s="178"/>
      <c r="OK291" s="178"/>
      <c r="OL291" s="178"/>
      <c r="OM291" s="178"/>
      <c r="ON291" s="178"/>
      <c r="OO291" s="178"/>
      <c r="OP291" s="178"/>
      <c r="OQ291" s="178"/>
      <c r="OR291" s="178"/>
      <c r="OS291" s="178"/>
      <c r="OT291" s="178"/>
      <c r="OU291" s="178"/>
      <c r="OV291" s="178"/>
      <c r="OW291" s="178"/>
      <c r="OX291" s="178"/>
      <c r="OY291" s="178"/>
      <c r="OZ291" s="178"/>
      <c r="PA291" s="178"/>
      <c r="PB291" s="178"/>
      <c r="PC291" s="178"/>
      <c r="PD291" s="178"/>
      <c r="PE291" s="178"/>
      <c r="PF291" s="178"/>
      <c r="PG291" s="178"/>
      <c r="PH291" s="178"/>
      <c r="PI291" s="178"/>
      <c r="PJ291" s="178"/>
      <c r="PK291" s="178"/>
      <c r="PL291" s="178"/>
      <c r="PM291" s="178"/>
      <c r="PN291" s="178"/>
      <c r="PO291" s="178"/>
      <c r="PP291" s="178"/>
      <c r="PQ291" s="178"/>
      <c r="PR291" s="178"/>
      <c r="PS291" s="178"/>
      <c r="PT291" s="178"/>
      <c r="PU291" s="178"/>
      <c r="PV291" s="178"/>
      <c r="PW291" s="178"/>
      <c r="PX291" s="178"/>
      <c r="PY291" s="178"/>
      <c r="PZ291" s="178"/>
      <c r="QA291" s="178"/>
      <c r="QB291" s="178"/>
      <c r="QC291" s="178"/>
      <c r="QD291" s="178"/>
      <c r="QE291" s="178"/>
      <c r="QF291" s="178"/>
      <c r="QG291" s="178"/>
      <c r="QH291" s="178"/>
      <c r="QI291" s="178"/>
      <c r="QJ291" s="178"/>
      <c r="QK291" s="178"/>
      <c r="QL291" s="178"/>
      <c r="QM291" s="178"/>
      <c r="QN291" s="178"/>
      <c r="QO291" s="178"/>
      <c r="QP291" s="178"/>
      <c r="QQ291" s="178"/>
      <c r="QR291" s="178"/>
      <c r="QS291" s="178"/>
      <c r="QT291" s="178"/>
      <c r="QU291" s="178"/>
      <c r="QV291" s="178"/>
      <c r="QW291" s="178"/>
      <c r="QX291" s="178"/>
      <c r="QY291" s="178"/>
      <c r="QZ291" s="178"/>
      <c r="RA291" s="178"/>
      <c r="RB291" s="178"/>
      <c r="RC291" s="178"/>
      <c r="RD291" s="178"/>
      <c r="RE291" s="178"/>
      <c r="RF291" s="178"/>
      <c r="RG291" s="178"/>
      <c r="RH291" s="178"/>
      <c r="RI291" s="178"/>
      <c r="RJ291" s="178"/>
      <c r="RK291" s="178"/>
      <c r="RL291" s="178"/>
      <c r="RM291" s="178"/>
      <c r="RN291" s="178"/>
      <c r="RO291" s="178"/>
      <c r="RP291" s="178"/>
      <c r="RQ291" s="178"/>
      <c r="RR291" s="178"/>
      <c r="RS291" s="178"/>
      <c r="RT291" s="178"/>
      <c r="RU291" s="178"/>
      <c r="RV291" s="178"/>
      <c r="RW291" s="178"/>
      <c r="RX291" s="178"/>
      <c r="RY291" s="178"/>
      <c r="RZ291" s="178"/>
      <c r="SA291" s="178"/>
      <c r="SB291" s="178"/>
      <c r="SC291" s="178"/>
      <c r="SD291" s="178"/>
      <c r="SE291" s="178"/>
      <c r="SF291" s="178"/>
      <c r="SG291" s="178"/>
      <c r="SH291" s="178"/>
      <c r="SI291" s="178"/>
      <c r="SJ291" s="178"/>
      <c r="SK291" s="178"/>
      <c r="SL291" s="178"/>
      <c r="SM291" s="178"/>
      <c r="SN291" s="178"/>
      <c r="SO291" s="178"/>
      <c r="SP291" s="178"/>
      <c r="SQ291" s="178"/>
      <c r="SR291" s="178"/>
      <c r="SS291" s="178"/>
      <c r="ST291" s="178"/>
      <c r="SU291" s="178"/>
      <c r="SV291" s="178"/>
      <c r="SW291" s="178"/>
      <c r="SX291" s="178"/>
      <c r="SY291" s="178"/>
      <c r="SZ291" s="178"/>
      <c r="TA291" s="178"/>
      <c r="TB291" s="178"/>
      <c r="TC291" s="178"/>
      <c r="TD291" s="178"/>
      <c r="TE291" s="178"/>
      <c r="TF291" s="178"/>
      <c r="TG291" s="178"/>
      <c r="TH291" s="178"/>
      <c r="TI291" s="178"/>
      <c r="TJ291" s="178"/>
      <c r="TK291" s="178"/>
      <c r="TL291" s="178"/>
      <c r="TM291" s="178"/>
      <c r="TN291" s="178"/>
      <c r="TO291" s="178"/>
      <c r="TP291" s="178"/>
      <c r="TQ291" s="178"/>
      <c r="TR291" s="178"/>
      <c r="TS291" s="178"/>
      <c r="TT291" s="178"/>
      <c r="TU291" s="178"/>
      <c r="TV291" s="178"/>
      <c r="TW291" s="178"/>
      <c r="TX291" s="178"/>
      <c r="TY291" s="178"/>
      <c r="TZ291" s="178"/>
      <c r="UA291" s="178"/>
      <c r="UB291" s="178"/>
      <c r="UC291" s="178"/>
      <c r="UD291" s="178"/>
      <c r="UE291" s="178"/>
      <c r="UF291" s="178"/>
      <c r="UG291" s="178"/>
      <c r="UH291" s="178"/>
      <c r="UI291" s="178"/>
      <c r="UJ291" s="178"/>
      <c r="UK291" s="178"/>
      <c r="UL291" s="178"/>
      <c r="UM291" s="178"/>
      <c r="UN291" s="178"/>
      <c r="UO291" s="178"/>
      <c r="UP291" s="178"/>
      <c r="UQ291" s="178"/>
      <c r="UR291" s="178"/>
      <c r="US291" s="178"/>
      <c r="UT291" s="178"/>
      <c r="UU291" s="178"/>
      <c r="UV291" s="178"/>
      <c r="UW291" s="178"/>
      <c r="UX291" s="178"/>
      <c r="UY291" s="178"/>
      <c r="UZ291" s="178"/>
      <c r="VA291" s="178"/>
      <c r="VB291" s="178"/>
      <c r="VC291" s="178"/>
      <c r="VD291" s="178"/>
      <c r="VE291" s="178"/>
      <c r="VF291" s="178"/>
      <c r="VG291" s="178"/>
      <c r="VH291" s="178"/>
      <c r="VI291" s="178"/>
      <c r="VJ291" s="178"/>
      <c r="VK291" s="178"/>
      <c r="VL291" s="178"/>
      <c r="VM291" s="178"/>
      <c r="VN291" s="178"/>
      <c r="VO291" s="178"/>
      <c r="VP291" s="178"/>
      <c r="VQ291" s="178"/>
      <c r="VR291" s="178"/>
      <c r="VS291" s="178"/>
      <c r="VT291" s="178"/>
      <c r="VU291" s="178"/>
      <c r="VV291" s="178"/>
      <c r="VW291" s="178"/>
      <c r="VX291" s="178"/>
      <c r="VY291" s="178"/>
      <c r="VZ291" s="178"/>
      <c r="WA291" s="178"/>
      <c r="WB291" s="178"/>
      <c r="WC291" s="178"/>
      <c r="WD291" s="178"/>
      <c r="WE291" s="178"/>
      <c r="WF291" s="178"/>
      <c r="WG291" s="178"/>
      <c r="WH291" s="178"/>
      <c r="WI291" s="178"/>
      <c r="WJ291" s="178"/>
      <c r="WK291" s="178"/>
      <c r="WL291" s="178"/>
      <c r="WM291" s="178"/>
      <c r="WN291" s="178"/>
      <c r="WO291" s="178"/>
      <c r="WP291" s="178"/>
      <c r="WQ291" s="178"/>
      <c r="WR291" s="178"/>
      <c r="WS291" s="178"/>
      <c r="WT291" s="178"/>
      <c r="WU291" s="178"/>
      <c r="WV291" s="178"/>
      <c r="WW291" s="178"/>
      <c r="WX291" s="178"/>
      <c r="WY291" s="178"/>
      <c r="WZ291" s="178"/>
      <c r="XA291" s="178"/>
      <c r="XB291" s="178"/>
      <c r="XC291" s="178"/>
      <c r="XD291" s="178"/>
      <c r="XE291" s="178"/>
      <c r="XF291" s="178"/>
      <c r="XG291" s="178"/>
      <c r="XH291" s="178"/>
      <c r="XI291" s="178"/>
      <c r="XJ291" s="178"/>
      <c r="XK291" s="178"/>
      <c r="XL291" s="178"/>
      <c r="XM291" s="178"/>
      <c r="XN291" s="178"/>
      <c r="XO291" s="178"/>
      <c r="XP291" s="178"/>
      <c r="XQ291" s="178"/>
      <c r="XR291" s="178"/>
      <c r="XS291" s="178"/>
      <c r="XT291" s="178"/>
      <c r="XU291" s="178"/>
      <c r="XV291" s="178"/>
      <c r="XW291" s="178"/>
      <c r="XX291" s="178"/>
      <c r="XY291" s="178"/>
      <c r="XZ291" s="178"/>
      <c r="YA291" s="178"/>
      <c r="YB291" s="178"/>
      <c r="YC291" s="178"/>
      <c r="YD291" s="178"/>
      <c r="YE291" s="178"/>
      <c r="YF291" s="178"/>
      <c r="YG291" s="178"/>
      <c r="YH291" s="178"/>
      <c r="YI291" s="178"/>
      <c r="YJ291" s="178"/>
      <c r="YK291" s="178"/>
      <c r="YL291" s="178"/>
      <c r="YM291" s="178"/>
      <c r="YN291" s="178"/>
      <c r="YO291" s="178"/>
      <c r="YP291" s="178"/>
      <c r="YQ291" s="178"/>
      <c r="YR291" s="178"/>
      <c r="YS291" s="178"/>
      <c r="YT291" s="178"/>
      <c r="YU291" s="178"/>
      <c r="YV291" s="178"/>
      <c r="YW291" s="178"/>
      <c r="YX291" s="178"/>
      <c r="YY291" s="178"/>
      <c r="YZ291" s="178"/>
      <c r="ZA291" s="178"/>
      <c r="ZB291" s="178"/>
      <c r="ZC291" s="178"/>
      <c r="ZD291" s="178"/>
      <c r="ZE291" s="178"/>
      <c r="ZF291" s="178"/>
      <c r="ZG291" s="178"/>
      <c r="ZH291" s="178"/>
    </row>
    <row r="292" s="153" customFormat="1" customHeight="1" spans="1:684">
      <c r="A292" s="290" t="s">
        <v>906</v>
      </c>
      <c r="B292" s="109" t="s">
        <v>898</v>
      </c>
      <c r="C292" s="1441" t="s">
        <v>898</v>
      </c>
      <c r="D292" s="1361">
        <f t="shared" si="38"/>
        <v>-1</v>
      </c>
      <c r="E292" s="1367">
        <v>1042</v>
      </c>
      <c r="F292" s="1371">
        <f t="shared" si="39"/>
        <v>1041</v>
      </c>
      <c r="G292" s="1427">
        <f t="shared" si="40"/>
        <v>1041</v>
      </c>
      <c r="H292" s="1428">
        <v>1545</v>
      </c>
      <c r="I292" s="1430"/>
      <c r="J292" s="1393">
        <f t="shared" si="41"/>
        <v>0</v>
      </c>
      <c r="K292" s="1431">
        <f t="shared" si="42"/>
        <v>0</v>
      </c>
      <c r="L292" s="152"/>
      <c r="M292" s="152"/>
      <c r="N292" s="152"/>
      <c r="O292" s="152"/>
      <c r="P292" s="152"/>
      <c r="Q292" s="152"/>
      <c r="R292" s="152"/>
      <c r="S292" s="152"/>
      <c r="T292" s="152"/>
      <c r="U292" s="152"/>
      <c r="V292" s="1432"/>
      <c r="W292" s="1432"/>
      <c r="X292" s="1432"/>
      <c r="Y292" s="1432"/>
      <c r="Z292" s="1434"/>
      <c r="AA292" s="1432"/>
      <c r="AB292" s="1432"/>
      <c r="AC292" s="1432"/>
      <c r="AD292" s="1432"/>
      <c r="AE292" s="1432"/>
      <c r="AF292" s="1432"/>
      <c r="AG292" s="1338"/>
      <c r="AH292" s="178"/>
      <c r="AI292" s="1339"/>
      <c r="AJ292" s="1339"/>
      <c r="AK292" s="178"/>
      <c r="AL292" s="1339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8"/>
      <c r="BM292" s="178"/>
      <c r="BN292" s="178"/>
      <c r="BO292" s="178"/>
      <c r="BP292" s="178"/>
      <c r="BQ292" s="178"/>
      <c r="BR292" s="178"/>
      <c r="BS292" s="178"/>
      <c r="BT292" s="178"/>
      <c r="BU292" s="178"/>
      <c r="BV292" s="178"/>
      <c r="BW292" s="178"/>
      <c r="BX292" s="178"/>
      <c r="BY292" s="178"/>
      <c r="BZ292" s="178"/>
      <c r="CA292" s="178"/>
      <c r="CB292" s="178"/>
      <c r="CC292" s="178"/>
      <c r="CD292" s="178"/>
      <c r="CE292" s="178"/>
      <c r="CF292" s="178"/>
      <c r="CG292" s="178"/>
      <c r="CH292" s="178"/>
      <c r="CI292" s="178"/>
      <c r="CJ292" s="178"/>
      <c r="CK292" s="178"/>
      <c r="CL292" s="178">
        <v>504</v>
      </c>
      <c r="CM292" s="178"/>
      <c r="CN292" s="178"/>
      <c r="CO292" s="178"/>
      <c r="CP292" s="178"/>
      <c r="CQ292" s="178"/>
      <c r="CR292" s="1340"/>
      <c r="CS292" s="178"/>
      <c r="CT292" s="178"/>
      <c r="CU292" s="178"/>
      <c r="CV292" s="178"/>
      <c r="CW292" s="178"/>
      <c r="CX292" s="178"/>
      <c r="CY292" s="178"/>
      <c r="CZ292" s="178"/>
      <c r="DA292" s="178"/>
      <c r="DB292" s="178"/>
      <c r="DC292" s="178"/>
      <c r="DD292" s="178"/>
      <c r="DE292" s="178"/>
      <c r="DF292" s="178"/>
      <c r="DG292" s="178"/>
      <c r="DH292" s="178"/>
      <c r="DI292" s="178"/>
      <c r="DJ292" s="178"/>
      <c r="DK292" s="178"/>
      <c r="DL292" s="178"/>
      <c r="DM292" s="178"/>
      <c r="DN292" s="178"/>
      <c r="DO292" s="178"/>
      <c r="DP292" s="178"/>
      <c r="DQ292" s="178"/>
      <c r="DR292" s="178"/>
      <c r="DS292" s="178"/>
      <c r="DT292" s="178"/>
      <c r="DU292" s="178"/>
      <c r="DV292" s="178"/>
      <c r="DW292" s="178"/>
      <c r="DX292" s="178"/>
      <c r="DY292" s="178"/>
      <c r="DZ292" s="178"/>
      <c r="EA292" s="178"/>
      <c r="EB292" s="47"/>
      <c r="EC292" s="178"/>
      <c r="ED292" s="178"/>
      <c r="EE292" s="178"/>
      <c r="EF292" s="178"/>
      <c r="EG292" s="178"/>
      <c r="EH292" s="178"/>
      <c r="EI292" s="178"/>
      <c r="EJ292" s="178"/>
      <c r="EK292" s="178"/>
      <c r="EL292" s="178"/>
      <c r="EM292" s="178"/>
      <c r="EN292" s="178"/>
      <c r="EO292" s="178"/>
      <c r="EP292" s="178"/>
      <c r="EQ292" s="178"/>
      <c r="ER292" s="178"/>
      <c r="ES292" s="178"/>
      <c r="ET292" s="178"/>
      <c r="EU292" s="178"/>
      <c r="EV292" s="178"/>
      <c r="EW292" s="178"/>
      <c r="EX292" s="178"/>
      <c r="EY292" s="178"/>
      <c r="EZ292" s="178"/>
      <c r="FA292" s="178"/>
      <c r="FB292" s="178"/>
      <c r="FC292" s="178"/>
      <c r="FD292" s="178"/>
      <c r="FE292" s="178"/>
      <c r="FF292" s="178"/>
      <c r="FG292" s="178"/>
      <c r="FH292" s="178"/>
      <c r="FI292" s="178"/>
      <c r="FJ292" s="178"/>
      <c r="FK292" s="178"/>
      <c r="FL292" s="178"/>
      <c r="FM292" s="178"/>
      <c r="FN292" s="178"/>
      <c r="FO292" s="178"/>
      <c r="FP292" s="178"/>
      <c r="FQ292" s="178"/>
      <c r="FR292" s="178"/>
      <c r="FS292" s="178"/>
      <c r="FT292" s="178"/>
      <c r="FU292" s="178"/>
      <c r="FV292" s="178"/>
      <c r="FW292" s="178"/>
      <c r="FX292" s="178"/>
      <c r="FY292" s="178"/>
      <c r="FZ292" s="178"/>
      <c r="GA292" s="178"/>
      <c r="GB292" s="178"/>
      <c r="GC292" s="178"/>
      <c r="GD292" s="178"/>
      <c r="GE292" s="178"/>
      <c r="GF292" s="178"/>
      <c r="GG292" s="178"/>
      <c r="GH292" s="178"/>
      <c r="GI292" s="178"/>
      <c r="GJ292" s="178"/>
      <c r="GK292" s="178"/>
      <c r="GL292" s="178"/>
      <c r="GM292" s="178"/>
      <c r="GN292" s="178"/>
      <c r="GO292" s="178"/>
      <c r="GP292" s="178"/>
      <c r="GQ292" s="178"/>
      <c r="GR292" s="178"/>
      <c r="GS292" s="178"/>
      <c r="GT292" s="178"/>
      <c r="GU292" s="178"/>
      <c r="GV292" s="178"/>
      <c r="GW292" s="178"/>
      <c r="GX292" s="178"/>
      <c r="GY292" s="178"/>
      <c r="GZ292" s="178"/>
      <c r="HA292" s="178"/>
      <c r="HB292" s="178"/>
      <c r="HC292" s="178"/>
      <c r="HD292" s="178"/>
      <c r="HE292" s="178"/>
      <c r="HF292" s="178"/>
      <c r="HG292" s="178"/>
      <c r="HH292" s="178"/>
      <c r="HI292" s="178"/>
      <c r="HJ292" s="178"/>
      <c r="HK292" s="178"/>
      <c r="HL292" s="178"/>
      <c r="HM292" s="178"/>
      <c r="HN292" s="178"/>
      <c r="HO292" s="178"/>
      <c r="HP292" s="178"/>
      <c r="HQ292" s="178"/>
      <c r="HR292" s="178"/>
      <c r="HS292" s="178"/>
      <c r="HT292" s="178"/>
      <c r="HU292" s="178"/>
      <c r="HV292" s="178"/>
      <c r="HW292" s="178"/>
      <c r="HX292" s="178"/>
      <c r="HY292" s="178"/>
      <c r="HZ292" s="178"/>
      <c r="IA292" s="178"/>
      <c r="IB292" s="178"/>
      <c r="IC292" s="178"/>
      <c r="ID292" s="178"/>
      <c r="IE292" s="178"/>
      <c r="IF292" s="178"/>
      <c r="IG292" s="178"/>
      <c r="IH292" s="178"/>
      <c r="II292" s="178"/>
      <c r="IJ292" s="178"/>
      <c r="IK292" s="178"/>
      <c r="IL292" s="178"/>
      <c r="IM292" s="178"/>
      <c r="IN292" s="178"/>
      <c r="IO292" s="178"/>
      <c r="IP292" s="178"/>
      <c r="IQ292" s="178"/>
      <c r="IR292" s="178"/>
      <c r="IS292" s="178"/>
      <c r="IT292" s="178"/>
      <c r="IU292" s="178"/>
      <c r="IV292" s="178"/>
      <c r="IW292" s="178"/>
      <c r="IX292" s="178"/>
      <c r="IY292" s="178"/>
      <c r="IZ292" s="178"/>
      <c r="JA292" s="178"/>
      <c r="JB292" s="178"/>
      <c r="JC292" s="178"/>
      <c r="JD292" s="178"/>
      <c r="JE292" s="178"/>
      <c r="JF292" s="178"/>
      <c r="JG292" s="178"/>
      <c r="JH292" s="178"/>
      <c r="JI292" s="178"/>
      <c r="JJ292" s="178"/>
      <c r="JK292" s="178"/>
      <c r="JL292" s="178"/>
      <c r="JM292" s="178"/>
      <c r="JN292" s="178"/>
      <c r="JO292" s="178"/>
      <c r="JP292" s="178"/>
      <c r="JQ292" s="178"/>
      <c r="JR292" s="178"/>
      <c r="JS292" s="178"/>
      <c r="JT292" s="178"/>
      <c r="JU292" s="178"/>
      <c r="JV292" s="178"/>
      <c r="JW292" s="178"/>
      <c r="JX292" s="178"/>
      <c r="JY292" s="178"/>
      <c r="JZ292" s="178"/>
      <c r="KA292" s="178"/>
      <c r="KB292" s="178"/>
      <c r="KC292" s="178"/>
      <c r="KD292" s="178"/>
      <c r="KE292" s="178"/>
      <c r="KF292" s="178"/>
      <c r="KG292" s="178"/>
      <c r="KH292" s="178"/>
      <c r="KI292" s="178"/>
      <c r="KJ292" s="178"/>
      <c r="KK292" s="178"/>
      <c r="KL292" s="178"/>
      <c r="KM292" s="178"/>
      <c r="KN292" s="178"/>
      <c r="KO292" s="178"/>
      <c r="KP292" s="178"/>
      <c r="KQ292" s="178"/>
      <c r="KR292" s="178"/>
      <c r="KS292" s="178"/>
      <c r="KT292" s="178"/>
      <c r="KU292" s="178"/>
      <c r="KV292" s="178"/>
      <c r="KW292" s="178"/>
      <c r="KX292" s="178"/>
      <c r="KY292" s="178"/>
      <c r="KZ292" s="178"/>
      <c r="LA292" s="178"/>
      <c r="LB292" s="178"/>
      <c r="LC292" s="178"/>
      <c r="LD292" s="178"/>
      <c r="LE292" s="178"/>
      <c r="LF292" s="178"/>
      <c r="LG292" s="178"/>
      <c r="LH292" s="178"/>
      <c r="LI292" s="178"/>
      <c r="LJ292" s="178"/>
      <c r="LK292" s="178"/>
      <c r="LL292" s="178"/>
      <c r="LM292" s="178"/>
      <c r="LN292" s="178"/>
      <c r="LO292" s="178"/>
      <c r="LP292" s="178"/>
      <c r="LQ292" s="178"/>
      <c r="LR292" s="178"/>
      <c r="LS292" s="178"/>
      <c r="LT292" s="178"/>
      <c r="LU292" s="178"/>
      <c r="LV292" s="178"/>
      <c r="LW292" s="178"/>
      <c r="LX292" s="178"/>
      <c r="LY292" s="178"/>
      <c r="LZ292" s="178"/>
      <c r="MA292" s="178"/>
      <c r="MB292" s="178"/>
      <c r="MC292" s="178"/>
      <c r="MD292" s="178"/>
      <c r="ME292" s="178"/>
      <c r="MF292" s="178"/>
      <c r="MG292" s="178"/>
      <c r="MH292" s="178"/>
      <c r="MI292" s="178"/>
      <c r="MJ292" s="178"/>
      <c r="MK292" s="178"/>
      <c r="ML292" s="178"/>
      <c r="MM292" s="178"/>
      <c r="MN292" s="178"/>
      <c r="MO292" s="178"/>
      <c r="MP292" s="178"/>
      <c r="MQ292" s="178"/>
      <c r="MR292" s="178"/>
      <c r="MS292" s="178"/>
      <c r="MT292" s="178"/>
      <c r="MU292" s="178"/>
      <c r="MV292" s="178"/>
      <c r="MW292" s="178"/>
      <c r="MX292" s="178"/>
      <c r="MY292" s="178"/>
      <c r="MZ292" s="178"/>
      <c r="NA292" s="178"/>
      <c r="NB292" s="178"/>
      <c r="NC292" s="178"/>
      <c r="ND292" s="178"/>
      <c r="NE292" s="178"/>
      <c r="NF292" s="178"/>
      <c r="NG292" s="178"/>
      <c r="NH292" s="178"/>
      <c r="NI292" s="178"/>
      <c r="NJ292" s="178"/>
      <c r="NK292" s="178"/>
      <c r="NL292" s="178"/>
      <c r="NM292" s="178"/>
      <c r="NN292" s="178"/>
      <c r="NO292" s="178"/>
      <c r="NP292" s="178"/>
      <c r="NQ292" s="178"/>
      <c r="NR292" s="178"/>
      <c r="NS292" s="178"/>
      <c r="NT292" s="178"/>
      <c r="NU292" s="178"/>
      <c r="NV292" s="178"/>
      <c r="NW292" s="178"/>
      <c r="NX292" s="178"/>
      <c r="NY292" s="178"/>
      <c r="NZ292" s="178"/>
      <c r="OA292" s="178"/>
      <c r="OB292" s="178"/>
      <c r="OC292" s="178"/>
      <c r="OD292" s="178"/>
      <c r="OE292" s="178"/>
      <c r="OF292" s="178"/>
      <c r="OG292" s="178"/>
      <c r="OH292" s="178"/>
      <c r="OI292" s="178"/>
      <c r="OJ292" s="178"/>
      <c r="OK292" s="178"/>
      <c r="OL292" s="178"/>
      <c r="OM292" s="178"/>
      <c r="ON292" s="178"/>
      <c r="OO292" s="178"/>
      <c r="OP292" s="178"/>
      <c r="OQ292" s="178"/>
      <c r="OR292" s="178"/>
      <c r="OS292" s="178"/>
      <c r="OT292" s="178"/>
      <c r="OU292" s="178"/>
      <c r="OV292" s="178"/>
      <c r="OW292" s="178"/>
      <c r="OX292" s="178"/>
      <c r="OY292" s="178"/>
      <c r="OZ292" s="178"/>
      <c r="PA292" s="178"/>
      <c r="PB292" s="178"/>
      <c r="PC292" s="178"/>
      <c r="PD292" s="178"/>
      <c r="PE292" s="178"/>
      <c r="PF292" s="178"/>
      <c r="PG292" s="178"/>
      <c r="PH292" s="178"/>
      <c r="PI292" s="178"/>
      <c r="PJ292" s="178"/>
      <c r="PK292" s="178"/>
      <c r="PL292" s="178"/>
      <c r="PM292" s="178"/>
      <c r="PN292" s="178"/>
      <c r="PO292" s="178"/>
      <c r="PP292" s="178"/>
      <c r="PQ292" s="178"/>
      <c r="PR292" s="178"/>
      <c r="PS292" s="178"/>
      <c r="PT292" s="178"/>
      <c r="PU292" s="178"/>
      <c r="PV292" s="178"/>
      <c r="PW292" s="178"/>
      <c r="PX292" s="178"/>
      <c r="PY292" s="178"/>
      <c r="PZ292" s="178"/>
      <c r="QA292" s="178"/>
      <c r="QB292" s="178"/>
      <c r="QC292" s="178"/>
      <c r="QD292" s="178"/>
      <c r="QE292" s="178"/>
      <c r="QF292" s="178"/>
      <c r="QG292" s="178"/>
      <c r="QH292" s="178"/>
      <c r="QI292" s="178"/>
      <c r="QJ292" s="178"/>
      <c r="QK292" s="178"/>
      <c r="QL292" s="178"/>
      <c r="QM292" s="178"/>
      <c r="QN292" s="178"/>
      <c r="QO292" s="178"/>
      <c r="QP292" s="178"/>
      <c r="QQ292" s="178"/>
      <c r="QR292" s="178"/>
      <c r="QS292" s="178"/>
      <c r="QT292" s="178"/>
      <c r="QU292" s="178"/>
      <c r="QV292" s="178"/>
      <c r="QW292" s="178"/>
      <c r="QX292" s="178"/>
      <c r="QY292" s="178"/>
      <c r="QZ292" s="178"/>
      <c r="RA292" s="178"/>
      <c r="RB292" s="178"/>
      <c r="RC292" s="178"/>
      <c r="RD292" s="178"/>
      <c r="RE292" s="178"/>
      <c r="RF292" s="178"/>
      <c r="RG292" s="178"/>
      <c r="RH292" s="178"/>
      <c r="RI292" s="178"/>
      <c r="RJ292" s="178"/>
      <c r="RK292" s="178"/>
      <c r="RL292" s="178"/>
      <c r="RM292" s="178"/>
      <c r="RN292" s="178"/>
      <c r="RO292" s="178"/>
      <c r="RP292" s="178"/>
      <c r="RQ292" s="178"/>
      <c r="RR292" s="178"/>
      <c r="RS292" s="178"/>
      <c r="RT292" s="178"/>
      <c r="RU292" s="178"/>
      <c r="RV292" s="178"/>
      <c r="RW292" s="178"/>
      <c r="RX292" s="178"/>
      <c r="RY292" s="178"/>
      <c r="RZ292" s="178"/>
      <c r="SA292" s="178"/>
      <c r="SB292" s="178"/>
      <c r="SC292" s="178"/>
      <c r="SD292" s="178"/>
      <c r="SE292" s="178"/>
      <c r="SF292" s="178"/>
      <c r="SG292" s="178"/>
      <c r="SH292" s="178"/>
      <c r="SI292" s="178"/>
      <c r="SJ292" s="178"/>
      <c r="SK292" s="178"/>
      <c r="SL292" s="178"/>
      <c r="SM292" s="178"/>
      <c r="SN292" s="178"/>
      <c r="SO292" s="178"/>
      <c r="SP292" s="178"/>
      <c r="SQ292" s="178"/>
      <c r="SR292" s="178"/>
      <c r="SS292" s="178"/>
      <c r="ST292" s="178"/>
      <c r="SU292" s="178"/>
      <c r="SV292" s="178"/>
      <c r="SW292" s="178"/>
      <c r="SX292" s="178"/>
      <c r="SY292" s="178"/>
      <c r="SZ292" s="178"/>
      <c r="TA292" s="178"/>
      <c r="TB292" s="178"/>
      <c r="TC292" s="178"/>
      <c r="TD292" s="178"/>
      <c r="TE292" s="178"/>
      <c r="TF292" s="178"/>
      <c r="TG292" s="178"/>
      <c r="TH292" s="178"/>
      <c r="TI292" s="178"/>
      <c r="TJ292" s="178"/>
      <c r="TK292" s="178"/>
      <c r="TL292" s="178"/>
      <c r="TM292" s="178"/>
      <c r="TN292" s="178"/>
      <c r="TO292" s="178"/>
      <c r="TP292" s="178"/>
      <c r="TQ292" s="178"/>
      <c r="TR292" s="178"/>
      <c r="TS292" s="178"/>
      <c r="TT292" s="178"/>
      <c r="TU292" s="178"/>
      <c r="TV292" s="178"/>
      <c r="TW292" s="178"/>
      <c r="TX292" s="178"/>
      <c r="TY292" s="178"/>
      <c r="TZ292" s="178"/>
      <c r="UA292" s="178"/>
      <c r="UB292" s="178"/>
      <c r="UC292" s="178"/>
      <c r="UD292" s="178"/>
      <c r="UE292" s="178"/>
      <c r="UF292" s="178"/>
      <c r="UG292" s="178"/>
      <c r="UH292" s="178"/>
      <c r="UI292" s="178"/>
      <c r="UJ292" s="178"/>
      <c r="UK292" s="178"/>
      <c r="UL292" s="178"/>
      <c r="UM292" s="178"/>
      <c r="UN292" s="178"/>
      <c r="UO292" s="178"/>
      <c r="UP292" s="178"/>
      <c r="UQ292" s="178"/>
      <c r="UR292" s="178"/>
      <c r="US292" s="178"/>
      <c r="UT292" s="178"/>
      <c r="UU292" s="178"/>
      <c r="UV292" s="178"/>
      <c r="UW292" s="178"/>
      <c r="UX292" s="178"/>
      <c r="UY292" s="178"/>
      <c r="UZ292" s="178"/>
      <c r="VA292" s="178"/>
      <c r="VB292" s="178"/>
      <c r="VC292" s="178"/>
      <c r="VD292" s="178"/>
      <c r="VE292" s="178"/>
      <c r="VF292" s="178"/>
      <c r="VG292" s="178"/>
      <c r="VH292" s="178"/>
      <c r="VI292" s="178"/>
      <c r="VJ292" s="178"/>
      <c r="VK292" s="178"/>
      <c r="VL292" s="178"/>
      <c r="VM292" s="178"/>
      <c r="VN292" s="178"/>
      <c r="VO292" s="178"/>
      <c r="VP292" s="178"/>
      <c r="VQ292" s="178"/>
      <c r="VR292" s="178"/>
      <c r="VS292" s="178"/>
      <c r="VT292" s="178"/>
      <c r="VU292" s="178"/>
      <c r="VV292" s="178"/>
      <c r="VW292" s="178"/>
      <c r="VX292" s="178"/>
      <c r="VY292" s="178"/>
      <c r="VZ292" s="178"/>
      <c r="WA292" s="178"/>
      <c r="WB292" s="178"/>
      <c r="WC292" s="178"/>
      <c r="WD292" s="178"/>
      <c r="WE292" s="178"/>
      <c r="WF292" s="178"/>
      <c r="WG292" s="178"/>
      <c r="WH292" s="178"/>
      <c r="WI292" s="178"/>
      <c r="WJ292" s="178"/>
      <c r="WK292" s="178"/>
      <c r="WL292" s="178"/>
      <c r="WM292" s="178"/>
      <c r="WN292" s="178"/>
      <c r="WO292" s="178"/>
      <c r="WP292" s="178"/>
      <c r="WQ292" s="178"/>
      <c r="WR292" s="178"/>
      <c r="WS292" s="178"/>
      <c r="WT292" s="178"/>
      <c r="WU292" s="178"/>
      <c r="WV292" s="178"/>
      <c r="WW292" s="178"/>
      <c r="WX292" s="178"/>
      <c r="WY292" s="178"/>
      <c r="WZ292" s="178"/>
      <c r="XA292" s="178"/>
      <c r="XB292" s="178"/>
      <c r="XC292" s="178"/>
      <c r="XD292" s="178"/>
      <c r="XE292" s="178"/>
      <c r="XF292" s="178"/>
      <c r="XG292" s="178"/>
      <c r="XH292" s="178"/>
      <c r="XI292" s="178"/>
      <c r="XJ292" s="178"/>
      <c r="XK292" s="178"/>
      <c r="XL292" s="178"/>
      <c r="XM292" s="178"/>
      <c r="XN292" s="178"/>
      <c r="XO292" s="178"/>
      <c r="XP292" s="178"/>
      <c r="XQ292" s="178"/>
      <c r="XR292" s="178"/>
      <c r="XS292" s="178"/>
      <c r="XT292" s="178"/>
      <c r="XU292" s="178"/>
      <c r="XV292" s="178"/>
      <c r="XW292" s="178"/>
      <c r="XX292" s="178"/>
      <c r="XY292" s="178"/>
      <c r="XZ292" s="178"/>
      <c r="YA292" s="178"/>
      <c r="YB292" s="178"/>
      <c r="YC292" s="178"/>
      <c r="YD292" s="178"/>
      <c r="YE292" s="178"/>
      <c r="YF292" s="178"/>
      <c r="YG292" s="178"/>
      <c r="YH292" s="178"/>
      <c r="YI292" s="178"/>
      <c r="YJ292" s="178"/>
      <c r="YK292" s="178"/>
      <c r="YL292" s="178"/>
      <c r="YM292" s="178"/>
      <c r="YN292" s="178"/>
      <c r="YO292" s="178"/>
      <c r="YP292" s="178"/>
      <c r="YQ292" s="178"/>
      <c r="YR292" s="178"/>
      <c r="YS292" s="178"/>
      <c r="YT292" s="178"/>
      <c r="YU292" s="178"/>
      <c r="YV292" s="178"/>
      <c r="YW292" s="178"/>
      <c r="YX292" s="178"/>
      <c r="YY292" s="178"/>
      <c r="YZ292" s="178"/>
      <c r="ZA292" s="178"/>
      <c r="ZB292" s="178"/>
      <c r="ZC292" s="178"/>
      <c r="ZD292" s="178"/>
      <c r="ZE292" s="178"/>
      <c r="ZF292" s="178"/>
      <c r="ZG292" s="178"/>
      <c r="ZH292" s="178"/>
    </row>
    <row r="293" s="153" customFormat="1" customHeight="1" spans="1:684">
      <c r="A293" s="291" t="s">
        <v>907</v>
      </c>
      <c r="B293" s="109" t="s">
        <v>898</v>
      </c>
      <c r="C293" s="1441" t="s">
        <v>898</v>
      </c>
      <c r="D293" s="1361">
        <f t="shared" si="38"/>
        <v>0</v>
      </c>
      <c r="E293" s="1367">
        <v>645</v>
      </c>
      <c r="F293" s="1371">
        <f t="shared" si="39"/>
        <v>645</v>
      </c>
      <c r="G293" s="1427">
        <f t="shared" si="40"/>
        <v>645</v>
      </c>
      <c r="H293" s="1428">
        <v>645</v>
      </c>
      <c r="I293" s="1430"/>
      <c r="J293" s="1393">
        <f t="shared" si="41"/>
        <v>0</v>
      </c>
      <c r="K293" s="1431">
        <f t="shared" si="42"/>
        <v>0</v>
      </c>
      <c r="L293" s="152"/>
      <c r="M293" s="152"/>
      <c r="N293" s="152"/>
      <c r="O293" s="152"/>
      <c r="P293" s="152"/>
      <c r="Q293" s="152"/>
      <c r="R293" s="152"/>
      <c r="S293" s="152"/>
      <c r="T293" s="152"/>
      <c r="U293" s="152"/>
      <c r="V293" s="1432"/>
      <c r="W293" s="1432"/>
      <c r="X293" s="1432"/>
      <c r="Y293" s="1432"/>
      <c r="Z293" s="1434"/>
      <c r="AA293" s="1432"/>
      <c r="AB293" s="1432"/>
      <c r="AC293" s="1432"/>
      <c r="AD293" s="1432"/>
      <c r="AE293" s="1432"/>
      <c r="AF293" s="1432"/>
      <c r="AG293" s="1338"/>
      <c r="AH293" s="178"/>
      <c r="AI293" s="1339"/>
      <c r="AJ293" s="1339"/>
      <c r="AK293" s="178"/>
      <c r="AL293" s="1339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8"/>
      <c r="BM293" s="178"/>
      <c r="BN293" s="178"/>
      <c r="BO293" s="178"/>
      <c r="BP293" s="178"/>
      <c r="BQ293" s="178"/>
      <c r="BR293" s="178"/>
      <c r="BS293" s="178"/>
      <c r="BT293" s="178"/>
      <c r="BU293" s="178"/>
      <c r="BV293" s="178"/>
      <c r="BW293" s="178"/>
      <c r="BX293" s="178"/>
      <c r="BY293" s="178"/>
      <c r="BZ293" s="178"/>
      <c r="CA293" s="178"/>
      <c r="CB293" s="178"/>
      <c r="CC293" s="178"/>
      <c r="CD293" s="178"/>
      <c r="CE293" s="178"/>
      <c r="CF293" s="178"/>
      <c r="CG293" s="178"/>
      <c r="CH293" s="178"/>
      <c r="CI293" s="178"/>
      <c r="CJ293" s="178"/>
      <c r="CK293" s="178"/>
      <c r="CL293" s="178"/>
      <c r="CM293" s="178"/>
      <c r="CN293" s="178"/>
      <c r="CO293" s="178"/>
      <c r="CP293" s="178"/>
      <c r="CQ293" s="178"/>
      <c r="CR293" s="1340"/>
      <c r="CS293" s="178"/>
      <c r="CT293" s="178"/>
      <c r="CU293" s="178"/>
      <c r="CV293" s="178"/>
      <c r="CW293" s="178"/>
      <c r="CX293" s="178"/>
      <c r="CY293" s="178"/>
      <c r="CZ293" s="178"/>
      <c r="DA293" s="178"/>
      <c r="DB293" s="178"/>
      <c r="DC293" s="178"/>
      <c r="DD293" s="178"/>
      <c r="DE293" s="178"/>
      <c r="DF293" s="178"/>
      <c r="DG293" s="178"/>
      <c r="DH293" s="178"/>
      <c r="DI293" s="178"/>
      <c r="DJ293" s="178"/>
      <c r="DK293" s="178"/>
      <c r="DL293" s="178"/>
      <c r="DM293" s="178"/>
      <c r="DN293" s="178"/>
      <c r="DO293" s="178"/>
      <c r="DP293" s="178"/>
      <c r="DQ293" s="178"/>
      <c r="DR293" s="178"/>
      <c r="DS293" s="178"/>
      <c r="DT293" s="178"/>
      <c r="DU293" s="178"/>
      <c r="DV293" s="178"/>
      <c r="DW293" s="178"/>
      <c r="DX293" s="178"/>
      <c r="DY293" s="178"/>
      <c r="DZ293" s="178"/>
      <c r="EA293" s="178"/>
      <c r="EB293" s="47"/>
      <c r="EC293" s="178"/>
      <c r="ED293" s="178"/>
      <c r="EE293" s="178"/>
      <c r="EF293" s="178"/>
      <c r="EG293" s="178"/>
      <c r="EH293" s="178"/>
      <c r="EI293" s="178"/>
      <c r="EJ293" s="178"/>
      <c r="EK293" s="178"/>
      <c r="EL293" s="178"/>
      <c r="EM293" s="178"/>
      <c r="EN293" s="178"/>
      <c r="EO293" s="178"/>
      <c r="EP293" s="178"/>
      <c r="EQ293" s="178"/>
      <c r="ER293" s="178"/>
      <c r="ES293" s="178"/>
      <c r="ET293" s="178"/>
      <c r="EU293" s="178"/>
      <c r="EV293" s="178"/>
      <c r="EW293" s="178"/>
      <c r="EX293" s="178"/>
      <c r="EY293" s="178"/>
      <c r="EZ293" s="178"/>
      <c r="FA293" s="178"/>
      <c r="FB293" s="178"/>
      <c r="FC293" s="178"/>
      <c r="FD293" s="178"/>
      <c r="FE293" s="178"/>
      <c r="FF293" s="178"/>
      <c r="FG293" s="178"/>
      <c r="FH293" s="178"/>
      <c r="FI293" s="178"/>
      <c r="FJ293" s="178"/>
      <c r="FK293" s="178"/>
      <c r="FL293" s="178"/>
      <c r="FM293" s="178"/>
      <c r="FN293" s="178"/>
      <c r="FO293" s="178"/>
      <c r="FP293" s="178"/>
      <c r="FQ293" s="178"/>
      <c r="FR293" s="178"/>
      <c r="FS293" s="178"/>
      <c r="FT293" s="178"/>
      <c r="FU293" s="178"/>
      <c r="FV293" s="178"/>
      <c r="FW293" s="178"/>
      <c r="FX293" s="178"/>
      <c r="FY293" s="178"/>
      <c r="FZ293" s="178"/>
      <c r="GA293" s="178"/>
      <c r="GB293" s="178"/>
      <c r="GC293" s="178"/>
      <c r="GD293" s="178"/>
      <c r="GE293" s="178"/>
      <c r="GF293" s="178"/>
      <c r="GG293" s="178"/>
      <c r="GH293" s="178"/>
      <c r="GI293" s="178"/>
      <c r="GJ293" s="178"/>
      <c r="GK293" s="178"/>
      <c r="GL293" s="178"/>
      <c r="GM293" s="178"/>
      <c r="GN293" s="178"/>
      <c r="GO293" s="178"/>
      <c r="GP293" s="178"/>
      <c r="GQ293" s="178"/>
      <c r="GR293" s="178"/>
      <c r="GS293" s="178"/>
      <c r="GT293" s="178"/>
      <c r="GU293" s="178"/>
      <c r="GV293" s="178"/>
      <c r="GW293" s="178"/>
      <c r="GX293" s="178"/>
      <c r="GY293" s="178"/>
      <c r="GZ293" s="178"/>
      <c r="HA293" s="178"/>
      <c r="HB293" s="178"/>
      <c r="HC293" s="178"/>
      <c r="HD293" s="178"/>
      <c r="HE293" s="178"/>
      <c r="HF293" s="178"/>
      <c r="HG293" s="178"/>
      <c r="HH293" s="178"/>
      <c r="HI293" s="178"/>
      <c r="HJ293" s="178"/>
      <c r="HK293" s="178"/>
      <c r="HL293" s="178"/>
      <c r="HM293" s="178"/>
      <c r="HN293" s="178"/>
      <c r="HO293" s="178"/>
      <c r="HP293" s="178"/>
      <c r="HQ293" s="178"/>
      <c r="HR293" s="178"/>
      <c r="HS293" s="178"/>
      <c r="HT293" s="178"/>
      <c r="HU293" s="178"/>
      <c r="HV293" s="178"/>
      <c r="HW293" s="178"/>
      <c r="HX293" s="178"/>
      <c r="HY293" s="178"/>
      <c r="HZ293" s="178"/>
      <c r="IA293" s="178"/>
      <c r="IB293" s="178"/>
      <c r="IC293" s="178"/>
      <c r="ID293" s="178"/>
      <c r="IE293" s="178"/>
      <c r="IF293" s="178"/>
      <c r="IG293" s="178"/>
      <c r="IH293" s="178"/>
      <c r="II293" s="178"/>
      <c r="IJ293" s="178"/>
      <c r="IK293" s="178"/>
      <c r="IL293" s="178"/>
      <c r="IM293" s="178"/>
      <c r="IN293" s="178"/>
      <c r="IO293" s="178"/>
      <c r="IP293" s="178"/>
      <c r="IQ293" s="178"/>
      <c r="IR293" s="178"/>
      <c r="IS293" s="178"/>
      <c r="IT293" s="178"/>
      <c r="IU293" s="178"/>
      <c r="IV293" s="178"/>
      <c r="IW293" s="178"/>
      <c r="IX293" s="178"/>
      <c r="IY293" s="178"/>
      <c r="IZ293" s="178"/>
      <c r="JA293" s="178"/>
      <c r="JB293" s="178"/>
      <c r="JC293" s="178"/>
      <c r="JD293" s="178"/>
      <c r="JE293" s="178"/>
      <c r="JF293" s="178"/>
      <c r="JG293" s="178"/>
      <c r="JH293" s="178"/>
      <c r="JI293" s="178"/>
      <c r="JJ293" s="178"/>
      <c r="JK293" s="178"/>
      <c r="JL293" s="178"/>
      <c r="JM293" s="178"/>
      <c r="JN293" s="178"/>
      <c r="JO293" s="178"/>
      <c r="JP293" s="178"/>
      <c r="JQ293" s="178"/>
      <c r="JR293" s="178"/>
      <c r="JS293" s="178"/>
      <c r="JT293" s="178"/>
      <c r="JU293" s="178"/>
      <c r="JV293" s="178"/>
      <c r="JW293" s="178"/>
      <c r="JX293" s="178"/>
      <c r="JY293" s="178"/>
      <c r="JZ293" s="178"/>
      <c r="KA293" s="178"/>
      <c r="KB293" s="178"/>
      <c r="KC293" s="178"/>
      <c r="KD293" s="178"/>
      <c r="KE293" s="178"/>
      <c r="KF293" s="178"/>
      <c r="KG293" s="178"/>
      <c r="KH293" s="178"/>
      <c r="KI293" s="178"/>
      <c r="KJ293" s="178"/>
      <c r="KK293" s="178"/>
      <c r="KL293" s="178"/>
      <c r="KM293" s="178"/>
      <c r="KN293" s="178"/>
      <c r="KO293" s="178"/>
      <c r="KP293" s="178"/>
      <c r="KQ293" s="178"/>
      <c r="KR293" s="178"/>
      <c r="KS293" s="178"/>
      <c r="KT293" s="178"/>
      <c r="KU293" s="178"/>
      <c r="KV293" s="178"/>
      <c r="KW293" s="178"/>
      <c r="KX293" s="178"/>
      <c r="KY293" s="178"/>
      <c r="KZ293" s="178"/>
      <c r="LA293" s="178"/>
      <c r="LB293" s="178"/>
      <c r="LC293" s="178"/>
      <c r="LD293" s="178"/>
      <c r="LE293" s="178"/>
      <c r="LF293" s="178"/>
      <c r="LG293" s="178"/>
      <c r="LH293" s="178"/>
      <c r="LI293" s="178"/>
      <c r="LJ293" s="178"/>
      <c r="LK293" s="178"/>
      <c r="LL293" s="178"/>
      <c r="LM293" s="178"/>
      <c r="LN293" s="178"/>
      <c r="LO293" s="178"/>
      <c r="LP293" s="178"/>
      <c r="LQ293" s="178"/>
      <c r="LR293" s="178"/>
      <c r="LS293" s="178"/>
      <c r="LT293" s="178"/>
      <c r="LU293" s="178"/>
      <c r="LV293" s="178"/>
      <c r="LW293" s="178"/>
      <c r="LX293" s="178"/>
      <c r="LY293" s="178"/>
      <c r="LZ293" s="178"/>
      <c r="MA293" s="178"/>
      <c r="MB293" s="178"/>
      <c r="MC293" s="178"/>
      <c r="MD293" s="178"/>
      <c r="ME293" s="178"/>
      <c r="MF293" s="178"/>
      <c r="MG293" s="178"/>
      <c r="MH293" s="178"/>
      <c r="MI293" s="178"/>
      <c r="MJ293" s="178"/>
      <c r="MK293" s="178"/>
      <c r="ML293" s="178"/>
      <c r="MM293" s="178"/>
      <c r="MN293" s="178"/>
      <c r="MO293" s="178"/>
      <c r="MP293" s="178"/>
      <c r="MQ293" s="178"/>
      <c r="MR293" s="178"/>
      <c r="MS293" s="178"/>
      <c r="MT293" s="178"/>
      <c r="MU293" s="178"/>
      <c r="MV293" s="178"/>
      <c r="MW293" s="178"/>
      <c r="MX293" s="178"/>
      <c r="MY293" s="178"/>
      <c r="MZ293" s="178"/>
      <c r="NA293" s="178"/>
      <c r="NB293" s="178"/>
      <c r="NC293" s="178"/>
      <c r="ND293" s="178"/>
      <c r="NE293" s="178"/>
      <c r="NF293" s="178"/>
      <c r="NG293" s="178"/>
      <c r="NH293" s="178"/>
      <c r="NI293" s="178"/>
      <c r="NJ293" s="178"/>
      <c r="NK293" s="178"/>
      <c r="NL293" s="178"/>
      <c r="NM293" s="178"/>
      <c r="NN293" s="178"/>
      <c r="NO293" s="178"/>
      <c r="NP293" s="178"/>
      <c r="NQ293" s="178"/>
      <c r="NR293" s="178"/>
      <c r="NS293" s="178"/>
      <c r="NT293" s="178"/>
      <c r="NU293" s="178"/>
      <c r="NV293" s="178"/>
      <c r="NW293" s="178"/>
      <c r="NX293" s="178"/>
      <c r="NY293" s="178"/>
      <c r="NZ293" s="178"/>
      <c r="OA293" s="178"/>
      <c r="OB293" s="178"/>
      <c r="OC293" s="178"/>
      <c r="OD293" s="178"/>
      <c r="OE293" s="178"/>
      <c r="OF293" s="178"/>
      <c r="OG293" s="178"/>
      <c r="OH293" s="178"/>
      <c r="OI293" s="178"/>
      <c r="OJ293" s="178"/>
      <c r="OK293" s="178"/>
      <c r="OL293" s="178"/>
      <c r="OM293" s="178"/>
      <c r="ON293" s="178"/>
      <c r="OO293" s="178"/>
      <c r="OP293" s="178"/>
      <c r="OQ293" s="178"/>
      <c r="OR293" s="178"/>
      <c r="OS293" s="178"/>
      <c r="OT293" s="178"/>
      <c r="OU293" s="178"/>
      <c r="OV293" s="178"/>
      <c r="OW293" s="178"/>
      <c r="OX293" s="178"/>
      <c r="OY293" s="178"/>
      <c r="OZ293" s="178"/>
      <c r="PA293" s="178"/>
      <c r="PB293" s="178"/>
      <c r="PC293" s="178"/>
      <c r="PD293" s="178"/>
      <c r="PE293" s="178"/>
      <c r="PF293" s="178"/>
      <c r="PG293" s="178"/>
      <c r="PH293" s="178"/>
      <c r="PI293" s="178"/>
      <c r="PJ293" s="178"/>
      <c r="PK293" s="178"/>
      <c r="PL293" s="178"/>
      <c r="PM293" s="178"/>
      <c r="PN293" s="178"/>
      <c r="PO293" s="178"/>
      <c r="PP293" s="178"/>
      <c r="PQ293" s="178"/>
      <c r="PR293" s="178"/>
      <c r="PS293" s="178"/>
      <c r="PT293" s="178"/>
      <c r="PU293" s="178"/>
      <c r="PV293" s="178"/>
      <c r="PW293" s="178"/>
      <c r="PX293" s="178"/>
      <c r="PY293" s="178"/>
      <c r="PZ293" s="178"/>
      <c r="QA293" s="178"/>
      <c r="QB293" s="178"/>
      <c r="QC293" s="178"/>
      <c r="QD293" s="178"/>
      <c r="QE293" s="178"/>
      <c r="QF293" s="178"/>
      <c r="QG293" s="178"/>
      <c r="QH293" s="178"/>
      <c r="QI293" s="178"/>
      <c r="QJ293" s="178"/>
      <c r="QK293" s="178"/>
      <c r="QL293" s="178"/>
      <c r="QM293" s="178"/>
      <c r="QN293" s="178"/>
      <c r="QO293" s="178"/>
      <c r="QP293" s="178"/>
      <c r="QQ293" s="178"/>
      <c r="QR293" s="178"/>
      <c r="QS293" s="178"/>
      <c r="QT293" s="178"/>
      <c r="QU293" s="178"/>
      <c r="QV293" s="178"/>
      <c r="QW293" s="178"/>
      <c r="QX293" s="178"/>
      <c r="QY293" s="178"/>
      <c r="QZ293" s="178"/>
      <c r="RA293" s="178"/>
      <c r="RB293" s="178"/>
      <c r="RC293" s="178"/>
      <c r="RD293" s="178"/>
      <c r="RE293" s="178"/>
      <c r="RF293" s="178"/>
      <c r="RG293" s="178"/>
      <c r="RH293" s="178"/>
      <c r="RI293" s="178"/>
      <c r="RJ293" s="178"/>
      <c r="RK293" s="178"/>
      <c r="RL293" s="178"/>
      <c r="RM293" s="178"/>
      <c r="RN293" s="178"/>
      <c r="RO293" s="178"/>
      <c r="RP293" s="178"/>
      <c r="RQ293" s="178"/>
      <c r="RR293" s="178"/>
      <c r="RS293" s="178"/>
      <c r="RT293" s="178"/>
      <c r="RU293" s="178"/>
      <c r="RV293" s="178"/>
      <c r="RW293" s="178"/>
      <c r="RX293" s="178"/>
      <c r="RY293" s="178"/>
      <c r="RZ293" s="178"/>
      <c r="SA293" s="178"/>
      <c r="SB293" s="178"/>
      <c r="SC293" s="178"/>
      <c r="SD293" s="178"/>
      <c r="SE293" s="178"/>
      <c r="SF293" s="178"/>
      <c r="SG293" s="178"/>
      <c r="SH293" s="178"/>
      <c r="SI293" s="178"/>
      <c r="SJ293" s="178"/>
      <c r="SK293" s="178"/>
      <c r="SL293" s="178"/>
      <c r="SM293" s="178"/>
      <c r="SN293" s="178"/>
      <c r="SO293" s="178"/>
      <c r="SP293" s="178"/>
      <c r="SQ293" s="178"/>
      <c r="SR293" s="178"/>
      <c r="SS293" s="178"/>
      <c r="ST293" s="178"/>
      <c r="SU293" s="178"/>
      <c r="SV293" s="178"/>
      <c r="SW293" s="178"/>
      <c r="SX293" s="178"/>
      <c r="SY293" s="178"/>
      <c r="SZ293" s="178"/>
      <c r="TA293" s="178"/>
      <c r="TB293" s="178"/>
      <c r="TC293" s="178"/>
      <c r="TD293" s="178"/>
      <c r="TE293" s="178"/>
      <c r="TF293" s="178"/>
      <c r="TG293" s="178"/>
      <c r="TH293" s="178"/>
      <c r="TI293" s="178"/>
      <c r="TJ293" s="178"/>
      <c r="TK293" s="178"/>
      <c r="TL293" s="178"/>
      <c r="TM293" s="178"/>
      <c r="TN293" s="178"/>
      <c r="TO293" s="178"/>
      <c r="TP293" s="178"/>
      <c r="TQ293" s="178"/>
      <c r="TR293" s="178"/>
      <c r="TS293" s="178"/>
      <c r="TT293" s="178"/>
      <c r="TU293" s="178"/>
      <c r="TV293" s="178"/>
      <c r="TW293" s="178"/>
      <c r="TX293" s="178"/>
      <c r="TY293" s="178"/>
      <c r="TZ293" s="178"/>
      <c r="UA293" s="178"/>
      <c r="UB293" s="178"/>
      <c r="UC293" s="178"/>
      <c r="UD293" s="178"/>
      <c r="UE293" s="178"/>
      <c r="UF293" s="178"/>
      <c r="UG293" s="178"/>
      <c r="UH293" s="178"/>
      <c r="UI293" s="178"/>
      <c r="UJ293" s="178"/>
      <c r="UK293" s="178"/>
      <c r="UL293" s="178"/>
      <c r="UM293" s="178"/>
      <c r="UN293" s="178"/>
      <c r="UO293" s="178"/>
      <c r="UP293" s="178"/>
      <c r="UQ293" s="178"/>
      <c r="UR293" s="178"/>
      <c r="US293" s="178"/>
      <c r="UT293" s="178"/>
      <c r="UU293" s="178"/>
      <c r="UV293" s="178"/>
      <c r="UW293" s="178"/>
      <c r="UX293" s="178"/>
      <c r="UY293" s="178"/>
      <c r="UZ293" s="178"/>
      <c r="VA293" s="178"/>
      <c r="VB293" s="178"/>
      <c r="VC293" s="178"/>
      <c r="VD293" s="178"/>
      <c r="VE293" s="178"/>
      <c r="VF293" s="178"/>
      <c r="VG293" s="178"/>
      <c r="VH293" s="178"/>
      <c r="VI293" s="178"/>
      <c r="VJ293" s="178"/>
      <c r="VK293" s="178"/>
      <c r="VL293" s="178"/>
      <c r="VM293" s="178"/>
      <c r="VN293" s="178"/>
      <c r="VO293" s="178"/>
      <c r="VP293" s="178"/>
      <c r="VQ293" s="178"/>
      <c r="VR293" s="178"/>
      <c r="VS293" s="178"/>
      <c r="VT293" s="178"/>
      <c r="VU293" s="178"/>
      <c r="VV293" s="178"/>
      <c r="VW293" s="178"/>
      <c r="VX293" s="178"/>
      <c r="VY293" s="178"/>
      <c r="VZ293" s="178"/>
      <c r="WA293" s="178"/>
      <c r="WB293" s="178"/>
      <c r="WC293" s="178"/>
      <c r="WD293" s="178"/>
      <c r="WE293" s="178"/>
      <c r="WF293" s="178"/>
      <c r="WG293" s="178"/>
      <c r="WH293" s="178"/>
      <c r="WI293" s="178"/>
      <c r="WJ293" s="178"/>
      <c r="WK293" s="178"/>
      <c r="WL293" s="178"/>
      <c r="WM293" s="178"/>
      <c r="WN293" s="178"/>
      <c r="WO293" s="178"/>
      <c r="WP293" s="178"/>
      <c r="WQ293" s="178"/>
      <c r="WR293" s="178"/>
      <c r="WS293" s="178"/>
      <c r="WT293" s="178"/>
      <c r="WU293" s="178"/>
      <c r="WV293" s="178"/>
      <c r="WW293" s="178"/>
      <c r="WX293" s="178"/>
      <c r="WY293" s="178"/>
      <c r="WZ293" s="178"/>
      <c r="XA293" s="178"/>
      <c r="XB293" s="178"/>
      <c r="XC293" s="178"/>
      <c r="XD293" s="178"/>
      <c r="XE293" s="178"/>
      <c r="XF293" s="178"/>
      <c r="XG293" s="178"/>
      <c r="XH293" s="178"/>
      <c r="XI293" s="178"/>
      <c r="XJ293" s="178"/>
      <c r="XK293" s="178"/>
      <c r="XL293" s="178"/>
      <c r="XM293" s="178"/>
      <c r="XN293" s="178"/>
      <c r="XO293" s="178"/>
      <c r="XP293" s="178"/>
      <c r="XQ293" s="178"/>
      <c r="XR293" s="178"/>
      <c r="XS293" s="178"/>
      <c r="XT293" s="178"/>
      <c r="XU293" s="178"/>
      <c r="XV293" s="178"/>
      <c r="XW293" s="178"/>
      <c r="XX293" s="178"/>
      <c r="XY293" s="178"/>
      <c r="XZ293" s="178"/>
      <c r="YA293" s="178"/>
      <c r="YB293" s="178"/>
      <c r="YC293" s="178"/>
      <c r="YD293" s="178"/>
      <c r="YE293" s="178"/>
      <c r="YF293" s="178"/>
      <c r="YG293" s="178"/>
      <c r="YH293" s="178"/>
      <c r="YI293" s="178"/>
      <c r="YJ293" s="178"/>
      <c r="YK293" s="178"/>
      <c r="YL293" s="178"/>
      <c r="YM293" s="178"/>
      <c r="YN293" s="178"/>
      <c r="YO293" s="178"/>
      <c r="YP293" s="178"/>
      <c r="YQ293" s="178"/>
      <c r="YR293" s="178"/>
      <c r="YS293" s="178"/>
      <c r="YT293" s="178"/>
      <c r="YU293" s="178"/>
      <c r="YV293" s="178"/>
      <c r="YW293" s="178"/>
      <c r="YX293" s="178"/>
      <c r="YY293" s="178"/>
      <c r="YZ293" s="178"/>
      <c r="ZA293" s="178"/>
      <c r="ZB293" s="178"/>
      <c r="ZC293" s="178"/>
      <c r="ZD293" s="178"/>
      <c r="ZE293" s="178"/>
      <c r="ZF293" s="178"/>
      <c r="ZG293" s="178"/>
      <c r="ZH293" s="178"/>
    </row>
    <row r="294" s="153" customFormat="1" customHeight="1" spans="1:684">
      <c r="A294" s="290" t="s">
        <v>908</v>
      </c>
      <c r="B294" s="109" t="s">
        <v>898</v>
      </c>
      <c r="C294" s="1441" t="s">
        <v>898</v>
      </c>
      <c r="D294" s="1361">
        <f t="shared" si="38"/>
        <v>0</v>
      </c>
      <c r="E294" s="1367">
        <v>1800</v>
      </c>
      <c r="F294" s="1371">
        <f t="shared" si="39"/>
        <v>1800</v>
      </c>
      <c r="G294" s="1427">
        <f t="shared" si="40"/>
        <v>1800</v>
      </c>
      <c r="H294" s="1428">
        <v>1800</v>
      </c>
      <c r="I294" s="1430"/>
      <c r="J294" s="1393">
        <f t="shared" si="41"/>
        <v>0</v>
      </c>
      <c r="K294" s="1431">
        <f t="shared" si="42"/>
        <v>0</v>
      </c>
      <c r="L294" s="152"/>
      <c r="M294" s="152"/>
      <c r="N294" s="152"/>
      <c r="O294" s="152"/>
      <c r="P294" s="152"/>
      <c r="Q294" s="152"/>
      <c r="R294" s="152"/>
      <c r="S294" s="152"/>
      <c r="T294" s="152"/>
      <c r="U294" s="152"/>
      <c r="V294" s="1432"/>
      <c r="W294" s="1432"/>
      <c r="X294" s="1432"/>
      <c r="Y294" s="1432"/>
      <c r="Z294" s="1434"/>
      <c r="AA294" s="1432"/>
      <c r="AB294" s="1432"/>
      <c r="AC294" s="1432"/>
      <c r="AD294" s="1432"/>
      <c r="AE294" s="1432"/>
      <c r="AF294" s="1432"/>
      <c r="AG294" s="1338"/>
      <c r="AH294" s="178"/>
      <c r="AI294" s="1339"/>
      <c r="AJ294" s="1339"/>
      <c r="AK294" s="178"/>
      <c r="AL294" s="1339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  <c r="BQ294" s="178"/>
      <c r="BR294" s="178"/>
      <c r="BS294" s="178"/>
      <c r="BT294" s="178"/>
      <c r="BU294" s="178"/>
      <c r="BV294" s="178"/>
      <c r="BW294" s="178"/>
      <c r="BX294" s="178"/>
      <c r="BY294" s="178"/>
      <c r="BZ294" s="178"/>
      <c r="CA294" s="178"/>
      <c r="CB294" s="178"/>
      <c r="CC294" s="178"/>
      <c r="CD294" s="178"/>
      <c r="CE294" s="178"/>
      <c r="CF294" s="178"/>
      <c r="CG294" s="178"/>
      <c r="CH294" s="178"/>
      <c r="CI294" s="178"/>
      <c r="CJ294" s="178"/>
      <c r="CK294" s="178"/>
      <c r="CL294" s="178"/>
      <c r="CM294" s="178"/>
      <c r="CN294" s="178"/>
      <c r="CO294" s="178"/>
      <c r="CP294" s="178"/>
      <c r="CQ294" s="178"/>
      <c r="CR294" s="1340"/>
      <c r="CS294" s="178"/>
      <c r="CT294" s="178"/>
      <c r="CU294" s="178"/>
      <c r="CV294" s="178"/>
      <c r="CW294" s="178"/>
      <c r="CX294" s="178"/>
      <c r="CY294" s="178"/>
      <c r="CZ294" s="178"/>
      <c r="DA294" s="178"/>
      <c r="DB294" s="178"/>
      <c r="DC294" s="178"/>
      <c r="DD294" s="178"/>
      <c r="DE294" s="178"/>
      <c r="DF294" s="178"/>
      <c r="DG294" s="178"/>
      <c r="DH294" s="178"/>
      <c r="DI294" s="178"/>
      <c r="DJ294" s="178"/>
      <c r="DK294" s="178"/>
      <c r="DL294" s="178"/>
      <c r="DM294" s="178"/>
      <c r="DN294" s="178"/>
      <c r="DO294" s="178"/>
      <c r="DP294" s="178"/>
      <c r="DQ294" s="178"/>
      <c r="DR294" s="178"/>
      <c r="DS294" s="178"/>
      <c r="DT294" s="178"/>
      <c r="DU294" s="178"/>
      <c r="DV294" s="178"/>
      <c r="DW294" s="178"/>
      <c r="DX294" s="178"/>
      <c r="DY294" s="178"/>
      <c r="DZ294" s="178"/>
      <c r="EA294" s="178"/>
      <c r="EB294" s="47"/>
      <c r="EC294" s="178"/>
      <c r="ED294" s="178"/>
      <c r="EE294" s="178"/>
      <c r="EF294" s="178"/>
      <c r="EG294" s="178"/>
      <c r="EH294" s="178"/>
      <c r="EI294" s="178"/>
      <c r="EJ294" s="178"/>
      <c r="EK294" s="178"/>
      <c r="EL294" s="178"/>
      <c r="EM294" s="178"/>
      <c r="EN294" s="178"/>
      <c r="EO294" s="178"/>
      <c r="EP294" s="178"/>
      <c r="EQ294" s="178"/>
      <c r="ER294" s="178"/>
      <c r="ES294" s="178"/>
      <c r="ET294" s="178"/>
      <c r="EU294" s="178"/>
      <c r="EV294" s="178"/>
      <c r="EW294" s="178"/>
      <c r="EX294" s="178"/>
      <c r="EY294" s="178"/>
      <c r="EZ294" s="178"/>
      <c r="FA294" s="178"/>
      <c r="FB294" s="178"/>
      <c r="FC294" s="178"/>
      <c r="FD294" s="178"/>
      <c r="FE294" s="178"/>
      <c r="FF294" s="178"/>
      <c r="FG294" s="178"/>
      <c r="FH294" s="178"/>
      <c r="FI294" s="178"/>
      <c r="FJ294" s="178"/>
      <c r="FK294" s="178"/>
      <c r="FL294" s="178"/>
      <c r="FM294" s="178"/>
      <c r="FN294" s="178"/>
      <c r="FO294" s="178"/>
      <c r="FP294" s="178"/>
      <c r="FQ294" s="178"/>
      <c r="FR294" s="178"/>
      <c r="FS294" s="178"/>
      <c r="FT294" s="178"/>
      <c r="FU294" s="178"/>
      <c r="FV294" s="178"/>
      <c r="FW294" s="178"/>
      <c r="FX294" s="178"/>
      <c r="FY294" s="178"/>
      <c r="FZ294" s="178"/>
      <c r="GA294" s="178"/>
      <c r="GB294" s="178"/>
      <c r="GC294" s="178"/>
      <c r="GD294" s="178"/>
      <c r="GE294" s="178"/>
      <c r="GF294" s="178"/>
      <c r="GG294" s="178"/>
      <c r="GH294" s="178"/>
      <c r="GI294" s="178"/>
      <c r="GJ294" s="178"/>
      <c r="GK294" s="178"/>
      <c r="GL294" s="178"/>
      <c r="GM294" s="178"/>
      <c r="GN294" s="178"/>
      <c r="GO294" s="178"/>
      <c r="GP294" s="178"/>
      <c r="GQ294" s="178"/>
      <c r="GR294" s="178"/>
      <c r="GS294" s="178"/>
      <c r="GT294" s="178"/>
      <c r="GU294" s="178"/>
      <c r="GV294" s="178"/>
      <c r="GW294" s="178"/>
      <c r="GX294" s="178"/>
      <c r="GY294" s="178"/>
      <c r="GZ294" s="178"/>
      <c r="HA294" s="178"/>
      <c r="HB294" s="178"/>
      <c r="HC294" s="178"/>
      <c r="HD294" s="178"/>
      <c r="HE294" s="178"/>
      <c r="HF294" s="178"/>
      <c r="HG294" s="178"/>
      <c r="HH294" s="178"/>
      <c r="HI294" s="178"/>
      <c r="HJ294" s="178"/>
      <c r="HK294" s="178"/>
      <c r="HL294" s="178"/>
      <c r="HM294" s="178"/>
      <c r="HN294" s="178"/>
      <c r="HO294" s="178"/>
      <c r="HP294" s="178"/>
      <c r="HQ294" s="178"/>
      <c r="HR294" s="178"/>
      <c r="HS294" s="178"/>
      <c r="HT294" s="178"/>
      <c r="HU294" s="178"/>
      <c r="HV294" s="178"/>
      <c r="HW294" s="178"/>
      <c r="HX294" s="178"/>
      <c r="HY294" s="178"/>
      <c r="HZ294" s="178"/>
      <c r="IA294" s="178"/>
      <c r="IB294" s="178"/>
      <c r="IC294" s="178"/>
      <c r="ID294" s="178"/>
      <c r="IE294" s="178"/>
      <c r="IF294" s="178"/>
      <c r="IG294" s="178"/>
      <c r="IH294" s="178"/>
      <c r="II294" s="178"/>
      <c r="IJ294" s="178"/>
      <c r="IK294" s="178"/>
      <c r="IL294" s="178"/>
      <c r="IM294" s="178"/>
      <c r="IN294" s="178"/>
      <c r="IO294" s="178"/>
      <c r="IP294" s="178"/>
      <c r="IQ294" s="178"/>
      <c r="IR294" s="178"/>
      <c r="IS294" s="178"/>
      <c r="IT294" s="178"/>
      <c r="IU294" s="178"/>
      <c r="IV294" s="178"/>
      <c r="IW294" s="178"/>
      <c r="IX294" s="178"/>
      <c r="IY294" s="178"/>
      <c r="IZ294" s="178"/>
      <c r="JA294" s="178"/>
      <c r="JB294" s="178"/>
      <c r="JC294" s="178"/>
      <c r="JD294" s="178"/>
      <c r="JE294" s="178"/>
      <c r="JF294" s="178"/>
      <c r="JG294" s="178"/>
      <c r="JH294" s="178"/>
      <c r="JI294" s="178"/>
      <c r="JJ294" s="178"/>
      <c r="JK294" s="178"/>
      <c r="JL294" s="178"/>
      <c r="JM294" s="178"/>
      <c r="JN294" s="178"/>
      <c r="JO294" s="178"/>
      <c r="JP294" s="178"/>
      <c r="JQ294" s="178"/>
      <c r="JR294" s="178"/>
      <c r="JS294" s="178"/>
      <c r="JT294" s="178"/>
      <c r="JU294" s="178"/>
      <c r="JV294" s="178"/>
      <c r="JW294" s="178"/>
      <c r="JX294" s="178"/>
      <c r="JY294" s="178"/>
      <c r="JZ294" s="178"/>
      <c r="KA294" s="178"/>
      <c r="KB294" s="178"/>
      <c r="KC294" s="178"/>
      <c r="KD294" s="178"/>
      <c r="KE294" s="178"/>
      <c r="KF294" s="178"/>
      <c r="KG294" s="178"/>
      <c r="KH294" s="178"/>
      <c r="KI294" s="178"/>
      <c r="KJ294" s="178"/>
      <c r="KK294" s="178"/>
      <c r="KL294" s="178"/>
      <c r="KM294" s="178"/>
      <c r="KN294" s="178"/>
      <c r="KO294" s="178"/>
      <c r="KP294" s="178"/>
      <c r="KQ294" s="178"/>
      <c r="KR294" s="178"/>
      <c r="KS294" s="178"/>
      <c r="KT294" s="178"/>
      <c r="KU294" s="178"/>
      <c r="KV294" s="178"/>
      <c r="KW294" s="178"/>
      <c r="KX294" s="178"/>
      <c r="KY294" s="178"/>
      <c r="KZ294" s="178"/>
      <c r="LA294" s="178"/>
      <c r="LB294" s="178"/>
      <c r="LC294" s="178"/>
      <c r="LD294" s="178"/>
      <c r="LE294" s="178"/>
      <c r="LF294" s="178"/>
      <c r="LG294" s="178"/>
      <c r="LH294" s="178"/>
      <c r="LI294" s="178"/>
      <c r="LJ294" s="178"/>
      <c r="LK294" s="178"/>
      <c r="LL294" s="178"/>
      <c r="LM294" s="178"/>
      <c r="LN294" s="178"/>
      <c r="LO294" s="178"/>
      <c r="LP294" s="178"/>
      <c r="LQ294" s="178"/>
      <c r="LR294" s="178"/>
      <c r="LS294" s="178"/>
      <c r="LT294" s="178"/>
      <c r="LU294" s="178"/>
      <c r="LV294" s="178"/>
      <c r="LW294" s="178"/>
      <c r="LX294" s="178"/>
      <c r="LY294" s="178"/>
      <c r="LZ294" s="178"/>
      <c r="MA294" s="178"/>
      <c r="MB294" s="178"/>
      <c r="MC294" s="178"/>
      <c r="MD294" s="178"/>
      <c r="ME294" s="178"/>
      <c r="MF294" s="178"/>
      <c r="MG294" s="178"/>
      <c r="MH294" s="178"/>
      <c r="MI294" s="178"/>
      <c r="MJ294" s="178"/>
      <c r="MK294" s="178"/>
      <c r="ML294" s="178"/>
      <c r="MM294" s="178"/>
      <c r="MN294" s="178"/>
      <c r="MO294" s="178"/>
      <c r="MP294" s="178"/>
      <c r="MQ294" s="178"/>
      <c r="MR294" s="178"/>
      <c r="MS294" s="178"/>
      <c r="MT294" s="178"/>
      <c r="MU294" s="178"/>
      <c r="MV294" s="178"/>
      <c r="MW294" s="178"/>
      <c r="MX294" s="178"/>
      <c r="MY294" s="178"/>
      <c r="MZ294" s="178"/>
      <c r="NA294" s="178"/>
      <c r="NB294" s="178"/>
      <c r="NC294" s="178"/>
      <c r="ND294" s="178"/>
      <c r="NE294" s="178"/>
      <c r="NF294" s="178"/>
      <c r="NG294" s="178"/>
      <c r="NH294" s="178"/>
      <c r="NI294" s="178"/>
      <c r="NJ294" s="178"/>
      <c r="NK294" s="178"/>
      <c r="NL294" s="178"/>
      <c r="NM294" s="178"/>
      <c r="NN294" s="178"/>
      <c r="NO294" s="178"/>
      <c r="NP294" s="178"/>
      <c r="NQ294" s="178"/>
      <c r="NR294" s="178"/>
      <c r="NS294" s="178"/>
      <c r="NT294" s="178"/>
      <c r="NU294" s="178"/>
      <c r="NV294" s="178"/>
      <c r="NW294" s="178"/>
      <c r="NX294" s="178"/>
      <c r="NY294" s="178"/>
      <c r="NZ294" s="178"/>
      <c r="OA294" s="178"/>
      <c r="OB294" s="178"/>
      <c r="OC294" s="178"/>
      <c r="OD294" s="178"/>
      <c r="OE294" s="178"/>
      <c r="OF294" s="178"/>
      <c r="OG294" s="178"/>
      <c r="OH294" s="178"/>
      <c r="OI294" s="178"/>
      <c r="OJ294" s="178"/>
      <c r="OK294" s="178"/>
      <c r="OL294" s="178"/>
      <c r="OM294" s="178"/>
      <c r="ON294" s="178"/>
      <c r="OO294" s="178"/>
      <c r="OP294" s="178"/>
      <c r="OQ294" s="178"/>
      <c r="OR294" s="178"/>
      <c r="OS294" s="178"/>
      <c r="OT294" s="178"/>
      <c r="OU294" s="178"/>
      <c r="OV294" s="178"/>
      <c r="OW294" s="178"/>
      <c r="OX294" s="178"/>
      <c r="OY294" s="178"/>
      <c r="OZ294" s="178"/>
      <c r="PA294" s="178"/>
      <c r="PB294" s="178"/>
      <c r="PC294" s="178"/>
      <c r="PD294" s="178"/>
      <c r="PE294" s="178"/>
      <c r="PF294" s="178"/>
      <c r="PG294" s="178"/>
      <c r="PH294" s="178"/>
      <c r="PI294" s="178"/>
      <c r="PJ294" s="178"/>
      <c r="PK294" s="178"/>
      <c r="PL294" s="178"/>
      <c r="PM294" s="178"/>
      <c r="PN294" s="178"/>
      <c r="PO294" s="178"/>
      <c r="PP294" s="178"/>
      <c r="PQ294" s="178"/>
      <c r="PR294" s="178"/>
      <c r="PS294" s="178"/>
      <c r="PT294" s="178"/>
      <c r="PU294" s="178"/>
      <c r="PV294" s="178"/>
      <c r="PW294" s="178"/>
      <c r="PX294" s="178"/>
      <c r="PY294" s="178"/>
      <c r="PZ294" s="178"/>
      <c r="QA294" s="178"/>
      <c r="QB294" s="178"/>
      <c r="QC294" s="178"/>
      <c r="QD294" s="178"/>
      <c r="QE294" s="178"/>
      <c r="QF294" s="178"/>
      <c r="QG294" s="178"/>
      <c r="QH294" s="178"/>
      <c r="QI294" s="178"/>
      <c r="QJ294" s="178"/>
      <c r="QK294" s="178"/>
      <c r="QL294" s="178"/>
      <c r="QM294" s="178"/>
      <c r="QN294" s="178"/>
      <c r="QO294" s="178"/>
      <c r="QP294" s="178"/>
      <c r="QQ294" s="178"/>
      <c r="QR294" s="178"/>
      <c r="QS294" s="178"/>
      <c r="QT294" s="178"/>
      <c r="QU294" s="178"/>
      <c r="QV294" s="178"/>
      <c r="QW294" s="178"/>
      <c r="QX294" s="178"/>
      <c r="QY294" s="178"/>
      <c r="QZ294" s="178"/>
      <c r="RA294" s="178"/>
      <c r="RB294" s="178"/>
      <c r="RC294" s="178"/>
      <c r="RD294" s="178"/>
      <c r="RE294" s="178"/>
      <c r="RF294" s="178"/>
      <c r="RG294" s="178"/>
      <c r="RH294" s="178"/>
      <c r="RI294" s="178"/>
      <c r="RJ294" s="178"/>
      <c r="RK294" s="178"/>
      <c r="RL294" s="178"/>
      <c r="RM294" s="178"/>
      <c r="RN294" s="178"/>
      <c r="RO294" s="178"/>
      <c r="RP294" s="178"/>
      <c r="RQ294" s="178"/>
      <c r="RR294" s="178"/>
      <c r="RS294" s="178"/>
      <c r="RT294" s="178"/>
      <c r="RU294" s="178"/>
      <c r="RV294" s="178"/>
      <c r="RW294" s="178"/>
      <c r="RX294" s="178"/>
      <c r="RY294" s="178"/>
      <c r="RZ294" s="178"/>
      <c r="SA294" s="178"/>
      <c r="SB294" s="178"/>
      <c r="SC294" s="178"/>
      <c r="SD294" s="178"/>
      <c r="SE294" s="178"/>
      <c r="SF294" s="178"/>
      <c r="SG294" s="178"/>
      <c r="SH294" s="178"/>
      <c r="SI294" s="178"/>
      <c r="SJ294" s="178"/>
      <c r="SK294" s="178"/>
      <c r="SL294" s="178"/>
      <c r="SM294" s="178"/>
      <c r="SN294" s="178"/>
      <c r="SO294" s="178"/>
      <c r="SP294" s="178"/>
      <c r="SQ294" s="178"/>
      <c r="SR294" s="178"/>
      <c r="SS294" s="178"/>
      <c r="ST294" s="178"/>
      <c r="SU294" s="178"/>
      <c r="SV294" s="178"/>
      <c r="SW294" s="178"/>
      <c r="SX294" s="178"/>
      <c r="SY294" s="178"/>
      <c r="SZ294" s="178"/>
      <c r="TA294" s="178"/>
      <c r="TB294" s="178"/>
      <c r="TC294" s="178"/>
      <c r="TD294" s="178"/>
      <c r="TE294" s="178"/>
      <c r="TF294" s="178"/>
      <c r="TG294" s="178"/>
      <c r="TH294" s="178"/>
      <c r="TI294" s="178"/>
      <c r="TJ294" s="178"/>
      <c r="TK294" s="178"/>
      <c r="TL294" s="178"/>
      <c r="TM294" s="178"/>
      <c r="TN294" s="178"/>
      <c r="TO294" s="178"/>
      <c r="TP294" s="178"/>
      <c r="TQ294" s="178"/>
      <c r="TR294" s="178"/>
      <c r="TS294" s="178"/>
      <c r="TT294" s="178"/>
      <c r="TU294" s="178"/>
      <c r="TV294" s="178"/>
      <c r="TW294" s="178"/>
      <c r="TX294" s="178"/>
      <c r="TY294" s="178"/>
      <c r="TZ294" s="178"/>
      <c r="UA294" s="178"/>
      <c r="UB294" s="178"/>
      <c r="UC294" s="178"/>
      <c r="UD294" s="178"/>
      <c r="UE294" s="178"/>
      <c r="UF294" s="178"/>
      <c r="UG294" s="178"/>
      <c r="UH294" s="178"/>
      <c r="UI294" s="178"/>
      <c r="UJ294" s="178"/>
      <c r="UK294" s="178"/>
      <c r="UL294" s="178"/>
      <c r="UM294" s="178"/>
      <c r="UN294" s="178"/>
      <c r="UO294" s="178"/>
      <c r="UP294" s="178"/>
      <c r="UQ294" s="178"/>
      <c r="UR294" s="178"/>
      <c r="US294" s="178"/>
      <c r="UT294" s="178"/>
      <c r="UU294" s="178"/>
      <c r="UV294" s="178"/>
      <c r="UW294" s="178"/>
      <c r="UX294" s="178"/>
      <c r="UY294" s="178"/>
      <c r="UZ294" s="178"/>
      <c r="VA294" s="178"/>
      <c r="VB294" s="178"/>
      <c r="VC294" s="178"/>
      <c r="VD294" s="178"/>
      <c r="VE294" s="178"/>
      <c r="VF294" s="178"/>
      <c r="VG294" s="178"/>
      <c r="VH294" s="178"/>
      <c r="VI294" s="178"/>
      <c r="VJ294" s="178"/>
      <c r="VK294" s="178"/>
      <c r="VL294" s="178"/>
      <c r="VM294" s="178"/>
      <c r="VN294" s="178"/>
      <c r="VO294" s="178"/>
      <c r="VP294" s="178"/>
      <c r="VQ294" s="178"/>
      <c r="VR294" s="178"/>
      <c r="VS294" s="178"/>
      <c r="VT294" s="178"/>
      <c r="VU294" s="178"/>
      <c r="VV294" s="178"/>
      <c r="VW294" s="178"/>
      <c r="VX294" s="178"/>
      <c r="VY294" s="178"/>
      <c r="VZ294" s="178"/>
      <c r="WA294" s="178"/>
      <c r="WB294" s="178"/>
      <c r="WC294" s="178"/>
      <c r="WD294" s="178"/>
      <c r="WE294" s="178"/>
      <c r="WF294" s="178"/>
      <c r="WG294" s="178"/>
      <c r="WH294" s="178"/>
      <c r="WI294" s="178"/>
      <c r="WJ294" s="178"/>
      <c r="WK294" s="178"/>
      <c r="WL294" s="178"/>
      <c r="WM294" s="178"/>
      <c r="WN294" s="178"/>
      <c r="WO294" s="178"/>
      <c r="WP294" s="178"/>
      <c r="WQ294" s="178"/>
      <c r="WR294" s="178"/>
      <c r="WS294" s="178"/>
      <c r="WT294" s="178"/>
      <c r="WU294" s="178"/>
      <c r="WV294" s="178"/>
      <c r="WW294" s="178"/>
      <c r="WX294" s="178"/>
      <c r="WY294" s="178"/>
      <c r="WZ294" s="178"/>
      <c r="XA294" s="178"/>
      <c r="XB294" s="178"/>
      <c r="XC294" s="178"/>
      <c r="XD294" s="178"/>
      <c r="XE294" s="178"/>
      <c r="XF294" s="178"/>
      <c r="XG294" s="178"/>
      <c r="XH294" s="178"/>
      <c r="XI294" s="178"/>
      <c r="XJ294" s="178"/>
      <c r="XK294" s="178"/>
      <c r="XL294" s="178"/>
      <c r="XM294" s="178"/>
      <c r="XN294" s="178"/>
      <c r="XO294" s="178"/>
      <c r="XP294" s="178"/>
      <c r="XQ294" s="178"/>
      <c r="XR294" s="178"/>
      <c r="XS294" s="178"/>
      <c r="XT294" s="178"/>
      <c r="XU294" s="178"/>
      <c r="XV294" s="178"/>
      <c r="XW294" s="178"/>
      <c r="XX294" s="178"/>
      <c r="XY294" s="178"/>
      <c r="XZ294" s="178"/>
      <c r="YA294" s="178"/>
      <c r="YB294" s="178"/>
      <c r="YC294" s="178"/>
      <c r="YD294" s="178"/>
      <c r="YE294" s="178"/>
      <c r="YF294" s="178"/>
      <c r="YG294" s="178"/>
      <c r="YH294" s="178"/>
      <c r="YI294" s="178"/>
      <c r="YJ294" s="178"/>
      <c r="YK294" s="178"/>
      <c r="YL294" s="178"/>
      <c r="YM294" s="178"/>
      <c r="YN294" s="178"/>
      <c r="YO294" s="178"/>
      <c r="YP294" s="178"/>
      <c r="YQ294" s="178"/>
      <c r="YR294" s="178"/>
      <c r="YS294" s="178"/>
      <c r="YT294" s="178"/>
      <c r="YU294" s="178"/>
      <c r="YV294" s="178"/>
      <c r="YW294" s="178"/>
      <c r="YX294" s="178"/>
      <c r="YY294" s="178"/>
      <c r="YZ294" s="178"/>
      <c r="ZA294" s="178"/>
      <c r="ZB294" s="178"/>
      <c r="ZC294" s="178"/>
      <c r="ZD294" s="178"/>
      <c r="ZE294" s="178"/>
      <c r="ZF294" s="178"/>
      <c r="ZG294" s="178"/>
      <c r="ZH294" s="178"/>
    </row>
    <row r="295" s="153" customFormat="1" customHeight="1" spans="1:684">
      <c r="A295" s="290" t="s">
        <v>909</v>
      </c>
      <c r="B295" s="109" t="s">
        <v>898</v>
      </c>
      <c r="C295" s="1441" t="s">
        <v>898</v>
      </c>
      <c r="D295" s="1361">
        <f t="shared" si="38"/>
        <v>-5</v>
      </c>
      <c r="E295" s="1367">
        <v>569</v>
      </c>
      <c r="F295" s="1371">
        <f t="shared" si="39"/>
        <v>564</v>
      </c>
      <c r="G295" s="1427">
        <f t="shared" si="40"/>
        <v>564</v>
      </c>
      <c r="H295" s="1428">
        <v>780</v>
      </c>
      <c r="I295" s="1430"/>
      <c r="J295" s="1393">
        <f t="shared" si="41"/>
        <v>0</v>
      </c>
      <c r="K295" s="1431">
        <f t="shared" si="42"/>
        <v>0</v>
      </c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432"/>
      <c r="W295" s="1432"/>
      <c r="X295" s="1432"/>
      <c r="Y295" s="1432"/>
      <c r="Z295" s="1434"/>
      <c r="AA295" s="1432"/>
      <c r="AB295" s="1432"/>
      <c r="AC295" s="1432"/>
      <c r="AD295" s="1432"/>
      <c r="AE295" s="1432"/>
      <c r="AF295" s="1432"/>
      <c r="AG295" s="1338"/>
      <c r="AH295" s="178"/>
      <c r="AI295" s="1339"/>
      <c r="AJ295" s="1339"/>
      <c r="AK295" s="178"/>
      <c r="AL295" s="1339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8"/>
      <c r="BM295" s="178"/>
      <c r="BN295" s="178"/>
      <c r="BO295" s="178"/>
      <c r="BP295" s="178"/>
      <c r="BQ295" s="178"/>
      <c r="BR295" s="178"/>
      <c r="BS295" s="178"/>
      <c r="BT295" s="178"/>
      <c r="BU295" s="178"/>
      <c r="BV295" s="178"/>
      <c r="BW295" s="178"/>
      <c r="BX295" s="178"/>
      <c r="BY295" s="178"/>
      <c r="BZ295" s="178"/>
      <c r="CA295" s="178"/>
      <c r="CB295" s="178"/>
      <c r="CC295" s="178"/>
      <c r="CD295" s="178"/>
      <c r="CE295" s="178"/>
      <c r="CF295" s="178"/>
      <c r="CG295" s="178"/>
      <c r="CH295" s="178"/>
      <c r="CI295" s="178"/>
      <c r="CJ295" s="178"/>
      <c r="CK295" s="178"/>
      <c r="CL295" s="178">
        <v>216</v>
      </c>
      <c r="CM295" s="178"/>
      <c r="CN295" s="178"/>
      <c r="CO295" s="178"/>
      <c r="CP295" s="178"/>
      <c r="CQ295" s="178"/>
      <c r="CR295" s="1340"/>
      <c r="CS295" s="178"/>
      <c r="CT295" s="178"/>
      <c r="CU295" s="178"/>
      <c r="CV295" s="178"/>
      <c r="CW295" s="178"/>
      <c r="CX295" s="178"/>
      <c r="CY295" s="178"/>
      <c r="CZ295" s="178"/>
      <c r="DA295" s="178"/>
      <c r="DB295" s="178"/>
      <c r="DC295" s="178"/>
      <c r="DD295" s="178"/>
      <c r="DE295" s="178"/>
      <c r="DF295" s="178"/>
      <c r="DG295" s="178"/>
      <c r="DH295" s="178"/>
      <c r="DI295" s="178"/>
      <c r="DJ295" s="178"/>
      <c r="DK295" s="178"/>
      <c r="DL295" s="178"/>
      <c r="DM295" s="178"/>
      <c r="DN295" s="178"/>
      <c r="DO295" s="178"/>
      <c r="DP295" s="178"/>
      <c r="DQ295" s="178"/>
      <c r="DR295" s="178"/>
      <c r="DS295" s="178"/>
      <c r="DT295" s="178"/>
      <c r="DU295" s="178"/>
      <c r="DV295" s="178"/>
      <c r="DW295" s="178"/>
      <c r="DX295" s="178"/>
      <c r="DY295" s="178"/>
      <c r="DZ295" s="178"/>
      <c r="EA295" s="178"/>
      <c r="EB295" s="47"/>
      <c r="EC295" s="178"/>
      <c r="ED295" s="178"/>
      <c r="EE295" s="178"/>
      <c r="EF295" s="178"/>
      <c r="EG295" s="178"/>
      <c r="EH295" s="178"/>
      <c r="EI295" s="178"/>
      <c r="EJ295" s="178"/>
      <c r="EK295" s="178"/>
      <c r="EL295" s="178"/>
      <c r="EM295" s="178"/>
      <c r="EN295" s="178"/>
      <c r="EO295" s="178"/>
      <c r="EP295" s="178"/>
      <c r="EQ295" s="178"/>
      <c r="ER295" s="178"/>
      <c r="ES295" s="178"/>
      <c r="ET295" s="178"/>
      <c r="EU295" s="178"/>
      <c r="EV295" s="178"/>
      <c r="EW295" s="178"/>
      <c r="EX295" s="178"/>
      <c r="EY295" s="178"/>
      <c r="EZ295" s="178"/>
      <c r="FA295" s="178"/>
      <c r="FB295" s="178"/>
      <c r="FC295" s="178"/>
      <c r="FD295" s="178"/>
      <c r="FE295" s="178"/>
      <c r="FF295" s="178"/>
      <c r="FG295" s="178"/>
      <c r="FH295" s="178"/>
      <c r="FI295" s="178"/>
      <c r="FJ295" s="178"/>
      <c r="FK295" s="178"/>
      <c r="FL295" s="178"/>
      <c r="FM295" s="178"/>
      <c r="FN295" s="178"/>
      <c r="FO295" s="178"/>
      <c r="FP295" s="178"/>
      <c r="FQ295" s="178"/>
      <c r="FR295" s="178"/>
      <c r="FS295" s="178"/>
      <c r="FT295" s="178"/>
      <c r="FU295" s="178"/>
      <c r="FV295" s="178"/>
      <c r="FW295" s="178"/>
      <c r="FX295" s="178"/>
      <c r="FY295" s="178"/>
      <c r="FZ295" s="178"/>
      <c r="GA295" s="178"/>
      <c r="GB295" s="178"/>
      <c r="GC295" s="178"/>
      <c r="GD295" s="178"/>
      <c r="GE295" s="178"/>
      <c r="GF295" s="178"/>
      <c r="GG295" s="178"/>
      <c r="GH295" s="178"/>
      <c r="GI295" s="178"/>
      <c r="GJ295" s="178"/>
      <c r="GK295" s="178"/>
      <c r="GL295" s="178"/>
      <c r="GM295" s="178"/>
      <c r="GN295" s="178"/>
      <c r="GO295" s="178"/>
      <c r="GP295" s="178"/>
      <c r="GQ295" s="178"/>
      <c r="GR295" s="178"/>
      <c r="GS295" s="178"/>
      <c r="GT295" s="178"/>
      <c r="GU295" s="178"/>
      <c r="GV295" s="178"/>
      <c r="GW295" s="178"/>
      <c r="GX295" s="178"/>
      <c r="GY295" s="178"/>
      <c r="GZ295" s="178"/>
      <c r="HA295" s="178"/>
      <c r="HB295" s="178"/>
      <c r="HC295" s="178"/>
      <c r="HD295" s="178"/>
      <c r="HE295" s="178"/>
      <c r="HF295" s="178"/>
      <c r="HG295" s="178"/>
      <c r="HH295" s="178"/>
      <c r="HI295" s="178"/>
      <c r="HJ295" s="178"/>
      <c r="HK295" s="178"/>
      <c r="HL295" s="178"/>
      <c r="HM295" s="178"/>
      <c r="HN295" s="178"/>
      <c r="HO295" s="178"/>
      <c r="HP295" s="178"/>
      <c r="HQ295" s="178"/>
      <c r="HR295" s="178"/>
      <c r="HS295" s="178"/>
      <c r="HT295" s="178"/>
      <c r="HU295" s="178"/>
      <c r="HV295" s="178"/>
      <c r="HW295" s="178"/>
      <c r="HX295" s="178"/>
      <c r="HY295" s="178"/>
      <c r="HZ295" s="178"/>
      <c r="IA295" s="178"/>
      <c r="IB295" s="178"/>
      <c r="IC295" s="178"/>
      <c r="ID295" s="178"/>
      <c r="IE295" s="178"/>
      <c r="IF295" s="178"/>
      <c r="IG295" s="178"/>
      <c r="IH295" s="178"/>
      <c r="II295" s="178"/>
      <c r="IJ295" s="178"/>
      <c r="IK295" s="178"/>
      <c r="IL295" s="178"/>
      <c r="IM295" s="178"/>
      <c r="IN295" s="178"/>
      <c r="IO295" s="178"/>
      <c r="IP295" s="178"/>
      <c r="IQ295" s="178"/>
      <c r="IR295" s="178"/>
      <c r="IS295" s="178"/>
      <c r="IT295" s="178"/>
      <c r="IU295" s="178"/>
      <c r="IV295" s="178"/>
      <c r="IW295" s="178"/>
      <c r="IX295" s="178"/>
      <c r="IY295" s="178"/>
      <c r="IZ295" s="178"/>
      <c r="JA295" s="178"/>
      <c r="JB295" s="178"/>
      <c r="JC295" s="178"/>
      <c r="JD295" s="178"/>
      <c r="JE295" s="178"/>
      <c r="JF295" s="178"/>
      <c r="JG295" s="178"/>
      <c r="JH295" s="178"/>
      <c r="JI295" s="178"/>
      <c r="JJ295" s="178"/>
      <c r="JK295" s="178"/>
      <c r="JL295" s="178"/>
      <c r="JM295" s="178"/>
      <c r="JN295" s="178"/>
      <c r="JO295" s="178"/>
      <c r="JP295" s="178"/>
      <c r="JQ295" s="178"/>
      <c r="JR295" s="178"/>
      <c r="JS295" s="178"/>
      <c r="JT295" s="178"/>
      <c r="JU295" s="178"/>
      <c r="JV295" s="178"/>
      <c r="JW295" s="178"/>
      <c r="JX295" s="178"/>
      <c r="JY295" s="178"/>
      <c r="JZ295" s="178"/>
      <c r="KA295" s="178"/>
      <c r="KB295" s="178"/>
      <c r="KC295" s="178"/>
      <c r="KD295" s="178"/>
      <c r="KE295" s="178"/>
      <c r="KF295" s="178"/>
      <c r="KG295" s="178"/>
      <c r="KH295" s="178"/>
      <c r="KI295" s="178"/>
      <c r="KJ295" s="178"/>
      <c r="KK295" s="178"/>
      <c r="KL295" s="178"/>
      <c r="KM295" s="178"/>
      <c r="KN295" s="178"/>
      <c r="KO295" s="178"/>
      <c r="KP295" s="178"/>
      <c r="KQ295" s="178"/>
      <c r="KR295" s="178"/>
      <c r="KS295" s="178"/>
      <c r="KT295" s="178"/>
      <c r="KU295" s="178"/>
      <c r="KV295" s="178"/>
      <c r="KW295" s="178"/>
      <c r="KX295" s="178"/>
      <c r="KY295" s="178"/>
      <c r="KZ295" s="178"/>
      <c r="LA295" s="178"/>
      <c r="LB295" s="178"/>
      <c r="LC295" s="178"/>
      <c r="LD295" s="178"/>
      <c r="LE295" s="178"/>
      <c r="LF295" s="178"/>
      <c r="LG295" s="178"/>
      <c r="LH295" s="178"/>
      <c r="LI295" s="178"/>
      <c r="LJ295" s="178"/>
      <c r="LK295" s="178"/>
      <c r="LL295" s="178"/>
      <c r="LM295" s="178"/>
      <c r="LN295" s="178"/>
      <c r="LO295" s="178"/>
      <c r="LP295" s="178"/>
      <c r="LQ295" s="178"/>
      <c r="LR295" s="178"/>
      <c r="LS295" s="178"/>
      <c r="LT295" s="178"/>
      <c r="LU295" s="178"/>
      <c r="LV295" s="178"/>
      <c r="LW295" s="178"/>
      <c r="LX295" s="178"/>
      <c r="LY295" s="178"/>
      <c r="LZ295" s="178"/>
      <c r="MA295" s="178"/>
      <c r="MB295" s="178"/>
      <c r="MC295" s="178"/>
      <c r="MD295" s="178"/>
      <c r="ME295" s="178"/>
      <c r="MF295" s="178"/>
      <c r="MG295" s="178"/>
      <c r="MH295" s="178"/>
      <c r="MI295" s="178"/>
      <c r="MJ295" s="178"/>
      <c r="MK295" s="178"/>
      <c r="ML295" s="178"/>
      <c r="MM295" s="178"/>
      <c r="MN295" s="178"/>
      <c r="MO295" s="178"/>
      <c r="MP295" s="178"/>
      <c r="MQ295" s="178"/>
      <c r="MR295" s="178"/>
      <c r="MS295" s="178"/>
      <c r="MT295" s="178"/>
      <c r="MU295" s="178"/>
      <c r="MV295" s="178"/>
      <c r="MW295" s="178"/>
      <c r="MX295" s="178"/>
      <c r="MY295" s="178"/>
      <c r="MZ295" s="178"/>
      <c r="NA295" s="178"/>
      <c r="NB295" s="178"/>
      <c r="NC295" s="178"/>
      <c r="ND295" s="178"/>
      <c r="NE295" s="178"/>
      <c r="NF295" s="178"/>
      <c r="NG295" s="178"/>
      <c r="NH295" s="178"/>
      <c r="NI295" s="178"/>
      <c r="NJ295" s="178"/>
      <c r="NK295" s="178"/>
      <c r="NL295" s="178"/>
      <c r="NM295" s="178"/>
      <c r="NN295" s="178"/>
      <c r="NO295" s="178"/>
      <c r="NP295" s="178"/>
      <c r="NQ295" s="178"/>
      <c r="NR295" s="178"/>
      <c r="NS295" s="178"/>
      <c r="NT295" s="178"/>
      <c r="NU295" s="178"/>
      <c r="NV295" s="178"/>
      <c r="NW295" s="178"/>
      <c r="NX295" s="178"/>
      <c r="NY295" s="178"/>
      <c r="NZ295" s="178"/>
      <c r="OA295" s="178"/>
      <c r="OB295" s="178"/>
      <c r="OC295" s="178"/>
      <c r="OD295" s="178"/>
      <c r="OE295" s="178"/>
      <c r="OF295" s="178"/>
      <c r="OG295" s="178"/>
      <c r="OH295" s="178"/>
      <c r="OI295" s="178"/>
      <c r="OJ295" s="178"/>
      <c r="OK295" s="178"/>
      <c r="OL295" s="178"/>
      <c r="OM295" s="178"/>
      <c r="ON295" s="178"/>
      <c r="OO295" s="178"/>
      <c r="OP295" s="178"/>
      <c r="OQ295" s="178"/>
      <c r="OR295" s="178"/>
      <c r="OS295" s="178"/>
      <c r="OT295" s="178"/>
      <c r="OU295" s="178"/>
      <c r="OV295" s="178"/>
      <c r="OW295" s="178"/>
      <c r="OX295" s="178"/>
      <c r="OY295" s="178"/>
      <c r="OZ295" s="178"/>
      <c r="PA295" s="178"/>
      <c r="PB295" s="178"/>
      <c r="PC295" s="178"/>
      <c r="PD295" s="178"/>
      <c r="PE295" s="178"/>
      <c r="PF295" s="178"/>
      <c r="PG295" s="178"/>
      <c r="PH295" s="178"/>
      <c r="PI295" s="178"/>
      <c r="PJ295" s="178"/>
      <c r="PK295" s="178"/>
      <c r="PL295" s="178"/>
      <c r="PM295" s="178"/>
      <c r="PN295" s="178"/>
      <c r="PO295" s="178"/>
      <c r="PP295" s="178"/>
      <c r="PQ295" s="178"/>
      <c r="PR295" s="178"/>
      <c r="PS295" s="178"/>
      <c r="PT295" s="178"/>
      <c r="PU295" s="178"/>
      <c r="PV295" s="178"/>
      <c r="PW295" s="178"/>
      <c r="PX295" s="178"/>
      <c r="PY295" s="178"/>
      <c r="PZ295" s="178"/>
      <c r="QA295" s="178"/>
      <c r="QB295" s="178"/>
      <c r="QC295" s="178"/>
      <c r="QD295" s="178"/>
      <c r="QE295" s="178"/>
      <c r="QF295" s="178"/>
      <c r="QG295" s="178"/>
      <c r="QH295" s="178"/>
      <c r="QI295" s="178"/>
      <c r="QJ295" s="178"/>
      <c r="QK295" s="178"/>
      <c r="QL295" s="178"/>
      <c r="QM295" s="178"/>
      <c r="QN295" s="178"/>
      <c r="QO295" s="178"/>
      <c r="QP295" s="178"/>
      <c r="QQ295" s="178"/>
      <c r="QR295" s="178"/>
      <c r="QS295" s="178"/>
      <c r="QT295" s="178"/>
      <c r="QU295" s="178"/>
      <c r="QV295" s="178"/>
      <c r="QW295" s="178"/>
      <c r="QX295" s="178"/>
      <c r="QY295" s="178"/>
      <c r="QZ295" s="178"/>
      <c r="RA295" s="178"/>
      <c r="RB295" s="178"/>
      <c r="RC295" s="178"/>
      <c r="RD295" s="178"/>
      <c r="RE295" s="178"/>
      <c r="RF295" s="178"/>
      <c r="RG295" s="178"/>
      <c r="RH295" s="178"/>
      <c r="RI295" s="178"/>
      <c r="RJ295" s="178"/>
      <c r="RK295" s="178"/>
      <c r="RL295" s="178"/>
      <c r="RM295" s="178"/>
      <c r="RN295" s="178"/>
      <c r="RO295" s="178"/>
      <c r="RP295" s="178"/>
      <c r="RQ295" s="178"/>
      <c r="RR295" s="178"/>
      <c r="RS295" s="178"/>
      <c r="RT295" s="178"/>
      <c r="RU295" s="178"/>
      <c r="RV295" s="178"/>
      <c r="RW295" s="178"/>
      <c r="RX295" s="178"/>
      <c r="RY295" s="178"/>
      <c r="RZ295" s="178"/>
      <c r="SA295" s="178"/>
      <c r="SB295" s="178"/>
      <c r="SC295" s="178"/>
      <c r="SD295" s="178"/>
      <c r="SE295" s="178"/>
      <c r="SF295" s="178"/>
      <c r="SG295" s="178"/>
      <c r="SH295" s="178"/>
      <c r="SI295" s="178"/>
      <c r="SJ295" s="178"/>
      <c r="SK295" s="178"/>
      <c r="SL295" s="178"/>
      <c r="SM295" s="178"/>
      <c r="SN295" s="178"/>
      <c r="SO295" s="178"/>
      <c r="SP295" s="178"/>
      <c r="SQ295" s="178"/>
      <c r="SR295" s="178"/>
      <c r="SS295" s="178"/>
      <c r="ST295" s="178"/>
      <c r="SU295" s="178"/>
      <c r="SV295" s="178"/>
      <c r="SW295" s="178"/>
      <c r="SX295" s="178"/>
      <c r="SY295" s="178"/>
      <c r="SZ295" s="178"/>
      <c r="TA295" s="178"/>
      <c r="TB295" s="178"/>
      <c r="TC295" s="178"/>
      <c r="TD295" s="178"/>
      <c r="TE295" s="178"/>
      <c r="TF295" s="178"/>
      <c r="TG295" s="178"/>
      <c r="TH295" s="178"/>
      <c r="TI295" s="178"/>
      <c r="TJ295" s="178"/>
      <c r="TK295" s="178"/>
      <c r="TL295" s="178"/>
      <c r="TM295" s="178"/>
      <c r="TN295" s="178"/>
      <c r="TO295" s="178"/>
      <c r="TP295" s="178"/>
      <c r="TQ295" s="178"/>
      <c r="TR295" s="178"/>
      <c r="TS295" s="178"/>
      <c r="TT295" s="178"/>
      <c r="TU295" s="178"/>
      <c r="TV295" s="178"/>
      <c r="TW295" s="178"/>
      <c r="TX295" s="178"/>
      <c r="TY295" s="178"/>
      <c r="TZ295" s="178"/>
      <c r="UA295" s="178"/>
      <c r="UB295" s="178"/>
      <c r="UC295" s="178"/>
      <c r="UD295" s="178"/>
      <c r="UE295" s="178"/>
      <c r="UF295" s="178"/>
      <c r="UG295" s="178"/>
      <c r="UH295" s="178"/>
      <c r="UI295" s="178"/>
      <c r="UJ295" s="178"/>
      <c r="UK295" s="178"/>
      <c r="UL295" s="178"/>
      <c r="UM295" s="178"/>
      <c r="UN295" s="178"/>
      <c r="UO295" s="178"/>
      <c r="UP295" s="178"/>
      <c r="UQ295" s="178"/>
      <c r="UR295" s="178"/>
      <c r="US295" s="178"/>
      <c r="UT295" s="178"/>
      <c r="UU295" s="178"/>
      <c r="UV295" s="178"/>
      <c r="UW295" s="178"/>
      <c r="UX295" s="178"/>
      <c r="UY295" s="178"/>
      <c r="UZ295" s="178"/>
      <c r="VA295" s="178"/>
      <c r="VB295" s="178"/>
      <c r="VC295" s="178"/>
      <c r="VD295" s="178"/>
      <c r="VE295" s="178"/>
      <c r="VF295" s="178"/>
      <c r="VG295" s="178"/>
      <c r="VH295" s="178"/>
      <c r="VI295" s="178"/>
      <c r="VJ295" s="178"/>
      <c r="VK295" s="178"/>
      <c r="VL295" s="178"/>
      <c r="VM295" s="178"/>
      <c r="VN295" s="178"/>
      <c r="VO295" s="178"/>
      <c r="VP295" s="178"/>
      <c r="VQ295" s="178"/>
      <c r="VR295" s="178"/>
      <c r="VS295" s="178"/>
      <c r="VT295" s="178"/>
      <c r="VU295" s="178"/>
      <c r="VV295" s="178"/>
      <c r="VW295" s="178"/>
      <c r="VX295" s="178"/>
      <c r="VY295" s="178"/>
      <c r="VZ295" s="178"/>
      <c r="WA295" s="178"/>
      <c r="WB295" s="178"/>
      <c r="WC295" s="178"/>
      <c r="WD295" s="178"/>
      <c r="WE295" s="178"/>
      <c r="WF295" s="178"/>
      <c r="WG295" s="178"/>
      <c r="WH295" s="178"/>
      <c r="WI295" s="178"/>
      <c r="WJ295" s="178"/>
      <c r="WK295" s="178"/>
      <c r="WL295" s="178"/>
      <c r="WM295" s="178"/>
      <c r="WN295" s="178"/>
      <c r="WO295" s="178"/>
      <c r="WP295" s="178"/>
      <c r="WQ295" s="178"/>
      <c r="WR295" s="178"/>
      <c r="WS295" s="178"/>
      <c r="WT295" s="178"/>
      <c r="WU295" s="178"/>
      <c r="WV295" s="178"/>
      <c r="WW295" s="178"/>
      <c r="WX295" s="178"/>
      <c r="WY295" s="178"/>
      <c r="WZ295" s="178"/>
      <c r="XA295" s="178"/>
      <c r="XB295" s="178"/>
      <c r="XC295" s="178"/>
      <c r="XD295" s="178"/>
      <c r="XE295" s="178"/>
      <c r="XF295" s="178"/>
      <c r="XG295" s="178"/>
      <c r="XH295" s="178"/>
      <c r="XI295" s="178"/>
      <c r="XJ295" s="178"/>
      <c r="XK295" s="178"/>
      <c r="XL295" s="178"/>
      <c r="XM295" s="178"/>
      <c r="XN295" s="178"/>
      <c r="XO295" s="178"/>
      <c r="XP295" s="178"/>
      <c r="XQ295" s="178"/>
      <c r="XR295" s="178"/>
      <c r="XS295" s="178"/>
      <c r="XT295" s="178"/>
      <c r="XU295" s="178"/>
      <c r="XV295" s="178"/>
      <c r="XW295" s="178"/>
      <c r="XX295" s="178"/>
      <c r="XY295" s="178"/>
      <c r="XZ295" s="178"/>
      <c r="YA295" s="178"/>
      <c r="YB295" s="178"/>
      <c r="YC295" s="178"/>
      <c r="YD295" s="178"/>
      <c r="YE295" s="178"/>
      <c r="YF295" s="178"/>
      <c r="YG295" s="178"/>
      <c r="YH295" s="178"/>
      <c r="YI295" s="178"/>
      <c r="YJ295" s="178"/>
      <c r="YK295" s="178"/>
      <c r="YL295" s="178"/>
      <c r="YM295" s="178"/>
      <c r="YN295" s="178"/>
      <c r="YO295" s="178"/>
      <c r="YP295" s="178"/>
      <c r="YQ295" s="178"/>
      <c r="YR295" s="178"/>
      <c r="YS295" s="178"/>
      <c r="YT295" s="178"/>
      <c r="YU295" s="178"/>
      <c r="YV295" s="178"/>
      <c r="YW295" s="178"/>
      <c r="YX295" s="178"/>
      <c r="YY295" s="178"/>
      <c r="YZ295" s="178"/>
      <c r="ZA295" s="178"/>
      <c r="ZB295" s="178"/>
      <c r="ZC295" s="178"/>
      <c r="ZD295" s="178"/>
      <c r="ZE295" s="178"/>
      <c r="ZF295" s="178"/>
      <c r="ZG295" s="178"/>
      <c r="ZH295" s="178"/>
    </row>
    <row r="296" s="153" customFormat="1" customHeight="1" spans="1:684">
      <c r="A296" s="290" t="s">
        <v>910</v>
      </c>
      <c r="B296" s="109" t="s">
        <v>898</v>
      </c>
      <c r="C296" s="1441" t="s">
        <v>898</v>
      </c>
      <c r="D296" s="1361">
        <f t="shared" si="38"/>
        <v>-4</v>
      </c>
      <c r="E296" s="1367">
        <v>1720</v>
      </c>
      <c r="F296" s="1371">
        <f t="shared" si="39"/>
        <v>1716</v>
      </c>
      <c r="G296" s="1427">
        <f t="shared" si="40"/>
        <v>1716</v>
      </c>
      <c r="H296" s="1428">
        <v>2040</v>
      </c>
      <c r="I296" s="1430"/>
      <c r="J296" s="1393">
        <f t="shared" si="41"/>
        <v>0</v>
      </c>
      <c r="K296" s="1431">
        <f t="shared" si="42"/>
        <v>0</v>
      </c>
      <c r="L296" s="152"/>
      <c r="M296" s="152"/>
      <c r="N296" s="152"/>
      <c r="O296" s="152"/>
      <c r="P296" s="152"/>
      <c r="Q296" s="152"/>
      <c r="R296" s="152"/>
      <c r="S296" s="152"/>
      <c r="T296" s="152"/>
      <c r="U296" s="152"/>
      <c r="V296" s="1432"/>
      <c r="W296" s="1432"/>
      <c r="X296" s="1432"/>
      <c r="Y296" s="1432"/>
      <c r="Z296" s="1434"/>
      <c r="AA296" s="1432"/>
      <c r="AB296" s="1432"/>
      <c r="AC296" s="1432"/>
      <c r="AD296" s="1432"/>
      <c r="AE296" s="1432"/>
      <c r="AF296" s="1432"/>
      <c r="AG296" s="1338"/>
      <c r="AH296" s="178">
        <v>108</v>
      </c>
      <c r="AI296" s="1339"/>
      <c r="AJ296" s="1339"/>
      <c r="AK296" s="178"/>
      <c r="AL296" s="1339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78"/>
      <c r="BW296" s="178"/>
      <c r="BX296" s="178"/>
      <c r="BY296" s="178"/>
      <c r="BZ296" s="178"/>
      <c r="CA296" s="178"/>
      <c r="CB296" s="178"/>
      <c r="CC296" s="178"/>
      <c r="CD296" s="178"/>
      <c r="CE296" s="178"/>
      <c r="CF296" s="178"/>
      <c r="CG296" s="178"/>
      <c r="CH296" s="178"/>
      <c r="CI296" s="178"/>
      <c r="CJ296" s="178"/>
      <c r="CK296" s="178"/>
      <c r="CL296" s="178">
        <v>216</v>
      </c>
      <c r="CM296" s="178"/>
      <c r="CN296" s="178"/>
      <c r="CO296" s="178"/>
      <c r="CP296" s="178"/>
      <c r="CQ296" s="178"/>
      <c r="CR296" s="1340"/>
      <c r="CS296" s="178"/>
      <c r="CT296" s="178"/>
      <c r="CU296" s="178"/>
      <c r="CV296" s="178"/>
      <c r="CW296" s="178"/>
      <c r="CX296" s="178"/>
      <c r="CY296" s="178"/>
      <c r="CZ296" s="178"/>
      <c r="DA296" s="178"/>
      <c r="DB296" s="178"/>
      <c r="DC296" s="178"/>
      <c r="DD296" s="178"/>
      <c r="DE296" s="178"/>
      <c r="DF296" s="178"/>
      <c r="DG296" s="178"/>
      <c r="DH296" s="178"/>
      <c r="DI296" s="178"/>
      <c r="DJ296" s="178"/>
      <c r="DK296" s="178"/>
      <c r="DL296" s="178"/>
      <c r="DM296" s="178"/>
      <c r="DN296" s="178"/>
      <c r="DO296" s="178"/>
      <c r="DP296" s="178"/>
      <c r="DQ296" s="178"/>
      <c r="DR296" s="178"/>
      <c r="DS296" s="178"/>
      <c r="DT296" s="178"/>
      <c r="DU296" s="178"/>
      <c r="DV296" s="178"/>
      <c r="DW296" s="178"/>
      <c r="DX296" s="178"/>
      <c r="DY296" s="178"/>
      <c r="DZ296" s="178"/>
      <c r="EA296" s="178"/>
      <c r="EB296" s="47"/>
      <c r="EC296" s="178"/>
      <c r="ED296" s="178"/>
      <c r="EE296" s="178"/>
      <c r="EF296" s="178"/>
      <c r="EG296" s="178"/>
      <c r="EH296" s="178"/>
      <c r="EI296" s="178"/>
      <c r="EJ296" s="178"/>
      <c r="EK296" s="178"/>
      <c r="EL296" s="178"/>
      <c r="EM296" s="178"/>
      <c r="EN296" s="178"/>
      <c r="EO296" s="178"/>
      <c r="EP296" s="178"/>
      <c r="EQ296" s="178"/>
      <c r="ER296" s="178"/>
      <c r="ES296" s="178"/>
      <c r="ET296" s="178"/>
      <c r="EU296" s="178"/>
      <c r="EV296" s="178"/>
      <c r="EW296" s="178"/>
      <c r="EX296" s="178"/>
      <c r="EY296" s="178"/>
      <c r="EZ296" s="178"/>
      <c r="FA296" s="178"/>
      <c r="FB296" s="178"/>
      <c r="FC296" s="178"/>
      <c r="FD296" s="178"/>
      <c r="FE296" s="178"/>
      <c r="FF296" s="178"/>
      <c r="FG296" s="178"/>
      <c r="FH296" s="178"/>
      <c r="FI296" s="178"/>
      <c r="FJ296" s="178"/>
      <c r="FK296" s="178"/>
      <c r="FL296" s="178"/>
      <c r="FM296" s="178"/>
      <c r="FN296" s="178"/>
      <c r="FO296" s="178"/>
      <c r="FP296" s="178"/>
      <c r="FQ296" s="178"/>
      <c r="FR296" s="178"/>
      <c r="FS296" s="178"/>
      <c r="FT296" s="178"/>
      <c r="FU296" s="178"/>
      <c r="FV296" s="178"/>
      <c r="FW296" s="178"/>
      <c r="FX296" s="178"/>
      <c r="FY296" s="178"/>
      <c r="FZ296" s="178"/>
      <c r="GA296" s="178"/>
      <c r="GB296" s="178"/>
      <c r="GC296" s="178"/>
      <c r="GD296" s="178"/>
      <c r="GE296" s="178"/>
      <c r="GF296" s="178"/>
      <c r="GG296" s="178"/>
      <c r="GH296" s="178"/>
      <c r="GI296" s="178"/>
      <c r="GJ296" s="178"/>
      <c r="GK296" s="178"/>
      <c r="GL296" s="178"/>
      <c r="GM296" s="178"/>
      <c r="GN296" s="178"/>
      <c r="GO296" s="178"/>
      <c r="GP296" s="178"/>
      <c r="GQ296" s="178"/>
      <c r="GR296" s="178"/>
      <c r="GS296" s="178"/>
      <c r="GT296" s="178"/>
      <c r="GU296" s="178"/>
      <c r="GV296" s="178"/>
      <c r="GW296" s="178"/>
      <c r="GX296" s="178"/>
      <c r="GY296" s="178"/>
      <c r="GZ296" s="178"/>
      <c r="HA296" s="178"/>
      <c r="HB296" s="178"/>
      <c r="HC296" s="178"/>
      <c r="HD296" s="178"/>
      <c r="HE296" s="178"/>
      <c r="HF296" s="178"/>
      <c r="HG296" s="178"/>
      <c r="HH296" s="178"/>
      <c r="HI296" s="178"/>
      <c r="HJ296" s="178"/>
      <c r="HK296" s="178"/>
      <c r="HL296" s="178"/>
      <c r="HM296" s="178"/>
      <c r="HN296" s="178"/>
      <c r="HO296" s="178"/>
      <c r="HP296" s="178"/>
      <c r="HQ296" s="178"/>
      <c r="HR296" s="178"/>
      <c r="HS296" s="178"/>
      <c r="HT296" s="178"/>
      <c r="HU296" s="178"/>
      <c r="HV296" s="178"/>
      <c r="HW296" s="178"/>
      <c r="HX296" s="178"/>
      <c r="HY296" s="178"/>
      <c r="HZ296" s="178"/>
      <c r="IA296" s="178"/>
      <c r="IB296" s="178"/>
      <c r="IC296" s="178"/>
      <c r="ID296" s="178"/>
      <c r="IE296" s="178"/>
      <c r="IF296" s="178"/>
      <c r="IG296" s="178"/>
      <c r="IH296" s="178"/>
      <c r="II296" s="178"/>
      <c r="IJ296" s="178"/>
      <c r="IK296" s="178"/>
      <c r="IL296" s="178"/>
      <c r="IM296" s="178"/>
      <c r="IN296" s="178"/>
      <c r="IO296" s="178"/>
      <c r="IP296" s="178"/>
      <c r="IQ296" s="178"/>
      <c r="IR296" s="178"/>
      <c r="IS296" s="178"/>
      <c r="IT296" s="178"/>
      <c r="IU296" s="178"/>
      <c r="IV296" s="178"/>
      <c r="IW296" s="178"/>
      <c r="IX296" s="178"/>
      <c r="IY296" s="178"/>
      <c r="IZ296" s="178"/>
      <c r="JA296" s="178"/>
      <c r="JB296" s="178"/>
      <c r="JC296" s="178"/>
      <c r="JD296" s="178"/>
      <c r="JE296" s="178"/>
      <c r="JF296" s="178"/>
      <c r="JG296" s="178"/>
      <c r="JH296" s="178"/>
      <c r="JI296" s="178"/>
      <c r="JJ296" s="178"/>
      <c r="JK296" s="178"/>
      <c r="JL296" s="178"/>
      <c r="JM296" s="178"/>
      <c r="JN296" s="178"/>
      <c r="JO296" s="178"/>
      <c r="JP296" s="178"/>
      <c r="JQ296" s="178"/>
      <c r="JR296" s="178"/>
      <c r="JS296" s="178"/>
      <c r="JT296" s="178"/>
      <c r="JU296" s="178"/>
      <c r="JV296" s="178"/>
      <c r="JW296" s="178"/>
      <c r="JX296" s="178"/>
      <c r="JY296" s="178"/>
      <c r="JZ296" s="178"/>
      <c r="KA296" s="178"/>
      <c r="KB296" s="178"/>
      <c r="KC296" s="178"/>
      <c r="KD296" s="178"/>
      <c r="KE296" s="178"/>
      <c r="KF296" s="178"/>
      <c r="KG296" s="178"/>
      <c r="KH296" s="178"/>
      <c r="KI296" s="178"/>
      <c r="KJ296" s="178"/>
      <c r="KK296" s="178"/>
      <c r="KL296" s="178"/>
      <c r="KM296" s="178"/>
      <c r="KN296" s="178"/>
      <c r="KO296" s="178"/>
      <c r="KP296" s="178"/>
      <c r="KQ296" s="178"/>
      <c r="KR296" s="178"/>
      <c r="KS296" s="178"/>
      <c r="KT296" s="178"/>
      <c r="KU296" s="178"/>
      <c r="KV296" s="178"/>
      <c r="KW296" s="178"/>
      <c r="KX296" s="178"/>
      <c r="KY296" s="178"/>
      <c r="KZ296" s="178"/>
      <c r="LA296" s="178"/>
      <c r="LB296" s="178"/>
      <c r="LC296" s="178"/>
      <c r="LD296" s="178"/>
      <c r="LE296" s="178"/>
      <c r="LF296" s="178"/>
      <c r="LG296" s="178"/>
      <c r="LH296" s="178"/>
      <c r="LI296" s="178"/>
      <c r="LJ296" s="178"/>
      <c r="LK296" s="178"/>
      <c r="LL296" s="178"/>
      <c r="LM296" s="178"/>
      <c r="LN296" s="178"/>
      <c r="LO296" s="178"/>
      <c r="LP296" s="178"/>
      <c r="LQ296" s="178"/>
      <c r="LR296" s="178"/>
      <c r="LS296" s="178"/>
      <c r="LT296" s="178"/>
      <c r="LU296" s="178"/>
      <c r="LV296" s="178"/>
      <c r="LW296" s="178"/>
      <c r="LX296" s="178"/>
      <c r="LY296" s="178"/>
      <c r="LZ296" s="178"/>
      <c r="MA296" s="178"/>
      <c r="MB296" s="178"/>
      <c r="MC296" s="178"/>
      <c r="MD296" s="178"/>
      <c r="ME296" s="178"/>
      <c r="MF296" s="178"/>
      <c r="MG296" s="178"/>
      <c r="MH296" s="178"/>
      <c r="MI296" s="178"/>
      <c r="MJ296" s="178"/>
      <c r="MK296" s="178"/>
      <c r="ML296" s="178"/>
      <c r="MM296" s="178"/>
      <c r="MN296" s="178"/>
      <c r="MO296" s="178"/>
      <c r="MP296" s="178"/>
      <c r="MQ296" s="178"/>
      <c r="MR296" s="178"/>
      <c r="MS296" s="178"/>
      <c r="MT296" s="178"/>
      <c r="MU296" s="178"/>
      <c r="MV296" s="178"/>
      <c r="MW296" s="178"/>
      <c r="MX296" s="178"/>
      <c r="MY296" s="178"/>
      <c r="MZ296" s="178"/>
      <c r="NA296" s="178"/>
      <c r="NB296" s="178"/>
      <c r="NC296" s="178"/>
      <c r="ND296" s="178"/>
      <c r="NE296" s="178"/>
      <c r="NF296" s="178"/>
      <c r="NG296" s="178"/>
      <c r="NH296" s="178"/>
      <c r="NI296" s="178"/>
      <c r="NJ296" s="178"/>
      <c r="NK296" s="178"/>
      <c r="NL296" s="178"/>
      <c r="NM296" s="178"/>
      <c r="NN296" s="178"/>
      <c r="NO296" s="178"/>
      <c r="NP296" s="178"/>
      <c r="NQ296" s="178"/>
      <c r="NR296" s="178"/>
      <c r="NS296" s="178"/>
      <c r="NT296" s="178"/>
      <c r="NU296" s="178"/>
      <c r="NV296" s="178"/>
      <c r="NW296" s="178"/>
      <c r="NX296" s="178"/>
      <c r="NY296" s="178"/>
      <c r="NZ296" s="178"/>
      <c r="OA296" s="178"/>
      <c r="OB296" s="178"/>
      <c r="OC296" s="178"/>
      <c r="OD296" s="178"/>
      <c r="OE296" s="178"/>
      <c r="OF296" s="178"/>
      <c r="OG296" s="178"/>
      <c r="OH296" s="178"/>
      <c r="OI296" s="178"/>
      <c r="OJ296" s="178"/>
      <c r="OK296" s="178"/>
      <c r="OL296" s="178"/>
      <c r="OM296" s="178"/>
      <c r="ON296" s="178"/>
      <c r="OO296" s="178"/>
      <c r="OP296" s="178"/>
      <c r="OQ296" s="178"/>
      <c r="OR296" s="178"/>
      <c r="OS296" s="178"/>
      <c r="OT296" s="178"/>
      <c r="OU296" s="178"/>
      <c r="OV296" s="178"/>
      <c r="OW296" s="178"/>
      <c r="OX296" s="178"/>
      <c r="OY296" s="178"/>
      <c r="OZ296" s="178"/>
      <c r="PA296" s="178"/>
      <c r="PB296" s="178"/>
      <c r="PC296" s="178"/>
      <c r="PD296" s="178"/>
      <c r="PE296" s="178"/>
      <c r="PF296" s="178"/>
      <c r="PG296" s="178"/>
      <c r="PH296" s="178"/>
      <c r="PI296" s="178"/>
      <c r="PJ296" s="178"/>
      <c r="PK296" s="178"/>
      <c r="PL296" s="178"/>
      <c r="PM296" s="178"/>
      <c r="PN296" s="178"/>
      <c r="PO296" s="178"/>
      <c r="PP296" s="178"/>
      <c r="PQ296" s="178"/>
      <c r="PR296" s="178"/>
      <c r="PS296" s="178"/>
      <c r="PT296" s="178"/>
      <c r="PU296" s="178"/>
      <c r="PV296" s="178"/>
      <c r="PW296" s="178"/>
      <c r="PX296" s="178"/>
      <c r="PY296" s="178"/>
      <c r="PZ296" s="178"/>
      <c r="QA296" s="178"/>
      <c r="QB296" s="178"/>
      <c r="QC296" s="178"/>
      <c r="QD296" s="178"/>
      <c r="QE296" s="178"/>
      <c r="QF296" s="178"/>
      <c r="QG296" s="178"/>
      <c r="QH296" s="178"/>
      <c r="QI296" s="178"/>
      <c r="QJ296" s="178"/>
      <c r="QK296" s="178"/>
      <c r="QL296" s="178"/>
      <c r="QM296" s="178"/>
      <c r="QN296" s="178"/>
      <c r="QO296" s="178"/>
      <c r="QP296" s="178"/>
      <c r="QQ296" s="178"/>
      <c r="QR296" s="178"/>
      <c r="QS296" s="178"/>
      <c r="QT296" s="178"/>
      <c r="QU296" s="178"/>
      <c r="QV296" s="178"/>
      <c r="QW296" s="178"/>
      <c r="QX296" s="178"/>
      <c r="QY296" s="178"/>
      <c r="QZ296" s="178"/>
      <c r="RA296" s="178"/>
      <c r="RB296" s="178"/>
      <c r="RC296" s="178"/>
      <c r="RD296" s="178"/>
      <c r="RE296" s="178"/>
      <c r="RF296" s="178"/>
      <c r="RG296" s="178"/>
      <c r="RH296" s="178"/>
      <c r="RI296" s="178"/>
      <c r="RJ296" s="178"/>
      <c r="RK296" s="178"/>
      <c r="RL296" s="178"/>
      <c r="RM296" s="178"/>
      <c r="RN296" s="178"/>
      <c r="RO296" s="178"/>
      <c r="RP296" s="178"/>
      <c r="RQ296" s="178"/>
      <c r="RR296" s="178"/>
      <c r="RS296" s="178"/>
      <c r="RT296" s="178"/>
      <c r="RU296" s="178"/>
      <c r="RV296" s="178"/>
      <c r="RW296" s="178"/>
      <c r="RX296" s="178"/>
      <c r="RY296" s="178"/>
      <c r="RZ296" s="178"/>
      <c r="SA296" s="178"/>
      <c r="SB296" s="178"/>
      <c r="SC296" s="178"/>
      <c r="SD296" s="178"/>
      <c r="SE296" s="178"/>
      <c r="SF296" s="178"/>
      <c r="SG296" s="178"/>
      <c r="SH296" s="178"/>
      <c r="SI296" s="178"/>
      <c r="SJ296" s="178"/>
      <c r="SK296" s="178"/>
      <c r="SL296" s="178"/>
      <c r="SM296" s="178"/>
      <c r="SN296" s="178"/>
      <c r="SO296" s="178"/>
      <c r="SP296" s="178"/>
      <c r="SQ296" s="178"/>
      <c r="SR296" s="178"/>
      <c r="SS296" s="178"/>
      <c r="ST296" s="178"/>
      <c r="SU296" s="178"/>
      <c r="SV296" s="178"/>
      <c r="SW296" s="178"/>
      <c r="SX296" s="178"/>
      <c r="SY296" s="178"/>
      <c r="SZ296" s="178"/>
      <c r="TA296" s="178"/>
      <c r="TB296" s="178"/>
      <c r="TC296" s="178"/>
      <c r="TD296" s="178"/>
      <c r="TE296" s="178"/>
      <c r="TF296" s="178"/>
      <c r="TG296" s="178"/>
      <c r="TH296" s="178"/>
      <c r="TI296" s="178"/>
      <c r="TJ296" s="178"/>
      <c r="TK296" s="178"/>
      <c r="TL296" s="178"/>
      <c r="TM296" s="178"/>
      <c r="TN296" s="178"/>
      <c r="TO296" s="178"/>
      <c r="TP296" s="178"/>
      <c r="TQ296" s="178"/>
      <c r="TR296" s="178"/>
      <c r="TS296" s="178"/>
      <c r="TT296" s="178"/>
      <c r="TU296" s="178"/>
      <c r="TV296" s="178"/>
      <c r="TW296" s="178"/>
      <c r="TX296" s="178"/>
      <c r="TY296" s="178"/>
      <c r="TZ296" s="178"/>
      <c r="UA296" s="178"/>
      <c r="UB296" s="178"/>
      <c r="UC296" s="178"/>
      <c r="UD296" s="178"/>
      <c r="UE296" s="178"/>
      <c r="UF296" s="178"/>
      <c r="UG296" s="178"/>
      <c r="UH296" s="178"/>
      <c r="UI296" s="178"/>
      <c r="UJ296" s="178"/>
      <c r="UK296" s="178"/>
      <c r="UL296" s="178"/>
      <c r="UM296" s="178"/>
      <c r="UN296" s="178"/>
      <c r="UO296" s="178"/>
      <c r="UP296" s="178"/>
      <c r="UQ296" s="178"/>
      <c r="UR296" s="178"/>
      <c r="US296" s="178"/>
      <c r="UT296" s="178"/>
      <c r="UU296" s="178"/>
      <c r="UV296" s="178"/>
      <c r="UW296" s="178"/>
      <c r="UX296" s="178"/>
      <c r="UY296" s="178"/>
      <c r="UZ296" s="178"/>
      <c r="VA296" s="178"/>
      <c r="VB296" s="178"/>
      <c r="VC296" s="178"/>
      <c r="VD296" s="178"/>
      <c r="VE296" s="178"/>
      <c r="VF296" s="178"/>
      <c r="VG296" s="178"/>
      <c r="VH296" s="178"/>
      <c r="VI296" s="178"/>
      <c r="VJ296" s="178"/>
      <c r="VK296" s="178"/>
      <c r="VL296" s="178"/>
      <c r="VM296" s="178"/>
      <c r="VN296" s="178"/>
      <c r="VO296" s="178"/>
      <c r="VP296" s="178"/>
      <c r="VQ296" s="178"/>
      <c r="VR296" s="178"/>
      <c r="VS296" s="178"/>
      <c r="VT296" s="178"/>
      <c r="VU296" s="178"/>
      <c r="VV296" s="178"/>
      <c r="VW296" s="178"/>
      <c r="VX296" s="178"/>
      <c r="VY296" s="178"/>
      <c r="VZ296" s="178"/>
      <c r="WA296" s="178"/>
      <c r="WB296" s="178"/>
      <c r="WC296" s="178"/>
      <c r="WD296" s="178"/>
      <c r="WE296" s="178"/>
      <c r="WF296" s="178"/>
      <c r="WG296" s="178"/>
      <c r="WH296" s="178"/>
      <c r="WI296" s="178"/>
      <c r="WJ296" s="178"/>
      <c r="WK296" s="178"/>
      <c r="WL296" s="178"/>
      <c r="WM296" s="178"/>
      <c r="WN296" s="178"/>
      <c r="WO296" s="178"/>
      <c r="WP296" s="178"/>
      <c r="WQ296" s="178"/>
      <c r="WR296" s="178"/>
      <c r="WS296" s="178"/>
      <c r="WT296" s="178"/>
      <c r="WU296" s="178"/>
      <c r="WV296" s="178"/>
      <c r="WW296" s="178"/>
      <c r="WX296" s="178"/>
      <c r="WY296" s="178"/>
      <c r="WZ296" s="178"/>
      <c r="XA296" s="178"/>
      <c r="XB296" s="178"/>
      <c r="XC296" s="178"/>
      <c r="XD296" s="178"/>
      <c r="XE296" s="178"/>
      <c r="XF296" s="178"/>
      <c r="XG296" s="178"/>
      <c r="XH296" s="178"/>
      <c r="XI296" s="178"/>
      <c r="XJ296" s="178"/>
      <c r="XK296" s="178"/>
      <c r="XL296" s="178"/>
      <c r="XM296" s="178"/>
      <c r="XN296" s="178"/>
      <c r="XO296" s="178"/>
      <c r="XP296" s="178"/>
      <c r="XQ296" s="178"/>
      <c r="XR296" s="178"/>
      <c r="XS296" s="178"/>
      <c r="XT296" s="178"/>
      <c r="XU296" s="178"/>
      <c r="XV296" s="178"/>
      <c r="XW296" s="178"/>
      <c r="XX296" s="178"/>
      <c r="XY296" s="178"/>
      <c r="XZ296" s="178"/>
      <c r="YA296" s="178"/>
      <c r="YB296" s="178"/>
      <c r="YC296" s="178"/>
      <c r="YD296" s="178"/>
      <c r="YE296" s="178"/>
      <c r="YF296" s="178"/>
      <c r="YG296" s="178"/>
      <c r="YH296" s="178"/>
      <c r="YI296" s="178"/>
      <c r="YJ296" s="178"/>
      <c r="YK296" s="178"/>
      <c r="YL296" s="178"/>
      <c r="YM296" s="178"/>
      <c r="YN296" s="178"/>
      <c r="YO296" s="178"/>
      <c r="YP296" s="178"/>
      <c r="YQ296" s="178"/>
      <c r="YR296" s="178"/>
      <c r="YS296" s="178"/>
      <c r="YT296" s="178"/>
      <c r="YU296" s="178"/>
      <c r="YV296" s="178"/>
      <c r="YW296" s="178"/>
      <c r="YX296" s="178"/>
      <c r="YY296" s="178"/>
      <c r="YZ296" s="178"/>
      <c r="ZA296" s="178"/>
      <c r="ZB296" s="178"/>
      <c r="ZC296" s="178"/>
      <c r="ZD296" s="178"/>
      <c r="ZE296" s="178"/>
      <c r="ZF296" s="178"/>
      <c r="ZG296" s="178"/>
      <c r="ZH296" s="178"/>
    </row>
    <row r="297" s="153" customFormat="1" customHeight="1" spans="1:684">
      <c r="A297" s="290" t="s">
        <v>911</v>
      </c>
      <c r="B297" s="109" t="s">
        <v>898</v>
      </c>
      <c r="C297" s="1441" t="s">
        <v>898</v>
      </c>
      <c r="D297" s="1361">
        <f t="shared" si="38"/>
        <v>0</v>
      </c>
      <c r="E297" s="1367">
        <v>455</v>
      </c>
      <c r="F297" s="1371">
        <f t="shared" si="39"/>
        <v>455</v>
      </c>
      <c r="G297" s="1427">
        <f t="shared" si="40"/>
        <v>455</v>
      </c>
      <c r="H297" s="1428">
        <v>923</v>
      </c>
      <c r="I297" s="1430"/>
      <c r="J297" s="1393">
        <f t="shared" si="41"/>
        <v>0</v>
      </c>
      <c r="K297" s="1431">
        <f t="shared" si="42"/>
        <v>0</v>
      </c>
      <c r="L297" s="152"/>
      <c r="M297" s="152"/>
      <c r="N297" s="152"/>
      <c r="O297" s="152"/>
      <c r="P297" s="152"/>
      <c r="Q297" s="152"/>
      <c r="R297" s="152"/>
      <c r="S297" s="152"/>
      <c r="T297" s="152"/>
      <c r="U297" s="152"/>
      <c r="V297" s="1432"/>
      <c r="W297" s="1432"/>
      <c r="X297" s="1432"/>
      <c r="Y297" s="1432"/>
      <c r="Z297" s="1434"/>
      <c r="AA297" s="1432"/>
      <c r="AB297" s="1432"/>
      <c r="AC297" s="1432"/>
      <c r="AD297" s="1432"/>
      <c r="AE297" s="1432"/>
      <c r="AF297" s="1432"/>
      <c r="AG297" s="1338"/>
      <c r="AH297" s="178">
        <v>108</v>
      </c>
      <c r="AI297" s="1339"/>
      <c r="AJ297" s="1339"/>
      <c r="AK297" s="178"/>
      <c r="AL297" s="1339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8"/>
      <c r="BM297" s="178"/>
      <c r="BN297" s="178"/>
      <c r="BO297" s="178"/>
      <c r="BP297" s="178"/>
      <c r="BQ297" s="178"/>
      <c r="BR297" s="178"/>
      <c r="BS297" s="178"/>
      <c r="BT297" s="178"/>
      <c r="BU297" s="178"/>
      <c r="BV297" s="178"/>
      <c r="BW297" s="178"/>
      <c r="BX297" s="178"/>
      <c r="BY297" s="178"/>
      <c r="BZ297" s="178"/>
      <c r="CA297" s="178"/>
      <c r="CB297" s="178"/>
      <c r="CC297" s="178"/>
      <c r="CD297" s="178"/>
      <c r="CE297" s="178"/>
      <c r="CF297" s="178"/>
      <c r="CG297" s="178"/>
      <c r="CH297" s="178"/>
      <c r="CI297" s="178"/>
      <c r="CJ297" s="178"/>
      <c r="CK297" s="178"/>
      <c r="CL297" s="178">
        <v>360</v>
      </c>
      <c r="CM297" s="178"/>
      <c r="CN297" s="178"/>
      <c r="CO297" s="178"/>
      <c r="CP297" s="178"/>
      <c r="CQ297" s="178"/>
      <c r="CR297" s="1340"/>
      <c r="CS297" s="178"/>
      <c r="CT297" s="178"/>
      <c r="CU297" s="178"/>
      <c r="CV297" s="178"/>
      <c r="CW297" s="178"/>
      <c r="CX297" s="178"/>
      <c r="CY297" s="178"/>
      <c r="CZ297" s="178"/>
      <c r="DA297" s="178"/>
      <c r="DB297" s="178"/>
      <c r="DC297" s="178"/>
      <c r="DD297" s="178"/>
      <c r="DE297" s="178"/>
      <c r="DF297" s="178"/>
      <c r="DG297" s="178"/>
      <c r="DH297" s="178"/>
      <c r="DI297" s="178"/>
      <c r="DJ297" s="178"/>
      <c r="DK297" s="178"/>
      <c r="DL297" s="178"/>
      <c r="DM297" s="178"/>
      <c r="DN297" s="178"/>
      <c r="DO297" s="178"/>
      <c r="DP297" s="178"/>
      <c r="DQ297" s="178"/>
      <c r="DR297" s="178"/>
      <c r="DS297" s="178"/>
      <c r="DT297" s="178"/>
      <c r="DU297" s="178"/>
      <c r="DV297" s="178"/>
      <c r="DW297" s="178"/>
      <c r="DX297" s="178"/>
      <c r="DY297" s="178"/>
      <c r="DZ297" s="178"/>
      <c r="EA297" s="178"/>
      <c r="EB297" s="47"/>
      <c r="EC297" s="178"/>
      <c r="ED297" s="178"/>
      <c r="EE297" s="178"/>
      <c r="EF297" s="178"/>
      <c r="EG297" s="178"/>
      <c r="EH297" s="178"/>
      <c r="EI297" s="178"/>
      <c r="EJ297" s="178"/>
      <c r="EK297" s="178"/>
      <c r="EL297" s="178"/>
      <c r="EM297" s="178"/>
      <c r="EN297" s="178"/>
      <c r="EO297" s="178"/>
      <c r="EP297" s="178"/>
      <c r="EQ297" s="178"/>
      <c r="ER297" s="178"/>
      <c r="ES297" s="178"/>
      <c r="ET297" s="178"/>
      <c r="EU297" s="178"/>
      <c r="EV297" s="178"/>
      <c r="EW297" s="178"/>
      <c r="EX297" s="178"/>
      <c r="EY297" s="178"/>
      <c r="EZ297" s="178"/>
      <c r="FA297" s="178"/>
      <c r="FB297" s="178"/>
      <c r="FC297" s="178"/>
      <c r="FD297" s="178"/>
      <c r="FE297" s="178"/>
      <c r="FF297" s="178"/>
      <c r="FG297" s="178"/>
      <c r="FH297" s="178"/>
      <c r="FI297" s="178"/>
      <c r="FJ297" s="178"/>
      <c r="FK297" s="178"/>
      <c r="FL297" s="178"/>
      <c r="FM297" s="178"/>
      <c r="FN297" s="178"/>
      <c r="FO297" s="178"/>
      <c r="FP297" s="178"/>
      <c r="FQ297" s="178"/>
      <c r="FR297" s="178"/>
      <c r="FS297" s="178"/>
      <c r="FT297" s="178"/>
      <c r="FU297" s="178"/>
      <c r="FV297" s="178"/>
      <c r="FW297" s="178"/>
      <c r="FX297" s="178"/>
      <c r="FY297" s="178"/>
      <c r="FZ297" s="178"/>
      <c r="GA297" s="178"/>
      <c r="GB297" s="178"/>
      <c r="GC297" s="178"/>
      <c r="GD297" s="178"/>
      <c r="GE297" s="178"/>
      <c r="GF297" s="178"/>
      <c r="GG297" s="178"/>
      <c r="GH297" s="178"/>
      <c r="GI297" s="178"/>
      <c r="GJ297" s="178"/>
      <c r="GK297" s="178"/>
      <c r="GL297" s="178"/>
      <c r="GM297" s="178"/>
      <c r="GN297" s="178"/>
      <c r="GO297" s="178"/>
      <c r="GP297" s="178"/>
      <c r="GQ297" s="178"/>
      <c r="GR297" s="178"/>
      <c r="GS297" s="178"/>
      <c r="GT297" s="178"/>
      <c r="GU297" s="178"/>
      <c r="GV297" s="178"/>
      <c r="GW297" s="178"/>
      <c r="GX297" s="178"/>
      <c r="GY297" s="178"/>
      <c r="GZ297" s="178"/>
      <c r="HA297" s="178"/>
      <c r="HB297" s="178"/>
      <c r="HC297" s="178"/>
      <c r="HD297" s="178"/>
      <c r="HE297" s="178"/>
      <c r="HF297" s="178"/>
      <c r="HG297" s="178"/>
      <c r="HH297" s="178"/>
      <c r="HI297" s="178"/>
      <c r="HJ297" s="178"/>
      <c r="HK297" s="178"/>
      <c r="HL297" s="178"/>
      <c r="HM297" s="178"/>
      <c r="HN297" s="178"/>
      <c r="HO297" s="178"/>
      <c r="HP297" s="178"/>
      <c r="HQ297" s="178"/>
      <c r="HR297" s="178"/>
      <c r="HS297" s="178"/>
      <c r="HT297" s="178"/>
      <c r="HU297" s="178"/>
      <c r="HV297" s="178"/>
      <c r="HW297" s="178"/>
      <c r="HX297" s="178"/>
      <c r="HY297" s="178"/>
      <c r="HZ297" s="178"/>
      <c r="IA297" s="178"/>
      <c r="IB297" s="178"/>
      <c r="IC297" s="178"/>
      <c r="ID297" s="178"/>
      <c r="IE297" s="178"/>
      <c r="IF297" s="178"/>
      <c r="IG297" s="178"/>
      <c r="IH297" s="178"/>
      <c r="II297" s="178"/>
      <c r="IJ297" s="178"/>
      <c r="IK297" s="178"/>
      <c r="IL297" s="178"/>
      <c r="IM297" s="178"/>
      <c r="IN297" s="178"/>
      <c r="IO297" s="178"/>
      <c r="IP297" s="178"/>
      <c r="IQ297" s="178"/>
      <c r="IR297" s="178"/>
      <c r="IS297" s="178"/>
      <c r="IT297" s="178"/>
      <c r="IU297" s="178"/>
      <c r="IV297" s="178"/>
      <c r="IW297" s="178"/>
      <c r="IX297" s="178"/>
      <c r="IY297" s="178"/>
      <c r="IZ297" s="178"/>
      <c r="JA297" s="178"/>
      <c r="JB297" s="178"/>
      <c r="JC297" s="178"/>
      <c r="JD297" s="178"/>
      <c r="JE297" s="178"/>
      <c r="JF297" s="178"/>
      <c r="JG297" s="178"/>
      <c r="JH297" s="178"/>
      <c r="JI297" s="178"/>
      <c r="JJ297" s="178"/>
      <c r="JK297" s="178"/>
      <c r="JL297" s="178"/>
      <c r="JM297" s="178"/>
      <c r="JN297" s="178"/>
      <c r="JO297" s="178"/>
      <c r="JP297" s="178"/>
      <c r="JQ297" s="178"/>
      <c r="JR297" s="178"/>
      <c r="JS297" s="178"/>
      <c r="JT297" s="178"/>
      <c r="JU297" s="178"/>
      <c r="JV297" s="178"/>
      <c r="JW297" s="178"/>
      <c r="JX297" s="178"/>
      <c r="JY297" s="178"/>
      <c r="JZ297" s="178"/>
      <c r="KA297" s="178"/>
      <c r="KB297" s="178"/>
      <c r="KC297" s="178"/>
      <c r="KD297" s="178"/>
      <c r="KE297" s="178"/>
      <c r="KF297" s="178"/>
      <c r="KG297" s="178"/>
      <c r="KH297" s="178"/>
      <c r="KI297" s="178"/>
      <c r="KJ297" s="178"/>
      <c r="KK297" s="178"/>
      <c r="KL297" s="178"/>
      <c r="KM297" s="178"/>
      <c r="KN297" s="178"/>
      <c r="KO297" s="178"/>
      <c r="KP297" s="178"/>
      <c r="KQ297" s="178"/>
      <c r="KR297" s="178"/>
      <c r="KS297" s="178"/>
      <c r="KT297" s="178"/>
      <c r="KU297" s="178"/>
      <c r="KV297" s="178"/>
      <c r="KW297" s="178"/>
      <c r="KX297" s="178"/>
      <c r="KY297" s="178"/>
      <c r="KZ297" s="178"/>
      <c r="LA297" s="178"/>
      <c r="LB297" s="178"/>
      <c r="LC297" s="178"/>
      <c r="LD297" s="178"/>
      <c r="LE297" s="178"/>
      <c r="LF297" s="178"/>
      <c r="LG297" s="178"/>
      <c r="LH297" s="178"/>
      <c r="LI297" s="178"/>
      <c r="LJ297" s="178"/>
      <c r="LK297" s="178"/>
      <c r="LL297" s="178"/>
      <c r="LM297" s="178"/>
      <c r="LN297" s="178"/>
      <c r="LO297" s="178"/>
      <c r="LP297" s="178"/>
      <c r="LQ297" s="178"/>
      <c r="LR297" s="178"/>
      <c r="LS297" s="178"/>
      <c r="LT297" s="178"/>
      <c r="LU297" s="178"/>
      <c r="LV297" s="178"/>
      <c r="LW297" s="178"/>
      <c r="LX297" s="178"/>
      <c r="LY297" s="178"/>
      <c r="LZ297" s="178"/>
      <c r="MA297" s="178"/>
      <c r="MB297" s="178"/>
      <c r="MC297" s="178"/>
      <c r="MD297" s="178"/>
      <c r="ME297" s="178"/>
      <c r="MF297" s="178"/>
      <c r="MG297" s="178"/>
      <c r="MH297" s="178"/>
      <c r="MI297" s="178"/>
      <c r="MJ297" s="178"/>
      <c r="MK297" s="178"/>
      <c r="ML297" s="178"/>
      <c r="MM297" s="178"/>
      <c r="MN297" s="178"/>
      <c r="MO297" s="178"/>
      <c r="MP297" s="178"/>
      <c r="MQ297" s="178"/>
      <c r="MR297" s="178"/>
      <c r="MS297" s="178"/>
      <c r="MT297" s="178"/>
      <c r="MU297" s="178"/>
      <c r="MV297" s="178"/>
      <c r="MW297" s="178"/>
      <c r="MX297" s="178"/>
      <c r="MY297" s="178"/>
      <c r="MZ297" s="178"/>
      <c r="NA297" s="178"/>
      <c r="NB297" s="178"/>
      <c r="NC297" s="178"/>
      <c r="ND297" s="178"/>
      <c r="NE297" s="178"/>
      <c r="NF297" s="178"/>
      <c r="NG297" s="178"/>
      <c r="NH297" s="178"/>
      <c r="NI297" s="178"/>
      <c r="NJ297" s="178"/>
      <c r="NK297" s="178"/>
      <c r="NL297" s="178"/>
      <c r="NM297" s="178"/>
      <c r="NN297" s="178"/>
      <c r="NO297" s="178"/>
      <c r="NP297" s="178"/>
      <c r="NQ297" s="178"/>
      <c r="NR297" s="178"/>
      <c r="NS297" s="178"/>
      <c r="NT297" s="178"/>
      <c r="NU297" s="178"/>
      <c r="NV297" s="178"/>
      <c r="NW297" s="178"/>
      <c r="NX297" s="178"/>
      <c r="NY297" s="178"/>
      <c r="NZ297" s="178"/>
      <c r="OA297" s="178"/>
      <c r="OB297" s="178"/>
      <c r="OC297" s="178"/>
      <c r="OD297" s="178"/>
      <c r="OE297" s="178"/>
      <c r="OF297" s="178"/>
      <c r="OG297" s="178"/>
      <c r="OH297" s="178"/>
      <c r="OI297" s="178"/>
      <c r="OJ297" s="178"/>
      <c r="OK297" s="178"/>
      <c r="OL297" s="178"/>
      <c r="OM297" s="178"/>
      <c r="ON297" s="178"/>
      <c r="OO297" s="178"/>
      <c r="OP297" s="178"/>
      <c r="OQ297" s="178"/>
      <c r="OR297" s="178"/>
      <c r="OS297" s="178"/>
      <c r="OT297" s="178"/>
      <c r="OU297" s="178"/>
      <c r="OV297" s="178"/>
      <c r="OW297" s="178"/>
      <c r="OX297" s="178"/>
      <c r="OY297" s="178"/>
      <c r="OZ297" s="178"/>
      <c r="PA297" s="178"/>
      <c r="PB297" s="178"/>
      <c r="PC297" s="178"/>
      <c r="PD297" s="178"/>
      <c r="PE297" s="178"/>
      <c r="PF297" s="178"/>
      <c r="PG297" s="178"/>
      <c r="PH297" s="178"/>
      <c r="PI297" s="178"/>
      <c r="PJ297" s="178"/>
      <c r="PK297" s="178"/>
      <c r="PL297" s="178"/>
      <c r="PM297" s="178"/>
      <c r="PN297" s="178"/>
      <c r="PO297" s="178"/>
      <c r="PP297" s="178"/>
      <c r="PQ297" s="178"/>
      <c r="PR297" s="178"/>
      <c r="PS297" s="178"/>
      <c r="PT297" s="178"/>
      <c r="PU297" s="178"/>
      <c r="PV297" s="178"/>
      <c r="PW297" s="178"/>
      <c r="PX297" s="178"/>
      <c r="PY297" s="178"/>
      <c r="PZ297" s="178"/>
      <c r="QA297" s="178"/>
      <c r="QB297" s="178"/>
      <c r="QC297" s="178"/>
      <c r="QD297" s="178"/>
      <c r="QE297" s="178"/>
      <c r="QF297" s="178"/>
      <c r="QG297" s="178"/>
      <c r="QH297" s="178"/>
      <c r="QI297" s="178"/>
      <c r="QJ297" s="178"/>
      <c r="QK297" s="178"/>
      <c r="QL297" s="178"/>
      <c r="QM297" s="178"/>
      <c r="QN297" s="178"/>
      <c r="QO297" s="178"/>
      <c r="QP297" s="178"/>
      <c r="QQ297" s="178"/>
      <c r="QR297" s="178"/>
      <c r="QS297" s="178"/>
      <c r="QT297" s="178"/>
      <c r="QU297" s="178"/>
      <c r="QV297" s="178"/>
      <c r="QW297" s="178"/>
      <c r="QX297" s="178"/>
      <c r="QY297" s="178"/>
      <c r="QZ297" s="178"/>
      <c r="RA297" s="178"/>
      <c r="RB297" s="178"/>
      <c r="RC297" s="178"/>
      <c r="RD297" s="178"/>
      <c r="RE297" s="178"/>
      <c r="RF297" s="178"/>
      <c r="RG297" s="178"/>
      <c r="RH297" s="178"/>
      <c r="RI297" s="178"/>
      <c r="RJ297" s="178"/>
      <c r="RK297" s="178"/>
      <c r="RL297" s="178"/>
      <c r="RM297" s="178"/>
      <c r="RN297" s="178"/>
      <c r="RO297" s="178"/>
      <c r="RP297" s="178"/>
      <c r="RQ297" s="178"/>
      <c r="RR297" s="178"/>
      <c r="RS297" s="178"/>
      <c r="RT297" s="178"/>
      <c r="RU297" s="178"/>
      <c r="RV297" s="178"/>
      <c r="RW297" s="178"/>
      <c r="RX297" s="178"/>
      <c r="RY297" s="178"/>
      <c r="RZ297" s="178"/>
      <c r="SA297" s="178"/>
      <c r="SB297" s="178"/>
      <c r="SC297" s="178"/>
      <c r="SD297" s="178"/>
      <c r="SE297" s="178"/>
      <c r="SF297" s="178"/>
      <c r="SG297" s="178"/>
      <c r="SH297" s="178"/>
      <c r="SI297" s="178"/>
      <c r="SJ297" s="178"/>
      <c r="SK297" s="178"/>
      <c r="SL297" s="178"/>
      <c r="SM297" s="178"/>
      <c r="SN297" s="178"/>
      <c r="SO297" s="178"/>
      <c r="SP297" s="178"/>
      <c r="SQ297" s="178"/>
      <c r="SR297" s="178"/>
      <c r="SS297" s="178"/>
      <c r="ST297" s="178"/>
      <c r="SU297" s="178"/>
      <c r="SV297" s="178"/>
      <c r="SW297" s="178"/>
      <c r="SX297" s="178"/>
      <c r="SY297" s="178"/>
      <c r="SZ297" s="178"/>
      <c r="TA297" s="178"/>
      <c r="TB297" s="178"/>
      <c r="TC297" s="178"/>
      <c r="TD297" s="178"/>
      <c r="TE297" s="178"/>
      <c r="TF297" s="178"/>
      <c r="TG297" s="178"/>
      <c r="TH297" s="178"/>
      <c r="TI297" s="178"/>
      <c r="TJ297" s="178"/>
      <c r="TK297" s="178"/>
      <c r="TL297" s="178"/>
      <c r="TM297" s="178"/>
      <c r="TN297" s="178"/>
      <c r="TO297" s="178"/>
      <c r="TP297" s="178"/>
      <c r="TQ297" s="178"/>
      <c r="TR297" s="178"/>
      <c r="TS297" s="178"/>
      <c r="TT297" s="178"/>
      <c r="TU297" s="178"/>
      <c r="TV297" s="178"/>
      <c r="TW297" s="178"/>
      <c r="TX297" s="178"/>
      <c r="TY297" s="178"/>
      <c r="TZ297" s="178"/>
      <c r="UA297" s="178"/>
      <c r="UB297" s="178"/>
      <c r="UC297" s="178"/>
      <c r="UD297" s="178"/>
      <c r="UE297" s="178"/>
      <c r="UF297" s="178"/>
      <c r="UG297" s="178"/>
      <c r="UH297" s="178"/>
      <c r="UI297" s="178"/>
      <c r="UJ297" s="178"/>
      <c r="UK297" s="178"/>
      <c r="UL297" s="178"/>
      <c r="UM297" s="178"/>
      <c r="UN297" s="178"/>
      <c r="UO297" s="178"/>
      <c r="UP297" s="178"/>
      <c r="UQ297" s="178"/>
      <c r="UR297" s="178"/>
      <c r="US297" s="178"/>
      <c r="UT297" s="178"/>
      <c r="UU297" s="178"/>
      <c r="UV297" s="178"/>
      <c r="UW297" s="178"/>
      <c r="UX297" s="178"/>
      <c r="UY297" s="178"/>
      <c r="UZ297" s="178"/>
      <c r="VA297" s="178"/>
      <c r="VB297" s="178"/>
      <c r="VC297" s="178"/>
      <c r="VD297" s="178"/>
      <c r="VE297" s="178"/>
      <c r="VF297" s="178"/>
      <c r="VG297" s="178"/>
      <c r="VH297" s="178"/>
      <c r="VI297" s="178"/>
      <c r="VJ297" s="178"/>
      <c r="VK297" s="178"/>
      <c r="VL297" s="178"/>
      <c r="VM297" s="178"/>
      <c r="VN297" s="178"/>
      <c r="VO297" s="178"/>
      <c r="VP297" s="178"/>
      <c r="VQ297" s="178"/>
      <c r="VR297" s="178"/>
      <c r="VS297" s="178"/>
      <c r="VT297" s="178"/>
      <c r="VU297" s="178"/>
      <c r="VV297" s="178"/>
      <c r="VW297" s="178"/>
      <c r="VX297" s="178"/>
      <c r="VY297" s="178"/>
      <c r="VZ297" s="178"/>
      <c r="WA297" s="178"/>
      <c r="WB297" s="178"/>
      <c r="WC297" s="178"/>
      <c r="WD297" s="178"/>
      <c r="WE297" s="178"/>
      <c r="WF297" s="178"/>
      <c r="WG297" s="178"/>
      <c r="WH297" s="178"/>
      <c r="WI297" s="178"/>
      <c r="WJ297" s="178"/>
      <c r="WK297" s="178"/>
      <c r="WL297" s="178"/>
      <c r="WM297" s="178"/>
      <c r="WN297" s="178"/>
      <c r="WO297" s="178"/>
      <c r="WP297" s="178"/>
      <c r="WQ297" s="178"/>
      <c r="WR297" s="178"/>
      <c r="WS297" s="178"/>
      <c r="WT297" s="178"/>
      <c r="WU297" s="178"/>
      <c r="WV297" s="178"/>
      <c r="WW297" s="178"/>
      <c r="WX297" s="178"/>
      <c r="WY297" s="178"/>
      <c r="WZ297" s="178"/>
      <c r="XA297" s="178"/>
      <c r="XB297" s="178"/>
      <c r="XC297" s="178"/>
      <c r="XD297" s="178"/>
      <c r="XE297" s="178"/>
      <c r="XF297" s="178"/>
      <c r="XG297" s="178"/>
      <c r="XH297" s="178"/>
      <c r="XI297" s="178"/>
      <c r="XJ297" s="178"/>
      <c r="XK297" s="178"/>
      <c r="XL297" s="178"/>
      <c r="XM297" s="178"/>
      <c r="XN297" s="178"/>
      <c r="XO297" s="178"/>
      <c r="XP297" s="178"/>
      <c r="XQ297" s="178"/>
      <c r="XR297" s="178"/>
      <c r="XS297" s="178"/>
      <c r="XT297" s="178"/>
      <c r="XU297" s="178"/>
      <c r="XV297" s="178"/>
      <c r="XW297" s="178"/>
      <c r="XX297" s="178"/>
      <c r="XY297" s="178"/>
      <c r="XZ297" s="178"/>
      <c r="YA297" s="178"/>
      <c r="YB297" s="178"/>
      <c r="YC297" s="178"/>
      <c r="YD297" s="178"/>
      <c r="YE297" s="178"/>
      <c r="YF297" s="178"/>
      <c r="YG297" s="178"/>
      <c r="YH297" s="178"/>
      <c r="YI297" s="178"/>
      <c r="YJ297" s="178"/>
      <c r="YK297" s="178"/>
      <c r="YL297" s="178"/>
      <c r="YM297" s="178"/>
      <c r="YN297" s="178"/>
      <c r="YO297" s="178"/>
      <c r="YP297" s="178"/>
      <c r="YQ297" s="178"/>
      <c r="YR297" s="178"/>
      <c r="YS297" s="178"/>
      <c r="YT297" s="178"/>
      <c r="YU297" s="178"/>
      <c r="YV297" s="178"/>
      <c r="YW297" s="178"/>
      <c r="YX297" s="178"/>
      <c r="YY297" s="178"/>
      <c r="YZ297" s="178"/>
      <c r="ZA297" s="178"/>
      <c r="ZB297" s="178"/>
      <c r="ZC297" s="178"/>
      <c r="ZD297" s="178"/>
      <c r="ZE297" s="178"/>
      <c r="ZF297" s="178"/>
      <c r="ZG297" s="178"/>
      <c r="ZH297" s="178"/>
    </row>
    <row r="298" s="153" customFormat="1" customHeight="1" spans="1:684">
      <c r="A298" s="290" t="s">
        <v>912</v>
      </c>
      <c r="B298" s="109" t="s">
        <v>898</v>
      </c>
      <c r="C298" s="1441" t="s">
        <v>898</v>
      </c>
      <c r="D298" s="1361">
        <f t="shared" si="38"/>
        <v>0</v>
      </c>
      <c r="E298" s="1367">
        <v>1049</v>
      </c>
      <c r="F298" s="1371">
        <f t="shared" si="39"/>
        <v>1049</v>
      </c>
      <c r="G298" s="1427">
        <f t="shared" si="40"/>
        <v>1049</v>
      </c>
      <c r="H298" s="1428">
        <v>1157</v>
      </c>
      <c r="I298" s="1430"/>
      <c r="J298" s="1393">
        <f t="shared" si="41"/>
        <v>0</v>
      </c>
      <c r="K298" s="1431">
        <f t="shared" si="42"/>
        <v>0</v>
      </c>
      <c r="L298" s="152"/>
      <c r="M298" s="152"/>
      <c r="N298" s="152"/>
      <c r="O298" s="152"/>
      <c r="P298" s="152"/>
      <c r="Q298" s="152"/>
      <c r="R298" s="152"/>
      <c r="S298" s="152"/>
      <c r="T298" s="152"/>
      <c r="U298" s="152"/>
      <c r="V298" s="1432"/>
      <c r="W298" s="1432"/>
      <c r="X298" s="1432"/>
      <c r="Y298" s="1432"/>
      <c r="Z298" s="1434"/>
      <c r="AA298" s="1432"/>
      <c r="AB298" s="1432"/>
      <c r="AC298" s="1432"/>
      <c r="AD298" s="1432"/>
      <c r="AE298" s="1432"/>
      <c r="AF298" s="1432"/>
      <c r="AG298" s="1338"/>
      <c r="AH298" s="178">
        <v>108</v>
      </c>
      <c r="AI298" s="1339"/>
      <c r="AJ298" s="1339"/>
      <c r="AK298" s="178"/>
      <c r="AL298" s="1339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8"/>
      <c r="BM298" s="178"/>
      <c r="BN298" s="178"/>
      <c r="BO298" s="178"/>
      <c r="BP298" s="178"/>
      <c r="BQ298" s="178"/>
      <c r="BR298" s="178"/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8"/>
      <c r="CD298" s="178"/>
      <c r="CE298" s="178"/>
      <c r="CF298" s="178"/>
      <c r="CG298" s="178"/>
      <c r="CH298" s="178"/>
      <c r="CI298" s="178"/>
      <c r="CJ298" s="178"/>
      <c r="CK298" s="178"/>
      <c r="CL298" s="178"/>
      <c r="CM298" s="178"/>
      <c r="CN298" s="178"/>
      <c r="CO298" s="178"/>
      <c r="CP298" s="178"/>
      <c r="CQ298" s="178"/>
      <c r="CR298" s="1340"/>
      <c r="CS298" s="178"/>
      <c r="CT298" s="178"/>
      <c r="CU298" s="178"/>
      <c r="CV298" s="178"/>
      <c r="CW298" s="178"/>
      <c r="CX298" s="178"/>
      <c r="CY298" s="178"/>
      <c r="CZ298" s="178"/>
      <c r="DA298" s="178"/>
      <c r="DB298" s="178"/>
      <c r="DC298" s="178"/>
      <c r="DD298" s="178"/>
      <c r="DE298" s="178"/>
      <c r="DF298" s="178"/>
      <c r="DG298" s="178"/>
      <c r="DH298" s="178"/>
      <c r="DI298" s="178"/>
      <c r="DJ298" s="178"/>
      <c r="DK298" s="178"/>
      <c r="DL298" s="178"/>
      <c r="DM298" s="178"/>
      <c r="DN298" s="178"/>
      <c r="DO298" s="178"/>
      <c r="DP298" s="178"/>
      <c r="DQ298" s="178"/>
      <c r="DR298" s="178"/>
      <c r="DS298" s="178"/>
      <c r="DT298" s="178"/>
      <c r="DU298" s="178"/>
      <c r="DV298" s="178"/>
      <c r="DW298" s="178"/>
      <c r="DX298" s="178"/>
      <c r="DY298" s="178"/>
      <c r="DZ298" s="178"/>
      <c r="EA298" s="178"/>
      <c r="EB298" s="47"/>
      <c r="EC298" s="178"/>
      <c r="ED298" s="178"/>
      <c r="EE298" s="178"/>
      <c r="EF298" s="178"/>
      <c r="EG298" s="178"/>
      <c r="EH298" s="178"/>
      <c r="EI298" s="178"/>
      <c r="EJ298" s="178"/>
      <c r="EK298" s="178"/>
      <c r="EL298" s="178"/>
      <c r="EM298" s="178"/>
      <c r="EN298" s="178"/>
      <c r="EO298" s="178"/>
      <c r="EP298" s="178"/>
      <c r="EQ298" s="178"/>
      <c r="ER298" s="178"/>
      <c r="ES298" s="178"/>
      <c r="ET298" s="178"/>
      <c r="EU298" s="178"/>
      <c r="EV298" s="178"/>
      <c r="EW298" s="178"/>
      <c r="EX298" s="178"/>
      <c r="EY298" s="178"/>
      <c r="EZ298" s="178"/>
      <c r="FA298" s="178"/>
      <c r="FB298" s="178"/>
      <c r="FC298" s="178"/>
      <c r="FD298" s="178"/>
      <c r="FE298" s="178"/>
      <c r="FF298" s="178"/>
      <c r="FG298" s="178"/>
      <c r="FH298" s="178"/>
      <c r="FI298" s="178"/>
      <c r="FJ298" s="178"/>
      <c r="FK298" s="178"/>
      <c r="FL298" s="178"/>
      <c r="FM298" s="178"/>
      <c r="FN298" s="178"/>
      <c r="FO298" s="178"/>
      <c r="FP298" s="178"/>
      <c r="FQ298" s="178"/>
      <c r="FR298" s="178"/>
      <c r="FS298" s="178"/>
      <c r="FT298" s="178"/>
      <c r="FU298" s="178"/>
      <c r="FV298" s="178"/>
      <c r="FW298" s="178"/>
      <c r="FX298" s="178"/>
      <c r="FY298" s="178"/>
      <c r="FZ298" s="178"/>
      <c r="GA298" s="178"/>
      <c r="GB298" s="178"/>
      <c r="GC298" s="178"/>
      <c r="GD298" s="178"/>
      <c r="GE298" s="178"/>
      <c r="GF298" s="178"/>
      <c r="GG298" s="178"/>
      <c r="GH298" s="178"/>
      <c r="GI298" s="178"/>
      <c r="GJ298" s="178"/>
      <c r="GK298" s="178"/>
      <c r="GL298" s="178"/>
      <c r="GM298" s="178"/>
      <c r="GN298" s="178"/>
      <c r="GO298" s="178"/>
      <c r="GP298" s="178"/>
      <c r="GQ298" s="178"/>
      <c r="GR298" s="178"/>
      <c r="GS298" s="178"/>
      <c r="GT298" s="178"/>
      <c r="GU298" s="178"/>
      <c r="GV298" s="178"/>
      <c r="GW298" s="178"/>
      <c r="GX298" s="178"/>
      <c r="GY298" s="178"/>
      <c r="GZ298" s="178"/>
      <c r="HA298" s="178"/>
      <c r="HB298" s="178"/>
      <c r="HC298" s="178"/>
      <c r="HD298" s="178"/>
      <c r="HE298" s="178"/>
      <c r="HF298" s="178"/>
      <c r="HG298" s="178"/>
      <c r="HH298" s="178"/>
      <c r="HI298" s="178"/>
      <c r="HJ298" s="178"/>
      <c r="HK298" s="178"/>
      <c r="HL298" s="178"/>
      <c r="HM298" s="178"/>
      <c r="HN298" s="178"/>
      <c r="HO298" s="178"/>
      <c r="HP298" s="178"/>
      <c r="HQ298" s="178"/>
      <c r="HR298" s="178"/>
      <c r="HS298" s="178"/>
      <c r="HT298" s="178"/>
      <c r="HU298" s="178"/>
      <c r="HV298" s="178"/>
      <c r="HW298" s="178"/>
      <c r="HX298" s="178"/>
      <c r="HY298" s="178"/>
      <c r="HZ298" s="178"/>
      <c r="IA298" s="178"/>
      <c r="IB298" s="178"/>
      <c r="IC298" s="178"/>
      <c r="ID298" s="178"/>
      <c r="IE298" s="178"/>
      <c r="IF298" s="178"/>
      <c r="IG298" s="178"/>
      <c r="IH298" s="178"/>
      <c r="II298" s="178"/>
      <c r="IJ298" s="178"/>
      <c r="IK298" s="178"/>
      <c r="IL298" s="178"/>
      <c r="IM298" s="178"/>
      <c r="IN298" s="178"/>
      <c r="IO298" s="178"/>
      <c r="IP298" s="178"/>
      <c r="IQ298" s="178"/>
      <c r="IR298" s="178"/>
      <c r="IS298" s="178"/>
      <c r="IT298" s="178"/>
      <c r="IU298" s="178"/>
      <c r="IV298" s="178"/>
      <c r="IW298" s="178"/>
      <c r="IX298" s="178"/>
      <c r="IY298" s="178"/>
      <c r="IZ298" s="178"/>
      <c r="JA298" s="178"/>
      <c r="JB298" s="178"/>
      <c r="JC298" s="178"/>
      <c r="JD298" s="178"/>
      <c r="JE298" s="178"/>
      <c r="JF298" s="178"/>
      <c r="JG298" s="178"/>
      <c r="JH298" s="178"/>
      <c r="JI298" s="178"/>
      <c r="JJ298" s="178"/>
      <c r="JK298" s="178"/>
      <c r="JL298" s="178"/>
      <c r="JM298" s="178"/>
      <c r="JN298" s="178"/>
      <c r="JO298" s="178"/>
      <c r="JP298" s="178"/>
      <c r="JQ298" s="178"/>
      <c r="JR298" s="178"/>
      <c r="JS298" s="178"/>
      <c r="JT298" s="178"/>
      <c r="JU298" s="178"/>
      <c r="JV298" s="178"/>
      <c r="JW298" s="178"/>
      <c r="JX298" s="178"/>
      <c r="JY298" s="178"/>
      <c r="JZ298" s="178"/>
      <c r="KA298" s="178"/>
      <c r="KB298" s="178"/>
      <c r="KC298" s="178"/>
      <c r="KD298" s="178"/>
      <c r="KE298" s="178"/>
      <c r="KF298" s="178"/>
      <c r="KG298" s="178"/>
      <c r="KH298" s="178"/>
      <c r="KI298" s="178"/>
      <c r="KJ298" s="178"/>
      <c r="KK298" s="178"/>
      <c r="KL298" s="178"/>
      <c r="KM298" s="178"/>
      <c r="KN298" s="178"/>
      <c r="KO298" s="178"/>
      <c r="KP298" s="178"/>
      <c r="KQ298" s="178"/>
      <c r="KR298" s="178"/>
      <c r="KS298" s="178"/>
      <c r="KT298" s="178"/>
      <c r="KU298" s="178"/>
      <c r="KV298" s="178"/>
      <c r="KW298" s="178"/>
      <c r="KX298" s="178"/>
      <c r="KY298" s="178"/>
      <c r="KZ298" s="178"/>
      <c r="LA298" s="178"/>
      <c r="LB298" s="178"/>
      <c r="LC298" s="178"/>
      <c r="LD298" s="178"/>
      <c r="LE298" s="178"/>
      <c r="LF298" s="178"/>
      <c r="LG298" s="178"/>
      <c r="LH298" s="178"/>
      <c r="LI298" s="178"/>
      <c r="LJ298" s="178"/>
      <c r="LK298" s="178"/>
      <c r="LL298" s="178"/>
      <c r="LM298" s="178"/>
      <c r="LN298" s="178"/>
      <c r="LO298" s="178"/>
      <c r="LP298" s="178"/>
      <c r="LQ298" s="178"/>
      <c r="LR298" s="178"/>
      <c r="LS298" s="178"/>
      <c r="LT298" s="178"/>
      <c r="LU298" s="178"/>
      <c r="LV298" s="178"/>
      <c r="LW298" s="178"/>
      <c r="LX298" s="178"/>
      <c r="LY298" s="178"/>
      <c r="LZ298" s="178"/>
      <c r="MA298" s="178"/>
      <c r="MB298" s="178"/>
      <c r="MC298" s="178"/>
      <c r="MD298" s="178"/>
      <c r="ME298" s="178"/>
      <c r="MF298" s="178"/>
      <c r="MG298" s="178"/>
      <c r="MH298" s="178"/>
      <c r="MI298" s="178"/>
      <c r="MJ298" s="178"/>
      <c r="MK298" s="178"/>
      <c r="ML298" s="178"/>
      <c r="MM298" s="178"/>
      <c r="MN298" s="178"/>
      <c r="MO298" s="178"/>
      <c r="MP298" s="178"/>
      <c r="MQ298" s="178"/>
      <c r="MR298" s="178"/>
      <c r="MS298" s="178"/>
      <c r="MT298" s="178"/>
      <c r="MU298" s="178"/>
      <c r="MV298" s="178"/>
      <c r="MW298" s="178"/>
      <c r="MX298" s="178"/>
      <c r="MY298" s="178"/>
      <c r="MZ298" s="178"/>
      <c r="NA298" s="178"/>
      <c r="NB298" s="178"/>
      <c r="NC298" s="178"/>
      <c r="ND298" s="178"/>
      <c r="NE298" s="178"/>
      <c r="NF298" s="178"/>
      <c r="NG298" s="178"/>
      <c r="NH298" s="178"/>
      <c r="NI298" s="178"/>
      <c r="NJ298" s="178"/>
      <c r="NK298" s="178"/>
      <c r="NL298" s="178"/>
      <c r="NM298" s="178"/>
      <c r="NN298" s="178"/>
      <c r="NO298" s="178"/>
      <c r="NP298" s="178"/>
      <c r="NQ298" s="178"/>
      <c r="NR298" s="178"/>
      <c r="NS298" s="178"/>
      <c r="NT298" s="178"/>
      <c r="NU298" s="178"/>
      <c r="NV298" s="178"/>
      <c r="NW298" s="178"/>
      <c r="NX298" s="178"/>
      <c r="NY298" s="178"/>
      <c r="NZ298" s="178"/>
      <c r="OA298" s="178"/>
      <c r="OB298" s="178"/>
      <c r="OC298" s="178"/>
      <c r="OD298" s="178"/>
      <c r="OE298" s="178"/>
      <c r="OF298" s="178"/>
      <c r="OG298" s="178"/>
      <c r="OH298" s="178"/>
      <c r="OI298" s="178"/>
      <c r="OJ298" s="178"/>
      <c r="OK298" s="178"/>
      <c r="OL298" s="178"/>
      <c r="OM298" s="178"/>
      <c r="ON298" s="178"/>
      <c r="OO298" s="178"/>
      <c r="OP298" s="178"/>
      <c r="OQ298" s="178"/>
      <c r="OR298" s="178"/>
      <c r="OS298" s="178"/>
      <c r="OT298" s="178"/>
      <c r="OU298" s="178"/>
      <c r="OV298" s="178"/>
      <c r="OW298" s="178"/>
      <c r="OX298" s="178"/>
      <c r="OY298" s="178"/>
      <c r="OZ298" s="178"/>
      <c r="PA298" s="178"/>
      <c r="PB298" s="178"/>
      <c r="PC298" s="178"/>
      <c r="PD298" s="178"/>
      <c r="PE298" s="178"/>
      <c r="PF298" s="178"/>
      <c r="PG298" s="178"/>
      <c r="PH298" s="178"/>
      <c r="PI298" s="178"/>
      <c r="PJ298" s="178"/>
      <c r="PK298" s="178"/>
      <c r="PL298" s="178"/>
      <c r="PM298" s="178"/>
      <c r="PN298" s="178"/>
      <c r="PO298" s="178"/>
      <c r="PP298" s="178"/>
      <c r="PQ298" s="178"/>
      <c r="PR298" s="178"/>
      <c r="PS298" s="178"/>
      <c r="PT298" s="178"/>
      <c r="PU298" s="178"/>
      <c r="PV298" s="178"/>
      <c r="PW298" s="178"/>
      <c r="PX298" s="178"/>
      <c r="PY298" s="178"/>
      <c r="PZ298" s="178"/>
      <c r="QA298" s="178"/>
      <c r="QB298" s="178"/>
      <c r="QC298" s="178"/>
      <c r="QD298" s="178"/>
      <c r="QE298" s="178"/>
      <c r="QF298" s="178"/>
      <c r="QG298" s="178"/>
      <c r="QH298" s="178"/>
      <c r="QI298" s="178"/>
      <c r="QJ298" s="178"/>
      <c r="QK298" s="178"/>
      <c r="QL298" s="178"/>
      <c r="QM298" s="178"/>
      <c r="QN298" s="178"/>
      <c r="QO298" s="178"/>
      <c r="QP298" s="178"/>
      <c r="QQ298" s="178"/>
      <c r="QR298" s="178"/>
      <c r="QS298" s="178"/>
      <c r="QT298" s="178"/>
      <c r="QU298" s="178"/>
      <c r="QV298" s="178"/>
      <c r="QW298" s="178"/>
      <c r="QX298" s="178"/>
      <c r="QY298" s="178"/>
      <c r="QZ298" s="178"/>
      <c r="RA298" s="178"/>
      <c r="RB298" s="178"/>
      <c r="RC298" s="178"/>
      <c r="RD298" s="178"/>
      <c r="RE298" s="178"/>
      <c r="RF298" s="178"/>
      <c r="RG298" s="178"/>
      <c r="RH298" s="178"/>
      <c r="RI298" s="178"/>
      <c r="RJ298" s="178"/>
      <c r="RK298" s="178"/>
      <c r="RL298" s="178"/>
      <c r="RM298" s="178"/>
      <c r="RN298" s="178"/>
      <c r="RO298" s="178"/>
      <c r="RP298" s="178"/>
      <c r="RQ298" s="178"/>
      <c r="RR298" s="178"/>
      <c r="RS298" s="178"/>
      <c r="RT298" s="178"/>
      <c r="RU298" s="178"/>
      <c r="RV298" s="178"/>
      <c r="RW298" s="178"/>
      <c r="RX298" s="178"/>
      <c r="RY298" s="178"/>
      <c r="RZ298" s="178"/>
      <c r="SA298" s="178"/>
      <c r="SB298" s="178"/>
      <c r="SC298" s="178"/>
      <c r="SD298" s="178"/>
      <c r="SE298" s="178"/>
      <c r="SF298" s="178"/>
      <c r="SG298" s="178"/>
      <c r="SH298" s="178"/>
      <c r="SI298" s="178"/>
      <c r="SJ298" s="178"/>
      <c r="SK298" s="178"/>
      <c r="SL298" s="178"/>
      <c r="SM298" s="178"/>
      <c r="SN298" s="178"/>
      <c r="SO298" s="178"/>
      <c r="SP298" s="178"/>
      <c r="SQ298" s="178"/>
      <c r="SR298" s="178"/>
      <c r="SS298" s="178"/>
      <c r="ST298" s="178"/>
      <c r="SU298" s="178"/>
      <c r="SV298" s="178"/>
      <c r="SW298" s="178"/>
      <c r="SX298" s="178"/>
      <c r="SY298" s="178"/>
      <c r="SZ298" s="178"/>
      <c r="TA298" s="178"/>
      <c r="TB298" s="178"/>
      <c r="TC298" s="178"/>
      <c r="TD298" s="178"/>
      <c r="TE298" s="178"/>
      <c r="TF298" s="178"/>
      <c r="TG298" s="178"/>
      <c r="TH298" s="178"/>
      <c r="TI298" s="178"/>
      <c r="TJ298" s="178"/>
      <c r="TK298" s="178"/>
      <c r="TL298" s="178"/>
      <c r="TM298" s="178"/>
      <c r="TN298" s="178"/>
      <c r="TO298" s="178"/>
      <c r="TP298" s="178"/>
      <c r="TQ298" s="178"/>
      <c r="TR298" s="178"/>
      <c r="TS298" s="178"/>
      <c r="TT298" s="178"/>
      <c r="TU298" s="178"/>
      <c r="TV298" s="178"/>
      <c r="TW298" s="178"/>
      <c r="TX298" s="178"/>
      <c r="TY298" s="178"/>
      <c r="TZ298" s="178"/>
      <c r="UA298" s="178"/>
      <c r="UB298" s="178"/>
      <c r="UC298" s="178"/>
      <c r="UD298" s="178"/>
      <c r="UE298" s="178"/>
      <c r="UF298" s="178"/>
      <c r="UG298" s="178"/>
      <c r="UH298" s="178"/>
      <c r="UI298" s="178"/>
      <c r="UJ298" s="178"/>
      <c r="UK298" s="178"/>
      <c r="UL298" s="178"/>
      <c r="UM298" s="178"/>
      <c r="UN298" s="178"/>
      <c r="UO298" s="178"/>
      <c r="UP298" s="178"/>
      <c r="UQ298" s="178"/>
      <c r="UR298" s="178"/>
      <c r="US298" s="178"/>
      <c r="UT298" s="178"/>
      <c r="UU298" s="178"/>
      <c r="UV298" s="178"/>
      <c r="UW298" s="178"/>
      <c r="UX298" s="178"/>
      <c r="UY298" s="178"/>
      <c r="UZ298" s="178"/>
      <c r="VA298" s="178"/>
      <c r="VB298" s="178"/>
      <c r="VC298" s="178"/>
      <c r="VD298" s="178"/>
      <c r="VE298" s="178"/>
      <c r="VF298" s="178"/>
      <c r="VG298" s="178"/>
      <c r="VH298" s="178"/>
      <c r="VI298" s="178"/>
      <c r="VJ298" s="178"/>
      <c r="VK298" s="178"/>
      <c r="VL298" s="178"/>
      <c r="VM298" s="178"/>
      <c r="VN298" s="178"/>
      <c r="VO298" s="178"/>
      <c r="VP298" s="178"/>
      <c r="VQ298" s="178"/>
      <c r="VR298" s="178"/>
      <c r="VS298" s="178"/>
      <c r="VT298" s="178"/>
      <c r="VU298" s="178"/>
      <c r="VV298" s="178"/>
      <c r="VW298" s="178"/>
      <c r="VX298" s="178"/>
      <c r="VY298" s="178"/>
      <c r="VZ298" s="178"/>
      <c r="WA298" s="178"/>
      <c r="WB298" s="178"/>
      <c r="WC298" s="178"/>
      <c r="WD298" s="178"/>
      <c r="WE298" s="178"/>
      <c r="WF298" s="178"/>
      <c r="WG298" s="178"/>
      <c r="WH298" s="178"/>
      <c r="WI298" s="178"/>
      <c r="WJ298" s="178"/>
      <c r="WK298" s="178"/>
      <c r="WL298" s="178"/>
      <c r="WM298" s="178"/>
      <c r="WN298" s="178"/>
      <c r="WO298" s="178"/>
      <c r="WP298" s="178"/>
      <c r="WQ298" s="178"/>
      <c r="WR298" s="178"/>
      <c r="WS298" s="178"/>
      <c r="WT298" s="178"/>
      <c r="WU298" s="178"/>
      <c r="WV298" s="178"/>
      <c r="WW298" s="178"/>
      <c r="WX298" s="178"/>
      <c r="WY298" s="178"/>
      <c r="WZ298" s="178"/>
      <c r="XA298" s="178"/>
      <c r="XB298" s="178"/>
      <c r="XC298" s="178"/>
      <c r="XD298" s="178"/>
      <c r="XE298" s="178"/>
      <c r="XF298" s="178"/>
      <c r="XG298" s="178"/>
      <c r="XH298" s="178"/>
      <c r="XI298" s="178"/>
      <c r="XJ298" s="178"/>
      <c r="XK298" s="178"/>
      <c r="XL298" s="178"/>
      <c r="XM298" s="178"/>
      <c r="XN298" s="178"/>
      <c r="XO298" s="178"/>
      <c r="XP298" s="178"/>
      <c r="XQ298" s="178"/>
      <c r="XR298" s="178"/>
      <c r="XS298" s="178"/>
      <c r="XT298" s="178"/>
      <c r="XU298" s="178"/>
      <c r="XV298" s="178"/>
      <c r="XW298" s="178"/>
      <c r="XX298" s="178"/>
      <c r="XY298" s="178"/>
      <c r="XZ298" s="178"/>
      <c r="YA298" s="178"/>
      <c r="YB298" s="178"/>
      <c r="YC298" s="178"/>
      <c r="YD298" s="178"/>
      <c r="YE298" s="178"/>
      <c r="YF298" s="178"/>
      <c r="YG298" s="178"/>
      <c r="YH298" s="178"/>
      <c r="YI298" s="178"/>
      <c r="YJ298" s="178"/>
      <c r="YK298" s="178"/>
      <c r="YL298" s="178"/>
      <c r="YM298" s="178"/>
      <c r="YN298" s="178"/>
      <c r="YO298" s="178"/>
      <c r="YP298" s="178"/>
      <c r="YQ298" s="178"/>
      <c r="YR298" s="178"/>
      <c r="YS298" s="178"/>
      <c r="YT298" s="178"/>
      <c r="YU298" s="178"/>
      <c r="YV298" s="178"/>
      <c r="YW298" s="178"/>
      <c r="YX298" s="178"/>
      <c r="YY298" s="178"/>
      <c r="YZ298" s="178"/>
      <c r="ZA298" s="178"/>
      <c r="ZB298" s="178"/>
      <c r="ZC298" s="178"/>
      <c r="ZD298" s="178"/>
      <c r="ZE298" s="178"/>
      <c r="ZF298" s="178"/>
      <c r="ZG298" s="178"/>
      <c r="ZH298" s="178"/>
    </row>
    <row r="299" s="153" customFormat="1" customHeight="1" spans="1:684">
      <c r="A299" s="290" t="s">
        <v>913</v>
      </c>
      <c r="B299" s="109" t="s">
        <v>898</v>
      </c>
      <c r="C299" s="1441" t="s">
        <v>898</v>
      </c>
      <c r="D299" s="1361">
        <f t="shared" si="38"/>
        <v>0</v>
      </c>
      <c r="E299" s="1367">
        <v>1765</v>
      </c>
      <c r="F299" s="1371">
        <f t="shared" si="39"/>
        <v>1765</v>
      </c>
      <c r="G299" s="1427">
        <f t="shared" si="40"/>
        <v>1765</v>
      </c>
      <c r="H299" s="1428">
        <v>1865</v>
      </c>
      <c r="I299" s="1430"/>
      <c r="J299" s="1393">
        <f t="shared" si="41"/>
        <v>0</v>
      </c>
      <c r="K299" s="1431">
        <f t="shared" si="42"/>
        <v>0</v>
      </c>
      <c r="L299" s="152"/>
      <c r="M299" s="152"/>
      <c r="N299" s="152"/>
      <c r="O299" s="152"/>
      <c r="P299" s="152"/>
      <c r="Q299" s="152"/>
      <c r="R299" s="152"/>
      <c r="S299" s="152"/>
      <c r="T299" s="152"/>
      <c r="U299" s="152"/>
      <c r="V299" s="1432"/>
      <c r="W299" s="1432"/>
      <c r="X299" s="1432"/>
      <c r="Y299" s="1432"/>
      <c r="Z299" s="1434"/>
      <c r="AA299" s="1432"/>
      <c r="AB299" s="1432"/>
      <c r="AC299" s="1432"/>
      <c r="AD299" s="1432"/>
      <c r="AE299" s="1432"/>
      <c r="AF299" s="1432"/>
      <c r="AG299" s="1338"/>
      <c r="AH299" s="178"/>
      <c r="AI299" s="1339"/>
      <c r="AJ299" s="1339"/>
      <c r="AK299" s="178"/>
      <c r="AL299" s="1339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>
        <v>100</v>
      </c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8"/>
      <c r="CD299" s="178"/>
      <c r="CE299" s="178"/>
      <c r="CF299" s="178"/>
      <c r="CG299" s="178"/>
      <c r="CH299" s="178"/>
      <c r="CI299" s="178"/>
      <c r="CJ299" s="178"/>
      <c r="CK299" s="178"/>
      <c r="CL299" s="178"/>
      <c r="CM299" s="178"/>
      <c r="CN299" s="178"/>
      <c r="CO299" s="178"/>
      <c r="CP299" s="178"/>
      <c r="CQ299" s="178"/>
      <c r="CR299" s="1340"/>
      <c r="CS299" s="178"/>
      <c r="CT299" s="178"/>
      <c r="CU299" s="178"/>
      <c r="CV299" s="178"/>
      <c r="CW299" s="178"/>
      <c r="CX299" s="178"/>
      <c r="CY299" s="178"/>
      <c r="CZ299" s="178"/>
      <c r="DA299" s="178"/>
      <c r="DB299" s="178"/>
      <c r="DC299" s="178"/>
      <c r="DD299" s="178"/>
      <c r="DE299" s="178"/>
      <c r="DF299" s="178"/>
      <c r="DG299" s="178"/>
      <c r="DH299" s="178"/>
      <c r="DI299" s="178"/>
      <c r="DJ299" s="178"/>
      <c r="DK299" s="178"/>
      <c r="DL299" s="178"/>
      <c r="DM299" s="178"/>
      <c r="DN299" s="178"/>
      <c r="DO299" s="178"/>
      <c r="DP299" s="178"/>
      <c r="DQ299" s="178"/>
      <c r="DR299" s="178"/>
      <c r="DS299" s="178"/>
      <c r="DT299" s="178"/>
      <c r="DU299" s="178"/>
      <c r="DV299" s="178"/>
      <c r="DW299" s="178"/>
      <c r="DX299" s="178"/>
      <c r="DY299" s="178"/>
      <c r="DZ299" s="178"/>
      <c r="EA299" s="178"/>
      <c r="EB299" s="47"/>
      <c r="EC299" s="178"/>
      <c r="ED299" s="178"/>
      <c r="EE299" s="178"/>
      <c r="EF299" s="178"/>
      <c r="EG299" s="178"/>
      <c r="EH299" s="178"/>
      <c r="EI299" s="178"/>
      <c r="EJ299" s="178"/>
      <c r="EK299" s="178"/>
      <c r="EL299" s="178"/>
      <c r="EM299" s="178"/>
      <c r="EN299" s="178"/>
      <c r="EO299" s="178"/>
      <c r="EP299" s="178"/>
      <c r="EQ299" s="178"/>
      <c r="ER299" s="178"/>
      <c r="ES299" s="178"/>
      <c r="ET299" s="178"/>
      <c r="EU299" s="178"/>
      <c r="EV299" s="178"/>
      <c r="EW299" s="178"/>
      <c r="EX299" s="178"/>
      <c r="EY299" s="178"/>
      <c r="EZ299" s="178"/>
      <c r="FA299" s="178"/>
      <c r="FB299" s="178"/>
      <c r="FC299" s="178"/>
      <c r="FD299" s="178"/>
      <c r="FE299" s="178"/>
      <c r="FF299" s="178"/>
      <c r="FG299" s="178"/>
      <c r="FH299" s="178"/>
      <c r="FI299" s="178"/>
      <c r="FJ299" s="178"/>
      <c r="FK299" s="178"/>
      <c r="FL299" s="178"/>
      <c r="FM299" s="178"/>
      <c r="FN299" s="178"/>
      <c r="FO299" s="178"/>
      <c r="FP299" s="178"/>
      <c r="FQ299" s="178"/>
      <c r="FR299" s="178"/>
      <c r="FS299" s="178"/>
      <c r="FT299" s="178"/>
      <c r="FU299" s="178"/>
      <c r="FV299" s="178"/>
      <c r="FW299" s="178"/>
      <c r="FX299" s="178"/>
      <c r="FY299" s="178"/>
      <c r="FZ299" s="178"/>
      <c r="GA299" s="178"/>
      <c r="GB299" s="178"/>
      <c r="GC299" s="178"/>
      <c r="GD299" s="178"/>
      <c r="GE299" s="178"/>
      <c r="GF299" s="178"/>
      <c r="GG299" s="178"/>
      <c r="GH299" s="178"/>
      <c r="GI299" s="178"/>
      <c r="GJ299" s="178"/>
      <c r="GK299" s="178"/>
      <c r="GL299" s="178"/>
      <c r="GM299" s="178"/>
      <c r="GN299" s="178"/>
      <c r="GO299" s="178"/>
      <c r="GP299" s="178"/>
      <c r="GQ299" s="178"/>
      <c r="GR299" s="178"/>
      <c r="GS299" s="178"/>
      <c r="GT299" s="178"/>
      <c r="GU299" s="178"/>
      <c r="GV299" s="178"/>
      <c r="GW299" s="178"/>
      <c r="GX299" s="178"/>
      <c r="GY299" s="178"/>
      <c r="GZ299" s="178"/>
      <c r="HA299" s="178"/>
      <c r="HB299" s="178"/>
      <c r="HC299" s="178"/>
      <c r="HD299" s="178"/>
      <c r="HE299" s="178"/>
      <c r="HF299" s="178"/>
      <c r="HG299" s="178"/>
      <c r="HH299" s="178"/>
      <c r="HI299" s="178"/>
      <c r="HJ299" s="178"/>
      <c r="HK299" s="178"/>
      <c r="HL299" s="178"/>
      <c r="HM299" s="178"/>
      <c r="HN299" s="178"/>
      <c r="HO299" s="178"/>
      <c r="HP299" s="178"/>
      <c r="HQ299" s="178"/>
      <c r="HR299" s="178"/>
      <c r="HS299" s="178"/>
      <c r="HT299" s="178"/>
      <c r="HU299" s="178"/>
      <c r="HV299" s="178"/>
      <c r="HW299" s="178"/>
      <c r="HX299" s="178"/>
      <c r="HY299" s="178"/>
      <c r="HZ299" s="178"/>
      <c r="IA299" s="178"/>
      <c r="IB299" s="178"/>
      <c r="IC299" s="178"/>
      <c r="ID299" s="178"/>
      <c r="IE299" s="178"/>
      <c r="IF299" s="178"/>
      <c r="IG299" s="178"/>
      <c r="IH299" s="178"/>
      <c r="II299" s="178"/>
      <c r="IJ299" s="178"/>
      <c r="IK299" s="178"/>
      <c r="IL299" s="178"/>
      <c r="IM299" s="178"/>
      <c r="IN299" s="178"/>
      <c r="IO299" s="178"/>
      <c r="IP299" s="178"/>
      <c r="IQ299" s="178"/>
      <c r="IR299" s="178"/>
      <c r="IS299" s="178"/>
      <c r="IT299" s="178"/>
      <c r="IU299" s="178"/>
      <c r="IV299" s="178"/>
      <c r="IW299" s="178"/>
      <c r="IX299" s="178"/>
      <c r="IY299" s="178"/>
      <c r="IZ299" s="178"/>
      <c r="JA299" s="178"/>
      <c r="JB299" s="178"/>
      <c r="JC299" s="178"/>
      <c r="JD299" s="178"/>
      <c r="JE299" s="178"/>
      <c r="JF299" s="178"/>
      <c r="JG299" s="178"/>
      <c r="JH299" s="178"/>
      <c r="JI299" s="178"/>
      <c r="JJ299" s="178"/>
      <c r="JK299" s="178"/>
      <c r="JL299" s="178"/>
      <c r="JM299" s="178"/>
      <c r="JN299" s="178"/>
      <c r="JO299" s="178"/>
      <c r="JP299" s="178"/>
      <c r="JQ299" s="178"/>
      <c r="JR299" s="178"/>
      <c r="JS299" s="178"/>
      <c r="JT299" s="178"/>
      <c r="JU299" s="178"/>
      <c r="JV299" s="178"/>
      <c r="JW299" s="178"/>
      <c r="JX299" s="178"/>
      <c r="JY299" s="178"/>
      <c r="JZ299" s="178"/>
      <c r="KA299" s="178"/>
      <c r="KB299" s="178"/>
      <c r="KC299" s="178"/>
      <c r="KD299" s="178"/>
      <c r="KE299" s="178"/>
      <c r="KF299" s="178"/>
      <c r="KG299" s="178"/>
      <c r="KH299" s="178"/>
      <c r="KI299" s="178"/>
      <c r="KJ299" s="178"/>
      <c r="KK299" s="178"/>
      <c r="KL299" s="178"/>
      <c r="KM299" s="178"/>
      <c r="KN299" s="178"/>
      <c r="KO299" s="178"/>
      <c r="KP299" s="178"/>
      <c r="KQ299" s="178"/>
      <c r="KR299" s="178"/>
      <c r="KS299" s="178"/>
      <c r="KT299" s="178"/>
      <c r="KU299" s="178"/>
      <c r="KV299" s="178"/>
      <c r="KW299" s="178"/>
      <c r="KX299" s="178"/>
      <c r="KY299" s="178"/>
      <c r="KZ299" s="178"/>
      <c r="LA299" s="178"/>
      <c r="LB299" s="178"/>
      <c r="LC299" s="178"/>
      <c r="LD299" s="178"/>
      <c r="LE299" s="178"/>
      <c r="LF299" s="178"/>
      <c r="LG299" s="178"/>
      <c r="LH299" s="178"/>
      <c r="LI299" s="178"/>
      <c r="LJ299" s="178"/>
      <c r="LK299" s="178"/>
      <c r="LL299" s="178"/>
      <c r="LM299" s="178"/>
      <c r="LN299" s="178"/>
      <c r="LO299" s="178"/>
      <c r="LP299" s="178"/>
      <c r="LQ299" s="178"/>
      <c r="LR299" s="178"/>
      <c r="LS299" s="178"/>
      <c r="LT299" s="178"/>
      <c r="LU299" s="178"/>
      <c r="LV299" s="178"/>
      <c r="LW299" s="178"/>
      <c r="LX299" s="178"/>
      <c r="LY299" s="178"/>
      <c r="LZ299" s="178"/>
      <c r="MA299" s="178"/>
      <c r="MB299" s="178"/>
      <c r="MC299" s="178"/>
      <c r="MD299" s="178"/>
      <c r="ME299" s="178"/>
      <c r="MF299" s="178"/>
      <c r="MG299" s="178"/>
      <c r="MH299" s="178"/>
      <c r="MI299" s="178"/>
      <c r="MJ299" s="178"/>
      <c r="MK299" s="178"/>
      <c r="ML299" s="178"/>
      <c r="MM299" s="178"/>
      <c r="MN299" s="178"/>
      <c r="MO299" s="178"/>
      <c r="MP299" s="178"/>
      <c r="MQ299" s="178"/>
      <c r="MR299" s="178"/>
      <c r="MS299" s="178"/>
      <c r="MT299" s="178"/>
      <c r="MU299" s="178"/>
      <c r="MV299" s="178"/>
      <c r="MW299" s="178"/>
      <c r="MX299" s="178"/>
      <c r="MY299" s="178"/>
      <c r="MZ299" s="178"/>
      <c r="NA299" s="178"/>
      <c r="NB299" s="178"/>
      <c r="NC299" s="178"/>
      <c r="ND299" s="178"/>
      <c r="NE299" s="178"/>
      <c r="NF299" s="178"/>
      <c r="NG299" s="178"/>
      <c r="NH299" s="178"/>
      <c r="NI299" s="178"/>
      <c r="NJ299" s="178"/>
      <c r="NK299" s="178"/>
      <c r="NL299" s="178"/>
      <c r="NM299" s="178"/>
      <c r="NN299" s="178"/>
      <c r="NO299" s="178"/>
      <c r="NP299" s="178"/>
      <c r="NQ299" s="178"/>
      <c r="NR299" s="178"/>
      <c r="NS299" s="178"/>
      <c r="NT299" s="178"/>
      <c r="NU299" s="178"/>
      <c r="NV299" s="178"/>
      <c r="NW299" s="178"/>
      <c r="NX299" s="178"/>
      <c r="NY299" s="178"/>
      <c r="NZ299" s="178"/>
      <c r="OA299" s="178"/>
      <c r="OB299" s="178"/>
      <c r="OC299" s="178"/>
      <c r="OD299" s="178"/>
      <c r="OE299" s="178"/>
      <c r="OF299" s="178"/>
      <c r="OG299" s="178"/>
      <c r="OH299" s="178"/>
      <c r="OI299" s="178"/>
      <c r="OJ299" s="178"/>
      <c r="OK299" s="178"/>
      <c r="OL299" s="178"/>
      <c r="OM299" s="178"/>
      <c r="ON299" s="178"/>
      <c r="OO299" s="178"/>
      <c r="OP299" s="178"/>
      <c r="OQ299" s="178"/>
      <c r="OR299" s="178"/>
      <c r="OS299" s="178"/>
      <c r="OT299" s="178"/>
      <c r="OU299" s="178"/>
      <c r="OV299" s="178"/>
      <c r="OW299" s="178"/>
      <c r="OX299" s="178"/>
      <c r="OY299" s="178"/>
      <c r="OZ299" s="178"/>
      <c r="PA299" s="178"/>
      <c r="PB299" s="178"/>
      <c r="PC299" s="178"/>
      <c r="PD299" s="178"/>
      <c r="PE299" s="178"/>
      <c r="PF299" s="178"/>
      <c r="PG299" s="178"/>
      <c r="PH299" s="178"/>
      <c r="PI299" s="178"/>
      <c r="PJ299" s="178"/>
      <c r="PK299" s="178"/>
      <c r="PL299" s="178"/>
      <c r="PM299" s="178"/>
      <c r="PN299" s="178"/>
      <c r="PO299" s="178"/>
      <c r="PP299" s="178"/>
      <c r="PQ299" s="178"/>
      <c r="PR299" s="178"/>
      <c r="PS299" s="178"/>
      <c r="PT299" s="178"/>
      <c r="PU299" s="178"/>
      <c r="PV299" s="178"/>
      <c r="PW299" s="178"/>
      <c r="PX299" s="178"/>
      <c r="PY299" s="178"/>
      <c r="PZ299" s="178"/>
      <c r="QA299" s="178"/>
      <c r="QB299" s="178"/>
      <c r="QC299" s="178"/>
      <c r="QD299" s="178"/>
      <c r="QE299" s="178"/>
      <c r="QF299" s="178"/>
      <c r="QG299" s="178"/>
      <c r="QH299" s="178"/>
      <c r="QI299" s="178"/>
      <c r="QJ299" s="178"/>
      <c r="QK299" s="178"/>
      <c r="QL299" s="178"/>
      <c r="QM299" s="178"/>
      <c r="QN299" s="178"/>
      <c r="QO299" s="178"/>
      <c r="QP299" s="178"/>
      <c r="QQ299" s="178"/>
      <c r="QR299" s="178"/>
      <c r="QS299" s="178"/>
      <c r="QT299" s="178"/>
      <c r="QU299" s="178"/>
      <c r="QV299" s="178"/>
      <c r="QW299" s="178"/>
      <c r="QX299" s="178"/>
      <c r="QY299" s="178"/>
      <c r="QZ299" s="178"/>
      <c r="RA299" s="178"/>
      <c r="RB299" s="178"/>
      <c r="RC299" s="178"/>
      <c r="RD299" s="178"/>
      <c r="RE299" s="178"/>
      <c r="RF299" s="178"/>
      <c r="RG299" s="178"/>
      <c r="RH299" s="178"/>
      <c r="RI299" s="178"/>
      <c r="RJ299" s="178"/>
      <c r="RK299" s="178"/>
      <c r="RL299" s="178"/>
      <c r="RM299" s="178"/>
      <c r="RN299" s="178"/>
      <c r="RO299" s="178"/>
      <c r="RP299" s="178"/>
      <c r="RQ299" s="178"/>
      <c r="RR299" s="178"/>
      <c r="RS299" s="178"/>
      <c r="RT299" s="178"/>
      <c r="RU299" s="178"/>
      <c r="RV299" s="178"/>
      <c r="RW299" s="178"/>
      <c r="RX299" s="178"/>
      <c r="RY299" s="178"/>
      <c r="RZ299" s="178"/>
      <c r="SA299" s="178"/>
      <c r="SB299" s="178"/>
      <c r="SC299" s="178"/>
      <c r="SD299" s="178"/>
      <c r="SE299" s="178"/>
      <c r="SF299" s="178"/>
      <c r="SG299" s="178"/>
      <c r="SH299" s="178"/>
      <c r="SI299" s="178"/>
      <c r="SJ299" s="178"/>
      <c r="SK299" s="178"/>
      <c r="SL299" s="178"/>
      <c r="SM299" s="178"/>
      <c r="SN299" s="178"/>
      <c r="SO299" s="178"/>
      <c r="SP299" s="178"/>
      <c r="SQ299" s="178"/>
      <c r="SR299" s="178"/>
      <c r="SS299" s="178"/>
      <c r="ST299" s="178"/>
      <c r="SU299" s="178"/>
      <c r="SV299" s="178"/>
      <c r="SW299" s="178"/>
      <c r="SX299" s="178"/>
      <c r="SY299" s="178"/>
      <c r="SZ299" s="178"/>
      <c r="TA299" s="178"/>
      <c r="TB299" s="178"/>
      <c r="TC299" s="178"/>
      <c r="TD299" s="178"/>
      <c r="TE299" s="178"/>
      <c r="TF299" s="178"/>
      <c r="TG299" s="178"/>
      <c r="TH299" s="178"/>
      <c r="TI299" s="178"/>
      <c r="TJ299" s="178"/>
      <c r="TK299" s="178"/>
      <c r="TL299" s="178"/>
      <c r="TM299" s="178"/>
      <c r="TN299" s="178"/>
      <c r="TO299" s="178"/>
      <c r="TP299" s="178"/>
      <c r="TQ299" s="178"/>
      <c r="TR299" s="178"/>
      <c r="TS299" s="178"/>
      <c r="TT299" s="178"/>
      <c r="TU299" s="178"/>
      <c r="TV299" s="178"/>
      <c r="TW299" s="178"/>
      <c r="TX299" s="178"/>
      <c r="TY299" s="178"/>
      <c r="TZ299" s="178"/>
      <c r="UA299" s="178"/>
      <c r="UB299" s="178"/>
      <c r="UC299" s="178"/>
      <c r="UD299" s="178"/>
      <c r="UE299" s="178"/>
      <c r="UF299" s="178"/>
      <c r="UG299" s="178"/>
      <c r="UH299" s="178"/>
      <c r="UI299" s="178"/>
      <c r="UJ299" s="178"/>
      <c r="UK299" s="178"/>
      <c r="UL299" s="178"/>
      <c r="UM299" s="178"/>
      <c r="UN299" s="178"/>
      <c r="UO299" s="178"/>
      <c r="UP299" s="178"/>
      <c r="UQ299" s="178"/>
      <c r="UR299" s="178"/>
      <c r="US299" s="178"/>
      <c r="UT299" s="178"/>
      <c r="UU299" s="178"/>
      <c r="UV299" s="178"/>
      <c r="UW299" s="178"/>
      <c r="UX299" s="178"/>
      <c r="UY299" s="178"/>
      <c r="UZ299" s="178"/>
      <c r="VA299" s="178"/>
      <c r="VB299" s="178"/>
      <c r="VC299" s="178"/>
      <c r="VD299" s="178"/>
      <c r="VE299" s="178"/>
      <c r="VF299" s="178"/>
      <c r="VG299" s="178"/>
      <c r="VH299" s="178"/>
      <c r="VI299" s="178"/>
      <c r="VJ299" s="178"/>
      <c r="VK299" s="178"/>
      <c r="VL299" s="178"/>
      <c r="VM299" s="178"/>
      <c r="VN299" s="178"/>
      <c r="VO299" s="178"/>
      <c r="VP299" s="178"/>
      <c r="VQ299" s="178"/>
      <c r="VR299" s="178"/>
      <c r="VS299" s="178"/>
      <c r="VT299" s="178"/>
      <c r="VU299" s="178"/>
      <c r="VV299" s="178"/>
      <c r="VW299" s="178"/>
      <c r="VX299" s="178"/>
      <c r="VY299" s="178"/>
      <c r="VZ299" s="178"/>
      <c r="WA299" s="178"/>
      <c r="WB299" s="178"/>
      <c r="WC299" s="178"/>
      <c r="WD299" s="178"/>
      <c r="WE299" s="178"/>
      <c r="WF299" s="178"/>
      <c r="WG299" s="178"/>
      <c r="WH299" s="178"/>
      <c r="WI299" s="178"/>
      <c r="WJ299" s="178"/>
      <c r="WK299" s="178"/>
      <c r="WL299" s="178"/>
      <c r="WM299" s="178"/>
      <c r="WN299" s="178"/>
      <c r="WO299" s="178"/>
      <c r="WP299" s="178"/>
      <c r="WQ299" s="178"/>
      <c r="WR299" s="178"/>
      <c r="WS299" s="178"/>
      <c r="WT299" s="178"/>
      <c r="WU299" s="178"/>
      <c r="WV299" s="178"/>
      <c r="WW299" s="178"/>
      <c r="WX299" s="178"/>
      <c r="WY299" s="178"/>
      <c r="WZ299" s="178"/>
      <c r="XA299" s="178"/>
      <c r="XB299" s="178"/>
      <c r="XC299" s="178"/>
      <c r="XD299" s="178"/>
      <c r="XE299" s="178"/>
      <c r="XF299" s="178"/>
      <c r="XG299" s="178"/>
      <c r="XH299" s="178"/>
      <c r="XI299" s="178"/>
      <c r="XJ299" s="178"/>
      <c r="XK299" s="178"/>
      <c r="XL299" s="178"/>
      <c r="XM299" s="178"/>
      <c r="XN299" s="178"/>
      <c r="XO299" s="178"/>
      <c r="XP299" s="178"/>
      <c r="XQ299" s="178"/>
      <c r="XR299" s="178"/>
      <c r="XS299" s="178"/>
      <c r="XT299" s="178"/>
      <c r="XU299" s="178"/>
      <c r="XV299" s="178"/>
      <c r="XW299" s="178"/>
      <c r="XX299" s="178"/>
      <c r="XY299" s="178"/>
      <c r="XZ299" s="178"/>
      <c r="YA299" s="178"/>
      <c r="YB299" s="178"/>
      <c r="YC299" s="178"/>
      <c r="YD299" s="178"/>
      <c r="YE299" s="178"/>
      <c r="YF299" s="178"/>
      <c r="YG299" s="178"/>
      <c r="YH299" s="178"/>
      <c r="YI299" s="178"/>
      <c r="YJ299" s="178"/>
      <c r="YK299" s="178"/>
      <c r="YL299" s="178"/>
      <c r="YM299" s="178"/>
      <c r="YN299" s="178"/>
      <c r="YO299" s="178"/>
      <c r="YP299" s="178"/>
      <c r="YQ299" s="178"/>
      <c r="YR299" s="178"/>
      <c r="YS299" s="178"/>
      <c r="YT299" s="178"/>
      <c r="YU299" s="178"/>
      <c r="YV299" s="178"/>
      <c r="YW299" s="178"/>
      <c r="YX299" s="178"/>
      <c r="YY299" s="178"/>
      <c r="YZ299" s="178"/>
      <c r="ZA299" s="178"/>
      <c r="ZB299" s="178"/>
      <c r="ZC299" s="178"/>
      <c r="ZD299" s="178"/>
      <c r="ZE299" s="178"/>
      <c r="ZF299" s="178"/>
      <c r="ZG299" s="178"/>
      <c r="ZH299" s="178"/>
    </row>
    <row r="300" s="153" customFormat="1" customHeight="1" spans="1:684">
      <c r="A300" s="290" t="s">
        <v>914</v>
      </c>
      <c r="B300" s="109" t="s">
        <v>898</v>
      </c>
      <c r="C300" s="1441" t="s">
        <v>898</v>
      </c>
      <c r="D300" s="1361">
        <f t="shared" si="38"/>
        <v>0</v>
      </c>
      <c r="E300" s="1367">
        <v>782</v>
      </c>
      <c r="F300" s="1371">
        <f t="shared" si="39"/>
        <v>782</v>
      </c>
      <c r="G300" s="1427">
        <f t="shared" si="40"/>
        <v>782</v>
      </c>
      <c r="H300" s="1428">
        <v>782</v>
      </c>
      <c r="I300" s="1430"/>
      <c r="J300" s="1393">
        <f t="shared" si="41"/>
        <v>0</v>
      </c>
      <c r="K300" s="1431">
        <f t="shared" si="42"/>
        <v>0</v>
      </c>
      <c r="L300" s="152"/>
      <c r="M300" s="152"/>
      <c r="N300" s="152"/>
      <c r="O300" s="152"/>
      <c r="P300" s="152"/>
      <c r="Q300" s="152"/>
      <c r="R300" s="152"/>
      <c r="S300" s="152"/>
      <c r="T300" s="152"/>
      <c r="U300" s="152"/>
      <c r="V300" s="1432"/>
      <c r="W300" s="1432"/>
      <c r="X300" s="1432"/>
      <c r="Y300" s="1432"/>
      <c r="Z300" s="1434"/>
      <c r="AA300" s="1432"/>
      <c r="AB300" s="1432"/>
      <c r="AC300" s="1432"/>
      <c r="AD300" s="1432"/>
      <c r="AE300" s="1432"/>
      <c r="AF300" s="1432"/>
      <c r="AG300" s="1338"/>
      <c r="AH300" s="178"/>
      <c r="AI300" s="1339"/>
      <c r="AJ300" s="1339"/>
      <c r="AK300" s="178"/>
      <c r="AL300" s="1339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8"/>
      <c r="CD300" s="178"/>
      <c r="CE300" s="178"/>
      <c r="CF300" s="178"/>
      <c r="CG300" s="178"/>
      <c r="CH300" s="178"/>
      <c r="CI300" s="178"/>
      <c r="CJ300" s="178"/>
      <c r="CK300" s="178"/>
      <c r="CL300" s="178"/>
      <c r="CM300" s="178"/>
      <c r="CN300" s="178"/>
      <c r="CO300" s="178"/>
      <c r="CP300" s="178"/>
      <c r="CQ300" s="178"/>
      <c r="CR300" s="1340"/>
      <c r="CS300" s="178"/>
      <c r="CT300" s="178"/>
      <c r="CU300" s="178"/>
      <c r="CV300" s="178"/>
      <c r="CW300" s="178"/>
      <c r="CX300" s="178"/>
      <c r="CY300" s="178"/>
      <c r="CZ300" s="178"/>
      <c r="DA300" s="178"/>
      <c r="DB300" s="178"/>
      <c r="DC300" s="178"/>
      <c r="DD300" s="178"/>
      <c r="DE300" s="178"/>
      <c r="DF300" s="178"/>
      <c r="DG300" s="178"/>
      <c r="DH300" s="178"/>
      <c r="DI300" s="178"/>
      <c r="DJ300" s="178"/>
      <c r="DK300" s="178"/>
      <c r="DL300" s="178"/>
      <c r="DM300" s="178"/>
      <c r="DN300" s="178"/>
      <c r="DO300" s="178"/>
      <c r="DP300" s="178"/>
      <c r="DQ300" s="178"/>
      <c r="DR300" s="178"/>
      <c r="DS300" s="178"/>
      <c r="DT300" s="178"/>
      <c r="DU300" s="178"/>
      <c r="DV300" s="178"/>
      <c r="DW300" s="178"/>
      <c r="DX300" s="178"/>
      <c r="DY300" s="178"/>
      <c r="DZ300" s="178"/>
      <c r="EA300" s="178"/>
      <c r="EB300" s="47"/>
      <c r="EC300" s="178"/>
      <c r="ED300" s="178"/>
      <c r="EE300" s="178"/>
      <c r="EF300" s="178"/>
      <c r="EG300" s="178"/>
      <c r="EH300" s="178"/>
      <c r="EI300" s="178"/>
      <c r="EJ300" s="178"/>
      <c r="EK300" s="178"/>
      <c r="EL300" s="178"/>
      <c r="EM300" s="178"/>
      <c r="EN300" s="178"/>
      <c r="EO300" s="178"/>
      <c r="EP300" s="178"/>
      <c r="EQ300" s="178"/>
      <c r="ER300" s="178"/>
      <c r="ES300" s="178"/>
      <c r="ET300" s="178"/>
      <c r="EU300" s="178"/>
      <c r="EV300" s="178"/>
      <c r="EW300" s="178"/>
      <c r="EX300" s="178"/>
      <c r="EY300" s="178"/>
      <c r="EZ300" s="178"/>
      <c r="FA300" s="178"/>
      <c r="FB300" s="178"/>
      <c r="FC300" s="178"/>
      <c r="FD300" s="178"/>
      <c r="FE300" s="178"/>
      <c r="FF300" s="178"/>
      <c r="FG300" s="178"/>
      <c r="FH300" s="178"/>
      <c r="FI300" s="178"/>
      <c r="FJ300" s="178"/>
      <c r="FK300" s="178"/>
      <c r="FL300" s="178"/>
      <c r="FM300" s="178"/>
      <c r="FN300" s="178"/>
      <c r="FO300" s="178"/>
      <c r="FP300" s="178"/>
      <c r="FQ300" s="178"/>
      <c r="FR300" s="178"/>
      <c r="FS300" s="178"/>
      <c r="FT300" s="178"/>
      <c r="FU300" s="178"/>
      <c r="FV300" s="178"/>
      <c r="FW300" s="178"/>
      <c r="FX300" s="178"/>
      <c r="FY300" s="178"/>
      <c r="FZ300" s="178"/>
      <c r="GA300" s="178"/>
      <c r="GB300" s="178"/>
      <c r="GC300" s="178"/>
      <c r="GD300" s="178"/>
      <c r="GE300" s="178"/>
      <c r="GF300" s="178"/>
      <c r="GG300" s="178"/>
      <c r="GH300" s="178"/>
      <c r="GI300" s="178"/>
      <c r="GJ300" s="178"/>
      <c r="GK300" s="178"/>
      <c r="GL300" s="178"/>
      <c r="GM300" s="178"/>
      <c r="GN300" s="178"/>
      <c r="GO300" s="178"/>
      <c r="GP300" s="178"/>
      <c r="GQ300" s="178"/>
      <c r="GR300" s="178"/>
      <c r="GS300" s="178"/>
      <c r="GT300" s="178"/>
      <c r="GU300" s="178"/>
      <c r="GV300" s="178"/>
      <c r="GW300" s="178"/>
      <c r="GX300" s="178"/>
      <c r="GY300" s="178"/>
      <c r="GZ300" s="178"/>
      <c r="HA300" s="178"/>
      <c r="HB300" s="178"/>
      <c r="HC300" s="178"/>
      <c r="HD300" s="178"/>
      <c r="HE300" s="178"/>
      <c r="HF300" s="178"/>
      <c r="HG300" s="178"/>
      <c r="HH300" s="178"/>
      <c r="HI300" s="178"/>
      <c r="HJ300" s="178"/>
      <c r="HK300" s="178"/>
      <c r="HL300" s="178"/>
      <c r="HM300" s="178"/>
      <c r="HN300" s="178"/>
      <c r="HO300" s="178"/>
      <c r="HP300" s="178"/>
      <c r="HQ300" s="178"/>
      <c r="HR300" s="178"/>
      <c r="HS300" s="178"/>
      <c r="HT300" s="178"/>
      <c r="HU300" s="178"/>
      <c r="HV300" s="178"/>
      <c r="HW300" s="178"/>
      <c r="HX300" s="178"/>
      <c r="HY300" s="178"/>
      <c r="HZ300" s="178"/>
      <c r="IA300" s="178"/>
      <c r="IB300" s="178"/>
      <c r="IC300" s="178"/>
      <c r="ID300" s="178"/>
      <c r="IE300" s="178"/>
      <c r="IF300" s="178"/>
      <c r="IG300" s="178"/>
      <c r="IH300" s="178"/>
      <c r="II300" s="178"/>
      <c r="IJ300" s="178"/>
      <c r="IK300" s="178"/>
      <c r="IL300" s="178"/>
      <c r="IM300" s="178"/>
      <c r="IN300" s="178"/>
      <c r="IO300" s="178"/>
      <c r="IP300" s="178"/>
      <c r="IQ300" s="178"/>
      <c r="IR300" s="178"/>
      <c r="IS300" s="178"/>
      <c r="IT300" s="178"/>
      <c r="IU300" s="178"/>
      <c r="IV300" s="178"/>
      <c r="IW300" s="178"/>
      <c r="IX300" s="178"/>
      <c r="IY300" s="178"/>
      <c r="IZ300" s="178"/>
      <c r="JA300" s="178"/>
      <c r="JB300" s="178"/>
      <c r="JC300" s="178"/>
      <c r="JD300" s="178"/>
      <c r="JE300" s="178"/>
      <c r="JF300" s="178"/>
      <c r="JG300" s="178"/>
      <c r="JH300" s="178"/>
      <c r="JI300" s="178"/>
      <c r="JJ300" s="178"/>
      <c r="JK300" s="178"/>
      <c r="JL300" s="178"/>
      <c r="JM300" s="178"/>
      <c r="JN300" s="178"/>
      <c r="JO300" s="178"/>
      <c r="JP300" s="178"/>
      <c r="JQ300" s="178"/>
      <c r="JR300" s="178"/>
      <c r="JS300" s="178"/>
      <c r="JT300" s="178"/>
      <c r="JU300" s="178"/>
      <c r="JV300" s="178"/>
      <c r="JW300" s="178"/>
      <c r="JX300" s="178"/>
      <c r="JY300" s="178"/>
      <c r="JZ300" s="178"/>
      <c r="KA300" s="178"/>
      <c r="KB300" s="178"/>
      <c r="KC300" s="178"/>
      <c r="KD300" s="178"/>
      <c r="KE300" s="178"/>
      <c r="KF300" s="178"/>
      <c r="KG300" s="178"/>
      <c r="KH300" s="178"/>
      <c r="KI300" s="178"/>
      <c r="KJ300" s="178"/>
      <c r="KK300" s="178"/>
      <c r="KL300" s="178"/>
      <c r="KM300" s="178"/>
      <c r="KN300" s="178"/>
      <c r="KO300" s="178"/>
      <c r="KP300" s="178"/>
      <c r="KQ300" s="178"/>
      <c r="KR300" s="178"/>
      <c r="KS300" s="178"/>
      <c r="KT300" s="178"/>
      <c r="KU300" s="178"/>
      <c r="KV300" s="178"/>
      <c r="KW300" s="178"/>
      <c r="KX300" s="178"/>
      <c r="KY300" s="178"/>
      <c r="KZ300" s="178"/>
      <c r="LA300" s="178"/>
      <c r="LB300" s="178"/>
      <c r="LC300" s="178"/>
      <c r="LD300" s="178"/>
      <c r="LE300" s="178"/>
      <c r="LF300" s="178"/>
      <c r="LG300" s="178"/>
      <c r="LH300" s="178"/>
      <c r="LI300" s="178"/>
      <c r="LJ300" s="178"/>
      <c r="LK300" s="178"/>
      <c r="LL300" s="178"/>
      <c r="LM300" s="178"/>
      <c r="LN300" s="178"/>
      <c r="LO300" s="178"/>
      <c r="LP300" s="178"/>
      <c r="LQ300" s="178"/>
      <c r="LR300" s="178"/>
      <c r="LS300" s="178"/>
      <c r="LT300" s="178"/>
      <c r="LU300" s="178"/>
      <c r="LV300" s="178"/>
      <c r="LW300" s="178"/>
      <c r="LX300" s="178"/>
      <c r="LY300" s="178"/>
      <c r="LZ300" s="178"/>
      <c r="MA300" s="178"/>
      <c r="MB300" s="178"/>
      <c r="MC300" s="178"/>
      <c r="MD300" s="178"/>
      <c r="ME300" s="178"/>
      <c r="MF300" s="178"/>
      <c r="MG300" s="178"/>
      <c r="MH300" s="178"/>
      <c r="MI300" s="178"/>
      <c r="MJ300" s="178"/>
      <c r="MK300" s="178"/>
      <c r="ML300" s="178"/>
      <c r="MM300" s="178"/>
      <c r="MN300" s="178"/>
      <c r="MO300" s="178"/>
      <c r="MP300" s="178"/>
      <c r="MQ300" s="178"/>
      <c r="MR300" s="178"/>
      <c r="MS300" s="178"/>
      <c r="MT300" s="178"/>
      <c r="MU300" s="178"/>
      <c r="MV300" s="178"/>
      <c r="MW300" s="178"/>
      <c r="MX300" s="178"/>
      <c r="MY300" s="178"/>
      <c r="MZ300" s="178"/>
      <c r="NA300" s="178"/>
      <c r="NB300" s="178"/>
      <c r="NC300" s="178"/>
      <c r="ND300" s="178"/>
      <c r="NE300" s="178"/>
      <c r="NF300" s="178"/>
      <c r="NG300" s="178"/>
      <c r="NH300" s="178"/>
      <c r="NI300" s="178"/>
      <c r="NJ300" s="178"/>
      <c r="NK300" s="178"/>
      <c r="NL300" s="178"/>
      <c r="NM300" s="178"/>
      <c r="NN300" s="178"/>
      <c r="NO300" s="178"/>
      <c r="NP300" s="178"/>
      <c r="NQ300" s="178"/>
      <c r="NR300" s="178"/>
      <c r="NS300" s="178"/>
      <c r="NT300" s="178"/>
      <c r="NU300" s="178"/>
      <c r="NV300" s="178"/>
      <c r="NW300" s="178"/>
      <c r="NX300" s="178"/>
      <c r="NY300" s="178"/>
      <c r="NZ300" s="178"/>
      <c r="OA300" s="178"/>
      <c r="OB300" s="178"/>
      <c r="OC300" s="178"/>
      <c r="OD300" s="178"/>
      <c r="OE300" s="178"/>
      <c r="OF300" s="178"/>
      <c r="OG300" s="178"/>
      <c r="OH300" s="178"/>
      <c r="OI300" s="178"/>
      <c r="OJ300" s="178"/>
      <c r="OK300" s="178"/>
      <c r="OL300" s="178"/>
      <c r="OM300" s="178"/>
      <c r="ON300" s="178"/>
      <c r="OO300" s="178"/>
      <c r="OP300" s="178"/>
      <c r="OQ300" s="178"/>
      <c r="OR300" s="178"/>
      <c r="OS300" s="178"/>
      <c r="OT300" s="178"/>
      <c r="OU300" s="178"/>
      <c r="OV300" s="178"/>
      <c r="OW300" s="178"/>
      <c r="OX300" s="178"/>
      <c r="OY300" s="178"/>
      <c r="OZ300" s="178"/>
      <c r="PA300" s="178"/>
      <c r="PB300" s="178"/>
      <c r="PC300" s="178"/>
      <c r="PD300" s="178"/>
      <c r="PE300" s="178"/>
      <c r="PF300" s="178"/>
      <c r="PG300" s="178"/>
      <c r="PH300" s="178"/>
      <c r="PI300" s="178"/>
      <c r="PJ300" s="178"/>
      <c r="PK300" s="178"/>
      <c r="PL300" s="178"/>
      <c r="PM300" s="178"/>
      <c r="PN300" s="178"/>
      <c r="PO300" s="178"/>
      <c r="PP300" s="178"/>
      <c r="PQ300" s="178"/>
      <c r="PR300" s="178"/>
      <c r="PS300" s="178"/>
      <c r="PT300" s="178"/>
      <c r="PU300" s="178"/>
      <c r="PV300" s="178"/>
      <c r="PW300" s="178"/>
      <c r="PX300" s="178"/>
      <c r="PY300" s="178"/>
      <c r="PZ300" s="178"/>
      <c r="QA300" s="178"/>
      <c r="QB300" s="178"/>
      <c r="QC300" s="178"/>
      <c r="QD300" s="178"/>
      <c r="QE300" s="178"/>
      <c r="QF300" s="178"/>
      <c r="QG300" s="178"/>
      <c r="QH300" s="178"/>
      <c r="QI300" s="178"/>
      <c r="QJ300" s="178"/>
      <c r="QK300" s="178"/>
      <c r="QL300" s="178"/>
      <c r="QM300" s="178"/>
      <c r="QN300" s="178"/>
      <c r="QO300" s="178"/>
      <c r="QP300" s="178"/>
      <c r="QQ300" s="178"/>
      <c r="QR300" s="178"/>
      <c r="QS300" s="178"/>
      <c r="QT300" s="178"/>
      <c r="QU300" s="178"/>
      <c r="QV300" s="178"/>
      <c r="QW300" s="178"/>
      <c r="QX300" s="178"/>
      <c r="QY300" s="178"/>
      <c r="QZ300" s="178"/>
      <c r="RA300" s="178"/>
      <c r="RB300" s="178"/>
      <c r="RC300" s="178"/>
      <c r="RD300" s="178"/>
      <c r="RE300" s="178"/>
      <c r="RF300" s="178"/>
      <c r="RG300" s="178"/>
      <c r="RH300" s="178"/>
      <c r="RI300" s="178"/>
      <c r="RJ300" s="178"/>
      <c r="RK300" s="178"/>
      <c r="RL300" s="178"/>
      <c r="RM300" s="178"/>
      <c r="RN300" s="178"/>
      <c r="RO300" s="178"/>
      <c r="RP300" s="178"/>
      <c r="RQ300" s="178"/>
      <c r="RR300" s="178"/>
      <c r="RS300" s="178"/>
      <c r="RT300" s="178"/>
      <c r="RU300" s="178"/>
      <c r="RV300" s="178"/>
      <c r="RW300" s="178"/>
      <c r="RX300" s="178"/>
      <c r="RY300" s="178"/>
      <c r="RZ300" s="178"/>
      <c r="SA300" s="178"/>
      <c r="SB300" s="178"/>
      <c r="SC300" s="178"/>
      <c r="SD300" s="178"/>
      <c r="SE300" s="178"/>
      <c r="SF300" s="178"/>
      <c r="SG300" s="178"/>
      <c r="SH300" s="178"/>
      <c r="SI300" s="178"/>
      <c r="SJ300" s="178"/>
      <c r="SK300" s="178"/>
      <c r="SL300" s="178"/>
      <c r="SM300" s="178"/>
      <c r="SN300" s="178"/>
      <c r="SO300" s="178"/>
      <c r="SP300" s="178"/>
      <c r="SQ300" s="178"/>
      <c r="SR300" s="178"/>
      <c r="SS300" s="178"/>
      <c r="ST300" s="178"/>
      <c r="SU300" s="178"/>
      <c r="SV300" s="178"/>
      <c r="SW300" s="178"/>
      <c r="SX300" s="178"/>
      <c r="SY300" s="178"/>
      <c r="SZ300" s="178"/>
      <c r="TA300" s="178"/>
      <c r="TB300" s="178"/>
      <c r="TC300" s="178"/>
      <c r="TD300" s="178"/>
      <c r="TE300" s="178"/>
      <c r="TF300" s="178"/>
      <c r="TG300" s="178"/>
      <c r="TH300" s="178"/>
      <c r="TI300" s="178"/>
      <c r="TJ300" s="178"/>
      <c r="TK300" s="178"/>
      <c r="TL300" s="178"/>
      <c r="TM300" s="178"/>
      <c r="TN300" s="178"/>
      <c r="TO300" s="178"/>
      <c r="TP300" s="178"/>
      <c r="TQ300" s="178"/>
      <c r="TR300" s="178"/>
      <c r="TS300" s="178"/>
      <c r="TT300" s="178"/>
      <c r="TU300" s="178"/>
      <c r="TV300" s="178"/>
      <c r="TW300" s="178"/>
      <c r="TX300" s="178"/>
      <c r="TY300" s="178"/>
      <c r="TZ300" s="178"/>
      <c r="UA300" s="178"/>
      <c r="UB300" s="178"/>
      <c r="UC300" s="178"/>
      <c r="UD300" s="178"/>
      <c r="UE300" s="178"/>
      <c r="UF300" s="178"/>
      <c r="UG300" s="178"/>
      <c r="UH300" s="178"/>
      <c r="UI300" s="178"/>
      <c r="UJ300" s="178"/>
      <c r="UK300" s="178"/>
      <c r="UL300" s="178"/>
      <c r="UM300" s="178"/>
      <c r="UN300" s="178"/>
      <c r="UO300" s="178"/>
      <c r="UP300" s="178"/>
      <c r="UQ300" s="178"/>
      <c r="UR300" s="178"/>
      <c r="US300" s="178"/>
      <c r="UT300" s="178"/>
      <c r="UU300" s="178"/>
      <c r="UV300" s="178"/>
      <c r="UW300" s="178"/>
      <c r="UX300" s="178"/>
      <c r="UY300" s="178"/>
      <c r="UZ300" s="178"/>
      <c r="VA300" s="178"/>
      <c r="VB300" s="178"/>
      <c r="VC300" s="178"/>
      <c r="VD300" s="178"/>
      <c r="VE300" s="178"/>
      <c r="VF300" s="178"/>
      <c r="VG300" s="178"/>
      <c r="VH300" s="178"/>
      <c r="VI300" s="178"/>
      <c r="VJ300" s="178"/>
      <c r="VK300" s="178"/>
      <c r="VL300" s="178"/>
      <c r="VM300" s="178"/>
      <c r="VN300" s="178"/>
      <c r="VO300" s="178"/>
      <c r="VP300" s="178"/>
      <c r="VQ300" s="178"/>
      <c r="VR300" s="178"/>
      <c r="VS300" s="178"/>
      <c r="VT300" s="178"/>
      <c r="VU300" s="178"/>
      <c r="VV300" s="178"/>
      <c r="VW300" s="178"/>
      <c r="VX300" s="178"/>
      <c r="VY300" s="178"/>
      <c r="VZ300" s="178"/>
      <c r="WA300" s="178"/>
      <c r="WB300" s="178"/>
      <c r="WC300" s="178"/>
      <c r="WD300" s="178"/>
      <c r="WE300" s="178"/>
      <c r="WF300" s="178"/>
      <c r="WG300" s="178"/>
      <c r="WH300" s="178"/>
      <c r="WI300" s="178"/>
      <c r="WJ300" s="178"/>
      <c r="WK300" s="178"/>
      <c r="WL300" s="178"/>
      <c r="WM300" s="178"/>
      <c r="WN300" s="178"/>
      <c r="WO300" s="178"/>
      <c r="WP300" s="178"/>
      <c r="WQ300" s="178"/>
      <c r="WR300" s="178"/>
      <c r="WS300" s="178"/>
      <c r="WT300" s="178"/>
      <c r="WU300" s="178"/>
      <c r="WV300" s="178"/>
      <c r="WW300" s="178"/>
      <c r="WX300" s="178"/>
      <c r="WY300" s="178"/>
      <c r="WZ300" s="178"/>
      <c r="XA300" s="178"/>
      <c r="XB300" s="178"/>
      <c r="XC300" s="178"/>
      <c r="XD300" s="178"/>
      <c r="XE300" s="178"/>
      <c r="XF300" s="178"/>
      <c r="XG300" s="178"/>
      <c r="XH300" s="178"/>
      <c r="XI300" s="178"/>
      <c r="XJ300" s="178"/>
      <c r="XK300" s="178"/>
      <c r="XL300" s="178"/>
      <c r="XM300" s="178"/>
      <c r="XN300" s="178"/>
      <c r="XO300" s="178"/>
      <c r="XP300" s="178"/>
      <c r="XQ300" s="178"/>
      <c r="XR300" s="178"/>
      <c r="XS300" s="178"/>
      <c r="XT300" s="178"/>
      <c r="XU300" s="178"/>
      <c r="XV300" s="178"/>
      <c r="XW300" s="178"/>
      <c r="XX300" s="178"/>
      <c r="XY300" s="178"/>
      <c r="XZ300" s="178"/>
      <c r="YA300" s="178"/>
      <c r="YB300" s="178"/>
      <c r="YC300" s="178"/>
      <c r="YD300" s="178"/>
      <c r="YE300" s="178"/>
      <c r="YF300" s="178"/>
      <c r="YG300" s="178"/>
      <c r="YH300" s="178"/>
      <c r="YI300" s="178"/>
      <c r="YJ300" s="178"/>
      <c r="YK300" s="178"/>
      <c r="YL300" s="178"/>
      <c r="YM300" s="178"/>
      <c r="YN300" s="178"/>
      <c r="YO300" s="178"/>
      <c r="YP300" s="178"/>
      <c r="YQ300" s="178"/>
      <c r="YR300" s="178"/>
      <c r="YS300" s="178"/>
      <c r="YT300" s="178"/>
      <c r="YU300" s="178"/>
      <c r="YV300" s="178"/>
      <c r="YW300" s="178"/>
      <c r="YX300" s="178"/>
      <c r="YY300" s="178"/>
      <c r="YZ300" s="178"/>
      <c r="ZA300" s="178"/>
      <c r="ZB300" s="178"/>
      <c r="ZC300" s="178"/>
      <c r="ZD300" s="178"/>
      <c r="ZE300" s="178"/>
      <c r="ZF300" s="178"/>
      <c r="ZG300" s="178"/>
      <c r="ZH300" s="178"/>
    </row>
    <row r="301" s="153" customFormat="1" customHeight="1" spans="1:684">
      <c r="A301" s="290" t="s">
        <v>915</v>
      </c>
      <c r="B301" s="109" t="s">
        <v>898</v>
      </c>
      <c r="C301" s="1369" t="s">
        <v>898</v>
      </c>
      <c r="D301" s="1361">
        <f t="shared" si="38"/>
        <v>0</v>
      </c>
      <c r="E301" s="1367">
        <v>1487</v>
      </c>
      <c r="F301" s="1371">
        <f t="shared" si="39"/>
        <v>1487</v>
      </c>
      <c r="G301" s="1427">
        <f t="shared" si="40"/>
        <v>1487</v>
      </c>
      <c r="H301" s="1428">
        <v>1487</v>
      </c>
      <c r="I301" s="1430"/>
      <c r="J301" s="1393">
        <f t="shared" si="41"/>
        <v>0</v>
      </c>
      <c r="K301" s="1431">
        <f t="shared" si="42"/>
        <v>0</v>
      </c>
      <c r="L301" s="152"/>
      <c r="M301" s="152"/>
      <c r="N301" s="152"/>
      <c r="O301" s="152"/>
      <c r="P301" s="152"/>
      <c r="Q301" s="152"/>
      <c r="R301" s="152"/>
      <c r="S301" s="152"/>
      <c r="T301" s="152"/>
      <c r="U301" s="152"/>
      <c r="V301" s="1432"/>
      <c r="W301" s="1432"/>
      <c r="X301" s="1432"/>
      <c r="Y301" s="1432"/>
      <c r="Z301" s="1434"/>
      <c r="AA301" s="1432"/>
      <c r="AB301" s="1432"/>
      <c r="AC301" s="1432"/>
      <c r="AD301" s="1432"/>
      <c r="AE301" s="1432"/>
      <c r="AF301" s="1432"/>
      <c r="AG301" s="1338"/>
      <c r="AH301" s="178"/>
      <c r="AI301" s="1339"/>
      <c r="AJ301" s="1339"/>
      <c r="AK301" s="178"/>
      <c r="AL301" s="1339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8"/>
      <c r="BM301" s="178"/>
      <c r="BN301" s="178"/>
      <c r="BO301" s="178"/>
      <c r="BP301" s="178"/>
      <c r="BQ301" s="178"/>
      <c r="BR301" s="178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8"/>
      <c r="CD301" s="178"/>
      <c r="CE301" s="178"/>
      <c r="CF301" s="178"/>
      <c r="CG301" s="178"/>
      <c r="CH301" s="178"/>
      <c r="CI301" s="178"/>
      <c r="CJ301" s="178"/>
      <c r="CK301" s="178"/>
      <c r="CL301" s="178"/>
      <c r="CM301" s="178"/>
      <c r="CN301" s="178"/>
      <c r="CO301" s="178"/>
      <c r="CP301" s="178"/>
      <c r="CQ301" s="178"/>
      <c r="CR301" s="1340"/>
      <c r="CS301" s="178"/>
      <c r="CT301" s="178"/>
      <c r="CU301" s="178"/>
      <c r="CV301" s="178"/>
      <c r="CW301" s="178"/>
      <c r="CX301" s="178"/>
      <c r="CY301" s="178"/>
      <c r="CZ301" s="178"/>
      <c r="DA301" s="178"/>
      <c r="DB301" s="178"/>
      <c r="DC301" s="178"/>
      <c r="DD301" s="178"/>
      <c r="DE301" s="178"/>
      <c r="DF301" s="178"/>
      <c r="DG301" s="178"/>
      <c r="DH301" s="178"/>
      <c r="DI301" s="178"/>
      <c r="DJ301" s="178"/>
      <c r="DK301" s="178"/>
      <c r="DL301" s="178"/>
      <c r="DM301" s="178"/>
      <c r="DN301" s="178"/>
      <c r="DO301" s="178"/>
      <c r="DP301" s="178"/>
      <c r="DQ301" s="178"/>
      <c r="DR301" s="178"/>
      <c r="DS301" s="178"/>
      <c r="DT301" s="178"/>
      <c r="DU301" s="178"/>
      <c r="DV301" s="178"/>
      <c r="DW301" s="178"/>
      <c r="DX301" s="178"/>
      <c r="DY301" s="178"/>
      <c r="DZ301" s="178"/>
      <c r="EA301" s="178"/>
      <c r="EB301" s="47"/>
      <c r="EC301" s="178"/>
      <c r="ED301" s="178"/>
      <c r="EE301" s="178"/>
      <c r="EF301" s="178"/>
      <c r="EG301" s="178"/>
      <c r="EH301" s="178"/>
      <c r="EI301" s="178"/>
      <c r="EJ301" s="178"/>
      <c r="EK301" s="178"/>
      <c r="EL301" s="178"/>
      <c r="EM301" s="178"/>
      <c r="EN301" s="178"/>
      <c r="EO301" s="178"/>
      <c r="EP301" s="178"/>
      <c r="EQ301" s="178"/>
      <c r="ER301" s="178"/>
      <c r="ES301" s="178"/>
      <c r="ET301" s="178"/>
      <c r="EU301" s="178"/>
      <c r="EV301" s="178"/>
      <c r="EW301" s="178"/>
      <c r="EX301" s="178"/>
      <c r="EY301" s="178"/>
      <c r="EZ301" s="178"/>
      <c r="FA301" s="178"/>
      <c r="FB301" s="178"/>
      <c r="FC301" s="178"/>
      <c r="FD301" s="178"/>
      <c r="FE301" s="178"/>
      <c r="FF301" s="178"/>
      <c r="FG301" s="178"/>
      <c r="FH301" s="178"/>
      <c r="FI301" s="178"/>
      <c r="FJ301" s="178"/>
      <c r="FK301" s="178"/>
      <c r="FL301" s="178"/>
      <c r="FM301" s="178"/>
      <c r="FN301" s="178"/>
      <c r="FO301" s="178"/>
      <c r="FP301" s="178"/>
      <c r="FQ301" s="178"/>
      <c r="FR301" s="178"/>
      <c r="FS301" s="178"/>
      <c r="FT301" s="178"/>
      <c r="FU301" s="178"/>
      <c r="FV301" s="178"/>
      <c r="FW301" s="178"/>
      <c r="FX301" s="178"/>
      <c r="FY301" s="178"/>
      <c r="FZ301" s="178"/>
      <c r="GA301" s="178"/>
      <c r="GB301" s="178"/>
      <c r="GC301" s="178"/>
      <c r="GD301" s="178"/>
      <c r="GE301" s="178"/>
      <c r="GF301" s="178"/>
      <c r="GG301" s="178"/>
      <c r="GH301" s="178"/>
      <c r="GI301" s="178"/>
      <c r="GJ301" s="178"/>
      <c r="GK301" s="178"/>
      <c r="GL301" s="178"/>
      <c r="GM301" s="178"/>
      <c r="GN301" s="178"/>
      <c r="GO301" s="178"/>
      <c r="GP301" s="178"/>
      <c r="GQ301" s="178"/>
      <c r="GR301" s="178"/>
      <c r="GS301" s="178"/>
      <c r="GT301" s="178"/>
      <c r="GU301" s="178"/>
      <c r="GV301" s="178"/>
      <c r="GW301" s="178"/>
      <c r="GX301" s="178"/>
      <c r="GY301" s="178"/>
      <c r="GZ301" s="178"/>
      <c r="HA301" s="178"/>
      <c r="HB301" s="178"/>
      <c r="HC301" s="178"/>
      <c r="HD301" s="178"/>
      <c r="HE301" s="178"/>
      <c r="HF301" s="178"/>
      <c r="HG301" s="178"/>
      <c r="HH301" s="178"/>
      <c r="HI301" s="178"/>
      <c r="HJ301" s="178"/>
      <c r="HK301" s="178"/>
      <c r="HL301" s="178"/>
      <c r="HM301" s="178"/>
      <c r="HN301" s="178"/>
      <c r="HO301" s="178"/>
      <c r="HP301" s="178"/>
      <c r="HQ301" s="178"/>
      <c r="HR301" s="178"/>
      <c r="HS301" s="178"/>
      <c r="HT301" s="178"/>
      <c r="HU301" s="178"/>
      <c r="HV301" s="178"/>
      <c r="HW301" s="178"/>
      <c r="HX301" s="178"/>
      <c r="HY301" s="178"/>
      <c r="HZ301" s="178"/>
      <c r="IA301" s="178"/>
      <c r="IB301" s="178"/>
      <c r="IC301" s="178"/>
      <c r="ID301" s="178"/>
      <c r="IE301" s="178"/>
      <c r="IF301" s="178"/>
      <c r="IG301" s="178"/>
      <c r="IH301" s="178"/>
      <c r="II301" s="178"/>
      <c r="IJ301" s="178"/>
      <c r="IK301" s="178"/>
      <c r="IL301" s="178"/>
      <c r="IM301" s="178"/>
      <c r="IN301" s="178"/>
      <c r="IO301" s="178"/>
      <c r="IP301" s="178"/>
      <c r="IQ301" s="178"/>
      <c r="IR301" s="178"/>
      <c r="IS301" s="178"/>
      <c r="IT301" s="178"/>
      <c r="IU301" s="178"/>
      <c r="IV301" s="178"/>
      <c r="IW301" s="178"/>
      <c r="IX301" s="178"/>
      <c r="IY301" s="178"/>
      <c r="IZ301" s="178"/>
      <c r="JA301" s="178"/>
      <c r="JB301" s="178"/>
      <c r="JC301" s="178"/>
      <c r="JD301" s="178"/>
      <c r="JE301" s="178"/>
      <c r="JF301" s="178"/>
      <c r="JG301" s="178"/>
      <c r="JH301" s="178"/>
      <c r="JI301" s="178"/>
      <c r="JJ301" s="178"/>
      <c r="JK301" s="178"/>
      <c r="JL301" s="178"/>
      <c r="JM301" s="178"/>
      <c r="JN301" s="178"/>
      <c r="JO301" s="178"/>
      <c r="JP301" s="178"/>
      <c r="JQ301" s="178"/>
      <c r="JR301" s="178"/>
      <c r="JS301" s="178"/>
      <c r="JT301" s="178"/>
      <c r="JU301" s="178"/>
      <c r="JV301" s="178"/>
      <c r="JW301" s="178"/>
      <c r="JX301" s="178"/>
      <c r="JY301" s="178"/>
      <c r="JZ301" s="178"/>
      <c r="KA301" s="178"/>
      <c r="KB301" s="178"/>
      <c r="KC301" s="178"/>
      <c r="KD301" s="178"/>
      <c r="KE301" s="178"/>
      <c r="KF301" s="178"/>
      <c r="KG301" s="178"/>
      <c r="KH301" s="178"/>
      <c r="KI301" s="178"/>
      <c r="KJ301" s="178"/>
      <c r="KK301" s="178"/>
      <c r="KL301" s="178"/>
      <c r="KM301" s="178"/>
      <c r="KN301" s="178"/>
      <c r="KO301" s="178"/>
      <c r="KP301" s="178"/>
      <c r="KQ301" s="178"/>
      <c r="KR301" s="178"/>
      <c r="KS301" s="178"/>
      <c r="KT301" s="178"/>
      <c r="KU301" s="178"/>
      <c r="KV301" s="178"/>
      <c r="KW301" s="178"/>
      <c r="KX301" s="178"/>
      <c r="KY301" s="178"/>
      <c r="KZ301" s="178"/>
      <c r="LA301" s="178"/>
      <c r="LB301" s="178"/>
      <c r="LC301" s="178"/>
      <c r="LD301" s="178"/>
      <c r="LE301" s="178"/>
      <c r="LF301" s="178"/>
      <c r="LG301" s="178"/>
      <c r="LH301" s="178"/>
      <c r="LI301" s="178"/>
      <c r="LJ301" s="178"/>
      <c r="LK301" s="178"/>
      <c r="LL301" s="178"/>
      <c r="LM301" s="178"/>
      <c r="LN301" s="178"/>
      <c r="LO301" s="178"/>
      <c r="LP301" s="178"/>
      <c r="LQ301" s="178"/>
      <c r="LR301" s="178"/>
      <c r="LS301" s="178"/>
      <c r="LT301" s="178"/>
      <c r="LU301" s="178"/>
      <c r="LV301" s="178"/>
      <c r="LW301" s="178"/>
      <c r="LX301" s="178"/>
      <c r="LY301" s="178"/>
      <c r="LZ301" s="178"/>
      <c r="MA301" s="178"/>
      <c r="MB301" s="178"/>
      <c r="MC301" s="178"/>
      <c r="MD301" s="178"/>
      <c r="ME301" s="178"/>
      <c r="MF301" s="178"/>
      <c r="MG301" s="178"/>
      <c r="MH301" s="178"/>
      <c r="MI301" s="178"/>
      <c r="MJ301" s="178"/>
      <c r="MK301" s="178"/>
      <c r="ML301" s="178"/>
      <c r="MM301" s="178"/>
      <c r="MN301" s="178"/>
      <c r="MO301" s="178"/>
      <c r="MP301" s="178"/>
      <c r="MQ301" s="178"/>
      <c r="MR301" s="178"/>
      <c r="MS301" s="178"/>
      <c r="MT301" s="178"/>
      <c r="MU301" s="178"/>
      <c r="MV301" s="178"/>
      <c r="MW301" s="178"/>
      <c r="MX301" s="178"/>
      <c r="MY301" s="178"/>
      <c r="MZ301" s="178"/>
      <c r="NA301" s="178"/>
      <c r="NB301" s="178"/>
      <c r="NC301" s="178"/>
      <c r="ND301" s="178"/>
      <c r="NE301" s="178"/>
      <c r="NF301" s="178"/>
      <c r="NG301" s="178"/>
      <c r="NH301" s="178"/>
      <c r="NI301" s="178"/>
      <c r="NJ301" s="178"/>
      <c r="NK301" s="178"/>
      <c r="NL301" s="178"/>
      <c r="NM301" s="178"/>
      <c r="NN301" s="178"/>
      <c r="NO301" s="178"/>
      <c r="NP301" s="178"/>
      <c r="NQ301" s="178"/>
      <c r="NR301" s="178"/>
      <c r="NS301" s="178"/>
      <c r="NT301" s="178"/>
      <c r="NU301" s="178"/>
      <c r="NV301" s="178"/>
      <c r="NW301" s="178"/>
      <c r="NX301" s="178"/>
      <c r="NY301" s="178"/>
      <c r="NZ301" s="178"/>
      <c r="OA301" s="178"/>
      <c r="OB301" s="178"/>
      <c r="OC301" s="178"/>
      <c r="OD301" s="178"/>
      <c r="OE301" s="178"/>
      <c r="OF301" s="178"/>
      <c r="OG301" s="178"/>
      <c r="OH301" s="178"/>
      <c r="OI301" s="178"/>
      <c r="OJ301" s="178"/>
      <c r="OK301" s="178"/>
      <c r="OL301" s="178"/>
      <c r="OM301" s="178"/>
      <c r="ON301" s="178"/>
      <c r="OO301" s="178"/>
      <c r="OP301" s="178"/>
      <c r="OQ301" s="178"/>
      <c r="OR301" s="178"/>
      <c r="OS301" s="178"/>
      <c r="OT301" s="178"/>
      <c r="OU301" s="178"/>
      <c r="OV301" s="178"/>
      <c r="OW301" s="178"/>
      <c r="OX301" s="178"/>
      <c r="OY301" s="178"/>
      <c r="OZ301" s="178"/>
      <c r="PA301" s="178"/>
      <c r="PB301" s="178"/>
      <c r="PC301" s="178"/>
      <c r="PD301" s="178"/>
      <c r="PE301" s="178"/>
      <c r="PF301" s="178"/>
      <c r="PG301" s="178"/>
      <c r="PH301" s="178"/>
      <c r="PI301" s="178"/>
      <c r="PJ301" s="178"/>
      <c r="PK301" s="178"/>
      <c r="PL301" s="178"/>
      <c r="PM301" s="178"/>
      <c r="PN301" s="178"/>
      <c r="PO301" s="178"/>
      <c r="PP301" s="178"/>
      <c r="PQ301" s="178"/>
      <c r="PR301" s="178"/>
      <c r="PS301" s="178"/>
      <c r="PT301" s="178"/>
      <c r="PU301" s="178"/>
      <c r="PV301" s="178"/>
      <c r="PW301" s="178"/>
      <c r="PX301" s="178"/>
      <c r="PY301" s="178"/>
      <c r="PZ301" s="178"/>
      <c r="QA301" s="178"/>
      <c r="QB301" s="178"/>
      <c r="QC301" s="178"/>
      <c r="QD301" s="178"/>
      <c r="QE301" s="178"/>
      <c r="QF301" s="178"/>
      <c r="QG301" s="178"/>
      <c r="QH301" s="178"/>
      <c r="QI301" s="178"/>
      <c r="QJ301" s="178"/>
      <c r="QK301" s="178"/>
      <c r="QL301" s="178"/>
      <c r="QM301" s="178"/>
      <c r="QN301" s="178"/>
      <c r="QO301" s="178"/>
      <c r="QP301" s="178"/>
      <c r="QQ301" s="178"/>
      <c r="QR301" s="178"/>
      <c r="QS301" s="178"/>
      <c r="QT301" s="178"/>
      <c r="QU301" s="178"/>
      <c r="QV301" s="178"/>
      <c r="QW301" s="178"/>
      <c r="QX301" s="178"/>
      <c r="QY301" s="178"/>
      <c r="QZ301" s="178"/>
      <c r="RA301" s="178"/>
      <c r="RB301" s="178"/>
      <c r="RC301" s="178"/>
      <c r="RD301" s="178"/>
      <c r="RE301" s="178"/>
      <c r="RF301" s="178"/>
      <c r="RG301" s="178"/>
      <c r="RH301" s="178"/>
      <c r="RI301" s="178"/>
      <c r="RJ301" s="178"/>
      <c r="RK301" s="178"/>
      <c r="RL301" s="178"/>
      <c r="RM301" s="178"/>
      <c r="RN301" s="178"/>
      <c r="RO301" s="178"/>
      <c r="RP301" s="178"/>
      <c r="RQ301" s="178"/>
      <c r="RR301" s="178"/>
      <c r="RS301" s="178"/>
      <c r="RT301" s="178"/>
      <c r="RU301" s="178"/>
      <c r="RV301" s="178"/>
      <c r="RW301" s="178"/>
      <c r="RX301" s="178"/>
      <c r="RY301" s="178"/>
      <c r="RZ301" s="178"/>
      <c r="SA301" s="178"/>
      <c r="SB301" s="178"/>
      <c r="SC301" s="178"/>
      <c r="SD301" s="178"/>
      <c r="SE301" s="178"/>
      <c r="SF301" s="178"/>
      <c r="SG301" s="178"/>
      <c r="SH301" s="178"/>
      <c r="SI301" s="178"/>
      <c r="SJ301" s="178"/>
      <c r="SK301" s="178"/>
      <c r="SL301" s="178"/>
      <c r="SM301" s="178"/>
      <c r="SN301" s="178"/>
      <c r="SO301" s="178"/>
      <c r="SP301" s="178"/>
      <c r="SQ301" s="178"/>
      <c r="SR301" s="178"/>
      <c r="SS301" s="178"/>
      <c r="ST301" s="178"/>
      <c r="SU301" s="178"/>
      <c r="SV301" s="178"/>
      <c r="SW301" s="178"/>
      <c r="SX301" s="178"/>
      <c r="SY301" s="178"/>
      <c r="SZ301" s="178"/>
      <c r="TA301" s="178"/>
      <c r="TB301" s="178"/>
      <c r="TC301" s="178"/>
      <c r="TD301" s="178"/>
      <c r="TE301" s="178"/>
      <c r="TF301" s="178"/>
      <c r="TG301" s="178"/>
      <c r="TH301" s="178"/>
      <c r="TI301" s="178"/>
      <c r="TJ301" s="178"/>
      <c r="TK301" s="178"/>
      <c r="TL301" s="178"/>
      <c r="TM301" s="178"/>
      <c r="TN301" s="178"/>
      <c r="TO301" s="178"/>
      <c r="TP301" s="178"/>
      <c r="TQ301" s="178"/>
      <c r="TR301" s="178"/>
      <c r="TS301" s="178"/>
      <c r="TT301" s="178"/>
      <c r="TU301" s="178"/>
      <c r="TV301" s="178"/>
      <c r="TW301" s="178"/>
      <c r="TX301" s="178"/>
      <c r="TY301" s="178"/>
      <c r="TZ301" s="178"/>
      <c r="UA301" s="178"/>
      <c r="UB301" s="178"/>
      <c r="UC301" s="178"/>
      <c r="UD301" s="178"/>
      <c r="UE301" s="178"/>
      <c r="UF301" s="178"/>
      <c r="UG301" s="178"/>
      <c r="UH301" s="178"/>
      <c r="UI301" s="178"/>
      <c r="UJ301" s="178"/>
      <c r="UK301" s="178"/>
      <c r="UL301" s="178"/>
      <c r="UM301" s="178"/>
      <c r="UN301" s="178"/>
      <c r="UO301" s="178"/>
      <c r="UP301" s="178"/>
      <c r="UQ301" s="178"/>
      <c r="UR301" s="178"/>
      <c r="US301" s="178"/>
      <c r="UT301" s="178"/>
      <c r="UU301" s="178"/>
      <c r="UV301" s="178"/>
      <c r="UW301" s="178"/>
      <c r="UX301" s="178"/>
      <c r="UY301" s="178"/>
      <c r="UZ301" s="178"/>
      <c r="VA301" s="178"/>
      <c r="VB301" s="178"/>
      <c r="VC301" s="178"/>
      <c r="VD301" s="178"/>
      <c r="VE301" s="178"/>
      <c r="VF301" s="178"/>
      <c r="VG301" s="178"/>
      <c r="VH301" s="178"/>
      <c r="VI301" s="178"/>
      <c r="VJ301" s="178"/>
      <c r="VK301" s="178"/>
      <c r="VL301" s="178"/>
      <c r="VM301" s="178"/>
      <c r="VN301" s="178"/>
      <c r="VO301" s="178"/>
      <c r="VP301" s="178"/>
      <c r="VQ301" s="178"/>
      <c r="VR301" s="178"/>
      <c r="VS301" s="178"/>
      <c r="VT301" s="178"/>
      <c r="VU301" s="178"/>
      <c r="VV301" s="178"/>
      <c r="VW301" s="178"/>
      <c r="VX301" s="178"/>
      <c r="VY301" s="178"/>
      <c r="VZ301" s="178"/>
      <c r="WA301" s="178"/>
      <c r="WB301" s="178"/>
      <c r="WC301" s="178"/>
      <c r="WD301" s="178"/>
      <c r="WE301" s="178"/>
      <c r="WF301" s="178"/>
      <c r="WG301" s="178"/>
      <c r="WH301" s="178"/>
      <c r="WI301" s="178"/>
      <c r="WJ301" s="178"/>
      <c r="WK301" s="178"/>
      <c r="WL301" s="178"/>
      <c r="WM301" s="178"/>
      <c r="WN301" s="178"/>
      <c r="WO301" s="178"/>
      <c r="WP301" s="178"/>
      <c r="WQ301" s="178"/>
      <c r="WR301" s="178"/>
      <c r="WS301" s="178"/>
      <c r="WT301" s="178"/>
      <c r="WU301" s="178"/>
      <c r="WV301" s="178"/>
      <c r="WW301" s="178"/>
      <c r="WX301" s="178"/>
      <c r="WY301" s="178"/>
      <c r="WZ301" s="178"/>
      <c r="XA301" s="178"/>
      <c r="XB301" s="178"/>
      <c r="XC301" s="178"/>
      <c r="XD301" s="178"/>
      <c r="XE301" s="178"/>
      <c r="XF301" s="178"/>
      <c r="XG301" s="178"/>
      <c r="XH301" s="178"/>
      <c r="XI301" s="178"/>
      <c r="XJ301" s="178"/>
      <c r="XK301" s="178"/>
      <c r="XL301" s="178"/>
      <c r="XM301" s="178"/>
      <c r="XN301" s="178"/>
      <c r="XO301" s="178"/>
      <c r="XP301" s="178"/>
      <c r="XQ301" s="178"/>
      <c r="XR301" s="178"/>
      <c r="XS301" s="178"/>
      <c r="XT301" s="178"/>
      <c r="XU301" s="178"/>
      <c r="XV301" s="178"/>
      <c r="XW301" s="178"/>
      <c r="XX301" s="178"/>
      <c r="XY301" s="178"/>
      <c r="XZ301" s="178"/>
      <c r="YA301" s="178"/>
      <c r="YB301" s="178"/>
      <c r="YC301" s="178"/>
      <c r="YD301" s="178"/>
      <c r="YE301" s="178"/>
      <c r="YF301" s="178"/>
      <c r="YG301" s="178"/>
      <c r="YH301" s="178"/>
      <c r="YI301" s="178"/>
      <c r="YJ301" s="178"/>
      <c r="YK301" s="178"/>
      <c r="YL301" s="178"/>
      <c r="YM301" s="178"/>
      <c r="YN301" s="178"/>
      <c r="YO301" s="178"/>
      <c r="YP301" s="178"/>
      <c r="YQ301" s="178"/>
      <c r="YR301" s="178"/>
      <c r="YS301" s="178"/>
      <c r="YT301" s="178"/>
      <c r="YU301" s="178"/>
      <c r="YV301" s="178"/>
      <c r="YW301" s="178"/>
      <c r="YX301" s="178"/>
      <c r="YY301" s="178"/>
      <c r="YZ301" s="178"/>
      <c r="ZA301" s="178"/>
      <c r="ZB301" s="178"/>
      <c r="ZC301" s="178"/>
      <c r="ZD301" s="178"/>
      <c r="ZE301" s="178"/>
      <c r="ZF301" s="178"/>
      <c r="ZG301" s="178"/>
      <c r="ZH301" s="178"/>
    </row>
    <row r="302" s="153" customFormat="1" customHeight="1" spans="1:684">
      <c r="A302" s="290" t="s">
        <v>916</v>
      </c>
      <c r="B302" s="109" t="s">
        <v>846</v>
      </c>
      <c r="C302" s="1369" t="s">
        <v>846</v>
      </c>
      <c r="D302" s="1361">
        <f t="shared" si="38"/>
        <v>8</v>
      </c>
      <c r="E302" s="1367">
        <v>36</v>
      </c>
      <c r="F302" s="1371">
        <f t="shared" si="39"/>
        <v>44</v>
      </c>
      <c r="G302" s="1427">
        <f t="shared" si="40"/>
        <v>44</v>
      </c>
      <c r="H302" s="1428">
        <v>624</v>
      </c>
      <c r="I302" s="1430"/>
      <c r="J302" s="1393">
        <f t="shared" si="41"/>
        <v>0</v>
      </c>
      <c r="K302" s="1431">
        <f t="shared" si="42"/>
        <v>0</v>
      </c>
      <c r="L302" s="152"/>
      <c r="M302" s="152"/>
      <c r="N302" s="152"/>
      <c r="O302" s="152"/>
      <c r="P302" s="152"/>
      <c r="Q302" s="152"/>
      <c r="R302" s="152"/>
      <c r="S302" s="152"/>
      <c r="T302" s="152"/>
      <c r="U302" s="152"/>
      <c r="V302" s="1432"/>
      <c r="W302" s="1432"/>
      <c r="X302" s="1432"/>
      <c r="Y302" s="1432"/>
      <c r="Z302" s="1434"/>
      <c r="AA302" s="1432"/>
      <c r="AB302" s="1432"/>
      <c r="AC302" s="1432"/>
      <c r="AD302" s="1432"/>
      <c r="AE302" s="1432"/>
      <c r="AF302" s="1432"/>
      <c r="AG302" s="1338">
        <v>500</v>
      </c>
      <c r="AH302" s="178"/>
      <c r="AI302" s="1339"/>
      <c r="AJ302" s="1339"/>
      <c r="AK302" s="178"/>
      <c r="AL302" s="1339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>
        <v>80</v>
      </c>
      <c r="AX302" s="178"/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8"/>
      <c r="BM302" s="178"/>
      <c r="BN302" s="178"/>
      <c r="BO302" s="178"/>
      <c r="BP302" s="178"/>
      <c r="BQ302" s="178"/>
      <c r="BR302" s="178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8"/>
      <c r="CD302" s="178"/>
      <c r="CE302" s="178"/>
      <c r="CF302" s="178"/>
      <c r="CG302" s="178"/>
      <c r="CH302" s="178"/>
      <c r="CI302" s="178"/>
      <c r="CJ302" s="178"/>
      <c r="CK302" s="178"/>
      <c r="CL302" s="178"/>
      <c r="CM302" s="178"/>
      <c r="CN302" s="178"/>
      <c r="CO302" s="178"/>
      <c r="CP302" s="178"/>
      <c r="CQ302" s="178"/>
      <c r="CR302" s="1340"/>
      <c r="CS302" s="178"/>
      <c r="CT302" s="178"/>
      <c r="CU302" s="178"/>
      <c r="CV302" s="178"/>
      <c r="CW302" s="178"/>
      <c r="CX302" s="178"/>
      <c r="CY302" s="178"/>
      <c r="CZ302" s="178"/>
      <c r="DA302" s="178"/>
      <c r="DB302" s="178"/>
      <c r="DC302" s="178"/>
      <c r="DD302" s="178"/>
      <c r="DE302" s="178"/>
      <c r="DF302" s="178"/>
      <c r="DG302" s="178"/>
      <c r="DH302" s="178"/>
      <c r="DI302" s="178"/>
      <c r="DJ302" s="178"/>
      <c r="DK302" s="178"/>
      <c r="DL302" s="178"/>
      <c r="DM302" s="178"/>
      <c r="DN302" s="178"/>
      <c r="DO302" s="178"/>
      <c r="DP302" s="178"/>
      <c r="DQ302" s="178"/>
      <c r="DR302" s="178"/>
      <c r="DS302" s="178"/>
      <c r="DT302" s="178"/>
      <c r="DU302" s="178"/>
      <c r="DV302" s="178"/>
      <c r="DW302" s="178"/>
      <c r="DX302" s="178"/>
      <c r="DY302" s="178"/>
      <c r="DZ302" s="178"/>
      <c r="EA302" s="178"/>
      <c r="EB302" s="47"/>
      <c r="EC302" s="178"/>
      <c r="ED302" s="178"/>
      <c r="EE302" s="178"/>
      <c r="EF302" s="178"/>
      <c r="EG302" s="178"/>
      <c r="EH302" s="178"/>
      <c r="EI302" s="178"/>
      <c r="EJ302" s="178"/>
      <c r="EK302" s="178"/>
      <c r="EL302" s="178"/>
      <c r="EM302" s="178"/>
      <c r="EN302" s="178"/>
      <c r="EO302" s="178"/>
      <c r="EP302" s="178"/>
      <c r="EQ302" s="178"/>
      <c r="ER302" s="178"/>
      <c r="ES302" s="178"/>
      <c r="ET302" s="178"/>
      <c r="EU302" s="178"/>
      <c r="EV302" s="178"/>
      <c r="EW302" s="178"/>
      <c r="EX302" s="178"/>
      <c r="EY302" s="178"/>
      <c r="EZ302" s="178"/>
      <c r="FA302" s="178"/>
      <c r="FB302" s="178"/>
      <c r="FC302" s="178"/>
      <c r="FD302" s="178"/>
      <c r="FE302" s="178"/>
      <c r="FF302" s="178"/>
      <c r="FG302" s="178"/>
      <c r="FH302" s="178"/>
      <c r="FI302" s="178"/>
      <c r="FJ302" s="178"/>
      <c r="FK302" s="178"/>
      <c r="FL302" s="178"/>
      <c r="FM302" s="178"/>
      <c r="FN302" s="178"/>
      <c r="FO302" s="178"/>
      <c r="FP302" s="178"/>
      <c r="FQ302" s="178"/>
      <c r="FR302" s="178"/>
      <c r="FS302" s="178"/>
      <c r="FT302" s="178"/>
      <c r="FU302" s="178"/>
      <c r="FV302" s="178"/>
      <c r="FW302" s="178"/>
      <c r="FX302" s="178"/>
      <c r="FY302" s="178"/>
      <c r="FZ302" s="178"/>
      <c r="GA302" s="178"/>
      <c r="GB302" s="178"/>
      <c r="GC302" s="178"/>
      <c r="GD302" s="178"/>
      <c r="GE302" s="178"/>
      <c r="GF302" s="178"/>
      <c r="GG302" s="178"/>
      <c r="GH302" s="178"/>
      <c r="GI302" s="178"/>
      <c r="GJ302" s="178"/>
      <c r="GK302" s="178"/>
      <c r="GL302" s="178"/>
      <c r="GM302" s="178"/>
      <c r="GN302" s="178"/>
      <c r="GO302" s="178"/>
      <c r="GP302" s="178"/>
      <c r="GQ302" s="178"/>
      <c r="GR302" s="178"/>
      <c r="GS302" s="178"/>
      <c r="GT302" s="178"/>
      <c r="GU302" s="178"/>
      <c r="GV302" s="178"/>
      <c r="GW302" s="178"/>
      <c r="GX302" s="178"/>
      <c r="GY302" s="178"/>
      <c r="GZ302" s="178"/>
      <c r="HA302" s="178"/>
      <c r="HB302" s="178"/>
      <c r="HC302" s="178"/>
      <c r="HD302" s="178"/>
      <c r="HE302" s="178"/>
      <c r="HF302" s="178"/>
      <c r="HG302" s="178"/>
      <c r="HH302" s="178"/>
      <c r="HI302" s="178"/>
      <c r="HJ302" s="178"/>
      <c r="HK302" s="178"/>
      <c r="HL302" s="178"/>
      <c r="HM302" s="178"/>
      <c r="HN302" s="178"/>
      <c r="HO302" s="178"/>
      <c r="HP302" s="178"/>
      <c r="HQ302" s="178"/>
      <c r="HR302" s="178"/>
      <c r="HS302" s="178"/>
      <c r="HT302" s="178"/>
      <c r="HU302" s="178"/>
      <c r="HV302" s="178"/>
      <c r="HW302" s="178"/>
      <c r="HX302" s="178"/>
      <c r="HY302" s="178"/>
      <c r="HZ302" s="178"/>
      <c r="IA302" s="178"/>
      <c r="IB302" s="178"/>
      <c r="IC302" s="178"/>
      <c r="ID302" s="178"/>
      <c r="IE302" s="178"/>
      <c r="IF302" s="178"/>
      <c r="IG302" s="178"/>
      <c r="IH302" s="178"/>
      <c r="II302" s="178"/>
      <c r="IJ302" s="178"/>
      <c r="IK302" s="178"/>
      <c r="IL302" s="178"/>
      <c r="IM302" s="178"/>
      <c r="IN302" s="178"/>
      <c r="IO302" s="178"/>
      <c r="IP302" s="178"/>
      <c r="IQ302" s="178"/>
      <c r="IR302" s="178"/>
      <c r="IS302" s="178"/>
      <c r="IT302" s="178"/>
      <c r="IU302" s="178"/>
      <c r="IV302" s="178"/>
      <c r="IW302" s="178"/>
      <c r="IX302" s="178"/>
      <c r="IY302" s="178"/>
      <c r="IZ302" s="178"/>
      <c r="JA302" s="178"/>
      <c r="JB302" s="178"/>
      <c r="JC302" s="178"/>
      <c r="JD302" s="178"/>
      <c r="JE302" s="178"/>
      <c r="JF302" s="178"/>
      <c r="JG302" s="178"/>
      <c r="JH302" s="178"/>
      <c r="JI302" s="178"/>
      <c r="JJ302" s="178"/>
      <c r="JK302" s="178"/>
      <c r="JL302" s="178"/>
      <c r="JM302" s="178"/>
      <c r="JN302" s="178"/>
      <c r="JO302" s="178"/>
      <c r="JP302" s="178"/>
      <c r="JQ302" s="178"/>
      <c r="JR302" s="178"/>
      <c r="JS302" s="178"/>
      <c r="JT302" s="178"/>
      <c r="JU302" s="178"/>
      <c r="JV302" s="178"/>
      <c r="JW302" s="178"/>
      <c r="JX302" s="178"/>
      <c r="JY302" s="178"/>
      <c r="JZ302" s="178"/>
      <c r="KA302" s="178"/>
      <c r="KB302" s="178"/>
      <c r="KC302" s="178"/>
      <c r="KD302" s="178"/>
      <c r="KE302" s="178"/>
      <c r="KF302" s="178"/>
      <c r="KG302" s="178"/>
      <c r="KH302" s="178"/>
      <c r="KI302" s="178"/>
      <c r="KJ302" s="178"/>
      <c r="KK302" s="178"/>
      <c r="KL302" s="178"/>
      <c r="KM302" s="178"/>
      <c r="KN302" s="178"/>
      <c r="KO302" s="178"/>
      <c r="KP302" s="178"/>
      <c r="KQ302" s="178"/>
      <c r="KR302" s="178"/>
      <c r="KS302" s="178"/>
      <c r="KT302" s="178"/>
      <c r="KU302" s="178"/>
      <c r="KV302" s="178"/>
      <c r="KW302" s="178"/>
      <c r="KX302" s="178"/>
      <c r="KY302" s="178"/>
      <c r="KZ302" s="178"/>
      <c r="LA302" s="178"/>
      <c r="LB302" s="178"/>
      <c r="LC302" s="178"/>
      <c r="LD302" s="178"/>
      <c r="LE302" s="178"/>
      <c r="LF302" s="178"/>
      <c r="LG302" s="178"/>
      <c r="LH302" s="178"/>
      <c r="LI302" s="178"/>
      <c r="LJ302" s="178"/>
      <c r="LK302" s="178"/>
      <c r="LL302" s="178"/>
      <c r="LM302" s="178"/>
      <c r="LN302" s="178"/>
      <c r="LO302" s="178"/>
      <c r="LP302" s="178"/>
      <c r="LQ302" s="178"/>
      <c r="LR302" s="178"/>
      <c r="LS302" s="178"/>
      <c r="LT302" s="178"/>
      <c r="LU302" s="178"/>
      <c r="LV302" s="178"/>
      <c r="LW302" s="178"/>
      <c r="LX302" s="178"/>
      <c r="LY302" s="178"/>
      <c r="LZ302" s="178"/>
      <c r="MA302" s="178"/>
      <c r="MB302" s="178"/>
      <c r="MC302" s="178"/>
      <c r="MD302" s="178"/>
      <c r="ME302" s="178"/>
      <c r="MF302" s="178"/>
      <c r="MG302" s="178"/>
      <c r="MH302" s="178"/>
      <c r="MI302" s="178"/>
      <c r="MJ302" s="178"/>
      <c r="MK302" s="178"/>
      <c r="ML302" s="178"/>
      <c r="MM302" s="178"/>
      <c r="MN302" s="178"/>
      <c r="MO302" s="178"/>
      <c r="MP302" s="178"/>
      <c r="MQ302" s="178"/>
      <c r="MR302" s="178"/>
      <c r="MS302" s="178"/>
      <c r="MT302" s="178"/>
      <c r="MU302" s="178"/>
      <c r="MV302" s="178"/>
      <c r="MW302" s="178"/>
      <c r="MX302" s="178"/>
      <c r="MY302" s="178"/>
      <c r="MZ302" s="178"/>
      <c r="NA302" s="178"/>
      <c r="NB302" s="178"/>
      <c r="NC302" s="178"/>
      <c r="ND302" s="178"/>
      <c r="NE302" s="178"/>
      <c r="NF302" s="178"/>
      <c r="NG302" s="178"/>
      <c r="NH302" s="178"/>
      <c r="NI302" s="178"/>
      <c r="NJ302" s="178"/>
      <c r="NK302" s="178"/>
      <c r="NL302" s="178"/>
      <c r="NM302" s="178"/>
      <c r="NN302" s="178"/>
      <c r="NO302" s="178"/>
      <c r="NP302" s="178"/>
      <c r="NQ302" s="178"/>
      <c r="NR302" s="178"/>
      <c r="NS302" s="178"/>
      <c r="NT302" s="178"/>
      <c r="NU302" s="178"/>
      <c r="NV302" s="178"/>
      <c r="NW302" s="178"/>
      <c r="NX302" s="178"/>
      <c r="NY302" s="178"/>
      <c r="NZ302" s="178"/>
      <c r="OA302" s="178"/>
      <c r="OB302" s="178"/>
      <c r="OC302" s="178"/>
      <c r="OD302" s="178"/>
      <c r="OE302" s="178"/>
      <c r="OF302" s="178"/>
      <c r="OG302" s="178"/>
      <c r="OH302" s="178"/>
      <c r="OI302" s="178"/>
      <c r="OJ302" s="178"/>
      <c r="OK302" s="178"/>
      <c r="OL302" s="178"/>
      <c r="OM302" s="178"/>
      <c r="ON302" s="178"/>
      <c r="OO302" s="178"/>
      <c r="OP302" s="178"/>
      <c r="OQ302" s="178"/>
      <c r="OR302" s="178"/>
      <c r="OS302" s="178"/>
      <c r="OT302" s="178"/>
      <c r="OU302" s="178"/>
      <c r="OV302" s="178"/>
      <c r="OW302" s="178"/>
      <c r="OX302" s="178"/>
      <c r="OY302" s="178"/>
      <c r="OZ302" s="178"/>
      <c r="PA302" s="178"/>
      <c r="PB302" s="178"/>
      <c r="PC302" s="178"/>
      <c r="PD302" s="178"/>
      <c r="PE302" s="178"/>
      <c r="PF302" s="178"/>
      <c r="PG302" s="178"/>
      <c r="PH302" s="178"/>
      <c r="PI302" s="178"/>
      <c r="PJ302" s="178"/>
      <c r="PK302" s="178"/>
      <c r="PL302" s="178"/>
      <c r="PM302" s="178"/>
      <c r="PN302" s="178"/>
      <c r="PO302" s="178"/>
      <c r="PP302" s="178"/>
      <c r="PQ302" s="178"/>
      <c r="PR302" s="178"/>
      <c r="PS302" s="178"/>
      <c r="PT302" s="178"/>
      <c r="PU302" s="178"/>
      <c r="PV302" s="178"/>
      <c r="PW302" s="178"/>
      <c r="PX302" s="178"/>
      <c r="PY302" s="178"/>
      <c r="PZ302" s="178"/>
      <c r="QA302" s="178"/>
      <c r="QB302" s="178"/>
      <c r="QC302" s="178"/>
      <c r="QD302" s="178"/>
      <c r="QE302" s="178"/>
      <c r="QF302" s="178"/>
      <c r="QG302" s="178"/>
      <c r="QH302" s="178"/>
      <c r="QI302" s="178"/>
      <c r="QJ302" s="178"/>
      <c r="QK302" s="178"/>
      <c r="QL302" s="178"/>
      <c r="QM302" s="178"/>
      <c r="QN302" s="178"/>
      <c r="QO302" s="178"/>
      <c r="QP302" s="178"/>
      <c r="QQ302" s="178"/>
      <c r="QR302" s="178"/>
      <c r="QS302" s="178"/>
      <c r="QT302" s="178"/>
      <c r="QU302" s="178"/>
      <c r="QV302" s="178"/>
      <c r="QW302" s="178"/>
      <c r="QX302" s="178"/>
      <c r="QY302" s="178"/>
      <c r="QZ302" s="178"/>
      <c r="RA302" s="178"/>
      <c r="RB302" s="178"/>
      <c r="RC302" s="178"/>
      <c r="RD302" s="178"/>
      <c r="RE302" s="178"/>
      <c r="RF302" s="178"/>
      <c r="RG302" s="178"/>
      <c r="RH302" s="178"/>
      <c r="RI302" s="178"/>
      <c r="RJ302" s="178"/>
      <c r="RK302" s="178"/>
      <c r="RL302" s="178"/>
      <c r="RM302" s="178"/>
      <c r="RN302" s="178"/>
      <c r="RO302" s="178"/>
      <c r="RP302" s="178"/>
      <c r="RQ302" s="178"/>
      <c r="RR302" s="178"/>
      <c r="RS302" s="178"/>
      <c r="RT302" s="178"/>
      <c r="RU302" s="178"/>
      <c r="RV302" s="178"/>
      <c r="RW302" s="178"/>
      <c r="RX302" s="178"/>
      <c r="RY302" s="178"/>
      <c r="RZ302" s="178"/>
      <c r="SA302" s="178"/>
      <c r="SB302" s="178"/>
      <c r="SC302" s="178"/>
      <c r="SD302" s="178"/>
      <c r="SE302" s="178"/>
      <c r="SF302" s="178"/>
      <c r="SG302" s="178"/>
      <c r="SH302" s="178"/>
      <c r="SI302" s="178"/>
      <c r="SJ302" s="178"/>
      <c r="SK302" s="178"/>
      <c r="SL302" s="178"/>
      <c r="SM302" s="178"/>
      <c r="SN302" s="178"/>
      <c r="SO302" s="178"/>
      <c r="SP302" s="178"/>
      <c r="SQ302" s="178"/>
      <c r="SR302" s="178"/>
      <c r="SS302" s="178"/>
      <c r="ST302" s="178"/>
      <c r="SU302" s="178"/>
      <c r="SV302" s="178"/>
      <c r="SW302" s="178"/>
      <c r="SX302" s="178"/>
      <c r="SY302" s="178"/>
      <c r="SZ302" s="178"/>
      <c r="TA302" s="178"/>
      <c r="TB302" s="178"/>
      <c r="TC302" s="178"/>
      <c r="TD302" s="178"/>
      <c r="TE302" s="178"/>
      <c r="TF302" s="178"/>
      <c r="TG302" s="178"/>
      <c r="TH302" s="178"/>
      <c r="TI302" s="178"/>
      <c r="TJ302" s="178"/>
      <c r="TK302" s="178"/>
      <c r="TL302" s="178"/>
      <c r="TM302" s="178"/>
      <c r="TN302" s="178"/>
      <c r="TO302" s="178"/>
      <c r="TP302" s="178"/>
      <c r="TQ302" s="178"/>
      <c r="TR302" s="178"/>
      <c r="TS302" s="178"/>
      <c r="TT302" s="178"/>
      <c r="TU302" s="178"/>
      <c r="TV302" s="178"/>
      <c r="TW302" s="178"/>
      <c r="TX302" s="178"/>
      <c r="TY302" s="178"/>
      <c r="TZ302" s="178"/>
      <c r="UA302" s="178"/>
      <c r="UB302" s="178"/>
      <c r="UC302" s="178"/>
      <c r="UD302" s="178"/>
      <c r="UE302" s="178"/>
      <c r="UF302" s="178"/>
      <c r="UG302" s="178"/>
      <c r="UH302" s="178"/>
      <c r="UI302" s="178"/>
      <c r="UJ302" s="178"/>
      <c r="UK302" s="178"/>
      <c r="UL302" s="178"/>
      <c r="UM302" s="178"/>
      <c r="UN302" s="178"/>
      <c r="UO302" s="178"/>
      <c r="UP302" s="178"/>
      <c r="UQ302" s="178"/>
      <c r="UR302" s="178"/>
      <c r="US302" s="178"/>
      <c r="UT302" s="178"/>
      <c r="UU302" s="178"/>
      <c r="UV302" s="178"/>
      <c r="UW302" s="178"/>
      <c r="UX302" s="178"/>
      <c r="UY302" s="178"/>
      <c r="UZ302" s="178"/>
      <c r="VA302" s="178"/>
      <c r="VB302" s="178"/>
      <c r="VC302" s="178"/>
      <c r="VD302" s="178"/>
      <c r="VE302" s="178"/>
      <c r="VF302" s="178"/>
      <c r="VG302" s="178"/>
      <c r="VH302" s="178"/>
      <c r="VI302" s="178"/>
      <c r="VJ302" s="178"/>
      <c r="VK302" s="178"/>
      <c r="VL302" s="178"/>
      <c r="VM302" s="178"/>
      <c r="VN302" s="178"/>
      <c r="VO302" s="178"/>
      <c r="VP302" s="178"/>
      <c r="VQ302" s="178"/>
      <c r="VR302" s="178"/>
      <c r="VS302" s="178"/>
      <c r="VT302" s="178"/>
      <c r="VU302" s="178"/>
      <c r="VV302" s="178"/>
      <c r="VW302" s="178"/>
      <c r="VX302" s="178"/>
      <c r="VY302" s="178"/>
      <c r="VZ302" s="178"/>
      <c r="WA302" s="178"/>
      <c r="WB302" s="178"/>
      <c r="WC302" s="178"/>
      <c r="WD302" s="178"/>
      <c r="WE302" s="178"/>
      <c r="WF302" s="178"/>
      <c r="WG302" s="178"/>
      <c r="WH302" s="178"/>
      <c r="WI302" s="178"/>
      <c r="WJ302" s="178"/>
      <c r="WK302" s="178"/>
      <c r="WL302" s="178"/>
      <c r="WM302" s="178"/>
      <c r="WN302" s="178"/>
      <c r="WO302" s="178"/>
      <c r="WP302" s="178"/>
      <c r="WQ302" s="178"/>
      <c r="WR302" s="178"/>
      <c r="WS302" s="178"/>
      <c r="WT302" s="178"/>
      <c r="WU302" s="178"/>
      <c r="WV302" s="178"/>
      <c r="WW302" s="178"/>
      <c r="WX302" s="178"/>
      <c r="WY302" s="178"/>
      <c r="WZ302" s="178"/>
      <c r="XA302" s="178"/>
      <c r="XB302" s="178"/>
      <c r="XC302" s="178"/>
      <c r="XD302" s="178"/>
      <c r="XE302" s="178"/>
      <c r="XF302" s="178"/>
      <c r="XG302" s="178"/>
      <c r="XH302" s="178"/>
      <c r="XI302" s="178"/>
      <c r="XJ302" s="178"/>
      <c r="XK302" s="178"/>
      <c r="XL302" s="178"/>
      <c r="XM302" s="178"/>
      <c r="XN302" s="178"/>
      <c r="XO302" s="178"/>
      <c r="XP302" s="178"/>
      <c r="XQ302" s="178"/>
      <c r="XR302" s="178"/>
      <c r="XS302" s="178"/>
      <c r="XT302" s="178"/>
      <c r="XU302" s="178"/>
      <c r="XV302" s="178"/>
      <c r="XW302" s="178"/>
      <c r="XX302" s="178"/>
      <c r="XY302" s="178"/>
      <c r="XZ302" s="178"/>
      <c r="YA302" s="178"/>
      <c r="YB302" s="178"/>
      <c r="YC302" s="178"/>
      <c r="YD302" s="178"/>
      <c r="YE302" s="178"/>
      <c r="YF302" s="178"/>
      <c r="YG302" s="178"/>
      <c r="YH302" s="178"/>
      <c r="YI302" s="178"/>
      <c r="YJ302" s="178"/>
      <c r="YK302" s="178"/>
      <c r="YL302" s="178"/>
      <c r="YM302" s="178"/>
      <c r="YN302" s="178"/>
      <c r="YO302" s="178"/>
      <c r="YP302" s="178"/>
      <c r="YQ302" s="178"/>
      <c r="YR302" s="178"/>
      <c r="YS302" s="178"/>
      <c r="YT302" s="178"/>
      <c r="YU302" s="178"/>
      <c r="YV302" s="178"/>
      <c r="YW302" s="178"/>
      <c r="YX302" s="178"/>
      <c r="YY302" s="178"/>
      <c r="YZ302" s="178"/>
      <c r="ZA302" s="178"/>
      <c r="ZB302" s="178"/>
      <c r="ZC302" s="178"/>
      <c r="ZD302" s="178"/>
      <c r="ZE302" s="178"/>
      <c r="ZF302" s="178"/>
      <c r="ZG302" s="178"/>
      <c r="ZH302" s="178"/>
    </row>
    <row r="303" s="178" customFormat="1" customHeight="1" spans="1:132">
      <c r="A303" s="290" t="s">
        <v>917</v>
      </c>
      <c r="B303" s="109" t="s">
        <v>918</v>
      </c>
      <c r="C303" s="1369" t="s">
        <v>842</v>
      </c>
      <c r="D303" s="1361">
        <f t="shared" si="38"/>
        <v>45</v>
      </c>
      <c r="E303" s="1367">
        <v>-21</v>
      </c>
      <c r="F303" s="1371">
        <f t="shared" si="39"/>
        <v>24</v>
      </c>
      <c r="G303" s="1427">
        <f t="shared" si="40"/>
        <v>24</v>
      </c>
      <c r="H303" s="1428">
        <v>433</v>
      </c>
      <c r="I303" s="1430"/>
      <c r="J303" s="1393">
        <f t="shared" si="41"/>
        <v>0</v>
      </c>
      <c r="K303" s="1431">
        <f t="shared" si="42"/>
        <v>0</v>
      </c>
      <c r="L303" s="152"/>
      <c r="M303" s="152"/>
      <c r="N303" s="152"/>
      <c r="O303" s="152"/>
      <c r="P303" s="152"/>
      <c r="Q303" s="152"/>
      <c r="R303" s="152"/>
      <c r="S303" s="152"/>
      <c r="T303" s="152"/>
      <c r="U303" s="152"/>
      <c r="V303" s="1432"/>
      <c r="W303" s="1432"/>
      <c r="X303" s="1432"/>
      <c r="Y303" s="1432"/>
      <c r="Z303" s="1434"/>
      <c r="AA303" s="1432"/>
      <c r="AB303" s="1432"/>
      <c r="AC303" s="1432"/>
      <c r="AD303" s="1432"/>
      <c r="AE303" s="1432"/>
      <c r="AF303" s="1432"/>
      <c r="AG303" s="1338"/>
      <c r="AH303" s="178">
        <v>408</v>
      </c>
      <c r="AI303" s="1339"/>
      <c r="AJ303" s="1339"/>
      <c r="AK303" s="178">
        <v>1</v>
      </c>
      <c r="AL303" s="1339"/>
      <c r="CR303" s="1340"/>
      <c r="EB303" s="47"/>
    </row>
    <row r="304" s="178" customFormat="1" customHeight="1" spans="1:132">
      <c r="A304" s="290" t="s">
        <v>919</v>
      </c>
      <c r="B304" s="109" t="s">
        <v>920</v>
      </c>
      <c r="C304" s="1369" t="s">
        <v>921</v>
      </c>
      <c r="D304" s="1361">
        <f t="shared" si="38"/>
        <v>-40</v>
      </c>
      <c r="E304" s="1367">
        <v>24</v>
      </c>
      <c r="F304" s="1371">
        <f t="shared" si="39"/>
        <v>-16</v>
      </c>
      <c r="G304" s="1427">
        <f t="shared" si="40"/>
        <v>-16</v>
      </c>
      <c r="H304" s="1428">
        <v>625</v>
      </c>
      <c r="I304" s="1430"/>
      <c r="J304" s="1393">
        <f t="shared" si="41"/>
        <v>0</v>
      </c>
      <c r="K304" s="1431">
        <f t="shared" si="42"/>
        <v>0</v>
      </c>
      <c r="L304" s="152"/>
      <c r="M304" s="152"/>
      <c r="N304" s="152"/>
      <c r="O304" s="152"/>
      <c r="P304" s="152"/>
      <c r="Q304" s="152"/>
      <c r="R304" s="152"/>
      <c r="S304" s="152"/>
      <c r="T304" s="152"/>
      <c r="U304" s="152"/>
      <c r="V304" s="1432"/>
      <c r="W304" s="1432"/>
      <c r="X304" s="1432"/>
      <c r="Y304" s="1432"/>
      <c r="Z304" s="1434"/>
      <c r="AA304" s="1432"/>
      <c r="AB304" s="1432"/>
      <c r="AC304" s="1432"/>
      <c r="AD304" s="1432"/>
      <c r="AE304" s="1432"/>
      <c r="AF304" s="1432"/>
      <c r="AG304" s="1338"/>
      <c r="AH304" s="178">
        <v>640</v>
      </c>
      <c r="AI304" s="1339"/>
      <c r="AJ304" s="1339"/>
      <c r="AK304" s="178">
        <v>1</v>
      </c>
      <c r="AL304" s="1339"/>
      <c r="CR304" s="1340"/>
      <c r="EB304" s="47"/>
    </row>
    <row r="305" s="178" customFormat="1" customHeight="1" spans="1:132">
      <c r="A305" s="290" t="s">
        <v>922</v>
      </c>
      <c r="B305" s="109" t="s">
        <v>923</v>
      </c>
      <c r="C305" s="1369" t="s">
        <v>924</v>
      </c>
      <c r="D305" s="1361">
        <f t="shared" si="38"/>
        <v>-7</v>
      </c>
      <c r="E305" s="1367">
        <v>7</v>
      </c>
      <c r="F305" s="1371">
        <f t="shared" si="39"/>
        <v>0</v>
      </c>
      <c r="G305" s="1427">
        <f t="shared" si="40"/>
        <v>0</v>
      </c>
      <c r="H305" s="1428">
        <v>309</v>
      </c>
      <c r="I305" s="1430"/>
      <c r="J305" s="1393">
        <f t="shared" si="41"/>
        <v>0</v>
      </c>
      <c r="K305" s="1431">
        <f t="shared" si="42"/>
        <v>0</v>
      </c>
      <c r="L305" s="152"/>
      <c r="M305" s="152"/>
      <c r="N305" s="152"/>
      <c r="O305" s="152"/>
      <c r="P305" s="152"/>
      <c r="Q305" s="152"/>
      <c r="R305" s="152"/>
      <c r="S305" s="152"/>
      <c r="T305" s="152"/>
      <c r="U305" s="152"/>
      <c r="V305" s="1432"/>
      <c r="W305" s="1432"/>
      <c r="X305" s="1432"/>
      <c r="Y305" s="1432"/>
      <c r="Z305" s="1434"/>
      <c r="AA305" s="1432"/>
      <c r="AB305" s="1432"/>
      <c r="AC305" s="1432"/>
      <c r="AD305" s="1432"/>
      <c r="AE305" s="1432"/>
      <c r="AF305" s="1432"/>
      <c r="AG305" s="1338"/>
      <c r="AH305" s="178">
        <v>308</v>
      </c>
      <c r="AI305" s="1339"/>
      <c r="AJ305" s="1339"/>
      <c r="AK305" s="178">
        <v>1</v>
      </c>
      <c r="AL305" s="1339"/>
      <c r="CR305" s="1340"/>
      <c r="EB305" s="47"/>
    </row>
    <row r="306" s="178" customFormat="1" customHeight="1" spans="1:132">
      <c r="A306" s="290" t="s">
        <v>925</v>
      </c>
      <c r="B306" s="109" t="s">
        <v>926</v>
      </c>
      <c r="C306" s="1369" t="s">
        <v>927</v>
      </c>
      <c r="D306" s="1361">
        <f t="shared" si="38"/>
        <v>-12</v>
      </c>
      <c r="E306" s="1367">
        <v>4</v>
      </c>
      <c r="F306" s="1371">
        <f t="shared" si="39"/>
        <v>-8</v>
      </c>
      <c r="G306" s="1427">
        <f t="shared" si="40"/>
        <v>-8</v>
      </c>
      <c r="H306" s="1428">
        <v>965</v>
      </c>
      <c r="I306" s="1430"/>
      <c r="J306" s="1393">
        <f t="shared" si="41"/>
        <v>0</v>
      </c>
      <c r="K306" s="1431">
        <f t="shared" si="42"/>
        <v>0</v>
      </c>
      <c r="L306" s="152"/>
      <c r="M306" s="152"/>
      <c r="N306" s="152"/>
      <c r="O306" s="152"/>
      <c r="P306" s="152"/>
      <c r="Q306" s="152"/>
      <c r="R306" s="152"/>
      <c r="S306" s="152"/>
      <c r="T306" s="152"/>
      <c r="U306" s="152"/>
      <c r="V306" s="1432"/>
      <c r="W306" s="1432"/>
      <c r="X306" s="1432"/>
      <c r="Y306" s="1432"/>
      <c r="Z306" s="1434"/>
      <c r="AA306" s="1432"/>
      <c r="AB306" s="1432"/>
      <c r="AC306" s="1432"/>
      <c r="AD306" s="1432"/>
      <c r="AE306" s="1432"/>
      <c r="AF306" s="1432"/>
      <c r="AG306" s="1338"/>
      <c r="AH306" s="178">
        <v>756</v>
      </c>
      <c r="AI306" s="1339"/>
      <c r="AJ306" s="1339"/>
      <c r="AK306" s="178">
        <v>1</v>
      </c>
      <c r="AL306" s="1339"/>
      <c r="AM306" s="178">
        <v>96</v>
      </c>
      <c r="AW306" s="178">
        <v>120</v>
      </c>
      <c r="CR306" s="1340"/>
      <c r="EB306" s="47"/>
    </row>
    <row r="307" s="178" customFormat="1" customHeight="1" spans="1:132">
      <c r="A307" s="290" t="s">
        <v>928</v>
      </c>
      <c r="B307" s="109" t="s">
        <v>929</v>
      </c>
      <c r="C307" s="1369" t="s">
        <v>930</v>
      </c>
      <c r="D307" s="1361">
        <f t="shared" si="38"/>
        <v>0</v>
      </c>
      <c r="E307" s="1367">
        <v>0</v>
      </c>
      <c r="F307" s="1371">
        <f t="shared" si="39"/>
        <v>0</v>
      </c>
      <c r="G307" s="1427">
        <f t="shared" si="40"/>
        <v>0</v>
      </c>
      <c r="H307" s="1428">
        <v>697</v>
      </c>
      <c r="I307" s="1430"/>
      <c r="J307" s="1393">
        <f t="shared" si="41"/>
        <v>0</v>
      </c>
      <c r="K307" s="1431">
        <f t="shared" si="42"/>
        <v>0</v>
      </c>
      <c r="L307" s="152"/>
      <c r="M307" s="152"/>
      <c r="N307" s="152"/>
      <c r="O307" s="152"/>
      <c r="P307" s="152"/>
      <c r="Q307" s="152"/>
      <c r="R307" s="152"/>
      <c r="S307" s="152"/>
      <c r="T307" s="152"/>
      <c r="U307" s="152"/>
      <c r="V307" s="1432"/>
      <c r="W307" s="1432"/>
      <c r="X307" s="1432"/>
      <c r="Y307" s="1432"/>
      <c r="Z307" s="1434"/>
      <c r="AA307" s="1432"/>
      <c r="AB307" s="1432"/>
      <c r="AC307" s="1432"/>
      <c r="AD307" s="1432"/>
      <c r="AE307" s="1432"/>
      <c r="AF307" s="1432"/>
      <c r="AG307" s="1338"/>
      <c r="AH307" s="178">
        <v>144</v>
      </c>
      <c r="AI307" s="1339"/>
      <c r="AJ307" s="1339"/>
      <c r="AK307" s="178">
        <v>1</v>
      </c>
      <c r="AL307" s="1339"/>
      <c r="AM307" s="178">
        <v>32</v>
      </c>
      <c r="AW307" s="178">
        <v>520</v>
      </c>
      <c r="CR307" s="1340"/>
      <c r="EB307" s="47"/>
    </row>
    <row r="308" s="178" customFormat="1" customHeight="1" spans="1:132">
      <c r="A308" s="290" t="s">
        <v>931</v>
      </c>
      <c r="B308" s="109" t="s">
        <v>932</v>
      </c>
      <c r="C308" s="1369" t="s">
        <v>933</v>
      </c>
      <c r="D308" s="1361">
        <f t="shared" si="38"/>
        <v>-5</v>
      </c>
      <c r="E308" s="1367">
        <v>5</v>
      </c>
      <c r="F308" s="1371">
        <f t="shared" si="39"/>
        <v>0</v>
      </c>
      <c r="G308" s="1427">
        <f t="shared" si="40"/>
        <v>0</v>
      </c>
      <c r="H308" s="1428">
        <v>1047</v>
      </c>
      <c r="I308" s="1430"/>
      <c r="J308" s="1393">
        <f t="shared" si="41"/>
        <v>0</v>
      </c>
      <c r="K308" s="1431">
        <f t="shared" si="42"/>
        <v>0</v>
      </c>
      <c r="L308" s="152"/>
      <c r="M308" s="152"/>
      <c r="N308" s="152"/>
      <c r="O308" s="152"/>
      <c r="P308" s="152"/>
      <c r="Q308" s="152"/>
      <c r="R308" s="152"/>
      <c r="S308" s="152"/>
      <c r="T308" s="152"/>
      <c r="U308" s="152"/>
      <c r="V308" s="1432"/>
      <c r="W308" s="1432"/>
      <c r="X308" s="1432"/>
      <c r="Y308" s="1432"/>
      <c r="Z308" s="1434"/>
      <c r="AA308" s="1432"/>
      <c r="AB308" s="1432"/>
      <c r="AC308" s="1432"/>
      <c r="AD308" s="1432"/>
      <c r="AE308" s="1432"/>
      <c r="AF308" s="1432"/>
      <c r="AG308" s="1338"/>
      <c r="AH308" s="178">
        <v>144</v>
      </c>
      <c r="AI308" s="1339"/>
      <c r="AJ308" s="1339"/>
      <c r="AK308" s="178">
        <v>1</v>
      </c>
      <c r="AL308" s="1339"/>
      <c r="AM308" s="178">
        <v>32</v>
      </c>
      <c r="AW308" s="178">
        <v>720</v>
      </c>
      <c r="BJ308" s="178">
        <v>150</v>
      </c>
      <c r="CR308" s="1340"/>
      <c r="EB308" s="47"/>
    </row>
    <row r="309" s="46" customFormat="1" customHeight="1" spans="1:132">
      <c r="A309" s="291" t="s">
        <v>934</v>
      </c>
      <c r="B309" s="109" t="s">
        <v>393</v>
      </c>
      <c r="C309" s="1370" t="s">
        <v>935</v>
      </c>
      <c r="D309" s="1361">
        <f t="shared" si="38"/>
        <v>-48</v>
      </c>
      <c r="E309" s="1367">
        <v>245</v>
      </c>
      <c r="F309" s="1371">
        <f t="shared" si="39"/>
        <v>197</v>
      </c>
      <c r="G309" s="1427">
        <f t="shared" si="40"/>
        <v>197</v>
      </c>
      <c r="H309" s="1393">
        <v>236</v>
      </c>
      <c r="I309" s="1425">
        <v>371</v>
      </c>
      <c r="J309" s="1393">
        <f t="shared" si="41"/>
        <v>0</v>
      </c>
      <c r="K309" s="1431">
        <f t="shared" si="42"/>
        <v>0</v>
      </c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439"/>
      <c r="W309" s="1439"/>
      <c r="X309" s="1439"/>
      <c r="Y309" s="1439"/>
      <c r="Z309" s="1402"/>
      <c r="AA309" s="1439"/>
      <c r="AB309" s="1439"/>
      <c r="AC309" s="1439"/>
      <c r="AD309" s="1439"/>
      <c r="AE309" s="1439"/>
      <c r="AF309" s="1439"/>
      <c r="AG309" s="1408"/>
      <c r="AI309" s="49"/>
      <c r="AJ309" s="49"/>
      <c r="AL309" s="49"/>
      <c r="AP309" s="46">
        <v>96</v>
      </c>
      <c r="AS309" s="46">
        <v>2</v>
      </c>
      <c r="AZ309" s="46">
        <v>120</v>
      </c>
      <c r="BL309" s="46">
        <v>144</v>
      </c>
      <c r="CR309" s="1415"/>
      <c r="DP309" s="46">
        <v>48</v>
      </c>
      <c r="EB309" s="47"/>
    </row>
    <row r="310" s="178" customFormat="1" customHeight="1" spans="1:132">
      <c r="A310" s="290" t="s">
        <v>936</v>
      </c>
      <c r="B310" s="112" t="s">
        <v>937</v>
      </c>
      <c r="C310" s="1373" t="s">
        <v>938</v>
      </c>
      <c r="D310" s="1361">
        <f t="shared" si="38"/>
        <v>-151</v>
      </c>
      <c r="E310" s="1367">
        <v>1098</v>
      </c>
      <c r="F310" s="1371">
        <f t="shared" si="39"/>
        <v>947</v>
      </c>
      <c r="G310" s="1427">
        <f t="shared" si="40"/>
        <v>947</v>
      </c>
      <c r="H310" s="1393"/>
      <c r="I310" s="1430">
        <v>1578</v>
      </c>
      <c r="J310" s="1393">
        <f t="shared" si="41"/>
        <v>0</v>
      </c>
      <c r="K310" s="1431">
        <f t="shared" si="42"/>
        <v>0</v>
      </c>
      <c r="L310" s="152"/>
      <c r="M310" s="152"/>
      <c r="N310" s="152"/>
      <c r="O310" s="152"/>
      <c r="P310" s="152"/>
      <c r="Q310" s="152"/>
      <c r="R310" s="152"/>
      <c r="S310" s="152"/>
      <c r="T310" s="152"/>
      <c r="U310" s="152"/>
      <c r="V310" s="1432"/>
      <c r="W310" s="1432"/>
      <c r="X310" s="1432"/>
      <c r="Y310" s="1432"/>
      <c r="Z310" s="1434"/>
      <c r="AA310" s="1432"/>
      <c r="AB310" s="1432"/>
      <c r="AC310" s="1432"/>
      <c r="AD310" s="1432"/>
      <c r="AE310" s="1432"/>
      <c r="AF310" s="1432"/>
      <c r="AG310" s="1338"/>
      <c r="AH310" s="178">
        <v>28</v>
      </c>
      <c r="AI310" s="1339">
        <v>58</v>
      </c>
      <c r="AJ310" s="1339"/>
      <c r="AL310" s="1339"/>
      <c r="AN310" s="178">
        <v>346</v>
      </c>
      <c r="AP310" s="1411"/>
      <c r="AW310" s="178">
        <v>28</v>
      </c>
      <c r="BF310" s="178">
        <v>5</v>
      </c>
      <c r="BM310" s="178">
        <v>50</v>
      </c>
      <c r="BU310" s="178">
        <v>60</v>
      </c>
      <c r="CP310" s="178">
        <v>16</v>
      </c>
      <c r="CQ310" s="178">
        <v>20</v>
      </c>
      <c r="CR310" s="1340"/>
      <c r="DF310" s="178">
        <v>20</v>
      </c>
      <c r="EB310" s="47"/>
    </row>
    <row r="311" s="178" customFormat="1" customHeight="1" spans="1:132">
      <c r="A311" s="290" t="s">
        <v>939</v>
      </c>
      <c r="B311" s="112" t="s">
        <v>940</v>
      </c>
      <c r="C311" s="1369"/>
      <c r="D311" s="1361">
        <f t="shared" ref="D299:D362" si="43">F311-E311</f>
        <v>0</v>
      </c>
      <c r="E311" s="1367">
        <v>0</v>
      </c>
      <c r="F311" s="1371">
        <f t="shared" ref="F299:F362" si="44">(H311+I311+J311+K311)-SUM(AG311:ZH311)</f>
        <v>0</v>
      </c>
      <c r="G311" s="1427">
        <f t="shared" ref="G299:G362" si="45">(H311+I311+K311)-SUM(AG311:ZH311)</f>
        <v>0</v>
      </c>
      <c r="H311" s="35"/>
      <c r="I311" s="1430"/>
      <c r="J311" s="1393">
        <f t="shared" ref="J283:J344" si="46">SUM(L311:U311)</f>
        <v>0</v>
      </c>
      <c r="K311" s="1431">
        <f t="shared" ref="K299:K362" si="47">SUM(V311:AF311)</f>
        <v>0</v>
      </c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432"/>
      <c r="W311" s="1432"/>
      <c r="X311" s="1432"/>
      <c r="Y311" s="1432"/>
      <c r="Z311" s="1434"/>
      <c r="AA311" s="1432"/>
      <c r="AB311" s="1432"/>
      <c r="AC311" s="1432"/>
      <c r="AD311" s="1432"/>
      <c r="AE311" s="1432"/>
      <c r="AF311" s="1432"/>
      <c r="AG311" s="1338"/>
      <c r="AH311" s="46"/>
      <c r="AI311" s="1339"/>
      <c r="AJ311" s="1339"/>
      <c r="AL311" s="1339"/>
      <c r="AP311" s="46"/>
      <c r="CR311" s="1340"/>
      <c r="EB311" s="47"/>
    </row>
    <row r="312" s="178" customFormat="1" customHeight="1" spans="1:132">
      <c r="A312" s="290" t="s">
        <v>941</v>
      </c>
      <c r="B312" s="112" t="s">
        <v>942</v>
      </c>
      <c r="C312" s="1373" t="s">
        <v>943</v>
      </c>
      <c r="D312" s="1361">
        <f t="shared" si="43"/>
        <v>0</v>
      </c>
      <c r="E312" s="1367">
        <v>1516</v>
      </c>
      <c r="F312" s="1371">
        <f t="shared" si="44"/>
        <v>1516</v>
      </c>
      <c r="G312" s="1427">
        <f t="shared" si="45"/>
        <v>1516</v>
      </c>
      <c r="H312" s="35"/>
      <c r="I312" s="1430">
        <v>1566</v>
      </c>
      <c r="J312" s="1393">
        <f t="shared" si="46"/>
        <v>0</v>
      </c>
      <c r="K312" s="1431">
        <f t="shared" si="47"/>
        <v>0</v>
      </c>
      <c r="L312" s="152"/>
      <c r="M312" s="152"/>
      <c r="N312" s="152"/>
      <c r="O312" s="152"/>
      <c r="P312" s="152"/>
      <c r="Q312" s="152"/>
      <c r="R312" s="152"/>
      <c r="S312" s="152"/>
      <c r="T312" s="152"/>
      <c r="U312" s="152"/>
      <c r="V312" s="1432"/>
      <c r="W312" s="1432"/>
      <c r="X312" s="1432"/>
      <c r="Y312" s="1432"/>
      <c r="Z312" s="1434"/>
      <c r="AA312" s="1432"/>
      <c r="AB312" s="1432"/>
      <c r="AC312" s="1432"/>
      <c r="AD312" s="1432"/>
      <c r="AE312" s="1432"/>
      <c r="AF312" s="1432"/>
      <c r="AG312" s="1338"/>
      <c r="AH312" s="46"/>
      <c r="AI312" s="1339"/>
      <c r="AJ312" s="1339"/>
      <c r="AL312" s="1339"/>
      <c r="AP312" s="46"/>
      <c r="AW312" s="178">
        <v>50</v>
      </c>
      <c r="CR312" s="1340"/>
      <c r="EB312" s="47"/>
    </row>
    <row r="313" s="178" customFormat="1" customHeight="1" spans="1:132">
      <c r="A313" s="290" t="s">
        <v>944</v>
      </c>
      <c r="B313" s="112" t="s">
        <v>945</v>
      </c>
      <c r="C313" s="1370"/>
      <c r="D313" s="1361">
        <f t="shared" si="43"/>
        <v>0</v>
      </c>
      <c r="E313" s="1367">
        <v>0</v>
      </c>
      <c r="F313" s="1371">
        <f t="shared" si="44"/>
        <v>0</v>
      </c>
      <c r="G313" s="1427">
        <f t="shared" si="45"/>
        <v>0</v>
      </c>
      <c r="H313" s="35"/>
      <c r="I313" s="1430"/>
      <c r="J313" s="1393">
        <f t="shared" si="46"/>
        <v>0</v>
      </c>
      <c r="K313" s="1431">
        <f t="shared" si="47"/>
        <v>0</v>
      </c>
      <c r="L313" s="152"/>
      <c r="M313" s="152"/>
      <c r="N313" s="152"/>
      <c r="O313" s="152"/>
      <c r="P313" s="152"/>
      <c r="Q313" s="152"/>
      <c r="R313" s="152"/>
      <c r="S313" s="152"/>
      <c r="T313" s="152"/>
      <c r="U313" s="152"/>
      <c r="V313" s="1432"/>
      <c r="W313" s="1432"/>
      <c r="X313" s="1432"/>
      <c r="Y313" s="1432"/>
      <c r="Z313" s="1434"/>
      <c r="AA313" s="1432"/>
      <c r="AB313" s="1432"/>
      <c r="AC313" s="1432"/>
      <c r="AD313" s="1432"/>
      <c r="AE313" s="1432"/>
      <c r="AF313" s="1432"/>
      <c r="AG313" s="1338"/>
      <c r="AH313" s="46"/>
      <c r="AI313" s="1339"/>
      <c r="AJ313" s="1339"/>
      <c r="AL313" s="1339"/>
      <c r="AP313" s="46"/>
      <c r="CR313" s="1340"/>
      <c r="EB313" s="47"/>
    </row>
    <row r="314" s="178" customFormat="1" customHeight="1" spans="1:132">
      <c r="A314" s="290" t="s">
        <v>946</v>
      </c>
      <c r="B314" s="112" t="s">
        <v>947</v>
      </c>
      <c r="C314" s="1373" t="s">
        <v>948</v>
      </c>
      <c r="D314" s="1361">
        <f t="shared" si="43"/>
        <v>-32</v>
      </c>
      <c r="E314" s="1367">
        <v>8</v>
      </c>
      <c r="F314" s="1371">
        <f t="shared" si="44"/>
        <v>-24</v>
      </c>
      <c r="G314" s="1427">
        <f t="shared" si="45"/>
        <v>-24</v>
      </c>
      <c r="H314" s="35"/>
      <c r="I314" s="1430">
        <v>8</v>
      </c>
      <c r="J314" s="1393">
        <f t="shared" si="46"/>
        <v>0</v>
      </c>
      <c r="K314" s="1431">
        <f t="shared" si="47"/>
        <v>0</v>
      </c>
      <c r="L314" s="152"/>
      <c r="M314" s="152"/>
      <c r="N314" s="152"/>
      <c r="O314" s="152"/>
      <c r="P314" s="152"/>
      <c r="Q314" s="152"/>
      <c r="R314" s="152"/>
      <c r="S314" s="152"/>
      <c r="T314" s="152"/>
      <c r="U314" s="152"/>
      <c r="V314" s="1432"/>
      <c r="W314" s="1432"/>
      <c r="X314" s="1432"/>
      <c r="Y314" s="1432"/>
      <c r="Z314" s="1434"/>
      <c r="AA314" s="1432"/>
      <c r="AB314" s="1432"/>
      <c r="AC314" s="1432"/>
      <c r="AD314" s="1432"/>
      <c r="AE314" s="1432"/>
      <c r="AF314" s="1432"/>
      <c r="AG314" s="1338"/>
      <c r="AH314" s="46">
        <v>32</v>
      </c>
      <c r="AI314" s="1339"/>
      <c r="AJ314" s="1339"/>
      <c r="AL314" s="1339"/>
      <c r="AP314" s="46"/>
      <c r="CR314" s="1340"/>
      <c r="EB314" s="47"/>
    </row>
    <row r="315" s="178" customFormat="1" customHeight="1" spans="1:132">
      <c r="A315" s="290" t="s">
        <v>949</v>
      </c>
      <c r="B315" s="112" t="s">
        <v>950</v>
      </c>
      <c r="C315" s="1373" t="s">
        <v>951</v>
      </c>
      <c r="D315" s="1361">
        <f t="shared" si="43"/>
        <v>0</v>
      </c>
      <c r="E315" s="1367">
        <v>0</v>
      </c>
      <c r="F315" s="1371">
        <f t="shared" si="44"/>
        <v>0</v>
      </c>
      <c r="G315" s="1427">
        <f t="shared" si="45"/>
        <v>0</v>
      </c>
      <c r="H315" s="1393"/>
      <c r="I315" s="1430">
        <v>0</v>
      </c>
      <c r="J315" s="1393">
        <f t="shared" si="46"/>
        <v>0</v>
      </c>
      <c r="K315" s="1431">
        <f t="shared" si="47"/>
        <v>0</v>
      </c>
      <c r="L315" s="152"/>
      <c r="M315" s="152"/>
      <c r="N315" s="152"/>
      <c r="O315" s="152"/>
      <c r="P315" s="152"/>
      <c r="Q315" s="152"/>
      <c r="R315" s="152"/>
      <c r="S315" s="152"/>
      <c r="T315" s="152"/>
      <c r="U315" s="152"/>
      <c r="V315" s="1432"/>
      <c r="W315" s="1432"/>
      <c r="X315" s="1432"/>
      <c r="Y315" s="1432"/>
      <c r="Z315" s="1434"/>
      <c r="AA315" s="1432"/>
      <c r="AB315" s="1432"/>
      <c r="AC315" s="1432"/>
      <c r="AD315" s="1432"/>
      <c r="AE315" s="1432"/>
      <c r="AF315" s="1432"/>
      <c r="AG315" s="1338"/>
      <c r="AH315" s="1411"/>
      <c r="AI315" s="1339"/>
      <c r="AJ315" s="1339"/>
      <c r="AL315" s="1339"/>
      <c r="AP315" s="1411"/>
      <c r="CR315" s="1340"/>
      <c r="EB315" s="47"/>
    </row>
    <row r="316" s="178" customFormat="1" customHeight="1" spans="1:132">
      <c r="A316" s="290" t="s">
        <v>952</v>
      </c>
      <c r="B316" s="112" t="s">
        <v>953</v>
      </c>
      <c r="C316" s="1373" t="s">
        <v>954</v>
      </c>
      <c r="D316" s="1361">
        <f t="shared" si="43"/>
        <v>-152</v>
      </c>
      <c r="E316" s="1367">
        <v>152</v>
      </c>
      <c r="F316" s="1371">
        <f t="shared" si="44"/>
        <v>0</v>
      </c>
      <c r="G316" s="1427">
        <f t="shared" si="45"/>
        <v>0</v>
      </c>
      <c r="H316" s="1393"/>
      <c r="I316" s="1430">
        <v>88</v>
      </c>
      <c r="J316" s="1393">
        <f t="shared" si="46"/>
        <v>0</v>
      </c>
      <c r="K316" s="1431">
        <f t="shared" si="47"/>
        <v>0</v>
      </c>
      <c r="L316" s="152"/>
      <c r="M316" s="152"/>
      <c r="N316" s="152"/>
      <c r="O316" s="152"/>
      <c r="P316" s="152"/>
      <c r="Q316" s="152"/>
      <c r="R316" s="152"/>
      <c r="S316" s="152"/>
      <c r="T316" s="152"/>
      <c r="U316" s="152"/>
      <c r="V316" s="1432"/>
      <c r="W316" s="1432"/>
      <c r="X316" s="1432"/>
      <c r="Y316" s="1432"/>
      <c r="Z316" s="1434"/>
      <c r="AA316" s="1432"/>
      <c r="AB316" s="1432"/>
      <c r="AC316" s="1432"/>
      <c r="AD316" s="1432"/>
      <c r="AE316" s="1432"/>
      <c r="AF316" s="1432"/>
      <c r="AG316" s="1338"/>
      <c r="AH316" s="1411"/>
      <c r="AI316" s="1339"/>
      <c r="AJ316" s="1339"/>
      <c r="AL316" s="1339"/>
      <c r="AM316" s="178">
        <v>8</v>
      </c>
      <c r="AP316" s="1411"/>
      <c r="AW316" s="178">
        <v>80</v>
      </c>
      <c r="CR316" s="1340"/>
      <c r="EB316" s="47"/>
    </row>
    <row r="317" s="178" customFormat="1" customHeight="1" spans="1:132">
      <c r="A317" s="290" t="s">
        <v>955</v>
      </c>
      <c r="B317" s="112" t="s">
        <v>956</v>
      </c>
      <c r="C317" s="1373" t="s">
        <v>957</v>
      </c>
      <c r="D317" s="1361">
        <f t="shared" si="43"/>
        <v>0</v>
      </c>
      <c r="E317" s="1367">
        <v>0</v>
      </c>
      <c r="F317" s="1371">
        <f t="shared" si="44"/>
        <v>0</v>
      </c>
      <c r="G317" s="1427">
        <f t="shared" si="45"/>
        <v>0</v>
      </c>
      <c r="H317" s="1393"/>
      <c r="I317" s="1430"/>
      <c r="J317" s="1393">
        <f t="shared" si="46"/>
        <v>0</v>
      </c>
      <c r="K317" s="1431">
        <f t="shared" si="47"/>
        <v>0</v>
      </c>
      <c r="L317" s="152"/>
      <c r="M317" s="152"/>
      <c r="N317" s="152"/>
      <c r="O317" s="152"/>
      <c r="P317" s="152"/>
      <c r="Q317" s="152"/>
      <c r="R317" s="152"/>
      <c r="S317" s="152"/>
      <c r="T317" s="152"/>
      <c r="U317" s="152"/>
      <c r="V317" s="1432"/>
      <c r="W317" s="1432"/>
      <c r="X317" s="1432"/>
      <c r="Y317" s="1432"/>
      <c r="Z317" s="1434"/>
      <c r="AA317" s="1432"/>
      <c r="AB317" s="1432"/>
      <c r="AC317" s="1432"/>
      <c r="AD317" s="1432"/>
      <c r="AE317" s="1432"/>
      <c r="AF317" s="1432"/>
      <c r="AG317" s="1338"/>
      <c r="AI317" s="1339"/>
      <c r="AJ317" s="1339"/>
      <c r="AL317" s="1339"/>
      <c r="CR317" s="1340"/>
      <c r="EB317" s="47"/>
    </row>
    <row r="318" s="153" customFormat="1" customHeight="1" spans="1:684">
      <c r="A318" s="290" t="s">
        <v>958</v>
      </c>
      <c r="B318" s="109" t="s">
        <v>959</v>
      </c>
      <c r="C318" s="1369" t="s">
        <v>960</v>
      </c>
      <c r="D318" s="1361">
        <f t="shared" si="43"/>
        <v>0</v>
      </c>
      <c r="E318" s="1367">
        <v>0</v>
      </c>
      <c r="F318" s="1371">
        <f t="shared" si="44"/>
        <v>0</v>
      </c>
      <c r="G318" s="1427">
        <f t="shared" si="45"/>
        <v>0</v>
      </c>
      <c r="H318" s="1428"/>
      <c r="I318" s="1430"/>
      <c r="J318" s="1393">
        <f t="shared" si="46"/>
        <v>0</v>
      </c>
      <c r="K318" s="1431">
        <f t="shared" si="47"/>
        <v>0</v>
      </c>
      <c r="L318" s="152"/>
      <c r="M318" s="152"/>
      <c r="N318" s="152"/>
      <c r="O318" s="152"/>
      <c r="P318" s="152"/>
      <c r="Q318" s="152"/>
      <c r="R318" s="152"/>
      <c r="S318" s="152"/>
      <c r="T318" s="152"/>
      <c r="U318" s="152"/>
      <c r="V318" s="1432"/>
      <c r="W318" s="1432"/>
      <c r="X318" s="1432"/>
      <c r="Y318" s="1432"/>
      <c r="Z318" s="1434"/>
      <c r="AA318" s="1432"/>
      <c r="AB318" s="1432"/>
      <c r="AC318" s="1432"/>
      <c r="AD318" s="1432"/>
      <c r="AE318" s="1432"/>
      <c r="AF318" s="1432"/>
      <c r="AG318" s="1338"/>
      <c r="AH318" s="178"/>
      <c r="AI318" s="1339"/>
      <c r="AJ318" s="1339"/>
      <c r="AK318" s="178"/>
      <c r="AL318" s="1339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  <c r="BF318" s="178"/>
      <c r="BG318" s="178"/>
      <c r="BH318" s="178"/>
      <c r="BI318" s="178"/>
      <c r="BJ318" s="178"/>
      <c r="BK318" s="178"/>
      <c r="BL318" s="178"/>
      <c r="BM318" s="178"/>
      <c r="BN318" s="178"/>
      <c r="BO318" s="178"/>
      <c r="BP318" s="178"/>
      <c r="BQ318" s="178"/>
      <c r="BR318" s="178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8"/>
      <c r="CD318" s="178"/>
      <c r="CE318" s="178"/>
      <c r="CF318" s="178"/>
      <c r="CG318" s="178"/>
      <c r="CH318" s="178"/>
      <c r="CI318" s="178"/>
      <c r="CJ318" s="178"/>
      <c r="CK318" s="178"/>
      <c r="CL318" s="178"/>
      <c r="CM318" s="178"/>
      <c r="CN318" s="178"/>
      <c r="CO318" s="178"/>
      <c r="CP318" s="178"/>
      <c r="CQ318" s="178"/>
      <c r="CR318" s="1340"/>
      <c r="CS318" s="178"/>
      <c r="CT318" s="178"/>
      <c r="CU318" s="178"/>
      <c r="CV318" s="178"/>
      <c r="CW318" s="178"/>
      <c r="CX318" s="178"/>
      <c r="CY318" s="178"/>
      <c r="CZ318" s="178"/>
      <c r="DA318" s="178"/>
      <c r="DB318" s="178"/>
      <c r="DC318" s="178"/>
      <c r="DD318" s="178"/>
      <c r="DE318" s="178"/>
      <c r="DF318" s="178"/>
      <c r="DG318" s="178"/>
      <c r="DH318" s="178"/>
      <c r="DI318" s="178"/>
      <c r="DJ318" s="178"/>
      <c r="DK318" s="178"/>
      <c r="DL318" s="178"/>
      <c r="DM318" s="178"/>
      <c r="DN318" s="178"/>
      <c r="DO318" s="178"/>
      <c r="DP318" s="178"/>
      <c r="DQ318" s="178"/>
      <c r="DR318" s="178"/>
      <c r="DS318" s="178"/>
      <c r="DT318" s="178"/>
      <c r="DU318" s="178"/>
      <c r="DV318" s="178"/>
      <c r="DW318" s="178"/>
      <c r="DX318" s="178"/>
      <c r="DY318" s="178"/>
      <c r="DZ318" s="178"/>
      <c r="EA318" s="178"/>
      <c r="EB318" s="47"/>
      <c r="EC318" s="178"/>
      <c r="ED318" s="178"/>
      <c r="EE318" s="178"/>
      <c r="EF318" s="178"/>
      <c r="EG318" s="178"/>
      <c r="EH318" s="178"/>
      <c r="EI318" s="178"/>
      <c r="EJ318" s="178"/>
      <c r="EK318" s="178"/>
      <c r="EL318" s="178"/>
      <c r="EM318" s="178"/>
      <c r="EN318" s="178"/>
      <c r="EO318" s="178"/>
      <c r="EP318" s="178"/>
      <c r="EQ318" s="178"/>
      <c r="ER318" s="178"/>
      <c r="ES318" s="178"/>
      <c r="ET318" s="178"/>
      <c r="EU318" s="178"/>
      <c r="EV318" s="178"/>
      <c r="EW318" s="178"/>
      <c r="EX318" s="178"/>
      <c r="EY318" s="178"/>
      <c r="EZ318" s="178"/>
      <c r="FA318" s="178"/>
      <c r="FB318" s="178"/>
      <c r="FC318" s="178"/>
      <c r="FD318" s="178"/>
      <c r="FE318" s="178"/>
      <c r="FF318" s="178"/>
      <c r="FG318" s="178"/>
      <c r="FH318" s="178"/>
      <c r="FI318" s="178"/>
      <c r="FJ318" s="178"/>
      <c r="FK318" s="178"/>
      <c r="FL318" s="178"/>
      <c r="FM318" s="178"/>
      <c r="FN318" s="178"/>
      <c r="FO318" s="178"/>
      <c r="FP318" s="178"/>
      <c r="FQ318" s="178"/>
      <c r="FR318" s="178"/>
      <c r="FS318" s="178"/>
      <c r="FT318" s="178"/>
      <c r="FU318" s="178"/>
      <c r="FV318" s="178"/>
      <c r="FW318" s="178"/>
      <c r="FX318" s="178"/>
      <c r="FY318" s="178"/>
      <c r="FZ318" s="178"/>
      <c r="GA318" s="178"/>
      <c r="GB318" s="178"/>
      <c r="GC318" s="178"/>
      <c r="GD318" s="178"/>
      <c r="GE318" s="178"/>
      <c r="GF318" s="178"/>
      <c r="GG318" s="178"/>
      <c r="GH318" s="178"/>
      <c r="GI318" s="178"/>
      <c r="GJ318" s="178"/>
      <c r="GK318" s="178"/>
      <c r="GL318" s="178"/>
      <c r="GM318" s="178"/>
      <c r="GN318" s="178"/>
      <c r="GO318" s="178"/>
      <c r="GP318" s="178"/>
      <c r="GQ318" s="178"/>
      <c r="GR318" s="178"/>
      <c r="GS318" s="178"/>
      <c r="GT318" s="178"/>
      <c r="GU318" s="178"/>
      <c r="GV318" s="178"/>
      <c r="GW318" s="178"/>
      <c r="GX318" s="178"/>
      <c r="GY318" s="178"/>
      <c r="GZ318" s="178"/>
      <c r="HA318" s="178"/>
      <c r="HB318" s="178"/>
      <c r="HC318" s="178"/>
      <c r="HD318" s="178"/>
      <c r="HE318" s="178"/>
      <c r="HF318" s="178"/>
      <c r="HG318" s="178"/>
      <c r="HH318" s="178"/>
      <c r="HI318" s="178"/>
      <c r="HJ318" s="178"/>
      <c r="HK318" s="178"/>
      <c r="HL318" s="178"/>
      <c r="HM318" s="178"/>
      <c r="HN318" s="178"/>
      <c r="HO318" s="178"/>
      <c r="HP318" s="178"/>
      <c r="HQ318" s="178"/>
      <c r="HR318" s="178"/>
      <c r="HS318" s="178"/>
      <c r="HT318" s="178"/>
      <c r="HU318" s="178"/>
      <c r="HV318" s="178"/>
      <c r="HW318" s="178"/>
      <c r="HX318" s="178"/>
      <c r="HY318" s="178"/>
      <c r="HZ318" s="178"/>
      <c r="IA318" s="178"/>
      <c r="IB318" s="178"/>
      <c r="IC318" s="178"/>
      <c r="ID318" s="178"/>
      <c r="IE318" s="178"/>
      <c r="IF318" s="178"/>
      <c r="IG318" s="178"/>
      <c r="IH318" s="178"/>
      <c r="II318" s="178"/>
      <c r="IJ318" s="178"/>
      <c r="IK318" s="178"/>
      <c r="IL318" s="178"/>
      <c r="IM318" s="178"/>
      <c r="IN318" s="178"/>
      <c r="IO318" s="178"/>
      <c r="IP318" s="178"/>
      <c r="IQ318" s="178"/>
      <c r="IR318" s="178"/>
      <c r="IS318" s="178"/>
      <c r="IT318" s="178"/>
      <c r="IU318" s="178"/>
      <c r="IV318" s="178"/>
      <c r="IW318" s="178"/>
      <c r="IX318" s="178"/>
      <c r="IY318" s="178"/>
      <c r="IZ318" s="178"/>
      <c r="JA318" s="178"/>
      <c r="JB318" s="178"/>
      <c r="JC318" s="178"/>
      <c r="JD318" s="178"/>
      <c r="JE318" s="178"/>
      <c r="JF318" s="178"/>
      <c r="JG318" s="178"/>
      <c r="JH318" s="178"/>
      <c r="JI318" s="178"/>
      <c r="JJ318" s="178"/>
      <c r="JK318" s="178"/>
      <c r="JL318" s="178"/>
      <c r="JM318" s="178"/>
      <c r="JN318" s="178"/>
      <c r="JO318" s="178"/>
      <c r="JP318" s="178"/>
      <c r="JQ318" s="178"/>
      <c r="JR318" s="178"/>
      <c r="JS318" s="178"/>
      <c r="JT318" s="178"/>
      <c r="JU318" s="178"/>
      <c r="JV318" s="178"/>
      <c r="JW318" s="178"/>
      <c r="JX318" s="178"/>
      <c r="JY318" s="178"/>
      <c r="JZ318" s="178"/>
      <c r="KA318" s="178"/>
      <c r="KB318" s="178"/>
      <c r="KC318" s="178"/>
      <c r="KD318" s="178"/>
      <c r="KE318" s="178"/>
      <c r="KF318" s="178"/>
      <c r="KG318" s="178"/>
      <c r="KH318" s="178"/>
      <c r="KI318" s="178"/>
      <c r="KJ318" s="178"/>
      <c r="KK318" s="178"/>
      <c r="KL318" s="178"/>
      <c r="KM318" s="178"/>
      <c r="KN318" s="178"/>
      <c r="KO318" s="178"/>
      <c r="KP318" s="178"/>
      <c r="KQ318" s="178"/>
      <c r="KR318" s="178"/>
      <c r="KS318" s="178"/>
      <c r="KT318" s="178"/>
      <c r="KU318" s="178"/>
      <c r="KV318" s="178"/>
      <c r="KW318" s="178"/>
      <c r="KX318" s="178"/>
      <c r="KY318" s="178"/>
      <c r="KZ318" s="178"/>
      <c r="LA318" s="178"/>
      <c r="LB318" s="178"/>
      <c r="LC318" s="178"/>
      <c r="LD318" s="178"/>
      <c r="LE318" s="178"/>
      <c r="LF318" s="178"/>
      <c r="LG318" s="178"/>
      <c r="LH318" s="178"/>
      <c r="LI318" s="178"/>
      <c r="LJ318" s="178"/>
      <c r="LK318" s="178"/>
      <c r="LL318" s="178"/>
      <c r="LM318" s="178"/>
      <c r="LN318" s="178"/>
      <c r="LO318" s="178"/>
      <c r="LP318" s="178"/>
      <c r="LQ318" s="178"/>
      <c r="LR318" s="178"/>
      <c r="LS318" s="178"/>
      <c r="LT318" s="178"/>
      <c r="LU318" s="178"/>
      <c r="LV318" s="178"/>
      <c r="LW318" s="178"/>
      <c r="LX318" s="178"/>
      <c r="LY318" s="178"/>
      <c r="LZ318" s="178"/>
      <c r="MA318" s="178"/>
      <c r="MB318" s="178"/>
      <c r="MC318" s="178"/>
      <c r="MD318" s="178"/>
      <c r="ME318" s="178"/>
      <c r="MF318" s="178"/>
      <c r="MG318" s="178"/>
      <c r="MH318" s="178"/>
      <c r="MI318" s="178"/>
      <c r="MJ318" s="178"/>
      <c r="MK318" s="178"/>
      <c r="ML318" s="178"/>
      <c r="MM318" s="178"/>
      <c r="MN318" s="178"/>
      <c r="MO318" s="178"/>
      <c r="MP318" s="178"/>
      <c r="MQ318" s="178"/>
      <c r="MR318" s="178"/>
      <c r="MS318" s="178"/>
      <c r="MT318" s="178"/>
      <c r="MU318" s="178"/>
      <c r="MV318" s="178"/>
      <c r="MW318" s="178"/>
      <c r="MX318" s="178"/>
      <c r="MY318" s="178"/>
      <c r="MZ318" s="178"/>
      <c r="NA318" s="178"/>
      <c r="NB318" s="178"/>
      <c r="NC318" s="178"/>
      <c r="ND318" s="178"/>
      <c r="NE318" s="178"/>
      <c r="NF318" s="178"/>
      <c r="NG318" s="178"/>
      <c r="NH318" s="178"/>
      <c r="NI318" s="178"/>
      <c r="NJ318" s="178"/>
      <c r="NK318" s="178"/>
      <c r="NL318" s="178"/>
      <c r="NM318" s="178"/>
      <c r="NN318" s="178"/>
      <c r="NO318" s="178"/>
      <c r="NP318" s="178"/>
      <c r="NQ318" s="178"/>
      <c r="NR318" s="178"/>
      <c r="NS318" s="178"/>
      <c r="NT318" s="178"/>
      <c r="NU318" s="178"/>
      <c r="NV318" s="178"/>
      <c r="NW318" s="178"/>
      <c r="NX318" s="178"/>
      <c r="NY318" s="178"/>
      <c r="NZ318" s="178"/>
      <c r="OA318" s="178"/>
      <c r="OB318" s="178"/>
      <c r="OC318" s="178"/>
      <c r="OD318" s="178"/>
      <c r="OE318" s="178"/>
      <c r="OF318" s="178"/>
      <c r="OG318" s="178"/>
      <c r="OH318" s="178"/>
      <c r="OI318" s="178"/>
      <c r="OJ318" s="178"/>
      <c r="OK318" s="178"/>
      <c r="OL318" s="178"/>
      <c r="OM318" s="178"/>
      <c r="ON318" s="178"/>
      <c r="OO318" s="178"/>
      <c r="OP318" s="178"/>
      <c r="OQ318" s="178"/>
      <c r="OR318" s="178"/>
      <c r="OS318" s="178"/>
      <c r="OT318" s="178"/>
      <c r="OU318" s="178"/>
      <c r="OV318" s="178"/>
      <c r="OW318" s="178"/>
      <c r="OX318" s="178"/>
      <c r="OY318" s="178"/>
      <c r="OZ318" s="178"/>
      <c r="PA318" s="178"/>
      <c r="PB318" s="178"/>
      <c r="PC318" s="178"/>
      <c r="PD318" s="178"/>
      <c r="PE318" s="178"/>
      <c r="PF318" s="178"/>
      <c r="PG318" s="178"/>
      <c r="PH318" s="178"/>
      <c r="PI318" s="178"/>
      <c r="PJ318" s="178"/>
      <c r="PK318" s="178"/>
      <c r="PL318" s="178"/>
      <c r="PM318" s="178"/>
      <c r="PN318" s="178"/>
      <c r="PO318" s="178"/>
      <c r="PP318" s="178"/>
      <c r="PQ318" s="178"/>
      <c r="PR318" s="178"/>
      <c r="PS318" s="178"/>
      <c r="PT318" s="178"/>
      <c r="PU318" s="178"/>
      <c r="PV318" s="178"/>
      <c r="PW318" s="178"/>
      <c r="PX318" s="178"/>
      <c r="PY318" s="178"/>
      <c r="PZ318" s="178"/>
      <c r="QA318" s="178"/>
      <c r="QB318" s="178"/>
      <c r="QC318" s="178"/>
      <c r="QD318" s="178"/>
      <c r="QE318" s="178"/>
      <c r="QF318" s="178"/>
      <c r="QG318" s="178"/>
      <c r="QH318" s="178"/>
      <c r="QI318" s="178"/>
      <c r="QJ318" s="178"/>
      <c r="QK318" s="178"/>
      <c r="QL318" s="178"/>
      <c r="QM318" s="178"/>
      <c r="QN318" s="178"/>
      <c r="QO318" s="178"/>
      <c r="QP318" s="178"/>
      <c r="QQ318" s="178"/>
      <c r="QR318" s="178"/>
      <c r="QS318" s="178"/>
      <c r="QT318" s="178"/>
      <c r="QU318" s="178"/>
      <c r="QV318" s="178"/>
      <c r="QW318" s="178"/>
      <c r="QX318" s="178"/>
      <c r="QY318" s="178"/>
      <c r="QZ318" s="178"/>
      <c r="RA318" s="178"/>
      <c r="RB318" s="178"/>
      <c r="RC318" s="178"/>
      <c r="RD318" s="178"/>
      <c r="RE318" s="178"/>
      <c r="RF318" s="178"/>
      <c r="RG318" s="178"/>
      <c r="RH318" s="178"/>
      <c r="RI318" s="178"/>
      <c r="RJ318" s="178"/>
      <c r="RK318" s="178"/>
      <c r="RL318" s="178"/>
      <c r="RM318" s="178"/>
      <c r="RN318" s="178"/>
      <c r="RO318" s="178"/>
      <c r="RP318" s="178"/>
      <c r="RQ318" s="178"/>
      <c r="RR318" s="178"/>
      <c r="RS318" s="178"/>
      <c r="RT318" s="178"/>
      <c r="RU318" s="178"/>
      <c r="RV318" s="178"/>
      <c r="RW318" s="178"/>
      <c r="RX318" s="178"/>
      <c r="RY318" s="178"/>
      <c r="RZ318" s="178"/>
      <c r="SA318" s="178"/>
      <c r="SB318" s="178"/>
      <c r="SC318" s="178"/>
      <c r="SD318" s="178"/>
      <c r="SE318" s="178"/>
      <c r="SF318" s="178"/>
      <c r="SG318" s="178"/>
      <c r="SH318" s="178"/>
      <c r="SI318" s="178"/>
      <c r="SJ318" s="178"/>
      <c r="SK318" s="178"/>
      <c r="SL318" s="178"/>
      <c r="SM318" s="178"/>
      <c r="SN318" s="178"/>
      <c r="SO318" s="178"/>
      <c r="SP318" s="178"/>
      <c r="SQ318" s="178"/>
      <c r="SR318" s="178"/>
      <c r="SS318" s="178"/>
      <c r="ST318" s="178"/>
      <c r="SU318" s="178"/>
      <c r="SV318" s="178"/>
      <c r="SW318" s="178"/>
      <c r="SX318" s="178"/>
      <c r="SY318" s="178"/>
      <c r="SZ318" s="178"/>
      <c r="TA318" s="178"/>
      <c r="TB318" s="178"/>
      <c r="TC318" s="178"/>
      <c r="TD318" s="178"/>
      <c r="TE318" s="178"/>
      <c r="TF318" s="178"/>
      <c r="TG318" s="178"/>
      <c r="TH318" s="178"/>
      <c r="TI318" s="178"/>
      <c r="TJ318" s="178"/>
      <c r="TK318" s="178"/>
      <c r="TL318" s="178"/>
      <c r="TM318" s="178"/>
      <c r="TN318" s="178"/>
      <c r="TO318" s="178"/>
      <c r="TP318" s="178"/>
      <c r="TQ318" s="178"/>
      <c r="TR318" s="178"/>
      <c r="TS318" s="178"/>
      <c r="TT318" s="178"/>
      <c r="TU318" s="178"/>
      <c r="TV318" s="178"/>
      <c r="TW318" s="178"/>
      <c r="TX318" s="178"/>
      <c r="TY318" s="178"/>
      <c r="TZ318" s="178"/>
      <c r="UA318" s="178"/>
      <c r="UB318" s="178"/>
      <c r="UC318" s="178"/>
      <c r="UD318" s="178"/>
      <c r="UE318" s="178"/>
      <c r="UF318" s="178"/>
      <c r="UG318" s="178"/>
      <c r="UH318" s="178"/>
      <c r="UI318" s="178"/>
      <c r="UJ318" s="178"/>
      <c r="UK318" s="178"/>
      <c r="UL318" s="178"/>
      <c r="UM318" s="178"/>
      <c r="UN318" s="178"/>
      <c r="UO318" s="178"/>
      <c r="UP318" s="178"/>
      <c r="UQ318" s="178"/>
      <c r="UR318" s="178"/>
      <c r="US318" s="178"/>
      <c r="UT318" s="178"/>
      <c r="UU318" s="178"/>
      <c r="UV318" s="178"/>
      <c r="UW318" s="178"/>
      <c r="UX318" s="178"/>
      <c r="UY318" s="178"/>
      <c r="UZ318" s="178"/>
      <c r="VA318" s="178"/>
      <c r="VB318" s="178"/>
      <c r="VC318" s="178"/>
      <c r="VD318" s="178"/>
      <c r="VE318" s="178"/>
      <c r="VF318" s="178"/>
      <c r="VG318" s="178"/>
      <c r="VH318" s="178"/>
      <c r="VI318" s="178"/>
      <c r="VJ318" s="178"/>
      <c r="VK318" s="178"/>
      <c r="VL318" s="178"/>
      <c r="VM318" s="178"/>
      <c r="VN318" s="178"/>
      <c r="VO318" s="178"/>
      <c r="VP318" s="178"/>
      <c r="VQ318" s="178"/>
      <c r="VR318" s="178"/>
      <c r="VS318" s="178"/>
      <c r="VT318" s="178"/>
      <c r="VU318" s="178"/>
      <c r="VV318" s="178"/>
      <c r="VW318" s="178"/>
      <c r="VX318" s="178"/>
      <c r="VY318" s="178"/>
      <c r="VZ318" s="178"/>
      <c r="WA318" s="178"/>
      <c r="WB318" s="178"/>
      <c r="WC318" s="178"/>
      <c r="WD318" s="178"/>
      <c r="WE318" s="178"/>
      <c r="WF318" s="178"/>
      <c r="WG318" s="178"/>
      <c r="WH318" s="178"/>
      <c r="WI318" s="178"/>
      <c r="WJ318" s="178"/>
      <c r="WK318" s="178"/>
      <c r="WL318" s="178"/>
      <c r="WM318" s="178"/>
      <c r="WN318" s="178"/>
      <c r="WO318" s="178"/>
      <c r="WP318" s="178"/>
      <c r="WQ318" s="178"/>
      <c r="WR318" s="178"/>
      <c r="WS318" s="178"/>
      <c r="WT318" s="178"/>
      <c r="WU318" s="178"/>
      <c r="WV318" s="178"/>
      <c r="WW318" s="178"/>
      <c r="WX318" s="178"/>
      <c r="WY318" s="178"/>
      <c r="WZ318" s="178"/>
      <c r="XA318" s="178"/>
      <c r="XB318" s="178"/>
      <c r="XC318" s="178"/>
      <c r="XD318" s="178"/>
      <c r="XE318" s="178"/>
      <c r="XF318" s="178"/>
      <c r="XG318" s="178"/>
      <c r="XH318" s="178"/>
      <c r="XI318" s="178"/>
      <c r="XJ318" s="178"/>
      <c r="XK318" s="178"/>
      <c r="XL318" s="178"/>
      <c r="XM318" s="178"/>
      <c r="XN318" s="178"/>
      <c r="XO318" s="178"/>
      <c r="XP318" s="178"/>
      <c r="XQ318" s="178"/>
      <c r="XR318" s="178"/>
      <c r="XS318" s="178"/>
      <c r="XT318" s="178"/>
      <c r="XU318" s="178"/>
      <c r="XV318" s="178"/>
      <c r="XW318" s="178"/>
      <c r="XX318" s="178"/>
      <c r="XY318" s="178"/>
      <c r="XZ318" s="178"/>
      <c r="YA318" s="178"/>
      <c r="YB318" s="178"/>
      <c r="YC318" s="178"/>
      <c r="YD318" s="178"/>
      <c r="YE318" s="178"/>
      <c r="YF318" s="178"/>
      <c r="YG318" s="178"/>
      <c r="YH318" s="178"/>
      <c r="YI318" s="178"/>
      <c r="YJ318" s="178"/>
      <c r="YK318" s="178"/>
      <c r="YL318" s="178"/>
      <c r="YM318" s="178"/>
      <c r="YN318" s="178"/>
      <c r="YO318" s="178"/>
      <c r="YP318" s="178"/>
      <c r="YQ318" s="178"/>
      <c r="YR318" s="178"/>
      <c r="YS318" s="178"/>
      <c r="YT318" s="178"/>
      <c r="YU318" s="178"/>
      <c r="YV318" s="178"/>
      <c r="YW318" s="178"/>
      <c r="YX318" s="178"/>
      <c r="YY318" s="178"/>
      <c r="YZ318" s="178"/>
      <c r="ZA318" s="178"/>
      <c r="ZB318" s="178"/>
      <c r="ZC318" s="178"/>
      <c r="ZD318" s="178"/>
      <c r="ZE318" s="178"/>
      <c r="ZF318" s="178"/>
      <c r="ZG318" s="178"/>
      <c r="ZH318" s="178"/>
    </row>
    <row r="319" s="153" customFormat="1" customHeight="1" spans="1:684">
      <c r="A319" s="290" t="s">
        <v>961</v>
      </c>
      <c r="B319" s="109" t="s">
        <v>807</v>
      </c>
      <c r="C319" s="1369" t="s">
        <v>962</v>
      </c>
      <c r="D319" s="1361">
        <f t="shared" si="43"/>
        <v>0</v>
      </c>
      <c r="E319" s="1367">
        <v>0</v>
      </c>
      <c r="F319" s="1371">
        <f t="shared" si="44"/>
        <v>0</v>
      </c>
      <c r="G319" s="1427">
        <f t="shared" si="45"/>
        <v>0</v>
      </c>
      <c r="H319" s="1428"/>
      <c r="I319" s="1430"/>
      <c r="J319" s="1393">
        <f t="shared" si="46"/>
        <v>0</v>
      </c>
      <c r="K319" s="1431">
        <f t="shared" si="47"/>
        <v>0</v>
      </c>
      <c r="L319" s="152"/>
      <c r="M319" s="152"/>
      <c r="N319" s="152"/>
      <c r="O319" s="152"/>
      <c r="P319" s="152"/>
      <c r="Q319" s="152"/>
      <c r="R319" s="152"/>
      <c r="S319" s="152"/>
      <c r="T319" s="152"/>
      <c r="U319" s="152"/>
      <c r="V319" s="1432"/>
      <c r="W319" s="1432"/>
      <c r="X319" s="1432"/>
      <c r="Y319" s="1432"/>
      <c r="Z319" s="1434"/>
      <c r="AA319" s="1432"/>
      <c r="AB319" s="1432"/>
      <c r="AC319" s="1432"/>
      <c r="AD319" s="1432"/>
      <c r="AE319" s="1432"/>
      <c r="AF319" s="1432"/>
      <c r="AG319" s="1338"/>
      <c r="AH319" s="178"/>
      <c r="AI319" s="1339"/>
      <c r="AJ319" s="1339"/>
      <c r="AK319" s="178"/>
      <c r="AL319" s="1339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78"/>
      <c r="CB319" s="178"/>
      <c r="CC319" s="178"/>
      <c r="CD319" s="178"/>
      <c r="CE319" s="178"/>
      <c r="CF319" s="178"/>
      <c r="CG319" s="178"/>
      <c r="CH319" s="178"/>
      <c r="CI319" s="178"/>
      <c r="CJ319" s="178"/>
      <c r="CK319" s="178"/>
      <c r="CL319" s="178"/>
      <c r="CM319" s="178"/>
      <c r="CN319" s="178"/>
      <c r="CO319" s="178"/>
      <c r="CP319" s="178"/>
      <c r="CQ319" s="178"/>
      <c r="CR319" s="1340"/>
      <c r="CS319" s="178"/>
      <c r="CT319" s="178"/>
      <c r="CU319" s="178"/>
      <c r="CV319" s="178"/>
      <c r="CW319" s="178"/>
      <c r="CX319" s="178"/>
      <c r="CY319" s="178"/>
      <c r="CZ319" s="178"/>
      <c r="DA319" s="178"/>
      <c r="DB319" s="178"/>
      <c r="DC319" s="178"/>
      <c r="DD319" s="178"/>
      <c r="DE319" s="178"/>
      <c r="DF319" s="178"/>
      <c r="DG319" s="178"/>
      <c r="DH319" s="178"/>
      <c r="DI319" s="178"/>
      <c r="DJ319" s="178"/>
      <c r="DK319" s="178"/>
      <c r="DL319" s="178"/>
      <c r="DM319" s="178"/>
      <c r="DN319" s="178"/>
      <c r="DO319" s="178"/>
      <c r="DP319" s="178"/>
      <c r="DQ319" s="178"/>
      <c r="DR319" s="178"/>
      <c r="DS319" s="178"/>
      <c r="DT319" s="178"/>
      <c r="DU319" s="178"/>
      <c r="DV319" s="178"/>
      <c r="DW319" s="178"/>
      <c r="DX319" s="178"/>
      <c r="DY319" s="178"/>
      <c r="DZ319" s="178"/>
      <c r="EA319" s="178"/>
      <c r="EB319" s="47"/>
      <c r="EC319" s="178"/>
      <c r="ED319" s="178"/>
      <c r="EE319" s="178"/>
      <c r="EF319" s="178"/>
      <c r="EG319" s="178"/>
      <c r="EH319" s="178"/>
      <c r="EI319" s="178"/>
      <c r="EJ319" s="178"/>
      <c r="EK319" s="178"/>
      <c r="EL319" s="178"/>
      <c r="EM319" s="178"/>
      <c r="EN319" s="178"/>
      <c r="EO319" s="178"/>
      <c r="EP319" s="178"/>
      <c r="EQ319" s="178"/>
      <c r="ER319" s="178"/>
      <c r="ES319" s="178"/>
      <c r="ET319" s="178"/>
      <c r="EU319" s="178"/>
      <c r="EV319" s="178"/>
      <c r="EW319" s="178"/>
      <c r="EX319" s="178"/>
      <c r="EY319" s="178"/>
      <c r="EZ319" s="178"/>
      <c r="FA319" s="178"/>
      <c r="FB319" s="178"/>
      <c r="FC319" s="178"/>
      <c r="FD319" s="178"/>
      <c r="FE319" s="178"/>
      <c r="FF319" s="178"/>
      <c r="FG319" s="178"/>
      <c r="FH319" s="178"/>
      <c r="FI319" s="178"/>
      <c r="FJ319" s="178"/>
      <c r="FK319" s="178"/>
      <c r="FL319" s="178"/>
      <c r="FM319" s="178"/>
      <c r="FN319" s="178"/>
      <c r="FO319" s="178"/>
      <c r="FP319" s="178"/>
      <c r="FQ319" s="178"/>
      <c r="FR319" s="178"/>
      <c r="FS319" s="178"/>
      <c r="FT319" s="178"/>
      <c r="FU319" s="178"/>
      <c r="FV319" s="178"/>
      <c r="FW319" s="178"/>
      <c r="FX319" s="178"/>
      <c r="FY319" s="178"/>
      <c r="FZ319" s="178"/>
      <c r="GA319" s="178"/>
      <c r="GB319" s="178"/>
      <c r="GC319" s="178"/>
      <c r="GD319" s="178"/>
      <c r="GE319" s="178"/>
      <c r="GF319" s="178"/>
      <c r="GG319" s="178"/>
      <c r="GH319" s="178"/>
      <c r="GI319" s="178"/>
      <c r="GJ319" s="178"/>
      <c r="GK319" s="178"/>
      <c r="GL319" s="178"/>
      <c r="GM319" s="178"/>
      <c r="GN319" s="178"/>
      <c r="GO319" s="178"/>
      <c r="GP319" s="178"/>
      <c r="GQ319" s="178"/>
      <c r="GR319" s="178"/>
      <c r="GS319" s="178"/>
      <c r="GT319" s="178"/>
      <c r="GU319" s="178"/>
      <c r="GV319" s="178"/>
      <c r="GW319" s="178"/>
      <c r="GX319" s="178"/>
      <c r="GY319" s="178"/>
      <c r="GZ319" s="178"/>
      <c r="HA319" s="178"/>
      <c r="HB319" s="178"/>
      <c r="HC319" s="178"/>
      <c r="HD319" s="178"/>
      <c r="HE319" s="178"/>
      <c r="HF319" s="178"/>
      <c r="HG319" s="178"/>
      <c r="HH319" s="178"/>
      <c r="HI319" s="178"/>
      <c r="HJ319" s="178"/>
      <c r="HK319" s="178"/>
      <c r="HL319" s="178"/>
      <c r="HM319" s="178"/>
      <c r="HN319" s="178"/>
      <c r="HO319" s="178"/>
      <c r="HP319" s="178"/>
      <c r="HQ319" s="178"/>
      <c r="HR319" s="178"/>
      <c r="HS319" s="178"/>
      <c r="HT319" s="178"/>
      <c r="HU319" s="178"/>
      <c r="HV319" s="178"/>
      <c r="HW319" s="178"/>
      <c r="HX319" s="178"/>
      <c r="HY319" s="178"/>
      <c r="HZ319" s="178"/>
      <c r="IA319" s="178"/>
      <c r="IB319" s="178"/>
      <c r="IC319" s="178"/>
      <c r="ID319" s="178"/>
      <c r="IE319" s="178"/>
      <c r="IF319" s="178"/>
      <c r="IG319" s="178"/>
      <c r="IH319" s="178"/>
      <c r="II319" s="178"/>
      <c r="IJ319" s="178"/>
      <c r="IK319" s="178"/>
      <c r="IL319" s="178"/>
      <c r="IM319" s="178"/>
      <c r="IN319" s="178"/>
      <c r="IO319" s="178"/>
      <c r="IP319" s="178"/>
      <c r="IQ319" s="178"/>
      <c r="IR319" s="178"/>
      <c r="IS319" s="178"/>
      <c r="IT319" s="178"/>
      <c r="IU319" s="178"/>
      <c r="IV319" s="178"/>
      <c r="IW319" s="178"/>
      <c r="IX319" s="178"/>
      <c r="IY319" s="178"/>
      <c r="IZ319" s="178"/>
      <c r="JA319" s="178"/>
      <c r="JB319" s="178"/>
      <c r="JC319" s="178"/>
      <c r="JD319" s="178"/>
      <c r="JE319" s="178"/>
      <c r="JF319" s="178"/>
      <c r="JG319" s="178"/>
      <c r="JH319" s="178"/>
      <c r="JI319" s="178"/>
      <c r="JJ319" s="178"/>
      <c r="JK319" s="178"/>
      <c r="JL319" s="178"/>
      <c r="JM319" s="178"/>
      <c r="JN319" s="178"/>
      <c r="JO319" s="178"/>
      <c r="JP319" s="178"/>
      <c r="JQ319" s="178"/>
      <c r="JR319" s="178"/>
      <c r="JS319" s="178"/>
      <c r="JT319" s="178"/>
      <c r="JU319" s="178"/>
      <c r="JV319" s="178"/>
      <c r="JW319" s="178"/>
      <c r="JX319" s="178"/>
      <c r="JY319" s="178"/>
      <c r="JZ319" s="178"/>
      <c r="KA319" s="178"/>
      <c r="KB319" s="178"/>
      <c r="KC319" s="178"/>
      <c r="KD319" s="178"/>
      <c r="KE319" s="178"/>
      <c r="KF319" s="178"/>
      <c r="KG319" s="178"/>
      <c r="KH319" s="178"/>
      <c r="KI319" s="178"/>
      <c r="KJ319" s="178"/>
      <c r="KK319" s="178"/>
      <c r="KL319" s="178"/>
      <c r="KM319" s="178"/>
      <c r="KN319" s="178"/>
      <c r="KO319" s="178"/>
      <c r="KP319" s="178"/>
      <c r="KQ319" s="178"/>
      <c r="KR319" s="178"/>
      <c r="KS319" s="178"/>
      <c r="KT319" s="178"/>
      <c r="KU319" s="178"/>
      <c r="KV319" s="178"/>
      <c r="KW319" s="178"/>
      <c r="KX319" s="178"/>
      <c r="KY319" s="178"/>
      <c r="KZ319" s="178"/>
      <c r="LA319" s="178"/>
      <c r="LB319" s="178"/>
      <c r="LC319" s="178"/>
      <c r="LD319" s="178"/>
      <c r="LE319" s="178"/>
      <c r="LF319" s="178"/>
      <c r="LG319" s="178"/>
      <c r="LH319" s="178"/>
      <c r="LI319" s="178"/>
      <c r="LJ319" s="178"/>
      <c r="LK319" s="178"/>
      <c r="LL319" s="178"/>
      <c r="LM319" s="178"/>
      <c r="LN319" s="178"/>
      <c r="LO319" s="178"/>
      <c r="LP319" s="178"/>
      <c r="LQ319" s="178"/>
      <c r="LR319" s="178"/>
      <c r="LS319" s="178"/>
      <c r="LT319" s="178"/>
      <c r="LU319" s="178"/>
      <c r="LV319" s="178"/>
      <c r="LW319" s="178"/>
      <c r="LX319" s="178"/>
      <c r="LY319" s="178"/>
      <c r="LZ319" s="178"/>
      <c r="MA319" s="178"/>
      <c r="MB319" s="178"/>
      <c r="MC319" s="178"/>
      <c r="MD319" s="178"/>
      <c r="ME319" s="178"/>
      <c r="MF319" s="178"/>
      <c r="MG319" s="178"/>
      <c r="MH319" s="178"/>
      <c r="MI319" s="178"/>
      <c r="MJ319" s="178"/>
      <c r="MK319" s="178"/>
      <c r="ML319" s="178"/>
      <c r="MM319" s="178"/>
      <c r="MN319" s="178"/>
      <c r="MO319" s="178"/>
      <c r="MP319" s="178"/>
      <c r="MQ319" s="178"/>
      <c r="MR319" s="178"/>
      <c r="MS319" s="178"/>
      <c r="MT319" s="178"/>
      <c r="MU319" s="178"/>
      <c r="MV319" s="178"/>
      <c r="MW319" s="178"/>
      <c r="MX319" s="178"/>
      <c r="MY319" s="178"/>
      <c r="MZ319" s="178"/>
      <c r="NA319" s="178"/>
      <c r="NB319" s="178"/>
      <c r="NC319" s="178"/>
      <c r="ND319" s="178"/>
      <c r="NE319" s="178"/>
      <c r="NF319" s="178"/>
      <c r="NG319" s="178"/>
      <c r="NH319" s="178"/>
      <c r="NI319" s="178"/>
      <c r="NJ319" s="178"/>
      <c r="NK319" s="178"/>
      <c r="NL319" s="178"/>
      <c r="NM319" s="178"/>
      <c r="NN319" s="178"/>
      <c r="NO319" s="178"/>
      <c r="NP319" s="178"/>
      <c r="NQ319" s="178"/>
      <c r="NR319" s="178"/>
      <c r="NS319" s="178"/>
      <c r="NT319" s="178"/>
      <c r="NU319" s="178"/>
      <c r="NV319" s="178"/>
      <c r="NW319" s="178"/>
      <c r="NX319" s="178"/>
      <c r="NY319" s="178"/>
      <c r="NZ319" s="178"/>
      <c r="OA319" s="178"/>
      <c r="OB319" s="178"/>
      <c r="OC319" s="178"/>
      <c r="OD319" s="178"/>
      <c r="OE319" s="178"/>
      <c r="OF319" s="178"/>
      <c r="OG319" s="178"/>
      <c r="OH319" s="178"/>
      <c r="OI319" s="178"/>
      <c r="OJ319" s="178"/>
      <c r="OK319" s="178"/>
      <c r="OL319" s="178"/>
      <c r="OM319" s="178"/>
      <c r="ON319" s="178"/>
      <c r="OO319" s="178"/>
      <c r="OP319" s="178"/>
      <c r="OQ319" s="178"/>
      <c r="OR319" s="178"/>
      <c r="OS319" s="178"/>
      <c r="OT319" s="178"/>
      <c r="OU319" s="178"/>
      <c r="OV319" s="178"/>
      <c r="OW319" s="178"/>
      <c r="OX319" s="178"/>
      <c r="OY319" s="178"/>
      <c r="OZ319" s="178"/>
      <c r="PA319" s="178"/>
      <c r="PB319" s="178"/>
      <c r="PC319" s="178"/>
      <c r="PD319" s="178"/>
      <c r="PE319" s="178"/>
      <c r="PF319" s="178"/>
      <c r="PG319" s="178"/>
      <c r="PH319" s="178"/>
      <c r="PI319" s="178"/>
      <c r="PJ319" s="178"/>
      <c r="PK319" s="178"/>
      <c r="PL319" s="178"/>
      <c r="PM319" s="178"/>
      <c r="PN319" s="178"/>
      <c r="PO319" s="178"/>
      <c r="PP319" s="178"/>
      <c r="PQ319" s="178"/>
      <c r="PR319" s="178"/>
      <c r="PS319" s="178"/>
      <c r="PT319" s="178"/>
      <c r="PU319" s="178"/>
      <c r="PV319" s="178"/>
      <c r="PW319" s="178"/>
      <c r="PX319" s="178"/>
      <c r="PY319" s="178"/>
      <c r="PZ319" s="178"/>
      <c r="QA319" s="178"/>
      <c r="QB319" s="178"/>
      <c r="QC319" s="178"/>
      <c r="QD319" s="178"/>
      <c r="QE319" s="178"/>
      <c r="QF319" s="178"/>
      <c r="QG319" s="178"/>
      <c r="QH319" s="178"/>
      <c r="QI319" s="178"/>
      <c r="QJ319" s="178"/>
      <c r="QK319" s="178"/>
      <c r="QL319" s="178"/>
      <c r="QM319" s="178"/>
      <c r="QN319" s="178"/>
      <c r="QO319" s="178"/>
      <c r="QP319" s="178"/>
      <c r="QQ319" s="178"/>
      <c r="QR319" s="178"/>
      <c r="QS319" s="178"/>
      <c r="QT319" s="178"/>
      <c r="QU319" s="178"/>
      <c r="QV319" s="178"/>
      <c r="QW319" s="178"/>
      <c r="QX319" s="178"/>
      <c r="QY319" s="178"/>
      <c r="QZ319" s="178"/>
      <c r="RA319" s="178"/>
      <c r="RB319" s="178"/>
      <c r="RC319" s="178"/>
      <c r="RD319" s="178"/>
      <c r="RE319" s="178"/>
      <c r="RF319" s="178"/>
      <c r="RG319" s="178"/>
      <c r="RH319" s="178"/>
      <c r="RI319" s="178"/>
      <c r="RJ319" s="178"/>
      <c r="RK319" s="178"/>
      <c r="RL319" s="178"/>
      <c r="RM319" s="178"/>
      <c r="RN319" s="178"/>
      <c r="RO319" s="178"/>
      <c r="RP319" s="178"/>
      <c r="RQ319" s="178"/>
      <c r="RR319" s="178"/>
      <c r="RS319" s="178"/>
      <c r="RT319" s="178"/>
      <c r="RU319" s="178"/>
      <c r="RV319" s="178"/>
      <c r="RW319" s="178"/>
      <c r="RX319" s="178"/>
      <c r="RY319" s="178"/>
      <c r="RZ319" s="178"/>
      <c r="SA319" s="178"/>
      <c r="SB319" s="178"/>
      <c r="SC319" s="178"/>
      <c r="SD319" s="178"/>
      <c r="SE319" s="178"/>
      <c r="SF319" s="178"/>
      <c r="SG319" s="178"/>
      <c r="SH319" s="178"/>
      <c r="SI319" s="178"/>
      <c r="SJ319" s="178"/>
      <c r="SK319" s="178"/>
      <c r="SL319" s="178"/>
      <c r="SM319" s="178"/>
      <c r="SN319" s="178"/>
      <c r="SO319" s="178"/>
      <c r="SP319" s="178"/>
      <c r="SQ319" s="178"/>
      <c r="SR319" s="178"/>
      <c r="SS319" s="178"/>
      <c r="ST319" s="178"/>
      <c r="SU319" s="178"/>
      <c r="SV319" s="178"/>
      <c r="SW319" s="178"/>
      <c r="SX319" s="178"/>
      <c r="SY319" s="178"/>
      <c r="SZ319" s="178"/>
      <c r="TA319" s="178"/>
      <c r="TB319" s="178"/>
      <c r="TC319" s="178"/>
      <c r="TD319" s="178"/>
      <c r="TE319" s="178"/>
      <c r="TF319" s="178"/>
      <c r="TG319" s="178"/>
      <c r="TH319" s="178"/>
      <c r="TI319" s="178"/>
      <c r="TJ319" s="178"/>
      <c r="TK319" s="178"/>
      <c r="TL319" s="178"/>
      <c r="TM319" s="178"/>
      <c r="TN319" s="178"/>
      <c r="TO319" s="178"/>
      <c r="TP319" s="178"/>
      <c r="TQ319" s="178"/>
      <c r="TR319" s="178"/>
      <c r="TS319" s="178"/>
      <c r="TT319" s="178"/>
      <c r="TU319" s="178"/>
      <c r="TV319" s="178"/>
      <c r="TW319" s="178"/>
      <c r="TX319" s="178"/>
      <c r="TY319" s="178"/>
      <c r="TZ319" s="178"/>
      <c r="UA319" s="178"/>
      <c r="UB319" s="178"/>
      <c r="UC319" s="178"/>
      <c r="UD319" s="178"/>
      <c r="UE319" s="178"/>
      <c r="UF319" s="178"/>
      <c r="UG319" s="178"/>
      <c r="UH319" s="178"/>
      <c r="UI319" s="178"/>
      <c r="UJ319" s="178"/>
      <c r="UK319" s="178"/>
      <c r="UL319" s="178"/>
      <c r="UM319" s="178"/>
      <c r="UN319" s="178"/>
      <c r="UO319" s="178"/>
      <c r="UP319" s="178"/>
      <c r="UQ319" s="178"/>
      <c r="UR319" s="178"/>
      <c r="US319" s="178"/>
      <c r="UT319" s="178"/>
      <c r="UU319" s="178"/>
      <c r="UV319" s="178"/>
      <c r="UW319" s="178"/>
      <c r="UX319" s="178"/>
      <c r="UY319" s="178"/>
      <c r="UZ319" s="178"/>
      <c r="VA319" s="178"/>
      <c r="VB319" s="178"/>
      <c r="VC319" s="178"/>
      <c r="VD319" s="178"/>
      <c r="VE319" s="178"/>
      <c r="VF319" s="178"/>
      <c r="VG319" s="178"/>
      <c r="VH319" s="178"/>
      <c r="VI319" s="178"/>
      <c r="VJ319" s="178"/>
      <c r="VK319" s="178"/>
      <c r="VL319" s="178"/>
      <c r="VM319" s="178"/>
      <c r="VN319" s="178"/>
      <c r="VO319" s="178"/>
      <c r="VP319" s="178"/>
      <c r="VQ319" s="178"/>
      <c r="VR319" s="178"/>
      <c r="VS319" s="178"/>
      <c r="VT319" s="178"/>
      <c r="VU319" s="178"/>
      <c r="VV319" s="178"/>
      <c r="VW319" s="178"/>
      <c r="VX319" s="178"/>
      <c r="VY319" s="178"/>
      <c r="VZ319" s="178"/>
      <c r="WA319" s="178"/>
      <c r="WB319" s="178"/>
      <c r="WC319" s="178"/>
      <c r="WD319" s="178"/>
      <c r="WE319" s="178"/>
      <c r="WF319" s="178"/>
      <c r="WG319" s="178"/>
      <c r="WH319" s="178"/>
      <c r="WI319" s="178"/>
      <c r="WJ319" s="178"/>
      <c r="WK319" s="178"/>
      <c r="WL319" s="178"/>
      <c r="WM319" s="178"/>
      <c r="WN319" s="178"/>
      <c r="WO319" s="178"/>
      <c r="WP319" s="178"/>
      <c r="WQ319" s="178"/>
      <c r="WR319" s="178"/>
      <c r="WS319" s="178"/>
      <c r="WT319" s="178"/>
      <c r="WU319" s="178"/>
      <c r="WV319" s="178"/>
      <c r="WW319" s="178"/>
      <c r="WX319" s="178"/>
      <c r="WY319" s="178"/>
      <c r="WZ319" s="178"/>
      <c r="XA319" s="178"/>
      <c r="XB319" s="178"/>
      <c r="XC319" s="178"/>
      <c r="XD319" s="178"/>
      <c r="XE319" s="178"/>
      <c r="XF319" s="178"/>
      <c r="XG319" s="178"/>
      <c r="XH319" s="178"/>
      <c r="XI319" s="178"/>
      <c r="XJ319" s="178"/>
      <c r="XK319" s="178"/>
      <c r="XL319" s="178"/>
      <c r="XM319" s="178"/>
      <c r="XN319" s="178"/>
      <c r="XO319" s="178"/>
      <c r="XP319" s="178"/>
      <c r="XQ319" s="178"/>
      <c r="XR319" s="178"/>
      <c r="XS319" s="178"/>
      <c r="XT319" s="178"/>
      <c r="XU319" s="178"/>
      <c r="XV319" s="178"/>
      <c r="XW319" s="178"/>
      <c r="XX319" s="178"/>
      <c r="XY319" s="178"/>
      <c r="XZ319" s="178"/>
      <c r="YA319" s="178"/>
      <c r="YB319" s="178"/>
      <c r="YC319" s="178"/>
      <c r="YD319" s="178"/>
      <c r="YE319" s="178"/>
      <c r="YF319" s="178"/>
      <c r="YG319" s="178"/>
      <c r="YH319" s="178"/>
      <c r="YI319" s="178"/>
      <c r="YJ319" s="178"/>
      <c r="YK319" s="178"/>
      <c r="YL319" s="178"/>
      <c r="YM319" s="178"/>
      <c r="YN319" s="178"/>
      <c r="YO319" s="178"/>
      <c r="YP319" s="178"/>
      <c r="YQ319" s="178"/>
      <c r="YR319" s="178"/>
      <c r="YS319" s="178"/>
      <c r="YT319" s="178"/>
      <c r="YU319" s="178"/>
      <c r="YV319" s="178"/>
      <c r="YW319" s="178"/>
      <c r="YX319" s="178"/>
      <c r="YY319" s="178"/>
      <c r="YZ319" s="178"/>
      <c r="ZA319" s="178"/>
      <c r="ZB319" s="178"/>
      <c r="ZC319" s="178"/>
      <c r="ZD319" s="178"/>
      <c r="ZE319" s="178"/>
      <c r="ZF319" s="178"/>
      <c r="ZG319" s="178"/>
      <c r="ZH319" s="178"/>
    </row>
    <row r="320" s="153" customFormat="1" customHeight="1" spans="1:684">
      <c r="A320" s="290" t="s">
        <v>963</v>
      </c>
      <c r="B320" s="109" t="s">
        <v>801</v>
      </c>
      <c r="C320" s="1369" t="s">
        <v>964</v>
      </c>
      <c r="D320" s="1361">
        <f t="shared" si="43"/>
        <v>0</v>
      </c>
      <c r="E320" s="1367">
        <v>0</v>
      </c>
      <c r="F320" s="1371">
        <f t="shared" si="44"/>
        <v>0</v>
      </c>
      <c r="G320" s="1427">
        <f t="shared" si="45"/>
        <v>0</v>
      </c>
      <c r="H320" s="1428"/>
      <c r="I320" s="1430"/>
      <c r="J320" s="1393">
        <f t="shared" si="46"/>
        <v>0</v>
      </c>
      <c r="K320" s="1431">
        <f t="shared" si="47"/>
        <v>0</v>
      </c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432"/>
      <c r="W320" s="1432"/>
      <c r="X320" s="1432"/>
      <c r="Y320" s="1432"/>
      <c r="Z320" s="1434"/>
      <c r="AA320" s="1432"/>
      <c r="AB320" s="1432"/>
      <c r="AC320" s="1432"/>
      <c r="AD320" s="1432"/>
      <c r="AE320" s="1432"/>
      <c r="AF320" s="1432"/>
      <c r="AG320" s="1338"/>
      <c r="AH320" s="178"/>
      <c r="AI320" s="1339"/>
      <c r="AJ320" s="1339"/>
      <c r="AK320" s="178"/>
      <c r="AL320" s="1339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  <c r="BF320" s="178"/>
      <c r="BG320" s="178"/>
      <c r="BH320" s="178"/>
      <c r="BI320" s="178"/>
      <c r="BJ320" s="178"/>
      <c r="BK320" s="178"/>
      <c r="BL320" s="178"/>
      <c r="BM320" s="178"/>
      <c r="BN320" s="178"/>
      <c r="BO320" s="178"/>
      <c r="BP320" s="178"/>
      <c r="BQ320" s="178"/>
      <c r="BR320" s="178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8"/>
      <c r="CD320" s="178"/>
      <c r="CE320" s="178"/>
      <c r="CF320" s="178"/>
      <c r="CG320" s="178"/>
      <c r="CH320" s="178"/>
      <c r="CI320" s="178"/>
      <c r="CJ320" s="178"/>
      <c r="CK320" s="178"/>
      <c r="CL320" s="178"/>
      <c r="CM320" s="178"/>
      <c r="CN320" s="178"/>
      <c r="CO320" s="178"/>
      <c r="CP320" s="178"/>
      <c r="CQ320" s="178"/>
      <c r="CR320" s="1340"/>
      <c r="CS320" s="178"/>
      <c r="CT320" s="178"/>
      <c r="CU320" s="178"/>
      <c r="CV320" s="178"/>
      <c r="CW320" s="178"/>
      <c r="CX320" s="178"/>
      <c r="CY320" s="178"/>
      <c r="CZ320" s="178"/>
      <c r="DA320" s="178"/>
      <c r="DB320" s="178"/>
      <c r="DC320" s="178"/>
      <c r="DD320" s="178"/>
      <c r="DE320" s="178"/>
      <c r="DF320" s="178"/>
      <c r="DG320" s="178"/>
      <c r="DH320" s="178"/>
      <c r="DI320" s="178"/>
      <c r="DJ320" s="178"/>
      <c r="DK320" s="178"/>
      <c r="DL320" s="178"/>
      <c r="DM320" s="178"/>
      <c r="DN320" s="178"/>
      <c r="DO320" s="178"/>
      <c r="DP320" s="178"/>
      <c r="DQ320" s="178"/>
      <c r="DR320" s="178"/>
      <c r="DS320" s="178"/>
      <c r="DT320" s="178"/>
      <c r="DU320" s="178"/>
      <c r="DV320" s="178"/>
      <c r="DW320" s="178"/>
      <c r="DX320" s="178"/>
      <c r="DY320" s="178"/>
      <c r="DZ320" s="178"/>
      <c r="EA320" s="178"/>
      <c r="EB320" s="47"/>
      <c r="EC320" s="178"/>
      <c r="ED320" s="178"/>
      <c r="EE320" s="178"/>
      <c r="EF320" s="178"/>
      <c r="EG320" s="178"/>
      <c r="EH320" s="178"/>
      <c r="EI320" s="178"/>
      <c r="EJ320" s="178"/>
      <c r="EK320" s="178"/>
      <c r="EL320" s="178"/>
      <c r="EM320" s="178"/>
      <c r="EN320" s="178"/>
      <c r="EO320" s="178"/>
      <c r="EP320" s="178"/>
      <c r="EQ320" s="178"/>
      <c r="ER320" s="178"/>
      <c r="ES320" s="178"/>
      <c r="ET320" s="178"/>
      <c r="EU320" s="178"/>
      <c r="EV320" s="178"/>
      <c r="EW320" s="178"/>
      <c r="EX320" s="178"/>
      <c r="EY320" s="178"/>
      <c r="EZ320" s="178"/>
      <c r="FA320" s="178"/>
      <c r="FB320" s="178"/>
      <c r="FC320" s="178"/>
      <c r="FD320" s="178"/>
      <c r="FE320" s="178"/>
      <c r="FF320" s="178"/>
      <c r="FG320" s="178"/>
      <c r="FH320" s="178"/>
      <c r="FI320" s="178"/>
      <c r="FJ320" s="178"/>
      <c r="FK320" s="178"/>
      <c r="FL320" s="178"/>
      <c r="FM320" s="178"/>
      <c r="FN320" s="178"/>
      <c r="FO320" s="178"/>
      <c r="FP320" s="178"/>
      <c r="FQ320" s="178"/>
      <c r="FR320" s="178"/>
      <c r="FS320" s="178"/>
      <c r="FT320" s="178"/>
      <c r="FU320" s="178"/>
      <c r="FV320" s="178"/>
      <c r="FW320" s="178"/>
      <c r="FX320" s="178"/>
      <c r="FY320" s="178"/>
      <c r="FZ320" s="178"/>
      <c r="GA320" s="178"/>
      <c r="GB320" s="178"/>
      <c r="GC320" s="178"/>
      <c r="GD320" s="178"/>
      <c r="GE320" s="178"/>
      <c r="GF320" s="178"/>
      <c r="GG320" s="178"/>
      <c r="GH320" s="178"/>
      <c r="GI320" s="178"/>
      <c r="GJ320" s="178"/>
      <c r="GK320" s="178"/>
      <c r="GL320" s="178"/>
      <c r="GM320" s="178"/>
      <c r="GN320" s="178"/>
      <c r="GO320" s="178"/>
      <c r="GP320" s="178"/>
      <c r="GQ320" s="178"/>
      <c r="GR320" s="178"/>
      <c r="GS320" s="178"/>
      <c r="GT320" s="178"/>
      <c r="GU320" s="178"/>
      <c r="GV320" s="178"/>
      <c r="GW320" s="178"/>
      <c r="GX320" s="178"/>
      <c r="GY320" s="178"/>
      <c r="GZ320" s="178"/>
      <c r="HA320" s="178"/>
      <c r="HB320" s="178"/>
      <c r="HC320" s="178"/>
      <c r="HD320" s="178"/>
      <c r="HE320" s="178"/>
      <c r="HF320" s="178"/>
      <c r="HG320" s="178"/>
      <c r="HH320" s="178"/>
      <c r="HI320" s="178"/>
      <c r="HJ320" s="178"/>
      <c r="HK320" s="178"/>
      <c r="HL320" s="178"/>
      <c r="HM320" s="178"/>
      <c r="HN320" s="178"/>
      <c r="HO320" s="178"/>
      <c r="HP320" s="178"/>
      <c r="HQ320" s="178"/>
      <c r="HR320" s="178"/>
      <c r="HS320" s="178"/>
      <c r="HT320" s="178"/>
      <c r="HU320" s="178"/>
      <c r="HV320" s="178"/>
      <c r="HW320" s="178"/>
      <c r="HX320" s="178"/>
      <c r="HY320" s="178"/>
      <c r="HZ320" s="178"/>
      <c r="IA320" s="178"/>
      <c r="IB320" s="178"/>
      <c r="IC320" s="178"/>
      <c r="ID320" s="178"/>
      <c r="IE320" s="178"/>
      <c r="IF320" s="178"/>
      <c r="IG320" s="178"/>
      <c r="IH320" s="178"/>
      <c r="II320" s="178"/>
      <c r="IJ320" s="178"/>
      <c r="IK320" s="178"/>
      <c r="IL320" s="178"/>
      <c r="IM320" s="178"/>
      <c r="IN320" s="178"/>
      <c r="IO320" s="178"/>
      <c r="IP320" s="178"/>
      <c r="IQ320" s="178"/>
      <c r="IR320" s="178"/>
      <c r="IS320" s="178"/>
      <c r="IT320" s="178"/>
      <c r="IU320" s="178"/>
      <c r="IV320" s="178"/>
      <c r="IW320" s="178"/>
      <c r="IX320" s="178"/>
      <c r="IY320" s="178"/>
      <c r="IZ320" s="178"/>
      <c r="JA320" s="178"/>
      <c r="JB320" s="178"/>
      <c r="JC320" s="178"/>
      <c r="JD320" s="178"/>
      <c r="JE320" s="178"/>
      <c r="JF320" s="178"/>
      <c r="JG320" s="178"/>
      <c r="JH320" s="178"/>
      <c r="JI320" s="178"/>
      <c r="JJ320" s="178"/>
      <c r="JK320" s="178"/>
      <c r="JL320" s="178"/>
      <c r="JM320" s="178"/>
      <c r="JN320" s="178"/>
      <c r="JO320" s="178"/>
      <c r="JP320" s="178"/>
      <c r="JQ320" s="178"/>
      <c r="JR320" s="178"/>
      <c r="JS320" s="178"/>
      <c r="JT320" s="178"/>
      <c r="JU320" s="178"/>
      <c r="JV320" s="178"/>
      <c r="JW320" s="178"/>
      <c r="JX320" s="178"/>
      <c r="JY320" s="178"/>
      <c r="JZ320" s="178"/>
      <c r="KA320" s="178"/>
      <c r="KB320" s="178"/>
      <c r="KC320" s="178"/>
      <c r="KD320" s="178"/>
      <c r="KE320" s="178"/>
      <c r="KF320" s="178"/>
      <c r="KG320" s="178"/>
      <c r="KH320" s="178"/>
      <c r="KI320" s="178"/>
      <c r="KJ320" s="178"/>
      <c r="KK320" s="178"/>
      <c r="KL320" s="178"/>
      <c r="KM320" s="178"/>
      <c r="KN320" s="178"/>
      <c r="KO320" s="178"/>
      <c r="KP320" s="178"/>
      <c r="KQ320" s="178"/>
      <c r="KR320" s="178"/>
      <c r="KS320" s="178"/>
      <c r="KT320" s="178"/>
      <c r="KU320" s="178"/>
      <c r="KV320" s="178"/>
      <c r="KW320" s="178"/>
      <c r="KX320" s="178"/>
      <c r="KY320" s="178"/>
      <c r="KZ320" s="178"/>
      <c r="LA320" s="178"/>
      <c r="LB320" s="178"/>
      <c r="LC320" s="178"/>
      <c r="LD320" s="178"/>
      <c r="LE320" s="178"/>
      <c r="LF320" s="178"/>
      <c r="LG320" s="178"/>
      <c r="LH320" s="178"/>
      <c r="LI320" s="178"/>
      <c r="LJ320" s="178"/>
      <c r="LK320" s="178"/>
      <c r="LL320" s="178"/>
      <c r="LM320" s="178"/>
      <c r="LN320" s="178"/>
      <c r="LO320" s="178"/>
      <c r="LP320" s="178"/>
      <c r="LQ320" s="178"/>
      <c r="LR320" s="178"/>
      <c r="LS320" s="178"/>
      <c r="LT320" s="178"/>
      <c r="LU320" s="178"/>
      <c r="LV320" s="178"/>
      <c r="LW320" s="178"/>
      <c r="LX320" s="178"/>
      <c r="LY320" s="178"/>
      <c r="LZ320" s="178"/>
      <c r="MA320" s="178"/>
      <c r="MB320" s="178"/>
      <c r="MC320" s="178"/>
      <c r="MD320" s="178"/>
      <c r="ME320" s="178"/>
      <c r="MF320" s="178"/>
      <c r="MG320" s="178"/>
      <c r="MH320" s="178"/>
      <c r="MI320" s="178"/>
      <c r="MJ320" s="178"/>
      <c r="MK320" s="178"/>
      <c r="ML320" s="178"/>
      <c r="MM320" s="178"/>
      <c r="MN320" s="178"/>
      <c r="MO320" s="178"/>
      <c r="MP320" s="178"/>
      <c r="MQ320" s="178"/>
      <c r="MR320" s="178"/>
      <c r="MS320" s="178"/>
      <c r="MT320" s="178"/>
      <c r="MU320" s="178"/>
      <c r="MV320" s="178"/>
      <c r="MW320" s="178"/>
      <c r="MX320" s="178"/>
      <c r="MY320" s="178"/>
      <c r="MZ320" s="178"/>
      <c r="NA320" s="178"/>
      <c r="NB320" s="178"/>
      <c r="NC320" s="178"/>
      <c r="ND320" s="178"/>
      <c r="NE320" s="178"/>
      <c r="NF320" s="178"/>
      <c r="NG320" s="178"/>
      <c r="NH320" s="178"/>
      <c r="NI320" s="178"/>
      <c r="NJ320" s="178"/>
      <c r="NK320" s="178"/>
      <c r="NL320" s="178"/>
      <c r="NM320" s="178"/>
      <c r="NN320" s="178"/>
      <c r="NO320" s="178"/>
      <c r="NP320" s="178"/>
      <c r="NQ320" s="178"/>
      <c r="NR320" s="178"/>
      <c r="NS320" s="178"/>
      <c r="NT320" s="178"/>
      <c r="NU320" s="178"/>
      <c r="NV320" s="178"/>
      <c r="NW320" s="178"/>
      <c r="NX320" s="178"/>
      <c r="NY320" s="178"/>
      <c r="NZ320" s="178"/>
      <c r="OA320" s="178"/>
      <c r="OB320" s="178"/>
      <c r="OC320" s="178"/>
      <c r="OD320" s="178"/>
      <c r="OE320" s="178"/>
      <c r="OF320" s="178"/>
      <c r="OG320" s="178"/>
      <c r="OH320" s="178"/>
      <c r="OI320" s="178"/>
      <c r="OJ320" s="178"/>
      <c r="OK320" s="178"/>
      <c r="OL320" s="178"/>
      <c r="OM320" s="178"/>
      <c r="ON320" s="178"/>
      <c r="OO320" s="178"/>
      <c r="OP320" s="178"/>
      <c r="OQ320" s="178"/>
      <c r="OR320" s="178"/>
      <c r="OS320" s="178"/>
      <c r="OT320" s="178"/>
      <c r="OU320" s="178"/>
      <c r="OV320" s="178"/>
      <c r="OW320" s="178"/>
      <c r="OX320" s="178"/>
      <c r="OY320" s="178"/>
      <c r="OZ320" s="178"/>
      <c r="PA320" s="178"/>
      <c r="PB320" s="178"/>
      <c r="PC320" s="178"/>
      <c r="PD320" s="178"/>
      <c r="PE320" s="178"/>
      <c r="PF320" s="178"/>
      <c r="PG320" s="178"/>
      <c r="PH320" s="178"/>
      <c r="PI320" s="178"/>
      <c r="PJ320" s="178"/>
      <c r="PK320" s="178"/>
      <c r="PL320" s="178"/>
      <c r="PM320" s="178"/>
      <c r="PN320" s="178"/>
      <c r="PO320" s="178"/>
      <c r="PP320" s="178"/>
      <c r="PQ320" s="178"/>
      <c r="PR320" s="178"/>
      <c r="PS320" s="178"/>
      <c r="PT320" s="178"/>
      <c r="PU320" s="178"/>
      <c r="PV320" s="178"/>
      <c r="PW320" s="178"/>
      <c r="PX320" s="178"/>
      <c r="PY320" s="178"/>
      <c r="PZ320" s="178"/>
      <c r="QA320" s="178"/>
      <c r="QB320" s="178"/>
      <c r="QC320" s="178"/>
      <c r="QD320" s="178"/>
      <c r="QE320" s="178"/>
      <c r="QF320" s="178"/>
      <c r="QG320" s="178"/>
      <c r="QH320" s="178"/>
      <c r="QI320" s="178"/>
      <c r="QJ320" s="178"/>
      <c r="QK320" s="178"/>
      <c r="QL320" s="178"/>
      <c r="QM320" s="178"/>
      <c r="QN320" s="178"/>
      <c r="QO320" s="178"/>
      <c r="QP320" s="178"/>
      <c r="QQ320" s="178"/>
      <c r="QR320" s="178"/>
      <c r="QS320" s="178"/>
      <c r="QT320" s="178"/>
      <c r="QU320" s="178"/>
      <c r="QV320" s="178"/>
      <c r="QW320" s="178"/>
      <c r="QX320" s="178"/>
      <c r="QY320" s="178"/>
      <c r="QZ320" s="178"/>
      <c r="RA320" s="178"/>
      <c r="RB320" s="178"/>
      <c r="RC320" s="178"/>
      <c r="RD320" s="178"/>
      <c r="RE320" s="178"/>
      <c r="RF320" s="178"/>
      <c r="RG320" s="178"/>
      <c r="RH320" s="178"/>
      <c r="RI320" s="178"/>
      <c r="RJ320" s="178"/>
      <c r="RK320" s="178"/>
      <c r="RL320" s="178"/>
      <c r="RM320" s="178"/>
      <c r="RN320" s="178"/>
      <c r="RO320" s="178"/>
      <c r="RP320" s="178"/>
      <c r="RQ320" s="178"/>
      <c r="RR320" s="178"/>
      <c r="RS320" s="178"/>
      <c r="RT320" s="178"/>
      <c r="RU320" s="178"/>
      <c r="RV320" s="178"/>
      <c r="RW320" s="178"/>
      <c r="RX320" s="178"/>
      <c r="RY320" s="178"/>
      <c r="RZ320" s="178"/>
      <c r="SA320" s="178"/>
      <c r="SB320" s="178"/>
      <c r="SC320" s="178"/>
      <c r="SD320" s="178"/>
      <c r="SE320" s="178"/>
      <c r="SF320" s="178"/>
      <c r="SG320" s="178"/>
      <c r="SH320" s="178"/>
      <c r="SI320" s="178"/>
      <c r="SJ320" s="178"/>
      <c r="SK320" s="178"/>
      <c r="SL320" s="178"/>
      <c r="SM320" s="178"/>
      <c r="SN320" s="178"/>
      <c r="SO320" s="178"/>
      <c r="SP320" s="178"/>
      <c r="SQ320" s="178"/>
      <c r="SR320" s="178"/>
      <c r="SS320" s="178"/>
      <c r="ST320" s="178"/>
      <c r="SU320" s="178"/>
      <c r="SV320" s="178"/>
      <c r="SW320" s="178"/>
      <c r="SX320" s="178"/>
      <c r="SY320" s="178"/>
      <c r="SZ320" s="178"/>
      <c r="TA320" s="178"/>
      <c r="TB320" s="178"/>
      <c r="TC320" s="178"/>
      <c r="TD320" s="178"/>
      <c r="TE320" s="178"/>
      <c r="TF320" s="178"/>
      <c r="TG320" s="178"/>
      <c r="TH320" s="178"/>
      <c r="TI320" s="178"/>
      <c r="TJ320" s="178"/>
      <c r="TK320" s="178"/>
      <c r="TL320" s="178"/>
      <c r="TM320" s="178"/>
      <c r="TN320" s="178"/>
      <c r="TO320" s="178"/>
      <c r="TP320" s="178"/>
      <c r="TQ320" s="178"/>
      <c r="TR320" s="178"/>
      <c r="TS320" s="178"/>
      <c r="TT320" s="178"/>
      <c r="TU320" s="178"/>
      <c r="TV320" s="178"/>
      <c r="TW320" s="178"/>
      <c r="TX320" s="178"/>
      <c r="TY320" s="178"/>
      <c r="TZ320" s="178"/>
      <c r="UA320" s="178"/>
      <c r="UB320" s="178"/>
      <c r="UC320" s="178"/>
      <c r="UD320" s="178"/>
      <c r="UE320" s="178"/>
      <c r="UF320" s="178"/>
      <c r="UG320" s="178"/>
      <c r="UH320" s="178"/>
      <c r="UI320" s="178"/>
      <c r="UJ320" s="178"/>
      <c r="UK320" s="178"/>
      <c r="UL320" s="178"/>
      <c r="UM320" s="178"/>
      <c r="UN320" s="178"/>
      <c r="UO320" s="178"/>
      <c r="UP320" s="178"/>
      <c r="UQ320" s="178"/>
      <c r="UR320" s="178"/>
      <c r="US320" s="178"/>
      <c r="UT320" s="178"/>
      <c r="UU320" s="178"/>
      <c r="UV320" s="178"/>
      <c r="UW320" s="178"/>
      <c r="UX320" s="178"/>
      <c r="UY320" s="178"/>
      <c r="UZ320" s="178"/>
      <c r="VA320" s="178"/>
      <c r="VB320" s="178"/>
      <c r="VC320" s="178"/>
      <c r="VD320" s="178"/>
      <c r="VE320" s="178"/>
      <c r="VF320" s="178"/>
      <c r="VG320" s="178"/>
      <c r="VH320" s="178"/>
      <c r="VI320" s="178"/>
      <c r="VJ320" s="178"/>
      <c r="VK320" s="178"/>
      <c r="VL320" s="178"/>
      <c r="VM320" s="178"/>
      <c r="VN320" s="178"/>
      <c r="VO320" s="178"/>
      <c r="VP320" s="178"/>
      <c r="VQ320" s="178"/>
      <c r="VR320" s="178"/>
      <c r="VS320" s="178"/>
      <c r="VT320" s="178"/>
      <c r="VU320" s="178"/>
      <c r="VV320" s="178"/>
      <c r="VW320" s="178"/>
      <c r="VX320" s="178"/>
      <c r="VY320" s="178"/>
      <c r="VZ320" s="178"/>
      <c r="WA320" s="178"/>
      <c r="WB320" s="178"/>
      <c r="WC320" s="178"/>
      <c r="WD320" s="178"/>
      <c r="WE320" s="178"/>
      <c r="WF320" s="178"/>
      <c r="WG320" s="178"/>
      <c r="WH320" s="178"/>
      <c r="WI320" s="178"/>
      <c r="WJ320" s="178"/>
      <c r="WK320" s="178"/>
      <c r="WL320" s="178"/>
      <c r="WM320" s="178"/>
      <c r="WN320" s="178"/>
      <c r="WO320" s="178"/>
      <c r="WP320" s="178"/>
      <c r="WQ320" s="178"/>
      <c r="WR320" s="178"/>
      <c r="WS320" s="178"/>
      <c r="WT320" s="178"/>
      <c r="WU320" s="178"/>
      <c r="WV320" s="178"/>
      <c r="WW320" s="178"/>
      <c r="WX320" s="178"/>
      <c r="WY320" s="178"/>
      <c r="WZ320" s="178"/>
      <c r="XA320" s="178"/>
      <c r="XB320" s="178"/>
      <c r="XC320" s="178"/>
      <c r="XD320" s="178"/>
      <c r="XE320" s="178"/>
      <c r="XF320" s="178"/>
      <c r="XG320" s="178"/>
      <c r="XH320" s="178"/>
      <c r="XI320" s="178"/>
      <c r="XJ320" s="178"/>
      <c r="XK320" s="178"/>
      <c r="XL320" s="178"/>
      <c r="XM320" s="178"/>
      <c r="XN320" s="178"/>
      <c r="XO320" s="178"/>
      <c r="XP320" s="178"/>
      <c r="XQ320" s="178"/>
      <c r="XR320" s="178"/>
      <c r="XS320" s="178"/>
      <c r="XT320" s="178"/>
      <c r="XU320" s="178"/>
      <c r="XV320" s="178"/>
      <c r="XW320" s="178"/>
      <c r="XX320" s="178"/>
      <c r="XY320" s="178"/>
      <c r="XZ320" s="178"/>
      <c r="YA320" s="178"/>
      <c r="YB320" s="178"/>
      <c r="YC320" s="178"/>
      <c r="YD320" s="178"/>
      <c r="YE320" s="178"/>
      <c r="YF320" s="178"/>
      <c r="YG320" s="178"/>
      <c r="YH320" s="178"/>
      <c r="YI320" s="178"/>
      <c r="YJ320" s="178"/>
      <c r="YK320" s="178"/>
      <c r="YL320" s="178"/>
      <c r="YM320" s="178"/>
      <c r="YN320" s="178"/>
      <c r="YO320" s="178"/>
      <c r="YP320" s="178"/>
      <c r="YQ320" s="178"/>
      <c r="YR320" s="178"/>
      <c r="YS320" s="178"/>
      <c r="YT320" s="178"/>
      <c r="YU320" s="178"/>
      <c r="YV320" s="178"/>
      <c r="YW320" s="178"/>
      <c r="YX320" s="178"/>
      <c r="YY320" s="178"/>
      <c r="YZ320" s="178"/>
      <c r="ZA320" s="178"/>
      <c r="ZB320" s="178"/>
      <c r="ZC320" s="178"/>
      <c r="ZD320" s="178"/>
      <c r="ZE320" s="178"/>
      <c r="ZF320" s="178"/>
      <c r="ZG320" s="178"/>
      <c r="ZH320" s="178"/>
    </row>
    <row r="321" s="153" customFormat="1" customHeight="1" spans="1:684">
      <c r="A321" s="290" t="s">
        <v>965</v>
      </c>
      <c r="B321" s="109" t="s">
        <v>966</v>
      </c>
      <c r="C321" s="1369" t="s">
        <v>967</v>
      </c>
      <c r="D321" s="1361">
        <f t="shared" si="43"/>
        <v>0</v>
      </c>
      <c r="E321" s="1367">
        <v>0</v>
      </c>
      <c r="F321" s="1371">
        <f t="shared" si="44"/>
        <v>0</v>
      </c>
      <c r="G321" s="1427">
        <f t="shared" si="45"/>
        <v>0</v>
      </c>
      <c r="H321" s="1428"/>
      <c r="I321" s="1430"/>
      <c r="J321" s="1393">
        <f t="shared" si="46"/>
        <v>0</v>
      </c>
      <c r="K321" s="1431">
        <f t="shared" si="47"/>
        <v>0</v>
      </c>
      <c r="L321" s="152"/>
      <c r="M321" s="152"/>
      <c r="N321" s="152"/>
      <c r="O321" s="152"/>
      <c r="P321" s="152"/>
      <c r="Q321" s="152"/>
      <c r="R321" s="152"/>
      <c r="S321" s="152"/>
      <c r="T321" s="152"/>
      <c r="U321" s="152"/>
      <c r="V321" s="1432"/>
      <c r="W321" s="1432"/>
      <c r="X321" s="1432"/>
      <c r="Y321" s="1432"/>
      <c r="Z321" s="1434"/>
      <c r="AA321" s="1432"/>
      <c r="AB321" s="1432"/>
      <c r="AC321" s="1432"/>
      <c r="AD321" s="1432"/>
      <c r="AE321" s="1432"/>
      <c r="AF321" s="1432"/>
      <c r="AG321" s="1338"/>
      <c r="AH321" s="178"/>
      <c r="AI321" s="1339"/>
      <c r="AJ321" s="1339"/>
      <c r="AK321" s="178"/>
      <c r="AL321" s="1339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  <c r="BF321" s="178"/>
      <c r="BG321" s="178"/>
      <c r="BH321" s="178"/>
      <c r="BI321" s="178"/>
      <c r="BJ321" s="178"/>
      <c r="BK321" s="178"/>
      <c r="BL321" s="178"/>
      <c r="BM321" s="178"/>
      <c r="BN321" s="178"/>
      <c r="BO321" s="178"/>
      <c r="BP321" s="178"/>
      <c r="BQ321" s="178"/>
      <c r="BR321" s="178"/>
      <c r="BS321" s="178"/>
      <c r="BT321" s="178"/>
      <c r="BU321" s="178"/>
      <c r="BV321" s="178"/>
      <c r="BW321" s="178"/>
      <c r="BX321" s="178"/>
      <c r="BY321" s="178"/>
      <c r="BZ321" s="178"/>
      <c r="CA321" s="178"/>
      <c r="CB321" s="178"/>
      <c r="CC321" s="178"/>
      <c r="CD321" s="178"/>
      <c r="CE321" s="178"/>
      <c r="CF321" s="178"/>
      <c r="CG321" s="178"/>
      <c r="CH321" s="178"/>
      <c r="CI321" s="178"/>
      <c r="CJ321" s="178"/>
      <c r="CK321" s="178"/>
      <c r="CL321" s="178"/>
      <c r="CM321" s="178"/>
      <c r="CN321" s="178"/>
      <c r="CO321" s="178"/>
      <c r="CP321" s="178"/>
      <c r="CQ321" s="178"/>
      <c r="CR321" s="1340"/>
      <c r="CS321" s="178"/>
      <c r="CT321" s="178"/>
      <c r="CU321" s="178"/>
      <c r="CV321" s="178"/>
      <c r="CW321" s="178"/>
      <c r="CX321" s="178"/>
      <c r="CY321" s="178"/>
      <c r="CZ321" s="178"/>
      <c r="DA321" s="178"/>
      <c r="DB321" s="178"/>
      <c r="DC321" s="178"/>
      <c r="DD321" s="178"/>
      <c r="DE321" s="178"/>
      <c r="DF321" s="178"/>
      <c r="DG321" s="178"/>
      <c r="DH321" s="178"/>
      <c r="DI321" s="178"/>
      <c r="DJ321" s="178"/>
      <c r="DK321" s="178"/>
      <c r="DL321" s="178"/>
      <c r="DM321" s="178"/>
      <c r="DN321" s="178"/>
      <c r="DO321" s="178"/>
      <c r="DP321" s="178"/>
      <c r="DQ321" s="178"/>
      <c r="DR321" s="178"/>
      <c r="DS321" s="178"/>
      <c r="DT321" s="178"/>
      <c r="DU321" s="178"/>
      <c r="DV321" s="178"/>
      <c r="DW321" s="178"/>
      <c r="DX321" s="178"/>
      <c r="DY321" s="178"/>
      <c r="DZ321" s="178"/>
      <c r="EA321" s="178"/>
      <c r="EB321" s="47"/>
      <c r="EC321" s="178"/>
      <c r="ED321" s="178"/>
      <c r="EE321" s="178"/>
      <c r="EF321" s="178"/>
      <c r="EG321" s="178"/>
      <c r="EH321" s="178"/>
      <c r="EI321" s="178"/>
      <c r="EJ321" s="178"/>
      <c r="EK321" s="178"/>
      <c r="EL321" s="178"/>
      <c r="EM321" s="178"/>
      <c r="EN321" s="178"/>
      <c r="EO321" s="178"/>
      <c r="EP321" s="178"/>
      <c r="EQ321" s="178"/>
      <c r="ER321" s="178"/>
      <c r="ES321" s="178"/>
      <c r="ET321" s="178"/>
      <c r="EU321" s="178"/>
      <c r="EV321" s="178"/>
      <c r="EW321" s="178"/>
      <c r="EX321" s="178"/>
      <c r="EY321" s="178"/>
      <c r="EZ321" s="178"/>
      <c r="FA321" s="178"/>
      <c r="FB321" s="178"/>
      <c r="FC321" s="178"/>
      <c r="FD321" s="178"/>
      <c r="FE321" s="178"/>
      <c r="FF321" s="178"/>
      <c r="FG321" s="178"/>
      <c r="FH321" s="178"/>
      <c r="FI321" s="178"/>
      <c r="FJ321" s="178"/>
      <c r="FK321" s="178"/>
      <c r="FL321" s="178"/>
      <c r="FM321" s="178"/>
      <c r="FN321" s="178"/>
      <c r="FO321" s="178"/>
      <c r="FP321" s="178"/>
      <c r="FQ321" s="178"/>
      <c r="FR321" s="178"/>
      <c r="FS321" s="178"/>
      <c r="FT321" s="178"/>
      <c r="FU321" s="178"/>
      <c r="FV321" s="178"/>
      <c r="FW321" s="178"/>
      <c r="FX321" s="178"/>
      <c r="FY321" s="178"/>
      <c r="FZ321" s="178"/>
      <c r="GA321" s="178"/>
      <c r="GB321" s="178"/>
      <c r="GC321" s="178"/>
      <c r="GD321" s="178"/>
      <c r="GE321" s="178"/>
      <c r="GF321" s="178"/>
      <c r="GG321" s="178"/>
      <c r="GH321" s="178"/>
      <c r="GI321" s="178"/>
      <c r="GJ321" s="178"/>
      <c r="GK321" s="178"/>
      <c r="GL321" s="178"/>
      <c r="GM321" s="178"/>
      <c r="GN321" s="178"/>
      <c r="GO321" s="178"/>
      <c r="GP321" s="178"/>
      <c r="GQ321" s="178"/>
      <c r="GR321" s="178"/>
      <c r="GS321" s="178"/>
      <c r="GT321" s="178"/>
      <c r="GU321" s="178"/>
      <c r="GV321" s="178"/>
      <c r="GW321" s="178"/>
      <c r="GX321" s="178"/>
      <c r="GY321" s="178"/>
      <c r="GZ321" s="178"/>
      <c r="HA321" s="178"/>
      <c r="HB321" s="178"/>
      <c r="HC321" s="178"/>
      <c r="HD321" s="178"/>
      <c r="HE321" s="178"/>
      <c r="HF321" s="178"/>
      <c r="HG321" s="178"/>
      <c r="HH321" s="178"/>
      <c r="HI321" s="178"/>
      <c r="HJ321" s="178"/>
      <c r="HK321" s="178"/>
      <c r="HL321" s="178"/>
      <c r="HM321" s="178"/>
      <c r="HN321" s="178"/>
      <c r="HO321" s="178"/>
      <c r="HP321" s="178"/>
      <c r="HQ321" s="178"/>
      <c r="HR321" s="178"/>
      <c r="HS321" s="178"/>
      <c r="HT321" s="178"/>
      <c r="HU321" s="178"/>
      <c r="HV321" s="178"/>
      <c r="HW321" s="178"/>
      <c r="HX321" s="178"/>
      <c r="HY321" s="178"/>
      <c r="HZ321" s="178"/>
      <c r="IA321" s="178"/>
      <c r="IB321" s="178"/>
      <c r="IC321" s="178"/>
      <c r="ID321" s="178"/>
      <c r="IE321" s="178"/>
      <c r="IF321" s="178"/>
      <c r="IG321" s="178"/>
      <c r="IH321" s="178"/>
      <c r="II321" s="178"/>
      <c r="IJ321" s="178"/>
      <c r="IK321" s="178"/>
      <c r="IL321" s="178"/>
      <c r="IM321" s="178"/>
      <c r="IN321" s="178"/>
      <c r="IO321" s="178"/>
      <c r="IP321" s="178"/>
      <c r="IQ321" s="178"/>
      <c r="IR321" s="178"/>
      <c r="IS321" s="178"/>
      <c r="IT321" s="178"/>
      <c r="IU321" s="178"/>
      <c r="IV321" s="178"/>
      <c r="IW321" s="178"/>
      <c r="IX321" s="178"/>
      <c r="IY321" s="178"/>
      <c r="IZ321" s="178"/>
      <c r="JA321" s="178"/>
      <c r="JB321" s="178"/>
      <c r="JC321" s="178"/>
      <c r="JD321" s="178"/>
      <c r="JE321" s="178"/>
      <c r="JF321" s="178"/>
      <c r="JG321" s="178"/>
      <c r="JH321" s="178"/>
      <c r="JI321" s="178"/>
      <c r="JJ321" s="178"/>
      <c r="JK321" s="178"/>
      <c r="JL321" s="178"/>
      <c r="JM321" s="178"/>
      <c r="JN321" s="178"/>
      <c r="JO321" s="178"/>
      <c r="JP321" s="178"/>
      <c r="JQ321" s="178"/>
      <c r="JR321" s="178"/>
      <c r="JS321" s="178"/>
      <c r="JT321" s="178"/>
      <c r="JU321" s="178"/>
      <c r="JV321" s="178"/>
      <c r="JW321" s="178"/>
      <c r="JX321" s="178"/>
      <c r="JY321" s="178"/>
      <c r="JZ321" s="178"/>
      <c r="KA321" s="178"/>
      <c r="KB321" s="178"/>
      <c r="KC321" s="178"/>
      <c r="KD321" s="178"/>
      <c r="KE321" s="178"/>
      <c r="KF321" s="178"/>
      <c r="KG321" s="178"/>
      <c r="KH321" s="178"/>
      <c r="KI321" s="178"/>
      <c r="KJ321" s="178"/>
      <c r="KK321" s="178"/>
      <c r="KL321" s="178"/>
      <c r="KM321" s="178"/>
      <c r="KN321" s="178"/>
      <c r="KO321" s="178"/>
      <c r="KP321" s="178"/>
      <c r="KQ321" s="178"/>
      <c r="KR321" s="178"/>
      <c r="KS321" s="178"/>
      <c r="KT321" s="178"/>
      <c r="KU321" s="178"/>
      <c r="KV321" s="178"/>
      <c r="KW321" s="178"/>
      <c r="KX321" s="178"/>
      <c r="KY321" s="178"/>
      <c r="KZ321" s="178"/>
      <c r="LA321" s="178"/>
      <c r="LB321" s="178"/>
      <c r="LC321" s="178"/>
      <c r="LD321" s="178"/>
      <c r="LE321" s="178"/>
      <c r="LF321" s="178"/>
      <c r="LG321" s="178"/>
      <c r="LH321" s="178"/>
      <c r="LI321" s="178"/>
      <c r="LJ321" s="178"/>
      <c r="LK321" s="178"/>
      <c r="LL321" s="178"/>
      <c r="LM321" s="178"/>
      <c r="LN321" s="178"/>
      <c r="LO321" s="178"/>
      <c r="LP321" s="178"/>
      <c r="LQ321" s="178"/>
      <c r="LR321" s="178"/>
      <c r="LS321" s="178"/>
      <c r="LT321" s="178"/>
      <c r="LU321" s="178"/>
      <c r="LV321" s="178"/>
      <c r="LW321" s="178"/>
      <c r="LX321" s="178"/>
      <c r="LY321" s="178"/>
      <c r="LZ321" s="178"/>
      <c r="MA321" s="178"/>
      <c r="MB321" s="178"/>
      <c r="MC321" s="178"/>
      <c r="MD321" s="178"/>
      <c r="ME321" s="178"/>
      <c r="MF321" s="178"/>
      <c r="MG321" s="178"/>
      <c r="MH321" s="178"/>
      <c r="MI321" s="178"/>
      <c r="MJ321" s="178"/>
      <c r="MK321" s="178"/>
      <c r="ML321" s="178"/>
      <c r="MM321" s="178"/>
      <c r="MN321" s="178"/>
      <c r="MO321" s="178"/>
      <c r="MP321" s="178"/>
      <c r="MQ321" s="178"/>
      <c r="MR321" s="178"/>
      <c r="MS321" s="178"/>
      <c r="MT321" s="178"/>
      <c r="MU321" s="178"/>
      <c r="MV321" s="178"/>
      <c r="MW321" s="178"/>
      <c r="MX321" s="178"/>
      <c r="MY321" s="178"/>
      <c r="MZ321" s="178"/>
      <c r="NA321" s="178"/>
      <c r="NB321" s="178"/>
      <c r="NC321" s="178"/>
      <c r="ND321" s="178"/>
      <c r="NE321" s="178"/>
      <c r="NF321" s="178"/>
      <c r="NG321" s="178"/>
      <c r="NH321" s="178"/>
      <c r="NI321" s="178"/>
      <c r="NJ321" s="178"/>
      <c r="NK321" s="178"/>
      <c r="NL321" s="178"/>
      <c r="NM321" s="178"/>
      <c r="NN321" s="178"/>
      <c r="NO321" s="178"/>
      <c r="NP321" s="178"/>
      <c r="NQ321" s="178"/>
      <c r="NR321" s="178"/>
      <c r="NS321" s="178"/>
      <c r="NT321" s="178"/>
      <c r="NU321" s="178"/>
      <c r="NV321" s="178"/>
      <c r="NW321" s="178"/>
      <c r="NX321" s="178"/>
      <c r="NY321" s="178"/>
      <c r="NZ321" s="178"/>
      <c r="OA321" s="178"/>
      <c r="OB321" s="178"/>
      <c r="OC321" s="178"/>
      <c r="OD321" s="178"/>
      <c r="OE321" s="178"/>
      <c r="OF321" s="178"/>
      <c r="OG321" s="178"/>
      <c r="OH321" s="178"/>
      <c r="OI321" s="178"/>
      <c r="OJ321" s="178"/>
      <c r="OK321" s="178"/>
      <c r="OL321" s="178"/>
      <c r="OM321" s="178"/>
      <c r="ON321" s="178"/>
      <c r="OO321" s="178"/>
      <c r="OP321" s="178"/>
      <c r="OQ321" s="178"/>
      <c r="OR321" s="178"/>
      <c r="OS321" s="178"/>
      <c r="OT321" s="178"/>
      <c r="OU321" s="178"/>
      <c r="OV321" s="178"/>
      <c r="OW321" s="178"/>
      <c r="OX321" s="178"/>
      <c r="OY321" s="178"/>
      <c r="OZ321" s="178"/>
      <c r="PA321" s="178"/>
      <c r="PB321" s="178"/>
      <c r="PC321" s="178"/>
      <c r="PD321" s="178"/>
      <c r="PE321" s="178"/>
      <c r="PF321" s="178"/>
      <c r="PG321" s="178"/>
      <c r="PH321" s="178"/>
      <c r="PI321" s="178"/>
      <c r="PJ321" s="178"/>
      <c r="PK321" s="178"/>
      <c r="PL321" s="178"/>
      <c r="PM321" s="178"/>
      <c r="PN321" s="178"/>
      <c r="PO321" s="178"/>
      <c r="PP321" s="178"/>
      <c r="PQ321" s="178"/>
      <c r="PR321" s="178"/>
      <c r="PS321" s="178"/>
      <c r="PT321" s="178"/>
      <c r="PU321" s="178"/>
      <c r="PV321" s="178"/>
      <c r="PW321" s="178"/>
      <c r="PX321" s="178"/>
      <c r="PY321" s="178"/>
      <c r="PZ321" s="178"/>
      <c r="QA321" s="178"/>
      <c r="QB321" s="178"/>
      <c r="QC321" s="178"/>
      <c r="QD321" s="178"/>
      <c r="QE321" s="178"/>
      <c r="QF321" s="178"/>
      <c r="QG321" s="178"/>
      <c r="QH321" s="178"/>
      <c r="QI321" s="178"/>
      <c r="QJ321" s="178"/>
      <c r="QK321" s="178"/>
      <c r="QL321" s="178"/>
      <c r="QM321" s="178"/>
      <c r="QN321" s="178"/>
      <c r="QO321" s="178"/>
      <c r="QP321" s="178"/>
      <c r="QQ321" s="178"/>
      <c r="QR321" s="178"/>
      <c r="QS321" s="178"/>
      <c r="QT321" s="178"/>
      <c r="QU321" s="178"/>
      <c r="QV321" s="178"/>
      <c r="QW321" s="178"/>
      <c r="QX321" s="178"/>
      <c r="QY321" s="178"/>
      <c r="QZ321" s="178"/>
      <c r="RA321" s="178"/>
      <c r="RB321" s="178"/>
      <c r="RC321" s="178"/>
      <c r="RD321" s="178"/>
      <c r="RE321" s="178"/>
      <c r="RF321" s="178"/>
      <c r="RG321" s="178"/>
      <c r="RH321" s="178"/>
      <c r="RI321" s="178"/>
      <c r="RJ321" s="178"/>
      <c r="RK321" s="178"/>
      <c r="RL321" s="178"/>
      <c r="RM321" s="178"/>
      <c r="RN321" s="178"/>
      <c r="RO321" s="178"/>
      <c r="RP321" s="178"/>
      <c r="RQ321" s="178"/>
      <c r="RR321" s="178"/>
      <c r="RS321" s="178"/>
      <c r="RT321" s="178"/>
      <c r="RU321" s="178"/>
      <c r="RV321" s="178"/>
      <c r="RW321" s="178"/>
      <c r="RX321" s="178"/>
      <c r="RY321" s="178"/>
      <c r="RZ321" s="178"/>
      <c r="SA321" s="178"/>
      <c r="SB321" s="178"/>
      <c r="SC321" s="178"/>
      <c r="SD321" s="178"/>
      <c r="SE321" s="178"/>
      <c r="SF321" s="178"/>
      <c r="SG321" s="178"/>
      <c r="SH321" s="178"/>
      <c r="SI321" s="178"/>
      <c r="SJ321" s="178"/>
      <c r="SK321" s="178"/>
      <c r="SL321" s="178"/>
      <c r="SM321" s="178"/>
      <c r="SN321" s="178"/>
      <c r="SO321" s="178"/>
      <c r="SP321" s="178"/>
      <c r="SQ321" s="178"/>
      <c r="SR321" s="178"/>
      <c r="SS321" s="178"/>
      <c r="ST321" s="178"/>
      <c r="SU321" s="178"/>
      <c r="SV321" s="178"/>
      <c r="SW321" s="178"/>
      <c r="SX321" s="178"/>
      <c r="SY321" s="178"/>
      <c r="SZ321" s="178"/>
      <c r="TA321" s="178"/>
      <c r="TB321" s="178"/>
      <c r="TC321" s="178"/>
      <c r="TD321" s="178"/>
      <c r="TE321" s="178"/>
      <c r="TF321" s="178"/>
      <c r="TG321" s="178"/>
      <c r="TH321" s="178"/>
      <c r="TI321" s="178"/>
      <c r="TJ321" s="178"/>
      <c r="TK321" s="178"/>
      <c r="TL321" s="178"/>
      <c r="TM321" s="178"/>
      <c r="TN321" s="178"/>
      <c r="TO321" s="178"/>
      <c r="TP321" s="178"/>
      <c r="TQ321" s="178"/>
      <c r="TR321" s="178"/>
      <c r="TS321" s="178"/>
      <c r="TT321" s="178"/>
      <c r="TU321" s="178"/>
      <c r="TV321" s="178"/>
      <c r="TW321" s="178"/>
      <c r="TX321" s="178"/>
      <c r="TY321" s="178"/>
      <c r="TZ321" s="178"/>
      <c r="UA321" s="178"/>
      <c r="UB321" s="178"/>
      <c r="UC321" s="178"/>
      <c r="UD321" s="178"/>
      <c r="UE321" s="178"/>
      <c r="UF321" s="178"/>
      <c r="UG321" s="178"/>
      <c r="UH321" s="178"/>
      <c r="UI321" s="178"/>
      <c r="UJ321" s="178"/>
      <c r="UK321" s="178"/>
      <c r="UL321" s="178"/>
      <c r="UM321" s="178"/>
      <c r="UN321" s="178"/>
      <c r="UO321" s="178"/>
      <c r="UP321" s="178"/>
      <c r="UQ321" s="178"/>
      <c r="UR321" s="178"/>
      <c r="US321" s="178"/>
      <c r="UT321" s="178"/>
      <c r="UU321" s="178"/>
      <c r="UV321" s="178"/>
      <c r="UW321" s="178"/>
      <c r="UX321" s="178"/>
      <c r="UY321" s="178"/>
      <c r="UZ321" s="178"/>
      <c r="VA321" s="178"/>
      <c r="VB321" s="178"/>
      <c r="VC321" s="178"/>
      <c r="VD321" s="178"/>
      <c r="VE321" s="178"/>
      <c r="VF321" s="178"/>
      <c r="VG321" s="178"/>
      <c r="VH321" s="178"/>
      <c r="VI321" s="178"/>
      <c r="VJ321" s="178"/>
      <c r="VK321" s="178"/>
      <c r="VL321" s="178"/>
      <c r="VM321" s="178"/>
      <c r="VN321" s="178"/>
      <c r="VO321" s="178"/>
      <c r="VP321" s="178"/>
      <c r="VQ321" s="178"/>
      <c r="VR321" s="178"/>
      <c r="VS321" s="178"/>
      <c r="VT321" s="178"/>
      <c r="VU321" s="178"/>
      <c r="VV321" s="178"/>
      <c r="VW321" s="178"/>
      <c r="VX321" s="178"/>
      <c r="VY321" s="178"/>
      <c r="VZ321" s="178"/>
      <c r="WA321" s="178"/>
      <c r="WB321" s="178"/>
      <c r="WC321" s="178"/>
      <c r="WD321" s="178"/>
      <c r="WE321" s="178"/>
      <c r="WF321" s="178"/>
      <c r="WG321" s="178"/>
      <c r="WH321" s="178"/>
      <c r="WI321" s="178"/>
      <c r="WJ321" s="178"/>
      <c r="WK321" s="178"/>
      <c r="WL321" s="178"/>
      <c r="WM321" s="178"/>
      <c r="WN321" s="178"/>
      <c r="WO321" s="178"/>
      <c r="WP321" s="178"/>
      <c r="WQ321" s="178"/>
      <c r="WR321" s="178"/>
      <c r="WS321" s="178"/>
      <c r="WT321" s="178"/>
      <c r="WU321" s="178"/>
      <c r="WV321" s="178"/>
      <c r="WW321" s="178"/>
      <c r="WX321" s="178"/>
      <c r="WY321" s="178"/>
      <c r="WZ321" s="178"/>
      <c r="XA321" s="178"/>
      <c r="XB321" s="178"/>
      <c r="XC321" s="178"/>
      <c r="XD321" s="178"/>
      <c r="XE321" s="178"/>
      <c r="XF321" s="178"/>
      <c r="XG321" s="178"/>
      <c r="XH321" s="178"/>
      <c r="XI321" s="178"/>
      <c r="XJ321" s="178"/>
      <c r="XK321" s="178"/>
      <c r="XL321" s="178"/>
      <c r="XM321" s="178"/>
      <c r="XN321" s="178"/>
      <c r="XO321" s="178"/>
      <c r="XP321" s="178"/>
      <c r="XQ321" s="178"/>
      <c r="XR321" s="178"/>
      <c r="XS321" s="178"/>
      <c r="XT321" s="178"/>
      <c r="XU321" s="178"/>
      <c r="XV321" s="178"/>
      <c r="XW321" s="178"/>
      <c r="XX321" s="178"/>
      <c r="XY321" s="178"/>
      <c r="XZ321" s="178"/>
      <c r="YA321" s="178"/>
      <c r="YB321" s="178"/>
      <c r="YC321" s="178"/>
      <c r="YD321" s="178"/>
      <c r="YE321" s="178"/>
      <c r="YF321" s="178"/>
      <c r="YG321" s="178"/>
      <c r="YH321" s="178"/>
      <c r="YI321" s="178"/>
      <c r="YJ321" s="178"/>
      <c r="YK321" s="178"/>
      <c r="YL321" s="178"/>
      <c r="YM321" s="178"/>
      <c r="YN321" s="178"/>
      <c r="YO321" s="178"/>
      <c r="YP321" s="178"/>
      <c r="YQ321" s="178"/>
      <c r="YR321" s="178"/>
      <c r="YS321" s="178"/>
      <c r="YT321" s="178"/>
      <c r="YU321" s="178"/>
      <c r="YV321" s="178"/>
      <c r="YW321" s="178"/>
      <c r="YX321" s="178"/>
      <c r="YY321" s="178"/>
      <c r="YZ321" s="178"/>
      <c r="ZA321" s="178"/>
      <c r="ZB321" s="178"/>
      <c r="ZC321" s="178"/>
      <c r="ZD321" s="178"/>
      <c r="ZE321" s="178"/>
      <c r="ZF321" s="178"/>
      <c r="ZG321" s="178"/>
      <c r="ZH321" s="178"/>
    </row>
    <row r="322" s="153" customFormat="1" customHeight="1" spans="1:684">
      <c r="A322" s="290" t="s">
        <v>968</v>
      </c>
      <c r="B322" s="109" t="s">
        <v>969</v>
      </c>
      <c r="C322" s="1369" t="s">
        <v>970</v>
      </c>
      <c r="D322" s="1361">
        <f t="shared" si="43"/>
        <v>-36</v>
      </c>
      <c r="E322" s="1367">
        <v>38</v>
      </c>
      <c r="F322" s="1371">
        <f t="shared" si="44"/>
        <v>2</v>
      </c>
      <c r="G322" s="1427">
        <f t="shared" si="45"/>
        <v>2</v>
      </c>
      <c r="H322" s="1428">
        <v>38</v>
      </c>
      <c r="I322" s="1430"/>
      <c r="J322" s="1393">
        <f t="shared" si="46"/>
        <v>0</v>
      </c>
      <c r="K322" s="1431">
        <f t="shared" si="47"/>
        <v>0</v>
      </c>
      <c r="L322" s="152"/>
      <c r="M322" s="152"/>
      <c r="N322" s="152"/>
      <c r="O322" s="152"/>
      <c r="P322" s="152"/>
      <c r="Q322" s="152"/>
      <c r="R322" s="152"/>
      <c r="S322" s="152"/>
      <c r="T322" s="152"/>
      <c r="U322" s="152"/>
      <c r="V322" s="1432"/>
      <c r="W322" s="1432"/>
      <c r="X322" s="1432"/>
      <c r="Y322" s="1432"/>
      <c r="Z322" s="1434"/>
      <c r="AA322" s="1432"/>
      <c r="AB322" s="1432"/>
      <c r="AC322" s="1432"/>
      <c r="AD322" s="1432"/>
      <c r="AE322" s="1432"/>
      <c r="AF322" s="1432"/>
      <c r="AG322" s="1338"/>
      <c r="AH322" s="178"/>
      <c r="AI322" s="1339"/>
      <c r="AJ322" s="1339"/>
      <c r="AK322" s="178"/>
      <c r="AL322" s="1339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  <c r="CH322" s="178"/>
      <c r="CI322" s="178"/>
      <c r="CJ322" s="178"/>
      <c r="CK322" s="178"/>
      <c r="CL322" s="178"/>
      <c r="CM322" s="178"/>
      <c r="CN322" s="178"/>
      <c r="CO322" s="178"/>
      <c r="CP322" s="178"/>
      <c r="CQ322" s="178"/>
      <c r="CR322" s="1340"/>
      <c r="CS322" s="178"/>
      <c r="CT322" s="178"/>
      <c r="CU322" s="178"/>
      <c r="CV322" s="178"/>
      <c r="CW322" s="178"/>
      <c r="CX322" s="178"/>
      <c r="CY322" s="178"/>
      <c r="CZ322" s="178"/>
      <c r="DA322" s="178"/>
      <c r="DB322" s="178"/>
      <c r="DC322" s="178"/>
      <c r="DD322" s="178"/>
      <c r="DE322" s="178"/>
      <c r="DF322" s="178"/>
      <c r="DG322" s="178"/>
      <c r="DH322" s="178"/>
      <c r="DI322" s="178"/>
      <c r="DJ322" s="178">
        <v>36</v>
      </c>
      <c r="DK322" s="178"/>
      <c r="DL322" s="178"/>
      <c r="DM322" s="178"/>
      <c r="DN322" s="178"/>
      <c r="DO322" s="178"/>
      <c r="DP322" s="178"/>
      <c r="DQ322" s="178"/>
      <c r="DR322" s="178"/>
      <c r="DS322" s="178"/>
      <c r="DT322" s="178"/>
      <c r="DU322" s="178"/>
      <c r="DV322" s="178"/>
      <c r="DW322" s="178"/>
      <c r="DX322" s="178"/>
      <c r="DY322" s="178"/>
      <c r="DZ322" s="178"/>
      <c r="EA322" s="178"/>
      <c r="EB322" s="47"/>
      <c r="EC322" s="178"/>
      <c r="ED322" s="178"/>
      <c r="EE322" s="178"/>
      <c r="EF322" s="178"/>
      <c r="EG322" s="178"/>
      <c r="EH322" s="178"/>
      <c r="EI322" s="178"/>
      <c r="EJ322" s="178"/>
      <c r="EK322" s="178"/>
      <c r="EL322" s="178"/>
      <c r="EM322" s="178"/>
      <c r="EN322" s="178"/>
      <c r="EO322" s="178"/>
      <c r="EP322" s="178"/>
      <c r="EQ322" s="178"/>
      <c r="ER322" s="178"/>
      <c r="ES322" s="178"/>
      <c r="ET322" s="178"/>
      <c r="EU322" s="178"/>
      <c r="EV322" s="178"/>
      <c r="EW322" s="178"/>
      <c r="EX322" s="178"/>
      <c r="EY322" s="178"/>
      <c r="EZ322" s="178"/>
      <c r="FA322" s="178"/>
      <c r="FB322" s="178"/>
      <c r="FC322" s="178"/>
      <c r="FD322" s="178"/>
      <c r="FE322" s="178"/>
      <c r="FF322" s="178"/>
      <c r="FG322" s="178"/>
      <c r="FH322" s="178"/>
      <c r="FI322" s="178"/>
      <c r="FJ322" s="178"/>
      <c r="FK322" s="178"/>
      <c r="FL322" s="178"/>
      <c r="FM322" s="178"/>
      <c r="FN322" s="178"/>
      <c r="FO322" s="178"/>
      <c r="FP322" s="178"/>
      <c r="FQ322" s="178"/>
      <c r="FR322" s="178"/>
      <c r="FS322" s="178"/>
      <c r="FT322" s="178"/>
      <c r="FU322" s="178"/>
      <c r="FV322" s="178"/>
      <c r="FW322" s="178"/>
      <c r="FX322" s="178"/>
      <c r="FY322" s="178"/>
      <c r="FZ322" s="178"/>
      <c r="GA322" s="178"/>
      <c r="GB322" s="178"/>
      <c r="GC322" s="178"/>
      <c r="GD322" s="178"/>
      <c r="GE322" s="178"/>
      <c r="GF322" s="178"/>
      <c r="GG322" s="178"/>
      <c r="GH322" s="178"/>
      <c r="GI322" s="178"/>
      <c r="GJ322" s="178"/>
      <c r="GK322" s="178"/>
      <c r="GL322" s="178"/>
      <c r="GM322" s="178"/>
      <c r="GN322" s="178"/>
      <c r="GO322" s="178"/>
      <c r="GP322" s="178"/>
      <c r="GQ322" s="178"/>
      <c r="GR322" s="178"/>
      <c r="GS322" s="178"/>
      <c r="GT322" s="178"/>
      <c r="GU322" s="178"/>
      <c r="GV322" s="178"/>
      <c r="GW322" s="178"/>
      <c r="GX322" s="178"/>
      <c r="GY322" s="178"/>
      <c r="GZ322" s="178"/>
      <c r="HA322" s="178"/>
      <c r="HB322" s="178"/>
      <c r="HC322" s="178"/>
      <c r="HD322" s="178"/>
      <c r="HE322" s="178"/>
      <c r="HF322" s="178"/>
      <c r="HG322" s="178"/>
      <c r="HH322" s="178"/>
      <c r="HI322" s="178"/>
      <c r="HJ322" s="178"/>
      <c r="HK322" s="178"/>
      <c r="HL322" s="178"/>
      <c r="HM322" s="178"/>
      <c r="HN322" s="178"/>
      <c r="HO322" s="178"/>
      <c r="HP322" s="178"/>
      <c r="HQ322" s="178"/>
      <c r="HR322" s="178"/>
      <c r="HS322" s="178"/>
      <c r="HT322" s="178"/>
      <c r="HU322" s="178"/>
      <c r="HV322" s="178"/>
      <c r="HW322" s="178"/>
      <c r="HX322" s="178"/>
      <c r="HY322" s="178"/>
      <c r="HZ322" s="178"/>
      <c r="IA322" s="178"/>
      <c r="IB322" s="178"/>
      <c r="IC322" s="178"/>
      <c r="ID322" s="178"/>
      <c r="IE322" s="178"/>
      <c r="IF322" s="178"/>
      <c r="IG322" s="178"/>
      <c r="IH322" s="178"/>
      <c r="II322" s="178"/>
      <c r="IJ322" s="178"/>
      <c r="IK322" s="178"/>
      <c r="IL322" s="178"/>
      <c r="IM322" s="178"/>
      <c r="IN322" s="178"/>
      <c r="IO322" s="178"/>
      <c r="IP322" s="178"/>
      <c r="IQ322" s="178"/>
      <c r="IR322" s="178"/>
      <c r="IS322" s="178"/>
      <c r="IT322" s="178"/>
      <c r="IU322" s="178"/>
      <c r="IV322" s="178"/>
      <c r="IW322" s="178"/>
      <c r="IX322" s="178"/>
      <c r="IY322" s="178"/>
      <c r="IZ322" s="178"/>
      <c r="JA322" s="178"/>
      <c r="JB322" s="178"/>
      <c r="JC322" s="178"/>
      <c r="JD322" s="178"/>
      <c r="JE322" s="178"/>
      <c r="JF322" s="178"/>
      <c r="JG322" s="178"/>
      <c r="JH322" s="178"/>
      <c r="JI322" s="178"/>
      <c r="JJ322" s="178"/>
      <c r="JK322" s="178"/>
      <c r="JL322" s="178"/>
      <c r="JM322" s="178"/>
      <c r="JN322" s="178"/>
      <c r="JO322" s="178"/>
      <c r="JP322" s="178"/>
      <c r="JQ322" s="178"/>
      <c r="JR322" s="178"/>
      <c r="JS322" s="178"/>
      <c r="JT322" s="178"/>
      <c r="JU322" s="178"/>
      <c r="JV322" s="178"/>
      <c r="JW322" s="178"/>
      <c r="JX322" s="178"/>
      <c r="JY322" s="178"/>
      <c r="JZ322" s="178"/>
      <c r="KA322" s="178"/>
      <c r="KB322" s="178"/>
      <c r="KC322" s="178"/>
      <c r="KD322" s="178"/>
      <c r="KE322" s="178"/>
      <c r="KF322" s="178"/>
      <c r="KG322" s="178"/>
      <c r="KH322" s="178"/>
      <c r="KI322" s="178"/>
      <c r="KJ322" s="178"/>
      <c r="KK322" s="178"/>
      <c r="KL322" s="178"/>
      <c r="KM322" s="178"/>
      <c r="KN322" s="178"/>
      <c r="KO322" s="178"/>
      <c r="KP322" s="178"/>
      <c r="KQ322" s="178"/>
      <c r="KR322" s="178"/>
      <c r="KS322" s="178"/>
      <c r="KT322" s="178"/>
      <c r="KU322" s="178"/>
      <c r="KV322" s="178"/>
      <c r="KW322" s="178"/>
      <c r="KX322" s="178"/>
      <c r="KY322" s="178"/>
      <c r="KZ322" s="178"/>
      <c r="LA322" s="178"/>
      <c r="LB322" s="178"/>
      <c r="LC322" s="178"/>
      <c r="LD322" s="178"/>
      <c r="LE322" s="178"/>
      <c r="LF322" s="178"/>
      <c r="LG322" s="178"/>
      <c r="LH322" s="178"/>
      <c r="LI322" s="178"/>
      <c r="LJ322" s="178"/>
      <c r="LK322" s="178"/>
      <c r="LL322" s="178"/>
      <c r="LM322" s="178"/>
      <c r="LN322" s="178"/>
      <c r="LO322" s="178"/>
      <c r="LP322" s="178"/>
      <c r="LQ322" s="178"/>
      <c r="LR322" s="178"/>
      <c r="LS322" s="178"/>
      <c r="LT322" s="178"/>
      <c r="LU322" s="178"/>
      <c r="LV322" s="178"/>
      <c r="LW322" s="178"/>
      <c r="LX322" s="178"/>
      <c r="LY322" s="178"/>
      <c r="LZ322" s="178"/>
      <c r="MA322" s="178"/>
      <c r="MB322" s="178"/>
      <c r="MC322" s="178"/>
      <c r="MD322" s="178"/>
      <c r="ME322" s="178"/>
      <c r="MF322" s="178"/>
      <c r="MG322" s="178"/>
      <c r="MH322" s="178"/>
      <c r="MI322" s="178"/>
      <c r="MJ322" s="178"/>
      <c r="MK322" s="178"/>
      <c r="ML322" s="178"/>
      <c r="MM322" s="178"/>
      <c r="MN322" s="178"/>
      <c r="MO322" s="178"/>
      <c r="MP322" s="178"/>
      <c r="MQ322" s="178"/>
      <c r="MR322" s="178"/>
      <c r="MS322" s="178"/>
      <c r="MT322" s="178"/>
      <c r="MU322" s="178"/>
      <c r="MV322" s="178"/>
      <c r="MW322" s="178"/>
      <c r="MX322" s="178"/>
      <c r="MY322" s="178"/>
      <c r="MZ322" s="178"/>
      <c r="NA322" s="178"/>
      <c r="NB322" s="178"/>
      <c r="NC322" s="178"/>
      <c r="ND322" s="178"/>
      <c r="NE322" s="178"/>
      <c r="NF322" s="178"/>
      <c r="NG322" s="178"/>
      <c r="NH322" s="178"/>
      <c r="NI322" s="178"/>
      <c r="NJ322" s="178"/>
      <c r="NK322" s="178"/>
      <c r="NL322" s="178"/>
      <c r="NM322" s="178"/>
      <c r="NN322" s="178"/>
      <c r="NO322" s="178"/>
      <c r="NP322" s="178"/>
      <c r="NQ322" s="178"/>
      <c r="NR322" s="178"/>
      <c r="NS322" s="178"/>
      <c r="NT322" s="178"/>
      <c r="NU322" s="178"/>
      <c r="NV322" s="178"/>
      <c r="NW322" s="178"/>
      <c r="NX322" s="178"/>
      <c r="NY322" s="178"/>
      <c r="NZ322" s="178"/>
      <c r="OA322" s="178"/>
      <c r="OB322" s="178"/>
      <c r="OC322" s="178"/>
      <c r="OD322" s="178"/>
      <c r="OE322" s="178"/>
      <c r="OF322" s="178"/>
      <c r="OG322" s="178"/>
      <c r="OH322" s="178"/>
      <c r="OI322" s="178"/>
      <c r="OJ322" s="178"/>
      <c r="OK322" s="178"/>
      <c r="OL322" s="178"/>
      <c r="OM322" s="178"/>
      <c r="ON322" s="178"/>
      <c r="OO322" s="178"/>
      <c r="OP322" s="178"/>
      <c r="OQ322" s="178"/>
      <c r="OR322" s="178"/>
      <c r="OS322" s="178"/>
      <c r="OT322" s="178"/>
      <c r="OU322" s="178"/>
      <c r="OV322" s="178"/>
      <c r="OW322" s="178"/>
      <c r="OX322" s="178"/>
      <c r="OY322" s="178"/>
      <c r="OZ322" s="178"/>
      <c r="PA322" s="178"/>
      <c r="PB322" s="178"/>
      <c r="PC322" s="178"/>
      <c r="PD322" s="178"/>
      <c r="PE322" s="178"/>
      <c r="PF322" s="178"/>
      <c r="PG322" s="178"/>
      <c r="PH322" s="178"/>
      <c r="PI322" s="178"/>
      <c r="PJ322" s="178"/>
      <c r="PK322" s="178"/>
      <c r="PL322" s="178"/>
      <c r="PM322" s="178"/>
      <c r="PN322" s="178"/>
      <c r="PO322" s="178"/>
      <c r="PP322" s="178"/>
      <c r="PQ322" s="178"/>
      <c r="PR322" s="178"/>
      <c r="PS322" s="178"/>
      <c r="PT322" s="178"/>
      <c r="PU322" s="178"/>
      <c r="PV322" s="178"/>
      <c r="PW322" s="178"/>
      <c r="PX322" s="178"/>
      <c r="PY322" s="178"/>
      <c r="PZ322" s="178"/>
      <c r="QA322" s="178"/>
      <c r="QB322" s="178"/>
      <c r="QC322" s="178"/>
      <c r="QD322" s="178"/>
      <c r="QE322" s="178"/>
      <c r="QF322" s="178"/>
      <c r="QG322" s="178"/>
      <c r="QH322" s="178"/>
      <c r="QI322" s="178"/>
      <c r="QJ322" s="178"/>
      <c r="QK322" s="178"/>
      <c r="QL322" s="178"/>
      <c r="QM322" s="178"/>
      <c r="QN322" s="178"/>
      <c r="QO322" s="178"/>
      <c r="QP322" s="178"/>
      <c r="QQ322" s="178"/>
      <c r="QR322" s="178"/>
      <c r="QS322" s="178"/>
      <c r="QT322" s="178"/>
      <c r="QU322" s="178"/>
      <c r="QV322" s="178"/>
      <c r="QW322" s="178"/>
      <c r="QX322" s="178"/>
      <c r="QY322" s="178"/>
      <c r="QZ322" s="178"/>
      <c r="RA322" s="178"/>
      <c r="RB322" s="178"/>
      <c r="RC322" s="178"/>
      <c r="RD322" s="178"/>
      <c r="RE322" s="178"/>
      <c r="RF322" s="178"/>
      <c r="RG322" s="178"/>
      <c r="RH322" s="178"/>
      <c r="RI322" s="178"/>
      <c r="RJ322" s="178"/>
      <c r="RK322" s="178"/>
      <c r="RL322" s="178"/>
      <c r="RM322" s="178"/>
      <c r="RN322" s="178"/>
      <c r="RO322" s="178"/>
      <c r="RP322" s="178"/>
      <c r="RQ322" s="178"/>
      <c r="RR322" s="178"/>
      <c r="RS322" s="178"/>
      <c r="RT322" s="178"/>
      <c r="RU322" s="178"/>
      <c r="RV322" s="178"/>
      <c r="RW322" s="178"/>
      <c r="RX322" s="178"/>
      <c r="RY322" s="178"/>
      <c r="RZ322" s="178"/>
      <c r="SA322" s="178"/>
      <c r="SB322" s="178"/>
      <c r="SC322" s="178"/>
      <c r="SD322" s="178"/>
      <c r="SE322" s="178"/>
      <c r="SF322" s="178"/>
      <c r="SG322" s="178"/>
      <c r="SH322" s="178"/>
      <c r="SI322" s="178"/>
      <c r="SJ322" s="178"/>
      <c r="SK322" s="178"/>
      <c r="SL322" s="178"/>
      <c r="SM322" s="178"/>
      <c r="SN322" s="178"/>
      <c r="SO322" s="178"/>
      <c r="SP322" s="178"/>
      <c r="SQ322" s="178"/>
      <c r="SR322" s="178"/>
      <c r="SS322" s="178"/>
      <c r="ST322" s="178"/>
      <c r="SU322" s="178"/>
      <c r="SV322" s="178"/>
      <c r="SW322" s="178"/>
      <c r="SX322" s="178"/>
      <c r="SY322" s="178"/>
      <c r="SZ322" s="178"/>
      <c r="TA322" s="178"/>
      <c r="TB322" s="178"/>
      <c r="TC322" s="178"/>
      <c r="TD322" s="178"/>
      <c r="TE322" s="178"/>
      <c r="TF322" s="178"/>
      <c r="TG322" s="178"/>
      <c r="TH322" s="178"/>
      <c r="TI322" s="178"/>
      <c r="TJ322" s="178"/>
      <c r="TK322" s="178"/>
      <c r="TL322" s="178"/>
      <c r="TM322" s="178"/>
      <c r="TN322" s="178"/>
      <c r="TO322" s="178"/>
      <c r="TP322" s="178"/>
      <c r="TQ322" s="178"/>
      <c r="TR322" s="178"/>
      <c r="TS322" s="178"/>
      <c r="TT322" s="178"/>
      <c r="TU322" s="178"/>
      <c r="TV322" s="178"/>
      <c r="TW322" s="178"/>
      <c r="TX322" s="178"/>
      <c r="TY322" s="178"/>
      <c r="TZ322" s="178"/>
      <c r="UA322" s="178"/>
      <c r="UB322" s="178"/>
      <c r="UC322" s="178"/>
      <c r="UD322" s="178"/>
      <c r="UE322" s="178"/>
      <c r="UF322" s="178"/>
      <c r="UG322" s="178"/>
      <c r="UH322" s="178"/>
      <c r="UI322" s="178"/>
      <c r="UJ322" s="178"/>
      <c r="UK322" s="178"/>
      <c r="UL322" s="178"/>
      <c r="UM322" s="178"/>
      <c r="UN322" s="178"/>
      <c r="UO322" s="178"/>
      <c r="UP322" s="178"/>
      <c r="UQ322" s="178"/>
      <c r="UR322" s="178"/>
      <c r="US322" s="178"/>
      <c r="UT322" s="178"/>
      <c r="UU322" s="178"/>
      <c r="UV322" s="178"/>
      <c r="UW322" s="178"/>
      <c r="UX322" s="178"/>
      <c r="UY322" s="178"/>
      <c r="UZ322" s="178"/>
      <c r="VA322" s="178"/>
      <c r="VB322" s="178"/>
      <c r="VC322" s="178"/>
      <c r="VD322" s="178"/>
      <c r="VE322" s="178"/>
      <c r="VF322" s="178"/>
      <c r="VG322" s="178"/>
      <c r="VH322" s="178"/>
      <c r="VI322" s="178"/>
      <c r="VJ322" s="178"/>
      <c r="VK322" s="178"/>
      <c r="VL322" s="178"/>
      <c r="VM322" s="178"/>
      <c r="VN322" s="178"/>
      <c r="VO322" s="178"/>
      <c r="VP322" s="178"/>
      <c r="VQ322" s="178"/>
      <c r="VR322" s="178"/>
      <c r="VS322" s="178"/>
      <c r="VT322" s="178"/>
      <c r="VU322" s="178"/>
      <c r="VV322" s="178"/>
      <c r="VW322" s="178"/>
      <c r="VX322" s="178"/>
      <c r="VY322" s="178"/>
      <c r="VZ322" s="178"/>
      <c r="WA322" s="178"/>
      <c r="WB322" s="178"/>
      <c r="WC322" s="178"/>
      <c r="WD322" s="178"/>
      <c r="WE322" s="178"/>
      <c r="WF322" s="178"/>
      <c r="WG322" s="178"/>
      <c r="WH322" s="178"/>
      <c r="WI322" s="178"/>
      <c r="WJ322" s="178"/>
      <c r="WK322" s="178"/>
      <c r="WL322" s="178"/>
      <c r="WM322" s="178"/>
      <c r="WN322" s="178"/>
      <c r="WO322" s="178"/>
      <c r="WP322" s="178"/>
      <c r="WQ322" s="178"/>
      <c r="WR322" s="178"/>
      <c r="WS322" s="178"/>
      <c r="WT322" s="178"/>
      <c r="WU322" s="178"/>
      <c r="WV322" s="178"/>
      <c r="WW322" s="178"/>
      <c r="WX322" s="178"/>
      <c r="WY322" s="178"/>
      <c r="WZ322" s="178"/>
      <c r="XA322" s="178"/>
      <c r="XB322" s="178"/>
      <c r="XC322" s="178"/>
      <c r="XD322" s="178"/>
      <c r="XE322" s="178"/>
      <c r="XF322" s="178"/>
      <c r="XG322" s="178"/>
      <c r="XH322" s="178"/>
      <c r="XI322" s="178"/>
      <c r="XJ322" s="178"/>
      <c r="XK322" s="178"/>
      <c r="XL322" s="178"/>
      <c r="XM322" s="178"/>
      <c r="XN322" s="178"/>
      <c r="XO322" s="178"/>
      <c r="XP322" s="178"/>
      <c r="XQ322" s="178"/>
      <c r="XR322" s="178"/>
      <c r="XS322" s="178"/>
      <c r="XT322" s="178"/>
      <c r="XU322" s="178"/>
      <c r="XV322" s="178"/>
      <c r="XW322" s="178"/>
      <c r="XX322" s="178"/>
      <c r="XY322" s="178"/>
      <c r="XZ322" s="178"/>
      <c r="YA322" s="178"/>
      <c r="YB322" s="178"/>
      <c r="YC322" s="178"/>
      <c r="YD322" s="178"/>
      <c r="YE322" s="178"/>
      <c r="YF322" s="178"/>
      <c r="YG322" s="178"/>
      <c r="YH322" s="178"/>
      <c r="YI322" s="178"/>
      <c r="YJ322" s="178"/>
      <c r="YK322" s="178"/>
      <c r="YL322" s="178"/>
      <c r="YM322" s="178"/>
      <c r="YN322" s="178"/>
      <c r="YO322" s="178"/>
      <c r="YP322" s="178"/>
      <c r="YQ322" s="178"/>
      <c r="YR322" s="178"/>
      <c r="YS322" s="178"/>
      <c r="YT322" s="178"/>
      <c r="YU322" s="178"/>
      <c r="YV322" s="178"/>
      <c r="YW322" s="178"/>
      <c r="YX322" s="178"/>
      <c r="YY322" s="178"/>
      <c r="YZ322" s="178"/>
      <c r="ZA322" s="178"/>
      <c r="ZB322" s="178"/>
      <c r="ZC322" s="178"/>
      <c r="ZD322" s="178"/>
      <c r="ZE322" s="178"/>
      <c r="ZF322" s="178"/>
      <c r="ZG322" s="178"/>
      <c r="ZH322" s="178"/>
    </row>
    <row r="323" s="153" customFormat="1" customHeight="1" spans="1:684">
      <c r="A323" s="290" t="s">
        <v>971</v>
      </c>
      <c r="B323" s="109" t="s">
        <v>972</v>
      </c>
      <c r="C323" s="1369" t="s">
        <v>973</v>
      </c>
      <c r="D323" s="1361">
        <f t="shared" si="43"/>
        <v>0</v>
      </c>
      <c r="E323" s="1367">
        <v>0</v>
      </c>
      <c r="F323" s="1371">
        <f t="shared" si="44"/>
        <v>0</v>
      </c>
      <c r="G323" s="1427">
        <f t="shared" si="45"/>
        <v>0</v>
      </c>
      <c r="H323" s="1428"/>
      <c r="I323" s="1430"/>
      <c r="J323" s="1393">
        <f t="shared" si="46"/>
        <v>0</v>
      </c>
      <c r="K323" s="1431">
        <f t="shared" si="47"/>
        <v>0</v>
      </c>
      <c r="L323" s="152"/>
      <c r="M323" s="152"/>
      <c r="N323" s="152"/>
      <c r="O323" s="152"/>
      <c r="P323" s="152"/>
      <c r="Q323" s="152"/>
      <c r="R323" s="152"/>
      <c r="S323" s="152"/>
      <c r="T323" s="152"/>
      <c r="U323" s="152"/>
      <c r="V323" s="1432"/>
      <c r="W323" s="1432"/>
      <c r="X323" s="1432"/>
      <c r="Y323" s="1432"/>
      <c r="Z323" s="1434"/>
      <c r="AA323" s="1432"/>
      <c r="AB323" s="1432"/>
      <c r="AC323" s="1432"/>
      <c r="AD323" s="1432"/>
      <c r="AE323" s="1432"/>
      <c r="AF323" s="1432"/>
      <c r="AG323" s="1338"/>
      <c r="AH323" s="178"/>
      <c r="AI323" s="1339"/>
      <c r="AJ323" s="1339"/>
      <c r="AK323" s="178"/>
      <c r="AL323" s="1339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  <c r="BF323" s="178"/>
      <c r="BG323" s="178"/>
      <c r="BH323" s="178"/>
      <c r="BI323" s="178"/>
      <c r="BJ323" s="178"/>
      <c r="BK323" s="178"/>
      <c r="BL323" s="178"/>
      <c r="BM323" s="178"/>
      <c r="BN323" s="178"/>
      <c r="BO323" s="178"/>
      <c r="BP323" s="178"/>
      <c r="BQ323" s="178"/>
      <c r="BR323" s="178"/>
      <c r="BS323" s="178"/>
      <c r="BT323" s="178"/>
      <c r="BU323" s="178"/>
      <c r="BV323" s="178"/>
      <c r="BW323" s="178"/>
      <c r="BX323" s="178"/>
      <c r="BY323" s="178"/>
      <c r="BZ323" s="178"/>
      <c r="CA323" s="178"/>
      <c r="CB323" s="178"/>
      <c r="CC323" s="178"/>
      <c r="CD323" s="178"/>
      <c r="CE323" s="178"/>
      <c r="CF323" s="178"/>
      <c r="CG323" s="178"/>
      <c r="CH323" s="178"/>
      <c r="CI323" s="178"/>
      <c r="CJ323" s="178"/>
      <c r="CK323" s="178"/>
      <c r="CL323" s="178"/>
      <c r="CM323" s="178"/>
      <c r="CN323" s="178"/>
      <c r="CO323" s="178"/>
      <c r="CP323" s="178"/>
      <c r="CQ323" s="178"/>
      <c r="CR323" s="1340"/>
      <c r="CS323" s="178"/>
      <c r="CT323" s="178"/>
      <c r="CU323" s="178"/>
      <c r="CV323" s="178"/>
      <c r="CW323" s="178"/>
      <c r="CX323" s="178"/>
      <c r="CY323" s="178"/>
      <c r="CZ323" s="178"/>
      <c r="DA323" s="178"/>
      <c r="DB323" s="178"/>
      <c r="DC323" s="178"/>
      <c r="DD323" s="178"/>
      <c r="DE323" s="178"/>
      <c r="DF323" s="178"/>
      <c r="DG323" s="178"/>
      <c r="DH323" s="178"/>
      <c r="DI323" s="178"/>
      <c r="DJ323" s="178"/>
      <c r="DK323" s="178"/>
      <c r="DL323" s="178"/>
      <c r="DM323" s="178"/>
      <c r="DN323" s="178"/>
      <c r="DO323" s="178"/>
      <c r="DP323" s="178"/>
      <c r="DQ323" s="178"/>
      <c r="DR323" s="178"/>
      <c r="DS323" s="178"/>
      <c r="DT323" s="178"/>
      <c r="DU323" s="178"/>
      <c r="DV323" s="178"/>
      <c r="DW323" s="178"/>
      <c r="DX323" s="178"/>
      <c r="DY323" s="178"/>
      <c r="DZ323" s="178"/>
      <c r="EA323" s="178"/>
      <c r="EB323" s="47"/>
      <c r="EC323" s="178"/>
      <c r="ED323" s="178"/>
      <c r="EE323" s="178"/>
      <c r="EF323" s="178"/>
      <c r="EG323" s="178"/>
      <c r="EH323" s="178"/>
      <c r="EI323" s="178"/>
      <c r="EJ323" s="178"/>
      <c r="EK323" s="178"/>
      <c r="EL323" s="178"/>
      <c r="EM323" s="178"/>
      <c r="EN323" s="178"/>
      <c r="EO323" s="178"/>
      <c r="EP323" s="178"/>
      <c r="EQ323" s="178"/>
      <c r="ER323" s="178"/>
      <c r="ES323" s="178"/>
      <c r="ET323" s="178"/>
      <c r="EU323" s="178"/>
      <c r="EV323" s="178"/>
      <c r="EW323" s="178"/>
      <c r="EX323" s="178"/>
      <c r="EY323" s="178"/>
      <c r="EZ323" s="178"/>
      <c r="FA323" s="178"/>
      <c r="FB323" s="178"/>
      <c r="FC323" s="178"/>
      <c r="FD323" s="178"/>
      <c r="FE323" s="178"/>
      <c r="FF323" s="178"/>
      <c r="FG323" s="178"/>
      <c r="FH323" s="178"/>
      <c r="FI323" s="178"/>
      <c r="FJ323" s="178"/>
      <c r="FK323" s="178"/>
      <c r="FL323" s="178"/>
      <c r="FM323" s="178"/>
      <c r="FN323" s="178"/>
      <c r="FO323" s="178"/>
      <c r="FP323" s="178"/>
      <c r="FQ323" s="178"/>
      <c r="FR323" s="178"/>
      <c r="FS323" s="178"/>
      <c r="FT323" s="178"/>
      <c r="FU323" s="178"/>
      <c r="FV323" s="178"/>
      <c r="FW323" s="178"/>
      <c r="FX323" s="178"/>
      <c r="FY323" s="178"/>
      <c r="FZ323" s="178"/>
      <c r="GA323" s="178"/>
      <c r="GB323" s="178"/>
      <c r="GC323" s="178"/>
      <c r="GD323" s="178"/>
      <c r="GE323" s="178"/>
      <c r="GF323" s="178"/>
      <c r="GG323" s="178"/>
      <c r="GH323" s="178"/>
      <c r="GI323" s="178"/>
      <c r="GJ323" s="178"/>
      <c r="GK323" s="178"/>
      <c r="GL323" s="178"/>
      <c r="GM323" s="178"/>
      <c r="GN323" s="178"/>
      <c r="GO323" s="178"/>
      <c r="GP323" s="178"/>
      <c r="GQ323" s="178"/>
      <c r="GR323" s="178"/>
      <c r="GS323" s="178"/>
      <c r="GT323" s="178"/>
      <c r="GU323" s="178"/>
      <c r="GV323" s="178"/>
      <c r="GW323" s="178"/>
      <c r="GX323" s="178"/>
      <c r="GY323" s="178"/>
      <c r="GZ323" s="178"/>
      <c r="HA323" s="178"/>
      <c r="HB323" s="178"/>
      <c r="HC323" s="178"/>
      <c r="HD323" s="178"/>
      <c r="HE323" s="178"/>
      <c r="HF323" s="178"/>
      <c r="HG323" s="178"/>
      <c r="HH323" s="178"/>
      <c r="HI323" s="178"/>
      <c r="HJ323" s="178"/>
      <c r="HK323" s="178"/>
      <c r="HL323" s="178"/>
      <c r="HM323" s="178"/>
      <c r="HN323" s="178"/>
      <c r="HO323" s="178"/>
      <c r="HP323" s="178"/>
      <c r="HQ323" s="178"/>
      <c r="HR323" s="178"/>
      <c r="HS323" s="178"/>
      <c r="HT323" s="178"/>
      <c r="HU323" s="178"/>
      <c r="HV323" s="178"/>
      <c r="HW323" s="178"/>
      <c r="HX323" s="178"/>
      <c r="HY323" s="178"/>
      <c r="HZ323" s="178"/>
      <c r="IA323" s="178"/>
      <c r="IB323" s="178"/>
      <c r="IC323" s="178"/>
      <c r="ID323" s="178"/>
      <c r="IE323" s="178"/>
      <c r="IF323" s="178"/>
      <c r="IG323" s="178"/>
      <c r="IH323" s="178"/>
      <c r="II323" s="178"/>
      <c r="IJ323" s="178"/>
      <c r="IK323" s="178"/>
      <c r="IL323" s="178"/>
      <c r="IM323" s="178"/>
      <c r="IN323" s="178"/>
      <c r="IO323" s="178"/>
      <c r="IP323" s="178"/>
      <c r="IQ323" s="178"/>
      <c r="IR323" s="178"/>
      <c r="IS323" s="178"/>
      <c r="IT323" s="178"/>
      <c r="IU323" s="178"/>
      <c r="IV323" s="178"/>
      <c r="IW323" s="178"/>
      <c r="IX323" s="178"/>
      <c r="IY323" s="178"/>
      <c r="IZ323" s="178"/>
      <c r="JA323" s="178"/>
      <c r="JB323" s="178"/>
      <c r="JC323" s="178"/>
      <c r="JD323" s="178"/>
      <c r="JE323" s="178"/>
      <c r="JF323" s="178"/>
      <c r="JG323" s="178"/>
      <c r="JH323" s="178"/>
      <c r="JI323" s="178"/>
      <c r="JJ323" s="178"/>
      <c r="JK323" s="178"/>
      <c r="JL323" s="178"/>
      <c r="JM323" s="178"/>
      <c r="JN323" s="178"/>
      <c r="JO323" s="178"/>
      <c r="JP323" s="178"/>
      <c r="JQ323" s="178"/>
      <c r="JR323" s="178"/>
      <c r="JS323" s="178"/>
      <c r="JT323" s="178"/>
      <c r="JU323" s="178"/>
      <c r="JV323" s="178"/>
      <c r="JW323" s="178"/>
      <c r="JX323" s="178"/>
      <c r="JY323" s="178"/>
      <c r="JZ323" s="178"/>
      <c r="KA323" s="178"/>
      <c r="KB323" s="178"/>
      <c r="KC323" s="178"/>
      <c r="KD323" s="178"/>
      <c r="KE323" s="178"/>
      <c r="KF323" s="178"/>
      <c r="KG323" s="178"/>
      <c r="KH323" s="178"/>
      <c r="KI323" s="178"/>
      <c r="KJ323" s="178"/>
      <c r="KK323" s="178"/>
      <c r="KL323" s="178"/>
      <c r="KM323" s="178"/>
      <c r="KN323" s="178"/>
      <c r="KO323" s="178"/>
      <c r="KP323" s="178"/>
      <c r="KQ323" s="178"/>
      <c r="KR323" s="178"/>
      <c r="KS323" s="178"/>
      <c r="KT323" s="178"/>
      <c r="KU323" s="178"/>
      <c r="KV323" s="178"/>
      <c r="KW323" s="178"/>
      <c r="KX323" s="178"/>
      <c r="KY323" s="178"/>
      <c r="KZ323" s="178"/>
      <c r="LA323" s="178"/>
      <c r="LB323" s="178"/>
      <c r="LC323" s="178"/>
      <c r="LD323" s="178"/>
      <c r="LE323" s="178"/>
      <c r="LF323" s="178"/>
      <c r="LG323" s="178"/>
      <c r="LH323" s="178"/>
      <c r="LI323" s="178"/>
      <c r="LJ323" s="178"/>
      <c r="LK323" s="178"/>
      <c r="LL323" s="178"/>
      <c r="LM323" s="178"/>
      <c r="LN323" s="178"/>
      <c r="LO323" s="178"/>
      <c r="LP323" s="178"/>
      <c r="LQ323" s="178"/>
      <c r="LR323" s="178"/>
      <c r="LS323" s="178"/>
      <c r="LT323" s="178"/>
      <c r="LU323" s="178"/>
      <c r="LV323" s="178"/>
      <c r="LW323" s="178"/>
      <c r="LX323" s="178"/>
      <c r="LY323" s="178"/>
      <c r="LZ323" s="178"/>
      <c r="MA323" s="178"/>
      <c r="MB323" s="178"/>
      <c r="MC323" s="178"/>
      <c r="MD323" s="178"/>
      <c r="ME323" s="178"/>
      <c r="MF323" s="178"/>
      <c r="MG323" s="178"/>
      <c r="MH323" s="178"/>
      <c r="MI323" s="178"/>
      <c r="MJ323" s="178"/>
      <c r="MK323" s="178"/>
      <c r="ML323" s="178"/>
      <c r="MM323" s="178"/>
      <c r="MN323" s="178"/>
      <c r="MO323" s="178"/>
      <c r="MP323" s="178"/>
      <c r="MQ323" s="178"/>
      <c r="MR323" s="178"/>
      <c r="MS323" s="178"/>
      <c r="MT323" s="178"/>
      <c r="MU323" s="178"/>
      <c r="MV323" s="178"/>
      <c r="MW323" s="178"/>
      <c r="MX323" s="178"/>
      <c r="MY323" s="178"/>
      <c r="MZ323" s="178"/>
      <c r="NA323" s="178"/>
      <c r="NB323" s="178"/>
      <c r="NC323" s="178"/>
      <c r="ND323" s="178"/>
      <c r="NE323" s="178"/>
      <c r="NF323" s="178"/>
      <c r="NG323" s="178"/>
      <c r="NH323" s="178"/>
      <c r="NI323" s="178"/>
      <c r="NJ323" s="178"/>
      <c r="NK323" s="178"/>
      <c r="NL323" s="178"/>
      <c r="NM323" s="178"/>
      <c r="NN323" s="178"/>
      <c r="NO323" s="178"/>
      <c r="NP323" s="178"/>
      <c r="NQ323" s="178"/>
      <c r="NR323" s="178"/>
      <c r="NS323" s="178"/>
      <c r="NT323" s="178"/>
      <c r="NU323" s="178"/>
      <c r="NV323" s="178"/>
      <c r="NW323" s="178"/>
      <c r="NX323" s="178"/>
      <c r="NY323" s="178"/>
      <c r="NZ323" s="178"/>
      <c r="OA323" s="178"/>
      <c r="OB323" s="178"/>
      <c r="OC323" s="178"/>
      <c r="OD323" s="178"/>
      <c r="OE323" s="178"/>
      <c r="OF323" s="178"/>
      <c r="OG323" s="178"/>
      <c r="OH323" s="178"/>
      <c r="OI323" s="178"/>
      <c r="OJ323" s="178"/>
      <c r="OK323" s="178"/>
      <c r="OL323" s="178"/>
      <c r="OM323" s="178"/>
      <c r="ON323" s="178"/>
      <c r="OO323" s="178"/>
      <c r="OP323" s="178"/>
      <c r="OQ323" s="178"/>
      <c r="OR323" s="178"/>
      <c r="OS323" s="178"/>
      <c r="OT323" s="178"/>
      <c r="OU323" s="178"/>
      <c r="OV323" s="178"/>
      <c r="OW323" s="178"/>
      <c r="OX323" s="178"/>
      <c r="OY323" s="178"/>
      <c r="OZ323" s="178"/>
      <c r="PA323" s="178"/>
      <c r="PB323" s="178"/>
      <c r="PC323" s="178"/>
      <c r="PD323" s="178"/>
      <c r="PE323" s="178"/>
      <c r="PF323" s="178"/>
      <c r="PG323" s="178"/>
      <c r="PH323" s="178"/>
      <c r="PI323" s="178"/>
      <c r="PJ323" s="178"/>
      <c r="PK323" s="178"/>
      <c r="PL323" s="178"/>
      <c r="PM323" s="178"/>
      <c r="PN323" s="178"/>
      <c r="PO323" s="178"/>
      <c r="PP323" s="178"/>
      <c r="PQ323" s="178"/>
      <c r="PR323" s="178"/>
      <c r="PS323" s="178"/>
      <c r="PT323" s="178"/>
      <c r="PU323" s="178"/>
      <c r="PV323" s="178"/>
      <c r="PW323" s="178"/>
      <c r="PX323" s="178"/>
      <c r="PY323" s="178"/>
      <c r="PZ323" s="178"/>
      <c r="QA323" s="178"/>
      <c r="QB323" s="178"/>
      <c r="QC323" s="178"/>
      <c r="QD323" s="178"/>
      <c r="QE323" s="178"/>
      <c r="QF323" s="178"/>
      <c r="QG323" s="178"/>
      <c r="QH323" s="178"/>
      <c r="QI323" s="178"/>
      <c r="QJ323" s="178"/>
      <c r="QK323" s="178"/>
      <c r="QL323" s="178"/>
      <c r="QM323" s="178"/>
      <c r="QN323" s="178"/>
      <c r="QO323" s="178"/>
      <c r="QP323" s="178"/>
      <c r="QQ323" s="178"/>
      <c r="QR323" s="178"/>
      <c r="QS323" s="178"/>
      <c r="QT323" s="178"/>
      <c r="QU323" s="178"/>
      <c r="QV323" s="178"/>
      <c r="QW323" s="178"/>
      <c r="QX323" s="178"/>
      <c r="QY323" s="178"/>
      <c r="QZ323" s="178"/>
      <c r="RA323" s="178"/>
      <c r="RB323" s="178"/>
      <c r="RC323" s="178"/>
      <c r="RD323" s="178"/>
      <c r="RE323" s="178"/>
      <c r="RF323" s="178"/>
      <c r="RG323" s="178"/>
      <c r="RH323" s="178"/>
      <c r="RI323" s="178"/>
      <c r="RJ323" s="178"/>
      <c r="RK323" s="178"/>
      <c r="RL323" s="178"/>
      <c r="RM323" s="178"/>
      <c r="RN323" s="178"/>
      <c r="RO323" s="178"/>
      <c r="RP323" s="178"/>
      <c r="RQ323" s="178"/>
      <c r="RR323" s="178"/>
      <c r="RS323" s="178"/>
      <c r="RT323" s="178"/>
      <c r="RU323" s="178"/>
      <c r="RV323" s="178"/>
      <c r="RW323" s="178"/>
      <c r="RX323" s="178"/>
      <c r="RY323" s="178"/>
      <c r="RZ323" s="178"/>
      <c r="SA323" s="178"/>
      <c r="SB323" s="178"/>
      <c r="SC323" s="178"/>
      <c r="SD323" s="178"/>
      <c r="SE323" s="178"/>
      <c r="SF323" s="178"/>
      <c r="SG323" s="178"/>
      <c r="SH323" s="178"/>
      <c r="SI323" s="178"/>
      <c r="SJ323" s="178"/>
      <c r="SK323" s="178"/>
      <c r="SL323" s="178"/>
      <c r="SM323" s="178"/>
      <c r="SN323" s="178"/>
      <c r="SO323" s="178"/>
      <c r="SP323" s="178"/>
      <c r="SQ323" s="178"/>
      <c r="SR323" s="178"/>
      <c r="SS323" s="178"/>
      <c r="ST323" s="178"/>
      <c r="SU323" s="178"/>
      <c r="SV323" s="178"/>
      <c r="SW323" s="178"/>
      <c r="SX323" s="178"/>
      <c r="SY323" s="178"/>
      <c r="SZ323" s="178"/>
      <c r="TA323" s="178"/>
      <c r="TB323" s="178"/>
      <c r="TC323" s="178"/>
      <c r="TD323" s="178"/>
      <c r="TE323" s="178"/>
      <c r="TF323" s="178"/>
      <c r="TG323" s="178"/>
      <c r="TH323" s="178"/>
      <c r="TI323" s="178"/>
      <c r="TJ323" s="178"/>
      <c r="TK323" s="178"/>
      <c r="TL323" s="178"/>
      <c r="TM323" s="178"/>
      <c r="TN323" s="178"/>
      <c r="TO323" s="178"/>
      <c r="TP323" s="178"/>
      <c r="TQ323" s="178"/>
      <c r="TR323" s="178"/>
      <c r="TS323" s="178"/>
      <c r="TT323" s="178"/>
      <c r="TU323" s="178"/>
      <c r="TV323" s="178"/>
      <c r="TW323" s="178"/>
      <c r="TX323" s="178"/>
      <c r="TY323" s="178"/>
      <c r="TZ323" s="178"/>
      <c r="UA323" s="178"/>
      <c r="UB323" s="178"/>
      <c r="UC323" s="178"/>
      <c r="UD323" s="178"/>
      <c r="UE323" s="178"/>
      <c r="UF323" s="178"/>
      <c r="UG323" s="178"/>
      <c r="UH323" s="178"/>
      <c r="UI323" s="178"/>
      <c r="UJ323" s="178"/>
      <c r="UK323" s="178"/>
      <c r="UL323" s="178"/>
      <c r="UM323" s="178"/>
      <c r="UN323" s="178"/>
      <c r="UO323" s="178"/>
      <c r="UP323" s="178"/>
      <c r="UQ323" s="178"/>
      <c r="UR323" s="178"/>
      <c r="US323" s="178"/>
      <c r="UT323" s="178"/>
      <c r="UU323" s="178"/>
      <c r="UV323" s="178"/>
      <c r="UW323" s="178"/>
      <c r="UX323" s="178"/>
      <c r="UY323" s="178"/>
      <c r="UZ323" s="178"/>
      <c r="VA323" s="178"/>
      <c r="VB323" s="178"/>
      <c r="VC323" s="178"/>
      <c r="VD323" s="178"/>
      <c r="VE323" s="178"/>
      <c r="VF323" s="178"/>
      <c r="VG323" s="178"/>
      <c r="VH323" s="178"/>
      <c r="VI323" s="178"/>
      <c r="VJ323" s="178"/>
      <c r="VK323" s="178"/>
      <c r="VL323" s="178"/>
      <c r="VM323" s="178"/>
      <c r="VN323" s="178"/>
      <c r="VO323" s="178"/>
      <c r="VP323" s="178"/>
      <c r="VQ323" s="178"/>
      <c r="VR323" s="178"/>
      <c r="VS323" s="178"/>
      <c r="VT323" s="178"/>
      <c r="VU323" s="178"/>
      <c r="VV323" s="178"/>
      <c r="VW323" s="178"/>
      <c r="VX323" s="178"/>
      <c r="VY323" s="178"/>
      <c r="VZ323" s="178"/>
      <c r="WA323" s="178"/>
      <c r="WB323" s="178"/>
      <c r="WC323" s="178"/>
      <c r="WD323" s="178"/>
      <c r="WE323" s="178"/>
      <c r="WF323" s="178"/>
      <c r="WG323" s="178"/>
      <c r="WH323" s="178"/>
      <c r="WI323" s="178"/>
      <c r="WJ323" s="178"/>
      <c r="WK323" s="178"/>
      <c r="WL323" s="178"/>
      <c r="WM323" s="178"/>
      <c r="WN323" s="178"/>
      <c r="WO323" s="178"/>
      <c r="WP323" s="178"/>
      <c r="WQ323" s="178"/>
      <c r="WR323" s="178"/>
      <c r="WS323" s="178"/>
      <c r="WT323" s="178"/>
      <c r="WU323" s="178"/>
      <c r="WV323" s="178"/>
      <c r="WW323" s="178"/>
      <c r="WX323" s="178"/>
      <c r="WY323" s="178"/>
      <c r="WZ323" s="178"/>
      <c r="XA323" s="178"/>
      <c r="XB323" s="178"/>
      <c r="XC323" s="178"/>
      <c r="XD323" s="178"/>
      <c r="XE323" s="178"/>
      <c r="XF323" s="178"/>
      <c r="XG323" s="178"/>
      <c r="XH323" s="178"/>
      <c r="XI323" s="178"/>
      <c r="XJ323" s="178"/>
      <c r="XK323" s="178"/>
      <c r="XL323" s="178"/>
      <c r="XM323" s="178"/>
      <c r="XN323" s="178"/>
      <c r="XO323" s="178"/>
      <c r="XP323" s="178"/>
      <c r="XQ323" s="178"/>
      <c r="XR323" s="178"/>
      <c r="XS323" s="178"/>
      <c r="XT323" s="178"/>
      <c r="XU323" s="178"/>
      <c r="XV323" s="178"/>
      <c r="XW323" s="178"/>
      <c r="XX323" s="178"/>
      <c r="XY323" s="178"/>
      <c r="XZ323" s="178"/>
      <c r="YA323" s="178"/>
      <c r="YB323" s="178"/>
      <c r="YC323" s="178"/>
      <c r="YD323" s="178"/>
      <c r="YE323" s="178"/>
      <c r="YF323" s="178"/>
      <c r="YG323" s="178"/>
      <c r="YH323" s="178"/>
      <c r="YI323" s="178"/>
      <c r="YJ323" s="178"/>
      <c r="YK323" s="178"/>
      <c r="YL323" s="178"/>
      <c r="YM323" s="178"/>
      <c r="YN323" s="178"/>
      <c r="YO323" s="178"/>
      <c r="YP323" s="178"/>
      <c r="YQ323" s="178"/>
      <c r="YR323" s="178"/>
      <c r="YS323" s="178"/>
      <c r="YT323" s="178"/>
      <c r="YU323" s="178"/>
      <c r="YV323" s="178"/>
      <c r="YW323" s="178"/>
      <c r="YX323" s="178"/>
      <c r="YY323" s="178"/>
      <c r="YZ323" s="178"/>
      <c r="ZA323" s="178"/>
      <c r="ZB323" s="178"/>
      <c r="ZC323" s="178"/>
      <c r="ZD323" s="178"/>
      <c r="ZE323" s="178"/>
      <c r="ZF323" s="178"/>
      <c r="ZG323" s="178"/>
      <c r="ZH323" s="178"/>
    </row>
    <row r="324" s="153" customFormat="1" customHeight="1" spans="1:684">
      <c r="A324" s="290" t="s">
        <v>974</v>
      </c>
      <c r="B324" s="109" t="s">
        <v>975</v>
      </c>
      <c r="C324" s="1369" t="s">
        <v>976</v>
      </c>
      <c r="D324" s="1361">
        <f t="shared" si="43"/>
        <v>0</v>
      </c>
      <c r="E324" s="1367">
        <v>0</v>
      </c>
      <c r="F324" s="1371">
        <f t="shared" si="44"/>
        <v>0</v>
      </c>
      <c r="G324" s="1427">
        <f t="shared" si="45"/>
        <v>0</v>
      </c>
      <c r="H324" s="1428"/>
      <c r="I324" s="1430"/>
      <c r="J324" s="1393">
        <f t="shared" si="46"/>
        <v>0</v>
      </c>
      <c r="K324" s="1431">
        <f t="shared" si="47"/>
        <v>0</v>
      </c>
      <c r="L324" s="152"/>
      <c r="M324" s="152"/>
      <c r="N324" s="152"/>
      <c r="O324" s="152"/>
      <c r="P324" s="152"/>
      <c r="Q324" s="152"/>
      <c r="R324" s="152"/>
      <c r="S324" s="152"/>
      <c r="T324" s="152"/>
      <c r="U324" s="152"/>
      <c r="V324" s="1432"/>
      <c r="W324" s="1432"/>
      <c r="X324" s="1432"/>
      <c r="Y324" s="1432"/>
      <c r="Z324" s="1434"/>
      <c r="AA324" s="1432"/>
      <c r="AB324" s="1432"/>
      <c r="AC324" s="1432"/>
      <c r="AD324" s="1432"/>
      <c r="AE324" s="1432"/>
      <c r="AF324" s="1432"/>
      <c r="AG324" s="1338"/>
      <c r="AH324" s="178"/>
      <c r="AI324" s="1339"/>
      <c r="AJ324" s="1339"/>
      <c r="AK324" s="178"/>
      <c r="AL324" s="1339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8"/>
      <c r="CD324" s="178"/>
      <c r="CE324" s="178"/>
      <c r="CF324" s="178"/>
      <c r="CG324" s="178"/>
      <c r="CH324" s="178"/>
      <c r="CI324" s="178"/>
      <c r="CJ324" s="178"/>
      <c r="CK324" s="178"/>
      <c r="CL324" s="178"/>
      <c r="CM324" s="178"/>
      <c r="CN324" s="178"/>
      <c r="CO324" s="178"/>
      <c r="CP324" s="178"/>
      <c r="CQ324" s="178"/>
      <c r="CR324" s="1340"/>
      <c r="CS324" s="178"/>
      <c r="CT324" s="178"/>
      <c r="CU324" s="178"/>
      <c r="CV324" s="178"/>
      <c r="CW324" s="178"/>
      <c r="CX324" s="178"/>
      <c r="CY324" s="178"/>
      <c r="CZ324" s="178"/>
      <c r="DA324" s="178"/>
      <c r="DB324" s="178"/>
      <c r="DC324" s="178"/>
      <c r="DD324" s="178"/>
      <c r="DE324" s="178"/>
      <c r="DF324" s="178"/>
      <c r="DG324" s="178"/>
      <c r="DH324" s="178"/>
      <c r="DI324" s="178"/>
      <c r="DJ324" s="178"/>
      <c r="DK324" s="178"/>
      <c r="DL324" s="178"/>
      <c r="DM324" s="178"/>
      <c r="DN324" s="178"/>
      <c r="DO324" s="178"/>
      <c r="DP324" s="178"/>
      <c r="DQ324" s="178"/>
      <c r="DR324" s="178"/>
      <c r="DS324" s="178"/>
      <c r="DT324" s="178"/>
      <c r="DU324" s="178"/>
      <c r="DV324" s="178"/>
      <c r="DW324" s="178"/>
      <c r="DX324" s="178"/>
      <c r="DY324" s="178"/>
      <c r="DZ324" s="178"/>
      <c r="EA324" s="178"/>
      <c r="EB324" s="47"/>
      <c r="EC324" s="178"/>
      <c r="ED324" s="178"/>
      <c r="EE324" s="178"/>
      <c r="EF324" s="178"/>
      <c r="EG324" s="178"/>
      <c r="EH324" s="178"/>
      <c r="EI324" s="178"/>
      <c r="EJ324" s="178"/>
      <c r="EK324" s="178"/>
      <c r="EL324" s="178"/>
      <c r="EM324" s="178"/>
      <c r="EN324" s="178"/>
      <c r="EO324" s="178"/>
      <c r="EP324" s="178"/>
      <c r="EQ324" s="178"/>
      <c r="ER324" s="178"/>
      <c r="ES324" s="178"/>
      <c r="ET324" s="178"/>
      <c r="EU324" s="178"/>
      <c r="EV324" s="178"/>
      <c r="EW324" s="178"/>
      <c r="EX324" s="178"/>
      <c r="EY324" s="178"/>
      <c r="EZ324" s="178"/>
      <c r="FA324" s="178"/>
      <c r="FB324" s="178"/>
      <c r="FC324" s="178"/>
      <c r="FD324" s="178"/>
      <c r="FE324" s="178"/>
      <c r="FF324" s="178"/>
      <c r="FG324" s="178"/>
      <c r="FH324" s="178"/>
      <c r="FI324" s="178"/>
      <c r="FJ324" s="178"/>
      <c r="FK324" s="178"/>
      <c r="FL324" s="178"/>
      <c r="FM324" s="178"/>
      <c r="FN324" s="178"/>
      <c r="FO324" s="178"/>
      <c r="FP324" s="178"/>
      <c r="FQ324" s="178"/>
      <c r="FR324" s="178"/>
      <c r="FS324" s="178"/>
      <c r="FT324" s="178"/>
      <c r="FU324" s="178"/>
      <c r="FV324" s="178"/>
      <c r="FW324" s="178"/>
      <c r="FX324" s="178"/>
      <c r="FY324" s="178"/>
      <c r="FZ324" s="178"/>
      <c r="GA324" s="178"/>
      <c r="GB324" s="178"/>
      <c r="GC324" s="178"/>
      <c r="GD324" s="178"/>
      <c r="GE324" s="178"/>
      <c r="GF324" s="178"/>
      <c r="GG324" s="178"/>
      <c r="GH324" s="178"/>
      <c r="GI324" s="178"/>
      <c r="GJ324" s="178"/>
      <c r="GK324" s="178"/>
      <c r="GL324" s="178"/>
      <c r="GM324" s="178"/>
      <c r="GN324" s="178"/>
      <c r="GO324" s="178"/>
      <c r="GP324" s="178"/>
      <c r="GQ324" s="178"/>
      <c r="GR324" s="178"/>
      <c r="GS324" s="178"/>
      <c r="GT324" s="178"/>
      <c r="GU324" s="178"/>
      <c r="GV324" s="178"/>
      <c r="GW324" s="178"/>
      <c r="GX324" s="178"/>
      <c r="GY324" s="178"/>
      <c r="GZ324" s="178"/>
      <c r="HA324" s="178"/>
      <c r="HB324" s="178"/>
      <c r="HC324" s="178"/>
      <c r="HD324" s="178"/>
      <c r="HE324" s="178"/>
      <c r="HF324" s="178"/>
      <c r="HG324" s="178"/>
      <c r="HH324" s="178"/>
      <c r="HI324" s="178"/>
      <c r="HJ324" s="178"/>
      <c r="HK324" s="178"/>
      <c r="HL324" s="178"/>
      <c r="HM324" s="178"/>
      <c r="HN324" s="178"/>
      <c r="HO324" s="178"/>
      <c r="HP324" s="178"/>
      <c r="HQ324" s="178"/>
      <c r="HR324" s="178"/>
      <c r="HS324" s="178"/>
      <c r="HT324" s="178"/>
      <c r="HU324" s="178"/>
      <c r="HV324" s="178"/>
      <c r="HW324" s="178"/>
      <c r="HX324" s="178"/>
      <c r="HY324" s="178"/>
      <c r="HZ324" s="178"/>
      <c r="IA324" s="178"/>
      <c r="IB324" s="178"/>
      <c r="IC324" s="178"/>
      <c r="ID324" s="178"/>
      <c r="IE324" s="178"/>
      <c r="IF324" s="178"/>
      <c r="IG324" s="178"/>
      <c r="IH324" s="178"/>
      <c r="II324" s="178"/>
      <c r="IJ324" s="178"/>
      <c r="IK324" s="178"/>
      <c r="IL324" s="178"/>
      <c r="IM324" s="178"/>
      <c r="IN324" s="178"/>
      <c r="IO324" s="178"/>
      <c r="IP324" s="178"/>
      <c r="IQ324" s="178"/>
      <c r="IR324" s="178"/>
      <c r="IS324" s="178"/>
      <c r="IT324" s="178"/>
      <c r="IU324" s="178"/>
      <c r="IV324" s="178"/>
      <c r="IW324" s="178"/>
      <c r="IX324" s="178"/>
      <c r="IY324" s="178"/>
      <c r="IZ324" s="178"/>
      <c r="JA324" s="178"/>
      <c r="JB324" s="178"/>
      <c r="JC324" s="178"/>
      <c r="JD324" s="178"/>
      <c r="JE324" s="178"/>
      <c r="JF324" s="178"/>
      <c r="JG324" s="178"/>
      <c r="JH324" s="178"/>
      <c r="JI324" s="178"/>
      <c r="JJ324" s="178"/>
      <c r="JK324" s="178"/>
      <c r="JL324" s="178"/>
      <c r="JM324" s="178"/>
      <c r="JN324" s="178"/>
      <c r="JO324" s="178"/>
      <c r="JP324" s="178"/>
      <c r="JQ324" s="178"/>
      <c r="JR324" s="178"/>
      <c r="JS324" s="178"/>
      <c r="JT324" s="178"/>
      <c r="JU324" s="178"/>
      <c r="JV324" s="178"/>
      <c r="JW324" s="178"/>
      <c r="JX324" s="178"/>
      <c r="JY324" s="178"/>
      <c r="JZ324" s="178"/>
      <c r="KA324" s="178"/>
      <c r="KB324" s="178"/>
      <c r="KC324" s="178"/>
      <c r="KD324" s="178"/>
      <c r="KE324" s="178"/>
      <c r="KF324" s="178"/>
      <c r="KG324" s="178"/>
      <c r="KH324" s="178"/>
      <c r="KI324" s="178"/>
      <c r="KJ324" s="178"/>
      <c r="KK324" s="178"/>
      <c r="KL324" s="178"/>
      <c r="KM324" s="178"/>
      <c r="KN324" s="178"/>
      <c r="KO324" s="178"/>
      <c r="KP324" s="178"/>
      <c r="KQ324" s="178"/>
      <c r="KR324" s="178"/>
      <c r="KS324" s="178"/>
      <c r="KT324" s="178"/>
      <c r="KU324" s="178"/>
      <c r="KV324" s="178"/>
      <c r="KW324" s="178"/>
      <c r="KX324" s="178"/>
      <c r="KY324" s="178"/>
      <c r="KZ324" s="178"/>
      <c r="LA324" s="178"/>
      <c r="LB324" s="178"/>
      <c r="LC324" s="178"/>
      <c r="LD324" s="178"/>
      <c r="LE324" s="178"/>
      <c r="LF324" s="178"/>
      <c r="LG324" s="178"/>
      <c r="LH324" s="178"/>
      <c r="LI324" s="178"/>
      <c r="LJ324" s="178"/>
      <c r="LK324" s="178"/>
      <c r="LL324" s="178"/>
      <c r="LM324" s="178"/>
      <c r="LN324" s="178"/>
      <c r="LO324" s="178"/>
      <c r="LP324" s="178"/>
      <c r="LQ324" s="178"/>
      <c r="LR324" s="178"/>
      <c r="LS324" s="178"/>
      <c r="LT324" s="178"/>
      <c r="LU324" s="178"/>
      <c r="LV324" s="178"/>
      <c r="LW324" s="178"/>
      <c r="LX324" s="178"/>
      <c r="LY324" s="178"/>
      <c r="LZ324" s="178"/>
      <c r="MA324" s="178"/>
      <c r="MB324" s="178"/>
      <c r="MC324" s="178"/>
      <c r="MD324" s="178"/>
      <c r="ME324" s="178"/>
      <c r="MF324" s="178"/>
      <c r="MG324" s="178"/>
      <c r="MH324" s="178"/>
      <c r="MI324" s="178"/>
      <c r="MJ324" s="178"/>
      <c r="MK324" s="178"/>
      <c r="ML324" s="178"/>
      <c r="MM324" s="178"/>
      <c r="MN324" s="178"/>
      <c r="MO324" s="178"/>
      <c r="MP324" s="178"/>
      <c r="MQ324" s="178"/>
      <c r="MR324" s="178"/>
      <c r="MS324" s="178"/>
      <c r="MT324" s="178"/>
      <c r="MU324" s="178"/>
      <c r="MV324" s="178"/>
      <c r="MW324" s="178"/>
      <c r="MX324" s="178"/>
      <c r="MY324" s="178"/>
      <c r="MZ324" s="178"/>
      <c r="NA324" s="178"/>
      <c r="NB324" s="178"/>
      <c r="NC324" s="178"/>
      <c r="ND324" s="178"/>
      <c r="NE324" s="178"/>
      <c r="NF324" s="178"/>
      <c r="NG324" s="178"/>
      <c r="NH324" s="178"/>
      <c r="NI324" s="178"/>
      <c r="NJ324" s="178"/>
      <c r="NK324" s="178"/>
      <c r="NL324" s="178"/>
      <c r="NM324" s="178"/>
      <c r="NN324" s="178"/>
      <c r="NO324" s="178"/>
      <c r="NP324" s="178"/>
      <c r="NQ324" s="178"/>
      <c r="NR324" s="178"/>
      <c r="NS324" s="178"/>
      <c r="NT324" s="178"/>
      <c r="NU324" s="178"/>
      <c r="NV324" s="178"/>
      <c r="NW324" s="178"/>
      <c r="NX324" s="178"/>
      <c r="NY324" s="178"/>
      <c r="NZ324" s="178"/>
      <c r="OA324" s="178"/>
      <c r="OB324" s="178"/>
      <c r="OC324" s="178"/>
      <c r="OD324" s="178"/>
      <c r="OE324" s="178"/>
      <c r="OF324" s="178"/>
      <c r="OG324" s="178"/>
      <c r="OH324" s="178"/>
      <c r="OI324" s="178"/>
      <c r="OJ324" s="178"/>
      <c r="OK324" s="178"/>
      <c r="OL324" s="178"/>
      <c r="OM324" s="178"/>
      <c r="ON324" s="178"/>
      <c r="OO324" s="178"/>
      <c r="OP324" s="178"/>
      <c r="OQ324" s="178"/>
      <c r="OR324" s="178"/>
      <c r="OS324" s="178"/>
      <c r="OT324" s="178"/>
      <c r="OU324" s="178"/>
      <c r="OV324" s="178"/>
      <c r="OW324" s="178"/>
      <c r="OX324" s="178"/>
      <c r="OY324" s="178"/>
      <c r="OZ324" s="178"/>
      <c r="PA324" s="178"/>
      <c r="PB324" s="178"/>
      <c r="PC324" s="178"/>
      <c r="PD324" s="178"/>
      <c r="PE324" s="178"/>
      <c r="PF324" s="178"/>
      <c r="PG324" s="178"/>
      <c r="PH324" s="178"/>
      <c r="PI324" s="178"/>
      <c r="PJ324" s="178"/>
      <c r="PK324" s="178"/>
      <c r="PL324" s="178"/>
      <c r="PM324" s="178"/>
      <c r="PN324" s="178"/>
      <c r="PO324" s="178"/>
      <c r="PP324" s="178"/>
      <c r="PQ324" s="178"/>
      <c r="PR324" s="178"/>
      <c r="PS324" s="178"/>
      <c r="PT324" s="178"/>
      <c r="PU324" s="178"/>
      <c r="PV324" s="178"/>
      <c r="PW324" s="178"/>
      <c r="PX324" s="178"/>
      <c r="PY324" s="178"/>
      <c r="PZ324" s="178"/>
      <c r="QA324" s="178"/>
      <c r="QB324" s="178"/>
      <c r="QC324" s="178"/>
      <c r="QD324" s="178"/>
      <c r="QE324" s="178"/>
      <c r="QF324" s="178"/>
      <c r="QG324" s="178"/>
      <c r="QH324" s="178"/>
      <c r="QI324" s="178"/>
      <c r="QJ324" s="178"/>
      <c r="QK324" s="178"/>
      <c r="QL324" s="178"/>
      <c r="QM324" s="178"/>
      <c r="QN324" s="178"/>
      <c r="QO324" s="178"/>
      <c r="QP324" s="178"/>
      <c r="QQ324" s="178"/>
      <c r="QR324" s="178"/>
      <c r="QS324" s="178"/>
      <c r="QT324" s="178"/>
      <c r="QU324" s="178"/>
      <c r="QV324" s="178"/>
      <c r="QW324" s="178"/>
      <c r="QX324" s="178"/>
      <c r="QY324" s="178"/>
      <c r="QZ324" s="178"/>
      <c r="RA324" s="178"/>
      <c r="RB324" s="178"/>
      <c r="RC324" s="178"/>
      <c r="RD324" s="178"/>
      <c r="RE324" s="178"/>
      <c r="RF324" s="178"/>
      <c r="RG324" s="178"/>
      <c r="RH324" s="178"/>
      <c r="RI324" s="178"/>
      <c r="RJ324" s="178"/>
      <c r="RK324" s="178"/>
      <c r="RL324" s="178"/>
      <c r="RM324" s="178"/>
      <c r="RN324" s="178"/>
      <c r="RO324" s="178"/>
      <c r="RP324" s="178"/>
      <c r="RQ324" s="178"/>
      <c r="RR324" s="178"/>
      <c r="RS324" s="178"/>
      <c r="RT324" s="178"/>
      <c r="RU324" s="178"/>
      <c r="RV324" s="178"/>
      <c r="RW324" s="178"/>
      <c r="RX324" s="178"/>
      <c r="RY324" s="178"/>
      <c r="RZ324" s="178"/>
      <c r="SA324" s="178"/>
      <c r="SB324" s="178"/>
      <c r="SC324" s="178"/>
      <c r="SD324" s="178"/>
      <c r="SE324" s="178"/>
      <c r="SF324" s="178"/>
      <c r="SG324" s="178"/>
      <c r="SH324" s="178"/>
      <c r="SI324" s="178"/>
      <c r="SJ324" s="178"/>
      <c r="SK324" s="178"/>
      <c r="SL324" s="178"/>
      <c r="SM324" s="178"/>
      <c r="SN324" s="178"/>
      <c r="SO324" s="178"/>
      <c r="SP324" s="178"/>
      <c r="SQ324" s="178"/>
      <c r="SR324" s="178"/>
      <c r="SS324" s="178"/>
      <c r="ST324" s="178"/>
      <c r="SU324" s="178"/>
      <c r="SV324" s="178"/>
      <c r="SW324" s="178"/>
      <c r="SX324" s="178"/>
      <c r="SY324" s="178"/>
      <c r="SZ324" s="178"/>
      <c r="TA324" s="178"/>
      <c r="TB324" s="178"/>
      <c r="TC324" s="178"/>
      <c r="TD324" s="178"/>
      <c r="TE324" s="178"/>
      <c r="TF324" s="178"/>
      <c r="TG324" s="178"/>
      <c r="TH324" s="178"/>
      <c r="TI324" s="178"/>
      <c r="TJ324" s="178"/>
      <c r="TK324" s="178"/>
      <c r="TL324" s="178"/>
      <c r="TM324" s="178"/>
      <c r="TN324" s="178"/>
      <c r="TO324" s="178"/>
      <c r="TP324" s="178"/>
      <c r="TQ324" s="178"/>
      <c r="TR324" s="178"/>
      <c r="TS324" s="178"/>
      <c r="TT324" s="178"/>
      <c r="TU324" s="178"/>
      <c r="TV324" s="178"/>
      <c r="TW324" s="178"/>
      <c r="TX324" s="178"/>
      <c r="TY324" s="178"/>
      <c r="TZ324" s="178"/>
      <c r="UA324" s="178"/>
      <c r="UB324" s="178"/>
      <c r="UC324" s="178"/>
      <c r="UD324" s="178"/>
      <c r="UE324" s="178"/>
      <c r="UF324" s="178"/>
      <c r="UG324" s="178"/>
      <c r="UH324" s="178"/>
      <c r="UI324" s="178"/>
      <c r="UJ324" s="178"/>
      <c r="UK324" s="178"/>
      <c r="UL324" s="178"/>
      <c r="UM324" s="178"/>
      <c r="UN324" s="178"/>
      <c r="UO324" s="178"/>
      <c r="UP324" s="178"/>
      <c r="UQ324" s="178"/>
      <c r="UR324" s="178"/>
      <c r="US324" s="178"/>
      <c r="UT324" s="178"/>
      <c r="UU324" s="178"/>
      <c r="UV324" s="178"/>
      <c r="UW324" s="178"/>
      <c r="UX324" s="178"/>
      <c r="UY324" s="178"/>
      <c r="UZ324" s="178"/>
      <c r="VA324" s="178"/>
      <c r="VB324" s="178"/>
      <c r="VC324" s="178"/>
      <c r="VD324" s="178"/>
      <c r="VE324" s="178"/>
      <c r="VF324" s="178"/>
      <c r="VG324" s="178"/>
      <c r="VH324" s="178"/>
      <c r="VI324" s="178"/>
      <c r="VJ324" s="178"/>
      <c r="VK324" s="178"/>
      <c r="VL324" s="178"/>
      <c r="VM324" s="178"/>
      <c r="VN324" s="178"/>
      <c r="VO324" s="178"/>
      <c r="VP324" s="178"/>
      <c r="VQ324" s="178"/>
      <c r="VR324" s="178"/>
      <c r="VS324" s="178"/>
      <c r="VT324" s="178"/>
      <c r="VU324" s="178"/>
      <c r="VV324" s="178"/>
      <c r="VW324" s="178"/>
      <c r="VX324" s="178"/>
      <c r="VY324" s="178"/>
      <c r="VZ324" s="178"/>
      <c r="WA324" s="178"/>
      <c r="WB324" s="178"/>
      <c r="WC324" s="178"/>
      <c r="WD324" s="178"/>
      <c r="WE324" s="178"/>
      <c r="WF324" s="178"/>
      <c r="WG324" s="178"/>
      <c r="WH324" s="178"/>
      <c r="WI324" s="178"/>
      <c r="WJ324" s="178"/>
      <c r="WK324" s="178"/>
      <c r="WL324" s="178"/>
      <c r="WM324" s="178"/>
      <c r="WN324" s="178"/>
      <c r="WO324" s="178"/>
      <c r="WP324" s="178"/>
      <c r="WQ324" s="178"/>
      <c r="WR324" s="178"/>
      <c r="WS324" s="178"/>
      <c r="WT324" s="178"/>
      <c r="WU324" s="178"/>
      <c r="WV324" s="178"/>
      <c r="WW324" s="178"/>
      <c r="WX324" s="178"/>
      <c r="WY324" s="178"/>
      <c r="WZ324" s="178"/>
      <c r="XA324" s="178"/>
      <c r="XB324" s="178"/>
      <c r="XC324" s="178"/>
      <c r="XD324" s="178"/>
      <c r="XE324" s="178"/>
      <c r="XF324" s="178"/>
      <c r="XG324" s="178"/>
      <c r="XH324" s="178"/>
      <c r="XI324" s="178"/>
      <c r="XJ324" s="178"/>
      <c r="XK324" s="178"/>
      <c r="XL324" s="178"/>
      <c r="XM324" s="178"/>
      <c r="XN324" s="178"/>
      <c r="XO324" s="178"/>
      <c r="XP324" s="178"/>
      <c r="XQ324" s="178"/>
      <c r="XR324" s="178"/>
      <c r="XS324" s="178"/>
      <c r="XT324" s="178"/>
      <c r="XU324" s="178"/>
      <c r="XV324" s="178"/>
      <c r="XW324" s="178"/>
      <c r="XX324" s="178"/>
      <c r="XY324" s="178"/>
      <c r="XZ324" s="178"/>
      <c r="YA324" s="178"/>
      <c r="YB324" s="178"/>
      <c r="YC324" s="178"/>
      <c r="YD324" s="178"/>
      <c r="YE324" s="178"/>
      <c r="YF324" s="178"/>
      <c r="YG324" s="178"/>
      <c r="YH324" s="178"/>
      <c r="YI324" s="178"/>
      <c r="YJ324" s="178"/>
      <c r="YK324" s="178"/>
      <c r="YL324" s="178"/>
      <c r="YM324" s="178"/>
      <c r="YN324" s="178"/>
      <c r="YO324" s="178"/>
      <c r="YP324" s="178"/>
      <c r="YQ324" s="178"/>
      <c r="YR324" s="178"/>
      <c r="YS324" s="178"/>
      <c r="YT324" s="178"/>
      <c r="YU324" s="178"/>
      <c r="YV324" s="178"/>
      <c r="YW324" s="178"/>
      <c r="YX324" s="178"/>
      <c r="YY324" s="178"/>
      <c r="YZ324" s="178"/>
      <c r="ZA324" s="178"/>
      <c r="ZB324" s="178"/>
      <c r="ZC324" s="178"/>
      <c r="ZD324" s="178"/>
      <c r="ZE324" s="178"/>
      <c r="ZF324" s="178"/>
      <c r="ZG324" s="178"/>
      <c r="ZH324" s="178"/>
    </row>
    <row r="325" s="153" customFormat="1" customHeight="1" spans="1:684">
      <c r="A325" s="290" t="s">
        <v>977</v>
      </c>
      <c r="B325" s="109" t="s">
        <v>978</v>
      </c>
      <c r="C325" s="1369" t="s">
        <v>979</v>
      </c>
      <c r="D325" s="1361">
        <f t="shared" si="43"/>
        <v>0</v>
      </c>
      <c r="E325" s="1367">
        <v>0</v>
      </c>
      <c r="F325" s="1371">
        <f t="shared" si="44"/>
        <v>0</v>
      </c>
      <c r="G325" s="1427">
        <f t="shared" si="45"/>
        <v>0</v>
      </c>
      <c r="H325" s="1428"/>
      <c r="I325" s="1430"/>
      <c r="J325" s="1393">
        <f t="shared" si="46"/>
        <v>0</v>
      </c>
      <c r="K325" s="1431">
        <f t="shared" si="47"/>
        <v>0</v>
      </c>
      <c r="L325" s="152"/>
      <c r="M325" s="152"/>
      <c r="N325" s="152"/>
      <c r="O325" s="152"/>
      <c r="P325" s="152"/>
      <c r="Q325" s="152"/>
      <c r="R325" s="152"/>
      <c r="S325" s="152"/>
      <c r="T325" s="152"/>
      <c r="U325" s="152"/>
      <c r="V325" s="1432"/>
      <c r="W325" s="1432"/>
      <c r="X325" s="1432"/>
      <c r="Y325" s="1432"/>
      <c r="Z325" s="1434"/>
      <c r="AA325" s="1432"/>
      <c r="AB325" s="1432"/>
      <c r="AC325" s="1432"/>
      <c r="AD325" s="1432"/>
      <c r="AE325" s="1432"/>
      <c r="AF325" s="1432"/>
      <c r="AG325" s="1338"/>
      <c r="AH325" s="178"/>
      <c r="AI325" s="1339"/>
      <c r="AJ325" s="1339"/>
      <c r="AK325" s="178"/>
      <c r="AL325" s="1339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  <c r="CH325" s="178"/>
      <c r="CI325" s="178"/>
      <c r="CJ325" s="178"/>
      <c r="CK325" s="178"/>
      <c r="CL325" s="178"/>
      <c r="CM325" s="178"/>
      <c r="CN325" s="178"/>
      <c r="CO325" s="178"/>
      <c r="CP325" s="178"/>
      <c r="CQ325" s="178"/>
      <c r="CR325" s="1340"/>
      <c r="CS325" s="178"/>
      <c r="CT325" s="178"/>
      <c r="CU325" s="178"/>
      <c r="CV325" s="178"/>
      <c r="CW325" s="178"/>
      <c r="CX325" s="178"/>
      <c r="CY325" s="178"/>
      <c r="CZ325" s="178"/>
      <c r="DA325" s="178"/>
      <c r="DB325" s="178"/>
      <c r="DC325" s="178"/>
      <c r="DD325" s="178"/>
      <c r="DE325" s="178"/>
      <c r="DF325" s="178"/>
      <c r="DG325" s="178"/>
      <c r="DH325" s="178"/>
      <c r="DI325" s="178"/>
      <c r="DJ325" s="178"/>
      <c r="DK325" s="178"/>
      <c r="DL325" s="178"/>
      <c r="DM325" s="178"/>
      <c r="DN325" s="178"/>
      <c r="DO325" s="178"/>
      <c r="DP325" s="178"/>
      <c r="DQ325" s="178"/>
      <c r="DR325" s="178"/>
      <c r="DS325" s="178"/>
      <c r="DT325" s="178"/>
      <c r="DU325" s="178"/>
      <c r="DV325" s="178"/>
      <c r="DW325" s="178"/>
      <c r="DX325" s="178"/>
      <c r="DY325" s="178"/>
      <c r="DZ325" s="178"/>
      <c r="EA325" s="178"/>
      <c r="EB325" s="47"/>
      <c r="EC325" s="178"/>
      <c r="ED325" s="178"/>
      <c r="EE325" s="178"/>
      <c r="EF325" s="178"/>
      <c r="EG325" s="178"/>
      <c r="EH325" s="178"/>
      <c r="EI325" s="178"/>
      <c r="EJ325" s="178"/>
      <c r="EK325" s="178"/>
      <c r="EL325" s="178"/>
      <c r="EM325" s="178"/>
      <c r="EN325" s="178"/>
      <c r="EO325" s="178"/>
      <c r="EP325" s="178"/>
      <c r="EQ325" s="178"/>
      <c r="ER325" s="178"/>
      <c r="ES325" s="178"/>
      <c r="ET325" s="178"/>
      <c r="EU325" s="178"/>
      <c r="EV325" s="178"/>
      <c r="EW325" s="178"/>
      <c r="EX325" s="178"/>
      <c r="EY325" s="178"/>
      <c r="EZ325" s="178"/>
      <c r="FA325" s="178"/>
      <c r="FB325" s="178"/>
      <c r="FC325" s="178"/>
      <c r="FD325" s="178"/>
      <c r="FE325" s="178"/>
      <c r="FF325" s="178"/>
      <c r="FG325" s="178"/>
      <c r="FH325" s="178"/>
      <c r="FI325" s="178"/>
      <c r="FJ325" s="178"/>
      <c r="FK325" s="178"/>
      <c r="FL325" s="178"/>
      <c r="FM325" s="178"/>
      <c r="FN325" s="178"/>
      <c r="FO325" s="178"/>
      <c r="FP325" s="178"/>
      <c r="FQ325" s="178"/>
      <c r="FR325" s="178"/>
      <c r="FS325" s="178"/>
      <c r="FT325" s="178"/>
      <c r="FU325" s="178"/>
      <c r="FV325" s="178"/>
      <c r="FW325" s="178"/>
      <c r="FX325" s="178"/>
      <c r="FY325" s="178"/>
      <c r="FZ325" s="178"/>
      <c r="GA325" s="178"/>
      <c r="GB325" s="178"/>
      <c r="GC325" s="178"/>
      <c r="GD325" s="178"/>
      <c r="GE325" s="178"/>
      <c r="GF325" s="178"/>
      <c r="GG325" s="178"/>
      <c r="GH325" s="178"/>
      <c r="GI325" s="178"/>
      <c r="GJ325" s="178"/>
      <c r="GK325" s="178"/>
      <c r="GL325" s="178"/>
      <c r="GM325" s="178"/>
      <c r="GN325" s="178"/>
      <c r="GO325" s="178"/>
      <c r="GP325" s="178"/>
      <c r="GQ325" s="178"/>
      <c r="GR325" s="178"/>
      <c r="GS325" s="178"/>
      <c r="GT325" s="178"/>
      <c r="GU325" s="178"/>
      <c r="GV325" s="178"/>
      <c r="GW325" s="178"/>
      <c r="GX325" s="178"/>
      <c r="GY325" s="178"/>
      <c r="GZ325" s="178"/>
      <c r="HA325" s="178"/>
      <c r="HB325" s="178"/>
      <c r="HC325" s="178"/>
      <c r="HD325" s="178"/>
      <c r="HE325" s="178"/>
      <c r="HF325" s="178"/>
      <c r="HG325" s="178"/>
      <c r="HH325" s="178"/>
      <c r="HI325" s="178"/>
      <c r="HJ325" s="178"/>
      <c r="HK325" s="178"/>
      <c r="HL325" s="178"/>
      <c r="HM325" s="178"/>
      <c r="HN325" s="178"/>
      <c r="HO325" s="178"/>
      <c r="HP325" s="178"/>
      <c r="HQ325" s="178"/>
      <c r="HR325" s="178"/>
      <c r="HS325" s="178"/>
      <c r="HT325" s="178"/>
      <c r="HU325" s="178"/>
      <c r="HV325" s="178"/>
      <c r="HW325" s="178"/>
      <c r="HX325" s="178"/>
      <c r="HY325" s="178"/>
      <c r="HZ325" s="178"/>
      <c r="IA325" s="178"/>
      <c r="IB325" s="178"/>
      <c r="IC325" s="178"/>
      <c r="ID325" s="178"/>
      <c r="IE325" s="178"/>
      <c r="IF325" s="178"/>
      <c r="IG325" s="178"/>
      <c r="IH325" s="178"/>
      <c r="II325" s="178"/>
      <c r="IJ325" s="178"/>
      <c r="IK325" s="178"/>
      <c r="IL325" s="178"/>
      <c r="IM325" s="178"/>
      <c r="IN325" s="178"/>
      <c r="IO325" s="178"/>
      <c r="IP325" s="178"/>
      <c r="IQ325" s="178"/>
      <c r="IR325" s="178"/>
      <c r="IS325" s="178"/>
      <c r="IT325" s="178"/>
      <c r="IU325" s="178"/>
      <c r="IV325" s="178"/>
      <c r="IW325" s="178"/>
      <c r="IX325" s="178"/>
      <c r="IY325" s="178"/>
      <c r="IZ325" s="178"/>
      <c r="JA325" s="178"/>
      <c r="JB325" s="178"/>
      <c r="JC325" s="178"/>
      <c r="JD325" s="178"/>
      <c r="JE325" s="178"/>
      <c r="JF325" s="178"/>
      <c r="JG325" s="178"/>
      <c r="JH325" s="178"/>
      <c r="JI325" s="178"/>
      <c r="JJ325" s="178"/>
      <c r="JK325" s="178"/>
      <c r="JL325" s="178"/>
      <c r="JM325" s="178"/>
      <c r="JN325" s="178"/>
      <c r="JO325" s="178"/>
      <c r="JP325" s="178"/>
      <c r="JQ325" s="178"/>
      <c r="JR325" s="178"/>
      <c r="JS325" s="178"/>
      <c r="JT325" s="178"/>
      <c r="JU325" s="178"/>
      <c r="JV325" s="178"/>
      <c r="JW325" s="178"/>
      <c r="JX325" s="178"/>
      <c r="JY325" s="178"/>
      <c r="JZ325" s="178"/>
      <c r="KA325" s="178"/>
      <c r="KB325" s="178"/>
      <c r="KC325" s="178"/>
      <c r="KD325" s="178"/>
      <c r="KE325" s="178"/>
      <c r="KF325" s="178"/>
      <c r="KG325" s="178"/>
      <c r="KH325" s="178"/>
      <c r="KI325" s="178"/>
      <c r="KJ325" s="178"/>
      <c r="KK325" s="178"/>
      <c r="KL325" s="178"/>
      <c r="KM325" s="178"/>
      <c r="KN325" s="178"/>
      <c r="KO325" s="178"/>
      <c r="KP325" s="178"/>
      <c r="KQ325" s="178"/>
      <c r="KR325" s="178"/>
      <c r="KS325" s="178"/>
      <c r="KT325" s="178"/>
      <c r="KU325" s="178"/>
      <c r="KV325" s="178"/>
      <c r="KW325" s="178"/>
      <c r="KX325" s="178"/>
      <c r="KY325" s="178"/>
      <c r="KZ325" s="178"/>
      <c r="LA325" s="178"/>
      <c r="LB325" s="178"/>
      <c r="LC325" s="178"/>
      <c r="LD325" s="178"/>
      <c r="LE325" s="178"/>
      <c r="LF325" s="178"/>
      <c r="LG325" s="178"/>
      <c r="LH325" s="178"/>
      <c r="LI325" s="178"/>
      <c r="LJ325" s="178"/>
      <c r="LK325" s="178"/>
      <c r="LL325" s="178"/>
      <c r="LM325" s="178"/>
      <c r="LN325" s="178"/>
      <c r="LO325" s="178"/>
      <c r="LP325" s="178"/>
      <c r="LQ325" s="178"/>
      <c r="LR325" s="178"/>
      <c r="LS325" s="178"/>
      <c r="LT325" s="178"/>
      <c r="LU325" s="178"/>
      <c r="LV325" s="178"/>
      <c r="LW325" s="178"/>
      <c r="LX325" s="178"/>
      <c r="LY325" s="178"/>
      <c r="LZ325" s="178"/>
      <c r="MA325" s="178"/>
      <c r="MB325" s="178"/>
      <c r="MC325" s="178"/>
      <c r="MD325" s="178"/>
      <c r="ME325" s="178"/>
      <c r="MF325" s="178"/>
      <c r="MG325" s="178"/>
      <c r="MH325" s="178"/>
      <c r="MI325" s="178"/>
      <c r="MJ325" s="178"/>
      <c r="MK325" s="178"/>
      <c r="ML325" s="178"/>
      <c r="MM325" s="178"/>
      <c r="MN325" s="178"/>
      <c r="MO325" s="178"/>
      <c r="MP325" s="178"/>
      <c r="MQ325" s="178"/>
      <c r="MR325" s="178"/>
      <c r="MS325" s="178"/>
      <c r="MT325" s="178"/>
      <c r="MU325" s="178"/>
      <c r="MV325" s="178"/>
      <c r="MW325" s="178"/>
      <c r="MX325" s="178"/>
      <c r="MY325" s="178"/>
      <c r="MZ325" s="178"/>
      <c r="NA325" s="178"/>
      <c r="NB325" s="178"/>
      <c r="NC325" s="178"/>
      <c r="ND325" s="178"/>
      <c r="NE325" s="178"/>
      <c r="NF325" s="178"/>
      <c r="NG325" s="178"/>
      <c r="NH325" s="178"/>
      <c r="NI325" s="178"/>
      <c r="NJ325" s="178"/>
      <c r="NK325" s="178"/>
      <c r="NL325" s="178"/>
      <c r="NM325" s="178"/>
      <c r="NN325" s="178"/>
      <c r="NO325" s="178"/>
      <c r="NP325" s="178"/>
      <c r="NQ325" s="178"/>
      <c r="NR325" s="178"/>
      <c r="NS325" s="178"/>
      <c r="NT325" s="178"/>
      <c r="NU325" s="178"/>
      <c r="NV325" s="178"/>
      <c r="NW325" s="178"/>
      <c r="NX325" s="178"/>
      <c r="NY325" s="178"/>
      <c r="NZ325" s="178"/>
      <c r="OA325" s="178"/>
      <c r="OB325" s="178"/>
      <c r="OC325" s="178"/>
      <c r="OD325" s="178"/>
      <c r="OE325" s="178"/>
      <c r="OF325" s="178"/>
      <c r="OG325" s="178"/>
      <c r="OH325" s="178"/>
      <c r="OI325" s="178"/>
      <c r="OJ325" s="178"/>
      <c r="OK325" s="178"/>
      <c r="OL325" s="178"/>
      <c r="OM325" s="178"/>
      <c r="ON325" s="178"/>
      <c r="OO325" s="178"/>
      <c r="OP325" s="178"/>
      <c r="OQ325" s="178"/>
      <c r="OR325" s="178"/>
      <c r="OS325" s="178"/>
      <c r="OT325" s="178"/>
      <c r="OU325" s="178"/>
      <c r="OV325" s="178"/>
      <c r="OW325" s="178"/>
      <c r="OX325" s="178"/>
      <c r="OY325" s="178"/>
      <c r="OZ325" s="178"/>
      <c r="PA325" s="178"/>
      <c r="PB325" s="178"/>
      <c r="PC325" s="178"/>
      <c r="PD325" s="178"/>
      <c r="PE325" s="178"/>
      <c r="PF325" s="178"/>
      <c r="PG325" s="178"/>
      <c r="PH325" s="178"/>
      <c r="PI325" s="178"/>
      <c r="PJ325" s="178"/>
      <c r="PK325" s="178"/>
      <c r="PL325" s="178"/>
      <c r="PM325" s="178"/>
      <c r="PN325" s="178"/>
      <c r="PO325" s="178"/>
      <c r="PP325" s="178"/>
      <c r="PQ325" s="178"/>
      <c r="PR325" s="178"/>
      <c r="PS325" s="178"/>
      <c r="PT325" s="178"/>
      <c r="PU325" s="178"/>
      <c r="PV325" s="178"/>
      <c r="PW325" s="178"/>
      <c r="PX325" s="178"/>
      <c r="PY325" s="178"/>
      <c r="PZ325" s="178"/>
      <c r="QA325" s="178"/>
      <c r="QB325" s="178"/>
      <c r="QC325" s="178"/>
      <c r="QD325" s="178"/>
      <c r="QE325" s="178"/>
      <c r="QF325" s="178"/>
      <c r="QG325" s="178"/>
      <c r="QH325" s="178"/>
      <c r="QI325" s="178"/>
      <c r="QJ325" s="178"/>
      <c r="QK325" s="178"/>
      <c r="QL325" s="178"/>
      <c r="QM325" s="178"/>
      <c r="QN325" s="178"/>
      <c r="QO325" s="178"/>
      <c r="QP325" s="178"/>
      <c r="QQ325" s="178"/>
      <c r="QR325" s="178"/>
      <c r="QS325" s="178"/>
      <c r="QT325" s="178"/>
      <c r="QU325" s="178"/>
      <c r="QV325" s="178"/>
      <c r="QW325" s="178"/>
      <c r="QX325" s="178"/>
      <c r="QY325" s="178"/>
      <c r="QZ325" s="178"/>
      <c r="RA325" s="178"/>
      <c r="RB325" s="178"/>
      <c r="RC325" s="178"/>
      <c r="RD325" s="178"/>
      <c r="RE325" s="178"/>
      <c r="RF325" s="178"/>
      <c r="RG325" s="178"/>
      <c r="RH325" s="178"/>
      <c r="RI325" s="178"/>
      <c r="RJ325" s="178"/>
      <c r="RK325" s="178"/>
      <c r="RL325" s="178"/>
      <c r="RM325" s="178"/>
      <c r="RN325" s="178"/>
      <c r="RO325" s="178"/>
      <c r="RP325" s="178"/>
      <c r="RQ325" s="178"/>
      <c r="RR325" s="178"/>
      <c r="RS325" s="178"/>
      <c r="RT325" s="178"/>
      <c r="RU325" s="178"/>
      <c r="RV325" s="178"/>
      <c r="RW325" s="178"/>
      <c r="RX325" s="178"/>
      <c r="RY325" s="178"/>
      <c r="RZ325" s="178"/>
      <c r="SA325" s="178"/>
      <c r="SB325" s="178"/>
      <c r="SC325" s="178"/>
      <c r="SD325" s="178"/>
      <c r="SE325" s="178"/>
      <c r="SF325" s="178"/>
      <c r="SG325" s="178"/>
      <c r="SH325" s="178"/>
      <c r="SI325" s="178"/>
      <c r="SJ325" s="178"/>
      <c r="SK325" s="178"/>
      <c r="SL325" s="178"/>
      <c r="SM325" s="178"/>
      <c r="SN325" s="178"/>
      <c r="SO325" s="178"/>
      <c r="SP325" s="178"/>
      <c r="SQ325" s="178"/>
      <c r="SR325" s="178"/>
      <c r="SS325" s="178"/>
      <c r="ST325" s="178"/>
      <c r="SU325" s="178"/>
      <c r="SV325" s="178"/>
      <c r="SW325" s="178"/>
      <c r="SX325" s="178"/>
      <c r="SY325" s="178"/>
      <c r="SZ325" s="178"/>
      <c r="TA325" s="178"/>
      <c r="TB325" s="178"/>
      <c r="TC325" s="178"/>
      <c r="TD325" s="178"/>
      <c r="TE325" s="178"/>
      <c r="TF325" s="178"/>
      <c r="TG325" s="178"/>
      <c r="TH325" s="178"/>
      <c r="TI325" s="178"/>
      <c r="TJ325" s="178"/>
      <c r="TK325" s="178"/>
      <c r="TL325" s="178"/>
      <c r="TM325" s="178"/>
      <c r="TN325" s="178"/>
      <c r="TO325" s="178"/>
      <c r="TP325" s="178"/>
      <c r="TQ325" s="178"/>
      <c r="TR325" s="178"/>
      <c r="TS325" s="178"/>
      <c r="TT325" s="178"/>
      <c r="TU325" s="178"/>
      <c r="TV325" s="178"/>
      <c r="TW325" s="178"/>
      <c r="TX325" s="178"/>
      <c r="TY325" s="178"/>
      <c r="TZ325" s="178"/>
      <c r="UA325" s="178"/>
      <c r="UB325" s="178"/>
      <c r="UC325" s="178"/>
      <c r="UD325" s="178"/>
      <c r="UE325" s="178"/>
      <c r="UF325" s="178"/>
      <c r="UG325" s="178"/>
      <c r="UH325" s="178"/>
      <c r="UI325" s="178"/>
      <c r="UJ325" s="178"/>
      <c r="UK325" s="178"/>
      <c r="UL325" s="178"/>
      <c r="UM325" s="178"/>
      <c r="UN325" s="178"/>
      <c r="UO325" s="178"/>
      <c r="UP325" s="178"/>
      <c r="UQ325" s="178"/>
      <c r="UR325" s="178"/>
      <c r="US325" s="178"/>
      <c r="UT325" s="178"/>
      <c r="UU325" s="178"/>
      <c r="UV325" s="178"/>
      <c r="UW325" s="178"/>
      <c r="UX325" s="178"/>
      <c r="UY325" s="178"/>
      <c r="UZ325" s="178"/>
      <c r="VA325" s="178"/>
      <c r="VB325" s="178"/>
      <c r="VC325" s="178"/>
      <c r="VD325" s="178"/>
      <c r="VE325" s="178"/>
      <c r="VF325" s="178"/>
      <c r="VG325" s="178"/>
      <c r="VH325" s="178"/>
      <c r="VI325" s="178"/>
      <c r="VJ325" s="178"/>
      <c r="VK325" s="178"/>
      <c r="VL325" s="178"/>
      <c r="VM325" s="178"/>
      <c r="VN325" s="178"/>
      <c r="VO325" s="178"/>
      <c r="VP325" s="178"/>
      <c r="VQ325" s="178"/>
      <c r="VR325" s="178"/>
      <c r="VS325" s="178"/>
      <c r="VT325" s="178"/>
      <c r="VU325" s="178"/>
      <c r="VV325" s="178"/>
      <c r="VW325" s="178"/>
      <c r="VX325" s="178"/>
      <c r="VY325" s="178"/>
      <c r="VZ325" s="178"/>
      <c r="WA325" s="178"/>
      <c r="WB325" s="178"/>
      <c r="WC325" s="178"/>
      <c r="WD325" s="178"/>
      <c r="WE325" s="178"/>
      <c r="WF325" s="178"/>
      <c r="WG325" s="178"/>
      <c r="WH325" s="178"/>
      <c r="WI325" s="178"/>
      <c r="WJ325" s="178"/>
      <c r="WK325" s="178"/>
      <c r="WL325" s="178"/>
      <c r="WM325" s="178"/>
      <c r="WN325" s="178"/>
      <c r="WO325" s="178"/>
      <c r="WP325" s="178"/>
      <c r="WQ325" s="178"/>
      <c r="WR325" s="178"/>
      <c r="WS325" s="178"/>
      <c r="WT325" s="178"/>
      <c r="WU325" s="178"/>
      <c r="WV325" s="178"/>
      <c r="WW325" s="178"/>
      <c r="WX325" s="178"/>
      <c r="WY325" s="178"/>
      <c r="WZ325" s="178"/>
      <c r="XA325" s="178"/>
      <c r="XB325" s="178"/>
      <c r="XC325" s="178"/>
      <c r="XD325" s="178"/>
      <c r="XE325" s="178"/>
      <c r="XF325" s="178"/>
      <c r="XG325" s="178"/>
      <c r="XH325" s="178"/>
      <c r="XI325" s="178"/>
      <c r="XJ325" s="178"/>
      <c r="XK325" s="178"/>
      <c r="XL325" s="178"/>
      <c r="XM325" s="178"/>
      <c r="XN325" s="178"/>
      <c r="XO325" s="178"/>
      <c r="XP325" s="178"/>
      <c r="XQ325" s="178"/>
      <c r="XR325" s="178"/>
      <c r="XS325" s="178"/>
      <c r="XT325" s="178"/>
      <c r="XU325" s="178"/>
      <c r="XV325" s="178"/>
      <c r="XW325" s="178"/>
      <c r="XX325" s="178"/>
      <c r="XY325" s="178"/>
      <c r="XZ325" s="178"/>
      <c r="YA325" s="178"/>
      <c r="YB325" s="178"/>
      <c r="YC325" s="178"/>
      <c r="YD325" s="178"/>
      <c r="YE325" s="178"/>
      <c r="YF325" s="178"/>
      <c r="YG325" s="178"/>
      <c r="YH325" s="178"/>
      <c r="YI325" s="178"/>
      <c r="YJ325" s="178"/>
      <c r="YK325" s="178"/>
      <c r="YL325" s="178"/>
      <c r="YM325" s="178"/>
      <c r="YN325" s="178"/>
      <c r="YO325" s="178"/>
      <c r="YP325" s="178"/>
      <c r="YQ325" s="178"/>
      <c r="YR325" s="178"/>
      <c r="YS325" s="178"/>
      <c r="YT325" s="178"/>
      <c r="YU325" s="178"/>
      <c r="YV325" s="178"/>
      <c r="YW325" s="178"/>
      <c r="YX325" s="178"/>
      <c r="YY325" s="178"/>
      <c r="YZ325" s="178"/>
      <c r="ZA325" s="178"/>
      <c r="ZB325" s="178"/>
      <c r="ZC325" s="178"/>
      <c r="ZD325" s="178"/>
      <c r="ZE325" s="178"/>
      <c r="ZF325" s="178"/>
      <c r="ZG325" s="178"/>
      <c r="ZH325" s="178"/>
    </row>
    <row r="326" s="153" customFormat="1" customHeight="1" spans="1:684">
      <c r="A326" s="290" t="s">
        <v>980</v>
      </c>
      <c r="B326" s="109" t="s">
        <v>810</v>
      </c>
      <c r="C326" s="1369" t="s">
        <v>981</v>
      </c>
      <c r="D326" s="1442">
        <f t="shared" si="43"/>
        <v>0</v>
      </c>
      <c r="E326" s="1443">
        <v>203</v>
      </c>
      <c r="F326" s="1371">
        <f t="shared" si="44"/>
        <v>203</v>
      </c>
      <c r="G326" s="1427">
        <f t="shared" si="45"/>
        <v>203</v>
      </c>
      <c r="H326" s="1444">
        <v>203</v>
      </c>
      <c r="I326" s="1446"/>
      <c r="J326" s="1393">
        <f t="shared" si="46"/>
        <v>0</v>
      </c>
      <c r="K326" s="1431">
        <f t="shared" si="47"/>
        <v>0</v>
      </c>
      <c r="L326" s="299"/>
      <c r="M326" s="299"/>
      <c r="N326" s="299"/>
      <c r="O326" s="299"/>
      <c r="P326" s="299"/>
      <c r="Q326" s="299"/>
      <c r="R326" s="299"/>
      <c r="S326" s="299"/>
      <c r="T326" s="299"/>
      <c r="U326" s="299"/>
      <c r="V326" s="1447"/>
      <c r="W326" s="1447"/>
      <c r="X326" s="1447"/>
      <c r="Y326" s="1447"/>
      <c r="Z326" s="1448"/>
      <c r="AA326" s="1447"/>
      <c r="AB326" s="1447"/>
      <c r="AC326" s="1447"/>
      <c r="AD326" s="1447"/>
      <c r="AE326" s="1447"/>
      <c r="AF326" s="1447"/>
      <c r="AG326" s="1338"/>
      <c r="AH326" s="178"/>
      <c r="AI326" s="1339"/>
      <c r="AJ326" s="1339"/>
      <c r="AK326" s="178"/>
      <c r="AL326" s="1339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  <c r="BF326" s="178"/>
      <c r="BG326" s="178"/>
      <c r="BH326" s="178"/>
      <c r="BI326" s="178"/>
      <c r="BJ326" s="178"/>
      <c r="BK326" s="178"/>
      <c r="BL326" s="178"/>
      <c r="BM326" s="178"/>
      <c r="BN326" s="178"/>
      <c r="BO326" s="178"/>
      <c r="BP326" s="178"/>
      <c r="BQ326" s="178"/>
      <c r="BR326" s="178"/>
      <c r="BS326" s="178"/>
      <c r="BT326" s="178"/>
      <c r="BU326" s="178"/>
      <c r="BV326" s="178"/>
      <c r="BW326" s="178"/>
      <c r="BX326" s="178"/>
      <c r="BY326" s="178"/>
      <c r="BZ326" s="178"/>
      <c r="CA326" s="178"/>
      <c r="CB326" s="178"/>
      <c r="CC326" s="178"/>
      <c r="CD326" s="178"/>
      <c r="CE326" s="178"/>
      <c r="CF326" s="178"/>
      <c r="CG326" s="178"/>
      <c r="CH326" s="178"/>
      <c r="CI326" s="178"/>
      <c r="CJ326" s="178"/>
      <c r="CK326" s="178"/>
      <c r="CL326" s="178"/>
      <c r="CM326" s="178"/>
      <c r="CN326" s="178"/>
      <c r="CO326" s="178"/>
      <c r="CP326" s="178"/>
      <c r="CQ326" s="178"/>
      <c r="CR326" s="1340"/>
      <c r="CS326" s="178"/>
      <c r="CT326" s="178"/>
      <c r="CU326" s="178"/>
      <c r="CV326" s="178"/>
      <c r="CW326" s="178"/>
      <c r="CX326" s="178"/>
      <c r="CY326" s="178"/>
      <c r="CZ326" s="178"/>
      <c r="DA326" s="178"/>
      <c r="DB326" s="178"/>
      <c r="DC326" s="178"/>
      <c r="DD326" s="178"/>
      <c r="DE326" s="178"/>
      <c r="DF326" s="178"/>
      <c r="DG326" s="178"/>
      <c r="DH326" s="178"/>
      <c r="DI326" s="178"/>
      <c r="DJ326" s="178"/>
      <c r="DK326" s="178"/>
      <c r="DL326" s="178"/>
      <c r="DM326" s="178"/>
      <c r="DN326" s="178"/>
      <c r="DO326" s="178"/>
      <c r="DP326" s="178"/>
      <c r="DQ326" s="178"/>
      <c r="DR326" s="178"/>
      <c r="DS326" s="178"/>
      <c r="DT326" s="178"/>
      <c r="DU326" s="178"/>
      <c r="DV326" s="178"/>
      <c r="DW326" s="178"/>
      <c r="DX326" s="178"/>
      <c r="DY326" s="178"/>
      <c r="DZ326" s="178"/>
      <c r="EA326" s="178"/>
      <c r="EB326" s="47"/>
      <c r="EC326" s="178"/>
      <c r="ED326" s="178"/>
      <c r="EE326" s="178"/>
      <c r="EF326" s="178"/>
      <c r="EG326" s="178"/>
      <c r="EH326" s="178"/>
      <c r="EI326" s="178"/>
      <c r="EJ326" s="178"/>
      <c r="EK326" s="178"/>
      <c r="EL326" s="178"/>
      <c r="EM326" s="178"/>
      <c r="EN326" s="178"/>
      <c r="EO326" s="178"/>
      <c r="EP326" s="178"/>
      <c r="EQ326" s="178"/>
      <c r="ER326" s="178"/>
      <c r="ES326" s="178"/>
      <c r="ET326" s="178"/>
      <c r="EU326" s="178"/>
      <c r="EV326" s="178"/>
      <c r="EW326" s="178"/>
      <c r="EX326" s="178"/>
      <c r="EY326" s="178"/>
      <c r="EZ326" s="178"/>
      <c r="FA326" s="178"/>
      <c r="FB326" s="178"/>
      <c r="FC326" s="178"/>
      <c r="FD326" s="178"/>
      <c r="FE326" s="178"/>
      <c r="FF326" s="178"/>
      <c r="FG326" s="178"/>
      <c r="FH326" s="178"/>
      <c r="FI326" s="178"/>
      <c r="FJ326" s="178"/>
      <c r="FK326" s="178"/>
      <c r="FL326" s="178"/>
      <c r="FM326" s="178"/>
      <c r="FN326" s="178"/>
      <c r="FO326" s="178"/>
      <c r="FP326" s="178"/>
      <c r="FQ326" s="178"/>
      <c r="FR326" s="178"/>
      <c r="FS326" s="178"/>
      <c r="FT326" s="178"/>
      <c r="FU326" s="178"/>
      <c r="FV326" s="178"/>
      <c r="FW326" s="178"/>
      <c r="FX326" s="178"/>
      <c r="FY326" s="178"/>
      <c r="FZ326" s="178"/>
      <c r="GA326" s="178"/>
      <c r="GB326" s="178"/>
      <c r="GC326" s="178"/>
      <c r="GD326" s="178"/>
      <c r="GE326" s="178"/>
      <c r="GF326" s="178"/>
      <c r="GG326" s="178"/>
      <c r="GH326" s="178"/>
      <c r="GI326" s="178"/>
      <c r="GJ326" s="178"/>
      <c r="GK326" s="178"/>
      <c r="GL326" s="178"/>
      <c r="GM326" s="178"/>
      <c r="GN326" s="178"/>
      <c r="GO326" s="178"/>
      <c r="GP326" s="178"/>
      <c r="GQ326" s="178"/>
      <c r="GR326" s="178"/>
      <c r="GS326" s="178"/>
      <c r="GT326" s="178"/>
      <c r="GU326" s="178"/>
      <c r="GV326" s="178"/>
      <c r="GW326" s="178"/>
      <c r="GX326" s="178"/>
      <c r="GY326" s="178"/>
      <c r="GZ326" s="178"/>
      <c r="HA326" s="178"/>
      <c r="HB326" s="178"/>
      <c r="HC326" s="178"/>
      <c r="HD326" s="178"/>
      <c r="HE326" s="178"/>
      <c r="HF326" s="178"/>
      <c r="HG326" s="178"/>
      <c r="HH326" s="178"/>
      <c r="HI326" s="178"/>
      <c r="HJ326" s="178"/>
      <c r="HK326" s="178"/>
      <c r="HL326" s="178"/>
      <c r="HM326" s="178"/>
      <c r="HN326" s="178"/>
      <c r="HO326" s="178"/>
      <c r="HP326" s="178"/>
      <c r="HQ326" s="178"/>
      <c r="HR326" s="178"/>
      <c r="HS326" s="178"/>
      <c r="HT326" s="178"/>
      <c r="HU326" s="178"/>
      <c r="HV326" s="178"/>
      <c r="HW326" s="178"/>
      <c r="HX326" s="178"/>
      <c r="HY326" s="178"/>
      <c r="HZ326" s="178"/>
      <c r="IA326" s="178"/>
      <c r="IB326" s="178"/>
      <c r="IC326" s="178"/>
      <c r="ID326" s="178"/>
      <c r="IE326" s="178"/>
      <c r="IF326" s="178"/>
      <c r="IG326" s="178"/>
      <c r="IH326" s="178"/>
      <c r="II326" s="178"/>
      <c r="IJ326" s="178"/>
      <c r="IK326" s="178"/>
      <c r="IL326" s="178"/>
      <c r="IM326" s="178"/>
      <c r="IN326" s="178"/>
      <c r="IO326" s="178"/>
      <c r="IP326" s="178"/>
      <c r="IQ326" s="178"/>
      <c r="IR326" s="178"/>
      <c r="IS326" s="178"/>
      <c r="IT326" s="178"/>
      <c r="IU326" s="178"/>
      <c r="IV326" s="178"/>
      <c r="IW326" s="178"/>
      <c r="IX326" s="178"/>
      <c r="IY326" s="178"/>
      <c r="IZ326" s="178"/>
      <c r="JA326" s="178"/>
      <c r="JB326" s="178"/>
      <c r="JC326" s="178"/>
      <c r="JD326" s="178"/>
      <c r="JE326" s="178"/>
      <c r="JF326" s="178"/>
      <c r="JG326" s="178"/>
      <c r="JH326" s="178"/>
      <c r="JI326" s="178"/>
      <c r="JJ326" s="178"/>
      <c r="JK326" s="178"/>
      <c r="JL326" s="178"/>
      <c r="JM326" s="178"/>
      <c r="JN326" s="178"/>
      <c r="JO326" s="178"/>
      <c r="JP326" s="178"/>
      <c r="JQ326" s="178"/>
      <c r="JR326" s="178"/>
      <c r="JS326" s="178"/>
      <c r="JT326" s="178"/>
      <c r="JU326" s="178"/>
      <c r="JV326" s="178"/>
      <c r="JW326" s="178"/>
      <c r="JX326" s="178"/>
      <c r="JY326" s="178"/>
      <c r="JZ326" s="178"/>
      <c r="KA326" s="178"/>
      <c r="KB326" s="178"/>
      <c r="KC326" s="178"/>
      <c r="KD326" s="178"/>
      <c r="KE326" s="178"/>
      <c r="KF326" s="178"/>
      <c r="KG326" s="178"/>
      <c r="KH326" s="178"/>
      <c r="KI326" s="178"/>
      <c r="KJ326" s="178"/>
      <c r="KK326" s="178"/>
      <c r="KL326" s="178"/>
      <c r="KM326" s="178"/>
      <c r="KN326" s="178"/>
      <c r="KO326" s="178"/>
      <c r="KP326" s="178"/>
      <c r="KQ326" s="178"/>
      <c r="KR326" s="178"/>
      <c r="KS326" s="178"/>
      <c r="KT326" s="178"/>
      <c r="KU326" s="178"/>
      <c r="KV326" s="178"/>
      <c r="KW326" s="178"/>
      <c r="KX326" s="178"/>
      <c r="KY326" s="178"/>
      <c r="KZ326" s="178"/>
      <c r="LA326" s="178"/>
      <c r="LB326" s="178"/>
      <c r="LC326" s="178"/>
      <c r="LD326" s="178"/>
      <c r="LE326" s="178"/>
      <c r="LF326" s="178"/>
      <c r="LG326" s="178"/>
      <c r="LH326" s="178"/>
      <c r="LI326" s="178"/>
      <c r="LJ326" s="178"/>
      <c r="LK326" s="178"/>
      <c r="LL326" s="178"/>
      <c r="LM326" s="178"/>
      <c r="LN326" s="178"/>
      <c r="LO326" s="178"/>
      <c r="LP326" s="178"/>
      <c r="LQ326" s="178"/>
      <c r="LR326" s="178"/>
      <c r="LS326" s="178"/>
      <c r="LT326" s="178"/>
      <c r="LU326" s="178"/>
      <c r="LV326" s="178"/>
      <c r="LW326" s="178"/>
      <c r="LX326" s="178"/>
      <c r="LY326" s="178"/>
      <c r="LZ326" s="178"/>
      <c r="MA326" s="178"/>
      <c r="MB326" s="178"/>
      <c r="MC326" s="178"/>
      <c r="MD326" s="178"/>
      <c r="ME326" s="178"/>
      <c r="MF326" s="178"/>
      <c r="MG326" s="178"/>
      <c r="MH326" s="178"/>
      <c r="MI326" s="178"/>
      <c r="MJ326" s="178"/>
      <c r="MK326" s="178"/>
      <c r="ML326" s="178"/>
      <c r="MM326" s="178"/>
      <c r="MN326" s="178"/>
      <c r="MO326" s="178"/>
      <c r="MP326" s="178"/>
      <c r="MQ326" s="178"/>
      <c r="MR326" s="178"/>
      <c r="MS326" s="178"/>
      <c r="MT326" s="178"/>
      <c r="MU326" s="178"/>
      <c r="MV326" s="178"/>
      <c r="MW326" s="178"/>
      <c r="MX326" s="178"/>
      <c r="MY326" s="178"/>
      <c r="MZ326" s="178"/>
      <c r="NA326" s="178"/>
      <c r="NB326" s="178"/>
      <c r="NC326" s="178"/>
      <c r="ND326" s="178"/>
      <c r="NE326" s="178"/>
      <c r="NF326" s="178"/>
      <c r="NG326" s="178"/>
      <c r="NH326" s="178"/>
      <c r="NI326" s="178"/>
      <c r="NJ326" s="178"/>
      <c r="NK326" s="178"/>
      <c r="NL326" s="178"/>
      <c r="NM326" s="178"/>
      <c r="NN326" s="178"/>
      <c r="NO326" s="178"/>
      <c r="NP326" s="178"/>
      <c r="NQ326" s="178"/>
      <c r="NR326" s="178"/>
      <c r="NS326" s="178"/>
      <c r="NT326" s="178"/>
      <c r="NU326" s="178"/>
      <c r="NV326" s="178"/>
      <c r="NW326" s="178"/>
      <c r="NX326" s="178"/>
      <c r="NY326" s="178"/>
      <c r="NZ326" s="178"/>
      <c r="OA326" s="178"/>
      <c r="OB326" s="178"/>
      <c r="OC326" s="178"/>
      <c r="OD326" s="178"/>
      <c r="OE326" s="178"/>
      <c r="OF326" s="178"/>
      <c r="OG326" s="178"/>
      <c r="OH326" s="178"/>
      <c r="OI326" s="178"/>
      <c r="OJ326" s="178"/>
      <c r="OK326" s="178"/>
      <c r="OL326" s="178"/>
      <c r="OM326" s="178"/>
      <c r="ON326" s="178"/>
      <c r="OO326" s="178"/>
      <c r="OP326" s="178"/>
      <c r="OQ326" s="178"/>
      <c r="OR326" s="178"/>
      <c r="OS326" s="178"/>
      <c r="OT326" s="178"/>
      <c r="OU326" s="178"/>
      <c r="OV326" s="178"/>
      <c r="OW326" s="178"/>
      <c r="OX326" s="178"/>
      <c r="OY326" s="178"/>
      <c r="OZ326" s="178"/>
      <c r="PA326" s="178"/>
      <c r="PB326" s="178"/>
      <c r="PC326" s="178"/>
      <c r="PD326" s="178"/>
      <c r="PE326" s="178"/>
      <c r="PF326" s="178"/>
      <c r="PG326" s="178"/>
      <c r="PH326" s="178"/>
      <c r="PI326" s="178"/>
      <c r="PJ326" s="178"/>
      <c r="PK326" s="178"/>
      <c r="PL326" s="178"/>
      <c r="PM326" s="178"/>
      <c r="PN326" s="178"/>
      <c r="PO326" s="178"/>
      <c r="PP326" s="178"/>
      <c r="PQ326" s="178"/>
      <c r="PR326" s="178"/>
      <c r="PS326" s="178"/>
      <c r="PT326" s="178"/>
      <c r="PU326" s="178"/>
      <c r="PV326" s="178"/>
      <c r="PW326" s="178"/>
      <c r="PX326" s="178"/>
      <c r="PY326" s="178"/>
      <c r="PZ326" s="178"/>
      <c r="QA326" s="178"/>
      <c r="QB326" s="178"/>
      <c r="QC326" s="178"/>
      <c r="QD326" s="178"/>
      <c r="QE326" s="178"/>
      <c r="QF326" s="178"/>
      <c r="QG326" s="178"/>
      <c r="QH326" s="178"/>
      <c r="QI326" s="178"/>
      <c r="QJ326" s="178"/>
      <c r="QK326" s="178"/>
      <c r="QL326" s="178"/>
      <c r="QM326" s="178"/>
      <c r="QN326" s="178"/>
      <c r="QO326" s="178"/>
      <c r="QP326" s="178"/>
      <c r="QQ326" s="178"/>
      <c r="QR326" s="178"/>
      <c r="QS326" s="178"/>
      <c r="QT326" s="178"/>
      <c r="QU326" s="178"/>
      <c r="QV326" s="178"/>
      <c r="QW326" s="178"/>
      <c r="QX326" s="178"/>
      <c r="QY326" s="178"/>
      <c r="QZ326" s="178"/>
      <c r="RA326" s="178"/>
      <c r="RB326" s="178"/>
      <c r="RC326" s="178"/>
      <c r="RD326" s="178"/>
      <c r="RE326" s="178"/>
      <c r="RF326" s="178"/>
      <c r="RG326" s="178"/>
      <c r="RH326" s="178"/>
      <c r="RI326" s="178"/>
      <c r="RJ326" s="178"/>
      <c r="RK326" s="178"/>
      <c r="RL326" s="178"/>
      <c r="RM326" s="178"/>
      <c r="RN326" s="178"/>
      <c r="RO326" s="178"/>
      <c r="RP326" s="178"/>
      <c r="RQ326" s="178"/>
      <c r="RR326" s="178"/>
      <c r="RS326" s="178"/>
      <c r="RT326" s="178"/>
      <c r="RU326" s="178"/>
      <c r="RV326" s="178"/>
      <c r="RW326" s="178"/>
      <c r="RX326" s="178"/>
      <c r="RY326" s="178"/>
      <c r="RZ326" s="178"/>
      <c r="SA326" s="178"/>
      <c r="SB326" s="178"/>
      <c r="SC326" s="178"/>
      <c r="SD326" s="178"/>
      <c r="SE326" s="178"/>
      <c r="SF326" s="178"/>
      <c r="SG326" s="178"/>
      <c r="SH326" s="178"/>
      <c r="SI326" s="178"/>
      <c r="SJ326" s="178"/>
      <c r="SK326" s="178"/>
      <c r="SL326" s="178"/>
      <c r="SM326" s="178"/>
      <c r="SN326" s="178"/>
      <c r="SO326" s="178"/>
      <c r="SP326" s="178"/>
      <c r="SQ326" s="178"/>
      <c r="SR326" s="178"/>
      <c r="SS326" s="178"/>
      <c r="ST326" s="178"/>
      <c r="SU326" s="178"/>
      <c r="SV326" s="178"/>
      <c r="SW326" s="178"/>
      <c r="SX326" s="178"/>
      <c r="SY326" s="178"/>
      <c r="SZ326" s="178"/>
      <c r="TA326" s="178"/>
      <c r="TB326" s="178"/>
      <c r="TC326" s="178"/>
      <c r="TD326" s="178"/>
      <c r="TE326" s="178"/>
      <c r="TF326" s="178"/>
      <c r="TG326" s="178"/>
      <c r="TH326" s="178"/>
      <c r="TI326" s="178"/>
      <c r="TJ326" s="178"/>
      <c r="TK326" s="178"/>
      <c r="TL326" s="178"/>
      <c r="TM326" s="178"/>
      <c r="TN326" s="178"/>
      <c r="TO326" s="178"/>
      <c r="TP326" s="178"/>
      <c r="TQ326" s="178"/>
      <c r="TR326" s="178"/>
      <c r="TS326" s="178"/>
      <c r="TT326" s="178"/>
      <c r="TU326" s="178"/>
      <c r="TV326" s="178"/>
      <c r="TW326" s="178"/>
      <c r="TX326" s="178"/>
      <c r="TY326" s="178"/>
      <c r="TZ326" s="178"/>
      <c r="UA326" s="178"/>
      <c r="UB326" s="178"/>
      <c r="UC326" s="178"/>
      <c r="UD326" s="178"/>
      <c r="UE326" s="178"/>
      <c r="UF326" s="178"/>
      <c r="UG326" s="178"/>
      <c r="UH326" s="178"/>
      <c r="UI326" s="178"/>
      <c r="UJ326" s="178"/>
      <c r="UK326" s="178"/>
      <c r="UL326" s="178"/>
      <c r="UM326" s="178"/>
      <c r="UN326" s="178"/>
      <c r="UO326" s="178"/>
      <c r="UP326" s="178"/>
      <c r="UQ326" s="178"/>
      <c r="UR326" s="178"/>
      <c r="US326" s="178"/>
      <c r="UT326" s="178"/>
      <c r="UU326" s="178"/>
      <c r="UV326" s="178"/>
      <c r="UW326" s="178"/>
      <c r="UX326" s="178"/>
      <c r="UY326" s="178"/>
      <c r="UZ326" s="178"/>
      <c r="VA326" s="178"/>
      <c r="VB326" s="178"/>
      <c r="VC326" s="178"/>
      <c r="VD326" s="178"/>
      <c r="VE326" s="178"/>
      <c r="VF326" s="178"/>
      <c r="VG326" s="178"/>
      <c r="VH326" s="178"/>
      <c r="VI326" s="178"/>
      <c r="VJ326" s="178"/>
      <c r="VK326" s="178"/>
      <c r="VL326" s="178"/>
      <c r="VM326" s="178"/>
      <c r="VN326" s="178"/>
      <c r="VO326" s="178"/>
      <c r="VP326" s="178"/>
      <c r="VQ326" s="178"/>
      <c r="VR326" s="178"/>
      <c r="VS326" s="178"/>
      <c r="VT326" s="178"/>
      <c r="VU326" s="178"/>
      <c r="VV326" s="178"/>
      <c r="VW326" s="178"/>
      <c r="VX326" s="178"/>
      <c r="VY326" s="178"/>
      <c r="VZ326" s="178"/>
      <c r="WA326" s="178"/>
      <c r="WB326" s="178"/>
      <c r="WC326" s="178"/>
      <c r="WD326" s="178"/>
      <c r="WE326" s="178"/>
      <c r="WF326" s="178"/>
      <c r="WG326" s="178"/>
      <c r="WH326" s="178"/>
      <c r="WI326" s="178"/>
      <c r="WJ326" s="178"/>
      <c r="WK326" s="178"/>
      <c r="WL326" s="178"/>
      <c r="WM326" s="178"/>
      <c r="WN326" s="178"/>
      <c r="WO326" s="178"/>
      <c r="WP326" s="178"/>
      <c r="WQ326" s="178"/>
      <c r="WR326" s="178"/>
      <c r="WS326" s="178"/>
      <c r="WT326" s="178"/>
      <c r="WU326" s="178"/>
      <c r="WV326" s="178"/>
      <c r="WW326" s="178"/>
      <c r="WX326" s="178"/>
      <c r="WY326" s="178"/>
      <c r="WZ326" s="178"/>
      <c r="XA326" s="178"/>
      <c r="XB326" s="178"/>
      <c r="XC326" s="178"/>
      <c r="XD326" s="178"/>
      <c r="XE326" s="178"/>
      <c r="XF326" s="178"/>
      <c r="XG326" s="178"/>
      <c r="XH326" s="178"/>
      <c r="XI326" s="178"/>
      <c r="XJ326" s="178"/>
      <c r="XK326" s="178"/>
      <c r="XL326" s="178"/>
      <c r="XM326" s="178"/>
      <c r="XN326" s="178"/>
      <c r="XO326" s="178"/>
      <c r="XP326" s="178"/>
      <c r="XQ326" s="178"/>
      <c r="XR326" s="178"/>
      <c r="XS326" s="178"/>
      <c r="XT326" s="178"/>
      <c r="XU326" s="178"/>
      <c r="XV326" s="178"/>
      <c r="XW326" s="178"/>
      <c r="XX326" s="178"/>
      <c r="XY326" s="178"/>
      <c r="XZ326" s="178"/>
      <c r="YA326" s="178"/>
      <c r="YB326" s="178"/>
      <c r="YC326" s="178"/>
      <c r="YD326" s="178"/>
      <c r="YE326" s="178"/>
      <c r="YF326" s="178"/>
      <c r="YG326" s="178"/>
      <c r="YH326" s="178"/>
      <c r="YI326" s="178"/>
      <c r="YJ326" s="178"/>
      <c r="YK326" s="178"/>
      <c r="YL326" s="178"/>
      <c r="YM326" s="178"/>
      <c r="YN326" s="178"/>
      <c r="YO326" s="178"/>
      <c r="YP326" s="178"/>
      <c r="YQ326" s="178"/>
      <c r="YR326" s="178"/>
      <c r="YS326" s="178"/>
      <c r="YT326" s="178"/>
      <c r="YU326" s="178"/>
      <c r="YV326" s="178"/>
      <c r="YW326" s="178"/>
      <c r="YX326" s="178"/>
      <c r="YY326" s="178"/>
      <c r="YZ326" s="178"/>
      <c r="ZA326" s="178"/>
      <c r="ZB326" s="178"/>
      <c r="ZC326" s="178"/>
      <c r="ZD326" s="178"/>
      <c r="ZE326" s="178"/>
      <c r="ZF326" s="178"/>
      <c r="ZG326" s="178"/>
      <c r="ZH326" s="178"/>
    </row>
    <row r="327" customHeight="1" spans="1:132">
      <c r="A327" s="290" t="s">
        <v>982</v>
      </c>
      <c r="B327" s="109" t="s">
        <v>819</v>
      </c>
      <c r="C327" s="1369" t="s">
        <v>983</v>
      </c>
      <c r="D327" s="1366">
        <f t="shared" si="43"/>
        <v>0</v>
      </c>
      <c r="E327" s="1367">
        <v>187</v>
      </c>
      <c r="F327" s="1371">
        <f t="shared" si="44"/>
        <v>187</v>
      </c>
      <c r="G327" s="1372">
        <f t="shared" si="45"/>
        <v>187</v>
      </c>
      <c r="H327" s="1332">
        <v>187</v>
      </c>
      <c r="J327" s="1374">
        <f t="shared" si="46"/>
        <v>0</v>
      </c>
      <c r="K327" s="1384">
        <f t="shared" si="47"/>
        <v>0</v>
      </c>
      <c r="EB327" s="47"/>
    </row>
    <row r="328" customHeight="1" spans="1:132">
      <c r="A328" s="290" t="s">
        <v>984</v>
      </c>
      <c r="B328" s="109" t="s">
        <v>966</v>
      </c>
      <c r="C328" s="1369" t="s">
        <v>985</v>
      </c>
      <c r="D328" s="1366">
        <f t="shared" si="43"/>
        <v>0</v>
      </c>
      <c r="E328" s="1367">
        <v>138</v>
      </c>
      <c r="F328" s="1371">
        <f t="shared" si="44"/>
        <v>138</v>
      </c>
      <c r="G328" s="1372">
        <f t="shared" si="45"/>
        <v>138</v>
      </c>
      <c r="H328" s="1332">
        <v>138</v>
      </c>
      <c r="J328" s="1374">
        <f t="shared" si="46"/>
        <v>0</v>
      </c>
      <c r="K328" s="1384">
        <f t="shared" si="47"/>
        <v>0</v>
      </c>
      <c r="EB328" s="47"/>
    </row>
    <row r="329" customHeight="1" spans="1:132">
      <c r="A329" s="290" t="s">
        <v>986</v>
      </c>
      <c r="B329" s="109" t="s">
        <v>813</v>
      </c>
      <c r="C329" s="1369" t="s">
        <v>987</v>
      </c>
      <c r="D329" s="1366">
        <f t="shared" si="43"/>
        <v>0</v>
      </c>
      <c r="E329" s="1367">
        <v>198</v>
      </c>
      <c r="F329" s="1371">
        <f t="shared" si="44"/>
        <v>198</v>
      </c>
      <c r="G329" s="1372">
        <f t="shared" si="45"/>
        <v>198</v>
      </c>
      <c r="H329" s="1332">
        <v>198</v>
      </c>
      <c r="J329" s="1374">
        <f t="shared" si="46"/>
        <v>0</v>
      </c>
      <c r="K329" s="1384">
        <f t="shared" si="47"/>
        <v>0</v>
      </c>
      <c r="EB329" s="47"/>
    </row>
    <row r="330" customHeight="1" spans="1:132">
      <c r="A330" s="290" t="s">
        <v>988</v>
      </c>
      <c r="B330" s="109" t="s">
        <v>969</v>
      </c>
      <c r="C330" s="1369" t="s">
        <v>989</v>
      </c>
      <c r="D330" s="1366">
        <f t="shared" si="43"/>
        <v>0</v>
      </c>
      <c r="E330" s="1367">
        <v>0</v>
      </c>
      <c r="F330" s="1371">
        <f t="shared" si="44"/>
        <v>0</v>
      </c>
      <c r="G330" s="1372">
        <f t="shared" si="45"/>
        <v>0</v>
      </c>
      <c r="J330" s="1374">
        <f t="shared" si="46"/>
        <v>0</v>
      </c>
      <c r="K330" s="1384">
        <f t="shared" si="47"/>
        <v>0</v>
      </c>
      <c r="EB330" s="47"/>
    </row>
    <row r="331" customHeight="1" spans="1:132">
      <c r="A331" s="290" t="s">
        <v>990</v>
      </c>
      <c r="B331" s="109" t="s">
        <v>972</v>
      </c>
      <c r="C331" s="1369" t="s">
        <v>991</v>
      </c>
      <c r="D331" s="1366">
        <f t="shared" si="43"/>
        <v>0</v>
      </c>
      <c r="E331" s="1367">
        <v>116</v>
      </c>
      <c r="F331" s="1371">
        <f t="shared" si="44"/>
        <v>116</v>
      </c>
      <c r="G331" s="1372">
        <f t="shared" si="45"/>
        <v>116</v>
      </c>
      <c r="H331" s="1332">
        <v>116</v>
      </c>
      <c r="J331" s="1374">
        <f t="shared" si="46"/>
        <v>0</v>
      </c>
      <c r="K331" s="1384">
        <f t="shared" si="47"/>
        <v>0</v>
      </c>
      <c r="EB331" s="47"/>
    </row>
    <row r="332" customHeight="1" spans="1:132">
      <c r="A332" s="290" t="s">
        <v>992</v>
      </c>
      <c r="B332" s="109" t="s">
        <v>975</v>
      </c>
      <c r="C332" s="1369" t="s">
        <v>993</v>
      </c>
      <c r="D332" s="1366">
        <f t="shared" si="43"/>
        <v>0</v>
      </c>
      <c r="E332" s="1367">
        <v>0</v>
      </c>
      <c r="F332" s="1371">
        <f t="shared" si="44"/>
        <v>0</v>
      </c>
      <c r="G332" s="1372">
        <f t="shared" si="45"/>
        <v>0</v>
      </c>
      <c r="J332" s="1374">
        <f t="shared" si="46"/>
        <v>0</v>
      </c>
      <c r="K332" s="1384">
        <f t="shared" si="47"/>
        <v>0</v>
      </c>
      <c r="EB332" s="47"/>
    </row>
    <row r="333" customHeight="1" spans="1:132">
      <c r="A333" s="290" t="s">
        <v>994</v>
      </c>
      <c r="B333" s="109" t="s">
        <v>816</v>
      </c>
      <c r="C333" s="1369" t="s">
        <v>995</v>
      </c>
      <c r="D333" s="1366">
        <f t="shared" si="43"/>
        <v>0</v>
      </c>
      <c r="E333" s="1367">
        <v>108</v>
      </c>
      <c r="F333" s="1371">
        <f t="shared" si="44"/>
        <v>108</v>
      </c>
      <c r="G333" s="1372">
        <f t="shared" si="45"/>
        <v>108</v>
      </c>
      <c r="H333" s="1332">
        <v>108</v>
      </c>
      <c r="J333" s="1374">
        <f t="shared" si="46"/>
        <v>0</v>
      </c>
      <c r="K333" s="1384">
        <f t="shared" si="47"/>
        <v>0</v>
      </c>
      <c r="EB333" s="47"/>
    </row>
    <row r="334" customHeight="1" spans="1:132">
      <c r="A334" s="290" t="s">
        <v>996</v>
      </c>
      <c r="B334" s="109" t="s">
        <v>978</v>
      </c>
      <c r="C334" s="1369" t="s">
        <v>997</v>
      </c>
      <c r="D334" s="1366">
        <f t="shared" si="43"/>
        <v>0</v>
      </c>
      <c r="E334" s="1367">
        <v>198</v>
      </c>
      <c r="F334" s="1371">
        <f t="shared" si="44"/>
        <v>198</v>
      </c>
      <c r="G334" s="1372">
        <f t="shared" si="45"/>
        <v>198</v>
      </c>
      <c r="H334" s="1332">
        <v>198</v>
      </c>
      <c r="J334" s="1374">
        <f t="shared" si="46"/>
        <v>0</v>
      </c>
      <c r="K334" s="1384">
        <f t="shared" si="47"/>
        <v>0</v>
      </c>
      <c r="EB334" s="47"/>
    </row>
    <row r="335" customHeight="1" spans="1:132">
      <c r="A335" s="290" t="s">
        <v>998</v>
      </c>
      <c r="B335" s="109" t="s">
        <v>999</v>
      </c>
      <c r="C335" s="1369"/>
      <c r="D335" s="1366">
        <f t="shared" si="43"/>
        <v>0</v>
      </c>
      <c r="E335" s="1367">
        <v>192</v>
      </c>
      <c r="F335" s="1371">
        <f t="shared" si="44"/>
        <v>192</v>
      </c>
      <c r="G335" s="1372">
        <f t="shared" si="45"/>
        <v>192</v>
      </c>
      <c r="H335" s="1428">
        <v>192</v>
      </c>
      <c r="I335" s="1430"/>
      <c r="J335" s="1374">
        <f t="shared" si="46"/>
        <v>0</v>
      </c>
      <c r="K335" s="1384">
        <f t="shared" si="47"/>
        <v>0</v>
      </c>
      <c r="EB335" s="47"/>
    </row>
    <row r="336" customHeight="1" spans="1:132">
      <c r="A336" s="290" t="s">
        <v>1000</v>
      </c>
      <c r="B336" s="296" t="s">
        <v>1001</v>
      </c>
      <c r="C336" s="1445"/>
      <c r="D336" s="1366">
        <f t="shared" si="43"/>
        <v>0</v>
      </c>
      <c r="E336" s="1367">
        <v>0</v>
      </c>
      <c r="F336" s="1371">
        <f t="shared" si="44"/>
        <v>0</v>
      </c>
      <c r="G336" s="1372">
        <f t="shared" si="45"/>
        <v>0</v>
      </c>
      <c r="J336" s="1374">
        <f t="shared" si="46"/>
        <v>0</v>
      </c>
      <c r="K336" s="1384">
        <f t="shared" si="47"/>
        <v>0</v>
      </c>
      <c r="EB336" s="47"/>
    </row>
    <row r="337" customHeight="1" spans="1:132">
      <c r="A337" s="290" t="s">
        <v>1002</v>
      </c>
      <c r="B337" s="296" t="s">
        <v>1003</v>
      </c>
      <c r="C337" s="1445"/>
      <c r="D337" s="1366">
        <f t="shared" si="43"/>
        <v>0</v>
      </c>
      <c r="E337" s="1367">
        <v>0</v>
      </c>
      <c r="F337" s="1371">
        <f t="shared" si="44"/>
        <v>0</v>
      </c>
      <c r="G337" s="1372">
        <f t="shared" si="45"/>
        <v>0</v>
      </c>
      <c r="J337" s="1374">
        <f t="shared" si="46"/>
        <v>0</v>
      </c>
      <c r="K337" s="1384">
        <f t="shared" si="47"/>
        <v>0</v>
      </c>
      <c r="EB337" s="47"/>
    </row>
    <row r="338" customHeight="1" spans="1:132">
      <c r="A338" s="290" t="s">
        <v>1004</v>
      </c>
      <c r="B338" s="109" t="s">
        <v>1005</v>
      </c>
      <c r="C338" s="1369"/>
      <c r="D338" s="1366">
        <f t="shared" si="43"/>
        <v>0</v>
      </c>
      <c r="E338" s="1367">
        <v>48</v>
      </c>
      <c r="F338" s="1371">
        <f t="shared" si="44"/>
        <v>48</v>
      </c>
      <c r="G338" s="1372">
        <f t="shared" si="45"/>
        <v>48</v>
      </c>
      <c r="H338" s="1428">
        <v>48</v>
      </c>
      <c r="I338" s="1430"/>
      <c r="J338" s="1374">
        <f t="shared" si="46"/>
        <v>0</v>
      </c>
      <c r="K338" s="1384">
        <f t="shared" si="47"/>
        <v>0</v>
      </c>
      <c r="EB338" s="47"/>
    </row>
    <row r="339" customHeight="1" spans="1:132">
      <c r="A339" s="290" t="s">
        <v>1006</v>
      </c>
      <c r="B339" s="109" t="s">
        <v>1007</v>
      </c>
      <c r="C339" s="1369"/>
      <c r="D339" s="1366">
        <f t="shared" si="43"/>
        <v>0</v>
      </c>
      <c r="E339" s="1367">
        <v>0</v>
      </c>
      <c r="F339" s="1371">
        <f t="shared" si="44"/>
        <v>0</v>
      </c>
      <c r="G339" s="1372">
        <f t="shared" si="45"/>
        <v>0</v>
      </c>
      <c r="J339" s="1374">
        <f t="shared" si="46"/>
        <v>0</v>
      </c>
      <c r="K339" s="1384">
        <f t="shared" si="47"/>
        <v>0</v>
      </c>
      <c r="EB339" s="47"/>
    </row>
    <row r="340" customHeight="1" spans="1:132">
      <c r="A340" s="290" t="s">
        <v>1008</v>
      </c>
      <c r="B340" s="109" t="s">
        <v>1009</v>
      </c>
      <c r="C340" s="1369"/>
      <c r="D340" s="1366">
        <f t="shared" si="43"/>
        <v>0</v>
      </c>
      <c r="E340" s="1367">
        <v>137</v>
      </c>
      <c r="F340" s="1371">
        <f t="shared" si="44"/>
        <v>137</v>
      </c>
      <c r="G340" s="1372">
        <f t="shared" si="45"/>
        <v>137</v>
      </c>
      <c r="H340" s="1428">
        <v>137</v>
      </c>
      <c r="I340" s="1430"/>
      <c r="J340" s="1374">
        <f t="shared" si="46"/>
        <v>0</v>
      </c>
      <c r="K340" s="1384">
        <f t="shared" si="47"/>
        <v>0</v>
      </c>
      <c r="EB340" s="47"/>
    </row>
    <row r="341" customHeight="1" spans="1:132">
      <c r="A341" s="290" t="s">
        <v>1010</v>
      </c>
      <c r="B341" s="296" t="s">
        <v>1011</v>
      </c>
      <c r="C341" s="1445"/>
      <c r="D341" s="1366">
        <f t="shared" si="43"/>
        <v>0</v>
      </c>
      <c r="E341" s="1367">
        <v>48</v>
      </c>
      <c r="F341" s="1371">
        <f t="shared" si="44"/>
        <v>48</v>
      </c>
      <c r="G341" s="1372">
        <f t="shared" si="45"/>
        <v>48</v>
      </c>
      <c r="H341" s="1428">
        <v>48</v>
      </c>
      <c r="I341" s="1430"/>
      <c r="J341" s="1374">
        <f t="shared" si="46"/>
        <v>0</v>
      </c>
      <c r="K341" s="1384">
        <f t="shared" si="47"/>
        <v>0</v>
      </c>
      <c r="EB341" s="47"/>
    </row>
    <row r="342" customHeight="1" spans="1:132">
      <c r="A342" s="290" t="s">
        <v>1012</v>
      </c>
      <c r="B342" s="296" t="s">
        <v>1013</v>
      </c>
      <c r="C342" s="1445"/>
      <c r="D342" s="1366">
        <f t="shared" si="43"/>
        <v>0</v>
      </c>
      <c r="E342" s="1367">
        <v>168</v>
      </c>
      <c r="F342" s="1371">
        <f t="shared" si="44"/>
        <v>168</v>
      </c>
      <c r="G342" s="1372">
        <f t="shared" si="45"/>
        <v>168</v>
      </c>
      <c r="H342" s="1428">
        <v>168</v>
      </c>
      <c r="J342" s="1374">
        <f t="shared" si="46"/>
        <v>0</v>
      </c>
      <c r="K342" s="1384">
        <f t="shared" si="47"/>
        <v>0</v>
      </c>
      <c r="EB342" s="47"/>
    </row>
    <row r="343" customHeight="1" spans="1:132">
      <c r="A343" s="290" t="s">
        <v>1014</v>
      </c>
      <c r="B343" s="109" t="s">
        <v>1015</v>
      </c>
      <c r="C343" s="1369"/>
      <c r="D343" s="1366">
        <f t="shared" si="43"/>
        <v>0</v>
      </c>
      <c r="E343" s="1367">
        <v>0</v>
      </c>
      <c r="F343" s="1371">
        <f t="shared" si="44"/>
        <v>0</v>
      </c>
      <c r="G343" s="1372">
        <f t="shared" si="45"/>
        <v>0</v>
      </c>
      <c r="J343" s="1374">
        <f t="shared" si="46"/>
        <v>0</v>
      </c>
      <c r="K343" s="1384">
        <f t="shared" si="47"/>
        <v>0</v>
      </c>
      <c r="EB343" s="47"/>
    </row>
    <row r="344" customHeight="1" spans="1:132">
      <c r="A344" s="290" t="s">
        <v>1016</v>
      </c>
      <c r="B344" s="109" t="s">
        <v>1017</v>
      </c>
      <c r="C344" s="1369"/>
      <c r="D344" s="1366">
        <f t="shared" si="43"/>
        <v>0</v>
      </c>
      <c r="E344" s="1367">
        <v>25</v>
      </c>
      <c r="F344" s="1371">
        <f t="shared" si="44"/>
        <v>25</v>
      </c>
      <c r="G344" s="1372">
        <f t="shared" si="45"/>
        <v>25</v>
      </c>
      <c r="H344" s="35">
        <v>25</v>
      </c>
      <c r="I344" s="1392"/>
      <c r="J344" s="1374">
        <f t="shared" si="46"/>
        <v>0</v>
      </c>
      <c r="K344" s="1384">
        <f t="shared" si="47"/>
        <v>0</v>
      </c>
      <c r="EB344" s="47"/>
    </row>
    <row r="345" customHeight="1" spans="1:132">
      <c r="A345" s="290" t="s">
        <v>1018</v>
      </c>
      <c r="B345" s="109" t="s">
        <v>1019</v>
      </c>
      <c r="C345" s="1369"/>
      <c r="D345" s="1366">
        <f t="shared" si="43"/>
        <v>0</v>
      </c>
      <c r="E345" s="1367">
        <v>36</v>
      </c>
      <c r="F345" s="1371">
        <f t="shared" si="44"/>
        <v>36</v>
      </c>
      <c r="G345" s="1372">
        <f t="shared" si="45"/>
        <v>36</v>
      </c>
      <c r="H345" s="35">
        <v>36</v>
      </c>
      <c r="I345" s="1392"/>
      <c r="J345" s="1374">
        <f t="shared" ref="J340:J352" si="48">SUM(L345:U345)</f>
        <v>0</v>
      </c>
      <c r="K345" s="1384">
        <f t="shared" si="47"/>
        <v>0</v>
      </c>
      <c r="EB345" s="47"/>
    </row>
    <row r="346" customHeight="1" spans="1:132">
      <c r="A346" s="290" t="s">
        <v>1020</v>
      </c>
      <c r="B346" s="109" t="s">
        <v>1021</v>
      </c>
      <c r="C346" s="1369"/>
      <c r="D346" s="1366">
        <f t="shared" si="43"/>
        <v>0</v>
      </c>
      <c r="E346" s="1367">
        <v>80</v>
      </c>
      <c r="F346" s="1371">
        <f t="shared" si="44"/>
        <v>80</v>
      </c>
      <c r="G346" s="1372">
        <f t="shared" si="45"/>
        <v>80</v>
      </c>
      <c r="H346" s="35">
        <v>80</v>
      </c>
      <c r="I346" s="1392"/>
      <c r="J346" s="1374">
        <f t="shared" si="48"/>
        <v>0</v>
      </c>
      <c r="K346" s="1384">
        <f t="shared" si="47"/>
        <v>0</v>
      </c>
      <c r="EB346" s="47"/>
    </row>
    <row r="347" customHeight="1" spans="1:132">
      <c r="A347" s="290" t="s">
        <v>1022</v>
      </c>
      <c r="B347" s="109" t="s">
        <v>1023</v>
      </c>
      <c r="C347" s="1369"/>
      <c r="D347" s="1366">
        <f t="shared" si="43"/>
        <v>0</v>
      </c>
      <c r="E347" s="1367">
        <v>144</v>
      </c>
      <c r="F347" s="1371">
        <f t="shared" si="44"/>
        <v>144</v>
      </c>
      <c r="G347" s="1372">
        <f t="shared" si="45"/>
        <v>144</v>
      </c>
      <c r="H347" s="35">
        <v>144</v>
      </c>
      <c r="I347" s="1392"/>
      <c r="J347" s="1374">
        <f t="shared" si="48"/>
        <v>0</v>
      </c>
      <c r="K347" s="1384">
        <f t="shared" si="47"/>
        <v>0</v>
      </c>
      <c r="EB347" s="47"/>
    </row>
    <row r="348" customHeight="1" spans="1:132">
      <c r="A348" s="290" t="s">
        <v>1024</v>
      </c>
      <c r="B348" s="109" t="s">
        <v>1025</v>
      </c>
      <c r="C348" s="1369"/>
      <c r="D348" s="1366">
        <f t="shared" si="43"/>
        <v>0</v>
      </c>
      <c r="E348" s="1367">
        <v>267</v>
      </c>
      <c r="F348" s="1371">
        <f t="shared" si="44"/>
        <v>267</v>
      </c>
      <c r="G348" s="1372">
        <f t="shared" si="45"/>
        <v>267</v>
      </c>
      <c r="H348" s="35">
        <v>267</v>
      </c>
      <c r="I348" s="1392"/>
      <c r="J348" s="1374">
        <f t="shared" si="48"/>
        <v>0</v>
      </c>
      <c r="K348" s="1384">
        <f t="shared" si="47"/>
        <v>0</v>
      </c>
      <c r="EB348" s="47"/>
    </row>
    <row r="349" customHeight="1" spans="1:132">
      <c r="A349" s="290" t="s">
        <v>1026</v>
      </c>
      <c r="B349" s="109" t="s">
        <v>1027</v>
      </c>
      <c r="C349" s="1369"/>
      <c r="D349" s="1366">
        <f t="shared" si="43"/>
        <v>0</v>
      </c>
      <c r="E349" s="1367">
        <v>46</v>
      </c>
      <c r="F349" s="1371">
        <f t="shared" si="44"/>
        <v>46</v>
      </c>
      <c r="G349" s="1372">
        <f t="shared" si="45"/>
        <v>46</v>
      </c>
      <c r="H349" s="35">
        <v>46</v>
      </c>
      <c r="I349" s="1392"/>
      <c r="J349" s="1374">
        <f t="shared" si="48"/>
        <v>0</v>
      </c>
      <c r="K349" s="1384">
        <f t="shared" si="47"/>
        <v>0</v>
      </c>
      <c r="EB349" s="47"/>
    </row>
    <row r="350" customHeight="1" spans="1:132">
      <c r="A350" s="290" t="s">
        <v>1028</v>
      </c>
      <c r="B350" s="109" t="s">
        <v>1029</v>
      </c>
      <c r="C350" s="1369" t="s">
        <v>1030</v>
      </c>
      <c r="D350" s="1366">
        <f t="shared" si="43"/>
        <v>2</v>
      </c>
      <c r="E350" s="1367">
        <v>118</v>
      </c>
      <c r="F350" s="1371">
        <f t="shared" si="44"/>
        <v>120</v>
      </c>
      <c r="G350" s="1372">
        <f t="shared" si="45"/>
        <v>120</v>
      </c>
      <c r="H350" s="1332">
        <v>120</v>
      </c>
      <c r="J350" s="1374">
        <f t="shared" si="48"/>
        <v>0</v>
      </c>
      <c r="K350" s="1384">
        <f t="shared" si="47"/>
        <v>0</v>
      </c>
      <c r="EB350" s="47"/>
    </row>
    <row r="351" customHeight="1" spans="1:132">
      <c r="A351" s="290" t="s">
        <v>1031</v>
      </c>
      <c r="B351" s="109" t="s">
        <v>1032</v>
      </c>
      <c r="C351" s="1369" t="s">
        <v>1033</v>
      </c>
      <c r="D351" s="1366">
        <f t="shared" si="43"/>
        <v>0</v>
      </c>
      <c r="E351" s="1367">
        <v>0</v>
      </c>
      <c r="F351" s="1371">
        <f t="shared" si="44"/>
        <v>0</v>
      </c>
      <c r="G351" s="1372">
        <f t="shared" si="45"/>
        <v>0</v>
      </c>
      <c r="H351" s="1332">
        <v>0</v>
      </c>
      <c r="J351" s="1374">
        <f t="shared" si="48"/>
        <v>0</v>
      </c>
      <c r="K351" s="1384">
        <f t="shared" si="47"/>
        <v>0</v>
      </c>
      <c r="EB351" s="47"/>
    </row>
    <row r="352" customHeight="1" spans="1:132">
      <c r="A352" s="291" t="s">
        <v>1034</v>
      </c>
      <c r="B352" s="109" t="s">
        <v>1035</v>
      </c>
      <c r="C352" s="1369" t="s">
        <v>1036</v>
      </c>
      <c r="D352" s="1366">
        <f t="shared" si="43"/>
        <v>56</v>
      </c>
      <c r="E352" s="1367">
        <v>-24</v>
      </c>
      <c r="F352" s="1371">
        <f t="shared" si="44"/>
        <v>32</v>
      </c>
      <c r="G352" s="1372">
        <f t="shared" si="45"/>
        <v>32</v>
      </c>
      <c r="H352" s="1332">
        <v>56</v>
      </c>
      <c r="J352" s="1374">
        <f t="shared" si="48"/>
        <v>0</v>
      </c>
      <c r="K352" s="1384">
        <f t="shared" si="47"/>
        <v>0</v>
      </c>
      <c r="CM352" s="178">
        <v>24</v>
      </c>
      <c r="EB352" s="47"/>
    </row>
    <row r="353" customHeight="1" spans="1:132">
      <c r="A353" s="290" t="s">
        <v>1037</v>
      </c>
      <c r="B353" s="109" t="s">
        <v>1038</v>
      </c>
      <c r="C353" s="1369" t="s">
        <v>1039</v>
      </c>
      <c r="D353" s="1366">
        <f t="shared" si="43"/>
        <v>0</v>
      </c>
      <c r="E353" s="1367">
        <v>76</v>
      </c>
      <c r="F353" s="1371">
        <f t="shared" si="44"/>
        <v>76</v>
      </c>
      <c r="G353" s="1372">
        <f t="shared" si="45"/>
        <v>76</v>
      </c>
      <c r="H353" s="1332">
        <v>100</v>
      </c>
      <c r="J353" s="1374">
        <f t="shared" ref="J353:J362" si="49">SUM(L353:U353)</f>
        <v>0</v>
      </c>
      <c r="K353" s="1384">
        <f t="shared" si="47"/>
        <v>0</v>
      </c>
      <c r="CM353" s="178">
        <v>24</v>
      </c>
      <c r="EB353" s="47"/>
    </row>
    <row r="354" customHeight="1" spans="1:132">
      <c r="A354" s="290" t="s">
        <v>1040</v>
      </c>
      <c r="B354" s="109" t="s">
        <v>1041</v>
      </c>
      <c r="C354" s="1369" t="s">
        <v>1042</v>
      </c>
      <c r="D354" s="1366">
        <f t="shared" si="43"/>
        <v>0</v>
      </c>
      <c r="E354" s="1367">
        <v>0</v>
      </c>
      <c r="F354" s="1371">
        <f t="shared" si="44"/>
        <v>0</v>
      </c>
      <c r="G354" s="1372">
        <f t="shared" si="45"/>
        <v>0</v>
      </c>
      <c r="H354" s="1332">
        <v>0</v>
      </c>
      <c r="J354" s="1374">
        <f t="shared" si="49"/>
        <v>0</v>
      </c>
      <c r="K354" s="1384">
        <f t="shared" si="47"/>
        <v>0</v>
      </c>
      <c r="EB354" s="47"/>
    </row>
    <row r="355" customHeight="1" spans="1:132">
      <c r="A355" s="290" t="s">
        <v>1043</v>
      </c>
      <c r="B355" s="109" t="s">
        <v>1044</v>
      </c>
      <c r="C355" s="1369" t="s">
        <v>1045</v>
      </c>
      <c r="D355" s="1366">
        <f t="shared" si="43"/>
        <v>92</v>
      </c>
      <c r="E355" s="1367">
        <v>0</v>
      </c>
      <c r="F355" s="1371">
        <f t="shared" si="44"/>
        <v>92</v>
      </c>
      <c r="G355" s="1372">
        <f t="shared" si="45"/>
        <v>92</v>
      </c>
      <c r="H355" s="37">
        <v>92</v>
      </c>
      <c r="I355" s="1392"/>
      <c r="J355" s="1374">
        <f t="shared" si="49"/>
        <v>0</v>
      </c>
      <c r="K355" s="1384">
        <f t="shared" si="47"/>
        <v>0</v>
      </c>
      <c r="EB355" s="47"/>
    </row>
    <row r="356" customHeight="1" spans="1:132">
      <c r="A356" s="290" t="s">
        <v>1046</v>
      </c>
      <c r="B356" s="109" t="s">
        <v>1044</v>
      </c>
      <c r="C356" s="1369" t="s">
        <v>1047</v>
      </c>
      <c r="D356" s="1366">
        <f t="shared" si="43"/>
        <v>40</v>
      </c>
      <c r="E356" s="1367">
        <v>0</v>
      </c>
      <c r="F356" s="1362">
        <f t="shared" si="44"/>
        <v>40</v>
      </c>
      <c r="G356" s="1363">
        <f t="shared" si="45"/>
        <v>40</v>
      </c>
      <c r="H356" s="1332">
        <v>40</v>
      </c>
      <c r="J356" s="1374">
        <f t="shared" si="49"/>
        <v>0</v>
      </c>
      <c r="K356" s="1384">
        <f t="shared" si="47"/>
        <v>0</v>
      </c>
      <c r="EB356" s="47"/>
    </row>
    <row r="357" customHeight="1" spans="1:132">
      <c r="A357" s="290" t="s">
        <v>1048</v>
      </c>
      <c r="B357" s="109" t="s">
        <v>1049</v>
      </c>
      <c r="C357" s="1369" t="s">
        <v>1050</v>
      </c>
      <c r="D357" s="1366">
        <f t="shared" si="43"/>
        <v>0</v>
      </c>
      <c r="E357" s="1367">
        <v>700</v>
      </c>
      <c r="F357" s="1371">
        <f t="shared" si="44"/>
        <v>700</v>
      </c>
      <c r="G357" s="1372">
        <f t="shared" si="45"/>
        <v>700</v>
      </c>
      <c r="H357" s="1332">
        <v>700</v>
      </c>
      <c r="J357" s="1374">
        <f t="shared" si="49"/>
        <v>0</v>
      </c>
      <c r="K357" s="1384">
        <f t="shared" si="47"/>
        <v>0</v>
      </c>
      <c r="EB357" s="47"/>
    </row>
    <row r="358" customHeight="1" spans="1:132">
      <c r="A358" s="290" t="s">
        <v>1051</v>
      </c>
      <c r="B358" s="109" t="s">
        <v>1052</v>
      </c>
      <c r="C358" s="1369" t="s">
        <v>1053</v>
      </c>
      <c r="D358" s="1366">
        <f t="shared" si="43"/>
        <v>30</v>
      </c>
      <c r="E358" s="1367">
        <v>400</v>
      </c>
      <c r="F358" s="1371">
        <f t="shared" si="44"/>
        <v>430</v>
      </c>
      <c r="G358" s="1372">
        <f t="shared" si="45"/>
        <v>430</v>
      </c>
      <c r="H358" s="37">
        <v>430</v>
      </c>
      <c r="I358" s="1392"/>
      <c r="J358" s="1374">
        <f t="shared" si="49"/>
        <v>0</v>
      </c>
      <c r="K358" s="1384">
        <f t="shared" si="47"/>
        <v>0</v>
      </c>
      <c r="EB358" s="47"/>
    </row>
    <row r="359" customHeight="1" spans="1:132">
      <c r="A359" s="291" t="s">
        <v>1054</v>
      </c>
      <c r="B359" s="109" t="s">
        <v>1055</v>
      </c>
      <c r="C359" s="1369" t="s">
        <v>1056</v>
      </c>
      <c r="D359" s="1366">
        <f t="shared" si="43"/>
        <v>360</v>
      </c>
      <c r="E359" s="1367">
        <v>0</v>
      </c>
      <c r="F359" s="1362">
        <f t="shared" si="44"/>
        <v>360</v>
      </c>
      <c r="G359" s="1363">
        <f t="shared" si="45"/>
        <v>360</v>
      </c>
      <c r="H359" s="1332">
        <v>540</v>
      </c>
      <c r="J359" s="1374">
        <f t="shared" si="49"/>
        <v>0</v>
      </c>
      <c r="K359" s="1384">
        <f t="shared" si="47"/>
        <v>0</v>
      </c>
      <c r="CN359" s="178">
        <v>180</v>
      </c>
      <c r="EB359" s="47"/>
    </row>
    <row r="360" customHeight="1" spans="1:133">
      <c r="A360" s="290" t="s">
        <v>1057</v>
      </c>
      <c r="B360" s="109" t="s">
        <v>1058</v>
      </c>
      <c r="C360" s="1369" t="s">
        <v>1059</v>
      </c>
      <c r="D360" s="1366">
        <f t="shared" si="43"/>
        <v>43</v>
      </c>
      <c r="E360" s="1367">
        <v>500</v>
      </c>
      <c r="F360" s="1371">
        <f t="shared" si="44"/>
        <v>543</v>
      </c>
      <c r="G360" s="1372">
        <f t="shared" si="45"/>
        <v>543</v>
      </c>
      <c r="H360" s="1332">
        <v>550</v>
      </c>
      <c r="J360" s="1374">
        <f t="shared" si="49"/>
        <v>0</v>
      </c>
      <c r="K360" s="1384">
        <f t="shared" si="47"/>
        <v>0</v>
      </c>
      <c r="EB360" s="47"/>
      <c r="EC360" s="178">
        <v>7</v>
      </c>
    </row>
    <row r="361" customHeight="1" spans="1:132">
      <c r="A361" s="290" t="s">
        <v>1060</v>
      </c>
      <c r="B361" s="109" t="s">
        <v>1061</v>
      </c>
      <c r="C361" s="1369" t="s">
        <v>1062</v>
      </c>
      <c r="D361" s="1366">
        <f t="shared" si="43"/>
        <v>220</v>
      </c>
      <c r="E361" s="1367">
        <v>0</v>
      </c>
      <c r="F361" s="1371">
        <f t="shared" si="44"/>
        <v>220</v>
      </c>
      <c r="G361" s="1372">
        <f t="shared" si="45"/>
        <v>220</v>
      </c>
      <c r="H361" s="37">
        <v>220</v>
      </c>
      <c r="I361" s="1392"/>
      <c r="J361" s="1374">
        <f t="shared" si="49"/>
        <v>0</v>
      </c>
      <c r="K361" s="1384">
        <f t="shared" si="47"/>
        <v>0</v>
      </c>
      <c r="EB361" s="47"/>
    </row>
    <row r="362" customHeight="1" spans="1:132">
      <c r="A362" s="290" t="s">
        <v>1063</v>
      </c>
      <c r="B362" s="109" t="s">
        <v>1064</v>
      </c>
      <c r="C362" s="1369" t="s">
        <v>1065</v>
      </c>
      <c r="D362" s="1366">
        <f t="shared" si="43"/>
        <v>20</v>
      </c>
      <c r="E362" s="1367">
        <v>175</v>
      </c>
      <c r="F362" s="1371">
        <f t="shared" si="44"/>
        <v>195</v>
      </c>
      <c r="G362" s="1372">
        <f t="shared" si="45"/>
        <v>195</v>
      </c>
      <c r="H362" s="37">
        <v>195</v>
      </c>
      <c r="I362" s="1392"/>
      <c r="J362" s="1374">
        <f t="shared" si="49"/>
        <v>0</v>
      </c>
      <c r="K362" s="1384">
        <f t="shared" si="47"/>
        <v>0</v>
      </c>
      <c r="EB362" s="47"/>
    </row>
    <row r="363" customHeight="1" spans="1:132">
      <c r="A363" s="291" t="s">
        <v>1066</v>
      </c>
      <c r="B363" s="109" t="s">
        <v>1067</v>
      </c>
      <c r="C363" s="1369" t="s">
        <v>1068</v>
      </c>
      <c r="D363" s="1366">
        <f t="shared" ref="D363:D391" si="50">F363-E363</f>
        <v>80</v>
      </c>
      <c r="E363" s="1367">
        <v>0</v>
      </c>
      <c r="F363" s="1371">
        <f t="shared" ref="F363:F391" si="51">(H363+I363+J363+K363)-SUM(AG363:ZH363)</f>
        <v>80</v>
      </c>
      <c r="G363" s="1372">
        <f t="shared" ref="G363:G391" si="52">(H363+I363+K363)-SUM(AG363:ZH363)</f>
        <v>80</v>
      </c>
      <c r="H363" s="1332">
        <v>80</v>
      </c>
      <c r="J363" s="1374">
        <f t="shared" ref="J363:J370" si="53">SUM(L363:U363)</f>
        <v>0</v>
      </c>
      <c r="K363" s="1384">
        <f t="shared" ref="K363:K391" si="54">SUM(V363:AF363)</f>
        <v>0</v>
      </c>
      <c r="EB363" s="47"/>
    </row>
    <row r="364" customHeight="1" spans="1:133">
      <c r="A364" s="291" t="s">
        <v>1069</v>
      </c>
      <c r="B364" s="109" t="s">
        <v>1070</v>
      </c>
      <c r="C364" s="1369" t="s">
        <v>1071</v>
      </c>
      <c r="D364" s="1366">
        <f t="shared" si="50"/>
        <v>-1</v>
      </c>
      <c r="E364" s="1367">
        <v>504</v>
      </c>
      <c r="F364" s="1371">
        <f t="shared" si="51"/>
        <v>503</v>
      </c>
      <c r="G364" s="1372">
        <f t="shared" si="52"/>
        <v>503</v>
      </c>
      <c r="H364" s="1428">
        <v>504</v>
      </c>
      <c r="J364" s="1374">
        <f t="shared" si="53"/>
        <v>0</v>
      </c>
      <c r="K364" s="1384">
        <f t="shared" si="54"/>
        <v>0</v>
      </c>
      <c r="EB364" s="47"/>
      <c r="EC364" s="178">
        <v>1</v>
      </c>
    </row>
    <row r="365" customHeight="1" spans="1:132">
      <c r="A365" s="291" t="s">
        <v>1072</v>
      </c>
      <c r="B365" s="109" t="s">
        <v>1073</v>
      </c>
      <c r="C365" s="1369"/>
      <c r="D365" s="1366">
        <f t="shared" si="50"/>
        <v>0</v>
      </c>
      <c r="E365" s="1367">
        <v>378</v>
      </c>
      <c r="F365" s="1371">
        <f t="shared" si="51"/>
        <v>378</v>
      </c>
      <c r="G365" s="1372">
        <f t="shared" si="52"/>
        <v>378</v>
      </c>
      <c r="H365" s="1428">
        <v>1298</v>
      </c>
      <c r="J365" s="1374">
        <f t="shared" si="53"/>
        <v>0</v>
      </c>
      <c r="K365" s="1384">
        <f t="shared" si="54"/>
        <v>0</v>
      </c>
      <c r="BX365" s="178">
        <v>920</v>
      </c>
      <c r="EB365" s="47"/>
    </row>
    <row r="366" customHeight="1" spans="1:132">
      <c r="A366" s="290" t="s">
        <v>1074</v>
      </c>
      <c r="B366" s="109" t="s">
        <v>1075</v>
      </c>
      <c r="C366" s="1369"/>
      <c r="D366" s="1366">
        <f t="shared" si="50"/>
        <v>0</v>
      </c>
      <c r="E366" s="1367">
        <v>71</v>
      </c>
      <c r="F366" s="1371">
        <f t="shared" si="51"/>
        <v>71</v>
      </c>
      <c r="G366" s="1372">
        <f t="shared" si="52"/>
        <v>71</v>
      </c>
      <c r="H366" s="1428">
        <v>71</v>
      </c>
      <c r="J366" s="1374">
        <f t="shared" si="53"/>
        <v>0</v>
      </c>
      <c r="K366" s="1384">
        <f t="shared" si="54"/>
        <v>0</v>
      </c>
      <c r="EB366" s="47"/>
    </row>
    <row r="367" customHeight="1" spans="1:132">
      <c r="A367" s="290" t="s">
        <v>1076</v>
      </c>
      <c r="B367" s="109" t="s">
        <v>1077</v>
      </c>
      <c r="C367" s="1369"/>
      <c r="D367" s="1366">
        <f t="shared" si="50"/>
        <v>0</v>
      </c>
      <c r="E367" s="1367">
        <v>80</v>
      </c>
      <c r="F367" s="1371">
        <f t="shared" si="51"/>
        <v>80</v>
      </c>
      <c r="G367" s="1372">
        <f t="shared" si="52"/>
        <v>80</v>
      </c>
      <c r="H367" s="1428">
        <v>80</v>
      </c>
      <c r="J367" s="1374">
        <f t="shared" si="53"/>
        <v>0</v>
      </c>
      <c r="K367" s="1384">
        <f t="shared" si="54"/>
        <v>0</v>
      </c>
      <c r="EB367" s="47"/>
    </row>
    <row r="368" customHeight="1" spans="1:132">
      <c r="A368" s="290" t="s">
        <v>1078</v>
      </c>
      <c r="B368" s="109" t="s">
        <v>1079</v>
      </c>
      <c r="C368" s="1369"/>
      <c r="D368" s="1366">
        <f t="shared" si="50"/>
        <v>0</v>
      </c>
      <c r="E368" s="1367">
        <v>66</v>
      </c>
      <c r="F368" s="1371">
        <f t="shared" si="51"/>
        <v>66</v>
      </c>
      <c r="G368" s="1372">
        <f t="shared" si="52"/>
        <v>66</v>
      </c>
      <c r="H368" s="1428">
        <v>66</v>
      </c>
      <c r="J368" s="1374">
        <f t="shared" si="53"/>
        <v>0</v>
      </c>
      <c r="K368" s="1384">
        <f t="shared" si="54"/>
        <v>0</v>
      </c>
      <c r="EB368" s="47"/>
    </row>
    <row r="369" customHeight="1" spans="1:132">
      <c r="A369" s="290" t="s">
        <v>1080</v>
      </c>
      <c r="B369" s="109" t="s">
        <v>1081</v>
      </c>
      <c r="C369" s="1369"/>
      <c r="D369" s="1366">
        <f t="shared" si="50"/>
        <v>0</v>
      </c>
      <c r="E369" s="1367">
        <v>96</v>
      </c>
      <c r="F369" s="1371">
        <f t="shared" si="51"/>
        <v>96</v>
      </c>
      <c r="G369" s="1372">
        <f t="shared" si="52"/>
        <v>96</v>
      </c>
      <c r="H369" s="1428">
        <v>96</v>
      </c>
      <c r="J369" s="1374">
        <f t="shared" si="53"/>
        <v>0</v>
      </c>
      <c r="K369" s="1384">
        <f t="shared" si="54"/>
        <v>0</v>
      </c>
      <c r="EB369" s="47"/>
    </row>
    <row r="370" customHeight="1" spans="1:132">
      <c r="A370" s="291" t="s">
        <v>1082</v>
      </c>
      <c r="B370" s="109" t="s">
        <v>1083</v>
      </c>
      <c r="C370" s="1369"/>
      <c r="D370" s="1366">
        <f t="shared" si="50"/>
        <v>0</v>
      </c>
      <c r="E370" s="1367">
        <v>753</v>
      </c>
      <c r="F370" s="1371">
        <f t="shared" si="51"/>
        <v>753</v>
      </c>
      <c r="G370" s="1372">
        <f t="shared" si="52"/>
        <v>753</v>
      </c>
      <c r="H370" s="1428">
        <v>753</v>
      </c>
      <c r="J370" s="1374">
        <f t="shared" si="53"/>
        <v>0</v>
      </c>
      <c r="K370" s="1384">
        <f t="shared" si="54"/>
        <v>0</v>
      </c>
      <c r="EB370" s="47"/>
    </row>
    <row r="371" customHeight="1" spans="1:132">
      <c r="A371" s="290" t="s">
        <v>1084</v>
      </c>
      <c r="B371" s="296" t="s">
        <v>1085</v>
      </c>
      <c r="C371" s="1445" t="s">
        <v>1086</v>
      </c>
      <c r="D371" s="1366">
        <f t="shared" si="50"/>
        <v>0</v>
      </c>
      <c r="E371" s="1367">
        <v>24</v>
      </c>
      <c r="F371" s="1371">
        <f t="shared" si="51"/>
        <v>24</v>
      </c>
      <c r="G371" s="1372">
        <f t="shared" si="52"/>
        <v>24</v>
      </c>
      <c r="H371" s="35">
        <v>101</v>
      </c>
      <c r="I371" s="1392"/>
      <c r="J371" s="1374">
        <f t="shared" ref="J371:J391" si="55">SUM(L371:U371)</f>
        <v>0</v>
      </c>
      <c r="K371" s="1384">
        <f t="shared" si="54"/>
        <v>0</v>
      </c>
      <c r="AG371" s="1338">
        <v>77</v>
      </c>
      <c r="EB371" s="47"/>
    </row>
    <row r="372" s="153" customFormat="1" customHeight="1" spans="1:684">
      <c r="A372" s="291" t="s">
        <v>1087</v>
      </c>
      <c r="B372" s="296" t="s">
        <v>1088</v>
      </c>
      <c r="C372" s="1445"/>
      <c r="D372" s="1361">
        <f t="shared" si="50"/>
        <v>0</v>
      </c>
      <c r="E372" s="1367">
        <v>48</v>
      </c>
      <c r="F372" s="1371">
        <f t="shared" si="51"/>
        <v>48</v>
      </c>
      <c r="G372" s="1427">
        <f t="shared" si="52"/>
        <v>48</v>
      </c>
      <c r="H372" s="35">
        <v>48</v>
      </c>
      <c r="I372" s="1425"/>
      <c r="J372" s="1393">
        <f t="shared" si="55"/>
        <v>0</v>
      </c>
      <c r="K372" s="1431">
        <f t="shared" si="54"/>
        <v>0</v>
      </c>
      <c r="L372" s="152"/>
      <c r="M372" s="152"/>
      <c r="N372" s="152"/>
      <c r="O372" s="152"/>
      <c r="P372" s="152"/>
      <c r="Q372" s="152"/>
      <c r="R372" s="152"/>
      <c r="S372" s="152"/>
      <c r="T372" s="152"/>
      <c r="U372" s="152"/>
      <c r="V372" s="1432"/>
      <c r="W372" s="1432"/>
      <c r="X372" s="1432"/>
      <c r="Y372" s="1432"/>
      <c r="Z372" s="1434"/>
      <c r="AA372" s="1432"/>
      <c r="AB372" s="1432"/>
      <c r="AC372" s="1432"/>
      <c r="AD372" s="1432"/>
      <c r="AE372" s="1432"/>
      <c r="AF372" s="1432"/>
      <c r="AG372" s="1338"/>
      <c r="AH372" s="178"/>
      <c r="AI372" s="1339"/>
      <c r="AJ372" s="1339"/>
      <c r="AK372" s="178"/>
      <c r="AL372" s="1339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  <c r="BF372" s="178"/>
      <c r="BG372" s="178"/>
      <c r="BH372" s="178"/>
      <c r="BI372" s="178"/>
      <c r="BJ372" s="178"/>
      <c r="BK372" s="178"/>
      <c r="BL372" s="178"/>
      <c r="BM372" s="178"/>
      <c r="BN372" s="178"/>
      <c r="BO372" s="178"/>
      <c r="BP372" s="178"/>
      <c r="BQ372" s="178"/>
      <c r="BR372" s="178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8"/>
      <c r="CD372" s="178"/>
      <c r="CE372" s="178"/>
      <c r="CF372" s="178"/>
      <c r="CG372" s="178"/>
      <c r="CH372" s="178"/>
      <c r="CI372" s="178"/>
      <c r="CJ372" s="178"/>
      <c r="CK372" s="178"/>
      <c r="CL372" s="178"/>
      <c r="CM372" s="178"/>
      <c r="CN372" s="178"/>
      <c r="CO372" s="178"/>
      <c r="CP372" s="178"/>
      <c r="CQ372" s="178"/>
      <c r="CR372" s="1340"/>
      <c r="CS372" s="178"/>
      <c r="CT372" s="178"/>
      <c r="CU372" s="178"/>
      <c r="CV372" s="178"/>
      <c r="CW372" s="178"/>
      <c r="CX372" s="178"/>
      <c r="CY372" s="178"/>
      <c r="CZ372" s="178"/>
      <c r="DA372" s="178"/>
      <c r="DB372" s="178"/>
      <c r="DC372" s="178"/>
      <c r="DD372" s="178"/>
      <c r="DE372" s="178"/>
      <c r="DF372" s="178"/>
      <c r="DG372" s="178"/>
      <c r="DH372" s="178"/>
      <c r="DI372" s="178"/>
      <c r="DJ372" s="178"/>
      <c r="DK372" s="178"/>
      <c r="DL372" s="178"/>
      <c r="DM372" s="178"/>
      <c r="DN372" s="178"/>
      <c r="DO372" s="178"/>
      <c r="DP372" s="178"/>
      <c r="DQ372" s="178"/>
      <c r="DR372" s="178"/>
      <c r="DS372" s="178"/>
      <c r="DT372" s="178"/>
      <c r="DU372" s="178"/>
      <c r="DV372" s="178"/>
      <c r="DW372" s="178"/>
      <c r="DX372" s="178"/>
      <c r="DY372" s="178"/>
      <c r="DZ372" s="178"/>
      <c r="EA372" s="178"/>
      <c r="EB372" s="47"/>
      <c r="EC372" s="178"/>
      <c r="ED372" s="178"/>
      <c r="EE372" s="178"/>
      <c r="EF372" s="178"/>
      <c r="EG372" s="178"/>
      <c r="EH372" s="178"/>
      <c r="EI372" s="178"/>
      <c r="EJ372" s="178"/>
      <c r="EK372" s="178"/>
      <c r="EL372" s="178"/>
      <c r="EM372" s="178"/>
      <c r="EN372" s="178"/>
      <c r="EO372" s="178"/>
      <c r="EP372" s="178"/>
      <c r="EQ372" s="178"/>
      <c r="ER372" s="178"/>
      <c r="ES372" s="178"/>
      <c r="ET372" s="178"/>
      <c r="EU372" s="178"/>
      <c r="EV372" s="178"/>
      <c r="EW372" s="178"/>
      <c r="EX372" s="178"/>
      <c r="EY372" s="178"/>
      <c r="EZ372" s="178"/>
      <c r="FA372" s="178"/>
      <c r="FB372" s="178"/>
      <c r="FC372" s="178"/>
      <c r="FD372" s="178"/>
      <c r="FE372" s="178"/>
      <c r="FF372" s="178"/>
      <c r="FG372" s="178"/>
      <c r="FH372" s="178"/>
      <c r="FI372" s="178"/>
      <c r="FJ372" s="178"/>
      <c r="FK372" s="178"/>
      <c r="FL372" s="178"/>
      <c r="FM372" s="178"/>
      <c r="FN372" s="178"/>
      <c r="FO372" s="178"/>
      <c r="FP372" s="178"/>
      <c r="FQ372" s="178"/>
      <c r="FR372" s="178"/>
      <c r="FS372" s="178"/>
      <c r="FT372" s="178"/>
      <c r="FU372" s="178"/>
      <c r="FV372" s="178"/>
      <c r="FW372" s="178"/>
      <c r="FX372" s="178"/>
      <c r="FY372" s="178"/>
      <c r="FZ372" s="178"/>
      <c r="GA372" s="178"/>
      <c r="GB372" s="178"/>
      <c r="GC372" s="178"/>
      <c r="GD372" s="178"/>
      <c r="GE372" s="178"/>
      <c r="GF372" s="178"/>
      <c r="GG372" s="178"/>
      <c r="GH372" s="178"/>
      <c r="GI372" s="178"/>
      <c r="GJ372" s="178"/>
      <c r="GK372" s="178"/>
      <c r="GL372" s="178"/>
      <c r="GM372" s="178"/>
      <c r="GN372" s="178"/>
      <c r="GO372" s="178"/>
      <c r="GP372" s="178"/>
      <c r="GQ372" s="178"/>
      <c r="GR372" s="178"/>
      <c r="GS372" s="178"/>
      <c r="GT372" s="178"/>
      <c r="GU372" s="178"/>
      <c r="GV372" s="178"/>
      <c r="GW372" s="178"/>
      <c r="GX372" s="178"/>
      <c r="GY372" s="178"/>
      <c r="GZ372" s="178"/>
      <c r="HA372" s="178"/>
      <c r="HB372" s="178"/>
      <c r="HC372" s="178"/>
      <c r="HD372" s="178"/>
      <c r="HE372" s="178"/>
      <c r="HF372" s="178"/>
      <c r="HG372" s="178"/>
      <c r="HH372" s="178"/>
      <c r="HI372" s="178"/>
      <c r="HJ372" s="178"/>
      <c r="HK372" s="178"/>
      <c r="HL372" s="178"/>
      <c r="HM372" s="178"/>
      <c r="HN372" s="178"/>
      <c r="HO372" s="178"/>
      <c r="HP372" s="178"/>
      <c r="HQ372" s="178"/>
      <c r="HR372" s="178"/>
      <c r="HS372" s="178"/>
      <c r="HT372" s="178"/>
      <c r="HU372" s="178"/>
      <c r="HV372" s="178"/>
      <c r="HW372" s="178"/>
      <c r="HX372" s="178"/>
      <c r="HY372" s="178"/>
      <c r="HZ372" s="178"/>
      <c r="IA372" s="178"/>
      <c r="IB372" s="178"/>
      <c r="IC372" s="178"/>
      <c r="ID372" s="178"/>
      <c r="IE372" s="178"/>
      <c r="IF372" s="178"/>
      <c r="IG372" s="178"/>
      <c r="IH372" s="178"/>
      <c r="II372" s="178"/>
      <c r="IJ372" s="178"/>
      <c r="IK372" s="178"/>
      <c r="IL372" s="178"/>
      <c r="IM372" s="178"/>
      <c r="IN372" s="178"/>
      <c r="IO372" s="178"/>
      <c r="IP372" s="178"/>
      <c r="IQ372" s="178"/>
      <c r="IR372" s="178"/>
      <c r="IS372" s="178"/>
      <c r="IT372" s="178"/>
      <c r="IU372" s="178"/>
      <c r="IV372" s="178"/>
      <c r="IW372" s="178"/>
      <c r="IX372" s="178"/>
      <c r="IY372" s="178"/>
      <c r="IZ372" s="178"/>
      <c r="JA372" s="178"/>
      <c r="JB372" s="178"/>
      <c r="JC372" s="178"/>
      <c r="JD372" s="178"/>
      <c r="JE372" s="178"/>
      <c r="JF372" s="178"/>
      <c r="JG372" s="178"/>
      <c r="JH372" s="178"/>
      <c r="JI372" s="178"/>
      <c r="JJ372" s="178"/>
      <c r="JK372" s="178"/>
      <c r="JL372" s="178"/>
      <c r="JM372" s="178"/>
      <c r="JN372" s="178"/>
      <c r="JO372" s="178"/>
      <c r="JP372" s="178"/>
      <c r="JQ372" s="178"/>
      <c r="JR372" s="178"/>
      <c r="JS372" s="178"/>
      <c r="JT372" s="178"/>
      <c r="JU372" s="178"/>
      <c r="JV372" s="178"/>
      <c r="JW372" s="178"/>
      <c r="JX372" s="178"/>
      <c r="JY372" s="178"/>
      <c r="JZ372" s="178"/>
      <c r="KA372" s="178"/>
      <c r="KB372" s="178"/>
      <c r="KC372" s="178"/>
      <c r="KD372" s="178"/>
      <c r="KE372" s="178"/>
      <c r="KF372" s="178"/>
      <c r="KG372" s="178"/>
      <c r="KH372" s="178"/>
      <c r="KI372" s="178"/>
      <c r="KJ372" s="178"/>
      <c r="KK372" s="178"/>
      <c r="KL372" s="178"/>
      <c r="KM372" s="178"/>
      <c r="KN372" s="178"/>
      <c r="KO372" s="178"/>
      <c r="KP372" s="178"/>
      <c r="KQ372" s="178"/>
      <c r="KR372" s="178"/>
      <c r="KS372" s="178"/>
      <c r="KT372" s="178"/>
      <c r="KU372" s="178"/>
      <c r="KV372" s="178"/>
      <c r="KW372" s="178"/>
      <c r="KX372" s="178"/>
      <c r="KY372" s="178"/>
      <c r="KZ372" s="178"/>
      <c r="LA372" s="178"/>
      <c r="LB372" s="178"/>
      <c r="LC372" s="178"/>
      <c r="LD372" s="178"/>
      <c r="LE372" s="178"/>
      <c r="LF372" s="178"/>
      <c r="LG372" s="178"/>
      <c r="LH372" s="178"/>
      <c r="LI372" s="178"/>
      <c r="LJ372" s="178"/>
      <c r="LK372" s="178"/>
      <c r="LL372" s="178"/>
      <c r="LM372" s="178"/>
      <c r="LN372" s="178"/>
      <c r="LO372" s="178"/>
      <c r="LP372" s="178"/>
      <c r="LQ372" s="178"/>
      <c r="LR372" s="178"/>
      <c r="LS372" s="178"/>
      <c r="LT372" s="178"/>
      <c r="LU372" s="178"/>
      <c r="LV372" s="178"/>
      <c r="LW372" s="178"/>
      <c r="LX372" s="178"/>
      <c r="LY372" s="178"/>
      <c r="LZ372" s="178"/>
      <c r="MA372" s="178"/>
      <c r="MB372" s="178"/>
      <c r="MC372" s="178"/>
      <c r="MD372" s="178"/>
      <c r="ME372" s="178"/>
      <c r="MF372" s="178"/>
      <c r="MG372" s="178"/>
      <c r="MH372" s="178"/>
      <c r="MI372" s="178"/>
      <c r="MJ372" s="178"/>
      <c r="MK372" s="178"/>
      <c r="ML372" s="178"/>
      <c r="MM372" s="178"/>
      <c r="MN372" s="178"/>
      <c r="MO372" s="178"/>
      <c r="MP372" s="178"/>
      <c r="MQ372" s="178"/>
      <c r="MR372" s="178"/>
      <c r="MS372" s="178"/>
      <c r="MT372" s="178"/>
      <c r="MU372" s="178"/>
      <c r="MV372" s="178"/>
      <c r="MW372" s="178"/>
      <c r="MX372" s="178"/>
      <c r="MY372" s="178"/>
      <c r="MZ372" s="178"/>
      <c r="NA372" s="178"/>
      <c r="NB372" s="178"/>
      <c r="NC372" s="178"/>
      <c r="ND372" s="178"/>
      <c r="NE372" s="178"/>
      <c r="NF372" s="178"/>
      <c r="NG372" s="178"/>
      <c r="NH372" s="178"/>
      <c r="NI372" s="178"/>
      <c r="NJ372" s="178"/>
      <c r="NK372" s="178"/>
      <c r="NL372" s="178"/>
      <c r="NM372" s="178"/>
      <c r="NN372" s="178"/>
      <c r="NO372" s="178"/>
      <c r="NP372" s="178"/>
      <c r="NQ372" s="178"/>
      <c r="NR372" s="178"/>
      <c r="NS372" s="178"/>
      <c r="NT372" s="178"/>
      <c r="NU372" s="178"/>
      <c r="NV372" s="178"/>
      <c r="NW372" s="178"/>
      <c r="NX372" s="178"/>
      <c r="NY372" s="178"/>
      <c r="NZ372" s="178"/>
      <c r="OA372" s="178"/>
      <c r="OB372" s="178"/>
      <c r="OC372" s="178"/>
      <c r="OD372" s="178"/>
      <c r="OE372" s="178"/>
      <c r="OF372" s="178"/>
      <c r="OG372" s="178"/>
      <c r="OH372" s="178"/>
      <c r="OI372" s="178"/>
      <c r="OJ372" s="178"/>
      <c r="OK372" s="178"/>
      <c r="OL372" s="178"/>
      <c r="OM372" s="178"/>
      <c r="ON372" s="178"/>
      <c r="OO372" s="178"/>
      <c r="OP372" s="178"/>
      <c r="OQ372" s="178"/>
      <c r="OR372" s="178"/>
      <c r="OS372" s="178"/>
      <c r="OT372" s="178"/>
      <c r="OU372" s="178"/>
      <c r="OV372" s="178"/>
      <c r="OW372" s="178"/>
      <c r="OX372" s="178"/>
      <c r="OY372" s="178"/>
      <c r="OZ372" s="178"/>
      <c r="PA372" s="178"/>
      <c r="PB372" s="178"/>
      <c r="PC372" s="178"/>
      <c r="PD372" s="178"/>
      <c r="PE372" s="178"/>
      <c r="PF372" s="178"/>
      <c r="PG372" s="178"/>
      <c r="PH372" s="178"/>
      <c r="PI372" s="178"/>
      <c r="PJ372" s="178"/>
      <c r="PK372" s="178"/>
      <c r="PL372" s="178"/>
      <c r="PM372" s="178"/>
      <c r="PN372" s="178"/>
      <c r="PO372" s="178"/>
      <c r="PP372" s="178"/>
      <c r="PQ372" s="178"/>
      <c r="PR372" s="178"/>
      <c r="PS372" s="178"/>
      <c r="PT372" s="178"/>
      <c r="PU372" s="178"/>
      <c r="PV372" s="178"/>
      <c r="PW372" s="178"/>
      <c r="PX372" s="178"/>
      <c r="PY372" s="178"/>
      <c r="PZ372" s="178"/>
      <c r="QA372" s="178"/>
      <c r="QB372" s="178"/>
      <c r="QC372" s="178"/>
      <c r="QD372" s="178"/>
      <c r="QE372" s="178"/>
      <c r="QF372" s="178"/>
      <c r="QG372" s="178"/>
      <c r="QH372" s="178"/>
      <c r="QI372" s="178"/>
      <c r="QJ372" s="178"/>
      <c r="QK372" s="178"/>
      <c r="QL372" s="178"/>
      <c r="QM372" s="178"/>
      <c r="QN372" s="178"/>
      <c r="QO372" s="178"/>
      <c r="QP372" s="178"/>
      <c r="QQ372" s="178"/>
      <c r="QR372" s="178"/>
      <c r="QS372" s="178"/>
      <c r="QT372" s="178"/>
      <c r="QU372" s="178"/>
      <c r="QV372" s="178"/>
      <c r="QW372" s="178"/>
      <c r="QX372" s="178"/>
      <c r="QY372" s="178"/>
      <c r="QZ372" s="178"/>
      <c r="RA372" s="178"/>
      <c r="RB372" s="178"/>
      <c r="RC372" s="178"/>
      <c r="RD372" s="178"/>
      <c r="RE372" s="178"/>
      <c r="RF372" s="178"/>
      <c r="RG372" s="178"/>
      <c r="RH372" s="178"/>
      <c r="RI372" s="178"/>
      <c r="RJ372" s="178"/>
      <c r="RK372" s="178"/>
      <c r="RL372" s="178"/>
      <c r="RM372" s="178"/>
      <c r="RN372" s="178"/>
      <c r="RO372" s="178"/>
      <c r="RP372" s="178"/>
      <c r="RQ372" s="178"/>
      <c r="RR372" s="178"/>
      <c r="RS372" s="178"/>
      <c r="RT372" s="178"/>
      <c r="RU372" s="178"/>
      <c r="RV372" s="178"/>
      <c r="RW372" s="178"/>
      <c r="RX372" s="178"/>
      <c r="RY372" s="178"/>
      <c r="RZ372" s="178"/>
      <c r="SA372" s="178"/>
      <c r="SB372" s="178"/>
      <c r="SC372" s="178"/>
      <c r="SD372" s="178"/>
      <c r="SE372" s="178"/>
      <c r="SF372" s="178"/>
      <c r="SG372" s="178"/>
      <c r="SH372" s="178"/>
      <c r="SI372" s="178"/>
      <c r="SJ372" s="178"/>
      <c r="SK372" s="178"/>
      <c r="SL372" s="178"/>
      <c r="SM372" s="178"/>
      <c r="SN372" s="178"/>
      <c r="SO372" s="178"/>
      <c r="SP372" s="178"/>
      <c r="SQ372" s="178"/>
      <c r="SR372" s="178"/>
      <c r="SS372" s="178"/>
      <c r="ST372" s="178"/>
      <c r="SU372" s="178"/>
      <c r="SV372" s="178"/>
      <c r="SW372" s="178"/>
      <c r="SX372" s="178"/>
      <c r="SY372" s="178"/>
      <c r="SZ372" s="178"/>
      <c r="TA372" s="178"/>
      <c r="TB372" s="178"/>
      <c r="TC372" s="178"/>
      <c r="TD372" s="178"/>
      <c r="TE372" s="178"/>
      <c r="TF372" s="178"/>
      <c r="TG372" s="178"/>
      <c r="TH372" s="178"/>
      <c r="TI372" s="178"/>
      <c r="TJ372" s="178"/>
      <c r="TK372" s="178"/>
      <c r="TL372" s="178"/>
      <c r="TM372" s="178"/>
      <c r="TN372" s="178"/>
      <c r="TO372" s="178"/>
      <c r="TP372" s="178"/>
      <c r="TQ372" s="178"/>
      <c r="TR372" s="178"/>
      <c r="TS372" s="178"/>
      <c r="TT372" s="178"/>
      <c r="TU372" s="178"/>
      <c r="TV372" s="178"/>
      <c r="TW372" s="178"/>
      <c r="TX372" s="178"/>
      <c r="TY372" s="178"/>
      <c r="TZ372" s="178"/>
      <c r="UA372" s="178"/>
      <c r="UB372" s="178"/>
      <c r="UC372" s="178"/>
      <c r="UD372" s="178"/>
      <c r="UE372" s="178"/>
      <c r="UF372" s="178"/>
      <c r="UG372" s="178"/>
      <c r="UH372" s="178"/>
      <c r="UI372" s="178"/>
      <c r="UJ372" s="178"/>
      <c r="UK372" s="178"/>
      <c r="UL372" s="178"/>
      <c r="UM372" s="178"/>
      <c r="UN372" s="178"/>
      <c r="UO372" s="178"/>
      <c r="UP372" s="178"/>
      <c r="UQ372" s="178"/>
      <c r="UR372" s="178"/>
      <c r="US372" s="178"/>
      <c r="UT372" s="178"/>
      <c r="UU372" s="178"/>
      <c r="UV372" s="178"/>
      <c r="UW372" s="178"/>
      <c r="UX372" s="178"/>
      <c r="UY372" s="178"/>
      <c r="UZ372" s="178"/>
      <c r="VA372" s="178"/>
      <c r="VB372" s="178"/>
      <c r="VC372" s="178"/>
      <c r="VD372" s="178"/>
      <c r="VE372" s="178"/>
      <c r="VF372" s="178"/>
      <c r="VG372" s="178"/>
      <c r="VH372" s="178"/>
      <c r="VI372" s="178"/>
      <c r="VJ372" s="178"/>
      <c r="VK372" s="178"/>
      <c r="VL372" s="178"/>
      <c r="VM372" s="178"/>
      <c r="VN372" s="178"/>
      <c r="VO372" s="178"/>
      <c r="VP372" s="178"/>
      <c r="VQ372" s="178"/>
      <c r="VR372" s="178"/>
      <c r="VS372" s="178"/>
      <c r="VT372" s="178"/>
      <c r="VU372" s="178"/>
      <c r="VV372" s="178"/>
      <c r="VW372" s="178"/>
      <c r="VX372" s="178"/>
      <c r="VY372" s="178"/>
      <c r="VZ372" s="178"/>
      <c r="WA372" s="178"/>
      <c r="WB372" s="178"/>
      <c r="WC372" s="178"/>
      <c r="WD372" s="178"/>
      <c r="WE372" s="178"/>
      <c r="WF372" s="178"/>
      <c r="WG372" s="178"/>
      <c r="WH372" s="178"/>
      <c r="WI372" s="178"/>
      <c r="WJ372" s="178"/>
      <c r="WK372" s="178"/>
      <c r="WL372" s="178"/>
      <c r="WM372" s="178"/>
      <c r="WN372" s="178"/>
      <c r="WO372" s="178"/>
      <c r="WP372" s="178"/>
      <c r="WQ372" s="178"/>
      <c r="WR372" s="178"/>
      <c r="WS372" s="178"/>
      <c r="WT372" s="178"/>
      <c r="WU372" s="178"/>
      <c r="WV372" s="178"/>
      <c r="WW372" s="178"/>
      <c r="WX372" s="178"/>
      <c r="WY372" s="178"/>
      <c r="WZ372" s="178"/>
      <c r="XA372" s="178"/>
      <c r="XB372" s="178"/>
      <c r="XC372" s="178"/>
      <c r="XD372" s="178"/>
      <c r="XE372" s="178"/>
      <c r="XF372" s="178"/>
      <c r="XG372" s="178"/>
      <c r="XH372" s="178"/>
      <c r="XI372" s="178"/>
      <c r="XJ372" s="178"/>
      <c r="XK372" s="178"/>
      <c r="XL372" s="178"/>
      <c r="XM372" s="178"/>
      <c r="XN372" s="178"/>
      <c r="XO372" s="178"/>
      <c r="XP372" s="178"/>
      <c r="XQ372" s="178"/>
      <c r="XR372" s="178"/>
      <c r="XS372" s="178"/>
      <c r="XT372" s="178"/>
      <c r="XU372" s="178"/>
      <c r="XV372" s="178"/>
      <c r="XW372" s="178"/>
      <c r="XX372" s="178"/>
      <c r="XY372" s="178"/>
      <c r="XZ372" s="178"/>
      <c r="YA372" s="178"/>
      <c r="YB372" s="178"/>
      <c r="YC372" s="178"/>
      <c r="YD372" s="178"/>
      <c r="YE372" s="178"/>
      <c r="YF372" s="178"/>
      <c r="YG372" s="178"/>
      <c r="YH372" s="178"/>
      <c r="YI372" s="178"/>
      <c r="YJ372" s="178"/>
      <c r="YK372" s="178"/>
      <c r="YL372" s="178"/>
      <c r="YM372" s="178"/>
      <c r="YN372" s="178"/>
      <c r="YO372" s="178"/>
      <c r="YP372" s="178"/>
      <c r="YQ372" s="178"/>
      <c r="YR372" s="178"/>
      <c r="YS372" s="178"/>
      <c r="YT372" s="178"/>
      <c r="YU372" s="178"/>
      <c r="YV372" s="178"/>
      <c r="YW372" s="178"/>
      <c r="YX372" s="178"/>
      <c r="YY372" s="178"/>
      <c r="YZ372" s="178"/>
      <c r="ZA372" s="178"/>
      <c r="ZB372" s="178"/>
      <c r="ZC372" s="178"/>
      <c r="ZD372" s="178"/>
      <c r="ZE372" s="178"/>
      <c r="ZF372" s="178"/>
      <c r="ZG372" s="178"/>
      <c r="ZH372" s="178"/>
    </row>
    <row r="373" s="153" customFormat="1" customHeight="1" spans="1:684">
      <c r="A373" s="291" t="s">
        <v>1089</v>
      </c>
      <c r="B373" s="296" t="s">
        <v>1090</v>
      </c>
      <c r="C373" s="1445"/>
      <c r="D373" s="1361">
        <f t="shared" si="50"/>
        <v>0</v>
      </c>
      <c r="E373" s="1367">
        <v>72</v>
      </c>
      <c r="F373" s="1371">
        <f t="shared" si="51"/>
        <v>72</v>
      </c>
      <c r="G373" s="1427">
        <f t="shared" si="52"/>
        <v>72</v>
      </c>
      <c r="H373" s="35">
        <v>72</v>
      </c>
      <c r="I373" s="1425"/>
      <c r="J373" s="1393">
        <f t="shared" si="55"/>
        <v>0</v>
      </c>
      <c r="K373" s="1431">
        <f t="shared" si="54"/>
        <v>0</v>
      </c>
      <c r="L373" s="152"/>
      <c r="M373" s="152"/>
      <c r="N373" s="152"/>
      <c r="O373" s="152"/>
      <c r="P373" s="152"/>
      <c r="Q373" s="152"/>
      <c r="R373" s="152"/>
      <c r="S373" s="152"/>
      <c r="T373" s="152"/>
      <c r="U373" s="152"/>
      <c r="V373" s="1432"/>
      <c r="W373" s="1432"/>
      <c r="X373" s="1432"/>
      <c r="Y373" s="1432"/>
      <c r="Z373" s="1434"/>
      <c r="AA373" s="1432"/>
      <c r="AB373" s="1432"/>
      <c r="AC373" s="1432"/>
      <c r="AD373" s="1432"/>
      <c r="AE373" s="1432"/>
      <c r="AF373" s="1432"/>
      <c r="AG373" s="1338"/>
      <c r="AH373" s="178"/>
      <c r="AI373" s="1339"/>
      <c r="AJ373" s="1339"/>
      <c r="AK373" s="178"/>
      <c r="AL373" s="1339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  <c r="BF373" s="178"/>
      <c r="BG373" s="178"/>
      <c r="BH373" s="178"/>
      <c r="BI373" s="178"/>
      <c r="BJ373" s="178"/>
      <c r="BK373" s="178"/>
      <c r="BL373" s="178"/>
      <c r="BM373" s="178"/>
      <c r="BN373" s="178"/>
      <c r="BO373" s="178"/>
      <c r="BP373" s="178"/>
      <c r="BQ373" s="178"/>
      <c r="BR373" s="178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8"/>
      <c r="CD373" s="178"/>
      <c r="CE373" s="178"/>
      <c r="CF373" s="178"/>
      <c r="CG373" s="178"/>
      <c r="CH373" s="178"/>
      <c r="CI373" s="178"/>
      <c r="CJ373" s="178"/>
      <c r="CK373" s="178"/>
      <c r="CL373" s="178"/>
      <c r="CM373" s="178"/>
      <c r="CN373" s="178"/>
      <c r="CO373" s="178"/>
      <c r="CP373" s="178"/>
      <c r="CQ373" s="178"/>
      <c r="CR373" s="1340"/>
      <c r="CS373" s="178"/>
      <c r="CT373" s="178"/>
      <c r="CU373" s="178"/>
      <c r="CV373" s="178"/>
      <c r="CW373" s="178"/>
      <c r="CX373" s="178"/>
      <c r="CY373" s="178"/>
      <c r="CZ373" s="178"/>
      <c r="DA373" s="178"/>
      <c r="DB373" s="178"/>
      <c r="DC373" s="178"/>
      <c r="DD373" s="178"/>
      <c r="DE373" s="178"/>
      <c r="DF373" s="178"/>
      <c r="DG373" s="178"/>
      <c r="DH373" s="178"/>
      <c r="DI373" s="178"/>
      <c r="DJ373" s="178"/>
      <c r="DK373" s="178"/>
      <c r="DL373" s="178"/>
      <c r="DM373" s="178"/>
      <c r="DN373" s="178"/>
      <c r="DO373" s="178"/>
      <c r="DP373" s="178"/>
      <c r="DQ373" s="178"/>
      <c r="DR373" s="178"/>
      <c r="DS373" s="178"/>
      <c r="DT373" s="178"/>
      <c r="DU373" s="178"/>
      <c r="DV373" s="178"/>
      <c r="DW373" s="178"/>
      <c r="DX373" s="178"/>
      <c r="DY373" s="178"/>
      <c r="DZ373" s="178"/>
      <c r="EA373" s="178"/>
      <c r="EB373" s="47"/>
      <c r="EC373" s="178"/>
      <c r="ED373" s="178"/>
      <c r="EE373" s="178"/>
      <c r="EF373" s="178"/>
      <c r="EG373" s="178"/>
      <c r="EH373" s="178"/>
      <c r="EI373" s="178"/>
      <c r="EJ373" s="178"/>
      <c r="EK373" s="178"/>
      <c r="EL373" s="178"/>
      <c r="EM373" s="178"/>
      <c r="EN373" s="178"/>
      <c r="EO373" s="178"/>
      <c r="EP373" s="178"/>
      <c r="EQ373" s="178"/>
      <c r="ER373" s="178"/>
      <c r="ES373" s="178"/>
      <c r="ET373" s="178"/>
      <c r="EU373" s="178"/>
      <c r="EV373" s="178"/>
      <c r="EW373" s="178"/>
      <c r="EX373" s="178"/>
      <c r="EY373" s="178"/>
      <c r="EZ373" s="178"/>
      <c r="FA373" s="178"/>
      <c r="FB373" s="178"/>
      <c r="FC373" s="178"/>
      <c r="FD373" s="178"/>
      <c r="FE373" s="178"/>
      <c r="FF373" s="178"/>
      <c r="FG373" s="178"/>
      <c r="FH373" s="178"/>
      <c r="FI373" s="178"/>
      <c r="FJ373" s="178"/>
      <c r="FK373" s="178"/>
      <c r="FL373" s="178"/>
      <c r="FM373" s="178"/>
      <c r="FN373" s="178"/>
      <c r="FO373" s="178"/>
      <c r="FP373" s="178"/>
      <c r="FQ373" s="178"/>
      <c r="FR373" s="178"/>
      <c r="FS373" s="178"/>
      <c r="FT373" s="178"/>
      <c r="FU373" s="178"/>
      <c r="FV373" s="178"/>
      <c r="FW373" s="178"/>
      <c r="FX373" s="178"/>
      <c r="FY373" s="178"/>
      <c r="FZ373" s="178"/>
      <c r="GA373" s="178"/>
      <c r="GB373" s="178"/>
      <c r="GC373" s="178"/>
      <c r="GD373" s="178"/>
      <c r="GE373" s="178"/>
      <c r="GF373" s="178"/>
      <c r="GG373" s="178"/>
      <c r="GH373" s="178"/>
      <c r="GI373" s="178"/>
      <c r="GJ373" s="178"/>
      <c r="GK373" s="178"/>
      <c r="GL373" s="178"/>
      <c r="GM373" s="178"/>
      <c r="GN373" s="178"/>
      <c r="GO373" s="178"/>
      <c r="GP373" s="178"/>
      <c r="GQ373" s="178"/>
      <c r="GR373" s="178"/>
      <c r="GS373" s="178"/>
      <c r="GT373" s="178"/>
      <c r="GU373" s="178"/>
      <c r="GV373" s="178"/>
      <c r="GW373" s="178"/>
      <c r="GX373" s="178"/>
      <c r="GY373" s="178"/>
      <c r="GZ373" s="178"/>
      <c r="HA373" s="178"/>
      <c r="HB373" s="178"/>
      <c r="HC373" s="178"/>
      <c r="HD373" s="178"/>
      <c r="HE373" s="178"/>
      <c r="HF373" s="178"/>
      <c r="HG373" s="178"/>
      <c r="HH373" s="178"/>
      <c r="HI373" s="178"/>
      <c r="HJ373" s="178"/>
      <c r="HK373" s="178"/>
      <c r="HL373" s="178"/>
      <c r="HM373" s="178"/>
      <c r="HN373" s="178"/>
      <c r="HO373" s="178"/>
      <c r="HP373" s="178"/>
      <c r="HQ373" s="178"/>
      <c r="HR373" s="178"/>
      <c r="HS373" s="178"/>
      <c r="HT373" s="178"/>
      <c r="HU373" s="178"/>
      <c r="HV373" s="178"/>
      <c r="HW373" s="178"/>
      <c r="HX373" s="178"/>
      <c r="HY373" s="178"/>
      <c r="HZ373" s="178"/>
      <c r="IA373" s="178"/>
      <c r="IB373" s="178"/>
      <c r="IC373" s="178"/>
      <c r="ID373" s="178"/>
      <c r="IE373" s="178"/>
      <c r="IF373" s="178"/>
      <c r="IG373" s="178"/>
      <c r="IH373" s="178"/>
      <c r="II373" s="178"/>
      <c r="IJ373" s="178"/>
      <c r="IK373" s="178"/>
      <c r="IL373" s="178"/>
      <c r="IM373" s="178"/>
      <c r="IN373" s="178"/>
      <c r="IO373" s="178"/>
      <c r="IP373" s="178"/>
      <c r="IQ373" s="178"/>
      <c r="IR373" s="178"/>
      <c r="IS373" s="178"/>
      <c r="IT373" s="178"/>
      <c r="IU373" s="178"/>
      <c r="IV373" s="178"/>
      <c r="IW373" s="178"/>
      <c r="IX373" s="178"/>
      <c r="IY373" s="178"/>
      <c r="IZ373" s="178"/>
      <c r="JA373" s="178"/>
      <c r="JB373" s="178"/>
      <c r="JC373" s="178"/>
      <c r="JD373" s="178"/>
      <c r="JE373" s="178"/>
      <c r="JF373" s="178"/>
      <c r="JG373" s="178"/>
      <c r="JH373" s="178"/>
      <c r="JI373" s="178"/>
      <c r="JJ373" s="178"/>
      <c r="JK373" s="178"/>
      <c r="JL373" s="178"/>
      <c r="JM373" s="178"/>
      <c r="JN373" s="178"/>
      <c r="JO373" s="178"/>
      <c r="JP373" s="178"/>
      <c r="JQ373" s="178"/>
      <c r="JR373" s="178"/>
      <c r="JS373" s="178"/>
      <c r="JT373" s="178"/>
      <c r="JU373" s="178"/>
      <c r="JV373" s="178"/>
      <c r="JW373" s="178"/>
      <c r="JX373" s="178"/>
      <c r="JY373" s="178"/>
      <c r="JZ373" s="178"/>
      <c r="KA373" s="178"/>
      <c r="KB373" s="178"/>
      <c r="KC373" s="178"/>
      <c r="KD373" s="178"/>
      <c r="KE373" s="178"/>
      <c r="KF373" s="178"/>
      <c r="KG373" s="178"/>
      <c r="KH373" s="178"/>
      <c r="KI373" s="178"/>
      <c r="KJ373" s="178"/>
      <c r="KK373" s="178"/>
      <c r="KL373" s="178"/>
      <c r="KM373" s="178"/>
      <c r="KN373" s="178"/>
      <c r="KO373" s="178"/>
      <c r="KP373" s="178"/>
      <c r="KQ373" s="178"/>
      <c r="KR373" s="178"/>
      <c r="KS373" s="178"/>
      <c r="KT373" s="178"/>
      <c r="KU373" s="178"/>
      <c r="KV373" s="178"/>
      <c r="KW373" s="178"/>
      <c r="KX373" s="178"/>
      <c r="KY373" s="178"/>
      <c r="KZ373" s="178"/>
      <c r="LA373" s="178"/>
      <c r="LB373" s="178"/>
      <c r="LC373" s="178"/>
      <c r="LD373" s="178"/>
      <c r="LE373" s="178"/>
      <c r="LF373" s="178"/>
      <c r="LG373" s="178"/>
      <c r="LH373" s="178"/>
      <c r="LI373" s="178"/>
      <c r="LJ373" s="178"/>
      <c r="LK373" s="178"/>
      <c r="LL373" s="178"/>
      <c r="LM373" s="178"/>
      <c r="LN373" s="178"/>
      <c r="LO373" s="178"/>
      <c r="LP373" s="178"/>
      <c r="LQ373" s="178"/>
      <c r="LR373" s="178"/>
      <c r="LS373" s="178"/>
      <c r="LT373" s="178"/>
      <c r="LU373" s="178"/>
      <c r="LV373" s="178"/>
      <c r="LW373" s="178"/>
      <c r="LX373" s="178"/>
      <c r="LY373" s="178"/>
      <c r="LZ373" s="178"/>
      <c r="MA373" s="178"/>
      <c r="MB373" s="178"/>
      <c r="MC373" s="178"/>
      <c r="MD373" s="178"/>
      <c r="ME373" s="178"/>
      <c r="MF373" s="178"/>
      <c r="MG373" s="178"/>
      <c r="MH373" s="178"/>
      <c r="MI373" s="178"/>
      <c r="MJ373" s="178"/>
      <c r="MK373" s="178"/>
      <c r="ML373" s="178"/>
      <c r="MM373" s="178"/>
      <c r="MN373" s="178"/>
      <c r="MO373" s="178"/>
      <c r="MP373" s="178"/>
      <c r="MQ373" s="178"/>
      <c r="MR373" s="178"/>
      <c r="MS373" s="178"/>
      <c r="MT373" s="178"/>
      <c r="MU373" s="178"/>
      <c r="MV373" s="178"/>
      <c r="MW373" s="178"/>
      <c r="MX373" s="178"/>
      <c r="MY373" s="178"/>
      <c r="MZ373" s="178"/>
      <c r="NA373" s="178"/>
      <c r="NB373" s="178"/>
      <c r="NC373" s="178"/>
      <c r="ND373" s="178"/>
      <c r="NE373" s="178"/>
      <c r="NF373" s="178"/>
      <c r="NG373" s="178"/>
      <c r="NH373" s="178"/>
      <c r="NI373" s="178"/>
      <c r="NJ373" s="178"/>
      <c r="NK373" s="178"/>
      <c r="NL373" s="178"/>
      <c r="NM373" s="178"/>
      <c r="NN373" s="178"/>
      <c r="NO373" s="178"/>
      <c r="NP373" s="178"/>
      <c r="NQ373" s="178"/>
      <c r="NR373" s="178"/>
      <c r="NS373" s="178"/>
      <c r="NT373" s="178"/>
      <c r="NU373" s="178"/>
      <c r="NV373" s="178"/>
      <c r="NW373" s="178"/>
      <c r="NX373" s="178"/>
      <c r="NY373" s="178"/>
      <c r="NZ373" s="178"/>
      <c r="OA373" s="178"/>
      <c r="OB373" s="178"/>
      <c r="OC373" s="178"/>
      <c r="OD373" s="178"/>
      <c r="OE373" s="178"/>
      <c r="OF373" s="178"/>
      <c r="OG373" s="178"/>
      <c r="OH373" s="178"/>
      <c r="OI373" s="178"/>
      <c r="OJ373" s="178"/>
      <c r="OK373" s="178"/>
      <c r="OL373" s="178"/>
      <c r="OM373" s="178"/>
      <c r="ON373" s="178"/>
      <c r="OO373" s="178"/>
      <c r="OP373" s="178"/>
      <c r="OQ373" s="178"/>
      <c r="OR373" s="178"/>
      <c r="OS373" s="178"/>
      <c r="OT373" s="178"/>
      <c r="OU373" s="178"/>
      <c r="OV373" s="178"/>
      <c r="OW373" s="178"/>
      <c r="OX373" s="178"/>
      <c r="OY373" s="178"/>
      <c r="OZ373" s="178"/>
      <c r="PA373" s="178"/>
      <c r="PB373" s="178"/>
      <c r="PC373" s="178"/>
      <c r="PD373" s="178"/>
      <c r="PE373" s="178"/>
      <c r="PF373" s="178"/>
      <c r="PG373" s="178"/>
      <c r="PH373" s="178"/>
      <c r="PI373" s="178"/>
      <c r="PJ373" s="178"/>
      <c r="PK373" s="178"/>
      <c r="PL373" s="178"/>
      <c r="PM373" s="178"/>
      <c r="PN373" s="178"/>
      <c r="PO373" s="178"/>
      <c r="PP373" s="178"/>
      <c r="PQ373" s="178"/>
      <c r="PR373" s="178"/>
      <c r="PS373" s="178"/>
      <c r="PT373" s="178"/>
      <c r="PU373" s="178"/>
      <c r="PV373" s="178"/>
      <c r="PW373" s="178"/>
      <c r="PX373" s="178"/>
      <c r="PY373" s="178"/>
      <c r="PZ373" s="178"/>
      <c r="QA373" s="178"/>
      <c r="QB373" s="178"/>
      <c r="QC373" s="178"/>
      <c r="QD373" s="178"/>
      <c r="QE373" s="178"/>
      <c r="QF373" s="178"/>
      <c r="QG373" s="178"/>
      <c r="QH373" s="178"/>
      <c r="QI373" s="178"/>
      <c r="QJ373" s="178"/>
      <c r="QK373" s="178"/>
      <c r="QL373" s="178"/>
      <c r="QM373" s="178"/>
      <c r="QN373" s="178"/>
      <c r="QO373" s="178"/>
      <c r="QP373" s="178"/>
      <c r="QQ373" s="178"/>
      <c r="QR373" s="178"/>
      <c r="QS373" s="178"/>
      <c r="QT373" s="178"/>
      <c r="QU373" s="178"/>
      <c r="QV373" s="178"/>
      <c r="QW373" s="178"/>
      <c r="QX373" s="178"/>
      <c r="QY373" s="178"/>
      <c r="QZ373" s="178"/>
      <c r="RA373" s="178"/>
      <c r="RB373" s="178"/>
      <c r="RC373" s="178"/>
      <c r="RD373" s="178"/>
      <c r="RE373" s="178"/>
      <c r="RF373" s="178"/>
      <c r="RG373" s="178"/>
      <c r="RH373" s="178"/>
      <c r="RI373" s="178"/>
      <c r="RJ373" s="178"/>
      <c r="RK373" s="178"/>
      <c r="RL373" s="178"/>
      <c r="RM373" s="178"/>
      <c r="RN373" s="178"/>
      <c r="RO373" s="178"/>
      <c r="RP373" s="178"/>
      <c r="RQ373" s="178"/>
      <c r="RR373" s="178"/>
      <c r="RS373" s="178"/>
      <c r="RT373" s="178"/>
      <c r="RU373" s="178"/>
      <c r="RV373" s="178"/>
      <c r="RW373" s="178"/>
      <c r="RX373" s="178"/>
      <c r="RY373" s="178"/>
      <c r="RZ373" s="178"/>
      <c r="SA373" s="178"/>
      <c r="SB373" s="178"/>
      <c r="SC373" s="178"/>
      <c r="SD373" s="178"/>
      <c r="SE373" s="178"/>
      <c r="SF373" s="178"/>
      <c r="SG373" s="178"/>
      <c r="SH373" s="178"/>
      <c r="SI373" s="178"/>
      <c r="SJ373" s="178"/>
      <c r="SK373" s="178"/>
      <c r="SL373" s="178"/>
      <c r="SM373" s="178"/>
      <c r="SN373" s="178"/>
      <c r="SO373" s="178"/>
      <c r="SP373" s="178"/>
      <c r="SQ373" s="178"/>
      <c r="SR373" s="178"/>
      <c r="SS373" s="178"/>
      <c r="ST373" s="178"/>
      <c r="SU373" s="178"/>
      <c r="SV373" s="178"/>
      <c r="SW373" s="178"/>
      <c r="SX373" s="178"/>
      <c r="SY373" s="178"/>
      <c r="SZ373" s="178"/>
      <c r="TA373" s="178"/>
      <c r="TB373" s="178"/>
      <c r="TC373" s="178"/>
      <c r="TD373" s="178"/>
      <c r="TE373" s="178"/>
      <c r="TF373" s="178"/>
      <c r="TG373" s="178"/>
      <c r="TH373" s="178"/>
      <c r="TI373" s="178"/>
      <c r="TJ373" s="178"/>
      <c r="TK373" s="178"/>
      <c r="TL373" s="178"/>
      <c r="TM373" s="178"/>
      <c r="TN373" s="178"/>
      <c r="TO373" s="178"/>
      <c r="TP373" s="178"/>
      <c r="TQ373" s="178"/>
      <c r="TR373" s="178"/>
      <c r="TS373" s="178"/>
      <c r="TT373" s="178"/>
      <c r="TU373" s="178"/>
      <c r="TV373" s="178"/>
      <c r="TW373" s="178"/>
      <c r="TX373" s="178"/>
      <c r="TY373" s="178"/>
      <c r="TZ373" s="178"/>
      <c r="UA373" s="178"/>
      <c r="UB373" s="178"/>
      <c r="UC373" s="178"/>
      <c r="UD373" s="178"/>
      <c r="UE373" s="178"/>
      <c r="UF373" s="178"/>
      <c r="UG373" s="178"/>
      <c r="UH373" s="178"/>
      <c r="UI373" s="178"/>
      <c r="UJ373" s="178"/>
      <c r="UK373" s="178"/>
      <c r="UL373" s="178"/>
      <c r="UM373" s="178"/>
      <c r="UN373" s="178"/>
      <c r="UO373" s="178"/>
      <c r="UP373" s="178"/>
      <c r="UQ373" s="178"/>
      <c r="UR373" s="178"/>
      <c r="US373" s="178"/>
      <c r="UT373" s="178"/>
      <c r="UU373" s="178"/>
      <c r="UV373" s="178"/>
      <c r="UW373" s="178"/>
      <c r="UX373" s="178"/>
      <c r="UY373" s="178"/>
      <c r="UZ373" s="178"/>
      <c r="VA373" s="178"/>
      <c r="VB373" s="178"/>
      <c r="VC373" s="178"/>
      <c r="VD373" s="178"/>
      <c r="VE373" s="178"/>
      <c r="VF373" s="178"/>
      <c r="VG373" s="178"/>
      <c r="VH373" s="178"/>
      <c r="VI373" s="178"/>
      <c r="VJ373" s="178"/>
      <c r="VK373" s="178"/>
      <c r="VL373" s="178"/>
      <c r="VM373" s="178"/>
      <c r="VN373" s="178"/>
      <c r="VO373" s="178"/>
      <c r="VP373" s="178"/>
      <c r="VQ373" s="178"/>
      <c r="VR373" s="178"/>
      <c r="VS373" s="178"/>
      <c r="VT373" s="178"/>
      <c r="VU373" s="178"/>
      <c r="VV373" s="178"/>
      <c r="VW373" s="178"/>
      <c r="VX373" s="178"/>
      <c r="VY373" s="178"/>
      <c r="VZ373" s="178"/>
      <c r="WA373" s="178"/>
      <c r="WB373" s="178"/>
      <c r="WC373" s="178"/>
      <c r="WD373" s="178"/>
      <c r="WE373" s="178"/>
      <c r="WF373" s="178"/>
      <c r="WG373" s="178"/>
      <c r="WH373" s="178"/>
      <c r="WI373" s="178"/>
      <c r="WJ373" s="178"/>
      <c r="WK373" s="178"/>
      <c r="WL373" s="178"/>
      <c r="WM373" s="178"/>
      <c r="WN373" s="178"/>
      <c r="WO373" s="178"/>
      <c r="WP373" s="178"/>
      <c r="WQ373" s="178"/>
      <c r="WR373" s="178"/>
      <c r="WS373" s="178"/>
      <c r="WT373" s="178"/>
      <c r="WU373" s="178"/>
      <c r="WV373" s="178"/>
      <c r="WW373" s="178"/>
      <c r="WX373" s="178"/>
      <c r="WY373" s="178"/>
      <c r="WZ373" s="178"/>
      <c r="XA373" s="178"/>
      <c r="XB373" s="178"/>
      <c r="XC373" s="178"/>
      <c r="XD373" s="178"/>
      <c r="XE373" s="178"/>
      <c r="XF373" s="178"/>
      <c r="XG373" s="178"/>
      <c r="XH373" s="178"/>
      <c r="XI373" s="178"/>
      <c r="XJ373" s="178"/>
      <c r="XK373" s="178"/>
      <c r="XL373" s="178"/>
      <c r="XM373" s="178"/>
      <c r="XN373" s="178"/>
      <c r="XO373" s="178"/>
      <c r="XP373" s="178"/>
      <c r="XQ373" s="178"/>
      <c r="XR373" s="178"/>
      <c r="XS373" s="178"/>
      <c r="XT373" s="178"/>
      <c r="XU373" s="178"/>
      <c r="XV373" s="178"/>
      <c r="XW373" s="178"/>
      <c r="XX373" s="178"/>
      <c r="XY373" s="178"/>
      <c r="XZ373" s="178"/>
      <c r="YA373" s="178"/>
      <c r="YB373" s="178"/>
      <c r="YC373" s="178"/>
      <c r="YD373" s="178"/>
      <c r="YE373" s="178"/>
      <c r="YF373" s="178"/>
      <c r="YG373" s="178"/>
      <c r="YH373" s="178"/>
      <c r="YI373" s="178"/>
      <c r="YJ373" s="178"/>
      <c r="YK373" s="178"/>
      <c r="YL373" s="178"/>
      <c r="YM373" s="178"/>
      <c r="YN373" s="178"/>
      <c r="YO373" s="178"/>
      <c r="YP373" s="178"/>
      <c r="YQ373" s="178"/>
      <c r="YR373" s="178"/>
      <c r="YS373" s="178"/>
      <c r="YT373" s="178"/>
      <c r="YU373" s="178"/>
      <c r="YV373" s="178"/>
      <c r="YW373" s="178"/>
      <c r="YX373" s="178"/>
      <c r="YY373" s="178"/>
      <c r="YZ373" s="178"/>
      <c r="ZA373" s="178"/>
      <c r="ZB373" s="178"/>
      <c r="ZC373" s="178"/>
      <c r="ZD373" s="178"/>
      <c r="ZE373" s="178"/>
      <c r="ZF373" s="178"/>
      <c r="ZG373" s="178"/>
      <c r="ZH373" s="178"/>
    </row>
    <row r="374" s="153" customFormat="1" customHeight="1" spans="1:684">
      <c r="A374" s="291" t="s">
        <v>1091</v>
      </c>
      <c r="B374" s="296" t="s">
        <v>1092</v>
      </c>
      <c r="C374" s="1445"/>
      <c r="D374" s="1361">
        <f t="shared" si="50"/>
        <v>0</v>
      </c>
      <c r="E374" s="1367">
        <v>0</v>
      </c>
      <c r="F374" s="1371">
        <f t="shared" si="51"/>
        <v>0</v>
      </c>
      <c r="G374" s="1427">
        <f t="shared" si="52"/>
        <v>0</v>
      </c>
      <c r="H374" s="35">
        <v>0</v>
      </c>
      <c r="I374" s="1425"/>
      <c r="J374" s="1393">
        <f t="shared" si="55"/>
        <v>0</v>
      </c>
      <c r="K374" s="1431">
        <f t="shared" si="54"/>
        <v>0</v>
      </c>
      <c r="L374" s="152"/>
      <c r="M374" s="152"/>
      <c r="N374" s="152"/>
      <c r="O374" s="152"/>
      <c r="P374" s="152"/>
      <c r="Q374" s="152"/>
      <c r="R374" s="152"/>
      <c r="S374" s="152"/>
      <c r="T374" s="152"/>
      <c r="U374" s="152"/>
      <c r="V374" s="1432"/>
      <c r="W374" s="1432"/>
      <c r="X374" s="1432"/>
      <c r="Y374" s="1432"/>
      <c r="Z374" s="1434"/>
      <c r="AA374" s="1432"/>
      <c r="AB374" s="1432"/>
      <c r="AC374" s="1432"/>
      <c r="AD374" s="1432"/>
      <c r="AE374" s="1432"/>
      <c r="AF374" s="1432"/>
      <c r="AG374" s="1338"/>
      <c r="AH374" s="178"/>
      <c r="AI374" s="1339"/>
      <c r="AJ374" s="1339"/>
      <c r="AK374" s="178"/>
      <c r="AL374" s="1339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8"/>
      <c r="CD374" s="178"/>
      <c r="CE374" s="178"/>
      <c r="CF374" s="178"/>
      <c r="CG374" s="178"/>
      <c r="CH374" s="178"/>
      <c r="CI374" s="178"/>
      <c r="CJ374" s="178"/>
      <c r="CK374" s="178"/>
      <c r="CL374" s="178"/>
      <c r="CM374" s="178"/>
      <c r="CN374" s="178"/>
      <c r="CO374" s="178"/>
      <c r="CP374" s="178"/>
      <c r="CQ374" s="178"/>
      <c r="CR374" s="1340"/>
      <c r="CS374" s="178"/>
      <c r="CT374" s="178"/>
      <c r="CU374" s="178"/>
      <c r="CV374" s="178"/>
      <c r="CW374" s="178"/>
      <c r="CX374" s="178"/>
      <c r="CY374" s="178"/>
      <c r="CZ374" s="178"/>
      <c r="DA374" s="178"/>
      <c r="DB374" s="178"/>
      <c r="DC374" s="178"/>
      <c r="DD374" s="178"/>
      <c r="DE374" s="178"/>
      <c r="DF374" s="178"/>
      <c r="DG374" s="178"/>
      <c r="DH374" s="178"/>
      <c r="DI374" s="178"/>
      <c r="DJ374" s="178"/>
      <c r="DK374" s="178"/>
      <c r="DL374" s="178"/>
      <c r="DM374" s="178"/>
      <c r="DN374" s="178"/>
      <c r="DO374" s="178"/>
      <c r="DP374" s="178"/>
      <c r="DQ374" s="178"/>
      <c r="DR374" s="178"/>
      <c r="DS374" s="178"/>
      <c r="DT374" s="178"/>
      <c r="DU374" s="178"/>
      <c r="DV374" s="178"/>
      <c r="DW374" s="178"/>
      <c r="DX374" s="178"/>
      <c r="DY374" s="178"/>
      <c r="DZ374" s="178"/>
      <c r="EA374" s="178"/>
      <c r="EB374" s="47"/>
      <c r="EC374" s="178"/>
      <c r="ED374" s="178"/>
      <c r="EE374" s="178"/>
      <c r="EF374" s="178"/>
      <c r="EG374" s="178"/>
      <c r="EH374" s="178"/>
      <c r="EI374" s="178"/>
      <c r="EJ374" s="178"/>
      <c r="EK374" s="178"/>
      <c r="EL374" s="178"/>
      <c r="EM374" s="178"/>
      <c r="EN374" s="178"/>
      <c r="EO374" s="178"/>
      <c r="EP374" s="178"/>
      <c r="EQ374" s="178"/>
      <c r="ER374" s="178"/>
      <c r="ES374" s="178"/>
      <c r="ET374" s="178"/>
      <c r="EU374" s="178"/>
      <c r="EV374" s="178"/>
      <c r="EW374" s="178"/>
      <c r="EX374" s="178"/>
      <c r="EY374" s="178"/>
      <c r="EZ374" s="178"/>
      <c r="FA374" s="178"/>
      <c r="FB374" s="178"/>
      <c r="FC374" s="178"/>
      <c r="FD374" s="178"/>
      <c r="FE374" s="178"/>
      <c r="FF374" s="178"/>
      <c r="FG374" s="178"/>
      <c r="FH374" s="178"/>
      <c r="FI374" s="178"/>
      <c r="FJ374" s="178"/>
      <c r="FK374" s="178"/>
      <c r="FL374" s="178"/>
      <c r="FM374" s="178"/>
      <c r="FN374" s="178"/>
      <c r="FO374" s="178"/>
      <c r="FP374" s="178"/>
      <c r="FQ374" s="178"/>
      <c r="FR374" s="178"/>
      <c r="FS374" s="178"/>
      <c r="FT374" s="178"/>
      <c r="FU374" s="178"/>
      <c r="FV374" s="178"/>
      <c r="FW374" s="178"/>
      <c r="FX374" s="178"/>
      <c r="FY374" s="178"/>
      <c r="FZ374" s="178"/>
      <c r="GA374" s="178"/>
      <c r="GB374" s="178"/>
      <c r="GC374" s="178"/>
      <c r="GD374" s="178"/>
      <c r="GE374" s="178"/>
      <c r="GF374" s="178"/>
      <c r="GG374" s="178"/>
      <c r="GH374" s="178"/>
      <c r="GI374" s="178"/>
      <c r="GJ374" s="178"/>
      <c r="GK374" s="178"/>
      <c r="GL374" s="178"/>
      <c r="GM374" s="178"/>
      <c r="GN374" s="178"/>
      <c r="GO374" s="178"/>
      <c r="GP374" s="178"/>
      <c r="GQ374" s="178"/>
      <c r="GR374" s="178"/>
      <c r="GS374" s="178"/>
      <c r="GT374" s="178"/>
      <c r="GU374" s="178"/>
      <c r="GV374" s="178"/>
      <c r="GW374" s="178"/>
      <c r="GX374" s="178"/>
      <c r="GY374" s="178"/>
      <c r="GZ374" s="178"/>
      <c r="HA374" s="178"/>
      <c r="HB374" s="178"/>
      <c r="HC374" s="178"/>
      <c r="HD374" s="178"/>
      <c r="HE374" s="178"/>
      <c r="HF374" s="178"/>
      <c r="HG374" s="178"/>
      <c r="HH374" s="178"/>
      <c r="HI374" s="178"/>
      <c r="HJ374" s="178"/>
      <c r="HK374" s="178"/>
      <c r="HL374" s="178"/>
      <c r="HM374" s="178"/>
      <c r="HN374" s="178"/>
      <c r="HO374" s="178"/>
      <c r="HP374" s="178"/>
      <c r="HQ374" s="178"/>
      <c r="HR374" s="178"/>
      <c r="HS374" s="178"/>
      <c r="HT374" s="178"/>
      <c r="HU374" s="178"/>
      <c r="HV374" s="178"/>
      <c r="HW374" s="178"/>
      <c r="HX374" s="178"/>
      <c r="HY374" s="178"/>
      <c r="HZ374" s="178"/>
      <c r="IA374" s="178"/>
      <c r="IB374" s="178"/>
      <c r="IC374" s="178"/>
      <c r="ID374" s="178"/>
      <c r="IE374" s="178"/>
      <c r="IF374" s="178"/>
      <c r="IG374" s="178"/>
      <c r="IH374" s="178"/>
      <c r="II374" s="178"/>
      <c r="IJ374" s="178"/>
      <c r="IK374" s="178"/>
      <c r="IL374" s="178"/>
      <c r="IM374" s="178"/>
      <c r="IN374" s="178"/>
      <c r="IO374" s="178"/>
      <c r="IP374" s="178"/>
      <c r="IQ374" s="178"/>
      <c r="IR374" s="178"/>
      <c r="IS374" s="178"/>
      <c r="IT374" s="178"/>
      <c r="IU374" s="178"/>
      <c r="IV374" s="178"/>
      <c r="IW374" s="178"/>
      <c r="IX374" s="178"/>
      <c r="IY374" s="178"/>
      <c r="IZ374" s="178"/>
      <c r="JA374" s="178"/>
      <c r="JB374" s="178"/>
      <c r="JC374" s="178"/>
      <c r="JD374" s="178"/>
      <c r="JE374" s="178"/>
      <c r="JF374" s="178"/>
      <c r="JG374" s="178"/>
      <c r="JH374" s="178"/>
      <c r="JI374" s="178"/>
      <c r="JJ374" s="178"/>
      <c r="JK374" s="178"/>
      <c r="JL374" s="178"/>
      <c r="JM374" s="178"/>
      <c r="JN374" s="178"/>
      <c r="JO374" s="178"/>
      <c r="JP374" s="178"/>
      <c r="JQ374" s="178"/>
      <c r="JR374" s="178"/>
      <c r="JS374" s="178"/>
      <c r="JT374" s="178"/>
      <c r="JU374" s="178"/>
      <c r="JV374" s="178"/>
      <c r="JW374" s="178"/>
      <c r="JX374" s="178"/>
      <c r="JY374" s="178"/>
      <c r="JZ374" s="178"/>
      <c r="KA374" s="178"/>
      <c r="KB374" s="178"/>
      <c r="KC374" s="178"/>
      <c r="KD374" s="178"/>
      <c r="KE374" s="178"/>
      <c r="KF374" s="178"/>
      <c r="KG374" s="178"/>
      <c r="KH374" s="178"/>
      <c r="KI374" s="178"/>
      <c r="KJ374" s="178"/>
      <c r="KK374" s="178"/>
      <c r="KL374" s="178"/>
      <c r="KM374" s="178"/>
      <c r="KN374" s="178"/>
      <c r="KO374" s="178"/>
      <c r="KP374" s="178"/>
      <c r="KQ374" s="178"/>
      <c r="KR374" s="178"/>
      <c r="KS374" s="178"/>
      <c r="KT374" s="178"/>
      <c r="KU374" s="178"/>
      <c r="KV374" s="178"/>
      <c r="KW374" s="178"/>
      <c r="KX374" s="178"/>
      <c r="KY374" s="178"/>
      <c r="KZ374" s="178"/>
      <c r="LA374" s="178"/>
      <c r="LB374" s="178"/>
      <c r="LC374" s="178"/>
      <c r="LD374" s="178"/>
      <c r="LE374" s="178"/>
      <c r="LF374" s="178"/>
      <c r="LG374" s="178"/>
      <c r="LH374" s="178"/>
      <c r="LI374" s="178"/>
      <c r="LJ374" s="178"/>
      <c r="LK374" s="178"/>
      <c r="LL374" s="178"/>
      <c r="LM374" s="178"/>
      <c r="LN374" s="178"/>
      <c r="LO374" s="178"/>
      <c r="LP374" s="178"/>
      <c r="LQ374" s="178"/>
      <c r="LR374" s="178"/>
      <c r="LS374" s="178"/>
      <c r="LT374" s="178"/>
      <c r="LU374" s="178"/>
      <c r="LV374" s="178"/>
      <c r="LW374" s="178"/>
      <c r="LX374" s="178"/>
      <c r="LY374" s="178"/>
      <c r="LZ374" s="178"/>
      <c r="MA374" s="178"/>
      <c r="MB374" s="178"/>
      <c r="MC374" s="178"/>
      <c r="MD374" s="178"/>
      <c r="ME374" s="178"/>
      <c r="MF374" s="178"/>
      <c r="MG374" s="178"/>
      <c r="MH374" s="178"/>
      <c r="MI374" s="178"/>
      <c r="MJ374" s="178"/>
      <c r="MK374" s="178"/>
      <c r="ML374" s="178"/>
      <c r="MM374" s="178"/>
      <c r="MN374" s="178"/>
      <c r="MO374" s="178"/>
      <c r="MP374" s="178"/>
      <c r="MQ374" s="178"/>
      <c r="MR374" s="178"/>
      <c r="MS374" s="178"/>
      <c r="MT374" s="178"/>
      <c r="MU374" s="178"/>
      <c r="MV374" s="178"/>
      <c r="MW374" s="178"/>
      <c r="MX374" s="178"/>
      <c r="MY374" s="178"/>
      <c r="MZ374" s="178"/>
      <c r="NA374" s="178"/>
      <c r="NB374" s="178"/>
      <c r="NC374" s="178"/>
      <c r="ND374" s="178"/>
      <c r="NE374" s="178"/>
      <c r="NF374" s="178"/>
      <c r="NG374" s="178"/>
      <c r="NH374" s="178"/>
      <c r="NI374" s="178"/>
      <c r="NJ374" s="178"/>
      <c r="NK374" s="178"/>
      <c r="NL374" s="178"/>
      <c r="NM374" s="178"/>
      <c r="NN374" s="178"/>
      <c r="NO374" s="178"/>
      <c r="NP374" s="178"/>
      <c r="NQ374" s="178"/>
      <c r="NR374" s="178"/>
      <c r="NS374" s="178"/>
      <c r="NT374" s="178"/>
      <c r="NU374" s="178"/>
      <c r="NV374" s="178"/>
      <c r="NW374" s="178"/>
      <c r="NX374" s="178"/>
      <c r="NY374" s="178"/>
      <c r="NZ374" s="178"/>
      <c r="OA374" s="178"/>
      <c r="OB374" s="178"/>
      <c r="OC374" s="178"/>
      <c r="OD374" s="178"/>
      <c r="OE374" s="178"/>
      <c r="OF374" s="178"/>
      <c r="OG374" s="178"/>
      <c r="OH374" s="178"/>
      <c r="OI374" s="178"/>
      <c r="OJ374" s="178"/>
      <c r="OK374" s="178"/>
      <c r="OL374" s="178"/>
      <c r="OM374" s="178"/>
      <c r="ON374" s="178"/>
      <c r="OO374" s="178"/>
      <c r="OP374" s="178"/>
      <c r="OQ374" s="178"/>
      <c r="OR374" s="178"/>
      <c r="OS374" s="178"/>
      <c r="OT374" s="178"/>
      <c r="OU374" s="178"/>
      <c r="OV374" s="178"/>
      <c r="OW374" s="178"/>
      <c r="OX374" s="178"/>
      <c r="OY374" s="178"/>
      <c r="OZ374" s="178"/>
      <c r="PA374" s="178"/>
      <c r="PB374" s="178"/>
      <c r="PC374" s="178"/>
      <c r="PD374" s="178"/>
      <c r="PE374" s="178"/>
      <c r="PF374" s="178"/>
      <c r="PG374" s="178"/>
      <c r="PH374" s="178"/>
      <c r="PI374" s="178"/>
      <c r="PJ374" s="178"/>
      <c r="PK374" s="178"/>
      <c r="PL374" s="178"/>
      <c r="PM374" s="178"/>
      <c r="PN374" s="178"/>
      <c r="PO374" s="178"/>
      <c r="PP374" s="178"/>
      <c r="PQ374" s="178"/>
      <c r="PR374" s="178"/>
      <c r="PS374" s="178"/>
      <c r="PT374" s="178"/>
      <c r="PU374" s="178"/>
      <c r="PV374" s="178"/>
      <c r="PW374" s="178"/>
      <c r="PX374" s="178"/>
      <c r="PY374" s="178"/>
      <c r="PZ374" s="178"/>
      <c r="QA374" s="178"/>
      <c r="QB374" s="178"/>
      <c r="QC374" s="178"/>
      <c r="QD374" s="178"/>
      <c r="QE374" s="178"/>
      <c r="QF374" s="178"/>
      <c r="QG374" s="178"/>
      <c r="QH374" s="178"/>
      <c r="QI374" s="178"/>
      <c r="QJ374" s="178"/>
      <c r="QK374" s="178"/>
      <c r="QL374" s="178"/>
      <c r="QM374" s="178"/>
      <c r="QN374" s="178"/>
      <c r="QO374" s="178"/>
      <c r="QP374" s="178"/>
      <c r="QQ374" s="178"/>
      <c r="QR374" s="178"/>
      <c r="QS374" s="178"/>
      <c r="QT374" s="178"/>
      <c r="QU374" s="178"/>
      <c r="QV374" s="178"/>
      <c r="QW374" s="178"/>
      <c r="QX374" s="178"/>
      <c r="QY374" s="178"/>
      <c r="QZ374" s="178"/>
      <c r="RA374" s="178"/>
      <c r="RB374" s="178"/>
      <c r="RC374" s="178"/>
      <c r="RD374" s="178"/>
      <c r="RE374" s="178"/>
      <c r="RF374" s="178"/>
      <c r="RG374" s="178"/>
      <c r="RH374" s="178"/>
      <c r="RI374" s="178"/>
      <c r="RJ374" s="178"/>
      <c r="RK374" s="178"/>
      <c r="RL374" s="178"/>
      <c r="RM374" s="178"/>
      <c r="RN374" s="178"/>
      <c r="RO374" s="178"/>
      <c r="RP374" s="178"/>
      <c r="RQ374" s="178"/>
      <c r="RR374" s="178"/>
      <c r="RS374" s="178"/>
      <c r="RT374" s="178"/>
      <c r="RU374" s="178"/>
      <c r="RV374" s="178"/>
      <c r="RW374" s="178"/>
      <c r="RX374" s="178"/>
      <c r="RY374" s="178"/>
      <c r="RZ374" s="178"/>
      <c r="SA374" s="178"/>
      <c r="SB374" s="178"/>
      <c r="SC374" s="178"/>
      <c r="SD374" s="178"/>
      <c r="SE374" s="178"/>
      <c r="SF374" s="178"/>
      <c r="SG374" s="178"/>
      <c r="SH374" s="178"/>
      <c r="SI374" s="178"/>
      <c r="SJ374" s="178"/>
      <c r="SK374" s="178"/>
      <c r="SL374" s="178"/>
      <c r="SM374" s="178"/>
      <c r="SN374" s="178"/>
      <c r="SO374" s="178"/>
      <c r="SP374" s="178"/>
      <c r="SQ374" s="178"/>
      <c r="SR374" s="178"/>
      <c r="SS374" s="178"/>
      <c r="ST374" s="178"/>
      <c r="SU374" s="178"/>
      <c r="SV374" s="178"/>
      <c r="SW374" s="178"/>
      <c r="SX374" s="178"/>
      <c r="SY374" s="178"/>
      <c r="SZ374" s="178"/>
      <c r="TA374" s="178"/>
      <c r="TB374" s="178"/>
      <c r="TC374" s="178"/>
      <c r="TD374" s="178"/>
      <c r="TE374" s="178"/>
      <c r="TF374" s="178"/>
      <c r="TG374" s="178"/>
      <c r="TH374" s="178"/>
      <c r="TI374" s="178"/>
      <c r="TJ374" s="178"/>
      <c r="TK374" s="178"/>
      <c r="TL374" s="178"/>
      <c r="TM374" s="178"/>
      <c r="TN374" s="178"/>
      <c r="TO374" s="178"/>
      <c r="TP374" s="178"/>
      <c r="TQ374" s="178"/>
      <c r="TR374" s="178"/>
      <c r="TS374" s="178"/>
      <c r="TT374" s="178"/>
      <c r="TU374" s="178"/>
      <c r="TV374" s="178"/>
      <c r="TW374" s="178"/>
      <c r="TX374" s="178"/>
      <c r="TY374" s="178"/>
      <c r="TZ374" s="178"/>
      <c r="UA374" s="178"/>
      <c r="UB374" s="178"/>
      <c r="UC374" s="178"/>
      <c r="UD374" s="178"/>
      <c r="UE374" s="178"/>
      <c r="UF374" s="178"/>
      <c r="UG374" s="178"/>
      <c r="UH374" s="178"/>
      <c r="UI374" s="178"/>
      <c r="UJ374" s="178"/>
      <c r="UK374" s="178"/>
      <c r="UL374" s="178"/>
      <c r="UM374" s="178"/>
      <c r="UN374" s="178"/>
      <c r="UO374" s="178"/>
      <c r="UP374" s="178"/>
      <c r="UQ374" s="178"/>
      <c r="UR374" s="178"/>
      <c r="US374" s="178"/>
      <c r="UT374" s="178"/>
      <c r="UU374" s="178"/>
      <c r="UV374" s="178"/>
      <c r="UW374" s="178"/>
      <c r="UX374" s="178"/>
      <c r="UY374" s="178"/>
      <c r="UZ374" s="178"/>
      <c r="VA374" s="178"/>
      <c r="VB374" s="178"/>
      <c r="VC374" s="178"/>
      <c r="VD374" s="178"/>
      <c r="VE374" s="178"/>
      <c r="VF374" s="178"/>
      <c r="VG374" s="178"/>
      <c r="VH374" s="178"/>
      <c r="VI374" s="178"/>
      <c r="VJ374" s="178"/>
      <c r="VK374" s="178"/>
      <c r="VL374" s="178"/>
      <c r="VM374" s="178"/>
      <c r="VN374" s="178"/>
      <c r="VO374" s="178"/>
      <c r="VP374" s="178"/>
      <c r="VQ374" s="178"/>
      <c r="VR374" s="178"/>
      <c r="VS374" s="178"/>
      <c r="VT374" s="178"/>
      <c r="VU374" s="178"/>
      <c r="VV374" s="178"/>
      <c r="VW374" s="178"/>
      <c r="VX374" s="178"/>
      <c r="VY374" s="178"/>
      <c r="VZ374" s="178"/>
      <c r="WA374" s="178"/>
      <c r="WB374" s="178"/>
      <c r="WC374" s="178"/>
      <c r="WD374" s="178"/>
      <c r="WE374" s="178"/>
      <c r="WF374" s="178"/>
      <c r="WG374" s="178"/>
      <c r="WH374" s="178"/>
      <c r="WI374" s="178"/>
      <c r="WJ374" s="178"/>
      <c r="WK374" s="178"/>
      <c r="WL374" s="178"/>
      <c r="WM374" s="178"/>
      <c r="WN374" s="178"/>
      <c r="WO374" s="178"/>
      <c r="WP374" s="178"/>
      <c r="WQ374" s="178"/>
      <c r="WR374" s="178"/>
      <c r="WS374" s="178"/>
      <c r="WT374" s="178"/>
      <c r="WU374" s="178"/>
      <c r="WV374" s="178"/>
      <c r="WW374" s="178"/>
      <c r="WX374" s="178"/>
      <c r="WY374" s="178"/>
      <c r="WZ374" s="178"/>
      <c r="XA374" s="178"/>
      <c r="XB374" s="178"/>
      <c r="XC374" s="178"/>
      <c r="XD374" s="178"/>
      <c r="XE374" s="178"/>
      <c r="XF374" s="178"/>
      <c r="XG374" s="178"/>
      <c r="XH374" s="178"/>
      <c r="XI374" s="178"/>
      <c r="XJ374" s="178"/>
      <c r="XK374" s="178"/>
      <c r="XL374" s="178"/>
      <c r="XM374" s="178"/>
      <c r="XN374" s="178"/>
      <c r="XO374" s="178"/>
      <c r="XP374" s="178"/>
      <c r="XQ374" s="178"/>
      <c r="XR374" s="178"/>
      <c r="XS374" s="178"/>
      <c r="XT374" s="178"/>
      <c r="XU374" s="178"/>
      <c r="XV374" s="178"/>
      <c r="XW374" s="178"/>
      <c r="XX374" s="178"/>
      <c r="XY374" s="178"/>
      <c r="XZ374" s="178"/>
      <c r="YA374" s="178"/>
      <c r="YB374" s="178"/>
      <c r="YC374" s="178"/>
      <c r="YD374" s="178"/>
      <c r="YE374" s="178"/>
      <c r="YF374" s="178"/>
      <c r="YG374" s="178"/>
      <c r="YH374" s="178"/>
      <c r="YI374" s="178"/>
      <c r="YJ374" s="178"/>
      <c r="YK374" s="178"/>
      <c r="YL374" s="178"/>
      <c r="YM374" s="178"/>
      <c r="YN374" s="178"/>
      <c r="YO374" s="178"/>
      <c r="YP374" s="178"/>
      <c r="YQ374" s="178"/>
      <c r="YR374" s="178"/>
      <c r="YS374" s="178"/>
      <c r="YT374" s="178"/>
      <c r="YU374" s="178"/>
      <c r="YV374" s="178"/>
      <c r="YW374" s="178"/>
      <c r="YX374" s="178"/>
      <c r="YY374" s="178"/>
      <c r="YZ374" s="178"/>
      <c r="ZA374" s="178"/>
      <c r="ZB374" s="178"/>
      <c r="ZC374" s="178"/>
      <c r="ZD374" s="178"/>
      <c r="ZE374" s="178"/>
      <c r="ZF374" s="178"/>
      <c r="ZG374" s="178"/>
      <c r="ZH374" s="178"/>
    </row>
    <row r="375" s="153" customFormat="1" customHeight="1" spans="1:684">
      <c r="A375" s="290" t="s">
        <v>1093</v>
      </c>
      <c r="B375" s="296" t="s">
        <v>1094</v>
      </c>
      <c r="C375" s="1445" t="s">
        <v>1095</v>
      </c>
      <c r="D375" s="1361">
        <f t="shared" si="50"/>
        <v>0</v>
      </c>
      <c r="E375" s="1367">
        <v>0</v>
      </c>
      <c r="F375" s="1371">
        <f t="shared" si="51"/>
        <v>0</v>
      </c>
      <c r="G375" s="1427">
        <f t="shared" si="52"/>
        <v>0</v>
      </c>
      <c r="H375" s="35">
        <v>96</v>
      </c>
      <c r="I375" s="1425"/>
      <c r="J375" s="1393">
        <f t="shared" si="55"/>
        <v>0</v>
      </c>
      <c r="K375" s="1431">
        <f t="shared" si="54"/>
        <v>0</v>
      </c>
      <c r="L375" s="152"/>
      <c r="M375" s="152"/>
      <c r="N375" s="152"/>
      <c r="O375" s="152"/>
      <c r="P375" s="152"/>
      <c r="Q375" s="152"/>
      <c r="R375" s="152"/>
      <c r="S375" s="152"/>
      <c r="T375" s="152"/>
      <c r="U375" s="152"/>
      <c r="V375" s="1432"/>
      <c r="W375" s="1432"/>
      <c r="X375" s="1432"/>
      <c r="Y375" s="1432"/>
      <c r="Z375" s="1434"/>
      <c r="AA375" s="1432"/>
      <c r="AB375" s="1432"/>
      <c r="AC375" s="1432"/>
      <c r="AD375" s="1432"/>
      <c r="AE375" s="1432"/>
      <c r="AF375" s="1432"/>
      <c r="AG375" s="1338">
        <v>96</v>
      </c>
      <c r="AH375" s="178"/>
      <c r="AI375" s="1339"/>
      <c r="AJ375" s="1339"/>
      <c r="AK375" s="178"/>
      <c r="AL375" s="1339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8"/>
      <c r="CD375" s="178"/>
      <c r="CE375" s="178"/>
      <c r="CF375" s="178"/>
      <c r="CG375" s="178"/>
      <c r="CH375" s="178"/>
      <c r="CI375" s="178"/>
      <c r="CJ375" s="178"/>
      <c r="CK375" s="178"/>
      <c r="CL375" s="178"/>
      <c r="CM375" s="178"/>
      <c r="CN375" s="178"/>
      <c r="CO375" s="178"/>
      <c r="CP375" s="178"/>
      <c r="CQ375" s="178"/>
      <c r="CR375" s="1340"/>
      <c r="CS375" s="178"/>
      <c r="CT375" s="178"/>
      <c r="CU375" s="178"/>
      <c r="CV375" s="178"/>
      <c r="CW375" s="178"/>
      <c r="CX375" s="178"/>
      <c r="CY375" s="178"/>
      <c r="CZ375" s="178"/>
      <c r="DA375" s="178"/>
      <c r="DB375" s="178"/>
      <c r="DC375" s="178"/>
      <c r="DD375" s="178"/>
      <c r="DE375" s="178"/>
      <c r="DF375" s="178"/>
      <c r="DG375" s="178"/>
      <c r="DH375" s="178"/>
      <c r="DI375" s="178"/>
      <c r="DJ375" s="178"/>
      <c r="DK375" s="178"/>
      <c r="DL375" s="178"/>
      <c r="DM375" s="178"/>
      <c r="DN375" s="178"/>
      <c r="DO375" s="178"/>
      <c r="DP375" s="178"/>
      <c r="DQ375" s="178"/>
      <c r="DR375" s="178"/>
      <c r="DS375" s="178"/>
      <c r="DT375" s="178"/>
      <c r="DU375" s="178"/>
      <c r="DV375" s="178"/>
      <c r="DW375" s="178"/>
      <c r="DX375" s="178"/>
      <c r="DY375" s="178"/>
      <c r="DZ375" s="178"/>
      <c r="EA375" s="178"/>
      <c r="EB375" s="47"/>
      <c r="EC375" s="178"/>
      <c r="ED375" s="178"/>
      <c r="EE375" s="178"/>
      <c r="EF375" s="178"/>
      <c r="EG375" s="178"/>
      <c r="EH375" s="178"/>
      <c r="EI375" s="178"/>
      <c r="EJ375" s="178"/>
      <c r="EK375" s="178"/>
      <c r="EL375" s="178"/>
      <c r="EM375" s="178"/>
      <c r="EN375" s="178"/>
      <c r="EO375" s="178"/>
      <c r="EP375" s="178"/>
      <c r="EQ375" s="178"/>
      <c r="ER375" s="178"/>
      <c r="ES375" s="178"/>
      <c r="ET375" s="178"/>
      <c r="EU375" s="178"/>
      <c r="EV375" s="178"/>
      <c r="EW375" s="178"/>
      <c r="EX375" s="178"/>
      <c r="EY375" s="178"/>
      <c r="EZ375" s="178"/>
      <c r="FA375" s="178"/>
      <c r="FB375" s="178"/>
      <c r="FC375" s="178"/>
      <c r="FD375" s="178"/>
      <c r="FE375" s="178"/>
      <c r="FF375" s="178"/>
      <c r="FG375" s="178"/>
      <c r="FH375" s="178"/>
      <c r="FI375" s="178"/>
      <c r="FJ375" s="178"/>
      <c r="FK375" s="178"/>
      <c r="FL375" s="178"/>
      <c r="FM375" s="178"/>
      <c r="FN375" s="178"/>
      <c r="FO375" s="178"/>
      <c r="FP375" s="178"/>
      <c r="FQ375" s="178"/>
      <c r="FR375" s="178"/>
      <c r="FS375" s="178"/>
      <c r="FT375" s="178"/>
      <c r="FU375" s="178"/>
      <c r="FV375" s="178"/>
      <c r="FW375" s="178"/>
      <c r="FX375" s="178"/>
      <c r="FY375" s="178"/>
      <c r="FZ375" s="178"/>
      <c r="GA375" s="178"/>
      <c r="GB375" s="178"/>
      <c r="GC375" s="178"/>
      <c r="GD375" s="178"/>
      <c r="GE375" s="178"/>
      <c r="GF375" s="178"/>
      <c r="GG375" s="178"/>
      <c r="GH375" s="178"/>
      <c r="GI375" s="178"/>
      <c r="GJ375" s="178"/>
      <c r="GK375" s="178"/>
      <c r="GL375" s="178"/>
      <c r="GM375" s="178"/>
      <c r="GN375" s="178"/>
      <c r="GO375" s="178"/>
      <c r="GP375" s="178"/>
      <c r="GQ375" s="178"/>
      <c r="GR375" s="178"/>
      <c r="GS375" s="178"/>
      <c r="GT375" s="178"/>
      <c r="GU375" s="178"/>
      <c r="GV375" s="178"/>
      <c r="GW375" s="178"/>
      <c r="GX375" s="178"/>
      <c r="GY375" s="178"/>
      <c r="GZ375" s="178"/>
      <c r="HA375" s="178"/>
      <c r="HB375" s="178"/>
      <c r="HC375" s="178"/>
      <c r="HD375" s="178"/>
      <c r="HE375" s="178"/>
      <c r="HF375" s="178"/>
      <c r="HG375" s="178"/>
      <c r="HH375" s="178"/>
      <c r="HI375" s="178"/>
      <c r="HJ375" s="178"/>
      <c r="HK375" s="178"/>
      <c r="HL375" s="178"/>
      <c r="HM375" s="178"/>
      <c r="HN375" s="178"/>
      <c r="HO375" s="178"/>
      <c r="HP375" s="178"/>
      <c r="HQ375" s="178"/>
      <c r="HR375" s="178"/>
      <c r="HS375" s="178"/>
      <c r="HT375" s="178"/>
      <c r="HU375" s="178"/>
      <c r="HV375" s="178"/>
      <c r="HW375" s="178"/>
      <c r="HX375" s="178"/>
      <c r="HY375" s="178"/>
      <c r="HZ375" s="178"/>
      <c r="IA375" s="178"/>
      <c r="IB375" s="178"/>
      <c r="IC375" s="178"/>
      <c r="ID375" s="178"/>
      <c r="IE375" s="178"/>
      <c r="IF375" s="178"/>
      <c r="IG375" s="178"/>
      <c r="IH375" s="178"/>
      <c r="II375" s="178"/>
      <c r="IJ375" s="178"/>
      <c r="IK375" s="178"/>
      <c r="IL375" s="178"/>
      <c r="IM375" s="178"/>
      <c r="IN375" s="178"/>
      <c r="IO375" s="178"/>
      <c r="IP375" s="178"/>
      <c r="IQ375" s="178"/>
      <c r="IR375" s="178"/>
      <c r="IS375" s="178"/>
      <c r="IT375" s="178"/>
      <c r="IU375" s="178"/>
      <c r="IV375" s="178"/>
      <c r="IW375" s="178"/>
      <c r="IX375" s="178"/>
      <c r="IY375" s="178"/>
      <c r="IZ375" s="178"/>
      <c r="JA375" s="178"/>
      <c r="JB375" s="178"/>
      <c r="JC375" s="178"/>
      <c r="JD375" s="178"/>
      <c r="JE375" s="178"/>
      <c r="JF375" s="178"/>
      <c r="JG375" s="178"/>
      <c r="JH375" s="178"/>
      <c r="JI375" s="178"/>
      <c r="JJ375" s="178"/>
      <c r="JK375" s="178"/>
      <c r="JL375" s="178"/>
      <c r="JM375" s="178"/>
      <c r="JN375" s="178"/>
      <c r="JO375" s="178"/>
      <c r="JP375" s="178"/>
      <c r="JQ375" s="178"/>
      <c r="JR375" s="178"/>
      <c r="JS375" s="178"/>
      <c r="JT375" s="178"/>
      <c r="JU375" s="178"/>
      <c r="JV375" s="178"/>
      <c r="JW375" s="178"/>
      <c r="JX375" s="178"/>
      <c r="JY375" s="178"/>
      <c r="JZ375" s="178"/>
      <c r="KA375" s="178"/>
      <c r="KB375" s="178"/>
      <c r="KC375" s="178"/>
      <c r="KD375" s="178"/>
      <c r="KE375" s="178"/>
      <c r="KF375" s="178"/>
      <c r="KG375" s="178"/>
      <c r="KH375" s="178"/>
      <c r="KI375" s="178"/>
      <c r="KJ375" s="178"/>
      <c r="KK375" s="178"/>
      <c r="KL375" s="178"/>
      <c r="KM375" s="178"/>
      <c r="KN375" s="178"/>
      <c r="KO375" s="178"/>
      <c r="KP375" s="178"/>
      <c r="KQ375" s="178"/>
      <c r="KR375" s="178"/>
      <c r="KS375" s="178"/>
      <c r="KT375" s="178"/>
      <c r="KU375" s="178"/>
      <c r="KV375" s="178"/>
      <c r="KW375" s="178"/>
      <c r="KX375" s="178"/>
      <c r="KY375" s="178"/>
      <c r="KZ375" s="178"/>
      <c r="LA375" s="178"/>
      <c r="LB375" s="178"/>
      <c r="LC375" s="178"/>
      <c r="LD375" s="178"/>
      <c r="LE375" s="178"/>
      <c r="LF375" s="178"/>
      <c r="LG375" s="178"/>
      <c r="LH375" s="178"/>
      <c r="LI375" s="178"/>
      <c r="LJ375" s="178"/>
      <c r="LK375" s="178"/>
      <c r="LL375" s="178"/>
      <c r="LM375" s="178"/>
      <c r="LN375" s="178"/>
      <c r="LO375" s="178"/>
      <c r="LP375" s="178"/>
      <c r="LQ375" s="178"/>
      <c r="LR375" s="178"/>
      <c r="LS375" s="178"/>
      <c r="LT375" s="178"/>
      <c r="LU375" s="178"/>
      <c r="LV375" s="178"/>
      <c r="LW375" s="178"/>
      <c r="LX375" s="178"/>
      <c r="LY375" s="178"/>
      <c r="LZ375" s="178"/>
      <c r="MA375" s="178"/>
      <c r="MB375" s="178"/>
      <c r="MC375" s="178"/>
      <c r="MD375" s="178"/>
      <c r="ME375" s="178"/>
      <c r="MF375" s="178"/>
      <c r="MG375" s="178"/>
      <c r="MH375" s="178"/>
      <c r="MI375" s="178"/>
      <c r="MJ375" s="178"/>
      <c r="MK375" s="178"/>
      <c r="ML375" s="178"/>
      <c r="MM375" s="178"/>
      <c r="MN375" s="178"/>
      <c r="MO375" s="178"/>
      <c r="MP375" s="178"/>
      <c r="MQ375" s="178"/>
      <c r="MR375" s="178"/>
      <c r="MS375" s="178"/>
      <c r="MT375" s="178"/>
      <c r="MU375" s="178"/>
      <c r="MV375" s="178"/>
      <c r="MW375" s="178"/>
      <c r="MX375" s="178"/>
      <c r="MY375" s="178"/>
      <c r="MZ375" s="178"/>
      <c r="NA375" s="178"/>
      <c r="NB375" s="178"/>
      <c r="NC375" s="178"/>
      <c r="ND375" s="178"/>
      <c r="NE375" s="178"/>
      <c r="NF375" s="178"/>
      <c r="NG375" s="178"/>
      <c r="NH375" s="178"/>
      <c r="NI375" s="178"/>
      <c r="NJ375" s="178"/>
      <c r="NK375" s="178"/>
      <c r="NL375" s="178"/>
      <c r="NM375" s="178"/>
      <c r="NN375" s="178"/>
      <c r="NO375" s="178"/>
      <c r="NP375" s="178"/>
      <c r="NQ375" s="178"/>
      <c r="NR375" s="178"/>
      <c r="NS375" s="178"/>
      <c r="NT375" s="178"/>
      <c r="NU375" s="178"/>
      <c r="NV375" s="178"/>
      <c r="NW375" s="178"/>
      <c r="NX375" s="178"/>
      <c r="NY375" s="178"/>
      <c r="NZ375" s="178"/>
      <c r="OA375" s="178"/>
      <c r="OB375" s="178"/>
      <c r="OC375" s="178"/>
      <c r="OD375" s="178"/>
      <c r="OE375" s="178"/>
      <c r="OF375" s="178"/>
      <c r="OG375" s="178"/>
      <c r="OH375" s="178"/>
      <c r="OI375" s="178"/>
      <c r="OJ375" s="178"/>
      <c r="OK375" s="178"/>
      <c r="OL375" s="178"/>
      <c r="OM375" s="178"/>
      <c r="ON375" s="178"/>
      <c r="OO375" s="178"/>
      <c r="OP375" s="178"/>
      <c r="OQ375" s="178"/>
      <c r="OR375" s="178"/>
      <c r="OS375" s="178"/>
      <c r="OT375" s="178"/>
      <c r="OU375" s="178"/>
      <c r="OV375" s="178"/>
      <c r="OW375" s="178"/>
      <c r="OX375" s="178"/>
      <c r="OY375" s="178"/>
      <c r="OZ375" s="178"/>
      <c r="PA375" s="178"/>
      <c r="PB375" s="178"/>
      <c r="PC375" s="178"/>
      <c r="PD375" s="178"/>
      <c r="PE375" s="178"/>
      <c r="PF375" s="178"/>
      <c r="PG375" s="178"/>
      <c r="PH375" s="178"/>
      <c r="PI375" s="178"/>
      <c r="PJ375" s="178"/>
      <c r="PK375" s="178"/>
      <c r="PL375" s="178"/>
      <c r="PM375" s="178"/>
      <c r="PN375" s="178"/>
      <c r="PO375" s="178"/>
      <c r="PP375" s="178"/>
      <c r="PQ375" s="178"/>
      <c r="PR375" s="178"/>
      <c r="PS375" s="178"/>
      <c r="PT375" s="178"/>
      <c r="PU375" s="178"/>
      <c r="PV375" s="178"/>
      <c r="PW375" s="178"/>
      <c r="PX375" s="178"/>
      <c r="PY375" s="178"/>
      <c r="PZ375" s="178"/>
      <c r="QA375" s="178"/>
      <c r="QB375" s="178"/>
      <c r="QC375" s="178"/>
      <c r="QD375" s="178"/>
      <c r="QE375" s="178"/>
      <c r="QF375" s="178"/>
      <c r="QG375" s="178"/>
      <c r="QH375" s="178"/>
      <c r="QI375" s="178"/>
      <c r="QJ375" s="178"/>
      <c r="QK375" s="178"/>
      <c r="QL375" s="178"/>
      <c r="QM375" s="178"/>
      <c r="QN375" s="178"/>
      <c r="QO375" s="178"/>
      <c r="QP375" s="178"/>
      <c r="QQ375" s="178"/>
      <c r="QR375" s="178"/>
      <c r="QS375" s="178"/>
      <c r="QT375" s="178"/>
      <c r="QU375" s="178"/>
      <c r="QV375" s="178"/>
      <c r="QW375" s="178"/>
      <c r="QX375" s="178"/>
      <c r="QY375" s="178"/>
      <c r="QZ375" s="178"/>
      <c r="RA375" s="178"/>
      <c r="RB375" s="178"/>
      <c r="RC375" s="178"/>
      <c r="RD375" s="178"/>
      <c r="RE375" s="178"/>
      <c r="RF375" s="178"/>
      <c r="RG375" s="178"/>
      <c r="RH375" s="178"/>
      <c r="RI375" s="178"/>
      <c r="RJ375" s="178"/>
      <c r="RK375" s="178"/>
      <c r="RL375" s="178"/>
      <c r="RM375" s="178"/>
      <c r="RN375" s="178"/>
      <c r="RO375" s="178"/>
      <c r="RP375" s="178"/>
      <c r="RQ375" s="178"/>
      <c r="RR375" s="178"/>
      <c r="RS375" s="178"/>
      <c r="RT375" s="178"/>
      <c r="RU375" s="178"/>
      <c r="RV375" s="178"/>
      <c r="RW375" s="178"/>
      <c r="RX375" s="178"/>
      <c r="RY375" s="178"/>
      <c r="RZ375" s="178"/>
      <c r="SA375" s="178"/>
      <c r="SB375" s="178"/>
      <c r="SC375" s="178"/>
      <c r="SD375" s="178"/>
      <c r="SE375" s="178"/>
      <c r="SF375" s="178"/>
      <c r="SG375" s="178"/>
      <c r="SH375" s="178"/>
      <c r="SI375" s="178"/>
      <c r="SJ375" s="178"/>
      <c r="SK375" s="178"/>
      <c r="SL375" s="178"/>
      <c r="SM375" s="178"/>
      <c r="SN375" s="178"/>
      <c r="SO375" s="178"/>
      <c r="SP375" s="178"/>
      <c r="SQ375" s="178"/>
      <c r="SR375" s="178"/>
      <c r="SS375" s="178"/>
      <c r="ST375" s="178"/>
      <c r="SU375" s="178"/>
      <c r="SV375" s="178"/>
      <c r="SW375" s="178"/>
      <c r="SX375" s="178"/>
      <c r="SY375" s="178"/>
      <c r="SZ375" s="178"/>
      <c r="TA375" s="178"/>
      <c r="TB375" s="178"/>
      <c r="TC375" s="178"/>
      <c r="TD375" s="178"/>
      <c r="TE375" s="178"/>
      <c r="TF375" s="178"/>
      <c r="TG375" s="178"/>
      <c r="TH375" s="178"/>
      <c r="TI375" s="178"/>
      <c r="TJ375" s="178"/>
      <c r="TK375" s="178"/>
      <c r="TL375" s="178"/>
      <c r="TM375" s="178"/>
      <c r="TN375" s="178"/>
      <c r="TO375" s="178"/>
      <c r="TP375" s="178"/>
      <c r="TQ375" s="178"/>
      <c r="TR375" s="178"/>
      <c r="TS375" s="178"/>
      <c r="TT375" s="178"/>
      <c r="TU375" s="178"/>
      <c r="TV375" s="178"/>
      <c r="TW375" s="178"/>
      <c r="TX375" s="178"/>
      <c r="TY375" s="178"/>
      <c r="TZ375" s="178"/>
      <c r="UA375" s="178"/>
      <c r="UB375" s="178"/>
      <c r="UC375" s="178"/>
      <c r="UD375" s="178"/>
      <c r="UE375" s="178"/>
      <c r="UF375" s="178"/>
      <c r="UG375" s="178"/>
      <c r="UH375" s="178"/>
      <c r="UI375" s="178"/>
      <c r="UJ375" s="178"/>
      <c r="UK375" s="178"/>
      <c r="UL375" s="178"/>
      <c r="UM375" s="178"/>
      <c r="UN375" s="178"/>
      <c r="UO375" s="178"/>
      <c r="UP375" s="178"/>
      <c r="UQ375" s="178"/>
      <c r="UR375" s="178"/>
      <c r="US375" s="178"/>
      <c r="UT375" s="178"/>
      <c r="UU375" s="178"/>
      <c r="UV375" s="178"/>
      <c r="UW375" s="178"/>
      <c r="UX375" s="178"/>
      <c r="UY375" s="178"/>
      <c r="UZ375" s="178"/>
      <c r="VA375" s="178"/>
      <c r="VB375" s="178"/>
      <c r="VC375" s="178"/>
      <c r="VD375" s="178"/>
      <c r="VE375" s="178"/>
      <c r="VF375" s="178"/>
      <c r="VG375" s="178"/>
      <c r="VH375" s="178"/>
      <c r="VI375" s="178"/>
      <c r="VJ375" s="178"/>
      <c r="VK375" s="178"/>
      <c r="VL375" s="178"/>
      <c r="VM375" s="178"/>
      <c r="VN375" s="178"/>
      <c r="VO375" s="178"/>
      <c r="VP375" s="178"/>
      <c r="VQ375" s="178"/>
      <c r="VR375" s="178"/>
      <c r="VS375" s="178"/>
      <c r="VT375" s="178"/>
      <c r="VU375" s="178"/>
      <c r="VV375" s="178"/>
      <c r="VW375" s="178"/>
      <c r="VX375" s="178"/>
      <c r="VY375" s="178"/>
      <c r="VZ375" s="178"/>
      <c r="WA375" s="178"/>
      <c r="WB375" s="178"/>
      <c r="WC375" s="178"/>
      <c r="WD375" s="178"/>
      <c r="WE375" s="178"/>
      <c r="WF375" s="178"/>
      <c r="WG375" s="178"/>
      <c r="WH375" s="178"/>
      <c r="WI375" s="178"/>
      <c r="WJ375" s="178"/>
      <c r="WK375" s="178"/>
      <c r="WL375" s="178"/>
      <c r="WM375" s="178"/>
      <c r="WN375" s="178"/>
      <c r="WO375" s="178"/>
      <c r="WP375" s="178"/>
      <c r="WQ375" s="178"/>
      <c r="WR375" s="178"/>
      <c r="WS375" s="178"/>
      <c r="WT375" s="178"/>
      <c r="WU375" s="178"/>
      <c r="WV375" s="178"/>
      <c r="WW375" s="178"/>
      <c r="WX375" s="178"/>
      <c r="WY375" s="178"/>
      <c r="WZ375" s="178"/>
      <c r="XA375" s="178"/>
      <c r="XB375" s="178"/>
      <c r="XC375" s="178"/>
      <c r="XD375" s="178"/>
      <c r="XE375" s="178"/>
      <c r="XF375" s="178"/>
      <c r="XG375" s="178"/>
      <c r="XH375" s="178"/>
      <c r="XI375" s="178"/>
      <c r="XJ375" s="178"/>
      <c r="XK375" s="178"/>
      <c r="XL375" s="178"/>
      <c r="XM375" s="178"/>
      <c r="XN375" s="178"/>
      <c r="XO375" s="178"/>
      <c r="XP375" s="178"/>
      <c r="XQ375" s="178"/>
      <c r="XR375" s="178"/>
      <c r="XS375" s="178"/>
      <c r="XT375" s="178"/>
      <c r="XU375" s="178"/>
      <c r="XV375" s="178"/>
      <c r="XW375" s="178"/>
      <c r="XX375" s="178"/>
      <c r="XY375" s="178"/>
      <c r="XZ375" s="178"/>
      <c r="YA375" s="178"/>
      <c r="YB375" s="178"/>
      <c r="YC375" s="178"/>
      <c r="YD375" s="178"/>
      <c r="YE375" s="178"/>
      <c r="YF375" s="178"/>
      <c r="YG375" s="178"/>
      <c r="YH375" s="178"/>
      <c r="YI375" s="178"/>
      <c r="YJ375" s="178"/>
      <c r="YK375" s="178"/>
      <c r="YL375" s="178"/>
      <c r="YM375" s="178"/>
      <c r="YN375" s="178"/>
      <c r="YO375" s="178"/>
      <c r="YP375" s="178"/>
      <c r="YQ375" s="178"/>
      <c r="YR375" s="178"/>
      <c r="YS375" s="178"/>
      <c r="YT375" s="178"/>
      <c r="YU375" s="178"/>
      <c r="YV375" s="178"/>
      <c r="YW375" s="178"/>
      <c r="YX375" s="178"/>
      <c r="YY375" s="178"/>
      <c r="YZ375" s="178"/>
      <c r="ZA375" s="178"/>
      <c r="ZB375" s="178"/>
      <c r="ZC375" s="178"/>
      <c r="ZD375" s="178"/>
      <c r="ZE375" s="178"/>
      <c r="ZF375" s="178"/>
      <c r="ZG375" s="178"/>
      <c r="ZH375" s="178"/>
    </row>
    <row r="376" s="153" customFormat="1" customHeight="1" spans="1:684">
      <c r="A376" s="290" t="s">
        <v>1096</v>
      </c>
      <c r="B376" s="296" t="s">
        <v>1097</v>
      </c>
      <c r="C376" s="1445"/>
      <c r="D376" s="1361">
        <f t="shared" si="50"/>
        <v>0</v>
      </c>
      <c r="E376" s="1367">
        <v>360</v>
      </c>
      <c r="F376" s="1371">
        <f t="shared" si="51"/>
        <v>360</v>
      </c>
      <c r="G376" s="1427">
        <f t="shared" si="52"/>
        <v>360</v>
      </c>
      <c r="H376" s="35">
        <v>360</v>
      </c>
      <c r="I376" s="1425"/>
      <c r="J376" s="1393">
        <f t="shared" si="55"/>
        <v>0</v>
      </c>
      <c r="K376" s="1431">
        <f t="shared" si="54"/>
        <v>0</v>
      </c>
      <c r="L376" s="152"/>
      <c r="M376" s="152"/>
      <c r="N376" s="152"/>
      <c r="O376" s="152"/>
      <c r="P376" s="152"/>
      <c r="Q376" s="152"/>
      <c r="R376" s="152"/>
      <c r="S376" s="152"/>
      <c r="T376" s="152"/>
      <c r="U376" s="152"/>
      <c r="V376" s="1432"/>
      <c r="W376" s="1432"/>
      <c r="X376" s="1432"/>
      <c r="Y376" s="1432"/>
      <c r="Z376" s="1434"/>
      <c r="AA376" s="1432"/>
      <c r="AB376" s="1432"/>
      <c r="AC376" s="1432"/>
      <c r="AD376" s="1432"/>
      <c r="AE376" s="1432"/>
      <c r="AF376" s="1432"/>
      <c r="AG376" s="1338"/>
      <c r="AH376" s="178"/>
      <c r="AI376" s="1339"/>
      <c r="AJ376" s="1339"/>
      <c r="AK376" s="178"/>
      <c r="AL376" s="1339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  <c r="CH376" s="178"/>
      <c r="CI376" s="178"/>
      <c r="CJ376" s="178"/>
      <c r="CK376" s="178"/>
      <c r="CL376" s="178"/>
      <c r="CM376" s="178"/>
      <c r="CN376" s="178"/>
      <c r="CO376" s="178"/>
      <c r="CP376" s="178"/>
      <c r="CQ376" s="178"/>
      <c r="CR376" s="1340"/>
      <c r="CS376" s="178"/>
      <c r="CT376" s="178"/>
      <c r="CU376" s="178"/>
      <c r="CV376" s="178"/>
      <c r="CW376" s="178"/>
      <c r="CX376" s="178"/>
      <c r="CY376" s="178"/>
      <c r="CZ376" s="178"/>
      <c r="DA376" s="178"/>
      <c r="DB376" s="178"/>
      <c r="DC376" s="178"/>
      <c r="DD376" s="178"/>
      <c r="DE376" s="178"/>
      <c r="DF376" s="178"/>
      <c r="DG376" s="178"/>
      <c r="DH376" s="178"/>
      <c r="DI376" s="178"/>
      <c r="DJ376" s="178"/>
      <c r="DK376" s="178"/>
      <c r="DL376" s="178"/>
      <c r="DM376" s="178"/>
      <c r="DN376" s="178"/>
      <c r="DO376" s="178"/>
      <c r="DP376" s="178"/>
      <c r="DQ376" s="178"/>
      <c r="DR376" s="178"/>
      <c r="DS376" s="178"/>
      <c r="DT376" s="178"/>
      <c r="DU376" s="178"/>
      <c r="DV376" s="178"/>
      <c r="DW376" s="178"/>
      <c r="DX376" s="178"/>
      <c r="DY376" s="178"/>
      <c r="DZ376" s="178"/>
      <c r="EA376" s="178"/>
      <c r="EB376" s="47"/>
      <c r="EC376" s="178"/>
      <c r="ED376" s="178"/>
      <c r="EE376" s="178"/>
      <c r="EF376" s="178"/>
      <c r="EG376" s="178"/>
      <c r="EH376" s="178"/>
      <c r="EI376" s="178"/>
      <c r="EJ376" s="178"/>
      <c r="EK376" s="178"/>
      <c r="EL376" s="178"/>
      <c r="EM376" s="178"/>
      <c r="EN376" s="178"/>
      <c r="EO376" s="178"/>
      <c r="EP376" s="178"/>
      <c r="EQ376" s="178"/>
      <c r="ER376" s="178"/>
      <c r="ES376" s="178"/>
      <c r="ET376" s="178"/>
      <c r="EU376" s="178"/>
      <c r="EV376" s="178"/>
      <c r="EW376" s="178"/>
      <c r="EX376" s="178"/>
      <c r="EY376" s="178"/>
      <c r="EZ376" s="178"/>
      <c r="FA376" s="178"/>
      <c r="FB376" s="178"/>
      <c r="FC376" s="178"/>
      <c r="FD376" s="178"/>
      <c r="FE376" s="178"/>
      <c r="FF376" s="178"/>
      <c r="FG376" s="178"/>
      <c r="FH376" s="178"/>
      <c r="FI376" s="178"/>
      <c r="FJ376" s="178"/>
      <c r="FK376" s="178"/>
      <c r="FL376" s="178"/>
      <c r="FM376" s="178"/>
      <c r="FN376" s="178"/>
      <c r="FO376" s="178"/>
      <c r="FP376" s="178"/>
      <c r="FQ376" s="178"/>
      <c r="FR376" s="178"/>
      <c r="FS376" s="178"/>
      <c r="FT376" s="178"/>
      <c r="FU376" s="178"/>
      <c r="FV376" s="178"/>
      <c r="FW376" s="178"/>
      <c r="FX376" s="178"/>
      <c r="FY376" s="178"/>
      <c r="FZ376" s="178"/>
      <c r="GA376" s="178"/>
      <c r="GB376" s="178"/>
      <c r="GC376" s="178"/>
      <c r="GD376" s="178"/>
      <c r="GE376" s="178"/>
      <c r="GF376" s="178"/>
      <c r="GG376" s="178"/>
      <c r="GH376" s="178"/>
      <c r="GI376" s="178"/>
      <c r="GJ376" s="178"/>
      <c r="GK376" s="178"/>
      <c r="GL376" s="178"/>
      <c r="GM376" s="178"/>
      <c r="GN376" s="178"/>
      <c r="GO376" s="178"/>
      <c r="GP376" s="178"/>
      <c r="GQ376" s="178"/>
      <c r="GR376" s="178"/>
      <c r="GS376" s="178"/>
      <c r="GT376" s="178"/>
      <c r="GU376" s="178"/>
      <c r="GV376" s="178"/>
      <c r="GW376" s="178"/>
      <c r="GX376" s="178"/>
      <c r="GY376" s="178"/>
      <c r="GZ376" s="178"/>
      <c r="HA376" s="178"/>
      <c r="HB376" s="178"/>
      <c r="HC376" s="178"/>
      <c r="HD376" s="178"/>
      <c r="HE376" s="178"/>
      <c r="HF376" s="178"/>
      <c r="HG376" s="178"/>
      <c r="HH376" s="178"/>
      <c r="HI376" s="178"/>
      <c r="HJ376" s="178"/>
      <c r="HK376" s="178"/>
      <c r="HL376" s="178"/>
      <c r="HM376" s="178"/>
      <c r="HN376" s="178"/>
      <c r="HO376" s="178"/>
      <c r="HP376" s="178"/>
      <c r="HQ376" s="178"/>
      <c r="HR376" s="178"/>
      <c r="HS376" s="178"/>
      <c r="HT376" s="178"/>
      <c r="HU376" s="178"/>
      <c r="HV376" s="178"/>
      <c r="HW376" s="178"/>
      <c r="HX376" s="178"/>
      <c r="HY376" s="178"/>
      <c r="HZ376" s="178"/>
      <c r="IA376" s="178"/>
      <c r="IB376" s="178"/>
      <c r="IC376" s="178"/>
      <c r="ID376" s="178"/>
      <c r="IE376" s="178"/>
      <c r="IF376" s="178"/>
      <c r="IG376" s="178"/>
      <c r="IH376" s="178"/>
      <c r="II376" s="178"/>
      <c r="IJ376" s="178"/>
      <c r="IK376" s="178"/>
      <c r="IL376" s="178"/>
      <c r="IM376" s="178"/>
      <c r="IN376" s="178"/>
      <c r="IO376" s="178"/>
      <c r="IP376" s="178"/>
      <c r="IQ376" s="178"/>
      <c r="IR376" s="178"/>
      <c r="IS376" s="178"/>
      <c r="IT376" s="178"/>
      <c r="IU376" s="178"/>
      <c r="IV376" s="178"/>
      <c r="IW376" s="178"/>
      <c r="IX376" s="178"/>
      <c r="IY376" s="178"/>
      <c r="IZ376" s="178"/>
      <c r="JA376" s="178"/>
      <c r="JB376" s="178"/>
      <c r="JC376" s="178"/>
      <c r="JD376" s="178"/>
      <c r="JE376" s="178"/>
      <c r="JF376" s="178"/>
      <c r="JG376" s="178"/>
      <c r="JH376" s="178"/>
      <c r="JI376" s="178"/>
      <c r="JJ376" s="178"/>
      <c r="JK376" s="178"/>
      <c r="JL376" s="178"/>
      <c r="JM376" s="178"/>
      <c r="JN376" s="178"/>
      <c r="JO376" s="178"/>
      <c r="JP376" s="178"/>
      <c r="JQ376" s="178"/>
      <c r="JR376" s="178"/>
      <c r="JS376" s="178"/>
      <c r="JT376" s="178"/>
      <c r="JU376" s="178"/>
      <c r="JV376" s="178"/>
      <c r="JW376" s="178"/>
      <c r="JX376" s="178"/>
      <c r="JY376" s="178"/>
      <c r="JZ376" s="178"/>
      <c r="KA376" s="178"/>
      <c r="KB376" s="178"/>
      <c r="KC376" s="178"/>
      <c r="KD376" s="178"/>
      <c r="KE376" s="178"/>
      <c r="KF376" s="178"/>
      <c r="KG376" s="178"/>
      <c r="KH376" s="178"/>
      <c r="KI376" s="178"/>
      <c r="KJ376" s="178"/>
      <c r="KK376" s="178"/>
      <c r="KL376" s="178"/>
      <c r="KM376" s="178"/>
      <c r="KN376" s="178"/>
      <c r="KO376" s="178"/>
      <c r="KP376" s="178"/>
      <c r="KQ376" s="178"/>
      <c r="KR376" s="178"/>
      <c r="KS376" s="178"/>
      <c r="KT376" s="178"/>
      <c r="KU376" s="178"/>
      <c r="KV376" s="178"/>
      <c r="KW376" s="178"/>
      <c r="KX376" s="178"/>
      <c r="KY376" s="178"/>
      <c r="KZ376" s="178"/>
      <c r="LA376" s="178"/>
      <c r="LB376" s="178"/>
      <c r="LC376" s="178"/>
      <c r="LD376" s="178"/>
      <c r="LE376" s="178"/>
      <c r="LF376" s="178"/>
      <c r="LG376" s="178"/>
      <c r="LH376" s="178"/>
      <c r="LI376" s="178"/>
      <c r="LJ376" s="178"/>
      <c r="LK376" s="178"/>
      <c r="LL376" s="178"/>
      <c r="LM376" s="178"/>
      <c r="LN376" s="178"/>
      <c r="LO376" s="178"/>
      <c r="LP376" s="178"/>
      <c r="LQ376" s="178"/>
      <c r="LR376" s="178"/>
      <c r="LS376" s="178"/>
      <c r="LT376" s="178"/>
      <c r="LU376" s="178"/>
      <c r="LV376" s="178"/>
      <c r="LW376" s="178"/>
      <c r="LX376" s="178"/>
      <c r="LY376" s="178"/>
      <c r="LZ376" s="178"/>
      <c r="MA376" s="178"/>
      <c r="MB376" s="178"/>
      <c r="MC376" s="178"/>
      <c r="MD376" s="178"/>
      <c r="ME376" s="178"/>
      <c r="MF376" s="178"/>
      <c r="MG376" s="178"/>
      <c r="MH376" s="178"/>
      <c r="MI376" s="178"/>
      <c r="MJ376" s="178"/>
      <c r="MK376" s="178"/>
      <c r="ML376" s="178"/>
      <c r="MM376" s="178"/>
      <c r="MN376" s="178"/>
      <c r="MO376" s="178"/>
      <c r="MP376" s="178"/>
      <c r="MQ376" s="178"/>
      <c r="MR376" s="178"/>
      <c r="MS376" s="178"/>
      <c r="MT376" s="178"/>
      <c r="MU376" s="178"/>
      <c r="MV376" s="178"/>
      <c r="MW376" s="178"/>
      <c r="MX376" s="178"/>
      <c r="MY376" s="178"/>
      <c r="MZ376" s="178"/>
      <c r="NA376" s="178"/>
      <c r="NB376" s="178"/>
      <c r="NC376" s="178"/>
      <c r="ND376" s="178"/>
      <c r="NE376" s="178"/>
      <c r="NF376" s="178"/>
      <c r="NG376" s="178"/>
      <c r="NH376" s="178"/>
      <c r="NI376" s="178"/>
      <c r="NJ376" s="178"/>
      <c r="NK376" s="178"/>
      <c r="NL376" s="178"/>
      <c r="NM376" s="178"/>
      <c r="NN376" s="178"/>
      <c r="NO376" s="178"/>
      <c r="NP376" s="178"/>
      <c r="NQ376" s="178"/>
      <c r="NR376" s="178"/>
      <c r="NS376" s="178"/>
      <c r="NT376" s="178"/>
      <c r="NU376" s="178"/>
      <c r="NV376" s="178"/>
      <c r="NW376" s="178"/>
      <c r="NX376" s="178"/>
      <c r="NY376" s="178"/>
      <c r="NZ376" s="178"/>
      <c r="OA376" s="178"/>
      <c r="OB376" s="178"/>
      <c r="OC376" s="178"/>
      <c r="OD376" s="178"/>
      <c r="OE376" s="178"/>
      <c r="OF376" s="178"/>
      <c r="OG376" s="178"/>
      <c r="OH376" s="178"/>
      <c r="OI376" s="178"/>
      <c r="OJ376" s="178"/>
      <c r="OK376" s="178"/>
      <c r="OL376" s="178"/>
      <c r="OM376" s="178"/>
      <c r="ON376" s="178"/>
      <c r="OO376" s="178"/>
      <c r="OP376" s="178"/>
      <c r="OQ376" s="178"/>
      <c r="OR376" s="178"/>
      <c r="OS376" s="178"/>
      <c r="OT376" s="178"/>
      <c r="OU376" s="178"/>
      <c r="OV376" s="178"/>
      <c r="OW376" s="178"/>
      <c r="OX376" s="178"/>
      <c r="OY376" s="178"/>
      <c r="OZ376" s="178"/>
      <c r="PA376" s="178"/>
      <c r="PB376" s="178"/>
      <c r="PC376" s="178"/>
      <c r="PD376" s="178"/>
      <c r="PE376" s="178"/>
      <c r="PF376" s="178"/>
      <c r="PG376" s="178"/>
      <c r="PH376" s="178"/>
      <c r="PI376" s="178"/>
      <c r="PJ376" s="178"/>
      <c r="PK376" s="178"/>
      <c r="PL376" s="178"/>
      <c r="PM376" s="178"/>
      <c r="PN376" s="178"/>
      <c r="PO376" s="178"/>
      <c r="PP376" s="178"/>
      <c r="PQ376" s="178"/>
      <c r="PR376" s="178"/>
      <c r="PS376" s="178"/>
      <c r="PT376" s="178"/>
      <c r="PU376" s="178"/>
      <c r="PV376" s="178"/>
      <c r="PW376" s="178"/>
      <c r="PX376" s="178"/>
      <c r="PY376" s="178"/>
      <c r="PZ376" s="178"/>
      <c r="QA376" s="178"/>
      <c r="QB376" s="178"/>
      <c r="QC376" s="178"/>
      <c r="QD376" s="178"/>
      <c r="QE376" s="178"/>
      <c r="QF376" s="178"/>
      <c r="QG376" s="178"/>
      <c r="QH376" s="178"/>
      <c r="QI376" s="178"/>
      <c r="QJ376" s="178"/>
      <c r="QK376" s="178"/>
      <c r="QL376" s="178"/>
      <c r="QM376" s="178"/>
      <c r="QN376" s="178"/>
      <c r="QO376" s="178"/>
      <c r="QP376" s="178"/>
      <c r="QQ376" s="178"/>
      <c r="QR376" s="178"/>
      <c r="QS376" s="178"/>
      <c r="QT376" s="178"/>
      <c r="QU376" s="178"/>
      <c r="QV376" s="178"/>
      <c r="QW376" s="178"/>
      <c r="QX376" s="178"/>
      <c r="QY376" s="178"/>
      <c r="QZ376" s="178"/>
      <c r="RA376" s="178"/>
      <c r="RB376" s="178"/>
      <c r="RC376" s="178"/>
      <c r="RD376" s="178"/>
      <c r="RE376" s="178"/>
      <c r="RF376" s="178"/>
      <c r="RG376" s="178"/>
      <c r="RH376" s="178"/>
      <c r="RI376" s="178"/>
      <c r="RJ376" s="178"/>
      <c r="RK376" s="178"/>
      <c r="RL376" s="178"/>
      <c r="RM376" s="178"/>
      <c r="RN376" s="178"/>
      <c r="RO376" s="178"/>
      <c r="RP376" s="178"/>
      <c r="RQ376" s="178"/>
      <c r="RR376" s="178"/>
      <c r="RS376" s="178"/>
      <c r="RT376" s="178"/>
      <c r="RU376" s="178"/>
      <c r="RV376" s="178"/>
      <c r="RW376" s="178"/>
      <c r="RX376" s="178"/>
      <c r="RY376" s="178"/>
      <c r="RZ376" s="178"/>
      <c r="SA376" s="178"/>
      <c r="SB376" s="178"/>
      <c r="SC376" s="178"/>
      <c r="SD376" s="178"/>
      <c r="SE376" s="178"/>
      <c r="SF376" s="178"/>
      <c r="SG376" s="178"/>
      <c r="SH376" s="178"/>
      <c r="SI376" s="178"/>
      <c r="SJ376" s="178"/>
      <c r="SK376" s="178"/>
      <c r="SL376" s="178"/>
      <c r="SM376" s="178"/>
      <c r="SN376" s="178"/>
      <c r="SO376" s="178"/>
      <c r="SP376" s="178"/>
      <c r="SQ376" s="178"/>
      <c r="SR376" s="178"/>
      <c r="SS376" s="178"/>
      <c r="ST376" s="178"/>
      <c r="SU376" s="178"/>
      <c r="SV376" s="178"/>
      <c r="SW376" s="178"/>
      <c r="SX376" s="178"/>
      <c r="SY376" s="178"/>
      <c r="SZ376" s="178"/>
      <c r="TA376" s="178"/>
      <c r="TB376" s="178"/>
      <c r="TC376" s="178"/>
      <c r="TD376" s="178"/>
      <c r="TE376" s="178"/>
      <c r="TF376" s="178"/>
      <c r="TG376" s="178"/>
      <c r="TH376" s="178"/>
      <c r="TI376" s="178"/>
      <c r="TJ376" s="178"/>
      <c r="TK376" s="178"/>
      <c r="TL376" s="178"/>
      <c r="TM376" s="178"/>
      <c r="TN376" s="178"/>
      <c r="TO376" s="178"/>
      <c r="TP376" s="178"/>
      <c r="TQ376" s="178"/>
      <c r="TR376" s="178"/>
      <c r="TS376" s="178"/>
      <c r="TT376" s="178"/>
      <c r="TU376" s="178"/>
      <c r="TV376" s="178"/>
      <c r="TW376" s="178"/>
      <c r="TX376" s="178"/>
      <c r="TY376" s="178"/>
      <c r="TZ376" s="178"/>
      <c r="UA376" s="178"/>
      <c r="UB376" s="178"/>
      <c r="UC376" s="178"/>
      <c r="UD376" s="178"/>
      <c r="UE376" s="178"/>
      <c r="UF376" s="178"/>
      <c r="UG376" s="178"/>
      <c r="UH376" s="178"/>
      <c r="UI376" s="178"/>
      <c r="UJ376" s="178"/>
      <c r="UK376" s="178"/>
      <c r="UL376" s="178"/>
      <c r="UM376" s="178"/>
      <c r="UN376" s="178"/>
      <c r="UO376" s="178"/>
      <c r="UP376" s="178"/>
      <c r="UQ376" s="178"/>
      <c r="UR376" s="178"/>
      <c r="US376" s="178"/>
      <c r="UT376" s="178"/>
      <c r="UU376" s="178"/>
      <c r="UV376" s="178"/>
      <c r="UW376" s="178"/>
      <c r="UX376" s="178"/>
      <c r="UY376" s="178"/>
      <c r="UZ376" s="178"/>
      <c r="VA376" s="178"/>
      <c r="VB376" s="178"/>
      <c r="VC376" s="178"/>
      <c r="VD376" s="178"/>
      <c r="VE376" s="178"/>
      <c r="VF376" s="178"/>
      <c r="VG376" s="178"/>
      <c r="VH376" s="178"/>
      <c r="VI376" s="178"/>
      <c r="VJ376" s="178"/>
      <c r="VK376" s="178"/>
      <c r="VL376" s="178"/>
      <c r="VM376" s="178"/>
      <c r="VN376" s="178"/>
      <c r="VO376" s="178"/>
      <c r="VP376" s="178"/>
      <c r="VQ376" s="178"/>
      <c r="VR376" s="178"/>
      <c r="VS376" s="178"/>
      <c r="VT376" s="178"/>
      <c r="VU376" s="178"/>
      <c r="VV376" s="178"/>
      <c r="VW376" s="178"/>
      <c r="VX376" s="178"/>
      <c r="VY376" s="178"/>
      <c r="VZ376" s="178"/>
      <c r="WA376" s="178"/>
      <c r="WB376" s="178"/>
      <c r="WC376" s="178"/>
      <c r="WD376" s="178"/>
      <c r="WE376" s="178"/>
      <c r="WF376" s="178"/>
      <c r="WG376" s="178"/>
      <c r="WH376" s="178"/>
      <c r="WI376" s="178"/>
      <c r="WJ376" s="178"/>
      <c r="WK376" s="178"/>
      <c r="WL376" s="178"/>
      <c r="WM376" s="178"/>
      <c r="WN376" s="178"/>
      <c r="WO376" s="178"/>
      <c r="WP376" s="178"/>
      <c r="WQ376" s="178"/>
      <c r="WR376" s="178"/>
      <c r="WS376" s="178"/>
      <c r="WT376" s="178"/>
      <c r="WU376" s="178"/>
      <c r="WV376" s="178"/>
      <c r="WW376" s="178"/>
      <c r="WX376" s="178"/>
      <c r="WY376" s="178"/>
      <c r="WZ376" s="178"/>
      <c r="XA376" s="178"/>
      <c r="XB376" s="178"/>
      <c r="XC376" s="178"/>
      <c r="XD376" s="178"/>
      <c r="XE376" s="178"/>
      <c r="XF376" s="178"/>
      <c r="XG376" s="178"/>
      <c r="XH376" s="178"/>
      <c r="XI376" s="178"/>
      <c r="XJ376" s="178"/>
      <c r="XK376" s="178"/>
      <c r="XL376" s="178"/>
      <c r="XM376" s="178"/>
      <c r="XN376" s="178"/>
      <c r="XO376" s="178"/>
      <c r="XP376" s="178"/>
      <c r="XQ376" s="178"/>
      <c r="XR376" s="178"/>
      <c r="XS376" s="178"/>
      <c r="XT376" s="178"/>
      <c r="XU376" s="178"/>
      <c r="XV376" s="178"/>
      <c r="XW376" s="178"/>
      <c r="XX376" s="178"/>
      <c r="XY376" s="178"/>
      <c r="XZ376" s="178"/>
      <c r="YA376" s="178"/>
      <c r="YB376" s="178"/>
      <c r="YC376" s="178"/>
      <c r="YD376" s="178"/>
      <c r="YE376" s="178"/>
      <c r="YF376" s="178"/>
      <c r="YG376" s="178"/>
      <c r="YH376" s="178"/>
      <c r="YI376" s="178"/>
      <c r="YJ376" s="178"/>
      <c r="YK376" s="178"/>
      <c r="YL376" s="178"/>
      <c r="YM376" s="178"/>
      <c r="YN376" s="178"/>
      <c r="YO376" s="178"/>
      <c r="YP376" s="178"/>
      <c r="YQ376" s="178"/>
      <c r="YR376" s="178"/>
      <c r="YS376" s="178"/>
      <c r="YT376" s="178"/>
      <c r="YU376" s="178"/>
      <c r="YV376" s="178"/>
      <c r="YW376" s="178"/>
      <c r="YX376" s="178"/>
      <c r="YY376" s="178"/>
      <c r="YZ376" s="178"/>
      <c r="ZA376" s="178"/>
      <c r="ZB376" s="178"/>
      <c r="ZC376" s="178"/>
      <c r="ZD376" s="178"/>
      <c r="ZE376" s="178"/>
      <c r="ZF376" s="178"/>
      <c r="ZG376" s="178"/>
      <c r="ZH376" s="178"/>
    </row>
    <row r="377" s="153" customFormat="1" customHeight="1" spans="1:684">
      <c r="A377" s="290" t="s">
        <v>1098</v>
      </c>
      <c r="B377" s="296" t="s">
        <v>1099</v>
      </c>
      <c r="C377" s="1445"/>
      <c r="D377" s="1361">
        <f t="shared" si="50"/>
        <v>-8</v>
      </c>
      <c r="E377" s="1367">
        <v>43</v>
      </c>
      <c r="F377" s="1371">
        <f t="shared" si="51"/>
        <v>35</v>
      </c>
      <c r="G377" s="1427">
        <f t="shared" si="52"/>
        <v>35</v>
      </c>
      <c r="H377" s="1428">
        <v>35</v>
      </c>
      <c r="I377" s="1430"/>
      <c r="J377" s="1393">
        <f t="shared" si="55"/>
        <v>0</v>
      </c>
      <c r="K377" s="1431">
        <f t="shared" si="54"/>
        <v>0</v>
      </c>
      <c r="L377" s="152"/>
      <c r="M377" s="152"/>
      <c r="N377" s="152"/>
      <c r="O377" s="152"/>
      <c r="P377" s="152"/>
      <c r="Q377" s="152"/>
      <c r="R377" s="152"/>
      <c r="S377" s="152"/>
      <c r="T377" s="152"/>
      <c r="U377" s="152"/>
      <c r="V377" s="1432"/>
      <c r="W377" s="1432"/>
      <c r="X377" s="1432"/>
      <c r="Y377" s="1432"/>
      <c r="Z377" s="1434"/>
      <c r="AA377" s="1432"/>
      <c r="AB377" s="1432"/>
      <c r="AC377" s="1432"/>
      <c r="AD377" s="1432"/>
      <c r="AE377" s="1432"/>
      <c r="AF377" s="1432"/>
      <c r="AG377" s="1338"/>
      <c r="AH377" s="178"/>
      <c r="AI377" s="1339"/>
      <c r="AJ377" s="1339"/>
      <c r="AK377" s="178"/>
      <c r="AL377" s="1339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  <c r="CH377" s="178"/>
      <c r="CI377" s="178"/>
      <c r="CJ377" s="178"/>
      <c r="CK377" s="178"/>
      <c r="CL377" s="178"/>
      <c r="CM377" s="178"/>
      <c r="CN377" s="178"/>
      <c r="CO377" s="178"/>
      <c r="CP377" s="178"/>
      <c r="CQ377" s="178"/>
      <c r="CR377" s="1340"/>
      <c r="CS377" s="178"/>
      <c r="CT377" s="178"/>
      <c r="CU377" s="178"/>
      <c r="CV377" s="178"/>
      <c r="CW377" s="178"/>
      <c r="CX377" s="178"/>
      <c r="CY377" s="178"/>
      <c r="CZ377" s="178"/>
      <c r="DA377" s="178"/>
      <c r="DB377" s="178"/>
      <c r="DC377" s="178"/>
      <c r="DD377" s="178"/>
      <c r="DE377" s="178"/>
      <c r="DF377" s="178"/>
      <c r="DG377" s="178"/>
      <c r="DH377" s="178"/>
      <c r="DI377" s="178"/>
      <c r="DJ377" s="178"/>
      <c r="DK377" s="178"/>
      <c r="DL377" s="178"/>
      <c r="DM377" s="178"/>
      <c r="DN377" s="178"/>
      <c r="DO377" s="178"/>
      <c r="DP377" s="178"/>
      <c r="DQ377" s="178"/>
      <c r="DR377" s="178"/>
      <c r="DS377" s="178"/>
      <c r="DT377" s="178"/>
      <c r="DU377" s="178"/>
      <c r="DV377" s="178"/>
      <c r="DW377" s="178"/>
      <c r="DX377" s="178"/>
      <c r="DY377" s="178"/>
      <c r="DZ377" s="178"/>
      <c r="EA377" s="178"/>
      <c r="EB377" s="47"/>
      <c r="EC377" s="178"/>
      <c r="ED377" s="178"/>
      <c r="EE377" s="178"/>
      <c r="EF377" s="178"/>
      <c r="EG377" s="178"/>
      <c r="EH377" s="178"/>
      <c r="EI377" s="178"/>
      <c r="EJ377" s="178"/>
      <c r="EK377" s="178"/>
      <c r="EL377" s="178"/>
      <c r="EM377" s="178"/>
      <c r="EN377" s="178"/>
      <c r="EO377" s="178"/>
      <c r="EP377" s="178"/>
      <c r="EQ377" s="178"/>
      <c r="ER377" s="178"/>
      <c r="ES377" s="178"/>
      <c r="ET377" s="178"/>
      <c r="EU377" s="178"/>
      <c r="EV377" s="178"/>
      <c r="EW377" s="178"/>
      <c r="EX377" s="178"/>
      <c r="EY377" s="178"/>
      <c r="EZ377" s="178"/>
      <c r="FA377" s="178"/>
      <c r="FB377" s="178"/>
      <c r="FC377" s="178"/>
      <c r="FD377" s="178"/>
      <c r="FE377" s="178"/>
      <c r="FF377" s="178"/>
      <c r="FG377" s="178"/>
      <c r="FH377" s="178"/>
      <c r="FI377" s="178"/>
      <c r="FJ377" s="178"/>
      <c r="FK377" s="178"/>
      <c r="FL377" s="178"/>
      <c r="FM377" s="178"/>
      <c r="FN377" s="178"/>
      <c r="FO377" s="178"/>
      <c r="FP377" s="178"/>
      <c r="FQ377" s="178"/>
      <c r="FR377" s="178"/>
      <c r="FS377" s="178"/>
      <c r="FT377" s="178"/>
      <c r="FU377" s="178"/>
      <c r="FV377" s="178"/>
      <c r="FW377" s="178"/>
      <c r="FX377" s="178"/>
      <c r="FY377" s="178"/>
      <c r="FZ377" s="178"/>
      <c r="GA377" s="178"/>
      <c r="GB377" s="178"/>
      <c r="GC377" s="178"/>
      <c r="GD377" s="178"/>
      <c r="GE377" s="178"/>
      <c r="GF377" s="178"/>
      <c r="GG377" s="178"/>
      <c r="GH377" s="178"/>
      <c r="GI377" s="178"/>
      <c r="GJ377" s="178"/>
      <c r="GK377" s="178"/>
      <c r="GL377" s="178"/>
      <c r="GM377" s="178"/>
      <c r="GN377" s="178"/>
      <c r="GO377" s="178"/>
      <c r="GP377" s="178"/>
      <c r="GQ377" s="178"/>
      <c r="GR377" s="178"/>
      <c r="GS377" s="178"/>
      <c r="GT377" s="178"/>
      <c r="GU377" s="178"/>
      <c r="GV377" s="178"/>
      <c r="GW377" s="178"/>
      <c r="GX377" s="178"/>
      <c r="GY377" s="178"/>
      <c r="GZ377" s="178"/>
      <c r="HA377" s="178"/>
      <c r="HB377" s="178"/>
      <c r="HC377" s="178"/>
      <c r="HD377" s="178"/>
      <c r="HE377" s="178"/>
      <c r="HF377" s="178"/>
      <c r="HG377" s="178"/>
      <c r="HH377" s="178"/>
      <c r="HI377" s="178"/>
      <c r="HJ377" s="178"/>
      <c r="HK377" s="178"/>
      <c r="HL377" s="178"/>
      <c r="HM377" s="178"/>
      <c r="HN377" s="178"/>
      <c r="HO377" s="178"/>
      <c r="HP377" s="178"/>
      <c r="HQ377" s="178"/>
      <c r="HR377" s="178"/>
      <c r="HS377" s="178"/>
      <c r="HT377" s="178"/>
      <c r="HU377" s="178"/>
      <c r="HV377" s="178"/>
      <c r="HW377" s="178"/>
      <c r="HX377" s="178"/>
      <c r="HY377" s="178"/>
      <c r="HZ377" s="178"/>
      <c r="IA377" s="178"/>
      <c r="IB377" s="178"/>
      <c r="IC377" s="178"/>
      <c r="ID377" s="178"/>
      <c r="IE377" s="178"/>
      <c r="IF377" s="178"/>
      <c r="IG377" s="178"/>
      <c r="IH377" s="178"/>
      <c r="II377" s="178"/>
      <c r="IJ377" s="178"/>
      <c r="IK377" s="178"/>
      <c r="IL377" s="178"/>
      <c r="IM377" s="178"/>
      <c r="IN377" s="178"/>
      <c r="IO377" s="178"/>
      <c r="IP377" s="178"/>
      <c r="IQ377" s="178"/>
      <c r="IR377" s="178"/>
      <c r="IS377" s="178"/>
      <c r="IT377" s="178"/>
      <c r="IU377" s="178"/>
      <c r="IV377" s="178"/>
      <c r="IW377" s="178"/>
      <c r="IX377" s="178"/>
      <c r="IY377" s="178"/>
      <c r="IZ377" s="178"/>
      <c r="JA377" s="178"/>
      <c r="JB377" s="178"/>
      <c r="JC377" s="178"/>
      <c r="JD377" s="178"/>
      <c r="JE377" s="178"/>
      <c r="JF377" s="178"/>
      <c r="JG377" s="178"/>
      <c r="JH377" s="178"/>
      <c r="JI377" s="178"/>
      <c r="JJ377" s="178"/>
      <c r="JK377" s="178"/>
      <c r="JL377" s="178"/>
      <c r="JM377" s="178"/>
      <c r="JN377" s="178"/>
      <c r="JO377" s="178"/>
      <c r="JP377" s="178"/>
      <c r="JQ377" s="178"/>
      <c r="JR377" s="178"/>
      <c r="JS377" s="178"/>
      <c r="JT377" s="178"/>
      <c r="JU377" s="178"/>
      <c r="JV377" s="178"/>
      <c r="JW377" s="178"/>
      <c r="JX377" s="178"/>
      <c r="JY377" s="178"/>
      <c r="JZ377" s="178"/>
      <c r="KA377" s="178"/>
      <c r="KB377" s="178"/>
      <c r="KC377" s="178"/>
      <c r="KD377" s="178"/>
      <c r="KE377" s="178"/>
      <c r="KF377" s="178"/>
      <c r="KG377" s="178"/>
      <c r="KH377" s="178"/>
      <c r="KI377" s="178"/>
      <c r="KJ377" s="178"/>
      <c r="KK377" s="178"/>
      <c r="KL377" s="178"/>
      <c r="KM377" s="178"/>
      <c r="KN377" s="178"/>
      <c r="KO377" s="178"/>
      <c r="KP377" s="178"/>
      <c r="KQ377" s="178"/>
      <c r="KR377" s="178"/>
      <c r="KS377" s="178"/>
      <c r="KT377" s="178"/>
      <c r="KU377" s="178"/>
      <c r="KV377" s="178"/>
      <c r="KW377" s="178"/>
      <c r="KX377" s="178"/>
      <c r="KY377" s="178"/>
      <c r="KZ377" s="178"/>
      <c r="LA377" s="178"/>
      <c r="LB377" s="178"/>
      <c r="LC377" s="178"/>
      <c r="LD377" s="178"/>
      <c r="LE377" s="178"/>
      <c r="LF377" s="178"/>
      <c r="LG377" s="178"/>
      <c r="LH377" s="178"/>
      <c r="LI377" s="178"/>
      <c r="LJ377" s="178"/>
      <c r="LK377" s="178"/>
      <c r="LL377" s="178"/>
      <c r="LM377" s="178"/>
      <c r="LN377" s="178"/>
      <c r="LO377" s="178"/>
      <c r="LP377" s="178"/>
      <c r="LQ377" s="178"/>
      <c r="LR377" s="178"/>
      <c r="LS377" s="178"/>
      <c r="LT377" s="178"/>
      <c r="LU377" s="178"/>
      <c r="LV377" s="178"/>
      <c r="LW377" s="178"/>
      <c r="LX377" s="178"/>
      <c r="LY377" s="178"/>
      <c r="LZ377" s="178"/>
      <c r="MA377" s="178"/>
      <c r="MB377" s="178"/>
      <c r="MC377" s="178"/>
      <c r="MD377" s="178"/>
      <c r="ME377" s="178"/>
      <c r="MF377" s="178"/>
      <c r="MG377" s="178"/>
      <c r="MH377" s="178"/>
      <c r="MI377" s="178"/>
      <c r="MJ377" s="178"/>
      <c r="MK377" s="178"/>
      <c r="ML377" s="178"/>
      <c r="MM377" s="178"/>
      <c r="MN377" s="178"/>
      <c r="MO377" s="178"/>
      <c r="MP377" s="178"/>
      <c r="MQ377" s="178"/>
      <c r="MR377" s="178"/>
      <c r="MS377" s="178"/>
      <c r="MT377" s="178"/>
      <c r="MU377" s="178"/>
      <c r="MV377" s="178"/>
      <c r="MW377" s="178"/>
      <c r="MX377" s="178"/>
      <c r="MY377" s="178"/>
      <c r="MZ377" s="178"/>
      <c r="NA377" s="178"/>
      <c r="NB377" s="178"/>
      <c r="NC377" s="178"/>
      <c r="ND377" s="178"/>
      <c r="NE377" s="178"/>
      <c r="NF377" s="178"/>
      <c r="NG377" s="178"/>
      <c r="NH377" s="178"/>
      <c r="NI377" s="178"/>
      <c r="NJ377" s="178"/>
      <c r="NK377" s="178"/>
      <c r="NL377" s="178"/>
      <c r="NM377" s="178"/>
      <c r="NN377" s="178"/>
      <c r="NO377" s="178"/>
      <c r="NP377" s="178"/>
      <c r="NQ377" s="178"/>
      <c r="NR377" s="178"/>
      <c r="NS377" s="178"/>
      <c r="NT377" s="178"/>
      <c r="NU377" s="178"/>
      <c r="NV377" s="178"/>
      <c r="NW377" s="178"/>
      <c r="NX377" s="178"/>
      <c r="NY377" s="178"/>
      <c r="NZ377" s="178"/>
      <c r="OA377" s="178"/>
      <c r="OB377" s="178"/>
      <c r="OC377" s="178"/>
      <c r="OD377" s="178"/>
      <c r="OE377" s="178"/>
      <c r="OF377" s="178"/>
      <c r="OG377" s="178"/>
      <c r="OH377" s="178"/>
      <c r="OI377" s="178"/>
      <c r="OJ377" s="178"/>
      <c r="OK377" s="178"/>
      <c r="OL377" s="178"/>
      <c r="OM377" s="178"/>
      <c r="ON377" s="178"/>
      <c r="OO377" s="178"/>
      <c r="OP377" s="178"/>
      <c r="OQ377" s="178"/>
      <c r="OR377" s="178"/>
      <c r="OS377" s="178"/>
      <c r="OT377" s="178"/>
      <c r="OU377" s="178"/>
      <c r="OV377" s="178"/>
      <c r="OW377" s="178"/>
      <c r="OX377" s="178"/>
      <c r="OY377" s="178"/>
      <c r="OZ377" s="178"/>
      <c r="PA377" s="178"/>
      <c r="PB377" s="178"/>
      <c r="PC377" s="178"/>
      <c r="PD377" s="178"/>
      <c r="PE377" s="178"/>
      <c r="PF377" s="178"/>
      <c r="PG377" s="178"/>
      <c r="PH377" s="178"/>
      <c r="PI377" s="178"/>
      <c r="PJ377" s="178"/>
      <c r="PK377" s="178"/>
      <c r="PL377" s="178"/>
      <c r="PM377" s="178"/>
      <c r="PN377" s="178"/>
      <c r="PO377" s="178"/>
      <c r="PP377" s="178"/>
      <c r="PQ377" s="178"/>
      <c r="PR377" s="178"/>
      <c r="PS377" s="178"/>
      <c r="PT377" s="178"/>
      <c r="PU377" s="178"/>
      <c r="PV377" s="178"/>
      <c r="PW377" s="178"/>
      <c r="PX377" s="178"/>
      <c r="PY377" s="178"/>
      <c r="PZ377" s="178"/>
      <c r="QA377" s="178"/>
      <c r="QB377" s="178"/>
      <c r="QC377" s="178"/>
      <c r="QD377" s="178"/>
      <c r="QE377" s="178"/>
      <c r="QF377" s="178"/>
      <c r="QG377" s="178"/>
      <c r="QH377" s="178"/>
      <c r="QI377" s="178"/>
      <c r="QJ377" s="178"/>
      <c r="QK377" s="178"/>
      <c r="QL377" s="178"/>
      <c r="QM377" s="178"/>
      <c r="QN377" s="178"/>
      <c r="QO377" s="178"/>
      <c r="QP377" s="178"/>
      <c r="QQ377" s="178"/>
      <c r="QR377" s="178"/>
      <c r="QS377" s="178"/>
      <c r="QT377" s="178"/>
      <c r="QU377" s="178"/>
      <c r="QV377" s="178"/>
      <c r="QW377" s="178"/>
      <c r="QX377" s="178"/>
      <c r="QY377" s="178"/>
      <c r="QZ377" s="178"/>
      <c r="RA377" s="178"/>
      <c r="RB377" s="178"/>
      <c r="RC377" s="178"/>
      <c r="RD377" s="178"/>
      <c r="RE377" s="178"/>
      <c r="RF377" s="178"/>
      <c r="RG377" s="178"/>
      <c r="RH377" s="178"/>
      <c r="RI377" s="178"/>
      <c r="RJ377" s="178"/>
      <c r="RK377" s="178"/>
      <c r="RL377" s="178"/>
      <c r="RM377" s="178"/>
      <c r="RN377" s="178"/>
      <c r="RO377" s="178"/>
      <c r="RP377" s="178"/>
      <c r="RQ377" s="178"/>
      <c r="RR377" s="178"/>
      <c r="RS377" s="178"/>
      <c r="RT377" s="178"/>
      <c r="RU377" s="178"/>
      <c r="RV377" s="178"/>
      <c r="RW377" s="178"/>
      <c r="RX377" s="178"/>
      <c r="RY377" s="178"/>
      <c r="RZ377" s="178"/>
      <c r="SA377" s="178"/>
      <c r="SB377" s="178"/>
      <c r="SC377" s="178"/>
      <c r="SD377" s="178"/>
      <c r="SE377" s="178"/>
      <c r="SF377" s="178"/>
      <c r="SG377" s="178"/>
      <c r="SH377" s="178"/>
      <c r="SI377" s="178"/>
      <c r="SJ377" s="178"/>
      <c r="SK377" s="178"/>
      <c r="SL377" s="178"/>
      <c r="SM377" s="178"/>
      <c r="SN377" s="178"/>
      <c r="SO377" s="178"/>
      <c r="SP377" s="178"/>
      <c r="SQ377" s="178"/>
      <c r="SR377" s="178"/>
      <c r="SS377" s="178"/>
      <c r="ST377" s="178"/>
      <c r="SU377" s="178"/>
      <c r="SV377" s="178"/>
      <c r="SW377" s="178"/>
      <c r="SX377" s="178"/>
      <c r="SY377" s="178"/>
      <c r="SZ377" s="178"/>
      <c r="TA377" s="178"/>
      <c r="TB377" s="178"/>
      <c r="TC377" s="178"/>
      <c r="TD377" s="178"/>
      <c r="TE377" s="178"/>
      <c r="TF377" s="178"/>
      <c r="TG377" s="178"/>
      <c r="TH377" s="178"/>
      <c r="TI377" s="178"/>
      <c r="TJ377" s="178"/>
      <c r="TK377" s="178"/>
      <c r="TL377" s="178"/>
      <c r="TM377" s="178"/>
      <c r="TN377" s="178"/>
      <c r="TO377" s="178"/>
      <c r="TP377" s="178"/>
      <c r="TQ377" s="178"/>
      <c r="TR377" s="178"/>
      <c r="TS377" s="178"/>
      <c r="TT377" s="178"/>
      <c r="TU377" s="178"/>
      <c r="TV377" s="178"/>
      <c r="TW377" s="178"/>
      <c r="TX377" s="178"/>
      <c r="TY377" s="178"/>
      <c r="TZ377" s="178"/>
      <c r="UA377" s="178"/>
      <c r="UB377" s="178"/>
      <c r="UC377" s="178"/>
      <c r="UD377" s="178"/>
      <c r="UE377" s="178"/>
      <c r="UF377" s="178"/>
      <c r="UG377" s="178"/>
      <c r="UH377" s="178"/>
      <c r="UI377" s="178"/>
      <c r="UJ377" s="178"/>
      <c r="UK377" s="178"/>
      <c r="UL377" s="178"/>
      <c r="UM377" s="178"/>
      <c r="UN377" s="178"/>
      <c r="UO377" s="178"/>
      <c r="UP377" s="178"/>
      <c r="UQ377" s="178"/>
      <c r="UR377" s="178"/>
      <c r="US377" s="178"/>
      <c r="UT377" s="178"/>
      <c r="UU377" s="178"/>
      <c r="UV377" s="178"/>
      <c r="UW377" s="178"/>
      <c r="UX377" s="178"/>
      <c r="UY377" s="178"/>
      <c r="UZ377" s="178"/>
      <c r="VA377" s="178"/>
      <c r="VB377" s="178"/>
      <c r="VC377" s="178"/>
      <c r="VD377" s="178"/>
      <c r="VE377" s="178"/>
      <c r="VF377" s="178"/>
      <c r="VG377" s="178"/>
      <c r="VH377" s="178"/>
      <c r="VI377" s="178"/>
      <c r="VJ377" s="178"/>
      <c r="VK377" s="178"/>
      <c r="VL377" s="178"/>
      <c r="VM377" s="178"/>
      <c r="VN377" s="178"/>
      <c r="VO377" s="178"/>
      <c r="VP377" s="178"/>
      <c r="VQ377" s="178"/>
      <c r="VR377" s="178"/>
      <c r="VS377" s="178"/>
      <c r="VT377" s="178"/>
      <c r="VU377" s="178"/>
      <c r="VV377" s="178"/>
      <c r="VW377" s="178"/>
      <c r="VX377" s="178"/>
      <c r="VY377" s="178"/>
      <c r="VZ377" s="178"/>
      <c r="WA377" s="178"/>
      <c r="WB377" s="178"/>
      <c r="WC377" s="178"/>
      <c r="WD377" s="178"/>
      <c r="WE377" s="178"/>
      <c r="WF377" s="178"/>
      <c r="WG377" s="178"/>
      <c r="WH377" s="178"/>
      <c r="WI377" s="178"/>
      <c r="WJ377" s="178"/>
      <c r="WK377" s="178"/>
      <c r="WL377" s="178"/>
      <c r="WM377" s="178"/>
      <c r="WN377" s="178"/>
      <c r="WO377" s="178"/>
      <c r="WP377" s="178"/>
      <c r="WQ377" s="178"/>
      <c r="WR377" s="178"/>
      <c r="WS377" s="178"/>
      <c r="WT377" s="178"/>
      <c r="WU377" s="178"/>
      <c r="WV377" s="178"/>
      <c r="WW377" s="178"/>
      <c r="WX377" s="178"/>
      <c r="WY377" s="178"/>
      <c r="WZ377" s="178"/>
      <c r="XA377" s="178"/>
      <c r="XB377" s="178"/>
      <c r="XC377" s="178"/>
      <c r="XD377" s="178"/>
      <c r="XE377" s="178"/>
      <c r="XF377" s="178"/>
      <c r="XG377" s="178"/>
      <c r="XH377" s="178"/>
      <c r="XI377" s="178"/>
      <c r="XJ377" s="178"/>
      <c r="XK377" s="178"/>
      <c r="XL377" s="178"/>
      <c r="XM377" s="178"/>
      <c r="XN377" s="178"/>
      <c r="XO377" s="178"/>
      <c r="XP377" s="178"/>
      <c r="XQ377" s="178"/>
      <c r="XR377" s="178"/>
      <c r="XS377" s="178"/>
      <c r="XT377" s="178"/>
      <c r="XU377" s="178"/>
      <c r="XV377" s="178"/>
      <c r="XW377" s="178"/>
      <c r="XX377" s="178"/>
      <c r="XY377" s="178"/>
      <c r="XZ377" s="178"/>
      <c r="YA377" s="178"/>
      <c r="YB377" s="178"/>
      <c r="YC377" s="178"/>
      <c r="YD377" s="178"/>
      <c r="YE377" s="178"/>
      <c r="YF377" s="178"/>
      <c r="YG377" s="178"/>
      <c r="YH377" s="178"/>
      <c r="YI377" s="178"/>
      <c r="YJ377" s="178"/>
      <c r="YK377" s="178"/>
      <c r="YL377" s="178"/>
      <c r="YM377" s="178"/>
      <c r="YN377" s="178"/>
      <c r="YO377" s="178"/>
      <c r="YP377" s="178"/>
      <c r="YQ377" s="178"/>
      <c r="YR377" s="178"/>
      <c r="YS377" s="178"/>
      <c r="YT377" s="178"/>
      <c r="YU377" s="178"/>
      <c r="YV377" s="178"/>
      <c r="YW377" s="178"/>
      <c r="YX377" s="178"/>
      <c r="YY377" s="178"/>
      <c r="YZ377" s="178"/>
      <c r="ZA377" s="178"/>
      <c r="ZB377" s="178"/>
      <c r="ZC377" s="178"/>
      <c r="ZD377" s="178"/>
      <c r="ZE377" s="178"/>
      <c r="ZF377" s="178"/>
      <c r="ZG377" s="178"/>
      <c r="ZH377" s="178"/>
    </row>
    <row r="378" s="178" customFormat="1" customHeight="1" spans="1:132">
      <c r="A378" s="286" t="s">
        <v>1100</v>
      </c>
      <c r="B378" s="287" t="s">
        <v>393</v>
      </c>
      <c r="C378" s="1435"/>
      <c r="D378" s="1361">
        <f t="shared" si="50"/>
        <v>0</v>
      </c>
      <c r="E378" s="1367">
        <v>0</v>
      </c>
      <c r="F378" s="1371">
        <f t="shared" si="51"/>
        <v>0</v>
      </c>
      <c r="G378" s="1427">
        <f t="shared" si="52"/>
        <v>0</v>
      </c>
      <c r="H378" s="35"/>
      <c r="I378" s="1430"/>
      <c r="J378" s="1393">
        <f t="shared" si="55"/>
        <v>0</v>
      </c>
      <c r="K378" s="1431">
        <f t="shared" si="54"/>
        <v>0</v>
      </c>
      <c r="L378" s="152"/>
      <c r="M378" s="152"/>
      <c r="N378" s="152"/>
      <c r="O378" s="152"/>
      <c r="P378" s="152"/>
      <c r="Q378" s="152"/>
      <c r="R378" s="152"/>
      <c r="S378" s="152"/>
      <c r="T378" s="152"/>
      <c r="U378" s="152"/>
      <c r="V378" s="1432"/>
      <c r="W378" s="1432"/>
      <c r="X378" s="1432"/>
      <c r="Y378" s="1432"/>
      <c r="Z378" s="1434"/>
      <c r="AA378" s="1432"/>
      <c r="AB378" s="1432"/>
      <c r="AC378" s="1432"/>
      <c r="AD378" s="1432"/>
      <c r="AE378" s="1432"/>
      <c r="AF378" s="1432"/>
      <c r="AG378" s="1338"/>
      <c r="AH378" s="46"/>
      <c r="AI378" s="1339"/>
      <c r="AJ378" s="1339"/>
      <c r="AL378" s="1339"/>
      <c r="AP378" s="46"/>
      <c r="CR378" s="1340"/>
      <c r="EB378" s="47"/>
    </row>
    <row r="379" s="178" customFormat="1" customHeight="1" spans="1:132">
      <c r="A379" s="286" t="s">
        <v>1101</v>
      </c>
      <c r="B379" s="287" t="s">
        <v>399</v>
      </c>
      <c r="C379" s="1435"/>
      <c r="D379" s="1361">
        <f t="shared" si="50"/>
        <v>0</v>
      </c>
      <c r="E379" s="1367">
        <v>0</v>
      </c>
      <c r="F379" s="1371">
        <f t="shared" si="51"/>
        <v>0</v>
      </c>
      <c r="G379" s="1427">
        <f t="shared" si="52"/>
        <v>0</v>
      </c>
      <c r="H379" s="35"/>
      <c r="I379" s="1430"/>
      <c r="J379" s="1393">
        <f t="shared" si="55"/>
        <v>0</v>
      </c>
      <c r="K379" s="1431">
        <f t="shared" si="54"/>
        <v>0</v>
      </c>
      <c r="L379" s="152"/>
      <c r="M379" s="152"/>
      <c r="N379" s="152"/>
      <c r="O379" s="152"/>
      <c r="P379" s="152"/>
      <c r="Q379" s="152"/>
      <c r="R379" s="152"/>
      <c r="S379" s="152"/>
      <c r="T379" s="152"/>
      <c r="U379" s="152"/>
      <c r="V379" s="1432"/>
      <c r="W379" s="1432"/>
      <c r="X379" s="1432"/>
      <c r="Y379" s="1432"/>
      <c r="Z379" s="1434"/>
      <c r="AA379" s="1432"/>
      <c r="AB379" s="1432"/>
      <c r="AC379" s="1432"/>
      <c r="AD379" s="1432"/>
      <c r="AE379" s="1432"/>
      <c r="AF379" s="1432"/>
      <c r="AG379" s="1338"/>
      <c r="AH379" s="46"/>
      <c r="AI379" s="1339"/>
      <c r="AJ379" s="1339"/>
      <c r="AL379" s="1339"/>
      <c r="AP379" s="46"/>
      <c r="CR379" s="1340"/>
      <c r="EB379" s="47"/>
    </row>
    <row r="380" s="178" customFormat="1" customHeight="1" spans="1:132">
      <c r="A380" s="286" t="s">
        <v>1102</v>
      </c>
      <c r="B380" s="287" t="s">
        <v>405</v>
      </c>
      <c r="C380" s="1435"/>
      <c r="D380" s="1361">
        <f t="shared" si="50"/>
        <v>0</v>
      </c>
      <c r="E380" s="1367">
        <v>0</v>
      </c>
      <c r="F380" s="1371">
        <f t="shared" si="51"/>
        <v>0</v>
      </c>
      <c r="G380" s="1427">
        <f t="shared" si="52"/>
        <v>0</v>
      </c>
      <c r="H380" s="35"/>
      <c r="I380" s="1430"/>
      <c r="J380" s="1393">
        <f t="shared" si="55"/>
        <v>0</v>
      </c>
      <c r="K380" s="1431">
        <f t="shared" si="54"/>
        <v>0</v>
      </c>
      <c r="L380" s="152"/>
      <c r="M380" s="152"/>
      <c r="N380" s="152"/>
      <c r="O380" s="152"/>
      <c r="P380" s="152"/>
      <c r="Q380" s="152"/>
      <c r="R380" s="152"/>
      <c r="S380" s="152"/>
      <c r="T380" s="152"/>
      <c r="U380" s="152"/>
      <c r="V380" s="1432"/>
      <c r="W380" s="1432"/>
      <c r="X380" s="1432"/>
      <c r="Y380" s="1432"/>
      <c r="Z380" s="1434"/>
      <c r="AA380" s="1432"/>
      <c r="AB380" s="1432"/>
      <c r="AC380" s="1432"/>
      <c r="AD380" s="1432"/>
      <c r="AE380" s="1432"/>
      <c r="AF380" s="1432"/>
      <c r="AG380" s="1338"/>
      <c r="AH380" s="46"/>
      <c r="AI380" s="1339"/>
      <c r="AJ380" s="1339"/>
      <c r="AL380" s="1339"/>
      <c r="AP380" s="46"/>
      <c r="CR380" s="1340"/>
      <c r="EB380" s="47"/>
    </row>
    <row r="381" s="178" customFormat="1" customHeight="1" spans="1:132">
      <c r="A381" s="116" t="s">
        <v>1103</v>
      </c>
      <c r="B381" s="112" t="s">
        <v>1104</v>
      </c>
      <c r="C381" s="1370"/>
      <c r="D381" s="1361">
        <f t="shared" si="50"/>
        <v>-5</v>
      </c>
      <c r="E381" s="1367">
        <v>16</v>
      </c>
      <c r="F381" s="1371">
        <f t="shared" si="51"/>
        <v>11</v>
      </c>
      <c r="G381" s="1427">
        <f t="shared" si="52"/>
        <v>11</v>
      </c>
      <c r="H381" s="35"/>
      <c r="I381" s="1430">
        <v>16</v>
      </c>
      <c r="J381" s="1393">
        <f t="shared" si="55"/>
        <v>0</v>
      </c>
      <c r="K381" s="1431">
        <f t="shared" si="54"/>
        <v>0</v>
      </c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432"/>
      <c r="W381" s="1432"/>
      <c r="X381" s="1432"/>
      <c r="Y381" s="1432"/>
      <c r="Z381" s="1434"/>
      <c r="AA381" s="1432"/>
      <c r="AB381" s="1432"/>
      <c r="AC381" s="1432"/>
      <c r="AD381" s="1432"/>
      <c r="AE381" s="1432"/>
      <c r="AF381" s="1432"/>
      <c r="AG381" s="1338"/>
      <c r="AH381" s="46"/>
      <c r="AI381" s="1339"/>
      <c r="AJ381" s="1339">
        <v>3</v>
      </c>
      <c r="AL381" s="1339"/>
      <c r="AP381" s="46"/>
      <c r="CR381" s="1340"/>
      <c r="CZ381" s="178">
        <v>2</v>
      </c>
      <c r="EB381" s="47"/>
    </row>
    <row r="382" s="178" customFormat="1" customHeight="1" spans="1:132">
      <c r="A382" s="116" t="s">
        <v>1105</v>
      </c>
      <c r="B382" s="112" t="s">
        <v>1106</v>
      </c>
      <c r="C382" s="1370"/>
      <c r="D382" s="1361">
        <f t="shared" si="50"/>
        <v>0</v>
      </c>
      <c r="E382" s="1367">
        <v>0</v>
      </c>
      <c r="F382" s="1371">
        <f t="shared" si="51"/>
        <v>0</v>
      </c>
      <c r="G382" s="1427">
        <f t="shared" si="52"/>
        <v>0</v>
      </c>
      <c r="H382" s="35"/>
      <c r="I382" s="1430"/>
      <c r="J382" s="1393">
        <f t="shared" si="55"/>
        <v>0</v>
      </c>
      <c r="K382" s="1431">
        <f t="shared" si="54"/>
        <v>0</v>
      </c>
      <c r="L382" s="152"/>
      <c r="M382" s="152"/>
      <c r="N382" s="152"/>
      <c r="O382" s="152"/>
      <c r="P382" s="152"/>
      <c r="Q382" s="152"/>
      <c r="R382" s="152"/>
      <c r="S382" s="152"/>
      <c r="T382" s="152"/>
      <c r="U382" s="152"/>
      <c r="V382" s="1432"/>
      <c r="W382" s="1432"/>
      <c r="X382" s="1432"/>
      <c r="Y382" s="1432"/>
      <c r="Z382" s="1434"/>
      <c r="AA382" s="1432"/>
      <c r="AB382" s="1432"/>
      <c r="AC382" s="1432"/>
      <c r="AD382" s="1432"/>
      <c r="AE382" s="1432"/>
      <c r="AF382" s="1432"/>
      <c r="AG382" s="1338"/>
      <c r="AH382" s="46"/>
      <c r="AI382" s="1339"/>
      <c r="AJ382" s="1339"/>
      <c r="AL382" s="1339"/>
      <c r="AP382" s="46"/>
      <c r="CR382" s="1340"/>
      <c r="EB382" s="47"/>
    </row>
    <row r="383" s="178" customFormat="1" customHeight="1" spans="1:132">
      <c r="A383" s="116" t="s">
        <v>1107</v>
      </c>
      <c r="B383" s="112" t="s">
        <v>1108</v>
      </c>
      <c r="C383" s="1373" t="s">
        <v>1109</v>
      </c>
      <c r="D383" s="1361">
        <f t="shared" si="50"/>
        <v>0</v>
      </c>
      <c r="E383" s="1367">
        <v>115</v>
      </c>
      <c r="F383" s="1371">
        <f t="shared" si="51"/>
        <v>115</v>
      </c>
      <c r="G383" s="1427">
        <f t="shared" si="52"/>
        <v>115</v>
      </c>
      <c r="H383" s="35"/>
      <c r="I383" s="1430">
        <v>115</v>
      </c>
      <c r="J383" s="1393">
        <f t="shared" si="55"/>
        <v>0</v>
      </c>
      <c r="K383" s="1431">
        <f t="shared" si="54"/>
        <v>0</v>
      </c>
      <c r="L383" s="152"/>
      <c r="M383" s="152"/>
      <c r="N383" s="152"/>
      <c r="O383" s="152"/>
      <c r="P383" s="152"/>
      <c r="Q383" s="152"/>
      <c r="R383" s="152"/>
      <c r="S383" s="152"/>
      <c r="T383" s="152"/>
      <c r="U383" s="152"/>
      <c r="V383" s="1432"/>
      <c r="W383" s="1432"/>
      <c r="X383" s="1432"/>
      <c r="Y383" s="1432"/>
      <c r="Z383" s="1434"/>
      <c r="AA383" s="1432"/>
      <c r="AB383" s="1432"/>
      <c r="AC383" s="1432"/>
      <c r="AD383" s="1432"/>
      <c r="AE383" s="1432"/>
      <c r="AF383" s="1432"/>
      <c r="AG383" s="1338"/>
      <c r="AH383" s="46"/>
      <c r="AI383" s="1339"/>
      <c r="AJ383" s="1339"/>
      <c r="AL383" s="1339"/>
      <c r="AP383" s="46"/>
      <c r="CR383" s="1340"/>
      <c r="EB383" s="47"/>
    </row>
    <row r="384" s="178" customFormat="1" customHeight="1" spans="1:132">
      <c r="A384" s="116" t="s">
        <v>1110</v>
      </c>
      <c r="B384" s="112" t="s">
        <v>1111</v>
      </c>
      <c r="C384" s="1373" t="s">
        <v>1112</v>
      </c>
      <c r="D384" s="1361">
        <f t="shared" si="50"/>
        <v>608</v>
      </c>
      <c r="E384" s="1367">
        <v>-288</v>
      </c>
      <c r="F384" s="1371">
        <f t="shared" si="51"/>
        <v>320</v>
      </c>
      <c r="G384" s="1427">
        <f t="shared" si="52"/>
        <v>320</v>
      </c>
      <c r="H384" s="35"/>
      <c r="I384" s="1430"/>
      <c r="J384" s="1393">
        <f t="shared" si="55"/>
        <v>0</v>
      </c>
      <c r="K384" s="1431">
        <f t="shared" si="54"/>
        <v>1000</v>
      </c>
      <c r="L384" s="152"/>
      <c r="M384" s="152"/>
      <c r="N384" s="152"/>
      <c r="O384" s="152"/>
      <c r="P384" s="152"/>
      <c r="R384" s="152"/>
      <c r="S384" s="152"/>
      <c r="T384" s="152"/>
      <c r="U384" s="152"/>
      <c r="V384" s="1432"/>
      <c r="W384" s="1432"/>
      <c r="X384" s="1432"/>
      <c r="Y384" s="1432"/>
      <c r="Z384" s="1434"/>
      <c r="AA384" s="1432"/>
      <c r="AB384" s="1432">
        <v>500</v>
      </c>
      <c r="AC384" s="1432"/>
      <c r="AD384" s="152">
        <v>500</v>
      </c>
      <c r="AE384" s="1432"/>
      <c r="AF384" s="1432"/>
      <c r="AG384" s="1338"/>
      <c r="AH384" s="46"/>
      <c r="AI384" s="1339"/>
      <c r="AJ384" s="1339"/>
      <c r="AL384" s="1339"/>
      <c r="AP384" s="46"/>
      <c r="CC384" s="178">
        <v>288</v>
      </c>
      <c r="CR384" s="1340"/>
      <c r="DF384" s="178">
        <v>392</v>
      </c>
      <c r="EB384" s="47"/>
    </row>
    <row r="385" s="178" customFormat="1" customHeight="1" spans="1:132">
      <c r="A385" s="116" t="s">
        <v>1113</v>
      </c>
      <c r="B385" s="112" t="s">
        <v>1114</v>
      </c>
      <c r="C385" s="1370"/>
      <c r="D385" s="1361">
        <f t="shared" si="50"/>
        <v>0</v>
      </c>
      <c r="E385" s="1367">
        <v>0</v>
      </c>
      <c r="F385" s="1371">
        <f t="shared" si="51"/>
        <v>0</v>
      </c>
      <c r="G385" s="1427">
        <f t="shared" si="52"/>
        <v>0</v>
      </c>
      <c r="H385" s="35"/>
      <c r="I385" s="1430"/>
      <c r="J385" s="1393">
        <f t="shared" si="55"/>
        <v>0</v>
      </c>
      <c r="K385" s="1431">
        <f t="shared" si="54"/>
        <v>0</v>
      </c>
      <c r="L385" s="152"/>
      <c r="M385" s="152"/>
      <c r="N385" s="152"/>
      <c r="O385" s="152"/>
      <c r="P385" s="152"/>
      <c r="Q385" s="152"/>
      <c r="R385" s="152"/>
      <c r="S385" s="152"/>
      <c r="T385" s="152"/>
      <c r="U385" s="152"/>
      <c r="V385" s="1432"/>
      <c r="W385" s="1432"/>
      <c r="X385" s="1432"/>
      <c r="Y385" s="1432"/>
      <c r="Z385" s="1434"/>
      <c r="AA385" s="1432"/>
      <c r="AB385" s="1432"/>
      <c r="AC385" s="1432"/>
      <c r="AD385" s="1432"/>
      <c r="AE385" s="1432"/>
      <c r="AF385" s="1432"/>
      <c r="AG385" s="1338"/>
      <c r="AH385" s="46"/>
      <c r="AI385" s="1339"/>
      <c r="AJ385" s="1339"/>
      <c r="AL385" s="1339"/>
      <c r="AP385" s="46"/>
      <c r="CR385" s="1340"/>
      <c r="EB385" s="47"/>
    </row>
    <row r="386" s="178" customFormat="1" customHeight="1" spans="1:132">
      <c r="A386" s="116" t="s">
        <v>1115</v>
      </c>
      <c r="B386" s="112" t="s">
        <v>1116</v>
      </c>
      <c r="C386" s="1449" t="s">
        <v>1117</v>
      </c>
      <c r="D386" s="1361">
        <f t="shared" si="50"/>
        <v>0</v>
      </c>
      <c r="E386" s="1367">
        <v>25</v>
      </c>
      <c r="F386" s="1371">
        <f t="shared" si="51"/>
        <v>25</v>
      </c>
      <c r="G386" s="1427">
        <f t="shared" si="52"/>
        <v>25</v>
      </c>
      <c r="H386" s="1393"/>
      <c r="I386" s="1430">
        <v>25</v>
      </c>
      <c r="J386" s="1393">
        <f t="shared" si="55"/>
        <v>0</v>
      </c>
      <c r="K386" s="1431">
        <f t="shared" si="54"/>
        <v>0</v>
      </c>
      <c r="L386" s="152"/>
      <c r="M386" s="152"/>
      <c r="N386" s="152"/>
      <c r="O386" s="152"/>
      <c r="P386" s="152"/>
      <c r="Q386" s="152"/>
      <c r="R386" s="152"/>
      <c r="S386" s="152"/>
      <c r="T386" s="152"/>
      <c r="U386" s="152"/>
      <c r="V386" s="1432"/>
      <c r="W386" s="1432"/>
      <c r="X386" s="1432"/>
      <c r="Y386" s="1432"/>
      <c r="Z386" s="1434"/>
      <c r="AA386" s="1432"/>
      <c r="AB386" s="1432"/>
      <c r="AC386" s="1432"/>
      <c r="AD386" s="1432"/>
      <c r="AE386" s="1432"/>
      <c r="AF386" s="1432"/>
      <c r="AG386" s="1338"/>
      <c r="AI386" s="1339"/>
      <c r="AJ386" s="1339"/>
      <c r="AL386" s="1339"/>
      <c r="CR386" s="1340"/>
      <c r="EB386" s="47"/>
    </row>
    <row r="387" s="178" customFormat="1" customHeight="1" spans="1:132">
      <c r="A387" s="116" t="s">
        <v>1118</v>
      </c>
      <c r="B387" s="112" t="s">
        <v>1119</v>
      </c>
      <c r="C387" s="1370" t="s">
        <v>1120</v>
      </c>
      <c r="D387" s="1361">
        <f t="shared" si="50"/>
        <v>0</v>
      </c>
      <c r="E387" s="1367">
        <v>56</v>
      </c>
      <c r="F387" s="1371">
        <f t="shared" si="51"/>
        <v>56</v>
      </c>
      <c r="G387" s="1427">
        <f t="shared" si="52"/>
        <v>56</v>
      </c>
      <c r="H387" s="1393"/>
      <c r="I387" s="1430">
        <v>160</v>
      </c>
      <c r="J387" s="1393">
        <f t="shared" si="55"/>
        <v>0</v>
      </c>
      <c r="K387" s="1431">
        <f t="shared" si="54"/>
        <v>0</v>
      </c>
      <c r="L387" s="152"/>
      <c r="M387" s="152"/>
      <c r="N387" s="152"/>
      <c r="O387" s="152"/>
      <c r="P387" s="152"/>
      <c r="Q387" s="152"/>
      <c r="R387" s="152"/>
      <c r="S387" s="152"/>
      <c r="T387" s="152"/>
      <c r="U387" s="152"/>
      <c r="V387" s="1432"/>
      <c r="W387" s="1432"/>
      <c r="X387" s="1432"/>
      <c r="Y387" s="1432"/>
      <c r="Z387" s="1434"/>
      <c r="AA387" s="1432"/>
      <c r="AB387" s="1432"/>
      <c r="AC387" s="1432"/>
      <c r="AD387" s="1432"/>
      <c r="AE387" s="1432"/>
      <c r="AF387" s="1432"/>
      <c r="AG387" s="1338"/>
      <c r="AI387" s="1339"/>
      <c r="AJ387" s="1339"/>
      <c r="AL387" s="1339"/>
      <c r="AT387" s="178">
        <v>48</v>
      </c>
      <c r="CC387" s="178">
        <v>56</v>
      </c>
      <c r="CR387" s="1340"/>
      <c r="EB387" s="47"/>
    </row>
    <row r="388" s="178" customFormat="1" customHeight="1" spans="1:132">
      <c r="A388" s="116" t="s">
        <v>1121</v>
      </c>
      <c r="B388" s="112" t="s">
        <v>1122</v>
      </c>
      <c r="C388" s="1449" t="s">
        <v>1123</v>
      </c>
      <c r="D388" s="1361">
        <f t="shared" si="50"/>
        <v>1</v>
      </c>
      <c r="E388" s="1367">
        <v>124</v>
      </c>
      <c r="F388" s="1371">
        <f t="shared" si="51"/>
        <v>125</v>
      </c>
      <c r="G388" s="1427">
        <f t="shared" si="52"/>
        <v>125</v>
      </c>
      <c r="H388" s="1393"/>
      <c r="I388" s="1430">
        <v>125</v>
      </c>
      <c r="J388" s="1393">
        <f t="shared" si="55"/>
        <v>0</v>
      </c>
      <c r="K388" s="1431">
        <f t="shared" si="54"/>
        <v>0</v>
      </c>
      <c r="L388" s="152"/>
      <c r="M388" s="152"/>
      <c r="N388" s="152"/>
      <c r="O388" s="152"/>
      <c r="P388" s="152"/>
      <c r="Q388" s="152"/>
      <c r="R388" s="152"/>
      <c r="S388" s="152"/>
      <c r="T388" s="152"/>
      <c r="U388" s="152"/>
      <c r="V388" s="1432"/>
      <c r="W388" s="1432"/>
      <c r="X388" s="1432"/>
      <c r="Y388" s="1432"/>
      <c r="Z388" s="1434"/>
      <c r="AA388" s="1432"/>
      <c r="AB388" s="1432"/>
      <c r="AC388" s="1432"/>
      <c r="AD388" s="1432"/>
      <c r="AE388" s="1432"/>
      <c r="AF388" s="1432"/>
      <c r="AG388" s="1338"/>
      <c r="AI388" s="1339"/>
      <c r="AJ388" s="1339"/>
      <c r="AL388" s="1339"/>
      <c r="CR388" s="1340"/>
      <c r="EB388" s="47"/>
    </row>
    <row r="389" s="178" customFormat="1" customHeight="1" spans="1:132">
      <c r="A389" s="116" t="s">
        <v>1124</v>
      </c>
      <c r="B389" s="112" t="s">
        <v>1125</v>
      </c>
      <c r="C389" s="1370"/>
      <c r="D389" s="1361">
        <f t="shared" si="50"/>
        <v>0</v>
      </c>
      <c r="E389" s="1367">
        <v>0</v>
      </c>
      <c r="F389" s="1371">
        <f t="shared" si="51"/>
        <v>0</v>
      </c>
      <c r="G389" s="1427">
        <f t="shared" si="52"/>
        <v>0</v>
      </c>
      <c r="H389" s="1393"/>
      <c r="I389" s="1430"/>
      <c r="J389" s="1393">
        <f t="shared" si="55"/>
        <v>0</v>
      </c>
      <c r="K389" s="1431">
        <f t="shared" si="54"/>
        <v>0</v>
      </c>
      <c r="L389" s="152"/>
      <c r="M389" s="152"/>
      <c r="N389" s="152"/>
      <c r="O389" s="152"/>
      <c r="P389" s="152"/>
      <c r="Q389" s="152"/>
      <c r="R389" s="152"/>
      <c r="S389" s="152"/>
      <c r="T389" s="152"/>
      <c r="U389" s="152"/>
      <c r="V389" s="1432"/>
      <c r="W389" s="1432"/>
      <c r="X389" s="1432"/>
      <c r="Y389" s="1432"/>
      <c r="Z389" s="1434"/>
      <c r="AA389" s="1432"/>
      <c r="AB389" s="1432"/>
      <c r="AC389" s="1432"/>
      <c r="AD389" s="1432"/>
      <c r="AE389" s="1432"/>
      <c r="AF389" s="1432"/>
      <c r="AG389" s="1338"/>
      <c r="AI389" s="1339"/>
      <c r="AJ389" s="1339"/>
      <c r="AL389" s="1339"/>
      <c r="CR389" s="1340"/>
      <c r="EB389" s="47"/>
    </row>
    <row r="390" s="178" customFormat="1" customHeight="1" spans="1:132">
      <c r="A390" s="116" t="s">
        <v>1126</v>
      </c>
      <c r="B390" s="112" t="s">
        <v>1127</v>
      </c>
      <c r="C390" s="1373" t="s">
        <v>1128</v>
      </c>
      <c r="D390" s="1361">
        <f t="shared" si="50"/>
        <v>0</v>
      </c>
      <c r="E390" s="1367">
        <v>570</v>
      </c>
      <c r="F390" s="1371">
        <f t="shared" si="51"/>
        <v>570</v>
      </c>
      <c r="G390" s="1427">
        <f t="shared" si="52"/>
        <v>570</v>
      </c>
      <c r="H390" s="35"/>
      <c r="I390" s="1430">
        <v>570</v>
      </c>
      <c r="J390" s="1393">
        <f t="shared" si="55"/>
        <v>0</v>
      </c>
      <c r="K390" s="1431">
        <f t="shared" si="54"/>
        <v>0</v>
      </c>
      <c r="L390" s="152"/>
      <c r="M390" s="152"/>
      <c r="N390" s="152"/>
      <c r="O390" s="152"/>
      <c r="P390" s="152"/>
      <c r="Q390" s="152"/>
      <c r="R390" s="152"/>
      <c r="S390" s="152"/>
      <c r="T390" s="152"/>
      <c r="U390" s="152"/>
      <c r="V390" s="1432"/>
      <c r="W390" s="1432"/>
      <c r="X390" s="1432"/>
      <c r="Y390" s="1432"/>
      <c r="Z390" s="1434"/>
      <c r="AA390" s="1432"/>
      <c r="AB390" s="1432"/>
      <c r="AC390" s="1432"/>
      <c r="AD390" s="1432"/>
      <c r="AE390" s="1432"/>
      <c r="AF390" s="1432"/>
      <c r="AG390" s="1338"/>
      <c r="AH390" s="46"/>
      <c r="AI390" s="1339"/>
      <c r="AJ390" s="1339"/>
      <c r="AL390" s="1339"/>
      <c r="AP390" s="46"/>
      <c r="CR390" s="1340"/>
      <c r="EB390" s="47"/>
    </row>
    <row r="391" s="178" customFormat="1" customHeight="1" spans="1:132">
      <c r="A391" s="116" t="s">
        <v>1129</v>
      </c>
      <c r="B391" s="112" t="s">
        <v>1130</v>
      </c>
      <c r="C391" s="1370"/>
      <c r="D391" s="1361">
        <f t="shared" si="50"/>
        <v>0</v>
      </c>
      <c r="E391" s="1367">
        <v>0</v>
      </c>
      <c r="F391" s="1371">
        <f t="shared" si="51"/>
        <v>0</v>
      </c>
      <c r="G391" s="1427">
        <f t="shared" si="52"/>
        <v>0</v>
      </c>
      <c r="H391" s="1393"/>
      <c r="I391" s="1430"/>
      <c r="J391" s="1393">
        <f t="shared" si="55"/>
        <v>0</v>
      </c>
      <c r="K391" s="1431">
        <f t="shared" si="54"/>
        <v>0</v>
      </c>
      <c r="L391" s="152"/>
      <c r="M391" s="152"/>
      <c r="N391" s="152"/>
      <c r="O391" s="152"/>
      <c r="P391" s="152"/>
      <c r="Q391" s="152"/>
      <c r="R391" s="152"/>
      <c r="S391" s="152"/>
      <c r="T391" s="152"/>
      <c r="U391" s="152"/>
      <c r="V391" s="1432"/>
      <c r="W391" s="1432"/>
      <c r="X391" s="1432"/>
      <c r="Y391" s="1432"/>
      <c r="Z391" s="1434"/>
      <c r="AA391" s="1432"/>
      <c r="AB391" s="1432"/>
      <c r="AC391" s="1432"/>
      <c r="AD391" s="1432"/>
      <c r="AE391" s="1432"/>
      <c r="AF391" s="1432"/>
      <c r="AG391" s="1338"/>
      <c r="AI391" s="1339"/>
      <c r="AJ391" s="1339"/>
      <c r="AL391" s="1339"/>
      <c r="CR391" s="1340"/>
      <c r="EB391" s="47"/>
    </row>
    <row r="392" s="153" customFormat="1" customHeight="1" spans="1:684">
      <c r="A392" s="290" t="s">
        <v>1131</v>
      </c>
      <c r="B392" s="109" t="s">
        <v>1132</v>
      </c>
      <c r="C392" s="1369"/>
      <c r="D392" s="1361">
        <f t="shared" ref="D392:D409" si="56">F392-E392</f>
        <v>0</v>
      </c>
      <c r="E392" s="1367">
        <v>471</v>
      </c>
      <c r="F392" s="1371">
        <f t="shared" ref="F392:F421" si="57">(H392+I392+J392+K392)-SUM(AG392:ZH392)</f>
        <v>471</v>
      </c>
      <c r="G392" s="1427">
        <f t="shared" ref="G392:G421" si="58">(H392+I392+K392)-SUM(AG392:ZH392)</f>
        <v>471</v>
      </c>
      <c r="H392" s="1428">
        <v>471</v>
      </c>
      <c r="I392" s="1430"/>
      <c r="J392" s="1393">
        <f t="shared" ref="J392:J409" si="59">SUM(L392:U392)</f>
        <v>0</v>
      </c>
      <c r="K392" s="1431">
        <f t="shared" ref="K392:K409" si="60">SUM(V392:AF392)</f>
        <v>0</v>
      </c>
      <c r="L392" s="152"/>
      <c r="M392" s="152"/>
      <c r="N392" s="152"/>
      <c r="O392" s="152"/>
      <c r="P392" s="152"/>
      <c r="Q392" s="152"/>
      <c r="R392" s="152"/>
      <c r="S392" s="152"/>
      <c r="T392" s="152"/>
      <c r="U392" s="152"/>
      <c r="V392" s="1432"/>
      <c r="W392" s="1432"/>
      <c r="X392" s="1432"/>
      <c r="Y392" s="1432"/>
      <c r="Z392" s="1434"/>
      <c r="AA392" s="1432"/>
      <c r="AB392" s="1432"/>
      <c r="AC392" s="1432"/>
      <c r="AD392" s="1432"/>
      <c r="AE392" s="1432"/>
      <c r="AF392" s="1432"/>
      <c r="AG392" s="1338"/>
      <c r="AH392" s="178"/>
      <c r="AI392" s="1339"/>
      <c r="AJ392" s="1339"/>
      <c r="AK392" s="178"/>
      <c r="AL392" s="1339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  <c r="BF392" s="178"/>
      <c r="BG392" s="178"/>
      <c r="BH392" s="178"/>
      <c r="BI392" s="178"/>
      <c r="BJ392" s="178"/>
      <c r="BK392" s="178"/>
      <c r="BL392" s="178"/>
      <c r="BM392" s="178"/>
      <c r="BN392" s="178"/>
      <c r="BO392" s="178"/>
      <c r="BP392" s="178"/>
      <c r="BQ392" s="178"/>
      <c r="BR392" s="178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8"/>
      <c r="CD392" s="178"/>
      <c r="CE392" s="178"/>
      <c r="CF392" s="178"/>
      <c r="CG392" s="178"/>
      <c r="CH392" s="178"/>
      <c r="CI392" s="178"/>
      <c r="CJ392" s="178"/>
      <c r="CK392" s="178"/>
      <c r="CL392" s="178"/>
      <c r="CM392" s="178"/>
      <c r="CN392" s="178"/>
      <c r="CO392" s="178"/>
      <c r="CP392" s="178"/>
      <c r="CQ392" s="178"/>
      <c r="CR392" s="1340"/>
      <c r="CS392" s="178"/>
      <c r="CT392" s="178"/>
      <c r="CU392" s="178"/>
      <c r="CV392" s="178"/>
      <c r="CW392" s="178"/>
      <c r="CX392" s="178"/>
      <c r="CY392" s="178"/>
      <c r="CZ392" s="178"/>
      <c r="DA392" s="178"/>
      <c r="DB392" s="178"/>
      <c r="DC392" s="178"/>
      <c r="DD392" s="178"/>
      <c r="DE392" s="178"/>
      <c r="DF392" s="178"/>
      <c r="DG392" s="178"/>
      <c r="DH392" s="178"/>
      <c r="DI392" s="178"/>
      <c r="DJ392" s="178"/>
      <c r="DK392" s="178"/>
      <c r="DL392" s="178"/>
      <c r="DM392" s="178"/>
      <c r="DN392" s="178"/>
      <c r="DO392" s="178"/>
      <c r="DP392" s="178"/>
      <c r="DQ392" s="178"/>
      <c r="DR392" s="178"/>
      <c r="DS392" s="178"/>
      <c r="DT392" s="178"/>
      <c r="DU392" s="178"/>
      <c r="DV392" s="178"/>
      <c r="DW392" s="178"/>
      <c r="DX392" s="178"/>
      <c r="DY392" s="178"/>
      <c r="DZ392" s="178"/>
      <c r="EA392" s="178"/>
      <c r="EB392" s="47"/>
      <c r="EC392" s="178"/>
      <c r="ED392" s="178"/>
      <c r="EE392" s="178"/>
      <c r="EF392" s="178"/>
      <c r="EG392" s="178"/>
      <c r="EH392" s="178"/>
      <c r="EI392" s="178"/>
      <c r="EJ392" s="178"/>
      <c r="EK392" s="178"/>
      <c r="EL392" s="178"/>
      <c r="EM392" s="178"/>
      <c r="EN392" s="178"/>
      <c r="EO392" s="178"/>
      <c r="EP392" s="178"/>
      <c r="EQ392" s="178"/>
      <c r="ER392" s="178"/>
      <c r="ES392" s="178"/>
      <c r="ET392" s="178"/>
      <c r="EU392" s="178"/>
      <c r="EV392" s="178"/>
      <c r="EW392" s="178"/>
      <c r="EX392" s="178"/>
      <c r="EY392" s="178"/>
      <c r="EZ392" s="178"/>
      <c r="FA392" s="178"/>
      <c r="FB392" s="178"/>
      <c r="FC392" s="178"/>
      <c r="FD392" s="178"/>
      <c r="FE392" s="178"/>
      <c r="FF392" s="178"/>
      <c r="FG392" s="178"/>
      <c r="FH392" s="178"/>
      <c r="FI392" s="178"/>
      <c r="FJ392" s="178"/>
      <c r="FK392" s="178"/>
      <c r="FL392" s="178"/>
      <c r="FM392" s="178"/>
      <c r="FN392" s="178"/>
      <c r="FO392" s="178"/>
      <c r="FP392" s="178"/>
      <c r="FQ392" s="178"/>
      <c r="FR392" s="178"/>
      <c r="FS392" s="178"/>
      <c r="FT392" s="178"/>
      <c r="FU392" s="178"/>
      <c r="FV392" s="178"/>
      <c r="FW392" s="178"/>
      <c r="FX392" s="178"/>
      <c r="FY392" s="178"/>
      <c r="FZ392" s="178"/>
      <c r="GA392" s="178"/>
      <c r="GB392" s="178"/>
      <c r="GC392" s="178"/>
      <c r="GD392" s="178"/>
      <c r="GE392" s="178"/>
      <c r="GF392" s="178"/>
      <c r="GG392" s="178"/>
      <c r="GH392" s="178"/>
      <c r="GI392" s="178"/>
      <c r="GJ392" s="178"/>
      <c r="GK392" s="178"/>
      <c r="GL392" s="178"/>
      <c r="GM392" s="178"/>
      <c r="GN392" s="178"/>
      <c r="GO392" s="178"/>
      <c r="GP392" s="178"/>
      <c r="GQ392" s="178"/>
      <c r="GR392" s="178"/>
      <c r="GS392" s="178"/>
      <c r="GT392" s="178"/>
      <c r="GU392" s="178"/>
      <c r="GV392" s="178"/>
      <c r="GW392" s="178"/>
      <c r="GX392" s="178"/>
      <c r="GY392" s="178"/>
      <c r="GZ392" s="178"/>
      <c r="HA392" s="178"/>
      <c r="HB392" s="178"/>
      <c r="HC392" s="178"/>
      <c r="HD392" s="178"/>
      <c r="HE392" s="178"/>
      <c r="HF392" s="178"/>
      <c r="HG392" s="178"/>
      <c r="HH392" s="178"/>
      <c r="HI392" s="178"/>
      <c r="HJ392" s="178"/>
      <c r="HK392" s="178"/>
      <c r="HL392" s="178"/>
      <c r="HM392" s="178"/>
      <c r="HN392" s="178"/>
      <c r="HO392" s="178"/>
      <c r="HP392" s="178"/>
      <c r="HQ392" s="178"/>
      <c r="HR392" s="178"/>
      <c r="HS392" s="178"/>
      <c r="HT392" s="178"/>
      <c r="HU392" s="178"/>
      <c r="HV392" s="178"/>
      <c r="HW392" s="178"/>
      <c r="HX392" s="178"/>
      <c r="HY392" s="178"/>
      <c r="HZ392" s="178"/>
      <c r="IA392" s="178"/>
      <c r="IB392" s="178"/>
      <c r="IC392" s="178"/>
      <c r="ID392" s="178"/>
      <c r="IE392" s="178"/>
      <c r="IF392" s="178"/>
      <c r="IG392" s="178"/>
      <c r="IH392" s="178"/>
      <c r="II392" s="178"/>
      <c r="IJ392" s="178"/>
      <c r="IK392" s="178"/>
      <c r="IL392" s="178"/>
      <c r="IM392" s="178"/>
      <c r="IN392" s="178"/>
      <c r="IO392" s="178"/>
      <c r="IP392" s="178"/>
      <c r="IQ392" s="178"/>
      <c r="IR392" s="178"/>
      <c r="IS392" s="178"/>
      <c r="IT392" s="178"/>
      <c r="IU392" s="178"/>
      <c r="IV392" s="178"/>
      <c r="IW392" s="178"/>
      <c r="IX392" s="178"/>
      <c r="IY392" s="178"/>
      <c r="IZ392" s="178"/>
      <c r="JA392" s="178"/>
      <c r="JB392" s="178"/>
      <c r="JC392" s="178"/>
      <c r="JD392" s="178"/>
      <c r="JE392" s="178"/>
      <c r="JF392" s="178"/>
      <c r="JG392" s="178"/>
      <c r="JH392" s="178"/>
      <c r="JI392" s="178"/>
      <c r="JJ392" s="178"/>
      <c r="JK392" s="178"/>
      <c r="JL392" s="178"/>
      <c r="JM392" s="178"/>
      <c r="JN392" s="178"/>
      <c r="JO392" s="178"/>
      <c r="JP392" s="178"/>
      <c r="JQ392" s="178"/>
      <c r="JR392" s="178"/>
      <c r="JS392" s="178"/>
      <c r="JT392" s="178"/>
      <c r="JU392" s="178"/>
      <c r="JV392" s="178"/>
      <c r="JW392" s="178"/>
      <c r="JX392" s="178"/>
      <c r="JY392" s="178"/>
      <c r="JZ392" s="178"/>
      <c r="KA392" s="178"/>
      <c r="KB392" s="178"/>
      <c r="KC392" s="178"/>
      <c r="KD392" s="178"/>
      <c r="KE392" s="178"/>
      <c r="KF392" s="178"/>
      <c r="KG392" s="178"/>
      <c r="KH392" s="178"/>
      <c r="KI392" s="178"/>
      <c r="KJ392" s="178"/>
      <c r="KK392" s="178"/>
      <c r="KL392" s="178"/>
      <c r="KM392" s="178"/>
      <c r="KN392" s="178"/>
      <c r="KO392" s="178"/>
      <c r="KP392" s="178"/>
      <c r="KQ392" s="178"/>
      <c r="KR392" s="178"/>
      <c r="KS392" s="178"/>
      <c r="KT392" s="178"/>
      <c r="KU392" s="178"/>
      <c r="KV392" s="178"/>
      <c r="KW392" s="178"/>
      <c r="KX392" s="178"/>
      <c r="KY392" s="178"/>
      <c r="KZ392" s="178"/>
      <c r="LA392" s="178"/>
      <c r="LB392" s="178"/>
      <c r="LC392" s="178"/>
      <c r="LD392" s="178"/>
      <c r="LE392" s="178"/>
      <c r="LF392" s="178"/>
      <c r="LG392" s="178"/>
      <c r="LH392" s="178"/>
      <c r="LI392" s="178"/>
      <c r="LJ392" s="178"/>
      <c r="LK392" s="178"/>
      <c r="LL392" s="178"/>
      <c r="LM392" s="178"/>
      <c r="LN392" s="178"/>
      <c r="LO392" s="178"/>
      <c r="LP392" s="178"/>
      <c r="LQ392" s="178"/>
      <c r="LR392" s="178"/>
      <c r="LS392" s="178"/>
      <c r="LT392" s="178"/>
      <c r="LU392" s="178"/>
      <c r="LV392" s="178"/>
      <c r="LW392" s="178"/>
      <c r="LX392" s="178"/>
      <c r="LY392" s="178"/>
      <c r="LZ392" s="178"/>
      <c r="MA392" s="178"/>
      <c r="MB392" s="178"/>
      <c r="MC392" s="178"/>
      <c r="MD392" s="178"/>
      <c r="ME392" s="178"/>
      <c r="MF392" s="178"/>
      <c r="MG392" s="178"/>
      <c r="MH392" s="178"/>
      <c r="MI392" s="178"/>
      <c r="MJ392" s="178"/>
      <c r="MK392" s="178"/>
      <c r="ML392" s="178"/>
      <c r="MM392" s="178"/>
      <c r="MN392" s="178"/>
      <c r="MO392" s="178"/>
      <c r="MP392" s="178"/>
      <c r="MQ392" s="178"/>
      <c r="MR392" s="178"/>
      <c r="MS392" s="178"/>
      <c r="MT392" s="178"/>
      <c r="MU392" s="178"/>
      <c r="MV392" s="178"/>
      <c r="MW392" s="178"/>
      <c r="MX392" s="178"/>
      <c r="MY392" s="178"/>
      <c r="MZ392" s="178"/>
      <c r="NA392" s="178"/>
      <c r="NB392" s="178"/>
      <c r="NC392" s="178"/>
      <c r="ND392" s="178"/>
      <c r="NE392" s="178"/>
      <c r="NF392" s="178"/>
      <c r="NG392" s="178"/>
      <c r="NH392" s="178"/>
      <c r="NI392" s="178"/>
      <c r="NJ392" s="178"/>
      <c r="NK392" s="178"/>
      <c r="NL392" s="178"/>
      <c r="NM392" s="178"/>
      <c r="NN392" s="178"/>
      <c r="NO392" s="178"/>
      <c r="NP392" s="178"/>
      <c r="NQ392" s="178"/>
      <c r="NR392" s="178"/>
      <c r="NS392" s="178"/>
      <c r="NT392" s="178"/>
      <c r="NU392" s="178"/>
      <c r="NV392" s="178"/>
      <c r="NW392" s="178"/>
      <c r="NX392" s="178"/>
      <c r="NY392" s="178"/>
      <c r="NZ392" s="178"/>
      <c r="OA392" s="178"/>
      <c r="OB392" s="178"/>
      <c r="OC392" s="178"/>
      <c r="OD392" s="178"/>
      <c r="OE392" s="178"/>
      <c r="OF392" s="178"/>
      <c r="OG392" s="178"/>
      <c r="OH392" s="178"/>
      <c r="OI392" s="178"/>
      <c r="OJ392" s="178"/>
      <c r="OK392" s="178"/>
      <c r="OL392" s="178"/>
      <c r="OM392" s="178"/>
      <c r="ON392" s="178"/>
      <c r="OO392" s="178"/>
      <c r="OP392" s="178"/>
      <c r="OQ392" s="178"/>
      <c r="OR392" s="178"/>
      <c r="OS392" s="178"/>
      <c r="OT392" s="178"/>
      <c r="OU392" s="178"/>
      <c r="OV392" s="178"/>
      <c r="OW392" s="178"/>
      <c r="OX392" s="178"/>
      <c r="OY392" s="178"/>
      <c r="OZ392" s="178"/>
      <c r="PA392" s="178"/>
      <c r="PB392" s="178"/>
      <c r="PC392" s="178"/>
      <c r="PD392" s="178"/>
      <c r="PE392" s="178"/>
      <c r="PF392" s="178"/>
      <c r="PG392" s="178"/>
      <c r="PH392" s="178"/>
      <c r="PI392" s="178"/>
      <c r="PJ392" s="178"/>
      <c r="PK392" s="178"/>
      <c r="PL392" s="178"/>
      <c r="PM392" s="178"/>
      <c r="PN392" s="178"/>
      <c r="PO392" s="178"/>
      <c r="PP392" s="178"/>
      <c r="PQ392" s="178"/>
      <c r="PR392" s="178"/>
      <c r="PS392" s="178"/>
      <c r="PT392" s="178"/>
      <c r="PU392" s="178"/>
      <c r="PV392" s="178"/>
      <c r="PW392" s="178"/>
      <c r="PX392" s="178"/>
      <c r="PY392" s="178"/>
      <c r="PZ392" s="178"/>
      <c r="QA392" s="178"/>
      <c r="QB392" s="178"/>
      <c r="QC392" s="178"/>
      <c r="QD392" s="178"/>
      <c r="QE392" s="178"/>
      <c r="QF392" s="178"/>
      <c r="QG392" s="178"/>
      <c r="QH392" s="178"/>
      <c r="QI392" s="178"/>
      <c r="QJ392" s="178"/>
      <c r="QK392" s="178"/>
      <c r="QL392" s="178"/>
      <c r="QM392" s="178"/>
      <c r="QN392" s="178"/>
      <c r="QO392" s="178"/>
      <c r="QP392" s="178"/>
      <c r="QQ392" s="178"/>
      <c r="QR392" s="178"/>
      <c r="QS392" s="178"/>
      <c r="QT392" s="178"/>
      <c r="QU392" s="178"/>
      <c r="QV392" s="178"/>
      <c r="QW392" s="178"/>
      <c r="QX392" s="178"/>
      <c r="QY392" s="178"/>
      <c r="QZ392" s="178"/>
      <c r="RA392" s="178"/>
      <c r="RB392" s="178"/>
      <c r="RC392" s="178"/>
      <c r="RD392" s="178"/>
      <c r="RE392" s="178"/>
      <c r="RF392" s="178"/>
      <c r="RG392" s="178"/>
      <c r="RH392" s="178"/>
      <c r="RI392" s="178"/>
      <c r="RJ392" s="178"/>
      <c r="RK392" s="178"/>
      <c r="RL392" s="178"/>
      <c r="RM392" s="178"/>
      <c r="RN392" s="178"/>
      <c r="RO392" s="178"/>
      <c r="RP392" s="178"/>
      <c r="RQ392" s="178"/>
      <c r="RR392" s="178"/>
      <c r="RS392" s="178"/>
      <c r="RT392" s="178"/>
      <c r="RU392" s="178"/>
      <c r="RV392" s="178"/>
      <c r="RW392" s="178"/>
      <c r="RX392" s="178"/>
      <c r="RY392" s="178"/>
      <c r="RZ392" s="178"/>
      <c r="SA392" s="178"/>
      <c r="SB392" s="178"/>
      <c r="SC392" s="178"/>
      <c r="SD392" s="178"/>
      <c r="SE392" s="178"/>
      <c r="SF392" s="178"/>
      <c r="SG392" s="178"/>
      <c r="SH392" s="178"/>
      <c r="SI392" s="178"/>
      <c r="SJ392" s="178"/>
      <c r="SK392" s="178"/>
      <c r="SL392" s="178"/>
      <c r="SM392" s="178"/>
      <c r="SN392" s="178"/>
      <c r="SO392" s="178"/>
      <c r="SP392" s="178"/>
      <c r="SQ392" s="178"/>
      <c r="SR392" s="178"/>
      <c r="SS392" s="178"/>
      <c r="ST392" s="178"/>
      <c r="SU392" s="178"/>
      <c r="SV392" s="178"/>
      <c r="SW392" s="178"/>
      <c r="SX392" s="178"/>
      <c r="SY392" s="178"/>
      <c r="SZ392" s="178"/>
      <c r="TA392" s="178"/>
      <c r="TB392" s="178"/>
      <c r="TC392" s="178"/>
      <c r="TD392" s="178"/>
      <c r="TE392" s="178"/>
      <c r="TF392" s="178"/>
      <c r="TG392" s="178"/>
      <c r="TH392" s="178"/>
      <c r="TI392" s="178"/>
      <c r="TJ392" s="178"/>
      <c r="TK392" s="178"/>
      <c r="TL392" s="178"/>
      <c r="TM392" s="178"/>
      <c r="TN392" s="178"/>
      <c r="TO392" s="178"/>
      <c r="TP392" s="178"/>
      <c r="TQ392" s="178"/>
      <c r="TR392" s="178"/>
      <c r="TS392" s="178"/>
      <c r="TT392" s="178"/>
      <c r="TU392" s="178"/>
      <c r="TV392" s="178"/>
      <c r="TW392" s="178"/>
      <c r="TX392" s="178"/>
      <c r="TY392" s="178"/>
      <c r="TZ392" s="178"/>
      <c r="UA392" s="178"/>
      <c r="UB392" s="178"/>
      <c r="UC392" s="178"/>
      <c r="UD392" s="178"/>
      <c r="UE392" s="178"/>
      <c r="UF392" s="178"/>
      <c r="UG392" s="178"/>
      <c r="UH392" s="178"/>
      <c r="UI392" s="178"/>
      <c r="UJ392" s="178"/>
      <c r="UK392" s="178"/>
      <c r="UL392" s="178"/>
      <c r="UM392" s="178"/>
      <c r="UN392" s="178"/>
      <c r="UO392" s="178"/>
      <c r="UP392" s="178"/>
      <c r="UQ392" s="178"/>
      <c r="UR392" s="178"/>
      <c r="US392" s="178"/>
      <c r="UT392" s="178"/>
      <c r="UU392" s="178"/>
      <c r="UV392" s="178"/>
      <c r="UW392" s="178"/>
      <c r="UX392" s="178"/>
      <c r="UY392" s="178"/>
      <c r="UZ392" s="178"/>
      <c r="VA392" s="178"/>
      <c r="VB392" s="178"/>
      <c r="VC392" s="178"/>
      <c r="VD392" s="178"/>
      <c r="VE392" s="178"/>
      <c r="VF392" s="178"/>
      <c r="VG392" s="178"/>
      <c r="VH392" s="178"/>
      <c r="VI392" s="178"/>
      <c r="VJ392" s="178"/>
      <c r="VK392" s="178"/>
      <c r="VL392" s="178"/>
      <c r="VM392" s="178"/>
      <c r="VN392" s="178"/>
      <c r="VO392" s="178"/>
      <c r="VP392" s="178"/>
      <c r="VQ392" s="178"/>
      <c r="VR392" s="178"/>
      <c r="VS392" s="178"/>
      <c r="VT392" s="178"/>
      <c r="VU392" s="178"/>
      <c r="VV392" s="178"/>
      <c r="VW392" s="178"/>
      <c r="VX392" s="178"/>
      <c r="VY392" s="178"/>
      <c r="VZ392" s="178"/>
      <c r="WA392" s="178"/>
      <c r="WB392" s="178"/>
      <c r="WC392" s="178"/>
      <c r="WD392" s="178"/>
      <c r="WE392" s="178"/>
      <c r="WF392" s="178"/>
      <c r="WG392" s="178"/>
      <c r="WH392" s="178"/>
      <c r="WI392" s="178"/>
      <c r="WJ392" s="178"/>
      <c r="WK392" s="178"/>
      <c r="WL392" s="178"/>
      <c r="WM392" s="178"/>
      <c r="WN392" s="178"/>
      <c r="WO392" s="178"/>
      <c r="WP392" s="178"/>
      <c r="WQ392" s="178"/>
      <c r="WR392" s="178"/>
      <c r="WS392" s="178"/>
      <c r="WT392" s="178"/>
      <c r="WU392" s="178"/>
      <c r="WV392" s="178"/>
      <c r="WW392" s="178"/>
      <c r="WX392" s="178"/>
      <c r="WY392" s="178"/>
      <c r="WZ392" s="178"/>
      <c r="XA392" s="178"/>
      <c r="XB392" s="178"/>
      <c r="XC392" s="178"/>
      <c r="XD392" s="178"/>
      <c r="XE392" s="178"/>
      <c r="XF392" s="178"/>
      <c r="XG392" s="178"/>
      <c r="XH392" s="178"/>
      <c r="XI392" s="178"/>
      <c r="XJ392" s="178"/>
      <c r="XK392" s="178"/>
      <c r="XL392" s="178"/>
      <c r="XM392" s="178"/>
      <c r="XN392" s="178"/>
      <c r="XO392" s="178"/>
      <c r="XP392" s="178"/>
      <c r="XQ392" s="178"/>
      <c r="XR392" s="178"/>
      <c r="XS392" s="178"/>
      <c r="XT392" s="178"/>
      <c r="XU392" s="178"/>
      <c r="XV392" s="178"/>
      <c r="XW392" s="178"/>
      <c r="XX392" s="178"/>
      <c r="XY392" s="178"/>
      <c r="XZ392" s="178"/>
      <c r="YA392" s="178"/>
      <c r="YB392" s="178"/>
      <c r="YC392" s="178"/>
      <c r="YD392" s="178"/>
      <c r="YE392" s="178"/>
      <c r="YF392" s="178"/>
      <c r="YG392" s="178"/>
      <c r="YH392" s="178"/>
      <c r="YI392" s="178"/>
      <c r="YJ392" s="178"/>
      <c r="YK392" s="178"/>
      <c r="YL392" s="178"/>
      <c r="YM392" s="178"/>
      <c r="YN392" s="178"/>
      <c r="YO392" s="178"/>
      <c r="YP392" s="178"/>
      <c r="YQ392" s="178"/>
      <c r="YR392" s="178"/>
      <c r="YS392" s="178"/>
      <c r="YT392" s="178"/>
      <c r="YU392" s="178"/>
      <c r="YV392" s="178"/>
      <c r="YW392" s="178"/>
      <c r="YX392" s="178"/>
      <c r="YY392" s="178"/>
      <c r="YZ392" s="178"/>
      <c r="ZA392" s="178"/>
      <c r="ZB392" s="178"/>
      <c r="ZC392" s="178"/>
      <c r="ZD392" s="178"/>
      <c r="ZE392" s="178"/>
      <c r="ZF392" s="178"/>
      <c r="ZG392" s="178"/>
      <c r="ZH392" s="178"/>
    </row>
    <row r="393" s="153" customFormat="1" customHeight="1" spans="1:684">
      <c r="A393" s="290" t="s">
        <v>1133</v>
      </c>
      <c r="B393" s="109" t="s">
        <v>1134</v>
      </c>
      <c r="C393" s="1369"/>
      <c r="D393" s="1361">
        <f t="shared" si="56"/>
        <v>-491</v>
      </c>
      <c r="E393" s="1367">
        <v>571</v>
      </c>
      <c r="F393" s="1371">
        <f t="shared" si="57"/>
        <v>80</v>
      </c>
      <c r="G393" s="1427">
        <f t="shared" si="58"/>
        <v>80</v>
      </c>
      <c r="H393" s="1428">
        <v>330</v>
      </c>
      <c r="I393" s="1430"/>
      <c r="J393" s="1393">
        <f t="shared" si="59"/>
        <v>0</v>
      </c>
      <c r="K393" s="1431">
        <f t="shared" si="60"/>
        <v>0</v>
      </c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432"/>
      <c r="W393" s="1432"/>
      <c r="X393" s="1432"/>
      <c r="Y393" s="1432"/>
      <c r="Z393" s="1434"/>
      <c r="AA393" s="1432"/>
      <c r="AB393" s="1432"/>
      <c r="AC393" s="1432"/>
      <c r="AD393" s="1432"/>
      <c r="AE393" s="1432"/>
      <c r="AF393" s="1432"/>
      <c r="AG393" s="1338"/>
      <c r="AH393" s="178"/>
      <c r="AI393" s="1339"/>
      <c r="AJ393" s="1339"/>
      <c r="AK393" s="178"/>
      <c r="AL393" s="1339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  <c r="BF393" s="178"/>
      <c r="BG393" s="178"/>
      <c r="BH393" s="178"/>
      <c r="BI393" s="178"/>
      <c r="BJ393" s="178"/>
      <c r="BK393" s="178"/>
      <c r="BL393" s="178"/>
      <c r="BM393" s="178"/>
      <c r="BN393" s="178"/>
      <c r="BO393" s="178"/>
      <c r="BP393" s="178"/>
      <c r="BQ393" s="178"/>
      <c r="BR393" s="178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8"/>
      <c r="CD393" s="178"/>
      <c r="CE393" s="178"/>
      <c r="CF393" s="178"/>
      <c r="CG393" s="178"/>
      <c r="CH393" s="178"/>
      <c r="CI393" s="178"/>
      <c r="CJ393" s="178"/>
      <c r="CK393" s="178"/>
      <c r="CL393" s="178"/>
      <c r="CM393" s="178"/>
      <c r="CN393" s="178"/>
      <c r="CO393" s="178"/>
      <c r="CP393" s="178"/>
      <c r="CQ393" s="178"/>
      <c r="CR393" s="1340"/>
      <c r="CS393" s="178"/>
      <c r="CT393" s="178"/>
      <c r="CU393" s="178"/>
      <c r="CV393" s="178"/>
      <c r="CW393" s="178"/>
      <c r="CX393" s="178"/>
      <c r="CY393" s="178"/>
      <c r="CZ393" s="178"/>
      <c r="DA393" s="178"/>
      <c r="DB393" s="178"/>
      <c r="DC393" s="178"/>
      <c r="DD393" s="178"/>
      <c r="DE393" s="178"/>
      <c r="DF393" s="178"/>
      <c r="DG393" s="178"/>
      <c r="DH393" s="178"/>
      <c r="DI393" s="178"/>
      <c r="DJ393" s="178"/>
      <c r="DK393" s="178"/>
      <c r="DL393" s="178"/>
      <c r="DM393" s="178"/>
      <c r="DN393" s="178"/>
      <c r="DO393" s="178"/>
      <c r="DP393" s="178"/>
      <c r="DQ393" s="178"/>
      <c r="DR393" s="178"/>
      <c r="DS393" s="178"/>
      <c r="DT393" s="178"/>
      <c r="DU393" s="178"/>
      <c r="DV393" s="178"/>
      <c r="DW393" s="178"/>
      <c r="DX393" s="178"/>
      <c r="DY393" s="178"/>
      <c r="DZ393" s="178">
        <v>250</v>
      </c>
      <c r="EA393" s="178"/>
      <c r="EB393" s="47"/>
      <c r="EC393" s="178"/>
      <c r="ED393" s="178"/>
      <c r="EE393" s="178"/>
      <c r="EF393" s="178"/>
      <c r="EG393" s="178"/>
      <c r="EH393" s="178"/>
      <c r="EI393" s="178"/>
      <c r="EJ393" s="178"/>
      <c r="EK393" s="178"/>
      <c r="EL393" s="178"/>
      <c r="EM393" s="178"/>
      <c r="EN393" s="178"/>
      <c r="EO393" s="178"/>
      <c r="EP393" s="178"/>
      <c r="EQ393" s="178"/>
      <c r="ER393" s="178"/>
      <c r="ES393" s="178"/>
      <c r="ET393" s="178"/>
      <c r="EU393" s="178"/>
      <c r="EV393" s="178"/>
      <c r="EW393" s="178"/>
      <c r="EX393" s="178"/>
      <c r="EY393" s="178"/>
      <c r="EZ393" s="178"/>
      <c r="FA393" s="178"/>
      <c r="FB393" s="178"/>
      <c r="FC393" s="178"/>
      <c r="FD393" s="178"/>
      <c r="FE393" s="178"/>
      <c r="FF393" s="178"/>
      <c r="FG393" s="178"/>
      <c r="FH393" s="178"/>
      <c r="FI393" s="178"/>
      <c r="FJ393" s="178"/>
      <c r="FK393" s="178"/>
      <c r="FL393" s="178"/>
      <c r="FM393" s="178"/>
      <c r="FN393" s="178"/>
      <c r="FO393" s="178"/>
      <c r="FP393" s="178"/>
      <c r="FQ393" s="178"/>
      <c r="FR393" s="178"/>
      <c r="FS393" s="178"/>
      <c r="FT393" s="178"/>
      <c r="FU393" s="178"/>
      <c r="FV393" s="178"/>
      <c r="FW393" s="178"/>
      <c r="FX393" s="178"/>
      <c r="FY393" s="178"/>
      <c r="FZ393" s="178"/>
      <c r="GA393" s="178"/>
      <c r="GB393" s="178"/>
      <c r="GC393" s="178"/>
      <c r="GD393" s="178"/>
      <c r="GE393" s="178"/>
      <c r="GF393" s="178"/>
      <c r="GG393" s="178"/>
      <c r="GH393" s="178"/>
      <c r="GI393" s="178"/>
      <c r="GJ393" s="178"/>
      <c r="GK393" s="178"/>
      <c r="GL393" s="178"/>
      <c r="GM393" s="178"/>
      <c r="GN393" s="178"/>
      <c r="GO393" s="178"/>
      <c r="GP393" s="178"/>
      <c r="GQ393" s="178"/>
      <c r="GR393" s="178"/>
      <c r="GS393" s="178"/>
      <c r="GT393" s="178"/>
      <c r="GU393" s="178"/>
      <c r="GV393" s="178"/>
      <c r="GW393" s="178"/>
      <c r="GX393" s="178"/>
      <c r="GY393" s="178"/>
      <c r="GZ393" s="178"/>
      <c r="HA393" s="178"/>
      <c r="HB393" s="178"/>
      <c r="HC393" s="178"/>
      <c r="HD393" s="178"/>
      <c r="HE393" s="178"/>
      <c r="HF393" s="178"/>
      <c r="HG393" s="178"/>
      <c r="HH393" s="178"/>
      <c r="HI393" s="178"/>
      <c r="HJ393" s="178"/>
      <c r="HK393" s="178"/>
      <c r="HL393" s="178"/>
      <c r="HM393" s="178"/>
      <c r="HN393" s="178"/>
      <c r="HO393" s="178"/>
      <c r="HP393" s="178"/>
      <c r="HQ393" s="178"/>
      <c r="HR393" s="178"/>
      <c r="HS393" s="178"/>
      <c r="HT393" s="178"/>
      <c r="HU393" s="178"/>
      <c r="HV393" s="178"/>
      <c r="HW393" s="178"/>
      <c r="HX393" s="178"/>
      <c r="HY393" s="178"/>
      <c r="HZ393" s="178"/>
      <c r="IA393" s="178"/>
      <c r="IB393" s="178"/>
      <c r="IC393" s="178"/>
      <c r="ID393" s="178"/>
      <c r="IE393" s="178"/>
      <c r="IF393" s="178"/>
      <c r="IG393" s="178"/>
      <c r="IH393" s="178"/>
      <c r="II393" s="178"/>
      <c r="IJ393" s="178"/>
      <c r="IK393" s="178"/>
      <c r="IL393" s="178"/>
      <c r="IM393" s="178"/>
      <c r="IN393" s="178"/>
      <c r="IO393" s="178"/>
      <c r="IP393" s="178"/>
      <c r="IQ393" s="178"/>
      <c r="IR393" s="178"/>
      <c r="IS393" s="178"/>
      <c r="IT393" s="178"/>
      <c r="IU393" s="178"/>
      <c r="IV393" s="178"/>
      <c r="IW393" s="178"/>
      <c r="IX393" s="178"/>
      <c r="IY393" s="178"/>
      <c r="IZ393" s="178"/>
      <c r="JA393" s="178"/>
      <c r="JB393" s="178"/>
      <c r="JC393" s="178"/>
      <c r="JD393" s="178"/>
      <c r="JE393" s="178"/>
      <c r="JF393" s="178"/>
      <c r="JG393" s="178"/>
      <c r="JH393" s="178"/>
      <c r="JI393" s="178"/>
      <c r="JJ393" s="178"/>
      <c r="JK393" s="178"/>
      <c r="JL393" s="178"/>
      <c r="JM393" s="178"/>
      <c r="JN393" s="178"/>
      <c r="JO393" s="178"/>
      <c r="JP393" s="178"/>
      <c r="JQ393" s="178"/>
      <c r="JR393" s="178"/>
      <c r="JS393" s="178"/>
      <c r="JT393" s="178"/>
      <c r="JU393" s="178"/>
      <c r="JV393" s="178"/>
      <c r="JW393" s="178"/>
      <c r="JX393" s="178"/>
      <c r="JY393" s="178"/>
      <c r="JZ393" s="178"/>
      <c r="KA393" s="178"/>
      <c r="KB393" s="178"/>
      <c r="KC393" s="178"/>
      <c r="KD393" s="178"/>
      <c r="KE393" s="178"/>
      <c r="KF393" s="178"/>
      <c r="KG393" s="178"/>
      <c r="KH393" s="178"/>
      <c r="KI393" s="178"/>
      <c r="KJ393" s="178"/>
      <c r="KK393" s="178"/>
      <c r="KL393" s="178"/>
      <c r="KM393" s="178"/>
      <c r="KN393" s="178"/>
      <c r="KO393" s="178"/>
      <c r="KP393" s="178"/>
      <c r="KQ393" s="178"/>
      <c r="KR393" s="178"/>
      <c r="KS393" s="178"/>
      <c r="KT393" s="178"/>
      <c r="KU393" s="178"/>
      <c r="KV393" s="178"/>
      <c r="KW393" s="178"/>
      <c r="KX393" s="178"/>
      <c r="KY393" s="178"/>
      <c r="KZ393" s="178"/>
      <c r="LA393" s="178"/>
      <c r="LB393" s="178"/>
      <c r="LC393" s="178"/>
      <c r="LD393" s="178"/>
      <c r="LE393" s="178"/>
      <c r="LF393" s="178"/>
      <c r="LG393" s="178"/>
      <c r="LH393" s="178"/>
      <c r="LI393" s="178"/>
      <c r="LJ393" s="178"/>
      <c r="LK393" s="178"/>
      <c r="LL393" s="178"/>
      <c r="LM393" s="178"/>
      <c r="LN393" s="178"/>
      <c r="LO393" s="178"/>
      <c r="LP393" s="178"/>
      <c r="LQ393" s="178"/>
      <c r="LR393" s="178"/>
      <c r="LS393" s="178"/>
      <c r="LT393" s="178"/>
      <c r="LU393" s="178"/>
      <c r="LV393" s="178"/>
      <c r="LW393" s="178"/>
      <c r="LX393" s="178"/>
      <c r="LY393" s="178"/>
      <c r="LZ393" s="178"/>
      <c r="MA393" s="178"/>
      <c r="MB393" s="178"/>
      <c r="MC393" s="178"/>
      <c r="MD393" s="178"/>
      <c r="ME393" s="178"/>
      <c r="MF393" s="178"/>
      <c r="MG393" s="178"/>
      <c r="MH393" s="178"/>
      <c r="MI393" s="178"/>
      <c r="MJ393" s="178"/>
      <c r="MK393" s="178"/>
      <c r="ML393" s="178"/>
      <c r="MM393" s="178"/>
      <c r="MN393" s="178"/>
      <c r="MO393" s="178"/>
      <c r="MP393" s="178"/>
      <c r="MQ393" s="178"/>
      <c r="MR393" s="178"/>
      <c r="MS393" s="178"/>
      <c r="MT393" s="178"/>
      <c r="MU393" s="178"/>
      <c r="MV393" s="178"/>
      <c r="MW393" s="178"/>
      <c r="MX393" s="178"/>
      <c r="MY393" s="178"/>
      <c r="MZ393" s="178"/>
      <c r="NA393" s="178"/>
      <c r="NB393" s="178"/>
      <c r="NC393" s="178"/>
      <c r="ND393" s="178"/>
      <c r="NE393" s="178"/>
      <c r="NF393" s="178"/>
      <c r="NG393" s="178"/>
      <c r="NH393" s="178"/>
      <c r="NI393" s="178"/>
      <c r="NJ393" s="178"/>
      <c r="NK393" s="178"/>
      <c r="NL393" s="178"/>
      <c r="NM393" s="178"/>
      <c r="NN393" s="178"/>
      <c r="NO393" s="178"/>
      <c r="NP393" s="178"/>
      <c r="NQ393" s="178"/>
      <c r="NR393" s="178"/>
      <c r="NS393" s="178"/>
      <c r="NT393" s="178"/>
      <c r="NU393" s="178"/>
      <c r="NV393" s="178"/>
      <c r="NW393" s="178"/>
      <c r="NX393" s="178"/>
      <c r="NY393" s="178"/>
      <c r="NZ393" s="178"/>
      <c r="OA393" s="178"/>
      <c r="OB393" s="178"/>
      <c r="OC393" s="178"/>
      <c r="OD393" s="178"/>
      <c r="OE393" s="178"/>
      <c r="OF393" s="178"/>
      <c r="OG393" s="178"/>
      <c r="OH393" s="178"/>
      <c r="OI393" s="178"/>
      <c r="OJ393" s="178"/>
      <c r="OK393" s="178"/>
      <c r="OL393" s="178"/>
      <c r="OM393" s="178"/>
      <c r="ON393" s="178"/>
      <c r="OO393" s="178"/>
      <c r="OP393" s="178"/>
      <c r="OQ393" s="178"/>
      <c r="OR393" s="178"/>
      <c r="OS393" s="178"/>
      <c r="OT393" s="178"/>
      <c r="OU393" s="178"/>
      <c r="OV393" s="178"/>
      <c r="OW393" s="178"/>
      <c r="OX393" s="178"/>
      <c r="OY393" s="178"/>
      <c r="OZ393" s="178"/>
      <c r="PA393" s="178"/>
      <c r="PB393" s="178"/>
      <c r="PC393" s="178"/>
      <c r="PD393" s="178"/>
      <c r="PE393" s="178"/>
      <c r="PF393" s="178"/>
      <c r="PG393" s="178"/>
      <c r="PH393" s="178"/>
      <c r="PI393" s="178"/>
      <c r="PJ393" s="178"/>
      <c r="PK393" s="178"/>
      <c r="PL393" s="178"/>
      <c r="PM393" s="178"/>
      <c r="PN393" s="178"/>
      <c r="PO393" s="178"/>
      <c r="PP393" s="178"/>
      <c r="PQ393" s="178"/>
      <c r="PR393" s="178"/>
      <c r="PS393" s="178"/>
      <c r="PT393" s="178"/>
      <c r="PU393" s="178"/>
      <c r="PV393" s="178"/>
      <c r="PW393" s="178"/>
      <c r="PX393" s="178"/>
      <c r="PY393" s="178"/>
      <c r="PZ393" s="178"/>
      <c r="QA393" s="178"/>
      <c r="QB393" s="178"/>
      <c r="QC393" s="178"/>
      <c r="QD393" s="178"/>
      <c r="QE393" s="178"/>
      <c r="QF393" s="178"/>
      <c r="QG393" s="178"/>
      <c r="QH393" s="178"/>
      <c r="QI393" s="178"/>
      <c r="QJ393" s="178"/>
      <c r="QK393" s="178"/>
      <c r="QL393" s="178"/>
      <c r="QM393" s="178"/>
      <c r="QN393" s="178"/>
      <c r="QO393" s="178"/>
      <c r="QP393" s="178"/>
      <c r="QQ393" s="178"/>
      <c r="QR393" s="178"/>
      <c r="QS393" s="178"/>
      <c r="QT393" s="178"/>
      <c r="QU393" s="178"/>
      <c r="QV393" s="178"/>
      <c r="QW393" s="178"/>
      <c r="QX393" s="178"/>
      <c r="QY393" s="178"/>
      <c r="QZ393" s="178"/>
      <c r="RA393" s="178"/>
      <c r="RB393" s="178"/>
      <c r="RC393" s="178"/>
      <c r="RD393" s="178"/>
      <c r="RE393" s="178"/>
      <c r="RF393" s="178"/>
      <c r="RG393" s="178"/>
      <c r="RH393" s="178"/>
      <c r="RI393" s="178"/>
      <c r="RJ393" s="178"/>
      <c r="RK393" s="178"/>
      <c r="RL393" s="178"/>
      <c r="RM393" s="178"/>
      <c r="RN393" s="178"/>
      <c r="RO393" s="178"/>
      <c r="RP393" s="178"/>
      <c r="RQ393" s="178"/>
      <c r="RR393" s="178"/>
      <c r="RS393" s="178"/>
      <c r="RT393" s="178"/>
      <c r="RU393" s="178"/>
      <c r="RV393" s="178"/>
      <c r="RW393" s="178"/>
      <c r="RX393" s="178"/>
      <c r="RY393" s="178"/>
      <c r="RZ393" s="178"/>
      <c r="SA393" s="178"/>
      <c r="SB393" s="178"/>
      <c r="SC393" s="178"/>
      <c r="SD393" s="178"/>
      <c r="SE393" s="178"/>
      <c r="SF393" s="178"/>
      <c r="SG393" s="178"/>
      <c r="SH393" s="178"/>
      <c r="SI393" s="178"/>
      <c r="SJ393" s="178"/>
      <c r="SK393" s="178"/>
      <c r="SL393" s="178"/>
      <c r="SM393" s="178"/>
      <c r="SN393" s="178"/>
      <c r="SO393" s="178"/>
      <c r="SP393" s="178"/>
      <c r="SQ393" s="178"/>
      <c r="SR393" s="178"/>
      <c r="SS393" s="178"/>
      <c r="ST393" s="178"/>
      <c r="SU393" s="178"/>
      <c r="SV393" s="178"/>
      <c r="SW393" s="178"/>
      <c r="SX393" s="178"/>
      <c r="SY393" s="178"/>
      <c r="SZ393" s="178"/>
      <c r="TA393" s="178"/>
      <c r="TB393" s="178"/>
      <c r="TC393" s="178"/>
      <c r="TD393" s="178"/>
      <c r="TE393" s="178"/>
      <c r="TF393" s="178"/>
      <c r="TG393" s="178"/>
      <c r="TH393" s="178"/>
      <c r="TI393" s="178"/>
      <c r="TJ393" s="178"/>
      <c r="TK393" s="178"/>
      <c r="TL393" s="178"/>
      <c r="TM393" s="178"/>
      <c r="TN393" s="178"/>
      <c r="TO393" s="178"/>
      <c r="TP393" s="178"/>
      <c r="TQ393" s="178"/>
      <c r="TR393" s="178"/>
      <c r="TS393" s="178"/>
      <c r="TT393" s="178"/>
      <c r="TU393" s="178"/>
      <c r="TV393" s="178"/>
      <c r="TW393" s="178"/>
      <c r="TX393" s="178"/>
      <c r="TY393" s="178"/>
      <c r="TZ393" s="178"/>
      <c r="UA393" s="178"/>
      <c r="UB393" s="178"/>
      <c r="UC393" s="178"/>
      <c r="UD393" s="178"/>
      <c r="UE393" s="178"/>
      <c r="UF393" s="178"/>
      <c r="UG393" s="178"/>
      <c r="UH393" s="178"/>
      <c r="UI393" s="178"/>
      <c r="UJ393" s="178"/>
      <c r="UK393" s="178"/>
      <c r="UL393" s="178"/>
      <c r="UM393" s="178"/>
      <c r="UN393" s="178"/>
      <c r="UO393" s="178"/>
      <c r="UP393" s="178"/>
      <c r="UQ393" s="178"/>
      <c r="UR393" s="178"/>
      <c r="US393" s="178"/>
      <c r="UT393" s="178"/>
      <c r="UU393" s="178"/>
      <c r="UV393" s="178"/>
      <c r="UW393" s="178"/>
      <c r="UX393" s="178"/>
      <c r="UY393" s="178"/>
      <c r="UZ393" s="178"/>
      <c r="VA393" s="178"/>
      <c r="VB393" s="178"/>
      <c r="VC393" s="178"/>
      <c r="VD393" s="178"/>
      <c r="VE393" s="178"/>
      <c r="VF393" s="178"/>
      <c r="VG393" s="178"/>
      <c r="VH393" s="178"/>
      <c r="VI393" s="178"/>
      <c r="VJ393" s="178"/>
      <c r="VK393" s="178"/>
      <c r="VL393" s="178"/>
      <c r="VM393" s="178"/>
      <c r="VN393" s="178"/>
      <c r="VO393" s="178"/>
      <c r="VP393" s="178"/>
      <c r="VQ393" s="178"/>
      <c r="VR393" s="178"/>
      <c r="VS393" s="178"/>
      <c r="VT393" s="178"/>
      <c r="VU393" s="178"/>
      <c r="VV393" s="178"/>
      <c r="VW393" s="178"/>
      <c r="VX393" s="178"/>
      <c r="VY393" s="178"/>
      <c r="VZ393" s="178"/>
      <c r="WA393" s="178"/>
      <c r="WB393" s="178"/>
      <c r="WC393" s="178"/>
      <c r="WD393" s="178"/>
      <c r="WE393" s="178"/>
      <c r="WF393" s="178"/>
      <c r="WG393" s="178"/>
      <c r="WH393" s="178"/>
      <c r="WI393" s="178"/>
      <c r="WJ393" s="178"/>
      <c r="WK393" s="178"/>
      <c r="WL393" s="178"/>
      <c r="WM393" s="178"/>
      <c r="WN393" s="178"/>
      <c r="WO393" s="178"/>
      <c r="WP393" s="178"/>
      <c r="WQ393" s="178"/>
      <c r="WR393" s="178"/>
      <c r="WS393" s="178"/>
      <c r="WT393" s="178"/>
      <c r="WU393" s="178"/>
      <c r="WV393" s="178"/>
      <c r="WW393" s="178"/>
      <c r="WX393" s="178"/>
      <c r="WY393" s="178"/>
      <c r="WZ393" s="178"/>
      <c r="XA393" s="178"/>
      <c r="XB393" s="178"/>
      <c r="XC393" s="178"/>
      <c r="XD393" s="178"/>
      <c r="XE393" s="178"/>
      <c r="XF393" s="178"/>
      <c r="XG393" s="178"/>
      <c r="XH393" s="178"/>
      <c r="XI393" s="178"/>
      <c r="XJ393" s="178"/>
      <c r="XK393" s="178"/>
      <c r="XL393" s="178"/>
      <c r="XM393" s="178"/>
      <c r="XN393" s="178"/>
      <c r="XO393" s="178"/>
      <c r="XP393" s="178"/>
      <c r="XQ393" s="178"/>
      <c r="XR393" s="178"/>
      <c r="XS393" s="178"/>
      <c r="XT393" s="178"/>
      <c r="XU393" s="178"/>
      <c r="XV393" s="178"/>
      <c r="XW393" s="178"/>
      <c r="XX393" s="178"/>
      <c r="XY393" s="178"/>
      <c r="XZ393" s="178"/>
      <c r="YA393" s="178"/>
      <c r="YB393" s="178"/>
      <c r="YC393" s="178"/>
      <c r="YD393" s="178"/>
      <c r="YE393" s="178"/>
      <c r="YF393" s="178"/>
      <c r="YG393" s="178"/>
      <c r="YH393" s="178"/>
      <c r="YI393" s="178"/>
      <c r="YJ393" s="178"/>
      <c r="YK393" s="178"/>
      <c r="YL393" s="178"/>
      <c r="YM393" s="178"/>
      <c r="YN393" s="178"/>
      <c r="YO393" s="178"/>
      <c r="YP393" s="178"/>
      <c r="YQ393" s="178"/>
      <c r="YR393" s="178"/>
      <c r="YS393" s="178"/>
      <c r="YT393" s="178"/>
      <c r="YU393" s="178"/>
      <c r="YV393" s="178"/>
      <c r="YW393" s="178"/>
      <c r="YX393" s="178"/>
      <c r="YY393" s="178"/>
      <c r="YZ393" s="178"/>
      <c r="ZA393" s="178"/>
      <c r="ZB393" s="178"/>
      <c r="ZC393" s="178"/>
      <c r="ZD393" s="178"/>
      <c r="ZE393" s="178"/>
      <c r="ZF393" s="178"/>
      <c r="ZG393" s="178"/>
      <c r="ZH393" s="178"/>
    </row>
    <row r="394" s="153" customFormat="1" customHeight="1" spans="1:684">
      <c r="A394" s="290" t="s">
        <v>1135</v>
      </c>
      <c r="B394" s="109" t="s">
        <v>1136</v>
      </c>
      <c r="C394" s="1369"/>
      <c r="D394" s="1361">
        <f t="shared" si="56"/>
        <v>0</v>
      </c>
      <c r="E394" s="1367">
        <v>1142</v>
      </c>
      <c r="F394" s="1371">
        <f t="shared" si="57"/>
        <v>1142</v>
      </c>
      <c r="G394" s="1427">
        <f t="shared" si="58"/>
        <v>1142</v>
      </c>
      <c r="H394" s="1428">
        <v>1142</v>
      </c>
      <c r="I394" s="1430"/>
      <c r="J394" s="1393">
        <f t="shared" si="59"/>
        <v>0</v>
      </c>
      <c r="K394" s="1431">
        <f t="shared" si="60"/>
        <v>0</v>
      </c>
      <c r="L394" s="152"/>
      <c r="M394" s="152"/>
      <c r="N394" s="152"/>
      <c r="O394" s="152"/>
      <c r="P394" s="152"/>
      <c r="Q394" s="152"/>
      <c r="R394" s="152"/>
      <c r="S394" s="152"/>
      <c r="T394" s="152"/>
      <c r="U394" s="152"/>
      <c r="V394" s="1432"/>
      <c r="W394" s="1432"/>
      <c r="X394" s="1432"/>
      <c r="Y394" s="1432"/>
      <c r="Z394" s="1434"/>
      <c r="AA394" s="1432"/>
      <c r="AB394" s="1432"/>
      <c r="AC394" s="1432"/>
      <c r="AD394" s="1432"/>
      <c r="AE394" s="1432"/>
      <c r="AF394" s="1432"/>
      <c r="AG394" s="1338"/>
      <c r="AH394" s="178"/>
      <c r="AI394" s="1339"/>
      <c r="AJ394" s="1339"/>
      <c r="AK394" s="178"/>
      <c r="AL394" s="1339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  <c r="BF394" s="178"/>
      <c r="BG394" s="178"/>
      <c r="BH394" s="178"/>
      <c r="BI394" s="178"/>
      <c r="BJ394" s="178"/>
      <c r="BK394" s="178"/>
      <c r="BL394" s="178"/>
      <c r="BM394" s="178"/>
      <c r="BN394" s="178"/>
      <c r="BO394" s="178"/>
      <c r="BP394" s="178"/>
      <c r="BQ394" s="178"/>
      <c r="BR394" s="178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8"/>
      <c r="CD394" s="178"/>
      <c r="CE394" s="178"/>
      <c r="CF394" s="178"/>
      <c r="CG394" s="178"/>
      <c r="CH394" s="178"/>
      <c r="CI394" s="178"/>
      <c r="CJ394" s="178"/>
      <c r="CK394" s="178"/>
      <c r="CL394" s="178"/>
      <c r="CM394" s="178"/>
      <c r="CN394" s="178"/>
      <c r="CO394" s="178"/>
      <c r="CP394" s="178"/>
      <c r="CQ394" s="178"/>
      <c r="CR394" s="1340"/>
      <c r="CS394" s="178"/>
      <c r="CT394" s="178"/>
      <c r="CU394" s="178"/>
      <c r="CV394" s="178"/>
      <c r="CW394" s="178"/>
      <c r="CX394" s="178"/>
      <c r="CY394" s="178"/>
      <c r="CZ394" s="178"/>
      <c r="DA394" s="178"/>
      <c r="DB394" s="178"/>
      <c r="DC394" s="178"/>
      <c r="DD394" s="178"/>
      <c r="DE394" s="178"/>
      <c r="DF394" s="178"/>
      <c r="DG394" s="178"/>
      <c r="DH394" s="178"/>
      <c r="DI394" s="178"/>
      <c r="DJ394" s="178"/>
      <c r="DK394" s="178"/>
      <c r="DL394" s="178"/>
      <c r="DM394" s="178"/>
      <c r="DN394" s="178"/>
      <c r="DO394" s="178"/>
      <c r="DP394" s="178"/>
      <c r="DQ394" s="178"/>
      <c r="DR394" s="178"/>
      <c r="DS394" s="178"/>
      <c r="DT394" s="178"/>
      <c r="DU394" s="178"/>
      <c r="DV394" s="178"/>
      <c r="DW394" s="178"/>
      <c r="DX394" s="178"/>
      <c r="DY394" s="178"/>
      <c r="DZ394" s="178"/>
      <c r="EA394" s="178"/>
      <c r="EB394" s="47"/>
      <c r="EC394" s="178"/>
      <c r="ED394" s="178"/>
      <c r="EE394" s="178"/>
      <c r="EF394" s="178"/>
      <c r="EG394" s="178"/>
      <c r="EH394" s="178"/>
      <c r="EI394" s="178"/>
      <c r="EJ394" s="178"/>
      <c r="EK394" s="178"/>
      <c r="EL394" s="178"/>
      <c r="EM394" s="178"/>
      <c r="EN394" s="178"/>
      <c r="EO394" s="178"/>
      <c r="EP394" s="178"/>
      <c r="EQ394" s="178"/>
      <c r="ER394" s="178"/>
      <c r="ES394" s="178"/>
      <c r="ET394" s="178"/>
      <c r="EU394" s="178"/>
      <c r="EV394" s="178"/>
      <c r="EW394" s="178"/>
      <c r="EX394" s="178"/>
      <c r="EY394" s="178"/>
      <c r="EZ394" s="178"/>
      <c r="FA394" s="178"/>
      <c r="FB394" s="178"/>
      <c r="FC394" s="178"/>
      <c r="FD394" s="178"/>
      <c r="FE394" s="178"/>
      <c r="FF394" s="178"/>
      <c r="FG394" s="178"/>
      <c r="FH394" s="178"/>
      <c r="FI394" s="178"/>
      <c r="FJ394" s="178"/>
      <c r="FK394" s="178"/>
      <c r="FL394" s="178"/>
      <c r="FM394" s="178"/>
      <c r="FN394" s="178"/>
      <c r="FO394" s="178"/>
      <c r="FP394" s="178"/>
      <c r="FQ394" s="178"/>
      <c r="FR394" s="178"/>
      <c r="FS394" s="178"/>
      <c r="FT394" s="178"/>
      <c r="FU394" s="178"/>
      <c r="FV394" s="178"/>
      <c r="FW394" s="178"/>
      <c r="FX394" s="178"/>
      <c r="FY394" s="178"/>
      <c r="FZ394" s="178"/>
      <c r="GA394" s="178"/>
      <c r="GB394" s="178"/>
      <c r="GC394" s="178"/>
      <c r="GD394" s="178"/>
      <c r="GE394" s="178"/>
      <c r="GF394" s="178"/>
      <c r="GG394" s="178"/>
      <c r="GH394" s="178"/>
      <c r="GI394" s="178"/>
      <c r="GJ394" s="178"/>
      <c r="GK394" s="178"/>
      <c r="GL394" s="178"/>
      <c r="GM394" s="178"/>
      <c r="GN394" s="178"/>
      <c r="GO394" s="178"/>
      <c r="GP394" s="178"/>
      <c r="GQ394" s="178"/>
      <c r="GR394" s="178"/>
      <c r="GS394" s="178"/>
      <c r="GT394" s="178"/>
      <c r="GU394" s="178"/>
      <c r="GV394" s="178"/>
      <c r="GW394" s="178"/>
      <c r="GX394" s="178"/>
      <c r="GY394" s="178"/>
      <c r="GZ394" s="178"/>
      <c r="HA394" s="178"/>
      <c r="HB394" s="178"/>
      <c r="HC394" s="178"/>
      <c r="HD394" s="178"/>
      <c r="HE394" s="178"/>
      <c r="HF394" s="178"/>
      <c r="HG394" s="178"/>
      <c r="HH394" s="178"/>
      <c r="HI394" s="178"/>
      <c r="HJ394" s="178"/>
      <c r="HK394" s="178"/>
      <c r="HL394" s="178"/>
      <c r="HM394" s="178"/>
      <c r="HN394" s="178"/>
      <c r="HO394" s="178"/>
      <c r="HP394" s="178"/>
      <c r="HQ394" s="178"/>
      <c r="HR394" s="178"/>
      <c r="HS394" s="178"/>
      <c r="HT394" s="178"/>
      <c r="HU394" s="178"/>
      <c r="HV394" s="178"/>
      <c r="HW394" s="178"/>
      <c r="HX394" s="178"/>
      <c r="HY394" s="178"/>
      <c r="HZ394" s="178"/>
      <c r="IA394" s="178"/>
      <c r="IB394" s="178"/>
      <c r="IC394" s="178"/>
      <c r="ID394" s="178"/>
      <c r="IE394" s="178"/>
      <c r="IF394" s="178"/>
      <c r="IG394" s="178"/>
      <c r="IH394" s="178"/>
      <c r="II394" s="178"/>
      <c r="IJ394" s="178"/>
      <c r="IK394" s="178"/>
      <c r="IL394" s="178"/>
      <c r="IM394" s="178"/>
      <c r="IN394" s="178"/>
      <c r="IO394" s="178"/>
      <c r="IP394" s="178"/>
      <c r="IQ394" s="178"/>
      <c r="IR394" s="178"/>
      <c r="IS394" s="178"/>
      <c r="IT394" s="178"/>
      <c r="IU394" s="178"/>
      <c r="IV394" s="178"/>
      <c r="IW394" s="178"/>
      <c r="IX394" s="178"/>
      <c r="IY394" s="178"/>
      <c r="IZ394" s="178"/>
      <c r="JA394" s="178"/>
      <c r="JB394" s="178"/>
      <c r="JC394" s="178"/>
      <c r="JD394" s="178"/>
      <c r="JE394" s="178"/>
      <c r="JF394" s="178"/>
      <c r="JG394" s="178"/>
      <c r="JH394" s="178"/>
      <c r="JI394" s="178"/>
      <c r="JJ394" s="178"/>
      <c r="JK394" s="178"/>
      <c r="JL394" s="178"/>
      <c r="JM394" s="178"/>
      <c r="JN394" s="178"/>
      <c r="JO394" s="178"/>
      <c r="JP394" s="178"/>
      <c r="JQ394" s="178"/>
      <c r="JR394" s="178"/>
      <c r="JS394" s="178"/>
      <c r="JT394" s="178"/>
      <c r="JU394" s="178"/>
      <c r="JV394" s="178"/>
      <c r="JW394" s="178"/>
      <c r="JX394" s="178"/>
      <c r="JY394" s="178"/>
      <c r="JZ394" s="178"/>
      <c r="KA394" s="178"/>
      <c r="KB394" s="178"/>
      <c r="KC394" s="178"/>
      <c r="KD394" s="178"/>
      <c r="KE394" s="178"/>
      <c r="KF394" s="178"/>
      <c r="KG394" s="178"/>
      <c r="KH394" s="178"/>
      <c r="KI394" s="178"/>
      <c r="KJ394" s="178"/>
      <c r="KK394" s="178"/>
      <c r="KL394" s="178"/>
      <c r="KM394" s="178"/>
      <c r="KN394" s="178"/>
      <c r="KO394" s="178"/>
      <c r="KP394" s="178"/>
      <c r="KQ394" s="178"/>
      <c r="KR394" s="178"/>
      <c r="KS394" s="178"/>
      <c r="KT394" s="178"/>
      <c r="KU394" s="178"/>
      <c r="KV394" s="178"/>
      <c r="KW394" s="178"/>
      <c r="KX394" s="178"/>
      <c r="KY394" s="178"/>
      <c r="KZ394" s="178"/>
      <c r="LA394" s="178"/>
      <c r="LB394" s="178"/>
      <c r="LC394" s="178"/>
      <c r="LD394" s="178"/>
      <c r="LE394" s="178"/>
      <c r="LF394" s="178"/>
      <c r="LG394" s="178"/>
      <c r="LH394" s="178"/>
      <c r="LI394" s="178"/>
      <c r="LJ394" s="178"/>
      <c r="LK394" s="178"/>
      <c r="LL394" s="178"/>
      <c r="LM394" s="178"/>
      <c r="LN394" s="178"/>
      <c r="LO394" s="178"/>
      <c r="LP394" s="178"/>
      <c r="LQ394" s="178"/>
      <c r="LR394" s="178"/>
      <c r="LS394" s="178"/>
      <c r="LT394" s="178"/>
      <c r="LU394" s="178"/>
      <c r="LV394" s="178"/>
      <c r="LW394" s="178"/>
      <c r="LX394" s="178"/>
      <c r="LY394" s="178"/>
      <c r="LZ394" s="178"/>
      <c r="MA394" s="178"/>
      <c r="MB394" s="178"/>
      <c r="MC394" s="178"/>
      <c r="MD394" s="178"/>
      <c r="ME394" s="178"/>
      <c r="MF394" s="178"/>
      <c r="MG394" s="178"/>
      <c r="MH394" s="178"/>
      <c r="MI394" s="178"/>
      <c r="MJ394" s="178"/>
      <c r="MK394" s="178"/>
      <c r="ML394" s="178"/>
      <c r="MM394" s="178"/>
      <c r="MN394" s="178"/>
      <c r="MO394" s="178"/>
      <c r="MP394" s="178"/>
      <c r="MQ394" s="178"/>
      <c r="MR394" s="178"/>
      <c r="MS394" s="178"/>
      <c r="MT394" s="178"/>
      <c r="MU394" s="178"/>
      <c r="MV394" s="178"/>
      <c r="MW394" s="178"/>
      <c r="MX394" s="178"/>
      <c r="MY394" s="178"/>
      <c r="MZ394" s="178"/>
      <c r="NA394" s="178"/>
      <c r="NB394" s="178"/>
      <c r="NC394" s="178"/>
      <c r="ND394" s="178"/>
      <c r="NE394" s="178"/>
      <c r="NF394" s="178"/>
      <c r="NG394" s="178"/>
      <c r="NH394" s="178"/>
      <c r="NI394" s="178"/>
      <c r="NJ394" s="178"/>
      <c r="NK394" s="178"/>
      <c r="NL394" s="178"/>
      <c r="NM394" s="178"/>
      <c r="NN394" s="178"/>
      <c r="NO394" s="178"/>
      <c r="NP394" s="178"/>
      <c r="NQ394" s="178"/>
      <c r="NR394" s="178"/>
      <c r="NS394" s="178"/>
      <c r="NT394" s="178"/>
      <c r="NU394" s="178"/>
      <c r="NV394" s="178"/>
      <c r="NW394" s="178"/>
      <c r="NX394" s="178"/>
      <c r="NY394" s="178"/>
      <c r="NZ394" s="178"/>
      <c r="OA394" s="178"/>
      <c r="OB394" s="178"/>
      <c r="OC394" s="178"/>
      <c r="OD394" s="178"/>
      <c r="OE394" s="178"/>
      <c r="OF394" s="178"/>
      <c r="OG394" s="178"/>
      <c r="OH394" s="178"/>
      <c r="OI394" s="178"/>
      <c r="OJ394" s="178"/>
      <c r="OK394" s="178"/>
      <c r="OL394" s="178"/>
      <c r="OM394" s="178"/>
      <c r="ON394" s="178"/>
      <c r="OO394" s="178"/>
      <c r="OP394" s="178"/>
      <c r="OQ394" s="178"/>
      <c r="OR394" s="178"/>
      <c r="OS394" s="178"/>
      <c r="OT394" s="178"/>
      <c r="OU394" s="178"/>
      <c r="OV394" s="178"/>
      <c r="OW394" s="178"/>
      <c r="OX394" s="178"/>
      <c r="OY394" s="178"/>
      <c r="OZ394" s="178"/>
      <c r="PA394" s="178"/>
      <c r="PB394" s="178"/>
      <c r="PC394" s="178"/>
      <c r="PD394" s="178"/>
      <c r="PE394" s="178"/>
      <c r="PF394" s="178"/>
      <c r="PG394" s="178"/>
      <c r="PH394" s="178"/>
      <c r="PI394" s="178"/>
      <c r="PJ394" s="178"/>
      <c r="PK394" s="178"/>
      <c r="PL394" s="178"/>
      <c r="PM394" s="178"/>
      <c r="PN394" s="178"/>
      <c r="PO394" s="178"/>
      <c r="PP394" s="178"/>
      <c r="PQ394" s="178"/>
      <c r="PR394" s="178"/>
      <c r="PS394" s="178"/>
      <c r="PT394" s="178"/>
      <c r="PU394" s="178"/>
      <c r="PV394" s="178"/>
      <c r="PW394" s="178"/>
      <c r="PX394" s="178"/>
      <c r="PY394" s="178"/>
      <c r="PZ394" s="178"/>
      <c r="QA394" s="178"/>
      <c r="QB394" s="178"/>
      <c r="QC394" s="178"/>
      <c r="QD394" s="178"/>
      <c r="QE394" s="178"/>
      <c r="QF394" s="178"/>
      <c r="QG394" s="178"/>
      <c r="QH394" s="178"/>
      <c r="QI394" s="178"/>
      <c r="QJ394" s="178"/>
      <c r="QK394" s="178"/>
      <c r="QL394" s="178"/>
      <c r="QM394" s="178"/>
      <c r="QN394" s="178"/>
      <c r="QO394" s="178"/>
      <c r="QP394" s="178"/>
      <c r="QQ394" s="178"/>
      <c r="QR394" s="178"/>
      <c r="QS394" s="178"/>
      <c r="QT394" s="178"/>
      <c r="QU394" s="178"/>
      <c r="QV394" s="178"/>
      <c r="QW394" s="178"/>
      <c r="QX394" s="178"/>
      <c r="QY394" s="178"/>
      <c r="QZ394" s="178"/>
      <c r="RA394" s="178"/>
      <c r="RB394" s="178"/>
      <c r="RC394" s="178"/>
      <c r="RD394" s="178"/>
      <c r="RE394" s="178"/>
      <c r="RF394" s="178"/>
      <c r="RG394" s="178"/>
      <c r="RH394" s="178"/>
      <c r="RI394" s="178"/>
      <c r="RJ394" s="178"/>
      <c r="RK394" s="178"/>
      <c r="RL394" s="178"/>
      <c r="RM394" s="178"/>
      <c r="RN394" s="178"/>
      <c r="RO394" s="178"/>
      <c r="RP394" s="178"/>
      <c r="RQ394" s="178"/>
      <c r="RR394" s="178"/>
      <c r="RS394" s="178"/>
      <c r="RT394" s="178"/>
      <c r="RU394" s="178"/>
      <c r="RV394" s="178"/>
      <c r="RW394" s="178"/>
      <c r="RX394" s="178"/>
      <c r="RY394" s="178"/>
      <c r="RZ394" s="178"/>
      <c r="SA394" s="178"/>
      <c r="SB394" s="178"/>
      <c r="SC394" s="178"/>
      <c r="SD394" s="178"/>
      <c r="SE394" s="178"/>
      <c r="SF394" s="178"/>
      <c r="SG394" s="178"/>
      <c r="SH394" s="178"/>
      <c r="SI394" s="178"/>
      <c r="SJ394" s="178"/>
      <c r="SK394" s="178"/>
      <c r="SL394" s="178"/>
      <c r="SM394" s="178"/>
      <c r="SN394" s="178"/>
      <c r="SO394" s="178"/>
      <c r="SP394" s="178"/>
      <c r="SQ394" s="178"/>
      <c r="SR394" s="178"/>
      <c r="SS394" s="178"/>
      <c r="ST394" s="178"/>
      <c r="SU394" s="178"/>
      <c r="SV394" s="178"/>
      <c r="SW394" s="178"/>
      <c r="SX394" s="178"/>
      <c r="SY394" s="178"/>
      <c r="SZ394" s="178"/>
      <c r="TA394" s="178"/>
      <c r="TB394" s="178"/>
      <c r="TC394" s="178"/>
      <c r="TD394" s="178"/>
      <c r="TE394" s="178"/>
      <c r="TF394" s="178"/>
      <c r="TG394" s="178"/>
      <c r="TH394" s="178"/>
      <c r="TI394" s="178"/>
      <c r="TJ394" s="178"/>
      <c r="TK394" s="178"/>
      <c r="TL394" s="178"/>
      <c r="TM394" s="178"/>
      <c r="TN394" s="178"/>
      <c r="TO394" s="178"/>
      <c r="TP394" s="178"/>
      <c r="TQ394" s="178"/>
      <c r="TR394" s="178"/>
      <c r="TS394" s="178"/>
      <c r="TT394" s="178"/>
      <c r="TU394" s="178"/>
      <c r="TV394" s="178"/>
      <c r="TW394" s="178"/>
      <c r="TX394" s="178"/>
      <c r="TY394" s="178"/>
      <c r="TZ394" s="178"/>
      <c r="UA394" s="178"/>
      <c r="UB394" s="178"/>
      <c r="UC394" s="178"/>
      <c r="UD394" s="178"/>
      <c r="UE394" s="178"/>
      <c r="UF394" s="178"/>
      <c r="UG394" s="178"/>
      <c r="UH394" s="178"/>
      <c r="UI394" s="178"/>
      <c r="UJ394" s="178"/>
      <c r="UK394" s="178"/>
      <c r="UL394" s="178"/>
      <c r="UM394" s="178"/>
      <c r="UN394" s="178"/>
      <c r="UO394" s="178"/>
      <c r="UP394" s="178"/>
      <c r="UQ394" s="178"/>
      <c r="UR394" s="178"/>
      <c r="US394" s="178"/>
      <c r="UT394" s="178"/>
      <c r="UU394" s="178"/>
      <c r="UV394" s="178"/>
      <c r="UW394" s="178"/>
      <c r="UX394" s="178"/>
      <c r="UY394" s="178"/>
      <c r="UZ394" s="178"/>
      <c r="VA394" s="178"/>
      <c r="VB394" s="178"/>
      <c r="VC394" s="178"/>
      <c r="VD394" s="178"/>
      <c r="VE394" s="178"/>
      <c r="VF394" s="178"/>
      <c r="VG394" s="178"/>
      <c r="VH394" s="178"/>
      <c r="VI394" s="178"/>
      <c r="VJ394" s="178"/>
      <c r="VK394" s="178"/>
      <c r="VL394" s="178"/>
      <c r="VM394" s="178"/>
      <c r="VN394" s="178"/>
      <c r="VO394" s="178"/>
      <c r="VP394" s="178"/>
      <c r="VQ394" s="178"/>
      <c r="VR394" s="178"/>
      <c r="VS394" s="178"/>
      <c r="VT394" s="178"/>
      <c r="VU394" s="178"/>
      <c r="VV394" s="178"/>
      <c r="VW394" s="178"/>
      <c r="VX394" s="178"/>
      <c r="VY394" s="178"/>
      <c r="VZ394" s="178"/>
      <c r="WA394" s="178"/>
      <c r="WB394" s="178"/>
      <c r="WC394" s="178"/>
      <c r="WD394" s="178"/>
      <c r="WE394" s="178"/>
      <c r="WF394" s="178"/>
      <c r="WG394" s="178"/>
      <c r="WH394" s="178"/>
      <c r="WI394" s="178"/>
      <c r="WJ394" s="178"/>
      <c r="WK394" s="178"/>
      <c r="WL394" s="178"/>
      <c r="WM394" s="178"/>
      <c r="WN394" s="178"/>
      <c r="WO394" s="178"/>
      <c r="WP394" s="178"/>
      <c r="WQ394" s="178"/>
      <c r="WR394" s="178"/>
      <c r="WS394" s="178"/>
      <c r="WT394" s="178"/>
      <c r="WU394" s="178"/>
      <c r="WV394" s="178"/>
      <c r="WW394" s="178"/>
      <c r="WX394" s="178"/>
      <c r="WY394" s="178"/>
      <c r="WZ394" s="178"/>
      <c r="XA394" s="178"/>
      <c r="XB394" s="178"/>
      <c r="XC394" s="178"/>
      <c r="XD394" s="178"/>
      <c r="XE394" s="178"/>
      <c r="XF394" s="178"/>
      <c r="XG394" s="178"/>
      <c r="XH394" s="178"/>
      <c r="XI394" s="178"/>
      <c r="XJ394" s="178"/>
      <c r="XK394" s="178"/>
      <c r="XL394" s="178"/>
      <c r="XM394" s="178"/>
      <c r="XN394" s="178"/>
      <c r="XO394" s="178"/>
      <c r="XP394" s="178"/>
      <c r="XQ394" s="178"/>
      <c r="XR394" s="178"/>
      <c r="XS394" s="178"/>
      <c r="XT394" s="178"/>
      <c r="XU394" s="178"/>
      <c r="XV394" s="178"/>
      <c r="XW394" s="178"/>
      <c r="XX394" s="178"/>
      <c r="XY394" s="178"/>
      <c r="XZ394" s="178"/>
      <c r="YA394" s="178"/>
      <c r="YB394" s="178"/>
      <c r="YC394" s="178"/>
      <c r="YD394" s="178"/>
      <c r="YE394" s="178"/>
      <c r="YF394" s="178"/>
      <c r="YG394" s="178"/>
      <c r="YH394" s="178"/>
      <c r="YI394" s="178"/>
      <c r="YJ394" s="178"/>
      <c r="YK394" s="178"/>
      <c r="YL394" s="178"/>
      <c r="YM394" s="178"/>
      <c r="YN394" s="178"/>
      <c r="YO394" s="178"/>
      <c r="YP394" s="178"/>
      <c r="YQ394" s="178"/>
      <c r="YR394" s="178"/>
      <c r="YS394" s="178"/>
      <c r="YT394" s="178"/>
      <c r="YU394" s="178"/>
      <c r="YV394" s="178"/>
      <c r="YW394" s="178"/>
      <c r="YX394" s="178"/>
      <c r="YY394" s="178"/>
      <c r="YZ394" s="178"/>
      <c r="ZA394" s="178"/>
      <c r="ZB394" s="178"/>
      <c r="ZC394" s="178"/>
      <c r="ZD394" s="178"/>
      <c r="ZE394" s="178"/>
      <c r="ZF394" s="178"/>
      <c r="ZG394" s="178"/>
      <c r="ZH394" s="178"/>
    </row>
    <row r="395" s="153" customFormat="1" customHeight="1" spans="1:684">
      <c r="A395" s="290" t="s">
        <v>1137</v>
      </c>
      <c r="B395" s="109" t="s">
        <v>1138</v>
      </c>
      <c r="C395" s="1369"/>
      <c r="D395" s="1361">
        <f t="shared" si="56"/>
        <v>0</v>
      </c>
      <c r="E395" s="1367">
        <v>322</v>
      </c>
      <c r="F395" s="1371">
        <f t="shared" si="57"/>
        <v>322</v>
      </c>
      <c r="G395" s="1427">
        <f t="shared" si="58"/>
        <v>322</v>
      </c>
      <c r="H395" s="1428">
        <v>322</v>
      </c>
      <c r="I395" s="1430"/>
      <c r="J395" s="1393">
        <f t="shared" si="59"/>
        <v>0</v>
      </c>
      <c r="K395" s="1431">
        <f t="shared" si="60"/>
        <v>0</v>
      </c>
      <c r="L395" s="152"/>
      <c r="M395" s="152"/>
      <c r="N395" s="152"/>
      <c r="O395" s="152"/>
      <c r="P395" s="152"/>
      <c r="Q395" s="152"/>
      <c r="R395" s="152"/>
      <c r="S395" s="152"/>
      <c r="T395" s="152"/>
      <c r="U395" s="152"/>
      <c r="V395" s="1432"/>
      <c r="W395" s="1432"/>
      <c r="X395" s="1432"/>
      <c r="Y395" s="1432"/>
      <c r="Z395" s="1434"/>
      <c r="AA395" s="1432"/>
      <c r="AB395" s="1432"/>
      <c r="AC395" s="1432"/>
      <c r="AD395" s="1432"/>
      <c r="AE395" s="1432"/>
      <c r="AF395" s="1432"/>
      <c r="AG395" s="1338"/>
      <c r="AH395" s="178"/>
      <c r="AI395" s="1339"/>
      <c r="AJ395" s="1339"/>
      <c r="AK395" s="178"/>
      <c r="AL395" s="1339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  <c r="BF395" s="178"/>
      <c r="BG395" s="178"/>
      <c r="BH395" s="178"/>
      <c r="BI395" s="178"/>
      <c r="BJ395" s="178"/>
      <c r="BK395" s="178"/>
      <c r="BL395" s="178"/>
      <c r="BM395" s="178"/>
      <c r="BN395" s="178"/>
      <c r="BO395" s="178"/>
      <c r="BP395" s="178"/>
      <c r="BQ395" s="178"/>
      <c r="BR395" s="178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8"/>
      <c r="CD395" s="178"/>
      <c r="CE395" s="178"/>
      <c r="CF395" s="178"/>
      <c r="CG395" s="178"/>
      <c r="CH395" s="178"/>
      <c r="CI395" s="178"/>
      <c r="CJ395" s="178"/>
      <c r="CK395" s="178"/>
      <c r="CL395" s="178"/>
      <c r="CM395" s="178"/>
      <c r="CN395" s="178"/>
      <c r="CO395" s="178"/>
      <c r="CP395" s="178"/>
      <c r="CQ395" s="178"/>
      <c r="CR395" s="1340"/>
      <c r="CS395" s="178"/>
      <c r="CT395" s="178"/>
      <c r="CU395" s="178"/>
      <c r="CV395" s="178"/>
      <c r="CW395" s="178"/>
      <c r="CX395" s="178"/>
      <c r="CY395" s="178"/>
      <c r="CZ395" s="178"/>
      <c r="DA395" s="178"/>
      <c r="DB395" s="178"/>
      <c r="DC395" s="178"/>
      <c r="DD395" s="178"/>
      <c r="DE395" s="178"/>
      <c r="DF395" s="178"/>
      <c r="DG395" s="178"/>
      <c r="DH395" s="178"/>
      <c r="DI395" s="178"/>
      <c r="DJ395" s="178"/>
      <c r="DK395" s="178"/>
      <c r="DL395" s="178"/>
      <c r="DM395" s="178"/>
      <c r="DN395" s="178"/>
      <c r="DO395" s="178"/>
      <c r="DP395" s="178"/>
      <c r="DQ395" s="178"/>
      <c r="DR395" s="178"/>
      <c r="DS395" s="178"/>
      <c r="DT395" s="178"/>
      <c r="DU395" s="178"/>
      <c r="DV395" s="178"/>
      <c r="DW395" s="178"/>
      <c r="DX395" s="178"/>
      <c r="DY395" s="178"/>
      <c r="DZ395" s="178"/>
      <c r="EA395" s="178"/>
      <c r="EB395" s="47"/>
      <c r="EC395" s="178"/>
      <c r="ED395" s="178"/>
      <c r="EE395" s="178"/>
      <c r="EF395" s="178"/>
      <c r="EG395" s="178"/>
      <c r="EH395" s="178"/>
      <c r="EI395" s="178"/>
      <c r="EJ395" s="178"/>
      <c r="EK395" s="178"/>
      <c r="EL395" s="178"/>
      <c r="EM395" s="178"/>
      <c r="EN395" s="178"/>
      <c r="EO395" s="178"/>
      <c r="EP395" s="178"/>
      <c r="EQ395" s="178"/>
      <c r="ER395" s="178"/>
      <c r="ES395" s="178"/>
      <c r="ET395" s="178"/>
      <c r="EU395" s="178"/>
      <c r="EV395" s="178"/>
      <c r="EW395" s="178"/>
      <c r="EX395" s="178"/>
      <c r="EY395" s="178"/>
      <c r="EZ395" s="178"/>
      <c r="FA395" s="178"/>
      <c r="FB395" s="178"/>
      <c r="FC395" s="178"/>
      <c r="FD395" s="178"/>
      <c r="FE395" s="178"/>
      <c r="FF395" s="178"/>
      <c r="FG395" s="178"/>
      <c r="FH395" s="178"/>
      <c r="FI395" s="178"/>
      <c r="FJ395" s="178"/>
      <c r="FK395" s="178"/>
      <c r="FL395" s="178"/>
      <c r="FM395" s="178"/>
      <c r="FN395" s="178"/>
      <c r="FO395" s="178"/>
      <c r="FP395" s="178"/>
      <c r="FQ395" s="178"/>
      <c r="FR395" s="178"/>
      <c r="FS395" s="178"/>
      <c r="FT395" s="178"/>
      <c r="FU395" s="178"/>
      <c r="FV395" s="178"/>
      <c r="FW395" s="178"/>
      <c r="FX395" s="178"/>
      <c r="FY395" s="178"/>
      <c r="FZ395" s="178"/>
      <c r="GA395" s="178"/>
      <c r="GB395" s="178"/>
      <c r="GC395" s="178"/>
      <c r="GD395" s="178"/>
      <c r="GE395" s="178"/>
      <c r="GF395" s="178"/>
      <c r="GG395" s="178"/>
      <c r="GH395" s="178"/>
      <c r="GI395" s="178"/>
      <c r="GJ395" s="178"/>
      <c r="GK395" s="178"/>
      <c r="GL395" s="178"/>
      <c r="GM395" s="178"/>
      <c r="GN395" s="178"/>
      <c r="GO395" s="178"/>
      <c r="GP395" s="178"/>
      <c r="GQ395" s="178"/>
      <c r="GR395" s="178"/>
      <c r="GS395" s="178"/>
      <c r="GT395" s="178"/>
      <c r="GU395" s="178"/>
      <c r="GV395" s="178"/>
      <c r="GW395" s="178"/>
      <c r="GX395" s="178"/>
      <c r="GY395" s="178"/>
      <c r="GZ395" s="178"/>
      <c r="HA395" s="178"/>
      <c r="HB395" s="178"/>
      <c r="HC395" s="178"/>
      <c r="HD395" s="178"/>
      <c r="HE395" s="178"/>
      <c r="HF395" s="178"/>
      <c r="HG395" s="178"/>
      <c r="HH395" s="178"/>
      <c r="HI395" s="178"/>
      <c r="HJ395" s="178"/>
      <c r="HK395" s="178"/>
      <c r="HL395" s="178"/>
      <c r="HM395" s="178"/>
      <c r="HN395" s="178"/>
      <c r="HO395" s="178"/>
      <c r="HP395" s="178"/>
      <c r="HQ395" s="178"/>
      <c r="HR395" s="178"/>
      <c r="HS395" s="178"/>
      <c r="HT395" s="178"/>
      <c r="HU395" s="178"/>
      <c r="HV395" s="178"/>
      <c r="HW395" s="178"/>
      <c r="HX395" s="178"/>
      <c r="HY395" s="178"/>
      <c r="HZ395" s="178"/>
      <c r="IA395" s="178"/>
      <c r="IB395" s="178"/>
      <c r="IC395" s="178"/>
      <c r="ID395" s="178"/>
      <c r="IE395" s="178"/>
      <c r="IF395" s="178"/>
      <c r="IG395" s="178"/>
      <c r="IH395" s="178"/>
      <c r="II395" s="178"/>
      <c r="IJ395" s="178"/>
      <c r="IK395" s="178"/>
      <c r="IL395" s="178"/>
      <c r="IM395" s="178"/>
      <c r="IN395" s="178"/>
      <c r="IO395" s="178"/>
      <c r="IP395" s="178"/>
      <c r="IQ395" s="178"/>
      <c r="IR395" s="178"/>
      <c r="IS395" s="178"/>
      <c r="IT395" s="178"/>
      <c r="IU395" s="178"/>
      <c r="IV395" s="178"/>
      <c r="IW395" s="178"/>
      <c r="IX395" s="178"/>
      <c r="IY395" s="178"/>
      <c r="IZ395" s="178"/>
      <c r="JA395" s="178"/>
      <c r="JB395" s="178"/>
      <c r="JC395" s="178"/>
      <c r="JD395" s="178"/>
      <c r="JE395" s="178"/>
      <c r="JF395" s="178"/>
      <c r="JG395" s="178"/>
      <c r="JH395" s="178"/>
      <c r="JI395" s="178"/>
      <c r="JJ395" s="178"/>
      <c r="JK395" s="178"/>
      <c r="JL395" s="178"/>
      <c r="JM395" s="178"/>
      <c r="JN395" s="178"/>
      <c r="JO395" s="178"/>
      <c r="JP395" s="178"/>
      <c r="JQ395" s="178"/>
      <c r="JR395" s="178"/>
      <c r="JS395" s="178"/>
      <c r="JT395" s="178"/>
      <c r="JU395" s="178"/>
      <c r="JV395" s="178"/>
      <c r="JW395" s="178"/>
      <c r="JX395" s="178"/>
      <c r="JY395" s="178"/>
      <c r="JZ395" s="178"/>
      <c r="KA395" s="178"/>
      <c r="KB395" s="178"/>
      <c r="KC395" s="178"/>
      <c r="KD395" s="178"/>
      <c r="KE395" s="178"/>
      <c r="KF395" s="178"/>
      <c r="KG395" s="178"/>
      <c r="KH395" s="178"/>
      <c r="KI395" s="178"/>
      <c r="KJ395" s="178"/>
      <c r="KK395" s="178"/>
      <c r="KL395" s="178"/>
      <c r="KM395" s="178"/>
      <c r="KN395" s="178"/>
      <c r="KO395" s="178"/>
      <c r="KP395" s="178"/>
      <c r="KQ395" s="178"/>
      <c r="KR395" s="178"/>
      <c r="KS395" s="178"/>
      <c r="KT395" s="178"/>
      <c r="KU395" s="178"/>
      <c r="KV395" s="178"/>
      <c r="KW395" s="178"/>
      <c r="KX395" s="178"/>
      <c r="KY395" s="178"/>
      <c r="KZ395" s="178"/>
      <c r="LA395" s="178"/>
      <c r="LB395" s="178"/>
      <c r="LC395" s="178"/>
      <c r="LD395" s="178"/>
      <c r="LE395" s="178"/>
      <c r="LF395" s="178"/>
      <c r="LG395" s="178"/>
      <c r="LH395" s="178"/>
      <c r="LI395" s="178"/>
      <c r="LJ395" s="178"/>
      <c r="LK395" s="178"/>
      <c r="LL395" s="178"/>
      <c r="LM395" s="178"/>
      <c r="LN395" s="178"/>
      <c r="LO395" s="178"/>
      <c r="LP395" s="178"/>
      <c r="LQ395" s="178"/>
      <c r="LR395" s="178"/>
      <c r="LS395" s="178"/>
      <c r="LT395" s="178"/>
      <c r="LU395" s="178"/>
      <c r="LV395" s="178"/>
      <c r="LW395" s="178"/>
      <c r="LX395" s="178"/>
      <c r="LY395" s="178"/>
      <c r="LZ395" s="178"/>
      <c r="MA395" s="178"/>
      <c r="MB395" s="178"/>
      <c r="MC395" s="178"/>
      <c r="MD395" s="178"/>
      <c r="ME395" s="178"/>
      <c r="MF395" s="178"/>
      <c r="MG395" s="178"/>
      <c r="MH395" s="178"/>
      <c r="MI395" s="178"/>
      <c r="MJ395" s="178"/>
      <c r="MK395" s="178"/>
      <c r="ML395" s="178"/>
      <c r="MM395" s="178"/>
      <c r="MN395" s="178"/>
      <c r="MO395" s="178"/>
      <c r="MP395" s="178"/>
      <c r="MQ395" s="178"/>
      <c r="MR395" s="178"/>
      <c r="MS395" s="178"/>
      <c r="MT395" s="178"/>
      <c r="MU395" s="178"/>
      <c r="MV395" s="178"/>
      <c r="MW395" s="178"/>
      <c r="MX395" s="178"/>
      <c r="MY395" s="178"/>
      <c r="MZ395" s="178"/>
      <c r="NA395" s="178"/>
      <c r="NB395" s="178"/>
      <c r="NC395" s="178"/>
      <c r="ND395" s="178"/>
      <c r="NE395" s="178"/>
      <c r="NF395" s="178"/>
      <c r="NG395" s="178"/>
      <c r="NH395" s="178"/>
      <c r="NI395" s="178"/>
      <c r="NJ395" s="178"/>
      <c r="NK395" s="178"/>
      <c r="NL395" s="178"/>
      <c r="NM395" s="178"/>
      <c r="NN395" s="178"/>
      <c r="NO395" s="178"/>
      <c r="NP395" s="178"/>
      <c r="NQ395" s="178"/>
      <c r="NR395" s="178"/>
      <c r="NS395" s="178"/>
      <c r="NT395" s="178"/>
      <c r="NU395" s="178"/>
      <c r="NV395" s="178"/>
      <c r="NW395" s="178"/>
      <c r="NX395" s="178"/>
      <c r="NY395" s="178"/>
      <c r="NZ395" s="178"/>
      <c r="OA395" s="178"/>
      <c r="OB395" s="178"/>
      <c r="OC395" s="178"/>
      <c r="OD395" s="178"/>
      <c r="OE395" s="178"/>
      <c r="OF395" s="178"/>
      <c r="OG395" s="178"/>
      <c r="OH395" s="178"/>
      <c r="OI395" s="178"/>
      <c r="OJ395" s="178"/>
      <c r="OK395" s="178"/>
      <c r="OL395" s="178"/>
      <c r="OM395" s="178"/>
      <c r="ON395" s="178"/>
      <c r="OO395" s="178"/>
      <c r="OP395" s="178"/>
      <c r="OQ395" s="178"/>
      <c r="OR395" s="178"/>
      <c r="OS395" s="178"/>
      <c r="OT395" s="178"/>
      <c r="OU395" s="178"/>
      <c r="OV395" s="178"/>
      <c r="OW395" s="178"/>
      <c r="OX395" s="178"/>
      <c r="OY395" s="178"/>
      <c r="OZ395" s="178"/>
      <c r="PA395" s="178"/>
      <c r="PB395" s="178"/>
      <c r="PC395" s="178"/>
      <c r="PD395" s="178"/>
      <c r="PE395" s="178"/>
      <c r="PF395" s="178"/>
      <c r="PG395" s="178"/>
      <c r="PH395" s="178"/>
      <c r="PI395" s="178"/>
      <c r="PJ395" s="178"/>
      <c r="PK395" s="178"/>
      <c r="PL395" s="178"/>
      <c r="PM395" s="178"/>
      <c r="PN395" s="178"/>
      <c r="PO395" s="178"/>
      <c r="PP395" s="178"/>
      <c r="PQ395" s="178"/>
      <c r="PR395" s="178"/>
      <c r="PS395" s="178"/>
      <c r="PT395" s="178"/>
      <c r="PU395" s="178"/>
      <c r="PV395" s="178"/>
      <c r="PW395" s="178"/>
      <c r="PX395" s="178"/>
      <c r="PY395" s="178"/>
      <c r="PZ395" s="178"/>
      <c r="QA395" s="178"/>
      <c r="QB395" s="178"/>
      <c r="QC395" s="178"/>
      <c r="QD395" s="178"/>
      <c r="QE395" s="178"/>
      <c r="QF395" s="178"/>
      <c r="QG395" s="178"/>
      <c r="QH395" s="178"/>
      <c r="QI395" s="178"/>
      <c r="QJ395" s="178"/>
      <c r="QK395" s="178"/>
      <c r="QL395" s="178"/>
      <c r="QM395" s="178"/>
      <c r="QN395" s="178"/>
      <c r="QO395" s="178"/>
      <c r="QP395" s="178"/>
      <c r="QQ395" s="178"/>
      <c r="QR395" s="178"/>
      <c r="QS395" s="178"/>
      <c r="QT395" s="178"/>
      <c r="QU395" s="178"/>
      <c r="QV395" s="178"/>
      <c r="QW395" s="178"/>
      <c r="QX395" s="178"/>
      <c r="QY395" s="178"/>
      <c r="QZ395" s="178"/>
      <c r="RA395" s="178"/>
      <c r="RB395" s="178"/>
      <c r="RC395" s="178"/>
      <c r="RD395" s="178"/>
      <c r="RE395" s="178"/>
      <c r="RF395" s="178"/>
      <c r="RG395" s="178"/>
      <c r="RH395" s="178"/>
      <c r="RI395" s="178"/>
      <c r="RJ395" s="178"/>
      <c r="RK395" s="178"/>
      <c r="RL395" s="178"/>
      <c r="RM395" s="178"/>
      <c r="RN395" s="178"/>
      <c r="RO395" s="178"/>
      <c r="RP395" s="178"/>
      <c r="RQ395" s="178"/>
      <c r="RR395" s="178"/>
      <c r="RS395" s="178"/>
      <c r="RT395" s="178"/>
      <c r="RU395" s="178"/>
      <c r="RV395" s="178"/>
      <c r="RW395" s="178"/>
      <c r="RX395" s="178"/>
      <c r="RY395" s="178"/>
      <c r="RZ395" s="178"/>
      <c r="SA395" s="178"/>
      <c r="SB395" s="178"/>
      <c r="SC395" s="178"/>
      <c r="SD395" s="178"/>
      <c r="SE395" s="178"/>
      <c r="SF395" s="178"/>
      <c r="SG395" s="178"/>
      <c r="SH395" s="178"/>
      <c r="SI395" s="178"/>
      <c r="SJ395" s="178"/>
      <c r="SK395" s="178"/>
      <c r="SL395" s="178"/>
      <c r="SM395" s="178"/>
      <c r="SN395" s="178"/>
      <c r="SO395" s="178"/>
      <c r="SP395" s="178"/>
      <c r="SQ395" s="178"/>
      <c r="SR395" s="178"/>
      <c r="SS395" s="178"/>
      <c r="ST395" s="178"/>
      <c r="SU395" s="178"/>
      <c r="SV395" s="178"/>
      <c r="SW395" s="178"/>
      <c r="SX395" s="178"/>
      <c r="SY395" s="178"/>
      <c r="SZ395" s="178"/>
      <c r="TA395" s="178"/>
      <c r="TB395" s="178"/>
      <c r="TC395" s="178"/>
      <c r="TD395" s="178"/>
      <c r="TE395" s="178"/>
      <c r="TF395" s="178"/>
      <c r="TG395" s="178"/>
      <c r="TH395" s="178"/>
      <c r="TI395" s="178"/>
      <c r="TJ395" s="178"/>
      <c r="TK395" s="178"/>
      <c r="TL395" s="178"/>
      <c r="TM395" s="178"/>
      <c r="TN395" s="178"/>
      <c r="TO395" s="178"/>
      <c r="TP395" s="178"/>
      <c r="TQ395" s="178"/>
      <c r="TR395" s="178"/>
      <c r="TS395" s="178"/>
      <c r="TT395" s="178"/>
      <c r="TU395" s="178"/>
      <c r="TV395" s="178"/>
      <c r="TW395" s="178"/>
      <c r="TX395" s="178"/>
      <c r="TY395" s="178"/>
      <c r="TZ395" s="178"/>
      <c r="UA395" s="178"/>
      <c r="UB395" s="178"/>
      <c r="UC395" s="178"/>
      <c r="UD395" s="178"/>
      <c r="UE395" s="178"/>
      <c r="UF395" s="178"/>
      <c r="UG395" s="178"/>
      <c r="UH395" s="178"/>
      <c r="UI395" s="178"/>
      <c r="UJ395" s="178"/>
      <c r="UK395" s="178"/>
      <c r="UL395" s="178"/>
      <c r="UM395" s="178"/>
      <c r="UN395" s="178"/>
      <c r="UO395" s="178"/>
      <c r="UP395" s="178"/>
      <c r="UQ395" s="178"/>
      <c r="UR395" s="178"/>
      <c r="US395" s="178"/>
      <c r="UT395" s="178"/>
      <c r="UU395" s="178"/>
      <c r="UV395" s="178"/>
      <c r="UW395" s="178"/>
      <c r="UX395" s="178"/>
      <c r="UY395" s="178"/>
      <c r="UZ395" s="178"/>
      <c r="VA395" s="178"/>
      <c r="VB395" s="178"/>
      <c r="VC395" s="178"/>
      <c r="VD395" s="178"/>
      <c r="VE395" s="178"/>
      <c r="VF395" s="178"/>
      <c r="VG395" s="178"/>
      <c r="VH395" s="178"/>
      <c r="VI395" s="178"/>
      <c r="VJ395" s="178"/>
      <c r="VK395" s="178"/>
      <c r="VL395" s="178"/>
      <c r="VM395" s="178"/>
      <c r="VN395" s="178"/>
      <c r="VO395" s="178"/>
      <c r="VP395" s="178"/>
      <c r="VQ395" s="178"/>
      <c r="VR395" s="178"/>
      <c r="VS395" s="178"/>
      <c r="VT395" s="178"/>
      <c r="VU395" s="178"/>
      <c r="VV395" s="178"/>
      <c r="VW395" s="178"/>
      <c r="VX395" s="178"/>
      <c r="VY395" s="178"/>
      <c r="VZ395" s="178"/>
      <c r="WA395" s="178"/>
      <c r="WB395" s="178"/>
      <c r="WC395" s="178"/>
      <c r="WD395" s="178"/>
      <c r="WE395" s="178"/>
      <c r="WF395" s="178"/>
      <c r="WG395" s="178"/>
      <c r="WH395" s="178"/>
      <c r="WI395" s="178"/>
      <c r="WJ395" s="178"/>
      <c r="WK395" s="178"/>
      <c r="WL395" s="178"/>
      <c r="WM395" s="178"/>
      <c r="WN395" s="178"/>
      <c r="WO395" s="178"/>
      <c r="WP395" s="178"/>
      <c r="WQ395" s="178"/>
      <c r="WR395" s="178"/>
      <c r="WS395" s="178"/>
      <c r="WT395" s="178"/>
      <c r="WU395" s="178"/>
      <c r="WV395" s="178"/>
      <c r="WW395" s="178"/>
      <c r="WX395" s="178"/>
      <c r="WY395" s="178"/>
      <c r="WZ395" s="178"/>
      <c r="XA395" s="178"/>
      <c r="XB395" s="178"/>
      <c r="XC395" s="178"/>
      <c r="XD395" s="178"/>
      <c r="XE395" s="178"/>
      <c r="XF395" s="178"/>
      <c r="XG395" s="178"/>
      <c r="XH395" s="178"/>
      <c r="XI395" s="178"/>
      <c r="XJ395" s="178"/>
      <c r="XK395" s="178"/>
      <c r="XL395" s="178"/>
      <c r="XM395" s="178"/>
      <c r="XN395" s="178"/>
      <c r="XO395" s="178"/>
      <c r="XP395" s="178"/>
      <c r="XQ395" s="178"/>
      <c r="XR395" s="178"/>
      <c r="XS395" s="178"/>
      <c r="XT395" s="178"/>
      <c r="XU395" s="178"/>
      <c r="XV395" s="178"/>
      <c r="XW395" s="178"/>
      <c r="XX395" s="178"/>
      <c r="XY395" s="178"/>
      <c r="XZ395" s="178"/>
      <c r="YA395" s="178"/>
      <c r="YB395" s="178"/>
      <c r="YC395" s="178"/>
      <c r="YD395" s="178"/>
      <c r="YE395" s="178"/>
      <c r="YF395" s="178"/>
      <c r="YG395" s="178"/>
      <c r="YH395" s="178"/>
      <c r="YI395" s="178"/>
      <c r="YJ395" s="178"/>
      <c r="YK395" s="178"/>
      <c r="YL395" s="178"/>
      <c r="YM395" s="178"/>
      <c r="YN395" s="178"/>
      <c r="YO395" s="178"/>
      <c r="YP395" s="178"/>
      <c r="YQ395" s="178"/>
      <c r="YR395" s="178"/>
      <c r="YS395" s="178"/>
      <c r="YT395" s="178"/>
      <c r="YU395" s="178"/>
      <c r="YV395" s="178"/>
      <c r="YW395" s="178"/>
      <c r="YX395" s="178"/>
      <c r="YY395" s="178"/>
      <c r="YZ395" s="178"/>
      <c r="ZA395" s="178"/>
      <c r="ZB395" s="178"/>
      <c r="ZC395" s="178"/>
      <c r="ZD395" s="178"/>
      <c r="ZE395" s="178"/>
      <c r="ZF395" s="178"/>
      <c r="ZG395" s="178"/>
      <c r="ZH395" s="178"/>
    </row>
    <row r="396" s="153" customFormat="1" customHeight="1" spans="1:684">
      <c r="A396" s="290" t="s">
        <v>1139</v>
      </c>
      <c r="B396" s="109" t="s">
        <v>1140</v>
      </c>
      <c r="C396" s="1369"/>
      <c r="D396" s="1361">
        <f t="shared" si="56"/>
        <v>0</v>
      </c>
      <c r="E396" s="1367">
        <v>480</v>
      </c>
      <c r="F396" s="1371">
        <f t="shared" si="57"/>
        <v>480</v>
      </c>
      <c r="G396" s="1427">
        <f t="shared" si="58"/>
        <v>480</v>
      </c>
      <c r="H396" s="1428">
        <v>480</v>
      </c>
      <c r="I396" s="1430"/>
      <c r="J396" s="1393">
        <f t="shared" si="59"/>
        <v>0</v>
      </c>
      <c r="K396" s="1431">
        <f t="shared" si="60"/>
        <v>0</v>
      </c>
      <c r="L396" s="152"/>
      <c r="M396" s="152"/>
      <c r="N396" s="152"/>
      <c r="O396" s="152"/>
      <c r="P396" s="152"/>
      <c r="Q396" s="152"/>
      <c r="R396" s="152"/>
      <c r="S396" s="152"/>
      <c r="T396" s="152"/>
      <c r="U396" s="152"/>
      <c r="V396" s="1432"/>
      <c r="W396" s="1432"/>
      <c r="X396" s="1432"/>
      <c r="Y396" s="1432"/>
      <c r="Z396" s="1434"/>
      <c r="AA396" s="1432"/>
      <c r="AB396" s="1432"/>
      <c r="AC396" s="1432"/>
      <c r="AD396" s="1432"/>
      <c r="AE396" s="1432"/>
      <c r="AF396" s="1432"/>
      <c r="AG396" s="1338"/>
      <c r="AH396" s="178"/>
      <c r="AI396" s="1339"/>
      <c r="AJ396" s="1339"/>
      <c r="AK396" s="178"/>
      <c r="AL396" s="1339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  <c r="BF396" s="178"/>
      <c r="BG396" s="178"/>
      <c r="BH396" s="178"/>
      <c r="BI396" s="178"/>
      <c r="BJ396" s="178"/>
      <c r="BK396" s="178"/>
      <c r="BL396" s="178"/>
      <c r="BM396" s="178"/>
      <c r="BN396" s="178"/>
      <c r="BO396" s="178"/>
      <c r="BP396" s="178"/>
      <c r="BQ396" s="178"/>
      <c r="BR396" s="178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8"/>
      <c r="CD396" s="178"/>
      <c r="CE396" s="178"/>
      <c r="CF396" s="178"/>
      <c r="CG396" s="178"/>
      <c r="CH396" s="178"/>
      <c r="CI396" s="178"/>
      <c r="CJ396" s="178"/>
      <c r="CK396" s="178"/>
      <c r="CL396" s="178"/>
      <c r="CM396" s="178"/>
      <c r="CN396" s="178"/>
      <c r="CO396" s="178"/>
      <c r="CP396" s="178"/>
      <c r="CQ396" s="178"/>
      <c r="CR396" s="1340"/>
      <c r="CS396" s="178"/>
      <c r="CT396" s="178"/>
      <c r="CU396" s="178"/>
      <c r="CV396" s="178"/>
      <c r="CW396" s="178"/>
      <c r="CX396" s="178"/>
      <c r="CY396" s="178"/>
      <c r="CZ396" s="178"/>
      <c r="DA396" s="178"/>
      <c r="DB396" s="178"/>
      <c r="DC396" s="178"/>
      <c r="DD396" s="178"/>
      <c r="DE396" s="178"/>
      <c r="DF396" s="178"/>
      <c r="DG396" s="178"/>
      <c r="DH396" s="178"/>
      <c r="DI396" s="178"/>
      <c r="DJ396" s="178"/>
      <c r="DK396" s="178"/>
      <c r="DL396" s="178"/>
      <c r="DM396" s="178"/>
      <c r="DN396" s="178"/>
      <c r="DO396" s="178"/>
      <c r="DP396" s="178"/>
      <c r="DQ396" s="178"/>
      <c r="DR396" s="178"/>
      <c r="DS396" s="178"/>
      <c r="DT396" s="178"/>
      <c r="DU396" s="178"/>
      <c r="DV396" s="178"/>
      <c r="DW396" s="178"/>
      <c r="DX396" s="178"/>
      <c r="DY396" s="178"/>
      <c r="DZ396" s="178"/>
      <c r="EA396" s="178"/>
      <c r="EB396" s="47"/>
      <c r="EC396" s="178"/>
      <c r="ED396" s="178"/>
      <c r="EE396" s="178"/>
      <c r="EF396" s="178"/>
      <c r="EG396" s="178"/>
      <c r="EH396" s="178"/>
      <c r="EI396" s="178"/>
      <c r="EJ396" s="178"/>
      <c r="EK396" s="178"/>
      <c r="EL396" s="178"/>
      <c r="EM396" s="178"/>
      <c r="EN396" s="178"/>
      <c r="EO396" s="178"/>
      <c r="EP396" s="178"/>
      <c r="EQ396" s="178"/>
      <c r="ER396" s="178"/>
      <c r="ES396" s="178"/>
      <c r="ET396" s="178"/>
      <c r="EU396" s="178"/>
      <c r="EV396" s="178"/>
      <c r="EW396" s="178"/>
      <c r="EX396" s="178"/>
      <c r="EY396" s="178"/>
      <c r="EZ396" s="178"/>
      <c r="FA396" s="178"/>
      <c r="FB396" s="178"/>
      <c r="FC396" s="178"/>
      <c r="FD396" s="178"/>
      <c r="FE396" s="178"/>
      <c r="FF396" s="178"/>
      <c r="FG396" s="178"/>
      <c r="FH396" s="178"/>
      <c r="FI396" s="178"/>
      <c r="FJ396" s="178"/>
      <c r="FK396" s="178"/>
      <c r="FL396" s="178"/>
      <c r="FM396" s="178"/>
      <c r="FN396" s="178"/>
      <c r="FO396" s="178"/>
      <c r="FP396" s="178"/>
      <c r="FQ396" s="178"/>
      <c r="FR396" s="178"/>
      <c r="FS396" s="178"/>
      <c r="FT396" s="178"/>
      <c r="FU396" s="178"/>
      <c r="FV396" s="178"/>
      <c r="FW396" s="178"/>
      <c r="FX396" s="178"/>
      <c r="FY396" s="178"/>
      <c r="FZ396" s="178"/>
      <c r="GA396" s="178"/>
      <c r="GB396" s="178"/>
      <c r="GC396" s="178"/>
      <c r="GD396" s="178"/>
      <c r="GE396" s="178"/>
      <c r="GF396" s="178"/>
      <c r="GG396" s="178"/>
      <c r="GH396" s="178"/>
      <c r="GI396" s="178"/>
      <c r="GJ396" s="178"/>
      <c r="GK396" s="178"/>
      <c r="GL396" s="178"/>
      <c r="GM396" s="178"/>
      <c r="GN396" s="178"/>
      <c r="GO396" s="178"/>
      <c r="GP396" s="178"/>
      <c r="GQ396" s="178"/>
      <c r="GR396" s="178"/>
      <c r="GS396" s="178"/>
      <c r="GT396" s="178"/>
      <c r="GU396" s="178"/>
      <c r="GV396" s="178"/>
      <c r="GW396" s="178"/>
      <c r="GX396" s="178"/>
      <c r="GY396" s="178"/>
      <c r="GZ396" s="178"/>
      <c r="HA396" s="178"/>
      <c r="HB396" s="178"/>
      <c r="HC396" s="178"/>
      <c r="HD396" s="178"/>
      <c r="HE396" s="178"/>
      <c r="HF396" s="178"/>
      <c r="HG396" s="178"/>
      <c r="HH396" s="178"/>
      <c r="HI396" s="178"/>
      <c r="HJ396" s="178"/>
      <c r="HK396" s="178"/>
      <c r="HL396" s="178"/>
      <c r="HM396" s="178"/>
      <c r="HN396" s="178"/>
      <c r="HO396" s="178"/>
      <c r="HP396" s="178"/>
      <c r="HQ396" s="178"/>
      <c r="HR396" s="178"/>
      <c r="HS396" s="178"/>
      <c r="HT396" s="178"/>
      <c r="HU396" s="178"/>
      <c r="HV396" s="178"/>
      <c r="HW396" s="178"/>
      <c r="HX396" s="178"/>
      <c r="HY396" s="178"/>
      <c r="HZ396" s="178"/>
      <c r="IA396" s="178"/>
      <c r="IB396" s="178"/>
      <c r="IC396" s="178"/>
      <c r="ID396" s="178"/>
      <c r="IE396" s="178"/>
      <c r="IF396" s="178"/>
      <c r="IG396" s="178"/>
      <c r="IH396" s="178"/>
      <c r="II396" s="178"/>
      <c r="IJ396" s="178"/>
      <c r="IK396" s="178"/>
      <c r="IL396" s="178"/>
      <c r="IM396" s="178"/>
      <c r="IN396" s="178"/>
      <c r="IO396" s="178"/>
      <c r="IP396" s="178"/>
      <c r="IQ396" s="178"/>
      <c r="IR396" s="178"/>
      <c r="IS396" s="178"/>
      <c r="IT396" s="178"/>
      <c r="IU396" s="178"/>
      <c r="IV396" s="178"/>
      <c r="IW396" s="178"/>
      <c r="IX396" s="178"/>
      <c r="IY396" s="178"/>
      <c r="IZ396" s="178"/>
      <c r="JA396" s="178"/>
      <c r="JB396" s="178"/>
      <c r="JC396" s="178"/>
      <c r="JD396" s="178"/>
      <c r="JE396" s="178"/>
      <c r="JF396" s="178"/>
      <c r="JG396" s="178"/>
      <c r="JH396" s="178"/>
      <c r="JI396" s="178"/>
      <c r="JJ396" s="178"/>
      <c r="JK396" s="178"/>
      <c r="JL396" s="178"/>
      <c r="JM396" s="178"/>
      <c r="JN396" s="178"/>
      <c r="JO396" s="178"/>
      <c r="JP396" s="178"/>
      <c r="JQ396" s="178"/>
      <c r="JR396" s="178"/>
      <c r="JS396" s="178"/>
      <c r="JT396" s="178"/>
      <c r="JU396" s="178"/>
      <c r="JV396" s="178"/>
      <c r="JW396" s="178"/>
      <c r="JX396" s="178"/>
      <c r="JY396" s="178"/>
      <c r="JZ396" s="178"/>
      <c r="KA396" s="178"/>
      <c r="KB396" s="178"/>
      <c r="KC396" s="178"/>
      <c r="KD396" s="178"/>
      <c r="KE396" s="178"/>
      <c r="KF396" s="178"/>
      <c r="KG396" s="178"/>
      <c r="KH396" s="178"/>
      <c r="KI396" s="178"/>
      <c r="KJ396" s="178"/>
      <c r="KK396" s="178"/>
      <c r="KL396" s="178"/>
      <c r="KM396" s="178"/>
      <c r="KN396" s="178"/>
      <c r="KO396" s="178"/>
      <c r="KP396" s="178"/>
      <c r="KQ396" s="178"/>
      <c r="KR396" s="178"/>
      <c r="KS396" s="178"/>
      <c r="KT396" s="178"/>
      <c r="KU396" s="178"/>
      <c r="KV396" s="178"/>
      <c r="KW396" s="178"/>
      <c r="KX396" s="178"/>
      <c r="KY396" s="178"/>
      <c r="KZ396" s="178"/>
      <c r="LA396" s="178"/>
      <c r="LB396" s="178"/>
      <c r="LC396" s="178"/>
      <c r="LD396" s="178"/>
      <c r="LE396" s="178"/>
      <c r="LF396" s="178"/>
      <c r="LG396" s="178"/>
      <c r="LH396" s="178"/>
      <c r="LI396" s="178"/>
      <c r="LJ396" s="178"/>
      <c r="LK396" s="178"/>
      <c r="LL396" s="178"/>
      <c r="LM396" s="178"/>
      <c r="LN396" s="178"/>
      <c r="LO396" s="178"/>
      <c r="LP396" s="178"/>
      <c r="LQ396" s="178"/>
      <c r="LR396" s="178"/>
      <c r="LS396" s="178"/>
      <c r="LT396" s="178"/>
      <c r="LU396" s="178"/>
      <c r="LV396" s="178"/>
      <c r="LW396" s="178"/>
      <c r="LX396" s="178"/>
      <c r="LY396" s="178"/>
      <c r="LZ396" s="178"/>
      <c r="MA396" s="178"/>
      <c r="MB396" s="178"/>
      <c r="MC396" s="178"/>
      <c r="MD396" s="178"/>
      <c r="ME396" s="178"/>
      <c r="MF396" s="178"/>
      <c r="MG396" s="178"/>
      <c r="MH396" s="178"/>
      <c r="MI396" s="178"/>
      <c r="MJ396" s="178"/>
      <c r="MK396" s="178"/>
      <c r="ML396" s="178"/>
      <c r="MM396" s="178"/>
      <c r="MN396" s="178"/>
      <c r="MO396" s="178"/>
      <c r="MP396" s="178"/>
      <c r="MQ396" s="178"/>
      <c r="MR396" s="178"/>
      <c r="MS396" s="178"/>
      <c r="MT396" s="178"/>
      <c r="MU396" s="178"/>
      <c r="MV396" s="178"/>
      <c r="MW396" s="178"/>
      <c r="MX396" s="178"/>
      <c r="MY396" s="178"/>
      <c r="MZ396" s="178"/>
      <c r="NA396" s="178"/>
      <c r="NB396" s="178"/>
      <c r="NC396" s="178"/>
      <c r="ND396" s="178"/>
      <c r="NE396" s="178"/>
      <c r="NF396" s="178"/>
      <c r="NG396" s="178"/>
      <c r="NH396" s="178"/>
      <c r="NI396" s="178"/>
      <c r="NJ396" s="178"/>
      <c r="NK396" s="178"/>
      <c r="NL396" s="178"/>
      <c r="NM396" s="178"/>
      <c r="NN396" s="178"/>
      <c r="NO396" s="178"/>
      <c r="NP396" s="178"/>
      <c r="NQ396" s="178"/>
      <c r="NR396" s="178"/>
      <c r="NS396" s="178"/>
      <c r="NT396" s="178"/>
      <c r="NU396" s="178"/>
      <c r="NV396" s="178"/>
      <c r="NW396" s="178"/>
      <c r="NX396" s="178"/>
      <c r="NY396" s="178"/>
      <c r="NZ396" s="178"/>
      <c r="OA396" s="178"/>
      <c r="OB396" s="178"/>
      <c r="OC396" s="178"/>
      <c r="OD396" s="178"/>
      <c r="OE396" s="178"/>
      <c r="OF396" s="178"/>
      <c r="OG396" s="178"/>
      <c r="OH396" s="178"/>
      <c r="OI396" s="178"/>
      <c r="OJ396" s="178"/>
      <c r="OK396" s="178"/>
      <c r="OL396" s="178"/>
      <c r="OM396" s="178"/>
      <c r="ON396" s="178"/>
      <c r="OO396" s="178"/>
      <c r="OP396" s="178"/>
      <c r="OQ396" s="178"/>
      <c r="OR396" s="178"/>
      <c r="OS396" s="178"/>
      <c r="OT396" s="178"/>
      <c r="OU396" s="178"/>
      <c r="OV396" s="178"/>
      <c r="OW396" s="178"/>
      <c r="OX396" s="178"/>
      <c r="OY396" s="178"/>
      <c r="OZ396" s="178"/>
      <c r="PA396" s="178"/>
      <c r="PB396" s="178"/>
      <c r="PC396" s="178"/>
      <c r="PD396" s="178"/>
      <c r="PE396" s="178"/>
      <c r="PF396" s="178"/>
      <c r="PG396" s="178"/>
      <c r="PH396" s="178"/>
      <c r="PI396" s="178"/>
      <c r="PJ396" s="178"/>
      <c r="PK396" s="178"/>
      <c r="PL396" s="178"/>
      <c r="PM396" s="178"/>
      <c r="PN396" s="178"/>
      <c r="PO396" s="178"/>
      <c r="PP396" s="178"/>
      <c r="PQ396" s="178"/>
      <c r="PR396" s="178"/>
      <c r="PS396" s="178"/>
      <c r="PT396" s="178"/>
      <c r="PU396" s="178"/>
      <c r="PV396" s="178"/>
      <c r="PW396" s="178"/>
      <c r="PX396" s="178"/>
      <c r="PY396" s="178"/>
      <c r="PZ396" s="178"/>
      <c r="QA396" s="178"/>
      <c r="QB396" s="178"/>
      <c r="QC396" s="178"/>
      <c r="QD396" s="178"/>
      <c r="QE396" s="178"/>
      <c r="QF396" s="178"/>
      <c r="QG396" s="178"/>
      <c r="QH396" s="178"/>
      <c r="QI396" s="178"/>
      <c r="QJ396" s="178"/>
      <c r="QK396" s="178"/>
      <c r="QL396" s="178"/>
      <c r="QM396" s="178"/>
      <c r="QN396" s="178"/>
      <c r="QO396" s="178"/>
      <c r="QP396" s="178"/>
      <c r="QQ396" s="178"/>
      <c r="QR396" s="178"/>
      <c r="QS396" s="178"/>
      <c r="QT396" s="178"/>
      <c r="QU396" s="178"/>
      <c r="QV396" s="178"/>
      <c r="QW396" s="178"/>
      <c r="QX396" s="178"/>
      <c r="QY396" s="178"/>
      <c r="QZ396" s="178"/>
      <c r="RA396" s="178"/>
      <c r="RB396" s="178"/>
      <c r="RC396" s="178"/>
      <c r="RD396" s="178"/>
      <c r="RE396" s="178"/>
      <c r="RF396" s="178"/>
      <c r="RG396" s="178"/>
      <c r="RH396" s="178"/>
      <c r="RI396" s="178"/>
      <c r="RJ396" s="178"/>
      <c r="RK396" s="178"/>
      <c r="RL396" s="178"/>
      <c r="RM396" s="178"/>
      <c r="RN396" s="178"/>
      <c r="RO396" s="178"/>
      <c r="RP396" s="178"/>
      <c r="RQ396" s="178"/>
      <c r="RR396" s="178"/>
      <c r="RS396" s="178"/>
      <c r="RT396" s="178"/>
      <c r="RU396" s="178"/>
      <c r="RV396" s="178"/>
      <c r="RW396" s="178"/>
      <c r="RX396" s="178"/>
      <c r="RY396" s="178"/>
      <c r="RZ396" s="178"/>
      <c r="SA396" s="178"/>
      <c r="SB396" s="178"/>
      <c r="SC396" s="178"/>
      <c r="SD396" s="178"/>
      <c r="SE396" s="178"/>
      <c r="SF396" s="178"/>
      <c r="SG396" s="178"/>
      <c r="SH396" s="178"/>
      <c r="SI396" s="178"/>
      <c r="SJ396" s="178"/>
      <c r="SK396" s="178"/>
      <c r="SL396" s="178"/>
      <c r="SM396" s="178"/>
      <c r="SN396" s="178"/>
      <c r="SO396" s="178"/>
      <c r="SP396" s="178"/>
      <c r="SQ396" s="178"/>
      <c r="SR396" s="178"/>
      <c r="SS396" s="178"/>
      <c r="ST396" s="178"/>
      <c r="SU396" s="178"/>
      <c r="SV396" s="178"/>
      <c r="SW396" s="178"/>
      <c r="SX396" s="178"/>
      <c r="SY396" s="178"/>
      <c r="SZ396" s="178"/>
      <c r="TA396" s="178"/>
      <c r="TB396" s="178"/>
      <c r="TC396" s="178"/>
      <c r="TD396" s="178"/>
      <c r="TE396" s="178"/>
      <c r="TF396" s="178"/>
      <c r="TG396" s="178"/>
      <c r="TH396" s="178"/>
      <c r="TI396" s="178"/>
      <c r="TJ396" s="178"/>
      <c r="TK396" s="178"/>
      <c r="TL396" s="178"/>
      <c r="TM396" s="178"/>
      <c r="TN396" s="178"/>
      <c r="TO396" s="178"/>
      <c r="TP396" s="178"/>
      <c r="TQ396" s="178"/>
      <c r="TR396" s="178"/>
      <c r="TS396" s="178"/>
      <c r="TT396" s="178"/>
      <c r="TU396" s="178"/>
      <c r="TV396" s="178"/>
      <c r="TW396" s="178"/>
      <c r="TX396" s="178"/>
      <c r="TY396" s="178"/>
      <c r="TZ396" s="178"/>
      <c r="UA396" s="178"/>
      <c r="UB396" s="178"/>
      <c r="UC396" s="178"/>
      <c r="UD396" s="178"/>
      <c r="UE396" s="178"/>
      <c r="UF396" s="178"/>
      <c r="UG396" s="178"/>
      <c r="UH396" s="178"/>
      <c r="UI396" s="178"/>
      <c r="UJ396" s="178"/>
      <c r="UK396" s="178"/>
      <c r="UL396" s="178"/>
      <c r="UM396" s="178"/>
      <c r="UN396" s="178"/>
      <c r="UO396" s="178"/>
      <c r="UP396" s="178"/>
      <c r="UQ396" s="178"/>
      <c r="UR396" s="178"/>
      <c r="US396" s="178"/>
      <c r="UT396" s="178"/>
      <c r="UU396" s="178"/>
      <c r="UV396" s="178"/>
      <c r="UW396" s="178"/>
      <c r="UX396" s="178"/>
      <c r="UY396" s="178"/>
      <c r="UZ396" s="178"/>
      <c r="VA396" s="178"/>
      <c r="VB396" s="178"/>
      <c r="VC396" s="178"/>
      <c r="VD396" s="178"/>
      <c r="VE396" s="178"/>
      <c r="VF396" s="178"/>
      <c r="VG396" s="178"/>
      <c r="VH396" s="178"/>
      <c r="VI396" s="178"/>
      <c r="VJ396" s="178"/>
      <c r="VK396" s="178"/>
      <c r="VL396" s="178"/>
      <c r="VM396" s="178"/>
      <c r="VN396" s="178"/>
      <c r="VO396" s="178"/>
      <c r="VP396" s="178"/>
      <c r="VQ396" s="178"/>
      <c r="VR396" s="178"/>
      <c r="VS396" s="178"/>
      <c r="VT396" s="178"/>
      <c r="VU396" s="178"/>
      <c r="VV396" s="178"/>
      <c r="VW396" s="178"/>
      <c r="VX396" s="178"/>
      <c r="VY396" s="178"/>
      <c r="VZ396" s="178"/>
      <c r="WA396" s="178"/>
      <c r="WB396" s="178"/>
      <c r="WC396" s="178"/>
      <c r="WD396" s="178"/>
      <c r="WE396" s="178"/>
      <c r="WF396" s="178"/>
      <c r="WG396" s="178"/>
      <c r="WH396" s="178"/>
      <c r="WI396" s="178"/>
      <c r="WJ396" s="178"/>
      <c r="WK396" s="178"/>
      <c r="WL396" s="178"/>
      <c r="WM396" s="178"/>
      <c r="WN396" s="178"/>
      <c r="WO396" s="178"/>
      <c r="WP396" s="178"/>
      <c r="WQ396" s="178"/>
      <c r="WR396" s="178"/>
      <c r="WS396" s="178"/>
      <c r="WT396" s="178"/>
      <c r="WU396" s="178"/>
      <c r="WV396" s="178"/>
      <c r="WW396" s="178"/>
      <c r="WX396" s="178"/>
      <c r="WY396" s="178"/>
      <c r="WZ396" s="178"/>
      <c r="XA396" s="178"/>
      <c r="XB396" s="178"/>
      <c r="XC396" s="178"/>
      <c r="XD396" s="178"/>
      <c r="XE396" s="178"/>
      <c r="XF396" s="178"/>
      <c r="XG396" s="178"/>
      <c r="XH396" s="178"/>
      <c r="XI396" s="178"/>
      <c r="XJ396" s="178"/>
      <c r="XK396" s="178"/>
      <c r="XL396" s="178"/>
      <c r="XM396" s="178"/>
      <c r="XN396" s="178"/>
      <c r="XO396" s="178"/>
      <c r="XP396" s="178"/>
      <c r="XQ396" s="178"/>
      <c r="XR396" s="178"/>
      <c r="XS396" s="178"/>
      <c r="XT396" s="178"/>
      <c r="XU396" s="178"/>
      <c r="XV396" s="178"/>
      <c r="XW396" s="178"/>
      <c r="XX396" s="178"/>
      <c r="XY396" s="178"/>
      <c r="XZ396" s="178"/>
      <c r="YA396" s="178"/>
      <c r="YB396" s="178"/>
      <c r="YC396" s="178"/>
      <c r="YD396" s="178"/>
      <c r="YE396" s="178"/>
      <c r="YF396" s="178"/>
      <c r="YG396" s="178"/>
      <c r="YH396" s="178"/>
      <c r="YI396" s="178"/>
      <c r="YJ396" s="178"/>
      <c r="YK396" s="178"/>
      <c r="YL396" s="178"/>
      <c r="YM396" s="178"/>
      <c r="YN396" s="178"/>
      <c r="YO396" s="178"/>
      <c r="YP396" s="178"/>
      <c r="YQ396" s="178"/>
      <c r="YR396" s="178"/>
      <c r="YS396" s="178"/>
      <c r="YT396" s="178"/>
      <c r="YU396" s="178"/>
      <c r="YV396" s="178"/>
      <c r="YW396" s="178"/>
      <c r="YX396" s="178"/>
      <c r="YY396" s="178"/>
      <c r="YZ396" s="178"/>
      <c r="ZA396" s="178"/>
      <c r="ZB396" s="178"/>
      <c r="ZC396" s="178"/>
      <c r="ZD396" s="178"/>
      <c r="ZE396" s="178"/>
      <c r="ZF396" s="178"/>
      <c r="ZG396" s="178"/>
      <c r="ZH396" s="178"/>
    </row>
    <row r="397" s="153" customFormat="1" customHeight="1" spans="1:684">
      <c r="A397" s="290" t="s">
        <v>1141</v>
      </c>
      <c r="B397" s="109" t="s">
        <v>1142</v>
      </c>
      <c r="C397" s="1369"/>
      <c r="D397" s="1361">
        <f t="shared" si="56"/>
        <v>0</v>
      </c>
      <c r="E397" s="1367">
        <v>343</v>
      </c>
      <c r="F397" s="1371">
        <f t="shared" si="57"/>
        <v>343</v>
      </c>
      <c r="G397" s="1427">
        <f t="shared" si="58"/>
        <v>343</v>
      </c>
      <c r="H397" s="1428">
        <v>343</v>
      </c>
      <c r="I397" s="1430"/>
      <c r="J397" s="1393">
        <f t="shared" si="59"/>
        <v>0</v>
      </c>
      <c r="K397" s="1431">
        <f t="shared" si="60"/>
        <v>0</v>
      </c>
      <c r="L397" s="152"/>
      <c r="M397" s="152"/>
      <c r="N397" s="152"/>
      <c r="O397" s="152"/>
      <c r="P397" s="152"/>
      <c r="Q397" s="152"/>
      <c r="R397" s="152"/>
      <c r="S397" s="152"/>
      <c r="T397" s="152"/>
      <c r="U397" s="152"/>
      <c r="V397" s="1432"/>
      <c r="W397" s="1432"/>
      <c r="X397" s="1432"/>
      <c r="Y397" s="1432"/>
      <c r="Z397" s="1434"/>
      <c r="AA397" s="1432"/>
      <c r="AB397" s="1432"/>
      <c r="AC397" s="1432"/>
      <c r="AD397" s="1432"/>
      <c r="AE397" s="1432"/>
      <c r="AF397" s="1432"/>
      <c r="AG397" s="1338"/>
      <c r="AH397" s="178"/>
      <c r="AI397" s="1339"/>
      <c r="AJ397" s="1339"/>
      <c r="AK397" s="178"/>
      <c r="AL397" s="1339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  <c r="BF397" s="178"/>
      <c r="BG397" s="178"/>
      <c r="BH397" s="178"/>
      <c r="BI397" s="178"/>
      <c r="BJ397" s="178"/>
      <c r="BK397" s="178"/>
      <c r="BL397" s="178"/>
      <c r="BM397" s="178"/>
      <c r="BN397" s="178"/>
      <c r="BO397" s="178"/>
      <c r="BP397" s="178"/>
      <c r="BQ397" s="178"/>
      <c r="BR397" s="178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8"/>
      <c r="CD397" s="178"/>
      <c r="CE397" s="178"/>
      <c r="CF397" s="178"/>
      <c r="CG397" s="178"/>
      <c r="CH397" s="178"/>
      <c r="CI397" s="178"/>
      <c r="CJ397" s="178"/>
      <c r="CK397" s="178"/>
      <c r="CL397" s="178"/>
      <c r="CM397" s="178"/>
      <c r="CN397" s="178"/>
      <c r="CO397" s="178"/>
      <c r="CP397" s="178"/>
      <c r="CQ397" s="178"/>
      <c r="CR397" s="1340"/>
      <c r="CS397" s="178"/>
      <c r="CT397" s="178"/>
      <c r="CU397" s="178"/>
      <c r="CV397" s="178"/>
      <c r="CW397" s="178"/>
      <c r="CX397" s="178"/>
      <c r="CY397" s="178"/>
      <c r="CZ397" s="178"/>
      <c r="DA397" s="178"/>
      <c r="DB397" s="178"/>
      <c r="DC397" s="178"/>
      <c r="DD397" s="178"/>
      <c r="DE397" s="178"/>
      <c r="DF397" s="178"/>
      <c r="DG397" s="178"/>
      <c r="DH397" s="178"/>
      <c r="DI397" s="178"/>
      <c r="DJ397" s="178"/>
      <c r="DK397" s="178"/>
      <c r="DL397" s="178"/>
      <c r="DM397" s="178"/>
      <c r="DN397" s="178"/>
      <c r="DO397" s="178"/>
      <c r="DP397" s="178"/>
      <c r="DQ397" s="178"/>
      <c r="DR397" s="178"/>
      <c r="DS397" s="178"/>
      <c r="DT397" s="178"/>
      <c r="DU397" s="178"/>
      <c r="DV397" s="178"/>
      <c r="DW397" s="178"/>
      <c r="DX397" s="178"/>
      <c r="DY397" s="178"/>
      <c r="DZ397" s="178"/>
      <c r="EA397" s="178"/>
      <c r="EB397" s="47"/>
      <c r="EC397" s="178"/>
      <c r="ED397" s="178"/>
      <c r="EE397" s="178"/>
      <c r="EF397" s="178"/>
      <c r="EG397" s="178"/>
      <c r="EH397" s="178"/>
      <c r="EI397" s="178"/>
      <c r="EJ397" s="178"/>
      <c r="EK397" s="178"/>
      <c r="EL397" s="178"/>
      <c r="EM397" s="178"/>
      <c r="EN397" s="178"/>
      <c r="EO397" s="178"/>
      <c r="EP397" s="178"/>
      <c r="EQ397" s="178"/>
      <c r="ER397" s="178"/>
      <c r="ES397" s="178"/>
      <c r="ET397" s="178"/>
      <c r="EU397" s="178"/>
      <c r="EV397" s="178"/>
      <c r="EW397" s="178"/>
      <c r="EX397" s="178"/>
      <c r="EY397" s="178"/>
      <c r="EZ397" s="178"/>
      <c r="FA397" s="178"/>
      <c r="FB397" s="178"/>
      <c r="FC397" s="178"/>
      <c r="FD397" s="178"/>
      <c r="FE397" s="178"/>
      <c r="FF397" s="178"/>
      <c r="FG397" s="178"/>
      <c r="FH397" s="178"/>
      <c r="FI397" s="178"/>
      <c r="FJ397" s="178"/>
      <c r="FK397" s="178"/>
      <c r="FL397" s="178"/>
      <c r="FM397" s="178"/>
      <c r="FN397" s="178"/>
      <c r="FO397" s="178"/>
      <c r="FP397" s="178"/>
      <c r="FQ397" s="178"/>
      <c r="FR397" s="178"/>
      <c r="FS397" s="178"/>
      <c r="FT397" s="178"/>
      <c r="FU397" s="178"/>
      <c r="FV397" s="178"/>
      <c r="FW397" s="178"/>
      <c r="FX397" s="178"/>
      <c r="FY397" s="178"/>
      <c r="FZ397" s="178"/>
      <c r="GA397" s="178"/>
      <c r="GB397" s="178"/>
      <c r="GC397" s="178"/>
      <c r="GD397" s="178"/>
      <c r="GE397" s="178"/>
      <c r="GF397" s="178"/>
      <c r="GG397" s="178"/>
      <c r="GH397" s="178"/>
      <c r="GI397" s="178"/>
      <c r="GJ397" s="178"/>
      <c r="GK397" s="178"/>
      <c r="GL397" s="178"/>
      <c r="GM397" s="178"/>
      <c r="GN397" s="178"/>
      <c r="GO397" s="178"/>
      <c r="GP397" s="178"/>
      <c r="GQ397" s="178"/>
      <c r="GR397" s="178"/>
      <c r="GS397" s="178"/>
      <c r="GT397" s="178"/>
      <c r="GU397" s="178"/>
      <c r="GV397" s="178"/>
      <c r="GW397" s="178"/>
      <c r="GX397" s="178"/>
      <c r="GY397" s="178"/>
      <c r="GZ397" s="178"/>
      <c r="HA397" s="178"/>
      <c r="HB397" s="178"/>
      <c r="HC397" s="178"/>
      <c r="HD397" s="178"/>
      <c r="HE397" s="178"/>
      <c r="HF397" s="178"/>
      <c r="HG397" s="178"/>
      <c r="HH397" s="178"/>
      <c r="HI397" s="178"/>
      <c r="HJ397" s="178"/>
      <c r="HK397" s="178"/>
      <c r="HL397" s="178"/>
      <c r="HM397" s="178"/>
      <c r="HN397" s="178"/>
      <c r="HO397" s="178"/>
      <c r="HP397" s="178"/>
      <c r="HQ397" s="178"/>
      <c r="HR397" s="178"/>
      <c r="HS397" s="178"/>
      <c r="HT397" s="178"/>
      <c r="HU397" s="178"/>
      <c r="HV397" s="178"/>
      <c r="HW397" s="178"/>
      <c r="HX397" s="178"/>
      <c r="HY397" s="178"/>
      <c r="HZ397" s="178"/>
      <c r="IA397" s="178"/>
      <c r="IB397" s="178"/>
      <c r="IC397" s="178"/>
      <c r="ID397" s="178"/>
      <c r="IE397" s="178"/>
      <c r="IF397" s="178"/>
      <c r="IG397" s="178"/>
      <c r="IH397" s="178"/>
      <c r="II397" s="178"/>
      <c r="IJ397" s="178"/>
      <c r="IK397" s="178"/>
      <c r="IL397" s="178"/>
      <c r="IM397" s="178"/>
      <c r="IN397" s="178"/>
      <c r="IO397" s="178"/>
      <c r="IP397" s="178"/>
      <c r="IQ397" s="178"/>
      <c r="IR397" s="178"/>
      <c r="IS397" s="178"/>
      <c r="IT397" s="178"/>
      <c r="IU397" s="178"/>
      <c r="IV397" s="178"/>
      <c r="IW397" s="178"/>
      <c r="IX397" s="178"/>
      <c r="IY397" s="178"/>
      <c r="IZ397" s="178"/>
      <c r="JA397" s="178"/>
      <c r="JB397" s="178"/>
      <c r="JC397" s="178"/>
      <c r="JD397" s="178"/>
      <c r="JE397" s="178"/>
      <c r="JF397" s="178"/>
      <c r="JG397" s="178"/>
      <c r="JH397" s="178"/>
      <c r="JI397" s="178"/>
      <c r="JJ397" s="178"/>
      <c r="JK397" s="178"/>
      <c r="JL397" s="178"/>
      <c r="JM397" s="178"/>
      <c r="JN397" s="178"/>
      <c r="JO397" s="178"/>
      <c r="JP397" s="178"/>
      <c r="JQ397" s="178"/>
      <c r="JR397" s="178"/>
      <c r="JS397" s="178"/>
      <c r="JT397" s="178"/>
      <c r="JU397" s="178"/>
      <c r="JV397" s="178"/>
      <c r="JW397" s="178"/>
      <c r="JX397" s="178"/>
      <c r="JY397" s="178"/>
      <c r="JZ397" s="178"/>
      <c r="KA397" s="178"/>
      <c r="KB397" s="178"/>
      <c r="KC397" s="178"/>
      <c r="KD397" s="178"/>
      <c r="KE397" s="178"/>
      <c r="KF397" s="178"/>
      <c r="KG397" s="178"/>
      <c r="KH397" s="178"/>
      <c r="KI397" s="178"/>
      <c r="KJ397" s="178"/>
      <c r="KK397" s="178"/>
      <c r="KL397" s="178"/>
      <c r="KM397" s="178"/>
      <c r="KN397" s="178"/>
      <c r="KO397" s="178"/>
      <c r="KP397" s="178"/>
      <c r="KQ397" s="178"/>
      <c r="KR397" s="178"/>
      <c r="KS397" s="178"/>
      <c r="KT397" s="178"/>
      <c r="KU397" s="178"/>
      <c r="KV397" s="178"/>
      <c r="KW397" s="178"/>
      <c r="KX397" s="178"/>
      <c r="KY397" s="178"/>
      <c r="KZ397" s="178"/>
      <c r="LA397" s="178"/>
      <c r="LB397" s="178"/>
      <c r="LC397" s="178"/>
      <c r="LD397" s="178"/>
      <c r="LE397" s="178"/>
      <c r="LF397" s="178"/>
      <c r="LG397" s="178"/>
      <c r="LH397" s="178"/>
      <c r="LI397" s="178"/>
      <c r="LJ397" s="178"/>
      <c r="LK397" s="178"/>
      <c r="LL397" s="178"/>
      <c r="LM397" s="178"/>
      <c r="LN397" s="178"/>
      <c r="LO397" s="178"/>
      <c r="LP397" s="178"/>
      <c r="LQ397" s="178"/>
      <c r="LR397" s="178"/>
      <c r="LS397" s="178"/>
      <c r="LT397" s="178"/>
      <c r="LU397" s="178"/>
      <c r="LV397" s="178"/>
      <c r="LW397" s="178"/>
      <c r="LX397" s="178"/>
      <c r="LY397" s="178"/>
      <c r="LZ397" s="178"/>
      <c r="MA397" s="178"/>
      <c r="MB397" s="178"/>
      <c r="MC397" s="178"/>
      <c r="MD397" s="178"/>
      <c r="ME397" s="178"/>
      <c r="MF397" s="178"/>
      <c r="MG397" s="178"/>
      <c r="MH397" s="178"/>
      <c r="MI397" s="178"/>
      <c r="MJ397" s="178"/>
      <c r="MK397" s="178"/>
      <c r="ML397" s="178"/>
      <c r="MM397" s="178"/>
      <c r="MN397" s="178"/>
      <c r="MO397" s="178"/>
      <c r="MP397" s="178"/>
      <c r="MQ397" s="178"/>
      <c r="MR397" s="178"/>
      <c r="MS397" s="178"/>
      <c r="MT397" s="178"/>
      <c r="MU397" s="178"/>
      <c r="MV397" s="178"/>
      <c r="MW397" s="178"/>
      <c r="MX397" s="178"/>
      <c r="MY397" s="178"/>
      <c r="MZ397" s="178"/>
      <c r="NA397" s="178"/>
      <c r="NB397" s="178"/>
      <c r="NC397" s="178"/>
      <c r="ND397" s="178"/>
      <c r="NE397" s="178"/>
      <c r="NF397" s="178"/>
      <c r="NG397" s="178"/>
      <c r="NH397" s="178"/>
      <c r="NI397" s="178"/>
      <c r="NJ397" s="178"/>
      <c r="NK397" s="178"/>
      <c r="NL397" s="178"/>
      <c r="NM397" s="178"/>
      <c r="NN397" s="178"/>
      <c r="NO397" s="178"/>
      <c r="NP397" s="178"/>
      <c r="NQ397" s="178"/>
      <c r="NR397" s="178"/>
      <c r="NS397" s="178"/>
      <c r="NT397" s="178"/>
      <c r="NU397" s="178"/>
      <c r="NV397" s="178"/>
      <c r="NW397" s="178"/>
      <c r="NX397" s="178"/>
      <c r="NY397" s="178"/>
      <c r="NZ397" s="178"/>
      <c r="OA397" s="178"/>
      <c r="OB397" s="178"/>
      <c r="OC397" s="178"/>
      <c r="OD397" s="178"/>
      <c r="OE397" s="178"/>
      <c r="OF397" s="178"/>
      <c r="OG397" s="178"/>
      <c r="OH397" s="178"/>
      <c r="OI397" s="178"/>
      <c r="OJ397" s="178"/>
      <c r="OK397" s="178"/>
      <c r="OL397" s="178"/>
      <c r="OM397" s="178"/>
      <c r="ON397" s="178"/>
      <c r="OO397" s="178"/>
      <c r="OP397" s="178"/>
      <c r="OQ397" s="178"/>
      <c r="OR397" s="178"/>
      <c r="OS397" s="178"/>
      <c r="OT397" s="178"/>
      <c r="OU397" s="178"/>
      <c r="OV397" s="178"/>
      <c r="OW397" s="178"/>
      <c r="OX397" s="178"/>
      <c r="OY397" s="178"/>
      <c r="OZ397" s="178"/>
      <c r="PA397" s="178"/>
      <c r="PB397" s="178"/>
      <c r="PC397" s="178"/>
      <c r="PD397" s="178"/>
      <c r="PE397" s="178"/>
      <c r="PF397" s="178"/>
      <c r="PG397" s="178"/>
      <c r="PH397" s="178"/>
      <c r="PI397" s="178"/>
      <c r="PJ397" s="178"/>
      <c r="PK397" s="178"/>
      <c r="PL397" s="178"/>
      <c r="PM397" s="178"/>
      <c r="PN397" s="178"/>
      <c r="PO397" s="178"/>
      <c r="PP397" s="178"/>
      <c r="PQ397" s="178"/>
      <c r="PR397" s="178"/>
      <c r="PS397" s="178"/>
      <c r="PT397" s="178"/>
      <c r="PU397" s="178"/>
      <c r="PV397" s="178"/>
      <c r="PW397" s="178"/>
      <c r="PX397" s="178"/>
      <c r="PY397" s="178"/>
      <c r="PZ397" s="178"/>
      <c r="QA397" s="178"/>
      <c r="QB397" s="178"/>
      <c r="QC397" s="178"/>
      <c r="QD397" s="178"/>
      <c r="QE397" s="178"/>
      <c r="QF397" s="178"/>
      <c r="QG397" s="178"/>
      <c r="QH397" s="178"/>
      <c r="QI397" s="178"/>
      <c r="QJ397" s="178"/>
      <c r="QK397" s="178"/>
      <c r="QL397" s="178"/>
      <c r="QM397" s="178"/>
      <c r="QN397" s="178"/>
      <c r="QO397" s="178"/>
      <c r="QP397" s="178"/>
      <c r="QQ397" s="178"/>
      <c r="QR397" s="178"/>
      <c r="QS397" s="178"/>
      <c r="QT397" s="178"/>
      <c r="QU397" s="178"/>
      <c r="QV397" s="178"/>
      <c r="QW397" s="178"/>
      <c r="QX397" s="178"/>
      <c r="QY397" s="178"/>
      <c r="QZ397" s="178"/>
      <c r="RA397" s="178"/>
      <c r="RB397" s="178"/>
      <c r="RC397" s="178"/>
      <c r="RD397" s="178"/>
      <c r="RE397" s="178"/>
      <c r="RF397" s="178"/>
      <c r="RG397" s="178"/>
      <c r="RH397" s="178"/>
      <c r="RI397" s="178"/>
      <c r="RJ397" s="178"/>
      <c r="RK397" s="178"/>
      <c r="RL397" s="178"/>
      <c r="RM397" s="178"/>
      <c r="RN397" s="178"/>
      <c r="RO397" s="178"/>
      <c r="RP397" s="178"/>
      <c r="RQ397" s="178"/>
      <c r="RR397" s="178"/>
      <c r="RS397" s="178"/>
      <c r="RT397" s="178"/>
      <c r="RU397" s="178"/>
      <c r="RV397" s="178"/>
      <c r="RW397" s="178"/>
      <c r="RX397" s="178"/>
      <c r="RY397" s="178"/>
      <c r="RZ397" s="178"/>
      <c r="SA397" s="178"/>
      <c r="SB397" s="178"/>
      <c r="SC397" s="178"/>
      <c r="SD397" s="178"/>
      <c r="SE397" s="178"/>
      <c r="SF397" s="178"/>
      <c r="SG397" s="178"/>
      <c r="SH397" s="178"/>
      <c r="SI397" s="178"/>
      <c r="SJ397" s="178"/>
      <c r="SK397" s="178"/>
      <c r="SL397" s="178"/>
      <c r="SM397" s="178"/>
      <c r="SN397" s="178"/>
      <c r="SO397" s="178"/>
      <c r="SP397" s="178"/>
      <c r="SQ397" s="178"/>
      <c r="SR397" s="178"/>
      <c r="SS397" s="178"/>
      <c r="ST397" s="178"/>
      <c r="SU397" s="178"/>
      <c r="SV397" s="178"/>
      <c r="SW397" s="178"/>
      <c r="SX397" s="178"/>
      <c r="SY397" s="178"/>
      <c r="SZ397" s="178"/>
      <c r="TA397" s="178"/>
      <c r="TB397" s="178"/>
      <c r="TC397" s="178"/>
      <c r="TD397" s="178"/>
      <c r="TE397" s="178"/>
      <c r="TF397" s="178"/>
      <c r="TG397" s="178"/>
      <c r="TH397" s="178"/>
      <c r="TI397" s="178"/>
      <c r="TJ397" s="178"/>
      <c r="TK397" s="178"/>
      <c r="TL397" s="178"/>
      <c r="TM397" s="178"/>
      <c r="TN397" s="178"/>
      <c r="TO397" s="178"/>
      <c r="TP397" s="178"/>
      <c r="TQ397" s="178"/>
      <c r="TR397" s="178"/>
      <c r="TS397" s="178"/>
      <c r="TT397" s="178"/>
      <c r="TU397" s="178"/>
      <c r="TV397" s="178"/>
      <c r="TW397" s="178"/>
      <c r="TX397" s="178"/>
      <c r="TY397" s="178"/>
      <c r="TZ397" s="178"/>
      <c r="UA397" s="178"/>
      <c r="UB397" s="178"/>
      <c r="UC397" s="178"/>
      <c r="UD397" s="178"/>
      <c r="UE397" s="178"/>
      <c r="UF397" s="178"/>
      <c r="UG397" s="178"/>
      <c r="UH397" s="178"/>
      <c r="UI397" s="178"/>
      <c r="UJ397" s="178"/>
      <c r="UK397" s="178"/>
      <c r="UL397" s="178"/>
      <c r="UM397" s="178"/>
      <c r="UN397" s="178"/>
      <c r="UO397" s="178"/>
      <c r="UP397" s="178"/>
      <c r="UQ397" s="178"/>
      <c r="UR397" s="178"/>
      <c r="US397" s="178"/>
      <c r="UT397" s="178"/>
      <c r="UU397" s="178"/>
      <c r="UV397" s="178"/>
      <c r="UW397" s="178"/>
      <c r="UX397" s="178"/>
      <c r="UY397" s="178"/>
      <c r="UZ397" s="178"/>
      <c r="VA397" s="178"/>
      <c r="VB397" s="178"/>
      <c r="VC397" s="178"/>
      <c r="VD397" s="178"/>
      <c r="VE397" s="178"/>
      <c r="VF397" s="178"/>
      <c r="VG397" s="178"/>
      <c r="VH397" s="178"/>
      <c r="VI397" s="178"/>
      <c r="VJ397" s="178"/>
      <c r="VK397" s="178"/>
      <c r="VL397" s="178"/>
      <c r="VM397" s="178"/>
      <c r="VN397" s="178"/>
      <c r="VO397" s="178"/>
      <c r="VP397" s="178"/>
      <c r="VQ397" s="178"/>
      <c r="VR397" s="178"/>
      <c r="VS397" s="178"/>
      <c r="VT397" s="178"/>
      <c r="VU397" s="178"/>
      <c r="VV397" s="178"/>
      <c r="VW397" s="178"/>
      <c r="VX397" s="178"/>
      <c r="VY397" s="178"/>
      <c r="VZ397" s="178"/>
      <c r="WA397" s="178"/>
      <c r="WB397" s="178"/>
      <c r="WC397" s="178"/>
      <c r="WD397" s="178"/>
      <c r="WE397" s="178"/>
      <c r="WF397" s="178"/>
      <c r="WG397" s="178"/>
      <c r="WH397" s="178"/>
      <c r="WI397" s="178"/>
      <c r="WJ397" s="178"/>
      <c r="WK397" s="178"/>
      <c r="WL397" s="178"/>
      <c r="WM397" s="178"/>
      <c r="WN397" s="178"/>
      <c r="WO397" s="178"/>
      <c r="WP397" s="178"/>
      <c r="WQ397" s="178"/>
      <c r="WR397" s="178"/>
      <c r="WS397" s="178"/>
      <c r="WT397" s="178"/>
      <c r="WU397" s="178"/>
      <c r="WV397" s="178"/>
      <c r="WW397" s="178"/>
      <c r="WX397" s="178"/>
      <c r="WY397" s="178"/>
      <c r="WZ397" s="178"/>
      <c r="XA397" s="178"/>
      <c r="XB397" s="178"/>
      <c r="XC397" s="178"/>
      <c r="XD397" s="178"/>
      <c r="XE397" s="178"/>
      <c r="XF397" s="178"/>
      <c r="XG397" s="178"/>
      <c r="XH397" s="178"/>
      <c r="XI397" s="178"/>
      <c r="XJ397" s="178"/>
      <c r="XK397" s="178"/>
      <c r="XL397" s="178"/>
      <c r="XM397" s="178"/>
      <c r="XN397" s="178"/>
      <c r="XO397" s="178"/>
      <c r="XP397" s="178"/>
      <c r="XQ397" s="178"/>
      <c r="XR397" s="178"/>
      <c r="XS397" s="178"/>
      <c r="XT397" s="178"/>
      <c r="XU397" s="178"/>
      <c r="XV397" s="178"/>
      <c r="XW397" s="178"/>
      <c r="XX397" s="178"/>
      <c r="XY397" s="178"/>
      <c r="XZ397" s="178"/>
      <c r="YA397" s="178"/>
      <c r="YB397" s="178"/>
      <c r="YC397" s="178"/>
      <c r="YD397" s="178"/>
      <c r="YE397" s="178"/>
      <c r="YF397" s="178"/>
      <c r="YG397" s="178"/>
      <c r="YH397" s="178"/>
      <c r="YI397" s="178"/>
      <c r="YJ397" s="178"/>
      <c r="YK397" s="178"/>
      <c r="YL397" s="178"/>
      <c r="YM397" s="178"/>
      <c r="YN397" s="178"/>
      <c r="YO397" s="178"/>
      <c r="YP397" s="178"/>
      <c r="YQ397" s="178"/>
      <c r="YR397" s="178"/>
      <c r="YS397" s="178"/>
      <c r="YT397" s="178"/>
      <c r="YU397" s="178"/>
      <c r="YV397" s="178"/>
      <c r="YW397" s="178"/>
      <c r="YX397" s="178"/>
      <c r="YY397" s="178"/>
      <c r="YZ397" s="178"/>
      <c r="ZA397" s="178"/>
      <c r="ZB397" s="178"/>
      <c r="ZC397" s="178"/>
      <c r="ZD397" s="178"/>
      <c r="ZE397" s="178"/>
      <c r="ZF397" s="178"/>
      <c r="ZG397" s="178"/>
      <c r="ZH397" s="178"/>
    </row>
    <row r="398" s="153" customFormat="1" customHeight="1" spans="1:684">
      <c r="A398" s="290" t="s">
        <v>1143</v>
      </c>
      <c r="B398" s="109" t="s">
        <v>1144</v>
      </c>
      <c r="C398" s="1369"/>
      <c r="D398" s="1361">
        <f t="shared" si="56"/>
        <v>0</v>
      </c>
      <c r="E398" s="1367">
        <v>355</v>
      </c>
      <c r="F398" s="1371">
        <f t="shared" si="57"/>
        <v>355</v>
      </c>
      <c r="G398" s="1427">
        <f t="shared" si="58"/>
        <v>355</v>
      </c>
      <c r="H398" s="1428">
        <v>355</v>
      </c>
      <c r="I398" s="1430"/>
      <c r="J398" s="1393">
        <f t="shared" si="59"/>
        <v>0</v>
      </c>
      <c r="K398" s="1431">
        <f t="shared" si="60"/>
        <v>0</v>
      </c>
      <c r="L398" s="152"/>
      <c r="M398" s="152"/>
      <c r="N398" s="152"/>
      <c r="O398" s="152"/>
      <c r="P398" s="152"/>
      <c r="Q398" s="152"/>
      <c r="R398" s="152"/>
      <c r="S398" s="152"/>
      <c r="T398" s="152"/>
      <c r="U398" s="152"/>
      <c r="V398" s="1432"/>
      <c r="W398" s="1432"/>
      <c r="X398" s="1432"/>
      <c r="Y398" s="1432"/>
      <c r="Z398" s="1434"/>
      <c r="AA398" s="1432"/>
      <c r="AB398" s="1432"/>
      <c r="AC398" s="1432"/>
      <c r="AD398" s="1432"/>
      <c r="AE398" s="1432"/>
      <c r="AF398" s="1432"/>
      <c r="AG398" s="1338"/>
      <c r="AH398" s="178"/>
      <c r="AI398" s="1339"/>
      <c r="AJ398" s="1339"/>
      <c r="AK398" s="178"/>
      <c r="AL398" s="1339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  <c r="BF398" s="178"/>
      <c r="BG398" s="178"/>
      <c r="BH398" s="178"/>
      <c r="BI398" s="178"/>
      <c r="BJ398" s="178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  <c r="CH398" s="178"/>
      <c r="CI398" s="178"/>
      <c r="CJ398" s="178"/>
      <c r="CK398" s="178"/>
      <c r="CL398" s="178"/>
      <c r="CM398" s="178"/>
      <c r="CN398" s="178"/>
      <c r="CO398" s="178"/>
      <c r="CP398" s="178"/>
      <c r="CQ398" s="178"/>
      <c r="CR398" s="1340"/>
      <c r="CS398" s="178"/>
      <c r="CT398" s="178"/>
      <c r="CU398" s="178"/>
      <c r="CV398" s="178"/>
      <c r="CW398" s="178"/>
      <c r="CX398" s="178"/>
      <c r="CY398" s="178"/>
      <c r="CZ398" s="178"/>
      <c r="DA398" s="178"/>
      <c r="DB398" s="178"/>
      <c r="DC398" s="178"/>
      <c r="DD398" s="178"/>
      <c r="DE398" s="178"/>
      <c r="DF398" s="178"/>
      <c r="DG398" s="178"/>
      <c r="DH398" s="178"/>
      <c r="DI398" s="178"/>
      <c r="DJ398" s="178"/>
      <c r="DK398" s="178"/>
      <c r="DL398" s="178"/>
      <c r="DM398" s="178"/>
      <c r="DN398" s="178"/>
      <c r="DO398" s="178"/>
      <c r="DP398" s="178"/>
      <c r="DQ398" s="178"/>
      <c r="DR398" s="178"/>
      <c r="DS398" s="178"/>
      <c r="DT398" s="178"/>
      <c r="DU398" s="178"/>
      <c r="DV398" s="178"/>
      <c r="DW398" s="178"/>
      <c r="DX398" s="178"/>
      <c r="DY398" s="178"/>
      <c r="DZ398" s="178"/>
      <c r="EA398" s="178"/>
      <c r="EB398" s="47"/>
      <c r="EC398" s="178"/>
      <c r="ED398" s="178"/>
      <c r="EE398" s="178"/>
      <c r="EF398" s="178"/>
      <c r="EG398" s="178"/>
      <c r="EH398" s="178"/>
      <c r="EI398" s="178"/>
      <c r="EJ398" s="178"/>
      <c r="EK398" s="178"/>
      <c r="EL398" s="178"/>
      <c r="EM398" s="178"/>
      <c r="EN398" s="178"/>
      <c r="EO398" s="178"/>
      <c r="EP398" s="178"/>
      <c r="EQ398" s="178"/>
      <c r="ER398" s="178"/>
      <c r="ES398" s="178"/>
      <c r="ET398" s="178"/>
      <c r="EU398" s="178"/>
      <c r="EV398" s="178"/>
      <c r="EW398" s="178"/>
      <c r="EX398" s="178"/>
      <c r="EY398" s="178"/>
      <c r="EZ398" s="178"/>
      <c r="FA398" s="178"/>
      <c r="FB398" s="178"/>
      <c r="FC398" s="178"/>
      <c r="FD398" s="178"/>
      <c r="FE398" s="178"/>
      <c r="FF398" s="178"/>
      <c r="FG398" s="178"/>
      <c r="FH398" s="178"/>
      <c r="FI398" s="178"/>
      <c r="FJ398" s="178"/>
      <c r="FK398" s="178"/>
      <c r="FL398" s="178"/>
      <c r="FM398" s="178"/>
      <c r="FN398" s="178"/>
      <c r="FO398" s="178"/>
      <c r="FP398" s="178"/>
      <c r="FQ398" s="178"/>
      <c r="FR398" s="178"/>
      <c r="FS398" s="178"/>
      <c r="FT398" s="178"/>
      <c r="FU398" s="178"/>
      <c r="FV398" s="178"/>
      <c r="FW398" s="178"/>
      <c r="FX398" s="178"/>
      <c r="FY398" s="178"/>
      <c r="FZ398" s="178"/>
      <c r="GA398" s="178"/>
      <c r="GB398" s="178"/>
      <c r="GC398" s="178"/>
      <c r="GD398" s="178"/>
      <c r="GE398" s="178"/>
      <c r="GF398" s="178"/>
      <c r="GG398" s="178"/>
      <c r="GH398" s="178"/>
      <c r="GI398" s="178"/>
      <c r="GJ398" s="178"/>
      <c r="GK398" s="178"/>
      <c r="GL398" s="178"/>
      <c r="GM398" s="178"/>
      <c r="GN398" s="178"/>
      <c r="GO398" s="178"/>
      <c r="GP398" s="178"/>
      <c r="GQ398" s="178"/>
      <c r="GR398" s="178"/>
      <c r="GS398" s="178"/>
      <c r="GT398" s="178"/>
      <c r="GU398" s="178"/>
      <c r="GV398" s="178"/>
      <c r="GW398" s="178"/>
      <c r="GX398" s="178"/>
      <c r="GY398" s="178"/>
      <c r="GZ398" s="178"/>
      <c r="HA398" s="178"/>
      <c r="HB398" s="178"/>
      <c r="HC398" s="178"/>
      <c r="HD398" s="178"/>
      <c r="HE398" s="178"/>
      <c r="HF398" s="178"/>
      <c r="HG398" s="178"/>
      <c r="HH398" s="178"/>
      <c r="HI398" s="178"/>
      <c r="HJ398" s="178"/>
      <c r="HK398" s="178"/>
      <c r="HL398" s="178"/>
      <c r="HM398" s="178"/>
      <c r="HN398" s="178"/>
      <c r="HO398" s="178"/>
      <c r="HP398" s="178"/>
      <c r="HQ398" s="178"/>
      <c r="HR398" s="178"/>
      <c r="HS398" s="178"/>
      <c r="HT398" s="178"/>
      <c r="HU398" s="178"/>
      <c r="HV398" s="178"/>
      <c r="HW398" s="178"/>
      <c r="HX398" s="178"/>
      <c r="HY398" s="178"/>
      <c r="HZ398" s="178"/>
      <c r="IA398" s="178"/>
      <c r="IB398" s="178"/>
      <c r="IC398" s="178"/>
      <c r="ID398" s="178"/>
      <c r="IE398" s="178"/>
      <c r="IF398" s="178"/>
      <c r="IG398" s="178"/>
      <c r="IH398" s="178"/>
      <c r="II398" s="178"/>
      <c r="IJ398" s="178"/>
      <c r="IK398" s="178"/>
      <c r="IL398" s="178"/>
      <c r="IM398" s="178"/>
      <c r="IN398" s="178"/>
      <c r="IO398" s="178"/>
      <c r="IP398" s="178"/>
      <c r="IQ398" s="178"/>
      <c r="IR398" s="178"/>
      <c r="IS398" s="178"/>
      <c r="IT398" s="178"/>
      <c r="IU398" s="178"/>
      <c r="IV398" s="178"/>
      <c r="IW398" s="178"/>
      <c r="IX398" s="178"/>
      <c r="IY398" s="178"/>
      <c r="IZ398" s="178"/>
      <c r="JA398" s="178"/>
      <c r="JB398" s="178"/>
      <c r="JC398" s="178"/>
      <c r="JD398" s="178"/>
      <c r="JE398" s="178"/>
      <c r="JF398" s="178"/>
      <c r="JG398" s="178"/>
      <c r="JH398" s="178"/>
      <c r="JI398" s="178"/>
      <c r="JJ398" s="178"/>
      <c r="JK398" s="178"/>
      <c r="JL398" s="178"/>
      <c r="JM398" s="178"/>
      <c r="JN398" s="178"/>
      <c r="JO398" s="178"/>
      <c r="JP398" s="178"/>
      <c r="JQ398" s="178"/>
      <c r="JR398" s="178"/>
      <c r="JS398" s="178"/>
      <c r="JT398" s="178"/>
      <c r="JU398" s="178"/>
      <c r="JV398" s="178"/>
      <c r="JW398" s="178"/>
      <c r="JX398" s="178"/>
      <c r="JY398" s="178"/>
      <c r="JZ398" s="178"/>
      <c r="KA398" s="178"/>
      <c r="KB398" s="178"/>
      <c r="KC398" s="178"/>
      <c r="KD398" s="178"/>
      <c r="KE398" s="178"/>
      <c r="KF398" s="178"/>
      <c r="KG398" s="178"/>
      <c r="KH398" s="178"/>
      <c r="KI398" s="178"/>
      <c r="KJ398" s="178"/>
      <c r="KK398" s="178"/>
      <c r="KL398" s="178"/>
      <c r="KM398" s="178"/>
      <c r="KN398" s="178"/>
      <c r="KO398" s="178"/>
      <c r="KP398" s="178"/>
      <c r="KQ398" s="178"/>
      <c r="KR398" s="178"/>
      <c r="KS398" s="178"/>
      <c r="KT398" s="178"/>
      <c r="KU398" s="178"/>
      <c r="KV398" s="178"/>
      <c r="KW398" s="178"/>
      <c r="KX398" s="178"/>
      <c r="KY398" s="178"/>
      <c r="KZ398" s="178"/>
      <c r="LA398" s="178"/>
      <c r="LB398" s="178"/>
      <c r="LC398" s="178"/>
      <c r="LD398" s="178"/>
      <c r="LE398" s="178"/>
      <c r="LF398" s="178"/>
      <c r="LG398" s="178"/>
      <c r="LH398" s="178"/>
      <c r="LI398" s="178"/>
      <c r="LJ398" s="178"/>
      <c r="LK398" s="178"/>
      <c r="LL398" s="178"/>
      <c r="LM398" s="178"/>
      <c r="LN398" s="178"/>
      <c r="LO398" s="178"/>
      <c r="LP398" s="178"/>
      <c r="LQ398" s="178"/>
      <c r="LR398" s="178"/>
      <c r="LS398" s="178"/>
      <c r="LT398" s="178"/>
      <c r="LU398" s="178"/>
      <c r="LV398" s="178"/>
      <c r="LW398" s="178"/>
      <c r="LX398" s="178"/>
      <c r="LY398" s="178"/>
      <c r="LZ398" s="178"/>
      <c r="MA398" s="178"/>
      <c r="MB398" s="178"/>
      <c r="MC398" s="178"/>
      <c r="MD398" s="178"/>
      <c r="ME398" s="178"/>
      <c r="MF398" s="178"/>
      <c r="MG398" s="178"/>
      <c r="MH398" s="178"/>
      <c r="MI398" s="178"/>
      <c r="MJ398" s="178"/>
      <c r="MK398" s="178"/>
      <c r="ML398" s="178"/>
      <c r="MM398" s="178"/>
      <c r="MN398" s="178"/>
      <c r="MO398" s="178"/>
      <c r="MP398" s="178"/>
      <c r="MQ398" s="178"/>
      <c r="MR398" s="178"/>
      <c r="MS398" s="178"/>
      <c r="MT398" s="178"/>
      <c r="MU398" s="178"/>
      <c r="MV398" s="178"/>
      <c r="MW398" s="178"/>
      <c r="MX398" s="178"/>
      <c r="MY398" s="178"/>
      <c r="MZ398" s="178"/>
      <c r="NA398" s="178"/>
      <c r="NB398" s="178"/>
      <c r="NC398" s="178"/>
      <c r="ND398" s="178"/>
      <c r="NE398" s="178"/>
      <c r="NF398" s="178"/>
      <c r="NG398" s="178"/>
      <c r="NH398" s="178"/>
      <c r="NI398" s="178"/>
      <c r="NJ398" s="178"/>
      <c r="NK398" s="178"/>
      <c r="NL398" s="178"/>
      <c r="NM398" s="178"/>
      <c r="NN398" s="178"/>
      <c r="NO398" s="178"/>
      <c r="NP398" s="178"/>
      <c r="NQ398" s="178"/>
      <c r="NR398" s="178"/>
      <c r="NS398" s="178"/>
      <c r="NT398" s="178"/>
      <c r="NU398" s="178"/>
      <c r="NV398" s="178"/>
      <c r="NW398" s="178"/>
      <c r="NX398" s="178"/>
      <c r="NY398" s="178"/>
      <c r="NZ398" s="178"/>
      <c r="OA398" s="178"/>
      <c r="OB398" s="178"/>
      <c r="OC398" s="178"/>
      <c r="OD398" s="178"/>
      <c r="OE398" s="178"/>
      <c r="OF398" s="178"/>
      <c r="OG398" s="178"/>
      <c r="OH398" s="178"/>
      <c r="OI398" s="178"/>
      <c r="OJ398" s="178"/>
      <c r="OK398" s="178"/>
      <c r="OL398" s="178"/>
      <c r="OM398" s="178"/>
      <c r="ON398" s="178"/>
      <c r="OO398" s="178"/>
      <c r="OP398" s="178"/>
      <c r="OQ398" s="178"/>
      <c r="OR398" s="178"/>
      <c r="OS398" s="178"/>
      <c r="OT398" s="178"/>
      <c r="OU398" s="178"/>
      <c r="OV398" s="178"/>
      <c r="OW398" s="178"/>
      <c r="OX398" s="178"/>
      <c r="OY398" s="178"/>
      <c r="OZ398" s="178"/>
      <c r="PA398" s="178"/>
      <c r="PB398" s="178"/>
      <c r="PC398" s="178"/>
      <c r="PD398" s="178"/>
      <c r="PE398" s="178"/>
      <c r="PF398" s="178"/>
      <c r="PG398" s="178"/>
      <c r="PH398" s="178"/>
      <c r="PI398" s="178"/>
      <c r="PJ398" s="178"/>
      <c r="PK398" s="178"/>
      <c r="PL398" s="178"/>
      <c r="PM398" s="178"/>
      <c r="PN398" s="178"/>
      <c r="PO398" s="178"/>
      <c r="PP398" s="178"/>
      <c r="PQ398" s="178"/>
      <c r="PR398" s="178"/>
      <c r="PS398" s="178"/>
      <c r="PT398" s="178"/>
      <c r="PU398" s="178"/>
      <c r="PV398" s="178"/>
      <c r="PW398" s="178"/>
      <c r="PX398" s="178"/>
      <c r="PY398" s="178"/>
      <c r="PZ398" s="178"/>
      <c r="QA398" s="178"/>
      <c r="QB398" s="178"/>
      <c r="QC398" s="178"/>
      <c r="QD398" s="178"/>
      <c r="QE398" s="178"/>
      <c r="QF398" s="178"/>
      <c r="QG398" s="178"/>
      <c r="QH398" s="178"/>
      <c r="QI398" s="178"/>
      <c r="QJ398" s="178"/>
      <c r="QK398" s="178"/>
      <c r="QL398" s="178"/>
      <c r="QM398" s="178"/>
      <c r="QN398" s="178"/>
      <c r="QO398" s="178"/>
      <c r="QP398" s="178"/>
      <c r="QQ398" s="178"/>
      <c r="QR398" s="178"/>
      <c r="QS398" s="178"/>
      <c r="QT398" s="178"/>
      <c r="QU398" s="178"/>
      <c r="QV398" s="178"/>
      <c r="QW398" s="178"/>
      <c r="QX398" s="178"/>
      <c r="QY398" s="178"/>
      <c r="QZ398" s="178"/>
      <c r="RA398" s="178"/>
      <c r="RB398" s="178"/>
      <c r="RC398" s="178"/>
      <c r="RD398" s="178"/>
      <c r="RE398" s="178"/>
      <c r="RF398" s="178"/>
      <c r="RG398" s="178"/>
      <c r="RH398" s="178"/>
      <c r="RI398" s="178"/>
      <c r="RJ398" s="178"/>
      <c r="RK398" s="178"/>
      <c r="RL398" s="178"/>
      <c r="RM398" s="178"/>
      <c r="RN398" s="178"/>
      <c r="RO398" s="178"/>
      <c r="RP398" s="178"/>
      <c r="RQ398" s="178"/>
      <c r="RR398" s="178"/>
      <c r="RS398" s="178"/>
      <c r="RT398" s="178"/>
      <c r="RU398" s="178"/>
      <c r="RV398" s="178"/>
      <c r="RW398" s="178"/>
      <c r="RX398" s="178"/>
      <c r="RY398" s="178"/>
      <c r="RZ398" s="178"/>
      <c r="SA398" s="178"/>
      <c r="SB398" s="178"/>
      <c r="SC398" s="178"/>
      <c r="SD398" s="178"/>
      <c r="SE398" s="178"/>
      <c r="SF398" s="178"/>
      <c r="SG398" s="178"/>
      <c r="SH398" s="178"/>
      <c r="SI398" s="178"/>
      <c r="SJ398" s="178"/>
      <c r="SK398" s="178"/>
      <c r="SL398" s="178"/>
      <c r="SM398" s="178"/>
      <c r="SN398" s="178"/>
      <c r="SO398" s="178"/>
      <c r="SP398" s="178"/>
      <c r="SQ398" s="178"/>
      <c r="SR398" s="178"/>
      <c r="SS398" s="178"/>
      <c r="ST398" s="178"/>
      <c r="SU398" s="178"/>
      <c r="SV398" s="178"/>
      <c r="SW398" s="178"/>
      <c r="SX398" s="178"/>
      <c r="SY398" s="178"/>
      <c r="SZ398" s="178"/>
      <c r="TA398" s="178"/>
      <c r="TB398" s="178"/>
      <c r="TC398" s="178"/>
      <c r="TD398" s="178"/>
      <c r="TE398" s="178"/>
      <c r="TF398" s="178"/>
      <c r="TG398" s="178"/>
      <c r="TH398" s="178"/>
      <c r="TI398" s="178"/>
      <c r="TJ398" s="178"/>
      <c r="TK398" s="178"/>
      <c r="TL398" s="178"/>
      <c r="TM398" s="178"/>
      <c r="TN398" s="178"/>
      <c r="TO398" s="178"/>
      <c r="TP398" s="178"/>
      <c r="TQ398" s="178"/>
      <c r="TR398" s="178"/>
      <c r="TS398" s="178"/>
      <c r="TT398" s="178"/>
      <c r="TU398" s="178"/>
      <c r="TV398" s="178"/>
      <c r="TW398" s="178"/>
      <c r="TX398" s="178"/>
      <c r="TY398" s="178"/>
      <c r="TZ398" s="178"/>
      <c r="UA398" s="178"/>
      <c r="UB398" s="178"/>
      <c r="UC398" s="178"/>
      <c r="UD398" s="178"/>
      <c r="UE398" s="178"/>
      <c r="UF398" s="178"/>
      <c r="UG398" s="178"/>
      <c r="UH398" s="178"/>
      <c r="UI398" s="178"/>
      <c r="UJ398" s="178"/>
      <c r="UK398" s="178"/>
      <c r="UL398" s="178"/>
      <c r="UM398" s="178"/>
      <c r="UN398" s="178"/>
      <c r="UO398" s="178"/>
      <c r="UP398" s="178"/>
      <c r="UQ398" s="178"/>
      <c r="UR398" s="178"/>
      <c r="US398" s="178"/>
      <c r="UT398" s="178"/>
      <c r="UU398" s="178"/>
      <c r="UV398" s="178"/>
      <c r="UW398" s="178"/>
      <c r="UX398" s="178"/>
      <c r="UY398" s="178"/>
      <c r="UZ398" s="178"/>
      <c r="VA398" s="178"/>
      <c r="VB398" s="178"/>
      <c r="VC398" s="178"/>
      <c r="VD398" s="178"/>
      <c r="VE398" s="178"/>
      <c r="VF398" s="178"/>
      <c r="VG398" s="178"/>
      <c r="VH398" s="178"/>
      <c r="VI398" s="178"/>
      <c r="VJ398" s="178"/>
      <c r="VK398" s="178"/>
      <c r="VL398" s="178"/>
      <c r="VM398" s="178"/>
      <c r="VN398" s="178"/>
      <c r="VO398" s="178"/>
      <c r="VP398" s="178"/>
      <c r="VQ398" s="178"/>
      <c r="VR398" s="178"/>
      <c r="VS398" s="178"/>
      <c r="VT398" s="178"/>
      <c r="VU398" s="178"/>
      <c r="VV398" s="178"/>
      <c r="VW398" s="178"/>
      <c r="VX398" s="178"/>
      <c r="VY398" s="178"/>
      <c r="VZ398" s="178"/>
      <c r="WA398" s="178"/>
      <c r="WB398" s="178"/>
      <c r="WC398" s="178"/>
      <c r="WD398" s="178"/>
      <c r="WE398" s="178"/>
      <c r="WF398" s="178"/>
      <c r="WG398" s="178"/>
      <c r="WH398" s="178"/>
      <c r="WI398" s="178"/>
      <c r="WJ398" s="178"/>
      <c r="WK398" s="178"/>
      <c r="WL398" s="178"/>
      <c r="WM398" s="178"/>
      <c r="WN398" s="178"/>
      <c r="WO398" s="178"/>
      <c r="WP398" s="178"/>
      <c r="WQ398" s="178"/>
      <c r="WR398" s="178"/>
      <c r="WS398" s="178"/>
      <c r="WT398" s="178"/>
      <c r="WU398" s="178"/>
      <c r="WV398" s="178"/>
      <c r="WW398" s="178"/>
      <c r="WX398" s="178"/>
      <c r="WY398" s="178"/>
      <c r="WZ398" s="178"/>
      <c r="XA398" s="178"/>
      <c r="XB398" s="178"/>
      <c r="XC398" s="178"/>
      <c r="XD398" s="178"/>
      <c r="XE398" s="178"/>
      <c r="XF398" s="178"/>
      <c r="XG398" s="178"/>
      <c r="XH398" s="178"/>
      <c r="XI398" s="178"/>
      <c r="XJ398" s="178"/>
      <c r="XK398" s="178"/>
      <c r="XL398" s="178"/>
      <c r="XM398" s="178"/>
      <c r="XN398" s="178"/>
      <c r="XO398" s="178"/>
      <c r="XP398" s="178"/>
      <c r="XQ398" s="178"/>
      <c r="XR398" s="178"/>
      <c r="XS398" s="178"/>
      <c r="XT398" s="178"/>
      <c r="XU398" s="178"/>
      <c r="XV398" s="178"/>
      <c r="XW398" s="178"/>
      <c r="XX398" s="178"/>
      <c r="XY398" s="178"/>
      <c r="XZ398" s="178"/>
      <c r="YA398" s="178"/>
      <c r="YB398" s="178"/>
      <c r="YC398" s="178"/>
      <c r="YD398" s="178"/>
      <c r="YE398" s="178"/>
      <c r="YF398" s="178"/>
      <c r="YG398" s="178"/>
      <c r="YH398" s="178"/>
      <c r="YI398" s="178"/>
      <c r="YJ398" s="178"/>
      <c r="YK398" s="178"/>
      <c r="YL398" s="178"/>
      <c r="YM398" s="178"/>
      <c r="YN398" s="178"/>
      <c r="YO398" s="178"/>
      <c r="YP398" s="178"/>
      <c r="YQ398" s="178"/>
      <c r="YR398" s="178"/>
      <c r="YS398" s="178"/>
      <c r="YT398" s="178"/>
      <c r="YU398" s="178"/>
      <c r="YV398" s="178"/>
      <c r="YW398" s="178"/>
      <c r="YX398" s="178"/>
      <c r="YY398" s="178"/>
      <c r="YZ398" s="178"/>
      <c r="ZA398" s="178"/>
      <c r="ZB398" s="178"/>
      <c r="ZC398" s="178"/>
      <c r="ZD398" s="178"/>
      <c r="ZE398" s="178"/>
      <c r="ZF398" s="178"/>
      <c r="ZG398" s="178"/>
      <c r="ZH398" s="178"/>
    </row>
    <row r="399" s="153" customFormat="1" customHeight="1" spans="1:684">
      <c r="A399" s="290" t="s">
        <v>1145</v>
      </c>
      <c r="B399" s="109" t="s">
        <v>1146</v>
      </c>
      <c r="C399" s="1369"/>
      <c r="D399" s="1361">
        <f t="shared" si="56"/>
        <v>0</v>
      </c>
      <c r="E399" s="1367">
        <v>250</v>
      </c>
      <c r="F399" s="1371">
        <f t="shared" si="57"/>
        <v>250</v>
      </c>
      <c r="G399" s="1427">
        <f t="shared" si="58"/>
        <v>250</v>
      </c>
      <c r="H399" s="1428">
        <v>250</v>
      </c>
      <c r="I399" s="1430"/>
      <c r="J399" s="1393">
        <f t="shared" si="59"/>
        <v>0</v>
      </c>
      <c r="K399" s="1431">
        <f t="shared" si="60"/>
        <v>0</v>
      </c>
      <c r="L399" s="152"/>
      <c r="M399" s="152"/>
      <c r="N399" s="152"/>
      <c r="O399" s="152"/>
      <c r="P399" s="152"/>
      <c r="Q399" s="152"/>
      <c r="R399" s="152"/>
      <c r="S399" s="152"/>
      <c r="T399" s="152"/>
      <c r="U399" s="152"/>
      <c r="V399" s="1432"/>
      <c r="W399" s="1432"/>
      <c r="X399" s="1432"/>
      <c r="Y399" s="1432"/>
      <c r="Z399" s="1434"/>
      <c r="AA399" s="1432"/>
      <c r="AB399" s="1432"/>
      <c r="AC399" s="1432"/>
      <c r="AD399" s="1432"/>
      <c r="AE399" s="1432"/>
      <c r="AF399" s="1432"/>
      <c r="AG399" s="1338"/>
      <c r="AH399" s="178"/>
      <c r="AI399" s="1339"/>
      <c r="AJ399" s="1339"/>
      <c r="AK399" s="178"/>
      <c r="AL399" s="1339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78"/>
      <c r="CB399" s="178"/>
      <c r="CC399" s="178"/>
      <c r="CD399" s="178"/>
      <c r="CE399" s="178"/>
      <c r="CF399" s="178"/>
      <c r="CG399" s="178"/>
      <c r="CH399" s="178"/>
      <c r="CI399" s="178"/>
      <c r="CJ399" s="178"/>
      <c r="CK399" s="178"/>
      <c r="CL399" s="178"/>
      <c r="CM399" s="178"/>
      <c r="CN399" s="178"/>
      <c r="CO399" s="178"/>
      <c r="CP399" s="178"/>
      <c r="CQ399" s="178"/>
      <c r="CR399" s="1340"/>
      <c r="CS399" s="178"/>
      <c r="CT399" s="178"/>
      <c r="CU399" s="178"/>
      <c r="CV399" s="178"/>
      <c r="CW399" s="178"/>
      <c r="CX399" s="178"/>
      <c r="CY399" s="178"/>
      <c r="CZ399" s="178"/>
      <c r="DA399" s="178"/>
      <c r="DB399" s="178"/>
      <c r="DC399" s="178"/>
      <c r="DD399" s="178"/>
      <c r="DE399" s="178"/>
      <c r="DF399" s="178"/>
      <c r="DG399" s="178"/>
      <c r="DH399" s="178"/>
      <c r="DI399" s="178"/>
      <c r="DJ399" s="178"/>
      <c r="DK399" s="178"/>
      <c r="DL399" s="178"/>
      <c r="DM399" s="178"/>
      <c r="DN399" s="178"/>
      <c r="DO399" s="178"/>
      <c r="DP399" s="178"/>
      <c r="DQ399" s="178"/>
      <c r="DR399" s="178"/>
      <c r="DS399" s="178"/>
      <c r="DT399" s="178"/>
      <c r="DU399" s="178"/>
      <c r="DV399" s="178"/>
      <c r="DW399" s="178"/>
      <c r="DX399" s="178"/>
      <c r="DY399" s="178"/>
      <c r="DZ399" s="178"/>
      <c r="EA399" s="178"/>
      <c r="EB399" s="47"/>
      <c r="EC399" s="178"/>
      <c r="ED399" s="178"/>
      <c r="EE399" s="178"/>
      <c r="EF399" s="178"/>
      <c r="EG399" s="178"/>
      <c r="EH399" s="178"/>
      <c r="EI399" s="178"/>
      <c r="EJ399" s="178"/>
      <c r="EK399" s="178"/>
      <c r="EL399" s="178"/>
      <c r="EM399" s="178"/>
      <c r="EN399" s="178"/>
      <c r="EO399" s="178"/>
      <c r="EP399" s="178"/>
      <c r="EQ399" s="178"/>
      <c r="ER399" s="178"/>
      <c r="ES399" s="178"/>
      <c r="ET399" s="178"/>
      <c r="EU399" s="178"/>
      <c r="EV399" s="178"/>
      <c r="EW399" s="178"/>
      <c r="EX399" s="178"/>
      <c r="EY399" s="178"/>
      <c r="EZ399" s="178"/>
      <c r="FA399" s="178"/>
      <c r="FB399" s="178"/>
      <c r="FC399" s="178"/>
      <c r="FD399" s="178"/>
      <c r="FE399" s="178"/>
      <c r="FF399" s="178"/>
      <c r="FG399" s="178"/>
      <c r="FH399" s="178"/>
      <c r="FI399" s="178"/>
      <c r="FJ399" s="178"/>
      <c r="FK399" s="178"/>
      <c r="FL399" s="178"/>
      <c r="FM399" s="178"/>
      <c r="FN399" s="178"/>
      <c r="FO399" s="178"/>
      <c r="FP399" s="178"/>
      <c r="FQ399" s="178"/>
      <c r="FR399" s="178"/>
      <c r="FS399" s="178"/>
      <c r="FT399" s="178"/>
      <c r="FU399" s="178"/>
      <c r="FV399" s="178"/>
      <c r="FW399" s="178"/>
      <c r="FX399" s="178"/>
      <c r="FY399" s="178"/>
      <c r="FZ399" s="178"/>
      <c r="GA399" s="178"/>
      <c r="GB399" s="178"/>
      <c r="GC399" s="178"/>
      <c r="GD399" s="178"/>
      <c r="GE399" s="178"/>
      <c r="GF399" s="178"/>
      <c r="GG399" s="178"/>
      <c r="GH399" s="178"/>
      <c r="GI399" s="178"/>
      <c r="GJ399" s="178"/>
      <c r="GK399" s="178"/>
      <c r="GL399" s="178"/>
      <c r="GM399" s="178"/>
      <c r="GN399" s="178"/>
      <c r="GO399" s="178"/>
      <c r="GP399" s="178"/>
      <c r="GQ399" s="178"/>
      <c r="GR399" s="178"/>
      <c r="GS399" s="178"/>
      <c r="GT399" s="178"/>
      <c r="GU399" s="178"/>
      <c r="GV399" s="178"/>
      <c r="GW399" s="178"/>
      <c r="GX399" s="178"/>
      <c r="GY399" s="178"/>
      <c r="GZ399" s="178"/>
      <c r="HA399" s="178"/>
      <c r="HB399" s="178"/>
      <c r="HC399" s="178"/>
      <c r="HD399" s="178"/>
      <c r="HE399" s="178"/>
      <c r="HF399" s="178"/>
      <c r="HG399" s="178"/>
      <c r="HH399" s="178"/>
      <c r="HI399" s="178"/>
      <c r="HJ399" s="178"/>
      <c r="HK399" s="178"/>
      <c r="HL399" s="178"/>
      <c r="HM399" s="178"/>
      <c r="HN399" s="178"/>
      <c r="HO399" s="178"/>
      <c r="HP399" s="178"/>
      <c r="HQ399" s="178"/>
      <c r="HR399" s="178"/>
      <c r="HS399" s="178"/>
      <c r="HT399" s="178"/>
      <c r="HU399" s="178"/>
      <c r="HV399" s="178"/>
      <c r="HW399" s="178"/>
      <c r="HX399" s="178"/>
      <c r="HY399" s="178"/>
      <c r="HZ399" s="178"/>
      <c r="IA399" s="178"/>
      <c r="IB399" s="178"/>
      <c r="IC399" s="178"/>
      <c r="ID399" s="178"/>
      <c r="IE399" s="178"/>
      <c r="IF399" s="178"/>
      <c r="IG399" s="178"/>
      <c r="IH399" s="178"/>
      <c r="II399" s="178"/>
      <c r="IJ399" s="178"/>
      <c r="IK399" s="178"/>
      <c r="IL399" s="178"/>
      <c r="IM399" s="178"/>
      <c r="IN399" s="178"/>
      <c r="IO399" s="178"/>
      <c r="IP399" s="178"/>
      <c r="IQ399" s="178"/>
      <c r="IR399" s="178"/>
      <c r="IS399" s="178"/>
      <c r="IT399" s="178"/>
      <c r="IU399" s="178"/>
      <c r="IV399" s="178"/>
      <c r="IW399" s="178"/>
      <c r="IX399" s="178"/>
      <c r="IY399" s="178"/>
      <c r="IZ399" s="178"/>
      <c r="JA399" s="178"/>
      <c r="JB399" s="178"/>
      <c r="JC399" s="178"/>
      <c r="JD399" s="178"/>
      <c r="JE399" s="178"/>
      <c r="JF399" s="178"/>
      <c r="JG399" s="178"/>
      <c r="JH399" s="178"/>
      <c r="JI399" s="178"/>
      <c r="JJ399" s="178"/>
      <c r="JK399" s="178"/>
      <c r="JL399" s="178"/>
      <c r="JM399" s="178"/>
      <c r="JN399" s="178"/>
      <c r="JO399" s="178"/>
      <c r="JP399" s="178"/>
      <c r="JQ399" s="178"/>
      <c r="JR399" s="178"/>
      <c r="JS399" s="178"/>
      <c r="JT399" s="178"/>
      <c r="JU399" s="178"/>
      <c r="JV399" s="178"/>
      <c r="JW399" s="178"/>
      <c r="JX399" s="178"/>
      <c r="JY399" s="178"/>
      <c r="JZ399" s="178"/>
      <c r="KA399" s="178"/>
      <c r="KB399" s="178"/>
      <c r="KC399" s="178"/>
      <c r="KD399" s="178"/>
      <c r="KE399" s="178"/>
      <c r="KF399" s="178"/>
      <c r="KG399" s="178"/>
      <c r="KH399" s="178"/>
      <c r="KI399" s="178"/>
      <c r="KJ399" s="178"/>
      <c r="KK399" s="178"/>
      <c r="KL399" s="178"/>
      <c r="KM399" s="178"/>
      <c r="KN399" s="178"/>
      <c r="KO399" s="178"/>
      <c r="KP399" s="178"/>
      <c r="KQ399" s="178"/>
      <c r="KR399" s="178"/>
      <c r="KS399" s="178"/>
      <c r="KT399" s="178"/>
      <c r="KU399" s="178"/>
      <c r="KV399" s="178"/>
      <c r="KW399" s="178"/>
      <c r="KX399" s="178"/>
      <c r="KY399" s="178"/>
      <c r="KZ399" s="178"/>
      <c r="LA399" s="178"/>
      <c r="LB399" s="178"/>
      <c r="LC399" s="178"/>
      <c r="LD399" s="178"/>
      <c r="LE399" s="178"/>
      <c r="LF399" s="178"/>
      <c r="LG399" s="178"/>
      <c r="LH399" s="178"/>
      <c r="LI399" s="178"/>
      <c r="LJ399" s="178"/>
      <c r="LK399" s="178"/>
      <c r="LL399" s="178"/>
      <c r="LM399" s="178"/>
      <c r="LN399" s="178"/>
      <c r="LO399" s="178"/>
      <c r="LP399" s="178"/>
      <c r="LQ399" s="178"/>
      <c r="LR399" s="178"/>
      <c r="LS399" s="178"/>
      <c r="LT399" s="178"/>
      <c r="LU399" s="178"/>
      <c r="LV399" s="178"/>
      <c r="LW399" s="178"/>
      <c r="LX399" s="178"/>
      <c r="LY399" s="178"/>
      <c r="LZ399" s="178"/>
      <c r="MA399" s="178"/>
      <c r="MB399" s="178"/>
      <c r="MC399" s="178"/>
      <c r="MD399" s="178"/>
      <c r="ME399" s="178"/>
      <c r="MF399" s="178"/>
      <c r="MG399" s="178"/>
      <c r="MH399" s="178"/>
      <c r="MI399" s="178"/>
      <c r="MJ399" s="178"/>
      <c r="MK399" s="178"/>
      <c r="ML399" s="178"/>
      <c r="MM399" s="178"/>
      <c r="MN399" s="178"/>
      <c r="MO399" s="178"/>
      <c r="MP399" s="178"/>
      <c r="MQ399" s="178"/>
      <c r="MR399" s="178"/>
      <c r="MS399" s="178"/>
      <c r="MT399" s="178"/>
      <c r="MU399" s="178"/>
      <c r="MV399" s="178"/>
      <c r="MW399" s="178"/>
      <c r="MX399" s="178"/>
      <c r="MY399" s="178"/>
      <c r="MZ399" s="178"/>
      <c r="NA399" s="178"/>
      <c r="NB399" s="178"/>
      <c r="NC399" s="178"/>
      <c r="ND399" s="178"/>
      <c r="NE399" s="178"/>
      <c r="NF399" s="178"/>
      <c r="NG399" s="178"/>
      <c r="NH399" s="178"/>
      <c r="NI399" s="178"/>
      <c r="NJ399" s="178"/>
      <c r="NK399" s="178"/>
      <c r="NL399" s="178"/>
      <c r="NM399" s="178"/>
      <c r="NN399" s="178"/>
      <c r="NO399" s="178"/>
      <c r="NP399" s="178"/>
      <c r="NQ399" s="178"/>
      <c r="NR399" s="178"/>
      <c r="NS399" s="178"/>
      <c r="NT399" s="178"/>
      <c r="NU399" s="178"/>
      <c r="NV399" s="178"/>
      <c r="NW399" s="178"/>
      <c r="NX399" s="178"/>
      <c r="NY399" s="178"/>
      <c r="NZ399" s="178"/>
      <c r="OA399" s="178"/>
      <c r="OB399" s="178"/>
      <c r="OC399" s="178"/>
      <c r="OD399" s="178"/>
      <c r="OE399" s="178"/>
      <c r="OF399" s="178"/>
      <c r="OG399" s="178"/>
      <c r="OH399" s="178"/>
      <c r="OI399" s="178"/>
      <c r="OJ399" s="178"/>
      <c r="OK399" s="178"/>
      <c r="OL399" s="178"/>
      <c r="OM399" s="178"/>
      <c r="ON399" s="178"/>
      <c r="OO399" s="178"/>
      <c r="OP399" s="178"/>
      <c r="OQ399" s="178"/>
      <c r="OR399" s="178"/>
      <c r="OS399" s="178"/>
      <c r="OT399" s="178"/>
      <c r="OU399" s="178"/>
      <c r="OV399" s="178"/>
      <c r="OW399" s="178"/>
      <c r="OX399" s="178"/>
      <c r="OY399" s="178"/>
      <c r="OZ399" s="178"/>
      <c r="PA399" s="178"/>
      <c r="PB399" s="178"/>
      <c r="PC399" s="178"/>
      <c r="PD399" s="178"/>
      <c r="PE399" s="178"/>
      <c r="PF399" s="178"/>
      <c r="PG399" s="178"/>
      <c r="PH399" s="178"/>
      <c r="PI399" s="178"/>
      <c r="PJ399" s="178"/>
      <c r="PK399" s="178"/>
      <c r="PL399" s="178"/>
      <c r="PM399" s="178"/>
      <c r="PN399" s="178"/>
      <c r="PO399" s="178"/>
      <c r="PP399" s="178"/>
      <c r="PQ399" s="178"/>
      <c r="PR399" s="178"/>
      <c r="PS399" s="178"/>
      <c r="PT399" s="178"/>
      <c r="PU399" s="178"/>
      <c r="PV399" s="178"/>
      <c r="PW399" s="178"/>
      <c r="PX399" s="178"/>
      <c r="PY399" s="178"/>
      <c r="PZ399" s="178"/>
      <c r="QA399" s="178"/>
      <c r="QB399" s="178"/>
      <c r="QC399" s="178"/>
      <c r="QD399" s="178"/>
      <c r="QE399" s="178"/>
      <c r="QF399" s="178"/>
      <c r="QG399" s="178"/>
      <c r="QH399" s="178"/>
      <c r="QI399" s="178"/>
      <c r="QJ399" s="178"/>
      <c r="QK399" s="178"/>
      <c r="QL399" s="178"/>
      <c r="QM399" s="178"/>
      <c r="QN399" s="178"/>
      <c r="QO399" s="178"/>
      <c r="QP399" s="178"/>
      <c r="QQ399" s="178"/>
      <c r="QR399" s="178"/>
      <c r="QS399" s="178"/>
      <c r="QT399" s="178"/>
      <c r="QU399" s="178"/>
      <c r="QV399" s="178"/>
      <c r="QW399" s="178"/>
      <c r="QX399" s="178"/>
      <c r="QY399" s="178"/>
      <c r="QZ399" s="178"/>
      <c r="RA399" s="178"/>
      <c r="RB399" s="178"/>
      <c r="RC399" s="178"/>
      <c r="RD399" s="178"/>
      <c r="RE399" s="178"/>
      <c r="RF399" s="178"/>
      <c r="RG399" s="178"/>
      <c r="RH399" s="178"/>
      <c r="RI399" s="178"/>
      <c r="RJ399" s="178"/>
      <c r="RK399" s="178"/>
      <c r="RL399" s="178"/>
      <c r="RM399" s="178"/>
      <c r="RN399" s="178"/>
      <c r="RO399" s="178"/>
      <c r="RP399" s="178"/>
      <c r="RQ399" s="178"/>
      <c r="RR399" s="178"/>
      <c r="RS399" s="178"/>
      <c r="RT399" s="178"/>
      <c r="RU399" s="178"/>
      <c r="RV399" s="178"/>
      <c r="RW399" s="178"/>
      <c r="RX399" s="178"/>
      <c r="RY399" s="178"/>
      <c r="RZ399" s="178"/>
      <c r="SA399" s="178"/>
      <c r="SB399" s="178"/>
      <c r="SC399" s="178"/>
      <c r="SD399" s="178"/>
      <c r="SE399" s="178"/>
      <c r="SF399" s="178"/>
      <c r="SG399" s="178"/>
      <c r="SH399" s="178"/>
      <c r="SI399" s="178"/>
      <c r="SJ399" s="178"/>
      <c r="SK399" s="178"/>
      <c r="SL399" s="178"/>
      <c r="SM399" s="178"/>
      <c r="SN399" s="178"/>
      <c r="SO399" s="178"/>
      <c r="SP399" s="178"/>
      <c r="SQ399" s="178"/>
      <c r="SR399" s="178"/>
      <c r="SS399" s="178"/>
      <c r="ST399" s="178"/>
      <c r="SU399" s="178"/>
      <c r="SV399" s="178"/>
      <c r="SW399" s="178"/>
      <c r="SX399" s="178"/>
      <c r="SY399" s="178"/>
      <c r="SZ399" s="178"/>
      <c r="TA399" s="178"/>
      <c r="TB399" s="178"/>
      <c r="TC399" s="178"/>
      <c r="TD399" s="178"/>
      <c r="TE399" s="178"/>
      <c r="TF399" s="178"/>
      <c r="TG399" s="178"/>
      <c r="TH399" s="178"/>
      <c r="TI399" s="178"/>
      <c r="TJ399" s="178"/>
      <c r="TK399" s="178"/>
      <c r="TL399" s="178"/>
      <c r="TM399" s="178"/>
      <c r="TN399" s="178"/>
      <c r="TO399" s="178"/>
      <c r="TP399" s="178"/>
      <c r="TQ399" s="178"/>
      <c r="TR399" s="178"/>
      <c r="TS399" s="178"/>
      <c r="TT399" s="178"/>
      <c r="TU399" s="178"/>
      <c r="TV399" s="178"/>
      <c r="TW399" s="178"/>
      <c r="TX399" s="178"/>
      <c r="TY399" s="178"/>
      <c r="TZ399" s="178"/>
      <c r="UA399" s="178"/>
      <c r="UB399" s="178"/>
      <c r="UC399" s="178"/>
      <c r="UD399" s="178"/>
      <c r="UE399" s="178"/>
      <c r="UF399" s="178"/>
      <c r="UG399" s="178"/>
      <c r="UH399" s="178"/>
      <c r="UI399" s="178"/>
      <c r="UJ399" s="178"/>
      <c r="UK399" s="178"/>
      <c r="UL399" s="178"/>
      <c r="UM399" s="178"/>
      <c r="UN399" s="178"/>
      <c r="UO399" s="178"/>
      <c r="UP399" s="178"/>
      <c r="UQ399" s="178"/>
      <c r="UR399" s="178"/>
      <c r="US399" s="178"/>
      <c r="UT399" s="178"/>
      <c r="UU399" s="178"/>
      <c r="UV399" s="178"/>
      <c r="UW399" s="178"/>
      <c r="UX399" s="178"/>
      <c r="UY399" s="178"/>
      <c r="UZ399" s="178"/>
      <c r="VA399" s="178"/>
      <c r="VB399" s="178"/>
      <c r="VC399" s="178"/>
      <c r="VD399" s="178"/>
      <c r="VE399" s="178"/>
      <c r="VF399" s="178"/>
      <c r="VG399" s="178"/>
      <c r="VH399" s="178"/>
      <c r="VI399" s="178"/>
      <c r="VJ399" s="178"/>
      <c r="VK399" s="178"/>
      <c r="VL399" s="178"/>
      <c r="VM399" s="178"/>
      <c r="VN399" s="178"/>
      <c r="VO399" s="178"/>
      <c r="VP399" s="178"/>
      <c r="VQ399" s="178"/>
      <c r="VR399" s="178"/>
      <c r="VS399" s="178"/>
      <c r="VT399" s="178"/>
      <c r="VU399" s="178"/>
      <c r="VV399" s="178"/>
      <c r="VW399" s="178"/>
      <c r="VX399" s="178"/>
      <c r="VY399" s="178"/>
      <c r="VZ399" s="178"/>
      <c r="WA399" s="178"/>
      <c r="WB399" s="178"/>
      <c r="WC399" s="178"/>
      <c r="WD399" s="178"/>
      <c r="WE399" s="178"/>
      <c r="WF399" s="178"/>
      <c r="WG399" s="178"/>
      <c r="WH399" s="178"/>
      <c r="WI399" s="178"/>
      <c r="WJ399" s="178"/>
      <c r="WK399" s="178"/>
      <c r="WL399" s="178"/>
      <c r="WM399" s="178"/>
      <c r="WN399" s="178"/>
      <c r="WO399" s="178"/>
      <c r="WP399" s="178"/>
      <c r="WQ399" s="178"/>
      <c r="WR399" s="178"/>
      <c r="WS399" s="178"/>
      <c r="WT399" s="178"/>
      <c r="WU399" s="178"/>
      <c r="WV399" s="178"/>
      <c r="WW399" s="178"/>
      <c r="WX399" s="178"/>
      <c r="WY399" s="178"/>
      <c r="WZ399" s="178"/>
      <c r="XA399" s="178"/>
      <c r="XB399" s="178"/>
      <c r="XC399" s="178"/>
      <c r="XD399" s="178"/>
      <c r="XE399" s="178"/>
      <c r="XF399" s="178"/>
      <c r="XG399" s="178"/>
      <c r="XH399" s="178"/>
      <c r="XI399" s="178"/>
      <c r="XJ399" s="178"/>
      <c r="XK399" s="178"/>
      <c r="XL399" s="178"/>
      <c r="XM399" s="178"/>
      <c r="XN399" s="178"/>
      <c r="XO399" s="178"/>
      <c r="XP399" s="178"/>
      <c r="XQ399" s="178"/>
      <c r="XR399" s="178"/>
      <c r="XS399" s="178"/>
      <c r="XT399" s="178"/>
      <c r="XU399" s="178"/>
      <c r="XV399" s="178"/>
      <c r="XW399" s="178"/>
      <c r="XX399" s="178"/>
      <c r="XY399" s="178"/>
      <c r="XZ399" s="178"/>
      <c r="YA399" s="178"/>
      <c r="YB399" s="178"/>
      <c r="YC399" s="178"/>
      <c r="YD399" s="178"/>
      <c r="YE399" s="178"/>
      <c r="YF399" s="178"/>
      <c r="YG399" s="178"/>
      <c r="YH399" s="178"/>
      <c r="YI399" s="178"/>
      <c r="YJ399" s="178"/>
      <c r="YK399" s="178"/>
      <c r="YL399" s="178"/>
      <c r="YM399" s="178"/>
      <c r="YN399" s="178"/>
      <c r="YO399" s="178"/>
      <c r="YP399" s="178"/>
      <c r="YQ399" s="178"/>
      <c r="YR399" s="178"/>
      <c r="YS399" s="178"/>
      <c r="YT399" s="178"/>
      <c r="YU399" s="178"/>
      <c r="YV399" s="178"/>
      <c r="YW399" s="178"/>
      <c r="YX399" s="178"/>
      <c r="YY399" s="178"/>
      <c r="YZ399" s="178"/>
      <c r="ZA399" s="178"/>
      <c r="ZB399" s="178"/>
      <c r="ZC399" s="178"/>
      <c r="ZD399" s="178"/>
      <c r="ZE399" s="178"/>
      <c r="ZF399" s="178"/>
      <c r="ZG399" s="178"/>
      <c r="ZH399" s="178"/>
    </row>
    <row r="400" s="153" customFormat="1" customHeight="1" spans="1:684">
      <c r="A400" s="290" t="s">
        <v>1147</v>
      </c>
      <c r="B400" s="109" t="s">
        <v>1148</v>
      </c>
      <c r="C400" s="1369" t="s">
        <v>1148</v>
      </c>
      <c r="D400" s="1361">
        <f t="shared" si="56"/>
        <v>0</v>
      </c>
      <c r="E400" s="1367">
        <v>3840</v>
      </c>
      <c r="F400" s="1371">
        <f t="shared" si="57"/>
        <v>3840</v>
      </c>
      <c r="G400" s="1427">
        <f t="shared" si="58"/>
        <v>3840</v>
      </c>
      <c r="H400" s="1428">
        <v>3840</v>
      </c>
      <c r="I400" s="1430"/>
      <c r="J400" s="1393">
        <f t="shared" si="59"/>
        <v>0</v>
      </c>
      <c r="K400" s="1431">
        <f t="shared" si="60"/>
        <v>0</v>
      </c>
      <c r="L400" s="152"/>
      <c r="M400" s="152"/>
      <c r="N400" s="152"/>
      <c r="O400" s="152"/>
      <c r="P400" s="152"/>
      <c r="Q400" s="152"/>
      <c r="R400" s="152"/>
      <c r="S400" s="152"/>
      <c r="T400" s="152"/>
      <c r="U400" s="152"/>
      <c r="V400" s="1432"/>
      <c r="W400" s="1432"/>
      <c r="X400" s="1432"/>
      <c r="Y400" s="1432"/>
      <c r="Z400" s="1434"/>
      <c r="AA400" s="1432"/>
      <c r="AB400" s="1432"/>
      <c r="AC400" s="1432"/>
      <c r="AD400" s="1432"/>
      <c r="AE400" s="1432"/>
      <c r="AF400" s="1432"/>
      <c r="AG400" s="1338"/>
      <c r="AH400" s="178"/>
      <c r="AI400" s="1339"/>
      <c r="AJ400" s="1339"/>
      <c r="AK400" s="178"/>
      <c r="AL400" s="1339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8"/>
      <c r="CD400" s="178"/>
      <c r="CE400" s="178"/>
      <c r="CF400" s="178"/>
      <c r="CG400" s="178"/>
      <c r="CH400" s="178"/>
      <c r="CI400" s="178"/>
      <c r="CJ400" s="178"/>
      <c r="CK400" s="178"/>
      <c r="CL400" s="178"/>
      <c r="CM400" s="178"/>
      <c r="CN400" s="178"/>
      <c r="CO400" s="178"/>
      <c r="CP400" s="178"/>
      <c r="CQ400" s="178"/>
      <c r="CR400" s="1340"/>
      <c r="CS400" s="178"/>
      <c r="CT400" s="178"/>
      <c r="CU400" s="178"/>
      <c r="CV400" s="178"/>
      <c r="CW400" s="178"/>
      <c r="CX400" s="178"/>
      <c r="CY400" s="178"/>
      <c r="CZ400" s="178"/>
      <c r="DA400" s="178"/>
      <c r="DB400" s="178"/>
      <c r="DC400" s="178"/>
      <c r="DD400" s="178"/>
      <c r="DE400" s="178"/>
      <c r="DF400" s="178"/>
      <c r="DG400" s="178"/>
      <c r="DH400" s="178"/>
      <c r="DI400" s="178"/>
      <c r="DJ400" s="178"/>
      <c r="DK400" s="178"/>
      <c r="DL400" s="178"/>
      <c r="DM400" s="178"/>
      <c r="DN400" s="178"/>
      <c r="DO400" s="178"/>
      <c r="DP400" s="178"/>
      <c r="DQ400" s="178"/>
      <c r="DR400" s="178"/>
      <c r="DS400" s="178"/>
      <c r="DT400" s="178"/>
      <c r="DU400" s="178"/>
      <c r="DV400" s="178"/>
      <c r="DW400" s="178"/>
      <c r="DX400" s="178"/>
      <c r="DY400" s="178"/>
      <c r="DZ400" s="178"/>
      <c r="EA400" s="178"/>
      <c r="EB400" s="47"/>
      <c r="EC400" s="178"/>
      <c r="ED400" s="178"/>
      <c r="EE400" s="178"/>
      <c r="EF400" s="178"/>
      <c r="EG400" s="178"/>
      <c r="EH400" s="178"/>
      <c r="EI400" s="178"/>
      <c r="EJ400" s="178"/>
      <c r="EK400" s="178"/>
      <c r="EL400" s="178"/>
      <c r="EM400" s="178"/>
      <c r="EN400" s="178"/>
      <c r="EO400" s="178"/>
      <c r="EP400" s="178"/>
      <c r="EQ400" s="178"/>
      <c r="ER400" s="178"/>
      <c r="ES400" s="178"/>
      <c r="ET400" s="178"/>
      <c r="EU400" s="178"/>
      <c r="EV400" s="178"/>
      <c r="EW400" s="178"/>
      <c r="EX400" s="178"/>
      <c r="EY400" s="178"/>
      <c r="EZ400" s="178"/>
      <c r="FA400" s="178"/>
      <c r="FB400" s="178"/>
      <c r="FC400" s="178"/>
      <c r="FD400" s="178"/>
      <c r="FE400" s="178"/>
      <c r="FF400" s="178"/>
      <c r="FG400" s="178"/>
      <c r="FH400" s="178"/>
      <c r="FI400" s="178"/>
      <c r="FJ400" s="178"/>
      <c r="FK400" s="178"/>
      <c r="FL400" s="178"/>
      <c r="FM400" s="178"/>
      <c r="FN400" s="178"/>
      <c r="FO400" s="178"/>
      <c r="FP400" s="178"/>
      <c r="FQ400" s="178"/>
      <c r="FR400" s="178"/>
      <c r="FS400" s="178"/>
      <c r="FT400" s="178"/>
      <c r="FU400" s="178"/>
      <c r="FV400" s="178"/>
      <c r="FW400" s="178"/>
      <c r="FX400" s="178"/>
      <c r="FY400" s="178"/>
      <c r="FZ400" s="178"/>
      <c r="GA400" s="178"/>
      <c r="GB400" s="178"/>
      <c r="GC400" s="178"/>
      <c r="GD400" s="178"/>
      <c r="GE400" s="178"/>
      <c r="GF400" s="178"/>
      <c r="GG400" s="178"/>
      <c r="GH400" s="178"/>
      <c r="GI400" s="178"/>
      <c r="GJ400" s="178"/>
      <c r="GK400" s="178"/>
      <c r="GL400" s="178"/>
      <c r="GM400" s="178"/>
      <c r="GN400" s="178"/>
      <c r="GO400" s="178"/>
      <c r="GP400" s="178"/>
      <c r="GQ400" s="178"/>
      <c r="GR400" s="178"/>
      <c r="GS400" s="178"/>
      <c r="GT400" s="178"/>
      <c r="GU400" s="178"/>
      <c r="GV400" s="178"/>
      <c r="GW400" s="178"/>
      <c r="GX400" s="178"/>
      <c r="GY400" s="178"/>
      <c r="GZ400" s="178"/>
      <c r="HA400" s="178"/>
      <c r="HB400" s="178"/>
      <c r="HC400" s="178"/>
      <c r="HD400" s="178"/>
      <c r="HE400" s="178"/>
      <c r="HF400" s="178"/>
      <c r="HG400" s="178"/>
      <c r="HH400" s="178"/>
      <c r="HI400" s="178"/>
      <c r="HJ400" s="178"/>
      <c r="HK400" s="178"/>
      <c r="HL400" s="178"/>
      <c r="HM400" s="178"/>
      <c r="HN400" s="178"/>
      <c r="HO400" s="178"/>
      <c r="HP400" s="178"/>
      <c r="HQ400" s="178"/>
      <c r="HR400" s="178"/>
      <c r="HS400" s="178"/>
      <c r="HT400" s="178"/>
      <c r="HU400" s="178"/>
      <c r="HV400" s="178"/>
      <c r="HW400" s="178"/>
      <c r="HX400" s="178"/>
      <c r="HY400" s="178"/>
      <c r="HZ400" s="178"/>
      <c r="IA400" s="178"/>
      <c r="IB400" s="178"/>
      <c r="IC400" s="178"/>
      <c r="ID400" s="178"/>
      <c r="IE400" s="178"/>
      <c r="IF400" s="178"/>
      <c r="IG400" s="178"/>
      <c r="IH400" s="178"/>
      <c r="II400" s="178"/>
      <c r="IJ400" s="178"/>
      <c r="IK400" s="178"/>
      <c r="IL400" s="178"/>
      <c r="IM400" s="178"/>
      <c r="IN400" s="178"/>
      <c r="IO400" s="178"/>
      <c r="IP400" s="178"/>
      <c r="IQ400" s="178"/>
      <c r="IR400" s="178"/>
      <c r="IS400" s="178"/>
      <c r="IT400" s="178"/>
      <c r="IU400" s="178"/>
      <c r="IV400" s="178"/>
      <c r="IW400" s="178"/>
      <c r="IX400" s="178"/>
      <c r="IY400" s="178"/>
      <c r="IZ400" s="178"/>
      <c r="JA400" s="178"/>
      <c r="JB400" s="178"/>
      <c r="JC400" s="178"/>
      <c r="JD400" s="178"/>
      <c r="JE400" s="178"/>
      <c r="JF400" s="178"/>
      <c r="JG400" s="178"/>
      <c r="JH400" s="178"/>
      <c r="JI400" s="178"/>
      <c r="JJ400" s="178"/>
      <c r="JK400" s="178"/>
      <c r="JL400" s="178"/>
      <c r="JM400" s="178"/>
      <c r="JN400" s="178"/>
      <c r="JO400" s="178"/>
      <c r="JP400" s="178"/>
      <c r="JQ400" s="178"/>
      <c r="JR400" s="178"/>
      <c r="JS400" s="178"/>
      <c r="JT400" s="178"/>
      <c r="JU400" s="178"/>
      <c r="JV400" s="178"/>
      <c r="JW400" s="178"/>
      <c r="JX400" s="178"/>
      <c r="JY400" s="178"/>
      <c r="JZ400" s="178"/>
      <c r="KA400" s="178"/>
      <c r="KB400" s="178"/>
      <c r="KC400" s="178"/>
      <c r="KD400" s="178"/>
      <c r="KE400" s="178"/>
      <c r="KF400" s="178"/>
      <c r="KG400" s="178"/>
      <c r="KH400" s="178"/>
      <c r="KI400" s="178"/>
      <c r="KJ400" s="178"/>
      <c r="KK400" s="178"/>
      <c r="KL400" s="178"/>
      <c r="KM400" s="178"/>
      <c r="KN400" s="178"/>
      <c r="KO400" s="178"/>
      <c r="KP400" s="178"/>
      <c r="KQ400" s="178"/>
      <c r="KR400" s="178"/>
      <c r="KS400" s="178"/>
      <c r="KT400" s="178"/>
      <c r="KU400" s="178"/>
      <c r="KV400" s="178"/>
      <c r="KW400" s="178"/>
      <c r="KX400" s="178"/>
      <c r="KY400" s="178"/>
      <c r="KZ400" s="178"/>
      <c r="LA400" s="178"/>
      <c r="LB400" s="178"/>
      <c r="LC400" s="178"/>
      <c r="LD400" s="178"/>
      <c r="LE400" s="178"/>
      <c r="LF400" s="178"/>
      <c r="LG400" s="178"/>
      <c r="LH400" s="178"/>
      <c r="LI400" s="178"/>
      <c r="LJ400" s="178"/>
      <c r="LK400" s="178"/>
      <c r="LL400" s="178"/>
      <c r="LM400" s="178"/>
      <c r="LN400" s="178"/>
      <c r="LO400" s="178"/>
      <c r="LP400" s="178"/>
      <c r="LQ400" s="178"/>
      <c r="LR400" s="178"/>
      <c r="LS400" s="178"/>
      <c r="LT400" s="178"/>
      <c r="LU400" s="178"/>
      <c r="LV400" s="178"/>
      <c r="LW400" s="178"/>
      <c r="LX400" s="178"/>
      <c r="LY400" s="178"/>
      <c r="LZ400" s="178"/>
      <c r="MA400" s="178"/>
      <c r="MB400" s="178"/>
      <c r="MC400" s="178"/>
      <c r="MD400" s="178"/>
      <c r="ME400" s="178"/>
      <c r="MF400" s="178"/>
      <c r="MG400" s="178"/>
      <c r="MH400" s="178"/>
      <c r="MI400" s="178"/>
      <c r="MJ400" s="178"/>
      <c r="MK400" s="178"/>
      <c r="ML400" s="178"/>
      <c r="MM400" s="178"/>
      <c r="MN400" s="178"/>
      <c r="MO400" s="178"/>
      <c r="MP400" s="178"/>
      <c r="MQ400" s="178"/>
      <c r="MR400" s="178"/>
      <c r="MS400" s="178"/>
      <c r="MT400" s="178"/>
      <c r="MU400" s="178"/>
      <c r="MV400" s="178"/>
      <c r="MW400" s="178"/>
      <c r="MX400" s="178"/>
      <c r="MY400" s="178"/>
      <c r="MZ400" s="178"/>
      <c r="NA400" s="178"/>
      <c r="NB400" s="178"/>
      <c r="NC400" s="178"/>
      <c r="ND400" s="178"/>
      <c r="NE400" s="178"/>
      <c r="NF400" s="178"/>
      <c r="NG400" s="178"/>
      <c r="NH400" s="178"/>
      <c r="NI400" s="178"/>
      <c r="NJ400" s="178"/>
      <c r="NK400" s="178"/>
      <c r="NL400" s="178"/>
      <c r="NM400" s="178"/>
      <c r="NN400" s="178"/>
      <c r="NO400" s="178"/>
      <c r="NP400" s="178"/>
      <c r="NQ400" s="178"/>
      <c r="NR400" s="178"/>
      <c r="NS400" s="178"/>
      <c r="NT400" s="178"/>
      <c r="NU400" s="178"/>
      <c r="NV400" s="178"/>
      <c r="NW400" s="178"/>
      <c r="NX400" s="178"/>
      <c r="NY400" s="178"/>
      <c r="NZ400" s="178"/>
      <c r="OA400" s="178"/>
      <c r="OB400" s="178"/>
      <c r="OC400" s="178"/>
      <c r="OD400" s="178"/>
      <c r="OE400" s="178"/>
      <c r="OF400" s="178"/>
      <c r="OG400" s="178"/>
      <c r="OH400" s="178"/>
      <c r="OI400" s="178"/>
      <c r="OJ400" s="178"/>
      <c r="OK400" s="178"/>
      <c r="OL400" s="178"/>
      <c r="OM400" s="178"/>
      <c r="ON400" s="178"/>
      <c r="OO400" s="178"/>
      <c r="OP400" s="178"/>
      <c r="OQ400" s="178"/>
      <c r="OR400" s="178"/>
      <c r="OS400" s="178"/>
      <c r="OT400" s="178"/>
      <c r="OU400" s="178"/>
      <c r="OV400" s="178"/>
      <c r="OW400" s="178"/>
      <c r="OX400" s="178"/>
      <c r="OY400" s="178"/>
      <c r="OZ400" s="178"/>
      <c r="PA400" s="178"/>
      <c r="PB400" s="178"/>
      <c r="PC400" s="178"/>
      <c r="PD400" s="178"/>
      <c r="PE400" s="178"/>
      <c r="PF400" s="178"/>
      <c r="PG400" s="178"/>
      <c r="PH400" s="178"/>
      <c r="PI400" s="178"/>
      <c r="PJ400" s="178"/>
      <c r="PK400" s="178"/>
      <c r="PL400" s="178"/>
      <c r="PM400" s="178"/>
      <c r="PN400" s="178"/>
      <c r="PO400" s="178"/>
      <c r="PP400" s="178"/>
      <c r="PQ400" s="178"/>
      <c r="PR400" s="178"/>
      <c r="PS400" s="178"/>
      <c r="PT400" s="178"/>
      <c r="PU400" s="178"/>
      <c r="PV400" s="178"/>
      <c r="PW400" s="178"/>
      <c r="PX400" s="178"/>
      <c r="PY400" s="178"/>
      <c r="PZ400" s="178"/>
      <c r="QA400" s="178"/>
      <c r="QB400" s="178"/>
      <c r="QC400" s="178"/>
      <c r="QD400" s="178"/>
      <c r="QE400" s="178"/>
      <c r="QF400" s="178"/>
      <c r="QG400" s="178"/>
      <c r="QH400" s="178"/>
      <c r="QI400" s="178"/>
      <c r="QJ400" s="178"/>
      <c r="QK400" s="178"/>
      <c r="QL400" s="178"/>
      <c r="QM400" s="178"/>
      <c r="QN400" s="178"/>
      <c r="QO400" s="178"/>
      <c r="QP400" s="178"/>
      <c r="QQ400" s="178"/>
      <c r="QR400" s="178"/>
      <c r="QS400" s="178"/>
      <c r="QT400" s="178"/>
      <c r="QU400" s="178"/>
      <c r="QV400" s="178"/>
      <c r="QW400" s="178"/>
      <c r="QX400" s="178"/>
      <c r="QY400" s="178"/>
      <c r="QZ400" s="178"/>
      <c r="RA400" s="178"/>
      <c r="RB400" s="178"/>
      <c r="RC400" s="178"/>
      <c r="RD400" s="178"/>
      <c r="RE400" s="178"/>
      <c r="RF400" s="178"/>
      <c r="RG400" s="178"/>
      <c r="RH400" s="178"/>
      <c r="RI400" s="178"/>
      <c r="RJ400" s="178"/>
      <c r="RK400" s="178"/>
      <c r="RL400" s="178"/>
      <c r="RM400" s="178"/>
      <c r="RN400" s="178"/>
      <c r="RO400" s="178"/>
      <c r="RP400" s="178"/>
      <c r="RQ400" s="178"/>
      <c r="RR400" s="178"/>
      <c r="RS400" s="178"/>
      <c r="RT400" s="178"/>
      <c r="RU400" s="178"/>
      <c r="RV400" s="178"/>
      <c r="RW400" s="178"/>
      <c r="RX400" s="178"/>
      <c r="RY400" s="178"/>
      <c r="RZ400" s="178"/>
      <c r="SA400" s="178"/>
      <c r="SB400" s="178"/>
      <c r="SC400" s="178"/>
      <c r="SD400" s="178"/>
      <c r="SE400" s="178"/>
      <c r="SF400" s="178"/>
      <c r="SG400" s="178"/>
      <c r="SH400" s="178"/>
      <c r="SI400" s="178"/>
      <c r="SJ400" s="178"/>
      <c r="SK400" s="178"/>
      <c r="SL400" s="178"/>
      <c r="SM400" s="178"/>
      <c r="SN400" s="178"/>
      <c r="SO400" s="178"/>
      <c r="SP400" s="178"/>
      <c r="SQ400" s="178"/>
      <c r="SR400" s="178"/>
      <c r="SS400" s="178"/>
      <c r="ST400" s="178"/>
      <c r="SU400" s="178"/>
      <c r="SV400" s="178"/>
      <c r="SW400" s="178"/>
      <c r="SX400" s="178"/>
      <c r="SY400" s="178"/>
      <c r="SZ400" s="178"/>
      <c r="TA400" s="178"/>
      <c r="TB400" s="178"/>
      <c r="TC400" s="178"/>
      <c r="TD400" s="178"/>
      <c r="TE400" s="178"/>
      <c r="TF400" s="178"/>
      <c r="TG400" s="178"/>
      <c r="TH400" s="178"/>
      <c r="TI400" s="178"/>
      <c r="TJ400" s="178"/>
      <c r="TK400" s="178"/>
      <c r="TL400" s="178"/>
      <c r="TM400" s="178"/>
      <c r="TN400" s="178"/>
      <c r="TO400" s="178"/>
      <c r="TP400" s="178"/>
      <c r="TQ400" s="178"/>
      <c r="TR400" s="178"/>
      <c r="TS400" s="178"/>
      <c r="TT400" s="178"/>
      <c r="TU400" s="178"/>
      <c r="TV400" s="178"/>
      <c r="TW400" s="178"/>
      <c r="TX400" s="178"/>
      <c r="TY400" s="178"/>
      <c r="TZ400" s="178"/>
      <c r="UA400" s="178"/>
      <c r="UB400" s="178"/>
      <c r="UC400" s="178"/>
      <c r="UD400" s="178"/>
      <c r="UE400" s="178"/>
      <c r="UF400" s="178"/>
      <c r="UG400" s="178"/>
      <c r="UH400" s="178"/>
      <c r="UI400" s="178"/>
      <c r="UJ400" s="178"/>
      <c r="UK400" s="178"/>
      <c r="UL400" s="178"/>
      <c r="UM400" s="178"/>
      <c r="UN400" s="178"/>
      <c r="UO400" s="178"/>
      <c r="UP400" s="178"/>
      <c r="UQ400" s="178"/>
      <c r="UR400" s="178"/>
      <c r="US400" s="178"/>
      <c r="UT400" s="178"/>
      <c r="UU400" s="178"/>
      <c r="UV400" s="178"/>
      <c r="UW400" s="178"/>
      <c r="UX400" s="178"/>
      <c r="UY400" s="178"/>
      <c r="UZ400" s="178"/>
      <c r="VA400" s="178"/>
      <c r="VB400" s="178"/>
      <c r="VC400" s="178"/>
      <c r="VD400" s="178"/>
      <c r="VE400" s="178"/>
      <c r="VF400" s="178"/>
      <c r="VG400" s="178"/>
      <c r="VH400" s="178"/>
      <c r="VI400" s="178"/>
      <c r="VJ400" s="178"/>
      <c r="VK400" s="178"/>
      <c r="VL400" s="178"/>
      <c r="VM400" s="178"/>
      <c r="VN400" s="178"/>
      <c r="VO400" s="178"/>
      <c r="VP400" s="178"/>
      <c r="VQ400" s="178"/>
      <c r="VR400" s="178"/>
      <c r="VS400" s="178"/>
      <c r="VT400" s="178"/>
      <c r="VU400" s="178"/>
      <c r="VV400" s="178"/>
      <c r="VW400" s="178"/>
      <c r="VX400" s="178"/>
      <c r="VY400" s="178"/>
      <c r="VZ400" s="178"/>
      <c r="WA400" s="178"/>
      <c r="WB400" s="178"/>
      <c r="WC400" s="178"/>
      <c r="WD400" s="178"/>
      <c r="WE400" s="178"/>
      <c r="WF400" s="178"/>
      <c r="WG400" s="178"/>
      <c r="WH400" s="178"/>
      <c r="WI400" s="178"/>
      <c r="WJ400" s="178"/>
      <c r="WK400" s="178"/>
      <c r="WL400" s="178"/>
      <c r="WM400" s="178"/>
      <c r="WN400" s="178"/>
      <c r="WO400" s="178"/>
      <c r="WP400" s="178"/>
      <c r="WQ400" s="178"/>
      <c r="WR400" s="178"/>
      <c r="WS400" s="178"/>
      <c r="WT400" s="178"/>
      <c r="WU400" s="178"/>
      <c r="WV400" s="178"/>
      <c r="WW400" s="178"/>
      <c r="WX400" s="178"/>
      <c r="WY400" s="178"/>
      <c r="WZ400" s="178"/>
      <c r="XA400" s="178"/>
      <c r="XB400" s="178"/>
      <c r="XC400" s="178"/>
      <c r="XD400" s="178"/>
      <c r="XE400" s="178"/>
      <c r="XF400" s="178"/>
      <c r="XG400" s="178"/>
      <c r="XH400" s="178"/>
      <c r="XI400" s="178"/>
      <c r="XJ400" s="178"/>
      <c r="XK400" s="178"/>
      <c r="XL400" s="178"/>
      <c r="XM400" s="178"/>
      <c r="XN400" s="178"/>
      <c r="XO400" s="178"/>
      <c r="XP400" s="178"/>
      <c r="XQ400" s="178"/>
      <c r="XR400" s="178"/>
      <c r="XS400" s="178"/>
      <c r="XT400" s="178"/>
      <c r="XU400" s="178"/>
      <c r="XV400" s="178"/>
      <c r="XW400" s="178"/>
      <c r="XX400" s="178"/>
      <c r="XY400" s="178"/>
      <c r="XZ400" s="178"/>
      <c r="YA400" s="178"/>
      <c r="YB400" s="178"/>
      <c r="YC400" s="178"/>
      <c r="YD400" s="178"/>
      <c r="YE400" s="178"/>
      <c r="YF400" s="178"/>
      <c r="YG400" s="178"/>
      <c r="YH400" s="178"/>
      <c r="YI400" s="178"/>
      <c r="YJ400" s="178"/>
      <c r="YK400" s="178"/>
      <c r="YL400" s="178"/>
      <c r="YM400" s="178"/>
      <c r="YN400" s="178"/>
      <c r="YO400" s="178"/>
      <c r="YP400" s="178"/>
      <c r="YQ400" s="178"/>
      <c r="YR400" s="178"/>
      <c r="YS400" s="178"/>
      <c r="YT400" s="178"/>
      <c r="YU400" s="178"/>
      <c r="YV400" s="178"/>
      <c r="YW400" s="178"/>
      <c r="YX400" s="178"/>
      <c r="YY400" s="178"/>
      <c r="YZ400" s="178"/>
      <c r="ZA400" s="178"/>
      <c r="ZB400" s="178"/>
      <c r="ZC400" s="178"/>
      <c r="ZD400" s="178"/>
      <c r="ZE400" s="178"/>
      <c r="ZF400" s="178"/>
      <c r="ZG400" s="178"/>
      <c r="ZH400" s="178"/>
    </row>
    <row r="401" s="153" customFormat="1" customHeight="1" spans="1:684">
      <c r="A401" s="290" t="s">
        <v>1149</v>
      </c>
      <c r="B401" s="109" t="s">
        <v>1150</v>
      </c>
      <c r="C401" s="1369"/>
      <c r="D401" s="1361">
        <f t="shared" si="56"/>
        <v>0</v>
      </c>
      <c r="E401" s="1367">
        <v>300</v>
      </c>
      <c r="F401" s="1371">
        <f t="shared" si="57"/>
        <v>300</v>
      </c>
      <c r="G401" s="1427">
        <f t="shared" si="58"/>
        <v>300</v>
      </c>
      <c r="H401" s="1428">
        <v>300</v>
      </c>
      <c r="I401" s="1430"/>
      <c r="J401" s="1393">
        <f t="shared" si="59"/>
        <v>0</v>
      </c>
      <c r="K401" s="1431">
        <f t="shared" si="60"/>
        <v>0</v>
      </c>
      <c r="L401" s="152"/>
      <c r="M401" s="152"/>
      <c r="N401" s="152"/>
      <c r="O401" s="152"/>
      <c r="P401" s="152"/>
      <c r="Q401" s="152"/>
      <c r="R401" s="152"/>
      <c r="S401" s="152"/>
      <c r="T401" s="152"/>
      <c r="U401" s="152"/>
      <c r="V401" s="1432"/>
      <c r="W401" s="1432"/>
      <c r="X401" s="1432"/>
      <c r="Y401" s="1432"/>
      <c r="Z401" s="1434"/>
      <c r="AA401" s="1432"/>
      <c r="AB401" s="1432"/>
      <c r="AC401" s="1432"/>
      <c r="AD401" s="1432"/>
      <c r="AE401" s="1432"/>
      <c r="AF401" s="1432"/>
      <c r="AG401" s="1338"/>
      <c r="AH401" s="178"/>
      <c r="AI401" s="1339"/>
      <c r="AJ401" s="1339"/>
      <c r="AK401" s="178"/>
      <c r="AL401" s="1339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  <c r="BF401" s="178"/>
      <c r="BG401" s="178"/>
      <c r="BH401" s="178"/>
      <c r="BI401" s="178"/>
      <c r="BJ401" s="178"/>
      <c r="BK401" s="178"/>
      <c r="BL401" s="178"/>
      <c r="BM401" s="178"/>
      <c r="BN401" s="178"/>
      <c r="BO401" s="178"/>
      <c r="BP401" s="178"/>
      <c r="BQ401" s="178"/>
      <c r="BR401" s="178"/>
      <c r="BS401" s="178"/>
      <c r="BT401" s="178"/>
      <c r="BU401" s="178"/>
      <c r="BV401" s="178"/>
      <c r="BW401" s="178"/>
      <c r="BX401" s="178"/>
      <c r="BY401" s="178"/>
      <c r="BZ401" s="178"/>
      <c r="CA401" s="178"/>
      <c r="CB401" s="178"/>
      <c r="CC401" s="178"/>
      <c r="CD401" s="178"/>
      <c r="CE401" s="178"/>
      <c r="CF401" s="178"/>
      <c r="CG401" s="178"/>
      <c r="CH401" s="178"/>
      <c r="CI401" s="178"/>
      <c r="CJ401" s="178"/>
      <c r="CK401" s="178"/>
      <c r="CL401" s="178"/>
      <c r="CM401" s="178"/>
      <c r="CN401" s="178"/>
      <c r="CO401" s="178"/>
      <c r="CP401" s="178"/>
      <c r="CQ401" s="178"/>
      <c r="CR401" s="1340"/>
      <c r="CS401" s="178"/>
      <c r="CT401" s="178"/>
      <c r="CU401" s="178"/>
      <c r="CV401" s="178"/>
      <c r="CW401" s="178"/>
      <c r="CX401" s="178"/>
      <c r="CY401" s="178"/>
      <c r="CZ401" s="178"/>
      <c r="DA401" s="178"/>
      <c r="DB401" s="178"/>
      <c r="DC401" s="178"/>
      <c r="DD401" s="178"/>
      <c r="DE401" s="178"/>
      <c r="DF401" s="178"/>
      <c r="DG401" s="178"/>
      <c r="DH401" s="178"/>
      <c r="DI401" s="178"/>
      <c r="DJ401" s="178"/>
      <c r="DK401" s="178"/>
      <c r="DL401" s="178"/>
      <c r="DM401" s="178"/>
      <c r="DN401" s="178"/>
      <c r="DO401" s="178"/>
      <c r="DP401" s="178"/>
      <c r="DQ401" s="178"/>
      <c r="DR401" s="178"/>
      <c r="DS401" s="178"/>
      <c r="DT401" s="178"/>
      <c r="DU401" s="178"/>
      <c r="DV401" s="178"/>
      <c r="DW401" s="178"/>
      <c r="DX401" s="178"/>
      <c r="DY401" s="178"/>
      <c r="DZ401" s="178"/>
      <c r="EA401" s="178"/>
      <c r="EB401" s="47"/>
      <c r="EC401" s="178"/>
      <c r="ED401" s="178"/>
      <c r="EE401" s="178"/>
      <c r="EF401" s="178"/>
      <c r="EG401" s="178"/>
      <c r="EH401" s="178"/>
      <c r="EI401" s="178"/>
      <c r="EJ401" s="178"/>
      <c r="EK401" s="178"/>
      <c r="EL401" s="178"/>
      <c r="EM401" s="178"/>
      <c r="EN401" s="178"/>
      <c r="EO401" s="178"/>
      <c r="EP401" s="178"/>
      <c r="EQ401" s="178"/>
      <c r="ER401" s="178"/>
      <c r="ES401" s="178"/>
      <c r="ET401" s="178"/>
      <c r="EU401" s="178"/>
      <c r="EV401" s="178"/>
      <c r="EW401" s="178"/>
      <c r="EX401" s="178"/>
      <c r="EY401" s="178"/>
      <c r="EZ401" s="178"/>
      <c r="FA401" s="178"/>
      <c r="FB401" s="178"/>
      <c r="FC401" s="178"/>
      <c r="FD401" s="178"/>
      <c r="FE401" s="178"/>
      <c r="FF401" s="178"/>
      <c r="FG401" s="178"/>
      <c r="FH401" s="178"/>
      <c r="FI401" s="178"/>
      <c r="FJ401" s="178"/>
      <c r="FK401" s="178"/>
      <c r="FL401" s="178"/>
      <c r="FM401" s="178"/>
      <c r="FN401" s="178"/>
      <c r="FO401" s="178"/>
      <c r="FP401" s="178"/>
      <c r="FQ401" s="178"/>
      <c r="FR401" s="178"/>
      <c r="FS401" s="178"/>
      <c r="FT401" s="178"/>
      <c r="FU401" s="178"/>
      <c r="FV401" s="178"/>
      <c r="FW401" s="178"/>
      <c r="FX401" s="178"/>
      <c r="FY401" s="178"/>
      <c r="FZ401" s="178"/>
      <c r="GA401" s="178"/>
      <c r="GB401" s="178"/>
      <c r="GC401" s="178"/>
      <c r="GD401" s="178"/>
      <c r="GE401" s="178"/>
      <c r="GF401" s="178"/>
      <c r="GG401" s="178"/>
      <c r="GH401" s="178"/>
      <c r="GI401" s="178"/>
      <c r="GJ401" s="178"/>
      <c r="GK401" s="178"/>
      <c r="GL401" s="178"/>
      <c r="GM401" s="178"/>
      <c r="GN401" s="178"/>
      <c r="GO401" s="178"/>
      <c r="GP401" s="178"/>
      <c r="GQ401" s="178"/>
      <c r="GR401" s="178"/>
      <c r="GS401" s="178"/>
      <c r="GT401" s="178"/>
      <c r="GU401" s="178"/>
      <c r="GV401" s="178"/>
      <c r="GW401" s="178"/>
      <c r="GX401" s="178"/>
      <c r="GY401" s="178"/>
      <c r="GZ401" s="178"/>
      <c r="HA401" s="178"/>
      <c r="HB401" s="178"/>
      <c r="HC401" s="178"/>
      <c r="HD401" s="178"/>
      <c r="HE401" s="178"/>
      <c r="HF401" s="178"/>
      <c r="HG401" s="178"/>
      <c r="HH401" s="178"/>
      <c r="HI401" s="178"/>
      <c r="HJ401" s="178"/>
      <c r="HK401" s="178"/>
      <c r="HL401" s="178"/>
      <c r="HM401" s="178"/>
      <c r="HN401" s="178"/>
      <c r="HO401" s="178"/>
      <c r="HP401" s="178"/>
      <c r="HQ401" s="178"/>
      <c r="HR401" s="178"/>
      <c r="HS401" s="178"/>
      <c r="HT401" s="178"/>
      <c r="HU401" s="178"/>
      <c r="HV401" s="178"/>
      <c r="HW401" s="178"/>
      <c r="HX401" s="178"/>
      <c r="HY401" s="178"/>
      <c r="HZ401" s="178"/>
      <c r="IA401" s="178"/>
      <c r="IB401" s="178"/>
      <c r="IC401" s="178"/>
      <c r="ID401" s="178"/>
      <c r="IE401" s="178"/>
      <c r="IF401" s="178"/>
      <c r="IG401" s="178"/>
      <c r="IH401" s="178"/>
      <c r="II401" s="178"/>
      <c r="IJ401" s="178"/>
      <c r="IK401" s="178"/>
      <c r="IL401" s="178"/>
      <c r="IM401" s="178"/>
      <c r="IN401" s="178"/>
      <c r="IO401" s="178"/>
      <c r="IP401" s="178"/>
      <c r="IQ401" s="178"/>
      <c r="IR401" s="178"/>
      <c r="IS401" s="178"/>
      <c r="IT401" s="178"/>
      <c r="IU401" s="178"/>
      <c r="IV401" s="178"/>
      <c r="IW401" s="178"/>
      <c r="IX401" s="178"/>
      <c r="IY401" s="178"/>
      <c r="IZ401" s="178"/>
      <c r="JA401" s="178"/>
      <c r="JB401" s="178"/>
      <c r="JC401" s="178"/>
      <c r="JD401" s="178"/>
      <c r="JE401" s="178"/>
      <c r="JF401" s="178"/>
      <c r="JG401" s="178"/>
      <c r="JH401" s="178"/>
      <c r="JI401" s="178"/>
      <c r="JJ401" s="178"/>
      <c r="JK401" s="178"/>
      <c r="JL401" s="178"/>
      <c r="JM401" s="178"/>
      <c r="JN401" s="178"/>
      <c r="JO401" s="178"/>
      <c r="JP401" s="178"/>
      <c r="JQ401" s="178"/>
      <c r="JR401" s="178"/>
      <c r="JS401" s="178"/>
      <c r="JT401" s="178"/>
      <c r="JU401" s="178"/>
      <c r="JV401" s="178"/>
      <c r="JW401" s="178"/>
      <c r="JX401" s="178"/>
      <c r="JY401" s="178"/>
      <c r="JZ401" s="178"/>
      <c r="KA401" s="178"/>
      <c r="KB401" s="178"/>
      <c r="KC401" s="178"/>
      <c r="KD401" s="178"/>
      <c r="KE401" s="178"/>
      <c r="KF401" s="178"/>
      <c r="KG401" s="178"/>
      <c r="KH401" s="178"/>
      <c r="KI401" s="178"/>
      <c r="KJ401" s="178"/>
      <c r="KK401" s="178"/>
      <c r="KL401" s="178"/>
      <c r="KM401" s="178"/>
      <c r="KN401" s="178"/>
      <c r="KO401" s="178"/>
      <c r="KP401" s="178"/>
      <c r="KQ401" s="178"/>
      <c r="KR401" s="178"/>
      <c r="KS401" s="178"/>
      <c r="KT401" s="178"/>
      <c r="KU401" s="178"/>
      <c r="KV401" s="178"/>
      <c r="KW401" s="178"/>
      <c r="KX401" s="178"/>
      <c r="KY401" s="178"/>
      <c r="KZ401" s="178"/>
      <c r="LA401" s="178"/>
      <c r="LB401" s="178"/>
      <c r="LC401" s="178"/>
      <c r="LD401" s="178"/>
      <c r="LE401" s="178"/>
      <c r="LF401" s="178"/>
      <c r="LG401" s="178"/>
      <c r="LH401" s="178"/>
      <c r="LI401" s="178"/>
      <c r="LJ401" s="178"/>
      <c r="LK401" s="178"/>
      <c r="LL401" s="178"/>
      <c r="LM401" s="178"/>
      <c r="LN401" s="178"/>
      <c r="LO401" s="178"/>
      <c r="LP401" s="178"/>
      <c r="LQ401" s="178"/>
      <c r="LR401" s="178"/>
      <c r="LS401" s="178"/>
      <c r="LT401" s="178"/>
      <c r="LU401" s="178"/>
      <c r="LV401" s="178"/>
      <c r="LW401" s="178"/>
      <c r="LX401" s="178"/>
      <c r="LY401" s="178"/>
      <c r="LZ401" s="178"/>
      <c r="MA401" s="178"/>
      <c r="MB401" s="178"/>
      <c r="MC401" s="178"/>
      <c r="MD401" s="178"/>
      <c r="ME401" s="178"/>
      <c r="MF401" s="178"/>
      <c r="MG401" s="178"/>
      <c r="MH401" s="178"/>
      <c r="MI401" s="178"/>
      <c r="MJ401" s="178"/>
      <c r="MK401" s="178"/>
      <c r="ML401" s="178"/>
      <c r="MM401" s="178"/>
      <c r="MN401" s="178"/>
      <c r="MO401" s="178"/>
      <c r="MP401" s="178"/>
      <c r="MQ401" s="178"/>
      <c r="MR401" s="178"/>
      <c r="MS401" s="178"/>
      <c r="MT401" s="178"/>
      <c r="MU401" s="178"/>
      <c r="MV401" s="178"/>
      <c r="MW401" s="178"/>
      <c r="MX401" s="178"/>
      <c r="MY401" s="178"/>
      <c r="MZ401" s="178"/>
      <c r="NA401" s="178"/>
      <c r="NB401" s="178"/>
      <c r="NC401" s="178"/>
      <c r="ND401" s="178"/>
      <c r="NE401" s="178"/>
      <c r="NF401" s="178"/>
      <c r="NG401" s="178"/>
      <c r="NH401" s="178"/>
      <c r="NI401" s="178"/>
      <c r="NJ401" s="178"/>
      <c r="NK401" s="178"/>
      <c r="NL401" s="178"/>
      <c r="NM401" s="178"/>
      <c r="NN401" s="178"/>
      <c r="NO401" s="178"/>
      <c r="NP401" s="178"/>
      <c r="NQ401" s="178"/>
      <c r="NR401" s="178"/>
      <c r="NS401" s="178"/>
      <c r="NT401" s="178"/>
      <c r="NU401" s="178"/>
      <c r="NV401" s="178"/>
      <c r="NW401" s="178"/>
      <c r="NX401" s="178"/>
      <c r="NY401" s="178"/>
      <c r="NZ401" s="178"/>
      <c r="OA401" s="178"/>
      <c r="OB401" s="178"/>
      <c r="OC401" s="178"/>
      <c r="OD401" s="178"/>
      <c r="OE401" s="178"/>
      <c r="OF401" s="178"/>
      <c r="OG401" s="178"/>
      <c r="OH401" s="178"/>
      <c r="OI401" s="178"/>
      <c r="OJ401" s="178"/>
      <c r="OK401" s="178"/>
      <c r="OL401" s="178"/>
      <c r="OM401" s="178"/>
      <c r="ON401" s="178"/>
      <c r="OO401" s="178"/>
      <c r="OP401" s="178"/>
      <c r="OQ401" s="178"/>
      <c r="OR401" s="178"/>
      <c r="OS401" s="178"/>
      <c r="OT401" s="178"/>
      <c r="OU401" s="178"/>
      <c r="OV401" s="178"/>
      <c r="OW401" s="178"/>
      <c r="OX401" s="178"/>
      <c r="OY401" s="178"/>
      <c r="OZ401" s="178"/>
      <c r="PA401" s="178"/>
      <c r="PB401" s="178"/>
      <c r="PC401" s="178"/>
      <c r="PD401" s="178"/>
      <c r="PE401" s="178"/>
      <c r="PF401" s="178"/>
      <c r="PG401" s="178"/>
      <c r="PH401" s="178"/>
      <c r="PI401" s="178"/>
      <c r="PJ401" s="178"/>
      <c r="PK401" s="178"/>
      <c r="PL401" s="178"/>
      <c r="PM401" s="178"/>
      <c r="PN401" s="178"/>
      <c r="PO401" s="178"/>
      <c r="PP401" s="178"/>
      <c r="PQ401" s="178"/>
      <c r="PR401" s="178"/>
      <c r="PS401" s="178"/>
      <c r="PT401" s="178"/>
      <c r="PU401" s="178"/>
      <c r="PV401" s="178"/>
      <c r="PW401" s="178"/>
      <c r="PX401" s="178"/>
      <c r="PY401" s="178"/>
      <c r="PZ401" s="178"/>
      <c r="QA401" s="178"/>
      <c r="QB401" s="178"/>
      <c r="QC401" s="178"/>
      <c r="QD401" s="178"/>
      <c r="QE401" s="178"/>
      <c r="QF401" s="178"/>
      <c r="QG401" s="178"/>
      <c r="QH401" s="178"/>
      <c r="QI401" s="178"/>
      <c r="QJ401" s="178"/>
      <c r="QK401" s="178"/>
      <c r="QL401" s="178"/>
      <c r="QM401" s="178"/>
      <c r="QN401" s="178"/>
      <c r="QO401" s="178"/>
      <c r="QP401" s="178"/>
      <c r="QQ401" s="178"/>
      <c r="QR401" s="178"/>
      <c r="QS401" s="178"/>
      <c r="QT401" s="178"/>
      <c r="QU401" s="178"/>
      <c r="QV401" s="178"/>
      <c r="QW401" s="178"/>
      <c r="QX401" s="178"/>
      <c r="QY401" s="178"/>
      <c r="QZ401" s="178"/>
      <c r="RA401" s="178"/>
      <c r="RB401" s="178"/>
      <c r="RC401" s="178"/>
      <c r="RD401" s="178"/>
      <c r="RE401" s="178"/>
      <c r="RF401" s="178"/>
      <c r="RG401" s="178"/>
      <c r="RH401" s="178"/>
      <c r="RI401" s="178"/>
      <c r="RJ401" s="178"/>
      <c r="RK401" s="178"/>
      <c r="RL401" s="178"/>
      <c r="RM401" s="178"/>
      <c r="RN401" s="178"/>
      <c r="RO401" s="178"/>
      <c r="RP401" s="178"/>
      <c r="RQ401" s="178"/>
      <c r="RR401" s="178"/>
      <c r="RS401" s="178"/>
      <c r="RT401" s="178"/>
      <c r="RU401" s="178"/>
      <c r="RV401" s="178"/>
      <c r="RW401" s="178"/>
      <c r="RX401" s="178"/>
      <c r="RY401" s="178"/>
      <c r="RZ401" s="178"/>
      <c r="SA401" s="178"/>
      <c r="SB401" s="178"/>
      <c r="SC401" s="178"/>
      <c r="SD401" s="178"/>
      <c r="SE401" s="178"/>
      <c r="SF401" s="178"/>
      <c r="SG401" s="178"/>
      <c r="SH401" s="178"/>
      <c r="SI401" s="178"/>
      <c r="SJ401" s="178"/>
      <c r="SK401" s="178"/>
      <c r="SL401" s="178"/>
      <c r="SM401" s="178"/>
      <c r="SN401" s="178"/>
      <c r="SO401" s="178"/>
      <c r="SP401" s="178"/>
      <c r="SQ401" s="178"/>
      <c r="SR401" s="178"/>
      <c r="SS401" s="178"/>
      <c r="ST401" s="178"/>
      <c r="SU401" s="178"/>
      <c r="SV401" s="178"/>
      <c r="SW401" s="178"/>
      <c r="SX401" s="178"/>
      <c r="SY401" s="178"/>
      <c r="SZ401" s="178"/>
      <c r="TA401" s="178"/>
      <c r="TB401" s="178"/>
      <c r="TC401" s="178"/>
      <c r="TD401" s="178"/>
      <c r="TE401" s="178"/>
      <c r="TF401" s="178"/>
      <c r="TG401" s="178"/>
      <c r="TH401" s="178"/>
      <c r="TI401" s="178"/>
      <c r="TJ401" s="178"/>
      <c r="TK401" s="178"/>
      <c r="TL401" s="178"/>
      <c r="TM401" s="178"/>
      <c r="TN401" s="178"/>
      <c r="TO401" s="178"/>
      <c r="TP401" s="178"/>
      <c r="TQ401" s="178"/>
      <c r="TR401" s="178"/>
      <c r="TS401" s="178"/>
      <c r="TT401" s="178"/>
      <c r="TU401" s="178"/>
      <c r="TV401" s="178"/>
      <c r="TW401" s="178"/>
      <c r="TX401" s="178"/>
      <c r="TY401" s="178"/>
      <c r="TZ401" s="178"/>
      <c r="UA401" s="178"/>
      <c r="UB401" s="178"/>
      <c r="UC401" s="178"/>
      <c r="UD401" s="178"/>
      <c r="UE401" s="178"/>
      <c r="UF401" s="178"/>
      <c r="UG401" s="178"/>
      <c r="UH401" s="178"/>
      <c r="UI401" s="178"/>
      <c r="UJ401" s="178"/>
      <c r="UK401" s="178"/>
      <c r="UL401" s="178"/>
      <c r="UM401" s="178"/>
      <c r="UN401" s="178"/>
      <c r="UO401" s="178"/>
      <c r="UP401" s="178"/>
      <c r="UQ401" s="178"/>
      <c r="UR401" s="178"/>
      <c r="US401" s="178"/>
      <c r="UT401" s="178"/>
      <c r="UU401" s="178"/>
      <c r="UV401" s="178"/>
      <c r="UW401" s="178"/>
      <c r="UX401" s="178"/>
      <c r="UY401" s="178"/>
      <c r="UZ401" s="178"/>
      <c r="VA401" s="178"/>
      <c r="VB401" s="178"/>
      <c r="VC401" s="178"/>
      <c r="VD401" s="178"/>
      <c r="VE401" s="178"/>
      <c r="VF401" s="178"/>
      <c r="VG401" s="178"/>
      <c r="VH401" s="178"/>
      <c r="VI401" s="178"/>
      <c r="VJ401" s="178"/>
      <c r="VK401" s="178"/>
      <c r="VL401" s="178"/>
      <c r="VM401" s="178"/>
      <c r="VN401" s="178"/>
      <c r="VO401" s="178"/>
      <c r="VP401" s="178"/>
      <c r="VQ401" s="178"/>
      <c r="VR401" s="178"/>
      <c r="VS401" s="178"/>
      <c r="VT401" s="178"/>
      <c r="VU401" s="178"/>
      <c r="VV401" s="178"/>
      <c r="VW401" s="178"/>
      <c r="VX401" s="178"/>
      <c r="VY401" s="178"/>
      <c r="VZ401" s="178"/>
      <c r="WA401" s="178"/>
      <c r="WB401" s="178"/>
      <c r="WC401" s="178"/>
      <c r="WD401" s="178"/>
      <c r="WE401" s="178"/>
      <c r="WF401" s="178"/>
      <c r="WG401" s="178"/>
      <c r="WH401" s="178"/>
      <c r="WI401" s="178"/>
      <c r="WJ401" s="178"/>
      <c r="WK401" s="178"/>
      <c r="WL401" s="178"/>
      <c r="WM401" s="178"/>
      <c r="WN401" s="178"/>
      <c r="WO401" s="178"/>
      <c r="WP401" s="178"/>
      <c r="WQ401" s="178"/>
      <c r="WR401" s="178"/>
      <c r="WS401" s="178"/>
      <c r="WT401" s="178"/>
      <c r="WU401" s="178"/>
      <c r="WV401" s="178"/>
      <c r="WW401" s="178"/>
      <c r="WX401" s="178"/>
      <c r="WY401" s="178"/>
      <c r="WZ401" s="178"/>
      <c r="XA401" s="178"/>
      <c r="XB401" s="178"/>
      <c r="XC401" s="178"/>
      <c r="XD401" s="178"/>
      <c r="XE401" s="178"/>
      <c r="XF401" s="178"/>
      <c r="XG401" s="178"/>
      <c r="XH401" s="178"/>
      <c r="XI401" s="178"/>
      <c r="XJ401" s="178"/>
      <c r="XK401" s="178"/>
      <c r="XL401" s="178"/>
      <c r="XM401" s="178"/>
      <c r="XN401" s="178"/>
      <c r="XO401" s="178"/>
      <c r="XP401" s="178"/>
      <c r="XQ401" s="178"/>
      <c r="XR401" s="178"/>
      <c r="XS401" s="178"/>
      <c r="XT401" s="178"/>
      <c r="XU401" s="178"/>
      <c r="XV401" s="178"/>
      <c r="XW401" s="178"/>
      <c r="XX401" s="178"/>
      <c r="XY401" s="178"/>
      <c r="XZ401" s="178"/>
      <c r="YA401" s="178"/>
      <c r="YB401" s="178"/>
      <c r="YC401" s="178"/>
      <c r="YD401" s="178"/>
      <c r="YE401" s="178"/>
      <c r="YF401" s="178"/>
      <c r="YG401" s="178"/>
      <c r="YH401" s="178"/>
      <c r="YI401" s="178"/>
      <c r="YJ401" s="178"/>
      <c r="YK401" s="178"/>
      <c r="YL401" s="178"/>
      <c r="YM401" s="178"/>
      <c r="YN401" s="178"/>
      <c r="YO401" s="178"/>
      <c r="YP401" s="178"/>
      <c r="YQ401" s="178"/>
      <c r="YR401" s="178"/>
      <c r="YS401" s="178"/>
      <c r="YT401" s="178"/>
      <c r="YU401" s="178"/>
      <c r="YV401" s="178"/>
      <c r="YW401" s="178"/>
      <c r="YX401" s="178"/>
      <c r="YY401" s="178"/>
      <c r="YZ401" s="178"/>
      <c r="ZA401" s="178"/>
      <c r="ZB401" s="178"/>
      <c r="ZC401" s="178"/>
      <c r="ZD401" s="178"/>
      <c r="ZE401" s="178"/>
      <c r="ZF401" s="178"/>
      <c r="ZG401" s="178"/>
      <c r="ZH401" s="178"/>
    </row>
    <row r="402" s="153" customFormat="1" customHeight="1" spans="1:684">
      <c r="A402" s="290" t="s">
        <v>1151</v>
      </c>
      <c r="B402" s="109" t="s">
        <v>1152</v>
      </c>
      <c r="C402" s="1369"/>
      <c r="D402" s="1361">
        <f t="shared" si="56"/>
        <v>0</v>
      </c>
      <c r="E402" s="1367">
        <v>375</v>
      </c>
      <c r="F402" s="1371">
        <f t="shared" si="57"/>
        <v>375</v>
      </c>
      <c r="G402" s="1427">
        <f t="shared" si="58"/>
        <v>375</v>
      </c>
      <c r="H402" s="1428">
        <v>375</v>
      </c>
      <c r="I402" s="1430"/>
      <c r="J402" s="1393">
        <f t="shared" si="59"/>
        <v>0</v>
      </c>
      <c r="K402" s="1431">
        <f t="shared" si="60"/>
        <v>0</v>
      </c>
      <c r="L402" s="152"/>
      <c r="M402" s="152"/>
      <c r="N402" s="152"/>
      <c r="O402" s="152"/>
      <c r="P402" s="152"/>
      <c r="Q402" s="152"/>
      <c r="R402" s="152"/>
      <c r="S402" s="152"/>
      <c r="T402" s="152"/>
      <c r="U402" s="152"/>
      <c r="V402" s="1432"/>
      <c r="W402" s="1432"/>
      <c r="X402" s="1432"/>
      <c r="Y402" s="1432"/>
      <c r="Z402" s="1434"/>
      <c r="AA402" s="1432"/>
      <c r="AB402" s="1432"/>
      <c r="AC402" s="1432"/>
      <c r="AD402" s="1432"/>
      <c r="AE402" s="1432"/>
      <c r="AF402" s="1432"/>
      <c r="AG402" s="1338"/>
      <c r="AH402" s="178"/>
      <c r="AI402" s="1339"/>
      <c r="AJ402" s="1339"/>
      <c r="AK402" s="178"/>
      <c r="AL402" s="1339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  <c r="BF402" s="178"/>
      <c r="BG402" s="178"/>
      <c r="BH402" s="178"/>
      <c r="BI402" s="178"/>
      <c r="BJ402" s="178"/>
      <c r="BK402" s="178"/>
      <c r="BL402" s="178"/>
      <c r="BM402" s="178"/>
      <c r="BN402" s="178"/>
      <c r="BO402" s="178"/>
      <c r="BP402" s="178"/>
      <c r="BQ402" s="178"/>
      <c r="BR402" s="178"/>
      <c r="BS402" s="178"/>
      <c r="BT402" s="178"/>
      <c r="BU402" s="178"/>
      <c r="BV402" s="178"/>
      <c r="BW402" s="178"/>
      <c r="BX402" s="178"/>
      <c r="BY402" s="178"/>
      <c r="BZ402" s="178"/>
      <c r="CA402" s="178"/>
      <c r="CB402" s="178"/>
      <c r="CC402" s="178"/>
      <c r="CD402" s="178"/>
      <c r="CE402" s="178"/>
      <c r="CF402" s="178"/>
      <c r="CG402" s="178"/>
      <c r="CH402" s="178"/>
      <c r="CI402" s="178"/>
      <c r="CJ402" s="178"/>
      <c r="CK402" s="178"/>
      <c r="CL402" s="178"/>
      <c r="CM402" s="178"/>
      <c r="CN402" s="178"/>
      <c r="CO402" s="178"/>
      <c r="CP402" s="178"/>
      <c r="CQ402" s="178"/>
      <c r="CR402" s="1340"/>
      <c r="CS402" s="178"/>
      <c r="CT402" s="178"/>
      <c r="CU402" s="178"/>
      <c r="CV402" s="178"/>
      <c r="CW402" s="178"/>
      <c r="CX402" s="178"/>
      <c r="CY402" s="178"/>
      <c r="CZ402" s="178"/>
      <c r="DA402" s="178"/>
      <c r="DB402" s="178"/>
      <c r="DC402" s="178"/>
      <c r="DD402" s="178"/>
      <c r="DE402" s="178"/>
      <c r="DF402" s="178"/>
      <c r="DG402" s="178"/>
      <c r="DH402" s="178"/>
      <c r="DI402" s="178"/>
      <c r="DJ402" s="178"/>
      <c r="DK402" s="178"/>
      <c r="DL402" s="178"/>
      <c r="DM402" s="178"/>
      <c r="DN402" s="178"/>
      <c r="DO402" s="178"/>
      <c r="DP402" s="178"/>
      <c r="DQ402" s="178"/>
      <c r="DR402" s="178"/>
      <c r="DS402" s="178"/>
      <c r="DT402" s="178"/>
      <c r="DU402" s="178"/>
      <c r="DV402" s="178"/>
      <c r="DW402" s="178"/>
      <c r="DX402" s="178"/>
      <c r="DY402" s="178"/>
      <c r="DZ402" s="178"/>
      <c r="EA402" s="178"/>
      <c r="EB402" s="47"/>
      <c r="EC402" s="178"/>
      <c r="ED402" s="178"/>
      <c r="EE402" s="178"/>
      <c r="EF402" s="178"/>
      <c r="EG402" s="178"/>
      <c r="EH402" s="178"/>
      <c r="EI402" s="178"/>
      <c r="EJ402" s="178"/>
      <c r="EK402" s="178"/>
      <c r="EL402" s="178"/>
      <c r="EM402" s="178"/>
      <c r="EN402" s="178"/>
      <c r="EO402" s="178"/>
      <c r="EP402" s="178"/>
      <c r="EQ402" s="178"/>
      <c r="ER402" s="178"/>
      <c r="ES402" s="178"/>
      <c r="ET402" s="178"/>
      <c r="EU402" s="178"/>
      <c r="EV402" s="178"/>
      <c r="EW402" s="178"/>
      <c r="EX402" s="178"/>
      <c r="EY402" s="178"/>
      <c r="EZ402" s="178"/>
      <c r="FA402" s="178"/>
      <c r="FB402" s="178"/>
      <c r="FC402" s="178"/>
      <c r="FD402" s="178"/>
      <c r="FE402" s="178"/>
      <c r="FF402" s="178"/>
      <c r="FG402" s="178"/>
      <c r="FH402" s="178"/>
      <c r="FI402" s="178"/>
      <c r="FJ402" s="178"/>
      <c r="FK402" s="178"/>
      <c r="FL402" s="178"/>
      <c r="FM402" s="178"/>
      <c r="FN402" s="178"/>
      <c r="FO402" s="178"/>
      <c r="FP402" s="178"/>
      <c r="FQ402" s="178"/>
      <c r="FR402" s="178"/>
      <c r="FS402" s="178"/>
      <c r="FT402" s="178"/>
      <c r="FU402" s="178"/>
      <c r="FV402" s="178"/>
      <c r="FW402" s="178"/>
      <c r="FX402" s="178"/>
      <c r="FY402" s="178"/>
      <c r="FZ402" s="178"/>
      <c r="GA402" s="178"/>
      <c r="GB402" s="178"/>
      <c r="GC402" s="178"/>
      <c r="GD402" s="178"/>
      <c r="GE402" s="178"/>
      <c r="GF402" s="178"/>
      <c r="GG402" s="178"/>
      <c r="GH402" s="178"/>
      <c r="GI402" s="178"/>
      <c r="GJ402" s="178"/>
      <c r="GK402" s="178"/>
      <c r="GL402" s="178"/>
      <c r="GM402" s="178"/>
      <c r="GN402" s="178"/>
      <c r="GO402" s="178"/>
      <c r="GP402" s="178"/>
      <c r="GQ402" s="178"/>
      <c r="GR402" s="178"/>
      <c r="GS402" s="178"/>
      <c r="GT402" s="178"/>
      <c r="GU402" s="178"/>
      <c r="GV402" s="178"/>
      <c r="GW402" s="178"/>
      <c r="GX402" s="178"/>
      <c r="GY402" s="178"/>
      <c r="GZ402" s="178"/>
      <c r="HA402" s="178"/>
      <c r="HB402" s="178"/>
      <c r="HC402" s="178"/>
      <c r="HD402" s="178"/>
      <c r="HE402" s="178"/>
      <c r="HF402" s="178"/>
      <c r="HG402" s="178"/>
      <c r="HH402" s="178"/>
      <c r="HI402" s="178"/>
      <c r="HJ402" s="178"/>
      <c r="HK402" s="178"/>
      <c r="HL402" s="178"/>
      <c r="HM402" s="178"/>
      <c r="HN402" s="178"/>
      <c r="HO402" s="178"/>
      <c r="HP402" s="178"/>
      <c r="HQ402" s="178"/>
      <c r="HR402" s="178"/>
      <c r="HS402" s="178"/>
      <c r="HT402" s="178"/>
      <c r="HU402" s="178"/>
      <c r="HV402" s="178"/>
      <c r="HW402" s="178"/>
      <c r="HX402" s="178"/>
      <c r="HY402" s="178"/>
      <c r="HZ402" s="178"/>
      <c r="IA402" s="178"/>
      <c r="IB402" s="178"/>
      <c r="IC402" s="178"/>
      <c r="ID402" s="178"/>
      <c r="IE402" s="178"/>
      <c r="IF402" s="178"/>
      <c r="IG402" s="178"/>
      <c r="IH402" s="178"/>
      <c r="II402" s="178"/>
      <c r="IJ402" s="178"/>
      <c r="IK402" s="178"/>
      <c r="IL402" s="178"/>
      <c r="IM402" s="178"/>
      <c r="IN402" s="178"/>
      <c r="IO402" s="178"/>
      <c r="IP402" s="178"/>
      <c r="IQ402" s="178"/>
      <c r="IR402" s="178"/>
      <c r="IS402" s="178"/>
      <c r="IT402" s="178"/>
      <c r="IU402" s="178"/>
      <c r="IV402" s="178"/>
      <c r="IW402" s="178"/>
      <c r="IX402" s="178"/>
      <c r="IY402" s="178"/>
      <c r="IZ402" s="178"/>
      <c r="JA402" s="178"/>
      <c r="JB402" s="178"/>
      <c r="JC402" s="178"/>
      <c r="JD402" s="178"/>
      <c r="JE402" s="178"/>
      <c r="JF402" s="178"/>
      <c r="JG402" s="178"/>
      <c r="JH402" s="178"/>
      <c r="JI402" s="178"/>
      <c r="JJ402" s="178"/>
      <c r="JK402" s="178"/>
      <c r="JL402" s="178"/>
      <c r="JM402" s="178"/>
      <c r="JN402" s="178"/>
      <c r="JO402" s="178"/>
      <c r="JP402" s="178"/>
      <c r="JQ402" s="178"/>
      <c r="JR402" s="178"/>
      <c r="JS402" s="178"/>
      <c r="JT402" s="178"/>
      <c r="JU402" s="178"/>
      <c r="JV402" s="178"/>
      <c r="JW402" s="178"/>
      <c r="JX402" s="178"/>
      <c r="JY402" s="178"/>
      <c r="JZ402" s="178"/>
      <c r="KA402" s="178"/>
      <c r="KB402" s="178"/>
      <c r="KC402" s="178"/>
      <c r="KD402" s="178"/>
      <c r="KE402" s="178"/>
      <c r="KF402" s="178"/>
      <c r="KG402" s="178"/>
      <c r="KH402" s="178"/>
      <c r="KI402" s="178"/>
      <c r="KJ402" s="178"/>
      <c r="KK402" s="178"/>
      <c r="KL402" s="178"/>
      <c r="KM402" s="178"/>
      <c r="KN402" s="178"/>
      <c r="KO402" s="178"/>
      <c r="KP402" s="178"/>
      <c r="KQ402" s="178"/>
      <c r="KR402" s="178"/>
      <c r="KS402" s="178"/>
      <c r="KT402" s="178"/>
      <c r="KU402" s="178"/>
      <c r="KV402" s="178"/>
      <c r="KW402" s="178"/>
      <c r="KX402" s="178"/>
      <c r="KY402" s="178"/>
      <c r="KZ402" s="178"/>
      <c r="LA402" s="178"/>
      <c r="LB402" s="178"/>
      <c r="LC402" s="178"/>
      <c r="LD402" s="178"/>
      <c r="LE402" s="178"/>
      <c r="LF402" s="178"/>
      <c r="LG402" s="178"/>
      <c r="LH402" s="178"/>
      <c r="LI402" s="178"/>
      <c r="LJ402" s="178"/>
      <c r="LK402" s="178"/>
      <c r="LL402" s="178"/>
      <c r="LM402" s="178"/>
      <c r="LN402" s="178"/>
      <c r="LO402" s="178"/>
      <c r="LP402" s="178"/>
      <c r="LQ402" s="178"/>
      <c r="LR402" s="178"/>
      <c r="LS402" s="178"/>
      <c r="LT402" s="178"/>
      <c r="LU402" s="178"/>
      <c r="LV402" s="178"/>
      <c r="LW402" s="178"/>
      <c r="LX402" s="178"/>
      <c r="LY402" s="178"/>
      <c r="LZ402" s="178"/>
      <c r="MA402" s="178"/>
      <c r="MB402" s="178"/>
      <c r="MC402" s="178"/>
      <c r="MD402" s="178"/>
      <c r="ME402" s="178"/>
      <c r="MF402" s="178"/>
      <c r="MG402" s="178"/>
      <c r="MH402" s="178"/>
      <c r="MI402" s="178"/>
      <c r="MJ402" s="178"/>
      <c r="MK402" s="178"/>
      <c r="ML402" s="178"/>
      <c r="MM402" s="178"/>
      <c r="MN402" s="178"/>
      <c r="MO402" s="178"/>
      <c r="MP402" s="178"/>
      <c r="MQ402" s="178"/>
      <c r="MR402" s="178"/>
      <c r="MS402" s="178"/>
      <c r="MT402" s="178"/>
      <c r="MU402" s="178"/>
      <c r="MV402" s="178"/>
      <c r="MW402" s="178"/>
      <c r="MX402" s="178"/>
      <c r="MY402" s="178"/>
      <c r="MZ402" s="178"/>
      <c r="NA402" s="178"/>
      <c r="NB402" s="178"/>
      <c r="NC402" s="178"/>
      <c r="ND402" s="178"/>
      <c r="NE402" s="178"/>
      <c r="NF402" s="178"/>
      <c r="NG402" s="178"/>
      <c r="NH402" s="178"/>
      <c r="NI402" s="178"/>
      <c r="NJ402" s="178"/>
      <c r="NK402" s="178"/>
      <c r="NL402" s="178"/>
      <c r="NM402" s="178"/>
      <c r="NN402" s="178"/>
      <c r="NO402" s="178"/>
      <c r="NP402" s="178"/>
      <c r="NQ402" s="178"/>
      <c r="NR402" s="178"/>
      <c r="NS402" s="178"/>
      <c r="NT402" s="178"/>
      <c r="NU402" s="178"/>
      <c r="NV402" s="178"/>
      <c r="NW402" s="178"/>
      <c r="NX402" s="178"/>
      <c r="NY402" s="178"/>
      <c r="NZ402" s="178"/>
      <c r="OA402" s="178"/>
      <c r="OB402" s="178"/>
      <c r="OC402" s="178"/>
      <c r="OD402" s="178"/>
      <c r="OE402" s="178"/>
      <c r="OF402" s="178"/>
      <c r="OG402" s="178"/>
      <c r="OH402" s="178"/>
      <c r="OI402" s="178"/>
      <c r="OJ402" s="178"/>
      <c r="OK402" s="178"/>
      <c r="OL402" s="178"/>
      <c r="OM402" s="178"/>
      <c r="ON402" s="178"/>
      <c r="OO402" s="178"/>
      <c r="OP402" s="178"/>
      <c r="OQ402" s="178"/>
      <c r="OR402" s="178"/>
      <c r="OS402" s="178"/>
      <c r="OT402" s="178"/>
      <c r="OU402" s="178"/>
      <c r="OV402" s="178"/>
      <c r="OW402" s="178"/>
      <c r="OX402" s="178"/>
      <c r="OY402" s="178"/>
      <c r="OZ402" s="178"/>
      <c r="PA402" s="178"/>
      <c r="PB402" s="178"/>
      <c r="PC402" s="178"/>
      <c r="PD402" s="178"/>
      <c r="PE402" s="178"/>
      <c r="PF402" s="178"/>
      <c r="PG402" s="178"/>
      <c r="PH402" s="178"/>
      <c r="PI402" s="178"/>
      <c r="PJ402" s="178"/>
      <c r="PK402" s="178"/>
      <c r="PL402" s="178"/>
      <c r="PM402" s="178"/>
      <c r="PN402" s="178"/>
      <c r="PO402" s="178"/>
      <c r="PP402" s="178"/>
      <c r="PQ402" s="178"/>
      <c r="PR402" s="178"/>
      <c r="PS402" s="178"/>
      <c r="PT402" s="178"/>
      <c r="PU402" s="178"/>
      <c r="PV402" s="178"/>
      <c r="PW402" s="178"/>
      <c r="PX402" s="178"/>
      <c r="PY402" s="178"/>
      <c r="PZ402" s="178"/>
      <c r="QA402" s="178"/>
      <c r="QB402" s="178"/>
      <c r="QC402" s="178"/>
      <c r="QD402" s="178"/>
      <c r="QE402" s="178"/>
      <c r="QF402" s="178"/>
      <c r="QG402" s="178"/>
      <c r="QH402" s="178"/>
      <c r="QI402" s="178"/>
      <c r="QJ402" s="178"/>
      <c r="QK402" s="178"/>
      <c r="QL402" s="178"/>
      <c r="QM402" s="178"/>
      <c r="QN402" s="178"/>
      <c r="QO402" s="178"/>
      <c r="QP402" s="178"/>
      <c r="QQ402" s="178"/>
      <c r="QR402" s="178"/>
      <c r="QS402" s="178"/>
      <c r="QT402" s="178"/>
      <c r="QU402" s="178"/>
      <c r="QV402" s="178"/>
      <c r="QW402" s="178"/>
      <c r="QX402" s="178"/>
      <c r="QY402" s="178"/>
      <c r="QZ402" s="178"/>
      <c r="RA402" s="178"/>
      <c r="RB402" s="178"/>
      <c r="RC402" s="178"/>
      <c r="RD402" s="178"/>
      <c r="RE402" s="178"/>
      <c r="RF402" s="178"/>
      <c r="RG402" s="178"/>
      <c r="RH402" s="178"/>
      <c r="RI402" s="178"/>
      <c r="RJ402" s="178"/>
      <c r="RK402" s="178"/>
      <c r="RL402" s="178"/>
      <c r="RM402" s="178"/>
      <c r="RN402" s="178"/>
      <c r="RO402" s="178"/>
      <c r="RP402" s="178"/>
      <c r="RQ402" s="178"/>
      <c r="RR402" s="178"/>
      <c r="RS402" s="178"/>
      <c r="RT402" s="178"/>
      <c r="RU402" s="178"/>
      <c r="RV402" s="178"/>
      <c r="RW402" s="178"/>
      <c r="RX402" s="178"/>
      <c r="RY402" s="178"/>
      <c r="RZ402" s="178"/>
      <c r="SA402" s="178"/>
      <c r="SB402" s="178"/>
      <c r="SC402" s="178"/>
      <c r="SD402" s="178"/>
      <c r="SE402" s="178"/>
      <c r="SF402" s="178"/>
      <c r="SG402" s="178"/>
      <c r="SH402" s="178"/>
      <c r="SI402" s="178"/>
      <c r="SJ402" s="178"/>
      <c r="SK402" s="178"/>
      <c r="SL402" s="178"/>
      <c r="SM402" s="178"/>
      <c r="SN402" s="178"/>
      <c r="SO402" s="178"/>
      <c r="SP402" s="178"/>
      <c r="SQ402" s="178"/>
      <c r="SR402" s="178"/>
      <c r="SS402" s="178"/>
      <c r="ST402" s="178"/>
      <c r="SU402" s="178"/>
      <c r="SV402" s="178"/>
      <c r="SW402" s="178"/>
      <c r="SX402" s="178"/>
      <c r="SY402" s="178"/>
      <c r="SZ402" s="178"/>
      <c r="TA402" s="178"/>
      <c r="TB402" s="178"/>
      <c r="TC402" s="178"/>
      <c r="TD402" s="178"/>
      <c r="TE402" s="178"/>
      <c r="TF402" s="178"/>
      <c r="TG402" s="178"/>
      <c r="TH402" s="178"/>
      <c r="TI402" s="178"/>
      <c r="TJ402" s="178"/>
      <c r="TK402" s="178"/>
      <c r="TL402" s="178"/>
      <c r="TM402" s="178"/>
      <c r="TN402" s="178"/>
      <c r="TO402" s="178"/>
      <c r="TP402" s="178"/>
      <c r="TQ402" s="178"/>
      <c r="TR402" s="178"/>
      <c r="TS402" s="178"/>
      <c r="TT402" s="178"/>
      <c r="TU402" s="178"/>
      <c r="TV402" s="178"/>
      <c r="TW402" s="178"/>
      <c r="TX402" s="178"/>
      <c r="TY402" s="178"/>
      <c r="TZ402" s="178"/>
      <c r="UA402" s="178"/>
      <c r="UB402" s="178"/>
      <c r="UC402" s="178"/>
      <c r="UD402" s="178"/>
      <c r="UE402" s="178"/>
      <c r="UF402" s="178"/>
      <c r="UG402" s="178"/>
      <c r="UH402" s="178"/>
      <c r="UI402" s="178"/>
      <c r="UJ402" s="178"/>
      <c r="UK402" s="178"/>
      <c r="UL402" s="178"/>
      <c r="UM402" s="178"/>
      <c r="UN402" s="178"/>
      <c r="UO402" s="178"/>
      <c r="UP402" s="178"/>
      <c r="UQ402" s="178"/>
      <c r="UR402" s="178"/>
      <c r="US402" s="178"/>
      <c r="UT402" s="178"/>
      <c r="UU402" s="178"/>
      <c r="UV402" s="178"/>
      <c r="UW402" s="178"/>
      <c r="UX402" s="178"/>
      <c r="UY402" s="178"/>
      <c r="UZ402" s="178"/>
      <c r="VA402" s="178"/>
      <c r="VB402" s="178"/>
      <c r="VC402" s="178"/>
      <c r="VD402" s="178"/>
      <c r="VE402" s="178"/>
      <c r="VF402" s="178"/>
      <c r="VG402" s="178"/>
      <c r="VH402" s="178"/>
      <c r="VI402" s="178"/>
      <c r="VJ402" s="178"/>
      <c r="VK402" s="178"/>
      <c r="VL402" s="178"/>
      <c r="VM402" s="178"/>
      <c r="VN402" s="178"/>
      <c r="VO402" s="178"/>
      <c r="VP402" s="178"/>
      <c r="VQ402" s="178"/>
      <c r="VR402" s="178"/>
      <c r="VS402" s="178"/>
      <c r="VT402" s="178"/>
      <c r="VU402" s="178"/>
      <c r="VV402" s="178"/>
      <c r="VW402" s="178"/>
      <c r="VX402" s="178"/>
      <c r="VY402" s="178"/>
      <c r="VZ402" s="178"/>
      <c r="WA402" s="178"/>
      <c r="WB402" s="178"/>
      <c r="WC402" s="178"/>
      <c r="WD402" s="178"/>
      <c r="WE402" s="178"/>
      <c r="WF402" s="178"/>
      <c r="WG402" s="178"/>
      <c r="WH402" s="178"/>
      <c r="WI402" s="178"/>
      <c r="WJ402" s="178"/>
      <c r="WK402" s="178"/>
      <c r="WL402" s="178"/>
      <c r="WM402" s="178"/>
      <c r="WN402" s="178"/>
      <c r="WO402" s="178"/>
      <c r="WP402" s="178"/>
      <c r="WQ402" s="178"/>
      <c r="WR402" s="178"/>
      <c r="WS402" s="178"/>
      <c r="WT402" s="178"/>
      <c r="WU402" s="178"/>
      <c r="WV402" s="178"/>
      <c r="WW402" s="178"/>
      <c r="WX402" s="178"/>
      <c r="WY402" s="178"/>
      <c r="WZ402" s="178"/>
      <c r="XA402" s="178"/>
      <c r="XB402" s="178"/>
      <c r="XC402" s="178"/>
      <c r="XD402" s="178"/>
      <c r="XE402" s="178"/>
      <c r="XF402" s="178"/>
      <c r="XG402" s="178"/>
      <c r="XH402" s="178"/>
      <c r="XI402" s="178"/>
      <c r="XJ402" s="178"/>
      <c r="XK402" s="178"/>
      <c r="XL402" s="178"/>
      <c r="XM402" s="178"/>
      <c r="XN402" s="178"/>
      <c r="XO402" s="178"/>
      <c r="XP402" s="178"/>
      <c r="XQ402" s="178"/>
      <c r="XR402" s="178"/>
      <c r="XS402" s="178"/>
      <c r="XT402" s="178"/>
      <c r="XU402" s="178"/>
      <c r="XV402" s="178"/>
      <c r="XW402" s="178"/>
      <c r="XX402" s="178"/>
      <c r="XY402" s="178"/>
      <c r="XZ402" s="178"/>
      <c r="YA402" s="178"/>
      <c r="YB402" s="178"/>
      <c r="YC402" s="178"/>
      <c r="YD402" s="178"/>
      <c r="YE402" s="178"/>
      <c r="YF402" s="178"/>
      <c r="YG402" s="178"/>
      <c r="YH402" s="178"/>
      <c r="YI402" s="178"/>
      <c r="YJ402" s="178"/>
      <c r="YK402" s="178"/>
      <c r="YL402" s="178"/>
      <c r="YM402" s="178"/>
      <c r="YN402" s="178"/>
      <c r="YO402" s="178"/>
      <c r="YP402" s="178"/>
      <c r="YQ402" s="178"/>
      <c r="YR402" s="178"/>
      <c r="YS402" s="178"/>
      <c r="YT402" s="178"/>
      <c r="YU402" s="178"/>
      <c r="YV402" s="178"/>
      <c r="YW402" s="178"/>
      <c r="YX402" s="178"/>
      <c r="YY402" s="178"/>
      <c r="YZ402" s="178"/>
      <c r="ZA402" s="178"/>
      <c r="ZB402" s="178"/>
      <c r="ZC402" s="178"/>
      <c r="ZD402" s="178"/>
      <c r="ZE402" s="178"/>
      <c r="ZF402" s="178"/>
      <c r="ZG402" s="178"/>
      <c r="ZH402" s="178"/>
    </row>
    <row r="403" s="153" customFormat="1" customHeight="1" spans="1:684">
      <c r="A403" s="302" t="s">
        <v>1153</v>
      </c>
      <c r="B403" s="287" t="s">
        <v>1154</v>
      </c>
      <c r="C403" s="1435"/>
      <c r="D403" s="1361">
        <f t="shared" si="56"/>
        <v>0</v>
      </c>
      <c r="E403" s="1367">
        <v>384</v>
      </c>
      <c r="F403" s="1371">
        <f t="shared" si="57"/>
        <v>384</v>
      </c>
      <c r="G403" s="1427">
        <f t="shared" si="58"/>
        <v>384</v>
      </c>
      <c r="H403" s="1428">
        <v>384</v>
      </c>
      <c r="I403" s="1430"/>
      <c r="J403" s="1393">
        <f t="shared" si="59"/>
        <v>0</v>
      </c>
      <c r="K403" s="1431">
        <f t="shared" si="60"/>
        <v>0</v>
      </c>
      <c r="L403" s="152"/>
      <c r="M403" s="152"/>
      <c r="N403" s="152"/>
      <c r="O403" s="152"/>
      <c r="P403" s="152"/>
      <c r="Q403" s="152"/>
      <c r="R403" s="152"/>
      <c r="S403" s="152"/>
      <c r="T403" s="152"/>
      <c r="U403" s="152"/>
      <c r="V403" s="1432"/>
      <c r="W403" s="1432"/>
      <c r="X403" s="1432"/>
      <c r="Y403" s="1432"/>
      <c r="Z403" s="1434"/>
      <c r="AA403" s="1432"/>
      <c r="AB403" s="1432"/>
      <c r="AC403" s="1432"/>
      <c r="AD403" s="1432"/>
      <c r="AE403" s="1432"/>
      <c r="AF403" s="1432"/>
      <c r="AG403" s="1338"/>
      <c r="AH403" s="178"/>
      <c r="AI403" s="1339"/>
      <c r="AJ403" s="1339"/>
      <c r="AK403" s="178"/>
      <c r="AL403" s="1339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  <c r="BQ403" s="178"/>
      <c r="BR403" s="178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8"/>
      <c r="CD403" s="178"/>
      <c r="CE403" s="178"/>
      <c r="CF403" s="178"/>
      <c r="CG403" s="178"/>
      <c r="CH403" s="178"/>
      <c r="CI403" s="178"/>
      <c r="CJ403" s="178"/>
      <c r="CK403" s="178"/>
      <c r="CL403" s="178"/>
      <c r="CM403" s="178"/>
      <c r="CN403" s="178"/>
      <c r="CO403" s="178"/>
      <c r="CP403" s="178"/>
      <c r="CQ403" s="178"/>
      <c r="CR403" s="1340"/>
      <c r="CS403" s="178"/>
      <c r="CT403" s="178"/>
      <c r="CU403" s="178"/>
      <c r="CV403" s="178"/>
      <c r="CW403" s="178"/>
      <c r="CX403" s="178"/>
      <c r="CY403" s="178"/>
      <c r="CZ403" s="178"/>
      <c r="DA403" s="178"/>
      <c r="DB403" s="178"/>
      <c r="DC403" s="178"/>
      <c r="DD403" s="178"/>
      <c r="DE403" s="178"/>
      <c r="DF403" s="178"/>
      <c r="DG403" s="178"/>
      <c r="DH403" s="178"/>
      <c r="DI403" s="178"/>
      <c r="DJ403" s="178"/>
      <c r="DK403" s="178"/>
      <c r="DL403" s="178"/>
      <c r="DM403" s="178"/>
      <c r="DN403" s="178"/>
      <c r="DO403" s="178"/>
      <c r="DP403" s="178"/>
      <c r="DQ403" s="178"/>
      <c r="DR403" s="178"/>
      <c r="DS403" s="178"/>
      <c r="DT403" s="178"/>
      <c r="DU403" s="178"/>
      <c r="DV403" s="178"/>
      <c r="DW403" s="178"/>
      <c r="DX403" s="178"/>
      <c r="DY403" s="178"/>
      <c r="DZ403" s="178"/>
      <c r="EA403" s="178"/>
      <c r="EB403" s="47"/>
      <c r="EC403" s="178"/>
      <c r="ED403" s="178"/>
      <c r="EE403" s="178"/>
      <c r="EF403" s="178"/>
      <c r="EG403" s="178"/>
      <c r="EH403" s="178"/>
      <c r="EI403" s="178"/>
      <c r="EJ403" s="178"/>
      <c r="EK403" s="178"/>
      <c r="EL403" s="178"/>
      <c r="EM403" s="178"/>
      <c r="EN403" s="178"/>
      <c r="EO403" s="178"/>
      <c r="EP403" s="178"/>
      <c r="EQ403" s="178"/>
      <c r="ER403" s="178"/>
      <c r="ES403" s="178"/>
      <c r="ET403" s="178"/>
      <c r="EU403" s="178"/>
      <c r="EV403" s="178"/>
      <c r="EW403" s="178"/>
      <c r="EX403" s="178"/>
      <c r="EY403" s="178"/>
      <c r="EZ403" s="178"/>
      <c r="FA403" s="178"/>
      <c r="FB403" s="178"/>
      <c r="FC403" s="178"/>
      <c r="FD403" s="178"/>
      <c r="FE403" s="178"/>
      <c r="FF403" s="178"/>
      <c r="FG403" s="178"/>
      <c r="FH403" s="178"/>
      <c r="FI403" s="178"/>
      <c r="FJ403" s="178"/>
      <c r="FK403" s="178"/>
      <c r="FL403" s="178"/>
      <c r="FM403" s="178"/>
      <c r="FN403" s="178"/>
      <c r="FO403" s="178"/>
      <c r="FP403" s="178"/>
      <c r="FQ403" s="178"/>
      <c r="FR403" s="178"/>
      <c r="FS403" s="178"/>
      <c r="FT403" s="178"/>
      <c r="FU403" s="178"/>
      <c r="FV403" s="178"/>
      <c r="FW403" s="178"/>
      <c r="FX403" s="178"/>
      <c r="FY403" s="178"/>
      <c r="FZ403" s="178"/>
      <c r="GA403" s="178"/>
      <c r="GB403" s="178"/>
      <c r="GC403" s="178"/>
      <c r="GD403" s="178"/>
      <c r="GE403" s="178"/>
      <c r="GF403" s="178"/>
      <c r="GG403" s="178"/>
      <c r="GH403" s="178"/>
      <c r="GI403" s="178"/>
      <c r="GJ403" s="178"/>
      <c r="GK403" s="178"/>
      <c r="GL403" s="178"/>
      <c r="GM403" s="178"/>
      <c r="GN403" s="178"/>
      <c r="GO403" s="178"/>
      <c r="GP403" s="178"/>
      <c r="GQ403" s="178"/>
      <c r="GR403" s="178"/>
      <c r="GS403" s="178"/>
      <c r="GT403" s="178"/>
      <c r="GU403" s="178"/>
      <c r="GV403" s="178"/>
      <c r="GW403" s="178"/>
      <c r="GX403" s="178"/>
      <c r="GY403" s="178"/>
      <c r="GZ403" s="178"/>
      <c r="HA403" s="178"/>
      <c r="HB403" s="178"/>
      <c r="HC403" s="178"/>
      <c r="HD403" s="178"/>
      <c r="HE403" s="178"/>
      <c r="HF403" s="178"/>
      <c r="HG403" s="178"/>
      <c r="HH403" s="178"/>
      <c r="HI403" s="178"/>
      <c r="HJ403" s="178"/>
      <c r="HK403" s="178"/>
      <c r="HL403" s="178"/>
      <c r="HM403" s="178"/>
      <c r="HN403" s="178"/>
      <c r="HO403" s="178"/>
      <c r="HP403" s="178"/>
      <c r="HQ403" s="178"/>
      <c r="HR403" s="178"/>
      <c r="HS403" s="178"/>
      <c r="HT403" s="178"/>
      <c r="HU403" s="178"/>
      <c r="HV403" s="178"/>
      <c r="HW403" s="178"/>
      <c r="HX403" s="178"/>
      <c r="HY403" s="178"/>
      <c r="HZ403" s="178"/>
      <c r="IA403" s="178"/>
      <c r="IB403" s="178"/>
      <c r="IC403" s="178"/>
      <c r="ID403" s="178"/>
      <c r="IE403" s="178"/>
      <c r="IF403" s="178"/>
      <c r="IG403" s="178"/>
      <c r="IH403" s="178"/>
      <c r="II403" s="178"/>
      <c r="IJ403" s="178"/>
      <c r="IK403" s="178"/>
      <c r="IL403" s="178"/>
      <c r="IM403" s="178"/>
      <c r="IN403" s="178"/>
      <c r="IO403" s="178"/>
      <c r="IP403" s="178"/>
      <c r="IQ403" s="178"/>
      <c r="IR403" s="178"/>
      <c r="IS403" s="178"/>
      <c r="IT403" s="178"/>
      <c r="IU403" s="178"/>
      <c r="IV403" s="178"/>
      <c r="IW403" s="178"/>
      <c r="IX403" s="178"/>
      <c r="IY403" s="178"/>
      <c r="IZ403" s="178"/>
      <c r="JA403" s="178"/>
      <c r="JB403" s="178"/>
      <c r="JC403" s="178"/>
      <c r="JD403" s="178"/>
      <c r="JE403" s="178"/>
      <c r="JF403" s="178"/>
      <c r="JG403" s="178"/>
      <c r="JH403" s="178"/>
      <c r="JI403" s="178"/>
      <c r="JJ403" s="178"/>
      <c r="JK403" s="178"/>
      <c r="JL403" s="178"/>
      <c r="JM403" s="178"/>
      <c r="JN403" s="178"/>
      <c r="JO403" s="178"/>
      <c r="JP403" s="178"/>
      <c r="JQ403" s="178"/>
      <c r="JR403" s="178"/>
      <c r="JS403" s="178"/>
      <c r="JT403" s="178"/>
      <c r="JU403" s="178"/>
      <c r="JV403" s="178"/>
      <c r="JW403" s="178"/>
      <c r="JX403" s="178"/>
      <c r="JY403" s="178"/>
      <c r="JZ403" s="178"/>
      <c r="KA403" s="178"/>
      <c r="KB403" s="178"/>
      <c r="KC403" s="178"/>
      <c r="KD403" s="178"/>
      <c r="KE403" s="178"/>
      <c r="KF403" s="178"/>
      <c r="KG403" s="178"/>
      <c r="KH403" s="178"/>
      <c r="KI403" s="178"/>
      <c r="KJ403" s="178"/>
      <c r="KK403" s="178"/>
      <c r="KL403" s="178"/>
      <c r="KM403" s="178"/>
      <c r="KN403" s="178"/>
      <c r="KO403" s="178"/>
      <c r="KP403" s="178"/>
      <c r="KQ403" s="178"/>
      <c r="KR403" s="178"/>
      <c r="KS403" s="178"/>
      <c r="KT403" s="178"/>
      <c r="KU403" s="178"/>
      <c r="KV403" s="178"/>
      <c r="KW403" s="178"/>
      <c r="KX403" s="178"/>
      <c r="KY403" s="178"/>
      <c r="KZ403" s="178"/>
      <c r="LA403" s="178"/>
      <c r="LB403" s="178"/>
      <c r="LC403" s="178"/>
      <c r="LD403" s="178"/>
      <c r="LE403" s="178"/>
      <c r="LF403" s="178"/>
      <c r="LG403" s="178"/>
      <c r="LH403" s="178"/>
      <c r="LI403" s="178"/>
      <c r="LJ403" s="178"/>
      <c r="LK403" s="178"/>
      <c r="LL403" s="178"/>
      <c r="LM403" s="178"/>
      <c r="LN403" s="178"/>
      <c r="LO403" s="178"/>
      <c r="LP403" s="178"/>
      <c r="LQ403" s="178"/>
      <c r="LR403" s="178"/>
      <c r="LS403" s="178"/>
      <c r="LT403" s="178"/>
      <c r="LU403" s="178"/>
      <c r="LV403" s="178"/>
      <c r="LW403" s="178"/>
      <c r="LX403" s="178"/>
      <c r="LY403" s="178"/>
      <c r="LZ403" s="178"/>
      <c r="MA403" s="178"/>
      <c r="MB403" s="178"/>
      <c r="MC403" s="178"/>
      <c r="MD403" s="178"/>
      <c r="ME403" s="178"/>
      <c r="MF403" s="178"/>
      <c r="MG403" s="178"/>
      <c r="MH403" s="178"/>
      <c r="MI403" s="178"/>
      <c r="MJ403" s="178"/>
      <c r="MK403" s="178"/>
      <c r="ML403" s="178"/>
      <c r="MM403" s="178"/>
      <c r="MN403" s="178"/>
      <c r="MO403" s="178"/>
      <c r="MP403" s="178"/>
      <c r="MQ403" s="178"/>
      <c r="MR403" s="178"/>
      <c r="MS403" s="178"/>
      <c r="MT403" s="178"/>
      <c r="MU403" s="178"/>
      <c r="MV403" s="178"/>
      <c r="MW403" s="178"/>
      <c r="MX403" s="178"/>
      <c r="MY403" s="178"/>
      <c r="MZ403" s="178"/>
      <c r="NA403" s="178"/>
      <c r="NB403" s="178"/>
      <c r="NC403" s="178"/>
      <c r="ND403" s="178"/>
      <c r="NE403" s="178"/>
      <c r="NF403" s="178"/>
      <c r="NG403" s="178"/>
      <c r="NH403" s="178"/>
      <c r="NI403" s="178"/>
      <c r="NJ403" s="178"/>
      <c r="NK403" s="178"/>
      <c r="NL403" s="178"/>
      <c r="NM403" s="178"/>
      <c r="NN403" s="178"/>
      <c r="NO403" s="178"/>
      <c r="NP403" s="178"/>
      <c r="NQ403" s="178"/>
      <c r="NR403" s="178"/>
      <c r="NS403" s="178"/>
      <c r="NT403" s="178"/>
      <c r="NU403" s="178"/>
      <c r="NV403" s="178"/>
      <c r="NW403" s="178"/>
      <c r="NX403" s="178"/>
      <c r="NY403" s="178"/>
      <c r="NZ403" s="178"/>
      <c r="OA403" s="178"/>
      <c r="OB403" s="178"/>
      <c r="OC403" s="178"/>
      <c r="OD403" s="178"/>
      <c r="OE403" s="178"/>
      <c r="OF403" s="178"/>
      <c r="OG403" s="178"/>
      <c r="OH403" s="178"/>
      <c r="OI403" s="178"/>
      <c r="OJ403" s="178"/>
      <c r="OK403" s="178"/>
      <c r="OL403" s="178"/>
      <c r="OM403" s="178"/>
      <c r="ON403" s="178"/>
      <c r="OO403" s="178"/>
      <c r="OP403" s="178"/>
      <c r="OQ403" s="178"/>
      <c r="OR403" s="178"/>
      <c r="OS403" s="178"/>
      <c r="OT403" s="178"/>
      <c r="OU403" s="178"/>
      <c r="OV403" s="178"/>
      <c r="OW403" s="178"/>
      <c r="OX403" s="178"/>
      <c r="OY403" s="178"/>
      <c r="OZ403" s="178"/>
      <c r="PA403" s="178"/>
      <c r="PB403" s="178"/>
      <c r="PC403" s="178"/>
      <c r="PD403" s="178"/>
      <c r="PE403" s="178"/>
      <c r="PF403" s="178"/>
      <c r="PG403" s="178"/>
      <c r="PH403" s="178"/>
      <c r="PI403" s="178"/>
      <c r="PJ403" s="178"/>
      <c r="PK403" s="178"/>
      <c r="PL403" s="178"/>
      <c r="PM403" s="178"/>
      <c r="PN403" s="178"/>
      <c r="PO403" s="178"/>
      <c r="PP403" s="178"/>
      <c r="PQ403" s="178"/>
      <c r="PR403" s="178"/>
      <c r="PS403" s="178"/>
      <c r="PT403" s="178"/>
      <c r="PU403" s="178"/>
      <c r="PV403" s="178"/>
      <c r="PW403" s="178"/>
      <c r="PX403" s="178"/>
      <c r="PY403" s="178"/>
      <c r="PZ403" s="178"/>
      <c r="QA403" s="178"/>
      <c r="QB403" s="178"/>
      <c r="QC403" s="178"/>
      <c r="QD403" s="178"/>
      <c r="QE403" s="178"/>
      <c r="QF403" s="178"/>
      <c r="QG403" s="178"/>
      <c r="QH403" s="178"/>
      <c r="QI403" s="178"/>
      <c r="QJ403" s="178"/>
      <c r="QK403" s="178"/>
      <c r="QL403" s="178"/>
      <c r="QM403" s="178"/>
      <c r="QN403" s="178"/>
      <c r="QO403" s="178"/>
      <c r="QP403" s="178"/>
      <c r="QQ403" s="178"/>
      <c r="QR403" s="178"/>
      <c r="QS403" s="178"/>
      <c r="QT403" s="178"/>
      <c r="QU403" s="178"/>
      <c r="QV403" s="178"/>
      <c r="QW403" s="178"/>
      <c r="QX403" s="178"/>
      <c r="QY403" s="178"/>
      <c r="QZ403" s="178"/>
      <c r="RA403" s="178"/>
      <c r="RB403" s="178"/>
      <c r="RC403" s="178"/>
      <c r="RD403" s="178"/>
      <c r="RE403" s="178"/>
      <c r="RF403" s="178"/>
      <c r="RG403" s="178"/>
      <c r="RH403" s="178"/>
      <c r="RI403" s="178"/>
      <c r="RJ403" s="178"/>
      <c r="RK403" s="178"/>
      <c r="RL403" s="178"/>
      <c r="RM403" s="178"/>
      <c r="RN403" s="178"/>
      <c r="RO403" s="178"/>
      <c r="RP403" s="178"/>
      <c r="RQ403" s="178"/>
      <c r="RR403" s="178"/>
      <c r="RS403" s="178"/>
      <c r="RT403" s="178"/>
      <c r="RU403" s="178"/>
      <c r="RV403" s="178"/>
      <c r="RW403" s="178"/>
      <c r="RX403" s="178"/>
      <c r="RY403" s="178"/>
      <c r="RZ403" s="178"/>
      <c r="SA403" s="178"/>
      <c r="SB403" s="178"/>
      <c r="SC403" s="178"/>
      <c r="SD403" s="178"/>
      <c r="SE403" s="178"/>
      <c r="SF403" s="178"/>
      <c r="SG403" s="178"/>
      <c r="SH403" s="178"/>
      <c r="SI403" s="178"/>
      <c r="SJ403" s="178"/>
      <c r="SK403" s="178"/>
      <c r="SL403" s="178"/>
      <c r="SM403" s="178"/>
      <c r="SN403" s="178"/>
      <c r="SO403" s="178"/>
      <c r="SP403" s="178"/>
      <c r="SQ403" s="178"/>
      <c r="SR403" s="178"/>
      <c r="SS403" s="178"/>
      <c r="ST403" s="178"/>
      <c r="SU403" s="178"/>
      <c r="SV403" s="178"/>
      <c r="SW403" s="178"/>
      <c r="SX403" s="178"/>
      <c r="SY403" s="178"/>
      <c r="SZ403" s="178"/>
      <c r="TA403" s="178"/>
      <c r="TB403" s="178"/>
      <c r="TC403" s="178"/>
      <c r="TD403" s="178"/>
      <c r="TE403" s="178"/>
      <c r="TF403" s="178"/>
      <c r="TG403" s="178"/>
      <c r="TH403" s="178"/>
      <c r="TI403" s="178"/>
      <c r="TJ403" s="178"/>
      <c r="TK403" s="178"/>
      <c r="TL403" s="178"/>
      <c r="TM403" s="178"/>
      <c r="TN403" s="178"/>
      <c r="TO403" s="178"/>
      <c r="TP403" s="178"/>
      <c r="TQ403" s="178"/>
      <c r="TR403" s="178"/>
      <c r="TS403" s="178"/>
      <c r="TT403" s="178"/>
      <c r="TU403" s="178"/>
      <c r="TV403" s="178"/>
      <c r="TW403" s="178"/>
      <c r="TX403" s="178"/>
      <c r="TY403" s="178"/>
      <c r="TZ403" s="178"/>
      <c r="UA403" s="178"/>
      <c r="UB403" s="178"/>
      <c r="UC403" s="178"/>
      <c r="UD403" s="178"/>
      <c r="UE403" s="178"/>
      <c r="UF403" s="178"/>
      <c r="UG403" s="178"/>
      <c r="UH403" s="178"/>
      <c r="UI403" s="178"/>
      <c r="UJ403" s="178"/>
      <c r="UK403" s="178"/>
      <c r="UL403" s="178"/>
      <c r="UM403" s="178"/>
      <c r="UN403" s="178"/>
      <c r="UO403" s="178"/>
      <c r="UP403" s="178"/>
      <c r="UQ403" s="178"/>
      <c r="UR403" s="178"/>
      <c r="US403" s="178"/>
      <c r="UT403" s="178"/>
      <c r="UU403" s="178"/>
      <c r="UV403" s="178"/>
      <c r="UW403" s="178"/>
      <c r="UX403" s="178"/>
      <c r="UY403" s="178"/>
      <c r="UZ403" s="178"/>
      <c r="VA403" s="178"/>
      <c r="VB403" s="178"/>
      <c r="VC403" s="178"/>
      <c r="VD403" s="178"/>
      <c r="VE403" s="178"/>
      <c r="VF403" s="178"/>
      <c r="VG403" s="178"/>
      <c r="VH403" s="178"/>
      <c r="VI403" s="178"/>
      <c r="VJ403" s="178"/>
      <c r="VK403" s="178"/>
      <c r="VL403" s="178"/>
      <c r="VM403" s="178"/>
      <c r="VN403" s="178"/>
      <c r="VO403" s="178"/>
      <c r="VP403" s="178"/>
      <c r="VQ403" s="178"/>
      <c r="VR403" s="178"/>
      <c r="VS403" s="178"/>
      <c r="VT403" s="178"/>
      <c r="VU403" s="178"/>
      <c r="VV403" s="178"/>
      <c r="VW403" s="178"/>
      <c r="VX403" s="178"/>
      <c r="VY403" s="178"/>
      <c r="VZ403" s="178"/>
      <c r="WA403" s="178"/>
      <c r="WB403" s="178"/>
      <c r="WC403" s="178"/>
      <c r="WD403" s="178"/>
      <c r="WE403" s="178"/>
      <c r="WF403" s="178"/>
      <c r="WG403" s="178"/>
      <c r="WH403" s="178"/>
      <c r="WI403" s="178"/>
      <c r="WJ403" s="178"/>
      <c r="WK403" s="178"/>
      <c r="WL403" s="178"/>
      <c r="WM403" s="178"/>
      <c r="WN403" s="178"/>
      <c r="WO403" s="178"/>
      <c r="WP403" s="178"/>
      <c r="WQ403" s="178"/>
      <c r="WR403" s="178"/>
      <c r="WS403" s="178"/>
      <c r="WT403" s="178"/>
      <c r="WU403" s="178"/>
      <c r="WV403" s="178"/>
      <c r="WW403" s="178"/>
      <c r="WX403" s="178"/>
      <c r="WY403" s="178"/>
      <c r="WZ403" s="178"/>
      <c r="XA403" s="178"/>
      <c r="XB403" s="178"/>
      <c r="XC403" s="178"/>
      <c r="XD403" s="178"/>
      <c r="XE403" s="178"/>
      <c r="XF403" s="178"/>
      <c r="XG403" s="178"/>
      <c r="XH403" s="178"/>
      <c r="XI403" s="178"/>
      <c r="XJ403" s="178"/>
      <c r="XK403" s="178"/>
      <c r="XL403" s="178"/>
      <c r="XM403" s="178"/>
      <c r="XN403" s="178"/>
      <c r="XO403" s="178"/>
      <c r="XP403" s="178"/>
      <c r="XQ403" s="178"/>
      <c r="XR403" s="178"/>
      <c r="XS403" s="178"/>
      <c r="XT403" s="178"/>
      <c r="XU403" s="178"/>
      <c r="XV403" s="178"/>
      <c r="XW403" s="178"/>
      <c r="XX403" s="178"/>
      <c r="XY403" s="178"/>
      <c r="XZ403" s="178"/>
      <c r="YA403" s="178"/>
      <c r="YB403" s="178"/>
      <c r="YC403" s="178"/>
      <c r="YD403" s="178"/>
      <c r="YE403" s="178"/>
      <c r="YF403" s="178"/>
      <c r="YG403" s="178"/>
      <c r="YH403" s="178"/>
      <c r="YI403" s="178"/>
      <c r="YJ403" s="178"/>
      <c r="YK403" s="178"/>
      <c r="YL403" s="178"/>
      <c r="YM403" s="178"/>
      <c r="YN403" s="178"/>
      <c r="YO403" s="178"/>
      <c r="YP403" s="178"/>
      <c r="YQ403" s="178"/>
      <c r="YR403" s="178"/>
      <c r="YS403" s="178"/>
      <c r="YT403" s="178"/>
      <c r="YU403" s="178"/>
      <c r="YV403" s="178"/>
      <c r="YW403" s="178"/>
      <c r="YX403" s="178"/>
      <c r="YY403" s="178"/>
      <c r="YZ403" s="178"/>
      <c r="ZA403" s="178"/>
      <c r="ZB403" s="178"/>
      <c r="ZC403" s="178"/>
      <c r="ZD403" s="178"/>
      <c r="ZE403" s="178"/>
      <c r="ZF403" s="178"/>
      <c r="ZG403" s="178"/>
      <c r="ZH403" s="178"/>
    </row>
    <row r="404" s="153" customFormat="1" customHeight="1" spans="1:684">
      <c r="A404" s="302" t="s">
        <v>1155</v>
      </c>
      <c r="B404" s="287" t="s">
        <v>1156</v>
      </c>
      <c r="C404" s="1435"/>
      <c r="D404" s="1361">
        <f t="shared" si="56"/>
        <v>0</v>
      </c>
      <c r="E404" s="1367">
        <v>384</v>
      </c>
      <c r="F404" s="1371">
        <f t="shared" si="57"/>
        <v>384</v>
      </c>
      <c r="G404" s="1427">
        <f t="shared" si="58"/>
        <v>384</v>
      </c>
      <c r="H404" s="1428">
        <v>384</v>
      </c>
      <c r="I404" s="1430"/>
      <c r="J404" s="1393">
        <f t="shared" si="59"/>
        <v>0</v>
      </c>
      <c r="K404" s="1431">
        <f t="shared" si="60"/>
        <v>0</v>
      </c>
      <c r="L404" s="152"/>
      <c r="M404" s="152"/>
      <c r="N404" s="152"/>
      <c r="O404" s="152"/>
      <c r="P404" s="152"/>
      <c r="Q404" s="152"/>
      <c r="R404" s="152"/>
      <c r="S404" s="152"/>
      <c r="T404" s="152"/>
      <c r="U404" s="152"/>
      <c r="V404" s="1432"/>
      <c r="W404" s="1432"/>
      <c r="X404" s="1432"/>
      <c r="Y404" s="1432"/>
      <c r="Z404" s="1434"/>
      <c r="AA404" s="1432"/>
      <c r="AB404" s="1432"/>
      <c r="AC404" s="1432"/>
      <c r="AD404" s="1432"/>
      <c r="AE404" s="1432"/>
      <c r="AF404" s="1432"/>
      <c r="AG404" s="1338"/>
      <c r="AH404" s="178"/>
      <c r="AI404" s="1339"/>
      <c r="AJ404" s="1339"/>
      <c r="AK404" s="178"/>
      <c r="AL404" s="1339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  <c r="BQ404" s="178"/>
      <c r="BR404" s="178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8"/>
      <c r="CD404" s="178"/>
      <c r="CE404" s="178"/>
      <c r="CF404" s="178"/>
      <c r="CG404" s="178"/>
      <c r="CH404" s="178"/>
      <c r="CI404" s="178"/>
      <c r="CJ404" s="178"/>
      <c r="CK404" s="178"/>
      <c r="CL404" s="178"/>
      <c r="CM404" s="178"/>
      <c r="CN404" s="178"/>
      <c r="CO404" s="178"/>
      <c r="CP404" s="178"/>
      <c r="CQ404" s="178"/>
      <c r="CR404" s="1340"/>
      <c r="CS404" s="178"/>
      <c r="CT404" s="178"/>
      <c r="CU404" s="178"/>
      <c r="CV404" s="178"/>
      <c r="CW404" s="178"/>
      <c r="CX404" s="178"/>
      <c r="CY404" s="178"/>
      <c r="CZ404" s="178"/>
      <c r="DA404" s="178"/>
      <c r="DB404" s="178"/>
      <c r="DC404" s="178"/>
      <c r="DD404" s="178"/>
      <c r="DE404" s="178"/>
      <c r="DF404" s="178"/>
      <c r="DG404" s="178"/>
      <c r="DH404" s="178"/>
      <c r="DI404" s="178"/>
      <c r="DJ404" s="178"/>
      <c r="DK404" s="178"/>
      <c r="DL404" s="178"/>
      <c r="DM404" s="178"/>
      <c r="DN404" s="178"/>
      <c r="DO404" s="178"/>
      <c r="DP404" s="178"/>
      <c r="DQ404" s="178"/>
      <c r="DR404" s="178"/>
      <c r="DS404" s="178"/>
      <c r="DT404" s="178"/>
      <c r="DU404" s="178"/>
      <c r="DV404" s="178"/>
      <c r="DW404" s="178"/>
      <c r="DX404" s="178"/>
      <c r="DY404" s="178"/>
      <c r="DZ404" s="178"/>
      <c r="EA404" s="178"/>
      <c r="EB404" s="47"/>
      <c r="EC404" s="178"/>
      <c r="ED404" s="178"/>
      <c r="EE404" s="178"/>
      <c r="EF404" s="178"/>
      <c r="EG404" s="178"/>
      <c r="EH404" s="178"/>
      <c r="EI404" s="178"/>
      <c r="EJ404" s="178"/>
      <c r="EK404" s="178"/>
      <c r="EL404" s="178"/>
      <c r="EM404" s="178"/>
      <c r="EN404" s="178"/>
      <c r="EO404" s="178"/>
      <c r="EP404" s="178"/>
      <c r="EQ404" s="178"/>
      <c r="ER404" s="178"/>
      <c r="ES404" s="178"/>
      <c r="ET404" s="178"/>
      <c r="EU404" s="178"/>
      <c r="EV404" s="178"/>
      <c r="EW404" s="178"/>
      <c r="EX404" s="178"/>
      <c r="EY404" s="178"/>
      <c r="EZ404" s="178"/>
      <c r="FA404" s="178"/>
      <c r="FB404" s="178"/>
      <c r="FC404" s="178"/>
      <c r="FD404" s="178"/>
      <c r="FE404" s="178"/>
      <c r="FF404" s="178"/>
      <c r="FG404" s="178"/>
      <c r="FH404" s="178"/>
      <c r="FI404" s="178"/>
      <c r="FJ404" s="178"/>
      <c r="FK404" s="178"/>
      <c r="FL404" s="178"/>
      <c r="FM404" s="178"/>
      <c r="FN404" s="178"/>
      <c r="FO404" s="178"/>
      <c r="FP404" s="178"/>
      <c r="FQ404" s="178"/>
      <c r="FR404" s="178"/>
      <c r="FS404" s="178"/>
      <c r="FT404" s="178"/>
      <c r="FU404" s="178"/>
      <c r="FV404" s="178"/>
      <c r="FW404" s="178"/>
      <c r="FX404" s="178"/>
      <c r="FY404" s="178"/>
      <c r="FZ404" s="178"/>
      <c r="GA404" s="178"/>
      <c r="GB404" s="178"/>
      <c r="GC404" s="178"/>
      <c r="GD404" s="178"/>
      <c r="GE404" s="178"/>
      <c r="GF404" s="178"/>
      <c r="GG404" s="178"/>
      <c r="GH404" s="178"/>
      <c r="GI404" s="178"/>
      <c r="GJ404" s="178"/>
      <c r="GK404" s="178"/>
      <c r="GL404" s="178"/>
      <c r="GM404" s="178"/>
      <c r="GN404" s="178"/>
      <c r="GO404" s="178"/>
      <c r="GP404" s="178"/>
      <c r="GQ404" s="178"/>
      <c r="GR404" s="178"/>
      <c r="GS404" s="178"/>
      <c r="GT404" s="178"/>
      <c r="GU404" s="178"/>
      <c r="GV404" s="178"/>
      <c r="GW404" s="178"/>
      <c r="GX404" s="178"/>
      <c r="GY404" s="178"/>
      <c r="GZ404" s="178"/>
      <c r="HA404" s="178"/>
      <c r="HB404" s="178"/>
      <c r="HC404" s="178"/>
      <c r="HD404" s="178"/>
      <c r="HE404" s="178"/>
      <c r="HF404" s="178"/>
      <c r="HG404" s="178"/>
      <c r="HH404" s="178"/>
      <c r="HI404" s="178"/>
      <c r="HJ404" s="178"/>
      <c r="HK404" s="178"/>
      <c r="HL404" s="178"/>
      <c r="HM404" s="178"/>
      <c r="HN404" s="178"/>
      <c r="HO404" s="178"/>
      <c r="HP404" s="178"/>
      <c r="HQ404" s="178"/>
      <c r="HR404" s="178"/>
      <c r="HS404" s="178"/>
      <c r="HT404" s="178"/>
      <c r="HU404" s="178"/>
      <c r="HV404" s="178"/>
      <c r="HW404" s="178"/>
      <c r="HX404" s="178"/>
      <c r="HY404" s="178"/>
      <c r="HZ404" s="178"/>
      <c r="IA404" s="178"/>
      <c r="IB404" s="178"/>
      <c r="IC404" s="178"/>
      <c r="ID404" s="178"/>
      <c r="IE404" s="178"/>
      <c r="IF404" s="178"/>
      <c r="IG404" s="178"/>
      <c r="IH404" s="178"/>
      <c r="II404" s="178"/>
      <c r="IJ404" s="178"/>
      <c r="IK404" s="178"/>
      <c r="IL404" s="178"/>
      <c r="IM404" s="178"/>
      <c r="IN404" s="178"/>
      <c r="IO404" s="178"/>
      <c r="IP404" s="178"/>
      <c r="IQ404" s="178"/>
      <c r="IR404" s="178"/>
      <c r="IS404" s="178"/>
      <c r="IT404" s="178"/>
      <c r="IU404" s="178"/>
      <c r="IV404" s="178"/>
      <c r="IW404" s="178"/>
      <c r="IX404" s="178"/>
      <c r="IY404" s="178"/>
      <c r="IZ404" s="178"/>
      <c r="JA404" s="178"/>
      <c r="JB404" s="178"/>
      <c r="JC404" s="178"/>
      <c r="JD404" s="178"/>
      <c r="JE404" s="178"/>
      <c r="JF404" s="178"/>
      <c r="JG404" s="178"/>
      <c r="JH404" s="178"/>
      <c r="JI404" s="178"/>
      <c r="JJ404" s="178"/>
      <c r="JK404" s="178"/>
      <c r="JL404" s="178"/>
      <c r="JM404" s="178"/>
      <c r="JN404" s="178"/>
      <c r="JO404" s="178"/>
      <c r="JP404" s="178"/>
      <c r="JQ404" s="178"/>
      <c r="JR404" s="178"/>
      <c r="JS404" s="178"/>
      <c r="JT404" s="178"/>
      <c r="JU404" s="178"/>
      <c r="JV404" s="178"/>
      <c r="JW404" s="178"/>
      <c r="JX404" s="178"/>
      <c r="JY404" s="178"/>
      <c r="JZ404" s="178"/>
      <c r="KA404" s="178"/>
      <c r="KB404" s="178"/>
      <c r="KC404" s="178"/>
      <c r="KD404" s="178"/>
      <c r="KE404" s="178"/>
      <c r="KF404" s="178"/>
      <c r="KG404" s="178"/>
      <c r="KH404" s="178"/>
      <c r="KI404" s="178"/>
      <c r="KJ404" s="178"/>
      <c r="KK404" s="178"/>
      <c r="KL404" s="178"/>
      <c r="KM404" s="178"/>
      <c r="KN404" s="178"/>
      <c r="KO404" s="178"/>
      <c r="KP404" s="178"/>
      <c r="KQ404" s="178"/>
      <c r="KR404" s="178"/>
      <c r="KS404" s="178"/>
      <c r="KT404" s="178"/>
      <c r="KU404" s="178"/>
      <c r="KV404" s="178"/>
      <c r="KW404" s="178"/>
      <c r="KX404" s="178"/>
      <c r="KY404" s="178"/>
      <c r="KZ404" s="178"/>
      <c r="LA404" s="178"/>
      <c r="LB404" s="178"/>
      <c r="LC404" s="178"/>
      <c r="LD404" s="178"/>
      <c r="LE404" s="178"/>
      <c r="LF404" s="178"/>
      <c r="LG404" s="178"/>
      <c r="LH404" s="178"/>
      <c r="LI404" s="178"/>
      <c r="LJ404" s="178"/>
      <c r="LK404" s="178"/>
      <c r="LL404" s="178"/>
      <c r="LM404" s="178"/>
      <c r="LN404" s="178"/>
      <c r="LO404" s="178"/>
      <c r="LP404" s="178"/>
      <c r="LQ404" s="178"/>
      <c r="LR404" s="178"/>
      <c r="LS404" s="178"/>
      <c r="LT404" s="178"/>
      <c r="LU404" s="178"/>
      <c r="LV404" s="178"/>
      <c r="LW404" s="178"/>
      <c r="LX404" s="178"/>
      <c r="LY404" s="178"/>
      <c r="LZ404" s="178"/>
      <c r="MA404" s="178"/>
      <c r="MB404" s="178"/>
      <c r="MC404" s="178"/>
      <c r="MD404" s="178"/>
      <c r="ME404" s="178"/>
      <c r="MF404" s="178"/>
      <c r="MG404" s="178"/>
      <c r="MH404" s="178"/>
      <c r="MI404" s="178"/>
      <c r="MJ404" s="178"/>
      <c r="MK404" s="178"/>
      <c r="ML404" s="178"/>
      <c r="MM404" s="178"/>
      <c r="MN404" s="178"/>
      <c r="MO404" s="178"/>
      <c r="MP404" s="178"/>
      <c r="MQ404" s="178"/>
      <c r="MR404" s="178"/>
      <c r="MS404" s="178"/>
      <c r="MT404" s="178"/>
      <c r="MU404" s="178"/>
      <c r="MV404" s="178"/>
      <c r="MW404" s="178"/>
      <c r="MX404" s="178"/>
      <c r="MY404" s="178"/>
      <c r="MZ404" s="178"/>
      <c r="NA404" s="178"/>
      <c r="NB404" s="178"/>
      <c r="NC404" s="178"/>
      <c r="ND404" s="178"/>
      <c r="NE404" s="178"/>
      <c r="NF404" s="178"/>
      <c r="NG404" s="178"/>
      <c r="NH404" s="178"/>
      <c r="NI404" s="178"/>
      <c r="NJ404" s="178"/>
      <c r="NK404" s="178"/>
      <c r="NL404" s="178"/>
      <c r="NM404" s="178"/>
      <c r="NN404" s="178"/>
      <c r="NO404" s="178"/>
      <c r="NP404" s="178"/>
      <c r="NQ404" s="178"/>
      <c r="NR404" s="178"/>
      <c r="NS404" s="178"/>
      <c r="NT404" s="178"/>
      <c r="NU404" s="178"/>
      <c r="NV404" s="178"/>
      <c r="NW404" s="178"/>
      <c r="NX404" s="178"/>
      <c r="NY404" s="178"/>
      <c r="NZ404" s="178"/>
      <c r="OA404" s="178"/>
      <c r="OB404" s="178"/>
      <c r="OC404" s="178"/>
      <c r="OD404" s="178"/>
      <c r="OE404" s="178"/>
      <c r="OF404" s="178"/>
      <c r="OG404" s="178"/>
      <c r="OH404" s="178"/>
      <c r="OI404" s="178"/>
      <c r="OJ404" s="178"/>
      <c r="OK404" s="178"/>
      <c r="OL404" s="178"/>
      <c r="OM404" s="178"/>
      <c r="ON404" s="178"/>
      <c r="OO404" s="178"/>
      <c r="OP404" s="178"/>
      <c r="OQ404" s="178"/>
      <c r="OR404" s="178"/>
      <c r="OS404" s="178"/>
      <c r="OT404" s="178"/>
      <c r="OU404" s="178"/>
      <c r="OV404" s="178"/>
      <c r="OW404" s="178"/>
      <c r="OX404" s="178"/>
      <c r="OY404" s="178"/>
      <c r="OZ404" s="178"/>
      <c r="PA404" s="178"/>
      <c r="PB404" s="178"/>
      <c r="PC404" s="178"/>
      <c r="PD404" s="178"/>
      <c r="PE404" s="178"/>
      <c r="PF404" s="178"/>
      <c r="PG404" s="178"/>
      <c r="PH404" s="178"/>
      <c r="PI404" s="178"/>
      <c r="PJ404" s="178"/>
      <c r="PK404" s="178"/>
      <c r="PL404" s="178"/>
      <c r="PM404" s="178"/>
      <c r="PN404" s="178"/>
      <c r="PO404" s="178"/>
      <c r="PP404" s="178"/>
      <c r="PQ404" s="178"/>
      <c r="PR404" s="178"/>
      <c r="PS404" s="178"/>
      <c r="PT404" s="178"/>
      <c r="PU404" s="178"/>
      <c r="PV404" s="178"/>
      <c r="PW404" s="178"/>
      <c r="PX404" s="178"/>
      <c r="PY404" s="178"/>
      <c r="PZ404" s="178"/>
      <c r="QA404" s="178"/>
      <c r="QB404" s="178"/>
      <c r="QC404" s="178"/>
      <c r="QD404" s="178"/>
      <c r="QE404" s="178"/>
      <c r="QF404" s="178"/>
      <c r="QG404" s="178"/>
      <c r="QH404" s="178"/>
      <c r="QI404" s="178"/>
      <c r="QJ404" s="178"/>
      <c r="QK404" s="178"/>
      <c r="QL404" s="178"/>
      <c r="QM404" s="178"/>
      <c r="QN404" s="178"/>
      <c r="QO404" s="178"/>
      <c r="QP404" s="178"/>
      <c r="QQ404" s="178"/>
      <c r="QR404" s="178"/>
      <c r="QS404" s="178"/>
      <c r="QT404" s="178"/>
      <c r="QU404" s="178"/>
      <c r="QV404" s="178"/>
      <c r="QW404" s="178"/>
      <c r="QX404" s="178"/>
      <c r="QY404" s="178"/>
      <c r="QZ404" s="178"/>
      <c r="RA404" s="178"/>
      <c r="RB404" s="178"/>
      <c r="RC404" s="178"/>
      <c r="RD404" s="178"/>
      <c r="RE404" s="178"/>
      <c r="RF404" s="178"/>
      <c r="RG404" s="178"/>
      <c r="RH404" s="178"/>
      <c r="RI404" s="178"/>
      <c r="RJ404" s="178"/>
      <c r="RK404" s="178"/>
      <c r="RL404" s="178"/>
      <c r="RM404" s="178"/>
      <c r="RN404" s="178"/>
      <c r="RO404" s="178"/>
      <c r="RP404" s="178"/>
      <c r="RQ404" s="178"/>
      <c r="RR404" s="178"/>
      <c r="RS404" s="178"/>
      <c r="RT404" s="178"/>
      <c r="RU404" s="178"/>
      <c r="RV404" s="178"/>
      <c r="RW404" s="178"/>
      <c r="RX404" s="178"/>
      <c r="RY404" s="178"/>
      <c r="RZ404" s="178"/>
      <c r="SA404" s="178"/>
      <c r="SB404" s="178"/>
      <c r="SC404" s="178"/>
      <c r="SD404" s="178"/>
      <c r="SE404" s="178"/>
      <c r="SF404" s="178"/>
      <c r="SG404" s="178"/>
      <c r="SH404" s="178"/>
      <c r="SI404" s="178"/>
      <c r="SJ404" s="178"/>
      <c r="SK404" s="178"/>
      <c r="SL404" s="178"/>
      <c r="SM404" s="178"/>
      <c r="SN404" s="178"/>
      <c r="SO404" s="178"/>
      <c r="SP404" s="178"/>
      <c r="SQ404" s="178"/>
      <c r="SR404" s="178"/>
      <c r="SS404" s="178"/>
      <c r="ST404" s="178"/>
      <c r="SU404" s="178"/>
      <c r="SV404" s="178"/>
      <c r="SW404" s="178"/>
      <c r="SX404" s="178"/>
      <c r="SY404" s="178"/>
      <c r="SZ404" s="178"/>
      <c r="TA404" s="178"/>
      <c r="TB404" s="178"/>
      <c r="TC404" s="178"/>
      <c r="TD404" s="178"/>
      <c r="TE404" s="178"/>
      <c r="TF404" s="178"/>
      <c r="TG404" s="178"/>
      <c r="TH404" s="178"/>
      <c r="TI404" s="178"/>
      <c r="TJ404" s="178"/>
      <c r="TK404" s="178"/>
      <c r="TL404" s="178"/>
      <c r="TM404" s="178"/>
      <c r="TN404" s="178"/>
      <c r="TO404" s="178"/>
      <c r="TP404" s="178"/>
      <c r="TQ404" s="178"/>
      <c r="TR404" s="178"/>
      <c r="TS404" s="178"/>
      <c r="TT404" s="178"/>
      <c r="TU404" s="178"/>
      <c r="TV404" s="178"/>
      <c r="TW404" s="178"/>
      <c r="TX404" s="178"/>
      <c r="TY404" s="178"/>
      <c r="TZ404" s="178"/>
      <c r="UA404" s="178"/>
      <c r="UB404" s="178"/>
      <c r="UC404" s="178"/>
      <c r="UD404" s="178"/>
      <c r="UE404" s="178"/>
      <c r="UF404" s="178"/>
      <c r="UG404" s="178"/>
      <c r="UH404" s="178"/>
      <c r="UI404" s="178"/>
      <c r="UJ404" s="178"/>
      <c r="UK404" s="178"/>
      <c r="UL404" s="178"/>
      <c r="UM404" s="178"/>
      <c r="UN404" s="178"/>
      <c r="UO404" s="178"/>
      <c r="UP404" s="178"/>
      <c r="UQ404" s="178"/>
      <c r="UR404" s="178"/>
      <c r="US404" s="178"/>
      <c r="UT404" s="178"/>
      <c r="UU404" s="178"/>
      <c r="UV404" s="178"/>
      <c r="UW404" s="178"/>
      <c r="UX404" s="178"/>
      <c r="UY404" s="178"/>
      <c r="UZ404" s="178"/>
      <c r="VA404" s="178"/>
      <c r="VB404" s="178"/>
      <c r="VC404" s="178"/>
      <c r="VD404" s="178"/>
      <c r="VE404" s="178"/>
      <c r="VF404" s="178"/>
      <c r="VG404" s="178"/>
      <c r="VH404" s="178"/>
      <c r="VI404" s="178"/>
      <c r="VJ404" s="178"/>
      <c r="VK404" s="178"/>
      <c r="VL404" s="178"/>
      <c r="VM404" s="178"/>
      <c r="VN404" s="178"/>
      <c r="VO404" s="178"/>
      <c r="VP404" s="178"/>
      <c r="VQ404" s="178"/>
      <c r="VR404" s="178"/>
      <c r="VS404" s="178"/>
      <c r="VT404" s="178"/>
      <c r="VU404" s="178"/>
      <c r="VV404" s="178"/>
      <c r="VW404" s="178"/>
      <c r="VX404" s="178"/>
      <c r="VY404" s="178"/>
      <c r="VZ404" s="178"/>
      <c r="WA404" s="178"/>
      <c r="WB404" s="178"/>
      <c r="WC404" s="178"/>
      <c r="WD404" s="178"/>
      <c r="WE404" s="178"/>
      <c r="WF404" s="178"/>
      <c r="WG404" s="178"/>
      <c r="WH404" s="178"/>
      <c r="WI404" s="178"/>
      <c r="WJ404" s="178"/>
      <c r="WK404" s="178"/>
      <c r="WL404" s="178"/>
      <c r="WM404" s="178"/>
      <c r="WN404" s="178"/>
      <c r="WO404" s="178"/>
      <c r="WP404" s="178"/>
      <c r="WQ404" s="178"/>
      <c r="WR404" s="178"/>
      <c r="WS404" s="178"/>
      <c r="WT404" s="178"/>
      <c r="WU404" s="178"/>
      <c r="WV404" s="178"/>
      <c r="WW404" s="178"/>
      <c r="WX404" s="178"/>
      <c r="WY404" s="178"/>
      <c r="WZ404" s="178"/>
      <c r="XA404" s="178"/>
      <c r="XB404" s="178"/>
      <c r="XC404" s="178"/>
      <c r="XD404" s="178"/>
      <c r="XE404" s="178"/>
      <c r="XF404" s="178"/>
      <c r="XG404" s="178"/>
      <c r="XH404" s="178"/>
      <c r="XI404" s="178"/>
      <c r="XJ404" s="178"/>
      <c r="XK404" s="178"/>
      <c r="XL404" s="178"/>
      <c r="XM404" s="178"/>
      <c r="XN404" s="178"/>
      <c r="XO404" s="178"/>
      <c r="XP404" s="178"/>
      <c r="XQ404" s="178"/>
      <c r="XR404" s="178"/>
      <c r="XS404" s="178"/>
      <c r="XT404" s="178"/>
      <c r="XU404" s="178"/>
      <c r="XV404" s="178"/>
      <c r="XW404" s="178"/>
      <c r="XX404" s="178"/>
      <c r="XY404" s="178"/>
      <c r="XZ404" s="178"/>
      <c r="YA404" s="178"/>
      <c r="YB404" s="178"/>
      <c r="YC404" s="178"/>
      <c r="YD404" s="178"/>
      <c r="YE404" s="178"/>
      <c r="YF404" s="178"/>
      <c r="YG404" s="178"/>
      <c r="YH404" s="178"/>
      <c r="YI404" s="178"/>
      <c r="YJ404" s="178"/>
      <c r="YK404" s="178"/>
      <c r="YL404" s="178"/>
      <c r="YM404" s="178"/>
      <c r="YN404" s="178"/>
      <c r="YO404" s="178"/>
      <c r="YP404" s="178"/>
      <c r="YQ404" s="178"/>
      <c r="YR404" s="178"/>
      <c r="YS404" s="178"/>
      <c r="YT404" s="178"/>
      <c r="YU404" s="178"/>
      <c r="YV404" s="178"/>
      <c r="YW404" s="178"/>
      <c r="YX404" s="178"/>
      <c r="YY404" s="178"/>
      <c r="YZ404" s="178"/>
      <c r="ZA404" s="178"/>
      <c r="ZB404" s="178"/>
      <c r="ZC404" s="178"/>
      <c r="ZD404" s="178"/>
      <c r="ZE404" s="178"/>
      <c r="ZF404" s="178"/>
      <c r="ZG404" s="178"/>
      <c r="ZH404" s="178"/>
    </row>
    <row r="405" s="153" customFormat="1" customHeight="1" spans="1:684">
      <c r="A405" s="302" t="s">
        <v>1157</v>
      </c>
      <c r="B405" s="287" t="s">
        <v>1158</v>
      </c>
      <c r="C405" s="1435"/>
      <c r="D405" s="1361">
        <f t="shared" si="56"/>
        <v>0</v>
      </c>
      <c r="E405" s="1367">
        <v>340</v>
      </c>
      <c r="F405" s="1371">
        <f t="shared" si="57"/>
        <v>340</v>
      </c>
      <c r="G405" s="1427">
        <f t="shared" si="58"/>
        <v>340</v>
      </c>
      <c r="H405" s="1428">
        <v>340</v>
      </c>
      <c r="I405" s="1430"/>
      <c r="J405" s="1393">
        <f t="shared" si="59"/>
        <v>0</v>
      </c>
      <c r="K405" s="1431">
        <f t="shared" si="60"/>
        <v>0</v>
      </c>
      <c r="L405" s="152"/>
      <c r="M405" s="152"/>
      <c r="N405" s="152"/>
      <c r="O405" s="152"/>
      <c r="P405" s="152"/>
      <c r="Q405" s="152"/>
      <c r="R405" s="152"/>
      <c r="S405" s="152"/>
      <c r="T405" s="152"/>
      <c r="U405" s="152"/>
      <c r="V405" s="1432"/>
      <c r="W405" s="1432"/>
      <c r="X405" s="1432"/>
      <c r="Y405" s="1432"/>
      <c r="Z405" s="1434"/>
      <c r="AA405" s="1432"/>
      <c r="AB405" s="1432"/>
      <c r="AC405" s="1432"/>
      <c r="AD405" s="1432"/>
      <c r="AE405" s="1432"/>
      <c r="AF405" s="1432"/>
      <c r="AG405" s="1338"/>
      <c r="AH405" s="178"/>
      <c r="AI405" s="1339"/>
      <c r="AJ405" s="1339"/>
      <c r="AK405" s="178"/>
      <c r="AL405" s="1339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  <c r="BQ405" s="178"/>
      <c r="BR405" s="178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  <c r="CH405" s="178"/>
      <c r="CI405" s="178"/>
      <c r="CJ405" s="178"/>
      <c r="CK405" s="178"/>
      <c r="CL405" s="178"/>
      <c r="CM405" s="178"/>
      <c r="CN405" s="178"/>
      <c r="CO405" s="178"/>
      <c r="CP405" s="178"/>
      <c r="CQ405" s="178"/>
      <c r="CR405" s="1340"/>
      <c r="CS405" s="178"/>
      <c r="CT405" s="178"/>
      <c r="CU405" s="178"/>
      <c r="CV405" s="178"/>
      <c r="CW405" s="178"/>
      <c r="CX405" s="178"/>
      <c r="CY405" s="178"/>
      <c r="CZ405" s="178"/>
      <c r="DA405" s="178"/>
      <c r="DB405" s="178"/>
      <c r="DC405" s="178"/>
      <c r="DD405" s="178"/>
      <c r="DE405" s="178"/>
      <c r="DF405" s="178"/>
      <c r="DG405" s="178"/>
      <c r="DH405" s="178"/>
      <c r="DI405" s="178"/>
      <c r="DJ405" s="178"/>
      <c r="DK405" s="178"/>
      <c r="DL405" s="178"/>
      <c r="DM405" s="178"/>
      <c r="DN405" s="178"/>
      <c r="DO405" s="178"/>
      <c r="DP405" s="178"/>
      <c r="DQ405" s="178"/>
      <c r="DR405" s="178"/>
      <c r="DS405" s="178"/>
      <c r="DT405" s="178"/>
      <c r="DU405" s="178"/>
      <c r="DV405" s="178"/>
      <c r="DW405" s="178"/>
      <c r="DX405" s="178"/>
      <c r="DY405" s="178"/>
      <c r="DZ405" s="178"/>
      <c r="EA405" s="178"/>
      <c r="EB405" s="47"/>
      <c r="EC405" s="178"/>
      <c r="ED405" s="178"/>
      <c r="EE405" s="178"/>
      <c r="EF405" s="178"/>
      <c r="EG405" s="178"/>
      <c r="EH405" s="178"/>
      <c r="EI405" s="178"/>
      <c r="EJ405" s="178"/>
      <c r="EK405" s="178"/>
      <c r="EL405" s="178"/>
      <c r="EM405" s="178"/>
      <c r="EN405" s="178"/>
      <c r="EO405" s="178"/>
      <c r="EP405" s="178"/>
      <c r="EQ405" s="178"/>
      <c r="ER405" s="178"/>
      <c r="ES405" s="178"/>
      <c r="ET405" s="178"/>
      <c r="EU405" s="178"/>
      <c r="EV405" s="178"/>
      <c r="EW405" s="178"/>
      <c r="EX405" s="178"/>
      <c r="EY405" s="178"/>
      <c r="EZ405" s="178"/>
      <c r="FA405" s="178"/>
      <c r="FB405" s="178"/>
      <c r="FC405" s="178"/>
      <c r="FD405" s="178"/>
      <c r="FE405" s="178"/>
      <c r="FF405" s="178"/>
      <c r="FG405" s="178"/>
      <c r="FH405" s="178"/>
      <c r="FI405" s="178"/>
      <c r="FJ405" s="178"/>
      <c r="FK405" s="178"/>
      <c r="FL405" s="178"/>
      <c r="FM405" s="178"/>
      <c r="FN405" s="178"/>
      <c r="FO405" s="178"/>
      <c r="FP405" s="178"/>
      <c r="FQ405" s="178"/>
      <c r="FR405" s="178"/>
      <c r="FS405" s="178"/>
      <c r="FT405" s="178"/>
      <c r="FU405" s="178"/>
      <c r="FV405" s="178"/>
      <c r="FW405" s="178"/>
      <c r="FX405" s="178"/>
      <c r="FY405" s="178"/>
      <c r="FZ405" s="178"/>
      <c r="GA405" s="178"/>
      <c r="GB405" s="178"/>
      <c r="GC405" s="178"/>
      <c r="GD405" s="178"/>
      <c r="GE405" s="178"/>
      <c r="GF405" s="178"/>
      <c r="GG405" s="178"/>
      <c r="GH405" s="178"/>
      <c r="GI405" s="178"/>
      <c r="GJ405" s="178"/>
      <c r="GK405" s="178"/>
      <c r="GL405" s="178"/>
      <c r="GM405" s="178"/>
      <c r="GN405" s="178"/>
      <c r="GO405" s="178"/>
      <c r="GP405" s="178"/>
      <c r="GQ405" s="178"/>
      <c r="GR405" s="178"/>
      <c r="GS405" s="178"/>
      <c r="GT405" s="178"/>
      <c r="GU405" s="178"/>
      <c r="GV405" s="178"/>
      <c r="GW405" s="178"/>
      <c r="GX405" s="178"/>
      <c r="GY405" s="178"/>
      <c r="GZ405" s="178"/>
      <c r="HA405" s="178"/>
      <c r="HB405" s="178"/>
      <c r="HC405" s="178"/>
      <c r="HD405" s="178"/>
      <c r="HE405" s="178"/>
      <c r="HF405" s="178"/>
      <c r="HG405" s="178"/>
      <c r="HH405" s="178"/>
      <c r="HI405" s="178"/>
      <c r="HJ405" s="178"/>
      <c r="HK405" s="178"/>
      <c r="HL405" s="178"/>
      <c r="HM405" s="178"/>
      <c r="HN405" s="178"/>
      <c r="HO405" s="178"/>
      <c r="HP405" s="178"/>
      <c r="HQ405" s="178"/>
      <c r="HR405" s="178"/>
      <c r="HS405" s="178"/>
      <c r="HT405" s="178"/>
      <c r="HU405" s="178"/>
      <c r="HV405" s="178"/>
      <c r="HW405" s="178"/>
      <c r="HX405" s="178"/>
      <c r="HY405" s="178"/>
      <c r="HZ405" s="178"/>
      <c r="IA405" s="178"/>
      <c r="IB405" s="178"/>
      <c r="IC405" s="178"/>
      <c r="ID405" s="178"/>
      <c r="IE405" s="178"/>
      <c r="IF405" s="178"/>
      <c r="IG405" s="178"/>
      <c r="IH405" s="178"/>
      <c r="II405" s="178"/>
      <c r="IJ405" s="178"/>
      <c r="IK405" s="178"/>
      <c r="IL405" s="178"/>
      <c r="IM405" s="178"/>
      <c r="IN405" s="178"/>
      <c r="IO405" s="178"/>
      <c r="IP405" s="178"/>
      <c r="IQ405" s="178"/>
      <c r="IR405" s="178"/>
      <c r="IS405" s="178"/>
      <c r="IT405" s="178"/>
      <c r="IU405" s="178"/>
      <c r="IV405" s="178"/>
      <c r="IW405" s="178"/>
      <c r="IX405" s="178"/>
      <c r="IY405" s="178"/>
      <c r="IZ405" s="178"/>
      <c r="JA405" s="178"/>
      <c r="JB405" s="178"/>
      <c r="JC405" s="178"/>
      <c r="JD405" s="178"/>
      <c r="JE405" s="178"/>
      <c r="JF405" s="178"/>
      <c r="JG405" s="178"/>
      <c r="JH405" s="178"/>
      <c r="JI405" s="178"/>
      <c r="JJ405" s="178"/>
      <c r="JK405" s="178"/>
      <c r="JL405" s="178"/>
      <c r="JM405" s="178"/>
      <c r="JN405" s="178"/>
      <c r="JO405" s="178"/>
      <c r="JP405" s="178"/>
      <c r="JQ405" s="178"/>
      <c r="JR405" s="178"/>
      <c r="JS405" s="178"/>
      <c r="JT405" s="178"/>
      <c r="JU405" s="178"/>
      <c r="JV405" s="178"/>
      <c r="JW405" s="178"/>
      <c r="JX405" s="178"/>
      <c r="JY405" s="178"/>
      <c r="JZ405" s="178"/>
      <c r="KA405" s="178"/>
      <c r="KB405" s="178"/>
      <c r="KC405" s="178"/>
      <c r="KD405" s="178"/>
      <c r="KE405" s="178"/>
      <c r="KF405" s="178"/>
      <c r="KG405" s="178"/>
      <c r="KH405" s="178"/>
      <c r="KI405" s="178"/>
      <c r="KJ405" s="178"/>
      <c r="KK405" s="178"/>
      <c r="KL405" s="178"/>
      <c r="KM405" s="178"/>
      <c r="KN405" s="178"/>
      <c r="KO405" s="178"/>
      <c r="KP405" s="178"/>
      <c r="KQ405" s="178"/>
      <c r="KR405" s="178"/>
      <c r="KS405" s="178"/>
      <c r="KT405" s="178"/>
      <c r="KU405" s="178"/>
      <c r="KV405" s="178"/>
      <c r="KW405" s="178"/>
      <c r="KX405" s="178"/>
      <c r="KY405" s="178"/>
      <c r="KZ405" s="178"/>
      <c r="LA405" s="178"/>
      <c r="LB405" s="178"/>
      <c r="LC405" s="178"/>
      <c r="LD405" s="178"/>
      <c r="LE405" s="178"/>
      <c r="LF405" s="178"/>
      <c r="LG405" s="178"/>
      <c r="LH405" s="178"/>
      <c r="LI405" s="178"/>
      <c r="LJ405" s="178"/>
      <c r="LK405" s="178"/>
      <c r="LL405" s="178"/>
      <c r="LM405" s="178"/>
      <c r="LN405" s="178"/>
      <c r="LO405" s="178"/>
      <c r="LP405" s="178"/>
      <c r="LQ405" s="178"/>
      <c r="LR405" s="178"/>
      <c r="LS405" s="178"/>
      <c r="LT405" s="178"/>
      <c r="LU405" s="178"/>
      <c r="LV405" s="178"/>
      <c r="LW405" s="178"/>
      <c r="LX405" s="178"/>
      <c r="LY405" s="178"/>
      <c r="LZ405" s="178"/>
      <c r="MA405" s="178"/>
      <c r="MB405" s="178"/>
      <c r="MC405" s="178"/>
      <c r="MD405" s="178"/>
      <c r="ME405" s="178"/>
      <c r="MF405" s="178"/>
      <c r="MG405" s="178"/>
      <c r="MH405" s="178"/>
      <c r="MI405" s="178"/>
      <c r="MJ405" s="178"/>
      <c r="MK405" s="178"/>
      <c r="ML405" s="178"/>
      <c r="MM405" s="178"/>
      <c r="MN405" s="178"/>
      <c r="MO405" s="178"/>
      <c r="MP405" s="178"/>
      <c r="MQ405" s="178"/>
      <c r="MR405" s="178"/>
      <c r="MS405" s="178"/>
      <c r="MT405" s="178"/>
      <c r="MU405" s="178"/>
      <c r="MV405" s="178"/>
      <c r="MW405" s="178"/>
      <c r="MX405" s="178"/>
      <c r="MY405" s="178"/>
      <c r="MZ405" s="178"/>
      <c r="NA405" s="178"/>
      <c r="NB405" s="178"/>
      <c r="NC405" s="178"/>
      <c r="ND405" s="178"/>
      <c r="NE405" s="178"/>
      <c r="NF405" s="178"/>
      <c r="NG405" s="178"/>
      <c r="NH405" s="178"/>
      <c r="NI405" s="178"/>
      <c r="NJ405" s="178"/>
      <c r="NK405" s="178"/>
      <c r="NL405" s="178"/>
      <c r="NM405" s="178"/>
      <c r="NN405" s="178"/>
      <c r="NO405" s="178"/>
      <c r="NP405" s="178"/>
      <c r="NQ405" s="178"/>
      <c r="NR405" s="178"/>
      <c r="NS405" s="178"/>
      <c r="NT405" s="178"/>
      <c r="NU405" s="178"/>
      <c r="NV405" s="178"/>
      <c r="NW405" s="178"/>
      <c r="NX405" s="178"/>
      <c r="NY405" s="178"/>
      <c r="NZ405" s="178"/>
      <c r="OA405" s="178"/>
      <c r="OB405" s="178"/>
      <c r="OC405" s="178"/>
      <c r="OD405" s="178"/>
      <c r="OE405" s="178"/>
      <c r="OF405" s="178"/>
      <c r="OG405" s="178"/>
      <c r="OH405" s="178"/>
      <c r="OI405" s="178"/>
      <c r="OJ405" s="178"/>
      <c r="OK405" s="178"/>
      <c r="OL405" s="178"/>
      <c r="OM405" s="178"/>
      <c r="ON405" s="178"/>
      <c r="OO405" s="178"/>
      <c r="OP405" s="178"/>
      <c r="OQ405" s="178"/>
      <c r="OR405" s="178"/>
      <c r="OS405" s="178"/>
      <c r="OT405" s="178"/>
      <c r="OU405" s="178"/>
      <c r="OV405" s="178"/>
      <c r="OW405" s="178"/>
      <c r="OX405" s="178"/>
      <c r="OY405" s="178"/>
      <c r="OZ405" s="178"/>
      <c r="PA405" s="178"/>
      <c r="PB405" s="178"/>
      <c r="PC405" s="178"/>
      <c r="PD405" s="178"/>
      <c r="PE405" s="178"/>
      <c r="PF405" s="178"/>
      <c r="PG405" s="178"/>
      <c r="PH405" s="178"/>
      <c r="PI405" s="178"/>
      <c r="PJ405" s="178"/>
      <c r="PK405" s="178"/>
      <c r="PL405" s="178"/>
      <c r="PM405" s="178"/>
      <c r="PN405" s="178"/>
      <c r="PO405" s="178"/>
      <c r="PP405" s="178"/>
      <c r="PQ405" s="178"/>
      <c r="PR405" s="178"/>
      <c r="PS405" s="178"/>
      <c r="PT405" s="178"/>
      <c r="PU405" s="178"/>
      <c r="PV405" s="178"/>
      <c r="PW405" s="178"/>
      <c r="PX405" s="178"/>
      <c r="PY405" s="178"/>
      <c r="PZ405" s="178"/>
      <c r="QA405" s="178"/>
      <c r="QB405" s="178"/>
      <c r="QC405" s="178"/>
      <c r="QD405" s="178"/>
      <c r="QE405" s="178"/>
      <c r="QF405" s="178"/>
      <c r="QG405" s="178"/>
      <c r="QH405" s="178"/>
      <c r="QI405" s="178"/>
      <c r="QJ405" s="178"/>
      <c r="QK405" s="178"/>
      <c r="QL405" s="178"/>
      <c r="QM405" s="178"/>
      <c r="QN405" s="178"/>
      <c r="QO405" s="178"/>
      <c r="QP405" s="178"/>
      <c r="QQ405" s="178"/>
      <c r="QR405" s="178"/>
      <c r="QS405" s="178"/>
      <c r="QT405" s="178"/>
      <c r="QU405" s="178"/>
      <c r="QV405" s="178"/>
      <c r="QW405" s="178"/>
      <c r="QX405" s="178"/>
      <c r="QY405" s="178"/>
      <c r="QZ405" s="178"/>
      <c r="RA405" s="178"/>
      <c r="RB405" s="178"/>
      <c r="RC405" s="178"/>
      <c r="RD405" s="178"/>
      <c r="RE405" s="178"/>
      <c r="RF405" s="178"/>
      <c r="RG405" s="178"/>
      <c r="RH405" s="178"/>
      <c r="RI405" s="178"/>
      <c r="RJ405" s="178"/>
      <c r="RK405" s="178"/>
      <c r="RL405" s="178"/>
      <c r="RM405" s="178"/>
      <c r="RN405" s="178"/>
      <c r="RO405" s="178"/>
      <c r="RP405" s="178"/>
      <c r="RQ405" s="178"/>
      <c r="RR405" s="178"/>
      <c r="RS405" s="178"/>
      <c r="RT405" s="178"/>
      <c r="RU405" s="178"/>
      <c r="RV405" s="178"/>
      <c r="RW405" s="178"/>
      <c r="RX405" s="178"/>
      <c r="RY405" s="178"/>
      <c r="RZ405" s="178"/>
      <c r="SA405" s="178"/>
      <c r="SB405" s="178"/>
      <c r="SC405" s="178"/>
      <c r="SD405" s="178"/>
      <c r="SE405" s="178"/>
      <c r="SF405" s="178"/>
      <c r="SG405" s="178"/>
      <c r="SH405" s="178"/>
      <c r="SI405" s="178"/>
      <c r="SJ405" s="178"/>
      <c r="SK405" s="178"/>
      <c r="SL405" s="178"/>
      <c r="SM405" s="178"/>
      <c r="SN405" s="178"/>
      <c r="SO405" s="178"/>
      <c r="SP405" s="178"/>
      <c r="SQ405" s="178"/>
      <c r="SR405" s="178"/>
      <c r="SS405" s="178"/>
      <c r="ST405" s="178"/>
      <c r="SU405" s="178"/>
      <c r="SV405" s="178"/>
      <c r="SW405" s="178"/>
      <c r="SX405" s="178"/>
      <c r="SY405" s="178"/>
      <c r="SZ405" s="178"/>
      <c r="TA405" s="178"/>
      <c r="TB405" s="178"/>
      <c r="TC405" s="178"/>
      <c r="TD405" s="178"/>
      <c r="TE405" s="178"/>
      <c r="TF405" s="178"/>
      <c r="TG405" s="178"/>
      <c r="TH405" s="178"/>
      <c r="TI405" s="178"/>
      <c r="TJ405" s="178"/>
      <c r="TK405" s="178"/>
      <c r="TL405" s="178"/>
      <c r="TM405" s="178"/>
      <c r="TN405" s="178"/>
      <c r="TO405" s="178"/>
      <c r="TP405" s="178"/>
      <c r="TQ405" s="178"/>
      <c r="TR405" s="178"/>
      <c r="TS405" s="178"/>
      <c r="TT405" s="178"/>
      <c r="TU405" s="178"/>
      <c r="TV405" s="178"/>
      <c r="TW405" s="178"/>
      <c r="TX405" s="178"/>
      <c r="TY405" s="178"/>
      <c r="TZ405" s="178"/>
      <c r="UA405" s="178"/>
      <c r="UB405" s="178"/>
      <c r="UC405" s="178"/>
      <c r="UD405" s="178"/>
      <c r="UE405" s="178"/>
      <c r="UF405" s="178"/>
      <c r="UG405" s="178"/>
      <c r="UH405" s="178"/>
      <c r="UI405" s="178"/>
      <c r="UJ405" s="178"/>
      <c r="UK405" s="178"/>
      <c r="UL405" s="178"/>
      <c r="UM405" s="178"/>
      <c r="UN405" s="178"/>
      <c r="UO405" s="178"/>
      <c r="UP405" s="178"/>
      <c r="UQ405" s="178"/>
      <c r="UR405" s="178"/>
      <c r="US405" s="178"/>
      <c r="UT405" s="178"/>
      <c r="UU405" s="178"/>
      <c r="UV405" s="178"/>
      <c r="UW405" s="178"/>
      <c r="UX405" s="178"/>
      <c r="UY405" s="178"/>
      <c r="UZ405" s="178"/>
      <c r="VA405" s="178"/>
      <c r="VB405" s="178"/>
      <c r="VC405" s="178"/>
      <c r="VD405" s="178"/>
      <c r="VE405" s="178"/>
      <c r="VF405" s="178"/>
      <c r="VG405" s="178"/>
      <c r="VH405" s="178"/>
      <c r="VI405" s="178"/>
      <c r="VJ405" s="178"/>
      <c r="VK405" s="178"/>
      <c r="VL405" s="178"/>
      <c r="VM405" s="178"/>
      <c r="VN405" s="178"/>
      <c r="VO405" s="178"/>
      <c r="VP405" s="178"/>
      <c r="VQ405" s="178"/>
      <c r="VR405" s="178"/>
      <c r="VS405" s="178"/>
      <c r="VT405" s="178"/>
      <c r="VU405" s="178"/>
      <c r="VV405" s="178"/>
      <c r="VW405" s="178"/>
      <c r="VX405" s="178"/>
      <c r="VY405" s="178"/>
      <c r="VZ405" s="178"/>
      <c r="WA405" s="178"/>
      <c r="WB405" s="178"/>
      <c r="WC405" s="178"/>
      <c r="WD405" s="178"/>
      <c r="WE405" s="178"/>
      <c r="WF405" s="178"/>
      <c r="WG405" s="178"/>
      <c r="WH405" s="178"/>
      <c r="WI405" s="178"/>
      <c r="WJ405" s="178"/>
      <c r="WK405" s="178"/>
      <c r="WL405" s="178"/>
      <c r="WM405" s="178"/>
      <c r="WN405" s="178"/>
      <c r="WO405" s="178"/>
      <c r="WP405" s="178"/>
      <c r="WQ405" s="178"/>
      <c r="WR405" s="178"/>
      <c r="WS405" s="178"/>
      <c r="WT405" s="178"/>
      <c r="WU405" s="178"/>
      <c r="WV405" s="178"/>
      <c r="WW405" s="178"/>
      <c r="WX405" s="178"/>
      <c r="WY405" s="178"/>
      <c r="WZ405" s="178"/>
      <c r="XA405" s="178"/>
      <c r="XB405" s="178"/>
      <c r="XC405" s="178"/>
      <c r="XD405" s="178"/>
      <c r="XE405" s="178"/>
      <c r="XF405" s="178"/>
      <c r="XG405" s="178"/>
      <c r="XH405" s="178"/>
      <c r="XI405" s="178"/>
      <c r="XJ405" s="178"/>
      <c r="XK405" s="178"/>
      <c r="XL405" s="178"/>
      <c r="XM405" s="178"/>
      <c r="XN405" s="178"/>
      <c r="XO405" s="178"/>
      <c r="XP405" s="178"/>
      <c r="XQ405" s="178"/>
      <c r="XR405" s="178"/>
      <c r="XS405" s="178"/>
      <c r="XT405" s="178"/>
      <c r="XU405" s="178"/>
      <c r="XV405" s="178"/>
      <c r="XW405" s="178"/>
      <c r="XX405" s="178"/>
      <c r="XY405" s="178"/>
      <c r="XZ405" s="178"/>
      <c r="YA405" s="178"/>
      <c r="YB405" s="178"/>
      <c r="YC405" s="178"/>
      <c r="YD405" s="178"/>
      <c r="YE405" s="178"/>
      <c r="YF405" s="178"/>
      <c r="YG405" s="178"/>
      <c r="YH405" s="178"/>
      <c r="YI405" s="178"/>
      <c r="YJ405" s="178"/>
      <c r="YK405" s="178"/>
      <c r="YL405" s="178"/>
      <c r="YM405" s="178"/>
      <c r="YN405" s="178"/>
      <c r="YO405" s="178"/>
      <c r="YP405" s="178"/>
      <c r="YQ405" s="178"/>
      <c r="YR405" s="178"/>
      <c r="YS405" s="178"/>
      <c r="YT405" s="178"/>
      <c r="YU405" s="178"/>
      <c r="YV405" s="178"/>
      <c r="YW405" s="178"/>
      <c r="YX405" s="178"/>
      <c r="YY405" s="178"/>
      <c r="YZ405" s="178"/>
      <c r="ZA405" s="178"/>
      <c r="ZB405" s="178"/>
      <c r="ZC405" s="178"/>
      <c r="ZD405" s="178"/>
      <c r="ZE405" s="178"/>
      <c r="ZF405" s="178"/>
      <c r="ZG405" s="178"/>
      <c r="ZH405" s="178"/>
    </row>
    <row r="406" s="153" customFormat="1" customHeight="1" spans="1:684">
      <c r="A406" s="302" t="s">
        <v>1159</v>
      </c>
      <c r="B406" s="287" t="s">
        <v>1160</v>
      </c>
      <c r="C406" s="1435"/>
      <c r="D406" s="1361">
        <f t="shared" si="56"/>
        <v>0</v>
      </c>
      <c r="E406" s="1367">
        <v>383</v>
      </c>
      <c r="F406" s="1371">
        <f t="shared" si="57"/>
        <v>383</v>
      </c>
      <c r="G406" s="1427">
        <f t="shared" si="58"/>
        <v>383</v>
      </c>
      <c r="H406" s="1428">
        <v>383</v>
      </c>
      <c r="I406" s="1430"/>
      <c r="J406" s="1393">
        <f t="shared" si="59"/>
        <v>0</v>
      </c>
      <c r="K406" s="1431">
        <f t="shared" si="60"/>
        <v>0</v>
      </c>
      <c r="L406" s="152"/>
      <c r="M406" s="152"/>
      <c r="N406" s="152"/>
      <c r="O406" s="152"/>
      <c r="P406" s="152"/>
      <c r="Q406" s="152"/>
      <c r="R406" s="152"/>
      <c r="S406" s="152"/>
      <c r="T406" s="152"/>
      <c r="U406" s="152"/>
      <c r="V406" s="1432"/>
      <c r="W406" s="1432"/>
      <c r="X406" s="1432"/>
      <c r="Y406" s="1432"/>
      <c r="Z406" s="1434"/>
      <c r="AA406" s="1432"/>
      <c r="AB406" s="1432"/>
      <c r="AC406" s="1432"/>
      <c r="AD406" s="1432"/>
      <c r="AE406" s="1432"/>
      <c r="AF406" s="1432"/>
      <c r="AG406" s="1338"/>
      <c r="AH406" s="178"/>
      <c r="AI406" s="1339"/>
      <c r="AJ406" s="1339"/>
      <c r="AK406" s="178"/>
      <c r="AL406" s="1339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  <c r="BQ406" s="178"/>
      <c r="BR406" s="178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8"/>
      <c r="CD406" s="178"/>
      <c r="CE406" s="178"/>
      <c r="CF406" s="178"/>
      <c r="CG406" s="178"/>
      <c r="CH406" s="178"/>
      <c r="CI406" s="178"/>
      <c r="CJ406" s="178"/>
      <c r="CK406" s="178"/>
      <c r="CL406" s="178"/>
      <c r="CM406" s="178"/>
      <c r="CN406" s="178"/>
      <c r="CO406" s="178"/>
      <c r="CP406" s="178"/>
      <c r="CQ406" s="178"/>
      <c r="CR406" s="1340"/>
      <c r="CS406" s="178"/>
      <c r="CT406" s="178"/>
      <c r="CU406" s="178"/>
      <c r="CV406" s="178"/>
      <c r="CW406" s="178"/>
      <c r="CX406" s="178"/>
      <c r="CY406" s="178"/>
      <c r="CZ406" s="178"/>
      <c r="DA406" s="178"/>
      <c r="DB406" s="178"/>
      <c r="DC406" s="178"/>
      <c r="DD406" s="178"/>
      <c r="DE406" s="178"/>
      <c r="DF406" s="178"/>
      <c r="DG406" s="178"/>
      <c r="DH406" s="178"/>
      <c r="DI406" s="178"/>
      <c r="DJ406" s="178"/>
      <c r="DK406" s="178"/>
      <c r="DL406" s="178"/>
      <c r="DM406" s="178"/>
      <c r="DN406" s="178"/>
      <c r="DO406" s="178"/>
      <c r="DP406" s="178"/>
      <c r="DQ406" s="178"/>
      <c r="DR406" s="178"/>
      <c r="DS406" s="178"/>
      <c r="DT406" s="178"/>
      <c r="DU406" s="178"/>
      <c r="DV406" s="178"/>
      <c r="DW406" s="178"/>
      <c r="DX406" s="178"/>
      <c r="DY406" s="178"/>
      <c r="DZ406" s="178"/>
      <c r="EA406" s="178"/>
      <c r="EB406" s="47"/>
      <c r="EC406" s="178"/>
      <c r="ED406" s="178"/>
      <c r="EE406" s="178"/>
      <c r="EF406" s="178"/>
      <c r="EG406" s="178"/>
      <c r="EH406" s="178"/>
      <c r="EI406" s="178"/>
      <c r="EJ406" s="178"/>
      <c r="EK406" s="178"/>
      <c r="EL406" s="178"/>
      <c r="EM406" s="178"/>
      <c r="EN406" s="178"/>
      <c r="EO406" s="178"/>
      <c r="EP406" s="178"/>
      <c r="EQ406" s="178"/>
      <c r="ER406" s="178"/>
      <c r="ES406" s="178"/>
      <c r="ET406" s="178"/>
      <c r="EU406" s="178"/>
      <c r="EV406" s="178"/>
      <c r="EW406" s="178"/>
      <c r="EX406" s="178"/>
      <c r="EY406" s="178"/>
      <c r="EZ406" s="178"/>
      <c r="FA406" s="178"/>
      <c r="FB406" s="178"/>
      <c r="FC406" s="178"/>
      <c r="FD406" s="178"/>
      <c r="FE406" s="178"/>
      <c r="FF406" s="178"/>
      <c r="FG406" s="178"/>
      <c r="FH406" s="178"/>
      <c r="FI406" s="178"/>
      <c r="FJ406" s="178"/>
      <c r="FK406" s="178"/>
      <c r="FL406" s="178"/>
      <c r="FM406" s="178"/>
      <c r="FN406" s="178"/>
      <c r="FO406" s="178"/>
      <c r="FP406" s="178"/>
      <c r="FQ406" s="178"/>
      <c r="FR406" s="178"/>
      <c r="FS406" s="178"/>
      <c r="FT406" s="178"/>
      <c r="FU406" s="178"/>
      <c r="FV406" s="178"/>
      <c r="FW406" s="178"/>
      <c r="FX406" s="178"/>
      <c r="FY406" s="178"/>
      <c r="FZ406" s="178"/>
      <c r="GA406" s="178"/>
      <c r="GB406" s="178"/>
      <c r="GC406" s="178"/>
      <c r="GD406" s="178"/>
      <c r="GE406" s="178"/>
      <c r="GF406" s="178"/>
      <c r="GG406" s="178"/>
      <c r="GH406" s="178"/>
      <c r="GI406" s="178"/>
      <c r="GJ406" s="178"/>
      <c r="GK406" s="178"/>
      <c r="GL406" s="178"/>
      <c r="GM406" s="178"/>
      <c r="GN406" s="178"/>
      <c r="GO406" s="178"/>
      <c r="GP406" s="178"/>
      <c r="GQ406" s="178"/>
      <c r="GR406" s="178"/>
      <c r="GS406" s="178"/>
      <c r="GT406" s="178"/>
      <c r="GU406" s="178"/>
      <c r="GV406" s="178"/>
      <c r="GW406" s="178"/>
      <c r="GX406" s="178"/>
      <c r="GY406" s="178"/>
      <c r="GZ406" s="178"/>
      <c r="HA406" s="178"/>
      <c r="HB406" s="178"/>
      <c r="HC406" s="178"/>
      <c r="HD406" s="178"/>
      <c r="HE406" s="178"/>
      <c r="HF406" s="178"/>
      <c r="HG406" s="178"/>
      <c r="HH406" s="178"/>
      <c r="HI406" s="178"/>
      <c r="HJ406" s="178"/>
      <c r="HK406" s="178"/>
      <c r="HL406" s="178"/>
      <c r="HM406" s="178"/>
      <c r="HN406" s="178"/>
      <c r="HO406" s="178"/>
      <c r="HP406" s="178"/>
      <c r="HQ406" s="178"/>
      <c r="HR406" s="178"/>
      <c r="HS406" s="178"/>
      <c r="HT406" s="178"/>
      <c r="HU406" s="178"/>
      <c r="HV406" s="178"/>
      <c r="HW406" s="178"/>
      <c r="HX406" s="178"/>
      <c r="HY406" s="178"/>
      <c r="HZ406" s="178"/>
      <c r="IA406" s="178"/>
      <c r="IB406" s="178"/>
      <c r="IC406" s="178"/>
      <c r="ID406" s="178"/>
      <c r="IE406" s="178"/>
      <c r="IF406" s="178"/>
      <c r="IG406" s="178"/>
      <c r="IH406" s="178"/>
      <c r="II406" s="178"/>
      <c r="IJ406" s="178"/>
      <c r="IK406" s="178"/>
      <c r="IL406" s="178"/>
      <c r="IM406" s="178"/>
      <c r="IN406" s="178"/>
      <c r="IO406" s="178"/>
      <c r="IP406" s="178"/>
      <c r="IQ406" s="178"/>
      <c r="IR406" s="178"/>
      <c r="IS406" s="178"/>
      <c r="IT406" s="178"/>
      <c r="IU406" s="178"/>
      <c r="IV406" s="178"/>
      <c r="IW406" s="178"/>
      <c r="IX406" s="178"/>
      <c r="IY406" s="178"/>
      <c r="IZ406" s="178"/>
      <c r="JA406" s="178"/>
      <c r="JB406" s="178"/>
      <c r="JC406" s="178"/>
      <c r="JD406" s="178"/>
      <c r="JE406" s="178"/>
      <c r="JF406" s="178"/>
      <c r="JG406" s="178"/>
      <c r="JH406" s="178"/>
      <c r="JI406" s="178"/>
      <c r="JJ406" s="178"/>
      <c r="JK406" s="178"/>
      <c r="JL406" s="178"/>
      <c r="JM406" s="178"/>
      <c r="JN406" s="178"/>
      <c r="JO406" s="178"/>
      <c r="JP406" s="178"/>
      <c r="JQ406" s="178"/>
      <c r="JR406" s="178"/>
      <c r="JS406" s="178"/>
      <c r="JT406" s="178"/>
      <c r="JU406" s="178"/>
      <c r="JV406" s="178"/>
      <c r="JW406" s="178"/>
      <c r="JX406" s="178"/>
      <c r="JY406" s="178"/>
      <c r="JZ406" s="178"/>
      <c r="KA406" s="178"/>
      <c r="KB406" s="178"/>
      <c r="KC406" s="178"/>
      <c r="KD406" s="178"/>
      <c r="KE406" s="178"/>
      <c r="KF406" s="178"/>
      <c r="KG406" s="178"/>
      <c r="KH406" s="178"/>
      <c r="KI406" s="178"/>
      <c r="KJ406" s="178"/>
      <c r="KK406" s="178"/>
      <c r="KL406" s="178"/>
      <c r="KM406" s="178"/>
      <c r="KN406" s="178"/>
      <c r="KO406" s="178"/>
      <c r="KP406" s="178"/>
      <c r="KQ406" s="178"/>
      <c r="KR406" s="178"/>
      <c r="KS406" s="178"/>
      <c r="KT406" s="178"/>
      <c r="KU406" s="178"/>
      <c r="KV406" s="178"/>
      <c r="KW406" s="178"/>
      <c r="KX406" s="178"/>
      <c r="KY406" s="178"/>
      <c r="KZ406" s="178"/>
      <c r="LA406" s="178"/>
      <c r="LB406" s="178"/>
      <c r="LC406" s="178"/>
      <c r="LD406" s="178"/>
      <c r="LE406" s="178"/>
      <c r="LF406" s="178"/>
      <c r="LG406" s="178"/>
      <c r="LH406" s="178"/>
      <c r="LI406" s="178"/>
      <c r="LJ406" s="178"/>
      <c r="LK406" s="178"/>
      <c r="LL406" s="178"/>
      <c r="LM406" s="178"/>
      <c r="LN406" s="178"/>
      <c r="LO406" s="178"/>
      <c r="LP406" s="178"/>
      <c r="LQ406" s="178"/>
      <c r="LR406" s="178"/>
      <c r="LS406" s="178"/>
      <c r="LT406" s="178"/>
      <c r="LU406" s="178"/>
      <c r="LV406" s="178"/>
      <c r="LW406" s="178"/>
      <c r="LX406" s="178"/>
      <c r="LY406" s="178"/>
      <c r="LZ406" s="178"/>
      <c r="MA406" s="178"/>
      <c r="MB406" s="178"/>
      <c r="MC406" s="178"/>
      <c r="MD406" s="178"/>
      <c r="ME406" s="178"/>
      <c r="MF406" s="178"/>
      <c r="MG406" s="178"/>
      <c r="MH406" s="178"/>
      <c r="MI406" s="178"/>
      <c r="MJ406" s="178"/>
      <c r="MK406" s="178"/>
      <c r="ML406" s="178"/>
      <c r="MM406" s="178"/>
      <c r="MN406" s="178"/>
      <c r="MO406" s="178"/>
      <c r="MP406" s="178"/>
      <c r="MQ406" s="178"/>
      <c r="MR406" s="178"/>
      <c r="MS406" s="178"/>
      <c r="MT406" s="178"/>
      <c r="MU406" s="178"/>
      <c r="MV406" s="178"/>
      <c r="MW406" s="178"/>
      <c r="MX406" s="178"/>
      <c r="MY406" s="178"/>
      <c r="MZ406" s="178"/>
      <c r="NA406" s="178"/>
      <c r="NB406" s="178"/>
      <c r="NC406" s="178"/>
      <c r="ND406" s="178"/>
      <c r="NE406" s="178"/>
      <c r="NF406" s="178"/>
      <c r="NG406" s="178"/>
      <c r="NH406" s="178"/>
      <c r="NI406" s="178"/>
      <c r="NJ406" s="178"/>
      <c r="NK406" s="178"/>
      <c r="NL406" s="178"/>
      <c r="NM406" s="178"/>
      <c r="NN406" s="178"/>
      <c r="NO406" s="178"/>
      <c r="NP406" s="178"/>
      <c r="NQ406" s="178"/>
      <c r="NR406" s="178"/>
      <c r="NS406" s="178"/>
      <c r="NT406" s="178"/>
      <c r="NU406" s="178"/>
      <c r="NV406" s="178"/>
      <c r="NW406" s="178"/>
      <c r="NX406" s="178"/>
      <c r="NY406" s="178"/>
      <c r="NZ406" s="178"/>
      <c r="OA406" s="178"/>
      <c r="OB406" s="178"/>
      <c r="OC406" s="178"/>
      <c r="OD406" s="178"/>
      <c r="OE406" s="178"/>
      <c r="OF406" s="178"/>
      <c r="OG406" s="178"/>
      <c r="OH406" s="178"/>
      <c r="OI406" s="178"/>
      <c r="OJ406" s="178"/>
      <c r="OK406" s="178"/>
      <c r="OL406" s="178"/>
      <c r="OM406" s="178"/>
      <c r="ON406" s="178"/>
      <c r="OO406" s="178"/>
      <c r="OP406" s="178"/>
      <c r="OQ406" s="178"/>
      <c r="OR406" s="178"/>
      <c r="OS406" s="178"/>
      <c r="OT406" s="178"/>
      <c r="OU406" s="178"/>
      <c r="OV406" s="178"/>
      <c r="OW406" s="178"/>
      <c r="OX406" s="178"/>
      <c r="OY406" s="178"/>
      <c r="OZ406" s="178"/>
      <c r="PA406" s="178"/>
      <c r="PB406" s="178"/>
      <c r="PC406" s="178"/>
      <c r="PD406" s="178"/>
      <c r="PE406" s="178"/>
      <c r="PF406" s="178"/>
      <c r="PG406" s="178"/>
      <c r="PH406" s="178"/>
      <c r="PI406" s="178"/>
      <c r="PJ406" s="178"/>
      <c r="PK406" s="178"/>
      <c r="PL406" s="178"/>
      <c r="PM406" s="178"/>
      <c r="PN406" s="178"/>
      <c r="PO406" s="178"/>
      <c r="PP406" s="178"/>
      <c r="PQ406" s="178"/>
      <c r="PR406" s="178"/>
      <c r="PS406" s="178"/>
      <c r="PT406" s="178"/>
      <c r="PU406" s="178"/>
      <c r="PV406" s="178"/>
      <c r="PW406" s="178"/>
      <c r="PX406" s="178"/>
      <c r="PY406" s="178"/>
      <c r="PZ406" s="178"/>
      <c r="QA406" s="178"/>
      <c r="QB406" s="178"/>
      <c r="QC406" s="178"/>
      <c r="QD406" s="178"/>
      <c r="QE406" s="178"/>
      <c r="QF406" s="178"/>
      <c r="QG406" s="178"/>
      <c r="QH406" s="178"/>
      <c r="QI406" s="178"/>
      <c r="QJ406" s="178"/>
      <c r="QK406" s="178"/>
      <c r="QL406" s="178"/>
      <c r="QM406" s="178"/>
      <c r="QN406" s="178"/>
      <c r="QO406" s="178"/>
      <c r="QP406" s="178"/>
      <c r="QQ406" s="178"/>
      <c r="QR406" s="178"/>
      <c r="QS406" s="178"/>
      <c r="QT406" s="178"/>
      <c r="QU406" s="178"/>
      <c r="QV406" s="178"/>
      <c r="QW406" s="178"/>
      <c r="QX406" s="178"/>
      <c r="QY406" s="178"/>
      <c r="QZ406" s="178"/>
      <c r="RA406" s="178"/>
      <c r="RB406" s="178"/>
      <c r="RC406" s="178"/>
      <c r="RD406" s="178"/>
      <c r="RE406" s="178"/>
      <c r="RF406" s="178"/>
      <c r="RG406" s="178"/>
      <c r="RH406" s="178"/>
      <c r="RI406" s="178"/>
      <c r="RJ406" s="178"/>
      <c r="RK406" s="178"/>
      <c r="RL406" s="178"/>
      <c r="RM406" s="178"/>
      <c r="RN406" s="178"/>
      <c r="RO406" s="178"/>
      <c r="RP406" s="178"/>
      <c r="RQ406" s="178"/>
      <c r="RR406" s="178"/>
      <c r="RS406" s="178"/>
      <c r="RT406" s="178"/>
      <c r="RU406" s="178"/>
      <c r="RV406" s="178"/>
      <c r="RW406" s="178"/>
      <c r="RX406" s="178"/>
      <c r="RY406" s="178"/>
      <c r="RZ406" s="178"/>
      <c r="SA406" s="178"/>
      <c r="SB406" s="178"/>
      <c r="SC406" s="178"/>
      <c r="SD406" s="178"/>
      <c r="SE406" s="178"/>
      <c r="SF406" s="178"/>
      <c r="SG406" s="178"/>
      <c r="SH406" s="178"/>
      <c r="SI406" s="178"/>
      <c r="SJ406" s="178"/>
      <c r="SK406" s="178"/>
      <c r="SL406" s="178"/>
      <c r="SM406" s="178"/>
      <c r="SN406" s="178"/>
      <c r="SO406" s="178"/>
      <c r="SP406" s="178"/>
      <c r="SQ406" s="178"/>
      <c r="SR406" s="178"/>
      <c r="SS406" s="178"/>
      <c r="ST406" s="178"/>
      <c r="SU406" s="178"/>
      <c r="SV406" s="178"/>
      <c r="SW406" s="178"/>
      <c r="SX406" s="178"/>
      <c r="SY406" s="178"/>
      <c r="SZ406" s="178"/>
      <c r="TA406" s="178"/>
      <c r="TB406" s="178"/>
      <c r="TC406" s="178"/>
      <c r="TD406" s="178"/>
      <c r="TE406" s="178"/>
      <c r="TF406" s="178"/>
      <c r="TG406" s="178"/>
      <c r="TH406" s="178"/>
      <c r="TI406" s="178"/>
      <c r="TJ406" s="178"/>
      <c r="TK406" s="178"/>
      <c r="TL406" s="178"/>
      <c r="TM406" s="178"/>
      <c r="TN406" s="178"/>
      <c r="TO406" s="178"/>
      <c r="TP406" s="178"/>
      <c r="TQ406" s="178"/>
      <c r="TR406" s="178"/>
      <c r="TS406" s="178"/>
      <c r="TT406" s="178"/>
      <c r="TU406" s="178"/>
      <c r="TV406" s="178"/>
      <c r="TW406" s="178"/>
      <c r="TX406" s="178"/>
      <c r="TY406" s="178"/>
      <c r="TZ406" s="178"/>
      <c r="UA406" s="178"/>
      <c r="UB406" s="178"/>
      <c r="UC406" s="178"/>
      <c r="UD406" s="178"/>
      <c r="UE406" s="178"/>
      <c r="UF406" s="178"/>
      <c r="UG406" s="178"/>
      <c r="UH406" s="178"/>
      <c r="UI406" s="178"/>
      <c r="UJ406" s="178"/>
      <c r="UK406" s="178"/>
      <c r="UL406" s="178"/>
      <c r="UM406" s="178"/>
      <c r="UN406" s="178"/>
      <c r="UO406" s="178"/>
      <c r="UP406" s="178"/>
      <c r="UQ406" s="178"/>
      <c r="UR406" s="178"/>
      <c r="US406" s="178"/>
      <c r="UT406" s="178"/>
      <c r="UU406" s="178"/>
      <c r="UV406" s="178"/>
      <c r="UW406" s="178"/>
      <c r="UX406" s="178"/>
      <c r="UY406" s="178"/>
      <c r="UZ406" s="178"/>
      <c r="VA406" s="178"/>
      <c r="VB406" s="178"/>
      <c r="VC406" s="178"/>
      <c r="VD406" s="178"/>
      <c r="VE406" s="178"/>
      <c r="VF406" s="178"/>
      <c r="VG406" s="178"/>
      <c r="VH406" s="178"/>
      <c r="VI406" s="178"/>
      <c r="VJ406" s="178"/>
      <c r="VK406" s="178"/>
      <c r="VL406" s="178"/>
      <c r="VM406" s="178"/>
      <c r="VN406" s="178"/>
      <c r="VO406" s="178"/>
      <c r="VP406" s="178"/>
      <c r="VQ406" s="178"/>
      <c r="VR406" s="178"/>
      <c r="VS406" s="178"/>
      <c r="VT406" s="178"/>
      <c r="VU406" s="178"/>
      <c r="VV406" s="178"/>
      <c r="VW406" s="178"/>
      <c r="VX406" s="178"/>
      <c r="VY406" s="178"/>
      <c r="VZ406" s="178"/>
      <c r="WA406" s="178"/>
      <c r="WB406" s="178"/>
      <c r="WC406" s="178"/>
      <c r="WD406" s="178"/>
      <c r="WE406" s="178"/>
      <c r="WF406" s="178"/>
      <c r="WG406" s="178"/>
      <c r="WH406" s="178"/>
      <c r="WI406" s="178"/>
      <c r="WJ406" s="178"/>
      <c r="WK406" s="178"/>
      <c r="WL406" s="178"/>
      <c r="WM406" s="178"/>
      <c r="WN406" s="178"/>
      <c r="WO406" s="178"/>
      <c r="WP406" s="178"/>
      <c r="WQ406" s="178"/>
      <c r="WR406" s="178"/>
      <c r="WS406" s="178"/>
      <c r="WT406" s="178"/>
      <c r="WU406" s="178"/>
      <c r="WV406" s="178"/>
      <c r="WW406" s="178"/>
      <c r="WX406" s="178"/>
      <c r="WY406" s="178"/>
      <c r="WZ406" s="178"/>
      <c r="XA406" s="178"/>
      <c r="XB406" s="178"/>
      <c r="XC406" s="178"/>
      <c r="XD406" s="178"/>
      <c r="XE406" s="178"/>
      <c r="XF406" s="178"/>
      <c r="XG406" s="178"/>
      <c r="XH406" s="178"/>
      <c r="XI406" s="178"/>
      <c r="XJ406" s="178"/>
      <c r="XK406" s="178"/>
      <c r="XL406" s="178"/>
      <c r="XM406" s="178"/>
      <c r="XN406" s="178"/>
      <c r="XO406" s="178"/>
      <c r="XP406" s="178"/>
      <c r="XQ406" s="178"/>
      <c r="XR406" s="178"/>
      <c r="XS406" s="178"/>
      <c r="XT406" s="178"/>
      <c r="XU406" s="178"/>
      <c r="XV406" s="178"/>
      <c r="XW406" s="178"/>
      <c r="XX406" s="178"/>
      <c r="XY406" s="178"/>
      <c r="XZ406" s="178"/>
      <c r="YA406" s="178"/>
      <c r="YB406" s="178"/>
      <c r="YC406" s="178"/>
      <c r="YD406" s="178"/>
      <c r="YE406" s="178"/>
      <c r="YF406" s="178"/>
      <c r="YG406" s="178"/>
      <c r="YH406" s="178"/>
      <c r="YI406" s="178"/>
      <c r="YJ406" s="178"/>
      <c r="YK406" s="178"/>
      <c r="YL406" s="178"/>
      <c r="YM406" s="178"/>
      <c r="YN406" s="178"/>
      <c r="YO406" s="178"/>
      <c r="YP406" s="178"/>
      <c r="YQ406" s="178"/>
      <c r="YR406" s="178"/>
      <c r="YS406" s="178"/>
      <c r="YT406" s="178"/>
      <c r="YU406" s="178"/>
      <c r="YV406" s="178"/>
      <c r="YW406" s="178"/>
      <c r="YX406" s="178"/>
      <c r="YY406" s="178"/>
      <c r="YZ406" s="178"/>
      <c r="ZA406" s="178"/>
      <c r="ZB406" s="178"/>
      <c r="ZC406" s="178"/>
      <c r="ZD406" s="178"/>
      <c r="ZE406" s="178"/>
      <c r="ZF406" s="178"/>
      <c r="ZG406" s="178"/>
      <c r="ZH406" s="178"/>
    </row>
    <row r="407" s="153" customFormat="1" customHeight="1" spans="1:684">
      <c r="A407" s="302" t="s">
        <v>1161</v>
      </c>
      <c r="B407" s="287" t="s">
        <v>1162</v>
      </c>
      <c r="C407" s="1435"/>
      <c r="D407" s="1361">
        <f t="shared" si="56"/>
        <v>0</v>
      </c>
      <c r="E407" s="1367">
        <v>384</v>
      </c>
      <c r="F407" s="1371">
        <f t="shared" si="57"/>
        <v>384</v>
      </c>
      <c r="G407" s="1427">
        <f t="shared" si="58"/>
        <v>384</v>
      </c>
      <c r="H407" s="1428">
        <v>384</v>
      </c>
      <c r="I407" s="1430"/>
      <c r="J407" s="1393">
        <f t="shared" si="59"/>
        <v>0</v>
      </c>
      <c r="K407" s="1431">
        <f t="shared" si="60"/>
        <v>0</v>
      </c>
      <c r="L407" s="152"/>
      <c r="M407" s="152"/>
      <c r="N407" s="152"/>
      <c r="O407" s="152"/>
      <c r="P407" s="152"/>
      <c r="Q407" s="152"/>
      <c r="R407" s="152"/>
      <c r="S407" s="152"/>
      <c r="T407" s="152"/>
      <c r="U407" s="152"/>
      <c r="V407" s="1432"/>
      <c r="W407" s="1432"/>
      <c r="X407" s="1432"/>
      <c r="Y407" s="1432"/>
      <c r="Z407" s="1434"/>
      <c r="AA407" s="1432"/>
      <c r="AB407" s="1432"/>
      <c r="AC407" s="1432"/>
      <c r="AD407" s="1432"/>
      <c r="AE407" s="1432"/>
      <c r="AF407" s="1432"/>
      <c r="AG407" s="1338"/>
      <c r="AH407" s="178"/>
      <c r="AI407" s="1339"/>
      <c r="AJ407" s="1339"/>
      <c r="AK407" s="178"/>
      <c r="AL407" s="1339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  <c r="BQ407" s="178"/>
      <c r="BR407" s="178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8"/>
      <c r="CD407" s="178"/>
      <c r="CE407" s="178"/>
      <c r="CF407" s="178"/>
      <c r="CG407" s="178"/>
      <c r="CH407" s="178"/>
      <c r="CI407" s="178"/>
      <c r="CJ407" s="178"/>
      <c r="CK407" s="178"/>
      <c r="CL407" s="178"/>
      <c r="CM407" s="178"/>
      <c r="CN407" s="178"/>
      <c r="CO407" s="178"/>
      <c r="CP407" s="178"/>
      <c r="CQ407" s="178"/>
      <c r="CR407" s="1340"/>
      <c r="CS407" s="178"/>
      <c r="CT407" s="178"/>
      <c r="CU407" s="178"/>
      <c r="CV407" s="178"/>
      <c r="CW407" s="178"/>
      <c r="CX407" s="178"/>
      <c r="CY407" s="178"/>
      <c r="CZ407" s="178"/>
      <c r="DA407" s="178"/>
      <c r="DB407" s="178"/>
      <c r="DC407" s="178"/>
      <c r="DD407" s="178"/>
      <c r="DE407" s="178"/>
      <c r="DF407" s="178"/>
      <c r="DG407" s="178"/>
      <c r="DH407" s="178"/>
      <c r="DI407" s="178"/>
      <c r="DJ407" s="178"/>
      <c r="DK407" s="178"/>
      <c r="DL407" s="178"/>
      <c r="DM407" s="178"/>
      <c r="DN407" s="178"/>
      <c r="DO407" s="178"/>
      <c r="DP407" s="178"/>
      <c r="DQ407" s="178"/>
      <c r="DR407" s="178"/>
      <c r="DS407" s="178"/>
      <c r="DT407" s="178"/>
      <c r="DU407" s="178"/>
      <c r="DV407" s="178"/>
      <c r="DW407" s="178"/>
      <c r="DX407" s="178"/>
      <c r="DY407" s="178"/>
      <c r="DZ407" s="178"/>
      <c r="EA407" s="178"/>
      <c r="EB407" s="47"/>
      <c r="EC407" s="178"/>
      <c r="ED407" s="178"/>
      <c r="EE407" s="178"/>
      <c r="EF407" s="178"/>
      <c r="EG407" s="178"/>
      <c r="EH407" s="178"/>
      <c r="EI407" s="178"/>
      <c r="EJ407" s="178"/>
      <c r="EK407" s="178"/>
      <c r="EL407" s="178"/>
      <c r="EM407" s="178"/>
      <c r="EN407" s="178"/>
      <c r="EO407" s="178"/>
      <c r="EP407" s="178"/>
      <c r="EQ407" s="178"/>
      <c r="ER407" s="178"/>
      <c r="ES407" s="178"/>
      <c r="ET407" s="178"/>
      <c r="EU407" s="178"/>
      <c r="EV407" s="178"/>
      <c r="EW407" s="178"/>
      <c r="EX407" s="178"/>
      <c r="EY407" s="178"/>
      <c r="EZ407" s="178"/>
      <c r="FA407" s="178"/>
      <c r="FB407" s="178"/>
      <c r="FC407" s="178"/>
      <c r="FD407" s="178"/>
      <c r="FE407" s="178"/>
      <c r="FF407" s="178"/>
      <c r="FG407" s="178"/>
      <c r="FH407" s="178"/>
      <c r="FI407" s="178"/>
      <c r="FJ407" s="178"/>
      <c r="FK407" s="178"/>
      <c r="FL407" s="178"/>
      <c r="FM407" s="178"/>
      <c r="FN407" s="178"/>
      <c r="FO407" s="178"/>
      <c r="FP407" s="178"/>
      <c r="FQ407" s="178"/>
      <c r="FR407" s="178"/>
      <c r="FS407" s="178"/>
      <c r="FT407" s="178"/>
      <c r="FU407" s="178"/>
      <c r="FV407" s="178"/>
      <c r="FW407" s="178"/>
      <c r="FX407" s="178"/>
      <c r="FY407" s="178"/>
      <c r="FZ407" s="178"/>
      <c r="GA407" s="178"/>
      <c r="GB407" s="178"/>
      <c r="GC407" s="178"/>
      <c r="GD407" s="178"/>
      <c r="GE407" s="178"/>
      <c r="GF407" s="178"/>
      <c r="GG407" s="178"/>
      <c r="GH407" s="178"/>
      <c r="GI407" s="178"/>
      <c r="GJ407" s="178"/>
      <c r="GK407" s="178"/>
      <c r="GL407" s="178"/>
      <c r="GM407" s="178"/>
      <c r="GN407" s="178"/>
      <c r="GO407" s="178"/>
      <c r="GP407" s="178"/>
      <c r="GQ407" s="178"/>
      <c r="GR407" s="178"/>
      <c r="GS407" s="178"/>
      <c r="GT407" s="178"/>
      <c r="GU407" s="178"/>
      <c r="GV407" s="178"/>
      <c r="GW407" s="178"/>
      <c r="GX407" s="178"/>
      <c r="GY407" s="178"/>
      <c r="GZ407" s="178"/>
      <c r="HA407" s="178"/>
      <c r="HB407" s="178"/>
      <c r="HC407" s="178"/>
      <c r="HD407" s="178"/>
      <c r="HE407" s="178"/>
      <c r="HF407" s="178"/>
      <c r="HG407" s="178"/>
      <c r="HH407" s="178"/>
      <c r="HI407" s="178"/>
      <c r="HJ407" s="178"/>
      <c r="HK407" s="178"/>
      <c r="HL407" s="178"/>
      <c r="HM407" s="178"/>
      <c r="HN407" s="178"/>
      <c r="HO407" s="178"/>
      <c r="HP407" s="178"/>
      <c r="HQ407" s="178"/>
      <c r="HR407" s="178"/>
      <c r="HS407" s="178"/>
      <c r="HT407" s="178"/>
      <c r="HU407" s="178"/>
      <c r="HV407" s="178"/>
      <c r="HW407" s="178"/>
      <c r="HX407" s="178"/>
      <c r="HY407" s="178"/>
      <c r="HZ407" s="178"/>
      <c r="IA407" s="178"/>
      <c r="IB407" s="178"/>
      <c r="IC407" s="178"/>
      <c r="ID407" s="178"/>
      <c r="IE407" s="178"/>
      <c r="IF407" s="178"/>
      <c r="IG407" s="178"/>
      <c r="IH407" s="178"/>
      <c r="II407" s="178"/>
      <c r="IJ407" s="178"/>
      <c r="IK407" s="178"/>
      <c r="IL407" s="178"/>
      <c r="IM407" s="178"/>
      <c r="IN407" s="178"/>
      <c r="IO407" s="178"/>
      <c r="IP407" s="178"/>
      <c r="IQ407" s="178"/>
      <c r="IR407" s="178"/>
      <c r="IS407" s="178"/>
      <c r="IT407" s="178"/>
      <c r="IU407" s="178"/>
      <c r="IV407" s="178"/>
      <c r="IW407" s="178"/>
      <c r="IX407" s="178"/>
      <c r="IY407" s="178"/>
      <c r="IZ407" s="178"/>
      <c r="JA407" s="178"/>
      <c r="JB407" s="178"/>
      <c r="JC407" s="178"/>
      <c r="JD407" s="178"/>
      <c r="JE407" s="178"/>
      <c r="JF407" s="178"/>
      <c r="JG407" s="178"/>
      <c r="JH407" s="178"/>
      <c r="JI407" s="178"/>
      <c r="JJ407" s="178"/>
      <c r="JK407" s="178"/>
      <c r="JL407" s="178"/>
      <c r="JM407" s="178"/>
      <c r="JN407" s="178"/>
      <c r="JO407" s="178"/>
      <c r="JP407" s="178"/>
      <c r="JQ407" s="178"/>
      <c r="JR407" s="178"/>
      <c r="JS407" s="178"/>
      <c r="JT407" s="178"/>
      <c r="JU407" s="178"/>
      <c r="JV407" s="178"/>
      <c r="JW407" s="178"/>
      <c r="JX407" s="178"/>
      <c r="JY407" s="178"/>
      <c r="JZ407" s="178"/>
      <c r="KA407" s="178"/>
      <c r="KB407" s="178"/>
      <c r="KC407" s="178"/>
      <c r="KD407" s="178"/>
      <c r="KE407" s="178"/>
      <c r="KF407" s="178"/>
      <c r="KG407" s="178"/>
      <c r="KH407" s="178"/>
      <c r="KI407" s="178"/>
      <c r="KJ407" s="178"/>
      <c r="KK407" s="178"/>
      <c r="KL407" s="178"/>
      <c r="KM407" s="178"/>
      <c r="KN407" s="178"/>
      <c r="KO407" s="178"/>
      <c r="KP407" s="178"/>
      <c r="KQ407" s="178"/>
      <c r="KR407" s="178"/>
      <c r="KS407" s="178"/>
      <c r="KT407" s="178"/>
      <c r="KU407" s="178"/>
      <c r="KV407" s="178"/>
      <c r="KW407" s="178"/>
      <c r="KX407" s="178"/>
      <c r="KY407" s="178"/>
      <c r="KZ407" s="178"/>
      <c r="LA407" s="178"/>
      <c r="LB407" s="178"/>
      <c r="LC407" s="178"/>
      <c r="LD407" s="178"/>
      <c r="LE407" s="178"/>
      <c r="LF407" s="178"/>
      <c r="LG407" s="178"/>
      <c r="LH407" s="178"/>
      <c r="LI407" s="178"/>
      <c r="LJ407" s="178"/>
      <c r="LK407" s="178"/>
      <c r="LL407" s="178"/>
      <c r="LM407" s="178"/>
      <c r="LN407" s="178"/>
      <c r="LO407" s="178"/>
      <c r="LP407" s="178"/>
      <c r="LQ407" s="178"/>
      <c r="LR407" s="178"/>
      <c r="LS407" s="178"/>
      <c r="LT407" s="178"/>
      <c r="LU407" s="178"/>
      <c r="LV407" s="178"/>
      <c r="LW407" s="178"/>
      <c r="LX407" s="178"/>
      <c r="LY407" s="178"/>
      <c r="LZ407" s="178"/>
      <c r="MA407" s="178"/>
      <c r="MB407" s="178"/>
      <c r="MC407" s="178"/>
      <c r="MD407" s="178"/>
      <c r="ME407" s="178"/>
      <c r="MF407" s="178"/>
      <c r="MG407" s="178"/>
      <c r="MH407" s="178"/>
      <c r="MI407" s="178"/>
      <c r="MJ407" s="178"/>
      <c r="MK407" s="178"/>
      <c r="ML407" s="178"/>
      <c r="MM407" s="178"/>
      <c r="MN407" s="178"/>
      <c r="MO407" s="178"/>
      <c r="MP407" s="178"/>
      <c r="MQ407" s="178"/>
      <c r="MR407" s="178"/>
      <c r="MS407" s="178"/>
      <c r="MT407" s="178"/>
      <c r="MU407" s="178"/>
      <c r="MV407" s="178"/>
      <c r="MW407" s="178"/>
      <c r="MX407" s="178"/>
      <c r="MY407" s="178"/>
      <c r="MZ407" s="178"/>
      <c r="NA407" s="178"/>
      <c r="NB407" s="178"/>
      <c r="NC407" s="178"/>
      <c r="ND407" s="178"/>
      <c r="NE407" s="178"/>
      <c r="NF407" s="178"/>
      <c r="NG407" s="178"/>
      <c r="NH407" s="178"/>
      <c r="NI407" s="178"/>
      <c r="NJ407" s="178"/>
      <c r="NK407" s="178"/>
      <c r="NL407" s="178"/>
      <c r="NM407" s="178"/>
      <c r="NN407" s="178"/>
      <c r="NO407" s="178"/>
      <c r="NP407" s="178"/>
      <c r="NQ407" s="178"/>
      <c r="NR407" s="178"/>
      <c r="NS407" s="178"/>
      <c r="NT407" s="178"/>
      <c r="NU407" s="178"/>
      <c r="NV407" s="178"/>
      <c r="NW407" s="178"/>
      <c r="NX407" s="178"/>
      <c r="NY407" s="178"/>
      <c r="NZ407" s="178"/>
      <c r="OA407" s="178"/>
      <c r="OB407" s="178"/>
      <c r="OC407" s="178"/>
      <c r="OD407" s="178"/>
      <c r="OE407" s="178"/>
      <c r="OF407" s="178"/>
      <c r="OG407" s="178"/>
      <c r="OH407" s="178"/>
      <c r="OI407" s="178"/>
      <c r="OJ407" s="178"/>
      <c r="OK407" s="178"/>
      <c r="OL407" s="178"/>
      <c r="OM407" s="178"/>
      <c r="ON407" s="178"/>
      <c r="OO407" s="178"/>
      <c r="OP407" s="178"/>
      <c r="OQ407" s="178"/>
      <c r="OR407" s="178"/>
      <c r="OS407" s="178"/>
      <c r="OT407" s="178"/>
      <c r="OU407" s="178"/>
      <c r="OV407" s="178"/>
      <c r="OW407" s="178"/>
      <c r="OX407" s="178"/>
      <c r="OY407" s="178"/>
      <c r="OZ407" s="178"/>
      <c r="PA407" s="178"/>
      <c r="PB407" s="178"/>
      <c r="PC407" s="178"/>
      <c r="PD407" s="178"/>
      <c r="PE407" s="178"/>
      <c r="PF407" s="178"/>
      <c r="PG407" s="178"/>
      <c r="PH407" s="178"/>
      <c r="PI407" s="178"/>
      <c r="PJ407" s="178"/>
      <c r="PK407" s="178"/>
      <c r="PL407" s="178"/>
      <c r="PM407" s="178"/>
      <c r="PN407" s="178"/>
      <c r="PO407" s="178"/>
      <c r="PP407" s="178"/>
      <c r="PQ407" s="178"/>
      <c r="PR407" s="178"/>
      <c r="PS407" s="178"/>
      <c r="PT407" s="178"/>
      <c r="PU407" s="178"/>
      <c r="PV407" s="178"/>
      <c r="PW407" s="178"/>
      <c r="PX407" s="178"/>
      <c r="PY407" s="178"/>
      <c r="PZ407" s="178"/>
      <c r="QA407" s="178"/>
      <c r="QB407" s="178"/>
      <c r="QC407" s="178"/>
      <c r="QD407" s="178"/>
      <c r="QE407" s="178"/>
      <c r="QF407" s="178"/>
      <c r="QG407" s="178"/>
      <c r="QH407" s="178"/>
      <c r="QI407" s="178"/>
      <c r="QJ407" s="178"/>
      <c r="QK407" s="178"/>
      <c r="QL407" s="178"/>
      <c r="QM407" s="178"/>
      <c r="QN407" s="178"/>
      <c r="QO407" s="178"/>
      <c r="QP407" s="178"/>
      <c r="QQ407" s="178"/>
      <c r="QR407" s="178"/>
      <c r="QS407" s="178"/>
      <c r="QT407" s="178"/>
      <c r="QU407" s="178"/>
      <c r="QV407" s="178"/>
      <c r="QW407" s="178"/>
      <c r="QX407" s="178"/>
      <c r="QY407" s="178"/>
      <c r="QZ407" s="178"/>
      <c r="RA407" s="178"/>
      <c r="RB407" s="178"/>
      <c r="RC407" s="178"/>
      <c r="RD407" s="178"/>
      <c r="RE407" s="178"/>
      <c r="RF407" s="178"/>
      <c r="RG407" s="178"/>
      <c r="RH407" s="178"/>
      <c r="RI407" s="178"/>
      <c r="RJ407" s="178"/>
      <c r="RK407" s="178"/>
      <c r="RL407" s="178"/>
      <c r="RM407" s="178"/>
      <c r="RN407" s="178"/>
      <c r="RO407" s="178"/>
      <c r="RP407" s="178"/>
      <c r="RQ407" s="178"/>
      <c r="RR407" s="178"/>
      <c r="RS407" s="178"/>
      <c r="RT407" s="178"/>
      <c r="RU407" s="178"/>
      <c r="RV407" s="178"/>
      <c r="RW407" s="178"/>
      <c r="RX407" s="178"/>
      <c r="RY407" s="178"/>
      <c r="RZ407" s="178"/>
      <c r="SA407" s="178"/>
      <c r="SB407" s="178"/>
      <c r="SC407" s="178"/>
      <c r="SD407" s="178"/>
      <c r="SE407" s="178"/>
      <c r="SF407" s="178"/>
      <c r="SG407" s="178"/>
      <c r="SH407" s="178"/>
      <c r="SI407" s="178"/>
      <c r="SJ407" s="178"/>
      <c r="SK407" s="178"/>
      <c r="SL407" s="178"/>
      <c r="SM407" s="178"/>
      <c r="SN407" s="178"/>
      <c r="SO407" s="178"/>
      <c r="SP407" s="178"/>
      <c r="SQ407" s="178"/>
      <c r="SR407" s="178"/>
      <c r="SS407" s="178"/>
      <c r="ST407" s="178"/>
      <c r="SU407" s="178"/>
      <c r="SV407" s="178"/>
      <c r="SW407" s="178"/>
      <c r="SX407" s="178"/>
      <c r="SY407" s="178"/>
      <c r="SZ407" s="178"/>
      <c r="TA407" s="178"/>
      <c r="TB407" s="178"/>
      <c r="TC407" s="178"/>
      <c r="TD407" s="178"/>
      <c r="TE407" s="178"/>
      <c r="TF407" s="178"/>
      <c r="TG407" s="178"/>
      <c r="TH407" s="178"/>
      <c r="TI407" s="178"/>
      <c r="TJ407" s="178"/>
      <c r="TK407" s="178"/>
      <c r="TL407" s="178"/>
      <c r="TM407" s="178"/>
      <c r="TN407" s="178"/>
      <c r="TO407" s="178"/>
      <c r="TP407" s="178"/>
      <c r="TQ407" s="178"/>
      <c r="TR407" s="178"/>
      <c r="TS407" s="178"/>
      <c r="TT407" s="178"/>
      <c r="TU407" s="178"/>
      <c r="TV407" s="178"/>
      <c r="TW407" s="178"/>
      <c r="TX407" s="178"/>
      <c r="TY407" s="178"/>
      <c r="TZ407" s="178"/>
      <c r="UA407" s="178"/>
      <c r="UB407" s="178"/>
      <c r="UC407" s="178"/>
      <c r="UD407" s="178"/>
      <c r="UE407" s="178"/>
      <c r="UF407" s="178"/>
      <c r="UG407" s="178"/>
      <c r="UH407" s="178"/>
      <c r="UI407" s="178"/>
      <c r="UJ407" s="178"/>
      <c r="UK407" s="178"/>
      <c r="UL407" s="178"/>
      <c r="UM407" s="178"/>
      <c r="UN407" s="178"/>
      <c r="UO407" s="178"/>
      <c r="UP407" s="178"/>
      <c r="UQ407" s="178"/>
      <c r="UR407" s="178"/>
      <c r="US407" s="178"/>
      <c r="UT407" s="178"/>
      <c r="UU407" s="178"/>
      <c r="UV407" s="178"/>
      <c r="UW407" s="178"/>
      <c r="UX407" s="178"/>
      <c r="UY407" s="178"/>
      <c r="UZ407" s="178"/>
      <c r="VA407" s="178"/>
      <c r="VB407" s="178"/>
      <c r="VC407" s="178"/>
      <c r="VD407" s="178"/>
      <c r="VE407" s="178"/>
      <c r="VF407" s="178"/>
      <c r="VG407" s="178"/>
      <c r="VH407" s="178"/>
      <c r="VI407" s="178"/>
      <c r="VJ407" s="178"/>
      <c r="VK407" s="178"/>
      <c r="VL407" s="178"/>
      <c r="VM407" s="178"/>
      <c r="VN407" s="178"/>
      <c r="VO407" s="178"/>
      <c r="VP407" s="178"/>
      <c r="VQ407" s="178"/>
      <c r="VR407" s="178"/>
      <c r="VS407" s="178"/>
      <c r="VT407" s="178"/>
      <c r="VU407" s="178"/>
      <c r="VV407" s="178"/>
      <c r="VW407" s="178"/>
      <c r="VX407" s="178"/>
      <c r="VY407" s="178"/>
      <c r="VZ407" s="178"/>
      <c r="WA407" s="178"/>
      <c r="WB407" s="178"/>
      <c r="WC407" s="178"/>
      <c r="WD407" s="178"/>
      <c r="WE407" s="178"/>
      <c r="WF407" s="178"/>
      <c r="WG407" s="178"/>
      <c r="WH407" s="178"/>
      <c r="WI407" s="178"/>
      <c r="WJ407" s="178"/>
      <c r="WK407" s="178"/>
      <c r="WL407" s="178"/>
      <c r="WM407" s="178"/>
      <c r="WN407" s="178"/>
      <c r="WO407" s="178"/>
      <c r="WP407" s="178"/>
      <c r="WQ407" s="178"/>
      <c r="WR407" s="178"/>
      <c r="WS407" s="178"/>
      <c r="WT407" s="178"/>
      <c r="WU407" s="178"/>
      <c r="WV407" s="178"/>
      <c r="WW407" s="178"/>
      <c r="WX407" s="178"/>
      <c r="WY407" s="178"/>
      <c r="WZ407" s="178"/>
      <c r="XA407" s="178"/>
      <c r="XB407" s="178"/>
      <c r="XC407" s="178"/>
      <c r="XD407" s="178"/>
      <c r="XE407" s="178"/>
      <c r="XF407" s="178"/>
      <c r="XG407" s="178"/>
      <c r="XH407" s="178"/>
      <c r="XI407" s="178"/>
      <c r="XJ407" s="178"/>
      <c r="XK407" s="178"/>
      <c r="XL407" s="178"/>
      <c r="XM407" s="178"/>
      <c r="XN407" s="178"/>
      <c r="XO407" s="178"/>
      <c r="XP407" s="178"/>
      <c r="XQ407" s="178"/>
      <c r="XR407" s="178"/>
      <c r="XS407" s="178"/>
      <c r="XT407" s="178"/>
      <c r="XU407" s="178"/>
      <c r="XV407" s="178"/>
      <c r="XW407" s="178"/>
      <c r="XX407" s="178"/>
      <c r="XY407" s="178"/>
      <c r="XZ407" s="178"/>
      <c r="YA407" s="178"/>
      <c r="YB407" s="178"/>
      <c r="YC407" s="178"/>
      <c r="YD407" s="178"/>
      <c r="YE407" s="178"/>
      <c r="YF407" s="178"/>
      <c r="YG407" s="178"/>
      <c r="YH407" s="178"/>
      <c r="YI407" s="178"/>
      <c r="YJ407" s="178"/>
      <c r="YK407" s="178"/>
      <c r="YL407" s="178"/>
      <c r="YM407" s="178"/>
      <c r="YN407" s="178"/>
      <c r="YO407" s="178"/>
      <c r="YP407" s="178"/>
      <c r="YQ407" s="178"/>
      <c r="YR407" s="178"/>
      <c r="YS407" s="178"/>
      <c r="YT407" s="178"/>
      <c r="YU407" s="178"/>
      <c r="YV407" s="178"/>
      <c r="YW407" s="178"/>
      <c r="YX407" s="178"/>
      <c r="YY407" s="178"/>
      <c r="YZ407" s="178"/>
      <c r="ZA407" s="178"/>
      <c r="ZB407" s="178"/>
      <c r="ZC407" s="178"/>
      <c r="ZD407" s="178"/>
      <c r="ZE407" s="178"/>
      <c r="ZF407" s="178"/>
      <c r="ZG407" s="178"/>
      <c r="ZH407" s="178"/>
    </row>
    <row r="408" s="153" customFormat="1" customHeight="1" spans="1:684">
      <c r="A408" s="303" t="s">
        <v>1163</v>
      </c>
      <c r="B408" s="304" t="s">
        <v>1164</v>
      </c>
      <c r="C408" s="1373" t="s">
        <v>1165</v>
      </c>
      <c r="D408" s="1361">
        <f t="shared" si="56"/>
        <v>0</v>
      </c>
      <c r="E408" s="282">
        <v>15</v>
      </c>
      <c r="F408" s="1371">
        <f t="shared" si="57"/>
        <v>15</v>
      </c>
      <c r="G408" s="1427">
        <f t="shared" si="58"/>
        <v>15</v>
      </c>
      <c r="H408" s="1428"/>
      <c r="I408" s="1430">
        <v>30</v>
      </c>
      <c r="J408" s="1393">
        <f t="shared" si="59"/>
        <v>0</v>
      </c>
      <c r="K408" s="1431">
        <f t="shared" si="60"/>
        <v>0</v>
      </c>
      <c r="L408" s="152"/>
      <c r="M408" s="152"/>
      <c r="N408" s="152"/>
      <c r="O408" s="152"/>
      <c r="P408" s="152"/>
      <c r="Q408" s="152"/>
      <c r="R408" s="152"/>
      <c r="S408" s="152"/>
      <c r="T408" s="152"/>
      <c r="U408" s="152"/>
      <c r="V408" s="1432"/>
      <c r="W408" s="1432"/>
      <c r="X408" s="1432"/>
      <c r="Y408" s="1432"/>
      <c r="Z408" s="1434"/>
      <c r="AA408" s="1432"/>
      <c r="AB408" s="1432"/>
      <c r="AC408" s="1432"/>
      <c r="AD408" s="1432"/>
      <c r="AE408" s="1432"/>
      <c r="AF408" s="1432"/>
      <c r="AG408" s="1338"/>
      <c r="AH408" s="178"/>
      <c r="AI408" s="1339"/>
      <c r="AJ408" s="1339"/>
      <c r="AK408" s="178"/>
      <c r="AL408" s="1339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>
        <v>15</v>
      </c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  <c r="CH408" s="178"/>
      <c r="CI408" s="178"/>
      <c r="CJ408" s="178"/>
      <c r="CK408" s="178"/>
      <c r="CL408" s="178"/>
      <c r="CM408" s="178"/>
      <c r="CN408" s="178"/>
      <c r="CO408" s="178"/>
      <c r="CP408" s="178"/>
      <c r="CQ408" s="178"/>
      <c r="CR408" s="1340"/>
      <c r="CS408" s="178"/>
      <c r="CT408" s="178"/>
      <c r="CU408" s="178"/>
      <c r="CV408" s="178"/>
      <c r="CW408" s="178"/>
      <c r="CX408" s="178"/>
      <c r="CY408" s="178"/>
      <c r="CZ408" s="178"/>
      <c r="DA408" s="178"/>
      <c r="DB408" s="178"/>
      <c r="DC408" s="178"/>
      <c r="DD408" s="178"/>
      <c r="DE408" s="178"/>
      <c r="DF408" s="178"/>
      <c r="DG408" s="178"/>
      <c r="DH408" s="178"/>
      <c r="DI408" s="178"/>
      <c r="DJ408" s="178"/>
      <c r="DK408" s="178"/>
      <c r="DL408" s="178"/>
      <c r="DM408" s="178"/>
      <c r="DN408" s="178"/>
      <c r="DO408" s="178"/>
      <c r="DP408" s="178"/>
      <c r="DQ408" s="178"/>
      <c r="DR408" s="178"/>
      <c r="DS408" s="178"/>
      <c r="DT408" s="178"/>
      <c r="DU408" s="178"/>
      <c r="DV408" s="178"/>
      <c r="DW408" s="178"/>
      <c r="DX408" s="178"/>
      <c r="DY408" s="178"/>
      <c r="DZ408" s="178"/>
      <c r="EA408" s="178"/>
      <c r="EB408" s="47"/>
      <c r="EC408" s="178"/>
      <c r="ED408" s="178"/>
      <c r="EE408" s="178"/>
      <c r="EF408" s="178"/>
      <c r="EG408" s="178"/>
      <c r="EH408" s="178"/>
      <c r="EI408" s="178"/>
      <c r="EJ408" s="178"/>
      <c r="EK408" s="178"/>
      <c r="EL408" s="178"/>
      <c r="EM408" s="178"/>
      <c r="EN408" s="178"/>
      <c r="EO408" s="178"/>
      <c r="EP408" s="178"/>
      <c r="EQ408" s="178"/>
      <c r="ER408" s="178"/>
      <c r="ES408" s="178"/>
      <c r="ET408" s="178"/>
      <c r="EU408" s="178"/>
      <c r="EV408" s="178"/>
      <c r="EW408" s="178"/>
      <c r="EX408" s="178"/>
      <c r="EY408" s="178"/>
      <c r="EZ408" s="178"/>
      <c r="FA408" s="178"/>
      <c r="FB408" s="178"/>
      <c r="FC408" s="178"/>
      <c r="FD408" s="178"/>
      <c r="FE408" s="178"/>
      <c r="FF408" s="178"/>
      <c r="FG408" s="178"/>
      <c r="FH408" s="178"/>
      <c r="FI408" s="178"/>
      <c r="FJ408" s="178"/>
      <c r="FK408" s="178"/>
      <c r="FL408" s="178"/>
      <c r="FM408" s="178"/>
      <c r="FN408" s="178"/>
      <c r="FO408" s="178"/>
      <c r="FP408" s="178"/>
      <c r="FQ408" s="178"/>
      <c r="FR408" s="178"/>
      <c r="FS408" s="178"/>
      <c r="FT408" s="178"/>
      <c r="FU408" s="178"/>
      <c r="FV408" s="178"/>
      <c r="FW408" s="178"/>
      <c r="FX408" s="178"/>
      <c r="FY408" s="178"/>
      <c r="FZ408" s="178"/>
      <c r="GA408" s="178"/>
      <c r="GB408" s="178"/>
      <c r="GC408" s="178"/>
      <c r="GD408" s="178"/>
      <c r="GE408" s="178"/>
      <c r="GF408" s="178"/>
      <c r="GG408" s="178"/>
      <c r="GH408" s="178"/>
      <c r="GI408" s="178"/>
      <c r="GJ408" s="178"/>
      <c r="GK408" s="178"/>
      <c r="GL408" s="178"/>
      <c r="GM408" s="178"/>
      <c r="GN408" s="178"/>
      <c r="GO408" s="178"/>
      <c r="GP408" s="178"/>
      <c r="GQ408" s="178"/>
      <c r="GR408" s="178"/>
      <c r="GS408" s="178"/>
      <c r="GT408" s="178"/>
      <c r="GU408" s="178"/>
      <c r="GV408" s="178"/>
      <c r="GW408" s="178"/>
      <c r="GX408" s="178"/>
      <c r="GY408" s="178"/>
      <c r="GZ408" s="178"/>
      <c r="HA408" s="178"/>
      <c r="HB408" s="178"/>
      <c r="HC408" s="178"/>
      <c r="HD408" s="178"/>
      <c r="HE408" s="178"/>
      <c r="HF408" s="178"/>
      <c r="HG408" s="178"/>
      <c r="HH408" s="178"/>
      <c r="HI408" s="178"/>
      <c r="HJ408" s="178"/>
      <c r="HK408" s="178"/>
      <c r="HL408" s="178"/>
      <c r="HM408" s="178"/>
      <c r="HN408" s="178"/>
      <c r="HO408" s="178"/>
      <c r="HP408" s="178"/>
      <c r="HQ408" s="178"/>
      <c r="HR408" s="178"/>
      <c r="HS408" s="178"/>
      <c r="HT408" s="178"/>
      <c r="HU408" s="178"/>
      <c r="HV408" s="178"/>
      <c r="HW408" s="178"/>
      <c r="HX408" s="178"/>
      <c r="HY408" s="178"/>
      <c r="HZ408" s="178"/>
      <c r="IA408" s="178"/>
      <c r="IB408" s="178"/>
      <c r="IC408" s="178"/>
      <c r="ID408" s="178"/>
      <c r="IE408" s="178"/>
      <c r="IF408" s="178"/>
      <c r="IG408" s="178"/>
      <c r="IH408" s="178"/>
      <c r="II408" s="178"/>
      <c r="IJ408" s="178"/>
      <c r="IK408" s="178"/>
      <c r="IL408" s="178"/>
      <c r="IM408" s="178"/>
      <c r="IN408" s="178"/>
      <c r="IO408" s="178"/>
      <c r="IP408" s="178"/>
      <c r="IQ408" s="178"/>
      <c r="IR408" s="178"/>
      <c r="IS408" s="178"/>
      <c r="IT408" s="178"/>
      <c r="IU408" s="178"/>
      <c r="IV408" s="178"/>
      <c r="IW408" s="178"/>
      <c r="IX408" s="178"/>
      <c r="IY408" s="178"/>
      <c r="IZ408" s="178"/>
      <c r="JA408" s="178"/>
      <c r="JB408" s="178"/>
      <c r="JC408" s="178"/>
      <c r="JD408" s="178"/>
      <c r="JE408" s="178"/>
      <c r="JF408" s="178"/>
      <c r="JG408" s="178"/>
      <c r="JH408" s="178"/>
      <c r="JI408" s="178"/>
      <c r="JJ408" s="178"/>
      <c r="JK408" s="178"/>
      <c r="JL408" s="178"/>
      <c r="JM408" s="178"/>
      <c r="JN408" s="178"/>
      <c r="JO408" s="178"/>
      <c r="JP408" s="178"/>
      <c r="JQ408" s="178"/>
      <c r="JR408" s="178"/>
      <c r="JS408" s="178"/>
      <c r="JT408" s="178"/>
      <c r="JU408" s="178"/>
      <c r="JV408" s="178"/>
      <c r="JW408" s="178"/>
      <c r="JX408" s="178"/>
      <c r="JY408" s="178"/>
      <c r="JZ408" s="178"/>
      <c r="KA408" s="178"/>
      <c r="KB408" s="178"/>
      <c r="KC408" s="178"/>
      <c r="KD408" s="178"/>
      <c r="KE408" s="178"/>
      <c r="KF408" s="178"/>
      <c r="KG408" s="178"/>
      <c r="KH408" s="178"/>
      <c r="KI408" s="178"/>
      <c r="KJ408" s="178"/>
      <c r="KK408" s="178"/>
      <c r="KL408" s="178"/>
      <c r="KM408" s="178"/>
      <c r="KN408" s="178"/>
      <c r="KO408" s="178"/>
      <c r="KP408" s="178"/>
      <c r="KQ408" s="178"/>
      <c r="KR408" s="178"/>
      <c r="KS408" s="178"/>
      <c r="KT408" s="178"/>
      <c r="KU408" s="178"/>
      <c r="KV408" s="178"/>
      <c r="KW408" s="178"/>
      <c r="KX408" s="178"/>
      <c r="KY408" s="178"/>
      <c r="KZ408" s="178"/>
      <c r="LA408" s="178"/>
      <c r="LB408" s="178"/>
      <c r="LC408" s="178"/>
      <c r="LD408" s="178"/>
      <c r="LE408" s="178"/>
      <c r="LF408" s="178"/>
      <c r="LG408" s="178"/>
      <c r="LH408" s="178"/>
      <c r="LI408" s="178"/>
      <c r="LJ408" s="178"/>
      <c r="LK408" s="178"/>
      <c r="LL408" s="178"/>
      <c r="LM408" s="178"/>
      <c r="LN408" s="178"/>
      <c r="LO408" s="178"/>
      <c r="LP408" s="178"/>
      <c r="LQ408" s="178"/>
      <c r="LR408" s="178"/>
      <c r="LS408" s="178"/>
      <c r="LT408" s="178"/>
      <c r="LU408" s="178"/>
      <c r="LV408" s="178"/>
      <c r="LW408" s="178"/>
      <c r="LX408" s="178"/>
      <c r="LY408" s="178"/>
      <c r="LZ408" s="178"/>
      <c r="MA408" s="178"/>
      <c r="MB408" s="178"/>
      <c r="MC408" s="178"/>
      <c r="MD408" s="178"/>
      <c r="ME408" s="178"/>
      <c r="MF408" s="178"/>
      <c r="MG408" s="178"/>
      <c r="MH408" s="178"/>
      <c r="MI408" s="178"/>
      <c r="MJ408" s="178"/>
      <c r="MK408" s="178"/>
      <c r="ML408" s="178"/>
      <c r="MM408" s="178"/>
      <c r="MN408" s="178"/>
      <c r="MO408" s="178"/>
      <c r="MP408" s="178"/>
      <c r="MQ408" s="178"/>
      <c r="MR408" s="178"/>
      <c r="MS408" s="178"/>
      <c r="MT408" s="178"/>
      <c r="MU408" s="178"/>
      <c r="MV408" s="178"/>
      <c r="MW408" s="178"/>
      <c r="MX408" s="178"/>
      <c r="MY408" s="178"/>
      <c r="MZ408" s="178"/>
      <c r="NA408" s="178"/>
      <c r="NB408" s="178"/>
      <c r="NC408" s="178"/>
      <c r="ND408" s="178"/>
      <c r="NE408" s="178"/>
      <c r="NF408" s="178"/>
      <c r="NG408" s="178"/>
      <c r="NH408" s="178"/>
      <c r="NI408" s="178"/>
      <c r="NJ408" s="178"/>
      <c r="NK408" s="178"/>
      <c r="NL408" s="178"/>
      <c r="NM408" s="178"/>
      <c r="NN408" s="178"/>
      <c r="NO408" s="178"/>
      <c r="NP408" s="178"/>
      <c r="NQ408" s="178"/>
      <c r="NR408" s="178"/>
      <c r="NS408" s="178"/>
      <c r="NT408" s="178"/>
      <c r="NU408" s="178"/>
      <c r="NV408" s="178"/>
      <c r="NW408" s="178"/>
      <c r="NX408" s="178"/>
      <c r="NY408" s="178"/>
      <c r="NZ408" s="178"/>
      <c r="OA408" s="178"/>
      <c r="OB408" s="178"/>
      <c r="OC408" s="178"/>
      <c r="OD408" s="178"/>
      <c r="OE408" s="178"/>
      <c r="OF408" s="178"/>
      <c r="OG408" s="178"/>
      <c r="OH408" s="178"/>
      <c r="OI408" s="178"/>
      <c r="OJ408" s="178"/>
      <c r="OK408" s="178"/>
      <c r="OL408" s="178"/>
      <c r="OM408" s="178"/>
      <c r="ON408" s="178"/>
      <c r="OO408" s="178"/>
      <c r="OP408" s="178"/>
      <c r="OQ408" s="178"/>
      <c r="OR408" s="178"/>
      <c r="OS408" s="178"/>
      <c r="OT408" s="178"/>
      <c r="OU408" s="178"/>
      <c r="OV408" s="178"/>
      <c r="OW408" s="178"/>
      <c r="OX408" s="178"/>
      <c r="OY408" s="178"/>
      <c r="OZ408" s="178"/>
      <c r="PA408" s="178"/>
      <c r="PB408" s="178"/>
      <c r="PC408" s="178"/>
      <c r="PD408" s="178"/>
      <c r="PE408" s="178"/>
      <c r="PF408" s="178"/>
      <c r="PG408" s="178"/>
      <c r="PH408" s="178"/>
      <c r="PI408" s="178"/>
      <c r="PJ408" s="178"/>
      <c r="PK408" s="178"/>
      <c r="PL408" s="178"/>
      <c r="PM408" s="178"/>
      <c r="PN408" s="178"/>
      <c r="PO408" s="178"/>
      <c r="PP408" s="178"/>
      <c r="PQ408" s="178"/>
      <c r="PR408" s="178"/>
      <c r="PS408" s="178"/>
      <c r="PT408" s="178"/>
      <c r="PU408" s="178"/>
      <c r="PV408" s="178"/>
      <c r="PW408" s="178"/>
      <c r="PX408" s="178"/>
      <c r="PY408" s="178"/>
      <c r="PZ408" s="178"/>
      <c r="QA408" s="178"/>
      <c r="QB408" s="178"/>
      <c r="QC408" s="178"/>
      <c r="QD408" s="178"/>
      <c r="QE408" s="178"/>
      <c r="QF408" s="178"/>
      <c r="QG408" s="178"/>
      <c r="QH408" s="178"/>
      <c r="QI408" s="178"/>
      <c r="QJ408" s="178"/>
      <c r="QK408" s="178"/>
      <c r="QL408" s="178"/>
      <c r="QM408" s="178"/>
      <c r="QN408" s="178"/>
      <c r="QO408" s="178"/>
      <c r="QP408" s="178"/>
      <c r="QQ408" s="178"/>
      <c r="QR408" s="178"/>
      <c r="QS408" s="178"/>
      <c r="QT408" s="178"/>
      <c r="QU408" s="178"/>
      <c r="QV408" s="178"/>
      <c r="QW408" s="178"/>
      <c r="QX408" s="178"/>
      <c r="QY408" s="178"/>
      <c r="QZ408" s="178"/>
      <c r="RA408" s="178"/>
      <c r="RB408" s="178"/>
      <c r="RC408" s="178"/>
      <c r="RD408" s="178"/>
      <c r="RE408" s="178"/>
      <c r="RF408" s="178"/>
      <c r="RG408" s="178"/>
      <c r="RH408" s="178"/>
      <c r="RI408" s="178"/>
      <c r="RJ408" s="178"/>
      <c r="RK408" s="178"/>
      <c r="RL408" s="178"/>
      <c r="RM408" s="178"/>
      <c r="RN408" s="178"/>
      <c r="RO408" s="178"/>
      <c r="RP408" s="178"/>
      <c r="RQ408" s="178"/>
      <c r="RR408" s="178"/>
      <c r="RS408" s="178"/>
      <c r="RT408" s="178"/>
      <c r="RU408" s="178"/>
      <c r="RV408" s="178"/>
      <c r="RW408" s="178"/>
      <c r="RX408" s="178"/>
      <c r="RY408" s="178"/>
      <c r="RZ408" s="178"/>
      <c r="SA408" s="178"/>
      <c r="SB408" s="178"/>
      <c r="SC408" s="178"/>
      <c r="SD408" s="178"/>
      <c r="SE408" s="178"/>
      <c r="SF408" s="178"/>
      <c r="SG408" s="178"/>
      <c r="SH408" s="178"/>
      <c r="SI408" s="178"/>
      <c r="SJ408" s="178"/>
      <c r="SK408" s="178"/>
      <c r="SL408" s="178"/>
      <c r="SM408" s="178"/>
      <c r="SN408" s="178"/>
      <c r="SO408" s="178"/>
      <c r="SP408" s="178"/>
      <c r="SQ408" s="178"/>
      <c r="SR408" s="178"/>
      <c r="SS408" s="178"/>
      <c r="ST408" s="178"/>
      <c r="SU408" s="178"/>
      <c r="SV408" s="178"/>
      <c r="SW408" s="178"/>
      <c r="SX408" s="178"/>
      <c r="SY408" s="178"/>
      <c r="SZ408" s="178"/>
      <c r="TA408" s="178"/>
      <c r="TB408" s="178"/>
      <c r="TC408" s="178"/>
      <c r="TD408" s="178"/>
      <c r="TE408" s="178"/>
      <c r="TF408" s="178"/>
      <c r="TG408" s="178"/>
      <c r="TH408" s="178"/>
      <c r="TI408" s="178"/>
      <c r="TJ408" s="178"/>
      <c r="TK408" s="178"/>
      <c r="TL408" s="178"/>
      <c r="TM408" s="178"/>
      <c r="TN408" s="178"/>
      <c r="TO408" s="178"/>
      <c r="TP408" s="178"/>
      <c r="TQ408" s="178"/>
      <c r="TR408" s="178"/>
      <c r="TS408" s="178"/>
      <c r="TT408" s="178"/>
      <c r="TU408" s="178"/>
      <c r="TV408" s="178"/>
      <c r="TW408" s="178"/>
      <c r="TX408" s="178"/>
      <c r="TY408" s="178"/>
      <c r="TZ408" s="178"/>
      <c r="UA408" s="178"/>
      <c r="UB408" s="178"/>
      <c r="UC408" s="178"/>
      <c r="UD408" s="178"/>
      <c r="UE408" s="178"/>
      <c r="UF408" s="178"/>
      <c r="UG408" s="178"/>
      <c r="UH408" s="178"/>
      <c r="UI408" s="178"/>
      <c r="UJ408" s="178"/>
      <c r="UK408" s="178"/>
      <c r="UL408" s="178"/>
      <c r="UM408" s="178"/>
      <c r="UN408" s="178"/>
      <c r="UO408" s="178"/>
      <c r="UP408" s="178"/>
      <c r="UQ408" s="178"/>
      <c r="UR408" s="178"/>
      <c r="US408" s="178"/>
      <c r="UT408" s="178"/>
      <c r="UU408" s="178"/>
      <c r="UV408" s="178"/>
      <c r="UW408" s="178"/>
      <c r="UX408" s="178"/>
      <c r="UY408" s="178"/>
      <c r="UZ408" s="178"/>
      <c r="VA408" s="178"/>
      <c r="VB408" s="178"/>
      <c r="VC408" s="178"/>
      <c r="VD408" s="178"/>
      <c r="VE408" s="178"/>
      <c r="VF408" s="178"/>
      <c r="VG408" s="178"/>
      <c r="VH408" s="178"/>
      <c r="VI408" s="178"/>
      <c r="VJ408" s="178"/>
      <c r="VK408" s="178"/>
      <c r="VL408" s="178"/>
      <c r="VM408" s="178"/>
      <c r="VN408" s="178"/>
      <c r="VO408" s="178"/>
      <c r="VP408" s="178"/>
      <c r="VQ408" s="178"/>
      <c r="VR408" s="178"/>
      <c r="VS408" s="178"/>
      <c r="VT408" s="178"/>
      <c r="VU408" s="178"/>
      <c r="VV408" s="178"/>
      <c r="VW408" s="178"/>
      <c r="VX408" s="178"/>
      <c r="VY408" s="178"/>
      <c r="VZ408" s="178"/>
      <c r="WA408" s="178"/>
      <c r="WB408" s="178"/>
      <c r="WC408" s="178"/>
      <c r="WD408" s="178"/>
      <c r="WE408" s="178"/>
      <c r="WF408" s="178"/>
      <c r="WG408" s="178"/>
      <c r="WH408" s="178"/>
      <c r="WI408" s="178"/>
      <c r="WJ408" s="178"/>
      <c r="WK408" s="178"/>
      <c r="WL408" s="178"/>
      <c r="WM408" s="178"/>
      <c r="WN408" s="178"/>
      <c r="WO408" s="178"/>
      <c r="WP408" s="178"/>
      <c r="WQ408" s="178"/>
      <c r="WR408" s="178"/>
      <c r="WS408" s="178"/>
      <c r="WT408" s="178"/>
      <c r="WU408" s="178"/>
      <c r="WV408" s="178"/>
      <c r="WW408" s="178"/>
      <c r="WX408" s="178"/>
      <c r="WY408" s="178"/>
      <c r="WZ408" s="178"/>
      <c r="XA408" s="178"/>
      <c r="XB408" s="178"/>
      <c r="XC408" s="178"/>
      <c r="XD408" s="178"/>
      <c r="XE408" s="178"/>
      <c r="XF408" s="178"/>
      <c r="XG408" s="178"/>
      <c r="XH408" s="178"/>
      <c r="XI408" s="178"/>
      <c r="XJ408" s="178"/>
      <c r="XK408" s="178"/>
      <c r="XL408" s="178"/>
      <c r="XM408" s="178"/>
      <c r="XN408" s="178"/>
      <c r="XO408" s="178"/>
      <c r="XP408" s="178"/>
      <c r="XQ408" s="178"/>
      <c r="XR408" s="178"/>
      <c r="XS408" s="178"/>
      <c r="XT408" s="178"/>
      <c r="XU408" s="178"/>
      <c r="XV408" s="178"/>
      <c r="XW408" s="178"/>
      <c r="XX408" s="178"/>
      <c r="XY408" s="178"/>
      <c r="XZ408" s="178"/>
      <c r="YA408" s="178"/>
      <c r="YB408" s="178"/>
      <c r="YC408" s="178"/>
      <c r="YD408" s="178"/>
      <c r="YE408" s="178"/>
      <c r="YF408" s="178"/>
      <c r="YG408" s="178"/>
      <c r="YH408" s="178"/>
      <c r="YI408" s="178"/>
      <c r="YJ408" s="178"/>
      <c r="YK408" s="178"/>
      <c r="YL408" s="178"/>
      <c r="YM408" s="178"/>
      <c r="YN408" s="178"/>
      <c r="YO408" s="178"/>
      <c r="YP408" s="178"/>
      <c r="YQ408" s="178"/>
      <c r="YR408" s="178"/>
      <c r="YS408" s="178"/>
      <c r="YT408" s="178"/>
      <c r="YU408" s="178"/>
      <c r="YV408" s="178"/>
      <c r="YW408" s="178"/>
      <c r="YX408" s="178"/>
      <c r="YY408" s="178"/>
      <c r="YZ408" s="178"/>
      <c r="ZA408" s="178"/>
      <c r="ZB408" s="178"/>
      <c r="ZC408" s="178"/>
      <c r="ZD408" s="178"/>
      <c r="ZE408" s="178"/>
      <c r="ZF408" s="178"/>
      <c r="ZG408" s="178"/>
      <c r="ZH408" s="178"/>
    </row>
    <row r="409" s="153" customFormat="1" customHeight="1" spans="1:684">
      <c r="A409" s="295" t="s">
        <v>1166</v>
      </c>
      <c r="B409" s="305"/>
      <c r="C409" s="1373"/>
      <c r="D409" s="1361">
        <f t="shared" si="56"/>
        <v>0</v>
      </c>
      <c r="E409" s="282">
        <v>13</v>
      </c>
      <c r="F409" s="1371">
        <f t="shared" si="57"/>
        <v>13</v>
      </c>
      <c r="G409" s="1427">
        <f t="shared" si="58"/>
        <v>13</v>
      </c>
      <c r="H409" s="1428"/>
      <c r="I409" s="1430">
        <v>13</v>
      </c>
      <c r="J409" s="1393">
        <f t="shared" si="59"/>
        <v>0</v>
      </c>
      <c r="K409" s="1431">
        <f t="shared" si="60"/>
        <v>0</v>
      </c>
      <c r="L409" s="152"/>
      <c r="M409" s="152"/>
      <c r="N409" s="152"/>
      <c r="O409" s="152"/>
      <c r="P409" s="152"/>
      <c r="Q409" s="152"/>
      <c r="R409" s="152"/>
      <c r="S409" s="152"/>
      <c r="T409" s="152"/>
      <c r="U409" s="152"/>
      <c r="V409" s="1432"/>
      <c r="W409" s="1432"/>
      <c r="X409" s="1432"/>
      <c r="Y409" s="1432"/>
      <c r="Z409" s="1434"/>
      <c r="AA409" s="1432"/>
      <c r="AB409" s="1432"/>
      <c r="AC409" s="1432"/>
      <c r="AD409" s="1432"/>
      <c r="AE409" s="1432"/>
      <c r="AF409" s="1432"/>
      <c r="AG409" s="1338"/>
      <c r="AH409" s="178"/>
      <c r="AI409" s="1339"/>
      <c r="AJ409" s="1339"/>
      <c r="AK409" s="178"/>
      <c r="AL409" s="1339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  <c r="BQ409" s="178"/>
      <c r="BR409" s="178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8"/>
      <c r="CD409" s="178"/>
      <c r="CE409" s="178"/>
      <c r="CF409" s="178"/>
      <c r="CG409" s="178"/>
      <c r="CH409" s="178"/>
      <c r="CI409" s="178"/>
      <c r="CJ409" s="178"/>
      <c r="CK409" s="178"/>
      <c r="CL409" s="178"/>
      <c r="CM409" s="178"/>
      <c r="CN409" s="178"/>
      <c r="CO409" s="178"/>
      <c r="CP409" s="178"/>
      <c r="CQ409" s="178"/>
      <c r="CR409" s="1340"/>
      <c r="CS409" s="178"/>
      <c r="CT409" s="178"/>
      <c r="CU409" s="178"/>
      <c r="CV409" s="178"/>
      <c r="CW409" s="178"/>
      <c r="CX409" s="178"/>
      <c r="CY409" s="178"/>
      <c r="CZ409" s="178"/>
      <c r="DA409" s="178"/>
      <c r="DB409" s="178"/>
      <c r="DC409" s="178"/>
      <c r="DD409" s="178"/>
      <c r="DE409" s="178"/>
      <c r="DF409" s="178"/>
      <c r="DG409" s="178"/>
      <c r="DH409" s="178"/>
      <c r="DI409" s="178"/>
      <c r="DJ409" s="178"/>
      <c r="DK409" s="178"/>
      <c r="DL409" s="178"/>
      <c r="DM409" s="178"/>
      <c r="DN409" s="178"/>
      <c r="DO409" s="178"/>
      <c r="DP409" s="178"/>
      <c r="DQ409" s="178"/>
      <c r="DR409" s="178"/>
      <c r="DS409" s="178"/>
      <c r="DT409" s="178"/>
      <c r="DU409" s="178"/>
      <c r="DV409" s="178"/>
      <c r="DW409" s="178"/>
      <c r="DX409" s="178"/>
      <c r="DY409" s="178"/>
      <c r="DZ409" s="178"/>
      <c r="EA409" s="178"/>
      <c r="EB409" s="47"/>
      <c r="EC409" s="178"/>
      <c r="ED409" s="178"/>
      <c r="EE409" s="178"/>
      <c r="EF409" s="178"/>
      <c r="EG409" s="178"/>
      <c r="EH409" s="178"/>
      <c r="EI409" s="178"/>
      <c r="EJ409" s="178"/>
      <c r="EK409" s="178"/>
      <c r="EL409" s="178"/>
      <c r="EM409" s="178"/>
      <c r="EN409" s="178"/>
      <c r="EO409" s="178"/>
      <c r="EP409" s="178"/>
      <c r="EQ409" s="178"/>
      <c r="ER409" s="178"/>
      <c r="ES409" s="178"/>
      <c r="ET409" s="178"/>
      <c r="EU409" s="178"/>
      <c r="EV409" s="178"/>
      <c r="EW409" s="178"/>
      <c r="EX409" s="178"/>
      <c r="EY409" s="178"/>
      <c r="EZ409" s="178"/>
      <c r="FA409" s="178"/>
      <c r="FB409" s="178"/>
      <c r="FC409" s="178"/>
      <c r="FD409" s="178"/>
      <c r="FE409" s="178"/>
      <c r="FF409" s="178"/>
      <c r="FG409" s="178"/>
      <c r="FH409" s="178"/>
      <c r="FI409" s="178"/>
      <c r="FJ409" s="178"/>
      <c r="FK409" s="178"/>
      <c r="FL409" s="178"/>
      <c r="FM409" s="178"/>
      <c r="FN409" s="178"/>
      <c r="FO409" s="178"/>
      <c r="FP409" s="178"/>
      <c r="FQ409" s="178"/>
      <c r="FR409" s="178"/>
      <c r="FS409" s="178"/>
      <c r="FT409" s="178"/>
      <c r="FU409" s="178"/>
      <c r="FV409" s="178"/>
      <c r="FW409" s="178"/>
      <c r="FX409" s="178"/>
      <c r="FY409" s="178"/>
      <c r="FZ409" s="178"/>
      <c r="GA409" s="178"/>
      <c r="GB409" s="178"/>
      <c r="GC409" s="178"/>
      <c r="GD409" s="178"/>
      <c r="GE409" s="178"/>
      <c r="GF409" s="178"/>
      <c r="GG409" s="178"/>
      <c r="GH409" s="178"/>
      <c r="GI409" s="178"/>
      <c r="GJ409" s="178"/>
      <c r="GK409" s="178"/>
      <c r="GL409" s="178"/>
      <c r="GM409" s="178"/>
      <c r="GN409" s="178"/>
      <c r="GO409" s="178"/>
      <c r="GP409" s="178"/>
      <c r="GQ409" s="178"/>
      <c r="GR409" s="178"/>
      <c r="GS409" s="178"/>
      <c r="GT409" s="178"/>
      <c r="GU409" s="178"/>
      <c r="GV409" s="178"/>
      <c r="GW409" s="178"/>
      <c r="GX409" s="178"/>
      <c r="GY409" s="178"/>
      <c r="GZ409" s="178"/>
      <c r="HA409" s="178"/>
      <c r="HB409" s="178"/>
      <c r="HC409" s="178"/>
      <c r="HD409" s="178"/>
      <c r="HE409" s="178"/>
      <c r="HF409" s="178"/>
      <c r="HG409" s="178"/>
      <c r="HH409" s="178"/>
      <c r="HI409" s="178"/>
      <c r="HJ409" s="178"/>
      <c r="HK409" s="178"/>
      <c r="HL409" s="178"/>
      <c r="HM409" s="178"/>
      <c r="HN409" s="178"/>
      <c r="HO409" s="178"/>
      <c r="HP409" s="178"/>
      <c r="HQ409" s="178"/>
      <c r="HR409" s="178"/>
      <c r="HS409" s="178"/>
      <c r="HT409" s="178"/>
      <c r="HU409" s="178"/>
      <c r="HV409" s="178"/>
      <c r="HW409" s="178"/>
      <c r="HX409" s="178"/>
      <c r="HY409" s="178"/>
      <c r="HZ409" s="178"/>
      <c r="IA409" s="178"/>
      <c r="IB409" s="178"/>
      <c r="IC409" s="178"/>
      <c r="ID409" s="178"/>
      <c r="IE409" s="178"/>
      <c r="IF409" s="178"/>
      <c r="IG409" s="178"/>
      <c r="IH409" s="178"/>
      <c r="II409" s="178"/>
      <c r="IJ409" s="178"/>
      <c r="IK409" s="178"/>
      <c r="IL409" s="178"/>
      <c r="IM409" s="178"/>
      <c r="IN409" s="178"/>
      <c r="IO409" s="178"/>
      <c r="IP409" s="178"/>
      <c r="IQ409" s="178"/>
      <c r="IR409" s="178"/>
      <c r="IS409" s="178"/>
      <c r="IT409" s="178"/>
      <c r="IU409" s="178"/>
      <c r="IV409" s="178"/>
      <c r="IW409" s="178"/>
      <c r="IX409" s="178"/>
      <c r="IY409" s="178"/>
      <c r="IZ409" s="178"/>
      <c r="JA409" s="178"/>
      <c r="JB409" s="178"/>
      <c r="JC409" s="178"/>
      <c r="JD409" s="178"/>
      <c r="JE409" s="178"/>
      <c r="JF409" s="178"/>
      <c r="JG409" s="178"/>
      <c r="JH409" s="178"/>
      <c r="JI409" s="178"/>
      <c r="JJ409" s="178"/>
      <c r="JK409" s="178"/>
      <c r="JL409" s="178"/>
      <c r="JM409" s="178"/>
      <c r="JN409" s="178"/>
      <c r="JO409" s="178"/>
      <c r="JP409" s="178"/>
      <c r="JQ409" s="178"/>
      <c r="JR409" s="178"/>
      <c r="JS409" s="178"/>
      <c r="JT409" s="178"/>
      <c r="JU409" s="178"/>
      <c r="JV409" s="178"/>
      <c r="JW409" s="178"/>
      <c r="JX409" s="178"/>
      <c r="JY409" s="178"/>
      <c r="JZ409" s="178"/>
      <c r="KA409" s="178"/>
      <c r="KB409" s="178"/>
      <c r="KC409" s="178"/>
      <c r="KD409" s="178"/>
      <c r="KE409" s="178"/>
      <c r="KF409" s="178"/>
      <c r="KG409" s="178"/>
      <c r="KH409" s="178"/>
      <c r="KI409" s="178"/>
      <c r="KJ409" s="178"/>
      <c r="KK409" s="178"/>
      <c r="KL409" s="178"/>
      <c r="KM409" s="178"/>
      <c r="KN409" s="178"/>
      <c r="KO409" s="178"/>
      <c r="KP409" s="178"/>
      <c r="KQ409" s="178"/>
      <c r="KR409" s="178"/>
      <c r="KS409" s="178"/>
      <c r="KT409" s="178"/>
      <c r="KU409" s="178"/>
      <c r="KV409" s="178"/>
      <c r="KW409" s="178"/>
      <c r="KX409" s="178"/>
      <c r="KY409" s="178"/>
      <c r="KZ409" s="178"/>
      <c r="LA409" s="178"/>
      <c r="LB409" s="178"/>
      <c r="LC409" s="178"/>
      <c r="LD409" s="178"/>
      <c r="LE409" s="178"/>
      <c r="LF409" s="178"/>
      <c r="LG409" s="178"/>
      <c r="LH409" s="178"/>
      <c r="LI409" s="178"/>
      <c r="LJ409" s="178"/>
      <c r="LK409" s="178"/>
      <c r="LL409" s="178"/>
      <c r="LM409" s="178"/>
      <c r="LN409" s="178"/>
      <c r="LO409" s="178"/>
      <c r="LP409" s="178"/>
      <c r="LQ409" s="178"/>
      <c r="LR409" s="178"/>
      <c r="LS409" s="178"/>
      <c r="LT409" s="178"/>
      <c r="LU409" s="178"/>
      <c r="LV409" s="178"/>
      <c r="LW409" s="178"/>
      <c r="LX409" s="178"/>
      <c r="LY409" s="178"/>
      <c r="LZ409" s="178"/>
      <c r="MA409" s="178"/>
      <c r="MB409" s="178"/>
      <c r="MC409" s="178"/>
      <c r="MD409" s="178"/>
      <c r="ME409" s="178"/>
      <c r="MF409" s="178"/>
      <c r="MG409" s="178"/>
      <c r="MH409" s="178"/>
      <c r="MI409" s="178"/>
      <c r="MJ409" s="178"/>
      <c r="MK409" s="178"/>
      <c r="ML409" s="178"/>
      <c r="MM409" s="178"/>
      <c r="MN409" s="178"/>
      <c r="MO409" s="178"/>
      <c r="MP409" s="178"/>
      <c r="MQ409" s="178"/>
      <c r="MR409" s="178"/>
      <c r="MS409" s="178"/>
      <c r="MT409" s="178"/>
      <c r="MU409" s="178"/>
      <c r="MV409" s="178"/>
      <c r="MW409" s="178"/>
      <c r="MX409" s="178"/>
      <c r="MY409" s="178"/>
      <c r="MZ409" s="178"/>
      <c r="NA409" s="178"/>
      <c r="NB409" s="178"/>
      <c r="NC409" s="178"/>
      <c r="ND409" s="178"/>
      <c r="NE409" s="178"/>
      <c r="NF409" s="178"/>
      <c r="NG409" s="178"/>
      <c r="NH409" s="178"/>
      <c r="NI409" s="178"/>
      <c r="NJ409" s="178"/>
      <c r="NK409" s="178"/>
      <c r="NL409" s="178"/>
      <c r="NM409" s="178"/>
      <c r="NN409" s="178"/>
      <c r="NO409" s="178"/>
      <c r="NP409" s="178"/>
      <c r="NQ409" s="178"/>
      <c r="NR409" s="178"/>
      <c r="NS409" s="178"/>
      <c r="NT409" s="178"/>
      <c r="NU409" s="178"/>
      <c r="NV409" s="178"/>
      <c r="NW409" s="178"/>
      <c r="NX409" s="178"/>
      <c r="NY409" s="178"/>
      <c r="NZ409" s="178"/>
      <c r="OA409" s="178"/>
      <c r="OB409" s="178"/>
      <c r="OC409" s="178"/>
      <c r="OD409" s="178"/>
      <c r="OE409" s="178"/>
      <c r="OF409" s="178"/>
      <c r="OG409" s="178"/>
      <c r="OH409" s="178"/>
      <c r="OI409" s="178"/>
      <c r="OJ409" s="178"/>
      <c r="OK409" s="178"/>
      <c r="OL409" s="178"/>
      <c r="OM409" s="178"/>
      <c r="ON409" s="178"/>
      <c r="OO409" s="178"/>
      <c r="OP409" s="178"/>
      <c r="OQ409" s="178"/>
      <c r="OR409" s="178"/>
      <c r="OS409" s="178"/>
      <c r="OT409" s="178"/>
      <c r="OU409" s="178"/>
      <c r="OV409" s="178"/>
      <c r="OW409" s="178"/>
      <c r="OX409" s="178"/>
      <c r="OY409" s="178"/>
      <c r="OZ409" s="178"/>
      <c r="PA409" s="178"/>
      <c r="PB409" s="178"/>
      <c r="PC409" s="178"/>
      <c r="PD409" s="178"/>
      <c r="PE409" s="178"/>
      <c r="PF409" s="178"/>
      <c r="PG409" s="178"/>
      <c r="PH409" s="178"/>
      <c r="PI409" s="178"/>
      <c r="PJ409" s="178"/>
      <c r="PK409" s="178"/>
      <c r="PL409" s="178"/>
      <c r="PM409" s="178"/>
      <c r="PN409" s="178"/>
      <c r="PO409" s="178"/>
      <c r="PP409" s="178"/>
      <c r="PQ409" s="178"/>
      <c r="PR409" s="178"/>
      <c r="PS409" s="178"/>
      <c r="PT409" s="178"/>
      <c r="PU409" s="178"/>
      <c r="PV409" s="178"/>
      <c r="PW409" s="178"/>
      <c r="PX409" s="178"/>
      <c r="PY409" s="178"/>
      <c r="PZ409" s="178"/>
      <c r="QA409" s="178"/>
      <c r="QB409" s="178"/>
      <c r="QC409" s="178"/>
      <c r="QD409" s="178"/>
      <c r="QE409" s="178"/>
      <c r="QF409" s="178"/>
      <c r="QG409" s="178"/>
      <c r="QH409" s="178"/>
      <c r="QI409" s="178"/>
      <c r="QJ409" s="178"/>
      <c r="QK409" s="178"/>
      <c r="QL409" s="178"/>
      <c r="QM409" s="178"/>
      <c r="QN409" s="178"/>
      <c r="QO409" s="178"/>
      <c r="QP409" s="178"/>
      <c r="QQ409" s="178"/>
      <c r="QR409" s="178"/>
      <c r="QS409" s="178"/>
      <c r="QT409" s="178"/>
      <c r="QU409" s="178"/>
      <c r="QV409" s="178"/>
      <c r="QW409" s="178"/>
      <c r="QX409" s="178"/>
      <c r="QY409" s="178"/>
      <c r="QZ409" s="178"/>
      <c r="RA409" s="178"/>
      <c r="RB409" s="178"/>
      <c r="RC409" s="178"/>
      <c r="RD409" s="178"/>
      <c r="RE409" s="178"/>
      <c r="RF409" s="178"/>
      <c r="RG409" s="178"/>
      <c r="RH409" s="178"/>
      <c r="RI409" s="178"/>
      <c r="RJ409" s="178"/>
      <c r="RK409" s="178"/>
      <c r="RL409" s="178"/>
      <c r="RM409" s="178"/>
      <c r="RN409" s="178"/>
      <c r="RO409" s="178"/>
      <c r="RP409" s="178"/>
      <c r="RQ409" s="178"/>
      <c r="RR409" s="178"/>
      <c r="RS409" s="178"/>
      <c r="RT409" s="178"/>
      <c r="RU409" s="178"/>
      <c r="RV409" s="178"/>
      <c r="RW409" s="178"/>
      <c r="RX409" s="178"/>
      <c r="RY409" s="178"/>
      <c r="RZ409" s="178"/>
      <c r="SA409" s="178"/>
      <c r="SB409" s="178"/>
      <c r="SC409" s="178"/>
      <c r="SD409" s="178"/>
      <c r="SE409" s="178"/>
      <c r="SF409" s="178"/>
      <c r="SG409" s="178"/>
      <c r="SH409" s="178"/>
      <c r="SI409" s="178"/>
      <c r="SJ409" s="178"/>
      <c r="SK409" s="178"/>
      <c r="SL409" s="178"/>
      <c r="SM409" s="178"/>
      <c r="SN409" s="178"/>
      <c r="SO409" s="178"/>
      <c r="SP409" s="178"/>
      <c r="SQ409" s="178"/>
      <c r="SR409" s="178"/>
      <c r="SS409" s="178"/>
      <c r="ST409" s="178"/>
      <c r="SU409" s="178"/>
      <c r="SV409" s="178"/>
      <c r="SW409" s="178"/>
      <c r="SX409" s="178"/>
      <c r="SY409" s="178"/>
      <c r="SZ409" s="178"/>
      <c r="TA409" s="178"/>
      <c r="TB409" s="178"/>
      <c r="TC409" s="178"/>
      <c r="TD409" s="178"/>
      <c r="TE409" s="178"/>
      <c r="TF409" s="178"/>
      <c r="TG409" s="178"/>
      <c r="TH409" s="178"/>
      <c r="TI409" s="178"/>
      <c r="TJ409" s="178"/>
      <c r="TK409" s="178"/>
      <c r="TL409" s="178"/>
      <c r="TM409" s="178"/>
      <c r="TN409" s="178"/>
      <c r="TO409" s="178"/>
      <c r="TP409" s="178"/>
      <c r="TQ409" s="178"/>
      <c r="TR409" s="178"/>
      <c r="TS409" s="178"/>
      <c r="TT409" s="178"/>
      <c r="TU409" s="178"/>
      <c r="TV409" s="178"/>
      <c r="TW409" s="178"/>
      <c r="TX409" s="178"/>
      <c r="TY409" s="178"/>
      <c r="TZ409" s="178"/>
      <c r="UA409" s="178"/>
      <c r="UB409" s="178"/>
      <c r="UC409" s="178"/>
      <c r="UD409" s="178"/>
      <c r="UE409" s="178"/>
      <c r="UF409" s="178"/>
      <c r="UG409" s="178"/>
      <c r="UH409" s="178"/>
      <c r="UI409" s="178"/>
      <c r="UJ409" s="178"/>
      <c r="UK409" s="178"/>
      <c r="UL409" s="178"/>
      <c r="UM409" s="178"/>
      <c r="UN409" s="178"/>
      <c r="UO409" s="178"/>
      <c r="UP409" s="178"/>
      <c r="UQ409" s="178"/>
      <c r="UR409" s="178"/>
      <c r="US409" s="178"/>
      <c r="UT409" s="178"/>
      <c r="UU409" s="178"/>
      <c r="UV409" s="178"/>
      <c r="UW409" s="178"/>
      <c r="UX409" s="178"/>
      <c r="UY409" s="178"/>
      <c r="UZ409" s="178"/>
      <c r="VA409" s="178"/>
      <c r="VB409" s="178"/>
      <c r="VC409" s="178"/>
      <c r="VD409" s="178"/>
      <c r="VE409" s="178"/>
      <c r="VF409" s="178"/>
      <c r="VG409" s="178"/>
      <c r="VH409" s="178"/>
      <c r="VI409" s="178"/>
      <c r="VJ409" s="178"/>
      <c r="VK409" s="178"/>
      <c r="VL409" s="178"/>
      <c r="VM409" s="178"/>
      <c r="VN409" s="178"/>
      <c r="VO409" s="178"/>
      <c r="VP409" s="178"/>
      <c r="VQ409" s="178"/>
      <c r="VR409" s="178"/>
      <c r="VS409" s="178"/>
      <c r="VT409" s="178"/>
      <c r="VU409" s="178"/>
      <c r="VV409" s="178"/>
      <c r="VW409" s="178"/>
      <c r="VX409" s="178"/>
      <c r="VY409" s="178"/>
      <c r="VZ409" s="178"/>
      <c r="WA409" s="178"/>
      <c r="WB409" s="178"/>
      <c r="WC409" s="178"/>
      <c r="WD409" s="178"/>
      <c r="WE409" s="178"/>
      <c r="WF409" s="178"/>
      <c r="WG409" s="178"/>
      <c r="WH409" s="178"/>
      <c r="WI409" s="178"/>
      <c r="WJ409" s="178"/>
      <c r="WK409" s="178"/>
      <c r="WL409" s="178"/>
      <c r="WM409" s="178"/>
      <c r="WN409" s="178"/>
      <c r="WO409" s="178"/>
      <c r="WP409" s="178"/>
      <c r="WQ409" s="178"/>
      <c r="WR409" s="178"/>
      <c r="WS409" s="178"/>
      <c r="WT409" s="178"/>
      <c r="WU409" s="178"/>
      <c r="WV409" s="178"/>
      <c r="WW409" s="178"/>
      <c r="WX409" s="178"/>
      <c r="WY409" s="178"/>
      <c r="WZ409" s="178"/>
      <c r="XA409" s="178"/>
      <c r="XB409" s="178"/>
      <c r="XC409" s="178"/>
      <c r="XD409" s="178"/>
      <c r="XE409" s="178"/>
      <c r="XF409" s="178"/>
      <c r="XG409" s="178"/>
      <c r="XH409" s="178"/>
      <c r="XI409" s="178"/>
      <c r="XJ409" s="178"/>
      <c r="XK409" s="178"/>
      <c r="XL409" s="178"/>
      <c r="XM409" s="178"/>
      <c r="XN409" s="178"/>
      <c r="XO409" s="178"/>
      <c r="XP409" s="178"/>
      <c r="XQ409" s="178"/>
      <c r="XR409" s="178"/>
      <c r="XS409" s="178"/>
      <c r="XT409" s="178"/>
      <c r="XU409" s="178"/>
      <c r="XV409" s="178"/>
      <c r="XW409" s="178"/>
      <c r="XX409" s="178"/>
      <c r="XY409" s="178"/>
      <c r="XZ409" s="178"/>
      <c r="YA409" s="178"/>
      <c r="YB409" s="178"/>
      <c r="YC409" s="178"/>
      <c r="YD409" s="178"/>
      <c r="YE409" s="178"/>
      <c r="YF409" s="178"/>
      <c r="YG409" s="178"/>
      <c r="YH409" s="178"/>
      <c r="YI409" s="178"/>
      <c r="YJ409" s="178"/>
      <c r="YK409" s="178"/>
      <c r="YL409" s="178"/>
      <c r="YM409" s="178"/>
      <c r="YN409" s="178"/>
      <c r="YO409" s="178"/>
      <c r="YP409" s="178"/>
      <c r="YQ409" s="178"/>
      <c r="YR409" s="178"/>
      <c r="YS409" s="178"/>
      <c r="YT409" s="178"/>
      <c r="YU409" s="178"/>
      <c r="YV409" s="178"/>
      <c r="YW409" s="178"/>
      <c r="YX409" s="178"/>
      <c r="YY409" s="178"/>
      <c r="YZ409" s="178"/>
      <c r="ZA409" s="178"/>
      <c r="ZB409" s="178"/>
      <c r="ZC409" s="178"/>
      <c r="ZD409" s="178"/>
      <c r="ZE409" s="178"/>
      <c r="ZF409" s="178"/>
      <c r="ZG409" s="178"/>
      <c r="ZH409" s="178"/>
    </row>
    <row r="410" s="153" customFormat="1" customHeight="1" spans="1:684">
      <c r="A410" s="1450" t="s">
        <v>1167</v>
      </c>
      <c r="B410" s="306"/>
      <c r="C410" s="1451" t="s">
        <v>1168</v>
      </c>
      <c r="D410" s="839"/>
      <c r="E410" s="282">
        <v>1224</v>
      </c>
      <c r="F410" s="1362">
        <f t="shared" si="57"/>
        <v>1224</v>
      </c>
      <c r="G410" s="1363">
        <f t="shared" si="58"/>
        <v>1224</v>
      </c>
      <c r="H410" s="1452">
        <v>1224</v>
      </c>
      <c r="I410" s="1456"/>
      <c r="J410" s="1457"/>
      <c r="K410" s="1458"/>
      <c r="L410" s="1459"/>
      <c r="M410" s="1459"/>
      <c r="N410" s="1459"/>
      <c r="O410" s="1459"/>
      <c r="P410" s="1459"/>
      <c r="Q410" s="1459"/>
      <c r="R410" s="1459"/>
      <c r="S410" s="1459"/>
      <c r="T410" s="1459"/>
      <c r="U410" s="1459"/>
      <c r="V410" s="1460"/>
      <c r="W410" s="1460"/>
      <c r="X410" s="1460"/>
      <c r="Y410" s="1460"/>
      <c r="Z410" s="1461"/>
      <c r="AA410" s="1460"/>
      <c r="AB410" s="1460"/>
      <c r="AC410" s="1460"/>
      <c r="AD410" s="1460"/>
      <c r="AE410" s="1460"/>
      <c r="AF410" s="1460"/>
      <c r="AG410" s="1338"/>
      <c r="AH410" s="178"/>
      <c r="AI410" s="1339"/>
      <c r="AJ410" s="1339"/>
      <c r="AK410" s="178"/>
      <c r="AL410" s="1339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  <c r="BQ410" s="178"/>
      <c r="BR410" s="178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8"/>
      <c r="CD410" s="178"/>
      <c r="CE410" s="178"/>
      <c r="CF410" s="178"/>
      <c r="CG410" s="178"/>
      <c r="CH410" s="178"/>
      <c r="CI410" s="178"/>
      <c r="CJ410" s="178"/>
      <c r="CK410" s="178"/>
      <c r="CL410" s="178"/>
      <c r="CM410" s="178"/>
      <c r="CN410" s="178"/>
      <c r="CO410" s="178"/>
      <c r="CP410" s="178"/>
      <c r="CQ410" s="178"/>
      <c r="CR410" s="1340"/>
      <c r="CS410" s="178"/>
      <c r="CT410" s="178"/>
      <c r="CU410" s="178"/>
      <c r="CV410" s="178"/>
      <c r="CW410" s="178"/>
      <c r="CX410" s="178"/>
      <c r="CY410" s="178"/>
      <c r="CZ410" s="178"/>
      <c r="DA410" s="178"/>
      <c r="DB410" s="178"/>
      <c r="DC410" s="178"/>
      <c r="DD410" s="178"/>
      <c r="DE410" s="178"/>
      <c r="DF410" s="178"/>
      <c r="DG410" s="178"/>
      <c r="DH410" s="178"/>
      <c r="DI410" s="178"/>
      <c r="DJ410" s="178"/>
      <c r="DK410" s="178"/>
      <c r="DL410" s="178"/>
      <c r="DM410" s="178"/>
      <c r="DN410" s="178"/>
      <c r="DO410" s="178"/>
      <c r="DP410" s="178"/>
      <c r="DQ410" s="178"/>
      <c r="DR410" s="178"/>
      <c r="DS410" s="178"/>
      <c r="DT410" s="178"/>
      <c r="DU410" s="178"/>
      <c r="DV410" s="178"/>
      <c r="DW410" s="178"/>
      <c r="DX410" s="178"/>
      <c r="DY410" s="178"/>
      <c r="DZ410" s="178"/>
      <c r="EA410" s="178"/>
      <c r="EB410" s="47"/>
      <c r="EC410" s="178"/>
      <c r="ED410" s="178"/>
      <c r="EE410" s="178"/>
      <c r="EF410" s="178"/>
      <c r="EG410" s="178"/>
      <c r="EH410" s="178"/>
      <c r="EI410" s="178"/>
      <c r="EJ410" s="178"/>
      <c r="EK410" s="178"/>
      <c r="EL410" s="178"/>
      <c r="EM410" s="178"/>
      <c r="EN410" s="178"/>
      <c r="EO410" s="178"/>
      <c r="EP410" s="178"/>
      <c r="EQ410" s="178"/>
      <c r="ER410" s="178"/>
      <c r="ES410" s="178"/>
      <c r="ET410" s="178"/>
      <c r="EU410" s="178"/>
      <c r="EV410" s="178"/>
      <c r="EW410" s="178"/>
      <c r="EX410" s="178"/>
      <c r="EY410" s="178"/>
      <c r="EZ410" s="178"/>
      <c r="FA410" s="178"/>
      <c r="FB410" s="178"/>
      <c r="FC410" s="178"/>
      <c r="FD410" s="178"/>
      <c r="FE410" s="178"/>
      <c r="FF410" s="178"/>
      <c r="FG410" s="178"/>
      <c r="FH410" s="178"/>
      <c r="FI410" s="178"/>
      <c r="FJ410" s="178"/>
      <c r="FK410" s="178"/>
      <c r="FL410" s="178"/>
      <c r="FM410" s="178"/>
      <c r="FN410" s="178"/>
      <c r="FO410" s="178"/>
      <c r="FP410" s="178"/>
      <c r="FQ410" s="178"/>
      <c r="FR410" s="178"/>
      <c r="FS410" s="178"/>
      <c r="FT410" s="178"/>
      <c r="FU410" s="178"/>
      <c r="FV410" s="178"/>
      <c r="FW410" s="178"/>
      <c r="FX410" s="178"/>
      <c r="FY410" s="178"/>
      <c r="FZ410" s="178"/>
      <c r="GA410" s="178"/>
      <c r="GB410" s="178"/>
      <c r="GC410" s="178"/>
      <c r="GD410" s="178"/>
      <c r="GE410" s="178"/>
      <c r="GF410" s="178"/>
      <c r="GG410" s="178"/>
      <c r="GH410" s="178"/>
      <c r="GI410" s="178"/>
      <c r="GJ410" s="178"/>
      <c r="GK410" s="178"/>
      <c r="GL410" s="178"/>
      <c r="GM410" s="178"/>
      <c r="GN410" s="178"/>
      <c r="GO410" s="178"/>
      <c r="GP410" s="178"/>
      <c r="GQ410" s="178"/>
      <c r="GR410" s="178"/>
      <c r="GS410" s="178"/>
      <c r="GT410" s="178"/>
      <c r="GU410" s="178"/>
      <c r="GV410" s="178"/>
      <c r="GW410" s="178"/>
      <c r="GX410" s="178"/>
      <c r="GY410" s="178"/>
      <c r="GZ410" s="178"/>
      <c r="HA410" s="178"/>
      <c r="HB410" s="178"/>
      <c r="HC410" s="178"/>
      <c r="HD410" s="178"/>
      <c r="HE410" s="178"/>
      <c r="HF410" s="178"/>
      <c r="HG410" s="178"/>
      <c r="HH410" s="178"/>
      <c r="HI410" s="178"/>
      <c r="HJ410" s="178"/>
      <c r="HK410" s="178"/>
      <c r="HL410" s="178"/>
      <c r="HM410" s="178"/>
      <c r="HN410" s="178"/>
      <c r="HO410" s="178"/>
      <c r="HP410" s="178"/>
      <c r="HQ410" s="178"/>
      <c r="HR410" s="178"/>
      <c r="HS410" s="178"/>
      <c r="HT410" s="178"/>
      <c r="HU410" s="178"/>
      <c r="HV410" s="178"/>
      <c r="HW410" s="178"/>
      <c r="HX410" s="178"/>
      <c r="HY410" s="178"/>
      <c r="HZ410" s="178"/>
      <c r="IA410" s="178"/>
      <c r="IB410" s="178"/>
      <c r="IC410" s="178"/>
      <c r="ID410" s="178"/>
      <c r="IE410" s="178"/>
      <c r="IF410" s="178"/>
      <c r="IG410" s="178"/>
      <c r="IH410" s="178"/>
      <c r="II410" s="178"/>
      <c r="IJ410" s="178"/>
      <c r="IK410" s="178"/>
      <c r="IL410" s="178"/>
      <c r="IM410" s="178"/>
      <c r="IN410" s="178"/>
      <c r="IO410" s="178"/>
      <c r="IP410" s="178"/>
      <c r="IQ410" s="178"/>
      <c r="IR410" s="178"/>
      <c r="IS410" s="178"/>
      <c r="IT410" s="178"/>
      <c r="IU410" s="178"/>
      <c r="IV410" s="178"/>
      <c r="IW410" s="178"/>
      <c r="IX410" s="178"/>
      <c r="IY410" s="178"/>
      <c r="IZ410" s="178"/>
      <c r="JA410" s="178"/>
      <c r="JB410" s="178"/>
      <c r="JC410" s="178"/>
      <c r="JD410" s="178"/>
      <c r="JE410" s="178"/>
      <c r="JF410" s="178"/>
      <c r="JG410" s="178"/>
      <c r="JH410" s="178"/>
      <c r="JI410" s="178"/>
      <c r="JJ410" s="178"/>
      <c r="JK410" s="178"/>
      <c r="JL410" s="178"/>
      <c r="JM410" s="178"/>
      <c r="JN410" s="178"/>
      <c r="JO410" s="178"/>
      <c r="JP410" s="178"/>
      <c r="JQ410" s="178"/>
      <c r="JR410" s="178"/>
      <c r="JS410" s="178"/>
      <c r="JT410" s="178"/>
      <c r="JU410" s="178"/>
      <c r="JV410" s="178"/>
      <c r="JW410" s="178"/>
      <c r="JX410" s="178"/>
      <c r="JY410" s="178"/>
      <c r="JZ410" s="178"/>
      <c r="KA410" s="178"/>
      <c r="KB410" s="178"/>
      <c r="KC410" s="178"/>
      <c r="KD410" s="178"/>
      <c r="KE410" s="178"/>
      <c r="KF410" s="178"/>
      <c r="KG410" s="178"/>
      <c r="KH410" s="178"/>
      <c r="KI410" s="178"/>
      <c r="KJ410" s="178"/>
      <c r="KK410" s="178"/>
      <c r="KL410" s="178"/>
      <c r="KM410" s="178"/>
      <c r="KN410" s="178"/>
      <c r="KO410" s="178"/>
      <c r="KP410" s="178"/>
      <c r="KQ410" s="178"/>
      <c r="KR410" s="178"/>
      <c r="KS410" s="178"/>
      <c r="KT410" s="178"/>
      <c r="KU410" s="178"/>
      <c r="KV410" s="178"/>
      <c r="KW410" s="178"/>
      <c r="KX410" s="178"/>
      <c r="KY410" s="178"/>
      <c r="KZ410" s="178"/>
      <c r="LA410" s="178"/>
      <c r="LB410" s="178"/>
      <c r="LC410" s="178"/>
      <c r="LD410" s="178"/>
      <c r="LE410" s="178"/>
      <c r="LF410" s="178"/>
      <c r="LG410" s="178"/>
      <c r="LH410" s="178"/>
      <c r="LI410" s="178"/>
      <c r="LJ410" s="178"/>
      <c r="LK410" s="178"/>
      <c r="LL410" s="178"/>
      <c r="LM410" s="178"/>
      <c r="LN410" s="178"/>
      <c r="LO410" s="178"/>
      <c r="LP410" s="178"/>
      <c r="LQ410" s="178"/>
      <c r="LR410" s="178"/>
      <c r="LS410" s="178"/>
      <c r="LT410" s="178"/>
      <c r="LU410" s="178"/>
      <c r="LV410" s="178"/>
      <c r="LW410" s="178"/>
      <c r="LX410" s="178"/>
      <c r="LY410" s="178"/>
      <c r="LZ410" s="178"/>
      <c r="MA410" s="178"/>
      <c r="MB410" s="178"/>
      <c r="MC410" s="178"/>
      <c r="MD410" s="178"/>
      <c r="ME410" s="178"/>
      <c r="MF410" s="178"/>
      <c r="MG410" s="178"/>
      <c r="MH410" s="178"/>
      <c r="MI410" s="178"/>
      <c r="MJ410" s="178"/>
      <c r="MK410" s="178"/>
      <c r="ML410" s="178"/>
      <c r="MM410" s="178"/>
      <c r="MN410" s="178"/>
      <c r="MO410" s="178"/>
      <c r="MP410" s="178"/>
      <c r="MQ410" s="178"/>
      <c r="MR410" s="178"/>
      <c r="MS410" s="178"/>
      <c r="MT410" s="178"/>
      <c r="MU410" s="178"/>
      <c r="MV410" s="178"/>
      <c r="MW410" s="178"/>
      <c r="MX410" s="178"/>
      <c r="MY410" s="178"/>
      <c r="MZ410" s="178"/>
      <c r="NA410" s="178"/>
      <c r="NB410" s="178"/>
      <c r="NC410" s="178"/>
      <c r="ND410" s="178"/>
      <c r="NE410" s="178"/>
      <c r="NF410" s="178"/>
      <c r="NG410" s="178"/>
      <c r="NH410" s="178"/>
      <c r="NI410" s="178"/>
      <c r="NJ410" s="178"/>
      <c r="NK410" s="178"/>
      <c r="NL410" s="178"/>
      <c r="NM410" s="178"/>
      <c r="NN410" s="178"/>
      <c r="NO410" s="178"/>
      <c r="NP410" s="178"/>
      <c r="NQ410" s="178"/>
      <c r="NR410" s="178"/>
      <c r="NS410" s="178"/>
      <c r="NT410" s="178"/>
      <c r="NU410" s="178"/>
      <c r="NV410" s="178"/>
      <c r="NW410" s="178"/>
      <c r="NX410" s="178"/>
      <c r="NY410" s="178"/>
      <c r="NZ410" s="178"/>
      <c r="OA410" s="178"/>
      <c r="OB410" s="178"/>
      <c r="OC410" s="178"/>
      <c r="OD410" s="178"/>
      <c r="OE410" s="178"/>
      <c r="OF410" s="178"/>
      <c r="OG410" s="178"/>
      <c r="OH410" s="178"/>
      <c r="OI410" s="178"/>
      <c r="OJ410" s="178"/>
      <c r="OK410" s="178"/>
      <c r="OL410" s="178"/>
      <c r="OM410" s="178"/>
      <c r="ON410" s="178"/>
      <c r="OO410" s="178"/>
      <c r="OP410" s="178"/>
      <c r="OQ410" s="178"/>
      <c r="OR410" s="178"/>
      <c r="OS410" s="178"/>
      <c r="OT410" s="178"/>
      <c r="OU410" s="178"/>
      <c r="OV410" s="178"/>
      <c r="OW410" s="178"/>
      <c r="OX410" s="178"/>
      <c r="OY410" s="178"/>
      <c r="OZ410" s="178"/>
      <c r="PA410" s="178"/>
      <c r="PB410" s="178"/>
      <c r="PC410" s="178"/>
      <c r="PD410" s="178"/>
      <c r="PE410" s="178"/>
      <c r="PF410" s="178"/>
      <c r="PG410" s="178"/>
      <c r="PH410" s="178"/>
      <c r="PI410" s="178"/>
      <c r="PJ410" s="178"/>
      <c r="PK410" s="178"/>
      <c r="PL410" s="178"/>
      <c r="PM410" s="178"/>
      <c r="PN410" s="178"/>
      <c r="PO410" s="178"/>
      <c r="PP410" s="178"/>
      <c r="PQ410" s="178"/>
      <c r="PR410" s="178"/>
      <c r="PS410" s="178"/>
      <c r="PT410" s="178"/>
      <c r="PU410" s="178"/>
      <c r="PV410" s="178"/>
      <c r="PW410" s="178"/>
      <c r="PX410" s="178"/>
      <c r="PY410" s="178"/>
      <c r="PZ410" s="178"/>
      <c r="QA410" s="178"/>
      <c r="QB410" s="178"/>
      <c r="QC410" s="178"/>
      <c r="QD410" s="178"/>
      <c r="QE410" s="178"/>
      <c r="QF410" s="178"/>
      <c r="QG410" s="178"/>
      <c r="QH410" s="178"/>
      <c r="QI410" s="178"/>
      <c r="QJ410" s="178"/>
      <c r="QK410" s="178"/>
      <c r="QL410" s="178"/>
      <c r="QM410" s="178"/>
      <c r="QN410" s="178"/>
      <c r="QO410" s="178"/>
      <c r="QP410" s="178"/>
      <c r="QQ410" s="178"/>
      <c r="QR410" s="178"/>
      <c r="QS410" s="178"/>
      <c r="QT410" s="178"/>
      <c r="QU410" s="178"/>
      <c r="QV410" s="178"/>
      <c r="QW410" s="178"/>
      <c r="QX410" s="178"/>
      <c r="QY410" s="178"/>
      <c r="QZ410" s="178"/>
      <c r="RA410" s="178"/>
      <c r="RB410" s="178"/>
      <c r="RC410" s="178"/>
      <c r="RD410" s="178"/>
      <c r="RE410" s="178"/>
      <c r="RF410" s="178"/>
      <c r="RG410" s="178"/>
      <c r="RH410" s="178"/>
      <c r="RI410" s="178"/>
      <c r="RJ410" s="178"/>
      <c r="RK410" s="178"/>
      <c r="RL410" s="178"/>
      <c r="RM410" s="178"/>
      <c r="RN410" s="178"/>
      <c r="RO410" s="178"/>
      <c r="RP410" s="178"/>
      <c r="RQ410" s="178"/>
      <c r="RR410" s="178"/>
      <c r="RS410" s="178"/>
      <c r="RT410" s="178"/>
      <c r="RU410" s="178"/>
      <c r="RV410" s="178"/>
      <c r="RW410" s="178"/>
      <c r="RX410" s="178"/>
      <c r="RY410" s="178"/>
      <c r="RZ410" s="178"/>
      <c r="SA410" s="178"/>
      <c r="SB410" s="178"/>
      <c r="SC410" s="178"/>
      <c r="SD410" s="178"/>
      <c r="SE410" s="178"/>
      <c r="SF410" s="178"/>
      <c r="SG410" s="178"/>
      <c r="SH410" s="178"/>
      <c r="SI410" s="178"/>
      <c r="SJ410" s="178"/>
      <c r="SK410" s="178"/>
      <c r="SL410" s="178"/>
      <c r="SM410" s="178"/>
      <c r="SN410" s="178"/>
      <c r="SO410" s="178"/>
      <c r="SP410" s="178"/>
      <c r="SQ410" s="178"/>
      <c r="SR410" s="178"/>
      <c r="SS410" s="178"/>
      <c r="ST410" s="178"/>
      <c r="SU410" s="178"/>
      <c r="SV410" s="178"/>
      <c r="SW410" s="178"/>
      <c r="SX410" s="178"/>
      <c r="SY410" s="178"/>
      <c r="SZ410" s="178"/>
      <c r="TA410" s="178"/>
      <c r="TB410" s="178"/>
      <c r="TC410" s="178"/>
      <c r="TD410" s="178"/>
      <c r="TE410" s="178"/>
      <c r="TF410" s="178"/>
      <c r="TG410" s="178"/>
      <c r="TH410" s="178"/>
      <c r="TI410" s="178"/>
      <c r="TJ410" s="178"/>
      <c r="TK410" s="178"/>
      <c r="TL410" s="178"/>
      <c r="TM410" s="178"/>
      <c r="TN410" s="178"/>
      <c r="TO410" s="178"/>
      <c r="TP410" s="178"/>
      <c r="TQ410" s="178"/>
      <c r="TR410" s="178"/>
      <c r="TS410" s="178"/>
      <c r="TT410" s="178"/>
      <c r="TU410" s="178"/>
      <c r="TV410" s="178"/>
      <c r="TW410" s="178"/>
      <c r="TX410" s="178"/>
      <c r="TY410" s="178"/>
      <c r="TZ410" s="178"/>
      <c r="UA410" s="178"/>
      <c r="UB410" s="178"/>
      <c r="UC410" s="178"/>
      <c r="UD410" s="178"/>
      <c r="UE410" s="178"/>
      <c r="UF410" s="178"/>
      <c r="UG410" s="178"/>
      <c r="UH410" s="178"/>
      <c r="UI410" s="178"/>
      <c r="UJ410" s="178"/>
      <c r="UK410" s="178"/>
      <c r="UL410" s="178"/>
      <c r="UM410" s="178"/>
      <c r="UN410" s="178"/>
      <c r="UO410" s="178"/>
      <c r="UP410" s="178"/>
      <c r="UQ410" s="178"/>
      <c r="UR410" s="178"/>
      <c r="US410" s="178"/>
      <c r="UT410" s="178"/>
      <c r="UU410" s="178"/>
      <c r="UV410" s="178"/>
      <c r="UW410" s="178"/>
      <c r="UX410" s="178"/>
      <c r="UY410" s="178"/>
      <c r="UZ410" s="178"/>
      <c r="VA410" s="178"/>
      <c r="VB410" s="178"/>
      <c r="VC410" s="178"/>
      <c r="VD410" s="178"/>
      <c r="VE410" s="178"/>
      <c r="VF410" s="178"/>
      <c r="VG410" s="178"/>
      <c r="VH410" s="178"/>
      <c r="VI410" s="178"/>
      <c r="VJ410" s="178"/>
      <c r="VK410" s="178"/>
      <c r="VL410" s="178"/>
      <c r="VM410" s="178"/>
      <c r="VN410" s="178"/>
      <c r="VO410" s="178"/>
      <c r="VP410" s="178"/>
      <c r="VQ410" s="178"/>
      <c r="VR410" s="178"/>
      <c r="VS410" s="178"/>
      <c r="VT410" s="178"/>
      <c r="VU410" s="178"/>
      <c r="VV410" s="178"/>
      <c r="VW410" s="178"/>
      <c r="VX410" s="178"/>
      <c r="VY410" s="178"/>
      <c r="VZ410" s="178"/>
      <c r="WA410" s="178"/>
      <c r="WB410" s="178"/>
      <c r="WC410" s="178"/>
      <c r="WD410" s="178"/>
      <c r="WE410" s="178"/>
      <c r="WF410" s="178"/>
      <c r="WG410" s="178"/>
      <c r="WH410" s="178"/>
      <c r="WI410" s="178"/>
      <c r="WJ410" s="178"/>
      <c r="WK410" s="178"/>
      <c r="WL410" s="178"/>
      <c r="WM410" s="178"/>
      <c r="WN410" s="178"/>
      <c r="WO410" s="178"/>
      <c r="WP410" s="178"/>
      <c r="WQ410" s="178"/>
      <c r="WR410" s="178"/>
      <c r="WS410" s="178"/>
      <c r="WT410" s="178"/>
      <c r="WU410" s="178"/>
      <c r="WV410" s="178"/>
      <c r="WW410" s="178"/>
      <c r="WX410" s="178"/>
      <c r="WY410" s="178"/>
      <c r="WZ410" s="178"/>
      <c r="XA410" s="178"/>
      <c r="XB410" s="178"/>
      <c r="XC410" s="178"/>
      <c r="XD410" s="178"/>
      <c r="XE410" s="178"/>
      <c r="XF410" s="178"/>
      <c r="XG410" s="178"/>
      <c r="XH410" s="178"/>
      <c r="XI410" s="178"/>
      <c r="XJ410" s="178"/>
      <c r="XK410" s="178"/>
      <c r="XL410" s="178"/>
      <c r="XM410" s="178"/>
      <c r="XN410" s="178"/>
      <c r="XO410" s="178"/>
      <c r="XP410" s="178"/>
      <c r="XQ410" s="178"/>
      <c r="XR410" s="178"/>
      <c r="XS410" s="178"/>
      <c r="XT410" s="178"/>
      <c r="XU410" s="178"/>
      <c r="XV410" s="178"/>
      <c r="XW410" s="178"/>
      <c r="XX410" s="178"/>
      <c r="XY410" s="178"/>
      <c r="XZ410" s="178"/>
      <c r="YA410" s="178"/>
      <c r="YB410" s="178"/>
      <c r="YC410" s="178"/>
      <c r="YD410" s="178"/>
      <c r="YE410" s="178"/>
      <c r="YF410" s="178"/>
      <c r="YG410" s="178"/>
      <c r="YH410" s="178"/>
      <c r="YI410" s="178"/>
      <c r="YJ410" s="178"/>
      <c r="YK410" s="178"/>
      <c r="YL410" s="178"/>
      <c r="YM410" s="178"/>
      <c r="YN410" s="178"/>
      <c r="YO410" s="178"/>
      <c r="YP410" s="178"/>
      <c r="YQ410" s="178"/>
      <c r="YR410" s="178"/>
      <c r="YS410" s="178"/>
      <c r="YT410" s="178"/>
      <c r="YU410" s="178"/>
      <c r="YV410" s="178"/>
      <c r="YW410" s="178"/>
      <c r="YX410" s="178"/>
      <c r="YY410" s="178"/>
      <c r="YZ410" s="178"/>
      <c r="ZA410" s="178"/>
      <c r="ZB410" s="178"/>
      <c r="ZC410" s="178"/>
      <c r="ZD410" s="178"/>
      <c r="ZE410" s="178"/>
      <c r="ZF410" s="178"/>
      <c r="ZG410" s="178"/>
      <c r="ZH410" s="178"/>
    </row>
    <row r="411" customHeight="1" spans="1:132">
      <c r="A411" s="313" t="s">
        <v>1169</v>
      </c>
      <c r="C411" s="1373" t="s">
        <v>1170</v>
      </c>
      <c r="E411" s="282">
        <v>1096</v>
      </c>
      <c r="F411" s="1371">
        <f t="shared" si="57"/>
        <v>1096</v>
      </c>
      <c r="G411" s="1372">
        <f t="shared" si="58"/>
        <v>1096</v>
      </c>
      <c r="H411" s="1332">
        <v>1096</v>
      </c>
      <c r="EB411" s="47"/>
    </row>
    <row r="412" customHeight="1" spans="1:132">
      <c r="A412" s="308"/>
      <c r="B412" s="304" t="s">
        <v>1171</v>
      </c>
      <c r="C412" s="1373" t="s">
        <v>1172</v>
      </c>
      <c r="D412" s="1366">
        <f t="shared" ref="D411:D418" si="61">F412-E412</f>
        <v>25</v>
      </c>
      <c r="F412" s="1371">
        <f t="shared" si="57"/>
        <v>25</v>
      </c>
      <c r="G412" s="1372">
        <f t="shared" si="58"/>
        <v>25</v>
      </c>
      <c r="I412" s="1333">
        <v>25</v>
      </c>
      <c r="J412" s="1374">
        <f t="shared" ref="J411:J420" si="62">SUM(L412:U412)</f>
        <v>0</v>
      </c>
      <c r="K412" s="1384">
        <f t="shared" ref="K411:K420" si="63">SUM(V412:AF412)</f>
        <v>0</v>
      </c>
      <c r="EB412" s="47"/>
    </row>
    <row r="413" customHeight="1" spans="3:132">
      <c r="C413" s="1373" t="s">
        <v>1173</v>
      </c>
      <c r="D413" s="1366">
        <f t="shared" si="61"/>
        <v>480</v>
      </c>
      <c r="F413" s="1371">
        <f t="shared" si="57"/>
        <v>480</v>
      </c>
      <c r="G413" s="1372">
        <f t="shared" si="58"/>
        <v>480</v>
      </c>
      <c r="I413" s="1333">
        <v>480</v>
      </c>
      <c r="J413" s="1374">
        <f t="shared" si="62"/>
        <v>0</v>
      </c>
      <c r="K413" s="1384">
        <f t="shared" si="63"/>
        <v>0</v>
      </c>
      <c r="EB413" s="47"/>
    </row>
    <row r="414" customHeight="1" spans="3:132">
      <c r="C414" s="1373" t="s">
        <v>1174</v>
      </c>
      <c r="D414" s="1366">
        <f t="shared" si="61"/>
        <v>200</v>
      </c>
      <c r="F414" s="1371">
        <f t="shared" si="57"/>
        <v>200</v>
      </c>
      <c r="G414" s="1372">
        <f t="shared" si="58"/>
        <v>200</v>
      </c>
      <c r="I414" s="1333">
        <v>200</v>
      </c>
      <c r="J414" s="1374">
        <f t="shared" si="62"/>
        <v>0</v>
      </c>
      <c r="K414" s="1384">
        <f t="shared" si="63"/>
        <v>0</v>
      </c>
      <c r="EB414" s="47"/>
    </row>
    <row r="415" customHeight="1" spans="3:132">
      <c r="C415" s="1373" t="s">
        <v>1175</v>
      </c>
      <c r="D415" s="1366">
        <f t="shared" si="61"/>
        <v>200</v>
      </c>
      <c r="F415" s="1371">
        <f t="shared" si="57"/>
        <v>200</v>
      </c>
      <c r="G415" s="1372">
        <f t="shared" si="58"/>
        <v>200</v>
      </c>
      <c r="I415" s="1333">
        <v>200</v>
      </c>
      <c r="J415" s="1374">
        <f t="shared" si="62"/>
        <v>0</v>
      </c>
      <c r="K415" s="1384">
        <f t="shared" si="63"/>
        <v>0</v>
      </c>
      <c r="EB415" s="47"/>
    </row>
    <row r="416" customHeight="1" spans="3:132">
      <c r="C416" s="1373" t="s">
        <v>1176</v>
      </c>
      <c r="D416" s="1366">
        <f t="shared" si="61"/>
        <v>400</v>
      </c>
      <c r="F416" s="1371">
        <f t="shared" si="57"/>
        <v>400</v>
      </c>
      <c r="G416" s="1372">
        <f t="shared" si="58"/>
        <v>400</v>
      </c>
      <c r="I416" s="1333">
        <v>400</v>
      </c>
      <c r="J416" s="1374">
        <f t="shared" si="62"/>
        <v>0</v>
      </c>
      <c r="K416" s="1384">
        <f t="shared" si="63"/>
        <v>0</v>
      </c>
      <c r="EB416" s="47"/>
    </row>
    <row r="417" customHeight="1" spans="3:132">
      <c r="C417" s="1449" t="s">
        <v>1177</v>
      </c>
      <c r="D417" s="1366">
        <f t="shared" si="61"/>
        <v>160</v>
      </c>
      <c r="F417" s="1371">
        <f t="shared" si="57"/>
        <v>160</v>
      </c>
      <c r="G417" s="1372">
        <f t="shared" si="58"/>
        <v>160</v>
      </c>
      <c r="I417" s="1333">
        <v>160</v>
      </c>
      <c r="J417" s="1374">
        <f t="shared" si="62"/>
        <v>0</v>
      </c>
      <c r="K417" s="1384">
        <f t="shared" si="63"/>
        <v>0</v>
      </c>
      <c r="EB417" s="47"/>
    </row>
    <row r="418" customHeight="1" spans="3:132">
      <c r="C418" s="1449" t="s">
        <v>1178</v>
      </c>
      <c r="D418" s="1366">
        <f t="shared" si="61"/>
        <v>120</v>
      </c>
      <c r="F418" s="1371">
        <f t="shared" si="57"/>
        <v>120</v>
      </c>
      <c r="G418" s="1372">
        <f t="shared" si="58"/>
        <v>120</v>
      </c>
      <c r="I418" s="1333">
        <v>120</v>
      </c>
      <c r="J418" s="1374">
        <f t="shared" si="62"/>
        <v>0</v>
      </c>
      <c r="K418" s="1384">
        <f t="shared" si="63"/>
        <v>0</v>
      </c>
      <c r="EB418" s="47"/>
    </row>
    <row r="419" customHeight="1" spans="1:132">
      <c r="A419" s="1450"/>
      <c r="C419" s="1449"/>
      <c r="D419" s="1366"/>
      <c r="F419" s="1371"/>
      <c r="G419" s="1372"/>
      <c r="H419" s="1453"/>
      <c r="J419" s="1374"/>
      <c r="K419" s="1384"/>
      <c r="EB419" s="47"/>
    </row>
    <row r="420" customHeight="1" spans="1:132">
      <c r="A420" s="1450"/>
      <c r="C420" s="1449"/>
      <c r="D420" s="1366"/>
      <c r="F420" s="1371"/>
      <c r="G420" s="1372"/>
      <c r="H420" s="1453"/>
      <c r="J420" s="1374"/>
      <c r="K420" s="1384"/>
      <c r="EB420" s="47"/>
    </row>
    <row r="421" customHeight="1" spans="1:132">
      <c r="A421" s="1450"/>
      <c r="C421" s="1449"/>
      <c r="D421" s="1366"/>
      <c r="F421" s="1371"/>
      <c r="G421" s="1372"/>
      <c r="H421" s="1453"/>
      <c r="J421" s="1374"/>
      <c r="K421" s="1384"/>
      <c r="EB421" s="47"/>
    </row>
    <row r="422" customHeight="1" spans="1:132">
      <c r="A422" s="1450"/>
      <c r="C422" s="1449"/>
      <c r="D422" s="1366"/>
      <c r="F422" s="1371"/>
      <c r="G422" s="1372"/>
      <c r="H422" s="1453"/>
      <c r="J422" s="1374"/>
      <c r="K422" s="1384"/>
      <c r="EB422" s="47"/>
    </row>
    <row r="423" customHeight="1" spans="1:132">
      <c r="A423" s="310" t="s">
        <v>1179</v>
      </c>
      <c r="C423" s="1449"/>
      <c r="D423" s="1366"/>
      <c r="F423" s="1371">
        <f>(H423+I423+J423+K423)-SUM(AG423:ZH423)</f>
        <v>-217</v>
      </c>
      <c r="G423" s="1372">
        <f>(H423+I423+K423)-SUM(AG423:ZH423)</f>
        <v>-217</v>
      </c>
      <c r="H423" s="1454">
        <v>135</v>
      </c>
      <c r="J423" s="1374">
        <f>SUM(L423:U423)</f>
        <v>0</v>
      </c>
      <c r="K423" s="1384">
        <f>SUM(V423:AF423)</f>
        <v>0</v>
      </c>
      <c r="EB423" s="47">
        <v>352</v>
      </c>
    </row>
    <row r="424" customHeight="1" spans="1:132">
      <c r="A424" s="311" t="s">
        <v>1180</v>
      </c>
      <c r="C424" s="1449"/>
      <c r="D424" s="1366"/>
      <c r="F424" s="1371">
        <f>(H424+I424+J424+K424)-SUM(AG424:ZH424)</f>
        <v>-218</v>
      </c>
      <c r="G424" s="1372">
        <f>(H424+I424+K424)-SUM(AG424:ZH424)</f>
        <v>-218</v>
      </c>
      <c r="H424" s="1455">
        <v>70</v>
      </c>
      <c r="J424" s="1374">
        <f>SUM(L424:U424)</f>
        <v>0</v>
      </c>
      <c r="K424" s="1384">
        <f>SUM(V424:AF424)</f>
        <v>0</v>
      </c>
      <c r="EB424" s="47">
        <v>288</v>
      </c>
    </row>
    <row r="425" customHeight="1" spans="1:132">
      <c r="A425" s="311" t="s">
        <v>1181</v>
      </c>
      <c r="C425" s="1449"/>
      <c r="D425" s="1366"/>
      <c r="F425" s="1371">
        <f>(H425+I425+J425+K425)-SUM(AG425:ZH425)</f>
        <v>-156</v>
      </c>
      <c r="G425" s="1372">
        <f>(H425+I425+K425)-SUM(AG425:ZH425)</f>
        <v>-156</v>
      </c>
      <c r="H425" s="1455">
        <v>132</v>
      </c>
      <c r="J425" s="1374"/>
      <c r="K425" s="1384"/>
      <c r="EB425" s="47">
        <v>288</v>
      </c>
    </row>
    <row r="426" customHeight="1" spans="1:132">
      <c r="A426" s="311" t="s">
        <v>1182</v>
      </c>
      <c r="C426" s="1449"/>
      <c r="D426" s="1366"/>
      <c r="F426" s="1371">
        <f t="shared" ref="F426:F443" si="64">(H426+I426+J426+K426)-SUM(AG426:ZH426)</f>
        <v>-168</v>
      </c>
      <c r="G426" s="1372">
        <f t="shared" ref="G426:G443" si="65">(H426+I426+K426)-SUM(AG426:ZH426)</f>
        <v>-168</v>
      </c>
      <c r="H426" s="1455">
        <v>120</v>
      </c>
      <c r="J426" s="1374">
        <f t="shared" ref="J426:J443" si="66">SUM(L426:U426)</f>
        <v>0</v>
      </c>
      <c r="K426" s="1384">
        <f t="shared" ref="K426:K449" si="67">SUM(V426:AF426)</f>
        <v>0</v>
      </c>
      <c r="EB426" s="47">
        <v>288</v>
      </c>
    </row>
    <row r="427" customHeight="1" spans="1:132">
      <c r="A427" s="311" t="s">
        <v>1183</v>
      </c>
      <c r="C427" s="1449"/>
      <c r="D427" s="1366"/>
      <c r="F427" s="1371">
        <f t="shared" si="64"/>
        <v>-72</v>
      </c>
      <c r="G427" s="1372">
        <f t="shared" si="65"/>
        <v>-72</v>
      </c>
      <c r="H427" s="1455">
        <v>72</v>
      </c>
      <c r="J427" s="1374">
        <f t="shared" si="66"/>
        <v>0</v>
      </c>
      <c r="K427" s="1384">
        <f t="shared" si="67"/>
        <v>0</v>
      </c>
      <c r="EB427" s="47">
        <v>144</v>
      </c>
    </row>
    <row r="428" customHeight="1" spans="1:132">
      <c r="A428" s="311" t="s">
        <v>1184</v>
      </c>
      <c r="C428" s="1449"/>
      <c r="D428" s="1366"/>
      <c r="F428" s="1371">
        <f t="shared" si="64"/>
        <v>-66</v>
      </c>
      <c r="G428" s="1372">
        <f t="shared" si="65"/>
        <v>-66</v>
      </c>
      <c r="H428" s="1455">
        <v>78</v>
      </c>
      <c r="J428" s="1374">
        <f t="shared" si="66"/>
        <v>0</v>
      </c>
      <c r="K428" s="1384">
        <f t="shared" si="67"/>
        <v>0</v>
      </c>
      <c r="EB428" s="47">
        <v>144</v>
      </c>
    </row>
    <row r="429" customHeight="1" spans="1:132">
      <c r="A429" s="311" t="s">
        <v>1185</v>
      </c>
      <c r="C429" s="1449"/>
      <c r="D429" s="1366"/>
      <c r="F429" s="1371">
        <f t="shared" si="64"/>
        <v>-81</v>
      </c>
      <c r="G429" s="1372">
        <f t="shared" si="65"/>
        <v>-81</v>
      </c>
      <c r="H429" s="1455">
        <v>339</v>
      </c>
      <c r="J429" s="1374">
        <f t="shared" si="66"/>
        <v>0</v>
      </c>
      <c r="K429" s="1384">
        <f t="shared" si="67"/>
        <v>0</v>
      </c>
      <c r="EB429" s="47">
        <v>420</v>
      </c>
    </row>
    <row r="430" customHeight="1" spans="1:132">
      <c r="A430" s="311" t="s">
        <v>1186</v>
      </c>
      <c r="C430" s="1449"/>
      <c r="D430" s="1366"/>
      <c r="F430" s="1371">
        <f t="shared" si="64"/>
        <v>-276</v>
      </c>
      <c r="G430" s="1372">
        <f t="shared" si="65"/>
        <v>-276</v>
      </c>
      <c r="H430" s="1455">
        <v>144</v>
      </c>
      <c r="J430" s="1374">
        <f t="shared" si="66"/>
        <v>0</v>
      </c>
      <c r="K430" s="1384">
        <f t="shared" si="67"/>
        <v>0</v>
      </c>
      <c r="EB430" s="47">
        <v>420</v>
      </c>
    </row>
    <row r="431" customHeight="1" spans="1:132">
      <c r="A431" s="311" t="s">
        <v>1187</v>
      </c>
      <c r="C431" s="1449"/>
      <c r="D431" s="1366"/>
      <c r="F431" s="1371">
        <f t="shared" si="64"/>
        <v>-34</v>
      </c>
      <c r="G431" s="1372">
        <f t="shared" si="65"/>
        <v>-34</v>
      </c>
      <c r="H431" s="1455">
        <v>386</v>
      </c>
      <c r="J431" s="1374">
        <f t="shared" si="66"/>
        <v>0</v>
      </c>
      <c r="K431" s="1384">
        <f t="shared" si="67"/>
        <v>0</v>
      </c>
      <c r="EB431" s="47">
        <v>420</v>
      </c>
    </row>
    <row r="432" customHeight="1" spans="1:132">
      <c r="A432" s="311" t="s">
        <v>1188</v>
      </c>
      <c r="C432" s="1449"/>
      <c r="D432" s="1366"/>
      <c r="F432" s="1371">
        <f t="shared" si="64"/>
        <v>-192</v>
      </c>
      <c r="G432" s="1372">
        <f t="shared" si="65"/>
        <v>-192</v>
      </c>
      <c r="H432" s="1455">
        <v>96</v>
      </c>
      <c r="J432" s="1374">
        <f t="shared" si="66"/>
        <v>0</v>
      </c>
      <c r="K432" s="1384">
        <f t="shared" si="67"/>
        <v>0</v>
      </c>
      <c r="EB432" s="47">
        <v>288</v>
      </c>
    </row>
    <row r="433" customHeight="1" spans="1:132">
      <c r="A433" s="311" t="s">
        <v>1189</v>
      </c>
      <c r="C433" s="1449"/>
      <c r="D433" s="1366"/>
      <c r="F433" s="1371">
        <f t="shared" si="64"/>
        <v>-264</v>
      </c>
      <c r="G433" s="1372">
        <f t="shared" si="65"/>
        <v>-264</v>
      </c>
      <c r="H433" s="1455">
        <v>24</v>
      </c>
      <c r="J433" s="1374">
        <f t="shared" si="66"/>
        <v>0</v>
      </c>
      <c r="K433" s="1384">
        <f t="shared" si="67"/>
        <v>0</v>
      </c>
      <c r="EB433" s="47">
        <v>288</v>
      </c>
    </row>
    <row r="434" customHeight="1" spans="1:132">
      <c r="A434" s="311" t="s">
        <v>1190</v>
      </c>
      <c r="C434" s="1449"/>
      <c r="D434" s="1366"/>
      <c r="F434" s="1371">
        <f t="shared" si="64"/>
        <v>-264</v>
      </c>
      <c r="G434" s="1372">
        <f t="shared" si="65"/>
        <v>-264</v>
      </c>
      <c r="H434" s="1455">
        <v>24</v>
      </c>
      <c r="J434" s="1374">
        <f t="shared" si="66"/>
        <v>0</v>
      </c>
      <c r="K434" s="1384">
        <f t="shared" si="67"/>
        <v>0</v>
      </c>
      <c r="EB434" s="47">
        <v>288</v>
      </c>
    </row>
    <row r="435" customHeight="1" spans="1:132">
      <c r="A435" s="311" t="s">
        <v>1191</v>
      </c>
      <c r="C435" s="1449"/>
      <c r="D435" s="1366"/>
      <c r="F435" s="1371">
        <f t="shared" si="64"/>
        <v>-140</v>
      </c>
      <c r="G435" s="1372">
        <f t="shared" si="65"/>
        <v>-140</v>
      </c>
      <c r="H435" s="1455">
        <v>148</v>
      </c>
      <c r="J435" s="1374">
        <f t="shared" si="66"/>
        <v>0</v>
      </c>
      <c r="K435" s="1384">
        <f t="shared" si="67"/>
        <v>0</v>
      </c>
      <c r="EB435" s="47">
        <v>288</v>
      </c>
    </row>
    <row r="436" customHeight="1" spans="1:132">
      <c r="A436" s="311" t="s">
        <v>1192</v>
      </c>
      <c r="C436" s="1449"/>
      <c r="D436" s="1366"/>
      <c r="F436" s="1371">
        <f t="shared" si="64"/>
        <v>240</v>
      </c>
      <c r="G436" s="1372">
        <f t="shared" si="65"/>
        <v>240</v>
      </c>
      <c r="H436" s="1455">
        <v>240</v>
      </c>
      <c r="J436" s="1374">
        <f t="shared" si="66"/>
        <v>0</v>
      </c>
      <c r="K436" s="1384">
        <f t="shared" si="67"/>
        <v>0</v>
      </c>
      <c r="EB436" s="47"/>
    </row>
    <row r="437" customHeight="1" spans="1:132">
      <c r="A437" s="311" t="s">
        <v>1193</v>
      </c>
      <c r="C437" s="1449"/>
      <c r="D437" s="1366"/>
      <c r="F437" s="1371">
        <f t="shared" si="64"/>
        <v>129</v>
      </c>
      <c r="G437" s="1372">
        <f t="shared" si="65"/>
        <v>129</v>
      </c>
      <c r="H437" s="1455">
        <v>129</v>
      </c>
      <c r="J437" s="1374">
        <f t="shared" si="66"/>
        <v>0</v>
      </c>
      <c r="K437" s="1384">
        <f t="shared" si="67"/>
        <v>0</v>
      </c>
      <c r="EB437" s="47"/>
    </row>
    <row r="438" customHeight="1" spans="1:132">
      <c r="A438" s="311" t="s">
        <v>1194</v>
      </c>
      <c r="C438" s="1449"/>
      <c r="D438" s="1366"/>
      <c r="F438" s="1371">
        <f t="shared" si="64"/>
        <v>194</v>
      </c>
      <c r="G438" s="1372">
        <f t="shared" si="65"/>
        <v>194</v>
      </c>
      <c r="H438" s="1455">
        <v>194</v>
      </c>
      <c r="J438" s="1374">
        <f t="shared" si="66"/>
        <v>0</v>
      </c>
      <c r="K438" s="1384">
        <f t="shared" si="67"/>
        <v>0</v>
      </c>
      <c r="EB438" s="47"/>
    </row>
    <row r="439" customHeight="1" spans="1:132">
      <c r="A439" s="311" t="s">
        <v>1195</v>
      </c>
      <c r="C439" s="1449"/>
      <c r="D439" s="1366"/>
      <c r="F439" s="1371">
        <f t="shared" si="64"/>
        <v>789</v>
      </c>
      <c r="G439" s="1372">
        <f t="shared" si="65"/>
        <v>789</v>
      </c>
      <c r="H439" s="1455">
        <v>789</v>
      </c>
      <c r="J439" s="1374">
        <f t="shared" si="66"/>
        <v>0</v>
      </c>
      <c r="K439" s="1384">
        <f t="shared" si="67"/>
        <v>0</v>
      </c>
      <c r="EB439" s="47"/>
    </row>
    <row r="440" customHeight="1" spans="1:132">
      <c r="A440" s="311" t="s">
        <v>1196</v>
      </c>
      <c r="C440" s="1449"/>
      <c r="D440" s="1366"/>
      <c r="F440" s="1371">
        <f t="shared" si="64"/>
        <v>260</v>
      </c>
      <c r="G440" s="1372">
        <f t="shared" si="65"/>
        <v>260</v>
      </c>
      <c r="H440" s="1455">
        <v>260</v>
      </c>
      <c r="J440" s="1374">
        <f t="shared" si="66"/>
        <v>0</v>
      </c>
      <c r="K440" s="1384">
        <f t="shared" si="67"/>
        <v>0</v>
      </c>
      <c r="EB440" s="47"/>
    </row>
    <row r="441" customHeight="1" spans="1:132">
      <c r="A441" s="311" t="s">
        <v>1197</v>
      </c>
      <c r="C441" s="1449"/>
      <c r="D441" s="1366"/>
      <c r="F441" s="1371">
        <f t="shared" si="64"/>
        <v>149</v>
      </c>
      <c r="G441" s="1372">
        <f t="shared" si="65"/>
        <v>149</v>
      </c>
      <c r="H441" s="1455">
        <v>149</v>
      </c>
      <c r="J441" s="1374">
        <f t="shared" si="66"/>
        <v>0</v>
      </c>
      <c r="K441" s="1384">
        <f t="shared" si="67"/>
        <v>0</v>
      </c>
      <c r="EB441" s="47"/>
    </row>
    <row r="442" customHeight="1" spans="1:132">
      <c r="A442" s="311" t="s">
        <v>1198</v>
      </c>
      <c r="C442" s="1449"/>
      <c r="D442" s="1366"/>
      <c r="F442" s="1371">
        <f t="shared" si="64"/>
        <v>165</v>
      </c>
      <c r="G442" s="1372">
        <f t="shared" si="65"/>
        <v>165</v>
      </c>
      <c r="H442" s="1455">
        <v>165</v>
      </c>
      <c r="J442" s="1374">
        <f t="shared" si="66"/>
        <v>0</v>
      </c>
      <c r="K442" s="1384">
        <f t="shared" si="67"/>
        <v>0</v>
      </c>
      <c r="EB442" s="47"/>
    </row>
    <row r="443" customHeight="1" spans="1:132">
      <c r="A443" s="311" t="s">
        <v>1199</v>
      </c>
      <c r="C443" s="1449"/>
      <c r="D443" s="1366"/>
      <c r="F443" s="1371">
        <f t="shared" si="64"/>
        <v>300</v>
      </c>
      <c r="G443" s="1372">
        <f t="shared" si="65"/>
        <v>300</v>
      </c>
      <c r="H443" s="1455">
        <v>300</v>
      </c>
      <c r="J443" s="1374">
        <f t="shared" si="66"/>
        <v>0</v>
      </c>
      <c r="K443" s="1384">
        <f t="shared" si="67"/>
        <v>0</v>
      </c>
      <c r="EB443" s="47"/>
    </row>
    <row r="444" customHeight="1" spans="1:132">
      <c r="A444" s="311" t="s">
        <v>1200</v>
      </c>
      <c r="C444" s="1449"/>
      <c r="D444" s="1366"/>
      <c r="F444" s="1371">
        <f t="shared" ref="F444:F461" si="68">(H444+I444+J444+K444)-SUM(AG444:ZH444)</f>
        <v>30</v>
      </c>
      <c r="G444" s="1372">
        <f t="shared" ref="G444:G461" si="69">(H444+I444+K444)-SUM(AG444:ZH444)</f>
        <v>30</v>
      </c>
      <c r="H444" s="1455">
        <v>30</v>
      </c>
      <c r="J444" s="1374">
        <f t="shared" ref="J444:J461" si="70">SUM(L444:U444)</f>
        <v>0</v>
      </c>
      <c r="K444" s="1384">
        <f t="shared" ref="K444:K461" si="71">SUM(V444:AF444)</f>
        <v>0</v>
      </c>
      <c r="EB444" s="47"/>
    </row>
    <row r="445" customHeight="1" spans="1:132">
      <c r="A445" s="311" t="s">
        <v>1201</v>
      </c>
      <c r="C445" s="1449"/>
      <c r="D445" s="1366"/>
      <c r="F445" s="1371">
        <f t="shared" si="68"/>
        <v>308</v>
      </c>
      <c r="G445" s="1372">
        <f t="shared" si="69"/>
        <v>308</v>
      </c>
      <c r="H445" s="1455">
        <v>308</v>
      </c>
      <c r="J445" s="1374">
        <f t="shared" si="70"/>
        <v>0</v>
      </c>
      <c r="K445" s="1384">
        <f t="shared" si="71"/>
        <v>0</v>
      </c>
      <c r="EB445" s="47"/>
    </row>
    <row r="446" customHeight="1" spans="1:132">
      <c r="A446" s="311" t="s">
        <v>1202</v>
      </c>
      <c r="C446" s="1449"/>
      <c r="D446" s="1366"/>
      <c r="F446" s="1371">
        <f t="shared" si="68"/>
        <v>77</v>
      </c>
      <c r="G446" s="1372">
        <f t="shared" si="69"/>
        <v>77</v>
      </c>
      <c r="H446" s="1455">
        <v>77</v>
      </c>
      <c r="J446" s="1374">
        <f t="shared" si="70"/>
        <v>0</v>
      </c>
      <c r="K446" s="1384">
        <f t="shared" si="71"/>
        <v>0</v>
      </c>
      <c r="EB446" s="47"/>
    </row>
    <row r="447" customHeight="1" spans="1:132">
      <c r="A447" s="311" t="s">
        <v>1203</v>
      </c>
      <c r="C447" s="1449"/>
      <c r="D447" s="1366"/>
      <c r="F447" s="1371">
        <f t="shared" si="68"/>
        <v>96</v>
      </c>
      <c r="G447" s="1372">
        <f t="shared" si="69"/>
        <v>96</v>
      </c>
      <c r="H447" s="1455">
        <v>96</v>
      </c>
      <c r="J447" s="1374">
        <f t="shared" si="70"/>
        <v>0</v>
      </c>
      <c r="K447" s="1384">
        <f t="shared" si="71"/>
        <v>0</v>
      </c>
      <c r="EB447" s="47"/>
    </row>
    <row r="448" customHeight="1" spans="1:132">
      <c r="A448" s="311" t="s">
        <v>1204</v>
      </c>
      <c r="C448" s="1449"/>
      <c r="D448" s="1366"/>
      <c r="F448" s="1371">
        <f t="shared" si="68"/>
        <v>192</v>
      </c>
      <c r="G448" s="1372">
        <f t="shared" si="69"/>
        <v>192</v>
      </c>
      <c r="H448" s="1455">
        <v>192</v>
      </c>
      <c r="J448" s="1374">
        <f t="shared" si="70"/>
        <v>0</v>
      </c>
      <c r="K448" s="1384">
        <f t="shared" si="71"/>
        <v>0</v>
      </c>
      <c r="EB448" s="47"/>
    </row>
    <row r="449" customHeight="1" spans="1:132">
      <c r="A449" s="311" t="s">
        <v>1205</v>
      </c>
      <c r="C449" s="1449"/>
      <c r="D449" s="1366"/>
      <c r="F449" s="1371">
        <f t="shared" si="68"/>
        <v>144</v>
      </c>
      <c r="G449" s="1372">
        <f t="shared" si="69"/>
        <v>144</v>
      </c>
      <c r="H449" s="1455">
        <v>144</v>
      </c>
      <c r="J449" s="1374">
        <f t="shared" si="70"/>
        <v>0</v>
      </c>
      <c r="K449" s="1384">
        <f t="shared" si="71"/>
        <v>0</v>
      </c>
      <c r="EB449" s="47"/>
    </row>
    <row r="450" customHeight="1" spans="1:132">
      <c r="A450" s="311" t="s">
        <v>1206</v>
      </c>
      <c r="C450" s="1449"/>
      <c r="D450" s="1366"/>
      <c r="F450" s="1371">
        <f t="shared" si="68"/>
        <v>287</v>
      </c>
      <c r="G450" s="1372">
        <f t="shared" si="69"/>
        <v>287</v>
      </c>
      <c r="H450" s="1455">
        <v>287</v>
      </c>
      <c r="J450" s="1374">
        <f t="shared" si="70"/>
        <v>0</v>
      </c>
      <c r="K450" s="1384">
        <f t="shared" si="71"/>
        <v>0</v>
      </c>
      <c r="EB450" s="47"/>
    </row>
    <row r="451" customHeight="1" spans="1:132">
      <c r="A451" s="311" t="s">
        <v>1207</v>
      </c>
      <c r="C451" s="1449"/>
      <c r="D451" s="1366"/>
      <c r="F451" s="1371">
        <f t="shared" si="68"/>
        <v>149</v>
      </c>
      <c r="G451" s="1372">
        <f t="shared" si="69"/>
        <v>149</v>
      </c>
      <c r="H451" s="1455">
        <v>149</v>
      </c>
      <c r="J451" s="1374">
        <f t="shared" si="70"/>
        <v>0</v>
      </c>
      <c r="K451" s="1384">
        <f t="shared" si="71"/>
        <v>0</v>
      </c>
      <c r="EB451" s="47"/>
    </row>
    <row r="452" customHeight="1" spans="1:132">
      <c r="A452" s="311" t="s">
        <v>1208</v>
      </c>
      <c r="C452" s="1449"/>
      <c r="D452" s="1366"/>
      <c r="F452" s="1371">
        <f t="shared" si="68"/>
        <v>184</v>
      </c>
      <c r="G452" s="1372">
        <f t="shared" si="69"/>
        <v>184</v>
      </c>
      <c r="H452" s="1455">
        <v>184</v>
      </c>
      <c r="J452" s="1374">
        <f t="shared" si="70"/>
        <v>0</v>
      </c>
      <c r="K452" s="1384">
        <f t="shared" si="71"/>
        <v>0</v>
      </c>
      <c r="EB452" s="47"/>
    </row>
    <row r="453" customHeight="1" spans="1:132">
      <c r="A453" s="311" t="s">
        <v>1209</v>
      </c>
      <c r="C453" s="1449"/>
      <c r="D453" s="1366"/>
      <c r="F453" s="1371">
        <f t="shared" si="68"/>
        <v>360</v>
      </c>
      <c r="G453" s="1372">
        <f t="shared" si="69"/>
        <v>360</v>
      </c>
      <c r="H453" s="1455">
        <v>360</v>
      </c>
      <c r="J453" s="1374">
        <f t="shared" si="70"/>
        <v>0</v>
      </c>
      <c r="K453" s="1384">
        <f t="shared" si="71"/>
        <v>0</v>
      </c>
      <c r="EB453" s="47"/>
    </row>
    <row r="454" customHeight="1" spans="1:132">
      <c r="A454" s="311" t="s">
        <v>1210</v>
      </c>
      <c r="C454" s="1449"/>
      <c r="D454" s="1366"/>
      <c r="F454" s="1371">
        <f t="shared" si="68"/>
        <v>280</v>
      </c>
      <c r="G454" s="1372">
        <f t="shared" si="69"/>
        <v>280</v>
      </c>
      <c r="H454" s="1455">
        <v>280</v>
      </c>
      <c r="J454" s="1374">
        <f t="shared" si="70"/>
        <v>0</v>
      </c>
      <c r="K454" s="1384">
        <f t="shared" si="71"/>
        <v>0</v>
      </c>
      <c r="EB454" s="47"/>
    </row>
    <row r="455" customHeight="1" spans="1:132">
      <c r="A455" s="311" t="s">
        <v>1211</v>
      </c>
      <c r="C455" s="1449"/>
      <c r="D455" s="1366"/>
      <c r="F455" s="1371">
        <f t="shared" si="68"/>
        <v>108</v>
      </c>
      <c r="G455" s="1372">
        <f t="shared" si="69"/>
        <v>108</v>
      </c>
      <c r="H455" s="1455">
        <v>108</v>
      </c>
      <c r="J455" s="1374">
        <f t="shared" si="70"/>
        <v>0</v>
      </c>
      <c r="K455" s="1384">
        <f t="shared" si="71"/>
        <v>0</v>
      </c>
      <c r="EB455" s="47"/>
    </row>
    <row r="456" customHeight="1" spans="1:132">
      <c r="A456" s="311" t="s">
        <v>1212</v>
      </c>
      <c r="C456" s="1449"/>
      <c r="D456" s="1366"/>
      <c r="F456" s="1371">
        <f t="shared" si="68"/>
        <v>186</v>
      </c>
      <c r="G456" s="1372">
        <f t="shared" si="69"/>
        <v>186</v>
      </c>
      <c r="H456" s="1455">
        <v>186</v>
      </c>
      <c r="J456" s="1374">
        <f t="shared" si="70"/>
        <v>0</v>
      </c>
      <c r="K456" s="1384">
        <f t="shared" si="71"/>
        <v>0</v>
      </c>
      <c r="EB456" s="47"/>
    </row>
    <row r="457" customHeight="1" spans="1:132">
      <c r="A457" s="311" t="s">
        <v>1213</v>
      </c>
      <c r="C457" s="1449" t="s">
        <v>1214</v>
      </c>
      <c r="D457" s="1366"/>
      <c r="F457" s="1371">
        <f t="shared" si="68"/>
        <v>217</v>
      </c>
      <c r="G457" s="1372">
        <f t="shared" si="69"/>
        <v>217</v>
      </c>
      <c r="H457" s="1455">
        <v>217</v>
      </c>
      <c r="J457" s="1374">
        <f t="shared" si="70"/>
        <v>0</v>
      </c>
      <c r="K457" s="1384">
        <f t="shared" si="71"/>
        <v>0</v>
      </c>
      <c r="EB457" s="47"/>
    </row>
    <row r="458" customHeight="1" spans="1:132">
      <c r="A458" s="311" t="s">
        <v>1215</v>
      </c>
      <c r="C458" s="1439" t="s">
        <v>1216</v>
      </c>
      <c r="D458" s="1366"/>
      <c r="F458" s="1371">
        <f t="shared" si="68"/>
        <v>34</v>
      </c>
      <c r="G458" s="1372">
        <f t="shared" si="69"/>
        <v>34</v>
      </c>
      <c r="H458" s="1462">
        <v>34</v>
      </c>
      <c r="J458" s="1374">
        <f t="shared" si="70"/>
        <v>0</v>
      </c>
      <c r="K458" s="1384">
        <f t="shared" si="71"/>
        <v>0</v>
      </c>
      <c r="EB458" s="47"/>
    </row>
    <row r="459" customHeight="1" spans="3:132">
      <c r="C459" s="1449" t="s">
        <v>1217</v>
      </c>
      <c r="D459" s="1366"/>
      <c r="F459" s="1371">
        <f t="shared" si="68"/>
        <v>60</v>
      </c>
      <c r="G459" s="1372">
        <f t="shared" si="69"/>
        <v>60</v>
      </c>
      <c r="H459" s="1463">
        <v>60</v>
      </c>
      <c r="J459" s="1374">
        <f t="shared" si="70"/>
        <v>0</v>
      </c>
      <c r="K459" s="1384">
        <f t="shared" si="71"/>
        <v>0</v>
      </c>
      <c r="EB459" s="47"/>
    </row>
    <row r="460" customHeight="1" spans="3:132">
      <c r="C460" s="1449" t="s">
        <v>1218</v>
      </c>
      <c r="D460" s="1366"/>
      <c r="F460" s="1371">
        <f t="shared" si="68"/>
        <v>52</v>
      </c>
      <c r="G460" s="1372">
        <f t="shared" si="69"/>
        <v>52</v>
      </c>
      <c r="H460" s="1428">
        <v>52</v>
      </c>
      <c r="J460" s="1374">
        <f t="shared" si="70"/>
        <v>0</v>
      </c>
      <c r="K460" s="1384">
        <f t="shared" si="71"/>
        <v>0</v>
      </c>
      <c r="EB460" s="47"/>
    </row>
    <row r="461" customHeight="1" spans="3:132">
      <c r="C461" s="1449" t="s">
        <v>1219</v>
      </c>
      <c r="D461" s="1366"/>
      <c r="F461" s="1371">
        <f t="shared" si="68"/>
        <v>6000</v>
      </c>
      <c r="G461" s="1372">
        <f t="shared" si="69"/>
        <v>6000</v>
      </c>
      <c r="H461" s="1428">
        <v>6000</v>
      </c>
      <c r="J461" s="1374">
        <f t="shared" si="70"/>
        <v>0</v>
      </c>
      <c r="K461" s="1384">
        <f t="shared" si="71"/>
        <v>0</v>
      </c>
      <c r="EB461" s="47"/>
    </row>
    <row r="462" customHeight="1" spans="1:132">
      <c r="A462" s="314" t="s">
        <v>477</v>
      </c>
      <c r="C462" s="1464" t="s">
        <v>1220</v>
      </c>
      <c r="D462" s="1366">
        <f t="shared" ref="D462:D467" si="72">F462-E462</f>
        <v>150</v>
      </c>
      <c r="F462" s="1371">
        <f t="shared" ref="F462:F468" si="73">(H462+I462+J462+K462)-SUM(AG462:ZH462)</f>
        <v>150</v>
      </c>
      <c r="G462" s="1372">
        <f t="shared" ref="G462:G467" si="74">(H462+I462+K462)-SUM(AG462:ZH462)</f>
        <v>150</v>
      </c>
      <c r="I462" s="1333">
        <v>150</v>
      </c>
      <c r="J462" s="1374">
        <f t="shared" ref="J462:J467" si="75">SUM(L462:U462)</f>
        <v>0</v>
      </c>
      <c r="K462" s="1384">
        <f t="shared" ref="K462:K467" si="76">SUM(V462:AF462)</f>
        <v>0</v>
      </c>
      <c r="EB462" s="47"/>
    </row>
    <row r="463" customHeight="1" spans="1:132">
      <c r="A463" s="314" t="s">
        <v>480</v>
      </c>
      <c r="C463" s="1464" t="s">
        <v>1221</v>
      </c>
      <c r="D463" s="1366">
        <f t="shared" si="72"/>
        <v>150</v>
      </c>
      <c r="F463" s="1371">
        <f t="shared" si="73"/>
        <v>150</v>
      </c>
      <c r="G463" s="1372">
        <f t="shared" si="74"/>
        <v>150</v>
      </c>
      <c r="I463" s="1333">
        <v>150</v>
      </c>
      <c r="J463" s="1374">
        <f t="shared" si="75"/>
        <v>0</v>
      </c>
      <c r="K463" s="1384">
        <f t="shared" si="76"/>
        <v>0</v>
      </c>
      <c r="EB463" s="47"/>
    </row>
    <row r="464" customHeight="1" spans="1:132">
      <c r="A464" s="314" t="s">
        <v>483</v>
      </c>
      <c r="C464" s="1464" t="s">
        <v>1222</v>
      </c>
      <c r="D464" s="1366">
        <f t="shared" si="72"/>
        <v>150</v>
      </c>
      <c r="F464" s="1371">
        <f t="shared" si="73"/>
        <v>150</v>
      </c>
      <c r="G464" s="1372">
        <f t="shared" si="74"/>
        <v>150</v>
      </c>
      <c r="I464" s="1333">
        <v>150</v>
      </c>
      <c r="J464" s="1374">
        <f t="shared" si="75"/>
        <v>0</v>
      </c>
      <c r="K464" s="1384">
        <f t="shared" si="76"/>
        <v>0</v>
      </c>
      <c r="EB464" s="47"/>
    </row>
    <row r="465" customHeight="1" spans="1:132">
      <c r="A465" s="314" t="s">
        <v>486</v>
      </c>
      <c r="C465" s="1464" t="s">
        <v>1223</v>
      </c>
      <c r="D465" s="1366">
        <f t="shared" si="72"/>
        <v>150</v>
      </c>
      <c r="F465" s="1371">
        <f t="shared" si="73"/>
        <v>150</v>
      </c>
      <c r="G465" s="1372">
        <f t="shared" si="74"/>
        <v>150</v>
      </c>
      <c r="I465" s="1333">
        <v>150</v>
      </c>
      <c r="J465" s="1374">
        <f t="shared" si="75"/>
        <v>0</v>
      </c>
      <c r="K465" s="1384">
        <f t="shared" si="76"/>
        <v>0</v>
      </c>
      <c r="EB465" s="47"/>
    </row>
    <row r="466" customHeight="1" spans="1:132">
      <c r="A466" s="314" t="s">
        <v>489</v>
      </c>
      <c r="C466" s="1464" t="s">
        <v>1224</v>
      </c>
      <c r="D466" s="1366">
        <f t="shared" si="72"/>
        <v>150</v>
      </c>
      <c r="F466" s="1371">
        <f t="shared" si="73"/>
        <v>150</v>
      </c>
      <c r="G466" s="1372">
        <f t="shared" si="74"/>
        <v>150</v>
      </c>
      <c r="I466" s="1333">
        <v>150</v>
      </c>
      <c r="J466" s="1374">
        <f t="shared" si="75"/>
        <v>0</v>
      </c>
      <c r="K466" s="1384">
        <f t="shared" si="76"/>
        <v>0</v>
      </c>
      <c r="EB466" s="47"/>
    </row>
    <row r="467" customHeight="1" spans="1:132">
      <c r="A467" s="314" t="s">
        <v>492</v>
      </c>
      <c r="C467" s="1464" t="s">
        <v>1225</v>
      </c>
      <c r="D467" s="1366">
        <f t="shared" si="72"/>
        <v>150</v>
      </c>
      <c r="F467" s="1371">
        <f t="shared" si="73"/>
        <v>150</v>
      </c>
      <c r="G467" s="1372">
        <f t="shared" si="74"/>
        <v>150</v>
      </c>
      <c r="I467" s="1333">
        <v>150</v>
      </c>
      <c r="J467" s="1374">
        <f t="shared" si="75"/>
        <v>0</v>
      </c>
      <c r="K467" s="1384">
        <f t="shared" si="76"/>
        <v>0</v>
      </c>
      <c r="EB467" s="47"/>
    </row>
    <row r="468" customHeight="1" spans="1:132">
      <c r="A468" s="314" t="s">
        <v>1226</v>
      </c>
      <c r="C468" s="1464" t="s">
        <v>1227</v>
      </c>
      <c r="D468" s="1366"/>
      <c r="F468" s="1371">
        <f t="shared" ref="F468:F488" si="77">(H468+I468+J468+K468)-SUM(AG468:ZH468)</f>
        <v>930</v>
      </c>
      <c r="G468" s="1372">
        <f t="shared" ref="G468:G488" si="78">(H468+I468+K468)-SUM(AG468:ZH468)</f>
        <v>930</v>
      </c>
      <c r="I468" s="1333">
        <v>930</v>
      </c>
      <c r="J468" s="1374">
        <f t="shared" ref="J468:J488" si="79">SUM(L468:U468)</f>
        <v>0</v>
      </c>
      <c r="K468" s="1384">
        <f t="shared" ref="K468:K488" si="80">SUM(V468:AF468)</f>
        <v>0</v>
      </c>
      <c r="EB468" s="47"/>
    </row>
    <row r="469" customHeight="1" spans="1:132">
      <c r="A469" s="314" t="s">
        <v>1228</v>
      </c>
      <c r="C469" s="1464" t="s">
        <v>1229</v>
      </c>
      <c r="F469" s="1371">
        <f t="shared" si="77"/>
        <v>813</v>
      </c>
      <c r="G469" s="1372">
        <f t="shared" si="78"/>
        <v>813</v>
      </c>
      <c r="I469" s="1333">
        <v>813</v>
      </c>
      <c r="J469" s="1374">
        <f t="shared" si="79"/>
        <v>0</v>
      </c>
      <c r="K469" s="1384">
        <f t="shared" si="80"/>
        <v>0</v>
      </c>
      <c r="EB469" s="47"/>
    </row>
    <row r="470" customHeight="1" spans="1:132">
      <c r="A470" s="314"/>
      <c r="C470" s="1464" t="s">
        <v>1230</v>
      </c>
      <c r="F470" s="1371">
        <f t="shared" si="77"/>
        <v>500</v>
      </c>
      <c r="G470" s="1372">
        <f t="shared" si="78"/>
        <v>500</v>
      </c>
      <c r="H470" s="1332">
        <v>500</v>
      </c>
      <c r="J470" s="1374">
        <f t="shared" si="79"/>
        <v>0</v>
      </c>
      <c r="K470" s="1384">
        <f t="shared" si="80"/>
        <v>0</v>
      </c>
      <c r="EB470" s="47"/>
    </row>
    <row r="471" customHeight="1" spans="1:132">
      <c r="A471" s="314"/>
      <c r="C471" s="1464" t="s">
        <v>1231</v>
      </c>
      <c r="F471" s="1371">
        <f t="shared" si="77"/>
        <v>1750</v>
      </c>
      <c r="G471" s="1372">
        <f t="shared" si="78"/>
        <v>1750</v>
      </c>
      <c r="H471" s="1332">
        <v>1750</v>
      </c>
      <c r="J471" s="1374">
        <f t="shared" si="79"/>
        <v>0</v>
      </c>
      <c r="K471" s="1384">
        <f t="shared" si="80"/>
        <v>0</v>
      </c>
      <c r="EB471" s="47"/>
    </row>
    <row r="472" customHeight="1" spans="1:132">
      <c r="A472" s="314"/>
      <c r="C472" s="1464" t="s">
        <v>1232</v>
      </c>
      <c r="F472" s="1371">
        <f t="shared" si="77"/>
        <v>1000</v>
      </c>
      <c r="G472" s="1372">
        <f t="shared" si="78"/>
        <v>1000</v>
      </c>
      <c r="H472" s="1332">
        <v>1000</v>
      </c>
      <c r="J472" s="1374">
        <f t="shared" si="79"/>
        <v>0</v>
      </c>
      <c r="K472" s="1384">
        <f t="shared" si="80"/>
        <v>0</v>
      </c>
      <c r="EB472" s="47"/>
    </row>
    <row r="473" customHeight="1" spans="1:132">
      <c r="A473" s="314"/>
      <c r="C473" s="1464" t="s">
        <v>1233</v>
      </c>
      <c r="F473" s="1371">
        <f t="shared" si="77"/>
        <v>475</v>
      </c>
      <c r="G473" s="1372">
        <f t="shared" si="78"/>
        <v>475</v>
      </c>
      <c r="H473" s="1332">
        <v>475</v>
      </c>
      <c r="J473" s="1374">
        <f t="shared" si="79"/>
        <v>0</v>
      </c>
      <c r="K473" s="1384">
        <f t="shared" si="80"/>
        <v>0</v>
      </c>
      <c r="EB473" s="47"/>
    </row>
    <row r="474" customHeight="1" spans="1:132">
      <c r="A474" s="314"/>
      <c r="C474" s="1464" t="s">
        <v>1234</v>
      </c>
      <c r="F474" s="1371">
        <f t="shared" si="77"/>
        <v>71</v>
      </c>
      <c r="G474" s="1372">
        <f t="shared" si="78"/>
        <v>71</v>
      </c>
      <c r="H474" s="1332">
        <v>71</v>
      </c>
      <c r="J474" s="1374">
        <f t="shared" si="79"/>
        <v>0</v>
      </c>
      <c r="K474" s="1384">
        <f t="shared" si="80"/>
        <v>0</v>
      </c>
      <c r="EB474" s="47"/>
    </row>
    <row r="475" customHeight="1" spans="1:132">
      <c r="A475" s="314"/>
      <c r="C475" s="1464" t="s">
        <v>1235</v>
      </c>
      <c r="F475" s="1371">
        <f t="shared" si="77"/>
        <v>438</v>
      </c>
      <c r="G475" s="1372">
        <f t="shared" si="78"/>
        <v>438</v>
      </c>
      <c r="H475" s="1332">
        <v>438</v>
      </c>
      <c r="J475" s="1374">
        <f t="shared" si="79"/>
        <v>0</v>
      </c>
      <c r="K475" s="1384">
        <f t="shared" si="80"/>
        <v>0</v>
      </c>
      <c r="EB475" s="47"/>
    </row>
    <row r="476" customHeight="1" spans="1:132">
      <c r="A476" s="314"/>
      <c r="C476" s="1464" t="s">
        <v>1236</v>
      </c>
      <c r="F476" s="1371">
        <f t="shared" si="77"/>
        <v>119</v>
      </c>
      <c r="G476" s="1372">
        <f t="shared" si="78"/>
        <v>119</v>
      </c>
      <c r="H476" s="1332">
        <v>119</v>
      </c>
      <c r="J476" s="1374">
        <f t="shared" si="79"/>
        <v>0</v>
      </c>
      <c r="K476" s="1384">
        <f t="shared" si="80"/>
        <v>0</v>
      </c>
      <c r="EB476" s="47"/>
    </row>
    <row r="477" customHeight="1" spans="1:132">
      <c r="A477" s="314"/>
      <c r="C477" s="1464" t="s">
        <v>1237</v>
      </c>
      <c r="F477" s="1371">
        <f t="shared" si="77"/>
        <v>361</v>
      </c>
      <c r="G477" s="1372">
        <f t="shared" si="78"/>
        <v>361</v>
      </c>
      <c r="H477" s="1332">
        <v>361</v>
      </c>
      <c r="J477" s="1374">
        <f t="shared" si="79"/>
        <v>0</v>
      </c>
      <c r="K477" s="1384">
        <f t="shared" si="80"/>
        <v>0</v>
      </c>
      <c r="EB477" s="47"/>
    </row>
    <row r="478" customHeight="1" spans="1:132">
      <c r="A478" s="314"/>
      <c r="C478" s="1464" t="s">
        <v>1238</v>
      </c>
      <c r="F478" s="1371">
        <f t="shared" si="77"/>
        <v>639</v>
      </c>
      <c r="G478" s="1372">
        <f t="shared" si="78"/>
        <v>639</v>
      </c>
      <c r="I478" s="1333">
        <v>639</v>
      </c>
      <c r="J478" s="1374">
        <f t="shared" si="79"/>
        <v>0</v>
      </c>
      <c r="K478" s="1384">
        <f t="shared" si="80"/>
        <v>0</v>
      </c>
      <c r="EB478" s="47"/>
    </row>
    <row r="479" customHeight="1" spans="1:132">
      <c r="A479" s="314"/>
      <c r="C479" s="1464" t="s">
        <v>1239</v>
      </c>
      <c r="F479" s="1371">
        <f t="shared" si="77"/>
        <v>639</v>
      </c>
      <c r="G479" s="1372">
        <f t="shared" si="78"/>
        <v>639</v>
      </c>
      <c r="I479" s="1333">
        <v>639</v>
      </c>
      <c r="J479" s="1374">
        <f t="shared" si="79"/>
        <v>0</v>
      </c>
      <c r="K479" s="1384">
        <f t="shared" si="80"/>
        <v>0</v>
      </c>
      <c r="EB479" s="47"/>
    </row>
    <row r="480" customHeight="1" spans="1:132">
      <c r="A480" s="314"/>
      <c r="C480" s="1464" t="s">
        <v>1240</v>
      </c>
      <c r="F480" s="1371">
        <f t="shared" si="77"/>
        <v>639</v>
      </c>
      <c r="G480" s="1372">
        <f t="shared" si="78"/>
        <v>639</v>
      </c>
      <c r="I480" s="1333">
        <v>639</v>
      </c>
      <c r="J480" s="1374">
        <f t="shared" si="79"/>
        <v>0</v>
      </c>
      <c r="K480" s="1384">
        <f t="shared" si="80"/>
        <v>0</v>
      </c>
      <c r="EB480" s="47"/>
    </row>
    <row r="481" customHeight="1" spans="1:132">
      <c r="A481" s="314"/>
      <c r="C481" s="1464" t="s">
        <v>1241</v>
      </c>
      <c r="F481" s="1371">
        <f t="shared" si="77"/>
        <v>639</v>
      </c>
      <c r="G481" s="1372">
        <f t="shared" si="78"/>
        <v>639</v>
      </c>
      <c r="I481" s="1333">
        <v>639</v>
      </c>
      <c r="J481" s="1374">
        <f t="shared" si="79"/>
        <v>0</v>
      </c>
      <c r="K481" s="1384">
        <f t="shared" si="80"/>
        <v>0</v>
      </c>
      <c r="EB481" s="47"/>
    </row>
    <row r="482" customHeight="1" spans="1:132">
      <c r="A482" s="314"/>
      <c r="C482" s="1464" t="s">
        <v>1242</v>
      </c>
      <c r="F482" s="1371">
        <f t="shared" si="77"/>
        <v>522</v>
      </c>
      <c r="G482" s="1372">
        <f t="shared" si="78"/>
        <v>522</v>
      </c>
      <c r="I482" s="1333">
        <v>522</v>
      </c>
      <c r="J482" s="1374">
        <f t="shared" si="79"/>
        <v>0</v>
      </c>
      <c r="K482" s="1384">
        <f t="shared" si="80"/>
        <v>0</v>
      </c>
      <c r="EB482" s="47"/>
    </row>
    <row r="483" customHeight="1" spans="1:132">
      <c r="A483" s="314"/>
      <c r="C483" s="1464" t="s">
        <v>1243</v>
      </c>
      <c r="F483" s="1371">
        <f t="shared" si="77"/>
        <v>408</v>
      </c>
      <c r="G483" s="1372">
        <f t="shared" si="78"/>
        <v>408</v>
      </c>
      <c r="I483" s="1333">
        <v>408</v>
      </c>
      <c r="J483" s="1374">
        <f t="shared" si="79"/>
        <v>0</v>
      </c>
      <c r="K483" s="1384">
        <f t="shared" si="80"/>
        <v>0</v>
      </c>
      <c r="EB483" s="47"/>
    </row>
    <row r="484" customHeight="1" spans="1:132">
      <c r="A484" s="314"/>
      <c r="C484" s="1464" t="s">
        <v>1244</v>
      </c>
      <c r="F484" s="1371">
        <f t="shared" si="77"/>
        <v>543</v>
      </c>
      <c r="G484" s="1372">
        <f t="shared" si="78"/>
        <v>543</v>
      </c>
      <c r="I484" s="1333">
        <v>543</v>
      </c>
      <c r="J484" s="1374">
        <f t="shared" si="79"/>
        <v>0</v>
      </c>
      <c r="K484" s="1384">
        <f t="shared" si="80"/>
        <v>0</v>
      </c>
      <c r="EB484" s="47"/>
    </row>
    <row r="485" customHeight="1" spans="1:132">
      <c r="A485" s="314"/>
      <c r="C485" s="1464" t="s">
        <v>1245</v>
      </c>
      <c r="F485" s="1371">
        <f t="shared" si="77"/>
        <v>575</v>
      </c>
      <c r="G485" s="1372">
        <f t="shared" si="78"/>
        <v>575</v>
      </c>
      <c r="I485" s="1333">
        <v>575</v>
      </c>
      <c r="J485" s="1374">
        <f t="shared" si="79"/>
        <v>0</v>
      </c>
      <c r="K485" s="1384">
        <f t="shared" si="80"/>
        <v>0</v>
      </c>
      <c r="EB485" s="47"/>
    </row>
    <row r="486" customHeight="1" spans="1:132">
      <c r="A486" s="314"/>
      <c r="C486" s="1464" t="s">
        <v>1246</v>
      </c>
      <c r="F486" s="1371">
        <f t="shared" si="77"/>
        <v>200</v>
      </c>
      <c r="G486" s="1372">
        <f t="shared" si="78"/>
        <v>200</v>
      </c>
      <c r="I486" s="1333">
        <v>200</v>
      </c>
      <c r="J486" s="1374">
        <f t="shared" si="79"/>
        <v>0</v>
      </c>
      <c r="K486" s="1384">
        <f t="shared" si="80"/>
        <v>0</v>
      </c>
      <c r="EB486" s="47"/>
    </row>
    <row r="487" customHeight="1" spans="1:132">
      <c r="A487" s="314"/>
      <c r="C487" s="1464" t="s">
        <v>1247</v>
      </c>
      <c r="F487" s="1371">
        <f t="shared" si="77"/>
        <v>400</v>
      </c>
      <c r="G487" s="1372">
        <f t="shared" si="78"/>
        <v>400</v>
      </c>
      <c r="I487" s="1333">
        <v>400</v>
      </c>
      <c r="J487" s="1374">
        <f t="shared" si="79"/>
        <v>0</v>
      </c>
      <c r="K487" s="1384">
        <f t="shared" si="80"/>
        <v>0</v>
      </c>
      <c r="EB487" s="47"/>
    </row>
    <row r="488" customHeight="1" spans="1:132">
      <c r="A488" s="314"/>
      <c r="C488" s="1464" t="s">
        <v>1248</v>
      </c>
      <c r="F488" s="1371">
        <f t="shared" si="77"/>
        <v>199</v>
      </c>
      <c r="G488" s="1372">
        <f t="shared" si="78"/>
        <v>199</v>
      </c>
      <c r="I488" s="1333">
        <v>199</v>
      </c>
      <c r="J488" s="1374">
        <f t="shared" si="79"/>
        <v>0</v>
      </c>
      <c r="K488" s="1384">
        <f t="shared" si="80"/>
        <v>0</v>
      </c>
      <c r="EB488" s="47"/>
    </row>
    <row r="489" customHeight="1" spans="25:132">
      <c r="Y489" s="1337"/>
      <c r="EB489" s="47"/>
    </row>
    <row r="490" customHeight="1" spans="1:132">
      <c r="A490" s="104"/>
      <c r="Y490" s="1337"/>
      <c r="EB490" s="47"/>
    </row>
    <row r="491" customHeight="1" spans="1:132">
      <c r="A491" s="104"/>
      <c r="Y491" s="1337"/>
      <c r="EB491" s="47"/>
    </row>
    <row r="492" customHeight="1" spans="1:132">
      <c r="A492" s="104"/>
      <c r="EB492" s="47"/>
    </row>
    <row r="493" customHeight="1" spans="132:132">
      <c r="EB493" s="47"/>
    </row>
    <row r="494" customHeight="1" spans="132:132">
      <c r="EB494" s="47"/>
    </row>
    <row r="495" customHeight="1" spans="132:132">
      <c r="EB495" s="47"/>
    </row>
    <row r="496" customHeight="1" spans="132:132">
      <c r="EB496" s="47"/>
    </row>
    <row r="497" customHeight="1" spans="132:132">
      <c r="EB497" s="47"/>
    </row>
    <row r="498" customHeight="1" spans="132:132">
      <c r="EB498" s="47"/>
    </row>
    <row r="499" customHeight="1" spans="132:132">
      <c r="EB499" s="47"/>
    </row>
    <row r="500" customHeight="1" spans="132:132">
      <c r="EB500" s="47"/>
    </row>
    <row r="501" customHeight="1" spans="132:132">
      <c r="EB501" s="47"/>
    </row>
    <row r="502" customHeight="1" spans="132:132">
      <c r="EB502" s="47"/>
    </row>
    <row r="503" customHeight="1" spans="132:132">
      <c r="EB503" s="47"/>
    </row>
    <row r="504" customHeight="1" spans="132:132">
      <c r="EB504" s="47"/>
    </row>
    <row r="505" customHeight="1" spans="132:132">
      <c r="EB505" s="47"/>
    </row>
    <row r="506" customHeight="1" spans="132:132">
      <c r="EB506" s="47"/>
    </row>
    <row r="507" customHeight="1" spans="132:132">
      <c r="EB507" s="47"/>
    </row>
    <row r="508" customHeight="1" spans="132:132">
      <c r="EB508" s="47"/>
    </row>
    <row r="509" customHeight="1" spans="132:132">
      <c r="EB509" s="47"/>
    </row>
    <row r="510" customHeight="1" spans="132:132">
      <c r="EB510" s="47"/>
    </row>
    <row r="511" customHeight="1" spans="132:132">
      <c r="EB511" s="47"/>
    </row>
    <row r="512" customHeight="1" spans="132:132">
      <c r="EB512" s="47"/>
    </row>
    <row r="513" customHeight="1" spans="132:132">
      <c r="EB513" s="47"/>
    </row>
    <row r="514" customHeight="1" spans="132:132">
      <c r="EB514" s="47"/>
    </row>
    <row r="515" customHeight="1" spans="132:132">
      <c r="EB515" s="47"/>
    </row>
    <row r="516" customHeight="1" spans="132:132">
      <c r="EB516" s="47"/>
    </row>
    <row r="517" customHeight="1" spans="132:132">
      <c r="EB517" s="47"/>
    </row>
    <row r="518" customHeight="1" spans="132:132">
      <c r="EB518" s="47"/>
    </row>
    <row r="519" customHeight="1" spans="132:132">
      <c r="EB519" s="47"/>
    </row>
    <row r="520" customHeight="1" spans="132:132">
      <c r="EB520" s="47"/>
    </row>
    <row r="521" customHeight="1" spans="132:132">
      <c r="EB521" s="47"/>
    </row>
    <row r="522" customHeight="1" spans="132:132">
      <c r="EB522" s="47"/>
    </row>
    <row r="523" customHeight="1" spans="132:132">
      <c r="EB523" s="47"/>
    </row>
    <row r="524" customHeight="1" spans="132:132">
      <c r="EB524" s="47"/>
    </row>
    <row r="525" customHeight="1" spans="132:132">
      <c r="EB525" s="47"/>
    </row>
    <row r="526" customHeight="1" spans="132:132">
      <c r="EB526" s="47"/>
    </row>
  </sheetData>
  <autoFilter ref="A8:ZH488">
    <extLst/>
  </autoFilter>
  <mergeCells count="9">
    <mergeCell ref="H6:I6"/>
    <mergeCell ref="L6:U6"/>
    <mergeCell ref="V6:X6"/>
    <mergeCell ref="A6:A7"/>
    <mergeCell ref="C6:C7"/>
    <mergeCell ref="D6:D7"/>
    <mergeCell ref="E6:E7"/>
    <mergeCell ref="F6:F7"/>
    <mergeCell ref="G6:G7"/>
  </mergeCells>
  <conditionalFormatting sqref="F9:F490">
    <cfRule type="cellIs" dxfId="0" priority="1" operator="lessThanOrEqual">
      <formula>0</formula>
    </cfRule>
  </conditionalFormatting>
  <conditionalFormatting sqref="G9:G488">
    <cfRule type="cellIs" dxfId="0" priority="2" operator="lessThanOrEqual">
      <formula>0</formula>
    </cfRule>
  </conditionalFormatting>
  <pageMargins left="0.75" right="0.75" top="1" bottom="1" header="0.5" footer="0.5"/>
  <pageSetup paperSize="9" orientation="portrait"/>
  <headerFooter/>
  <ignoredErrors>
    <ignoredError sqref="K64:K96 K106:K118 K120:K125 K127:K131 K98:K104 K190:K206 K209:K246 K133:K145 K25:K62 J131 K20:K21 K147:K150 K166:K188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E603"/>
  <sheetViews>
    <sheetView workbookViewId="0">
      <pane xSplit="17" ySplit="8" topLeftCell="R9" activePane="bottomRight" state="frozen"/>
      <selection/>
      <selection pane="topRight"/>
      <selection pane="bottomLeft"/>
      <selection pane="bottomRight" activeCell="T1" sqref="R$1:T$1048576"/>
    </sheetView>
  </sheetViews>
  <sheetFormatPr defaultColWidth="9" defaultRowHeight="20" customHeight="1"/>
  <cols>
    <col min="1" max="1" width="5.75" style="1072" hidden="1" customWidth="1"/>
    <col min="2" max="2" width="5.875" style="1073" hidden="1" customWidth="1"/>
    <col min="3" max="3" width="7.75" style="1072" hidden="1" customWidth="1"/>
    <col min="4" max="4" width="9.75" style="1072" hidden="1" customWidth="1"/>
    <col min="5" max="5" width="5.5" style="1072" hidden="1" customWidth="1"/>
    <col min="6" max="6" width="19.625" style="1074" customWidth="1"/>
    <col min="7" max="7" width="17.875" style="837" hidden="1" customWidth="1"/>
    <col min="8" max="8" width="26.875" style="1075" customWidth="1"/>
    <col min="9" max="9" width="6.875" style="1076" hidden="1" customWidth="1"/>
    <col min="10" max="10" width="9.125" style="1077" hidden="1" customWidth="1"/>
    <col min="11" max="11" width="9.125" style="1078" customWidth="1"/>
    <col min="12" max="12" width="8.125" style="1079" customWidth="1"/>
    <col min="13" max="13" width="6.25" style="1080" hidden="1" customWidth="1"/>
    <col min="14" max="14" width="5.75" style="1079" hidden="1" customWidth="1"/>
    <col min="15" max="15" width="5.625" style="1079" hidden="1" customWidth="1"/>
    <col min="16" max="16" width="5.75833333333333" style="1081" customWidth="1"/>
    <col min="17" max="17" width="5.75" style="1081" customWidth="1"/>
    <col min="18" max="26" width="7.125" style="1082" hidden="1" customWidth="1"/>
    <col min="27" max="27" width="2.125" style="1082" hidden="1" customWidth="1"/>
    <col min="28" max="44" width="7.125" style="1082" hidden="1" customWidth="1"/>
    <col min="45" max="45" width="2.125" style="1082" hidden="1" customWidth="1"/>
    <col min="46" max="46" width="9.625" style="1083" customWidth="1"/>
    <col min="47" max="61" width="9.625" style="1083" hidden="1" customWidth="1"/>
    <col min="62" max="62" width="9.625" style="1083" customWidth="1"/>
    <col min="63" max="63" width="2.125" style="1084" customWidth="1" outlineLevel="1"/>
    <col min="64" max="72" width="8.625" style="1085" hidden="1" customWidth="1"/>
    <col min="73" max="73" width="8.625" style="1085" customWidth="1"/>
    <col min="74" max="74" width="2.125" style="1084" customWidth="1" outlineLevel="1"/>
    <col min="75" max="91" width="8.825" style="1084" hidden="1" customWidth="1" outlineLevel="1"/>
    <col min="92" max="100" width="9.125" style="1084" hidden="1" customWidth="1" outlineLevel="1"/>
    <col min="101" max="101" width="9.75" style="1084" hidden="1" customWidth="1" outlineLevel="1"/>
    <col min="102" max="102" width="9.125" style="1084" customWidth="1" outlineLevel="1"/>
    <col min="103" max="109" width="9.125" style="1084" hidden="1" customWidth="1" outlineLevel="1"/>
    <col min="110" max="110" width="9.125" style="1084" customWidth="1" outlineLevel="1"/>
    <col min="111" max="114" width="9.125" style="1084" hidden="1" customWidth="1" outlineLevel="1"/>
    <col min="115" max="115" width="9.125" style="1084" customWidth="1" outlineLevel="1"/>
    <col min="116" max="116" width="9.125" style="1084" hidden="1" customWidth="1" outlineLevel="1"/>
    <col min="117" max="117" width="9.125" style="1084" customWidth="1" outlineLevel="1"/>
    <col min="118" max="122" width="9.125" style="1084" hidden="1" customWidth="1" outlineLevel="1"/>
    <col min="123" max="123" width="9.125" style="1084" customWidth="1" outlineLevel="1"/>
    <col min="124" max="127" width="9.125" style="1084" hidden="1" customWidth="1" outlineLevel="1"/>
    <col min="128" max="130" width="9.125" style="1084" customWidth="1" outlineLevel="1"/>
    <col min="131" max="131" width="9.125" style="1084" hidden="1" customWidth="1" outlineLevel="1"/>
    <col min="132" max="140" width="9.125" style="1084" customWidth="1" outlineLevel="1"/>
    <col min="141" max="141" width="2.125" style="1083" customWidth="1"/>
    <col min="142" max="157" width="8.825" style="1084" hidden="1" customWidth="1" outlineLevel="1"/>
    <col min="158" max="158" width="8.825" style="1084" customWidth="1" outlineLevel="1"/>
    <col min="159" max="159" width="2.125" style="1086" customWidth="1" outlineLevel="1"/>
    <col min="160" max="166" width="8.825" style="1084" hidden="1" customWidth="1" outlineLevel="1"/>
    <col min="167" max="167" width="8.825" style="1084" customWidth="1" outlineLevel="1"/>
    <col min="168" max="168" width="2.125" style="1086" customWidth="1" outlineLevel="1"/>
    <col min="169" max="175" width="8.825" style="1084" hidden="1" customWidth="1" outlineLevel="1"/>
    <col min="176" max="200" width="8.825" style="1087" hidden="1" customWidth="1" outlineLevel="1"/>
    <col min="201" max="201" width="8.825" style="1087" customWidth="1" outlineLevel="1"/>
    <col min="202" max="202" width="8.825" style="1087" hidden="1" customWidth="1" outlineLevel="1"/>
    <col min="203" max="206" width="8.825" style="1087" customWidth="1" outlineLevel="1"/>
    <col min="207" max="207" width="2.125" style="1088" customWidth="1" outlineLevel="1"/>
    <col min="208" max="208" width="7.5" style="679" customWidth="1" outlineLevel="1"/>
    <col min="209" max="209" width="6" style="679" customWidth="1"/>
    <col min="210" max="211" width="6.625" style="680" customWidth="1"/>
    <col min="212" max="212" width="7.75" style="679" customWidth="1"/>
    <col min="213" max="213" width="6.625" style="679" customWidth="1"/>
    <col min="214" max="214" width="6.625" style="704" customWidth="1"/>
    <col min="215" max="215" width="5.25" style="1089" customWidth="1"/>
    <col min="216" max="216" width="5.125" style="1089" hidden="1" customWidth="1" outlineLevel="1"/>
    <col min="217" max="217" width="8.875" style="1089" hidden="1" customWidth="1" outlineLevel="1"/>
    <col min="218" max="218" width="6.125" style="1090" hidden="1" customWidth="1" outlineLevel="1"/>
    <col min="219" max="219" width="6.625" style="1090" hidden="1" customWidth="1" outlineLevel="1"/>
    <col min="220" max="220" width="8.375" style="1091" hidden="1" customWidth="1" outlineLevel="1"/>
    <col min="221" max="221" width="6.75" style="1092" hidden="1" customWidth="1" outlineLevel="1"/>
    <col min="222" max="222" width="5.625" style="1092" hidden="1" customWidth="1" outlineLevel="1"/>
    <col min="223" max="223" width="6.75" style="1092" hidden="1" customWidth="1" outlineLevel="1"/>
    <col min="224" max="224" width="9" style="1093" hidden="1" customWidth="1" outlineLevel="1"/>
    <col min="225" max="225" width="6.75" style="1091" hidden="1" customWidth="1" outlineLevel="1"/>
    <col min="226" max="226" width="8.375" style="1094" hidden="1" customWidth="1" outlineLevel="1"/>
    <col min="227" max="227" width="8.375" style="1092" hidden="1" customWidth="1" outlineLevel="1"/>
    <col min="228" max="230" width="6.5" style="1092" hidden="1" customWidth="1" outlineLevel="1"/>
    <col min="231" max="231" width="9.625" style="1092" hidden="1" customWidth="1" outlineLevel="1"/>
    <col min="232" max="232" width="6.5" style="1095" hidden="1" customWidth="1" outlineLevel="1"/>
    <col min="233" max="236" width="6.5" style="1092" hidden="1" customWidth="1" outlineLevel="1"/>
    <col min="237" max="238" width="6.5" style="1096" hidden="1" customWidth="1" outlineLevel="1"/>
    <col min="239" max="242" width="6.5" style="1092" hidden="1" customWidth="1" outlineLevel="1"/>
    <col min="243" max="243" width="4.75" style="1092" hidden="1" customWidth="1" outlineLevel="1"/>
    <col min="244" max="244" width="4.5" style="1092" hidden="1" customWidth="1" outlineLevel="1"/>
    <col min="245" max="245" width="6.5" style="1092" hidden="1" customWidth="1" outlineLevel="1"/>
    <col min="246" max="246" width="6.375" style="1092" hidden="1" customWidth="1" outlineLevel="1"/>
    <col min="247" max="260" width="4.625" style="1092" hidden="1" customWidth="1" outlineLevel="1"/>
    <col min="261" max="261" width="1.875" style="1092" hidden="1" customWidth="1" outlineLevel="1"/>
    <col min="262" max="273" width="6.375" style="1092" hidden="1" customWidth="1" outlineLevel="1"/>
    <col min="274" max="274" width="6.25" style="786" customWidth="1" collapsed="1"/>
    <col min="275" max="275" width="6.25" style="786" customWidth="1"/>
    <col min="276" max="288" width="9" style="786" customWidth="1"/>
    <col min="289" max="16384" width="9" style="786"/>
  </cols>
  <sheetData>
    <row r="1" s="1067" customFormat="1" ht="17" customHeight="1" spans="1:291">
      <c r="A1" s="375"/>
      <c r="B1" s="376"/>
      <c r="C1" s="375"/>
      <c r="D1" s="375"/>
      <c r="E1" s="377"/>
      <c r="G1" s="379"/>
      <c r="H1" s="1097" t="s">
        <v>1249</v>
      </c>
      <c r="I1" s="419"/>
      <c r="J1" s="420"/>
      <c r="K1" s="1121"/>
      <c r="L1" s="1122"/>
      <c r="M1" s="1123"/>
      <c r="N1" s="422"/>
      <c r="O1" s="423"/>
      <c r="P1" s="1121"/>
      <c r="Q1" s="1122"/>
      <c r="R1" s="458"/>
      <c r="S1" s="459"/>
      <c r="T1" s="459"/>
      <c r="U1" s="459"/>
      <c r="V1" s="459"/>
      <c r="W1" s="459"/>
      <c r="X1" s="459"/>
      <c r="Y1" s="459"/>
      <c r="Z1" s="459"/>
      <c r="AA1" s="460"/>
      <c r="AB1" s="1158"/>
      <c r="AC1" s="492"/>
      <c r="AD1" s="492"/>
      <c r="AE1" s="492"/>
      <c r="AF1" s="492"/>
      <c r="AG1" s="492"/>
      <c r="AH1" s="492"/>
      <c r="AI1" s="492"/>
      <c r="AJ1" s="492"/>
      <c r="AK1" s="492"/>
      <c r="AL1" s="492"/>
      <c r="AM1" s="492"/>
      <c r="AN1" s="492"/>
      <c r="AO1" s="492"/>
      <c r="AP1" s="492"/>
      <c r="AQ1" s="492"/>
      <c r="AR1" s="492"/>
      <c r="AS1" s="510"/>
      <c r="AT1" s="1169"/>
      <c r="AU1" s="1170"/>
      <c r="AV1" s="1170"/>
      <c r="AW1" s="1170"/>
      <c r="AX1" s="1170"/>
      <c r="AY1" s="1170"/>
      <c r="AZ1" s="1170"/>
      <c r="BA1" s="1170"/>
      <c r="BB1" s="1170"/>
      <c r="BC1" s="1170"/>
      <c r="BD1" s="1180"/>
      <c r="BE1" s="1180"/>
      <c r="BF1" s="1180"/>
      <c r="BG1" s="1180"/>
      <c r="BH1" s="1180"/>
      <c r="BI1" s="1180"/>
      <c r="BJ1" s="1180"/>
      <c r="BK1" s="1181"/>
      <c r="BL1" s="1182"/>
      <c r="BM1" s="1182"/>
      <c r="BN1" s="1188"/>
      <c r="BO1" s="1188"/>
      <c r="BP1" s="1188"/>
      <c r="BQ1" s="1188"/>
      <c r="BR1" s="1188"/>
      <c r="BS1" s="1188"/>
      <c r="BT1" s="1189"/>
      <c r="BU1" s="1189"/>
      <c r="BV1" s="1190"/>
      <c r="BW1" s="1181"/>
      <c r="BX1" s="1181"/>
      <c r="BY1" s="1181"/>
      <c r="BZ1" s="1181"/>
      <c r="CA1" s="1181" t="s">
        <v>1250</v>
      </c>
      <c r="CB1" s="1189" t="s">
        <v>1251</v>
      </c>
      <c r="CC1" s="1189" t="s">
        <v>1252</v>
      </c>
      <c r="CD1" s="1189" t="s">
        <v>1253</v>
      </c>
      <c r="CE1" s="1189" t="s">
        <v>1254</v>
      </c>
      <c r="CF1" s="1189" t="s">
        <v>1255</v>
      </c>
      <c r="CG1" s="1189" t="s">
        <v>1256</v>
      </c>
      <c r="CH1" s="1189" t="s">
        <v>1257</v>
      </c>
      <c r="CI1" s="1189" t="s">
        <v>1258</v>
      </c>
      <c r="CJ1" s="1189" t="s">
        <v>1259</v>
      </c>
      <c r="CK1" s="1189" t="s">
        <v>1260</v>
      </c>
      <c r="CL1" s="1189" t="s">
        <v>1261</v>
      </c>
      <c r="CM1" s="1189" t="s">
        <v>1262</v>
      </c>
      <c r="CN1" s="1189" t="s">
        <v>1263</v>
      </c>
      <c r="CO1" s="1189" t="s">
        <v>1264</v>
      </c>
      <c r="CP1" s="1189" t="s">
        <v>1265</v>
      </c>
      <c r="CQ1" s="1189" t="s">
        <v>1266</v>
      </c>
      <c r="CR1" s="1189" t="s">
        <v>1264</v>
      </c>
      <c r="CS1" s="1189" t="s">
        <v>1264</v>
      </c>
      <c r="CT1" s="1189" t="s">
        <v>1267</v>
      </c>
      <c r="CU1" s="1189" t="s">
        <v>1268</v>
      </c>
      <c r="CV1" s="1189" t="s">
        <v>1269</v>
      </c>
      <c r="CW1" s="1189" t="s">
        <v>1269</v>
      </c>
      <c r="CX1" s="1189"/>
      <c r="CY1" s="1189" t="s">
        <v>1270</v>
      </c>
      <c r="CZ1" s="1189" t="s">
        <v>1270</v>
      </c>
      <c r="DA1" s="1189" t="s">
        <v>1271</v>
      </c>
      <c r="DB1" s="1189" t="s">
        <v>1272</v>
      </c>
      <c r="DC1" s="1189" t="s">
        <v>1269</v>
      </c>
      <c r="DD1" s="1189" t="s">
        <v>1273</v>
      </c>
      <c r="DE1" s="1189" t="s">
        <v>1273</v>
      </c>
      <c r="DF1" s="1189"/>
      <c r="DG1" s="1189" t="s">
        <v>1274</v>
      </c>
      <c r="DH1" s="1189" t="s">
        <v>1275</v>
      </c>
      <c r="DI1" s="1189" t="s">
        <v>1276</v>
      </c>
      <c r="DJ1" s="1189" t="s">
        <v>1270</v>
      </c>
      <c r="DK1" s="1189"/>
      <c r="DL1" s="1189" t="s">
        <v>1277</v>
      </c>
      <c r="DM1" s="1189"/>
      <c r="DN1" s="1189" t="s">
        <v>1278</v>
      </c>
      <c r="DO1" s="1189" t="s">
        <v>1268</v>
      </c>
      <c r="DP1" s="1189" t="s">
        <v>1274</v>
      </c>
      <c r="DQ1" s="1189" t="s">
        <v>1279</v>
      </c>
      <c r="DR1" s="1189" t="s">
        <v>1273</v>
      </c>
      <c r="DS1" s="1189"/>
      <c r="DT1" s="1189" t="s">
        <v>1280</v>
      </c>
      <c r="DU1" s="1189" t="s">
        <v>1281</v>
      </c>
      <c r="DV1" s="1189" t="s">
        <v>1268</v>
      </c>
      <c r="DW1" s="1189" t="s">
        <v>1282</v>
      </c>
      <c r="DX1" s="1189"/>
      <c r="DY1" s="1189"/>
      <c r="DZ1" s="1189"/>
      <c r="EA1" s="1189" t="s">
        <v>1283</v>
      </c>
      <c r="EB1" s="1189"/>
      <c r="EC1" s="1189"/>
      <c r="ED1" s="1189"/>
      <c r="EE1" s="1189"/>
      <c r="EF1" s="1189"/>
      <c r="EG1" s="1189"/>
      <c r="EH1" s="1189"/>
      <c r="EI1" s="1189"/>
      <c r="EJ1" s="1189"/>
      <c r="EK1" s="1189"/>
      <c r="EL1" s="1181" t="s">
        <v>1284</v>
      </c>
      <c r="EM1" s="1181" t="s">
        <v>1285</v>
      </c>
      <c r="EN1" s="1181" t="s">
        <v>1286</v>
      </c>
      <c r="EO1" s="1189" t="s">
        <v>1287</v>
      </c>
      <c r="EP1" s="1189" t="s">
        <v>1257</v>
      </c>
      <c r="EQ1" s="1189" t="s">
        <v>1257</v>
      </c>
      <c r="ER1" s="1189" t="s">
        <v>1288</v>
      </c>
      <c r="ES1" s="1189" t="s">
        <v>1288</v>
      </c>
      <c r="ET1" s="1199">
        <v>3.28</v>
      </c>
      <c r="EU1" s="1199">
        <v>4.4</v>
      </c>
      <c r="EV1" s="1199">
        <v>4.24</v>
      </c>
      <c r="EW1" s="1199">
        <v>4.28</v>
      </c>
      <c r="EX1" s="1199">
        <v>5.18</v>
      </c>
      <c r="EY1" s="1199">
        <v>5.18</v>
      </c>
      <c r="EZ1" s="1199"/>
      <c r="FA1" s="1199">
        <v>5.18</v>
      </c>
      <c r="FB1" s="1199"/>
      <c r="FC1" s="1200"/>
      <c r="FD1" s="1201"/>
      <c r="FE1" s="1210"/>
      <c r="FF1" s="1210"/>
      <c r="FG1" s="1210"/>
      <c r="FH1" s="1210"/>
      <c r="FI1" s="1210"/>
      <c r="FJ1" s="1189"/>
      <c r="FK1" s="1189"/>
      <c r="FL1" s="1189"/>
      <c r="FM1" s="1211" t="s">
        <v>1250</v>
      </c>
      <c r="FN1" s="1211" t="s">
        <v>1289</v>
      </c>
      <c r="FO1" s="1211" t="s">
        <v>1285</v>
      </c>
      <c r="FP1" s="1211" t="s">
        <v>1285</v>
      </c>
      <c r="FQ1" s="1212" t="s">
        <v>1285</v>
      </c>
      <c r="FR1" s="1212" t="s">
        <v>1290</v>
      </c>
      <c r="FS1" s="1212"/>
      <c r="FT1" s="1212"/>
      <c r="FU1" s="1216" t="s">
        <v>1291</v>
      </c>
      <c r="FV1" s="1216" t="s">
        <v>1292</v>
      </c>
      <c r="FW1" s="1216" t="s">
        <v>1293</v>
      </c>
      <c r="FX1" s="1216" t="s">
        <v>1275</v>
      </c>
      <c r="FY1" s="1216" t="s">
        <v>1294</v>
      </c>
      <c r="FZ1" s="1216" t="s">
        <v>1258</v>
      </c>
      <c r="GA1" s="1216" t="s">
        <v>1258</v>
      </c>
      <c r="GB1" s="1216" t="s">
        <v>1295</v>
      </c>
      <c r="GC1" s="1216" t="s">
        <v>1296</v>
      </c>
      <c r="GD1" s="1216" t="s">
        <v>1296</v>
      </c>
      <c r="GE1" s="1216" t="s">
        <v>1276</v>
      </c>
      <c r="GF1" s="1216" t="s">
        <v>1297</v>
      </c>
      <c r="GG1" s="1216" t="s">
        <v>1277</v>
      </c>
      <c r="GH1" s="1216" t="s">
        <v>1277</v>
      </c>
      <c r="GI1" s="1216" t="s">
        <v>1268</v>
      </c>
      <c r="GJ1" s="1216" t="s">
        <v>1282</v>
      </c>
      <c r="GK1" s="1216" t="s">
        <v>1282</v>
      </c>
      <c r="GL1" s="1216" t="s">
        <v>1298</v>
      </c>
      <c r="GM1" s="1216" t="s">
        <v>1299</v>
      </c>
      <c r="GN1" s="1216" t="s">
        <v>1298</v>
      </c>
      <c r="GO1" s="1216" t="s">
        <v>1282</v>
      </c>
      <c r="GP1" s="1216" t="s">
        <v>1282</v>
      </c>
      <c r="GQ1" s="1216" t="s">
        <v>1299</v>
      </c>
      <c r="GR1" s="1216" t="s">
        <v>1299</v>
      </c>
      <c r="GS1" s="1216"/>
      <c r="GT1" s="1216" t="s">
        <v>1282</v>
      </c>
      <c r="GU1" s="1216"/>
      <c r="GV1" s="1216"/>
      <c r="GW1" s="1216"/>
      <c r="GX1" s="1216"/>
      <c r="GY1" s="1200"/>
      <c r="GZ1" s="1169"/>
      <c r="HA1" s="1181"/>
      <c r="HB1" s="1181"/>
      <c r="HC1" s="1220"/>
      <c r="HD1" s="1220"/>
      <c r="HE1" s="1220"/>
      <c r="HF1" s="1181"/>
      <c r="HG1" s="645"/>
      <c r="HH1" s="681"/>
      <c r="HI1" s="682"/>
      <c r="HJ1" s="682"/>
      <c r="HK1" s="683"/>
      <c r="HL1" s="683"/>
      <c r="HM1" s="712"/>
      <c r="HN1" s="645"/>
      <c r="HO1" s="641"/>
      <c r="HP1" s="713"/>
      <c r="HQ1" s="641"/>
      <c r="HR1" s="714"/>
      <c r="HS1" s="715"/>
      <c r="HT1" s="748"/>
      <c r="HU1" s="748"/>
      <c r="HV1" s="749"/>
      <c r="HW1" s="749"/>
      <c r="HX1" s="749"/>
      <c r="HY1" s="750"/>
      <c r="HZ1" s="749"/>
      <c r="IA1" s="749"/>
      <c r="IB1" s="749"/>
      <c r="IC1" s="749"/>
      <c r="ID1" s="762"/>
      <c r="IE1" s="762"/>
      <c r="IF1" s="749"/>
      <c r="IG1" s="749"/>
      <c r="IH1" s="749"/>
      <c r="II1" s="749"/>
      <c r="IJ1" s="749"/>
      <c r="IK1" s="749"/>
      <c r="IL1" s="770"/>
      <c r="IM1" s="771"/>
      <c r="IN1" s="771"/>
      <c r="IO1" s="771"/>
      <c r="IP1" s="771"/>
      <c r="IQ1" s="771"/>
      <c r="IR1" s="771"/>
      <c r="IS1" s="771"/>
      <c r="IT1" s="771"/>
      <c r="IU1" s="771"/>
      <c r="IV1" s="771"/>
      <c r="IW1" s="771"/>
      <c r="IX1" s="770"/>
      <c r="IY1" s="770"/>
      <c r="IZ1" s="770"/>
      <c r="JA1" s="770"/>
      <c r="JB1" s="770"/>
      <c r="JC1" s="771"/>
      <c r="JD1" s="771"/>
      <c r="JE1" s="771"/>
      <c r="JF1" s="771"/>
      <c r="JG1" s="771"/>
      <c r="JH1" s="771"/>
      <c r="JI1" s="771"/>
      <c r="JJ1" s="771"/>
      <c r="JK1" s="771"/>
      <c r="JL1" s="771"/>
      <c r="JM1" s="771"/>
      <c r="JN1" s="770"/>
      <c r="JO1" s="770"/>
      <c r="JP1" s="770"/>
      <c r="JQ1" s="770"/>
      <c r="JR1" s="1228"/>
      <c r="JS1" s="1228"/>
      <c r="JT1" s="1228"/>
      <c r="JU1" s="1230"/>
      <c r="JV1" s="1230"/>
      <c r="JW1" s="1230"/>
      <c r="JX1" s="1230"/>
      <c r="JY1" s="1231"/>
      <c r="JZ1" s="1231"/>
      <c r="KA1" s="1231"/>
      <c r="KB1" s="1231"/>
      <c r="KC1" s="1231"/>
      <c r="KD1" s="1231"/>
      <c r="KE1" s="1232"/>
    </row>
    <row r="2" s="1068" customFormat="1" ht="15" customHeight="1" spans="1:291">
      <c r="A2" s="61"/>
      <c r="B2" s="381"/>
      <c r="C2" s="61"/>
      <c r="D2" s="61"/>
      <c r="E2" s="382"/>
      <c r="F2" s="383"/>
      <c r="G2" s="384"/>
      <c r="H2" s="1098" t="s">
        <v>1300</v>
      </c>
      <c r="I2" s="425"/>
      <c r="J2" s="426"/>
      <c r="K2" s="121"/>
      <c r="L2" s="123"/>
      <c r="M2" s="428"/>
      <c r="N2" s="121"/>
      <c r="O2" s="123"/>
      <c r="P2" s="121"/>
      <c r="Q2" s="123"/>
      <c r="R2" s="462"/>
      <c r="S2" s="463"/>
      <c r="T2" s="463"/>
      <c r="U2" s="463"/>
      <c r="V2" s="463"/>
      <c r="W2" s="463"/>
      <c r="X2" s="463"/>
      <c r="Y2" s="463"/>
      <c r="Z2" s="463"/>
      <c r="AA2" s="464"/>
      <c r="AB2" s="1159"/>
      <c r="AC2" s="494"/>
      <c r="AD2" s="494"/>
      <c r="AE2" s="494"/>
      <c r="AF2" s="494"/>
      <c r="AG2" s="494"/>
      <c r="AH2" s="494"/>
      <c r="AI2" s="494"/>
      <c r="AJ2" s="494"/>
      <c r="AK2" s="494"/>
      <c r="AL2" s="494"/>
      <c r="AM2" s="494"/>
      <c r="AN2" s="494"/>
      <c r="AO2" s="494"/>
      <c r="AP2" s="494"/>
      <c r="AQ2" s="494"/>
      <c r="AR2" s="494"/>
      <c r="AS2" s="512"/>
      <c r="AT2" s="513"/>
      <c r="AU2" s="1171"/>
      <c r="AV2" s="1171"/>
      <c r="AW2" s="1171"/>
      <c r="AX2" s="1171"/>
      <c r="AY2" s="1171"/>
      <c r="AZ2" s="1171"/>
      <c r="BA2" s="1171"/>
      <c r="BB2" s="1171"/>
      <c r="BC2" s="1171"/>
      <c r="BD2" s="1171"/>
      <c r="BE2" s="1171"/>
      <c r="BF2" s="1171"/>
      <c r="BG2" s="1171"/>
      <c r="BH2" s="1171"/>
      <c r="BI2" s="1171"/>
      <c r="BJ2" s="1171"/>
      <c r="BK2" s="543"/>
      <c r="BL2" s="580"/>
      <c r="BM2" s="580"/>
      <c r="BN2" s="580"/>
      <c r="BO2" s="580"/>
      <c r="BP2" s="580"/>
      <c r="BQ2" s="580"/>
      <c r="BR2" s="580"/>
      <c r="BS2" s="580"/>
      <c r="BT2" s="580"/>
      <c r="BU2" s="580"/>
      <c r="BV2" s="585"/>
      <c r="BW2" s="543"/>
      <c r="BX2" s="543"/>
      <c r="BY2" s="543"/>
      <c r="BZ2" s="543"/>
      <c r="CA2" s="543"/>
      <c r="CB2" s="559"/>
      <c r="CC2" s="559"/>
      <c r="CD2" s="559"/>
      <c r="CE2" s="559"/>
      <c r="CF2" s="559"/>
      <c r="CG2" s="559"/>
      <c r="CH2" s="559"/>
      <c r="CI2" s="559"/>
      <c r="CJ2" s="559"/>
      <c r="CK2" s="559"/>
      <c r="CL2" s="559"/>
      <c r="CM2" s="559"/>
      <c r="CN2" s="559"/>
      <c r="CO2" s="559"/>
      <c r="CP2" s="559"/>
      <c r="CQ2" s="559"/>
      <c r="CR2" s="559"/>
      <c r="CS2" s="559"/>
      <c r="CT2" s="559"/>
      <c r="CU2" s="559"/>
      <c r="CV2" s="559"/>
      <c r="CW2" s="559"/>
      <c r="CX2" s="559"/>
      <c r="CY2" s="559"/>
      <c r="CZ2" s="559"/>
      <c r="DA2" s="559"/>
      <c r="DB2" s="559"/>
      <c r="DC2" s="559"/>
      <c r="DD2" s="559"/>
      <c r="DE2" s="559"/>
      <c r="DF2" s="559"/>
      <c r="DG2" s="559"/>
      <c r="DH2" s="559"/>
      <c r="DI2" s="559"/>
      <c r="DJ2" s="559"/>
      <c r="DK2" s="559"/>
      <c r="DL2" s="559"/>
      <c r="DM2" s="559"/>
      <c r="DN2" s="559"/>
      <c r="DO2" s="559"/>
      <c r="DP2" s="559"/>
      <c r="DQ2" s="559"/>
      <c r="DR2" s="559"/>
      <c r="DS2" s="559"/>
      <c r="DT2" s="559"/>
      <c r="DU2" s="559"/>
      <c r="DV2" s="559"/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59"/>
      <c r="EK2" s="533"/>
      <c r="EL2" s="543"/>
      <c r="EM2" s="543"/>
      <c r="EN2" s="543"/>
      <c r="EO2" s="559"/>
      <c r="EP2" s="559"/>
      <c r="EQ2" s="559"/>
      <c r="ER2" s="559"/>
      <c r="ES2" s="559"/>
      <c r="ET2" s="559"/>
      <c r="EU2" s="559"/>
      <c r="EV2" s="559"/>
      <c r="EW2" s="559"/>
      <c r="EX2" s="559"/>
      <c r="EY2" s="559"/>
      <c r="EZ2" s="559"/>
      <c r="FA2" s="559"/>
      <c r="FB2" s="559"/>
      <c r="FC2" s="655"/>
      <c r="FD2" s="560"/>
      <c r="FE2" s="561"/>
      <c r="FF2" s="561"/>
      <c r="FG2" s="561"/>
      <c r="FH2" s="561"/>
      <c r="FI2" s="561"/>
      <c r="FJ2" s="561"/>
      <c r="FK2" s="561"/>
      <c r="FL2" s="559"/>
      <c r="FM2" s="543"/>
      <c r="FN2" s="543"/>
      <c r="FO2" s="543"/>
      <c r="FP2" s="543"/>
      <c r="FQ2" s="559"/>
      <c r="FR2" s="559"/>
      <c r="FS2" s="559"/>
      <c r="FT2" s="559"/>
      <c r="FU2" s="494"/>
      <c r="FV2" s="494"/>
      <c r="FW2" s="494"/>
      <c r="FX2" s="494"/>
      <c r="FY2" s="494"/>
      <c r="FZ2" s="494"/>
      <c r="GA2" s="494"/>
      <c r="GB2" s="494"/>
      <c r="GC2" s="494"/>
      <c r="GD2" s="494"/>
      <c r="GE2" s="494"/>
      <c r="GF2" s="494"/>
      <c r="GG2" s="494"/>
      <c r="GH2" s="494"/>
      <c r="GI2" s="494"/>
      <c r="GJ2" s="494"/>
      <c r="GK2" s="494"/>
      <c r="GL2" s="494"/>
      <c r="GM2" s="494"/>
      <c r="GN2" s="494"/>
      <c r="GO2" s="494"/>
      <c r="GP2" s="494"/>
      <c r="GQ2" s="494"/>
      <c r="GR2" s="494"/>
      <c r="GS2" s="494"/>
      <c r="GT2" s="494"/>
      <c r="GU2" s="494"/>
      <c r="GV2" s="494"/>
      <c r="GW2" s="494"/>
      <c r="GX2" s="494"/>
      <c r="GY2" s="655"/>
      <c r="GZ2" s="513"/>
      <c r="HA2" s="672"/>
      <c r="HB2" s="672"/>
      <c r="HC2" s="1221"/>
      <c r="HD2" s="684"/>
      <c r="HE2" s="685"/>
      <c r="HF2" s="686"/>
      <c r="HG2" s="684"/>
      <c r="HH2" s="687"/>
      <c r="HI2" s="688"/>
      <c r="HJ2" s="688"/>
      <c r="HK2" s="689"/>
      <c r="HL2" s="689"/>
      <c r="HM2" s="716"/>
      <c r="HN2" s="62"/>
      <c r="HO2" s="383"/>
      <c r="HP2" s="717"/>
      <c r="HQ2" s="383"/>
      <c r="HR2" s="716"/>
      <c r="HS2" s="718"/>
      <c r="HT2" s="62"/>
      <c r="HU2" s="62"/>
      <c r="HV2" s="383"/>
      <c r="HW2" s="383"/>
      <c r="HX2" s="383"/>
      <c r="HY2" s="751"/>
      <c r="HZ2" s="383"/>
      <c r="IA2" s="383"/>
      <c r="IB2" s="383"/>
      <c r="IC2" s="383"/>
      <c r="ID2" s="763"/>
      <c r="IE2" s="763"/>
      <c r="IF2" s="383"/>
      <c r="IG2" s="383"/>
      <c r="IH2" s="383"/>
      <c r="II2" s="383"/>
      <c r="IJ2" s="383"/>
      <c r="IK2" s="772"/>
      <c r="IL2" s="773"/>
      <c r="IM2" s="774"/>
      <c r="IN2" s="774"/>
      <c r="IO2" s="774"/>
      <c r="IP2" s="774"/>
      <c r="IQ2" s="774"/>
      <c r="IR2" s="774"/>
      <c r="IS2" s="774"/>
      <c r="IT2" s="774"/>
      <c r="IU2" s="774"/>
      <c r="IV2" s="774"/>
      <c r="IW2" s="774"/>
      <c r="IX2" s="780"/>
      <c r="IY2" s="780"/>
      <c r="IZ2" s="780"/>
      <c r="JA2" s="780"/>
      <c r="JB2" s="773"/>
      <c r="JC2" s="774"/>
      <c r="JD2" s="774"/>
      <c r="JE2" s="774"/>
      <c r="JF2" s="774"/>
      <c r="JG2" s="774"/>
      <c r="JH2" s="774"/>
      <c r="JI2" s="774"/>
      <c r="JJ2" s="774"/>
      <c r="JK2" s="774"/>
      <c r="JL2" s="774"/>
      <c r="JM2" s="774"/>
      <c r="JN2" s="340"/>
      <c r="JO2" s="340"/>
      <c r="JP2" s="340"/>
      <c r="JQ2" s="340"/>
      <c r="JR2" s="340"/>
      <c r="JS2" s="340"/>
      <c r="JT2" s="340"/>
      <c r="JU2" s="340"/>
      <c r="JV2" s="340"/>
      <c r="JW2" s="340"/>
      <c r="JX2" s="340"/>
      <c r="JY2" s="340"/>
      <c r="JZ2" s="340"/>
      <c r="KA2" s="340"/>
      <c r="KB2" s="340"/>
      <c r="KC2" s="340"/>
      <c r="KD2" s="340"/>
      <c r="KE2" s="1233"/>
    </row>
    <row r="3" s="1068" customFormat="1" ht="15" customHeight="1" spans="1:291">
      <c r="A3" s="61"/>
      <c r="B3" s="381"/>
      <c r="C3" s="61"/>
      <c r="D3" s="61"/>
      <c r="E3" s="382"/>
      <c r="F3" s="383"/>
      <c r="G3" s="384"/>
      <c r="H3" s="1099" t="s">
        <v>1301</v>
      </c>
      <c r="I3" s="425"/>
      <c r="J3" s="426"/>
      <c r="K3" s="121"/>
      <c r="L3" s="123"/>
      <c r="M3" s="428"/>
      <c r="N3" s="121"/>
      <c r="O3" s="123"/>
      <c r="P3" s="121"/>
      <c r="Q3" s="123"/>
      <c r="R3" s="462"/>
      <c r="S3" s="463"/>
      <c r="T3" s="463"/>
      <c r="U3" s="463"/>
      <c r="V3" s="463"/>
      <c r="W3" s="463"/>
      <c r="X3" s="463"/>
      <c r="Y3" s="463"/>
      <c r="Z3" s="463"/>
      <c r="AA3" s="464"/>
      <c r="AB3" s="1159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494"/>
      <c r="AO3" s="494"/>
      <c r="AP3" s="494"/>
      <c r="AQ3" s="494"/>
      <c r="AR3" s="494"/>
      <c r="AS3" s="512"/>
      <c r="AT3" s="513"/>
      <c r="AU3" s="1171"/>
      <c r="AV3" s="1171"/>
      <c r="AW3" s="1171"/>
      <c r="AX3" s="1171"/>
      <c r="AY3" s="1171"/>
      <c r="AZ3" s="1171"/>
      <c r="BA3" s="1171"/>
      <c r="BB3" s="1171"/>
      <c r="BC3" s="1171"/>
      <c r="BD3" s="1171"/>
      <c r="BE3" s="1171"/>
      <c r="BF3" s="1171"/>
      <c r="BG3" s="1171"/>
      <c r="BH3" s="1171"/>
      <c r="BI3" s="1171"/>
      <c r="BJ3" s="1171"/>
      <c r="BK3" s="543"/>
      <c r="BL3" s="580"/>
      <c r="BM3" s="580"/>
      <c r="BN3" s="580"/>
      <c r="BO3" s="580"/>
      <c r="BP3" s="580"/>
      <c r="BQ3" s="580"/>
      <c r="BR3" s="580"/>
      <c r="BS3" s="580"/>
      <c r="BT3" s="580"/>
      <c r="BU3" s="580"/>
      <c r="BV3" s="585"/>
      <c r="BW3" s="543"/>
      <c r="BX3" s="543"/>
      <c r="BY3" s="543"/>
      <c r="BZ3" s="543"/>
      <c r="CA3" s="543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C3" s="559"/>
      <c r="DD3" s="559"/>
      <c r="DE3" s="559"/>
      <c r="DF3" s="559"/>
      <c r="DG3" s="559"/>
      <c r="DH3" s="559"/>
      <c r="DI3" s="559"/>
      <c r="DJ3" s="559"/>
      <c r="DK3" s="559"/>
      <c r="DL3" s="559"/>
      <c r="DM3" s="559"/>
      <c r="DN3" s="559"/>
      <c r="DO3" s="559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59"/>
      <c r="EH3" s="559"/>
      <c r="EI3" s="559"/>
      <c r="EJ3" s="559"/>
      <c r="EK3" s="533"/>
      <c r="EL3" s="543"/>
      <c r="EM3" s="543"/>
      <c r="EN3" s="543"/>
      <c r="EO3" s="559"/>
      <c r="EP3" s="559"/>
      <c r="EQ3" s="559"/>
      <c r="ER3" s="559"/>
      <c r="ES3" s="559"/>
      <c r="ET3" s="559"/>
      <c r="EU3" s="559"/>
      <c r="EV3" s="559"/>
      <c r="EW3" s="559"/>
      <c r="EX3" s="559"/>
      <c r="EY3" s="559"/>
      <c r="EZ3" s="559"/>
      <c r="FA3" s="559"/>
      <c r="FB3" s="559"/>
      <c r="FC3" s="655"/>
      <c r="FD3" s="560"/>
      <c r="FE3" s="561"/>
      <c r="FF3" s="561"/>
      <c r="FG3" s="561"/>
      <c r="FH3" s="561"/>
      <c r="FI3" s="561"/>
      <c r="FJ3" s="561"/>
      <c r="FK3" s="561"/>
      <c r="FL3" s="559"/>
      <c r="FM3" s="543"/>
      <c r="FN3" s="543"/>
      <c r="FO3" s="543"/>
      <c r="FP3" s="543"/>
      <c r="FQ3" s="559"/>
      <c r="FR3" s="559"/>
      <c r="FS3" s="559"/>
      <c r="FT3" s="559"/>
      <c r="FU3" s="494"/>
      <c r="FV3" s="494"/>
      <c r="FW3" s="494"/>
      <c r="FX3" s="494"/>
      <c r="FY3" s="494"/>
      <c r="FZ3" s="494"/>
      <c r="GA3" s="494"/>
      <c r="GB3" s="494"/>
      <c r="GC3" s="494"/>
      <c r="GD3" s="494"/>
      <c r="GE3" s="494"/>
      <c r="GF3" s="494"/>
      <c r="GG3" s="494"/>
      <c r="GH3" s="494"/>
      <c r="GI3" s="494"/>
      <c r="GJ3" s="494"/>
      <c r="GK3" s="494"/>
      <c r="GL3" s="494"/>
      <c r="GM3" s="494"/>
      <c r="GN3" s="494"/>
      <c r="GO3" s="494"/>
      <c r="GP3" s="494"/>
      <c r="GQ3" s="494"/>
      <c r="GR3" s="494"/>
      <c r="GS3" s="494"/>
      <c r="GT3" s="494"/>
      <c r="GU3" s="494"/>
      <c r="GV3" s="494"/>
      <c r="GW3" s="494"/>
      <c r="GX3" s="494"/>
      <c r="GY3" s="655"/>
      <c r="GZ3" s="513"/>
      <c r="HA3" s="672"/>
      <c r="HB3" s="672"/>
      <c r="HC3" s="1221"/>
      <c r="HD3" s="684"/>
      <c r="HE3" s="685"/>
      <c r="HF3" s="686"/>
      <c r="HG3" s="684"/>
      <c r="HH3" s="687"/>
      <c r="HI3" s="688"/>
      <c r="HJ3" s="688"/>
      <c r="HK3" s="689"/>
      <c r="HL3" s="689"/>
      <c r="HM3" s="716"/>
      <c r="HN3" s="62"/>
      <c r="HO3" s="383"/>
      <c r="HP3" s="717"/>
      <c r="HQ3" s="383"/>
      <c r="HR3" s="716"/>
      <c r="HS3" s="718"/>
      <c r="HT3" s="62"/>
      <c r="HU3" s="62"/>
      <c r="HV3" s="383"/>
      <c r="HW3" s="383"/>
      <c r="HX3" s="383"/>
      <c r="HY3" s="751"/>
      <c r="HZ3" s="383"/>
      <c r="IA3" s="383"/>
      <c r="IB3" s="383"/>
      <c r="IC3" s="383"/>
      <c r="ID3" s="763"/>
      <c r="IE3" s="763"/>
      <c r="IF3" s="383"/>
      <c r="IG3" s="383"/>
      <c r="IH3" s="383"/>
      <c r="II3" s="383"/>
      <c r="IJ3" s="383"/>
      <c r="IK3" s="772"/>
      <c r="IL3" s="773"/>
      <c r="IM3" s="774"/>
      <c r="IN3" s="774"/>
      <c r="IO3" s="774"/>
      <c r="IP3" s="774"/>
      <c r="IQ3" s="774"/>
      <c r="IR3" s="774"/>
      <c r="IS3" s="774"/>
      <c r="IT3" s="774"/>
      <c r="IU3" s="774"/>
      <c r="IV3" s="774"/>
      <c r="IW3" s="774"/>
      <c r="IX3" s="780"/>
      <c r="IY3" s="780"/>
      <c r="IZ3" s="780"/>
      <c r="JA3" s="780"/>
      <c r="JB3" s="773"/>
      <c r="JC3" s="774"/>
      <c r="JD3" s="774"/>
      <c r="JE3" s="774"/>
      <c r="JF3" s="774"/>
      <c r="JG3" s="774"/>
      <c r="JH3" s="774"/>
      <c r="JI3" s="774"/>
      <c r="JJ3" s="774"/>
      <c r="JK3" s="774"/>
      <c r="JL3" s="774"/>
      <c r="JM3" s="774"/>
      <c r="JN3" s="340"/>
      <c r="JO3" s="340"/>
      <c r="JP3" s="340"/>
      <c r="JQ3" s="340"/>
      <c r="JR3" s="340"/>
      <c r="JS3" s="340"/>
      <c r="JT3" s="340"/>
      <c r="JU3" s="340"/>
      <c r="JV3" s="340"/>
      <c r="JW3" s="340"/>
      <c r="JX3" s="340"/>
      <c r="JY3" s="340"/>
      <c r="JZ3" s="340"/>
      <c r="KA3" s="340"/>
      <c r="KB3" s="340"/>
      <c r="KC3" s="340"/>
      <c r="KD3" s="340"/>
      <c r="KE3" s="1233"/>
    </row>
    <row r="4" s="1069" customFormat="1" ht="15" customHeight="1" spans="1:291">
      <c r="A4" s="387"/>
      <c r="B4" s="388"/>
      <c r="C4" s="387"/>
      <c r="D4" s="387"/>
      <c r="E4" s="389"/>
      <c r="F4" s="390"/>
      <c r="G4" s="391"/>
      <c r="H4" s="1100" t="s">
        <v>1302</v>
      </c>
      <c r="I4" s="429"/>
      <c r="J4" s="430"/>
      <c r="K4" s="432">
        <f>SUM(K9:K601)</f>
        <v>774187</v>
      </c>
      <c r="L4" s="433">
        <f>SUM(L9:L601)</f>
        <v>465149</v>
      </c>
      <c r="M4" s="434"/>
      <c r="N4" s="435"/>
      <c r="O4" s="433"/>
      <c r="P4" s="435"/>
      <c r="Q4" s="467"/>
      <c r="R4" s="468">
        <f>SUM(R9:R579)</f>
        <v>2000</v>
      </c>
      <c r="S4" s="468">
        <f t="shared" ref="S4:Z4" si="0">SUM(S9:S579)</f>
        <v>406</v>
      </c>
      <c r="T4" s="468">
        <f t="shared" si="0"/>
        <v>360</v>
      </c>
      <c r="U4" s="468">
        <f t="shared" si="0"/>
        <v>392</v>
      </c>
      <c r="V4" s="468">
        <f t="shared" si="0"/>
        <v>38000</v>
      </c>
      <c r="W4" s="468">
        <f t="shared" si="0"/>
        <v>68000</v>
      </c>
      <c r="X4" s="468">
        <f t="shared" si="0"/>
        <v>580</v>
      </c>
      <c r="Y4" s="468">
        <f t="shared" si="0"/>
        <v>0</v>
      </c>
      <c r="Z4" s="468">
        <f t="shared" si="0"/>
        <v>199300</v>
      </c>
      <c r="AA4" s="468">
        <f t="shared" ref="AA4:AS4" si="1">SUM(AA9:AA579)</f>
        <v>0</v>
      </c>
      <c r="AB4" s="468">
        <f t="shared" si="1"/>
        <v>159316</v>
      </c>
      <c r="AC4" s="468">
        <f t="shared" si="1"/>
        <v>40050</v>
      </c>
      <c r="AD4" s="468">
        <f t="shared" si="1"/>
        <v>15000</v>
      </c>
      <c r="AE4" s="468">
        <f t="shared" si="1"/>
        <v>300</v>
      </c>
      <c r="AF4" s="468">
        <f t="shared" si="1"/>
        <v>32000</v>
      </c>
      <c r="AG4" s="468">
        <f t="shared" si="1"/>
        <v>16000</v>
      </c>
      <c r="AH4" s="468">
        <f t="shared" si="1"/>
        <v>75900</v>
      </c>
      <c r="AI4" s="468">
        <f t="shared" si="1"/>
        <v>6016</v>
      </c>
      <c r="AJ4" s="468">
        <f t="shared" si="1"/>
        <v>44500</v>
      </c>
      <c r="AK4" s="468">
        <f t="shared" si="1"/>
        <v>81594</v>
      </c>
      <c r="AL4" s="468">
        <f t="shared" si="1"/>
        <v>52140</v>
      </c>
      <c r="AM4" s="468">
        <f t="shared" si="1"/>
        <v>75638</v>
      </c>
      <c r="AN4" s="468">
        <f t="shared" si="1"/>
        <v>71000</v>
      </c>
      <c r="AO4" s="468">
        <f t="shared" si="1"/>
        <v>2500</v>
      </c>
      <c r="AP4" s="468">
        <f t="shared" si="1"/>
        <v>50</v>
      </c>
      <c r="AQ4" s="468">
        <f t="shared" si="1"/>
        <v>0</v>
      </c>
      <c r="AR4" s="468">
        <f t="shared" si="1"/>
        <v>0</v>
      </c>
      <c r="AS4" s="468">
        <f t="shared" si="1"/>
        <v>0</v>
      </c>
      <c r="AT4" s="496">
        <f t="shared" ref="AT4:BI4" si="2">SUM(AT9:AT601)</f>
        <v>40</v>
      </c>
      <c r="AU4" s="496">
        <f t="shared" si="2"/>
        <v>30</v>
      </c>
      <c r="AV4" s="496">
        <f t="shared" si="2"/>
        <v>5</v>
      </c>
      <c r="AW4" s="496">
        <f t="shared" si="2"/>
        <v>24</v>
      </c>
      <c r="AX4" s="496">
        <f t="shared" si="2"/>
        <v>22</v>
      </c>
      <c r="AY4" s="496">
        <f t="shared" si="2"/>
        <v>3</v>
      </c>
      <c r="AZ4" s="496">
        <f t="shared" si="2"/>
        <v>24</v>
      </c>
      <c r="BA4" s="496">
        <f t="shared" si="2"/>
        <v>17</v>
      </c>
      <c r="BB4" s="496">
        <f t="shared" si="2"/>
        <v>13</v>
      </c>
      <c r="BC4" s="496">
        <f t="shared" si="2"/>
        <v>18</v>
      </c>
      <c r="BD4" s="496">
        <f t="shared" si="2"/>
        <v>228</v>
      </c>
      <c r="BE4" s="496">
        <f t="shared" si="2"/>
        <v>98</v>
      </c>
      <c r="BF4" s="496">
        <f t="shared" si="2"/>
        <v>80</v>
      </c>
      <c r="BG4" s="496">
        <f t="shared" si="2"/>
        <v>280</v>
      </c>
      <c r="BH4" s="496">
        <f t="shared" si="2"/>
        <v>36</v>
      </c>
      <c r="BI4" s="496">
        <f t="shared" si="2"/>
        <v>264</v>
      </c>
      <c r="BJ4" s="496">
        <f>SUM(BJ9:BJ579)</f>
        <v>7</v>
      </c>
      <c r="BK4" s="496">
        <f>SUM(BK9:BK579)</f>
        <v>0</v>
      </c>
      <c r="BL4" s="496"/>
      <c r="BM4" s="496"/>
      <c r="BN4" s="496"/>
      <c r="BO4" s="496"/>
      <c r="BP4" s="496"/>
      <c r="BQ4" s="496"/>
      <c r="BR4" s="496"/>
      <c r="BS4" s="496"/>
      <c r="BT4" s="496"/>
      <c r="BU4" s="496"/>
      <c r="BV4" s="496">
        <f t="shared" ref="BV4:CT4" si="3">SUM(BV9:BV579)</f>
        <v>-24</v>
      </c>
      <c r="BW4" s="496">
        <f t="shared" si="3"/>
        <v>0</v>
      </c>
      <c r="BX4" s="496">
        <f t="shared" si="3"/>
        <v>0</v>
      </c>
      <c r="BY4" s="496">
        <f t="shared" si="3"/>
        <v>0</v>
      </c>
      <c r="BZ4" s="496">
        <f t="shared" si="3"/>
        <v>0</v>
      </c>
      <c r="CA4" s="496">
        <f t="shared" si="3"/>
        <v>29341</v>
      </c>
      <c r="CB4" s="496">
        <f t="shared" si="3"/>
        <v>6554</v>
      </c>
      <c r="CC4" s="496">
        <f t="shared" si="3"/>
        <v>7770</v>
      </c>
      <c r="CD4" s="496">
        <f t="shared" si="3"/>
        <v>3788</v>
      </c>
      <c r="CE4" s="496">
        <f t="shared" si="3"/>
        <v>7860</v>
      </c>
      <c r="CF4" s="496">
        <f t="shared" si="3"/>
        <v>7218</v>
      </c>
      <c r="CG4" s="496">
        <f t="shared" si="3"/>
        <v>12810</v>
      </c>
      <c r="CH4" s="496">
        <f t="shared" si="3"/>
        <v>3552</v>
      </c>
      <c r="CI4" s="496">
        <f t="shared" si="3"/>
        <v>55754</v>
      </c>
      <c r="CJ4" s="496">
        <f t="shared" si="3"/>
        <v>16251</v>
      </c>
      <c r="CK4" s="496">
        <f t="shared" si="3"/>
        <v>3522</v>
      </c>
      <c r="CL4" s="496">
        <f t="shared" si="3"/>
        <v>6342</v>
      </c>
      <c r="CM4" s="496">
        <f t="shared" si="3"/>
        <v>4568</v>
      </c>
      <c r="CN4" s="496">
        <f t="shared" si="3"/>
        <v>2385</v>
      </c>
      <c r="CO4" s="496">
        <f t="shared" si="3"/>
        <v>15946</v>
      </c>
      <c r="CP4" s="496">
        <f t="shared" si="3"/>
        <v>43292</v>
      </c>
      <c r="CQ4" s="496">
        <f t="shared" si="3"/>
        <v>18974</v>
      </c>
      <c r="CR4" s="496">
        <f t="shared" si="3"/>
        <v>2909</v>
      </c>
      <c r="CS4" s="496">
        <f t="shared" si="3"/>
        <v>12174</v>
      </c>
      <c r="CT4" s="496">
        <f t="shared" si="3"/>
        <v>4787</v>
      </c>
      <c r="CU4" s="496">
        <f>SUM(CU9:CU601)</f>
        <v>2178</v>
      </c>
      <c r="CV4" s="496">
        <f t="shared" ref="CV4:EI4" si="4">SUM(CV9:CV601)</f>
        <v>16030</v>
      </c>
      <c r="CW4" s="496">
        <f t="shared" si="4"/>
        <v>31031</v>
      </c>
      <c r="CX4" s="496">
        <f t="shared" si="4"/>
        <v>12220</v>
      </c>
      <c r="CY4" s="496">
        <f t="shared" si="4"/>
        <v>9562</v>
      </c>
      <c r="CZ4" s="496">
        <f t="shared" si="4"/>
        <v>9582</v>
      </c>
      <c r="DA4" s="496">
        <f t="shared" si="4"/>
        <v>2952</v>
      </c>
      <c r="DB4" s="496">
        <f t="shared" si="4"/>
        <v>5150</v>
      </c>
      <c r="DC4" s="496">
        <f t="shared" si="4"/>
        <v>17510</v>
      </c>
      <c r="DD4" s="496">
        <f t="shared" si="4"/>
        <v>11220</v>
      </c>
      <c r="DE4" s="496">
        <f t="shared" si="4"/>
        <v>1872</v>
      </c>
      <c r="DF4" s="496">
        <f t="shared" si="4"/>
        <v>10710</v>
      </c>
      <c r="DG4" s="496">
        <f t="shared" si="4"/>
        <v>53396</v>
      </c>
      <c r="DH4" s="496">
        <f t="shared" si="4"/>
        <v>2998</v>
      </c>
      <c r="DI4" s="496">
        <f t="shared" si="4"/>
        <v>2632</v>
      </c>
      <c r="DJ4" s="496">
        <f t="shared" si="4"/>
        <v>10605</v>
      </c>
      <c r="DK4" s="496">
        <f t="shared" si="4"/>
        <v>25196</v>
      </c>
      <c r="DL4" s="496">
        <f t="shared" si="4"/>
        <v>11750</v>
      </c>
      <c r="DM4" s="496">
        <f t="shared" si="4"/>
        <v>5824</v>
      </c>
      <c r="DN4" s="496">
        <f t="shared" si="4"/>
        <v>1612</v>
      </c>
      <c r="DO4" s="496">
        <f t="shared" si="4"/>
        <v>16549</v>
      </c>
      <c r="DP4" s="496">
        <f t="shared" si="4"/>
        <v>3010</v>
      </c>
      <c r="DQ4" s="496">
        <f t="shared" si="4"/>
        <v>9396</v>
      </c>
      <c r="DR4" s="496">
        <f t="shared" si="4"/>
        <v>3276</v>
      </c>
      <c r="DS4" s="496">
        <f t="shared" si="4"/>
        <v>10128</v>
      </c>
      <c r="DT4" s="496">
        <f t="shared" si="4"/>
        <v>2952</v>
      </c>
      <c r="DU4" s="496">
        <f t="shared" si="4"/>
        <v>4936</v>
      </c>
      <c r="DV4" s="496">
        <f t="shared" si="4"/>
        <v>5070</v>
      </c>
      <c r="DW4" s="496">
        <f t="shared" si="4"/>
        <v>8814</v>
      </c>
      <c r="DX4" s="496">
        <f t="shared" si="4"/>
        <v>32</v>
      </c>
      <c r="DY4" s="496">
        <f t="shared" si="4"/>
        <v>8100</v>
      </c>
      <c r="DZ4" s="496">
        <f t="shared" si="4"/>
        <v>11275</v>
      </c>
      <c r="EA4" s="496">
        <f t="shared" si="4"/>
        <v>54870</v>
      </c>
      <c r="EB4" s="496">
        <f t="shared" si="4"/>
        <v>8328</v>
      </c>
      <c r="EC4" s="496">
        <f t="shared" si="4"/>
        <v>14475</v>
      </c>
      <c r="ED4" s="496">
        <f t="shared" si="4"/>
        <v>30680</v>
      </c>
      <c r="EE4" s="496">
        <f t="shared" si="4"/>
        <v>34027</v>
      </c>
      <c r="EF4" s="496">
        <f t="shared" si="4"/>
        <v>40879</v>
      </c>
      <c r="EG4" s="496">
        <f t="shared" si="4"/>
        <v>41158</v>
      </c>
      <c r="EH4" s="496">
        <f t="shared" si="4"/>
        <v>10482</v>
      </c>
      <c r="EI4" s="496">
        <f t="shared" si="4"/>
        <v>1684</v>
      </c>
      <c r="EJ4" s="496"/>
      <c r="EK4" s="496">
        <f t="shared" ref="EK4:FI4" si="5">SUM(EK9:EK601)</f>
        <v>0</v>
      </c>
      <c r="EL4" s="496">
        <f t="shared" si="5"/>
        <v>1084</v>
      </c>
      <c r="EM4" s="496">
        <f t="shared" si="5"/>
        <v>40</v>
      </c>
      <c r="EN4" s="496">
        <f t="shared" si="5"/>
        <v>160</v>
      </c>
      <c r="EO4" s="496">
        <f t="shared" si="5"/>
        <v>2708</v>
      </c>
      <c r="EP4" s="496">
        <f t="shared" si="5"/>
        <v>4372</v>
      </c>
      <c r="EQ4" s="496">
        <f t="shared" si="5"/>
        <v>536</v>
      </c>
      <c r="ER4" s="496">
        <f t="shared" si="5"/>
        <v>576</v>
      </c>
      <c r="ES4" s="496">
        <f t="shared" si="5"/>
        <v>348</v>
      </c>
      <c r="ET4" s="496">
        <f t="shared" si="5"/>
        <v>192</v>
      </c>
      <c r="EU4" s="496">
        <f t="shared" si="5"/>
        <v>200</v>
      </c>
      <c r="EV4" s="496">
        <f t="shared" si="5"/>
        <v>72</v>
      </c>
      <c r="EW4" s="496">
        <f t="shared" si="5"/>
        <v>852</v>
      </c>
      <c r="EX4" s="496">
        <f t="shared" si="5"/>
        <v>218</v>
      </c>
      <c r="EY4" s="496">
        <f t="shared" si="5"/>
        <v>1158</v>
      </c>
      <c r="EZ4" s="496">
        <f t="shared" si="5"/>
        <v>0</v>
      </c>
      <c r="FA4" s="496">
        <f t="shared" si="5"/>
        <v>360</v>
      </c>
      <c r="FB4" s="496">
        <f t="shared" si="5"/>
        <v>2328</v>
      </c>
      <c r="FC4" s="496">
        <f t="shared" ref="FC4:FJ4" si="6">SUM(FC9:FC601)</f>
        <v>0</v>
      </c>
      <c r="FD4" s="496">
        <f t="shared" si="6"/>
        <v>804</v>
      </c>
      <c r="FE4" s="496">
        <f t="shared" si="6"/>
        <v>198</v>
      </c>
      <c r="FF4" s="496">
        <f t="shared" si="6"/>
        <v>210</v>
      </c>
      <c r="FG4" s="496">
        <f t="shared" si="6"/>
        <v>24</v>
      </c>
      <c r="FH4" s="496">
        <f t="shared" si="6"/>
        <v>368</v>
      </c>
      <c r="FI4" s="496">
        <f t="shared" si="6"/>
        <v>80</v>
      </c>
      <c r="FJ4" s="496">
        <f t="shared" si="6"/>
        <v>1072</v>
      </c>
      <c r="FK4" s="496">
        <f t="shared" ref="FK4:GY4" si="7">SUM(FK9:FK601)</f>
        <v>2236</v>
      </c>
      <c r="FL4" s="496">
        <f t="shared" si="7"/>
        <v>0</v>
      </c>
      <c r="FM4" s="496">
        <f t="shared" si="7"/>
        <v>410</v>
      </c>
      <c r="FN4" s="496">
        <f t="shared" si="7"/>
        <v>21</v>
      </c>
      <c r="FO4" s="496">
        <f t="shared" si="7"/>
        <v>2136</v>
      </c>
      <c r="FP4" s="496">
        <f t="shared" si="7"/>
        <v>258</v>
      </c>
      <c r="FQ4" s="496">
        <f t="shared" si="7"/>
        <v>50</v>
      </c>
      <c r="FR4" s="496">
        <f t="shared" si="7"/>
        <v>160</v>
      </c>
      <c r="FS4" s="496">
        <f t="shared" si="7"/>
        <v>-731</v>
      </c>
      <c r="FT4" s="496">
        <f t="shared" si="7"/>
        <v>36</v>
      </c>
      <c r="FU4" s="496">
        <f t="shared" si="7"/>
        <v>96</v>
      </c>
      <c r="FV4" s="496">
        <f t="shared" si="7"/>
        <v>726</v>
      </c>
      <c r="FW4" s="496">
        <f t="shared" si="7"/>
        <v>533</v>
      </c>
      <c r="FX4" s="496">
        <f t="shared" si="7"/>
        <v>8604</v>
      </c>
      <c r="FY4" s="496">
        <f t="shared" si="7"/>
        <v>20</v>
      </c>
      <c r="FZ4" s="496">
        <f t="shared" si="7"/>
        <v>17</v>
      </c>
      <c r="GA4" s="496">
        <f t="shared" si="7"/>
        <v>10</v>
      </c>
      <c r="GB4" s="496">
        <f t="shared" si="7"/>
        <v>138</v>
      </c>
      <c r="GC4" s="496">
        <f t="shared" si="7"/>
        <v>12</v>
      </c>
      <c r="GD4" s="496">
        <f t="shared" si="7"/>
        <v>7</v>
      </c>
      <c r="GE4" s="496">
        <f t="shared" si="7"/>
        <v>564</v>
      </c>
      <c r="GF4" s="496">
        <f t="shared" si="7"/>
        <v>1460</v>
      </c>
      <c r="GG4" s="496">
        <f t="shared" si="7"/>
        <v>348</v>
      </c>
      <c r="GH4" s="496">
        <f t="shared" si="7"/>
        <v>3</v>
      </c>
      <c r="GI4" s="496">
        <f t="shared" si="7"/>
        <v>1700</v>
      </c>
      <c r="GJ4" s="496">
        <f t="shared" si="7"/>
        <v>10</v>
      </c>
      <c r="GK4" s="496">
        <f t="shared" si="7"/>
        <v>2548</v>
      </c>
      <c r="GL4" s="496">
        <f t="shared" si="7"/>
        <v>49</v>
      </c>
      <c r="GM4" s="496">
        <f t="shared" si="7"/>
        <v>4150</v>
      </c>
      <c r="GN4" s="496">
        <f t="shared" si="7"/>
        <v>32</v>
      </c>
      <c r="GO4" s="496">
        <f t="shared" si="7"/>
        <v>3820</v>
      </c>
      <c r="GP4" s="496">
        <f t="shared" si="7"/>
        <v>840</v>
      </c>
      <c r="GQ4" s="496">
        <f t="shared" si="7"/>
        <v>162</v>
      </c>
      <c r="GR4" s="496">
        <f t="shared" si="7"/>
        <v>100</v>
      </c>
      <c r="GS4" s="496">
        <f t="shared" si="7"/>
        <v>414</v>
      </c>
      <c r="GT4" s="496">
        <f t="shared" si="7"/>
        <v>80</v>
      </c>
      <c r="GU4" s="496">
        <f t="shared" si="7"/>
        <v>13</v>
      </c>
      <c r="GV4" s="496">
        <f t="shared" si="7"/>
        <v>330</v>
      </c>
      <c r="GW4" s="496">
        <f t="shared" si="7"/>
        <v>754</v>
      </c>
      <c r="GX4" s="496">
        <f t="shared" si="7"/>
        <v>40</v>
      </c>
      <c r="GY4" s="496">
        <f t="shared" si="7"/>
        <v>0</v>
      </c>
      <c r="GZ4" s="563">
        <f t="shared" ref="GZ4:HE4" si="8">SUM(GZ9:GZ579)</f>
        <v>829948</v>
      </c>
      <c r="HA4" s="563">
        <f t="shared" si="8"/>
        <v>50116</v>
      </c>
      <c r="HB4" s="563">
        <f t="shared" si="8"/>
        <v>880064</v>
      </c>
      <c r="HC4" s="563">
        <f t="shared" si="8"/>
        <v>1493604</v>
      </c>
      <c r="HD4" s="563">
        <f t="shared" si="8"/>
        <v>1398984</v>
      </c>
      <c r="HE4" s="563">
        <f t="shared" si="8"/>
        <v>1129615</v>
      </c>
      <c r="HF4" s="563">
        <f>SUM(HF110:HF579)</f>
        <v>0</v>
      </c>
      <c r="HG4" s="690"/>
      <c r="HH4" s="690"/>
      <c r="HI4" s="691">
        <f>SUM(HI9:HI579)</f>
        <v>1365517.23</v>
      </c>
      <c r="HJ4" s="691"/>
      <c r="HK4" s="690"/>
      <c r="HL4" s="690"/>
      <c r="HM4" s="690"/>
      <c r="HN4" s="690"/>
      <c r="HO4" s="691"/>
      <c r="HP4" s="719">
        <f>SUM(HP9:HP579)</f>
        <v>6637128.74</v>
      </c>
      <c r="HQ4" s="691"/>
      <c r="HR4" s="690"/>
      <c r="HS4" s="690"/>
      <c r="HT4" s="690"/>
      <c r="HU4" s="690"/>
      <c r="HV4" s="691">
        <f>SUM(HV9:HV579)</f>
        <v>832062</v>
      </c>
      <c r="HW4" s="691">
        <f>SUM(HW9:HW579)</f>
        <v>879914</v>
      </c>
      <c r="HX4" s="691"/>
      <c r="HY4" s="691"/>
      <c r="HZ4" s="691">
        <f>SUM(HZ9:HZ579)</f>
        <v>773837</v>
      </c>
      <c r="IA4" s="691"/>
      <c r="IB4" s="691"/>
      <c r="IC4" s="691"/>
      <c r="ID4" s="691"/>
      <c r="IE4" s="691"/>
      <c r="IF4" s="691"/>
      <c r="IG4" s="691"/>
      <c r="IH4" s="691"/>
      <c r="II4" s="691"/>
      <c r="IJ4" s="691"/>
      <c r="IK4" s="775"/>
      <c r="IL4" s="563">
        <f t="shared" ref="IL4:IY4" si="9">SUM(IL82:IL579)</f>
        <v>0</v>
      </c>
      <c r="IM4" s="563">
        <f t="shared" si="9"/>
        <v>0</v>
      </c>
      <c r="IN4" s="563">
        <f t="shared" si="9"/>
        <v>0</v>
      </c>
      <c r="IO4" s="563">
        <f t="shared" si="9"/>
        <v>0</v>
      </c>
      <c r="IP4" s="563">
        <f t="shared" si="9"/>
        <v>0</v>
      </c>
      <c r="IQ4" s="563">
        <f t="shared" si="9"/>
        <v>0</v>
      </c>
      <c r="IR4" s="563">
        <f t="shared" si="9"/>
        <v>0</v>
      </c>
      <c r="IS4" s="563">
        <f t="shared" si="9"/>
        <v>0</v>
      </c>
      <c r="IT4" s="563">
        <f t="shared" si="9"/>
        <v>0</v>
      </c>
      <c r="IU4" s="563">
        <f t="shared" si="9"/>
        <v>0</v>
      </c>
      <c r="IV4" s="563">
        <f t="shared" si="9"/>
        <v>0</v>
      </c>
      <c r="IW4" s="563">
        <f t="shared" si="9"/>
        <v>0</v>
      </c>
      <c r="IX4" s="563">
        <f t="shared" si="9"/>
        <v>0</v>
      </c>
      <c r="IY4" s="563">
        <f t="shared" si="9"/>
        <v>0</v>
      </c>
      <c r="IZ4" s="563"/>
      <c r="JA4" s="563"/>
      <c r="JB4" s="563">
        <v>136157</v>
      </c>
      <c r="JC4" s="776">
        <v>54370</v>
      </c>
      <c r="JD4" s="776">
        <v>120820</v>
      </c>
      <c r="JE4" s="776">
        <v>165980</v>
      </c>
      <c r="JF4" s="776">
        <v>155853</v>
      </c>
      <c r="JG4" s="776">
        <v>282842</v>
      </c>
      <c r="JH4" s="776">
        <v>68934</v>
      </c>
      <c r="JI4" s="776">
        <v>70967</v>
      </c>
      <c r="JJ4" s="776">
        <v>40247</v>
      </c>
      <c r="JK4" s="776">
        <v>91538</v>
      </c>
      <c r="JL4" s="776">
        <v>132955</v>
      </c>
      <c r="JM4" s="776">
        <v>177064</v>
      </c>
      <c r="JN4" s="1229">
        <f>SUM(JB4:JM4)</f>
        <v>1497727</v>
      </c>
      <c r="JO4" s="787" t="s">
        <v>1303</v>
      </c>
      <c r="JP4" s="787"/>
      <c r="JQ4" s="787"/>
      <c r="JR4" s="787"/>
      <c r="JS4" s="787"/>
      <c r="JT4" s="787"/>
      <c r="JU4" s="787"/>
      <c r="JV4" s="787"/>
      <c r="JW4" s="787"/>
      <c r="JX4" s="787"/>
      <c r="JY4" s="787"/>
      <c r="JZ4" s="787"/>
      <c r="KA4" s="787"/>
      <c r="KB4" s="787"/>
      <c r="KC4" s="787"/>
      <c r="KD4" s="787"/>
      <c r="KE4" s="1234"/>
    </row>
    <row r="5" s="25" customFormat="1" ht="27" customHeight="1" spans="1:273">
      <c r="A5" s="393"/>
      <c r="B5" s="394"/>
      <c r="C5" s="393"/>
      <c r="D5" s="393"/>
      <c r="E5" s="393"/>
      <c r="F5" s="395"/>
      <c r="G5" s="396"/>
      <c r="H5" s="1101" t="s">
        <v>1304</v>
      </c>
      <c r="I5" s="436"/>
      <c r="J5" s="437"/>
      <c r="K5" s="439" t="s">
        <v>1305</v>
      </c>
      <c r="L5" s="440"/>
      <c r="M5" s="441"/>
      <c r="N5" s="442"/>
      <c r="O5" s="443"/>
      <c r="P5" s="470"/>
      <c r="Q5" s="440"/>
      <c r="R5" s="1145"/>
      <c r="S5" s="1146"/>
      <c r="T5" s="1146"/>
      <c r="U5" s="1146"/>
      <c r="V5" s="1147"/>
      <c r="W5" s="1146"/>
      <c r="X5" s="1146"/>
      <c r="Y5" s="1146"/>
      <c r="Z5" s="1146"/>
      <c r="AA5" s="473"/>
      <c r="AB5" s="1160"/>
      <c r="AC5" s="1161"/>
      <c r="AD5" s="1161"/>
      <c r="AE5" s="1161"/>
      <c r="AF5" s="1161"/>
      <c r="AG5" s="1161"/>
      <c r="AH5" s="1161"/>
      <c r="AI5" s="1161"/>
      <c r="AJ5" s="1161"/>
      <c r="AK5" s="1161"/>
      <c r="AL5" s="1161"/>
      <c r="AM5" s="1161"/>
      <c r="AN5" s="1161"/>
      <c r="AO5" s="1161"/>
      <c r="AP5" s="1161"/>
      <c r="AQ5" s="1161"/>
      <c r="AR5" s="1161"/>
      <c r="AS5" s="516"/>
      <c r="AT5" s="517" t="s">
        <v>1306</v>
      </c>
      <c r="AU5" s="546"/>
      <c r="AV5" s="1172"/>
      <c r="AW5" s="1172"/>
      <c r="AX5" s="1172"/>
      <c r="AY5" s="1172"/>
      <c r="AZ5" s="1172"/>
      <c r="BA5" s="1172"/>
      <c r="BB5" s="1172"/>
      <c r="BC5" s="1172"/>
      <c r="BD5" s="1172"/>
      <c r="BE5" s="1172"/>
      <c r="BF5" s="1172"/>
      <c r="BG5" s="1172"/>
      <c r="BH5" s="1172"/>
      <c r="BI5" s="1172"/>
      <c r="BJ5" s="1183"/>
      <c r="BK5" s="590" t="s">
        <v>1307</v>
      </c>
      <c r="BL5" s="1184" t="s">
        <v>1308</v>
      </c>
      <c r="BM5" s="1184"/>
      <c r="BN5" s="1184"/>
      <c r="BO5" s="1184"/>
      <c r="BP5" s="1184"/>
      <c r="BQ5" s="1184"/>
      <c r="BR5" s="1184"/>
      <c r="BS5" s="1184"/>
      <c r="BT5" s="1184"/>
      <c r="BU5" s="1184"/>
      <c r="BV5" s="545" t="s">
        <v>1307</v>
      </c>
      <c r="BW5" s="632" t="s">
        <v>1309</v>
      </c>
      <c r="BX5" s="632" t="s">
        <v>1310</v>
      </c>
      <c r="BY5" s="632" t="s">
        <v>1310</v>
      </c>
      <c r="BZ5" s="632" t="s">
        <v>1310</v>
      </c>
      <c r="CA5" s="633"/>
      <c r="CB5" s="633"/>
      <c r="CC5" s="633"/>
      <c r="CD5" s="633"/>
      <c r="CE5" s="633"/>
      <c r="CF5" s="633"/>
      <c r="CG5" s="633"/>
      <c r="CH5" s="633"/>
      <c r="CI5" s="633"/>
      <c r="CJ5" s="633"/>
      <c r="CK5" s="633"/>
      <c r="CL5" s="633"/>
      <c r="CM5" s="633"/>
      <c r="CN5" s="633"/>
      <c r="CO5" s="1193" t="s">
        <v>1311</v>
      </c>
      <c r="CP5" s="1194"/>
      <c r="CQ5" s="1194"/>
      <c r="CR5" s="1194"/>
      <c r="CS5" s="1194"/>
      <c r="CT5" s="1194"/>
      <c r="CU5" s="1194"/>
      <c r="CV5" s="1194"/>
      <c r="CW5" s="1194"/>
      <c r="CX5" s="1194"/>
      <c r="CY5" s="1194"/>
      <c r="CZ5" s="1194"/>
      <c r="DA5" s="1194"/>
      <c r="DB5" s="1194"/>
      <c r="DC5" s="1194"/>
      <c r="DD5" s="1194"/>
      <c r="DE5" s="633"/>
      <c r="DF5" s="633"/>
      <c r="DG5" s="633"/>
      <c r="DH5" s="633"/>
      <c r="DI5" s="633"/>
      <c r="DJ5" s="633"/>
      <c r="DK5" s="633"/>
      <c r="DL5" s="633"/>
      <c r="DM5" s="633"/>
      <c r="DN5" s="633"/>
      <c r="DO5" s="633"/>
      <c r="DP5" s="633"/>
      <c r="DQ5" s="633"/>
      <c r="DR5" s="633"/>
      <c r="DS5" s="633"/>
      <c r="DT5" s="633"/>
      <c r="DU5" s="633"/>
      <c r="DV5" s="633"/>
      <c r="DW5" s="633"/>
      <c r="DX5" s="633"/>
      <c r="DY5" s="633"/>
      <c r="DZ5" s="633"/>
      <c r="EA5" s="633"/>
      <c r="EB5" s="633"/>
      <c r="EC5" s="633"/>
      <c r="ED5" s="633"/>
      <c r="EE5" s="633"/>
      <c r="EF5" s="633"/>
      <c r="EG5" s="633"/>
      <c r="EH5" s="633"/>
      <c r="EI5" s="633"/>
      <c r="EJ5" s="633"/>
      <c r="EK5" s="590" t="s">
        <v>1307</v>
      </c>
      <c r="EL5" s="1195"/>
      <c r="EM5" s="1196"/>
      <c r="EN5" s="1196"/>
      <c r="EO5" s="1196"/>
      <c r="EP5" s="1196"/>
      <c r="EQ5" s="1196"/>
      <c r="ER5" s="1196"/>
      <c r="ES5" s="1196"/>
      <c r="ET5" s="1196"/>
      <c r="EU5" s="1196"/>
      <c r="EV5" s="1196"/>
      <c r="EW5" s="1196"/>
      <c r="EX5" s="1196"/>
      <c r="EY5" s="1196"/>
      <c r="EZ5" s="1202" t="s">
        <v>1312</v>
      </c>
      <c r="FA5" s="1196"/>
      <c r="FB5" s="1203"/>
      <c r="FC5" s="656" t="s">
        <v>1307</v>
      </c>
      <c r="FD5" s="1204" t="s">
        <v>1313</v>
      </c>
      <c r="FE5" s="1204"/>
      <c r="FF5" s="1204"/>
      <c r="FG5" s="1204"/>
      <c r="FH5" s="1204"/>
      <c r="FI5" s="1204"/>
      <c r="FJ5" s="1204"/>
      <c r="FK5" s="1204"/>
      <c r="FL5" s="668" t="s">
        <v>1307</v>
      </c>
      <c r="FM5" s="1204" t="s">
        <v>1314</v>
      </c>
      <c r="FN5" s="1204"/>
      <c r="FO5" s="1204"/>
      <c r="FP5" s="1204"/>
      <c r="FQ5" s="1204"/>
      <c r="FR5" s="1204"/>
      <c r="FS5" s="1204"/>
      <c r="FT5" s="1204"/>
      <c r="FU5" s="1204"/>
      <c r="FV5" s="1204"/>
      <c r="FW5" s="1204"/>
      <c r="FX5" s="1204"/>
      <c r="FY5" s="1204"/>
      <c r="FZ5" s="1204"/>
      <c r="GA5" s="1204"/>
      <c r="GB5" s="1204"/>
      <c r="GC5" s="1204"/>
      <c r="GD5" s="1204"/>
      <c r="GE5" s="1204"/>
      <c r="GF5" s="1204"/>
      <c r="GG5" s="1204"/>
      <c r="GH5" s="1204"/>
      <c r="GI5" s="1204"/>
      <c r="GJ5" s="1204"/>
      <c r="GK5" s="1204"/>
      <c r="GL5" s="1204"/>
      <c r="GM5" s="1204"/>
      <c r="GN5" s="1204"/>
      <c r="GO5" s="1204"/>
      <c r="GP5" s="1204"/>
      <c r="GQ5" s="1204"/>
      <c r="GR5" s="1204"/>
      <c r="GS5" s="1204"/>
      <c r="GT5" s="1204"/>
      <c r="GU5" s="1204"/>
      <c r="GV5" s="1204"/>
      <c r="GW5" s="1204"/>
      <c r="GX5" s="1204"/>
      <c r="GY5" s="668" t="s">
        <v>1307</v>
      </c>
      <c r="GZ5" s="673"/>
      <c r="HA5" s="674"/>
      <c r="HB5" s="675"/>
      <c r="HC5" s="675"/>
      <c r="HD5" s="674"/>
      <c r="HE5" s="674"/>
      <c r="HF5" s="674"/>
      <c r="HG5" s="692"/>
      <c r="HH5" s="693"/>
      <c r="HI5" s="693"/>
      <c r="HJ5" s="694"/>
      <c r="HK5" s="694"/>
      <c r="HL5" s="720"/>
      <c r="HM5" s="721"/>
      <c r="HN5" s="721"/>
      <c r="HO5" s="721"/>
      <c r="HP5" s="722"/>
      <c r="HQ5" s="720"/>
      <c r="HR5" s="723"/>
      <c r="HS5" s="721"/>
      <c r="HT5" s="721"/>
      <c r="HU5" s="721"/>
      <c r="HV5" s="721"/>
      <c r="HW5" s="721"/>
      <c r="HX5" s="752"/>
      <c r="HY5" s="721"/>
      <c r="HZ5" s="721"/>
      <c r="IA5" s="721"/>
      <c r="IB5" s="721"/>
      <c r="IC5" s="764"/>
      <c r="ID5" s="764"/>
      <c r="IE5" s="721"/>
      <c r="IF5" s="721"/>
      <c r="IG5" s="721"/>
      <c r="IH5" s="721"/>
      <c r="II5" s="721"/>
      <c r="IJ5" s="721"/>
      <c r="IK5" s="721"/>
      <c r="IL5" s="777"/>
      <c r="IM5" s="777"/>
      <c r="IN5" s="777"/>
      <c r="IO5" s="777"/>
      <c r="IP5" s="777"/>
      <c r="IQ5" s="777"/>
      <c r="IR5" s="777"/>
      <c r="IS5" s="777"/>
      <c r="IT5" s="777"/>
      <c r="IU5" s="777"/>
      <c r="IV5" s="777"/>
      <c r="IW5" s="777"/>
      <c r="IX5" s="777"/>
      <c r="IY5" s="777"/>
      <c r="IZ5" s="777"/>
      <c r="JA5" s="777"/>
      <c r="JB5" s="777"/>
      <c r="JC5" s="777"/>
      <c r="JD5" s="777"/>
      <c r="JE5" s="777"/>
      <c r="JF5" s="777"/>
      <c r="JG5" s="777"/>
      <c r="JH5" s="777"/>
      <c r="JI5" s="777"/>
      <c r="JJ5" s="777"/>
      <c r="JK5" s="777"/>
      <c r="JL5" s="777"/>
      <c r="JM5" s="777"/>
    </row>
    <row r="6" s="274" customFormat="1" ht="30" customHeight="1" spans="1:273">
      <c r="A6" s="77"/>
      <c r="B6" s="398"/>
      <c r="C6" s="77"/>
      <c r="D6" s="77"/>
      <c r="E6" s="77"/>
      <c r="F6" s="1102" t="s">
        <v>1315</v>
      </c>
      <c r="G6" s="400"/>
      <c r="H6" s="401" t="s">
        <v>1316</v>
      </c>
      <c r="I6" s="82" t="s">
        <v>3</v>
      </c>
      <c r="J6" s="1124" t="s">
        <v>1317</v>
      </c>
      <c r="K6" s="136" t="s">
        <v>1318</v>
      </c>
      <c r="L6" s="137" t="s">
        <v>1319</v>
      </c>
      <c r="M6" s="1125" t="s">
        <v>1320</v>
      </c>
      <c r="N6" s="138" t="s">
        <v>7</v>
      </c>
      <c r="O6" s="139"/>
      <c r="P6" s="140" t="s">
        <v>8</v>
      </c>
      <c r="Q6" s="475" t="s">
        <v>8</v>
      </c>
      <c r="R6" s="476"/>
      <c r="S6" s="1148"/>
      <c r="T6" s="1148"/>
      <c r="U6" s="1148"/>
      <c r="V6" s="1149"/>
      <c r="W6" s="1148"/>
      <c r="X6" s="1148"/>
      <c r="Y6" s="1148"/>
      <c r="Z6" s="1148"/>
      <c r="AA6" s="478" t="s">
        <v>1321</v>
      </c>
      <c r="AB6" s="1162"/>
      <c r="AC6" s="1163"/>
      <c r="AD6" s="1163"/>
      <c r="AE6" s="1163"/>
      <c r="AF6" s="1163"/>
      <c r="AG6" s="1163"/>
      <c r="AH6" s="1163"/>
      <c r="AI6" s="1168" t="s">
        <v>13</v>
      </c>
      <c r="AJ6" s="1168"/>
      <c r="AK6" s="1168"/>
      <c r="AL6" s="1168"/>
      <c r="AM6" s="1168"/>
      <c r="AN6" s="1168"/>
      <c r="AO6" s="1168"/>
      <c r="AP6" s="1168"/>
      <c r="AQ6" s="1168"/>
      <c r="AR6" s="1168"/>
      <c r="AS6" s="520" t="s">
        <v>1321</v>
      </c>
      <c r="AT6" s="1173">
        <v>1.5</v>
      </c>
      <c r="AU6" s="1173">
        <v>1.9</v>
      </c>
      <c r="AV6" s="1174" t="s">
        <v>1252</v>
      </c>
      <c r="AW6" s="1174" t="s">
        <v>1291</v>
      </c>
      <c r="AX6" s="1174" t="s">
        <v>1254</v>
      </c>
      <c r="AY6" s="1174" t="s">
        <v>1322</v>
      </c>
      <c r="AZ6" s="1174" t="s">
        <v>1323</v>
      </c>
      <c r="BA6" s="1174" t="s">
        <v>1324</v>
      </c>
      <c r="BB6" s="1174" t="s">
        <v>1325</v>
      </c>
      <c r="BC6" s="1174" t="s">
        <v>1326</v>
      </c>
      <c r="BD6" s="1174" t="s">
        <v>1327</v>
      </c>
      <c r="BE6" s="1174" t="s">
        <v>1328</v>
      </c>
      <c r="BF6" s="1174" t="s">
        <v>1329</v>
      </c>
      <c r="BG6" s="1174" t="s">
        <v>1330</v>
      </c>
      <c r="BH6" s="1174" t="s">
        <v>1274</v>
      </c>
      <c r="BI6" s="1174" t="s">
        <v>1331</v>
      </c>
      <c r="BJ6" s="1174" t="s">
        <v>1332</v>
      </c>
      <c r="BK6" s="595"/>
      <c r="BL6" s="598" t="s">
        <v>1333</v>
      </c>
      <c r="BM6" s="598"/>
      <c r="BN6" s="598" t="s">
        <v>1334</v>
      </c>
      <c r="BO6" s="598"/>
      <c r="BP6" s="598"/>
      <c r="BQ6" s="598"/>
      <c r="BR6" s="598"/>
      <c r="BS6" s="598"/>
      <c r="BT6" s="598"/>
      <c r="BU6" s="598"/>
      <c r="BV6" s="548"/>
      <c r="BW6" s="634" t="s">
        <v>1335</v>
      </c>
      <c r="BX6" s="634" t="s">
        <v>1336</v>
      </c>
      <c r="BY6" s="634" t="s">
        <v>1336</v>
      </c>
      <c r="BZ6" s="634" t="s">
        <v>1336</v>
      </c>
      <c r="CA6" s="608" t="s">
        <v>1337</v>
      </c>
      <c r="CB6" s="628" t="s">
        <v>1338</v>
      </c>
      <c r="CC6" s="608" t="s">
        <v>16</v>
      </c>
      <c r="CD6" s="628" t="s">
        <v>21</v>
      </c>
      <c r="CE6" s="628" t="s">
        <v>23</v>
      </c>
      <c r="CF6" s="628" t="s">
        <v>1339</v>
      </c>
      <c r="CG6" s="628" t="s">
        <v>1339</v>
      </c>
      <c r="CH6" s="628" t="s">
        <v>21</v>
      </c>
      <c r="CI6" s="628" t="s">
        <v>1340</v>
      </c>
      <c r="CJ6" s="628" t="s">
        <v>40</v>
      </c>
      <c r="CK6" s="628" t="s">
        <v>1341</v>
      </c>
      <c r="CL6" s="628" t="s">
        <v>1342</v>
      </c>
      <c r="CM6" s="628" t="s">
        <v>28</v>
      </c>
      <c r="CN6" s="628" t="s">
        <v>1343</v>
      </c>
      <c r="CO6" s="608" t="s">
        <v>1344</v>
      </c>
      <c r="CP6" s="628" t="s">
        <v>13</v>
      </c>
      <c r="CQ6" s="608" t="s">
        <v>1345</v>
      </c>
      <c r="CR6" s="608" t="s">
        <v>21</v>
      </c>
      <c r="CS6" s="608" t="s">
        <v>1346</v>
      </c>
      <c r="CT6" s="608" t="s">
        <v>1347</v>
      </c>
      <c r="CU6" s="608" t="s">
        <v>1348</v>
      </c>
      <c r="CV6" s="608" t="s">
        <v>1349</v>
      </c>
      <c r="CW6" s="608" t="s">
        <v>1349</v>
      </c>
      <c r="CX6" s="608" t="s">
        <v>42</v>
      </c>
      <c r="CY6" s="608" t="s">
        <v>1339</v>
      </c>
      <c r="CZ6" s="608" t="s">
        <v>1339</v>
      </c>
      <c r="DA6" s="608" t="s">
        <v>28</v>
      </c>
      <c r="DB6" s="608" t="s">
        <v>1341</v>
      </c>
      <c r="DC6" s="608" t="s">
        <v>1349</v>
      </c>
      <c r="DD6" s="608" t="s">
        <v>21</v>
      </c>
      <c r="DE6" s="608" t="s">
        <v>21</v>
      </c>
      <c r="DF6" s="608" t="s">
        <v>1350</v>
      </c>
      <c r="DG6" s="608" t="s">
        <v>13</v>
      </c>
      <c r="DH6" s="608" t="s">
        <v>1351</v>
      </c>
      <c r="DI6" s="608" t="s">
        <v>1352</v>
      </c>
      <c r="DJ6" s="608" t="s">
        <v>12</v>
      </c>
      <c r="DK6" s="536" t="s">
        <v>1353</v>
      </c>
      <c r="DL6" s="608" t="s">
        <v>16</v>
      </c>
      <c r="DM6" s="536" t="s">
        <v>1354</v>
      </c>
      <c r="DN6" s="608" t="s">
        <v>1355</v>
      </c>
      <c r="DO6" s="608" t="s">
        <v>1356</v>
      </c>
      <c r="DP6" s="608" t="s">
        <v>13</v>
      </c>
      <c r="DQ6" s="608" t="s">
        <v>1357</v>
      </c>
      <c r="DR6" s="608" t="s">
        <v>21</v>
      </c>
      <c r="DS6" s="608" t="s">
        <v>1358</v>
      </c>
      <c r="DT6" s="608" t="s">
        <v>1352</v>
      </c>
      <c r="DU6" s="608" t="s">
        <v>1335</v>
      </c>
      <c r="DV6" s="608" t="s">
        <v>1344</v>
      </c>
      <c r="DW6" s="608" t="s">
        <v>1346</v>
      </c>
      <c r="DX6" s="536" t="s">
        <v>1359</v>
      </c>
      <c r="DY6" s="608" t="s">
        <v>1360</v>
      </c>
      <c r="DZ6" s="608" t="s">
        <v>1361</v>
      </c>
      <c r="EA6" s="608" t="s">
        <v>13</v>
      </c>
      <c r="EB6" s="536" t="s">
        <v>1362</v>
      </c>
      <c r="EC6" s="608" t="s">
        <v>40</v>
      </c>
      <c r="ED6" s="536" t="s">
        <v>1346</v>
      </c>
      <c r="EE6" s="536" t="s">
        <v>18</v>
      </c>
      <c r="EF6" s="536" t="s">
        <v>18</v>
      </c>
      <c r="EG6" s="536" t="s">
        <v>1363</v>
      </c>
      <c r="EH6" s="536" t="s">
        <v>23</v>
      </c>
      <c r="EI6" s="608" t="s">
        <v>1351</v>
      </c>
      <c r="EJ6" s="536"/>
      <c r="EK6" s="595"/>
      <c r="EL6" s="628" t="s">
        <v>19</v>
      </c>
      <c r="EM6" s="628" t="s">
        <v>19</v>
      </c>
      <c r="EN6" s="628" t="s">
        <v>19</v>
      </c>
      <c r="EO6" s="628" t="s">
        <v>19</v>
      </c>
      <c r="EP6" s="628" t="s">
        <v>19</v>
      </c>
      <c r="EQ6" s="628" t="s">
        <v>19</v>
      </c>
      <c r="ER6" s="608" t="s">
        <v>19</v>
      </c>
      <c r="ES6" s="608" t="s">
        <v>19</v>
      </c>
      <c r="ET6" s="608" t="s">
        <v>19</v>
      </c>
      <c r="EU6" s="608" t="s">
        <v>19</v>
      </c>
      <c r="EV6" s="608" t="s">
        <v>19</v>
      </c>
      <c r="EW6" s="608" t="s">
        <v>19</v>
      </c>
      <c r="EX6" s="608" t="s">
        <v>19</v>
      </c>
      <c r="EY6" s="608" t="s">
        <v>19</v>
      </c>
      <c r="EZ6" s="1205" t="s">
        <v>19</v>
      </c>
      <c r="FA6" s="608" t="s">
        <v>19</v>
      </c>
      <c r="FB6" s="536" t="s">
        <v>19</v>
      </c>
      <c r="FC6" s="659"/>
      <c r="FD6" s="1206" t="s">
        <v>38</v>
      </c>
      <c r="FE6" s="1206" t="s">
        <v>38</v>
      </c>
      <c r="FF6" s="1206" t="s">
        <v>38</v>
      </c>
      <c r="FG6" s="1206" t="s">
        <v>38</v>
      </c>
      <c r="FH6" s="1206" t="s">
        <v>38</v>
      </c>
      <c r="FI6" s="1206" t="s">
        <v>38</v>
      </c>
      <c r="FJ6" s="1206" t="s">
        <v>38</v>
      </c>
      <c r="FK6" s="1206" t="s">
        <v>38</v>
      </c>
      <c r="FL6" s="659"/>
      <c r="FM6" s="1206" t="s">
        <v>1364</v>
      </c>
      <c r="FN6" s="1206" t="s">
        <v>1365</v>
      </c>
      <c r="FO6" s="1206" t="s">
        <v>1366</v>
      </c>
      <c r="FP6" s="608" t="s">
        <v>1367</v>
      </c>
      <c r="FQ6" s="608" t="s">
        <v>1368</v>
      </c>
      <c r="FR6" s="608" t="s">
        <v>1369</v>
      </c>
      <c r="FS6" s="1213" t="s">
        <v>1370</v>
      </c>
      <c r="FT6" s="608" t="s">
        <v>33</v>
      </c>
      <c r="FU6" s="608" t="s">
        <v>1365</v>
      </c>
      <c r="FV6" s="608" t="s">
        <v>1371</v>
      </c>
      <c r="FW6" s="608" t="s">
        <v>1365</v>
      </c>
      <c r="FX6" s="1217" t="s">
        <v>1372</v>
      </c>
      <c r="FY6" s="1206" t="s">
        <v>1373</v>
      </c>
      <c r="FZ6" s="1206" t="s">
        <v>1374</v>
      </c>
      <c r="GA6" s="1206" t="s">
        <v>1375</v>
      </c>
      <c r="GB6" s="1217" t="s">
        <v>1376</v>
      </c>
      <c r="GC6" s="1206" t="s">
        <v>1377</v>
      </c>
      <c r="GD6" s="1206" t="s">
        <v>1378</v>
      </c>
      <c r="GE6" s="628" t="s">
        <v>1365</v>
      </c>
      <c r="GF6" s="628" t="s">
        <v>1366</v>
      </c>
      <c r="GG6" s="628" t="s">
        <v>1379</v>
      </c>
      <c r="GH6" s="628" t="s">
        <v>1380</v>
      </c>
      <c r="GI6" s="628" t="s">
        <v>1381</v>
      </c>
      <c r="GJ6" s="628" t="s">
        <v>1365</v>
      </c>
      <c r="GK6" s="628" t="s">
        <v>1365</v>
      </c>
      <c r="GL6" s="628" t="s">
        <v>33</v>
      </c>
      <c r="GM6" s="628" t="s">
        <v>1372</v>
      </c>
      <c r="GN6" s="1217" t="s">
        <v>1376</v>
      </c>
      <c r="GO6" s="628" t="s">
        <v>1365</v>
      </c>
      <c r="GP6" s="628" t="s">
        <v>1365</v>
      </c>
      <c r="GQ6" s="628" t="s">
        <v>1382</v>
      </c>
      <c r="GR6" s="628" t="s">
        <v>1382</v>
      </c>
      <c r="GS6" s="628" t="s">
        <v>1372</v>
      </c>
      <c r="GT6" s="628" t="s">
        <v>1383</v>
      </c>
      <c r="GU6" s="628" t="s">
        <v>1365</v>
      </c>
      <c r="GV6" s="628" t="s">
        <v>1372</v>
      </c>
      <c r="GW6" s="628" t="s">
        <v>1365</v>
      </c>
      <c r="GX6" s="628" t="s">
        <v>1365</v>
      </c>
      <c r="GY6" s="659"/>
      <c r="GZ6" s="247"/>
      <c r="HA6" s="248"/>
      <c r="HB6" s="676" t="s">
        <v>1384</v>
      </c>
      <c r="HC6" s="1222" t="s">
        <v>1385</v>
      </c>
      <c r="HD6" s="695" t="s">
        <v>1386</v>
      </c>
      <c r="HE6" s="695" t="s">
        <v>1387</v>
      </c>
      <c r="HF6" s="249"/>
      <c r="HG6" s="696"/>
      <c r="HH6" s="697"/>
      <c r="HI6" s="697"/>
      <c r="HJ6" s="698"/>
      <c r="HK6" s="698"/>
      <c r="HL6" s="724"/>
      <c r="HM6" s="725"/>
      <c r="HN6" s="725"/>
      <c r="HO6" s="725" t="s">
        <v>1388</v>
      </c>
      <c r="HP6" s="726" t="s">
        <v>1389</v>
      </c>
      <c r="HQ6" s="724"/>
      <c r="HR6" s="727"/>
      <c r="HS6" s="728"/>
      <c r="HT6" s="728"/>
      <c r="HU6" s="728"/>
      <c r="HV6" s="753" t="s">
        <v>1390</v>
      </c>
      <c r="HW6" s="728"/>
      <c r="HX6" s="754"/>
      <c r="HY6" s="728"/>
      <c r="HZ6" s="728"/>
      <c r="IA6" s="728"/>
      <c r="IB6" s="728"/>
      <c r="IC6" s="765"/>
      <c r="ID6" s="765"/>
      <c r="IE6" s="728"/>
      <c r="IF6" s="728"/>
      <c r="IG6" s="728"/>
      <c r="IH6" s="728"/>
      <c r="II6" s="728"/>
      <c r="IJ6" s="728"/>
      <c r="IK6" s="728"/>
      <c r="IL6" s="778">
        <v>2023</v>
      </c>
      <c r="IM6" s="778">
        <v>2023</v>
      </c>
      <c r="IN6" s="778">
        <v>2023</v>
      </c>
      <c r="IO6" s="778">
        <v>2023</v>
      </c>
      <c r="IP6" s="778">
        <v>2023</v>
      </c>
      <c r="IQ6" s="778">
        <v>2023</v>
      </c>
      <c r="IR6" s="778">
        <v>2023</v>
      </c>
      <c r="IS6" s="778">
        <v>2023</v>
      </c>
      <c r="IT6" s="778">
        <v>2023</v>
      </c>
      <c r="IU6" s="778">
        <v>2023</v>
      </c>
      <c r="IV6" s="778">
        <v>2023</v>
      </c>
      <c r="IW6" s="778">
        <v>2023</v>
      </c>
      <c r="IX6" s="778"/>
      <c r="IY6" s="781" t="s">
        <v>1391</v>
      </c>
      <c r="IZ6" s="778"/>
      <c r="JA6" s="1223"/>
      <c r="JB6" s="1224">
        <v>2022</v>
      </c>
      <c r="JC6" s="1224">
        <v>2022</v>
      </c>
      <c r="JD6" s="1224">
        <v>2022</v>
      </c>
      <c r="JE6" s="1224">
        <v>2022</v>
      </c>
      <c r="JF6" s="1224">
        <v>2022</v>
      </c>
      <c r="JG6" s="1224">
        <v>2022</v>
      </c>
      <c r="JH6" s="1224">
        <v>2022</v>
      </c>
      <c r="JI6" s="1224">
        <v>2022</v>
      </c>
      <c r="JJ6" s="1224">
        <v>2022</v>
      </c>
      <c r="JK6" s="1224">
        <v>2022</v>
      </c>
      <c r="JL6" s="1224">
        <v>2022</v>
      </c>
      <c r="JM6" s="1224">
        <v>2022</v>
      </c>
    </row>
    <row r="7" s="274" customFormat="1" customHeight="1" spans="1:275">
      <c r="A7" s="84" t="s">
        <v>1392</v>
      </c>
      <c r="B7" s="402" t="s">
        <v>1393</v>
      </c>
      <c r="C7" s="84" t="s">
        <v>1394</v>
      </c>
      <c r="D7" s="84" t="s">
        <v>1395</v>
      </c>
      <c r="E7" s="84" t="s">
        <v>1396</v>
      </c>
      <c r="F7" s="1103" t="s">
        <v>1397</v>
      </c>
      <c r="G7" s="400" t="s">
        <v>1398</v>
      </c>
      <c r="H7" s="1104"/>
      <c r="I7" s="82"/>
      <c r="J7" s="1124"/>
      <c r="K7" s="136"/>
      <c r="L7" s="137"/>
      <c r="M7" s="1126"/>
      <c r="N7" s="138" t="s">
        <v>44</v>
      </c>
      <c r="O7" s="139" t="s">
        <v>45</v>
      </c>
      <c r="P7" s="140" t="s">
        <v>46</v>
      </c>
      <c r="Q7" s="475" t="s">
        <v>47</v>
      </c>
      <c r="R7" s="480" t="s">
        <v>1399</v>
      </c>
      <c r="S7" s="1150" t="s">
        <v>1400</v>
      </c>
      <c r="T7" s="1150" t="s">
        <v>1401</v>
      </c>
      <c r="U7" s="1150" t="s">
        <v>1402</v>
      </c>
      <c r="V7" s="1151" t="s">
        <v>1403</v>
      </c>
      <c r="W7" s="1150" t="s">
        <v>1404</v>
      </c>
      <c r="X7" s="1150" t="s">
        <v>1405</v>
      </c>
      <c r="Y7" s="1150" t="s">
        <v>1406</v>
      </c>
      <c r="Z7" s="1150" t="s">
        <v>1407</v>
      </c>
      <c r="AA7" s="481" t="s">
        <v>1408</v>
      </c>
      <c r="AB7" s="1164" t="s">
        <v>1399</v>
      </c>
      <c r="AC7" s="508" t="s">
        <v>1409</v>
      </c>
      <c r="AD7" s="508" t="s">
        <v>1410</v>
      </c>
      <c r="AE7" s="508" t="s">
        <v>1411</v>
      </c>
      <c r="AF7" s="508" t="s">
        <v>1412</v>
      </c>
      <c r="AG7" s="508" t="s">
        <v>1413</v>
      </c>
      <c r="AH7" s="508" t="s">
        <v>1414</v>
      </c>
      <c r="AI7" s="508" t="s">
        <v>1415</v>
      </c>
      <c r="AJ7" s="508" t="s">
        <v>1416</v>
      </c>
      <c r="AK7" s="508" t="s">
        <v>1400</v>
      </c>
      <c r="AL7" s="508" t="s">
        <v>1401</v>
      </c>
      <c r="AM7" s="508" t="s">
        <v>1402</v>
      </c>
      <c r="AN7" s="508" t="s">
        <v>1403</v>
      </c>
      <c r="AO7" s="508" t="s">
        <v>1404</v>
      </c>
      <c r="AP7" s="508" t="s">
        <v>1405</v>
      </c>
      <c r="AQ7" s="508" t="s">
        <v>1406</v>
      </c>
      <c r="AR7" s="508" t="s">
        <v>1407</v>
      </c>
      <c r="AS7" s="171" t="s">
        <v>1408</v>
      </c>
      <c r="AT7" s="523" t="s">
        <v>27</v>
      </c>
      <c r="AU7" s="523" t="s">
        <v>1417</v>
      </c>
      <c r="AV7" s="536" t="s">
        <v>1417</v>
      </c>
      <c r="AW7" s="536" t="s">
        <v>33</v>
      </c>
      <c r="AX7" s="536" t="s">
        <v>33</v>
      </c>
      <c r="AY7" s="536" t="s">
        <v>1418</v>
      </c>
      <c r="AZ7" s="536" t="s">
        <v>1417</v>
      </c>
      <c r="BA7" s="536"/>
      <c r="BB7" s="536" t="s">
        <v>1419</v>
      </c>
      <c r="BC7" s="536" t="s">
        <v>1420</v>
      </c>
      <c r="BD7" s="536" t="s">
        <v>1421</v>
      </c>
      <c r="BE7" s="536" t="s">
        <v>1422</v>
      </c>
      <c r="BF7" s="536" t="s">
        <v>1423</v>
      </c>
      <c r="BG7" s="536" t="s">
        <v>1424</v>
      </c>
      <c r="BH7" s="536" t="s">
        <v>1424</v>
      </c>
      <c r="BI7" s="536" t="s">
        <v>1421</v>
      </c>
      <c r="BJ7" s="536" t="s">
        <v>1425</v>
      </c>
      <c r="BK7" s="595"/>
      <c r="BL7" s="1185" t="s">
        <v>1426</v>
      </c>
      <c r="BM7" s="1185" t="s">
        <v>1427</v>
      </c>
      <c r="BN7" s="1185" t="s">
        <v>1428</v>
      </c>
      <c r="BO7" s="1185" t="s">
        <v>1254</v>
      </c>
      <c r="BP7" s="1185" t="s">
        <v>1429</v>
      </c>
      <c r="BQ7" s="1185" t="s">
        <v>1430</v>
      </c>
      <c r="BR7" s="1185" t="s">
        <v>1292</v>
      </c>
      <c r="BS7" s="1185" t="s">
        <v>1260</v>
      </c>
      <c r="BT7" s="1185" t="s">
        <v>1263</v>
      </c>
      <c r="BU7" s="1185" t="s">
        <v>1431</v>
      </c>
      <c r="BV7" s="548"/>
      <c r="BW7" s="634" t="s">
        <v>1432</v>
      </c>
      <c r="BX7" s="634" t="s">
        <v>1433</v>
      </c>
      <c r="BY7" s="634" t="s">
        <v>1434</v>
      </c>
      <c r="BZ7" s="634" t="s">
        <v>1435</v>
      </c>
      <c r="CA7" s="608" t="s">
        <v>1436</v>
      </c>
      <c r="CB7" s="628" t="s">
        <v>1437</v>
      </c>
      <c r="CC7" s="608" t="s">
        <v>1438</v>
      </c>
      <c r="CD7" s="628" t="s">
        <v>1439</v>
      </c>
      <c r="CE7" s="628" t="s">
        <v>1440</v>
      </c>
      <c r="CF7" s="628" t="s">
        <v>1441</v>
      </c>
      <c r="CG7" s="628" t="s">
        <v>1442</v>
      </c>
      <c r="CH7" s="628" t="s">
        <v>1443</v>
      </c>
      <c r="CI7" s="628" t="s">
        <v>1444</v>
      </c>
      <c r="CJ7" s="628" t="s">
        <v>1445</v>
      </c>
      <c r="CK7" s="628" t="s">
        <v>1446</v>
      </c>
      <c r="CL7" s="628" t="s">
        <v>1447</v>
      </c>
      <c r="CM7" s="628" t="s">
        <v>1448</v>
      </c>
      <c r="CN7" s="628" t="s">
        <v>1449</v>
      </c>
      <c r="CO7" s="608" t="s">
        <v>1450</v>
      </c>
      <c r="CP7" s="628" t="s">
        <v>1451</v>
      </c>
      <c r="CQ7" s="608" t="s">
        <v>1452</v>
      </c>
      <c r="CR7" s="608" t="s">
        <v>1453</v>
      </c>
      <c r="CS7" s="608" t="s">
        <v>1454</v>
      </c>
      <c r="CT7" s="608" t="s">
        <v>1455</v>
      </c>
      <c r="CU7" s="608" t="s">
        <v>1456</v>
      </c>
      <c r="CV7" s="608" t="s">
        <v>1457</v>
      </c>
      <c r="CW7" s="608" t="s">
        <v>1458</v>
      </c>
      <c r="CX7" s="608" t="s">
        <v>1459</v>
      </c>
      <c r="CY7" s="608" t="s">
        <v>1460</v>
      </c>
      <c r="CZ7" s="608" t="s">
        <v>1461</v>
      </c>
      <c r="DA7" s="608" t="s">
        <v>1462</v>
      </c>
      <c r="DB7" s="608" t="s">
        <v>1463</v>
      </c>
      <c r="DC7" s="608" t="s">
        <v>1464</v>
      </c>
      <c r="DD7" s="608" t="s">
        <v>1465</v>
      </c>
      <c r="DE7" s="608" t="s">
        <v>1466</v>
      </c>
      <c r="DF7" s="608" t="s">
        <v>1467</v>
      </c>
      <c r="DG7" s="608" t="s">
        <v>1468</v>
      </c>
      <c r="DH7" s="608" t="s">
        <v>1469</v>
      </c>
      <c r="DI7" s="608" t="s">
        <v>1470</v>
      </c>
      <c r="DJ7" s="608" t="s">
        <v>1471</v>
      </c>
      <c r="DK7" s="536" t="s">
        <v>1472</v>
      </c>
      <c r="DL7" s="608" t="s">
        <v>1473</v>
      </c>
      <c r="DM7" s="536" t="s">
        <v>1474</v>
      </c>
      <c r="DN7" s="608" t="s">
        <v>1475</v>
      </c>
      <c r="DO7" s="608" t="s">
        <v>1476</v>
      </c>
      <c r="DP7" s="608" t="s">
        <v>1477</v>
      </c>
      <c r="DQ7" s="608" t="s">
        <v>1478</v>
      </c>
      <c r="DR7" s="608" t="s">
        <v>1479</v>
      </c>
      <c r="DS7" s="608" t="s">
        <v>1480</v>
      </c>
      <c r="DT7" s="608" t="s">
        <v>1481</v>
      </c>
      <c r="DU7" s="608" t="s">
        <v>1432</v>
      </c>
      <c r="DV7" s="608" t="s">
        <v>1482</v>
      </c>
      <c r="DW7" s="608" t="s">
        <v>1483</v>
      </c>
      <c r="DX7" s="536" t="s">
        <v>1484</v>
      </c>
      <c r="DY7" s="608" t="s">
        <v>1485</v>
      </c>
      <c r="DZ7" s="608" t="s">
        <v>1486</v>
      </c>
      <c r="EA7" s="608" t="s">
        <v>1487</v>
      </c>
      <c r="EB7" s="536" t="s">
        <v>1488</v>
      </c>
      <c r="EC7" s="608" t="s">
        <v>1489</v>
      </c>
      <c r="ED7" s="536" t="s">
        <v>1490</v>
      </c>
      <c r="EE7" s="536" t="s">
        <v>1491</v>
      </c>
      <c r="EF7" s="536" t="s">
        <v>1492</v>
      </c>
      <c r="EG7" s="536" t="s">
        <v>1493</v>
      </c>
      <c r="EH7" s="536" t="s">
        <v>1494</v>
      </c>
      <c r="EI7" s="608" t="s">
        <v>1495</v>
      </c>
      <c r="EJ7" s="536"/>
      <c r="EK7" s="595"/>
      <c r="EL7" s="628" t="s">
        <v>1496</v>
      </c>
      <c r="EM7" s="628" t="s">
        <v>1497</v>
      </c>
      <c r="EN7" s="628" t="s">
        <v>1498</v>
      </c>
      <c r="EO7" s="628" t="s">
        <v>1499</v>
      </c>
      <c r="EP7" s="628" t="s">
        <v>1500</v>
      </c>
      <c r="EQ7" s="628" t="s">
        <v>1501</v>
      </c>
      <c r="ER7" s="608" t="s">
        <v>1502</v>
      </c>
      <c r="ES7" s="608" t="s">
        <v>1503</v>
      </c>
      <c r="ET7" s="628" t="s">
        <v>1504</v>
      </c>
      <c r="EU7" s="628" t="s">
        <v>1505</v>
      </c>
      <c r="EV7" s="628" t="s">
        <v>1506</v>
      </c>
      <c r="EW7" s="628" t="s">
        <v>1507</v>
      </c>
      <c r="EX7" s="628" t="s">
        <v>1508</v>
      </c>
      <c r="EY7" s="628" t="s">
        <v>1509</v>
      </c>
      <c r="EZ7" s="1205" t="s">
        <v>1510</v>
      </c>
      <c r="FA7" s="608" t="s">
        <v>1511</v>
      </c>
      <c r="FB7" s="628" t="s">
        <v>1512</v>
      </c>
      <c r="FC7" s="659"/>
      <c r="FD7" s="628" t="s">
        <v>1513</v>
      </c>
      <c r="FE7" s="628" t="s">
        <v>1514</v>
      </c>
      <c r="FF7" s="628" t="s">
        <v>1515</v>
      </c>
      <c r="FG7" s="628" t="s">
        <v>1516</v>
      </c>
      <c r="FH7" s="628" t="s">
        <v>1517</v>
      </c>
      <c r="FI7" s="628" t="s">
        <v>1518</v>
      </c>
      <c r="FJ7" s="628" t="s">
        <v>1519</v>
      </c>
      <c r="FK7" s="628" t="s">
        <v>1520</v>
      </c>
      <c r="FL7" s="659"/>
      <c r="FM7" s="628" t="s">
        <v>1521</v>
      </c>
      <c r="FN7" s="628" t="s">
        <v>1522</v>
      </c>
      <c r="FO7" s="628" t="s">
        <v>1523</v>
      </c>
      <c r="FP7" s="628" t="s">
        <v>1524</v>
      </c>
      <c r="FQ7" s="628" t="s">
        <v>1525</v>
      </c>
      <c r="FR7" s="628" t="s">
        <v>1526</v>
      </c>
      <c r="FS7" s="634"/>
      <c r="FT7" s="628" t="s">
        <v>1527</v>
      </c>
      <c r="FU7" s="628" t="s">
        <v>1528</v>
      </c>
      <c r="FV7" s="628" t="s">
        <v>1529</v>
      </c>
      <c r="FW7" s="608" t="s">
        <v>1530</v>
      </c>
      <c r="FX7" s="608" t="s">
        <v>1531</v>
      </c>
      <c r="FY7" s="628" t="s">
        <v>1532</v>
      </c>
      <c r="FZ7" s="628" t="s">
        <v>1533</v>
      </c>
      <c r="GA7" s="628" t="s">
        <v>1534</v>
      </c>
      <c r="GB7" s="608" t="s">
        <v>1535</v>
      </c>
      <c r="GC7" s="628" t="s">
        <v>1536</v>
      </c>
      <c r="GD7" s="628" t="s">
        <v>1537</v>
      </c>
      <c r="GE7" s="628" t="s">
        <v>1538</v>
      </c>
      <c r="GF7" s="628" t="s">
        <v>1539</v>
      </c>
      <c r="GG7" s="628" t="s">
        <v>1540</v>
      </c>
      <c r="GH7" s="628" t="s">
        <v>1541</v>
      </c>
      <c r="GI7" s="628" t="s">
        <v>1542</v>
      </c>
      <c r="GJ7" s="628" t="s">
        <v>1543</v>
      </c>
      <c r="GK7" s="628" t="s">
        <v>1544</v>
      </c>
      <c r="GL7" s="628" t="s">
        <v>1545</v>
      </c>
      <c r="GM7" s="628" t="s">
        <v>1546</v>
      </c>
      <c r="GN7" s="628" t="s">
        <v>1547</v>
      </c>
      <c r="GO7" s="628" t="s">
        <v>1548</v>
      </c>
      <c r="GP7" s="628" t="s">
        <v>1549</v>
      </c>
      <c r="GQ7" s="628" t="s">
        <v>1550</v>
      </c>
      <c r="GR7" s="628" t="s">
        <v>1551</v>
      </c>
      <c r="GS7" s="628" t="s">
        <v>1552</v>
      </c>
      <c r="GT7" s="628" t="s">
        <v>1553</v>
      </c>
      <c r="GU7" s="628" t="s">
        <v>1554</v>
      </c>
      <c r="GV7" s="628" t="s">
        <v>1555</v>
      </c>
      <c r="GW7" s="628" t="s">
        <v>1556</v>
      </c>
      <c r="GX7" s="628" t="s">
        <v>1557</v>
      </c>
      <c r="GY7" s="659"/>
      <c r="GZ7" s="253" t="s">
        <v>1558</v>
      </c>
      <c r="HA7" s="254" t="s">
        <v>1559</v>
      </c>
      <c r="HB7" s="254" t="s">
        <v>1560</v>
      </c>
      <c r="HC7" s="248" t="s">
        <v>1561</v>
      </c>
      <c r="HD7" s="248" t="s">
        <v>1561</v>
      </c>
      <c r="HE7" s="248" t="s">
        <v>1561</v>
      </c>
      <c r="HF7" s="249"/>
      <c r="HG7" s="696" t="s">
        <v>1562</v>
      </c>
      <c r="HH7" s="697" t="s">
        <v>1563</v>
      </c>
      <c r="HI7" s="699" t="s">
        <v>1564</v>
      </c>
      <c r="HJ7" s="698" t="s">
        <v>1565</v>
      </c>
      <c r="HK7" s="698" t="s">
        <v>1566</v>
      </c>
      <c r="HL7" s="724" t="s">
        <v>1567</v>
      </c>
      <c r="HM7" s="725" t="s">
        <v>1568</v>
      </c>
      <c r="HN7" s="725" t="s">
        <v>1569</v>
      </c>
      <c r="HO7" s="725"/>
      <c r="HP7" s="729"/>
      <c r="HQ7" s="724" t="s">
        <v>1570</v>
      </c>
      <c r="HR7" s="727" t="s">
        <v>1571</v>
      </c>
      <c r="HS7" s="728" t="s">
        <v>1572</v>
      </c>
      <c r="HT7" s="728" t="s">
        <v>1573</v>
      </c>
      <c r="HU7" s="728" t="s">
        <v>1574</v>
      </c>
      <c r="HV7" s="728" t="s">
        <v>1575</v>
      </c>
      <c r="HW7" s="728" t="s">
        <v>1576</v>
      </c>
      <c r="HX7" s="754" t="s">
        <v>1577</v>
      </c>
      <c r="HY7" s="728" t="s">
        <v>1578</v>
      </c>
      <c r="HZ7" s="755" t="s">
        <v>1579</v>
      </c>
      <c r="IA7" s="755" t="s">
        <v>1580</v>
      </c>
      <c r="IB7" s="728" t="s">
        <v>1581</v>
      </c>
      <c r="IC7" s="765" t="s">
        <v>1582</v>
      </c>
      <c r="ID7" s="765" t="s">
        <v>1583</v>
      </c>
      <c r="IE7" s="728" t="s">
        <v>1584</v>
      </c>
      <c r="IF7" s="728" t="s">
        <v>1585</v>
      </c>
      <c r="IG7" s="766" t="s">
        <v>1586</v>
      </c>
      <c r="IH7" s="766" t="s">
        <v>1587</v>
      </c>
      <c r="II7" s="266" t="s">
        <v>1588</v>
      </c>
      <c r="IJ7" s="766" t="s">
        <v>1589</v>
      </c>
      <c r="IK7" s="728"/>
      <c r="IL7" s="778" t="s">
        <v>1590</v>
      </c>
      <c r="IM7" s="778" t="s">
        <v>1591</v>
      </c>
      <c r="IN7" s="778" t="s">
        <v>1592</v>
      </c>
      <c r="IO7" s="778" t="s">
        <v>1593</v>
      </c>
      <c r="IP7" s="778" t="s">
        <v>1594</v>
      </c>
      <c r="IQ7" s="778" t="s">
        <v>1595</v>
      </c>
      <c r="IR7" s="778" t="s">
        <v>1596</v>
      </c>
      <c r="IS7" s="778" t="s">
        <v>1597</v>
      </c>
      <c r="IT7" s="778" t="s">
        <v>1598</v>
      </c>
      <c r="IU7" s="778" t="s">
        <v>1599</v>
      </c>
      <c r="IV7" s="778" t="s">
        <v>1600</v>
      </c>
      <c r="IW7" s="778" t="s">
        <v>1601</v>
      </c>
      <c r="IX7" s="781" t="s">
        <v>1602</v>
      </c>
      <c r="IY7" s="766" t="s">
        <v>1603</v>
      </c>
      <c r="IZ7" s="781" t="s">
        <v>3</v>
      </c>
      <c r="JA7" s="1225"/>
      <c r="JB7" s="1224" t="s">
        <v>1590</v>
      </c>
      <c r="JC7" s="1224" t="s">
        <v>1591</v>
      </c>
      <c r="JD7" s="1224" t="s">
        <v>1592</v>
      </c>
      <c r="JE7" s="1224" t="s">
        <v>1593</v>
      </c>
      <c r="JF7" s="1224" t="s">
        <v>1594</v>
      </c>
      <c r="JG7" s="1224" t="s">
        <v>1595</v>
      </c>
      <c r="JH7" s="1224" t="s">
        <v>1596</v>
      </c>
      <c r="JI7" s="1224" t="s">
        <v>1597</v>
      </c>
      <c r="JJ7" s="1224" t="s">
        <v>1598</v>
      </c>
      <c r="JK7" s="1224" t="s">
        <v>1599</v>
      </c>
      <c r="JL7" s="1224" t="s">
        <v>1600</v>
      </c>
      <c r="JM7" s="1224" t="s">
        <v>1601</v>
      </c>
      <c r="JN7" s="274" t="s">
        <v>1604</v>
      </c>
      <c r="JO7" s="274" t="s">
        <v>1605</v>
      </c>
    </row>
    <row r="8" s="1070" customFormat="1" ht="10" customHeight="1" spans="1:291">
      <c r="A8" s="88"/>
      <c r="B8" s="405"/>
      <c r="C8" s="88"/>
      <c r="D8" s="406"/>
      <c r="E8" s="407"/>
      <c r="F8" s="408"/>
      <c r="G8" s="409"/>
      <c r="H8" s="1105"/>
      <c r="I8" s="93"/>
      <c r="J8" s="1127"/>
      <c r="K8" s="144"/>
      <c r="L8" s="145"/>
      <c r="M8" s="1128"/>
      <c r="N8" s="146"/>
      <c r="O8" s="147"/>
      <c r="P8" s="148"/>
      <c r="Q8" s="483"/>
      <c r="R8" s="484"/>
      <c r="S8" s="485"/>
      <c r="T8" s="485"/>
      <c r="U8" s="485"/>
      <c r="V8" s="485"/>
      <c r="W8" s="485"/>
      <c r="X8" s="485"/>
      <c r="Y8" s="485"/>
      <c r="Z8" s="485"/>
      <c r="AA8" s="486"/>
      <c r="AB8" s="1165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174"/>
      <c r="AT8" s="525"/>
      <c r="AU8" s="525"/>
      <c r="AV8" s="1175"/>
      <c r="AW8" s="1175"/>
      <c r="AX8" s="1175"/>
      <c r="AY8" s="1175"/>
      <c r="AZ8" s="1175"/>
      <c r="BA8" s="1175"/>
      <c r="BB8" s="1175"/>
      <c r="BC8" s="1175"/>
      <c r="BD8" s="1175"/>
      <c r="BE8" s="1175"/>
      <c r="BF8" s="1175"/>
      <c r="BG8" s="1175"/>
      <c r="BH8" s="1175"/>
      <c r="BI8" s="1175"/>
      <c r="BJ8" s="1175"/>
      <c r="BK8" s="600"/>
      <c r="BL8" s="603"/>
      <c r="BM8" s="603"/>
      <c r="BN8" s="603"/>
      <c r="BO8" s="603"/>
      <c r="BP8" s="603"/>
      <c r="BQ8" s="603"/>
      <c r="BR8" s="603"/>
      <c r="BS8" s="603"/>
      <c r="BT8" s="603"/>
      <c r="BU8" s="603"/>
      <c r="BV8" s="553"/>
      <c r="BW8" s="617"/>
      <c r="BX8" s="617"/>
      <c r="BY8" s="617"/>
      <c r="BZ8" s="617"/>
      <c r="CA8" s="608"/>
      <c r="CB8" s="608"/>
      <c r="CC8" s="608"/>
      <c r="CD8" s="608"/>
      <c r="CE8" s="608"/>
      <c r="CF8" s="608"/>
      <c r="CG8" s="608"/>
      <c r="CH8" s="608"/>
      <c r="CI8" s="608"/>
      <c r="CJ8" s="608"/>
      <c r="CK8" s="608"/>
      <c r="CL8" s="608"/>
      <c r="CM8" s="608"/>
      <c r="CN8" s="608"/>
      <c r="CO8" s="608"/>
      <c r="CP8" s="608"/>
      <c r="CQ8" s="608"/>
      <c r="CR8" s="608"/>
      <c r="CS8" s="608"/>
      <c r="CT8" s="608"/>
      <c r="CU8" s="608"/>
      <c r="CV8" s="608"/>
      <c r="CW8" s="608"/>
      <c r="CX8" s="608"/>
      <c r="CY8" s="608"/>
      <c r="CZ8" s="608"/>
      <c r="DA8" s="608"/>
      <c r="DB8" s="608"/>
      <c r="DC8" s="608"/>
      <c r="DD8" s="608"/>
      <c r="DE8" s="608"/>
      <c r="DF8" s="608"/>
      <c r="DG8" s="608"/>
      <c r="DH8" s="608"/>
      <c r="DI8" s="608"/>
      <c r="DJ8" s="608"/>
      <c r="DK8" s="608"/>
      <c r="DL8" s="608"/>
      <c r="DM8" s="608"/>
      <c r="DN8" s="608"/>
      <c r="DO8" s="608"/>
      <c r="DP8" s="608"/>
      <c r="DQ8" s="608"/>
      <c r="DR8" s="608"/>
      <c r="DS8" s="608"/>
      <c r="DT8" s="608"/>
      <c r="DU8" s="608"/>
      <c r="DV8" s="608"/>
      <c r="DW8" s="608"/>
      <c r="DX8" s="608"/>
      <c r="DY8" s="608"/>
      <c r="DZ8" s="608"/>
      <c r="EA8" s="608"/>
      <c r="EB8" s="608"/>
      <c r="EC8" s="608"/>
      <c r="ED8" s="608"/>
      <c r="EE8" s="608"/>
      <c r="EF8" s="608"/>
      <c r="EG8" s="608"/>
      <c r="EH8" s="608"/>
      <c r="EI8" s="608"/>
      <c r="EJ8" s="608"/>
      <c r="EK8" s="608"/>
      <c r="EL8" s="608"/>
      <c r="EM8" s="608"/>
      <c r="EN8" s="628"/>
      <c r="EO8" s="608"/>
      <c r="EP8" s="608"/>
      <c r="EQ8" s="608"/>
      <c r="ER8" s="608"/>
      <c r="ES8" s="608"/>
      <c r="ET8" s="608"/>
      <c r="EU8" s="608"/>
      <c r="EV8" s="608"/>
      <c r="EW8" s="608"/>
      <c r="EX8" s="608"/>
      <c r="EY8" s="608"/>
      <c r="EZ8" s="1207"/>
      <c r="FA8" s="608"/>
      <c r="FB8" s="608"/>
      <c r="FC8" s="608"/>
      <c r="FD8" s="608"/>
      <c r="FE8" s="608"/>
      <c r="FF8" s="608"/>
      <c r="FG8" s="608"/>
      <c r="FH8" s="608"/>
      <c r="FI8" s="608"/>
      <c r="FJ8" s="608"/>
      <c r="FK8" s="608"/>
      <c r="FL8" s="670"/>
      <c r="FM8" s="608"/>
      <c r="FN8" s="628"/>
      <c r="FO8" s="628"/>
      <c r="FP8" s="628"/>
      <c r="FQ8" s="628"/>
      <c r="FR8" s="628"/>
      <c r="FS8" s="634"/>
      <c r="FT8" s="628"/>
      <c r="FU8" s="628"/>
      <c r="FV8" s="628"/>
      <c r="FW8" s="608"/>
      <c r="FX8" s="608"/>
      <c r="FY8" s="608"/>
      <c r="FZ8" s="608"/>
      <c r="GA8" s="608"/>
      <c r="GB8" s="608"/>
      <c r="GC8" s="628"/>
      <c r="GD8" s="628"/>
      <c r="GE8" s="628"/>
      <c r="GF8" s="628"/>
      <c r="GG8" s="628"/>
      <c r="GH8" s="628"/>
      <c r="GI8" s="628"/>
      <c r="GJ8" s="628"/>
      <c r="GK8" s="628"/>
      <c r="GL8" s="628"/>
      <c r="GM8" s="628"/>
      <c r="GN8" s="628"/>
      <c r="GO8" s="628"/>
      <c r="GP8" s="628"/>
      <c r="GQ8" s="628"/>
      <c r="GR8" s="628"/>
      <c r="GS8" s="628"/>
      <c r="GT8" s="628"/>
      <c r="GU8" s="628"/>
      <c r="GV8" s="628"/>
      <c r="GW8" s="628"/>
      <c r="GX8" s="628"/>
      <c r="GY8" s="677"/>
      <c r="GZ8" s="256" t="s">
        <v>1606</v>
      </c>
      <c r="HA8" s="257" t="s">
        <v>1606</v>
      </c>
      <c r="HB8" s="678" t="s">
        <v>1607</v>
      </c>
      <c r="HC8" s="678" t="s">
        <v>1608</v>
      </c>
      <c r="HD8" s="700" t="s">
        <v>1608</v>
      </c>
      <c r="HE8" s="700" t="s">
        <v>1608</v>
      </c>
      <c r="HF8" s="258"/>
      <c r="HG8" s="701"/>
      <c r="HH8" s="702"/>
      <c r="HI8" s="702"/>
      <c r="HJ8" s="703"/>
      <c r="HK8" s="703"/>
      <c r="HL8" s="730"/>
      <c r="HM8" s="260"/>
      <c r="HN8" s="260"/>
      <c r="HO8" s="260"/>
      <c r="HP8" s="731"/>
      <c r="HQ8" s="730"/>
      <c r="HR8" s="732"/>
      <c r="HS8" s="264"/>
      <c r="HT8" s="264"/>
      <c r="HU8" s="264"/>
      <c r="HV8" s="756" t="s">
        <v>1609</v>
      </c>
      <c r="HW8" s="264"/>
      <c r="HX8" s="757"/>
      <c r="HY8" s="264"/>
      <c r="HZ8" s="264"/>
      <c r="IA8" s="264"/>
      <c r="IB8" s="264"/>
      <c r="IC8" s="767"/>
      <c r="ID8" s="767"/>
      <c r="IE8" s="264"/>
      <c r="IF8" s="264"/>
      <c r="IG8" s="264"/>
      <c r="IH8" s="264"/>
      <c r="II8" s="264"/>
      <c r="IJ8" s="264"/>
      <c r="IK8" s="264"/>
      <c r="IL8" s="271"/>
      <c r="IM8" s="271"/>
      <c r="IN8" s="271"/>
      <c r="IO8" s="271"/>
      <c r="IP8" s="271"/>
      <c r="IQ8" s="271"/>
      <c r="IR8" s="271"/>
      <c r="IS8" s="271"/>
      <c r="IT8" s="271"/>
      <c r="IU8" s="271"/>
      <c r="IV8" s="271"/>
      <c r="IW8" s="271"/>
      <c r="IX8" s="271"/>
      <c r="IY8" s="271"/>
      <c r="IZ8" s="271"/>
      <c r="JA8" s="1226"/>
      <c r="JB8" s="1227"/>
      <c r="JC8" s="1227"/>
      <c r="JD8" s="1227"/>
      <c r="JE8" s="1227"/>
      <c r="JF8" s="1227"/>
      <c r="JG8" s="1227"/>
      <c r="JH8" s="1227"/>
      <c r="JI8" s="1227"/>
      <c r="JJ8" s="1227"/>
      <c r="JK8" s="1227"/>
      <c r="JL8" s="1227"/>
      <c r="JM8" s="1227"/>
      <c r="JN8" s="276"/>
      <c r="JO8" s="276"/>
      <c r="JP8" s="276"/>
      <c r="JQ8" s="276"/>
      <c r="JR8" s="276"/>
      <c r="JS8" s="276"/>
      <c r="JT8" s="276"/>
      <c r="JU8" s="276"/>
      <c r="JV8" s="276"/>
      <c r="JW8" s="276"/>
      <c r="JX8" s="276"/>
      <c r="JY8" s="276"/>
      <c r="JZ8" s="276"/>
      <c r="KA8" s="276"/>
      <c r="KB8" s="276"/>
      <c r="KC8" s="276"/>
      <c r="KD8" s="276"/>
      <c r="KE8" s="276"/>
    </row>
    <row r="9" s="786" customFormat="1" hidden="1" customHeight="1" spans="1:291">
      <c r="A9" s="95" t="s">
        <v>1610</v>
      </c>
      <c r="B9" s="415" t="s">
        <v>1611</v>
      </c>
      <c r="C9" s="95" t="s">
        <v>1612</v>
      </c>
      <c r="D9" s="95" t="s">
        <v>1613</v>
      </c>
      <c r="E9" s="95" t="s">
        <v>1396</v>
      </c>
      <c r="F9" s="909" t="s">
        <v>1614</v>
      </c>
      <c r="G9" s="19" t="s">
        <v>1615</v>
      </c>
      <c r="H9" s="1106" t="s">
        <v>1616</v>
      </c>
      <c r="I9" s="99"/>
      <c r="J9" s="1129"/>
      <c r="K9" s="1130">
        <f>(N9+O9+P9+Q9)-SUM(AT9:GY9)</f>
        <v>3322</v>
      </c>
      <c r="L9" s="1131">
        <f>(N9+O9+Q9)-SUM(AT9:GY9)</f>
        <v>322</v>
      </c>
      <c r="M9" s="1132"/>
      <c r="N9" s="1133"/>
      <c r="O9" s="1134"/>
      <c r="P9" s="1135">
        <f>SUM(R9:AA9)</f>
        <v>3000</v>
      </c>
      <c r="Q9" s="1152">
        <f>SUM(AB9:AS9)</f>
        <v>6000</v>
      </c>
      <c r="R9" s="1153"/>
      <c r="S9" s="1153"/>
      <c r="T9" s="1153"/>
      <c r="U9" s="1153"/>
      <c r="V9" s="1153"/>
      <c r="W9" s="1153"/>
      <c r="X9" s="1153"/>
      <c r="Y9" s="1153"/>
      <c r="Z9" s="1153">
        <v>3000</v>
      </c>
      <c r="AA9" s="1153"/>
      <c r="AB9" s="1166"/>
      <c r="AC9" s="1153"/>
      <c r="AD9" s="1153"/>
      <c r="AE9" s="1153"/>
      <c r="AF9" s="1153">
        <v>3000</v>
      </c>
      <c r="AG9" s="1153"/>
      <c r="AH9" s="1153"/>
      <c r="AI9" s="1153"/>
      <c r="AJ9" s="1153"/>
      <c r="AK9" s="1153"/>
      <c r="AL9" s="1153"/>
      <c r="AM9" s="1153"/>
      <c r="AN9" s="1153">
        <v>3000</v>
      </c>
      <c r="AO9" s="1153"/>
      <c r="AP9" s="1153"/>
      <c r="AQ9" s="1153"/>
      <c r="AR9" s="1153"/>
      <c r="AS9" s="1176"/>
      <c r="AT9" s="1177"/>
      <c r="AU9" s="1178"/>
      <c r="AV9" s="1178"/>
      <c r="AW9" s="1178"/>
      <c r="AX9" s="1178"/>
      <c r="AY9" s="1178"/>
      <c r="AZ9" s="1178"/>
      <c r="BA9" s="1178"/>
      <c r="BB9" s="1178"/>
      <c r="BC9" s="1178">
        <v>2</v>
      </c>
      <c r="BD9" s="1178">
        <v>30</v>
      </c>
      <c r="BE9" s="1178"/>
      <c r="BF9" s="1178"/>
      <c r="BG9" s="1178"/>
      <c r="BH9" s="1178"/>
      <c r="BI9" s="1178"/>
      <c r="BJ9" s="1178"/>
      <c r="BK9" s="1186"/>
      <c r="BL9" s="1187"/>
      <c r="BM9" s="1187"/>
      <c r="BN9" s="1187"/>
      <c r="BO9" s="1187"/>
      <c r="BP9" s="1187"/>
      <c r="BQ9" s="1187"/>
      <c r="BR9" s="1187"/>
      <c r="BS9" s="1187"/>
      <c r="BT9" s="1187"/>
      <c r="BU9" s="1187"/>
      <c r="BV9" s="1191"/>
      <c r="BW9" s="1186"/>
      <c r="BX9" s="1186"/>
      <c r="BY9" s="1186"/>
      <c r="BZ9" s="1186"/>
      <c r="CA9" s="1186"/>
      <c r="CB9" s="1186">
        <v>150</v>
      </c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>
        <v>240</v>
      </c>
      <c r="CP9" s="1186"/>
      <c r="CQ9" s="1186"/>
      <c r="CR9" s="1186"/>
      <c r="CS9" s="1186">
        <v>480</v>
      </c>
      <c r="CT9" s="1186"/>
      <c r="CU9" s="1186"/>
      <c r="CV9" s="1186"/>
      <c r="CW9" s="1186"/>
      <c r="CX9" s="1186">
        <v>240</v>
      </c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>
        <v>165</v>
      </c>
      <c r="DK9" s="1186">
        <v>300</v>
      </c>
      <c r="DL9" s="1186">
        <v>60</v>
      </c>
      <c r="DM9" s="1186">
        <v>60</v>
      </c>
      <c r="DN9" s="1186"/>
      <c r="DO9" s="1186"/>
      <c r="DP9" s="1186"/>
      <c r="DQ9" s="1186"/>
      <c r="DR9" s="1186"/>
      <c r="DS9" s="1186">
        <v>240</v>
      </c>
      <c r="DT9" s="1186"/>
      <c r="DU9" s="1186"/>
      <c r="DV9" s="1186"/>
      <c r="DW9" s="1186"/>
      <c r="DX9" s="1186">
        <v>4</v>
      </c>
      <c r="DY9" s="1186"/>
      <c r="DZ9" s="1186">
        <v>135</v>
      </c>
      <c r="EA9" s="1186">
        <v>1155</v>
      </c>
      <c r="EB9" s="1186"/>
      <c r="EC9" s="1186">
        <v>120</v>
      </c>
      <c r="ED9" s="1186">
        <v>600</v>
      </c>
      <c r="EE9" s="1186">
        <v>810</v>
      </c>
      <c r="EF9" s="1186">
        <v>255</v>
      </c>
      <c r="EG9" s="1186">
        <v>480</v>
      </c>
      <c r="EH9" s="1186">
        <v>120</v>
      </c>
      <c r="EI9" s="1186"/>
      <c r="EJ9" s="1186"/>
      <c r="EK9" s="1197"/>
      <c r="EL9" s="1198"/>
      <c r="EM9" s="1186"/>
      <c r="EN9" s="1186"/>
      <c r="EO9" s="1186"/>
      <c r="EP9" s="1186"/>
      <c r="EQ9" s="1186"/>
      <c r="ER9" s="1186"/>
      <c r="ES9" s="1186"/>
      <c r="ET9" s="1186"/>
      <c r="EU9" s="1186"/>
      <c r="EV9" s="1186"/>
      <c r="EW9" s="1186"/>
      <c r="EX9" s="1186"/>
      <c r="EY9" s="1186"/>
      <c r="EZ9" s="1186"/>
      <c r="FA9" s="1186"/>
      <c r="FB9" s="1186"/>
      <c r="FC9" s="1208"/>
      <c r="FD9" s="1186"/>
      <c r="FE9" s="1186">
        <v>30</v>
      </c>
      <c r="FF9" s="1186"/>
      <c r="FG9" s="1186"/>
      <c r="FH9" s="1186"/>
      <c r="FI9" s="1186"/>
      <c r="FJ9" s="1186"/>
      <c r="FK9" s="1186"/>
      <c r="FL9" s="1208"/>
      <c r="FM9" s="1186"/>
      <c r="FN9" s="1186"/>
      <c r="FO9" s="1186"/>
      <c r="FP9" s="1186"/>
      <c r="FQ9" s="1186"/>
      <c r="FR9" s="1186"/>
      <c r="FS9" s="1186"/>
      <c r="FT9" s="1186"/>
      <c r="FU9" s="1186"/>
      <c r="FV9" s="1186"/>
      <c r="FW9" s="1186"/>
      <c r="FX9" s="1186"/>
      <c r="FY9" s="1186"/>
      <c r="FZ9" s="1186">
        <v>2</v>
      </c>
      <c r="GA9" s="1186"/>
      <c r="GB9" s="1186"/>
      <c r="GC9" s="1186"/>
      <c r="GD9" s="1186"/>
      <c r="GE9" s="1186"/>
      <c r="GF9" s="1186"/>
      <c r="GG9" s="1186"/>
      <c r="GH9" s="1186"/>
      <c r="GI9" s="1186"/>
      <c r="GJ9" s="1186"/>
      <c r="GK9" s="1186"/>
      <c r="GL9" s="1186"/>
      <c r="GM9" s="1186"/>
      <c r="GN9" s="1186"/>
      <c r="GO9" s="1186"/>
      <c r="GP9" s="1186"/>
      <c r="GQ9" s="1186"/>
      <c r="GR9" s="1186"/>
      <c r="GS9" s="1186"/>
      <c r="GT9" s="1186"/>
      <c r="GU9" s="1186"/>
      <c r="GV9" s="1186"/>
      <c r="GW9" s="1186"/>
      <c r="GX9" s="1186"/>
      <c r="GY9" s="1218"/>
      <c r="GZ9" s="364">
        <f>SUM(BW9:EK9)</f>
        <v>5614</v>
      </c>
      <c r="HA9" s="365">
        <f>SUM(EL9:GY9)</f>
        <v>32</v>
      </c>
      <c r="HB9" s="366">
        <f>HA9+GZ9</f>
        <v>5646</v>
      </c>
      <c r="HC9" s="366"/>
      <c r="HD9" s="365"/>
      <c r="HE9" s="365"/>
      <c r="HF9" s="54"/>
      <c r="HG9" s="708">
        <v>3.99</v>
      </c>
      <c r="HH9" s="708">
        <v>1</v>
      </c>
      <c r="HI9" s="709">
        <f>HH9*HW9</f>
        <v>5646</v>
      </c>
      <c r="HJ9" s="710">
        <v>6.5</v>
      </c>
      <c r="HK9" s="710">
        <v>4.48</v>
      </c>
      <c r="HL9" s="738">
        <f t="shared" ref="HL9:HL66" si="10">1-HK9/6.7/HH9</f>
        <v>0.33134328358209</v>
      </c>
      <c r="HM9" s="739"/>
      <c r="HN9" s="739">
        <v>3000</v>
      </c>
      <c r="HO9" s="739"/>
      <c r="HP9" s="740">
        <f>HK9*HZ9</f>
        <v>14882.56</v>
      </c>
      <c r="HQ9" s="738"/>
      <c r="HR9" s="741">
        <v>45017</v>
      </c>
      <c r="HS9" s="742">
        <v>45017</v>
      </c>
      <c r="HT9" s="739">
        <f ca="1" t="shared" ref="HT9:HT69" si="11">HU9/30</f>
        <v>2</v>
      </c>
      <c r="HU9" s="739">
        <f ca="1" t="shared" ref="HU9:HU66" si="12">DATEDIF(HS9,TODAY(),"D")</f>
        <v>60</v>
      </c>
      <c r="HV9" s="739">
        <v>0</v>
      </c>
      <c r="HW9" s="739">
        <f>HB9</f>
        <v>5646</v>
      </c>
      <c r="HX9" s="761">
        <f t="shared" ref="HX9:HX66" si="13">HW9/((HV9+HZ9)/2)</f>
        <v>3.39915713425647</v>
      </c>
      <c r="HY9" s="739">
        <f ca="1" t="shared" ref="HY9:HY66" si="14">HX9/HU9*365</f>
        <v>20.6782059000602</v>
      </c>
      <c r="HZ9" s="739">
        <f>K9</f>
        <v>3322</v>
      </c>
      <c r="IA9" s="739"/>
      <c r="IB9" s="739">
        <f ca="1">HW9/HT9</f>
        <v>2823</v>
      </c>
      <c r="IC9" s="769">
        <f ca="1">HW9/HU9</f>
        <v>94.1</v>
      </c>
      <c r="ID9" s="769">
        <f ca="1">HZ9/IC9</f>
        <v>35.3028692879915</v>
      </c>
      <c r="IE9" s="739"/>
      <c r="IF9" s="739"/>
      <c r="IG9" s="739"/>
      <c r="IH9" s="739"/>
      <c r="II9" s="739"/>
      <c r="IJ9" s="739"/>
      <c r="IK9" s="739"/>
      <c r="IL9" s="743"/>
      <c r="IM9" s="743"/>
      <c r="IN9" s="743"/>
      <c r="IO9" s="743"/>
      <c r="IP9" s="743"/>
      <c r="IQ9" s="739"/>
      <c r="IR9" s="739"/>
      <c r="IS9" s="739"/>
      <c r="IT9" s="739"/>
      <c r="IU9" s="739"/>
      <c r="IV9" s="739"/>
      <c r="IW9" s="739"/>
      <c r="IX9" s="739"/>
      <c r="IY9" s="739"/>
      <c r="IZ9" s="739"/>
      <c r="JA9" s="739"/>
      <c r="JB9" s="743"/>
      <c r="JC9" s="743"/>
      <c r="JD9" s="743"/>
      <c r="JE9" s="743"/>
      <c r="JF9" s="743"/>
      <c r="JG9" s="739"/>
      <c r="JH9" s="739"/>
      <c r="JI9" s="739"/>
      <c r="JJ9" s="739"/>
      <c r="JK9" s="739"/>
      <c r="JL9" s="739"/>
      <c r="JM9" s="739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824"/>
    </row>
    <row r="10" s="786" customFormat="1" hidden="1" customHeight="1" spans="1:291">
      <c r="A10" s="95" t="s">
        <v>1610</v>
      </c>
      <c r="B10" s="415" t="s">
        <v>1611</v>
      </c>
      <c r="C10" s="95" t="s">
        <v>1612</v>
      </c>
      <c r="D10" s="95" t="s">
        <v>1613</v>
      </c>
      <c r="E10" s="95" t="s">
        <v>1396</v>
      </c>
      <c r="F10" s="909" t="s">
        <v>1617</v>
      </c>
      <c r="G10" s="19" t="s">
        <v>1618</v>
      </c>
      <c r="H10" s="1106" t="s">
        <v>1619</v>
      </c>
      <c r="I10" s="99"/>
      <c r="J10" s="1129"/>
      <c r="K10" s="1130">
        <f>(N10+O10+P10+Q10)-SUM(AT10:GY10)</f>
        <v>3862</v>
      </c>
      <c r="L10" s="1131">
        <f>(N10+O10+Q10)-SUM(AT10:GY10)</f>
        <v>862</v>
      </c>
      <c r="M10" s="1132"/>
      <c r="N10" s="1133"/>
      <c r="O10" s="1134"/>
      <c r="P10" s="1135">
        <f>SUM(R10:AA10)</f>
        <v>3000</v>
      </c>
      <c r="Q10" s="1152">
        <f>SUM(AB10:AS10)</f>
        <v>6000</v>
      </c>
      <c r="R10" s="1153"/>
      <c r="S10" s="1153"/>
      <c r="T10" s="1153"/>
      <c r="U10" s="1153"/>
      <c r="V10" s="1153"/>
      <c r="W10" s="1153"/>
      <c r="X10" s="1153"/>
      <c r="Y10" s="1153"/>
      <c r="Z10" s="1153">
        <v>3000</v>
      </c>
      <c r="AA10" s="1153"/>
      <c r="AB10" s="1166"/>
      <c r="AC10" s="1153"/>
      <c r="AD10" s="1153"/>
      <c r="AE10" s="1153"/>
      <c r="AF10" s="1153">
        <v>3000</v>
      </c>
      <c r="AG10" s="1153"/>
      <c r="AH10" s="1153"/>
      <c r="AI10" s="1153"/>
      <c r="AJ10" s="1153"/>
      <c r="AK10" s="1153"/>
      <c r="AL10" s="1153"/>
      <c r="AM10" s="1153"/>
      <c r="AN10" s="1153">
        <v>3000</v>
      </c>
      <c r="AO10" s="1153"/>
      <c r="AP10" s="1153"/>
      <c r="AQ10" s="1153"/>
      <c r="AR10" s="1153"/>
      <c r="AS10" s="1176"/>
      <c r="AT10" s="1177"/>
      <c r="AU10" s="1178"/>
      <c r="AV10" s="1178"/>
      <c r="AW10" s="1178"/>
      <c r="AX10" s="1178"/>
      <c r="AY10" s="1178"/>
      <c r="AZ10" s="1178"/>
      <c r="BA10" s="1178"/>
      <c r="BB10" s="1178"/>
      <c r="BC10" s="1178">
        <v>2</v>
      </c>
      <c r="BD10" s="1178">
        <v>30</v>
      </c>
      <c r="BE10" s="1178"/>
      <c r="BF10" s="1178"/>
      <c r="BG10" s="1178"/>
      <c r="BH10" s="1178"/>
      <c r="BI10" s="1178"/>
      <c r="BJ10" s="1178"/>
      <c r="BK10" s="1186"/>
      <c r="BL10" s="1187"/>
      <c r="BM10" s="1187"/>
      <c r="BN10" s="1187"/>
      <c r="BO10" s="1187"/>
      <c r="BP10" s="1187"/>
      <c r="BQ10" s="1187"/>
      <c r="BR10" s="1187"/>
      <c r="BS10" s="1187"/>
      <c r="BT10" s="1187"/>
      <c r="BU10" s="1187"/>
      <c r="BV10" s="1191"/>
      <c r="BW10" s="1186"/>
      <c r="BX10" s="1186"/>
      <c r="BY10" s="1186"/>
      <c r="BZ10" s="1186"/>
      <c r="CA10" s="1186"/>
      <c r="CB10" s="1186">
        <v>150</v>
      </c>
      <c r="CC10" s="1186"/>
      <c r="CD10" s="1186"/>
      <c r="CE10" s="1186"/>
      <c r="CF10" s="1186"/>
      <c r="CG10" s="1186"/>
      <c r="CH10" s="1186"/>
      <c r="CI10" s="1186"/>
      <c r="CJ10" s="1186"/>
      <c r="CK10" s="1186"/>
      <c r="CL10" s="1186"/>
      <c r="CM10" s="1186"/>
      <c r="CN10" s="1186"/>
      <c r="CO10" s="1186"/>
      <c r="CP10" s="1186"/>
      <c r="CQ10" s="1186"/>
      <c r="CR10" s="1186"/>
      <c r="CS10" s="1186">
        <v>480</v>
      </c>
      <c r="CT10" s="1186"/>
      <c r="CU10" s="1186"/>
      <c r="CV10" s="1186"/>
      <c r="CW10" s="1186"/>
      <c r="CX10" s="1186">
        <v>240</v>
      </c>
      <c r="CY10" s="1186"/>
      <c r="CZ10" s="1186"/>
      <c r="DA10" s="1186"/>
      <c r="DB10" s="1186"/>
      <c r="DC10" s="1186"/>
      <c r="DD10" s="1186"/>
      <c r="DE10" s="1186"/>
      <c r="DF10" s="1186"/>
      <c r="DG10" s="1186"/>
      <c r="DH10" s="1186"/>
      <c r="DI10" s="1186"/>
      <c r="DJ10" s="1186">
        <v>165</v>
      </c>
      <c r="DK10" s="1186">
        <v>300</v>
      </c>
      <c r="DL10" s="1186">
        <v>60</v>
      </c>
      <c r="DM10" s="1186">
        <v>60</v>
      </c>
      <c r="DN10" s="1186"/>
      <c r="DO10" s="1186"/>
      <c r="DP10" s="1186"/>
      <c r="DQ10" s="1186"/>
      <c r="DR10" s="1186"/>
      <c r="DS10" s="1186">
        <v>240</v>
      </c>
      <c r="DT10" s="1186"/>
      <c r="DU10" s="1186"/>
      <c r="DV10" s="1186"/>
      <c r="DW10" s="1186"/>
      <c r="DX10" s="1186">
        <v>4</v>
      </c>
      <c r="DY10" s="1186"/>
      <c r="DZ10" s="1186">
        <v>135</v>
      </c>
      <c r="EA10" s="1186">
        <v>1155</v>
      </c>
      <c r="EB10" s="1186"/>
      <c r="EC10" s="1186">
        <v>120</v>
      </c>
      <c r="ED10" s="1186">
        <v>600</v>
      </c>
      <c r="EE10" s="1186">
        <v>810</v>
      </c>
      <c r="EF10" s="1186">
        <v>255</v>
      </c>
      <c r="EG10" s="1186">
        <v>300</v>
      </c>
      <c r="EH10" s="1186"/>
      <c r="EI10" s="1186"/>
      <c r="EJ10" s="1186"/>
      <c r="EK10" s="1197"/>
      <c r="EL10" s="1198"/>
      <c r="EM10" s="1186"/>
      <c r="EN10" s="1186"/>
      <c r="EO10" s="1186"/>
      <c r="EP10" s="1186"/>
      <c r="EQ10" s="1186"/>
      <c r="ER10" s="1186"/>
      <c r="ES10" s="1186"/>
      <c r="ET10" s="1186"/>
      <c r="EU10" s="1186"/>
      <c r="EV10" s="1186"/>
      <c r="EW10" s="1186"/>
      <c r="EX10" s="1186"/>
      <c r="EY10" s="1186"/>
      <c r="EZ10" s="1186"/>
      <c r="FA10" s="1186"/>
      <c r="FB10" s="1186"/>
      <c r="FC10" s="1209"/>
      <c r="FD10" s="1186"/>
      <c r="FE10" s="1186">
        <v>30</v>
      </c>
      <c r="FF10" s="1186"/>
      <c r="FG10" s="1186"/>
      <c r="FH10" s="1186"/>
      <c r="FI10" s="1186"/>
      <c r="FJ10" s="1186"/>
      <c r="FK10" s="1186"/>
      <c r="FL10" s="1209"/>
      <c r="FM10" s="1186"/>
      <c r="FN10" s="1186"/>
      <c r="FO10" s="1186"/>
      <c r="FP10" s="1186"/>
      <c r="FQ10" s="1186"/>
      <c r="FR10" s="1186"/>
      <c r="FS10" s="1186"/>
      <c r="FT10" s="1186"/>
      <c r="FU10" s="1186"/>
      <c r="FV10" s="1186"/>
      <c r="FW10" s="1186"/>
      <c r="FX10" s="1186"/>
      <c r="FY10" s="1186"/>
      <c r="FZ10" s="1186">
        <v>2</v>
      </c>
      <c r="GA10" s="1186"/>
      <c r="GB10" s="1186"/>
      <c r="GC10" s="1186"/>
      <c r="GD10" s="1186"/>
      <c r="GE10" s="1186"/>
      <c r="GF10" s="1186"/>
      <c r="GG10" s="1186"/>
      <c r="GH10" s="1186"/>
      <c r="GI10" s="1186"/>
      <c r="GJ10" s="1186"/>
      <c r="GK10" s="1186"/>
      <c r="GL10" s="1186"/>
      <c r="GM10" s="1186"/>
      <c r="GN10" s="1186"/>
      <c r="GO10" s="1186"/>
      <c r="GP10" s="1186"/>
      <c r="GQ10" s="1186"/>
      <c r="GR10" s="1186"/>
      <c r="GS10" s="1186"/>
      <c r="GT10" s="1186"/>
      <c r="GU10" s="1186"/>
      <c r="GV10" s="1186"/>
      <c r="GW10" s="1186"/>
      <c r="GX10" s="1186"/>
      <c r="GY10" s="1218"/>
      <c r="GZ10" s="364">
        <f>SUM(BW10:EK10)</f>
        <v>5074</v>
      </c>
      <c r="HA10" s="365">
        <f>SUM(EL10:GY10)</f>
        <v>32</v>
      </c>
      <c r="HB10" s="366">
        <f>HA10+GZ10</f>
        <v>5106</v>
      </c>
      <c r="HC10" s="366"/>
      <c r="HD10" s="365"/>
      <c r="HE10" s="365"/>
      <c r="HF10" s="54"/>
      <c r="HG10" s="708">
        <v>3.99</v>
      </c>
      <c r="HH10" s="708">
        <v>1</v>
      </c>
      <c r="HI10" s="709">
        <f>HH10*HW10</f>
        <v>5106</v>
      </c>
      <c r="HJ10" s="710">
        <v>6.5</v>
      </c>
      <c r="HK10" s="710">
        <v>4.48</v>
      </c>
      <c r="HL10" s="738">
        <f t="shared" si="10"/>
        <v>0.33134328358209</v>
      </c>
      <c r="HM10" s="739"/>
      <c r="HN10" s="739">
        <v>3000</v>
      </c>
      <c r="HO10" s="739"/>
      <c r="HP10" s="740">
        <f>HK10*HZ10</f>
        <v>17301.76</v>
      </c>
      <c r="HQ10" s="738"/>
      <c r="HR10" s="741">
        <v>45017</v>
      </c>
      <c r="HS10" s="742">
        <v>45017</v>
      </c>
      <c r="HT10" s="739">
        <f ca="1" t="shared" si="11"/>
        <v>2</v>
      </c>
      <c r="HU10" s="739">
        <f ca="1" t="shared" si="12"/>
        <v>60</v>
      </c>
      <c r="HV10" s="739">
        <v>0</v>
      </c>
      <c r="HW10" s="739">
        <f t="shared" ref="HW10:HW73" si="15">HB10</f>
        <v>5106</v>
      </c>
      <c r="HX10" s="761">
        <f t="shared" si="13"/>
        <v>2.64422578974625</v>
      </c>
      <c r="HY10" s="739">
        <f ca="1" t="shared" si="14"/>
        <v>16.085706887623</v>
      </c>
      <c r="HZ10" s="739">
        <f t="shared" ref="HZ10:HZ24" si="16">K10</f>
        <v>3862</v>
      </c>
      <c r="IA10" s="739"/>
      <c r="IB10" s="739">
        <f ca="1" t="shared" ref="IB10:IB41" si="17">HW10/HT10</f>
        <v>2553</v>
      </c>
      <c r="IC10" s="769">
        <f ca="1" t="shared" ref="IC10:IC41" si="18">HW10/HU10</f>
        <v>85.1</v>
      </c>
      <c r="ID10" s="769">
        <f ca="1" t="shared" ref="ID10:ID41" si="19">HZ10/IC10</f>
        <v>45.3819036427732</v>
      </c>
      <c r="IE10" s="739"/>
      <c r="IF10" s="739"/>
      <c r="IG10" s="739"/>
      <c r="IH10" s="739"/>
      <c r="II10" s="739"/>
      <c r="IJ10" s="739"/>
      <c r="IK10" s="739"/>
      <c r="IL10" s="743"/>
      <c r="IM10" s="743"/>
      <c r="IN10" s="743"/>
      <c r="IO10" s="743"/>
      <c r="IP10" s="743"/>
      <c r="IQ10" s="739"/>
      <c r="IR10" s="739"/>
      <c r="IS10" s="739"/>
      <c r="IT10" s="739"/>
      <c r="IU10" s="739"/>
      <c r="IV10" s="739"/>
      <c r="IW10" s="739"/>
      <c r="IX10" s="739"/>
      <c r="IY10" s="739"/>
      <c r="IZ10" s="739"/>
      <c r="JA10" s="739"/>
      <c r="JB10" s="743"/>
      <c r="JC10" s="743"/>
      <c r="JD10" s="743"/>
      <c r="JE10" s="743"/>
      <c r="JF10" s="743"/>
      <c r="JG10" s="739"/>
      <c r="JH10" s="739"/>
      <c r="JI10" s="739"/>
      <c r="JJ10" s="739"/>
      <c r="JK10" s="739"/>
      <c r="JL10" s="739"/>
      <c r="JM10" s="739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824"/>
    </row>
    <row r="11" s="786" customFormat="1" hidden="1" customHeight="1" spans="1:291">
      <c r="A11" s="95" t="s">
        <v>1610</v>
      </c>
      <c r="B11" s="415" t="s">
        <v>1611</v>
      </c>
      <c r="C11" s="95" t="s">
        <v>1612</v>
      </c>
      <c r="D11" s="95" t="s">
        <v>1613</v>
      </c>
      <c r="E11" s="95" t="s">
        <v>1396</v>
      </c>
      <c r="F11" s="909" t="s">
        <v>1620</v>
      </c>
      <c r="G11" s="19" t="s">
        <v>1621</v>
      </c>
      <c r="H11" s="1106" t="s">
        <v>1622</v>
      </c>
      <c r="I11" s="99"/>
      <c r="J11" s="1129"/>
      <c r="K11" s="1130">
        <f>(N11+O11+P11+Q11)-SUM(AT11:GY11)</f>
        <v>3142</v>
      </c>
      <c r="L11" s="1131">
        <f>(N11+O11+Q11)-SUM(AT11:GY11)</f>
        <v>142</v>
      </c>
      <c r="M11" s="1132"/>
      <c r="N11" s="1133"/>
      <c r="O11" s="1134"/>
      <c r="P11" s="1135">
        <f>SUM(R11:AA11)</f>
        <v>3000</v>
      </c>
      <c r="Q11" s="1152">
        <f>SUM(AB11:AS11)</f>
        <v>6000</v>
      </c>
      <c r="R11" s="1153"/>
      <c r="S11" s="1153"/>
      <c r="T11" s="1153"/>
      <c r="U11" s="1153"/>
      <c r="V11" s="1153"/>
      <c r="W11" s="1153"/>
      <c r="X11" s="1153"/>
      <c r="Y11" s="1153"/>
      <c r="Z11" s="1153">
        <v>3000</v>
      </c>
      <c r="AA11" s="1153"/>
      <c r="AB11" s="1166"/>
      <c r="AC11" s="1153"/>
      <c r="AD11" s="1153"/>
      <c r="AE11" s="1153"/>
      <c r="AF11" s="1153">
        <v>3000</v>
      </c>
      <c r="AG11" s="1153"/>
      <c r="AH11" s="1153"/>
      <c r="AI11" s="1153"/>
      <c r="AJ11" s="1153"/>
      <c r="AK11" s="1153"/>
      <c r="AL11" s="1153"/>
      <c r="AM11" s="1153"/>
      <c r="AN11" s="1153">
        <v>3000</v>
      </c>
      <c r="AO11" s="1153"/>
      <c r="AP11" s="1153"/>
      <c r="AQ11" s="1153"/>
      <c r="AR11" s="1153"/>
      <c r="AS11" s="1176"/>
      <c r="AT11" s="1177"/>
      <c r="AU11" s="1178"/>
      <c r="AV11" s="1178"/>
      <c r="AW11" s="1178"/>
      <c r="AX11" s="1178"/>
      <c r="AY11" s="1178"/>
      <c r="AZ11" s="1178"/>
      <c r="BA11" s="1178"/>
      <c r="BB11" s="1178"/>
      <c r="BC11" s="1178">
        <v>2</v>
      </c>
      <c r="BD11" s="1178">
        <v>30</v>
      </c>
      <c r="BE11" s="1178"/>
      <c r="BF11" s="1178"/>
      <c r="BG11" s="1178"/>
      <c r="BH11" s="1178"/>
      <c r="BI11" s="1178"/>
      <c r="BJ11" s="1178"/>
      <c r="BK11" s="1186"/>
      <c r="BL11" s="1187"/>
      <c r="BM11" s="1187"/>
      <c r="BN11" s="1187"/>
      <c r="BO11" s="1187"/>
      <c r="BP11" s="1187"/>
      <c r="BQ11" s="1187"/>
      <c r="BR11" s="1187"/>
      <c r="BS11" s="1187"/>
      <c r="BT11" s="1187"/>
      <c r="BU11" s="1187"/>
      <c r="BV11" s="1191"/>
      <c r="BW11" s="1186"/>
      <c r="BX11" s="1186"/>
      <c r="BY11" s="1186"/>
      <c r="BZ11" s="1186"/>
      <c r="CA11" s="1186"/>
      <c r="CB11" s="1186">
        <v>150</v>
      </c>
      <c r="CC11" s="1186"/>
      <c r="CD11" s="1186"/>
      <c r="CE11" s="1186"/>
      <c r="CF11" s="1186"/>
      <c r="CG11" s="1186"/>
      <c r="CH11" s="1186"/>
      <c r="CI11" s="1186">
        <v>240</v>
      </c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6">
        <v>480</v>
      </c>
      <c r="CT11" s="1186"/>
      <c r="CU11" s="1186"/>
      <c r="CV11" s="1186"/>
      <c r="CW11" s="1186"/>
      <c r="CX11" s="1186">
        <v>240</v>
      </c>
      <c r="CY11" s="1186"/>
      <c r="CZ11" s="1186"/>
      <c r="DA11" s="1186"/>
      <c r="DB11" s="1186"/>
      <c r="DC11" s="1186"/>
      <c r="DD11" s="1186"/>
      <c r="DE11" s="1186"/>
      <c r="DF11" s="1186"/>
      <c r="DG11" s="1186"/>
      <c r="DH11" s="1186"/>
      <c r="DI11" s="1186"/>
      <c r="DJ11" s="1186">
        <v>165</v>
      </c>
      <c r="DK11" s="1186">
        <v>300</v>
      </c>
      <c r="DL11" s="1186">
        <v>60</v>
      </c>
      <c r="DM11" s="1186">
        <v>60</v>
      </c>
      <c r="DN11" s="1186"/>
      <c r="DO11" s="1186"/>
      <c r="DP11" s="1186"/>
      <c r="DQ11" s="1186"/>
      <c r="DR11" s="1186"/>
      <c r="DS11" s="1186">
        <v>240</v>
      </c>
      <c r="DT11" s="1186"/>
      <c r="DU11" s="1186"/>
      <c r="DV11" s="1186"/>
      <c r="DW11" s="1186"/>
      <c r="DX11" s="1186">
        <v>4</v>
      </c>
      <c r="DY11" s="1186"/>
      <c r="DZ11" s="1186">
        <v>135</v>
      </c>
      <c r="EA11" s="1186">
        <v>1155</v>
      </c>
      <c r="EB11" s="1186"/>
      <c r="EC11" s="1186">
        <v>120</v>
      </c>
      <c r="ED11" s="1186">
        <v>600</v>
      </c>
      <c r="EE11" s="1186">
        <v>810</v>
      </c>
      <c r="EF11" s="1186">
        <v>255</v>
      </c>
      <c r="EG11" s="1186">
        <v>480</v>
      </c>
      <c r="EH11" s="1186">
        <v>300</v>
      </c>
      <c r="EI11" s="1186"/>
      <c r="EJ11" s="1186"/>
      <c r="EK11" s="1197"/>
      <c r="EL11" s="1198"/>
      <c r="EM11" s="1186"/>
      <c r="EN11" s="1186"/>
      <c r="EO11" s="1186"/>
      <c r="EP11" s="1186"/>
      <c r="EQ11" s="1186"/>
      <c r="ER11" s="1186"/>
      <c r="ES11" s="1186"/>
      <c r="ET11" s="1186"/>
      <c r="EU11" s="1186"/>
      <c r="EV11" s="1186"/>
      <c r="EW11" s="1186"/>
      <c r="EX11" s="1186"/>
      <c r="EY11" s="1186"/>
      <c r="EZ11" s="1186"/>
      <c r="FA11" s="1186"/>
      <c r="FB11" s="1186"/>
      <c r="FC11" s="1209"/>
      <c r="FD11" s="1186"/>
      <c r="FE11" s="1186">
        <v>30</v>
      </c>
      <c r="FF11" s="1186"/>
      <c r="FG11" s="1186"/>
      <c r="FH11" s="1186"/>
      <c r="FI11" s="1186"/>
      <c r="FJ11" s="1186"/>
      <c r="FK11" s="1186"/>
      <c r="FL11" s="1209"/>
      <c r="FM11" s="1186"/>
      <c r="FN11" s="1186"/>
      <c r="FO11" s="1186"/>
      <c r="FP11" s="1186"/>
      <c r="FQ11" s="1186"/>
      <c r="FR11" s="1186"/>
      <c r="FS11" s="1186"/>
      <c r="FT11" s="1186"/>
      <c r="FU11" s="1186"/>
      <c r="FV11" s="1186"/>
      <c r="FW11" s="1186"/>
      <c r="FX11" s="1186"/>
      <c r="FY11" s="1186"/>
      <c r="FZ11" s="1186">
        <v>2</v>
      </c>
      <c r="GA11" s="1186"/>
      <c r="GB11" s="1186"/>
      <c r="GC11" s="1186"/>
      <c r="GD11" s="1186"/>
      <c r="GE11" s="1186"/>
      <c r="GF11" s="1186"/>
      <c r="GG11" s="1186"/>
      <c r="GH11" s="1186"/>
      <c r="GI11" s="1186"/>
      <c r="GJ11" s="1186"/>
      <c r="GK11" s="1186"/>
      <c r="GL11" s="1186"/>
      <c r="GM11" s="1186"/>
      <c r="GN11" s="1186"/>
      <c r="GO11" s="1186"/>
      <c r="GP11" s="1186"/>
      <c r="GQ11" s="1186"/>
      <c r="GR11" s="1186"/>
      <c r="GS11" s="1186"/>
      <c r="GT11" s="1186"/>
      <c r="GU11" s="1186"/>
      <c r="GV11" s="1186"/>
      <c r="GW11" s="1186"/>
      <c r="GX11" s="1186"/>
      <c r="GY11" s="1218"/>
      <c r="GZ11" s="364">
        <f>SUM(BW11:EK11)</f>
        <v>5794</v>
      </c>
      <c r="HA11" s="365">
        <f>SUM(EL11:GY11)</f>
        <v>32</v>
      </c>
      <c r="HB11" s="366">
        <f>HA11+GZ11</f>
        <v>5826</v>
      </c>
      <c r="HC11" s="366"/>
      <c r="HD11" s="365"/>
      <c r="HE11" s="365"/>
      <c r="HF11" s="54"/>
      <c r="HG11" s="708">
        <v>3.99</v>
      </c>
      <c r="HH11" s="708">
        <v>1</v>
      </c>
      <c r="HI11" s="709">
        <f>HH11*HW11</f>
        <v>5826</v>
      </c>
      <c r="HJ11" s="710">
        <v>6.5</v>
      </c>
      <c r="HK11" s="710">
        <v>4.48</v>
      </c>
      <c r="HL11" s="738">
        <f t="shared" si="10"/>
        <v>0.33134328358209</v>
      </c>
      <c r="HM11" s="739"/>
      <c r="HN11" s="739">
        <v>3000</v>
      </c>
      <c r="HO11" s="739"/>
      <c r="HP11" s="740">
        <f>HK11*HZ11</f>
        <v>14076.16</v>
      </c>
      <c r="HQ11" s="738"/>
      <c r="HR11" s="741">
        <v>45017</v>
      </c>
      <c r="HS11" s="742">
        <v>45017</v>
      </c>
      <c r="HT11" s="739">
        <f ca="1" t="shared" si="11"/>
        <v>2</v>
      </c>
      <c r="HU11" s="739">
        <f ca="1" t="shared" si="12"/>
        <v>60</v>
      </c>
      <c r="HV11" s="739">
        <v>0</v>
      </c>
      <c r="HW11" s="739">
        <f t="shared" si="15"/>
        <v>5826</v>
      </c>
      <c r="HX11" s="761">
        <f t="shared" si="13"/>
        <v>3.7084659452578</v>
      </c>
      <c r="HY11" s="739">
        <f ca="1" t="shared" si="14"/>
        <v>22.5598345003183</v>
      </c>
      <c r="HZ11" s="739">
        <f t="shared" si="16"/>
        <v>3142</v>
      </c>
      <c r="IA11" s="739"/>
      <c r="IB11" s="739">
        <f ca="1" t="shared" si="17"/>
        <v>2913</v>
      </c>
      <c r="IC11" s="769">
        <f ca="1" t="shared" si="18"/>
        <v>97.1</v>
      </c>
      <c r="ID11" s="769">
        <f ca="1" t="shared" si="19"/>
        <v>32.3583934088568</v>
      </c>
      <c r="IE11" s="739"/>
      <c r="IF11" s="739"/>
      <c r="IG11" s="739"/>
      <c r="IH11" s="739"/>
      <c r="II11" s="739"/>
      <c r="IJ11" s="739"/>
      <c r="IK11" s="739"/>
      <c r="IL11" s="743"/>
      <c r="IM11" s="743"/>
      <c r="IN11" s="743"/>
      <c r="IO11" s="743"/>
      <c r="IP11" s="743"/>
      <c r="IQ11" s="739"/>
      <c r="IR11" s="739"/>
      <c r="IS11" s="739"/>
      <c r="IT11" s="739"/>
      <c r="IU11" s="739"/>
      <c r="IV11" s="739"/>
      <c r="IW11" s="739"/>
      <c r="IX11" s="739"/>
      <c r="IY11" s="739"/>
      <c r="IZ11" s="739"/>
      <c r="JA11" s="739"/>
      <c r="JB11" s="743"/>
      <c r="JC11" s="743"/>
      <c r="JD11" s="743"/>
      <c r="JE11" s="743"/>
      <c r="JF11" s="743"/>
      <c r="JG11" s="739"/>
      <c r="JH11" s="739"/>
      <c r="JI11" s="739"/>
      <c r="JJ11" s="739"/>
      <c r="JK11" s="739"/>
      <c r="JL11" s="739"/>
      <c r="JM11" s="739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824"/>
    </row>
    <row r="12" s="786" customFormat="1" hidden="1" customHeight="1" spans="1:291">
      <c r="A12" s="95" t="s">
        <v>1610</v>
      </c>
      <c r="B12" s="415" t="s">
        <v>1611</v>
      </c>
      <c r="C12" s="95" t="s">
        <v>1612</v>
      </c>
      <c r="D12" s="95" t="s">
        <v>1613</v>
      </c>
      <c r="E12" s="95" t="s">
        <v>1396</v>
      </c>
      <c r="F12" s="909" t="s">
        <v>1623</v>
      </c>
      <c r="G12" s="19" t="s">
        <v>1624</v>
      </c>
      <c r="H12" s="1106" t="s">
        <v>1625</v>
      </c>
      <c r="I12" s="99"/>
      <c r="J12" s="1129"/>
      <c r="K12" s="1130">
        <f>(N12+O12+P12+Q12)-SUM(AT12:GY12)</f>
        <v>3321</v>
      </c>
      <c r="L12" s="1131">
        <f>(N12+O12+Q12)-SUM(AT12:GY12)</f>
        <v>321</v>
      </c>
      <c r="M12" s="1132"/>
      <c r="N12" s="1133"/>
      <c r="O12" s="1134"/>
      <c r="P12" s="1135">
        <f>SUM(R12:AA12)</f>
        <v>3000</v>
      </c>
      <c r="Q12" s="1152">
        <f>SUM(AB12:AS12)</f>
        <v>6000</v>
      </c>
      <c r="R12" s="1153"/>
      <c r="S12" s="1153"/>
      <c r="T12" s="1153"/>
      <c r="U12" s="1153"/>
      <c r="V12" s="1153"/>
      <c r="W12" s="1153"/>
      <c r="X12" s="1153"/>
      <c r="Y12" s="1153"/>
      <c r="Z12" s="1153">
        <v>3000</v>
      </c>
      <c r="AA12" s="1153"/>
      <c r="AB12" s="1166"/>
      <c r="AC12" s="1153"/>
      <c r="AD12" s="1153"/>
      <c r="AE12" s="1153"/>
      <c r="AF12" s="1153">
        <v>3000</v>
      </c>
      <c r="AG12" s="1153"/>
      <c r="AH12" s="1153"/>
      <c r="AI12" s="1153"/>
      <c r="AJ12" s="1153"/>
      <c r="AK12" s="1153"/>
      <c r="AL12" s="1153"/>
      <c r="AM12" s="1153"/>
      <c r="AN12" s="1153">
        <v>3000</v>
      </c>
      <c r="AO12" s="1153"/>
      <c r="AP12" s="1153"/>
      <c r="AQ12" s="1153"/>
      <c r="AR12" s="1153"/>
      <c r="AS12" s="1176"/>
      <c r="AT12" s="1177"/>
      <c r="AU12" s="1178"/>
      <c r="AV12" s="1178"/>
      <c r="AW12" s="1178"/>
      <c r="AX12" s="1178"/>
      <c r="AY12" s="1178"/>
      <c r="AZ12" s="1178"/>
      <c r="BA12" s="1178"/>
      <c r="BB12" s="1178"/>
      <c r="BC12" s="1178">
        <v>3</v>
      </c>
      <c r="BD12" s="1178">
        <v>30</v>
      </c>
      <c r="BE12" s="1178"/>
      <c r="BF12" s="1178"/>
      <c r="BG12" s="1178"/>
      <c r="BH12" s="1178"/>
      <c r="BI12" s="1178"/>
      <c r="BJ12" s="1178"/>
      <c r="BK12" s="1186"/>
      <c r="BL12" s="1187"/>
      <c r="BM12" s="1187"/>
      <c r="BN12" s="1187"/>
      <c r="BO12" s="1187"/>
      <c r="BP12" s="1187"/>
      <c r="BQ12" s="1187"/>
      <c r="BR12" s="1187"/>
      <c r="BS12" s="1187"/>
      <c r="BT12" s="1187"/>
      <c r="BU12" s="1187"/>
      <c r="BV12" s="1191"/>
      <c r="BW12" s="1186"/>
      <c r="BX12" s="1186"/>
      <c r="BY12" s="1186"/>
      <c r="BZ12" s="1186"/>
      <c r="CA12" s="1186"/>
      <c r="CB12" s="1186">
        <v>150</v>
      </c>
      <c r="CC12" s="1186"/>
      <c r="CD12" s="1186"/>
      <c r="CE12" s="1186"/>
      <c r="CF12" s="1186"/>
      <c r="CG12" s="1186"/>
      <c r="CH12" s="1186"/>
      <c r="CI12" s="1186">
        <v>240</v>
      </c>
      <c r="CJ12" s="1186"/>
      <c r="CK12" s="1186"/>
      <c r="CL12" s="1186"/>
      <c r="CM12" s="1186"/>
      <c r="CN12" s="1186"/>
      <c r="CO12" s="1186">
        <v>240</v>
      </c>
      <c r="CP12" s="1186"/>
      <c r="CQ12" s="1186"/>
      <c r="CR12" s="1186"/>
      <c r="CS12" s="1186">
        <v>480</v>
      </c>
      <c r="CT12" s="1186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6"/>
      <c r="DF12" s="1186"/>
      <c r="DG12" s="1186"/>
      <c r="DH12" s="1186"/>
      <c r="DI12" s="1186"/>
      <c r="DJ12" s="1186">
        <v>165</v>
      </c>
      <c r="DK12" s="1186">
        <v>300</v>
      </c>
      <c r="DL12" s="1186">
        <v>60</v>
      </c>
      <c r="DM12" s="1186">
        <v>60</v>
      </c>
      <c r="DN12" s="1186"/>
      <c r="DO12" s="1186"/>
      <c r="DP12" s="1186"/>
      <c r="DQ12" s="1186"/>
      <c r="DR12" s="1186"/>
      <c r="DS12" s="1186">
        <v>240</v>
      </c>
      <c r="DT12" s="1186"/>
      <c r="DU12" s="1186"/>
      <c r="DV12" s="1186"/>
      <c r="DW12" s="1186"/>
      <c r="DX12" s="1186">
        <v>4</v>
      </c>
      <c r="DY12" s="1186"/>
      <c r="DZ12" s="1186">
        <v>135</v>
      </c>
      <c r="EA12" s="1186">
        <v>1155</v>
      </c>
      <c r="EB12" s="1186"/>
      <c r="EC12" s="1186">
        <v>120</v>
      </c>
      <c r="ED12" s="1186">
        <v>600</v>
      </c>
      <c r="EE12" s="1186">
        <v>810</v>
      </c>
      <c r="EF12" s="1186">
        <v>255</v>
      </c>
      <c r="EG12" s="1186">
        <v>300</v>
      </c>
      <c r="EH12" s="1186">
        <v>300</v>
      </c>
      <c r="EI12" s="1186"/>
      <c r="EJ12" s="1186"/>
      <c r="EK12" s="1197"/>
      <c r="EL12" s="1198"/>
      <c r="EM12" s="1186"/>
      <c r="EN12" s="1186"/>
      <c r="EO12" s="1186"/>
      <c r="EP12" s="1186"/>
      <c r="EQ12" s="1186"/>
      <c r="ER12" s="1186"/>
      <c r="ES12" s="1186"/>
      <c r="ET12" s="1186"/>
      <c r="EU12" s="1186"/>
      <c r="EV12" s="1186"/>
      <c r="EW12" s="1186"/>
      <c r="EX12" s="1186"/>
      <c r="EY12" s="1186"/>
      <c r="EZ12" s="1186"/>
      <c r="FA12" s="1186"/>
      <c r="FB12" s="1186"/>
      <c r="FC12" s="1209"/>
      <c r="FD12" s="1186"/>
      <c r="FE12" s="1186">
        <v>30</v>
      </c>
      <c r="FF12" s="1186"/>
      <c r="FG12" s="1186"/>
      <c r="FH12" s="1186"/>
      <c r="FI12" s="1186"/>
      <c r="FJ12" s="1186"/>
      <c r="FK12" s="1186"/>
      <c r="FL12" s="1209"/>
      <c r="FM12" s="1186"/>
      <c r="FN12" s="1186"/>
      <c r="FO12" s="1186"/>
      <c r="FP12" s="1186"/>
      <c r="FQ12" s="1186"/>
      <c r="FR12" s="1186"/>
      <c r="FS12" s="1186"/>
      <c r="FT12" s="1186"/>
      <c r="FU12" s="1186"/>
      <c r="FV12" s="1186"/>
      <c r="FW12" s="1186"/>
      <c r="FX12" s="1186"/>
      <c r="FY12" s="1186"/>
      <c r="FZ12" s="1186">
        <v>2</v>
      </c>
      <c r="GA12" s="1186"/>
      <c r="GB12" s="1186"/>
      <c r="GC12" s="1186"/>
      <c r="GD12" s="1186"/>
      <c r="GE12" s="1186"/>
      <c r="GF12" s="1186"/>
      <c r="GG12" s="1186"/>
      <c r="GH12" s="1186"/>
      <c r="GI12" s="1186"/>
      <c r="GJ12" s="1186"/>
      <c r="GK12" s="1186"/>
      <c r="GL12" s="1186"/>
      <c r="GM12" s="1186"/>
      <c r="GN12" s="1186"/>
      <c r="GO12" s="1186"/>
      <c r="GP12" s="1186"/>
      <c r="GQ12" s="1186"/>
      <c r="GR12" s="1186"/>
      <c r="GS12" s="1186"/>
      <c r="GT12" s="1186"/>
      <c r="GU12" s="1186"/>
      <c r="GV12" s="1186"/>
      <c r="GW12" s="1186"/>
      <c r="GX12" s="1186"/>
      <c r="GY12" s="1218"/>
      <c r="GZ12" s="364">
        <f>SUM(BW12:EK12)</f>
        <v>5614</v>
      </c>
      <c r="HA12" s="365">
        <f>SUM(EL12:GY12)</f>
        <v>32</v>
      </c>
      <c r="HB12" s="366">
        <f>HA12+GZ12</f>
        <v>5646</v>
      </c>
      <c r="HC12" s="366"/>
      <c r="HD12" s="365"/>
      <c r="HE12" s="365"/>
      <c r="HF12" s="54"/>
      <c r="HG12" s="708">
        <v>3.99</v>
      </c>
      <c r="HH12" s="708">
        <v>1</v>
      </c>
      <c r="HI12" s="709">
        <f>HH12*HW12</f>
        <v>5646</v>
      </c>
      <c r="HJ12" s="710">
        <v>6.5</v>
      </c>
      <c r="HK12" s="710">
        <v>4.48</v>
      </c>
      <c r="HL12" s="738">
        <f t="shared" si="10"/>
        <v>0.33134328358209</v>
      </c>
      <c r="HM12" s="739"/>
      <c r="HN12" s="739">
        <v>3000</v>
      </c>
      <c r="HO12" s="739"/>
      <c r="HP12" s="740">
        <f>HK12*HZ12</f>
        <v>14878.08</v>
      </c>
      <c r="HQ12" s="738"/>
      <c r="HR12" s="741">
        <v>45017</v>
      </c>
      <c r="HS12" s="742">
        <v>45017</v>
      </c>
      <c r="HT12" s="739">
        <f ca="1" t="shared" si="11"/>
        <v>2</v>
      </c>
      <c r="HU12" s="739">
        <f ca="1" t="shared" si="12"/>
        <v>60</v>
      </c>
      <c r="HV12" s="739">
        <v>0</v>
      </c>
      <c r="HW12" s="739">
        <f t="shared" si="15"/>
        <v>5646</v>
      </c>
      <c r="HX12" s="761">
        <f t="shared" si="13"/>
        <v>3.40018066847335</v>
      </c>
      <c r="HY12" s="739">
        <f ca="1" t="shared" si="14"/>
        <v>20.6844323998795</v>
      </c>
      <c r="HZ12" s="739">
        <f t="shared" si="16"/>
        <v>3321</v>
      </c>
      <c r="IA12" s="739"/>
      <c r="IB12" s="739">
        <f ca="1" t="shared" si="17"/>
        <v>2823</v>
      </c>
      <c r="IC12" s="769">
        <f ca="1" t="shared" si="18"/>
        <v>94.1</v>
      </c>
      <c r="ID12" s="769">
        <f ca="1" t="shared" si="19"/>
        <v>35.2922422954304</v>
      </c>
      <c r="IE12" s="739"/>
      <c r="IF12" s="739"/>
      <c r="IG12" s="739"/>
      <c r="IH12" s="739"/>
      <c r="II12" s="739"/>
      <c r="IJ12" s="739"/>
      <c r="IK12" s="739"/>
      <c r="IL12" s="743"/>
      <c r="IM12" s="743"/>
      <c r="IN12" s="743"/>
      <c r="IO12" s="743"/>
      <c r="IP12" s="743"/>
      <c r="IQ12" s="739"/>
      <c r="IR12" s="739"/>
      <c r="IS12" s="739"/>
      <c r="IT12" s="739"/>
      <c r="IU12" s="739"/>
      <c r="IV12" s="739"/>
      <c r="IW12" s="739"/>
      <c r="IX12" s="739"/>
      <c r="IY12" s="739"/>
      <c r="IZ12" s="739"/>
      <c r="JA12" s="739"/>
      <c r="JB12" s="743"/>
      <c r="JC12" s="743"/>
      <c r="JD12" s="743"/>
      <c r="JE12" s="743"/>
      <c r="JF12" s="743"/>
      <c r="JG12" s="739"/>
      <c r="JH12" s="739"/>
      <c r="JI12" s="739"/>
      <c r="JJ12" s="739"/>
      <c r="JK12" s="739"/>
      <c r="JL12" s="739"/>
      <c r="JM12" s="739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824"/>
    </row>
    <row r="13" s="1071" customFormat="1" hidden="1" customHeight="1" spans="1:291">
      <c r="A13" s="122" t="s">
        <v>1610</v>
      </c>
      <c r="B13" s="415" t="s">
        <v>1626</v>
      </c>
      <c r="C13" s="122" t="s">
        <v>1612</v>
      </c>
      <c r="D13" s="122" t="s">
        <v>1627</v>
      </c>
      <c r="E13" s="122" t="s">
        <v>1396</v>
      </c>
      <c r="F13" s="909" t="s">
        <v>1628</v>
      </c>
      <c r="G13" s="19" t="s">
        <v>1629</v>
      </c>
      <c r="H13" s="1106" t="s">
        <v>1630</v>
      </c>
      <c r="I13" s="99">
        <f t="shared" ref="I13:I19" si="20">J13-L13</f>
        <v>-659</v>
      </c>
      <c r="J13" s="1129">
        <v>2867</v>
      </c>
      <c r="K13" s="1130">
        <f t="shared" ref="K13:K68" si="21">(N13+O13+P13+Q13)-SUM(AT13:GY13)</f>
        <v>3526</v>
      </c>
      <c r="L13" s="1131">
        <f t="shared" ref="L13:L68" si="22">(N13+O13+Q13)-SUM(AT13:GY13)</f>
        <v>3526</v>
      </c>
      <c r="M13" s="1136"/>
      <c r="N13" s="1137"/>
      <c r="O13" s="1134"/>
      <c r="P13" s="1135">
        <f t="shared" ref="P13:P68" si="23">SUM(R13:AA13)</f>
        <v>0</v>
      </c>
      <c r="Q13" s="1152">
        <f t="shared" ref="Q13:Q68" si="24">SUM(AB13:AS13)</f>
        <v>6000</v>
      </c>
      <c r="R13" s="1153"/>
      <c r="S13" s="1153"/>
      <c r="T13" s="1153"/>
      <c r="U13" s="1153"/>
      <c r="V13" s="1153"/>
      <c r="W13" s="1153"/>
      <c r="X13" s="1153"/>
      <c r="Y13" s="1153"/>
      <c r="Z13" s="1153"/>
      <c r="AA13" s="1153"/>
      <c r="AB13" s="1166"/>
      <c r="AC13" s="1153"/>
      <c r="AD13" s="1153"/>
      <c r="AE13" s="1153"/>
      <c r="AF13" s="1153"/>
      <c r="AG13" s="1153"/>
      <c r="AH13" s="1153"/>
      <c r="AI13" s="1153"/>
      <c r="AJ13" s="1153"/>
      <c r="AK13" s="1153"/>
      <c r="AL13" s="1153">
        <v>3000</v>
      </c>
      <c r="AM13" s="1153"/>
      <c r="AN13" s="1153">
        <v>3000</v>
      </c>
      <c r="AO13" s="1153"/>
      <c r="AP13" s="1153"/>
      <c r="AQ13" s="1153"/>
      <c r="AR13" s="1153"/>
      <c r="AS13" s="1176"/>
      <c r="AT13" s="1177"/>
      <c r="AU13" s="1178"/>
      <c r="AV13" s="1178"/>
      <c r="AW13" s="1178"/>
      <c r="AX13" s="1178"/>
      <c r="AY13" s="1178"/>
      <c r="AZ13" s="1178"/>
      <c r="BA13" s="1178"/>
      <c r="BB13" s="1178"/>
      <c r="BC13" s="1178"/>
      <c r="BD13" s="1178"/>
      <c r="BE13" s="1178"/>
      <c r="BF13" s="1178"/>
      <c r="BG13" s="1178"/>
      <c r="BH13" s="1178"/>
      <c r="BI13" s="1178"/>
      <c r="BJ13" s="1178"/>
      <c r="BK13" s="1186"/>
      <c r="BL13" s="1187">
        <v>-2987</v>
      </c>
      <c r="BM13" s="1187"/>
      <c r="BN13" s="1187"/>
      <c r="BO13" s="1187"/>
      <c r="BP13" s="1187"/>
      <c r="BQ13" s="1187"/>
      <c r="BR13" s="1187"/>
      <c r="BS13" s="1187"/>
      <c r="BT13" s="1187"/>
      <c r="BU13" s="1187"/>
      <c r="BV13" s="1191"/>
      <c r="BW13" s="1186"/>
      <c r="BX13" s="1186"/>
      <c r="BY13" s="1186"/>
      <c r="BZ13" s="1186"/>
      <c r="CA13" s="1186"/>
      <c r="CB13" s="1186"/>
      <c r="CC13" s="1186">
        <v>120</v>
      </c>
      <c r="CD13" s="1186"/>
      <c r="CE13" s="1186"/>
      <c r="CF13" s="1186"/>
      <c r="CG13" s="1186"/>
      <c r="CH13" s="1186"/>
      <c r="CI13" s="1186">
        <v>600</v>
      </c>
      <c r="CJ13" s="1186"/>
      <c r="CK13" s="1186"/>
      <c r="CL13" s="1186"/>
      <c r="CM13" s="1186"/>
      <c r="CN13" s="1186">
        <v>12</v>
      </c>
      <c r="CO13" s="1186"/>
      <c r="CP13" s="1186"/>
      <c r="CQ13" s="1186"/>
      <c r="CR13" s="1186">
        <v>36</v>
      </c>
      <c r="CS13" s="1186"/>
      <c r="CT13" s="1186">
        <v>84</v>
      </c>
      <c r="CU13" s="1186"/>
      <c r="CV13" s="1186">
        <v>144</v>
      </c>
      <c r="CW13" s="1186">
        <v>600</v>
      </c>
      <c r="CX13" s="1186">
        <v>360</v>
      </c>
      <c r="CY13" s="1186"/>
      <c r="CZ13" s="1186"/>
      <c r="DA13" s="1186"/>
      <c r="DB13" s="1186">
        <v>180</v>
      </c>
      <c r="DC13" s="1186">
        <v>864</v>
      </c>
      <c r="DD13" s="1186">
        <v>120</v>
      </c>
      <c r="DE13" s="1186"/>
      <c r="DF13" s="1186"/>
      <c r="DG13" s="1186"/>
      <c r="DH13" s="1186"/>
      <c r="DI13" s="1186"/>
      <c r="DJ13" s="1186">
        <v>144</v>
      </c>
      <c r="DK13" s="1186"/>
      <c r="DL13" s="1186"/>
      <c r="DM13" s="1186"/>
      <c r="DN13" s="1186"/>
      <c r="DO13" s="1186">
        <v>1080</v>
      </c>
      <c r="DP13" s="1186"/>
      <c r="DQ13" s="1186"/>
      <c r="DR13" s="1186"/>
      <c r="DS13" s="1186"/>
      <c r="DT13" s="1186"/>
      <c r="DU13" s="1186"/>
      <c r="DV13" s="1186"/>
      <c r="DW13" s="1186">
        <v>444</v>
      </c>
      <c r="DX13" s="1186"/>
      <c r="DY13" s="1186"/>
      <c r="DZ13" s="1186"/>
      <c r="EA13" s="1186"/>
      <c r="EB13" s="1186"/>
      <c r="EC13" s="1186">
        <v>72</v>
      </c>
      <c r="ED13" s="1186"/>
      <c r="EE13" s="1186"/>
      <c r="EF13" s="1186"/>
      <c r="EG13" s="1186">
        <v>600</v>
      </c>
      <c r="EH13" s="1186"/>
      <c r="EI13" s="1186"/>
      <c r="EJ13" s="1186"/>
      <c r="EK13" s="1197"/>
      <c r="EL13" s="1198"/>
      <c r="EM13" s="1186"/>
      <c r="EN13" s="1186"/>
      <c r="EO13" s="1186"/>
      <c r="EP13" s="1186"/>
      <c r="EQ13" s="1186"/>
      <c r="ER13" s="1186"/>
      <c r="ES13" s="1186"/>
      <c r="ET13" s="1186"/>
      <c r="EU13" s="1186"/>
      <c r="EV13" s="1186"/>
      <c r="EW13" s="1186"/>
      <c r="EX13" s="1186"/>
      <c r="EY13" s="1186"/>
      <c r="EZ13" s="1186"/>
      <c r="FA13" s="1186"/>
      <c r="FB13" s="1186"/>
      <c r="FC13" s="1208"/>
      <c r="FD13" s="1186"/>
      <c r="FE13" s="1186"/>
      <c r="FF13" s="1186"/>
      <c r="FG13" s="1186"/>
      <c r="FH13" s="1186"/>
      <c r="FI13" s="1186"/>
      <c r="FJ13" s="1186"/>
      <c r="FK13" s="1186"/>
      <c r="FL13" s="1208"/>
      <c r="FM13" s="1186"/>
      <c r="FN13" s="1186"/>
      <c r="FO13" s="1186"/>
      <c r="FP13" s="1186"/>
      <c r="FQ13" s="1186"/>
      <c r="FR13" s="1186"/>
      <c r="FS13" s="1186"/>
      <c r="FT13" s="1186"/>
      <c r="FU13" s="1186"/>
      <c r="FV13" s="1186"/>
      <c r="FW13" s="1186"/>
      <c r="FX13" s="1186"/>
      <c r="FY13" s="1186"/>
      <c r="FZ13" s="1186"/>
      <c r="GA13" s="1186"/>
      <c r="GB13" s="1186"/>
      <c r="GC13" s="1186"/>
      <c r="GD13" s="1186"/>
      <c r="GE13" s="1186"/>
      <c r="GF13" s="1186"/>
      <c r="GG13" s="1186"/>
      <c r="GH13" s="1186"/>
      <c r="GI13" s="1186"/>
      <c r="GJ13" s="1186"/>
      <c r="GK13" s="1186"/>
      <c r="GL13" s="1186">
        <v>1</v>
      </c>
      <c r="GM13" s="1186"/>
      <c r="GN13" s="1186"/>
      <c r="GO13" s="1186"/>
      <c r="GP13" s="1186"/>
      <c r="GQ13" s="1186"/>
      <c r="GR13" s="1186"/>
      <c r="GS13" s="1186"/>
      <c r="GT13" s="1186"/>
      <c r="GU13" s="1186"/>
      <c r="GV13" s="1186"/>
      <c r="GW13" s="1186"/>
      <c r="GX13" s="1186"/>
      <c r="GY13" s="1219"/>
      <c r="GZ13" s="364">
        <f t="shared" ref="GZ13:GZ43" si="25">SUM(BW13:EK13)</f>
        <v>5460</v>
      </c>
      <c r="HA13" s="365">
        <f t="shared" ref="HA13:HA43" si="26">SUM(EL13:GY13)</f>
        <v>1</v>
      </c>
      <c r="HB13" s="366">
        <f t="shared" ref="HB13:HB43" si="27">HA13+GZ13</f>
        <v>5461</v>
      </c>
      <c r="HC13" s="366">
        <v>1860</v>
      </c>
      <c r="HD13" s="365"/>
      <c r="HE13" s="365"/>
      <c r="HF13" s="54"/>
      <c r="HG13" s="708">
        <v>3.99</v>
      </c>
      <c r="HH13" s="708">
        <v>0.98</v>
      </c>
      <c r="HI13" s="709">
        <f t="shared" ref="HI13:HI43" si="28">HH13*HW13</f>
        <v>5351.78</v>
      </c>
      <c r="HJ13" s="710">
        <v>6.23</v>
      </c>
      <c r="HK13" s="710">
        <v>4.55</v>
      </c>
      <c r="HL13" s="738">
        <f t="shared" si="10"/>
        <v>0.307036247334755</v>
      </c>
      <c r="HM13" s="739"/>
      <c r="HN13" s="739">
        <v>5000</v>
      </c>
      <c r="HO13" s="747">
        <v>4.77</v>
      </c>
      <c r="HP13" s="740">
        <f t="shared" ref="HP13:HP43" si="29">HK13*HZ13</f>
        <v>16043.3</v>
      </c>
      <c r="HQ13" s="738">
        <f t="shared" ref="HQ13:HQ34" si="30">1-HO13/6.7/HH13</f>
        <v>0.273530307645446</v>
      </c>
      <c r="HR13" s="741">
        <v>44835</v>
      </c>
      <c r="HS13" s="742">
        <v>44927</v>
      </c>
      <c r="HT13" s="739">
        <f ca="1" t="shared" si="11"/>
        <v>5</v>
      </c>
      <c r="HU13" s="739">
        <f ca="1" t="shared" si="12"/>
        <v>150</v>
      </c>
      <c r="HV13" s="739">
        <v>2867</v>
      </c>
      <c r="HW13" s="739">
        <f t="shared" si="15"/>
        <v>5461</v>
      </c>
      <c r="HX13" s="761">
        <f t="shared" si="13"/>
        <v>1.70843109651181</v>
      </c>
      <c r="HY13" s="739">
        <f ca="1" t="shared" si="14"/>
        <v>4.1571823348454</v>
      </c>
      <c r="HZ13" s="739">
        <f t="shared" si="16"/>
        <v>3526</v>
      </c>
      <c r="IA13" s="739"/>
      <c r="IB13" s="739">
        <f ca="1" t="shared" si="17"/>
        <v>1092.2</v>
      </c>
      <c r="IC13" s="769">
        <f ca="1" t="shared" si="18"/>
        <v>36.4066666666667</v>
      </c>
      <c r="ID13" s="769">
        <f ca="1" t="shared" si="19"/>
        <v>96.8503937007874</v>
      </c>
      <c r="IE13" s="739"/>
      <c r="IF13" s="739"/>
      <c r="IG13" s="739"/>
      <c r="IH13" s="739"/>
      <c r="II13" s="739"/>
      <c r="IJ13" s="739"/>
      <c r="IK13" s="739"/>
      <c r="IL13" s="743"/>
      <c r="IM13" s="743"/>
      <c r="IN13" s="743"/>
      <c r="IO13" s="743"/>
      <c r="IP13" s="743"/>
      <c r="IQ13" s="739"/>
      <c r="IR13" s="739"/>
      <c r="IS13" s="739"/>
      <c r="IT13" s="739"/>
      <c r="IU13" s="739"/>
      <c r="IV13" s="739"/>
      <c r="IW13" s="739"/>
      <c r="IX13" s="739"/>
      <c r="IY13" s="739"/>
      <c r="IZ13" s="739"/>
      <c r="JA13" s="739"/>
      <c r="JB13" s="743">
        <v>0</v>
      </c>
      <c r="JC13" s="743">
        <v>0</v>
      </c>
      <c r="JD13" s="743">
        <v>0</v>
      </c>
      <c r="JE13" s="743">
        <v>0</v>
      </c>
      <c r="JF13" s="743">
        <v>0</v>
      </c>
      <c r="JG13" s="739">
        <v>0</v>
      </c>
      <c r="JH13" s="739">
        <v>120</v>
      </c>
      <c r="JI13" s="739">
        <v>0</v>
      </c>
      <c r="JJ13" s="739">
        <v>60</v>
      </c>
      <c r="JK13" s="739">
        <v>246</v>
      </c>
      <c r="JL13" s="739">
        <v>840</v>
      </c>
      <c r="JM13" s="739">
        <v>594</v>
      </c>
      <c r="JN13" s="28">
        <f t="shared" ref="JN13:JN66" si="31">SUM(JB13:JM13)</f>
        <v>1860</v>
      </c>
      <c r="JO13" s="28">
        <f t="shared" ref="JO13:JO66" si="32">JN13-HC13</f>
        <v>0</v>
      </c>
      <c r="JP13" s="325"/>
      <c r="JQ13" s="325"/>
      <c r="JR13" s="325"/>
      <c r="JS13" s="325"/>
      <c r="JT13" s="325"/>
      <c r="JU13" s="325"/>
      <c r="JV13" s="325"/>
      <c r="JW13" s="325"/>
      <c r="JX13" s="325"/>
      <c r="JY13" s="325"/>
      <c r="JZ13" s="325"/>
      <c r="KA13" s="325"/>
      <c r="KB13" s="325"/>
      <c r="KC13" s="325"/>
      <c r="KD13" s="325"/>
      <c r="KE13" s="825"/>
    </row>
    <row r="14" s="1071" customFormat="1" hidden="1" customHeight="1" spans="1:291">
      <c r="A14" s="122" t="s">
        <v>1610</v>
      </c>
      <c r="B14" s="415" t="s">
        <v>1626</v>
      </c>
      <c r="C14" s="122" t="s">
        <v>1612</v>
      </c>
      <c r="D14" s="122" t="s">
        <v>1627</v>
      </c>
      <c r="E14" s="122" t="s">
        <v>1396</v>
      </c>
      <c r="F14" s="909" t="s">
        <v>1631</v>
      </c>
      <c r="G14" s="19" t="s">
        <v>1632</v>
      </c>
      <c r="H14" s="1106" t="s">
        <v>1633</v>
      </c>
      <c r="I14" s="99">
        <f t="shared" si="20"/>
        <v>1507</v>
      </c>
      <c r="J14" s="1129">
        <v>3300</v>
      </c>
      <c r="K14" s="1130">
        <f t="shared" si="21"/>
        <v>4793</v>
      </c>
      <c r="L14" s="1131">
        <f t="shared" si="22"/>
        <v>1793</v>
      </c>
      <c r="M14" s="1136"/>
      <c r="N14" s="1137"/>
      <c r="O14" s="1134"/>
      <c r="P14" s="1135">
        <f t="shared" si="23"/>
        <v>3000</v>
      </c>
      <c r="Q14" s="1152">
        <f t="shared" si="24"/>
        <v>3000</v>
      </c>
      <c r="R14" s="1153"/>
      <c r="S14" s="1153"/>
      <c r="T14" s="1153"/>
      <c r="U14" s="1153"/>
      <c r="V14" s="1153"/>
      <c r="W14" s="1153"/>
      <c r="X14" s="1153"/>
      <c r="Y14" s="1153"/>
      <c r="Z14" s="1153">
        <v>3000</v>
      </c>
      <c r="AA14" s="1153"/>
      <c r="AB14" s="1166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>
        <v>3000</v>
      </c>
      <c r="AO14" s="1153"/>
      <c r="AP14" s="1153"/>
      <c r="AQ14" s="1153"/>
      <c r="AR14" s="1153"/>
      <c r="AS14" s="1176"/>
      <c r="AT14" s="1177"/>
      <c r="AU14" s="1178"/>
      <c r="AV14" s="1178"/>
      <c r="AW14" s="1178"/>
      <c r="AX14" s="1178"/>
      <c r="AY14" s="1178"/>
      <c r="AZ14" s="1178"/>
      <c r="BA14" s="1178"/>
      <c r="BB14" s="1178"/>
      <c r="BC14" s="1178"/>
      <c r="BD14" s="1178"/>
      <c r="BE14" s="1178"/>
      <c r="BF14" s="1178"/>
      <c r="BG14" s="1178">
        <v>30</v>
      </c>
      <c r="BH14" s="1178"/>
      <c r="BI14" s="1178"/>
      <c r="BJ14" s="1178"/>
      <c r="BK14" s="1186"/>
      <c r="BL14" s="1187">
        <v>-3420</v>
      </c>
      <c r="BM14" s="1187"/>
      <c r="BN14" s="1187"/>
      <c r="BO14" s="1187"/>
      <c r="BP14" s="1187"/>
      <c r="BQ14" s="1187"/>
      <c r="BR14" s="1187"/>
      <c r="BS14" s="1187"/>
      <c r="BT14" s="1187"/>
      <c r="BU14" s="1187"/>
      <c r="BV14" s="1191"/>
      <c r="BW14" s="1186"/>
      <c r="BX14" s="1186"/>
      <c r="BY14" s="1186"/>
      <c r="BZ14" s="1186"/>
      <c r="CA14" s="1186"/>
      <c r="CB14" s="1186"/>
      <c r="CC14" s="1186">
        <v>120</v>
      </c>
      <c r="CD14" s="1186"/>
      <c r="CE14" s="1186"/>
      <c r="CF14" s="1186"/>
      <c r="CG14" s="1186"/>
      <c r="CH14" s="1186"/>
      <c r="CI14" s="1186">
        <v>420</v>
      </c>
      <c r="CJ14" s="1186"/>
      <c r="CK14" s="1186"/>
      <c r="CL14" s="1186"/>
      <c r="CM14" s="1186"/>
      <c r="CN14" s="1186">
        <v>12</v>
      </c>
      <c r="CO14" s="1186"/>
      <c r="CP14" s="1186"/>
      <c r="CQ14" s="1186"/>
      <c r="CR14" s="1186">
        <v>36</v>
      </c>
      <c r="CS14" s="1186"/>
      <c r="CT14" s="1186">
        <v>84</v>
      </c>
      <c r="CU14" s="1186"/>
      <c r="CV14" s="1186">
        <v>144</v>
      </c>
      <c r="CW14" s="1186">
        <v>600</v>
      </c>
      <c r="CX14" s="1186">
        <v>360</v>
      </c>
      <c r="CY14" s="1186"/>
      <c r="CZ14" s="1186"/>
      <c r="DA14" s="1186"/>
      <c r="DB14" s="1186">
        <v>60</v>
      </c>
      <c r="DC14" s="1186"/>
      <c r="DD14" s="1186">
        <v>120</v>
      </c>
      <c r="DE14" s="1186"/>
      <c r="DF14" s="1186"/>
      <c r="DG14" s="1186"/>
      <c r="DH14" s="1186"/>
      <c r="DI14" s="1186"/>
      <c r="DJ14" s="1186">
        <v>144</v>
      </c>
      <c r="DK14" s="1186"/>
      <c r="DL14" s="1186"/>
      <c r="DM14" s="1186">
        <v>60</v>
      </c>
      <c r="DN14" s="1186"/>
      <c r="DO14" s="1186">
        <v>1080</v>
      </c>
      <c r="DP14" s="1186"/>
      <c r="DQ14" s="1186">
        <v>180</v>
      </c>
      <c r="DR14" s="1186"/>
      <c r="DS14" s="1186"/>
      <c r="DT14" s="1186"/>
      <c r="DU14" s="1186"/>
      <c r="DV14" s="1186"/>
      <c r="DW14" s="1186">
        <v>384</v>
      </c>
      <c r="DX14" s="1186"/>
      <c r="DY14" s="1186"/>
      <c r="DZ14" s="1186"/>
      <c r="EA14" s="1186"/>
      <c r="EB14" s="1186"/>
      <c r="EC14" s="1186">
        <v>72</v>
      </c>
      <c r="ED14" s="1186"/>
      <c r="EE14" s="1186"/>
      <c r="EF14" s="1186"/>
      <c r="EG14" s="1186">
        <v>600</v>
      </c>
      <c r="EH14" s="1186"/>
      <c r="EI14" s="1186"/>
      <c r="EJ14" s="1186"/>
      <c r="EK14" s="1197"/>
      <c r="EL14" s="1198"/>
      <c r="EM14" s="1186"/>
      <c r="EN14" s="1186"/>
      <c r="EO14" s="1186"/>
      <c r="EP14" s="1186"/>
      <c r="EQ14" s="1186"/>
      <c r="ER14" s="1186"/>
      <c r="ES14" s="1186"/>
      <c r="ET14" s="1186"/>
      <c r="EU14" s="1186"/>
      <c r="EV14" s="1186"/>
      <c r="EW14" s="1186"/>
      <c r="EX14" s="1186"/>
      <c r="EY14" s="1186"/>
      <c r="EZ14" s="1186"/>
      <c r="FA14" s="1186"/>
      <c r="FB14" s="1186"/>
      <c r="FC14" s="1208"/>
      <c r="FD14" s="1186"/>
      <c r="FE14" s="1186"/>
      <c r="FF14" s="1186"/>
      <c r="FG14" s="1186"/>
      <c r="FH14" s="1186"/>
      <c r="FI14" s="1186"/>
      <c r="FJ14" s="1186"/>
      <c r="FK14" s="1186"/>
      <c r="FL14" s="1208"/>
      <c r="FM14" s="1186"/>
      <c r="FN14" s="1186"/>
      <c r="FO14" s="1186"/>
      <c r="FP14" s="1186"/>
      <c r="FQ14" s="1186"/>
      <c r="FR14" s="1186"/>
      <c r="FS14" s="1186"/>
      <c r="FT14" s="1186"/>
      <c r="FU14" s="1186"/>
      <c r="FV14" s="1186"/>
      <c r="FW14" s="1186"/>
      <c r="FX14" s="1186"/>
      <c r="FY14" s="1186"/>
      <c r="FZ14" s="1186"/>
      <c r="GA14" s="1186"/>
      <c r="GB14" s="1186"/>
      <c r="GC14" s="1186"/>
      <c r="GD14" s="1186"/>
      <c r="GE14" s="1186"/>
      <c r="GF14" s="1186"/>
      <c r="GG14" s="1186"/>
      <c r="GH14" s="1186"/>
      <c r="GI14" s="1186"/>
      <c r="GJ14" s="1186"/>
      <c r="GK14" s="1186">
        <v>120</v>
      </c>
      <c r="GL14" s="1186"/>
      <c r="GM14" s="1186"/>
      <c r="GN14" s="1186"/>
      <c r="GO14" s="1186"/>
      <c r="GP14" s="1186"/>
      <c r="GQ14" s="1186"/>
      <c r="GR14" s="1186"/>
      <c r="GS14" s="1186"/>
      <c r="GT14" s="1186"/>
      <c r="GU14" s="1186">
        <v>1</v>
      </c>
      <c r="GV14" s="1186"/>
      <c r="GW14" s="1186"/>
      <c r="GX14" s="1186"/>
      <c r="GY14" s="1219"/>
      <c r="GZ14" s="364">
        <f t="shared" si="25"/>
        <v>4476</v>
      </c>
      <c r="HA14" s="365">
        <f t="shared" si="26"/>
        <v>121</v>
      </c>
      <c r="HB14" s="366">
        <f t="shared" si="27"/>
        <v>4597</v>
      </c>
      <c r="HC14" s="366">
        <v>1430</v>
      </c>
      <c r="HD14" s="365"/>
      <c r="HE14" s="365"/>
      <c r="HF14" s="54"/>
      <c r="HG14" s="708">
        <v>3.99</v>
      </c>
      <c r="HH14" s="708">
        <v>0.98</v>
      </c>
      <c r="HI14" s="709">
        <f t="shared" si="28"/>
        <v>4505.06</v>
      </c>
      <c r="HJ14" s="710">
        <v>6.23</v>
      </c>
      <c r="HK14" s="710">
        <v>4.55</v>
      </c>
      <c r="HL14" s="738">
        <f t="shared" si="10"/>
        <v>0.307036247334755</v>
      </c>
      <c r="HM14" s="739"/>
      <c r="HN14" s="739">
        <v>5000</v>
      </c>
      <c r="HO14" s="747">
        <v>4.77</v>
      </c>
      <c r="HP14" s="740">
        <f t="shared" si="29"/>
        <v>21808.15</v>
      </c>
      <c r="HQ14" s="738">
        <f t="shared" si="30"/>
        <v>0.273530307645446</v>
      </c>
      <c r="HR14" s="741">
        <v>44835</v>
      </c>
      <c r="HS14" s="742">
        <v>44927</v>
      </c>
      <c r="HT14" s="739">
        <f ca="1" t="shared" si="11"/>
        <v>5</v>
      </c>
      <c r="HU14" s="739">
        <f ca="1" t="shared" si="12"/>
        <v>150</v>
      </c>
      <c r="HV14" s="739">
        <v>3300</v>
      </c>
      <c r="HW14" s="739">
        <f t="shared" si="15"/>
        <v>4597</v>
      </c>
      <c r="HX14" s="761">
        <f t="shared" si="13"/>
        <v>1.13604349437786</v>
      </c>
      <c r="HY14" s="739">
        <f ca="1" t="shared" si="14"/>
        <v>2.76437250298612</v>
      </c>
      <c r="HZ14" s="739">
        <f t="shared" si="16"/>
        <v>4793</v>
      </c>
      <c r="IA14" s="739"/>
      <c r="IB14" s="739">
        <f ca="1" t="shared" si="17"/>
        <v>919.4</v>
      </c>
      <c r="IC14" s="769">
        <f ca="1" t="shared" si="18"/>
        <v>30.6466666666667</v>
      </c>
      <c r="ID14" s="769">
        <f ca="1" t="shared" si="19"/>
        <v>156.395475309985</v>
      </c>
      <c r="IE14" s="739"/>
      <c r="IF14" s="739"/>
      <c r="IG14" s="739"/>
      <c r="IH14" s="739"/>
      <c r="II14" s="739"/>
      <c r="IJ14" s="739"/>
      <c r="IK14" s="739"/>
      <c r="IL14" s="743"/>
      <c r="IM14" s="743"/>
      <c r="IN14" s="743"/>
      <c r="IO14" s="743"/>
      <c r="IP14" s="743"/>
      <c r="IQ14" s="739"/>
      <c r="IR14" s="739"/>
      <c r="IS14" s="739"/>
      <c r="IT14" s="739"/>
      <c r="IU14" s="739"/>
      <c r="IV14" s="739"/>
      <c r="IW14" s="739"/>
      <c r="IX14" s="739"/>
      <c r="IY14" s="739"/>
      <c r="IZ14" s="739"/>
      <c r="JA14" s="739"/>
      <c r="JB14" s="743">
        <v>0</v>
      </c>
      <c r="JC14" s="743">
        <v>0</v>
      </c>
      <c r="JD14" s="743">
        <v>0</v>
      </c>
      <c r="JE14" s="743">
        <v>0</v>
      </c>
      <c r="JF14" s="743">
        <v>0</v>
      </c>
      <c r="JG14" s="739">
        <v>0</v>
      </c>
      <c r="JH14" s="739">
        <v>120</v>
      </c>
      <c r="JI14" s="739">
        <v>0</v>
      </c>
      <c r="JJ14" s="739">
        <v>60</v>
      </c>
      <c r="JK14" s="739">
        <v>248</v>
      </c>
      <c r="JL14" s="739">
        <v>408</v>
      </c>
      <c r="JM14" s="739">
        <v>594</v>
      </c>
      <c r="JN14" s="28">
        <f t="shared" si="31"/>
        <v>1430</v>
      </c>
      <c r="JO14" s="28">
        <f t="shared" si="32"/>
        <v>0</v>
      </c>
      <c r="JP14" s="325"/>
      <c r="JQ14" s="325"/>
      <c r="JR14" s="325"/>
      <c r="JS14" s="325"/>
      <c r="JT14" s="325"/>
      <c r="JU14" s="325"/>
      <c r="JV14" s="325"/>
      <c r="JW14" s="325"/>
      <c r="JX14" s="325"/>
      <c r="JY14" s="325"/>
      <c r="JZ14" s="325"/>
      <c r="KA14" s="325"/>
      <c r="KB14" s="325"/>
      <c r="KC14" s="325"/>
      <c r="KD14" s="325"/>
      <c r="KE14" s="825"/>
    </row>
    <row r="15" s="1071" customFormat="1" hidden="1" customHeight="1" spans="1:291">
      <c r="A15" s="122" t="s">
        <v>1610</v>
      </c>
      <c r="B15" s="415" t="s">
        <v>1626</v>
      </c>
      <c r="C15" s="122" t="s">
        <v>1612</v>
      </c>
      <c r="D15" s="122" t="s">
        <v>1627</v>
      </c>
      <c r="E15" s="122" t="s">
        <v>1396</v>
      </c>
      <c r="F15" s="909" t="s">
        <v>1634</v>
      </c>
      <c r="G15" s="19" t="s">
        <v>1635</v>
      </c>
      <c r="H15" s="1106" t="s">
        <v>1636</v>
      </c>
      <c r="I15" s="99">
        <f t="shared" si="20"/>
        <v>3240</v>
      </c>
      <c r="J15" s="1129">
        <v>7572</v>
      </c>
      <c r="K15" s="1130">
        <f t="shared" si="21"/>
        <v>4332</v>
      </c>
      <c r="L15" s="1131">
        <f t="shared" si="22"/>
        <v>4332</v>
      </c>
      <c r="M15" s="1136"/>
      <c r="N15" s="1137"/>
      <c r="O15" s="1134"/>
      <c r="P15" s="1135">
        <f t="shared" si="23"/>
        <v>0</v>
      </c>
      <c r="Q15" s="1152">
        <f t="shared" si="24"/>
        <v>0</v>
      </c>
      <c r="R15" s="1153"/>
      <c r="S15" s="1153"/>
      <c r="T15" s="1153"/>
      <c r="U15" s="1153"/>
      <c r="V15" s="1153"/>
      <c r="W15" s="1153"/>
      <c r="X15" s="1153"/>
      <c r="Y15" s="1153"/>
      <c r="Z15" s="1153"/>
      <c r="AA15" s="1153"/>
      <c r="AB15" s="1166"/>
      <c r="AC15" s="1153"/>
      <c r="AD15" s="1153"/>
      <c r="AE15" s="1153"/>
      <c r="AF15" s="1153"/>
      <c r="AG15" s="1153"/>
      <c r="AH15" s="1153"/>
      <c r="AI15" s="1153"/>
      <c r="AJ15" s="1153"/>
      <c r="AK15" s="1153"/>
      <c r="AL15" s="1153"/>
      <c r="AM15" s="1153"/>
      <c r="AN15" s="1153"/>
      <c r="AO15" s="1153"/>
      <c r="AP15" s="1153"/>
      <c r="AQ15" s="1153"/>
      <c r="AR15" s="1153"/>
      <c r="AS15" s="1176"/>
      <c r="AT15" s="1177"/>
      <c r="AU15" s="1178"/>
      <c r="AV15" s="1178"/>
      <c r="AW15" s="1178"/>
      <c r="AX15" s="1178"/>
      <c r="AY15" s="1178"/>
      <c r="AZ15" s="1178"/>
      <c r="BA15" s="1178"/>
      <c r="BB15" s="1178"/>
      <c r="BC15" s="1178"/>
      <c r="BD15" s="1178"/>
      <c r="BE15" s="1178"/>
      <c r="BF15" s="1178"/>
      <c r="BG15" s="1178"/>
      <c r="BH15" s="1178"/>
      <c r="BI15" s="1178"/>
      <c r="BJ15" s="1178"/>
      <c r="BK15" s="1186"/>
      <c r="BL15" s="1187">
        <v>-7932</v>
      </c>
      <c r="BM15" s="1187"/>
      <c r="BN15" s="1187"/>
      <c r="BO15" s="1187"/>
      <c r="BP15" s="1187"/>
      <c r="BQ15" s="1187"/>
      <c r="BR15" s="1187"/>
      <c r="BS15" s="1187"/>
      <c r="BT15" s="1187"/>
      <c r="BU15" s="1187"/>
      <c r="BV15" s="1191"/>
      <c r="BW15" s="1186"/>
      <c r="BX15" s="1186"/>
      <c r="BY15" s="1186"/>
      <c r="BZ15" s="1186"/>
      <c r="CA15" s="1186">
        <v>240</v>
      </c>
      <c r="CB15" s="1186"/>
      <c r="CC15" s="1186">
        <v>120</v>
      </c>
      <c r="CD15" s="1186"/>
      <c r="CE15" s="1186"/>
      <c r="CF15" s="1186"/>
      <c r="CG15" s="1186"/>
      <c r="CH15" s="1186"/>
      <c r="CI15" s="1186"/>
      <c r="CJ15" s="1186"/>
      <c r="CK15" s="1186"/>
      <c r="CL15" s="1186"/>
      <c r="CM15" s="1186"/>
      <c r="CN15" s="1186">
        <v>12</v>
      </c>
      <c r="CO15" s="1186"/>
      <c r="CP15" s="1186"/>
      <c r="CQ15" s="1186"/>
      <c r="CR15" s="1186">
        <v>36</v>
      </c>
      <c r="CS15" s="1186"/>
      <c r="CT15" s="1186">
        <v>84</v>
      </c>
      <c r="CU15" s="1186"/>
      <c r="CV15" s="1186">
        <v>144</v>
      </c>
      <c r="CW15" s="1186">
        <v>600</v>
      </c>
      <c r="CX15" s="1186"/>
      <c r="CY15" s="1186"/>
      <c r="CZ15" s="1186"/>
      <c r="DA15" s="1186"/>
      <c r="DB15" s="1186"/>
      <c r="DC15" s="1186"/>
      <c r="DD15" s="1186">
        <v>120</v>
      </c>
      <c r="DE15" s="1186"/>
      <c r="DF15" s="1186"/>
      <c r="DG15" s="1186"/>
      <c r="DH15" s="1186"/>
      <c r="DI15" s="1186"/>
      <c r="DJ15" s="1186"/>
      <c r="DK15" s="1186"/>
      <c r="DL15" s="1186"/>
      <c r="DM15" s="1186">
        <v>60</v>
      </c>
      <c r="DN15" s="1186"/>
      <c r="DO15" s="1186">
        <v>1080</v>
      </c>
      <c r="DP15" s="1186"/>
      <c r="DQ15" s="1186">
        <v>180</v>
      </c>
      <c r="DR15" s="1186"/>
      <c r="DS15" s="1186"/>
      <c r="DT15" s="1186"/>
      <c r="DU15" s="1186"/>
      <c r="DV15" s="1186"/>
      <c r="DW15" s="1186">
        <v>444</v>
      </c>
      <c r="DX15" s="1186"/>
      <c r="DY15" s="1186"/>
      <c r="DZ15" s="1186"/>
      <c r="EA15" s="1186"/>
      <c r="EB15" s="1186"/>
      <c r="EC15" s="1186"/>
      <c r="ED15" s="1186"/>
      <c r="EE15" s="1186"/>
      <c r="EF15" s="1186"/>
      <c r="EG15" s="1186">
        <v>480</v>
      </c>
      <c r="EH15" s="1186"/>
      <c r="EI15" s="1186"/>
      <c r="EJ15" s="1186"/>
      <c r="EK15" s="1197"/>
      <c r="EL15" s="1198"/>
      <c r="EM15" s="1186"/>
      <c r="EN15" s="1186"/>
      <c r="EO15" s="1186"/>
      <c r="EP15" s="1186"/>
      <c r="EQ15" s="1186"/>
      <c r="ER15" s="1186"/>
      <c r="ES15" s="1186"/>
      <c r="ET15" s="1186"/>
      <c r="EU15" s="1186"/>
      <c r="EV15" s="1186"/>
      <c r="EW15" s="1186"/>
      <c r="EX15" s="1186"/>
      <c r="EY15" s="1186"/>
      <c r="EZ15" s="1186"/>
      <c r="FA15" s="1186"/>
      <c r="FB15" s="1186"/>
      <c r="FC15" s="1208"/>
      <c r="FD15" s="1186"/>
      <c r="FE15" s="1186"/>
      <c r="FF15" s="1186"/>
      <c r="FG15" s="1186"/>
      <c r="FH15" s="1186"/>
      <c r="FI15" s="1186"/>
      <c r="FJ15" s="1186"/>
      <c r="FK15" s="1186"/>
      <c r="FL15" s="1208"/>
      <c r="FM15" s="1186"/>
      <c r="FN15" s="1186"/>
      <c r="FO15" s="1186"/>
      <c r="FP15" s="1186"/>
      <c r="FQ15" s="1186"/>
      <c r="FR15" s="1186"/>
      <c r="FS15" s="1186"/>
      <c r="FT15" s="1186"/>
      <c r="FU15" s="1186"/>
      <c r="FV15" s="1186"/>
      <c r="FW15" s="1186"/>
      <c r="FX15" s="1186"/>
      <c r="FY15" s="1186"/>
      <c r="FZ15" s="1186"/>
      <c r="GA15" s="1186"/>
      <c r="GB15" s="1186"/>
      <c r="GC15" s="1186"/>
      <c r="GD15" s="1186"/>
      <c r="GE15" s="1186"/>
      <c r="GF15" s="1186"/>
      <c r="GG15" s="1186"/>
      <c r="GH15" s="1186"/>
      <c r="GI15" s="1186"/>
      <c r="GJ15" s="1186"/>
      <c r="GK15" s="1186"/>
      <c r="GL15" s="1186"/>
      <c r="GM15" s="1186"/>
      <c r="GN15" s="1186"/>
      <c r="GO15" s="1186"/>
      <c r="GP15" s="1186"/>
      <c r="GQ15" s="1186"/>
      <c r="GR15" s="1186"/>
      <c r="GS15" s="1186"/>
      <c r="GT15" s="1186"/>
      <c r="GU15" s="1186"/>
      <c r="GV15" s="1186"/>
      <c r="GW15" s="1186"/>
      <c r="GX15" s="1186"/>
      <c r="GY15" s="1219"/>
      <c r="GZ15" s="364">
        <f t="shared" si="25"/>
        <v>3600</v>
      </c>
      <c r="HA15" s="365">
        <f t="shared" si="26"/>
        <v>0</v>
      </c>
      <c r="HB15" s="366">
        <f t="shared" si="27"/>
        <v>3600</v>
      </c>
      <c r="HC15" s="366">
        <v>1472</v>
      </c>
      <c r="HD15" s="365"/>
      <c r="HE15" s="365"/>
      <c r="HF15" s="54"/>
      <c r="HG15" s="708">
        <v>3.99</v>
      </c>
      <c r="HH15" s="708">
        <v>0.98</v>
      </c>
      <c r="HI15" s="709">
        <f t="shared" si="28"/>
        <v>3528</v>
      </c>
      <c r="HJ15" s="710">
        <v>6.23</v>
      </c>
      <c r="HK15" s="710">
        <v>4.55</v>
      </c>
      <c r="HL15" s="738">
        <f t="shared" si="10"/>
        <v>0.307036247334755</v>
      </c>
      <c r="HM15" s="739"/>
      <c r="HN15" s="739">
        <v>5000</v>
      </c>
      <c r="HO15" s="747">
        <v>4.77</v>
      </c>
      <c r="HP15" s="740">
        <f t="shared" si="29"/>
        <v>19710.6</v>
      </c>
      <c r="HQ15" s="738">
        <f t="shared" si="30"/>
        <v>0.273530307645446</v>
      </c>
      <c r="HR15" s="741">
        <v>44835</v>
      </c>
      <c r="HS15" s="742">
        <v>44927</v>
      </c>
      <c r="HT15" s="739">
        <f ca="1" t="shared" si="11"/>
        <v>5</v>
      </c>
      <c r="HU15" s="739">
        <f ca="1" t="shared" si="12"/>
        <v>150</v>
      </c>
      <c r="HV15" s="739">
        <v>7572</v>
      </c>
      <c r="HW15" s="739">
        <f t="shared" si="15"/>
        <v>3600</v>
      </c>
      <c r="HX15" s="761">
        <f t="shared" si="13"/>
        <v>0.604838709677419</v>
      </c>
      <c r="HY15" s="739">
        <f ca="1" t="shared" si="14"/>
        <v>1.47177419354839</v>
      </c>
      <c r="HZ15" s="739">
        <f t="shared" si="16"/>
        <v>4332</v>
      </c>
      <c r="IA15" s="739"/>
      <c r="IB15" s="739">
        <f ca="1" t="shared" si="17"/>
        <v>720</v>
      </c>
      <c r="IC15" s="769">
        <f ca="1" t="shared" si="18"/>
        <v>24</v>
      </c>
      <c r="ID15" s="769">
        <f ca="1" t="shared" si="19"/>
        <v>180.5</v>
      </c>
      <c r="IE15" s="739"/>
      <c r="IF15" s="739"/>
      <c r="IG15" s="739"/>
      <c r="IH15" s="739"/>
      <c r="II15" s="739"/>
      <c r="IJ15" s="739"/>
      <c r="IK15" s="739"/>
      <c r="IL15" s="743"/>
      <c r="IM15" s="743"/>
      <c r="IN15" s="743"/>
      <c r="IO15" s="743"/>
      <c r="IP15" s="743"/>
      <c r="IQ15" s="739"/>
      <c r="IR15" s="739"/>
      <c r="IS15" s="739"/>
      <c r="IT15" s="739"/>
      <c r="IU15" s="739"/>
      <c r="IV15" s="739"/>
      <c r="IW15" s="739"/>
      <c r="IX15" s="739"/>
      <c r="IY15" s="739"/>
      <c r="IZ15" s="739"/>
      <c r="JA15" s="739"/>
      <c r="JB15" s="743">
        <v>0</v>
      </c>
      <c r="JC15" s="743">
        <v>0</v>
      </c>
      <c r="JD15" s="743">
        <v>0</v>
      </c>
      <c r="JE15" s="743">
        <v>0</v>
      </c>
      <c r="JF15" s="743">
        <v>0</v>
      </c>
      <c r="JG15" s="739">
        <v>0</v>
      </c>
      <c r="JH15" s="739">
        <v>0</v>
      </c>
      <c r="JI15" s="739">
        <v>0</v>
      </c>
      <c r="JJ15" s="739">
        <v>0</v>
      </c>
      <c r="JK15" s="739">
        <v>60</v>
      </c>
      <c r="JL15" s="739">
        <v>860</v>
      </c>
      <c r="JM15" s="739">
        <v>552</v>
      </c>
      <c r="JN15" s="28">
        <f t="shared" si="31"/>
        <v>1472</v>
      </c>
      <c r="JO15" s="28">
        <f t="shared" si="32"/>
        <v>0</v>
      </c>
      <c r="JP15" s="325"/>
      <c r="JQ15" s="325"/>
      <c r="JR15" s="325"/>
      <c r="JS15" s="325"/>
      <c r="JT15" s="325"/>
      <c r="JU15" s="325"/>
      <c r="JV15" s="325"/>
      <c r="JW15" s="325"/>
      <c r="JX15" s="325"/>
      <c r="JY15" s="325"/>
      <c r="JZ15" s="325"/>
      <c r="KA15" s="325"/>
      <c r="KB15" s="325"/>
      <c r="KC15" s="325"/>
      <c r="KD15" s="325"/>
      <c r="KE15" s="825"/>
    </row>
    <row r="16" s="1071" customFormat="1" hidden="1" customHeight="1" spans="1:291">
      <c r="A16" s="122" t="s">
        <v>1610</v>
      </c>
      <c r="B16" s="415" t="s">
        <v>1626</v>
      </c>
      <c r="C16" s="122" t="s">
        <v>1612</v>
      </c>
      <c r="D16" s="122" t="s">
        <v>1627</v>
      </c>
      <c r="E16" s="122" t="s">
        <v>1396</v>
      </c>
      <c r="F16" s="909" t="s">
        <v>1637</v>
      </c>
      <c r="G16" s="19" t="s">
        <v>1052</v>
      </c>
      <c r="H16" s="1106" t="s">
        <v>1638</v>
      </c>
      <c r="I16" s="99">
        <f t="shared" si="20"/>
        <v>3324</v>
      </c>
      <c r="J16" s="1129">
        <v>8065</v>
      </c>
      <c r="K16" s="1130">
        <f t="shared" si="21"/>
        <v>4741</v>
      </c>
      <c r="L16" s="1131">
        <f t="shared" si="22"/>
        <v>4741</v>
      </c>
      <c r="M16" s="1136"/>
      <c r="N16" s="1137"/>
      <c r="O16" s="1134"/>
      <c r="P16" s="1135">
        <f t="shared" si="23"/>
        <v>0</v>
      </c>
      <c r="Q16" s="1152">
        <f t="shared" si="24"/>
        <v>0</v>
      </c>
      <c r="R16" s="1153"/>
      <c r="S16" s="1153"/>
      <c r="T16" s="1153"/>
      <c r="U16" s="1153"/>
      <c r="V16" s="1153"/>
      <c r="W16" s="1153"/>
      <c r="X16" s="1153"/>
      <c r="Y16" s="1153"/>
      <c r="Z16" s="1153"/>
      <c r="AA16" s="1153"/>
      <c r="AB16" s="1166"/>
      <c r="AC16" s="1153"/>
      <c r="AD16" s="1153"/>
      <c r="AE16" s="1153"/>
      <c r="AF16" s="1153"/>
      <c r="AG16" s="1153"/>
      <c r="AH16" s="1153"/>
      <c r="AI16" s="1153"/>
      <c r="AJ16" s="1153"/>
      <c r="AK16" s="1153"/>
      <c r="AL16" s="1153"/>
      <c r="AM16" s="1153"/>
      <c r="AN16" s="1153"/>
      <c r="AO16" s="1153"/>
      <c r="AP16" s="1153"/>
      <c r="AQ16" s="1153"/>
      <c r="AR16" s="1153"/>
      <c r="AS16" s="1176"/>
      <c r="AT16" s="1177"/>
      <c r="AU16" s="1178"/>
      <c r="AV16" s="1178"/>
      <c r="AW16" s="1178"/>
      <c r="AX16" s="1178"/>
      <c r="AY16" s="1178"/>
      <c r="AZ16" s="1178"/>
      <c r="BA16" s="1178"/>
      <c r="BB16" s="1178"/>
      <c r="BC16" s="1178"/>
      <c r="BD16" s="1178"/>
      <c r="BE16" s="1178"/>
      <c r="BF16" s="1178"/>
      <c r="BG16" s="1178"/>
      <c r="BH16" s="1178"/>
      <c r="BI16" s="1178"/>
      <c r="BJ16" s="1178"/>
      <c r="BK16" s="1186"/>
      <c r="BL16" s="1187">
        <v>-8425</v>
      </c>
      <c r="BM16" s="1187"/>
      <c r="BN16" s="1187"/>
      <c r="BO16" s="1187"/>
      <c r="BP16" s="1187"/>
      <c r="BQ16" s="1187"/>
      <c r="BR16" s="1187"/>
      <c r="BS16" s="1187"/>
      <c r="BT16" s="1187"/>
      <c r="BU16" s="1187"/>
      <c r="BV16" s="1191"/>
      <c r="BW16" s="1186"/>
      <c r="BX16" s="1186"/>
      <c r="BY16" s="1186"/>
      <c r="BZ16" s="1186"/>
      <c r="CA16" s="1186">
        <v>240</v>
      </c>
      <c r="CB16" s="1186"/>
      <c r="CC16" s="1186">
        <v>120</v>
      </c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>
        <v>12</v>
      </c>
      <c r="CO16" s="1186"/>
      <c r="CP16" s="1186"/>
      <c r="CQ16" s="1186"/>
      <c r="CR16" s="1186">
        <v>36</v>
      </c>
      <c r="CS16" s="1186"/>
      <c r="CT16" s="1186">
        <v>84</v>
      </c>
      <c r="CU16" s="1186"/>
      <c r="CV16" s="1186">
        <v>144</v>
      </c>
      <c r="CW16" s="1186">
        <v>600</v>
      </c>
      <c r="CX16" s="1186"/>
      <c r="CY16" s="1186"/>
      <c r="CZ16" s="1186"/>
      <c r="DA16" s="1186"/>
      <c r="DB16" s="1186"/>
      <c r="DC16" s="1186"/>
      <c r="DD16" s="1186">
        <v>120</v>
      </c>
      <c r="DE16" s="1186"/>
      <c r="DF16" s="1186"/>
      <c r="DG16" s="1186"/>
      <c r="DH16" s="1186"/>
      <c r="DI16" s="1186"/>
      <c r="DJ16" s="1186">
        <v>144</v>
      </c>
      <c r="DK16" s="1186"/>
      <c r="DL16" s="1186"/>
      <c r="DM16" s="1186">
        <v>60</v>
      </c>
      <c r="DN16" s="1186"/>
      <c r="DO16" s="1186">
        <v>1080</v>
      </c>
      <c r="DP16" s="1186"/>
      <c r="DQ16" s="1186"/>
      <c r="DR16" s="1186"/>
      <c r="DS16" s="1186"/>
      <c r="DT16" s="1186"/>
      <c r="DU16" s="1186"/>
      <c r="DV16" s="1186"/>
      <c r="DW16" s="1186">
        <v>444</v>
      </c>
      <c r="DX16" s="1186"/>
      <c r="DY16" s="1186"/>
      <c r="DZ16" s="1186"/>
      <c r="EA16" s="1186"/>
      <c r="EB16" s="1186"/>
      <c r="EC16" s="1186"/>
      <c r="ED16" s="1186"/>
      <c r="EE16" s="1186"/>
      <c r="EF16" s="1186"/>
      <c r="EG16" s="1186">
        <v>600</v>
      </c>
      <c r="EH16" s="1186"/>
      <c r="EI16" s="1186"/>
      <c r="EJ16" s="1186"/>
      <c r="EK16" s="1197"/>
      <c r="EL16" s="1198"/>
      <c r="EM16" s="1186"/>
      <c r="EN16" s="1186"/>
      <c r="EO16" s="1186"/>
      <c r="EP16" s="1186"/>
      <c r="EQ16" s="1186"/>
      <c r="ER16" s="1186"/>
      <c r="ES16" s="1186"/>
      <c r="ET16" s="1186"/>
      <c r="EU16" s="1186"/>
      <c r="EV16" s="1186"/>
      <c r="EW16" s="1186"/>
      <c r="EX16" s="1186"/>
      <c r="EY16" s="1186"/>
      <c r="EZ16" s="1186"/>
      <c r="FA16" s="1186"/>
      <c r="FB16" s="1186"/>
      <c r="FC16" s="1208"/>
      <c r="FD16" s="1186"/>
      <c r="FE16" s="1186"/>
      <c r="FF16" s="1186"/>
      <c r="FG16" s="1186"/>
      <c r="FH16" s="1186"/>
      <c r="FI16" s="1186"/>
      <c r="FJ16" s="1186"/>
      <c r="FK16" s="1186"/>
      <c r="FL16" s="1208"/>
      <c r="FM16" s="1186"/>
      <c r="FN16" s="1186"/>
      <c r="FO16" s="1186"/>
      <c r="FP16" s="1186"/>
      <c r="FQ16" s="1186"/>
      <c r="FR16" s="1186"/>
      <c r="FS16" s="1186"/>
      <c r="FT16" s="1186"/>
      <c r="FU16" s="1186"/>
      <c r="FV16" s="1186"/>
      <c r="FW16" s="1186"/>
      <c r="FX16" s="1186"/>
      <c r="FY16" s="1186"/>
      <c r="FZ16" s="1186"/>
      <c r="GA16" s="1186"/>
      <c r="GB16" s="1186"/>
      <c r="GC16" s="1186"/>
      <c r="GD16" s="1186"/>
      <c r="GE16" s="1186"/>
      <c r="GF16" s="1186"/>
      <c r="GG16" s="1186"/>
      <c r="GH16" s="1186"/>
      <c r="GI16" s="1186"/>
      <c r="GJ16" s="1186"/>
      <c r="GK16" s="1186"/>
      <c r="GL16" s="1186"/>
      <c r="GM16" s="1186"/>
      <c r="GN16" s="1186"/>
      <c r="GO16" s="1186"/>
      <c r="GP16" s="1186"/>
      <c r="GQ16" s="1186"/>
      <c r="GR16" s="1186"/>
      <c r="GS16" s="1186"/>
      <c r="GT16" s="1186"/>
      <c r="GU16" s="1186"/>
      <c r="GV16" s="1186"/>
      <c r="GW16" s="1186"/>
      <c r="GX16" s="1186"/>
      <c r="GY16" s="1219"/>
      <c r="GZ16" s="364">
        <f t="shared" si="25"/>
        <v>3684</v>
      </c>
      <c r="HA16" s="365">
        <f t="shared" si="26"/>
        <v>0</v>
      </c>
      <c r="HB16" s="366">
        <f t="shared" si="27"/>
        <v>3684</v>
      </c>
      <c r="HC16" s="366">
        <v>1482</v>
      </c>
      <c r="HD16" s="365"/>
      <c r="HE16" s="365"/>
      <c r="HF16" s="54"/>
      <c r="HG16" s="708">
        <v>3.99</v>
      </c>
      <c r="HH16" s="708">
        <v>0.98</v>
      </c>
      <c r="HI16" s="709">
        <f t="shared" si="28"/>
        <v>3610.32</v>
      </c>
      <c r="HJ16" s="710">
        <v>6.23</v>
      </c>
      <c r="HK16" s="710">
        <v>4.55</v>
      </c>
      <c r="HL16" s="738">
        <f t="shared" si="10"/>
        <v>0.307036247334755</v>
      </c>
      <c r="HM16" s="739"/>
      <c r="HN16" s="739">
        <v>5000</v>
      </c>
      <c r="HO16" s="747">
        <v>4.77</v>
      </c>
      <c r="HP16" s="740">
        <f t="shared" si="29"/>
        <v>21571.55</v>
      </c>
      <c r="HQ16" s="738">
        <f t="shared" si="30"/>
        <v>0.273530307645446</v>
      </c>
      <c r="HR16" s="741">
        <v>44835</v>
      </c>
      <c r="HS16" s="742">
        <v>44927</v>
      </c>
      <c r="HT16" s="739">
        <f ca="1" t="shared" si="11"/>
        <v>5</v>
      </c>
      <c r="HU16" s="739">
        <f ca="1" t="shared" si="12"/>
        <v>150</v>
      </c>
      <c r="HV16" s="739">
        <v>8065</v>
      </c>
      <c r="HW16" s="739">
        <f t="shared" si="15"/>
        <v>3684</v>
      </c>
      <c r="HX16" s="761">
        <f t="shared" si="13"/>
        <v>0.575355302202093</v>
      </c>
      <c r="HY16" s="739">
        <f ca="1" t="shared" si="14"/>
        <v>1.40003123535843</v>
      </c>
      <c r="HZ16" s="739">
        <f t="shared" si="16"/>
        <v>4741</v>
      </c>
      <c r="IA16" s="739"/>
      <c r="IB16" s="739">
        <f ca="1" t="shared" si="17"/>
        <v>736.8</v>
      </c>
      <c r="IC16" s="769">
        <f ca="1" t="shared" si="18"/>
        <v>24.56</v>
      </c>
      <c r="ID16" s="769">
        <f ca="1" t="shared" si="19"/>
        <v>193.037459283388</v>
      </c>
      <c r="IE16" s="739"/>
      <c r="IF16" s="739"/>
      <c r="IG16" s="739"/>
      <c r="IH16" s="739"/>
      <c r="II16" s="739"/>
      <c r="IJ16" s="739"/>
      <c r="IK16" s="739"/>
      <c r="IL16" s="743"/>
      <c r="IM16" s="743"/>
      <c r="IN16" s="743"/>
      <c r="IO16" s="743"/>
      <c r="IP16" s="743"/>
      <c r="IQ16" s="739"/>
      <c r="IR16" s="739"/>
      <c r="IS16" s="739"/>
      <c r="IT16" s="739"/>
      <c r="IU16" s="739"/>
      <c r="IV16" s="739"/>
      <c r="IW16" s="739"/>
      <c r="IX16" s="739"/>
      <c r="IY16" s="739"/>
      <c r="IZ16" s="739"/>
      <c r="JA16" s="739"/>
      <c r="JB16" s="743">
        <v>0</v>
      </c>
      <c r="JC16" s="743">
        <v>0</v>
      </c>
      <c r="JD16" s="743">
        <v>0</v>
      </c>
      <c r="JE16" s="743">
        <v>0</v>
      </c>
      <c r="JF16" s="743">
        <v>0</v>
      </c>
      <c r="JG16" s="739">
        <v>0</v>
      </c>
      <c r="JH16" s="739">
        <v>0</v>
      </c>
      <c r="JI16" s="739">
        <v>0</v>
      </c>
      <c r="JJ16" s="739">
        <v>0</v>
      </c>
      <c r="JK16" s="739">
        <v>240</v>
      </c>
      <c r="JL16" s="739">
        <v>648</v>
      </c>
      <c r="JM16" s="739">
        <v>594</v>
      </c>
      <c r="JN16" s="28">
        <f t="shared" si="31"/>
        <v>1482</v>
      </c>
      <c r="JO16" s="28">
        <f t="shared" si="32"/>
        <v>0</v>
      </c>
      <c r="JP16" s="325"/>
      <c r="JQ16" s="325"/>
      <c r="JR16" s="325"/>
      <c r="JS16" s="325"/>
      <c r="JT16" s="325"/>
      <c r="JU16" s="325"/>
      <c r="JV16" s="325"/>
      <c r="JW16" s="325"/>
      <c r="JX16" s="325"/>
      <c r="JY16" s="325"/>
      <c r="JZ16" s="325"/>
      <c r="KA16" s="325"/>
      <c r="KB16" s="325"/>
      <c r="KC16" s="325"/>
      <c r="KD16" s="325"/>
      <c r="KE16" s="825"/>
    </row>
    <row r="17" s="1071" customFormat="1" hidden="1" customHeight="1" spans="1:291">
      <c r="A17" s="122" t="s">
        <v>1610</v>
      </c>
      <c r="B17" s="415" t="s">
        <v>1626</v>
      </c>
      <c r="C17" s="122" t="s">
        <v>1612</v>
      </c>
      <c r="D17" s="122" t="s">
        <v>1627</v>
      </c>
      <c r="E17" s="122" t="s">
        <v>1396</v>
      </c>
      <c r="F17" s="909" t="s">
        <v>1639</v>
      </c>
      <c r="G17" s="19" t="s">
        <v>1640</v>
      </c>
      <c r="H17" s="1106" t="s">
        <v>1641</v>
      </c>
      <c r="I17" s="99">
        <f t="shared" si="20"/>
        <v>3504</v>
      </c>
      <c r="J17" s="1129">
        <v>8205</v>
      </c>
      <c r="K17" s="1130">
        <f t="shared" si="21"/>
        <v>4701</v>
      </c>
      <c r="L17" s="1131">
        <f t="shared" si="22"/>
        <v>4701</v>
      </c>
      <c r="M17" s="1136"/>
      <c r="N17" s="1137"/>
      <c r="O17" s="1134"/>
      <c r="P17" s="1135">
        <f t="shared" si="23"/>
        <v>0</v>
      </c>
      <c r="Q17" s="1152">
        <f t="shared" si="24"/>
        <v>0</v>
      </c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66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76"/>
      <c r="AT17" s="1177"/>
      <c r="AU17" s="1178"/>
      <c r="AV17" s="1178"/>
      <c r="AW17" s="1178"/>
      <c r="AX17" s="1178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8"/>
      <c r="BJ17" s="1178"/>
      <c r="BK17" s="1186"/>
      <c r="BL17" s="1187">
        <v>-8565</v>
      </c>
      <c r="BM17" s="1187"/>
      <c r="BN17" s="1187"/>
      <c r="BO17" s="1187"/>
      <c r="BP17" s="1187"/>
      <c r="BQ17" s="1187"/>
      <c r="BR17" s="1187"/>
      <c r="BS17" s="1187"/>
      <c r="BT17" s="1187"/>
      <c r="BU17" s="1187"/>
      <c r="BV17" s="1191"/>
      <c r="BW17" s="1186"/>
      <c r="BX17" s="1186"/>
      <c r="BY17" s="1186"/>
      <c r="BZ17" s="1186"/>
      <c r="CA17" s="1186">
        <v>240</v>
      </c>
      <c r="CB17" s="1186"/>
      <c r="CC17" s="1186">
        <v>120</v>
      </c>
      <c r="CD17" s="1186"/>
      <c r="CE17" s="1186"/>
      <c r="CF17" s="1186"/>
      <c r="CG17" s="1186"/>
      <c r="CH17" s="1186"/>
      <c r="CI17" s="1186"/>
      <c r="CJ17" s="1186"/>
      <c r="CK17" s="1186"/>
      <c r="CL17" s="1186"/>
      <c r="CM17" s="1186"/>
      <c r="CN17" s="1186">
        <v>12</v>
      </c>
      <c r="CO17" s="1186"/>
      <c r="CP17" s="1186"/>
      <c r="CQ17" s="1186"/>
      <c r="CR17" s="1186">
        <v>36</v>
      </c>
      <c r="CS17" s="1186"/>
      <c r="CT17" s="1186">
        <v>84</v>
      </c>
      <c r="CU17" s="1186"/>
      <c r="CV17" s="1186">
        <v>144</v>
      </c>
      <c r="CW17" s="1186"/>
      <c r="CX17" s="1186"/>
      <c r="CY17" s="1186"/>
      <c r="CZ17" s="1186"/>
      <c r="DA17" s="1186"/>
      <c r="DB17" s="1186"/>
      <c r="DC17" s="1186">
        <v>864</v>
      </c>
      <c r="DD17" s="1186">
        <v>120</v>
      </c>
      <c r="DE17" s="1186"/>
      <c r="DF17" s="1186"/>
      <c r="DG17" s="1186"/>
      <c r="DH17" s="1186"/>
      <c r="DI17" s="1186"/>
      <c r="DJ17" s="1186"/>
      <c r="DK17" s="1186"/>
      <c r="DL17" s="1186"/>
      <c r="DM17" s="1186">
        <v>60</v>
      </c>
      <c r="DN17" s="1186"/>
      <c r="DO17" s="1186">
        <v>1080</v>
      </c>
      <c r="DP17" s="1186"/>
      <c r="DQ17" s="1186">
        <v>180</v>
      </c>
      <c r="DR17" s="1186"/>
      <c r="DS17" s="1186"/>
      <c r="DT17" s="1186"/>
      <c r="DU17" s="1186"/>
      <c r="DV17" s="1186"/>
      <c r="DW17" s="1186">
        <v>444</v>
      </c>
      <c r="DX17" s="1186"/>
      <c r="DY17" s="1186"/>
      <c r="DZ17" s="1186"/>
      <c r="EA17" s="1186"/>
      <c r="EB17" s="1186"/>
      <c r="EC17" s="1186"/>
      <c r="ED17" s="1186"/>
      <c r="EE17" s="1186"/>
      <c r="EF17" s="1186"/>
      <c r="EG17" s="1186">
        <v>480</v>
      </c>
      <c r="EH17" s="1186"/>
      <c r="EI17" s="1186"/>
      <c r="EJ17" s="1186"/>
      <c r="EK17" s="1197"/>
      <c r="EL17" s="1198"/>
      <c r="EM17" s="1186"/>
      <c r="EN17" s="1186"/>
      <c r="EO17" s="1186"/>
      <c r="EP17" s="1186"/>
      <c r="EQ17" s="1186"/>
      <c r="ER17" s="1186"/>
      <c r="ES17" s="1186"/>
      <c r="ET17" s="1186"/>
      <c r="EU17" s="1186"/>
      <c r="EV17" s="1186"/>
      <c r="EW17" s="1186"/>
      <c r="EX17" s="1186"/>
      <c r="EY17" s="1186"/>
      <c r="EZ17" s="1186"/>
      <c r="FA17" s="1186"/>
      <c r="FB17" s="1186"/>
      <c r="FC17" s="1208"/>
      <c r="FD17" s="1186"/>
      <c r="FE17" s="1186"/>
      <c r="FF17" s="1186"/>
      <c r="FG17" s="1186"/>
      <c r="FH17" s="1186"/>
      <c r="FI17" s="1186"/>
      <c r="FJ17" s="1186"/>
      <c r="FK17" s="1186"/>
      <c r="FL17" s="1208"/>
      <c r="FM17" s="1186"/>
      <c r="FN17" s="1186"/>
      <c r="FO17" s="1186"/>
      <c r="FP17" s="1186"/>
      <c r="FQ17" s="1186"/>
      <c r="FR17" s="1186"/>
      <c r="FS17" s="1186"/>
      <c r="FT17" s="1186"/>
      <c r="FU17" s="1186"/>
      <c r="FV17" s="1186"/>
      <c r="FW17" s="1186"/>
      <c r="FX17" s="1186"/>
      <c r="FY17" s="1186"/>
      <c r="FZ17" s="1186"/>
      <c r="GA17" s="1186"/>
      <c r="GB17" s="1186"/>
      <c r="GC17" s="1186"/>
      <c r="GD17" s="1186"/>
      <c r="GE17" s="1186"/>
      <c r="GF17" s="1186"/>
      <c r="GG17" s="1186"/>
      <c r="GH17" s="1186"/>
      <c r="GI17" s="1186"/>
      <c r="GJ17" s="1186"/>
      <c r="GK17" s="1186"/>
      <c r="GL17" s="1186"/>
      <c r="GM17" s="1186"/>
      <c r="GN17" s="1186"/>
      <c r="GO17" s="1186"/>
      <c r="GP17" s="1186"/>
      <c r="GQ17" s="1186"/>
      <c r="GR17" s="1186"/>
      <c r="GS17" s="1186"/>
      <c r="GT17" s="1186"/>
      <c r="GU17" s="1186"/>
      <c r="GV17" s="1186"/>
      <c r="GW17" s="1186"/>
      <c r="GX17" s="1186"/>
      <c r="GY17" s="1219"/>
      <c r="GZ17" s="364">
        <f t="shared" si="25"/>
        <v>3864</v>
      </c>
      <c r="HA17" s="365">
        <f t="shared" si="26"/>
        <v>0</v>
      </c>
      <c r="HB17" s="366">
        <f t="shared" si="27"/>
        <v>3864</v>
      </c>
      <c r="HC17" s="366">
        <v>1340</v>
      </c>
      <c r="HD17" s="365"/>
      <c r="HE17" s="365"/>
      <c r="HF17" s="54"/>
      <c r="HG17" s="708">
        <v>3.99</v>
      </c>
      <c r="HH17" s="708">
        <v>0.98</v>
      </c>
      <c r="HI17" s="709">
        <f t="shared" si="28"/>
        <v>3786.72</v>
      </c>
      <c r="HJ17" s="710">
        <v>6.23</v>
      </c>
      <c r="HK17" s="710">
        <v>4.55</v>
      </c>
      <c r="HL17" s="738">
        <f t="shared" si="10"/>
        <v>0.307036247334755</v>
      </c>
      <c r="HM17" s="739"/>
      <c r="HN17" s="739">
        <v>5000</v>
      </c>
      <c r="HO17" s="747">
        <v>4.77</v>
      </c>
      <c r="HP17" s="740">
        <f t="shared" si="29"/>
        <v>21389.55</v>
      </c>
      <c r="HQ17" s="738">
        <f t="shared" si="30"/>
        <v>0.273530307645446</v>
      </c>
      <c r="HR17" s="741">
        <v>44835</v>
      </c>
      <c r="HS17" s="742">
        <v>44927</v>
      </c>
      <c r="HT17" s="739">
        <f ca="1" t="shared" si="11"/>
        <v>5</v>
      </c>
      <c r="HU17" s="739">
        <f ca="1" t="shared" si="12"/>
        <v>150</v>
      </c>
      <c r="HV17" s="739">
        <v>8205</v>
      </c>
      <c r="HW17" s="739">
        <f t="shared" si="15"/>
        <v>3864</v>
      </c>
      <c r="HX17" s="761">
        <f t="shared" si="13"/>
        <v>0.598791259879126</v>
      </c>
      <c r="HY17" s="739">
        <f ca="1" t="shared" si="14"/>
        <v>1.45705873237254</v>
      </c>
      <c r="HZ17" s="739">
        <f t="shared" si="16"/>
        <v>4701</v>
      </c>
      <c r="IA17" s="739"/>
      <c r="IB17" s="739">
        <f ca="1" t="shared" si="17"/>
        <v>772.8</v>
      </c>
      <c r="IC17" s="769">
        <f ca="1" t="shared" si="18"/>
        <v>25.76</v>
      </c>
      <c r="ID17" s="769">
        <f ca="1" t="shared" si="19"/>
        <v>182.492236024845</v>
      </c>
      <c r="IE17" s="739"/>
      <c r="IF17" s="739"/>
      <c r="IG17" s="739"/>
      <c r="IH17" s="739"/>
      <c r="II17" s="739"/>
      <c r="IJ17" s="739"/>
      <c r="IK17" s="739"/>
      <c r="IL17" s="743"/>
      <c r="IM17" s="743"/>
      <c r="IN17" s="743"/>
      <c r="IO17" s="743"/>
      <c r="IP17" s="743"/>
      <c r="IQ17" s="739"/>
      <c r="IR17" s="739"/>
      <c r="IS17" s="739"/>
      <c r="IT17" s="739"/>
      <c r="IU17" s="739"/>
      <c r="IV17" s="739"/>
      <c r="IW17" s="739"/>
      <c r="IX17" s="739"/>
      <c r="IY17" s="739"/>
      <c r="IZ17" s="739"/>
      <c r="JA17" s="739"/>
      <c r="JB17" s="743">
        <v>0</v>
      </c>
      <c r="JC17" s="743">
        <v>0</v>
      </c>
      <c r="JD17" s="743">
        <v>0</v>
      </c>
      <c r="JE17" s="743">
        <v>0</v>
      </c>
      <c r="JF17" s="743">
        <v>0</v>
      </c>
      <c r="JG17" s="739">
        <v>0</v>
      </c>
      <c r="JH17" s="739">
        <v>0</v>
      </c>
      <c r="JI17" s="739">
        <v>0</v>
      </c>
      <c r="JJ17" s="739">
        <v>0</v>
      </c>
      <c r="JK17" s="739">
        <v>60</v>
      </c>
      <c r="JL17" s="739">
        <v>728</v>
      </c>
      <c r="JM17" s="739">
        <v>552</v>
      </c>
      <c r="JN17" s="28">
        <f t="shared" si="31"/>
        <v>1340</v>
      </c>
      <c r="JO17" s="28">
        <f t="shared" si="32"/>
        <v>0</v>
      </c>
      <c r="JP17" s="325"/>
      <c r="JQ17" s="325"/>
      <c r="JR17" s="325"/>
      <c r="JS17" s="325"/>
      <c r="JT17" s="325"/>
      <c r="JU17" s="325"/>
      <c r="JV17" s="325"/>
      <c r="JW17" s="325"/>
      <c r="JX17" s="325"/>
      <c r="JY17" s="325"/>
      <c r="JZ17" s="325"/>
      <c r="KA17" s="325"/>
      <c r="KB17" s="325"/>
      <c r="KC17" s="325"/>
      <c r="KD17" s="325"/>
      <c r="KE17" s="825"/>
    </row>
    <row r="18" s="1071" customFormat="1" hidden="1" customHeight="1" spans="1:291">
      <c r="A18" s="122" t="s">
        <v>1610</v>
      </c>
      <c r="B18" s="415" t="s">
        <v>1626</v>
      </c>
      <c r="C18" s="122" t="s">
        <v>1612</v>
      </c>
      <c r="D18" s="122" t="s">
        <v>1627</v>
      </c>
      <c r="E18" s="122" t="s">
        <v>1396</v>
      </c>
      <c r="F18" s="909" t="s">
        <v>1642</v>
      </c>
      <c r="G18" s="19" t="s">
        <v>1643</v>
      </c>
      <c r="H18" s="1106" t="s">
        <v>1644</v>
      </c>
      <c r="I18" s="99">
        <f t="shared" si="20"/>
        <v>4956</v>
      </c>
      <c r="J18" s="1129">
        <v>6345</v>
      </c>
      <c r="K18" s="1130">
        <f t="shared" si="21"/>
        <v>4389</v>
      </c>
      <c r="L18" s="1131">
        <f t="shared" si="22"/>
        <v>1389</v>
      </c>
      <c r="M18" s="1136"/>
      <c r="N18" s="1137"/>
      <c r="O18" s="1134"/>
      <c r="P18" s="1135">
        <f t="shared" si="23"/>
        <v>3000</v>
      </c>
      <c r="Q18" s="1152">
        <f t="shared" si="24"/>
        <v>3000</v>
      </c>
      <c r="R18" s="1153"/>
      <c r="S18" s="1153"/>
      <c r="T18" s="1153"/>
      <c r="U18" s="1153"/>
      <c r="V18" s="1153"/>
      <c r="W18" s="1153"/>
      <c r="X18" s="1153"/>
      <c r="Y18" s="1153"/>
      <c r="Z18" s="1153">
        <v>3000</v>
      </c>
      <c r="AA18" s="1153"/>
      <c r="AB18" s="1166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>
        <v>3000</v>
      </c>
      <c r="AM18" s="1153"/>
      <c r="AN18" s="1153"/>
      <c r="AO18" s="1153"/>
      <c r="AP18" s="1153"/>
      <c r="AQ18" s="1153"/>
      <c r="AR18" s="1153"/>
      <c r="AS18" s="1176"/>
      <c r="AT18" s="1177"/>
      <c r="AU18" s="1178"/>
      <c r="AV18" s="1178"/>
      <c r="AW18" s="1178"/>
      <c r="AX18" s="1178"/>
      <c r="AY18" s="1178"/>
      <c r="AZ18" s="1178"/>
      <c r="BA18" s="1178"/>
      <c r="BB18" s="1178"/>
      <c r="BC18" s="1178"/>
      <c r="BD18" s="1178"/>
      <c r="BE18" s="1178"/>
      <c r="BF18" s="1178"/>
      <c r="BG18" s="1178"/>
      <c r="BH18" s="1178"/>
      <c r="BI18" s="1178"/>
      <c r="BJ18" s="1178"/>
      <c r="BK18" s="1186"/>
      <c r="BL18" s="1187">
        <v>-6705</v>
      </c>
      <c r="BM18" s="1187"/>
      <c r="BN18" s="1187"/>
      <c r="BO18" s="1187"/>
      <c r="BP18" s="1187"/>
      <c r="BQ18" s="1187"/>
      <c r="BR18" s="1187"/>
      <c r="BS18" s="1187">
        <v>3024</v>
      </c>
      <c r="BT18" s="1187"/>
      <c r="BU18" s="1187"/>
      <c r="BV18" s="1191"/>
      <c r="BW18" s="1186"/>
      <c r="BX18" s="1186"/>
      <c r="BY18" s="1186"/>
      <c r="BZ18" s="1186"/>
      <c r="CA18" s="1186">
        <v>240</v>
      </c>
      <c r="CB18" s="1186"/>
      <c r="CC18" s="1186">
        <v>120</v>
      </c>
      <c r="CD18" s="1186"/>
      <c r="CE18" s="1186"/>
      <c r="CF18" s="1186"/>
      <c r="CG18" s="1186"/>
      <c r="CH18" s="1186"/>
      <c r="CI18" s="1186"/>
      <c r="CJ18" s="1186"/>
      <c r="CK18" s="1186">
        <v>180</v>
      </c>
      <c r="CL18" s="1186"/>
      <c r="CM18" s="1186"/>
      <c r="CN18" s="1186">
        <v>12</v>
      </c>
      <c r="CO18" s="1186">
        <v>480</v>
      </c>
      <c r="CP18" s="1186"/>
      <c r="CQ18" s="1186"/>
      <c r="CR18" s="1186">
        <v>36</v>
      </c>
      <c r="CS18" s="1186"/>
      <c r="CT18" s="1186">
        <v>84</v>
      </c>
      <c r="CU18" s="1186"/>
      <c r="CV18" s="1186">
        <v>144</v>
      </c>
      <c r="CW18" s="1186"/>
      <c r="CX18" s="1186"/>
      <c r="CY18" s="1186"/>
      <c r="CZ18" s="1186"/>
      <c r="DA18" s="1186"/>
      <c r="DB18" s="1186">
        <v>120</v>
      </c>
      <c r="DC18" s="1186">
        <v>864</v>
      </c>
      <c r="DD18" s="1186">
        <v>120</v>
      </c>
      <c r="DE18" s="1186"/>
      <c r="DF18" s="1186"/>
      <c r="DG18" s="1186"/>
      <c r="DH18" s="1186"/>
      <c r="DI18" s="1186"/>
      <c r="DJ18" s="1186">
        <v>144</v>
      </c>
      <c r="DK18" s="1186"/>
      <c r="DL18" s="1186"/>
      <c r="DM18" s="1186">
        <v>60</v>
      </c>
      <c r="DN18" s="1186"/>
      <c r="DO18" s="1186">
        <v>1080</v>
      </c>
      <c r="DP18" s="1186"/>
      <c r="DQ18" s="1186">
        <v>240</v>
      </c>
      <c r="DR18" s="1186"/>
      <c r="DS18" s="1186"/>
      <c r="DT18" s="1186"/>
      <c r="DU18" s="1186"/>
      <c r="DV18" s="1186"/>
      <c r="DW18" s="1186">
        <v>444</v>
      </c>
      <c r="DX18" s="1186"/>
      <c r="DY18" s="1186"/>
      <c r="DZ18" s="1186"/>
      <c r="EA18" s="1186"/>
      <c r="EB18" s="1186"/>
      <c r="EC18" s="1186">
        <v>144</v>
      </c>
      <c r="ED18" s="1186"/>
      <c r="EE18" s="1186"/>
      <c r="EF18" s="1186"/>
      <c r="EG18" s="1186">
        <v>600</v>
      </c>
      <c r="EH18" s="1186"/>
      <c r="EI18" s="1186"/>
      <c r="EJ18" s="1186"/>
      <c r="EK18" s="1197"/>
      <c r="EL18" s="1198"/>
      <c r="EM18" s="1186"/>
      <c r="EN18" s="1186"/>
      <c r="EO18" s="1186"/>
      <c r="EP18" s="1186"/>
      <c r="EQ18" s="1186"/>
      <c r="ER18" s="1186"/>
      <c r="ES18" s="1186"/>
      <c r="ET18" s="1186"/>
      <c r="EU18" s="1186"/>
      <c r="EV18" s="1186"/>
      <c r="EW18" s="1186"/>
      <c r="EX18" s="1186"/>
      <c r="EY18" s="1186"/>
      <c r="EZ18" s="1186"/>
      <c r="FA18" s="1186"/>
      <c r="FB18" s="1186"/>
      <c r="FC18" s="1208"/>
      <c r="FD18" s="1186"/>
      <c r="FE18" s="1186"/>
      <c r="FF18" s="1186"/>
      <c r="FG18" s="1186"/>
      <c r="FH18" s="1186"/>
      <c r="FI18" s="1186"/>
      <c r="FJ18" s="1186"/>
      <c r="FK18" s="1186"/>
      <c r="FL18" s="1208"/>
      <c r="FM18" s="1186"/>
      <c r="FN18" s="1186"/>
      <c r="FO18" s="1186"/>
      <c r="FP18" s="1186"/>
      <c r="FQ18" s="1186"/>
      <c r="FR18" s="1186"/>
      <c r="FS18" s="1186"/>
      <c r="FT18" s="1186"/>
      <c r="FU18" s="1186"/>
      <c r="FV18" s="1186"/>
      <c r="FW18" s="1186">
        <v>60</v>
      </c>
      <c r="FX18" s="1186"/>
      <c r="FY18" s="1186"/>
      <c r="FZ18" s="1186"/>
      <c r="GA18" s="1186"/>
      <c r="GB18" s="1186"/>
      <c r="GC18" s="1186"/>
      <c r="GD18" s="1186"/>
      <c r="GE18" s="1186"/>
      <c r="GF18" s="1186"/>
      <c r="GG18" s="1186"/>
      <c r="GH18" s="1186"/>
      <c r="GI18" s="1186"/>
      <c r="GJ18" s="1186"/>
      <c r="GK18" s="1186"/>
      <c r="GL18" s="1186"/>
      <c r="GM18" s="1186"/>
      <c r="GN18" s="1186"/>
      <c r="GO18" s="1186"/>
      <c r="GP18" s="1186">
        <v>60</v>
      </c>
      <c r="GQ18" s="1186"/>
      <c r="GR18" s="1186"/>
      <c r="GS18" s="1186"/>
      <c r="GT18" s="1186"/>
      <c r="GU18" s="1186"/>
      <c r="GV18" s="1186"/>
      <c r="GW18" s="1186">
        <v>60</v>
      </c>
      <c r="GX18" s="1186"/>
      <c r="GY18" s="1219"/>
      <c r="GZ18" s="364">
        <f t="shared" si="25"/>
        <v>5112</v>
      </c>
      <c r="HA18" s="365">
        <f t="shared" si="26"/>
        <v>180</v>
      </c>
      <c r="HB18" s="366">
        <f t="shared" si="27"/>
        <v>5292</v>
      </c>
      <c r="HC18" s="366">
        <v>1697</v>
      </c>
      <c r="HD18" s="365"/>
      <c r="HE18" s="365"/>
      <c r="HF18" s="54"/>
      <c r="HG18" s="708">
        <v>3.99</v>
      </c>
      <c r="HH18" s="708">
        <v>0.98</v>
      </c>
      <c r="HI18" s="709">
        <f t="shared" si="28"/>
        <v>5186.16</v>
      </c>
      <c r="HJ18" s="710">
        <v>6.23</v>
      </c>
      <c r="HK18" s="710">
        <v>4.55</v>
      </c>
      <c r="HL18" s="738">
        <f t="shared" si="10"/>
        <v>0.307036247334755</v>
      </c>
      <c r="HM18" s="739"/>
      <c r="HN18" s="739">
        <v>5000</v>
      </c>
      <c r="HO18" s="747">
        <v>4.77</v>
      </c>
      <c r="HP18" s="740">
        <f t="shared" si="29"/>
        <v>19969.95</v>
      </c>
      <c r="HQ18" s="738">
        <f t="shared" si="30"/>
        <v>0.273530307645446</v>
      </c>
      <c r="HR18" s="741">
        <v>44835</v>
      </c>
      <c r="HS18" s="742">
        <v>44927</v>
      </c>
      <c r="HT18" s="739">
        <f ca="1" t="shared" si="11"/>
        <v>5</v>
      </c>
      <c r="HU18" s="739">
        <f ca="1" t="shared" si="12"/>
        <v>150</v>
      </c>
      <c r="HV18" s="739">
        <v>6345</v>
      </c>
      <c r="HW18" s="739">
        <f t="shared" si="15"/>
        <v>5292</v>
      </c>
      <c r="HX18" s="761">
        <f t="shared" si="13"/>
        <v>0.986025712688653</v>
      </c>
      <c r="HY18" s="739">
        <f ca="1" t="shared" si="14"/>
        <v>2.39932923420906</v>
      </c>
      <c r="HZ18" s="739">
        <f t="shared" si="16"/>
        <v>4389</v>
      </c>
      <c r="IA18" s="739"/>
      <c r="IB18" s="739">
        <f ca="1" t="shared" si="17"/>
        <v>1058.4</v>
      </c>
      <c r="IC18" s="769">
        <f ca="1" t="shared" si="18"/>
        <v>35.28</v>
      </c>
      <c r="ID18" s="769">
        <f ca="1" t="shared" si="19"/>
        <v>124.404761904762</v>
      </c>
      <c r="IE18" s="739"/>
      <c r="IF18" s="739"/>
      <c r="IG18" s="739"/>
      <c r="IH18" s="739"/>
      <c r="II18" s="739"/>
      <c r="IJ18" s="739"/>
      <c r="IK18" s="739"/>
      <c r="IL18" s="743"/>
      <c r="IM18" s="743"/>
      <c r="IN18" s="743"/>
      <c r="IO18" s="743"/>
      <c r="IP18" s="743"/>
      <c r="IQ18" s="739"/>
      <c r="IR18" s="739"/>
      <c r="IS18" s="739"/>
      <c r="IT18" s="739"/>
      <c r="IU18" s="739"/>
      <c r="IV18" s="739"/>
      <c r="IW18" s="739"/>
      <c r="IX18" s="739"/>
      <c r="IY18" s="739"/>
      <c r="IZ18" s="739"/>
      <c r="JA18" s="739"/>
      <c r="JB18" s="743">
        <v>0</v>
      </c>
      <c r="JC18" s="743">
        <v>0</v>
      </c>
      <c r="JD18" s="743">
        <v>0</v>
      </c>
      <c r="JE18" s="743">
        <v>0</v>
      </c>
      <c r="JF18" s="743">
        <v>0</v>
      </c>
      <c r="JG18" s="739">
        <v>0</v>
      </c>
      <c r="JH18" s="739">
        <v>0</v>
      </c>
      <c r="JI18" s="739">
        <v>0</v>
      </c>
      <c r="JJ18" s="739">
        <v>0</v>
      </c>
      <c r="JK18" s="739">
        <v>240</v>
      </c>
      <c r="JL18" s="739">
        <v>743</v>
      </c>
      <c r="JM18" s="739">
        <v>714</v>
      </c>
      <c r="JN18" s="28">
        <f t="shared" si="31"/>
        <v>1697</v>
      </c>
      <c r="JO18" s="28">
        <f t="shared" si="32"/>
        <v>0</v>
      </c>
      <c r="JP18" s="325"/>
      <c r="JQ18" s="325"/>
      <c r="JR18" s="325"/>
      <c r="JS18" s="325"/>
      <c r="JT18" s="325"/>
      <c r="JU18" s="325"/>
      <c r="JV18" s="325"/>
      <c r="JW18" s="325"/>
      <c r="JX18" s="325"/>
      <c r="JY18" s="325"/>
      <c r="JZ18" s="325"/>
      <c r="KA18" s="325"/>
      <c r="KB18" s="325"/>
      <c r="KC18" s="325"/>
      <c r="KD18" s="325"/>
      <c r="KE18" s="825"/>
    </row>
    <row r="19" s="1071" customFormat="1" hidden="1" customHeight="1" spans="1:291">
      <c r="A19" s="122" t="s">
        <v>1610</v>
      </c>
      <c r="B19" s="415" t="s">
        <v>1626</v>
      </c>
      <c r="C19" s="122" t="s">
        <v>1645</v>
      </c>
      <c r="D19" s="95" t="s">
        <v>1646</v>
      </c>
      <c r="E19" s="122"/>
      <c r="F19" s="909" t="s">
        <v>1647</v>
      </c>
      <c r="G19" s="19" t="s">
        <v>1648</v>
      </c>
      <c r="H19" s="1106" t="s">
        <v>1649</v>
      </c>
      <c r="I19" s="99">
        <f t="shared" si="20"/>
        <v>91</v>
      </c>
      <c r="J19" s="1129">
        <v>692</v>
      </c>
      <c r="K19" s="1130">
        <f t="shared" si="21"/>
        <v>601</v>
      </c>
      <c r="L19" s="1131">
        <f t="shared" si="22"/>
        <v>601</v>
      </c>
      <c r="M19" s="1136"/>
      <c r="N19" s="1137"/>
      <c r="O19" s="1134"/>
      <c r="P19" s="1135">
        <f t="shared" si="23"/>
        <v>0</v>
      </c>
      <c r="Q19" s="1152">
        <f t="shared" si="24"/>
        <v>1000</v>
      </c>
      <c r="R19" s="1153"/>
      <c r="S19" s="1153"/>
      <c r="T19" s="1153"/>
      <c r="U19" s="1153"/>
      <c r="V19" s="1153"/>
      <c r="W19" s="1153"/>
      <c r="X19" s="1153"/>
      <c r="Y19" s="1153"/>
      <c r="Z19" s="1153"/>
      <c r="AA19" s="1153"/>
      <c r="AB19" s="1166"/>
      <c r="AC19" s="1153"/>
      <c r="AD19" s="1153"/>
      <c r="AE19" s="1153"/>
      <c r="AF19" s="1153"/>
      <c r="AG19" s="1153"/>
      <c r="AH19" s="1153"/>
      <c r="AI19" s="1153"/>
      <c r="AJ19" s="1153"/>
      <c r="AK19" s="1153"/>
      <c r="AL19" s="1153"/>
      <c r="AM19" s="1153"/>
      <c r="AN19" s="1153"/>
      <c r="AO19" s="1153">
        <v>1000</v>
      </c>
      <c r="AP19" s="1153"/>
      <c r="AQ19" s="1153"/>
      <c r="AR19" s="1153"/>
      <c r="AS19" s="1176"/>
      <c r="AT19" s="1177">
        <v>10</v>
      </c>
      <c r="AU19" s="1178"/>
      <c r="AV19" s="1178"/>
      <c r="AW19" s="1178"/>
      <c r="AX19" s="1178"/>
      <c r="AY19" s="1178"/>
      <c r="AZ19" s="1178"/>
      <c r="BA19" s="1178"/>
      <c r="BB19" s="1178"/>
      <c r="BC19" s="1178"/>
      <c r="BD19" s="1178">
        <v>6</v>
      </c>
      <c r="BE19" s="1178"/>
      <c r="BF19" s="1178"/>
      <c r="BG19" s="1178"/>
      <c r="BH19" s="1178"/>
      <c r="BI19" s="1178"/>
      <c r="BJ19" s="1178"/>
      <c r="BK19" s="1186"/>
      <c r="BL19" s="1187">
        <v>-692</v>
      </c>
      <c r="BM19" s="1187"/>
      <c r="BN19" s="1187"/>
      <c r="BO19" s="1187"/>
      <c r="BP19" s="1187"/>
      <c r="BQ19" s="1187"/>
      <c r="BR19" s="1187"/>
      <c r="BS19" s="1187"/>
      <c r="BT19" s="1187"/>
      <c r="BU19" s="1187"/>
      <c r="BV19" s="1191"/>
      <c r="BW19" s="1186"/>
      <c r="BX19" s="1186"/>
      <c r="BY19" s="1186"/>
      <c r="BZ19" s="1186"/>
      <c r="CA19" s="1186"/>
      <c r="CB19" s="1186">
        <v>30</v>
      </c>
      <c r="CC19" s="1186"/>
      <c r="CD19" s="1186"/>
      <c r="CE19" s="1186"/>
      <c r="CF19" s="1186"/>
      <c r="CG19" s="1186"/>
      <c r="CH19" s="1186"/>
      <c r="CI19" s="1186"/>
      <c r="CJ19" s="1186"/>
      <c r="CK19" s="1186"/>
      <c r="CL19" s="1186"/>
      <c r="CM19" s="1186"/>
      <c r="CN19" s="1186">
        <v>3</v>
      </c>
      <c r="CO19" s="1186"/>
      <c r="CP19" s="1186"/>
      <c r="CQ19" s="1186"/>
      <c r="CR19" s="1186">
        <v>9</v>
      </c>
      <c r="CS19" s="1186"/>
      <c r="CT19" s="1186">
        <v>6</v>
      </c>
      <c r="CU19" s="1186"/>
      <c r="CV19" s="1186">
        <v>36</v>
      </c>
      <c r="CW19" s="1186"/>
      <c r="CX19" s="1186"/>
      <c r="CY19" s="1186"/>
      <c r="CZ19" s="1186"/>
      <c r="DA19" s="1186"/>
      <c r="DB19" s="1186"/>
      <c r="DC19" s="1186">
        <v>108</v>
      </c>
      <c r="DD19" s="1186">
        <v>30</v>
      </c>
      <c r="DE19" s="1186"/>
      <c r="DF19" s="1186"/>
      <c r="DG19" s="1186"/>
      <c r="DH19" s="1186"/>
      <c r="DI19" s="1186"/>
      <c r="DJ19" s="1186">
        <v>57</v>
      </c>
      <c r="DK19" s="1186"/>
      <c r="DL19" s="1186"/>
      <c r="DM19" s="1186"/>
      <c r="DN19" s="1186"/>
      <c r="DO19" s="1186">
        <v>270</v>
      </c>
      <c r="DP19" s="1186"/>
      <c r="DQ19" s="1186"/>
      <c r="DR19" s="1186"/>
      <c r="DS19" s="1186">
        <v>12</v>
      </c>
      <c r="DT19" s="1186"/>
      <c r="DU19" s="1186"/>
      <c r="DV19" s="1186"/>
      <c r="DW19" s="1186">
        <v>6</v>
      </c>
      <c r="DX19" s="1186">
        <v>1</v>
      </c>
      <c r="DY19" s="1186"/>
      <c r="DZ19" s="1186">
        <v>27</v>
      </c>
      <c r="EA19" s="1186">
        <v>231</v>
      </c>
      <c r="EB19" s="1186"/>
      <c r="EC19" s="1186">
        <v>36</v>
      </c>
      <c r="ED19" s="1186"/>
      <c r="EE19" s="1186">
        <v>162</v>
      </c>
      <c r="EF19" s="1186">
        <v>51</v>
      </c>
      <c r="EG19" s="1186"/>
      <c r="EH19" s="1186"/>
      <c r="EI19" s="1186"/>
      <c r="EJ19" s="1186"/>
      <c r="EK19" s="1197"/>
      <c r="EL19" s="1198"/>
      <c r="EM19" s="1186"/>
      <c r="EN19" s="1186"/>
      <c r="EO19" s="1186"/>
      <c r="EP19" s="1186"/>
      <c r="EQ19" s="1186"/>
      <c r="ER19" s="1186"/>
      <c r="ES19" s="1186"/>
      <c r="ET19" s="1186"/>
      <c r="EU19" s="1186"/>
      <c r="EV19" s="1186"/>
      <c r="EW19" s="1186"/>
      <c r="EX19" s="1186"/>
      <c r="EY19" s="1186"/>
      <c r="EZ19" s="1186"/>
      <c r="FA19" s="1186"/>
      <c r="FB19" s="1186"/>
      <c r="FC19" s="1208"/>
      <c r="FD19" s="1186"/>
      <c r="FE19" s="1186"/>
      <c r="FF19" s="1186"/>
      <c r="FG19" s="1186"/>
      <c r="FH19" s="1186"/>
      <c r="FI19" s="1186"/>
      <c r="FJ19" s="1186"/>
      <c r="FK19" s="1186"/>
      <c r="FL19" s="1208"/>
      <c r="FM19" s="1186"/>
      <c r="FN19" s="1186"/>
      <c r="FO19" s="1186"/>
      <c r="FP19" s="1186"/>
      <c r="FQ19" s="1186"/>
      <c r="FR19" s="1186"/>
      <c r="FS19" s="1186"/>
      <c r="FT19" s="1186"/>
      <c r="FU19" s="1186"/>
      <c r="FV19" s="1186"/>
      <c r="FW19" s="1186"/>
      <c r="FX19" s="1186"/>
      <c r="FY19" s="1186"/>
      <c r="FZ19" s="1186"/>
      <c r="GA19" s="1186"/>
      <c r="GB19" s="1186"/>
      <c r="GC19" s="1186"/>
      <c r="GD19" s="1186"/>
      <c r="GE19" s="1186"/>
      <c r="GF19" s="1186"/>
      <c r="GG19" s="1186"/>
      <c r="GH19" s="1186"/>
      <c r="GI19" s="1186"/>
      <c r="GJ19" s="1186"/>
      <c r="GK19" s="1186"/>
      <c r="GL19" s="1186"/>
      <c r="GM19" s="1186"/>
      <c r="GN19" s="1186"/>
      <c r="GO19" s="1186"/>
      <c r="GP19" s="1186"/>
      <c r="GQ19" s="1186"/>
      <c r="GR19" s="1186"/>
      <c r="GS19" s="1186"/>
      <c r="GT19" s="1186"/>
      <c r="GU19" s="1186"/>
      <c r="GV19" s="1186"/>
      <c r="GW19" s="1186"/>
      <c r="GX19" s="1186"/>
      <c r="GY19" s="1219"/>
      <c r="GZ19" s="364">
        <f t="shared" si="25"/>
        <v>1075</v>
      </c>
      <c r="HA19" s="365">
        <f t="shared" si="26"/>
        <v>0</v>
      </c>
      <c r="HB19" s="366">
        <f t="shared" si="27"/>
        <v>1075</v>
      </c>
      <c r="HC19" s="366">
        <v>277</v>
      </c>
      <c r="HD19" s="365"/>
      <c r="HE19" s="365"/>
      <c r="HF19" s="54"/>
      <c r="HG19" s="708">
        <v>3.99</v>
      </c>
      <c r="HH19" s="708">
        <v>0.98</v>
      </c>
      <c r="HI19" s="709">
        <f t="shared" si="28"/>
        <v>1053.5</v>
      </c>
      <c r="HJ19" s="710">
        <v>6.23</v>
      </c>
      <c r="HK19" s="710">
        <v>4.77</v>
      </c>
      <c r="HL19" s="738">
        <f t="shared" si="10"/>
        <v>0.273530307645446</v>
      </c>
      <c r="HM19" s="739"/>
      <c r="HN19" s="739">
        <v>1000</v>
      </c>
      <c r="HO19" s="747">
        <v>4.77</v>
      </c>
      <c r="HP19" s="740">
        <f t="shared" si="29"/>
        <v>2866.77</v>
      </c>
      <c r="HQ19" s="738">
        <f t="shared" si="30"/>
        <v>0.273530307645446</v>
      </c>
      <c r="HR19" s="741">
        <v>44835</v>
      </c>
      <c r="HS19" s="742">
        <v>44927</v>
      </c>
      <c r="HT19" s="739">
        <f ca="1" t="shared" si="11"/>
        <v>5</v>
      </c>
      <c r="HU19" s="739">
        <f ca="1" t="shared" si="12"/>
        <v>150</v>
      </c>
      <c r="HV19" s="739">
        <v>692</v>
      </c>
      <c r="HW19" s="739">
        <f t="shared" si="15"/>
        <v>1075</v>
      </c>
      <c r="HX19" s="761">
        <f t="shared" si="13"/>
        <v>1.66279969064192</v>
      </c>
      <c r="HY19" s="739">
        <f ca="1" t="shared" si="14"/>
        <v>4.04614591389533</v>
      </c>
      <c r="HZ19" s="739">
        <f t="shared" si="16"/>
        <v>601</v>
      </c>
      <c r="IA19" s="739"/>
      <c r="IB19" s="739">
        <f ca="1" t="shared" si="17"/>
        <v>215</v>
      </c>
      <c r="IC19" s="769">
        <f ca="1" t="shared" si="18"/>
        <v>7.16666666666667</v>
      </c>
      <c r="ID19" s="769">
        <f ca="1" t="shared" si="19"/>
        <v>83.8604651162791</v>
      </c>
      <c r="IE19" s="739"/>
      <c r="IF19" s="739"/>
      <c r="IG19" s="739"/>
      <c r="IH19" s="739"/>
      <c r="II19" s="739"/>
      <c r="IJ19" s="739"/>
      <c r="IK19" s="739"/>
      <c r="IL19" s="743"/>
      <c r="IM19" s="743"/>
      <c r="IN19" s="743"/>
      <c r="IO19" s="743"/>
      <c r="IP19" s="743"/>
      <c r="IQ19" s="739"/>
      <c r="IR19" s="739"/>
      <c r="IS19" s="739"/>
      <c r="IT19" s="739"/>
      <c r="IU19" s="739"/>
      <c r="IV19" s="739"/>
      <c r="IW19" s="739"/>
      <c r="IX19" s="739"/>
      <c r="IY19" s="739"/>
      <c r="IZ19" s="739"/>
      <c r="JA19" s="739"/>
      <c r="JB19" s="743">
        <v>0</v>
      </c>
      <c r="JC19" s="743">
        <v>0</v>
      </c>
      <c r="JD19" s="743">
        <v>0</v>
      </c>
      <c r="JE19" s="743">
        <v>0</v>
      </c>
      <c r="JF19" s="743">
        <v>0</v>
      </c>
      <c r="JG19" s="739">
        <v>0</v>
      </c>
      <c r="JH19" s="739">
        <v>0</v>
      </c>
      <c r="JI19" s="739">
        <v>0</v>
      </c>
      <c r="JJ19" s="739">
        <v>0</v>
      </c>
      <c r="JK19" s="739">
        <v>45</v>
      </c>
      <c r="JL19" s="739">
        <v>82</v>
      </c>
      <c r="JM19" s="739">
        <v>150</v>
      </c>
      <c r="JN19" s="28">
        <f t="shared" si="31"/>
        <v>277</v>
      </c>
      <c r="JO19" s="28">
        <f t="shared" si="32"/>
        <v>0</v>
      </c>
      <c r="JP19" s="325"/>
      <c r="JQ19" s="325"/>
      <c r="JR19" s="325"/>
      <c r="JS19" s="325"/>
      <c r="JT19" s="325"/>
      <c r="JU19" s="325"/>
      <c r="JV19" s="325"/>
      <c r="JW19" s="325"/>
      <c r="JX19" s="325"/>
      <c r="JY19" s="325"/>
      <c r="JZ19" s="325"/>
      <c r="KA19" s="325"/>
      <c r="KB19" s="325"/>
      <c r="KC19" s="325"/>
      <c r="KD19" s="325"/>
      <c r="KE19" s="825"/>
    </row>
    <row r="20" s="786" customFormat="1" hidden="1" customHeight="1" spans="1:291">
      <c r="A20" s="1107" t="s">
        <v>1334</v>
      </c>
      <c r="B20" s="343">
        <v>2019</v>
      </c>
      <c r="C20" s="95" t="s">
        <v>1612</v>
      </c>
      <c r="D20" s="122" t="s">
        <v>1627</v>
      </c>
      <c r="E20" s="789" t="s">
        <v>1650</v>
      </c>
      <c r="F20" s="1108" t="s">
        <v>368</v>
      </c>
      <c r="G20" s="112" t="s">
        <v>1635</v>
      </c>
      <c r="H20" s="1060" t="s">
        <v>1651</v>
      </c>
      <c r="I20" s="99">
        <f t="shared" ref="I20:I31" si="33">L20-J20</f>
        <v>-2455</v>
      </c>
      <c r="J20" s="1129">
        <v>2187</v>
      </c>
      <c r="K20" s="1130">
        <f t="shared" si="21"/>
        <v>-268</v>
      </c>
      <c r="L20" s="1131">
        <f t="shared" si="22"/>
        <v>-268</v>
      </c>
      <c r="M20" s="1132"/>
      <c r="N20" s="1137"/>
      <c r="O20" s="1134"/>
      <c r="P20" s="1138">
        <f t="shared" si="23"/>
        <v>0</v>
      </c>
      <c r="Q20" s="1154">
        <f t="shared" si="24"/>
        <v>5000</v>
      </c>
      <c r="R20" s="1155"/>
      <c r="S20" s="1153"/>
      <c r="T20" s="1153"/>
      <c r="U20" s="1153"/>
      <c r="V20" s="1153"/>
      <c r="W20" s="1153"/>
      <c r="X20" s="1153"/>
      <c r="Y20" s="1153"/>
      <c r="Z20" s="1153"/>
      <c r="AA20" s="1153"/>
      <c r="AB20" s="1166">
        <v>5000</v>
      </c>
      <c r="AC20" s="1153"/>
      <c r="AD20" s="1153"/>
      <c r="AE20" s="1153"/>
      <c r="AF20" s="1153"/>
      <c r="AG20" s="1153"/>
      <c r="AH20" s="1153"/>
      <c r="AI20" s="1153"/>
      <c r="AJ20" s="1153"/>
      <c r="AK20" s="1153"/>
      <c r="AL20" s="1153"/>
      <c r="AM20" s="1153"/>
      <c r="AN20" s="1153"/>
      <c r="AO20" s="1153"/>
      <c r="AP20" s="1153"/>
      <c r="AQ20" s="1153"/>
      <c r="AR20" s="1153"/>
      <c r="AS20" s="1176"/>
      <c r="AT20" s="1177"/>
      <c r="AU20" s="1178"/>
      <c r="AV20" s="1178"/>
      <c r="AW20" s="1178"/>
      <c r="AX20" s="1178"/>
      <c r="AY20" s="1178"/>
      <c r="AZ20" s="1178"/>
      <c r="BA20" s="1178"/>
      <c r="BB20" s="1178"/>
      <c r="BC20" s="1178"/>
      <c r="BD20" s="1178"/>
      <c r="BE20" s="1178"/>
      <c r="BF20" s="1178"/>
      <c r="BG20" s="1178"/>
      <c r="BH20" s="1178"/>
      <c r="BI20" s="1178"/>
      <c r="BJ20" s="1178"/>
      <c r="BK20" s="1186"/>
      <c r="BL20" s="1187">
        <v>2813</v>
      </c>
      <c r="BM20" s="1187"/>
      <c r="BN20" s="1187"/>
      <c r="BO20" s="1187"/>
      <c r="BP20" s="1187"/>
      <c r="BQ20" s="1187"/>
      <c r="BR20" s="1187"/>
      <c r="BS20" s="1187"/>
      <c r="BT20" s="1187"/>
      <c r="BU20" s="1187">
        <v>-213</v>
      </c>
      <c r="BV20" s="1191"/>
      <c r="BW20" s="1186"/>
      <c r="BX20" s="1186"/>
      <c r="BY20" s="1186"/>
      <c r="BZ20" s="1186"/>
      <c r="CA20" s="1186"/>
      <c r="CB20" s="1186"/>
      <c r="CC20" s="1186"/>
      <c r="CD20" s="1186"/>
      <c r="CE20" s="1186">
        <v>120</v>
      </c>
      <c r="CF20" s="1186"/>
      <c r="CG20" s="1186"/>
      <c r="CH20" s="1186"/>
      <c r="CI20" s="1186">
        <v>420</v>
      </c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6"/>
      <c r="CT20" s="1186"/>
      <c r="CU20" s="1186"/>
      <c r="CV20" s="1186">
        <v>120</v>
      </c>
      <c r="CW20" s="1186"/>
      <c r="CX20" s="1186"/>
      <c r="CY20" s="1186"/>
      <c r="CZ20" s="1186">
        <v>180</v>
      </c>
      <c r="DA20" s="1186"/>
      <c r="DB20" s="1186"/>
      <c r="DC20" s="1186"/>
      <c r="DD20" s="1186"/>
      <c r="DE20" s="1186"/>
      <c r="DF20" s="1186"/>
      <c r="DG20" s="1186"/>
      <c r="DH20" s="1186"/>
      <c r="DI20" s="1186"/>
      <c r="DJ20" s="1186"/>
      <c r="DK20" s="1186"/>
      <c r="DL20" s="1186"/>
      <c r="DM20" s="1186">
        <v>60</v>
      </c>
      <c r="DN20" s="1186"/>
      <c r="DO20" s="1186"/>
      <c r="DP20" s="1186">
        <v>720</v>
      </c>
      <c r="DQ20" s="1186"/>
      <c r="DR20" s="1186"/>
      <c r="DS20" s="1186"/>
      <c r="DT20" s="1186"/>
      <c r="DU20" s="1186"/>
      <c r="DV20" s="1186"/>
      <c r="DW20" s="1186"/>
      <c r="DX20" s="1186"/>
      <c r="DY20" s="1186"/>
      <c r="DZ20" s="1186"/>
      <c r="EA20" s="1186">
        <v>1008</v>
      </c>
      <c r="EB20" s="1186"/>
      <c r="EC20" s="1186"/>
      <c r="ED20" s="1186"/>
      <c r="EE20" s="1186"/>
      <c r="EF20" s="1186"/>
      <c r="EG20" s="1186"/>
      <c r="EH20" s="1186"/>
      <c r="EI20" s="1186"/>
      <c r="EJ20" s="1186"/>
      <c r="EK20" s="1197"/>
      <c r="EL20" s="1198"/>
      <c r="EM20" s="1186"/>
      <c r="EN20" s="1186"/>
      <c r="EO20" s="1186"/>
      <c r="EP20" s="1186"/>
      <c r="EQ20" s="1186"/>
      <c r="ER20" s="1186"/>
      <c r="ES20" s="1186"/>
      <c r="ET20" s="1186"/>
      <c r="EU20" s="1186"/>
      <c r="EV20" s="1186"/>
      <c r="EW20" s="1186"/>
      <c r="EX20" s="1186"/>
      <c r="EY20" s="1186"/>
      <c r="EZ20" s="1186"/>
      <c r="FA20" s="1186"/>
      <c r="FB20" s="1186"/>
      <c r="FC20" s="1209"/>
      <c r="FD20" s="1186"/>
      <c r="FE20" s="1186"/>
      <c r="FF20" s="1186"/>
      <c r="FG20" s="1186"/>
      <c r="FH20" s="1186"/>
      <c r="FI20" s="1186"/>
      <c r="FJ20" s="1186"/>
      <c r="FK20" s="1186"/>
      <c r="FL20" s="1209"/>
      <c r="FM20" s="1186"/>
      <c r="FN20" s="1186"/>
      <c r="FO20" s="1186"/>
      <c r="FP20" s="1186"/>
      <c r="FQ20" s="1186"/>
      <c r="FR20" s="1186"/>
      <c r="FS20" s="1186"/>
      <c r="FT20" s="1186"/>
      <c r="FU20" s="1186"/>
      <c r="FV20" s="1186"/>
      <c r="FW20" s="1186"/>
      <c r="FX20" s="1186"/>
      <c r="FY20" s="1186"/>
      <c r="FZ20" s="1186"/>
      <c r="GA20" s="1186"/>
      <c r="GB20" s="1186"/>
      <c r="GC20" s="1186"/>
      <c r="GD20" s="1186"/>
      <c r="GE20" s="1186"/>
      <c r="GF20" s="1186"/>
      <c r="GG20" s="1186"/>
      <c r="GH20" s="1186"/>
      <c r="GI20" s="1186"/>
      <c r="GJ20" s="1186"/>
      <c r="GK20" s="1186"/>
      <c r="GL20" s="1186"/>
      <c r="GM20" s="1186"/>
      <c r="GN20" s="1186"/>
      <c r="GO20" s="1186">
        <v>40</v>
      </c>
      <c r="GP20" s="1186"/>
      <c r="GQ20" s="1186"/>
      <c r="GR20" s="1186"/>
      <c r="GS20" s="1186"/>
      <c r="GT20" s="1186"/>
      <c r="GU20" s="1186"/>
      <c r="GV20" s="1186"/>
      <c r="GW20" s="1186"/>
      <c r="GX20" s="1186"/>
      <c r="GY20" s="1218"/>
      <c r="GZ20" s="364">
        <f t="shared" si="25"/>
        <v>2628</v>
      </c>
      <c r="HA20" s="365">
        <f t="shared" si="26"/>
        <v>40</v>
      </c>
      <c r="HB20" s="366">
        <f t="shared" si="27"/>
        <v>2668</v>
      </c>
      <c r="HC20" s="366">
        <v>22588</v>
      </c>
      <c r="HD20" s="365">
        <v>21624</v>
      </c>
      <c r="HE20" s="365">
        <v>15250</v>
      </c>
      <c r="HF20" s="54"/>
      <c r="HG20" s="708">
        <v>3.99</v>
      </c>
      <c r="HH20" s="708">
        <v>0.98</v>
      </c>
      <c r="HI20" s="709">
        <f t="shared" si="28"/>
        <v>2614.64</v>
      </c>
      <c r="HJ20" s="710">
        <v>6.23</v>
      </c>
      <c r="HK20" s="710">
        <v>4.98</v>
      </c>
      <c r="HL20" s="738">
        <f t="shared" si="10"/>
        <v>0.241547365214743</v>
      </c>
      <c r="HM20" s="739"/>
      <c r="HN20" s="739">
        <v>5000</v>
      </c>
      <c r="HO20" s="739">
        <v>5.1075</v>
      </c>
      <c r="HP20" s="740">
        <f t="shared" si="29"/>
        <v>-1334.64</v>
      </c>
      <c r="HQ20" s="738">
        <f t="shared" si="30"/>
        <v>0.22212915016753</v>
      </c>
      <c r="HR20" s="741"/>
      <c r="HS20" s="742">
        <v>44927</v>
      </c>
      <c r="HT20" s="739">
        <f ca="1" t="shared" si="11"/>
        <v>5</v>
      </c>
      <c r="HU20" s="739">
        <f ca="1" t="shared" si="12"/>
        <v>150</v>
      </c>
      <c r="HV20" s="739">
        <v>2187</v>
      </c>
      <c r="HW20" s="739">
        <f t="shared" si="15"/>
        <v>2668</v>
      </c>
      <c r="HX20" s="761">
        <f t="shared" si="13"/>
        <v>2.78061490359562</v>
      </c>
      <c r="HY20" s="739">
        <f ca="1" t="shared" si="14"/>
        <v>6.76616293208268</v>
      </c>
      <c r="HZ20" s="739">
        <f t="shared" si="16"/>
        <v>-268</v>
      </c>
      <c r="IA20" s="739"/>
      <c r="IB20" s="739">
        <f ca="1" t="shared" si="17"/>
        <v>533.6</v>
      </c>
      <c r="IC20" s="769">
        <f ca="1" t="shared" si="18"/>
        <v>17.7866666666667</v>
      </c>
      <c r="ID20" s="769">
        <f ca="1" t="shared" si="19"/>
        <v>-15.0674662668666</v>
      </c>
      <c r="IE20" s="739"/>
      <c r="IF20" s="739"/>
      <c r="IG20" s="739"/>
      <c r="IH20" s="739"/>
      <c r="II20" s="739"/>
      <c r="IJ20" s="739"/>
      <c r="IK20" s="739"/>
      <c r="IL20" s="743"/>
      <c r="IM20" s="743"/>
      <c r="IN20" s="743"/>
      <c r="IO20" s="743"/>
      <c r="IP20" s="743"/>
      <c r="IQ20" s="739"/>
      <c r="IR20" s="739"/>
      <c r="IS20" s="739"/>
      <c r="IT20" s="739"/>
      <c r="IU20" s="739"/>
      <c r="IV20" s="739"/>
      <c r="IW20" s="739"/>
      <c r="IX20" s="739"/>
      <c r="IY20" s="739"/>
      <c r="IZ20" s="739"/>
      <c r="JA20" s="739"/>
      <c r="JB20" s="743">
        <v>2532</v>
      </c>
      <c r="JC20" s="743">
        <v>420</v>
      </c>
      <c r="JD20" s="743">
        <v>4036</v>
      </c>
      <c r="JE20" s="743">
        <v>6831</v>
      </c>
      <c r="JF20" s="743">
        <v>120</v>
      </c>
      <c r="JG20" s="739">
        <v>7269</v>
      </c>
      <c r="JH20" s="739">
        <v>135</v>
      </c>
      <c r="JI20" s="739">
        <v>0</v>
      </c>
      <c r="JJ20" s="739">
        <v>210</v>
      </c>
      <c r="JK20" s="739">
        <v>0</v>
      </c>
      <c r="JL20" s="739">
        <v>195</v>
      </c>
      <c r="JM20" s="739">
        <v>840</v>
      </c>
      <c r="JN20" s="28">
        <f t="shared" si="31"/>
        <v>22588</v>
      </c>
      <c r="JO20" s="28">
        <f t="shared" si="32"/>
        <v>0</v>
      </c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824"/>
    </row>
    <row r="21" s="786" customFormat="1" hidden="1" customHeight="1" spans="1:291">
      <c r="A21" s="1107" t="s">
        <v>1334</v>
      </c>
      <c r="B21" s="803">
        <v>2019</v>
      </c>
      <c r="C21" s="804" t="s">
        <v>1612</v>
      </c>
      <c r="D21" s="122" t="s">
        <v>1627</v>
      </c>
      <c r="E21" s="789" t="s">
        <v>1650</v>
      </c>
      <c r="F21" s="1109" t="s">
        <v>371</v>
      </c>
      <c r="G21" s="806" t="s">
        <v>1052</v>
      </c>
      <c r="H21" s="1110" t="s">
        <v>1652</v>
      </c>
      <c r="I21" s="99">
        <f t="shared" si="33"/>
        <v>-2908</v>
      </c>
      <c r="J21" s="1129">
        <v>3787</v>
      </c>
      <c r="K21" s="1130">
        <f t="shared" si="21"/>
        <v>879</v>
      </c>
      <c r="L21" s="1131">
        <f t="shared" si="22"/>
        <v>879</v>
      </c>
      <c r="M21" s="1132"/>
      <c r="N21" s="1133"/>
      <c r="O21" s="1139"/>
      <c r="P21" s="1138">
        <f t="shared" si="23"/>
        <v>0</v>
      </c>
      <c r="Q21" s="1154">
        <f t="shared" si="24"/>
        <v>5000</v>
      </c>
      <c r="R21" s="1155"/>
      <c r="S21" s="1156"/>
      <c r="T21" s="1156"/>
      <c r="U21" s="1156"/>
      <c r="V21" s="1156"/>
      <c r="W21" s="1156"/>
      <c r="X21" s="1156"/>
      <c r="Y21" s="1156"/>
      <c r="Z21" s="1156"/>
      <c r="AA21" s="1156"/>
      <c r="AB21" s="1167">
        <v>5000</v>
      </c>
      <c r="AC21" s="1156"/>
      <c r="AD21" s="1156"/>
      <c r="AE21" s="1156"/>
      <c r="AF21" s="1156"/>
      <c r="AG21" s="1156"/>
      <c r="AH21" s="1156"/>
      <c r="AI21" s="1156"/>
      <c r="AJ21" s="1156"/>
      <c r="AK21" s="1156"/>
      <c r="AL21" s="1156"/>
      <c r="AM21" s="1156"/>
      <c r="AN21" s="1156"/>
      <c r="AO21" s="1156"/>
      <c r="AP21" s="1156"/>
      <c r="AQ21" s="1156"/>
      <c r="AR21" s="1156"/>
      <c r="AS21" s="1179"/>
      <c r="AT21" s="1177"/>
      <c r="AU21" s="1178"/>
      <c r="AV21" s="1178"/>
      <c r="AW21" s="1178"/>
      <c r="AX21" s="1178"/>
      <c r="AY21" s="1178"/>
      <c r="AZ21" s="1178"/>
      <c r="BA21" s="1178"/>
      <c r="BB21" s="1178"/>
      <c r="BC21" s="1178"/>
      <c r="BD21" s="1178"/>
      <c r="BE21" s="1178"/>
      <c r="BF21" s="1178"/>
      <c r="BG21" s="1178"/>
      <c r="BH21" s="1178"/>
      <c r="BI21" s="1178"/>
      <c r="BJ21" s="1178"/>
      <c r="BK21" s="1186"/>
      <c r="BL21" s="1187">
        <v>1213</v>
      </c>
      <c r="BM21" s="1187"/>
      <c r="BN21" s="1187"/>
      <c r="BO21" s="1187"/>
      <c r="BP21" s="1187"/>
      <c r="BQ21" s="1187"/>
      <c r="BR21" s="1187"/>
      <c r="BS21" s="1187"/>
      <c r="BT21" s="1187"/>
      <c r="BU21" s="1187"/>
      <c r="BV21" s="1191"/>
      <c r="BW21" s="1186"/>
      <c r="BX21" s="1186"/>
      <c r="BY21" s="1186"/>
      <c r="BZ21" s="1186"/>
      <c r="CA21" s="1186"/>
      <c r="CB21" s="1186"/>
      <c r="CC21" s="1186"/>
      <c r="CD21" s="1186"/>
      <c r="CE21" s="1186">
        <v>120</v>
      </c>
      <c r="CF21" s="1186"/>
      <c r="CG21" s="1186"/>
      <c r="CH21" s="1186"/>
      <c r="CI21" s="1186">
        <v>420</v>
      </c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6"/>
      <c r="CT21" s="1186"/>
      <c r="CU21" s="1186"/>
      <c r="CV21" s="1186">
        <v>120</v>
      </c>
      <c r="CW21" s="1186"/>
      <c r="CX21" s="1186">
        <v>240</v>
      </c>
      <c r="CY21" s="1186"/>
      <c r="CZ21" s="1186"/>
      <c r="DA21" s="1186"/>
      <c r="DB21" s="1186"/>
      <c r="DC21" s="1186"/>
      <c r="DD21" s="1186"/>
      <c r="DE21" s="1186"/>
      <c r="DF21" s="1186"/>
      <c r="DG21" s="1186"/>
      <c r="DH21" s="1186"/>
      <c r="DI21" s="1186"/>
      <c r="DJ21" s="1186"/>
      <c r="DK21" s="1186"/>
      <c r="DL21" s="1186"/>
      <c r="DM21" s="1186">
        <v>60</v>
      </c>
      <c r="DN21" s="1186"/>
      <c r="DO21" s="1186"/>
      <c r="DP21" s="1186">
        <v>720</v>
      </c>
      <c r="DQ21" s="1186"/>
      <c r="DR21" s="1186"/>
      <c r="DS21" s="1186"/>
      <c r="DT21" s="1186"/>
      <c r="DU21" s="1186"/>
      <c r="DV21" s="1186"/>
      <c r="DW21" s="1186"/>
      <c r="DX21" s="1186"/>
      <c r="DY21" s="1186"/>
      <c r="DZ21" s="1186"/>
      <c r="EA21" s="1186">
        <v>1008</v>
      </c>
      <c r="EB21" s="1186"/>
      <c r="EC21" s="1186">
        <v>60</v>
      </c>
      <c r="ED21" s="1186"/>
      <c r="EE21" s="1186"/>
      <c r="EF21" s="1186"/>
      <c r="EG21" s="1186"/>
      <c r="EH21" s="1186"/>
      <c r="EI21" s="1186"/>
      <c r="EJ21" s="1186"/>
      <c r="EK21" s="1197"/>
      <c r="EL21" s="1198"/>
      <c r="EM21" s="1186"/>
      <c r="EN21" s="1186"/>
      <c r="EO21" s="1186"/>
      <c r="EP21" s="1186"/>
      <c r="EQ21" s="1186"/>
      <c r="ER21" s="1186"/>
      <c r="ES21" s="1186"/>
      <c r="ET21" s="1186"/>
      <c r="EU21" s="1186"/>
      <c r="EV21" s="1186"/>
      <c r="EW21" s="1186"/>
      <c r="EX21" s="1186"/>
      <c r="EY21" s="1186"/>
      <c r="EZ21" s="1186"/>
      <c r="FA21" s="1186"/>
      <c r="FB21" s="1186"/>
      <c r="FC21" s="1209"/>
      <c r="FD21" s="1186"/>
      <c r="FE21" s="1186"/>
      <c r="FF21" s="1186"/>
      <c r="FG21" s="1186"/>
      <c r="FH21" s="1186"/>
      <c r="FI21" s="1186"/>
      <c r="FJ21" s="1186"/>
      <c r="FK21" s="1186"/>
      <c r="FL21" s="1209"/>
      <c r="FM21" s="1186"/>
      <c r="FN21" s="1186"/>
      <c r="FO21" s="1186"/>
      <c r="FP21" s="1186"/>
      <c r="FQ21" s="1186"/>
      <c r="FR21" s="1186"/>
      <c r="FS21" s="1186"/>
      <c r="FT21" s="1186"/>
      <c r="FU21" s="1186"/>
      <c r="FV21" s="1186"/>
      <c r="FW21" s="1186"/>
      <c r="FX21" s="1186"/>
      <c r="FY21" s="1186"/>
      <c r="FZ21" s="1186"/>
      <c r="GA21" s="1186"/>
      <c r="GB21" s="1186"/>
      <c r="GC21" s="1186"/>
      <c r="GD21" s="1186"/>
      <c r="GE21" s="1186"/>
      <c r="GF21" s="1186"/>
      <c r="GG21" s="1186"/>
      <c r="GH21" s="1186"/>
      <c r="GI21" s="1186"/>
      <c r="GJ21" s="1186"/>
      <c r="GK21" s="1186"/>
      <c r="GL21" s="1186"/>
      <c r="GM21" s="1186"/>
      <c r="GN21" s="1186"/>
      <c r="GO21" s="1186">
        <v>160</v>
      </c>
      <c r="GP21" s="1186"/>
      <c r="GQ21" s="1186"/>
      <c r="GR21" s="1186"/>
      <c r="GS21" s="1186"/>
      <c r="GT21" s="1186"/>
      <c r="GU21" s="1186"/>
      <c r="GV21" s="1186"/>
      <c r="GW21" s="1186"/>
      <c r="GX21" s="1186"/>
      <c r="GY21" s="1218"/>
      <c r="GZ21" s="364">
        <f t="shared" si="25"/>
        <v>2748</v>
      </c>
      <c r="HA21" s="365">
        <f t="shared" si="26"/>
        <v>160</v>
      </c>
      <c r="HB21" s="366">
        <f t="shared" si="27"/>
        <v>2908</v>
      </c>
      <c r="HC21" s="366">
        <v>20668</v>
      </c>
      <c r="HD21" s="365">
        <v>19416</v>
      </c>
      <c r="HE21" s="365">
        <v>11888</v>
      </c>
      <c r="HF21" s="54"/>
      <c r="HG21" s="709">
        <v>3.99</v>
      </c>
      <c r="HH21" s="709">
        <v>0.98</v>
      </c>
      <c r="HI21" s="709">
        <f t="shared" si="28"/>
        <v>2849.84</v>
      </c>
      <c r="HJ21" s="711">
        <v>6.23</v>
      </c>
      <c r="HK21" s="711">
        <v>4.98</v>
      </c>
      <c r="HL21" s="738">
        <f t="shared" si="10"/>
        <v>0.241547365214743</v>
      </c>
      <c r="HM21" s="743"/>
      <c r="HN21" s="743">
        <v>5000</v>
      </c>
      <c r="HO21" s="743">
        <v>4.995</v>
      </c>
      <c r="HP21" s="740">
        <f t="shared" si="29"/>
        <v>4377.42</v>
      </c>
      <c r="HQ21" s="738">
        <f t="shared" si="30"/>
        <v>0.239262869326835</v>
      </c>
      <c r="HR21" s="818"/>
      <c r="HS21" s="742">
        <v>44927</v>
      </c>
      <c r="HT21" s="739">
        <f ca="1" t="shared" si="11"/>
        <v>5</v>
      </c>
      <c r="HU21" s="739">
        <f ca="1" t="shared" si="12"/>
        <v>150</v>
      </c>
      <c r="HV21" s="743">
        <v>3787</v>
      </c>
      <c r="HW21" s="739">
        <f t="shared" si="15"/>
        <v>2908</v>
      </c>
      <c r="HX21" s="761">
        <f t="shared" si="13"/>
        <v>1.24646378054008</v>
      </c>
      <c r="HY21" s="739">
        <f ca="1" t="shared" si="14"/>
        <v>3.03306186598085</v>
      </c>
      <c r="HZ21" s="739">
        <f t="shared" si="16"/>
        <v>879</v>
      </c>
      <c r="IA21" s="743"/>
      <c r="IB21" s="739">
        <f ca="1" t="shared" si="17"/>
        <v>581.6</v>
      </c>
      <c r="IC21" s="769">
        <f ca="1" t="shared" si="18"/>
        <v>19.3866666666667</v>
      </c>
      <c r="ID21" s="769">
        <f ca="1" t="shared" si="19"/>
        <v>45.3404401650619</v>
      </c>
      <c r="IE21" s="743"/>
      <c r="IF21" s="743"/>
      <c r="IG21" s="743"/>
      <c r="IH21" s="743"/>
      <c r="II21" s="743"/>
      <c r="IJ21" s="743"/>
      <c r="IK21" s="743"/>
      <c r="IL21" s="743"/>
      <c r="IM21" s="743"/>
      <c r="IN21" s="743"/>
      <c r="IO21" s="743"/>
      <c r="IP21" s="743"/>
      <c r="IQ21" s="739"/>
      <c r="IR21" s="739"/>
      <c r="IS21" s="739"/>
      <c r="IT21" s="739"/>
      <c r="IU21" s="739"/>
      <c r="IV21" s="739"/>
      <c r="IW21" s="739"/>
      <c r="IX21" s="739"/>
      <c r="IY21" s="739"/>
      <c r="IZ21" s="739"/>
      <c r="JA21" s="739"/>
      <c r="JB21" s="743">
        <v>3444</v>
      </c>
      <c r="JC21" s="743">
        <v>240</v>
      </c>
      <c r="JD21" s="743">
        <v>3004</v>
      </c>
      <c r="JE21" s="743">
        <v>5331</v>
      </c>
      <c r="JF21" s="743">
        <v>180</v>
      </c>
      <c r="JG21" s="739">
        <v>7389</v>
      </c>
      <c r="JH21" s="739">
        <v>15</v>
      </c>
      <c r="JI21" s="739">
        <v>0</v>
      </c>
      <c r="JJ21" s="739">
        <v>30</v>
      </c>
      <c r="JK21" s="739">
        <v>0</v>
      </c>
      <c r="JL21" s="739">
        <v>315</v>
      </c>
      <c r="JM21" s="739">
        <v>720</v>
      </c>
      <c r="JN21" s="28">
        <f t="shared" si="31"/>
        <v>20668</v>
      </c>
      <c r="JO21" s="28">
        <f t="shared" si="32"/>
        <v>0</v>
      </c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824"/>
    </row>
    <row r="22" s="786" customFormat="1" hidden="1" customHeight="1" spans="1:291">
      <c r="A22" s="1107" t="s">
        <v>1334</v>
      </c>
      <c r="B22" s="343">
        <v>2019</v>
      </c>
      <c r="C22" s="95" t="s">
        <v>1612</v>
      </c>
      <c r="D22" s="122" t="s">
        <v>1627</v>
      </c>
      <c r="E22" s="789" t="s">
        <v>1650</v>
      </c>
      <c r="F22" s="1111" t="s">
        <v>374</v>
      </c>
      <c r="G22" s="19" t="s">
        <v>1640</v>
      </c>
      <c r="H22" s="301" t="s">
        <v>1653</v>
      </c>
      <c r="I22" s="99">
        <f t="shared" si="33"/>
        <v>-2308</v>
      </c>
      <c r="J22" s="1129">
        <v>2336</v>
      </c>
      <c r="K22" s="1130">
        <f t="shared" si="21"/>
        <v>28</v>
      </c>
      <c r="L22" s="1131">
        <f t="shared" si="22"/>
        <v>28</v>
      </c>
      <c r="M22" s="1132"/>
      <c r="N22" s="1133"/>
      <c r="O22" s="1139"/>
      <c r="P22" s="1138">
        <f t="shared" si="23"/>
        <v>0</v>
      </c>
      <c r="Q22" s="1154">
        <f t="shared" si="24"/>
        <v>3500</v>
      </c>
      <c r="R22" s="1155"/>
      <c r="S22" s="1156"/>
      <c r="T22" s="1156"/>
      <c r="U22" s="1156"/>
      <c r="V22" s="1156"/>
      <c r="W22" s="1156"/>
      <c r="X22" s="1156"/>
      <c r="Y22" s="1156"/>
      <c r="Z22" s="1156"/>
      <c r="AA22" s="1156"/>
      <c r="AB22" s="1167">
        <v>3500</v>
      </c>
      <c r="AC22" s="1156"/>
      <c r="AD22" s="1156"/>
      <c r="AE22" s="1156"/>
      <c r="AF22" s="1156"/>
      <c r="AG22" s="1156"/>
      <c r="AH22" s="1156"/>
      <c r="AI22" s="1156"/>
      <c r="AJ22" s="1156"/>
      <c r="AK22" s="1156"/>
      <c r="AL22" s="1156"/>
      <c r="AM22" s="1156"/>
      <c r="AN22" s="1156"/>
      <c r="AO22" s="1156"/>
      <c r="AP22" s="1156"/>
      <c r="AQ22" s="1156"/>
      <c r="AR22" s="1156"/>
      <c r="AS22" s="1179"/>
      <c r="AT22" s="1177"/>
      <c r="AU22" s="1178"/>
      <c r="AV22" s="1178"/>
      <c r="AW22" s="1178"/>
      <c r="AX22" s="1178"/>
      <c r="AY22" s="1178"/>
      <c r="AZ22" s="1178"/>
      <c r="BA22" s="1178"/>
      <c r="BB22" s="1178"/>
      <c r="BC22" s="1178"/>
      <c r="BD22" s="1178"/>
      <c r="BE22" s="1178"/>
      <c r="BF22" s="1178"/>
      <c r="BG22" s="1178"/>
      <c r="BH22" s="1178"/>
      <c r="BI22" s="1178"/>
      <c r="BJ22" s="1178"/>
      <c r="BK22" s="1186"/>
      <c r="BL22" s="1187">
        <v>1164</v>
      </c>
      <c r="BM22" s="1187"/>
      <c r="BN22" s="1187"/>
      <c r="BO22" s="1187"/>
      <c r="BP22" s="1187"/>
      <c r="BQ22" s="1187"/>
      <c r="BR22" s="1187"/>
      <c r="BS22" s="1187"/>
      <c r="BT22" s="1187"/>
      <c r="BU22" s="1187"/>
      <c r="BV22" s="1191"/>
      <c r="BW22" s="1186"/>
      <c r="BX22" s="1186"/>
      <c r="BY22" s="1186"/>
      <c r="BZ22" s="1186"/>
      <c r="CA22" s="1186"/>
      <c r="CB22" s="1186"/>
      <c r="CC22" s="1186"/>
      <c r="CD22" s="1186"/>
      <c r="CE22" s="1186">
        <v>120</v>
      </c>
      <c r="CF22" s="1186"/>
      <c r="CG22" s="1186"/>
      <c r="CH22" s="1186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6"/>
      <c r="CT22" s="1186"/>
      <c r="CU22" s="1186"/>
      <c r="CV22" s="1186">
        <v>120</v>
      </c>
      <c r="CW22" s="1186"/>
      <c r="CX22" s="1186"/>
      <c r="CY22" s="1186"/>
      <c r="CZ22" s="1186">
        <v>120</v>
      </c>
      <c r="DA22" s="1186"/>
      <c r="DB22" s="1186"/>
      <c r="DC22" s="1186"/>
      <c r="DD22" s="1186"/>
      <c r="DE22" s="1186"/>
      <c r="DF22" s="1186"/>
      <c r="DG22" s="1186"/>
      <c r="DH22" s="1186"/>
      <c r="DI22" s="1186"/>
      <c r="DJ22" s="1186"/>
      <c r="DK22" s="1186"/>
      <c r="DL22" s="1186"/>
      <c r="DM22" s="1186">
        <v>60</v>
      </c>
      <c r="DN22" s="1186"/>
      <c r="DO22" s="1186"/>
      <c r="DP22" s="1186">
        <v>720</v>
      </c>
      <c r="DQ22" s="1186"/>
      <c r="DR22" s="1186"/>
      <c r="DS22" s="1186"/>
      <c r="DT22" s="1186"/>
      <c r="DU22" s="1186"/>
      <c r="DV22" s="1186"/>
      <c r="DW22" s="1186"/>
      <c r="DX22" s="1186"/>
      <c r="DY22" s="1186"/>
      <c r="DZ22" s="1186"/>
      <c r="EA22" s="1186">
        <v>1008</v>
      </c>
      <c r="EB22" s="1186"/>
      <c r="EC22" s="1186"/>
      <c r="ED22" s="1186"/>
      <c r="EE22" s="1186"/>
      <c r="EF22" s="1186"/>
      <c r="EG22" s="1186"/>
      <c r="EH22" s="1186"/>
      <c r="EI22" s="1186"/>
      <c r="EJ22" s="1186"/>
      <c r="EK22" s="1197"/>
      <c r="EL22" s="1198"/>
      <c r="EM22" s="1186"/>
      <c r="EN22" s="1186"/>
      <c r="EO22" s="1186"/>
      <c r="EP22" s="1186"/>
      <c r="EQ22" s="1186"/>
      <c r="ER22" s="1186"/>
      <c r="ES22" s="1186"/>
      <c r="ET22" s="1186"/>
      <c r="EU22" s="1186"/>
      <c r="EV22" s="1186"/>
      <c r="EW22" s="1186"/>
      <c r="EX22" s="1186"/>
      <c r="EY22" s="1186"/>
      <c r="EZ22" s="1186"/>
      <c r="FA22" s="1186"/>
      <c r="FB22" s="1186"/>
      <c r="FC22" s="1209"/>
      <c r="FD22" s="1186"/>
      <c r="FE22" s="1186"/>
      <c r="FF22" s="1186"/>
      <c r="FG22" s="1186"/>
      <c r="FH22" s="1186"/>
      <c r="FI22" s="1186"/>
      <c r="FJ22" s="1186"/>
      <c r="FK22" s="1186"/>
      <c r="FL22" s="1209"/>
      <c r="FM22" s="1186"/>
      <c r="FN22" s="1186"/>
      <c r="FO22" s="1186"/>
      <c r="FP22" s="1186"/>
      <c r="FQ22" s="1186"/>
      <c r="FR22" s="1186"/>
      <c r="FS22" s="1186"/>
      <c r="FT22" s="1186"/>
      <c r="FU22" s="1186"/>
      <c r="FV22" s="1186"/>
      <c r="FW22" s="1186"/>
      <c r="FX22" s="1186"/>
      <c r="FY22" s="1186"/>
      <c r="FZ22" s="1186"/>
      <c r="GA22" s="1186"/>
      <c r="GB22" s="1186"/>
      <c r="GC22" s="1186"/>
      <c r="GD22" s="1186"/>
      <c r="GE22" s="1186"/>
      <c r="GF22" s="1186"/>
      <c r="GG22" s="1186"/>
      <c r="GH22" s="1186"/>
      <c r="GI22" s="1186"/>
      <c r="GJ22" s="1186"/>
      <c r="GK22" s="1186"/>
      <c r="GL22" s="1186"/>
      <c r="GM22" s="1186"/>
      <c r="GN22" s="1186"/>
      <c r="GO22" s="1186">
        <v>160</v>
      </c>
      <c r="GP22" s="1186"/>
      <c r="GQ22" s="1186"/>
      <c r="GR22" s="1186"/>
      <c r="GS22" s="1186"/>
      <c r="GT22" s="1186"/>
      <c r="GU22" s="1186"/>
      <c r="GV22" s="1186"/>
      <c r="GW22" s="1186"/>
      <c r="GX22" s="1186"/>
      <c r="GY22" s="1218"/>
      <c r="GZ22" s="364">
        <f t="shared" si="25"/>
        <v>2148</v>
      </c>
      <c r="HA22" s="365">
        <f t="shared" si="26"/>
        <v>160</v>
      </c>
      <c r="HB22" s="366">
        <f t="shared" si="27"/>
        <v>2308</v>
      </c>
      <c r="HC22" s="366">
        <v>22088</v>
      </c>
      <c r="HD22" s="365">
        <v>21625</v>
      </c>
      <c r="HE22" s="365">
        <v>18730</v>
      </c>
      <c r="HF22" s="54"/>
      <c r="HG22" s="708">
        <v>3.99</v>
      </c>
      <c r="HH22" s="708">
        <v>0.98</v>
      </c>
      <c r="HI22" s="709">
        <f t="shared" si="28"/>
        <v>2261.84</v>
      </c>
      <c r="HJ22" s="710">
        <v>6.23</v>
      </c>
      <c r="HK22" s="710">
        <v>4.98</v>
      </c>
      <c r="HL22" s="738">
        <f t="shared" si="10"/>
        <v>0.241547365214743</v>
      </c>
      <c r="HM22" s="739"/>
      <c r="HN22" s="739">
        <v>5000</v>
      </c>
      <c r="HO22" s="739">
        <v>4.995</v>
      </c>
      <c r="HP22" s="740">
        <f t="shared" si="29"/>
        <v>139.44</v>
      </c>
      <c r="HQ22" s="738">
        <f t="shared" si="30"/>
        <v>0.239262869326835</v>
      </c>
      <c r="HR22" s="741"/>
      <c r="HS22" s="742">
        <v>44927</v>
      </c>
      <c r="HT22" s="739">
        <f ca="1" t="shared" si="11"/>
        <v>5</v>
      </c>
      <c r="HU22" s="739">
        <f ca="1" t="shared" si="12"/>
        <v>150</v>
      </c>
      <c r="HV22" s="739">
        <v>2336</v>
      </c>
      <c r="HW22" s="739">
        <f t="shared" si="15"/>
        <v>2308</v>
      </c>
      <c r="HX22" s="761">
        <f t="shared" si="13"/>
        <v>1.95262267343486</v>
      </c>
      <c r="HY22" s="739">
        <f ca="1" t="shared" si="14"/>
        <v>4.75138183869148</v>
      </c>
      <c r="HZ22" s="739">
        <f t="shared" si="16"/>
        <v>28</v>
      </c>
      <c r="IA22" s="739"/>
      <c r="IB22" s="739">
        <f ca="1" t="shared" si="17"/>
        <v>461.6</v>
      </c>
      <c r="IC22" s="769">
        <f ca="1" t="shared" si="18"/>
        <v>15.3866666666667</v>
      </c>
      <c r="ID22" s="769">
        <f ca="1" t="shared" si="19"/>
        <v>1.81975736568458</v>
      </c>
      <c r="IE22" s="739"/>
      <c r="IF22" s="739"/>
      <c r="IG22" s="739"/>
      <c r="IH22" s="739"/>
      <c r="II22" s="739"/>
      <c r="IJ22" s="739"/>
      <c r="IK22" s="739"/>
      <c r="IL22" s="743"/>
      <c r="IM22" s="743"/>
      <c r="IN22" s="743"/>
      <c r="IO22" s="743"/>
      <c r="IP22" s="743"/>
      <c r="IQ22" s="739"/>
      <c r="IR22" s="739"/>
      <c r="IS22" s="739"/>
      <c r="IT22" s="739"/>
      <c r="IU22" s="739"/>
      <c r="IV22" s="739"/>
      <c r="IW22" s="739"/>
      <c r="IX22" s="739"/>
      <c r="IY22" s="739"/>
      <c r="IZ22" s="739"/>
      <c r="JA22" s="739"/>
      <c r="JB22" s="743">
        <v>3624</v>
      </c>
      <c r="JC22" s="743">
        <v>450</v>
      </c>
      <c r="JD22" s="743">
        <v>2834</v>
      </c>
      <c r="JE22" s="743">
        <v>6231</v>
      </c>
      <c r="JF22" s="743">
        <v>480</v>
      </c>
      <c r="JG22" s="739">
        <v>7449</v>
      </c>
      <c r="JH22" s="739">
        <v>15</v>
      </c>
      <c r="JI22" s="739">
        <v>0</v>
      </c>
      <c r="JJ22" s="739">
        <v>210</v>
      </c>
      <c r="JK22" s="739">
        <v>0</v>
      </c>
      <c r="JL22" s="739">
        <v>315</v>
      </c>
      <c r="JM22" s="739">
        <v>480</v>
      </c>
      <c r="JN22" s="28">
        <f t="shared" si="31"/>
        <v>22088</v>
      </c>
      <c r="JO22" s="28">
        <f t="shared" si="32"/>
        <v>0</v>
      </c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824"/>
    </row>
    <row r="23" s="1071" customFormat="1" hidden="1" customHeight="1" spans="1:291">
      <c r="A23" s="1107" t="s">
        <v>1334</v>
      </c>
      <c r="B23" s="415">
        <v>2019</v>
      </c>
      <c r="C23" s="122" t="s">
        <v>1612</v>
      </c>
      <c r="D23" s="122" t="s">
        <v>1627</v>
      </c>
      <c r="E23" s="789" t="s">
        <v>1650</v>
      </c>
      <c r="F23" s="1111" t="s">
        <v>377</v>
      </c>
      <c r="G23" s="19" t="s">
        <v>1643</v>
      </c>
      <c r="H23" s="301" t="s">
        <v>1654</v>
      </c>
      <c r="I23" s="99">
        <f t="shared" si="33"/>
        <v>-2109</v>
      </c>
      <c r="J23" s="1129">
        <v>3049</v>
      </c>
      <c r="K23" s="1130">
        <f t="shared" si="21"/>
        <v>940</v>
      </c>
      <c r="L23" s="1131">
        <f t="shared" si="22"/>
        <v>940</v>
      </c>
      <c r="M23" s="1136" t="s">
        <v>1655</v>
      </c>
      <c r="N23" s="1137"/>
      <c r="O23" s="1134"/>
      <c r="P23" s="1135">
        <f t="shared" si="23"/>
        <v>0</v>
      </c>
      <c r="Q23" s="1152">
        <f t="shared" si="24"/>
        <v>5000</v>
      </c>
      <c r="R23" s="1157"/>
      <c r="S23" s="1153"/>
      <c r="T23" s="1153"/>
      <c r="U23" s="1153"/>
      <c r="V23" s="1153"/>
      <c r="W23" s="1153"/>
      <c r="X23" s="1153"/>
      <c r="Y23" s="1153"/>
      <c r="Z23" s="1153"/>
      <c r="AA23" s="1153"/>
      <c r="AB23" s="1166">
        <v>5000</v>
      </c>
      <c r="AC23" s="1153"/>
      <c r="AD23" s="1153"/>
      <c r="AE23" s="1153"/>
      <c r="AF23" s="1153"/>
      <c r="AG23" s="1153"/>
      <c r="AH23" s="1153"/>
      <c r="AI23" s="1153"/>
      <c r="AJ23" s="1153"/>
      <c r="AK23" s="1153"/>
      <c r="AL23" s="1153"/>
      <c r="AM23" s="1153"/>
      <c r="AN23" s="1153"/>
      <c r="AO23" s="1153"/>
      <c r="AP23" s="1153"/>
      <c r="AQ23" s="1153"/>
      <c r="AR23" s="1153"/>
      <c r="AS23" s="1176"/>
      <c r="AT23" s="1177"/>
      <c r="AU23" s="1178"/>
      <c r="AV23" s="1178"/>
      <c r="AW23" s="1178"/>
      <c r="AX23" s="1178"/>
      <c r="AY23" s="1178"/>
      <c r="AZ23" s="1178"/>
      <c r="BA23" s="1178"/>
      <c r="BB23" s="1178"/>
      <c r="BC23" s="1178"/>
      <c r="BD23" s="1178"/>
      <c r="BE23" s="1178"/>
      <c r="BF23" s="1178"/>
      <c r="BG23" s="1178"/>
      <c r="BH23" s="1178"/>
      <c r="BI23" s="1178"/>
      <c r="BJ23" s="1178"/>
      <c r="BK23" s="1186"/>
      <c r="BL23" s="1187">
        <v>1951</v>
      </c>
      <c r="BM23" s="1187"/>
      <c r="BN23" s="1187"/>
      <c r="BO23" s="1187"/>
      <c r="BP23" s="1187"/>
      <c r="BQ23" s="1187"/>
      <c r="BR23" s="1187"/>
      <c r="BS23" s="1187">
        <v>-3024</v>
      </c>
      <c r="BT23" s="1187"/>
      <c r="BU23" s="1187">
        <v>-311</v>
      </c>
      <c r="BV23" s="1191"/>
      <c r="BW23" s="1186"/>
      <c r="BX23" s="1186"/>
      <c r="BY23" s="1186"/>
      <c r="BZ23" s="1186"/>
      <c r="CA23" s="1186"/>
      <c r="CB23" s="1186"/>
      <c r="CC23" s="1186"/>
      <c r="CD23" s="1186"/>
      <c r="CE23" s="1186">
        <v>120</v>
      </c>
      <c r="CF23" s="1186">
        <v>120</v>
      </c>
      <c r="CG23" s="1186"/>
      <c r="CH23" s="1186">
        <v>60</v>
      </c>
      <c r="CI23" s="1186">
        <v>780</v>
      </c>
      <c r="CJ23" s="1186"/>
      <c r="CK23" s="1186"/>
      <c r="CL23" s="1186"/>
      <c r="CM23" s="1186"/>
      <c r="CN23" s="1186"/>
      <c r="CO23" s="1186"/>
      <c r="CP23" s="1186">
        <v>3024</v>
      </c>
      <c r="CQ23" s="1186"/>
      <c r="CR23" s="1186"/>
      <c r="CS23" s="1186"/>
      <c r="CT23" s="1186"/>
      <c r="CU23" s="1186"/>
      <c r="CV23" s="1186">
        <v>120</v>
      </c>
      <c r="CW23" s="1186"/>
      <c r="CX23" s="1186">
        <v>240</v>
      </c>
      <c r="CY23" s="1186"/>
      <c r="CZ23" s="1186">
        <v>120</v>
      </c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>
        <v>60</v>
      </c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6">
        <v>240</v>
      </c>
      <c r="ED23" s="1186"/>
      <c r="EE23" s="1186"/>
      <c r="EF23" s="1186"/>
      <c r="EG23" s="1186"/>
      <c r="EH23" s="1186">
        <v>180</v>
      </c>
      <c r="EI23" s="1186"/>
      <c r="EJ23" s="1186"/>
      <c r="EK23" s="1197"/>
      <c r="EL23" s="1198"/>
      <c r="EM23" s="1186"/>
      <c r="EN23" s="1186"/>
      <c r="EO23" s="1186"/>
      <c r="EP23" s="1186"/>
      <c r="EQ23" s="1186">
        <v>180</v>
      </c>
      <c r="ER23" s="1186"/>
      <c r="ES23" s="1186">
        <v>60</v>
      </c>
      <c r="ET23" s="1186"/>
      <c r="EU23" s="1186"/>
      <c r="EV23" s="1186"/>
      <c r="EW23" s="1186"/>
      <c r="EX23" s="1186"/>
      <c r="EY23" s="1186"/>
      <c r="EZ23" s="1186"/>
      <c r="FA23" s="1186"/>
      <c r="FB23" s="1186"/>
      <c r="FC23" s="1208"/>
      <c r="FD23" s="1186"/>
      <c r="FE23" s="1186"/>
      <c r="FF23" s="1186"/>
      <c r="FG23" s="1186"/>
      <c r="FH23" s="1186"/>
      <c r="FI23" s="1186"/>
      <c r="FJ23" s="1186"/>
      <c r="FK23" s="1186"/>
      <c r="FL23" s="1208"/>
      <c r="FM23" s="1186"/>
      <c r="FN23" s="1186"/>
      <c r="FO23" s="1186"/>
      <c r="FP23" s="1186"/>
      <c r="FQ23" s="1186"/>
      <c r="FR23" s="1186"/>
      <c r="FS23" s="1186"/>
      <c r="FT23" s="1186"/>
      <c r="FU23" s="1186"/>
      <c r="FV23" s="1186"/>
      <c r="FW23" s="1186"/>
      <c r="FX23" s="1186"/>
      <c r="FY23" s="1186"/>
      <c r="FZ23" s="1186"/>
      <c r="GA23" s="1186"/>
      <c r="GB23" s="1186"/>
      <c r="GC23" s="1186"/>
      <c r="GD23" s="1186"/>
      <c r="GE23" s="1186"/>
      <c r="GF23" s="1186"/>
      <c r="GG23" s="1186"/>
      <c r="GH23" s="1186"/>
      <c r="GI23" s="1186"/>
      <c r="GJ23" s="1186"/>
      <c r="GK23" s="1186"/>
      <c r="GL23" s="1186"/>
      <c r="GM23" s="1186"/>
      <c r="GN23" s="1186"/>
      <c r="GO23" s="1186">
        <v>140</v>
      </c>
      <c r="GP23" s="1186"/>
      <c r="GQ23" s="1186"/>
      <c r="GR23" s="1186"/>
      <c r="GS23" s="1186"/>
      <c r="GT23" s="1186"/>
      <c r="GU23" s="1186"/>
      <c r="GV23" s="1186"/>
      <c r="GW23" s="1186"/>
      <c r="GX23" s="1186"/>
      <c r="GY23" s="1219"/>
      <c r="GZ23" s="364">
        <f t="shared" si="25"/>
        <v>5064</v>
      </c>
      <c r="HA23" s="365">
        <f t="shared" si="26"/>
        <v>380</v>
      </c>
      <c r="HB23" s="366">
        <f t="shared" si="27"/>
        <v>5444</v>
      </c>
      <c r="HC23" s="366">
        <v>26330</v>
      </c>
      <c r="HD23" s="365">
        <v>25212</v>
      </c>
      <c r="HE23" s="365">
        <v>20578</v>
      </c>
      <c r="HF23" s="54"/>
      <c r="HG23" s="708">
        <v>3.99</v>
      </c>
      <c r="HH23" s="708">
        <v>0.98</v>
      </c>
      <c r="HI23" s="709">
        <f t="shared" si="28"/>
        <v>5335.12</v>
      </c>
      <c r="HJ23" s="710">
        <v>6.23</v>
      </c>
      <c r="HK23" s="710">
        <v>4.98</v>
      </c>
      <c r="HL23" s="738">
        <f t="shared" si="10"/>
        <v>0.241547365214743</v>
      </c>
      <c r="HM23" s="739"/>
      <c r="HN23" s="739">
        <v>5000</v>
      </c>
      <c r="HO23" s="739">
        <v>5.1075</v>
      </c>
      <c r="HP23" s="740">
        <f t="shared" si="29"/>
        <v>4681.2</v>
      </c>
      <c r="HQ23" s="738">
        <f t="shared" si="30"/>
        <v>0.22212915016753</v>
      </c>
      <c r="HR23" s="741"/>
      <c r="HS23" s="742">
        <v>44927</v>
      </c>
      <c r="HT23" s="739">
        <f ca="1" t="shared" si="11"/>
        <v>5</v>
      </c>
      <c r="HU23" s="739">
        <f ca="1" t="shared" si="12"/>
        <v>150</v>
      </c>
      <c r="HV23" s="739">
        <v>3049</v>
      </c>
      <c r="HW23" s="739">
        <f t="shared" si="15"/>
        <v>5444</v>
      </c>
      <c r="HX23" s="761">
        <f t="shared" si="13"/>
        <v>2.7295061418902</v>
      </c>
      <c r="HY23" s="739">
        <f ca="1" t="shared" si="14"/>
        <v>6.64179827859948</v>
      </c>
      <c r="HZ23" s="739">
        <f t="shared" si="16"/>
        <v>940</v>
      </c>
      <c r="IA23" s="739"/>
      <c r="IB23" s="739">
        <f ca="1" t="shared" si="17"/>
        <v>1088.8</v>
      </c>
      <c r="IC23" s="769">
        <f ca="1" t="shared" si="18"/>
        <v>36.2933333333333</v>
      </c>
      <c r="ID23" s="769">
        <f ca="1" t="shared" si="19"/>
        <v>25.9000734753857</v>
      </c>
      <c r="IE23" s="739"/>
      <c r="IF23" s="739"/>
      <c r="IG23" s="739"/>
      <c r="IH23" s="739"/>
      <c r="II23" s="739"/>
      <c r="IJ23" s="739"/>
      <c r="IK23" s="739"/>
      <c r="IL23" s="743"/>
      <c r="IM23" s="743"/>
      <c r="IN23" s="743"/>
      <c r="IO23" s="743"/>
      <c r="IP23" s="743"/>
      <c r="IQ23" s="739"/>
      <c r="IR23" s="739"/>
      <c r="IS23" s="739"/>
      <c r="IT23" s="739"/>
      <c r="IU23" s="739"/>
      <c r="IV23" s="739"/>
      <c r="IW23" s="739"/>
      <c r="IX23" s="739"/>
      <c r="IY23" s="739"/>
      <c r="IZ23" s="739"/>
      <c r="JA23" s="739"/>
      <c r="JB23" s="743">
        <v>3462</v>
      </c>
      <c r="JC23" s="743">
        <v>840</v>
      </c>
      <c r="JD23" s="743">
        <v>3326</v>
      </c>
      <c r="JE23" s="743">
        <v>8073</v>
      </c>
      <c r="JF23" s="743">
        <v>300</v>
      </c>
      <c r="JG23" s="739">
        <v>7569</v>
      </c>
      <c r="JH23" s="739">
        <v>255</v>
      </c>
      <c r="JI23" s="739">
        <v>120</v>
      </c>
      <c r="JJ23" s="739">
        <v>270</v>
      </c>
      <c r="JK23" s="739">
        <v>0</v>
      </c>
      <c r="JL23" s="739">
        <v>435</v>
      </c>
      <c r="JM23" s="739">
        <v>1680</v>
      </c>
      <c r="JN23" s="28">
        <f t="shared" si="31"/>
        <v>26330</v>
      </c>
      <c r="JO23" s="28">
        <f t="shared" si="32"/>
        <v>0</v>
      </c>
      <c r="JP23" s="325"/>
      <c r="JQ23" s="325"/>
      <c r="JR23" s="325"/>
      <c r="JS23" s="325"/>
      <c r="JT23" s="325"/>
      <c r="JU23" s="325"/>
      <c r="JV23" s="325"/>
      <c r="JW23" s="325"/>
      <c r="JX23" s="325"/>
      <c r="JY23" s="325"/>
      <c r="JZ23" s="325"/>
      <c r="KA23" s="325"/>
      <c r="KB23" s="325"/>
      <c r="KC23" s="325"/>
      <c r="KD23" s="325"/>
      <c r="KE23" s="825"/>
    </row>
    <row r="24" s="786" customFormat="1" hidden="1" customHeight="1" spans="1:291">
      <c r="A24" s="95" t="s">
        <v>1610</v>
      </c>
      <c r="B24" s="343">
        <v>2019</v>
      </c>
      <c r="C24" s="95" t="s">
        <v>1612</v>
      </c>
      <c r="D24" s="95" t="s">
        <v>1656</v>
      </c>
      <c r="E24" s="789" t="s">
        <v>1657</v>
      </c>
      <c r="F24" s="1112" t="s">
        <v>344</v>
      </c>
      <c r="G24" s="797" t="s">
        <v>345</v>
      </c>
      <c r="H24" s="301" t="s">
        <v>1658</v>
      </c>
      <c r="I24" s="99">
        <f t="shared" si="33"/>
        <v>-5612</v>
      </c>
      <c r="J24" s="1129">
        <v>6643</v>
      </c>
      <c r="K24" s="1130">
        <f t="shared" si="21"/>
        <v>4031</v>
      </c>
      <c r="L24" s="1131">
        <f t="shared" si="22"/>
        <v>1031</v>
      </c>
      <c r="M24" s="1132"/>
      <c r="N24" s="1137"/>
      <c r="O24" s="1134"/>
      <c r="P24" s="1138">
        <f t="shared" si="23"/>
        <v>3000</v>
      </c>
      <c r="Q24" s="1154">
        <f t="shared" si="24"/>
        <v>0</v>
      </c>
      <c r="R24" s="1153"/>
      <c r="S24" s="1153"/>
      <c r="T24" s="1153"/>
      <c r="U24" s="1153"/>
      <c r="V24" s="1153"/>
      <c r="W24" s="1153"/>
      <c r="X24" s="1153"/>
      <c r="Y24" s="1153"/>
      <c r="Z24" s="1153">
        <v>3000</v>
      </c>
      <c r="AA24" s="1153"/>
      <c r="AB24" s="1166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76"/>
      <c r="AT24" s="1177"/>
      <c r="AU24" s="1178"/>
      <c r="AV24" s="1178"/>
      <c r="AW24" s="1178"/>
      <c r="AX24" s="1178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8"/>
      <c r="BJ24" s="1178"/>
      <c r="BK24" s="1186"/>
      <c r="BL24" s="1187">
        <v>-6943</v>
      </c>
      <c r="BM24" s="1187"/>
      <c r="BN24" s="1187"/>
      <c r="BO24" s="1187"/>
      <c r="BP24" s="1187"/>
      <c r="BQ24" s="1187"/>
      <c r="BR24" s="1187"/>
      <c r="BS24" s="1187"/>
      <c r="BT24" s="1187"/>
      <c r="BU24" s="1187"/>
      <c r="BV24" s="1191"/>
      <c r="BW24" s="1186"/>
      <c r="BX24" s="1186"/>
      <c r="BY24" s="1186"/>
      <c r="BZ24" s="1186"/>
      <c r="CA24" s="1186">
        <v>240</v>
      </c>
      <c r="CB24" s="1186"/>
      <c r="CC24" s="1186"/>
      <c r="CD24" s="1186"/>
      <c r="CE24" s="1186">
        <v>120</v>
      </c>
      <c r="CF24" s="1186"/>
      <c r="CG24" s="1186"/>
      <c r="CH24" s="1186">
        <v>60</v>
      </c>
      <c r="CI24" s="1186">
        <v>660</v>
      </c>
      <c r="CJ24" s="1186">
        <v>120</v>
      </c>
      <c r="CK24" s="1186"/>
      <c r="CL24" s="1186"/>
      <c r="CM24" s="1186">
        <v>540</v>
      </c>
      <c r="CN24" s="1186">
        <v>15</v>
      </c>
      <c r="CO24" s="1186">
        <v>120</v>
      </c>
      <c r="CP24" s="1186"/>
      <c r="CQ24" s="1186">
        <v>705</v>
      </c>
      <c r="CR24" s="1186"/>
      <c r="CS24" s="1186">
        <v>60</v>
      </c>
      <c r="CT24" s="1186">
        <v>90</v>
      </c>
      <c r="CU24" s="1186"/>
      <c r="CV24" s="1186">
        <v>120</v>
      </c>
      <c r="CW24" s="1186"/>
      <c r="CX24" s="1186"/>
      <c r="CY24" s="1186"/>
      <c r="CZ24" s="1186"/>
      <c r="DA24" s="1186"/>
      <c r="DB24" s="1186"/>
      <c r="DC24" s="1186">
        <v>600</v>
      </c>
      <c r="DD24" s="1186"/>
      <c r="DE24" s="1186"/>
      <c r="DF24" s="1186"/>
      <c r="DG24" s="1186"/>
      <c r="DH24" s="1186"/>
      <c r="DI24" s="1186"/>
      <c r="DJ24" s="1186">
        <v>15</v>
      </c>
      <c r="DK24" s="1186"/>
      <c r="DL24" s="1186"/>
      <c r="DM24" s="1186">
        <v>120</v>
      </c>
      <c r="DN24" s="1186"/>
      <c r="DO24" s="1186">
        <v>690</v>
      </c>
      <c r="DP24" s="1186"/>
      <c r="DQ24" s="1186"/>
      <c r="DR24" s="1186"/>
      <c r="DS24" s="1186"/>
      <c r="DT24" s="1186"/>
      <c r="DU24" s="1186"/>
      <c r="DV24" s="1186"/>
      <c r="DW24" s="1186">
        <v>480</v>
      </c>
      <c r="DX24" s="1186"/>
      <c r="DY24" s="1186"/>
      <c r="DZ24" s="1186"/>
      <c r="EA24" s="1186"/>
      <c r="EB24" s="1186"/>
      <c r="EC24" s="1186">
        <v>60</v>
      </c>
      <c r="ED24" s="1186">
        <v>540</v>
      </c>
      <c r="EE24" s="1186"/>
      <c r="EF24" s="1186"/>
      <c r="EG24" s="1186">
        <v>480</v>
      </c>
      <c r="EH24" s="1186"/>
      <c r="EI24" s="1186"/>
      <c r="EJ24" s="1186"/>
      <c r="EK24" s="1197"/>
      <c r="EL24" s="1198"/>
      <c r="EM24" s="1186"/>
      <c r="EN24" s="1186"/>
      <c r="EO24" s="1186"/>
      <c r="EP24" s="1186"/>
      <c r="EQ24" s="1186"/>
      <c r="ER24" s="1186"/>
      <c r="ES24" s="1186"/>
      <c r="ET24" s="1186"/>
      <c r="EU24" s="1186"/>
      <c r="EV24" s="1186"/>
      <c r="EW24" s="1186"/>
      <c r="EX24" s="1186"/>
      <c r="EY24" s="1186">
        <v>60</v>
      </c>
      <c r="EZ24" s="1186"/>
      <c r="FA24" s="1186"/>
      <c r="FB24" s="1186"/>
      <c r="FC24" s="1209"/>
      <c r="FD24" s="1186"/>
      <c r="FE24" s="1186"/>
      <c r="FF24" s="1186"/>
      <c r="FG24" s="1186"/>
      <c r="FH24" s="1186"/>
      <c r="FI24" s="1186"/>
      <c r="FJ24" s="1186"/>
      <c r="FK24" s="1186"/>
      <c r="FL24" s="1209"/>
      <c r="FM24" s="1186"/>
      <c r="FN24" s="1186"/>
      <c r="FO24" s="1186"/>
      <c r="FP24" s="1186"/>
      <c r="FQ24" s="1186"/>
      <c r="FR24" s="1186"/>
      <c r="FS24" s="1186"/>
      <c r="FT24" s="1186"/>
      <c r="FU24" s="1186"/>
      <c r="FV24" s="1186">
        <v>15</v>
      </c>
      <c r="FW24" s="1186"/>
      <c r="FX24" s="1186"/>
      <c r="FY24" s="1186"/>
      <c r="FZ24" s="1186"/>
      <c r="GA24" s="1186"/>
      <c r="GB24" s="1186"/>
      <c r="GC24" s="1186"/>
      <c r="GD24" s="1186"/>
      <c r="GE24" s="1186"/>
      <c r="GF24" s="1186"/>
      <c r="GG24" s="1186"/>
      <c r="GH24" s="1186"/>
      <c r="GI24" s="1186"/>
      <c r="GJ24" s="1186"/>
      <c r="GK24" s="1186"/>
      <c r="GL24" s="1186">
        <v>2</v>
      </c>
      <c r="GM24" s="1186"/>
      <c r="GN24" s="1186"/>
      <c r="GO24" s="1186"/>
      <c r="GP24" s="1186"/>
      <c r="GQ24" s="1186"/>
      <c r="GR24" s="1186"/>
      <c r="GS24" s="1186"/>
      <c r="GT24" s="1186"/>
      <c r="GU24" s="1186"/>
      <c r="GV24" s="1186"/>
      <c r="GW24" s="1186"/>
      <c r="GX24" s="1186"/>
      <c r="GY24" s="1218"/>
      <c r="GZ24" s="364">
        <f t="shared" si="25"/>
        <v>5835</v>
      </c>
      <c r="HA24" s="365">
        <f t="shared" si="26"/>
        <v>77</v>
      </c>
      <c r="HB24" s="366">
        <f t="shared" si="27"/>
        <v>5912</v>
      </c>
      <c r="HC24" s="366">
        <v>11460</v>
      </c>
      <c r="HD24" s="365">
        <v>14313</v>
      </c>
      <c r="HE24" s="365">
        <v>14743</v>
      </c>
      <c r="HF24" s="54"/>
      <c r="HG24" s="708">
        <v>9.99</v>
      </c>
      <c r="HH24" s="708">
        <v>1.24</v>
      </c>
      <c r="HI24" s="709">
        <f t="shared" si="28"/>
        <v>7330.88</v>
      </c>
      <c r="HJ24" s="710">
        <v>6.23</v>
      </c>
      <c r="HK24" s="710">
        <v>5.95</v>
      </c>
      <c r="HL24" s="738">
        <f t="shared" si="10"/>
        <v>0.283822821376986</v>
      </c>
      <c r="HM24" s="739"/>
      <c r="HN24" s="739">
        <v>5000</v>
      </c>
      <c r="HO24" s="739">
        <v>5.49</v>
      </c>
      <c r="HP24" s="740">
        <f t="shared" si="29"/>
        <v>23984.45</v>
      </c>
      <c r="HQ24" s="738">
        <f t="shared" si="30"/>
        <v>0.339191141068849</v>
      </c>
      <c r="HR24" s="741"/>
      <c r="HS24" s="742">
        <v>44927</v>
      </c>
      <c r="HT24" s="739">
        <f ca="1" t="shared" si="11"/>
        <v>5</v>
      </c>
      <c r="HU24" s="739">
        <f ca="1" t="shared" si="12"/>
        <v>150</v>
      </c>
      <c r="HV24" s="739">
        <v>6643</v>
      </c>
      <c r="HW24" s="739">
        <f t="shared" si="15"/>
        <v>5912</v>
      </c>
      <c r="HX24" s="761">
        <f t="shared" si="13"/>
        <v>1.10773842982949</v>
      </c>
      <c r="HY24" s="739">
        <f ca="1" t="shared" si="14"/>
        <v>2.69549684591843</v>
      </c>
      <c r="HZ24" s="739">
        <f t="shared" si="16"/>
        <v>4031</v>
      </c>
      <c r="IA24" s="739"/>
      <c r="IB24" s="739">
        <f ca="1" t="shared" si="17"/>
        <v>1182.4</v>
      </c>
      <c r="IC24" s="769">
        <f ca="1" t="shared" si="18"/>
        <v>39.4133333333333</v>
      </c>
      <c r="ID24" s="769">
        <f ca="1" t="shared" si="19"/>
        <v>102.275033829499</v>
      </c>
      <c r="IE24" s="739"/>
      <c r="IF24" s="739"/>
      <c r="IG24" s="739"/>
      <c r="IH24" s="739"/>
      <c r="II24" s="739"/>
      <c r="IJ24" s="739"/>
      <c r="IK24" s="739"/>
      <c r="IL24" s="743"/>
      <c r="IM24" s="743"/>
      <c r="IN24" s="743"/>
      <c r="IO24" s="743"/>
      <c r="IP24" s="743"/>
      <c r="IQ24" s="739"/>
      <c r="IR24" s="739"/>
      <c r="IS24" s="739"/>
      <c r="IT24" s="739"/>
      <c r="IU24" s="739"/>
      <c r="IV24" s="739"/>
      <c r="IW24" s="739"/>
      <c r="IX24" s="739"/>
      <c r="IY24" s="739"/>
      <c r="IZ24" s="739"/>
      <c r="JA24" s="739"/>
      <c r="JB24" s="743">
        <v>2445</v>
      </c>
      <c r="JC24" s="743">
        <v>240</v>
      </c>
      <c r="JD24" s="743">
        <v>1555</v>
      </c>
      <c r="JE24" s="743">
        <v>420</v>
      </c>
      <c r="JF24" s="743">
        <v>1260</v>
      </c>
      <c r="JG24" s="739">
        <v>2460</v>
      </c>
      <c r="JH24" s="739">
        <v>300</v>
      </c>
      <c r="JI24" s="739">
        <v>480</v>
      </c>
      <c r="JJ24" s="739">
        <v>375</v>
      </c>
      <c r="JK24" s="739">
        <v>150</v>
      </c>
      <c r="JL24" s="739">
        <v>965</v>
      </c>
      <c r="JM24" s="739">
        <v>810</v>
      </c>
      <c r="JN24" s="28">
        <f t="shared" si="31"/>
        <v>11460</v>
      </c>
      <c r="JO24" s="28">
        <f t="shared" si="32"/>
        <v>0</v>
      </c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824"/>
    </row>
    <row r="25" s="786" customFormat="1" hidden="1" customHeight="1" spans="1:291">
      <c r="A25" s="95" t="s">
        <v>1610</v>
      </c>
      <c r="B25" s="343">
        <v>2019</v>
      </c>
      <c r="C25" s="95" t="s">
        <v>1612</v>
      </c>
      <c r="D25" s="95" t="s">
        <v>1656</v>
      </c>
      <c r="E25" s="789" t="s">
        <v>1657</v>
      </c>
      <c r="F25" s="1113" t="s">
        <v>347</v>
      </c>
      <c r="G25" s="792" t="s">
        <v>348</v>
      </c>
      <c r="H25" s="1114" t="s">
        <v>1659</v>
      </c>
      <c r="I25" s="99">
        <f t="shared" si="33"/>
        <v>-3300</v>
      </c>
      <c r="J25" s="1129">
        <v>4042</v>
      </c>
      <c r="K25" s="1130">
        <f t="shared" si="21"/>
        <v>3742</v>
      </c>
      <c r="L25" s="1131">
        <f t="shared" si="22"/>
        <v>742</v>
      </c>
      <c r="M25" s="1132"/>
      <c r="N25" s="1137"/>
      <c r="O25" s="1134"/>
      <c r="P25" s="1138">
        <f t="shared" si="23"/>
        <v>3000</v>
      </c>
      <c r="Q25" s="1154">
        <f t="shared" si="24"/>
        <v>3000</v>
      </c>
      <c r="R25" s="1153"/>
      <c r="S25" s="1153"/>
      <c r="T25" s="1153"/>
      <c r="U25" s="1153"/>
      <c r="V25" s="1153"/>
      <c r="W25" s="1153"/>
      <c r="X25" s="1153"/>
      <c r="Y25" s="1153"/>
      <c r="Z25" s="1153">
        <v>3000</v>
      </c>
      <c r="AA25" s="1153"/>
      <c r="AB25" s="1166"/>
      <c r="AC25" s="1153"/>
      <c r="AD25" s="1153"/>
      <c r="AE25" s="1153"/>
      <c r="AF25" s="1153"/>
      <c r="AG25" s="1153"/>
      <c r="AH25" s="1153"/>
      <c r="AI25" s="1153"/>
      <c r="AJ25" s="1153"/>
      <c r="AK25" s="1153">
        <v>3000</v>
      </c>
      <c r="AL25" s="1153"/>
      <c r="AM25" s="1153"/>
      <c r="AN25" s="1153"/>
      <c r="AO25" s="1153"/>
      <c r="AP25" s="1153"/>
      <c r="AQ25" s="1153"/>
      <c r="AR25" s="1153"/>
      <c r="AS25" s="1176"/>
      <c r="AT25" s="1177"/>
      <c r="AU25" s="1178">
        <v>30</v>
      </c>
      <c r="AV25" s="1178"/>
      <c r="AW25" s="1178"/>
      <c r="AX25" s="1178"/>
      <c r="AY25" s="1178"/>
      <c r="AZ25" s="1178"/>
      <c r="BA25" s="1178"/>
      <c r="BB25" s="1178"/>
      <c r="BC25" s="1178"/>
      <c r="BD25" s="1178"/>
      <c r="BE25" s="1178"/>
      <c r="BF25" s="1178"/>
      <c r="BG25" s="1178"/>
      <c r="BH25" s="1178"/>
      <c r="BI25" s="1178"/>
      <c r="BJ25" s="1178"/>
      <c r="BK25" s="1186"/>
      <c r="BL25" s="1187">
        <v>-4342</v>
      </c>
      <c r="BM25" s="1187"/>
      <c r="BN25" s="1187"/>
      <c r="BO25" s="1187"/>
      <c r="BP25" s="1187"/>
      <c r="BQ25" s="1187"/>
      <c r="BR25" s="1187"/>
      <c r="BS25" s="1187"/>
      <c r="BT25" s="1187"/>
      <c r="BU25" s="1187"/>
      <c r="BV25" s="1191"/>
      <c r="BW25" s="1186"/>
      <c r="BX25" s="1186"/>
      <c r="BY25" s="1186"/>
      <c r="BZ25" s="1186"/>
      <c r="CA25" s="1186">
        <v>240</v>
      </c>
      <c r="CB25" s="1186"/>
      <c r="CC25" s="1186"/>
      <c r="CD25" s="1186"/>
      <c r="CE25" s="1186">
        <v>120</v>
      </c>
      <c r="CF25" s="1186"/>
      <c r="CG25" s="1186"/>
      <c r="CH25" s="1186">
        <v>600</v>
      </c>
      <c r="CI25" s="1186">
        <v>660</v>
      </c>
      <c r="CJ25" s="1186"/>
      <c r="CK25" s="1186">
        <v>120</v>
      </c>
      <c r="CL25" s="1186"/>
      <c r="CM25" s="1186">
        <v>240</v>
      </c>
      <c r="CN25" s="1186">
        <v>15</v>
      </c>
      <c r="CO25" s="1186">
        <v>180</v>
      </c>
      <c r="CP25" s="1186"/>
      <c r="CQ25" s="1186">
        <v>705</v>
      </c>
      <c r="CR25" s="1186">
        <v>120</v>
      </c>
      <c r="CS25" s="1186"/>
      <c r="CT25" s="1186">
        <v>90</v>
      </c>
      <c r="CU25" s="1186"/>
      <c r="CV25" s="1186">
        <v>120</v>
      </c>
      <c r="CW25" s="1186"/>
      <c r="CX25" s="1186"/>
      <c r="CY25" s="1186"/>
      <c r="CZ25" s="1186"/>
      <c r="DA25" s="1186"/>
      <c r="DB25" s="1186">
        <v>60</v>
      </c>
      <c r="DC25" s="1186">
        <v>600</v>
      </c>
      <c r="DD25" s="1186">
        <v>120</v>
      </c>
      <c r="DE25" s="1186"/>
      <c r="DF25" s="1186"/>
      <c r="DG25" s="1186"/>
      <c r="DH25" s="1186"/>
      <c r="DI25" s="1186"/>
      <c r="DJ25" s="1186">
        <v>15</v>
      </c>
      <c r="DK25" s="1186"/>
      <c r="DL25" s="1186"/>
      <c r="DM25" s="1186"/>
      <c r="DN25" s="1186"/>
      <c r="DO25" s="1186">
        <v>690</v>
      </c>
      <c r="DP25" s="1186"/>
      <c r="DQ25" s="1186"/>
      <c r="DR25" s="1186"/>
      <c r="DS25" s="1186"/>
      <c r="DT25" s="1186"/>
      <c r="DU25" s="1186"/>
      <c r="DV25" s="1186"/>
      <c r="DW25" s="1186">
        <v>480</v>
      </c>
      <c r="DX25" s="1186"/>
      <c r="DY25" s="1186"/>
      <c r="DZ25" s="1186"/>
      <c r="EA25" s="1186"/>
      <c r="EB25" s="1186"/>
      <c r="EC25" s="1186">
        <v>180</v>
      </c>
      <c r="ED25" s="1186">
        <v>540</v>
      </c>
      <c r="EE25" s="1186"/>
      <c r="EF25" s="1186"/>
      <c r="EG25" s="1186">
        <v>480</v>
      </c>
      <c r="EH25" s="1186"/>
      <c r="EI25" s="1186"/>
      <c r="EJ25" s="1186"/>
      <c r="EK25" s="1197"/>
      <c r="EL25" s="1198"/>
      <c r="EM25" s="1186"/>
      <c r="EN25" s="1186"/>
      <c r="EO25" s="1186"/>
      <c r="EP25" s="1186"/>
      <c r="EQ25" s="1186"/>
      <c r="ER25" s="1186"/>
      <c r="ES25" s="1186"/>
      <c r="ET25" s="1186"/>
      <c r="EU25" s="1186"/>
      <c r="EV25" s="1186"/>
      <c r="EW25" s="1186"/>
      <c r="EX25" s="1186"/>
      <c r="EY25" s="1186">
        <v>60</v>
      </c>
      <c r="EZ25" s="1186"/>
      <c r="FA25" s="1186"/>
      <c r="FB25" s="1186"/>
      <c r="FC25" s="1209"/>
      <c r="FD25" s="1186"/>
      <c r="FE25" s="1186"/>
      <c r="FF25" s="1186"/>
      <c r="FG25" s="1186"/>
      <c r="FH25" s="1186"/>
      <c r="FI25" s="1186"/>
      <c r="FJ25" s="1186"/>
      <c r="FK25" s="1186"/>
      <c r="FL25" s="1209"/>
      <c r="FM25" s="1186"/>
      <c r="FN25" s="1186"/>
      <c r="FO25" s="1186"/>
      <c r="FP25" s="1186"/>
      <c r="FQ25" s="1186"/>
      <c r="FR25" s="1186"/>
      <c r="FS25" s="1186"/>
      <c r="FT25" s="1186"/>
      <c r="FU25" s="1186"/>
      <c r="FV25" s="1186">
        <v>15</v>
      </c>
      <c r="FW25" s="1186"/>
      <c r="FX25" s="1186"/>
      <c r="FY25" s="1186"/>
      <c r="FZ25" s="1186"/>
      <c r="GA25" s="1186"/>
      <c r="GB25" s="1186"/>
      <c r="GC25" s="1186"/>
      <c r="GD25" s="1186"/>
      <c r="GE25" s="1186"/>
      <c r="GF25" s="1186"/>
      <c r="GG25" s="1186"/>
      <c r="GH25" s="1186"/>
      <c r="GI25" s="1186"/>
      <c r="GJ25" s="1186"/>
      <c r="GK25" s="1186"/>
      <c r="GL25" s="1186"/>
      <c r="GM25" s="1186"/>
      <c r="GN25" s="1186"/>
      <c r="GO25" s="1186"/>
      <c r="GP25" s="1186">
        <v>60</v>
      </c>
      <c r="GQ25" s="1186"/>
      <c r="GR25" s="1186"/>
      <c r="GS25" s="1186"/>
      <c r="GT25" s="1186"/>
      <c r="GU25" s="1186"/>
      <c r="GV25" s="1186"/>
      <c r="GW25" s="1186">
        <v>60</v>
      </c>
      <c r="GX25" s="1186"/>
      <c r="GY25" s="1218"/>
      <c r="GZ25" s="364">
        <f t="shared" si="25"/>
        <v>6375</v>
      </c>
      <c r="HA25" s="365">
        <f t="shared" si="26"/>
        <v>195</v>
      </c>
      <c r="HB25" s="366">
        <f t="shared" si="27"/>
        <v>6570</v>
      </c>
      <c r="HC25" s="366">
        <v>16411</v>
      </c>
      <c r="HD25" s="365">
        <v>18033</v>
      </c>
      <c r="HE25" s="365">
        <v>14944</v>
      </c>
      <c r="HF25" s="54"/>
      <c r="HG25" s="708">
        <v>4.99</v>
      </c>
      <c r="HH25" s="708">
        <v>1.24</v>
      </c>
      <c r="HI25" s="709">
        <f t="shared" si="28"/>
        <v>8146.8</v>
      </c>
      <c r="HJ25" s="710">
        <v>6.23</v>
      </c>
      <c r="HK25" s="710">
        <v>5.95</v>
      </c>
      <c r="HL25" s="738">
        <f t="shared" si="10"/>
        <v>0.283822821376986</v>
      </c>
      <c r="HM25" s="739"/>
      <c r="HN25" s="739">
        <v>5000</v>
      </c>
      <c r="HO25" s="739">
        <v>5.49</v>
      </c>
      <c r="HP25" s="740">
        <f t="shared" si="29"/>
        <v>22264.9</v>
      </c>
      <c r="HQ25" s="738">
        <f t="shared" si="30"/>
        <v>0.339191141068849</v>
      </c>
      <c r="HR25" s="741"/>
      <c r="HS25" s="742">
        <v>44927</v>
      </c>
      <c r="HT25" s="739">
        <f ca="1" t="shared" si="11"/>
        <v>5</v>
      </c>
      <c r="HU25" s="739">
        <f ca="1" t="shared" si="12"/>
        <v>150</v>
      </c>
      <c r="HV25" s="739">
        <v>4042</v>
      </c>
      <c r="HW25" s="739">
        <f t="shared" si="15"/>
        <v>6570</v>
      </c>
      <c r="HX25" s="761">
        <f t="shared" si="13"/>
        <v>1.68807810894142</v>
      </c>
      <c r="HY25" s="739">
        <f ca="1" t="shared" si="14"/>
        <v>4.10765673175745</v>
      </c>
      <c r="HZ25" s="739">
        <f t="shared" ref="HZ25:HZ36" si="34">K25</f>
        <v>3742</v>
      </c>
      <c r="IA25" s="739"/>
      <c r="IB25" s="739">
        <f ca="1" t="shared" si="17"/>
        <v>1314</v>
      </c>
      <c r="IC25" s="769">
        <f ca="1" t="shared" si="18"/>
        <v>43.8</v>
      </c>
      <c r="ID25" s="769">
        <f ca="1" t="shared" si="19"/>
        <v>85.4337899543379</v>
      </c>
      <c r="IE25" s="739"/>
      <c r="IF25" s="739"/>
      <c r="IG25" s="739"/>
      <c r="IH25" s="739"/>
      <c r="II25" s="739"/>
      <c r="IJ25" s="739"/>
      <c r="IK25" s="739"/>
      <c r="IL25" s="743"/>
      <c r="IM25" s="743"/>
      <c r="IN25" s="743"/>
      <c r="IO25" s="743"/>
      <c r="IP25" s="743"/>
      <c r="IQ25" s="739"/>
      <c r="IR25" s="739"/>
      <c r="IS25" s="739"/>
      <c r="IT25" s="739"/>
      <c r="IU25" s="739"/>
      <c r="IV25" s="739"/>
      <c r="IW25" s="739"/>
      <c r="IX25" s="739"/>
      <c r="IY25" s="739"/>
      <c r="IZ25" s="739"/>
      <c r="JA25" s="739"/>
      <c r="JB25" s="743">
        <v>2445</v>
      </c>
      <c r="JC25" s="743">
        <v>1680</v>
      </c>
      <c r="JD25" s="743">
        <v>1675</v>
      </c>
      <c r="JE25" s="743">
        <v>1140</v>
      </c>
      <c r="JF25" s="743">
        <v>1410</v>
      </c>
      <c r="JG25" s="739">
        <v>3120</v>
      </c>
      <c r="JH25" s="739">
        <v>1320</v>
      </c>
      <c r="JI25" s="739">
        <v>540</v>
      </c>
      <c r="JJ25" s="739">
        <v>435</v>
      </c>
      <c r="JK25" s="739">
        <v>154</v>
      </c>
      <c r="JL25" s="739">
        <v>1382</v>
      </c>
      <c r="JM25" s="739">
        <v>1110</v>
      </c>
      <c r="JN25" s="28">
        <f t="shared" si="31"/>
        <v>16411</v>
      </c>
      <c r="JO25" s="28">
        <f t="shared" si="32"/>
        <v>0</v>
      </c>
      <c r="JP25" s="28"/>
      <c r="JQ25" s="28"/>
      <c r="JR25" s="28"/>
      <c r="JS25" s="28"/>
      <c r="JT25" s="28"/>
      <c r="JU25" s="28"/>
      <c r="JV25" s="28"/>
      <c r="JW25" s="28"/>
      <c r="JX25" s="28"/>
      <c r="JY25" s="28"/>
      <c r="JZ25" s="28"/>
      <c r="KA25" s="28"/>
      <c r="KB25" s="28"/>
      <c r="KC25" s="28"/>
      <c r="KD25" s="28"/>
      <c r="KE25" s="824"/>
    </row>
    <row r="26" s="786" customFormat="1" hidden="1" customHeight="1" spans="1:291">
      <c r="A26" s="95" t="s">
        <v>1610</v>
      </c>
      <c r="B26" s="343">
        <v>2019</v>
      </c>
      <c r="C26" s="95" t="s">
        <v>1612</v>
      </c>
      <c r="D26" s="95" t="s">
        <v>1656</v>
      </c>
      <c r="E26" s="789" t="s">
        <v>1657</v>
      </c>
      <c r="F26" s="1112" t="s">
        <v>350</v>
      </c>
      <c r="G26" s="797" t="s">
        <v>351</v>
      </c>
      <c r="H26" s="301" t="s">
        <v>1660</v>
      </c>
      <c r="I26" s="99">
        <f t="shared" si="33"/>
        <v>-3521</v>
      </c>
      <c r="J26" s="1129">
        <v>2959</v>
      </c>
      <c r="K26" s="1130">
        <f t="shared" si="21"/>
        <v>2438</v>
      </c>
      <c r="L26" s="1131">
        <f t="shared" si="22"/>
        <v>-562</v>
      </c>
      <c r="M26" s="1140"/>
      <c r="N26" s="1137"/>
      <c r="O26" s="1134"/>
      <c r="P26" s="1138">
        <f t="shared" si="23"/>
        <v>3000</v>
      </c>
      <c r="Q26" s="1154">
        <f t="shared" si="24"/>
        <v>5000</v>
      </c>
      <c r="R26" s="1153"/>
      <c r="S26" s="1153"/>
      <c r="T26" s="1153"/>
      <c r="U26" s="1153"/>
      <c r="V26" s="1153"/>
      <c r="W26" s="1153">
        <v>3000</v>
      </c>
      <c r="X26" s="1153"/>
      <c r="Y26" s="1153"/>
      <c r="Z26" s="1153"/>
      <c r="AA26" s="1153"/>
      <c r="AB26" s="1166"/>
      <c r="AC26" s="1153"/>
      <c r="AD26" s="1153"/>
      <c r="AE26" s="1153"/>
      <c r="AF26" s="1153"/>
      <c r="AG26" s="1153"/>
      <c r="AH26" s="1153">
        <v>5000</v>
      </c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76"/>
      <c r="AT26" s="1177"/>
      <c r="AU26" s="1178"/>
      <c r="AV26" s="1178"/>
      <c r="AW26" s="1178"/>
      <c r="AX26" s="1178"/>
      <c r="AY26" s="1178"/>
      <c r="AZ26" s="1178"/>
      <c r="BA26" s="1178"/>
      <c r="BB26" s="1178"/>
      <c r="BC26" s="1178"/>
      <c r="BD26" s="1178"/>
      <c r="BE26" s="1178"/>
      <c r="BF26" s="1178"/>
      <c r="BG26" s="1178"/>
      <c r="BH26" s="1178"/>
      <c r="BI26" s="1178"/>
      <c r="BJ26" s="1178"/>
      <c r="BK26" s="1186"/>
      <c r="BL26" s="1187">
        <v>-3319</v>
      </c>
      <c r="BM26" s="1187"/>
      <c r="BN26" s="1187"/>
      <c r="BO26" s="1187"/>
      <c r="BP26" s="1187"/>
      <c r="BQ26" s="1187"/>
      <c r="BR26" s="1187"/>
      <c r="BS26" s="1187"/>
      <c r="BT26" s="1187"/>
      <c r="BU26" s="1187"/>
      <c r="BV26" s="1191"/>
      <c r="BW26" s="1186"/>
      <c r="BX26" s="1186"/>
      <c r="BY26" s="1186"/>
      <c r="BZ26" s="1186"/>
      <c r="CA26" s="1186">
        <v>360</v>
      </c>
      <c r="CB26" s="1186"/>
      <c r="CC26" s="1186"/>
      <c r="CD26" s="1186"/>
      <c r="CE26" s="1186">
        <v>120</v>
      </c>
      <c r="CF26" s="1186"/>
      <c r="CG26" s="1186"/>
      <c r="CH26" s="1186"/>
      <c r="CI26" s="1186">
        <v>660</v>
      </c>
      <c r="CJ26" s="1186">
        <v>120</v>
      </c>
      <c r="CK26" s="1186"/>
      <c r="CL26" s="1186"/>
      <c r="CM26" s="1186">
        <v>540</v>
      </c>
      <c r="CN26" s="1186">
        <v>15</v>
      </c>
      <c r="CO26" s="1186">
        <v>120</v>
      </c>
      <c r="CP26" s="1186"/>
      <c r="CQ26" s="1186">
        <v>705</v>
      </c>
      <c r="CR26" s="1186">
        <v>60</v>
      </c>
      <c r="CS26" s="1186">
        <v>120</v>
      </c>
      <c r="CT26" s="1186">
        <v>90</v>
      </c>
      <c r="CU26" s="1186"/>
      <c r="CV26" s="1186">
        <v>120</v>
      </c>
      <c r="CW26" s="1186"/>
      <c r="CX26" s="1186">
        <v>240</v>
      </c>
      <c r="CY26" s="1186"/>
      <c r="CZ26" s="1186"/>
      <c r="DA26" s="1186">
        <v>480</v>
      </c>
      <c r="DB26" s="1186"/>
      <c r="DC26" s="1186">
        <v>600</v>
      </c>
      <c r="DD26" s="1186"/>
      <c r="DE26" s="1186"/>
      <c r="DF26" s="1186"/>
      <c r="DG26" s="1186"/>
      <c r="DH26" s="1186"/>
      <c r="DI26" s="1186"/>
      <c r="DJ26" s="1186">
        <v>15</v>
      </c>
      <c r="DK26" s="1186"/>
      <c r="DL26" s="1186">
        <v>60</v>
      </c>
      <c r="DM26" s="1186">
        <v>120</v>
      </c>
      <c r="DN26" s="1186"/>
      <c r="DO26" s="1186">
        <v>690</v>
      </c>
      <c r="DP26" s="1186"/>
      <c r="DQ26" s="1186"/>
      <c r="DR26" s="1186"/>
      <c r="DS26" s="1186"/>
      <c r="DT26" s="1186"/>
      <c r="DU26" s="1186"/>
      <c r="DV26" s="1186"/>
      <c r="DW26" s="1186">
        <v>480</v>
      </c>
      <c r="DX26" s="1186"/>
      <c r="DY26" s="1186"/>
      <c r="DZ26" s="1186"/>
      <c r="EA26" s="1186"/>
      <c r="EB26" s="1186"/>
      <c r="EC26" s="1186">
        <v>120</v>
      </c>
      <c r="ED26" s="1186">
        <v>540</v>
      </c>
      <c r="EE26" s="1186"/>
      <c r="EF26" s="1186"/>
      <c r="EG26" s="1186">
        <v>600</v>
      </c>
      <c r="EH26" s="1186"/>
      <c r="EI26" s="1186"/>
      <c r="EJ26" s="1186"/>
      <c r="EK26" s="1197"/>
      <c r="EL26" s="1198"/>
      <c r="EM26" s="1186"/>
      <c r="EN26" s="1186"/>
      <c r="EO26" s="1186"/>
      <c r="EP26" s="1186">
        <v>900</v>
      </c>
      <c r="EQ26" s="1186"/>
      <c r="ER26" s="1186"/>
      <c r="ES26" s="1186"/>
      <c r="ET26" s="1186"/>
      <c r="EU26" s="1186"/>
      <c r="EV26" s="1186"/>
      <c r="EW26" s="1186"/>
      <c r="EX26" s="1186"/>
      <c r="EY26" s="1186">
        <v>60</v>
      </c>
      <c r="EZ26" s="1186"/>
      <c r="FA26" s="1186"/>
      <c r="FB26" s="1186">
        <v>840</v>
      </c>
      <c r="FC26" s="1209"/>
      <c r="FD26" s="1186"/>
      <c r="FE26" s="1186"/>
      <c r="FF26" s="1186"/>
      <c r="FG26" s="1186"/>
      <c r="FH26" s="1186"/>
      <c r="FI26" s="1186"/>
      <c r="FJ26" s="1186"/>
      <c r="FK26" s="1186"/>
      <c r="FL26" s="1209"/>
      <c r="FM26" s="1186"/>
      <c r="FN26" s="1186"/>
      <c r="FO26" s="1186"/>
      <c r="FP26" s="1186"/>
      <c r="FQ26" s="1186"/>
      <c r="FR26" s="1186"/>
      <c r="FS26" s="1214">
        <v>-89</v>
      </c>
      <c r="FT26" s="1186"/>
      <c r="FU26" s="1214"/>
      <c r="FV26" s="1186">
        <v>15</v>
      </c>
      <c r="FW26" s="1186">
        <v>60</v>
      </c>
      <c r="FX26" s="1186"/>
      <c r="FY26" s="1186"/>
      <c r="FZ26" s="1186"/>
      <c r="GA26" s="1186"/>
      <c r="GB26" s="1186"/>
      <c r="GC26" s="1186"/>
      <c r="GD26" s="1186"/>
      <c r="GE26" s="1186">
        <v>60</v>
      </c>
      <c r="GF26" s="1186"/>
      <c r="GG26" s="1186"/>
      <c r="GH26" s="1186"/>
      <c r="GI26" s="1186"/>
      <c r="GJ26" s="1186"/>
      <c r="GK26" s="1186"/>
      <c r="GL26" s="1186"/>
      <c r="GM26" s="1186"/>
      <c r="GN26" s="1186"/>
      <c r="GO26" s="1186"/>
      <c r="GP26" s="1186">
        <v>60</v>
      </c>
      <c r="GQ26" s="1186"/>
      <c r="GR26" s="1186"/>
      <c r="GS26" s="1186"/>
      <c r="GT26" s="1186"/>
      <c r="GU26" s="1186"/>
      <c r="GV26" s="1186"/>
      <c r="GW26" s="1186"/>
      <c r="GX26" s="1186"/>
      <c r="GY26" s="1218"/>
      <c r="GZ26" s="364">
        <f t="shared" si="25"/>
        <v>6975</v>
      </c>
      <c r="HA26" s="365">
        <f t="shared" si="26"/>
        <v>1906</v>
      </c>
      <c r="HB26" s="366">
        <f t="shared" si="27"/>
        <v>8881</v>
      </c>
      <c r="HC26" s="366">
        <v>16055</v>
      </c>
      <c r="HD26" s="365">
        <v>19166</v>
      </c>
      <c r="HE26" s="365">
        <v>18319</v>
      </c>
      <c r="HF26" s="54"/>
      <c r="HG26" s="708">
        <v>4.99</v>
      </c>
      <c r="HH26" s="708">
        <v>1.24</v>
      </c>
      <c r="HI26" s="709">
        <f t="shared" si="28"/>
        <v>11012.44</v>
      </c>
      <c r="HJ26" s="710">
        <v>6.23</v>
      </c>
      <c r="HK26" s="710">
        <v>5.95</v>
      </c>
      <c r="HL26" s="738">
        <f t="shared" si="10"/>
        <v>0.283822821376986</v>
      </c>
      <c r="HM26" s="739"/>
      <c r="HN26" s="739">
        <v>5000</v>
      </c>
      <c r="HO26" s="739">
        <v>5.49</v>
      </c>
      <c r="HP26" s="740">
        <f t="shared" si="29"/>
        <v>14506.1</v>
      </c>
      <c r="HQ26" s="738">
        <f t="shared" si="30"/>
        <v>0.339191141068849</v>
      </c>
      <c r="HR26" s="741"/>
      <c r="HS26" s="742">
        <v>44927</v>
      </c>
      <c r="HT26" s="739">
        <f ca="1" t="shared" si="11"/>
        <v>5</v>
      </c>
      <c r="HU26" s="739">
        <f ca="1" t="shared" si="12"/>
        <v>150</v>
      </c>
      <c r="HV26" s="739">
        <v>2959</v>
      </c>
      <c r="HW26" s="739">
        <f t="shared" si="15"/>
        <v>8881</v>
      </c>
      <c r="HX26" s="761">
        <f t="shared" si="13"/>
        <v>3.29108764128219</v>
      </c>
      <c r="HY26" s="739">
        <f ca="1" t="shared" si="14"/>
        <v>8.00831326045334</v>
      </c>
      <c r="HZ26" s="739">
        <f t="shared" si="34"/>
        <v>2438</v>
      </c>
      <c r="IA26" s="739"/>
      <c r="IB26" s="739">
        <f ca="1" t="shared" si="17"/>
        <v>1776.2</v>
      </c>
      <c r="IC26" s="769">
        <f ca="1" t="shared" si="18"/>
        <v>59.2066666666667</v>
      </c>
      <c r="ID26" s="769">
        <f ca="1" t="shared" si="19"/>
        <v>41.1777952933228</v>
      </c>
      <c r="IE26" s="739"/>
      <c r="IF26" s="739"/>
      <c r="IG26" s="739"/>
      <c r="IH26" s="739"/>
      <c r="II26" s="739"/>
      <c r="IJ26" s="739"/>
      <c r="IK26" s="739"/>
      <c r="IL26" s="743"/>
      <c r="IM26" s="743"/>
      <c r="IN26" s="743"/>
      <c r="IO26" s="743"/>
      <c r="IP26" s="743"/>
      <c r="IQ26" s="739"/>
      <c r="IR26" s="739"/>
      <c r="IS26" s="739"/>
      <c r="IT26" s="739"/>
      <c r="IU26" s="739"/>
      <c r="IV26" s="739"/>
      <c r="IW26" s="739"/>
      <c r="IX26" s="739"/>
      <c r="IY26" s="739"/>
      <c r="IZ26" s="739"/>
      <c r="JA26" s="739"/>
      <c r="JB26" s="743">
        <v>2565</v>
      </c>
      <c r="JC26" s="743">
        <v>1400</v>
      </c>
      <c r="JD26" s="743">
        <v>1265</v>
      </c>
      <c r="JE26" s="743">
        <v>960</v>
      </c>
      <c r="JF26" s="743">
        <v>1860</v>
      </c>
      <c r="JG26" s="739">
        <v>2100</v>
      </c>
      <c r="JH26" s="739">
        <v>2880</v>
      </c>
      <c r="JI26" s="739">
        <v>660</v>
      </c>
      <c r="JJ26" s="739">
        <v>615</v>
      </c>
      <c r="JK26" s="739">
        <v>150</v>
      </c>
      <c r="JL26" s="739">
        <v>362</v>
      </c>
      <c r="JM26" s="739">
        <v>1238</v>
      </c>
      <c r="JN26" s="28">
        <f t="shared" si="31"/>
        <v>16055</v>
      </c>
      <c r="JO26" s="28">
        <f t="shared" si="32"/>
        <v>0</v>
      </c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824"/>
    </row>
    <row r="27" s="786" customFormat="1" hidden="1" customHeight="1" spans="1:291">
      <c r="A27" s="95" t="s">
        <v>1610</v>
      </c>
      <c r="B27" s="343">
        <v>2019</v>
      </c>
      <c r="C27" s="95" t="s">
        <v>1612</v>
      </c>
      <c r="D27" s="95" t="s">
        <v>1656</v>
      </c>
      <c r="E27" s="789" t="s">
        <v>1657</v>
      </c>
      <c r="F27" s="1112" t="s">
        <v>353</v>
      </c>
      <c r="G27" s="797" t="s">
        <v>354</v>
      </c>
      <c r="H27" s="301" t="s">
        <v>1661</v>
      </c>
      <c r="I27" s="99">
        <f t="shared" si="33"/>
        <v>-3510</v>
      </c>
      <c r="J27" s="1129">
        <v>3710</v>
      </c>
      <c r="K27" s="1130">
        <f t="shared" si="21"/>
        <v>3200</v>
      </c>
      <c r="L27" s="1131">
        <f t="shared" si="22"/>
        <v>200</v>
      </c>
      <c r="M27" s="1132"/>
      <c r="N27" s="1137"/>
      <c r="O27" s="1134"/>
      <c r="P27" s="1138">
        <f t="shared" si="23"/>
        <v>3000</v>
      </c>
      <c r="Q27" s="1154">
        <f t="shared" si="24"/>
        <v>3000</v>
      </c>
      <c r="R27" s="1153"/>
      <c r="S27" s="1153"/>
      <c r="T27" s="1153"/>
      <c r="U27" s="1153"/>
      <c r="V27" s="1153"/>
      <c r="W27" s="1153">
        <v>3000</v>
      </c>
      <c r="X27" s="1153"/>
      <c r="Y27" s="1153"/>
      <c r="Z27" s="1153"/>
      <c r="AA27" s="1153"/>
      <c r="AB27" s="1166"/>
      <c r="AC27" s="1153"/>
      <c r="AD27" s="1153"/>
      <c r="AE27" s="1153"/>
      <c r="AF27" s="1153"/>
      <c r="AG27" s="1153"/>
      <c r="AH27" s="1153"/>
      <c r="AI27" s="1153"/>
      <c r="AJ27" s="1153"/>
      <c r="AK27" s="1153">
        <v>3000</v>
      </c>
      <c r="AL27" s="1153"/>
      <c r="AM27" s="1153"/>
      <c r="AN27" s="1153"/>
      <c r="AO27" s="1153"/>
      <c r="AP27" s="1153"/>
      <c r="AQ27" s="1153"/>
      <c r="AR27" s="1153"/>
      <c r="AS27" s="1176"/>
      <c r="AT27" s="1177"/>
      <c r="AU27" s="1178"/>
      <c r="AV27" s="1178"/>
      <c r="AW27" s="1178"/>
      <c r="AX27" s="1178"/>
      <c r="AY27" s="1178"/>
      <c r="AZ27" s="1178"/>
      <c r="BA27" s="1178"/>
      <c r="BB27" s="1178"/>
      <c r="BC27" s="1178"/>
      <c r="BD27" s="1178"/>
      <c r="BE27" s="1178"/>
      <c r="BF27" s="1178"/>
      <c r="BG27" s="1178"/>
      <c r="BH27" s="1178"/>
      <c r="BI27" s="1178"/>
      <c r="BJ27" s="1178"/>
      <c r="BK27" s="1186"/>
      <c r="BL27" s="1187">
        <v>-4130</v>
      </c>
      <c r="BM27" s="1187"/>
      <c r="BN27" s="1187"/>
      <c r="BO27" s="1187"/>
      <c r="BP27" s="1187"/>
      <c r="BQ27" s="1187"/>
      <c r="BR27" s="1187"/>
      <c r="BS27" s="1187"/>
      <c r="BT27" s="1187"/>
      <c r="BU27" s="1187"/>
      <c r="BV27" s="1191"/>
      <c r="BW27" s="1186"/>
      <c r="BX27" s="1192"/>
      <c r="BY27" s="1192"/>
      <c r="BZ27" s="1192"/>
      <c r="CA27" s="1192">
        <v>360</v>
      </c>
      <c r="CB27" s="1192"/>
      <c r="CC27" s="1192"/>
      <c r="CD27" s="1192">
        <v>600</v>
      </c>
      <c r="CE27" s="1192">
        <v>120</v>
      </c>
      <c r="CF27" s="1192"/>
      <c r="CG27" s="1192"/>
      <c r="CH27" s="1192"/>
      <c r="CI27" s="1192">
        <v>660</v>
      </c>
      <c r="CJ27" s="1192"/>
      <c r="CK27" s="1192"/>
      <c r="CL27" s="1192"/>
      <c r="CM27" s="1192"/>
      <c r="CN27" s="1192">
        <v>15</v>
      </c>
      <c r="CO27" s="1192">
        <v>120</v>
      </c>
      <c r="CP27" s="1192"/>
      <c r="CQ27" s="1192">
        <v>705</v>
      </c>
      <c r="CR27" s="1192"/>
      <c r="CS27" s="1192">
        <v>120</v>
      </c>
      <c r="CT27" s="1192">
        <v>90</v>
      </c>
      <c r="CU27" s="1192"/>
      <c r="CV27" s="1192">
        <v>120</v>
      </c>
      <c r="CW27" s="1192"/>
      <c r="CX27" s="1192"/>
      <c r="CY27" s="1192"/>
      <c r="CZ27" s="1192"/>
      <c r="DA27" s="1192">
        <v>420</v>
      </c>
      <c r="DB27" s="1192"/>
      <c r="DC27" s="1192">
        <v>600</v>
      </c>
      <c r="DD27" s="1192">
        <v>120</v>
      </c>
      <c r="DE27" s="1192"/>
      <c r="DF27" s="1192"/>
      <c r="DG27" s="1192"/>
      <c r="DH27" s="1192"/>
      <c r="DI27" s="1192"/>
      <c r="DJ27" s="1192">
        <v>15</v>
      </c>
      <c r="DK27" s="1192"/>
      <c r="DL27" s="1192">
        <v>60</v>
      </c>
      <c r="DM27" s="1192"/>
      <c r="DN27" s="1192"/>
      <c r="DO27" s="1192">
        <v>690</v>
      </c>
      <c r="DP27" s="1192"/>
      <c r="DQ27" s="1192"/>
      <c r="DR27" s="1192"/>
      <c r="DS27" s="1192"/>
      <c r="DT27" s="1192"/>
      <c r="DU27" s="1192"/>
      <c r="DV27" s="1192"/>
      <c r="DW27" s="1192">
        <v>480</v>
      </c>
      <c r="DX27" s="1192"/>
      <c r="DY27" s="1192"/>
      <c r="DZ27" s="1192"/>
      <c r="EA27" s="1192"/>
      <c r="EB27" s="1192"/>
      <c r="EC27" s="1192">
        <v>240</v>
      </c>
      <c r="ED27" s="1192">
        <v>540</v>
      </c>
      <c r="EE27" s="1192"/>
      <c r="EF27" s="1192"/>
      <c r="EG27" s="1192">
        <v>600</v>
      </c>
      <c r="EH27" s="1192"/>
      <c r="EI27" s="1192"/>
      <c r="EJ27" s="1192"/>
      <c r="EK27" s="1197"/>
      <c r="EL27" s="1198"/>
      <c r="EM27" s="1186"/>
      <c r="EN27" s="1186"/>
      <c r="EO27" s="1186"/>
      <c r="EP27" s="1186"/>
      <c r="EQ27" s="1186"/>
      <c r="ER27" s="1186"/>
      <c r="ES27" s="1186"/>
      <c r="ET27" s="1186"/>
      <c r="EU27" s="1186"/>
      <c r="EV27" s="1186"/>
      <c r="EW27" s="1186"/>
      <c r="EX27" s="1186"/>
      <c r="EY27" s="1186">
        <v>60</v>
      </c>
      <c r="EZ27" s="1186"/>
      <c r="FA27" s="1186"/>
      <c r="FB27" s="1186"/>
      <c r="FC27" s="1209"/>
      <c r="FD27" s="1186"/>
      <c r="FE27" s="1186"/>
      <c r="FF27" s="1186"/>
      <c r="FG27" s="1186"/>
      <c r="FH27" s="1186"/>
      <c r="FI27" s="1186"/>
      <c r="FJ27" s="1186"/>
      <c r="FK27" s="1186"/>
      <c r="FL27" s="1209"/>
      <c r="FM27" s="1186"/>
      <c r="FN27" s="1186"/>
      <c r="FO27" s="1186"/>
      <c r="FP27" s="1186"/>
      <c r="FQ27" s="1186"/>
      <c r="FR27" s="1186"/>
      <c r="FS27" s="1186"/>
      <c r="FT27" s="1186"/>
      <c r="FU27" s="1186"/>
      <c r="FV27" s="1186">
        <v>15</v>
      </c>
      <c r="FW27" s="1186">
        <v>60</v>
      </c>
      <c r="FX27" s="1186"/>
      <c r="FY27" s="1186"/>
      <c r="FZ27" s="1186"/>
      <c r="GA27" s="1186"/>
      <c r="GB27" s="1186"/>
      <c r="GC27" s="1186"/>
      <c r="GD27" s="1186"/>
      <c r="GE27" s="1186">
        <v>60</v>
      </c>
      <c r="GF27" s="1186"/>
      <c r="GG27" s="1186"/>
      <c r="GH27" s="1186"/>
      <c r="GI27" s="1186"/>
      <c r="GJ27" s="1186"/>
      <c r="GK27" s="1186"/>
      <c r="GL27" s="1186"/>
      <c r="GM27" s="1186"/>
      <c r="GN27" s="1186"/>
      <c r="GO27" s="1186"/>
      <c r="GP27" s="1186">
        <v>60</v>
      </c>
      <c r="GQ27" s="1186"/>
      <c r="GR27" s="1186"/>
      <c r="GS27" s="1186"/>
      <c r="GT27" s="1186"/>
      <c r="GU27" s="1186"/>
      <c r="GV27" s="1186"/>
      <c r="GW27" s="1186"/>
      <c r="GX27" s="1186"/>
      <c r="GY27" s="1218"/>
      <c r="GZ27" s="364">
        <f t="shared" si="25"/>
        <v>6675</v>
      </c>
      <c r="HA27" s="365">
        <f t="shared" si="26"/>
        <v>255</v>
      </c>
      <c r="HB27" s="366">
        <f t="shared" si="27"/>
        <v>6930</v>
      </c>
      <c r="HC27" s="366">
        <v>19901</v>
      </c>
      <c r="HD27" s="365">
        <v>18817</v>
      </c>
      <c r="HE27" s="365">
        <v>16865</v>
      </c>
      <c r="HF27" s="54"/>
      <c r="HG27" s="708">
        <v>4.99</v>
      </c>
      <c r="HH27" s="708">
        <v>1.24</v>
      </c>
      <c r="HI27" s="709">
        <f t="shared" si="28"/>
        <v>8593.2</v>
      </c>
      <c r="HJ27" s="710">
        <v>6.23</v>
      </c>
      <c r="HK27" s="710">
        <v>5.95</v>
      </c>
      <c r="HL27" s="738">
        <f t="shared" si="10"/>
        <v>0.283822821376986</v>
      </c>
      <c r="HM27" s="739"/>
      <c r="HN27" s="739">
        <v>5000</v>
      </c>
      <c r="HO27" s="739">
        <v>5.49</v>
      </c>
      <c r="HP27" s="740">
        <f t="shared" si="29"/>
        <v>19040</v>
      </c>
      <c r="HQ27" s="738">
        <f t="shared" si="30"/>
        <v>0.339191141068849</v>
      </c>
      <c r="HR27" s="741"/>
      <c r="HS27" s="742">
        <v>44927</v>
      </c>
      <c r="HT27" s="739">
        <f ca="1" t="shared" si="11"/>
        <v>5</v>
      </c>
      <c r="HU27" s="739">
        <f ca="1" t="shared" si="12"/>
        <v>150</v>
      </c>
      <c r="HV27" s="739">
        <v>3710</v>
      </c>
      <c r="HW27" s="739">
        <f t="shared" si="15"/>
        <v>6930</v>
      </c>
      <c r="HX27" s="761">
        <f t="shared" si="13"/>
        <v>2.00578871201158</v>
      </c>
      <c r="HY27" s="739">
        <f ca="1" t="shared" si="14"/>
        <v>4.88075253256151</v>
      </c>
      <c r="HZ27" s="739">
        <f t="shared" si="34"/>
        <v>3200</v>
      </c>
      <c r="IA27" s="739"/>
      <c r="IB27" s="739">
        <f ca="1" t="shared" si="17"/>
        <v>1386</v>
      </c>
      <c r="IC27" s="769">
        <f ca="1" t="shared" si="18"/>
        <v>46.2</v>
      </c>
      <c r="ID27" s="769">
        <f ca="1" t="shared" si="19"/>
        <v>69.2640692640693</v>
      </c>
      <c r="IE27" s="739"/>
      <c r="IF27" s="739"/>
      <c r="IG27" s="739"/>
      <c r="IH27" s="739"/>
      <c r="II27" s="739"/>
      <c r="IJ27" s="739"/>
      <c r="IK27" s="739"/>
      <c r="IL27" s="743"/>
      <c r="IM27" s="743"/>
      <c r="IN27" s="743"/>
      <c r="IO27" s="743"/>
      <c r="IP27" s="743"/>
      <c r="IQ27" s="739"/>
      <c r="IR27" s="739"/>
      <c r="IS27" s="739"/>
      <c r="IT27" s="739"/>
      <c r="IU27" s="739"/>
      <c r="IV27" s="739"/>
      <c r="IW27" s="739"/>
      <c r="IX27" s="739"/>
      <c r="IY27" s="739"/>
      <c r="IZ27" s="739"/>
      <c r="JA27" s="739"/>
      <c r="JB27" s="743">
        <v>2925</v>
      </c>
      <c r="JC27" s="743">
        <v>1860</v>
      </c>
      <c r="JD27" s="743">
        <v>1685</v>
      </c>
      <c r="JE27" s="743">
        <v>1140</v>
      </c>
      <c r="JF27" s="743">
        <v>1950</v>
      </c>
      <c r="JG27" s="739">
        <v>2880</v>
      </c>
      <c r="JH27" s="739">
        <v>2460</v>
      </c>
      <c r="JI27" s="739">
        <v>900</v>
      </c>
      <c r="JJ27" s="739">
        <v>1575</v>
      </c>
      <c r="JK27" s="739">
        <v>331</v>
      </c>
      <c r="JL27" s="739">
        <v>1085</v>
      </c>
      <c r="JM27" s="739">
        <v>1110</v>
      </c>
      <c r="JN27" s="28">
        <f t="shared" si="31"/>
        <v>19901</v>
      </c>
      <c r="JO27" s="28">
        <f t="shared" si="32"/>
        <v>0</v>
      </c>
      <c r="JP27" s="28"/>
      <c r="JQ27" s="28"/>
      <c r="JR27" s="28"/>
      <c r="JS27" s="28"/>
      <c r="JT27" s="28"/>
      <c r="JU27" s="28"/>
      <c r="JV27" s="28"/>
      <c r="JW27" s="28"/>
      <c r="JX27" s="28"/>
      <c r="JY27" s="28"/>
      <c r="JZ27" s="28"/>
      <c r="KA27" s="28"/>
      <c r="KB27" s="28"/>
      <c r="KC27" s="28"/>
      <c r="KD27" s="28"/>
      <c r="KE27" s="824"/>
    </row>
    <row r="28" s="786" customFormat="1" hidden="1" customHeight="1" spans="1:291">
      <c r="A28" s="95" t="s">
        <v>1610</v>
      </c>
      <c r="B28" s="343">
        <v>2020</v>
      </c>
      <c r="C28" s="95" t="s">
        <v>1612</v>
      </c>
      <c r="D28" s="95" t="s">
        <v>1662</v>
      </c>
      <c r="E28" s="789" t="s">
        <v>1657</v>
      </c>
      <c r="F28" s="909" t="s">
        <v>356</v>
      </c>
      <c r="G28" s="797" t="s">
        <v>357</v>
      </c>
      <c r="H28" s="301" t="s">
        <v>1663</v>
      </c>
      <c r="I28" s="99">
        <f t="shared" si="33"/>
        <v>-2508</v>
      </c>
      <c r="J28" s="1129">
        <v>3452</v>
      </c>
      <c r="K28" s="1130">
        <f t="shared" si="21"/>
        <v>3944</v>
      </c>
      <c r="L28" s="1131">
        <f t="shared" si="22"/>
        <v>944</v>
      </c>
      <c r="M28" s="1132"/>
      <c r="N28" s="1133"/>
      <c r="O28" s="1134"/>
      <c r="P28" s="1138">
        <f t="shared" si="23"/>
        <v>3000</v>
      </c>
      <c r="Q28" s="1154">
        <f t="shared" si="24"/>
        <v>0</v>
      </c>
      <c r="R28" s="1153"/>
      <c r="S28" s="1153"/>
      <c r="T28" s="1153"/>
      <c r="U28" s="1153"/>
      <c r="V28" s="1153"/>
      <c r="W28" s="1153"/>
      <c r="X28" s="1153"/>
      <c r="Y28" s="1153"/>
      <c r="Z28" s="1153">
        <v>3000</v>
      </c>
      <c r="AA28" s="1153"/>
      <c r="AB28" s="1166"/>
      <c r="AC28" s="1153"/>
      <c r="AD28" s="1153"/>
      <c r="AE28" s="1153"/>
      <c r="AF28" s="1153"/>
      <c r="AG28" s="1153"/>
      <c r="AH28" s="1153"/>
      <c r="AI28" s="1153"/>
      <c r="AJ28" s="1153"/>
      <c r="AK28" s="1153"/>
      <c r="AL28" s="1153"/>
      <c r="AM28" s="1153"/>
      <c r="AN28" s="1153"/>
      <c r="AO28" s="1153"/>
      <c r="AP28" s="1153"/>
      <c r="AQ28" s="1153"/>
      <c r="AR28" s="1153"/>
      <c r="AS28" s="1176"/>
      <c r="AT28" s="1177"/>
      <c r="AU28" s="1178"/>
      <c r="AV28" s="1178"/>
      <c r="AW28" s="1178"/>
      <c r="AX28" s="1178"/>
      <c r="AY28" s="1178"/>
      <c r="AZ28" s="1178"/>
      <c r="BA28" s="1178"/>
      <c r="BB28" s="1178"/>
      <c r="BC28" s="1178"/>
      <c r="BD28" s="1178"/>
      <c r="BE28" s="1178"/>
      <c r="BF28" s="1178"/>
      <c r="BG28" s="1178"/>
      <c r="BH28" s="1178"/>
      <c r="BI28" s="1178"/>
      <c r="BJ28" s="1178"/>
      <c r="BK28" s="1186"/>
      <c r="BL28" s="1187">
        <v>-3512</v>
      </c>
      <c r="BM28" s="1187"/>
      <c r="BN28" s="1187"/>
      <c r="BO28" s="1187"/>
      <c r="BP28" s="1187"/>
      <c r="BQ28" s="1187"/>
      <c r="BR28" s="1187"/>
      <c r="BS28" s="1187"/>
      <c r="BT28" s="1187"/>
      <c r="BU28" s="1187"/>
      <c r="BV28" s="1191"/>
      <c r="BW28" s="1186"/>
      <c r="BX28" s="1186"/>
      <c r="BY28" s="1186"/>
      <c r="BZ28" s="1186"/>
      <c r="CA28" s="1186"/>
      <c r="CB28" s="1186"/>
      <c r="CC28" s="1186"/>
      <c r="CD28" s="1186"/>
      <c r="CE28" s="1186">
        <v>120</v>
      </c>
      <c r="CF28" s="1186"/>
      <c r="CG28" s="1186"/>
      <c r="CH28" s="1186"/>
      <c r="CI28" s="1186">
        <v>360</v>
      </c>
      <c r="CJ28" s="1186"/>
      <c r="CK28" s="1186">
        <v>60</v>
      </c>
      <c r="CL28" s="1186"/>
      <c r="CM28" s="1186"/>
      <c r="CN28" s="1186"/>
      <c r="CO28" s="1186"/>
      <c r="CP28" s="1186"/>
      <c r="CQ28" s="1186"/>
      <c r="CR28" s="1186">
        <v>60</v>
      </c>
      <c r="CS28" s="1186">
        <v>240</v>
      </c>
      <c r="CT28" s="1186">
        <v>90</v>
      </c>
      <c r="CU28" s="1186"/>
      <c r="CV28" s="1186">
        <v>120</v>
      </c>
      <c r="CW28" s="1186"/>
      <c r="CX28" s="1186">
        <v>240</v>
      </c>
      <c r="CY28" s="1186"/>
      <c r="CZ28" s="1186"/>
      <c r="DA28" s="1186"/>
      <c r="DB28" s="1186">
        <v>60</v>
      </c>
      <c r="DC28" s="1186"/>
      <c r="DD28" s="1186"/>
      <c r="DE28" s="1186"/>
      <c r="DF28" s="1186"/>
      <c r="DG28" s="1186"/>
      <c r="DH28" s="1186">
        <v>120</v>
      </c>
      <c r="DI28" s="1186"/>
      <c r="DJ28" s="1186"/>
      <c r="DK28" s="1186">
        <v>300</v>
      </c>
      <c r="DL28" s="1186"/>
      <c r="DM28" s="1186">
        <v>60</v>
      </c>
      <c r="DN28" s="1186"/>
      <c r="DO28" s="1186"/>
      <c r="DP28" s="1186"/>
      <c r="DQ28" s="1186"/>
      <c r="DR28" s="1186"/>
      <c r="DS28" s="1186"/>
      <c r="DT28" s="1186"/>
      <c r="DU28" s="1186"/>
      <c r="DV28" s="1186"/>
      <c r="DW28" s="1186"/>
      <c r="DX28" s="1186"/>
      <c r="DY28" s="1186"/>
      <c r="DZ28" s="1186"/>
      <c r="EA28" s="1186"/>
      <c r="EB28" s="1186"/>
      <c r="EC28" s="1186"/>
      <c r="ED28" s="1186">
        <v>300</v>
      </c>
      <c r="EE28" s="1186"/>
      <c r="EF28" s="1186"/>
      <c r="EG28" s="1186">
        <v>300</v>
      </c>
      <c r="EH28" s="1186"/>
      <c r="EI28" s="1186"/>
      <c r="EJ28" s="1186"/>
      <c r="EK28" s="1197"/>
      <c r="EL28" s="1198"/>
      <c r="EM28" s="1186"/>
      <c r="EN28" s="1186"/>
      <c r="EO28" s="1186"/>
      <c r="EP28" s="1186"/>
      <c r="EQ28" s="1186"/>
      <c r="ER28" s="1186"/>
      <c r="ES28" s="1186"/>
      <c r="ET28" s="1186"/>
      <c r="EU28" s="1186"/>
      <c r="EV28" s="1186"/>
      <c r="EW28" s="1186"/>
      <c r="EX28" s="1186"/>
      <c r="EY28" s="1186"/>
      <c r="EZ28" s="1186"/>
      <c r="FA28" s="1186"/>
      <c r="FB28" s="1186"/>
      <c r="FC28" s="1209"/>
      <c r="FD28" s="1186"/>
      <c r="FE28" s="1186"/>
      <c r="FF28" s="1186"/>
      <c r="FG28" s="1186"/>
      <c r="FH28" s="1186"/>
      <c r="FI28" s="1186"/>
      <c r="FJ28" s="1186"/>
      <c r="FK28" s="1186"/>
      <c r="FL28" s="1209"/>
      <c r="FM28" s="1186"/>
      <c r="FN28" s="1186"/>
      <c r="FO28" s="1186"/>
      <c r="FP28" s="1186"/>
      <c r="FQ28" s="1186"/>
      <c r="FR28" s="1186"/>
      <c r="FS28" s="1186"/>
      <c r="FT28" s="1186"/>
      <c r="FU28" s="1186"/>
      <c r="FV28" s="1186">
        <v>15</v>
      </c>
      <c r="FW28" s="1186"/>
      <c r="FX28" s="1186"/>
      <c r="FY28" s="1186"/>
      <c r="FZ28" s="1186"/>
      <c r="GA28" s="1186"/>
      <c r="GB28" s="1186"/>
      <c r="GC28" s="1186"/>
      <c r="GD28" s="1186"/>
      <c r="GE28" s="1186"/>
      <c r="GF28" s="1186"/>
      <c r="GG28" s="1186"/>
      <c r="GH28" s="1186"/>
      <c r="GI28" s="1186"/>
      <c r="GJ28" s="1186"/>
      <c r="GK28" s="1186">
        <v>120</v>
      </c>
      <c r="GL28" s="1186">
        <v>2</v>
      </c>
      <c r="GM28" s="1186"/>
      <c r="GN28" s="1186"/>
      <c r="GO28" s="1186"/>
      <c r="GP28" s="1186"/>
      <c r="GQ28" s="1186"/>
      <c r="GR28" s="1186"/>
      <c r="GS28" s="1186"/>
      <c r="GT28" s="1186"/>
      <c r="GU28" s="1186">
        <v>1</v>
      </c>
      <c r="GV28" s="1186"/>
      <c r="GW28" s="1186"/>
      <c r="GX28" s="1186"/>
      <c r="GY28" s="1218"/>
      <c r="GZ28" s="364">
        <f t="shared" si="25"/>
        <v>2430</v>
      </c>
      <c r="HA28" s="365">
        <f t="shared" si="26"/>
        <v>138</v>
      </c>
      <c r="HB28" s="366">
        <f t="shared" si="27"/>
        <v>2568</v>
      </c>
      <c r="HC28" s="366">
        <v>10520</v>
      </c>
      <c r="HD28" s="365">
        <v>11485</v>
      </c>
      <c r="HE28" s="365">
        <v>12738</v>
      </c>
      <c r="HF28" s="54"/>
      <c r="HG28" s="708">
        <v>4.99</v>
      </c>
      <c r="HH28" s="708">
        <v>1.24</v>
      </c>
      <c r="HI28" s="709">
        <f t="shared" si="28"/>
        <v>3184.32</v>
      </c>
      <c r="HJ28" s="710">
        <v>6.94</v>
      </c>
      <c r="HK28" s="710">
        <v>6.19</v>
      </c>
      <c r="HL28" s="738">
        <f t="shared" si="10"/>
        <v>0.254935002407318</v>
      </c>
      <c r="HM28" s="739"/>
      <c r="HN28" s="739">
        <v>5000</v>
      </c>
      <c r="HO28" s="739">
        <v>6.73</v>
      </c>
      <c r="HP28" s="740">
        <f t="shared" si="29"/>
        <v>24413.36</v>
      </c>
      <c r="HQ28" s="738">
        <f t="shared" si="30"/>
        <v>0.189937409725566</v>
      </c>
      <c r="HR28" s="741"/>
      <c r="HS28" s="742">
        <v>44927</v>
      </c>
      <c r="HT28" s="739">
        <f ca="1" t="shared" si="11"/>
        <v>5</v>
      </c>
      <c r="HU28" s="739">
        <f ca="1" t="shared" si="12"/>
        <v>150</v>
      </c>
      <c r="HV28" s="739">
        <v>3452</v>
      </c>
      <c r="HW28" s="739">
        <f t="shared" si="15"/>
        <v>2568</v>
      </c>
      <c r="HX28" s="761">
        <f t="shared" si="13"/>
        <v>0.694429421308816</v>
      </c>
      <c r="HY28" s="739">
        <f ca="1" t="shared" si="14"/>
        <v>1.68977825851812</v>
      </c>
      <c r="HZ28" s="739">
        <f t="shared" si="34"/>
        <v>3944</v>
      </c>
      <c r="IA28" s="739"/>
      <c r="IB28" s="739">
        <f ca="1" t="shared" si="17"/>
        <v>513.6</v>
      </c>
      <c r="IC28" s="769">
        <f ca="1" t="shared" si="18"/>
        <v>17.12</v>
      </c>
      <c r="ID28" s="769">
        <f ca="1" t="shared" si="19"/>
        <v>230.373831775701</v>
      </c>
      <c r="IE28" s="739"/>
      <c r="IF28" s="739"/>
      <c r="IG28" s="739"/>
      <c r="IH28" s="739"/>
      <c r="II28" s="739"/>
      <c r="IJ28" s="739"/>
      <c r="IK28" s="739"/>
      <c r="IL28" s="743"/>
      <c r="IM28" s="743"/>
      <c r="IN28" s="743"/>
      <c r="IO28" s="743"/>
      <c r="IP28" s="743"/>
      <c r="IQ28" s="739"/>
      <c r="IR28" s="739"/>
      <c r="IS28" s="739"/>
      <c r="IT28" s="739"/>
      <c r="IU28" s="739"/>
      <c r="IV28" s="739"/>
      <c r="IW28" s="739"/>
      <c r="IX28" s="739"/>
      <c r="IY28" s="739"/>
      <c r="IZ28" s="739"/>
      <c r="JA28" s="739"/>
      <c r="JB28" s="743">
        <v>1725</v>
      </c>
      <c r="JC28" s="743">
        <v>720</v>
      </c>
      <c r="JD28" s="743">
        <v>830</v>
      </c>
      <c r="JE28" s="743">
        <v>525</v>
      </c>
      <c r="JF28" s="743">
        <v>1740</v>
      </c>
      <c r="JG28" s="739">
        <v>2700</v>
      </c>
      <c r="JH28" s="739">
        <v>555</v>
      </c>
      <c r="JI28" s="739">
        <v>0</v>
      </c>
      <c r="JJ28" s="739">
        <v>60</v>
      </c>
      <c r="JK28" s="739">
        <v>120</v>
      </c>
      <c r="JL28" s="739">
        <v>915</v>
      </c>
      <c r="JM28" s="739">
        <v>630</v>
      </c>
      <c r="JN28" s="28">
        <f t="shared" si="31"/>
        <v>10520</v>
      </c>
      <c r="JO28" s="28">
        <f t="shared" si="32"/>
        <v>0</v>
      </c>
      <c r="JP28" s="28"/>
      <c r="JQ28" s="28"/>
      <c r="JR28" s="28"/>
      <c r="JS28" s="28"/>
      <c r="JT28" s="28"/>
      <c r="JU28" s="28"/>
      <c r="JV28" s="28"/>
      <c r="JW28" s="28"/>
      <c r="JX28" s="28"/>
      <c r="JY28" s="28"/>
      <c r="JZ28" s="28"/>
      <c r="KA28" s="28"/>
      <c r="KB28" s="28"/>
      <c r="KC28" s="28"/>
      <c r="KD28" s="28"/>
      <c r="KE28" s="824"/>
    </row>
    <row r="29" s="786" customFormat="1" hidden="1" customHeight="1" spans="1:291">
      <c r="A29" s="95" t="s">
        <v>1610</v>
      </c>
      <c r="B29" s="343">
        <v>2020</v>
      </c>
      <c r="C29" s="95" t="s">
        <v>1612</v>
      </c>
      <c r="D29" s="95" t="s">
        <v>1662</v>
      </c>
      <c r="E29" s="789" t="s">
        <v>1657</v>
      </c>
      <c r="F29" s="909" t="s">
        <v>359</v>
      </c>
      <c r="G29" s="797" t="s">
        <v>360</v>
      </c>
      <c r="H29" s="301" t="s">
        <v>1664</v>
      </c>
      <c r="I29" s="99">
        <f t="shared" si="33"/>
        <v>-3706</v>
      </c>
      <c r="J29" s="1129">
        <v>4557</v>
      </c>
      <c r="K29" s="1130">
        <f t="shared" si="21"/>
        <v>3851</v>
      </c>
      <c r="L29" s="1131">
        <f t="shared" si="22"/>
        <v>851</v>
      </c>
      <c r="M29" s="1132"/>
      <c r="N29" s="1133"/>
      <c r="O29" s="1134"/>
      <c r="P29" s="1138">
        <f t="shared" si="23"/>
        <v>3000</v>
      </c>
      <c r="Q29" s="1154">
        <f t="shared" si="24"/>
        <v>0</v>
      </c>
      <c r="R29" s="1153"/>
      <c r="S29" s="1153"/>
      <c r="T29" s="1153"/>
      <c r="U29" s="1153"/>
      <c r="V29" s="1153"/>
      <c r="W29" s="1153"/>
      <c r="X29" s="1153"/>
      <c r="Y29" s="1153"/>
      <c r="Z29" s="1153">
        <v>3000</v>
      </c>
      <c r="AA29" s="1153"/>
      <c r="AB29" s="1166"/>
      <c r="AC29" s="1153"/>
      <c r="AD29" s="1153"/>
      <c r="AE29" s="1153"/>
      <c r="AF29" s="1153"/>
      <c r="AG29" s="1153"/>
      <c r="AH29" s="1153"/>
      <c r="AI29" s="1153"/>
      <c r="AJ29" s="1153"/>
      <c r="AK29" s="1153"/>
      <c r="AL29" s="1153"/>
      <c r="AM29" s="1153"/>
      <c r="AN29" s="1153"/>
      <c r="AO29" s="1153"/>
      <c r="AP29" s="1153"/>
      <c r="AQ29" s="1153"/>
      <c r="AR29" s="1153"/>
      <c r="AS29" s="1176"/>
      <c r="AT29" s="1177"/>
      <c r="AU29" s="1178"/>
      <c r="AV29" s="1178"/>
      <c r="AW29" s="1178"/>
      <c r="AX29" s="1178"/>
      <c r="AY29" s="1178"/>
      <c r="AZ29" s="1178"/>
      <c r="BA29" s="1178"/>
      <c r="BB29" s="1178"/>
      <c r="BC29" s="1178"/>
      <c r="BD29" s="1178"/>
      <c r="BE29" s="1178"/>
      <c r="BF29" s="1178"/>
      <c r="BG29" s="1178"/>
      <c r="BH29" s="1178"/>
      <c r="BI29" s="1178"/>
      <c r="BJ29" s="1178"/>
      <c r="BK29" s="1186"/>
      <c r="BL29" s="1187">
        <v>-4677</v>
      </c>
      <c r="BM29" s="1187"/>
      <c r="BN29" s="1187"/>
      <c r="BO29" s="1187"/>
      <c r="BP29" s="1187"/>
      <c r="BQ29" s="1187"/>
      <c r="BR29" s="1187"/>
      <c r="BS29" s="1187"/>
      <c r="BT29" s="1187"/>
      <c r="BU29" s="1187"/>
      <c r="BV29" s="1191"/>
      <c r="BW29" s="1186"/>
      <c r="BX29" s="1186"/>
      <c r="BY29" s="1186"/>
      <c r="BZ29" s="1186"/>
      <c r="CA29" s="1186"/>
      <c r="CB29" s="1186">
        <v>120</v>
      </c>
      <c r="CC29" s="1186"/>
      <c r="CD29" s="1186">
        <v>1020</v>
      </c>
      <c r="CE29" s="1186">
        <v>120</v>
      </c>
      <c r="CF29" s="1186"/>
      <c r="CG29" s="1186"/>
      <c r="CH29" s="1186"/>
      <c r="CI29" s="1186"/>
      <c r="CJ29" s="1186"/>
      <c r="CK29" s="1186"/>
      <c r="CL29" s="1186"/>
      <c r="CM29" s="1186"/>
      <c r="CN29" s="1186"/>
      <c r="CO29" s="1186">
        <v>480</v>
      </c>
      <c r="CP29" s="1186"/>
      <c r="CQ29" s="1186"/>
      <c r="CR29" s="1186">
        <v>60</v>
      </c>
      <c r="CS29" s="1186">
        <v>360</v>
      </c>
      <c r="CT29" s="1186">
        <v>90</v>
      </c>
      <c r="CU29" s="1186"/>
      <c r="CV29" s="1186">
        <v>120</v>
      </c>
      <c r="CW29" s="1186"/>
      <c r="CX29" s="1186"/>
      <c r="CY29" s="1186"/>
      <c r="CZ29" s="1186"/>
      <c r="DA29" s="1186"/>
      <c r="DB29" s="1186"/>
      <c r="DC29" s="1186"/>
      <c r="DD29" s="1186">
        <v>120</v>
      </c>
      <c r="DE29" s="1186"/>
      <c r="DF29" s="1186"/>
      <c r="DG29" s="1186"/>
      <c r="DH29" s="1186"/>
      <c r="DI29" s="1186"/>
      <c r="DJ29" s="1186"/>
      <c r="DK29" s="1186">
        <v>300</v>
      </c>
      <c r="DL29" s="1186">
        <v>60</v>
      </c>
      <c r="DM29" s="1186">
        <v>60</v>
      </c>
      <c r="DN29" s="1186"/>
      <c r="DO29" s="1186"/>
      <c r="DP29" s="1186"/>
      <c r="DQ29" s="1186"/>
      <c r="DR29" s="1186"/>
      <c r="DS29" s="1186"/>
      <c r="DT29" s="1186"/>
      <c r="DU29" s="1186"/>
      <c r="DV29" s="1186"/>
      <c r="DW29" s="1186"/>
      <c r="DX29" s="1186"/>
      <c r="DY29" s="1186"/>
      <c r="DZ29" s="1186"/>
      <c r="EA29" s="1186"/>
      <c r="EB29" s="1186"/>
      <c r="EC29" s="1186">
        <v>180</v>
      </c>
      <c r="ED29" s="1186">
        <v>300</v>
      </c>
      <c r="EE29" s="1186"/>
      <c r="EF29" s="1186"/>
      <c r="EG29" s="1186">
        <v>300</v>
      </c>
      <c r="EH29" s="1186"/>
      <c r="EI29" s="1186"/>
      <c r="EJ29" s="1186"/>
      <c r="EK29" s="1197"/>
      <c r="EL29" s="1198"/>
      <c r="EM29" s="1186"/>
      <c r="EN29" s="1186"/>
      <c r="EO29" s="1186"/>
      <c r="EP29" s="1186"/>
      <c r="EQ29" s="1186"/>
      <c r="ER29" s="1186"/>
      <c r="ES29" s="1186"/>
      <c r="ET29" s="1186"/>
      <c r="EU29" s="1186"/>
      <c r="EV29" s="1186"/>
      <c r="EW29" s="1186"/>
      <c r="EX29" s="1186"/>
      <c r="EY29" s="1186"/>
      <c r="EZ29" s="1186"/>
      <c r="FA29" s="1186"/>
      <c r="FB29" s="1186"/>
      <c r="FC29" s="1209"/>
      <c r="FD29" s="1186"/>
      <c r="FE29" s="1186"/>
      <c r="FF29" s="1186"/>
      <c r="FG29" s="1186"/>
      <c r="FH29" s="1186"/>
      <c r="FI29" s="1186"/>
      <c r="FJ29" s="1186"/>
      <c r="FK29" s="1186"/>
      <c r="FL29" s="1209"/>
      <c r="FM29" s="1186"/>
      <c r="FN29" s="1186"/>
      <c r="FO29" s="1186"/>
      <c r="FP29" s="1186"/>
      <c r="FQ29" s="1186"/>
      <c r="FR29" s="1186"/>
      <c r="FS29" s="1186"/>
      <c r="FT29" s="1186"/>
      <c r="FU29" s="1186"/>
      <c r="FV29" s="1186">
        <v>15</v>
      </c>
      <c r="FW29" s="1186"/>
      <c r="FX29" s="1186"/>
      <c r="FY29" s="1186"/>
      <c r="FZ29" s="1186"/>
      <c r="GA29" s="1186"/>
      <c r="GB29" s="1186"/>
      <c r="GC29" s="1186"/>
      <c r="GD29" s="1186"/>
      <c r="GE29" s="1186"/>
      <c r="GF29" s="1186"/>
      <c r="GG29" s="1186"/>
      <c r="GH29" s="1186"/>
      <c r="GI29" s="1186"/>
      <c r="GJ29" s="1186"/>
      <c r="GK29" s="1186">
        <v>120</v>
      </c>
      <c r="GL29" s="1186"/>
      <c r="GM29" s="1186"/>
      <c r="GN29" s="1186"/>
      <c r="GO29" s="1186"/>
      <c r="GP29" s="1186"/>
      <c r="GQ29" s="1186"/>
      <c r="GR29" s="1186"/>
      <c r="GS29" s="1186"/>
      <c r="GT29" s="1186"/>
      <c r="GU29" s="1186">
        <v>1</v>
      </c>
      <c r="GV29" s="1186"/>
      <c r="GW29" s="1186"/>
      <c r="GX29" s="1186"/>
      <c r="GY29" s="1218"/>
      <c r="GZ29" s="364">
        <f t="shared" si="25"/>
        <v>3690</v>
      </c>
      <c r="HA29" s="365">
        <f t="shared" si="26"/>
        <v>136</v>
      </c>
      <c r="HB29" s="366">
        <f t="shared" si="27"/>
        <v>3826</v>
      </c>
      <c r="HC29" s="366">
        <v>8920</v>
      </c>
      <c r="HD29" s="365">
        <v>9622</v>
      </c>
      <c r="HE29" s="365">
        <v>10449</v>
      </c>
      <c r="HF29" s="54"/>
      <c r="HG29" s="708">
        <v>4.99</v>
      </c>
      <c r="HH29" s="708">
        <v>1.24</v>
      </c>
      <c r="HI29" s="709">
        <f t="shared" si="28"/>
        <v>4744.24</v>
      </c>
      <c r="HJ29" s="710">
        <v>6.94</v>
      </c>
      <c r="HK29" s="710">
        <v>6.19</v>
      </c>
      <c r="HL29" s="738">
        <f t="shared" si="10"/>
        <v>0.254935002407318</v>
      </c>
      <c r="HM29" s="739"/>
      <c r="HN29" s="739">
        <v>5000</v>
      </c>
      <c r="HO29" s="739">
        <v>6.73</v>
      </c>
      <c r="HP29" s="740">
        <f t="shared" si="29"/>
        <v>23837.69</v>
      </c>
      <c r="HQ29" s="738">
        <f t="shared" si="30"/>
        <v>0.189937409725566</v>
      </c>
      <c r="HR29" s="741"/>
      <c r="HS29" s="742">
        <v>44927</v>
      </c>
      <c r="HT29" s="739">
        <f ca="1" t="shared" si="11"/>
        <v>5</v>
      </c>
      <c r="HU29" s="739">
        <f ca="1" t="shared" si="12"/>
        <v>150</v>
      </c>
      <c r="HV29" s="739">
        <v>4557</v>
      </c>
      <c r="HW29" s="739">
        <f t="shared" si="15"/>
        <v>3826</v>
      </c>
      <c r="HX29" s="761">
        <f t="shared" si="13"/>
        <v>0.910085632730733</v>
      </c>
      <c r="HY29" s="739">
        <f ca="1" t="shared" si="14"/>
        <v>2.21454170631145</v>
      </c>
      <c r="HZ29" s="739">
        <f t="shared" si="34"/>
        <v>3851</v>
      </c>
      <c r="IA29" s="739"/>
      <c r="IB29" s="739">
        <f ca="1" t="shared" si="17"/>
        <v>765.2</v>
      </c>
      <c r="IC29" s="769">
        <f ca="1" t="shared" si="18"/>
        <v>25.5066666666667</v>
      </c>
      <c r="ID29" s="769">
        <f ca="1" t="shared" si="19"/>
        <v>150.98013591218</v>
      </c>
      <c r="IE29" s="739"/>
      <c r="IF29" s="739"/>
      <c r="IG29" s="739"/>
      <c r="IH29" s="739"/>
      <c r="II29" s="739"/>
      <c r="IJ29" s="739"/>
      <c r="IK29" s="739"/>
      <c r="IL29" s="743"/>
      <c r="IM29" s="743"/>
      <c r="IN29" s="743"/>
      <c r="IO29" s="743"/>
      <c r="IP29" s="743"/>
      <c r="IQ29" s="739"/>
      <c r="IR29" s="739"/>
      <c r="IS29" s="739"/>
      <c r="IT29" s="739"/>
      <c r="IU29" s="739"/>
      <c r="IV29" s="739"/>
      <c r="IW29" s="739"/>
      <c r="IX29" s="739"/>
      <c r="IY29" s="739"/>
      <c r="IZ29" s="739"/>
      <c r="JA29" s="739"/>
      <c r="JB29" s="743">
        <v>1905</v>
      </c>
      <c r="JC29" s="743">
        <v>360</v>
      </c>
      <c r="JD29" s="743">
        <v>700</v>
      </c>
      <c r="JE29" s="743">
        <v>225</v>
      </c>
      <c r="JF29" s="743">
        <v>1350</v>
      </c>
      <c r="JG29" s="739">
        <v>2220</v>
      </c>
      <c r="JH29" s="739">
        <v>255</v>
      </c>
      <c r="JI29" s="739">
        <v>60</v>
      </c>
      <c r="JJ29" s="739">
        <v>60</v>
      </c>
      <c r="JK29" s="739">
        <v>120</v>
      </c>
      <c r="JL29" s="739">
        <v>735</v>
      </c>
      <c r="JM29" s="739">
        <v>930</v>
      </c>
      <c r="JN29" s="28">
        <f t="shared" si="31"/>
        <v>8920</v>
      </c>
      <c r="JO29" s="28">
        <f t="shared" si="32"/>
        <v>0</v>
      </c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824"/>
    </row>
    <row r="30" s="786" customFormat="1" hidden="1" customHeight="1" spans="1:291">
      <c r="A30" s="95" t="s">
        <v>1610</v>
      </c>
      <c r="B30" s="343">
        <v>2020</v>
      </c>
      <c r="C30" s="95" t="s">
        <v>1612</v>
      </c>
      <c r="D30" s="95" t="s">
        <v>1662</v>
      </c>
      <c r="E30" s="789" t="s">
        <v>1657</v>
      </c>
      <c r="F30" s="1115" t="s">
        <v>362</v>
      </c>
      <c r="G30" s="112" t="s">
        <v>363</v>
      </c>
      <c r="H30" s="1116" t="s">
        <v>1665</v>
      </c>
      <c r="I30" s="99">
        <f t="shared" si="33"/>
        <v>-1545</v>
      </c>
      <c r="J30" s="1129">
        <v>4389</v>
      </c>
      <c r="K30" s="1130">
        <f t="shared" si="21"/>
        <v>2844</v>
      </c>
      <c r="L30" s="1131">
        <f t="shared" si="22"/>
        <v>2844</v>
      </c>
      <c r="M30" s="1132"/>
      <c r="N30" s="1133"/>
      <c r="O30" s="1134"/>
      <c r="P30" s="1138">
        <f t="shared" si="23"/>
        <v>0</v>
      </c>
      <c r="Q30" s="1154">
        <f t="shared" si="24"/>
        <v>0</v>
      </c>
      <c r="R30" s="1153"/>
      <c r="S30" s="1153"/>
      <c r="T30" s="1153"/>
      <c r="U30" s="1153"/>
      <c r="V30" s="1153"/>
      <c r="W30" s="1153"/>
      <c r="X30" s="1153"/>
      <c r="Y30" s="1153"/>
      <c r="Z30" s="1153"/>
      <c r="AA30" s="1153"/>
      <c r="AB30" s="1166"/>
      <c r="AC30" s="1153"/>
      <c r="AD30" s="1153"/>
      <c r="AE30" s="1153"/>
      <c r="AF30" s="1153"/>
      <c r="AG30" s="1153"/>
      <c r="AH30" s="1153"/>
      <c r="AI30" s="1153"/>
      <c r="AJ30" s="1153"/>
      <c r="AK30" s="1153"/>
      <c r="AL30" s="1153"/>
      <c r="AM30" s="1153"/>
      <c r="AN30" s="1153"/>
      <c r="AO30" s="1153"/>
      <c r="AP30" s="1153"/>
      <c r="AQ30" s="1153"/>
      <c r="AR30" s="1153"/>
      <c r="AS30" s="1176"/>
      <c r="AT30" s="1177"/>
      <c r="AU30" s="1178"/>
      <c r="AV30" s="1178"/>
      <c r="AW30" s="1178"/>
      <c r="AX30" s="1178"/>
      <c r="AY30" s="1178"/>
      <c r="AZ30" s="1178"/>
      <c r="BA30" s="1178"/>
      <c r="BB30" s="1178"/>
      <c r="BC30" s="1178"/>
      <c r="BD30" s="1178"/>
      <c r="BE30" s="1178"/>
      <c r="BF30" s="1178"/>
      <c r="BG30" s="1178"/>
      <c r="BH30" s="1178"/>
      <c r="BI30" s="1178"/>
      <c r="BJ30" s="1178"/>
      <c r="BK30" s="1186"/>
      <c r="BL30" s="1187">
        <v>-4389</v>
      </c>
      <c r="BM30" s="1187"/>
      <c r="BN30" s="1187"/>
      <c r="BO30" s="1187"/>
      <c r="BP30" s="1187"/>
      <c r="BQ30" s="1187"/>
      <c r="BR30" s="1187"/>
      <c r="BS30" s="1187"/>
      <c r="BT30" s="1187"/>
      <c r="BU30" s="1187"/>
      <c r="BV30" s="1191"/>
      <c r="BW30" s="1186"/>
      <c r="BX30" s="1186"/>
      <c r="BY30" s="1186"/>
      <c r="BZ30" s="1186"/>
      <c r="CA30" s="1186"/>
      <c r="CB30" s="1186"/>
      <c r="CC30" s="1186"/>
      <c r="CD30" s="1186"/>
      <c r="CE30" s="1186">
        <v>120</v>
      </c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>
        <v>240</v>
      </c>
      <c r="CT30" s="1186">
        <v>90</v>
      </c>
      <c r="CU30" s="1186"/>
      <c r="CV30" s="1186">
        <v>120</v>
      </c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>
        <v>120</v>
      </c>
      <c r="DI30" s="1186"/>
      <c r="DJ30" s="1186"/>
      <c r="DK30" s="1186">
        <v>300</v>
      </c>
      <c r="DL30" s="1186"/>
      <c r="DM30" s="1186">
        <v>60</v>
      </c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6"/>
      <c r="ED30" s="1186">
        <v>180</v>
      </c>
      <c r="EE30" s="1186"/>
      <c r="EF30" s="1186"/>
      <c r="EG30" s="1186">
        <v>300</v>
      </c>
      <c r="EH30" s="1186"/>
      <c r="EI30" s="1186"/>
      <c r="EJ30" s="1186"/>
      <c r="EK30" s="1197"/>
      <c r="EL30" s="1198"/>
      <c r="EM30" s="1186"/>
      <c r="EN30" s="1186"/>
      <c r="EO30" s="1186"/>
      <c r="EP30" s="1186"/>
      <c r="EQ30" s="1186"/>
      <c r="ER30" s="1186"/>
      <c r="ES30" s="1186"/>
      <c r="ET30" s="1186"/>
      <c r="EU30" s="1186"/>
      <c r="EV30" s="1186"/>
      <c r="EW30" s="1186"/>
      <c r="EX30" s="1186"/>
      <c r="EY30" s="1186"/>
      <c r="EZ30" s="1186"/>
      <c r="FA30" s="1186"/>
      <c r="FB30" s="1186"/>
      <c r="FC30" s="1209"/>
      <c r="FD30" s="1186"/>
      <c r="FE30" s="1186"/>
      <c r="FF30" s="1186"/>
      <c r="FG30" s="1186"/>
      <c r="FH30" s="1186"/>
      <c r="FI30" s="1186"/>
      <c r="FJ30" s="1186"/>
      <c r="FK30" s="1186"/>
      <c r="FL30" s="1209"/>
      <c r="FM30" s="1186"/>
      <c r="FN30" s="1186"/>
      <c r="FO30" s="1186"/>
      <c r="FP30" s="1186"/>
      <c r="FQ30" s="1186"/>
      <c r="FR30" s="1186"/>
      <c r="FS30" s="1186"/>
      <c r="FT30" s="1186"/>
      <c r="FU30" s="1186"/>
      <c r="FV30" s="1186">
        <v>15</v>
      </c>
      <c r="FW30" s="1186"/>
      <c r="FX30" s="1186"/>
      <c r="FY30" s="1186"/>
      <c r="FZ30" s="1186"/>
      <c r="GA30" s="1186"/>
      <c r="GB30" s="1186"/>
      <c r="GC30" s="1186"/>
      <c r="GD30" s="1186"/>
      <c r="GE30" s="1186"/>
      <c r="GF30" s="1186"/>
      <c r="GG30" s="1186"/>
      <c r="GH30" s="1186"/>
      <c r="GI30" s="1186"/>
      <c r="GJ30" s="1186"/>
      <c r="GK30" s="1186"/>
      <c r="GL30" s="1186"/>
      <c r="GM30" s="1186"/>
      <c r="GN30" s="1186"/>
      <c r="GO30" s="1186"/>
      <c r="GP30" s="1186"/>
      <c r="GQ30" s="1186"/>
      <c r="GR30" s="1186"/>
      <c r="GS30" s="1186"/>
      <c r="GT30" s="1186"/>
      <c r="GU30" s="1186"/>
      <c r="GV30" s="1186"/>
      <c r="GW30" s="1186"/>
      <c r="GX30" s="1186"/>
      <c r="GY30" s="1218"/>
      <c r="GZ30" s="364">
        <f t="shared" si="25"/>
        <v>1530</v>
      </c>
      <c r="HA30" s="365">
        <f t="shared" si="26"/>
        <v>15</v>
      </c>
      <c r="HB30" s="366">
        <f t="shared" si="27"/>
        <v>1545</v>
      </c>
      <c r="HC30" s="366">
        <v>7510</v>
      </c>
      <c r="HD30" s="365">
        <v>7518</v>
      </c>
      <c r="HE30" s="365">
        <v>8573</v>
      </c>
      <c r="HF30" s="54"/>
      <c r="HG30" s="708">
        <v>4.99</v>
      </c>
      <c r="HH30" s="708">
        <v>1.24</v>
      </c>
      <c r="HI30" s="709">
        <f t="shared" si="28"/>
        <v>1915.8</v>
      </c>
      <c r="HJ30" s="710">
        <v>6.94</v>
      </c>
      <c r="HK30" s="710">
        <v>6.19</v>
      </c>
      <c r="HL30" s="738">
        <f t="shared" si="10"/>
        <v>0.254935002407318</v>
      </c>
      <c r="HM30" s="739"/>
      <c r="HN30" s="739">
        <v>5000</v>
      </c>
      <c r="HO30" s="739">
        <v>6.73</v>
      </c>
      <c r="HP30" s="740">
        <f t="shared" si="29"/>
        <v>17604.36</v>
      </c>
      <c r="HQ30" s="738">
        <f t="shared" si="30"/>
        <v>0.189937409725566</v>
      </c>
      <c r="HR30" s="741"/>
      <c r="HS30" s="742">
        <v>44927</v>
      </c>
      <c r="HT30" s="739">
        <f ca="1" t="shared" si="11"/>
        <v>5</v>
      </c>
      <c r="HU30" s="739">
        <f ca="1" t="shared" si="12"/>
        <v>150</v>
      </c>
      <c r="HV30" s="739">
        <v>4389</v>
      </c>
      <c r="HW30" s="739">
        <f t="shared" si="15"/>
        <v>1545</v>
      </c>
      <c r="HX30" s="761">
        <f t="shared" si="13"/>
        <v>0.427208627125674</v>
      </c>
      <c r="HY30" s="739">
        <f ca="1" t="shared" si="14"/>
        <v>1.03954099267247</v>
      </c>
      <c r="HZ30" s="739">
        <f t="shared" si="34"/>
        <v>2844</v>
      </c>
      <c r="IA30" s="739"/>
      <c r="IB30" s="739">
        <f ca="1" t="shared" si="17"/>
        <v>309</v>
      </c>
      <c r="IC30" s="769">
        <f ca="1" t="shared" si="18"/>
        <v>10.3</v>
      </c>
      <c r="ID30" s="769">
        <f ca="1" t="shared" si="19"/>
        <v>276.116504854369</v>
      </c>
      <c r="IE30" s="739"/>
      <c r="IF30" s="739"/>
      <c r="IG30" s="739"/>
      <c r="IH30" s="739"/>
      <c r="II30" s="739"/>
      <c r="IJ30" s="739"/>
      <c r="IK30" s="739"/>
      <c r="IL30" s="743"/>
      <c r="IM30" s="743"/>
      <c r="IN30" s="743"/>
      <c r="IO30" s="743"/>
      <c r="IP30" s="743"/>
      <c r="IQ30" s="739"/>
      <c r="IR30" s="739"/>
      <c r="IS30" s="739"/>
      <c r="IT30" s="739"/>
      <c r="IU30" s="739"/>
      <c r="IV30" s="739"/>
      <c r="IW30" s="739"/>
      <c r="IX30" s="739"/>
      <c r="IY30" s="739"/>
      <c r="IZ30" s="739"/>
      <c r="JA30" s="739"/>
      <c r="JB30" s="743">
        <v>1785</v>
      </c>
      <c r="JC30" s="743">
        <v>240</v>
      </c>
      <c r="JD30" s="743">
        <v>820</v>
      </c>
      <c r="JE30" s="743">
        <v>285</v>
      </c>
      <c r="JF30" s="743">
        <v>1440</v>
      </c>
      <c r="JG30" s="739">
        <v>1800</v>
      </c>
      <c r="JH30" s="739">
        <v>255</v>
      </c>
      <c r="JI30" s="739">
        <v>60</v>
      </c>
      <c r="JJ30" s="739">
        <v>0</v>
      </c>
      <c r="JK30" s="739">
        <v>120</v>
      </c>
      <c r="JL30" s="739">
        <v>255</v>
      </c>
      <c r="JM30" s="739">
        <v>450</v>
      </c>
      <c r="JN30" s="28">
        <f t="shared" si="31"/>
        <v>7510</v>
      </c>
      <c r="JO30" s="28">
        <f t="shared" si="32"/>
        <v>0</v>
      </c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824"/>
    </row>
    <row r="31" s="786" customFormat="1" hidden="1" customHeight="1" spans="1:291">
      <c r="A31" s="95" t="s">
        <v>1610</v>
      </c>
      <c r="B31" s="343">
        <v>2020</v>
      </c>
      <c r="C31" s="95" t="s">
        <v>1612</v>
      </c>
      <c r="D31" s="95" t="s">
        <v>1662</v>
      </c>
      <c r="E31" s="789" t="s">
        <v>1657</v>
      </c>
      <c r="F31" s="1061" t="s">
        <v>365</v>
      </c>
      <c r="G31" s="112" t="s">
        <v>366</v>
      </c>
      <c r="H31" s="1060" t="s">
        <v>1666</v>
      </c>
      <c r="I31" s="99">
        <f t="shared" si="33"/>
        <v>-2796</v>
      </c>
      <c r="J31" s="1129">
        <v>4085</v>
      </c>
      <c r="K31" s="1130">
        <f t="shared" si="21"/>
        <v>4289</v>
      </c>
      <c r="L31" s="1131">
        <f t="shared" si="22"/>
        <v>1289</v>
      </c>
      <c r="M31" s="1132"/>
      <c r="N31" s="1133"/>
      <c r="O31" s="1134"/>
      <c r="P31" s="1138">
        <f t="shared" si="23"/>
        <v>3000</v>
      </c>
      <c r="Q31" s="1154">
        <f t="shared" si="24"/>
        <v>0</v>
      </c>
      <c r="R31" s="1153"/>
      <c r="S31" s="1153"/>
      <c r="T31" s="1153"/>
      <c r="U31" s="1153"/>
      <c r="V31" s="1153"/>
      <c r="W31" s="1153"/>
      <c r="X31" s="1153"/>
      <c r="Y31" s="1153"/>
      <c r="Z31" s="1153">
        <v>3000</v>
      </c>
      <c r="AA31" s="1153"/>
      <c r="AB31" s="1166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76"/>
      <c r="AT31" s="1177"/>
      <c r="AU31" s="1178"/>
      <c r="AV31" s="1178"/>
      <c r="AW31" s="1178"/>
      <c r="AX31" s="1178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8"/>
      <c r="BJ31" s="1178"/>
      <c r="BK31" s="1186"/>
      <c r="BL31" s="1187">
        <v>-4085</v>
      </c>
      <c r="BM31" s="1187"/>
      <c r="BN31" s="1187"/>
      <c r="BO31" s="1187"/>
      <c r="BP31" s="1187"/>
      <c r="BQ31" s="1187">
        <v>-129</v>
      </c>
      <c r="BR31" s="1187"/>
      <c r="BS31" s="1187"/>
      <c r="BT31" s="1187"/>
      <c r="BU31" s="1187"/>
      <c r="BV31" s="1191"/>
      <c r="BW31" s="1186"/>
      <c r="BX31" s="1186"/>
      <c r="BY31" s="1186"/>
      <c r="BZ31" s="1186"/>
      <c r="CA31" s="1186"/>
      <c r="CB31" s="1186"/>
      <c r="CC31" s="1186"/>
      <c r="CD31" s="1186">
        <v>120</v>
      </c>
      <c r="CE31" s="1186">
        <v>120</v>
      </c>
      <c r="CF31" s="1186"/>
      <c r="CG31" s="1186"/>
      <c r="CH31" s="1186"/>
      <c r="CI31" s="1186">
        <v>420</v>
      </c>
      <c r="CJ31" s="1186"/>
      <c r="CK31" s="1186"/>
      <c r="CL31" s="1186"/>
      <c r="CM31" s="1186"/>
      <c r="CN31" s="1186"/>
      <c r="CO31" s="1186">
        <v>480</v>
      </c>
      <c r="CP31" s="1186"/>
      <c r="CQ31" s="1186"/>
      <c r="CR31" s="1186"/>
      <c r="CS31" s="1186">
        <v>300</v>
      </c>
      <c r="CT31" s="1186">
        <v>90</v>
      </c>
      <c r="CU31" s="1186"/>
      <c r="CV31" s="1186">
        <v>120</v>
      </c>
      <c r="CW31" s="1186"/>
      <c r="CX31" s="1186">
        <v>240</v>
      </c>
      <c r="CY31" s="1186"/>
      <c r="CZ31" s="1186"/>
      <c r="DA31" s="1186"/>
      <c r="DB31" s="1186"/>
      <c r="DC31" s="1186"/>
      <c r="DD31" s="1186">
        <v>120</v>
      </c>
      <c r="DE31" s="1186"/>
      <c r="DF31" s="1186"/>
      <c r="DG31" s="1186"/>
      <c r="DH31" s="1186"/>
      <c r="DI31" s="1186"/>
      <c r="DJ31" s="1186"/>
      <c r="DK31" s="1186">
        <v>300</v>
      </c>
      <c r="DL31" s="1186"/>
      <c r="DM31" s="1186">
        <v>60</v>
      </c>
      <c r="DN31" s="1186"/>
      <c r="DO31" s="1186"/>
      <c r="DP31" s="1186"/>
      <c r="DQ31" s="1186"/>
      <c r="DR31" s="1186"/>
      <c r="DS31" s="1186"/>
      <c r="DT31" s="1186"/>
      <c r="DU31" s="1186"/>
      <c r="DV31" s="1186"/>
      <c r="DW31" s="1186"/>
      <c r="DX31" s="1186"/>
      <c r="DY31" s="1186"/>
      <c r="DZ31" s="1186"/>
      <c r="EA31" s="1186"/>
      <c r="EB31" s="1186"/>
      <c r="EC31" s="1186"/>
      <c r="ED31" s="1186">
        <v>180</v>
      </c>
      <c r="EE31" s="1186"/>
      <c r="EF31" s="1186"/>
      <c r="EG31" s="1186">
        <v>300</v>
      </c>
      <c r="EH31" s="1186"/>
      <c r="EI31" s="1186"/>
      <c r="EJ31" s="1186"/>
      <c r="EK31" s="1197"/>
      <c r="EL31" s="1198"/>
      <c r="EM31" s="1186"/>
      <c r="EN31" s="1186"/>
      <c r="EO31" s="1186"/>
      <c r="EP31" s="1186"/>
      <c r="EQ31" s="1186"/>
      <c r="ER31" s="1186"/>
      <c r="ES31" s="1186"/>
      <c r="ET31" s="1186"/>
      <c r="EU31" s="1186"/>
      <c r="EV31" s="1186"/>
      <c r="EW31" s="1186"/>
      <c r="EX31" s="1186"/>
      <c r="EY31" s="1186"/>
      <c r="EZ31" s="1186"/>
      <c r="FA31" s="1186"/>
      <c r="FB31" s="1186"/>
      <c r="FC31" s="1209"/>
      <c r="FD31" s="1186"/>
      <c r="FE31" s="1186"/>
      <c r="FF31" s="1186"/>
      <c r="FG31" s="1186"/>
      <c r="FH31" s="1186"/>
      <c r="FI31" s="1186"/>
      <c r="FJ31" s="1186"/>
      <c r="FK31" s="1186"/>
      <c r="FL31" s="1209"/>
      <c r="FM31" s="1186"/>
      <c r="FN31" s="1186"/>
      <c r="FO31" s="1186"/>
      <c r="FP31" s="1186"/>
      <c r="FQ31" s="1186"/>
      <c r="FR31" s="1186"/>
      <c r="FS31" s="1214">
        <v>-61</v>
      </c>
      <c r="FT31" s="1186"/>
      <c r="FU31" s="1214"/>
      <c r="FV31" s="1186">
        <v>15</v>
      </c>
      <c r="FW31" s="1186"/>
      <c r="FX31" s="1186"/>
      <c r="FY31" s="1186"/>
      <c r="FZ31" s="1186"/>
      <c r="GA31" s="1186"/>
      <c r="GB31" s="1186"/>
      <c r="GC31" s="1186"/>
      <c r="GD31" s="1186"/>
      <c r="GE31" s="1186"/>
      <c r="GF31" s="1186"/>
      <c r="GG31" s="1186"/>
      <c r="GH31" s="1186"/>
      <c r="GI31" s="1186"/>
      <c r="GJ31" s="1186"/>
      <c r="GK31" s="1186">
        <v>120</v>
      </c>
      <c r="GL31" s="1186"/>
      <c r="GM31" s="1186"/>
      <c r="GN31" s="1186"/>
      <c r="GO31" s="1186"/>
      <c r="GP31" s="1186"/>
      <c r="GQ31" s="1186"/>
      <c r="GR31" s="1186"/>
      <c r="GS31" s="1186"/>
      <c r="GT31" s="1186"/>
      <c r="GU31" s="1186">
        <v>1</v>
      </c>
      <c r="GV31" s="1186"/>
      <c r="GW31" s="1186"/>
      <c r="GX31" s="1186"/>
      <c r="GY31" s="1218"/>
      <c r="GZ31" s="364">
        <f t="shared" si="25"/>
        <v>2850</v>
      </c>
      <c r="HA31" s="365">
        <f t="shared" si="26"/>
        <v>75</v>
      </c>
      <c r="HB31" s="366">
        <f t="shared" si="27"/>
        <v>2925</v>
      </c>
      <c r="HC31" s="366">
        <v>7194</v>
      </c>
      <c r="HD31" s="365">
        <v>9138</v>
      </c>
      <c r="HE31" s="365">
        <v>10799</v>
      </c>
      <c r="HF31" s="54"/>
      <c r="HG31" s="708">
        <v>4.99</v>
      </c>
      <c r="HH31" s="708">
        <v>1.24</v>
      </c>
      <c r="HI31" s="709">
        <f t="shared" si="28"/>
        <v>3627</v>
      </c>
      <c r="HJ31" s="710">
        <v>6.94</v>
      </c>
      <c r="HK31" s="710">
        <v>6.19</v>
      </c>
      <c r="HL31" s="738">
        <f t="shared" si="10"/>
        <v>0.254935002407318</v>
      </c>
      <c r="HM31" s="739"/>
      <c r="HN31" s="739">
        <v>5000</v>
      </c>
      <c r="HO31" s="739">
        <v>6.73</v>
      </c>
      <c r="HP31" s="740">
        <f t="shared" si="29"/>
        <v>26548.91</v>
      </c>
      <c r="HQ31" s="738">
        <f t="shared" si="30"/>
        <v>0.189937409725566</v>
      </c>
      <c r="HR31" s="741"/>
      <c r="HS31" s="742">
        <v>44927</v>
      </c>
      <c r="HT31" s="739">
        <f ca="1" t="shared" si="11"/>
        <v>5</v>
      </c>
      <c r="HU31" s="739">
        <f ca="1" t="shared" si="12"/>
        <v>150</v>
      </c>
      <c r="HV31" s="739">
        <v>4085</v>
      </c>
      <c r="HW31" s="739">
        <f t="shared" si="15"/>
        <v>2925</v>
      </c>
      <c r="HX31" s="761">
        <f t="shared" si="13"/>
        <v>0.69859087652257</v>
      </c>
      <c r="HY31" s="739">
        <f ca="1" t="shared" si="14"/>
        <v>1.69990446620492</v>
      </c>
      <c r="HZ31" s="739">
        <f t="shared" si="34"/>
        <v>4289</v>
      </c>
      <c r="IA31" s="739"/>
      <c r="IB31" s="739">
        <f ca="1" t="shared" si="17"/>
        <v>585</v>
      </c>
      <c r="IC31" s="769">
        <f ca="1" t="shared" si="18"/>
        <v>19.5</v>
      </c>
      <c r="ID31" s="769">
        <f ca="1" t="shared" si="19"/>
        <v>219.948717948718</v>
      </c>
      <c r="IE31" s="739"/>
      <c r="IF31" s="739"/>
      <c r="IG31" s="739"/>
      <c r="IH31" s="739"/>
      <c r="II31" s="739"/>
      <c r="IJ31" s="739"/>
      <c r="IK31" s="739"/>
      <c r="IL31" s="743"/>
      <c r="IM31" s="743"/>
      <c r="IN31" s="743"/>
      <c r="IO31" s="743"/>
      <c r="IP31" s="743"/>
      <c r="IQ31" s="739"/>
      <c r="IR31" s="739"/>
      <c r="IS31" s="739"/>
      <c r="IT31" s="739"/>
      <c r="IU31" s="739"/>
      <c r="IV31" s="739"/>
      <c r="IW31" s="739"/>
      <c r="IX31" s="739"/>
      <c r="IY31" s="739"/>
      <c r="IZ31" s="739"/>
      <c r="JA31" s="739"/>
      <c r="JB31" s="743">
        <v>1665</v>
      </c>
      <c r="JC31" s="743">
        <v>360</v>
      </c>
      <c r="JD31" s="743">
        <v>830</v>
      </c>
      <c r="JE31" s="743">
        <v>105</v>
      </c>
      <c r="JF31" s="743">
        <v>1590</v>
      </c>
      <c r="JG31" s="739">
        <v>1740</v>
      </c>
      <c r="JH31" s="739">
        <v>195</v>
      </c>
      <c r="JI31" s="739">
        <v>0</v>
      </c>
      <c r="JJ31" s="739">
        <v>120</v>
      </c>
      <c r="JK31" s="739">
        <v>124</v>
      </c>
      <c r="JL31" s="739">
        <v>15</v>
      </c>
      <c r="JM31" s="739">
        <v>450</v>
      </c>
      <c r="JN31" s="28">
        <f t="shared" si="31"/>
        <v>7194</v>
      </c>
      <c r="JO31" s="28">
        <f t="shared" si="32"/>
        <v>0</v>
      </c>
      <c r="JP31" s="28"/>
      <c r="JQ31" s="28"/>
      <c r="JR31" s="28"/>
      <c r="JS31" s="28"/>
      <c r="JT31" s="28"/>
      <c r="JU31" s="28"/>
      <c r="JV31" s="28"/>
      <c r="JW31" s="28"/>
      <c r="JX31" s="28"/>
      <c r="JY31" s="28"/>
      <c r="JZ31" s="28"/>
      <c r="KA31" s="28"/>
      <c r="KB31" s="28"/>
      <c r="KC31" s="28"/>
      <c r="KD31" s="28"/>
      <c r="KE31" s="824"/>
    </row>
    <row r="32" s="786" customFormat="1" hidden="1" customHeight="1" spans="1:291">
      <c r="A32" s="791" t="s">
        <v>1667</v>
      </c>
      <c r="B32" s="343" t="s">
        <v>1668</v>
      </c>
      <c r="C32" s="95" t="s">
        <v>1612</v>
      </c>
      <c r="D32" s="95" t="s">
        <v>1669</v>
      </c>
      <c r="E32" s="418"/>
      <c r="F32" s="909" t="s">
        <v>1670</v>
      </c>
      <c r="G32" s="416" t="s">
        <v>1671</v>
      </c>
      <c r="H32" s="301" t="s">
        <v>1672</v>
      </c>
      <c r="I32" s="99">
        <f>K32-J32</f>
        <v>-918</v>
      </c>
      <c r="J32" s="1141">
        <v>2368</v>
      </c>
      <c r="K32" s="1130">
        <f t="shared" si="21"/>
        <v>1450</v>
      </c>
      <c r="L32" s="1131">
        <f t="shared" si="22"/>
        <v>-550</v>
      </c>
      <c r="M32" s="1132"/>
      <c r="N32" s="1133"/>
      <c r="O32" s="1139"/>
      <c r="P32" s="1138">
        <f t="shared" si="23"/>
        <v>2000</v>
      </c>
      <c r="Q32" s="1154">
        <f t="shared" si="24"/>
        <v>0</v>
      </c>
      <c r="R32" s="1156"/>
      <c r="S32" s="1156"/>
      <c r="T32" s="1156"/>
      <c r="U32" s="1156"/>
      <c r="V32" s="1156"/>
      <c r="W32" s="1156">
        <v>2000</v>
      </c>
      <c r="X32" s="1156"/>
      <c r="Y32" s="1156"/>
      <c r="Z32" s="1156"/>
      <c r="AA32" s="1156"/>
      <c r="AB32" s="1167"/>
      <c r="AC32" s="1156"/>
      <c r="AD32" s="1156"/>
      <c r="AE32" s="1156"/>
      <c r="AF32" s="1156"/>
      <c r="AG32" s="1156"/>
      <c r="AH32" s="1156"/>
      <c r="AI32" s="1156"/>
      <c r="AJ32" s="1156"/>
      <c r="AK32" s="1156"/>
      <c r="AL32" s="1156"/>
      <c r="AM32" s="1156"/>
      <c r="AN32" s="1156"/>
      <c r="AO32" s="1156"/>
      <c r="AP32" s="1156"/>
      <c r="AQ32" s="1156"/>
      <c r="AR32" s="1156"/>
      <c r="AS32" s="1179"/>
      <c r="AT32" s="1177"/>
      <c r="AU32" s="1178"/>
      <c r="AV32" s="1178"/>
      <c r="AW32" s="1178"/>
      <c r="AX32" s="1178">
        <v>7</v>
      </c>
      <c r="AY32" s="1178"/>
      <c r="AZ32" s="1178"/>
      <c r="BA32" s="1178"/>
      <c r="BB32" s="1178"/>
      <c r="BC32" s="1178"/>
      <c r="BD32" s="1178"/>
      <c r="BE32" s="1178"/>
      <c r="BF32" s="1178"/>
      <c r="BG32" s="1178"/>
      <c r="BH32" s="1178"/>
      <c r="BI32" s="1178"/>
      <c r="BJ32" s="1178"/>
      <c r="BK32" s="1186"/>
      <c r="BL32" s="1187">
        <v>-2548</v>
      </c>
      <c r="BM32" s="1187"/>
      <c r="BN32" s="1187"/>
      <c r="BO32" s="1187"/>
      <c r="BP32" s="1187"/>
      <c r="BQ32" s="1187"/>
      <c r="BR32" s="1187"/>
      <c r="BS32" s="1187"/>
      <c r="BT32" s="1187"/>
      <c r="BU32" s="1187"/>
      <c r="BV32" s="1191"/>
      <c r="BW32" s="1186"/>
      <c r="BX32" s="1186"/>
      <c r="BY32" s="1186"/>
      <c r="BZ32" s="1186"/>
      <c r="CA32" s="1186"/>
      <c r="CB32" s="1186"/>
      <c r="CC32" s="1186">
        <v>120</v>
      </c>
      <c r="CD32" s="1186"/>
      <c r="CE32" s="1186"/>
      <c r="CF32" s="1186"/>
      <c r="CG32" s="1186"/>
      <c r="CH32" s="1186"/>
      <c r="CI32" s="1186"/>
      <c r="CJ32" s="1186"/>
      <c r="CK32" s="1186"/>
      <c r="CL32" s="1186"/>
      <c r="CM32" s="1186"/>
      <c r="CN32" s="1186">
        <v>14</v>
      </c>
      <c r="CO32" s="1186"/>
      <c r="CP32" s="1186"/>
      <c r="CQ32" s="1186">
        <v>390</v>
      </c>
      <c r="CR32" s="1186"/>
      <c r="CS32" s="1186">
        <v>180</v>
      </c>
      <c r="CT32" s="1186"/>
      <c r="CU32" s="1186">
        <v>14</v>
      </c>
      <c r="CV32" s="1186">
        <v>126</v>
      </c>
      <c r="CW32" s="1186"/>
      <c r="CX32" s="1186">
        <v>180</v>
      </c>
      <c r="CY32" s="1186"/>
      <c r="CZ32" s="1186"/>
      <c r="DA32" s="1186"/>
      <c r="DB32" s="1186"/>
      <c r="DC32" s="1186"/>
      <c r="DD32" s="1186">
        <v>60</v>
      </c>
      <c r="DE32" s="1186"/>
      <c r="DF32" s="1186"/>
      <c r="DG32" s="1186"/>
      <c r="DH32" s="1186"/>
      <c r="DI32" s="1186"/>
      <c r="DJ32" s="1186">
        <v>56</v>
      </c>
      <c r="DK32" s="1186"/>
      <c r="DL32" s="1186"/>
      <c r="DM32" s="1186">
        <v>60</v>
      </c>
      <c r="DN32" s="1186"/>
      <c r="DO32" s="1186"/>
      <c r="DP32" s="1186"/>
      <c r="DQ32" s="1186">
        <v>120</v>
      </c>
      <c r="DR32" s="1186"/>
      <c r="DS32" s="1186">
        <v>190</v>
      </c>
      <c r="DT32" s="1186"/>
      <c r="DU32" s="1186"/>
      <c r="DV32" s="1186"/>
      <c r="DW32" s="1186"/>
      <c r="DX32" s="1186"/>
      <c r="DY32" s="1186"/>
      <c r="DZ32" s="1186"/>
      <c r="EA32" s="1186">
        <v>980</v>
      </c>
      <c r="EB32" s="1186"/>
      <c r="EC32" s="1186"/>
      <c r="ED32" s="1186">
        <v>120</v>
      </c>
      <c r="EE32" s="1186"/>
      <c r="EF32" s="1186"/>
      <c r="EG32" s="1186">
        <v>480</v>
      </c>
      <c r="EH32" s="1186"/>
      <c r="EI32" s="1186"/>
      <c r="EJ32" s="1186"/>
      <c r="EK32" s="1197"/>
      <c r="EL32" s="1198"/>
      <c r="EM32" s="1186"/>
      <c r="EN32" s="1186"/>
      <c r="EO32" s="1186"/>
      <c r="EP32" s="1186"/>
      <c r="EQ32" s="1186"/>
      <c r="ER32" s="1186"/>
      <c r="ES32" s="1186"/>
      <c r="ET32" s="1186"/>
      <c r="EU32" s="1186"/>
      <c r="EV32" s="1186"/>
      <c r="EW32" s="1186"/>
      <c r="EX32" s="1186"/>
      <c r="EY32" s="1186"/>
      <c r="EZ32" s="1186"/>
      <c r="FA32" s="1186"/>
      <c r="FB32" s="1186"/>
      <c r="FC32" s="1209"/>
      <c r="FD32" s="1186"/>
      <c r="FE32" s="1186"/>
      <c r="FF32" s="1186"/>
      <c r="FG32" s="1186"/>
      <c r="FH32" s="1186"/>
      <c r="FI32" s="1186"/>
      <c r="FJ32" s="1186"/>
      <c r="FK32" s="1186"/>
      <c r="FL32" s="1209"/>
      <c r="FM32" s="1186"/>
      <c r="FN32" s="1186"/>
      <c r="FO32" s="1186"/>
      <c r="FP32" s="1186"/>
      <c r="FQ32" s="1186"/>
      <c r="FR32" s="1186"/>
      <c r="FS32" s="1186"/>
      <c r="FT32" s="1186"/>
      <c r="FU32" s="1186"/>
      <c r="FV32" s="1186"/>
      <c r="FW32" s="1186"/>
      <c r="FX32" s="1186"/>
      <c r="FY32" s="1186"/>
      <c r="FZ32" s="1186"/>
      <c r="GA32" s="1186"/>
      <c r="GB32" s="1186"/>
      <c r="GC32" s="1186"/>
      <c r="GD32" s="1186"/>
      <c r="GE32" s="1186"/>
      <c r="GF32" s="1186"/>
      <c r="GG32" s="1186"/>
      <c r="GH32" s="1186"/>
      <c r="GI32" s="1186"/>
      <c r="GJ32" s="1186"/>
      <c r="GK32" s="1186"/>
      <c r="GL32" s="1186">
        <v>1</v>
      </c>
      <c r="GM32" s="1186"/>
      <c r="GN32" s="1186"/>
      <c r="GO32" s="1186"/>
      <c r="GP32" s="1186"/>
      <c r="GQ32" s="1186"/>
      <c r="GR32" s="1186"/>
      <c r="GS32" s="1186"/>
      <c r="GT32" s="1186"/>
      <c r="GU32" s="1186"/>
      <c r="GV32" s="1186"/>
      <c r="GW32" s="1186"/>
      <c r="GX32" s="1186"/>
      <c r="GY32" s="1218"/>
      <c r="GZ32" s="364">
        <f t="shared" si="25"/>
        <v>3090</v>
      </c>
      <c r="HA32" s="365">
        <f t="shared" si="26"/>
        <v>1</v>
      </c>
      <c r="HB32" s="366">
        <f t="shared" si="27"/>
        <v>3091</v>
      </c>
      <c r="HC32" s="366">
        <v>10394</v>
      </c>
      <c r="HD32" s="365"/>
      <c r="HE32" s="365"/>
      <c r="HF32" s="54"/>
      <c r="HG32" s="709">
        <v>4.99</v>
      </c>
      <c r="HH32" s="709">
        <v>1.24</v>
      </c>
      <c r="HI32" s="709">
        <f t="shared" si="28"/>
        <v>3832.84</v>
      </c>
      <c r="HJ32" s="711"/>
      <c r="HK32" s="711">
        <v>5.7</v>
      </c>
      <c r="HL32" s="738">
        <f t="shared" si="10"/>
        <v>0.31391429947039</v>
      </c>
      <c r="HM32" s="743"/>
      <c r="HN32" s="743">
        <v>5000</v>
      </c>
      <c r="HO32" s="743">
        <v>5.82</v>
      </c>
      <c r="HP32" s="740">
        <f t="shared" si="29"/>
        <v>8265</v>
      </c>
      <c r="HQ32" s="738">
        <f t="shared" si="30"/>
        <v>0.299470389985556</v>
      </c>
      <c r="HR32" s="745">
        <v>44652</v>
      </c>
      <c r="HS32" s="742">
        <v>44927</v>
      </c>
      <c r="HT32" s="739">
        <f ca="1" t="shared" si="11"/>
        <v>5</v>
      </c>
      <c r="HU32" s="739">
        <f ca="1" t="shared" si="12"/>
        <v>150</v>
      </c>
      <c r="HV32" s="743">
        <v>2368</v>
      </c>
      <c r="HW32" s="739">
        <f t="shared" si="15"/>
        <v>3091</v>
      </c>
      <c r="HX32" s="761">
        <f t="shared" si="13"/>
        <v>1.61917234154007</v>
      </c>
      <c r="HY32" s="739">
        <f ca="1" t="shared" si="14"/>
        <v>3.93998603108084</v>
      </c>
      <c r="HZ32" s="739">
        <f t="shared" si="34"/>
        <v>1450</v>
      </c>
      <c r="IA32" s="743"/>
      <c r="IB32" s="739">
        <f ca="1" t="shared" si="17"/>
        <v>618.2</v>
      </c>
      <c r="IC32" s="769">
        <f ca="1" t="shared" si="18"/>
        <v>20.6066666666667</v>
      </c>
      <c r="ID32" s="769">
        <f ca="1" t="shared" si="19"/>
        <v>70.3655774830152</v>
      </c>
      <c r="IE32" s="743"/>
      <c r="IF32" s="743"/>
      <c r="IG32" s="743"/>
      <c r="IH32" s="743"/>
      <c r="II32" s="743"/>
      <c r="IJ32" s="743"/>
      <c r="IK32" s="743"/>
      <c r="IL32" s="743"/>
      <c r="IM32" s="743"/>
      <c r="IN32" s="743"/>
      <c r="IO32" s="743"/>
      <c r="IP32" s="743"/>
      <c r="IQ32" s="739"/>
      <c r="IR32" s="739"/>
      <c r="IS32" s="739"/>
      <c r="IT32" s="739"/>
      <c r="IU32" s="739"/>
      <c r="IV32" s="739"/>
      <c r="IW32" s="739"/>
      <c r="IX32" s="739"/>
      <c r="IY32" s="739"/>
      <c r="IZ32" s="739"/>
      <c r="JA32" s="739"/>
      <c r="JB32" s="743">
        <v>0</v>
      </c>
      <c r="JC32" s="743">
        <v>0</v>
      </c>
      <c r="JD32" s="743">
        <v>480</v>
      </c>
      <c r="JE32" s="743">
        <v>480</v>
      </c>
      <c r="JF32" s="743">
        <v>210</v>
      </c>
      <c r="JG32" s="739">
        <v>3746</v>
      </c>
      <c r="JH32" s="739">
        <v>102</v>
      </c>
      <c r="JI32" s="739">
        <v>360</v>
      </c>
      <c r="JJ32" s="739">
        <v>0</v>
      </c>
      <c r="JK32" s="739">
        <v>112</v>
      </c>
      <c r="JL32" s="739">
        <v>1278</v>
      </c>
      <c r="JM32" s="739">
        <v>3836</v>
      </c>
      <c r="JN32" s="28">
        <f t="shared" si="31"/>
        <v>10604</v>
      </c>
      <c r="JO32" s="28">
        <f t="shared" si="32"/>
        <v>210</v>
      </c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824"/>
    </row>
    <row r="33" s="786" customFormat="1" hidden="1" customHeight="1" spans="1:291">
      <c r="A33" s="791" t="s">
        <v>1667</v>
      </c>
      <c r="B33" s="343" t="s">
        <v>1668</v>
      </c>
      <c r="C33" s="95" t="s">
        <v>1612</v>
      </c>
      <c r="D33" s="95" t="s">
        <v>1669</v>
      </c>
      <c r="E33" s="418"/>
      <c r="F33" s="909" t="s">
        <v>1673</v>
      </c>
      <c r="G33" s="416" t="s">
        <v>1674</v>
      </c>
      <c r="H33" s="301" t="s">
        <v>1675</v>
      </c>
      <c r="I33" s="99">
        <f>K33-J33</f>
        <v>39</v>
      </c>
      <c r="J33" s="1141">
        <v>2128</v>
      </c>
      <c r="K33" s="1130">
        <f t="shared" si="21"/>
        <v>2167</v>
      </c>
      <c r="L33" s="1131">
        <f t="shared" si="22"/>
        <v>167</v>
      </c>
      <c r="M33" s="1132"/>
      <c r="N33" s="1133"/>
      <c r="O33" s="1139"/>
      <c r="P33" s="1138">
        <f t="shared" si="23"/>
        <v>2000</v>
      </c>
      <c r="Q33" s="1154">
        <f t="shared" si="24"/>
        <v>2000</v>
      </c>
      <c r="R33" s="1156"/>
      <c r="S33" s="1156"/>
      <c r="T33" s="1156"/>
      <c r="U33" s="1156"/>
      <c r="V33" s="1156"/>
      <c r="W33" s="1156"/>
      <c r="X33" s="1156"/>
      <c r="Y33" s="1156"/>
      <c r="Z33" s="1156">
        <v>2000</v>
      </c>
      <c r="AA33" s="1156"/>
      <c r="AB33" s="1167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>
        <v>2000</v>
      </c>
      <c r="AO33" s="1156"/>
      <c r="AP33" s="1156"/>
      <c r="AQ33" s="1156"/>
      <c r="AR33" s="1156"/>
      <c r="AS33" s="1179"/>
      <c r="AT33" s="1177"/>
      <c r="AU33" s="1178"/>
      <c r="AV33" s="1178"/>
      <c r="AW33" s="1178"/>
      <c r="AX33" s="1178">
        <v>7</v>
      </c>
      <c r="AY33" s="1178"/>
      <c r="AZ33" s="1178"/>
      <c r="BA33" s="1178"/>
      <c r="BB33" s="1178"/>
      <c r="BC33" s="1178"/>
      <c r="BD33" s="1178"/>
      <c r="BE33" s="1178"/>
      <c r="BF33" s="1178"/>
      <c r="BG33" s="1178"/>
      <c r="BH33" s="1178"/>
      <c r="BI33" s="1178"/>
      <c r="BJ33" s="1178"/>
      <c r="BK33" s="1186"/>
      <c r="BL33" s="1187">
        <v>-2308</v>
      </c>
      <c r="BM33" s="1187"/>
      <c r="BN33" s="1187"/>
      <c r="BO33" s="1187"/>
      <c r="BP33" s="1187"/>
      <c r="BQ33" s="1187"/>
      <c r="BR33" s="1187"/>
      <c r="BS33" s="1187"/>
      <c r="BT33" s="1187"/>
      <c r="BU33" s="1187"/>
      <c r="BV33" s="1191"/>
      <c r="BW33" s="1186"/>
      <c r="BX33" s="1186"/>
      <c r="BY33" s="1186"/>
      <c r="BZ33" s="1186"/>
      <c r="CA33" s="1186"/>
      <c r="CB33" s="1186">
        <v>180</v>
      </c>
      <c r="CC33" s="1186">
        <v>120</v>
      </c>
      <c r="CD33" s="1186"/>
      <c r="CE33" s="1186"/>
      <c r="CF33" s="1186"/>
      <c r="CG33" s="1186"/>
      <c r="CH33" s="1186"/>
      <c r="CI33" s="1186">
        <v>480</v>
      </c>
      <c r="CJ33" s="1186"/>
      <c r="CK33" s="1186"/>
      <c r="CL33" s="1186"/>
      <c r="CM33" s="1186"/>
      <c r="CN33" s="1186">
        <v>14</v>
      </c>
      <c r="CO33" s="1186">
        <v>120</v>
      </c>
      <c r="CP33" s="1186"/>
      <c r="CQ33" s="1186">
        <v>390</v>
      </c>
      <c r="CR33" s="1186"/>
      <c r="CS33" s="1186">
        <v>180</v>
      </c>
      <c r="CT33" s="1186"/>
      <c r="CU33" s="1186">
        <v>14</v>
      </c>
      <c r="CV33" s="1186">
        <v>126</v>
      </c>
      <c r="CW33" s="1186"/>
      <c r="CX33" s="1186"/>
      <c r="CY33" s="1186"/>
      <c r="CZ33" s="1186"/>
      <c r="DA33" s="1186"/>
      <c r="DB33" s="1186"/>
      <c r="DC33" s="1186"/>
      <c r="DD33" s="1186">
        <v>60</v>
      </c>
      <c r="DE33" s="1186"/>
      <c r="DF33" s="1186"/>
      <c r="DG33" s="1186"/>
      <c r="DH33" s="1186"/>
      <c r="DI33" s="1186"/>
      <c r="DJ33" s="1186">
        <v>56</v>
      </c>
      <c r="DK33" s="1186"/>
      <c r="DL33" s="1186"/>
      <c r="DM33" s="1186">
        <v>60</v>
      </c>
      <c r="DN33" s="1186"/>
      <c r="DO33" s="1186"/>
      <c r="DP33" s="1186"/>
      <c r="DQ33" s="1186">
        <v>120</v>
      </c>
      <c r="DR33" s="1186"/>
      <c r="DS33" s="1186">
        <v>190</v>
      </c>
      <c r="DT33" s="1186"/>
      <c r="DU33" s="1186"/>
      <c r="DV33" s="1186">
        <v>300</v>
      </c>
      <c r="DW33" s="1186">
        <v>60</v>
      </c>
      <c r="DX33" s="1186"/>
      <c r="DY33" s="1186"/>
      <c r="DZ33" s="1186"/>
      <c r="EA33" s="1186">
        <v>980</v>
      </c>
      <c r="EB33" s="1186"/>
      <c r="EC33" s="1186">
        <v>84</v>
      </c>
      <c r="ED33" s="1186">
        <v>120</v>
      </c>
      <c r="EE33" s="1186"/>
      <c r="EF33" s="1186"/>
      <c r="EG33" s="1186">
        <v>480</v>
      </c>
      <c r="EH33" s="1186"/>
      <c r="EI33" s="1186"/>
      <c r="EJ33" s="1186"/>
      <c r="EK33" s="1197"/>
      <c r="EL33" s="1198"/>
      <c r="EM33" s="1186"/>
      <c r="EN33" s="1186"/>
      <c r="EO33" s="1186"/>
      <c r="EP33" s="1186"/>
      <c r="EQ33" s="1186"/>
      <c r="ER33" s="1186"/>
      <c r="ES33" s="1186"/>
      <c r="ET33" s="1186"/>
      <c r="EU33" s="1186"/>
      <c r="EV33" s="1186"/>
      <c r="EW33" s="1186"/>
      <c r="EX33" s="1186"/>
      <c r="EY33" s="1186"/>
      <c r="EZ33" s="1186"/>
      <c r="FA33" s="1186"/>
      <c r="FB33" s="1186"/>
      <c r="FC33" s="1209"/>
      <c r="FD33" s="1186"/>
      <c r="FE33" s="1186"/>
      <c r="FF33" s="1186"/>
      <c r="FG33" s="1186"/>
      <c r="FH33" s="1186"/>
      <c r="FI33" s="1186"/>
      <c r="FJ33" s="1186"/>
      <c r="FK33" s="1186"/>
      <c r="FL33" s="1209"/>
      <c r="FM33" s="1186"/>
      <c r="FN33" s="1186"/>
      <c r="FO33" s="1186"/>
      <c r="FP33" s="1186"/>
      <c r="FQ33" s="1186"/>
      <c r="FR33" s="1186"/>
      <c r="FS33" s="1186"/>
      <c r="FT33" s="1186"/>
      <c r="FU33" s="1186"/>
      <c r="FV33" s="1186"/>
      <c r="FW33" s="1186"/>
      <c r="FX33" s="1186"/>
      <c r="FY33" s="1186"/>
      <c r="FZ33" s="1186"/>
      <c r="GA33" s="1186"/>
      <c r="GB33" s="1186"/>
      <c r="GC33" s="1186"/>
      <c r="GD33" s="1186"/>
      <c r="GE33" s="1186"/>
      <c r="GF33" s="1186"/>
      <c r="GG33" s="1186"/>
      <c r="GH33" s="1186"/>
      <c r="GI33" s="1186"/>
      <c r="GJ33" s="1186"/>
      <c r="GK33" s="1186"/>
      <c r="GL33" s="1186"/>
      <c r="GM33" s="1186"/>
      <c r="GN33" s="1186"/>
      <c r="GO33" s="1186"/>
      <c r="GP33" s="1186"/>
      <c r="GQ33" s="1186"/>
      <c r="GR33" s="1186"/>
      <c r="GS33" s="1186"/>
      <c r="GT33" s="1186"/>
      <c r="GU33" s="1186"/>
      <c r="GV33" s="1186"/>
      <c r="GW33" s="1186"/>
      <c r="GX33" s="1186"/>
      <c r="GY33" s="1218"/>
      <c r="GZ33" s="364">
        <f t="shared" si="25"/>
        <v>4134</v>
      </c>
      <c r="HA33" s="365">
        <f t="shared" si="26"/>
        <v>0</v>
      </c>
      <c r="HB33" s="366">
        <f t="shared" si="27"/>
        <v>4134</v>
      </c>
      <c r="HC33" s="366">
        <v>10635</v>
      </c>
      <c r="HD33" s="365"/>
      <c r="HE33" s="365"/>
      <c r="HF33" s="54"/>
      <c r="HG33" s="709">
        <v>4.99</v>
      </c>
      <c r="HH33" s="709">
        <v>1.24</v>
      </c>
      <c r="HI33" s="709">
        <f t="shared" si="28"/>
        <v>5126.16</v>
      </c>
      <c r="HJ33" s="711"/>
      <c r="HK33" s="711">
        <v>5.7</v>
      </c>
      <c r="HL33" s="738">
        <f t="shared" si="10"/>
        <v>0.31391429947039</v>
      </c>
      <c r="HM33" s="743"/>
      <c r="HN33" s="743">
        <v>5000</v>
      </c>
      <c r="HO33" s="743">
        <v>5.82</v>
      </c>
      <c r="HP33" s="740">
        <f t="shared" si="29"/>
        <v>12351.9</v>
      </c>
      <c r="HQ33" s="738">
        <f t="shared" si="30"/>
        <v>0.299470389985556</v>
      </c>
      <c r="HR33" s="745">
        <v>44652</v>
      </c>
      <c r="HS33" s="742">
        <v>44927</v>
      </c>
      <c r="HT33" s="739">
        <f ca="1" t="shared" si="11"/>
        <v>5</v>
      </c>
      <c r="HU33" s="739">
        <f ca="1" t="shared" si="12"/>
        <v>150</v>
      </c>
      <c r="HV33" s="743">
        <v>2128</v>
      </c>
      <c r="HW33" s="739">
        <f t="shared" si="15"/>
        <v>4134</v>
      </c>
      <c r="HX33" s="761">
        <f t="shared" si="13"/>
        <v>1.92502910360885</v>
      </c>
      <c r="HY33" s="739">
        <f ca="1" t="shared" si="14"/>
        <v>4.6842374854482</v>
      </c>
      <c r="HZ33" s="739">
        <f t="shared" si="34"/>
        <v>2167</v>
      </c>
      <c r="IA33" s="743"/>
      <c r="IB33" s="739">
        <f ca="1" t="shared" si="17"/>
        <v>826.8</v>
      </c>
      <c r="IC33" s="769">
        <f ca="1" t="shared" si="18"/>
        <v>27.56</v>
      </c>
      <c r="ID33" s="769">
        <f ca="1" t="shared" si="19"/>
        <v>78.6284470246734</v>
      </c>
      <c r="IE33" s="743"/>
      <c r="IF33" s="743"/>
      <c r="IG33" s="743"/>
      <c r="IH33" s="743"/>
      <c r="II33" s="743"/>
      <c r="IJ33" s="743"/>
      <c r="IK33" s="743"/>
      <c r="IL33" s="743"/>
      <c r="IM33" s="743"/>
      <c r="IN33" s="743"/>
      <c r="IO33" s="743"/>
      <c r="IP33" s="743"/>
      <c r="IQ33" s="739"/>
      <c r="IR33" s="739"/>
      <c r="IS33" s="739"/>
      <c r="IT33" s="739"/>
      <c r="IU33" s="739"/>
      <c r="IV33" s="739"/>
      <c r="IW33" s="739"/>
      <c r="IX33" s="739"/>
      <c r="IY33" s="739"/>
      <c r="IZ33" s="739"/>
      <c r="JA33" s="739"/>
      <c r="JB33" s="743">
        <v>0</v>
      </c>
      <c r="JC33" s="743">
        <v>0</v>
      </c>
      <c r="JD33" s="743">
        <v>480</v>
      </c>
      <c r="JE33" s="743">
        <v>480</v>
      </c>
      <c r="JF33" s="743">
        <v>210</v>
      </c>
      <c r="JG33" s="739">
        <v>3866</v>
      </c>
      <c r="JH33" s="739">
        <v>102</v>
      </c>
      <c r="JI33" s="739">
        <v>360</v>
      </c>
      <c r="JJ33" s="739">
        <v>0</v>
      </c>
      <c r="JK33" s="739">
        <v>172</v>
      </c>
      <c r="JL33" s="739">
        <v>1278</v>
      </c>
      <c r="JM33" s="739">
        <v>3896</v>
      </c>
      <c r="JN33" s="28">
        <f t="shared" si="31"/>
        <v>10844</v>
      </c>
      <c r="JO33" s="28">
        <f t="shared" si="32"/>
        <v>209</v>
      </c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824"/>
    </row>
    <row r="34" s="786" customFormat="1" hidden="1" customHeight="1" spans="1:291">
      <c r="A34" s="791" t="s">
        <v>1667</v>
      </c>
      <c r="B34" s="343" t="s">
        <v>1668</v>
      </c>
      <c r="C34" s="95" t="s">
        <v>1612</v>
      </c>
      <c r="D34" s="95" t="s">
        <v>1669</v>
      </c>
      <c r="E34" s="418"/>
      <c r="F34" s="909" t="s">
        <v>1676</v>
      </c>
      <c r="G34" s="416" t="s">
        <v>1677</v>
      </c>
      <c r="H34" s="301" t="s">
        <v>1678</v>
      </c>
      <c r="I34" s="99">
        <f>K34-J34</f>
        <v>543</v>
      </c>
      <c r="J34" s="1141">
        <v>2249</v>
      </c>
      <c r="K34" s="1130">
        <f t="shared" si="21"/>
        <v>2792</v>
      </c>
      <c r="L34" s="1131">
        <f t="shared" si="22"/>
        <v>792</v>
      </c>
      <c r="M34" s="1132"/>
      <c r="N34" s="1133"/>
      <c r="O34" s="1139"/>
      <c r="P34" s="1138">
        <f t="shared" si="23"/>
        <v>2000</v>
      </c>
      <c r="Q34" s="1154">
        <f t="shared" si="24"/>
        <v>2000</v>
      </c>
      <c r="R34" s="1156"/>
      <c r="S34" s="1156"/>
      <c r="T34" s="1156"/>
      <c r="U34" s="1156"/>
      <c r="V34" s="1156"/>
      <c r="W34" s="1156"/>
      <c r="X34" s="1156"/>
      <c r="Y34" s="1156"/>
      <c r="Z34" s="1156">
        <v>2000</v>
      </c>
      <c r="AA34" s="1156"/>
      <c r="AB34" s="1167"/>
      <c r="AC34" s="1156"/>
      <c r="AD34" s="1156"/>
      <c r="AE34" s="1156"/>
      <c r="AF34" s="1156"/>
      <c r="AG34" s="1156"/>
      <c r="AH34" s="1156"/>
      <c r="AI34" s="1156"/>
      <c r="AJ34" s="1156"/>
      <c r="AK34" s="1156"/>
      <c r="AL34" s="1156"/>
      <c r="AM34" s="1156"/>
      <c r="AN34" s="1156">
        <v>2000</v>
      </c>
      <c r="AO34" s="1156"/>
      <c r="AP34" s="1156"/>
      <c r="AQ34" s="1156"/>
      <c r="AR34" s="1156"/>
      <c r="AS34" s="1179"/>
      <c r="AT34" s="1177"/>
      <c r="AU34" s="1178"/>
      <c r="AV34" s="1178"/>
      <c r="AW34" s="1178"/>
      <c r="AX34" s="1178">
        <v>7</v>
      </c>
      <c r="AY34" s="1178"/>
      <c r="AZ34" s="1178"/>
      <c r="BA34" s="1178"/>
      <c r="BB34" s="1178"/>
      <c r="BC34" s="1178"/>
      <c r="BD34" s="1178"/>
      <c r="BE34" s="1178"/>
      <c r="BF34" s="1178"/>
      <c r="BG34" s="1178"/>
      <c r="BH34" s="1178"/>
      <c r="BI34" s="1178"/>
      <c r="BJ34" s="1178"/>
      <c r="BK34" s="1186" t="s">
        <v>1679</v>
      </c>
      <c r="BL34" s="1187">
        <v>-2429</v>
      </c>
      <c r="BM34" s="1187"/>
      <c r="BN34" s="1187"/>
      <c r="BO34" s="1187"/>
      <c r="BP34" s="1187"/>
      <c r="BQ34" s="1187"/>
      <c r="BR34" s="1187"/>
      <c r="BS34" s="1187"/>
      <c r="BT34" s="1187"/>
      <c r="BU34" s="1187"/>
      <c r="BV34" s="1191"/>
      <c r="BW34" s="1186"/>
      <c r="BX34" s="1186"/>
      <c r="BY34" s="1186"/>
      <c r="BZ34" s="1186"/>
      <c r="CA34" s="1186"/>
      <c r="CB34" s="1186">
        <v>120</v>
      </c>
      <c r="CC34" s="1186">
        <v>120</v>
      </c>
      <c r="CD34" s="1186"/>
      <c r="CE34" s="1186"/>
      <c r="CF34" s="1186"/>
      <c r="CG34" s="1186"/>
      <c r="CH34" s="1186"/>
      <c r="CI34" s="1186">
        <v>480</v>
      </c>
      <c r="CJ34" s="1186"/>
      <c r="CK34" s="1186"/>
      <c r="CL34" s="1186"/>
      <c r="CM34" s="1186"/>
      <c r="CN34" s="1186">
        <v>14</v>
      </c>
      <c r="CO34" s="1186">
        <v>120</v>
      </c>
      <c r="CP34" s="1186"/>
      <c r="CQ34" s="1186">
        <v>390</v>
      </c>
      <c r="CR34" s="1186"/>
      <c r="CS34" s="1186">
        <v>180</v>
      </c>
      <c r="CT34" s="1186"/>
      <c r="CU34" s="1186">
        <v>14</v>
      </c>
      <c r="CV34" s="1186">
        <v>126</v>
      </c>
      <c r="CW34" s="1186"/>
      <c r="CX34" s="1186"/>
      <c r="CY34" s="1186"/>
      <c r="CZ34" s="1186"/>
      <c r="DA34" s="1186"/>
      <c r="DB34" s="1186"/>
      <c r="DC34" s="1186"/>
      <c r="DD34" s="1186">
        <v>60</v>
      </c>
      <c r="DE34" s="1186"/>
      <c r="DF34" s="1186"/>
      <c r="DG34" s="1186"/>
      <c r="DH34" s="1186"/>
      <c r="DI34" s="1186"/>
      <c r="DJ34" s="1186">
        <v>56</v>
      </c>
      <c r="DK34" s="1186"/>
      <c r="DL34" s="1186"/>
      <c r="DM34" s="1186">
        <v>60</v>
      </c>
      <c r="DN34" s="1186"/>
      <c r="DO34" s="1186"/>
      <c r="DP34" s="1186"/>
      <c r="DQ34" s="1186">
        <v>120</v>
      </c>
      <c r="DR34" s="1186"/>
      <c r="DS34" s="1186">
        <v>190</v>
      </c>
      <c r="DT34" s="1186"/>
      <c r="DU34" s="1186"/>
      <c r="DV34" s="1186"/>
      <c r="DW34" s="1186"/>
      <c r="DX34" s="1186"/>
      <c r="DY34" s="1186"/>
      <c r="DZ34" s="1186"/>
      <c r="EA34" s="1186">
        <v>980</v>
      </c>
      <c r="EB34" s="1186"/>
      <c r="EC34" s="1186"/>
      <c r="ED34" s="1186">
        <v>120</v>
      </c>
      <c r="EE34" s="1186"/>
      <c r="EF34" s="1186"/>
      <c r="EG34" s="1186">
        <v>480</v>
      </c>
      <c r="EH34" s="1186"/>
      <c r="EI34" s="1186"/>
      <c r="EJ34" s="1186"/>
      <c r="EK34" s="1197"/>
      <c r="EL34" s="1198"/>
      <c r="EM34" s="1186"/>
      <c r="EN34" s="1186"/>
      <c r="EO34" s="1186"/>
      <c r="EP34" s="1186"/>
      <c r="EQ34" s="1186"/>
      <c r="ER34" s="1186"/>
      <c r="ES34" s="1186"/>
      <c r="ET34" s="1186"/>
      <c r="EU34" s="1186"/>
      <c r="EV34" s="1186"/>
      <c r="EW34" s="1186"/>
      <c r="EX34" s="1186"/>
      <c r="EY34" s="1186"/>
      <c r="EZ34" s="1186"/>
      <c r="FA34" s="1186"/>
      <c r="FB34" s="1186"/>
      <c r="FC34" s="1209"/>
      <c r="FD34" s="1186"/>
      <c r="FE34" s="1186"/>
      <c r="FF34" s="1186"/>
      <c r="FG34" s="1186"/>
      <c r="FH34" s="1186"/>
      <c r="FI34" s="1186"/>
      <c r="FJ34" s="1186"/>
      <c r="FK34" s="1186"/>
      <c r="FL34" s="1209"/>
      <c r="FM34" s="1186"/>
      <c r="FN34" s="1186"/>
      <c r="FO34" s="1186"/>
      <c r="FP34" s="1186"/>
      <c r="FQ34" s="1186"/>
      <c r="FR34" s="1186"/>
      <c r="FS34" s="1186"/>
      <c r="FT34" s="1186"/>
      <c r="FU34" s="1186"/>
      <c r="FV34" s="1186"/>
      <c r="FW34" s="1186"/>
      <c r="FX34" s="1186"/>
      <c r="FY34" s="1186"/>
      <c r="FZ34" s="1186"/>
      <c r="GA34" s="1186"/>
      <c r="GB34" s="1186"/>
      <c r="GC34" s="1186"/>
      <c r="GD34" s="1186"/>
      <c r="GE34" s="1186"/>
      <c r="GF34" s="1186"/>
      <c r="GG34" s="1186"/>
      <c r="GH34" s="1186"/>
      <c r="GI34" s="1186"/>
      <c r="GJ34" s="1186"/>
      <c r="GK34" s="1186"/>
      <c r="GL34" s="1186"/>
      <c r="GM34" s="1186"/>
      <c r="GN34" s="1186"/>
      <c r="GO34" s="1186"/>
      <c r="GP34" s="1186"/>
      <c r="GQ34" s="1186"/>
      <c r="GR34" s="1186"/>
      <c r="GS34" s="1186"/>
      <c r="GT34" s="1186"/>
      <c r="GU34" s="1186"/>
      <c r="GV34" s="1186"/>
      <c r="GW34" s="1186"/>
      <c r="GX34" s="1186"/>
      <c r="GY34" s="1218"/>
      <c r="GZ34" s="364">
        <f t="shared" si="25"/>
        <v>3630</v>
      </c>
      <c r="HA34" s="365">
        <f t="shared" si="26"/>
        <v>0</v>
      </c>
      <c r="HB34" s="366">
        <f t="shared" si="27"/>
        <v>3630</v>
      </c>
      <c r="HC34" s="366">
        <v>10514</v>
      </c>
      <c r="HD34" s="365"/>
      <c r="HE34" s="365"/>
      <c r="HF34" s="54"/>
      <c r="HG34" s="709">
        <v>4.99</v>
      </c>
      <c r="HH34" s="709">
        <v>1.24</v>
      </c>
      <c r="HI34" s="709">
        <f t="shared" si="28"/>
        <v>4501.2</v>
      </c>
      <c r="HJ34" s="711"/>
      <c r="HK34" s="711">
        <v>5.7</v>
      </c>
      <c r="HL34" s="738">
        <f t="shared" si="10"/>
        <v>0.31391429947039</v>
      </c>
      <c r="HM34" s="743"/>
      <c r="HN34" s="743">
        <v>5000</v>
      </c>
      <c r="HO34" s="743">
        <v>5.82</v>
      </c>
      <c r="HP34" s="740">
        <f t="shared" si="29"/>
        <v>15914.4</v>
      </c>
      <c r="HQ34" s="738">
        <f t="shared" si="30"/>
        <v>0.299470389985556</v>
      </c>
      <c r="HR34" s="745">
        <v>44652</v>
      </c>
      <c r="HS34" s="742">
        <v>44927</v>
      </c>
      <c r="HT34" s="739">
        <f ca="1" t="shared" si="11"/>
        <v>5</v>
      </c>
      <c r="HU34" s="739">
        <f ca="1" t="shared" si="12"/>
        <v>150</v>
      </c>
      <c r="HV34" s="743">
        <v>2249</v>
      </c>
      <c r="HW34" s="739">
        <f t="shared" si="15"/>
        <v>3630</v>
      </c>
      <c r="HX34" s="761">
        <f t="shared" si="13"/>
        <v>1.44019043840508</v>
      </c>
      <c r="HY34" s="739">
        <f ca="1" t="shared" si="14"/>
        <v>3.50446340011902</v>
      </c>
      <c r="HZ34" s="739">
        <f t="shared" si="34"/>
        <v>2792</v>
      </c>
      <c r="IA34" s="743"/>
      <c r="IB34" s="739">
        <f ca="1" t="shared" si="17"/>
        <v>726</v>
      </c>
      <c r="IC34" s="769">
        <f ca="1" t="shared" si="18"/>
        <v>24.2</v>
      </c>
      <c r="ID34" s="769">
        <f ca="1" t="shared" si="19"/>
        <v>115.371900826446</v>
      </c>
      <c r="IE34" s="743"/>
      <c r="IF34" s="743"/>
      <c r="IG34" s="743"/>
      <c r="IH34" s="743"/>
      <c r="II34" s="743"/>
      <c r="IJ34" s="743"/>
      <c r="IK34" s="743"/>
      <c r="IL34" s="743"/>
      <c r="IM34" s="743"/>
      <c r="IN34" s="743"/>
      <c r="IO34" s="743"/>
      <c r="IP34" s="743"/>
      <c r="IQ34" s="739"/>
      <c r="IR34" s="739"/>
      <c r="IS34" s="739"/>
      <c r="IT34" s="739"/>
      <c r="IU34" s="739"/>
      <c r="IV34" s="739"/>
      <c r="IW34" s="739"/>
      <c r="IX34" s="739"/>
      <c r="IY34" s="739"/>
      <c r="IZ34" s="739"/>
      <c r="JA34" s="739"/>
      <c r="JB34" s="743">
        <v>0</v>
      </c>
      <c r="JC34" s="743">
        <v>0</v>
      </c>
      <c r="JD34" s="743">
        <v>480</v>
      </c>
      <c r="JE34" s="743">
        <v>480</v>
      </c>
      <c r="JF34" s="743">
        <v>210</v>
      </c>
      <c r="JG34" s="739">
        <v>3866</v>
      </c>
      <c r="JH34" s="739">
        <v>102</v>
      </c>
      <c r="JI34" s="739">
        <v>360</v>
      </c>
      <c r="JJ34" s="739">
        <v>0</v>
      </c>
      <c r="JK34" s="739">
        <v>112</v>
      </c>
      <c r="JL34" s="739">
        <v>1278</v>
      </c>
      <c r="JM34" s="739">
        <v>3836</v>
      </c>
      <c r="JN34" s="28">
        <f t="shared" si="31"/>
        <v>10724</v>
      </c>
      <c r="JO34" s="28">
        <f t="shared" si="32"/>
        <v>210</v>
      </c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824"/>
    </row>
    <row r="35" s="786" customFormat="1" hidden="1" customHeight="1" spans="1:291">
      <c r="A35" s="791" t="s">
        <v>1667</v>
      </c>
      <c r="B35" s="343" t="s">
        <v>1668</v>
      </c>
      <c r="C35" s="95" t="s">
        <v>1645</v>
      </c>
      <c r="D35" s="95" t="s">
        <v>1646</v>
      </c>
      <c r="E35" s="418"/>
      <c r="F35" s="1117" t="s">
        <v>1680</v>
      </c>
      <c r="G35" s="416" t="s">
        <v>1648</v>
      </c>
      <c r="H35" s="301" t="s">
        <v>1681</v>
      </c>
      <c r="I35" s="99">
        <f>K35-J35</f>
        <v>-215</v>
      </c>
      <c r="J35" s="1141">
        <v>759</v>
      </c>
      <c r="K35" s="1130">
        <f t="shared" si="21"/>
        <v>544</v>
      </c>
      <c r="L35" s="1131">
        <f t="shared" si="22"/>
        <v>544</v>
      </c>
      <c r="M35" s="1132"/>
      <c r="N35" s="1133"/>
      <c r="O35" s="1139"/>
      <c r="P35" s="1138">
        <f t="shared" si="23"/>
        <v>0</v>
      </c>
      <c r="Q35" s="1154">
        <f t="shared" si="24"/>
        <v>0</v>
      </c>
      <c r="R35" s="1156"/>
      <c r="S35" s="1156"/>
      <c r="T35" s="1156"/>
      <c r="U35" s="1156"/>
      <c r="V35" s="1156"/>
      <c r="W35" s="1156"/>
      <c r="X35" s="1156"/>
      <c r="Y35" s="1156"/>
      <c r="Z35" s="1156"/>
      <c r="AA35" s="1156"/>
      <c r="AB35" s="1167"/>
      <c r="AC35" s="1156"/>
      <c r="AD35" s="1156"/>
      <c r="AE35" s="1156"/>
      <c r="AF35" s="1156"/>
      <c r="AG35" s="1156"/>
      <c r="AH35" s="1156"/>
      <c r="AI35" s="1156"/>
      <c r="AJ35" s="1156"/>
      <c r="AK35" s="1156"/>
      <c r="AL35" s="1156"/>
      <c r="AM35" s="1156"/>
      <c r="AN35" s="1156"/>
      <c r="AO35" s="1156"/>
      <c r="AP35" s="1156"/>
      <c r="AQ35" s="1156"/>
      <c r="AR35" s="1156"/>
      <c r="AS35" s="1179"/>
      <c r="AT35" s="1177"/>
      <c r="AU35" s="1178"/>
      <c r="AV35" s="1178"/>
      <c r="AW35" s="1178"/>
      <c r="AX35" s="1178">
        <v>1</v>
      </c>
      <c r="AY35" s="1178"/>
      <c r="AZ35" s="1178"/>
      <c r="BA35" s="1178"/>
      <c r="BB35" s="1178"/>
      <c r="BC35" s="1178"/>
      <c r="BD35" s="1178"/>
      <c r="BE35" s="1178"/>
      <c r="BF35" s="1178"/>
      <c r="BG35" s="1178"/>
      <c r="BH35" s="1178"/>
      <c r="BI35" s="1178"/>
      <c r="BJ35" s="1178"/>
      <c r="BK35" s="1186"/>
      <c r="BL35" s="1187">
        <v>-759</v>
      </c>
      <c r="BM35" s="1187"/>
      <c r="BN35" s="1187"/>
      <c r="BO35" s="1187"/>
      <c r="BP35" s="1187"/>
      <c r="BQ35" s="1187"/>
      <c r="BR35" s="1187"/>
      <c r="BS35" s="1187"/>
      <c r="BT35" s="1187"/>
      <c r="BU35" s="1187"/>
      <c r="BV35" s="1191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6"/>
      <c r="CH35" s="1186"/>
      <c r="CI35" s="1186"/>
      <c r="CJ35" s="1186"/>
      <c r="CK35" s="1186"/>
      <c r="CL35" s="1186"/>
      <c r="CM35" s="1186"/>
      <c r="CN35" s="1186">
        <v>2</v>
      </c>
      <c r="CO35" s="1186"/>
      <c r="CP35" s="1186"/>
      <c r="CQ35" s="1186">
        <v>30</v>
      </c>
      <c r="CR35" s="1186"/>
      <c r="CS35" s="1186"/>
      <c r="CT35" s="1186"/>
      <c r="CU35" s="1186">
        <v>2</v>
      </c>
      <c r="CV35" s="1186">
        <v>18</v>
      </c>
      <c r="CW35" s="1186"/>
      <c r="CX35" s="1186"/>
      <c r="CY35" s="1186"/>
      <c r="CZ35" s="1186"/>
      <c r="DA35" s="1186"/>
      <c r="DB35" s="1186"/>
      <c r="DC35" s="1186"/>
      <c r="DD35" s="1186"/>
      <c r="DE35" s="1186"/>
      <c r="DF35" s="1186"/>
      <c r="DG35" s="1186"/>
      <c r="DH35" s="1186"/>
      <c r="DI35" s="1186"/>
      <c r="DJ35" s="1186">
        <v>8</v>
      </c>
      <c r="DK35" s="1186"/>
      <c r="DL35" s="1186"/>
      <c r="DM35" s="1186"/>
      <c r="DN35" s="1186"/>
      <c r="DO35" s="1186"/>
      <c r="DP35" s="1186"/>
      <c r="DQ35" s="1186"/>
      <c r="DR35" s="1186"/>
      <c r="DS35" s="1186">
        <v>10</v>
      </c>
      <c r="DT35" s="1186"/>
      <c r="DU35" s="1186"/>
      <c r="DV35" s="1186"/>
      <c r="DW35" s="1186"/>
      <c r="DX35" s="1186"/>
      <c r="DY35" s="1186"/>
      <c r="DZ35" s="1186"/>
      <c r="EA35" s="1186">
        <v>140</v>
      </c>
      <c r="EB35" s="1186"/>
      <c r="EC35" s="1186">
        <v>4</v>
      </c>
      <c r="ED35" s="1186"/>
      <c r="EE35" s="1186"/>
      <c r="EF35" s="1186"/>
      <c r="EG35" s="1186"/>
      <c r="EH35" s="1186"/>
      <c r="EI35" s="1186"/>
      <c r="EJ35" s="1186"/>
      <c r="EK35" s="1197"/>
      <c r="EL35" s="1198"/>
      <c r="EM35" s="1186"/>
      <c r="EN35" s="1186"/>
      <c r="EO35" s="1186"/>
      <c r="EP35" s="1186"/>
      <c r="EQ35" s="1186"/>
      <c r="ER35" s="1186"/>
      <c r="ES35" s="1186"/>
      <c r="ET35" s="1186"/>
      <c r="EU35" s="1186"/>
      <c r="EV35" s="1186"/>
      <c r="EW35" s="1186"/>
      <c r="EX35" s="1186"/>
      <c r="EY35" s="1186"/>
      <c r="EZ35" s="1186"/>
      <c r="FA35" s="1186"/>
      <c r="FB35" s="1186"/>
      <c r="FC35" s="1209"/>
      <c r="FD35" s="1186"/>
      <c r="FE35" s="1186"/>
      <c r="FF35" s="1186"/>
      <c r="FG35" s="1186"/>
      <c r="FH35" s="1186"/>
      <c r="FI35" s="1186"/>
      <c r="FJ35" s="1186"/>
      <c r="FK35" s="1186"/>
      <c r="FL35" s="1209"/>
      <c r="FM35" s="1186"/>
      <c r="FN35" s="1186"/>
      <c r="FO35" s="1186"/>
      <c r="FP35" s="1186"/>
      <c r="FQ35" s="1186"/>
      <c r="FR35" s="1186"/>
      <c r="FS35" s="1186"/>
      <c r="FT35" s="1186"/>
      <c r="FU35" s="1186"/>
      <c r="FV35" s="1186"/>
      <c r="FW35" s="1186"/>
      <c r="FX35" s="1186"/>
      <c r="FY35" s="1186"/>
      <c r="FZ35" s="1186"/>
      <c r="GA35" s="1186"/>
      <c r="GB35" s="1186"/>
      <c r="GC35" s="1186"/>
      <c r="GD35" s="1186"/>
      <c r="GE35" s="1186"/>
      <c r="GF35" s="1186"/>
      <c r="GG35" s="1186"/>
      <c r="GH35" s="1186"/>
      <c r="GI35" s="1186"/>
      <c r="GJ35" s="1186"/>
      <c r="GK35" s="1186"/>
      <c r="GL35" s="1186"/>
      <c r="GM35" s="1186"/>
      <c r="GN35" s="1186"/>
      <c r="GO35" s="1186"/>
      <c r="GP35" s="1186"/>
      <c r="GQ35" s="1186"/>
      <c r="GR35" s="1186"/>
      <c r="GS35" s="1186"/>
      <c r="GT35" s="1186"/>
      <c r="GU35" s="1186"/>
      <c r="GV35" s="1186"/>
      <c r="GW35" s="1186"/>
      <c r="GX35" s="1186"/>
      <c r="GY35" s="1218"/>
      <c r="GZ35" s="364">
        <f t="shared" si="25"/>
        <v>214</v>
      </c>
      <c r="HA35" s="365">
        <f t="shared" si="26"/>
        <v>0</v>
      </c>
      <c r="HB35" s="366">
        <f t="shared" si="27"/>
        <v>214</v>
      </c>
      <c r="HC35" s="366">
        <v>232</v>
      </c>
      <c r="HD35" s="365"/>
      <c r="HE35" s="365"/>
      <c r="HF35" s="54"/>
      <c r="HG35" s="709"/>
      <c r="HH35" s="709"/>
      <c r="HI35" s="709">
        <f t="shared" si="28"/>
        <v>0</v>
      </c>
      <c r="HJ35" s="711"/>
      <c r="HK35" s="711">
        <v>10.18</v>
      </c>
      <c r="HL35" s="738" t="e">
        <f t="shared" si="10"/>
        <v>#DIV/0!</v>
      </c>
      <c r="HM35" s="743"/>
      <c r="HN35" s="743">
        <v>1000</v>
      </c>
      <c r="HO35" s="743">
        <v>8.5</v>
      </c>
      <c r="HP35" s="740">
        <f t="shared" si="29"/>
        <v>5537.92</v>
      </c>
      <c r="HQ35" s="738"/>
      <c r="HR35" s="745">
        <v>44652</v>
      </c>
      <c r="HS35" s="742">
        <v>44927</v>
      </c>
      <c r="HT35" s="739">
        <f ca="1" t="shared" si="11"/>
        <v>5</v>
      </c>
      <c r="HU35" s="739">
        <f ca="1" t="shared" si="12"/>
        <v>150</v>
      </c>
      <c r="HV35" s="743">
        <v>759</v>
      </c>
      <c r="HW35" s="739">
        <f t="shared" si="15"/>
        <v>214</v>
      </c>
      <c r="HX35" s="761">
        <f t="shared" si="13"/>
        <v>0.328472755180353</v>
      </c>
      <c r="HY35" s="739">
        <f ca="1" t="shared" si="14"/>
        <v>0.799283704272192</v>
      </c>
      <c r="HZ35" s="739">
        <f t="shared" si="34"/>
        <v>544</v>
      </c>
      <c r="IA35" s="743"/>
      <c r="IB35" s="739">
        <f ca="1" t="shared" si="17"/>
        <v>42.8</v>
      </c>
      <c r="IC35" s="769">
        <f ca="1" t="shared" si="18"/>
        <v>1.42666666666667</v>
      </c>
      <c r="ID35" s="769">
        <f ca="1" t="shared" si="19"/>
        <v>381.308411214953</v>
      </c>
      <c r="IE35" s="743"/>
      <c r="IF35" s="743"/>
      <c r="IG35" s="743"/>
      <c r="IH35" s="743"/>
      <c r="II35" s="743"/>
      <c r="IJ35" s="743"/>
      <c r="IK35" s="743"/>
      <c r="IL35" s="743"/>
      <c r="IM35" s="743"/>
      <c r="IN35" s="743"/>
      <c r="IO35" s="743"/>
      <c r="IP35" s="743"/>
      <c r="IQ35" s="739"/>
      <c r="IR35" s="739"/>
      <c r="IS35" s="739"/>
      <c r="IT35" s="739"/>
      <c r="IU35" s="739"/>
      <c r="IV35" s="739"/>
      <c r="IW35" s="739"/>
      <c r="IX35" s="739"/>
      <c r="IY35" s="739"/>
      <c r="IZ35" s="739"/>
      <c r="JA35" s="739"/>
      <c r="JB35" s="743">
        <v>0</v>
      </c>
      <c r="JC35" s="743">
        <v>0</v>
      </c>
      <c r="JD35" s="743">
        <v>0</v>
      </c>
      <c r="JE35" s="743">
        <v>0</v>
      </c>
      <c r="JF35" s="743">
        <v>30</v>
      </c>
      <c r="JG35" s="739">
        <v>38</v>
      </c>
      <c r="JH35" s="739">
        <v>6</v>
      </c>
      <c r="JI35" s="739">
        <v>0</v>
      </c>
      <c r="JJ35" s="739">
        <v>20</v>
      </c>
      <c r="JK35" s="739">
        <v>16</v>
      </c>
      <c r="JL35" s="739">
        <v>66</v>
      </c>
      <c r="JM35" s="739">
        <v>56</v>
      </c>
      <c r="JN35" s="28">
        <f t="shared" si="31"/>
        <v>232</v>
      </c>
      <c r="JO35" s="28">
        <f t="shared" si="32"/>
        <v>0</v>
      </c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824"/>
    </row>
    <row r="36" s="786" customFormat="1" hidden="1" customHeight="1" spans="1:291">
      <c r="A36" s="95" t="s">
        <v>1610</v>
      </c>
      <c r="B36" s="343" t="s">
        <v>1682</v>
      </c>
      <c r="C36" s="95" t="s">
        <v>1612</v>
      </c>
      <c r="D36" s="95" t="s">
        <v>1683</v>
      </c>
      <c r="E36" s="789" t="s">
        <v>1657</v>
      </c>
      <c r="F36" s="909" t="s">
        <v>327</v>
      </c>
      <c r="G36" s="797" t="s">
        <v>1684</v>
      </c>
      <c r="H36" s="301" t="s">
        <v>1685</v>
      </c>
      <c r="I36" s="99">
        <f t="shared" ref="I36:I43" si="35">L36-J36</f>
        <v>-371</v>
      </c>
      <c r="J36" s="1129">
        <v>3055</v>
      </c>
      <c r="K36" s="1130">
        <f t="shared" si="21"/>
        <v>2684</v>
      </c>
      <c r="L36" s="1131">
        <f t="shared" si="22"/>
        <v>2684</v>
      </c>
      <c r="M36" s="1132"/>
      <c r="N36" s="1137"/>
      <c r="O36" s="1134"/>
      <c r="P36" s="1138">
        <f t="shared" si="23"/>
        <v>0</v>
      </c>
      <c r="Q36" s="1154">
        <f t="shared" si="24"/>
        <v>3000</v>
      </c>
      <c r="R36" s="1153"/>
      <c r="S36" s="1153"/>
      <c r="T36" s="1153"/>
      <c r="U36" s="1153"/>
      <c r="V36" s="1153"/>
      <c r="W36" s="1153"/>
      <c r="X36" s="1153"/>
      <c r="Y36" s="1153"/>
      <c r="Z36" s="1153"/>
      <c r="AA36" s="1153"/>
      <c r="AB36" s="1166"/>
      <c r="AC36" s="1153"/>
      <c r="AD36" s="1153"/>
      <c r="AE36" s="1153"/>
      <c r="AF36" s="1153"/>
      <c r="AG36" s="1153"/>
      <c r="AH36" s="1153"/>
      <c r="AI36" s="1153"/>
      <c r="AJ36" s="1153"/>
      <c r="AK36" s="1153"/>
      <c r="AL36" s="1153"/>
      <c r="AM36" s="1153"/>
      <c r="AN36" s="1153">
        <v>3000</v>
      </c>
      <c r="AO36" s="1153"/>
      <c r="AP36" s="1153"/>
      <c r="AQ36" s="1153"/>
      <c r="AR36" s="1153"/>
      <c r="AS36" s="1176"/>
      <c r="AT36" s="1177"/>
      <c r="AU36" s="1178"/>
      <c r="AV36" s="1178"/>
      <c r="AW36" s="1178"/>
      <c r="AX36" s="1178"/>
      <c r="AY36" s="1178"/>
      <c r="AZ36" s="1178"/>
      <c r="BA36" s="1178"/>
      <c r="BB36" s="1178"/>
      <c r="BC36" s="1178"/>
      <c r="BD36" s="1178"/>
      <c r="BE36" s="1178"/>
      <c r="BF36" s="1178"/>
      <c r="BG36" s="1178"/>
      <c r="BH36" s="1178"/>
      <c r="BI36" s="1178"/>
      <c r="BJ36" s="1178"/>
      <c r="BK36" s="1186"/>
      <c r="BL36" s="1187">
        <v>-3055</v>
      </c>
      <c r="BM36" s="1187"/>
      <c r="BN36" s="1187"/>
      <c r="BO36" s="1187"/>
      <c r="BP36" s="1187"/>
      <c r="BQ36" s="1187"/>
      <c r="BR36" s="1187"/>
      <c r="BS36" s="1187"/>
      <c r="BT36" s="1187"/>
      <c r="BU36" s="1187"/>
      <c r="BV36" s="1191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6"/>
      <c r="CH36" s="1186"/>
      <c r="CI36" s="1186">
        <v>600</v>
      </c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6"/>
      <c r="CT36" s="1186"/>
      <c r="CU36" s="1186"/>
      <c r="CV36" s="1186">
        <v>60</v>
      </c>
      <c r="CW36" s="1186"/>
      <c r="CX36" s="1186">
        <v>240</v>
      </c>
      <c r="CY36" s="1186"/>
      <c r="CZ36" s="1186"/>
      <c r="DA36" s="1186"/>
      <c r="DB36" s="1186"/>
      <c r="DC36" s="1186">
        <v>600</v>
      </c>
      <c r="DD36" s="1186"/>
      <c r="DE36" s="1186"/>
      <c r="DF36" s="1186"/>
      <c r="DG36" s="1186"/>
      <c r="DH36" s="1186"/>
      <c r="DI36" s="1186"/>
      <c r="DJ36" s="1186">
        <v>15</v>
      </c>
      <c r="DK36" s="1186"/>
      <c r="DL36" s="1186">
        <v>60</v>
      </c>
      <c r="DM36" s="1186">
        <v>60</v>
      </c>
      <c r="DN36" s="1186"/>
      <c r="DO36" s="1186">
        <v>690</v>
      </c>
      <c r="DP36" s="1186"/>
      <c r="DQ36" s="1186"/>
      <c r="DR36" s="1186"/>
      <c r="DS36" s="1186">
        <v>180</v>
      </c>
      <c r="DT36" s="1186"/>
      <c r="DU36" s="1186"/>
      <c r="DV36" s="1186">
        <v>480</v>
      </c>
      <c r="DW36" s="1186"/>
      <c r="DX36" s="1186"/>
      <c r="DY36" s="1186"/>
      <c r="DZ36" s="1186"/>
      <c r="EA36" s="1186"/>
      <c r="EB36" s="1186"/>
      <c r="EC36" s="1186"/>
      <c r="ED36" s="1186"/>
      <c r="EE36" s="1186"/>
      <c r="EF36" s="1186"/>
      <c r="EG36" s="1186">
        <v>240</v>
      </c>
      <c r="EH36" s="1186"/>
      <c r="EI36" s="1186"/>
      <c r="EJ36" s="1186"/>
      <c r="EK36" s="1197"/>
      <c r="EL36" s="1198"/>
      <c r="EM36" s="1186"/>
      <c r="EN36" s="1186"/>
      <c r="EO36" s="1186"/>
      <c r="EP36" s="1186"/>
      <c r="EQ36" s="1186"/>
      <c r="ER36" s="1186"/>
      <c r="ES36" s="1186"/>
      <c r="ET36" s="1186"/>
      <c r="EU36" s="1186"/>
      <c r="EV36" s="1186"/>
      <c r="EW36" s="1186"/>
      <c r="EX36" s="1186"/>
      <c r="EY36" s="1186"/>
      <c r="EZ36" s="1186"/>
      <c r="FA36" s="1186"/>
      <c r="FB36" s="1186"/>
      <c r="FC36" s="1209"/>
      <c r="FD36" s="1186"/>
      <c r="FE36" s="1186"/>
      <c r="FF36" s="1186"/>
      <c r="FG36" s="1186"/>
      <c r="FH36" s="1186"/>
      <c r="FI36" s="1186"/>
      <c r="FJ36" s="1186"/>
      <c r="FK36" s="1186"/>
      <c r="FL36" s="1209"/>
      <c r="FM36" s="1186"/>
      <c r="FN36" s="1186"/>
      <c r="FO36" s="1186"/>
      <c r="FP36" s="1186"/>
      <c r="FQ36" s="1186"/>
      <c r="FR36" s="1186"/>
      <c r="FS36" s="1186"/>
      <c r="FT36" s="1186"/>
      <c r="FU36" s="1186"/>
      <c r="FV36" s="1186">
        <v>15</v>
      </c>
      <c r="FW36" s="1186"/>
      <c r="FX36" s="1186"/>
      <c r="FY36" s="1186"/>
      <c r="FZ36" s="1186"/>
      <c r="GA36" s="1186"/>
      <c r="GB36" s="1186"/>
      <c r="GC36" s="1186"/>
      <c r="GD36" s="1186"/>
      <c r="GE36" s="1186"/>
      <c r="GF36" s="1186"/>
      <c r="GG36" s="1186"/>
      <c r="GH36" s="1186"/>
      <c r="GI36" s="1186"/>
      <c r="GJ36" s="1186"/>
      <c r="GK36" s="1186"/>
      <c r="GL36" s="1186">
        <v>1</v>
      </c>
      <c r="GM36" s="1186"/>
      <c r="GN36" s="1186"/>
      <c r="GO36" s="1186"/>
      <c r="GP36" s="1186">
        <v>60</v>
      </c>
      <c r="GQ36" s="1186"/>
      <c r="GR36" s="1186">
        <v>10</v>
      </c>
      <c r="GS36" s="1186"/>
      <c r="GT36" s="1186"/>
      <c r="GU36" s="1186"/>
      <c r="GV36" s="1186"/>
      <c r="GW36" s="1186">
        <v>60</v>
      </c>
      <c r="GX36" s="1186"/>
      <c r="GY36" s="1218"/>
      <c r="GZ36" s="364">
        <f t="shared" si="25"/>
        <v>3225</v>
      </c>
      <c r="HA36" s="365">
        <f t="shared" si="26"/>
        <v>146</v>
      </c>
      <c r="HB36" s="366">
        <f t="shared" si="27"/>
        <v>3371</v>
      </c>
      <c r="HC36" s="366">
        <v>9402</v>
      </c>
      <c r="HD36" s="365">
        <v>150</v>
      </c>
      <c r="HE36" s="365">
        <v>0</v>
      </c>
      <c r="HF36" s="54"/>
      <c r="HG36" s="708">
        <v>4.99</v>
      </c>
      <c r="HH36" s="708">
        <v>1.24</v>
      </c>
      <c r="HI36" s="709">
        <f t="shared" si="28"/>
        <v>4180.04</v>
      </c>
      <c r="HJ36" s="710">
        <v>6.94</v>
      </c>
      <c r="HK36" s="710">
        <v>5.8</v>
      </c>
      <c r="HL36" s="738">
        <f t="shared" si="10"/>
        <v>0.301877708233028</v>
      </c>
      <c r="HM36" s="739"/>
      <c r="HN36" s="739">
        <v>3000</v>
      </c>
      <c r="HO36" s="739">
        <v>5.61</v>
      </c>
      <c r="HP36" s="740">
        <f t="shared" si="29"/>
        <v>15567.2</v>
      </c>
      <c r="HQ36" s="738">
        <f t="shared" ref="HQ36:HQ43" si="36">1-HO36/6.7/HH36</f>
        <v>0.324747231584015</v>
      </c>
      <c r="HR36" s="741">
        <v>44470</v>
      </c>
      <c r="HS36" s="742">
        <v>44927</v>
      </c>
      <c r="HT36" s="739">
        <f ca="1" t="shared" si="11"/>
        <v>5</v>
      </c>
      <c r="HU36" s="739">
        <f ca="1" t="shared" si="12"/>
        <v>150</v>
      </c>
      <c r="HV36" s="739">
        <v>3055</v>
      </c>
      <c r="HW36" s="739">
        <f t="shared" si="15"/>
        <v>3371</v>
      </c>
      <c r="HX36" s="761">
        <f t="shared" si="13"/>
        <v>1.17476912354069</v>
      </c>
      <c r="HY36" s="739">
        <f ca="1" t="shared" si="14"/>
        <v>2.85860486728234</v>
      </c>
      <c r="HZ36" s="739">
        <f t="shared" si="34"/>
        <v>2684</v>
      </c>
      <c r="IA36" s="739"/>
      <c r="IB36" s="739">
        <f ca="1" t="shared" si="17"/>
        <v>674.2</v>
      </c>
      <c r="IC36" s="769">
        <f ca="1" t="shared" si="18"/>
        <v>22.4733333333333</v>
      </c>
      <c r="ID36" s="769">
        <f ca="1" t="shared" si="19"/>
        <v>119.430436072382</v>
      </c>
      <c r="IE36" s="739"/>
      <c r="IF36" s="739"/>
      <c r="IG36" s="739"/>
      <c r="IH36" s="739"/>
      <c r="II36" s="739"/>
      <c r="IJ36" s="739"/>
      <c r="IK36" s="739"/>
      <c r="IL36" s="743"/>
      <c r="IM36" s="743"/>
      <c r="IN36" s="743"/>
      <c r="IO36" s="743"/>
      <c r="IP36" s="743"/>
      <c r="IQ36" s="739"/>
      <c r="IR36" s="739"/>
      <c r="IS36" s="739"/>
      <c r="IT36" s="739"/>
      <c r="IU36" s="739"/>
      <c r="IV36" s="739"/>
      <c r="IW36" s="739"/>
      <c r="IX36" s="739"/>
      <c r="IY36" s="739"/>
      <c r="IZ36" s="739"/>
      <c r="JA36" s="739"/>
      <c r="JB36" s="743">
        <v>60</v>
      </c>
      <c r="JC36" s="743">
        <v>630</v>
      </c>
      <c r="JD36" s="743">
        <v>490</v>
      </c>
      <c r="JE36" s="743">
        <v>1200</v>
      </c>
      <c r="JF36" s="743">
        <v>0</v>
      </c>
      <c r="JG36" s="739">
        <v>60</v>
      </c>
      <c r="JH36" s="739">
        <v>0</v>
      </c>
      <c r="JI36" s="739">
        <v>3300</v>
      </c>
      <c r="JJ36" s="739">
        <v>0</v>
      </c>
      <c r="JK36" s="739">
        <v>135</v>
      </c>
      <c r="JL36" s="739">
        <v>2957</v>
      </c>
      <c r="JM36" s="739">
        <v>570</v>
      </c>
      <c r="JN36" s="28">
        <f t="shared" si="31"/>
        <v>9402</v>
      </c>
      <c r="JO36" s="28">
        <f t="shared" si="32"/>
        <v>0</v>
      </c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824"/>
    </row>
    <row r="37" s="1071" customFormat="1" hidden="1" customHeight="1" spans="1:291">
      <c r="A37" s="122" t="s">
        <v>1610</v>
      </c>
      <c r="B37" s="343">
        <v>2021</v>
      </c>
      <c r="C37" s="122" t="s">
        <v>1612</v>
      </c>
      <c r="D37" s="95" t="s">
        <v>1683</v>
      </c>
      <c r="E37" s="789" t="s">
        <v>1657</v>
      </c>
      <c r="F37" s="909" t="s">
        <v>318</v>
      </c>
      <c r="G37" s="797" t="s">
        <v>319</v>
      </c>
      <c r="H37" s="301" t="s">
        <v>320</v>
      </c>
      <c r="I37" s="99">
        <f t="shared" si="35"/>
        <v>-2760</v>
      </c>
      <c r="J37" s="1129">
        <v>3490</v>
      </c>
      <c r="K37" s="1130">
        <f t="shared" si="21"/>
        <v>3730</v>
      </c>
      <c r="L37" s="1131">
        <f t="shared" si="22"/>
        <v>730</v>
      </c>
      <c r="M37" s="1142"/>
      <c r="N37" s="1137"/>
      <c r="O37" s="1134"/>
      <c r="P37" s="1135">
        <f t="shared" si="23"/>
        <v>3000</v>
      </c>
      <c r="Q37" s="1152">
        <f t="shared" si="24"/>
        <v>0</v>
      </c>
      <c r="R37" s="1153"/>
      <c r="S37" s="1153"/>
      <c r="T37" s="1153"/>
      <c r="U37" s="1153"/>
      <c r="V37" s="1153"/>
      <c r="W37" s="1153"/>
      <c r="X37" s="1153"/>
      <c r="Y37" s="1153"/>
      <c r="Z37" s="1153">
        <v>3000</v>
      </c>
      <c r="AA37" s="1153"/>
      <c r="AB37" s="1166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76"/>
      <c r="AT37" s="1177"/>
      <c r="AU37" s="1178"/>
      <c r="AV37" s="1178"/>
      <c r="AW37" s="1178"/>
      <c r="AX37" s="1178"/>
      <c r="AY37" s="1178"/>
      <c r="AZ37" s="1178"/>
      <c r="BA37" s="1178"/>
      <c r="BB37" s="1178"/>
      <c r="BC37" s="1178"/>
      <c r="BD37" s="1178"/>
      <c r="BE37" s="1178"/>
      <c r="BF37" s="1178"/>
      <c r="BG37" s="1178"/>
      <c r="BH37" s="1178"/>
      <c r="BI37" s="1178"/>
      <c r="BJ37" s="1178"/>
      <c r="BK37" s="1186"/>
      <c r="BL37" s="1187">
        <v>-3550</v>
      </c>
      <c r="BM37" s="1187"/>
      <c r="BN37" s="1187"/>
      <c r="BO37" s="1187"/>
      <c r="BP37" s="1187"/>
      <c r="BQ37" s="1187"/>
      <c r="BR37" s="1187"/>
      <c r="BS37" s="1187"/>
      <c r="BT37" s="1187"/>
      <c r="BU37" s="1187"/>
      <c r="BV37" s="1191"/>
      <c r="BW37" s="1186"/>
      <c r="BX37" s="1186"/>
      <c r="BY37" s="1186"/>
      <c r="BZ37" s="1186"/>
      <c r="CA37" s="1186"/>
      <c r="CB37" s="1186"/>
      <c r="CC37" s="1186"/>
      <c r="CD37" s="1186"/>
      <c r="CE37" s="1186">
        <v>120</v>
      </c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>
        <v>240</v>
      </c>
      <c r="CP37" s="1186"/>
      <c r="CQ37" s="1186"/>
      <c r="CR37" s="1186"/>
      <c r="CS37" s="1186"/>
      <c r="CT37" s="1186"/>
      <c r="CU37" s="1186"/>
      <c r="CV37" s="1186">
        <v>60</v>
      </c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>
        <v>1200</v>
      </c>
      <c r="DG37" s="1186"/>
      <c r="DH37" s="1186"/>
      <c r="DI37" s="1186"/>
      <c r="DJ37" s="1186">
        <v>15</v>
      </c>
      <c r="DK37" s="1186"/>
      <c r="DL37" s="1186"/>
      <c r="DM37" s="1186">
        <v>60</v>
      </c>
      <c r="DN37" s="1186"/>
      <c r="DO37" s="1186">
        <v>690</v>
      </c>
      <c r="DP37" s="1186"/>
      <c r="DQ37" s="1186"/>
      <c r="DR37" s="1186"/>
      <c r="DS37" s="1186">
        <v>180</v>
      </c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6"/>
      <c r="ED37" s="1186"/>
      <c r="EE37" s="1186"/>
      <c r="EF37" s="1186"/>
      <c r="EG37" s="1186">
        <v>240</v>
      </c>
      <c r="EH37" s="1186"/>
      <c r="EI37" s="1186"/>
      <c r="EJ37" s="1186"/>
      <c r="EK37" s="1197"/>
      <c r="EL37" s="1198"/>
      <c r="EM37" s="1186"/>
      <c r="EN37" s="1186"/>
      <c r="EO37" s="1186"/>
      <c r="EP37" s="1186"/>
      <c r="EQ37" s="1186"/>
      <c r="ER37" s="1186"/>
      <c r="ES37" s="1186"/>
      <c r="ET37" s="1186"/>
      <c r="EU37" s="1186"/>
      <c r="EV37" s="1186"/>
      <c r="EW37" s="1186"/>
      <c r="EX37" s="1186"/>
      <c r="EY37" s="1186"/>
      <c r="EZ37" s="1186"/>
      <c r="FA37" s="1186"/>
      <c r="FB37" s="1186"/>
      <c r="FC37" s="1208"/>
      <c r="FD37" s="1186"/>
      <c r="FE37" s="1186"/>
      <c r="FF37" s="1186"/>
      <c r="FG37" s="1186"/>
      <c r="FH37" s="1186"/>
      <c r="FI37" s="1186"/>
      <c r="FJ37" s="1186"/>
      <c r="FK37" s="1186"/>
      <c r="FL37" s="1208"/>
      <c r="FM37" s="1186"/>
      <c r="FN37" s="1186"/>
      <c r="FO37" s="1186"/>
      <c r="FP37" s="1186"/>
      <c r="FQ37" s="1186"/>
      <c r="FR37" s="1186"/>
      <c r="FS37" s="1186"/>
      <c r="FT37" s="1186"/>
      <c r="FU37" s="1186"/>
      <c r="FV37" s="1186">
        <v>15</v>
      </c>
      <c r="FW37" s="1186"/>
      <c r="FX37" s="1186"/>
      <c r="FY37" s="1186"/>
      <c r="FZ37" s="1186"/>
      <c r="GA37" s="1186"/>
      <c r="GB37" s="1186"/>
      <c r="GC37" s="1186"/>
      <c r="GD37" s="1186"/>
      <c r="GE37" s="1186"/>
      <c r="GF37" s="1186"/>
      <c r="GG37" s="1186"/>
      <c r="GH37" s="1186"/>
      <c r="GI37" s="1186"/>
      <c r="GJ37" s="1186"/>
      <c r="GK37" s="1186"/>
      <c r="GL37" s="1186"/>
      <c r="GM37" s="1186"/>
      <c r="GN37" s="1186"/>
      <c r="GO37" s="1186"/>
      <c r="GP37" s="1186"/>
      <c r="GQ37" s="1186"/>
      <c r="GR37" s="1186"/>
      <c r="GS37" s="1186"/>
      <c r="GT37" s="1186"/>
      <c r="GU37" s="1186"/>
      <c r="GV37" s="1186"/>
      <c r="GW37" s="1186"/>
      <c r="GX37" s="1186"/>
      <c r="GY37" s="1219"/>
      <c r="GZ37" s="364">
        <f t="shared" si="25"/>
        <v>2805</v>
      </c>
      <c r="HA37" s="365">
        <f t="shared" si="26"/>
        <v>15</v>
      </c>
      <c r="HB37" s="366">
        <f t="shared" si="27"/>
        <v>2820</v>
      </c>
      <c r="HC37" s="366">
        <v>3597</v>
      </c>
      <c r="HD37" s="365">
        <v>7781</v>
      </c>
      <c r="HE37" s="365">
        <v>3326</v>
      </c>
      <c r="HF37" s="54"/>
      <c r="HG37" s="708">
        <v>4.99</v>
      </c>
      <c r="HH37" s="708">
        <v>1.24</v>
      </c>
      <c r="HI37" s="709">
        <f t="shared" si="28"/>
        <v>3496.8</v>
      </c>
      <c r="HJ37" s="710">
        <v>6.94</v>
      </c>
      <c r="HK37" s="710">
        <v>5.8</v>
      </c>
      <c r="HL37" s="738">
        <f t="shared" si="10"/>
        <v>0.301877708233028</v>
      </c>
      <c r="HM37" s="739"/>
      <c r="HN37" s="739">
        <v>3000</v>
      </c>
      <c r="HO37" s="739">
        <v>5.61</v>
      </c>
      <c r="HP37" s="740">
        <f t="shared" si="29"/>
        <v>21634</v>
      </c>
      <c r="HQ37" s="738">
        <f t="shared" si="36"/>
        <v>0.324747231584015</v>
      </c>
      <c r="HR37" s="741">
        <v>44256</v>
      </c>
      <c r="HS37" s="742">
        <v>44927</v>
      </c>
      <c r="HT37" s="739">
        <f ca="1" t="shared" si="11"/>
        <v>5</v>
      </c>
      <c r="HU37" s="739">
        <f ca="1" t="shared" si="12"/>
        <v>150</v>
      </c>
      <c r="HV37" s="739">
        <v>3490</v>
      </c>
      <c r="HW37" s="739">
        <f t="shared" si="15"/>
        <v>2820</v>
      </c>
      <c r="HX37" s="761">
        <f t="shared" si="13"/>
        <v>0.781163434903047</v>
      </c>
      <c r="HY37" s="739">
        <f ca="1" t="shared" si="14"/>
        <v>1.90083102493075</v>
      </c>
      <c r="HZ37" s="739">
        <f t="shared" ref="HZ37:HZ66" si="37">K37</f>
        <v>3730</v>
      </c>
      <c r="IA37" s="739"/>
      <c r="IB37" s="739">
        <f ca="1" t="shared" si="17"/>
        <v>564</v>
      </c>
      <c r="IC37" s="769">
        <f ca="1" t="shared" si="18"/>
        <v>18.8</v>
      </c>
      <c r="ID37" s="769">
        <f ca="1" t="shared" si="19"/>
        <v>198.404255319149</v>
      </c>
      <c r="IE37" s="739"/>
      <c r="IF37" s="739"/>
      <c r="IG37" s="739"/>
      <c r="IH37" s="739"/>
      <c r="II37" s="739"/>
      <c r="IJ37" s="739"/>
      <c r="IK37" s="739"/>
      <c r="IL37" s="743"/>
      <c r="IM37" s="743"/>
      <c r="IN37" s="743"/>
      <c r="IO37" s="743"/>
      <c r="IP37" s="743"/>
      <c r="IQ37" s="739"/>
      <c r="IR37" s="739"/>
      <c r="IS37" s="739"/>
      <c r="IT37" s="739"/>
      <c r="IU37" s="739"/>
      <c r="IV37" s="739"/>
      <c r="IW37" s="739"/>
      <c r="IX37" s="739"/>
      <c r="IY37" s="739"/>
      <c r="IZ37" s="739"/>
      <c r="JA37" s="739"/>
      <c r="JB37" s="743">
        <v>504</v>
      </c>
      <c r="JC37" s="743">
        <v>60</v>
      </c>
      <c r="JD37" s="743">
        <v>811</v>
      </c>
      <c r="JE37" s="743">
        <v>240</v>
      </c>
      <c r="JF37" s="743">
        <v>0</v>
      </c>
      <c r="JG37" s="739">
        <v>420</v>
      </c>
      <c r="JH37" s="739">
        <v>60</v>
      </c>
      <c r="JI37" s="739">
        <v>600</v>
      </c>
      <c r="JJ37" s="739">
        <v>60</v>
      </c>
      <c r="JK37" s="739">
        <v>135</v>
      </c>
      <c r="JL37" s="739">
        <v>77</v>
      </c>
      <c r="JM37" s="739">
        <v>630</v>
      </c>
      <c r="JN37" s="28">
        <f t="shared" si="31"/>
        <v>3597</v>
      </c>
      <c r="JO37" s="28">
        <f t="shared" si="32"/>
        <v>0</v>
      </c>
      <c r="JP37" s="325"/>
      <c r="JQ37" s="325"/>
      <c r="JR37" s="325"/>
      <c r="JS37" s="325"/>
      <c r="JT37" s="325"/>
      <c r="JU37" s="325"/>
      <c r="JV37" s="325"/>
      <c r="JW37" s="325"/>
      <c r="JX37" s="325"/>
      <c r="JY37" s="325"/>
      <c r="JZ37" s="325"/>
      <c r="KA37" s="325"/>
      <c r="KB37" s="325"/>
      <c r="KC37" s="325"/>
      <c r="KD37" s="325"/>
      <c r="KE37" s="825"/>
    </row>
    <row r="38" s="786" customFormat="1" hidden="1" customHeight="1" spans="1:291">
      <c r="A38" s="95" t="s">
        <v>1610</v>
      </c>
      <c r="B38" s="343">
        <v>2021</v>
      </c>
      <c r="C38" s="95" t="s">
        <v>1612</v>
      </c>
      <c r="D38" s="95" t="s">
        <v>1683</v>
      </c>
      <c r="E38" s="789" t="s">
        <v>1657</v>
      </c>
      <c r="F38" s="909" t="s">
        <v>321</v>
      </c>
      <c r="G38" s="797" t="s">
        <v>322</v>
      </c>
      <c r="H38" s="301" t="s">
        <v>1686</v>
      </c>
      <c r="I38" s="99">
        <f t="shared" si="35"/>
        <v>-2006</v>
      </c>
      <c r="J38" s="1129">
        <v>2863</v>
      </c>
      <c r="K38" s="1130">
        <f t="shared" si="21"/>
        <v>1857</v>
      </c>
      <c r="L38" s="1131">
        <f t="shared" si="22"/>
        <v>857</v>
      </c>
      <c r="M38" s="1132"/>
      <c r="N38" s="1137"/>
      <c r="O38" s="1134"/>
      <c r="P38" s="1138">
        <f t="shared" si="23"/>
        <v>1000</v>
      </c>
      <c r="Q38" s="1154">
        <f t="shared" si="24"/>
        <v>4000</v>
      </c>
      <c r="R38" s="1153"/>
      <c r="S38" s="1153"/>
      <c r="T38" s="1153"/>
      <c r="U38" s="1153"/>
      <c r="V38" s="1153">
        <v>1000</v>
      </c>
      <c r="W38" s="1153"/>
      <c r="X38" s="1153"/>
      <c r="Y38" s="1153"/>
      <c r="Z38" s="1153"/>
      <c r="AA38" s="1153"/>
      <c r="AB38" s="1166">
        <v>3000</v>
      </c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/>
      <c r="AM38" s="1153"/>
      <c r="AN38" s="1153">
        <v>1000</v>
      </c>
      <c r="AO38" s="1153"/>
      <c r="AP38" s="1153"/>
      <c r="AQ38" s="1153"/>
      <c r="AR38" s="1153"/>
      <c r="AS38" s="1176"/>
      <c r="AT38" s="1177"/>
      <c r="AU38" s="1178"/>
      <c r="AV38" s="1178"/>
      <c r="AW38" s="1178"/>
      <c r="AX38" s="1178"/>
      <c r="AY38" s="1178"/>
      <c r="AZ38" s="1178"/>
      <c r="BA38" s="1178"/>
      <c r="BB38" s="1178"/>
      <c r="BC38" s="1178"/>
      <c r="BD38" s="1178"/>
      <c r="BE38" s="1178"/>
      <c r="BF38" s="1178"/>
      <c r="BG38" s="1178"/>
      <c r="BH38" s="1178"/>
      <c r="BI38" s="1178"/>
      <c r="BJ38" s="1178"/>
      <c r="BK38" s="1186"/>
      <c r="BL38" s="1187">
        <v>137</v>
      </c>
      <c r="BM38" s="1187"/>
      <c r="BN38" s="1187"/>
      <c r="BO38" s="1187"/>
      <c r="BP38" s="1187"/>
      <c r="BQ38" s="1187"/>
      <c r="BR38" s="1187"/>
      <c r="BS38" s="1187"/>
      <c r="BT38" s="1187"/>
      <c r="BU38" s="1187"/>
      <c r="BV38" s="1191"/>
      <c r="BW38" s="1186"/>
      <c r="BX38" s="1186"/>
      <c r="BY38" s="1186"/>
      <c r="BZ38" s="1186"/>
      <c r="CA38" s="1186"/>
      <c r="CB38" s="1186"/>
      <c r="CC38" s="1186"/>
      <c r="CD38" s="1186"/>
      <c r="CE38" s="1186">
        <v>120</v>
      </c>
      <c r="CF38" s="1186"/>
      <c r="CG38" s="1186"/>
      <c r="CH38" s="1186"/>
      <c r="CI38" s="1186"/>
      <c r="CJ38" s="1186"/>
      <c r="CK38" s="1186"/>
      <c r="CL38" s="1186"/>
      <c r="CM38" s="1186"/>
      <c r="CN38" s="1186"/>
      <c r="CO38" s="1186">
        <v>240</v>
      </c>
      <c r="CP38" s="1186"/>
      <c r="CQ38" s="1186"/>
      <c r="CR38" s="1186"/>
      <c r="CS38" s="1186"/>
      <c r="CT38" s="1186"/>
      <c r="CU38" s="1186"/>
      <c r="CV38" s="1186">
        <v>60</v>
      </c>
      <c r="CW38" s="1186"/>
      <c r="CX38" s="1186"/>
      <c r="CY38" s="1186"/>
      <c r="CZ38" s="1186"/>
      <c r="DA38" s="1186"/>
      <c r="DB38" s="1186"/>
      <c r="DC38" s="1186">
        <v>600</v>
      </c>
      <c r="DD38" s="1186"/>
      <c r="DE38" s="1186"/>
      <c r="DF38" s="1186">
        <v>600</v>
      </c>
      <c r="DG38" s="1186"/>
      <c r="DH38" s="1186"/>
      <c r="DI38" s="1186"/>
      <c r="DJ38" s="1186">
        <v>15</v>
      </c>
      <c r="DK38" s="1186"/>
      <c r="DL38" s="1186">
        <v>60</v>
      </c>
      <c r="DM38" s="1186">
        <v>60</v>
      </c>
      <c r="DN38" s="1186"/>
      <c r="DO38" s="1186">
        <v>690</v>
      </c>
      <c r="DP38" s="1186"/>
      <c r="DQ38" s="1186"/>
      <c r="DR38" s="1186"/>
      <c r="DS38" s="1186">
        <v>180</v>
      </c>
      <c r="DT38" s="1186"/>
      <c r="DU38" s="1186"/>
      <c r="DV38" s="1186"/>
      <c r="DW38" s="1186"/>
      <c r="DX38" s="1186"/>
      <c r="DY38" s="1186"/>
      <c r="DZ38" s="1186"/>
      <c r="EA38" s="1186"/>
      <c r="EB38" s="1186"/>
      <c r="EC38" s="1186"/>
      <c r="ED38" s="1186"/>
      <c r="EE38" s="1186"/>
      <c r="EF38" s="1186"/>
      <c r="EG38" s="1186">
        <v>240</v>
      </c>
      <c r="EH38" s="1186">
        <v>120</v>
      </c>
      <c r="EI38" s="1186"/>
      <c r="EJ38" s="1186"/>
      <c r="EK38" s="1197"/>
      <c r="EL38" s="1198"/>
      <c r="EM38" s="1186"/>
      <c r="EN38" s="1186"/>
      <c r="EO38" s="1186"/>
      <c r="EP38" s="1186"/>
      <c r="EQ38" s="1186"/>
      <c r="ER38" s="1186"/>
      <c r="ES38" s="1186"/>
      <c r="ET38" s="1186"/>
      <c r="EU38" s="1186"/>
      <c r="EV38" s="1186"/>
      <c r="EW38" s="1186"/>
      <c r="EX38" s="1186"/>
      <c r="EY38" s="1186"/>
      <c r="EZ38" s="1186"/>
      <c r="FA38" s="1186"/>
      <c r="FB38" s="1186"/>
      <c r="FC38" s="1209"/>
      <c r="FD38" s="1186"/>
      <c r="FE38" s="1186"/>
      <c r="FF38" s="1186"/>
      <c r="FG38" s="1186"/>
      <c r="FH38" s="1186"/>
      <c r="FI38" s="1186"/>
      <c r="FJ38" s="1186"/>
      <c r="FK38" s="1186"/>
      <c r="FL38" s="1209"/>
      <c r="FM38" s="1186"/>
      <c r="FN38" s="1186"/>
      <c r="FO38" s="1186"/>
      <c r="FP38" s="1186"/>
      <c r="FQ38" s="1186"/>
      <c r="FR38" s="1186"/>
      <c r="FS38" s="1186"/>
      <c r="FT38" s="1186"/>
      <c r="FU38" s="1186"/>
      <c r="FV38" s="1186">
        <v>15</v>
      </c>
      <c r="FW38" s="1186"/>
      <c r="FX38" s="1186"/>
      <c r="FY38" s="1186"/>
      <c r="FZ38" s="1186"/>
      <c r="GA38" s="1186"/>
      <c r="GB38" s="1186">
        <v>1</v>
      </c>
      <c r="GC38" s="1186"/>
      <c r="GD38" s="1186"/>
      <c r="GE38" s="1186"/>
      <c r="GF38" s="1186"/>
      <c r="GG38" s="1186"/>
      <c r="GH38" s="1186"/>
      <c r="GI38" s="1186"/>
      <c r="GJ38" s="1186"/>
      <c r="GK38" s="1186"/>
      <c r="GL38" s="1186"/>
      <c r="GM38" s="1186"/>
      <c r="GN38" s="1186"/>
      <c r="GO38" s="1186"/>
      <c r="GP38" s="1186"/>
      <c r="GQ38" s="1186"/>
      <c r="GR38" s="1186">
        <v>5</v>
      </c>
      <c r="GS38" s="1186"/>
      <c r="GT38" s="1186"/>
      <c r="GU38" s="1186"/>
      <c r="GV38" s="1186"/>
      <c r="GW38" s="1186"/>
      <c r="GX38" s="1186"/>
      <c r="GY38" s="1218"/>
      <c r="GZ38" s="364">
        <f t="shared" si="25"/>
        <v>2985</v>
      </c>
      <c r="HA38" s="365">
        <f t="shared" si="26"/>
        <v>21</v>
      </c>
      <c r="HB38" s="366">
        <f t="shared" si="27"/>
        <v>3006</v>
      </c>
      <c r="HC38" s="366">
        <v>3545</v>
      </c>
      <c r="HD38" s="365">
        <v>8141</v>
      </c>
      <c r="HE38" s="365">
        <v>3386</v>
      </c>
      <c r="HF38" s="54"/>
      <c r="HG38" s="708">
        <v>4.99</v>
      </c>
      <c r="HH38" s="708">
        <v>1.24</v>
      </c>
      <c r="HI38" s="709">
        <f t="shared" si="28"/>
        <v>3727.44</v>
      </c>
      <c r="HJ38" s="710">
        <v>6.94</v>
      </c>
      <c r="HK38" s="710">
        <v>5.8</v>
      </c>
      <c r="HL38" s="738">
        <f t="shared" si="10"/>
        <v>0.301877708233028</v>
      </c>
      <c r="HM38" s="739"/>
      <c r="HN38" s="739">
        <v>3000</v>
      </c>
      <c r="HO38" s="739">
        <v>5.61</v>
      </c>
      <c r="HP38" s="740">
        <f t="shared" si="29"/>
        <v>10770.6</v>
      </c>
      <c r="HQ38" s="738">
        <f t="shared" si="36"/>
        <v>0.324747231584015</v>
      </c>
      <c r="HR38" s="741">
        <v>44256</v>
      </c>
      <c r="HS38" s="742">
        <v>44927</v>
      </c>
      <c r="HT38" s="739">
        <f ca="1" t="shared" si="11"/>
        <v>5</v>
      </c>
      <c r="HU38" s="739">
        <f ca="1" t="shared" si="12"/>
        <v>150</v>
      </c>
      <c r="HV38" s="739">
        <v>2863</v>
      </c>
      <c r="HW38" s="739">
        <f t="shared" si="15"/>
        <v>3006</v>
      </c>
      <c r="HX38" s="761">
        <f t="shared" si="13"/>
        <v>1.27372881355932</v>
      </c>
      <c r="HY38" s="739">
        <f ca="1" t="shared" si="14"/>
        <v>3.09940677966102</v>
      </c>
      <c r="HZ38" s="739">
        <f t="shared" si="37"/>
        <v>1857</v>
      </c>
      <c r="IA38" s="739"/>
      <c r="IB38" s="739">
        <f ca="1" t="shared" si="17"/>
        <v>601.2</v>
      </c>
      <c r="IC38" s="769">
        <f ca="1" t="shared" si="18"/>
        <v>20.04</v>
      </c>
      <c r="ID38" s="769">
        <f ca="1" t="shared" si="19"/>
        <v>92.6646706586826</v>
      </c>
      <c r="IE38" s="739"/>
      <c r="IF38" s="739"/>
      <c r="IG38" s="739"/>
      <c r="IH38" s="739"/>
      <c r="II38" s="739"/>
      <c r="IJ38" s="739"/>
      <c r="IK38" s="739"/>
      <c r="IL38" s="743"/>
      <c r="IM38" s="743"/>
      <c r="IN38" s="743"/>
      <c r="IO38" s="743"/>
      <c r="IP38" s="743"/>
      <c r="IQ38" s="739"/>
      <c r="IR38" s="739"/>
      <c r="IS38" s="739"/>
      <c r="IT38" s="739"/>
      <c r="IU38" s="739"/>
      <c r="IV38" s="739"/>
      <c r="IW38" s="739"/>
      <c r="IX38" s="739"/>
      <c r="IY38" s="739"/>
      <c r="IZ38" s="739"/>
      <c r="JA38" s="739"/>
      <c r="JB38" s="743">
        <v>264</v>
      </c>
      <c r="JC38" s="743">
        <v>420</v>
      </c>
      <c r="JD38" s="743">
        <v>699</v>
      </c>
      <c r="JE38" s="743">
        <v>240</v>
      </c>
      <c r="JF38" s="743">
        <v>0</v>
      </c>
      <c r="JG38" s="739">
        <v>300</v>
      </c>
      <c r="JH38" s="739">
        <v>120</v>
      </c>
      <c r="JI38" s="739">
        <v>540</v>
      </c>
      <c r="JJ38" s="739">
        <v>120</v>
      </c>
      <c r="JK38" s="739">
        <v>135</v>
      </c>
      <c r="JL38" s="739">
        <v>137</v>
      </c>
      <c r="JM38" s="739">
        <v>570</v>
      </c>
      <c r="JN38" s="28">
        <f t="shared" si="31"/>
        <v>3545</v>
      </c>
      <c r="JO38" s="28">
        <f t="shared" si="32"/>
        <v>0</v>
      </c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824"/>
    </row>
    <row r="39" s="786" customFormat="1" hidden="1" customHeight="1" spans="1:291">
      <c r="A39" s="95" t="s">
        <v>1610</v>
      </c>
      <c r="B39" s="343">
        <v>2021</v>
      </c>
      <c r="C39" s="95" t="s">
        <v>1612</v>
      </c>
      <c r="D39" s="95" t="s">
        <v>1683</v>
      </c>
      <c r="E39" s="789" t="s">
        <v>1657</v>
      </c>
      <c r="F39" s="909" t="s">
        <v>324</v>
      </c>
      <c r="G39" s="797" t="s">
        <v>325</v>
      </c>
      <c r="H39" s="301" t="s">
        <v>1687</v>
      </c>
      <c r="I39" s="99">
        <f t="shared" si="35"/>
        <v>-540</v>
      </c>
      <c r="J39" s="1129">
        <v>1508</v>
      </c>
      <c r="K39" s="1130">
        <f t="shared" si="21"/>
        <v>3968</v>
      </c>
      <c r="L39" s="1131">
        <f t="shared" si="22"/>
        <v>968</v>
      </c>
      <c r="M39" s="1132"/>
      <c r="N39" s="1137"/>
      <c r="O39" s="1134"/>
      <c r="P39" s="1138">
        <f t="shared" si="23"/>
        <v>3000</v>
      </c>
      <c r="Q39" s="1154">
        <f t="shared" si="24"/>
        <v>3000</v>
      </c>
      <c r="R39" s="1153"/>
      <c r="S39" s="1153"/>
      <c r="T39" s="1153"/>
      <c r="U39" s="1153"/>
      <c r="V39" s="1153"/>
      <c r="W39" s="1153"/>
      <c r="X39" s="1153"/>
      <c r="Y39" s="1153"/>
      <c r="Z39" s="1153">
        <v>3000</v>
      </c>
      <c r="AA39" s="1153"/>
      <c r="AB39" s="1166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>
        <v>3000</v>
      </c>
      <c r="AM39" s="1153"/>
      <c r="AN39" s="1153"/>
      <c r="AO39" s="1153"/>
      <c r="AP39" s="1153"/>
      <c r="AQ39" s="1153"/>
      <c r="AR39" s="1153"/>
      <c r="AS39" s="1176"/>
      <c r="AT39" s="1177"/>
      <c r="AU39" s="1178"/>
      <c r="AV39" s="1178"/>
      <c r="AW39" s="1178"/>
      <c r="AX39" s="1178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8"/>
      <c r="BJ39" s="1178"/>
      <c r="BK39" s="1186"/>
      <c r="BL39" s="1187">
        <v>-1568</v>
      </c>
      <c r="BM39" s="1187"/>
      <c r="BN39" s="1187"/>
      <c r="BO39" s="1187"/>
      <c r="BP39" s="1187"/>
      <c r="BQ39" s="1187"/>
      <c r="BR39" s="1187"/>
      <c r="BS39" s="1187"/>
      <c r="BT39" s="1187"/>
      <c r="BU39" s="1187"/>
      <c r="BV39" s="1191"/>
      <c r="BW39" s="1186"/>
      <c r="BX39" s="1186"/>
      <c r="BY39" s="1186"/>
      <c r="BZ39" s="1186"/>
      <c r="CA39" s="1186"/>
      <c r="CB39" s="1186"/>
      <c r="CC39" s="1186"/>
      <c r="CD39" s="1186"/>
      <c r="CE39" s="1186">
        <v>120</v>
      </c>
      <c r="CF39" s="1186"/>
      <c r="CG39" s="1186"/>
      <c r="CH39" s="1186"/>
      <c r="CI39" s="1186"/>
      <c r="CJ39" s="1186"/>
      <c r="CK39" s="1186"/>
      <c r="CL39" s="1186"/>
      <c r="CM39" s="1186"/>
      <c r="CN39" s="1186"/>
      <c r="CO39" s="1186">
        <v>480</v>
      </c>
      <c r="CP39" s="1186"/>
      <c r="CQ39" s="1186"/>
      <c r="CR39" s="1186"/>
      <c r="CS39" s="1186"/>
      <c r="CT39" s="1186"/>
      <c r="CU39" s="1186"/>
      <c r="CV39" s="1186">
        <v>60</v>
      </c>
      <c r="CW39" s="1186"/>
      <c r="CX39" s="1186"/>
      <c r="CY39" s="1186"/>
      <c r="CZ39" s="1186"/>
      <c r="DA39" s="1186"/>
      <c r="DB39" s="1186"/>
      <c r="DC39" s="1186">
        <v>600</v>
      </c>
      <c r="DD39" s="1186"/>
      <c r="DE39" s="1186"/>
      <c r="DF39" s="1186">
        <v>1200</v>
      </c>
      <c r="DG39" s="1186"/>
      <c r="DH39" s="1186"/>
      <c r="DI39" s="1186"/>
      <c r="DJ39" s="1186">
        <v>15</v>
      </c>
      <c r="DK39" s="1186"/>
      <c r="DL39" s="1186"/>
      <c r="DM39" s="1186"/>
      <c r="DN39" s="1186"/>
      <c r="DO39" s="1186">
        <v>690</v>
      </c>
      <c r="DP39" s="1186"/>
      <c r="DQ39" s="1186"/>
      <c r="DR39" s="1186"/>
      <c r="DS39" s="1186">
        <v>180</v>
      </c>
      <c r="DT39" s="1186"/>
      <c r="DU39" s="1186"/>
      <c r="DV39" s="1186"/>
      <c r="DW39" s="1186"/>
      <c r="DX39" s="1186"/>
      <c r="DY39" s="1186"/>
      <c r="DZ39" s="1186"/>
      <c r="EA39" s="1186"/>
      <c r="EB39" s="1186"/>
      <c r="EC39" s="1186"/>
      <c r="ED39" s="1186"/>
      <c r="EE39" s="1186"/>
      <c r="EF39" s="1186"/>
      <c r="EG39" s="1186">
        <v>240</v>
      </c>
      <c r="EH39" s="1186"/>
      <c r="EI39" s="1186"/>
      <c r="EJ39" s="1186"/>
      <c r="EK39" s="1197"/>
      <c r="EL39" s="1198"/>
      <c r="EM39" s="1186"/>
      <c r="EN39" s="1186"/>
      <c r="EO39" s="1186"/>
      <c r="EP39" s="1186"/>
      <c r="EQ39" s="1186"/>
      <c r="ER39" s="1186"/>
      <c r="ES39" s="1186"/>
      <c r="ET39" s="1186"/>
      <c r="EU39" s="1186"/>
      <c r="EV39" s="1186"/>
      <c r="EW39" s="1186"/>
      <c r="EX39" s="1186"/>
      <c r="EY39" s="1186"/>
      <c r="EZ39" s="1186"/>
      <c r="FA39" s="1186"/>
      <c r="FB39" s="1186"/>
      <c r="FC39" s="1209"/>
      <c r="FD39" s="1186"/>
      <c r="FE39" s="1186"/>
      <c r="FF39" s="1186"/>
      <c r="FG39" s="1186"/>
      <c r="FH39" s="1186"/>
      <c r="FI39" s="1186"/>
      <c r="FJ39" s="1186"/>
      <c r="FK39" s="1186"/>
      <c r="FL39" s="1209"/>
      <c r="FM39" s="1186"/>
      <c r="FN39" s="1186"/>
      <c r="FO39" s="1186"/>
      <c r="FP39" s="1186"/>
      <c r="FQ39" s="1186"/>
      <c r="FR39" s="1186"/>
      <c r="FS39" s="1186"/>
      <c r="FT39" s="1186"/>
      <c r="FU39" s="1186"/>
      <c r="FV39" s="1186">
        <v>15</v>
      </c>
      <c r="FW39" s="1186"/>
      <c r="FX39" s="1186"/>
      <c r="FY39" s="1186"/>
      <c r="FZ39" s="1186"/>
      <c r="GA39" s="1186"/>
      <c r="GB39" s="1186"/>
      <c r="GC39" s="1186"/>
      <c r="GD39" s="1186"/>
      <c r="GE39" s="1186"/>
      <c r="GF39" s="1186"/>
      <c r="GG39" s="1186"/>
      <c r="GH39" s="1186"/>
      <c r="GI39" s="1186"/>
      <c r="GJ39" s="1186"/>
      <c r="GK39" s="1186"/>
      <c r="GL39" s="1186"/>
      <c r="GM39" s="1186"/>
      <c r="GN39" s="1186"/>
      <c r="GO39" s="1186"/>
      <c r="GP39" s="1186"/>
      <c r="GQ39" s="1186"/>
      <c r="GR39" s="1186"/>
      <c r="GS39" s="1186"/>
      <c r="GT39" s="1186"/>
      <c r="GU39" s="1186"/>
      <c r="GV39" s="1186"/>
      <c r="GW39" s="1186"/>
      <c r="GX39" s="1186"/>
      <c r="GY39" s="1218"/>
      <c r="GZ39" s="364">
        <f t="shared" si="25"/>
        <v>3585</v>
      </c>
      <c r="HA39" s="365">
        <f t="shared" si="26"/>
        <v>15</v>
      </c>
      <c r="HB39" s="366">
        <f t="shared" si="27"/>
        <v>3600</v>
      </c>
      <c r="HC39" s="366">
        <v>3168</v>
      </c>
      <c r="HD39" s="365">
        <v>7120</v>
      </c>
      <c r="HE39" s="365">
        <v>3206</v>
      </c>
      <c r="HF39" s="54"/>
      <c r="HG39" s="708">
        <v>4.99</v>
      </c>
      <c r="HH39" s="708">
        <v>1.24</v>
      </c>
      <c r="HI39" s="709">
        <f t="shared" si="28"/>
        <v>4464</v>
      </c>
      <c r="HJ39" s="710">
        <v>6.94</v>
      </c>
      <c r="HK39" s="710">
        <v>5.8</v>
      </c>
      <c r="HL39" s="738">
        <f t="shared" si="10"/>
        <v>0.301877708233028</v>
      </c>
      <c r="HM39" s="739"/>
      <c r="HN39" s="739">
        <v>3000</v>
      </c>
      <c r="HO39" s="739">
        <v>5.61</v>
      </c>
      <c r="HP39" s="740">
        <f t="shared" si="29"/>
        <v>23014.4</v>
      </c>
      <c r="HQ39" s="738">
        <f t="shared" si="36"/>
        <v>0.324747231584015</v>
      </c>
      <c r="HR39" s="741">
        <v>44256</v>
      </c>
      <c r="HS39" s="742">
        <v>44927</v>
      </c>
      <c r="HT39" s="739">
        <f ca="1" t="shared" si="11"/>
        <v>5</v>
      </c>
      <c r="HU39" s="739">
        <f ca="1" t="shared" si="12"/>
        <v>150</v>
      </c>
      <c r="HV39" s="739">
        <v>1508</v>
      </c>
      <c r="HW39" s="739">
        <f t="shared" si="15"/>
        <v>3600</v>
      </c>
      <c r="HX39" s="761">
        <f t="shared" si="13"/>
        <v>1.31482834185537</v>
      </c>
      <c r="HY39" s="739">
        <f ca="1" t="shared" si="14"/>
        <v>3.19941563184806</v>
      </c>
      <c r="HZ39" s="739">
        <f t="shared" si="37"/>
        <v>3968</v>
      </c>
      <c r="IA39" s="739"/>
      <c r="IB39" s="739">
        <f ca="1" t="shared" si="17"/>
        <v>720</v>
      </c>
      <c r="IC39" s="769">
        <f ca="1" t="shared" si="18"/>
        <v>24</v>
      </c>
      <c r="ID39" s="769">
        <f ca="1" t="shared" si="19"/>
        <v>165.333333333333</v>
      </c>
      <c r="IE39" s="739"/>
      <c r="IF39" s="739"/>
      <c r="IG39" s="739"/>
      <c r="IH39" s="739"/>
      <c r="II39" s="739"/>
      <c r="IJ39" s="739"/>
      <c r="IK39" s="739"/>
      <c r="IL39" s="743"/>
      <c r="IM39" s="743"/>
      <c r="IN39" s="743"/>
      <c r="IO39" s="743"/>
      <c r="IP39" s="743"/>
      <c r="IQ39" s="739"/>
      <c r="IR39" s="739"/>
      <c r="IS39" s="739"/>
      <c r="IT39" s="739"/>
      <c r="IU39" s="739"/>
      <c r="IV39" s="739"/>
      <c r="IW39" s="739"/>
      <c r="IX39" s="739"/>
      <c r="IY39" s="739"/>
      <c r="IZ39" s="739"/>
      <c r="JA39" s="739"/>
      <c r="JB39" s="743">
        <v>324</v>
      </c>
      <c r="JC39" s="743">
        <v>60</v>
      </c>
      <c r="JD39" s="743">
        <v>519</v>
      </c>
      <c r="JE39" s="743">
        <v>300</v>
      </c>
      <c r="JF39" s="743">
        <v>0</v>
      </c>
      <c r="JG39" s="739">
        <v>240</v>
      </c>
      <c r="JH39" s="739">
        <v>60</v>
      </c>
      <c r="JI39" s="739">
        <v>360</v>
      </c>
      <c r="JJ39" s="739">
        <v>60</v>
      </c>
      <c r="JK39" s="739">
        <v>255</v>
      </c>
      <c r="JL39" s="739">
        <v>660</v>
      </c>
      <c r="JM39" s="739">
        <v>330</v>
      </c>
      <c r="JN39" s="28">
        <f t="shared" si="31"/>
        <v>3168</v>
      </c>
      <c r="JO39" s="28">
        <f t="shared" si="32"/>
        <v>0</v>
      </c>
      <c r="JP39" s="28"/>
      <c r="JQ39" s="28"/>
      <c r="JR39" s="28"/>
      <c r="JS39" s="28"/>
      <c r="JT39" s="28"/>
      <c r="JU39" s="28"/>
      <c r="JV39" s="28"/>
      <c r="JW39" s="28"/>
      <c r="JX39" s="28"/>
      <c r="JY39" s="28"/>
      <c r="JZ39" s="28"/>
      <c r="KA39" s="28"/>
      <c r="KB39" s="28"/>
      <c r="KC39" s="28"/>
      <c r="KD39" s="28"/>
      <c r="KE39" s="824"/>
    </row>
    <row r="40" s="786" customFormat="1" hidden="1" customHeight="1" spans="1:291">
      <c r="A40" s="95" t="s">
        <v>1610</v>
      </c>
      <c r="B40" s="343">
        <v>2020</v>
      </c>
      <c r="C40" s="95" t="s">
        <v>1612</v>
      </c>
      <c r="D40" s="95" t="s">
        <v>1688</v>
      </c>
      <c r="E40" s="411"/>
      <c r="F40" s="909" t="s">
        <v>329</v>
      </c>
      <c r="G40" s="797" t="s">
        <v>330</v>
      </c>
      <c r="H40" s="301" t="s">
        <v>331</v>
      </c>
      <c r="I40" s="99">
        <f t="shared" si="35"/>
        <v>-3570</v>
      </c>
      <c r="J40" s="1129">
        <v>2926</v>
      </c>
      <c r="K40" s="1130">
        <f t="shared" si="21"/>
        <v>2356</v>
      </c>
      <c r="L40" s="1131">
        <f t="shared" si="22"/>
        <v>-644</v>
      </c>
      <c r="M40" s="1132"/>
      <c r="N40" s="1133"/>
      <c r="O40" s="1139"/>
      <c r="P40" s="1138">
        <f t="shared" si="23"/>
        <v>3000</v>
      </c>
      <c r="Q40" s="1154">
        <f t="shared" si="24"/>
        <v>3000</v>
      </c>
      <c r="R40" s="1153"/>
      <c r="T40" s="1153"/>
      <c r="U40" s="1153"/>
      <c r="V40" s="1153"/>
      <c r="W40" s="1153"/>
      <c r="X40" s="1153"/>
      <c r="Y40" s="1153"/>
      <c r="Z40" s="1153">
        <v>3000</v>
      </c>
      <c r="AA40" s="1153"/>
      <c r="AB40" s="1166"/>
      <c r="AC40" s="1153"/>
      <c r="AD40" s="1153"/>
      <c r="AE40" s="1153"/>
      <c r="AF40" s="1153"/>
      <c r="AG40" s="1153"/>
      <c r="AH40" s="1153"/>
      <c r="AI40" s="1153"/>
      <c r="AJ40" s="1153"/>
      <c r="AK40" s="1153">
        <v>3000</v>
      </c>
      <c r="AL40" s="1153"/>
      <c r="AM40" s="1153"/>
      <c r="AN40" s="1153"/>
      <c r="AO40" s="1153"/>
      <c r="AP40" s="1153"/>
      <c r="AQ40" s="1153"/>
      <c r="AR40" s="1153"/>
      <c r="AS40" s="1176"/>
      <c r="AT40" s="1177"/>
      <c r="AU40" s="1178"/>
      <c r="AV40" s="1178"/>
      <c r="AW40" s="1178"/>
      <c r="AX40" s="1178"/>
      <c r="AY40" s="1178"/>
      <c r="AZ40" s="1178"/>
      <c r="BA40" s="1178"/>
      <c r="BB40" s="1178">
        <v>1</v>
      </c>
      <c r="BC40" s="1178"/>
      <c r="BD40" s="1178"/>
      <c r="BE40" s="1178"/>
      <c r="BF40" s="1178"/>
      <c r="BG40" s="1178"/>
      <c r="BH40" s="1178"/>
      <c r="BI40" s="1178"/>
      <c r="BJ40" s="1178"/>
      <c r="BK40" s="1186"/>
      <c r="BL40" s="1187">
        <v>-3014</v>
      </c>
      <c r="BM40" s="1187"/>
      <c r="BN40" s="1187"/>
      <c r="BO40" s="1187"/>
      <c r="BP40" s="1187"/>
      <c r="BQ40" s="1187"/>
      <c r="BR40" s="1187"/>
      <c r="BS40" s="1187"/>
      <c r="BT40" s="1187"/>
      <c r="BU40" s="1187"/>
      <c r="BV40" s="1191"/>
      <c r="BW40" s="1186"/>
      <c r="BX40" s="1186"/>
      <c r="BY40" s="1186"/>
      <c r="BZ40" s="1186"/>
      <c r="CA40" s="1186"/>
      <c r="CB40" s="1186">
        <v>32</v>
      </c>
      <c r="CC40" s="1186">
        <v>80</v>
      </c>
      <c r="CD40" s="1186"/>
      <c r="CE40" s="1186">
        <v>16</v>
      </c>
      <c r="CF40" s="1186"/>
      <c r="CG40" s="1186"/>
      <c r="CH40" s="1186"/>
      <c r="CI40" s="1186"/>
      <c r="CJ40" s="1186"/>
      <c r="CK40" s="1186"/>
      <c r="CL40" s="1186"/>
      <c r="CM40" s="1186"/>
      <c r="CN40" s="1186">
        <v>12</v>
      </c>
      <c r="CO40" s="1186"/>
      <c r="CP40" s="1186">
        <v>128</v>
      </c>
      <c r="CQ40" s="1186"/>
      <c r="CR40" s="1186"/>
      <c r="CS40" s="1186"/>
      <c r="CT40" s="1186"/>
      <c r="CU40" s="1186"/>
      <c r="CV40" s="1186">
        <v>128</v>
      </c>
      <c r="CW40" s="1186">
        <v>608</v>
      </c>
      <c r="CX40" s="1186"/>
      <c r="CY40" s="1186"/>
      <c r="CZ40" s="1186"/>
      <c r="DA40" s="1186"/>
      <c r="DB40" s="1186"/>
      <c r="DC40" s="1186"/>
      <c r="DD40" s="1186"/>
      <c r="DE40" s="1186"/>
      <c r="DF40" s="1186">
        <v>1200</v>
      </c>
      <c r="DG40" s="1186"/>
      <c r="DH40" s="1186">
        <v>48</v>
      </c>
      <c r="DI40" s="1186"/>
      <c r="DJ40" s="1186">
        <v>32</v>
      </c>
      <c r="DK40" s="1186">
        <v>208</v>
      </c>
      <c r="DL40" s="1186"/>
      <c r="DM40" s="1186"/>
      <c r="DN40" s="1186"/>
      <c r="DO40" s="1186">
        <v>240</v>
      </c>
      <c r="DP40" s="1186"/>
      <c r="DQ40" s="1186"/>
      <c r="DR40" s="1186"/>
      <c r="DS40" s="1186"/>
      <c r="DT40" s="1186"/>
      <c r="DU40" s="1186"/>
      <c r="DV40" s="1186"/>
      <c r="DW40" s="1186"/>
      <c r="DX40" s="1186"/>
      <c r="DY40" s="1186"/>
      <c r="DZ40" s="1186"/>
      <c r="EA40" s="1186"/>
      <c r="EB40" s="1186"/>
      <c r="EC40" s="1186"/>
      <c r="ED40" s="1186"/>
      <c r="EE40" s="1186"/>
      <c r="EF40" s="1186">
        <v>1280</v>
      </c>
      <c r="EG40" s="1186">
        <v>80</v>
      </c>
      <c r="EH40" s="1186"/>
      <c r="EI40" s="1186"/>
      <c r="EJ40" s="1186"/>
      <c r="EK40" s="1197"/>
      <c r="EL40" s="1198"/>
      <c r="EM40" s="1186"/>
      <c r="EN40" s="1186"/>
      <c r="EO40" s="1186"/>
      <c r="EP40" s="1186"/>
      <c r="EQ40" s="1186"/>
      <c r="ER40" s="1186">
        <v>16</v>
      </c>
      <c r="ES40" s="1186"/>
      <c r="ET40" s="1186"/>
      <c r="EU40" s="1186"/>
      <c r="EV40" s="1186"/>
      <c r="EW40" s="1186"/>
      <c r="EX40" s="1186"/>
      <c r="EY40" s="1186">
        <v>16</v>
      </c>
      <c r="EZ40" s="1186"/>
      <c r="FA40" s="1186"/>
      <c r="FB40" s="1186"/>
      <c r="FC40" s="1209"/>
      <c r="FD40" s="1186"/>
      <c r="FE40" s="1186"/>
      <c r="FF40" s="1186"/>
      <c r="FG40" s="1186"/>
      <c r="FH40" s="1186"/>
      <c r="FI40" s="1186"/>
      <c r="FJ40" s="1186"/>
      <c r="FK40" s="1186"/>
      <c r="FL40" s="1209"/>
      <c r="FM40" s="1186"/>
      <c r="FN40" s="1186"/>
      <c r="FO40" s="1186"/>
      <c r="FP40" s="1186">
        <v>8</v>
      </c>
      <c r="FQ40" s="1186"/>
      <c r="FR40" s="1186"/>
      <c r="FS40" s="1186"/>
      <c r="FT40" s="1186"/>
      <c r="FU40" s="1186"/>
      <c r="FV40" s="1186"/>
      <c r="FW40" s="1186"/>
      <c r="FX40" s="1186">
        <v>1968</v>
      </c>
      <c r="FY40" s="1186">
        <v>2</v>
      </c>
      <c r="FZ40" s="1186"/>
      <c r="GA40" s="1186"/>
      <c r="GB40" s="1186">
        <v>1</v>
      </c>
      <c r="GC40" s="1186">
        <v>1</v>
      </c>
      <c r="GD40" s="1186">
        <v>1</v>
      </c>
      <c r="GE40" s="1186"/>
      <c r="GF40" s="1186"/>
      <c r="GG40" s="1186"/>
      <c r="GH40" s="1186"/>
      <c r="GI40" s="1186"/>
      <c r="GJ40" s="1186"/>
      <c r="GK40" s="1186"/>
      <c r="GL40" s="1186">
        <v>2</v>
      </c>
      <c r="GM40" s="1186"/>
      <c r="GN40" s="1186"/>
      <c r="GO40" s="1186"/>
      <c r="GP40" s="1186"/>
      <c r="GQ40" s="1186">
        <v>12</v>
      </c>
      <c r="GR40" s="1186">
        <v>10</v>
      </c>
      <c r="GS40" s="1186">
        <v>368</v>
      </c>
      <c r="GT40" s="1186"/>
      <c r="GU40" s="1186"/>
      <c r="GV40" s="1186">
        <v>160</v>
      </c>
      <c r="GW40" s="1186"/>
      <c r="GX40" s="1186"/>
      <c r="GY40" s="1218"/>
      <c r="GZ40" s="364">
        <f t="shared" si="25"/>
        <v>4092</v>
      </c>
      <c r="HA40" s="365">
        <f t="shared" si="26"/>
        <v>2565</v>
      </c>
      <c r="HB40" s="366">
        <f t="shared" si="27"/>
        <v>6657</v>
      </c>
      <c r="HC40" s="366">
        <v>4492</v>
      </c>
      <c r="HD40" s="365">
        <v>6417</v>
      </c>
      <c r="HE40" s="365">
        <v>12568</v>
      </c>
      <c r="HF40" s="54"/>
      <c r="HG40" s="708">
        <v>9.99</v>
      </c>
      <c r="HH40" s="708">
        <v>2.78</v>
      </c>
      <c r="HI40" s="709">
        <f t="shared" si="28"/>
        <v>18506.46</v>
      </c>
      <c r="HJ40" s="710">
        <v>16.52</v>
      </c>
      <c r="HK40" s="710">
        <v>13.49</v>
      </c>
      <c r="HL40" s="738">
        <f t="shared" si="10"/>
        <v>0.275743584237088</v>
      </c>
      <c r="HM40" s="739"/>
      <c r="HN40" s="739">
        <v>3000</v>
      </c>
      <c r="HO40" s="739">
        <v>13.44</v>
      </c>
      <c r="HP40" s="740">
        <f t="shared" si="29"/>
        <v>31782.44</v>
      </c>
      <c r="HQ40" s="738">
        <f t="shared" si="36"/>
        <v>0.278428003865564</v>
      </c>
      <c r="HR40" s="741">
        <v>43831</v>
      </c>
      <c r="HS40" s="742">
        <v>44927</v>
      </c>
      <c r="HT40" s="739">
        <f ca="1" t="shared" si="11"/>
        <v>5</v>
      </c>
      <c r="HU40" s="739">
        <f ca="1" t="shared" si="12"/>
        <v>150</v>
      </c>
      <c r="HV40" s="739">
        <v>2934</v>
      </c>
      <c r="HW40" s="739">
        <f t="shared" si="15"/>
        <v>6657</v>
      </c>
      <c r="HX40" s="761">
        <f t="shared" si="13"/>
        <v>2.51682419659735</v>
      </c>
      <c r="HY40" s="739">
        <f ca="1" t="shared" si="14"/>
        <v>6.12427221172023</v>
      </c>
      <c r="HZ40" s="739">
        <f t="shared" si="37"/>
        <v>2356</v>
      </c>
      <c r="IA40" s="739"/>
      <c r="IB40" s="739">
        <f ca="1" t="shared" si="17"/>
        <v>1331.4</v>
      </c>
      <c r="IC40" s="769">
        <f ca="1" t="shared" si="18"/>
        <v>44.38</v>
      </c>
      <c r="ID40" s="769">
        <f ca="1" t="shared" si="19"/>
        <v>53.0869761153673</v>
      </c>
      <c r="IE40" s="739"/>
      <c r="IF40" s="739"/>
      <c r="IG40" s="739"/>
      <c r="IH40" s="739"/>
      <c r="II40" s="739"/>
      <c r="IJ40" s="739"/>
      <c r="IK40" s="739"/>
      <c r="IL40" s="743"/>
      <c r="IM40" s="743"/>
      <c r="IN40" s="743"/>
      <c r="IO40" s="743"/>
      <c r="IP40" s="743"/>
      <c r="IQ40" s="739"/>
      <c r="IR40" s="739"/>
      <c r="IS40" s="739"/>
      <c r="IT40" s="739"/>
      <c r="IU40" s="739"/>
      <c r="IV40" s="739"/>
      <c r="IW40" s="739"/>
      <c r="IX40" s="739"/>
      <c r="IY40" s="739"/>
      <c r="IZ40" s="739"/>
      <c r="JA40" s="739"/>
      <c r="JB40" s="743">
        <v>240</v>
      </c>
      <c r="JC40" s="743">
        <v>336</v>
      </c>
      <c r="JD40" s="743">
        <v>644</v>
      </c>
      <c r="JE40" s="743">
        <v>1280</v>
      </c>
      <c r="JF40" s="743">
        <v>0</v>
      </c>
      <c r="JG40" s="739">
        <v>580</v>
      </c>
      <c r="JH40" s="739">
        <v>212</v>
      </c>
      <c r="JI40" s="739">
        <v>224</v>
      </c>
      <c r="JJ40" s="739">
        <v>68</v>
      </c>
      <c r="JK40" s="739">
        <v>40</v>
      </c>
      <c r="JL40" s="739">
        <v>720</v>
      </c>
      <c r="JM40" s="739">
        <v>148</v>
      </c>
      <c r="JN40" s="28">
        <f t="shared" si="31"/>
        <v>4492</v>
      </c>
      <c r="JO40" s="28">
        <f t="shared" si="32"/>
        <v>0</v>
      </c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824"/>
    </row>
    <row r="41" s="786" customFormat="1" hidden="1" customHeight="1" spans="1:291">
      <c r="A41" s="95" t="s">
        <v>1610</v>
      </c>
      <c r="B41" s="343">
        <v>2020</v>
      </c>
      <c r="C41" s="95" t="s">
        <v>1612</v>
      </c>
      <c r="D41" s="95" t="s">
        <v>1688</v>
      </c>
      <c r="E41" s="411"/>
      <c r="F41" s="909" t="s">
        <v>332</v>
      </c>
      <c r="G41" s="797" t="s">
        <v>333</v>
      </c>
      <c r="H41" s="301" t="s">
        <v>1689</v>
      </c>
      <c r="I41" s="99">
        <f t="shared" si="35"/>
        <v>-3262</v>
      </c>
      <c r="J41" s="1129">
        <v>4057</v>
      </c>
      <c r="K41" s="1130">
        <f t="shared" si="21"/>
        <v>3795</v>
      </c>
      <c r="L41" s="1131">
        <f t="shared" si="22"/>
        <v>795</v>
      </c>
      <c r="M41" s="1132"/>
      <c r="N41" s="1133"/>
      <c r="O41" s="1134"/>
      <c r="P41" s="1138">
        <f t="shared" si="23"/>
        <v>3000</v>
      </c>
      <c r="Q41" s="1154">
        <f t="shared" si="24"/>
        <v>0</v>
      </c>
      <c r="R41" s="1153"/>
      <c r="S41" s="1153"/>
      <c r="T41" s="1153"/>
      <c r="U41" s="1153"/>
      <c r="V41" s="1153"/>
      <c r="W41" s="1153"/>
      <c r="X41" s="1153"/>
      <c r="Y41" s="1153"/>
      <c r="Z41" s="1153">
        <v>3000</v>
      </c>
      <c r="AA41" s="1153"/>
      <c r="AB41" s="1166"/>
      <c r="AC41" s="1153"/>
      <c r="AD41" s="1153"/>
      <c r="AE41" s="1153"/>
      <c r="AF41" s="1153"/>
      <c r="AG41" s="1153"/>
      <c r="AH41" s="1153"/>
      <c r="AI41" s="1153"/>
      <c r="AJ41" s="1153"/>
      <c r="AK41" s="1153"/>
      <c r="AL41" s="1153"/>
      <c r="AM41" s="1153"/>
      <c r="AN41" s="1153"/>
      <c r="AO41" s="1153"/>
      <c r="AP41" s="1153"/>
      <c r="AQ41" s="1153"/>
      <c r="AR41" s="1153"/>
      <c r="AS41" s="1176"/>
      <c r="AT41" s="1177"/>
      <c r="AU41" s="1178"/>
      <c r="AV41" s="1178"/>
      <c r="AW41" s="1178"/>
      <c r="AX41" s="1178"/>
      <c r="AY41" s="1178"/>
      <c r="AZ41" s="1178"/>
      <c r="BA41" s="1178"/>
      <c r="BB41" s="1178">
        <v>1</v>
      </c>
      <c r="BC41" s="1178"/>
      <c r="BD41" s="1178"/>
      <c r="BE41" s="1178"/>
      <c r="BF41" s="1178">
        <v>16</v>
      </c>
      <c r="BG41" s="1178"/>
      <c r="BH41" s="1178"/>
      <c r="BI41" s="1178"/>
      <c r="BJ41" s="1178"/>
      <c r="BK41" s="1186"/>
      <c r="BL41" s="1187">
        <v>-4225</v>
      </c>
      <c r="BM41" s="1187"/>
      <c r="BN41" s="1187"/>
      <c r="BO41" s="1187"/>
      <c r="BP41" s="1187"/>
      <c r="BQ41" s="1187"/>
      <c r="BR41" s="1187"/>
      <c r="BS41" s="1187"/>
      <c r="BT41" s="1187"/>
      <c r="BU41" s="1187"/>
      <c r="BV41" s="1191"/>
      <c r="BW41" s="1186"/>
      <c r="BX41" s="1186"/>
      <c r="BY41" s="1186"/>
      <c r="BZ41" s="1186"/>
      <c r="CA41" s="1186"/>
      <c r="CB41" s="1186"/>
      <c r="CC41" s="1186">
        <v>96</v>
      </c>
      <c r="CD41" s="1186"/>
      <c r="CE41" s="1186">
        <v>48</v>
      </c>
      <c r="CF41" s="1186"/>
      <c r="CG41" s="1186">
        <v>480</v>
      </c>
      <c r="CH41" s="1186"/>
      <c r="CI41" s="1186">
        <v>304</v>
      </c>
      <c r="CJ41" s="1186"/>
      <c r="CK41" s="1186"/>
      <c r="CL41" s="1186"/>
      <c r="CM41" s="1186"/>
      <c r="CN41" s="1186">
        <v>12</v>
      </c>
      <c r="CO41" s="1186"/>
      <c r="CP41" s="1186">
        <v>128</v>
      </c>
      <c r="CQ41" s="1186"/>
      <c r="CR41" s="1186"/>
      <c r="CS41" s="1186"/>
      <c r="CT41" s="1186"/>
      <c r="CU41" s="1186"/>
      <c r="CV41" s="1186">
        <v>128</v>
      </c>
      <c r="CW41" s="1186">
        <v>608</v>
      </c>
      <c r="CX41" s="1186"/>
      <c r="CY41" s="1186">
        <v>144</v>
      </c>
      <c r="CZ41" s="1186"/>
      <c r="DA41" s="1186"/>
      <c r="DB41" s="1186"/>
      <c r="DC41" s="1186"/>
      <c r="DD41" s="1186"/>
      <c r="DE41" s="1186"/>
      <c r="DF41" s="1186"/>
      <c r="DG41" s="1186"/>
      <c r="DH41" s="1186">
        <v>80</v>
      </c>
      <c r="DI41" s="1186"/>
      <c r="DJ41" s="1186">
        <v>16</v>
      </c>
      <c r="DK41" s="1186">
        <v>208</v>
      </c>
      <c r="DL41" s="1186"/>
      <c r="DM41" s="1186"/>
      <c r="DN41" s="1186"/>
      <c r="DO41" s="1186">
        <v>240</v>
      </c>
      <c r="DP41" s="1186"/>
      <c r="DQ41" s="1186"/>
      <c r="DR41" s="1186"/>
      <c r="DS41" s="1186"/>
      <c r="DT41" s="1186"/>
      <c r="DU41" s="1186"/>
      <c r="DV41" s="1186"/>
      <c r="DW41" s="1186"/>
      <c r="DX41" s="1186"/>
      <c r="DY41" s="1186"/>
      <c r="DZ41" s="1186"/>
      <c r="EA41" s="1186"/>
      <c r="EB41" s="1186"/>
      <c r="EC41" s="1186"/>
      <c r="ED41" s="1186"/>
      <c r="EE41" s="1186"/>
      <c r="EF41" s="1186">
        <v>608</v>
      </c>
      <c r="EG41" s="1186">
        <v>80</v>
      </c>
      <c r="EH41" s="1186">
        <v>96</v>
      </c>
      <c r="EI41" s="1186">
        <v>32</v>
      </c>
      <c r="EJ41" s="1186"/>
      <c r="EK41" s="1197"/>
      <c r="EL41" s="1198"/>
      <c r="EM41" s="1186"/>
      <c r="EN41" s="1186"/>
      <c r="EO41" s="1186"/>
      <c r="EP41" s="1186"/>
      <c r="EQ41" s="1186"/>
      <c r="ER41" s="1186">
        <v>16</v>
      </c>
      <c r="ES41" s="1186"/>
      <c r="ET41" s="1186"/>
      <c r="EU41" s="1186"/>
      <c r="EV41" s="1186"/>
      <c r="EW41" s="1186"/>
      <c r="EX41" s="1186"/>
      <c r="EY41" s="1186">
        <v>32</v>
      </c>
      <c r="EZ41" s="1186"/>
      <c r="FA41" s="1186"/>
      <c r="FB41" s="1186"/>
      <c r="FC41" s="1209"/>
      <c r="FD41" s="1186"/>
      <c r="FE41" s="1186"/>
      <c r="FF41" s="1186"/>
      <c r="FG41" s="1186"/>
      <c r="FH41" s="1186"/>
      <c r="FI41" s="1186"/>
      <c r="FJ41" s="1186"/>
      <c r="FK41" s="1186"/>
      <c r="FL41" s="1209"/>
      <c r="FM41" s="1186">
        <v>16</v>
      </c>
      <c r="FN41" s="1186"/>
      <c r="FO41" s="1186"/>
      <c r="FP41" s="1186">
        <v>8</v>
      </c>
      <c r="FQ41" s="1186"/>
      <c r="FR41" s="1186"/>
      <c r="FS41" s="1186"/>
      <c r="FT41" s="1186"/>
      <c r="FU41" s="1186"/>
      <c r="FV41" s="1186">
        <v>16</v>
      </c>
      <c r="FW41" s="1186"/>
      <c r="FX41" s="1186"/>
      <c r="FY41" s="1186"/>
      <c r="FZ41" s="1186"/>
      <c r="GA41" s="1186"/>
      <c r="GB41" s="1186"/>
      <c r="GC41" s="1186"/>
      <c r="GD41" s="1186"/>
      <c r="GE41" s="1186"/>
      <c r="GF41" s="1186"/>
      <c r="GG41" s="1186"/>
      <c r="GH41" s="1186"/>
      <c r="GI41" s="1186"/>
      <c r="GJ41" s="1186"/>
      <c r="GK41" s="1186"/>
      <c r="GL41" s="1186"/>
      <c r="GM41" s="1186"/>
      <c r="GN41" s="1186"/>
      <c r="GO41" s="1186"/>
      <c r="GP41" s="1186"/>
      <c r="GQ41" s="1186">
        <v>12</v>
      </c>
      <c r="GR41" s="1186">
        <v>5</v>
      </c>
      <c r="GS41" s="1186"/>
      <c r="GT41" s="1186"/>
      <c r="GU41" s="1186"/>
      <c r="GV41" s="1186"/>
      <c r="GW41" s="1186"/>
      <c r="GX41" s="1186"/>
      <c r="GY41" s="1218"/>
      <c r="GZ41" s="364">
        <f t="shared" si="25"/>
        <v>3308</v>
      </c>
      <c r="HA41" s="365">
        <f t="shared" si="26"/>
        <v>105</v>
      </c>
      <c r="HB41" s="366">
        <f t="shared" si="27"/>
        <v>3413</v>
      </c>
      <c r="HC41" s="366">
        <v>5200</v>
      </c>
      <c r="HD41" s="365">
        <v>8874</v>
      </c>
      <c r="HE41" s="365">
        <v>14225</v>
      </c>
      <c r="HF41" s="54"/>
      <c r="HG41" s="708">
        <v>9.99</v>
      </c>
      <c r="HH41" s="708">
        <v>2.78</v>
      </c>
      <c r="HI41" s="709">
        <f t="shared" si="28"/>
        <v>9488.14</v>
      </c>
      <c r="HJ41" s="710">
        <v>16.52</v>
      </c>
      <c r="HK41" s="710">
        <v>13.49</v>
      </c>
      <c r="HL41" s="738">
        <f t="shared" si="10"/>
        <v>0.275743584237088</v>
      </c>
      <c r="HM41" s="739"/>
      <c r="HN41" s="739">
        <v>3000</v>
      </c>
      <c r="HO41" s="739">
        <v>13.44</v>
      </c>
      <c r="HP41" s="740">
        <f t="shared" si="29"/>
        <v>51194.55</v>
      </c>
      <c r="HQ41" s="738">
        <f t="shared" si="36"/>
        <v>0.278428003865564</v>
      </c>
      <c r="HR41" s="741">
        <v>43831</v>
      </c>
      <c r="HS41" s="742">
        <v>44927</v>
      </c>
      <c r="HT41" s="739">
        <f ca="1" t="shared" si="11"/>
        <v>5</v>
      </c>
      <c r="HU41" s="739">
        <f ca="1" t="shared" si="12"/>
        <v>150</v>
      </c>
      <c r="HV41" s="739">
        <v>4065</v>
      </c>
      <c r="HW41" s="739">
        <f t="shared" si="15"/>
        <v>3413</v>
      </c>
      <c r="HX41" s="761">
        <f t="shared" si="13"/>
        <v>0.868447837150127</v>
      </c>
      <c r="HY41" s="739">
        <f ca="1" t="shared" si="14"/>
        <v>2.11322307039864</v>
      </c>
      <c r="HZ41" s="739">
        <f t="shared" si="37"/>
        <v>3795</v>
      </c>
      <c r="IA41" s="739"/>
      <c r="IB41" s="739">
        <f ca="1" t="shared" si="17"/>
        <v>682.6</v>
      </c>
      <c r="IC41" s="769">
        <f ca="1" t="shared" si="18"/>
        <v>22.7533333333333</v>
      </c>
      <c r="ID41" s="769">
        <f ca="1" t="shared" si="19"/>
        <v>166.78874890126</v>
      </c>
      <c r="IE41" s="739"/>
      <c r="IF41" s="739"/>
      <c r="IG41" s="739"/>
      <c r="IH41" s="739"/>
      <c r="II41" s="739"/>
      <c r="IJ41" s="739"/>
      <c r="IK41" s="739"/>
      <c r="IL41" s="743"/>
      <c r="IM41" s="743"/>
      <c r="IN41" s="743"/>
      <c r="IO41" s="743"/>
      <c r="IP41" s="743"/>
      <c r="IQ41" s="739"/>
      <c r="IR41" s="739"/>
      <c r="IS41" s="739"/>
      <c r="IT41" s="739"/>
      <c r="IU41" s="739"/>
      <c r="IV41" s="739"/>
      <c r="IW41" s="739"/>
      <c r="IX41" s="739"/>
      <c r="IY41" s="739"/>
      <c r="IZ41" s="739"/>
      <c r="JA41" s="739"/>
      <c r="JB41" s="743">
        <v>272</v>
      </c>
      <c r="JC41" s="743">
        <v>628</v>
      </c>
      <c r="JD41" s="743">
        <v>580</v>
      </c>
      <c r="JE41" s="743">
        <v>1296</v>
      </c>
      <c r="JF41" s="743">
        <v>48</v>
      </c>
      <c r="JG41" s="739">
        <v>628</v>
      </c>
      <c r="JH41" s="739">
        <v>148</v>
      </c>
      <c r="JI41" s="739">
        <v>320</v>
      </c>
      <c r="JJ41" s="739">
        <v>100</v>
      </c>
      <c r="JK41" s="739">
        <v>120</v>
      </c>
      <c r="JL41" s="739">
        <v>896</v>
      </c>
      <c r="JM41" s="739">
        <v>164</v>
      </c>
      <c r="JN41" s="28">
        <f t="shared" si="31"/>
        <v>5200</v>
      </c>
      <c r="JO41" s="28">
        <f t="shared" si="32"/>
        <v>0</v>
      </c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824"/>
    </row>
    <row r="42" s="786" customFormat="1" hidden="1" customHeight="1" spans="1:291">
      <c r="A42" s="857" t="s">
        <v>1334</v>
      </c>
      <c r="B42" s="343">
        <v>2020</v>
      </c>
      <c r="C42" s="95" t="s">
        <v>1612</v>
      </c>
      <c r="D42" s="95" t="s">
        <v>1688</v>
      </c>
      <c r="E42" s="411"/>
      <c r="F42" s="1118" t="s">
        <v>335</v>
      </c>
      <c r="G42" s="797" t="s">
        <v>336</v>
      </c>
      <c r="H42" s="301" t="s">
        <v>1690</v>
      </c>
      <c r="I42" s="99">
        <f t="shared" si="35"/>
        <v>-1037</v>
      </c>
      <c r="J42" s="1129">
        <v>3726</v>
      </c>
      <c r="K42" s="1130">
        <f t="shared" si="21"/>
        <v>2689</v>
      </c>
      <c r="L42" s="1131">
        <f t="shared" si="22"/>
        <v>2689</v>
      </c>
      <c r="M42" s="1132"/>
      <c r="N42" s="1133"/>
      <c r="O42" s="1134"/>
      <c r="P42" s="1138">
        <f t="shared" si="23"/>
        <v>0</v>
      </c>
      <c r="Q42" s="1154">
        <f t="shared" si="24"/>
        <v>0</v>
      </c>
      <c r="R42" s="1153"/>
      <c r="S42" s="1153"/>
      <c r="T42" s="1153"/>
      <c r="U42" s="1153"/>
      <c r="V42" s="1153"/>
      <c r="W42" s="1153"/>
      <c r="X42" s="1153"/>
      <c r="Y42" s="1153"/>
      <c r="Z42" s="1153"/>
      <c r="AA42" s="1153"/>
      <c r="AB42" s="1166"/>
      <c r="AC42" s="1153"/>
      <c r="AD42" s="1153"/>
      <c r="AE42" s="1153"/>
      <c r="AF42" s="1153"/>
      <c r="AG42" s="1153"/>
      <c r="AH42" s="1153"/>
      <c r="AI42" s="1153"/>
      <c r="AJ42" s="1153"/>
      <c r="AK42" s="1153"/>
      <c r="AL42" s="1153"/>
      <c r="AM42" s="1153"/>
      <c r="AN42" s="1153"/>
      <c r="AO42" s="1153"/>
      <c r="AP42" s="1153"/>
      <c r="AQ42" s="1153"/>
      <c r="AR42" s="1153"/>
      <c r="AS42" s="1176"/>
      <c r="AT42" s="1177"/>
      <c r="AU42" s="1178"/>
      <c r="AV42" s="1178"/>
      <c r="AW42" s="1178"/>
      <c r="AX42" s="1178"/>
      <c r="AY42" s="1178"/>
      <c r="AZ42" s="1178"/>
      <c r="BA42" s="1178"/>
      <c r="BB42" s="1178">
        <v>1</v>
      </c>
      <c r="BC42" s="1178"/>
      <c r="BD42" s="1178"/>
      <c r="BE42" s="1178"/>
      <c r="BF42" s="1178"/>
      <c r="BG42" s="1178"/>
      <c r="BH42" s="1178"/>
      <c r="BI42" s="1178"/>
      <c r="BJ42" s="1178"/>
      <c r="BK42" s="1186"/>
      <c r="BL42" s="1187">
        <v>-3734</v>
      </c>
      <c r="BM42" s="1187"/>
      <c r="BN42" s="1187"/>
      <c r="BO42" s="1187"/>
      <c r="BP42" s="1187"/>
      <c r="BQ42" s="1187"/>
      <c r="BR42" s="1187"/>
      <c r="BS42" s="1187"/>
      <c r="BT42" s="1187"/>
      <c r="BU42" s="1187"/>
      <c r="BV42" s="1191"/>
      <c r="BW42" s="1186"/>
      <c r="BX42" s="1186"/>
      <c r="BY42" s="1186"/>
      <c r="BZ42" s="1186"/>
      <c r="CA42" s="1186"/>
      <c r="CB42" s="1186"/>
      <c r="CC42" s="1186"/>
      <c r="CD42" s="1186"/>
      <c r="CE42" s="1186"/>
      <c r="CF42" s="1186"/>
      <c r="CG42" s="1186"/>
      <c r="CH42" s="1186"/>
      <c r="CI42" s="1186"/>
      <c r="CJ42" s="1186"/>
      <c r="CK42" s="1186"/>
      <c r="CL42" s="1186"/>
      <c r="CM42" s="1186"/>
      <c r="CN42" s="1186"/>
      <c r="CO42" s="1186"/>
      <c r="CP42" s="1186"/>
      <c r="CQ42" s="1186"/>
      <c r="CR42" s="1186"/>
      <c r="CS42" s="1186"/>
      <c r="CT42" s="1186"/>
      <c r="CU42" s="1186"/>
      <c r="CV42" s="1186">
        <v>128</v>
      </c>
      <c r="CW42" s="1186"/>
      <c r="CX42" s="1186"/>
      <c r="CY42" s="1186"/>
      <c r="CZ42" s="1186"/>
      <c r="DA42" s="1186"/>
      <c r="DB42" s="1186"/>
      <c r="DC42" s="1186"/>
      <c r="DD42" s="1186"/>
      <c r="DE42" s="1186"/>
      <c r="DF42" s="1186">
        <v>800</v>
      </c>
      <c r="DG42" s="1186"/>
      <c r="DH42" s="1186"/>
      <c r="DI42" s="1186"/>
      <c r="DJ42" s="1186">
        <v>16</v>
      </c>
      <c r="DK42" s="1186"/>
      <c r="DL42" s="1186"/>
      <c r="DM42" s="1186"/>
      <c r="DN42" s="1186"/>
      <c r="DO42" s="1186"/>
      <c r="DP42" s="1186"/>
      <c r="DQ42" s="1186"/>
      <c r="DR42" s="1186"/>
      <c r="DS42" s="1186"/>
      <c r="DT42" s="1186"/>
      <c r="DU42" s="1186"/>
      <c r="DV42" s="1186"/>
      <c r="DW42" s="1186"/>
      <c r="DX42" s="1186"/>
      <c r="DY42" s="1186"/>
      <c r="DZ42" s="1186"/>
      <c r="EA42" s="1186"/>
      <c r="EB42" s="1186"/>
      <c r="EC42" s="1186"/>
      <c r="ED42" s="1186"/>
      <c r="EE42" s="1186"/>
      <c r="EF42" s="1186"/>
      <c r="EG42" s="1186">
        <v>80</v>
      </c>
      <c r="EH42" s="1186"/>
      <c r="EI42" s="1186"/>
      <c r="EJ42" s="1186"/>
      <c r="EK42" s="1197"/>
      <c r="EL42" s="1198"/>
      <c r="EM42" s="1186"/>
      <c r="EN42" s="1186"/>
      <c r="EO42" s="1186"/>
      <c r="EP42" s="1186"/>
      <c r="EQ42" s="1186"/>
      <c r="ER42" s="1186"/>
      <c r="ES42" s="1186"/>
      <c r="ET42" s="1186"/>
      <c r="EU42" s="1186"/>
      <c r="EV42" s="1186"/>
      <c r="EW42" s="1186"/>
      <c r="EX42" s="1186"/>
      <c r="EY42" s="1186"/>
      <c r="EZ42" s="1186"/>
      <c r="FA42" s="1186"/>
      <c r="FB42" s="1186"/>
      <c r="FC42" s="1209"/>
      <c r="FD42" s="1186"/>
      <c r="FE42" s="1186"/>
      <c r="FF42" s="1186"/>
      <c r="FG42" s="1186"/>
      <c r="FH42" s="1186"/>
      <c r="FI42" s="1186"/>
      <c r="FJ42" s="1186"/>
      <c r="FK42" s="1186"/>
      <c r="FL42" s="1209"/>
      <c r="FM42" s="1186"/>
      <c r="FN42" s="1186"/>
      <c r="FO42" s="1186"/>
      <c r="FP42" s="1186">
        <v>8</v>
      </c>
      <c r="FQ42" s="1186"/>
      <c r="FR42" s="1186"/>
      <c r="FS42" s="1186"/>
      <c r="FT42" s="1186"/>
      <c r="FU42" s="1186"/>
      <c r="FV42" s="1186"/>
      <c r="FW42" s="1186"/>
      <c r="FX42" s="1186"/>
      <c r="FY42" s="1186"/>
      <c r="FZ42" s="1186"/>
      <c r="GA42" s="1186"/>
      <c r="GB42" s="1186"/>
      <c r="GC42" s="1186"/>
      <c r="GD42" s="1186"/>
      <c r="GE42" s="1186"/>
      <c r="GF42" s="1186"/>
      <c r="GG42" s="1186"/>
      <c r="GH42" s="1186"/>
      <c r="GI42" s="1186"/>
      <c r="GJ42" s="1186"/>
      <c r="GK42" s="1186"/>
      <c r="GL42" s="1186"/>
      <c r="GM42" s="1186"/>
      <c r="GN42" s="1186"/>
      <c r="GO42" s="1186"/>
      <c r="GP42" s="1186"/>
      <c r="GQ42" s="1186">
        <v>12</v>
      </c>
      <c r="GR42" s="1186"/>
      <c r="GS42" s="1186"/>
      <c r="GT42" s="1186"/>
      <c r="GU42" s="1186"/>
      <c r="GV42" s="1186"/>
      <c r="GW42" s="1186"/>
      <c r="GX42" s="1186"/>
      <c r="GY42" s="1218"/>
      <c r="GZ42" s="364">
        <f t="shared" si="25"/>
        <v>1024</v>
      </c>
      <c r="HA42" s="365">
        <f t="shared" si="26"/>
        <v>20</v>
      </c>
      <c r="HB42" s="366">
        <f t="shared" si="27"/>
        <v>1044</v>
      </c>
      <c r="HC42" s="366">
        <v>1196</v>
      </c>
      <c r="HD42" s="365">
        <v>2427</v>
      </c>
      <c r="HE42" s="365">
        <v>9770</v>
      </c>
      <c r="HF42" s="54"/>
      <c r="HG42" s="708">
        <v>9.99</v>
      </c>
      <c r="HH42" s="817">
        <v>2.36</v>
      </c>
      <c r="HI42" s="709">
        <f t="shared" si="28"/>
        <v>2463.84</v>
      </c>
      <c r="HJ42" s="710">
        <v>16.52</v>
      </c>
      <c r="HK42" s="710">
        <v>13.49</v>
      </c>
      <c r="HL42" s="738">
        <f t="shared" si="10"/>
        <v>0.146850493296231</v>
      </c>
      <c r="HM42" s="739"/>
      <c r="HN42" s="739">
        <v>3000</v>
      </c>
      <c r="HO42" s="739">
        <v>13.44</v>
      </c>
      <c r="HP42" s="740">
        <f t="shared" si="29"/>
        <v>36274.61</v>
      </c>
      <c r="HQ42" s="738">
        <f t="shared" si="36"/>
        <v>0.1500126486213</v>
      </c>
      <c r="HR42" s="741">
        <v>43831</v>
      </c>
      <c r="HS42" s="742">
        <v>44927</v>
      </c>
      <c r="HT42" s="739">
        <f ca="1" t="shared" si="11"/>
        <v>5</v>
      </c>
      <c r="HU42" s="739">
        <f ca="1" t="shared" si="12"/>
        <v>150</v>
      </c>
      <c r="HV42" s="739">
        <v>3734</v>
      </c>
      <c r="HW42" s="739">
        <f t="shared" si="15"/>
        <v>1044</v>
      </c>
      <c r="HX42" s="761">
        <f t="shared" si="13"/>
        <v>0.325081737505838</v>
      </c>
      <c r="HY42" s="739">
        <f ca="1" t="shared" si="14"/>
        <v>0.791032227930873</v>
      </c>
      <c r="HZ42" s="739">
        <f t="shared" si="37"/>
        <v>2689</v>
      </c>
      <c r="IA42" s="739"/>
      <c r="IB42" s="739">
        <f ca="1" t="shared" ref="IB42:IB68" si="38">HW42/HT42</f>
        <v>208.8</v>
      </c>
      <c r="IC42" s="769">
        <f ca="1" t="shared" ref="IC42:IC68" si="39">HW42/HU42</f>
        <v>6.96</v>
      </c>
      <c r="ID42" s="769">
        <f ca="1" t="shared" ref="ID42:ID68" si="40">HZ42/IC42</f>
        <v>386.350574712644</v>
      </c>
      <c r="IE42" s="739"/>
      <c r="IF42" s="739"/>
      <c r="IG42" s="739"/>
      <c r="IH42" s="739"/>
      <c r="II42" s="739"/>
      <c r="IJ42" s="739"/>
      <c r="IK42" s="739"/>
      <c r="IL42" s="743"/>
      <c r="IM42" s="743"/>
      <c r="IN42" s="743"/>
      <c r="IO42" s="743"/>
      <c r="IP42" s="743"/>
      <c r="IQ42" s="739"/>
      <c r="IR42" s="739"/>
      <c r="IS42" s="739"/>
      <c r="IT42" s="739"/>
      <c r="IU42" s="739"/>
      <c r="IV42" s="739"/>
      <c r="IW42" s="739"/>
      <c r="IX42" s="739"/>
      <c r="IY42" s="739"/>
      <c r="IZ42" s="739"/>
      <c r="JA42" s="739"/>
      <c r="JB42" s="743">
        <v>64</v>
      </c>
      <c r="JC42" s="743">
        <v>144</v>
      </c>
      <c r="JD42" s="743">
        <v>260</v>
      </c>
      <c r="JE42" s="743">
        <v>112</v>
      </c>
      <c r="JF42" s="743">
        <v>0</v>
      </c>
      <c r="JG42" s="739">
        <v>52</v>
      </c>
      <c r="JH42" s="739">
        <v>116</v>
      </c>
      <c r="JI42" s="739">
        <v>16</v>
      </c>
      <c r="JJ42" s="739">
        <v>20</v>
      </c>
      <c r="JK42" s="739">
        <v>40</v>
      </c>
      <c r="JL42" s="739">
        <v>208</v>
      </c>
      <c r="JM42" s="739">
        <v>164</v>
      </c>
      <c r="JN42" s="28">
        <f t="shared" si="31"/>
        <v>1196</v>
      </c>
      <c r="JO42" s="28">
        <f t="shared" si="32"/>
        <v>0</v>
      </c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824"/>
    </row>
    <row r="43" s="786" customFormat="1" hidden="1" customHeight="1" spans="1:291">
      <c r="A43" s="95" t="s">
        <v>1610</v>
      </c>
      <c r="B43" s="343">
        <v>2020</v>
      </c>
      <c r="C43" s="95" t="s">
        <v>1612</v>
      </c>
      <c r="D43" s="95" t="s">
        <v>1688</v>
      </c>
      <c r="E43" s="411"/>
      <c r="F43" s="909" t="s">
        <v>338</v>
      </c>
      <c r="G43" s="797" t="s">
        <v>339</v>
      </c>
      <c r="H43" s="301" t="s">
        <v>340</v>
      </c>
      <c r="I43" s="99">
        <f t="shared" si="35"/>
        <v>-3045</v>
      </c>
      <c r="J43" s="1129">
        <v>3241</v>
      </c>
      <c r="K43" s="1130">
        <f t="shared" si="21"/>
        <v>3196</v>
      </c>
      <c r="L43" s="1131">
        <f t="shared" si="22"/>
        <v>196</v>
      </c>
      <c r="M43" s="1132"/>
      <c r="N43" s="1133"/>
      <c r="O43" s="1134"/>
      <c r="P43" s="1138">
        <f t="shared" si="23"/>
        <v>3000</v>
      </c>
      <c r="Q43" s="1154">
        <f t="shared" si="24"/>
        <v>3000</v>
      </c>
      <c r="R43" s="1153"/>
      <c r="S43" s="1153"/>
      <c r="T43" s="1153"/>
      <c r="U43" s="1153"/>
      <c r="V43" s="1153"/>
      <c r="W43" s="1153"/>
      <c r="X43" s="1153"/>
      <c r="Y43" s="1153"/>
      <c r="Z43" s="1153">
        <v>3000</v>
      </c>
      <c r="AA43" s="1153"/>
      <c r="AB43" s="1166">
        <v>3000</v>
      </c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153"/>
      <c r="AO43" s="1153"/>
      <c r="AP43" s="1153"/>
      <c r="AQ43" s="1153"/>
      <c r="AR43" s="1153"/>
      <c r="AS43" s="1176"/>
      <c r="AT43" s="1177"/>
      <c r="AU43" s="1178"/>
      <c r="AV43" s="1178"/>
      <c r="AW43" s="1178"/>
      <c r="AX43" s="1178"/>
      <c r="AY43" s="1178"/>
      <c r="AZ43" s="1178"/>
      <c r="BA43" s="1178"/>
      <c r="BB43" s="1178">
        <v>1</v>
      </c>
      <c r="BC43" s="1178"/>
      <c r="BD43" s="1178"/>
      <c r="BE43" s="1178"/>
      <c r="BF43" s="1178"/>
      <c r="BG43" s="1178"/>
      <c r="BH43" s="1178"/>
      <c r="BI43" s="1178"/>
      <c r="BJ43" s="1178"/>
      <c r="BK43" s="1186"/>
      <c r="BL43" s="1187">
        <v>-393</v>
      </c>
      <c r="BM43" s="1187"/>
      <c r="BN43" s="1187"/>
      <c r="BO43" s="1187"/>
      <c r="BP43" s="1187"/>
      <c r="BQ43" s="1187"/>
      <c r="BR43" s="1187"/>
      <c r="BS43" s="1187"/>
      <c r="BT43" s="1187"/>
      <c r="BU43" s="1187"/>
      <c r="BV43" s="1191"/>
      <c r="BW43" s="1186"/>
      <c r="BX43" s="1186"/>
      <c r="BY43" s="1186"/>
      <c r="BZ43" s="1186"/>
      <c r="CA43" s="1186"/>
      <c r="CB43" s="1186"/>
      <c r="CC43" s="1186">
        <v>80</v>
      </c>
      <c r="CD43" s="1186"/>
      <c r="CE43" s="1186">
        <v>48</v>
      </c>
      <c r="CF43" s="1186"/>
      <c r="CG43" s="1186"/>
      <c r="CH43" s="1186"/>
      <c r="CI43" s="1186"/>
      <c r="CJ43" s="1186"/>
      <c r="CK43" s="1186">
        <v>16</v>
      </c>
      <c r="CL43" s="1186"/>
      <c r="CM43" s="1186"/>
      <c r="CN43" s="1186">
        <v>8</v>
      </c>
      <c r="CO43" s="1186"/>
      <c r="CP43" s="1186">
        <v>128</v>
      </c>
      <c r="CQ43" s="1186"/>
      <c r="CR43" s="1186"/>
      <c r="CS43" s="1186"/>
      <c r="CT43" s="1186"/>
      <c r="CU43" s="1186"/>
      <c r="CV43" s="1186">
        <v>128</v>
      </c>
      <c r="CW43" s="1186">
        <v>608</v>
      </c>
      <c r="CX43" s="1186"/>
      <c r="CY43" s="1186">
        <v>240</v>
      </c>
      <c r="CZ43" s="1186"/>
      <c r="DA43" s="1186"/>
      <c r="DB43" s="1186">
        <v>16</v>
      </c>
      <c r="DC43" s="1186"/>
      <c r="DD43" s="1186"/>
      <c r="DE43" s="1186"/>
      <c r="DF43" s="1186"/>
      <c r="DG43" s="1186"/>
      <c r="DH43" s="1186"/>
      <c r="DI43" s="1186"/>
      <c r="DJ43" s="1186">
        <v>16</v>
      </c>
      <c r="DK43" s="1186">
        <v>208</v>
      </c>
      <c r="DL43" s="1186"/>
      <c r="DM43" s="1186"/>
      <c r="DN43" s="1186"/>
      <c r="DO43" s="1186">
        <v>240</v>
      </c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>
        <v>96</v>
      </c>
      <c r="EB43" s="1186"/>
      <c r="EC43" s="1186"/>
      <c r="ED43" s="1186"/>
      <c r="EE43" s="1186"/>
      <c r="EF43" s="1186">
        <v>1120</v>
      </c>
      <c r="EG43" s="1186">
        <v>80</v>
      </c>
      <c r="EH43" s="1186">
        <v>64</v>
      </c>
      <c r="EI43" s="1186"/>
      <c r="EJ43" s="1186"/>
      <c r="EK43" s="1197"/>
      <c r="EL43" s="1198"/>
      <c r="EM43" s="1186"/>
      <c r="EN43" s="1186"/>
      <c r="EO43" s="1186"/>
      <c r="EP43" s="1186"/>
      <c r="EQ43" s="1186"/>
      <c r="ER43" s="1186">
        <v>16</v>
      </c>
      <c r="ES43" s="1186"/>
      <c r="ET43" s="1186"/>
      <c r="EU43" s="1186"/>
      <c r="EV43" s="1186"/>
      <c r="EW43" s="1186">
        <v>16</v>
      </c>
      <c r="EX43" s="1186"/>
      <c r="EY43" s="1186">
        <v>16</v>
      </c>
      <c r="EZ43" s="1186"/>
      <c r="FA43" s="1186"/>
      <c r="FB43" s="1186"/>
      <c r="FC43" s="1209"/>
      <c r="FD43" s="1186"/>
      <c r="FE43" s="1186"/>
      <c r="FF43" s="1186"/>
      <c r="FG43" s="1186"/>
      <c r="FH43" s="1186"/>
      <c r="FI43" s="1186"/>
      <c r="FJ43" s="1186"/>
      <c r="FK43" s="1186"/>
      <c r="FL43" s="1209"/>
      <c r="FM43" s="1186">
        <v>16</v>
      </c>
      <c r="FN43" s="1186"/>
      <c r="FO43" s="1186"/>
      <c r="FP43" s="1186">
        <v>8</v>
      </c>
      <c r="FQ43" s="1186"/>
      <c r="FR43" s="1186"/>
      <c r="FS43" s="1186"/>
      <c r="FT43" s="1186"/>
      <c r="FU43" s="1186"/>
      <c r="FV43" s="1186">
        <v>16</v>
      </c>
      <c r="FW43" s="1186"/>
      <c r="FX43" s="1186"/>
      <c r="FY43" s="1186"/>
      <c r="FZ43" s="1186"/>
      <c r="GA43" s="1186"/>
      <c r="GB43" s="1186"/>
      <c r="GC43" s="1186"/>
      <c r="GD43" s="1186"/>
      <c r="GE43" s="1186"/>
      <c r="GF43" s="1186"/>
      <c r="GG43" s="1186"/>
      <c r="GH43" s="1186"/>
      <c r="GI43" s="1186"/>
      <c r="GJ43" s="1186"/>
      <c r="GK43" s="1186"/>
      <c r="GL43" s="1186"/>
      <c r="GM43" s="1186"/>
      <c r="GN43" s="1186"/>
      <c r="GO43" s="1186"/>
      <c r="GP43" s="1186"/>
      <c r="GQ43" s="1186">
        <v>12</v>
      </c>
      <c r="GR43" s="1186"/>
      <c r="GS43" s="1186"/>
      <c r="GT43" s="1186"/>
      <c r="GU43" s="1186"/>
      <c r="GV43" s="1186"/>
      <c r="GW43" s="1186"/>
      <c r="GX43" s="1186"/>
      <c r="GY43" s="1218"/>
      <c r="GZ43" s="364">
        <f t="shared" si="25"/>
        <v>3096</v>
      </c>
      <c r="HA43" s="365">
        <f t="shared" si="26"/>
        <v>100</v>
      </c>
      <c r="HB43" s="366">
        <f t="shared" si="27"/>
        <v>3196</v>
      </c>
      <c r="HC43" s="366">
        <v>4140</v>
      </c>
      <c r="HD43" s="365">
        <v>7259</v>
      </c>
      <c r="HE43" s="365">
        <v>13063</v>
      </c>
      <c r="HF43" s="54"/>
      <c r="HG43" s="708">
        <v>9.99</v>
      </c>
      <c r="HH43" s="708">
        <v>2.78</v>
      </c>
      <c r="HI43" s="709">
        <f t="shared" si="28"/>
        <v>8884.88</v>
      </c>
      <c r="HJ43" s="710">
        <v>16.52</v>
      </c>
      <c r="HK43" s="710">
        <v>13.49</v>
      </c>
      <c r="HL43" s="738">
        <f t="shared" si="10"/>
        <v>0.275743584237088</v>
      </c>
      <c r="HM43" s="739"/>
      <c r="HN43" s="739">
        <v>3000</v>
      </c>
      <c r="HO43" s="739">
        <v>13.44</v>
      </c>
      <c r="HP43" s="740">
        <f t="shared" si="29"/>
        <v>43114.04</v>
      </c>
      <c r="HQ43" s="738">
        <f t="shared" si="36"/>
        <v>0.278428003865564</v>
      </c>
      <c r="HR43" s="741">
        <v>43831</v>
      </c>
      <c r="HS43" s="742">
        <v>44927</v>
      </c>
      <c r="HT43" s="739">
        <f ca="1" t="shared" si="11"/>
        <v>5</v>
      </c>
      <c r="HU43" s="739">
        <f ca="1" t="shared" si="12"/>
        <v>150</v>
      </c>
      <c r="HV43" s="739">
        <v>3249</v>
      </c>
      <c r="HW43" s="739">
        <f t="shared" si="15"/>
        <v>3196</v>
      </c>
      <c r="HX43" s="761">
        <f t="shared" si="13"/>
        <v>0.99177657098526</v>
      </c>
      <c r="HY43" s="739">
        <f ca="1" t="shared" si="14"/>
        <v>2.41332298939747</v>
      </c>
      <c r="HZ43" s="739">
        <f t="shared" si="37"/>
        <v>3196</v>
      </c>
      <c r="IA43" s="739"/>
      <c r="IB43" s="739">
        <f ca="1" t="shared" si="38"/>
        <v>639.2</v>
      </c>
      <c r="IC43" s="769">
        <f ca="1" t="shared" si="39"/>
        <v>21.3066666666667</v>
      </c>
      <c r="ID43" s="769">
        <f ca="1" t="shared" si="40"/>
        <v>150</v>
      </c>
      <c r="IE43" s="739"/>
      <c r="IF43" s="739"/>
      <c r="IG43" s="739"/>
      <c r="IH43" s="739"/>
      <c r="II43" s="739"/>
      <c r="IJ43" s="739"/>
      <c r="IK43" s="739"/>
      <c r="IL43" s="743"/>
      <c r="IM43" s="743"/>
      <c r="IN43" s="743"/>
      <c r="IO43" s="743"/>
      <c r="IP43" s="743"/>
      <c r="IQ43" s="739"/>
      <c r="IR43" s="739"/>
      <c r="IS43" s="739"/>
      <c r="IT43" s="739"/>
      <c r="IU43" s="739"/>
      <c r="IV43" s="739"/>
      <c r="IW43" s="739"/>
      <c r="IX43" s="739"/>
      <c r="IY43" s="739"/>
      <c r="IZ43" s="739"/>
      <c r="JA43" s="739"/>
      <c r="JB43" s="743">
        <v>368</v>
      </c>
      <c r="JC43" s="743">
        <v>48</v>
      </c>
      <c r="JD43" s="743">
        <v>564</v>
      </c>
      <c r="JE43" s="743">
        <v>1248</v>
      </c>
      <c r="JF43" s="743">
        <v>48</v>
      </c>
      <c r="JG43" s="739">
        <v>612</v>
      </c>
      <c r="JH43" s="739">
        <v>164</v>
      </c>
      <c r="JI43" s="739">
        <v>192</v>
      </c>
      <c r="JJ43" s="739">
        <v>100</v>
      </c>
      <c r="JK43" s="739">
        <v>40</v>
      </c>
      <c r="JL43" s="739">
        <v>592</v>
      </c>
      <c r="JM43" s="739">
        <v>164</v>
      </c>
      <c r="JN43" s="28">
        <f t="shared" si="31"/>
        <v>4140</v>
      </c>
      <c r="JO43" s="28">
        <f t="shared" si="32"/>
        <v>0</v>
      </c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824"/>
    </row>
    <row r="44" s="786" customFormat="1" hidden="1" customHeight="1" spans="1:291">
      <c r="A44" s="95" t="s">
        <v>1610</v>
      </c>
      <c r="B44" s="343" t="s">
        <v>1626</v>
      </c>
      <c r="C44" s="122" t="s">
        <v>1612</v>
      </c>
      <c r="D44" s="122" t="s">
        <v>1691</v>
      </c>
      <c r="E44" s="796" t="s">
        <v>1396</v>
      </c>
      <c r="F44" s="1115" t="s">
        <v>1692</v>
      </c>
      <c r="G44" s="112" t="s">
        <v>1693</v>
      </c>
      <c r="H44" s="1060" t="s">
        <v>1694</v>
      </c>
      <c r="I44" s="99">
        <f t="shared" ref="I44:I50" si="41">L44-J44</f>
        <v>-1132</v>
      </c>
      <c r="J44" s="1141">
        <v>3017</v>
      </c>
      <c r="K44" s="1130">
        <f t="shared" si="21"/>
        <v>8885</v>
      </c>
      <c r="L44" s="1131">
        <f t="shared" si="22"/>
        <v>1885</v>
      </c>
      <c r="M44" s="1132"/>
      <c r="N44" s="1137"/>
      <c r="O44" s="1134"/>
      <c r="P44" s="1138">
        <f t="shared" si="23"/>
        <v>7000</v>
      </c>
      <c r="Q44" s="1154">
        <f t="shared" si="24"/>
        <v>20000</v>
      </c>
      <c r="R44" s="1153"/>
      <c r="T44" s="1153"/>
      <c r="U44" s="1153"/>
      <c r="V44" s="1153"/>
      <c r="W44" s="1153"/>
      <c r="X44" s="1153"/>
      <c r="Y44" s="1153"/>
      <c r="Z44" s="1153">
        <v>7000</v>
      </c>
      <c r="AA44" s="1153"/>
      <c r="AB44" s="1166"/>
      <c r="AC44" s="1153"/>
      <c r="AD44" s="1153"/>
      <c r="AE44" s="1153"/>
      <c r="AF44" s="1153"/>
      <c r="AG44" s="1153"/>
      <c r="AH44" s="1153">
        <v>5000</v>
      </c>
      <c r="AI44" s="1153"/>
      <c r="AJ44" s="1153"/>
      <c r="AK44" s="1153">
        <v>10000</v>
      </c>
      <c r="AL44" s="1153">
        <v>5000</v>
      </c>
      <c r="AM44" s="1153"/>
      <c r="AN44" s="1153"/>
      <c r="AO44" s="1153"/>
      <c r="AP44" s="1153"/>
      <c r="AQ44" s="1153"/>
      <c r="AR44" s="1153"/>
      <c r="AS44" s="1176"/>
      <c r="AT44" s="1177"/>
      <c r="AU44" s="1178"/>
      <c r="AV44" s="1178"/>
      <c r="AW44" s="1178"/>
      <c r="AX44" s="1178"/>
      <c r="AY44" s="1178"/>
      <c r="AZ44" s="1178">
        <v>12</v>
      </c>
      <c r="BA44" s="1178"/>
      <c r="BB44" s="1178"/>
      <c r="BC44" s="1178"/>
      <c r="BD44" s="1178"/>
      <c r="BE44" s="1178"/>
      <c r="BF44" s="1178"/>
      <c r="BG44" s="1178"/>
      <c r="BH44" s="1178"/>
      <c r="BI44" s="1178"/>
      <c r="BJ44" s="1178"/>
      <c r="BK44" s="1186"/>
      <c r="BL44" s="1187">
        <v>-3929</v>
      </c>
      <c r="BM44" s="1187"/>
      <c r="BN44" s="1187"/>
      <c r="BO44" s="1187"/>
      <c r="BP44" s="1187"/>
      <c r="BQ44" s="1187"/>
      <c r="BR44" s="1187"/>
      <c r="BS44" s="1187"/>
      <c r="BT44" s="1187"/>
      <c r="BU44" s="1187"/>
      <c r="BV44" s="1191"/>
      <c r="BW44" s="1186"/>
      <c r="BX44" s="1186"/>
      <c r="BY44" s="1186"/>
      <c r="BZ44" s="1186"/>
      <c r="CA44" s="1186">
        <v>480</v>
      </c>
      <c r="CB44" s="1186">
        <v>240</v>
      </c>
      <c r="CC44" s="1186"/>
      <c r="CD44" s="1186"/>
      <c r="CE44" s="1186">
        <v>48</v>
      </c>
      <c r="CF44" s="1186"/>
      <c r="CG44" s="1186"/>
      <c r="CH44" s="1186"/>
      <c r="CI44" s="1186">
        <v>864</v>
      </c>
      <c r="CJ44" s="1186">
        <v>192</v>
      </c>
      <c r="CK44" s="1186"/>
      <c r="CL44" s="1186">
        <v>1440</v>
      </c>
      <c r="CM44" s="1186"/>
      <c r="CN44" s="1186">
        <v>8</v>
      </c>
      <c r="CO44" s="1186"/>
      <c r="CP44" s="1186">
        <v>2016</v>
      </c>
      <c r="CQ44" s="1186"/>
      <c r="CR44" s="1186">
        <v>48</v>
      </c>
      <c r="CS44" s="1186">
        <v>576</v>
      </c>
      <c r="CT44" s="1186">
        <v>80</v>
      </c>
      <c r="CU44" s="1186"/>
      <c r="CV44" s="1186">
        <v>96</v>
      </c>
      <c r="CW44" s="1186"/>
      <c r="CX44" s="1186">
        <v>480</v>
      </c>
      <c r="CY44" s="1186"/>
      <c r="CZ44" s="1186"/>
      <c r="DA44" s="1186"/>
      <c r="DB44" s="1186"/>
      <c r="DC44" s="1186">
        <v>1008</v>
      </c>
      <c r="DD44" s="1186"/>
      <c r="DE44" s="1186"/>
      <c r="DF44" s="1186"/>
      <c r="DG44" s="1186">
        <v>4992</v>
      </c>
      <c r="DH44" s="1186">
        <v>288</v>
      </c>
      <c r="DI44" s="1186">
        <v>336</v>
      </c>
      <c r="DJ44" s="1186">
        <v>160</v>
      </c>
      <c r="DK44" s="1186"/>
      <c r="DL44" s="1186"/>
      <c r="DM44" s="1186"/>
      <c r="DN44" s="1186"/>
      <c r="DO44" s="1186"/>
      <c r="DP44" s="1186"/>
      <c r="DQ44" s="1186"/>
      <c r="DR44" s="1186"/>
      <c r="DS44" s="1186">
        <v>184</v>
      </c>
      <c r="DT44" s="1186"/>
      <c r="DU44" s="1186">
        <v>48</v>
      </c>
      <c r="DV44" s="1186"/>
      <c r="DW44" s="1186"/>
      <c r="DX44" s="1186"/>
      <c r="DY44" s="1186"/>
      <c r="DZ44" s="1186"/>
      <c r="EA44" s="1186">
        <v>1680</v>
      </c>
      <c r="EB44" s="1186"/>
      <c r="EC44" s="1186">
        <v>192</v>
      </c>
      <c r="ED44" s="1186">
        <v>2016</v>
      </c>
      <c r="EE44" s="1186"/>
      <c r="EF44" s="1186"/>
      <c r="EG44" s="1186">
        <v>240</v>
      </c>
      <c r="EH44" s="1186">
        <v>336</v>
      </c>
      <c r="EI44" s="1186"/>
      <c r="EJ44" s="1186"/>
      <c r="EK44" s="1197"/>
      <c r="EL44" s="1198"/>
      <c r="EM44" s="1186"/>
      <c r="EN44" s="1186"/>
      <c r="EO44" s="1186"/>
      <c r="EP44" s="1186"/>
      <c r="EQ44" s="1186"/>
      <c r="ER44" s="1186"/>
      <c r="ES44" s="1186"/>
      <c r="ET44" s="1186"/>
      <c r="EU44" s="1186"/>
      <c r="EV44" s="1186"/>
      <c r="EW44" s="1186"/>
      <c r="EX44" s="1186"/>
      <c r="EY44" s="1186"/>
      <c r="EZ44" s="1186"/>
      <c r="FA44" s="1186"/>
      <c r="FB44" s="1186"/>
      <c r="FC44" s="1209"/>
      <c r="FD44" s="1186">
        <v>192</v>
      </c>
      <c r="FE44" s="1186"/>
      <c r="FF44" s="1186"/>
      <c r="FG44" s="1186"/>
      <c r="FH44" s="1186">
        <v>192</v>
      </c>
      <c r="FI44" s="1186"/>
      <c r="FJ44" s="1186">
        <v>240</v>
      </c>
      <c r="FK44" s="1186">
        <v>192</v>
      </c>
      <c r="FL44" s="1209"/>
      <c r="FM44" s="1186"/>
      <c r="FN44" s="1186"/>
      <c r="FO44" s="1186"/>
      <c r="FP44" s="1186"/>
      <c r="FQ44" s="1186"/>
      <c r="FR44" s="1186"/>
      <c r="FS44" s="1186"/>
      <c r="FT44" s="1186"/>
      <c r="FU44" s="1186">
        <v>48</v>
      </c>
      <c r="FV44" s="1186">
        <v>8</v>
      </c>
      <c r="FW44" s="1186">
        <v>48</v>
      </c>
      <c r="FX44" s="1186">
        <v>1476</v>
      </c>
      <c r="FY44" s="1186">
        <v>2</v>
      </c>
      <c r="FZ44" s="1186"/>
      <c r="GA44" s="1186"/>
      <c r="GB44" s="1186">
        <v>1</v>
      </c>
      <c r="GC44" s="1186"/>
      <c r="GD44" s="1186"/>
      <c r="GE44" s="1186">
        <v>48</v>
      </c>
      <c r="GF44" s="1186"/>
      <c r="GG44" s="1186"/>
      <c r="GH44" s="1186"/>
      <c r="GI44" s="1186">
        <v>408</v>
      </c>
      <c r="GJ44" s="1186"/>
      <c r="GK44" s="1186"/>
      <c r="GL44" s="1186">
        <v>1</v>
      </c>
      <c r="GM44" s="1186">
        <v>996</v>
      </c>
      <c r="GN44" s="1186"/>
      <c r="GO44" s="1186"/>
      <c r="GP44" s="1186">
        <v>48</v>
      </c>
      <c r="GQ44" s="1186"/>
      <c r="GR44" s="1186"/>
      <c r="GS44" s="1186"/>
      <c r="GT44" s="1186"/>
      <c r="GU44" s="1186"/>
      <c r="GV44" s="1186">
        <v>36</v>
      </c>
      <c r="GW44" s="1186">
        <v>48</v>
      </c>
      <c r="GX44" s="1186"/>
      <c r="GY44" s="1218"/>
      <c r="GZ44" s="364">
        <f t="shared" ref="GZ44:GZ68" si="42">SUM(BW44:EK44)</f>
        <v>18048</v>
      </c>
      <c r="HA44" s="365">
        <f t="shared" ref="HA44:HA68" si="43">SUM(EL44:GY44)</f>
        <v>3984</v>
      </c>
      <c r="HB44" s="366">
        <f t="shared" ref="HB44:HB68" si="44">HA44+GZ44</f>
        <v>22032</v>
      </c>
      <c r="HC44" s="366">
        <v>5796</v>
      </c>
      <c r="HD44" s="365"/>
      <c r="HE44" s="365"/>
      <c r="HF44" s="54"/>
      <c r="HG44" s="708">
        <v>2.99</v>
      </c>
      <c r="HH44" s="708">
        <v>0.78</v>
      </c>
      <c r="HI44" s="709">
        <f t="shared" ref="HI44:HI72" si="45">HH44*HW44</f>
        <v>17184.96</v>
      </c>
      <c r="HJ44" s="710">
        <v>3.75</v>
      </c>
      <c r="HK44" s="710">
        <v>3.65</v>
      </c>
      <c r="HL44" s="738">
        <f t="shared" si="10"/>
        <v>0.301569077688481</v>
      </c>
      <c r="HM44" s="739"/>
      <c r="HN44" s="739">
        <v>10000</v>
      </c>
      <c r="HO44" s="710">
        <v>3.65</v>
      </c>
      <c r="HP44" s="740">
        <f t="shared" ref="HP44:HP69" si="46">HK44*HZ44</f>
        <v>32430.25</v>
      </c>
      <c r="HQ44" s="738">
        <f t="shared" ref="HQ44:HQ49" si="47">1-HO44/6.7/HH44</f>
        <v>0.301569077688481</v>
      </c>
      <c r="HR44" s="819">
        <v>44671</v>
      </c>
      <c r="HS44" s="742">
        <v>44927</v>
      </c>
      <c r="HT44" s="739">
        <f ca="1" t="shared" si="11"/>
        <v>5</v>
      </c>
      <c r="HU44" s="739">
        <f ca="1" t="shared" si="12"/>
        <v>150</v>
      </c>
      <c r="HV44" s="739">
        <v>3017</v>
      </c>
      <c r="HW44" s="739">
        <f t="shared" si="15"/>
        <v>22032</v>
      </c>
      <c r="HX44" s="761">
        <f t="shared" si="13"/>
        <v>3.70223491850109</v>
      </c>
      <c r="HY44" s="739">
        <f ca="1" t="shared" si="14"/>
        <v>9.00877163501932</v>
      </c>
      <c r="HZ44" s="739">
        <f t="shared" si="37"/>
        <v>8885</v>
      </c>
      <c r="IA44" s="739"/>
      <c r="IB44" s="739">
        <f ca="1" t="shared" si="38"/>
        <v>4406.4</v>
      </c>
      <c r="IC44" s="769">
        <f ca="1" t="shared" si="39"/>
        <v>146.88</v>
      </c>
      <c r="ID44" s="769">
        <f ca="1" t="shared" si="40"/>
        <v>60.4915577342048</v>
      </c>
      <c r="IE44" s="739"/>
      <c r="IF44" s="739"/>
      <c r="IG44" s="739"/>
      <c r="IH44" s="739"/>
      <c r="II44" s="739"/>
      <c r="IJ44" s="739"/>
      <c r="IK44" s="739"/>
      <c r="IL44" s="743"/>
      <c r="IM44" s="743"/>
      <c r="IN44" s="743"/>
      <c r="IO44" s="743"/>
      <c r="IP44" s="743"/>
      <c r="IQ44" s="739"/>
      <c r="IR44" s="739"/>
      <c r="IS44" s="739"/>
      <c r="IT44" s="739"/>
      <c r="IU44" s="739"/>
      <c r="IV44" s="739"/>
      <c r="IW44" s="739"/>
      <c r="IX44" s="739"/>
      <c r="IY44" s="739"/>
      <c r="IZ44" s="739"/>
      <c r="JA44" s="739"/>
      <c r="JB44" s="743">
        <v>0</v>
      </c>
      <c r="JC44" s="743">
        <v>0</v>
      </c>
      <c r="JD44" s="743">
        <v>0</v>
      </c>
      <c r="JE44" s="743">
        <v>0</v>
      </c>
      <c r="JF44" s="743">
        <v>0</v>
      </c>
      <c r="JG44" s="739">
        <v>2</v>
      </c>
      <c r="JH44" s="739">
        <v>528</v>
      </c>
      <c r="JI44" s="739">
        <v>0</v>
      </c>
      <c r="JJ44" s="739">
        <v>160</v>
      </c>
      <c r="JK44" s="739">
        <v>936</v>
      </c>
      <c r="JL44" s="739">
        <v>2306</v>
      </c>
      <c r="JM44" s="739">
        <v>1864</v>
      </c>
      <c r="JN44" s="28">
        <f t="shared" si="31"/>
        <v>5796</v>
      </c>
      <c r="JO44" s="28">
        <f t="shared" si="32"/>
        <v>0</v>
      </c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824"/>
    </row>
    <row r="45" s="786" customFormat="1" hidden="1" customHeight="1" spans="1:291">
      <c r="A45" s="95" t="s">
        <v>1610</v>
      </c>
      <c r="B45" s="343" t="s">
        <v>1626</v>
      </c>
      <c r="C45" s="122" t="s">
        <v>1612</v>
      </c>
      <c r="D45" s="122" t="s">
        <v>1691</v>
      </c>
      <c r="E45" s="796" t="s">
        <v>1396</v>
      </c>
      <c r="F45" s="1115" t="s">
        <v>1695</v>
      </c>
      <c r="G45" s="112" t="s">
        <v>1696</v>
      </c>
      <c r="H45" s="1060" t="s">
        <v>1697</v>
      </c>
      <c r="I45" s="99">
        <f t="shared" si="41"/>
        <v>-2701</v>
      </c>
      <c r="J45" s="1141">
        <v>3592</v>
      </c>
      <c r="K45" s="1130">
        <f t="shared" si="21"/>
        <v>7907</v>
      </c>
      <c r="L45" s="1131">
        <f t="shared" si="22"/>
        <v>891</v>
      </c>
      <c r="M45" s="1132"/>
      <c r="N45" s="1137"/>
      <c r="O45" s="1134"/>
      <c r="P45" s="1138">
        <f t="shared" si="23"/>
        <v>7016</v>
      </c>
      <c r="Q45" s="1154">
        <f t="shared" si="24"/>
        <v>14984</v>
      </c>
      <c r="R45" s="1153"/>
      <c r="S45" s="1153"/>
      <c r="T45" s="1153">
        <v>16</v>
      </c>
      <c r="U45" s="1153"/>
      <c r="V45" s="1153"/>
      <c r="W45" s="1153"/>
      <c r="X45" s="1153"/>
      <c r="Y45" s="1153"/>
      <c r="Z45" s="1153">
        <v>7000</v>
      </c>
      <c r="AA45" s="1153"/>
      <c r="AB45" s="1166"/>
      <c r="AC45" s="1153"/>
      <c r="AD45" s="1153"/>
      <c r="AE45" s="1153"/>
      <c r="AF45" s="1153"/>
      <c r="AG45" s="1153"/>
      <c r="AH45" s="1153">
        <v>5000</v>
      </c>
      <c r="AI45" s="1153"/>
      <c r="AJ45" s="1153"/>
      <c r="AK45" s="1153"/>
      <c r="AL45" s="1153">
        <v>9984</v>
      </c>
      <c r="AM45" s="1153"/>
      <c r="AN45" s="1153"/>
      <c r="AO45" s="1153"/>
      <c r="AP45" s="1153"/>
      <c r="AQ45" s="1153"/>
      <c r="AR45" s="1153"/>
      <c r="AS45" s="1176"/>
      <c r="AT45" s="1177"/>
      <c r="AU45" s="1178"/>
      <c r="AV45" s="1178"/>
      <c r="AW45" s="1178"/>
      <c r="AX45" s="1178"/>
      <c r="AY45" s="1178"/>
      <c r="AZ45" s="1178">
        <v>12</v>
      </c>
      <c r="BA45" s="1178"/>
      <c r="BB45" s="1178"/>
      <c r="BC45" s="1178"/>
      <c r="BD45" s="1178"/>
      <c r="BE45" s="1178"/>
      <c r="BF45" s="1178"/>
      <c r="BG45" s="1178"/>
      <c r="BH45" s="1178"/>
      <c r="BI45" s="1178"/>
      <c r="BJ45" s="1178"/>
      <c r="BK45" s="1186"/>
      <c r="BL45" s="1187">
        <v>-4408</v>
      </c>
      <c r="BM45" s="1187"/>
      <c r="BN45" s="1187"/>
      <c r="BO45" s="1187"/>
      <c r="BP45" s="1187"/>
      <c r="BQ45" s="1187"/>
      <c r="BR45" s="1187"/>
      <c r="BS45" s="1187"/>
      <c r="BT45" s="1187"/>
      <c r="BU45" s="1187"/>
      <c r="BV45" s="1191"/>
      <c r="BW45" s="1186"/>
      <c r="BX45" s="1186"/>
      <c r="BY45" s="1186"/>
      <c r="BZ45" s="1186"/>
      <c r="CA45" s="1186">
        <v>480</v>
      </c>
      <c r="CB45" s="1186">
        <v>240</v>
      </c>
      <c r="CC45" s="1186"/>
      <c r="CD45" s="1186"/>
      <c r="CE45" s="1186">
        <v>48</v>
      </c>
      <c r="CF45" s="1186"/>
      <c r="CG45" s="1186"/>
      <c r="CH45" s="1186">
        <v>48</v>
      </c>
      <c r="CI45" s="1186">
        <v>864</v>
      </c>
      <c r="CJ45" s="1186">
        <v>192</v>
      </c>
      <c r="CK45" s="1186"/>
      <c r="CL45" s="1186">
        <v>1440</v>
      </c>
      <c r="CM45" s="1186"/>
      <c r="CN45" s="1186">
        <v>8</v>
      </c>
      <c r="CO45" s="1186"/>
      <c r="CP45" s="1186">
        <v>2016</v>
      </c>
      <c r="CQ45" s="1186"/>
      <c r="CR45" s="1186">
        <v>48</v>
      </c>
      <c r="CS45" s="1186">
        <v>576</v>
      </c>
      <c r="CT45" s="1186">
        <v>80</v>
      </c>
      <c r="CU45" s="1186"/>
      <c r="CV45" s="1186">
        <v>96</v>
      </c>
      <c r="CW45" s="1186"/>
      <c r="CX45" s="1186">
        <v>480</v>
      </c>
      <c r="CY45" s="1186"/>
      <c r="CZ45" s="1186"/>
      <c r="DA45" s="1186"/>
      <c r="DB45" s="1186"/>
      <c r="DC45" s="1186">
        <v>1008</v>
      </c>
      <c r="DD45" s="1186"/>
      <c r="DE45" s="1186"/>
      <c r="DF45" s="1186"/>
      <c r="DG45" s="1186">
        <v>4992</v>
      </c>
      <c r="DH45" s="1186">
        <v>288</v>
      </c>
      <c r="DI45" s="1186"/>
      <c r="DJ45" s="1186">
        <v>160</v>
      </c>
      <c r="DK45" s="1186"/>
      <c r="DL45" s="1186"/>
      <c r="DM45" s="1186"/>
      <c r="DN45" s="1186"/>
      <c r="DO45" s="1186"/>
      <c r="DP45" s="1186"/>
      <c r="DQ45" s="1186">
        <v>96</v>
      </c>
      <c r="DR45" s="1186"/>
      <c r="DS45" s="1186">
        <v>184</v>
      </c>
      <c r="DT45" s="1186"/>
      <c r="DU45" s="1186">
        <v>48</v>
      </c>
      <c r="DV45" s="1186"/>
      <c r="DW45" s="1186"/>
      <c r="DX45" s="1186"/>
      <c r="DY45" s="1186"/>
      <c r="DZ45" s="1186"/>
      <c r="EA45" s="1186">
        <v>1680</v>
      </c>
      <c r="EB45" s="1186"/>
      <c r="EC45" s="1186">
        <v>192</v>
      </c>
      <c r="ED45" s="1186">
        <v>2016</v>
      </c>
      <c r="EE45" s="1186"/>
      <c r="EF45" s="1186"/>
      <c r="EG45" s="1186">
        <v>240</v>
      </c>
      <c r="EH45" s="1186">
        <v>336</v>
      </c>
      <c r="EI45" s="1186"/>
      <c r="EJ45" s="1186"/>
      <c r="EK45" s="1197"/>
      <c r="EL45" s="1198"/>
      <c r="EM45" s="1186"/>
      <c r="EN45" s="1186"/>
      <c r="EO45" s="1186"/>
      <c r="EP45" s="1186"/>
      <c r="EQ45" s="1186"/>
      <c r="ER45" s="1186"/>
      <c r="ES45" s="1186"/>
      <c r="ET45" s="1186"/>
      <c r="EU45" s="1186"/>
      <c r="EV45" s="1186"/>
      <c r="EW45" s="1186"/>
      <c r="EX45" s="1186"/>
      <c r="EY45" s="1186"/>
      <c r="EZ45" s="1186"/>
      <c r="FA45" s="1186"/>
      <c r="FB45" s="1186"/>
      <c r="FC45" s="1209"/>
      <c r="FD45" s="1186">
        <v>96</v>
      </c>
      <c r="FE45" s="1186"/>
      <c r="FF45" s="1186"/>
      <c r="FG45" s="1186"/>
      <c r="FH45" s="1186">
        <v>96</v>
      </c>
      <c r="FI45" s="1186"/>
      <c r="FJ45" s="1186">
        <v>96</v>
      </c>
      <c r="FK45" s="1186">
        <v>192</v>
      </c>
      <c r="FL45" s="1209"/>
      <c r="FM45" s="1186"/>
      <c r="FN45" s="1186"/>
      <c r="FO45" s="1186"/>
      <c r="FP45" s="1186"/>
      <c r="FQ45" s="1186"/>
      <c r="FR45" s="1186"/>
      <c r="FS45" s="1186"/>
      <c r="FT45" s="1186"/>
      <c r="FU45" s="1215"/>
      <c r="FV45" s="1186">
        <v>8</v>
      </c>
      <c r="FW45" s="1186">
        <v>48</v>
      </c>
      <c r="FX45" s="1186"/>
      <c r="FY45" s="1186"/>
      <c r="FZ45" s="1186"/>
      <c r="GA45" s="1186"/>
      <c r="GB45" s="1186">
        <v>1</v>
      </c>
      <c r="GC45" s="1186"/>
      <c r="GD45" s="1186"/>
      <c r="GE45" s="1186"/>
      <c r="GF45" s="1186"/>
      <c r="GG45" s="1186"/>
      <c r="GH45" s="1186"/>
      <c r="GI45" s="1186"/>
      <c r="GJ45" s="1186"/>
      <c r="GK45" s="1186"/>
      <c r="GL45" s="1186"/>
      <c r="GM45" s="1186"/>
      <c r="GN45" s="1186"/>
      <c r="GO45" s="1186"/>
      <c r="GP45" s="1186">
        <v>48</v>
      </c>
      <c r="GQ45" s="1186"/>
      <c r="GR45" s="1186"/>
      <c r="GS45" s="1186"/>
      <c r="GT45" s="1186"/>
      <c r="GU45" s="1186"/>
      <c r="GV45" s="1186"/>
      <c r="GW45" s="1186">
        <v>48</v>
      </c>
      <c r="GX45" s="1186"/>
      <c r="GY45" s="1218"/>
      <c r="GZ45" s="364">
        <f t="shared" si="42"/>
        <v>17856</v>
      </c>
      <c r="HA45" s="365">
        <f t="shared" si="43"/>
        <v>633</v>
      </c>
      <c r="HB45" s="366">
        <f t="shared" si="44"/>
        <v>18489</v>
      </c>
      <c r="HC45" s="366">
        <v>5335</v>
      </c>
      <c r="HD45" s="365"/>
      <c r="HE45" s="365"/>
      <c r="HF45" s="54"/>
      <c r="HG45" s="708">
        <v>2.99</v>
      </c>
      <c r="HH45" s="708">
        <v>0.78</v>
      </c>
      <c r="HI45" s="709">
        <f t="shared" si="45"/>
        <v>14421.42</v>
      </c>
      <c r="HJ45" s="710">
        <v>3.75</v>
      </c>
      <c r="HK45" s="710">
        <v>3.65</v>
      </c>
      <c r="HL45" s="738">
        <f t="shared" si="10"/>
        <v>0.301569077688481</v>
      </c>
      <c r="HM45" s="739"/>
      <c r="HN45" s="739">
        <v>10000</v>
      </c>
      <c r="HO45" s="710">
        <v>3.65</v>
      </c>
      <c r="HP45" s="740">
        <f t="shared" si="46"/>
        <v>28860.55</v>
      </c>
      <c r="HQ45" s="738">
        <f t="shared" si="47"/>
        <v>0.301569077688481</v>
      </c>
      <c r="HR45" s="819">
        <v>44671</v>
      </c>
      <c r="HS45" s="742">
        <v>44927</v>
      </c>
      <c r="HT45" s="739">
        <f ca="1" t="shared" si="11"/>
        <v>5</v>
      </c>
      <c r="HU45" s="739">
        <f ca="1" t="shared" si="12"/>
        <v>150</v>
      </c>
      <c r="HV45" s="739">
        <v>3592</v>
      </c>
      <c r="HW45" s="739">
        <f t="shared" si="15"/>
        <v>18489</v>
      </c>
      <c r="HX45" s="761">
        <f t="shared" si="13"/>
        <v>3.21575789199061</v>
      </c>
      <c r="HY45" s="739">
        <f ca="1" t="shared" si="14"/>
        <v>7.82501087051048</v>
      </c>
      <c r="HZ45" s="739">
        <f t="shared" si="37"/>
        <v>7907</v>
      </c>
      <c r="IA45" s="739"/>
      <c r="IB45" s="739">
        <f ca="1" t="shared" si="38"/>
        <v>3697.8</v>
      </c>
      <c r="IC45" s="769">
        <f ca="1" t="shared" si="39"/>
        <v>123.26</v>
      </c>
      <c r="ID45" s="769">
        <f ca="1" t="shared" si="40"/>
        <v>64.1489534317702</v>
      </c>
      <c r="IE45" s="739"/>
      <c r="IF45" s="739"/>
      <c r="IG45" s="739"/>
      <c r="IH45" s="739"/>
      <c r="II45" s="739"/>
      <c r="IJ45" s="739"/>
      <c r="IK45" s="739"/>
      <c r="IL45" s="743"/>
      <c r="IM45" s="743"/>
      <c r="IN45" s="743"/>
      <c r="IO45" s="743"/>
      <c r="IP45" s="743"/>
      <c r="IQ45" s="739"/>
      <c r="IR45" s="739"/>
      <c r="IS45" s="739"/>
      <c r="IT45" s="739"/>
      <c r="IU45" s="739"/>
      <c r="IV45" s="739"/>
      <c r="IW45" s="739"/>
      <c r="IX45" s="739"/>
      <c r="IY45" s="739"/>
      <c r="IZ45" s="739"/>
      <c r="JA45" s="739"/>
      <c r="JB45" s="743">
        <v>0</v>
      </c>
      <c r="JC45" s="743">
        <v>0</v>
      </c>
      <c r="JD45" s="743">
        <v>0</v>
      </c>
      <c r="JE45" s="743">
        <v>0</v>
      </c>
      <c r="JF45" s="743">
        <v>0</v>
      </c>
      <c r="JG45" s="739">
        <v>2</v>
      </c>
      <c r="JH45" s="739">
        <v>432</v>
      </c>
      <c r="JI45" s="739">
        <v>0</v>
      </c>
      <c r="JJ45" s="739">
        <v>160</v>
      </c>
      <c r="JK45" s="739">
        <v>859</v>
      </c>
      <c r="JL45" s="739">
        <v>2162</v>
      </c>
      <c r="JM45" s="739">
        <v>1720</v>
      </c>
      <c r="JN45" s="28">
        <f t="shared" si="31"/>
        <v>5335</v>
      </c>
      <c r="JO45" s="28">
        <f t="shared" si="32"/>
        <v>0</v>
      </c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824"/>
    </row>
    <row r="46" s="1071" customFormat="1" hidden="1" customHeight="1" spans="1:291">
      <c r="A46" s="122" t="s">
        <v>1610</v>
      </c>
      <c r="B46" s="343" t="s">
        <v>1682</v>
      </c>
      <c r="C46" s="122" t="s">
        <v>1612</v>
      </c>
      <c r="D46" s="122" t="s">
        <v>1691</v>
      </c>
      <c r="E46" s="789" t="s">
        <v>1657</v>
      </c>
      <c r="F46" s="1119" t="s">
        <v>178</v>
      </c>
      <c r="G46" s="112" t="s">
        <v>179</v>
      </c>
      <c r="H46" s="1060" t="s">
        <v>180</v>
      </c>
      <c r="I46" s="99">
        <f t="shared" si="41"/>
        <v>-7369</v>
      </c>
      <c r="J46" s="1129">
        <v>7035</v>
      </c>
      <c r="K46" s="1130">
        <f t="shared" si="21"/>
        <v>7058</v>
      </c>
      <c r="L46" s="1131">
        <f t="shared" si="22"/>
        <v>-334</v>
      </c>
      <c r="M46" s="1142"/>
      <c r="N46" s="1137"/>
      <c r="O46" s="1134"/>
      <c r="P46" s="1135">
        <f t="shared" si="23"/>
        <v>7392</v>
      </c>
      <c r="Q46" s="1152">
        <f t="shared" si="24"/>
        <v>4608</v>
      </c>
      <c r="R46" s="1153"/>
      <c r="S46" s="1153"/>
      <c r="T46" s="1153"/>
      <c r="U46" s="1153">
        <v>392</v>
      </c>
      <c r="V46" s="1153"/>
      <c r="W46" s="1153"/>
      <c r="X46" s="1153"/>
      <c r="Y46" s="1153"/>
      <c r="Z46" s="1153">
        <v>7000</v>
      </c>
      <c r="AA46" s="1153"/>
      <c r="AB46" s="1166"/>
      <c r="AC46" s="1153"/>
      <c r="AD46" s="1153"/>
      <c r="AE46" s="1153"/>
      <c r="AF46" s="1153"/>
      <c r="AG46" s="1153"/>
      <c r="AH46" s="1153"/>
      <c r="AI46" s="1153"/>
      <c r="AJ46" s="1153"/>
      <c r="AK46" s="1153"/>
      <c r="AL46" s="1153"/>
      <c r="AM46" s="1153">
        <v>4608</v>
      </c>
      <c r="AN46" s="1153"/>
      <c r="AO46" s="1153"/>
      <c r="AP46" s="1153"/>
      <c r="AQ46" s="1153"/>
      <c r="AR46" s="1153"/>
      <c r="AS46" s="1176"/>
      <c r="AT46" s="1177"/>
      <c r="AU46" s="1178"/>
      <c r="AV46" s="1178"/>
      <c r="AW46" s="1178"/>
      <c r="AX46" s="1178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8"/>
      <c r="BJ46" s="1178">
        <v>3</v>
      </c>
      <c r="BK46" s="1186"/>
      <c r="BL46" s="1187">
        <v>-7995</v>
      </c>
      <c r="BM46" s="1187"/>
      <c r="BN46" s="1187"/>
      <c r="BO46" s="1187"/>
      <c r="BP46" s="1187"/>
      <c r="BQ46" s="1187"/>
      <c r="BR46" s="1187"/>
      <c r="BS46" s="1187"/>
      <c r="BT46" s="1187"/>
      <c r="BU46" s="1187"/>
      <c r="BV46" s="1191"/>
      <c r="BW46" s="1186"/>
      <c r="BX46" s="1186"/>
      <c r="BY46" s="1186"/>
      <c r="BZ46" s="1186"/>
      <c r="CA46" s="1186">
        <v>864</v>
      </c>
      <c r="CB46" s="1186"/>
      <c r="CC46" s="1186"/>
      <c r="CD46" s="1186"/>
      <c r="CE46" s="1186">
        <v>240</v>
      </c>
      <c r="CF46" s="1186">
        <v>96</v>
      </c>
      <c r="CG46" s="1186">
        <v>600</v>
      </c>
      <c r="CH46" s="1186"/>
      <c r="CI46" s="1186">
        <v>768</v>
      </c>
      <c r="CJ46" s="1186"/>
      <c r="CK46" s="1186"/>
      <c r="CL46" s="1186"/>
      <c r="CM46" s="1186"/>
      <c r="CN46" s="1186">
        <v>8</v>
      </c>
      <c r="CO46" s="1186"/>
      <c r="CP46" s="1186"/>
      <c r="CQ46" s="1186"/>
      <c r="CR46" s="1186">
        <v>192</v>
      </c>
      <c r="CS46" s="1186"/>
      <c r="CT46" s="1186">
        <v>80</v>
      </c>
      <c r="CU46" s="1186"/>
      <c r="CV46" s="1186">
        <v>96</v>
      </c>
      <c r="CW46" s="1186"/>
      <c r="CX46" s="1186"/>
      <c r="CY46" s="1186">
        <v>456</v>
      </c>
      <c r="CZ46" s="1186">
        <v>276</v>
      </c>
      <c r="DA46" s="1186"/>
      <c r="DB46" s="1186"/>
      <c r="DC46" s="1186"/>
      <c r="DD46" s="1186"/>
      <c r="DE46" s="1186"/>
      <c r="DF46" s="1186"/>
      <c r="DG46" s="1186"/>
      <c r="DH46" s="1186"/>
      <c r="DI46" s="1186">
        <v>432</v>
      </c>
      <c r="DJ46" s="1186">
        <v>160</v>
      </c>
      <c r="DK46" s="1186"/>
      <c r="DL46" s="1186"/>
      <c r="DM46" s="1186">
        <v>96</v>
      </c>
      <c r="DN46" s="1186"/>
      <c r="DO46" s="1186"/>
      <c r="DP46" s="1186"/>
      <c r="DQ46" s="1186"/>
      <c r="DR46" s="1186"/>
      <c r="DS46" s="1186">
        <v>184</v>
      </c>
      <c r="DT46" s="1186"/>
      <c r="DU46" s="1186">
        <v>48</v>
      </c>
      <c r="DV46" s="1186"/>
      <c r="DW46" s="1186"/>
      <c r="DX46" s="1186"/>
      <c r="DY46" s="1186"/>
      <c r="DZ46" s="1186"/>
      <c r="EA46" s="1186"/>
      <c r="EB46" s="1186"/>
      <c r="EC46" s="1186">
        <v>192</v>
      </c>
      <c r="ED46" s="1186">
        <v>1488</v>
      </c>
      <c r="EE46" s="1186">
        <v>828</v>
      </c>
      <c r="EF46" s="1186">
        <v>1800</v>
      </c>
      <c r="EG46" s="1186">
        <v>240</v>
      </c>
      <c r="EH46" s="1186">
        <v>336</v>
      </c>
      <c r="EI46" s="1186"/>
      <c r="EJ46" s="1186"/>
      <c r="EK46" s="1197"/>
      <c r="EL46" s="1198"/>
      <c r="EM46" s="1186"/>
      <c r="EN46" s="1186"/>
      <c r="EO46" s="1186">
        <v>96</v>
      </c>
      <c r="EP46" s="1186">
        <v>96</v>
      </c>
      <c r="EQ46" s="1186"/>
      <c r="ER46" s="1186">
        <v>96</v>
      </c>
      <c r="ES46" s="1186"/>
      <c r="ET46" s="1186"/>
      <c r="EU46" s="1186"/>
      <c r="EV46" s="1186"/>
      <c r="EW46" s="1186"/>
      <c r="EX46" s="1186"/>
      <c r="EY46" s="1186"/>
      <c r="EZ46" s="1186"/>
      <c r="FA46" s="1186"/>
      <c r="FB46" s="1186"/>
      <c r="FC46" s="1208"/>
      <c r="FD46" s="1186"/>
      <c r="FE46" s="1186"/>
      <c r="FF46" s="1186"/>
      <c r="FG46" s="1186"/>
      <c r="FH46" s="1186"/>
      <c r="FI46" s="1186"/>
      <c r="FJ46" s="1186">
        <v>48</v>
      </c>
      <c r="FK46" s="1186"/>
      <c r="FL46" s="1208"/>
      <c r="FM46" s="1186"/>
      <c r="FN46" s="1186"/>
      <c r="FO46" s="1186"/>
      <c r="FP46" s="1186"/>
      <c r="FQ46" s="1186"/>
      <c r="FR46" s="1186"/>
      <c r="FS46" s="1186"/>
      <c r="FT46" s="1186"/>
      <c r="FU46" s="1186"/>
      <c r="FV46" s="1186">
        <v>8</v>
      </c>
      <c r="FW46" s="1186">
        <v>48</v>
      </c>
      <c r="FX46" s="1186">
        <v>1476</v>
      </c>
      <c r="FY46" s="1186">
        <v>2</v>
      </c>
      <c r="FZ46" s="1186"/>
      <c r="GA46" s="1186"/>
      <c r="GB46" s="1186"/>
      <c r="GC46" s="1186"/>
      <c r="GD46" s="1186"/>
      <c r="GE46" s="1186">
        <v>48</v>
      </c>
      <c r="GF46" s="1186"/>
      <c r="GG46" s="1186"/>
      <c r="GH46" s="1186"/>
      <c r="GI46" s="1186">
        <v>408</v>
      </c>
      <c r="GJ46" s="1186"/>
      <c r="GK46" s="1186"/>
      <c r="GL46" s="1186"/>
      <c r="GM46" s="1186">
        <v>996</v>
      </c>
      <c r="GN46" s="1186"/>
      <c r="GO46" s="1186"/>
      <c r="GP46" s="1186">
        <v>48</v>
      </c>
      <c r="GQ46" s="1186"/>
      <c r="GR46" s="1186"/>
      <c r="GS46" s="1186"/>
      <c r="GT46" s="1186"/>
      <c r="GU46" s="1186"/>
      <c r="GV46" s="1186">
        <v>36</v>
      </c>
      <c r="GW46" s="1186">
        <v>48</v>
      </c>
      <c r="GX46" s="1186"/>
      <c r="GY46" s="1219"/>
      <c r="GZ46" s="364">
        <f t="shared" si="42"/>
        <v>9480</v>
      </c>
      <c r="HA46" s="365">
        <f t="shared" si="43"/>
        <v>3454</v>
      </c>
      <c r="HB46" s="366">
        <f t="shared" si="44"/>
        <v>12934</v>
      </c>
      <c r="HC46" s="366">
        <v>12877</v>
      </c>
      <c r="HD46" s="365">
        <v>5366</v>
      </c>
      <c r="HE46" s="365"/>
      <c r="HF46" s="54"/>
      <c r="HG46" s="709">
        <v>2.99</v>
      </c>
      <c r="HH46" s="709">
        <v>0.78</v>
      </c>
      <c r="HI46" s="709">
        <f t="shared" si="45"/>
        <v>10088.52</v>
      </c>
      <c r="HJ46" s="711">
        <v>3.75</v>
      </c>
      <c r="HK46" s="711">
        <v>3.45</v>
      </c>
      <c r="HL46" s="738">
        <f t="shared" si="10"/>
        <v>0.339839265212399</v>
      </c>
      <c r="HM46" s="743"/>
      <c r="HN46" s="743">
        <v>10000</v>
      </c>
      <c r="HO46" s="711">
        <v>3.45</v>
      </c>
      <c r="HP46" s="740">
        <f t="shared" si="46"/>
        <v>24350.1</v>
      </c>
      <c r="HQ46" s="738">
        <f t="shared" si="47"/>
        <v>0.339839265212399</v>
      </c>
      <c r="HR46" s="818">
        <v>44470</v>
      </c>
      <c r="HS46" s="742">
        <v>44927</v>
      </c>
      <c r="HT46" s="739">
        <f ca="1" t="shared" si="11"/>
        <v>5</v>
      </c>
      <c r="HU46" s="739">
        <f ca="1" t="shared" si="12"/>
        <v>150</v>
      </c>
      <c r="HV46" s="743">
        <v>7035</v>
      </c>
      <c r="HW46" s="739">
        <f t="shared" si="15"/>
        <v>12934</v>
      </c>
      <c r="HX46" s="761">
        <f t="shared" si="13"/>
        <v>1.83552118072802</v>
      </c>
      <c r="HY46" s="739">
        <f ca="1" t="shared" si="14"/>
        <v>4.46643487310485</v>
      </c>
      <c r="HZ46" s="739">
        <f t="shared" si="37"/>
        <v>7058</v>
      </c>
      <c r="IA46" s="743"/>
      <c r="IB46" s="739">
        <f ca="1" t="shared" si="38"/>
        <v>2586.8</v>
      </c>
      <c r="IC46" s="769">
        <f ca="1" t="shared" si="39"/>
        <v>86.2266666666667</v>
      </c>
      <c r="ID46" s="769">
        <f ca="1" t="shared" si="40"/>
        <v>81.8540281428792</v>
      </c>
      <c r="IE46" s="743"/>
      <c r="IF46" s="743"/>
      <c r="IG46" s="743"/>
      <c r="IH46" s="743"/>
      <c r="II46" s="743"/>
      <c r="IJ46" s="743"/>
      <c r="IK46" s="743"/>
      <c r="IL46" s="743"/>
      <c r="IM46" s="743"/>
      <c r="IN46" s="743"/>
      <c r="IO46" s="743"/>
      <c r="IP46" s="743"/>
      <c r="IQ46" s="739"/>
      <c r="IR46" s="739"/>
      <c r="IS46" s="739"/>
      <c r="IT46" s="739"/>
      <c r="IU46" s="739"/>
      <c r="IV46" s="739"/>
      <c r="IW46" s="739"/>
      <c r="IX46" s="739"/>
      <c r="IY46" s="739"/>
      <c r="IZ46" s="739"/>
      <c r="JA46" s="739"/>
      <c r="JB46" s="743">
        <v>483</v>
      </c>
      <c r="JC46" s="743">
        <v>480</v>
      </c>
      <c r="JD46" s="743">
        <v>708</v>
      </c>
      <c r="JE46" s="743">
        <v>3312</v>
      </c>
      <c r="JF46" s="743">
        <v>288</v>
      </c>
      <c r="JG46" s="739">
        <v>2076</v>
      </c>
      <c r="JH46" s="739">
        <v>480</v>
      </c>
      <c r="JI46" s="739">
        <v>912</v>
      </c>
      <c r="JJ46" s="739">
        <v>448</v>
      </c>
      <c r="JK46" s="739">
        <v>1220</v>
      </c>
      <c r="JL46" s="739">
        <v>846</v>
      </c>
      <c r="JM46" s="739">
        <v>1624</v>
      </c>
      <c r="JN46" s="28">
        <f t="shared" si="31"/>
        <v>12877</v>
      </c>
      <c r="JO46" s="28">
        <f t="shared" si="32"/>
        <v>0</v>
      </c>
      <c r="JP46" s="325"/>
      <c r="JQ46" s="325"/>
      <c r="JR46" s="325"/>
      <c r="JS46" s="325"/>
      <c r="JT46" s="325"/>
      <c r="JU46" s="325"/>
      <c r="JV46" s="325"/>
      <c r="JW46" s="325"/>
      <c r="JX46" s="325"/>
      <c r="JY46" s="325"/>
      <c r="JZ46" s="325"/>
      <c r="KA46" s="325"/>
      <c r="KB46" s="325"/>
      <c r="KC46" s="325"/>
      <c r="KD46" s="325"/>
      <c r="KE46" s="825"/>
    </row>
    <row r="47" s="1071" customFormat="1" hidden="1" customHeight="1" spans="1:291">
      <c r="A47" s="122" t="s">
        <v>1610</v>
      </c>
      <c r="B47" s="343" t="s">
        <v>1682</v>
      </c>
      <c r="C47" s="122" t="s">
        <v>1612</v>
      </c>
      <c r="D47" s="122" t="s">
        <v>1691</v>
      </c>
      <c r="E47" s="789" t="s">
        <v>1657</v>
      </c>
      <c r="F47" s="1119" t="s">
        <v>181</v>
      </c>
      <c r="G47" s="112" t="s">
        <v>1698</v>
      </c>
      <c r="H47" s="1060" t="s">
        <v>1699</v>
      </c>
      <c r="I47" s="99">
        <f t="shared" si="41"/>
        <v>-8185</v>
      </c>
      <c r="J47" s="1129">
        <v>6713</v>
      </c>
      <c r="K47" s="1130">
        <f t="shared" si="21"/>
        <v>5872</v>
      </c>
      <c r="L47" s="1131">
        <f t="shared" si="22"/>
        <v>-1472</v>
      </c>
      <c r="M47" s="1142"/>
      <c r="N47" s="1137"/>
      <c r="O47" s="1134"/>
      <c r="P47" s="1135">
        <f t="shared" si="23"/>
        <v>7344</v>
      </c>
      <c r="Q47" s="1152">
        <f t="shared" si="24"/>
        <v>4656</v>
      </c>
      <c r="R47" s="1153"/>
      <c r="S47" s="1153"/>
      <c r="T47" s="1153">
        <v>344</v>
      </c>
      <c r="U47" s="1153"/>
      <c r="V47" s="1153"/>
      <c r="W47" s="1153"/>
      <c r="X47" s="1153"/>
      <c r="Y47" s="1153"/>
      <c r="Z47" s="1153">
        <v>7000</v>
      </c>
      <c r="AA47" s="1153"/>
      <c r="AB47" s="1166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>
        <v>4656</v>
      </c>
      <c r="AM47" s="1153"/>
      <c r="AN47" s="1153"/>
      <c r="AO47" s="1153"/>
      <c r="AP47" s="1153"/>
      <c r="AQ47" s="1153"/>
      <c r="AR47" s="1153"/>
      <c r="AS47" s="1176"/>
      <c r="AT47" s="1177"/>
      <c r="AU47" s="1178"/>
      <c r="AV47" s="1178"/>
      <c r="AW47" s="1178"/>
      <c r="AX47" s="1178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8"/>
      <c r="BJ47" s="1178">
        <v>3</v>
      </c>
      <c r="BK47" s="1186"/>
      <c r="BL47" s="1187">
        <v>-7865</v>
      </c>
      <c r="BM47" s="1187"/>
      <c r="BN47" s="1187"/>
      <c r="BO47" s="1187"/>
      <c r="BP47" s="1187"/>
      <c r="BQ47" s="1187"/>
      <c r="BR47" s="1187"/>
      <c r="BS47" s="1187"/>
      <c r="BT47" s="1187"/>
      <c r="BU47" s="1187"/>
      <c r="BV47" s="1191"/>
      <c r="BW47" s="1186"/>
      <c r="BX47" s="1186"/>
      <c r="BY47" s="1186"/>
      <c r="BZ47" s="1186"/>
      <c r="CA47" s="1186">
        <v>1056</v>
      </c>
      <c r="CB47" s="1186"/>
      <c r="CC47" s="1186"/>
      <c r="CD47" s="1186"/>
      <c r="CE47" s="1186">
        <v>240</v>
      </c>
      <c r="CF47" s="1186">
        <v>96</v>
      </c>
      <c r="CG47" s="1186">
        <v>600</v>
      </c>
      <c r="CH47" s="1186"/>
      <c r="CI47" s="1186">
        <v>768</v>
      </c>
      <c r="CJ47" s="1186"/>
      <c r="CK47" s="1186"/>
      <c r="CL47" s="1186"/>
      <c r="CM47" s="1186"/>
      <c r="CN47" s="1186">
        <v>8</v>
      </c>
      <c r="CO47" s="1186"/>
      <c r="CP47" s="1186"/>
      <c r="CQ47" s="1186"/>
      <c r="CR47" s="1186">
        <v>96</v>
      </c>
      <c r="CS47" s="1186"/>
      <c r="CT47" s="1186">
        <v>80</v>
      </c>
      <c r="CU47" s="1186"/>
      <c r="CV47" s="1186">
        <v>96</v>
      </c>
      <c r="CW47" s="1186"/>
      <c r="CX47" s="1186"/>
      <c r="CY47" s="1186">
        <v>456</v>
      </c>
      <c r="CZ47" s="1186">
        <v>276</v>
      </c>
      <c r="DA47" s="1186"/>
      <c r="DB47" s="1186"/>
      <c r="DC47" s="1186">
        <v>1008</v>
      </c>
      <c r="DD47" s="1186"/>
      <c r="DE47" s="1186"/>
      <c r="DF47" s="1186"/>
      <c r="DG47" s="1186"/>
      <c r="DH47" s="1186"/>
      <c r="DI47" s="1186">
        <v>432</v>
      </c>
      <c r="DJ47" s="1186">
        <v>160</v>
      </c>
      <c r="DK47" s="1186"/>
      <c r="DL47" s="1186"/>
      <c r="DM47" s="1186">
        <v>96</v>
      </c>
      <c r="DN47" s="1186"/>
      <c r="DO47" s="1186"/>
      <c r="DP47" s="1186"/>
      <c r="DQ47" s="1186">
        <v>96</v>
      </c>
      <c r="DR47" s="1186"/>
      <c r="DS47" s="1186">
        <v>184</v>
      </c>
      <c r="DT47" s="1186"/>
      <c r="DU47" s="1186"/>
      <c r="DV47" s="1186"/>
      <c r="DW47" s="1186"/>
      <c r="DX47" s="1186"/>
      <c r="DY47" s="1186"/>
      <c r="DZ47" s="1186"/>
      <c r="EA47" s="1186"/>
      <c r="EB47" s="1186"/>
      <c r="EC47" s="1186">
        <v>192</v>
      </c>
      <c r="ED47" s="1186">
        <v>1488</v>
      </c>
      <c r="EE47" s="1186">
        <v>828</v>
      </c>
      <c r="EF47" s="1186">
        <v>1800</v>
      </c>
      <c r="EG47" s="1186">
        <v>240</v>
      </c>
      <c r="EH47" s="1186">
        <v>336</v>
      </c>
      <c r="EI47" s="1186"/>
      <c r="EJ47" s="1186"/>
      <c r="EK47" s="1197"/>
      <c r="EL47" s="1198"/>
      <c r="EM47" s="1186"/>
      <c r="EN47" s="1186"/>
      <c r="EO47" s="1186">
        <v>96</v>
      </c>
      <c r="EP47" s="1186">
        <v>96</v>
      </c>
      <c r="EQ47" s="1186"/>
      <c r="ER47" s="1186">
        <v>96</v>
      </c>
      <c r="ES47" s="1186"/>
      <c r="ET47" s="1186"/>
      <c r="EU47" s="1186"/>
      <c r="EV47" s="1186"/>
      <c r="EW47" s="1186"/>
      <c r="EX47" s="1186"/>
      <c r="EY47" s="1186"/>
      <c r="EZ47" s="1186"/>
      <c r="FA47" s="1186"/>
      <c r="FB47" s="1186"/>
      <c r="FC47" s="1208"/>
      <c r="FD47" s="1186"/>
      <c r="FE47" s="1186"/>
      <c r="FF47" s="1186"/>
      <c r="FG47" s="1186"/>
      <c r="FH47" s="1186"/>
      <c r="FI47" s="1186"/>
      <c r="FJ47" s="1186"/>
      <c r="FK47" s="1186"/>
      <c r="FL47" s="1208"/>
      <c r="FM47" s="1186"/>
      <c r="FN47" s="1186"/>
      <c r="FO47" s="1186"/>
      <c r="FP47" s="1186"/>
      <c r="FQ47" s="1186"/>
      <c r="FR47" s="1186"/>
      <c r="FS47" s="1186"/>
      <c r="FT47" s="1186"/>
      <c r="FU47" s="1186"/>
      <c r="FV47" s="1186">
        <v>8</v>
      </c>
      <c r="FW47" s="1186"/>
      <c r="FX47" s="1186">
        <v>1476</v>
      </c>
      <c r="FY47" s="1186">
        <v>2</v>
      </c>
      <c r="FZ47" s="1186"/>
      <c r="GA47" s="1186"/>
      <c r="GB47" s="1186"/>
      <c r="GC47" s="1186"/>
      <c r="GD47" s="1186"/>
      <c r="GE47" s="1186">
        <v>48</v>
      </c>
      <c r="GF47" s="1186"/>
      <c r="GG47" s="1186"/>
      <c r="GH47" s="1186"/>
      <c r="GI47" s="1186">
        <v>408</v>
      </c>
      <c r="GJ47" s="1186"/>
      <c r="GK47" s="1186"/>
      <c r="GL47" s="1186"/>
      <c r="GM47" s="1186">
        <v>996</v>
      </c>
      <c r="GN47" s="1186"/>
      <c r="GO47" s="1186"/>
      <c r="GP47" s="1186">
        <v>48</v>
      </c>
      <c r="GQ47" s="1186"/>
      <c r="GR47" s="1186"/>
      <c r="GS47" s="1186"/>
      <c r="GT47" s="1186"/>
      <c r="GU47" s="1186"/>
      <c r="GV47" s="1186">
        <v>36</v>
      </c>
      <c r="GW47" s="1186">
        <v>48</v>
      </c>
      <c r="GX47" s="1186"/>
      <c r="GY47" s="1219"/>
      <c r="GZ47" s="364">
        <f t="shared" si="42"/>
        <v>10632</v>
      </c>
      <c r="HA47" s="365">
        <f t="shared" si="43"/>
        <v>3358</v>
      </c>
      <c r="HB47" s="366">
        <f t="shared" si="44"/>
        <v>13990</v>
      </c>
      <c r="HC47" s="366">
        <v>12750</v>
      </c>
      <c r="HD47" s="365">
        <v>5178</v>
      </c>
      <c r="HE47" s="365"/>
      <c r="HF47" s="54"/>
      <c r="HG47" s="708">
        <v>2.99</v>
      </c>
      <c r="HH47" s="708">
        <v>0.78</v>
      </c>
      <c r="HI47" s="709">
        <f t="shared" si="45"/>
        <v>10912.2</v>
      </c>
      <c r="HJ47" s="710">
        <v>3.75</v>
      </c>
      <c r="HK47" s="710">
        <v>3.45</v>
      </c>
      <c r="HL47" s="738">
        <f t="shared" si="10"/>
        <v>0.339839265212399</v>
      </c>
      <c r="HM47" s="739"/>
      <c r="HN47" s="739">
        <v>10000</v>
      </c>
      <c r="HO47" s="710">
        <v>3.45</v>
      </c>
      <c r="HP47" s="740">
        <f t="shared" si="46"/>
        <v>20258.4</v>
      </c>
      <c r="HQ47" s="738">
        <f t="shared" si="47"/>
        <v>0.339839265212399</v>
      </c>
      <c r="HR47" s="741">
        <v>44470</v>
      </c>
      <c r="HS47" s="742">
        <v>44927</v>
      </c>
      <c r="HT47" s="739">
        <f ca="1" t="shared" si="11"/>
        <v>5</v>
      </c>
      <c r="HU47" s="739">
        <f ca="1" t="shared" si="12"/>
        <v>150</v>
      </c>
      <c r="HV47" s="739">
        <v>6713</v>
      </c>
      <c r="HW47" s="739">
        <f t="shared" si="15"/>
        <v>13990</v>
      </c>
      <c r="HX47" s="761">
        <f t="shared" si="13"/>
        <v>2.22328168454509</v>
      </c>
      <c r="HY47" s="739">
        <f ca="1" t="shared" si="14"/>
        <v>5.40998543239306</v>
      </c>
      <c r="HZ47" s="739">
        <f t="shared" si="37"/>
        <v>5872</v>
      </c>
      <c r="IA47" s="739"/>
      <c r="IB47" s="739">
        <f ca="1" t="shared" si="38"/>
        <v>2798</v>
      </c>
      <c r="IC47" s="769">
        <f ca="1" t="shared" si="39"/>
        <v>93.2666666666667</v>
      </c>
      <c r="ID47" s="769">
        <f ca="1" t="shared" si="40"/>
        <v>62.9592566118656</v>
      </c>
      <c r="IE47" s="739"/>
      <c r="IF47" s="739"/>
      <c r="IG47" s="739"/>
      <c r="IH47" s="739"/>
      <c r="II47" s="739"/>
      <c r="IJ47" s="739"/>
      <c r="IK47" s="739"/>
      <c r="IL47" s="743"/>
      <c r="IM47" s="743"/>
      <c r="IN47" s="743"/>
      <c r="IO47" s="743"/>
      <c r="IP47" s="743"/>
      <c r="IQ47" s="739"/>
      <c r="IR47" s="739"/>
      <c r="IS47" s="739"/>
      <c r="IT47" s="739"/>
      <c r="IU47" s="739"/>
      <c r="IV47" s="739"/>
      <c r="IW47" s="739"/>
      <c r="IX47" s="739"/>
      <c r="IY47" s="739"/>
      <c r="IZ47" s="739"/>
      <c r="JA47" s="739"/>
      <c r="JB47" s="743">
        <v>483</v>
      </c>
      <c r="JC47" s="743">
        <v>480</v>
      </c>
      <c r="JD47" s="743">
        <v>780</v>
      </c>
      <c r="JE47" s="743">
        <v>3312</v>
      </c>
      <c r="JF47" s="743">
        <v>288</v>
      </c>
      <c r="JG47" s="739">
        <v>2028</v>
      </c>
      <c r="JH47" s="739">
        <v>480</v>
      </c>
      <c r="JI47" s="739">
        <v>912</v>
      </c>
      <c r="JJ47" s="739">
        <v>448</v>
      </c>
      <c r="JK47" s="739">
        <v>1220</v>
      </c>
      <c r="JL47" s="739">
        <v>695</v>
      </c>
      <c r="JM47" s="739">
        <v>1624</v>
      </c>
      <c r="JN47" s="28">
        <f t="shared" si="31"/>
        <v>12750</v>
      </c>
      <c r="JO47" s="28">
        <f t="shared" si="32"/>
        <v>0</v>
      </c>
      <c r="JP47" s="325"/>
      <c r="JQ47" s="325"/>
      <c r="JR47" s="325"/>
      <c r="JS47" s="325"/>
      <c r="JT47" s="325"/>
      <c r="JU47" s="325"/>
      <c r="JV47" s="325"/>
      <c r="JW47" s="325"/>
      <c r="JX47" s="325"/>
      <c r="JY47" s="325"/>
      <c r="JZ47" s="325"/>
      <c r="KA47" s="325"/>
      <c r="KB47" s="325"/>
      <c r="KC47" s="325"/>
      <c r="KD47" s="325"/>
      <c r="KE47" s="825"/>
    </row>
    <row r="48" s="786" customFormat="1" hidden="1" customHeight="1" spans="1:291">
      <c r="A48" s="95" t="s">
        <v>1610</v>
      </c>
      <c r="B48" s="343">
        <v>2020</v>
      </c>
      <c r="C48" s="95" t="s">
        <v>1612</v>
      </c>
      <c r="D48" s="122" t="s">
        <v>1691</v>
      </c>
      <c r="E48" s="789" t="s">
        <v>1657</v>
      </c>
      <c r="F48" s="1119" t="s">
        <v>183</v>
      </c>
      <c r="G48" s="112" t="s">
        <v>184</v>
      </c>
      <c r="H48" s="1060" t="s">
        <v>1700</v>
      </c>
      <c r="I48" s="99">
        <f t="shared" si="41"/>
        <v>-8754</v>
      </c>
      <c r="J48" s="1129">
        <v>4382</v>
      </c>
      <c r="K48" s="1130">
        <f t="shared" si="21"/>
        <v>7628</v>
      </c>
      <c r="L48" s="1131">
        <f t="shared" si="22"/>
        <v>-4372</v>
      </c>
      <c r="M48" s="1143" t="s">
        <v>1701</v>
      </c>
      <c r="N48" s="1133"/>
      <c r="O48" s="1139"/>
      <c r="P48" s="1138">
        <f t="shared" si="23"/>
        <v>12000</v>
      </c>
      <c r="Q48" s="1154">
        <f t="shared" si="24"/>
        <v>19408</v>
      </c>
      <c r="R48" s="1156"/>
      <c r="S48" s="1156"/>
      <c r="T48" s="1156"/>
      <c r="U48" s="1156"/>
      <c r="V48" s="1156"/>
      <c r="W48" s="1156">
        <v>5000</v>
      </c>
      <c r="X48" s="1156"/>
      <c r="Y48" s="1156"/>
      <c r="Z48" s="1156">
        <v>7000</v>
      </c>
      <c r="AA48" s="1156"/>
      <c r="AB48" s="1167">
        <v>9408</v>
      </c>
      <c r="AC48" s="1156"/>
      <c r="AD48" s="1156"/>
      <c r="AE48" s="1156"/>
      <c r="AF48" s="1156"/>
      <c r="AG48" s="1156"/>
      <c r="AH48" s="1156">
        <v>5000</v>
      </c>
      <c r="AI48" s="1156"/>
      <c r="AJ48" s="1156"/>
      <c r="AK48" s="1156"/>
      <c r="AL48" s="1156">
        <v>5000</v>
      </c>
      <c r="AM48" s="1156"/>
      <c r="AN48" s="1156"/>
      <c r="AO48" s="1156"/>
      <c r="AP48" s="1156"/>
      <c r="AQ48" s="1156"/>
      <c r="AR48" s="1156"/>
      <c r="AS48" s="1179"/>
      <c r="AT48" s="1177"/>
      <c r="AU48" s="1178"/>
      <c r="AV48" s="1178"/>
      <c r="AW48" s="1178"/>
      <c r="AX48" s="1178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8"/>
      <c r="BJ48" s="1178"/>
      <c r="BK48" s="1186"/>
      <c r="BL48" s="1187">
        <v>3874</v>
      </c>
      <c r="BM48" s="1187"/>
      <c r="BN48" s="1187"/>
      <c r="BO48" s="1187"/>
      <c r="BP48" s="1187"/>
      <c r="BQ48" s="1187"/>
      <c r="BR48" s="1187"/>
      <c r="BS48" s="1187"/>
      <c r="BT48" s="1187"/>
      <c r="BU48" s="1187"/>
      <c r="BV48" s="1191"/>
      <c r="BW48" s="1186"/>
      <c r="BX48" s="1186"/>
      <c r="BY48" s="1186"/>
      <c r="BZ48" s="1186"/>
      <c r="CA48" s="1186">
        <v>576</v>
      </c>
      <c r="CB48" s="1186">
        <v>960</v>
      </c>
      <c r="CC48" s="1186"/>
      <c r="CD48" s="1186"/>
      <c r="CE48" s="1186">
        <v>288</v>
      </c>
      <c r="CF48" s="1186">
        <v>96</v>
      </c>
      <c r="CG48" s="1186">
        <v>600</v>
      </c>
      <c r="CH48" s="1186"/>
      <c r="CI48" s="1186">
        <v>768</v>
      </c>
      <c r="CJ48" s="1186">
        <v>48</v>
      </c>
      <c r="CK48" s="1186"/>
      <c r="CL48" s="1186"/>
      <c r="CM48" s="1186"/>
      <c r="CN48" s="1186">
        <v>8</v>
      </c>
      <c r="CO48" s="1186"/>
      <c r="CP48" s="1186">
        <v>1008</v>
      </c>
      <c r="CQ48" s="1186"/>
      <c r="CR48" s="1186">
        <v>96</v>
      </c>
      <c r="CS48" s="1186">
        <v>288</v>
      </c>
      <c r="CT48" s="1186">
        <v>80</v>
      </c>
      <c r="CU48" s="1186"/>
      <c r="CV48" s="1186">
        <v>96</v>
      </c>
      <c r="CW48" s="1186"/>
      <c r="CX48" s="1186"/>
      <c r="CY48" s="1186">
        <v>456</v>
      </c>
      <c r="CZ48" s="1186">
        <v>276</v>
      </c>
      <c r="DA48" s="1186"/>
      <c r="DB48" s="1186"/>
      <c r="DC48" s="1186">
        <v>1008</v>
      </c>
      <c r="DD48" s="1186"/>
      <c r="DE48" s="1186"/>
      <c r="DF48" s="1186"/>
      <c r="DG48" s="1186">
        <v>1632</v>
      </c>
      <c r="DH48" s="1186"/>
      <c r="DI48" s="1186">
        <v>336</v>
      </c>
      <c r="DJ48" s="1186">
        <v>160</v>
      </c>
      <c r="DK48" s="1186"/>
      <c r="DL48" s="1186"/>
      <c r="DM48" s="1186">
        <v>96</v>
      </c>
      <c r="DN48" s="1186"/>
      <c r="DO48" s="1186"/>
      <c r="DP48" s="1186"/>
      <c r="DQ48" s="1186">
        <v>144</v>
      </c>
      <c r="DR48" s="1186"/>
      <c r="DS48" s="1186">
        <v>184</v>
      </c>
      <c r="DT48" s="1186"/>
      <c r="DU48" s="1186"/>
      <c r="DV48" s="1186">
        <v>576</v>
      </c>
      <c r="DW48" s="1186">
        <v>288</v>
      </c>
      <c r="DX48" s="1186"/>
      <c r="DY48" s="1186"/>
      <c r="DZ48" s="1186"/>
      <c r="EA48" s="1186">
        <v>1632</v>
      </c>
      <c r="EB48" s="1186"/>
      <c r="EC48" s="1186">
        <v>288</v>
      </c>
      <c r="ED48" s="1186">
        <v>1488</v>
      </c>
      <c r="EE48" s="1186">
        <v>828</v>
      </c>
      <c r="EF48" s="1186">
        <v>1800</v>
      </c>
      <c r="EG48" s="1186">
        <v>240</v>
      </c>
      <c r="EH48" s="1186">
        <v>336</v>
      </c>
      <c r="EI48" s="1186"/>
      <c r="EJ48" s="1186"/>
      <c r="EK48" s="1197"/>
      <c r="EL48" s="1198"/>
      <c r="EM48" s="1186"/>
      <c r="EN48" s="1186"/>
      <c r="EO48" s="1186">
        <v>144</v>
      </c>
      <c r="EP48" s="1186">
        <v>1488</v>
      </c>
      <c r="EQ48" s="1186"/>
      <c r="ER48" s="1186">
        <v>96</v>
      </c>
      <c r="ES48" s="1186"/>
      <c r="ET48" s="1186"/>
      <c r="EU48" s="1186"/>
      <c r="EV48" s="1186"/>
      <c r="EW48" s="1186"/>
      <c r="EX48" s="1186"/>
      <c r="EY48" s="1186">
        <v>48</v>
      </c>
      <c r="EZ48" s="1186"/>
      <c r="FA48" s="1186">
        <v>192</v>
      </c>
      <c r="FB48" s="1186">
        <v>912</v>
      </c>
      <c r="FC48" s="1209"/>
      <c r="FD48" s="1186"/>
      <c r="FE48" s="1186"/>
      <c r="FF48" s="1186"/>
      <c r="FG48" s="1186"/>
      <c r="FH48" s="1186"/>
      <c r="FI48" s="1186"/>
      <c r="FJ48" s="1186">
        <v>96</v>
      </c>
      <c r="FK48" s="1186"/>
      <c r="FL48" s="1209"/>
      <c r="FM48" s="1186"/>
      <c r="FN48" s="1186"/>
      <c r="FO48" s="1186"/>
      <c r="FP48" s="1186"/>
      <c r="FQ48" s="1186"/>
      <c r="FR48" s="1186"/>
      <c r="FS48" s="1186"/>
      <c r="FT48" s="1186"/>
      <c r="FU48" s="1186"/>
      <c r="FV48" s="1186">
        <v>8</v>
      </c>
      <c r="FW48" s="1186">
        <v>48</v>
      </c>
      <c r="FX48" s="1186"/>
      <c r="FY48" s="1186"/>
      <c r="FZ48" s="1186"/>
      <c r="GA48" s="1186"/>
      <c r="GB48" s="1186"/>
      <c r="GC48" s="1186"/>
      <c r="GD48" s="1186"/>
      <c r="GE48" s="1186">
        <v>48</v>
      </c>
      <c r="GF48" s="1186"/>
      <c r="GG48" s="1186"/>
      <c r="GH48" s="1186"/>
      <c r="GI48" s="1186"/>
      <c r="GJ48" s="1186"/>
      <c r="GK48" s="1186"/>
      <c r="GL48" s="1186"/>
      <c r="GM48" s="1186"/>
      <c r="GN48" s="1186"/>
      <c r="GO48" s="1186">
        <v>50</v>
      </c>
      <c r="GP48" s="1186">
        <v>48</v>
      </c>
      <c r="GQ48" s="1186"/>
      <c r="GR48" s="1186"/>
      <c r="GS48" s="1186"/>
      <c r="GT48" s="1186"/>
      <c r="GU48" s="1186"/>
      <c r="GV48" s="1186"/>
      <c r="GW48" s="1186">
        <v>48</v>
      </c>
      <c r="GX48" s="1186"/>
      <c r="GY48" s="1218"/>
      <c r="GZ48" s="364">
        <f t="shared" si="42"/>
        <v>16680</v>
      </c>
      <c r="HA48" s="365">
        <f t="shared" si="43"/>
        <v>3226</v>
      </c>
      <c r="HB48" s="366">
        <f t="shared" si="44"/>
        <v>19906</v>
      </c>
      <c r="HC48" s="366">
        <v>51648</v>
      </c>
      <c r="HD48" s="365">
        <v>48947</v>
      </c>
      <c r="HE48" s="365">
        <v>14608</v>
      </c>
      <c r="HF48" s="54"/>
      <c r="HG48" s="708">
        <v>2.99</v>
      </c>
      <c r="HH48" s="708">
        <v>0.78</v>
      </c>
      <c r="HI48" s="709">
        <f t="shared" si="45"/>
        <v>15526.68</v>
      </c>
      <c r="HJ48" s="710">
        <v>3.75</v>
      </c>
      <c r="HK48" s="710">
        <v>3.45</v>
      </c>
      <c r="HL48" s="738">
        <f t="shared" si="10"/>
        <v>0.339839265212399</v>
      </c>
      <c r="HM48" s="739"/>
      <c r="HN48" s="739">
        <v>5000</v>
      </c>
      <c r="HO48" s="710">
        <v>3.45</v>
      </c>
      <c r="HP48" s="740">
        <f t="shared" si="46"/>
        <v>26316.6</v>
      </c>
      <c r="HQ48" s="738">
        <f t="shared" si="47"/>
        <v>0.339839265212399</v>
      </c>
      <c r="HR48" s="741">
        <v>43831</v>
      </c>
      <c r="HS48" s="742">
        <v>44927</v>
      </c>
      <c r="HT48" s="739">
        <f ca="1" t="shared" si="11"/>
        <v>5</v>
      </c>
      <c r="HU48" s="739">
        <f ca="1" t="shared" si="12"/>
        <v>150</v>
      </c>
      <c r="HV48" s="739">
        <v>4382</v>
      </c>
      <c r="HW48" s="739">
        <f t="shared" si="15"/>
        <v>19906</v>
      </c>
      <c r="HX48" s="761">
        <f t="shared" si="13"/>
        <v>3.31490424646128</v>
      </c>
      <c r="HY48" s="739">
        <f ca="1" t="shared" si="14"/>
        <v>8.06626699972245</v>
      </c>
      <c r="HZ48" s="739">
        <f t="shared" si="37"/>
        <v>7628</v>
      </c>
      <c r="IA48" s="739"/>
      <c r="IB48" s="739">
        <f ca="1" t="shared" si="38"/>
        <v>3981.2</v>
      </c>
      <c r="IC48" s="769">
        <f ca="1" t="shared" si="39"/>
        <v>132.706666666667</v>
      </c>
      <c r="ID48" s="769">
        <f ca="1" t="shared" si="40"/>
        <v>57.4801567366623</v>
      </c>
      <c r="IE48" s="739"/>
      <c r="IF48" s="739"/>
      <c r="IG48" s="739"/>
      <c r="IH48" s="739"/>
      <c r="II48" s="739"/>
      <c r="IJ48" s="739"/>
      <c r="IK48" s="739"/>
      <c r="IL48" s="743"/>
      <c r="IM48" s="743"/>
      <c r="IN48" s="743"/>
      <c r="IO48" s="743"/>
      <c r="IP48" s="743"/>
      <c r="IQ48" s="739"/>
      <c r="IR48" s="739"/>
      <c r="IS48" s="739"/>
      <c r="IT48" s="739"/>
      <c r="IU48" s="739"/>
      <c r="IV48" s="739"/>
      <c r="IW48" s="739"/>
      <c r="IX48" s="739"/>
      <c r="IY48" s="739"/>
      <c r="IZ48" s="739"/>
      <c r="JA48" s="739"/>
      <c r="JB48" s="743">
        <v>3312</v>
      </c>
      <c r="JC48" s="743">
        <v>3612</v>
      </c>
      <c r="JD48" s="743">
        <v>2628</v>
      </c>
      <c r="JE48" s="743">
        <v>7728</v>
      </c>
      <c r="JF48" s="743">
        <v>4320</v>
      </c>
      <c r="JG48" s="739">
        <v>9132</v>
      </c>
      <c r="JH48" s="739">
        <v>8592</v>
      </c>
      <c r="JI48" s="739">
        <v>1488</v>
      </c>
      <c r="JJ48" s="739">
        <v>736</v>
      </c>
      <c r="JK48" s="739">
        <v>1268</v>
      </c>
      <c r="JL48" s="739">
        <v>7064</v>
      </c>
      <c r="JM48" s="739">
        <v>1768</v>
      </c>
      <c r="JN48" s="28">
        <f t="shared" si="31"/>
        <v>51648</v>
      </c>
      <c r="JO48" s="28">
        <f t="shared" si="32"/>
        <v>0</v>
      </c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824"/>
    </row>
    <row r="49" s="786" customFormat="1" hidden="1" customHeight="1" spans="1:291">
      <c r="A49" s="95" t="s">
        <v>1610</v>
      </c>
      <c r="B49" s="343">
        <v>2020</v>
      </c>
      <c r="C49" s="95" t="s">
        <v>1612</v>
      </c>
      <c r="D49" s="122" t="s">
        <v>1691</v>
      </c>
      <c r="E49" s="789" t="s">
        <v>1657</v>
      </c>
      <c r="F49" s="1119" t="s">
        <v>186</v>
      </c>
      <c r="G49" s="112" t="s">
        <v>187</v>
      </c>
      <c r="H49" s="1060" t="s">
        <v>1702</v>
      </c>
      <c r="I49" s="99">
        <f t="shared" si="41"/>
        <v>-12824</v>
      </c>
      <c r="J49" s="1129">
        <v>8334</v>
      </c>
      <c r="K49" s="1130">
        <f t="shared" si="21"/>
        <v>7510</v>
      </c>
      <c r="L49" s="1131">
        <f t="shared" si="22"/>
        <v>-4490</v>
      </c>
      <c r="M49" s="1144"/>
      <c r="N49" s="1137"/>
      <c r="O49" s="1134"/>
      <c r="P49" s="1138">
        <f t="shared" si="23"/>
        <v>12000</v>
      </c>
      <c r="Q49" s="1154">
        <f t="shared" si="24"/>
        <v>19408</v>
      </c>
      <c r="R49" s="1156"/>
      <c r="S49" s="1156"/>
      <c r="T49" s="1156"/>
      <c r="U49" s="1156"/>
      <c r="V49" s="1156"/>
      <c r="W49" s="1156">
        <v>5000</v>
      </c>
      <c r="X49" s="1156"/>
      <c r="Y49" s="1156"/>
      <c r="Z49" s="1156">
        <v>7000</v>
      </c>
      <c r="AA49" s="1156"/>
      <c r="AB49" s="1167">
        <v>9408</v>
      </c>
      <c r="AC49" s="1156"/>
      <c r="AD49" s="1156"/>
      <c r="AE49" s="1156"/>
      <c r="AF49" s="1156"/>
      <c r="AG49" s="1156"/>
      <c r="AH49" s="1156">
        <v>5000</v>
      </c>
      <c r="AI49" s="1156"/>
      <c r="AJ49" s="1156"/>
      <c r="AK49" s="1156"/>
      <c r="AL49" s="1156"/>
      <c r="AM49" s="1156">
        <v>5000</v>
      </c>
      <c r="AN49" s="1156"/>
      <c r="AO49" s="1156"/>
      <c r="AP49" s="1156"/>
      <c r="AQ49" s="1156"/>
      <c r="AR49" s="1156"/>
      <c r="AS49" s="1179"/>
      <c r="AT49" s="1177"/>
      <c r="AU49" s="1178"/>
      <c r="AV49" s="1178"/>
      <c r="AW49" s="1178"/>
      <c r="AX49" s="1178"/>
      <c r="AY49" s="1178"/>
      <c r="AZ49" s="1178"/>
      <c r="BA49" s="1178"/>
      <c r="BB49" s="1178"/>
      <c r="BC49" s="1178"/>
      <c r="BD49" s="1178"/>
      <c r="BE49" s="1178"/>
      <c r="BF49" s="1178"/>
      <c r="BG49" s="1178"/>
      <c r="BH49" s="1178"/>
      <c r="BI49" s="1178"/>
      <c r="BJ49" s="1178"/>
      <c r="BK49" s="1186"/>
      <c r="BL49" s="1187">
        <v>-78</v>
      </c>
      <c r="BM49" s="1187"/>
      <c r="BN49" s="1187"/>
      <c r="BO49" s="1187"/>
      <c r="BP49" s="1187"/>
      <c r="BQ49" s="1187"/>
      <c r="BR49" s="1187"/>
      <c r="BS49" s="1187"/>
      <c r="BT49" s="1187"/>
      <c r="BU49" s="1187"/>
      <c r="BV49" s="1191"/>
      <c r="BW49" s="1186"/>
      <c r="BX49" s="1186"/>
      <c r="BY49" s="1186"/>
      <c r="BZ49" s="1186"/>
      <c r="CA49" s="1186">
        <v>576</v>
      </c>
      <c r="CB49" s="1186">
        <v>960</v>
      </c>
      <c r="CC49" s="1186"/>
      <c r="CD49" s="1186"/>
      <c r="CE49" s="1186">
        <v>288</v>
      </c>
      <c r="CF49" s="1186">
        <v>96</v>
      </c>
      <c r="CG49" s="1186">
        <v>600</v>
      </c>
      <c r="CH49" s="1186"/>
      <c r="CI49" s="1186">
        <v>864</v>
      </c>
      <c r="CJ49" s="1186">
        <v>48</v>
      </c>
      <c r="CK49" s="1186"/>
      <c r="CL49" s="1186"/>
      <c r="CM49" s="1186"/>
      <c r="CN49" s="1186">
        <v>8</v>
      </c>
      <c r="CO49" s="1186"/>
      <c r="CP49" s="1186">
        <v>1008</v>
      </c>
      <c r="CQ49" s="1186"/>
      <c r="CR49" s="1186">
        <v>96</v>
      </c>
      <c r="CS49" s="1186">
        <v>288</v>
      </c>
      <c r="CT49" s="1186">
        <v>80</v>
      </c>
      <c r="CU49" s="1186"/>
      <c r="CV49" s="1186">
        <v>96</v>
      </c>
      <c r="CW49" s="1186"/>
      <c r="CX49" s="1186"/>
      <c r="CY49" s="1186">
        <v>456</v>
      </c>
      <c r="CZ49" s="1186">
        <v>276</v>
      </c>
      <c r="DA49" s="1186"/>
      <c r="DB49" s="1186"/>
      <c r="DC49" s="1186">
        <v>1008</v>
      </c>
      <c r="DD49" s="1186"/>
      <c r="DE49" s="1186"/>
      <c r="DF49" s="1186"/>
      <c r="DG49" s="1186">
        <v>1632</v>
      </c>
      <c r="DH49" s="1186">
        <v>480</v>
      </c>
      <c r="DI49" s="1186"/>
      <c r="DJ49" s="1186">
        <v>160</v>
      </c>
      <c r="DK49" s="1186"/>
      <c r="DL49" s="1186"/>
      <c r="DM49" s="1186">
        <v>96</v>
      </c>
      <c r="DN49" s="1186"/>
      <c r="DO49" s="1186"/>
      <c r="DP49" s="1186"/>
      <c r="DQ49" s="1186">
        <v>144</v>
      </c>
      <c r="DR49" s="1186"/>
      <c r="DS49" s="1186">
        <v>184</v>
      </c>
      <c r="DT49" s="1186"/>
      <c r="DU49" s="1186"/>
      <c r="DV49" s="1186">
        <v>576</v>
      </c>
      <c r="DW49" s="1186">
        <v>288</v>
      </c>
      <c r="DX49" s="1186"/>
      <c r="DY49" s="1186"/>
      <c r="DZ49" s="1186"/>
      <c r="EA49" s="1186">
        <v>1632</v>
      </c>
      <c r="EB49" s="1186"/>
      <c r="EC49" s="1186">
        <v>288</v>
      </c>
      <c r="ED49" s="1186">
        <v>1488</v>
      </c>
      <c r="EE49" s="1186">
        <v>828</v>
      </c>
      <c r="EF49" s="1186">
        <v>1800</v>
      </c>
      <c r="EG49" s="1186">
        <v>240</v>
      </c>
      <c r="EH49" s="1186">
        <v>432</v>
      </c>
      <c r="EI49" s="1186">
        <v>960</v>
      </c>
      <c r="EJ49" s="1186"/>
      <c r="EK49" s="1197"/>
      <c r="EL49" s="1198"/>
      <c r="EM49" s="1186"/>
      <c r="EN49" s="1186"/>
      <c r="EO49" s="1186">
        <v>240</v>
      </c>
      <c r="EP49" s="1186">
        <v>1632</v>
      </c>
      <c r="EQ49" s="1186"/>
      <c r="ER49" s="1186">
        <v>96</v>
      </c>
      <c r="ES49" s="1186"/>
      <c r="ET49" s="1186"/>
      <c r="EU49" s="1186"/>
      <c r="EV49" s="1186"/>
      <c r="EW49" s="1186"/>
      <c r="EX49" s="1186"/>
      <c r="EY49" s="1186">
        <v>144</v>
      </c>
      <c r="EZ49" s="1186"/>
      <c r="FA49" s="1186"/>
      <c r="FB49" s="1186">
        <v>576</v>
      </c>
      <c r="FC49" s="1209"/>
      <c r="FD49" s="1186"/>
      <c r="FE49" s="1186"/>
      <c r="FF49" s="1186"/>
      <c r="FG49" s="1186"/>
      <c r="FH49" s="1186"/>
      <c r="FI49" s="1186"/>
      <c r="FJ49" s="1186">
        <v>96</v>
      </c>
      <c r="FK49" s="1186"/>
      <c r="FL49" s="1209"/>
      <c r="FM49" s="1186"/>
      <c r="FN49" s="1186"/>
      <c r="FO49" s="1186"/>
      <c r="FP49" s="1186"/>
      <c r="FQ49" s="1186"/>
      <c r="FR49" s="1186"/>
      <c r="FS49" s="1186"/>
      <c r="FT49" s="1186"/>
      <c r="FU49" s="1186">
        <v>48</v>
      </c>
      <c r="FV49" s="1186">
        <v>8</v>
      </c>
      <c r="FW49" s="1186">
        <v>48</v>
      </c>
      <c r="FX49" s="1186">
        <v>1476</v>
      </c>
      <c r="FY49" s="1186">
        <v>2</v>
      </c>
      <c r="FZ49" s="1186"/>
      <c r="GA49" s="1186"/>
      <c r="GB49" s="1186"/>
      <c r="GC49" s="1186"/>
      <c r="GD49" s="1186"/>
      <c r="GE49" s="1186">
        <v>48</v>
      </c>
      <c r="GF49" s="1186"/>
      <c r="GG49" s="1186"/>
      <c r="GH49" s="1186"/>
      <c r="GI49" s="1186">
        <v>408</v>
      </c>
      <c r="GJ49" s="1186"/>
      <c r="GK49" s="1186"/>
      <c r="GL49" s="1186"/>
      <c r="GM49" s="1186">
        <v>996</v>
      </c>
      <c r="GN49" s="1186"/>
      <c r="GO49" s="1186">
        <v>50</v>
      </c>
      <c r="GP49" s="1186">
        <v>48</v>
      </c>
      <c r="GQ49" s="1186"/>
      <c r="GR49" s="1186"/>
      <c r="GS49" s="1186"/>
      <c r="GT49" s="1186"/>
      <c r="GU49" s="1186"/>
      <c r="GV49" s="1186">
        <v>36</v>
      </c>
      <c r="GW49" s="1186">
        <v>48</v>
      </c>
      <c r="GX49" s="1186"/>
      <c r="GY49" s="1218"/>
      <c r="GZ49" s="364">
        <f t="shared" si="42"/>
        <v>17976</v>
      </c>
      <c r="HA49" s="365">
        <f t="shared" si="43"/>
        <v>6000</v>
      </c>
      <c r="HB49" s="366">
        <f t="shared" si="44"/>
        <v>23976</v>
      </c>
      <c r="HC49" s="366">
        <v>52140</v>
      </c>
      <c r="HD49" s="365">
        <v>43558</v>
      </c>
      <c r="HE49" s="365">
        <v>15184</v>
      </c>
      <c r="HF49" s="54"/>
      <c r="HG49" s="708">
        <v>2.99</v>
      </c>
      <c r="HH49" s="708">
        <v>0.78</v>
      </c>
      <c r="HI49" s="709">
        <f t="shared" si="45"/>
        <v>18701.28</v>
      </c>
      <c r="HJ49" s="710">
        <v>3.75</v>
      </c>
      <c r="HK49" s="710">
        <v>3.45</v>
      </c>
      <c r="HL49" s="738">
        <f t="shared" si="10"/>
        <v>0.339839265212399</v>
      </c>
      <c r="HM49" s="739"/>
      <c r="HN49" s="739">
        <v>5000</v>
      </c>
      <c r="HO49" s="710">
        <v>3.45</v>
      </c>
      <c r="HP49" s="740">
        <f t="shared" si="46"/>
        <v>25909.5</v>
      </c>
      <c r="HQ49" s="738">
        <f t="shared" si="47"/>
        <v>0.339839265212399</v>
      </c>
      <c r="HR49" s="741">
        <v>43831</v>
      </c>
      <c r="HS49" s="742">
        <v>44927</v>
      </c>
      <c r="HT49" s="739">
        <f ca="1" t="shared" si="11"/>
        <v>5</v>
      </c>
      <c r="HU49" s="739">
        <f ca="1" t="shared" si="12"/>
        <v>150</v>
      </c>
      <c r="HV49" s="739">
        <v>8334</v>
      </c>
      <c r="HW49" s="739">
        <f t="shared" si="15"/>
        <v>23976</v>
      </c>
      <c r="HX49" s="761">
        <f t="shared" si="13"/>
        <v>3.02650845746024</v>
      </c>
      <c r="HY49" s="739">
        <f ca="1" t="shared" si="14"/>
        <v>7.36450391315324</v>
      </c>
      <c r="HZ49" s="739">
        <f t="shared" si="37"/>
        <v>7510</v>
      </c>
      <c r="IA49" s="739"/>
      <c r="IB49" s="739">
        <f ca="1" t="shared" si="38"/>
        <v>4795.2</v>
      </c>
      <c r="IC49" s="769">
        <f ca="1" t="shared" si="39"/>
        <v>159.84</v>
      </c>
      <c r="ID49" s="769">
        <f ca="1" t="shared" si="40"/>
        <v>46.9844844844845</v>
      </c>
      <c r="IE49" s="739"/>
      <c r="IF49" s="739"/>
      <c r="IG49" s="739"/>
      <c r="IH49" s="739"/>
      <c r="II49" s="739"/>
      <c r="IJ49" s="739"/>
      <c r="IK49" s="739"/>
      <c r="IL49" s="743"/>
      <c r="IM49" s="743"/>
      <c r="IN49" s="743"/>
      <c r="IO49" s="743"/>
      <c r="IP49" s="743"/>
      <c r="IQ49" s="739"/>
      <c r="IR49" s="739"/>
      <c r="IS49" s="739"/>
      <c r="IT49" s="739"/>
      <c r="IU49" s="739"/>
      <c r="IV49" s="739"/>
      <c r="IW49" s="739"/>
      <c r="IX49" s="739"/>
      <c r="IY49" s="739"/>
      <c r="IZ49" s="739"/>
      <c r="JA49" s="739"/>
      <c r="JB49" s="743">
        <v>3504</v>
      </c>
      <c r="JC49" s="743">
        <v>2112</v>
      </c>
      <c r="JD49" s="743">
        <v>6732</v>
      </c>
      <c r="JE49" s="743">
        <v>8304</v>
      </c>
      <c r="JF49" s="743">
        <v>3216</v>
      </c>
      <c r="JG49" s="739">
        <v>7308</v>
      </c>
      <c r="JH49" s="739">
        <v>8016</v>
      </c>
      <c r="JI49" s="739">
        <v>1920</v>
      </c>
      <c r="JJ49" s="739">
        <v>3136</v>
      </c>
      <c r="JK49" s="739">
        <v>1700</v>
      </c>
      <c r="JL49" s="739">
        <v>4232</v>
      </c>
      <c r="JM49" s="739">
        <v>1960</v>
      </c>
      <c r="JN49" s="28">
        <f t="shared" si="31"/>
        <v>52140</v>
      </c>
      <c r="JO49" s="28">
        <f t="shared" si="32"/>
        <v>0</v>
      </c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824"/>
    </row>
    <row r="50" s="786" customFormat="1" hidden="1" customHeight="1" spans="1:291">
      <c r="A50" s="95" t="s">
        <v>1610</v>
      </c>
      <c r="B50" s="343" t="s">
        <v>1682</v>
      </c>
      <c r="C50" s="95" t="s">
        <v>1645</v>
      </c>
      <c r="D50" s="95" t="s">
        <v>1646</v>
      </c>
      <c r="E50" s="411"/>
      <c r="F50" s="1061" t="s">
        <v>1703</v>
      </c>
      <c r="G50" s="112" t="s">
        <v>1704</v>
      </c>
      <c r="H50" s="301" t="s">
        <v>191</v>
      </c>
      <c r="I50" s="99">
        <f t="shared" si="41"/>
        <v>-665</v>
      </c>
      <c r="J50" s="1141">
        <v>1520</v>
      </c>
      <c r="K50" s="1130">
        <f t="shared" si="21"/>
        <v>855</v>
      </c>
      <c r="L50" s="1131">
        <f t="shared" si="22"/>
        <v>855</v>
      </c>
      <c r="M50" s="1144"/>
      <c r="N50" s="1133"/>
      <c r="O50" s="1139"/>
      <c r="P50" s="1138">
        <f t="shared" si="23"/>
        <v>0</v>
      </c>
      <c r="Q50" s="1154">
        <f t="shared" si="24"/>
        <v>2000</v>
      </c>
      <c r="R50" s="1156"/>
      <c r="S50" s="1156"/>
      <c r="T50" s="1156"/>
      <c r="U50" s="1156"/>
      <c r="V50" s="1156"/>
      <c r="W50" s="1156"/>
      <c r="X50" s="1156"/>
      <c r="Y50" s="1156"/>
      <c r="Z50" s="1156"/>
      <c r="AA50" s="1156"/>
      <c r="AB50" s="1167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>
        <v>2000</v>
      </c>
      <c r="AN50" s="1156"/>
      <c r="AO50" s="1156"/>
      <c r="AP50" s="1156"/>
      <c r="AQ50" s="1156"/>
      <c r="AR50" s="1156"/>
      <c r="AS50" s="1179"/>
      <c r="AT50" s="1177"/>
      <c r="AU50" s="1178"/>
      <c r="AV50" s="1178"/>
      <c r="AW50" s="1178"/>
      <c r="AX50" s="1178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8"/>
      <c r="BJ50" s="1178"/>
      <c r="BK50" s="1186"/>
      <c r="BL50" s="1187">
        <v>-1528</v>
      </c>
      <c r="BM50" s="1187"/>
      <c r="BN50" s="1187"/>
      <c r="BO50" s="1187"/>
      <c r="BP50" s="1187"/>
      <c r="BQ50" s="1187"/>
      <c r="BR50" s="1187"/>
      <c r="BS50" s="1187"/>
      <c r="BT50" s="1187"/>
      <c r="BU50" s="1187"/>
      <c r="BV50" s="1191"/>
      <c r="BW50" s="1186"/>
      <c r="BX50" s="1186"/>
      <c r="BY50" s="1186"/>
      <c r="BZ50" s="1186"/>
      <c r="CA50" s="1186"/>
      <c r="CB50" s="1186"/>
      <c r="CC50" s="1186"/>
      <c r="CD50" s="1186"/>
      <c r="CE50" s="1186"/>
      <c r="CF50" s="1186">
        <v>16</v>
      </c>
      <c r="CG50" s="1186">
        <v>100</v>
      </c>
      <c r="CH50" s="1186"/>
      <c r="CI50" s="1186"/>
      <c r="CJ50" s="1186">
        <v>20</v>
      </c>
      <c r="CK50" s="1186"/>
      <c r="CL50" s="1186"/>
      <c r="CM50" s="1186"/>
      <c r="CN50" s="1186">
        <v>2</v>
      </c>
      <c r="CO50" s="1186"/>
      <c r="CP50" s="1186">
        <v>252</v>
      </c>
      <c r="CQ50" s="1186"/>
      <c r="CR50" s="1186"/>
      <c r="CS50" s="1186"/>
      <c r="CT50" s="1186">
        <v>8</v>
      </c>
      <c r="CU50" s="1186"/>
      <c r="CV50" s="1186">
        <v>24</v>
      </c>
      <c r="CW50" s="1186"/>
      <c r="CX50" s="1186"/>
      <c r="CY50" s="1186">
        <v>76</v>
      </c>
      <c r="CZ50" s="1186">
        <v>46</v>
      </c>
      <c r="DA50" s="1186"/>
      <c r="DB50" s="1186"/>
      <c r="DC50" s="1186">
        <v>210</v>
      </c>
      <c r="DD50" s="1186"/>
      <c r="DE50" s="1186"/>
      <c r="DF50" s="1186"/>
      <c r="DG50" s="1186">
        <v>552</v>
      </c>
      <c r="DH50" s="1186"/>
      <c r="DI50" s="1186"/>
      <c r="DJ50" s="1186">
        <v>40</v>
      </c>
      <c r="DK50" s="1186"/>
      <c r="DL50" s="1186"/>
      <c r="DM50" s="1186"/>
      <c r="DN50" s="1186"/>
      <c r="DO50" s="1186"/>
      <c r="DP50" s="1186"/>
      <c r="DQ50" s="1186"/>
      <c r="DR50" s="1186"/>
      <c r="DS50" s="1186">
        <v>10</v>
      </c>
      <c r="DT50" s="1186"/>
      <c r="DU50" s="1186"/>
      <c r="DV50" s="1186">
        <v>48</v>
      </c>
      <c r="DW50" s="1186"/>
      <c r="DX50" s="1186"/>
      <c r="DY50" s="1186"/>
      <c r="DZ50" s="1186"/>
      <c r="EA50" s="1186">
        <v>276</v>
      </c>
      <c r="EB50" s="1186"/>
      <c r="EC50" s="1186">
        <v>56</v>
      </c>
      <c r="ED50" s="1186"/>
      <c r="EE50" s="1186">
        <v>138</v>
      </c>
      <c r="EF50" s="1186">
        <v>300</v>
      </c>
      <c r="EG50" s="1186"/>
      <c r="EH50" s="1186"/>
      <c r="EI50" s="1186"/>
      <c r="EJ50" s="1186"/>
      <c r="EK50" s="1197"/>
      <c r="EL50" s="1084"/>
      <c r="EM50" s="1186"/>
      <c r="EN50" s="1186"/>
      <c r="EO50" s="1186"/>
      <c r="EP50" s="1186"/>
      <c r="EQ50" s="1186"/>
      <c r="ER50" s="1186"/>
      <c r="ES50" s="1186"/>
      <c r="ET50" s="1186"/>
      <c r="EU50" s="1186"/>
      <c r="EV50" s="1186"/>
      <c r="EW50" s="1186"/>
      <c r="EX50" s="1186"/>
      <c r="EY50" s="1186"/>
      <c r="EZ50" s="1186"/>
      <c r="FA50" s="1186"/>
      <c r="FB50" s="1186"/>
      <c r="FC50" s="1209"/>
      <c r="FD50" s="1186"/>
      <c r="FE50" s="1186"/>
      <c r="FF50" s="1186"/>
      <c r="FG50" s="1186"/>
      <c r="FH50" s="1186"/>
      <c r="FI50" s="1186"/>
      <c r="FJ50" s="1186"/>
      <c r="FK50" s="1186"/>
      <c r="FL50" s="1209"/>
      <c r="FM50" s="1186"/>
      <c r="FN50" s="1186"/>
      <c r="FO50" s="1186"/>
      <c r="FP50" s="1186"/>
      <c r="FQ50" s="1186"/>
      <c r="FR50" s="1186"/>
      <c r="FS50" s="1186"/>
      <c r="FT50" s="1186"/>
      <c r="FU50" s="1186"/>
      <c r="FV50" s="1186">
        <v>2</v>
      </c>
      <c r="FW50" s="1186">
        <v>10</v>
      </c>
      <c r="FX50" s="1186">
        <v>246</v>
      </c>
      <c r="FY50" s="1186">
        <v>1</v>
      </c>
      <c r="FZ50" s="1186"/>
      <c r="GA50" s="1186"/>
      <c r="GB50" s="1186"/>
      <c r="GC50" s="1186"/>
      <c r="GD50" s="1186"/>
      <c r="GE50" s="1186"/>
      <c r="GF50" s="1186"/>
      <c r="GG50" s="1186"/>
      <c r="GH50" s="1186"/>
      <c r="GI50" s="1186">
        <v>68</v>
      </c>
      <c r="GJ50" s="1186"/>
      <c r="GK50" s="1186"/>
      <c r="GL50" s="1186"/>
      <c r="GM50" s="1186">
        <v>166</v>
      </c>
      <c r="GN50" s="1186"/>
      <c r="GO50" s="1186"/>
      <c r="GP50" s="1186"/>
      <c r="GQ50" s="1186"/>
      <c r="GR50" s="1186"/>
      <c r="GS50" s="1186"/>
      <c r="GT50" s="1186"/>
      <c r="GU50" s="1186"/>
      <c r="GV50" s="1186">
        <v>6</v>
      </c>
      <c r="GW50" s="1186"/>
      <c r="GX50" s="1186"/>
      <c r="GY50" s="1218"/>
      <c r="GZ50" s="364">
        <f t="shared" si="42"/>
        <v>2174</v>
      </c>
      <c r="HA50" s="365">
        <f t="shared" si="43"/>
        <v>499</v>
      </c>
      <c r="HB50" s="366">
        <f t="shared" si="44"/>
        <v>2673</v>
      </c>
      <c r="HC50" s="366">
        <v>3218</v>
      </c>
      <c r="HD50" s="365">
        <v>2881</v>
      </c>
      <c r="HE50" s="365">
        <v>1025</v>
      </c>
      <c r="HF50" s="54"/>
      <c r="HG50" s="708"/>
      <c r="HH50" s="708"/>
      <c r="HI50" s="709">
        <f t="shared" si="45"/>
        <v>0</v>
      </c>
      <c r="HJ50" s="710"/>
      <c r="HK50" s="710">
        <v>2.47</v>
      </c>
      <c r="HL50" s="738" t="e">
        <f t="shared" si="10"/>
        <v>#DIV/0!</v>
      </c>
      <c r="HM50" s="739"/>
      <c r="HN50" s="739">
        <v>3000</v>
      </c>
      <c r="HO50" s="739">
        <v>4.54</v>
      </c>
      <c r="HP50" s="740">
        <f t="shared" si="46"/>
        <v>2111.85</v>
      </c>
      <c r="HQ50" s="738"/>
      <c r="HR50" s="741">
        <v>43831</v>
      </c>
      <c r="HS50" s="742">
        <v>44927</v>
      </c>
      <c r="HT50" s="739">
        <f ca="1" t="shared" si="11"/>
        <v>5</v>
      </c>
      <c r="HU50" s="739">
        <f ca="1" t="shared" si="12"/>
        <v>150</v>
      </c>
      <c r="HV50" s="739">
        <v>1520</v>
      </c>
      <c r="HW50" s="739">
        <f t="shared" si="15"/>
        <v>2673</v>
      </c>
      <c r="HX50" s="761">
        <f t="shared" si="13"/>
        <v>2.25094736842105</v>
      </c>
      <c r="HY50" s="739">
        <f ca="1" t="shared" si="14"/>
        <v>5.47730526315789</v>
      </c>
      <c r="HZ50" s="739">
        <f t="shared" si="37"/>
        <v>855</v>
      </c>
      <c r="IA50" s="739"/>
      <c r="IB50" s="739">
        <f ca="1" t="shared" si="38"/>
        <v>534.6</v>
      </c>
      <c r="IC50" s="769">
        <f ca="1" t="shared" si="39"/>
        <v>17.82</v>
      </c>
      <c r="ID50" s="769">
        <f ca="1" t="shared" si="40"/>
        <v>47.979797979798</v>
      </c>
      <c r="IE50" s="739"/>
      <c r="IF50" s="739"/>
      <c r="IG50" s="739"/>
      <c r="IH50" s="739"/>
      <c r="II50" s="739"/>
      <c r="IJ50" s="739"/>
      <c r="IK50" s="739"/>
      <c r="IL50" s="743"/>
      <c r="IM50" s="743"/>
      <c r="IN50" s="743"/>
      <c r="IO50" s="743"/>
      <c r="IP50" s="743"/>
      <c r="IQ50" s="739"/>
      <c r="IR50" s="739"/>
      <c r="IS50" s="739"/>
      <c r="IT50" s="739"/>
      <c r="IU50" s="739"/>
      <c r="IV50" s="739"/>
      <c r="IW50" s="739"/>
      <c r="IX50" s="739"/>
      <c r="IY50" s="739"/>
      <c r="IZ50" s="739"/>
      <c r="JA50" s="739"/>
      <c r="JB50" s="743">
        <v>288</v>
      </c>
      <c r="JC50" s="743">
        <v>0</v>
      </c>
      <c r="JD50" s="743">
        <v>308</v>
      </c>
      <c r="JE50" s="743">
        <v>700</v>
      </c>
      <c r="JF50" s="743">
        <v>250</v>
      </c>
      <c r="JG50" s="739">
        <v>548</v>
      </c>
      <c r="JH50" s="739">
        <v>324</v>
      </c>
      <c r="JI50" s="739">
        <v>60</v>
      </c>
      <c r="JJ50" s="739">
        <v>34</v>
      </c>
      <c r="JK50" s="739">
        <v>208</v>
      </c>
      <c r="JL50" s="739">
        <v>282</v>
      </c>
      <c r="JM50" s="739">
        <v>216</v>
      </c>
      <c r="JN50" s="28">
        <f t="shared" si="31"/>
        <v>3218</v>
      </c>
      <c r="JO50" s="28">
        <f t="shared" si="32"/>
        <v>0</v>
      </c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824"/>
    </row>
    <row r="51" s="786" customFormat="1" hidden="1" customHeight="1" spans="1:291">
      <c r="A51" s="122" t="s">
        <v>1610</v>
      </c>
      <c r="B51" s="415" t="s">
        <v>1626</v>
      </c>
      <c r="C51" s="122" t="s">
        <v>1612</v>
      </c>
      <c r="D51" s="122" t="s">
        <v>1691</v>
      </c>
      <c r="E51" s="122" t="s">
        <v>1396</v>
      </c>
      <c r="F51" s="909" t="s">
        <v>1705</v>
      </c>
      <c r="G51" s="416" t="s">
        <v>1706</v>
      </c>
      <c r="H51" s="301" t="s">
        <v>1707</v>
      </c>
      <c r="I51" s="99">
        <f t="shared" ref="I51:I57" si="48">J51-L51</f>
        <v>2944</v>
      </c>
      <c r="J51" s="1141">
        <v>2821</v>
      </c>
      <c r="K51" s="1130">
        <f t="shared" si="21"/>
        <v>4877</v>
      </c>
      <c r="L51" s="1131">
        <f t="shared" si="22"/>
        <v>-123</v>
      </c>
      <c r="M51" s="1132"/>
      <c r="N51" s="1133"/>
      <c r="O51" s="1139"/>
      <c r="P51" s="1138">
        <f t="shared" si="23"/>
        <v>5000</v>
      </c>
      <c r="Q51" s="1154">
        <f t="shared" si="24"/>
        <v>3000</v>
      </c>
      <c r="R51" s="1156"/>
      <c r="S51" s="1156"/>
      <c r="T51" s="1156"/>
      <c r="U51" s="1156"/>
      <c r="V51" s="1156"/>
      <c r="W51" s="1156"/>
      <c r="X51" s="1156"/>
      <c r="Y51" s="1156"/>
      <c r="Z51" s="1156">
        <v>5000</v>
      </c>
      <c r="AA51" s="1156"/>
      <c r="AB51" s="1167"/>
      <c r="AC51" s="1156"/>
      <c r="AD51" s="1156"/>
      <c r="AE51" s="1156"/>
      <c r="AF51" s="1156"/>
      <c r="AG51" s="1156"/>
      <c r="AH51" s="1156"/>
      <c r="AI51" s="1156"/>
      <c r="AJ51" s="1156"/>
      <c r="AK51" s="1156">
        <v>3000</v>
      </c>
      <c r="AL51" s="1156"/>
      <c r="AM51" s="1156"/>
      <c r="AN51" s="1156"/>
      <c r="AO51" s="1156"/>
      <c r="AP51" s="1156"/>
      <c r="AQ51" s="1156"/>
      <c r="AR51" s="1156"/>
      <c r="AS51" s="1179"/>
      <c r="AT51" s="1177"/>
      <c r="AU51" s="1178"/>
      <c r="AV51" s="1178"/>
      <c r="AW51" s="1178"/>
      <c r="AX51" s="1178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8"/>
      <c r="BJ51" s="1178"/>
      <c r="BK51" s="1186"/>
      <c r="BL51" s="1187">
        <v>-2941</v>
      </c>
      <c r="BM51" s="1187"/>
      <c r="BN51" s="1187"/>
      <c r="BO51" s="1187"/>
      <c r="BP51" s="1187"/>
      <c r="BQ51" s="1187"/>
      <c r="BR51" s="1187"/>
      <c r="BS51" s="1187"/>
      <c r="BT51" s="1187"/>
      <c r="BU51" s="1187"/>
      <c r="BV51" s="1191"/>
      <c r="BW51" s="1186"/>
      <c r="BX51" s="1186"/>
      <c r="BY51" s="1186"/>
      <c r="BZ51" s="1186"/>
      <c r="CA51" s="1186"/>
      <c r="CB51" s="1186">
        <v>72</v>
      </c>
      <c r="CC51" s="1186"/>
      <c r="CD51" s="1186"/>
      <c r="CE51" s="1186"/>
      <c r="CF51" s="1186"/>
      <c r="CG51" s="1186"/>
      <c r="CH51" s="1186"/>
      <c r="CI51" s="1186">
        <v>432</v>
      </c>
      <c r="CJ51" s="1186"/>
      <c r="CK51" s="1186"/>
      <c r="CL51" s="1186"/>
      <c r="CM51" s="1186"/>
      <c r="CN51" s="1186">
        <v>16</v>
      </c>
      <c r="CO51" s="1186"/>
      <c r="CP51" s="1186">
        <v>272</v>
      </c>
      <c r="CQ51" s="1186">
        <v>320</v>
      </c>
      <c r="CR51" s="1186">
        <v>36</v>
      </c>
      <c r="CS51" s="1186">
        <v>396</v>
      </c>
      <c r="CT51" s="1186">
        <v>68</v>
      </c>
      <c r="CU51" s="1186"/>
      <c r="CV51" s="1186">
        <v>96</v>
      </c>
      <c r="CW51" s="1186"/>
      <c r="CX51" s="1186">
        <v>360</v>
      </c>
      <c r="CY51" s="1186"/>
      <c r="CZ51" s="1186"/>
      <c r="DA51" s="1186"/>
      <c r="DB51" s="1186">
        <v>180</v>
      </c>
      <c r="DC51" s="1186"/>
      <c r="DD51" s="1186">
        <v>72</v>
      </c>
      <c r="DE51" s="1186"/>
      <c r="DF51" s="1186"/>
      <c r="DG51" s="1186">
        <v>800</v>
      </c>
      <c r="DH51" s="1186"/>
      <c r="DI51" s="1186"/>
      <c r="DJ51" s="1186">
        <v>64</v>
      </c>
      <c r="DK51" s="1186"/>
      <c r="DL51" s="1186">
        <v>72</v>
      </c>
      <c r="DM51" s="1186"/>
      <c r="DN51" s="1186"/>
      <c r="DO51" s="1186"/>
      <c r="DP51" s="1186"/>
      <c r="DQ51" s="1186">
        <v>72</v>
      </c>
      <c r="DR51" s="1186"/>
      <c r="DS51" s="1186">
        <v>192</v>
      </c>
      <c r="DT51" s="1186"/>
      <c r="DU51" s="1186">
        <v>36</v>
      </c>
      <c r="DV51" s="1186"/>
      <c r="DW51" s="1186"/>
      <c r="DX51" s="1186"/>
      <c r="DY51" s="1186"/>
      <c r="DZ51" s="1186"/>
      <c r="EA51" s="1186"/>
      <c r="EB51" s="1186"/>
      <c r="EC51" s="1186">
        <v>160</v>
      </c>
      <c r="ED51" s="1186">
        <v>144</v>
      </c>
      <c r="EE51" s="1186"/>
      <c r="EF51" s="1186">
        <v>1808</v>
      </c>
      <c r="EG51" s="1186">
        <v>180</v>
      </c>
      <c r="EH51" s="1186"/>
      <c r="EI51" s="1186"/>
      <c r="EJ51" s="1186"/>
      <c r="EK51" s="1197"/>
      <c r="EL51" s="1198"/>
      <c r="EM51" s="1186"/>
      <c r="EN51" s="1186"/>
      <c r="EO51" s="1186"/>
      <c r="EP51" s="1186"/>
      <c r="EQ51" s="1186"/>
      <c r="ER51" s="1186"/>
      <c r="ES51" s="1186"/>
      <c r="ET51" s="1186"/>
      <c r="EU51" s="1186"/>
      <c r="EV51" s="1186"/>
      <c r="EW51" s="1186"/>
      <c r="EX51" s="1186"/>
      <c r="EY51" s="1186"/>
      <c r="EZ51" s="1186"/>
      <c r="FA51" s="1186"/>
      <c r="FB51" s="1186"/>
      <c r="FC51" s="1209"/>
      <c r="FD51" s="1186"/>
      <c r="FE51" s="1186"/>
      <c r="FF51" s="1186"/>
      <c r="FG51" s="1186"/>
      <c r="FH51" s="1186"/>
      <c r="FI51" s="1186"/>
      <c r="FJ51" s="1186"/>
      <c r="FK51" s="1186">
        <v>36</v>
      </c>
      <c r="FL51" s="1209"/>
      <c r="FM51" s="1186"/>
      <c r="FN51" s="1186"/>
      <c r="FO51" s="1186"/>
      <c r="FP51" s="1186"/>
      <c r="FQ51" s="1186"/>
      <c r="FR51" s="1186"/>
      <c r="FS51" s="1186"/>
      <c r="FT51" s="1186"/>
      <c r="FU51" s="1186"/>
      <c r="FV51" s="1186">
        <v>16</v>
      </c>
      <c r="FW51" s="1186"/>
      <c r="FX51" s="1186"/>
      <c r="FY51" s="1186"/>
      <c r="FZ51" s="1186"/>
      <c r="GA51" s="1186"/>
      <c r="GB51" s="1186"/>
      <c r="GC51" s="1186"/>
      <c r="GD51" s="1186"/>
      <c r="GE51" s="1186"/>
      <c r="GF51" s="1186"/>
      <c r="GG51" s="1186"/>
      <c r="GH51" s="1186"/>
      <c r="GI51" s="1186"/>
      <c r="GJ51" s="1186"/>
      <c r="GK51" s="1186">
        <v>108</v>
      </c>
      <c r="GL51" s="1186">
        <v>2</v>
      </c>
      <c r="GM51" s="1186"/>
      <c r="GN51" s="1186"/>
      <c r="GO51" s="1186"/>
      <c r="GP51" s="1186"/>
      <c r="GQ51" s="1186">
        <v>48</v>
      </c>
      <c r="GR51" s="1186">
        <v>5</v>
      </c>
      <c r="GS51" s="1186"/>
      <c r="GT51" s="1186"/>
      <c r="GU51" s="1186">
        <v>1</v>
      </c>
      <c r="GV51" s="1186"/>
      <c r="GW51" s="1186"/>
      <c r="GX51" s="1186"/>
      <c r="GY51" s="1218"/>
      <c r="GZ51" s="364">
        <f t="shared" si="42"/>
        <v>5848</v>
      </c>
      <c r="HA51" s="365">
        <f t="shared" si="43"/>
        <v>216</v>
      </c>
      <c r="HB51" s="366">
        <f t="shared" si="44"/>
        <v>6064</v>
      </c>
      <c r="HC51" s="366">
        <v>3976</v>
      </c>
      <c r="HD51" s="365"/>
      <c r="HE51" s="365"/>
      <c r="HF51" s="54"/>
      <c r="HG51" s="709">
        <v>6.99</v>
      </c>
      <c r="HH51" s="709">
        <v>1.75</v>
      </c>
      <c r="HI51" s="709">
        <f t="shared" si="45"/>
        <v>10612</v>
      </c>
      <c r="HJ51" s="711"/>
      <c r="HK51" s="711">
        <v>7.8</v>
      </c>
      <c r="HL51" s="738">
        <f t="shared" si="10"/>
        <v>0.334754797441365</v>
      </c>
      <c r="HM51" s="743"/>
      <c r="HN51" s="743">
        <v>3000</v>
      </c>
      <c r="HO51" s="743"/>
      <c r="HP51" s="740">
        <f t="shared" si="46"/>
        <v>38040.6</v>
      </c>
      <c r="HQ51" s="738"/>
      <c r="HR51" s="745">
        <v>44835</v>
      </c>
      <c r="HS51" s="742">
        <v>44927</v>
      </c>
      <c r="HT51" s="739">
        <f ca="1" t="shared" si="11"/>
        <v>5</v>
      </c>
      <c r="HU51" s="739">
        <f ca="1" t="shared" si="12"/>
        <v>150</v>
      </c>
      <c r="HV51" s="743">
        <v>2821</v>
      </c>
      <c r="HW51" s="739">
        <f t="shared" si="15"/>
        <v>6064</v>
      </c>
      <c r="HX51" s="761">
        <f t="shared" si="13"/>
        <v>1.57547414912964</v>
      </c>
      <c r="HY51" s="739">
        <f ca="1" t="shared" si="14"/>
        <v>3.83365376288213</v>
      </c>
      <c r="HZ51" s="739">
        <f t="shared" si="37"/>
        <v>4877</v>
      </c>
      <c r="IA51" s="743"/>
      <c r="IB51" s="739">
        <f ca="1" t="shared" si="38"/>
        <v>1212.8</v>
      </c>
      <c r="IC51" s="769">
        <f ca="1" t="shared" si="39"/>
        <v>40.4266666666667</v>
      </c>
      <c r="ID51" s="769">
        <f ca="1" t="shared" si="40"/>
        <v>120.638192612137</v>
      </c>
      <c r="IE51" s="743"/>
      <c r="IF51" s="743"/>
      <c r="IG51" s="743"/>
      <c r="IH51" s="743"/>
      <c r="II51" s="743"/>
      <c r="IJ51" s="743"/>
      <c r="IK51" s="743"/>
      <c r="IL51" s="743"/>
      <c r="IM51" s="743"/>
      <c r="IN51" s="743"/>
      <c r="IO51" s="743"/>
      <c r="IP51" s="743"/>
      <c r="IQ51" s="739"/>
      <c r="IR51" s="739"/>
      <c r="IS51" s="739"/>
      <c r="IT51" s="739"/>
      <c r="IU51" s="739"/>
      <c r="IV51" s="739"/>
      <c r="IW51" s="739"/>
      <c r="IX51" s="739"/>
      <c r="IY51" s="739"/>
      <c r="IZ51" s="739"/>
      <c r="JA51" s="739"/>
      <c r="JB51" s="743">
        <v>0</v>
      </c>
      <c r="JC51" s="743">
        <v>0</v>
      </c>
      <c r="JD51" s="743">
        <v>0</v>
      </c>
      <c r="JE51" s="743">
        <v>0</v>
      </c>
      <c r="JF51" s="743">
        <v>0</v>
      </c>
      <c r="JG51" s="739">
        <v>0</v>
      </c>
      <c r="JH51" s="739">
        <v>0</v>
      </c>
      <c r="JI51" s="739">
        <v>0</v>
      </c>
      <c r="JJ51" s="739">
        <v>0</v>
      </c>
      <c r="JK51" s="739">
        <v>1476</v>
      </c>
      <c r="JL51" s="739">
        <v>1716</v>
      </c>
      <c r="JM51" s="739">
        <v>784</v>
      </c>
      <c r="JN51" s="28">
        <f t="shared" si="31"/>
        <v>3976</v>
      </c>
      <c r="JO51" s="28">
        <f t="shared" si="32"/>
        <v>0</v>
      </c>
      <c r="JP51" s="28"/>
      <c r="JQ51" s="28"/>
      <c r="JR51" s="28"/>
      <c r="JS51" s="28"/>
      <c r="JT51" s="28"/>
      <c r="JU51" s="28"/>
      <c r="JV51" s="28"/>
      <c r="JW51" s="28"/>
      <c r="JX51" s="28"/>
      <c r="JY51" s="28"/>
      <c r="JZ51" s="28"/>
      <c r="KA51" s="28"/>
      <c r="KB51" s="28"/>
      <c r="KC51" s="28"/>
      <c r="KD51" s="28"/>
      <c r="KE51" s="824"/>
    </row>
    <row r="52" s="786" customFormat="1" hidden="1" customHeight="1" spans="1:291">
      <c r="A52" s="122" t="s">
        <v>1610</v>
      </c>
      <c r="B52" s="415" t="s">
        <v>1626</v>
      </c>
      <c r="C52" s="122" t="s">
        <v>1612</v>
      </c>
      <c r="D52" s="122" t="s">
        <v>1691</v>
      </c>
      <c r="E52" s="122" t="s">
        <v>1396</v>
      </c>
      <c r="F52" s="909" t="s">
        <v>1708</v>
      </c>
      <c r="G52" s="416" t="s">
        <v>1709</v>
      </c>
      <c r="H52" s="301" t="s">
        <v>1710</v>
      </c>
      <c r="I52" s="99">
        <f t="shared" si="48"/>
        <v>-78</v>
      </c>
      <c r="J52" s="1141">
        <v>2393</v>
      </c>
      <c r="K52" s="1130">
        <f t="shared" si="21"/>
        <v>2471</v>
      </c>
      <c r="L52" s="1131">
        <f t="shared" si="22"/>
        <v>2471</v>
      </c>
      <c r="M52" s="1132"/>
      <c r="N52" s="1133"/>
      <c r="O52" s="1139"/>
      <c r="P52" s="1138">
        <f t="shared" si="23"/>
        <v>0</v>
      </c>
      <c r="Q52" s="1154">
        <f t="shared" si="24"/>
        <v>7000</v>
      </c>
      <c r="R52" s="1156"/>
      <c r="S52" s="1156"/>
      <c r="T52" s="1156"/>
      <c r="U52" s="1156"/>
      <c r="V52" s="1156"/>
      <c r="W52" s="1156"/>
      <c r="X52" s="1156"/>
      <c r="Y52" s="1156"/>
      <c r="Z52" s="1156"/>
      <c r="AA52" s="1156"/>
      <c r="AB52" s="1167"/>
      <c r="AC52" s="1156"/>
      <c r="AD52" s="1156"/>
      <c r="AE52" s="1156"/>
      <c r="AF52" s="1156"/>
      <c r="AG52" s="1156"/>
      <c r="AH52" s="1156"/>
      <c r="AI52" s="1156"/>
      <c r="AJ52" s="1156">
        <v>3000</v>
      </c>
      <c r="AK52" s="1156"/>
      <c r="AL52" s="1156"/>
      <c r="AM52" s="1156">
        <v>4000</v>
      </c>
      <c r="AN52" s="1156"/>
      <c r="AO52" s="1156"/>
      <c r="AP52" s="1156"/>
      <c r="AQ52" s="1156"/>
      <c r="AR52" s="1156"/>
      <c r="AS52" s="1179"/>
      <c r="AT52" s="1177"/>
      <c r="AU52" s="1178"/>
      <c r="AV52" s="1178"/>
      <c r="AW52" s="1178"/>
      <c r="AX52" s="1178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8"/>
      <c r="BJ52" s="1178"/>
      <c r="BK52" s="1186"/>
      <c r="BL52" s="1187">
        <v>-2513</v>
      </c>
      <c r="BM52" s="1187"/>
      <c r="BN52" s="1187"/>
      <c r="BO52" s="1187"/>
      <c r="BP52" s="1187"/>
      <c r="BQ52" s="1187"/>
      <c r="BR52" s="1187"/>
      <c r="BS52" s="1187"/>
      <c r="BT52" s="1187"/>
      <c r="BU52" s="1187"/>
      <c r="BV52" s="1191"/>
      <c r="BW52" s="1186"/>
      <c r="BX52" s="1186"/>
      <c r="BY52" s="1186"/>
      <c r="BZ52" s="1186"/>
      <c r="CA52" s="1186"/>
      <c r="CB52" s="1186">
        <v>72</v>
      </c>
      <c r="CC52" s="1186"/>
      <c r="CD52" s="1186">
        <v>720</v>
      </c>
      <c r="CE52" s="1186"/>
      <c r="CF52" s="1186"/>
      <c r="CG52" s="1186"/>
      <c r="CH52" s="1186"/>
      <c r="CI52" s="1186">
        <v>432</v>
      </c>
      <c r="CJ52" s="1186"/>
      <c r="CK52" s="1186"/>
      <c r="CL52" s="1186"/>
      <c r="CM52" s="1186"/>
      <c r="CN52" s="1186">
        <v>16</v>
      </c>
      <c r="CO52" s="1186">
        <v>360</v>
      </c>
      <c r="CP52" s="1186">
        <v>272</v>
      </c>
      <c r="CQ52" s="1186">
        <v>320</v>
      </c>
      <c r="CR52" s="1186">
        <v>36</v>
      </c>
      <c r="CS52" s="1186">
        <v>396</v>
      </c>
      <c r="CT52" s="1186">
        <v>68</v>
      </c>
      <c r="CU52" s="1186"/>
      <c r="CV52" s="1186">
        <v>96</v>
      </c>
      <c r="CW52" s="1186"/>
      <c r="CX52" s="1186"/>
      <c r="CY52" s="1186"/>
      <c r="CZ52" s="1186"/>
      <c r="DA52" s="1186"/>
      <c r="DB52" s="1186">
        <v>180</v>
      </c>
      <c r="DC52" s="1186"/>
      <c r="DD52" s="1186">
        <v>360</v>
      </c>
      <c r="DE52" s="1186"/>
      <c r="DF52" s="1186"/>
      <c r="DG52" s="1186">
        <v>800</v>
      </c>
      <c r="DH52" s="1186"/>
      <c r="DI52" s="1186"/>
      <c r="DJ52" s="1186">
        <v>64</v>
      </c>
      <c r="DK52" s="1186"/>
      <c r="DL52" s="1186">
        <v>72</v>
      </c>
      <c r="DM52" s="1186">
        <v>108</v>
      </c>
      <c r="DN52" s="1186"/>
      <c r="DO52" s="1186"/>
      <c r="DP52" s="1186"/>
      <c r="DQ52" s="1186">
        <v>72</v>
      </c>
      <c r="DR52" s="1186"/>
      <c r="DS52" s="1186">
        <v>192</v>
      </c>
      <c r="DT52" s="1186"/>
      <c r="DU52" s="1186">
        <v>36</v>
      </c>
      <c r="DV52" s="1186"/>
      <c r="DW52" s="1186"/>
      <c r="DX52" s="1186"/>
      <c r="DY52" s="1186"/>
      <c r="DZ52" s="1186"/>
      <c r="EA52" s="1186"/>
      <c r="EB52" s="1186"/>
      <c r="EC52" s="1186">
        <v>128</v>
      </c>
      <c r="ED52" s="1186">
        <v>144</v>
      </c>
      <c r="EE52" s="1186"/>
      <c r="EF52" s="1186">
        <v>1808</v>
      </c>
      <c r="EG52" s="1186">
        <v>180</v>
      </c>
      <c r="EH52" s="1186"/>
      <c r="EI52" s="1186"/>
      <c r="EJ52" s="1186"/>
      <c r="EK52" s="1197"/>
      <c r="EL52" s="1198"/>
      <c r="EM52" s="1186"/>
      <c r="EN52" s="1186"/>
      <c r="EO52" s="1186"/>
      <c r="EP52" s="1186"/>
      <c r="EQ52" s="1186"/>
      <c r="ER52" s="1186"/>
      <c r="ES52" s="1186"/>
      <c r="ET52" s="1186"/>
      <c r="EU52" s="1186"/>
      <c r="EV52" s="1186"/>
      <c r="EW52" s="1186"/>
      <c r="EX52" s="1186"/>
      <c r="EY52" s="1186"/>
      <c r="EZ52" s="1186"/>
      <c r="FA52" s="1186"/>
      <c r="FB52" s="1186"/>
      <c r="FC52" s="1209"/>
      <c r="FD52" s="1186"/>
      <c r="FE52" s="1186"/>
      <c r="FF52" s="1186"/>
      <c r="FG52" s="1186"/>
      <c r="FH52" s="1186"/>
      <c r="FI52" s="1186"/>
      <c r="FJ52" s="1186"/>
      <c r="FK52" s="1186">
        <v>36</v>
      </c>
      <c r="FL52" s="1209"/>
      <c r="FM52" s="1186"/>
      <c r="FN52" s="1186"/>
      <c r="FO52" s="1186"/>
      <c r="FP52" s="1186"/>
      <c r="FQ52" s="1186"/>
      <c r="FR52" s="1186"/>
      <c r="FS52" s="1186"/>
      <c r="FT52" s="1186"/>
      <c r="FU52" s="1186"/>
      <c r="FV52" s="1186">
        <v>16</v>
      </c>
      <c r="FW52" s="1186"/>
      <c r="FX52" s="1186"/>
      <c r="FY52" s="1186"/>
      <c r="FZ52" s="1186"/>
      <c r="GA52" s="1186"/>
      <c r="GB52" s="1186"/>
      <c r="GC52" s="1186"/>
      <c r="GD52" s="1186"/>
      <c r="GE52" s="1186"/>
      <c r="GF52" s="1186"/>
      <c r="GG52" s="1186"/>
      <c r="GH52" s="1186"/>
      <c r="GI52" s="1186"/>
      <c r="GJ52" s="1186"/>
      <c r="GK52" s="1186"/>
      <c r="GL52" s="1186"/>
      <c r="GM52" s="1186"/>
      <c r="GN52" s="1186"/>
      <c r="GO52" s="1186"/>
      <c r="GP52" s="1186"/>
      <c r="GQ52" s="1186">
        <v>48</v>
      </c>
      <c r="GR52" s="1186">
        <v>10</v>
      </c>
      <c r="GS52" s="1186"/>
      <c r="GT52" s="1186"/>
      <c r="GU52" s="1186"/>
      <c r="GV52" s="1186"/>
      <c r="GW52" s="1186"/>
      <c r="GX52" s="1186"/>
      <c r="GY52" s="1218"/>
      <c r="GZ52" s="364">
        <f t="shared" si="42"/>
        <v>6932</v>
      </c>
      <c r="HA52" s="365">
        <f t="shared" si="43"/>
        <v>110</v>
      </c>
      <c r="HB52" s="366">
        <f t="shared" si="44"/>
        <v>7042</v>
      </c>
      <c r="HC52" s="366">
        <v>4404</v>
      </c>
      <c r="HD52" s="365"/>
      <c r="HE52" s="365"/>
      <c r="HF52" s="54"/>
      <c r="HG52" s="709">
        <v>6.99</v>
      </c>
      <c r="HH52" s="709">
        <v>1.75</v>
      </c>
      <c r="HI52" s="709">
        <f t="shared" si="45"/>
        <v>12323.5</v>
      </c>
      <c r="HJ52" s="711"/>
      <c r="HK52" s="711">
        <v>7.8</v>
      </c>
      <c r="HL52" s="738">
        <f t="shared" si="10"/>
        <v>0.334754797441365</v>
      </c>
      <c r="HM52" s="743"/>
      <c r="HN52" s="743">
        <v>3000</v>
      </c>
      <c r="HO52" s="743"/>
      <c r="HP52" s="740">
        <f t="shared" si="46"/>
        <v>19273.8</v>
      </c>
      <c r="HQ52" s="738"/>
      <c r="HR52" s="745">
        <v>44835</v>
      </c>
      <c r="HS52" s="742">
        <v>44927</v>
      </c>
      <c r="HT52" s="739">
        <f ca="1" t="shared" si="11"/>
        <v>5</v>
      </c>
      <c r="HU52" s="739">
        <f ca="1" t="shared" si="12"/>
        <v>150</v>
      </c>
      <c r="HV52" s="743">
        <v>2393</v>
      </c>
      <c r="HW52" s="739">
        <f t="shared" si="15"/>
        <v>7042</v>
      </c>
      <c r="HX52" s="761">
        <f t="shared" si="13"/>
        <v>2.89555921052632</v>
      </c>
      <c r="HY52" s="739">
        <f ca="1" t="shared" si="14"/>
        <v>7.04586074561404</v>
      </c>
      <c r="HZ52" s="739">
        <f t="shared" si="37"/>
        <v>2471</v>
      </c>
      <c r="IA52" s="743"/>
      <c r="IB52" s="739">
        <f ca="1" t="shared" si="38"/>
        <v>1408.4</v>
      </c>
      <c r="IC52" s="769">
        <f ca="1" t="shared" si="39"/>
        <v>46.9466666666667</v>
      </c>
      <c r="ID52" s="769">
        <f ca="1" t="shared" si="40"/>
        <v>52.6341948310139</v>
      </c>
      <c r="IE52" s="743"/>
      <c r="IF52" s="743"/>
      <c r="IG52" s="743"/>
      <c r="IH52" s="743"/>
      <c r="II52" s="743"/>
      <c r="IJ52" s="743"/>
      <c r="IK52" s="743"/>
      <c r="IL52" s="743"/>
      <c r="IM52" s="743"/>
      <c r="IN52" s="743"/>
      <c r="IO52" s="743"/>
      <c r="IP52" s="743"/>
      <c r="IQ52" s="739"/>
      <c r="IR52" s="739"/>
      <c r="IS52" s="739"/>
      <c r="IT52" s="739"/>
      <c r="IU52" s="739"/>
      <c r="IV52" s="739"/>
      <c r="IW52" s="739"/>
      <c r="IX52" s="739"/>
      <c r="IY52" s="739"/>
      <c r="IZ52" s="739"/>
      <c r="JA52" s="739"/>
      <c r="JB52" s="743">
        <v>0</v>
      </c>
      <c r="JC52" s="743">
        <v>0</v>
      </c>
      <c r="JD52" s="743">
        <v>0</v>
      </c>
      <c r="JE52" s="743">
        <v>0</v>
      </c>
      <c r="JF52" s="743">
        <v>0</v>
      </c>
      <c r="JG52" s="739">
        <v>0</v>
      </c>
      <c r="JH52" s="739">
        <v>0</v>
      </c>
      <c r="JI52" s="739">
        <v>0</v>
      </c>
      <c r="JJ52" s="739">
        <v>0</v>
      </c>
      <c r="JK52" s="739">
        <v>1512</v>
      </c>
      <c r="JL52" s="739">
        <v>2108</v>
      </c>
      <c r="JM52" s="739">
        <v>784</v>
      </c>
      <c r="JN52" s="28">
        <f t="shared" si="31"/>
        <v>4404</v>
      </c>
      <c r="JO52" s="28">
        <f t="shared" si="32"/>
        <v>0</v>
      </c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824"/>
    </row>
    <row r="53" s="786" customFormat="1" hidden="1" customHeight="1" spans="1:291">
      <c r="A53" s="122" t="s">
        <v>1610</v>
      </c>
      <c r="B53" s="415" t="s">
        <v>1626</v>
      </c>
      <c r="C53" s="122" t="s">
        <v>1645</v>
      </c>
      <c r="D53" s="95" t="s">
        <v>1646</v>
      </c>
      <c r="E53" s="417"/>
      <c r="F53" s="1117" t="s">
        <v>1711</v>
      </c>
      <c r="G53" s="416" t="s">
        <v>1712</v>
      </c>
      <c r="H53" s="301" t="s">
        <v>1713</v>
      </c>
      <c r="I53" s="99">
        <f t="shared" si="48"/>
        <v>-86</v>
      </c>
      <c r="J53" s="1141">
        <v>207</v>
      </c>
      <c r="K53" s="1130">
        <f t="shared" si="21"/>
        <v>293</v>
      </c>
      <c r="L53" s="1131">
        <f t="shared" si="22"/>
        <v>293</v>
      </c>
      <c r="M53" s="1132"/>
      <c r="N53" s="1133"/>
      <c r="O53" s="1139"/>
      <c r="P53" s="1138">
        <f t="shared" si="23"/>
        <v>0</v>
      </c>
      <c r="Q53" s="1154">
        <f t="shared" si="24"/>
        <v>1000</v>
      </c>
      <c r="R53" s="1156"/>
      <c r="S53" s="1156"/>
      <c r="T53" s="1156"/>
      <c r="U53" s="1156"/>
      <c r="V53" s="1156"/>
      <c r="W53" s="1156"/>
      <c r="X53" s="1156"/>
      <c r="Y53" s="1156"/>
      <c r="Z53" s="1156"/>
      <c r="AA53" s="1156"/>
      <c r="AB53" s="1167"/>
      <c r="AC53" s="1156"/>
      <c r="AD53" s="1156"/>
      <c r="AE53" s="1156"/>
      <c r="AF53" s="1156"/>
      <c r="AG53" s="1156"/>
      <c r="AH53" s="1156"/>
      <c r="AI53" s="1156"/>
      <c r="AJ53" s="1156"/>
      <c r="AK53" s="1156">
        <v>1000</v>
      </c>
      <c r="AL53" s="1156"/>
      <c r="AM53" s="1156"/>
      <c r="AN53" s="1156"/>
      <c r="AO53" s="1156"/>
      <c r="AP53" s="1156"/>
      <c r="AQ53" s="1156"/>
      <c r="AR53" s="1156"/>
      <c r="AS53" s="1179"/>
      <c r="AT53" s="1177"/>
      <c r="AU53" s="1178"/>
      <c r="AV53" s="1178"/>
      <c r="AW53" s="1178"/>
      <c r="AX53" s="1178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8"/>
      <c r="BJ53" s="1178"/>
      <c r="BK53" s="1186"/>
      <c r="BL53" s="1187">
        <v>-219</v>
      </c>
      <c r="BM53" s="1187"/>
      <c r="BN53" s="1187"/>
      <c r="BO53" s="1187"/>
      <c r="BP53" s="1187"/>
      <c r="BQ53" s="1187"/>
      <c r="BR53" s="1187"/>
      <c r="BS53" s="1187"/>
      <c r="BT53" s="1187"/>
      <c r="BU53" s="1187"/>
      <c r="BV53" s="1191"/>
      <c r="BW53" s="1186"/>
      <c r="BX53" s="1186"/>
      <c r="BY53" s="1186"/>
      <c r="BZ53" s="1186"/>
      <c r="CA53" s="1186"/>
      <c r="CB53" s="1186"/>
      <c r="CC53" s="1186"/>
      <c r="CD53" s="1186"/>
      <c r="CE53" s="1186"/>
      <c r="CF53" s="1186"/>
      <c r="CG53" s="1186"/>
      <c r="CH53" s="1186"/>
      <c r="CI53" s="1186"/>
      <c r="CJ53" s="1186"/>
      <c r="CK53" s="1186"/>
      <c r="CL53" s="1186"/>
      <c r="CM53" s="1186"/>
      <c r="CN53" s="1186">
        <v>4</v>
      </c>
      <c r="CO53" s="1186"/>
      <c r="CP53" s="1186">
        <v>68</v>
      </c>
      <c r="CQ53" s="1186">
        <v>80</v>
      </c>
      <c r="CR53" s="1186">
        <v>10</v>
      </c>
      <c r="CS53" s="1186"/>
      <c r="CT53" s="1186">
        <v>8</v>
      </c>
      <c r="CU53" s="1186"/>
      <c r="CV53" s="1186">
        <v>24</v>
      </c>
      <c r="CW53" s="1186"/>
      <c r="CX53" s="1186"/>
      <c r="CY53" s="1186"/>
      <c r="CZ53" s="1186"/>
      <c r="DA53" s="1186"/>
      <c r="DB53" s="1186"/>
      <c r="DC53" s="1186"/>
      <c r="DD53" s="1186"/>
      <c r="DE53" s="1186"/>
      <c r="DF53" s="1186"/>
      <c r="DG53" s="1186">
        <v>200</v>
      </c>
      <c r="DH53" s="1186"/>
      <c r="DI53" s="1186"/>
      <c r="DJ53" s="1186">
        <v>16</v>
      </c>
      <c r="DK53" s="1186"/>
      <c r="DL53" s="1186"/>
      <c r="DM53" s="1186"/>
      <c r="DN53" s="1186"/>
      <c r="DO53" s="1186"/>
      <c r="DP53" s="1186"/>
      <c r="DQ53" s="1186"/>
      <c r="DR53" s="1186"/>
      <c r="DS53" s="1186">
        <v>12</v>
      </c>
      <c r="DT53" s="1186"/>
      <c r="DU53" s="1186"/>
      <c r="DV53" s="1186"/>
      <c r="DW53" s="1186"/>
      <c r="DX53" s="1186"/>
      <c r="DY53" s="1186"/>
      <c r="DZ53" s="1186"/>
      <c r="EA53" s="1186"/>
      <c r="EB53" s="1186"/>
      <c r="EC53" s="1186">
        <v>36</v>
      </c>
      <c r="ED53" s="1186"/>
      <c r="EE53" s="1186"/>
      <c r="EF53" s="1186">
        <v>452</v>
      </c>
      <c r="EG53" s="1186"/>
      <c r="EH53" s="1186"/>
      <c r="EI53" s="1186"/>
      <c r="EJ53" s="1186"/>
      <c r="EK53" s="1197"/>
      <c r="EL53" s="1198"/>
      <c r="EM53" s="1186"/>
      <c r="EN53" s="1186"/>
      <c r="EO53" s="1186"/>
      <c r="EP53" s="1186"/>
      <c r="EQ53" s="1186"/>
      <c r="ER53" s="1186"/>
      <c r="ES53" s="1186"/>
      <c r="ET53" s="1186"/>
      <c r="EU53" s="1186"/>
      <c r="EV53" s="1186"/>
      <c r="EW53" s="1186"/>
      <c r="EX53" s="1186"/>
      <c r="EY53" s="1186"/>
      <c r="EZ53" s="1186"/>
      <c r="FA53" s="1186"/>
      <c r="FB53" s="1186"/>
      <c r="FC53" s="1209"/>
      <c r="FD53" s="1186"/>
      <c r="FE53" s="1186"/>
      <c r="FF53" s="1186"/>
      <c r="FG53" s="1186"/>
      <c r="FH53" s="1186"/>
      <c r="FI53" s="1186"/>
      <c r="FJ53" s="1186"/>
      <c r="FK53" s="1186"/>
      <c r="FL53" s="1209"/>
      <c r="FM53" s="1186"/>
      <c r="FN53" s="1186"/>
      <c r="FO53" s="1186"/>
      <c r="FP53" s="1186"/>
      <c r="FQ53" s="1186"/>
      <c r="FR53" s="1186"/>
      <c r="FS53" s="1186"/>
      <c r="FT53" s="1186"/>
      <c r="FU53" s="1186"/>
      <c r="FV53" s="1186">
        <v>4</v>
      </c>
      <c r="FW53" s="1186"/>
      <c r="FX53" s="1186"/>
      <c r="FY53" s="1186"/>
      <c r="FZ53" s="1186"/>
      <c r="GA53" s="1186"/>
      <c r="GB53" s="1186"/>
      <c r="GC53" s="1186"/>
      <c r="GD53" s="1186"/>
      <c r="GE53" s="1186"/>
      <c r="GF53" s="1186"/>
      <c r="GG53" s="1186"/>
      <c r="GH53" s="1186"/>
      <c r="GI53" s="1186"/>
      <c r="GJ53" s="1186"/>
      <c r="GK53" s="1186"/>
      <c r="GL53" s="1186"/>
      <c r="GM53" s="1186"/>
      <c r="GN53" s="1186"/>
      <c r="GO53" s="1186"/>
      <c r="GP53" s="1186"/>
      <c r="GQ53" s="1186">
        <v>12</v>
      </c>
      <c r="GR53" s="1186"/>
      <c r="GS53" s="1186"/>
      <c r="GT53" s="1186"/>
      <c r="GU53" s="1186"/>
      <c r="GV53" s="1186"/>
      <c r="GW53" s="1186"/>
      <c r="GX53" s="1186"/>
      <c r="GY53" s="1218"/>
      <c r="GZ53" s="364">
        <f t="shared" si="42"/>
        <v>910</v>
      </c>
      <c r="HA53" s="365">
        <f t="shared" si="43"/>
        <v>16</v>
      </c>
      <c r="HB53" s="366">
        <f t="shared" si="44"/>
        <v>926</v>
      </c>
      <c r="HC53" s="366">
        <v>770</v>
      </c>
      <c r="HD53" s="365"/>
      <c r="HE53" s="365"/>
      <c r="HF53" s="54"/>
      <c r="HG53" s="709"/>
      <c r="HH53" s="709"/>
      <c r="HI53" s="709">
        <f t="shared" si="45"/>
        <v>0</v>
      </c>
      <c r="HJ53" s="711"/>
      <c r="HK53" s="711">
        <v>2.93</v>
      </c>
      <c r="HL53" s="738" t="e">
        <f t="shared" si="10"/>
        <v>#DIV/0!</v>
      </c>
      <c r="HM53" s="743"/>
      <c r="HN53" s="743">
        <v>1000</v>
      </c>
      <c r="HO53" s="743"/>
      <c r="HP53" s="740">
        <f t="shared" si="46"/>
        <v>858.49</v>
      </c>
      <c r="HQ53" s="738"/>
      <c r="HR53" s="745">
        <v>44835</v>
      </c>
      <c r="HS53" s="742">
        <v>44927</v>
      </c>
      <c r="HT53" s="739">
        <f ca="1" t="shared" si="11"/>
        <v>5</v>
      </c>
      <c r="HU53" s="739">
        <f ca="1" t="shared" si="12"/>
        <v>150</v>
      </c>
      <c r="HV53" s="743">
        <v>207</v>
      </c>
      <c r="HW53" s="739">
        <f t="shared" si="15"/>
        <v>926</v>
      </c>
      <c r="HX53" s="761">
        <f t="shared" si="13"/>
        <v>3.704</v>
      </c>
      <c r="HY53" s="739">
        <f ca="1" t="shared" si="14"/>
        <v>9.01306666666667</v>
      </c>
      <c r="HZ53" s="739">
        <f t="shared" si="37"/>
        <v>293</v>
      </c>
      <c r="IA53" s="743"/>
      <c r="IB53" s="739">
        <f ca="1" t="shared" si="38"/>
        <v>185.2</v>
      </c>
      <c r="IC53" s="769">
        <f ca="1" t="shared" si="39"/>
        <v>6.17333333333333</v>
      </c>
      <c r="ID53" s="769">
        <f ca="1" t="shared" si="40"/>
        <v>47.4622030237581</v>
      </c>
      <c r="IE53" s="743"/>
      <c r="IF53" s="743"/>
      <c r="IG53" s="743"/>
      <c r="IH53" s="743"/>
      <c r="II53" s="743"/>
      <c r="IJ53" s="743"/>
      <c r="IK53" s="743"/>
      <c r="IL53" s="743"/>
      <c r="IM53" s="743"/>
      <c r="IN53" s="743"/>
      <c r="IO53" s="743"/>
      <c r="IP53" s="743"/>
      <c r="IQ53" s="739"/>
      <c r="IR53" s="739"/>
      <c r="IS53" s="739"/>
      <c r="IT53" s="739"/>
      <c r="IU53" s="739"/>
      <c r="IV53" s="739"/>
      <c r="IW53" s="739"/>
      <c r="IX53" s="739"/>
      <c r="IY53" s="739"/>
      <c r="IZ53" s="739"/>
      <c r="JA53" s="739"/>
      <c r="JB53" s="743">
        <v>0</v>
      </c>
      <c r="JC53" s="743">
        <v>0</v>
      </c>
      <c r="JD53" s="743">
        <v>0</v>
      </c>
      <c r="JE53" s="743">
        <v>0</v>
      </c>
      <c r="JF53" s="743">
        <v>0</v>
      </c>
      <c r="JG53" s="739">
        <v>0</v>
      </c>
      <c r="JH53" s="739">
        <v>0</v>
      </c>
      <c r="JI53" s="739">
        <v>0</v>
      </c>
      <c r="JJ53" s="739">
        <v>0</v>
      </c>
      <c r="JK53" s="739">
        <v>252</v>
      </c>
      <c r="JL53" s="739">
        <v>388</v>
      </c>
      <c r="JM53" s="739">
        <v>130</v>
      </c>
      <c r="JN53" s="28">
        <f t="shared" si="31"/>
        <v>770</v>
      </c>
      <c r="JO53" s="28">
        <f t="shared" si="32"/>
        <v>0</v>
      </c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824"/>
    </row>
    <row r="54" s="786" customFormat="1" hidden="1" customHeight="1" spans="1:291">
      <c r="A54" s="122" t="s">
        <v>1610</v>
      </c>
      <c r="B54" s="415" t="s">
        <v>1626</v>
      </c>
      <c r="C54" s="122" t="s">
        <v>1612</v>
      </c>
      <c r="D54" s="122" t="s">
        <v>1691</v>
      </c>
      <c r="E54" s="122" t="s">
        <v>1396</v>
      </c>
      <c r="F54" s="909" t="s">
        <v>1714</v>
      </c>
      <c r="G54" s="416" t="s">
        <v>1715</v>
      </c>
      <c r="H54" s="301" t="s">
        <v>1716</v>
      </c>
      <c r="I54" s="99">
        <f t="shared" si="48"/>
        <v>-2458</v>
      </c>
      <c r="J54" s="1141">
        <v>666</v>
      </c>
      <c r="K54" s="1130">
        <f t="shared" si="21"/>
        <v>3124</v>
      </c>
      <c r="L54" s="1131">
        <f t="shared" si="22"/>
        <v>3124</v>
      </c>
      <c r="M54" s="1132"/>
      <c r="N54" s="1133"/>
      <c r="O54" s="1139"/>
      <c r="P54" s="1138">
        <f t="shared" si="23"/>
        <v>0</v>
      </c>
      <c r="Q54" s="1154">
        <f t="shared" si="24"/>
        <v>6000</v>
      </c>
      <c r="R54" s="1156"/>
      <c r="S54" s="1156"/>
      <c r="T54" s="1156"/>
      <c r="U54" s="1156"/>
      <c r="V54" s="1156"/>
      <c r="W54" s="1156"/>
      <c r="X54" s="1156"/>
      <c r="Y54" s="1156"/>
      <c r="Z54" s="1156"/>
      <c r="AA54" s="1156"/>
      <c r="AB54" s="1167"/>
      <c r="AC54" s="1156"/>
      <c r="AD54" s="1156">
        <v>3000</v>
      </c>
      <c r="AE54" s="1156"/>
      <c r="AF54" s="1156"/>
      <c r="AG54" s="1156"/>
      <c r="AH54" s="1156"/>
      <c r="AI54" s="1156"/>
      <c r="AJ54" s="1156"/>
      <c r="AK54" s="1156"/>
      <c r="AL54" s="1156"/>
      <c r="AM54" s="1156">
        <v>3000</v>
      </c>
      <c r="AN54" s="1156"/>
      <c r="AO54" s="1156"/>
      <c r="AP54" s="1156"/>
      <c r="AQ54" s="1156"/>
      <c r="AR54" s="1156"/>
      <c r="AS54" s="1179"/>
      <c r="AT54" s="1177"/>
      <c r="AU54" s="1178"/>
      <c r="AV54" s="1178"/>
      <c r="AW54" s="1178"/>
      <c r="AX54" s="1178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8"/>
      <c r="BJ54" s="1178"/>
      <c r="BK54" s="1186"/>
      <c r="BL54" s="1187">
        <v>-1122</v>
      </c>
      <c r="BM54" s="1187"/>
      <c r="BN54" s="1187"/>
      <c r="BO54" s="1187"/>
      <c r="BP54" s="1187"/>
      <c r="BQ54" s="1187"/>
      <c r="BR54" s="1187"/>
      <c r="BS54" s="1187"/>
      <c r="BT54" s="1187"/>
      <c r="BU54" s="1187"/>
      <c r="BV54" s="1191"/>
      <c r="BW54" s="1186"/>
      <c r="BX54" s="1186"/>
      <c r="BY54" s="1186"/>
      <c r="BZ54" s="1186"/>
      <c r="CA54" s="1186">
        <v>240</v>
      </c>
      <c r="CB54" s="1186">
        <v>72</v>
      </c>
      <c r="CC54" s="1186">
        <v>72</v>
      </c>
      <c r="CD54" s="1186"/>
      <c r="CE54" s="1186"/>
      <c r="CF54" s="1186"/>
      <c r="CG54" s="1186"/>
      <c r="CH54" s="1186">
        <v>72</v>
      </c>
      <c r="CI54" s="1186">
        <v>432</v>
      </c>
      <c r="CJ54" s="1186">
        <v>48</v>
      </c>
      <c r="CK54" s="1186"/>
      <c r="CL54" s="1186">
        <v>72</v>
      </c>
      <c r="CM54" s="1186"/>
      <c r="CN54" s="1186">
        <v>12</v>
      </c>
      <c r="CO54" s="1186">
        <v>240</v>
      </c>
      <c r="CP54" s="1186"/>
      <c r="CQ54" s="1186">
        <v>324</v>
      </c>
      <c r="CR54" s="1186">
        <v>48</v>
      </c>
      <c r="CS54" s="1186">
        <v>240</v>
      </c>
      <c r="CT54" s="1186">
        <v>60</v>
      </c>
      <c r="CU54" s="1186"/>
      <c r="CV54" s="1186">
        <v>120</v>
      </c>
      <c r="CW54" s="1186">
        <v>300</v>
      </c>
      <c r="CX54" s="1186"/>
      <c r="CY54" s="1186"/>
      <c r="CZ54" s="1186"/>
      <c r="DA54" s="1186"/>
      <c r="DB54" s="1186"/>
      <c r="DC54" s="1186"/>
      <c r="DD54" s="1186">
        <v>240</v>
      </c>
      <c r="DE54" s="1186"/>
      <c r="DF54" s="1186"/>
      <c r="DG54" s="1186"/>
      <c r="DH54" s="1186">
        <v>288</v>
      </c>
      <c r="DI54" s="1186">
        <v>192</v>
      </c>
      <c r="DJ54" s="1186">
        <v>48</v>
      </c>
      <c r="DK54" s="1186"/>
      <c r="DL54" s="1186">
        <v>72</v>
      </c>
      <c r="DM54" s="1186"/>
      <c r="DN54" s="1186"/>
      <c r="DO54" s="1186"/>
      <c r="DP54" s="1186"/>
      <c r="DQ54" s="1186">
        <v>48</v>
      </c>
      <c r="DR54" s="1186"/>
      <c r="DS54" s="1186">
        <v>168</v>
      </c>
      <c r="DT54" s="1186"/>
      <c r="DU54" s="1186">
        <v>48</v>
      </c>
      <c r="DV54" s="1186"/>
      <c r="DW54" s="1186"/>
      <c r="DX54" s="1186"/>
      <c r="DY54" s="1186"/>
      <c r="DZ54" s="1186"/>
      <c r="EA54" s="1186"/>
      <c r="EB54" s="1186"/>
      <c r="EC54" s="1186">
        <v>120</v>
      </c>
      <c r="ED54" s="1186">
        <v>144</v>
      </c>
      <c r="EE54" s="1186"/>
      <c r="EF54" s="1186">
        <v>120</v>
      </c>
      <c r="EG54" s="1186">
        <v>120</v>
      </c>
      <c r="EH54" s="1186"/>
      <c r="EI54" s="1186"/>
      <c r="EJ54" s="1186"/>
      <c r="EK54" s="1197"/>
      <c r="EL54" s="1198"/>
      <c r="EM54" s="1186"/>
      <c r="EN54" s="1186"/>
      <c r="EO54" s="1186"/>
      <c r="EP54" s="1186"/>
      <c r="EQ54" s="1186"/>
      <c r="ER54" s="1186"/>
      <c r="ES54" s="1186"/>
      <c r="ET54" s="1186"/>
      <c r="EU54" s="1186"/>
      <c r="EV54" s="1186"/>
      <c r="EW54" s="1186"/>
      <c r="EX54" s="1186"/>
      <c r="EY54" s="1186"/>
      <c r="EZ54" s="1186"/>
      <c r="FA54" s="1186"/>
      <c r="FB54" s="1186"/>
      <c r="FC54" s="1209"/>
      <c r="FD54" s="1186"/>
      <c r="FE54" s="1186"/>
      <c r="FF54" s="1186"/>
      <c r="FG54" s="1186"/>
      <c r="FH54" s="1186"/>
      <c r="FI54" s="1186"/>
      <c r="FJ54" s="1186"/>
      <c r="FK54" s="1186"/>
      <c r="FL54" s="1209"/>
      <c r="FM54" s="1186">
        <v>24</v>
      </c>
      <c r="FN54" s="1186"/>
      <c r="FO54" s="1186"/>
      <c r="FP54" s="1186"/>
      <c r="FQ54" s="1186"/>
      <c r="FR54" s="1186"/>
      <c r="FS54" s="1186"/>
      <c r="FT54" s="1186"/>
      <c r="FU54" s="1215"/>
      <c r="FV54" s="1186">
        <v>12</v>
      </c>
      <c r="FW54" s="1215"/>
      <c r="FX54" s="1215"/>
      <c r="FY54" s="1215"/>
      <c r="FZ54" s="1215"/>
      <c r="GA54" s="1215"/>
      <c r="GB54" s="1215"/>
      <c r="GC54" s="1215"/>
      <c r="GD54" s="1215"/>
      <c r="GE54" s="1215"/>
      <c r="GF54" s="1215"/>
      <c r="GG54" s="1215"/>
      <c r="GH54" s="1215"/>
      <c r="GI54" s="1215"/>
      <c r="GJ54" s="1215"/>
      <c r="GK54" s="1215"/>
      <c r="GL54" s="1186">
        <v>2</v>
      </c>
      <c r="GM54" s="1186"/>
      <c r="GN54" s="1186"/>
      <c r="GO54" s="1186"/>
      <c r="GP54" s="1186"/>
      <c r="GQ54" s="1186"/>
      <c r="GR54" s="1186"/>
      <c r="GS54" s="1186"/>
      <c r="GT54" s="1186"/>
      <c r="GU54" s="1186"/>
      <c r="GV54" s="1186"/>
      <c r="GW54" s="1186"/>
      <c r="GX54" s="1186"/>
      <c r="GY54" s="1218"/>
      <c r="GZ54" s="364">
        <f t="shared" si="42"/>
        <v>3960</v>
      </c>
      <c r="HA54" s="365">
        <f t="shared" si="43"/>
        <v>38</v>
      </c>
      <c r="HB54" s="366">
        <f t="shared" si="44"/>
        <v>3998</v>
      </c>
      <c r="HC54" s="366">
        <v>2798</v>
      </c>
      <c r="HD54" s="365"/>
      <c r="HE54" s="365"/>
      <c r="HF54" s="54"/>
      <c r="HG54" s="709">
        <v>11.99</v>
      </c>
      <c r="HH54" s="709">
        <v>3</v>
      </c>
      <c r="HI54" s="709">
        <f t="shared" si="45"/>
        <v>11994</v>
      </c>
      <c r="HJ54" s="711"/>
      <c r="HK54" s="711">
        <v>13.15</v>
      </c>
      <c r="HL54" s="738">
        <f t="shared" si="10"/>
        <v>0.345771144278607</v>
      </c>
      <c r="HM54" s="743"/>
      <c r="HN54" s="743">
        <v>3000</v>
      </c>
      <c r="HO54" s="743"/>
      <c r="HP54" s="740">
        <f t="shared" si="46"/>
        <v>41080.6</v>
      </c>
      <c r="HQ54" s="738"/>
      <c r="HR54" s="745">
        <v>44835</v>
      </c>
      <c r="HS54" s="742">
        <v>44927</v>
      </c>
      <c r="HT54" s="739">
        <f ca="1" t="shared" si="11"/>
        <v>5</v>
      </c>
      <c r="HU54" s="739">
        <f ca="1" t="shared" si="12"/>
        <v>150</v>
      </c>
      <c r="HV54" s="743">
        <v>666</v>
      </c>
      <c r="HW54" s="739">
        <f t="shared" si="15"/>
        <v>3998</v>
      </c>
      <c r="HX54" s="761">
        <f t="shared" si="13"/>
        <v>2.10976253298153</v>
      </c>
      <c r="HY54" s="739">
        <f ca="1" t="shared" si="14"/>
        <v>5.13375549692172</v>
      </c>
      <c r="HZ54" s="739">
        <f t="shared" si="37"/>
        <v>3124</v>
      </c>
      <c r="IA54" s="743"/>
      <c r="IB54" s="739">
        <f ca="1" t="shared" si="38"/>
        <v>799.6</v>
      </c>
      <c r="IC54" s="769">
        <f ca="1" t="shared" si="39"/>
        <v>26.6533333333333</v>
      </c>
      <c r="ID54" s="769">
        <f ca="1" t="shared" si="40"/>
        <v>117.208604302151</v>
      </c>
      <c r="IE54" s="743"/>
      <c r="IF54" s="743"/>
      <c r="IG54" s="743"/>
      <c r="IH54" s="743"/>
      <c r="II54" s="743"/>
      <c r="IJ54" s="743"/>
      <c r="IK54" s="743"/>
      <c r="IL54" s="743"/>
      <c r="IM54" s="743"/>
      <c r="IN54" s="743"/>
      <c r="IO54" s="743"/>
      <c r="IP54" s="743"/>
      <c r="IQ54" s="739"/>
      <c r="IR54" s="739"/>
      <c r="IS54" s="739"/>
      <c r="IT54" s="739"/>
      <c r="IU54" s="739"/>
      <c r="IV54" s="739"/>
      <c r="IW54" s="739"/>
      <c r="IX54" s="739"/>
      <c r="IY54" s="739"/>
      <c r="IZ54" s="739"/>
      <c r="JA54" s="739"/>
      <c r="JB54" s="743">
        <v>0</v>
      </c>
      <c r="JC54" s="743">
        <v>0</v>
      </c>
      <c r="JD54" s="743">
        <v>0</v>
      </c>
      <c r="JE54" s="743">
        <v>0</v>
      </c>
      <c r="JF54" s="743">
        <v>0</v>
      </c>
      <c r="JG54" s="739">
        <v>0</v>
      </c>
      <c r="JH54" s="739">
        <v>0</v>
      </c>
      <c r="JI54" s="739">
        <v>0</v>
      </c>
      <c r="JJ54" s="739">
        <v>0</v>
      </c>
      <c r="JK54" s="739">
        <v>1356</v>
      </c>
      <c r="JL54" s="739">
        <v>770</v>
      </c>
      <c r="JM54" s="739">
        <v>672</v>
      </c>
      <c r="JN54" s="28">
        <f t="shared" si="31"/>
        <v>2798</v>
      </c>
      <c r="JO54" s="28">
        <f t="shared" si="32"/>
        <v>0</v>
      </c>
      <c r="JP54" s="28"/>
      <c r="JQ54" s="28"/>
      <c r="JR54" s="28"/>
      <c r="JS54" s="28"/>
      <c r="JT54" s="28"/>
      <c r="JU54" s="28"/>
      <c r="JV54" s="28"/>
      <c r="JW54" s="28"/>
      <c r="JX54" s="28"/>
      <c r="JY54" s="28"/>
      <c r="JZ54" s="28"/>
      <c r="KA54" s="28"/>
      <c r="KB54" s="28"/>
      <c r="KC54" s="28"/>
      <c r="KD54" s="28"/>
      <c r="KE54" s="824"/>
    </row>
    <row r="55" s="786" customFormat="1" hidden="1" customHeight="1" spans="1:291">
      <c r="A55" s="122" t="s">
        <v>1610</v>
      </c>
      <c r="B55" s="415" t="s">
        <v>1626</v>
      </c>
      <c r="C55" s="122" t="s">
        <v>1612</v>
      </c>
      <c r="D55" s="122" t="s">
        <v>1691</v>
      </c>
      <c r="E55" s="122" t="s">
        <v>1396</v>
      </c>
      <c r="F55" s="909" t="s">
        <v>1717</v>
      </c>
      <c r="G55" s="416" t="s">
        <v>1718</v>
      </c>
      <c r="H55" s="301" t="s">
        <v>1719</v>
      </c>
      <c r="I55" s="99">
        <f t="shared" si="48"/>
        <v>-2556</v>
      </c>
      <c r="J55" s="1141">
        <v>666</v>
      </c>
      <c r="K55" s="1130">
        <f t="shared" si="21"/>
        <v>3222</v>
      </c>
      <c r="L55" s="1131">
        <f t="shared" si="22"/>
        <v>3222</v>
      </c>
      <c r="M55" s="1132"/>
      <c r="N55" s="1133"/>
      <c r="O55" s="1139"/>
      <c r="P55" s="1138">
        <f t="shared" si="23"/>
        <v>0</v>
      </c>
      <c r="Q55" s="1154">
        <f t="shared" si="24"/>
        <v>6000</v>
      </c>
      <c r="R55" s="1156"/>
      <c r="S55" s="1156"/>
      <c r="T55" s="1156"/>
      <c r="U55" s="1156"/>
      <c r="V55" s="1156"/>
      <c r="W55" s="1156"/>
      <c r="X55" s="1156"/>
      <c r="Y55" s="1156"/>
      <c r="Z55" s="1156"/>
      <c r="AA55" s="1156"/>
      <c r="AB55" s="1167"/>
      <c r="AC55" s="1156"/>
      <c r="AD55" s="1156">
        <v>3000</v>
      </c>
      <c r="AE55" s="1156"/>
      <c r="AF55" s="1156"/>
      <c r="AG55" s="1156"/>
      <c r="AH55" s="1156"/>
      <c r="AI55" s="1156"/>
      <c r="AJ55" s="1156"/>
      <c r="AK55" s="1156"/>
      <c r="AL55" s="1156"/>
      <c r="AM55" s="1156">
        <v>3000</v>
      </c>
      <c r="AN55" s="1156"/>
      <c r="AO55" s="1156"/>
      <c r="AP55" s="1156"/>
      <c r="AQ55" s="1156"/>
      <c r="AR55" s="1156"/>
      <c r="AS55" s="1179"/>
      <c r="AT55" s="1177"/>
      <c r="AU55" s="1178"/>
      <c r="AV55" s="1178"/>
      <c r="AW55" s="1178"/>
      <c r="AX55" s="1178"/>
      <c r="AY55" s="1178"/>
      <c r="AZ55" s="1178"/>
      <c r="BA55" s="1178"/>
      <c r="BB55" s="1178"/>
      <c r="BC55" s="1178"/>
      <c r="BD55" s="1178"/>
      <c r="BE55" s="1178"/>
      <c r="BF55" s="1178"/>
      <c r="BG55" s="1178"/>
      <c r="BH55" s="1178"/>
      <c r="BI55" s="1178"/>
      <c r="BJ55" s="1178"/>
      <c r="BK55" s="1186"/>
      <c r="BL55" s="1187">
        <v>-1122</v>
      </c>
      <c r="BM55" s="1187"/>
      <c r="BN55" s="1187"/>
      <c r="BO55" s="1187"/>
      <c r="BP55" s="1187"/>
      <c r="BQ55" s="1187"/>
      <c r="BR55" s="1187"/>
      <c r="BS55" s="1187"/>
      <c r="BT55" s="1187"/>
      <c r="BU55" s="1187"/>
      <c r="BV55" s="1191"/>
      <c r="BW55" s="1186"/>
      <c r="BX55" s="1186"/>
      <c r="BY55" s="1186"/>
      <c r="BZ55" s="1186"/>
      <c r="CA55" s="1186">
        <v>240</v>
      </c>
      <c r="CB55" s="1186">
        <v>72</v>
      </c>
      <c r="CC55" s="1186">
        <v>72</v>
      </c>
      <c r="CD55" s="1186"/>
      <c r="CE55" s="1186"/>
      <c r="CF55" s="1186"/>
      <c r="CG55" s="1186"/>
      <c r="CH55" s="1186">
        <v>72</v>
      </c>
      <c r="CI55" s="1186">
        <v>432</v>
      </c>
      <c r="CJ55" s="1186">
        <v>48</v>
      </c>
      <c r="CK55" s="1186"/>
      <c r="CL55" s="1186">
        <v>144</v>
      </c>
      <c r="CM55" s="1186"/>
      <c r="CN55" s="1186">
        <v>12</v>
      </c>
      <c r="CO55" s="1186">
        <v>240</v>
      </c>
      <c r="CP55" s="1186"/>
      <c r="CQ55" s="1186">
        <v>324</v>
      </c>
      <c r="CR55" s="1186">
        <v>24</v>
      </c>
      <c r="CS55" s="1186">
        <v>240</v>
      </c>
      <c r="CT55" s="1186">
        <v>60</v>
      </c>
      <c r="CU55" s="1186"/>
      <c r="CV55" s="1186">
        <v>120</v>
      </c>
      <c r="CW55" s="1186">
        <v>300</v>
      </c>
      <c r="CX55" s="1186"/>
      <c r="CY55" s="1186"/>
      <c r="CZ55" s="1186"/>
      <c r="DA55" s="1186"/>
      <c r="DB55" s="1186"/>
      <c r="DC55" s="1186"/>
      <c r="DD55" s="1186">
        <v>240</v>
      </c>
      <c r="DE55" s="1186"/>
      <c r="DF55" s="1186"/>
      <c r="DG55" s="1186"/>
      <c r="DH55" s="1186">
        <v>144</v>
      </c>
      <c r="DI55" s="1186">
        <v>192</v>
      </c>
      <c r="DJ55" s="1186">
        <v>48</v>
      </c>
      <c r="DK55" s="1186"/>
      <c r="DL55" s="1186">
        <v>72</v>
      </c>
      <c r="DM55" s="1186"/>
      <c r="DN55" s="1186"/>
      <c r="DO55" s="1186"/>
      <c r="DP55" s="1186"/>
      <c r="DQ55" s="1186">
        <v>48</v>
      </c>
      <c r="DR55" s="1186"/>
      <c r="DS55" s="1186">
        <v>168</v>
      </c>
      <c r="DT55" s="1186"/>
      <c r="DU55" s="1186">
        <v>48</v>
      </c>
      <c r="DV55" s="1186"/>
      <c r="DW55" s="1186"/>
      <c r="DX55" s="1186"/>
      <c r="DY55" s="1186"/>
      <c r="DZ55" s="1186"/>
      <c r="EA55" s="1186"/>
      <c r="EB55" s="1186"/>
      <c r="EC55" s="1186">
        <v>120</v>
      </c>
      <c r="ED55" s="1186">
        <v>144</v>
      </c>
      <c r="EE55" s="1186"/>
      <c r="EF55" s="1186">
        <v>120</v>
      </c>
      <c r="EG55" s="1186">
        <v>120</v>
      </c>
      <c r="EH55" s="1186"/>
      <c r="EI55" s="1186"/>
      <c r="EJ55" s="1186"/>
      <c r="EK55" s="1197"/>
      <c r="EL55" s="1198"/>
      <c r="EM55" s="1186"/>
      <c r="EN55" s="1186"/>
      <c r="EO55" s="1186"/>
      <c r="EP55" s="1186"/>
      <c r="EQ55" s="1186"/>
      <c r="ER55" s="1186"/>
      <c r="ES55" s="1186"/>
      <c r="ET55" s="1186"/>
      <c r="EU55" s="1186"/>
      <c r="EV55" s="1186"/>
      <c r="EW55" s="1186"/>
      <c r="EX55" s="1186"/>
      <c r="EY55" s="1186"/>
      <c r="EZ55" s="1186"/>
      <c r="FA55" s="1186"/>
      <c r="FB55" s="1186"/>
      <c r="FC55" s="1209"/>
      <c r="FD55" s="1186"/>
      <c r="FE55" s="1186"/>
      <c r="FF55" s="1186"/>
      <c r="FG55" s="1186"/>
      <c r="FH55" s="1186"/>
      <c r="FI55" s="1186"/>
      <c r="FJ55" s="1186"/>
      <c r="FK55" s="1186"/>
      <c r="FL55" s="1209"/>
      <c r="FM55" s="1186">
        <v>24</v>
      </c>
      <c r="FN55" s="1186"/>
      <c r="FO55" s="1186"/>
      <c r="FP55" s="1186"/>
      <c r="FQ55" s="1186"/>
      <c r="FR55" s="1186"/>
      <c r="FS55" s="1186"/>
      <c r="FT55" s="1186"/>
      <c r="FU55" s="1215"/>
      <c r="FV55" s="1186">
        <v>12</v>
      </c>
      <c r="FW55" s="1215"/>
      <c r="FX55" s="1215"/>
      <c r="FY55" s="1215"/>
      <c r="FZ55" s="1215"/>
      <c r="GA55" s="1215"/>
      <c r="GB55" s="1215"/>
      <c r="GC55" s="1215"/>
      <c r="GD55" s="1215"/>
      <c r="GE55" s="1215"/>
      <c r="GF55" s="1215"/>
      <c r="GG55" s="1215"/>
      <c r="GH55" s="1215"/>
      <c r="GI55" s="1215"/>
      <c r="GJ55" s="1215"/>
      <c r="GK55" s="1215"/>
      <c r="GL55" s="1215"/>
      <c r="GM55" s="1215"/>
      <c r="GN55" s="1215"/>
      <c r="GO55" s="1215"/>
      <c r="GP55" s="1215"/>
      <c r="GQ55" s="1215"/>
      <c r="GR55" s="1215"/>
      <c r="GS55" s="1215"/>
      <c r="GT55" s="1215"/>
      <c r="GU55" s="1215"/>
      <c r="GV55" s="1215"/>
      <c r="GW55" s="1215"/>
      <c r="GX55" s="1215"/>
      <c r="GY55" s="1218"/>
      <c r="GZ55" s="364">
        <f t="shared" si="42"/>
        <v>3864</v>
      </c>
      <c r="HA55" s="365">
        <f t="shared" si="43"/>
        <v>36</v>
      </c>
      <c r="HB55" s="366">
        <f t="shared" si="44"/>
        <v>3900</v>
      </c>
      <c r="HC55" s="366">
        <v>2798</v>
      </c>
      <c r="HD55" s="365"/>
      <c r="HE55" s="365"/>
      <c r="HF55" s="54"/>
      <c r="HG55" s="709">
        <v>11.99</v>
      </c>
      <c r="HH55" s="709">
        <v>3</v>
      </c>
      <c r="HI55" s="709">
        <f t="shared" si="45"/>
        <v>11700</v>
      </c>
      <c r="HJ55" s="711"/>
      <c r="HK55" s="711">
        <v>13.15</v>
      </c>
      <c r="HL55" s="738">
        <f t="shared" si="10"/>
        <v>0.345771144278607</v>
      </c>
      <c r="HM55" s="743"/>
      <c r="HN55" s="743">
        <v>3000</v>
      </c>
      <c r="HO55" s="743"/>
      <c r="HP55" s="740">
        <f t="shared" si="46"/>
        <v>42369.3</v>
      </c>
      <c r="HQ55" s="738"/>
      <c r="HR55" s="745">
        <v>44835</v>
      </c>
      <c r="HS55" s="742">
        <v>44927</v>
      </c>
      <c r="HT55" s="739">
        <f ca="1" t="shared" si="11"/>
        <v>5</v>
      </c>
      <c r="HU55" s="739">
        <f ca="1" t="shared" si="12"/>
        <v>150</v>
      </c>
      <c r="HV55" s="743">
        <v>666</v>
      </c>
      <c r="HW55" s="739">
        <f t="shared" si="15"/>
        <v>3900</v>
      </c>
      <c r="HX55" s="761">
        <f t="shared" si="13"/>
        <v>2.00617283950617</v>
      </c>
      <c r="HY55" s="739">
        <f ca="1" t="shared" si="14"/>
        <v>4.88168724279835</v>
      </c>
      <c r="HZ55" s="739">
        <f t="shared" si="37"/>
        <v>3222</v>
      </c>
      <c r="IA55" s="743"/>
      <c r="IB55" s="739">
        <f ca="1" t="shared" si="38"/>
        <v>780</v>
      </c>
      <c r="IC55" s="769">
        <f ca="1" t="shared" si="39"/>
        <v>26</v>
      </c>
      <c r="ID55" s="769">
        <f ca="1" t="shared" si="40"/>
        <v>123.923076923077</v>
      </c>
      <c r="IE55" s="743"/>
      <c r="IF55" s="743"/>
      <c r="IG55" s="743"/>
      <c r="IH55" s="743"/>
      <c r="II55" s="743"/>
      <c r="IJ55" s="743"/>
      <c r="IK55" s="743"/>
      <c r="IL55" s="743"/>
      <c r="IM55" s="743"/>
      <c r="IN55" s="743"/>
      <c r="IO55" s="743"/>
      <c r="IP55" s="743"/>
      <c r="IQ55" s="739"/>
      <c r="IR55" s="739"/>
      <c r="IS55" s="739"/>
      <c r="IT55" s="739"/>
      <c r="IU55" s="739"/>
      <c r="IV55" s="739"/>
      <c r="IW55" s="739"/>
      <c r="IX55" s="739"/>
      <c r="IY55" s="739"/>
      <c r="IZ55" s="739"/>
      <c r="JA55" s="739"/>
      <c r="JB55" s="743">
        <v>0</v>
      </c>
      <c r="JC55" s="743">
        <v>0</v>
      </c>
      <c r="JD55" s="743">
        <v>0</v>
      </c>
      <c r="JE55" s="743">
        <v>0</v>
      </c>
      <c r="JF55" s="743">
        <v>0</v>
      </c>
      <c r="JG55" s="739">
        <v>0</v>
      </c>
      <c r="JH55" s="739">
        <v>0</v>
      </c>
      <c r="JI55" s="739">
        <v>0</v>
      </c>
      <c r="JJ55" s="739">
        <v>0</v>
      </c>
      <c r="JK55" s="739">
        <v>1356</v>
      </c>
      <c r="JL55" s="739">
        <v>770</v>
      </c>
      <c r="JM55" s="739">
        <v>672</v>
      </c>
      <c r="JN55" s="28">
        <f t="shared" si="31"/>
        <v>2798</v>
      </c>
      <c r="JO55" s="28">
        <f t="shared" si="32"/>
        <v>0</v>
      </c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824"/>
    </row>
    <row r="56" s="786" customFormat="1" hidden="1" customHeight="1" spans="1:291">
      <c r="A56" s="122" t="s">
        <v>1610</v>
      </c>
      <c r="B56" s="415" t="s">
        <v>1626</v>
      </c>
      <c r="C56" s="122" t="s">
        <v>1645</v>
      </c>
      <c r="D56" s="95" t="s">
        <v>1646</v>
      </c>
      <c r="E56" s="418"/>
      <c r="F56" s="1117" t="s">
        <v>1720</v>
      </c>
      <c r="G56" s="416" t="s">
        <v>1721</v>
      </c>
      <c r="H56" s="301" t="s">
        <v>1722</v>
      </c>
      <c r="I56" s="99">
        <f t="shared" si="48"/>
        <v>273</v>
      </c>
      <c r="J56" s="1141">
        <v>601</v>
      </c>
      <c r="K56" s="1130">
        <f t="shared" si="21"/>
        <v>328</v>
      </c>
      <c r="L56" s="1131">
        <f t="shared" si="22"/>
        <v>328</v>
      </c>
      <c r="M56" s="1132"/>
      <c r="N56" s="1133"/>
      <c r="O56" s="1139"/>
      <c r="P56" s="1138">
        <f t="shared" si="23"/>
        <v>0</v>
      </c>
      <c r="Q56" s="1154">
        <f t="shared" si="24"/>
        <v>0</v>
      </c>
      <c r="R56" s="1156"/>
      <c r="S56" s="1156"/>
      <c r="T56" s="1156"/>
      <c r="U56" s="1156"/>
      <c r="V56" s="1156"/>
      <c r="W56" s="1156"/>
      <c r="X56" s="1156"/>
      <c r="Y56" s="1156"/>
      <c r="Z56" s="1156"/>
      <c r="AA56" s="1156"/>
      <c r="AB56" s="1167"/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79"/>
      <c r="AT56" s="1177"/>
      <c r="AU56" s="1178"/>
      <c r="AV56" s="1178"/>
      <c r="AW56" s="1178"/>
      <c r="AX56" s="1178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8"/>
      <c r="BJ56" s="1178"/>
      <c r="BK56" s="1186"/>
      <c r="BL56" s="1187">
        <v>-619</v>
      </c>
      <c r="BM56" s="1187"/>
      <c r="BN56" s="1187"/>
      <c r="BO56" s="1187"/>
      <c r="BP56" s="1187"/>
      <c r="BQ56" s="1187"/>
      <c r="BR56" s="1187"/>
      <c r="BS56" s="1187"/>
      <c r="BT56" s="1187"/>
      <c r="BU56" s="1187"/>
      <c r="BV56" s="1191"/>
      <c r="BW56" s="1186"/>
      <c r="BX56" s="1186"/>
      <c r="BY56" s="1186"/>
      <c r="BZ56" s="1186"/>
      <c r="CA56" s="1186"/>
      <c r="CB56" s="1186"/>
      <c r="CC56" s="1186"/>
      <c r="CD56" s="1186"/>
      <c r="CE56" s="1186"/>
      <c r="CF56" s="1186"/>
      <c r="CG56" s="1186"/>
      <c r="CH56" s="1186"/>
      <c r="CI56" s="1186"/>
      <c r="CJ56" s="1186">
        <v>12</v>
      </c>
      <c r="CK56" s="1186"/>
      <c r="CL56" s="1186"/>
      <c r="CM56" s="1186"/>
      <c r="CN56" s="1186">
        <v>3</v>
      </c>
      <c r="CO56" s="1186"/>
      <c r="CP56" s="1186"/>
      <c r="CQ56" s="1186">
        <v>81</v>
      </c>
      <c r="CR56" s="1186"/>
      <c r="CS56" s="1186"/>
      <c r="CT56" s="1186">
        <v>9</v>
      </c>
      <c r="CU56" s="1186"/>
      <c r="CV56" s="1186">
        <v>30</v>
      </c>
      <c r="CW56" s="1186">
        <v>75</v>
      </c>
      <c r="CX56" s="1186"/>
      <c r="CY56" s="1186"/>
      <c r="CZ56" s="1186"/>
      <c r="DA56" s="1186"/>
      <c r="DB56" s="1186"/>
      <c r="DC56" s="1186"/>
      <c r="DD56" s="1186"/>
      <c r="DE56" s="1186"/>
      <c r="DF56" s="1186"/>
      <c r="DG56" s="1186"/>
      <c r="DH56" s="1186"/>
      <c r="DI56" s="1186"/>
      <c r="DJ56" s="1186"/>
      <c r="DK56" s="1186"/>
      <c r="DL56" s="1186"/>
      <c r="DM56" s="1186"/>
      <c r="DN56" s="1186"/>
      <c r="DO56" s="1186"/>
      <c r="DP56" s="1186"/>
      <c r="DQ56" s="1186"/>
      <c r="DR56" s="1186"/>
      <c r="DS56" s="1186">
        <v>12</v>
      </c>
      <c r="DT56" s="1186"/>
      <c r="DU56" s="1186"/>
      <c r="DV56" s="1186"/>
      <c r="DW56" s="1186"/>
      <c r="DX56" s="1186"/>
      <c r="DY56" s="1186"/>
      <c r="DZ56" s="1186"/>
      <c r="EA56" s="1186"/>
      <c r="EB56" s="1186"/>
      <c r="EC56" s="1186">
        <v>30</v>
      </c>
      <c r="ED56" s="1186"/>
      <c r="EE56" s="1186"/>
      <c r="EF56" s="1186">
        <v>30</v>
      </c>
      <c r="EG56" s="1186"/>
      <c r="EH56" s="1186"/>
      <c r="EI56" s="1186"/>
      <c r="EJ56" s="1186"/>
      <c r="EK56" s="1197"/>
      <c r="EL56" s="1198"/>
      <c r="EM56" s="1186"/>
      <c r="EN56" s="1186"/>
      <c r="EO56" s="1186"/>
      <c r="EP56" s="1186"/>
      <c r="EQ56" s="1186"/>
      <c r="ER56" s="1186"/>
      <c r="ES56" s="1186"/>
      <c r="ET56" s="1186"/>
      <c r="EU56" s="1186"/>
      <c r="EV56" s="1186"/>
      <c r="EW56" s="1186"/>
      <c r="EX56" s="1186"/>
      <c r="EY56" s="1186"/>
      <c r="EZ56" s="1186"/>
      <c r="FA56" s="1186"/>
      <c r="FB56" s="1186"/>
      <c r="FC56" s="1209"/>
      <c r="FD56" s="1186"/>
      <c r="FE56" s="1186"/>
      <c r="FF56" s="1186"/>
      <c r="FG56" s="1186"/>
      <c r="FH56" s="1186"/>
      <c r="FI56" s="1186"/>
      <c r="FJ56" s="1186"/>
      <c r="FK56" s="1186"/>
      <c r="FL56" s="1209"/>
      <c r="FM56" s="1186">
        <v>6</v>
      </c>
      <c r="FN56" s="1186"/>
      <c r="FO56" s="1186"/>
      <c r="FP56" s="1186"/>
      <c r="FQ56" s="1186"/>
      <c r="FR56" s="1186"/>
      <c r="FS56" s="1186"/>
      <c r="FT56" s="1186"/>
      <c r="FU56" s="1186"/>
      <c r="FV56" s="1186">
        <v>3</v>
      </c>
      <c r="FW56" s="1186"/>
      <c r="FX56" s="1186"/>
      <c r="FY56" s="1186"/>
      <c r="FZ56" s="1186"/>
      <c r="GA56" s="1186"/>
      <c r="GB56" s="1186"/>
      <c r="GC56" s="1186"/>
      <c r="GD56" s="1186"/>
      <c r="GE56" s="1186"/>
      <c r="GF56" s="1186"/>
      <c r="GG56" s="1186"/>
      <c r="GH56" s="1186"/>
      <c r="GI56" s="1186"/>
      <c r="GJ56" s="1186"/>
      <c r="GK56" s="1186"/>
      <c r="GL56" s="1186"/>
      <c r="GM56" s="1186"/>
      <c r="GN56" s="1186"/>
      <c r="GO56" s="1186"/>
      <c r="GP56" s="1186"/>
      <c r="GQ56" s="1186"/>
      <c r="GR56" s="1186"/>
      <c r="GS56" s="1186"/>
      <c r="GT56" s="1186"/>
      <c r="GU56" s="1186"/>
      <c r="GV56" s="1186"/>
      <c r="GW56" s="1186"/>
      <c r="GX56" s="1186"/>
      <c r="GY56" s="1218"/>
      <c r="GZ56" s="364">
        <f t="shared" si="42"/>
        <v>282</v>
      </c>
      <c r="HA56" s="365">
        <f t="shared" si="43"/>
        <v>9</v>
      </c>
      <c r="HB56" s="366">
        <f t="shared" si="44"/>
        <v>291</v>
      </c>
      <c r="HC56" s="366">
        <v>371</v>
      </c>
      <c r="HD56" s="365"/>
      <c r="HE56" s="365"/>
      <c r="HF56" s="54"/>
      <c r="HG56" s="709"/>
      <c r="HH56" s="709"/>
      <c r="HI56" s="709">
        <f t="shared" si="45"/>
        <v>0</v>
      </c>
      <c r="HJ56" s="711"/>
      <c r="HK56" s="711">
        <v>4.08</v>
      </c>
      <c r="HL56" s="738" t="e">
        <f t="shared" si="10"/>
        <v>#DIV/0!</v>
      </c>
      <c r="HM56" s="743"/>
      <c r="HN56" s="743">
        <v>1000</v>
      </c>
      <c r="HO56" s="743"/>
      <c r="HP56" s="740">
        <f t="shared" si="46"/>
        <v>1338.24</v>
      </c>
      <c r="HQ56" s="738"/>
      <c r="HR56" s="745">
        <v>44835</v>
      </c>
      <c r="HS56" s="742">
        <v>44927</v>
      </c>
      <c r="HT56" s="739">
        <f ca="1" t="shared" si="11"/>
        <v>5</v>
      </c>
      <c r="HU56" s="739">
        <f ca="1" t="shared" si="12"/>
        <v>150</v>
      </c>
      <c r="HV56" s="743">
        <v>601</v>
      </c>
      <c r="HW56" s="739">
        <f t="shared" si="15"/>
        <v>291</v>
      </c>
      <c r="HX56" s="761">
        <f t="shared" si="13"/>
        <v>0.626480086114101</v>
      </c>
      <c r="HY56" s="739">
        <f ca="1" t="shared" si="14"/>
        <v>1.52443487621098</v>
      </c>
      <c r="HZ56" s="739">
        <f t="shared" si="37"/>
        <v>328</v>
      </c>
      <c r="IA56" s="743"/>
      <c r="IB56" s="739">
        <f ca="1" t="shared" si="38"/>
        <v>58.2</v>
      </c>
      <c r="IC56" s="769">
        <f ca="1" t="shared" si="39"/>
        <v>1.94</v>
      </c>
      <c r="ID56" s="769">
        <f ca="1" t="shared" si="40"/>
        <v>169.072164948454</v>
      </c>
      <c r="IE56" s="743"/>
      <c r="IF56" s="743"/>
      <c r="IG56" s="743"/>
      <c r="IH56" s="743"/>
      <c r="II56" s="743"/>
      <c r="IJ56" s="743"/>
      <c r="IK56" s="743"/>
      <c r="IL56" s="743"/>
      <c r="IM56" s="743"/>
      <c r="IN56" s="743"/>
      <c r="IO56" s="743"/>
      <c r="IP56" s="743"/>
      <c r="IQ56" s="739"/>
      <c r="IR56" s="739"/>
      <c r="IS56" s="739"/>
      <c r="IT56" s="739"/>
      <c r="IU56" s="739"/>
      <c r="IV56" s="739"/>
      <c r="IW56" s="739"/>
      <c r="IX56" s="739"/>
      <c r="IY56" s="739"/>
      <c r="IZ56" s="739"/>
      <c r="JA56" s="739"/>
      <c r="JB56" s="743">
        <v>0</v>
      </c>
      <c r="JC56" s="743">
        <v>0</v>
      </c>
      <c r="JD56" s="743">
        <v>0</v>
      </c>
      <c r="JE56" s="743">
        <v>0</v>
      </c>
      <c r="JF56" s="743">
        <v>0</v>
      </c>
      <c r="JG56" s="739">
        <v>0</v>
      </c>
      <c r="JH56" s="739">
        <v>0</v>
      </c>
      <c r="JI56" s="739">
        <v>0</v>
      </c>
      <c r="JJ56" s="739">
        <v>0</v>
      </c>
      <c r="JK56" s="739">
        <v>225</v>
      </c>
      <c r="JL56" s="739">
        <v>36</v>
      </c>
      <c r="JM56" s="739">
        <v>110</v>
      </c>
      <c r="JN56" s="28">
        <f t="shared" si="31"/>
        <v>371</v>
      </c>
      <c r="JO56" s="28">
        <f t="shared" si="32"/>
        <v>0</v>
      </c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824"/>
    </row>
    <row r="57" s="786" customFormat="1" hidden="1" customHeight="1" spans="1:291">
      <c r="A57" s="95" t="s">
        <v>1610</v>
      </c>
      <c r="B57" s="343" t="s">
        <v>1682</v>
      </c>
      <c r="C57" s="95" t="s">
        <v>1612</v>
      </c>
      <c r="D57" s="95" t="s">
        <v>1723</v>
      </c>
      <c r="E57" s="789" t="s">
        <v>1657</v>
      </c>
      <c r="F57" s="1115" t="s">
        <v>164</v>
      </c>
      <c r="G57" s="794" t="s">
        <v>165</v>
      </c>
      <c r="H57" s="1116" t="s">
        <v>1724</v>
      </c>
      <c r="I57" s="99">
        <f t="shared" si="48"/>
        <v>1662</v>
      </c>
      <c r="J57" s="1129">
        <v>5691</v>
      </c>
      <c r="K57" s="1130">
        <f t="shared" si="21"/>
        <v>4029</v>
      </c>
      <c r="L57" s="1131">
        <f t="shared" si="22"/>
        <v>4029</v>
      </c>
      <c r="M57" s="1132"/>
      <c r="N57" s="1133"/>
      <c r="O57" s="1139"/>
      <c r="P57" s="1135">
        <f t="shared" si="23"/>
        <v>0</v>
      </c>
      <c r="Q57" s="1154">
        <f t="shared" si="24"/>
        <v>0</v>
      </c>
      <c r="R57" s="1156"/>
      <c r="S57" s="1156"/>
      <c r="T57" s="1156"/>
      <c r="U57" s="1156"/>
      <c r="V57" s="1156"/>
      <c r="W57" s="1156"/>
      <c r="X57" s="1156"/>
      <c r="Y57" s="1156"/>
      <c r="Z57" s="1156"/>
      <c r="AA57" s="1156"/>
      <c r="AB57" s="1167"/>
      <c r="AC57" s="1156"/>
      <c r="AD57" s="1156"/>
      <c r="AE57" s="1156"/>
      <c r="AF57" s="1156"/>
      <c r="AG57" s="1156"/>
      <c r="AH57" s="1156"/>
      <c r="AI57" s="1156"/>
      <c r="AJ57" s="1156"/>
      <c r="AK57" s="1156"/>
      <c r="AL57" s="1156"/>
      <c r="AM57" s="1156"/>
      <c r="AN57" s="1156"/>
      <c r="AO57" s="1156"/>
      <c r="AP57" s="1156"/>
      <c r="AQ57" s="1156"/>
      <c r="AR57" s="1156"/>
      <c r="AS57" s="1179"/>
      <c r="AT57" s="1177"/>
      <c r="AU57" s="1178"/>
      <c r="AV57" s="1178"/>
      <c r="AW57" s="1178"/>
      <c r="AX57" s="1178"/>
      <c r="AY57" s="1178"/>
      <c r="AZ57" s="1178"/>
      <c r="BA57" s="1178"/>
      <c r="BB57" s="1178"/>
      <c r="BC57" s="1178"/>
      <c r="BD57" s="1178"/>
      <c r="BE57" s="1178"/>
      <c r="BF57" s="1178"/>
      <c r="BG57" s="1178">
        <v>32</v>
      </c>
      <c r="BH57" s="1178"/>
      <c r="BI57" s="1178"/>
      <c r="BJ57" s="1178"/>
      <c r="BK57" s="1186"/>
      <c r="BL57" s="1187">
        <v>-5703</v>
      </c>
      <c r="BM57" s="1187"/>
      <c r="BN57" s="1187"/>
      <c r="BO57" s="1187"/>
      <c r="BP57" s="1187"/>
      <c r="BQ57" s="1187"/>
      <c r="BR57" s="1187"/>
      <c r="BS57" s="1187"/>
      <c r="BT57" s="1187"/>
      <c r="BU57" s="1187"/>
      <c r="BV57" s="1191"/>
      <c r="BW57" s="1186"/>
      <c r="BX57" s="1186"/>
      <c r="BY57" s="1186"/>
      <c r="BZ57" s="1186"/>
      <c r="CA57" s="1186"/>
      <c r="CB57" s="1186"/>
      <c r="CC57" s="1186"/>
      <c r="CD57" s="1186"/>
      <c r="CE57" s="1186"/>
      <c r="CF57" s="1186"/>
      <c r="CG57" s="1186">
        <v>120</v>
      </c>
      <c r="CH57" s="1186"/>
      <c r="CI57" s="1186"/>
      <c r="CJ57" s="1186">
        <v>144</v>
      </c>
      <c r="CK57" s="1186"/>
      <c r="CL57" s="1186"/>
      <c r="CM57" s="1186"/>
      <c r="CN57" s="1186">
        <v>12</v>
      </c>
      <c r="CO57" s="1186"/>
      <c r="CP57" s="1186">
        <v>204</v>
      </c>
      <c r="CQ57" s="1186"/>
      <c r="CR57" s="1186"/>
      <c r="CS57" s="1186"/>
      <c r="CT57" s="1186">
        <v>88</v>
      </c>
      <c r="CU57" s="1186"/>
      <c r="CV57" s="1186"/>
      <c r="CW57" s="1186"/>
      <c r="CX57" s="1186">
        <v>320</v>
      </c>
      <c r="CY57" s="1186"/>
      <c r="CZ57" s="1186"/>
      <c r="DA57" s="1186"/>
      <c r="DB57" s="1186"/>
      <c r="DC57" s="1186"/>
      <c r="DD57" s="1186"/>
      <c r="DE57" s="1186"/>
      <c r="DF57" s="1186"/>
      <c r="DG57" s="1186"/>
      <c r="DH57" s="1186"/>
      <c r="DI57" s="1186"/>
      <c r="DJ57" s="1186"/>
      <c r="DK57" s="1186">
        <v>320</v>
      </c>
      <c r="DL57" s="1186"/>
      <c r="DM57" s="1186">
        <v>64</v>
      </c>
      <c r="DN57" s="1186"/>
      <c r="DO57" s="1186"/>
      <c r="DP57" s="1186"/>
      <c r="DQ57" s="1186"/>
      <c r="DR57" s="1186"/>
      <c r="DS57" s="1186"/>
      <c r="DT57" s="1186"/>
      <c r="DU57" s="1186"/>
      <c r="DV57" s="1186"/>
      <c r="DW57" s="1186"/>
      <c r="DX57" s="1186"/>
      <c r="DY57" s="1186"/>
      <c r="DZ57" s="1186"/>
      <c r="EA57" s="1186"/>
      <c r="EB57" s="1186"/>
      <c r="EC57" s="1186"/>
      <c r="ED57" s="1186"/>
      <c r="EE57" s="1186"/>
      <c r="EF57" s="1186">
        <v>300</v>
      </c>
      <c r="EG57" s="1186"/>
      <c r="EH57" s="1186"/>
      <c r="EI57" s="1186">
        <v>64</v>
      </c>
      <c r="EJ57" s="1186"/>
      <c r="EK57" s="1197"/>
      <c r="EL57" s="1198"/>
      <c r="EM57" s="1186"/>
      <c r="EN57" s="1186"/>
      <c r="EO57" s="1186"/>
      <c r="EP57" s="1186"/>
      <c r="EQ57" s="1186"/>
      <c r="ER57" s="1186"/>
      <c r="ES57" s="1186"/>
      <c r="ET57" s="1186"/>
      <c r="EU57" s="1186"/>
      <c r="EV57" s="1186"/>
      <c r="EW57" s="1186"/>
      <c r="EX57" s="1186"/>
      <c r="EY57" s="1186"/>
      <c r="EZ57" s="1186"/>
      <c r="FA57" s="1186"/>
      <c r="FB57" s="1186"/>
      <c r="FC57" s="1209"/>
      <c r="FD57" s="1186"/>
      <c r="FE57" s="1186"/>
      <c r="FF57" s="1186"/>
      <c r="FG57" s="1186"/>
      <c r="FH57" s="1186"/>
      <c r="FI57" s="1186"/>
      <c r="FJ57" s="1186"/>
      <c r="FK57" s="1186"/>
      <c r="FL57" s="1209"/>
      <c r="FM57" s="1186">
        <v>12</v>
      </c>
      <c r="FN57" s="1186"/>
      <c r="FO57" s="1186"/>
      <c r="FP57" s="1186"/>
      <c r="FQ57" s="1186"/>
      <c r="FR57" s="1186"/>
      <c r="FS57" s="1214">
        <v>-19</v>
      </c>
      <c r="FT57" s="1186"/>
      <c r="FU57" s="1214"/>
      <c r="FV57" s="1186">
        <v>12</v>
      </c>
      <c r="FW57" s="1214"/>
      <c r="FX57" s="1214"/>
      <c r="FY57" s="1214"/>
      <c r="FZ57" s="1214"/>
      <c r="GA57" s="1186">
        <v>1</v>
      </c>
      <c r="GB57" s="1186"/>
      <c r="GC57" s="1186"/>
      <c r="GD57" s="1186"/>
      <c r="GE57" s="1186"/>
      <c r="GF57" s="1186"/>
      <c r="GG57" s="1186"/>
      <c r="GH57" s="1186"/>
      <c r="GI57" s="1186"/>
      <c r="GJ57" s="1186"/>
      <c r="GK57" s="1186"/>
      <c r="GL57" s="1186"/>
      <c r="GM57" s="1186"/>
      <c r="GN57" s="1186"/>
      <c r="GO57" s="1186"/>
      <c r="GP57" s="1186"/>
      <c r="GQ57" s="1186"/>
      <c r="GR57" s="1186"/>
      <c r="GS57" s="1186"/>
      <c r="GT57" s="1186"/>
      <c r="GU57" s="1186"/>
      <c r="GV57" s="1186"/>
      <c r="GW57" s="1186"/>
      <c r="GX57" s="1186"/>
      <c r="GY57" s="1218"/>
      <c r="GZ57" s="364">
        <f t="shared" si="42"/>
        <v>1636</v>
      </c>
      <c r="HA57" s="365">
        <f t="shared" si="43"/>
        <v>6</v>
      </c>
      <c r="HB57" s="366">
        <f t="shared" si="44"/>
        <v>1642</v>
      </c>
      <c r="HC57" s="366">
        <v>8360</v>
      </c>
      <c r="HD57" s="365">
        <v>6006</v>
      </c>
      <c r="HE57" s="365"/>
      <c r="HF57" s="54"/>
      <c r="HG57" s="709">
        <v>6.99</v>
      </c>
      <c r="HH57" s="709">
        <v>1.75</v>
      </c>
      <c r="HI57" s="709">
        <f t="shared" si="45"/>
        <v>2873.5</v>
      </c>
      <c r="HJ57" s="711"/>
      <c r="HK57" s="711">
        <v>7.39</v>
      </c>
      <c r="HL57" s="738">
        <f t="shared" si="10"/>
        <v>0.369722814498934</v>
      </c>
      <c r="HM57" s="743"/>
      <c r="HN57" s="743">
        <v>3000</v>
      </c>
      <c r="HO57" s="743">
        <v>7.39</v>
      </c>
      <c r="HP57" s="740">
        <f t="shared" si="46"/>
        <v>29774.31</v>
      </c>
      <c r="HQ57" s="738">
        <f>1-HO57/6.7/HH57</f>
        <v>0.369722814498934</v>
      </c>
      <c r="HR57" s="818">
        <v>44470</v>
      </c>
      <c r="HS57" s="742">
        <v>44927</v>
      </c>
      <c r="HT57" s="739">
        <f ca="1" t="shared" si="11"/>
        <v>5</v>
      </c>
      <c r="HU57" s="739">
        <f ca="1" t="shared" si="12"/>
        <v>150</v>
      </c>
      <c r="HV57" s="743">
        <v>5691</v>
      </c>
      <c r="HW57" s="739">
        <f t="shared" si="15"/>
        <v>1642</v>
      </c>
      <c r="HX57" s="761">
        <f t="shared" si="13"/>
        <v>0.337860082304527</v>
      </c>
      <c r="HY57" s="739">
        <f ca="1" t="shared" si="14"/>
        <v>0.822126200274348</v>
      </c>
      <c r="HZ57" s="739">
        <f t="shared" si="37"/>
        <v>4029</v>
      </c>
      <c r="IA57" s="739"/>
      <c r="IB57" s="739">
        <f ca="1" t="shared" si="38"/>
        <v>328.4</v>
      </c>
      <c r="IC57" s="769">
        <f ca="1" t="shared" si="39"/>
        <v>10.9466666666667</v>
      </c>
      <c r="ID57" s="769">
        <f ca="1" t="shared" si="40"/>
        <v>368.05724725944</v>
      </c>
      <c r="IE57" s="743"/>
      <c r="IF57" s="743"/>
      <c r="IG57" s="743"/>
      <c r="IH57" s="743"/>
      <c r="II57" s="743"/>
      <c r="IJ57" s="743"/>
      <c r="IK57" s="743"/>
      <c r="IL57" s="743"/>
      <c r="IM57" s="743"/>
      <c r="IN57" s="743"/>
      <c r="IO57" s="743"/>
      <c r="IP57" s="743"/>
      <c r="IQ57" s="739"/>
      <c r="IR57" s="739"/>
      <c r="IS57" s="739"/>
      <c r="IT57" s="739"/>
      <c r="IU57" s="739"/>
      <c r="IV57" s="739"/>
      <c r="IW57" s="739"/>
      <c r="IX57" s="739"/>
      <c r="IY57" s="739"/>
      <c r="IZ57" s="739"/>
      <c r="JA57" s="739"/>
      <c r="JB57" s="743">
        <v>1986</v>
      </c>
      <c r="JC57" s="743">
        <v>628</v>
      </c>
      <c r="JD57" s="743">
        <v>1213</v>
      </c>
      <c r="JE57" s="743">
        <v>648</v>
      </c>
      <c r="JF57" s="743">
        <v>864</v>
      </c>
      <c r="JG57" s="739">
        <v>1280</v>
      </c>
      <c r="JH57" s="739">
        <v>128</v>
      </c>
      <c r="JI57" s="739">
        <v>256</v>
      </c>
      <c r="JJ57" s="739">
        <v>64</v>
      </c>
      <c r="JK57" s="739">
        <v>229</v>
      </c>
      <c r="JL57" s="739">
        <v>764</v>
      </c>
      <c r="JM57" s="739">
        <v>300</v>
      </c>
      <c r="JN57" s="28">
        <f t="shared" si="31"/>
        <v>8360</v>
      </c>
      <c r="JO57" s="28">
        <f t="shared" si="32"/>
        <v>0</v>
      </c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824"/>
    </row>
    <row r="58" s="786" customFormat="1" hidden="1" customHeight="1" spans="1:291">
      <c r="A58" s="95" t="s">
        <v>1610</v>
      </c>
      <c r="B58" s="343" t="s">
        <v>1682</v>
      </c>
      <c r="C58" s="95" t="s">
        <v>1612</v>
      </c>
      <c r="D58" s="95" t="s">
        <v>1723</v>
      </c>
      <c r="E58" s="789" t="s">
        <v>1657</v>
      </c>
      <c r="F58" s="1059" t="s">
        <v>167</v>
      </c>
      <c r="G58" s="112" t="s">
        <v>168</v>
      </c>
      <c r="H58" s="1060" t="s">
        <v>1725</v>
      </c>
      <c r="I58" s="99">
        <f t="shared" ref="I58:I63" si="49">L58-J58</f>
        <v>-1921</v>
      </c>
      <c r="J58" s="1129">
        <v>2668</v>
      </c>
      <c r="K58" s="1130">
        <f t="shared" si="21"/>
        <v>3747</v>
      </c>
      <c r="L58" s="1131">
        <f t="shared" si="22"/>
        <v>747</v>
      </c>
      <c r="M58" s="1132"/>
      <c r="N58" s="1137"/>
      <c r="O58" s="1134"/>
      <c r="P58" s="1138">
        <f t="shared" si="23"/>
        <v>3000</v>
      </c>
      <c r="Q58" s="1154">
        <f t="shared" si="24"/>
        <v>0</v>
      </c>
      <c r="R58" s="1153"/>
      <c r="S58" s="1153"/>
      <c r="T58" s="1153"/>
      <c r="U58" s="1153"/>
      <c r="V58" s="1153">
        <v>3000</v>
      </c>
      <c r="W58" s="1153"/>
      <c r="X58" s="1153"/>
      <c r="Y58" s="1153"/>
      <c r="Z58" s="1153"/>
      <c r="AA58" s="1153"/>
      <c r="AB58" s="1166"/>
      <c r="AC58" s="1153"/>
      <c r="AD58" s="1153"/>
      <c r="AE58" s="1153"/>
      <c r="AF58" s="1153"/>
      <c r="AG58" s="1153"/>
      <c r="AH58" s="1153"/>
      <c r="AI58" s="1153"/>
      <c r="AJ58" s="1153"/>
      <c r="AK58" s="1153"/>
      <c r="AL58" s="1153"/>
      <c r="AM58" s="1153"/>
      <c r="AN58" s="1153"/>
      <c r="AO58" s="1153"/>
      <c r="AP58" s="1153"/>
      <c r="AQ58" s="1153"/>
      <c r="AR58" s="1153"/>
      <c r="AS58" s="1176"/>
      <c r="AT58" s="1177"/>
      <c r="AU58" s="1178"/>
      <c r="AV58" s="1178"/>
      <c r="AW58" s="1178"/>
      <c r="AX58" s="1178"/>
      <c r="AY58" s="1178"/>
      <c r="AZ58" s="1178"/>
      <c r="BA58" s="1178"/>
      <c r="BB58" s="1178"/>
      <c r="BC58" s="1178"/>
      <c r="BD58" s="1178"/>
      <c r="BE58" s="1178"/>
      <c r="BF58" s="1178"/>
      <c r="BG58" s="1178">
        <v>32</v>
      </c>
      <c r="BH58" s="1178"/>
      <c r="BI58" s="1178"/>
      <c r="BJ58" s="1178"/>
      <c r="BK58" s="1186"/>
      <c r="BL58" s="1187">
        <v>-2680</v>
      </c>
      <c r="BM58" s="1187"/>
      <c r="BN58" s="1187"/>
      <c r="BO58" s="1187"/>
      <c r="BP58" s="1187"/>
      <c r="BQ58" s="1187"/>
      <c r="BR58" s="1187"/>
      <c r="BS58" s="1187"/>
      <c r="BT58" s="1187"/>
      <c r="BU58" s="1187"/>
      <c r="BV58" s="1191"/>
      <c r="BW58" s="1186"/>
      <c r="BX58" s="1186"/>
      <c r="BY58" s="1186"/>
      <c r="BZ58" s="1186"/>
      <c r="CA58" s="1186"/>
      <c r="CB58" s="1186"/>
      <c r="CC58" s="1186"/>
      <c r="CD58" s="1186"/>
      <c r="CE58" s="1186"/>
      <c r="CF58" s="1186"/>
      <c r="CG58" s="1186">
        <v>120</v>
      </c>
      <c r="CH58" s="1186"/>
      <c r="CI58" s="1186"/>
      <c r="CJ58" s="1186"/>
      <c r="CK58" s="1186"/>
      <c r="CL58" s="1186"/>
      <c r="CM58" s="1186"/>
      <c r="CN58" s="1186">
        <v>12</v>
      </c>
      <c r="CO58" s="1186"/>
      <c r="CP58" s="1186">
        <v>204</v>
      </c>
      <c r="CQ58" s="1186">
        <v>320</v>
      </c>
      <c r="CR58" s="1186">
        <v>64</v>
      </c>
      <c r="CS58" s="1186"/>
      <c r="CT58" s="1186">
        <v>88</v>
      </c>
      <c r="CU58" s="1186"/>
      <c r="CV58" s="1186"/>
      <c r="CW58" s="1186"/>
      <c r="CX58" s="1186">
        <v>320</v>
      </c>
      <c r="CY58" s="1186"/>
      <c r="CZ58" s="1186"/>
      <c r="DA58" s="1186"/>
      <c r="DB58" s="1186"/>
      <c r="DC58" s="1186"/>
      <c r="DD58" s="1186"/>
      <c r="DE58" s="1186"/>
      <c r="DF58" s="1186"/>
      <c r="DG58" s="1186"/>
      <c r="DH58" s="1186">
        <v>64</v>
      </c>
      <c r="DI58" s="1186"/>
      <c r="DJ58" s="1186"/>
      <c r="DK58" s="1186">
        <v>320</v>
      </c>
      <c r="DL58" s="1186"/>
      <c r="DM58" s="1186">
        <v>64</v>
      </c>
      <c r="DN58" s="1186"/>
      <c r="DO58" s="1186"/>
      <c r="DP58" s="1186"/>
      <c r="DQ58" s="1186"/>
      <c r="DR58" s="1186"/>
      <c r="DS58" s="1186"/>
      <c r="DT58" s="1186"/>
      <c r="DU58" s="1186"/>
      <c r="DV58" s="1186"/>
      <c r="DW58" s="1186"/>
      <c r="DX58" s="1186"/>
      <c r="DY58" s="1186"/>
      <c r="DZ58" s="1186"/>
      <c r="EA58" s="1186"/>
      <c r="EB58" s="1186"/>
      <c r="EC58" s="1186"/>
      <c r="ED58" s="1186"/>
      <c r="EE58" s="1186"/>
      <c r="EF58" s="1186">
        <v>300</v>
      </c>
      <c r="EG58" s="1186"/>
      <c r="EH58" s="1186"/>
      <c r="EI58" s="1186"/>
      <c r="EJ58" s="1186"/>
      <c r="EK58" s="1197"/>
      <c r="EL58" s="1198"/>
      <c r="EM58" s="1186"/>
      <c r="EN58" s="1186"/>
      <c r="EO58" s="1186"/>
      <c r="EP58" s="1186"/>
      <c r="EQ58" s="1186"/>
      <c r="ER58" s="1186"/>
      <c r="ES58" s="1186"/>
      <c r="ET58" s="1186"/>
      <c r="EU58" s="1186"/>
      <c r="EV58" s="1186"/>
      <c r="EW58" s="1186"/>
      <c r="EX58" s="1186"/>
      <c r="EY58" s="1186"/>
      <c r="EZ58" s="1186"/>
      <c r="FA58" s="1186"/>
      <c r="FB58" s="1186"/>
      <c r="FC58" s="1209"/>
      <c r="FD58" s="1186"/>
      <c r="FE58" s="1186"/>
      <c r="FF58" s="1186"/>
      <c r="FG58" s="1186"/>
      <c r="FH58" s="1186"/>
      <c r="FI58" s="1186"/>
      <c r="FJ58" s="1186"/>
      <c r="FK58" s="1186"/>
      <c r="FL58" s="1209"/>
      <c r="FM58" s="1186">
        <v>12</v>
      </c>
      <c r="FN58" s="1186"/>
      <c r="FO58" s="1186"/>
      <c r="FP58" s="1186"/>
      <c r="FQ58" s="1186"/>
      <c r="FR58" s="1186"/>
      <c r="FS58" s="1186"/>
      <c r="FT58" s="1186"/>
      <c r="FU58" s="1186"/>
      <c r="FV58" s="1186">
        <v>12</v>
      </c>
      <c r="FW58" s="1186"/>
      <c r="FX58" s="1186"/>
      <c r="FY58" s="1186"/>
      <c r="FZ58" s="1186"/>
      <c r="GA58" s="1186">
        <v>1</v>
      </c>
      <c r="GB58" s="1186"/>
      <c r="GC58" s="1186"/>
      <c r="GD58" s="1186"/>
      <c r="GE58" s="1186"/>
      <c r="GF58" s="1186"/>
      <c r="GG58" s="1186"/>
      <c r="GH58" s="1186"/>
      <c r="GI58" s="1186"/>
      <c r="GJ58" s="1186"/>
      <c r="GK58" s="1186"/>
      <c r="GL58" s="1186"/>
      <c r="GM58" s="1186"/>
      <c r="GN58" s="1186"/>
      <c r="GO58" s="1186"/>
      <c r="GP58" s="1186"/>
      <c r="GQ58" s="1186"/>
      <c r="GR58" s="1186"/>
      <c r="GS58" s="1186"/>
      <c r="GT58" s="1186"/>
      <c r="GU58" s="1186"/>
      <c r="GV58" s="1186"/>
      <c r="GW58" s="1186"/>
      <c r="GX58" s="1186"/>
      <c r="GY58" s="1218"/>
      <c r="GZ58" s="364">
        <f t="shared" si="42"/>
        <v>1876</v>
      </c>
      <c r="HA58" s="365">
        <f t="shared" si="43"/>
        <v>25</v>
      </c>
      <c r="HB58" s="366">
        <f t="shared" si="44"/>
        <v>1901</v>
      </c>
      <c r="HC58" s="366">
        <v>11656</v>
      </c>
      <c r="HD58" s="365">
        <v>6070</v>
      </c>
      <c r="HE58" s="365"/>
      <c r="HF58" s="54"/>
      <c r="HG58" s="708">
        <v>6.99</v>
      </c>
      <c r="HH58" s="708">
        <v>1.75</v>
      </c>
      <c r="HI58" s="709">
        <f t="shared" si="45"/>
        <v>3326.75</v>
      </c>
      <c r="HJ58" s="710"/>
      <c r="HK58" s="710">
        <v>7.39</v>
      </c>
      <c r="HL58" s="738">
        <f t="shared" si="10"/>
        <v>0.369722814498934</v>
      </c>
      <c r="HM58" s="739"/>
      <c r="HN58" s="739">
        <v>3000</v>
      </c>
      <c r="HO58" s="739">
        <v>7.39</v>
      </c>
      <c r="HP58" s="740">
        <f t="shared" si="46"/>
        <v>27690.33</v>
      </c>
      <c r="HQ58" s="738">
        <f>1-HO58/6.7/HH58</f>
        <v>0.369722814498934</v>
      </c>
      <c r="HR58" s="741">
        <v>44470</v>
      </c>
      <c r="HS58" s="742">
        <v>44927</v>
      </c>
      <c r="HT58" s="739">
        <f ca="1" t="shared" si="11"/>
        <v>5</v>
      </c>
      <c r="HU58" s="739">
        <f ca="1" t="shared" si="12"/>
        <v>150</v>
      </c>
      <c r="HV58" s="739">
        <v>2668</v>
      </c>
      <c r="HW58" s="739">
        <f t="shared" si="15"/>
        <v>1901</v>
      </c>
      <c r="HX58" s="761">
        <f t="shared" si="13"/>
        <v>0.592673421667966</v>
      </c>
      <c r="HY58" s="739">
        <f ca="1" t="shared" si="14"/>
        <v>1.44217199272538</v>
      </c>
      <c r="HZ58" s="739">
        <f t="shared" si="37"/>
        <v>3747</v>
      </c>
      <c r="IA58" s="739"/>
      <c r="IB58" s="739">
        <f ca="1" t="shared" si="38"/>
        <v>380.2</v>
      </c>
      <c r="IC58" s="769">
        <f ca="1" t="shared" si="39"/>
        <v>12.6733333333333</v>
      </c>
      <c r="ID58" s="769">
        <f ca="1" t="shared" si="40"/>
        <v>295.660178853235</v>
      </c>
      <c r="IE58" s="739"/>
      <c r="IF58" s="739"/>
      <c r="IG58" s="739"/>
      <c r="IH58" s="739"/>
      <c r="II58" s="739"/>
      <c r="IJ58" s="739"/>
      <c r="IK58" s="739"/>
      <c r="IL58" s="743"/>
      <c r="IM58" s="743"/>
      <c r="IN58" s="743"/>
      <c r="IO58" s="743"/>
      <c r="IP58" s="743"/>
      <c r="IQ58" s="739"/>
      <c r="IR58" s="739"/>
      <c r="IS58" s="739"/>
      <c r="IT58" s="739"/>
      <c r="IU58" s="739"/>
      <c r="IV58" s="739"/>
      <c r="IW58" s="739"/>
      <c r="IX58" s="739"/>
      <c r="IY58" s="739"/>
      <c r="IZ58" s="739"/>
      <c r="JA58" s="739"/>
      <c r="JB58" s="743">
        <v>1250</v>
      </c>
      <c r="JC58" s="743">
        <v>628</v>
      </c>
      <c r="JD58" s="743">
        <v>1405</v>
      </c>
      <c r="JE58" s="743">
        <v>1864</v>
      </c>
      <c r="JF58" s="743">
        <v>864</v>
      </c>
      <c r="JG58" s="739">
        <v>960</v>
      </c>
      <c r="JH58" s="739">
        <v>64</v>
      </c>
      <c r="JI58" s="739">
        <v>256</v>
      </c>
      <c r="JJ58" s="739">
        <v>128</v>
      </c>
      <c r="JK58" s="739">
        <v>229</v>
      </c>
      <c r="JL58" s="739">
        <v>988</v>
      </c>
      <c r="JM58" s="739">
        <v>3020</v>
      </c>
      <c r="JN58" s="28">
        <f t="shared" si="31"/>
        <v>11656</v>
      </c>
      <c r="JO58" s="28">
        <f t="shared" si="32"/>
        <v>0</v>
      </c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824"/>
    </row>
    <row r="59" s="786" customFormat="1" hidden="1" customHeight="1" spans="1:291">
      <c r="A59" s="95" t="s">
        <v>1610</v>
      </c>
      <c r="B59" s="343" t="s">
        <v>1682</v>
      </c>
      <c r="C59" s="95" t="s">
        <v>1612</v>
      </c>
      <c r="D59" s="95" t="s">
        <v>1723</v>
      </c>
      <c r="E59" s="789" t="s">
        <v>1657</v>
      </c>
      <c r="F59" s="1120" t="s">
        <v>170</v>
      </c>
      <c r="G59" s="792" t="s">
        <v>171</v>
      </c>
      <c r="H59" s="1060" t="s">
        <v>1726</v>
      </c>
      <c r="I59" s="99">
        <f t="shared" si="49"/>
        <v>-2982</v>
      </c>
      <c r="J59" s="1129">
        <v>6054</v>
      </c>
      <c r="K59" s="1130">
        <f t="shared" si="21"/>
        <v>3072</v>
      </c>
      <c r="L59" s="1131">
        <f t="shared" si="22"/>
        <v>3072</v>
      </c>
      <c r="M59" s="1132"/>
      <c r="N59" s="1137"/>
      <c r="O59" s="1139"/>
      <c r="P59" s="1138">
        <f t="shared" si="23"/>
        <v>0</v>
      </c>
      <c r="Q59" s="1154">
        <f t="shared" si="24"/>
        <v>0</v>
      </c>
      <c r="R59" s="1156"/>
      <c r="S59" s="1156"/>
      <c r="T59" s="1156"/>
      <c r="U59" s="1156"/>
      <c r="V59" s="1156"/>
      <c r="W59" s="1156"/>
      <c r="X59" s="1156"/>
      <c r="Y59" s="1156"/>
      <c r="Z59" s="1156"/>
      <c r="AA59" s="1153"/>
      <c r="AB59" s="1166"/>
      <c r="AC59" s="1153"/>
      <c r="AD59" s="1153"/>
      <c r="AE59" s="1153"/>
      <c r="AF59" s="1153"/>
      <c r="AG59" s="1153"/>
      <c r="AH59" s="1153"/>
      <c r="AI59" s="1153"/>
      <c r="AJ59" s="1153"/>
      <c r="AK59" s="1153"/>
      <c r="AL59" s="1153"/>
      <c r="AM59" s="1153"/>
      <c r="AN59" s="1153"/>
      <c r="AO59" s="1153"/>
      <c r="AP59" s="1153"/>
      <c r="AQ59" s="1153"/>
      <c r="AR59" s="1153"/>
      <c r="AS59" s="1176"/>
      <c r="AT59" s="1177"/>
      <c r="AU59" s="1178"/>
      <c r="AV59" s="1178"/>
      <c r="AW59" s="1178"/>
      <c r="AX59" s="1178"/>
      <c r="AY59" s="1178"/>
      <c r="AZ59" s="1178"/>
      <c r="BA59" s="1178"/>
      <c r="BB59" s="1178"/>
      <c r="BC59" s="1178"/>
      <c r="BD59" s="1178"/>
      <c r="BE59" s="1178"/>
      <c r="BF59" s="1178"/>
      <c r="BG59" s="1178">
        <v>32</v>
      </c>
      <c r="BH59" s="1178"/>
      <c r="BI59" s="1178"/>
      <c r="BJ59" s="1178"/>
      <c r="BK59" s="1186"/>
      <c r="BL59" s="1187">
        <v>-6066</v>
      </c>
      <c r="BM59" s="1187"/>
      <c r="BN59" s="1187"/>
      <c r="BO59" s="1187"/>
      <c r="BP59" s="1187"/>
      <c r="BQ59" s="1187"/>
      <c r="BR59" s="1187"/>
      <c r="BS59" s="1187"/>
      <c r="BT59" s="1187"/>
      <c r="BU59" s="1187"/>
      <c r="BV59" s="1191"/>
      <c r="BW59" s="1186"/>
      <c r="BX59" s="1186"/>
      <c r="BY59" s="1186"/>
      <c r="BZ59" s="1186"/>
      <c r="CA59" s="1186"/>
      <c r="CB59" s="1186"/>
      <c r="CC59" s="1186"/>
      <c r="CD59" s="1186"/>
      <c r="CE59" s="1186"/>
      <c r="CF59" s="1186"/>
      <c r="CG59" s="1186">
        <v>120</v>
      </c>
      <c r="CH59" s="1186"/>
      <c r="CI59" s="1186"/>
      <c r="CJ59" s="1186">
        <v>96</v>
      </c>
      <c r="CK59" s="1186"/>
      <c r="CL59" s="1186"/>
      <c r="CM59" s="1186"/>
      <c r="CN59" s="1186">
        <v>12</v>
      </c>
      <c r="CO59" s="1186"/>
      <c r="CP59" s="1186">
        <v>204</v>
      </c>
      <c r="CQ59" s="1186"/>
      <c r="CR59" s="1186"/>
      <c r="CS59" s="1186"/>
      <c r="CT59" s="1186">
        <v>88</v>
      </c>
      <c r="CU59" s="1186"/>
      <c r="CV59" s="1186"/>
      <c r="CW59" s="1186"/>
      <c r="CX59" s="1186">
        <v>320</v>
      </c>
      <c r="CY59" s="1186"/>
      <c r="CZ59" s="1186"/>
      <c r="DA59" s="1186"/>
      <c r="DB59" s="1186"/>
      <c r="DC59" s="1186"/>
      <c r="DD59" s="1186"/>
      <c r="DE59" s="1186"/>
      <c r="DF59" s="1186">
        <v>1408</v>
      </c>
      <c r="DG59" s="1186"/>
      <c r="DH59" s="1186"/>
      <c r="DI59" s="1186"/>
      <c r="DJ59" s="1186"/>
      <c r="DK59" s="1186">
        <v>320</v>
      </c>
      <c r="DL59" s="1186"/>
      <c r="DM59" s="1186">
        <v>64</v>
      </c>
      <c r="DN59" s="1186"/>
      <c r="DO59" s="1186"/>
      <c r="DP59" s="1186"/>
      <c r="DQ59" s="1186"/>
      <c r="DR59" s="1186"/>
      <c r="DS59" s="1186"/>
      <c r="DT59" s="1186"/>
      <c r="DU59" s="1186"/>
      <c r="DV59" s="1186"/>
      <c r="DW59" s="1186"/>
      <c r="DX59" s="1186"/>
      <c r="DY59" s="1186"/>
      <c r="DZ59" s="1186"/>
      <c r="EA59" s="1186"/>
      <c r="EB59" s="1186"/>
      <c r="EC59" s="1186"/>
      <c r="ED59" s="1186"/>
      <c r="EE59" s="1186"/>
      <c r="EF59" s="1186">
        <v>300</v>
      </c>
      <c r="EG59" s="1186"/>
      <c r="EH59" s="1186"/>
      <c r="EI59" s="1186"/>
      <c r="EJ59" s="1186"/>
      <c r="EK59" s="1197"/>
      <c r="EL59" s="1198"/>
      <c r="EM59" s="1186"/>
      <c r="EN59" s="1186"/>
      <c r="EO59" s="1186"/>
      <c r="EP59" s="1186"/>
      <c r="EQ59" s="1186"/>
      <c r="ER59" s="1186"/>
      <c r="ES59" s="1186"/>
      <c r="ET59" s="1186"/>
      <c r="EU59" s="1186"/>
      <c r="EV59" s="1186"/>
      <c r="EW59" s="1186"/>
      <c r="EX59" s="1186"/>
      <c r="EY59" s="1186"/>
      <c r="EZ59" s="1186"/>
      <c r="FA59" s="1186"/>
      <c r="FB59" s="1186"/>
      <c r="FC59" s="1209"/>
      <c r="FD59" s="1186"/>
      <c r="FE59" s="1186"/>
      <c r="FF59" s="1186"/>
      <c r="FG59" s="1186"/>
      <c r="FH59" s="1186"/>
      <c r="FI59" s="1186"/>
      <c r="FJ59" s="1186"/>
      <c r="FK59" s="1186"/>
      <c r="FL59" s="1209"/>
      <c r="FM59" s="1186">
        <v>12</v>
      </c>
      <c r="FN59" s="1186"/>
      <c r="FO59" s="1186"/>
      <c r="FP59" s="1186"/>
      <c r="FQ59" s="1186"/>
      <c r="FR59" s="1186"/>
      <c r="FS59" s="1186"/>
      <c r="FT59" s="1186"/>
      <c r="FU59" s="1186"/>
      <c r="FV59" s="1186">
        <v>12</v>
      </c>
      <c r="FW59" s="1186"/>
      <c r="FX59" s="1186"/>
      <c r="FY59" s="1186"/>
      <c r="FZ59" s="1186"/>
      <c r="GA59" s="1186">
        <v>1</v>
      </c>
      <c r="GB59" s="1186"/>
      <c r="GC59" s="1186"/>
      <c r="GD59" s="1186"/>
      <c r="GE59" s="1186"/>
      <c r="GF59" s="1186"/>
      <c r="GG59" s="1186"/>
      <c r="GH59" s="1186"/>
      <c r="GI59" s="1186"/>
      <c r="GJ59" s="1186"/>
      <c r="GK59" s="1186"/>
      <c r="GL59" s="1186"/>
      <c r="GM59" s="1186"/>
      <c r="GN59" s="1186"/>
      <c r="GO59" s="1186"/>
      <c r="GP59" s="1186"/>
      <c r="GQ59" s="1186"/>
      <c r="GR59" s="1186">
        <v>5</v>
      </c>
      <c r="GS59" s="1186"/>
      <c r="GT59" s="1186"/>
      <c r="GU59" s="1186"/>
      <c r="GV59" s="1186"/>
      <c r="GW59" s="1186"/>
      <c r="GX59" s="1186"/>
      <c r="GY59" s="1218"/>
      <c r="GZ59" s="364">
        <f t="shared" si="42"/>
        <v>2932</v>
      </c>
      <c r="HA59" s="365">
        <f t="shared" si="43"/>
        <v>30</v>
      </c>
      <c r="HB59" s="366">
        <f t="shared" si="44"/>
        <v>2962</v>
      </c>
      <c r="HC59" s="366">
        <v>7977</v>
      </c>
      <c r="HD59" s="365">
        <v>6006</v>
      </c>
      <c r="HE59" s="365"/>
      <c r="HF59" s="54"/>
      <c r="HG59" s="708">
        <v>6.99</v>
      </c>
      <c r="HH59" s="708">
        <v>1.75</v>
      </c>
      <c r="HI59" s="709">
        <f t="shared" si="45"/>
        <v>5183.5</v>
      </c>
      <c r="HJ59" s="710"/>
      <c r="HK59" s="710">
        <v>7.39</v>
      </c>
      <c r="HL59" s="738">
        <f t="shared" si="10"/>
        <v>0.369722814498934</v>
      </c>
      <c r="HM59" s="739"/>
      <c r="HN59" s="739">
        <v>3000</v>
      </c>
      <c r="HO59" s="739">
        <v>7.39</v>
      </c>
      <c r="HP59" s="740">
        <f t="shared" si="46"/>
        <v>22702.08</v>
      </c>
      <c r="HQ59" s="738">
        <f>1-HO59/6.7/HH59</f>
        <v>0.369722814498934</v>
      </c>
      <c r="HR59" s="741">
        <v>44470</v>
      </c>
      <c r="HS59" s="742">
        <v>44927</v>
      </c>
      <c r="HT59" s="739">
        <f ca="1" t="shared" si="11"/>
        <v>5</v>
      </c>
      <c r="HU59" s="739">
        <f ca="1" t="shared" si="12"/>
        <v>150</v>
      </c>
      <c r="HV59" s="739">
        <v>6054</v>
      </c>
      <c r="HW59" s="739">
        <f t="shared" si="15"/>
        <v>2962</v>
      </c>
      <c r="HX59" s="761">
        <f t="shared" si="13"/>
        <v>0.649134341442034</v>
      </c>
      <c r="HY59" s="739">
        <f ca="1" t="shared" si="14"/>
        <v>1.57956023084228</v>
      </c>
      <c r="HZ59" s="739">
        <f t="shared" si="37"/>
        <v>3072</v>
      </c>
      <c r="IA59" s="739"/>
      <c r="IB59" s="739">
        <f ca="1" t="shared" si="38"/>
        <v>592.4</v>
      </c>
      <c r="IC59" s="769">
        <f ca="1" t="shared" si="39"/>
        <v>19.7466666666667</v>
      </c>
      <c r="ID59" s="769">
        <f ca="1" t="shared" si="40"/>
        <v>155.57056043214</v>
      </c>
      <c r="IE59" s="739"/>
      <c r="IF59" s="739"/>
      <c r="IG59" s="739"/>
      <c r="IH59" s="739"/>
      <c r="II59" s="739"/>
      <c r="IJ59" s="739"/>
      <c r="IK59" s="739"/>
      <c r="IL59" s="743"/>
      <c r="IM59" s="743"/>
      <c r="IN59" s="743"/>
      <c r="IO59" s="743"/>
      <c r="IP59" s="743"/>
      <c r="IQ59" s="739"/>
      <c r="IR59" s="739"/>
      <c r="IS59" s="739"/>
      <c r="IT59" s="739"/>
      <c r="IU59" s="739"/>
      <c r="IV59" s="739"/>
      <c r="IW59" s="739"/>
      <c r="IX59" s="739"/>
      <c r="IY59" s="739"/>
      <c r="IZ59" s="739"/>
      <c r="JA59" s="739"/>
      <c r="JB59" s="743">
        <v>1602</v>
      </c>
      <c r="JC59" s="743">
        <v>628</v>
      </c>
      <c r="JD59" s="743">
        <v>1198</v>
      </c>
      <c r="JE59" s="743">
        <v>712</v>
      </c>
      <c r="JF59" s="743">
        <v>864</v>
      </c>
      <c r="JG59" s="739">
        <v>1152</v>
      </c>
      <c r="JH59" s="739">
        <v>64</v>
      </c>
      <c r="JI59" s="739">
        <v>256</v>
      </c>
      <c r="JJ59" s="739">
        <v>64</v>
      </c>
      <c r="JK59" s="739">
        <v>229</v>
      </c>
      <c r="JL59" s="739">
        <v>860</v>
      </c>
      <c r="JM59" s="739">
        <v>348</v>
      </c>
      <c r="JN59" s="28">
        <f t="shared" si="31"/>
        <v>7977</v>
      </c>
      <c r="JO59" s="28">
        <f t="shared" si="32"/>
        <v>0</v>
      </c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824"/>
    </row>
    <row r="60" s="786" customFormat="1" hidden="1" customHeight="1" spans="1:291">
      <c r="A60" s="95" t="s">
        <v>1610</v>
      </c>
      <c r="B60" s="343" t="s">
        <v>1682</v>
      </c>
      <c r="C60" s="95" t="s">
        <v>1612</v>
      </c>
      <c r="D60" s="95" t="s">
        <v>1723</v>
      </c>
      <c r="E60" s="789" t="s">
        <v>1657</v>
      </c>
      <c r="F60" s="1120" t="s">
        <v>173</v>
      </c>
      <c r="G60" s="792" t="s">
        <v>174</v>
      </c>
      <c r="H60" s="1060" t="s">
        <v>1727</v>
      </c>
      <c r="I60" s="99">
        <f t="shared" si="49"/>
        <v>1246</v>
      </c>
      <c r="J60" s="1129">
        <v>1660</v>
      </c>
      <c r="K60" s="1130">
        <f t="shared" si="21"/>
        <v>2906</v>
      </c>
      <c r="L60" s="1131">
        <f t="shared" si="22"/>
        <v>2906</v>
      </c>
      <c r="M60" s="1132"/>
      <c r="N60" s="1137"/>
      <c r="O60" s="1134"/>
      <c r="P60" s="1138">
        <f t="shared" si="23"/>
        <v>0</v>
      </c>
      <c r="Q60" s="1154">
        <f t="shared" si="24"/>
        <v>3000</v>
      </c>
      <c r="R60" s="1153"/>
      <c r="S60" s="1153"/>
      <c r="T60" s="1153"/>
      <c r="U60" s="1153"/>
      <c r="V60" s="1153"/>
      <c r="W60" s="1153"/>
      <c r="X60" s="1153"/>
      <c r="Y60" s="1153"/>
      <c r="Z60" s="1153"/>
      <c r="AA60" s="1153"/>
      <c r="AB60" s="1166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>
        <v>3000</v>
      </c>
      <c r="AN60" s="1153"/>
      <c r="AO60" s="1153"/>
      <c r="AP60" s="1153"/>
      <c r="AQ60" s="1153"/>
      <c r="AR60" s="1153"/>
      <c r="AS60" s="1176"/>
      <c r="AT60" s="1177"/>
      <c r="AU60" s="1178"/>
      <c r="AV60" s="1178"/>
      <c r="AW60" s="1178"/>
      <c r="AX60" s="1178"/>
      <c r="AY60" s="1178"/>
      <c r="AZ60" s="1178"/>
      <c r="BA60" s="1178"/>
      <c r="BB60" s="1178"/>
      <c r="BC60" s="1178"/>
      <c r="BD60" s="1178"/>
      <c r="BE60" s="1178"/>
      <c r="BF60" s="1178"/>
      <c r="BG60" s="1178">
        <v>32</v>
      </c>
      <c r="BH60" s="1178"/>
      <c r="BI60" s="1178"/>
      <c r="BJ60" s="1178"/>
      <c r="BK60" s="1186"/>
      <c r="BL60" s="1187">
        <v>-1672</v>
      </c>
      <c r="BM60" s="1187"/>
      <c r="BN60" s="1187"/>
      <c r="BO60" s="1187"/>
      <c r="BP60" s="1187"/>
      <c r="BQ60" s="1187"/>
      <c r="BR60" s="1187"/>
      <c r="BS60" s="1187"/>
      <c r="BT60" s="1187"/>
      <c r="BU60" s="1187"/>
      <c r="BV60" s="1191"/>
      <c r="BW60" s="1186"/>
      <c r="BX60" s="1186"/>
      <c r="BY60" s="1186"/>
      <c r="BZ60" s="1186"/>
      <c r="CA60" s="1186"/>
      <c r="CB60" s="1186"/>
      <c r="CC60" s="1186"/>
      <c r="CD60" s="1186"/>
      <c r="CE60" s="1186"/>
      <c r="CF60" s="1186"/>
      <c r="CG60" s="1186">
        <v>120</v>
      </c>
      <c r="CH60" s="1186"/>
      <c r="CI60" s="1186"/>
      <c r="CJ60" s="1186"/>
      <c r="CK60" s="1186"/>
      <c r="CL60" s="1186"/>
      <c r="CM60" s="1186"/>
      <c r="CN60" s="1186">
        <v>12</v>
      </c>
      <c r="CO60" s="1186"/>
      <c r="CP60" s="1186">
        <v>204</v>
      </c>
      <c r="CQ60" s="1186">
        <v>320</v>
      </c>
      <c r="CR60" s="1186"/>
      <c r="CS60" s="1186"/>
      <c r="CT60" s="1186">
        <v>88</v>
      </c>
      <c r="CU60" s="1186"/>
      <c r="CV60" s="1186"/>
      <c r="CW60" s="1186"/>
      <c r="CX60" s="1186">
        <v>320</v>
      </c>
      <c r="CY60" s="1186"/>
      <c r="CZ60" s="1186"/>
      <c r="DA60" s="1186"/>
      <c r="DB60" s="1186"/>
      <c r="DC60" s="1186"/>
      <c r="DD60" s="1186"/>
      <c r="DE60" s="1186"/>
      <c r="DF60" s="1186"/>
      <c r="DG60" s="1186"/>
      <c r="DH60" s="1186"/>
      <c r="DI60" s="1186"/>
      <c r="DJ60" s="1186"/>
      <c r="DK60" s="1186">
        <v>320</v>
      </c>
      <c r="DL60" s="1186"/>
      <c r="DM60" s="1186"/>
      <c r="DN60" s="1186"/>
      <c r="DO60" s="1186"/>
      <c r="DP60" s="1186"/>
      <c r="DQ60" s="1186"/>
      <c r="DR60" s="1186"/>
      <c r="DS60" s="1186"/>
      <c r="DT60" s="1186"/>
      <c r="DU60" s="1186"/>
      <c r="DV60" s="1186"/>
      <c r="DW60" s="1186"/>
      <c r="DX60" s="1186"/>
      <c r="DY60" s="1186"/>
      <c r="DZ60" s="1186"/>
      <c r="EA60" s="1186"/>
      <c r="EB60" s="1186"/>
      <c r="EC60" s="1186"/>
      <c r="ED60" s="1186"/>
      <c r="EE60" s="1186"/>
      <c r="EF60" s="1186">
        <v>300</v>
      </c>
      <c r="EG60" s="1186"/>
      <c r="EH60" s="1186">
        <v>64</v>
      </c>
      <c r="EI60" s="1186">
        <v>64</v>
      </c>
      <c r="EJ60" s="1186"/>
      <c r="EK60" s="1197"/>
      <c r="EL60" s="1198"/>
      <c r="EM60" s="1186"/>
      <c r="EN60" s="1186"/>
      <c r="EO60" s="1186"/>
      <c r="EP60" s="1186"/>
      <c r="EQ60" s="1186"/>
      <c r="ER60" s="1186"/>
      <c r="ES60" s="1186"/>
      <c r="ET60" s="1186"/>
      <c r="EU60" s="1186"/>
      <c r="EV60" s="1186"/>
      <c r="EW60" s="1186"/>
      <c r="EX60" s="1186"/>
      <c r="EY60" s="1186"/>
      <c r="EZ60" s="1186"/>
      <c r="FA60" s="1186"/>
      <c r="FB60" s="1186"/>
      <c r="FC60" s="1209"/>
      <c r="FD60" s="1186"/>
      <c r="FE60" s="1186"/>
      <c r="FF60" s="1186"/>
      <c r="FG60" s="1186"/>
      <c r="FH60" s="1186"/>
      <c r="FI60" s="1186"/>
      <c r="FJ60" s="1186"/>
      <c r="FK60" s="1186"/>
      <c r="FL60" s="1209"/>
      <c r="FM60" s="1186">
        <v>12</v>
      </c>
      <c r="FN60" s="1186"/>
      <c r="FO60" s="1186"/>
      <c r="FP60" s="1186"/>
      <c r="FQ60" s="1186"/>
      <c r="FR60" s="1186"/>
      <c r="FS60" s="1214">
        <v>-114</v>
      </c>
      <c r="FT60" s="1186"/>
      <c r="FU60" s="1214"/>
      <c r="FV60" s="1186">
        <v>12</v>
      </c>
      <c r="FW60" s="1214"/>
      <c r="FX60" s="1214"/>
      <c r="FY60" s="1214"/>
      <c r="FZ60" s="1214"/>
      <c r="GA60" s="1214"/>
      <c r="GB60" s="1186">
        <v>1</v>
      </c>
      <c r="GC60" s="1186"/>
      <c r="GD60" s="1186"/>
      <c r="GE60" s="1186"/>
      <c r="GF60" s="1186"/>
      <c r="GG60" s="1186"/>
      <c r="GH60" s="1186"/>
      <c r="GI60" s="1186"/>
      <c r="GJ60" s="1186"/>
      <c r="GK60" s="1186"/>
      <c r="GL60" s="1186">
        <v>1</v>
      </c>
      <c r="GM60" s="1186"/>
      <c r="GN60" s="1186"/>
      <c r="GO60" s="1186"/>
      <c r="GP60" s="1186"/>
      <c r="GQ60" s="1186"/>
      <c r="GR60" s="1186">
        <v>10</v>
      </c>
      <c r="GS60" s="1186"/>
      <c r="GT60" s="1186"/>
      <c r="GU60" s="1186"/>
      <c r="GV60" s="1186"/>
      <c r="GW60" s="1186"/>
      <c r="GX60" s="1186"/>
      <c r="GY60" s="1218"/>
      <c r="GZ60" s="364">
        <f t="shared" si="42"/>
        <v>1812</v>
      </c>
      <c r="HA60" s="365">
        <f t="shared" si="43"/>
        <v>-78</v>
      </c>
      <c r="HB60" s="366">
        <f t="shared" si="44"/>
        <v>1734</v>
      </c>
      <c r="HC60" s="366">
        <v>12591</v>
      </c>
      <c r="HD60" s="365">
        <v>6134</v>
      </c>
      <c r="HE60" s="365"/>
      <c r="HF60" s="54"/>
      <c r="HG60" s="708">
        <v>6.99</v>
      </c>
      <c r="HH60" s="708">
        <v>1.75</v>
      </c>
      <c r="HI60" s="709">
        <f t="shared" si="45"/>
        <v>3034.5</v>
      </c>
      <c r="HJ60" s="710"/>
      <c r="HK60" s="710">
        <v>7.39</v>
      </c>
      <c r="HL60" s="738">
        <f t="shared" si="10"/>
        <v>0.369722814498934</v>
      </c>
      <c r="HM60" s="739"/>
      <c r="HN60" s="739">
        <v>3000</v>
      </c>
      <c r="HO60" s="739">
        <v>7.39</v>
      </c>
      <c r="HP60" s="740">
        <f t="shared" si="46"/>
        <v>21475.34</v>
      </c>
      <c r="HQ60" s="738">
        <f>1-HO60/6.7/HH60</f>
        <v>0.369722814498934</v>
      </c>
      <c r="HR60" s="741">
        <v>44470</v>
      </c>
      <c r="HS60" s="742">
        <v>44927</v>
      </c>
      <c r="HT60" s="739">
        <f ca="1" t="shared" si="11"/>
        <v>5</v>
      </c>
      <c r="HU60" s="739">
        <f ca="1" t="shared" si="12"/>
        <v>150</v>
      </c>
      <c r="HV60" s="739">
        <v>1660</v>
      </c>
      <c r="HW60" s="739">
        <f t="shared" si="15"/>
        <v>1734</v>
      </c>
      <c r="HX60" s="761">
        <f t="shared" si="13"/>
        <v>0.759526938239159</v>
      </c>
      <c r="HY60" s="739">
        <f ca="1" t="shared" si="14"/>
        <v>1.84818221638195</v>
      </c>
      <c r="HZ60" s="739">
        <f t="shared" si="37"/>
        <v>2906</v>
      </c>
      <c r="IA60" s="739"/>
      <c r="IB60" s="739">
        <f ca="1" t="shared" si="38"/>
        <v>346.8</v>
      </c>
      <c r="IC60" s="769">
        <f ca="1" t="shared" si="39"/>
        <v>11.56</v>
      </c>
      <c r="ID60" s="769">
        <f ca="1" t="shared" si="40"/>
        <v>251.384083044983</v>
      </c>
      <c r="IE60" s="739"/>
      <c r="IF60" s="739"/>
      <c r="IG60" s="739"/>
      <c r="IH60" s="739"/>
      <c r="II60" s="739"/>
      <c r="IJ60" s="739"/>
      <c r="IK60" s="739"/>
      <c r="IL60" s="743"/>
      <c r="IM60" s="743"/>
      <c r="IN60" s="743"/>
      <c r="IO60" s="743"/>
      <c r="IP60" s="743"/>
      <c r="IQ60" s="739"/>
      <c r="IR60" s="739"/>
      <c r="IS60" s="739"/>
      <c r="IT60" s="739"/>
      <c r="IU60" s="739"/>
      <c r="IV60" s="739"/>
      <c r="IW60" s="739"/>
      <c r="IX60" s="739"/>
      <c r="IY60" s="739"/>
      <c r="IZ60" s="739"/>
      <c r="JA60" s="739"/>
      <c r="JB60" s="743">
        <v>1634</v>
      </c>
      <c r="JC60" s="743">
        <v>628</v>
      </c>
      <c r="JD60" s="743">
        <v>1245</v>
      </c>
      <c r="JE60" s="743">
        <v>1544</v>
      </c>
      <c r="JF60" s="743">
        <v>864</v>
      </c>
      <c r="JG60" s="739">
        <v>1472</v>
      </c>
      <c r="JH60" s="739">
        <v>320</v>
      </c>
      <c r="JI60" s="739">
        <v>448</v>
      </c>
      <c r="JJ60" s="739">
        <v>192</v>
      </c>
      <c r="JK60" s="739">
        <v>236</v>
      </c>
      <c r="JL60" s="739">
        <v>988</v>
      </c>
      <c r="JM60" s="739">
        <v>3020</v>
      </c>
      <c r="JN60" s="28">
        <f t="shared" si="31"/>
        <v>12591</v>
      </c>
      <c r="JO60" s="28">
        <f t="shared" si="32"/>
        <v>0</v>
      </c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824"/>
    </row>
    <row r="61" s="786" customFormat="1" hidden="1" customHeight="1" spans="1:291">
      <c r="A61" s="95" t="s">
        <v>1610</v>
      </c>
      <c r="B61" s="343" t="s">
        <v>1682</v>
      </c>
      <c r="C61" s="95" t="s">
        <v>1645</v>
      </c>
      <c r="D61" s="95" t="s">
        <v>1646</v>
      </c>
      <c r="E61" s="411"/>
      <c r="F61" s="1115" t="s">
        <v>176</v>
      </c>
      <c r="G61" s="112" t="s">
        <v>1728</v>
      </c>
      <c r="H61" s="1060" t="s">
        <v>1729</v>
      </c>
      <c r="I61" s="99">
        <f t="shared" si="49"/>
        <v>-244</v>
      </c>
      <c r="J61" s="1141">
        <v>1355</v>
      </c>
      <c r="K61" s="1130">
        <f t="shared" si="21"/>
        <v>1111</v>
      </c>
      <c r="L61" s="1131">
        <f t="shared" si="22"/>
        <v>1111</v>
      </c>
      <c r="M61" s="1132"/>
      <c r="N61" s="1137"/>
      <c r="O61" s="1134"/>
      <c r="P61" s="1138">
        <f t="shared" si="23"/>
        <v>0</v>
      </c>
      <c r="Q61" s="1154">
        <f t="shared" si="24"/>
        <v>0</v>
      </c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66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76"/>
      <c r="AT61" s="1177"/>
      <c r="AU61" s="1178"/>
      <c r="AV61" s="1178"/>
      <c r="AW61" s="1178"/>
      <c r="AX61" s="1178"/>
      <c r="AY61" s="1178"/>
      <c r="AZ61" s="1178"/>
      <c r="BA61" s="1178"/>
      <c r="BB61" s="1178"/>
      <c r="BC61" s="1178"/>
      <c r="BD61" s="1178"/>
      <c r="BE61" s="1178"/>
      <c r="BF61" s="1178"/>
      <c r="BG61" s="1178"/>
      <c r="BH61" s="1178"/>
      <c r="BI61" s="1178"/>
      <c r="BJ61" s="1178"/>
      <c r="BK61" s="1186"/>
      <c r="BL61" s="1187">
        <v>-1359</v>
      </c>
      <c r="BM61" s="1187"/>
      <c r="BN61" s="1187"/>
      <c r="BO61" s="1187"/>
      <c r="BP61" s="1187"/>
      <c r="BQ61" s="1187"/>
      <c r="BR61" s="1187"/>
      <c r="BS61" s="1187"/>
      <c r="BT61" s="1187"/>
      <c r="BU61" s="1187"/>
      <c r="BV61" s="1191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>
        <v>40</v>
      </c>
      <c r="CH61" s="1186"/>
      <c r="CI61" s="1186"/>
      <c r="CJ61" s="1186">
        <v>20</v>
      </c>
      <c r="CK61" s="1186"/>
      <c r="CL61" s="1186"/>
      <c r="CM61" s="1186"/>
      <c r="CN61" s="1186">
        <v>4</v>
      </c>
      <c r="CO61" s="1186"/>
      <c r="CP61" s="1186">
        <v>68</v>
      </c>
      <c r="CQ61" s="1186"/>
      <c r="CR61" s="1186"/>
      <c r="CS61" s="1186"/>
      <c r="CT61" s="1186">
        <v>8</v>
      </c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6"/>
      <c r="ED61" s="1186"/>
      <c r="EE61" s="1186"/>
      <c r="EF61" s="1186">
        <v>100</v>
      </c>
      <c r="EG61" s="1186"/>
      <c r="EH61" s="1186"/>
      <c r="EI61" s="1186"/>
      <c r="EJ61" s="1186"/>
      <c r="EK61" s="1197"/>
      <c r="EL61" s="1198"/>
      <c r="EM61" s="1186"/>
      <c r="EN61" s="1186"/>
      <c r="EO61" s="1186"/>
      <c r="EP61" s="1186"/>
      <c r="EQ61" s="1186"/>
      <c r="ER61" s="1186"/>
      <c r="ES61" s="1186"/>
      <c r="ET61" s="1186"/>
      <c r="EU61" s="1186"/>
      <c r="EV61" s="1186"/>
      <c r="EW61" s="1186"/>
      <c r="EX61" s="1186"/>
      <c r="EY61" s="1186"/>
      <c r="EZ61" s="1186"/>
      <c r="FA61" s="1186"/>
      <c r="FB61" s="1186"/>
      <c r="FC61" s="1209"/>
      <c r="FD61" s="1186"/>
      <c r="FE61" s="1186"/>
      <c r="FF61" s="1186"/>
      <c r="FG61" s="1186"/>
      <c r="FH61" s="1186"/>
      <c r="FI61" s="1186"/>
      <c r="FJ61" s="1186"/>
      <c r="FK61" s="1186"/>
      <c r="FL61" s="1209"/>
      <c r="FM61" s="1186">
        <v>4</v>
      </c>
      <c r="FN61" s="1186"/>
      <c r="FO61" s="1186"/>
      <c r="FP61" s="1186"/>
      <c r="FQ61" s="1186"/>
      <c r="FR61" s="1186"/>
      <c r="FS61" s="1186"/>
      <c r="FT61" s="1186"/>
      <c r="FU61" s="1186"/>
      <c r="FV61" s="1186">
        <v>4</v>
      </c>
      <c r="FW61" s="1186"/>
      <c r="FX61" s="1186"/>
      <c r="FY61" s="1186"/>
      <c r="FZ61" s="1186"/>
      <c r="GA61" s="1186"/>
      <c r="GB61" s="1186"/>
      <c r="GC61" s="1186"/>
      <c r="GD61" s="1186"/>
      <c r="GE61" s="1186"/>
      <c r="GF61" s="1186"/>
      <c r="GG61" s="1186"/>
      <c r="GH61" s="1186"/>
      <c r="GI61" s="1186"/>
      <c r="GJ61" s="1186"/>
      <c r="GK61" s="1186"/>
      <c r="GL61" s="1186"/>
      <c r="GM61" s="1186"/>
      <c r="GN61" s="1186"/>
      <c r="GO61" s="1186"/>
      <c r="GP61" s="1186"/>
      <c r="GQ61" s="1186"/>
      <c r="GR61" s="1186"/>
      <c r="GS61" s="1186"/>
      <c r="GT61" s="1186"/>
      <c r="GU61" s="1186"/>
      <c r="GV61" s="1186"/>
      <c r="GW61" s="1186"/>
      <c r="GX61" s="1186"/>
      <c r="GY61" s="1218"/>
      <c r="GZ61" s="364">
        <f t="shared" si="42"/>
        <v>240</v>
      </c>
      <c r="HA61" s="365">
        <f t="shared" si="43"/>
        <v>8</v>
      </c>
      <c r="HB61" s="366">
        <f t="shared" si="44"/>
        <v>248</v>
      </c>
      <c r="HC61" s="366">
        <v>1236</v>
      </c>
      <c r="HD61" s="365">
        <v>1390</v>
      </c>
      <c r="HE61" s="365"/>
      <c r="HF61" s="54"/>
      <c r="HG61" s="708"/>
      <c r="HH61" s="708"/>
      <c r="HI61" s="709">
        <f t="shared" si="45"/>
        <v>0</v>
      </c>
      <c r="HJ61" s="710"/>
      <c r="HK61" s="710">
        <v>5.58</v>
      </c>
      <c r="HL61" s="738" t="e">
        <f t="shared" si="10"/>
        <v>#DIV/0!</v>
      </c>
      <c r="HM61" s="739"/>
      <c r="HN61" s="739">
        <v>2000</v>
      </c>
      <c r="HO61" s="739">
        <v>4.85</v>
      </c>
      <c r="HP61" s="740">
        <f t="shared" si="46"/>
        <v>6199.38</v>
      </c>
      <c r="HQ61" s="738"/>
      <c r="HR61" s="741">
        <v>44470</v>
      </c>
      <c r="HS61" s="742">
        <v>44927</v>
      </c>
      <c r="HT61" s="739">
        <f ca="1" t="shared" si="11"/>
        <v>5</v>
      </c>
      <c r="HU61" s="739">
        <f ca="1" t="shared" si="12"/>
        <v>150</v>
      </c>
      <c r="HV61" s="739">
        <v>1355</v>
      </c>
      <c r="HW61" s="739">
        <f t="shared" si="15"/>
        <v>248</v>
      </c>
      <c r="HX61" s="761">
        <f t="shared" si="13"/>
        <v>0.201135442011354</v>
      </c>
      <c r="HY61" s="739">
        <f ca="1" t="shared" si="14"/>
        <v>0.489429575560962</v>
      </c>
      <c r="HZ61" s="739">
        <f t="shared" si="37"/>
        <v>1111</v>
      </c>
      <c r="IA61" s="739"/>
      <c r="IB61" s="739">
        <f ca="1" t="shared" si="38"/>
        <v>49.6</v>
      </c>
      <c r="IC61" s="769">
        <f ca="1" t="shared" si="39"/>
        <v>1.65333333333333</v>
      </c>
      <c r="ID61" s="769">
        <f ca="1" t="shared" si="40"/>
        <v>671.975806451613</v>
      </c>
      <c r="IE61" s="739"/>
      <c r="IF61" s="739"/>
      <c r="IG61" s="739"/>
      <c r="IH61" s="739"/>
      <c r="II61" s="739"/>
      <c r="IJ61" s="739"/>
      <c r="IK61" s="739"/>
      <c r="IL61" s="743"/>
      <c r="IM61" s="743"/>
      <c r="IN61" s="743"/>
      <c r="IO61" s="743"/>
      <c r="IP61" s="743"/>
      <c r="IQ61" s="739"/>
      <c r="IR61" s="739"/>
      <c r="IS61" s="739"/>
      <c r="IT61" s="739"/>
      <c r="IU61" s="739"/>
      <c r="IV61" s="739"/>
      <c r="IW61" s="739"/>
      <c r="IX61" s="739"/>
      <c r="IY61" s="739"/>
      <c r="IZ61" s="739"/>
      <c r="JA61" s="739"/>
      <c r="JB61" s="743">
        <v>80</v>
      </c>
      <c r="JC61" s="743">
        <v>60</v>
      </c>
      <c r="JD61" s="743">
        <v>236</v>
      </c>
      <c r="JE61" s="743">
        <v>24</v>
      </c>
      <c r="JF61" s="743">
        <v>288</v>
      </c>
      <c r="JG61" s="739">
        <v>192</v>
      </c>
      <c r="JH61" s="739">
        <v>0</v>
      </c>
      <c r="JI61" s="739">
        <v>0</v>
      </c>
      <c r="JJ61" s="739">
        <v>0</v>
      </c>
      <c r="JK61" s="739">
        <v>32</v>
      </c>
      <c r="JL61" s="739">
        <v>204</v>
      </c>
      <c r="JM61" s="739">
        <v>120</v>
      </c>
      <c r="JN61" s="28">
        <f t="shared" si="31"/>
        <v>1236</v>
      </c>
      <c r="JO61" s="28">
        <f t="shared" si="32"/>
        <v>0</v>
      </c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824"/>
    </row>
    <row r="62" s="786" customFormat="1" hidden="1" customHeight="1" spans="1:291">
      <c r="A62" s="95" t="s">
        <v>1610</v>
      </c>
      <c r="B62" s="343">
        <v>2020</v>
      </c>
      <c r="C62" s="95" t="s">
        <v>1612</v>
      </c>
      <c r="D62" s="95" t="s">
        <v>381</v>
      </c>
      <c r="E62" s="789" t="s">
        <v>1657</v>
      </c>
      <c r="F62" s="1119" t="s">
        <v>380</v>
      </c>
      <c r="G62" s="112" t="s">
        <v>381</v>
      </c>
      <c r="H62" s="1060" t="s">
        <v>382</v>
      </c>
      <c r="I62" s="99">
        <f t="shared" si="49"/>
        <v>-16608</v>
      </c>
      <c r="J62" s="1129">
        <v>26715</v>
      </c>
      <c r="K62" s="1130">
        <f t="shared" si="21"/>
        <v>10107</v>
      </c>
      <c r="L62" s="1131">
        <f t="shared" si="22"/>
        <v>10107</v>
      </c>
      <c r="M62" s="1132"/>
      <c r="N62" s="1133"/>
      <c r="O62" s="1139"/>
      <c r="P62" s="1138">
        <f t="shared" si="23"/>
        <v>0</v>
      </c>
      <c r="Q62" s="1154">
        <f t="shared" si="24"/>
        <v>20000</v>
      </c>
      <c r="R62" s="1156"/>
      <c r="S62" s="1156"/>
      <c r="T62" s="1156"/>
      <c r="U62" s="1156"/>
      <c r="V62" s="1156"/>
      <c r="W62" s="1156"/>
      <c r="X62" s="1156"/>
      <c r="Y62" s="1156"/>
      <c r="Z62" s="1156"/>
      <c r="AA62" s="1156"/>
      <c r="AB62" s="1167">
        <v>20000</v>
      </c>
      <c r="AC62" s="1156"/>
      <c r="AD62" s="1156"/>
      <c r="AE62" s="1156"/>
      <c r="AF62" s="1156"/>
      <c r="AG62" s="1156"/>
      <c r="AH62" s="1156"/>
      <c r="AI62" s="1156"/>
      <c r="AJ62" s="1156"/>
      <c r="AK62" s="1156"/>
      <c r="AL62" s="1156"/>
      <c r="AM62" s="1156"/>
      <c r="AN62" s="1156"/>
      <c r="AO62" s="1156"/>
      <c r="AP62" s="1156"/>
      <c r="AQ62" s="1156"/>
      <c r="AR62" s="1156"/>
      <c r="AS62" s="1179"/>
      <c r="AT62" s="1177"/>
      <c r="AU62" s="1178"/>
      <c r="AV62" s="1178"/>
      <c r="AW62" s="1178"/>
      <c r="AX62" s="1178"/>
      <c r="AY62" s="1178"/>
      <c r="AZ62" s="1178"/>
      <c r="BA62" s="1178"/>
      <c r="BB62" s="1178"/>
      <c r="BC62" s="1178"/>
      <c r="BD62" s="1178"/>
      <c r="BE62" s="1178">
        <v>48</v>
      </c>
      <c r="BF62" s="1178"/>
      <c r="BG62" s="1178"/>
      <c r="BH62" s="1178"/>
      <c r="BI62" s="1178"/>
      <c r="BJ62" s="1178"/>
      <c r="BK62" s="1186"/>
      <c r="BL62" s="1187">
        <v>-6715</v>
      </c>
      <c r="BM62" s="1187"/>
      <c r="BN62" s="1187"/>
      <c r="BO62" s="1187"/>
      <c r="BP62" s="1187"/>
      <c r="BQ62" s="1187"/>
      <c r="BR62" s="1187"/>
      <c r="BS62" s="1187"/>
      <c r="BT62" s="1187"/>
      <c r="BU62" s="1187"/>
      <c r="BV62" s="1191"/>
      <c r="BW62" s="1186"/>
      <c r="BX62" s="1186"/>
      <c r="BY62" s="1186"/>
      <c r="BZ62" s="1186"/>
      <c r="CA62" s="1186"/>
      <c r="CB62" s="1186">
        <v>432</v>
      </c>
      <c r="CC62" s="1186"/>
      <c r="CD62" s="1186"/>
      <c r="CE62" s="1186"/>
      <c r="CF62" s="1186"/>
      <c r="CG62" s="1186">
        <v>216</v>
      </c>
      <c r="CH62" s="1186"/>
      <c r="CI62" s="1186">
        <v>720</v>
      </c>
      <c r="CJ62" s="1186"/>
      <c r="CK62" s="1186"/>
      <c r="CL62" s="1186">
        <v>1440</v>
      </c>
      <c r="CM62" s="1186"/>
      <c r="CN62" s="1186"/>
      <c r="CO62" s="1186">
        <v>360</v>
      </c>
      <c r="CP62" s="1186"/>
      <c r="CQ62" s="1186"/>
      <c r="CR62" s="1186"/>
      <c r="CS62" s="1186">
        <v>648</v>
      </c>
      <c r="CT62" s="1186"/>
      <c r="CU62" s="1186"/>
      <c r="CV62" s="1186">
        <v>144</v>
      </c>
      <c r="CW62" s="1186"/>
      <c r="CX62" s="1186"/>
      <c r="CY62" s="1186">
        <v>288</v>
      </c>
      <c r="CZ62" s="1186"/>
      <c r="DA62" s="1186"/>
      <c r="DB62" s="1186"/>
      <c r="DC62" s="1186"/>
      <c r="DD62" s="1186">
        <v>1080</v>
      </c>
      <c r="DE62" s="1186"/>
      <c r="DF62" s="1186"/>
      <c r="DG62" s="1186"/>
      <c r="DH62" s="1186"/>
      <c r="DI62" s="1186"/>
      <c r="DJ62" s="1186">
        <v>72</v>
      </c>
      <c r="DK62" s="1186"/>
      <c r="DL62" s="1186"/>
      <c r="DM62" s="1186"/>
      <c r="DN62" s="1186"/>
      <c r="DO62" s="1186"/>
      <c r="DP62" s="1186"/>
      <c r="DQ62" s="1186">
        <v>288</v>
      </c>
      <c r="DR62" s="1186">
        <v>3024</v>
      </c>
      <c r="DS62" s="1186"/>
      <c r="DT62" s="1186"/>
      <c r="DU62" s="1186"/>
      <c r="DV62" s="1186"/>
      <c r="DW62" s="1186"/>
      <c r="DX62" s="1186"/>
      <c r="DY62" s="1186"/>
      <c r="DZ62" s="1186"/>
      <c r="EA62" s="1186"/>
      <c r="EB62" s="1186"/>
      <c r="EC62" s="1186">
        <v>72</v>
      </c>
      <c r="ED62" s="1186">
        <v>6048</v>
      </c>
      <c r="EE62" s="1186"/>
      <c r="EF62" s="1186">
        <v>864</v>
      </c>
      <c r="EG62" s="1186">
        <v>864</v>
      </c>
      <c r="EH62" s="1186"/>
      <c r="EI62" s="1186"/>
      <c r="EJ62" s="1186"/>
      <c r="EK62" s="1197"/>
      <c r="EL62" s="1198"/>
      <c r="EM62" s="1186"/>
      <c r="EN62" s="1186"/>
      <c r="EO62" s="1186"/>
      <c r="EP62" s="1186"/>
      <c r="EQ62" s="1186"/>
      <c r="ER62" s="1186"/>
      <c r="ES62" s="1186"/>
      <c r="ET62" s="1186"/>
      <c r="EU62" s="1186"/>
      <c r="EV62" s="1186"/>
      <c r="EW62" s="1186"/>
      <c r="EX62" s="1186"/>
      <c r="EY62" s="1186"/>
      <c r="EZ62" s="1186"/>
      <c r="FA62" s="1186"/>
      <c r="FB62" s="1186"/>
      <c r="FC62" s="1209"/>
      <c r="FD62" s="1186"/>
      <c r="FE62" s="1186"/>
      <c r="FF62" s="1186"/>
      <c r="FG62" s="1186"/>
      <c r="FH62" s="1186"/>
      <c r="FI62" s="1186"/>
      <c r="FJ62" s="1186"/>
      <c r="FK62" s="1186"/>
      <c r="FL62" s="1209"/>
      <c r="FM62" s="1186"/>
      <c r="FN62" s="1186"/>
      <c r="FO62" s="1186"/>
      <c r="FP62" s="1186"/>
      <c r="FQ62" s="1186"/>
      <c r="FR62" s="1186"/>
      <c r="FS62" s="1186"/>
      <c r="FT62" s="1215"/>
      <c r="FU62" s="1215"/>
      <c r="FV62" s="1215"/>
      <c r="FW62" s="1215"/>
      <c r="FX62" s="1215"/>
      <c r="FY62" s="1215"/>
      <c r="FZ62" s="1215"/>
      <c r="GA62" s="1215"/>
      <c r="GB62" s="1215"/>
      <c r="GC62" s="1215"/>
      <c r="GD62" s="1215"/>
      <c r="GE62" s="1215"/>
      <c r="GF62" s="1215"/>
      <c r="GG62" s="1215"/>
      <c r="GH62" s="1215"/>
      <c r="GI62" s="1215"/>
      <c r="GJ62" s="1215"/>
      <c r="GK62" s="1215"/>
      <c r="GL62" s="1215"/>
      <c r="GM62" s="1215"/>
      <c r="GN62" s="1215"/>
      <c r="GO62" s="1215"/>
      <c r="GP62" s="1215"/>
      <c r="GQ62" s="1215"/>
      <c r="GR62" s="1215"/>
      <c r="GS62" s="1215"/>
      <c r="GT62" s="1215"/>
      <c r="GU62" s="1215"/>
      <c r="GV62" s="1215"/>
      <c r="GW62" s="1215"/>
      <c r="GX62" s="1215"/>
      <c r="GY62" s="1218"/>
      <c r="GZ62" s="364">
        <f t="shared" si="42"/>
        <v>16560</v>
      </c>
      <c r="HA62" s="365">
        <f t="shared" si="43"/>
        <v>0</v>
      </c>
      <c r="HB62" s="366">
        <f t="shared" si="44"/>
        <v>16560</v>
      </c>
      <c r="HC62" s="366">
        <v>23498</v>
      </c>
      <c r="HD62" s="365">
        <v>23664</v>
      </c>
      <c r="HE62" s="365">
        <v>17393</v>
      </c>
      <c r="HF62" s="54"/>
      <c r="HG62" s="708">
        <v>4.99</v>
      </c>
      <c r="HH62" s="708">
        <v>1.3</v>
      </c>
      <c r="HI62" s="709">
        <f t="shared" si="45"/>
        <v>21528</v>
      </c>
      <c r="HJ62" s="710"/>
      <c r="HK62" s="710">
        <v>5.4</v>
      </c>
      <c r="HL62" s="738">
        <f t="shared" si="10"/>
        <v>0.380022962112514</v>
      </c>
      <c r="HM62" s="739"/>
      <c r="HN62" s="739">
        <v>5000</v>
      </c>
      <c r="HO62" s="739">
        <v>5.4</v>
      </c>
      <c r="HP62" s="740">
        <f t="shared" si="46"/>
        <v>54577.8</v>
      </c>
      <c r="HQ62" s="738">
        <f>1-HO62/6.7/HH62</f>
        <v>0.380022962112514</v>
      </c>
      <c r="HR62" s="741">
        <v>43831</v>
      </c>
      <c r="HS62" s="742">
        <v>44927</v>
      </c>
      <c r="HT62" s="739">
        <f ca="1" t="shared" si="11"/>
        <v>5</v>
      </c>
      <c r="HU62" s="739">
        <f ca="1" t="shared" si="12"/>
        <v>150</v>
      </c>
      <c r="HV62" s="739">
        <v>26715</v>
      </c>
      <c r="HW62" s="739">
        <f t="shared" si="15"/>
        <v>16560</v>
      </c>
      <c r="HX62" s="761">
        <f t="shared" si="13"/>
        <v>0.899462277985987</v>
      </c>
      <c r="HY62" s="739">
        <f ca="1" t="shared" si="14"/>
        <v>2.18869154309923</v>
      </c>
      <c r="HZ62" s="739">
        <f t="shared" si="37"/>
        <v>10107</v>
      </c>
      <c r="IA62" s="739"/>
      <c r="IB62" s="739">
        <f ca="1" t="shared" si="38"/>
        <v>3312</v>
      </c>
      <c r="IC62" s="769">
        <f ca="1" t="shared" si="39"/>
        <v>110.4</v>
      </c>
      <c r="ID62" s="769">
        <f ca="1" t="shared" si="40"/>
        <v>91.5489130434783</v>
      </c>
      <c r="IE62" s="739"/>
      <c r="IF62" s="739"/>
      <c r="IG62" s="739"/>
      <c r="IH62" s="739"/>
      <c r="II62" s="739"/>
      <c r="IJ62" s="739"/>
      <c r="IK62" s="739"/>
      <c r="IL62" s="743"/>
      <c r="IM62" s="743"/>
      <c r="IN62" s="743"/>
      <c r="IO62" s="743"/>
      <c r="IP62" s="743"/>
      <c r="IQ62" s="739"/>
      <c r="IR62" s="739"/>
      <c r="IS62" s="739"/>
      <c r="IT62" s="739"/>
      <c r="IU62" s="739"/>
      <c r="IV62" s="739"/>
      <c r="IW62" s="739"/>
      <c r="IX62" s="739"/>
      <c r="IY62" s="739"/>
      <c r="IZ62" s="739"/>
      <c r="JA62" s="739"/>
      <c r="JB62" s="743">
        <v>2664</v>
      </c>
      <c r="JC62" s="743">
        <v>744</v>
      </c>
      <c r="JD62" s="743">
        <v>720</v>
      </c>
      <c r="JE62" s="743">
        <v>3362</v>
      </c>
      <c r="JF62" s="743">
        <v>576</v>
      </c>
      <c r="JG62" s="739">
        <v>8712</v>
      </c>
      <c r="JH62" s="739">
        <v>2880</v>
      </c>
      <c r="JI62" s="739">
        <v>504</v>
      </c>
      <c r="JJ62" s="739">
        <v>0</v>
      </c>
      <c r="JK62" s="739">
        <v>576</v>
      </c>
      <c r="JL62" s="739">
        <v>24</v>
      </c>
      <c r="JM62" s="739">
        <v>2736</v>
      </c>
      <c r="JN62" s="28">
        <f t="shared" si="31"/>
        <v>23498</v>
      </c>
      <c r="JO62" s="28">
        <f t="shared" si="32"/>
        <v>0</v>
      </c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824"/>
    </row>
    <row r="63" s="786" customFormat="1" hidden="1" customHeight="1" spans="1:291">
      <c r="A63" s="95" t="s">
        <v>1610</v>
      </c>
      <c r="B63" s="343">
        <v>2020</v>
      </c>
      <c r="C63" s="95" t="s">
        <v>1645</v>
      </c>
      <c r="D63" s="95" t="s">
        <v>1646</v>
      </c>
      <c r="E63" s="95"/>
      <c r="F63" s="909" t="s">
        <v>1730</v>
      </c>
      <c r="G63" s="112" t="s">
        <v>1731</v>
      </c>
      <c r="H63" s="301" t="s">
        <v>385</v>
      </c>
      <c r="I63" s="99">
        <f t="shared" si="49"/>
        <v>-1296</v>
      </c>
      <c r="J63" s="1141">
        <v>1679</v>
      </c>
      <c r="K63" s="1130">
        <f t="shared" si="21"/>
        <v>383</v>
      </c>
      <c r="L63" s="1131">
        <f t="shared" si="22"/>
        <v>383</v>
      </c>
      <c r="M63" s="1132"/>
      <c r="N63" s="1133"/>
      <c r="O63" s="1139"/>
      <c r="P63" s="1138">
        <f t="shared" si="23"/>
        <v>0</v>
      </c>
      <c r="Q63" s="1154">
        <f t="shared" si="24"/>
        <v>2000</v>
      </c>
      <c r="R63" s="1156"/>
      <c r="S63" s="1156"/>
      <c r="T63" s="1156"/>
      <c r="U63" s="1156"/>
      <c r="V63" s="1156"/>
      <c r="W63" s="1156"/>
      <c r="X63" s="1156"/>
      <c r="Y63" s="1156"/>
      <c r="Z63" s="1156"/>
      <c r="AA63" s="1156"/>
      <c r="AB63" s="1167">
        <v>2000</v>
      </c>
      <c r="AC63" s="1156"/>
      <c r="AD63" s="1156"/>
      <c r="AE63" s="1156"/>
      <c r="AF63" s="1156"/>
      <c r="AG63" s="1156"/>
      <c r="AH63" s="1156"/>
      <c r="AI63" s="1156"/>
      <c r="AJ63" s="1156"/>
      <c r="AK63" s="1156"/>
      <c r="AL63" s="1156"/>
      <c r="AM63" s="1156"/>
      <c r="AN63" s="1156"/>
      <c r="AO63" s="1156"/>
      <c r="AP63" s="1156"/>
      <c r="AQ63" s="1156"/>
      <c r="AR63" s="1156"/>
      <c r="AS63" s="1179"/>
      <c r="AT63" s="1177"/>
      <c r="AU63" s="1178"/>
      <c r="AV63" s="1178"/>
      <c r="AW63" s="1178"/>
      <c r="AX63" s="1178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8"/>
      <c r="BJ63" s="1178"/>
      <c r="BK63" s="1186"/>
      <c r="BL63" s="1187">
        <v>321</v>
      </c>
      <c r="BM63" s="1187"/>
      <c r="BN63" s="1187"/>
      <c r="BO63" s="1187"/>
      <c r="BP63" s="1187"/>
      <c r="BQ63" s="1187"/>
      <c r="BR63" s="1187"/>
      <c r="BS63" s="1187"/>
      <c r="BT63" s="1187"/>
      <c r="BU63" s="1187"/>
      <c r="BV63" s="1191"/>
      <c r="BW63" s="1186"/>
      <c r="BX63" s="1186"/>
      <c r="BY63" s="1186"/>
      <c r="BZ63" s="1186"/>
      <c r="CA63" s="1186"/>
      <c r="CB63" s="1186">
        <v>36</v>
      </c>
      <c r="CC63" s="1186"/>
      <c r="CD63" s="1186"/>
      <c r="CE63" s="1186"/>
      <c r="CF63" s="1186"/>
      <c r="CG63" s="1186">
        <v>18</v>
      </c>
      <c r="CH63" s="1186"/>
      <c r="CI63" s="1186"/>
      <c r="CJ63" s="1186"/>
      <c r="CK63" s="1186"/>
      <c r="CL63" s="1186">
        <v>120</v>
      </c>
      <c r="CM63" s="1186"/>
      <c r="CN63" s="1186"/>
      <c r="CO63" s="1186">
        <v>30</v>
      </c>
      <c r="CP63" s="1186"/>
      <c r="CQ63" s="1186"/>
      <c r="CR63" s="1186"/>
      <c r="CS63" s="1186">
        <v>54</v>
      </c>
      <c r="CT63" s="1186"/>
      <c r="CU63" s="1186"/>
      <c r="CV63" s="1186">
        <v>12</v>
      </c>
      <c r="CW63" s="1186"/>
      <c r="CX63" s="1186"/>
      <c r="CY63" s="1186">
        <v>24</v>
      </c>
      <c r="CZ63" s="1186"/>
      <c r="DA63" s="1186"/>
      <c r="DB63" s="1186"/>
      <c r="DC63" s="1186"/>
      <c r="DD63" s="1186">
        <v>90</v>
      </c>
      <c r="DE63" s="1186"/>
      <c r="DF63" s="1186"/>
      <c r="DG63" s="1186"/>
      <c r="DH63" s="1186"/>
      <c r="DI63" s="1186"/>
      <c r="DJ63" s="1186">
        <v>6</v>
      </c>
      <c r="DK63" s="1186"/>
      <c r="DL63" s="1186"/>
      <c r="DM63" s="1186"/>
      <c r="DN63" s="1186"/>
      <c r="DO63" s="1186"/>
      <c r="DP63" s="1186"/>
      <c r="DQ63" s="1186"/>
      <c r="DR63" s="1186">
        <v>252</v>
      </c>
      <c r="DS63" s="1186"/>
      <c r="DT63" s="1186"/>
      <c r="DU63" s="1186"/>
      <c r="DV63" s="1186"/>
      <c r="DW63" s="1186"/>
      <c r="DX63" s="1186"/>
      <c r="DY63" s="1186"/>
      <c r="DZ63" s="1186"/>
      <c r="EA63" s="1186"/>
      <c r="EB63" s="1186"/>
      <c r="EC63" s="1186">
        <v>6</v>
      </c>
      <c r="ED63" s="1186">
        <v>504</v>
      </c>
      <c r="EE63" s="1186"/>
      <c r="EF63" s="1186">
        <v>72</v>
      </c>
      <c r="EG63" s="1186">
        <v>72</v>
      </c>
      <c r="EH63" s="1186"/>
      <c r="EI63" s="1186"/>
      <c r="EJ63" s="1186"/>
      <c r="EK63" s="1197"/>
      <c r="EL63" s="1198"/>
      <c r="EM63" s="1186"/>
      <c r="EN63" s="1186"/>
      <c r="EO63" s="1186"/>
      <c r="EP63" s="1186"/>
      <c r="EQ63" s="1186"/>
      <c r="ER63" s="1186"/>
      <c r="ES63" s="1186"/>
      <c r="ET63" s="1186"/>
      <c r="EU63" s="1186"/>
      <c r="EV63" s="1186"/>
      <c r="EW63" s="1186"/>
      <c r="EX63" s="1186"/>
      <c r="EY63" s="1186"/>
      <c r="EZ63" s="1186"/>
      <c r="FA63" s="1186"/>
      <c r="FB63" s="1186"/>
      <c r="FC63" s="1209"/>
      <c r="FD63" s="1186"/>
      <c r="FE63" s="1186"/>
      <c r="FF63" s="1186"/>
      <c r="FG63" s="1186"/>
      <c r="FH63" s="1186"/>
      <c r="FI63" s="1186"/>
      <c r="FJ63" s="1186"/>
      <c r="FK63" s="1186"/>
      <c r="FL63" s="1209"/>
      <c r="FM63" s="1186"/>
      <c r="FN63" s="1186"/>
      <c r="FO63" s="1186"/>
      <c r="FP63" s="1186"/>
      <c r="FQ63" s="1186"/>
      <c r="FR63" s="1186"/>
      <c r="FS63" s="1186"/>
      <c r="FT63" s="1215"/>
      <c r="FU63" s="1215"/>
      <c r="FV63" s="1215"/>
      <c r="FW63" s="1215"/>
      <c r="FX63" s="1215"/>
      <c r="FY63" s="1215"/>
      <c r="FZ63" s="1215"/>
      <c r="GA63" s="1215"/>
      <c r="GB63" s="1215"/>
      <c r="GC63" s="1215"/>
      <c r="GD63" s="1215"/>
      <c r="GE63" s="1215"/>
      <c r="GF63" s="1215"/>
      <c r="GG63" s="1215"/>
      <c r="GH63" s="1215"/>
      <c r="GI63" s="1215"/>
      <c r="GJ63" s="1215"/>
      <c r="GK63" s="1215"/>
      <c r="GL63" s="1215"/>
      <c r="GM63" s="1215"/>
      <c r="GN63" s="1215"/>
      <c r="GO63" s="1215"/>
      <c r="GP63" s="1215"/>
      <c r="GQ63" s="1215"/>
      <c r="GR63" s="1215"/>
      <c r="GS63" s="1215"/>
      <c r="GT63" s="1215"/>
      <c r="GU63" s="1215"/>
      <c r="GV63" s="1215"/>
      <c r="GW63" s="1215"/>
      <c r="GX63" s="1215"/>
      <c r="GY63" s="1218"/>
      <c r="GZ63" s="364">
        <f t="shared" si="42"/>
        <v>1296</v>
      </c>
      <c r="HA63" s="365">
        <f t="shared" si="43"/>
        <v>0</v>
      </c>
      <c r="HB63" s="366">
        <f t="shared" si="44"/>
        <v>1296</v>
      </c>
      <c r="HC63" s="366">
        <v>1836</v>
      </c>
      <c r="HD63" s="365">
        <v>1834</v>
      </c>
      <c r="HE63" s="365">
        <v>1390</v>
      </c>
      <c r="HF63" s="54"/>
      <c r="HG63" s="708"/>
      <c r="HH63" s="708"/>
      <c r="HI63" s="709">
        <f t="shared" si="45"/>
        <v>0</v>
      </c>
      <c r="HJ63" s="710"/>
      <c r="HK63" s="710">
        <v>4.54</v>
      </c>
      <c r="HL63" s="738" t="e">
        <f t="shared" si="10"/>
        <v>#DIV/0!</v>
      </c>
      <c r="HM63" s="739"/>
      <c r="HN63" s="739">
        <v>3000</v>
      </c>
      <c r="HO63" s="739">
        <v>4.9</v>
      </c>
      <c r="HP63" s="740">
        <f t="shared" si="46"/>
        <v>1738.82</v>
      </c>
      <c r="HQ63" s="738"/>
      <c r="HR63" s="741">
        <v>43831</v>
      </c>
      <c r="HS63" s="742">
        <v>44927</v>
      </c>
      <c r="HT63" s="739">
        <f ca="1" t="shared" si="11"/>
        <v>5</v>
      </c>
      <c r="HU63" s="739">
        <f ca="1" t="shared" si="12"/>
        <v>150</v>
      </c>
      <c r="HV63" s="739">
        <v>1679</v>
      </c>
      <c r="HW63" s="739">
        <f t="shared" si="15"/>
        <v>1296</v>
      </c>
      <c r="HX63" s="761">
        <f t="shared" si="13"/>
        <v>1.25703200775946</v>
      </c>
      <c r="HY63" s="739">
        <f ca="1" t="shared" si="14"/>
        <v>3.05877788554801</v>
      </c>
      <c r="HZ63" s="739">
        <f t="shared" si="37"/>
        <v>383</v>
      </c>
      <c r="IA63" s="739"/>
      <c r="IB63" s="739">
        <f ca="1" t="shared" si="38"/>
        <v>259.2</v>
      </c>
      <c r="IC63" s="769">
        <f ca="1" t="shared" si="39"/>
        <v>8.64</v>
      </c>
      <c r="ID63" s="769">
        <f ca="1" t="shared" si="40"/>
        <v>44.3287037037037</v>
      </c>
      <c r="IE63" s="739"/>
      <c r="IF63" s="739"/>
      <c r="IG63" s="739"/>
      <c r="IH63" s="739"/>
      <c r="II63" s="739"/>
      <c r="IJ63" s="739"/>
      <c r="IK63" s="739"/>
      <c r="IL63" s="743"/>
      <c r="IM63" s="743"/>
      <c r="IN63" s="743"/>
      <c r="IO63" s="743"/>
      <c r="IP63" s="743"/>
      <c r="IQ63" s="739"/>
      <c r="IR63" s="739"/>
      <c r="IS63" s="739"/>
      <c r="IT63" s="739"/>
      <c r="IU63" s="739"/>
      <c r="IV63" s="739"/>
      <c r="IW63" s="739"/>
      <c r="IX63" s="739"/>
      <c r="IY63" s="739"/>
      <c r="IZ63" s="739"/>
      <c r="JA63" s="739"/>
      <c r="JB63" s="743">
        <v>222</v>
      </c>
      <c r="JC63" s="743">
        <v>60</v>
      </c>
      <c r="JD63" s="743">
        <v>48</v>
      </c>
      <c r="JE63" s="743">
        <v>276</v>
      </c>
      <c r="JF63" s="743">
        <v>48</v>
      </c>
      <c r="JG63" s="739">
        <v>624</v>
      </c>
      <c r="JH63" s="739">
        <v>240</v>
      </c>
      <c r="JI63" s="739">
        <v>42</v>
      </c>
      <c r="JJ63" s="739">
        <v>0</v>
      </c>
      <c r="JK63" s="739">
        <v>48</v>
      </c>
      <c r="JL63" s="739">
        <v>0</v>
      </c>
      <c r="JM63" s="739">
        <v>228</v>
      </c>
      <c r="JN63" s="28">
        <f t="shared" si="31"/>
        <v>1836</v>
      </c>
      <c r="JO63" s="28">
        <f t="shared" si="32"/>
        <v>0</v>
      </c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824"/>
    </row>
    <row r="64" s="786" customFormat="1" hidden="1" customHeight="1" spans="1:291">
      <c r="A64" s="791" t="s">
        <v>1667</v>
      </c>
      <c r="B64" s="343" t="s">
        <v>1668</v>
      </c>
      <c r="C64" s="95" t="s">
        <v>1612</v>
      </c>
      <c r="D64" s="95" t="s">
        <v>1732</v>
      </c>
      <c r="E64" s="418"/>
      <c r="F64" s="1117" t="s">
        <v>1733</v>
      </c>
      <c r="G64" s="416" t="s">
        <v>1734</v>
      </c>
      <c r="H64" s="301" t="s">
        <v>1735</v>
      </c>
      <c r="I64" s="99">
        <f>K64-J64</f>
        <v>-833</v>
      </c>
      <c r="J64" s="1141">
        <v>3646</v>
      </c>
      <c r="K64" s="1130">
        <f t="shared" si="21"/>
        <v>2813</v>
      </c>
      <c r="L64" s="1131">
        <f t="shared" si="22"/>
        <v>2813</v>
      </c>
      <c r="M64" s="1132"/>
      <c r="N64" s="1133"/>
      <c r="O64" s="1139"/>
      <c r="P64" s="1138">
        <f t="shared" si="23"/>
        <v>0</v>
      </c>
      <c r="Q64" s="1154">
        <f t="shared" si="24"/>
        <v>0</v>
      </c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67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79"/>
      <c r="AT64" s="1177"/>
      <c r="AU64" s="1178"/>
      <c r="AV64" s="1178"/>
      <c r="AW64" s="1178"/>
      <c r="AX64" s="1178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8"/>
      <c r="BJ64" s="1178"/>
      <c r="BK64" s="1186"/>
      <c r="BL64" s="1187">
        <v>-3742</v>
      </c>
      <c r="BM64" s="1187"/>
      <c r="BN64" s="1187"/>
      <c r="BO64" s="1187"/>
      <c r="BP64" s="1187"/>
      <c r="BQ64" s="1187"/>
      <c r="BR64" s="1187"/>
      <c r="BS64" s="1187"/>
      <c r="BT64" s="1187"/>
      <c r="BU64" s="1187"/>
      <c r="BV64" s="1191"/>
      <c r="BW64" s="1186"/>
      <c r="BX64" s="1186"/>
      <c r="BY64" s="1186"/>
      <c r="BZ64" s="1186"/>
      <c r="CA64" s="1186"/>
      <c r="CB64" s="1186">
        <v>24</v>
      </c>
      <c r="CC64" s="1186">
        <v>60</v>
      </c>
      <c r="CD64" s="1186"/>
      <c r="CE64" s="1186"/>
      <c r="CF64" s="1186"/>
      <c r="CG64" s="1186"/>
      <c r="CH64" s="1186"/>
      <c r="CI64" s="1186"/>
      <c r="CJ64" s="1186"/>
      <c r="CK64" s="1186"/>
      <c r="CL64" s="1186"/>
      <c r="CM64" s="1186"/>
      <c r="CN64" s="1186">
        <v>18</v>
      </c>
      <c r="CO64" s="1186"/>
      <c r="CP64" s="1186"/>
      <c r="CQ64" s="1186"/>
      <c r="CR64" s="1186"/>
      <c r="CS64" s="1186"/>
      <c r="CT64" s="1186"/>
      <c r="CU64" s="1186">
        <v>48</v>
      </c>
      <c r="CV64" s="1186"/>
      <c r="CW64" s="1186"/>
      <c r="CX64" s="1186">
        <v>240</v>
      </c>
      <c r="CY64" s="1186"/>
      <c r="CZ64" s="1186"/>
      <c r="DA64" s="1186"/>
      <c r="DB64" s="1186"/>
      <c r="DC64" s="1186"/>
      <c r="DD64" s="1186"/>
      <c r="DE64" s="1186"/>
      <c r="DF64" s="1186"/>
      <c r="DG64" s="1186"/>
      <c r="DH64" s="1186"/>
      <c r="DI64" s="1186"/>
      <c r="DJ64" s="1186"/>
      <c r="DK64" s="1186">
        <v>204</v>
      </c>
      <c r="DL64" s="1186">
        <v>84</v>
      </c>
      <c r="DM64" s="1186">
        <v>120</v>
      </c>
      <c r="DN64" s="1186"/>
      <c r="DO64" s="1186"/>
      <c r="DP64" s="1186"/>
      <c r="DQ64" s="1186">
        <v>36</v>
      </c>
      <c r="DR64" s="1186"/>
      <c r="DS64" s="1186"/>
      <c r="DT64" s="1186"/>
      <c r="DU64" s="1186"/>
      <c r="DV64" s="1186"/>
      <c r="DW64" s="1186"/>
      <c r="DX64" s="1186"/>
      <c r="DY64" s="1186"/>
      <c r="DZ64" s="1186"/>
      <c r="EA64" s="1186"/>
      <c r="EB64" s="1186"/>
      <c r="EC64" s="1186"/>
      <c r="ED64" s="1186"/>
      <c r="EE64" s="1186"/>
      <c r="EF64" s="1186"/>
      <c r="EG64" s="1186">
        <v>144</v>
      </c>
      <c r="EH64" s="1186"/>
      <c r="EI64" s="1186"/>
      <c r="EJ64" s="1186"/>
      <c r="EK64" s="1197"/>
      <c r="EL64" s="1198"/>
      <c r="EM64" s="1186"/>
      <c r="EN64" s="1186"/>
      <c r="EO64" s="1186"/>
      <c r="EP64" s="1186"/>
      <c r="EQ64" s="1186"/>
      <c r="ER64" s="1186"/>
      <c r="ES64" s="1186"/>
      <c r="ET64" s="1186"/>
      <c r="EU64" s="1186"/>
      <c r="EV64" s="1186"/>
      <c r="EW64" s="1186"/>
      <c r="EX64" s="1186"/>
      <c r="EY64" s="1186"/>
      <c r="EZ64" s="1186"/>
      <c r="FA64" s="1186"/>
      <c r="FB64" s="1186"/>
      <c r="FC64" s="1209"/>
      <c r="FD64" s="1186"/>
      <c r="FE64" s="1186"/>
      <c r="FF64" s="1186"/>
      <c r="FG64" s="1186"/>
      <c r="FH64" s="1186"/>
      <c r="FI64" s="1186"/>
      <c r="FJ64" s="1186"/>
      <c r="FK64" s="1186"/>
      <c r="FL64" s="1209"/>
      <c r="FM64" s="1186"/>
      <c r="FN64" s="1186"/>
      <c r="FO64" s="1186"/>
      <c r="FP64" s="1186"/>
      <c r="FQ64" s="1186"/>
      <c r="FR64" s="1186"/>
      <c r="FS64" s="1214">
        <v>-50</v>
      </c>
      <c r="FT64" s="1214"/>
      <c r="FU64" s="1214"/>
      <c r="FV64" s="1214"/>
      <c r="FW64" s="1214"/>
      <c r="FX64" s="1214"/>
      <c r="FY64" s="1214"/>
      <c r="FZ64" s="1214"/>
      <c r="GA64" s="1214"/>
      <c r="GB64" s="1214"/>
      <c r="GC64" s="1214"/>
      <c r="GD64" s="1214"/>
      <c r="GE64" s="1214"/>
      <c r="GF64" s="1214"/>
      <c r="GG64" s="1214"/>
      <c r="GH64" s="1214"/>
      <c r="GI64" s="1214"/>
      <c r="GJ64" s="1214"/>
      <c r="GK64" s="1214"/>
      <c r="GL64" s="1186">
        <v>1</v>
      </c>
      <c r="GM64" s="1186"/>
      <c r="GN64" s="1186"/>
      <c r="GO64" s="1186"/>
      <c r="GP64" s="1186"/>
      <c r="GQ64" s="1186"/>
      <c r="GR64" s="1186"/>
      <c r="GS64" s="1186"/>
      <c r="GT64" s="1186"/>
      <c r="GU64" s="1186"/>
      <c r="GV64" s="1186"/>
      <c r="GW64" s="1186"/>
      <c r="GX64" s="1186"/>
      <c r="GY64" s="1218"/>
      <c r="GZ64" s="364">
        <f t="shared" si="42"/>
        <v>978</v>
      </c>
      <c r="HA64" s="365">
        <f t="shared" si="43"/>
        <v>-49</v>
      </c>
      <c r="HB64" s="366">
        <f t="shared" si="44"/>
        <v>929</v>
      </c>
      <c r="HC64" s="366">
        <v>5164</v>
      </c>
      <c r="HD64" s="365"/>
      <c r="HE64" s="365"/>
      <c r="HF64" s="54"/>
      <c r="HG64" s="709">
        <v>14.99</v>
      </c>
      <c r="HH64" s="709">
        <v>3.89</v>
      </c>
      <c r="HI64" s="709">
        <f t="shared" si="45"/>
        <v>3613.81</v>
      </c>
      <c r="HJ64" s="711"/>
      <c r="HK64" s="711">
        <v>17.81</v>
      </c>
      <c r="HL64" s="738">
        <f t="shared" si="10"/>
        <v>0.316655795572267</v>
      </c>
      <c r="HM64" s="743"/>
      <c r="HN64" s="743">
        <v>3000</v>
      </c>
      <c r="HO64" s="743">
        <v>16.62</v>
      </c>
      <c r="HP64" s="740">
        <f t="shared" si="46"/>
        <v>50099.53</v>
      </c>
      <c r="HQ64" s="738">
        <f>1-HO64/6.7/HH64</f>
        <v>0.362314392050033</v>
      </c>
      <c r="HR64" s="745">
        <v>44652</v>
      </c>
      <c r="HS64" s="742">
        <v>44927</v>
      </c>
      <c r="HT64" s="739">
        <f ca="1" t="shared" si="11"/>
        <v>5</v>
      </c>
      <c r="HU64" s="739">
        <f ca="1" t="shared" si="12"/>
        <v>150</v>
      </c>
      <c r="HV64" s="743">
        <v>3646</v>
      </c>
      <c r="HW64" s="739">
        <f t="shared" si="15"/>
        <v>929</v>
      </c>
      <c r="HX64" s="761">
        <f t="shared" si="13"/>
        <v>0.287660628580276</v>
      </c>
      <c r="HY64" s="739">
        <f ca="1" t="shared" si="14"/>
        <v>0.699974196212004</v>
      </c>
      <c r="HZ64" s="739">
        <f t="shared" si="37"/>
        <v>2813</v>
      </c>
      <c r="IA64" s="743"/>
      <c r="IB64" s="739">
        <f ca="1" t="shared" si="38"/>
        <v>185.8</v>
      </c>
      <c r="IC64" s="769">
        <f ca="1" t="shared" si="39"/>
        <v>6.19333333333333</v>
      </c>
      <c r="ID64" s="769">
        <f ca="1" t="shared" si="40"/>
        <v>454.198062432723</v>
      </c>
      <c r="IE64" s="743"/>
      <c r="IF64" s="743"/>
      <c r="IG64" s="743"/>
      <c r="IH64" s="743"/>
      <c r="II64" s="743"/>
      <c r="IJ64" s="743"/>
      <c r="IK64" s="743"/>
      <c r="IL64" s="743"/>
      <c r="IM64" s="743"/>
      <c r="IN64" s="743"/>
      <c r="IO64" s="743"/>
      <c r="IP64" s="743"/>
      <c r="IQ64" s="739"/>
      <c r="IR64" s="739"/>
      <c r="IS64" s="739"/>
      <c r="IT64" s="739"/>
      <c r="IU64" s="739"/>
      <c r="IV64" s="739"/>
      <c r="IW64" s="739"/>
      <c r="IX64" s="739"/>
      <c r="IY64" s="739"/>
      <c r="IZ64" s="739"/>
      <c r="JA64" s="739"/>
      <c r="JB64" s="743">
        <v>0</v>
      </c>
      <c r="JC64" s="743">
        <v>0</v>
      </c>
      <c r="JD64" s="743">
        <v>168</v>
      </c>
      <c r="JE64" s="743">
        <v>624</v>
      </c>
      <c r="JF64" s="743">
        <v>864</v>
      </c>
      <c r="JG64" s="739">
        <v>1680</v>
      </c>
      <c r="JH64" s="739">
        <v>120</v>
      </c>
      <c r="JI64" s="739">
        <v>798</v>
      </c>
      <c r="JJ64" s="739">
        <v>42</v>
      </c>
      <c r="JK64" s="739">
        <v>378</v>
      </c>
      <c r="JL64" s="739">
        <v>536</v>
      </c>
      <c r="JM64" s="739">
        <v>120</v>
      </c>
      <c r="JN64" s="28">
        <f t="shared" si="31"/>
        <v>5330</v>
      </c>
      <c r="JO64" s="28">
        <f t="shared" si="32"/>
        <v>166</v>
      </c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824"/>
    </row>
    <row r="65" s="786" customFormat="1" hidden="1" customHeight="1" spans="1:291">
      <c r="A65" s="791" t="s">
        <v>1667</v>
      </c>
      <c r="B65" s="343" t="s">
        <v>1668</v>
      </c>
      <c r="C65" s="95" t="s">
        <v>1612</v>
      </c>
      <c r="D65" s="95" t="s">
        <v>1732</v>
      </c>
      <c r="E65" s="418"/>
      <c r="F65" s="1117" t="s">
        <v>1736</v>
      </c>
      <c r="G65" s="416" t="s">
        <v>1737</v>
      </c>
      <c r="H65" s="301" t="s">
        <v>1738</v>
      </c>
      <c r="I65" s="99">
        <f>K65-J65</f>
        <v>-844</v>
      </c>
      <c r="J65" s="1141">
        <v>3743</v>
      </c>
      <c r="K65" s="1130">
        <f t="shared" si="21"/>
        <v>2899</v>
      </c>
      <c r="L65" s="1131">
        <f t="shared" si="22"/>
        <v>2899</v>
      </c>
      <c r="M65" s="1132"/>
      <c r="N65" s="1133"/>
      <c r="O65" s="1139"/>
      <c r="P65" s="1138">
        <f t="shared" si="23"/>
        <v>0</v>
      </c>
      <c r="Q65" s="1154">
        <f t="shared" si="24"/>
        <v>0</v>
      </c>
      <c r="R65" s="1156"/>
      <c r="S65" s="1156"/>
      <c r="T65" s="1156"/>
      <c r="U65" s="1156"/>
      <c r="V65" s="1156"/>
      <c r="W65" s="1156"/>
      <c r="X65" s="1156"/>
      <c r="Y65" s="1156"/>
      <c r="Z65" s="1156"/>
      <c r="AA65" s="1156"/>
      <c r="AB65" s="1167"/>
      <c r="AC65" s="1156"/>
      <c r="AD65" s="1156"/>
      <c r="AE65" s="1156"/>
      <c r="AF65" s="1156"/>
      <c r="AG65" s="1156"/>
      <c r="AH65" s="1156"/>
      <c r="AI65" s="1156"/>
      <c r="AJ65" s="1156"/>
      <c r="AK65" s="1156"/>
      <c r="AL65" s="1156"/>
      <c r="AM65" s="1156"/>
      <c r="AN65" s="1156"/>
      <c r="AO65" s="1156"/>
      <c r="AP65" s="1156"/>
      <c r="AQ65" s="1156"/>
      <c r="AR65" s="1156"/>
      <c r="AS65" s="1179"/>
      <c r="AT65" s="1177"/>
      <c r="AU65" s="1178"/>
      <c r="AV65" s="1178"/>
      <c r="AW65" s="1178"/>
      <c r="AX65" s="1178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8"/>
      <c r="BJ65" s="1178"/>
      <c r="BK65" s="1186"/>
      <c r="BL65" s="1187">
        <v>-3839</v>
      </c>
      <c r="BM65" s="1187"/>
      <c r="BN65" s="1187"/>
      <c r="BO65" s="1187"/>
      <c r="BP65" s="1187"/>
      <c r="BQ65" s="1187"/>
      <c r="BR65" s="1187"/>
      <c r="BS65" s="1187"/>
      <c r="BT65" s="1187"/>
      <c r="BU65" s="1187"/>
      <c r="BV65" s="1191"/>
      <c r="BW65" s="1186"/>
      <c r="BX65" s="1186"/>
      <c r="BY65" s="1186"/>
      <c r="BZ65" s="1186"/>
      <c r="CA65" s="1186"/>
      <c r="CB65" s="1186">
        <v>24</v>
      </c>
      <c r="CC65" s="1186">
        <v>60</v>
      </c>
      <c r="CD65" s="1186"/>
      <c r="CE65" s="1186"/>
      <c r="CF65" s="1186"/>
      <c r="CG65" s="1186"/>
      <c r="CH65" s="1186"/>
      <c r="CI65" s="1186"/>
      <c r="CJ65" s="1186"/>
      <c r="CK65" s="1186"/>
      <c r="CL65" s="1186"/>
      <c r="CM65" s="1186"/>
      <c r="CN65" s="1186">
        <v>6</v>
      </c>
      <c r="CO65" s="1186"/>
      <c r="CP65" s="1186"/>
      <c r="CQ65" s="1186"/>
      <c r="CR65" s="1186"/>
      <c r="CS65" s="1186"/>
      <c r="CT65" s="1186"/>
      <c r="CU65" s="1186">
        <v>48</v>
      </c>
      <c r="CV65" s="1186"/>
      <c r="CW65" s="1186"/>
      <c r="CX65" s="1186">
        <v>240</v>
      </c>
      <c r="CY65" s="1186"/>
      <c r="CZ65" s="1186"/>
      <c r="DA65" s="1186"/>
      <c r="DB65" s="1186"/>
      <c r="DC65" s="1186"/>
      <c r="DD65" s="1186"/>
      <c r="DE65" s="1186"/>
      <c r="DF65" s="1186"/>
      <c r="DG65" s="1186"/>
      <c r="DH65" s="1186"/>
      <c r="DI65" s="1186"/>
      <c r="DJ65" s="1186"/>
      <c r="DK65" s="1186">
        <v>204</v>
      </c>
      <c r="DL65" s="1186">
        <v>84</v>
      </c>
      <c r="DM65" s="1186">
        <v>120</v>
      </c>
      <c r="DN65" s="1186"/>
      <c r="DO65" s="1186"/>
      <c r="DP65" s="1186"/>
      <c r="DQ65" s="1186">
        <v>36</v>
      </c>
      <c r="DR65" s="1186"/>
      <c r="DS65" s="1186"/>
      <c r="DT65" s="1186"/>
      <c r="DU65" s="1186"/>
      <c r="DV65" s="1186"/>
      <c r="DW65" s="1186"/>
      <c r="DX65" s="1186"/>
      <c r="DY65" s="1186"/>
      <c r="DZ65" s="1186"/>
      <c r="EA65" s="1186"/>
      <c r="EB65" s="1186"/>
      <c r="EC65" s="1186"/>
      <c r="ED65" s="1186"/>
      <c r="EE65" s="1186"/>
      <c r="EF65" s="1186"/>
      <c r="EG65" s="1186">
        <v>144</v>
      </c>
      <c r="EH65" s="1186">
        <v>24</v>
      </c>
      <c r="EI65" s="1186"/>
      <c r="EJ65" s="1186"/>
      <c r="EK65" s="1197"/>
      <c r="EL65" s="1198"/>
      <c r="EM65" s="1186"/>
      <c r="EN65" s="1186"/>
      <c r="EO65" s="1186"/>
      <c r="EP65" s="1186"/>
      <c r="EQ65" s="1186"/>
      <c r="ER65" s="1186"/>
      <c r="ES65" s="1186"/>
      <c r="ET65" s="1186"/>
      <c r="EU65" s="1186"/>
      <c r="EV65" s="1186"/>
      <c r="EW65" s="1186"/>
      <c r="EX65" s="1186"/>
      <c r="EY65" s="1186"/>
      <c r="EZ65" s="1186"/>
      <c r="FA65" s="1186"/>
      <c r="FB65" s="1186"/>
      <c r="FC65" s="1209"/>
      <c r="FD65" s="1186"/>
      <c r="FE65" s="1186"/>
      <c r="FF65" s="1186"/>
      <c r="FG65" s="1186"/>
      <c r="FH65" s="1186"/>
      <c r="FI65" s="1186"/>
      <c r="FJ65" s="1186"/>
      <c r="FK65" s="1186"/>
      <c r="FL65" s="1209"/>
      <c r="FM65" s="1186"/>
      <c r="FN65" s="1186"/>
      <c r="FO65" s="1186"/>
      <c r="FP65" s="1186"/>
      <c r="FQ65" s="1186"/>
      <c r="FR65" s="1186"/>
      <c r="FS65" s="1214">
        <v>-51</v>
      </c>
      <c r="FT65" s="1214"/>
      <c r="FU65" s="1214"/>
      <c r="FV65" s="1214"/>
      <c r="FW65" s="1214"/>
      <c r="FX65" s="1214"/>
      <c r="FY65" s="1214"/>
      <c r="FZ65" s="1214"/>
      <c r="GA65" s="1186">
        <v>1</v>
      </c>
      <c r="GB65" s="1186"/>
      <c r="GC65" s="1186"/>
      <c r="GD65" s="1186"/>
      <c r="GE65" s="1186"/>
      <c r="GF65" s="1186"/>
      <c r="GG65" s="1186"/>
      <c r="GH65" s="1186"/>
      <c r="GI65" s="1186"/>
      <c r="GJ65" s="1186"/>
      <c r="GK65" s="1186"/>
      <c r="GL65" s="1186"/>
      <c r="GM65" s="1186"/>
      <c r="GN65" s="1186"/>
      <c r="GO65" s="1186"/>
      <c r="GP65" s="1186"/>
      <c r="GQ65" s="1186"/>
      <c r="GR65" s="1186"/>
      <c r="GS65" s="1186"/>
      <c r="GT65" s="1186"/>
      <c r="GU65" s="1186"/>
      <c r="GV65" s="1186"/>
      <c r="GW65" s="1186"/>
      <c r="GX65" s="1186"/>
      <c r="GY65" s="1218"/>
      <c r="GZ65" s="364">
        <f t="shared" si="42"/>
        <v>990</v>
      </c>
      <c r="HA65" s="365">
        <f t="shared" si="43"/>
        <v>-50</v>
      </c>
      <c r="HB65" s="366">
        <f t="shared" si="44"/>
        <v>940</v>
      </c>
      <c r="HC65" s="366">
        <v>5069</v>
      </c>
      <c r="HD65" s="365"/>
      <c r="HE65" s="365"/>
      <c r="HF65" s="54"/>
      <c r="HG65" s="709">
        <v>14.99</v>
      </c>
      <c r="HH65" s="709">
        <v>3.89</v>
      </c>
      <c r="HI65" s="709">
        <f t="shared" si="45"/>
        <v>3656.6</v>
      </c>
      <c r="HJ65" s="711"/>
      <c r="HK65" s="711">
        <v>17.81</v>
      </c>
      <c r="HL65" s="738">
        <f t="shared" si="10"/>
        <v>0.316655795572267</v>
      </c>
      <c r="HM65" s="743"/>
      <c r="HN65" s="743">
        <v>3000</v>
      </c>
      <c r="HO65" s="743">
        <v>16.62</v>
      </c>
      <c r="HP65" s="740">
        <f t="shared" si="46"/>
        <v>51631.19</v>
      </c>
      <c r="HQ65" s="738">
        <f>1-HO65/6.7/HH65</f>
        <v>0.362314392050033</v>
      </c>
      <c r="HR65" s="745">
        <v>44652</v>
      </c>
      <c r="HS65" s="742">
        <v>44927</v>
      </c>
      <c r="HT65" s="739">
        <f ca="1" t="shared" si="11"/>
        <v>5</v>
      </c>
      <c r="HU65" s="739">
        <f ca="1" t="shared" si="12"/>
        <v>150</v>
      </c>
      <c r="HV65" s="743">
        <v>3743</v>
      </c>
      <c r="HW65" s="739">
        <f t="shared" si="15"/>
        <v>940</v>
      </c>
      <c r="HX65" s="761">
        <f t="shared" si="13"/>
        <v>0.283047274917194</v>
      </c>
      <c r="HY65" s="739">
        <f ca="1" t="shared" si="14"/>
        <v>0.688748368965171</v>
      </c>
      <c r="HZ65" s="739">
        <f t="shared" si="37"/>
        <v>2899</v>
      </c>
      <c r="IA65" s="743"/>
      <c r="IB65" s="739">
        <f ca="1" t="shared" si="38"/>
        <v>188</v>
      </c>
      <c r="IC65" s="769">
        <f ca="1" t="shared" si="39"/>
        <v>6.26666666666667</v>
      </c>
      <c r="ID65" s="769">
        <f ca="1" t="shared" si="40"/>
        <v>462.606382978723</v>
      </c>
      <c r="IE65" s="743"/>
      <c r="IF65" s="743"/>
      <c r="IG65" s="743"/>
      <c r="IH65" s="743"/>
      <c r="II65" s="743"/>
      <c r="IJ65" s="743"/>
      <c r="IK65" s="743"/>
      <c r="IL65" s="743"/>
      <c r="IM65" s="743"/>
      <c r="IN65" s="743"/>
      <c r="IO65" s="743"/>
      <c r="IP65" s="743"/>
      <c r="IQ65" s="739"/>
      <c r="IR65" s="739"/>
      <c r="IS65" s="739"/>
      <c r="IT65" s="739"/>
      <c r="IU65" s="739"/>
      <c r="IV65" s="739"/>
      <c r="IW65" s="739"/>
      <c r="IX65" s="739"/>
      <c r="IY65" s="739"/>
      <c r="IZ65" s="739"/>
      <c r="JA65" s="739"/>
      <c r="JB65" s="743">
        <v>0</v>
      </c>
      <c r="JC65" s="743">
        <v>0</v>
      </c>
      <c r="JD65" s="743">
        <v>168</v>
      </c>
      <c r="JE65" s="743">
        <v>600</v>
      </c>
      <c r="JF65" s="743">
        <v>864</v>
      </c>
      <c r="JG65" s="739">
        <v>1632</v>
      </c>
      <c r="JH65" s="739">
        <v>120</v>
      </c>
      <c r="JI65" s="739">
        <v>798</v>
      </c>
      <c r="JJ65" s="739">
        <v>42</v>
      </c>
      <c r="JK65" s="739">
        <v>354</v>
      </c>
      <c r="JL65" s="739">
        <v>536</v>
      </c>
      <c r="JM65" s="739">
        <v>120</v>
      </c>
      <c r="JN65" s="28">
        <f t="shared" si="31"/>
        <v>5234</v>
      </c>
      <c r="JO65" s="28">
        <f t="shared" si="32"/>
        <v>165</v>
      </c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824"/>
    </row>
    <row r="66" s="786" customFormat="1" hidden="1" customHeight="1" spans="1:291">
      <c r="A66" s="791" t="s">
        <v>1667</v>
      </c>
      <c r="B66" s="343" t="s">
        <v>1668</v>
      </c>
      <c r="C66" s="95" t="s">
        <v>1645</v>
      </c>
      <c r="D66" s="95" t="s">
        <v>1646</v>
      </c>
      <c r="E66" s="418"/>
      <c r="F66" s="1117" t="s">
        <v>1739</v>
      </c>
      <c r="G66" s="416" t="s">
        <v>1740</v>
      </c>
      <c r="H66" s="301" t="s">
        <v>1741</v>
      </c>
      <c r="I66" s="99">
        <f>J66-L66</f>
        <v>-982</v>
      </c>
      <c r="J66" s="1141">
        <v>15</v>
      </c>
      <c r="K66" s="1130">
        <f t="shared" si="21"/>
        <v>997</v>
      </c>
      <c r="L66" s="1131">
        <f t="shared" si="22"/>
        <v>997</v>
      </c>
      <c r="M66" s="1132"/>
      <c r="N66" s="1133"/>
      <c r="O66" s="1139"/>
      <c r="P66" s="1138">
        <f t="shared" si="23"/>
        <v>0</v>
      </c>
      <c r="Q66" s="1154">
        <f t="shared" si="24"/>
        <v>1000</v>
      </c>
      <c r="R66" s="1156"/>
      <c r="S66" s="1156"/>
      <c r="T66" s="1156"/>
      <c r="U66" s="1156"/>
      <c r="V66" s="1156"/>
      <c r="W66" s="1156"/>
      <c r="X66" s="1156"/>
      <c r="Y66" s="1156"/>
      <c r="Z66" s="1156"/>
      <c r="AA66" s="1156"/>
      <c r="AB66" s="1167"/>
      <c r="AC66" s="1156"/>
      <c r="AD66" s="1156"/>
      <c r="AE66" s="1156"/>
      <c r="AF66" s="1156"/>
      <c r="AG66" s="1156"/>
      <c r="AH66" s="1156"/>
      <c r="AI66" s="1156"/>
      <c r="AJ66" s="1156"/>
      <c r="AK66" s="1156">
        <v>1000</v>
      </c>
      <c r="AL66" s="1156"/>
      <c r="AM66" s="1156"/>
      <c r="AN66" s="1156"/>
      <c r="AO66" s="1156"/>
      <c r="AP66" s="1156"/>
      <c r="AQ66" s="1156"/>
      <c r="AR66" s="1156"/>
      <c r="AS66" s="1179"/>
      <c r="AT66" s="1177"/>
      <c r="AU66" s="1178"/>
      <c r="AV66" s="1178"/>
      <c r="AW66" s="1178"/>
      <c r="AX66" s="1178"/>
      <c r="AY66" s="1178"/>
      <c r="AZ66" s="1178"/>
      <c r="BA66" s="1178"/>
      <c r="BB66" s="1178"/>
      <c r="BC66" s="1178"/>
      <c r="BD66" s="1178"/>
      <c r="BE66" s="1178"/>
      <c r="BF66" s="1178"/>
      <c r="BG66" s="1178"/>
      <c r="BH66" s="1178"/>
      <c r="BI66" s="1178"/>
      <c r="BJ66" s="1178"/>
      <c r="BK66" s="1186"/>
      <c r="BL66" s="1187">
        <v>-15</v>
      </c>
      <c r="BM66" s="1187"/>
      <c r="BN66" s="1187"/>
      <c r="BO66" s="1187"/>
      <c r="BP66" s="1187"/>
      <c r="BQ66" s="1187"/>
      <c r="BR66" s="1187"/>
      <c r="BS66" s="1187"/>
      <c r="BT66" s="1187"/>
      <c r="BU66" s="1187"/>
      <c r="BV66" s="1191"/>
      <c r="BW66" s="1186"/>
      <c r="BX66" s="1186"/>
      <c r="BY66" s="1186"/>
      <c r="BZ66" s="1186"/>
      <c r="CA66" s="1186"/>
      <c r="CB66" s="1186"/>
      <c r="CC66" s="1186"/>
      <c r="CD66" s="1186"/>
      <c r="CE66" s="1186"/>
      <c r="CF66" s="1186"/>
      <c r="CG66" s="1186"/>
      <c r="CH66" s="1186"/>
      <c r="CI66" s="1186"/>
      <c r="CJ66" s="1186"/>
      <c r="CK66" s="1186"/>
      <c r="CL66" s="1186"/>
      <c r="CM66" s="1186"/>
      <c r="CN66" s="1186">
        <v>2</v>
      </c>
      <c r="CO66" s="1186"/>
      <c r="CP66" s="1186"/>
      <c r="CQ66" s="1186"/>
      <c r="CR66" s="1186"/>
      <c r="CS66" s="1186"/>
      <c r="CT66" s="1186"/>
      <c r="CU66" s="1186">
        <v>16</v>
      </c>
      <c r="CV66" s="1186"/>
      <c r="CW66" s="1186"/>
      <c r="CX66" s="1186"/>
      <c r="CY66" s="1186"/>
      <c r="CZ66" s="1186"/>
      <c r="DA66" s="1186"/>
      <c r="DB66" s="1186"/>
      <c r="DC66" s="1186"/>
      <c r="DD66" s="1186"/>
      <c r="DE66" s="1186"/>
      <c r="DF66" s="1186"/>
      <c r="DG66" s="1186"/>
      <c r="DH66" s="1186"/>
      <c r="DI66" s="1186"/>
      <c r="DJ66" s="1186"/>
      <c r="DK66" s="1186"/>
      <c r="DL66" s="1186"/>
      <c r="DM66" s="1186"/>
      <c r="DN66" s="1186"/>
      <c r="DO66" s="1186"/>
      <c r="DP66" s="1186"/>
      <c r="DQ66" s="1186"/>
      <c r="DR66" s="1186"/>
      <c r="DS66" s="1186"/>
      <c r="DT66" s="1186"/>
      <c r="DU66" s="1186"/>
      <c r="DV66" s="1186"/>
      <c r="DW66" s="1186"/>
      <c r="DX66" s="1186"/>
      <c r="DY66" s="1186"/>
      <c r="DZ66" s="1186"/>
      <c r="EA66" s="1186"/>
      <c r="EB66" s="1186"/>
      <c r="EC66" s="1186"/>
      <c r="ED66" s="1186"/>
      <c r="EE66" s="1186"/>
      <c r="EF66" s="1186"/>
      <c r="EG66" s="1186"/>
      <c r="EH66" s="1186"/>
      <c r="EI66" s="1186"/>
      <c r="EJ66" s="1186"/>
      <c r="EK66" s="1197"/>
      <c r="EL66" s="1198"/>
      <c r="EM66" s="1186"/>
      <c r="EN66" s="1186"/>
      <c r="EO66" s="1186"/>
      <c r="EP66" s="1186"/>
      <c r="EQ66" s="1186"/>
      <c r="ER66" s="1186"/>
      <c r="ES66" s="1186"/>
      <c r="ET66" s="1186"/>
      <c r="EU66" s="1186"/>
      <c r="EV66" s="1186"/>
      <c r="EW66" s="1186"/>
      <c r="EX66" s="1186"/>
      <c r="EY66" s="1186"/>
      <c r="EZ66" s="1186"/>
      <c r="FA66" s="1186"/>
      <c r="FB66" s="1186"/>
      <c r="FC66" s="1209"/>
      <c r="FD66" s="1186"/>
      <c r="FE66" s="1186"/>
      <c r="FF66" s="1186"/>
      <c r="FG66" s="1186"/>
      <c r="FH66" s="1186"/>
      <c r="FI66" s="1186"/>
      <c r="FJ66" s="1186"/>
      <c r="FK66" s="1186"/>
      <c r="FL66" s="1209"/>
      <c r="FM66" s="1186"/>
      <c r="FN66" s="1186"/>
      <c r="FO66" s="1186"/>
      <c r="FP66" s="1186"/>
      <c r="FQ66" s="1186"/>
      <c r="FR66" s="1186"/>
      <c r="FS66" s="1186"/>
      <c r="FT66" s="1186"/>
      <c r="FU66" s="1186"/>
      <c r="FV66" s="1186"/>
      <c r="FW66" s="1186"/>
      <c r="FX66" s="1186"/>
      <c r="FY66" s="1186"/>
      <c r="FZ66" s="1186"/>
      <c r="GA66" s="1186"/>
      <c r="GB66" s="1186"/>
      <c r="GC66" s="1186"/>
      <c r="GD66" s="1186"/>
      <c r="GE66" s="1186"/>
      <c r="GF66" s="1186"/>
      <c r="GG66" s="1186"/>
      <c r="GH66" s="1186"/>
      <c r="GI66" s="1186"/>
      <c r="GJ66" s="1186"/>
      <c r="GK66" s="1186"/>
      <c r="GL66" s="1186"/>
      <c r="GM66" s="1186"/>
      <c r="GN66" s="1186"/>
      <c r="GO66" s="1186"/>
      <c r="GP66" s="1186"/>
      <c r="GQ66" s="1186"/>
      <c r="GR66" s="1186"/>
      <c r="GS66" s="1186"/>
      <c r="GT66" s="1186"/>
      <c r="GU66" s="1186"/>
      <c r="GV66" s="1186"/>
      <c r="GW66" s="1186"/>
      <c r="GX66" s="1186"/>
      <c r="GY66" s="1218"/>
      <c r="GZ66" s="364">
        <f t="shared" si="42"/>
        <v>18</v>
      </c>
      <c r="HA66" s="365">
        <f t="shared" si="43"/>
        <v>0</v>
      </c>
      <c r="HB66" s="366">
        <f t="shared" si="44"/>
        <v>18</v>
      </c>
      <c r="HC66" s="366">
        <v>976</v>
      </c>
      <c r="HD66" s="365"/>
      <c r="HE66" s="365"/>
      <c r="HF66" s="54"/>
      <c r="HG66" s="709"/>
      <c r="HH66" s="709"/>
      <c r="HI66" s="709">
        <f t="shared" si="45"/>
        <v>0</v>
      </c>
      <c r="HJ66" s="711"/>
      <c r="HK66" s="711">
        <v>4.23</v>
      </c>
      <c r="HL66" s="738" t="e">
        <f t="shared" si="10"/>
        <v>#DIV/0!</v>
      </c>
      <c r="HM66" s="743"/>
      <c r="HN66" s="743">
        <v>1000</v>
      </c>
      <c r="HO66" s="743">
        <v>4.23</v>
      </c>
      <c r="HP66" s="740">
        <f t="shared" si="46"/>
        <v>4217.31</v>
      </c>
      <c r="HQ66" s="738"/>
      <c r="HR66" s="745">
        <v>44652</v>
      </c>
      <c r="HS66" s="742">
        <v>44927</v>
      </c>
      <c r="HT66" s="739">
        <f ca="1" t="shared" si="11"/>
        <v>5</v>
      </c>
      <c r="HU66" s="739">
        <f ca="1" t="shared" si="12"/>
        <v>150</v>
      </c>
      <c r="HV66" s="743">
        <v>15</v>
      </c>
      <c r="HW66" s="739">
        <f t="shared" si="15"/>
        <v>18</v>
      </c>
      <c r="HX66" s="761">
        <f t="shared" si="13"/>
        <v>0.0355731225296443</v>
      </c>
      <c r="HY66" s="739">
        <f ca="1" t="shared" si="14"/>
        <v>0.0865612648221344</v>
      </c>
      <c r="HZ66" s="739">
        <f t="shared" si="37"/>
        <v>997</v>
      </c>
      <c r="IA66" s="743"/>
      <c r="IB66" s="739">
        <f ca="1" t="shared" si="38"/>
        <v>3.6</v>
      </c>
      <c r="IC66" s="769">
        <f ca="1" t="shared" si="39"/>
        <v>0.12</v>
      </c>
      <c r="ID66" s="769">
        <f ca="1" t="shared" si="40"/>
        <v>8308.33333333333</v>
      </c>
      <c r="IE66" s="743"/>
      <c r="IF66" s="743"/>
      <c r="IG66" s="743"/>
      <c r="IH66" s="743"/>
      <c r="II66" s="743"/>
      <c r="IJ66" s="743"/>
      <c r="IK66" s="743"/>
      <c r="IL66" s="743"/>
      <c r="IM66" s="743"/>
      <c r="IN66" s="743"/>
      <c r="IO66" s="743"/>
      <c r="IP66" s="743"/>
      <c r="IQ66" s="739"/>
      <c r="IR66" s="739"/>
      <c r="IS66" s="739"/>
      <c r="IT66" s="739"/>
      <c r="IU66" s="739"/>
      <c r="IV66" s="739"/>
      <c r="IW66" s="739"/>
      <c r="IX66" s="739"/>
      <c r="IY66" s="739"/>
      <c r="IZ66" s="739"/>
      <c r="JA66" s="739"/>
      <c r="JB66" s="743">
        <v>0</v>
      </c>
      <c r="JC66" s="743">
        <v>0</v>
      </c>
      <c r="JD66" s="743">
        <v>0</v>
      </c>
      <c r="JE66" s="743">
        <v>0</v>
      </c>
      <c r="JF66" s="743">
        <v>280</v>
      </c>
      <c r="JG66" s="739">
        <v>440</v>
      </c>
      <c r="JH66" s="739">
        <v>0</v>
      </c>
      <c r="JI66" s="739">
        <v>66</v>
      </c>
      <c r="JJ66" s="739">
        <v>2</v>
      </c>
      <c r="JK66" s="739">
        <v>18</v>
      </c>
      <c r="JL66" s="739">
        <v>130</v>
      </c>
      <c r="JM66" s="739">
        <v>40</v>
      </c>
      <c r="JN66" s="28">
        <f t="shared" si="31"/>
        <v>976</v>
      </c>
      <c r="JO66" s="28">
        <f t="shared" si="32"/>
        <v>0</v>
      </c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824"/>
    </row>
    <row r="67" s="786" customFormat="1" hidden="1" customHeight="1" spans="1:291">
      <c r="A67" s="95" t="s">
        <v>1610</v>
      </c>
      <c r="B67" s="415" t="s">
        <v>1611</v>
      </c>
      <c r="C67" s="95" t="s">
        <v>1612</v>
      </c>
      <c r="D67" s="95" t="s">
        <v>1742</v>
      </c>
      <c r="E67" s="95" t="s">
        <v>1396</v>
      </c>
      <c r="F67" s="909" t="s">
        <v>1743</v>
      </c>
      <c r="G67" s="416" t="s">
        <v>1744</v>
      </c>
      <c r="H67" s="98" t="s">
        <v>1745</v>
      </c>
      <c r="I67" s="99"/>
      <c r="J67" s="1141"/>
      <c r="K67" s="1130">
        <f t="shared" si="21"/>
        <v>1325</v>
      </c>
      <c r="L67" s="1131">
        <f t="shared" si="22"/>
        <v>-675</v>
      </c>
      <c r="M67" s="1132"/>
      <c r="N67" s="1133"/>
      <c r="O67" s="1139"/>
      <c r="P67" s="1138">
        <f t="shared" si="23"/>
        <v>2000</v>
      </c>
      <c r="Q67" s="1154">
        <f t="shared" si="24"/>
        <v>3000</v>
      </c>
      <c r="R67" s="1156"/>
      <c r="S67" s="1156"/>
      <c r="T67" s="1156"/>
      <c r="U67" s="1156"/>
      <c r="V67" s="1156">
        <v>2000</v>
      </c>
      <c r="W67" s="1156"/>
      <c r="X67" s="1156"/>
      <c r="Y67" s="1156"/>
      <c r="Z67" s="1156"/>
      <c r="AA67" s="1156"/>
      <c r="AB67" s="1167"/>
      <c r="AC67" s="1156"/>
      <c r="AD67" s="1156"/>
      <c r="AE67" s="1156"/>
      <c r="AF67" s="1156">
        <v>3000</v>
      </c>
      <c r="AG67" s="1156"/>
      <c r="AH67" s="1156"/>
      <c r="AI67" s="1156"/>
      <c r="AJ67" s="1156"/>
      <c r="AK67" s="1156"/>
      <c r="AL67" s="1156"/>
      <c r="AM67" s="1156"/>
      <c r="AN67" s="1156"/>
      <c r="AO67" s="1156"/>
      <c r="AP67" s="1156"/>
      <c r="AQ67" s="1156"/>
      <c r="AR67" s="1156"/>
      <c r="AS67" s="1179"/>
      <c r="AT67" s="1177"/>
      <c r="AU67" s="1178"/>
      <c r="AV67" s="1178"/>
      <c r="AW67" s="1178"/>
      <c r="AX67" s="1178"/>
      <c r="AY67" s="1178"/>
      <c r="AZ67" s="1178"/>
      <c r="BA67" s="1178"/>
      <c r="BB67" s="1178"/>
      <c r="BC67" s="1178"/>
      <c r="BD67" s="1178">
        <v>12</v>
      </c>
      <c r="BE67" s="1178"/>
      <c r="BF67" s="1178"/>
      <c r="BG67" s="1178"/>
      <c r="BH67" s="1178"/>
      <c r="BI67" s="1178"/>
      <c r="BJ67" s="1178"/>
      <c r="BK67" s="1186"/>
      <c r="BL67" s="1187"/>
      <c r="BM67" s="1187"/>
      <c r="BN67" s="1187"/>
      <c r="BO67" s="1187"/>
      <c r="BP67" s="1187"/>
      <c r="BQ67" s="1187"/>
      <c r="BR67" s="1187"/>
      <c r="BS67" s="1187"/>
      <c r="BT67" s="1187"/>
      <c r="BU67" s="1187"/>
      <c r="BV67" s="1191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>
        <v>192</v>
      </c>
      <c r="CP67" s="1186"/>
      <c r="CQ67" s="1186"/>
      <c r="CR67" s="1186"/>
      <c r="CS67" s="1186">
        <v>120</v>
      </c>
      <c r="CT67" s="1186"/>
      <c r="CU67" s="1186"/>
      <c r="CV67" s="1186"/>
      <c r="CW67" s="1186"/>
      <c r="CX67" s="1186">
        <v>120</v>
      </c>
      <c r="CY67" s="1186">
        <v>1620</v>
      </c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>
        <v>96</v>
      </c>
      <c r="DK67" s="1186"/>
      <c r="DL67" s="1186">
        <v>240</v>
      </c>
      <c r="DM67" s="1186"/>
      <c r="DN67" s="1186">
        <v>12</v>
      </c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>
        <v>3</v>
      </c>
      <c r="DY67" s="1186"/>
      <c r="DZ67" s="1186">
        <v>132</v>
      </c>
      <c r="EA67" s="1186"/>
      <c r="EB67" s="1186"/>
      <c r="EC67" s="1186"/>
      <c r="ED67" s="1186">
        <v>360</v>
      </c>
      <c r="EE67" s="1186">
        <v>504</v>
      </c>
      <c r="EF67" s="1186">
        <v>120</v>
      </c>
      <c r="EG67" s="1186">
        <v>60</v>
      </c>
      <c r="EH67" s="1186">
        <v>60</v>
      </c>
      <c r="EI67" s="1186"/>
      <c r="EJ67" s="1186"/>
      <c r="EK67" s="1197"/>
      <c r="EL67" s="1198"/>
      <c r="EM67" s="1186"/>
      <c r="EN67" s="1186"/>
      <c r="EO67" s="1186"/>
      <c r="EP67" s="1186"/>
      <c r="EQ67" s="1186"/>
      <c r="ER67" s="1186"/>
      <c r="ES67" s="1186"/>
      <c r="ET67" s="1186"/>
      <c r="EU67" s="1186"/>
      <c r="EV67" s="1186"/>
      <c r="EW67" s="1186"/>
      <c r="EX67" s="1186"/>
      <c r="EY67" s="1186"/>
      <c r="EZ67" s="1186"/>
      <c r="FA67" s="1186"/>
      <c r="FB67" s="1186"/>
      <c r="FC67" s="1209"/>
      <c r="FD67" s="1186"/>
      <c r="FE67" s="1186">
        <v>24</v>
      </c>
      <c r="FF67" s="1186"/>
      <c r="FG67" s="1186"/>
      <c r="FH67" s="1186"/>
      <c r="FI67" s="1186"/>
      <c r="FJ67" s="1186"/>
      <c r="FK67" s="1186"/>
      <c r="FL67" s="1209"/>
      <c r="FM67" s="1186"/>
      <c r="FN67" s="1186"/>
      <c r="FO67" s="1186"/>
      <c r="FP67" s="1186"/>
      <c r="FQ67" s="1186"/>
      <c r="FR67" s="1186"/>
      <c r="FS67" s="1186"/>
      <c r="FT67" s="1186"/>
      <c r="FU67" s="1186"/>
      <c r="FV67" s="1186"/>
      <c r="FW67" s="1186"/>
      <c r="FX67" s="1186"/>
      <c r="FY67" s="1186"/>
      <c r="FZ67" s="1186"/>
      <c r="GA67" s="1186"/>
      <c r="GB67" s="1186"/>
      <c r="GC67" s="1186"/>
      <c r="GD67" s="1186"/>
      <c r="GE67" s="1186"/>
      <c r="GF67" s="1186"/>
      <c r="GG67" s="1186"/>
      <c r="GH67" s="1186"/>
      <c r="GI67" s="1186"/>
      <c r="GJ67" s="1186"/>
      <c r="GK67" s="1186"/>
      <c r="GL67" s="1186"/>
      <c r="GM67" s="1186"/>
      <c r="GN67" s="1186"/>
      <c r="GO67" s="1186"/>
      <c r="GP67" s="1186"/>
      <c r="GQ67" s="1186"/>
      <c r="GR67" s="1186"/>
      <c r="GS67" s="1186"/>
      <c r="GT67" s="1186"/>
      <c r="GU67" s="1186"/>
      <c r="GV67" s="1186"/>
      <c r="GW67" s="1186"/>
      <c r="GX67" s="1186"/>
      <c r="GY67" s="1218"/>
      <c r="GZ67" s="364">
        <f t="shared" si="42"/>
        <v>3639</v>
      </c>
      <c r="HA67" s="365">
        <f t="shared" si="43"/>
        <v>24</v>
      </c>
      <c r="HB67" s="366">
        <f t="shared" si="44"/>
        <v>3663</v>
      </c>
      <c r="HC67" s="366"/>
      <c r="HD67" s="365"/>
      <c r="HE67" s="365"/>
      <c r="HF67" s="54"/>
      <c r="HG67" s="709">
        <v>19.99</v>
      </c>
      <c r="HH67" s="709">
        <v>5.2</v>
      </c>
      <c r="HI67" s="709">
        <f t="shared" si="45"/>
        <v>19047.6</v>
      </c>
      <c r="HJ67" s="711"/>
      <c r="HK67" s="711">
        <v>26.1</v>
      </c>
      <c r="HL67" s="738"/>
      <c r="HM67" s="743"/>
      <c r="HN67" s="739"/>
      <c r="HO67" s="743"/>
      <c r="HP67" s="740">
        <f t="shared" si="46"/>
        <v>34582.5</v>
      </c>
      <c r="HQ67" s="738"/>
      <c r="HR67" s="745">
        <v>45017</v>
      </c>
      <c r="HS67" s="742">
        <v>45017</v>
      </c>
      <c r="HT67" s="739">
        <f t="shared" si="11"/>
        <v>0</v>
      </c>
      <c r="HU67" s="739"/>
      <c r="HV67" s="743">
        <v>0</v>
      </c>
      <c r="HW67" s="739">
        <f t="shared" si="15"/>
        <v>3663</v>
      </c>
      <c r="HX67" s="761"/>
      <c r="HY67" s="739"/>
      <c r="HZ67" s="739">
        <f t="shared" ref="HZ67:HZ82" si="50">K67</f>
        <v>1325</v>
      </c>
      <c r="IA67" s="743"/>
      <c r="IB67" s="739" t="e">
        <f t="shared" si="38"/>
        <v>#DIV/0!</v>
      </c>
      <c r="IC67" s="769" t="e">
        <f t="shared" si="39"/>
        <v>#DIV/0!</v>
      </c>
      <c r="ID67" s="769" t="e">
        <f t="shared" si="40"/>
        <v>#DIV/0!</v>
      </c>
      <c r="IE67" s="743"/>
      <c r="IF67" s="743"/>
      <c r="IG67" s="743"/>
      <c r="IH67" s="743"/>
      <c r="II67" s="743"/>
      <c r="IJ67" s="743"/>
      <c r="IK67" s="743"/>
      <c r="IL67" s="743"/>
      <c r="IM67" s="743"/>
      <c r="IN67" s="743"/>
      <c r="IO67" s="743"/>
      <c r="IP67" s="743"/>
      <c r="IQ67" s="739"/>
      <c r="IR67" s="739"/>
      <c r="IS67" s="739"/>
      <c r="IT67" s="739"/>
      <c r="IU67" s="739"/>
      <c r="IV67" s="739"/>
      <c r="IW67" s="739"/>
      <c r="IX67" s="739"/>
      <c r="IY67" s="739"/>
      <c r="IZ67" s="739"/>
      <c r="JA67" s="739"/>
      <c r="JB67" s="743"/>
      <c r="JC67" s="743"/>
      <c r="JD67" s="743"/>
      <c r="JE67" s="743"/>
      <c r="JF67" s="743"/>
      <c r="JG67" s="739"/>
      <c r="JH67" s="739"/>
      <c r="JI67" s="739"/>
      <c r="JJ67" s="739"/>
      <c r="JK67" s="739"/>
      <c r="JL67" s="739"/>
      <c r="JM67" s="739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824"/>
    </row>
    <row r="68" s="786" customFormat="1" hidden="1" customHeight="1" spans="1:291">
      <c r="A68" s="95" t="s">
        <v>1610</v>
      </c>
      <c r="B68" s="343">
        <v>2020</v>
      </c>
      <c r="C68" s="95" t="s">
        <v>1612</v>
      </c>
      <c r="D68" s="95" t="s">
        <v>1742</v>
      </c>
      <c r="E68" s="95"/>
      <c r="F68" s="909" t="s">
        <v>341</v>
      </c>
      <c r="G68" s="19" t="s">
        <v>342</v>
      </c>
      <c r="H68" s="1106" t="s">
        <v>343</v>
      </c>
      <c r="I68" s="99">
        <f t="shared" ref="I68:I73" si="51">L68-J68</f>
        <v>-2977</v>
      </c>
      <c r="J68" s="1129">
        <v>5180</v>
      </c>
      <c r="K68" s="1130">
        <f t="shared" si="21"/>
        <v>2203</v>
      </c>
      <c r="L68" s="1131">
        <f t="shared" si="22"/>
        <v>2203</v>
      </c>
      <c r="M68" s="1132"/>
      <c r="N68" s="1133"/>
      <c r="O68" s="1134"/>
      <c r="P68" s="1138">
        <f t="shared" si="23"/>
        <v>0</v>
      </c>
      <c r="Q68" s="1154">
        <f t="shared" si="24"/>
        <v>0</v>
      </c>
      <c r="R68" s="1153"/>
      <c r="S68" s="1153"/>
      <c r="T68" s="1153"/>
      <c r="U68" s="1153"/>
      <c r="V68" s="1153"/>
      <c r="W68" s="1153"/>
      <c r="X68" s="1153"/>
      <c r="Y68" s="1153"/>
      <c r="Z68" s="1153"/>
      <c r="AA68" s="1153"/>
      <c r="AB68" s="1166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153"/>
      <c r="AO68" s="1153"/>
      <c r="AP68" s="1153"/>
      <c r="AQ68" s="1153"/>
      <c r="AR68" s="1153"/>
      <c r="AS68" s="1176"/>
      <c r="AT68" s="1177"/>
      <c r="AU68" s="1178"/>
      <c r="AV68" s="1178"/>
      <c r="AW68" s="1178"/>
      <c r="AX68" s="1178"/>
      <c r="AY68" s="1178"/>
      <c r="AZ68" s="1178"/>
      <c r="BA68" s="1178"/>
      <c r="BB68" s="1178"/>
      <c r="BC68" s="1178"/>
      <c r="BD68" s="1178"/>
      <c r="BE68" s="1178"/>
      <c r="BF68" s="1178"/>
      <c r="BG68" s="1178"/>
      <c r="BH68" s="1178"/>
      <c r="BI68" s="1178"/>
      <c r="BJ68" s="1178"/>
      <c r="BK68" s="1186"/>
      <c r="BL68" s="1187">
        <v>-5756</v>
      </c>
      <c r="BM68" s="1187"/>
      <c r="BN68" s="1187"/>
      <c r="BO68" s="1187"/>
      <c r="BP68" s="1187"/>
      <c r="BQ68" s="1187"/>
      <c r="BR68" s="1187"/>
      <c r="BS68" s="1187"/>
      <c r="BT68" s="1187"/>
      <c r="BU68" s="1187"/>
      <c r="BV68" s="1191"/>
      <c r="BW68" s="1186"/>
      <c r="BX68" s="1186"/>
      <c r="BY68" s="1186"/>
      <c r="BZ68" s="1186"/>
      <c r="CA68" s="1186">
        <v>360</v>
      </c>
      <c r="CB68" s="1186">
        <v>192</v>
      </c>
      <c r="CC68" s="1186">
        <v>120</v>
      </c>
      <c r="CD68" s="1186"/>
      <c r="CE68" s="1186">
        <v>24</v>
      </c>
      <c r="CF68" s="1186"/>
      <c r="CG68" s="1186"/>
      <c r="CH68" s="1186">
        <v>24</v>
      </c>
      <c r="CI68" s="1186"/>
      <c r="CJ68" s="1186">
        <v>96</v>
      </c>
      <c r="CK68" s="1186"/>
      <c r="CL68" s="1186"/>
      <c r="CM68" s="1186"/>
      <c r="CN68" s="1186">
        <v>24</v>
      </c>
      <c r="CO68" s="1186"/>
      <c r="CP68" s="1186"/>
      <c r="CQ68" s="1186"/>
      <c r="CR68" s="1186">
        <v>48</v>
      </c>
      <c r="CS68" s="1186"/>
      <c r="CT68" s="1186">
        <v>12</v>
      </c>
      <c r="CU68" s="1186">
        <v>12</v>
      </c>
      <c r="CV68" s="1186">
        <v>96</v>
      </c>
      <c r="CW68" s="1186">
        <v>300</v>
      </c>
      <c r="CX68" s="1186"/>
      <c r="CY68" s="1186">
        <v>1200</v>
      </c>
      <c r="CZ68" s="1186"/>
      <c r="DA68" s="1186"/>
      <c r="DB68" s="1186"/>
      <c r="DC68" s="1186"/>
      <c r="DD68" s="1186"/>
      <c r="DE68" s="1186"/>
      <c r="DF68" s="1186">
        <v>360</v>
      </c>
      <c r="DG68" s="1186"/>
      <c r="DH68" s="1186"/>
      <c r="DI68" s="1186"/>
      <c r="DJ68" s="1186">
        <v>72</v>
      </c>
      <c r="DK68" s="1186"/>
      <c r="DL68" s="1186">
        <v>240</v>
      </c>
      <c r="DM68" s="1186"/>
      <c r="DN68" s="1186">
        <v>12</v>
      </c>
      <c r="DO68" s="1186"/>
      <c r="DP68" s="1186"/>
      <c r="DQ68" s="1186"/>
      <c r="DR68" s="1186"/>
      <c r="DS68" s="1186"/>
      <c r="DT68" s="1186"/>
      <c r="DU68" s="1186"/>
      <c r="DV68" s="1186"/>
      <c r="DW68" s="1186"/>
      <c r="DX68" s="1186"/>
      <c r="DY68" s="1186"/>
      <c r="DZ68" s="1186"/>
      <c r="EA68" s="1186"/>
      <c r="EB68" s="1186"/>
      <c r="EC68" s="1186"/>
      <c r="ED68" s="1186"/>
      <c r="EE68" s="1186"/>
      <c r="EF68" s="1186">
        <v>240</v>
      </c>
      <c r="EG68" s="1186">
        <v>60</v>
      </c>
      <c r="EH68" s="1186">
        <v>60</v>
      </c>
      <c r="EI68" s="1186"/>
      <c r="EJ68" s="1186"/>
      <c r="EK68" s="1197"/>
      <c r="EL68" s="1198"/>
      <c r="EM68" s="1186"/>
      <c r="EN68" s="1186"/>
      <c r="EO68" s="1186"/>
      <c r="EP68" s="1186"/>
      <c r="EQ68" s="1186"/>
      <c r="ER68" s="1186"/>
      <c r="ES68" s="1186"/>
      <c r="ET68" s="1186"/>
      <c r="EU68" s="1186"/>
      <c r="EV68" s="1186"/>
      <c r="EW68" s="1186"/>
      <c r="EX68" s="1186"/>
      <c r="EY68" s="1186"/>
      <c r="EZ68" s="1186"/>
      <c r="FA68" s="1186"/>
      <c r="FB68" s="1186"/>
      <c r="FC68" s="1209"/>
      <c r="FD68" s="1186"/>
      <c r="FE68" s="1186"/>
      <c r="FF68" s="1186"/>
      <c r="FG68" s="1186"/>
      <c r="FH68" s="1186"/>
      <c r="FI68" s="1186"/>
      <c r="FJ68" s="1186"/>
      <c r="FK68" s="1186"/>
      <c r="FL68" s="1209"/>
      <c r="FM68" s="1186"/>
      <c r="FN68" s="1186"/>
      <c r="FO68" s="1186"/>
      <c r="FP68" s="1186"/>
      <c r="FQ68" s="1186"/>
      <c r="FR68" s="1186"/>
      <c r="FS68" s="1186"/>
      <c r="FT68" s="1186"/>
      <c r="FU68" s="1186"/>
      <c r="FV68" s="1186"/>
      <c r="FW68" s="1186"/>
      <c r="FX68" s="1186"/>
      <c r="FY68" s="1186"/>
      <c r="FZ68" s="1186"/>
      <c r="GA68" s="1186"/>
      <c r="GB68" s="1186"/>
      <c r="GC68" s="1186"/>
      <c r="GD68" s="1186"/>
      <c r="GE68" s="1186"/>
      <c r="GF68" s="1186"/>
      <c r="GG68" s="1186"/>
      <c r="GH68" s="1186"/>
      <c r="GI68" s="1186"/>
      <c r="GJ68" s="1186"/>
      <c r="GK68" s="1186"/>
      <c r="GL68" s="1186">
        <v>1</v>
      </c>
      <c r="GM68" s="1186"/>
      <c r="GN68" s="1186"/>
      <c r="GO68" s="1186"/>
      <c r="GP68" s="1186"/>
      <c r="GQ68" s="1186"/>
      <c r="GR68" s="1186"/>
      <c r="GS68" s="1186"/>
      <c r="GT68" s="1186"/>
      <c r="GU68" s="1186"/>
      <c r="GV68" s="1186"/>
      <c r="GW68" s="1186"/>
      <c r="GX68" s="1186"/>
      <c r="GY68" s="1218"/>
      <c r="GZ68" s="364">
        <f t="shared" si="42"/>
        <v>3552</v>
      </c>
      <c r="HA68" s="365">
        <f t="shared" si="43"/>
        <v>1</v>
      </c>
      <c r="HB68" s="366">
        <f t="shared" si="44"/>
        <v>3553</v>
      </c>
      <c r="HC68" s="366">
        <v>14800</v>
      </c>
      <c r="HD68" s="365">
        <v>6892</v>
      </c>
      <c r="HE68" s="365">
        <v>4080</v>
      </c>
      <c r="HF68" s="54"/>
      <c r="HG68" s="708">
        <v>19.99</v>
      </c>
      <c r="HH68" s="708">
        <v>5.2</v>
      </c>
      <c r="HI68" s="709">
        <f t="shared" si="45"/>
        <v>18475.6</v>
      </c>
      <c r="HJ68" s="710">
        <v>26.45</v>
      </c>
      <c r="HK68" s="710">
        <v>25.05</v>
      </c>
      <c r="HL68" s="738">
        <f>1-HK68/6.7/HH68</f>
        <v>0.280998851894374</v>
      </c>
      <c r="HM68" s="739"/>
      <c r="HN68" s="739">
        <v>3000</v>
      </c>
      <c r="HO68" s="739">
        <v>24.42</v>
      </c>
      <c r="HP68" s="740">
        <f t="shared" si="46"/>
        <v>55185.15</v>
      </c>
      <c r="HQ68" s="738">
        <f>1-HO68/6.7/HH68</f>
        <v>0.299081515499426</v>
      </c>
      <c r="HR68" s="741">
        <v>43831</v>
      </c>
      <c r="HS68" s="742">
        <v>44927</v>
      </c>
      <c r="HT68" s="739">
        <f ca="1" t="shared" si="11"/>
        <v>5</v>
      </c>
      <c r="HU68" s="739">
        <f ca="1" t="shared" ref="HU68:HU101" si="52">DATEDIF(HS68,TODAY(),"D")</f>
        <v>150</v>
      </c>
      <c r="HV68" s="739">
        <v>5180</v>
      </c>
      <c r="HW68" s="739">
        <f t="shared" si="15"/>
        <v>3553</v>
      </c>
      <c r="HX68" s="761">
        <f>HW68/((HV68+HZ68)/2)</f>
        <v>0.962481376134363</v>
      </c>
      <c r="HY68" s="739">
        <f ca="1">HX68/HU68*365</f>
        <v>2.34203801526028</v>
      </c>
      <c r="HZ68" s="739">
        <f t="shared" si="50"/>
        <v>2203</v>
      </c>
      <c r="IA68" s="739"/>
      <c r="IB68" s="739">
        <f ca="1" t="shared" si="38"/>
        <v>710.6</v>
      </c>
      <c r="IC68" s="769">
        <f ca="1" t="shared" si="39"/>
        <v>23.6866666666667</v>
      </c>
      <c r="ID68" s="769">
        <f ca="1" t="shared" si="40"/>
        <v>93.0059104981706</v>
      </c>
      <c r="IE68" s="739"/>
      <c r="IF68" s="739"/>
      <c r="IG68" s="739"/>
      <c r="IH68" s="739"/>
      <c r="II68" s="739"/>
      <c r="IJ68" s="739"/>
      <c r="IK68" s="739"/>
      <c r="IL68" s="743"/>
      <c r="IM68" s="743"/>
      <c r="IN68" s="743"/>
      <c r="IO68" s="743"/>
      <c r="IP68" s="743"/>
      <c r="IQ68" s="739"/>
      <c r="IR68" s="739"/>
      <c r="IS68" s="739"/>
      <c r="IT68" s="739"/>
      <c r="IU68" s="739"/>
      <c r="IV68" s="739"/>
      <c r="IW68" s="739"/>
      <c r="IX68" s="739"/>
      <c r="IY68" s="739"/>
      <c r="IZ68" s="739"/>
      <c r="JA68" s="739"/>
      <c r="JB68" s="743">
        <v>2904</v>
      </c>
      <c r="JC68" s="743">
        <v>504</v>
      </c>
      <c r="JD68" s="743">
        <v>460</v>
      </c>
      <c r="JE68" s="743">
        <v>7080</v>
      </c>
      <c r="JF68" s="743">
        <v>156</v>
      </c>
      <c r="JG68" s="739">
        <v>312</v>
      </c>
      <c r="JH68" s="739">
        <v>1980</v>
      </c>
      <c r="JI68" s="739">
        <v>480</v>
      </c>
      <c r="JJ68" s="739">
        <v>108</v>
      </c>
      <c r="JK68" s="739">
        <v>108</v>
      </c>
      <c r="JL68" s="739">
        <v>336</v>
      </c>
      <c r="JM68" s="739">
        <v>372</v>
      </c>
      <c r="JN68" s="28">
        <f t="shared" ref="JN68:JN101" si="53">SUM(JB68:JM68)</f>
        <v>14800</v>
      </c>
      <c r="JO68" s="28">
        <f t="shared" ref="JO68:JO101" si="54">JN68-HC68</f>
        <v>0</v>
      </c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824"/>
    </row>
    <row r="69" s="786" customFormat="1" hidden="1" customHeight="1" spans="1:291">
      <c r="A69" s="95" t="s">
        <v>1746</v>
      </c>
      <c r="B69" s="343" t="s">
        <v>1668</v>
      </c>
      <c r="C69" s="95" t="s">
        <v>1747</v>
      </c>
      <c r="D69" s="95" t="s">
        <v>1748</v>
      </c>
      <c r="E69" s="95" t="s">
        <v>1749</v>
      </c>
      <c r="F69" s="909" t="s">
        <v>156</v>
      </c>
      <c r="G69" s="19" t="s">
        <v>1750</v>
      </c>
      <c r="H69" s="301" t="s">
        <v>1751</v>
      </c>
      <c r="I69" s="99">
        <f t="shared" si="51"/>
        <v>-374</v>
      </c>
      <c r="J69" s="1129">
        <v>5048</v>
      </c>
      <c r="K69" s="1130">
        <f t="shared" ref="K69:K101" si="55">(N69+O69+P69+Q69)-SUM(AT69:GY69)</f>
        <v>4674</v>
      </c>
      <c r="L69" s="1131">
        <f t="shared" ref="L69:L101" si="56">(N69+O69+Q69)-SUM(AT69:GY69)</f>
        <v>4674</v>
      </c>
      <c r="M69" s="1132"/>
      <c r="N69" s="1133"/>
      <c r="O69" s="1139"/>
      <c r="P69" s="1138">
        <f t="shared" ref="P69:P101" si="57">SUM(R69:AA69)</f>
        <v>0</v>
      </c>
      <c r="Q69" s="1154">
        <f t="shared" ref="Q69:Q101" si="58">SUM(AB69:AS69)</f>
        <v>1500</v>
      </c>
      <c r="R69" s="1156"/>
      <c r="S69" s="1156"/>
      <c r="T69" s="1156"/>
      <c r="U69" s="1156"/>
      <c r="V69" s="1156"/>
      <c r="W69" s="1156"/>
      <c r="X69" s="1156"/>
      <c r="Y69" s="1156"/>
      <c r="Z69" s="1156"/>
      <c r="AA69" s="1156"/>
      <c r="AB69" s="1167"/>
      <c r="AC69" s="1156"/>
      <c r="AD69" s="1156"/>
      <c r="AE69" s="1156"/>
      <c r="AF69" s="1156"/>
      <c r="AG69" s="1156"/>
      <c r="AH69" s="1156">
        <v>1500</v>
      </c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79"/>
      <c r="AT69" s="1177"/>
      <c r="AU69" s="1178"/>
      <c r="AV69" s="1178"/>
      <c r="AW69" s="1178"/>
      <c r="AX69" s="1178"/>
      <c r="AY69" s="1178"/>
      <c r="AZ69" s="1178"/>
      <c r="BA69" s="1178"/>
      <c r="BB69" s="1178"/>
      <c r="BC69" s="1178"/>
      <c r="BD69" s="1178"/>
      <c r="BE69" s="1178"/>
      <c r="BF69" s="1178"/>
      <c r="BG69" s="1178"/>
      <c r="BH69" s="1178"/>
      <c r="BI69" s="1178"/>
      <c r="BJ69" s="1178"/>
      <c r="BK69" s="1186"/>
      <c r="BL69" s="1187">
        <v>-5096</v>
      </c>
      <c r="BM69" s="1187"/>
      <c r="BN69" s="1187"/>
      <c r="BO69" s="1187"/>
      <c r="BP69" s="1187"/>
      <c r="BQ69" s="1187"/>
      <c r="BR69" s="1187"/>
      <c r="BS69" s="1187"/>
      <c r="BT69" s="1187"/>
      <c r="BU69" s="1187"/>
      <c r="BV69" s="1191"/>
      <c r="BW69" s="1186"/>
      <c r="BX69" s="1186"/>
      <c r="BY69" s="1186"/>
      <c r="BZ69" s="1186"/>
      <c r="CA69" s="1186"/>
      <c r="CB69" s="1186"/>
      <c r="CC69" s="1186"/>
      <c r="CD69" s="1186"/>
      <c r="CE69" s="1186">
        <v>72</v>
      </c>
      <c r="CF69" s="1186">
        <v>360</v>
      </c>
      <c r="CG69" s="1186"/>
      <c r="CH69" s="1186"/>
      <c r="CI69" s="1186"/>
      <c r="CJ69" s="1186"/>
      <c r="CK69" s="1186"/>
      <c r="CL69" s="1186"/>
      <c r="CM69" s="1186"/>
      <c r="CN69" s="1186"/>
      <c r="CO69" s="1186"/>
      <c r="CP69" s="1186">
        <v>264</v>
      </c>
      <c r="CQ69" s="1186"/>
      <c r="CR69" s="1186"/>
      <c r="CS69" s="1186"/>
      <c r="CT69" s="1186">
        <v>30</v>
      </c>
      <c r="CU69" s="1186"/>
      <c r="CV69" s="1186"/>
      <c r="CW69" s="1186"/>
      <c r="CX69" s="1186"/>
      <c r="CY69" s="1186"/>
      <c r="CZ69" s="1186"/>
      <c r="DA69" s="1186"/>
      <c r="DB69" s="1186"/>
      <c r="DC69" s="1186"/>
      <c r="DD69" s="1186">
        <v>48</v>
      </c>
      <c r="DE69" s="1186"/>
      <c r="DF69" s="1186"/>
      <c r="DG69" s="1186">
        <v>96</v>
      </c>
      <c r="DH69" s="1186"/>
      <c r="DI69" s="1186"/>
      <c r="DJ69" s="1186"/>
      <c r="DK69" s="1186"/>
      <c r="DL69" s="1186">
        <v>96</v>
      </c>
      <c r="DM69" s="1186">
        <v>48</v>
      </c>
      <c r="DN69" s="1186"/>
      <c r="DO69" s="1186"/>
      <c r="DP69" s="1186"/>
      <c r="DQ69" s="1186"/>
      <c r="DR69" s="1186"/>
      <c r="DS69" s="1186"/>
      <c r="DT69" s="1186">
        <v>120</v>
      </c>
      <c r="DU69" s="1186"/>
      <c r="DV69" s="1186"/>
      <c r="DW69" s="1186"/>
      <c r="DX69" s="1186"/>
      <c r="DY69" s="1186"/>
      <c r="DZ69" s="1186"/>
      <c r="EA69" s="1186">
        <v>288</v>
      </c>
      <c r="EB69" s="1186"/>
      <c r="EC69" s="1186"/>
      <c r="ED69" s="1186"/>
      <c r="EE69" s="1186">
        <v>256</v>
      </c>
      <c r="EF69" s="1186">
        <v>26</v>
      </c>
      <c r="EG69" s="1186"/>
      <c r="EH69" s="1186">
        <v>48</v>
      </c>
      <c r="EI69" s="1186"/>
      <c r="EJ69" s="1186"/>
      <c r="EK69" s="1197"/>
      <c r="EL69" s="1198"/>
      <c r="EM69" s="1186"/>
      <c r="EN69" s="1186"/>
      <c r="EO69" s="1186"/>
      <c r="EP69" s="1186"/>
      <c r="EQ69" s="1186"/>
      <c r="ER69" s="1186"/>
      <c r="ES69" s="1186"/>
      <c r="ET69" s="1186">
        <v>48</v>
      </c>
      <c r="EU69" s="1186"/>
      <c r="EV69" s="1186">
        <v>24</v>
      </c>
      <c r="EW69" s="1186">
        <v>72</v>
      </c>
      <c r="EX69" s="1186"/>
      <c r="EY69" s="1186"/>
      <c r="EZ69" s="1186"/>
      <c r="FA69" s="1186"/>
      <c r="FB69" s="1186"/>
      <c r="FC69" s="1209"/>
      <c r="FD69" s="1186"/>
      <c r="FE69" s="1186"/>
      <c r="FF69" s="1186"/>
      <c r="FG69" s="1186"/>
      <c r="FH69" s="1186"/>
      <c r="FI69" s="1186"/>
      <c r="FJ69" s="1186"/>
      <c r="FK69" s="1186"/>
      <c r="FL69" s="1209"/>
      <c r="FM69" s="1186"/>
      <c r="FN69" s="1186"/>
      <c r="FO69" s="1186"/>
      <c r="FP69" s="1186"/>
      <c r="FQ69" s="1186"/>
      <c r="FR69" s="1186"/>
      <c r="FS69" s="1186"/>
      <c r="FT69" s="1186"/>
      <c r="FU69" s="1186"/>
      <c r="FV69" s="1186">
        <v>24</v>
      </c>
      <c r="FW69" s="1186"/>
      <c r="FX69" s="1186"/>
      <c r="FY69" s="1186"/>
      <c r="FZ69" s="1186"/>
      <c r="GA69" s="1186"/>
      <c r="GB69" s="1186"/>
      <c r="GC69" s="1186"/>
      <c r="GD69" s="1186"/>
      <c r="GE69" s="1186"/>
      <c r="GF69" s="1186"/>
      <c r="GG69" s="1186"/>
      <c r="GH69" s="1186"/>
      <c r="GI69" s="1186"/>
      <c r="GJ69" s="1186"/>
      <c r="GK69" s="1186"/>
      <c r="GL69" s="1186">
        <v>2</v>
      </c>
      <c r="GM69" s="1186"/>
      <c r="GN69" s="1186"/>
      <c r="GO69" s="1186"/>
      <c r="GP69" s="1186"/>
      <c r="GQ69" s="1186"/>
      <c r="GR69" s="1186"/>
      <c r="GS69" s="1186"/>
      <c r="GT69" s="1186"/>
      <c r="GU69" s="1186"/>
      <c r="GV69" s="1186"/>
      <c r="GW69" s="1186"/>
      <c r="GX69" s="1186"/>
      <c r="GY69" s="1218"/>
      <c r="GZ69" s="364">
        <f t="shared" ref="GZ62:GZ101" si="59">SUM(BW69:EK69)</f>
        <v>1752</v>
      </c>
      <c r="HA69" s="365">
        <f t="shared" ref="HA62:HA101" si="60">SUM(EL69:GY69)</f>
        <v>170</v>
      </c>
      <c r="HB69" s="366">
        <f t="shared" ref="HB62:HB101" si="61">HA69+GZ69</f>
        <v>1922</v>
      </c>
      <c r="HC69" s="366">
        <v>10275</v>
      </c>
      <c r="HD69" s="365">
        <v>198</v>
      </c>
      <c r="HE69" s="365"/>
      <c r="HF69" s="54"/>
      <c r="HG69" s="708">
        <v>7.99</v>
      </c>
      <c r="HH69" s="708">
        <v>2</v>
      </c>
      <c r="HI69" s="709">
        <f t="shared" si="45"/>
        <v>3844</v>
      </c>
      <c r="HJ69" s="710"/>
      <c r="HK69" s="710">
        <v>8.77</v>
      </c>
      <c r="HL69" s="738">
        <f t="shared" ref="HL69:HL101" si="62">1-HK69/6.7/HH69</f>
        <v>0.345522388059702</v>
      </c>
      <c r="HM69" s="739"/>
      <c r="HN69" s="739">
        <v>3000</v>
      </c>
      <c r="HO69" s="739">
        <v>8.59</v>
      </c>
      <c r="HP69" s="740">
        <f t="shared" si="46"/>
        <v>40990.98</v>
      </c>
      <c r="HQ69" s="738">
        <f>1-HO69/6.7/HH69</f>
        <v>0.358955223880597</v>
      </c>
      <c r="HR69" s="744">
        <v>44545</v>
      </c>
      <c r="HS69" s="742">
        <v>44927</v>
      </c>
      <c r="HT69" s="739">
        <f ca="1" t="shared" si="11"/>
        <v>5</v>
      </c>
      <c r="HU69" s="739">
        <f ca="1" t="shared" si="52"/>
        <v>150</v>
      </c>
      <c r="HV69" s="739">
        <v>5048</v>
      </c>
      <c r="HW69" s="739">
        <f t="shared" si="15"/>
        <v>1922</v>
      </c>
      <c r="HX69" s="761">
        <f>HW69/((HV69+HZ69)/2)</f>
        <v>0.395391894671878</v>
      </c>
      <c r="HY69" s="739">
        <f ca="1">HX69/HU69*365</f>
        <v>0.962120277034903</v>
      </c>
      <c r="HZ69" s="739">
        <f t="shared" si="50"/>
        <v>4674</v>
      </c>
      <c r="IA69" s="739"/>
      <c r="IB69" s="739">
        <f ca="1" t="shared" ref="IB69:IB100" si="63">HW69/HT69</f>
        <v>384.4</v>
      </c>
      <c r="IC69" s="769">
        <f ca="1" t="shared" ref="IC69:IC100" si="64">HW69/HU69</f>
        <v>12.8133333333333</v>
      </c>
      <c r="ID69" s="769">
        <f ca="1" t="shared" ref="ID69:ID100" si="65">HZ69/IC69</f>
        <v>364.77627471384</v>
      </c>
      <c r="IE69" s="739"/>
      <c r="IF69" s="739"/>
      <c r="IG69" s="739"/>
      <c r="IH69" s="739"/>
      <c r="II69" s="739"/>
      <c r="IJ69" s="739"/>
      <c r="IK69" s="739"/>
      <c r="IL69" s="743"/>
      <c r="IM69" s="743"/>
      <c r="IN69" s="743"/>
      <c r="IO69" s="743"/>
      <c r="IP69" s="743"/>
      <c r="IQ69" s="739"/>
      <c r="IR69" s="739"/>
      <c r="IS69" s="739"/>
      <c r="IT69" s="739"/>
      <c r="IU69" s="739"/>
      <c r="IV69" s="739"/>
      <c r="IW69" s="739"/>
      <c r="IX69" s="739"/>
      <c r="IY69" s="739"/>
      <c r="IZ69" s="739"/>
      <c r="JA69" s="739"/>
      <c r="JB69" s="743">
        <v>72</v>
      </c>
      <c r="JC69" s="743">
        <v>120</v>
      </c>
      <c r="JD69" s="743">
        <v>1124</v>
      </c>
      <c r="JE69" s="743">
        <v>1512</v>
      </c>
      <c r="JF69" s="743">
        <v>2328</v>
      </c>
      <c r="JG69" s="739">
        <v>1656</v>
      </c>
      <c r="JH69" s="739">
        <v>120</v>
      </c>
      <c r="JI69" s="739">
        <v>672</v>
      </c>
      <c r="JJ69" s="739">
        <v>193</v>
      </c>
      <c r="JK69" s="739">
        <v>702</v>
      </c>
      <c r="JL69" s="739">
        <v>696</v>
      </c>
      <c r="JM69" s="739">
        <v>1200</v>
      </c>
      <c r="JN69" s="28">
        <f t="shared" si="53"/>
        <v>10395</v>
      </c>
      <c r="JO69" s="28">
        <f t="shared" si="54"/>
        <v>120</v>
      </c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824"/>
    </row>
    <row r="70" s="786" customFormat="1" hidden="1" customHeight="1" spans="1:291">
      <c r="A70" s="95" t="s">
        <v>1746</v>
      </c>
      <c r="B70" s="343" t="s">
        <v>1668</v>
      </c>
      <c r="C70" s="95" t="s">
        <v>1747</v>
      </c>
      <c r="D70" s="95" t="s">
        <v>1748</v>
      </c>
      <c r="E70" s="95" t="s">
        <v>1749</v>
      </c>
      <c r="F70" s="909" t="s">
        <v>158</v>
      </c>
      <c r="G70" s="19" t="s">
        <v>1752</v>
      </c>
      <c r="H70" s="301" t="s">
        <v>1753</v>
      </c>
      <c r="I70" s="99">
        <f t="shared" si="51"/>
        <v>-1841</v>
      </c>
      <c r="J70" s="1129">
        <v>3905</v>
      </c>
      <c r="K70" s="1130">
        <f t="shared" si="55"/>
        <v>2064</v>
      </c>
      <c r="L70" s="1131">
        <f t="shared" si="56"/>
        <v>2064</v>
      </c>
      <c r="M70" s="1132"/>
      <c r="N70" s="1133"/>
      <c r="O70" s="1139"/>
      <c r="P70" s="1138">
        <f t="shared" si="57"/>
        <v>0</v>
      </c>
      <c r="Q70" s="1154">
        <f t="shared" si="58"/>
        <v>1500</v>
      </c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67"/>
      <c r="AC70" s="1156"/>
      <c r="AD70" s="1156"/>
      <c r="AE70" s="1156"/>
      <c r="AF70" s="1156"/>
      <c r="AG70" s="1156"/>
      <c r="AH70" s="1156">
        <v>1500</v>
      </c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79"/>
      <c r="AT70" s="1177"/>
      <c r="AU70" s="1178"/>
      <c r="AV70" s="1178"/>
      <c r="AW70" s="1178"/>
      <c r="AX70" s="1178"/>
      <c r="AY70" s="1178"/>
      <c r="AZ70" s="1178"/>
      <c r="BA70" s="1178"/>
      <c r="BB70" s="1178"/>
      <c r="BC70" s="1178"/>
      <c r="BD70" s="1178"/>
      <c r="BE70" s="1178"/>
      <c r="BF70" s="1178"/>
      <c r="BG70" s="1178"/>
      <c r="BH70" s="1178">
        <v>10</v>
      </c>
      <c r="BI70" s="1178"/>
      <c r="BJ70" s="1178"/>
      <c r="BK70" s="1186"/>
      <c r="BL70" s="1187">
        <v>-4169</v>
      </c>
      <c r="BM70" s="1187"/>
      <c r="BN70" s="1187"/>
      <c r="BO70" s="1187"/>
      <c r="BP70" s="1187"/>
      <c r="BQ70" s="1187"/>
      <c r="BR70" s="1187"/>
      <c r="BS70" s="1187"/>
      <c r="BT70" s="1187"/>
      <c r="BU70" s="1187"/>
      <c r="BV70" s="1191"/>
      <c r="BW70" s="1186"/>
      <c r="BX70" s="1186"/>
      <c r="BY70" s="1186"/>
      <c r="BZ70" s="1186"/>
      <c r="CA70" s="1186"/>
      <c r="CB70" s="1186"/>
      <c r="CC70" s="1186">
        <v>96</v>
      </c>
      <c r="CD70" s="1186"/>
      <c r="CE70" s="1186">
        <v>72</v>
      </c>
      <c r="CF70" s="1186">
        <v>360</v>
      </c>
      <c r="CG70" s="1186"/>
      <c r="CH70" s="1186"/>
      <c r="CI70" s="1186">
        <v>192</v>
      </c>
      <c r="CJ70" s="1186"/>
      <c r="CK70" s="1186">
        <v>48</v>
      </c>
      <c r="CL70" s="1186"/>
      <c r="CM70" s="1186"/>
      <c r="CN70" s="1186">
        <v>4</v>
      </c>
      <c r="CO70" s="1186"/>
      <c r="CP70" s="1186">
        <v>264</v>
      </c>
      <c r="CQ70" s="1186">
        <v>360</v>
      </c>
      <c r="CR70" s="1186"/>
      <c r="CS70" s="1186"/>
      <c r="CT70" s="1186">
        <v>30</v>
      </c>
      <c r="CU70" s="1186"/>
      <c r="CV70" s="1186"/>
      <c r="CW70" s="1186"/>
      <c r="CX70" s="1186"/>
      <c r="CY70" s="1186"/>
      <c r="CZ70" s="1186"/>
      <c r="DA70" s="1186"/>
      <c r="DB70" s="1186">
        <v>120</v>
      </c>
      <c r="DC70" s="1186"/>
      <c r="DD70" s="1186">
        <v>120</v>
      </c>
      <c r="DE70" s="1186"/>
      <c r="DF70" s="1186"/>
      <c r="DG70" s="1186">
        <v>96</v>
      </c>
      <c r="DH70" s="1186"/>
      <c r="DI70" s="1186">
        <v>48</v>
      </c>
      <c r="DJ70" s="1186"/>
      <c r="DK70" s="1186"/>
      <c r="DL70" s="1186">
        <v>96</v>
      </c>
      <c r="DM70" s="1186">
        <v>48</v>
      </c>
      <c r="DN70" s="1186"/>
      <c r="DO70" s="1186"/>
      <c r="DP70" s="1186"/>
      <c r="DQ70" s="1186"/>
      <c r="DR70" s="1186"/>
      <c r="DS70" s="1186"/>
      <c r="DT70" s="1186">
        <v>192</v>
      </c>
      <c r="DU70" s="1186"/>
      <c r="DV70" s="1186"/>
      <c r="DW70" s="1186"/>
      <c r="DX70" s="1186"/>
      <c r="DY70" s="1186"/>
      <c r="DZ70" s="1186">
        <v>288</v>
      </c>
      <c r="EA70" s="1186">
        <v>288</v>
      </c>
      <c r="EB70" s="1186"/>
      <c r="EC70" s="1186"/>
      <c r="ED70" s="1186"/>
      <c r="EE70" s="1186">
        <v>424</v>
      </c>
      <c r="EF70" s="1186">
        <v>122</v>
      </c>
      <c r="EG70" s="1186"/>
      <c r="EH70" s="1186">
        <v>48</v>
      </c>
      <c r="EI70" s="1186"/>
      <c r="EJ70" s="1186"/>
      <c r="EK70" s="1197"/>
      <c r="EL70" s="1198"/>
      <c r="EM70" s="1186"/>
      <c r="EN70" s="1186"/>
      <c r="EO70" s="1186"/>
      <c r="EP70" s="1186"/>
      <c r="EQ70" s="1186"/>
      <c r="ER70" s="1186"/>
      <c r="ES70" s="1186"/>
      <c r="ET70" s="1186">
        <v>48</v>
      </c>
      <c r="EU70" s="1186"/>
      <c r="EV70" s="1186">
        <v>24</v>
      </c>
      <c r="EW70" s="1186">
        <v>48</v>
      </c>
      <c r="EX70" s="1186"/>
      <c r="EY70" s="1186"/>
      <c r="EZ70" s="1186"/>
      <c r="FA70" s="1186"/>
      <c r="FB70" s="1186"/>
      <c r="FC70" s="1209"/>
      <c r="FD70" s="1186">
        <v>120</v>
      </c>
      <c r="FE70" s="1186"/>
      <c r="FF70" s="1186"/>
      <c r="FG70" s="1186"/>
      <c r="FH70" s="1186"/>
      <c r="FI70" s="1186"/>
      <c r="FJ70" s="1186"/>
      <c r="FK70" s="1186"/>
      <c r="FL70" s="1209"/>
      <c r="FM70" s="1186"/>
      <c r="FN70" s="1186"/>
      <c r="FO70" s="1186"/>
      <c r="FP70" s="1186"/>
      <c r="FQ70" s="1186"/>
      <c r="FR70" s="1186"/>
      <c r="FS70" s="1214">
        <v>-11</v>
      </c>
      <c r="FT70" s="1186"/>
      <c r="FU70" s="1214"/>
      <c r="FV70" s="1186"/>
      <c r="FW70" s="1214"/>
      <c r="FX70" s="1214"/>
      <c r="FY70" s="1214"/>
      <c r="FZ70" s="1214"/>
      <c r="GA70" s="1214"/>
      <c r="GB70" s="1186">
        <v>1</v>
      </c>
      <c r="GC70" s="1186"/>
      <c r="GD70" s="1186">
        <v>1</v>
      </c>
      <c r="GE70" s="1186"/>
      <c r="GF70" s="1186">
        <v>48</v>
      </c>
      <c r="GG70" s="1186"/>
      <c r="GH70" s="1186"/>
      <c r="GI70" s="1186"/>
      <c r="GJ70" s="1186"/>
      <c r="GK70" s="1186"/>
      <c r="GL70" s="1186"/>
      <c r="GM70" s="1186"/>
      <c r="GN70" s="1186"/>
      <c r="GO70" s="1186"/>
      <c r="GP70" s="1186"/>
      <c r="GQ70" s="1186"/>
      <c r="GR70" s="1186"/>
      <c r="GS70" s="1186"/>
      <c r="GT70" s="1186"/>
      <c r="GU70" s="1186"/>
      <c r="GV70" s="1186"/>
      <c r="GW70" s="1186"/>
      <c r="GX70" s="1186"/>
      <c r="GY70" s="1218"/>
      <c r="GZ70" s="364">
        <f t="shared" si="59"/>
        <v>3316</v>
      </c>
      <c r="HA70" s="365">
        <f t="shared" si="60"/>
        <v>279</v>
      </c>
      <c r="HB70" s="366">
        <f t="shared" si="61"/>
        <v>3595</v>
      </c>
      <c r="HC70" s="366">
        <v>11167</v>
      </c>
      <c r="HD70" s="365">
        <v>198</v>
      </c>
      <c r="HE70" s="365"/>
      <c r="HF70" s="54"/>
      <c r="HG70" s="708">
        <v>7.99</v>
      </c>
      <c r="HH70" s="708">
        <v>2</v>
      </c>
      <c r="HI70" s="709">
        <f t="shared" si="45"/>
        <v>7190</v>
      </c>
      <c r="HJ70" s="710"/>
      <c r="HK70" s="710">
        <v>8.77</v>
      </c>
      <c r="HL70" s="738">
        <f t="shared" si="62"/>
        <v>0.345522388059702</v>
      </c>
      <c r="HM70" s="739"/>
      <c r="HN70" s="739">
        <v>3000</v>
      </c>
      <c r="HO70" s="739">
        <v>8.59</v>
      </c>
      <c r="HP70" s="740">
        <f t="shared" ref="HP70:HP79" si="66">HK70*HZ70</f>
        <v>18101.28</v>
      </c>
      <c r="HQ70" s="738">
        <f>1-HO70/6.7/HH70</f>
        <v>0.358955223880597</v>
      </c>
      <c r="HR70" s="744">
        <v>44545</v>
      </c>
      <c r="HS70" s="742">
        <v>44927</v>
      </c>
      <c r="HT70" s="739">
        <f ca="1" t="shared" ref="HT70:HT101" si="67">HU70/30</f>
        <v>5</v>
      </c>
      <c r="HU70" s="739">
        <f ca="1" t="shared" si="52"/>
        <v>150</v>
      </c>
      <c r="HV70" s="739">
        <v>3905</v>
      </c>
      <c r="HW70" s="739">
        <f t="shared" si="15"/>
        <v>3595</v>
      </c>
      <c r="HX70" s="761">
        <f>HW70/((HV70+HZ70)/2)</f>
        <v>1.20455687719886</v>
      </c>
      <c r="HY70" s="739">
        <f ca="1">HX70/HU70*365</f>
        <v>2.93108840118389</v>
      </c>
      <c r="HZ70" s="739">
        <f t="shared" si="50"/>
        <v>2064</v>
      </c>
      <c r="IA70" s="739"/>
      <c r="IB70" s="739">
        <f ca="1" t="shared" si="63"/>
        <v>719</v>
      </c>
      <c r="IC70" s="769">
        <f ca="1" t="shared" si="64"/>
        <v>23.9666666666667</v>
      </c>
      <c r="ID70" s="769">
        <f ca="1" t="shared" si="65"/>
        <v>86.1196105702364</v>
      </c>
      <c r="IE70" s="739"/>
      <c r="IF70" s="739"/>
      <c r="IG70" s="739"/>
      <c r="IH70" s="739"/>
      <c r="II70" s="739"/>
      <c r="IJ70" s="739"/>
      <c r="IK70" s="739"/>
      <c r="IL70" s="743"/>
      <c r="IM70" s="743"/>
      <c r="IN70" s="743"/>
      <c r="IO70" s="743"/>
      <c r="IP70" s="743"/>
      <c r="IQ70" s="739"/>
      <c r="IR70" s="739"/>
      <c r="IS70" s="739"/>
      <c r="IT70" s="739"/>
      <c r="IU70" s="739"/>
      <c r="IV70" s="739"/>
      <c r="IW70" s="739"/>
      <c r="IX70" s="739"/>
      <c r="IY70" s="739"/>
      <c r="IZ70" s="739"/>
      <c r="JA70" s="739"/>
      <c r="JB70" s="743">
        <v>72</v>
      </c>
      <c r="JC70" s="743">
        <v>120</v>
      </c>
      <c r="JD70" s="743">
        <v>1124</v>
      </c>
      <c r="JE70" s="743">
        <v>1752</v>
      </c>
      <c r="JF70" s="743">
        <v>2304</v>
      </c>
      <c r="JG70" s="739">
        <v>1656</v>
      </c>
      <c r="JH70" s="739">
        <v>336</v>
      </c>
      <c r="JI70" s="739">
        <v>720</v>
      </c>
      <c r="JJ70" s="739">
        <v>318</v>
      </c>
      <c r="JK70" s="739">
        <v>798</v>
      </c>
      <c r="JL70" s="739">
        <v>1047</v>
      </c>
      <c r="JM70" s="739">
        <v>1088</v>
      </c>
      <c r="JN70" s="28">
        <f t="shared" si="53"/>
        <v>11335</v>
      </c>
      <c r="JO70" s="28">
        <f t="shared" si="54"/>
        <v>168</v>
      </c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824"/>
    </row>
    <row r="71" s="786" customFormat="1" hidden="1" customHeight="1" spans="1:291">
      <c r="A71" s="95" t="s">
        <v>1746</v>
      </c>
      <c r="B71" s="343" t="s">
        <v>1668</v>
      </c>
      <c r="C71" s="95" t="s">
        <v>1747</v>
      </c>
      <c r="D71" s="95" t="s">
        <v>1748</v>
      </c>
      <c r="E71" s="95" t="s">
        <v>1749</v>
      </c>
      <c r="F71" s="909" t="s">
        <v>160</v>
      </c>
      <c r="G71" s="19" t="s">
        <v>1754</v>
      </c>
      <c r="H71" s="301" t="s">
        <v>1755</v>
      </c>
      <c r="I71" s="99">
        <f t="shared" si="51"/>
        <v>-1383</v>
      </c>
      <c r="J71" s="1129">
        <v>3664</v>
      </c>
      <c r="K71" s="1130">
        <f t="shared" si="55"/>
        <v>2281</v>
      </c>
      <c r="L71" s="1131">
        <f t="shared" si="56"/>
        <v>2281</v>
      </c>
      <c r="M71" s="1132"/>
      <c r="N71" s="1133"/>
      <c r="O71" s="1139"/>
      <c r="P71" s="1138">
        <f t="shared" si="57"/>
        <v>0</v>
      </c>
      <c r="Q71" s="1154">
        <f t="shared" si="58"/>
        <v>1500</v>
      </c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67"/>
      <c r="AC71" s="1156"/>
      <c r="AD71" s="1156"/>
      <c r="AE71" s="1156"/>
      <c r="AF71" s="1156"/>
      <c r="AG71" s="1156"/>
      <c r="AH71" s="1156">
        <v>1500</v>
      </c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79"/>
      <c r="AT71" s="1177"/>
      <c r="AU71" s="1178"/>
      <c r="AV71" s="1178"/>
      <c r="AW71" s="1178"/>
      <c r="AX71" s="1178"/>
      <c r="AY71" s="1178"/>
      <c r="AZ71" s="1178"/>
      <c r="BA71" s="1178"/>
      <c r="BB71" s="1178"/>
      <c r="BC71" s="1178"/>
      <c r="BD71" s="1178"/>
      <c r="BE71" s="1178"/>
      <c r="BF71" s="1178"/>
      <c r="BG71" s="1178"/>
      <c r="BH71" s="1178"/>
      <c r="BI71" s="1178"/>
      <c r="BJ71" s="1178"/>
      <c r="BK71" s="1186"/>
      <c r="BL71" s="1187">
        <v>-3712</v>
      </c>
      <c r="BM71" s="1187"/>
      <c r="BN71" s="1187"/>
      <c r="BO71" s="1187"/>
      <c r="BP71" s="1187"/>
      <c r="BQ71" s="1187"/>
      <c r="BR71" s="1187"/>
      <c r="BS71" s="1187"/>
      <c r="BT71" s="1187"/>
      <c r="BU71" s="1187"/>
      <c r="BV71" s="1191"/>
      <c r="BW71" s="1186"/>
      <c r="BX71" s="1186"/>
      <c r="BY71" s="1186"/>
      <c r="BZ71" s="1186"/>
      <c r="CA71" s="1186"/>
      <c r="CB71" s="1186"/>
      <c r="CC71" s="1186"/>
      <c r="CD71" s="1186"/>
      <c r="CE71" s="1186">
        <v>72</v>
      </c>
      <c r="CF71" s="1186">
        <v>360</v>
      </c>
      <c r="CG71" s="1186"/>
      <c r="CH71" s="1186"/>
      <c r="CI71" s="1186">
        <v>192</v>
      </c>
      <c r="CJ71" s="1186"/>
      <c r="CK71" s="1186">
        <v>48</v>
      </c>
      <c r="CL71" s="1186"/>
      <c r="CM71" s="1186"/>
      <c r="CN71" s="1186">
        <v>8</v>
      </c>
      <c r="CO71" s="1186"/>
      <c r="CP71" s="1186">
        <v>264</v>
      </c>
      <c r="CQ71" s="1186"/>
      <c r="CR71" s="1186"/>
      <c r="CS71" s="1186"/>
      <c r="CT71" s="1186">
        <v>30</v>
      </c>
      <c r="CU71" s="1186"/>
      <c r="CV71" s="1186"/>
      <c r="CW71" s="1186"/>
      <c r="CX71" s="1186"/>
      <c r="CY71" s="1186"/>
      <c r="CZ71" s="1186"/>
      <c r="DA71" s="1186"/>
      <c r="DB71" s="1186">
        <v>48</v>
      </c>
      <c r="DC71" s="1186"/>
      <c r="DD71" s="1186">
        <v>120</v>
      </c>
      <c r="DE71" s="1186"/>
      <c r="DF71" s="1186"/>
      <c r="DG71" s="1186">
        <v>96</v>
      </c>
      <c r="DH71" s="1186"/>
      <c r="DI71" s="1186">
        <v>72</v>
      </c>
      <c r="DJ71" s="1186"/>
      <c r="DK71" s="1186"/>
      <c r="DL71" s="1186">
        <v>96</v>
      </c>
      <c r="DM71" s="1186">
        <v>48</v>
      </c>
      <c r="DN71" s="1186"/>
      <c r="DO71" s="1186"/>
      <c r="DP71" s="1186"/>
      <c r="DQ71" s="1186"/>
      <c r="DR71" s="1186"/>
      <c r="DS71" s="1186"/>
      <c r="DT71" s="1186">
        <v>192</v>
      </c>
      <c r="DU71" s="1186"/>
      <c r="DV71" s="1186"/>
      <c r="DW71" s="1186"/>
      <c r="DX71" s="1186"/>
      <c r="DY71" s="1186"/>
      <c r="DZ71" s="1186"/>
      <c r="EA71" s="1186">
        <v>288</v>
      </c>
      <c r="EB71" s="1186"/>
      <c r="EC71" s="1186"/>
      <c r="ED71" s="1186"/>
      <c r="EE71" s="1186">
        <v>568</v>
      </c>
      <c r="EF71" s="1186">
        <v>146</v>
      </c>
      <c r="EG71" s="1186"/>
      <c r="EH71" s="1186">
        <v>48</v>
      </c>
      <c r="EI71" s="1186"/>
      <c r="EJ71" s="1186"/>
      <c r="EK71" s="1197"/>
      <c r="EL71" s="1198"/>
      <c r="EM71" s="1186"/>
      <c r="EN71" s="1186"/>
      <c r="EO71" s="1186"/>
      <c r="EP71" s="1186"/>
      <c r="EQ71" s="1186"/>
      <c r="ER71" s="1186"/>
      <c r="ES71" s="1186"/>
      <c r="ET71" s="1186">
        <v>48</v>
      </c>
      <c r="EU71" s="1186"/>
      <c r="EV71" s="1186">
        <v>24</v>
      </c>
      <c r="EW71" s="1186">
        <v>72</v>
      </c>
      <c r="EX71" s="1186"/>
      <c r="EY71" s="1186"/>
      <c r="EZ71" s="1186"/>
      <c r="FA71" s="1186">
        <v>24</v>
      </c>
      <c r="FB71" s="1186"/>
      <c r="FC71" s="1209"/>
      <c r="FD71" s="1186"/>
      <c r="FE71" s="1186"/>
      <c r="FF71" s="1186"/>
      <c r="FG71" s="1186"/>
      <c r="FH71" s="1186"/>
      <c r="FI71" s="1186"/>
      <c r="FJ71" s="1186"/>
      <c r="FK71" s="1186"/>
      <c r="FL71" s="1209"/>
      <c r="FM71" s="1186"/>
      <c r="FN71" s="1186"/>
      <c r="FO71" s="1186"/>
      <c r="FP71" s="1186"/>
      <c r="FQ71" s="1186"/>
      <c r="FR71" s="1186"/>
      <c r="FS71" s="1214">
        <v>-5</v>
      </c>
      <c r="FT71" s="1186"/>
      <c r="FU71" s="1214"/>
      <c r="FV71" s="1186">
        <v>24</v>
      </c>
      <c r="FW71" s="1214"/>
      <c r="FX71" s="1214"/>
      <c r="FY71" s="1214"/>
      <c r="FZ71" s="1214"/>
      <c r="GA71" s="1214"/>
      <c r="GB71" s="1214"/>
      <c r="GC71" s="1214"/>
      <c r="GD71" s="1214"/>
      <c r="GE71" s="1214"/>
      <c r="GF71" s="1186">
        <v>48</v>
      </c>
      <c r="GG71" s="1186"/>
      <c r="GH71" s="1186"/>
      <c r="GI71" s="1186"/>
      <c r="GJ71" s="1186"/>
      <c r="GK71" s="1186"/>
      <c r="GL71" s="1186"/>
      <c r="GM71" s="1186"/>
      <c r="GN71" s="1186"/>
      <c r="GO71" s="1186"/>
      <c r="GP71" s="1186"/>
      <c r="GQ71" s="1186"/>
      <c r="GR71" s="1186"/>
      <c r="GS71" s="1186"/>
      <c r="GT71" s="1186"/>
      <c r="GU71" s="1186"/>
      <c r="GV71" s="1186"/>
      <c r="GW71" s="1186"/>
      <c r="GX71" s="1186"/>
      <c r="GY71" s="1218"/>
      <c r="GZ71" s="364">
        <f t="shared" si="59"/>
        <v>2696</v>
      </c>
      <c r="HA71" s="365">
        <f t="shared" si="60"/>
        <v>235</v>
      </c>
      <c r="HB71" s="366">
        <f t="shared" si="61"/>
        <v>2931</v>
      </c>
      <c r="HC71" s="366">
        <v>11629</v>
      </c>
      <c r="HD71" s="365">
        <v>198</v>
      </c>
      <c r="HE71" s="365"/>
      <c r="HF71" s="54"/>
      <c r="HG71" s="708">
        <v>7.99</v>
      </c>
      <c r="HH71" s="708">
        <v>2</v>
      </c>
      <c r="HI71" s="709">
        <f t="shared" si="45"/>
        <v>5862</v>
      </c>
      <c r="HJ71" s="710"/>
      <c r="HK71" s="710">
        <v>8.77</v>
      </c>
      <c r="HL71" s="738">
        <f t="shared" si="62"/>
        <v>0.345522388059702</v>
      </c>
      <c r="HM71" s="739"/>
      <c r="HN71" s="739">
        <v>3000</v>
      </c>
      <c r="HO71" s="739">
        <v>8.59</v>
      </c>
      <c r="HP71" s="740">
        <f t="shared" si="66"/>
        <v>20004.37</v>
      </c>
      <c r="HQ71" s="738">
        <f>1-HO71/6.7/HH71</f>
        <v>0.358955223880597</v>
      </c>
      <c r="HR71" s="744">
        <v>44545</v>
      </c>
      <c r="HS71" s="742">
        <v>44927</v>
      </c>
      <c r="HT71" s="739">
        <f ca="1" t="shared" si="67"/>
        <v>5</v>
      </c>
      <c r="HU71" s="739">
        <f ca="1" t="shared" si="52"/>
        <v>150</v>
      </c>
      <c r="HV71" s="739">
        <v>3664</v>
      </c>
      <c r="HW71" s="739">
        <f t="shared" si="15"/>
        <v>2931</v>
      </c>
      <c r="HX71" s="761">
        <f>HW71/((HV71+HZ71)/2)</f>
        <v>0.986038687973087</v>
      </c>
      <c r="HY71" s="739">
        <f ca="1">HX71/HU71*365</f>
        <v>2.39936080740118</v>
      </c>
      <c r="HZ71" s="739">
        <f t="shared" si="50"/>
        <v>2281</v>
      </c>
      <c r="IA71" s="739"/>
      <c r="IB71" s="739">
        <f ca="1" t="shared" si="63"/>
        <v>586.2</v>
      </c>
      <c r="IC71" s="769">
        <f ca="1" t="shared" si="64"/>
        <v>19.54</v>
      </c>
      <c r="ID71" s="769">
        <f ca="1" t="shared" si="65"/>
        <v>116.734902763562</v>
      </c>
      <c r="IE71" s="739"/>
      <c r="IF71" s="739"/>
      <c r="IG71" s="739"/>
      <c r="IH71" s="739"/>
      <c r="II71" s="739"/>
      <c r="IJ71" s="739"/>
      <c r="IK71" s="739"/>
      <c r="IL71" s="743"/>
      <c r="IM71" s="743"/>
      <c r="IN71" s="743"/>
      <c r="IO71" s="743"/>
      <c r="IP71" s="743"/>
      <c r="IQ71" s="739"/>
      <c r="IR71" s="739"/>
      <c r="IS71" s="739"/>
      <c r="IT71" s="739"/>
      <c r="IU71" s="739"/>
      <c r="IV71" s="739"/>
      <c r="IW71" s="739"/>
      <c r="IX71" s="739"/>
      <c r="IY71" s="739"/>
      <c r="IZ71" s="739"/>
      <c r="JA71" s="739"/>
      <c r="JB71" s="743">
        <v>72</v>
      </c>
      <c r="JC71" s="743">
        <v>120</v>
      </c>
      <c r="JD71" s="743">
        <v>1364</v>
      </c>
      <c r="JE71" s="743">
        <v>1920</v>
      </c>
      <c r="JF71" s="743">
        <v>2328</v>
      </c>
      <c r="JG71" s="739">
        <v>1776</v>
      </c>
      <c r="JH71" s="739">
        <v>456</v>
      </c>
      <c r="JI71" s="739">
        <v>816</v>
      </c>
      <c r="JJ71" s="739">
        <v>371</v>
      </c>
      <c r="JK71" s="739">
        <v>654</v>
      </c>
      <c r="JL71" s="739">
        <v>744</v>
      </c>
      <c r="JM71" s="739">
        <v>1128</v>
      </c>
      <c r="JN71" s="28">
        <f t="shared" si="53"/>
        <v>11749</v>
      </c>
      <c r="JO71" s="28">
        <f t="shared" si="54"/>
        <v>120</v>
      </c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824"/>
    </row>
    <row r="72" s="786" customFormat="1" hidden="1" customHeight="1" spans="1:291">
      <c r="A72" s="95" t="s">
        <v>1746</v>
      </c>
      <c r="B72" s="343" t="s">
        <v>1668</v>
      </c>
      <c r="C72" s="95" t="s">
        <v>1747</v>
      </c>
      <c r="D72" s="95" t="s">
        <v>1748</v>
      </c>
      <c r="E72" s="95" t="s">
        <v>1749</v>
      </c>
      <c r="F72" s="909" t="s">
        <v>162</v>
      </c>
      <c r="G72" s="19" t="s">
        <v>1756</v>
      </c>
      <c r="H72" s="301" t="s">
        <v>1757</v>
      </c>
      <c r="I72" s="99">
        <f t="shared" si="51"/>
        <v>-1149</v>
      </c>
      <c r="J72" s="1129">
        <v>4972</v>
      </c>
      <c r="K72" s="1130">
        <f t="shared" si="55"/>
        <v>3823</v>
      </c>
      <c r="L72" s="1131">
        <f t="shared" si="56"/>
        <v>3823</v>
      </c>
      <c r="M72" s="1132"/>
      <c r="N72" s="1133"/>
      <c r="O72" s="1139"/>
      <c r="P72" s="1138">
        <f t="shared" si="57"/>
        <v>0</v>
      </c>
      <c r="Q72" s="1154">
        <f t="shared" si="58"/>
        <v>1500</v>
      </c>
      <c r="R72" s="1156"/>
      <c r="S72" s="1156"/>
      <c r="T72" s="1156"/>
      <c r="U72" s="1156"/>
      <c r="V72" s="1156"/>
      <c r="W72" s="1156"/>
      <c r="X72" s="1156"/>
      <c r="Y72" s="1156"/>
      <c r="Z72" s="1156"/>
      <c r="AA72" s="1156"/>
      <c r="AB72" s="1167"/>
      <c r="AC72" s="1156"/>
      <c r="AD72" s="1156"/>
      <c r="AE72" s="1156"/>
      <c r="AF72" s="1156"/>
      <c r="AG72" s="1156"/>
      <c r="AH72" s="1156">
        <v>1500</v>
      </c>
      <c r="AI72" s="1156"/>
      <c r="AJ72" s="1156"/>
      <c r="AK72" s="1156"/>
      <c r="AL72" s="1156"/>
      <c r="AM72" s="1156"/>
      <c r="AN72" s="1156"/>
      <c r="AO72" s="1156"/>
      <c r="AP72" s="1156"/>
      <c r="AQ72" s="1156"/>
      <c r="AR72" s="1156"/>
      <c r="AS72" s="1179"/>
      <c r="AT72" s="1177"/>
      <c r="AU72" s="1178"/>
      <c r="AV72" s="1178">
        <v>5</v>
      </c>
      <c r="AW72" s="1178"/>
      <c r="AX72" s="1178"/>
      <c r="AY72" s="1178"/>
      <c r="AZ72" s="1178"/>
      <c r="BA72" s="1178"/>
      <c r="BB72" s="1178"/>
      <c r="BC72" s="1178"/>
      <c r="BD72" s="1178"/>
      <c r="BE72" s="1178"/>
      <c r="BF72" s="1178"/>
      <c r="BG72" s="1178"/>
      <c r="BH72" s="1178"/>
      <c r="BI72" s="1178"/>
      <c r="BJ72" s="1178"/>
      <c r="BK72" s="1186"/>
      <c r="BL72" s="1187">
        <v>-5068</v>
      </c>
      <c r="BM72" s="1187"/>
      <c r="BN72" s="1187"/>
      <c r="BO72" s="1187"/>
      <c r="BP72" s="1187"/>
      <c r="BQ72" s="1187"/>
      <c r="BR72" s="1187"/>
      <c r="BS72" s="1187"/>
      <c r="BT72" s="1187"/>
      <c r="BU72" s="1187"/>
      <c r="BV72" s="1191"/>
      <c r="BW72" s="1186"/>
      <c r="BX72" s="1186"/>
      <c r="BY72" s="1186"/>
      <c r="BZ72" s="1186"/>
      <c r="CA72" s="1186"/>
      <c r="CB72" s="1186"/>
      <c r="CC72" s="1186">
        <v>96</v>
      </c>
      <c r="CD72" s="1186"/>
      <c r="CE72" s="1186">
        <v>192</v>
      </c>
      <c r="CF72" s="1186">
        <v>360</v>
      </c>
      <c r="CG72" s="1186"/>
      <c r="CH72" s="1186"/>
      <c r="CI72" s="1186">
        <v>240</v>
      </c>
      <c r="CJ72" s="1186"/>
      <c r="CK72" s="1186"/>
      <c r="CL72" s="1186"/>
      <c r="CM72" s="1186"/>
      <c r="CN72" s="1186">
        <v>4</v>
      </c>
      <c r="CO72" s="1186"/>
      <c r="CP72" s="1186">
        <v>264</v>
      </c>
      <c r="CQ72" s="1186"/>
      <c r="CR72" s="1186"/>
      <c r="CS72" s="1186"/>
      <c r="CT72" s="1186">
        <v>30</v>
      </c>
      <c r="CU72" s="1186"/>
      <c r="CV72" s="1186"/>
      <c r="CW72" s="1186"/>
      <c r="CX72" s="1186"/>
      <c r="CY72" s="1186">
        <v>24</v>
      </c>
      <c r="CZ72" s="1186"/>
      <c r="DA72" s="1186"/>
      <c r="DB72" s="1186"/>
      <c r="DC72" s="1186"/>
      <c r="DD72" s="1186">
        <v>72</v>
      </c>
      <c r="DE72" s="1186"/>
      <c r="DF72" s="1186"/>
      <c r="DG72" s="1186">
        <v>96</v>
      </c>
      <c r="DH72" s="1186"/>
      <c r="DI72" s="1186">
        <v>48</v>
      </c>
      <c r="DJ72" s="1186"/>
      <c r="DK72" s="1186"/>
      <c r="DL72" s="1186">
        <v>96</v>
      </c>
      <c r="DM72" s="1186">
        <v>48</v>
      </c>
      <c r="DN72" s="1186"/>
      <c r="DO72" s="1186"/>
      <c r="DP72" s="1186"/>
      <c r="DQ72" s="1186"/>
      <c r="DR72" s="1186"/>
      <c r="DS72" s="1186"/>
      <c r="DT72" s="1186">
        <v>120</v>
      </c>
      <c r="DU72" s="1186"/>
      <c r="DV72" s="1186"/>
      <c r="DW72" s="1186"/>
      <c r="DX72" s="1186"/>
      <c r="DY72" s="1186"/>
      <c r="DZ72" s="1186"/>
      <c r="EA72" s="1186">
        <v>288</v>
      </c>
      <c r="EB72" s="1186"/>
      <c r="EC72" s="1186"/>
      <c r="ED72" s="1186"/>
      <c r="EE72" s="1186">
        <v>472</v>
      </c>
      <c r="EF72" s="1186">
        <v>170</v>
      </c>
      <c r="EG72" s="1186"/>
      <c r="EH72" s="1186"/>
      <c r="EI72" s="1186"/>
      <c r="EJ72" s="1186"/>
      <c r="EK72" s="1197"/>
      <c r="EL72" s="1198"/>
      <c r="EM72" s="1186"/>
      <c r="EN72" s="1186"/>
      <c r="EO72" s="1186"/>
      <c r="EP72" s="1186"/>
      <c r="EQ72" s="1186"/>
      <c r="ER72" s="1186"/>
      <c r="ES72" s="1186"/>
      <c r="ET72" s="1186">
        <v>48</v>
      </c>
      <c r="EU72" s="1186"/>
      <c r="EV72" s="1186"/>
      <c r="EW72" s="1186">
        <v>72</v>
      </c>
      <c r="EX72" s="1186"/>
      <c r="EY72" s="1186"/>
      <c r="EZ72" s="1186"/>
      <c r="FA72" s="1186"/>
      <c r="FB72" s="1186"/>
      <c r="FC72" s="1209"/>
      <c r="FD72" s="1186"/>
      <c r="FE72" s="1186"/>
      <c r="FF72" s="1186"/>
      <c r="FG72" s="1186"/>
      <c r="FH72" s="1186"/>
      <c r="FI72" s="1186"/>
      <c r="FJ72" s="1186"/>
      <c r="FK72" s="1186"/>
      <c r="FL72" s="1209"/>
      <c r="FM72" s="1186"/>
      <c r="FN72" s="1186"/>
      <c r="FO72" s="1186"/>
      <c r="FP72" s="1186"/>
      <c r="FQ72" s="1186"/>
      <c r="FR72" s="1186"/>
      <c r="FS72" s="1186"/>
      <c r="FT72" s="1186"/>
      <c r="FU72" s="1186"/>
      <c r="FV72" s="1186"/>
      <c r="FW72" s="1186"/>
      <c r="FX72" s="1186"/>
      <c r="FY72" s="1186"/>
      <c r="FZ72" s="1186"/>
      <c r="GA72" s="1186"/>
      <c r="GB72" s="1186"/>
      <c r="GC72" s="1186"/>
      <c r="GD72" s="1186"/>
      <c r="GE72" s="1186"/>
      <c r="GF72" s="1186"/>
      <c r="GG72" s="1186"/>
      <c r="GH72" s="1186"/>
      <c r="GI72" s="1186"/>
      <c r="GJ72" s="1186"/>
      <c r="GK72" s="1186"/>
      <c r="GL72" s="1186"/>
      <c r="GM72" s="1186"/>
      <c r="GN72" s="1186"/>
      <c r="GO72" s="1186"/>
      <c r="GP72" s="1186"/>
      <c r="GQ72" s="1186"/>
      <c r="GR72" s="1186"/>
      <c r="GS72" s="1186"/>
      <c r="GT72" s="1186"/>
      <c r="GU72" s="1186"/>
      <c r="GV72" s="1186"/>
      <c r="GW72" s="1186"/>
      <c r="GX72" s="1186"/>
      <c r="GY72" s="1218"/>
      <c r="GZ72" s="364">
        <f t="shared" si="59"/>
        <v>2620</v>
      </c>
      <c r="HA72" s="365">
        <f t="shared" si="60"/>
        <v>120</v>
      </c>
      <c r="HB72" s="366">
        <f t="shared" si="61"/>
        <v>2740</v>
      </c>
      <c r="HC72" s="366">
        <v>10246</v>
      </c>
      <c r="HD72" s="365">
        <v>198</v>
      </c>
      <c r="HE72" s="365"/>
      <c r="HF72" s="54"/>
      <c r="HG72" s="708">
        <v>7.99</v>
      </c>
      <c r="HH72" s="708">
        <v>2</v>
      </c>
      <c r="HI72" s="709">
        <f t="shared" si="45"/>
        <v>5480</v>
      </c>
      <c r="HJ72" s="710"/>
      <c r="HK72" s="710">
        <v>8.77</v>
      </c>
      <c r="HL72" s="738">
        <f t="shared" si="62"/>
        <v>0.345522388059702</v>
      </c>
      <c r="HM72" s="739"/>
      <c r="HN72" s="739">
        <v>3000</v>
      </c>
      <c r="HO72" s="739">
        <v>8.59</v>
      </c>
      <c r="HP72" s="740">
        <f t="shared" si="66"/>
        <v>33527.71</v>
      </c>
      <c r="HQ72" s="738">
        <f>1-HO72/6.7/HH72</f>
        <v>0.358955223880597</v>
      </c>
      <c r="HR72" s="744">
        <v>44545</v>
      </c>
      <c r="HS72" s="742">
        <v>44927</v>
      </c>
      <c r="HT72" s="739">
        <f ca="1" t="shared" si="67"/>
        <v>5</v>
      </c>
      <c r="HU72" s="739">
        <f ca="1" t="shared" si="52"/>
        <v>150</v>
      </c>
      <c r="HV72" s="739">
        <v>4972</v>
      </c>
      <c r="HW72" s="739">
        <f t="shared" si="15"/>
        <v>2740</v>
      </c>
      <c r="HX72" s="761">
        <f>HW72/((HV72+HZ72)/2)</f>
        <v>0.623081296191018</v>
      </c>
      <c r="HY72" s="739">
        <f ca="1">HX72/HU72*365</f>
        <v>1.51616448739814</v>
      </c>
      <c r="HZ72" s="739">
        <f t="shared" si="50"/>
        <v>3823</v>
      </c>
      <c r="IA72" s="739"/>
      <c r="IB72" s="739">
        <f ca="1" t="shared" si="63"/>
        <v>548</v>
      </c>
      <c r="IC72" s="769">
        <f ca="1" t="shared" si="64"/>
        <v>18.2666666666667</v>
      </c>
      <c r="ID72" s="769">
        <f ca="1" t="shared" si="65"/>
        <v>209.288321167883</v>
      </c>
      <c r="IE72" s="739"/>
      <c r="IF72" s="739"/>
      <c r="IG72" s="739"/>
      <c r="IH72" s="739"/>
      <c r="II72" s="739"/>
      <c r="IJ72" s="739"/>
      <c r="IK72" s="739"/>
      <c r="IL72" s="743"/>
      <c r="IM72" s="743"/>
      <c r="IN72" s="743"/>
      <c r="IO72" s="743"/>
      <c r="IP72" s="743"/>
      <c r="IQ72" s="739"/>
      <c r="IR72" s="739"/>
      <c r="IS72" s="739"/>
      <c r="IT72" s="739"/>
      <c r="IU72" s="739"/>
      <c r="IV72" s="739"/>
      <c r="IW72" s="739"/>
      <c r="IX72" s="739"/>
      <c r="IY72" s="739"/>
      <c r="IZ72" s="739"/>
      <c r="JA72" s="739"/>
      <c r="JB72" s="743">
        <v>72</v>
      </c>
      <c r="JC72" s="743">
        <v>120</v>
      </c>
      <c r="JD72" s="743">
        <v>1143</v>
      </c>
      <c r="JE72" s="743">
        <v>1632</v>
      </c>
      <c r="JF72" s="743">
        <v>2304</v>
      </c>
      <c r="JG72" s="739">
        <v>1680</v>
      </c>
      <c r="JH72" s="739">
        <v>72</v>
      </c>
      <c r="JI72" s="739">
        <v>816</v>
      </c>
      <c r="JJ72" s="739">
        <v>241</v>
      </c>
      <c r="JK72" s="739">
        <v>678</v>
      </c>
      <c r="JL72" s="739">
        <v>624</v>
      </c>
      <c r="JM72" s="739">
        <v>960</v>
      </c>
      <c r="JN72" s="28">
        <f t="shared" si="53"/>
        <v>10342</v>
      </c>
      <c r="JO72" s="28">
        <f t="shared" si="54"/>
        <v>96</v>
      </c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824"/>
    </row>
    <row r="73" s="786" customFormat="1" hidden="1" customHeight="1" spans="1:291">
      <c r="A73" s="95" t="s">
        <v>1746</v>
      </c>
      <c r="B73" s="415" t="s">
        <v>1626</v>
      </c>
      <c r="C73" s="95" t="s">
        <v>1747</v>
      </c>
      <c r="D73" s="95" t="s">
        <v>1748</v>
      </c>
      <c r="E73" s="95" t="s">
        <v>1396</v>
      </c>
      <c r="F73" s="909" t="s">
        <v>1758</v>
      </c>
      <c r="G73" s="416" t="s">
        <v>1759</v>
      </c>
      <c r="H73" s="301" t="s">
        <v>1760</v>
      </c>
      <c r="I73" s="99">
        <f t="shared" si="51"/>
        <v>1040</v>
      </c>
      <c r="J73" s="1141">
        <v>748</v>
      </c>
      <c r="K73" s="1130">
        <f t="shared" si="55"/>
        <v>1788</v>
      </c>
      <c r="L73" s="1131">
        <f t="shared" si="56"/>
        <v>1788</v>
      </c>
      <c r="M73" s="1132"/>
      <c r="N73" s="1133"/>
      <c r="O73" s="1139"/>
      <c r="P73" s="1138">
        <f t="shared" si="57"/>
        <v>0</v>
      </c>
      <c r="Q73" s="1154">
        <f t="shared" si="58"/>
        <v>2000</v>
      </c>
      <c r="R73" s="1156"/>
      <c r="S73" s="1156"/>
      <c r="T73" s="1156"/>
      <c r="U73" s="1156"/>
      <c r="W73" s="1156"/>
      <c r="X73" s="1156"/>
      <c r="Y73" s="1156"/>
      <c r="Z73" s="1156"/>
      <c r="AA73" s="1156"/>
      <c r="AB73" s="1167"/>
      <c r="AC73" s="1156"/>
      <c r="AD73" s="1156"/>
      <c r="AE73" s="1156"/>
      <c r="AF73" s="1156"/>
      <c r="AG73" s="1156"/>
      <c r="AH73" s="1156"/>
      <c r="AI73" s="1156"/>
      <c r="AJ73" s="1156"/>
      <c r="AK73" s="1156"/>
      <c r="AL73" s="1156"/>
      <c r="AM73" s="1156"/>
      <c r="AN73" s="1156">
        <v>2000</v>
      </c>
      <c r="AO73" s="1156"/>
      <c r="AP73" s="1156"/>
      <c r="AQ73" s="1156"/>
      <c r="AR73" s="1156"/>
      <c r="AS73" s="1179"/>
      <c r="AT73" s="1177"/>
      <c r="AU73" s="1178"/>
      <c r="AV73" s="1178"/>
      <c r="AW73" s="1178"/>
      <c r="AX73" s="1178"/>
      <c r="AY73" s="1178"/>
      <c r="AZ73" s="1178"/>
      <c r="BA73" s="1178"/>
      <c r="BB73" s="1178"/>
      <c r="BC73" s="1178"/>
      <c r="BD73" s="1178"/>
      <c r="BE73" s="1178"/>
      <c r="BF73" s="1178"/>
      <c r="BG73" s="1178"/>
      <c r="BH73" s="1178"/>
      <c r="BI73" s="1178"/>
      <c r="BJ73" s="1178"/>
      <c r="BK73" s="1186"/>
      <c r="BL73" s="1187">
        <v>-796</v>
      </c>
      <c r="BM73" s="1187"/>
      <c r="BN73" s="1187"/>
      <c r="BO73" s="1187"/>
      <c r="BP73" s="1187"/>
      <c r="BQ73" s="1187"/>
      <c r="BR73" s="1187"/>
      <c r="BS73" s="1187"/>
      <c r="BT73" s="1187"/>
      <c r="BU73" s="1187"/>
      <c r="BV73" s="1191"/>
      <c r="BW73" s="1186"/>
      <c r="BX73" s="1186"/>
      <c r="BY73" s="1186"/>
      <c r="BZ73" s="1186"/>
      <c r="CA73" s="1186"/>
      <c r="CB73" s="1186"/>
      <c r="CC73" s="1186"/>
      <c r="CD73" s="1186"/>
      <c r="CE73" s="1186">
        <v>24</v>
      </c>
      <c r="CF73" s="1186"/>
      <c r="CG73" s="1186"/>
      <c r="CH73" s="1186"/>
      <c r="CI73" s="1186"/>
      <c r="CJ73" s="1186"/>
      <c r="CK73" s="1186">
        <v>48</v>
      </c>
      <c r="CL73" s="1186"/>
      <c r="CM73" s="1186"/>
      <c r="CN73" s="1186"/>
      <c r="CO73" s="1186"/>
      <c r="CP73" s="1186"/>
      <c r="CQ73" s="1186"/>
      <c r="CR73" s="1186"/>
      <c r="CS73" s="1186">
        <v>144</v>
      </c>
      <c r="CT73" s="1186">
        <v>30</v>
      </c>
      <c r="CU73" s="1186"/>
      <c r="CV73" s="1186"/>
      <c r="CW73" s="1186"/>
      <c r="CX73" s="1186"/>
      <c r="CY73" s="1186"/>
      <c r="CZ73" s="1186"/>
      <c r="DA73" s="1186"/>
      <c r="DB73" s="1186">
        <v>48</v>
      </c>
      <c r="DC73" s="1186"/>
      <c r="DD73" s="1186"/>
      <c r="DE73" s="1186"/>
      <c r="DF73" s="1186"/>
      <c r="DG73" s="1186"/>
      <c r="DH73" s="1186"/>
      <c r="DI73" s="1186">
        <v>24</v>
      </c>
      <c r="DJ73" s="1186"/>
      <c r="DK73" s="1186"/>
      <c r="DL73" s="1186">
        <v>96</v>
      </c>
      <c r="DM73" s="1186">
        <v>48</v>
      </c>
      <c r="DN73" s="1186"/>
      <c r="DO73" s="1186"/>
      <c r="DP73" s="1186"/>
      <c r="DQ73" s="1186"/>
      <c r="DR73" s="1186"/>
      <c r="DS73" s="1186">
        <v>96</v>
      </c>
      <c r="DT73" s="1186">
        <v>144</v>
      </c>
      <c r="DU73" s="1186"/>
      <c r="DV73" s="1186"/>
      <c r="DW73" s="1186">
        <v>48</v>
      </c>
      <c r="DX73" s="1186"/>
      <c r="DY73" s="1186"/>
      <c r="DZ73" s="1186"/>
      <c r="EA73" s="1186"/>
      <c r="EB73" s="1186"/>
      <c r="EC73" s="1186"/>
      <c r="ED73" s="1186">
        <v>144</v>
      </c>
      <c r="EE73" s="1186">
        <v>40</v>
      </c>
      <c r="EF73" s="1186">
        <v>26</v>
      </c>
      <c r="EG73" s="1186"/>
      <c r="EH73" s="1186"/>
      <c r="EI73" s="1186"/>
      <c r="EJ73" s="1186"/>
      <c r="EK73" s="1197"/>
      <c r="EL73" s="1198"/>
      <c r="EM73" s="1186"/>
      <c r="EN73" s="1186"/>
      <c r="EO73" s="1186"/>
      <c r="EP73" s="1186"/>
      <c r="EQ73" s="1186"/>
      <c r="ER73" s="1186"/>
      <c r="ES73" s="1186"/>
      <c r="ET73" s="1186"/>
      <c r="EU73" s="1186"/>
      <c r="EV73" s="1186"/>
      <c r="EW73" s="1186">
        <v>48</v>
      </c>
      <c r="EX73" s="1186"/>
      <c r="EY73" s="1186"/>
      <c r="EZ73" s="1186"/>
      <c r="FA73" s="1186"/>
      <c r="FB73" s="1186"/>
      <c r="FC73" s="1209"/>
      <c r="FD73" s="1186"/>
      <c r="FE73" s="1186"/>
      <c r="FF73" s="1186"/>
      <c r="FG73" s="1186"/>
      <c r="FH73" s="1186"/>
      <c r="FI73" s="1186"/>
      <c r="FJ73" s="1186"/>
      <c r="FK73" s="1186"/>
      <c r="FL73" s="1209"/>
      <c r="FM73" s="1186"/>
      <c r="FN73" s="1186"/>
      <c r="FO73" s="1186"/>
      <c r="FP73" s="1186"/>
      <c r="FQ73" s="1186"/>
      <c r="FR73" s="1186"/>
      <c r="FS73" s="1186"/>
      <c r="FT73" s="1186"/>
      <c r="FU73" s="1186"/>
      <c r="FV73" s="1186"/>
      <c r="FW73" s="1186"/>
      <c r="FX73" s="1186"/>
      <c r="FY73" s="1186"/>
      <c r="FZ73" s="1186"/>
      <c r="GA73" s="1186"/>
      <c r="GB73" s="1186"/>
      <c r="GC73" s="1186"/>
      <c r="GD73" s="1186"/>
      <c r="GE73" s="1186"/>
      <c r="GF73" s="1186"/>
      <c r="GG73" s="1186"/>
      <c r="GH73" s="1186"/>
      <c r="GI73" s="1186"/>
      <c r="GJ73" s="1186"/>
      <c r="GK73" s="1186"/>
      <c r="GL73" s="1186"/>
      <c r="GM73" s="1186"/>
      <c r="GN73" s="1186"/>
      <c r="GO73" s="1186"/>
      <c r="GP73" s="1186"/>
      <c r="GQ73" s="1186"/>
      <c r="GR73" s="1186"/>
      <c r="GS73" s="1186"/>
      <c r="GT73" s="1186"/>
      <c r="GU73" s="1186"/>
      <c r="GV73" s="1186"/>
      <c r="GW73" s="1186"/>
      <c r="GX73" s="1186"/>
      <c r="GY73" s="1218"/>
      <c r="GZ73" s="364">
        <f t="shared" si="59"/>
        <v>960</v>
      </c>
      <c r="HA73" s="365">
        <f t="shared" si="60"/>
        <v>48</v>
      </c>
      <c r="HB73" s="366">
        <f t="shared" si="61"/>
        <v>1008</v>
      </c>
      <c r="HC73" s="366">
        <v>1158</v>
      </c>
      <c r="HD73" s="365"/>
      <c r="HE73" s="365"/>
      <c r="HF73" s="54"/>
      <c r="HG73" s="708">
        <v>7.99</v>
      </c>
      <c r="HH73" s="709">
        <v>2</v>
      </c>
      <c r="HI73" s="709">
        <f t="shared" ref="HI73:HI102" si="68">HH73*HW73</f>
        <v>2016</v>
      </c>
      <c r="HJ73" s="711"/>
      <c r="HK73" s="710">
        <v>8.77</v>
      </c>
      <c r="HL73" s="738">
        <f t="shared" si="62"/>
        <v>0.345522388059702</v>
      </c>
      <c r="HM73" s="743"/>
      <c r="HN73" s="739">
        <v>3000</v>
      </c>
      <c r="HO73" s="743"/>
      <c r="HP73" s="740">
        <f t="shared" si="66"/>
        <v>15680.76</v>
      </c>
      <c r="HQ73" s="738"/>
      <c r="HR73" s="745">
        <v>44835</v>
      </c>
      <c r="HS73" s="742">
        <v>44927</v>
      </c>
      <c r="HT73" s="739">
        <f ca="1" t="shared" si="67"/>
        <v>5</v>
      </c>
      <c r="HU73" s="739">
        <f ca="1" t="shared" si="52"/>
        <v>150</v>
      </c>
      <c r="HV73" s="743">
        <v>748</v>
      </c>
      <c r="HW73" s="739">
        <f t="shared" si="15"/>
        <v>1008</v>
      </c>
      <c r="HX73" s="761">
        <f t="shared" ref="HX73:HX102" si="69">HW73/((HV73+HZ73)/2)</f>
        <v>0.794952681388013</v>
      </c>
      <c r="HY73" s="739">
        <f ca="1" t="shared" ref="HY73:HY102" si="70">HX73/HU73*365</f>
        <v>1.93438485804416</v>
      </c>
      <c r="HZ73" s="739">
        <f t="shared" si="50"/>
        <v>1788</v>
      </c>
      <c r="IA73" s="743"/>
      <c r="IB73" s="739">
        <f ca="1" t="shared" si="63"/>
        <v>201.6</v>
      </c>
      <c r="IC73" s="769">
        <f ca="1" t="shared" si="64"/>
        <v>6.72</v>
      </c>
      <c r="ID73" s="769">
        <f ca="1" t="shared" si="65"/>
        <v>266.071428571429</v>
      </c>
      <c r="IE73" s="743"/>
      <c r="IF73" s="743"/>
      <c r="IG73" s="743"/>
      <c r="IH73" s="743"/>
      <c r="II73" s="743"/>
      <c r="IJ73" s="743"/>
      <c r="IK73" s="743"/>
      <c r="IL73" s="743"/>
      <c r="IM73" s="743"/>
      <c r="IN73" s="743"/>
      <c r="IO73" s="743"/>
      <c r="IP73" s="743"/>
      <c r="IQ73" s="739"/>
      <c r="IR73" s="739"/>
      <c r="IS73" s="739"/>
      <c r="IT73" s="739"/>
      <c r="IU73" s="739"/>
      <c r="IV73" s="739"/>
      <c r="IW73" s="739"/>
      <c r="IX73" s="739"/>
      <c r="IY73" s="739"/>
      <c r="IZ73" s="739"/>
      <c r="JA73" s="739"/>
      <c r="JB73" s="743">
        <v>0</v>
      </c>
      <c r="JC73" s="743">
        <v>0</v>
      </c>
      <c r="JD73" s="743">
        <v>0</v>
      </c>
      <c r="JE73" s="743">
        <v>0</v>
      </c>
      <c r="JF73" s="743">
        <v>0</v>
      </c>
      <c r="JG73" s="739">
        <v>0</v>
      </c>
      <c r="JH73" s="739">
        <v>0</v>
      </c>
      <c r="JI73" s="739">
        <v>0</v>
      </c>
      <c r="JJ73" s="739">
        <v>0</v>
      </c>
      <c r="JK73" s="739">
        <v>318</v>
      </c>
      <c r="JL73" s="739">
        <v>312</v>
      </c>
      <c r="JM73" s="739">
        <v>528</v>
      </c>
      <c r="JN73" s="28">
        <f t="shared" si="53"/>
        <v>1158</v>
      </c>
      <c r="JO73" s="28">
        <f t="shared" si="54"/>
        <v>0</v>
      </c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824"/>
    </row>
    <row r="74" s="786" customFormat="1" hidden="1" customHeight="1" spans="1:291">
      <c r="A74" s="95" t="s">
        <v>1746</v>
      </c>
      <c r="B74" s="415" t="s">
        <v>1626</v>
      </c>
      <c r="C74" s="95" t="s">
        <v>1747</v>
      </c>
      <c r="D74" s="95" t="s">
        <v>1748</v>
      </c>
      <c r="E74" s="95" t="s">
        <v>1396</v>
      </c>
      <c r="F74" s="909" t="s">
        <v>1761</v>
      </c>
      <c r="G74" s="416" t="s">
        <v>1762</v>
      </c>
      <c r="H74" s="301" t="s">
        <v>1763</v>
      </c>
      <c r="I74" s="99">
        <f t="shared" ref="I74:I81" si="71">J74-L74</f>
        <v>-616</v>
      </c>
      <c r="J74" s="1141">
        <v>2028</v>
      </c>
      <c r="K74" s="1130">
        <f t="shared" si="55"/>
        <v>2644</v>
      </c>
      <c r="L74" s="1131">
        <f t="shared" si="56"/>
        <v>2644</v>
      </c>
      <c r="M74" s="1132"/>
      <c r="N74" s="1133"/>
      <c r="O74" s="1139"/>
      <c r="P74" s="1138">
        <f t="shared" si="57"/>
        <v>0</v>
      </c>
      <c r="Q74" s="1154">
        <f t="shared" si="58"/>
        <v>5000</v>
      </c>
      <c r="R74" s="1156"/>
      <c r="S74" s="1156"/>
      <c r="T74" s="1156"/>
      <c r="U74" s="1156"/>
      <c r="V74" s="1156"/>
      <c r="W74" s="1156"/>
      <c r="X74" s="1156"/>
      <c r="Y74" s="1156"/>
      <c r="Z74" s="1156"/>
      <c r="AA74" s="1156"/>
      <c r="AB74" s="1167"/>
      <c r="AC74" s="1156">
        <v>2000</v>
      </c>
      <c r="AD74" s="1156"/>
      <c r="AE74" s="1156"/>
      <c r="AF74" s="1156"/>
      <c r="AG74" s="1156"/>
      <c r="AH74" s="1156"/>
      <c r="AI74" s="1156"/>
      <c r="AJ74" s="1156"/>
      <c r="AK74" s="1156"/>
      <c r="AL74" s="1156"/>
      <c r="AM74" s="1156"/>
      <c r="AN74" s="1156">
        <v>3000</v>
      </c>
      <c r="AO74" s="1156"/>
      <c r="AP74" s="1156"/>
      <c r="AQ74" s="1156"/>
      <c r="AR74" s="1156"/>
      <c r="AS74" s="1179"/>
      <c r="AT74" s="1177"/>
      <c r="AU74" s="1178"/>
      <c r="AV74" s="1178"/>
      <c r="AW74" s="1178"/>
      <c r="AX74" s="1178"/>
      <c r="AY74" s="1178"/>
      <c r="AZ74" s="1178"/>
      <c r="BA74" s="1178"/>
      <c r="BB74" s="1178"/>
      <c r="BC74" s="1178"/>
      <c r="BD74" s="1178"/>
      <c r="BE74" s="1178"/>
      <c r="BF74" s="1178"/>
      <c r="BG74" s="1178"/>
      <c r="BH74" s="1178"/>
      <c r="BI74" s="1178"/>
      <c r="BJ74" s="1178"/>
      <c r="BK74" s="1186"/>
      <c r="BL74" s="1187">
        <v>-172</v>
      </c>
      <c r="BM74" s="1187"/>
      <c r="BN74" s="1187"/>
      <c r="BO74" s="1187"/>
      <c r="BP74" s="1187"/>
      <c r="BQ74" s="1187"/>
      <c r="BR74" s="1187"/>
      <c r="BS74" s="1187"/>
      <c r="BT74" s="1187"/>
      <c r="BU74" s="1187"/>
      <c r="BV74" s="1191"/>
      <c r="BW74" s="1186"/>
      <c r="BX74" s="1186"/>
      <c r="BY74" s="1186"/>
      <c r="BZ74" s="1186"/>
      <c r="CA74" s="1186"/>
      <c r="CB74" s="1186"/>
      <c r="CC74" s="1186">
        <v>96</v>
      </c>
      <c r="CD74" s="1186"/>
      <c r="CE74" s="1186">
        <v>144</v>
      </c>
      <c r="CF74" s="1186"/>
      <c r="CG74" s="1186"/>
      <c r="CH74" s="1186"/>
      <c r="CI74" s="1186">
        <v>480</v>
      </c>
      <c r="CJ74" s="1186">
        <v>48</v>
      </c>
      <c r="CK74" s="1186">
        <v>48</v>
      </c>
      <c r="CL74" s="1186"/>
      <c r="CM74" s="1186"/>
      <c r="CN74" s="1186">
        <v>8</v>
      </c>
      <c r="CO74" s="1186"/>
      <c r="CP74" s="1186"/>
      <c r="CQ74" s="1186">
        <v>360</v>
      </c>
      <c r="CR74" s="1186"/>
      <c r="CS74" s="1186">
        <v>144</v>
      </c>
      <c r="CT74" s="1186">
        <v>30</v>
      </c>
      <c r="CU74" s="1186">
        <v>24</v>
      </c>
      <c r="CV74" s="1186"/>
      <c r="CW74" s="1186"/>
      <c r="CX74" s="1186"/>
      <c r="CY74" s="1186"/>
      <c r="CZ74" s="1186"/>
      <c r="DA74" s="1186"/>
      <c r="DB74" s="1186">
        <v>96</v>
      </c>
      <c r="DC74" s="1186"/>
      <c r="DD74" s="1186">
        <v>48</v>
      </c>
      <c r="DE74" s="1186"/>
      <c r="DF74" s="1186"/>
      <c r="DG74" s="1186"/>
      <c r="DH74" s="1186"/>
      <c r="DI74" s="1186">
        <v>24</v>
      </c>
      <c r="DJ74" s="1186"/>
      <c r="DK74" s="1186"/>
      <c r="DL74" s="1186">
        <v>96</v>
      </c>
      <c r="DM74" s="1186">
        <v>48</v>
      </c>
      <c r="DN74" s="1186"/>
      <c r="DO74" s="1186"/>
      <c r="DP74" s="1186"/>
      <c r="DQ74" s="1186"/>
      <c r="DR74" s="1186"/>
      <c r="DS74" s="1186">
        <v>96</v>
      </c>
      <c r="DT74" s="1186">
        <v>144</v>
      </c>
      <c r="DU74" s="1186"/>
      <c r="DV74" s="1186"/>
      <c r="DW74" s="1186">
        <v>48</v>
      </c>
      <c r="DX74" s="1186"/>
      <c r="DY74" s="1186"/>
      <c r="DZ74" s="1186"/>
      <c r="EA74" s="1186"/>
      <c r="EB74" s="1186"/>
      <c r="EC74" s="1186">
        <v>192</v>
      </c>
      <c r="ED74" s="1186">
        <v>144</v>
      </c>
      <c r="EE74" s="1186">
        <v>40</v>
      </c>
      <c r="EF74" s="1186">
        <v>26</v>
      </c>
      <c r="EG74" s="1186"/>
      <c r="EH74" s="1186">
        <v>72</v>
      </c>
      <c r="EI74" s="1186"/>
      <c r="EJ74" s="1186"/>
      <c r="EK74" s="1197"/>
      <c r="EL74" s="1198"/>
      <c r="EM74" s="1186"/>
      <c r="EN74" s="1186"/>
      <c r="EO74" s="1186"/>
      <c r="EP74" s="1186"/>
      <c r="EQ74" s="1186"/>
      <c r="ER74" s="1186"/>
      <c r="ES74" s="1186"/>
      <c r="ET74" s="1186"/>
      <c r="EU74" s="1186"/>
      <c r="EV74" s="1186"/>
      <c r="EW74" s="1186">
        <v>72</v>
      </c>
      <c r="EX74" s="1186"/>
      <c r="EY74" s="1186"/>
      <c r="EZ74" s="1186"/>
      <c r="FA74" s="1186"/>
      <c r="FB74" s="1186"/>
      <c r="FC74" s="1209"/>
      <c r="FD74" s="1186"/>
      <c r="FE74" s="1186"/>
      <c r="FF74" s="1186"/>
      <c r="FG74" s="1186"/>
      <c r="FH74" s="1186"/>
      <c r="FI74" s="1186"/>
      <c r="FJ74" s="1186"/>
      <c r="FK74" s="1186"/>
      <c r="FL74" s="1209"/>
      <c r="FM74" s="1186"/>
      <c r="FN74" s="1186"/>
      <c r="FO74" s="1186"/>
      <c r="FP74" s="1186"/>
      <c r="FQ74" s="1186"/>
      <c r="FR74" s="1186"/>
      <c r="FS74" s="1186"/>
      <c r="FT74" s="1186"/>
      <c r="FU74" s="1186"/>
      <c r="FV74" s="1186"/>
      <c r="FW74" s="1186"/>
      <c r="FX74" s="1186"/>
      <c r="FY74" s="1186"/>
      <c r="FZ74" s="1186"/>
      <c r="GA74" s="1186"/>
      <c r="GB74" s="1186"/>
      <c r="GC74" s="1186"/>
      <c r="GD74" s="1186"/>
      <c r="GE74" s="1186"/>
      <c r="GF74" s="1186"/>
      <c r="GG74" s="1186"/>
      <c r="GH74" s="1186"/>
      <c r="GI74" s="1186"/>
      <c r="GJ74" s="1186"/>
      <c r="GK74" s="1186"/>
      <c r="GL74" s="1186"/>
      <c r="GM74" s="1186"/>
      <c r="GN74" s="1186"/>
      <c r="GO74" s="1186"/>
      <c r="GP74" s="1186"/>
      <c r="GQ74" s="1186"/>
      <c r="GR74" s="1186"/>
      <c r="GS74" s="1186"/>
      <c r="GT74" s="1186"/>
      <c r="GU74" s="1186"/>
      <c r="GV74" s="1186"/>
      <c r="GW74" s="1186"/>
      <c r="GX74" s="1186"/>
      <c r="GY74" s="1218"/>
      <c r="GZ74" s="364">
        <f t="shared" si="59"/>
        <v>2456</v>
      </c>
      <c r="HA74" s="365">
        <f t="shared" si="60"/>
        <v>72</v>
      </c>
      <c r="HB74" s="366">
        <f t="shared" si="61"/>
        <v>2528</v>
      </c>
      <c r="HC74" s="366">
        <v>1782</v>
      </c>
      <c r="HD74" s="365"/>
      <c r="HE74" s="365"/>
      <c r="HF74" s="54"/>
      <c r="HG74" s="708">
        <v>7.99</v>
      </c>
      <c r="HH74" s="709">
        <v>2</v>
      </c>
      <c r="HI74" s="709">
        <f t="shared" si="68"/>
        <v>5056</v>
      </c>
      <c r="HJ74" s="711"/>
      <c r="HK74" s="710">
        <v>8.77</v>
      </c>
      <c r="HL74" s="738">
        <f t="shared" si="62"/>
        <v>0.345522388059702</v>
      </c>
      <c r="HM74" s="743"/>
      <c r="HN74" s="739">
        <v>3000</v>
      </c>
      <c r="HO74" s="743"/>
      <c r="HP74" s="740">
        <f t="shared" si="66"/>
        <v>23187.88</v>
      </c>
      <c r="HQ74" s="738"/>
      <c r="HR74" s="745">
        <v>44835</v>
      </c>
      <c r="HS74" s="742">
        <v>44927</v>
      </c>
      <c r="HT74" s="739">
        <f ca="1" t="shared" si="67"/>
        <v>5</v>
      </c>
      <c r="HU74" s="739">
        <f ca="1" t="shared" si="52"/>
        <v>150</v>
      </c>
      <c r="HV74" s="743">
        <v>2028</v>
      </c>
      <c r="HW74" s="739">
        <f t="shared" ref="HW74:HW137" si="72">HB74</f>
        <v>2528</v>
      </c>
      <c r="HX74" s="761">
        <f t="shared" si="69"/>
        <v>1.08219178082192</v>
      </c>
      <c r="HY74" s="739">
        <f ca="1" t="shared" si="70"/>
        <v>2.63333333333334</v>
      </c>
      <c r="HZ74" s="739">
        <f t="shared" si="50"/>
        <v>2644</v>
      </c>
      <c r="IA74" s="743"/>
      <c r="IB74" s="739">
        <f ca="1" t="shared" si="63"/>
        <v>505.6</v>
      </c>
      <c r="IC74" s="769">
        <f ca="1" t="shared" si="64"/>
        <v>16.8533333333333</v>
      </c>
      <c r="ID74" s="769">
        <f ca="1" t="shared" si="65"/>
        <v>156.882911392405</v>
      </c>
      <c r="IE74" s="743"/>
      <c r="IF74" s="743"/>
      <c r="IG74" s="743"/>
      <c r="IH74" s="743"/>
      <c r="II74" s="743"/>
      <c r="IJ74" s="743"/>
      <c r="IK74" s="743"/>
      <c r="IL74" s="743"/>
      <c r="IM74" s="743"/>
      <c r="IN74" s="743"/>
      <c r="IO74" s="743"/>
      <c r="IP74" s="743"/>
      <c r="IQ74" s="739"/>
      <c r="IR74" s="739"/>
      <c r="IS74" s="739"/>
      <c r="IT74" s="739"/>
      <c r="IU74" s="739"/>
      <c r="IV74" s="739"/>
      <c r="IW74" s="739"/>
      <c r="IX74" s="739"/>
      <c r="IY74" s="739"/>
      <c r="IZ74" s="739"/>
      <c r="JA74" s="739"/>
      <c r="JB74" s="743">
        <v>0</v>
      </c>
      <c r="JC74" s="743">
        <v>0</v>
      </c>
      <c r="JD74" s="743">
        <v>0</v>
      </c>
      <c r="JE74" s="743">
        <v>0</v>
      </c>
      <c r="JF74" s="743">
        <v>0</v>
      </c>
      <c r="JG74" s="739">
        <v>0</v>
      </c>
      <c r="JH74" s="739">
        <v>0</v>
      </c>
      <c r="JI74" s="739">
        <v>0</v>
      </c>
      <c r="JJ74" s="739">
        <v>0</v>
      </c>
      <c r="JK74" s="739">
        <v>390</v>
      </c>
      <c r="JL74" s="739">
        <v>720</v>
      </c>
      <c r="JM74" s="739">
        <v>672</v>
      </c>
      <c r="JN74" s="28">
        <f t="shared" si="53"/>
        <v>1782</v>
      </c>
      <c r="JO74" s="28">
        <f t="shared" si="54"/>
        <v>0</v>
      </c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824"/>
    </row>
    <row r="75" s="786" customFormat="1" hidden="1" customHeight="1" spans="1:291">
      <c r="A75" s="95" t="s">
        <v>1746</v>
      </c>
      <c r="B75" s="415" t="s">
        <v>1626</v>
      </c>
      <c r="C75" s="95" t="s">
        <v>1747</v>
      </c>
      <c r="D75" s="95" t="s">
        <v>1748</v>
      </c>
      <c r="E75" s="95" t="s">
        <v>1396</v>
      </c>
      <c r="F75" s="909" t="s">
        <v>1764</v>
      </c>
      <c r="G75" s="416" t="s">
        <v>1765</v>
      </c>
      <c r="H75" s="301" t="s">
        <v>1766</v>
      </c>
      <c r="I75" s="99">
        <f t="shared" si="71"/>
        <v>1584</v>
      </c>
      <c r="J75" s="1141">
        <v>2413</v>
      </c>
      <c r="K75" s="1130">
        <f t="shared" si="55"/>
        <v>829</v>
      </c>
      <c r="L75" s="1131">
        <f t="shared" si="56"/>
        <v>829</v>
      </c>
      <c r="M75" s="1132"/>
      <c r="N75" s="1133"/>
      <c r="O75" s="1139"/>
      <c r="P75" s="1138">
        <f t="shared" si="57"/>
        <v>0</v>
      </c>
      <c r="Q75" s="1154">
        <f t="shared" si="58"/>
        <v>2000</v>
      </c>
      <c r="R75" s="1156"/>
      <c r="S75" s="1156"/>
      <c r="T75" s="1156"/>
      <c r="U75" s="1156"/>
      <c r="V75" s="1156"/>
      <c r="W75" s="1156"/>
      <c r="X75" s="1156"/>
      <c r="Y75" s="1156"/>
      <c r="Z75" s="1156"/>
      <c r="AA75" s="1156"/>
      <c r="AB75" s="1167"/>
      <c r="AC75" s="1156">
        <v>2000</v>
      </c>
      <c r="AD75" s="1156"/>
      <c r="AE75" s="1156"/>
      <c r="AF75" s="1156"/>
      <c r="AG75" s="1156"/>
      <c r="AH75" s="1156"/>
      <c r="AI75" s="1156"/>
      <c r="AJ75" s="1156"/>
      <c r="AK75" s="1156"/>
      <c r="AL75" s="1156"/>
      <c r="AM75" s="1156"/>
      <c r="AN75" s="1156"/>
      <c r="AO75" s="1156"/>
      <c r="AP75" s="1156"/>
      <c r="AQ75" s="1156"/>
      <c r="AR75" s="1156"/>
      <c r="AS75" s="1179"/>
      <c r="AT75" s="1177"/>
      <c r="AU75" s="1178"/>
      <c r="AV75" s="1178"/>
      <c r="AW75" s="1178"/>
      <c r="AX75" s="1178"/>
      <c r="AY75" s="1178"/>
      <c r="AZ75" s="1178"/>
      <c r="BA75" s="1178"/>
      <c r="BB75" s="1178"/>
      <c r="BC75" s="1178"/>
      <c r="BD75" s="1178"/>
      <c r="BE75" s="1178"/>
      <c r="BF75" s="1178"/>
      <c r="BG75" s="1178"/>
      <c r="BH75" s="1178"/>
      <c r="BI75" s="1178"/>
      <c r="BJ75" s="1178"/>
      <c r="BK75" s="1186"/>
      <c r="BL75" s="1187">
        <v>-557</v>
      </c>
      <c r="BM75" s="1187"/>
      <c r="BN75" s="1187"/>
      <c r="BO75" s="1187"/>
      <c r="BP75" s="1187"/>
      <c r="BQ75" s="1187"/>
      <c r="BR75" s="1187"/>
      <c r="BS75" s="1187"/>
      <c r="BT75" s="1187"/>
      <c r="BU75" s="1187"/>
      <c r="BV75" s="1191"/>
      <c r="BW75" s="1186"/>
      <c r="BX75" s="1186"/>
      <c r="BY75" s="1186"/>
      <c r="BZ75" s="1186"/>
      <c r="CA75" s="1186"/>
      <c r="CB75" s="1186"/>
      <c r="CC75" s="1186">
        <v>96</v>
      </c>
      <c r="CD75" s="1186"/>
      <c r="CE75" s="1186">
        <v>24</v>
      </c>
      <c r="CF75" s="1186"/>
      <c r="CG75" s="1186"/>
      <c r="CH75" s="1186"/>
      <c r="CI75" s="1186"/>
      <c r="CJ75" s="1186"/>
      <c r="CK75" s="1186"/>
      <c r="CL75" s="1186"/>
      <c r="CM75" s="1186"/>
      <c r="CN75" s="1186"/>
      <c r="CO75" s="1186"/>
      <c r="CP75" s="1186"/>
      <c r="CQ75" s="1186"/>
      <c r="CR75" s="1186"/>
      <c r="CS75" s="1186">
        <v>144</v>
      </c>
      <c r="CT75" s="1186">
        <v>30</v>
      </c>
      <c r="CU75" s="1186">
        <v>24</v>
      </c>
      <c r="CV75" s="1186"/>
      <c r="CW75" s="1186"/>
      <c r="CX75" s="1186">
        <v>288</v>
      </c>
      <c r="CY75" s="1186"/>
      <c r="CZ75" s="1186"/>
      <c r="DA75" s="1186"/>
      <c r="DB75" s="1186"/>
      <c r="DC75" s="1186"/>
      <c r="DD75" s="1186">
        <v>48</v>
      </c>
      <c r="DE75" s="1186"/>
      <c r="DF75" s="1186"/>
      <c r="DG75" s="1186"/>
      <c r="DH75" s="1186"/>
      <c r="DI75" s="1186">
        <v>24</v>
      </c>
      <c r="DJ75" s="1186"/>
      <c r="DK75" s="1186"/>
      <c r="DL75" s="1186">
        <v>96</v>
      </c>
      <c r="DM75" s="1186">
        <v>96</v>
      </c>
      <c r="DN75" s="1186"/>
      <c r="DO75" s="1186"/>
      <c r="DP75" s="1186"/>
      <c r="DQ75" s="1186"/>
      <c r="DR75" s="1186"/>
      <c r="DS75" s="1186">
        <v>96</v>
      </c>
      <c r="DT75" s="1186">
        <v>144</v>
      </c>
      <c r="DU75" s="1186"/>
      <c r="DV75" s="1186"/>
      <c r="DW75" s="1186">
        <v>48</v>
      </c>
      <c r="DX75" s="1186"/>
      <c r="DY75" s="1186"/>
      <c r="DZ75" s="1186">
        <v>288</v>
      </c>
      <c r="EA75" s="1186"/>
      <c r="EB75" s="1186"/>
      <c r="EC75" s="1186"/>
      <c r="ED75" s="1186">
        <v>144</v>
      </c>
      <c r="EE75" s="1186">
        <v>40</v>
      </c>
      <c r="EF75" s="1186">
        <v>26</v>
      </c>
      <c r="EG75" s="1186"/>
      <c r="EH75" s="1186"/>
      <c r="EI75" s="1186"/>
      <c r="EJ75" s="1186"/>
      <c r="EK75" s="1197"/>
      <c r="EL75" s="1198"/>
      <c r="EM75" s="1186"/>
      <c r="EN75" s="1186"/>
      <c r="EO75" s="1186"/>
      <c r="EP75" s="1186"/>
      <c r="EQ75" s="1186"/>
      <c r="ER75" s="1186"/>
      <c r="ES75" s="1186"/>
      <c r="ET75" s="1186"/>
      <c r="EU75" s="1186"/>
      <c r="EV75" s="1186"/>
      <c r="EW75" s="1186">
        <v>48</v>
      </c>
      <c r="EX75" s="1186"/>
      <c r="EY75" s="1186"/>
      <c r="EZ75" s="1186"/>
      <c r="FA75" s="1186"/>
      <c r="FB75" s="1186"/>
      <c r="FC75" s="1209"/>
      <c r="FD75" s="1186"/>
      <c r="FE75" s="1186"/>
      <c r="FF75" s="1186"/>
      <c r="FG75" s="1186"/>
      <c r="FH75" s="1186"/>
      <c r="FI75" s="1186"/>
      <c r="FJ75" s="1186"/>
      <c r="FK75" s="1186"/>
      <c r="FL75" s="1209"/>
      <c r="FM75" s="1186"/>
      <c r="FN75" s="1186"/>
      <c r="FO75" s="1186"/>
      <c r="FP75" s="1186"/>
      <c r="FQ75" s="1186"/>
      <c r="FR75" s="1186"/>
      <c r="FS75" s="1186"/>
      <c r="FT75" s="1186"/>
      <c r="FU75" s="1186"/>
      <c r="FV75" s="1186">
        <v>24</v>
      </c>
      <c r="FW75" s="1186"/>
      <c r="FX75" s="1186"/>
      <c r="FY75" s="1186"/>
      <c r="FZ75" s="1186"/>
      <c r="GA75" s="1186"/>
      <c r="GB75" s="1186"/>
      <c r="GC75" s="1186"/>
      <c r="GD75" s="1186"/>
      <c r="GE75" s="1186"/>
      <c r="GF75" s="1186"/>
      <c r="GG75" s="1186"/>
      <c r="GH75" s="1186"/>
      <c r="GI75" s="1186"/>
      <c r="GJ75" s="1186"/>
      <c r="GK75" s="1186"/>
      <c r="GL75" s="1186"/>
      <c r="GM75" s="1186"/>
      <c r="GN75" s="1186"/>
      <c r="GO75" s="1186"/>
      <c r="GP75" s="1186"/>
      <c r="GQ75" s="1186"/>
      <c r="GR75" s="1186"/>
      <c r="GS75" s="1186"/>
      <c r="GT75" s="1186"/>
      <c r="GU75" s="1186"/>
      <c r="GV75" s="1186"/>
      <c r="GW75" s="1186"/>
      <c r="GX75" s="1186"/>
      <c r="GY75" s="1218"/>
      <c r="GZ75" s="364">
        <f t="shared" si="59"/>
        <v>1656</v>
      </c>
      <c r="HA75" s="365">
        <f t="shared" si="60"/>
        <v>72</v>
      </c>
      <c r="HB75" s="366">
        <f t="shared" si="61"/>
        <v>1728</v>
      </c>
      <c r="HC75" s="366">
        <v>1398</v>
      </c>
      <c r="HD75" s="365"/>
      <c r="HE75" s="365"/>
      <c r="HF75" s="54"/>
      <c r="HG75" s="708">
        <v>7.99</v>
      </c>
      <c r="HH75" s="709">
        <v>2</v>
      </c>
      <c r="HI75" s="709">
        <f t="shared" si="68"/>
        <v>3456</v>
      </c>
      <c r="HJ75" s="711"/>
      <c r="HK75" s="710">
        <v>8.77</v>
      </c>
      <c r="HL75" s="738">
        <f t="shared" si="62"/>
        <v>0.345522388059702</v>
      </c>
      <c r="HM75" s="743"/>
      <c r="HN75" s="739">
        <v>3000</v>
      </c>
      <c r="HO75" s="743"/>
      <c r="HP75" s="740">
        <f t="shared" si="66"/>
        <v>7270.33</v>
      </c>
      <c r="HQ75" s="738"/>
      <c r="HR75" s="745">
        <v>44835</v>
      </c>
      <c r="HS75" s="742">
        <v>44927</v>
      </c>
      <c r="HT75" s="739">
        <f ca="1" t="shared" si="67"/>
        <v>5</v>
      </c>
      <c r="HU75" s="739">
        <f ca="1" t="shared" si="52"/>
        <v>150</v>
      </c>
      <c r="HV75" s="743">
        <v>2413</v>
      </c>
      <c r="HW75" s="739">
        <f t="shared" si="72"/>
        <v>1728</v>
      </c>
      <c r="HX75" s="761">
        <f t="shared" si="69"/>
        <v>1.06600863664405</v>
      </c>
      <c r="HY75" s="739">
        <f ca="1" t="shared" si="70"/>
        <v>2.59395434916719</v>
      </c>
      <c r="HZ75" s="739">
        <f t="shared" si="50"/>
        <v>829</v>
      </c>
      <c r="IA75" s="743"/>
      <c r="IB75" s="739">
        <f ca="1" t="shared" si="63"/>
        <v>345.6</v>
      </c>
      <c r="IC75" s="769">
        <f ca="1" t="shared" si="64"/>
        <v>11.52</v>
      </c>
      <c r="ID75" s="769">
        <f ca="1" t="shared" si="65"/>
        <v>71.9618055555556</v>
      </c>
      <c r="IE75" s="743"/>
      <c r="IF75" s="743"/>
      <c r="IG75" s="743"/>
      <c r="IH75" s="743"/>
      <c r="II75" s="743"/>
      <c r="IJ75" s="743"/>
      <c r="IK75" s="743"/>
      <c r="IL75" s="743"/>
      <c r="IM75" s="743"/>
      <c r="IN75" s="743"/>
      <c r="IO75" s="743"/>
      <c r="IP75" s="743"/>
      <c r="IQ75" s="739"/>
      <c r="IR75" s="739"/>
      <c r="IS75" s="739"/>
      <c r="IT75" s="739"/>
      <c r="IU75" s="739"/>
      <c r="IV75" s="739"/>
      <c r="IW75" s="739"/>
      <c r="IX75" s="739"/>
      <c r="IY75" s="739"/>
      <c r="IZ75" s="739"/>
      <c r="JA75" s="739"/>
      <c r="JB75" s="743">
        <v>0</v>
      </c>
      <c r="JC75" s="743">
        <v>0</v>
      </c>
      <c r="JD75" s="743">
        <v>0</v>
      </c>
      <c r="JE75" s="743">
        <v>0</v>
      </c>
      <c r="JF75" s="743">
        <v>0</v>
      </c>
      <c r="JG75" s="739">
        <v>0</v>
      </c>
      <c r="JH75" s="739">
        <v>0</v>
      </c>
      <c r="JI75" s="739">
        <v>0</v>
      </c>
      <c r="JJ75" s="739">
        <v>0</v>
      </c>
      <c r="JK75" s="739">
        <v>318</v>
      </c>
      <c r="JL75" s="739">
        <v>576</v>
      </c>
      <c r="JM75" s="739">
        <v>504</v>
      </c>
      <c r="JN75" s="28">
        <f t="shared" si="53"/>
        <v>1398</v>
      </c>
      <c r="JO75" s="28">
        <f t="shared" si="54"/>
        <v>0</v>
      </c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824"/>
    </row>
    <row r="76" s="786" customFormat="1" hidden="1" customHeight="1" spans="1:291">
      <c r="A76" s="95" t="s">
        <v>1746</v>
      </c>
      <c r="B76" s="415" t="s">
        <v>1626</v>
      </c>
      <c r="C76" s="95" t="s">
        <v>1747</v>
      </c>
      <c r="D76" s="95" t="s">
        <v>1748</v>
      </c>
      <c r="E76" s="95" t="s">
        <v>1396</v>
      </c>
      <c r="F76" s="909" t="s">
        <v>1767</v>
      </c>
      <c r="G76" s="416" t="s">
        <v>1768</v>
      </c>
      <c r="H76" s="301" t="s">
        <v>1769</v>
      </c>
      <c r="I76" s="99">
        <f t="shared" si="71"/>
        <v>-894</v>
      </c>
      <c r="J76" s="1141">
        <v>869</v>
      </c>
      <c r="K76" s="1130">
        <f t="shared" si="55"/>
        <v>1763</v>
      </c>
      <c r="L76" s="1131">
        <f t="shared" si="56"/>
        <v>1763</v>
      </c>
      <c r="M76" s="1132"/>
      <c r="N76" s="1133"/>
      <c r="O76" s="1139"/>
      <c r="P76" s="1138">
        <f t="shared" si="57"/>
        <v>0</v>
      </c>
      <c r="Q76" s="1154">
        <f t="shared" si="58"/>
        <v>2000</v>
      </c>
      <c r="R76" s="1156"/>
      <c r="S76" s="1156"/>
      <c r="T76" s="1156"/>
      <c r="U76" s="1156"/>
      <c r="V76" s="1156"/>
      <c r="W76" s="1156"/>
      <c r="X76" s="1156"/>
      <c r="Y76" s="1156"/>
      <c r="Z76" s="1156"/>
      <c r="AA76" s="1156"/>
      <c r="AB76" s="1167"/>
      <c r="AC76" s="1156"/>
      <c r="AD76" s="1156"/>
      <c r="AE76" s="1156"/>
      <c r="AF76" s="1156"/>
      <c r="AG76" s="1156"/>
      <c r="AH76" s="1156"/>
      <c r="AI76" s="1156"/>
      <c r="AJ76" s="1156"/>
      <c r="AK76" s="1156"/>
      <c r="AL76" s="1156">
        <v>2000</v>
      </c>
      <c r="AM76" s="1156"/>
      <c r="AN76" s="1156"/>
      <c r="AO76" s="1156"/>
      <c r="AP76" s="1156"/>
      <c r="AQ76" s="1156"/>
      <c r="AR76" s="1156"/>
      <c r="AS76" s="1179"/>
      <c r="AT76" s="1177"/>
      <c r="AU76" s="1178"/>
      <c r="AV76" s="1178"/>
      <c r="AW76" s="1178"/>
      <c r="AX76" s="1178"/>
      <c r="AY76" s="1178"/>
      <c r="AZ76" s="1178"/>
      <c r="BA76" s="1178"/>
      <c r="BB76" s="1178"/>
      <c r="BC76" s="1178"/>
      <c r="BD76" s="1178"/>
      <c r="BE76" s="1178"/>
      <c r="BF76" s="1178"/>
      <c r="BG76" s="1178"/>
      <c r="BH76" s="1178"/>
      <c r="BI76" s="1178"/>
      <c r="BJ76" s="1178"/>
      <c r="BK76" s="1186"/>
      <c r="BL76" s="1187">
        <v>-917</v>
      </c>
      <c r="BM76" s="1187"/>
      <c r="BN76" s="1187"/>
      <c r="BO76" s="1187"/>
      <c r="BP76" s="1187"/>
      <c r="BQ76" s="1187"/>
      <c r="BR76" s="1187"/>
      <c r="BS76" s="1187"/>
      <c r="BT76" s="1187"/>
      <c r="BU76" s="1187"/>
      <c r="BV76" s="1191"/>
      <c r="BW76" s="1186"/>
      <c r="BX76" s="1186"/>
      <c r="BY76" s="1186"/>
      <c r="BZ76" s="1186"/>
      <c r="CA76" s="1186"/>
      <c r="CB76" s="1186"/>
      <c r="CC76" s="1186"/>
      <c r="CD76" s="1186"/>
      <c r="CE76" s="1186">
        <v>24</v>
      </c>
      <c r="CF76" s="1186"/>
      <c r="CG76" s="1186"/>
      <c r="CH76" s="1186"/>
      <c r="CI76" s="1186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>
        <v>144</v>
      </c>
      <c r="CT76" s="1186">
        <v>30</v>
      </c>
      <c r="CU76" s="1186">
        <v>24</v>
      </c>
      <c r="CV76" s="1186"/>
      <c r="CW76" s="1186"/>
      <c r="CX76" s="1186">
        <v>288</v>
      </c>
      <c r="CY76" s="1186"/>
      <c r="CZ76" s="1186"/>
      <c r="DA76" s="1186"/>
      <c r="DB76" s="1186"/>
      <c r="DC76" s="1186"/>
      <c r="DD76" s="1186">
        <v>48</v>
      </c>
      <c r="DE76" s="1186"/>
      <c r="DF76" s="1186"/>
      <c r="DG76" s="1186"/>
      <c r="DH76" s="1186"/>
      <c r="DI76" s="1186"/>
      <c r="DJ76" s="1186"/>
      <c r="DK76" s="1186"/>
      <c r="DL76" s="1186">
        <v>96</v>
      </c>
      <c r="DM76" s="1186">
        <v>96</v>
      </c>
      <c r="DN76" s="1186"/>
      <c r="DO76" s="1186"/>
      <c r="DP76" s="1186"/>
      <c r="DQ76" s="1186"/>
      <c r="DR76" s="1186"/>
      <c r="DS76" s="1186">
        <v>96</v>
      </c>
      <c r="DT76" s="1186"/>
      <c r="DU76" s="1186"/>
      <c r="DV76" s="1186"/>
      <c r="DW76" s="1186">
        <v>48</v>
      </c>
      <c r="DX76" s="1186"/>
      <c r="DY76" s="1186"/>
      <c r="DZ76" s="1186"/>
      <c r="EA76" s="1186"/>
      <c r="EB76" s="1186"/>
      <c r="EC76" s="1186"/>
      <c r="ED76" s="1186">
        <v>144</v>
      </c>
      <c r="EE76" s="1186">
        <v>40</v>
      </c>
      <c r="EF76" s="1186">
        <v>26</v>
      </c>
      <c r="EG76" s="1186"/>
      <c r="EH76" s="1186"/>
      <c r="EI76" s="1186"/>
      <c r="EJ76" s="1186"/>
      <c r="EK76" s="1197"/>
      <c r="EL76" s="1198"/>
      <c r="EM76" s="1186"/>
      <c r="EN76" s="1186"/>
      <c r="EO76" s="1186"/>
      <c r="EP76" s="1186"/>
      <c r="EQ76" s="1186"/>
      <c r="ER76" s="1186"/>
      <c r="ES76" s="1186"/>
      <c r="ET76" s="1186"/>
      <c r="EU76" s="1186"/>
      <c r="EV76" s="1186"/>
      <c r="EW76" s="1186">
        <v>48</v>
      </c>
      <c r="EX76" s="1186"/>
      <c r="EY76" s="1186"/>
      <c r="EZ76" s="1186"/>
      <c r="FA76" s="1186"/>
      <c r="FB76" s="1186"/>
      <c r="FC76" s="1209"/>
      <c r="FD76" s="1186"/>
      <c r="FE76" s="1186"/>
      <c r="FF76" s="1186"/>
      <c r="FG76" s="1186"/>
      <c r="FH76" s="1186"/>
      <c r="FI76" s="1186"/>
      <c r="FJ76" s="1186"/>
      <c r="FK76" s="1186"/>
      <c r="FL76" s="1209"/>
      <c r="FM76" s="1186"/>
      <c r="FN76" s="1186"/>
      <c r="FO76" s="1186"/>
      <c r="FP76" s="1186"/>
      <c r="FQ76" s="1186"/>
      <c r="FR76" s="1186"/>
      <c r="FS76" s="1186"/>
      <c r="FT76" s="1186"/>
      <c r="FU76" s="1186"/>
      <c r="FV76" s="1186"/>
      <c r="FW76" s="1186"/>
      <c r="FX76" s="1186"/>
      <c r="FY76" s="1186"/>
      <c r="FZ76" s="1186"/>
      <c r="GA76" s="1186"/>
      <c r="GB76" s="1186"/>
      <c r="GC76" s="1186"/>
      <c r="GD76" s="1186"/>
      <c r="GE76" s="1186"/>
      <c r="GF76" s="1186"/>
      <c r="GG76" s="1186"/>
      <c r="GH76" s="1186"/>
      <c r="GI76" s="1186"/>
      <c r="GJ76" s="1186"/>
      <c r="GK76" s="1186"/>
      <c r="GL76" s="1186">
        <v>2</v>
      </c>
      <c r="GM76" s="1186"/>
      <c r="GN76" s="1186"/>
      <c r="GO76" s="1186"/>
      <c r="GP76" s="1186"/>
      <c r="GQ76" s="1186"/>
      <c r="GR76" s="1186"/>
      <c r="GS76" s="1186"/>
      <c r="GT76" s="1186"/>
      <c r="GU76" s="1186"/>
      <c r="GV76" s="1186"/>
      <c r="GW76" s="1186"/>
      <c r="GX76" s="1186"/>
      <c r="GY76" s="1218"/>
      <c r="GZ76" s="364">
        <f t="shared" si="59"/>
        <v>1104</v>
      </c>
      <c r="HA76" s="365">
        <f t="shared" si="60"/>
        <v>50</v>
      </c>
      <c r="HB76" s="366">
        <f t="shared" si="61"/>
        <v>1154</v>
      </c>
      <c r="HC76" s="366">
        <v>1038</v>
      </c>
      <c r="HD76" s="365"/>
      <c r="HE76" s="365"/>
      <c r="HF76" s="54"/>
      <c r="HG76" s="708">
        <v>7.99</v>
      </c>
      <c r="HH76" s="709">
        <v>2</v>
      </c>
      <c r="HI76" s="709">
        <f t="shared" si="68"/>
        <v>2308</v>
      </c>
      <c r="HJ76" s="711"/>
      <c r="HK76" s="710">
        <v>8.77</v>
      </c>
      <c r="HL76" s="738">
        <f t="shared" si="62"/>
        <v>0.345522388059702</v>
      </c>
      <c r="HM76" s="743"/>
      <c r="HN76" s="739">
        <v>3000</v>
      </c>
      <c r="HO76" s="743"/>
      <c r="HP76" s="740">
        <f t="shared" si="66"/>
        <v>15461.51</v>
      </c>
      <c r="HQ76" s="738"/>
      <c r="HR76" s="745">
        <v>44835</v>
      </c>
      <c r="HS76" s="742">
        <v>44927</v>
      </c>
      <c r="HT76" s="739">
        <f ca="1" t="shared" si="67"/>
        <v>5</v>
      </c>
      <c r="HU76" s="739">
        <f ca="1" t="shared" si="52"/>
        <v>150</v>
      </c>
      <c r="HV76" s="743">
        <v>869</v>
      </c>
      <c r="HW76" s="739">
        <f t="shared" si="72"/>
        <v>1154</v>
      </c>
      <c r="HX76" s="761">
        <f t="shared" si="69"/>
        <v>0.876899696048632</v>
      </c>
      <c r="HY76" s="739">
        <f ca="1" t="shared" si="70"/>
        <v>2.133789260385</v>
      </c>
      <c r="HZ76" s="739">
        <f t="shared" si="50"/>
        <v>1763</v>
      </c>
      <c r="IA76" s="743"/>
      <c r="IB76" s="739">
        <f ca="1" t="shared" si="63"/>
        <v>230.8</v>
      </c>
      <c r="IC76" s="769">
        <f ca="1" t="shared" si="64"/>
        <v>7.69333333333333</v>
      </c>
      <c r="ID76" s="769">
        <f ca="1" t="shared" si="65"/>
        <v>229.159445407279</v>
      </c>
      <c r="IE76" s="743"/>
      <c r="IF76" s="743"/>
      <c r="IG76" s="743"/>
      <c r="IH76" s="743"/>
      <c r="II76" s="743"/>
      <c r="IJ76" s="743"/>
      <c r="IK76" s="743"/>
      <c r="IL76" s="743"/>
      <c r="IM76" s="743"/>
      <c r="IN76" s="743"/>
      <c r="IO76" s="743"/>
      <c r="IP76" s="743"/>
      <c r="IQ76" s="739"/>
      <c r="IR76" s="739"/>
      <c r="IS76" s="739"/>
      <c r="IT76" s="739"/>
      <c r="IU76" s="739"/>
      <c r="IV76" s="739"/>
      <c r="IW76" s="739"/>
      <c r="IX76" s="739"/>
      <c r="IY76" s="739"/>
      <c r="IZ76" s="739"/>
      <c r="JA76" s="739"/>
      <c r="JB76" s="743">
        <v>0</v>
      </c>
      <c r="JC76" s="743">
        <v>0</v>
      </c>
      <c r="JD76" s="743">
        <v>0</v>
      </c>
      <c r="JE76" s="743">
        <v>0</v>
      </c>
      <c r="JF76" s="743">
        <v>0</v>
      </c>
      <c r="JG76" s="739">
        <v>0</v>
      </c>
      <c r="JH76" s="739">
        <v>0</v>
      </c>
      <c r="JI76" s="739">
        <v>0</v>
      </c>
      <c r="JJ76" s="739">
        <v>0</v>
      </c>
      <c r="JK76" s="739">
        <v>390</v>
      </c>
      <c r="JL76" s="739">
        <v>144</v>
      </c>
      <c r="JM76" s="739">
        <v>504</v>
      </c>
      <c r="JN76" s="28">
        <f t="shared" si="53"/>
        <v>1038</v>
      </c>
      <c r="JO76" s="28">
        <f t="shared" si="54"/>
        <v>0</v>
      </c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824"/>
    </row>
    <row r="77" s="786" customFormat="1" hidden="1" customHeight="1" spans="1:291">
      <c r="A77" s="95" t="s">
        <v>1746</v>
      </c>
      <c r="B77" s="415" t="s">
        <v>1626</v>
      </c>
      <c r="C77" s="95" t="s">
        <v>1747</v>
      </c>
      <c r="D77" s="95" t="s">
        <v>1748</v>
      </c>
      <c r="E77" s="95" t="s">
        <v>1396</v>
      </c>
      <c r="F77" s="909" t="s">
        <v>1770</v>
      </c>
      <c r="G77" s="416" t="s">
        <v>1771</v>
      </c>
      <c r="H77" s="301" t="s">
        <v>1772</v>
      </c>
      <c r="I77" s="99">
        <f t="shared" si="71"/>
        <v>1568</v>
      </c>
      <c r="J77" s="1141">
        <v>2268</v>
      </c>
      <c r="K77" s="1130">
        <f t="shared" si="55"/>
        <v>700</v>
      </c>
      <c r="L77" s="1131">
        <f t="shared" si="56"/>
        <v>700</v>
      </c>
      <c r="M77" s="1132"/>
      <c r="N77" s="1133"/>
      <c r="O77" s="1139"/>
      <c r="P77" s="1138">
        <f t="shared" si="57"/>
        <v>0</v>
      </c>
      <c r="Q77" s="1154">
        <f t="shared" si="58"/>
        <v>2000</v>
      </c>
      <c r="R77" s="1156"/>
      <c r="S77" s="1156"/>
      <c r="T77" s="1156"/>
      <c r="U77" s="1156"/>
      <c r="V77" s="1156"/>
      <c r="W77" s="1156"/>
      <c r="X77" s="1156"/>
      <c r="Y77" s="1156"/>
      <c r="Z77" s="1156"/>
      <c r="AA77" s="1156"/>
      <c r="AB77" s="1167"/>
      <c r="AC77" s="1156">
        <v>2000</v>
      </c>
      <c r="AD77" s="1156"/>
      <c r="AE77" s="1156"/>
      <c r="AF77" s="1156"/>
      <c r="AG77" s="1156"/>
      <c r="AH77" s="1156"/>
      <c r="AI77" s="1156"/>
      <c r="AJ77" s="1156"/>
      <c r="AK77" s="1156"/>
      <c r="AL77" s="1156"/>
      <c r="AM77" s="1156"/>
      <c r="AN77" s="1156"/>
      <c r="AO77" s="1156"/>
      <c r="AP77" s="1156"/>
      <c r="AQ77" s="1156"/>
      <c r="AR77" s="1156"/>
      <c r="AS77" s="1179"/>
      <c r="AT77" s="1177"/>
      <c r="AU77" s="1178"/>
      <c r="AV77" s="1178"/>
      <c r="AW77" s="1178"/>
      <c r="AX77" s="1178"/>
      <c r="AY77" s="1178"/>
      <c r="AZ77" s="1178"/>
      <c r="BA77" s="1178"/>
      <c r="BB77" s="1178"/>
      <c r="BC77" s="1178"/>
      <c r="BD77" s="1178"/>
      <c r="BE77" s="1178"/>
      <c r="BF77" s="1178"/>
      <c r="BG77" s="1178"/>
      <c r="BH77" s="1178"/>
      <c r="BI77" s="1178"/>
      <c r="BJ77" s="1178"/>
      <c r="BK77" s="1186"/>
      <c r="BL77" s="1187">
        <v>-436</v>
      </c>
      <c r="BM77" s="1187"/>
      <c r="BN77" s="1187"/>
      <c r="BO77" s="1187"/>
      <c r="BP77" s="1187"/>
      <c r="BQ77" s="1187"/>
      <c r="BR77" s="1187"/>
      <c r="BS77" s="1187"/>
      <c r="BT77" s="1187"/>
      <c r="BU77" s="1187"/>
      <c r="BV77" s="1191"/>
      <c r="BW77" s="1186"/>
      <c r="BX77" s="1186"/>
      <c r="BY77" s="1186"/>
      <c r="BZ77" s="1186"/>
      <c r="CA77" s="1186"/>
      <c r="CB77" s="1186"/>
      <c r="CC77" s="1186">
        <v>96</v>
      </c>
      <c r="CD77" s="1186"/>
      <c r="CE77" s="1186">
        <v>144</v>
      </c>
      <c r="CF77" s="1186"/>
      <c r="CG77" s="1186"/>
      <c r="CH77" s="1186"/>
      <c r="CI77" s="1186">
        <v>432</v>
      </c>
      <c r="CJ77" s="1186"/>
      <c r="CK77" s="1186">
        <v>24</v>
      </c>
      <c r="CL77" s="1186"/>
      <c r="CM77" s="1186"/>
      <c r="CN77" s="1186">
        <v>8</v>
      </c>
      <c r="CO77" s="1186"/>
      <c r="CP77" s="1186"/>
      <c r="CQ77" s="1186"/>
      <c r="CR77" s="1186"/>
      <c r="CS77" s="1186"/>
      <c r="CT77" s="1186">
        <v>30</v>
      </c>
      <c r="CU77" s="1186"/>
      <c r="CV77" s="1186"/>
      <c r="CW77" s="1186"/>
      <c r="CX77" s="1186">
        <v>288</v>
      </c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>
        <v>72</v>
      </c>
      <c r="DJ77" s="1186"/>
      <c r="DK77" s="1186"/>
      <c r="DL77" s="1186">
        <v>96</v>
      </c>
      <c r="DM77" s="1186">
        <v>48</v>
      </c>
      <c r="DN77" s="1186"/>
      <c r="DO77" s="1186"/>
      <c r="DP77" s="1186"/>
      <c r="DQ77" s="1186"/>
      <c r="DR77" s="1186"/>
      <c r="DS77" s="1186">
        <v>96</v>
      </c>
      <c r="DT77" s="1186">
        <v>144</v>
      </c>
      <c r="DU77" s="1186"/>
      <c r="DV77" s="1186"/>
      <c r="DW77" s="1186"/>
      <c r="DX77" s="1186"/>
      <c r="DY77" s="1186"/>
      <c r="DZ77" s="1186"/>
      <c r="EA77" s="1186"/>
      <c r="EB77" s="1186"/>
      <c r="EC77" s="1186"/>
      <c r="ED77" s="1186"/>
      <c r="EE77" s="1186">
        <v>40</v>
      </c>
      <c r="EF77" s="1186">
        <v>26</v>
      </c>
      <c r="EG77" s="1186"/>
      <c r="EH77" s="1186">
        <v>48</v>
      </c>
      <c r="EI77" s="1186"/>
      <c r="EJ77" s="1186"/>
      <c r="EK77" s="1197"/>
      <c r="EL77" s="1198">
        <v>24</v>
      </c>
      <c r="EM77" s="1186"/>
      <c r="EN77" s="1186"/>
      <c r="EO77" s="1186"/>
      <c r="EP77" s="1186"/>
      <c r="EQ77" s="1186"/>
      <c r="ER77" s="1186"/>
      <c r="ES77" s="1186"/>
      <c r="ET77" s="1186"/>
      <c r="EU77" s="1186"/>
      <c r="EV77" s="1186"/>
      <c r="EW77" s="1186">
        <v>72</v>
      </c>
      <c r="EX77" s="1186"/>
      <c r="EY77" s="1186"/>
      <c r="EZ77" s="1186"/>
      <c r="FA77" s="1186"/>
      <c r="FB77" s="1186"/>
      <c r="FC77" s="1209"/>
      <c r="FD77" s="1186"/>
      <c r="FE77" s="1186"/>
      <c r="FF77" s="1186"/>
      <c r="FG77" s="1186"/>
      <c r="FH77" s="1186"/>
      <c r="FI77" s="1186"/>
      <c r="FJ77" s="1186"/>
      <c r="FK77" s="1186"/>
      <c r="FL77" s="1209"/>
      <c r="FM77" s="1186"/>
      <c r="FN77" s="1186"/>
      <c r="FO77" s="1186"/>
      <c r="FP77" s="1186"/>
      <c r="FQ77" s="1186"/>
      <c r="FR77" s="1186"/>
      <c r="FS77" s="1186"/>
      <c r="FT77" s="1186"/>
      <c r="FU77" s="1186"/>
      <c r="FV77" s="1186">
        <v>24</v>
      </c>
      <c r="FW77" s="1186"/>
      <c r="FX77" s="1186"/>
      <c r="FY77" s="1186"/>
      <c r="FZ77" s="1186"/>
      <c r="GA77" s="1186"/>
      <c r="GB77" s="1186"/>
      <c r="GC77" s="1186"/>
      <c r="GD77" s="1186"/>
      <c r="GE77" s="1186"/>
      <c r="GF77" s="1186"/>
      <c r="GG77" s="1186">
        <v>24</v>
      </c>
      <c r="GH77" s="1186"/>
      <c r="GI77" s="1186"/>
      <c r="GJ77" s="1186"/>
      <c r="GK77" s="1186"/>
      <c r="GL77" s="1186"/>
      <c r="GM77" s="1186"/>
      <c r="GN77" s="1186"/>
      <c r="GO77" s="1186"/>
      <c r="GP77" s="1186"/>
      <c r="GQ77" s="1186"/>
      <c r="GR77" s="1186"/>
      <c r="GS77" s="1186"/>
      <c r="GT77" s="1186"/>
      <c r="GU77" s="1186"/>
      <c r="GV77" s="1186"/>
      <c r="GW77" s="1186"/>
      <c r="GX77" s="1186"/>
      <c r="GY77" s="1218"/>
      <c r="GZ77" s="364">
        <f t="shared" si="59"/>
        <v>1592</v>
      </c>
      <c r="HA77" s="365">
        <f t="shared" si="60"/>
        <v>144</v>
      </c>
      <c r="HB77" s="366">
        <f t="shared" si="61"/>
        <v>1736</v>
      </c>
      <c r="HC77" s="366">
        <v>1518</v>
      </c>
      <c r="HD77" s="365"/>
      <c r="HE77" s="365"/>
      <c r="HF77" s="54"/>
      <c r="HG77" s="708">
        <v>7.99</v>
      </c>
      <c r="HH77" s="709">
        <v>2</v>
      </c>
      <c r="HI77" s="709">
        <f t="shared" si="68"/>
        <v>3472</v>
      </c>
      <c r="HJ77" s="711"/>
      <c r="HK77" s="710">
        <v>8.77</v>
      </c>
      <c r="HL77" s="738">
        <f t="shared" si="62"/>
        <v>0.345522388059702</v>
      </c>
      <c r="HM77" s="743"/>
      <c r="HN77" s="739">
        <v>3000</v>
      </c>
      <c r="HO77" s="743"/>
      <c r="HP77" s="740">
        <f t="shared" si="66"/>
        <v>6139</v>
      </c>
      <c r="HQ77" s="738"/>
      <c r="HR77" s="745">
        <v>44835</v>
      </c>
      <c r="HS77" s="742">
        <v>44927</v>
      </c>
      <c r="HT77" s="739">
        <f ca="1" t="shared" si="67"/>
        <v>5</v>
      </c>
      <c r="HU77" s="739">
        <f ca="1" t="shared" si="52"/>
        <v>150</v>
      </c>
      <c r="HV77" s="743">
        <v>2268</v>
      </c>
      <c r="HW77" s="739">
        <f t="shared" si="72"/>
        <v>1736</v>
      </c>
      <c r="HX77" s="761">
        <f t="shared" si="69"/>
        <v>1.16981132075472</v>
      </c>
      <c r="HY77" s="739">
        <f ca="1" t="shared" si="70"/>
        <v>2.84654088050315</v>
      </c>
      <c r="HZ77" s="739">
        <f t="shared" si="50"/>
        <v>700</v>
      </c>
      <c r="IA77" s="743"/>
      <c r="IB77" s="739">
        <f ca="1" t="shared" si="63"/>
        <v>347.2</v>
      </c>
      <c r="IC77" s="769">
        <f ca="1" t="shared" si="64"/>
        <v>11.5733333333333</v>
      </c>
      <c r="ID77" s="769">
        <f ca="1" t="shared" si="65"/>
        <v>60.4838709677419</v>
      </c>
      <c r="IE77" s="743"/>
      <c r="IF77" s="743"/>
      <c r="IG77" s="743"/>
      <c r="IH77" s="743"/>
      <c r="II77" s="743"/>
      <c r="IJ77" s="743"/>
      <c r="IK77" s="743"/>
      <c r="IL77" s="743"/>
      <c r="IM77" s="743"/>
      <c r="IN77" s="743"/>
      <c r="IO77" s="743"/>
      <c r="IP77" s="743"/>
      <c r="IQ77" s="739"/>
      <c r="IR77" s="739"/>
      <c r="IS77" s="739"/>
      <c r="IT77" s="739"/>
      <c r="IU77" s="739"/>
      <c r="IV77" s="739"/>
      <c r="IW77" s="739"/>
      <c r="IX77" s="739"/>
      <c r="IY77" s="739"/>
      <c r="IZ77" s="739"/>
      <c r="JA77" s="739"/>
      <c r="JB77" s="743">
        <v>0</v>
      </c>
      <c r="JC77" s="743">
        <v>0</v>
      </c>
      <c r="JD77" s="743">
        <v>0</v>
      </c>
      <c r="JE77" s="743">
        <v>0</v>
      </c>
      <c r="JF77" s="743">
        <v>0</v>
      </c>
      <c r="JG77" s="739">
        <v>0</v>
      </c>
      <c r="JH77" s="739">
        <v>0</v>
      </c>
      <c r="JI77" s="739">
        <v>0</v>
      </c>
      <c r="JJ77" s="739">
        <v>0</v>
      </c>
      <c r="JK77" s="739">
        <v>390</v>
      </c>
      <c r="JL77" s="739">
        <v>600</v>
      </c>
      <c r="JM77" s="739">
        <v>528</v>
      </c>
      <c r="JN77" s="28">
        <f t="shared" si="53"/>
        <v>1518</v>
      </c>
      <c r="JO77" s="28">
        <f t="shared" si="54"/>
        <v>0</v>
      </c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824"/>
    </row>
    <row r="78" s="786" customFormat="1" hidden="1" customHeight="1" spans="1:291">
      <c r="A78" s="95" t="s">
        <v>1746</v>
      </c>
      <c r="B78" s="415" t="s">
        <v>1626</v>
      </c>
      <c r="C78" s="95" t="s">
        <v>1747</v>
      </c>
      <c r="D78" s="95" t="s">
        <v>1748</v>
      </c>
      <c r="E78" s="95" t="s">
        <v>1396</v>
      </c>
      <c r="F78" s="909" t="s">
        <v>1773</v>
      </c>
      <c r="G78" s="416" t="s">
        <v>1774</v>
      </c>
      <c r="H78" s="301" t="s">
        <v>1775</v>
      </c>
      <c r="I78" s="99">
        <f t="shared" si="71"/>
        <v>1400</v>
      </c>
      <c r="J78" s="1141">
        <v>2581</v>
      </c>
      <c r="K78" s="1130">
        <f t="shared" si="55"/>
        <v>1181</v>
      </c>
      <c r="L78" s="1131">
        <f t="shared" si="56"/>
        <v>1181</v>
      </c>
      <c r="M78" s="1132"/>
      <c r="N78" s="1133"/>
      <c r="O78" s="1139"/>
      <c r="P78" s="1138">
        <f t="shared" si="57"/>
        <v>0</v>
      </c>
      <c r="Q78" s="1154">
        <f t="shared" si="58"/>
        <v>2000</v>
      </c>
      <c r="R78" s="1156"/>
      <c r="S78" s="1156"/>
      <c r="T78" s="1156"/>
      <c r="U78" s="1156"/>
      <c r="V78" s="1156"/>
      <c r="W78" s="1156"/>
      <c r="X78" s="1156"/>
      <c r="Y78" s="1156"/>
      <c r="Z78" s="1156"/>
      <c r="AA78" s="1156"/>
      <c r="AB78" s="1167"/>
      <c r="AC78" s="1156">
        <v>2000</v>
      </c>
      <c r="AD78" s="1156"/>
      <c r="AE78" s="1156"/>
      <c r="AF78" s="1156"/>
      <c r="AG78" s="1156"/>
      <c r="AH78" s="1156"/>
      <c r="AI78" s="1156"/>
      <c r="AJ78" s="1156"/>
      <c r="AK78" s="1156"/>
      <c r="AL78" s="1156"/>
      <c r="AM78" s="1156"/>
      <c r="AN78" s="1156"/>
      <c r="AO78" s="1156"/>
      <c r="AP78" s="1156"/>
      <c r="AQ78" s="1156"/>
      <c r="AR78" s="1156"/>
      <c r="AS78" s="1179"/>
      <c r="AT78" s="1177"/>
      <c r="AU78" s="1178"/>
      <c r="AV78" s="1178"/>
      <c r="AW78" s="1178"/>
      <c r="AX78" s="1178"/>
      <c r="AY78" s="1178"/>
      <c r="AZ78" s="1178"/>
      <c r="BA78" s="1178"/>
      <c r="BB78" s="1178"/>
      <c r="BC78" s="1178"/>
      <c r="BD78" s="1178"/>
      <c r="BE78" s="1178"/>
      <c r="BF78" s="1178"/>
      <c r="BG78" s="1178"/>
      <c r="BH78" s="1178"/>
      <c r="BI78" s="1178"/>
      <c r="BJ78" s="1178"/>
      <c r="BK78" s="1186"/>
      <c r="BL78" s="1187">
        <v>-653</v>
      </c>
      <c r="BM78" s="1187"/>
      <c r="BN78" s="1187"/>
      <c r="BO78" s="1187"/>
      <c r="BP78" s="1187"/>
      <c r="BQ78" s="1187"/>
      <c r="BR78" s="1187"/>
      <c r="BS78" s="1187"/>
      <c r="BT78" s="1187"/>
      <c r="BU78" s="1187"/>
      <c r="BV78" s="1191"/>
      <c r="BW78" s="1186"/>
      <c r="BX78" s="1186"/>
      <c r="BY78" s="1186"/>
      <c r="BZ78" s="1186"/>
      <c r="CA78" s="1186"/>
      <c r="CB78" s="1186"/>
      <c r="CC78" s="1186"/>
      <c r="CD78" s="1186"/>
      <c r="CE78" s="1186">
        <v>144</v>
      </c>
      <c r="CF78" s="1186"/>
      <c r="CG78" s="1186"/>
      <c r="CH78" s="1186"/>
      <c r="CI78" s="1186">
        <v>192</v>
      </c>
      <c r="CJ78" s="1186"/>
      <c r="CK78" s="1186"/>
      <c r="CL78" s="1186"/>
      <c r="CM78" s="1186"/>
      <c r="CN78" s="1186">
        <v>8</v>
      </c>
      <c r="CO78" s="1186"/>
      <c r="CP78" s="1186"/>
      <c r="CQ78" s="1186">
        <v>360</v>
      </c>
      <c r="CR78" s="1186"/>
      <c r="CS78" s="1186"/>
      <c r="CT78" s="1186">
        <v>30</v>
      </c>
      <c r="CU78" s="1186"/>
      <c r="CV78" s="1186"/>
      <c r="CW78" s="1186"/>
      <c r="CX78" s="1186">
        <v>288</v>
      </c>
      <c r="CY78" s="1186"/>
      <c r="CZ78" s="1186"/>
      <c r="DA78" s="1186"/>
      <c r="DB78" s="1186">
        <v>72</v>
      </c>
      <c r="DC78" s="1186"/>
      <c r="DD78" s="1186"/>
      <c r="DE78" s="1186"/>
      <c r="DF78" s="1186"/>
      <c r="DG78" s="1186"/>
      <c r="DH78" s="1186"/>
      <c r="DI78" s="1186"/>
      <c r="DJ78" s="1186"/>
      <c r="DK78" s="1186"/>
      <c r="DL78" s="1186">
        <v>96</v>
      </c>
      <c r="DM78" s="1186"/>
      <c r="DN78" s="1186"/>
      <c r="DO78" s="1186"/>
      <c r="DP78" s="1186"/>
      <c r="DQ78" s="1186"/>
      <c r="DR78" s="1186"/>
      <c r="DS78" s="1186">
        <v>96</v>
      </c>
      <c r="DT78" s="1186"/>
      <c r="DU78" s="1186"/>
      <c r="DV78" s="1186"/>
      <c r="DW78" s="1186"/>
      <c r="DX78" s="1186"/>
      <c r="DY78" s="1186"/>
      <c r="DZ78" s="1186"/>
      <c r="EA78" s="1186"/>
      <c r="EB78" s="1186"/>
      <c r="EC78" s="1186"/>
      <c r="ED78" s="1186"/>
      <c r="EE78" s="1186">
        <v>40</v>
      </c>
      <c r="EF78" s="1186">
        <v>26</v>
      </c>
      <c r="EG78" s="1186"/>
      <c r="EH78" s="1186">
        <v>48</v>
      </c>
      <c r="EI78" s="1186"/>
      <c r="EJ78" s="1186"/>
      <c r="EK78" s="1197"/>
      <c r="EL78" s="1198">
        <v>24</v>
      </c>
      <c r="EM78" s="1186"/>
      <c r="EN78" s="1186"/>
      <c r="EO78" s="1186"/>
      <c r="EP78" s="1186"/>
      <c r="EQ78" s="1186"/>
      <c r="ER78" s="1186"/>
      <c r="ES78" s="1186"/>
      <c r="ET78" s="1186"/>
      <c r="EU78" s="1186"/>
      <c r="EV78" s="1186"/>
      <c r="EW78" s="1186">
        <v>48</v>
      </c>
      <c r="EX78" s="1186"/>
      <c r="EY78" s="1186"/>
      <c r="EZ78" s="1186"/>
      <c r="FA78" s="1186"/>
      <c r="FB78" s="1186"/>
      <c r="FC78" s="1209"/>
      <c r="FD78" s="1186"/>
      <c r="FE78" s="1186"/>
      <c r="FF78" s="1186"/>
      <c r="FG78" s="1186"/>
      <c r="FH78" s="1186"/>
      <c r="FI78" s="1186"/>
      <c r="FJ78" s="1186"/>
      <c r="FK78" s="1186"/>
      <c r="FL78" s="1209"/>
      <c r="FM78" s="1186"/>
      <c r="FN78" s="1186"/>
      <c r="FO78" s="1186"/>
      <c r="FP78" s="1186"/>
      <c r="FQ78" s="1186"/>
      <c r="FR78" s="1186"/>
      <c r="FS78" s="1186"/>
      <c r="FT78" s="1186"/>
      <c r="FU78" s="1186"/>
      <c r="FV78" s="1186"/>
      <c r="FW78" s="1186"/>
      <c r="FX78" s="1186"/>
      <c r="FY78" s="1186"/>
      <c r="FZ78" s="1186"/>
      <c r="GA78" s="1186"/>
      <c r="GB78" s="1186"/>
      <c r="GC78" s="1186"/>
      <c r="GD78" s="1186"/>
      <c r="GE78" s="1186"/>
      <c r="GF78" s="1186"/>
      <c r="GG78" s="1186"/>
      <c r="GH78" s="1186"/>
      <c r="GI78" s="1186"/>
      <c r="GJ78" s="1186"/>
      <c r="GK78" s="1186"/>
      <c r="GL78" s="1186"/>
      <c r="GM78" s="1186"/>
      <c r="GN78" s="1186"/>
      <c r="GO78" s="1186"/>
      <c r="GP78" s="1186"/>
      <c r="GQ78" s="1186"/>
      <c r="GR78" s="1186"/>
      <c r="GS78" s="1186"/>
      <c r="GT78" s="1186"/>
      <c r="GU78" s="1186"/>
      <c r="GV78" s="1186"/>
      <c r="GW78" s="1186"/>
      <c r="GX78" s="1186"/>
      <c r="GY78" s="1218"/>
      <c r="GZ78" s="364">
        <f t="shared" si="59"/>
        <v>1400</v>
      </c>
      <c r="HA78" s="365">
        <f t="shared" si="60"/>
        <v>72</v>
      </c>
      <c r="HB78" s="366">
        <f t="shared" si="61"/>
        <v>1472</v>
      </c>
      <c r="HC78" s="366">
        <v>1302</v>
      </c>
      <c r="HD78" s="365"/>
      <c r="HE78" s="365"/>
      <c r="HF78" s="54"/>
      <c r="HG78" s="708">
        <v>7.99</v>
      </c>
      <c r="HH78" s="709">
        <v>2</v>
      </c>
      <c r="HI78" s="709">
        <f t="shared" si="68"/>
        <v>2944</v>
      </c>
      <c r="HJ78" s="711"/>
      <c r="HK78" s="710">
        <v>8.77</v>
      </c>
      <c r="HL78" s="738">
        <f t="shared" si="62"/>
        <v>0.345522388059702</v>
      </c>
      <c r="HM78" s="743"/>
      <c r="HN78" s="739">
        <v>3000</v>
      </c>
      <c r="HO78" s="743"/>
      <c r="HP78" s="740">
        <f t="shared" si="66"/>
        <v>10357.37</v>
      </c>
      <c r="HQ78" s="738"/>
      <c r="HR78" s="745">
        <v>44835</v>
      </c>
      <c r="HS78" s="742">
        <v>44927</v>
      </c>
      <c r="HT78" s="739">
        <f ca="1" t="shared" si="67"/>
        <v>5</v>
      </c>
      <c r="HU78" s="739">
        <f ca="1" t="shared" si="52"/>
        <v>150</v>
      </c>
      <c r="HV78" s="743">
        <v>2581</v>
      </c>
      <c r="HW78" s="739">
        <f t="shared" si="72"/>
        <v>1472</v>
      </c>
      <c r="HX78" s="761">
        <f t="shared" si="69"/>
        <v>0.782562466772993</v>
      </c>
      <c r="HY78" s="739">
        <f ca="1" t="shared" si="70"/>
        <v>1.90423533581428</v>
      </c>
      <c r="HZ78" s="739">
        <f t="shared" si="50"/>
        <v>1181</v>
      </c>
      <c r="IA78" s="743"/>
      <c r="IB78" s="739">
        <f ca="1" t="shared" si="63"/>
        <v>294.4</v>
      </c>
      <c r="IC78" s="769">
        <f ca="1" t="shared" si="64"/>
        <v>9.81333333333333</v>
      </c>
      <c r="ID78" s="769">
        <f ca="1" t="shared" si="65"/>
        <v>120.346467391304</v>
      </c>
      <c r="IE78" s="743"/>
      <c r="IF78" s="743"/>
      <c r="IG78" s="743"/>
      <c r="IH78" s="743"/>
      <c r="II78" s="743"/>
      <c r="IJ78" s="743"/>
      <c r="IK78" s="743"/>
      <c r="IL78" s="743"/>
      <c r="IM78" s="743"/>
      <c r="IN78" s="743"/>
      <c r="IO78" s="743"/>
      <c r="IP78" s="743"/>
      <c r="IQ78" s="739"/>
      <c r="IR78" s="739"/>
      <c r="IS78" s="739"/>
      <c r="IT78" s="739"/>
      <c r="IU78" s="739"/>
      <c r="IV78" s="739"/>
      <c r="IW78" s="739"/>
      <c r="IX78" s="739"/>
      <c r="IY78" s="739"/>
      <c r="IZ78" s="739"/>
      <c r="JA78" s="739"/>
      <c r="JB78" s="743">
        <v>0</v>
      </c>
      <c r="JC78" s="743">
        <v>0</v>
      </c>
      <c r="JD78" s="743">
        <v>0</v>
      </c>
      <c r="JE78" s="743">
        <v>0</v>
      </c>
      <c r="JF78" s="743">
        <v>0</v>
      </c>
      <c r="JG78" s="739">
        <v>0</v>
      </c>
      <c r="JH78" s="739">
        <v>0</v>
      </c>
      <c r="JI78" s="739">
        <v>0</v>
      </c>
      <c r="JJ78" s="739">
        <v>0</v>
      </c>
      <c r="JK78" s="739">
        <v>390</v>
      </c>
      <c r="JL78" s="739">
        <v>504</v>
      </c>
      <c r="JM78" s="739">
        <v>408</v>
      </c>
      <c r="JN78" s="28">
        <f t="shared" si="53"/>
        <v>1302</v>
      </c>
      <c r="JO78" s="28">
        <f t="shared" si="54"/>
        <v>0</v>
      </c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824"/>
    </row>
    <row r="79" s="786" customFormat="1" hidden="1" customHeight="1" spans="1:291">
      <c r="A79" s="95" t="s">
        <v>1746</v>
      </c>
      <c r="B79" s="415" t="s">
        <v>1626</v>
      </c>
      <c r="C79" s="95" t="s">
        <v>1747</v>
      </c>
      <c r="D79" s="95" t="s">
        <v>1748</v>
      </c>
      <c r="E79" s="95" t="s">
        <v>1396</v>
      </c>
      <c r="F79" s="909" t="s">
        <v>1776</v>
      </c>
      <c r="G79" s="416" t="s">
        <v>1777</v>
      </c>
      <c r="H79" s="301" t="s">
        <v>1778</v>
      </c>
      <c r="I79" s="99">
        <f t="shared" si="71"/>
        <v>-1248</v>
      </c>
      <c r="J79" s="1141">
        <v>868</v>
      </c>
      <c r="K79" s="1130">
        <f t="shared" si="55"/>
        <v>2116</v>
      </c>
      <c r="L79" s="1131">
        <f t="shared" si="56"/>
        <v>2116</v>
      </c>
      <c r="M79" s="1132"/>
      <c r="N79" s="1133"/>
      <c r="O79" s="1139"/>
      <c r="P79" s="1138">
        <f t="shared" si="57"/>
        <v>0</v>
      </c>
      <c r="Q79" s="1154">
        <f t="shared" si="58"/>
        <v>2000</v>
      </c>
      <c r="R79" s="1156"/>
      <c r="S79" s="1156"/>
      <c r="T79" s="1156"/>
      <c r="U79" s="1156"/>
      <c r="V79" s="1156"/>
      <c r="W79" s="1156"/>
      <c r="X79" s="1156"/>
      <c r="Y79" s="1156"/>
      <c r="Z79" s="1156"/>
      <c r="AA79" s="1156"/>
      <c r="AB79" s="1167"/>
      <c r="AC79" s="1156"/>
      <c r="AD79" s="1156"/>
      <c r="AE79" s="1156"/>
      <c r="AF79" s="1156"/>
      <c r="AG79" s="1156"/>
      <c r="AH79" s="1156"/>
      <c r="AI79" s="1156"/>
      <c r="AJ79" s="1156"/>
      <c r="AK79" s="1156"/>
      <c r="AL79" s="1156">
        <v>2000</v>
      </c>
      <c r="AM79" s="1156"/>
      <c r="AN79" s="1156"/>
      <c r="AO79" s="1156"/>
      <c r="AP79" s="1156"/>
      <c r="AQ79" s="1156"/>
      <c r="AR79" s="1156"/>
      <c r="AS79" s="1179"/>
      <c r="AT79" s="1177"/>
      <c r="AU79" s="1178"/>
      <c r="AV79" s="1178"/>
      <c r="AW79" s="1178"/>
      <c r="AX79" s="1178"/>
      <c r="AY79" s="1178"/>
      <c r="AZ79" s="1178"/>
      <c r="BA79" s="1178"/>
      <c r="BB79" s="1178"/>
      <c r="BC79" s="1178"/>
      <c r="BD79" s="1178"/>
      <c r="BE79" s="1178"/>
      <c r="BF79" s="1178"/>
      <c r="BG79" s="1178"/>
      <c r="BH79" s="1178"/>
      <c r="BI79" s="1178"/>
      <c r="BJ79" s="1178"/>
      <c r="BK79" s="1186"/>
      <c r="BL79" s="1187">
        <v>-940</v>
      </c>
      <c r="BM79" s="1187"/>
      <c r="BN79" s="1187"/>
      <c r="BO79" s="1187"/>
      <c r="BP79" s="1187"/>
      <c r="BQ79" s="1187"/>
      <c r="BR79" s="1187"/>
      <c r="BS79" s="1187"/>
      <c r="BT79" s="1187"/>
      <c r="BU79" s="1187"/>
      <c r="BV79" s="1191"/>
      <c r="BW79" s="1186"/>
      <c r="BX79" s="1186"/>
      <c r="BY79" s="1186"/>
      <c r="BZ79" s="1186"/>
      <c r="CA79" s="1186"/>
      <c r="CB79" s="1186"/>
      <c r="CC79" s="1186"/>
      <c r="CD79" s="1186"/>
      <c r="CE79" s="1186">
        <v>24</v>
      </c>
      <c r="CF79" s="1186"/>
      <c r="CG79" s="1186"/>
      <c r="CH79" s="1186"/>
      <c r="CI79" s="1186"/>
      <c r="CJ79" s="1186">
        <v>120</v>
      </c>
      <c r="CK79" s="1186"/>
      <c r="CL79" s="1186"/>
      <c r="CM79" s="1186"/>
      <c r="CN79" s="1186">
        <v>8</v>
      </c>
      <c r="CO79" s="1186"/>
      <c r="CP79" s="1186"/>
      <c r="CQ79" s="1186"/>
      <c r="CR79" s="1186"/>
      <c r="CS79" s="1186"/>
      <c r="CT79" s="1186">
        <v>30</v>
      </c>
      <c r="CU79" s="1186">
        <v>24</v>
      </c>
      <c r="CV79" s="1186"/>
      <c r="CW79" s="1186"/>
      <c r="CX79" s="1186">
        <v>288</v>
      </c>
      <c r="CY79" s="1186"/>
      <c r="CZ79" s="1186"/>
      <c r="DA79" s="1186"/>
      <c r="DB79" s="1186"/>
      <c r="DC79" s="1186"/>
      <c r="DD79" s="1186"/>
      <c r="DE79" s="1186"/>
      <c r="DF79" s="1186"/>
      <c r="DG79" s="1186"/>
      <c r="DH79" s="1186"/>
      <c r="DI79" s="1186"/>
      <c r="DJ79" s="1186"/>
      <c r="DK79" s="1186"/>
      <c r="DL79" s="1186">
        <v>96</v>
      </c>
      <c r="DM79" s="1186"/>
      <c r="DN79" s="1186"/>
      <c r="DO79" s="1186"/>
      <c r="DP79" s="1186"/>
      <c r="DQ79" s="1186"/>
      <c r="DR79" s="1186"/>
      <c r="DS79" s="1186">
        <v>96</v>
      </c>
      <c r="DT79" s="1186"/>
      <c r="DU79" s="1186"/>
      <c r="DV79" s="1186"/>
      <c r="DW79" s="1186"/>
      <c r="DX79" s="1186"/>
      <c r="DY79" s="1186"/>
      <c r="DZ79" s="1186"/>
      <c r="EA79" s="1186"/>
      <c r="EB79" s="1186"/>
      <c r="EC79" s="1186"/>
      <c r="ED79" s="1186"/>
      <c r="EE79" s="1186">
        <v>40</v>
      </c>
      <c r="EF79" s="1186">
        <v>26</v>
      </c>
      <c r="EG79" s="1186"/>
      <c r="EH79" s="1186"/>
      <c r="EI79" s="1186"/>
      <c r="EJ79" s="1186"/>
      <c r="EK79" s="1197"/>
      <c r="EL79" s="1198">
        <v>24</v>
      </c>
      <c r="EM79" s="1186"/>
      <c r="EN79" s="1186"/>
      <c r="EO79" s="1186"/>
      <c r="EP79" s="1186"/>
      <c r="EQ79" s="1186"/>
      <c r="ER79" s="1186"/>
      <c r="ES79" s="1186"/>
      <c r="ET79" s="1186"/>
      <c r="EU79" s="1186"/>
      <c r="EV79" s="1186"/>
      <c r="EW79" s="1186">
        <v>48</v>
      </c>
      <c r="EX79" s="1186"/>
      <c r="EY79" s="1186"/>
      <c r="EZ79" s="1186"/>
      <c r="FA79" s="1186"/>
      <c r="FB79" s="1186"/>
      <c r="FC79" s="1209"/>
      <c r="FD79" s="1186"/>
      <c r="FE79" s="1186"/>
      <c r="FF79" s="1186"/>
      <c r="FG79" s="1186"/>
      <c r="FH79" s="1186"/>
      <c r="FI79" s="1186"/>
      <c r="FJ79" s="1186"/>
      <c r="FK79" s="1186"/>
      <c r="FL79" s="1209"/>
      <c r="FM79" s="1186"/>
      <c r="FN79" s="1186"/>
      <c r="FO79" s="1186"/>
      <c r="FP79" s="1186"/>
      <c r="FQ79" s="1186"/>
      <c r="FR79" s="1186"/>
      <c r="FS79" s="1186"/>
      <c r="FT79" s="1186"/>
      <c r="FU79" s="1186"/>
      <c r="FV79" s="1186"/>
      <c r="FW79" s="1186"/>
      <c r="FX79" s="1186"/>
      <c r="FY79" s="1186"/>
      <c r="FZ79" s="1186"/>
      <c r="GA79" s="1186"/>
      <c r="GB79" s="1186"/>
      <c r="GC79" s="1186"/>
      <c r="GD79" s="1186"/>
      <c r="GE79" s="1186"/>
      <c r="GF79" s="1186"/>
      <c r="GG79" s="1186"/>
      <c r="GH79" s="1186"/>
      <c r="GI79" s="1186"/>
      <c r="GJ79" s="1186"/>
      <c r="GK79" s="1186"/>
      <c r="GL79" s="1186"/>
      <c r="GM79" s="1186"/>
      <c r="GN79" s="1186"/>
      <c r="GO79" s="1186"/>
      <c r="GP79" s="1186"/>
      <c r="GQ79" s="1186"/>
      <c r="GR79" s="1186"/>
      <c r="GS79" s="1186"/>
      <c r="GT79" s="1186"/>
      <c r="GU79" s="1186"/>
      <c r="GV79" s="1186"/>
      <c r="GW79" s="1186"/>
      <c r="GX79" s="1186"/>
      <c r="GY79" s="1218"/>
      <c r="GZ79" s="364">
        <f t="shared" si="59"/>
        <v>752</v>
      </c>
      <c r="HA79" s="365">
        <f t="shared" si="60"/>
        <v>72</v>
      </c>
      <c r="HB79" s="366">
        <f t="shared" si="61"/>
        <v>824</v>
      </c>
      <c r="HC79" s="366">
        <v>1014</v>
      </c>
      <c r="HD79" s="365"/>
      <c r="HE79" s="365"/>
      <c r="HF79" s="54"/>
      <c r="HG79" s="708">
        <v>7.99</v>
      </c>
      <c r="HH79" s="709">
        <v>2</v>
      </c>
      <c r="HI79" s="709">
        <f t="shared" si="68"/>
        <v>1648</v>
      </c>
      <c r="HJ79" s="711"/>
      <c r="HK79" s="710">
        <v>8.77</v>
      </c>
      <c r="HL79" s="738">
        <f t="shared" si="62"/>
        <v>0.345522388059702</v>
      </c>
      <c r="HM79" s="743"/>
      <c r="HN79" s="739">
        <v>3000</v>
      </c>
      <c r="HO79" s="743"/>
      <c r="HP79" s="740">
        <f t="shared" si="66"/>
        <v>18557.32</v>
      </c>
      <c r="HQ79" s="738"/>
      <c r="HR79" s="745">
        <v>44835</v>
      </c>
      <c r="HS79" s="742">
        <v>44927</v>
      </c>
      <c r="HT79" s="739">
        <f ca="1" t="shared" si="67"/>
        <v>5</v>
      </c>
      <c r="HU79" s="739">
        <f ca="1" t="shared" si="52"/>
        <v>150</v>
      </c>
      <c r="HV79" s="743">
        <v>868</v>
      </c>
      <c r="HW79" s="739">
        <f t="shared" si="72"/>
        <v>824</v>
      </c>
      <c r="HX79" s="761">
        <f t="shared" si="69"/>
        <v>0.552278820375335</v>
      </c>
      <c r="HY79" s="739">
        <f ca="1" t="shared" si="70"/>
        <v>1.34387846291332</v>
      </c>
      <c r="HZ79" s="739">
        <f t="shared" si="50"/>
        <v>2116</v>
      </c>
      <c r="IA79" s="743"/>
      <c r="IB79" s="739">
        <f ca="1" t="shared" si="63"/>
        <v>164.8</v>
      </c>
      <c r="IC79" s="769">
        <f ca="1" t="shared" si="64"/>
        <v>5.49333333333333</v>
      </c>
      <c r="ID79" s="769">
        <f ca="1" t="shared" si="65"/>
        <v>385.194174757282</v>
      </c>
      <c r="IE79" s="743"/>
      <c r="IF79" s="743"/>
      <c r="IG79" s="743"/>
      <c r="IH79" s="743"/>
      <c r="II79" s="743"/>
      <c r="IJ79" s="743"/>
      <c r="IK79" s="743"/>
      <c r="IL79" s="743"/>
      <c r="IM79" s="743"/>
      <c r="IN79" s="743"/>
      <c r="IO79" s="743"/>
      <c r="IP79" s="743"/>
      <c r="IQ79" s="739"/>
      <c r="IR79" s="739"/>
      <c r="IS79" s="739"/>
      <c r="IT79" s="739"/>
      <c r="IU79" s="739"/>
      <c r="IV79" s="739"/>
      <c r="IW79" s="739"/>
      <c r="IX79" s="739"/>
      <c r="IY79" s="739"/>
      <c r="IZ79" s="739"/>
      <c r="JA79" s="739"/>
      <c r="JB79" s="743">
        <v>0</v>
      </c>
      <c r="JC79" s="743">
        <v>0</v>
      </c>
      <c r="JD79" s="743">
        <v>0</v>
      </c>
      <c r="JE79" s="743">
        <v>0</v>
      </c>
      <c r="JF79" s="743">
        <v>0</v>
      </c>
      <c r="JG79" s="739">
        <v>0</v>
      </c>
      <c r="JH79" s="739">
        <v>0</v>
      </c>
      <c r="JI79" s="739">
        <v>0</v>
      </c>
      <c r="JJ79" s="739">
        <v>0</v>
      </c>
      <c r="JK79" s="739">
        <v>390</v>
      </c>
      <c r="JL79" s="739">
        <v>288</v>
      </c>
      <c r="JM79" s="739">
        <v>336</v>
      </c>
      <c r="JN79" s="28">
        <f t="shared" si="53"/>
        <v>1014</v>
      </c>
      <c r="JO79" s="28">
        <f t="shared" si="54"/>
        <v>0</v>
      </c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824"/>
    </row>
    <row r="80" s="786" customFormat="1" hidden="1" customHeight="1" spans="1:291">
      <c r="A80" s="95" t="s">
        <v>1746</v>
      </c>
      <c r="B80" s="415" t="s">
        <v>1626</v>
      </c>
      <c r="C80" s="95" t="s">
        <v>1747</v>
      </c>
      <c r="D80" s="95" t="s">
        <v>1748</v>
      </c>
      <c r="E80" s="95" t="s">
        <v>1396</v>
      </c>
      <c r="F80" s="909" t="s">
        <v>1779</v>
      </c>
      <c r="G80" s="416" t="s">
        <v>1780</v>
      </c>
      <c r="H80" s="301" t="s">
        <v>1781</v>
      </c>
      <c r="I80" s="99">
        <f t="shared" si="71"/>
        <v>936</v>
      </c>
      <c r="J80" s="1141">
        <v>1085</v>
      </c>
      <c r="K80" s="1130">
        <f t="shared" si="55"/>
        <v>149</v>
      </c>
      <c r="L80" s="1131">
        <f t="shared" si="56"/>
        <v>149</v>
      </c>
      <c r="M80" s="1132"/>
      <c r="N80" s="1133"/>
      <c r="O80" s="1139"/>
      <c r="P80" s="1138">
        <f t="shared" si="57"/>
        <v>0</v>
      </c>
      <c r="Q80" s="1154">
        <f t="shared" si="58"/>
        <v>0</v>
      </c>
      <c r="R80" s="1156"/>
      <c r="S80" s="1156"/>
      <c r="T80" s="1156"/>
      <c r="U80" s="1156"/>
      <c r="V80" s="1156"/>
      <c r="W80" s="1156"/>
      <c r="X80" s="1156"/>
      <c r="Y80" s="1156"/>
      <c r="Z80" s="1156"/>
      <c r="AA80" s="1156"/>
      <c r="AB80" s="1167"/>
      <c r="AC80" s="1156"/>
      <c r="AD80" s="1156"/>
      <c r="AE80" s="1156"/>
      <c r="AF80" s="1156"/>
      <c r="AG80" s="1156"/>
      <c r="AH80" s="1156"/>
      <c r="AI80" s="1156"/>
      <c r="AJ80" s="1156"/>
      <c r="AK80" s="1156"/>
      <c r="AL80" s="1156"/>
      <c r="AM80" s="1156"/>
      <c r="AN80" s="1156"/>
      <c r="AO80" s="1156"/>
      <c r="AP80" s="1156"/>
      <c r="AQ80" s="1156"/>
      <c r="AR80" s="1156"/>
      <c r="AS80" s="1179"/>
      <c r="AT80" s="1177"/>
      <c r="AU80" s="1178"/>
      <c r="AV80" s="1178"/>
      <c r="AW80" s="1178"/>
      <c r="AX80" s="1178"/>
      <c r="AY80" s="1178"/>
      <c r="AZ80" s="1178"/>
      <c r="BA80" s="1178"/>
      <c r="BB80" s="1178"/>
      <c r="BC80" s="1178"/>
      <c r="BD80" s="1178"/>
      <c r="BE80" s="1178"/>
      <c r="BF80" s="1178"/>
      <c r="BG80" s="1178"/>
      <c r="BH80" s="1178"/>
      <c r="BI80" s="1178"/>
      <c r="BJ80" s="1178"/>
      <c r="BK80" s="1186"/>
      <c r="BL80" s="1187">
        <v>-1253</v>
      </c>
      <c r="BM80" s="1187"/>
      <c r="BN80" s="1187"/>
      <c r="BO80" s="1187"/>
      <c r="BP80" s="1187"/>
      <c r="BQ80" s="1187"/>
      <c r="BR80" s="1187"/>
      <c r="BS80" s="1187"/>
      <c r="BT80" s="1187"/>
      <c r="BU80" s="1187"/>
      <c r="BV80" s="1191"/>
      <c r="BW80" s="1186"/>
      <c r="BX80" s="1186"/>
      <c r="BY80" s="1186"/>
      <c r="BZ80" s="1186"/>
      <c r="CA80" s="1186"/>
      <c r="CB80" s="1186"/>
      <c r="CC80" s="1186">
        <v>96</v>
      </c>
      <c r="CD80" s="1186"/>
      <c r="CE80" s="1186">
        <v>24</v>
      </c>
      <c r="CF80" s="1186"/>
      <c r="CG80" s="1186"/>
      <c r="CH80" s="1186"/>
      <c r="CI80" s="1186"/>
      <c r="CJ80" s="1186"/>
      <c r="CK80" s="1186"/>
      <c r="CL80" s="1186"/>
      <c r="CM80" s="1186"/>
      <c r="CN80" s="1186"/>
      <c r="CO80" s="1186"/>
      <c r="CP80" s="1186"/>
      <c r="CQ80" s="1186"/>
      <c r="CR80" s="1186"/>
      <c r="CS80" s="1186"/>
      <c r="CT80" s="1186">
        <v>30</v>
      </c>
      <c r="CU80" s="1186"/>
      <c r="CV80" s="1186"/>
      <c r="CW80" s="1186"/>
      <c r="CX80" s="1186">
        <v>288</v>
      </c>
      <c r="CY80" s="1186"/>
      <c r="CZ80" s="1186"/>
      <c r="DA80" s="1186"/>
      <c r="DB80" s="1186"/>
      <c r="DC80" s="1186"/>
      <c r="DD80" s="1186">
        <v>48</v>
      </c>
      <c r="DE80" s="1186"/>
      <c r="DF80" s="1186"/>
      <c r="DG80" s="1186"/>
      <c r="DH80" s="1186"/>
      <c r="DI80" s="1186"/>
      <c r="DJ80" s="1186"/>
      <c r="DK80" s="1186"/>
      <c r="DL80" s="1186">
        <v>96</v>
      </c>
      <c r="DM80" s="1186"/>
      <c r="DN80" s="1186"/>
      <c r="DO80" s="1186"/>
      <c r="DP80" s="1186"/>
      <c r="DQ80" s="1186"/>
      <c r="DR80" s="1186"/>
      <c r="DS80" s="1186">
        <v>96</v>
      </c>
      <c r="DT80" s="1186"/>
      <c r="DU80" s="1186"/>
      <c r="DV80" s="1186"/>
      <c r="DW80" s="1186"/>
      <c r="DX80" s="1186"/>
      <c r="DY80" s="1186"/>
      <c r="DZ80" s="1186">
        <v>288</v>
      </c>
      <c r="EA80" s="1186"/>
      <c r="EB80" s="1186"/>
      <c r="EC80" s="1186"/>
      <c r="ED80" s="1186"/>
      <c r="EE80" s="1186">
        <v>40</v>
      </c>
      <c r="EF80" s="1186">
        <v>26</v>
      </c>
      <c r="EG80" s="1186"/>
      <c r="EH80" s="1186"/>
      <c r="EI80" s="1186"/>
      <c r="EJ80" s="1186"/>
      <c r="EK80" s="1197"/>
      <c r="EL80" s="1198">
        <v>24</v>
      </c>
      <c r="EM80" s="1186"/>
      <c r="EN80" s="1186"/>
      <c r="EO80" s="1186"/>
      <c r="EP80" s="1186"/>
      <c r="EQ80" s="1186"/>
      <c r="ER80" s="1186"/>
      <c r="ES80" s="1186"/>
      <c r="ET80" s="1186"/>
      <c r="EU80" s="1186"/>
      <c r="EV80" s="1186"/>
      <c r="EW80" s="1186">
        <v>48</v>
      </c>
      <c r="EX80" s="1186"/>
      <c r="EY80" s="1186"/>
      <c r="EZ80" s="1186"/>
      <c r="FA80" s="1186"/>
      <c r="FB80" s="1186"/>
      <c r="FC80" s="1209"/>
      <c r="FD80" s="1186"/>
      <c r="FE80" s="1186"/>
      <c r="FF80" s="1186"/>
      <c r="FG80" s="1186"/>
      <c r="FH80" s="1186"/>
      <c r="FI80" s="1186"/>
      <c r="FJ80" s="1186"/>
      <c r="FK80" s="1186"/>
      <c r="FL80" s="1209"/>
      <c r="FM80" s="1186"/>
      <c r="FN80" s="1186"/>
      <c r="FO80" s="1186"/>
      <c r="FP80" s="1186"/>
      <c r="FQ80" s="1186"/>
      <c r="FR80" s="1186"/>
      <c r="FS80" s="1186"/>
      <c r="FT80" s="1186"/>
      <c r="FU80" s="1186"/>
      <c r="FV80" s="1186"/>
      <c r="FW80" s="1186"/>
      <c r="FX80" s="1186"/>
      <c r="FY80" s="1186"/>
      <c r="FZ80" s="1186"/>
      <c r="GA80" s="1186"/>
      <c r="GB80" s="1186"/>
      <c r="GC80" s="1186"/>
      <c r="GD80" s="1186"/>
      <c r="GE80" s="1186"/>
      <c r="GF80" s="1186"/>
      <c r="GG80" s="1186"/>
      <c r="GH80" s="1186"/>
      <c r="GI80" s="1186"/>
      <c r="GJ80" s="1186"/>
      <c r="GK80" s="1186"/>
      <c r="GL80" s="1186"/>
      <c r="GM80" s="1186"/>
      <c r="GN80" s="1186"/>
      <c r="GO80" s="1186"/>
      <c r="GP80" s="1186"/>
      <c r="GQ80" s="1186"/>
      <c r="GR80" s="1186"/>
      <c r="GS80" s="1186"/>
      <c r="GT80" s="1186"/>
      <c r="GU80" s="1186"/>
      <c r="GV80" s="1186"/>
      <c r="GW80" s="1186"/>
      <c r="GX80" s="1186"/>
      <c r="GY80" s="1218"/>
      <c r="GZ80" s="364">
        <f t="shared" si="59"/>
        <v>1032</v>
      </c>
      <c r="HA80" s="365">
        <f t="shared" si="60"/>
        <v>72</v>
      </c>
      <c r="HB80" s="366">
        <f t="shared" si="61"/>
        <v>1104</v>
      </c>
      <c r="HC80" s="366">
        <v>702</v>
      </c>
      <c r="HD80" s="365"/>
      <c r="HE80" s="365"/>
      <c r="HF80" s="54"/>
      <c r="HG80" s="708">
        <v>7.99</v>
      </c>
      <c r="HH80" s="709">
        <v>2</v>
      </c>
      <c r="HI80" s="709">
        <f t="shared" si="68"/>
        <v>2208</v>
      </c>
      <c r="HJ80" s="711"/>
      <c r="HK80" s="710">
        <v>8.77</v>
      </c>
      <c r="HL80" s="738">
        <f t="shared" si="62"/>
        <v>0.345522388059702</v>
      </c>
      <c r="HM80" s="743"/>
      <c r="HN80" s="739">
        <v>3000</v>
      </c>
      <c r="HO80" s="743"/>
      <c r="HP80" s="740">
        <f t="shared" ref="HP80:HP111" si="73">HK80*HZ80</f>
        <v>1306.73</v>
      </c>
      <c r="HQ80" s="738"/>
      <c r="HR80" s="745">
        <v>44835</v>
      </c>
      <c r="HS80" s="742">
        <v>44927</v>
      </c>
      <c r="HT80" s="739">
        <f ca="1" t="shared" si="67"/>
        <v>5</v>
      </c>
      <c r="HU80" s="739">
        <f ca="1" t="shared" si="52"/>
        <v>150</v>
      </c>
      <c r="HV80" s="743">
        <v>1085</v>
      </c>
      <c r="HW80" s="739">
        <f t="shared" si="72"/>
        <v>1104</v>
      </c>
      <c r="HX80" s="761">
        <f t="shared" si="69"/>
        <v>1.78930307941653</v>
      </c>
      <c r="HY80" s="739">
        <f ca="1" t="shared" si="70"/>
        <v>4.35397082658022</v>
      </c>
      <c r="HZ80" s="739">
        <f t="shared" si="50"/>
        <v>149</v>
      </c>
      <c r="IA80" s="743"/>
      <c r="IB80" s="739">
        <f ca="1" t="shared" si="63"/>
        <v>220.8</v>
      </c>
      <c r="IC80" s="769">
        <f ca="1" t="shared" si="64"/>
        <v>7.36</v>
      </c>
      <c r="ID80" s="769">
        <f ca="1" t="shared" si="65"/>
        <v>20.2445652173913</v>
      </c>
      <c r="IE80" s="743"/>
      <c r="IF80" s="743"/>
      <c r="IG80" s="743"/>
      <c r="IH80" s="743"/>
      <c r="II80" s="743"/>
      <c r="IJ80" s="743"/>
      <c r="IK80" s="743"/>
      <c r="IL80" s="743"/>
      <c r="IM80" s="743"/>
      <c r="IN80" s="743"/>
      <c r="IO80" s="743"/>
      <c r="IP80" s="743"/>
      <c r="IQ80" s="739"/>
      <c r="IR80" s="739"/>
      <c r="IS80" s="739"/>
      <c r="IT80" s="739"/>
      <c r="IU80" s="739"/>
      <c r="IV80" s="739"/>
      <c r="IW80" s="739"/>
      <c r="IX80" s="739"/>
      <c r="IY80" s="739"/>
      <c r="IZ80" s="739"/>
      <c r="JA80" s="739"/>
      <c r="JB80" s="743">
        <v>0</v>
      </c>
      <c r="JC80" s="743">
        <v>0</v>
      </c>
      <c r="JD80" s="743">
        <v>0</v>
      </c>
      <c r="JE80" s="743">
        <v>0</v>
      </c>
      <c r="JF80" s="743">
        <v>0</v>
      </c>
      <c r="JG80" s="739">
        <v>0</v>
      </c>
      <c r="JH80" s="739">
        <v>0</v>
      </c>
      <c r="JI80" s="739">
        <v>0</v>
      </c>
      <c r="JJ80" s="739">
        <v>0</v>
      </c>
      <c r="JK80" s="739">
        <v>318</v>
      </c>
      <c r="JL80" s="739">
        <v>96</v>
      </c>
      <c r="JM80" s="739">
        <v>288</v>
      </c>
      <c r="JN80" s="28">
        <f t="shared" si="53"/>
        <v>702</v>
      </c>
      <c r="JO80" s="28">
        <f t="shared" si="54"/>
        <v>0</v>
      </c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824"/>
    </row>
    <row r="81" s="786" customFormat="1" hidden="1" customHeight="1" spans="1:291">
      <c r="A81" s="95" t="s">
        <v>1610</v>
      </c>
      <c r="B81" s="415" t="s">
        <v>1626</v>
      </c>
      <c r="C81" s="95" t="s">
        <v>1645</v>
      </c>
      <c r="D81" s="95" t="s">
        <v>1646</v>
      </c>
      <c r="E81" s="95" t="s">
        <v>1396</v>
      </c>
      <c r="F81" s="1117" t="s">
        <v>1782</v>
      </c>
      <c r="G81" s="416" t="s">
        <v>1783</v>
      </c>
      <c r="H81" s="301" t="s">
        <v>1784</v>
      </c>
      <c r="I81" s="99">
        <f t="shared" si="71"/>
        <v>394</v>
      </c>
      <c r="J81" s="1141">
        <v>580</v>
      </c>
      <c r="K81" s="1130">
        <f t="shared" si="55"/>
        <v>186</v>
      </c>
      <c r="L81" s="1131">
        <f t="shared" si="56"/>
        <v>186</v>
      </c>
      <c r="M81" s="1132"/>
      <c r="N81" s="1133"/>
      <c r="O81" s="1139"/>
      <c r="P81" s="1138">
        <f t="shared" si="57"/>
        <v>0</v>
      </c>
      <c r="Q81" s="1154">
        <f t="shared" si="58"/>
        <v>0</v>
      </c>
      <c r="R81" s="1156"/>
      <c r="S81" s="1156"/>
      <c r="T81" s="1156"/>
      <c r="U81" s="1156"/>
      <c r="V81" s="1156"/>
      <c r="W81" s="1156"/>
      <c r="X81" s="1156"/>
      <c r="Y81" s="1156"/>
      <c r="Z81" s="1156"/>
      <c r="AA81" s="1156"/>
      <c r="AB81" s="1167"/>
      <c r="AC81" s="1156"/>
      <c r="AD81" s="1156"/>
      <c r="AE81" s="1156"/>
      <c r="AF81" s="1156"/>
      <c r="AG81" s="1156"/>
      <c r="AH81" s="1156"/>
      <c r="AI81" s="1156"/>
      <c r="AJ81" s="1156"/>
      <c r="AK81" s="1156"/>
      <c r="AL81" s="1156"/>
      <c r="AM81" s="1156"/>
      <c r="AN81" s="1156"/>
      <c r="AO81" s="1156"/>
      <c r="AP81" s="1156"/>
      <c r="AQ81" s="1156"/>
      <c r="AR81" s="1156"/>
      <c r="AS81" s="1179"/>
      <c r="AT81" s="1177"/>
      <c r="AU81" s="1178"/>
      <c r="AV81" s="1178"/>
      <c r="AW81" s="1178"/>
      <c r="AX81" s="1178"/>
      <c r="AY81" s="1178"/>
      <c r="AZ81" s="1178"/>
      <c r="BA81" s="1178"/>
      <c r="BB81" s="1178"/>
      <c r="BC81" s="1178"/>
      <c r="BD81" s="1178"/>
      <c r="BE81" s="1178"/>
      <c r="BF81" s="1178"/>
      <c r="BG81" s="1178"/>
      <c r="BH81" s="1178"/>
      <c r="BI81" s="1178"/>
      <c r="BJ81" s="1178"/>
      <c r="BK81" s="1186"/>
      <c r="BL81" s="1187">
        <v>-580</v>
      </c>
      <c r="BM81" s="1187"/>
      <c r="BN81" s="1187"/>
      <c r="BO81" s="1187"/>
      <c r="BP81" s="1187"/>
      <c r="BQ81" s="1187"/>
      <c r="BR81" s="1187"/>
      <c r="BS81" s="1187"/>
      <c r="BT81" s="1187"/>
      <c r="BU81" s="1187"/>
      <c r="BV81" s="1191"/>
      <c r="BW81" s="1186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6"/>
      <c r="CI81" s="1186"/>
      <c r="CJ81" s="1186">
        <v>14</v>
      </c>
      <c r="CK81" s="1186"/>
      <c r="CL81" s="1186"/>
      <c r="CM81" s="1186"/>
      <c r="CN81" s="1186">
        <v>4</v>
      </c>
      <c r="CO81" s="1186"/>
      <c r="CP81" s="1186">
        <v>88</v>
      </c>
      <c r="CQ81" s="1186"/>
      <c r="CR81" s="1186"/>
      <c r="CS81" s="1186"/>
      <c r="CT81" s="1186">
        <v>6</v>
      </c>
      <c r="CU81" s="1186"/>
      <c r="CV81" s="1186"/>
      <c r="CW81" s="1186"/>
      <c r="CX81" s="1186"/>
      <c r="CY81" s="1186"/>
      <c r="CZ81" s="1186"/>
      <c r="DA81" s="1186"/>
      <c r="DB81" s="1186"/>
      <c r="DC81" s="1186"/>
      <c r="DD81" s="1186"/>
      <c r="DE81" s="1186"/>
      <c r="DF81" s="1186"/>
      <c r="DG81" s="1186">
        <v>32</v>
      </c>
      <c r="DH81" s="1186"/>
      <c r="DI81" s="1186"/>
      <c r="DJ81" s="1186"/>
      <c r="DK81" s="1186"/>
      <c r="DL81" s="1186"/>
      <c r="DM81" s="1186"/>
      <c r="DN81" s="1186"/>
      <c r="DO81" s="1186"/>
      <c r="DP81" s="1186"/>
      <c r="DQ81" s="1186"/>
      <c r="DR81" s="1186"/>
      <c r="DS81" s="1186"/>
      <c r="DT81" s="1186"/>
      <c r="DU81" s="1186"/>
      <c r="DV81" s="1186"/>
      <c r="DW81" s="1186"/>
      <c r="DX81" s="1186"/>
      <c r="DY81" s="1186"/>
      <c r="DZ81" s="1186">
        <v>72</v>
      </c>
      <c r="EA81" s="1186">
        <v>96</v>
      </c>
      <c r="EB81" s="1186"/>
      <c r="EC81" s="1186">
        <v>16</v>
      </c>
      <c r="ED81" s="1186"/>
      <c r="EE81" s="1186">
        <v>40</v>
      </c>
      <c r="EF81" s="1186">
        <v>26</v>
      </c>
      <c r="EG81" s="1186"/>
      <c r="EH81" s="1186"/>
      <c r="EI81" s="1186"/>
      <c r="EJ81" s="1186"/>
      <c r="EK81" s="1197"/>
      <c r="EL81" s="1198"/>
      <c r="EM81" s="1186"/>
      <c r="EN81" s="1186"/>
      <c r="EO81" s="1186"/>
      <c r="EP81" s="1186"/>
      <c r="EQ81" s="1186"/>
      <c r="ER81" s="1186"/>
      <c r="ES81" s="1186"/>
      <c r="ET81" s="1186"/>
      <c r="EU81" s="1186"/>
      <c r="EV81" s="1186"/>
      <c r="EW81" s="1186"/>
      <c r="EX81" s="1186"/>
      <c r="EY81" s="1186"/>
      <c r="EZ81" s="1186"/>
      <c r="FA81" s="1186"/>
      <c r="FB81" s="1186"/>
      <c r="FC81" s="1209"/>
      <c r="FD81" s="1186"/>
      <c r="FE81" s="1186"/>
      <c r="FF81" s="1186"/>
      <c r="FG81" s="1186"/>
      <c r="FH81" s="1186"/>
      <c r="FI81" s="1186"/>
      <c r="FJ81" s="1186"/>
      <c r="FK81" s="1186"/>
      <c r="FL81" s="1209"/>
      <c r="FM81" s="1186"/>
      <c r="FN81" s="1186"/>
      <c r="FO81" s="1186"/>
      <c r="FP81" s="1186"/>
      <c r="FQ81" s="1186"/>
      <c r="FR81" s="1186"/>
      <c r="FS81" s="1186"/>
      <c r="FT81" s="1186"/>
      <c r="FU81" s="1186"/>
      <c r="FV81" s="1186"/>
      <c r="FW81" s="1186"/>
      <c r="FX81" s="1186"/>
      <c r="FY81" s="1186"/>
      <c r="FZ81" s="1186"/>
      <c r="GA81" s="1186"/>
      <c r="GB81" s="1186"/>
      <c r="GC81" s="1186"/>
      <c r="GD81" s="1186"/>
      <c r="GE81" s="1186"/>
      <c r="GF81" s="1186"/>
      <c r="GG81" s="1186"/>
      <c r="GH81" s="1186"/>
      <c r="GI81" s="1186"/>
      <c r="GJ81" s="1186"/>
      <c r="GK81" s="1186"/>
      <c r="GL81" s="1186"/>
      <c r="GM81" s="1186"/>
      <c r="GN81" s="1186"/>
      <c r="GO81" s="1186"/>
      <c r="GP81" s="1186"/>
      <c r="GQ81" s="1186"/>
      <c r="GR81" s="1186"/>
      <c r="GS81" s="1186"/>
      <c r="GT81" s="1186"/>
      <c r="GU81" s="1186"/>
      <c r="GV81" s="1186"/>
      <c r="GW81" s="1186"/>
      <c r="GX81" s="1186"/>
      <c r="GY81" s="1218"/>
      <c r="GZ81" s="364">
        <f t="shared" si="59"/>
        <v>394</v>
      </c>
      <c r="HA81" s="365">
        <f t="shared" si="60"/>
        <v>0</v>
      </c>
      <c r="HB81" s="366">
        <f t="shared" si="61"/>
        <v>394</v>
      </c>
      <c r="HC81" s="366">
        <v>412</v>
      </c>
      <c r="HD81" s="365"/>
      <c r="HE81" s="365"/>
      <c r="HF81" s="54"/>
      <c r="HG81" s="708">
        <v>7.99</v>
      </c>
      <c r="HH81" s="709">
        <v>2</v>
      </c>
      <c r="HI81" s="709">
        <f t="shared" si="68"/>
        <v>788</v>
      </c>
      <c r="HJ81" s="711"/>
      <c r="HK81" s="711">
        <v>6.33</v>
      </c>
      <c r="HL81" s="738">
        <f t="shared" si="62"/>
        <v>0.527611940298507</v>
      </c>
      <c r="HM81" s="743"/>
      <c r="HN81" s="739">
        <v>3000</v>
      </c>
      <c r="HO81" s="743"/>
      <c r="HP81" s="740">
        <f t="shared" si="73"/>
        <v>1177.38</v>
      </c>
      <c r="HQ81" s="738"/>
      <c r="HR81" s="745">
        <v>44835</v>
      </c>
      <c r="HS81" s="742">
        <v>44927</v>
      </c>
      <c r="HT81" s="739">
        <f ca="1" t="shared" si="67"/>
        <v>5</v>
      </c>
      <c r="HU81" s="739">
        <f ca="1" t="shared" si="52"/>
        <v>150</v>
      </c>
      <c r="HV81" s="743">
        <v>580</v>
      </c>
      <c r="HW81" s="739">
        <f t="shared" si="72"/>
        <v>394</v>
      </c>
      <c r="HX81" s="761">
        <f t="shared" si="69"/>
        <v>1.02872062663185</v>
      </c>
      <c r="HY81" s="739">
        <f ca="1" t="shared" si="70"/>
        <v>2.50322019147083</v>
      </c>
      <c r="HZ81" s="739">
        <f t="shared" si="50"/>
        <v>186</v>
      </c>
      <c r="IA81" s="743"/>
      <c r="IB81" s="739">
        <f ca="1" t="shared" si="63"/>
        <v>78.8</v>
      </c>
      <c r="IC81" s="769">
        <f ca="1" t="shared" si="64"/>
        <v>2.62666666666667</v>
      </c>
      <c r="ID81" s="769">
        <f ca="1" t="shared" si="65"/>
        <v>70.8121827411168</v>
      </c>
      <c r="IE81" s="743"/>
      <c r="IF81" s="743"/>
      <c r="IG81" s="743"/>
      <c r="IH81" s="743"/>
      <c r="II81" s="743"/>
      <c r="IJ81" s="743"/>
      <c r="IK81" s="743"/>
      <c r="IL81" s="743"/>
      <c r="IM81" s="743"/>
      <c r="IN81" s="743"/>
      <c r="IO81" s="743"/>
      <c r="IP81" s="743"/>
      <c r="IQ81" s="739"/>
      <c r="IR81" s="739"/>
      <c r="IS81" s="739"/>
      <c r="IT81" s="739"/>
      <c r="IU81" s="739"/>
      <c r="IV81" s="739"/>
      <c r="IW81" s="739"/>
      <c r="IX81" s="739"/>
      <c r="IY81" s="739"/>
      <c r="IZ81" s="739"/>
      <c r="JA81" s="739"/>
      <c r="JB81" s="743">
        <v>0</v>
      </c>
      <c r="JC81" s="743">
        <v>0</v>
      </c>
      <c r="JD81" s="743">
        <v>0</v>
      </c>
      <c r="JE81" s="743">
        <v>0</v>
      </c>
      <c r="JF81" s="743">
        <v>0</v>
      </c>
      <c r="JG81" s="739">
        <v>0</v>
      </c>
      <c r="JH81" s="739">
        <v>0</v>
      </c>
      <c r="JI81" s="739">
        <v>0</v>
      </c>
      <c r="JJ81" s="739">
        <v>0</v>
      </c>
      <c r="JK81" s="739">
        <v>198</v>
      </c>
      <c r="JL81" s="739">
        <v>52</v>
      </c>
      <c r="JM81" s="739">
        <v>162</v>
      </c>
      <c r="JN81" s="28">
        <f t="shared" si="53"/>
        <v>412</v>
      </c>
      <c r="JO81" s="28">
        <f t="shared" si="54"/>
        <v>0</v>
      </c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824"/>
    </row>
    <row r="82" s="786" customFormat="1" hidden="1" customHeight="1" spans="1:291">
      <c r="A82" s="95" t="s">
        <v>1610</v>
      </c>
      <c r="B82" s="343">
        <v>2020</v>
      </c>
      <c r="C82" s="95" t="s">
        <v>1747</v>
      </c>
      <c r="D82" s="95" t="s">
        <v>1785</v>
      </c>
      <c r="E82" s="95"/>
      <c r="F82" s="909" t="s">
        <v>447</v>
      </c>
      <c r="G82" s="19" t="s">
        <v>448</v>
      </c>
      <c r="H82" s="301" t="s">
        <v>1786</v>
      </c>
      <c r="I82" s="99">
        <f t="shared" ref="I82:I101" si="74">L82-J82</f>
        <v>-702</v>
      </c>
      <c r="J82" s="1129">
        <v>1582</v>
      </c>
      <c r="K82" s="1130">
        <f t="shared" si="55"/>
        <v>880</v>
      </c>
      <c r="L82" s="1131">
        <f t="shared" si="56"/>
        <v>880</v>
      </c>
      <c r="M82" s="1132"/>
      <c r="N82" s="1133"/>
      <c r="O82" s="1134"/>
      <c r="P82" s="1138">
        <f t="shared" si="57"/>
        <v>0</v>
      </c>
      <c r="Q82" s="1154">
        <f t="shared" si="58"/>
        <v>4000</v>
      </c>
      <c r="R82" s="1156"/>
      <c r="S82" s="1156"/>
      <c r="T82" s="1156"/>
      <c r="U82" s="1156"/>
      <c r="V82" s="1156"/>
      <c r="W82" s="1156"/>
      <c r="X82" s="1156"/>
      <c r="Y82" s="1156"/>
      <c r="Z82" s="1156"/>
      <c r="AA82" s="1156"/>
      <c r="AB82" s="1167"/>
      <c r="AC82" s="1156">
        <v>2000</v>
      </c>
      <c r="AD82" s="1156"/>
      <c r="AE82" s="1156"/>
      <c r="AF82" s="1156"/>
      <c r="AG82" s="1156"/>
      <c r="AH82" s="1156"/>
      <c r="AI82" s="1156"/>
      <c r="AJ82" s="1156"/>
      <c r="AK82" s="1156"/>
      <c r="AL82" s="1156"/>
      <c r="AM82" s="1156">
        <v>2000</v>
      </c>
      <c r="AN82" s="1156"/>
      <c r="AO82" s="1156"/>
      <c r="AP82" s="1156"/>
      <c r="AQ82" s="1156"/>
      <c r="AR82" s="1156"/>
      <c r="AS82" s="1179"/>
      <c r="AT82" s="1177"/>
      <c r="AU82" s="1178"/>
      <c r="AV82" s="1178"/>
      <c r="AW82" s="1178"/>
      <c r="AX82" s="1178"/>
      <c r="AY82" s="1178"/>
      <c r="AZ82" s="1178"/>
      <c r="BA82" s="1178"/>
      <c r="BB82" s="1178">
        <v>1</v>
      </c>
      <c r="BC82" s="1178"/>
      <c r="BD82" s="1178"/>
      <c r="BE82" s="1178"/>
      <c r="BF82" s="1178"/>
      <c r="BG82" s="1178"/>
      <c r="BH82" s="1178"/>
      <c r="BI82" s="1178"/>
      <c r="BJ82" s="1178"/>
      <c r="BK82" s="1186"/>
      <c r="BL82" s="1187">
        <v>414</v>
      </c>
      <c r="BM82" s="1187"/>
      <c r="BN82" s="1187"/>
      <c r="BO82" s="1187"/>
      <c r="BP82" s="1187"/>
      <c r="BQ82" s="1187"/>
      <c r="BR82" s="1187"/>
      <c r="BS82" s="1187"/>
      <c r="BT82" s="1187"/>
      <c r="BU82" s="1187"/>
      <c r="BV82" s="1191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>
        <v>400</v>
      </c>
      <c r="CH82" s="1186"/>
      <c r="CI82" s="1186"/>
      <c r="CJ82" s="1186"/>
      <c r="CK82" s="1186">
        <v>72</v>
      </c>
      <c r="CL82" s="1186"/>
      <c r="CM82" s="1186"/>
      <c r="CN82" s="1186">
        <v>8</v>
      </c>
      <c r="CO82" s="1186">
        <v>40</v>
      </c>
      <c r="CP82" s="1186"/>
      <c r="CQ82" s="1186">
        <v>180</v>
      </c>
      <c r="CR82" s="1186"/>
      <c r="CS82" s="1186">
        <v>72</v>
      </c>
      <c r="CT82" s="1186">
        <v>44</v>
      </c>
      <c r="CU82" s="1186"/>
      <c r="CV82" s="1186"/>
      <c r="CW82" s="1186"/>
      <c r="CX82" s="1186"/>
      <c r="CY82" s="1186">
        <v>100</v>
      </c>
      <c r="CZ82" s="1186">
        <v>20</v>
      </c>
      <c r="DA82" s="1186"/>
      <c r="DB82" s="1186"/>
      <c r="DC82" s="1186"/>
      <c r="DD82" s="1186"/>
      <c r="DE82" s="1186"/>
      <c r="DF82" s="1186"/>
      <c r="DG82" s="1186">
        <v>320</v>
      </c>
      <c r="DH82" s="1186"/>
      <c r="DI82" s="1186"/>
      <c r="DJ82" s="1186">
        <v>16</v>
      </c>
      <c r="DK82" s="1186">
        <v>324</v>
      </c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6">
        <v>36</v>
      </c>
      <c r="ED82" s="1186">
        <v>104</v>
      </c>
      <c r="EE82" s="1186">
        <v>120</v>
      </c>
      <c r="EF82" s="1186">
        <v>660</v>
      </c>
      <c r="EG82" s="1186">
        <v>108</v>
      </c>
      <c r="EH82" s="1186">
        <v>76</v>
      </c>
      <c r="EI82" s="1186"/>
      <c r="EJ82" s="1186"/>
      <c r="EK82" s="1197"/>
      <c r="EL82" s="1198"/>
      <c r="EM82" s="1186"/>
      <c r="EN82" s="1186"/>
      <c r="EO82" s="1186"/>
      <c r="EP82" s="1186"/>
      <c r="EQ82" s="1186"/>
      <c r="ER82" s="1186"/>
      <c r="ES82" s="1186"/>
      <c r="ET82" s="1186"/>
      <c r="EU82" s="1186"/>
      <c r="EV82" s="1186"/>
      <c r="EW82" s="1186"/>
      <c r="EX82" s="1186"/>
      <c r="EY82" s="1186"/>
      <c r="EZ82" s="1186"/>
      <c r="FA82" s="1186"/>
      <c r="FB82" s="1186"/>
      <c r="FC82" s="1209"/>
      <c r="FD82" s="1186"/>
      <c r="FE82" s="1186"/>
      <c r="FF82" s="1186"/>
      <c r="FG82" s="1186"/>
      <c r="FH82" s="1186"/>
      <c r="FI82" s="1186"/>
      <c r="FJ82" s="1186"/>
      <c r="FK82" s="1186"/>
      <c r="FL82" s="1209"/>
      <c r="FM82" s="1186"/>
      <c r="FN82" s="1186"/>
      <c r="FO82" s="1186"/>
      <c r="FP82" s="1186">
        <v>4</v>
      </c>
      <c r="FQ82" s="1186"/>
      <c r="FR82" s="1186"/>
      <c r="FS82" s="1186"/>
      <c r="FT82" s="1186"/>
      <c r="FU82" s="1186"/>
      <c r="FV82" s="1186"/>
      <c r="FW82" s="1186"/>
      <c r="FX82" s="1186"/>
      <c r="FY82" s="1186"/>
      <c r="FZ82" s="1186"/>
      <c r="GA82" s="1186"/>
      <c r="GB82" s="1186"/>
      <c r="GC82" s="1186"/>
      <c r="GD82" s="1186"/>
      <c r="GE82" s="1186"/>
      <c r="GF82" s="1186"/>
      <c r="GG82" s="1186"/>
      <c r="GH82" s="1186"/>
      <c r="GI82" s="1186"/>
      <c r="GJ82" s="1186"/>
      <c r="GK82" s="1186"/>
      <c r="GL82" s="1186">
        <v>1</v>
      </c>
      <c r="GM82" s="1186"/>
      <c r="GN82" s="1186"/>
      <c r="GO82" s="1186"/>
      <c r="GP82" s="1186"/>
      <c r="GQ82" s="1186"/>
      <c r="GR82" s="1186"/>
      <c r="GS82" s="1186"/>
      <c r="GT82" s="1186"/>
      <c r="GU82" s="1186"/>
      <c r="GV82" s="1186"/>
      <c r="GW82" s="1186"/>
      <c r="GX82" s="1186"/>
      <c r="GY82" s="1218"/>
      <c r="GZ82" s="364">
        <f t="shared" si="59"/>
        <v>2700</v>
      </c>
      <c r="HA82" s="365">
        <f t="shared" si="60"/>
        <v>5</v>
      </c>
      <c r="HB82" s="366">
        <f t="shared" si="61"/>
        <v>2705</v>
      </c>
      <c r="HC82" s="366">
        <v>4918</v>
      </c>
      <c r="HD82" s="365">
        <v>4583</v>
      </c>
      <c r="HE82" s="365">
        <v>6002</v>
      </c>
      <c r="HF82" s="54"/>
      <c r="HG82" s="708">
        <v>3.99</v>
      </c>
      <c r="HH82" s="708">
        <v>1.14</v>
      </c>
      <c r="HI82" s="709">
        <f t="shared" si="68"/>
        <v>3083.7</v>
      </c>
      <c r="HJ82" s="710">
        <v>5</v>
      </c>
      <c r="HK82" s="710">
        <v>3.75</v>
      </c>
      <c r="HL82" s="738">
        <f t="shared" si="62"/>
        <v>0.509033778476041</v>
      </c>
      <c r="HM82" s="739"/>
      <c r="HN82" s="739">
        <v>3000</v>
      </c>
      <c r="HO82" s="739">
        <v>3.66</v>
      </c>
      <c r="HP82" s="740">
        <f t="shared" si="73"/>
        <v>3300</v>
      </c>
      <c r="HQ82" s="738">
        <f t="shared" ref="HQ82:HQ90" si="75">1-HO82/6.7/HH82</f>
        <v>0.520816967792616</v>
      </c>
      <c r="HR82" s="741"/>
      <c r="HS82" s="742">
        <v>44927</v>
      </c>
      <c r="HT82" s="739">
        <f ca="1" t="shared" si="67"/>
        <v>5</v>
      </c>
      <c r="HU82" s="739">
        <f ca="1" t="shared" si="52"/>
        <v>150</v>
      </c>
      <c r="HV82" s="739">
        <v>1586</v>
      </c>
      <c r="HW82" s="739">
        <f t="shared" si="72"/>
        <v>2705</v>
      </c>
      <c r="HX82" s="761">
        <f t="shared" si="69"/>
        <v>2.19383617193836</v>
      </c>
      <c r="HY82" s="739">
        <f ca="1" t="shared" si="70"/>
        <v>5.33833468505001</v>
      </c>
      <c r="HZ82" s="739">
        <f t="shared" si="50"/>
        <v>880</v>
      </c>
      <c r="IA82" s="739"/>
      <c r="IB82" s="739">
        <f ca="1" t="shared" si="63"/>
        <v>541</v>
      </c>
      <c r="IC82" s="769">
        <f ca="1" t="shared" si="64"/>
        <v>18.0333333333333</v>
      </c>
      <c r="ID82" s="769">
        <f ca="1" t="shared" si="65"/>
        <v>48.7985212569316</v>
      </c>
      <c r="IE82" s="739"/>
      <c r="IF82" s="739"/>
      <c r="IG82" s="739"/>
      <c r="IH82" s="739"/>
      <c r="II82" s="739"/>
      <c r="IJ82" s="739"/>
      <c r="IK82" s="739"/>
      <c r="IL82" s="743"/>
      <c r="IM82" s="743"/>
      <c r="IN82" s="743"/>
      <c r="IO82" s="743"/>
      <c r="IP82" s="743"/>
      <c r="IQ82" s="739"/>
      <c r="IR82" s="739"/>
      <c r="IS82" s="739"/>
      <c r="IT82" s="739"/>
      <c r="IU82" s="739"/>
      <c r="IV82" s="739"/>
      <c r="IW82" s="739"/>
      <c r="IX82" s="739"/>
      <c r="IY82" s="739"/>
      <c r="IZ82" s="739"/>
      <c r="JA82" s="739"/>
      <c r="JB82" s="743">
        <v>160</v>
      </c>
      <c r="JC82" s="743">
        <v>262</v>
      </c>
      <c r="JD82" s="743">
        <v>648</v>
      </c>
      <c r="JE82" s="743">
        <v>668</v>
      </c>
      <c r="JF82" s="743">
        <v>348</v>
      </c>
      <c r="JG82" s="739">
        <v>560</v>
      </c>
      <c r="JH82" s="739">
        <v>484</v>
      </c>
      <c r="JI82" s="739">
        <v>0</v>
      </c>
      <c r="JJ82" s="739">
        <v>38</v>
      </c>
      <c r="JK82" s="739">
        <v>102</v>
      </c>
      <c r="JL82" s="739">
        <v>432</v>
      </c>
      <c r="JM82" s="739">
        <v>1216</v>
      </c>
      <c r="JN82" s="28">
        <f t="shared" si="53"/>
        <v>4918</v>
      </c>
      <c r="JO82" s="28">
        <f t="shared" si="54"/>
        <v>0</v>
      </c>
      <c r="JP82" s="28"/>
      <c r="JQ82" s="28"/>
      <c r="JR82" s="28"/>
      <c r="JS82" s="28"/>
      <c r="JT82" s="28"/>
      <c r="JU82" s="28"/>
      <c r="JV82" s="28"/>
      <c r="JW82" s="28"/>
      <c r="JX82" s="28"/>
      <c r="JY82" s="28"/>
      <c r="JZ82" s="28"/>
      <c r="KA82" s="28"/>
      <c r="KB82" s="28"/>
      <c r="KC82" s="28"/>
      <c r="KD82" s="28"/>
      <c r="KE82" s="824"/>
    </row>
    <row r="83" s="786" customFormat="1" hidden="1" customHeight="1" spans="1:291">
      <c r="A83" s="95" t="s">
        <v>1610</v>
      </c>
      <c r="B83" s="343">
        <v>2020</v>
      </c>
      <c r="C83" s="95" t="s">
        <v>1747</v>
      </c>
      <c r="D83" s="95" t="s">
        <v>1785</v>
      </c>
      <c r="E83" s="95"/>
      <c r="F83" s="909" t="s">
        <v>450</v>
      </c>
      <c r="G83" s="19" t="s">
        <v>451</v>
      </c>
      <c r="H83" s="301" t="s">
        <v>1787</v>
      </c>
      <c r="I83" s="99">
        <f t="shared" si="74"/>
        <v>-2485</v>
      </c>
      <c r="J83" s="1129">
        <v>2256</v>
      </c>
      <c r="K83" s="1130">
        <f t="shared" si="55"/>
        <v>1771</v>
      </c>
      <c r="L83" s="1131">
        <f t="shared" si="56"/>
        <v>-229</v>
      </c>
      <c r="M83" s="1132"/>
      <c r="N83" s="1133"/>
      <c r="O83" s="1139"/>
      <c r="P83" s="1138">
        <f t="shared" si="57"/>
        <v>2000</v>
      </c>
      <c r="Q83" s="1154">
        <f t="shared" si="58"/>
        <v>3000</v>
      </c>
      <c r="R83" s="1156"/>
      <c r="S83" s="1156"/>
      <c r="T83" s="1156"/>
      <c r="U83" s="1156"/>
      <c r="V83" s="1156"/>
      <c r="W83" s="1156"/>
      <c r="X83" s="1156"/>
      <c r="Y83" s="1156"/>
      <c r="Z83" s="1156">
        <v>2000</v>
      </c>
      <c r="AA83" s="1156"/>
      <c r="AB83" s="1167">
        <v>3000</v>
      </c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6"/>
      <c r="AP83" s="1156"/>
      <c r="AQ83" s="1156"/>
      <c r="AR83" s="1156"/>
      <c r="AS83" s="1179"/>
      <c r="AT83" s="1177"/>
      <c r="AU83" s="1178"/>
      <c r="AV83" s="1178"/>
      <c r="AW83" s="1178"/>
      <c r="AX83" s="1178"/>
      <c r="AY83" s="1178"/>
      <c r="AZ83" s="1178"/>
      <c r="BA83" s="1178"/>
      <c r="BB83" s="1178">
        <v>1</v>
      </c>
      <c r="BC83" s="1178"/>
      <c r="BD83" s="1178"/>
      <c r="BE83" s="1178"/>
      <c r="BF83" s="1178"/>
      <c r="BG83" s="1178"/>
      <c r="BH83" s="1178"/>
      <c r="BI83" s="1178"/>
      <c r="BJ83" s="1178"/>
      <c r="BK83" s="1186"/>
      <c r="BL83" s="1187">
        <v>740</v>
      </c>
      <c r="BM83" s="1187"/>
      <c r="BN83" s="1187"/>
      <c r="BO83" s="1187"/>
      <c r="BP83" s="1187"/>
      <c r="BQ83" s="1187"/>
      <c r="BR83" s="1187"/>
      <c r="BS83" s="1187"/>
      <c r="BT83" s="1187"/>
      <c r="BU83" s="1187"/>
      <c r="BV83" s="1191"/>
      <c r="BW83" s="1186"/>
      <c r="BX83" s="1186"/>
      <c r="BY83" s="1186"/>
      <c r="BZ83" s="1186"/>
      <c r="CA83" s="1186"/>
      <c r="CB83" s="1186"/>
      <c r="CC83" s="1186"/>
      <c r="CD83" s="1186"/>
      <c r="CE83" s="1186">
        <v>36</v>
      </c>
      <c r="CF83" s="1186"/>
      <c r="CG83" s="1186">
        <v>400</v>
      </c>
      <c r="CH83" s="1186"/>
      <c r="CI83" s="1186"/>
      <c r="CJ83" s="1186"/>
      <c r="CK83" s="1186">
        <v>72</v>
      </c>
      <c r="CL83" s="1186"/>
      <c r="CM83" s="1186"/>
      <c r="CN83" s="1186">
        <v>8</v>
      </c>
      <c r="CO83" s="1186">
        <v>40</v>
      </c>
      <c r="CP83" s="1186"/>
      <c r="CQ83" s="1186"/>
      <c r="CR83" s="1186"/>
      <c r="CS83" s="1186">
        <v>72</v>
      </c>
      <c r="CT83" s="1186">
        <v>44</v>
      </c>
      <c r="CU83" s="1186"/>
      <c r="CV83" s="1186"/>
      <c r="CW83" s="1186"/>
      <c r="CX83" s="1186"/>
      <c r="CY83" s="1186">
        <v>100</v>
      </c>
      <c r="CZ83" s="1186">
        <v>20</v>
      </c>
      <c r="DA83" s="1186"/>
      <c r="DB83" s="1186"/>
      <c r="DC83" s="1186"/>
      <c r="DD83" s="1186"/>
      <c r="DE83" s="1186"/>
      <c r="DF83" s="1186"/>
      <c r="DG83" s="1186">
        <v>320</v>
      </c>
      <c r="DH83" s="1186"/>
      <c r="DI83" s="1186"/>
      <c r="DJ83" s="1186">
        <v>16</v>
      </c>
      <c r="DK83" s="1186">
        <v>324</v>
      </c>
      <c r="DL83" s="1186"/>
      <c r="DM83" s="1186"/>
      <c r="DN83" s="1186"/>
      <c r="DO83" s="1186"/>
      <c r="DP83" s="1186"/>
      <c r="DQ83" s="1186"/>
      <c r="DR83" s="1186"/>
      <c r="DS83" s="1186"/>
      <c r="DT83" s="1186"/>
      <c r="DU83" s="1186"/>
      <c r="DV83" s="1186"/>
      <c r="DW83" s="1186"/>
      <c r="DX83" s="1186"/>
      <c r="DY83" s="1186"/>
      <c r="DZ83" s="1186"/>
      <c r="EA83" s="1186"/>
      <c r="EB83" s="1186"/>
      <c r="EC83" s="1186"/>
      <c r="ED83" s="1186">
        <v>68</v>
      </c>
      <c r="EE83" s="1186">
        <v>120</v>
      </c>
      <c r="EF83" s="1186">
        <v>660</v>
      </c>
      <c r="EG83" s="1186">
        <v>108</v>
      </c>
      <c r="EH83" s="1186">
        <v>76</v>
      </c>
      <c r="EI83" s="1186"/>
      <c r="EJ83" s="1186"/>
      <c r="EK83" s="1197"/>
      <c r="EL83" s="1198"/>
      <c r="EM83" s="1186"/>
      <c r="EN83" s="1186"/>
      <c r="EO83" s="1186"/>
      <c r="EP83" s="1186"/>
      <c r="EQ83" s="1186"/>
      <c r="ER83" s="1186"/>
      <c r="ES83" s="1186"/>
      <c r="ET83" s="1186"/>
      <c r="EU83" s="1186"/>
      <c r="EV83" s="1186"/>
      <c r="EW83" s="1186"/>
      <c r="EX83" s="1186"/>
      <c r="EY83" s="1186"/>
      <c r="EZ83" s="1186"/>
      <c r="FA83" s="1186"/>
      <c r="FB83" s="1186"/>
      <c r="FC83" s="1209"/>
      <c r="FD83" s="1186"/>
      <c r="FE83" s="1186"/>
      <c r="FF83" s="1186"/>
      <c r="FG83" s="1186"/>
      <c r="FH83" s="1186"/>
      <c r="FI83" s="1186"/>
      <c r="FJ83" s="1186"/>
      <c r="FK83" s="1186"/>
      <c r="FL83" s="1209"/>
      <c r="FM83" s="1186"/>
      <c r="FN83" s="1186"/>
      <c r="FO83" s="1186"/>
      <c r="FP83" s="1186">
        <v>4</v>
      </c>
      <c r="FQ83" s="1186"/>
      <c r="FR83" s="1186"/>
      <c r="FS83" s="1186"/>
      <c r="FT83" s="1186"/>
      <c r="FU83" s="1186"/>
      <c r="FV83" s="1186"/>
      <c r="FW83" s="1186"/>
      <c r="FX83" s="1186"/>
      <c r="FY83" s="1186"/>
      <c r="FZ83" s="1186"/>
      <c r="GA83" s="1186"/>
      <c r="GB83" s="1186"/>
      <c r="GC83" s="1186"/>
      <c r="GD83" s="1186"/>
      <c r="GE83" s="1186"/>
      <c r="GF83" s="1186"/>
      <c r="GG83" s="1186"/>
      <c r="GH83" s="1186"/>
      <c r="GI83" s="1186"/>
      <c r="GJ83" s="1186"/>
      <c r="GK83" s="1186"/>
      <c r="GL83" s="1186"/>
      <c r="GM83" s="1186"/>
      <c r="GN83" s="1186"/>
      <c r="GO83" s="1186"/>
      <c r="GP83" s="1186"/>
      <c r="GQ83" s="1186"/>
      <c r="GR83" s="1186"/>
      <c r="GS83" s="1186"/>
      <c r="GT83" s="1186"/>
      <c r="GU83" s="1186"/>
      <c r="GV83" s="1186"/>
      <c r="GW83" s="1186"/>
      <c r="GX83" s="1186"/>
      <c r="GY83" s="1218"/>
      <c r="GZ83" s="364">
        <f t="shared" si="59"/>
        <v>2484</v>
      </c>
      <c r="HA83" s="365">
        <f t="shared" si="60"/>
        <v>4</v>
      </c>
      <c r="HB83" s="366">
        <f t="shared" si="61"/>
        <v>2488</v>
      </c>
      <c r="HC83" s="366">
        <v>4667</v>
      </c>
      <c r="HD83" s="365">
        <v>3971</v>
      </c>
      <c r="HE83" s="365">
        <v>6098</v>
      </c>
      <c r="HF83" s="54"/>
      <c r="HG83" s="708">
        <v>3.99</v>
      </c>
      <c r="HH83" s="708">
        <v>1.14</v>
      </c>
      <c r="HI83" s="709">
        <f t="shared" si="68"/>
        <v>2836.32</v>
      </c>
      <c r="HJ83" s="710">
        <v>5</v>
      </c>
      <c r="HK83" s="710">
        <v>3.75</v>
      </c>
      <c r="HL83" s="738">
        <f t="shared" si="62"/>
        <v>0.509033778476041</v>
      </c>
      <c r="HM83" s="739"/>
      <c r="HN83" s="739">
        <v>3000</v>
      </c>
      <c r="HO83" s="739">
        <v>3.66</v>
      </c>
      <c r="HP83" s="740">
        <f t="shared" si="73"/>
        <v>6641.25</v>
      </c>
      <c r="HQ83" s="738">
        <f t="shared" si="75"/>
        <v>0.520816967792616</v>
      </c>
      <c r="HR83" s="741"/>
      <c r="HS83" s="742">
        <v>44927</v>
      </c>
      <c r="HT83" s="739">
        <f ca="1" t="shared" si="67"/>
        <v>5</v>
      </c>
      <c r="HU83" s="739">
        <f ca="1" t="shared" si="52"/>
        <v>150</v>
      </c>
      <c r="HV83" s="739">
        <v>2260</v>
      </c>
      <c r="HW83" s="739">
        <f t="shared" si="72"/>
        <v>2488</v>
      </c>
      <c r="HX83" s="761">
        <f t="shared" si="69"/>
        <v>1.23443314314066</v>
      </c>
      <c r="HY83" s="739">
        <f ca="1" t="shared" si="70"/>
        <v>3.00378731497561</v>
      </c>
      <c r="HZ83" s="739">
        <f t="shared" ref="HZ83:HZ114" si="76">K83</f>
        <v>1771</v>
      </c>
      <c r="IA83" s="739"/>
      <c r="IB83" s="739">
        <f ca="1" t="shared" si="63"/>
        <v>497.6</v>
      </c>
      <c r="IC83" s="769">
        <f ca="1" t="shared" si="64"/>
        <v>16.5866666666667</v>
      </c>
      <c r="ID83" s="769">
        <f ca="1" t="shared" si="65"/>
        <v>106.772508038585</v>
      </c>
      <c r="IE83" s="739"/>
      <c r="IF83" s="739"/>
      <c r="IG83" s="739"/>
      <c r="IH83" s="739"/>
      <c r="II83" s="739"/>
      <c r="IJ83" s="739"/>
      <c r="IK83" s="739"/>
      <c r="IL83" s="743"/>
      <c r="IM83" s="743"/>
      <c r="IN83" s="743"/>
      <c r="IO83" s="743"/>
      <c r="IP83" s="743"/>
      <c r="IQ83" s="739"/>
      <c r="IR83" s="739"/>
      <c r="IS83" s="739"/>
      <c r="IT83" s="739"/>
      <c r="IU83" s="739"/>
      <c r="IV83" s="739"/>
      <c r="IW83" s="739"/>
      <c r="IX83" s="739"/>
      <c r="IY83" s="739"/>
      <c r="IZ83" s="739"/>
      <c r="JA83" s="739"/>
      <c r="JB83" s="743">
        <v>160</v>
      </c>
      <c r="JC83" s="743">
        <v>154</v>
      </c>
      <c r="JD83" s="743">
        <v>648</v>
      </c>
      <c r="JE83" s="743">
        <v>668</v>
      </c>
      <c r="JF83" s="743">
        <v>240</v>
      </c>
      <c r="JG83" s="739">
        <v>704</v>
      </c>
      <c r="JH83" s="739">
        <v>484</v>
      </c>
      <c r="JI83" s="739">
        <v>0</v>
      </c>
      <c r="JJ83" s="739">
        <v>1</v>
      </c>
      <c r="JK83" s="739">
        <v>32</v>
      </c>
      <c r="JL83" s="739">
        <v>396</v>
      </c>
      <c r="JM83" s="739">
        <v>1180</v>
      </c>
      <c r="JN83" s="28">
        <f t="shared" si="53"/>
        <v>4667</v>
      </c>
      <c r="JO83" s="28">
        <f t="shared" si="54"/>
        <v>0</v>
      </c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824"/>
    </row>
    <row r="84" s="786" customFormat="1" hidden="1" customHeight="1" spans="1:291">
      <c r="A84" s="95" t="s">
        <v>1610</v>
      </c>
      <c r="B84" s="343">
        <v>2020</v>
      </c>
      <c r="C84" s="95" t="s">
        <v>1747</v>
      </c>
      <c r="D84" s="95" t="s">
        <v>1785</v>
      </c>
      <c r="E84" s="95"/>
      <c r="F84" s="909" t="s">
        <v>453</v>
      </c>
      <c r="G84" s="19" t="s">
        <v>454</v>
      </c>
      <c r="H84" s="301" t="s">
        <v>1788</v>
      </c>
      <c r="I84" s="99">
        <f t="shared" si="74"/>
        <v>-1097</v>
      </c>
      <c r="J84" s="1129">
        <v>2434</v>
      </c>
      <c r="K84" s="1130">
        <f t="shared" si="55"/>
        <v>1337</v>
      </c>
      <c r="L84" s="1131">
        <f t="shared" si="56"/>
        <v>1337</v>
      </c>
      <c r="M84" s="1132"/>
      <c r="N84" s="1133"/>
      <c r="O84" s="1139"/>
      <c r="P84" s="1138">
        <f t="shared" si="57"/>
        <v>0</v>
      </c>
      <c r="Q84" s="1154">
        <f t="shared" si="58"/>
        <v>5000</v>
      </c>
      <c r="R84" s="1156"/>
      <c r="S84" s="1156"/>
      <c r="T84" s="1156"/>
      <c r="U84" s="1156"/>
      <c r="V84" s="1156"/>
      <c r="W84" s="1156"/>
      <c r="X84" s="1156"/>
      <c r="Y84" s="1156"/>
      <c r="Z84" s="1156"/>
      <c r="AA84" s="1156"/>
      <c r="AB84" s="1167">
        <v>3000</v>
      </c>
      <c r="AC84" s="1156"/>
      <c r="AD84" s="1156"/>
      <c r="AE84" s="1156"/>
      <c r="AF84" s="1156"/>
      <c r="AG84" s="1156"/>
      <c r="AH84" s="1156"/>
      <c r="AI84" s="1156"/>
      <c r="AJ84" s="1156"/>
      <c r="AK84" s="1156"/>
      <c r="AL84" s="1156"/>
      <c r="AM84" s="1156"/>
      <c r="AN84" s="1156">
        <v>2000</v>
      </c>
      <c r="AO84" s="1156"/>
      <c r="AP84" s="1156"/>
      <c r="AQ84" s="1156"/>
      <c r="AR84" s="1156"/>
      <c r="AS84" s="1179"/>
      <c r="AT84" s="1177"/>
      <c r="AU84" s="1178"/>
      <c r="AV84" s="1178"/>
      <c r="AW84" s="1178"/>
      <c r="AX84" s="1178"/>
      <c r="AY84" s="1178"/>
      <c r="AZ84" s="1178"/>
      <c r="BA84" s="1178"/>
      <c r="BB84" s="1178">
        <v>1</v>
      </c>
      <c r="BC84" s="1178"/>
      <c r="BD84" s="1178"/>
      <c r="BE84" s="1178"/>
      <c r="BF84" s="1178"/>
      <c r="BG84" s="1178"/>
      <c r="BH84" s="1178"/>
      <c r="BI84" s="1178"/>
      <c r="BJ84" s="1178"/>
      <c r="BK84" s="1186"/>
      <c r="BL84" s="1187">
        <v>562</v>
      </c>
      <c r="BM84" s="1187"/>
      <c r="BN84" s="1187"/>
      <c r="BO84" s="1187"/>
      <c r="BP84" s="1187"/>
      <c r="BQ84" s="1187"/>
      <c r="BR84" s="1187"/>
      <c r="BS84" s="1187"/>
      <c r="BT84" s="1187"/>
      <c r="BU84" s="1187"/>
      <c r="BV84" s="1191"/>
      <c r="BW84" s="1186"/>
      <c r="BX84" s="1186"/>
      <c r="BY84" s="1186"/>
      <c r="BZ84" s="1186"/>
      <c r="CA84" s="1186"/>
      <c r="CB84" s="1186"/>
      <c r="CC84" s="1186"/>
      <c r="CD84" s="1186"/>
      <c r="CE84" s="1186">
        <v>72</v>
      </c>
      <c r="CF84" s="1186"/>
      <c r="CG84" s="1186">
        <v>400</v>
      </c>
      <c r="CH84" s="1186"/>
      <c r="CI84" s="1186">
        <v>108</v>
      </c>
      <c r="CJ84" s="1186"/>
      <c r="CK84" s="1186"/>
      <c r="CL84" s="1186"/>
      <c r="CM84" s="1186"/>
      <c r="CN84" s="1186">
        <v>8</v>
      </c>
      <c r="CO84" s="1186">
        <v>40</v>
      </c>
      <c r="CP84" s="1186"/>
      <c r="CQ84" s="1186">
        <v>180</v>
      </c>
      <c r="CR84" s="1186"/>
      <c r="CS84" s="1186">
        <v>108</v>
      </c>
      <c r="CT84" s="1186">
        <v>44</v>
      </c>
      <c r="CU84" s="1186"/>
      <c r="CV84" s="1186"/>
      <c r="CW84" s="1186"/>
      <c r="CX84" s="1186"/>
      <c r="CY84" s="1186">
        <v>100</v>
      </c>
      <c r="CZ84" s="1186">
        <v>20</v>
      </c>
      <c r="DA84" s="1186"/>
      <c r="DB84" s="1186">
        <v>36</v>
      </c>
      <c r="DC84" s="1186"/>
      <c r="DD84" s="1186"/>
      <c r="DE84" s="1186"/>
      <c r="DF84" s="1186"/>
      <c r="DG84" s="1186">
        <v>320</v>
      </c>
      <c r="DH84" s="1186"/>
      <c r="DI84" s="1186"/>
      <c r="DJ84" s="1186">
        <v>16</v>
      </c>
      <c r="DK84" s="1186">
        <v>324</v>
      </c>
      <c r="DL84" s="1186"/>
      <c r="DM84" s="1186"/>
      <c r="DN84" s="1186"/>
      <c r="DO84" s="1186"/>
      <c r="DP84" s="1186"/>
      <c r="DQ84" s="1186"/>
      <c r="DR84" s="1186"/>
      <c r="DS84" s="1186"/>
      <c r="DT84" s="1186"/>
      <c r="DU84" s="1186"/>
      <c r="DV84" s="1186"/>
      <c r="DW84" s="1186"/>
      <c r="DX84" s="1186"/>
      <c r="DY84" s="1186"/>
      <c r="DZ84" s="1186"/>
      <c r="EA84" s="1186"/>
      <c r="EB84" s="1186"/>
      <c r="EC84" s="1186"/>
      <c r="ED84" s="1186">
        <v>68</v>
      </c>
      <c r="EE84" s="1186">
        <v>120</v>
      </c>
      <c r="EF84" s="1186">
        <v>660</v>
      </c>
      <c r="EG84" s="1186">
        <v>108</v>
      </c>
      <c r="EH84" s="1186">
        <v>364</v>
      </c>
      <c r="EI84" s="1186"/>
      <c r="EJ84" s="1186"/>
      <c r="EK84" s="1197"/>
      <c r="EL84" s="1198"/>
      <c r="EM84" s="1186"/>
      <c r="EN84" s="1186"/>
      <c r="EO84" s="1186"/>
      <c r="EP84" s="1186"/>
      <c r="EQ84" s="1186"/>
      <c r="ER84" s="1186"/>
      <c r="ES84" s="1186"/>
      <c r="ET84" s="1186"/>
      <c r="EU84" s="1186"/>
      <c r="EV84" s="1186"/>
      <c r="EW84" s="1186"/>
      <c r="EX84" s="1186"/>
      <c r="EY84" s="1186"/>
      <c r="EZ84" s="1186"/>
      <c r="FA84" s="1186"/>
      <c r="FB84" s="1186"/>
      <c r="FC84" s="1209"/>
      <c r="FD84" s="1186"/>
      <c r="FE84" s="1186"/>
      <c r="FF84" s="1186"/>
      <c r="FG84" s="1186"/>
      <c r="FH84" s="1186"/>
      <c r="FI84" s="1186"/>
      <c r="FJ84" s="1186"/>
      <c r="FK84" s="1186"/>
      <c r="FL84" s="1209"/>
      <c r="FM84" s="1186"/>
      <c r="FN84" s="1186"/>
      <c r="FO84" s="1186"/>
      <c r="FP84" s="1186">
        <v>4</v>
      </c>
      <c r="FQ84" s="1186"/>
      <c r="FR84" s="1186"/>
      <c r="FS84" s="1186"/>
      <c r="FT84" s="1186"/>
      <c r="FU84" s="1186"/>
      <c r="FV84" s="1186"/>
      <c r="FW84" s="1186"/>
      <c r="FX84" s="1186"/>
      <c r="FY84" s="1186"/>
      <c r="FZ84" s="1186"/>
      <c r="GA84" s="1186"/>
      <c r="GB84" s="1186"/>
      <c r="GC84" s="1186"/>
      <c r="GD84" s="1186"/>
      <c r="GE84" s="1186"/>
      <c r="GF84" s="1186"/>
      <c r="GG84" s="1186"/>
      <c r="GH84" s="1186"/>
      <c r="GI84" s="1186"/>
      <c r="GJ84" s="1186"/>
      <c r="GK84" s="1186"/>
      <c r="GL84" s="1186"/>
      <c r="GM84" s="1186"/>
      <c r="GN84" s="1186"/>
      <c r="GO84" s="1186"/>
      <c r="GP84" s="1186"/>
      <c r="GQ84" s="1186"/>
      <c r="GR84" s="1186"/>
      <c r="GS84" s="1186"/>
      <c r="GT84" s="1186"/>
      <c r="GU84" s="1186"/>
      <c r="GV84" s="1186"/>
      <c r="GW84" s="1186"/>
      <c r="GX84" s="1186"/>
      <c r="GY84" s="1218"/>
      <c r="GZ84" s="364">
        <f t="shared" si="59"/>
        <v>3096</v>
      </c>
      <c r="HA84" s="365">
        <f t="shared" si="60"/>
        <v>4</v>
      </c>
      <c r="HB84" s="366">
        <f t="shared" si="61"/>
        <v>3100</v>
      </c>
      <c r="HC84" s="366">
        <v>4749</v>
      </c>
      <c r="HD84" s="365">
        <v>3244</v>
      </c>
      <c r="HE84" s="365">
        <v>4234</v>
      </c>
      <c r="HF84" s="54"/>
      <c r="HG84" s="708">
        <v>3.99</v>
      </c>
      <c r="HH84" s="708">
        <v>1.14</v>
      </c>
      <c r="HI84" s="709">
        <f t="shared" si="68"/>
        <v>3534</v>
      </c>
      <c r="HJ84" s="710">
        <v>5</v>
      </c>
      <c r="HK84" s="710">
        <v>3.75</v>
      </c>
      <c r="HL84" s="738">
        <f t="shared" si="62"/>
        <v>0.509033778476041</v>
      </c>
      <c r="HM84" s="739"/>
      <c r="HN84" s="739">
        <v>3000</v>
      </c>
      <c r="HO84" s="739">
        <v>3.66</v>
      </c>
      <c r="HP84" s="740">
        <f t="shared" si="73"/>
        <v>5013.75</v>
      </c>
      <c r="HQ84" s="738">
        <f t="shared" si="75"/>
        <v>0.520816967792616</v>
      </c>
      <c r="HR84" s="741"/>
      <c r="HS84" s="742">
        <v>44927</v>
      </c>
      <c r="HT84" s="739">
        <f ca="1" t="shared" si="67"/>
        <v>5</v>
      </c>
      <c r="HU84" s="739">
        <f ca="1" t="shared" si="52"/>
        <v>150</v>
      </c>
      <c r="HV84" s="739">
        <v>2438</v>
      </c>
      <c r="HW84" s="739">
        <f t="shared" si="72"/>
        <v>3100</v>
      </c>
      <c r="HX84" s="761">
        <f t="shared" si="69"/>
        <v>1.64238410596026</v>
      </c>
      <c r="HY84" s="739">
        <f ca="1" t="shared" si="70"/>
        <v>3.99646799116997</v>
      </c>
      <c r="HZ84" s="739">
        <f t="shared" si="76"/>
        <v>1337</v>
      </c>
      <c r="IA84" s="739"/>
      <c r="IB84" s="739">
        <f ca="1" t="shared" si="63"/>
        <v>620</v>
      </c>
      <c r="IC84" s="769">
        <f ca="1" t="shared" si="64"/>
        <v>20.6666666666667</v>
      </c>
      <c r="ID84" s="769">
        <f ca="1" t="shared" si="65"/>
        <v>64.6935483870968</v>
      </c>
      <c r="IE84" s="739"/>
      <c r="IF84" s="739"/>
      <c r="IG84" s="739"/>
      <c r="IH84" s="739"/>
      <c r="II84" s="739"/>
      <c r="IJ84" s="739"/>
      <c r="IK84" s="739"/>
      <c r="IL84" s="743"/>
      <c r="IM84" s="743"/>
      <c r="IN84" s="743"/>
      <c r="IO84" s="743"/>
      <c r="IP84" s="743"/>
      <c r="IQ84" s="739"/>
      <c r="IR84" s="739"/>
      <c r="IS84" s="739"/>
      <c r="IT84" s="739"/>
      <c r="IU84" s="739"/>
      <c r="IV84" s="739"/>
      <c r="IW84" s="739"/>
      <c r="IX84" s="739"/>
      <c r="IY84" s="739"/>
      <c r="IZ84" s="739"/>
      <c r="JA84" s="739"/>
      <c r="JB84" s="743">
        <v>232</v>
      </c>
      <c r="JC84" s="743">
        <v>0</v>
      </c>
      <c r="JD84" s="743">
        <v>384</v>
      </c>
      <c r="JE84" s="743">
        <v>632</v>
      </c>
      <c r="JF84" s="743">
        <v>420</v>
      </c>
      <c r="JG84" s="739">
        <v>812</v>
      </c>
      <c r="JH84" s="739">
        <v>556</v>
      </c>
      <c r="JI84" s="739">
        <v>108</v>
      </c>
      <c r="JJ84" s="739">
        <v>73</v>
      </c>
      <c r="JK84" s="739">
        <v>28</v>
      </c>
      <c r="JL84" s="739">
        <v>324</v>
      </c>
      <c r="JM84" s="739">
        <v>1180</v>
      </c>
      <c r="JN84" s="28">
        <f t="shared" si="53"/>
        <v>4749</v>
      </c>
      <c r="JO84" s="28">
        <f t="shared" si="54"/>
        <v>0</v>
      </c>
      <c r="JP84" s="28"/>
      <c r="JQ84" s="28"/>
      <c r="JR84" s="28"/>
      <c r="JS84" s="28"/>
      <c r="JT84" s="28"/>
      <c r="JU84" s="28"/>
      <c r="JV84" s="28"/>
      <c r="JW84" s="28"/>
      <c r="JX84" s="28"/>
      <c r="JY84" s="28"/>
      <c r="JZ84" s="28"/>
      <c r="KA84" s="28"/>
      <c r="KB84" s="28"/>
      <c r="KC84" s="28"/>
      <c r="KD84" s="28"/>
      <c r="KE84" s="824"/>
    </row>
    <row r="85" s="786" customFormat="1" hidden="1" customHeight="1" spans="1:291">
      <c r="A85" s="418" t="s">
        <v>1610</v>
      </c>
      <c r="B85" s="809">
        <v>2020</v>
      </c>
      <c r="C85" s="418" t="s">
        <v>1747</v>
      </c>
      <c r="D85" s="95" t="s">
        <v>1785</v>
      </c>
      <c r="E85" s="411"/>
      <c r="F85" s="1115" t="s">
        <v>456</v>
      </c>
      <c r="G85" s="794" t="s">
        <v>457</v>
      </c>
      <c r="H85" s="1116" t="s">
        <v>1789</v>
      </c>
      <c r="I85" s="99">
        <f t="shared" si="74"/>
        <v>1083</v>
      </c>
      <c r="J85" s="1129">
        <v>614</v>
      </c>
      <c r="K85" s="1130">
        <f t="shared" si="55"/>
        <v>1697</v>
      </c>
      <c r="L85" s="1131">
        <f t="shared" si="56"/>
        <v>1697</v>
      </c>
      <c r="M85" s="1132"/>
      <c r="N85" s="1133"/>
      <c r="O85" s="1139"/>
      <c r="P85" s="1138">
        <f t="shared" si="57"/>
        <v>0</v>
      </c>
      <c r="Q85" s="1154">
        <f t="shared" si="58"/>
        <v>4000</v>
      </c>
      <c r="R85" s="1156"/>
      <c r="S85" s="1156"/>
      <c r="T85" s="1156"/>
      <c r="U85" s="1156"/>
      <c r="V85" s="1156"/>
      <c r="W85" s="1156"/>
      <c r="X85" s="1156"/>
      <c r="Y85" s="1156"/>
      <c r="Z85" s="1156"/>
      <c r="AA85" s="1156"/>
      <c r="AB85" s="1167"/>
      <c r="AC85" s="1156"/>
      <c r="AD85" s="1156"/>
      <c r="AE85" s="1156"/>
      <c r="AF85" s="1156"/>
      <c r="AG85" s="1156">
        <v>2000</v>
      </c>
      <c r="AH85" s="1156"/>
      <c r="AI85" s="1156"/>
      <c r="AJ85" s="1156"/>
      <c r="AK85" s="1156"/>
      <c r="AL85" s="1156"/>
      <c r="AM85" s="1156">
        <v>2000</v>
      </c>
      <c r="AN85" s="1156"/>
      <c r="AO85" s="1156"/>
      <c r="AP85" s="1156"/>
      <c r="AQ85" s="1156"/>
      <c r="AR85" s="1156"/>
      <c r="AS85" s="1179"/>
      <c r="AT85" s="1177"/>
      <c r="AU85" s="1178"/>
      <c r="AV85" s="1178"/>
      <c r="AW85" s="1178"/>
      <c r="AX85" s="1178"/>
      <c r="AY85" s="1178"/>
      <c r="AZ85" s="1178"/>
      <c r="BA85" s="1178"/>
      <c r="BB85" s="1178">
        <v>1</v>
      </c>
      <c r="BC85" s="1178"/>
      <c r="BD85" s="1178"/>
      <c r="BE85" s="1178"/>
      <c r="BF85" s="1178"/>
      <c r="BG85" s="1178"/>
      <c r="BH85" s="1178"/>
      <c r="BI85" s="1178"/>
      <c r="BJ85" s="1178"/>
      <c r="BK85" s="1186"/>
      <c r="BL85" s="1187">
        <v>-618</v>
      </c>
      <c r="BM85" s="1187"/>
      <c r="BN85" s="1187"/>
      <c r="BO85" s="1187"/>
      <c r="BP85" s="1187"/>
      <c r="BQ85" s="1187"/>
      <c r="BR85" s="1187"/>
      <c r="BS85" s="1187"/>
      <c r="BT85" s="1187"/>
      <c r="BU85" s="1187"/>
      <c r="BV85" s="1191"/>
      <c r="BW85" s="1186"/>
      <c r="BX85" s="1186"/>
      <c r="BY85" s="1186"/>
      <c r="BZ85" s="1186"/>
      <c r="CA85" s="1186"/>
      <c r="CB85" s="1186"/>
      <c r="CC85" s="1186"/>
      <c r="CD85" s="1186"/>
      <c r="CE85" s="1186">
        <v>36</v>
      </c>
      <c r="CF85" s="1186"/>
      <c r="CG85" s="1186">
        <v>400</v>
      </c>
      <c r="CH85" s="1186"/>
      <c r="CI85" s="1186">
        <v>360</v>
      </c>
      <c r="CJ85" s="1186"/>
      <c r="CK85" s="1186">
        <v>72</v>
      </c>
      <c r="CL85" s="1186"/>
      <c r="CM85" s="1186"/>
      <c r="CN85" s="1186">
        <v>8</v>
      </c>
      <c r="CO85" s="1186">
        <v>40</v>
      </c>
      <c r="CP85" s="1186"/>
      <c r="CQ85" s="1186">
        <v>180</v>
      </c>
      <c r="CR85" s="1186"/>
      <c r="CS85" s="1186">
        <v>36</v>
      </c>
      <c r="CT85" s="1186">
        <v>44</v>
      </c>
      <c r="CU85" s="1186"/>
      <c r="CV85" s="1186"/>
      <c r="CW85" s="1186"/>
      <c r="CX85" s="1186"/>
      <c r="CY85" s="1186">
        <v>100</v>
      </c>
      <c r="CZ85" s="1186">
        <v>20</v>
      </c>
      <c r="DA85" s="1186"/>
      <c r="DB85" s="1186"/>
      <c r="DC85" s="1186"/>
      <c r="DD85" s="1186"/>
      <c r="DE85" s="1186"/>
      <c r="DF85" s="1186"/>
      <c r="DG85" s="1186">
        <v>320</v>
      </c>
      <c r="DH85" s="1186"/>
      <c r="DI85" s="1186"/>
      <c r="DJ85" s="1186">
        <v>16</v>
      </c>
      <c r="DK85" s="1186"/>
      <c r="DL85" s="1186"/>
      <c r="DM85" s="1186"/>
      <c r="DN85" s="1186"/>
      <c r="DO85" s="1186"/>
      <c r="DP85" s="1186"/>
      <c r="DQ85" s="1186"/>
      <c r="DR85" s="1186"/>
      <c r="DS85" s="1186"/>
      <c r="DT85" s="1186">
        <v>72</v>
      </c>
      <c r="DU85" s="1186"/>
      <c r="DV85" s="1186"/>
      <c r="DW85" s="1186"/>
      <c r="DX85" s="1186"/>
      <c r="DY85" s="1186"/>
      <c r="DZ85" s="1186"/>
      <c r="EA85" s="1186">
        <v>36</v>
      </c>
      <c r="EB85" s="1186"/>
      <c r="EC85" s="1186"/>
      <c r="ED85" s="1186">
        <v>104</v>
      </c>
      <c r="EE85" s="1186">
        <v>120</v>
      </c>
      <c r="EF85" s="1186">
        <v>660</v>
      </c>
      <c r="EG85" s="1186">
        <v>108</v>
      </c>
      <c r="EH85" s="1186">
        <v>76</v>
      </c>
      <c r="EI85" s="1186"/>
      <c r="EJ85" s="1186"/>
      <c r="EK85" s="1197"/>
      <c r="EL85" s="1198"/>
      <c r="EM85" s="1186"/>
      <c r="EN85" s="1186"/>
      <c r="EO85" s="1186"/>
      <c r="EP85" s="1186"/>
      <c r="EQ85" s="1186"/>
      <c r="ER85" s="1186"/>
      <c r="ES85" s="1186"/>
      <c r="ET85" s="1186"/>
      <c r="EU85" s="1186"/>
      <c r="EV85" s="1186"/>
      <c r="EW85" s="1186">
        <v>108</v>
      </c>
      <c r="EX85" s="1186"/>
      <c r="EY85" s="1186"/>
      <c r="EZ85" s="1186"/>
      <c r="FA85" s="1186"/>
      <c r="FB85" s="1186"/>
      <c r="FC85" s="1209"/>
      <c r="FD85" s="1186"/>
      <c r="FE85" s="1186"/>
      <c r="FF85" s="1186"/>
      <c r="FG85" s="1186"/>
      <c r="FH85" s="1186"/>
      <c r="FI85" s="1186"/>
      <c r="FJ85" s="1186"/>
      <c r="FK85" s="1186"/>
      <c r="FL85" s="1209"/>
      <c r="FM85" s="1186"/>
      <c r="FN85" s="1186"/>
      <c r="FO85" s="1186"/>
      <c r="FP85" s="1186">
        <v>4</v>
      </c>
      <c r="FQ85" s="1186"/>
      <c r="FR85" s="1186"/>
      <c r="FS85" s="1186"/>
      <c r="FT85" s="1186"/>
      <c r="FU85" s="1186"/>
      <c r="FV85" s="1186"/>
      <c r="FW85" s="1186"/>
      <c r="FX85" s="1186"/>
      <c r="FY85" s="1186"/>
      <c r="FZ85" s="1186"/>
      <c r="GA85" s="1186"/>
      <c r="GB85" s="1186"/>
      <c r="GC85" s="1186"/>
      <c r="GD85" s="1186"/>
      <c r="GE85" s="1186"/>
      <c r="GF85" s="1186"/>
      <c r="GG85" s="1186"/>
      <c r="GH85" s="1186"/>
      <c r="GI85" s="1186"/>
      <c r="GJ85" s="1186"/>
      <c r="GK85" s="1186"/>
      <c r="GL85" s="1186"/>
      <c r="GM85" s="1186"/>
      <c r="GN85" s="1186"/>
      <c r="GO85" s="1186"/>
      <c r="GP85" s="1186"/>
      <c r="GQ85" s="1186"/>
      <c r="GR85" s="1186"/>
      <c r="GS85" s="1186"/>
      <c r="GT85" s="1186"/>
      <c r="GU85" s="1186"/>
      <c r="GV85" s="1186"/>
      <c r="GW85" s="1186"/>
      <c r="GX85" s="1186"/>
      <c r="GY85" s="1218"/>
      <c r="GZ85" s="364">
        <f t="shared" si="59"/>
        <v>2808</v>
      </c>
      <c r="HA85" s="365">
        <f t="shared" si="60"/>
        <v>112</v>
      </c>
      <c r="HB85" s="366">
        <f t="shared" si="61"/>
        <v>2920</v>
      </c>
      <c r="HC85" s="366">
        <v>5430</v>
      </c>
      <c r="HD85" s="365">
        <v>5212</v>
      </c>
      <c r="HE85" s="365">
        <v>6726</v>
      </c>
      <c r="HF85" s="54"/>
      <c r="HG85" s="708">
        <v>3.99</v>
      </c>
      <c r="HH85" s="708">
        <v>1.14</v>
      </c>
      <c r="HI85" s="709">
        <f t="shared" si="68"/>
        <v>3328.8</v>
      </c>
      <c r="HJ85" s="710">
        <v>5</v>
      </c>
      <c r="HK85" s="710">
        <v>3.75</v>
      </c>
      <c r="HL85" s="738">
        <f t="shared" si="62"/>
        <v>0.509033778476041</v>
      </c>
      <c r="HM85" s="739"/>
      <c r="HN85" s="739">
        <v>3000</v>
      </c>
      <c r="HO85" s="739">
        <v>3.66</v>
      </c>
      <c r="HP85" s="740">
        <f t="shared" si="73"/>
        <v>6363.75</v>
      </c>
      <c r="HQ85" s="738">
        <f t="shared" si="75"/>
        <v>0.520816967792616</v>
      </c>
      <c r="HR85" s="741"/>
      <c r="HS85" s="742">
        <v>44927</v>
      </c>
      <c r="HT85" s="739">
        <f ca="1" t="shared" si="67"/>
        <v>5</v>
      </c>
      <c r="HU85" s="739">
        <f ca="1" t="shared" si="52"/>
        <v>150</v>
      </c>
      <c r="HV85" s="739">
        <v>618</v>
      </c>
      <c r="HW85" s="739">
        <f t="shared" si="72"/>
        <v>2920</v>
      </c>
      <c r="HX85" s="761">
        <f t="shared" si="69"/>
        <v>2.52267818574514</v>
      </c>
      <c r="HY85" s="739">
        <f ca="1" t="shared" si="70"/>
        <v>6.13851691864651</v>
      </c>
      <c r="HZ85" s="739">
        <f t="shared" si="76"/>
        <v>1697</v>
      </c>
      <c r="IA85" s="739"/>
      <c r="IB85" s="739">
        <f ca="1" t="shared" si="63"/>
        <v>584</v>
      </c>
      <c r="IC85" s="769">
        <f ca="1" t="shared" si="64"/>
        <v>19.4666666666667</v>
      </c>
      <c r="ID85" s="769">
        <f ca="1" t="shared" si="65"/>
        <v>87.1746575342466</v>
      </c>
      <c r="IE85" s="739"/>
      <c r="IF85" s="739"/>
      <c r="IG85" s="739"/>
      <c r="IH85" s="739"/>
      <c r="II85" s="739"/>
      <c r="IJ85" s="739"/>
      <c r="IK85" s="739"/>
      <c r="IL85" s="743"/>
      <c r="IM85" s="743"/>
      <c r="IN85" s="743"/>
      <c r="IO85" s="743"/>
      <c r="IP85" s="743"/>
      <c r="IQ85" s="739"/>
      <c r="IR85" s="739"/>
      <c r="IS85" s="739"/>
      <c r="IT85" s="739"/>
      <c r="IU85" s="739"/>
      <c r="IV85" s="739"/>
      <c r="IW85" s="739"/>
      <c r="IX85" s="739"/>
      <c r="IY85" s="739"/>
      <c r="IZ85" s="739"/>
      <c r="JA85" s="739"/>
      <c r="JB85" s="743">
        <v>232</v>
      </c>
      <c r="JC85" s="743">
        <v>262</v>
      </c>
      <c r="JD85" s="743">
        <v>720</v>
      </c>
      <c r="JE85" s="743">
        <v>668</v>
      </c>
      <c r="JF85" s="743">
        <v>348</v>
      </c>
      <c r="JG85" s="739">
        <v>632</v>
      </c>
      <c r="JH85" s="739">
        <v>484</v>
      </c>
      <c r="JI85" s="739">
        <v>108</v>
      </c>
      <c r="JJ85" s="739">
        <v>155</v>
      </c>
      <c r="JK85" s="739">
        <v>101</v>
      </c>
      <c r="JL85" s="739">
        <v>612</v>
      </c>
      <c r="JM85" s="739">
        <v>1108</v>
      </c>
      <c r="JN85" s="28">
        <f t="shared" si="53"/>
        <v>5430</v>
      </c>
      <c r="JO85" s="28">
        <f t="shared" si="54"/>
        <v>0</v>
      </c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824"/>
    </row>
    <row r="86" s="786" customFormat="1" hidden="1" customHeight="1" spans="1:291">
      <c r="A86" s="95" t="s">
        <v>1610</v>
      </c>
      <c r="B86" s="343">
        <v>2020</v>
      </c>
      <c r="C86" s="95" t="s">
        <v>1747</v>
      </c>
      <c r="D86" s="95" t="s">
        <v>1785</v>
      </c>
      <c r="E86" s="411"/>
      <c r="F86" s="1061" t="s">
        <v>459</v>
      </c>
      <c r="G86" s="112" t="s">
        <v>460</v>
      </c>
      <c r="H86" s="1060" t="s">
        <v>1790</v>
      </c>
      <c r="I86" s="99">
        <f t="shared" si="74"/>
        <v>-665</v>
      </c>
      <c r="J86" s="1129">
        <v>2083</v>
      </c>
      <c r="K86" s="1130">
        <f t="shared" si="55"/>
        <v>1418</v>
      </c>
      <c r="L86" s="1131">
        <f t="shared" si="56"/>
        <v>1418</v>
      </c>
      <c r="M86" s="1132"/>
      <c r="N86" s="1133"/>
      <c r="O86" s="1139"/>
      <c r="P86" s="1138">
        <f t="shared" si="57"/>
        <v>0</v>
      </c>
      <c r="Q86" s="1154">
        <f t="shared" si="58"/>
        <v>5000</v>
      </c>
      <c r="R86" s="1153"/>
      <c r="S86" s="1153"/>
      <c r="T86" s="1153"/>
      <c r="U86" s="1153"/>
      <c r="V86" s="1153"/>
      <c r="W86" s="1153"/>
      <c r="X86" s="1153"/>
      <c r="Y86" s="1153"/>
      <c r="Z86" s="1153"/>
      <c r="AA86" s="1153"/>
      <c r="AB86" s="1166">
        <v>3000</v>
      </c>
      <c r="AC86" s="1153"/>
      <c r="AD86" s="1153"/>
      <c r="AE86" s="1153"/>
      <c r="AF86" s="1153"/>
      <c r="AG86" s="1153"/>
      <c r="AH86" s="1153"/>
      <c r="AI86" s="1153"/>
      <c r="AJ86" s="1153"/>
      <c r="AK86" s="1153"/>
      <c r="AL86" s="1153"/>
      <c r="AM86" s="1153"/>
      <c r="AN86" s="1153">
        <v>2000</v>
      </c>
      <c r="AO86" s="1153"/>
      <c r="AP86" s="1153"/>
      <c r="AQ86" s="1153"/>
      <c r="AR86" s="1153"/>
      <c r="AS86" s="1176"/>
      <c r="AT86" s="1177"/>
      <c r="AU86" s="1178"/>
      <c r="AV86" s="1178"/>
      <c r="AW86" s="1178"/>
      <c r="AX86" s="1178"/>
      <c r="AY86" s="1178"/>
      <c r="AZ86" s="1178"/>
      <c r="BA86" s="1178"/>
      <c r="BB86" s="1178">
        <v>1</v>
      </c>
      <c r="BC86" s="1178"/>
      <c r="BD86" s="1178"/>
      <c r="BE86" s="1178"/>
      <c r="BF86" s="1178"/>
      <c r="BG86" s="1178"/>
      <c r="BH86" s="1178"/>
      <c r="BI86" s="1178"/>
      <c r="BJ86" s="1178"/>
      <c r="BK86" s="1186"/>
      <c r="BL86" s="1187">
        <v>913</v>
      </c>
      <c r="BM86" s="1187"/>
      <c r="BN86" s="1187"/>
      <c r="BO86" s="1187"/>
      <c r="BP86" s="1187"/>
      <c r="BQ86" s="1187"/>
      <c r="BR86" s="1187"/>
      <c r="BS86" s="1187"/>
      <c r="BT86" s="1187"/>
      <c r="BU86" s="1187"/>
      <c r="BV86" s="1191"/>
      <c r="BW86" s="1186"/>
      <c r="BX86" s="1186"/>
      <c r="BY86" s="1186"/>
      <c r="BZ86" s="1186"/>
      <c r="CA86" s="1186"/>
      <c r="CB86" s="1186"/>
      <c r="CC86" s="1186"/>
      <c r="CD86" s="1186"/>
      <c r="CE86" s="1186">
        <v>36</v>
      </c>
      <c r="CF86" s="1186"/>
      <c r="CG86" s="1186">
        <v>400</v>
      </c>
      <c r="CH86" s="1186"/>
      <c r="CI86" s="1186"/>
      <c r="CJ86" s="1186"/>
      <c r="CK86" s="1186">
        <v>72</v>
      </c>
      <c r="CL86" s="1186"/>
      <c r="CM86" s="1186"/>
      <c r="CN86" s="1186">
        <v>8</v>
      </c>
      <c r="CO86" s="1186">
        <v>40</v>
      </c>
      <c r="CP86" s="1186"/>
      <c r="CQ86" s="1186">
        <v>180</v>
      </c>
      <c r="CR86" s="1186"/>
      <c r="CS86" s="1186"/>
      <c r="CT86" s="1186">
        <v>44</v>
      </c>
      <c r="CU86" s="1186">
        <v>36</v>
      </c>
      <c r="CV86" s="1186"/>
      <c r="CW86" s="1186"/>
      <c r="CX86" s="1186"/>
      <c r="CY86" s="1186">
        <v>100</v>
      </c>
      <c r="CZ86" s="1186">
        <v>20</v>
      </c>
      <c r="DA86" s="1186"/>
      <c r="DB86" s="1186"/>
      <c r="DC86" s="1186"/>
      <c r="DD86" s="1186"/>
      <c r="DE86" s="1186"/>
      <c r="DF86" s="1186"/>
      <c r="DG86" s="1186">
        <v>320</v>
      </c>
      <c r="DH86" s="1186"/>
      <c r="DI86" s="1186"/>
      <c r="DJ86" s="1186">
        <v>16</v>
      </c>
      <c r="DK86" s="1186">
        <v>324</v>
      </c>
      <c r="DL86" s="1186"/>
      <c r="DM86" s="1186"/>
      <c r="DN86" s="1186"/>
      <c r="DO86" s="1186"/>
      <c r="DP86" s="1186"/>
      <c r="DQ86" s="1186"/>
      <c r="DR86" s="1186"/>
      <c r="DS86" s="1186"/>
      <c r="DT86" s="1186"/>
      <c r="DU86" s="1186"/>
      <c r="DV86" s="1186"/>
      <c r="DW86" s="1186">
        <v>72</v>
      </c>
      <c r="DX86" s="1186"/>
      <c r="DY86" s="1186"/>
      <c r="DZ86" s="1186"/>
      <c r="EA86" s="1186"/>
      <c r="EB86" s="1186"/>
      <c r="EC86" s="1186"/>
      <c r="ED86" s="1186">
        <v>68</v>
      </c>
      <c r="EE86" s="1186">
        <v>120</v>
      </c>
      <c r="EF86" s="1186">
        <v>660</v>
      </c>
      <c r="EG86" s="1186">
        <v>108</v>
      </c>
      <c r="EH86" s="1186">
        <v>40</v>
      </c>
      <c r="EI86" s="1186"/>
      <c r="EJ86" s="1186"/>
      <c r="EK86" s="1197"/>
      <c r="EL86" s="1198"/>
      <c r="EM86" s="1186"/>
      <c r="EN86" s="1186"/>
      <c r="EO86" s="1186"/>
      <c r="EP86" s="1186"/>
      <c r="EQ86" s="1186"/>
      <c r="ER86" s="1186"/>
      <c r="ES86" s="1186"/>
      <c r="ET86" s="1186"/>
      <c r="EU86" s="1186"/>
      <c r="EV86" s="1186"/>
      <c r="EW86" s="1186"/>
      <c r="EX86" s="1186"/>
      <c r="EY86" s="1186"/>
      <c r="EZ86" s="1186"/>
      <c r="FA86" s="1186"/>
      <c r="FB86" s="1186"/>
      <c r="FC86" s="1209"/>
      <c r="FD86" s="1186"/>
      <c r="FE86" s="1186"/>
      <c r="FF86" s="1186"/>
      <c r="FG86" s="1186"/>
      <c r="FH86" s="1186"/>
      <c r="FI86" s="1186"/>
      <c r="FJ86" s="1186"/>
      <c r="FK86" s="1186"/>
      <c r="FL86" s="1209"/>
      <c r="FM86" s="1186"/>
      <c r="FN86" s="1186"/>
      <c r="FO86" s="1186"/>
      <c r="FP86" s="1186">
        <v>4</v>
      </c>
      <c r="FQ86" s="1186"/>
      <c r="FR86" s="1186"/>
      <c r="FS86" s="1186"/>
      <c r="FT86" s="1186"/>
      <c r="FU86" s="1186"/>
      <c r="FV86" s="1186"/>
      <c r="FW86" s="1186"/>
      <c r="FX86" s="1186"/>
      <c r="FY86" s="1186"/>
      <c r="FZ86" s="1186"/>
      <c r="GA86" s="1186"/>
      <c r="GB86" s="1186"/>
      <c r="GC86" s="1186"/>
      <c r="GD86" s="1186"/>
      <c r="GE86" s="1186"/>
      <c r="GF86" s="1186"/>
      <c r="GG86" s="1186"/>
      <c r="GH86" s="1186"/>
      <c r="GI86" s="1186"/>
      <c r="GJ86" s="1186"/>
      <c r="GK86" s="1186"/>
      <c r="GL86" s="1186"/>
      <c r="GM86" s="1186"/>
      <c r="GN86" s="1186"/>
      <c r="GO86" s="1186"/>
      <c r="GP86" s="1186"/>
      <c r="GQ86" s="1186"/>
      <c r="GR86" s="1186"/>
      <c r="GS86" s="1186"/>
      <c r="GT86" s="1186"/>
      <c r="GU86" s="1186"/>
      <c r="GV86" s="1186"/>
      <c r="GW86" s="1186"/>
      <c r="GX86" s="1186"/>
      <c r="GY86" s="1218"/>
      <c r="GZ86" s="364">
        <f t="shared" si="59"/>
        <v>2664</v>
      </c>
      <c r="HA86" s="365">
        <f t="shared" si="60"/>
        <v>4</v>
      </c>
      <c r="HB86" s="366">
        <f t="shared" si="61"/>
        <v>2668</v>
      </c>
      <c r="HC86" s="366">
        <v>5000</v>
      </c>
      <c r="HD86" s="365">
        <v>4108</v>
      </c>
      <c r="HE86" s="365">
        <v>5062</v>
      </c>
      <c r="HF86" s="54"/>
      <c r="HG86" s="708">
        <v>3.99</v>
      </c>
      <c r="HH86" s="708">
        <v>1.14</v>
      </c>
      <c r="HI86" s="709">
        <f t="shared" si="68"/>
        <v>3041.52</v>
      </c>
      <c r="HJ86" s="710">
        <v>5</v>
      </c>
      <c r="HK86" s="710">
        <v>3.75</v>
      </c>
      <c r="HL86" s="738">
        <f t="shared" si="62"/>
        <v>0.509033778476041</v>
      </c>
      <c r="HM86" s="739"/>
      <c r="HN86" s="739">
        <v>3000</v>
      </c>
      <c r="HO86" s="739">
        <v>3.66</v>
      </c>
      <c r="HP86" s="740">
        <f t="shared" si="73"/>
        <v>5317.5</v>
      </c>
      <c r="HQ86" s="738">
        <f t="shared" si="75"/>
        <v>0.520816967792616</v>
      </c>
      <c r="HR86" s="741"/>
      <c r="HS86" s="742">
        <v>44927</v>
      </c>
      <c r="HT86" s="739">
        <f ca="1" t="shared" si="67"/>
        <v>5</v>
      </c>
      <c r="HU86" s="739">
        <f ca="1" t="shared" si="52"/>
        <v>150</v>
      </c>
      <c r="HV86" s="739">
        <v>2087</v>
      </c>
      <c r="HW86" s="739">
        <f t="shared" si="72"/>
        <v>2668</v>
      </c>
      <c r="HX86" s="761">
        <f t="shared" si="69"/>
        <v>1.52239657631954</v>
      </c>
      <c r="HY86" s="739">
        <f ca="1" t="shared" si="70"/>
        <v>3.70449833571088</v>
      </c>
      <c r="HZ86" s="739">
        <f t="shared" si="76"/>
        <v>1418</v>
      </c>
      <c r="IA86" s="739"/>
      <c r="IB86" s="739">
        <f ca="1" t="shared" si="63"/>
        <v>533.6</v>
      </c>
      <c r="IC86" s="769">
        <f ca="1" t="shared" si="64"/>
        <v>17.7866666666667</v>
      </c>
      <c r="ID86" s="769">
        <f ca="1" t="shared" si="65"/>
        <v>79.7226386806597</v>
      </c>
      <c r="IE86" s="739"/>
      <c r="IF86" s="739"/>
      <c r="IG86" s="739"/>
      <c r="IH86" s="739"/>
      <c r="II86" s="739"/>
      <c r="IJ86" s="739"/>
      <c r="IK86" s="739"/>
      <c r="IL86" s="743"/>
      <c r="IM86" s="743"/>
      <c r="IN86" s="743"/>
      <c r="IO86" s="743"/>
      <c r="IP86" s="743"/>
      <c r="IQ86" s="739"/>
      <c r="IR86" s="739"/>
      <c r="IS86" s="739"/>
      <c r="IT86" s="739"/>
      <c r="IU86" s="739"/>
      <c r="IV86" s="739"/>
      <c r="IW86" s="739"/>
      <c r="IX86" s="739"/>
      <c r="IY86" s="739"/>
      <c r="IZ86" s="739"/>
      <c r="JA86" s="739"/>
      <c r="JB86" s="743">
        <v>160</v>
      </c>
      <c r="JC86" s="743">
        <v>190</v>
      </c>
      <c r="JD86" s="743">
        <v>612</v>
      </c>
      <c r="JE86" s="743">
        <v>668</v>
      </c>
      <c r="JF86" s="743">
        <v>240</v>
      </c>
      <c r="JG86" s="739">
        <v>596</v>
      </c>
      <c r="JH86" s="739">
        <v>484</v>
      </c>
      <c r="JI86" s="739">
        <v>108</v>
      </c>
      <c r="JJ86" s="739">
        <v>83</v>
      </c>
      <c r="JK86" s="739">
        <v>103</v>
      </c>
      <c r="JL86" s="739">
        <v>540</v>
      </c>
      <c r="JM86" s="739">
        <v>1216</v>
      </c>
      <c r="JN86" s="28">
        <f t="shared" si="53"/>
        <v>5000</v>
      </c>
      <c r="JO86" s="28">
        <f t="shared" si="54"/>
        <v>0</v>
      </c>
      <c r="JP86" s="28"/>
      <c r="JQ86" s="28"/>
      <c r="JR86" s="28"/>
      <c r="JS86" s="28"/>
      <c r="JT86" s="28"/>
      <c r="JU86" s="28"/>
      <c r="JV86" s="28"/>
      <c r="JW86" s="28"/>
      <c r="JX86" s="28"/>
      <c r="JY86" s="28"/>
      <c r="JZ86" s="28"/>
      <c r="KA86" s="28"/>
      <c r="KB86" s="28"/>
      <c r="KC86" s="28"/>
      <c r="KD86" s="28"/>
      <c r="KE86" s="824"/>
    </row>
    <row r="87" s="786" customFormat="1" hidden="1" customHeight="1" spans="1:291">
      <c r="A87" s="95" t="s">
        <v>1610</v>
      </c>
      <c r="B87" s="343">
        <v>2020</v>
      </c>
      <c r="C87" s="95" t="s">
        <v>1747</v>
      </c>
      <c r="D87" s="95" t="s">
        <v>1785</v>
      </c>
      <c r="E87" s="411"/>
      <c r="F87" s="1061" t="s">
        <v>462</v>
      </c>
      <c r="G87" s="112" t="s">
        <v>463</v>
      </c>
      <c r="H87" s="1060" t="s">
        <v>1791</v>
      </c>
      <c r="I87" s="99">
        <f t="shared" si="74"/>
        <v>-989</v>
      </c>
      <c r="J87" s="1129">
        <v>1324</v>
      </c>
      <c r="K87" s="1130">
        <f t="shared" si="55"/>
        <v>2335</v>
      </c>
      <c r="L87" s="1131">
        <f t="shared" si="56"/>
        <v>335</v>
      </c>
      <c r="M87" s="1132"/>
      <c r="N87" s="1133"/>
      <c r="O87" s="1139"/>
      <c r="P87" s="1138">
        <f t="shared" si="57"/>
        <v>2000</v>
      </c>
      <c r="Q87" s="1154">
        <f t="shared" si="58"/>
        <v>5000</v>
      </c>
      <c r="R87" s="1156"/>
      <c r="S87" s="1156"/>
      <c r="T87" s="1156"/>
      <c r="U87" s="1156"/>
      <c r="V87" s="1156"/>
      <c r="W87" s="1156"/>
      <c r="X87" s="1156"/>
      <c r="Y87" s="1156"/>
      <c r="Z87" s="1156">
        <v>2000</v>
      </c>
      <c r="AA87" s="1156"/>
      <c r="AB87" s="1167">
        <v>3000</v>
      </c>
      <c r="AC87" s="1156"/>
      <c r="AD87" s="1156"/>
      <c r="AE87" s="1156"/>
      <c r="AF87" s="1156"/>
      <c r="AG87" s="1156"/>
      <c r="AH87" s="1156"/>
      <c r="AI87" s="1239"/>
      <c r="AJ87" s="1156">
        <v>2000</v>
      </c>
      <c r="AK87" s="1156"/>
      <c r="AL87" s="1156"/>
      <c r="AM87" s="1156"/>
      <c r="AN87" s="1156"/>
      <c r="AO87" s="1156"/>
      <c r="AP87" s="1156"/>
      <c r="AQ87" s="1156"/>
      <c r="AR87" s="1156"/>
      <c r="AS87" s="1179"/>
      <c r="AT87" s="1177"/>
      <c r="AU87" s="1178"/>
      <c r="AV87" s="1178"/>
      <c r="AW87" s="1178"/>
      <c r="AX87" s="1178"/>
      <c r="AY87" s="1178"/>
      <c r="AZ87" s="1178"/>
      <c r="BA87" s="1178"/>
      <c r="BB87" s="1178">
        <v>1</v>
      </c>
      <c r="BC87" s="1178"/>
      <c r="BD87" s="1178"/>
      <c r="BE87" s="1178"/>
      <c r="BF87" s="1178"/>
      <c r="BG87" s="1178"/>
      <c r="BH87" s="1178"/>
      <c r="BI87" s="1178"/>
      <c r="BJ87" s="1178"/>
      <c r="BK87" s="1186"/>
      <c r="BL87" s="1187">
        <v>1672</v>
      </c>
      <c r="BM87" s="1187"/>
      <c r="BN87" s="1187"/>
      <c r="BO87" s="1187"/>
      <c r="BP87" s="1187"/>
      <c r="BQ87" s="1187"/>
      <c r="BR87" s="1187"/>
      <c r="BS87" s="1187"/>
      <c r="BT87" s="1187"/>
      <c r="BU87" s="1187"/>
      <c r="BV87" s="1191"/>
      <c r="BW87" s="1186"/>
      <c r="BX87" s="1186"/>
      <c r="BY87" s="1186"/>
      <c r="BZ87" s="1186"/>
      <c r="CA87" s="1186"/>
      <c r="CB87" s="1186"/>
      <c r="CC87" s="1186"/>
      <c r="CD87" s="1186"/>
      <c r="CE87" s="1186">
        <v>36</v>
      </c>
      <c r="CF87" s="1186"/>
      <c r="CG87" s="1186">
        <v>400</v>
      </c>
      <c r="CH87" s="1186"/>
      <c r="CI87" s="1186">
        <v>180</v>
      </c>
      <c r="CJ87" s="1186"/>
      <c r="CK87" s="1186">
        <v>144</v>
      </c>
      <c r="CL87" s="1186"/>
      <c r="CM87" s="1186"/>
      <c r="CN87" s="1186">
        <v>8</v>
      </c>
      <c r="CO87" s="1186">
        <v>40</v>
      </c>
      <c r="CP87" s="1186"/>
      <c r="CQ87" s="1186">
        <v>180</v>
      </c>
      <c r="CR87" s="1186"/>
      <c r="CS87" s="1186">
        <v>72</v>
      </c>
      <c r="CT87" s="1186">
        <v>44</v>
      </c>
      <c r="CU87" s="1186"/>
      <c r="CV87" s="1186"/>
      <c r="CW87" s="1186"/>
      <c r="CX87" s="1186"/>
      <c r="CY87" s="1186">
        <v>100</v>
      </c>
      <c r="CZ87" s="1186">
        <v>20</v>
      </c>
      <c r="DA87" s="1186"/>
      <c r="DB87" s="1186"/>
      <c r="DC87" s="1186"/>
      <c r="DD87" s="1186"/>
      <c r="DE87" s="1186"/>
      <c r="DF87" s="1186"/>
      <c r="DG87" s="1186">
        <v>320</v>
      </c>
      <c r="DH87" s="1186"/>
      <c r="DI87" s="1186"/>
      <c r="DJ87" s="1186">
        <v>16</v>
      </c>
      <c r="DK87" s="1186">
        <v>324</v>
      </c>
      <c r="DL87" s="1186"/>
      <c r="DM87" s="1186"/>
      <c r="DN87" s="1186"/>
      <c r="DO87" s="1186"/>
      <c r="DP87" s="1186"/>
      <c r="DQ87" s="1186"/>
      <c r="DR87" s="1186"/>
      <c r="DS87" s="1186"/>
      <c r="DT87" s="1186"/>
      <c r="DU87" s="1186"/>
      <c r="DV87" s="1186"/>
      <c r="DW87" s="1186"/>
      <c r="DX87" s="1186"/>
      <c r="DY87" s="1186"/>
      <c r="DZ87" s="1186"/>
      <c r="EA87" s="1186"/>
      <c r="EB87" s="1186"/>
      <c r="EC87" s="1186"/>
      <c r="ED87" s="1186">
        <v>140</v>
      </c>
      <c r="EE87" s="1186">
        <v>120</v>
      </c>
      <c r="EF87" s="1186">
        <v>660</v>
      </c>
      <c r="EG87" s="1186">
        <v>108</v>
      </c>
      <c r="EH87" s="1186">
        <v>76</v>
      </c>
      <c r="EI87" s="1186"/>
      <c r="EJ87" s="1186"/>
      <c r="EK87" s="1197"/>
      <c r="EL87" s="1198"/>
      <c r="EM87" s="1186"/>
      <c r="EN87" s="1186"/>
      <c r="EO87" s="1186"/>
      <c r="EP87" s="1186"/>
      <c r="EQ87" s="1186"/>
      <c r="ER87" s="1186"/>
      <c r="ES87" s="1186"/>
      <c r="ET87" s="1186"/>
      <c r="EU87" s="1186"/>
      <c r="EV87" s="1186"/>
      <c r="EW87" s="1186"/>
      <c r="EX87" s="1186"/>
      <c r="EY87" s="1186"/>
      <c r="EZ87" s="1186"/>
      <c r="FA87" s="1186"/>
      <c r="FB87" s="1186"/>
      <c r="FC87" s="1209"/>
      <c r="FD87" s="1186"/>
      <c r="FE87" s="1186"/>
      <c r="FF87" s="1186"/>
      <c r="FG87" s="1186"/>
      <c r="FH87" s="1186"/>
      <c r="FI87" s="1186"/>
      <c r="FJ87" s="1186"/>
      <c r="FK87" s="1186"/>
      <c r="FL87" s="1209"/>
      <c r="FM87" s="1186"/>
      <c r="FN87" s="1186"/>
      <c r="FO87" s="1186"/>
      <c r="FP87" s="1186">
        <v>4</v>
      </c>
      <c r="FQ87" s="1186"/>
      <c r="FR87" s="1186"/>
      <c r="FS87" s="1186"/>
      <c r="FT87" s="1186"/>
      <c r="FU87" s="1186"/>
      <c r="FV87" s="1186"/>
      <c r="FW87" s="1186"/>
      <c r="FX87" s="1186"/>
      <c r="FY87" s="1186"/>
      <c r="FZ87" s="1186"/>
      <c r="GA87" s="1186"/>
      <c r="GB87" s="1186"/>
      <c r="GC87" s="1186"/>
      <c r="GD87" s="1186"/>
      <c r="GE87" s="1186"/>
      <c r="GF87" s="1186"/>
      <c r="GG87" s="1186"/>
      <c r="GH87" s="1186"/>
      <c r="GI87" s="1186"/>
      <c r="GJ87" s="1186"/>
      <c r="GK87" s="1186"/>
      <c r="GL87" s="1186"/>
      <c r="GM87" s="1186"/>
      <c r="GN87" s="1186"/>
      <c r="GO87" s="1186"/>
      <c r="GP87" s="1186"/>
      <c r="GQ87" s="1186"/>
      <c r="GR87" s="1186"/>
      <c r="GS87" s="1186"/>
      <c r="GT87" s="1186"/>
      <c r="GU87" s="1186"/>
      <c r="GV87" s="1186"/>
      <c r="GW87" s="1186"/>
      <c r="GX87" s="1186"/>
      <c r="GY87" s="1218"/>
      <c r="GZ87" s="364">
        <f t="shared" si="59"/>
        <v>2988</v>
      </c>
      <c r="HA87" s="365">
        <f t="shared" si="60"/>
        <v>4</v>
      </c>
      <c r="HB87" s="366">
        <f t="shared" si="61"/>
        <v>2992</v>
      </c>
      <c r="HC87" s="366">
        <v>5348</v>
      </c>
      <c r="HD87" s="365">
        <v>5152</v>
      </c>
      <c r="HE87" s="365">
        <v>5894</v>
      </c>
      <c r="HF87" s="54"/>
      <c r="HG87" s="709">
        <v>3.99</v>
      </c>
      <c r="HH87" s="709">
        <v>1.14</v>
      </c>
      <c r="HI87" s="709">
        <f t="shared" si="68"/>
        <v>3410.88</v>
      </c>
      <c r="HJ87" s="711">
        <v>5</v>
      </c>
      <c r="HK87" s="710">
        <v>3.75</v>
      </c>
      <c r="HL87" s="738">
        <f t="shared" si="62"/>
        <v>0.509033778476041</v>
      </c>
      <c r="HM87" s="743"/>
      <c r="HN87" s="743">
        <v>3000</v>
      </c>
      <c r="HO87" s="743">
        <v>3.66</v>
      </c>
      <c r="HP87" s="740">
        <f t="shared" si="73"/>
        <v>8756.25</v>
      </c>
      <c r="HQ87" s="738">
        <f t="shared" si="75"/>
        <v>0.520816967792616</v>
      </c>
      <c r="HR87" s="818"/>
      <c r="HS87" s="742">
        <v>44927</v>
      </c>
      <c r="HT87" s="739">
        <f ca="1" t="shared" si="67"/>
        <v>5</v>
      </c>
      <c r="HU87" s="739">
        <f ca="1" t="shared" si="52"/>
        <v>150</v>
      </c>
      <c r="HV87" s="743">
        <v>1328</v>
      </c>
      <c r="HW87" s="739">
        <f t="shared" si="72"/>
        <v>2992</v>
      </c>
      <c r="HX87" s="761">
        <f t="shared" si="69"/>
        <v>1.63363363363363</v>
      </c>
      <c r="HY87" s="739">
        <f ca="1" t="shared" si="70"/>
        <v>3.97517517517517</v>
      </c>
      <c r="HZ87" s="739">
        <f t="shared" si="76"/>
        <v>2335</v>
      </c>
      <c r="IA87" s="743"/>
      <c r="IB87" s="739">
        <f ca="1" t="shared" si="63"/>
        <v>598.4</v>
      </c>
      <c r="IC87" s="769">
        <f ca="1" t="shared" si="64"/>
        <v>19.9466666666667</v>
      </c>
      <c r="ID87" s="769">
        <f ca="1" t="shared" si="65"/>
        <v>117.062165775401</v>
      </c>
      <c r="IE87" s="743"/>
      <c r="IF87" s="743"/>
      <c r="IG87" s="743"/>
      <c r="IH87" s="743"/>
      <c r="II87" s="743"/>
      <c r="IJ87" s="743"/>
      <c r="IK87" s="743"/>
      <c r="IL87" s="743"/>
      <c r="IM87" s="743"/>
      <c r="IN87" s="743"/>
      <c r="IO87" s="743"/>
      <c r="IP87" s="743"/>
      <c r="IQ87" s="739"/>
      <c r="IR87" s="739"/>
      <c r="IS87" s="739"/>
      <c r="IT87" s="739"/>
      <c r="IU87" s="739"/>
      <c r="IV87" s="739"/>
      <c r="IW87" s="739"/>
      <c r="IX87" s="739"/>
      <c r="IY87" s="739"/>
      <c r="IZ87" s="739"/>
      <c r="JA87" s="739"/>
      <c r="JB87" s="743">
        <v>232</v>
      </c>
      <c r="JC87" s="743">
        <v>226</v>
      </c>
      <c r="JD87" s="743">
        <v>792</v>
      </c>
      <c r="JE87" s="743">
        <v>668</v>
      </c>
      <c r="JF87" s="743">
        <v>348</v>
      </c>
      <c r="JG87" s="739">
        <v>704</v>
      </c>
      <c r="JH87" s="739">
        <v>484</v>
      </c>
      <c r="JI87" s="739">
        <v>0</v>
      </c>
      <c r="JJ87" s="739">
        <v>109</v>
      </c>
      <c r="JK87" s="739">
        <v>101</v>
      </c>
      <c r="JL87" s="739">
        <v>504</v>
      </c>
      <c r="JM87" s="739">
        <v>1180</v>
      </c>
      <c r="JN87" s="28">
        <f t="shared" si="53"/>
        <v>5348</v>
      </c>
      <c r="JO87" s="28">
        <f t="shared" si="54"/>
        <v>0</v>
      </c>
      <c r="JP87" s="28"/>
      <c r="JQ87" s="28"/>
      <c r="JR87" s="28"/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824"/>
    </row>
    <row r="88" s="786" customFormat="1" hidden="1" customHeight="1" spans="1:291">
      <c r="A88" s="95" t="s">
        <v>1610</v>
      </c>
      <c r="B88" s="343">
        <v>2020</v>
      </c>
      <c r="C88" s="95" t="s">
        <v>1747</v>
      </c>
      <c r="D88" s="95" t="s">
        <v>1785</v>
      </c>
      <c r="E88" s="411"/>
      <c r="F88" s="1061" t="s">
        <v>465</v>
      </c>
      <c r="G88" s="112" t="s">
        <v>466</v>
      </c>
      <c r="H88" s="1060" t="s">
        <v>1792</v>
      </c>
      <c r="I88" s="99">
        <f t="shared" si="74"/>
        <v>-359</v>
      </c>
      <c r="J88" s="1129">
        <v>743</v>
      </c>
      <c r="K88" s="1130">
        <f t="shared" si="55"/>
        <v>2384</v>
      </c>
      <c r="L88" s="1131">
        <f t="shared" si="56"/>
        <v>384</v>
      </c>
      <c r="M88" s="1132"/>
      <c r="N88" s="1133"/>
      <c r="O88" s="1134"/>
      <c r="P88" s="1138">
        <f t="shared" si="57"/>
        <v>2000</v>
      </c>
      <c r="Q88" s="1154">
        <f t="shared" si="58"/>
        <v>7000</v>
      </c>
      <c r="R88" s="1153"/>
      <c r="S88" s="1153"/>
      <c r="T88" s="1153"/>
      <c r="U88" s="1153"/>
      <c r="V88" s="1153"/>
      <c r="W88" s="1153"/>
      <c r="X88" s="1153"/>
      <c r="Y88" s="1153"/>
      <c r="Z88" s="1153">
        <v>2000</v>
      </c>
      <c r="AA88" s="1153"/>
      <c r="AB88" s="1166">
        <v>3000</v>
      </c>
      <c r="AC88" s="1153"/>
      <c r="AD88" s="1153"/>
      <c r="AE88" s="1153"/>
      <c r="AF88" s="1153"/>
      <c r="AG88" s="1153">
        <v>2000</v>
      </c>
      <c r="AH88" s="1153"/>
      <c r="AI88" s="1239"/>
      <c r="AJ88" s="1153">
        <v>2000</v>
      </c>
      <c r="AK88" s="1153"/>
      <c r="AL88" s="1153"/>
      <c r="AM88" s="1153"/>
      <c r="AN88" s="1153"/>
      <c r="AO88" s="1153"/>
      <c r="AP88" s="1153"/>
      <c r="AQ88" s="1153"/>
      <c r="AR88" s="1153"/>
      <c r="AS88" s="1176"/>
      <c r="AT88" s="1177"/>
      <c r="AU88" s="1178"/>
      <c r="AV88" s="1178"/>
      <c r="AW88" s="1178"/>
      <c r="AX88" s="1178"/>
      <c r="AY88" s="1178"/>
      <c r="AZ88" s="1178"/>
      <c r="BA88" s="1178"/>
      <c r="BB88" s="1178">
        <v>1</v>
      </c>
      <c r="BC88" s="1178"/>
      <c r="BD88" s="1178"/>
      <c r="BE88" s="1178"/>
      <c r="BF88" s="1178"/>
      <c r="BG88" s="1178"/>
      <c r="BH88" s="1178"/>
      <c r="BI88" s="1178"/>
      <c r="BJ88" s="1178"/>
      <c r="BK88" s="1186"/>
      <c r="BL88" s="1187">
        <v>2253</v>
      </c>
      <c r="BM88" s="1187"/>
      <c r="BN88" s="1187"/>
      <c r="BO88" s="1187"/>
      <c r="BP88" s="1187"/>
      <c r="BQ88" s="1187"/>
      <c r="BR88" s="1187"/>
      <c r="BS88" s="1187"/>
      <c r="BT88" s="1187"/>
      <c r="BU88" s="1187"/>
      <c r="BV88" s="1191"/>
      <c r="BW88" s="1186"/>
      <c r="BX88" s="1186"/>
      <c r="BY88" s="1186"/>
      <c r="BZ88" s="1186"/>
      <c r="CA88" s="1186"/>
      <c r="CB88" s="1186"/>
      <c r="CC88" s="1186"/>
      <c r="CD88" s="1186"/>
      <c r="CE88" s="1186">
        <v>144</v>
      </c>
      <c r="CF88" s="1186"/>
      <c r="CG88" s="1186">
        <v>400</v>
      </c>
      <c r="CH88" s="1186"/>
      <c r="CI88" s="1186">
        <v>360</v>
      </c>
      <c r="CJ88" s="1186"/>
      <c r="CK88" s="1186">
        <v>144</v>
      </c>
      <c r="CL88" s="1186"/>
      <c r="CM88" s="1186"/>
      <c r="CN88" s="1186">
        <v>8</v>
      </c>
      <c r="CO88" s="1186">
        <v>40</v>
      </c>
      <c r="CP88" s="1186"/>
      <c r="CQ88" s="1186">
        <v>360</v>
      </c>
      <c r="CR88" s="1186"/>
      <c r="CS88" s="1186">
        <v>108</v>
      </c>
      <c r="CT88" s="1186">
        <v>44</v>
      </c>
      <c r="CU88" s="1186"/>
      <c r="CV88" s="1186"/>
      <c r="CW88" s="1186"/>
      <c r="CX88" s="1186"/>
      <c r="CY88" s="1186">
        <v>100</v>
      </c>
      <c r="CZ88" s="1186">
        <v>20</v>
      </c>
      <c r="DA88" s="1186"/>
      <c r="DB88" s="1186">
        <v>180</v>
      </c>
      <c r="DC88" s="1186"/>
      <c r="DD88" s="1186"/>
      <c r="DE88" s="1186"/>
      <c r="DF88" s="1186"/>
      <c r="DG88" s="1186">
        <v>320</v>
      </c>
      <c r="DH88" s="1186"/>
      <c r="DI88" s="1186"/>
      <c r="DJ88" s="1186">
        <v>16</v>
      </c>
      <c r="DK88" s="1186">
        <v>324</v>
      </c>
      <c r="DL88" s="1186"/>
      <c r="DM88" s="1186"/>
      <c r="DN88" s="1186"/>
      <c r="DO88" s="1186"/>
      <c r="DP88" s="1186"/>
      <c r="DQ88" s="1186"/>
      <c r="DR88" s="1186"/>
      <c r="DS88" s="1186"/>
      <c r="DT88" s="1186">
        <v>36</v>
      </c>
      <c r="DU88" s="1186"/>
      <c r="DV88" s="1186"/>
      <c r="DW88" s="1186"/>
      <c r="DX88" s="1186"/>
      <c r="DY88" s="1186"/>
      <c r="DZ88" s="1186"/>
      <c r="EA88" s="1186">
        <v>72</v>
      </c>
      <c r="EB88" s="1186"/>
      <c r="EC88" s="1186"/>
      <c r="ED88" s="1186">
        <v>104</v>
      </c>
      <c r="EE88" s="1186">
        <v>120</v>
      </c>
      <c r="EF88" s="1186">
        <v>660</v>
      </c>
      <c r="EG88" s="1186">
        <v>108</v>
      </c>
      <c r="EH88" s="1186">
        <v>364</v>
      </c>
      <c r="EI88" s="1186"/>
      <c r="EJ88" s="1186"/>
      <c r="EK88" s="1197"/>
      <c r="EL88" s="1198"/>
      <c r="EM88" s="1186"/>
      <c r="EN88" s="1186"/>
      <c r="EO88" s="1186"/>
      <c r="EP88" s="1186"/>
      <c r="EQ88" s="1186">
        <v>108</v>
      </c>
      <c r="ER88" s="1186"/>
      <c r="ES88" s="1186">
        <v>180</v>
      </c>
      <c r="ET88" s="1186"/>
      <c r="EU88" s="1186"/>
      <c r="EV88" s="1186"/>
      <c r="EW88" s="1186"/>
      <c r="EX88" s="1186"/>
      <c r="EY88" s="1186">
        <v>36</v>
      </c>
      <c r="EZ88" s="1186"/>
      <c r="FA88" s="1186"/>
      <c r="FB88" s="1186"/>
      <c r="FC88" s="1209"/>
      <c r="FD88" s="1186"/>
      <c r="FE88" s="1186"/>
      <c r="FF88" s="1186"/>
      <c r="FG88" s="1186"/>
      <c r="FH88" s="1186"/>
      <c r="FI88" s="1186"/>
      <c r="FJ88" s="1186"/>
      <c r="FK88" s="1186"/>
      <c r="FL88" s="1209"/>
      <c r="FM88" s="1186"/>
      <c r="FN88" s="1186"/>
      <c r="FO88" s="1186"/>
      <c r="FP88" s="1186">
        <v>4</v>
      </c>
      <c r="FQ88" s="1186"/>
      <c r="FR88" s="1186"/>
      <c r="FS88" s="1186"/>
      <c r="FT88" s="1186"/>
      <c r="FU88" s="1186"/>
      <c r="FV88" s="1186"/>
      <c r="FW88" s="1186"/>
      <c r="FX88" s="1186"/>
      <c r="FY88" s="1186">
        <v>2</v>
      </c>
      <c r="FZ88" s="1186"/>
      <c r="GA88" s="1186"/>
      <c r="GB88" s="1186"/>
      <c r="GC88" s="1186"/>
      <c r="GD88" s="1186"/>
      <c r="GE88" s="1186"/>
      <c r="GF88" s="1186"/>
      <c r="GG88" s="1186"/>
      <c r="GH88" s="1186"/>
      <c r="GI88" s="1186"/>
      <c r="GJ88" s="1186"/>
      <c r="GK88" s="1186"/>
      <c r="GL88" s="1186"/>
      <c r="GM88" s="1186"/>
      <c r="GN88" s="1186"/>
      <c r="GO88" s="1186"/>
      <c r="GP88" s="1186"/>
      <c r="GQ88" s="1186"/>
      <c r="GR88" s="1186"/>
      <c r="GS88" s="1186"/>
      <c r="GT88" s="1186"/>
      <c r="GU88" s="1186"/>
      <c r="GV88" s="1186"/>
      <c r="GW88" s="1186"/>
      <c r="GX88" s="1186"/>
      <c r="GY88" s="1218"/>
      <c r="GZ88" s="364">
        <f t="shared" si="59"/>
        <v>4032</v>
      </c>
      <c r="HA88" s="365">
        <f t="shared" si="60"/>
        <v>330</v>
      </c>
      <c r="HB88" s="366">
        <f t="shared" si="61"/>
        <v>4362</v>
      </c>
      <c r="HC88" s="366">
        <v>6046</v>
      </c>
      <c r="HD88" s="365">
        <v>9678</v>
      </c>
      <c r="HE88" s="365">
        <v>9746</v>
      </c>
      <c r="HF88" s="54"/>
      <c r="HG88" s="708">
        <v>3.99</v>
      </c>
      <c r="HH88" s="708">
        <v>1.14</v>
      </c>
      <c r="HI88" s="709">
        <f t="shared" si="68"/>
        <v>4972.68</v>
      </c>
      <c r="HJ88" s="710">
        <v>5</v>
      </c>
      <c r="HK88" s="710">
        <v>3.75</v>
      </c>
      <c r="HL88" s="738">
        <f t="shared" si="62"/>
        <v>0.509033778476041</v>
      </c>
      <c r="HM88" s="739"/>
      <c r="HN88" s="739">
        <v>3000</v>
      </c>
      <c r="HO88" s="739">
        <v>3.66</v>
      </c>
      <c r="HP88" s="740">
        <f t="shared" si="73"/>
        <v>8940</v>
      </c>
      <c r="HQ88" s="738">
        <f t="shared" si="75"/>
        <v>0.520816967792616</v>
      </c>
      <c r="HR88" s="741"/>
      <c r="HS88" s="742">
        <v>44927</v>
      </c>
      <c r="HT88" s="739">
        <f ca="1" t="shared" si="67"/>
        <v>5</v>
      </c>
      <c r="HU88" s="739">
        <f ca="1" t="shared" si="52"/>
        <v>150</v>
      </c>
      <c r="HV88" s="739">
        <v>747</v>
      </c>
      <c r="HW88" s="739">
        <f t="shared" si="72"/>
        <v>4362</v>
      </c>
      <c r="HX88" s="761">
        <f t="shared" si="69"/>
        <v>2.78633024592782</v>
      </c>
      <c r="HY88" s="739">
        <f ca="1" t="shared" si="70"/>
        <v>6.78007026509103</v>
      </c>
      <c r="HZ88" s="739">
        <f t="shared" si="76"/>
        <v>2384</v>
      </c>
      <c r="IA88" s="739"/>
      <c r="IB88" s="739">
        <f ca="1" t="shared" si="63"/>
        <v>872.4</v>
      </c>
      <c r="IC88" s="769">
        <f ca="1" t="shared" si="64"/>
        <v>29.08</v>
      </c>
      <c r="ID88" s="769">
        <f ca="1" t="shared" si="65"/>
        <v>81.980742778542</v>
      </c>
      <c r="IE88" s="739"/>
      <c r="IF88" s="739"/>
      <c r="IG88" s="739"/>
      <c r="IH88" s="739"/>
      <c r="II88" s="739"/>
      <c r="IJ88" s="739"/>
      <c r="IK88" s="739"/>
      <c r="IL88" s="743"/>
      <c r="IM88" s="743"/>
      <c r="IN88" s="743"/>
      <c r="IO88" s="743"/>
      <c r="IP88" s="743"/>
      <c r="IQ88" s="739"/>
      <c r="IR88" s="739"/>
      <c r="IS88" s="739"/>
      <c r="IT88" s="739"/>
      <c r="IU88" s="739"/>
      <c r="IV88" s="739"/>
      <c r="IW88" s="739"/>
      <c r="IX88" s="739"/>
      <c r="IY88" s="739"/>
      <c r="IZ88" s="739"/>
      <c r="JA88" s="739"/>
      <c r="JB88" s="743">
        <v>196</v>
      </c>
      <c r="JC88" s="743">
        <v>370</v>
      </c>
      <c r="JD88" s="743">
        <v>684</v>
      </c>
      <c r="JE88" s="743">
        <v>668</v>
      </c>
      <c r="JF88" s="743">
        <v>420</v>
      </c>
      <c r="JG88" s="739">
        <v>632</v>
      </c>
      <c r="JH88" s="739">
        <v>484</v>
      </c>
      <c r="JI88" s="739">
        <v>108</v>
      </c>
      <c r="JJ88" s="739">
        <v>340</v>
      </c>
      <c r="JK88" s="739">
        <v>172</v>
      </c>
      <c r="JL88" s="739">
        <v>720</v>
      </c>
      <c r="JM88" s="739">
        <v>1252</v>
      </c>
      <c r="JN88" s="28">
        <f t="shared" si="53"/>
        <v>6046</v>
      </c>
      <c r="JO88" s="28">
        <f t="shared" si="54"/>
        <v>0</v>
      </c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824"/>
    </row>
    <row r="89" s="786" customFormat="1" hidden="1" customHeight="1" spans="1:291">
      <c r="A89" s="95" t="s">
        <v>1610</v>
      </c>
      <c r="B89" s="343">
        <v>2020</v>
      </c>
      <c r="C89" s="95" t="s">
        <v>1747</v>
      </c>
      <c r="D89" s="95" t="s">
        <v>1785</v>
      </c>
      <c r="E89" s="411"/>
      <c r="F89" s="1061" t="s">
        <v>468</v>
      </c>
      <c r="G89" s="112" t="s">
        <v>469</v>
      </c>
      <c r="H89" s="1060" t="s">
        <v>1793</v>
      </c>
      <c r="I89" s="99">
        <f t="shared" si="74"/>
        <v>-703</v>
      </c>
      <c r="J89" s="1129">
        <v>1769</v>
      </c>
      <c r="K89" s="1130">
        <f t="shared" si="55"/>
        <v>1066</v>
      </c>
      <c r="L89" s="1131">
        <f t="shared" si="56"/>
        <v>1066</v>
      </c>
      <c r="M89" s="1132"/>
      <c r="N89" s="1133"/>
      <c r="O89" s="1134"/>
      <c r="P89" s="1138">
        <f t="shared" si="57"/>
        <v>0</v>
      </c>
      <c r="Q89" s="1154">
        <f t="shared" si="58"/>
        <v>4000</v>
      </c>
      <c r="R89" s="1153"/>
      <c r="S89" s="1153"/>
      <c r="T89" s="1153"/>
      <c r="U89" s="1153"/>
      <c r="V89" s="1153"/>
      <c r="W89" s="1153"/>
      <c r="X89" s="1153"/>
      <c r="Y89" s="1153"/>
      <c r="Z89" s="1153"/>
      <c r="AA89" s="1153"/>
      <c r="AB89" s="1166"/>
      <c r="AC89" s="1153">
        <v>2000</v>
      </c>
      <c r="AD89" s="1153"/>
      <c r="AE89" s="1153"/>
      <c r="AF89" s="1153"/>
      <c r="AG89" s="1153"/>
      <c r="AH89" s="1153"/>
      <c r="AI89" s="1239"/>
      <c r="AJ89" s="1153">
        <v>2000</v>
      </c>
      <c r="AK89" s="1153"/>
      <c r="AL89" s="1153"/>
      <c r="AM89" s="1153"/>
      <c r="AN89" s="1153"/>
      <c r="AO89" s="1153"/>
      <c r="AP89" s="1153"/>
      <c r="AQ89" s="1153"/>
      <c r="AR89" s="1153"/>
      <c r="AS89" s="1176"/>
      <c r="AT89" s="1177"/>
      <c r="AU89" s="1178"/>
      <c r="AV89" s="1178"/>
      <c r="AW89" s="1178"/>
      <c r="AX89" s="1178"/>
      <c r="AY89" s="1178"/>
      <c r="AZ89" s="1178"/>
      <c r="BA89" s="1178"/>
      <c r="BB89" s="1178">
        <v>1</v>
      </c>
      <c r="BC89" s="1178"/>
      <c r="BD89" s="1178"/>
      <c r="BE89" s="1178"/>
      <c r="BF89" s="1178"/>
      <c r="BG89" s="1178"/>
      <c r="BH89" s="1178"/>
      <c r="BI89" s="1178"/>
      <c r="BJ89" s="1178"/>
      <c r="BK89" s="1186"/>
      <c r="BL89" s="1187">
        <v>227</v>
      </c>
      <c r="BM89" s="1187"/>
      <c r="BN89" s="1187"/>
      <c r="BO89" s="1187"/>
      <c r="BP89" s="1187"/>
      <c r="BQ89" s="1187"/>
      <c r="BR89" s="1187"/>
      <c r="BS89" s="1187"/>
      <c r="BT89" s="1187"/>
      <c r="BU89" s="1187"/>
      <c r="BV89" s="1191"/>
      <c r="BW89" s="1186"/>
      <c r="BX89" s="1186"/>
      <c r="BY89" s="1186"/>
      <c r="BZ89" s="1186"/>
      <c r="CA89" s="1186"/>
      <c r="CB89" s="1186"/>
      <c r="CC89" s="1186"/>
      <c r="CD89" s="1186"/>
      <c r="CE89" s="1186">
        <v>36</v>
      </c>
      <c r="CF89" s="1186"/>
      <c r="CG89" s="1186">
        <v>400</v>
      </c>
      <c r="CH89" s="1186"/>
      <c r="CI89" s="1186">
        <v>108</v>
      </c>
      <c r="CJ89" s="1186"/>
      <c r="CK89" s="1186"/>
      <c r="CL89" s="1186"/>
      <c r="CM89" s="1186"/>
      <c r="CN89" s="1186">
        <v>8</v>
      </c>
      <c r="CO89" s="1186">
        <v>40</v>
      </c>
      <c r="CP89" s="1186"/>
      <c r="CQ89" s="1186">
        <v>180</v>
      </c>
      <c r="CR89" s="1186"/>
      <c r="CS89" s="1186">
        <v>36</v>
      </c>
      <c r="CT89" s="1186">
        <v>44</v>
      </c>
      <c r="CU89" s="1186"/>
      <c r="CV89" s="1186"/>
      <c r="CW89" s="1186"/>
      <c r="CX89" s="1186"/>
      <c r="CY89" s="1186">
        <v>100</v>
      </c>
      <c r="CZ89" s="1186">
        <v>20</v>
      </c>
      <c r="DA89" s="1186"/>
      <c r="DB89" s="1186"/>
      <c r="DC89" s="1186"/>
      <c r="DD89" s="1186"/>
      <c r="DE89" s="1186"/>
      <c r="DF89" s="1186"/>
      <c r="DG89" s="1186">
        <v>320</v>
      </c>
      <c r="DH89" s="1186"/>
      <c r="DI89" s="1186"/>
      <c r="DJ89" s="1186">
        <v>16</v>
      </c>
      <c r="DK89" s="1186">
        <v>324</v>
      </c>
      <c r="DL89" s="1186"/>
      <c r="DM89" s="1186"/>
      <c r="DN89" s="1186"/>
      <c r="DO89" s="1186"/>
      <c r="DP89" s="1186"/>
      <c r="DQ89" s="1186"/>
      <c r="DR89" s="1186"/>
      <c r="DS89" s="1186"/>
      <c r="DT89" s="1186"/>
      <c r="DU89" s="1186"/>
      <c r="DV89" s="1186"/>
      <c r="DW89" s="1186">
        <v>36</v>
      </c>
      <c r="DX89" s="1186"/>
      <c r="DY89" s="1186"/>
      <c r="DZ89" s="1186"/>
      <c r="EA89" s="1186">
        <v>72</v>
      </c>
      <c r="EB89" s="1186"/>
      <c r="EC89" s="1186"/>
      <c r="ED89" s="1186">
        <v>68</v>
      </c>
      <c r="EE89" s="1186">
        <v>120</v>
      </c>
      <c r="EF89" s="1186">
        <v>660</v>
      </c>
      <c r="EG89" s="1186">
        <v>72</v>
      </c>
      <c r="EH89" s="1186">
        <v>40</v>
      </c>
      <c r="EI89" s="1186"/>
      <c r="EJ89" s="1186"/>
      <c r="EK89" s="1197"/>
      <c r="EL89" s="1198"/>
      <c r="EM89" s="1186"/>
      <c r="EN89" s="1186"/>
      <c r="EO89" s="1186"/>
      <c r="EP89" s="1186"/>
      <c r="EQ89" s="1186"/>
      <c r="ER89" s="1186"/>
      <c r="ES89" s="1186"/>
      <c r="ET89" s="1186"/>
      <c r="EU89" s="1186"/>
      <c r="EV89" s="1186"/>
      <c r="EW89" s="1186"/>
      <c r="EX89" s="1186"/>
      <c r="EY89" s="1186"/>
      <c r="EZ89" s="1186"/>
      <c r="FA89" s="1186"/>
      <c r="FB89" s="1186"/>
      <c r="FC89" s="1209"/>
      <c r="FD89" s="1186"/>
      <c r="FE89" s="1186"/>
      <c r="FF89" s="1186"/>
      <c r="FG89" s="1186"/>
      <c r="FH89" s="1186"/>
      <c r="FI89" s="1186"/>
      <c r="FJ89" s="1186"/>
      <c r="FK89" s="1186"/>
      <c r="FL89" s="1209"/>
      <c r="FM89" s="1186"/>
      <c r="FN89" s="1186"/>
      <c r="FO89" s="1186"/>
      <c r="FP89" s="1186">
        <v>4</v>
      </c>
      <c r="FQ89" s="1186"/>
      <c r="FR89" s="1186"/>
      <c r="FS89" s="1186"/>
      <c r="FT89" s="1186"/>
      <c r="FU89" s="1186"/>
      <c r="FV89" s="1186"/>
      <c r="FW89" s="1186"/>
      <c r="FX89" s="1186"/>
      <c r="FY89" s="1186">
        <v>2</v>
      </c>
      <c r="FZ89" s="1186"/>
      <c r="GA89" s="1186"/>
      <c r="GB89" s="1186"/>
      <c r="GC89" s="1186"/>
      <c r="GD89" s="1186"/>
      <c r="GE89" s="1186"/>
      <c r="GF89" s="1186"/>
      <c r="GG89" s="1186"/>
      <c r="GH89" s="1186"/>
      <c r="GI89" s="1186"/>
      <c r="GJ89" s="1186"/>
      <c r="GK89" s="1186"/>
      <c r="GL89" s="1186"/>
      <c r="GM89" s="1186"/>
      <c r="GN89" s="1186"/>
      <c r="GO89" s="1186"/>
      <c r="GP89" s="1186"/>
      <c r="GQ89" s="1186"/>
      <c r="GR89" s="1186"/>
      <c r="GS89" s="1186"/>
      <c r="GT89" s="1186"/>
      <c r="GU89" s="1186"/>
      <c r="GV89" s="1186"/>
      <c r="GW89" s="1186"/>
      <c r="GX89" s="1186"/>
      <c r="GY89" s="1218"/>
      <c r="GZ89" s="364">
        <f t="shared" si="59"/>
        <v>2700</v>
      </c>
      <c r="HA89" s="365">
        <f t="shared" si="60"/>
        <v>6</v>
      </c>
      <c r="HB89" s="366">
        <f t="shared" si="61"/>
        <v>2706</v>
      </c>
      <c r="HC89" s="366">
        <v>4781</v>
      </c>
      <c r="HD89" s="365">
        <v>4900</v>
      </c>
      <c r="HE89" s="365">
        <v>6065</v>
      </c>
      <c r="HF89" s="54"/>
      <c r="HG89" s="708">
        <v>3.99</v>
      </c>
      <c r="HH89" s="708">
        <v>1.14</v>
      </c>
      <c r="HI89" s="709">
        <f t="shared" si="68"/>
        <v>3084.84</v>
      </c>
      <c r="HJ89" s="710">
        <v>5</v>
      </c>
      <c r="HK89" s="710">
        <v>3.75</v>
      </c>
      <c r="HL89" s="738">
        <f t="shared" si="62"/>
        <v>0.509033778476041</v>
      </c>
      <c r="HM89" s="739"/>
      <c r="HN89" s="739">
        <v>3000</v>
      </c>
      <c r="HO89" s="739">
        <v>3.66</v>
      </c>
      <c r="HP89" s="740">
        <f t="shared" si="73"/>
        <v>3997.5</v>
      </c>
      <c r="HQ89" s="738">
        <f t="shared" si="75"/>
        <v>0.520816967792616</v>
      </c>
      <c r="HR89" s="741"/>
      <c r="HS89" s="742">
        <v>44927</v>
      </c>
      <c r="HT89" s="739">
        <f ca="1" t="shared" si="67"/>
        <v>5</v>
      </c>
      <c r="HU89" s="739">
        <f ca="1" t="shared" si="52"/>
        <v>150</v>
      </c>
      <c r="HV89" s="739">
        <v>1773</v>
      </c>
      <c r="HW89" s="739">
        <f t="shared" si="72"/>
        <v>2706</v>
      </c>
      <c r="HX89" s="761">
        <f t="shared" si="69"/>
        <v>1.90630503698485</v>
      </c>
      <c r="HY89" s="739">
        <f ca="1" t="shared" si="70"/>
        <v>4.63867558999647</v>
      </c>
      <c r="HZ89" s="739">
        <f t="shared" si="76"/>
        <v>1066</v>
      </c>
      <c r="IA89" s="739"/>
      <c r="IB89" s="739">
        <f ca="1" t="shared" si="63"/>
        <v>541.2</v>
      </c>
      <c r="IC89" s="769">
        <f ca="1" t="shared" si="64"/>
        <v>18.04</v>
      </c>
      <c r="ID89" s="769">
        <f ca="1" t="shared" si="65"/>
        <v>59.0909090909091</v>
      </c>
      <c r="IE89" s="739"/>
      <c r="IF89" s="739"/>
      <c r="IG89" s="739"/>
      <c r="IH89" s="739"/>
      <c r="II89" s="739"/>
      <c r="IJ89" s="739"/>
      <c r="IK89" s="739"/>
      <c r="IL89" s="743"/>
      <c r="IM89" s="743"/>
      <c r="IN89" s="743"/>
      <c r="IO89" s="743"/>
      <c r="IP89" s="743"/>
      <c r="IQ89" s="739"/>
      <c r="IR89" s="739"/>
      <c r="IS89" s="739"/>
      <c r="IT89" s="739"/>
      <c r="IU89" s="739"/>
      <c r="IV89" s="739"/>
      <c r="IW89" s="739"/>
      <c r="IX89" s="739"/>
      <c r="IY89" s="739"/>
      <c r="IZ89" s="739"/>
      <c r="JA89" s="739"/>
      <c r="JB89" s="743">
        <v>160</v>
      </c>
      <c r="JC89" s="743">
        <v>190</v>
      </c>
      <c r="JD89" s="743">
        <v>504</v>
      </c>
      <c r="JE89" s="743">
        <v>668</v>
      </c>
      <c r="JF89" s="743">
        <v>348</v>
      </c>
      <c r="JG89" s="739">
        <v>776</v>
      </c>
      <c r="JH89" s="739">
        <v>484</v>
      </c>
      <c r="JI89" s="739">
        <v>0</v>
      </c>
      <c r="JJ89" s="739">
        <v>118</v>
      </c>
      <c r="JK89" s="739">
        <v>29</v>
      </c>
      <c r="JL89" s="739">
        <v>360</v>
      </c>
      <c r="JM89" s="739">
        <v>1144</v>
      </c>
      <c r="JN89" s="28">
        <f t="shared" si="53"/>
        <v>4781</v>
      </c>
      <c r="JO89" s="28">
        <f t="shared" si="54"/>
        <v>0</v>
      </c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824"/>
    </row>
    <row r="90" s="786" customFormat="1" hidden="1" customHeight="1" spans="1:291">
      <c r="A90" s="95" t="s">
        <v>1610</v>
      </c>
      <c r="B90" s="343">
        <v>2020</v>
      </c>
      <c r="C90" s="95" t="s">
        <v>1747</v>
      </c>
      <c r="D90" s="95" t="s">
        <v>1785</v>
      </c>
      <c r="E90" s="411"/>
      <c r="F90" s="1061" t="s">
        <v>471</v>
      </c>
      <c r="G90" s="112" t="s">
        <v>472</v>
      </c>
      <c r="H90" s="1060" t="s">
        <v>1794</v>
      </c>
      <c r="I90" s="99">
        <f t="shared" si="74"/>
        <v>867</v>
      </c>
      <c r="J90" s="1129">
        <v>559</v>
      </c>
      <c r="K90" s="1130">
        <f t="shared" si="55"/>
        <v>1426</v>
      </c>
      <c r="L90" s="1131">
        <f t="shared" si="56"/>
        <v>1426</v>
      </c>
      <c r="M90" s="1132"/>
      <c r="N90" s="1133"/>
      <c r="O90" s="1134"/>
      <c r="P90" s="1138">
        <f t="shared" si="57"/>
        <v>0</v>
      </c>
      <c r="Q90" s="1154">
        <f t="shared" si="58"/>
        <v>4000</v>
      </c>
      <c r="R90" s="1153"/>
      <c r="S90" s="1153"/>
      <c r="T90" s="1153"/>
      <c r="U90" s="1153"/>
      <c r="V90" s="1153"/>
      <c r="W90" s="1153"/>
      <c r="X90" s="1153"/>
      <c r="Y90" s="1153"/>
      <c r="Z90" s="1153"/>
      <c r="AA90" s="1153"/>
      <c r="AB90" s="1166"/>
      <c r="AC90" s="1153"/>
      <c r="AD90" s="1153"/>
      <c r="AE90" s="1153"/>
      <c r="AF90" s="1153"/>
      <c r="AG90" s="1153">
        <v>2000</v>
      </c>
      <c r="AH90" s="1153"/>
      <c r="AI90" s="1153"/>
      <c r="AJ90" s="1153"/>
      <c r="AK90" s="1153"/>
      <c r="AL90" s="1153"/>
      <c r="AM90" s="1153">
        <v>2000</v>
      </c>
      <c r="AN90" s="1153"/>
      <c r="AO90" s="1153"/>
      <c r="AP90" s="1153"/>
      <c r="AQ90" s="1153"/>
      <c r="AR90" s="1153"/>
      <c r="AS90" s="1176"/>
      <c r="AT90" s="1177"/>
      <c r="AU90" s="1178"/>
      <c r="AV90" s="1178"/>
      <c r="AW90" s="1178"/>
      <c r="AX90" s="1178"/>
      <c r="AY90" s="1178"/>
      <c r="AZ90" s="1178"/>
      <c r="BA90" s="1178"/>
      <c r="BB90" s="1178">
        <v>1</v>
      </c>
      <c r="BC90" s="1178"/>
      <c r="BD90" s="1178"/>
      <c r="BE90" s="1178"/>
      <c r="BF90" s="1178"/>
      <c r="BG90" s="1178"/>
      <c r="BH90" s="1178"/>
      <c r="BI90" s="1178"/>
      <c r="BJ90" s="1178"/>
      <c r="BK90" s="1186"/>
      <c r="BL90" s="1187">
        <v>-563</v>
      </c>
      <c r="BM90" s="1187"/>
      <c r="BN90" s="1187"/>
      <c r="BO90" s="1187"/>
      <c r="BP90" s="1187"/>
      <c r="BQ90" s="1187"/>
      <c r="BR90" s="1187"/>
      <c r="BS90" s="1187"/>
      <c r="BT90" s="1187"/>
      <c r="BU90" s="1187"/>
      <c r="BV90" s="1191"/>
      <c r="BW90" s="1186"/>
      <c r="BX90" s="1186"/>
      <c r="BY90" s="1186"/>
      <c r="BZ90" s="1186"/>
      <c r="CA90" s="1186"/>
      <c r="CB90" s="1186"/>
      <c r="CC90" s="1186"/>
      <c r="CD90" s="1186"/>
      <c r="CE90" s="1186">
        <v>72</v>
      </c>
      <c r="CF90" s="1186"/>
      <c r="CG90" s="1186">
        <v>400</v>
      </c>
      <c r="CH90" s="1186"/>
      <c r="CI90" s="1186">
        <v>360</v>
      </c>
      <c r="CJ90" s="1186"/>
      <c r="CK90" s="1186">
        <v>72</v>
      </c>
      <c r="CL90" s="1186"/>
      <c r="CM90" s="1186"/>
      <c r="CN90" s="1186">
        <v>8</v>
      </c>
      <c r="CO90" s="1186">
        <v>40</v>
      </c>
      <c r="CP90" s="1186"/>
      <c r="CQ90" s="1186">
        <v>180</v>
      </c>
      <c r="CR90" s="1186"/>
      <c r="CS90" s="1186">
        <v>36</v>
      </c>
      <c r="CT90" s="1186">
        <v>44</v>
      </c>
      <c r="CU90" s="1186">
        <v>36</v>
      </c>
      <c r="CV90" s="1186"/>
      <c r="CW90" s="1186"/>
      <c r="CX90" s="1186"/>
      <c r="CY90" s="1186">
        <v>100</v>
      </c>
      <c r="CZ90" s="1186">
        <v>20</v>
      </c>
      <c r="DA90" s="1186"/>
      <c r="DB90" s="1186"/>
      <c r="DC90" s="1186"/>
      <c r="DD90" s="1186"/>
      <c r="DE90" s="1186"/>
      <c r="DF90" s="1186"/>
      <c r="DG90" s="1186">
        <v>320</v>
      </c>
      <c r="DH90" s="1186"/>
      <c r="DI90" s="1186"/>
      <c r="DJ90" s="1186">
        <v>16</v>
      </c>
      <c r="DK90" s="1186">
        <v>324</v>
      </c>
      <c r="DL90" s="1186"/>
      <c r="DM90" s="1186"/>
      <c r="DN90" s="1186"/>
      <c r="DO90" s="1186"/>
      <c r="DP90" s="1186"/>
      <c r="DQ90" s="1186"/>
      <c r="DR90" s="1186"/>
      <c r="DS90" s="1186"/>
      <c r="DT90" s="1186"/>
      <c r="DU90" s="1186"/>
      <c r="DV90" s="1186"/>
      <c r="DW90" s="1186">
        <v>36</v>
      </c>
      <c r="DX90" s="1186"/>
      <c r="DY90" s="1186"/>
      <c r="DZ90" s="1186"/>
      <c r="EA90" s="1186"/>
      <c r="EB90" s="1186"/>
      <c r="EC90" s="1186"/>
      <c r="ED90" s="1186">
        <v>104</v>
      </c>
      <c r="EE90" s="1186">
        <v>120</v>
      </c>
      <c r="EF90" s="1186">
        <v>660</v>
      </c>
      <c r="EG90" s="1186">
        <v>108</v>
      </c>
      <c r="EH90" s="1186">
        <v>76</v>
      </c>
      <c r="EI90" s="1186"/>
      <c r="EJ90" s="1186"/>
      <c r="EK90" s="1197"/>
      <c r="EL90" s="1198"/>
      <c r="EM90" s="1186"/>
      <c r="EN90" s="1186"/>
      <c r="EO90" s="1186"/>
      <c r="EP90" s="1186"/>
      <c r="EQ90" s="1186"/>
      <c r="ER90" s="1186"/>
      <c r="ES90" s="1186"/>
      <c r="ET90" s="1186"/>
      <c r="EU90" s="1186"/>
      <c r="EV90" s="1186"/>
      <c r="EW90" s="1186"/>
      <c r="EX90" s="1186"/>
      <c r="EY90" s="1186"/>
      <c r="EZ90" s="1186"/>
      <c r="FA90" s="1186"/>
      <c r="FB90" s="1186"/>
      <c r="FC90" s="1209"/>
      <c r="FD90" s="1186"/>
      <c r="FE90" s="1186"/>
      <c r="FF90" s="1186"/>
      <c r="FG90" s="1186"/>
      <c r="FH90" s="1186"/>
      <c r="FI90" s="1186"/>
      <c r="FJ90" s="1186"/>
      <c r="FK90" s="1186"/>
      <c r="FL90" s="1209"/>
      <c r="FM90" s="1186"/>
      <c r="FN90" s="1186"/>
      <c r="FO90" s="1186"/>
      <c r="FP90" s="1186">
        <v>4</v>
      </c>
      <c r="FQ90" s="1186"/>
      <c r="FR90" s="1186"/>
      <c r="FS90" s="1186"/>
      <c r="FT90" s="1186"/>
      <c r="FU90" s="1186"/>
      <c r="FV90" s="1186"/>
      <c r="FW90" s="1186"/>
      <c r="FX90" s="1186"/>
      <c r="FY90" s="1186"/>
      <c r="FZ90" s="1186"/>
      <c r="GA90" s="1186"/>
      <c r="GB90" s="1186"/>
      <c r="GC90" s="1186"/>
      <c r="GD90" s="1186"/>
      <c r="GE90" s="1186"/>
      <c r="GF90" s="1186"/>
      <c r="GG90" s="1186"/>
      <c r="GH90" s="1186"/>
      <c r="GI90" s="1186"/>
      <c r="GJ90" s="1186"/>
      <c r="GK90" s="1186"/>
      <c r="GL90" s="1186"/>
      <c r="GM90" s="1186"/>
      <c r="GN90" s="1186"/>
      <c r="GO90" s="1186"/>
      <c r="GP90" s="1186"/>
      <c r="GQ90" s="1186"/>
      <c r="GR90" s="1186"/>
      <c r="GS90" s="1186"/>
      <c r="GT90" s="1186"/>
      <c r="GU90" s="1186"/>
      <c r="GV90" s="1186"/>
      <c r="GW90" s="1186"/>
      <c r="GX90" s="1186"/>
      <c r="GY90" s="1218"/>
      <c r="GZ90" s="364">
        <f t="shared" si="59"/>
        <v>3132</v>
      </c>
      <c r="HA90" s="365">
        <f t="shared" si="60"/>
        <v>4</v>
      </c>
      <c r="HB90" s="366">
        <f t="shared" si="61"/>
        <v>3136</v>
      </c>
      <c r="HC90" s="366">
        <v>5528</v>
      </c>
      <c r="HD90" s="365">
        <v>5049</v>
      </c>
      <c r="HE90" s="365">
        <v>6966</v>
      </c>
      <c r="HF90" s="54"/>
      <c r="HG90" s="708">
        <v>3.99</v>
      </c>
      <c r="HH90" s="708">
        <v>1.14</v>
      </c>
      <c r="HI90" s="709">
        <f t="shared" si="68"/>
        <v>3575.04</v>
      </c>
      <c r="HJ90" s="710">
        <v>5</v>
      </c>
      <c r="HK90" s="710">
        <v>3.75</v>
      </c>
      <c r="HL90" s="738">
        <f t="shared" si="62"/>
        <v>0.509033778476041</v>
      </c>
      <c r="HM90" s="739"/>
      <c r="HN90" s="739">
        <v>3000</v>
      </c>
      <c r="HO90" s="739">
        <v>3.66</v>
      </c>
      <c r="HP90" s="740">
        <f t="shared" si="73"/>
        <v>5347.5</v>
      </c>
      <c r="HQ90" s="738">
        <f t="shared" si="75"/>
        <v>0.520816967792616</v>
      </c>
      <c r="HR90" s="741"/>
      <c r="HS90" s="742">
        <v>44927</v>
      </c>
      <c r="HT90" s="739">
        <f ca="1" t="shared" si="67"/>
        <v>5</v>
      </c>
      <c r="HU90" s="739">
        <f ca="1" t="shared" si="52"/>
        <v>150</v>
      </c>
      <c r="HV90" s="739">
        <v>563</v>
      </c>
      <c r="HW90" s="739">
        <f t="shared" si="72"/>
        <v>3136</v>
      </c>
      <c r="HX90" s="761">
        <f t="shared" si="69"/>
        <v>3.15334338863751</v>
      </c>
      <c r="HY90" s="739">
        <f ca="1" t="shared" si="70"/>
        <v>7.67313557901794</v>
      </c>
      <c r="HZ90" s="739">
        <f t="shared" si="76"/>
        <v>1426</v>
      </c>
      <c r="IA90" s="739"/>
      <c r="IB90" s="739">
        <f ca="1" t="shared" si="63"/>
        <v>627.2</v>
      </c>
      <c r="IC90" s="769">
        <f ca="1" t="shared" si="64"/>
        <v>20.9066666666667</v>
      </c>
      <c r="ID90" s="769">
        <f ca="1" t="shared" si="65"/>
        <v>68.2079081632653</v>
      </c>
      <c r="IE90" s="739"/>
      <c r="IF90" s="739"/>
      <c r="IG90" s="739"/>
      <c r="IH90" s="739"/>
      <c r="II90" s="739"/>
      <c r="IJ90" s="739"/>
      <c r="IK90" s="739"/>
      <c r="IL90" s="743"/>
      <c r="IM90" s="743"/>
      <c r="IN90" s="743"/>
      <c r="IO90" s="743"/>
      <c r="IP90" s="743"/>
      <c r="IQ90" s="739"/>
      <c r="IR90" s="739"/>
      <c r="IS90" s="739"/>
      <c r="IT90" s="739"/>
      <c r="IU90" s="739"/>
      <c r="IV90" s="739"/>
      <c r="IW90" s="739"/>
      <c r="IX90" s="739"/>
      <c r="IY90" s="739"/>
      <c r="IZ90" s="739"/>
      <c r="JA90" s="739"/>
      <c r="JB90" s="743">
        <v>232</v>
      </c>
      <c r="JC90" s="743">
        <v>226</v>
      </c>
      <c r="JD90" s="743">
        <v>720</v>
      </c>
      <c r="JE90" s="743">
        <v>668</v>
      </c>
      <c r="JF90" s="743">
        <v>348</v>
      </c>
      <c r="JG90" s="739">
        <v>632</v>
      </c>
      <c r="JH90" s="739">
        <v>484</v>
      </c>
      <c r="JI90" s="739">
        <v>108</v>
      </c>
      <c r="JJ90" s="739">
        <v>109</v>
      </c>
      <c r="JK90" s="739">
        <v>137</v>
      </c>
      <c r="JL90" s="739">
        <v>648</v>
      </c>
      <c r="JM90" s="739">
        <v>1216</v>
      </c>
      <c r="JN90" s="28">
        <f t="shared" si="53"/>
        <v>5528</v>
      </c>
      <c r="JO90" s="28">
        <f t="shared" si="54"/>
        <v>0</v>
      </c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824"/>
    </row>
    <row r="91" s="786" customFormat="1" hidden="1" customHeight="1" spans="1:291">
      <c r="A91" s="95" t="s">
        <v>1610</v>
      </c>
      <c r="B91" s="343">
        <v>2020</v>
      </c>
      <c r="C91" s="95" t="s">
        <v>1645</v>
      </c>
      <c r="D91" s="95" t="s">
        <v>1646</v>
      </c>
      <c r="E91" s="95"/>
      <c r="F91" s="909" t="s">
        <v>1795</v>
      </c>
      <c r="G91" s="112" t="s">
        <v>1796</v>
      </c>
      <c r="H91" s="301" t="s">
        <v>1797</v>
      </c>
      <c r="I91" s="99">
        <f t="shared" si="74"/>
        <v>-829</v>
      </c>
      <c r="J91" s="1141">
        <v>269</v>
      </c>
      <c r="K91" s="1130">
        <f t="shared" si="55"/>
        <v>1440</v>
      </c>
      <c r="L91" s="1131">
        <f t="shared" si="56"/>
        <v>-560</v>
      </c>
      <c r="M91" s="1132"/>
      <c r="N91" s="1137"/>
      <c r="O91" s="1134"/>
      <c r="P91" s="1138">
        <f t="shared" si="57"/>
        <v>2000</v>
      </c>
      <c r="Q91" s="1154">
        <f t="shared" si="58"/>
        <v>2000</v>
      </c>
      <c r="R91" s="1153"/>
      <c r="S91" s="1237"/>
      <c r="T91" s="1237"/>
      <c r="U91" s="1237"/>
      <c r="V91" s="1237"/>
      <c r="W91" s="1237"/>
      <c r="X91" s="1237"/>
      <c r="Y91" s="1237"/>
      <c r="Z91" s="1237">
        <v>2000</v>
      </c>
      <c r="AA91" s="1153"/>
      <c r="AB91" s="1166"/>
      <c r="AC91" s="1238">
        <v>1000</v>
      </c>
      <c r="AD91" s="1238"/>
      <c r="AE91" s="1238"/>
      <c r="AF91" s="1238"/>
      <c r="AG91" s="1237">
        <v>1000</v>
      </c>
      <c r="AH91" s="1238"/>
      <c r="AI91" s="1238"/>
      <c r="AJ91" s="1238"/>
      <c r="AK91" s="1238"/>
      <c r="AL91" s="1238"/>
      <c r="AM91" s="1238"/>
      <c r="AN91" s="1238"/>
      <c r="AO91" s="1238"/>
      <c r="AP91" s="1238"/>
      <c r="AQ91" s="1238"/>
      <c r="AR91" s="1238"/>
      <c r="AS91" s="1176"/>
      <c r="AT91" s="1177"/>
      <c r="AU91" s="1178"/>
      <c r="AV91" s="1178"/>
      <c r="AW91" s="1178"/>
      <c r="AX91" s="1178"/>
      <c r="AY91" s="1178"/>
      <c r="AZ91" s="1178"/>
      <c r="BA91" s="1178"/>
      <c r="BB91" s="1178"/>
      <c r="BC91" s="1178"/>
      <c r="BD91" s="1178"/>
      <c r="BE91" s="1178"/>
      <c r="BF91" s="1178"/>
      <c r="BG91" s="1178"/>
      <c r="BH91" s="1178"/>
      <c r="BI91" s="1178"/>
      <c r="BJ91" s="1178"/>
      <c r="BK91" s="1186"/>
      <c r="BL91" s="1187">
        <v>727</v>
      </c>
      <c r="BM91" s="1187"/>
      <c r="BN91" s="1187"/>
      <c r="BO91" s="1187"/>
      <c r="BP91" s="1187"/>
      <c r="BQ91" s="1187"/>
      <c r="BR91" s="1187"/>
      <c r="BS91" s="1187"/>
      <c r="BT91" s="1187"/>
      <c r="BU91" s="1187"/>
      <c r="BV91" s="1191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>
        <v>400</v>
      </c>
      <c r="CH91" s="1186"/>
      <c r="CI91" s="1186"/>
      <c r="CJ91" s="1186"/>
      <c r="CK91" s="1186"/>
      <c r="CL91" s="1186"/>
      <c r="CM91" s="1186"/>
      <c r="CN91" s="1186">
        <v>8</v>
      </c>
      <c r="CO91" s="1186">
        <v>40</v>
      </c>
      <c r="CP91" s="1186"/>
      <c r="CQ91" s="1186">
        <v>40</v>
      </c>
      <c r="CR91" s="1186"/>
      <c r="CS91" s="1186"/>
      <c r="CT91" s="1186">
        <v>8</v>
      </c>
      <c r="CU91" s="1186"/>
      <c r="CV91" s="1186"/>
      <c r="CW91" s="1186"/>
      <c r="CX91" s="1186"/>
      <c r="CY91" s="1186">
        <v>100</v>
      </c>
      <c r="CZ91" s="1186">
        <v>20</v>
      </c>
      <c r="DA91" s="1186"/>
      <c r="DB91" s="1186"/>
      <c r="DC91" s="1186"/>
      <c r="DD91" s="1186"/>
      <c r="DE91" s="1186"/>
      <c r="DF91" s="1186"/>
      <c r="DG91" s="1186">
        <v>320</v>
      </c>
      <c r="DH91" s="1186"/>
      <c r="DI91" s="1186"/>
      <c r="DJ91" s="1186">
        <v>16</v>
      </c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>
        <v>20</v>
      </c>
      <c r="EB91" s="1186"/>
      <c r="EC91" s="1186">
        <v>4</v>
      </c>
      <c r="ED91" s="1186">
        <v>68</v>
      </c>
      <c r="EE91" s="1186">
        <v>120</v>
      </c>
      <c r="EF91" s="1186">
        <v>660</v>
      </c>
      <c r="EG91" s="1186"/>
      <c r="EH91" s="1186">
        <v>4</v>
      </c>
      <c r="EI91" s="1186"/>
      <c r="EJ91" s="1186"/>
      <c r="EK91" s="1197"/>
      <c r="EL91" s="1198"/>
      <c r="EM91" s="1186"/>
      <c r="EN91" s="1186"/>
      <c r="EO91" s="1186"/>
      <c r="EP91" s="1186"/>
      <c r="EQ91" s="1186"/>
      <c r="ER91" s="1186"/>
      <c r="ES91" s="1186"/>
      <c r="ET91" s="1186"/>
      <c r="EU91" s="1186"/>
      <c r="EV91" s="1186"/>
      <c r="EW91" s="1186"/>
      <c r="EX91" s="1186"/>
      <c r="EY91" s="1186"/>
      <c r="EZ91" s="1186"/>
      <c r="FA91" s="1186"/>
      <c r="FB91" s="1186"/>
      <c r="FC91" s="1209"/>
      <c r="FD91" s="1186"/>
      <c r="FE91" s="1186"/>
      <c r="FF91" s="1186"/>
      <c r="FG91" s="1186"/>
      <c r="FH91" s="1186"/>
      <c r="FI91" s="1186"/>
      <c r="FJ91" s="1186"/>
      <c r="FK91" s="1186"/>
      <c r="FL91" s="1209"/>
      <c r="FM91" s="1186"/>
      <c r="FN91" s="1186"/>
      <c r="FO91" s="1186"/>
      <c r="FP91" s="1186">
        <v>4</v>
      </c>
      <c r="FQ91" s="1186"/>
      <c r="FR91" s="1186"/>
      <c r="FS91" s="1186"/>
      <c r="FT91" s="1186"/>
      <c r="FU91" s="1186"/>
      <c r="FV91" s="1186"/>
      <c r="FW91" s="1186"/>
      <c r="FX91" s="1186"/>
      <c r="FY91" s="1186">
        <v>1</v>
      </c>
      <c r="FZ91" s="1186"/>
      <c r="GA91" s="1186"/>
      <c r="GB91" s="1186"/>
      <c r="GC91" s="1186"/>
      <c r="GD91" s="1186"/>
      <c r="GE91" s="1186"/>
      <c r="GF91" s="1186"/>
      <c r="GG91" s="1186"/>
      <c r="GH91" s="1186"/>
      <c r="GI91" s="1186"/>
      <c r="GJ91" s="1186"/>
      <c r="GK91" s="1186"/>
      <c r="GL91" s="1186"/>
      <c r="GM91" s="1186"/>
      <c r="GN91" s="1186"/>
      <c r="GO91" s="1186"/>
      <c r="GP91" s="1186"/>
      <c r="GQ91" s="1186"/>
      <c r="GR91" s="1186"/>
      <c r="GS91" s="1186"/>
      <c r="GT91" s="1186"/>
      <c r="GU91" s="1186"/>
      <c r="GV91" s="1186"/>
      <c r="GW91" s="1186"/>
      <c r="GX91" s="1186"/>
      <c r="GY91" s="1218"/>
      <c r="GZ91" s="364">
        <f t="shared" si="59"/>
        <v>1828</v>
      </c>
      <c r="HA91" s="365">
        <f t="shared" si="60"/>
        <v>5</v>
      </c>
      <c r="HB91" s="366">
        <f t="shared" si="61"/>
        <v>1833</v>
      </c>
      <c r="HC91" s="366">
        <v>4031</v>
      </c>
      <c r="HD91" s="365">
        <v>2928</v>
      </c>
      <c r="HE91" s="365">
        <v>3872</v>
      </c>
      <c r="HF91" s="54"/>
      <c r="HG91" s="708"/>
      <c r="HH91" s="708"/>
      <c r="HI91" s="709">
        <f t="shared" si="68"/>
        <v>0</v>
      </c>
      <c r="HJ91" s="710"/>
      <c r="HK91" s="710">
        <v>4.14</v>
      </c>
      <c r="HL91" s="738" t="e">
        <f t="shared" si="62"/>
        <v>#DIV/0!</v>
      </c>
      <c r="HM91" s="739"/>
      <c r="HN91" s="739">
        <v>1000</v>
      </c>
      <c r="HO91" s="739">
        <v>4.26</v>
      </c>
      <c r="HP91" s="740">
        <f t="shared" si="73"/>
        <v>5961.6</v>
      </c>
      <c r="HQ91" s="738"/>
      <c r="HR91" s="741"/>
      <c r="HS91" s="742">
        <v>44927</v>
      </c>
      <c r="HT91" s="739">
        <f ca="1" t="shared" si="67"/>
        <v>5</v>
      </c>
      <c r="HU91" s="739">
        <f ca="1" t="shared" si="52"/>
        <v>150</v>
      </c>
      <c r="HV91" s="739">
        <v>273</v>
      </c>
      <c r="HW91" s="739">
        <f t="shared" si="72"/>
        <v>1833</v>
      </c>
      <c r="HX91" s="761">
        <f t="shared" si="69"/>
        <v>2.14010507880911</v>
      </c>
      <c r="HY91" s="739">
        <f ca="1" t="shared" si="70"/>
        <v>5.20758902510217</v>
      </c>
      <c r="HZ91" s="739">
        <f t="shared" si="76"/>
        <v>1440</v>
      </c>
      <c r="IA91" s="739"/>
      <c r="IB91" s="739">
        <f ca="1" t="shared" si="63"/>
        <v>366.6</v>
      </c>
      <c r="IC91" s="769">
        <f ca="1" t="shared" si="64"/>
        <v>12.22</v>
      </c>
      <c r="ID91" s="769">
        <f ca="1" t="shared" si="65"/>
        <v>117.839607201309</v>
      </c>
      <c r="IE91" s="739"/>
      <c r="IF91" s="739"/>
      <c r="IG91" s="739"/>
      <c r="IH91" s="739"/>
      <c r="II91" s="739"/>
      <c r="IJ91" s="739"/>
      <c r="IK91" s="739"/>
      <c r="IL91" s="743"/>
      <c r="IM91" s="743"/>
      <c r="IN91" s="743"/>
      <c r="IO91" s="743"/>
      <c r="IP91" s="743"/>
      <c r="IQ91" s="739"/>
      <c r="IR91" s="739"/>
      <c r="IS91" s="739"/>
      <c r="IT91" s="739"/>
      <c r="IU91" s="739"/>
      <c r="IV91" s="739"/>
      <c r="IW91" s="739"/>
      <c r="IX91" s="739"/>
      <c r="IY91" s="739"/>
      <c r="IZ91" s="739"/>
      <c r="JA91" s="739"/>
      <c r="JB91" s="743">
        <v>160</v>
      </c>
      <c r="JC91" s="743">
        <v>0</v>
      </c>
      <c r="JD91" s="743">
        <v>312</v>
      </c>
      <c r="JE91" s="743">
        <v>632</v>
      </c>
      <c r="JF91" s="743">
        <v>332</v>
      </c>
      <c r="JG91" s="739">
        <v>610</v>
      </c>
      <c r="JH91" s="739">
        <v>494</v>
      </c>
      <c r="JI91" s="739">
        <v>0</v>
      </c>
      <c r="JJ91" s="739">
        <v>27</v>
      </c>
      <c r="JK91" s="739">
        <v>28</v>
      </c>
      <c r="JL91" s="739">
        <v>272</v>
      </c>
      <c r="JM91" s="739">
        <v>1164</v>
      </c>
      <c r="JN91" s="28">
        <f t="shared" si="53"/>
        <v>4031</v>
      </c>
      <c r="JO91" s="28">
        <f t="shared" si="54"/>
        <v>0</v>
      </c>
      <c r="JP91" s="28"/>
      <c r="JQ91" s="28"/>
      <c r="JR91" s="28"/>
      <c r="JS91" s="28"/>
      <c r="JT91" s="28"/>
      <c r="JU91" s="28"/>
      <c r="JV91" s="28"/>
      <c r="JW91" s="28"/>
      <c r="JX91" s="28"/>
      <c r="JY91" s="28"/>
      <c r="JZ91" s="28"/>
      <c r="KA91" s="28"/>
      <c r="KB91" s="28"/>
      <c r="KC91" s="28"/>
      <c r="KD91" s="28"/>
      <c r="KE91" s="824"/>
    </row>
    <row r="92" s="786" customFormat="1" hidden="1" customHeight="1" spans="1:291">
      <c r="A92" s="847" t="s">
        <v>1334</v>
      </c>
      <c r="B92" s="343">
        <v>2019</v>
      </c>
      <c r="C92" s="95" t="s">
        <v>1747</v>
      </c>
      <c r="D92" s="95" t="s">
        <v>1798</v>
      </c>
      <c r="E92" s="411"/>
      <c r="F92" s="1235" t="s">
        <v>436</v>
      </c>
      <c r="G92" s="112" t="s">
        <v>437</v>
      </c>
      <c r="H92" s="1060" t="s">
        <v>1799</v>
      </c>
      <c r="I92" s="99">
        <f t="shared" si="74"/>
        <v>-431</v>
      </c>
      <c r="J92" s="1129">
        <v>4851</v>
      </c>
      <c r="K92" s="1130">
        <f t="shared" si="55"/>
        <v>4420</v>
      </c>
      <c r="L92" s="1131">
        <f t="shared" si="56"/>
        <v>4420</v>
      </c>
      <c r="M92" s="1132"/>
      <c r="N92" s="1133"/>
      <c r="O92" s="1139"/>
      <c r="P92" s="1138">
        <f t="shared" si="57"/>
        <v>0</v>
      </c>
      <c r="Q92" s="1154">
        <f t="shared" si="58"/>
        <v>0</v>
      </c>
      <c r="R92" s="1156"/>
      <c r="S92" s="1156"/>
      <c r="T92" s="1156"/>
      <c r="U92" s="1156"/>
      <c r="V92" s="1156"/>
      <c r="W92" s="1156"/>
      <c r="X92" s="1156"/>
      <c r="Y92" s="1156"/>
      <c r="Z92" s="1156"/>
      <c r="AA92" s="1156"/>
      <c r="AB92" s="1167"/>
      <c r="AC92" s="1156"/>
      <c r="AD92" s="1156"/>
      <c r="AE92" s="1156"/>
      <c r="AF92" s="1156"/>
      <c r="AG92" s="1156"/>
      <c r="AH92" s="1156"/>
      <c r="AI92" s="1156"/>
      <c r="AJ92" s="1156"/>
      <c r="AK92" s="1156"/>
      <c r="AL92" s="1156"/>
      <c r="AM92" s="1156"/>
      <c r="AN92" s="1156"/>
      <c r="AO92" s="1156"/>
      <c r="AP92" s="1156"/>
      <c r="AQ92" s="1156"/>
      <c r="AR92" s="1156"/>
      <c r="AS92" s="1179"/>
      <c r="AT92" s="1177"/>
      <c r="AU92" s="1178"/>
      <c r="AV92" s="1178"/>
      <c r="AW92" s="1178"/>
      <c r="AX92" s="1178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8"/>
      <c r="BJ92" s="1178"/>
      <c r="BK92" s="1186"/>
      <c r="BL92" s="1187">
        <v>-4851</v>
      </c>
      <c r="BM92" s="1187"/>
      <c r="BN92" s="1187"/>
      <c r="BO92" s="1187"/>
      <c r="BP92" s="1187"/>
      <c r="BQ92" s="1187"/>
      <c r="BR92" s="1187"/>
      <c r="BS92" s="1187"/>
      <c r="BT92" s="1187">
        <v>251</v>
      </c>
      <c r="BU92" s="1187"/>
      <c r="BV92" s="1191"/>
      <c r="BW92" s="1186"/>
      <c r="BX92" s="1186"/>
      <c r="BY92" s="1186"/>
      <c r="BZ92" s="1186"/>
      <c r="CA92" s="1186"/>
      <c r="CB92" s="1186"/>
      <c r="CC92" s="1186"/>
      <c r="CD92" s="1186"/>
      <c r="CE92" s="1186"/>
      <c r="CF92" s="1186"/>
      <c r="CG92" s="1186"/>
      <c r="CH92" s="1186"/>
      <c r="CI92" s="1186"/>
      <c r="CJ92" s="1186"/>
      <c r="CK92" s="1186"/>
      <c r="CL92" s="1186"/>
      <c r="CM92" s="1186"/>
      <c r="CN92" s="1186"/>
      <c r="CO92" s="1186"/>
      <c r="CP92" s="1186"/>
      <c r="CQ92" s="1186"/>
      <c r="CR92" s="1186"/>
      <c r="CS92" s="1186"/>
      <c r="CT92" s="1186"/>
      <c r="CU92" s="1186"/>
      <c r="CV92" s="1186">
        <v>72</v>
      </c>
      <c r="CW92" s="1186"/>
      <c r="CX92" s="1186"/>
      <c r="CY92" s="1186"/>
      <c r="CZ92" s="1186"/>
      <c r="DA92" s="1186"/>
      <c r="DB92" s="1186"/>
      <c r="DC92" s="1186"/>
      <c r="DD92" s="1186"/>
      <c r="DE92" s="1186"/>
      <c r="DF92" s="1186"/>
      <c r="DG92" s="1186"/>
      <c r="DH92" s="1186"/>
      <c r="DI92" s="1186"/>
      <c r="DJ92" s="1186">
        <v>72</v>
      </c>
      <c r="DK92" s="1186"/>
      <c r="DL92" s="1186"/>
      <c r="DM92" s="1186">
        <v>36</v>
      </c>
      <c r="DN92" s="1186"/>
      <c r="DO92" s="1186"/>
      <c r="DP92" s="1186"/>
      <c r="DQ92" s="1186"/>
      <c r="DR92" s="1186"/>
      <c r="DS92" s="1186"/>
      <c r="DT92" s="1186"/>
      <c r="DU92" s="1186"/>
      <c r="DV92" s="1186"/>
      <c r="DW92" s="1186"/>
      <c r="DX92" s="1186"/>
      <c r="DY92" s="1186"/>
      <c r="DZ92" s="1186"/>
      <c r="EA92" s="1186"/>
      <c r="EB92" s="1186"/>
      <c r="EC92" s="1186"/>
      <c r="ED92" s="1186"/>
      <c r="EE92" s="1186"/>
      <c r="EF92" s="1186"/>
      <c r="EG92" s="1186"/>
      <c r="EH92" s="1186"/>
      <c r="EI92" s="1186"/>
      <c r="EJ92" s="1186"/>
      <c r="EK92" s="1197"/>
      <c r="EL92" s="1198"/>
      <c r="EM92" s="1186"/>
      <c r="EN92" s="1186"/>
      <c r="EO92" s="1186"/>
      <c r="EP92" s="1186"/>
      <c r="EQ92" s="1186"/>
      <c r="ER92" s="1186"/>
      <c r="ES92" s="1186"/>
      <c r="ET92" s="1186"/>
      <c r="EU92" s="1186"/>
      <c r="EV92" s="1186"/>
      <c r="EW92" s="1186"/>
      <c r="EX92" s="1186"/>
      <c r="EY92" s="1186"/>
      <c r="EZ92" s="1186"/>
      <c r="FA92" s="1186"/>
      <c r="FB92" s="1186"/>
      <c r="FC92" s="1209"/>
      <c r="FD92" s="1186"/>
      <c r="FE92" s="1186"/>
      <c r="FF92" s="1186"/>
      <c r="FG92" s="1186"/>
      <c r="FH92" s="1186"/>
      <c r="FI92" s="1186"/>
      <c r="FJ92" s="1186"/>
      <c r="FK92" s="1186"/>
      <c r="FL92" s="1209"/>
      <c r="FM92" s="1186"/>
      <c r="FN92" s="1186"/>
      <c r="FO92" s="1186"/>
      <c r="FP92" s="1186"/>
      <c r="FQ92" s="1186"/>
      <c r="FR92" s="1186"/>
      <c r="FS92" s="1186"/>
      <c r="FT92" s="1186"/>
      <c r="FU92" s="1186"/>
      <c r="FV92" s="1186"/>
      <c r="FW92" s="1186"/>
      <c r="FX92" s="1186"/>
      <c r="FY92" s="1186"/>
      <c r="FZ92" s="1186"/>
      <c r="GA92" s="1186"/>
      <c r="GB92" s="1186"/>
      <c r="GC92" s="1186"/>
      <c r="GD92" s="1186"/>
      <c r="GE92" s="1186"/>
      <c r="GF92" s="1186"/>
      <c r="GG92" s="1186"/>
      <c r="GH92" s="1186"/>
      <c r="GI92" s="1186"/>
      <c r="GJ92" s="1186"/>
      <c r="GK92" s="1186"/>
      <c r="GL92" s="1186"/>
      <c r="GM92" s="1186"/>
      <c r="GN92" s="1186"/>
      <c r="GO92" s="1186"/>
      <c r="GP92" s="1186"/>
      <c r="GQ92" s="1186"/>
      <c r="GR92" s="1186"/>
      <c r="GS92" s="1186"/>
      <c r="GT92" s="1186"/>
      <c r="GU92" s="1186"/>
      <c r="GV92" s="1186"/>
      <c r="GW92" s="1186"/>
      <c r="GX92" s="1186"/>
      <c r="GY92" s="1218"/>
      <c r="GZ92" s="364">
        <f t="shared" si="59"/>
        <v>180</v>
      </c>
      <c r="HA92" s="365">
        <f t="shared" si="60"/>
        <v>0</v>
      </c>
      <c r="HB92" s="366">
        <f t="shared" si="61"/>
        <v>180</v>
      </c>
      <c r="HC92" s="366">
        <v>4764</v>
      </c>
      <c r="HD92" s="365">
        <v>6840</v>
      </c>
      <c r="HE92" s="365">
        <v>4627</v>
      </c>
      <c r="HF92" s="54"/>
      <c r="HG92" s="708">
        <v>8.99</v>
      </c>
      <c r="HH92" s="817">
        <v>1.74</v>
      </c>
      <c r="HI92" s="709">
        <f t="shared" si="68"/>
        <v>313.2</v>
      </c>
      <c r="HJ92" s="710">
        <v>12.54</v>
      </c>
      <c r="HK92" s="710">
        <v>9.79</v>
      </c>
      <c r="HL92" s="738">
        <f t="shared" si="62"/>
        <v>0.160233316177732</v>
      </c>
      <c r="HM92" s="739"/>
      <c r="HN92" s="739">
        <v>3000</v>
      </c>
      <c r="HO92" s="739">
        <v>9.79</v>
      </c>
      <c r="HP92" s="740">
        <f t="shared" si="73"/>
        <v>43271.8</v>
      </c>
      <c r="HQ92" s="738">
        <f t="shared" ref="HQ92:HQ105" si="77">1-HO92/6.7/HH92</f>
        <v>0.160233316177732</v>
      </c>
      <c r="HR92" s="741"/>
      <c r="HS92" s="742">
        <v>44927</v>
      </c>
      <c r="HT92" s="739">
        <f ca="1" t="shared" si="67"/>
        <v>5</v>
      </c>
      <c r="HU92" s="739">
        <f ca="1" t="shared" si="52"/>
        <v>150</v>
      </c>
      <c r="HV92" s="739">
        <v>4851</v>
      </c>
      <c r="HW92" s="739">
        <f t="shared" si="72"/>
        <v>180</v>
      </c>
      <c r="HX92" s="761">
        <f t="shared" si="69"/>
        <v>0.038830762593032</v>
      </c>
      <c r="HY92" s="739">
        <f ca="1" t="shared" si="70"/>
        <v>0.0944881889763779</v>
      </c>
      <c r="HZ92" s="739">
        <f t="shared" si="76"/>
        <v>4420</v>
      </c>
      <c r="IA92" s="739"/>
      <c r="IB92" s="739">
        <f ca="1" t="shared" si="63"/>
        <v>36</v>
      </c>
      <c r="IC92" s="769">
        <f ca="1" t="shared" si="64"/>
        <v>1.2</v>
      </c>
      <c r="ID92" s="769">
        <f ca="1" t="shared" si="65"/>
        <v>3683.33333333333</v>
      </c>
      <c r="IE92" s="739"/>
      <c r="IF92" s="739"/>
      <c r="IG92" s="739"/>
      <c r="IH92" s="739"/>
      <c r="II92" s="739"/>
      <c r="IJ92" s="739"/>
      <c r="IK92" s="739"/>
      <c r="IL92" s="743"/>
      <c r="IM92" s="743"/>
      <c r="IN92" s="743"/>
      <c r="IO92" s="743"/>
      <c r="IP92" s="743"/>
      <c r="IQ92" s="739"/>
      <c r="IR92" s="739"/>
      <c r="IS92" s="739"/>
      <c r="IT92" s="739"/>
      <c r="IU92" s="739"/>
      <c r="IV92" s="739"/>
      <c r="IW92" s="739"/>
      <c r="IX92" s="739"/>
      <c r="IY92" s="739"/>
      <c r="IZ92" s="739"/>
      <c r="JA92" s="739"/>
      <c r="JB92" s="743">
        <v>1200</v>
      </c>
      <c r="JC92" s="743">
        <v>1332</v>
      </c>
      <c r="JD92" s="743">
        <v>720</v>
      </c>
      <c r="JE92" s="743">
        <v>0</v>
      </c>
      <c r="JF92" s="743">
        <v>444</v>
      </c>
      <c r="JG92" s="739">
        <v>192</v>
      </c>
      <c r="JH92" s="739">
        <v>72</v>
      </c>
      <c r="JI92" s="739">
        <v>432</v>
      </c>
      <c r="JJ92" s="739">
        <v>0</v>
      </c>
      <c r="JK92" s="739">
        <v>0</v>
      </c>
      <c r="JL92" s="739">
        <v>372</v>
      </c>
      <c r="JM92" s="739">
        <v>0</v>
      </c>
      <c r="JN92" s="28">
        <f t="shared" si="53"/>
        <v>4764</v>
      </c>
      <c r="JO92" s="28">
        <f t="shared" si="54"/>
        <v>0</v>
      </c>
      <c r="JP92" s="28"/>
      <c r="JQ92" s="28"/>
      <c r="JR92" s="28"/>
      <c r="JS92" s="28"/>
      <c r="JT92" s="28"/>
      <c r="JU92" s="28"/>
      <c r="JV92" s="28"/>
      <c r="JW92" s="28"/>
      <c r="JX92" s="28"/>
      <c r="JY92" s="28"/>
      <c r="JZ92" s="28"/>
      <c r="KA92" s="28"/>
      <c r="KB92" s="28"/>
      <c r="KC92" s="28"/>
      <c r="KD92" s="28"/>
      <c r="KE92" s="824"/>
    </row>
    <row r="93" s="786" customFormat="1" hidden="1" customHeight="1" spans="1:291">
      <c r="A93" s="847" t="s">
        <v>1334</v>
      </c>
      <c r="B93" s="343">
        <v>2019</v>
      </c>
      <c r="C93" s="95" t="s">
        <v>1747</v>
      </c>
      <c r="D93" s="95" t="s">
        <v>1798</v>
      </c>
      <c r="E93" s="411"/>
      <c r="F93" s="1235" t="s">
        <v>439</v>
      </c>
      <c r="G93" s="112" t="s">
        <v>440</v>
      </c>
      <c r="H93" s="1060" t="s">
        <v>1800</v>
      </c>
      <c r="I93" s="99">
        <f t="shared" si="74"/>
        <v>-998</v>
      </c>
      <c r="J93" s="1129">
        <v>3554</v>
      </c>
      <c r="K93" s="1130">
        <f t="shared" si="55"/>
        <v>2556</v>
      </c>
      <c r="L93" s="1131">
        <f t="shared" si="56"/>
        <v>2556</v>
      </c>
      <c r="M93" s="1132"/>
      <c r="N93" s="1133"/>
      <c r="O93" s="1139"/>
      <c r="P93" s="1138">
        <f t="shared" si="57"/>
        <v>0</v>
      </c>
      <c r="Q93" s="1154">
        <f t="shared" si="58"/>
        <v>0</v>
      </c>
      <c r="R93" s="1156"/>
      <c r="S93" s="1156"/>
      <c r="T93" s="1156"/>
      <c r="U93" s="1156"/>
      <c r="V93" s="1156"/>
      <c r="W93" s="1156"/>
      <c r="X93" s="1156"/>
      <c r="Y93" s="1156"/>
      <c r="Z93" s="1156"/>
      <c r="AA93" s="1156"/>
      <c r="AB93" s="1167"/>
      <c r="AC93" s="1156"/>
      <c r="AD93" s="1156"/>
      <c r="AE93" s="1156"/>
      <c r="AF93" s="1156"/>
      <c r="AG93" s="1156"/>
      <c r="AH93" s="1156"/>
      <c r="AI93" s="1156"/>
      <c r="AJ93" s="1156"/>
      <c r="AK93" s="1156"/>
      <c r="AL93" s="1156"/>
      <c r="AM93" s="1156"/>
      <c r="AN93" s="1156"/>
      <c r="AO93" s="1156"/>
      <c r="AP93" s="1156"/>
      <c r="AQ93" s="1156"/>
      <c r="AR93" s="1156"/>
      <c r="AS93" s="1179"/>
      <c r="AT93" s="1177"/>
      <c r="AU93" s="1178"/>
      <c r="AV93" s="1178"/>
      <c r="AW93" s="1178"/>
      <c r="AX93" s="1178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8"/>
      <c r="BJ93" s="1178"/>
      <c r="BK93" s="1186"/>
      <c r="BL93" s="1187">
        <v>-3554</v>
      </c>
      <c r="BM93" s="1187"/>
      <c r="BN93" s="1187"/>
      <c r="BO93" s="1187"/>
      <c r="BP93" s="1187"/>
      <c r="BQ93" s="1187"/>
      <c r="BR93" s="1187"/>
      <c r="BS93" s="1187"/>
      <c r="BT93" s="1187">
        <v>134</v>
      </c>
      <c r="BU93" s="1187"/>
      <c r="BV93" s="1191"/>
      <c r="BW93" s="1186"/>
      <c r="BX93" s="1186"/>
      <c r="BY93" s="1186"/>
      <c r="BZ93" s="1186"/>
      <c r="CA93" s="1186"/>
      <c r="CB93" s="1186"/>
      <c r="CC93" s="1186"/>
      <c r="CD93" s="1186"/>
      <c r="CE93" s="1186"/>
      <c r="CF93" s="1186"/>
      <c r="CG93" s="1186"/>
      <c r="CH93" s="1186"/>
      <c r="CI93" s="1186">
        <v>396</v>
      </c>
      <c r="CJ93" s="1186"/>
      <c r="CK93" s="1186"/>
      <c r="CL93" s="1186"/>
      <c r="CM93" s="1186"/>
      <c r="CN93" s="1186"/>
      <c r="CO93" s="1186"/>
      <c r="CP93" s="1186"/>
      <c r="CQ93" s="1186"/>
      <c r="CR93" s="1186"/>
      <c r="CS93" s="1186"/>
      <c r="CT93" s="1186"/>
      <c r="CU93" s="1186"/>
      <c r="CV93" s="1186">
        <v>72</v>
      </c>
      <c r="CW93" s="1186"/>
      <c r="CX93" s="1186">
        <v>252</v>
      </c>
      <c r="CY93" s="1186"/>
      <c r="CZ93" s="1186"/>
      <c r="DA93" s="1186"/>
      <c r="DB93" s="1186"/>
      <c r="DC93" s="1186"/>
      <c r="DD93" s="1186"/>
      <c r="DE93" s="1186"/>
      <c r="DF93" s="1186"/>
      <c r="DG93" s="1186"/>
      <c r="DH93" s="1186"/>
      <c r="DI93" s="1186"/>
      <c r="DJ93" s="1186">
        <v>72</v>
      </c>
      <c r="DK93" s="1186"/>
      <c r="DL93" s="1186"/>
      <c r="DM93" s="1186">
        <v>36</v>
      </c>
      <c r="DN93" s="1186">
        <v>36</v>
      </c>
      <c r="DO93" s="1186"/>
      <c r="DP93" s="1186"/>
      <c r="DQ93" s="1186"/>
      <c r="DR93" s="1186"/>
      <c r="DS93" s="1186"/>
      <c r="DT93" s="1186"/>
      <c r="DU93" s="1186"/>
      <c r="DV93" s="1186"/>
      <c r="DW93" s="1186"/>
      <c r="DX93" s="1186"/>
      <c r="DY93" s="1186"/>
      <c r="DZ93" s="1186"/>
      <c r="EA93" s="1186"/>
      <c r="EB93" s="1186"/>
      <c r="EC93" s="1186"/>
      <c r="ED93" s="1186"/>
      <c r="EE93" s="1186"/>
      <c r="EF93" s="1186"/>
      <c r="EG93" s="1186"/>
      <c r="EH93" s="1186"/>
      <c r="EI93" s="1186"/>
      <c r="EJ93" s="1186"/>
      <c r="EK93" s="1197"/>
      <c r="EL93" s="1198"/>
      <c r="EM93" s="1186"/>
      <c r="EN93" s="1186"/>
      <c r="EO93" s="1186"/>
      <c r="EP93" s="1186"/>
      <c r="EQ93" s="1186"/>
      <c r="ER93" s="1186"/>
      <c r="ES93" s="1186"/>
      <c r="ET93" s="1186"/>
      <c r="EU93" s="1186"/>
      <c r="EV93" s="1186"/>
      <c r="EW93" s="1186"/>
      <c r="EX93" s="1186"/>
      <c r="EY93" s="1186"/>
      <c r="EZ93" s="1186"/>
      <c r="FA93" s="1186"/>
      <c r="FB93" s="1186"/>
      <c r="FC93" s="1209"/>
      <c r="FD93" s="1186"/>
      <c r="FE93" s="1186"/>
      <c r="FF93" s="1186"/>
      <c r="FG93" s="1186"/>
      <c r="FH93" s="1186"/>
      <c r="FI93" s="1186"/>
      <c r="FJ93" s="1186"/>
      <c r="FK93" s="1186"/>
      <c r="FL93" s="1209"/>
      <c r="FM93" s="1186"/>
      <c r="FN93" s="1186"/>
      <c r="FO93" s="1186"/>
      <c r="FP93" s="1186"/>
      <c r="FQ93" s="1186"/>
      <c r="FR93" s="1186"/>
      <c r="FS93" s="1186"/>
      <c r="FT93" s="1186"/>
      <c r="FU93" s="1186"/>
      <c r="FV93" s="1186"/>
      <c r="FW93" s="1186"/>
      <c r="FX93" s="1186"/>
      <c r="FY93" s="1186"/>
      <c r="FZ93" s="1186"/>
      <c r="GA93" s="1186"/>
      <c r="GB93" s="1186"/>
      <c r="GC93" s="1186"/>
      <c r="GD93" s="1186"/>
      <c r="GE93" s="1186"/>
      <c r="GF93" s="1186"/>
      <c r="GG93" s="1186"/>
      <c r="GH93" s="1186"/>
      <c r="GI93" s="1186"/>
      <c r="GJ93" s="1186"/>
      <c r="GK93" s="1186"/>
      <c r="GL93" s="1186"/>
      <c r="GM93" s="1186"/>
      <c r="GN93" s="1186"/>
      <c r="GO93" s="1186"/>
      <c r="GP93" s="1186"/>
      <c r="GQ93" s="1186"/>
      <c r="GR93" s="1186"/>
      <c r="GS93" s="1186"/>
      <c r="GT93" s="1186"/>
      <c r="GU93" s="1186"/>
      <c r="GV93" s="1186"/>
      <c r="GW93" s="1186"/>
      <c r="GX93" s="1186"/>
      <c r="GY93" s="1218"/>
      <c r="GZ93" s="364">
        <f t="shared" si="59"/>
        <v>864</v>
      </c>
      <c r="HA93" s="365">
        <f t="shared" si="60"/>
        <v>0</v>
      </c>
      <c r="HB93" s="366">
        <f t="shared" si="61"/>
        <v>864</v>
      </c>
      <c r="HC93" s="366">
        <v>3261</v>
      </c>
      <c r="HD93" s="365">
        <v>6028</v>
      </c>
      <c r="HE93" s="365">
        <v>5360</v>
      </c>
      <c r="HF93" s="54"/>
      <c r="HG93" s="708">
        <v>8.99</v>
      </c>
      <c r="HH93" s="817">
        <v>1.74</v>
      </c>
      <c r="HI93" s="709">
        <f t="shared" si="68"/>
        <v>1503.36</v>
      </c>
      <c r="HJ93" s="710">
        <v>12.54</v>
      </c>
      <c r="HK93" s="710">
        <v>9.79</v>
      </c>
      <c r="HL93" s="738">
        <f t="shared" si="62"/>
        <v>0.160233316177732</v>
      </c>
      <c r="HM93" s="739"/>
      <c r="HN93" s="739">
        <v>3000</v>
      </c>
      <c r="HO93" s="739">
        <v>9.79</v>
      </c>
      <c r="HP93" s="740">
        <f t="shared" si="73"/>
        <v>25023.24</v>
      </c>
      <c r="HQ93" s="738">
        <f t="shared" si="77"/>
        <v>0.160233316177732</v>
      </c>
      <c r="HR93" s="741"/>
      <c r="HS93" s="742">
        <v>44927</v>
      </c>
      <c r="HT93" s="739">
        <f ca="1" t="shared" si="67"/>
        <v>5</v>
      </c>
      <c r="HU93" s="739">
        <f ca="1" t="shared" si="52"/>
        <v>150</v>
      </c>
      <c r="HV93" s="739">
        <v>3554</v>
      </c>
      <c r="HW93" s="739">
        <f t="shared" si="72"/>
        <v>864</v>
      </c>
      <c r="HX93" s="761">
        <f t="shared" si="69"/>
        <v>0.282815057283142</v>
      </c>
      <c r="HY93" s="739">
        <f ca="1" t="shared" si="70"/>
        <v>0.688183306055645</v>
      </c>
      <c r="HZ93" s="739">
        <f t="shared" si="76"/>
        <v>2556</v>
      </c>
      <c r="IA93" s="739"/>
      <c r="IB93" s="739">
        <f ca="1" t="shared" si="63"/>
        <v>172.8</v>
      </c>
      <c r="IC93" s="769">
        <f ca="1" t="shared" si="64"/>
        <v>5.76</v>
      </c>
      <c r="ID93" s="769">
        <f ca="1" t="shared" si="65"/>
        <v>443.75</v>
      </c>
      <c r="IE93" s="739"/>
      <c r="IF93" s="739"/>
      <c r="IG93" s="739"/>
      <c r="IH93" s="739"/>
      <c r="II93" s="739"/>
      <c r="IJ93" s="739"/>
      <c r="IK93" s="739"/>
      <c r="IL93" s="743"/>
      <c r="IM93" s="743"/>
      <c r="IN93" s="743"/>
      <c r="IO93" s="743"/>
      <c r="IP93" s="743"/>
      <c r="IQ93" s="739"/>
      <c r="IR93" s="739"/>
      <c r="IS93" s="739"/>
      <c r="IT93" s="739"/>
      <c r="IU93" s="739"/>
      <c r="IV93" s="739"/>
      <c r="IW93" s="739"/>
      <c r="IX93" s="739"/>
      <c r="IY93" s="739"/>
      <c r="IZ93" s="739"/>
      <c r="JA93" s="739"/>
      <c r="JB93" s="743">
        <v>588</v>
      </c>
      <c r="JC93" s="743">
        <v>252</v>
      </c>
      <c r="JD93" s="743">
        <v>928</v>
      </c>
      <c r="JE93" s="743">
        <v>0</v>
      </c>
      <c r="JF93" s="743">
        <v>732</v>
      </c>
      <c r="JG93" s="739">
        <v>36</v>
      </c>
      <c r="JH93" s="739">
        <v>72</v>
      </c>
      <c r="JI93" s="739">
        <v>252</v>
      </c>
      <c r="JJ93" s="739">
        <v>0</v>
      </c>
      <c r="JK93" s="739">
        <v>0</v>
      </c>
      <c r="JL93" s="739">
        <v>72</v>
      </c>
      <c r="JM93" s="739">
        <v>329</v>
      </c>
      <c r="JN93" s="28">
        <f t="shared" si="53"/>
        <v>3261</v>
      </c>
      <c r="JO93" s="28">
        <f t="shared" si="54"/>
        <v>0</v>
      </c>
      <c r="JP93" s="28"/>
      <c r="JQ93" s="28"/>
      <c r="JR93" s="28"/>
      <c r="JS93" s="28"/>
      <c r="JT93" s="28"/>
      <c r="JU93" s="28"/>
      <c r="JV93" s="28"/>
      <c r="JW93" s="28"/>
      <c r="JX93" s="28"/>
      <c r="JY93" s="28"/>
      <c r="JZ93" s="28"/>
      <c r="KA93" s="28"/>
      <c r="KB93" s="28"/>
      <c r="KC93" s="28"/>
      <c r="KD93" s="28"/>
      <c r="KE93" s="824"/>
    </row>
    <row r="94" s="786" customFormat="1" hidden="1" customHeight="1" spans="1:291">
      <c r="A94" s="847" t="s">
        <v>1334</v>
      </c>
      <c r="B94" s="343">
        <v>2019</v>
      </c>
      <c r="C94" s="95" t="s">
        <v>1747</v>
      </c>
      <c r="D94" s="95" t="s">
        <v>1798</v>
      </c>
      <c r="E94" s="411"/>
      <c r="F94" s="1235" t="s">
        <v>442</v>
      </c>
      <c r="G94" s="112" t="s">
        <v>443</v>
      </c>
      <c r="H94" s="1060" t="s">
        <v>1801</v>
      </c>
      <c r="I94" s="99">
        <f t="shared" si="74"/>
        <v>-874</v>
      </c>
      <c r="J94" s="1129">
        <v>4499</v>
      </c>
      <c r="K94" s="1130">
        <f t="shared" si="55"/>
        <v>3625</v>
      </c>
      <c r="L94" s="1131">
        <f t="shared" si="56"/>
        <v>3625</v>
      </c>
      <c r="M94" s="1132"/>
      <c r="N94" s="1133"/>
      <c r="O94" s="1139"/>
      <c r="P94" s="1138">
        <f t="shared" si="57"/>
        <v>0</v>
      </c>
      <c r="Q94" s="1154">
        <f t="shared" si="58"/>
        <v>0</v>
      </c>
      <c r="R94" s="1156"/>
      <c r="S94" s="1156"/>
      <c r="T94" s="1156"/>
      <c r="U94" s="1156"/>
      <c r="V94" s="1156"/>
      <c r="W94" s="1156"/>
      <c r="X94" s="1156"/>
      <c r="Y94" s="1156"/>
      <c r="Z94" s="1156"/>
      <c r="AA94" s="1156"/>
      <c r="AB94" s="1167"/>
      <c r="AC94" s="1156"/>
      <c r="AD94" s="1156"/>
      <c r="AE94" s="1156"/>
      <c r="AF94" s="1156"/>
      <c r="AG94" s="1156"/>
      <c r="AH94" s="1156"/>
      <c r="AI94" s="1156"/>
      <c r="AJ94" s="1156"/>
      <c r="AK94" s="1156"/>
      <c r="AL94" s="1156"/>
      <c r="AM94" s="1156"/>
      <c r="AN94" s="1156"/>
      <c r="AO94" s="1156"/>
      <c r="AP94" s="1156"/>
      <c r="AQ94" s="1156"/>
      <c r="AR94" s="1156"/>
      <c r="AS94" s="1179"/>
      <c r="AT94" s="1177"/>
      <c r="AU94" s="1178"/>
      <c r="AV94" s="1178"/>
      <c r="AW94" s="1178"/>
      <c r="AX94" s="1178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8"/>
      <c r="BJ94" s="1178"/>
      <c r="BK94" s="1186"/>
      <c r="BL94" s="1187">
        <v>-4499</v>
      </c>
      <c r="BM94" s="1187"/>
      <c r="BN94" s="1187"/>
      <c r="BO94" s="1187"/>
      <c r="BP94" s="1187"/>
      <c r="BQ94" s="1187"/>
      <c r="BR94" s="1187"/>
      <c r="BS94" s="1187"/>
      <c r="BT94" s="1187">
        <v>-60</v>
      </c>
      <c r="BU94" s="1187"/>
      <c r="BV94" s="1191"/>
      <c r="BW94" s="1186"/>
      <c r="BX94" s="1186"/>
      <c r="BY94" s="1186"/>
      <c r="BZ94" s="1186"/>
      <c r="CA94" s="1186"/>
      <c r="CB94" s="1186"/>
      <c r="CC94" s="1186"/>
      <c r="CD94" s="1186"/>
      <c r="CE94" s="1186"/>
      <c r="CF94" s="1186"/>
      <c r="CG94" s="1186"/>
      <c r="CH94" s="1186"/>
      <c r="CI94" s="1186">
        <v>396</v>
      </c>
      <c r="CJ94" s="1186"/>
      <c r="CK94" s="1186"/>
      <c r="CL94" s="1186"/>
      <c r="CM94" s="1186"/>
      <c r="CN94" s="1186"/>
      <c r="CO94" s="1186"/>
      <c r="CP94" s="1186"/>
      <c r="CQ94" s="1186"/>
      <c r="CR94" s="1186"/>
      <c r="CS94" s="1186"/>
      <c r="CT94" s="1186"/>
      <c r="CU94" s="1186"/>
      <c r="CV94" s="1186">
        <v>72</v>
      </c>
      <c r="CW94" s="1186"/>
      <c r="CX94" s="1186"/>
      <c r="CY94" s="1186"/>
      <c r="CZ94" s="1186"/>
      <c r="DA94" s="1186"/>
      <c r="DB94" s="1186"/>
      <c r="DC94" s="1186"/>
      <c r="DD94" s="1186"/>
      <c r="DE94" s="1186"/>
      <c r="DF94" s="1186"/>
      <c r="DG94" s="1186"/>
      <c r="DH94" s="1186"/>
      <c r="DI94" s="1186"/>
      <c r="DJ94" s="1186">
        <v>72</v>
      </c>
      <c r="DK94" s="1186"/>
      <c r="DL94" s="1186">
        <v>72</v>
      </c>
      <c r="DM94" s="1186">
        <v>36</v>
      </c>
      <c r="DN94" s="1186">
        <v>36</v>
      </c>
      <c r="DO94" s="1186"/>
      <c r="DP94" s="1186"/>
      <c r="DQ94" s="1186"/>
      <c r="DR94" s="1186"/>
      <c r="DS94" s="1186"/>
      <c r="DT94" s="1186"/>
      <c r="DU94" s="1186"/>
      <c r="DV94" s="1186"/>
      <c r="DW94" s="1186"/>
      <c r="DX94" s="1186"/>
      <c r="DY94" s="1186"/>
      <c r="DZ94" s="1186"/>
      <c r="EA94" s="1186"/>
      <c r="EB94" s="1186"/>
      <c r="EC94" s="1186"/>
      <c r="ED94" s="1186"/>
      <c r="EE94" s="1186"/>
      <c r="EF94" s="1186"/>
      <c r="EG94" s="1186"/>
      <c r="EH94" s="1186"/>
      <c r="EI94" s="1186"/>
      <c r="EJ94" s="1186"/>
      <c r="EK94" s="1197"/>
      <c r="EL94" s="1198"/>
      <c r="EM94" s="1186"/>
      <c r="EN94" s="1186"/>
      <c r="EO94" s="1186"/>
      <c r="EP94" s="1186"/>
      <c r="EQ94" s="1186"/>
      <c r="ER94" s="1186"/>
      <c r="ES94" s="1186"/>
      <c r="ET94" s="1186"/>
      <c r="EU94" s="1186"/>
      <c r="EV94" s="1186"/>
      <c r="EW94" s="1186"/>
      <c r="EX94" s="1186"/>
      <c r="EY94" s="1186"/>
      <c r="EZ94" s="1186"/>
      <c r="FA94" s="1186"/>
      <c r="FB94" s="1186"/>
      <c r="FC94" s="1209"/>
      <c r="FD94" s="1186"/>
      <c r="FE94" s="1186"/>
      <c r="FF94" s="1186"/>
      <c r="FG94" s="1186"/>
      <c r="FH94" s="1186"/>
      <c r="FI94" s="1186"/>
      <c r="FJ94" s="1186"/>
      <c r="FK94" s="1186"/>
      <c r="FL94" s="1209"/>
      <c r="FM94" s="1186"/>
      <c r="FN94" s="1186"/>
      <c r="FO94" s="1186"/>
      <c r="FP94" s="1186"/>
      <c r="FQ94" s="1186"/>
      <c r="FR94" s="1186"/>
      <c r="FS94" s="1186"/>
      <c r="FT94" s="1186"/>
      <c r="FU94" s="1186"/>
      <c r="FV94" s="1186"/>
      <c r="FW94" s="1186"/>
      <c r="FX94" s="1186"/>
      <c r="FY94" s="1186"/>
      <c r="FZ94" s="1186"/>
      <c r="GA94" s="1186"/>
      <c r="GB94" s="1186"/>
      <c r="GC94" s="1186"/>
      <c r="GD94" s="1186"/>
      <c r="GE94" s="1186"/>
      <c r="GF94" s="1186"/>
      <c r="GG94" s="1186"/>
      <c r="GH94" s="1186"/>
      <c r="GI94" s="1186"/>
      <c r="GJ94" s="1186"/>
      <c r="GK94" s="1186"/>
      <c r="GL94" s="1186"/>
      <c r="GM94" s="1186"/>
      <c r="GN94" s="1186"/>
      <c r="GO94" s="1186">
        <v>250</v>
      </c>
      <c r="GP94" s="1186"/>
      <c r="GQ94" s="1186"/>
      <c r="GR94" s="1186"/>
      <c r="GS94" s="1186"/>
      <c r="GT94" s="1186"/>
      <c r="GU94" s="1186"/>
      <c r="GV94" s="1186"/>
      <c r="GW94" s="1186"/>
      <c r="GX94" s="1186"/>
      <c r="GY94" s="1218"/>
      <c r="GZ94" s="364">
        <f t="shared" si="59"/>
        <v>684</v>
      </c>
      <c r="HA94" s="365">
        <f t="shared" si="60"/>
        <v>250</v>
      </c>
      <c r="HB94" s="366">
        <f t="shared" si="61"/>
        <v>934</v>
      </c>
      <c r="HC94" s="366">
        <v>5140</v>
      </c>
      <c r="HD94" s="365">
        <v>7658</v>
      </c>
      <c r="HE94" s="365">
        <v>6832</v>
      </c>
      <c r="HF94" s="54"/>
      <c r="HG94" s="708">
        <v>8.99</v>
      </c>
      <c r="HH94" s="817">
        <v>1.74</v>
      </c>
      <c r="HI94" s="709">
        <f t="shared" si="68"/>
        <v>1625.16</v>
      </c>
      <c r="HJ94" s="710">
        <v>12.54</v>
      </c>
      <c r="HK94" s="710">
        <v>9.79</v>
      </c>
      <c r="HL94" s="738">
        <f t="shared" si="62"/>
        <v>0.160233316177732</v>
      </c>
      <c r="HM94" s="739"/>
      <c r="HN94" s="739">
        <v>3000</v>
      </c>
      <c r="HO94" s="739">
        <v>9.79</v>
      </c>
      <c r="HP94" s="740">
        <f t="shared" si="73"/>
        <v>35488.75</v>
      </c>
      <c r="HQ94" s="738">
        <f t="shared" si="77"/>
        <v>0.160233316177732</v>
      </c>
      <c r="HR94" s="741"/>
      <c r="HS94" s="742">
        <v>44927</v>
      </c>
      <c r="HT94" s="739">
        <f ca="1" t="shared" si="67"/>
        <v>5</v>
      </c>
      <c r="HU94" s="739">
        <f ca="1" t="shared" si="52"/>
        <v>150</v>
      </c>
      <c r="HV94" s="739">
        <v>4499</v>
      </c>
      <c r="HW94" s="739">
        <f t="shared" si="72"/>
        <v>934</v>
      </c>
      <c r="HX94" s="761">
        <f t="shared" si="69"/>
        <v>0.229935992122107</v>
      </c>
      <c r="HY94" s="739">
        <f ca="1" t="shared" si="70"/>
        <v>0.559510914163794</v>
      </c>
      <c r="HZ94" s="739">
        <f t="shared" si="76"/>
        <v>3625</v>
      </c>
      <c r="IA94" s="739"/>
      <c r="IB94" s="739">
        <f ca="1" t="shared" si="63"/>
        <v>186.8</v>
      </c>
      <c r="IC94" s="769">
        <f ca="1" t="shared" si="64"/>
        <v>6.22666666666667</v>
      </c>
      <c r="ID94" s="769">
        <f ca="1" t="shared" si="65"/>
        <v>582.173447537473</v>
      </c>
      <c r="IE94" s="739"/>
      <c r="IF94" s="739"/>
      <c r="IG94" s="739"/>
      <c r="IH94" s="739"/>
      <c r="II94" s="739"/>
      <c r="IJ94" s="739"/>
      <c r="IK94" s="739"/>
      <c r="IL94" s="743"/>
      <c r="IM94" s="743"/>
      <c r="IN94" s="743"/>
      <c r="IO94" s="743"/>
      <c r="IP94" s="743"/>
      <c r="IQ94" s="739"/>
      <c r="IR94" s="739"/>
      <c r="IS94" s="739"/>
      <c r="IT94" s="739"/>
      <c r="IU94" s="739"/>
      <c r="IV94" s="739"/>
      <c r="IW94" s="739"/>
      <c r="IX94" s="739"/>
      <c r="IY94" s="739"/>
      <c r="IZ94" s="739"/>
      <c r="JA94" s="739"/>
      <c r="JB94" s="743">
        <v>588</v>
      </c>
      <c r="JC94" s="743">
        <v>288</v>
      </c>
      <c r="JD94" s="743">
        <v>1036</v>
      </c>
      <c r="JE94" s="743">
        <v>0</v>
      </c>
      <c r="JF94" s="743">
        <v>1440</v>
      </c>
      <c r="JG94" s="739">
        <v>1380</v>
      </c>
      <c r="JH94" s="739">
        <v>72</v>
      </c>
      <c r="JI94" s="739">
        <v>0</v>
      </c>
      <c r="JJ94" s="739">
        <v>0</v>
      </c>
      <c r="JK94" s="739">
        <v>0</v>
      </c>
      <c r="JL94" s="739">
        <v>120</v>
      </c>
      <c r="JM94" s="739">
        <v>216</v>
      </c>
      <c r="JN94" s="28">
        <f t="shared" si="53"/>
        <v>5140</v>
      </c>
      <c r="JO94" s="28">
        <f t="shared" si="54"/>
        <v>0</v>
      </c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824"/>
    </row>
    <row r="95" s="786" customFormat="1" hidden="1" customHeight="1" spans="1:291">
      <c r="A95" s="847" t="s">
        <v>1334</v>
      </c>
      <c r="B95" s="343">
        <v>2019</v>
      </c>
      <c r="C95" s="95" t="s">
        <v>1747</v>
      </c>
      <c r="D95" s="95" t="s">
        <v>1798</v>
      </c>
      <c r="E95" s="411"/>
      <c r="F95" s="1235" t="s">
        <v>445</v>
      </c>
      <c r="G95" s="112" t="s">
        <v>393</v>
      </c>
      <c r="H95" s="1060" t="s">
        <v>1802</v>
      </c>
      <c r="I95" s="99">
        <f t="shared" si="74"/>
        <v>-1585</v>
      </c>
      <c r="J95" s="1129">
        <v>3739</v>
      </c>
      <c r="K95" s="1130">
        <f t="shared" si="55"/>
        <v>2154</v>
      </c>
      <c r="L95" s="1131">
        <f t="shared" si="56"/>
        <v>2154</v>
      </c>
      <c r="M95" s="1132"/>
      <c r="N95" s="1133"/>
      <c r="O95" s="1139"/>
      <c r="P95" s="1138">
        <f t="shared" si="57"/>
        <v>0</v>
      </c>
      <c r="Q95" s="1154">
        <f t="shared" si="58"/>
        <v>0</v>
      </c>
      <c r="R95" s="1156"/>
      <c r="S95" s="1156"/>
      <c r="T95" s="1156"/>
      <c r="U95" s="1156"/>
      <c r="V95" s="1156"/>
      <c r="W95" s="1156"/>
      <c r="X95" s="1156"/>
      <c r="Y95" s="1156"/>
      <c r="Z95" s="1156"/>
      <c r="AA95" s="1156"/>
      <c r="AB95" s="1167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56"/>
      <c r="AP95" s="1156"/>
      <c r="AQ95" s="1156"/>
      <c r="AR95" s="1156"/>
      <c r="AS95" s="1179"/>
      <c r="AT95" s="1177"/>
      <c r="AU95" s="1178"/>
      <c r="AV95" s="1178"/>
      <c r="AW95" s="1178"/>
      <c r="AX95" s="1178"/>
      <c r="AY95" s="1178">
        <v>1</v>
      </c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8"/>
      <c r="BJ95" s="1178"/>
      <c r="BK95" s="1186"/>
      <c r="BL95" s="1187">
        <v>-3811</v>
      </c>
      <c r="BM95" s="1187"/>
      <c r="BN95" s="1187"/>
      <c r="BO95" s="1187"/>
      <c r="BP95" s="1187"/>
      <c r="BQ95" s="1187"/>
      <c r="BR95" s="1187"/>
      <c r="BS95" s="1187"/>
      <c r="BT95" s="1187"/>
      <c r="BU95" s="1187"/>
      <c r="BV95" s="1191"/>
      <c r="BW95" s="1186"/>
      <c r="BX95" s="1186"/>
      <c r="BY95" s="1186"/>
      <c r="BZ95" s="1186"/>
      <c r="CA95" s="1186"/>
      <c r="CB95" s="1186">
        <v>36</v>
      </c>
      <c r="CC95" s="1186"/>
      <c r="CD95" s="1186"/>
      <c r="CE95" s="1186"/>
      <c r="CF95" s="1186"/>
      <c r="CG95" s="1186"/>
      <c r="CH95" s="1186"/>
      <c r="CI95" s="1186">
        <v>864</v>
      </c>
      <c r="CJ95" s="1186"/>
      <c r="CK95" s="1186"/>
      <c r="CL95" s="1186"/>
      <c r="CM95" s="1186"/>
      <c r="CN95" s="1186"/>
      <c r="CO95" s="1186"/>
      <c r="CP95" s="1186"/>
      <c r="CQ95" s="1186"/>
      <c r="CR95" s="1186"/>
      <c r="CS95" s="1186"/>
      <c r="CT95" s="1186"/>
      <c r="CU95" s="1186"/>
      <c r="CV95" s="1186">
        <v>72</v>
      </c>
      <c r="CW95" s="1186"/>
      <c r="CX95" s="1186">
        <v>252</v>
      </c>
      <c r="CY95" s="1186"/>
      <c r="CZ95" s="1186"/>
      <c r="DA95" s="1186"/>
      <c r="DB95" s="1186"/>
      <c r="DC95" s="1186"/>
      <c r="DD95" s="1186"/>
      <c r="DE95" s="1186"/>
      <c r="DF95" s="1186"/>
      <c r="DG95" s="1186"/>
      <c r="DH95" s="1186"/>
      <c r="DI95" s="1186"/>
      <c r="DJ95" s="1186">
        <v>72</v>
      </c>
      <c r="DK95" s="1186"/>
      <c r="DL95" s="1186"/>
      <c r="DM95" s="1186">
        <v>36</v>
      </c>
      <c r="DN95" s="1186">
        <v>72</v>
      </c>
      <c r="DO95" s="1186"/>
      <c r="DP95" s="1186"/>
      <c r="DQ95" s="1186"/>
      <c r="DR95" s="1186"/>
      <c r="DS95" s="1186"/>
      <c r="DT95" s="1186"/>
      <c r="DU95" s="1186"/>
      <c r="DV95" s="1186"/>
      <c r="DW95" s="1186"/>
      <c r="DX95" s="1186"/>
      <c r="DY95" s="1186"/>
      <c r="DZ95" s="1186"/>
      <c r="EA95" s="1186"/>
      <c r="EB95" s="1186"/>
      <c r="EC95" s="1186"/>
      <c r="ED95" s="1186"/>
      <c r="EE95" s="1186"/>
      <c r="EF95" s="1186"/>
      <c r="EG95" s="1186"/>
      <c r="EH95" s="1186"/>
      <c r="EI95" s="1186"/>
      <c r="EJ95" s="1186"/>
      <c r="EK95" s="1197"/>
      <c r="EL95" s="1198">
        <v>72</v>
      </c>
      <c r="EM95" s="1186"/>
      <c r="EN95" s="1186"/>
      <c r="EO95" s="1186">
        <v>72</v>
      </c>
      <c r="EP95" s="1186"/>
      <c r="EQ95" s="1186">
        <v>36</v>
      </c>
      <c r="ER95" s="1186"/>
      <c r="ES95" s="1186">
        <v>36</v>
      </c>
      <c r="ET95" s="1186"/>
      <c r="EU95" s="1186"/>
      <c r="EV95" s="1186"/>
      <c r="EW95" s="1186"/>
      <c r="EX95" s="1186">
        <v>36</v>
      </c>
      <c r="EY95" s="1186"/>
      <c r="EZ95" s="1186"/>
      <c r="FA95" s="1186"/>
      <c r="FB95" s="1186"/>
      <c r="FC95" s="1209"/>
      <c r="FD95" s="1186"/>
      <c r="FE95" s="1186"/>
      <c r="FF95" s="1186"/>
      <c r="FG95" s="1186"/>
      <c r="FH95" s="1186"/>
      <c r="FI95" s="1186"/>
      <c r="FJ95" s="1186"/>
      <c r="FK95" s="1186"/>
      <c r="FL95" s="1209"/>
      <c r="FM95" s="1186"/>
      <c r="FN95" s="1186"/>
      <c r="FO95" s="1186"/>
      <c r="FP95" s="1186"/>
      <c r="FQ95" s="1186"/>
      <c r="FR95" s="1186"/>
      <c r="FS95" s="1186"/>
      <c r="FT95" s="1186"/>
      <c r="FU95" s="1186"/>
      <c r="FV95" s="1186"/>
      <c r="FW95" s="1186"/>
      <c r="FX95" s="1186"/>
      <c r="FY95" s="1186"/>
      <c r="FZ95" s="1186"/>
      <c r="GA95" s="1186"/>
      <c r="GB95" s="1186"/>
      <c r="GC95" s="1186"/>
      <c r="GD95" s="1186"/>
      <c r="GE95" s="1186"/>
      <c r="GF95" s="1186"/>
      <c r="GG95" s="1186"/>
      <c r="GH95" s="1186"/>
      <c r="GI95" s="1186"/>
      <c r="GJ95" s="1186"/>
      <c r="GK95" s="1186"/>
      <c r="GL95" s="1186"/>
      <c r="GM95" s="1186"/>
      <c r="GN95" s="1186"/>
      <c r="GO95" s="1186"/>
      <c r="GP95" s="1186"/>
      <c r="GQ95" s="1186"/>
      <c r="GR95" s="1186"/>
      <c r="GS95" s="1186"/>
      <c r="GT95" s="1186"/>
      <c r="GU95" s="1186"/>
      <c r="GV95" s="1186"/>
      <c r="GW95" s="1186"/>
      <c r="GX95" s="1186"/>
      <c r="GY95" s="1218"/>
      <c r="GZ95" s="364">
        <f t="shared" si="59"/>
        <v>1404</v>
      </c>
      <c r="HA95" s="365">
        <f t="shared" si="60"/>
        <v>252</v>
      </c>
      <c r="HB95" s="366">
        <f t="shared" si="61"/>
        <v>1656</v>
      </c>
      <c r="HC95" s="366">
        <v>6940</v>
      </c>
      <c r="HD95" s="365">
        <v>9442</v>
      </c>
      <c r="HE95" s="365">
        <v>8973</v>
      </c>
      <c r="HF95" s="54"/>
      <c r="HG95" s="708">
        <v>8.99</v>
      </c>
      <c r="HH95" s="817">
        <v>1.74</v>
      </c>
      <c r="HI95" s="709">
        <f t="shared" si="68"/>
        <v>2881.44</v>
      </c>
      <c r="HJ95" s="710">
        <v>12.54</v>
      </c>
      <c r="HK95" s="710">
        <v>9.79</v>
      </c>
      <c r="HL95" s="738">
        <f t="shared" si="62"/>
        <v>0.160233316177732</v>
      </c>
      <c r="HM95" s="739"/>
      <c r="HN95" s="739">
        <v>3000</v>
      </c>
      <c r="HO95" s="739">
        <v>9.79</v>
      </c>
      <c r="HP95" s="740">
        <f t="shared" si="73"/>
        <v>21087.66</v>
      </c>
      <c r="HQ95" s="738">
        <f t="shared" si="77"/>
        <v>0.160233316177732</v>
      </c>
      <c r="HR95" s="741"/>
      <c r="HS95" s="742">
        <v>44927</v>
      </c>
      <c r="HT95" s="739">
        <f ca="1" t="shared" si="67"/>
        <v>5</v>
      </c>
      <c r="HU95" s="739">
        <f ca="1" t="shared" si="52"/>
        <v>150</v>
      </c>
      <c r="HV95" s="739">
        <v>3739</v>
      </c>
      <c r="HW95" s="739">
        <f t="shared" si="72"/>
        <v>1656</v>
      </c>
      <c r="HX95" s="761">
        <f t="shared" si="69"/>
        <v>0.562022738842695</v>
      </c>
      <c r="HY95" s="739">
        <f ca="1" t="shared" si="70"/>
        <v>1.36758866451722</v>
      </c>
      <c r="HZ95" s="739">
        <f t="shared" si="76"/>
        <v>2154</v>
      </c>
      <c r="IA95" s="739"/>
      <c r="IB95" s="739">
        <f ca="1" t="shared" si="63"/>
        <v>331.2</v>
      </c>
      <c r="IC95" s="769">
        <f ca="1" t="shared" si="64"/>
        <v>11.04</v>
      </c>
      <c r="ID95" s="769">
        <f ca="1" t="shared" si="65"/>
        <v>195.108695652174</v>
      </c>
      <c r="IE95" s="739"/>
      <c r="IF95" s="739"/>
      <c r="IG95" s="739"/>
      <c r="IH95" s="739"/>
      <c r="II95" s="739"/>
      <c r="IJ95" s="739"/>
      <c r="IK95" s="739"/>
      <c r="IL95" s="743"/>
      <c r="IM95" s="743"/>
      <c r="IN95" s="743"/>
      <c r="IO95" s="743"/>
      <c r="IP95" s="743"/>
      <c r="IQ95" s="739"/>
      <c r="IR95" s="739"/>
      <c r="IS95" s="739"/>
      <c r="IT95" s="739"/>
      <c r="IU95" s="739"/>
      <c r="IV95" s="739"/>
      <c r="IW95" s="739"/>
      <c r="IX95" s="739"/>
      <c r="IY95" s="739"/>
      <c r="IZ95" s="739"/>
      <c r="JA95" s="739"/>
      <c r="JB95" s="743">
        <v>1128</v>
      </c>
      <c r="JC95" s="743">
        <v>252</v>
      </c>
      <c r="JD95" s="743">
        <v>1036</v>
      </c>
      <c r="JE95" s="743">
        <v>0</v>
      </c>
      <c r="JF95" s="743">
        <v>1296</v>
      </c>
      <c r="JG95" s="739">
        <v>1380</v>
      </c>
      <c r="JH95" s="739">
        <v>216</v>
      </c>
      <c r="JI95" s="739">
        <v>612</v>
      </c>
      <c r="JJ95" s="739">
        <v>144</v>
      </c>
      <c r="JK95" s="739">
        <v>0</v>
      </c>
      <c r="JL95" s="739">
        <v>624</v>
      </c>
      <c r="JM95" s="739">
        <v>252</v>
      </c>
      <c r="JN95" s="28">
        <f t="shared" si="53"/>
        <v>6940</v>
      </c>
      <c r="JO95" s="28">
        <f t="shared" si="54"/>
        <v>0</v>
      </c>
      <c r="JP95" s="28"/>
      <c r="JQ95" s="28"/>
      <c r="JR95" s="28"/>
      <c r="JS95" s="28"/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824"/>
    </row>
    <row r="96" s="786" customFormat="1" hidden="1" customHeight="1" spans="1:291">
      <c r="A96" s="847" t="s">
        <v>1334</v>
      </c>
      <c r="B96" s="343"/>
      <c r="C96" s="95" t="s">
        <v>1747</v>
      </c>
      <c r="D96" s="95" t="s">
        <v>1798</v>
      </c>
      <c r="E96" s="411"/>
      <c r="F96" s="1235" t="s">
        <v>1803</v>
      </c>
      <c r="G96" s="112" t="s">
        <v>826</v>
      </c>
      <c r="H96" s="1060" t="s">
        <v>1804</v>
      </c>
      <c r="I96" s="99">
        <f t="shared" si="74"/>
        <v>-72</v>
      </c>
      <c r="J96" s="1129">
        <v>660</v>
      </c>
      <c r="K96" s="1130">
        <f t="shared" si="55"/>
        <v>588</v>
      </c>
      <c r="L96" s="1131">
        <f t="shared" si="56"/>
        <v>588</v>
      </c>
      <c r="M96" s="1132"/>
      <c r="N96" s="1137"/>
      <c r="O96" s="1139"/>
      <c r="P96" s="1138">
        <f t="shared" si="57"/>
        <v>0</v>
      </c>
      <c r="Q96" s="1154">
        <f t="shared" si="58"/>
        <v>0</v>
      </c>
      <c r="R96" s="1156"/>
      <c r="S96" s="1237"/>
      <c r="T96" s="1237"/>
      <c r="U96" s="1237"/>
      <c r="V96" s="1237"/>
      <c r="W96" s="1237"/>
      <c r="X96" s="1237"/>
      <c r="Y96" s="1237"/>
      <c r="Z96" s="1237"/>
      <c r="AA96" s="1156"/>
      <c r="AB96" s="1167"/>
      <c r="AC96" s="1156"/>
      <c r="AD96" s="1156"/>
      <c r="AE96" s="1156"/>
      <c r="AF96" s="1156"/>
      <c r="AG96" s="1156"/>
      <c r="AH96" s="1156"/>
      <c r="AI96" s="1156"/>
      <c r="AJ96" s="1156"/>
      <c r="AK96" s="1156"/>
      <c r="AL96" s="1156"/>
      <c r="AM96" s="1156"/>
      <c r="AN96" s="1156"/>
      <c r="AO96" s="1156"/>
      <c r="AP96" s="1156"/>
      <c r="AQ96" s="1156"/>
      <c r="AR96" s="1156"/>
      <c r="AS96" s="1179"/>
      <c r="AT96" s="1177"/>
      <c r="AU96" s="1178"/>
      <c r="AV96" s="1178"/>
      <c r="AW96" s="1178"/>
      <c r="AX96" s="1178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8"/>
      <c r="BJ96" s="1178"/>
      <c r="BK96" s="1186"/>
      <c r="BL96" s="1187">
        <v>-660</v>
      </c>
      <c r="BM96" s="1187"/>
      <c r="BN96" s="1187"/>
      <c r="BO96" s="1187"/>
      <c r="BP96" s="1187"/>
      <c r="BQ96" s="1187"/>
      <c r="BR96" s="1187"/>
      <c r="BS96" s="1187"/>
      <c r="BT96" s="1187"/>
      <c r="BU96" s="1187"/>
      <c r="BV96" s="1191"/>
      <c r="BW96" s="1186"/>
      <c r="BX96" s="1186"/>
      <c r="BY96" s="1186"/>
      <c r="BZ96" s="1186"/>
      <c r="CA96" s="1186"/>
      <c r="CB96" s="1186"/>
      <c r="CC96" s="1186"/>
      <c r="CD96" s="1186"/>
      <c r="CE96" s="1186"/>
      <c r="CF96" s="1186"/>
      <c r="CG96" s="1186"/>
      <c r="CH96" s="1186"/>
      <c r="CI96" s="1186"/>
      <c r="CJ96" s="1186"/>
      <c r="CK96" s="1186"/>
      <c r="CL96" s="1186"/>
      <c r="CM96" s="1186"/>
      <c r="CN96" s="1186"/>
      <c r="CO96" s="1186"/>
      <c r="CP96" s="1186"/>
      <c r="CQ96" s="1186"/>
      <c r="CR96" s="1186"/>
      <c r="CS96" s="1186"/>
      <c r="CT96" s="1186"/>
      <c r="CU96" s="1186"/>
      <c r="CV96" s="1186"/>
      <c r="CW96" s="1186"/>
      <c r="CX96" s="1186"/>
      <c r="CY96" s="1186"/>
      <c r="CZ96" s="1186"/>
      <c r="DA96" s="1186"/>
      <c r="DB96" s="1186"/>
      <c r="DC96" s="1186"/>
      <c r="DD96" s="1186"/>
      <c r="DE96" s="1186"/>
      <c r="DF96" s="1186"/>
      <c r="DG96" s="1186"/>
      <c r="DH96" s="1186"/>
      <c r="DI96" s="1186"/>
      <c r="DJ96" s="1186"/>
      <c r="DK96" s="1186"/>
      <c r="DL96" s="1186"/>
      <c r="DM96" s="1186">
        <v>36</v>
      </c>
      <c r="DN96" s="1186">
        <v>36</v>
      </c>
      <c r="DO96" s="1186"/>
      <c r="DP96" s="1186"/>
      <c r="DQ96" s="1186"/>
      <c r="DR96" s="1186"/>
      <c r="DS96" s="1186"/>
      <c r="DT96" s="1186"/>
      <c r="DU96" s="1186"/>
      <c r="DV96" s="1186"/>
      <c r="DW96" s="1186"/>
      <c r="DX96" s="1186"/>
      <c r="DY96" s="1186"/>
      <c r="DZ96" s="1186"/>
      <c r="EA96" s="1186"/>
      <c r="EB96" s="1186"/>
      <c r="EC96" s="1186"/>
      <c r="ED96" s="1186"/>
      <c r="EE96" s="1186"/>
      <c r="EF96" s="1186"/>
      <c r="EG96" s="1186"/>
      <c r="EH96" s="1186"/>
      <c r="EI96" s="1186"/>
      <c r="EJ96" s="1186"/>
      <c r="EK96" s="1197"/>
      <c r="EL96" s="1198"/>
      <c r="EM96" s="1186"/>
      <c r="EN96" s="1186"/>
      <c r="EO96" s="1186"/>
      <c r="EP96" s="1186"/>
      <c r="EQ96" s="1186"/>
      <c r="ER96" s="1186"/>
      <c r="ES96" s="1186"/>
      <c r="ET96" s="1186"/>
      <c r="EU96" s="1186"/>
      <c r="EV96" s="1186"/>
      <c r="EW96" s="1186"/>
      <c r="EX96" s="1186"/>
      <c r="EY96" s="1186"/>
      <c r="EZ96" s="1186"/>
      <c r="FA96" s="1186"/>
      <c r="FB96" s="1186"/>
      <c r="FC96" s="1209"/>
      <c r="FD96" s="1186"/>
      <c r="FE96" s="1186"/>
      <c r="FF96" s="1186"/>
      <c r="FG96" s="1186"/>
      <c r="FH96" s="1186"/>
      <c r="FI96" s="1186"/>
      <c r="FJ96" s="1186"/>
      <c r="FK96" s="1186"/>
      <c r="FL96" s="1209"/>
      <c r="FM96" s="1186"/>
      <c r="FN96" s="1186"/>
      <c r="FO96" s="1186"/>
      <c r="FP96" s="1186"/>
      <c r="FQ96" s="1186"/>
      <c r="FR96" s="1186"/>
      <c r="FS96" s="1186"/>
      <c r="FT96" s="1186"/>
      <c r="FU96" s="1186"/>
      <c r="FV96" s="1186"/>
      <c r="FW96" s="1186"/>
      <c r="FX96" s="1186"/>
      <c r="FY96" s="1186"/>
      <c r="FZ96" s="1186"/>
      <c r="GA96" s="1186"/>
      <c r="GB96" s="1186"/>
      <c r="GC96" s="1186"/>
      <c r="GD96" s="1186"/>
      <c r="GE96" s="1186"/>
      <c r="GF96" s="1186"/>
      <c r="GG96" s="1186"/>
      <c r="GH96" s="1186"/>
      <c r="GI96" s="1186"/>
      <c r="GJ96" s="1186"/>
      <c r="GK96" s="1186"/>
      <c r="GL96" s="1186"/>
      <c r="GM96" s="1186"/>
      <c r="GN96" s="1186"/>
      <c r="GO96" s="1186"/>
      <c r="GP96" s="1186"/>
      <c r="GQ96" s="1186"/>
      <c r="GR96" s="1186"/>
      <c r="GS96" s="1186"/>
      <c r="GT96" s="1186"/>
      <c r="GU96" s="1186"/>
      <c r="GV96" s="1186"/>
      <c r="GW96" s="1186"/>
      <c r="GX96" s="1186"/>
      <c r="GY96" s="1218"/>
      <c r="GZ96" s="364">
        <f t="shared" si="59"/>
        <v>72</v>
      </c>
      <c r="HA96" s="365">
        <f t="shared" si="60"/>
        <v>0</v>
      </c>
      <c r="HB96" s="366">
        <f t="shared" si="61"/>
        <v>72</v>
      </c>
      <c r="HC96" s="366">
        <v>288</v>
      </c>
      <c r="HD96" s="365">
        <v>0</v>
      </c>
      <c r="HE96" s="365">
        <v>3851</v>
      </c>
      <c r="HF96" s="54"/>
      <c r="HG96" s="708">
        <v>8.99</v>
      </c>
      <c r="HH96" s="708">
        <v>1.36</v>
      </c>
      <c r="HI96" s="709">
        <f t="shared" si="68"/>
        <v>97.92</v>
      </c>
      <c r="HJ96" s="710"/>
      <c r="HK96" s="710">
        <v>9.79</v>
      </c>
      <c r="HL96" s="738">
        <f t="shared" si="62"/>
        <v>-0.0744073748902545</v>
      </c>
      <c r="HM96" s="739"/>
      <c r="HN96" s="739"/>
      <c r="HO96" s="739">
        <v>11.66</v>
      </c>
      <c r="HP96" s="740">
        <f t="shared" si="73"/>
        <v>5756.52</v>
      </c>
      <c r="HQ96" s="738">
        <f t="shared" si="77"/>
        <v>-0.279631255487269</v>
      </c>
      <c r="HR96" s="741"/>
      <c r="HS96" s="742">
        <v>44927</v>
      </c>
      <c r="HT96" s="739">
        <f ca="1" t="shared" si="67"/>
        <v>5</v>
      </c>
      <c r="HU96" s="739">
        <f ca="1" t="shared" si="52"/>
        <v>150</v>
      </c>
      <c r="HV96" s="739">
        <v>660</v>
      </c>
      <c r="HW96" s="739">
        <f t="shared" si="72"/>
        <v>72</v>
      </c>
      <c r="HX96" s="761">
        <f t="shared" si="69"/>
        <v>0.115384615384615</v>
      </c>
      <c r="HY96" s="739">
        <f ca="1" t="shared" si="70"/>
        <v>0.28076923076923</v>
      </c>
      <c r="HZ96" s="739">
        <f t="shared" si="76"/>
        <v>588</v>
      </c>
      <c r="IA96" s="739"/>
      <c r="IB96" s="739">
        <f ca="1" t="shared" si="63"/>
        <v>14.4</v>
      </c>
      <c r="IC96" s="769">
        <f ca="1" t="shared" si="64"/>
        <v>0.48</v>
      </c>
      <c r="ID96" s="769">
        <f ca="1" t="shared" si="65"/>
        <v>1225</v>
      </c>
      <c r="IE96" s="739"/>
      <c r="IF96" s="739"/>
      <c r="IG96" s="739"/>
      <c r="IH96" s="739"/>
      <c r="II96" s="739"/>
      <c r="IJ96" s="739"/>
      <c r="IK96" s="739"/>
      <c r="IL96" s="743"/>
      <c r="IM96" s="743"/>
      <c r="IN96" s="743"/>
      <c r="IO96" s="743"/>
      <c r="IP96" s="743"/>
      <c r="IQ96" s="739"/>
      <c r="IR96" s="739"/>
      <c r="IS96" s="739"/>
      <c r="IT96" s="739"/>
      <c r="IU96" s="739"/>
      <c r="IV96" s="739"/>
      <c r="IW96" s="739"/>
      <c r="IX96" s="739"/>
      <c r="IY96" s="739"/>
      <c r="IZ96" s="739"/>
      <c r="JA96" s="739"/>
      <c r="JB96" s="743">
        <v>0</v>
      </c>
      <c r="JC96" s="743">
        <v>0</v>
      </c>
      <c r="JD96" s="743">
        <v>72</v>
      </c>
      <c r="JE96" s="743">
        <v>0</v>
      </c>
      <c r="JF96" s="743">
        <v>0</v>
      </c>
      <c r="JG96" s="739">
        <v>108</v>
      </c>
      <c r="JH96" s="739">
        <v>0</v>
      </c>
      <c r="JI96" s="739">
        <v>0</v>
      </c>
      <c r="JJ96" s="739">
        <v>0</v>
      </c>
      <c r="JK96" s="739">
        <v>108</v>
      </c>
      <c r="JL96" s="739">
        <v>0</v>
      </c>
      <c r="JM96" s="739">
        <v>0</v>
      </c>
      <c r="JN96" s="28">
        <f t="shared" si="53"/>
        <v>288</v>
      </c>
      <c r="JO96" s="28">
        <f t="shared" si="54"/>
        <v>0</v>
      </c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824"/>
    </row>
    <row r="97" s="786" customFormat="1" hidden="1" customHeight="1" spans="1:291">
      <c r="A97" s="847" t="s">
        <v>1334</v>
      </c>
      <c r="B97" s="343"/>
      <c r="C97" s="95" t="s">
        <v>1747</v>
      </c>
      <c r="D97" s="95" t="s">
        <v>1798</v>
      </c>
      <c r="E97" s="411"/>
      <c r="F97" s="1235" t="s">
        <v>1805</v>
      </c>
      <c r="G97" s="112" t="s">
        <v>836</v>
      </c>
      <c r="H97" s="1060" t="s">
        <v>1806</v>
      </c>
      <c r="I97" s="99">
        <f t="shared" si="74"/>
        <v>-72</v>
      </c>
      <c r="J97" s="1129">
        <v>425</v>
      </c>
      <c r="K97" s="1130">
        <f t="shared" si="55"/>
        <v>353</v>
      </c>
      <c r="L97" s="1131">
        <f t="shared" si="56"/>
        <v>353</v>
      </c>
      <c r="M97" s="1132"/>
      <c r="N97" s="1137"/>
      <c r="O97" s="1134"/>
      <c r="P97" s="1135">
        <f t="shared" si="57"/>
        <v>0</v>
      </c>
      <c r="Q97" s="1154">
        <f t="shared" si="58"/>
        <v>0</v>
      </c>
      <c r="R97" s="1153"/>
      <c r="S97" s="1237"/>
      <c r="T97" s="1237"/>
      <c r="U97" s="1237"/>
      <c r="V97" s="1237"/>
      <c r="W97" s="1237"/>
      <c r="X97" s="1237"/>
      <c r="Y97" s="1237"/>
      <c r="Z97" s="1237"/>
      <c r="AA97" s="1153"/>
      <c r="AB97" s="1166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76"/>
      <c r="AT97" s="1177"/>
      <c r="AU97" s="1178"/>
      <c r="AV97" s="1178"/>
      <c r="AW97" s="1178"/>
      <c r="AX97" s="1178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8"/>
      <c r="BJ97" s="1178"/>
      <c r="BK97" s="1186"/>
      <c r="BL97" s="1187">
        <v>-425</v>
      </c>
      <c r="BM97" s="1187"/>
      <c r="BN97" s="1187"/>
      <c r="BO97" s="1187"/>
      <c r="BP97" s="1187"/>
      <c r="BQ97" s="1187"/>
      <c r="BR97" s="1187"/>
      <c r="BS97" s="1187"/>
      <c r="BT97" s="1187"/>
      <c r="BU97" s="1187"/>
      <c r="BV97" s="1191"/>
      <c r="BW97" s="1186"/>
      <c r="BX97" s="1186"/>
      <c r="BY97" s="1186"/>
      <c r="BZ97" s="1186"/>
      <c r="CA97" s="1186"/>
      <c r="CB97" s="1186"/>
      <c r="CC97" s="1186"/>
      <c r="CD97" s="1186"/>
      <c r="CE97" s="1186"/>
      <c r="CF97" s="1186"/>
      <c r="CG97" s="1186"/>
      <c r="CH97" s="1186"/>
      <c r="CI97" s="1186"/>
      <c r="CJ97" s="1186"/>
      <c r="CK97" s="1186"/>
      <c r="CL97" s="1186"/>
      <c r="CM97" s="1186"/>
      <c r="CN97" s="1186"/>
      <c r="CO97" s="1186"/>
      <c r="CP97" s="1186"/>
      <c r="CQ97" s="1186"/>
      <c r="CR97" s="1186"/>
      <c r="CS97" s="1186"/>
      <c r="CT97" s="1186"/>
      <c r="CU97" s="1186"/>
      <c r="CV97" s="1186"/>
      <c r="CW97" s="1186"/>
      <c r="CX97" s="1186"/>
      <c r="CY97" s="1186"/>
      <c r="CZ97" s="1186"/>
      <c r="DA97" s="1186"/>
      <c r="DB97" s="1186"/>
      <c r="DC97" s="1186"/>
      <c r="DD97" s="1186"/>
      <c r="DE97" s="1186"/>
      <c r="DF97" s="1186"/>
      <c r="DG97" s="1186"/>
      <c r="DH97" s="1186"/>
      <c r="DI97" s="1186"/>
      <c r="DJ97" s="1186"/>
      <c r="DK97" s="1186"/>
      <c r="DL97" s="1186"/>
      <c r="DM97" s="1186">
        <v>36</v>
      </c>
      <c r="DN97" s="1186">
        <v>36</v>
      </c>
      <c r="DO97" s="1186"/>
      <c r="DP97" s="1186"/>
      <c r="DQ97" s="1186"/>
      <c r="DR97" s="1186"/>
      <c r="DS97" s="1186"/>
      <c r="DT97" s="1186"/>
      <c r="DU97" s="1186"/>
      <c r="DV97" s="1186"/>
      <c r="DW97" s="1186"/>
      <c r="DX97" s="1186"/>
      <c r="DY97" s="1186"/>
      <c r="DZ97" s="1186"/>
      <c r="EA97" s="1186"/>
      <c r="EB97" s="1186"/>
      <c r="EC97" s="1186"/>
      <c r="ED97" s="1186"/>
      <c r="EE97" s="1186"/>
      <c r="EF97" s="1186"/>
      <c r="EG97" s="1186"/>
      <c r="EH97" s="1186"/>
      <c r="EI97" s="1186"/>
      <c r="EJ97" s="1186"/>
      <c r="EK97" s="1197"/>
      <c r="EL97" s="1198"/>
      <c r="EM97" s="1186"/>
      <c r="EN97" s="1186"/>
      <c r="EO97" s="1186"/>
      <c r="EP97" s="1186"/>
      <c r="EQ97" s="1186"/>
      <c r="ER97" s="1186"/>
      <c r="ES97" s="1186"/>
      <c r="ET97" s="1186"/>
      <c r="EU97" s="1186"/>
      <c r="EV97" s="1186"/>
      <c r="EW97" s="1186"/>
      <c r="EX97" s="1186"/>
      <c r="EY97" s="1186"/>
      <c r="EZ97" s="1186"/>
      <c r="FA97" s="1186"/>
      <c r="FB97" s="1186"/>
      <c r="FC97" s="1209"/>
      <c r="FD97" s="1186"/>
      <c r="FE97" s="1186"/>
      <c r="FF97" s="1186"/>
      <c r="FG97" s="1186"/>
      <c r="FH97" s="1186"/>
      <c r="FI97" s="1186"/>
      <c r="FJ97" s="1186"/>
      <c r="FK97" s="1186"/>
      <c r="FL97" s="1209"/>
      <c r="FM97" s="1186"/>
      <c r="FN97" s="1186"/>
      <c r="FO97" s="1186"/>
      <c r="FP97" s="1186"/>
      <c r="FQ97" s="1186"/>
      <c r="FR97" s="1186"/>
      <c r="FS97" s="1186"/>
      <c r="FT97" s="1186"/>
      <c r="FU97" s="1186"/>
      <c r="FV97" s="1186"/>
      <c r="FW97" s="1186"/>
      <c r="FX97" s="1186"/>
      <c r="FY97" s="1186"/>
      <c r="FZ97" s="1186"/>
      <c r="GA97" s="1186"/>
      <c r="GB97" s="1186"/>
      <c r="GC97" s="1186"/>
      <c r="GD97" s="1186"/>
      <c r="GE97" s="1186"/>
      <c r="GF97" s="1186"/>
      <c r="GG97" s="1186"/>
      <c r="GH97" s="1186"/>
      <c r="GI97" s="1186"/>
      <c r="GJ97" s="1186"/>
      <c r="GK97" s="1186"/>
      <c r="GL97" s="1186"/>
      <c r="GM97" s="1186"/>
      <c r="GN97" s="1186"/>
      <c r="GO97" s="1186"/>
      <c r="GP97" s="1186"/>
      <c r="GQ97" s="1186"/>
      <c r="GR97" s="1186"/>
      <c r="GS97" s="1186"/>
      <c r="GT97" s="1186"/>
      <c r="GU97" s="1186"/>
      <c r="GV97" s="1186"/>
      <c r="GW97" s="1186"/>
      <c r="GX97" s="1186"/>
      <c r="GY97" s="1218"/>
      <c r="GZ97" s="364">
        <f t="shared" si="59"/>
        <v>72</v>
      </c>
      <c r="HA97" s="365">
        <f t="shared" si="60"/>
        <v>0</v>
      </c>
      <c r="HB97" s="366">
        <f t="shared" si="61"/>
        <v>72</v>
      </c>
      <c r="HC97" s="366">
        <v>108</v>
      </c>
      <c r="HD97" s="365">
        <v>3024</v>
      </c>
      <c r="HE97" s="365">
        <v>1184</v>
      </c>
      <c r="HF97" s="54"/>
      <c r="HG97" s="708">
        <v>8.99</v>
      </c>
      <c r="HH97" s="708">
        <v>1.36</v>
      </c>
      <c r="HI97" s="709">
        <f t="shared" si="68"/>
        <v>97.92</v>
      </c>
      <c r="HJ97" s="710"/>
      <c r="HK97" s="710">
        <v>9.79</v>
      </c>
      <c r="HL97" s="738">
        <f t="shared" si="62"/>
        <v>-0.0744073748902545</v>
      </c>
      <c r="HM97" s="739"/>
      <c r="HN97" s="739"/>
      <c r="HO97" s="739">
        <v>11.66</v>
      </c>
      <c r="HP97" s="740">
        <f t="shared" si="73"/>
        <v>3455.87</v>
      </c>
      <c r="HQ97" s="738">
        <f t="shared" si="77"/>
        <v>-0.279631255487269</v>
      </c>
      <c r="HR97" s="741"/>
      <c r="HS97" s="742">
        <v>44927</v>
      </c>
      <c r="HT97" s="739">
        <f ca="1" t="shared" si="67"/>
        <v>5</v>
      </c>
      <c r="HU97" s="739">
        <f ca="1" t="shared" si="52"/>
        <v>150</v>
      </c>
      <c r="HV97" s="739">
        <v>425</v>
      </c>
      <c r="HW97" s="739">
        <f t="shared" si="72"/>
        <v>72</v>
      </c>
      <c r="HX97" s="761">
        <f t="shared" si="69"/>
        <v>0.185089974293059</v>
      </c>
      <c r="HY97" s="739">
        <f ca="1" t="shared" si="70"/>
        <v>0.45038560411311</v>
      </c>
      <c r="HZ97" s="739">
        <f t="shared" si="76"/>
        <v>353</v>
      </c>
      <c r="IA97" s="739"/>
      <c r="IB97" s="739">
        <f ca="1" t="shared" si="63"/>
        <v>14.4</v>
      </c>
      <c r="IC97" s="769">
        <f ca="1" t="shared" si="64"/>
        <v>0.48</v>
      </c>
      <c r="ID97" s="769">
        <f ca="1" t="shared" si="65"/>
        <v>735.416666666667</v>
      </c>
      <c r="IE97" s="739"/>
      <c r="IF97" s="739"/>
      <c r="IG97" s="739"/>
      <c r="IH97" s="739"/>
      <c r="II97" s="739"/>
      <c r="IJ97" s="739"/>
      <c r="IK97" s="739"/>
      <c r="IL97" s="743"/>
      <c r="IM97" s="743"/>
      <c r="IN97" s="743"/>
      <c r="IO97" s="743"/>
      <c r="IP97" s="743"/>
      <c r="IQ97" s="739"/>
      <c r="IR97" s="739"/>
      <c r="IS97" s="739"/>
      <c r="IT97" s="739"/>
      <c r="IU97" s="739"/>
      <c r="IV97" s="739"/>
      <c r="IW97" s="739"/>
      <c r="IX97" s="739"/>
      <c r="IY97" s="739"/>
      <c r="IZ97" s="739"/>
      <c r="JA97" s="739"/>
      <c r="JB97" s="743">
        <v>0</v>
      </c>
      <c r="JC97" s="743">
        <v>0</v>
      </c>
      <c r="JD97" s="743">
        <v>0</v>
      </c>
      <c r="JE97" s="743">
        <v>0</v>
      </c>
      <c r="JF97" s="743">
        <v>0</v>
      </c>
      <c r="JG97" s="739">
        <v>72</v>
      </c>
      <c r="JH97" s="739">
        <v>0</v>
      </c>
      <c r="JI97" s="739">
        <v>0</v>
      </c>
      <c r="JJ97" s="739">
        <v>0</v>
      </c>
      <c r="JK97" s="739">
        <v>36</v>
      </c>
      <c r="JL97" s="739">
        <v>0</v>
      </c>
      <c r="JM97" s="739">
        <v>0</v>
      </c>
      <c r="JN97" s="28">
        <f t="shared" si="53"/>
        <v>108</v>
      </c>
      <c r="JO97" s="28">
        <f t="shared" si="54"/>
        <v>0</v>
      </c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824"/>
    </row>
    <row r="98" s="786" customFormat="1" hidden="1" customHeight="1" spans="1:291">
      <c r="A98" s="847" t="s">
        <v>1334</v>
      </c>
      <c r="B98" s="343">
        <v>2019</v>
      </c>
      <c r="C98" s="95" t="s">
        <v>1747</v>
      </c>
      <c r="D98" s="95" t="s">
        <v>1807</v>
      </c>
      <c r="E98" s="411"/>
      <c r="F98" s="1235" t="s">
        <v>1808</v>
      </c>
      <c r="G98" s="112" t="s">
        <v>747</v>
      </c>
      <c r="H98" s="1060" t="s">
        <v>1809</v>
      </c>
      <c r="I98" s="99">
        <f t="shared" si="74"/>
        <v>0</v>
      </c>
      <c r="J98" s="1129">
        <v>1152</v>
      </c>
      <c r="K98" s="1130">
        <f t="shared" si="55"/>
        <v>1152</v>
      </c>
      <c r="L98" s="1131">
        <f t="shared" si="56"/>
        <v>1152</v>
      </c>
      <c r="M98" s="1132"/>
      <c r="N98" s="1137"/>
      <c r="O98" s="1134"/>
      <c r="P98" s="1135">
        <f t="shared" si="57"/>
        <v>0</v>
      </c>
      <c r="Q98" s="1154">
        <f t="shared" si="58"/>
        <v>0</v>
      </c>
      <c r="R98" s="1153"/>
      <c r="S98" s="1237"/>
      <c r="T98" s="1237"/>
      <c r="U98" s="1237"/>
      <c r="V98" s="1237"/>
      <c r="W98" s="1237"/>
      <c r="X98" s="1237"/>
      <c r="Y98" s="1237"/>
      <c r="Z98" s="1237"/>
      <c r="AA98" s="1153"/>
      <c r="AB98" s="1166"/>
      <c r="AC98" s="1153"/>
      <c r="AD98" s="1153"/>
      <c r="AE98" s="1153"/>
      <c r="AF98" s="1153"/>
      <c r="AG98" s="1153"/>
      <c r="AH98" s="1153"/>
      <c r="AI98" s="1153"/>
      <c r="AJ98" s="1153"/>
      <c r="AK98" s="1153"/>
      <c r="AL98" s="1153"/>
      <c r="AM98" s="1153"/>
      <c r="AN98" s="1153"/>
      <c r="AO98" s="1153"/>
      <c r="AP98" s="1153"/>
      <c r="AQ98" s="1153"/>
      <c r="AR98" s="1153"/>
      <c r="AS98" s="1176"/>
      <c r="AT98" s="1177"/>
      <c r="AU98" s="1178"/>
      <c r="AV98" s="1178"/>
      <c r="AW98" s="1178"/>
      <c r="AX98" s="1178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8"/>
      <c r="BJ98" s="1178"/>
      <c r="BK98" s="1186"/>
      <c r="BL98" s="1187">
        <v>-1152</v>
      </c>
      <c r="BM98" s="1187"/>
      <c r="BN98" s="1187"/>
      <c r="BO98" s="1187"/>
      <c r="BP98" s="1187"/>
      <c r="BQ98" s="1187"/>
      <c r="BR98" s="1187"/>
      <c r="BS98" s="1187"/>
      <c r="BT98" s="1187"/>
      <c r="BU98" s="1187"/>
      <c r="BV98" s="1191"/>
      <c r="BW98" s="1186"/>
      <c r="BX98" s="1186"/>
      <c r="BY98" s="1186"/>
      <c r="BZ98" s="1186"/>
      <c r="CA98" s="1186"/>
      <c r="CB98" s="1186"/>
      <c r="CC98" s="1186"/>
      <c r="CD98" s="1186"/>
      <c r="CE98" s="1186"/>
      <c r="CF98" s="1186"/>
      <c r="CG98" s="1186"/>
      <c r="CH98" s="1186"/>
      <c r="CI98" s="1186"/>
      <c r="CJ98" s="1186"/>
      <c r="CK98" s="1186"/>
      <c r="CL98" s="1186"/>
      <c r="CM98" s="1186"/>
      <c r="CN98" s="1186"/>
      <c r="CO98" s="1186"/>
      <c r="CP98" s="1186"/>
      <c r="CQ98" s="1186"/>
      <c r="CR98" s="1186"/>
      <c r="CS98" s="1186"/>
      <c r="CT98" s="1186"/>
      <c r="CU98" s="1186"/>
      <c r="CV98" s="1186"/>
      <c r="CW98" s="1186"/>
      <c r="CX98" s="1186"/>
      <c r="CY98" s="1186"/>
      <c r="CZ98" s="1186"/>
      <c r="DA98" s="1186"/>
      <c r="DB98" s="1186"/>
      <c r="DC98" s="1186"/>
      <c r="DD98" s="1186"/>
      <c r="DE98" s="1186"/>
      <c r="DF98" s="1186"/>
      <c r="DG98" s="1186"/>
      <c r="DH98" s="1186"/>
      <c r="DI98" s="1186"/>
      <c r="DJ98" s="1186"/>
      <c r="DK98" s="1186"/>
      <c r="DL98" s="1186"/>
      <c r="DM98" s="1186"/>
      <c r="DN98" s="1186"/>
      <c r="DO98" s="1186"/>
      <c r="DP98" s="1186"/>
      <c r="DQ98" s="1186"/>
      <c r="DR98" s="1186"/>
      <c r="DS98" s="1186"/>
      <c r="DT98" s="1186"/>
      <c r="DU98" s="1186"/>
      <c r="DV98" s="1186"/>
      <c r="DW98" s="1186"/>
      <c r="DX98" s="1186"/>
      <c r="DY98" s="1186"/>
      <c r="DZ98" s="1186"/>
      <c r="EA98" s="1186"/>
      <c r="EB98" s="1186"/>
      <c r="EC98" s="1186"/>
      <c r="ED98" s="1186"/>
      <c r="EE98" s="1186"/>
      <c r="EF98" s="1186"/>
      <c r="EG98" s="1186"/>
      <c r="EH98" s="1186"/>
      <c r="EI98" s="1186"/>
      <c r="EJ98" s="1186"/>
      <c r="EK98" s="1197"/>
      <c r="EL98" s="1198"/>
      <c r="EM98" s="1186"/>
      <c r="EN98" s="1186"/>
      <c r="EO98" s="1186"/>
      <c r="EP98" s="1186"/>
      <c r="EQ98" s="1186"/>
      <c r="ER98" s="1186"/>
      <c r="ES98" s="1186"/>
      <c r="ET98" s="1186"/>
      <c r="EU98" s="1186"/>
      <c r="EV98" s="1186"/>
      <c r="EW98" s="1186"/>
      <c r="EX98" s="1186"/>
      <c r="EY98" s="1186"/>
      <c r="EZ98" s="1186"/>
      <c r="FA98" s="1186"/>
      <c r="FB98" s="1186"/>
      <c r="FC98" s="1209"/>
      <c r="FD98" s="1186"/>
      <c r="FE98" s="1186"/>
      <c r="FF98" s="1186"/>
      <c r="FG98" s="1186"/>
      <c r="FH98" s="1186"/>
      <c r="FI98" s="1186"/>
      <c r="FJ98" s="1186"/>
      <c r="FK98" s="1186"/>
      <c r="FL98" s="1209"/>
      <c r="FM98" s="1186"/>
      <c r="FN98" s="1186"/>
      <c r="FO98" s="1186"/>
      <c r="FP98" s="1186"/>
      <c r="FQ98" s="1186"/>
      <c r="FR98" s="1186"/>
      <c r="FS98" s="1186"/>
      <c r="FT98" s="1186"/>
      <c r="FU98" s="1186"/>
      <c r="FV98" s="1186"/>
      <c r="FW98" s="1186"/>
      <c r="FX98" s="1186"/>
      <c r="FY98" s="1186"/>
      <c r="FZ98" s="1186"/>
      <c r="GA98" s="1186"/>
      <c r="GB98" s="1186"/>
      <c r="GC98" s="1186"/>
      <c r="GD98" s="1186"/>
      <c r="GE98" s="1186"/>
      <c r="GF98" s="1186"/>
      <c r="GG98" s="1186"/>
      <c r="GH98" s="1186"/>
      <c r="GI98" s="1186"/>
      <c r="GJ98" s="1186"/>
      <c r="GK98" s="1186"/>
      <c r="GL98" s="1186"/>
      <c r="GM98" s="1186"/>
      <c r="GN98" s="1186"/>
      <c r="GO98" s="1186"/>
      <c r="GP98" s="1186"/>
      <c r="GQ98" s="1186"/>
      <c r="GR98" s="1186"/>
      <c r="GS98" s="1186"/>
      <c r="GT98" s="1186"/>
      <c r="GU98" s="1186"/>
      <c r="GV98" s="1186"/>
      <c r="GW98" s="1186"/>
      <c r="GX98" s="1186"/>
      <c r="GY98" s="1218"/>
      <c r="GZ98" s="364">
        <f t="shared" si="59"/>
        <v>0</v>
      </c>
      <c r="HA98" s="365">
        <f t="shared" si="60"/>
        <v>0</v>
      </c>
      <c r="HB98" s="366">
        <f t="shared" si="61"/>
        <v>0</v>
      </c>
      <c r="HC98" s="366">
        <v>288</v>
      </c>
      <c r="HD98" s="365">
        <v>1072</v>
      </c>
      <c r="HE98" s="365">
        <v>4015</v>
      </c>
      <c r="HF98" s="54"/>
      <c r="HG98" s="708"/>
      <c r="HH98" s="708">
        <v>1.88</v>
      </c>
      <c r="HI98" s="709">
        <f t="shared" si="68"/>
        <v>0</v>
      </c>
      <c r="HJ98" s="710"/>
      <c r="HK98" s="710">
        <v>13.82</v>
      </c>
      <c r="HL98" s="738">
        <f t="shared" si="62"/>
        <v>-0.097173705938393</v>
      </c>
      <c r="HM98" s="739"/>
      <c r="HN98" s="739">
        <v>3000</v>
      </c>
      <c r="HO98" s="739">
        <v>13.82</v>
      </c>
      <c r="HP98" s="740">
        <f t="shared" si="73"/>
        <v>15920.64</v>
      </c>
      <c r="HQ98" s="738">
        <f t="shared" si="77"/>
        <v>-0.097173705938393</v>
      </c>
      <c r="HR98" s="741"/>
      <c r="HS98" s="742">
        <v>44927</v>
      </c>
      <c r="HT98" s="739">
        <f ca="1" t="shared" si="67"/>
        <v>5</v>
      </c>
      <c r="HU98" s="739">
        <f ca="1" t="shared" si="52"/>
        <v>150</v>
      </c>
      <c r="HV98" s="739">
        <v>1152</v>
      </c>
      <c r="HW98" s="739">
        <f t="shared" si="72"/>
        <v>0</v>
      </c>
      <c r="HX98" s="761">
        <f t="shared" si="69"/>
        <v>0</v>
      </c>
      <c r="HY98" s="739">
        <f ca="1" t="shared" si="70"/>
        <v>0</v>
      </c>
      <c r="HZ98" s="739">
        <f t="shared" si="76"/>
        <v>1152</v>
      </c>
      <c r="IA98" s="739"/>
      <c r="IB98" s="739">
        <f ca="1" t="shared" si="63"/>
        <v>0</v>
      </c>
      <c r="IC98" s="769">
        <f ca="1" t="shared" si="64"/>
        <v>0</v>
      </c>
      <c r="ID98" s="769" t="e">
        <f ca="1" t="shared" si="65"/>
        <v>#DIV/0!</v>
      </c>
      <c r="IE98" s="739"/>
      <c r="IF98" s="739"/>
      <c r="IG98" s="739"/>
      <c r="IH98" s="739"/>
      <c r="II98" s="739"/>
      <c r="IJ98" s="739"/>
      <c r="IK98" s="739"/>
      <c r="IL98" s="743"/>
      <c r="IM98" s="743"/>
      <c r="IN98" s="743"/>
      <c r="IO98" s="743"/>
      <c r="IP98" s="743"/>
      <c r="IQ98" s="739"/>
      <c r="IR98" s="739"/>
      <c r="IS98" s="739"/>
      <c r="IT98" s="739"/>
      <c r="IU98" s="739"/>
      <c r="IV98" s="739"/>
      <c r="IW98" s="739"/>
      <c r="IX98" s="739"/>
      <c r="IY98" s="739"/>
      <c r="IZ98" s="739"/>
      <c r="JA98" s="739"/>
      <c r="JB98" s="743">
        <v>0</v>
      </c>
      <c r="JC98" s="743">
        <v>0</v>
      </c>
      <c r="JD98" s="743">
        <v>32</v>
      </c>
      <c r="JE98" s="743">
        <v>0</v>
      </c>
      <c r="JF98" s="743">
        <v>0</v>
      </c>
      <c r="JG98" s="739">
        <v>64</v>
      </c>
      <c r="JH98" s="739">
        <v>0</v>
      </c>
      <c r="JI98" s="739">
        <v>160</v>
      </c>
      <c r="JJ98" s="739">
        <v>0</v>
      </c>
      <c r="JK98" s="739">
        <v>32</v>
      </c>
      <c r="JL98" s="739">
        <v>0</v>
      </c>
      <c r="JM98" s="739">
        <v>0</v>
      </c>
      <c r="JN98" s="28">
        <f t="shared" si="53"/>
        <v>288</v>
      </c>
      <c r="JO98" s="28">
        <f t="shared" si="54"/>
        <v>0</v>
      </c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824"/>
    </row>
    <row r="99" s="786" customFormat="1" hidden="1" customHeight="1" spans="1:291">
      <c r="A99" s="847" t="s">
        <v>1334</v>
      </c>
      <c r="B99" s="343">
        <v>2019</v>
      </c>
      <c r="C99" s="95" t="s">
        <v>1747</v>
      </c>
      <c r="D99" s="95" t="s">
        <v>1807</v>
      </c>
      <c r="E99" s="411"/>
      <c r="F99" s="1235" t="s">
        <v>1810</v>
      </c>
      <c r="G99" s="112" t="s">
        <v>750</v>
      </c>
      <c r="H99" s="1060" t="s">
        <v>1811</v>
      </c>
      <c r="I99" s="99">
        <f t="shared" si="74"/>
        <v>-448</v>
      </c>
      <c r="J99" s="1129">
        <v>1056</v>
      </c>
      <c r="K99" s="1130">
        <f t="shared" si="55"/>
        <v>608</v>
      </c>
      <c r="L99" s="1131">
        <f t="shared" si="56"/>
        <v>608</v>
      </c>
      <c r="M99" s="1132"/>
      <c r="N99" s="1137"/>
      <c r="O99" s="1134"/>
      <c r="P99" s="1135">
        <f t="shared" si="57"/>
        <v>0</v>
      </c>
      <c r="Q99" s="1154">
        <f t="shared" si="58"/>
        <v>0</v>
      </c>
      <c r="R99" s="1153"/>
      <c r="S99" s="1237"/>
      <c r="T99" s="1237"/>
      <c r="U99" s="1237"/>
      <c r="V99" s="1237"/>
      <c r="W99" s="1237"/>
      <c r="X99" s="1237"/>
      <c r="Y99" s="1237"/>
      <c r="Z99" s="1237"/>
      <c r="AA99" s="1153"/>
      <c r="AB99" s="1166"/>
      <c r="AC99" s="1153"/>
      <c r="AD99" s="1153"/>
      <c r="AE99" s="1153"/>
      <c r="AF99" s="1153"/>
      <c r="AG99" s="1153"/>
      <c r="AH99" s="1153"/>
      <c r="AI99" s="1153"/>
      <c r="AJ99" s="1153"/>
      <c r="AK99" s="1153"/>
      <c r="AL99" s="1153"/>
      <c r="AM99" s="1153"/>
      <c r="AN99" s="1153"/>
      <c r="AO99" s="1153"/>
      <c r="AP99" s="1153"/>
      <c r="AQ99" s="1153"/>
      <c r="AR99" s="1153"/>
      <c r="AS99" s="1176"/>
      <c r="AT99" s="1177"/>
      <c r="AU99" s="1178"/>
      <c r="AV99" s="1178"/>
      <c r="AW99" s="1178"/>
      <c r="AX99" s="1178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8"/>
      <c r="BJ99" s="1178"/>
      <c r="BK99" s="1186"/>
      <c r="BL99" s="1187">
        <v>-1056</v>
      </c>
      <c r="BM99" s="1187"/>
      <c r="BN99" s="1187"/>
      <c r="BO99" s="1187"/>
      <c r="BP99" s="1187"/>
      <c r="BQ99" s="1187"/>
      <c r="BR99" s="1187"/>
      <c r="BS99" s="1187"/>
      <c r="BT99" s="1187"/>
      <c r="BU99" s="1187"/>
      <c r="BV99" s="1191"/>
      <c r="BW99" s="1186"/>
      <c r="BX99" s="1186"/>
      <c r="BY99" s="1186"/>
      <c r="BZ99" s="1186"/>
      <c r="CA99" s="1186"/>
      <c r="CB99" s="1186"/>
      <c r="CC99" s="1186"/>
      <c r="CD99" s="1186"/>
      <c r="CE99" s="1186"/>
      <c r="CF99" s="1186"/>
      <c r="CG99" s="1186"/>
      <c r="CH99" s="1186"/>
      <c r="CI99" s="1186">
        <v>352</v>
      </c>
      <c r="CJ99" s="1186"/>
      <c r="CK99" s="1186"/>
      <c r="CL99" s="1186"/>
      <c r="CM99" s="1186"/>
      <c r="CN99" s="1186"/>
      <c r="CO99" s="1186"/>
      <c r="CP99" s="1186"/>
      <c r="CQ99" s="1186"/>
      <c r="CR99" s="1186"/>
      <c r="CS99" s="1186"/>
      <c r="CT99" s="1186"/>
      <c r="CU99" s="1186"/>
      <c r="CV99" s="1186"/>
      <c r="CW99" s="1186"/>
      <c r="CX99" s="1186"/>
      <c r="CY99" s="1186"/>
      <c r="CZ99" s="1186"/>
      <c r="DA99" s="1186"/>
      <c r="DB99" s="1186"/>
      <c r="DC99" s="1186"/>
      <c r="DD99" s="1186"/>
      <c r="DE99" s="1186"/>
      <c r="DF99" s="1186"/>
      <c r="DG99" s="1186"/>
      <c r="DH99" s="1186"/>
      <c r="DI99" s="1186"/>
      <c r="DJ99" s="1186">
        <v>32</v>
      </c>
      <c r="DK99" s="1186"/>
      <c r="DL99" s="1186">
        <v>64</v>
      </c>
      <c r="DM99" s="1186"/>
      <c r="DN99" s="1186"/>
      <c r="DO99" s="1186"/>
      <c r="DP99" s="1186"/>
      <c r="DQ99" s="1186"/>
      <c r="DR99" s="1186"/>
      <c r="DS99" s="1186"/>
      <c r="DT99" s="1186"/>
      <c r="DU99" s="1186"/>
      <c r="DV99" s="1186"/>
      <c r="DW99" s="1186"/>
      <c r="DX99" s="1186"/>
      <c r="DY99" s="1186"/>
      <c r="DZ99" s="1186"/>
      <c r="EA99" s="1186"/>
      <c r="EB99" s="1186"/>
      <c r="EC99" s="1186"/>
      <c r="ED99" s="1186"/>
      <c r="EE99" s="1186"/>
      <c r="EF99" s="1186"/>
      <c r="EG99" s="1186"/>
      <c r="EH99" s="1186"/>
      <c r="EI99" s="1186"/>
      <c r="EJ99" s="1186"/>
      <c r="EK99" s="1197"/>
      <c r="EL99" s="1198"/>
      <c r="EM99" s="1186"/>
      <c r="EN99" s="1186"/>
      <c r="EO99" s="1186"/>
      <c r="EP99" s="1186"/>
      <c r="EQ99" s="1186"/>
      <c r="ER99" s="1186"/>
      <c r="ES99" s="1186"/>
      <c r="ET99" s="1186"/>
      <c r="EU99" s="1186"/>
      <c r="EV99" s="1186"/>
      <c r="EW99" s="1186"/>
      <c r="EX99" s="1186"/>
      <c r="EY99" s="1186"/>
      <c r="EZ99" s="1186"/>
      <c r="FA99" s="1186"/>
      <c r="FB99" s="1186"/>
      <c r="FC99" s="1209"/>
      <c r="FD99" s="1186"/>
      <c r="FE99" s="1186"/>
      <c r="FF99" s="1186"/>
      <c r="FG99" s="1186"/>
      <c r="FH99" s="1186"/>
      <c r="FI99" s="1186"/>
      <c r="FJ99" s="1186"/>
      <c r="FK99" s="1186"/>
      <c r="FL99" s="1209"/>
      <c r="FM99" s="1186"/>
      <c r="FN99" s="1186"/>
      <c r="FO99" s="1186"/>
      <c r="FP99" s="1186"/>
      <c r="FQ99" s="1186"/>
      <c r="FR99" s="1186"/>
      <c r="FS99" s="1186"/>
      <c r="FT99" s="1186"/>
      <c r="FU99" s="1186"/>
      <c r="FV99" s="1186"/>
      <c r="FW99" s="1186"/>
      <c r="FX99" s="1186"/>
      <c r="FY99" s="1186"/>
      <c r="FZ99" s="1186"/>
      <c r="GA99" s="1186"/>
      <c r="GB99" s="1186"/>
      <c r="GC99" s="1186"/>
      <c r="GD99" s="1186"/>
      <c r="GE99" s="1186"/>
      <c r="GF99" s="1186"/>
      <c r="GG99" s="1186"/>
      <c r="GH99" s="1186"/>
      <c r="GI99" s="1186"/>
      <c r="GJ99" s="1186"/>
      <c r="GK99" s="1186"/>
      <c r="GL99" s="1186"/>
      <c r="GM99" s="1186"/>
      <c r="GN99" s="1186"/>
      <c r="GO99" s="1186"/>
      <c r="GP99" s="1186"/>
      <c r="GQ99" s="1186"/>
      <c r="GR99" s="1186"/>
      <c r="GS99" s="1186"/>
      <c r="GT99" s="1186"/>
      <c r="GU99" s="1186"/>
      <c r="GV99" s="1186"/>
      <c r="GW99" s="1186"/>
      <c r="GX99" s="1186"/>
      <c r="GY99" s="1218"/>
      <c r="GZ99" s="364">
        <f t="shared" si="59"/>
        <v>448</v>
      </c>
      <c r="HA99" s="365">
        <f t="shared" si="60"/>
        <v>0</v>
      </c>
      <c r="HB99" s="366">
        <f t="shared" si="61"/>
        <v>448</v>
      </c>
      <c r="HC99" s="366">
        <v>704</v>
      </c>
      <c r="HD99" s="365">
        <v>3704</v>
      </c>
      <c r="HE99" s="365">
        <v>4945</v>
      </c>
      <c r="HF99" s="54"/>
      <c r="HG99" s="708"/>
      <c r="HH99" s="708">
        <v>1.88</v>
      </c>
      <c r="HI99" s="709">
        <f t="shared" si="68"/>
        <v>842.24</v>
      </c>
      <c r="HJ99" s="710"/>
      <c r="HK99" s="710">
        <v>13.82</v>
      </c>
      <c r="HL99" s="738">
        <f t="shared" si="62"/>
        <v>-0.097173705938393</v>
      </c>
      <c r="HM99" s="739"/>
      <c r="HN99" s="739">
        <v>3000</v>
      </c>
      <c r="HO99" s="739">
        <v>13.82</v>
      </c>
      <c r="HP99" s="740">
        <f t="shared" si="73"/>
        <v>8402.56</v>
      </c>
      <c r="HQ99" s="738">
        <f t="shared" si="77"/>
        <v>-0.097173705938393</v>
      </c>
      <c r="HR99" s="741"/>
      <c r="HS99" s="742">
        <v>44927</v>
      </c>
      <c r="HT99" s="739">
        <f ca="1" t="shared" si="67"/>
        <v>5</v>
      </c>
      <c r="HU99" s="739">
        <f ca="1" t="shared" si="52"/>
        <v>150</v>
      </c>
      <c r="HV99" s="739">
        <v>1056</v>
      </c>
      <c r="HW99" s="739">
        <f t="shared" si="72"/>
        <v>448</v>
      </c>
      <c r="HX99" s="761">
        <f t="shared" si="69"/>
        <v>0.538461538461538</v>
      </c>
      <c r="HY99" s="739">
        <f ca="1" t="shared" si="70"/>
        <v>1.31025641025641</v>
      </c>
      <c r="HZ99" s="739">
        <f t="shared" si="76"/>
        <v>608</v>
      </c>
      <c r="IA99" s="739"/>
      <c r="IB99" s="739">
        <f ca="1" t="shared" si="63"/>
        <v>89.6</v>
      </c>
      <c r="IC99" s="769">
        <f ca="1" t="shared" si="64"/>
        <v>2.98666666666667</v>
      </c>
      <c r="ID99" s="769">
        <f ca="1" t="shared" si="65"/>
        <v>203.571428571429</v>
      </c>
      <c r="IE99" s="739"/>
      <c r="IF99" s="739"/>
      <c r="IG99" s="739"/>
      <c r="IH99" s="739"/>
      <c r="II99" s="739"/>
      <c r="IJ99" s="739"/>
      <c r="IK99" s="739"/>
      <c r="IL99" s="743"/>
      <c r="IM99" s="743"/>
      <c r="IN99" s="743"/>
      <c r="IO99" s="743"/>
      <c r="IP99" s="743"/>
      <c r="IQ99" s="739"/>
      <c r="IR99" s="739"/>
      <c r="IS99" s="739"/>
      <c r="IT99" s="739"/>
      <c r="IU99" s="739"/>
      <c r="IV99" s="739"/>
      <c r="IW99" s="739"/>
      <c r="IX99" s="739"/>
      <c r="IY99" s="739"/>
      <c r="IZ99" s="739"/>
      <c r="JA99" s="739"/>
      <c r="JB99" s="743">
        <v>224</v>
      </c>
      <c r="JC99" s="743">
        <v>0</v>
      </c>
      <c r="JD99" s="743">
        <v>0</v>
      </c>
      <c r="JE99" s="743">
        <v>0</v>
      </c>
      <c r="JF99" s="743">
        <v>0</v>
      </c>
      <c r="JG99" s="739">
        <v>96</v>
      </c>
      <c r="JH99" s="739">
        <v>0</v>
      </c>
      <c r="JI99" s="739">
        <v>352</v>
      </c>
      <c r="JJ99" s="739">
        <v>0</v>
      </c>
      <c r="JK99" s="739">
        <v>32</v>
      </c>
      <c r="JL99" s="739">
        <v>0</v>
      </c>
      <c r="JM99" s="739">
        <v>0</v>
      </c>
      <c r="JN99" s="28">
        <f t="shared" si="53"/>
        <v>704</v>
      </c>
      <c r="JO99" s="28">
        <f t="shared" si="54"/>
        <v>0</v>
      </c>
      <c r="JP99" s="28"/>
      <c r="JQ99" s="28"/>
      <c r="JR99" s="28"/>
      <c r="JS99" s="28"/>
      <c r="JT99" s="28"/>
      <c r="JU99" s="28"/>
      <c r="JV99" s="28"/>
      <c r="JW99" s="28"/>
      <c r="JX99" s="28"/>
      <c r="JY99" s="28"/>
      <c r="JZ99" s="28"/>
      <c r="KA99" s="28"/>
      <c r="KB99" s="28"/>
      <c r="KC99" s="28"/>
      <c r="KD99" s="28"/>
      <c r="KE99" s="824"/>
    </row>
    <row r="100" s="786" customFormat="1" hidden="1" customHeight="1" spans="1:291">
      <c r="A100" s="847" t="s">
        <v>1334</v>
      </c>
      <c r="B100" s="343">
        <v>2019</v>
      </c>
      <c r="C100" s="95" t="s">
        <v>1747</v>
      </c>
      <c r="D100" s="95" t="s">
        <v>1807</v>
      </c>
      <c r="E100" s="411"/>
      <c r="F100" s="1235" t="s">
        <v>1812</v>
      </c>
      <c r="G100" s="112" t="s">
        <v>753</v>
      </c>
      <c r="H100" s="1060" t="s">
        <v>1813</v>
      </c>
      <c r="I100" s="99">
        <f t="shared" si="74"/>
        <v>0</v>
      </c>
      <c r="J100" s="1129">
        <v>1182</v>
      </c>
      <c r="K100" s="1130">
        <f t="shared" si="55"/>
        <v>1182</v>
      </c>
      <c r="L100" s="1131">
        <f t="shared" si="56"/>
        <v>1182</v>
      </c>
      <c r="M100" s="1132"/>
      <c r="N100" s="1137"/>
      <c r="O100" s="1134"/>
      <c r="P100" s="1135">
        <f t="shared" si="57"/>
        <v>0</v>
      </c>
      <c r="Q100" s="1154">
        <f t="shared" si="58"/>
        <v>0</v>
      </c>
      <c r="R100" s="1153"/>
      <c r="S100" s="1237"/>
      <c r="T100" s="1237"/>
      <c r="U100" s="1237"/>
      <c r="V100" s="1237"/>
      <c r="W100" s="1237"/>
      <c r="X100" s="1237"/>
      <c r="Y100" s="1237"/>
      <c r="Z100" s="1237"/>
      <c r="AA100" s="1153"/>
      <c r="AB100" s="1166"/>
      <c r="AC100" s="1153"/>
      <c r="AD100" s="1153"/>
      <c r="AE100" s="1153"/>
      <c r="AF100" s="1153"/>
      <c r="AG100" s="1153"/>
      <c r="AH100" s="1153"/>
      <c r="AI100" s="1153"/>
      <c r="AJ100" s="1153"/>
      <c r="AK100" s="1153"/>
      <c r="AL100" s="1153"/>
      <c r="AM100" s="1153"/>
      <c r="AN100" s="1153"/>
      <c r="AO100" s="1153"/>
      <c r="AP100" s="1153"/>
      <c r="AQ100" s="1153"/>
      <c r="AR100" s="1153"/>
      <c r="AS100" s="1176"/>
      <c r="AT100" s="1177"/>
      <c r="AU100" s="1178"/>
      <c r="AV100" s="1178"/>
      <c r="AW100" s="1178"/>
      <c r="AX100" s="1178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8"/>
      <c r="BJ100" s="1178"/>
      <c r="BK100" s="1186"/>
      <c r="BL100" s="1187">
        <v>-1182</v>
      </c>
      <c r="BM100" s="1187"/>
      <c r="BN100" s="1187"/>
      <c r="BO100" s="1187"/>
      <c r="BP100" s="1187"/>
      <c r="BQ100" s="1187"/>
      <c r="BR100" s="1187"/>
      <c r="BS100" s="1187"/>
      <c r="BT100" s="1187"/>
      <c r="BU100" s="1187"/>
      <c r="BV100" s="1191"/>
      <c r="BW100" s="1186"/>
      <c r="BX100" s="1186"/>
      <c r="BY100" s="1186"/>
      <c r="BZ100" s="1186"/>
      <c r="CA100" s="1186"/>
      <c r="CB100" s="1186"/>
      <c r="CC100" s="1186"/>
      <c r="CD100" s="1186"/>
      <c r="CE100" s="1186"/>
      <c r="CF100" s="1186"/>
      <c r="CG100" s="1186"/>
      <c r="CH100" s="1186"/>
      <c r="CI100" s="1186"/>
      <c r="CJ100" s="1186"/>
      <c r="CK100" s="1186"/>
      <c r="CL100" s="1186"/>
      <c r="CM100" s="1186"/>
      <c r="CN100" s="1186"/>
      <c r="CO100" s="1186"/>
      <c r="CP100" s="1186"/>
      <c r="CQ100" s="1186"/>
      <c r="CR100" s="1186"/>
      <c r="CS100" s="1186"/>
      <c r="CT100" s="1186"/>
      <c r="CU100" s="1186"/>
      <c r="CV100" s="1186"/>
      <c r="CW100" s="1186"/>
      <c r="CX100" s="1186"/>
      <c r="CY100" s="1186"/>
      <c r="CZ100" s="1186"/>
      <c r="DA100" s="1186"/>
      <c r="DB100" s="1186"/>
      <c r="DC100" s="1186"/>
      <c r="DD100" s="1186"/>
      <c r="DE100" s="1186"/>
      <c r="DF100" s="1186"/>
      <c r="DG100" s="1186"/>
      <c r="DH100" s="1186"/>
      <c r="DI100" s="1186"/>
      <c r="DJ100" s="1186"/>
      <c r="DK100" s="1186"/>
      <c r="DL100" s="1186"/>
      <c r="DM100" s="1186"/>
      <c r="DN100" s="1186"/>
      <c r="DO100" s="1186"/>
      <c r="DP100" s="1186"/>
      <c r="DQ100" s="1186"/>
      <c r="DR100" s="1186"/>
      <c r="DS100" s="1186"/>
      <c r="DT100" s="1186"/>
      <c r="DU100" s="1186"/>
      <c r="DV100" s="1186"/>
      <c r="DW100" s="1186"/>
      <c r="DX100" s="1186"/>
      <c r="DY100" s="1186"/>
      <c r="DZ100" s="1186"/>
      <c r="EA100" s="1186"/>
      <c r="EB100" s="1186"/>
      <c r="EC100" s="1186"/>
      <c r="ED100" s="1186"/>
      <c r="EE100" s="1186"/>
      <c r="EF100" s="1186"/>
      <c r="EG100" s="1186"/>
      <c r="EH100" s="1186"/>
      <c r="EI100" s="1186"/>
      <c r="EJ100" s="1186"/>
      <c r="EK100" s="1197"/>
      <c r="EL100" s="1198"/>
      <c r="EM100" s="1186"/>
      <c r="EN100" s="1186"/>
      <c r="EO100" s="1186"/>
      <c r="EP100" s="1186"/>
      <c r="EQ100" s="1186"/>
      <c r="ER100" s="1186"/>
      <c r="ES100" s="1186"/>
      <c r="ET100" s="1186"/>
      <c r="EU100" s="1186"/>
      <c r="EV100" s="1186"/>
      <c r="EW100" s="1186"/>
      <c r="EX100" s="1186"/>
      <c r="EY100" s="1186"/>
      <c r="EZ100" s="1186"/>
      <c r="FA100" s="1186"/>
      <c r="FB100" s="1186"/>
      <c r="FC100" s="1209"/>
      <c r="FD100" s="1186"/>
      <c r="FE100" s="1186"/>
      <c r="FF100" s="1186"/>
      <c r="FG100" s="1186"/>
      <c r="FH100" s="1186"/>
      <c r="FI100" s="1186"/>
      <c r="FJ100" s="1186"/>
      <c r="FK100" s="1186"/>
      <c r="FL100" s="1209"/>
      <c r="FM100" s="1186"/>
      <c r="FN100" s="1186"/>
      <c r="FO100" s="1186"/>
      <c r="FP100" s="1186"/>
      <c r="FQ100" s="1186"/>
      <c r="FR100" s="1186"/>
      <c r="FS100" s="1186"/>
      <c r="FT100" s="1186"/>
      <c r="FU100" s="1186"/>
      <c r="FV100" s="1186"/>
      <c r="FW100" s="1186"/>
      <c r="FX100" s="1186"/>
      <c r="FY100" s="1186"/>
      <c r="FZ100" s="1186"/>
      <c r="GA100" s="1186"/>
      <c r="GB100" s="1186"/>
      <c r="GC100" s="1186"/>
      <c r="GD100" s="1186"/>
      <c r="GE100" s="1186"/>
      <c r="GF100" s="1186"/>
      <c r="GG100" s="1186"/>
      <c r="GH100" s="1186"/>
      <c r="GI100" s="1186"/>
      <c r="GJ100" s="1186"/>
      <c r="GK100" s="1186"/>
      <c r="GL100" s="1186"/>
      <c r="GM100" s="1186"/>
      <c r="GN100" s="1186"/>
      <c r="GO100" s="1186"/>
      <c r="GP100" s="1186"/>
      <c r="GQ100" s="1186"/>
      <c r="GR100" s="1186"/>
      <c r="GS100" s="1186"/>
      <c r="GT100" s="1186"/>
      <c r="GU100" s="1186"/>
      <c r="GV100" s="1186"/>
      <c r="GW100" s="1186"/>
      <c r="GX100" s="1186"/>
      <c r="GY100" s="1218"/>
      <c r="GZ100" s="364">
        <f t="shared" si="59"/>
        <v>0</v>
      </c>
      <c r="HA100" s="365">
        <f t="shared" si="60"/>
        <v>0</v>
      </c>
      <c r="HB100" s="366">
        <f t="shared" si="61"/>
        <v>0</v>
      </c>
      <c r="HC100" s="366">
        <v>546</v>
      </c>
      <c r="HD100" s="365">
        <v>1712</v>
      </c>
      <c r="HE100" s="365">
        <v>4185</v>
      </c>
      <c r="HF100" s="54"/>
      <c r="HG100" s="708"/>
      <c r="HH100" s="708">
        <v>1.88</v>
      </c>
      <c r="HI100" s="709">
        <f t="shared" si="68"/>
        <v>0</v>
      </c>
      <c r="HJ100" s="710"/>
      <c r="HK100" s="710">
        <v>13.82</v>
      </c>
      <c r="HL100" s="738">
        <f t="shared" si="62"/>
        <v>-0.097173705938393</v>
      </c>
      <c r="HM100" s="739"/>
      <c r="HN100" s="739">
        <v>3000</v>
      </c>
      <c r="HO100" s="739">
        <v>13.82</v>
      </c>
      <c r="HP100" s="740">
        <f t="shared" si="73"/>
        <v>16335.24</v>
      </c>
      <c r="HQ100" s="738">
        <f t="shared" si="77"/>
        <v>-0.097173705938393</v>
      </c>
      <c r="HR100" s="741"/>
      <c r="HS100" s="742">
        <v>44927</v>
      </c>
      <c r="HT100" s="739">
        <f ca="1" t="shared" si="67"/>
        <v>5</v>
      </c>
      <c r="HU100" s="739">
        <f ca="1" t="shared" si="52"/>
        <v>150</v>
      </c>
      <c r="HV100" s="739">
        <v>1182</v>
      </c>
      <c r="HW100" s="739">
        <f t="shared" si="72"/>
        <v>0</v>
      </c>
      <c r="HX100" s="761">
        <f t="shared" si="69"/>
        <v>0</v>
      </c>
      <c r="HY100" s="739">
        <f ca="1" t="shared" si="70"/>
        <v>0</v>
      </c>
      <c r="HZ100" s="739">
        <f t="shared" si="76"/>
        <v>1182</v>
      </c>
      <c r="IA100" s="739"/>
      <c r="IB100" s="739">
        <f ca="1" t="shared" si="63"/>
        <v>0</v>
      </c>
      <c r="IC100" s="769">
        <f ca="1" t="shared" si="64"/>
        <v>0</v>
      </c>
      <c r="ID100" s="769" t="e">
        <f ca="1" t="shared" si="65"/>
        <v>#DIV/0!</v>
      </c>
      <c r="IE100" s="739"/>
      <c r="IF100" s="739"/>
      <c r="IG100" s="739"/>
      <c r="IH100" s="739"/>
      <c r="II100" s="739"/>
      <c r="IJ100" s="739"/>
      <c r="IK100" s="739"/>
      <c r="IL100" s="743"/>
      <c r="IM100" s="743"/>
      <c r="IN100" s="743"/>
      <c r="IO100" s="743"/>
      <c r="IP100" s="743"/>
      <c r="IQ100" s="739"/>
      <c r="IR100" s="739"/>
      <c r="IS100" s="739"/>
      <c r="IT100" s="739"/>
      <c r="IU100" s="739"/>
      <c r="IV100" s="739"/>
      <c r="IW100" s="739"/>
      <c r="IX100" s="739"/>
      <c r="IY100" s="739"/>
      <c r="IZ100" s="739"/>
      <c r="JA100" s="739"/>
      <c r="JB100" s="743">
        <v>0</v>
      </c>
      <c r="JC100" s="743">
        <v>0</v>
      </c>
      <c r="JD100" s="743">
        <v>32</v>
      </c>
      <c r="JE100" s="743">
        <v>0</v>
      </c>
      <c r="JF100" s="743">
        <v>0</v>
      </c>
      <c r="JG100" s="739">
        <v>64</v>
      </c>
      <c r="JH100" s="739">
        <v>0</v>
      </c>
      <c r="JI100" s="739">
        <v>160</v>
      </c>
      <c r="JJ100" s="739">
        <v>0</v>
      </c>
      <c r="JK100" s="739">
        <v>0</v>
      </c>
      <c r="JL100" s="739">
        <v>0</v>
      </c>
      <c r="JM100" s="739">
        <v>290</v>
      </c>
      <c r="JN100" s="28">
        <f t="shared" si="53"/>
        <v>546</v>
      </c>
      <c r="JO100" s="28">
        <f t="shared" si="54"/>
        <v>0</v>
      </c>
      <c r="JP100" s="28"/>
      <c r="JQ100" s="28"/>
      <c r="JR100" s="28"/>
      <c r="JS100" s="28"/>
      <c r="JT100" s="28"/>
      <c r="JU100" s="28"/>
      <c r="JV100" s="28"/>
      <c r="JW100" s="28"/>
      <c r="JX100" s="28"/>
      <c r="JY100" s="28"/>
      <c r="JZ100" s="28"/>
      <c r="KA100" s="28"/>
      <c r="KB100" s="28"/>
      <c r="KC100" s="28"/>
      <c r="KD100" s="28"/>
      <c r="KE100" s="824"/>
    </row>
    <row r="101" s="786" customFormat="1" hidden="1" customHeight="1" spans="1:291">
      <c r="A101" s="847" t="s">
        <v>1334</v>
      </c>
      <c r="B101" s="343">
        <v>2019</v>
      </c>
      <c r="C101" s="95" t="s">
        <v>1747</v>
      </c>
      <c r="D101" s="95" t="s">
        <v>1807</v>
      </c>
      <c r="E101" s="411"/>
      <c r="F101" s="1235" t="s">
        <v>1814</v>
      </c>
      <c r="G101" s="112" t="s">
        <v>756</v>
      </c>
      <c r="H101" s="1060" t="s">
        <v>1815</v>
      </c>
      <c r="I101" s="99">
        <f t="shared" si="74"/>
        <v>-96</v>
      </c>
      <c r="J101" s="1129">
        <v>1352</v>
      </c>
      <c r="K101" s="1130">
        <f t="shared" si="55"/>
        <v>1256</v>
      </c>
      <c r="L101" s="1131">
        <f t="shared" si="56"/>
        <v>1256</v>
      </c>
      <c r="M101" s="1132"/>
      <c r="N101" s="1137"/>
      <c r="O101" s="1134"/>
      <c r="P101" s="1135">
        <f t="shared" si="57"/>
        <v>0</v>
      </c>
      <c r="Q101" s="1154">
        <f t="shared" si="58"/>
        <v>0</v>
      </c>
      <c r="R101" s="1153"/>
      <c r="S101" s="1237"/>
      <c r="T101" s="1237"/>
      <c r="U101" s="1237"/>
      <c r="V101" s="1237"/>
      <c r="W101" s="1237"/>
      <c r="X101" s="1237"/>
      <c r="Y101" s="1237"/>
      <c r="Z101" s="1237"/>
      <c r="AA101" s="1153"/>
      <c r="AB101" s="1166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76"/>
      <c r="AT101" s="1177"/>
      <c r="AU101" s="1178"/>
      <c r="AV101" s="1178"/>
      <c r="AW101" s="1178"/>
      <c r="AX101" s="1178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8"/>
      <c r="BJ101" s="1178"/>
      <c r="BK101" s="1186"/>
      <c r="BL101" s="1187">
        <v>-1352</v>
      </c>
      <c r="BM101" s="1187"/>
      <c r="BN101" s="1187"/>
      <c r="BO101" s="1187"/>
      <c r="BP101" s="1187"/>
      <c r="BQ101" s="1187"/>
      <c r="BR101" s="1187"/>
      <c r="BS101" s="1187"/>
      <c r="BT101" s="1187"/>
      <c r="BU101" s="1187"/>
      <c r="BV101" s="1191"/>
      <c r="BW101" s="1186"/>
      <c r="BX101" s="1186"/>
      <c r="BY101" s="1186"/>
      <c r="BZ101" s="1186"/>
      <c r="CA101" s="1186"/>
      <c r="CB101" s="1186"/>
      <c r="CC101" s="1186"/>
      <c r="CD101" s="1186"/>
      <c r="CE101" s="1186"/>
      <c r="CF101" s="1186"/>
      <c r="CG101" s="1186"/>
      <c r="CH101" s="1186"/>
      <c r="CI101" s="1186"/>
      <c r="CJ101" s="1186"/>
      <c r="CK101" s="1186"/>
      <c r="CL101" s="1186"/>
      <c r="CM101" s="1186"/>
      <c r="CN101" s="1186"/>
      <c r="CO101" s="1186"/>
      <c r="CP101" s="1186"/>
      <c r="CQ101" s="1186"/>
      <c r="CR101" s="1186"/>
      <c r="CS101" s="1186"/>
      <c r="CT101" s="1186"/>
      <c r="CU101" s="1186"/>
      <c r="CV101" s="1186"/>
      <c r="CW101" s="1186"/>
      <c r="CX101" s="1186"/>
      <c r="CY101" s="1186"/>
      <c r="CZ101" s="1186"/>
      <c r="DA101" s="1186"/>
      <c r="DB101" s="1186"/>
      <c r="DC101" s="1186"/>
      <c r="DD101" s="1186"/>
      <c r="DE101" s="1186"/>
      <c r="DF101" s="1186"/>
      <c r="DG101" s="1186"/>
      <c r="DH101" s="1186"/>
      <c r="DI101" s="1186"/>
      <c r="DJ101" s="1186">
        <v>32</v>
      </c>
      <c r="DK101" s="1186"/>
      <c r="DL101" s="1186">
        <v>64</v>
      </c>
      <c r="DM101" s="1186"/>
      <c r="DN101" s="1186"/>
      <c r="DO101" s="1186"/>
      <c r="DP101" s="1186"/>
      <c r="DQ101" s="1186"/>
      <c r="DR101" s="1186"/>
      <c r="DS101" s="1186"/>
      <c r="DT101" s="1186"/>
      <c r="DU101" s="1186"/>
      <c r="DV101" s="1186"/>
      <c r="DW101" s="1186"/>
      <c r="DX101" s="1186"/>
      <c r="DY101" s="1186"/>
      <c r="DZ101" s="1186"/>
      <c r="EA101" s="1186"/>
      <c r="EB101" s="1186"/>
      <c r="EC101" s="1186"/>
      <c r="ED101" s="1186"/>
      <c r="EE101" s="1186"/>
      <c r="EF101" s="1186"/>
      <c r="EG101" s="1186"/>
      <c r="EH101" s="1186"/>
      <c r="EI101" s="1186"/>
      <c r="EJ101" s="1186"/>
      <c r="EK101" s="1197"/>
      <c r="EL101" s="1198"/>
      <c r="EM101" s="1186"/>
      <c r="EN101" s="1186"/>
      <c r="EO101" s="1186"/>
      <c r="EP101" s="1186"/>
      <c r="EQ101" s="1186"/>
      <c r="ER101" s="1186"/>
      <c r="ES101" s="1186"/>
      <c r="ET101" s="1186"/>
      <c r="EU101" s="1186"/>
      <c r="EV101" s="1186"/>
      <c r="EW101" s="1186"/>
      <c r="EX101" s="1186"/>
      <c r="EY101" s="1186"/>
      <c r="EZ101" s="1186"/>
      <c r="FA101" s="1186"/>
      <c r="FB101" s="1186"/>
      <c r="FC101" s="1209"/>
      <c r="FD101" s="1186"/>
      <c r="FE101" s="1186"/>
      <c r="FF101" s="1186"/>
      <c r="FG101" s="1186"/>
      <c r="FH101" s="1186"/>
      <c r="FI101" s="1186"/>
      <c r="FJ101" s="1186"/>
      <c r="FK101" s="1186"/>
      <c r="FL101" s="1209"/>
      <c r="FM101" s="1186"/>
      <c r="FN101" s="1186"/>
      <c r="FO101" s="1186"/>
      <c r="FP101" s="1186"/>
      <c r="FQ101" s="1186"/>
      <c r="FR101" s="1186"/>
      <c r="FS101" s="1186"/>
      <c r="FT101" s="1186"/>
      <c r="FU101" s="1186"/>
      <c r="FV101" s="1186"/>
      <c r="FW101" s="1186"/>
      <c r="FX101" s="1186"/>
      <c r="FY101" s="1186"/>
      <c r="FZ101" s="1186"/>
      <c r="GA101" s="1186"/>
      <c r="GB101" s="1186"/>
      <c r="GC101" s="1186"/>
      <c r="GD101" s="1186"/>
      <c r="GE101" s="1186"/>
      <c r="GF101" s="1186"/>
      <c r="GG101" s="1186"/>
      <c r="GH101" s="1186"/>
      <c r="GI101" s="1186"/>
      <c r="GJ101" s="1186"/>
      <c r="GK101" s="1186"/>
      <c r="GL101" s="1186"/>
      <c r="GM101" s="1186"/>
      <c r="GN101" s="1186"/>
      <c r="GO101" s="1186"/>
      <c r="GP101" s="1186"/>
      <c r="GQ101" s="1186"/>
      <c r="GR101" s="1186"/>
      <c r="GS101" s="1186"/>
      <c r="GT101" s="1186"/>
      <c r="GU101" s="1186"/>
      <c r="GV101" s="1186"/>
      <c r="GW101" s="1186"/>
      <c r="GX101" s="1186"/>
      <c r="GY101" s="1218"/>
      <c r="GZ101" s="364">
        <f t="shared" si="59"/>
        <v>96</v>
      </c>
      <c r="HA101" s="365">
        <f t="shared" si="60"/>
        <v>0</v>
      </c>
      <c r="HB101" s="366">
        <f t="shared" si="61"/>
        <v>96</v>
      </c>
      <c r="HC101" s="366">
        <v>320</v>
      </c>
      <c r="HD101" s="365">
        <v>3208</v>
      </c>
      <c r="HE101" s="365">
        <v>5265</v>
      </c>
      <c r="HF101" s="54"/>
      <c r="HG101" s="708"/>
      <c r="HH101" s="708">
        <v>1.88</v>
      </c>
      <c r="HI101" s="709">
        <f t="shared" si="68"/>
        <v>180.48</v>
      </c>
      <c r="HJ101" s="710"/>
      <c r="HK101" s="710">
        <v>13.82</v>
      </c>
      <c r="HL101" s="738">
        <f t="shared" si="62"/>
        <v>-0.097173705938393</v>
      </c>
      <c r="HM101" s="739"/>
      <c r="HN101" s="739">
        <v>3000</v>
      </c>
      <c r="HO101" s="739">
        <v>13.82</v>
      </c>
      <c r="HP101" s="740">
        <f t="shared" si="73"/>
        <v>17357.92</v>
      </c>
      <c r="HQ101" s="738">
        <f t="shared" si="77"/>
        <v>-0.097173705938393</v>
      </c>
      <c r="HR101" s="741"/>
      <c r="HS101" s="742">
        <v>44927</v>
      </c>
      <c r="HT101" s="739">
        <f ca="1" t="shared" si="67"/>
        <v>5</v>
      </c>
      <c r="HU101" s="739">
        <f ca="1" t="shared" si="52"/>
        <v>150</v>
      </c>
      <c r="HV101" s="739">
        <v>1352</v>
      </c>
      <c r="HW101" s="739">
        <f t="shared" si="72"/>
        <v>96</v>
      </c>
      <c r="HX101" s="761">
        <f t="shared" si="69"/>
        <v>0.0736196319018405</v>
      </c>
      <c r="HY101" s="739">
        <f ca="1" t="shared" si="70"/>
        <v>0.179141104294479</v>
      </c>
      <c r="HZ101" s="739">
        <f t="shared" si="76"/>
        <v>1256</v>
      </c>
      <c r="IA101" s="739"/>
      <c r="IB101" s="739">
        <f ca="1" t="shared" ref="IB101:IB139" si="78">HW101/HT101</f>
        <v>19.2</v>
      </c>
      <c r="IC101" s="769">
        <f ca="1" t="shared" ref="IC101:IC139" si="79">HW101/HU101</f>
        <v>0.64</v>
      </c>
      <c r="ID101" s="769">
        <f ca="1" t="shared" ref="ID101:ID139" si="80">HZ101/IC101</f>
        <v>1962.5</v>
      </c>
      <c r="IE101" s="739"/>
      <c r="IF101" s="739"/>
      <c r="IG101" s="739"/>
      <c r="IH101" s="739"/>
      <c r="II101" s="739"/>
      <c r="IJ101" s="739"/>
      <c r="IK101" s="739"/>
      <c r="IL101" s="743"/>
      <c r="IM101" s="743"/>
      <c r="IN101" s="743"/>
      <c r="IO101" s="743"/>
      <c r="IP101" s="743"/>
      <c r="IQ101" s="739"/>
      <c r="IR101" s="739"/>
      <c r="IS101" s="739"/>
      <c r="IT101" s="739"/>
      <c r="IU101" s="739"/>
      <c r="IV101" s="739"/>
      <c r="IW101" s="739"/>
      <c r="IX101" s="739"/>
      <c r="IY101" s="739"/>
      <c r="IZ101" s="739"/>
      <c r="JA101" s="739"/>
      <c r="JB101" s="743">
        <v>128</v>
      </c>
      <c r="JC101" s="743">
        <v>0</v>
      </c>
      <c r="JD101" s="743">
        <v>64</v>
      </c>
      <c r="JE101" s="743">
        <v>0</v>
      </c>
      <c r="JF101" s="743">
        <v>0</v>
      </c>
      <c r="JG101" s="739">
        <v>0</v>
      </c>
      <c r="JH101" s="739">
        <v>0</v>
      </c>
      <c r="JI101" s="739">
        <v>96</v>
      </c>
      <c r="JJ101" s="739">
        <v>0</v>
      </c>
      <c r="JK101" s="739">
        <v>32</v>
      </c>
      <c r="JL101" s="739">
        <v>0</v>
      </c>
      <c r="JM101" s="739">
        <v>0</v>
      </c>
      <c r="JN101" s="28">
        <f t="shared" si="53"/>
        <v>320</v>
      </c>
      <c r="JO101" s="28">
        <f t="shared" si="54"/>
        <v>0</v>
      </c>
      <c r="JP101" s="28"/>
      <c r="JQ101" s="28"/>
      <c r="JR101" s="28"/>
      <c r="JS101" s="28"/>
      <c r="JT101" s="28"/>
      <c r="JU101" s="28"/>
      <c r="JV101" s="28"/>
      <c r="JW101" s="28"/>
      <c r="JX101" s="28"/>
      <c r="JY101" s="28"/>
      <c r="JZ101" s="28"/>
      <c r="KA101" s="28"/>
      <c r="KB101" s="28"/>
      <c r="KC101" s="28"/>
      <c r="KD101" s="28"/>
      <c r="KE101" s="824"/>
    </row>
    <row r="102" s="786" customFormat="1" hidden="1" customHeight="1" spans="1:291">
      <c r="A102" s="95" t="s">
        <v>1610</v>
      </c>
      <c r="B102" s="415" t="s">
        <v>1626</v>
      </c>
      <c r="C102" s="95" t="s">
        <v>1747</v>
      </c>
      <c r="D102" s="95" t="s">
        <v>1816</v>
      </c>
      <c r="E102" s="95" t="s">
        <v>1396</v>
      </c>
      <c r="F102" s="909" t="s">
        <v>1817</v>
      </c>
      <c r="G102" s="19" t="s">
        <v>1818</v>
      </c>
      <c r="H102" s="1106" t="s">
        <v>1819</v>
      </c>
      <c r="I102" s="99">
        <f t="shared" ref="I102:I120" si="81">L102-J102</f>
        <v>502</v>
      </c>
      <c r="J102" s="1129">
        <v>966</v>
      </c>
      <c r="K102" s="1130">
        <f t="shared" ref="K102:K140" si="82">(N102+O102+P102+Q102)-SUM(AT102:GY102)</f>
        <v>1468</v>
      </c>
      <c r="L102" s="1131">
        <f t="shared" ref="L102:L140" si="83">(N102+O102+Q102)-SUM(AT102:GY102)</f>
        <v>1468</v>
      </c>
      <c r="M102" s="1132"/>
      <c r="N102" s="1133"/>
      <c r="O102" s="1134"/>
      <c r="P102" s="1138">
        <f t="shared" ref="P102:P120" si="84">SUM(R102:AA102)</f>
        <v>0</v>
      </c>
      <c r="Q102" s="1154">
        <f t="shared" ref="Q102:Q120" si="85">SUM(AB102:AS102)</f>
        <v>3000</v>
      </c>
      <c r="R102" s="1153"/>
      <c r="S102" s="1153"/>
      <c r="T102" s="1153"/>
      <c r="U102" s="1153"/>
      <c r="V102" s="1153"/>
      <c r="W102" s="1153"/>
      <c r="X102" s="1153"/>
      <c r="Y102" s="1153"/>
      <c r="Z102" s="1153"/>
      <c r="AA102" s="1153"/>
      <c r="AB102" s="1166"/>
      <c r="AC102" s="1153"/>
      <c r="AD102" s="1153"/>
      <c r="AE102" s="1153"/>
      <c r="AF102" s="1153"/>
      <c r="AG102" s="1153"/>
      <c r="AH102" s="1153">
        <v>3000</v>
      </c>
      <c r="AI102" s="1153"/>
      <c r="AJ102" s="1153"/>
      <c r="AK102" s="1153"/>
      <c r="AL102" s="1153"/>
      <c r="AM102" s="1153"/>
      <c r="AN102" s="1153"/>
      <c r="AO102" s="1153"/>
      <c r="AP102" s="1153"/>
      <c r="AQ102" s="1153"/>
      <c r="AR102" s="1153"/>
      <c r="AS102" s="1176"/>
      <c r="AT102" s="1177"/>
      <c r="AU102" s="1178"/>
      <c r="AV102" s="1178"/>
      <c r="AW102" s="1178"/>
      <c r="AX102" s="1178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8"/>
      <c r="BJ102" s="1178"/>
      <c r="BK102" s="1186"/>
      <c r="BL102" s="1187">
        <v>-1302</v>
      </c>
      <c r="BM102" s="1187"/>
      <c r="BN102" s="1187"/>
      <c r="BO102" s="1187"/>
      <c r="BP102" s="1187"/>
      <c r="BQ102" s="1187"/>
      <c r="BR102" s="1187"/>
      <c r="BS102" s="1187"/>
      <c r="BT102" s="1187"/>
      <c r="BU102" s="1187"/>
      <c r="BV102" s="1191"/>
      <c r="BW102" s="1186"/>
      <c r="BX102" s="1186"/>
      <c r="BY102" s="1186"/>
      <c r="BZ102" s="1186"/>
      <c r="CA102" s="1186"/>
      <c r="CB102" s="1186"/>
      <c r="CC102" s="1186">
        <v>168</v>
      </c>
      <c r="CD102" s="1186"/>
      <c r="CE102" s="1186">
        <v>84</v>
      </c>
      <c r="CF102" s="1186"/>
      <c r="CG102" s="1186"/>
      <c r="CH102" s="1186">
        <v>48</v>
      </c>
      <c r="CI102" s="1186">
        <v>660</v>
      </c>
      <c r="CJ102" s="1186"/>
      <c r="CK102" s="1186"/>
      <c r="CL102" s="1186"/>
      <c r="CM102" s="1186"/>
      <c r="CN102" s="1186">
        <v>24</v>
      </c>
      <c r="CO102" s="1186"/>
      <c r="CP102" s="1186"/>
      <c r="CQ102" s="1186">
        <v>288</v>
      </c>
      <c r="CR102" s="1186"/>
      <c r="CS102" s="1186"/>
      <c r="CT102" s="1186">
        <v>12</v>
      </c>
      <c r="CU102" s="1186">
        <v>48</v>
      </c>
      <c r="CV102" s="1186">
        <v>96</v>
      </c>
      <c r="CW102" s="1186">
        <v>228</v>
      </c>
      <c r="CX102" s="1186">
        <v>240</v>
      </c>
      <c r="CY102" s="1186"/>
      <c r="CZ102" s="1186">
        <v>216</v>
      </c>
      <c r="DA102" s="1186"/>
      <c r="DB102" s="1186"/>
      <c r="DC102" s="1186"/>
      <c r="DD102" s="1186"/>
      <c r="DE102" s="1186"/>
      <c r="DF102" s="1186"/>
      <c r="DG102" s="1186"/>
      <c r="DH102" s="1186"/>
      <c r="DI102" s="1186"/>
      <c r="DJ102" s="1186"/>
      <c r="DK102" s="1186"/>
      <c r="DL102" s="1186">
        <v>120</v>
      </c>
      <c r="DM102" s="1186"/>
      <c r="DN102" s="1186"/>
      <c r="DO102" s="1186"/>
      <c r="DP102" s="1186"/>
      <c r="DQ102" s="1186">
        <v>36</v>
      </c>
      <c r="DR102" s="1186"/>
      <c r="DS102" s="1186"/>
      <c r="DT102" s="1186">
        <v>60</v>
      </c>
      <c r="DU102" s="1186"/>
      <c r="DV102" s="1186"/>
      <c r="DW102" s="1186"/>
      <c r="DX102" s="1186"/>
      <c r="DY102" s="1186"/>
      <c r="DZ102" s="1186">
        <v>216</v>
      </c>
      <c r="EA102" s="1186"/>
      <c r="EB102" s="1186"/>
      <c r="EC102" s="1186"/>
      <c r="ED102" s="1186"/>
      <c r="EE102" s="1186"/>
      <c r="EF102" s="1186"/>
      <c r="EG102" s="1186">
        <v>120</v>
      </c>
      <c r="EH102" s="1186"/>
      <c r="EI102" s="1186"/>
      <c r="EJ102" s="1186"/>
      <c r="EK102" s="1197"/>
      <c r="EL102" s="1198"/>
      <c r="EM102" s="1186"/>
      <c r="EN102" s="1186"/>
      <c r="EO102" s="1186">
        <v>36</v>
      </c>
      <c r="EP102" s="1186"/>
      <c r="EQ102" s="1186"/>
      <c r="ER102" s="1186"/>
      <c r="ES102" s="1186"/>
      <c r="ET102" s="1186"/>
      <c r="EU102" s="1186"/>
      <c r="EV102" s="1186"/>
      <c r="EW102" s="1186"/>
      <c r="EX102" s="1186"/>
      <c r="EY102" s="1186"/>
      <c r="EZ102" s="1186"/>
      <c r="FA102" s="1186"/>
      <c r="FB102" s="1186"/>
      <c r="FC102" s="1208"/>
      <c r="FD102" s="1186"/>
      <c r="FE102" s="1186"/>
      <c r="FF102" s="1186"/>
      <c r="FG102" s="1186"/>
      <c r="FH102" s="1186"/>
      <c r="FI102" s="1186"/>
      <c r="FJ102" s="1186"/>
      <c r="FK102" s="1186"/>
      <c r="FL102" s="1208"/>
      <c r="FM102" s="1186">
        <v>48</v>
      </c>
      <c r="FN102" s="1186"/>
      <c r="FO102" s="1186">
        <v>60</v>
      </c>
      <c r="FP102" s="1186"/>
      <c r="FQ102" s="1186"/>
      <c r="FR102" s="1186"/>
      <c r="FS102" s="1214">
        <v>-2</v>
      </c>
      <c r="FT102" s="1186"/>
      <c r="FU102" s="1214"/>
      <c r="FV102" s="1186">
        <v>24</v>
      </c>
      <c r="FW102" s="1214"/>
      <c r="FX102" s="1214"/>
      <c r="FY102" s="1214"/>
      <c r="FZ102" s="1214"/>
      <c r="GA102" s="1214"/>
      <c r="GB102" s="1214"/>
      <c r="GC102" s="1186">
        <v>1</v>
      </c>
      <c r="GD102" s="1186">
        <v>1</v>
      </c>
      <c r="GE102" s="1186"/>
      <c r="GF102" s="1186"/>
      <c r="GG102" s="1186"/>
      <c r="GH102" s="1186"/>
      <c r="GI102" s="1186"/>
      <c r="GJ102" s="1186"/>
      <c r="GK102" s="1186"/>
      <c r="GL102" s="1186">
        <v>2</v>
      </c>
      <c r="GM102" s="1186"/>
      <c r="GN102" s="1186"/>
      <c r="GO102" s="1186"/>
      <c r="GP102" s="1186"/>
      <c r="GQ102" s="1186"/>
      <c r="GR102" s="1186"/>
      <c r="GS102" s="1186"/>
      <c r="GT102" s="1186"/>
      <c r="GU102" s="1186"/>
      <c r="GV102" s="1186"/>
      <c r="GW102" s="1186"/>
      <c r="GX102" s="1186"/>
      <c r="GY102" s="1218"/>
      <c r="GZ102" s="364">
        <f t="shared" ref="GZ102:GZ120" si="86">SUM(BW102:EK102)</f>
        <v>2664</v>
      </c>
      <c r="HA102" s="365">
        <f t="shared" ref="HA102:HA120" si="87">SUM(EL102:GY102)</f>
        <v>170</v>
      </c>
      <c r="HB102" s="366">
        <f t="shared" ref="HB102:HB120" si="88">HA102+GZ102</f>
        <v>2834</v>
      </c>
      <c r="HC102" s="366">
        <v>3005</v>
      </c>
      <c r="HD102" s="365"/>
      <c r="HE102" s="365"/>
      <c r="HF102" s="54"/>
      <c r="HG102" s="708">
        <v>12.99</v>
      </c>
      <c r="HH102" s="708">
        <v>3.25</v>
      </c>
      <c r="HI102" s="709">
        <f t="shared" si="68"/>
        <v>9210.5</v>
      </c>
      <c r="HJ102" s="710"/>
      <c r="HK102" s="710">
        <v>14.3</v>
      </c>
      <c r="HL102" s="738">
        <f t="shared" ref="HL102:HL165" si="89">1-HK102/6.7/HH102</f>
        <v>0.343283582089552</v>
      </c>
      <c r="HM102" s="739"/>
      <c r="HN102" s="739">
        <v>3000</v>
      </c>
      <c r="HO102" s="739">
        <v>14.3</v>
      </c>
      <c r="HP102" s="740">
        <f t="shared" si="73"/>
        <v>20992.4</v>
      </c>
      <c r="HQ102" s="738">
        <f t="shared" si="77"/>
        <v>0.343283582089552</v>
      </c>
      <c r="HR102" s="741">
        <v>44696</v>
      </c>
      <c r="HS102" s="742">
        <v>44927</v>
      </c>
      <c r="HT102" s="739">
        <f ca="1" t="shared" ref="HT102:HT133" si="90">HU102/30</f>
        <v>5</v>
      </c>
      <c r="HU102" s="739">
        <f ca="1" t="shared" ref="HU102:HU165" si="91">DATEDIF(HS102,TODAY(),"D")</f>
        <v>150</v>
      </c>
      <c r="HV102" s="739">
        <v>1026</v>
      </c>
      <c r="HW102" s="739">
        <f t="shared" si="72"/>
        <v>2834</v>
      </c>
      <c r="HX102" s="761">
        <f t="shared" si="69"/>
        <v>2.27265437048917</v>
      </c>
      <c r="HY102" s="739">
        <f ca="1" t="shared" si="70"/>
        <v>5.53012563485699</v>
      </c>
      <c r="HZ102" s="739">
        <f t="shared" si="76"/>
        <v>1468</v>
      </c>
      <c r="IA102" s="739"/>
      <c r="IB102" s="739">
        <f ca="1" t="shared" si="78"/>
        <v>566.8</v>
      </c>
      <c r="IC102" s="769">
        <f ca="1" t="shared" si="79"/>
        <v>18.8933333333333</v>
      </c>
      <c r="ID102" s="769">
        <f ca="1" t="shared" si="80"/>
        <v>77.6993648553282</v>
      </c>
      <c r="IE102" s="739"/>
      <c r="IF102" s="739"/>
      <c r="IG102" s="739"/>
      <c r="IH102" s="739"/>
      <c r="II102" s="739"/>
      <c r="IJ102" s="739"/>
      <c r="IK102" s="739"/>
      <c r="IL102" s="743"/>
      <c r="IM102" s="743"/>
      <c r="IN102" s="743"/>
      <c r="IO102" s="743"/>
      <c r="IP102" s="743"/>
      <c r="IQ102" s="739"/>
      <c r="IR102" s="739"/>
      <c r="IS102" s="739"/>
      <c r="IT102" s="739"/>
      <c r="IU102" s="739"/>
      <c r="IV102" s="739"/>
      <c r="IW102" s="739"/>
      <c r="IX102" s="739"/>
      <c r="IY102" s="739"/>
      <c r="IZ102" s="739"/>
      <c r="JA102" s="739"/>
      <c r="JB102" s="743">
        <v>0</v>
      </c>
      <c r="JC102" s="743">
        <v>0</v>
      </c>
      <c r="JD102" s="743">
        <v>0</v>
      </c>
      <c r="JE102" s="743">
        <v>0</v>
      </c>
      <c r="JF102" s="743">
        <v>0</v>
      </c>
      <c r="JG102" s="739">
        <v>14</v>
      </c>
      <c r="JH102" s="739">
        <v>672</v>
      </c>
      <c r="JI102" s="739">
        <v>0</v>
      </c>
      <c r="JJ102" s="739">
        <v>217</v>
      </c>
      <c r="JK102" s="739">
        <v>672</v>
      </c>
      <c r="JL102" s="739">
        <v>554</v>
      </c>
      <c r="JM102" s="739">
        <v>876</v>
      </c>
      <c r="JN102" s="28">
        <f t="shared" ref="JN102:JN139" si="92">SUM(JB102:JM102)</f>
        <v>3005</v>
      </c>
      <c r="JO102" s="28">
        <f t="shared" ref="JO102:JO139" si="93">JN102-HC102</f>
        <v>0</v>
      </c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824"/>
    </row>
    <row r="103" s="786" customFormat="1" hidden="1" customHeight="1" spans="1:291">
      <c r="A103" s="95" t="s">
        <v>1610</v>
      </c>
      <c r="B103" s="415" t="s">
        <v>1626</v>
      </c>
      <c r="C103" s="95" t="s">
        <v>1747</v>
      </c>
      <c r="D103" s="95" t="s">
        <v>1820</v>
      </c>
      <c r="E103" s="95" t="s">
        <v>1396</v>
      </c>
      <c r="F103" s="909" t="s">
        <v>1821</v>
      </c>
      <c r="G103" s="19" t="s">
        <v>1822</v>
      </c>
      <c r="H103" s="1106" t="s">
        <v>1823</v>
      </c>
      <c r="I103" s="99">
        <f t="shared" si="81"/>
        <v>1327</v>
      </c>
      <c r="J103" s="1129">
        <v>1783</v>
      </c>
      <c r="K103" s="1130">
        <f t="shared" si="82"/>
        <v>3110</v>
      </c>
      <c r="L103" s="1131">
        <f t="shared" si="83"/>
        <v>3110</v>
      </c>
      <c r="M103" s="1132"/>
      <c r="N103" s="1133"/>
      <c r="O103" s="1134"/>
      <c r="P103" s="1138">
        <f t="shared" si="84"/>
        <v>0</v>
      </c>
      <c r="Q103" s="1154">
        <f t="shared" si="85"/>
        <v>3000</v>
      </c>
      <c r="R103" s="1153"/>
      <c r="S103" s="1153"/>
      <c r="T103" s="1153"/>
      <c r="U103" s="1153"/>
      <c r="V103" s="1153"/>
      <c r="W103" s="1153"/>
      <c r="X103" s="1153"/>
      <c r="Y103" s="1153"/>
      <c r="Z103" s="1153"/>
      <c r="AA103" s="1153"/>
      <c r="AB103" s="1166"/>
      <c r="AC103" s="1153"/>
      <c r="AD103" s="1153"/>
      <c r="AE103" s="1153"/>
      <c r="AF103" s="1153"/>
      <c r="AG103" s="1153"/>
      <c r="AH103" s="1153"/>
      <c r="AI103" s="1153"/>
      <c r="AJ103" s="1153"/>
      <c r="AK103" s="1153">
        <v>3000</v>
      </c>
      <c r="AL103" s="1153"/>
      <c r="AM103" s="1153"/>
      <c r="AN103" s="1153"/>
      <c r="AO103" s="1153"/>
      <c r="AP103" s="1153"/>
      <c r="AQ103" s="1153"/>
      <c r="AR103" s="1153"/>
      <c r="AS103" s="1176"/>
      <c r="AT103" s="1177"/>
      <c r="AU103" s="1178"/>
      <c r="AV103" s="1178"/>
      <c r="AW103" s="1178"/>
      <c r="AX103" s="1178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8"/>
      <c r="BJ103" s="1178"/>
      <c r="BK103" s="1186"/>
      <c r="BL103" s="1187">
        <v>-1843</v>
      </c>
      <c r="BM103" s="1187"/>
      <c r="BN103" s="1187"/>
      <c r="BO103" s="1187"/>
      <c r="BP103" s="1187"/>
      <c r="BQ103" s="1187"/>
      <c r="BR103" s="1187"/>
      <c r="BS103" s="1187"/>
      <c r="BT103" s="1187"/>
      <c r="BU103" s="1187"/>
      <c r="BV103" s="1191"/>
      <c r="BW103" s="1186"/>
      <c r="BX103" s="1186"/>
      <c r="BY103" s="1186"/>
      <c r="BZ103" s="1186"/>
      <c r="CA103" s="1186"/>
      <c r="CB103" s="1186"/>
      <c r="CC103" s="1186"/>
      <c r="CD103" s="1186"/>
      <c r="CE103" s="1186">
        <v>60</v>
      </c>
      <c r="CF103" s="1186"/>
      <c r="CG103" s="1186"/>
      <c r="CH103" s="1186">
        <v>24</v>
      </c>
      <c r="CI103" s="1186">
        <v>660</v>
      </c>
      <c r="CJ103" s="1186"/>
      <c r="CK103" s="1186"/>
      <c r="CL103" s="1186"/>
      <c r="CM103" s="1186"/>
      <c r="CN103" s="1186">
        <v>12</v>
      </c>
      <c r="CO103" s="1186"/>
      <c r="CP103" s="1186"/>
      <c r="CQ103" s="1186">
        <v>240</v>
      </c>
      <c r="CR103" s="1186"/>
      <c r="CS103" s="1186"/>
      <c r="CT103" s="1186">
        <v>12</v>
      </c>
      <c r="CU103" s="1186">
        <v>48</v>
      </c>
      <c r="CV103" s="1186">
        <v>96</v>
      </c>
      <c r="CW103" s="1186"/>
      <c r="CX103" s="1186"/>
      <c r="CY103" s="1186"/>
      <c r="CZ103" s="1186">
        <v>96</v>
      </c>
      <c r="DA103" s="1186"/>
      <c r="DB103" s="1186"/>
      <c r="DC103" s="1186"/>
      <c r="DD103" s="1186"/>
      <c r="DE103" s="1186"/>
      <c r="DF103" s="1186"/>
      <c r="DG103" s="1186"/>
      <c r="DH103" s="1186"/>
      <c r="DI103" s="1186"/>
      <c r="DJ103" s="1186"/>
      <c r="DK103" s="1186"/>
      <c r="DL103" s="1186">
        <v>120</v>
      </c>
      <c r="DM103" s="1186"/>
      <c r="DN103" s="1186"/>
      <c r="DO103" s="1186"/>
      <c r="DP103" s="1186"/>
      <c r="DQ103" s="1186"/>
      <c r="DR103" s="1186"/>
      <c r="DS103" s="1186"/>
      <c r="DT103" s="1186">
        <v>12</v>
      </c>
      <c r="DU103" s="1186"/>
      <c r="DV103" s="1186"/>
      <c r="DW103" s="1186"/>
      <c r="DX103" s="1186"/>
      <c r="DY103" s="1186"/>
      <c r="DZ103" s="1186">
        <v>216</v>
      </c>
      <c r="EA103" s="1186"/>
      <c r="EB103" s="1186"/>
      <c r="EC103" s="1186"/>
      <c r="ED103" s="1186"/>
      <c r="EE103" s="1186"/>
      <c r="EF103" s="1186"/>
      <c r="EG103" s="1186">
        <v>120</v>
      </c>
      <c r="EH103" s="1186"/>
      <c r="EI103" s="1186"/>
      <c r="EJ103" s="1186"/>
      <c r="EK103" s="1197"/>
      <c r="EL103" s="1198"/>
      <c r="EM103" s="1186"/>
      <c r="EN103" s="1186"/>
      <c r="EO103" s="1186">
        <v>24</v>
      </c>
      <c r="EP103" s="1186"/>
      <c r="EQ103" s="1186"/>
      <c r="ER103" s="1186"/>
      <c r="ES103" s="1186"/>
      <c r="ET103" s="1186"/>
      <c r="EU103" s="1186"/>
      <c r="EV103" s="1186"/>
      <c r="EW103" s="1186"/>
      <c r="EX103" s="1186"/>
      <c r="EY103" s="1186"/>
      <c r="EZ103" s="1186"/>
      <c r="FA103" s="1186"/>
      <c r="FB103" s="1186"/>
      <c r="FC103" s="1209"/>
      <c r="FD103" s="1186"/>
      <c r="FE103" s="1186"/>
      <c r="FF103" s="1186"/>
      <c r="FG103" s="1186"/>
      <c r="FH103" s="1186"/>
      <c r="FI103" s="1186"/>
      <c r="FJ103" s="1186"/>
      <c r="FK103" s="1186"/>
      <c r="FL103" s="1209"/>
      <c r="FM103" s="1186"/>
      <c r="FN103" s="1186"/>
      <c r="FO103" s="1186"/>
      <c r="FP103" s="1186"/>
      <c r="FQ103" s="1186"/>
      <c r="FR103" s="1186"/>
      <c r="FS103" s="1214">
        <v>-7</v>
      </c>
      <c r="FT103" s="1186"/>
      <c r="FU103" s="1214"/>
      <c r="FV103" s="1186"/>
      <c r="FW103" s="1214"/>
      <c r="FX103" s="1214"/>
      <c r="FY103" s="1214"/>
      <c r="FZ103" s="1214"/>
      <c r="GA103" s="1214"/>
      <c r="GB103" s="1214"/>
      <c r="GC103" s="1214"/>
      <c r="GD103" s="1214"/>
      <c r="GE103" s="1214"/>
      <c r="GF103" s="1214"/>
      <c r="GG103" s="1214"/>
      <c r="GH103" s="1214"/>
      <c r="GI103" s="1214"/>
      <c r="GJ103" s="1214"/>
      <c r="GK103" s="1214"/>
      <c r="GL103" s="1214"/>
      <c r="GM103" s="1214"/>
      <c r="GN103" s="1214"/>
      <c r="GO103" s="1214"/>
      <c r="GP103" s="1214"/>
      <c r="GQ103" s="1214"/>
      <c r="GR103" s="1214"/>
      <c r="GS103" s="1214"/>
      <c r="GT103" s="1214"/>
      <c r="GU103" s="1214"/>
      <c r="GV103" s="1214"/>
      <c r="GW103" s="1214"/>
      <c r="GX103" s="1214"/>
      <c r="GY103" s="1218"/>
      <c r="GZ103" s="364">
        <f t="shared" si="86"/>
        <v>1716</v>
      </c>
      <c r="HA103" s="365">
        <f t="shared" si="87"/>
        <v>17</v>
      </c>
      <c r="HB103" s="366">
        <f t="shared" si="88"/>
        <v>1733</v>
      </c>
      <c r="HC103" s="366">
        <v>2495</v>
      </c>
      <c r="HD103" s="365"/>
      <c r="HE103" s="365"/>
      <c r="HF103" s="54"/>
      <c r="HG103" s="708">
        <v>12.99</v>
      </c>
      <c r="HH103" s="708">
        <v>3.25</v>
      </c>
      <c r="HI103" s="709">
        <f t="shared" ref="HI103:HI166" si="94">HH103*HW103</f>
        <v>5632.25</v>
      </c>
      <c r="HJ103" s="710"/>
      <c r="HK103" s="710">
        <v>14.3</v>
      </c>
      <c r="HL103" s="738">
        <f t="shared" si="89"/>
        <v>0.343283582089552</v>
      </c>
      <c r="HM103" s="739"/>
      <c r="HN103" s="739">
        <v>3000</v>
      </c>
      <c r="HO103" s="739">
        <v>14.3</v>
      </c>
      <c r="HP103" s="740">
        <f t="shared" si="73"/>
        <v>44473</v>
      </c>
      <c r="HQ103" s="738">
        <f t="shared" si="77"/>
        <v>0.343283582089552</v>
      </c>
      <c r="HR103" s="741">
        <v>44696</v>
      </c>
      <c r="HS103" s="742">
        <v>44927</v>
      </c>
      <c r="HT103" s="739">
        <f ca="1" t="shared" si="90"/>
        <v>5</v>
      </c>
      <c r="HU103" s="739">
        <f ca="1" t="shared" si="91"/>
        <v>150</v>
      </c>
      <c r="HV103" s="739">
        <v>1783</v>
      </c>
      <c r="HW103" s="739">
        <f t="shared" si="72"/>
        <v>1733</v>
      </c>
      <c r="HX103" s="761">
        <f t="shared" ref="HX103:HX140" si="95">HW103/((HV103+HZ103)/2)</f>
        <v>0.7083588800327</v>
      </c>
      <c r="HY103" s="739">
        <f ca="1" t="shared" ref="HY103:HY140" si="96">HX103/HU103*365</f>
        <v>1.72367327474624</v>
      </c>
      <c r="HZ103" s="739">
        <f t="shared" si="76"/>
        <v>3110</v>
      </c>
      <c r="IA103" s="739"/>
      <c r="IB103" s="739">
        <f ca="1" t="shared" si="78"/>
        <v>346.6</v>
      </c>
      <c r="IC103" s="769">
        <f ca="1" t="shared" si="79"/>
        <v>11.5533333333333</v>
      </c>
      <c r="ID103" s="769">
        <f ca="1" t="shared" si="80"/>
        <v>269.186381996538</v>
      </c>
      <c r="IE103" s="739"/>
      <c r="IF103" s="739"/>
      <c r="IG103" s="739"/>
      <c r="IH103" s="739"/>
      <c r="II103" s="739"/>
      <c r="IJ103" s="739"/>
      <c r="IK103" s="739"/>
      <c r="IL103" s="743"/>
      <c r="IM103" s="743"/>
      <c r="IN103" s="743"/>
      <c r="IO103" s="743"/>
      <c r="IP103" s="743"/>
      <c r="IQ103" s="739"/>
      <c r="IR103" s="739"/>
      <c r="IS103" s="739"/>
      <c r="IT103" s="739"/>
      <c r="IU103" s="739"/>
      <c r="IV103" s="739"/>
      <c r="IW103" s="739"/>
      <c r="IX103" s="739"/>
      <c r="IY103" s="739"/>
      <c r="IZ103" s="739"/>
      <c r="JA103" s="739"/>
      <c r="JB103" s="743">
        <v>0</v>
      </c>
      <c r="JC103" s="743">
        <v>0</v>
      </c>
      <c r="JD103" s="743">
        <v>0</v>
      </c>
      <c r="JE103" s="743">
        <v>0</v>
      </c>
      <c r="JF103" s="743">
        <v>0</v>
      </c>
      <c r="JG103" s="739">
        <v>14</v>
      </c>
      <c r="JH103" s="739">
        <v>672</v>
      </c>
      <c r="JI103" s="739">
        <v>0</v>
      </c>
      <c r="JJ103" s="739">
        <v>163</v>
      </c>
      <c r="JK103" s="739">
        <v>564</v>
      </c>
      <c r="JL103" s="739">
        <v>422</v>
      </c>
      <c r="JM103" s="739">
        <v>660</v>
      </c>
      <c r="JN103" s="28">
        <f t="shared" si="92"/>
        <v>2495</v>
      </c>
      <c r="JO103" s="28">
        <f t="shared" si="93"/>
        <v>0</v>
      </c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824"/>
    </row>
    <row r="104" s="786" customFormat="1" hidden="1" customHeight="1" spans="1:291">
      <c r="A104" s="95" t="s">
        <v>1610</v>
      </c>
      <c r="B104" s="415" t="s">
        <v>1626</v>
      </c>
      <c r="C104" s="95" t="s">
        <v>1747</v>
      </c>
      <c r="D104" s="95" t="s">
        <v>1820</v>
      </c>
      <c r="E104" s="95" t="s">
        <v>1396</v>
      </c>
      <c r="F104" s="909" t="s">
        <v>1824</v>
      </c>
      <c r="G104" s="19" t="s">
        <v>1825</v>
      </c>
      <c r="H104" s="1106" t="s">
        <v>1826</v>
      </c>
      <c r="I104" s="99">
        <f t="shared" si="81"/>
        <v>1624</v>
      </c>
      <c r="J104" s="1129">
        <v>2037</v>
      </c>
      <c r="K104" s="1130">
        <f t="shared" si="82"/>
        <v>3661</v>
      </c>
      <c r="L104" s="1131">
        <f t="shared" si="83"/>
        <v>3661</v>
      </c>
      <c r="M104" s="1132"/>
      <c r="N104" s="1133"/>
      <c r="O104" s="1134"/>
      <c r="P104" s="1138">
        <f t="shared" si="84"/>
        <v>0</v>
      </c>
      <c r="Q104" s="1154">
        <f t="shared" si="85"/>
        <v>3000</v>
      </c>
      <c r="R104" s="1153"/>
      <c r="S104" s="1153"/>
      <c r="T104" s="1153"/>
      <c r="U104" s="1153"/>
      <c r="V104" s="1153"/>
      <c r="W104" s="1153"/>
      <c r="X104" s="1153"/>
      <c r="Y104" s="1153"/>
      <c r="Z104" s="1153"/>
      <c r="AA104" s="1153"/>
      <c r="AB104" s="1166"/>
      <c r="AC104" s="1153"/>
      <c r="AD104" s="1153"/>
      <c r="AE104" s="1153"/>
      <c r="AF104" s="1153"/>
      <c r="AG104" s="1153"/>
      <c r="AH104" s="1153"/>
      <c r="AI104" s="1153"/>
      <c r="AJ104" s="1153"/>
      <c r="AK104" s="1153">
        <v>3000</v>
      </c>
      <c r="AL104" s="1153"/>
      <c r="AM104" s="1153"/>
      <c r="AN104" s="1153"/>
      <c r="AO104" s="1153"/>
      <c r="AP104" s="1153"/>
      <c r="AQ104" s="1153"/>
      <c r="AR104" s="1153"/>
      <c r="AS104" s="1176"/>
      <c r="AT104" s="1177"/>
      <c r="AU104" s="1178"/>
      <c r="AV104" s="1178"/>
      <c r="AW104" s="1178"/>
      <c r="AX104" s="1178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8"/>
      <c r="BJ104" s="1178"/>
      <c r="BK104" s="1186"/>
      <c r="BL104" s="1187">
        <v>-2073</v>
      </c>
      <c r="BM104" s="1187"/>
      <c r="BN104" s="1187"/>
      <c r="BO104" s="1187"/>
      <c r="BP104" s="1187"/>
      <c r="BQ104" s="1187"/>
      <c r="BR104" s="1187"/>
      <c r="BS104" s="1187"/>
      <c r="BT104" s="1187"/>
      <c r="BU104" s="1187"/>
      <c r="BV104" s="1191"/>
      <c r="BW104" s="1186"/>
      <c r="BX104" s="1186"/>
      <c r="BY104" s="1186"/>
      <c r="BZ104" s="1186"/>
      <c r="CA104" s="1186"/>
      <c r="CB104" s="1186"/>
      <c r="CC104" s="1186"/>
      <c r="CD104" s="1186"/>
      <c r="CE104" s="1186">
        <v>48</v>
      </c>
      <c r="CF104" s="1186"/>
      <c r="CG104" s="1186"/>
      <c r="CH104" s="1186">
        <v>24</v>
      </c>
      <c r="CI104" s="1186">
        <v>480</v>
      </c>
      <c r="CJ104" s="1186"/>
      <c r="CK104" s="1186"/>
      <c r="CL104" s="1186"/>
      <c r="CM104" s="1186"/>
      <c r="CN104" s="1186">
        <v>12</v>
      </c>
      <c r="CO104" s="1186"/>
      <c r="CP104" s="1186"/>
      <c r="CQ104" s="1186"/>
      <c r="CR104" s="1186"/>
      <c r="CS104" s="1186"/>
      <c r="CT104" s="1186">
        <v>12</v>
      </c>
      <c r="CU104" s="1186">
        <v>48</v>
      </c>
      <c r="CV104" s="1186">
        <v>96</v>
      </c>
      <c r="CW104" s="1186">
        <v>228</v>
      </c>
      <c r="CX104" s="1186"/>
      <c r="CY104" s="1186"/>
      <c r="CZ104" s="1186">
        <v>132</v>
      </c>
      <c r="DA104" s="1186"/>
      <c r="DB104" s="1186"/>
      <c r="DC104" s="1186"/>
      <c r="DD104" s="1186"/>
      <c r="DE104" s="1186"/>
      <c r="DF104" s="1186"/>
      <c r="DG104" s="1186"/>
      <c r="DH104" s="1186"/>
      <c r="DI104" s="1186"/>
      <c r="DJ104" s="1186"/>
      <c r="DK104" s="1186"/>
      <c r="DL104" s="1186">
        <v>120</v>
      </c>
      <c r="DM104" s="1186"/>
      <c r="DN104" s="1186"/>
      <c r="DO104" s="1186"/>
      <c r="DP104" s="1186"/>
      <c r="DQ104" s="1186"/>
      <c r="DR104" s="1186"/>
      <c r="DS104" s="1186"/>
      <c r="DT104" s="1186">
        <v>24</v>
      </c>
      <c r="DU104" s="1186"/>
      <c r="DV104" s="1186"/>
      <c r="DW104" s="1186"/>
      <c r="DX104" s="1186"/>
      <c r="DY104" s="1186"/>
      <c r="DZ104" s="1186"/>
      <c r="EA104" s="1186"/>
      <c r="EB104" s="1186"/>
      <c r="EC104" s="1186"/>
      <c r="ED104" s="1186"/>
      <c r="EE104" s="1186"/>
      <c r="EF104" s="1186"/>
      <c r="EG104" s="1186">
        <v>120</v>
      </c>
      <c r="EH104" s="1186"/>
      <c r="EI104" s="1186"/>
      <c r="EJ104" s="1186"/>
      <c r="EK104" s="1197"/>
      <c r="EL104" s="1198"/>
      <c r="EM104" s="1186"/>
      <c r="EN104" s="1186"/>
      <c r="EO104" s="1186">
        <v>24</v>
      </c>
      <c r="EP104" s="1186"/>
      <c r="EQ104" s="1186"/>
      <c r="ER104" s="1186"/>
      <c r="ES104" s="1186"/>
      <c r="ET104" s="1186"/>
      <c r="EU104" s="1186"/>
      <c r="EV104" s="1186"/>
      <c r="EW104" s="1186"/>
      <c r="EX104" s="1186"/>
      <c r="EY104" s="1186"/>
      <c r="EZ104" s="1186"/>
      <c r="FA104" s="1186"/>
      <c r="FB104" s="1186"/>
      <c r="FC104" s="1209"/>
      <c r="FD104" s="1186"/>
      <c r="FE104" s="1186"/>
      <c r="FF104" s="1186"/>
      <c r="FG104" s="1186"/>
      <c r="FH104" s="1186"/>
      <c r="FI104" s="1186"/>
      <c r="FJ104" s="1186"/>
      <c r="FK104" s="1186"/>
      <c r="FL104" s="1209"/>
      <c r="FM104" s="1186">
        <v>36</v>
      </c>
      <c r="FN104" s="1186"/>
      <c r="FO104" s="1186"/>
      <c r="FP104" s="1186"/>
      <c r="FQ104" s="1186"/>
      <c r="FR104" s="1186"/>
      <c r="FS104" s="1214">
        <v>-4</v>
      </c>
      <c r="FT104" s="1186"/>
      <c r="FU104" s="1214"/>
      <c r="FV104" s="1186">
        <v>12</v>
      </c>
      <c r="FW104" s="1214"/>
      <c r="FX104" s="1214"/>
      <c r="FY104" s="1214"/>
      <c r="FZ104" s="1214"/>
      <c r="GA104" s="1214"/>
      <c r="GB104" s="1214"/>
      <c r="GC104" s="1214"/>
      <c r="GD104" s="1214"/>
      <c r="GE104" s="1214"/>
      <c r="GF104" s="1214"/>
      <c r="GG104" s="1214"/>
      <c r="GH104" s="1214"/>
      <c r="GI104" s="1214"/>
      <c r="GJ104" s="1214"/>
      <c r="GK104" s="1214"/>
      <c r="GL104" s="1214"/>
      <c r="GM104" s="1214"/>
      <c r="GN104" s="1214"/>
      <c r="GO104" s="1214"/>
      <c r="GP104" s="1214"/>
      <c r="GQ104" s="1214"/>
      <c r="GR104" s="1214"/>
      <c r="GS104" s="1214"/>
      <c r="GT104" s="1214"/>
      <c r="GU104" s="1214"/>
      <c r="GV104" s="1214"/>
      <c r="GW104" s="1214"/>
      <c r="GX104" s="1214"/>
      <c r="GY104" s="1218"/>
      <c r="GZ104" s="364">
        <f t="shared" si="86"/>
        <v>1344</v>
      </c>
      <c r="HA104" s="365">
        <f t="shared" si="87"/>
        <v>68</v>
      </c>
      <c r="HB104" s="366">
        <f t="shared" si="88"/>
        <v>1412</v>
      </c>
      <c r="HC104" s="366">
        <v>2241</v>
      </c>
      <c r="HD104" s="365"/>
      <c r="HE104" s="365"/>
      <c r="HF104" s="54"/>
      <c r="HG104" s="708">
        <v>12.99</v>
      </c>
      <c r="HH104" s="708">
        <v>3.25</v>
      </c>
      <c r="HI104" s="709">
        <f t="shared" si="94"/>
        <v>4589</v>
      </c>
      <c r="HJ104" s="710"/>
      <c r="HK104" s="710">
        <v>14.3</v>
      </c>
      <c r="HL104" s="738">
        <f t="shared" si="89"/>
        <v>0.343283582089552</v>
      </c>
      <c r="HM104" s="739"/>
      <c r="HN104" s="739">
        <v>3000</v>
      </c>
      <c r="HO104" s="739">
        <v>14.3</v>
      </c>
      <c r="HP104" s="740">
        <f t="shared" si="73"/>
        <v>52352.3</v>
      </c>
      <c r="HQ104" s="738">
        <f t="shared" si="77"/>
        <v>0.343283582089552</v>
      </c>
      <c r="HR104" s="741">
        <v>44696</v>
      </c>
      <c r="HS104" s="742">
        <v>44927</v>
      </c>
      <c r="HT104" s="739">
        <f ca="1" t="shared" si="90"/>
        <v>5</v>
      </c>
      <c r="HU104" s="739">
        <f ca="1" t="shared" si="91"/>
        <v>150</v>
      </c>
      <c r="HV104" s="739">
        <v>2037</v>
      </c>
      <c r="HW104" s="739">
        <f t="shared" si="72"/>
        <v>1412</v>
      </c>
      <c r="HX104" s="761">
        <f t="shared" si="95"/>
        <v>0.495612495612496</v>
      </c>
      <c r="HY104" s="739">
        <f ca="1" t="shared" si="96"/>
        <v>1.20599040599041</v>
      </c>
      <c r="HZ104" s="739">
        <f t="shared" si="76"/>
        <v>3661</v>
      </c>
      <c r="IA104" s="739"/>
      <c r="IB104" s="739">
        <f ca="1" t="shared" si="78"/>
        <v>282.4</v>
      </c>
      <c r="IC104" s="769">
        <f ca="1" t="shared" si="79"/>
        <v>9.41333333333333</v>
      </c>
      <c r="ID104" s="769">
        <f ca="1" t="shared" si="80"/>
        <v>388.916430594901</v>
      </c>
      <c r="IE104" s="739"/>
      <c r="IF104" s="739"/>
      <c r="IG104" s="739"/>
      <c r="IH104" s="739"/>
      <c r="II104" s="739"/>
      <c r="IJ104" s="739"/>
      <c r="IK104" s="739"/>
      <c r="IL104" s="743"/>
      <c r="IM104" s="743"/>
      <c r="IN104" s="743"/>
      <c r="IO104" s="743"/>
      <c r="IP104" s="743"/>
      <c r="IQ104" s="739"/>
      <c r="IR104" s="739"/>
      <c r="IS104" s="739"/>
      <c r="IT104" s="739"/>
      <c r="IU104" s="739"/>
      <c r="IV104" s="739"/>
      <c r="IW104" s="739"/>
      <c r="IX104" s="739"/>
      <c r="IY104" s="739"/>
      <c r="IZ104" s="739"/>
      <c r="JA104" s="739"/>
      <c r="JB104" s="743">
        <v>0</v>
      </c>
      <c r="JC104" s="743">
        <v>0</v>
      </c>
      <c r="JD104" s="743">
        <v>0</v>
      </c>
      <c r="JE104" s="743">
        <v>0</v>
      </c>
      <c r="JF104" s="743">
        <v>0</v>
      </c>
      <c r="JG104" s="739">
        <v>14</v>
      </c>
      <c r="JH104" s="739">
        <v>672</v>
      </c>
      <c r="JI104" s="739">
        <v>0</v>
      </c>
      <c r="JJ104" s="739">
        <v>175</v>
      </c>
      <c r="JK104" s="739">
        <v>564</v>
      </c>
      <c r="JL104" s="739">
        <v>180</v>
      </c>
      <c r="JM104" s="739">
        <v>636</v>
      </c>
      <c r="JN104" s="28">
        <f t="shared" si="92"/>
        <v>2241</v>
      </c>
      <c r="JO104" s="28">
        <f t="shared" si="93"/>
        <v>0</v>
      </c>
      <c r="JP104" s="28"/>
      <c r="JQ104" s="28"/>
      <c r="JR104" s="28"/>
      <c r="JS104" s="28"/>
      <c r="JT104" s="28"/>
      <c r="JU104" s="28"/>
      <c r="JV104" s="28"/>
      <c r="JW104" s="28"/>
      <c r="JX104" s="28"/>
      <c r="JY104" s="28"/>
      <c r="JZ104" s="28"/>
      <c r="KA104" s="28"/>
      <c r="KB104" s="28"/>
      <c r="KC104" s="28"/>
      <c r="KD104" s="28"/>
      <c r="KE104" s="824"/>
    </row>
    <row r="105" s="786" customFormat="1" hidden="1" customHeight="1" spans="1:291">
      <c r="A105" s="95" t="s">
        <v>1610</v>
      </c>
      <c r="B105" s="415" t="s">
        <v>1626</v>
      </c>
      <c r="C105" s="95" t="s">
        <v>1747</v>
      </c>
      <c r="D105" s="95" t="s">
        <v>1820</v>
      </c>
      <c r="E105" s="95" t="s">
        <v>1396</v>
      </c>
      <c r="F105" s="909" t="s">
        <v>1827</v>
      </c>
      <c r="G105" s="19" t="s">
        <v>1828</v>
      </c>
      <c r="H105" s="1106" t="s">
        <v>1829</v>
      </c>
      <c r="I105" s="99">
        <f t="shared" si="81"/>
        <v>1164</v>
      </c>
      <c r="J105" s="1129">
        <v>1358</v>
      </c>
      <c r="K105" s="1130">
        <f t="shared" si="82"/>
        <v>2522</v>
      </c>
      <c r="L105" s="1131">
        <f t="shared" si="83"/>
        <v>2522</v>
      </c>
      <c r="M105" s="1132"/>
      <c r="N105" s="1133"/>
      <c r="O105" s="1134"/>
      <c r="P105" s="1138">
        <f t="shared" si="84"/>
        <v>0</v>
      </c>
      <c r="Q105" s="1154">
        <f t="shared" si="85"/>
        <v>3000</v>
      </c>
      <c r="R105" s="1153"/>
      <c r="S105" s="1153"/>
      <c r="T105" s="1153"/>
      <c r="U105" s="1153"/>
      <c r="V105" s="1153"/>
      <c r="W105" s="1153"/>
      <c r="X105" s="1153"/>
      <c r="Y105" s="1153"/>
      <c r="Z105" s="1153"/>
      <c r="AA105" s="1153"/>
      <c r="AB105" s="1166"/>
      <c r="AC105" s="1153"/>
      <c r="AD105" s="1153"/>
      <c r="AE105" s="1153"/>
      <c r="AF105" s="1153"/>
      <c r="AG105" s="1153"/>
      <c r="AH105" s="1153">
        <v>3000</v>
      </c>
      <c r="AI105" s="1153"/>
      <c r="AJ105" s="1153"/>
      <c r="AK105" s="1153"/>
      <c r="AL105" s="1153"/>
      <c r="AM105" s="1153"/>
      <c r="AN105" s="1153"/>
      <c r="AO105" s="1153"/>
      <c r="AP105" s="1153"/>
      <c r="AQ105" s="1153"/>
      <c r="AR105" s="1153"/>
      <c r="AS105" s="1176"/>
      <c r="AT105" s="1177"/>
      <c r="AU105" s="1178"/>
      <c r="AV105" s="1178"/>
      <c r="AW105" s="1178"/>
      <c r="AX105" s="1178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8"/>
      <c r="BJ105" s="1178"/>
      <c r="BK105" s="1186"/>
      <c r="BL105" s="1187">
        <v>-1574</v>
      </c>
      <c r="BM105" s="1187"/>
      <c r="BN105" s="1187"/>
      <c r="BO105" s="1187"/>
      <c r="BP105" s="1187"/>
      <c r="BQ105" s="1187"/>
      <c r="BR105" s="1187"/>
      <c r="BS105" s="1187"/>
      <c r="BT105" s="1187"/>
      <c r="BU105" s="1187"/>
      <c r="BV105" s="1191"/>
      <c r="BW105" s="1186"/>
      <c r="BX105" s="1186"/>
      <c r="BY105" s="1186"/>
      <c r="BZ105" s="1186"/>
      <c r="CA105" s="1186"/>
      <c r="CB105" s="1186"/>
      <c r="CC105" s="1186">
        <v>168</v>
      </c>
      <c r="CD105" s="1186"/>
      <c r="CE105" s="1186">
        <v>72</v>
      </c>
      <c r="CF105" s="1186"/>
      <c r="CG105" s="1186"/>
      <c r="CH105" s="1186">
        <v>24</v>
      </c>
      <c r="CI105" s="1186">
        <v>660</v>
      </c>
      <c r="CJ105" s="1186"/>
      <c r="CK105" s="1186"/>
      <c r="CL105" s="1186"/>
      <c r="CM105" s="1186"/>
      <c r="CN105" s="1186">
        <v>12</v>
      </c>
      <c r="CO105" s="1186"/>
      <c r="CP105" s="1186"/>
      <c r="CQ105" s="1186"/>
      <c r="CR105" s="1186"/>
      <c r="CS105" s="1186"/>
      <c r="CT105" s="1186">
        <v>12</v>
      </c>
      <c r="CU105" s="1186">
        <v>48</v>
      </c>
      <c r="CV105" s="1186">
        <v>96</v>
      </c>
      <c r="CW105" s="1186"/>
      <c r="CX105" s="1186">
        <v>240</v>
      </c>
      <c r="CY105" s="1186"/>
      <c r="CZ105" s="1186">
        <v>216</v>
      </c>
      <c r="DA105" s="1186"/>
      <c r="DB105" s="1186"/>
      <c r="DC105" s="1186"/>
      <c r="DD105" s="1186"/>
      <c r="DE105" s="1186"/>
      <c r="DF105" s="1186"/>
      <c r="DG105" s="1186"/>
      <c r="DH105" s="1186"/>
      <c r="DI105" s="1186"/>
      <c r="DJ105" s="1186"/>
      <c r="DK105" s="1186"/>
      <c r="DL105" s="1186">
        <v>120</v>
      </c>
      <c r="DM105" s="1186"/>
      <c r="DN105" s="1186"/>
      <c r="DO105" s="1186"/>
      <c r="DP105" s="1186"/>
      <c r="DQ105" s="1186">
        <v>36</v>
      </c>
      <c r="DR105" s="1186"/>
      <c r="DS105" s="1186"/>
      <c r="DT105" s="1186"/>
      <c r="DU105" s="1186"/>
      <c r="DV105" s="1186"/>
      <c r="DW105" s="1186"/>
      <c r="DX105" s="1186"/>
      <c r="DY105" s="1186"/>
      <c r="DZ105" s="1186">
        <v>216</v>
      </c>
      <c r="EA105" s="1186"/>
      <c r="EB105" s="1186"/>
      <c r="EC105" s="1186"/>
      <c r="ED105" s="1186"/>
      <c r="EE105" s="1186"/>
      <c r="EF105" s="1186"/>
      <c r="EG105" s="1186">
        <v>120</v>
      </c>
      <c r="EH105" s="1186"/>
      <c r="EI105" s="1186"/>
      <c r="EJ105" s="1186"/>
      <c r="EK105" s="1197"/>
      <c r="EL105" s="1198"/>
      <c r="EM105" s="1186"/>
      <c r="EN105" s="1186"/>
      <c r="EO105" s="1186">
        <v>24</v>
      </c>
      <c r="EP105" s="1186"/>
      <c r="EQ105" s="1186"/>
      <c r="ER105" s="1186"/>
      <c r="ES105" s="1186"/>
      <c r="ET105" s="1186"/>
      <c r="EU105" s="1186"/>
      <c r="EV105" s="1186"/>
      <c r="EW105" s="1186"/>
      <c r="EX105" s="1186"/>
      <c r="EY105" s="1186"/>
      <c r="EZ105" s="1186"/>
      <c r="FA105" s="1186"/>
      <c r="FB105" s="1186"/>
      <c r="FC105" s="1209"/>
      <c r="FD105" s="1186"/>
      <c r="FE105" s="1186"/>
      <c r="FF105" s="1186"/>
      <c r="FG105" s="1186"/>
      <c r="FH105" s="1186"/>
      <c r="FI105" s="1186"/>
      <c r="FJ105" s="1186"/>
      <c r="FK105" s="1186"/>
      <c r="FL105" s="1209"/>
      <c r="FM105" s="1186"/>
      <c r="FN105" s="1186"/>
      <c r="FO105" s="1186"/>
      <c r="FP105" s="1186"/>
      <c r="FQ105" s="1186"/>
      <c r="FR105" s="1186"/>
      <c r="FS105" s="1214">
        <v>-12</v>
      </c>
      <c r="FT105" s="1186"/>
      <c r="FU105" s="1214"/>
      <c r="FV105" s="1186"/>
      <c r="FW105" s="1214"/>
      <c r="FX105" s="1214"/>
      <c r="FY105" s="1214"/>
      <c r="FZ105" s="1214"/>
      <c r="GA105" s="1214"/>
      <c r="GB105" s="1214"/>
      <c r="GC105" s="1214"/>
      <c r="GD105" s="1214"/>
      <c r="GE105" s="1214"/>
      <c r="GF105" s="1214"/>
      <c r="GG105" s="1214"/>
      <c r="GH105" s="1214"/>
      <c r="GI105" s="1214"/>
      <c r="GJ105" s="1214"/>
      <c r="GK105" s="1214"/>
      <c r="GL105" s="1214"/>
      <c r="GM105" s="1214"/>
      <c r="GN105" s="1214"/>
      <c r="GO105" s="1214"/>
      <c r="GP105" s="1214"/>
      <c r="GQ105" s="1214"/>
      <c r="GR105" s="1214"/>
      <c r="GS105" s="1214"/>
      <c r="GT105" s="1214"/>
      <c r="GU105" s="1214"/>
      <c r="GV105" s="1214"/>
      <c r="GW105" s="1214"/>
      <c r="GX105" s="1214"/>
      <c r="GY105" s="1218"/>
      <c r="GZ105" s="364">
        <f t="shared" si="86"/>
        <v>2040</v>
      </c>
      <c r="HA105" s="365">
        <f t="shared" si="87"/>
        <v>12</v>
      </c>
      <c r="HB105" s="366">
        <f t="shared" si="88"/>
        <v>2052</v>
      </c>
      <c r="HC105" s="366">
        <v>2765</v>
      </c>
      <c r="HD105" s="365"/>
      <c r="HE105" s="365"/>
      <c r="HF105" s="54"/>
      <c r="HG105" s="708">
        <v>12.99</v>
      </c>
      <c r="HH105" s="708">
        <v>3.25</v>
      </c>
      <c r="HI105" s="709">
        <f t="shared" si="94"/>
        <v>6669</v>
      </c>
      <c r="HJ105" s="710"/>
      <c r="HK105" s="710">
        <v>14.3</v>
      </c>
      <c r="HL105" s="738">
        <f t="shared" si="89"/>
        <v>0.343283582089552</v>
      </c>
      <c r="HM105" s="739"/>
      <c r="HN105" s="739">
        <v>3000</v>
      </c>
      <c r="HO105" s="739">
        <v>14.3</v>
      </c>
      <c r="HP105" s="740">
        <f t="shared" si="73"/>
        <v>36064.6</v>
      </c>
      <c r="HQ105" s="738">
        <f t="shared" si="77"/>
        <v>0.343283582089552</v>
      </c>
      <c r="HR105" s="741">
        <v>44696</v>
      </c>
      <c r="HS105" s="742">
        <v>44927</v>
      </c>
      <c r="HT105" s="739">
        <f ca="1" t="shared" si="90"/>
        <v>5</v>
      </c>
      <c r="HU105" s="739">
        <f ca="1" t="shared" si="91"/>
        <v>150</v>
      </c>
      <c r="HV105" s="739">
        <v>1358</v>
      </c>
      <c r="HW105" s="739">
        <f t="shared" si="72"/>
        <v>2052</v>
      </c>
      <c r="HX105" s="761">
        <f t="shared" si="95"/>
        <v>1.05773195876289</v>
      </c>
      <c r="HY105" s="739">
        <f ca="1" t="shared" si="96"/>
        <v>2.57381443298969</v>
      </c>
      <c r="HZ105" s="739">
        <f t="shared" si="76"/>
        <v>2522</v>
      </c>
      <c r="IA105" s="739"/>
      <c r="IB105" s="739">
        <f ca="1" t="shared" si="78"/>
        <v>410.4</v>
      </c>
      <c r="IC105" s="769">
        <f ca="1" t="shared" si="79"/>
        <v>13.68</v>
      </c>
      <c r="ID105" s="769">
        <f ca="1" t="shared" si="80"/>
        <v>184.356725146199</v>
      </c>
      <c r="IE105" s="739"/>
      <c r="IF105" s="739"/>
      <c r="IG105" s="739"/>
      <c r="IH105" s="739"/>
      <c r="II105" s="739"/>
      <c r="IJ105" s="739"/>
      <c r="IK105" s="739"/>
      <c r="IL105" s="743"/>
      <c r="IM105" s="743"/>
      <c r="IN105" s="743"/>
      <c r="IO105" s="743"/>
      <c r="IP105" s="743"/>
      <c r="IQ105" s="739"/>
      <c r="IR105" s="739"/>
      <c r="IS105" s="739"/>
      <c r="IT105" s="739"/>
      <c r="IU105" s="739"/>
      <c r="IV105" s="739"/>
      <c r="IW105" s="739"/>
      <c r="IX105" s="739"/>
      <c r="IY105" s="739"/>
      <c r="IZ105" s="739"/>
      <c r="JA105" s="739"/>
      <c r="JB105" s="743">
        <v>0</v>
      </c>
      <c r="JC105" s="743">
        <v>0</v>
      </c>
      <c r="JD105" s="743">
        <v>0</v>
      </c>
      <c r="JE105" s="743">
        <v>0</v>
      </c>
      <c r="JF105" s="743">
        <v>0</v>
      </c>
      <c r="JG105" s="739">
        <v>14</v>
      </c>
      <c r="JH105" s="739">
        <v>672</v>
      </c>
      <c r="JI105" s="739">
        <v>0</v>
      </c>
      <c r="JJ105" s="739">
        <v>169</v>
      </c>
      <c r="JK105" s="739">
        <v>672</v>
      </c>
      <c r="JL105" s="739">
        <v>434</v>
      </c>
      <c r="JM105" s="739">
        <v>804</v>
      </c>
      <c r="JN105" s="28">
        <f t="shared" si="92"/>
        <v>2765</v>
      </c>
      <c r="JO105" s="28">
        <f t="shared" si="93"/>
        <v>0</v>
      </c>
      <c r="JP105" s="28"/>
      <c r="JQ105" s="28"/>
      <c r="JR105" s="28"/>
      <c r="JS105" s="28"/>
      <c r="JT105" s="28"/>
      <c r="JU105" s="28"/>
      <c r="JV105" s="28"/>
      <c r="JW105" s="28"/>
      <c r="JX105" s="28"/>
      <c r="JY105" s="28"/>
      <c r="JZ105" s="28"/>
      <c r="KA105" s="28"/>
      <c r="KB105" s="28"/>
      <c r="KC105" s="28"/>
      <c r="KD105" s="28"/>
      <c r="KE105" s="824"/>
    </row>
    <row r="106" s="786" customFormat="1" hidden="1" customHeight="1" spans="1:291">
      <c r="A106" s="95" t="s">
        <v>1610</v>
      </c>
      <c r="B106" s="415" t="s">
        <v>1626</v>
      </c>
      <c r="C106" s="95" t="s">
        <v>1747</v>
      </c>
      <c r="D106" s="95" t="s">
        <v>1830</v>
      </c>
      <c r="E106" s="95" t="s">
        <v>1396</v>
      </c>
      <c r="F106" s="909" t="s">
        <v>1831</v>
      </c>
      <c r="G106" s="19" t="s">
        <v>1832</v>
      </c>
      <c r="H106" s="301" t="s">
        <v>1833</v>
      </c>
      <c r="I106" s="99">
        <f t="shared" si="81"/>
        <v>0</v>
      </c>
      <c r="J106" s="1129">
        <v>781</v>
      </c>
      <c r="K106" s="1130">
        <f t="shared" si="82"/>
        <v>781</v>
      </c>
      <c r="L106" s="1131">
        <f t="shared" si="83"/>
        <v>781</v>
      </c>
      <c r="M106" s="1132"/>
      <c r="N106" s="1133"/>
      <c r="O106" s="1134"/>
      <c r="P106" s="1138">
        <f t="shared" si="84"/>
        <v>0</v>
      </c>
      <c r="Q106" s="1154">
        <f t="shared" si="85"/>
        <v>0</v>
      </c>
      <c r="R106" s="1153"/>
      <c r="S106" s="1153"/>
      <c r="T106" s="1153"/>
      <c r="U106" s="1153"/>
      <c r="V106" s="1153"/>
      <c r="W106" s="1153"/>
      <c r="X106" s="1153"/>
      <c r="Y106" s="1153"/>
      <c r="Z106" s="1153"/>
      <c r="AA106" s="1153"/>
      <c r="AB106" s="1166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153"/>
      <c r="AO106" s="1153"/>
      <c r="AP106" s="1153"/>
      <c r="AQ106" s="1153"/>
      <c r="AR106" s="1153"/>
      <c r="AS106" s="1176"/>
      <c r="AT106" s="1177"/>
      <c r="AU106" s="1178"/>
      <c r="AV106" s="1178"/>
      <c r="AW106" s="1178"/>
      <c r="AX106" s="1178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8"/>
      <c r="BJ106" s="1178"/>
      <c r="BK106" s="1186"/>
      <c r="BL106" s="1187">
        <v>-781</v>
      </c>
      <c r="BM106" s="1187"/>
      <c r="BN106" s="1187"/>
      <c r="BO106" s="1187"/>
      <c r="BP106" s="1187"/>
      <c r="BQ106" s="1187"/>
      <c r="BR106" s="1187"/>
      <c r="BS106" s="1187"/>
      <c r="BT106" s="1187"/>
      <c r="BU106" s="1187"/>
      <c r="BV106" s="1191"/>
      <c r="BW106" s="1186"/>
      <c r="BX106" s="1186"/>
      <c r="BY106" s="1186"/>
      <c r="BZ106" s="1186"/>
      <c r="CA106" s="1186"/>
      <c r="CB106" s="1186"/>
      <c r="CC106" s="1186"/>
      <c r="CD106" s="1186"/>
      <c r="CE106" s="1186"/>
      <c r="CF106" s="1186"/>
      <c r="CG106" s="1186"/>
      <c r="CH106" s="1186"/>
      <c r="CI106" s="1186"/>
      <c r="CJ106" s="1186"/>
      <c r="CK106" s="1186"/>
      <c r="CL106" s="1186"/>
      <c r="CM106" s="1186"/>
      <c r="CN106" s="1186"/>
      <c r="CO106" s="1186"/>
      <c r="CP106" s="1186"/>
      <c r="CQ106" s="1186"/>
      <c r="CR106" s="1186"/>
      <c r="CS106" s="1186"/>
      <c r="CT106" s="1186"/>
      <c r="CU106" s="1186"/>
      <c r="CV106" s="1186"/>
      <c r="CW106" s="1186"/>
      <c r="CX106" s="1186"/>
      <c r="CY106" s="1186"/>
      <c r="CZ106" s="1186"/>
      <c r="DA106" s="1186"/>
      <c r="DB106" s="1186"/>
      <c r="DC106" s="1186"/>
      <c r="DD106" s="1186"/>
      <c r="DE106" s="1186"/>
      <c r="DF106" s="1186"/>
      <c r="DG106" s="1186"/>
      <c r="DH106" s="1186"/>
      <c r="DI106" s="1186"/>
      <c r="DJ106" s="1186"/>
      <c r="DK106" s="1186"/>
      <c r="DL106" s="1186"/>
      <c r="DM106" s="1186"/>
      <c r="DN106" s="1186"/>
      <c r="DO106" s="1186"/>
      <c r="DP106" s="1186"/>
      <c r="DQ106" s="1186"/>
      <c r="DR106" s="1186"/>
      <c r="DS106" s="1186"/>
      <c r="DT106" s="1186"/>
      <c r="DU106" s="1186"/>
      <c r="DV106" s="1186"/>
      <c r="DW106" s="1186"/>
      <c r="DX106" s="1186"/>
      <c r="DY106" s="1186"/>
      <c r="DZ106" s="1186"/>
      <c r="EA106" s="1186"/>
      <c r="EB106" s="1186"/>
      <c r="EC106" s="1186"/>
      <c r="ED106" s="1186"/>
      <c r="EE106" s="1186"/>
      <c r="EF106" s="1186"/>
      <c r="EG106" s="1186"/>
      <c r="EH106" s="1186"/>
      <c r="EI106" s="1186"/>
      <c r="EJ106" s="1186"/>
      <c r="EK106" s="1197"/>
      <c r="EL106" s="1198"/>
      <c r="EM106" s="1186"/>
      <c r="EN106" s="1186"/>
      <c r="EO106" s="1186"/>
      <c r="EP106" s="1186"/>
      <c r="EQ106" s="1186"/>
      <c r="ER106" s="1186"/>
      <c r="ES106" s="1186"/>
      <c r="ET106" s="1186"/>
      <c r="EU106" s="1186"/>
      <c r="EV106" s="1186"/>
      <c r="EW106" s="1186"/>
      <c r="EX106" s="1186"/>
      <c r="EY106" s="1186"/>
      <c r="EZ106" s="1186"/>
      <c r="FA106" s="1186"/>
      <c r="FB106" s="1186"/>
      <c r="FC106" s="1209"/>
      <c r="FD106" s="1186"/>
      <c r="FE106" s="1186"/>
      <c r="FF106" s="1186"/>
      <c r="FG106" s="1186"/>
      <c r="FH106" s="1186"/>
      <c r="FI106" s="1186"/>
      <c r="FJ106" s="1186"/>
      <c r="FK106" s="1186"/>
      <c r="FL106" s="1209"/>
      <c r="FM106" s="1186"/>
      <c r="FN106" s="1186"/>
      <c r="FO106" s="1186"/>
      <c r="FP106" s="1186"/>
      <c r="FQ106" s="1186"/>
      <c r="FR106" s="1186"/>
      <c r="FS106" s="1186"/>
      <c r="FT106" s="1186"/>
      <c r="FU106" s="1186"/>
      <c r="FV106" s="1186"/>
      <c r="FW106" s="1186"/>
      <c r="FX106" s="1186"/>
      <c r="FY106" s="1186"/>
      <c r="FZ106" s="1186"/>
      <c r="GA106" s="1186"/>
      <c r="GB106" s="1186"/>
      <c r="GC106" s="1186"/>
      <c r="GD106" s="1186"/>
      <c r="GE106" s="1186"/>
      <c r="GF106" s="1186"/>
      <c r="GG106" s="1186"/>
      <c r="GH106" s="1186"/>
      <c r="GI106" s="1186"/>
      <c r="GJ106" s="1186"/>
      <c r="GK106" s="1186"/>
      <c r="GL106" s="1186"/>
      <c r="GM106" s="1186"/>
      <c r="GN106" s="1186"/>
      <c r="GO106" s="1186"/>
      <c r="GP106" s="1186"/>
      <c r="GQ106" s="1186"/>
      <c r="GR106" s="1186"/>
      <c r="GS106" s="1186"/>
      <c r="GT106" s="1186"/>
      <c r="GU106" s="1186"/>
      <c r="GV106" s="1186"/>
      <c r="GW106" s="1186"/>
      <c r="GX106" s="1186"/>
      <c r="GY106" s="1218"/>
      <c r="GZ106" s="364">
        <f t="shared" si="86"/>
        <v>0</v>
      </c>
      <c r="HA106" s="365">
        <f t="shared" si="87"/>
        <v>0</v>
      </c>
      <c r="HB106" s="366">
        <f t="shared" si="88"/>
        <v>0</v>
      </c>
      <c r="HC106" s="366">
        <v>192</v>
      </c>
      <c r="HD106" s="365"/>
      <c r="HE106" s="365"/>
      <c r="HF106" s="54"/>
      <c r="HG106" s="708">
        <v>2.99</v>
      </c>
      <c r="HH106" s="708">
        <v>0.75</v>
      </c>
      <c r="HI106" s="709">
        <f t="shared" si="94"/>
        <v>0</v>
      </c>
      <c r="HJ106" s="710"/>
      <c r="HK106" s="710">
        <v>3.7</v>
      </c>
      <c r="HL106" s="738">
        <f t="shared" si="89"/>
        <v>0.263681592039801</v>
      </c>
      <c r="HM106" s="739"/>
      <c r="HN106" s="739">
        <v>3000</v>
      </c>
      <c r="HO106" s="739"/>
      <c r="HP106" s="740">
        <f t="shared" si="73"/>
        <v>2889.7</v>
      </c>
      <c r="HQ106" s="738"/>
      <c r="HR106" s="741">
        <v>44835</v>
      </c>
      <c r="HS106" s="742">
        <v>44927</v>
      </c>
      <c r="HT106" s="739">
        <f ca="1" t="shared" si="90"/>
        <v>5</v>
      </c>
      <c r="HU106" s="739">
        <f ca="1" t="shared" si="91"/>
        <v>150</v>
      </c>
      <c r="HV106" s="739">
        <v>781</v>
      </c>
      <c r="HW106" s="739">
        <f t="shared" si="72"/>
        <v>0</v>
      </c>
      <c r="HX106" s="761">
        <f t="shared" si="95"/>
        <v>0</v>
      </c>
      <c r="HY106" s="739">
        <f ca="1" t="shared" si="96"/>
        <v>0</v>
      </c>
      <c r="HZ106" s="739">
        <f t="shared" si="76"/>
        <v>781</v>
      </c>
      <c r="IA106" s="739"/>
      <c r="IB106" s="739">
        <f ca="1" t="shared" si="78"/>
        <v>0</v>
      </c>
      <c r="IC106" s="769">
        <f ca="1" t="shared" si="79"/>
        <v>0</v>
      </c>
      <c r="ID106" s="769" t="e">
        <f ca="1" t="shared" si="80"/>
        <v>#DIV/0!</v>
      </c>
      <c r="IE106" s="739"/>
      <c r="IF106" s="739"/>
      <c r="IG106" s="739"/>
      <c r="IH106" s="739"/>
      <c r="II106" s="739"/>
      <c r="IJ106" s="739"/>
      <c r="IK106" s="739"/>
      <c r="IL106" s="743"/>
      <c r="IM106" s="743"/>
      <c r="IN106" s="743"/>
      <c r="IO106" s="743"/>
      <c r="IP106" s="743"/>
      <c r="IQ106" s="739"/>
      <c r="IR106" s="739"/>
      <c r="IS106" s="739"/>
      <c r="IT106" s="739"/>
      <c r="IU106" s="739"/>
      <c r="IV106" s="739"/>
      <c r="IW106" s="739"/>
      <c r="IX106" s="739"/>
      <c r="IY106" s="739"/>
      <c r="IZ106" s="739"/>
      <c r="JA106" s="739"/>
      <c r="JB106" s="743">
        <v>0</v>
      </c>
      <c r="JC106" s="743">
        <v>0</v>
      </c>
      <c r="JD106" s="743">
        <v>0</v>
      </c>
      <c r="JE106" s="743">
        <v>0</v>
      </c>
      <c r="JF106" s="743">
        <v>0</v>
      </c>
      <c r="JG106" s="739">
        <v>0</v>
      </c>
      <c r="JH106" s="739">
        <v>0</v>
      </c>
      <c r="JI106" s="739">
        <v>0</v>
      </c>
      <c r="JJ106" s="739">
        <v>0</v>
      </c>
      <c r="JK106" s="739">
        <v>0</v>
      </c>
      <c r="JL106" s="739">
        <v>0</v>
      </c>
      <c r="JM106" s="739">
        <v>192</v>
      </c>
      <c r="JN106" s="28">
        <f t="shared" si="92"/>
        <v>192</v>
      </c>
      <c r="JO106" s="28">
        <f t="shared" si="93"/>
        <v>0</v>
      </c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824"/>
    </row>
    <row r="107" s="786" customFormat="1" hidden="1" customHeight="1" spans="1:291">
      <c r="A107" s="95" t="s">
        <v>1610</v>
      </c>
      <c r="B107" s="415" t="s">
        <v>1626</v>
      </c>
      <c r="C107" s="95" t="s">
        <v>1747</v>
      </c>
      <c r="D107" s="95" t="s">
        <v>1830</v>
      </c>
      <c r="E107" s="95" t="s">
        <v>1396</v>
      </c>
      <c r="F107" s="909" t="s">
        <v>1834</v>
      </c>
      <c r="G107" s="19" t="s">
        <v>1835</v>
      </c>
      <c r="H107" s="301" t="s">
        <v>1836</v>
      </c>
      <c r="I107" s="99">
        <f t="shared" si="81"/>
        <v>0</v>
      </c>
      <c r="J107" s="1129">
        <v>781</v>
      </c>
      <c r="K107" s="1130">
        <f t="shared" si="82"/>
        <v>781</v>
      </c>
      <c r="L107" s="1131">
        <f t="shared" si="83"/>
        <v>781</v>
      </c>
      <c r="M107" s="1132"/>
      <c r="N107" s="1133"/>
      <c r="O107" s="1134"/>
      <c r="P107" s="1138">
        <f t="shared" si="84"/>
        <v>0</v>
      </c>
      <c r="Q107" s="1154">
        <f t="shared" si="85"/>
        <v>0</v>
      </c>
      <c r="R107" s="1153"/>
      <c r="S107" s="1153"/>
      <c r="T107" s="1153"/>
      <c r="U107" s="1153"/>
      <c r="V107" s="1153"/>
      <c r="W107" s="1153"/>
      <c r="X107" s="1153"/>
      <c r="Y107" s="1153"/>
      <c r="Z107" s="1153"/>
      <c r="AA107" s="1153"/>
      <c r="AB107" s="1166"/>
      <c r="AC107" s="1153"/>
      <c r="AD107" s="1153"/>
      <c r="AE107" s="1153"/>
      <c r="AF107" s="1153"/>
      <c r="AG107" s="1153"/>
      <c r="AH107" s="1153"/>
      <c r="AI107" s="1153"/>
      <c r="AJ107" s="1153"/>
      <c r="AK107" s="1153"/>
      <c r="AL107" s="1153"/>
      <c r="AM107" s="1153"/>
      <c r="AN107" s="1153"/>
      <c r="AO107" s="1153"/>
      <c r="AP107" s="1153"/>
      <c r="AQ107" s="1153"/>
      <c r="AR107" s="1153"/>
      <c r="AS107" s="1176"/>
      <c r="AT107" s="1177"/>
      <c r="AU107" s="1178"/>
      <c r="AV107" s="1178"/>
      <c r="AW107" s="1178"/>
      <c r="AX107" s="1178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8"/>
      <c r="BJ107" s="1178"/>
      <c r="BK107" s="1186"/>
      <c r="BL107" s="1187">
        <v>-781</v>
      </c>
      <c r="BM107" s="1187"/>
      <c r="BN107" s="1187"/>
      <c r="BO107" s="1187"/>
      <c r="BP107" s="1187"/>
      <c r="BQ107" s="1187"/>
      <c r="BR107" s="1187"/>
      <c r="BS107" s="1187"/>
      <c r="BT107" s="1187"/>
      <c r="BU107" s="1187"/>
      <c r="BV107" s="1191"/>
      <c r="BW107" s="1186"/>
      <c r="BX107" s="1186"/>
      <c r="BY107" s="1186"/>
      <c r="BZ107" s="1186"/>
      <c r="CA107" s="1186"/>
      <c r="CB107" s="1186"/>
      <c r="CC107" s="1186"/>
      <c r="CD107" s="1186"/>
      <c r="CE107" s="1186"/>
      <c r="CF107" s="1186"/>
      <c r="CG107" s="1186"/>
      <c r="CH107" s="1186"/>
      <c r="CI107" s="1186"/>
      <c r="CJ107" s="1186"/>
      <c r="CK107" s="1186"/>
      <c r="CL107" s="1186"/>
      <c r="CM107" s="1186"/>
      <c r="CN107" s="1186"/>
      <c r="CO107" s="1186"/>
      <c r="CP107" s="1186"/>
      <c r="CQ107" s="1186"/>
      <c r="CR107" s="1186"/>
      <c r="CS107" s="1186"/>
      <c r="CT107" s="1186"/>
      <c r="CU107" s="1186"/>
      <c r="CV107" s="1186"/>
      <c r="CW107" s="1186"/>
      <c r="CX107" s="1186"/>
      <c r="CY107" s="1186"/>
      <c r="CZ107" s="1186"/>
      <c r="DA107" s="1186"/>
      <c r="DB107" s="1186"/>
      <c r="DC107" s="1186"/>
      <c r="DD107" s="1186"/>
      <c r="DE107" s="1186"/>
      <c r="DF107" s="1186"/>
      <c r="DG107" s="1186"/>
      <c r="DH107" s="1186"/>
      <c r="DI107" s="1186"/>
      <c r="DJ107" s="1186"/>
      <c r="DK107" s="1186"/>
      <c r="DL107" s="1186"/>
      <c r="DM107" s="1186"/>
      <c r="DN107" s="1186"/>
      <c r="DO107" s="1186"/>
      <c r="DP107" s="1186"/>
      <c r="DQ107" s="1186"/>
      <c r="DR107" s="1186"/>
      <c r="DS107" s="1186"/>
      <c r="DT107" s="1186"/>
      <c r="DU107" s="1186"/>
      <c r="DV107" s="1186"/>
      <c r="DW107" s="1186"/>
      <c r="DX107" s="1186"/>
      <c r="DY107" s="1186"/>
      <c r="DZ107" s="1186"/>
      <c r="EA107" s="1186"/>
      <c r="EB107" s="1186"/>
      <c r="EC107" s="1186"/>
      <c r="ED107" s="1186"/>
      <c r="EE107" s="1186"/>
      <c r="EF107" s="1186"/>
      <c r="EG107" s="1186"/>
      <c r="EH107" s="1186"/>
      <c r="EI107" s="1186"/>
      <c r="EJ107" s="1186"/>
      <c r="EK107" s="1197"/>
      <c r="EL107" s="1198"/>
      <c r="EM107" s="1186"/>
      <c r="EN107" s="1186"/>
      <c r="EO107" s="1186"/>
      <c r="EP107" s="1186"/>
      <c r="EQ107" s="1186"/>
      <c r="ER107" s="1186"/>
      <c r="ES107" s="1186"/>
      <c r="ET107" s="1186"/>
      <c r="EU107" s="1186"/>
      <c r="EV107" s="1186"/>
      <c r="EW107" s="1186"/>
      <c r="EX107" s="1186"/>
      <c r="EY107" s="1186"/>
      <c r="EZ107" s="1186"/>
      <c r="FA107" s="1186"/>
      <c r="FB107" s="1186"/>
      <c r="FC107" s="1209"/>
      <c r="FD107" s="1186"/>
      <c r="FE107" s="1186"/>
      <c r="FF107" s="1186"/>
      <c r="FG107" s="1186"/>
      <c r="FH107" s="1186"/>
      <c r="FI107" s="1186"/>
      <c r="FJ107" s="1186"/>
      <c r="FK107" s="1186"/>
      <c r="FL107" s="1209"/>
      <c r="FM107" s="1186"/>
      <c r="FN107" s="1186"/>
      <c r="FO107" s="1186"/>
      <c r="FP107" s="1186"/>
      <c r="FQ107" s="1186"/>
      <c r="FR107" s="1186"/>
      <c r="FS107" s="1186"/>
      <c r="FT107" s="1186"/>
      <c r="FU107" s="1186"/>
      <c r="FV107" s="1186"/>
      <c r="FW107" s="1186"/>
      <c r="FX107" s="1186"/>
      <c r="FY107" s="1186"/>
      <c r="FZ107" s="1186"/>
      <c r="GA107" s="1186"/>
      <c r="GB107" s="1186"/>
      <c r="GC107" s="1186"/>
      <c r="GD107" s="1186"/>
      <c r="GE107" s="1186"/>
      <c r="GF107" s="1186"/>
      <c r="GG107" s="1186"/>
      <c r="GH107" s="1186"/>
      <c r="GI107" s="1186"/>
      <c r="GJ107" s="1186"/>
      <c r="GK107" s="1186"/>
      <c r="GL107" s="1186"/>
      <c r="GM107" s="1186"/>
      <c r="GN107" s="1186"/>
      <c r="GO107" s="1186"/>
      <c r="GP107" s="1186"/>
      <c r="GQ107" s="1186"/>
      <c r="GR107" s="1186"/>
      <c r="GS107" s="1186"/>
      <c r="GT107" s="1186"/>
      <c r="GU107" s="1186"/>
      <c r="GV107" s="1186"/>
      <c r="GW107" s="1186"/>
      <c r="GX107" s="1186"/>
      <c r="GY107" s="1218"/>
      <c r="GZ107" s="364">
        <f t="shared" si="86"/>
        <v>0</v>
      </c>
      <c r="HA107" s="365">
        <f t="shared" si="87"/>
        <v>0</v>
      </c>
      <c r="HB107" s="366">
        <f t="shared" si="88"/>
        <v>0</v>
      </c>
      <c r="HC107" s="366">
        <v>192</v>
      </c>
      <c r="HD107" s="365"/>
      <c r="HE107" s="365"/>
      <c r="HF107" s="54"/>
      <c r="HG107" s="708">
        <v>2.99</v>
      </c>
      <c r="HH107" s="708">
        <v>0.75</v>
      </c>
      <c r="HI107" s="709">
        <f t="shared" si="94"/>
        <v>0</v>
      </c>
      <c r="HJ107" s="710"/>
      <c r="HK107" s="710">
        <v>3.7</v>
      </c>
      <c r="HL107" s="738">
        <f t="shared" si="89"/>
        <v>0.263681592039801</v>
      </c>
      <c r="HM107" s="739"/>
      <c r="HN107" s="739">
        <v>3000</v>
      </c>
      <c r="HO107" s="739"/>
      <c r="HP107" s="740">
        <f t="shared" si="73"/>
        <v>2889.7</v>
      </c>
      <c r="HQ107" s="738"/>
      <c r="HR107" s="741">
        <v>44835</v>
      </c>
      <c r="HS107" s="742">
        <v>44927</v>
      </c>
      <c r="HT107" s="739">
        <f ca="1" t="shared" si="90"/>
        <v>5</v>
      </c>
      <c r="HU107" s="739">
        <f ca="1" t="shared" si="91"/>
        <v>150</v>
      </c>
      <c r="HV107" s="739">
        <v>781</v>
      </c>
      <c r="HW107" s="739">
        <f t="shared" si="72"/>
        <v>0</v>
      </c>
      <c r="HX107" s="761">
        <f t="shared" si="95"/>
        <v>0</v>
      </c>
      <c r="HY107" s="739">
        <f ca="1" t="shared" si="96"/>
        <v>0</v>
      </c>
      <c r="HZ107" s="739">
        <f t="shared" si="76"/>
        <v>781</v>
      </c>
      <c r="IA107" s="739"/>
      <c r="IB107" s="739">
        <f ca="1" t="shared" si="78"/>
        <v>0</v>
      </c>
      <c r="IC107" s="769">
        <f ca="1" t="shared" si="79"/>
        <v>0</v>
      </c>
      <c r="ID107" s="769" t="e">
        <f ca="1" t="shared" si="80"/>
        <v>#DIV/0!</v>
      </c>
      <c r="IE107" s="739"/>
      <c r="IF107" s="739"/>
      <c r="IG107" s="739"/>
      <c r="IH107" s="739"/>
      <c r="II107" s="739"/>
      <c r="IJ107" s="739"/>
      <c r="IK107" s="739"/>
      <c r="IL107" s="743"/>
      <c r="IM107" s="743"/>
      <c r="IN107" s="743"/>
      <c r="IO107" s="743"/>
      <c r="IP107" s="743"/>
      <c r="IQ107" s="739"/>
      <c r="IR107" s="739"/>
      <c r="IS107" s="739"/>
      <c r="IT107" s="739"/>
      <c r="IU107" s="739"/>
      <c r="IV107" s="739"/>
      <c r="IW107" s="739"/>
      <c r="IX107" s="739"/>
      <c r="IY107" s="739"/>
      <c r="IZ107" s="739"/>
      <c r="JA107" s="739"/>
      <c r="JB107" s="743">
        <v>0</v>
      </c>
      <c r="JC107" s="743">
        <v>0</v>
      </c>
      <c r="JD107" s="743">
        <v>0</v>
      </c>
      <c r="JE107" s="743">
        <v>0</v>
      </c>
      <c r="JF107" s="743">
        <v>0</v>
      </c>
      <c r="JG107" s="739">
        <v>0</v>
      </c>
      <c r="JH107" s="739">
        <v>0</v>
      </c>
      <c r="JI107" s="739">
        <v>0</v>
      </c>
      <c r="JJ107" s="739">
        <v>0</v>
      </c>
      <c r="JK107" s="739">
        <v>0</v>
      </c>
      <c r="JL107" s="739">
        <v>0</v>
      </c>
      <c r="JM107" s="739">
        <v>192</v>
      </c>
      <c r="JN107" s="28">
        <f t="shared" si="92"/>
        <v>192</v>
      </c>
      <c r="JO107" s="28">
        <f t="shared" si="93"/>
        <v>0</v>
      </c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824"/>
    </row>
    <row r="108" s="786" customFormat="1" hidden="1" customHeight="1" spans="1:291">
      <c r="A108" s="95" t="s">
        <v>1610</v>
      </c>
      <c r="B108" s="415" t="s">
        <v>1626</v>
      </c>
      <c r="C108" s="95" t="s">
        <v>1747</v>
      </c>
      <c r="D108" s="95" t="s">
        <v>1830</v>
      </c>
      <c r="E108" s="95" t="s">
        <v>1396</v>
      </c>
      <c r="F108" s="909" t="s">
        <v>1837</v>
      </c>
      <c r="G108" s="19" t="s">
        <v>1838</v>
      </c>
      <c r="H108" s="301" t="s">
        <v>1839</v>
      </c>
      <c r="I108" s="99">
        <f t="shared" si="81"/>
        <v>0</v>
      </c>
      <c r="J108" s="1129">
        <v>781</v>
      </c>
      <c r="K108" s="1130">
        <f t="shared" si="82"/>
        <v>781</v>
      </c>
      <c r="L108" s="1131">
        <f t="shared" si="83"/>
        <v>781</v>
      </c>
      <c r="M108" s="1132"/>
      <c r="N108" s="1133"/>
      <c r="O108" s="1134"/>
      <c r="P108" s="1138">
        <f t="shared" si="84"/>
        <v>0</v>
      </c>
      <c r="Q108" s="1154">
        <f t="shared" si="85"/>
        <v>0</v>
      </c>
      <c r="R108" s="1153"/>
      <c r="S108" s="1153"/>
      <c r="T108" s="1153"/>
      <c r="U108" s="1153"/>
      <c r="V108" s="1153"/>
      <c r="W108" s="1153"/>
      <c r="X108" s="1153"/>
      <c r="Y108" s="1153"/>
      <c r="Z108" s="1153"/>
      <c r="AA108" s="1153"/>
      <c r="AB108" s="1166"/>
      <c r="AC108" s="1153"/>
      <c r="AD108" s="1153"/>
      <c r="AE108" s="1153"/>
      <c r="AF108" s="1153"/>
      <c r="AG108" s="1153"/>
      <c r="AH108" s="1153"/>
      <c r="AI108" s="1153"/>
      <c r="AJ108" s="1153"/>
      <c r="AK108" s="1153"/>
      <c r="AL108" s="1153"/>
      <c r="AM108" s="1153"/>
      <c r="AN108" s="1153"/>
      <c r="AO108" s="1153"/>
      <c r="AP108" s="1153"/>
      <c r="AQ108" s="1153"/>
      <c r="AR108" s="1153"/>
      <c r="AS108" s="1176"/>
      <c r="AT108" s="1177"/>
      <c r="AU108" s="1178"/>
      <c r="AV108" s="1178"/>
      <c r="AW108" s="1178"/>
      <c r="AX108" s="1178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8"/>
      <c r="BJ108" s="1178"/>
      <c r="BK108" s="1186"/>
      <c r="BL108" s="1187">
        <v>-781</v>
      </c>
      <c r="BM108" s="1187"/>
      <c r="BN108" s="1187"/>
      <c r="BO108" s="1187"/>
      <c r="BP108" s="1187"/>
      <c r="BQ108" s="1187"/>
      <c r="BR108" s="1187"/>
      <c r="BS108" s="1187"/>
      <c r="BT108" s="1187"/>
      <c r="BU108" s="1187"/>
      <c r="BV108" s="1191"/>
      <c r="BW108" s="1186"/>
      <c r="BX108" s="1186"/>
      <c r="BY108" s="1186"/>
      <c r="BZ108" s="1186"/>
      <c r="CA108" s="1186"/>
      <c r="CB108" s="1186"/>
      <c r="CC108" s="1186"/>
      <c r="CD108" s="1186"/>
      <c r="CE108" s="1186"/>
      <c r="CF108" s="1186"/>
      <c r="CG108" s="1186"/>
      <c r="CH108" s="1186"/>
      <c r="CI108" s="1186"/>
      <c r="CJ108" s="1186"/>
      <c r="CK108" s="1186"/>
      <c r="CL108" s="1186"/>
      <c r="CM108" s="1186"/>
      <c r="CN108" s="1186"/>
      <c r="CO108" s="1186"/>
      <c r="CP108" s="1186"/>
      <c r="CQ108" s="1186"/>
      <c r="CR108" s="1186"/>
      <c r="CS108" s="1186"/>
      <c r="CT108" s="1186"/>
      <c r="CU108" s="1186"/>
      <c r="CV108" s="1186"/>
      <c r="CW108" s="1186"/>
      <c r="CX108" s="1186"/>
      <c r="CY108" s="1186"/>
      <c r="CZ108" s="1186"/>
      <c r="DA108" s="1186"/>
      <c r="DB108" s="1186"/>
      <c r="DC108" s="1186"/>
      <c r="DD108" s="1186"/>
      <c r="DE108" s="1186"/>
      <c r="DF108" s="1186"/>
      <c r="DG108" s="1186"/>
      <c r="DH108" s="1186"/>
      <c r="DI108" s="1186"/>
      <c r="DJ108" s="1186"/>
      <c r="DK108" s="1186"/>
      <c r="DL108" s="1186"/>
      <c r="DM108" s="1186"/>
      <c r="DN108" s="1186"/>
      <c r="DO108" s="1186"/>
      <c r="DP108" s="1186"/>
      <c r="DQ108" s="1186"/>
      <c r="DR108" s="1186"/>
      <c r="DS108" s="1186"/>
      <c r="DT108" s="1186"/>
      <c r="DU108" s="1186"/>
      <c r="DV108" s="1186"/>
      <c r="DW108" s="1186"/>
      <c r="DX108" s="1186"/>
      <c r="DY108" s="1186"/>
      <c r="DZ108" s="1186"/>
      <c r="EA108" s="1186"/>
      <c r="EB108" s="1186"/>
      <c r="EC108" s="1186"/>
      <c r="ED108" s="1186"/>
      <c r="EE108" s="1186"/>
      <c r="EF108" s="1186"/>
      <c r="EG108" s="1186"/>
      <c r="EH108" s="1186"/>
      <c r="EI108" s="1186"/>
      <c r="EJ108" s="1186"/>
      <c r="EK108" s="1197"/>
      <c r="EL108" s="1198"/>
      <c r="EM108" s="1186"/>
      <c r="EN108" s="1186"/>
      <c r="EO108" s="1186"/>
      <c r="EP108" s="1186"/>
      <c r="EQ108" s="1186"/>
      <c r="ER108" s="1186"/>
      <c r="ES108" s="1186"/>
      <c r="ET108" s="1186"/>
      <c r="EU108" s="1186"/>
      <c r="EV108" s="1186"/>
      <c r="EW108" s="1186"/>
      <c r="EX108" s="1186"/>
      <c r="EY108" s="1186"/>
      <c r="EZ108" s="1186"/>
      <c r="FA108" s="1186"/>
      <c r="FB108" s="1186"/>
      <c r="FC108" s="1209"/>
      <c r="FD108" s="1186"/>
      <c r="FE108" s="1186"/>
      <c r="FF108" s="1186"/>
      <c r="FG108" s="1186"/>
      <c r="FH108" s="1186"/>
      <c r="FI108" s="1186"/>
      <c r="FJ108" s="1186"/>
      <c r="FK108" s="1186"/>
      <c r="FL108" s="1209"/>
      <c r="FM108" s="1186"/>
      <c r="FN108" s="1186"/>
      <c r="FO108" s="1186"/>
      <c r="FP108" s="1186"/>
      <c r="FQ108" s="1186"/>
      <c r="FR108" s="1186"/>
      <c r="FS108" s="1186"/>
      <c r="FT108" s="1186"/>
      <c r="FU108" s="1186"/>
      <c r="FV108" s="1186"/>
      <c r="FW108" s="1186"/>
      <c r="FX108" s="1186"/>
      <c r="FY108" s="1186"/>
      <c r="FZ108" s="1186"/>
      <c r="GA108" s="1186"/>
      <c r="GB108" s="1186"/>
      <c r="GC108" s="1186"/>
      <c r="GD108" s="1186"/>
      <c r="GE108" s="1186"/>
      <c r="GF108" s="1186"/>
      <c r="GG108" s="1186"/>
      <c r="GH108" s="1186"/>
      <c r="GI108" s="1186"/>
      <c r="GJ108" s="1186"/>
      <c r="GK108" s="1186"/>
      <c r="GL108" s="1186"/>
      <c r="GM108" s="1186"/>
      <c r="GN108" s="1186"/>
      <c r="GO108" s="1186"/>
      <c r="GP108" s="1186"/>
      <c r="GQ108" s="1186"/>
      <c r="GR108" s="1186"/>
      <c r="GS108" s="1186"/>
      <c r="GT108" s="1186"/>
      <c r="GU108" s="1186"/>
      <c r="GV108" s="1186"/>
      <c r="GW108" s="1186"/>
      <c r="GX108" s="1186"/>
      <c r="GY108" s="1218"/>
      <c r="GZ108" s="364">
        <f t="shared" si="86"/>
        <v>0</v>
      </c>
      <c r="HA108" s="365">
        <f t="shared" si="87"/>
        <v>0</v>
      </c>
      <c r="HB108" s="366">
        <f t="shared" si="88"/>
        <v>0</v>
      </c>
      <c r="HC108" s="366">
        <v>192</v>
      </c>
      <c r="HD108" s="365"/>
      <c r="HE108" s="365"/>
      <c r="HF108" s="54"/>
      <c r="HG108" s="708">
        <v>2.99</v>
      </c>
      <c r="HH108" s="708">
        <v>0.75</v>
      </c>
      <c r="HI108" s="709">
        <f t="shared" si="94"/>
        <v>0</v>
      </c>
      <c r="HJ108" s="710"/>
      <c r="HK108" s="710">
        <v>3.7</v>
      </c>
      <c r="HL108" s="738">
        <f t="shared" si="89"/>
        <v>0.263681592039801</v>
      </c>
      <c r="HM108" s="739"/>
      <c r="HN108" s="739">
        <v>3000</v>
      </c>
      <c r="HO108" s="739"/>
      <c r="HP108" s="740">
        <f t="shared" si="73"/>
        <v>2889.7</v>
      </c>
      <c r="HQ108" s="738"/>
      <c r="HR108" s="741">
        <v>44835</v>
      </c>
      <c r="HS108" s="742">
        <v>44927</v>
      </c>
      <c r="HT108" s="739">
        <f ca="1" t="shared" si="90"/>
        <v>5</v>
      </c>
      <c r="HU108" s="739">
        <f ca="1" t="shared" si="91"/>
        <v>150</v>
      </c>
      <c r="HV108" s="739">
        <v>781</v>
      </c>
      <c r="HW108" s="739">
        <f t="shared" si="72"/>
        <v>0</v>
      </c>
      <c r="HX108" s="761">
        <f t="shared" si="95"/>
        <v>0</v>
      </c>
      <c r="HY108" s="739">
        <f ca="1" t="shared" si="96"/>
        <v>0</v>
      </c>
      <c r="HZ108" s="739">
        <f t="shared" si="76"/>
        <v>781</v>
      </c>
      <c r="IA108" s="739"/>
      <c r="IB108" s="739">
        <f ca="1" t="shared" si="78"/>
        <v>0</v>
      </c>
      <c r="IC108" s="769">
        <f ca="1" t="shared" si="79"/>
        <v>0</v>
      </c>
      <c r="ID108" s="769" t="e">
        <f ca="1" t="shared" si="80"/>
        <v>#DIV/0!</v>
      </c>
      <c r="IE108" s="739"/>
      <c r="IF108" s="739"/>
      <c r="IG108" s="739"/>
      <c r="IH108" s="739"/>
      <c r="II108" s="739"/>
      <c r="IJ108" s="739"/>
      <c r="IK108" s="739"/>
      <c r="IL108" s="743"/>
      <c r="IM108" s="743"/>
      <c r="IN108" s="743"/>
      <c r="IO108" s="743"/>
      <c r="IP108" s="743"/>
      <c r="IQ108" s="739"/>
      <c r="IR108" s="739"/>
      <c r="IS108" s="739"/>
      <c r="IT108" s="739"/>
      <c r="IU108" s="739"/>
      <c r="IV108" s="739"/>
      <c r="IW108" s="739"/>
      <c r="IX108" s="739"/>
      <c r="IY108" s="739"/>
      <c r="IZ108" s="739"/>
      <c r="JA108" s="739"/>
      <c r="JB108" s="743">
        <v>0</v>
      </c>
      <c r="JC108" s="743">
        <v>0</v>
      </c>
      <c r="JD108" s="743">
        <v>0</v>
      </c>
      <c r="JE108" s="743">
        <v>0</v>
      </c>
      <c r="JF108" s="743">
        <v>0</v>
      </c>
      <c r="JG108" s="739">
        <v>0</v>
      </c>
      <c r="JH108" s="739">
        <v>0</v>
      </c>
      <c r="JI108" s="739">
        <v>0</v>
      </c>
      <c r="JJ108" s="739">
        <v>0</v>
      </c>
      <c r="JK108" s="739">
        <v>0</v>
      </c>
      <c r="JL108" s="739">
        <v>0</v>
      </c>
      <c r="JM108" s="739">
        <v>192</v>
      </c>
      <c r="JN108" s="28">
        <f t="shared" si="92"/>
        <v>192</v>
      </c>
      <c r="JO108" s="28">
        <f t="shared" si="93"/>
        <v>0</v>
      </c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824"/>
    </row>
    <row r="109" s="786" customFormat="1" hidden="1" customHeight="1" spans="1:291">
      <c r="A109" s="95" t="s">
        <v>1610</v>
      </c>
      <c r="B109" s="415" t="s">
        <v>1626</v>
      </c>
      <c r="C109" s="95" t="s">
        <v>1747</v>
      </c>
      <c r="D109" s="95" t="s">
        <v>1830</v>
      </c>
      <c r="E109" s="95" t="s">
        <v>1396</v>
      </c>
      <c r="F109" s="909" t="s">
        <v>1840</v>
      </c>
      <c r="G109" s="19" t="s">
        <v>1841</v>
      </c>
      <c r="H109" s="301" t="s">
        <v>1842</v>
      </c>
      <c r="I109" s="99">
        <f t="shared" si="81"/>
        <v>0</v>
      </c>
      <c r="J109" s="1129">
        <v>781</v>
      </c>
      <c r="K109" s="1130">
        <f t="shared" si="82"/>
        <v>781</v>
      </c>
      <c r="L109" s="1131">
        <f t="shared" si="83"/>
        <v>781</v>
      </c>
      <c r="M109" s="1132"/>
      <c r="N109" s="1133"/>
      <c r="O109" s="1134"/>
      <c r="P109" s="1138">
        <f t="shared" si="84"/>
        <v>0</v>
      </c>
      <c r="Q109" s="1154">
        <f t="shared" si="85"/>
        <v>0</v>
      </c>
      <c r="R109" s="1153"/>
      <c r="S109" s="1153"/>
      <c r="T109" s="1153"/>
      <c r="U109" s="1153"/>
      <c r="V109" s="1153"/>
      <c r="W109" s="1153"/>
      <c r="X109" s="1153"/>
      <c r="Y109" s="1153"/>
      <c r="Z109" s="1153"/>
      <c r="AA109" s="1153"/>
      <c r="AB109" s="1166"/>
      <c r="AC109" s="1153"/>
      <c r="AD109" s="1153"/>
      <c r="AE109" s="1153"/>
      <c r="AF109" s="1153"/>
      <c r="AG109" s="1153"/>
      <c r="AH109" s="1153"/>
      <c r="AI109" s="1153"/>
      <c r="AJ109" s="1153"/>
      <c r="AK109" s="1153"/>
      <c r="AL109" s="1153"/>
      <c r="AM109" s="1153"/>
      <c r="AN109" s="1153"/>
      <c r="AO109" s="1153"/>
      <c r="AP109" s="1153"/>
      <c r="AQ109" s="1153"/>
      <c r="AR109" s="1153"/>
      <c r="AS109" s="1176"/>
      <c r="AT109" s="1177"/>
      <c r="AU109" s="1178"/>
      <c r="AV109" s="1178"/>
      <c r="AW109" s="1178"/>
      <c r="AX109" s="1178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8"/>
      <c r="BJ109" s="1178"/>
      <c r="BK109" s="1186"/>
      <c r="BL109" s="1187">
        <v>-781</v>
      </c>
      <c r="BM109" s="1187"/>
      <c r="BN109" s="1187"/>
      <c r="BO109" s="1187"/>
      <c r="BP109" s="1187"/>
      <c r="BQ109" s="1187"/>
      <c r="BR109" s="1187"/>
      <c r="BS109" s="1187"/>
      <c r="BT109" s="1187"/>
      <c r="BU109" s="1187"/>
      <c r="BV109" s="1191"/>
      <c r="BW109" s="1186"/>
      <c r="BX109" s="1186"/>
      <c r="BY109" s="1186"/>
      <c r="BZ109" s="1186"/>
      <c r="CA109" s="1186"/>
      <c r="CB109" s="1186"/>
      <c r="CC109" s="1186"/>
      <c r="CD109" s="1186"/>
      <c r="CE109" s="1186"/>
      <c r="CF109" s="1186"/>
      <c r="CG109" s="1186"/>
      <c r="CH109" s="1186"/>
      <c r="CI109" s="1186"/>
      <c r="CJ109" s="1186"/>
      <c r="CK109" s="1186"/>
      <c r="CL109" s="1186"/>
      <c r="CM109" s="1186"/>
      <c r="CN109" s="1186"/>
      <c r="CO109" s="1186"/>
      <c r="CP109" s="1186"/>
      <c r="CQ109" s="1186"/>
      <c r="CR109" s="1186"/>
      <c r="CS109" s="1186"/>
      <c r="CT109" s="1186"/>
      <c r="CU109" s="1186"/>
      <c r="CV109" s="1186"/>
      <c r="CW109" s="1186"/>
      <c r="CX109" s="1186"/>
      <c r="CY109" s="1186"/>
      <c r="CZ109" s="1186"/>
      <c r="DA109" s="1186"/>
      <c r="DB109" s="1186"/>
      <c r="DC109" s="1186"/>
      <c r="DD109" s="1186"/>
      <c r="DE109" s="1186"/>
      <c r="DF109" s="1186"/>
      <c r="DG109" s="1186"/>
      <c r="DH109" s="1186"/>
      <c r="DI109" s="1186"/>
      <c r="DJ109" s="1186"/>
      <c r="DK109" s="1186"/>
      <c r="DL109" s="1186"/>
      <c r="DM109" s="1186"/>
      <c r="DN109" s="1186"/>
      <c r="DO109" s="1186"/>
      <c r="DP109" s="1186"/>
      <c r="DQ109" s="1186"/>
      <c r="DR109" s="1186"/>
      <c r="DS109" s="1186"/>
      <c r="DT109" s="1186"/>
      <c r="DU109" s="1186"/>
      <c r="DV109" s="1186"/>
      <c r="DW109" s="1186"/>
      <c r="DX109" s="1186"/>
      <c r="DY109" s="1186"/>
      <c r="DZ109" s="1186"/>
      <c r="EA109" s="1186"/>
      <c r="EB109" s="1186"/>
      <c r="EC109" s="1186"/>
      <c r="ED109" s="1186"/>
      <c r="EE109" s="1186"/>
      <c r="EF109" s="1186"/>
      <c r="EG109" s="1186"/>
      <c r="EH109" s="1186"/>
      <c r="EI109" s="1186"/>
      <c r="EJ109" s="1186"/>
      <c r="EK109" s="1197"/>
      <c r="EL109" s="1198"/>
      <c r="EM109" s="1186"/>
      <c r="EN109" s="1186"/>
      <c r="EO109" s="1186"/>
      <c r="EP109" s="1186"/>
      <c r="EQ109" s="1186"/>
      <c r="ER109" s="1186"/>
      <c r="ES109" s="1186"/>
      <c r="ET109" s="1186"/>
      <c r="EU109" s="1186"/>
      <c r="EV109" s="1186"/>
      <c r="EW109" s="1186"/>
      <c r="EX109" s="1186"/>
      <c r="EY109" s="1186"/>
      <c r="EZ109" s="1186"/>
      <c r="FA109" s="1186"/>
      <c r="FB109" s="1186"/>
      <c r="FC109" s="1209"/>
      <c r="FD109" s="1186"/>
      <c r="FE109" s="1186"/>
      <c r="FF109" s="1186"/>
      <c r="FG109" s="1186"/>
      <c r="FH109" s="1186"/>
      <c r="FI109" s="1186"/>
      <c r="FJ109" s="1186"/>
      <c r="FK109" s="1186"/>
      <c r="FL109" s="1209"/>
      <c r="FM109" s="1186"/>
      <c r="FN109" s="1186"/>
      <c r="FO109" s="1186"/>
      <c r="FP109" s="1186"/>
      <c r="FQ109" s="1186"/>
      <c r="FR109" s="1186"/>
      <c r="FS109" s="1186"/>
      <c r="FT109" s="1186"/>
      <c r="FU109" s="1186"/>
      <c r="FV109" s="1186"/>
      <c r="FW109" s="1186"/>
      <c r="FX109" s="1186"/>
      <c r="FY109" s="1186"/>
      <c r="FZ109" s="1186"/>
      <c r="GA109" s="1186"/>
      <c r="GB109" s="1186"/>
      <c r="GC109" s="1186"/>
      <c r="GD109" s="1186"/>
      <c r="GE109" s="1186"/>
      <c r="GF109" s="1186"/>
      <c r="GG109" s="1186"/>
      <c r="GH109" s="1186"/>
      <c r="GI109" s="1186"/>
      <c r="GJ109" s="1186"/>
      <c r="GK109" s="1186"/>
      <c r="GL109" s="1186"/>
      <c r="GM109" s="1186"/>
      <c r="GN109" s="1186"/>
      <c r="GO109" s="1186"/>
      <c r="GP109" s="1186"/>
      <c r="GQ109" s="1186"/>
      <c r="GR109" s="1186"/>
      <c r="GS109" s="1186"/>
      <c r="GT109" s="1186"/>
      <c r="GU109" s="1186"/>
      <c r="GV109" s="1186"/>
      <c r="GW109" s="1186"/>
      <c r="GX109" s="1186"/>
      <c r="GY109" s="1218"/>
      <c r="GZ109" s="364">
        <f t="shared" si="86"/>
        <v>0</v>
      </c>
      <c r="HA109" s="365">
        <f t="shared" si="87"/>
        <v>0</v>
      </c>
      <c r="HB109" s="366">
        <f t="shared" si="88"/>
        <v>0</v>
      </c>
      <c r="HC109" s="366">
        <v>192</v>
      </c>
      <c r="HD109" s="365"/>
      <c r="HE109" s="365"/>
      <c r="HF109" s="54"/>
      <c r="HG109" s="708">
        <v>2.99</v>
      </c>
      <c r="HH109" s="708">
        <v>0.75</v>
      </c>
      <c r="HI109" s="709">
        <f t="shared" si="94"/>
        <v>0</v>
      </c>
      <c r="HJ109" s="710"/>
      <c r="HK109" s="710">
        <v>3.7</v>
      </c>
      <c r="HL109" s="738">
        <f t="shared" si="89"/>
        <v>0.263681592039801</v>
      </c>
      <c r="HM109" s="739"/>
      <c r="HN109" s="739">
        <v>3000</v>
      </c>
      <c r="HO109" s="739"/>
      <c r="HP109" s="740">
        <f t="shared" si="73"/>
        <v>2889.7</v>
      </c>
      <c r="HQ109" s="738"/>
      <c r="HR109" s="741">
        <v>44835</v>
      </c>
      <c r="HS109" s="742">
        <v>44927</v>
      </c>
      <c r="HT109" s="739">
        <f ca="1" t="shared" si="90"/>
        <v>5</v>
      </c>
      <c r="HU109" s="739">
        <f ca="1" t="shared" si="91"/>
        <v>150</v>
      </c>
      <c r="HV109" s="739">
        <v>781</v>
      </c>
      <c r="HW109" s="739">
        <f t="shared" si="72"/>
        <v>0</v>
      </c>
      <c r="HX109" s="761">
        <f t="shared" si="95"/>
        <v>0</v>
      </c>
      <c r="HY109" s="739">
        <f ca="1" t="shared" si="96"/>
        <v>0</v>
      </c>
      <c r="HZ109" s="739">
        <f t="shared" si="76"/>
        <v>781</v>
      </c>
      <c r="IA109" s="739"/>
      <c r="IB109" s="739">
        <f ca="1" t="shared" si="78"/>
        <v>0</v>
      </c>
      <c r="IC109" s="769">
        <f ca="1" t="shared" si="79"/>
        <v>0</v>
      </c>
      <c r="ID109" s="769" t="e">
        <f ca="1" t="shared" si="80"/>
        <v>#DIV/0!</v>
      </c>
      <c r="IE109" s="739"/>
      <c r="IF109" s="739"/>
      <c r="IG109" s="739"/>
      <c r="IH109" s="739"/>
      <c r="II109" s="739"/>
      <c r="IJ109" s="739"/>
      <c r="IK109" s="739"/>
      <c r="IL109" s="743"/>
      <c r="IM109" s="743"/>
      <c r="IN109" s="743"/>
      <c r="IO109" s="743"/>
      <c r="IP109" s="743"/>
      <c r="IQ109" s="739"/>
      <c r="IR109" s="739"/>
      <c r="IS109" s="739"/>
      <c r="IT109" s="739"/>
      <c r="IU109" s="739"/>
      <c r="IV109" s="739"/>
      <c r="IW109" s="739"/>
      <c r="IX109" s="739"/>
      <c r="IY109" s="739"/>
      <c r="IZ109" s="739"/>
      <c r="JA109" s="739"/>
      <c r="JB109" s="743">
        <v>0</v>
      </c>
      <c r="JC109" s="743">
        <v>0</v>
      </c>
      <c r="JD109" s="743">
        <v>0</v>
      </c>
      <c r="JE109" s="743">
        <v>0</v>
      </c>
      <c r="JF109" s="743">
        <v>0</v>
      </c>
      <c r="JG109" s="739">
        <v>0</v>
      </c>
      <c r="JH109" s="739">
        <v>0</v>
      </c>
      <c r="JI109" s="739">
        <v>0</v>
      </c>
      <c r="JJ109" s="739">
        <v>0</v>
      </c>
      <c r="JK109" s="739">
        <v>0</v>
      </c>
      <c r="JL109" s="739">
        <v>0</v>
      </c>
      <c r="JM109" s="739">
        <v>192</v>
      </c>
      <c r="JN109" s="28">
        <f t="shared" si="92"/>
        <v>192</v>
      </c>
      <c r="JO109" s="28">
        <f t="shared" si="93"/>
        <v>0</v>
      </c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824"/>
    </row>
    <row r="110" s="786" customFormat="1" hidden="1" customHeight="1" spans="1:291">
      <c r="A110" s="95" t="s">
        <v>1610</v>
      </c>
      <c r="B110" s="415" t="s">
        <v>1626</v>
      </c>
      <c r="C110" s="95" t="s">
        <v>1843</v>
      </c>
      <c r="D110" s="95" t="s">
        <v>1844</v>
      </c>
      <c r="E110" s="95" t="s">
        <v>1396</v>
      </c>
      <c r="F110" s="1117" t="s">
        <v>1845</v>
      </c>
      <c r="G110" s="416" t="s">
        <v>1846</v>
      </c>
      <c r="H110" s="301" t="s">
        <v>1847</v>
      </c>
      <c r="I110" s="99">
        <f t="shared" si="81"/>
        <v>0</v>
      </c>
      <c r="J110" s="1141">
        <v>745</v>
      </c>
      <c r="K110" s="1130">
        <f t="shared" si="82"/>
        <v>745</v>
      </c>
      <c r="L110" s="1131">
        <f t="shared" si="83"/>
        <v>745</v>
      </c>
      <c r="M110" s="1132"/>
      <c r="N110" s="1133"/>
      <c r="O110" s="1139"/>
      <c r="P110" s="1138">
        <f t="shared" si="84"/>
        <v>0</v>
      </c>
      <c r="Q110" s="1154">
        <f t="shared" si="85"/>
        <v>0</v>
      </c>
      <c r="R110" s="1156"/>
      <c r="S110" s="1156"/>
      <c r="T110" s="1156"/>
      <c r="U110" s="1156"/>
      <c r="V110" s="1156"/>
      <c r="W110" s="1156"/>
      <c r="X110" s="1156"/>
      <c r="Y110" s="1156"/>
      <c r="Z110" s="1156"/>
      <c r="AA110" s="1156"/>
      <c r="AB110" s="1167"/>
      <c r="AC110" s="1156"/>
      <c r="AD110" s="1156"/>
      <c r="AE110" s="1156"/>
      <c r="AF110" s="1156"/>
      <c r="AG110" s="1156"/>
      <c r="AH110" s="1156"/>
      <c r="AI110" s="1156"/>
      <c r="AJ110" s="1156"/>
      <c r="AK110" s="1156"/>
      <c r="AL110" s="1156"/>
      <c r="AM110" s="1156"/>
      <c r="AN110" s="1156"/>
      <c r="AO110" s="1156"/>
      <c r="AP110" s="1156"/>
      <c r="AQ110" s="1156"/>
      <c r="AR110" s="1156"/>
      <c r="AS110" s="1179"/>
      <c r="AT110" s="1177"/>
      <c r="AU110" s="1178"/>
      <c r="AV110" s="1178"/>
      <c r="AW110" s="1178"/>
      <c r="AX110" s="1178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8"/>
      <c r="BJ110" s="1178"/>
      <c r="BK110" s="1186"/>
      <c r="BL110" s="1187">
        <v>-845</v>
      </c>
      <c r="BM110" s="1187"/>
      <c r="BN110" s="1187"/>
      <c r="BO110" s="1187"/>
      <c r="BP110" s="1187"/>
      <c r="BQ110" s="1187"/>
      <c r="BR110" s="1187"/>
      <c r="BS110" s="1187"/>
      <c r="BT110" s="1187"/>
      <c r="BU110" s="1187"/>
      <c r="BV110" s="1191"/>
      <c r="BW110" s="1186"/>
      <c r="BX110" s="1186"/>
      <c r="BY110" s="1186"/>
      <c r="BZ110" s="1186"/>
      <c r="CA110" s="1186"/>
      <c r="CB110" s="1186"/>
      <c r="CC110" s="1186"/>
      <c r="CD110" s="1186"/>
      <c r="CE110" s="1186"/>
      <c r="CF110" s="1186"/>
      <c r="CG110" s="1186"/>
      <c r="CH110" s="1186"/>
      <c r="CI110" s="1186"/>
      <c r="CJ110" s="1186"/>
      <c r="CK110" s="1186">
        <v>50</v>
      </c>
      <c r="CL110" s="1186"/>
      <c r="CM110" s="1186"/>
      <c r="CN110" s="1186">
        <v>25</v>
      </c>
      <c r="CO110" s="1186"/>
      <c r="CP110" s="1186"/>
      <c r="CQ110" s="1186"/>
      <c r="CR110" s="1186"/>
      <c r="CS110" s="1186"/>
      <c r="CT110" s="1186"/>
      <c r="CU110" s="1186"/>
      <c r="CV110" s="1186"/>
      <c r="CW110" s="1186"/>
      <c r="CX110" s="1186"/>
      <c r="CY110" s="1186"/>
      <c r="CZ110" s="1186"/>
      <c r="DA110" s="1186"/>
      <c r="DB110" s="1186"/>
      <c r="DC110" s="1186"/>
      <c r="DD110" s="1186"/>
      <c r="DE110" s="1186"/>
      <c r="DF110" s="1186"/>
      <c r="DG110" s="1186"/>
      <c r="DH110" s="1186"/>
      <c r="DI110" s="1186"/>
      <c r="DJ110" s="1186">
        <v>25</v>
      </c>
      <c r="DK110" s="1186"/>
      <c r="DL110" s="1186"/>
      <c r="DM110" s="1186"/>
      <c r="DN110" s="1186"/>
      <c r="DO110" s="1186"/>
      <c r="DP110" s="1186"/>
      <c r="DQ110" s="1186"/>
      <c r="DR110" s="1186"/>
      <c r="DS110" s="1186"/>
      <c r="DT110" s="1186"/>
      <c r="DU110" s="1186"/>
      <c r="DV110" s="1186"/>
      <c r="DW110" s="1186"/>
      <c r="DX110" s="1186"/>
      <c r="DY110" s="1186"/>
      <c r="DZ110" s="1186"/>
      <c r="EA110" s="1186"/>
      <c r="EB110" s="1186"/>
      <c r="EC110" s="1186"/>
      <c r="ED110" s="1186"/>
      <c r="EE110" s="1186"/>
      <c r="EF110" s="1186"/>
      <c r="EG110" s="1186"/>
      <c r="EH110" s="1186"/>
      <c r="EI110" s="1186"/>
      <c r="EJ110" s="1186"/>
      <c r="EK110" s="1197"/>
      <c r="EL110" s="1198"/>
      <c r="EM110" s="1186"/>
      <c r="EN110" s="1186"/>
      <c r="EO110" s="1186"/>
      <c r="EP110" s="1186"/>
      <c r="EQ110" s="1186"/>
      <c r="ER110" s="1186"/>
      <c r="ES110" s="1186"/>
      <c r="ET110" s="1186"/>
      <c r="EU110" s="1186"/>
      <c r="EV110" s="1186"/>
      <c r="EW110" s="1186"/>
      <c r="EX110" s="1186"/>
      <c r="EY110" s="1186"/>
      <c r="EZ110" s="1186"/>
      <c r="FA110" s="1186"/>
      <c r="FB110" s="1186"/>
      <c r="FC110" s="1209"/>
      <c r="FD110" s="1186"/>
      <c r="FE110" s="1186"/>
      <c r="FF110" s="1186"/>
      <c r="FG110" s="1186"/>
      <c r="FH110" s="1186"/>
      <c r="FI110" s="1186"/>
      <c r="FJ110" s="1186"/>
      <c r="FK110" s="1186"/>
      <c r="FL110" s="1209"/>
      <c r="FM110" s="1186"/>
      <c r="FN110" s="1186"/>
      <c r="FO110" s="1186"/>
      <c r="FP110" s="1186"/>
      <c r="FQ110" s="1186"/>
      <c r="FR110" s="1186"/>
      <c r="FS110" s="1186"/>
      <c r="FT110" s="1186"/>
      <c r="FU110" s="1186"/>
      <c r="FV110" s="1186"/>
      <c r="FW110" s="1186"/>
      <c r="FX110" s="1186"/>
      <c r="FY110" s="1186"/>
      <c r="FZ110" s="1186"/>
      <c r="GA110" s="1186"/>
      <c r="GB110" s="1186"/>
      <c r="GC110" s="1186"/>
      <c r="GD110" s="1186"/>
      <c r="GE110" s="1186"/>
      <c r="GF110" s="1186"/>
      <c r="GG110" s="1186"/>
      <c r="GH110" s="1186"/>
      <c r="GI110" s="1186"/>
      <c r="GJ110" s="1186"/>
      <c r="GK110" s="1186"/>
      <c r="GL110" s="1186"/>
      <c r="GM110" s="1186"/>
      <c r="GN110" s="1186"/>
      <c r="GO110" s="1186"/>
      <c r="GP110" s="1186"/>
      <c r="GQ110" s="1186"/>
      <c r="GR110" s="1186"/>
      <c r="GS110" s="1186"/>
      <c r="GT110" s="1186"/>
      <c r="GU110" s="1186"/>
      <c r="GV110" s="1186"/>
      <c r="GW110" s="1186"/>
      <c r="GX110" s="1186"/>
      <c r="GY110" s="1218"/>
      <c r="GZ110" s="364">
        <f t="shared" si="86"/>
        <v>100</v>
      </c>
      <c r="HA110" s="365">
        <f t="shared" si="87"/>
        <v>0</v>
      </c>
      <c r="HB110" s="366">
        <f t="shared" si="88"/>
        <v>100</v>
      </c>
      <c r="HC110" s="366">
        <v>130</v>
      </c>
      <c r="HD110" s="365"/>
      <c r="HE110" s="365"/>
      <c r="HF110" s="54"/>
      <c r="HG110" s="709"/>
      <c r="HH110" s="709">
        <v>0.41</v>
      </c>
      <c r="HI110" s="709">
        <f t="shared" si="94"/>
        <v>41</v>
      </c>
      <c r="HJ110" s="711"/>
      <c r="HK110" s="711">
        <v>2.28</v>
      </c>
      <c r="HL110" s="738">
        <f t="shared" si="89"/>
        <v>0.170003640334911</v>
      </c>
      <c r="HM110" s="743"/>
      <c r="HN110" s="739">
        <v>3000</v>
      </c>
      <c r="HO110" s="743"/>
      <c r="HP110" s="740">
        <f t="shared" si="73"/>
        <v>1698.6</v>
      </c>
      <c r="HQ110" s="738"/>
      <c r="HR110" s="741">
        <v>44835</v>
      </c>
      <c r="HS110" s="742">
        <v>44927</v>
      </c>
      <c r="HT110" s="739">
        <f ca="1" t="shared" si="90"/>
        <v>5</v>
      </c>
      <c r="HU110" s="739">
        <f ca="1" t="shared" si="91"/>
        <v>150</v>
      </c>
      <c r="HV110" s="743">
        <v>745</v>
      </c>
      <c r="HW110" s="739">
        <f t="shared" si="72"/>
        <v>100</v>
      </c>
      <c r="HX110" s="761">
        <f t="shared" si="95"/>
        <v>0.134228187919463</v>
      </c>
      <c r="HY110" s="739">
        <f ca="1" t="shared" si="96"/>
        <v>0.32662192393736</v>
      </c>
      <c r="HZ110" s="739">
        <f t="shared" si="76"/>
        <v>745</v>
      </c>
      <c r="IA110" s="743"/>
      <c r="IB110" s="739">
        <f ca="1" t="shared" si="78"/>
        <v>20</v>
      </c>
      <c r="IC110" s="769">
        <f ca="1" t="shared" si="79"/>
        <v>0.666666666666667</v>
      </c>
      <c r="ID110" s="769">
        <f ca="1" t="shared" si="80"/>
        <v>1117.5</v>
      </c>
      <c r="IE110" s="743"/>
      <c r="IF110" s="743"/>
      <c r="IG110" s="743"/>
      <c r="IH110" s="743"/>
      <c r="II110" s="743"/>
      <c r="IJ110" s="743"/>
      <c r="IK110" s="743"/>
      <c r="IL110" s="743"/>
      <c r="IM110" s="743"/>
      <c r="IN110" s="743"/>
      <c r="IO110" s="743"/>
      <c r="IP110" s="743"/>
      <c r="IQ110" s="739"/>
      <c r="IR110" s="739"/>
      <c r="IS110" s="739"/>
      <c r="IT110" s="739"/>
      <c r="IU110" s="739"/>
      <c r="IV110" s="739"/>
      <c r="IW110" s="739"/>
      <c r="IX110" s="739"/>
      <c r="IY110" s="739"/>
      <c r="IZ110" s="739"/>
      <c r="JA110" s="739"/>
      <c r="JB110" s="743">
        <v>0</v>
      </c>
      <c r="JC110" s="743">
        <v>0</v>
      </c>
      <c r="JD110" s="743">
        <v>0</v>
      </c>
      <c r="JE110" s="743">
        <v>0</v>
      </c>
      <c r="JF110" s="743">
        <v>0</v>
      </c>
      <c r="JG110" s="739">
        <v>0</v>
      </c>
      <c r="JH110" s="739">
        <v>0</v>
      </c>
      <c r="JI110" s="739">
        <v>0</v>
      </c>
      <c r="JJ110" s="739">
        <v>30</v>
      </c>
      <c r="JK110" s="739">
        <v>0</v>
      </c>
      <c r="JL110" s="739">
        <v>0</v>
      </c>
      <c r="JM110" s="739">
        <v>100</v>
      </c>
      <c r="JN110" s="28">
        <f t="shared" si="92"/>
        <v>130</v>
      </c>
      <c r="JO110" s="28">
        <f t="shared" si="93"/>
        <v>0</v>
      </c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824"/>
    </row>
    <row r="111" s="786" customFormat="1" hidden="1" customHeight="1" spans="1:291">
      <c r="A111" s="95" t="s">
        <v>1610</v>
      </c>
      <c r="B111" s="415" t="s">
        <v>1626</v>
      </c>
      <c r="C111" s="95" t="s">
        <v>1843</v>
      </c>
      <c r="D111" s="95" t="s">
        <v>1844</v>
      </c>
      <c r="E111" s="95" t="s">
        <v>1396</v>
      </c>
      <c r="F111" s="1117" t="s">
        <v>1848</v>
      </c>
      <c r="G111" s="416" t="s">
        <v>1849</v>
      </c>
      <c r="H111" s="301" t="s">
        <v>1850</v>
      </c>
      <c r="I111" s="99">
        <f t="shared" si="81"/>
        <v>0</v>
      </c>
      <c r="J111" s="1141">
        <v>755</v>
      </c>
      <c r="K111" s="1130">
        <f t="shared" si="82"/>
        <v>755</v>
      </c>
      <c r="L111" s="1131">
        <f t="shared" si="83"/>
        <v>755</v>
      </c>
      <c r="M111" s="1132"/>
      <c r="N111" s="1133"/>
      <c r="O111" s="1139"/>
      <c r="P111" s="1138">
        <f t="shared" si="84"/>
        <v>0</v>
      </c>
      <c r="Q111" s="1154">
        <f t="shared" si="85"/>
        <v>0</v>
      </c>
      <c r="R111" s="1156"/>
      <c r="S111" s="1156"/>
      <c r="T111" s="1156"/>
      <c r="U111" s="1156"/>
      <c r="V111" s="1156"/>
      <c r="W111" s="1156"/>
      <c r="X111" s="1156"/>
      <c r="Y111" s="1156"/>
      <c r="Z111" s="1156"/>
      <c r="AA111" s="1156"/>
      <c r="AB111" s="1167"/>
      <c r="AC111" s="1156"/>
      <c r="AD111" s="1156"/>
      <c r="AE111" s="1156"/>
      <c r="AF111" s="1156"/>
      <c r="AG111" s="1156"/>
      <c r="AH111" s="1156"/>
      <c r="AI111" s="1156"/>
      <c r="AJ111" s="1156"/>
      <c r="AK111" s="1156"/>
      <c r="AL111" s="1156"/>
      <c r="AM111" s="1156"/>
      <c r="AN111" s="1156"/>
      <c r="AO111" s="1156"/>
      <c r="AP111" s="1156"/>
      <c r="AQ111" s="1156"/>
      <c r="AR111" s="1156"/>
      <c r="AS111" s="1179"/>
      <c r="AT111" s="1177"/>
      <c r="AU111" s="1178"/>
      <c r="AV111" s="1178"/>
      <c r="AW111" s="1178"/>
      <c r="AX111" s="1178"/>
      <c r="AY111" s="1178"/>
      <c r="AZ111" s="1178"/>
      <c r="BA111" s="1178"/>
      <c r="BB111" s="1178"/>
      <c r="BC111" s="1178"/>
      <c r="BD111" s="1178"/>
      <c r="BE111" s="1178"/>
      <c r="BF111" s="1178"/>
      <c r="BG111" s="1178"/>
      <c r="BH111" s="1178"/>
      <c r="BI111" s="1178"/>
      <c r="BJ111" s="1178"/>
      <c r="BK111" s="1186"/>
      <c r="BL111" s="1187">
        <v>-855</v>
      </c>
      <c r="BM111" s="1187"/>
      <c r="BN111" s="1187"/>
      <c r="BO111" s="1187"/>
      <c r="BP111" s="1187"/>
      <c r="BQ111" s="1187"/>
      <c r="BR111" s="1187"/>
      <c r="BS111" s="1187"/>
      <c r="BT111" s="1187"/>
      <c r="BU111" s="1187"/>
      <c r="BV111" s="1191"/>
      <c r="BW111" s="1186"/>
      <c r="BX111" s="1186"/>
      <c r="BY111" s="1186"/>
      <c r="BZ111" s="1186"/>
      <c r="CA111" s="1186"/>
      <c r="CB111" s="1186"/>
      <c r="CC111" s="1186"/>
      <c r="CD111" s="1186"/>
      <c r="CE111" s="1186"/>
      <c r="CF111" s="1186"/>
      <c r="CG111" s="1186"/>
      <c r="CH111" s="1186"/>
      <c r="CI111" s="1186"/>
      <c r="CJ111" s="1186"/>
      <c r="CK111" s="1186">
        <v>50</v>
      </c>
      <c r="CL111" s="1186"/>
      <c r="CM111" s="1186"/>
      <c r="CN111" s="1186">
        <v>25</v>
      </c>
      <c r="CO111" s="1186"/>
      <c r="CP111" s="1186"/>
      <c r="CQ111" s="1186"/>
      <c r="CR111" s="1186"/>
      <c r="CS111" s="1186"/>
      <c r="CT111" s="1186"/>
      <c r="CU111" s="1186"/>
      <c r="CV111" s="1186"/>
      <c r="CW111" s="1186"/>
      <c r="CX111" s="1186"/>
      <c r="CY111" s="1186"/>
      <c r="CZ111" s="1186"/>
      <c r="DA111" s="1186"/>
      <c r="DB111" s="1186"/>
      <c r="DC111" s="1186"/>
      <c r="DD111" s="1186"/>
      <c r="DE111" s="1186"/>
      <c r="DF111" s="1186"/>
      <c r="DG111" s="1186"/>
      <c r="DH111" s="1186"/>
      <c r="DI111" s="1186"/>
      <c r="DJ111" s="1186">
        <v>25</v>
      </c>
      <c r="DK111" s="1186"/>
      <c r="DL111" s="1186"/>
      <c r="DM111" s="1186"/>
      <c r="DN111" s="1186"/>
      <c r="DO111" s="1186"/>
      <c r="DP111" s="1186"/>
      <c r="DQ111" s="1186"/>
      <c r="DR111" s="1186"/>
      <c r="DS111" s="1186"/>
      <c r="DT111" s="1186"/>
      <c r="DU111" s="1186"/>
      <c r="DV111" s="1186"/>
      <c r="DW111" s="1186"/>
      <c r="DX111" s="1186"/>
      <c r="DY111" s="1186"/>
      <c r="DZ111" s="1186"/>
      <c r="EA111" s="1186"/>
      <c r="EB111" s="1186"/>
      <c r="EC111" s="1186"/>
      <c r="ED111" s="1186"/>
      <c r="EE111" s="1186"/>
      <c r="EF111" s="1186"/>
      <c r="EG111" s="1186"/>
      <c r="EH111" s="1186"/>
      <c r="EI111" s="1186"/>
      <c r="EJ111" s="1186"/>
      <c r="EK111" s="1197"/>
      <c r="EL111" s="1198"/>
      <c r="EM111" s="1186"/>
      <c r="EN111" s="1186"/>
      <c r="EO111" s="1186"/>
      <c r="EP111" s="1186"/>
      <c r="EQ111" s="1186"/>
      <c r="ER111" s="1186"/>
      <c r="ES111" s="1186"/>
      <c r="ET111" s="1186"/>
      <c r="EU111" s="1186"/>
      <c r="EV111" s="1186"/>
      <c r="EW111" s="1186"/>
      <c r="EX111" s="1186"/>
      <c r="EY111" s="1186"/>
      <c r="EZ111" s="1186"/>
      <c r="FA111" s="1186"/>
      <c r="FB111" s="1186"/>
      <c r="FC111" s="1209"/>
      <c r="FD111" s="1186"/>
      <c r="FE111" s="1186"/>
      <c r="FF111" s="1186"/>
      <c r="FG111" s="1186"/>
      <c r="FH111" s="1186"/>
      <c r="FI111" s="1186"/>
      <c r="FJ111" s="1186"/>
      <c r="FK111" s="1186"/>
      <c r="FL111" s="1209"/>
      <c r="FM111" s="1186"/>
      <c r="FN111" s="1186"/>
      <c r="FO111" s="1186"/>
      <c r="FP111" s="1186"/>
      <c r="FQ111" s="1186"/>
      <c r="FR111" s="1186"/>
      <c r="FS111" s="1186"/>
      <c r="FT111" s="1186"/>
      <c r="FU111" s="1186"/>
      <c r="FV111" s="1186"/>
      <c r="FW111" s="1186"/>
      <c r="FX111" s="1186"/>
      <c r="FY111" s="1186"/>
      <c r="FZ111" s="1186"/>
      <c r="GA111" s="1186"/>
      <c r="GB111" s="1186"/>
      <c r="GC111" s="1186"/>
      <c r="GD111" s="1186"/>
      <c r="GE111" s="1186"/>
      <c r="GF111" s="1186"/>
      <c r="GG111" s="1186"/>
      <c r="GH111" s="1186"/>
      <c r="GI111" s="1186"/>
      <c r="GJ111" s="1186"/>
      <c r="GK111" s="1186"/>
      <c r="GL111" s="1186"/>
      <c r="GM111" s="1186"/>
      <c r="GN111" s="1186"/>
      <c r="GO111" s="1186"/>
      <c r="GP111" s="1186"/>
      <c r="GQ111" s="1186"/>
      <c r="GR111" s="1186"/>
      <c r="GS111" s="1186"/>
      <c r="GT111" s="1186"/>
      <c r="GU111" s="1186"/>
      <c r="GV111" s="1186"/>
      <c r="GW111" s="1186"/>
      <c r="GX111" s="1186"/>
      <c r="GY111" s="1218"/>
      <c r="GZ111" s="364">
        <f t="shared" si="86"/>
        <v>100</v>
      </c>
      <c r="HA111" s="365">
        <f t="shared" si="87"/>
        <v>0</v>
      </c>
      <c r="HB111" s="366">
        <f t="shared" si="88"/>
        <v>100</v>
      </c>
      <c r="HC111" s="366">
        <v>120</v>
      </c>
      <c r="HD111" s="365"/>
      <c r="HE111" s="365"/>
      <c r="HF111" s="54"/>
      <c r="HG111" s="709"/>
      <c r="HH111" s="709">
        <v>0.41</v>
      </c>
      <c r="HI111" s="709">
        <f t="shared" si="94"/>
        <v>41</v>
      </c>
      <c r="HJ111" s="711"/>
      <c r="HK111" s="711">
        <v>2.28</v>
      </c>
      <c r="HL111" s="738">
        <f t="shared" si="89"/>
        <v>0.170003640334911</v>
      </c>
      <c r="HM111" s="743"/>
      <c r="HN111" s="739">
        <v>3000</v>
      </c>
      <c r="HO111" s="743"/>
      <c r="HP111" s="740">
        <f t="shared" si="73"/>
        <v>1721.4</v>
      </c>
      <c r="HQ111" s="738"/>
      <c r="HR111" s="741">
        <v>44835</v>
      </c>
      <c r="HS111" s="742">
        <v>44927</v>
      </c>
      <c r="HT111" s="739">
        <f ca="1" t="shared" si="90"/>
        <v>5</v>
      </c>
      <c r="HU111" s="739">
        <f ca="1" t="shared" si="91"/>
        <v>150</v>
      </c>
      <c r="HV111" s="743">
        <v>755</v>
      </c>
      <c r="HW111" s="739">
        <f t="shared" si="72"/>
        <v>100</v>
      </c>
      <c r="HX111" s="761">
        <f t="shared" si="95"/>
        <v>0.132450331125828</v>
      </c>
      <c r="HY111" s="739">
        <f ca="1" t="shared" si="96"/>
        <v>0.322295805739514</v>
      </c>
      <c r="HZ111" s="739">
        <f t="shared" si="76"/>
        <v>755</v>
      </c>
      <c r="IA111" s="743"/>
      <c r="IB111" s="739">
        <f ca="1" t="shared" si="78"/>
        <v>20</v>
      </c>
      <c r="IC111" s="769">
        <f ca="1" t="shared" si="79"/>
        <v>0.666666666666667</v>
      </c>
      <c r="ID111" s="769">
        <f ca="1" t="shared" si="80"/>
        <v>1132.5</v>
      </c>
      <c r="IE111" s="743"/>
      <c r="IF111" s="743"/>
      <c r="IG111" s="743"/>
      <c r="IH111" s="743"/>
      <c r="II111" s="743"/>
      <c r="IJ111" s="743"/>
      <c r="IK111" s="743"/>
      <c r="IL111" s="743"/>
      <c r="IM111" s="743"/>
      <c r="IN111" s="743"/>
      <c r="IO111" s="743"/>
      <c r="IP111" s="743"/>
      <c r="IQ111" s="739"/>
      <c r="IR111" s="739"/>
      <c r="IS111" s="739"/>
      <c r="IT111" s="739"/>
      <c r="IU111" s="739"/>
      <c r="IV111" s="739"/>
      <c r="IW111" s="739"/>
      <c r="IX111" s="739"/>
      <c r="IY111" s="739"/>
      <c r="IZ111" s="739"/>
      <c r="JA111" s="739"/>
      <c r="JB111" s="743">
        <v>0</v>
      </c>
      <c r="JC111" s="743">
        <v>0</v>
      </c>
      <c r="JD111" s="743">
        <v>0</v>
      </c>
      <c r="JE111" s="743">
        <v>0</v>
      </c>
      <c r="JF111" s="743">
        <v>0</v>
      </c>
      <c r="JG111" s="739">
        <v>0</v>
      </c>
      <c r="JH111" s="739">
        <v>0</v>
      </c>
      <c r="JI111" s="739">
        <v>0</v>
      </c>
      <c r="JJ111" s="739">
        <v>20</v>
      </c>
      <c r="JK111" s="739">
        <v>0</v>
      </c>
      <c r="JL111" s="739">
        <v>0</v>
      </c>
      <c r="JM111" s="739">
        <v>100</v>
      </c>
      <c r="JN111" s="28">
        <f t="shared" si="92"/>
        <v>120</v>
      </c>
      <c r="JO111" s="28">
        <f t="shared" si="93"/>
        <v>0</v>
      </c>
      <c r="JP111" s="28"/>
      <c r="JQ111" s="28"/>
      <c r="JR111" s="28"/>
      <c r="JS111" s="28"/>
      <c r="JT111" s="28"/>
      <c r="JU111" s="28"/>
      <c r="JV111" s="28"/>
      <c r="JW111" s="28"/>
      <c r="JX111" s="28"/>
      <c r="JY111" s="28"/>
      <c r="JZ111" s="28"/>
      <c r="KA111" s="28"/>
      <c r="KB111" s="28"/>
      <c r="KC111" s="28"/>
      <c r="KD111" s="28"/>
      <c r="KE111" s="824"/>
    </row>
    <row r="112" s="786" customFormat="1" hidden="1" customHeight="1" spans="1:291">
      <c r="A112" s="95" t="s">
        <v>1610</v>
      </c>
      <c r="B112" s="415" t="s">
        <v>1626</v>
      </c>
      <c r="C112" s="95" t="s">
        <v>1843</v>
      </c>
      <c r="D112" s="95" t="s">
        <v>1844</v>
      </c>
      <c r="E112" s="95" t="s">
        <v>1396</v>
      </c>
      <c r="F112" s="1117" t="s">
        <v>1851</v>
      </c>
      <c r="G112" s="416" t="s">
        <v>1852</v>
      </c>
      <c r="H112" s="301" t="s">
        <v>1853</v>
      </c>
      <c r="I112" s="99">
        <f t="shared" si="81"/>
        <v>-100</v>
      </c>
      <c r="J112" s="1141">
        <v>855</v>
      </c>
      <c r="K112" s="1130">
        <f t="shared" si="82"/>
        <v>755</v>
      </c>
      <c r="L112" s="1131">
        <f t="shared" si="83"/>
        <v>755</v>
      </c>
      <c r="M112" s="1132"/>
      <c r="N112" s="1133"/>
      <c r="O112" s="1139"/>
      <c r="P112" s="1138">
        <f t="shared" si="84"/>
        <v>0</v>
      </c>
      <c r="Q112" s="1154">
        <f t="shared" si="85"/>
        <v>0</v>
      </c>
      <c r="R112" s="1156"/>
      <c r="S112" s="1156"/>
      <c r="T112" s="1156"/>
      <c r="U112" s="1156"/>
      <c r="V112" s="1156"/>
      <c r="W112" s="1156"/>
      <c r="X112" s="1156"/>
      <c r="Y112" s="1156"/>
      <c r="Z112" s="1156"/>
      <c r="AA112" s="1156"/>
      <c r="AB112" s="1167"/>
      <c r="AC112" s="1156"/>
      <c r="AD112" s="1156"/>
      <c r="AE112" s="1156"/>
      <c r="AF112" s="1156"/>
      <c r="AG112" s="1156"/>
      <c r="AH112" s="1156"/>
      <c r="AI112" s="1156"/>
      <c r="AJ112" s="1156"/>
      <c r="AK112" s="1156"/>
      <c r="AL112" s="1156"/>
      <c r="AM112" s="1156"/>
      <c r="AN112" s="1156"/>
      <c r="AO112" s="1156"/>
      <c r="AP112" s="1156"/>
      <c r="AQ112" s="1156"/>
      <c r="AR112" s="1156"/>
      <c r="AS112" s="1179"/>
      <c r="AT112" s="1177"/>
      <c r="AU112" s="1178"/>
      <c r="AV112" s="1178"/>
      <c r="AW112" s="1178"/>
      <c r="AX112" s="1178"/>
      <c r="AY112" s="1178"/>
      <c r="AZ112" s="1178"/>
      <c r="BA112" s="1178"/>
      <c r="BB112" s="1178"/>
      <c r="BC112" s="1178"/>
      <c r="BD112" s="1178"/>
      <c r="BE112" s="1178"/>
      <c r="BF112" s="1178"/>
      <c r="BG112" s="1178"/>
      <c r="BH112" s="1178"/>
      <c r="BI112" s="1178"/>
      <c r="BJ112" s="1178"/>
      <c r="BK112" s="1186"/>
      <c r="BL112" s="1187">
        <v>-855</v>
      </c>
      <c r="BM112" s="1187"/>
      <c r="BN112" s="1187"/>
      <c r="BO112" s="1187"/>
      <c r="BP112" s="1187"/>
      <c r="BQ112" s="1187"/>
      <c r="BR112" s="1187"/>
      <c r="BS112" s="1187"/>
      <c r="BT112" s="1187"/>
      <c r="BU112" s="1187"/>
      <c r="BV112" s="1191"/>
      <c r="BW112" s="1186"/>
      <c r="BX112" s="1186"/>
      <c r="BY112" s="1186"/>
      <c r="BZ112" s="1186"/>
      <c r="CA112" s="1186"/>
      <c r="CB112" s="1186"/>
      <c r="CC112" s="1186"/>
      <c r="CD112" s="1186"/>
      <c r="CE112" s="1186"/>
      <c r="CF112" s="1186"/>
      <c r="CG112" s="1186"/>
      <c r="CH112" s="1186"/>
      <c r="CI112" s="1186"/>
      <c r="CJ112" s="1186"/>
      <c r="CK112" s="1186">
        <v>50</v>
      </c>
      <c r="CL112" s="1186"/>
      <c r="CM112" s="1186"/>
      <c r="CN112" s="1186">
        <v>25</v>
      </c>
      <c r="CO112" s="1186"/>
      <c r="CP112" s="1186"/>
      <c r="CQ112" s="1186"/>
      <c r="CR112" s="1186"/>
      <c r="CS112" s="1186"/>
      <c r="CT112" s="1186"/>
      <c r="CU112" s="1186"/>
      <c r="CV112" s="1186"/>
      <c r="CW112" s="1186"/>
      <c r="CX112" s="1186"/>
      <c r="CY112" s="1186"/>
      <c r="CZ112" s="1186"/>
      <c r="DA112" s="1186"/>
      <c r="DB112" s="1186"/>
      <c r="DC112" s="1186"/>
      <c r="DD112" s="1186"/>
      <c r="DE112" s="1186"/>
      <c r="DF112" s="1186"/>
      <c r="DG112" s="1186"/>
      <c r="DH112" s="1186"/>
      <c r="DI112" s="1186"/>
      <c r="DJ112" s="1186">
        <v>25</v>
      </c>
      <c r="DK112" s="1186"/>
      <c r="DL112" s="1186"/>
      <c r="DM112" s="1186"/>
      <c r="DN112" s="1186"/>
      <c r="DO112" s="1186"/>
      <c r="DP112" s="1186"/>
      <c r="DQ112" s="1186"/>
      <c r="DR112" s="1186"/>
      <c r="DS112" s="1186"/>
      <c r="DT112" s="1186"/>
      <c r="DU112" s="1186"/>
      <c r="DV112" s="1186"/>
      <c r="DW112" s="1186"/>
      <c r="DX112" s="1186"/>
      <c r="DY112" s="1186"/>
      <c r="DZ112" s="1186"/>
      <c r="EA112" s="1186"/>
      <c r="EB112" s="1186"/>
      <c r="EC112" s="1186"/>
      <c r="ED112" s="1186"/>
      <c r="EE112" s="1186"/>
      <c r="EF112" s="1186"/>
      <c r="EG112" s="1186"/>
      <c r="EH112" s="1186"/>
      <c r="EI112" s="1186"/>
      <c r="EJ112" s="1186"/>
      <c r="EK112" s="1197"/>
      <c r="EL112" s="1198"/>
      <c r="EM112" s="1186"/>
      <c r="EN112" s="1186"/>
      <c r="EO112" s="1186"/>
      <c r="EP112" s="1186"/>
      <c r="EQ112" s="1186"/>
      <c r="ER112" s="1186"/>
      <c r="ES112" s="1186"/>
      <c r="ET112" s="1186"/>
      <c r="EU112" s="1186"/>
      <c r="EV112" s="1186"/>
      <c r="EW112" s="1186"/>
      <c r="EX112" s="1186"/>
      <c r="EY112" s="1186"/>
      <c r="EZ112" s="1186"/>
      <c r="FA112" s="1186"/>
      <c r="FB112" s="1186"/>
      <c r="FC112" s="1209"/>
      <c r="FD112" s="1186"/>
      <c r="FE112" s="1186"/>
      <c r="FF112" s="1186"/>
      <c r="FG112" s="1186"/>
      <c r="FH112" s="1186"/>
      <c r="FI112" s="1186"/>
      <c r="FJ112" s="1186"/>
      <c r="FK112" s="1186"/>
      <c r="FL112" s="1209"/>
      <c r="FM112" s="1186"/>
      <c r="FN112" s="1186"/>
      <c r="FO112" s="1186"/>
      <c r="FP112" s="1186"/>
      <c r="FQ112" s="1186"/>
      <c r="FR112" s="1186"/>
      <c r="FS112" s="1186"/>
      <c r="FT112" s="1186"/>
      <c r="FU112" s="1186"/>
      <c r="FV112" s="1186"/>
      <c r="FW112" s="1186"/>
      <c r="FX112" s="1186"/>
      <c r="FY112" s="1186"/>
      <c r="FZ112" s="1186"/>
      <c r="GA112" s="1186"/>
      <c r="GB112" s="1186"/>
      <c r="GC112" s="1186"/>
      <c r="GD112" s="1186"/>
      <c r="GE112" s="1186"/>
      <c r="GF112" s="1186"/>
      <c r="GG112" s="1186"/>
      <c r="GH112" s="1186"/>
      <c r="GI112" s="1186"/>
      <c r="GJ112" s="1186"/>
      <c r="GK112" s="1186"/>
      <c r="GL112" s="1186"/>
      <c r="GM112" s="1186"/>
      <c r="GN112" s="1186"/>
      <c r="GO112" s="1186"/>
      <c r="GP112" s="1186"/>
      <c r="GQ112" s="1186"/>
      <c r="GR112" s="1186"/>
      <c r="GS112" s="1186"/>
      <c r="GT112" s="1186"/>
      <c r="GU112" s="1186"/>
      <c r="GV112" s="1186"/>
      <c r="GW112" s="1186"/>
      <c r="GX112" s="1186"/>
      <c r="GY112" s="1218"/>
      <c r="GZ112" s="364">
        <f t="shared" si="86"/>
        <v>100</v>
      </c>
      <c r="HA112" s="365">
        <f t="shared" si="87"/>
        <v>0</v>
      </c>
      <c r="HB112" s="366">
        <f t="shared" si="88"/>
        <v>100</v>
      </c>
      <c r="HC112" s="366">
        <v>120</v>
      </c>
      <c r="HD112" s="365"/>
      <c r="HE112" s="365"/>
      <c r="HF112" s="54"/>
      <c r="HG112" s="709"/>
      <c r="HH112" s="709">
        <v>0.41</v>
      </c>
      <c r="HI112" s="709">
        <f t="shared" si="94"/>
        <v>41</v>
      </c>
      <c r="HJ112" s="711"/>
      <c r="HK112" s="711">
        <v>2.28</v>
      </c>
      <c r="HL112" s="738">
        <f t="shared" si="89"/>
        <v>0.170003640334911</v>
      </c>
      <c r="HM112" s="743"/>
      <c r="HN112" s="739">
        <v>3000</v>
      </c>
      <c r="HO112" s="743"/>
      <c r="HP112" s="740">
        <f t="shared" ref="HP112:HP148" si="97">HK112*HZ112</f>
        <v>1721.4</v>
      </c>
      <c r="HQ112" s="738"/>
      <c r="HR112" s="741">
        <v>44835</v>
      </c>
      <c r="HS112" s="742">
        <v>44927</v>
      </c>
      <c r="HT112" s="739">
        <f ca="1" t="shared" si="90"/>
        <v>5</v>
      </c>
      <c r="HU112" s="739">
        <f ca="1" t="shared" si="91"/>
        <v>150</v>
      </c>
      <c r="HV112" s="743">
        <v>855</v>
      </c>
      <c r="HW112" s="739">
        <f t="shared" si="72"/>
        <v>100</v>
      </c>
      <c r="HX112" s="761">
        <f t="shared" si="95"/>
        <v>0.124223602484472</v>
      </c>
      <c r="HY112" s="739">
        <f ca="1" t="shared" si="96"/>
        <v>0.302277432712215</v>
      </c>
      <c r="HZ112" s="739">
        <f t="shared" si="76"/>
        <v>755</v>
      </c>
      <c r="IA112" s="743"/>
      <c r="IB112" s="739">
        <f ca="1" t="shared" si="78"/>
        <v>20</v>
      </c>
      <c r="IC112" s="769">
        <f ca="1" t="shared" si="79"/>
        <v>0.666666666666667</v>
      </c>
      <c r="ID112" s="769">
        <f ca="1" t="shared" si="80"/>
        <v>1132.5</v>
      </c>
      <c r="IE112" s="743"/>
      <c r="IF112" s="743"/>
      <c r="IG112" s="743"/>
      <c r="IH112" s="743"/>
      <c r="II112" s="743"/>
      <c r="IJ112" s="743"/>
      <c r="IK112" s="743"/>
      <c r="IL112" s="743"/>
      <c r="IM112" s="743"/>
      <c r="IN112" s="743"/>
      <c r="IO112" s="743"/>
      <c r="IP112" s="743"/>
      <c r="IQ112" s="739"/>
      <c r="IR112" s="739"/>
      <c r="IS112" s="739"/>
      <c r="IT112" s="739"/>
      <c r="IU112" s="739"/>
      <c r="IV112" s="739"/>
      <c r="IW112" s="739"/>
      <c r="IX112" s="739"/>
      <c r="IY112" s="739"/>
      <c r="IZ112" s="739"/>
      <c r="JA112" s="739"/>
      <c r="JB112" s="743">
        <v>0</v>
      </c>
      <c r="JC112" s="743">
        <v>0</v>
      </c>
      <c r="JD112" s="743">
        <v>0</v>
      </c>
      <c r="JE112" s="743">
        <v>0</v>
      </c>
      <c r="JF112" s="743">
        <v>0</v>
      </c>
      <c r="JG112" s="739">
        <v>0</v>
      </c>
      <c r="JH112" s="739">
        <v>0</v>
      </c>
      <c r="JI112" s="739">
        <v>0</v>
      </c>
      <c r="JJ112" s="739">
        <v>20</v>
      </c>
      <c r="JK112" s="739">
        <v>0</v>
      </c>
      <c r="JL112" s="739">
        <v>0</v>
      </c>
      <c r="JM112" s="739">
        <v>100</v>
      </c>
      <c r="JN112" s="28">
        <f t="shared" si="92"/>
        <v>120</v>
      </c>
      <c r="JO112" s="28">
        <f t="shared" si="93"/>
        <v>0</v>
      </c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824"/>
    </row>
    <row r="113" s="786" customFormat="1" hidden="1" customHeight="1" spans="1:291">
      <c r="A113" s="95" t="s">
        <v>1610</v>
      </c>
      <c r="B113" s="415" t="s">
        <v>1626</v>
      </c>
      <c r="C113" s="95" t="s">
        <v>1843</v>
      </c>
      <c r="D113" s="95" t="s">
        <v>1844</v>
      </c>
      <c r="E113" s="95" t="s">
        <v>1396</v>
      </c>
      <c r="F113" s="1117" t="s">
        <v>1854</v>
      </c>
      <c r="G113" s="416" t="s">
        <v>1855</v>
      </c>
      <c r="H113" s="301" t="s">
        <v>1856</v>
      </c>
      <c r="I113" s="99">
        <f t="shared" si="81"/>
        <v>0</v>
      </c>
      <c r="J113" s="1141">
        <v>745</v>
      </c>
      <c r="K113" s="1130">
        <f t="shared" si="82"/>
        <v>745</v>
      </c>
      <c r="L113" s="1131">
        <f t="shared" si="83"/>
        <v>745</v>
      </c>
      <c r="M113" s="1132"/>
      <c r="N113" s="1133"/>
      <c r="O113" s="1139"/>
      <c r="P113" s="1138">
        <f t="shared" si="84"/>
        <v>0</v>
      </c>
      <c r="Q113" s="1154">
        <f t="shared" si="85"/>
        <v>0</v>
      </c>
      <c r="R113" s="1156"/>
      <c r="S113" s="1156"/>
      <c r="T113" s="1156"/>
      <c r="U113" s="1156"/>
      <c r="V113" s="1156"/>
      <c r="W113" s="1156"/>
      <c r="X113" s="1156"/>
      <c r="Y113" s="1156"/>
      <c r="Z113" s="1156"/>
      <c r="AA113" s="1156"/>
      <c r="AB113" s="1167"/>
      <c r="AC113" s="1156"/>
      <c r="AD113" s="1156"/>
      <c r="AE113" s="1156"/>
      <c r="AF113" s="1156"/>
      <c r="AG113" s="1156"/>
      <c r="AH113" s="1156"/>
      <c r="AI113" s="1156"/>
      <c r="AJ113" s="1156"/>
      <c r="AK113" s="1156"/>
      <c r="AL113" s="1156"/>
      <c r="AM113" s="1156"/>
      <c r="AN113" s="1156"/>
      <c r="AO113" s="1156"/>
      <c r="AP113" s="1156"/>
      <c r="AQ113" s="1156"/>
      <c r="AR113" s="1156"/>
      <c r="AS113" s="1179"/>
      <c r="AT113" s="1177"/>
      <c r="AU113" s="1178"/>
      <c r="AV113" s="1178"/>
      <c r="AW113" s="1178"/>
      <c r="AX113" s="1178"/>
      <c r="AY113" s="1178"/>
      <c r="AZ113" s="1178"/>
      <c r="BA113" s="1178"/>
      <c r="BB113" s="1178"/>
      <c r="BC113" s="1178"/>
      <c r="BD113" s="1178"/>
      <c r="BE113" s="1178"/>
      <c r="BF113" s="1178"/>
      <c r="BG113" s="1178"/>
      <c r="BH113" s="1178"/>
      <c r="BI113" s="1178"/>
      <c r="BJ113" s="1178"/>
      <c r="BK113" s="1186"/>
      <c r="BL113" s="1187">
        <v>-845</v>
      </c>
      <c r="BM113" s="1187"/>
      <c r="BN113" s="1187"/>
      <c r="BO113" s="1187"/>
      <c r="BP113" s="1187"/>
      <c r="BQ113" s="1187"/>
      <c r="BR113" s="1187"/>
      <c r="BS113" s="1187"/>
      <c r="BT113" s="1187"/>
      <c r="BU113" s="1187"/>
      <c r="BV113" s="1191"/>
      <c r="BW113" s="1186"/>
      <c r="BX113" s="1186"/>
      <c r="BY113" s="1186"/>
      <c r="BZ113" s="1186"/>
      <c r="CA113" s="1186"/>
      <c r="CB113" s="1186"/>
      <c r="CC113" s="1186"/>
      <c r="CD113" s="1186"/>
      <c r="CE113" s="1186"/>
      <c r="CF113" s="1186"/>
      <c r="CG113" s="1186"/>
      <c r="CH113" s="1186"/>
      <c r="CI113" s="1186"/>
      <c r="CJ113" s="1186"/>
      <c r="CK113" s="1186">
        <v>50</v>
      </c>
      <c r="CL113" s="1186"/>
      <c r="CM113" s="1186"/>
      <c r="CN113" s="1186">
        <v>25</v>
      </c>
      <c r="CO113" s="1186"/>
      <c r="CP113" s="1186"/>
      <c r="CQ113" s="1186"/>
      <c r="CR113" s="1186"/>
      <c r="CS113" s="1186"/>
      <c r="CT113" s="1186"/>
      <c r="CU113" s="1186"/>
      <c r="CV113" s="1186"/>
      <c r="CW113" s="1186"/>
      <c r="CX113" s="1186"/>
      <c r="CY113" s="1186"/>
      <c r="CZ113" s="1186"/>
      <c r="DA113" s="1186"/>
      <c r="DB113" s="1186"/>
      <c r="DC113" s="1186"/>
      <c r="DD113" s="1186"/>
      <c r="DE113" s="1186"/>
      <c r="DF113" s="1186"/>
      <c r="DG113" s="1186"/>
      <c r="DH113" s="1186"/>
      <c r="DI113" s="1186"/>
      <c r="DJ113" s="1186">
        <v>25</v>
      </c>
      <c r="DK113" s="1186"/>
      <c r="DL113" s="1186"/>
      <c r="DM113" s="1186"/>
      <c r="DN113" s="1186"/>
      <c r="DO113" s="1186"/>
      <c r="DP113" s="1186"/>
      <c r="DQ113" s="1186"/>
      <c r="DR113" s="1186"/>
      <c r="DS113" s="1186"/>
      <c r="DT113" s="1186"/>
      <c r="DU113" s="1186"/>
      <c r="DV113" s="1186"/>
      <c r="DW113" s="1186"/>
      <c r="DX113" s="1186"/>
      <c r="DY113" s="1186"/>
      <c r="DZ113" s="1186"/>
      <c r="EA113" s="1186"/>
      <c r="EB113" s="1186"/>
      <c r="EC113" s="1186"/>
      <c r="ED113" s="1186"/>
      <c r="EE113" s="1186"/>
      <c r="EF113" s="1186"/>
      <c r="EG113" s="1186"/>
      <c r="EH113" s="1186"/>
      <c r="EI113" s="1186"/>
      <c r="EJ113" s="1186"/>
      <c r="EK113" s="1197"/>
      <c r="EL113" s="1198"/>
      <c r="EM113" s="1186"/>
      <c r="EN113" s="1186"/>
      <c r="EO113" s="1186"/>
      <c r="EP113" s="1186"/>
      <c r="EQ113" s="1186"/>
      <c r="ER113" s="1186"/>
      <c r="ES113" s="1186"/>
      <c r="ET113" s="1186"/>
      <c r="EU113" s="1186"/>
      <c r="EV113" s="1186"/>
      <c r="EW113" s="1186"/>
      <c r="EX113" s="1186"/>
      <c r="EY113" s="1186"/>
      <c r="EZ113" s="1186"/>
      <c r="FA113" s="1186"/>
      <c r="FB113" s="1186"/>
      <c r="FC113" s="1209"/>
      <c r="FD113" s="1186"/>
      <c r="FE113" s="1186"/>
      <c r="FF113" s="1186"/>
      <c r="FG113" s="1186"/>
      <c r="FH113" s="1186"/>
      <c r="FI113" s="1186"/>
      <c r="FJ113" s="1186"/>
      <c r="FK113" s="1186"/>
      <c r="FL113" s="1209"/>
      <c r="FM113" s="1186"/>
      <c r="FN113" s="1186"/>
      <c r="FO113" s="1186"/>
      <c r="FP113" s="1186"/>
      <c r="FQ113" s="1186"/>
      <c r="FR113" s="1186"/>
      <c r="FS113" s="1186"/>
      <c r="FT113" s="1186"/>
      <c r="FU113" s="1186"/>
      <c r="FV113" s="1186"/>
      <c r="FW113" s="1186"/>
      <c r="FX113" s="1186"/>
      <c r="FY113" s="1186"/>
      <c r="FZ113" s="1186"/>
      <c r="GA113" s="1186"/>
      <c r="GB113" s="1186"/>
      <c r="GC113" s="1186"/>
      <c r="GD113" s="1186"/>
      <c r="GE113" s="1186"/>
      <c r="GF113" s="1186"/>
      <c r="GG113" s="1186"/>
      <c r="GH113" s="1186"/>
      <c r="GI113" s="1186"/>
      <c r="GJ113" s="1186"/>
      <c r="GK113" s="1186"/>
      <c r="GL113" s="1186"/>
      <c r="GM113" s="1186"/>
      <c r="GN113" s="1186"/>
      <c r="GO113" s="1186"/>
      <c r="GP113" s="1186"/>
      <c r="GQ113" s="1186"/>
      <c r="GR113" s="1186"/>
      <c r="GS113" s="1186"/>
      <c r="GT113" s="1186"/>
      <c r="GU113" s="1186"/>
      <c r="GV113" s="1186"/>
      <c r="GW113" s="1186"/>
      <c r="GX113" s="1186"/>
      <c r="GY113" s="1218"/>
      <c r="GZ113" s="364">
        <f t="shared" si="86"/>
        <v>100</v>
      </c>
      <c r="HA113" s="365">
        <f t="shared" si="87"/>
        <v>0</v>
      </c>
      <c r="HB113" s="366">
        <f t="shared" si="88"/>
        <v>100</v>
      </c>
      <c r="HC113" s="366">
        <v>130</v>
      </c>
      <c r="HD113" s="365"/>
      <c r="HE113" s="365"/>
      <c r="HF113" s="54"/>
      <c r="HG113" s="709"/>
      <c r="HH113" s="709">
        <v>0.41</v>
      </c>
      <c r="HI113" s="709">
        <f t="shared" si="94"/>
        <v>41</v>
      </c>
      <c r="HJ113" s="711"/>
      <c r="HK113" s="711">
        <v>2.28</v>
      </c>
      <c r="HL113" s="738">
        <f t="shared" si="89"/>
        <v>0.170003640334911</v>
      </c>
      <c r="HM113" s="743"/>
      <c r="HN113" s="739">
        <v>3000</v>
      </c>
      <c r="HO113" s="743"/>
      <c r="HP113" s="740">
        <f t="shared" si="97"/>
        <v>1698.6</v>
      </c>
      <c r="HQ113" s="738"/>
      <c r="HR113" s="741">
        <v>44835</v>
      </c>
      <c r="HS113" s="742">
        <v>44927</v>
      </c>
      <c r="HT113" s="739">
        <f ca="1" t="shared" si="90"/>
        <v>5</v>
      </c>
      <c r="HU113" s="739">
        <f ca="1" t="shared" si="91"/>
        <v>150</v>
      </c>
      <c r="HV113" s="743">
        <v>745</v>
      </c>
      <c r="HW113" s="739">
        <f t="shared" si="72"/>
        <v>100</v>
      </c>
      <c r="HX113" s="761">
        <f t="shared" si="95"/>
        <v>0.134228187919463</v>
      </c>
      <c r="HY113" s="739">
        <f ca="1" t="shared" si="96"/>
        <v>0.32662192393736</v>
      </c>
      <c r="HZ113" s="739">
        <f t="shared" si="76"/>
        <v>745</v>
      </c>
      <c r="IA113" s="743"/>
      <c r="IB113" s="739">
        <f ca="1" t="shared" si="78"/>
        <v>20</v>
      </c>
      <c r="IC113" s="769">
        <f ca="1" t="shared" si="79"/>
        <v>0.666666666666667</v>
      </c>
      <c r="ID113" s="769">
        <f ca="1" t="shared" si="80"/>
        <v>1117.5</v>
      </c>
      <c r="IE113" s="743"/>
      <c r="IF113" s="743"/>
      <c r="IG113" s="743"/>
      <c r="IH113" s="743"/>
      <c r="II113" s="743"/>
      <c r="IJ113" s="743"/>
      <c r="IK113" s="743"/>
      <c r="IL113" s="743"/>
      <c r="IM113" s="743"/>
      <c r="IN113" s="743"/>
      <c r="IO113" s="743"/>
      <c r="IP113" s="743"/>
      <c r="IQ113" s="739"/>
      <c r="IR113" s="739"/>
      <c r="IS113" s="739"/>
      <c r="IT113" s="739"/>
      <c r="IU113" s="739"/>
      <c r="IV113" s="739"/>
      <c r="IW113" s="739"/>
      <c r="IX113" s="739"/>
      <c r="IY113" s="739"/>
      <c r="IZ113" s="739"/>
      <c r="JA113" s="739"/>
      <c r="JB113" s="743">
        <v>0</v>
      </c>
      <c r="JC113" s="743">
        <v>0</v>
      </c>
      <c r="JD113" s="743">
        <v>0</v>
      </c>
      <c r="JE113" s="743">
        <v>0</v>
      </c>
      <c r="JF113" s="743">
        <v>0</v>
      </c>
      <c r="JG113" s="739">
        <v>0</v>
      </c>
      <c r="JH113" s="739">
        <v>0</v>
      </c>
      <c r="JI113" s="739">
        <v>0</v>
      </c>
      <c r="JJ113" s="739">
        <v>30</v>
      </c>
      <c r="JK113" s="739">
        <v>0</v>
      </c>
      <c r="JL113" s="739">
        <v>0</v>
      </c>
      <c r="JM113" s="739">
        <v>100</v>
      </c>
      <c r="JN113" s="28">
        <f t="shared" si="92"/>
        <v>130</v>
      </c>
      <c r="JO113" s="28">
        <f t="shared" si="93"/>
        <v>0</v>
      </c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824"/>
    </row>
    <row r="114" s="1071" customFormat="1" hidden="1" customHeight="1" spans="1:291">
      <c r="A114" s="122" t="s">
        <v>1610</v>
      </c>
      <c r="B114" s="415" t="s">
        <v>1668</v>
      </c>
      <c r="C114" s="122" t="s">
        <v>1747</v>
      </c>
      <c r="D114" s="122" t="s">
        <v>1857</v>
      </c>
      <c r="E114" s="796"/>
      <c r="F114" s="1061" t="s">
        <v>431</v>
      </c>
      <c r="G114" s="112" t="s">
        <v>1858</v>
      </c>
      <c r="H114" s="1060" t="s">
        <v>1859</v>
      </c>
      <c r="I114" s="99">
        <f t="shared" si="81"/>
        <v>-748</v>
      </c>
      <c r="J114" s="1129">
        <v>1161</v>
      </c>
      <c r="K114" s="1130">
        <f t="shared" si="82"/>
        <v>3413</v>
      </c>
      <c r="L114" s="1131">
        <f t="shared" si="83"/>
        <v>413</v>
      </c>
      <c r="M114" s="1142"/>
      <c r="N114" s="1137"/>
      <c r="O114" s="1134"/>
      <c r="P114" s="1135">
        <f t="shared" si="84"/>
        <v>3000</v>
      </c>
      <c r="Q114" s="1152">
        <f t="shared" si="85"/>
        <v>2900</v>
      </c>
      <c r="R114" s="1153"/>
      <c r="S114" s="1153"/>
      <c r="T114" s="1153"/>
      <c r="U114" s="1153"/>
      <c r="V114" s="1153">
        <v>3000</v>
      </c>
      <c r="W114" s="1153"/>
      <c r="X114" s="1153"/>
      <c r="Y114" s="1153"/>
      <c r="Z114" s="1153"/>
      <c r="AA114" s="1153"/>
      <c r="AB114" s="1166"/>
      <c r="AC114" s="1153"/>
      <c r="AD114" s="1153"/>
      <c r="AE114" s="1153"/>
      <c r="AF114" s="1153"/>
      <c r="AG114" s="1153"/>
      <c r="AH114" s="1153">
        <v>2900</v>
      </c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76"/>
      <c r="AT114" s="1177"/>
      <c r="AU114" s="1178"/>
      <c r="AV114" s="1178"/>
      <c r="AW114" s="1178"/>
      <c r="AX114" s="1178"/>
      <c r="AY114" s="1178">
        <v>1</v>
      </c>
      <c r="AZ114" s="1178"/>
      <c r="BA114" s="1178"/>
      <c r="BB114" s="1178"/>
      <c r="BC114" s="1178"/>
      <c r="BD114" s="1178"/>
      <c r="BE114" s="1178"/>
      <c r="BF114" s="1178"/>
      <c r="BG114" s="1178">
        <v>8</v>
      </c>
      <c r="BH114" s="1178"/>
      <c r="BI114" s="1178"/>
      <c r="BJ114" s="1178"/>
      <c r="BK114" s="1186"/>
      <c r="BL114" s="1187">
        <v>-1293</v>
      </c>
      <c r="BM114" s="1187"/>
      <c r="BN114" s="1187"/>
      <c r="BO114" s="1187"/>
      <c r="BP114" s="1187"/>
      <c r="BQ114" s="1187"/>
      <c r="BR114" s="1187"/>
      <c r="BS114" s="1187"/>
      <c r="BT114" s="1187"/>
      <c r="BU114" s="1187"/>
      <c r="BV114" s="1191"/>
      <c r="BW114" s="1186"/>
      <c r="BX114" s="1186"/>
      <c r="BY114" s="1186"/>
      <c r="BZ114" s="1186"/>
      <c r="CA114" s="1186"/>
      <c r="CB114" s="1186"/>
      <c r="CC114" s="1186"/>
      <c r="CD114" s="1186"/>
      <c r="CE114" s="1186">
        <v>80</v>
      </c>
      <c r="CF114" s="1186"/>
      <c r="CG114" s="1186"/>
      <c r="CH114" s="1186">
        <v>78</v>
      </c>
      <c r="CI114" s="1186">
        <v>272</v>
      </c>
      <c r="CJ114" s="1186"/>
      <c r="CK114" s="1186"/>
      <c r="CL114" s="1186"/>
      <c r="CM114" s="1186"/>
      <c r="CN114" s="1186">
        <v>2</v>
      </c>
      <c r="CO114" s="1186">
        <v>512</v>
      </c>
      <c r="CP114" s="1186"/>
      <c r="CQ114" s="1186"/>
      <c r="CR114" s="1186">
        <v>44</v>
      </c>
      <c r="CS114" s="1186"/>
      <c r="CT114" s="1186">
        <v>22</v>
      </c>
      <c r="CU114" s="1186"/>
      <c r="CV114" s="1186">
        <v>64</v>
      </c>
      <c r="CW114" s="1186"/>
      <c r="CX114" s="1186"/>
      <c r="CY114" s="1186"/>
      <c r="CZ114" s="1186"/>
      <c r="DA114" s="1186"/>
      <c r="DB114" s="1186">
        <v>48</v>
      </c>
      <c r="DC114" s="1186"/>
      <c r="DD114" s="1186"/>
      <c r="DE114" s="1186"/>
      <c r="DF114" s="1186"/>
      <c r="DG114" s="1186"/>
      <c r="DH114" s="1186">
        <v>10</v>
      </c>
      <c r="DI114" s="1186"/>
      <c r="DJ114" s="1186">
        <v>18</v>
      </c>
      <c r="DK114" s="1186"/>
      <c r="DL114" s="1186">
        <v>80</v>
      </c>
      <c r="DM114" s="1186"/>
      <c r="DN114" s="1186"/>
      <c r="DO114" s="1186"/>
      <c r="DP114" s="1186"/>
      <c r="DQ114" s="1186">
        <v>16</v>
      </c>
      <c r="DR114" s="1186"/>
      <c r="DS114" s="1186">
        <v>90</v>
      </c>
      <c r="DT114" s="1186">
        <v>32</v>
      </c>
      <c r="DU114" s="1186"/>
      <c r="DV114" s="1186"/>
      <c r="DW114" s="1186"/>
      <c r="DX114" s="1186"/>
      <c r="DY114" s="1186">
        <v>1800</v>
      </c>
      <c r="DZ114" s="1186">
        <v>228</v>
      </c>
      <c r="EA114" s="1186"/>
      <c r="EB114" s="1186"/>
      <c r="EC114" s="1186"/>
      <c r="ED114" s="1186"/>
      <c r="EE114" s="1186"/>
      <c r="EF114" s="1186"/>
      <c r="EG114" s="1186"/>
      <c r="EH114" s="1186">
        <v>16</v>
      </c>
      <c r="EI114" s="1186"/>
      <c r="EJ114" s="1186"/>
      <c r="EK114" s="1197"/>
      <c r="EL114" s="1198">
        <v>128</v>
      </c>
      <c r="EM114" s="1186"/>
      <c r="EN114" s="1186"/>
      <c r="EO114" s="1186">
        <v>128</v>
      </c>
      <c r="EP114" s="1186"/>
      <c r="EQ114" s="1186"/>
      <c r="ER114" s="1186"/>
      <c r="ES114" s="1186"/>
      <c r="ET114" s="1186"/>
      <c r="EU114" s="1186"/>
      <c r="EV114" s="1186"/>
      <c r="EW114" s="1186"/>
      <c r="EX114" s="1186"/>
      <c r="EY114" s="1186"/>
      <c r="EZ114" s="1186"/>
      <c r="FA114" s="1186"/>
      <c r="FB114" s="1186"/>
      <c r="FC114" s="1208"/>
      <c r="FD114" s="1186"/>
      <c r="FE114" s="1186"/>
      <c r="FF114" s="1186"/>
      <c r="FG114" s="1186"/>
      <c r="FH114" s="1186"/>
      <c r="FI114" s="1186"/>
      <c r="FJ114" s="1186"/>
      <c r="FK114" s="1186"/>
      <c r="FL114" s="1208"/>
      <c r="FM114" s="1186"/>
      <c r="FN114" s="1186"/>
      <c r="FO114" s="1186"/>
      <c r="FP114" s="1186">
        <v>4</v>
      </c>
      <c r="FQ114" s="1186"/>
      <c r="FR114" s="1186"/>
      <c r="FS114" s="1186"/>
      <c r="FT114" s="1186"/>
      <c r="FU114" s="1186"/>
      <c r="FV114" s="1186">
        <v>16</v>
      </c>
      <c r="FW114" s="1186"/>
      <c r="FX114" s="1186"/>
      <c r="FY114" s="1186"/>
      <c r="FZ114" s="1186"/>
      <c r="GA114" s="1186"/>
      <c r="GB114" s="1186">
        <v>32</v>
      </c>
      <c r="GC114" s="1186"/>
      <c r="GD114" s="1186"/>
      <c r="GE114" s="1186"/>
      <c r="GF114" s="1186"/>
      <c r="GG114" s="1186">
        <v>34</v>
      </c>
      <c r="GH114" s="1186"/>
      <c r="GI114" s="1186"/>
      <c r="GJ114" s="1186"/>
      <c r="GK114" s="1186"/>
      <c r="GL114" s="1186">
        <v>1</v>
      </c>
      <c r="GM114" s="1186"/>
      <c r="GN114" s="1186">
        <v>16</v>
      </c>
      <c r="GO114" s="1186"/>
      <c r="GP114" s="1186"/>
      <c r="GQ114" s="1186"/>
      <c r="GR114" s="1186"/>
      <c r="GS114" s="1186"/>
      <c r="GT114" s="1186"/>
      <c r="GU114" s="1186"/>
      <c r="GV114" s="1186"/>
      <c r="GW114" s="1186"/>
      <c r="GX114" s="1186"/>
      <c r="GY114" s="1219"/>
      <c r="GZ114" s="364">
        <f t="shared" si="86"/>
        <v>3412</v>
      </c>
      <c r="HA114" s="365">
        <f t="shared" si="87"/>
        <v>359</v>
      </c>
      <c r="HB114" s="366">
        <f t="shared" si="88"/>
        <v>3771</v>
      </c>
      <c r="HC114" s="366">
        <v>3780</v>
      </c>
      <c r="HD114" s="365">
        <v>882</v>
      </c>
      <c r="HE114" s="365">
        <v>0</v>
      </c>
      <c r="HF114" s="54"/>
      <c r="HG114" s="708">
        <v>9.99</v>
      </c>
      <c r="HH114" s="708">
        <v>2.65</v>
      </c>
      <c r="HI114" s="709">
        <f t="shared" si="94"/>
        <v>9993.15</v>
      </c>
      <c r="HJ114" s="710">
        <v>14.75</v>
      </c>
      <c r="HK114" s="710">
        <v>11.5</v>
      </c>
      <c r="HL114" s="738">
        <f t="shared" si="89"/>
        <v>0.35229512813292</v>
      </c>
      <c r="HM114" s="739"/>
      <c r="HN114" s="739">
        <v>3000</v>
      </c>
      <c r="HO114" s="739">
        <v>11.39</v>
      </c>
      <c r="HP114" s="740">
        <f t="shared" si="97"/>
        <v>39249.5</v>
      </c>
      <c r="HQ114" s="738">
        <f t="shared" ref="HQ114:HQ122" si="98">1-HO114/6.7/HH114</f>
        <v>0.358490566037736</v>
      </c>
      <c r="HR114" s="741">
        <v>44652</v>
      </c>
      <c r="HS114" s="742">
        <v>44927</v>
      </c>
      <c r="HT114" s="739">
        <f ca="1" t="shared" si="90"/>
        <v>5</v>
      </c>
      <c r="HU114" s="739">
        <f ca="1" t="shared" si="91"/>
        <v>150</v>
      </c>
      <c r="HV114" s="739">
        <v>1165</v>
      </c>
      <c r="HW114" s="739">
        <f t="shared" si="72"/>
        <v>3771</v>
      </c>
      <c r="HX114" s="761">
        <f t="shared" si="95"/>
        <v>1.64744429882045</v>
      </c>
      <c r="HY114" s="739">
        <f ca="1" t="shared" si="96"/>
        <v>4.00878112712975</v>
      </c>
      <c r="HZ114" s="739">
        <f t="shared" si="76"/>
        <v>3413</v>
      </c>
      <c r="IA114" s="739"/>
      <c r="IB114" s="739">
        <f ca="1" t="shared" si="78"/>
        <v>754.2</v>
      </c>
      <c r="IC114" s="769">
        <f ca="1" t="shared" si="79"/>
        <v>25.14</v>
      </c>
      <c r="ID114" s="769">
        <f ca="1" t="shared" si="80"/>
        <v>135.759745425617</v>
      </c>
      <c r="IE114" s="739"/>
      <c r="IF114" s="739"/>
      <c r="IG114" s="739"/>
      <c r="IH114" s="739"/>
      <c r="II114" s="739"/>
      <c r="IJ114" s="739"/>
      <c r="IK114" s="739"/>
      <c r="IL114" s="743"/>
      <c r="IM114" s="743"/>
      <c r="IN114" s="743"/>
      <c r="IO114" s="743"/>
      <c r="IP114" s="743"/>
      <c r="IQ114" s="739"/>
      <c r="IR114" s="739"/>
      <c r="IS114" s="739"/>
      <c r="IT114" s="739"/>
      <c r="IU114" s="739"/>
      <c r="IV114" s="739"/>
      <c r="IW114" s="739"/>
      <c r="IX114" s="739"/>
      <c r="IY114" s="739"/>
      <c r="IZ114" s="739"/>
      <c r="JA114" s="739"/>
      <c r="JB114" s="743">
        <v>0</v>
      </c>
      <c r="JC114" s="743">
        <v>0</v>
      </c>
      <c r="JD114" s="743">
        <v>302</v>
      </c>
      <c r="JE114" s="743">
        <v>240</v>
      </c>
      <c r="JF114" s="743">
        <v>144</v>
      </c>
      <c r="JG114" s="739">
        <v>180</v>
      </c>
      <c r="JH114" s="739">
        <v>144</v>
      </c>
      <c r="JI114" s="739">
        <v>272</v>
      </c>
      <c r="JJ114" s="739">
        <v>423</v>
      </c>
      <c r="JK114" s="739">
        <v>35</v>
      </c>
      <c r="JL114" s="739">
        <v>464</v>
      </c>
      <c r="JM114" s="739">
        <v>1576</v>
      </c>
      <c r="JN114" s="28">
        <f t="shared" si="92"/>
        <v>3780</v>
      </c>
      <c r="JO114" s="28">
        <f t="shared" si="93"/>
        <v>0</v>
      </c>
      <c r="JP114" s="325"/>
      <c r="JQ114" s="325"/>
      <c r="JR114" s="325"/>
      <c r="JS114" s="325"/>
      <c r="JT114" s="325"/>
      <c r="JU114" s="325"/>
      <c r="JV114" s="325"/>
      <c r="JW114" s="325"/>
      <c r="JX114" s="325"/>
      <c r="JY114" s="325"/>
      <c r="JZ114" s="325"/>
      <c r="KA114" s="325"/>
      <c r="KB114" s="325"/>
      <c r="KC114" s="325"/>
      <c r="KD114" s="325"/>
      <c r="KE114" s="825"/>
    </row>
    <row r="115" s="1071" customFormat="1" hidden="1" customHeight="1" spans="1:291">
      <c r="A115" s="122" t="s">
        <v>1610</v>
      </c>
      <c r="B115" s="415" t="s">
        <v>1626</v>
      </c>
      <c r="C115" s="122" t="s">
        <v>1747</v>
      </c>
      <c r="D115" s="122" t="s">
        <v>1857</v>
      </c>
      <c r="E115" s="122"/>
      <c r="F115" s="909" t="s">
        <v>1860</v>
      </c>
      <c r="G115" s="112" t="s">
        <v>1861</v>
      </c>
      <c r="H115" s="301" t="s">
        <v>1862</v>
      </c>
      <c r="I115" s="99">
        <f t="shared" si="81"/>
        <v>-1445</v>
      </c>
      <c r="J115" s="1129">
        <v>1411</v>
      </c>
      <c r="K115" s="1130">
        <f t="shared" si="82"/>
        <v>2966</v>
      </c>
      <c r="L115" s="1131">
        <f t="shared" si="83"/>
        <v>-34</v>
      </c>
      <c r="M115" s="1142"/>
      <c r="N115" s="1137"/>
      <c r="O115" s="1134"/>
      <c r="P115" s="1135">
        <f t="shared" si="84"/>
        <v>3000</v>
      </c>
      <c r="Q115" s="1152">
        <f t="shared" si="85"/>
        <v>3000</v>
      </c>
      <c r="R115" s="1153"/>
      <c r="S115" s="1153"/>
      <c r="T115" s="1153"/>
      <c r="U115" s="1153"/>
      <c r="V115" s="1153">
        <v>3000</v>
      </c>
      <c r="W115" s="1153"/>
      <c r="X115" s="1153"/>
      <c r="Y115" s="1153"/>
      <c r="Z115" s="1153"/>
      <c r="AA115" s="1153"/>
      <c r="AB115" s="1166"/>
      <c r="AC115" s="1153"/>
      <c r="AD115" s="1153"/>
      <c r="AE115" s="1153"/>
      <c r="AF115" s="1153"/>
      <c r="AG115" s="1153"/>
      <c r="AH115" s="1153"/>
      <c r="AI115" s="1153"/>
      <c r="AJ115" s="1153">
        <v>3000</v>
      </c>
      <c r="AK115" s="1153"/>
      <c r="AL115" s="1153"/>
      <c r="AM115" s="1153"/>
      <c r="AN115" s="1153"/>
      <c r="AO115" s="1153"/>
      <c r="AP115" s="1153"/>
      <c r="AQ115" s="1153"/>
      <c r="AR115" s="1153"/>
      <c r="AS115" s="1176"/>
      <c r="AT115" s="1177"/>
      <c r="AU115" s="1178"/>
      <c r="AV115" s="1178"/>
      <c r="AW115" s="1178"/>
      <c r="AX115" s="1178"/>
      <c r="AY115" s="1178"/>
      <c r="AZ115" s="1178"/>
      <c r="BA115" s="1178"/>
      <c r="BB115" s="1178"/>
      <c r="BC115" s="1178"/>
      <c r="BD115" s="1178"/>
      <c r="BE115" s="1178"/>
      <c r="BF115" s="1178"/>
      <c r="BG115" s="1178"/>
      <c r="BH115" s="1178"/>
      <c r="BI115" s="1178"/>
      <c r="BJ115" s="1178"/>
      <c r="BK115" s="1186"/>
      <c r="BL115" s="1187">
        <v>-1479</v>
      </c>
      <c r="BM115" s="1187"/>
      <c r="BN115" s="1187"/>
      <c r="BO115" s="1187"/>
      <c r="BP115" s="1187"/>
      <c r="BQ115" s="1187">
        <v>119</v>
      </c>
      <c r="BR115" s="1187">
        <v>-101</v>
      </c>
      <c r="BS115" s="1187"/>
      <c r="BT115" s="1187"/>
      <c r="BU115" s="1187"/>
      <c r="BV115" s="1191"/>
      <c r="BW115" s="1186"/>
      <c r="BX115" s="1186"/>
      <c r="BY115" s="1186"/>
      <c r="BZ115" s="1186"/>
      <c r="CA115" s="1186"/>
      <c r="CB115" s="1186"/>
      <c r="CC115" s="1186"/>
      <c r="CD115" s="1186"/>
      <c r="CE115" s="1186">
        <v>64</v>
      </c>
      <c r="CF115" s="1186">
        <v>64</v>
      </c>
      <c r="CG115" s="1186"/>
      <c r="CH115" s="1186">
        <v>78</v>
      </c>
      <c r="CI115" s="1186">
        <v>272</v>
      </c>
      <c r="CJ115" s="1186"/>
      <c r="CK115" s="1186">
        <v>64</v>
      </c>
      <c r="CL115" s="1186">
        <v>60</v>
      </c>
      <c r="CM115" s="1186"/>
      <c r="CN115" s="1186">
        <v>10</v>
      </c>
      <c r="CO115" s="1186">
        <v>608</v>
      </c>
      <c r="CP115" s="1186"/>
      <c r="CQ115" s="1186"/>
      <c r="CR115" s="1186">
        <v>44</v>
      </c>
      <c r="CS115" s="1186"/>
      <c r="CT115" s="1186">
        <v>22</v>
      </c>
      <c r="CU115" s="1186"/>
      <c r="CV115" s="1186">
        <v>64</v>
      </c>
      <c r="CW115" s="1186"/>
      <c r="CX115" s="1186"/>
      <c r="CY115" s="1186">
        <v>64</v>
      </c>
      <c r="CZ115" s="1186">
        <v>304</v>
      </c>
      <c r="DA115" s="1186"/>
      <c r="DB115" s="1186">
        <v>64</v>
      </c>
      <c r="DC115" s="1186"/>
      <c r="DD115" s="1186"/>
      <c r="DE115" s="1186"/>
      <c r="DF115" s="1186"/>
      <c r="DG115" s="1186"/>
      <c r="DH115" s="1186">
        <v>10</v>
      </c>
      <c r="DI115" s="1186"/>
      <c r="DJ115" s="1186">
        <v>18</v>
      </c>
      <c r="DK115" s="1186"/>
      <c r="DL115" s="1186">
        <v>48</v>
      </c>
      <c r="DM115" s="1186"/>
      <c r="DN115" s="1186"/>
      <c r="DO115" s="1186"/>
      <c r="DP115" s="1186"/>
      <c r="DQ115" s="1186">
        <v>16</v>
      </c>
      <c r="DR115" s="1186"/>
      <c r="DS115" s="1186">
        <v>90</v>
      </c>
      <c r="DT115" s="1186">
        <v>48</v>
      </c>
      <c r="DU115" s="1186"/>
      <c r="DV115" s="1186"/>
      <c r="DW115" s="1186"/>
      <c r="DX115" s="1186"/>
      <c r="DY115" s="1186">
        <v>1800</v>
      </c>
      <c r="DZ115" s="1186">
        <v>228</v>
      </c>
      <c r="EA115" s="1186"/>
      <c r="EB115" s="1186"/>
      <c r="EC115" s="1186"/>
      <c r="ED115" s="1186"/>
      <c r="EE115" s="1186">
        <v>192</v>
      </c>
      <c r="EF115" s="1186">
        <v>64</v>
      </c>
      <c r="EG115" s="1186"/>
      <c r="EH115" s="1186">
        <v>64</v>
      </c>
      <c r="EI115" s="1186"/>
      <c r="EJ115" s="1186"/>
      <c r="EK115" s="1197"/>
      <c r="EL115" s="1198"/>
      <c r="EM115" s="1186"/>
      <c r="EN115" s="1186"/>
      <c r="EO115" s="1186"/>
      <c r="EP115" s="1186"/>
      <c r="EQ115" s="1186"/>
      <c r="ER115" s="1186"/>
      <c r="ES115" s="1186"/>
      <c r="ET115" s="1186"/>
      <c r="EU115" s="1186"/>
      <c r="EV115" s="1186"/>
      <c r="EW115" s="1186">
        <v>32</v>
      </c>
      <c r="EX115" s="1186">
        <v>80</v>
      </c>
      <c r="EY115" s="1186"/>
      <c r="EZ115" s="1186"/>
      <c r="FA115" s="1186"/>
      <c r="FB115" s="1186"/>
      <c r="FC115" s="1208"/>
      <c r="FD115" s="1186"/>
      <c r="FE115" s="1186"/>
      <c r="FF115" s="1186"/>
      <c r="FG115" s="1186"/>
      <c r="FH115" s="1186"/>
      <c r="FI115" s="1186"/>
      <c r="FJ115" s="1186"/>
      <c r="FK115" s="1186"/>
      <c r="FL115" s="1208"/>
      <c r="FM115" s="1186"/>
      <c r="FN115" s="1186"/>
      <c r="FO115" s="1186"/>
      <c r="FP115" s="1186">
        <v>4</v>
      </c>
      <c r="FQ115" s="1186"/>
      <c r="FR115" s="1186"/>
      <c r="FS115" s="1186"/>
      <c r="FT115" s="1186"/>
      <c r="FU115" s="1215"/>
      <c r="FV115" s="1186"/>
      <c r="FW115" s="1215"/>
      <c r="FX115" s="1215"/>
      <c r="FY115" s="1215"/>
      <c r="FZ115" s="1215"/>
      <c r="GA115" s="1215"/>
      <c r="GB115" s="1186">
        <v>1</v>
      </c>
      <c r="GC115" s="1186"/>
      <c r="GD115" s="1186"/>
      <c r="GE115" s="1186"/>
      <c r="GF115" s="1186"/>
      <c r="GG115" s="1186">
        <v>2</v>
      </c>
      <c r="GH115" s="1186"/>
      <c r="GI115" s="1186"/>
      <c r="GJ115" s="1186"/>
      <c r="GK115" s="1186"/>
      <c r="GL115" s="1186"/>
      <c r="GM115" s="1186"/>
      <c r="GN115" s="1186"/>
      <c r="GO115" s="1186"/>
      <c r="GP115" s="1186"/>
      <c r="GQ115" s="1186"/>
      <c r="GR115" s="1186"/>
      <c r="GS115" s="1186"/>
      <c r="GT115" s="1186">
        <v>16</v>
      </c>
      <c r="GU115" s="1186"/>
      <c r="GV115" s="1186"/>
      <c r="GW115" s="1186"/>
      <c r="GX115" s="1186"/>
      <c r="GY115" s="1219"/>
      <c r="GZ115" s="364">
        <f t="shared" si="86"/>
        <v>4360</v>
      </c>
      <c r="HA115" s="365">
        <f t="shared" si="87"/>
        <v>135</v>
      </c>
      <c r="HB115" s="366">
        <f t="shared" si="88"/>
        <v>4495</v>
      </c>
      <c r="HC115" s="366">
        <v>1460</v>
      </c>
      <c r="HD115" s="365"/>
      <c r="HE115" s="365"/>
      <c r="HF115" s="54"/>
      <c r="HG115" s="708">
        <v>9.99</v>
      </c>
      <c r="HH115" s="708">
        <v>2.65</v>
      </c>
      <c r="HI115" s="709">
        <f t="shared" si="94"/>
        <v>11911.75</v>
      </c>
      <c r="HJ115" s="710">
        <v>14.75</v>
      </c>
      <c r="HK115" s="710">
        <v>11.5</v>
      </c>
      <c r="HL115" s="738">
        <f t="shared" si="89"/>
        <v>0.35229512813292</v>
      </c>
      <c r="HM115" s="739"/>
      <c r="HN115" s="739">
        <v>3000</v>
      </c>
      <c r="HO115" s="739">
        <v>11.5</v>
      </c>
      <c r="HP115" s="740">
        <f t="shared" si="97"/>
        <v>34109</v>
      </c>
      <c r="HQ115" s="738">
        <f t="shared" si="98"/>
        <v>0.35229512813292</v>
      </c>
      <c r="HR115" s="741">
        <v>44666</v>
      </c>
      <c r="HS115" s="742">
        <v>44927</v>
      </c>
      <c r="HT115" s="739">
        <f ca="1" t="shared" si="90"/>
        <v>5</v>
      </c>
      <c r="HU115" s="739">
        <f ca="1" t="shared" si="91"/>
        <v>150</v>
      </c>
      <c r="HV115" s="739">
        <v>1415</v>
      </c>
      <c r="HW115" s="739">
        <f t="shared" si="72"/>
        <v>4495</v>
      </c>
      <c r="HX115" s="761">
        <f t="shared" si="95"/>
        <v>2.05204291257704</v>
      </c>
      <c r="HY115" s="739">
        <f ca="1" t="shared" si="96"/>
        <v>4.99330442060412</v>
      </c>
      <c r="HZ115" s="739">
        <f t="shared" ref="HZ115:HZ139" si="99">K115</f>
        <v>2966</v>
      </c>
      <c r="IA115" s="739"/>
      <c r="IB115" s="739">
        <f ca="1" t="shared" si="78"/>
        <v>899</v>
      </c>
      <c r="IC115" s="769">
        <f ca="1" t="shared" si="79"/>
        <v>29.9666666666667</v>
      </c>
      <c r="ID115" s="769">
        <f ca="1" t="shared" si="80"/>
        <v>98.9766407119021</v>
      </c>
      <c r="IE115" s="739"/>
      <c r="IF115" s="739"/>
      <c r="IG115" s="739"/>
      <c r="IH115" s="739"/>
      <c r="II115" s="739"/>
      <c r="IJ115" s="739"/>
      <c r="IK115" s="739"/>
      <c r="IL115" s="743"/>
      <c r="IM115" s="743"/>
      <c r="IN115" s="743"/>
      <c r="IO115" s="743"/>
      <c r="IP115" s="743"/>
      <c r="IQ115" s="739"/>
      <c r="IR115" s="739"/>
      <c r="IS115" s="739"/>
      <c r="IT115" s="739"/>
      <c r="IU115" s="739"/>
      <c r="IV115" s="739"/>
      <c r="IW115" s="739"/>
      <c r="IX115" s="739"/>
      <c r="IY115" s="739"/>
      <c r="IZ115" s="739"/>
      <c r="JA115" s="739"/>
      <c r="JB115" s="743">
        <v>0</v>
      </c>
      <c r="JC115" s="743">
        <v>0</v>
      </c>
      <c r="JD115" s="743">
        <v>0</v>
      </c>
      <c r="JE115" s="743">
        <v>0</v>
      </c>
      <c r="JF115" s="743">
        <v>0</v>
      </c>
      <c r="JG115" s="739">
        <v>2</v>
      </c>
      <c r="JH115" s="739">
        <v>240</v>
      </c>
      <c r="JI115" s="739">
        <v>0</v>
      </c>
      <c r="JJ115" s="739">
        <v>129</v>
      </c>
      <c r="JK115" s="739">
        <v>311</v>
      </c>
      <c r="JL115" s="739">
        <v>734</v>
      </c>
      <c r="JM115" s="739">
        <v>44</v>
      </c>
      <c r="JN115" s="28">
        <f t="shared" si="92"/>
        <v>1460</v>
      </c>
      <c r="JO115" s="28">
        <f t="shared" si="93"/>
        <v>0</v>
      </c>
      <c r="JP115" s="325"/>
      <c r="JQ115" s="325"/>
      <c r="JR115" s="325"/>
      <c r="JS115" s="325"/>
      <c r="JT115" s="325"/>
      <c r="JU115" s="325"/>
      <c r="JV115" s="325"/>
      <c r="JW115" s="325"/>
      <c r="JX115" s="325"/>
      <c r="JY115" s="325"/>
      <c r="JZ115" s="325"/>
      <c r="KA115" s="325"/>
      <c r="KB115" s="325"/>
      <c r="KC115" s="325"/>
      <c r="KD115" s="325"/>
      <c r="KE115" s="825"/>
    </row>
    <row r="116" s="1071" customFormat="1" hidden="1" customHeight="1" spans="1:291">
      <c r="A116" s="122" t="s">
        <v>1610</v>
      </c>
      <c r="B116" s="415" t="s">
        <v>1626</v>
      </c>
      <c r="C116" s="122" t="s">
        <v>1747</v>
      </c>
      <c r="D116" s="122" t="s">
        <v>1857</v>
      </c>
      <c r="E116" s="122"/>
      <c r="F116" s="909" t="s">
        <v>1863</v>
      </c>
      <c r="G116" s="112" t="s">
        <v>1864</v>
      </c>
      <c r="H116" s="301" t="s">
        <v>1865</v>
      </c>
      <c r="I116" s="99">
        <f t="shared" si="81"/>
        <v>-756</v>
      </c>
      <c r="J116" s="1129">
        <v>1020</v>
      </c>
      <c r="K116" s="1130">
        <f t="shared" si="82"/>
        <v>3264</v>
      </c>
      <c r="L116" s="1131">
        <f t="shared" si="83"/>
        <v>264</v>
      </c>
      <c r="M116" s="1142"/>
      <c r="N116" s="1137"/>
      <c r="O116" s="1134"/>
      <c r="P116" s="1135">
        <f t="shared" si="84"/>
        <v>3000</v>
      </c>
      <c r="Q116" s="1152">
        <f t="shared" si="85"/>
        <v>3000</v>
      </c>
      <c r="R116" s="1153"/>
      <c r="S116" s="1153"/>
      <c r="T116" s="1153"/>
      <c r="U116" s="1153"/>
      <c r="V116" s="1153">
        <v>3000</v>
      </c>
      <c r="W116" s="1153"/>
      <c r="X116" s="1153"/>
      <c r="Y116" s="1153"/>
      <c r="Z116" s="1153"/>
      <c r="AA116" s="1153"/>
      <c r="AB116" s="1166"/>
      <c r="AC116" s="1153"/>
      <c r="AD116" s="1153"/>
      <c r="AE116" s="1153"/>
      <c r="AF116" s="1153"/>
      <c r="AG116" s="1153"/>
      <c r="AH116" s="1153">
        <v>3000</v>
      </c>
      <c r="AI116" s="1153"/>
      <c r="AJ116" s="1153"/>
      <c r="AK116" s="1153"/>
      <c r="AL116" s="1153"/>
      <c r="AM116" s="1153"/>
      <c r="AN116" s="1153"/>
      <c r="AO116" s="1153"/>
      <c r="AP116" s="1153"/>
      <c r="AQ116" s="1153"/>
      <c r="AR116" s="1153"/>
      <c r="AS116" s="1176"/>
      <c r="AT116" s="1177"/>
      <c r="AU116" s="1178"/>
      <c r="AV116" s="1178"/>
      <c r="AW116" s="1178"/>
      <c r="AX116" s="1178"/>
      <c r="AY116" s="1178"/>
      <c r="AZ116" s="1178"/>
      <c r="BA116" s="1178"/>
      <c r="BB116" s="1178"/>
      <c r="BC116" s="1178"/>
      <c r="BD116" s="1178"/>
      <c r="BE116" s="1178"/>
      <c r="BF116" s="1178"/>
      <c r="BG116" s="1178">
        <v>8</v>
      </c>
      <c r="BH116" s="1178"/>
      <c r="BI116" s="1178"/>
      <c r="BJ116" s="1178"/>
      <c r="BK116" s="1186"/>
      <c r="BL116" s="1187">
        <v>-1328</v>
      </c>
      <c r="BM116" s="1187"/>
      <c r="BN116" s="1187"/>
      <c r="BO116" s="1187">
        <v>146</v>
      </c>
      <c r="BP116" s="1187"/>
      <c r="BQ116" s="1187"/>
      <c r="BR116" s="1187">
        <v>-50</v>
      </c>
      <c r="BS116" s="1187"/>
      <c r="BT116" s="1187"/>
      <c r="BU116" s="1187"/>
      <c r="BV116" s="1191"/>
      <c r="BW116" s="1186"/>
      <c r="BX116" s="1186"/>
      <c r="BY116" s="1186"/>
      <c r="BZ116" s="1186"/>
      <c r="CA116" s="1186"/>
      <c r="CB116" s="1186"/>
      <c r="CC116" s="1186">
        <v>80</v>
      </c>
      <c r="CD116" s="1186"/>
      <c r="CE116" s="1186">
        <v>160</v>
      </c>
      <c r="CF116" s="1186">
        <v>80</v>
      </c>
      <c r="CG116" s="1186"/>
      <c r="CH116" s="1186">
        <v>78</v>
      </c>
      <c r="CI116" s="1186">
        <v>272</v>
      </c>
      <c r="CJ116" s="1186"/>
      <c r="CK116" s="1186">
        <v>64</v>
      </c>
      <c r="CL116" s="1186">
        <v>60</v>
      </c>
      <c r="CM116" s="1186"/>
      <c r="CN116" s="1186">
        <v>10</v>
      </c>
      <c r="CO116" s="1186">
        <v>752</v>
      </c>
      <c r="CP116" s="1186"/>
      <c r="CQ116" s="1186"/>
      <c r="CR116" s="1186">
        <v>44</v>
      </c>
      <c r="CS116" s="1186"/>
      <c r="CT116" s="1186">
        <v>22</v>
      </c>
      <c r="CU116" s="1186">
        <v>32</v>
      </c>
      <c r="CV116" s="1186">
        <v>64</v>
      </c>
      <c r="CW116" s="1186"/>
      <c r="CX116" s="1186"/>
      <c r="CY116" s="1186">
        <v>80</v>
      </c>
      <c r="CZ116" s="1186">
        <v>368</v>
      </c>
      <c r="DA116" s="1186"/>
      <c r="DB116" s="1186">
        <v>64</v>
      </c>
      <c r="DC116" s="1186"/>
      <c r="DD116" s="1186"/>
      <c r="DE116" s="1186"/>
      <c r="DF116" s="1186"/>
      <c r="DG116" s="1186"/>
      <c r="DH116" s="1186">
        <v>90</v>
      </c>
      <c r="DI116" s="1186"/>
      <c r="DJ116" s="1186">
        <v>18</v>
      </c>
      <c r="DK116" s="1186"/>
      <c r="DL116" s="1186">
        <v>80</v>
      </c>
      <c r="DM116" s="1186"/>
      <c r="DN116" s="1186"/>
      <c r="DO116" s="1186"/>
      <c r="DP116" s="1186"/>
      <c r="DQ116" s="1186">
        <v>16</v>
      </c>
      <c r="DR116" s="1186"/>
      <c r="DS116" s="1186">
        <v>90</v>
      </c>
      <c r="DT116" s="1186"/>
      <c r="DU116" s="1186"/>
      <c r="DV116" s="1186"/>
      <c r="DW116" s="1186"/>
      <c r="DX116" s="1186"/>
      <c r="DY116" s="1186"/>
      <c r="DZ116" s="1186">
        <v>228</v>
      </c>
      <c r="EA116" s="1186"/>
      <c r="EB116" s="1186"/>
      <c r="EC116" s="1186"/>
      <c r="ED116" s="1186"/>
      <c r="EE116" s="1186">
        <v>128</v>
      </c>
      <c r="EF116" s="1186">
        <v>64</v>
      </c>
      <c r="EG116" s="1186"/>
      <c r="EH116" s="1186">
        <v>96</v>
      </c>
      <c r="EI116" s="1186"/>
      <c r="EJ116" s="1186"/>
      <c r="EK116" s="1197"/>
      <c r="EL116" s="1198">
        <v>32</v>
      </c>
      <c r="EM116" s="1186"/>
      <c r="EN116" s="1186">
        <v>160</v>
      </c>
      <c r="EO116" s="1186">
        <v>240</v>
      </c>
      <c r="EP116" s="1186">
        <v>160</v>
      </c>
      <c r="EQ116" s="1186"/>
      <c r="ER116" s="1186"/>
      <c r="ES116" s="1186"/>
      <c r="ET116" s="1186"/>
      <c r="EU116" s="1186"/>
      <c r="EV116" s="1186"/>
      <c r="EW116" s="1186"/>
      <c r="EX116" s="1186"/>
      <c r="EY116" s="1186"/>
      <c r="EZ116" s="1186"/>
      <c r="FA116" s="1186"/>
      <c r="FB116" s="1186"/>
      <c r="FC116" s="1208"/>
      <c r="FD116" s="1186">
        <v>128</v>
      </c>
      <c r="FE116" s="1186"/>
      <c r="FF116" s="1186"/>
      <c r="FG116" s="1186"/>
      <c r="FH116" s="1186"/>
      <c r="FI116" s="1186"/>
      <c r="FJ116" s="1186">
        <v>96</v>
      </c>
      <c r="FK116" s="1186"/>
      <c r="FL116" s="1208"/>
      <c r="FM116" s="1186"/>
      <c r="FN116" s="1186"/>
      <c r="FO116" s="1186"/>
      <c r="FP116" s="1186">
        <v>4</v>
      </c>
      <c r="FQ116" s="1186"/>
      <c r="FR116" s="1186"/>
      <c r="FS116" s="1186"/>
      <c r="FT116" s="1186"/>
      <c r="FU116" s="1215"/>
      <c r="FV116" s="1186">
        <v>16</v>
      </c>
      <c r="FW116" s="1215"/>
      <c r="FX116" s="1215"/>
      <c r="FY116" s="1215"/>
      <c r="FZ116" s="1215"/>
      <c r="GA116" s="1215"/>
      <c r="GB116" s="1186">
        <v>32</v>
      </c>
      <c r="GC116" s="1186">
        <v>1</v>
      </c>
      <c r="GD116" s="1186">
        <v>1</v>
      </c>
      <c r="GE116" s="1186"/>
      <c r="GF116" s="1186"/>
      <c r="GG116" s="1186">
        <v>34</v>
      </c>
      <c r="GH116" s="1186"/>
      <c r="GI116" s="1186"/>
      <c r="GJ116" s="1186"/>
      <c r="GK116" s="1186"/>
      <c r="GL116" s="1186"/>
      <c r="GM116" s="1186"/>
      <c r="GN116" s="1186">
        <v>16</v>
      </c>
      <c r="GO116" s="1186"/>
      <c r="GP116" s="1186"/>
      <c r="GQ116" s="1186"/>
      <c r="GR116" s="1186"/>
      <c r="GS116" s="1186"/>
      <c r="GT116" s="1186"/>
      <c r="GU116" s="1186"/>
      <c r="GV116" s="1186"/>
      <c r="GW116" s="1186"/>
      <c r="GX116" s="1186"/>
      <c r="GY116" s="1219"/>
      <c r="GZ116" s="364">
        <f t="shared" si="86"/>
        <v>3040</v>
      </c>
      <c r="HA116" s="365">
        <f t="shared" si="87"/>
        <v>920</v>
      </c>
      <c r="HB116" s="366">
        <f t="shared" si="88"/>
        <v>3960</v>
      </c>
      <c r="HC116" s="366">
        <v>1550</v>
      </c>
      <c r="HD116" s="365"/>
      <c r="HE116" s="365"/>
      <c r="HF116" s="54"/>
      <c r="HG116" s="708">
        <v>9.99</v>
      </c>
      <c r="HH116" s="708">
        <v>2.65</v>
      </c>
      <c r="HI116" s="709">
        <f t="shared" si="94"/>
        <v>10494</v>
      </c>
      <c r="HJ116" s="710">
        <v>14.75</v>
      </c>
      <c r="HK116" s="710">
        <v>11.5</v>
      </c>
      <c r="HL116" s="738">
        <f t="shared" si="89"/>
        <v>0.35229512813292</v>
      </c>
      <c r="HM116" s="739"/>
      <c r="HN116" s="739">
        <v>3000</v>
      </c>
      <c r="HO116" s="739">
        <v>11.5</v>
      </c>
      <c r="HP116" s="740">
        <f t="shared" si="97"/>
        <v>37536</v>
      </c>
      <c r="HQ116" s="738">
        <f t="shared" si="98"/>
        <v>0.35229512813292</v>
      </c>
      <c r="HR116" s="741">
        <v>44666</v>
      </c>
      <c r="HS116" s="742">
        <v>44927</v>
      </c>
      <c r="HT116" s="739">
        <f ca="1" t="shared" si="90"/>
        <v>5</v>
      </c>
      <c r="HU116" s="739">
        <f ca="1" t="shared" si="91"/>
        <v>150</v>
      </c>
      <c r="HV116" s="739">
        <v>1024</v>
      </c>
      <c r="HW116" s="739">
        <f t="shared" si="72"/>
        <v>3960</v>
      </c>
      <c r="HX116" s="761">
        <f t="shared" si="95"/>
        <v>1.84701492537313</v>
      </c>
      <c r="HY116" s="739">
        <f ca="1" t="shared" si="96"/>
        <v>4.49440298507463</v>
      </c>
      <c r="HZ116" s="739">
        <f t="shared" si="99"/>
        <v>3264</v>
      </c>
      <c r="IA116" s="739"/>
      <c r="IB116" s="739">
        <f ca="1" t="shared" si="78"/>
        <v>792</v>
      </c>
      <c r="IC116" s="769">
        <f ca="1" t="shared" si="79"/>
        <v>26.4</v>
      </c>
      <c r="ID116" s="769">
        <f ca="1" t="shared" si="80"/>
        <v>123.636363636364</v>
      </c>
      <c r="IE116" s="739"/>
      <c r="IF116" s="739"/>
      <c r="IG116" s="739"/>
      <c r="IH116" s="739"/>
      <c r="II116" s="739"/>
      <c r="IJ116" s="739"/>
      <c r="IK116" s="739"/>
      <c r="IL116" s="743"/>
      <c r="IM116" s="743"/>
      <c r="IN116" s="743"/>
      <c r="IO116" s="743"/>
      <c r="IP116" s="743"/>
      <c r="IQ116" s="739"/>
      <c r="IR116" s="739"/>
      <c r="IS116" s="739"/>
      <c r="IT116" s="739"/>
      <c r="IU116" s="739"/>
      <c r="IV116" s="739"/>
      <c r="IW116" s="739"/>
      <c r="IX116" s="739"/>
      <c r="IY116" s="739"/>
      <c r="IZ116" s="739"/>
      <c r="JA116" s="739"/>
      <c r="JB116" s="743">
        <v>0</v>
      </c>
      <c r="JC116" s="743">
        <v>0</v>
      </c>
      <c r="JD116" s="743">
        <v>0</v>
      </c>
      <c r="JE116" s="743">
        <v>0</v>
      </c>
      <c r="JF116" s="743">
        <v>0</v>
      </c>
      <c r="JG116" s="739">
        <v>2</v>
      </c>
      <c r="JH116" s="739">
        <v>240</v>
      </c>
      <c r="JI116" s="739">
        <v>0</v>
      </c>
      <c r="JJ116" s="739">
        <v>177</v>
      </c>
      <c r="JK116" s="739">
        <v>294</v>
      </c>
      <c r="JL116" s="739">
        <v>441</v>
      </c>
      <c r="JM116" s="739">
        <v>396</v>
      </c>
      <c r="JN116" s="28">
        <f t="shared" si="92"/>
        <v>1550</v>
      </c>
      <c r="JO116" s="28">
        <f t="shared" si="93"/>
        <v>0</v>
      </c>
      <c r="JP116" s="325"/>
      <c r="JQ116" s="325"/>
      <c r="JR116" s="325"/>
      <c r="JS116" s="325"/>
      <c r="JT116" s="325"/>
      <c r="JU116" s="325"/>
      <c r="JV116" s="325"/>
      <c r="JW116" s="325"/>
      <c r="JX116" s="325"/>
      <c r="JY116" s="325"/>
      <c r="JZ116" s="325"/>
      <c r="KA116" s="325"/>
      <c r="KB116" s="325"/>
      <c r="KC116" s="325"/>
      <c r="KD116" s="325"/>
      <c r="KE116" s="825"/>
    </row>
    <row r="117" s="786" customFormat="1" hidden="1" customHeight="1" spans="1:291">
      <c r="A117" s="95" t="s">
        <v>1610</v>
      </c>
      <c r="B117" s="343">
        <v>2019</v>
      </c>
      <c r="C117" s="95" t="s">
        <v>1747</v>
      </c>
      <c r="D117" s="122" t="s">
        <v>1857</v>
      </c>
      <c r="E117" s="411"/>
      <c r="F117" s="1061" t="s">
        <v>413</v>
      </c>
      <c r="G117" s="112" t="s">
        <v>414</v>
      </c>
      <c r="H117" s="1060" t="s">
        <v>1866</v>
      </c>
      <c r="I117" s="99">
        <f t="shared" si="81"/>
        <v>-5068</v>
      </c>
      <c r="J117" s="1129">
        <v>2163</v>
      </c>
      <c r="K117" s="1130">
        <f t="shared" si="82"/>
        <v>4095</v>
      </c>
      <c r="L117" s="1131">
        <f t="shared" si="83"/>
        <v>-2905</v>
      </c>
      <c r="M117" s="1132"/>
      <c r="N117" s="1133"/>
      <c r="O117" s="1139"/>
      <c r="P117" s="1138">
        <f t="shared" si="84"/>
        <v>7000</v>
      </c>
      <c r="Q117" s="1154">
        <f t="shared" si="85"/>
        <v>1000</v>
      </c>
      <c r="R117" s="1156"/>
      <c r="S117" s="1156"/>
      <c r="T117" s="1156"/>
      <c r="U117" s="1156"/>
      <c r="V117" s="1156">
        <v>4000</v>
      </c>
      <c r="W117" s="1156"/>
      <c r="X117" s="1156"/>
      <c r="Y117" s="1156"/>
      <c r="Z117" s="1156">
        <v>3000</v>
      </c>
      <c r="AA117" s="1156"/>
      <c r="AB117" s="1167"/>
      <c r="AC117" s="1156"/>
      <c r="AD117" s="1156"/>
      <c r="AE117" s="1156"/>
      <c r="AF117" s="1156"/>
      <c r="AG117" s="1156"/>
      <c r="AH117" s="1156"/>
      <c r="AI117" s="1156"/>
      <c r="AJ117" s="1156">
        <v>1000</v>
      </c>
      <c r="AK117" s="1156"/>
      <c r="AL117" s="1156"/>
      <c r="AM117" s="1156"/>
      <c r="AN117" s="1156"/>
      <c r="AO117" s="1156"/>
      <c r="AP117" s="1156"/>
      <c r="AQ117" s="1156"/>
      <c r="AR117" s="1156"/>
      <c r="AS117" s="1179"/>
      <c r="AT117" s="1177"/>
      <c r="AU117" s="1178"/>
      <c r="AV117" s="1178"/>
      <c r="AW117" s="1178"/>
      <c r="AX117" s="1178"/>
      <c r="AY117" s="1178"/>
      <c r="AZ117" s="1178"/>
      <c r="BA117" s="1178"/>
      <c r="BB117" s="1178"/>
      <c r="BC117" s="1178"/>
      <c r="BD117" s="1178"/>
      <c r="BE117" s="1178"/>
      <c r="BF117" s="1178"/>
      <c r="BG117" s="1178">
        <v>8</v>
      </c>
      <c r="BH117" s="1178"/>
      <c r="BI117" s="1178"/>
      <c r="BJ117" s="1178"/>
      <c r="BK117" s="1186"/>
      <c r="BL117" s="1187">
        <v>-2295</v>
      </c>
      <c r="BM117" s="1187"/>
      <c r="BN117" s="1187"/>
      <c r="BO117" s="1187"/>
      <c r="BP117" s="1187"/>
      <c r="BQ117" s="1187"/>
      <c r="BR117" s="1187"/>
      <c r="BS117" s="1187"/>
      <c r="BT117" s="1187"/>
      <c r="BU117" s="1187">
        <v>61</v>
      </c>
      <c r="BV117" s="1191"/>
      <c r="BW117" s="1186"/>
      <c r="BX117" s="1186"/>
      <c r="BY117" s="1186"/>
      <c r="BZ117" s="1186"/>
      <c r="CA117" s="1186"/>
      <c r="CB117" s="1186"/>
      <c r="CC117" s="1186"/>
      <c r="CD117" s="1186"/>
      <c r="CE117" s="1186">
        <v>112</v>
      </c>
      <c r="CF117" s="1186">
        <v>80</v>
      </c>
      <c r="CG117" s="1186"/>
      <c r="CH117" s="1186">
        <v>78</v>
      </c>
      <c r="CI117" s="1186">
        <v>480</v>
      </c>
      <c r="CJ117" s="1186"/>
      <c r="CK117" s="1186"/>
      <c r="CL117" s="1186"/>
      <c r="CM117" s="1186"/>
      <c r="CN117" s="1186">
        <v>10</v>
      </c>
      <c r="CO117" s="1186"/>
      <c r="CP117" s="1186">
        <v>128</v>
      </c>
      <c r="CQ117" s="1186"/>
      <c r="CR117" s="1186">
        <v>44</v>
      </c>
      <c r="CS117" s="1186"/>
      <c r="CT117" s="1186">
        <v>22</v>
      </c>
      <c r="CU117" s="1186">
        <v>32</v>
      </c>
      <c r="CV117" s="1186">
        <v>64</v>
      </c>
      <c r="CW117" s="1186"/>
      <c r="CX117" s="1186"/>
      <c r="CY117" s="1186"/>
      <c r="CZ117" s="1186">
        <v>120</v>
      </c>
      <c r="DA117" s="1186"/>
      <c r="DB117" s="1186">
        <v>64</v>
      </c>
      <c r="DC117" s="1186"/>
      <c r="DD117" s="1186">
        <v>40</v>
      </c>
      <c r="DE117" s="1186"/>
      <c r="DF117" s="1186"/>
      <c r="DG117" s="1186"/>
      <c r="DH117" s="1186"/>
      <c r="DI117" s="1186">
        <v>96</v>
      </c>
      <c r="DJ117" s="1186">
        <v>18</v>
      </c>
      <c r="DK117" s="1186"/>
      <c r="DL117" s="1186">
        <v>80</v>
      </c>
      <c r="DM117" s="1186"/>
      <c r="DN117" s="1186"/>
      <c r="DO117" s="1186"/>
      <c r="DP117" s="1186"/>
      <c r="DQ117" s="1186">
        <v>16</v>
      </c>
      <c r="DR117" s="1186"/>
      <c r="DS117" s="1186">
        <v>90</v>
      </c>
      <c r="DT117" s="1186">
        <v>96</v>
      </c>
      <c r="DU117" s="1186"/>
      <c r="DV117" s="1186">
        <v>1008</v>
      </c>
      <c r="DW117" s="1186"/>
      <c r="DX117" s="1186"/>
      <c r="DY117" s="1186">
        <v>1800</v>
      </c>
      <c r="DZ117" s="1186">
        <v>228</v>
      </c>
      <c r="EA117" s="1186"/>
      <c r="EB117" s="1186"/>
      <c r="EC117" s="1186">
        <v>48</v>
      </c>
      <c r="ED117" s="1186"/>
      <c r="EE117" s="1186">
        <v>552</v>
      </c>
      <c r="EF117" s="1186">
        <v>92</v>
      </c>
      <c r="EG117" s="1186"/>
      <c r="EH117" s="1186">
        <v>160</v>
      </c>
      <c r="EI117" s="1186"/>
      <c r="EJ117" s="1186"/>
      <c r="EK117" s="1197"/>
      <c r="EL117" s="1198">
        <v>128</v>
      </c>
      <c r="EM117" s="1186"/>
      <c r="EN117" s="1186"/>
      <c r="EO117" s="1186">
        <v>208</v>
      </c>
      <c r="EP117" s="1186"/>
      <c r="EQ117" s="1186"/>
      <c r="ER117" s="1186"/>
      <c r="ES117" s="1186"/>
      <c r="ET117" s="1186"/>
      <c r="EU117" s="1186"/>
      <c r="EV117" s="1186"/>
      <c r="EW117" s="1186"/>
      <c r="EX117" s="1186">
        <v>80</v>
      </c>
      <c r="EY117" s="1186"/>
      <c r="EZ117" s="1186"/>
      <c r="FA117" s="1186"/>
      <c r="FB117" s="1186"/>
      <c r="FC117" s="1209"/>
      <c r="FD117" s="1186"/>
      <c r="FE117" s="1186"/>
      <c r="FF117" s="1186"/>
      <c r="FG117" s="1186"/>
      <c r="FH117" s="1186"/>
      <c r="FI117" s="1186"/>
      <c r="FJ117" s="1186"/>
      <c r="FK117" s="1186"/>
      <c r="FL117" s="1209"/>
      <c r="FM117" s="1186"/>
      <c r="FN117" s="1186"/>
      <c r="FO117" s="1186"/>
      <c r="FP117" s="1186">
        <v>4</v>
      </c>
      <c r="FQ117" s="1186"/>
      <c r="FR117" s="1186">
        <v>160</v>
      </c>
      <c r="FS117" s="1214">
        <v>-59</v>
      </c>
      <c r="FT117" s="1186"/>
      <c r="FU117" s="1214"/>
      <c r="FV117" s="1186">
        <v>16</v>
      </c>
      <c r="FW117" s="1214"/>
      <c r="FX117" s="1214"/>
      <c r="FY117" s="1214"/>
      <c r="FZ117" s="1214"/>
      <c r="GA117" s="1214"/>
      <c r="GB117" s="1186">
        <v>1</v>
      </c>
      <c r="GC117" s="1186">
        <v>1</v>
      </c>
      <c r="GD117" s="1186"/>
      <c r="GE117" s="1186"/>
      <c r="GF117" s="1186"/>
      <c r="GG117" s="1186">
        <v>34</v>
      </c>
      <c r="GH117" s="1186"/>
      <c r="GI117" s="1186"/>
      <c r="GJ117" s="1186"/>
      <c r="GK117" s="1186"/>
      <c r="GL117" s="1186"/>
      <c r="GM117" s="1186"/>
      <c r="GN117" s="1186"/>
      <c r="GO117" s="1186"/>
      <c r="GP117" s="1186"/>
      <c r="GQ117" s="1186"/>
      <c r="GR117" s="1186"/>
      <c r="GS117" s="1186"/>
      <c r="GT117" s="1186"/>
      <c r="GU117" s="1186"/>
      <c r="GV117" s="1186"/>
      <c r="GW117" s="1186"/>
      <c r="GX117" s="1186"/>
      <c r="GY117" s="1218"/>
      <c r="GZ117" s="364">
        <f t="shared" si="86"/>
        <v>5558</v>
      </c>
      <c r="HA117" s="365">
        <f t="shared" si="87"/>
        <v>573</v>
      </c>
      <c r="HB117" s="366">
        <f t="shared" si="88"/>
        <v>6131</v>
      </c>
      <c r="HC117" s="366">
        <v>6384</v>
      </c>
      <c r="HD117" s="365">
        <v>10755</v>
      </c>
      <c r="HE117" s="365">
        <v>10424</v>
      </c>
      <c r="HF117" s="54"/>
      <c r="HG117" s="708">
        <v>9.99</v>
      </c>
      <c r="HH117" s="708">
        <v>2.65</v>
      </c>
      <c r="HI117" s="709">
        <f t="shared" si="94"/>
        <v>16247.15</v>
      </c>
      <c r="HJ117" s="710">
        <v>14.75</v>
      </c>
      <c r="HK117" s="710">
        <v>11.5</v>
      </c>
      <c r="HL117" s="738">
        <f t="shared" si="89"/>
        <v>0.35229512813292</v>
      </c>
      <c r="HM117" s="739"/>
      <c r="HN117" s="739">
        <v>3000</v>
      </c>
      <c r="HO117" s="739">
        <v>11.5</v>
      </c>
      <c r="HP117" s="740">
        <f t="shared" si="97"/>
        <v>47092.5</v>
      </c>
      <c r="HQ117" s="738">
        <f t="shared" si="98"/>
        <v>0.35229512813292</v>
      </c>
      <c r="HR117" s="741"/>
      <c r="HS117" s="742">
        <v>44927</v>
      </c>
      <c r="HT117" s="739">
        <f ca="1" t="shared" si="90"/>
        <v>5</v>
      </c>
      <c r="HU117" s="739">
        <f ca="1" t="shared" si="91"/>
        <v>150</v>
      </c>
      <c r="HV117" s="739">
        <v>2167</v>
      </c>
      <c r="HW117" s="739">
        <f t="shared" si="72"/>
        <v>6131</v>
      </c>
      <c r="HX117" s="761">
        <f t="shared" si="95"/>
        <v>1.95816033216225</v>
      </c>
      <c r="HY117" s="739">
        <f ca="1" t="shared" si="96"/>
        <v>4.76485680826147</v>
      </c>
      <c r="HZ117" s="739">
        <f t="shared" si="99"/>
        <v>4095</v>
      </c>
      <c r="IA117" s="739"/>
      <c r="IB117" s="739">
        <f ca="1" t="shared" si="78"/>
        <v>1226.2</v>
      </c>
      <c r="IC117" s="769">
        <f ca="1" t="shared" si="79"/>
        <v>40.8733333333333</v>
      </c>
      <c r="ID117" s="769">
        <f ca="1" t="shared" si="80"/>
        <v>100.187571358669</v>
      </c>
      <c r="IE117" s="739"/>
      <c r="IF117" s="739"/>
      <c r="IG117" s="739"/>
      <c r="IH117" s="739"/>
      <c r="II117" s="739"/>
      <c r="IJ117" s="739"/>
      <c r="IK117" s="739"/>
      <c r="IL117" s="743"/>
      <c r="IM117" s="743"/>
      <c r="IN117" s="743"/>
      <c r="IO117" s="743"/>
      <c r="IP117" s="743"/>
      <c r="IQ117" s="739"/>
      <c r="IR117" s="739"/>
      <c r="IS117" s="739"/>
      <c r="IT117" s="739"/>
      <c r="IU117" s="739"/>
      <c r="IV117" s="739"/>
      <c r="IW117" s="739"/>
      <c r="IX117" s="739"/>
      <c r="IY117" s="739"/>
      <c r="IZ117" s="739"/>
      <c r="JA117" s="739"/>
      <c r="JB117" s="743">
        <v>272</v>
      </c>
      <c r="JC117" s="743">
        <v>352</v>
      </c>
      <c r="JD117" s="743">
        <v>440</v>
      </c>
      <c r="JE117" s="743">
        <v>500</v>
      </c>
      <c r="JF117" s="743">
        <v>672</v>
      </c>
      <c r="JG117" s="739">
        <v>512</v>
      </c>
      <c r="JH117" s="739">
        <v>320</v>
      </c>
      <c r="JI117" s="739">
        <v>128</v>
      </c>
      <c r="JJ117" s="739">
        <v>449</v>
      </c>
      <c r="JK117" s="739">
        <v>127</v>
      </c>
      <c r="JL117" s="739">
        <v>2284</v>
      </c>
      <c r="JM117" s="739">
        <v>328</v>
      </c>
      <c r="JN117" s="28">
        <f t="shared" si="92"/>
        <v>6384</v>
      </c>
      <c r="JO117" s="28">
        <f t="shared" si="93"/>
        <v>0</v>
      </c>
      <c r="JP117" s="28"/>
      <c r="JQ117" s="28"/>
      <c r="JR117" s="28"/>
      <c r="JS117" s="28"/>
      <c r="JT117" s="28"/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824"/>
    </row>
    <row r="118" s="786" customFormat="1" hidden="1" customHeight="1" spans="1:291">
      <c r="A118" s="95" t="s">
        <v>1610</v>
      </c>
      <c r="B118" s="343">
        <v>2019</v>
      </c>
      <c r="C118" s="95" t="s">
        <v>1747</v>
      </c>
      <c r="D118" s="122" t="s">
        <v>1857</v>
      </c>
      <c r="E118" s="411"/>
      <c r="F118" s="1061" t="s">
        <v>416</v>
      </c>
      <c r="G118" s="112" t="s">
        <v>417</v>
      </c>
      <c r="H118" s="1060" t="s">
        <v>1867</v>
      </c>
      <c r="I118" s="99">
        <f t="shared" si="81"/>
        <v>-1359</v>
      </c>
      <c r="J118" s="1129">
        <v>1694</v>
      </c>
      <c r="K118" s="1130">
        <f t="shared" si="82"/>
        <v>2335</v>
      </c>
      <c r="L118" s="1131">
        <f t="shared" si="83"/>
        <v>335</v>
      </c>
      <c r="M118" s="1132"/>
      <c r="N118" s="1133"/>
      <c r="O118" s="1139"/>
      <c r="P118" s="1138">
        <f t="shared" si="84"/>
        <v>2000</v>
      </c>
      <c r="Q118" s="1154">
        <f t="shared" si="85"/>
        <v>1000</v>
      </c>
      <c r="R118" s="1156"/>
      <c r="S118" s="1156"/>
      <c r="T118" s="1156"/>
      <c r="U118" s="1156"/>
      <c r="V118" s="1156">
        <v>2000</v>
      </c>
      <c r="W118" s="1156"/>
      <c r="X118" s="1156"/>
      <c r="Y118" s="1156"/>
      <c r="Z118" s="1156"/>
      <c r="AA118" s="1156"/>
      <c r="AB118" s="1167"/>
      <c r="AC118" s="1156"/>
      <c r="AD118" s="1156"/>
      <c r="AE118" s="1156"/>
      <c r="AF118" s="1156"/>
      <c r="AG118" s="1156"/>
      <c r="AH118" s="1156"/>
      <c r="AI118" s="1156"/>
      <c r="AJ118" s="1156">
        <v>1000</v>
      </c>
      <c r="AK118" s="1156"/>
      <c r="AL118" s="1156"/>
      <c r="AM118" s="1156"/>
      <c r="AN118" s="1156"/>
      <c r="AO118" s="1156"/>
      <c r="AP118" s="1156"/>
      <c r="AQ118" s="1156"/>
      <c r="AR118" s="1156"/>
      <c r="AS118" s="1179"/>
      <c r="AT118" s="1177"/>
      <c r="AU118" s="1178"/>
      <c r="AV118" s="1178"/>
      <c r="AW118" s="1178"/>
      <c r="AX118" s="1178"/>
      <c r="AY118" s="1178"/>
      <c r="AZ118" s="1178"/>
      <c r="BA118" s="1178"/>
      <c r="BB118" s="1178"/>
      <c r="BC118" s="1178"/>
      <c r="BD118" s="1178"/>
      <c r="BE118" s="1178"/>
      <c r="BF118" s="1178"/>
      <c r="BG118" s="1178"/>
      <c r="BH118" s="1178"/>
      <c r="BI118" s="1178"/>
      <c r="BJ118" s="1178"/>
      <c r="BK118" s="1186"/>
      <c r="BL118" s="1187">
        <v>-1826</v>
      </c>
      <c r="BM118" s="1187"/>
      <c r="BN118" s="1187"/>
      <c r="BO118" s="1187"/>
      <c r="BP118" s="1187"/>
      <c r="BQ118" s="1187">
        <v>134</v>
      </c>
      <c r="BR118" s="1187">
        <v>-52</v>
      </c>
      <c r="BS118" s="1187"/>
      <c r="BT118" s="1187"/>
      <c r="BU118" s="1187"/>
      <c r="BV118" s="1191"/>
      <c r="BW118" s="1186"/>
      <c r="BX118" s="1186"/>
      <c r="BY118" s="1186"/>
      <c r="BZ118" s="1186"/>
      <c r="CA118" s="1186"/>
      <c r="CB118" s="1186"/>
      <c r="CC118" s="1186"/>
      <c r="CD118" s="1186"/>
      <c r="CE118" s="1186">
        <v>96</v>
      </c>
      <c r="CF118" s="1186">
        <v>40</v>
      </c>
      <c r="CG118" s="1186"/>
      <c r="CH118" s="1186">
        <v>78</v>
      </c>
      <c r="CI118" s="1186">
        <v>320</v>
      </c>
      <c r="CJ118" s="1186"/>
      <c r="CK118" s="1186"/>
      <c r="CL118" s="1186"/>
      <c r="CM118" s="1186"/>
      <c r="CN118" s="1186">
        <v>6</v>
      </c>
      <c r="CO118" s="1186">
        <v>752</v>
      </c>
      <c r="CP118" s="1186">
        <v>224</v>
      </c>
      <c r="CQ118" s="1186"/>
      <c r="CR118" s="1186">
        <v>44</v>
      </c>
      <c r="CS118" s="1186"/>
      <c r="CT118" s="1186">
        <v>22</v>
      </c>
      <c r="CU118" s="1186"/>
      <c r="CV118" s="1186">
        <v>64</v>
      </c>
      <c r="CW118" s="1186"/>
      <c r="CX118" s="1186"/>
      <c r="CY118" s="1186"/>
      <c r="CZ118" s="1186">
        <v>60</v>
      </c>
      <c r="DA118" s="1186"/>
      <c r="DB118" s="1186">
        <v>64</v>
      </c>
      <c r="DC118" s="1186"/>
      <c r="DD118" s="1186">
        <v>20</v>
      </c>
      <c r="DE118" s="1186"/>
      <c r="DF118" s="1186"/>
      <c r="DG118" s="1186"/>
      <c r="DH118" s="1186"/>
      <c r="DI118" s="1186"/>
      <c r="DJ118" s="1186">
        <v>18</v>
      </c>
      <c r="DK118" s="1186"/>
      <c r="DL118" s="1186">
        <v>48</v>
      </c>
      <c r="DM118" s="1186"/>
      <c r="DN118" s="1186"/>
      <c r="DO118" s="1186"/>
      <c r="DP118" s="1186"/>
      <c r="DQ118" s="1186">
        <v>16</v>
      </c>
      <c r="DR118" s="1186"/>
      <c r="DS118" s="1186"/>
      <c r="DT118" s="1186"/>
      <c r="DU118" s="1186"/>
      <c r="DV118" s="1186"/>
      <c r="DW118" s="1186"/>
      <c r="DX118" s="1186"/>
      <c r="DY118" s="1186"/>
      <c r="DZ118" s="1186"/>
      <c r="EA118" s="1186"/>
      <c r="EB118" s="1186"/>
      <c r="EC118" s="1186">
        <v>48</v>
      </c>
      <c r="ED118" s="1186"/>
      <c r="EE118" s="1186">
        <v>276</v>
      </c>
      <c r="EF118" s="1186">
        <v>46</v>
      </c>
      <c r="EG118" s="1186"/>
      <c r="EH118" s="1186"/>
      <c r="EI118" s="1186"/>
      <c r="EJ118" s="1186"/>
      <c r="EK118" s="1197"/>
      <c r="EL118" s="1198">
        <v>128</v>
      </c>
      <c r="EM118" s="1186"/>
      <c r="EN118" s="1186"/>
      <c r="EO118" s="1186">
        <v>96</v>
      </c>
      <c r="EP118" s="1186"/>
      <c r="EQ118" s="1186"/>
      <c r="ER118" s="1186"/>
      <c r="ES118" s="1186"/>
      <c r="ET118" s="1186"/>
      <c r="EU118" s="1186"/>
      <c r="EV118" s="1186"/>
      <c r="EW118" s="1186"/>
      <c r="EX118" s="1186"/>
      <c r="EY118" s="1186"/>
      <c r="EZ118" s="1186"/>
      <c r="FA118" s="1186"/>
      <c r="FB118" s="1186"/>
      <c r="FC118" s="1209"/>
      <c r="FD118" s="1186"/>
      <c r="FE118" s="1186"/>
      <c r="FF118" s="1186"/>
      <c r="FG118" s="1186"/>
      <c r="FH118" s="1186"/>
      <c r="FI118" s="1186"/>
      <c r="FJ118" s="1186"/>
      <c r="FK118" s="1186"/>
      <c r="FL118" s="1209"/>
      <c r="FM118" s="1186"/>
      <c r="FN118" s="1186"/>
      <c r="FO118" s="1186"/>
      <c r="FP118" s="1186">
        <v>4</v>
      </c>
      <c r="FQ118" s="1186"/>
      <c r="FR118" s="1186"/>
      <c r="FS118" s="1214">
        <v>-63</v>
      </c>
      <c r="FT118" s="1214"/>
      <c r="FU118" s="1214"/>
      <c r="FV118" s="1214"/>
      <c r="FW118" s="1214"/>
      <c r="FX118" s="1214"/>
      <c r="FY118" s="1214"/>
      <c r="FZ118" s="1214"/>
      <c r="GA118" s="1214"/>
      <c r="GB118" s="1186"/>
      <c r="GC118" s="1186"/>
      <c r="GD118" s="1186"/>
      <c r="GE118" s="1186"/>
      <c r="GF118" s="1186"/>
      <c r="GG118" s="1186">
        <v>2</v>
      </c>
      <c r="GH118" s="1186"/>
      <c r="GI118" s="1186"/>
      <c r="GJ118" s="1186"/>
      <c r="GK118" s="1186"/>
      <c r="GL118" s="1186"/>
      <c r="GM118" s="1186"/>
      <c r="GN118" s="1186"/>
      <c r="GO118" s="1186"/>
      <c r="GP118" s="1186"/>
      <c r="GQ118" s="1186"/>
      <c r="GR118" s="1186"/>
      <c r="GS118" s="1186"/>
      <c r="GT118" s="1186"/>
      <c r="GU118" s="1186"/>
      <c r="GV118" s="1186"/>
      <c r="GW118" s="1186"/>
      <c r="GX118" s="1186"/>
      <c r="GY118" s="1218"/>
      <c r="GZ118" s="364">
        <f t="shared" si="86"/>
        <v>2242</v>
      </c>
      <c r="HA118" s="365">
        <f t="shared" si="87"/>
        <v>167</v>
      </c>
      <c r="HB118" s="366">
        <f t="shared" si="88"/>
        <v>2409</v>
      </c>
      <c r="HC118" s="366">
        <v>2310</v>
      </c>
      <c r="HD118" s="365">
        <v>5002</v>
      </c>
      <c r="HE118" s="365">
        <v>4471</v>
      </c>
      <c r="HF118" s="54"/>
      <c r="HG118" s="708">
        <v>9.99</v>
      </c>
      <c r="HH118" s="708">
        <v>2.65</v>
      </c>
      <c r="HI118" s="709">
        <f t="shared" si="94"/>
        <v>6383.85</v>
      </c>
      <c r="HJ118" s="710">
        <v>14.75</v>
      </c>
      <c r="HK118" s="710">
        <v>11.5</v>
      </c>
      <c r="HL118" s="738">
        <f t="shared" si="89"/>
        <v>0.35229512813292</v>
      </c>
      <c r="HM118" s="739"/>
      <c r="HN118" s="739">
        <v>3000</v>
      </c>
      <c r="HO118" s="739">
        <v>11.5</v>
      </c>
      <c r="HP118" s="740">
        <f t="shared" si="97"/>
        <v>26852.5</v>
      </c>
      <c r="HQ118" s="738">
        <f t="shared" si="98"/>
        <v>0.35229512813292</v>
      </c>
      <c r="HR118" s="741"/>
      <c r="HS118" s="742">
        <v>44927</v>
      </c>
      <c r="HT118" s="739">
        <f ca="1" t="shared" si="90"/>
        <v>5</v>
      </c>
      <c r="HU118" s="739">
        <f ca="1" t="shared" si="91"/>
        <v>150</v>
      </c>
      <c r="HV118" s="739">
        <v>1698</v>
      </c>
      <c r="HW118" s="739">
        <f t="shared" si="72"/>
        <v>2409</v>
      </c>
      <c r="HX118" s="761">
        <f t="shared" si="95"/>
        <v>1.19464418546987</v>
      </c>
      <c r="HY118" s="739">
        <f ca="1" t="shared" si="96"/>
        <v>2.90696751797669</v>
      </c>
      <c r="HZ118" s="739">
        <f t="shared" si="99"/>
        <v>2335</v>
      </c>
      <c r="IA118" s="739"/>
      <c r="IB118" s="739">
        <f ca="1" t="shared" si="78"/>
        <v>481.8</v>
      </c>
      <c r="IC118" s="769">
        <f ca="1" t="shared" si="79"/>
        <v>16.06</v>
      </c>
      <c r="ID118" s="769">
        <f ca="1" t="shared" si="80"/>
        <v>145.392278953923</v>
      </c>
      <c r="IE118" s="739"/>
      <c r="IF118" s="739"/>
      <c r="IG118" s="739"/>
      <c r="IH118" s="739"/>
      <c r="II118" s="739"/>
      <c r="IJ118" s="739"/>
      <c r="IK118" s="739"/>
      <c r="IL118" s="743"/>
      <c r="IM118" s="743"/>
      <c r="IN118" s="743"/>
      <c r="IO118" s="743"/>
      <c r="IP118" s="743"/>
      <c r="IQ118" s="739"/>
      <c r="IR118" s="739"/>
      <c r="IS118" s="739"/>
      <c r="IT118" s="739"/>
      <c r="IU118" s="739"/>
      <c r="IV118" s="739"/>
      <c r="IW118" s="739"/>
      <c r="IX118" s="739"/>
      <c r="IY118" s="739"/>
      <c r="IZ118" s="739"/>
      <c r="JA118" s="739"/>
      <c r="JB118" s="743">
        <v>120</v>
      </c>
      <c r="JC118" s="743">
        <v>224</v>
      </c>
      <c r="JD118" s="743">
        <v>294</v>
      </c>
      <c r="JE118" s="743">
        <v>170</v>
      </c>
      <c r="JF118" s="743">
        <v>288</v>
      </c>
      <c r="JG118" s="739">
        <v>120</v>
      </c>
      <c r="JH118" s="739">
        <v>192</v>
      </c>
      <c r="JI118" s="739">
        <v>64</v>
      </c>
      <c r="JJ118" s="739">
        <v>369</v>
      </c>
      <c r="JK118" s="739">
        <v>75</v>
      </c>
      <c r="JL118" s="739">
        <v>288</v>
      </c>
      <c r="JM118" s="739">
        <v>106</v>
      </c>
      <c r="JN118" s="28">
        <f t="shared" si="92"/>
        <v>2310</v>
      </c>
      <c r="JO118" s="28">
        <f t="shared" si="93"/>
        <v>0</v>
      </c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824"/>
    </row>
    <row r="119" s="786" customFormat="1" hidden="1" customHeight="1" spans="1:291">
      <c r="A119" s="95" t="s">
        <v>1610</v>
      </c>
      <c r="B119" s="343">
        <v>2019</v>
      </c>
      <c r="C119" s="95" t="s">
        <v>1747</v>
      </c>
      <c r="D119" s="122" t="s">
        <v>1857</v>
      </c>
      <c r="E119" s="411"/>
      <c r="F119" s="1061" t="s">
        <v>419</v>
      </c>
      <c r="G119" s="112" t="s">
        <v>420</v>
      </c>
      <c r="H119" s="1060" t="s">
        <v>1868</v>
      </c>
      <c r="I119" s="99">
        <f t="shared" si="81"/>
        <v>-2444</v>
      </c>
      <c r="J119" s="1129">
        <v>1913</v>
      </c>
      <c r="K119" s="1130">
        <f t="shared" si="82"/>
        <v>4469</v>
      </c>
      <c r="L119" s="1131">
        <f t="shared" si="83"/>
        <v>-531</v>
      </c>
      <c r="M119" s="1132"/>
      <c r="N119" s="1133"/>
      <c r="O119" s="1139"/>
      <c r="P119" s="1138">
        <f t="shared" si="84"/>
        <v>5000</v>
      </c>
      <c r="Q119" s="1154">
        <f t="shared" si="85"/>
        <v>1000</v>
      </c>
      <c r="R119" s="1156"/>
      <c r="S119" s="1156"/>
      <c r="T119" s="1156"/>
      <c r="U119" s="1156"/>
      <c r="V119" s="1156">
        <v>2000</v>
      </c>
      <c r="W119" s="1156"/>
      <c r="X119" s="1156"/>
      <c r="Y119" s="1156"/>
      <c r="Z119" s="1156">
        <v>3000</v>
      </c>
      <c r="AA119" s="1156"/>
      <c r="AB119" s="1167"/>
      <c r="AC119" s="1156"/>
      <c r="AD119" s="1156"/>
      <c r="AE119" s="1156"/>
      <c r="AF119" s="1156"/>
      <c r="AG119" s="1156"/>
      <c r="AH119" s="1156"/>
      <c r="AI119" s="1156"/>
      <c r="AJ119" s="1156">
        <v>1000</v>
      </c>
      <c r="AK119" s="1156"/>
      <c r="AL119" s="1156"/>
      <c r="AM119" s="1156"/>
      <c r="AN119" s="1156"/>
      <c r="AO119" s="1156"/>
      <c r="AP119" s="1156"/>
      <c r="AQ119" s="1156"/>
      <c r="AR119" s="1156"/>
      <c r="AS119" s="1179"/>
      <c r="AT119" s="1177"/>
      <c r="AU119" s="1178"/>
      <c r="AV119" s="1178"/>
      <c r="AW119" s="1178"/>
      <c r="AX119" s="1178"/>
      <c r="AY119" s="1178"/>
      <c r="AZ119" s="1178"/>
      <c r="BA119" s="1178"/>
      <c r="BB119" s="1178"/>
      <c r="BC119" s="1178"/>
      <c r="BD119" s="1178"/>
      <c r="BE119" s="1178"/>
      <c r="BF119" s="1178"/>
      <c r="BG119" s="1178"/>
      <c r="BH119" s="1178"/>
      <c r="BI119" s="1178"/>
      <c r="BJ119" s="1178"/>
      <c r="BK119" s="1186"/>
      <c r="BL119" s="1187">
        <v>-2045</v>
      </c>
      <c r="BM119" s="1187"/>
      <c r="BN119" s="1187"/>
      <c r="BO119" s="1187"/>
      <c r="BP119" s="1187"/>
      <c r="BQ119" s="1187"/>
      <c r="BR119" s="1187"/>
      <c r="BS119" s="1187"/>
      <c r="BT119" s="1187"/>
      <c r="BU119" s="1187"/>
      <c r="BV119" s="1191"/>
      <c r="BW119" s="1186"/>
      <c r="BX119" s="1186"/>
      <c r="BY119" s="1186"/>
      <c r="BZ119" s="1186"/>
      <c r="CA119" s="1186"/>
      <c r="CB119" s="1186"/>
      <c r="CC119" s="1186"/>
      <c r="CD119" s="1186"/>
      <c r="CE119" s="1186">
        <v>96</v>
      </c>
      <c r="CF119" s="1186">
        <v>80</v>
      </c>
      <c r="CG119" s="1186"/>
      <c r="CH119" s="1186">
        <v>78</v>
      </c>
      <c r="CI119" s="1186"/>
      <c r="CJ119" s="1186"/>
      <c r="CK119" s="1186"/>
      <c r="CL119" s="1186"/>
      <c r="CM119" s="1186"/>
      <c r="CN119" s="1186">
        <v>2</v>
      </c>
      <c r="CO119" s="1186">
        <v>320</v>
      </c>
      <c r="CP119" s="1186">
        <v>352</v>
      </c>
      <c r="CQ119" s="1186"/>
      <c r="CR119" s="1186">
        <v>44</v>
      </c>
      <c r="CS119" s="1186"/>
      <c r="CT119" s="1186">
        <v>22</v>
      </c>
      <c r="CU119" s="1186">
        <v>48</v>
      </c>
      <c r="CV119" s="1186">
        <v>64</v>
      </c>
      <c r="CW119" s="1186"/>
      <c r="CX119" s="1186"/>
      <c r="CY119" s="1186"/>
      <c r="CZ119" s="1186">
        <v>120</v>
      </c>
      <c r="DA119" s="1186"/>
      <c r="DB119" s="1186">
        <v>64</v>
      </c>
      <c r="DC119" s="1186"/>
      <c r="DD119" s="1186">
        <v>40</v>
      </c>
      <c r="DE119" s="1186"/>
      <c r="DF119" s="1186"/>
      <c r="DG119" s="1186"/>
      <c r="DH119" s="1186"/>
      <c r="DI119" s="1186"/>
      <c r="DJ119" s="1186">
        <v>18</v>
      </c>
      <c r="DK119" s="1186"/>
      <c r="DL119" s="1186"/>
      <c r="DM119" s="1186"/>
      <c r="DN119" s="1186"/>
      <c r="DO119" s="1186"/>
      <c r="DP119" s="1186"/>
      <c r="DQ119" s="1186">
        <v>16</v>
      </c>
      <c r="DR119" s="1186"/>
      <c r="DS119" s="1186">
        <v>90</v>
      </c>
      <c r="DT119" s="1186">
        <v>16</v>
      </c>
      <c r="DU119" s="1186"/>
      <c r="DV119" s="1186">
        <v>1200</v>
      </c>
      <c r="DW119" s="1186"/>
      <c r="DX119" s="1186"/>
      <c r="DY119" s="1186"/>
      <c r="DZ119" s="1186"/>
      <c r="EA119" s="1186"/>
      <c r="EB119" s="1186"/>
      <c r="EC119" s="1186"/>
      <c r="ED119" s="1186"/>
      <c r="EE119" s="1186">
        <v>552</v>
      </c>
      <c r="EF119" s="1186">
        <v>92</v>
      </c>
      <c r="EG119" s="1186"/>
      <c r="EH119" s="1186"/>
      <c r="EI119" s="1186"/>
      <c r="EJ119" s="1186"/>
      <c r="EK119" s="1197"/>
      <c r="EL119" s="1198">
        <v>128</v>
      </c>
      <c r="EM119" s="1186"/>
      <c r="EN119" s="1186"/>
      <c r="EO119" s="1186">
        <v>128</v>
      </c>
      <c r="EP119" s="1186"/>
      <c r="EQ119" s="1186"/>
      <c r="ER119" s="1186"/>
      <c r="ES119" s="1186"/>
      <c r="ET119" s="1186"/>
      <c r="EU119" s="1186"/>
      <c r="EV119" s="1186"/>
      <c r="EW119" s="1186"/>
      <c r="EX119" s="1186"/>
      <c r="EY119" s="1186"/>
      <c r="EZ119" s="1186"/>
      <c r="FA119" s="1186"/>
      <c r="FB119" s="1186"/>
      <c r="FC119" s="1209"/>
      <c r="FD119" s="1186"/>
      <c r="FE119" s="1186"/>
      <c r="FF119" s="1186"/>
      <c r="FG119" s="1186"/>
      <c r="FH119" s="1186"/>
      <c r="FI119" s="1186"/>
      <c r="FJ119" s="1186"/>
      <c r="FK119" s="1186"/>
      <c r="FL119" s="1209"/>
      <c r="FM119" s="1186"/>
      <c r="FN119" s="1186"/>
      <c r="FO119" s="1186"/>
      <c r="FP119" s="1186">
        <v>4</v>
      </c>
      <c r="FQ119" s="1186"/>
      <c r="FR119" s="1186"/>
      <c r="FS119" s="1186"/>
      <c r="FT119" s="1186"/>
      <c r="FU119" s="1186"/>
      <c r="FV119" s="1186"/>
      <c r="FW119" s="1186"/>
      <c r="FX119" s="1186"/>
      <c r="FY119" s="1186"/>
      <c r="FZ119" s="1186"/>
      <c r="GA119" s="1186"/>
      <c r="GB119" s="1186"/>
      <c r="GC119" s="1186"/>
      <c r="GD119" s="1186"/>
      <c r="GE119" s="1186"/>
      <c r="GF119" s="1186"/>
      <c r="GG119" s="1186">
        <v>2</v>
      </c>
      <c r="GH119" s="1186"/>
      <c r="GI119" s="1186"/>
      <c r="GJ119" s="1186"/>
      <c r="GK119" s="1186"/>
      <c r="GL119" s="1186"/>
      <c r="GM119" s="1186"/>
      <c r="GN119" s="1186"/>
      <c r="GO119" s="1186"/>
      <c r="GP119" s="1186"/>
      <c r="GQ119" s="1186"/>
      <c r="GR119" s="1186"/>
      <c r="GS119" s="1186"/>
      <c r="GT119" s="1186"/>
      <c r="GU119" s="1186"/>
      <c r="GV119" s="1186"/>
      <c r="GW119" s="1186"/>
      <c r="GX119" s="1186"/>
      <c r="GY119" s="1218"/>
      <c r="GZ119" s="364">
        <f t="shared" si="86"/>
        <v>3314</v>
      </c>
      <c r="HA119" s="365">
        <f t="shared" si="87"/>
        <v>262</v>
      </c>
      <c r="HB119" s="366">
        <f t="shared" si="88"/>
        <v>3576</v>
      </c>
      <c r="HC119" s="366">
        <v>3062</v>
      </c>
      <c r="HD119" s="365">
        <v>5810</v>
      </c>
      <c r="HE119" s="365">
        <v>7388</v>
      </c>
      <c r="HF119" s="54"/>
      <c r="HG119" s="708">
        <v>9.99</v>
      </c>
      <c r="HH119" s="708">
        <v>2.65</v>
      </c>
      <c r="HI119" s="709">
        <f t="shared" si="94"/>
        <v>9476.4</v>
      </c>
      <c r="HJ119" s="710">
        <v>14.75</v>
      </c>
      <c r="HK119" s="710">
        <v>11.5</v>
      </c>
      <c r="HL119" s="738">
        <f t="shared" si="89"/>
        <v>0.35229512813292</v>
      </c>
      <c r="HM119" s="739"/>
      <c r="HN119" s="739">
        <v>3000</v>
      </c>
      <c r="HO119" s="739">
        <v>11.5</v>
      </c>
      <c r="HP119" s="740">
        <f t="shared" si="97"/>
        <v>51393.5</v>
      </c>
      <c r="HQ119" s="738">
        <f t="shared" si="98"/>
        <v>0.35229512813292</v>
      </c>
      <c r="HR119" s="741"/>
      <c r="HS119" s="742">
        <v>44927</v>
      </c>
      <c r="HT119" s="739">
        <f ca="1" t="shared" si="90"/>
        <v>5</v>
      </c>
      <c r="HU119" s="739">
        <f ca="1" t="shared" si="91"/>
        <v>150</v>
      </c>
      <c r="HV119" s="739">
        <v>1917</v>
      </c>
      <c r="HW119" s="739">
        <f t="shared" si="72"/>
        <v>3576</v>
      </c>
      <c r="HX119" s="761">
        <f t="shared" si="95"/>
        <v>1.11994989038522</v>
      </c>
      <c r="HY119" s="739">
        <f ca="1" t="shared" si="96"/>
        <v>2.72521139993736</v>
      </c>
      <c r="HZ119" s="739">
        <f t="shared" si="99"/>
        <v>4469</v>
      </c>
      <c r="IA119" s="739"/>
      <c r="IB119" s="739">
        <f ca="1" t="shared" si="78"/>
        <v>715.2</v>
      </c>
      <c r="IC119" s="769">
        <f ca="1" t="shared" si="79"/>
        <v>23.84</v>
      </c>
      <c r="ID119" s="769">
        <f ca="1" t="shared" si="80"/>
        <v>187.458053691275</v>
      </c>
      <c r="IE119" s="739"/>
      <c r="IF119" s="739"/>
      <c r="IG119" s="739"/>
      <c r="IH119" s="739"/>
      <c r="II119" s="739"/>
      <c r="IJ119" s="739"/>
      <c r="IK119" s="739"/>
      <c r="IL119" s="743"/>
      <c r="IM119" s="743"/>
      <c r="IN119" s="743"/>
      <c r="IO119" s="743"/>
      <c r="IP119" s="743"/>
      <c r="IQ119" s="739"/>
      <c r="IR119" s="739"/>
      <c r="IS119" s="739"/>
      <c r="IT119" s="739"/>
      <c r="IU119" s="739"/>
      <c r="IV119" s="739"/>
      <c r="IW119" s="739"/>
      <c r="IX119" s="739"/>
      <c r="IY119" s="739"/>
      <c r="IZ119" s="739"/>
      <c r="JA119" s="739"/>
      <c r="JB119" s="743">
        <v>416</v>
      </c>
      <c r="JC119" s="743">
        <v>368</v>
      </c>
      <c r="JD119" s="743">
        <v>270</v>
      </c>
      <c r="JE119" s="743">
        <v>340</v>
      </c>
      <c r="JF119" s="743">
        <v>384</v>
      </c>
      <c r="JG119" s="739">
        <v>252</v>
      </c>
      <c r="JH119" s="739">
        <v>48</v>
      </c>
      <c r="JI119" s="739">
        <v>160</v>
      </c>
      <c r="JJ119" s="739">
        <v>305</v>
      </c>
      <c r="JK119" s="739">
        <v>123</v>
      </c>
      <c r="JL119" s="739">
        <v>192</v>
      </c>
      <c r="JM119" s="739">
        <v>204</v>
      </c>
      <c r="JN119" s="28">
        <f t="shared" si="92"/>
        <v>3062</v>
      </c>
      <c r="JO119" s="28">
        <f t="shared" si="93"/>
        <v>0</v>
      </c>
      <c r="JP119" s="28"/>
      <c r="JQ119" s="28"/>
      <c r="JR119" s="28"/>
      <c r="JS119" s="28"/>
      <c r="JT119" s="28"/>
      <c r="JU119" s="28"/>
      <c r="JV119" s="28"/>
      <c r="JW119" s="28"/>
      <c r="JX119" s="28"/>
      <c r="JY119" s="28"/>
      <c r="JZ119" s="28"/>
      <c r="KA119" s="28"/>
      <c r="KB119" s="28"/>
      <c r="KC119" s="28"/>
      <c r="KD119" s="28"/>
      <c r="KE119" s="824"/>
    </row>
    <row r="120" s="786" customFormat="1" hidden="1" customHeight="1" spans="1:291">
      <c r="A120" s="847" t="s">
        <v>1334</v>
      </c>
      <c r="B120" s="343">
        <v>2019</v>
      </c>
      <c r="C120" s="95" t="s">
        <v>1747</v>
      </c>
      <c r="D120" s="122" t="s">
        <v>1857</v>
      </c>
      <c r="E120" s="1236"/>
      <c r="F120" s="1235" t="s">
        <v>422</v>
      </c>
      <c r="G120" s="112" t="s">
        <v>423</v>
      </c>
      <c r="H120" s="1060" t="s">
        <v>1869</v>
      </c>
      <c r="I120" s="99">
        <f t="shared" si="81"/>
        <v>-1151</v>
      </c>
      <c r="J120" s="1129">
        <v>1020</v>
      </c>
      <c r="K120" s="1130">
        <f t="shared" si="82"/>
        <v>-131</v>
      </c>
      <c r="L120" s="1131">
        <f t="shared" si="83"/>
        <v>-131</v>
      </c>
      <c r="M120" s="1132"/>
      <c r="N120" s="1133"/>
      <c r="O120" s="1139"/>
      <c r="P120" s="1138">
        <f t="shared" si="84"/>
        <v>0</v>
      </c>
      <c r="Q120" s="1154">
        <f t="shared" si="85"/>
        <v>0</v>
      </c>
      <c r="R120" s="1156"/>
      <c r="S120" s="1156"/>
      <c r="T120" s="1156"/>
      <c r="U120" s="1156"/>
      <c r="V120" s="1156"/>
      <c r="W120" s="1156"/>
      <c r="X120" s="1156"/>
      <c r="Y120" s="1156"/>
      <c r="Z120" s="1156"/>
      <c r="AA120" s="1156"/>
      <c r="AB120" s="1167"/>
      <c r="AC120" s="1156"/>
      <c r="AD120" s="1156"/>
      <c r="AE120" s="1156"/>
      <c r="AF120" s="1156"/>
      <c r="AG120" s="1156"/>
      <c r="AH120" s="1156"/>
      <c r="AI120" s="1156"/>
      <c r="AJ120" s="1156"/>
      <c r="AK120" s="1156"/>
      <c r="AL120" s="1156"/>
      <c r="AM120" s="1156"/>
      <c r="AN120" s="1156"/>
      <c r="AO120" s="1156"/>
      <c r="AP120" s="1156"/>
      <c r="AQ120" s="1156"/>
      <c r="AR120" s="1156"/>
      <c r="AS120" s="1179"/>
      <c r="AT120" s="1177"/>
      <c r="AU120" s="1178"/>
      <c r="AV120" s="1178"/>
      <c r="AW120" s="1178"/>
      <c r="AX120" s="1178"/>
      <c r="AY120" s="1178"/>
      <c r="AZ120" s="1178"/>
      <c r="BA120" s="1178"/>
      <c r="BB120" s="1178"/>
      <c r="BC120" s="1178">
        <v>9</v>
      </c>
      <c r="BD120" s="1178"/>
      <c r="BE120" s="1178"/>
      <c r="BF120" s="1178"/>
      <c r="BG120" s="1178"/>
      <c r="BH120" s="1178"/>
      <c r="BI120" s="1178"/>
      <c r="BJ120" s="1178"/>
      <c r="BK120" s="1186"/>
      <c r="BL120" s="1187">
        <v>-1100</v>
      </c>
      <c r="BM120" s="1187">
        <v>108</v>
      </c>
      <c r="BN120" s="1187"/>
      <c r="BO120" s="1187"/>
      <c r="BP120" s="1187"/>
      <c r="BQ120" s="1187"/>
      <c r="BR120" s="1187"/>
      <c r="BS120" s="1187"/>
      <c r="BT120" s="1187"/>
      <c r="BU120" s="1187"/>
      <c r="BV120" s="1191"/>
      <c r="BW120" s="1186"/>
      <c r="BX120" s="1186"/>
      <c r="BY120" s="1186"/>
      <c r="BZ120" s="1186"/>
      <c r="CA120" s="1186"/>
      <c r="CB120" s="1186"/>
      <c r="CC120" s="1186"/>
      <c r="CD120" s="1186"/>
      <c r="CE120" s="1186">
        <v>80</v>
      </c>
      <c r="CF120" s="1186">
        <v>40</v>
      </c>
      <c r="CG120" s="1186"/>
      <c r="CH120" s="1186">
        <v>78</v>
      </c>
      <c r="CI120" s="1186"/>
      <c r="CJ120" s="1186"/>
      <c r="CK120" s="1186">
        <v>48</v>
      </c>
      <c r="CL120" s="1186">
        <v>60</v>
      </c>
      <c r="CM120" s="1186"/>
      <c r="CN120" s="1186"/>
      <c r="CO120" s="1186"/>
      <c r="CP120" s="1186"/>
      <c r="CQ120" s="1186"/>
      <c r="CR120" s="1186">
        <v>44</v>
      </c>
      <c r="CS120" s="1186"/>
      <c r="CT120" s="1186"/>
      <c r="CU120" s="1186"/>
      <c r="CV120" s="1186">
        <v>64</v>
      </c>
      <c r="CW120" s="1186"/>
      <c r="CX120" s="1186"/>
      <c r="CY120" s="1186"/>
      <c r="CZ120" s="1186">
        <v>60</v>
      </c>
      <c r="DA120" s="1186"/>
      <c r="DB120" s="1186">
        <v>64</v>
      </c>
      <c r="DC120" s="1186"/>
      <c r="DD120" s="1186">
        <v>20</v>
      </c>
      <c r="DE120" s="1186"/>
      <c r="DF120" s="1186"/>
      <c r="DG120" s="1186"/>
      <c r="DH120" s="1186"/>
      <c r="DI120" s="1186"/>
      <c r="DJ120" s="1186"/>
      <c r="DK120" s="1186"/>
      <c r="DL120" s="1186"/>
      <c r="DM120" s="1186"/>
      <c r="DN120" s="1186"/>
      <c r="DO120" s="1186"/>
      <c r="DP120" s="1186"/>
      <c r="DQ120" s="1186"/>
      <c r="DR120" s="1186"/>
      <c r="DS120" s="1186">
        <v>90</v>
      </c>
      <c r="DT120" s="1186">
        <v>32</v>
      </c>
      <c r="DU120" s="1186"/>
      <c r="DV120" s="1186"/>
      <c r="DW120" s="1186"/>
      <c r="DX120" s="1186"/>
      <c r="DY120" s="1186"/>
      <c r="DZ120" s="1186"/>
      <c r="EA120" s="1186"/>
      <c r="EB120" s="1186"/>
      <c r="EC120" s="1186">
        <v>32</v>
      </c>
      <c r="ED120" s="1186"/>
      <c r="EE120" s="1186">
        <v>276</v>
      </c>
      <c r="EF120" s="1186">
        <v>46</v>
      </c>
      <c r="EG120" s="1186"/>
      <c r="EH120" s="1186"/>
      <c r="EI120" s="1186"/>
      <c r="EJ120" s="1186"/>
      <c r="EK120" s="1197"/>
      <c r="EL120" s="1198">
        <v>80</v>
      </c>
      <c r="EM120" s="1186"/>
      <c r="EN120" s="1186"/>
      <c r="EO120" s="1186"/>
      <c r="EP120" s="1186"/>
      <c r="EQ120" s="1186"/>
      <c r="ER120" s="1186"/>
      <c r="ES120" s="1186"/>
      <c r="ET120" s="1186"/>
      <c r="EU120" s="1186"/>
      <c r="EV120" s="1186"/>
      <c r="EW120" s="1186"/>
      <c r="EX120" s="1186"/>
      <c r="EY120" s="1186"/>
      <c r="EZ120" s="1186"/>
      <c r="FA120" s="1186"/>
      <c r="FB120" s="1186"/>
      <c r="FC120" s="1209"/>
      <c r="FD120" s="1186"/>
      <c r="FE120" s="1186"/>
      <c r="FF120" s="1186"/>
      <c r="FG120" s="1186"/>
      <c r="FH120" s="1186"/>
      <c r="FI120" s="1186"/>
      <c r="FJ120" s="1186"/>
      <c r="FK120" s="1186"/>
      <c r="FL120" s="1209"/>
      <c r="FM120" s="1186"/>
      <c r="FN120" s="1186"/>
      <c r="FO120" s="1186"/>
      <c r="FP120" s="1186"/>
      <c r="FQ120" s="1186"/>
      <c r="FR120" s="1186"/>
      <c r="FS120" s="1186"/>
      <c r="FT120" s="1215"/>
      <c r="FU120" s="1215"/>
      <c r="FV120" s="1215"/>
      <c r="FW120" s="1215"/>
      <c r="FX120" s="1215"/>
      <c r="FY120" s="1215"/>
      <c r="FZ120" s="1215"/>
      <c r="GA120" s="1215"/>
      <c r="GB120" s="1186"/>
      <c r="GC120" s="1186"/>
      <c r="GD120" s="1186"/>
      <c r="GE120" s="1186"/>
      <c r="GF120" s="1186"/>
      <c r="GG120" s="1186"/>
      <c r="GH120" s="1186"/>
      <c r="GI120" s="1186"/>
      <c r="GJ120" s="1186"/>
      <c r="GK120" s="1186"/>
      <c r="GL120" s="1186"/>
      <c r="GM120" s="1186"/>
      <c r="GN120" s="1186"/>
      <c r="GO120" s="1186"/>
      <c r="GP120" s="1186"/>
      <c r="GQ120" s="1186"/>
      <c r="GR120" s="1186"/>
      <c r="GS120" s="1186"/>
      <c r="GT120" s="1186"/>
      <c r="GU120" s="1186"/>
      <c r="GV120" s="1186"/>
      <c r="GW120" s="1186"/>
      <c r="GX120" s="1186"/>
      <c r="GY120" s="1218"/>
      <c r="GZ120" s="364">
        <f t="shared" si="86"/>
        <v>1034</v>
      </c>
      <c r="HA120" s="365">
        <f t="shared" si="87"/>
        <v>80</v>
      </c>
      <c r="HB120" s="366">
        <f t="shared" si="88"/>
        <v>1114</v>
      </c>
      <c r="HC120" s="366">
        <v>1670</v>
      </c>
      <c r="HD120" s="365">
        <v>3743</v>
      </c>
      <c r="HE120" s="365">
        <v>3047</v>
      </c>
      <c r="HF120" s="54"/>
      <c r="HG120" s="709">
        <v>9.99</v>
      </c>
      <c r="HH120" s="830">
        <v>2.12</v>
      </c>
      <c r="HI120" s="709">
        <f t="shared" si="94"/>
        <v>2361.68</v>
      </c>
      <c r="HJ120" s="711">
        <v>14.75</v>
      </c>
      <c r="HK120" s="710">
        <v>11.5</v>
      </c>
      <c r="HL120" s="738">
        <f t="shared" si="89"/>
        <v>0.190368910166151</v>
      </c>
      <c r="HM120" s="743"/>
      <c r="HN120" s="743">
        <v>3000</v>
      </c>
      <c r="HO120" s="739">
        <v>11.5</v>
      </c>
      <c r="HP120" s="740">
        <f t="shared" si="97"/>
        <v>-1506.5</v>
      </c>
      <c r="HQ120" s="738">
        <f t="shared" si="98"/>
        <v>0.190368910166151</v>
      </c>
      <c r="HR120" s="818"/>
      <c r="HS120" s="742">
        <v>44927</v>
      </c>
      <c r="HT120" s="739">
        <f ca="1" t="shared" si="90"/>
        <v>5</v>
      </c>
      <c r="HU120" s="739">
        <f ca="1" t="shared" si="91"/>
        <v>150</v>
      </c>
      <c r="HV120" s="743">
        <v>1020</v>
      </c>
      <c r="HW120" s="739">
        <f t="shared" si="72"/>
        <v>1114</v>
      </c>
      <c r="HX120" s="761">
        <f t="shared" si="95"/>
        <v>2.50618672665917</v>
      </c>
      <c r="HY120" s="739">
        <f ca="1" t="shared" si="96"/>
        <v>6.09838770153731</v>
      </c>
      <c r="HZ120" s="739">
        <f t="shared" si="99"/>
        <v>-131</v>
      </c>
      <c r="IA120" s="743"/>
      <c r="IB120" s="739">
        <f ca="1" t="shared" si="78"/>
        <v>222.8</v>
      </c>
      <c r="IC120" s="769">
        <f ca="1" t="shared" si="79"/>
        <v>7.42666666666667</v>
      </c>
      <c r="ID120" s="769">
        <f ca="1" t="shared" si="80"/>
        <v>-17.6391382405745</v>
      </c>
      <c r="IE120" s="743"/>
      <c r="IF120" s="743"/>
      <c r="IG120" s="743"/>
      <c r="IH120" s="743"/>
      <c r="II120" s="743"/>
      <c r="IJ120" s="743"/>
      <c r="IK120" s="743"/>
      <c r="IL120" s="743"/>
      <c r="IM120" s="743"/>
      <c r="IN120" s="743"/>
      <c r="IO120" s="743"/>
      <c r="IP120" s="743"/>
      <c r="IQ120" s="739"/>
      <c r="IR120" s="739"/>
      <c r="IS120" s="739"/>
      <c r="IT120" s="739"/>
      <c r="IU120" s="739"/>
      <c r="IV120" s="739"/>
      <c r="IW120" s="739"/>
      <c r="IX120" s="739"/>
      <c r="IY120" s="739"/>
      <c r="IZ120" s="739"/>
      <c r="JA120" s="739"/>
      <c r="JB120" s="743">
        <v>104</v>
      </c>
      <c r="JC120" s="743">
        <v>96</v>
      </c>
      <c r="JD120" s="743">
        <v>198</v>
      </c>
      <c r="JE120" s="743">
        <v>170</v>
      </c>
      <c r="JF120" s="743">
        <v>208</v>
      </c>
      <c r="JG120" s="739">
        <v>120</v>
      </c>
      <c r="JH120" s="739">
        <v>48</v>
      </c>
      <c r="JI120" s="739">
        <v>0</v>
      </c>
      <c r="JJ120" s="739">
        <v>135</v>
      </c>
      <c r="JK120" s="739">
        <v>71</v>
      </c>
      <c r="JL120" s="739">
        <v>414</v>
      </c>
      <c r="JM120" s="739">
        <v>106</v>
      </c>
      <c r="JN120" s="28">
        <f t="shared" si="92"/>
        <v>1670</v>
      </c>
      <c r="JO120" s="28">
        <f t="shared" si="93"/>
        <v>0</v>
      </c>
      <c r="JP120" s="28"/>
      <c r="JQ120" s="28"/>
      <c r="JR120" s="28"/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824"/>
    </row>
    <row r="121" s="786" customFormat="1" hidden="1" customHeight="1" spans="1:291">
      <c r="A121" s="95" t="s">
        <v>1610</v>
      </c>
      <c r="B121" s="343">
        <v>2019</v>
      </c>
      <c r="C121" s="95" t="s">
        <v>1747</v>
      </c>
      <c r="D121" s="122" t="s">
        <v>1857</v>
      </c>
      <c r="E121" s="411"/>
      <c r="F121" s="1061" t="s">
        <v>425</v>
      </c>
      <c r="G121" s="112" t="s">
        <v>426</v>
      </c>
      <c r="H121" s="1060" t="s">
        <v>1870</v>
      </c>
      <c r="I121" s="99">
        <f t="shared" ref="I121:I139" si="100">L121-J121</f>
        <v>-1232</v>
      </c>
      <c r="J121" s="1129">
        <v>1921</v>
      </c>
      <c r="K121" s="1130">
        <f t="shared" si="82"/>
        <v>2689</v>
      </c>
      <c r="L121" s="1131">
        <f t="shared" si="83"/>
        <v>689</v>
      </c>
      <c r="M121" s="1132"/>
      <c r="N121" s="1133"/>
      <c r="O121" s="1139"/>
      <c r="P121" s="1138">
        <f t="shared" ref="P121:P180" si="101">SUM(R121:AA121)</f>
        <v>2000</v>
      </c>
      <c r="Q121" s="1154">
        <f t="shared" ref="Q121:Q180" si="102">SUM(AB121:AS121)</f>
        <v>0</v>
      </c>
      <c r="R121" s="1156"/>
      <c r="S121" s="1156"/>
      <c r="T121" s="1156"/>
      <c r="U121" s="1156"/>
      <c r="V121" s="1156">
        <v>2000</v>
      </c>
      <c r="W121" s="1156"/>
      <c r="X121" s="1156"/>
      <c r="Y121" s="1156"/>
      <c r="Z121" s="1156"/>
      <c r="AA121" s="1156"/>
      <c r="AB121" s="1167"/>
      <c r="AC121" s="1156"/>
      <c r="AD121" s="1156"/>
      <c r="AE121" s="1156"/>
      <c r="AF121" s="1156"/>
      <c r="AG121" s="1156"/>
      <c r="AH121" s="1156"/>
      <c r="AI121" s="1156"/>
      <c r="AJ121" s="1156"/>
      <c r="AK121" s="1156"/>
      <c r="AL121" s="1156"/>
      <c r="AM121" s="1156"/>
      <c r="AN121" s="1156"/>
      <c r="AO121" s="1156"/>
      <c r="AP121" s="1156"/>
      <c r="AQ121" s="1156"/>
      <c r="AR121" s="1156"/>
      <c r="AS121" s="1179"/>
      <c r="AT121" s="1177"/>
      <c r="AU121" s="1178"/>
      <c r="AV121" s="1178"/>
      <c r="AW121" s="1178"/>
      <c r="AX121" s="1178"/>
      <c r="AY121" s="1178"/>
      <c r="AZ121" s="1178"/>
      <c r="BA121" s="1178"/>
      <c r="BB121" s="1178"/>
      <c r="BC121" s="1178"/>
      <c r="BD121" s="1178"/>
      <c r="BE121" s="1178"/>
      <c r="BF121" s="1178"/>
      <c r="BG121" s="1178"/>
      <c r="BH121" s="1178"/>
      <c r="BI121" s="1178"/>
      <c r="BJ121" s="1178"/>
      <c r="BK121" s="1186"/>
      <c r="BL121" s="1187">
        <v>-2053</v>
      </c>
      <c r="BM121" s="1187"/>
      <c r="BN121" s="1187"/>
      <c r="BO121" s="1187"/>
      <c r="BP121" s="1187"/>
      <c r="BQ121" s="1187"/>
      <c r="BR121" s="1187"/>
      <c r="BS121" s="1187"/>
      <c r="BT121" s="1187"/>
      <c r="BU121" s="1187"/>
      <c r="BV121" s="1191"/>
      <c r="BW121" s="1186"/>
      <c r="BX121" s="1186"/>
      <c r="BY121" s="1186"/>
      <c r="BZ121" s="1186"/>
      <c r="CA121" s="1186"/>
      <c r="CB121" s="1186"/>
      <c r="CC121" s="1186"/>
      <c r="CD121" s="1186"/>
      <c r="CE121" s="1186">
        <v>80</v>
      </c>
      <c r="CF121" s="1186">
        <v>40</v>
      </c>
      <c r="CG121" s="1186"/>
      <c r="CH121" s="1186"/>
      <c r="CI121" s="1186">
        <v>272</v>
      </c>
      <c r="CJ121" s="1186"/>
      <c r="CK121" s="1186"/>
      <c r="CL121" s="1186"/>
      <c r="CM121" s="1186"/>
      <c r="CN121" s="1186">
        <v>2</v>
      </c>
      <c r="CO121" s="1186"/>
      <c r="CP121" s="1186">
        <v>96</v>
      </c>
      <c r="CQ121" s="1186"/>
      <c r="CR121" s="1186"/>
      <c r="CS121" s="1186"/>
      <c r="CT121" s="1186">
        <v>22</v>
      </c>
      <c r="CU121" s="1186"/>
      <c r="CV121" s="1186"/>
      <c r="CW121" s="1186"/>
      <c r="CX121" s="1186"/>
      <c r="CY121" s="1186"/>
      <c r="CZ121" s="1186">
        <v>60</v>
      </c>
      <c r="DA121" s="1186"/>
      <c r="DB121" s="1186">
        <v>64</v>
      </c>
      <c r="DC121" s="1186"/>
      <c r="DD121" s="1186">
        <v>20</v>
      </c>
      <c r="DE121" s="1186"/>
      <c r="DF121" s="1186"/>
      <c r="DG121" s="1186"/>
      <c r="DH121" s="1186"/>
      <c r="DI121" s="1186"/>
      <c r="DJ121" s="1186">
        <v>18</v>
      </c>
      <c r="DK121" s="1186"/>
      <c r="DL121" s="1186"/>
      <c r="DM121" s="1186"/>
      <c r="DN121" s="1186"/>
      <c r="DO121" s="1186"/>
      <c r="DP121" s="1186"/>
      <c r="DQ121" s="1186">
        <v>16</v>
      </c>
      <c r="DR121" s="1186"/>
      <c r="DS121" s="1186">
        <v>90</v>
      </c>
      <c r="DT121" s="1186">
        <v>48</v>
      </c>
      <c r="DU121" s="1186"/>
      <c r="DV121" s="1186"/>
      <c r="DW121" s="1186"/>
      <c r="DX121" s="1186"/>
      <c r="DY121" s="1186"/>
      <c r="DZ121" s="1186"/>
      <c r="EA121" s="1186"/>
      <c r="EB121" s="1186"/>
      <c r="EC121" s="1186"/>
      <c r="ED121" s="1186"/>
      <c r="EE121" s="1186">
        <v>276</v>
      </c>
      <c r="EF121" s="1186">
        <v>46</v>
      </c>
      <c r="EG121" s="1186"/>
      <c r="EH121" s="1186"/>
      <c r="EI121" s="1186"/>
      <c r="EJ121" s="1186"/>
      <c r="EK121" s="1197"/>
      <c r="EL121" s="1198">
        <v>128</v>
      </c>
      <c r="EM121" s="1186"/>
      <c r="EN121" s="1186"/>
      <c r="EO121" s="1186">
        <v>80</v>
      </c>
      <c r="EP121" s="1186"/>
      <c r="EQ121" s="1186"/>
      <c r="ER121" s="1186"/>
      <c r="ES121" s="1186"/>
      <c r="ET121" s="1186"/>
      <c r="EU121" s="1186"/>
      <c r="EV121" s="1186"/>
      <c r="EW121" s="1186"/>
      <c r="EX121" s="1186"/>
      <c r="EY121" s="1186"/>
      <c r="EZ121" s="1186"/>
      <c r="FA121" s="1186"/>
      <c r="FB121" s="1186"/>
      <c r="FC121" s="1209"/>
      <c r="FD121" s="1186"/>
      <c r="FE121" s="1186"/>
      <c r="FF121" s="1186"/>
      <c r="FG121" s="1186"/>
      <c r="FH121" s="1186"/>
      <c r="FI121" s="1186"/>
      <c r="FJ121" s="1186"/>
      <c r="FK121" s="1186"/>
      <c r="FL121" s="1209"/>
      <c r="FM121" s="1186"/>
      <c r="FN121" s="1186"/>
      <c r="FO121" s="1186"/>
      <c r="FP121" s="1186">
        <v>4</v>
      </c>
      <c r="FQ121" s="1186"/>
      <c r="FR121" s="1186"/>
      <c r="FS121" s="1186"/>
      <c r="FT121" s="1186"/>
      <c r="FU121" s="1186"/>
      <c r="FV121" s="1186"/>
      <c r="FW121" s="1186"/>
      <c r="FX121" s="1186"/>
      <c r="FY121" s="1186"/>
      <c r="FZ121" s="1186"/>
      <c r="GA121" s="1186"/>
      <c r="GB121" s="1186"/>
      <c r="GC121" s="1186"/>
      <c r="GD121" s="1186"/>
      <c r="GE121" s="1186"/>
      <c r="GF121" s="1186"/>
      <c r="GG121" s="1186">
        <v>2</v>
      </c>
      <c r="GH121" s="1186"/>
      <c r="GI121" s="1186"/>
      <c r="GJ121" s="1186"/>
      <c r="GK121" s="1186"/>
      <c r="GL121" s="1186"/>
      <c r="GM121" s="1186"/>
      <c r="GN121" s="1186"/>
      <c r="GO121" s="1186"/>
      <c r="GP121" s="1186"/>
      <c r="GQ121" s="1186"/>
      <c r="GR121" s="1186"/>
      <c r="GS121" s="1186"/>
      <c r="GT121" s="1186"/>
      <c r="GU121" s="1186"/>
      <c r="GV121" s="1186"/>
      <c r="GW121" s="1186"/>
      <c r="GX121" s="1186"/>
      <c r="GY121" s="1218"/>
      <c r="GZ121" s="364">
        <f t="shared" ref="GZ121:GZ141" si="103">SUM(BW121:EK121)</f>
        <v>1150</v>
      </c>
      <c r="HA121" s="365">
        <f t="shared" ref="HA121:HA141" si="104">SUM(EL121:GY121)</f>
        <v>214</v>
      </c>
      <c r="HB121" s="366">
        <f t="shared" ref="HB121:HB141" si="105">HA121+GZ121</f>
        <v>1364</v>
      </c>
      <c r="HC121" s="366">
        <v>3131</v>
      </c>
      <c r="HD121" s="365">
        <v>6556</v>
      </c>
      <c r="HE121" s="365">
        <v>6545</v>
      </c>
      <c r="HF121" s="54"/>
      <c r="HG121" s="708">
        <v>9.99</v>
      </c>
      <c r="HH121" s="708">
        <v>2.65</v>
      </c>
      <c r="HI121" s="709">
        <f t="shared" si="94"/>
        <v>3614.6</v>
      </c>
      <c r="HJ121" s="710">
        <v>14.75</v>
      </c>
      <c r="HK121" s="710">
        <v>11.5</v>
      </c>
      <c r="HL121" s="738">
        <f t="shared" si="89"/>
        <v>0.35229512813292</v>
      </c>
      <c r="HM121" s="739"/>
      <c r="HN121" s="739">
        <v>3000</v>
      </c>
      <c r="HO121" s="739">
        <v>11.5</v>
      </c>
      <c r="HP121" s="740">
        <f t="shared" si="97"/>
        <v>30923.5</v>
      </c>
      <c r="HQ121" s="738">
        <f t="shared" si="98"/>
        <v>0.35229512813292</v>
      </c>
      <c r="HR121" s="741"/>
      <c r="HS121" s="742">
        <v>44927</v>
      </c>
      <c r="HT121" s="739">
        <f ca="1" t="shared" si="90"/>
        <v>5</v>
      </c>
      <c r="HU121" s="739">
        <f ca="1" t="shared" si="91"/>
        <v>150</v>
      </c>
      <c r="HV121" s="739">
        <v>1925</v>
      </c>
      <c r="HW121" s="739">
        <f t="shared" si="72"/>
        <v>1364</v>
      </c>
      <c r="HX121" s="761">
        <f t="shared" si="95"/>
        <v>0.59124403987863</v>
      </c>
      <c r="HY121" s="739">
        <f ca="1" t="shared" si="96"/>
        <v>1.43869383037133</v>
      </c>
      <c r="HZ121" s="739">
        <f t="shared" si="99"/>
        <v>2689</v>
      </c>
      <c r="IA121" s="739"/>
      <c r="IB121" s="739">
        <f ca="1" t="shared" si="78"/>
        <v>272.8</v>
      </c>
      <c r="IC121" s="769">
        <f ca="1" t="shared" si="79"/>
        <v>9.09333333333333</v>
      </c>
      <c r="ID121" s="769">
        <f ca="1" t="shared" si="80"/>
        <v>295.711143695015</v>
      </c>
      <c r="IE121" s="739"/>
      <c r="IF121" s="739"/>
      <c r="IG121" s="739"/>
      <c r="IH121" s="739"/>
      <c r="II121" s="739"/>
      <c r="IJ121" s="739"/>
      <c r="IK121" s="739"/>
      <c r="IL121" s="743"/>
      <c r="IM121" s="743"/>
      <c r="IN121" s="743"/>
      <c r="IO121" s="743"/>
      <c r="IP121" s="743"/>
      <c r="IQ121" s="739"/>
      <c r="IR121" s="739"/>
      <c r="IS121" s="739"/>
      <c r="IT121" s="739"/>
      <c r="IU121" s="739"/>
      <c r="IV121" s="739"/>
      <c r="IW121" s="739"/>
      <c r="IX121" s="739"/>
      <c r="IY121" s="739"/>
      <c r="IZ121" s="739"/>
      <c r="JA121" s="739"/>
      <c r="JB121" s="743">
        <v>184</v>
      </c>
      <c r="JC121" s="743">
        <v>160</v>
      </c>
      <c r="JD121" s="743">
        <v>414</v>
      </c>
      <c r="JE121" s="743">
        <v>170</v>
      </c>
      <c r="JF121" s="743">
        <v>640</v>
      </c>
      <c r="JG121" s="739">
        <v>184</v>
      </c>
      <c r="JH121" s="739">
        <v>80</v>
      </c>
      <c r="JI121" s="739">
        <v>48</v>
      </c>
      <c r="JJ121" s="739">
        <v>422</v>
      </c>
      <c r="JK121" s="739">
        <v>75</v>
      </c>
      <c r="JL121" s="739">
        <v>504</v>
      </c>
      <c r="JM121" s="739">
        <v>250</v>
      </c>
      <c r="JN121" s="28">
        <f t="shared" si="92"/>
        <v>3131</v>
      </c>
      <c r="JO121" s="28">
        <f t="shared" si="93"/>
        <v>0</v>
      </c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824"/>
    </row>
    <row r="122" s="786" customFormat="1" hidden="1" customHeight="1" spans="1:291">
      <c r="A122" s="95" t="s">
        <v>1610</v>
      </c>
      <c r="B122" s="343">
        <v>2019</v>
      </c>
      <c r="C122" s="95" t="s">
        <v>1747</v>
      </c>
      <c r="D122" s="122" t="s">
        <v>1857</v>
      </c>
      <c r="E122" s="411"/>
      <c r="F122" s="1061" t="s">
        <v>428</v>
      </c>
      <c r="G122" s="112" t="s">
        <v>429</v>
      </c>
      <c r="H122" s="1060" t="s">
        <v>1871</v>
      </c>
      <c r="I122" s="99">
        <f t="shared" si="100"/>
        <v>-3501</v>
      </c>
      <c r="J122" s="1129">
        <v>1922</v>
      </c>
      <c r="K122" s="1130">
        <f t="shared" si="82"/>
        <v>2421</v>
      </c>
      <c r="L122" s="1131">
        <f t="shared" si="83"/>
        <v>-1579</v>
      </c>
      <c r="M122" s="1132"/>
      <c r="N122" s="1133"/>
      <c r="O122" s="1139"/>
      <c r="P122" s="1138">
        <f t="shared" si="101"/>
        <v>4000</v>
      </c>
      <c r="Q122" s="1154">
        <f t="shared" si="102"/>
        <v>0</v>
      </c>
      <c r="R122" s="1156"/>
      <c r="S122" s="1156"/>
      <c r="T122" s="1156"/>
      <c r="U122" s="1156"/>
      <c r="V122" s="1156">
        <v>4000</v>
      </c>
      <c r="W122" s="1156"/>
      <c r="X122" s="1156"/>
      <c r="Y122" s="1156"/>
      <c r="Z122" s="1156"/>
      <c r="AA122" s="1156"/>
      <c r="AB122" s="1167"/>
      <c r="AC122" s="1156"/>
      <c r="AD122" s="1156"/>
      <c r="AE122" s="1156"/>
      <c r="AF122" s="1156"/>
      <c r="AG122" s="1156"/>
      <c r="AH122" s="1156"/>
      <c r="AI122" s="1156"/>
      <c r="AJ122" s="1156"/>
      <c r="AK122" s="1156"/>
      <c r="AL122" s="1156"/>
      <c r="AM122" s="1156"/>
      <c r="AN122" s="1156"/>
      <c r="AO122" s="1156"/>
      <c r="AP122" s="1156"/>
      <c r="AQ122" s="1156"/>
      <c r="AR122" s="1156"/>
      <c r="AS122" s="1179"/>
      <c r="AT122" s="1177"/>
      <c r="AU122" s="1178"/>
      <c r="AV122" s="1178"/>
      <c r="AW122" s="1178"/>
      <c r="AX122" s="1178"/>
      <c r="AY122" s="1178"/>
      <c r="AZ122" s="1178"/>
      <c r="BA122" s="1178"/>
      <c r="BB122" s="1178"/>
      <c r="BC122" s="1178"/>
      <c r="BD122" s="1178"/>
      <c r="BE122" s="1178"/>
      <c r="BF122" s="1178"/>
      <c r="BG122" s="1178"/>
      <c r="BH122" s="1178"/>
      <c r="BI122" s="1178"/>
      <c r="BJ122" s="1178"/>
      <c r="BK122" s="1186"/>
      <c r="BL122" s="1187">
        <v>-2182</v>
      </c>
      <c r="BM122" s="1187"/>
      <c r="BN122" s="1187"/>
      <c r="BO122" s="1187"/>
      <c r="BP122" s="1187"/>
      <c r="BQ122" s="1187"/>
      <c r="BR122" s="1187"/>
      <c r="BS122" s="1187"/>
      <c r="BT122" s="1187"/>
      <c r="BU122" s="1187"/>
      <c r="BV122" s="1191"/>
      <c r="BW122" s="1186"/>
      <c r="BX122" s="1186"/>
      <c r="BY122" s="1186"/>
      <c r="BZ122" s="1186"/>
      <c r="CA122" s="1186"/>
      <c r="CB122" s="1186"/>
      <c r="CC122" s="1186"/>
      <c r="CD122" s="1186"/>
      <c r="CE122" s="1186">
        <v>112</v>
      </c>
      <c r="CF122" s="1186">
        <v>40</v>
      </c>
      <c r="CG122" s="1186"/>
      <c r="CH122" s="1186">
        <v>78</v>
      </c>
      <c r="CI122" s="1186">
        <v>240</v>
      </c>
      <c r="CJ122" s="1186"/>
      <c r="CK122" s="1186"/>
      <c r="CL122" s="1186">
        <v>60</v>
      </c>
      <c r="CM122" s="1186"/>
      <c r="CN122" s="1186">
        <v>6</v>
      </c>
      <c r="CO122" s="1186"/>
      <c r="CP122" s="1186">
        <v>128</v>
      </c>
      <c r="CQ122" s="1186"/>
      <c r="CR122" s="1186">
        <v>44</v>
      </c>
      <c r="CS122" s="1186"/>
      <c r="CT122" s="1186">
        <v>22</v>
      </c>
      <c r="CU122" s="1186">
        <v>32</v>
      </c>
      <c r="CV122" s="1186"/>
      <c r="CW122" s="1186"/>
      <c r="CX122" s="1186"/>
      <c r="CY122" s="1186"/>
      <c r="CZ122" s="1186">
        <v>60</v>
      </c>
      <c r="DA122" s="1186"/>
      <c r="DB122" s="1186">
        <v>64</v>
      </c>
      <c r="DC122" s="1186"/>
      <c r="DD122" s="1186">
        <v>20</v>
      </c>
      <c r="DE122" s="1186"/>
      <c r="DF122" s="1186"/>
      <c r="DG122" s="1186"/>
      <c r="DH122" s="1186">
        <v>10</v>
      </c>
      <c r="DI122" s="1186">
        <v>16</v>
      </c>
      <c r="DJ122" s="1186">
        <v>18</v>
      </c>
      <c r="DK122" s="1186"/>
      <c r="DL122" s="1186"/>
      <c r="DM122" s="1186"/>
      <c r="DN122" s="1186"/>
      <c r="DO122" s="1186"/>
      <c r="DP122" s="1186"/>
      <c r="DQ122" s="1186">
        <v>16</v>
      </c>
      <c r="DR122" s="1186"/>
      <c r="DS122" s="1186">
        <v>90</v>
      </c>
      <c r="DT122" s="1186">
        <v>48</v>
      </c>
      <c r="DU122" s="1186"/>
      <c r="DV122" s="1186"/>
      <c r="DW122" s="1186"/>
      <c r="DX122" s="1186"/>
      <c r="DY122" s="1186">
        <v>1800</v>
      </c>
      <c r="DZ122" s="1186"/>
      <c r="EA122" s="1186"/>
      <c r="EB122" s="1186"/>
      <c r="EC122" s="1186"/>
      <c r="ED122" s="1186"/>
      <c r="EE122" s="1186">
        <v>276</v>
      </c>
      <c r="EF122" s="1186">
        <v>46</v>
      </c>
      <c r="EG122" s="1186"/>
      <c r="EH122" s="1186">
        <v>144</v>
      </c>
      <c r="EI122" s="1186"/>
      <c r="EJ122" s="1186"/>
      <c r="EK122" s="1197"/>
      <c r="EL122" s="1198">
        <v>128</v>
      </c>
      <c r="EM122" s="1186"/>
      <c r="EN122" s="1186"/>
      <c r="EO122" s="1186">
        <v>128</v>
      </c>
      <c r="EP122" s="1186"/>
      <c r="EQ122" s="1186"/>
      <c r="ER122" s="1186"/>
      <c r="ES122" s="1186"/>
      <c r="ET122" s="1186"/>
      <c r="EU122" s="1186"/>
      <c r="EV122" s="1186"/>
      <c r="EW122" s="1186"/>
      <c r="EX122" s="1186"/>
      <c r="EY122" s="1186"/>
      <c r="EZ122" s="1186"/>
      <c r="FA122" s="1186"/>
      <c r="FB122" s="1186"/>
      <c r="FC122" s="1209"/>
      <c r="FD122" s="1186">
        <v>128</v>
      </c>
      <c r="FE122" s="1186"/>
      <c r="FF122" s="1186"/>
      <c r="FG122" s="1186"/>
      <c r="FH122" s="1186"/>
      <c r="FI122" s="1186"/>
      <c r="FJ122" s="1186"/>
      <c r="FK122" s="1186"/>
      <c r="FL122" s="1209"/>
      <c r="FM122" s="1186"/>
      <c r="FN122" s="1186"/>
      <c r="FO122" s="1186"/>
      <c r="FP122" s="1186">
        <v>4</v>
      </c>
      <c r="FQ122" s="1186"/>
      <c r="FR122" s="1186"/>
      <c r="FS122" s="1186"/>
      <c r="FT122" s="1215"/>
      <c r="FU122" s="1215"/>
      <c r="FV122" s="1215"/>
      <c r="FW122" s="1215"/>
      <c r="FX122" s="1215"/>
      <c r="FY122" s="1215"/>
      <c r="FZ122" s="1215"/>
      <c r="GA122" s="1215"/>
      <c r="GB122" s="1186">
        <v>1</v>
      </c>
      <c r="GC122" s="1186"/>
      <c r="GD122" s="1186"/>
      <c r="GE122" s="1186"/>
      <c r="GF122" s="1186"/>
      <c r="GG122" s="1186">
        <v>2</v>
      </c>
      <c r="GH122" s="1186"/>
      <c r="GI122" s="1186"/>
      <c r="GJ122" s="1186"/>
      <c r="GK122" s="1186"/>
      <c r="GL122" s="1186"/>
      <c r="GM122" s="1186"/>
      <c r="GN122" s="1186"/>
      <c r="GO122" s="1186"/>
      <c r="GP122" s="1186"/>
      <c r="GQ122" s="1186"/>
      <c r="GR122" s="1186"/>
      <c r="GS122" s="1186"/>
      <c r="GT122" s="1186"/>
      <c r="GU122" s="1186"/>
      <c r="GV122" s="1186"/>
      <c r="GW122" s="1186"/>
      <c r="GX122" s="1186"/>
      <c r="GY122" s="1218"/>
      <c r="GZ122" s="364">
        <f t="shared" si="103"/>
        <v>3370</v>
      </c>
      <c r="HA122" s="365">
        <f t="shared" si="104"/>
        <v>391</v>
      </c>
      <c r="HB122" s="366">
        <f t="shared" si="105"/>
        <v>3761</v>
      </c>
      <c r="HC122" s="366">
        <v>3634</v>
      </c>
      <c r="HD122" s="365">
        <v>6667</v>
      </c>
      <c r="HE122" s="365">
        <v>6677</v>
      </c>
      <c r="HF122" s="54"/>
      <c r="HG122" s="708">
        <v>9.99</v>
      </c>
      <c r="HH122" s="708">
        <v>2.65</v>
      </c>
      <c r="HI122" s="709">
        <f t="shared" si="94"/>
        <v>9966.65</v>
      </c>
      <c r="HJ122" s="710">
        <v>14.75</v>
      </c>
      <c r="HK122" s="710">
        <v>11.5</v>
      </c>
      <c r="HL122" s="738">
        <f t="shared" si="89"/>
        <v>0.35229512813292</v>
      </c>
      <c r="HM122" s="739"/>
      <c r="HN122" s="739">
        <v>3000</v>
      </c>
      <c r="HO122" s="739">
        <v>11.5</v>
      </c>
      <c r="HP122" s="740">
        <f t="shared" si="97"/>
        <v>27841.5</v>
      </c>
      <c r="HQ122" s="738">
        <f t="shared" si="98"/>
        <v>0.35229512813292</v>
      </c>
      <c r="HR122" s="741"/>
      <c r="HS122" s="742">
        <v>44927</v>
      </c>
      <c r="HT122" s="739">
        <f ca="1" t="shared" si="90"/>
        <v>5</v>
      </c>
      <c r="HU122" s="739">
        <f ca="1" t="shared" si="91"/>
        <v>150</v>
      </c>
      <c r="HV122" s="739">
        <v>1926</v>
      </c>
      <c r="HW122" s="739">
        <f t="shared" si="72"/>
        <v>3761</v>
      </c>
      <c r="HX122" s="761">
        <f t="shared" si="95"/>
        <v>1.73038877386703</v>
      </c>
      <c r="HY122" s="739">
        <f ca="1" t="shared" si="96"/>
        <v>4.21061268307645</v>
      </c>
      <c r="HZ122" s="739">
        <f t="shared" si="99"/>
        <v>2421</v>
      </c>
      <c r="IA122" s="739"/>
      <c r="IB122" s="739">
        <f ca="1" t="shared" si="78"/>
        <v>752.2</v>
      </c>
      <c r="IC122" s="769">
        <f ca="1" t="shared" si="79"/>
        <v>25.0733333333333</v>
      </c>
      <c r="ID122" s="769">
        <f ca="1" t="shared" si="80"/>
        <v>96.5567668173358</v>
      </c>
      <c r="IE122" s="739"/>
      <c r="IF122" s="739"/>
      <c r="IG122" s="739"/>
      <c r="IH122" s="739"/>
      <c r="II122" s="739"/>
      <c r="IJ122" s="739"/>
      <c r="IK122" s="739"/>
      <c r="IL122" s="743"/>
      <c r="IM122" s="743"/>
      <c r="IN122" s="743"/>
      <c r="IO122" s="743"/>
      <c r="IP122" s="743"/>
      <c r="IQ122" s="739"/>
      <c r="IR122" s="739"/>
      <c r="IS122" s="739"/>
      <c r="IT122" s="739"/>
      <c r="IU122" s="739"/>
      <c r="IV122" s="739"/>
      <c r="IW122" s="739"/>
      <c r="IX122" s="739"/>
      <c r="IY122" s="739"/>
      <c r="IZ122" s="739"/>
      <c r="JA122" s="739"/>
      <c r="JB122" s="743">
        <v>200</v>
      </c>
      <c r="JC122" s="743">
        <v>384</v>
      </c>
      <c r="JD122" s="743">
        <v>222</v>
      </c>
      <c r="JE122" s="743">
        <v>442</v>
      </c>
      <c r="JF122" s="743">
        <v>608</v>
      </c>
      <c r="JG122" s="739">
        <v>152</v>
      </c>
      <c r="JH122" s="739">
        <v>96</v>
      </c>
      <c r="JI122" s="739">
        <v>64</v>
      </c>
      <c r="JJ122" s="739">
        <v>353</v>
      </c>
      <c r="JK122" s="739">
        <v>73</v>
      </c>
      <c r="JL122" s="739">
        <v>790</v>
      </c>
      <c r="JM122" s="739">
        <v>250</v>
      </c>
      <c r="JN122" s="28">
        <f t="shared" si="92"/>
        <v>3634</v>
      </c>
      <c r="JO122" s="28">
        <f t="shared" si="93"/>
        <v>0</v>
      </c>
      <c r="JP122" s="28"/>
      <c r="JQ122" s="28"/>
      <c r="JR122" s="28"/>
      <c r="JS122" s="28"/>
      <c r="JT122" s="28"/>
      <c r="JU122" s="28"/>
      <c r="JV122" s="28"/>
      <c r="JW122" s="28"/>
      <c r="JX122" s="28"/>
      <c r="JY122" s="28"/>
      <c r="JZ122" s="28"/>
      <c r="KA122" s="28"/>
      <c r="KB122" s="28"/>
      <c r="KC122" s="28"/>
      <c r="KD122" s="28"/>
      <c r="KE122" s="824"/>
    </row>
    <row r="123" s="786" customFormat="1" hidden="1" customHeight="1" spans="1:291">
      <c r="A123" s="95" t="s">
        <v>1610</v>
      </c>
      <c r="B123" s="343">
        <v>2019</v>
      </c>
      <c r="C123" s="95" t="s">
        <v>1645</v>
      </c>
      <c r="D123" s="95" t="s">
        <v>1646</v>
      </c>
      <c r="E123" s="95"/>
      <c r="F123" s="909" t="s">
        <v>1872</v>
      </c>
      <c r="G123" s="112" t="s">
        <v>1873</v>
      </c>
      <c r="H123" s="301" t="s">
        <v>1874</v>
      </c>
      <c r="I123" s="99">
        <f t="shared" si="100"/>
        <v>192</v>
      </c>
      <c r="J123" s="1141">
        <v>417</v>
      </c>
      <c r="K123" s="1130">
        <f t="shared" si="82"/>
        <v>609</v>
      </c>
      <c r="L123" s="1131">
        <f t="shared" si="83"/>
        <v>609</v>
      </c>
      <c r="M123" s="1132"/>
      <c r="N123" s="1133"/>
      <c r="O123" s="1139"/>
      <c r="P123" s="1138">
        <f t="shared" si="101"/>
        <v>0</v>
      </c>
      <c r="Q123" s="1154">
        <f t="shared" si="102"/>
        <v>2000</v>
      </c>
      <c r="R123" s="1153"/>
      <c r="S123" s="1153"/>
      <c r="T123" s="1153"/>
      <c r="U123" s="1153"/>
      <c r="V123" s="1153"/>
      <c r="W123" s="1153"/>
      <c r="X123" s="1153"/>
      <c r="Y123" s="1153"/>
      <c r="Z123" s="1153"/>
      <c r="AA123" s="1153"/>
      <c r="AB123" s="1166"/>
      <c r="AC123" s="1153"/>
      <c r="AD123" s="1153"/>
      <c r="AE123" s="1153"/>
      <c r="AF123" s="1153"/>
      <c r="AG123" s="1153"/>
      <c r="AH123" s="1153"/>
      <c r="AI123" s="1153"/>
      <c r="AJ123" s="1153"/>
      <c r="AK123" s="1153"/>
      <c r="AL123" s="1153">
        <v>1000</v>
      </c>
      <c r="AM123" s="1153"/>
      <c r="AN123" s="1153"/>
      <c r="AO123" s="1153">
        <v>1000</v>
      </c>
      <c r="AP123" s="1153"/>
      <c r="AQ123" s="1153"/>
      <c r="AR123" s="1153"/>
      <c r="AS123" s="1176"/>
      <c r="AT123" s="1177"/>
      <c r="AU123" s="1178"/>
      <c r="AV123" s="1178"/>
      <c r="AW123" s="1178"/>
      <c r="AX123" s="1178"/>
      <c r="AY123" s="1178"/>
      <c r="AZ123" s="1178"/>
      <c r="BA123" s="1178"/>
      <c r="BB123" s="1178"/>
      <c r="BC123" s="1178"/>
      <c r="BD123" s="1178"/>
      <c r="BE123" s="1178"/>
      <c r="BF123" s="1178"/>
      <c r="BG123" s="1178"/>
      <c r="BH123" s="1178"/>
      <c r="BI123" s="1178"/>
      <c r="BJ123" s="1178"/>
      <c r="BK123" s="1186"/>
      <c r="BL123" s="1187">
        <v>-421</v>
      </c>
      <c r="BM123" s="1187"/>
      <c r="BN123" s="1187"/>
      <c r="BO123" s="1187"/>
      <c r="BP123" s="1187"/>
      <c r="BQ123" s="1187"/>
      <c r="BR123" s="1187"/>
      <c r="BS123" s="1187"/>
      <c r="BT123" s="1187"/>
      <c r="BU123" s="1187"/>
      <c r="BV123" s="1191"/>
      <c r="BW123" s="1186"/>
      <c r="BX123" s="1186"/>
      <c r="BY123" s="1186"/>
      <c r="BZ123" s="1186"/>
      <c r="CA123" s="1186"/>
      <c r="CB123" s="1186"/>
      <c r="CC123" s="1186"/>
      <c r="CD123" s="1186"/>
      <c r="CE123" s="1186"/>
      <c r="CF123" s="1186">
        <v>40</v>
      </c>
      <c r="CG123" s="1186"/>
      <c r="CH123" s="1186">
        <v>78</v>
      </c>
      <c r="CI123" s="1186"/>
      <c r="CJ123" s="1186"/>
      <c r="CK123" s="1186"/>
      <c r="CL123" s="1186">
        <v>30</v>
      </c>
      <c r="CM123" s="1186"/>
      <c r="CN123" s="1186">
        <v>6</v>
      </c>
      <c r="CO123" s="1186"/>
      <c r="CP123" s="1186">
        <v>116</v>
      </c>
      <c r="CQ123" s="1186"/>
      <c r="CR123" s="1186">
        <v>44</v>
      </c>
      <c r="CS123" s="1186"/>
      <c r="CT123" s="1186">
        <v>6</v>
      </c>
      <c r="CU123" s="1186"/>
      <c r="CV123" s="1186"/>
      <c r="CW123" s="1186"/>
      <c r="CX123" s="1186"/>
      <c r="CY123" s="1186"/>
      <c r="CZ123" s="1186">
        <v>60</v>
      </c>
      <c r="DA123" s="1186"/>
      <c r="DB123" s="1186"/>
      <c r="DC123" s="1186"/>
      <c r="DD123" s="1186">
        <v>20</v>
      </c>
      <c r="DE123" s="1186"/>
      <c r="DF123" s="1186"/>
      <c r="DG123" s="1186"/>
      <c r="DH123" s="1186">
        <v>10</v>
      </c>
      <c r="DI123" s="1186"/>
      <c r="DJ123" s="1186">
        <v>18</v>
      </c>
      <c r="DK123" s="1186"/>
      <c r="DL123" s="1186"/>
      <c r="DM123" s="1186"/>
      <c r="DN123" s="1186"/>
      <c r="DO123" s="1186"/>
      <c r="DP123" s="1186"/>
      <c r="DQ123" s="1186">
        <v>16</v>
      </c>
      <c r="DR123" s="1186"/>
      <c r="DS123" s="1186">
        <v>10</v>
      </c>
      <c r="DT123" s="1186"/>
      <c r="DU123" s="1186"/>
      <c r="DV123" s="1186"/>
      <c r="DW123" s="1186"/>
      <c r="DX123" s="1186"/>
      <c r="DY123" s="1186">
        <v>900</v>
      </c>
      <c r="DZ123" s="1186">
        <v>114</v>
      </c>
      <c r="EA123" s="1186"/>
      <c r="EB123" s="1186"/>
      <c r="EC123" s="1186">
        <v>16</v>
      </c>
      <c r="ED123" s="1186"/>
      <c r="EE123" s="1186">
        <v>276</v>
      </c>
      <c r="EF123" s="1186">
        <v>46</v>
      </c>
      <c r="EG123" s="1186"/>
      <c r="EH123" s="1186"/>
      <c r="EI123" s="1186"/>
      <c r="EJ123" s="1186"/>
      <c r="EK123" s="1197"/>
      <c r="EL123" s="1198"/>
      <c r="EM123" s="1186"/>
      <c r="EN123" s="1186"/>
      <c r="EO123" s="1186"/>
      <c r="EP123" s="1186"/>
      <c r="EQ123" s="1186"/>
      <c r="ER123" s="1186"/>
      <c r="ES123" s="1186"/>
      <c r="ET123" s="1186"/>
      <c r="EU123" s="1186"/>
      <c r="EV123" s="1186"/>
      <c r="EW123" s="1186"/>
      <c r="EX123" s="1186"/>
      <c r="EY123" s="1186"/>
      <c r="EZ123" s="1186"/>
      <c r="FA123" s="1186"/>
      <c r="FB123" s="1186"/>
      <c r="FC123" s="1209"/>
      <c r="FD123" s="1186"/>
      <c r="FE123" s="1186"/>
      <c r="FF123" s="1186"/>
      <c r="FG123" s="1186"/>
      <c r="FH123" s="1186"/>
      <c r="FI123" s="1186"/>
      <c r="FJ123" s="1186"/>
      <c r="FK123" s="1186"/>
      <c r="FL123" s="1209"/>
      <c r="FM123" s="1186"/>
      <c r="FN123" s="1186"/>
      <c r="FO123" s="1186"/>
      <c r="FP123" s="1186">
        <v>4</v>
      </c>
      <c r="FQ123" s="1186"/>
      <c r="FR123" s="1186"/>
      <c r="FS123" s="1186"/>
      <c r="FT123" s="1215"/>
      <c r="FU123" s="1215"/>
      <c r="FV123" s="1215"/>
      <c r="FW123" s="1215"/>
      <c r="FX123" s="1215"/>
      <c r="FY123" s="1215"/>
      <c r="FZ123" s="1215"/>
      <c r="GA123" s="1215"/>
      <c r="GB123" s="1215"/>
      <c r="GC123" s="1215"/>
      <c r="GD123" s="1215"/>
      <c r="GE123" s="1215"/>
      <c r="GF123" s="1215"/>
      <c r="GG123" s="1186">
        <v>2</v>
      </c>
      <c r="GH123" s="1215"/>
      <c r="GI123" s="1215"/>
      <c r="GJ123" s="1215"/>
      <c r="GK123" s="1215"/>
      <c r="GL123" s="1215"/>
      <c r="GM123" s="1215"/>
      <c r="GN123" s="1215"/>
      <c r="GO123" s="1215"/>
      <c r="GP123" s="1215"/>
      <c r="GQ123" s="1215"/>
      <c r="GR123" s="1215"/>
      <c r="GS123" s="1215"/>
      <c r="GT123" s="1215"/>
      <c r="GU123" s="1215"/>
      <c r="GV123" s="1215"/>
      <c r="GW123" s="1215"/>
      <c r="GX123" s="1215"/>
      <c r="GY123" s="1218"/>
      <c r="GZ123" s="364">
        <f t="shared" si="103"/>
        <v>1806</v>
      </c>
      <c r="HA123" s="365">
        <f t="shared" si="104"/>
        <v>6</v>
      </c>
      <c r="HB123" s="366">
        <f t="shared" si="105"/>
        <v>1812</v>
      </c>
      <c r="HC123" s="366">
        <v>852</v>
      </c>
      <c r="HD123" s="365">
        <v>562</v>
      </c>
      <c r="HE123" s="365">
        <v>1882</v>
      </c>
      <c r="HF123" s="54"/>
      <c r="HG123" s="708"/>
      <c r="HH123" s="708"/>
      <c r="HI123" s="709">
        <f t="shared" si="94"/>
        <v>0</v>
      </c>
      <c r="HJ123" s="710">
        <v>15</v>
      </c>
      <c r="HK123" s="710">
        <v>5.1</v>
      </c>
      <c r="HL123" s="738" t="e">
        <f t="shared" si="89"/>
        <v>#DIV/0!</v>
      </c>
      <c r="HM123" s="739"/>
      <c r="HN123" s="739">
        <v>1000</v>
      </c>
      <c r="HO123" s="739">
        <v>6</v>
      </c>
      <c r="HP123" s="740">
        <f t="shared" si="97"/>
        <v>3105.9</v>
      </c>
      <c r="HQ123" s="738"/>
      <c r="HR123" s="741"/>
      <c r="HS123" s="742">
        <v>44927</v>
      </c>
      <c r="HT123" s="739">
        <f ca="1" t="shared" si="90"/>
        <v>5</v>
      </c>
      <c r="HU123" s="739">
        <f ca="1" t="shared" si="91"/>
        <v>150</v>
      </c>
      <c r="HV123" s="739">
        <v>421</v>
      </c>
      <c r="HW123" s="739">
        <f t="shared" si="72"/>
        <v>1812</v>
      </c>
      <c r="HX123" s="761">
        <f t="shared" si="95"/>
        <v>3.51844660194175</v>
      </c>
      <c r="HY123" s="739">
        <f ca="1" t="shared" si="96"/>
        <v>8.56155339805825</v>
      </c>
      <c r="HZ123" s="739">
        <f t="shared" si="99"/>
        <v>609</v>
      </c>
      <c r="IA123" s="739"/>
      <c r="IB123" s="739">
        <f ca="1" t="shared" si="78"/>
        <v>362.4</v>
      </c>
      <c r="IC123" s="769">
        <f ca="1" t="shared" si="79"/>
        <v>12.08</v>
      </c>
      <c r="ID123" s="769">
        <f ca="1" t="shared" si="80"/>
        <v>50.4139072847682</v>
      </c>
      <c r="IE123" s="739"/>
      <c r="IF123" s="739"/>
      <c r="IG123" s="739"/>
      <c r="IH123" s="739"/>
      <c r="II123" s="739"/>
      <c r="IJ123" s="739"/>
      <c r="IK123" s="739"/>
      <c r="IL123" s="743"/>
      <c r="IM123" s="743"/>
      <c r="IN123" s="743"/>
      <c r="IO123" s="743"/>
      <c r="IP123" s="743"/>
      <c r="IQ123" s="739"/>
      <c r="IR123" s="739"/>
      <c r="IS123" s="739"/>
      <c r="IT123" s="739"/>
      <c r="IU123" s="739"/>
      <c r="IV123" s="739"/>
      <c r="IW123" s="739"/>
      <c r="IX123" s="739"/>
      <c r="IY123" s="739"/>
      <c r="IZ123" s="739"/>
      <c r="JA123" s="739"/>
      <c r="JB123" s="743">
        <v>64</v>
      </c>
      <c r="JC123" s="743">
        <v>0</v>
      </c>
      <c r="JD123" s="743">
        <v>10</v>
      </c>
      <c r="JE123" s="743">
        <v>170</v>
      </c>
      <c r="JF123" s="743">
        <v>164</v>
      </c>
      <c r="JG123" s="739">
        <v>136</v>
      </c>
      <c r="JH123" s="739">
        <v>0</v>
      </c>
      <c r="JI123" s="739">
        <v>0</v>
      </c>
      <c r="JJ123" s="739">
        <v>0</v>
      </c>
      <c r="JK123" s="739">
        <v>70</v>
      </c>
      <c r="JL123" s="739">
        <v>130</v>
      </c>
      <c r="JM123" s="739">
        <v>108</v>
      </c>
      <c r="JN123" s="28">
        <f t="shared" si="92"/>
        <v>852</v>
      </c>
      <c r="JO123" s="28">
        <f t="shared" si="93"/>
        <v>0</v>
      </c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824"/>
    </row>
    <row r="124" s="786" customFormat="1" hidden="1" customHeight="1" spans="1:291">
      <c r="A124" s="95" t="s">
        <v>1610</v>
      </c>
      <c r="B124" s="343">
        <v>2021</v>
      </c>
      <c r="C124" s="95" t="s">
        <v>1747</v>
      </c>
      <c r="D124" s="95" t="s">
        <v>1798</v>
      </c>
      <c r="E124" s="411"/>
      <c r="F124" s="909" t="s">
        <v>386</v>
      </c>
      <c r="G124" s="797" t="s">
        <v>387</v>
      </c>
      <c r="H124" s="301" t="s">
        <v>1875</v>
      </c>
      <c r="I124" s="99">
        <f t="shared" si="100"/>
        <v>-5989</v>
      </c>
      <c r="J124" s="1129">
        <v>4432</v>
      </c>
      <c r="K124" s="1130">
        <f t="shared" si="82"/>
        <v>3443</v>
      </c>
      <c r="L124" s="1131">
        <f t="shared" si="83"/>
        <v>-1557</v>
      </c>
      <c r="M124" s="1140" t="s">
        <v>1876</v>
      </c>
      <c r="N124" s="1133"/>
      <c r="O124" s="1139"/>
      <c r="P124" s="1138">
        <f t="shared" si="101"/>
        <v>5000</v>
      </c>
      <c r="Q124" s="1154">
        <f t="shared" si="102"/>
        <v>0</v>
      </c>
      <c r="R124" s="1156"/>
      <c r="S124" s="1156"/>
      <c r="T124" s="1156"/>
      <c r="U124" s="1156"/>
      <c r="V124" s="1156"/>
      <c r="W124" s="1156"/>
      <c r="X124" s="1156"/>
      <c r="Y124" s="1156"/>
      <c r="Z124" s="1156">
        <v>5000</v>
      </c>
      <c r="AA124" s="1156"/>
      <c r="AB124" s="1167"/>
      <c r="AC124" s="1156"/>
      <c r="AD124" s="1156"/>
      <c r="AE124" s="1156"/>
      <c r="AF124" s="1156"/>
      <c r="AG124" s="1156"/>
      <c r="AH124" s="1156"/>
      <c r="AI124" s="1156"/>
      <c r="AJ124" s="1156"/>
      <c r="AK124" s="1156"/>
      <c r="AL124" s="1156"/>
      <c r="AM124" s="1156"/>
      <c r="AN124" s="1156"/>
      <c r="AO124" s="1156"/>
      <c r="AP124" s="1156"/>
      <c r="AQ124" s="1156"/>
      <c r="AR124" s="1156"/>
      <c r="AS124" s="1179"/>
      <c r="AT124" s="1177"/>
      <c r="AU124" s="1178"/>
      <c r="AV124" s="1178"/>
      <c r="AW124" s="1178"/>
      <c r="AX124" s="1178"/>
      <c r="AY124" s="1178">
        <v>1</v>
      </c>
      <c r="AZ124" s="1178"/>
      <c r="BA124" s="1178"/>
      <c r="BB124" s="1178"/>
      <c r="BC124" s="1178"/>
      <c r="BD124" s="1178"/>
      <c r="BE124" s="1178"/>
      <c r="BF124" s="1178"/>
      <c r="BG124" s="1178"/>
      <c r="BH124" s="1178"/>
      <c r="BI124" s="1178"/>
      <c r="BJ124" s="1178"/>
      <c r="BK124" s="1186"/>
      <c r="BL124" s="1187">
        <v>-4538</v>
      </c>
      <c r="BM124" s="1187"/>
      <c r="BN124" s="1187"/>
      <c r="BO124" s="1187"/>
      <c r="BP124" s="1187"/>
      <c r="BQ124" s="1187"/>
      <c r="BR124" s="1187"/>
      <c r="BS124" s="1187"/>
      <c r="BT124" s="1187"/>
      <c r="BU124" s="1187"/>
      <c r="BV124" s="1191"/>
      <c r="BW124" s="1186"/>
      <c r="BX124" s="1186"/>
      <c r="BY124" s="1186"/>
      <c r="BZ124" s="1186"/>
      <c r="CA124" s="1186"/>
      <c r="CB124" s="1186"/>
      <c r="CC124" s="1186">
        <v>80</v>
      </c>
      <c r="CD124" s="1186"/>
      <c r="CE124" s="1186">
        <v>24</v>
      </c>
      <c r="CF124" s="1186">
        <v>280</v>
      </c>
      <c r="CG124" s="1186"/>
      <c r="CH124" s="1186"/>
      <c r="CI124" s="1186"/>
      <c r="CJ124" s="1186"/>
      <c r="CK124" s="1186"/>
      <c r="CL124" s="1186"/>
      <c r="CM124" s="1186"/>
      <c r="CN124" s="1186">
        <v>16</v>
      </c>
      <c r="CO124" s="1186"/>
      <c r="CP124" s="1186">
        <v>96</v>
      </c>
      <c r="CQ124" s="1186">
        <v>240</v>
      </c>
      <c r="CR124" s="1186"/>
      <c r="CS124" s="1186">
        <v>48</v>
      </c>
      <c r="CT124" s="1186"/>
      <c r="CU124" s="1186"/>
      <c r="CV124" s="1186">
        <v>80</v>
      </c>
      <c r="CW124" s="1186">
        <v>400</v>
      </c>
      <c r="CX124" s="1186"/>
      <c r="CY124" s="1186">
        <v>32</v>
      </c>
      <c r="CZ124" s="1186">
        <v>840</v>
      </c>
      <c r="DA124" s="1186"/>
      <c r="DB124" s="1186">
        <v>40</v>
      </c>
      <c r="DC124" s="1186"/>
      <c r="DD124" s="1186">
        <v>80</v>
      </c>
      <c r="DE124" s="1186"/>
      <c r="DF124" s="1186"/>
      <c r="DG124" s="1186"/>
      <c r="DH124" s="1186"/>
      <c r="DI124" s="1186"/>
      <c r="DJ124" s="1186">
        <v>88</v>
      </c>
      <c r="DK124" s="1186"/>
      <c r="DL124" s="1186">
        <v>120</v>
      </c>
      <c r="DM124" s="1186">
        <v>64</v>
      </c>
      <c r="DN124" s="1186">
        <v>40</v>
      </c>
      <c r="DO124" s="1186">
        <v>22</v>
      </c>
      <c r="DP124" s="1186"/>
      <c r="DQ124" s="1186">
        <v>8</v>
      </c>
      <c r="DR124" s="1186"/>
      <c r="DS124" s="1186"/>
      <c r="DT124" s="1186"/>
      <c r="DU124" s="1186"/>
      <c r="DV124" s="1186"/>
      <c r="DW124" s="1186"/>
      <c r="DX124" s="1186"/>
      <c r="DY124" s="1186"/>
      <c r="DZ124" s="1186"/>
      <c r="EA124" s="1186">
        <v>440</v>
      </c>
      <c r="EB124" s="1186"/>
      <c r="EC124" s="1186"/>
      <c r="ED124" s="1186"/>
      <c r="EE124" s="1186">
        <v>2685</v>
      </c>
      <c r="EF124" s="1186">
        <v>214</v>
      </c>
      <c r="EG124" s="1186"/>
      <c r="EH124" s="1186">
        <v>32</v>
      </c>
      <c r="EI124" s="1186"/>
      <c r="EJ124" s="1186"/>
      <c r="EK124" s="1197"/>
      <c r="EL124" s="1198"/>
      <c r="EM124" s="1186"/>
      <c r="EN124" s="1186"/>
      <c r="EO124" s="1186"/>
      <c r="EP124" s="1186"/>
      <c r="EQ124" s="1186"/>
      <c r="ER124" s="1186"/>
      <c r="ES124" s="1186"/>
      <c r="ET124" s="1186"/>
      <c r="EU124" s="1186"/>
      <c r="EV124" s="1186"/>
      <c r="EW124" s="1186"/>
      <c r="EX124" s="1186">
        <v>8</v>
      </c>
      <c r="EY124" s="1186"/>
      <c r="EZ124" s="1186"/>
      <c r="FA124" s="1186"/>
      <c r="FB124" s="1186"/>
      <c r="FC124" s="1209"/>
      <c r="FD124" s="1186"/>
      <c r="FE124" s="1186"/>
      <c r="FF124" s="1186"/>
      <c r="FG124" s="1186"/>
      <c r="FH124" s="1186"/>
      <c r="FI124" s="1186"/>
      <c r="FJ124" s="1186"/>
      <c r="FK124" s="1186"/>
      <c r="FL124" s="1209"/>
      <c r="FM124" s="1186">
        <v>24</v>
      </c>
      <c r="FN124" s="1186"/>
      <c r="FO124" s="1186"/>
      <c r="FP124" s="1186">
        <v>2</v>
      </c>
      <c r="FQ124" s="1186"/>
      <c r="FR124" s="1186"/>
      <c r="FS124" s="1186"/>
      <c r="FT124" s="1186"/>
      <c r="FU124" s="1186"/>
      <c r="FV124" s="1186">
        <v>8</v>
      </c>
      <c r="FW124" s="1186"/>
      <c r="FX124" s="1186"/>
      <c r="FY124" s="1186"/>
      <c r="FZ124" s="1186"/>
      <c r="GA124" s="1186"/>
      <c r="GB124" s="1186">
        <v>32</v>
      </c>
      <c r="GC124" s="1186"/>
      <c r="GD124" s="1186"/>
      <c r="GE124" s="1186"/>
      <c r="GF124" s="1186"/>
      <c r="GG124" s="1186">
        <v>50</v>
      </c>
      <c r="GH124" s="1186"/>
      <c r="GI124" s="1186"/>
      <c r="GJ124" s="1186"/>
      <c r="GK124" s="1186"/>
      <c r="GL124" s="1186">
        <v>1</v>
      </c>
      <c r="GM124" s="1186"/>
      <c r="GN124" s="1186"/>
      <c r="GO124" s="1186"/>
      <c r="GP124" s="1186"/>
      <c r="GQ124" s="1186"/>
      <c r="GR124" s="1186"/>
      <c r="GS124" s="1186"/>
      <c r="GT124" s="1186"/>
      <c r="GU124" s="1186"/>
      <c r="GV124" s="1186"/>
      <c r="GW124" s="1186"/>
      <c r="GX124" s="1186"/>
      <c r="GY124" s="1218"/>
      <c r="GZ124" s="364">
        <f t="shared" si="103"/>
        <v>5969</v>
      </c>
      <c r="HA124" s="365">
        <f t="shared" si="104"/>
        <v>125</v>
      </c>
      <c r="HB124" s="366">
        <f t="shared" si="105"/>
        <v>6094</v>
      </c>
      <c r="HC124" s="366">
        <v>16310</v>
      </c>
      <c r="HD124" s="365">
        <v>12545</v>
      </c>
      <c r="HE124" s="365">
        <v>3773</v>
      </c>
      <c r="HF124" s="54"/>
      <c r="HG124" s="708">
        <v>12.99</v>
      </c>
      <c r="HH124" s="708">
        <v>3.54</v>
      </c>
      <c r="HI124" s="709">
        <f t="shared" si="94"/>
        <v>21572.76</v>
      </c>
      <c r="HJ124" s="710">
        <v>19.62</v>
      </c>
      <c r="HK124" s="710">
        <v>17.19</v>
      </c>
      <c r="HL124" s="738">
        <f t="shared" si="89"/>
        <v>0.275233999494055</v>
      </c>
      <c r="HM124" s="739"/>
      <c r="HN124" s="739">
        <v>3000</v>
      </c>
      <c r="HO124" s="739">
        <v>17.36</v>
      </c>
      <c r="HP124" s="740">
        <f t="shared" si="97"/>
        <v>59185.17</v>
      </c>
      <c r="HQ124" s="738">
        <f t="shared" ref="HQ124:HQ131" si="106">1-HO124/6.7/HH124</f>
        <v>0.268066447423898</v>
      </c>
      <c r="HR124" s="741"/>
      <c r="HS124" s="742">
        <v>44927</v>
      </c>
      <c r="HT124" s="739">
        <f ca="1" t="shared" si="90"/>
        <v>5</v>
      </c>
      <c r="HU124" s="739">
        <f ca="1" t="shared" si="91"/>
        <v>150</v>
      </c>
      <c r="HV124" s="739">
        <v>4434</v>
      </c>
      <c r="HW124" s="739">
        <f t="shared" si="72"/>
        <v>6094</v>
      </c>
      <c r="HX124" s="761">
        <f t="shared" si="95"/>
        <v>1.54728957725022</v>
      </c>
      <c r="HY124" s="739">
        <f ca="1" t="shared" si="96"/>
        <v>3.76507130464221</v>
      </c>
      <c r="HZ124" s="739">
        <f t="shared" si="99"/>
        <v>3443</v>
      </c>
      <c r="IA124" s="739"/>
      <c r="IB124" s="739">
        <f ca="1" t="shared" si="78"/>
        <v>1218.8</v>
      </c>
      <c r="IC124" s="769">
        <f ca="1" t="shared" si="79"/>
        <v>40.6266666666667</v>
      </c>
      <c r="ID124" s="769">
        <f ca="1" t="shared" si="80"/>
        <v>84.7472924187726</v>
      </c>
      <c r="IE124" s="739"/>
      <c r="IF124" s="739"/>
      <c r="IG124" s="739"/>
      <c r="IH124" s="739"/>
      <c r="II124" s="739"/>
      <c r="IJ124" s="739"/>
      <c r="IK124" s="739"/>
      <c r="IL124" s="743"/>
      <c r="IM124" s="743"/>
      <c r="IN124" s="743"/>
      <c r="IO124" s="743"/>
      <c r="IP124" s="743"/>
      <c r="IQ124" s="739"/>
      <c r="IR124" s="739"/>
      <c r="IS124" s="739"/>
      <c r="IT124" s="739"/>
      <c r="IU124" s="739"/>
      <c r="IV124" s="739"/>
      <c r="IW124" s="739"/>
      <c r="IX124" s="739"/>
      <c r="IY124" s="739"/>
      <c r="IZ124" s="831"/>
      <c r="JA124" s="831"/>
      <c r="JB124" s="743">
        <v>874</v>
      </c>
      <c r="JC124" s="743">
        <v>648</v>
      </c>
      <c r="JD124" s="743">
        <v>634</v>
      </c>
      <c r="JE124" s="743">
        <v>2322</v>
      </c>
      <c r="JF124" s="743">
        <v>1016</v>
      </c>
      <c r="JG124" s="739">
        <v>8829</v>
      </c>
      <c r="JH124" s="739">
        <v>296</v>
      </c>
      <c r="JI124" s="739">
        <v>600</v>
      </c>
      <c r="JJ124" s="739">
        <v>68</v>
      </c>
      <c r="JK124" s="739">
        <v>143</v>
      </c>
      <c r="JL124" s="739">
        <v>792</v>
      </c>
      <c r="JM124" s="739">
        <v>232</v>
      </c>
      <c r="JN124" s="28">
        <f t="shared" si="92"/>
        <v>16454</v>
      </c>
      <c r="JO124" s="28">
        <f t="shared" si="93"/>
        <v>144</v>
      </c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824"/>
    </row>
    <row r="125" s="786" customFormat="1" hidden="1" customHeight="1" spans="1:291">
      <c r="A125" s="95" t="s">
        <v>1610</v>
      </c>
      <c r="B125" s="343">
        <v>2021</v>
      </c>
      <c r="C125" s="95" t="s">
        <v>1747</v>
      </c>
      <c r="D125" s="95" t="s">
        <v>1798</v>
      </c>
      <c r="E125" s="411"/>
      <c r="F125" s="909" t="s">
        <v>389</v>
      </c>
      <c r="G125" s="797" t="s">
        <v>390</v>
      </c>
      <c r="H125" s="301" t="s">
        <v>1877</v>
      </c>
      <c r="I125" s="99">
        <f t="shared" si="100"/>
        <v>-2951</v>
      </c>
      <c r="J125" s="1129">
        <v>2565</v>
      </c>
      <c r="K125" s="1130">
        <f t="shared" si="82"/>
        <v>1614</v>
      </c>
      <c r="L125" s="1131">
        <f t="shared" si="83"/>
        <v>-386</v>
      </c>
      <c r="M125" s="1132"/>
      <c r="N125" s="1133"/>
      <c r="O125" s="1139"/>
      <c r="P125" s="1138">
        <f t="shared" si="101"/>
        <v>2000</v>
      </c>
      <c r="Q125" s="1154">
        <f t="shared" si="102"/>
        <v>0</v>
      </c>
      <c r="R125" s="1156"/>
      <c r="S125" s="1156"/>
      <c r="T125" s="1156"/>
      <c r="U125" s="1156"/>
      <c r="V125" s="1156">
        <v>2000</v>
      </c>
      <c r="W125" s="1156"/>
      <c r="X125" s="1156"/>
      <c r="Y125" s="1156"/>
      <c r="Z125" s="1156"/>
      <c r="AA125" s="1156"/>
      <c r="AB125" s="1167"/>
      <c r="AC125" s="1156"/>
      <c r="AD125" s="1156"/>
      <c r="AE125" s="1156"/>
      <c r="AF125" s="1156"/>
      <c r="AG125" s="1156"/>
      <c r="AH125" s="1156"/>
      <c r="AI125" s="1156"/>
      <c r="AJ125" s="1156"/>
      <c r="AK125" s="1156"/>
      <c r="AL125" s="1156"/>
      <c r="AM125" s="1156"/>
      <c r="AN125" s="1156"/>
      <c r="AO125" s="1156"/>
      <c r="AP125" s="1156"/>
      <c r="AQ125" s="1156"/>
      <c r="AR125" s="1156"/>
      <c r="AS125" s="1179"/>
      <c r="AT125" s="1177"/>
      <c r="AU125" s="1178"/>
      <c r="AV125" s="1178"/>
      <c r="AW125" s="1178"/>
      <c r="AX125" s="1178"/>
      <c r="AY125" s="1178"/>
      <c r="AZ125" s="1178"/>
      <c r="BA125" s="1178"/>
      <c r="BB125" s="1178"/>
      <c r="BC125" s="1178"/>
      <c r="BD125" s="1178"/>
      <c r="BE125" s="1178"/>
      <c r="BF125" s="1178"/>
      <c r="BG125" s="1178"/>
      <c r="BH125" s="1178"/>
      <c r="BI125" s="1178"/>
      <c r="BJ125" s="1178"/>
      <c r="BK125" s="1186"/>
      <c r="BL125" s="1187">
        <v>-2647</v>
      </c>
      <c r="BM125" s="1187"/>
      <c r="BN125" s="1187"/>
      <c r="BO125" s="1187"/>
      <c r="BP125" s="1187"/>
      <c r="BQ125" s="1187"/>
      <c r="BR125" s="1187"/>
      <c r="BS125" s="1187"/>
      <c r="BT125" s="1187"/>
      <c r="BU125" s="1187"/>
      <c r="BV125" s="1191"/>
      <c r="BW125" s="1186"/>
      <c r="BX125" s="1186"/>
      <c r="BY125" s="1186"/>
      <c r="BZ125" s="1186"/>
      <c r="CA125" s="1186"/>
      <c r="CB125" s="1186"/>
      <c r="CC125" s="1186">
        <v>80</v>
      </c>
      <c r="CD125" s="1186"/>
      <c r="CE125" s="1186">
        <v>24</v>
      </c>
      <c r="CF125" s="1186"/>
      <c r="CG125" s="1186"/>
      <c r="CH125" s="1186"/>
      <c r="CI125" s="1186"/>
      <c r="CJ125" s="1186"/>
      <c r="CK125" s="1186"/>
      <c r="CL125" s="1186"/>
      <c r="CM125" s="1186"/>
      <c r="CN125" s="1186">
        <v>16</v>
      </c>
      <c r="CO125" s="1186"/>
      <c r="CP125" s="1186"/>
      <c r="CQ125" s="1186">
        <v>240</v>
      </c>
      <c r="CR125" s="1186"/>
      <c r="CS125" s="1186"/>
      <c r="CT125" s="1186"/>
      <c r="CU125" s="1186"/>
      <c r="CV125" s="1186">
        <v>80</v>
      </c>
      <c r="CW125" s="1186">
        <v>400</v>
      </c>
      <c r="CX125" s="1186"/>
      <c r="CY125" s="1186"/>
      <c r="CZ125" s="1186">
        <v>40</v>
      </c>
      <c r="DA125" s="1186"/>
      <c r="DB125" s="1186">
        <v>40</v>
      </c>
      <c r="DC125" s="1186"/>
      <c r="DD125" s="1186">
        <v>160</v>
      </c>
      <c r="DE125" s="1186"/>
      <c r="DF125" s="1186"/>
      <c r="DG125" s="1186"/>
      <c r="DH125" s="1186"/>
      <c r="DI125" s="1186"/>
      <c r="DJ125" s="1186">
        <v>52</v>
      </c>
      <c r="DK125" s="1186">
        <v>200</v>
      </c>
      <c r="DL125" s="1186">
        <v>120</v>
      </c>
      <c r="DM125" s="1186">
        <v>64</v>
      </c>
      <c r="DN125" s="1186">
        <v>40</v>
      </c>
      <c r="DO125" s="1186">
        <v>22</v>
      </c>
      <c r="DP125" s="1186"/>
      <c r="DQ125" s="1186">
        <v>8</v>
      </c>
      <c r="DR125" s="1186"/>
      <c r="DS125" s="1186"/>
      <c r="DT125" s="1186"/>
      <c r="DU125" s="1186"/>
      <c r="DV125" s="1186"/>
      <c r="DW125" s="1186"/>
      <c r="DX125" s="1186"/>
      <c r="DY125" s="1186"/>
      <c r="DZ125" s="1186"/>
      <c r="EA125" s="1186"/>
      <c r="EB125" s="1186"/>
      <c r="EC125" s="1186"/>
      <c r="ED125" s="1186"/>
      <c r="EE125" s="1186">
        <v>1085</v>
      </c>
      <c r="EF125" s="1186">
        <v>174</v>
      </c>
      <c r="EG125" s="1186"/>
      <c r="EH125" s="1186">
        <v>80</v>
      </c>
      <c r="EI125" s="1186"/>
      <c r="EJ125" s="1186"/>
      <c r="EK125" s="1197"/>
      <c r="EL125" s="1198"/>
      <c r="EM125" s="1186"/>
      <c r="EN125" s="1186"/>
      <c r="EO125" s="1186"/>
      <c r="EP125" s="1186"/>
      <c r="EQ125" s="1186"/>
      <c r="ER125" s="1186"/>
      <c r="ES125" s="1186"/>
      <c r="ET125" s="1186"/>
      <c r="EU125" s="1186"/>
      <c r="EV125" s="1186"/>
      <c r="EW125" s="1186"/>
      <c r="EX125" s="1186">
        <v>8</v>
      </c>
      <c r="EY125" s="1186"/>
      <c r="EZ125" s="1186"/>
      <c r="FA125" s="1186"/>
      <c r="FB125" s="1186"/>
      <c r="FC125" s="1209"/>
      <c r="FD125" s="1186"/>
      <c r="FE125" s="1186"/>
      <c r="FF125" s="1186"/>
      <c r="FG125" s="1186"/>
      <c r="FH125" s="1186"/>
      <c r="FI125" s="1186"/>
      <c r="FJ125" s="1186"/>
      <c r="FK125" s="1186"/>
      <c r="FL125" s="1209"/>
      <c r="FM125" s="1186"/>
      <c r="FN125" s="1186"/>
      <c r="FO125" s="1186"/>
      <c r="FP125" s="1186">
        <v>2</v>
      </c>
      <c r="FQ125" s="1186"/>
      <c r="FR125" s="1186"/>
      <c r="FS125" s="1186"/>
      <c r="FT125" s="1186"/>
      <c r="FU125" s="1186"/>
      <c r="FV125" s="1186">
        <v>8</v>
      </c>
      <c r="FW125" s="1186"/>
      <c r="FX125" s="1186"/>
      <c r="FY125" s="1186"/>
      <c r="FZ125" s="1186"/>
      <c r="GA125" s="1186"/>
      <c r="GB125" s="1186">
        <v>32</v>
      </c>
      <c r="GC125" s="1186"/>
      <c r="GD125" s="1186"/>
      <c r="GE125" s="1186"/>
      <c r="GF125" s="1186"/>
      <c r="GG125" s="1186">
        <v>50</v>
      </c>
      <c r="GH125" s="1186"/>
      <c r="GI125" s="1186"/>
      <c r="GJ125" s="1186"/>
      <c r="GK125" s="1186"/>
      <c r="GL125" s="1186"/>
      <c r="GM125" s="1186"/>
      <c r="GN125" s="1186"/>
      <c r="GO125" s="1186"/>
      <c r="GP125" s="1186"/>
      <c r="GQ125" s="1186"/>
      <c r="GR125" s="1186"/>
      <c r="GS125" s="1186"/>
      <c r="GT125" s="1186">
        <v>8</v>
      </c>
      <c r="GU125" s="1186"/>
      <c r="GV125" s="1186"/>
      <c r="GW125" s="1186"/>
      <c r="GX125" s="1186"/>
      <c r="GY125" s="1218"/>
      <c r="GZ125" s="364">
        <f t="shared" si="103"/>
        <v>2925</v>
      </c>
      <c r="HA125" s="365">
        <f t="shared" si="104"/>
        <v>108</v>
      </c>
      <c r="HB125" s="366">
        <f t="shared" si="105"/>
        <v>3033</v>
      </c>
      <c r="HC125" s="366">
        <v>6510</v>
      </c>
      <c r="HD125" s="365">
        <v>8608</v>
      </c>
      <c r="HE125" s="365">
        <v>2365</v>
      </c>
      <c r="HF125" s="54"/>
      <c r="HG125" s="708">
        <v>12.99</v>
      </c>
      <c r="HH125" s="708">
        <v>3.54</v>
      </c>
      <c r="HI125" s="709">
        <f t="shared" si="94"/>
        <v>10736.82</v>
      </c>
      <c r="HJ125" s="710">
        <v>19.62</v>
      </c>
      <c r="HK125" s="710">
        <v>17.19</v>
      </c>
      <c r="HL125" s="738">
        <f t="shared" si="89"/>
        <v>0.275233999494055</v>
      </c>
      <c r="HM125" s="739"/>
      <c r="HN125" s="739">
        <v>3000</v>
      </c>
      <c r="HO125" s="739">
        <v>17.36</v>
      </c>
      <c r="HP125" s="740">
        <f t="shared" si="97"/>
        <v>27744.66</v>
      </c>
      <c r="HQ125" s="738">
        <f t="shared" si="106"/>
        <v>0.268066447423898</v>
      </c>
      <c r="HR125" s="741"/>
      <c r="HS125" s="742">
        <v>44927</v>
      </c>
      <c r="HT125" s="739">
        <f ca="1" t="shared" si="90"/>
        <v>5</v>
      </c>
      <c r="HU125" s="739">
        <f ca="1" t="shared" si="91"/>
        <v>150</v>
      </c>
      <c r="HV125" s="739">
        <v>2567</v>
      </c>
      <c r="HW125" s="739">
        <f t="shared" si="72"/>
        <v>3033</v>
      </c>
      <c r="HX125" s="761">
        <f t="shared" si="95"/>
        <v>1.45084907916766</v>
      </c>
      <c r="HY125" s="739">
        <f ca="1" t="shared" si="96"/>
        <v>3.53039942597465</v>
      </c>
      <c r="HZ125" s="739">
        <f t="shared" si="99"/>
        <v>1614</v>
      </c>
      <c r="IA125" s="739"/>
      <c r="IB125" s="739">
        <f ca="1" t="shared" si="78"/>
        <v>606.6</v>
      </c>
      <c r="IC125" s="769">
        <f ca="1" t="shared" si="79"/>
        <v>20.22</v>
      </c>
      <c r="ID125" s="769">
        <f ca="1" t="shared" si="80"/>
        <v>79.8219584569733</v>
      </c>
      <c r="IE125" s="739"/>
      <c r="IF125" s="739"/>
      <c r="IG125" s="739"/>
      <c r="IH125" s="739"/>
      <c r="II125" s="739"/>
      <c r="IJ125" s="739"/>
      <c r="IK125" s="739"/>
      <c r="IL125" s="743"/>
      <c r="IM125" s="743"/>
      <c r="IN125" s="743"/>
      <c r="IO125" s="743"/>
      <c r="IP125" s="743"/>
      <c r="IQ125" s="739"/>
      <c r="IR125" s="739"/>
      <c r="IS125" s="739"/>
      <c r="IT125" s="739"/>
      <c r="IU125" s="739"/>
      <c r="IV125" s="739"/>
      <c r="IW125" s="739"/>
      <c r="IX125" s="739"/>
      <c r="IY125" s="739"/>
      <c r="IZ125" s="831"/>
      <c r="JA125" s="831"/>
      <c r="JB125" s="743">
        <v>698</v>
      </c>
      <c r="JC125" s="743">
        <v>472</v>
      </c>
      <c r="JD125" s="743">
        <v>546</v>
      </c>
      <c r="JE125" s="743">
        <v>874</v>
      </c>
      <c r="JF125" s="743">
        <v>1176</v>
      </c>
      <c r="JG125" s="739">
        <v>1677</v>
      </c>
      <c r="JH125" s="739">
        <v>64</v>
      </c>
      <c r="JI125" s="739">
        <v>400</v>
      </c>
      <c r="JJ125" s="739">
        <v>76</v>
      </c>
      <c r="JK125" s="739">
        <v>143</v>
      </c>
      <c r="JL125" s="739">
        <v>320</v>
      </c>
      <c r="JM125" s="739">
        <v>264</v>
      </c>
      <c r="JN125" s="28">
        <f t="shared" si="92"/>
        <v>6710</v>
      </c>
      <c r="JO125" s="28">
        <f t="shared" si="93"/>
        <v>200</v>
      </c>
      <c r="JP125" s="28"/>
      <c r="JQ125" s="28"/>
      <c r="JR125" s="28"/>
      <c r="JS125" s="28"/>
      <c r="JT125" s="28"/>
      <c r="JU125" s="28"/>
      <c r="JV125" s="28"/>
      <c r="JW125" s="28"/>
      <c r="JX125" s="28"/>
      <c r="JY125" s="28"/>
      <c r="JZ125" s="28"/>
      <c r="KA125" s="28"/>
      <c r="KB125" s="28"/>
      <c r="KC125" s="28"/>
      <c r="KD125" s="28"/>
      <c r="KE125" s="824"/>
    </row>
    <row r="126" s="786" customFormat="1" hidden="1" customHeight="1" spans="1:291">
      <c r="A126" s="95" t="s">
        <v>1610</v>
      </c>
      <c r="B126" s="343">
        <v>2019</v>
      </c>
      <c r="C126" s="95" t="s">
        <v>1747</v>
      </c>
      <c r="D126" s="95" t="s">
        <v>1798</v>
      </c>
      <c r="E126" s="411"/>
      <c r="F126" s="909" t="s">
        <v>392</v>
      </c>
      <c r="G126" s="797" t="s">
        <v>393</v>
      </c>
      <c r="H126" s="301" t="s">
        <v>1878</v>
      </c>
      <c r="I126" s="99">
        <f t="shared" si="100"/>
        <v>-4329</v>
      </c>
      <c r="J126" s="1129">
        <v>1997</v>
      </c>
      <c r="K126" s="1130">
        <f t="shared" si="82"/>
        <v>5668</v>
      </c>
      <c r="L126" s="1131">
        <f t="shared" si="83"/>
        <v>-2332</v>
      </c>
      <c r="M126" s="1132"/>
      <c r="N126" s="1133"/>
      <c r="O126" s="1139"/>
      <c r="P126" s="1138">
        <f t="shared" si="101"/>
        <v>8000</v>
      </c>
      <c r="Q126" s="1154">
        <f t="shared" si="102"/>
        <v>3000</v>
      </c>
      <c r="R126" s="1156"/>
      <c r="S126" s="1156"/>
      <c r="T126" s="1156"/>
      <c r="U126" s="1156"/>
      <c r="V126" s="1156">
        <v>3000</v>
      </c>
      <c r="W126" s="1156"/>
      <c r="X126" s="1156"/>
      <c r="Y126" s="1156"/>
      <c r="Z126" s="1156">
        <v>5000</v>
      </c>
      <c r="AA126" s="1156"/>
      <c r="AB126" s="1167"/>
      <c r="AC126" s="1156"/>
      <c r="AD126" s="1156"/>
      <c r="AE126" s="1156"/>
      <c r="AF126" s="1156"/>
      <c r="AG126" s="1156"/>
      <c r="AH126" s="1156"/>
      <c r="AI126" s="1156"/>
      <c r="AJ126" s="1156">
        <v>3000</v>
      </c>
      <c r="AK126" s="1156"/>
      <c r="AL126" s="1156"/>
      <c r="AM126" s="1156"/>
      <c r="AN126" s="1156"/>
      <c r="AO126" s="1156"/>
      <c r="AP126" s="1156"/>
      <c r="AQ126" s="1156"/>
      <c r="AR126" s="1156"/>
      <c r="AS126" s="1179"/>
      <c r="AT126" s="1177"/>
      <c r="AU126" s="1178"/>
      <c r="AV126" s="1178"/>
      <c r="AW126" s="1178"/>
      <c r="AX126" s="1178"/>
      <c r="AY126" s="1178"/>
      <c r="AZ126" s="1178"/>
      <c r="BA126" s="1178"/>
      <c r="BB126" s="1178"/>
      <c r="BC126" s="1178"/>
      <c r="BD126" s="1178"/>
      <c r="BE126" s="1178"/>
      <c r="BF126" s="1178"/>
      <c r="BG126" s="1178"/>
      <c r="BH126" s="1178"/>
      <c r="BI126" s="1178"/>
      <c r="BJ126" s="1178"/>
      <c r="BK126" s="1186"/>
      <c r="BL126" s="1187">
        <v>-2231</v>
      </c>
      <c r="BM126" s="1187"/>
      <c r="BN126" s="1187"/>
      <c r="BO126" s="1187"/>
      <c r="BP126" s="1187"/>
      <c r="BQ126" s="1187"/>
      <c r="BR126" s="1187"/>
      <c r="BS126" s="1187"/>
      <c r="BT126" s="1187"/>
      <c r="BU126" s="1187"/>
      <c r="BV126" s="1191"/>
      <c r="BW126" s="1186"/>
      <c r="BX126" s="1186"/>
      <c r="BY126" s="1186"/>
      <c r="BZ126" s="1186"/>
      <c r="CA126" s="1186"/>
      <c r="CB126" s="1186"/>
      <c r="CC126" s="1186">
        <v>200</v>
      </c>
      <c r="CD126" s="1186"/>
      <c r="CE126" s="1186">
        <v>40</v>
      </c>
      <c r="CF126" s="1186">
        <v>280</v>
      </c>
      <c r="CG126" s="1186">
        <v>80</v>
      </c>
      <c r="CH126" s="1186"/>
      <c r="CI126" s="1186">
        <v>720</v>
      </c>
      <c r="CJ126" s="1186"/>
      <c r="CK126" s="1186"/>
      <c r="CL126" s="1186">
        <v>144</v>
      </c>
      <c r="CM126" s="1186"/>
      <c r="CN126" s="1186">
        <v>24</v>
      </c>
      <c r="CO126" s="1186">
        <v>400</v>
      </c>
      <c r="CP126" s="1186"/>
      <c r="CQ126" s="1186">
        <v>240</v>
      </c>
      <c r="CR126" s="1186"/>
      <c r="CS126" s="1186">
        <v>24</v>
      </c>
      <c r="CT126" s="1186"/>
      <c r="CU126" s="1186"/>
      <c r="CV126" s="1186">
        <v>80</v>
      </c>
      <c r="CW126" s="1186"/>
      <c r="CX126" s="1186"/>
      <c r="CY126" s="1186">
        <v>72</v>
      </c>
      <c r="CZ126" s="1186">
        <v>464</v>
      </c>
      <c r="DA126" s="1186"/>
      <c r="DB126" s="1186">
        <v>40</v>
      </c>
      <c r="DC126" s="1186"/>
      <c r="DD126" s="1186">
        <v>800</v>
      </c>
      <c r="DE126" s="1186"/>
      <c r="DF126" s="1186"/>
      <c r="DG126" s="1186"/>
      <c r="DH126" s="1186"/>
      <c r="DI126" s="1186">
        <v>24</v>
      </c>
      <c r="DJ126" s="1186">
        <v>36</v>
      </c>
      <c r="DK126" s="1186">
        <v>200</v>
      </c>
      <c r="DL126" s="1186">
        <v>248</v>
      </c>
      <c r="DM126" s="1186">
        <v>64</v>
      </c>
      <c r="DN126" s="1186">
        <v>80</v>
      </c>
      <c r="DO126" s="1186">
        <v>22</v>
      </c>
      <c r="DP126" s="1186"/>
      <c r="DQ126" s="1186">
        <v>8</v>
      </c>
      <c r="DR126" s="1186"/>
      <c r="DS126" s="1186"/>
      <c r="DT126" s="1186">
        <v>64</v>
      </c>
      <c r="DU126" s="1186"/>
      <c r="DV126" s="1186"/>
      <c r="DW126" s="1186"/>
      <c r="DX126" s="1186"/>
      <c r="DY126" s="1186"/>
      <c r="DZ126" s="1186"/>
      <c r="EA126" s="1186">
        <v>440</v>
      </c>
      <c r="EB126" s="1186"/>
      <c r="EC126" s="1186"/>
      <c r="ED126" s="1186"/>
      <c r="EE126" s="1186">
        <v>1765</v>
      </c>
      <c r="EF126" s="1186">
        <v>270</v>
      </c>
      <c r="EG126" s="1186"/>
      <c r="EH126" s="1186">
        <v>104</v>
      </c>
      <c r="EI126" s="1186">
        <v>360</v>
      </c>
      <c r="EJ126" s="1186"/>
      <c r="EK126" s="1197"/>
      <c r="EL126" s="1198"/>
      <c r="EM126" s="1186">
        <v>40</v>
      </c>
      <c r="EN126" s="1186"/>
      <c r="EO126" s="1186">
        <v>128</v>
      </c>
      <c r="EP126" s="1186"/>
      <c r="EQ126" s="1186"/>
      <c r="ER126" s="1186"/>
      <c r="ES126" s="1186"/>
      <c r="ET126" s="1186"/>
      <c r="EU126" s="1186"/>
      <c r="EV126" s="1186"/>
      <c r="EW126" s="1186"/>
      <c r="EX126" s="1186"/>
      <c r="EY126" s="1186"/>
      <c r="EZ126" s="1186"/>
      <c r="FA126" s="1186"/>
      <c r="FB126" s="1186"/>
      <c r="FC126" s="1209"/>
      <c r="FD126" s="1186"/>
      <c r="FE126" s="1186"/>
      <c r="FF126" s="1186"/>
      <c r="FG126" s="1186"/>
      <c r="FH126" s="1186"/>
      <c r="FI126" s="1186"/>
      <c r="FJ126" s="1186"/>
      <c r="FK126" s="1186"/>
      <c r="FL126" s="1209"/>
      <c r="FM126" s="1186">
        <v>32</v>
      </c>
      <c r="FN126" s="1186"/>
      <c r="FO126" s="1186"/>
      <c r="FP126" s="1186">
        <v>2</v>
      </c>
      <c r="FQ126" s="1186"/>
      <c r="FR126" s="1186"/>
      <c r="FS126" s="1214">
        <v>-25</v>
      </c>
      <c r="FT126" s="1186"/>
      <c r="FU126" s="1215"/>
      <c r="FV126" s="1186">
        <v>16</v>
      </c>
      <c r="FW126" s="1215"/>
      <c r="FX126" s="1215"/>
      <c r="FY126" s="1215"/>
      <c r="FZ126" s="1215"/>
      <c r="GA126" s="1215"/>
      <c r="GB126" s="1186"/>
      <c r="GC126" s="1186"/>
      <c r="GD126" s="1186">
        <v>1</v>
      </c>
      <c r="GE126" s="1186"/>
      <c r="GF126" s="1186"/>
      <c r="GG126" s="1186">
        <v>52</v>
      </c>
      <c r="GH126" s="1186"/>
      <c r="GI126" s="1186"/>
      <c r="GJ126" s="1186"/>
      <c r="GK126" s="1186"/>
      <c r="GL126" s="1186"/>
      <c r="GM126" s="1186"/>
      <c r="GN126" s="1186"/>
      <c r="GO126" s="1186"/>
      <c r="GP126" s="1186"/>
      <c r="GQ126" s="1186"/>
      <c r="GR126" s="1186"/>
      <c r="GS126" s="1186"/>
      <c r="GT126" s="1186">
        <v>24</v>
      </c>
      <c r="GU126" s="1186"/>
      <c r="GV126" s="1186"/>
      <c r="GW126" s="1186"/>
      <c r="GX126" s="1186"/>
      <c r="GY126" s="1218"/>
      <c r="GZ126" s="364">
        <f t="shared" si="103"/>
        <v>7293</v>
      </c>
      <c r="HA126" s="365">
        <f t="shared" si="104"/>
        <v>270</v>
      </c>
      <c r="HB126" s="366">
        <f t="shared" si="105"/>
        <v>7563</v>
      </c>
      <c r="HC126" s="366">
        <v>18169</v>
      </c>
      <c r="HD126" s="365">
        <v>20669</v>
      </c>
      <c r="HE126" s="365">
        <v>13035</v>
      </c>
      <c r="HF126" s="54"/>
      <c r="HG126" s="708">
        <v>12.99</v>
      </c>
      <c r="HH126" s="708">
        <v>3.54</v>
      </c>
      <c r="HI126" s="709">
        <f t="shared" si="94"/>
        <v>26773.02</v>
      </c>
      <c r="HJ126" s="710">
        <v>19.62</v>
      </c>
      <c r="HK126" s="710">
        <v>17.19</v>
      </c>
      <c r="HL126" s="738">
        <f t="shared" si="89"/>
        <v>0.275233999494055</v>
      </c>
      <c r="HM126" s="739"/>
      <c r="HN126" s="739">
        <v>3000</v>
      </c>
      <c r="HO126" s="739">
        <v>17.435</v>
      </c>
      <c r="HP126" s="740">
        <f t="shared" si="97"/>
        <v>97432.92</v>
      </c>
      <c r="HQ126" s="738">
        <f t="shared" si="106"/>
        <v>0.264904292098828</v>
      </c>
      <c r="HR126" s="741"/>
      <c r="HS126" s="742">
        <v>44927</v>
      </c>
      <c r="HT126" s="739">
        <f ca="1" t="shared" si="90"/>
        <v>5</v>
      </c>
      <c r="HU126" s="739">
        <f ca="1" t="shared" si="91"/>
        <v>150</v>
      </c>
      <c r="HV126" s="739">
        <v>1999</v>
      </c>
      <c r="HW126" s="739">
        <f t="shared" si="72"/>
        <v>7563</v>
      </c>
      <c r="HX126" s="761">
        <f t="shared" si="95"/>
        <v>1.97287074475023</v>
      </c>
      <c r="HY126" s="739">
        <f ca="1" t="shared" si="96"/>
        <v>4.80065214555889</v>
      </c>
      <c r="HZ126" s="739">
        <f t="shared" si="99"/>
        <v>5668</v>
      </c>
      <c r="IA126" s="739"/>
      <c r="IB126" s="739">
        <f ca="1" t="shared" si="78"/>
        <v>1512.6</v>
      </c>
      <c r="IC126" s="769">
        <f ca="1" t="shared" si="79"/>
        <v>50.42</v>
      </c>
      <c r="ID126" s="769">
        <f ca="1" t="shared" si="80"/>
        <v>112.41570805236</v>
      </c>
      <c r="IE126" s="739"/>
      <c r="IF126" s="739"/>
      <c r="IG126" s="739"/>
      <c r="IH126" s="739"/>
      <c r="II126" s="739"/>
      <c r="IJ126" s="739"/>
      <c r="IK126" s="739"/>
      <c r="IL126" s="743"/>
      <c r="IM126" s="743"/>
      <c r="IN126" s="743"/>
      <c r="IO126" s="743"/>
      <c r="IP126" s="743"/>
      <c r="IQ126" s="739"/>
      <c r="IR126" s="739"/>
      <c r="IS126" s="739"/>
      <c r="IT126" s="739"/>
      <c r="IU126" s="739"/>
      <c r="IV126" s="739"/>
      <c r="IW126" s="739"/>
      <c r="IX126" s="739"/>
      <c r="IY126" s="739"/>
      <c r="IZ126" s="831"/>
      <c r="JA126" s="831"/>
      <c r="JB126" s="743">
        <v>1090</v>
      </c>
      <c r="JC126" s="743">
        <v>648</v>
      </c>
      <c r="JD126" s="743">
        <v>1306</v>
      </c>
      <c r="JE126" s="743">
        <v>1938</v>
      </c>
      <c r="JF126" s="743">
        <v>784</v>
      </c>
      <c r="JG126" s="739">
        <v>7869</v>
      </c>
      <c r="JH126" s="739">
        <v>608</v>
      </c>
      <c r="JI126" s="739">
        <v>1008</v>
      </c>
      <c r="JJ126" s="739">
        <v>266</v>
      </c>
      <c r="JK126" s="739">
        <v>244</v>
      </c>
      <c r="JL126" s="739">
        <v>2080</v>
      </c>
      <c r="JM126" s="739">
        <v>576</v>
      </c>
      <c r="JN126" s="28">
        <f t="shared" si="92"/>
        <v>18417</v>
      </c>
      <c r="JO126" s="28">
        <f t="shared" si="93"/>
        <v>248</v>
      </c>
      <c r="JP126" s="28"/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824"/>
    </row>
    <row r="127" s="786" customFormat="1" hidden="1" customHeight="1" spans="1:291">
      <c r="A127" s="847" t="s">
        <v>1334</v>
      </c>
      <c r="B127" s="343">
        <v>2019</v>
      </c>
      <c r="C127" s="95" t="s">
        <v>1747</v>
      </c>
      <c r="D127" s="95" t="s">
        <v>1798</v>
      </c>
      <c r="E127" s="411"/>
      <c r="F127" s="1115" t="s">
        <v>395</v>
      </c>
      <c r="G127" s="112" t="s">
        <v>396</v>
      </c>
      <c r="H127" s="1116" t="s">
        <v>1879</v>
      </c>
      <c r="I127" s="99">
        <f t="shared" si="100"/>
        <v>-855</v>
      </c>
      <c r="J127" s="1129">
        <v>1681</v>
      </c>
      <c r="K127" s="1130">
        <f t="shared" si="82"/>
        <v>826</v>
      </c>
      <c r="L127" s="1131">
        <f t="shared" si="83"/>
        <v>826</v>
      </c>
      <c r="M127" s="1132"/>
      <c r="N127" s="1133"/>
      <c r="O127" s="1139"/>
      <c r="P127" s="1138">
        <f t="shared" si="101"/>
        <v>0</v>
      </c>
      <c r="Q127" s="1154">
        <f t="shared" si="102"/>
        <v>0</v>
      </c>
      <c r="R127" s="1156"/>
      <c r="S127" s="1156"/>
      <c r="T127" s="1156"/>
      <c r="U127" s="1156"/>
      <c r="V127" s="1156"/>
      <c r="W127" s="1156"/>
      <c r="X127" s="1156"/>
      <c r="Y127" s="1156"/>
      <c r="Z127" s="1156"/>
      <c r="AA127" s="1156"/>
      <c r="AB127" s="1167"/>
      <c r="AC127" s="1156"/>
      <c r="AD127" s="1156"/>
      <c r="AE127" s="1156"/>
      <c r="AF127" s="1156"/>
      <c r="AG127" s="1156"/>
      <c r="AH127" s="1156"/>
      <c r="AI127" s="1156"/>
      <c r="AJ127" s="1156"/>
      <c r="AK127" s="1156"/>
      <c r="AL127" s="1156"/>
      <c r="AM127" s="1156"/>
      <c r="AN127" s="1156"/>
      <c r="AO127" s="1156"/>
      <c r="AP127" s="1156"/>
      <c r="AQ127" s="1156"/>
      <c r="AR127" s="1156"/>
      <c r="AS127" s="1179"/>
      <c r="AT127" s="1177"/>
      <c r="AU127" s="1178"/>
      <c r="AV127" s="1178"/>
      <c r="AW127" s="1178"/>
      <c r="AX127" s="1178"/>
      <c r="AY127" s="1178"/>
      <c r="AZ127" s="1178"/>
      <c r="BA127" s="1178"/>
      <c r="BB127" s="1178"/>
      <c r="BC127" s="1178"/>
      <c r="BD127" s="1178"/>
      <c r="BE127" s="1178"/>
      <c r="BF127" s="1178"/>
      <c r="BG127" s="1178"/>
      <c r="BH127" s="1178"/>
      <c r="BI127" s="1178"/>
      <c r="BJ127" s="1178"/>
      <c r="BK127" s="1186"/>
      <c r="BL127" s="1187">
        <v>-1747</v>
      </c>
      <c r="BM127" s="1187"/>
      <c r="BN127" s="1187"/>
      <c r="BO127" s="1187"/>
      <c r="BP127" s="1187"/>
      <c r="BQ127" s="1187"/>
      <c r="BR127" s="1187"/>
      <c r="BS127" s="1187"/>
      <c r="BT127" s="1187"/>
      <c r="BU127" s="1187"/>
      <c r="BV127" s="1191"/>
      <c r="BW127" s="1186"/>
      <c r="BX127" s="1186"/>
      <c r="BY127" s="1186"/>
      <c r="BZ127" s="1186"/>
      <c r="CA127" s="1186"/>
      <c r="CB127" s="1186"/>
      <c r="CC127" s="1186">
        <v>64</v>
      </c>
      <c r="CD127" s="1186"/>
      <c r="CE127" s="1186">
        <v>40</v>
      </c>
      <c r="CF127" s="1186"/>
      <c r="CG127" s="1186"/>
      <c r="CH127" s="1186"/>
      <c r="CI127" s="1186"/>
      <c r="CJ127" s="1186"/>
      <c r="CK127" s="1186"/>
      <c r="CL127" s="1186"/>
      <c r="CM127" s="1186"/>
      <c r="CN127" s="1186">
        <v>8</v>
      </c>
      <c r="CO127" s="1186"/>
      <c r="CP127" s="1186"/>
      <c r="CQ127" s="1186"/>
      <c r="CR127" s="1186"/>
      <c r="CS127" s="1186">
        <v>16</v>
      </c>
      <c r="CT127" s="1186"/>
      <c r="CU127" s="1186">
        <v>8</v>
      </c>
      <c r="CV127" s="1186">
        <v>80</v>
      </c>
      <c r="CW127" s="1186"/>
      <c r="CX127" s="1186"/>
      <c r="CY127" s="1186"/>
      <c r="CZ127" s="1186">
        <v>40</v>
      </c>
      <c r="DA127" s="1186"/>
      <c r="DB127" s="1186"/>
      <c r="DC127" s="1186"/>
      <c r="DD127" s="1186"/>
      <c r="DE127" s="1186"/>
      <c r="DF127" s="1186"/>
      <c r="DG127" s="1186"/>
      <c r="DH127" s="1186"/>
      <c r="DI127" s="1186"/>
      <c r="DJ127" s="1186">
        <v>36</v>
      </c>
      <c r="DK127" s="1186"/>
      <c r="DL127" s="1186">
        <v>120</v>
      </c>
      <c r="DM127" s="1186">
        <v>64</v>
      </c>
      <c r="DN127" s="1186">
        <v>24</v>
      </c>
      <c r="DO127" s="1186">
        <v>22</v>
      </c>
      <c r="DP127" s="1186"/>
      <c r="DQ127" s="1186">
        <v>8</v>
      </c>
      <c r="DR127" s="1186"/>
      <c r="DS127" s="1186"/>
      <c r="DT127" s="1186"/>
      <c r="DU127" s="1186"/>
      <c r="DV127" s="1186"/>
      <c r="DW127" s="1186"/>
      <c r="DX127" s="1186"/>
      <c r="DY127" s="1186"/>
      <c r="DZ127" s="1186"/>
      <c r="EA127" s="1186"/>
      <c r="EB127" s="1186"/>
      <c r="EC127" s="1186"/>
      <c r="ED127" s="1186"/>
      <c r="EE127" s="1186">
        <v>285</v>
      </c>
      <c r="EF127" s="1186">
        <v>30</v>
      </c>
      <c r="EG127" s="1186"/>
      <c r="EH127" s="1186">
        <v>64</v>
      </c>
      <c r="EI127" s="1186"/>
      <c r="EJ127" s="1186"/>
      <c r="EK127" s="1197"/>
      <c r="EL127" s="1198"/>
      <c r="EM127" s="1186"/>
      <c r="EN127" s="1186"/>
      <c r="EO127" s="1186"/>
      <c r="EP127" s="1186"/>
      <c r="EQ127" s="1186"/>
      <c r="ER127" s="1186"/>
      <c r="ES127" s="1186"/>
      <c r="ET127" s="1186"/>
      <c r="EU127" s="1186"/>
      <c r="EV127" s="1186"/>
      <c r="EW127" s="1186"/>
      <c r="EX127" s="1186"/>
      <c r="EY127" s="1186"/>
      <c r="EZ127" s="1186"/>
      <c r="FA127" s="1186"/>
      <c r="FB127" s="1186"/>
      <c r="FC127" s="1209"/>
      <c r="FD127" s="1186"/>
      <c r="FE127" s="1186"/>
      <c r="FF127" s="1186"/>
      <c r="FG127" s="1186"/>
      <c r="FH127" s="1186"/>
      <c r="FI127" s="1186"/>
      <c r="FJ127" s="1186"/>
      <c r="FK127" s="1186"/>
      <c r="FL127" s="1209"/>
      <c r="FM127" s="1186"/>
      <c r="FN127" s="1186"/>
      <c r="FO127" s="1186"/>
      <c r="FP127" s="1186">
        <v>2</v>
      </c>
      <c r="FQ127" s="1186"/>
      <c r="FR127" s="1186"/>
      <c r="FS127" s="1186"/>
      <c r="FT127" s="1186"/>
      <c r="FU127" s="1186"/>
      <c r="FV127" s="1186"/>
      <c r="FW127" s="1186"/>
      <c r="FX127" s="1186"/>
      <c r="FY127" s="1186"/>
      <c r="FZ127" s="1186"/>
      <c r="GA127" s="1186"/>
      <c r="GB127" s="1186"/>
      <c r="GC127" s="1186"/>
      <c r="GD127" s="1186"/>
      <c r="GE127" s="1186"/>
      <c r="GF127" s="1186">
        <v>8</v>
      </c>
      <c r="GG127" s="1186">
        <v>2</v>
      </c>
      <c r="GH127" s="1186"/>
      <c r="GI127" s="1186"/>
      <c r="GJ127" s="1186"/>
      <c r="GK127" s="1186"/>
      <c r="GL127" s="1186"/>
      <c r="GM127" s="1186"/>
      <c r="GN127" s="1186"/>
      <c r="GO127" s="1186"/>
      <c r="GP127" s="1186"/>
      <c r="GQ127" s="1186"/>
      <c r="GR127" s="1186"/>
      <c r="GS127" s="1186"/>
      <c r="GT127" s="1186"/>
      <c r="GU127" s="1186"/>
      <c r="GV127" s="1186"/>
      <c r="GW127" s="1186"/>
      <c r="GX127" s="1186"/>
      <c r="GY127" s="1218"/>
      <c r="GZ127" s="364">
        <f t="shared" si="103"/>
        <v>909</v>
      </c>
      <c r="HA127" s="365">
        <f t="shared" si="104"/>
        <v>12</v>
      </c>
      <c r="HB127" s="366">
        <f t="shared" si="105"/>
        <v>921</v>
      </c>
      <c r="HC127" s="366">
        <v>2705</v>
      </c>
      <c r="HD127" s="365">
        <v>6477</v>
      </c>
      <c r="HE127" s="365">
        <v>6026</v>
      </c>
      <c r="HF127" s="54"/>
      <c r="HG127" s="708">
        <v>12.99</v>
      </c>
      <c r="HH127" s="708">
        <v>3.54</v>
      </c>
      <c r="HI127" s="709">
        <f t="shared" si="94"/>
        <v>3260.34</v>
      </c>
      <c r="HJ127" s="710">
        <v>19.62</v>
      </c>
      <c r="HK127" s="710">
        <v>17.19</v>
      </c>
      <c r="HL127" s="738">
        <f t="shared" si="89"/>
        <v>0.275233999494055</v>
      </c>
      <c r="HM127" s="739"/>
      <c r="HN127" s="739">
        <v>3000</v>
      </c>
      <c r="HO127" s="739">
        <v>17.19</v>
      </c>
      <c r="HP127" s="740">
        <f t="shared" si="97"/>
        <v>14198.94</v>
      </c>
      <c r="HQ127" s="738">
        <f t="shared" si="106"/>
        <v>0.275233999494055</v>
      </c>
      <c r="HR127" s="741"/>
      <c r="HS127" s="742">
        <v>44927</v>
      </c>
      <c r="HT127" s="739">
        <f ca="1" t="shared" si="90"/>
        <v>5</v>
      </c>
      <c r="HU127" s="739">
        <f ca="1" t="shared" si="91"/>
        <v>150</v>
      </c>
      <c r="HV127" s="739">
        <v>1683</v>
      </c>
      <c r="HW127" s="739">
        <f t="shared" si="72"/>
        <v>921</v>
      </c>
      <c r="HX127" s="761">
        <f t="shared" si="95"/>
        <v>0.734157034675169</v>
      </c>
      <c r="HY127" s="739">
        <f ca="1" t="shared" si="96"/>
        <v>1.78644878437625</v>
      </c>
      <c r="HZ127" s="739">
        <f t="shared" si="99"/>
        <v>826</v>
      </c>
      <c r="IA127" s="739"/>
      <c r="IB127" s="739">
        <f ca="1" t="shared" si="78"/>
        <v>184.2</v>
      </c>
      <c r="IC127" s="769">
        <f ca="1" t="shared" si="79"/>
        <v>6.14</v>
      </c>
      <c r="ID127" s="769">
        <f ca="1" t="shared" si="80"/>
        <v>134.527687296417</v>
      </c>
      <c r="IE127" s="739"/>
      <c r="IF127" s="739"/>
      <c r="IG127" s="739"/>
      <c r="IH127" s="739"/>
      <c r="II127" s="739"/>
      <c r="IJ127" s="739"/>
      <c r="IK127" s="739"/>
      <c r="IL127" s="743"/>
      <c r="IM127" s="743"/>
      <c r="IN127" s="743"/>
      <c r="IO127" s="743"/>
      <c r="IP127" s="743"/>
      <c r="IQ127" s="739"/>
      <c r="IR127" s="739"/>
      <c r="IS127" s="739"/>
      <c r="IT127" s="739"/>
      <c r="IU127" s="739"/>
      <c r="IV127" s="739"/>
      <c r="IW127" s="739"/>
      <c r="IX127" s="739"/>
      <c r="IY127" s="739"/>
      <c r="IZ127" s="831"/>
      <c r="JA127" s="831"/>
      <c r="JB127" s="743">
        <v>170</v>
      </c>
      <c r="JC127" s="743">
        <v>400</v>
      </c>
      <c r="JD127" s="743">
        <v>394</v>
      </c>
      <c r="JE127" s="743">
        <v>234</v>
      </c>
      <c r="JF127" s="743">
        <v>544</v>
      </c>
      <c r="JG127" s="739">
        <v>165</v>
      </c>
      <c r="JH127" s="739">
        <v>24</v>
      </c>
      <c r="JI127" s="739">
        <v>0</v>
      </c>
      <c r="JJ127" s="739">
        <v>196</v>
      </c>
      <c r="JK127" s="739">
        <v>190</v>
      </c>
      <c r="JL127" s="739">
        <v>496</v>
      </c>
      <c r="JM127" s="739">
        <v>140</v>
      </c>
      <c r="JN127" s="28">
        <f t="shared" si="92"/>
        <v>2953</v>
      </c>
      <c r="JO127" s="28">
        <f t="shared" si="93"/>
        <v>248</v>
      </c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824"/>
    </row>
    <row r="128" s="786" customFormat="1" hidden="1" customHeight="1" spans="1:291">
      <c r="A128" s="95" t="s">
        <v>1610</v>
      </c>
      <c r="B128" s="343">
        <v>2019</v>
      </c>
      <c r="C128" s="95" t="s">
        <v>1747</v>
      </c>
      <c r="D128" s="95" t="s">
        <v>1798</v>
      </c>
      <c r="E128" s="411"/>
      <c r="F128" s="1061" t="s">
        <v>398</v>
      </c>
      <c r="G128" s="112" t="s">
        <v>399</v>
      </c>
      <c r="H128" s="1060" t="s">
        <v>1880</v>
      </c>
      <c r="I128" s="99">
        <f t="shared" si="100"/>
        <v>-1864</v>
      </c>
      <c r="J128" s="1129">
        <v>3112</v>
      </c>
      <c r="K128" s="1130">
        <f t="shared" si="82"/>
        <v>4248</v>
      </c>
      <c r="L128" s="1131">
        <f t="shared" si="83"/>
        <v>1248</v>
      </c>
      <c r="M128" s="1132"/>
      <c r="N128" s="1133"/>
      <c r="O128" s="1139"/>
      <c r="P128" s="1138">
        <f t="shared" si="101"/>
        <v>3000</v>
      </c>
      <c r="Q128" s="1154">
        <f t="shared" si="102"/>
        <v>3000</v>
      </c>
      <c r="R128" s="1156"/>
      <c r="S128" s="1156"/>
      <c r="T128" s="1156"/>
      <c r="U128" s="1156"/>
      <c r="V128" s="1156"/>
      <c r="W128" s="1156"/>
      <c r="X128" s="1156"/>
      <c r="Y128" s="1156"/>
      <c r="Z128" s="1156">
        <v>3000</v>
      </c>
      <c r="AA128" s="1156"/>
      <c r="AB128" s="1167"/>
      <c r="AC128" s="1156"/>
      <c r="AD128" s="1156"/>
      <c r="AE128" s="1156"/>
      <c r="AF128" s="1156"/>
      <c r="AG128" s="1156"/>
      <c r="AH128" s="1156">
        <v>3000</v>
      </c>
      <c r="AI128" s="1156"/>
      <c r="AJ128" s="1156"/>
      <c r="AK128" s="1156"/>
      <c r="AL128" s="1156"/>
      <c r="AM128" s="1156"/>
      <c r="AN128" s="1156"/>
      <c r="AO128" s="1156"/>
      <c r="AP128" s="1156"/>
      <c r="AQ128" s="1156"/>
      <c r="AR128" s="1156"/>
      <c r="AS128" s="1179"/>
      <c r="AT128" s="1177"/>
      <c r="AU128" s="1178"/>
      <c r="AV128" s="1178"/>
      <c r="AW128" s="1178"/>
      <c r="AX128" s="1178"/>
      <c r="AY128" s="1178"/>
      <c r="AZ128" s="1178"/>
      <c r="BA128" s="1178"/>
      <c r="BB128" s="1178"/>
      <c r="BC128" s="1178"/>
      <c r="BD128" s="1178"/>
      <c r="BE128" s="1178"/>
      <c r="BF128" s="1178"/>
      <c r="BG128" s="1178"/>
      <c r="BH128" s="1178"/>
      <c r="BI128" s="1178">
        <v>8</v>
      </c>
      <c r="BJ128" s="1178"/>
      <c r="BK128" s="1186"/>
      <c r="BL128" s="1187">
        <v>-3210</v>
      </c>
      <c r="BM128" s="1187"/>
      <c r="BN128" s="1187"/>
      <c r="BO128" s="1187"/>
      <c r="BP128" s="1187"/>
      <c r="BQ128" s="1187"/>
      <c r="BR128" s="1187"/>
      <c r="BS128" s="1187"/>
      <c r="BT128" s="1187"/>
      <c r="BU128" s="1187"/>
      <c r="BV128" s="1191"/>
      <c r="BW128" s="1186"/>
      <c r="BX128" s="1186"/>
      <c r="BY128" s="1186"/>
      <c r="BZ128" s="1186"/>
      <c r="CA128" s="1186"/>
      <c r="CB128" s="1186"/>
      <c r="CC128" s="1186">
        <v>96</v>
      </c>
      <c r="CD128" s="1186"/>
      <c r="CE128" s="1186"/>
      <c r="CF128" s="1186">
        <v>2944</v>
      </c>
      <c r="CG128" s="1186">
        <v>80</v>
      </c>
      <c r="CH128" s="1186"/>
      <c r="CI128" s="1186"/>
      <c r="CJ128" s="1186"/>
      <c r="CK128" s="1186"/>
      <c r="CL128" s="1186"/>
      <c r="CM128" s="1186"/>
      <c r="CN128" s="1186">
        <v>16</v>
      </c>
      <c r="CO128" s="1186">
        <v>400</v>
      </c>
      <c r="CP128" s="1186"/>
      <c r="CQ128" s="1186"/>
      <c r="CR128" s="1186"/>
      <c r="CS128" s="1186">
        <v>48</v>
      </c>
      <c r="CT128" s="1186"/>
      <c r="CU128" s="1186">
        <v>32</v>
      </c>
      <c r="CV128" s="1186">
        <v>80</v>
      </c>
      <c r="CW128" s="1186"/>
      <c r="CX128" s="1186"/>
      <c r="CY128" s="1186">
        <v>80</v>
      </c>
      <c r="CZ128" s="1186">
        <v>40</v>
      </c>
      <c r="DA128" s="1186"/>
      <c r="DB128" s="1186">
        <v>40</v>
      </c>
      <c r="DC128" s="1186"/>
      <c r="DD128" s="1186"/>
      <c r="DE128" s="1186"/>
      <c r="DF128" s="1186"/>
      <c r="DG128" s="1186"/>
      <c r="DH128" s="1186"/>
      <c r="DI128" s="1186">
        <v>8</v>
      </c>
      <c r="DJ128" s="1186">
        <v>36</v>
      </c>
      <c r="DK128" s="1186">
        <v>200</v>
      </c>
      <c r="DL128" s="1186">
        <v>160</v>
      </c>
      <c r="DM128" s="1186"/>
      <c r="DN128" s="1186">
        <v>40</v>
      </c>
      <c r="DO128" s="1186">
        <v>22</v>
      </c>
      <c r="DP128" s="1186"/>
      <c r="DQ128" s="1186">
        <v>8</v>
      </c>
      <c r="DR128" s="1186"/>
      <c r="DS128" s="1186"/>
      <c r="DT128" s="1186">
        <v>32</v>
      </c>
      <c r="DU128" s="1186"/>
      <c r="DV128" s="1186"/>
      <c r="DW128" s="1186"/>
      <c r="DX128" s="1186"/>
      <c r="DY128" s="1186"/>
      <c r="DZ128" s="1186"/>
      <c r="EA128" s="1186"/>
      <c r="EB128" s="1186"/>
      <c r="EC128" s="1186"/>
      <c r="ED128" s="1186"/>
      <c r="EE128" s="1186">
        <v>285</v>
      </c>
      <c r="EF128" s="1186">
        <v>150</v>
      </c>
      <c r="EG128" s="1186"/>
      <c r="EH128" s="1186">
        <v>56</v>
      </c>
      <c r="EI128" s="1186"/>
      <c r="EJ128" s="1186"/>
      <c r="EK128" s="1197"/>
      <c r="EL128" s="1198"/>
      <c r="EM128" s="1186"/>
      <c r="EN128" s="1186"/>
      <c r="EO128" s="1186">
        <v>80</v>
      </c>
      <c r="EP128" s="1186"/>
      <c r="EQ128" s="1186"/>
      <c r="ER128" s="1186"/>
      <c r="ES128" s="1186"/>
      <c r="ET128" s="1186"/>
      <c r="EU128" s="1186"/>
      <c r="EV128" s="1186"/>
      <c r="EW128" s="1186"/>
      <c r="EX128" s="1186"/>
      <c r="EY128" s="1186"/>
      <c r="EZ128" s="1186"/>
      <c r="FA128" s="1186"/>
      <c r="FB128" s="1186"/>
      <c r="FC128" s="1209"/>
      <c r="FD128" s="1186"/>
      <c r="FE128" s="1186"/>
      <c r="FF128" s="1186"/>
      <c r="FG128" s="1186"/>
      <c r="FH128" s="1186"/>
      <c r="FI128" s="1186"/>
      <c r="FJ128" s="1186"/>
      <c r="FK128" s="1186"/>
      <c r="FL128" s="1209"/>
      <c r="FM128" s="1186"/>
      <c r="FN128" s="1186"/>
      <c r="FO128" s="1186"/>
      <c r="FP128" s="1186">
        <v>2</v>
      </c>
      <c r="FQ128" s="1186"/>
      <c r="FR128" s="1186"/>
      <c r="FS128" s="1186"/>
      <c r="FT128" s="1186"/>
      <c r="FU128" s="1186"/>
      <c r="FV128" s="1186"/>
      <c r="FW128" s="1186"/>
      <c r="FX128" s="1186"/>
      <c r="FY128" s="1186"/>
      <c r="FZ128" s="1186"/>
      <c r="GA128" s="1186"/>
      <c r="GB128" s="1186">
        <v>1</v>
      </c>
      <c r="GC128" s="1186"/>
      <c r="GD128" s="1186"/>
      <c r="GE128" s="1186"/>
      <c r="GF128" s="1186"/>
      <c r="GG128" s="1186">
        <v>2</v>
      </c>
      <c r="GH128" s="1186"/>
      <c r="GI128" s="1186"/>
      <c r="GJ128" s="1186"/>
      <c r="GK128" s="1186"/>
      <c r="GL128" s="1186"/>
      <c r="GM128" s="1186"/>
      <c r="GN128" s="1186"/>
      <c r="GO128" s="1186"/>
      <c r="GP128" s="1186"/>
      <c r="GQ128" s="1186"/>
      <c r="GR128" s="1186"/>
      <c r="GS128" s="1186"/>
      <c r="GT128" s="1186">
        <v>16</v>
      </c>
      <c r="GU128" s="1186"/>
      <c r="GV128" s="1186"/>
      <c r="GW128" s="1186"/>
      <c r="GX128" s="1186"/>
      <c r="GY128" s="1218"/>
      <c r="GZ128" s="364">
        <f t="shared" si="103"/>
        <v>4853</v>
      </c>
      <c r="HA128" s="365">
        <f t="shared" si="104"/>
        <v>101</v>
      </c>
      <c r="HB128" s="366">
        <f t="shared" si="105"/>
        <v>4954</v>
      </c>
      <c r="HC128" s="366">
        <v>27088</v>
      </c>
      <c r="HD128" s="365">
        <v>29501</v>
      </c>
      <c r="HE128" s="365">
        <v>15753</v>
      </c>
      <c r="HF128" s="54"/>
      <c r="HG128" s="708">
        <v>12.99</v>
      </c>
      <c r="HH128" s="708">
        <v>3.54</v>
      </c>
      <c r="HI128" s="709">
        <f t="shared" si="94"/>
        <v>17537.16</v>
      </c>
      <c r="HJ128" s="710">
        <v>19.62</v>
      </c>
      <c r="HK128" s="710">
        <v>17.19</v>
      </c>
      <c r="HL128" s="738">
        <f t="shared" si="89"/>
        <v>0.275233999494055</v>
      </c>
      <c r="HM128" s="739"/>
      <c r="HN128" s="739">
        <v>3000</v>
      </c>
      <c r="HO128" s="739">
        <v>17.19</v>
      </c>
      <c r="HP128" s="740">
        <f t="shared" si="97"/>
        <v>73023.12</v>
      </c>
      <c r="HQ128" s="738">
        <f t="shared" si="106"/>
        <v>0.275233999494055</v>
      </c>
      <c r="HR128" s="741"/>
      <c r="HS128" s="742">
        <v>44927</v>
      </c>
      <c r="HT128" s="739">
        <f ca="1" t="shared" si="90"/>
        <v>5</v>
      </c>
      <c r="HU128" s="739">
        <f ca="1" t="shared" si="91"/>
        <v>150</v>
      </c>
      <c r="HV128" s="739">
        <v>3114</v>
      </c>
      <c r="HW128" s="739">
        <f t="shared" si="72"/>
        <v>4954</v>
      </c>
      <c r="HX128" s="761">
        <f t="shared" si="95"/>
        <v>1.34582993751698</v>
      </c>
      <c r="HY128" s="739">
        <f ca="1" t="shared" si="96"/>
        <v>3.27485284795798</v>
      </c>
      <c r="HZ128" s="739">
        <f t="shared" si="99"/>
        <v>4248</v>
      </c>
      <c r="IA128" s="739"/>
      <c r="IB128" s="739">
        <f ca="1" t="shared" si="78"/>
        <v>990.8</v>
      </c>
      <c r="IC128" s="769">
        <f ca="1" t="shared" si="79"/>
        <v>33.0266666666667</v>
      </c>
      <c r="ID128" s="769">
        <f ca="1" t="shared" si="80"/>
        <v>128.623334679047</v>
      </c>
      <c r="IE128" s="739"/>
      <c r="IF128" s="739"/>
      <c r="IG128" s="739"/>
      <c r="IH128" s="739"/>
      <c r="II128" s="739"/>
      <c r="IJ128" s="739"/>
      <c r="IK128" s="739"/>
      <c r="IL128" s="743"/>
      <c r="IM128" s="743"/>
      <c r="IN128" s="743"/>
      <c r="IO128" s="743"/>
      <c r="IP128" s="743"/>
      <c r="IQ128" s="739"/>
      <c r="IR128" s="739"/>
      <c r="IS128" s="739"/>
      <c r="IT128" s="739"/>
      <c r="IU128" s="739"/>
      <c r="IV128" s="739"/>
      <c r="IW128" s="739"/>
      <c r="IX128" s="739"/>
      <c r="IY128" s="739"/>
      <c r="IZ128" s="831"/>
      <c r="JA128" s="831"/>
      <c r="JB128" s="743">
        <v>1298</v>
      </c>
      <c r="JC128" s="743">
        <v>200</v>
      </c>
      <c r="JD128" s="743">
        <v>1062</v>
      </c>
      <c r="JE128" s="743">
        <v>1314</v>
      </c>
      <c r="JF128" s="743">
        <v>19504</v>
      </c>
      <c r="JG128" s="739">
        <v>1013</v>
      </c>
      <c r="JH128" s="739">
        <v>32</v>
      </c>
      <c r="JI128" s="739">
        <v>400</v>
      </c>
      <c r="JJ128" s="739">
        <v>196</v>
      </c>
      <c r="JK128" s="739">
        <v>105</v>
      </c>
      <c r="JL128" s="739">
        <v>1456</v>
      </c>
      <c r="JM128" s="739">
        <v>628</v>
      </c>
      <c r="JN128" s="28">
        <f t="shared" si="92"/>
        <v>27208</v>
      </c>
      <c r="JO128" s="28">
        <f t="shared" si="93"/>
        <v>120</v>
      </c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824"/>
    </row>
    <row r="129" s="786" customFormat="1" hidden="1" customHeight="1" spans="1:291">
      <c r="A129" s="95" t="s">
        <v>1610</v>
      </c>
      <c r="B129" s="343">
        <v>2019</v>
      </c>
      <c r="C129" s="95" t="s">
        <v>1747</v>
      </c>
      <c r="D129" s="95" t="s">
        <v>1798</v>
      </c>
      <c r="E129" s="411"/>
      <c r="F129" s="1061" t="s">
        <v>401</v>
      </c>
      <c r="G129" s="112" t="s">
        <v>402</v>
      </c>
      <c r="H129" s="1060" t="s">
        <v>1881</v>
      </c>
      <c r="I129" s="99">
        <f t="shared" si="100"/>
        <v>-1437</v>
      </c>
      <c r="J129" s="1129">
        <v>2408</v>
      </c>
      <c r="K129" s="1130">
        <f t="shared" si="82"/>
        <v>971</v>
      </c>
      <c r="L129" s="1131">
        <f t="shared" si="83"/>
        <v>971</v>
      </c>
      <c r="M129" s="1132"/>
      <c r="N129" s="1133"/>
      <c r="O129" s="1139"/>
      <c r="P129" s="1138">
        <f t="shared" si="101"/>
        <v>0</v>
      </c>
      <c r="Q129" s="1154">
        <f t="shared" si="102"/>
        <v>0</v>
      </c>
      <c r="R129" s="1156"/>
      <c r="S129" s="1156"/>
      <c r="T129" s="1156"/>
      <c r="U129" s="1156"/>
      <c r="V129" s="1156"/>
      <c r="W129" s="1156"/>
      <c r="X129" s="1156"/>
      <c r="Y129" s="1156"/>
      <c r="Z129" s="1156"/>
      <c r="AA129" s="1156"/>
      <c r="AB129" s="1167"/>
      <c r="AC129" s="1156"/>
      <c r="AD129" s="1156"/>
      <c r="AE129" s="1156"/>
      <c r="AF129" s="1156"/>
      <c r="AG129" s="1156"/>
      <c r="AH129" s="1156"/>
      <c r="AI129" s="1156"/>
      <c r="AJ129" s="1156"/>
      <c r="AK129" s="1156"/>
      <c r="AL129" s="1156"/>
      <c r="AM129" s="1156"/>
      <c r="AN129" s="1156"/>
      <c r="AO129" s="1156"/>
      <c r="AP129" s="1156"/>
      <c r="AQ129" s="1156"/>
      <c r="AR129" s="1156"/>
      <c r="AS129" s="1179"/>
      <c r="AT129" s="1177"/>
      <c r="AU129" s="1178"/>
      <c r="AV129" s="1178"/>
      <c r="AW129" s="1178"/>
      <c r="AX129" s="1178"/>
      <c r="AY129" s="1178"/>
      <c r="AZ129" s="1178"/>
      <c r="BA129" s="1178"/>
      <c r="BB129" s="1178"/>
      <c r="BC129" s="1178"/>
      <c r="BD129" s="1178"/>
      <c r="BE129" s="1178"/>
      <c r="BF129" s="1178"/>
      <c r="BG129" s="1178"/>
      <c r="BH129" s="1178"/>
      <c r="BI129" s="1178"/>
      <c r="BJ129" s="1178"/>
      <c r="BK129" s="1186"/>
      <c r="BL129" s="1187">
        <v>-2506</v>
      </c>
      <c r="BM129" s="1187"/>
      <c r="BN129" s="1187"/>
      <c r="BO129" s="1187"/>
      <c r="BP129" s="1187"/>
      <c r="BQ129" s="1187"/>
      <c r="BR129" s="1187"/>
      <c r="BS129" s="1187"/>
      <c r="BT129" s="1187"/>
      <c r="BU129" s="1187"/>
      <c r="BV129" s="1191"/>
      <c r="BW129" s="1186"/>
      <c r="BX129" s="1186"/>
      <c r="BY129" s="1186"/>
      <c r="BZ129" s="1186"/>
      <c r="CA129" s="1186"/>
      <c r="CB129" s="1186"/>
      <c r="CC129" s="1186">
        <v>96</v>
      </c>
      <c r="CD129" s="1186"/>
      <c r="CE129" s="1186"/>
      <c r="CF129" s="1186"/>
      <c r="CG129" s="1186"/>
      <c r="CH129" s="1186"/>
      <c r="CI129" s="1186"/>
      <c r="CJ129" s="1186"/>
      <c r="CK129" s="1186"/>
      <c r="CL129" s="1186"/>
      <c r="CM129" s="1186"/>
      <c r="CN129" s="1186">
        <v>4</v>
      </c>
      <c r="CO129" s="1186"/>
      <c r="CP129" s="1186">
        <v>96</v>
      </c>
      <c r="CQ129" s="1186"/>
      <c r="CR129" s="1186"/>
      <c r="CS129" s="1186">
        <v>24</v>
      </c>
      <c r="CT129" s="1186"/>
      <c r="CU129" s="1186"/>
      <c r="CV129" s="1186">
        <v>80</v>
      </c>
      <c r="CW129" s="1186"/>
      <c r="CX129" s="1186"/>
      <c r="CY129" s="1186"/>
      <c r="CZ129" s="1186">
        <v>40</v>
      </c>
      <c r="DA129" s="1186"/>
      <c r="DB129" s="1186">
        <v>40</v>
      </c>
      <c r="DC129" s="1186"/>
      <c r="DD129" s="1186"/>
      <c r="DE129" s="1186"/>
      <c r="DF129" s="1186"/>
      <c r="DG129" s="1186"/>
      <c r="DH129" s="1186"/>
      <c r="DI129" s="1186"/>
      <c r="DJ129" s="1186"/>
      <c r="DK129" s="1186">
        <v>200</v>
      </c>
      <c r="DL129" s="1186"/>
      <c r="DM129" s="1186"/>
      <c r="DN129" s="1186">
        <v>24</v>
      </c>
      <c r="DO129" s="1186">
        <v>22</v>
      </c>
      <c r="DP129" s="1186"/>
      <c r="DQ129" s="1186">
        <v>8</v>
      </c>
      <c r="DR129" s="1186"/>
      <c r="DS129" s="1186"/>
      <c r="DT129" s="1186">
        <v>16</v>
      </c>
      <c r="DU129" s="1186"/>
      <c r="DV129" s="1186"/>
      <c r="DW129" s="1186"/>
      <c r="DX129" s="1186"/>
      <c r="DY129" s="1186"/>
      <c r="DZ129" s="1186"/>
      <c r="EA129" s="1186">
        <v>440</v>
      </c>
      <c r="EB129" s="1186"/>
      <c r="EC129" s="1186"/>
      <c r="ED129" s="1186"/>
      <c r="EE129" s="1186">
        <v>285</v>
      </c>
      <c r="EF129" s="1186">
        <v>30</v>
      </c>
      <c r="EG129" s="1186"/>
      <c r="EH129" s="1186">
        <v>16</v>
      </c>
      <c r="EI129" s="1186">
        <v>48</v>
      </c>
      <c r="EJ129" s="1186"/>
      <c r="EK129" s="1197"/>
      <c r="EL129" s="1198"/>
      <c r="EM129" s="1186"/>
      <c r="EN129" s="1186"/>
      <c r="EO129" s="1186">
        <v>64</v>
      </c>
      <c r="EP129" s="1186"/>
      <c r="EQ129" s="1186"/>
      <c r="ER129" s="1186"/>
      <c r="ES129" s="1186"/>
      <c r="ET129" s="1186"/>
      <c r="EU129" s="1186"/>
      <c r="EV129" s="1186"/>
      <c r="EW129" s="1186"/>
      <c r="EX129" s="1186"/>
      <c r="EY129" s="1186"/>
      <c r="EZ129" s="1186"/>
      <c r="FA129" s="1186"/>
      <c r="FB129" s="1186"/>
      <c r="FC129" s="1209"/>
      <c r="FD129" s="1186"/>
      <c r="FE129" s="1186"/>
      <c r="FF129" s="1186"/>
      <c r="FG129" s="1186"/>
      <c r="FH129" s="1186"/>
      <c r="FI129" s="1186"/>
      <c r="FJ129" s="1186"/>
      <c r="FK129" s="1186"/>
      <c r="FL129" s="1209"/>
      <c r="FM129" s="1186"/>
      <c r="FN129" s="1186"/>
      <c r="FO129" s="1186"/>
      <c r="FP129" s="1186">
        <v>2</v>
      </c>
      <c r="FQ129" s="1186"/>
      <c r="FR129" s="1186"/>
      <c r="FS129" s="1186"/>
      <c r="FT129" s="1186"/>
      <c r="FU129" s="1186"/>
      <c r="FV129" s="1186"/>
      <c r="FW129" s="1186"/>
      <c r="FX129" s="1186"/>
      <c r="FY129" s="1186"/>
      <c r="FZ129" s="1186"/>
      <c r="GA129" s="1186"/>
      <c r="GB129" s="1186"/>
      <c r="GC129" s="1186"/>
      <c r="GD129" s="1186"/>
      <c r="GE129" s="1186"/>
      <c r="GF129" s="1186"/>
      <c r="GG129" s="1186"/>
      <c r="GH129" s="1186"/>
      <c r="GI129" s="1186"/>
      <c r="GJ129" s="1186"/>
      <c r="GK129" s="1186"/>
      <c r="GL129" s="1186"/>
      <c r="GM129" s="1186"/>
      <c r="GN129" s="1186"/>
      <c r="GO129" s="1186"/>
      <c r="GP129" s="1186"/>
      <c r="GQ129" s="1186"/>
      <c r="GR129" s="1186"/>
      <c r="GS129" s="1186"/>
      <c r="GT129" s="1186"/>
      <c r="GU129" s="1186"/>
      <c r="GV129" s="1186"/>
      <c r="GW129" s="1186"/>
      <c r="GX129" s="1186"/>
      <c r="GY129" s="1218"/>
      <c r="GZ129" s="364">
        <f t="shared" si="103"/>
        <v>1469</v>
      </c>
      <c r="HA129" s="365">
        <f t="shared" si="104"/>
        <v>66</v>
      </c>
      <c r="HB129" s="366">
        <f t="shared" si="105"/>
        <v>1535</v>
      </c>
      <c r="HC129" s="366">
        <v>17022</v>
      </c>
      <c r="HD129" s="365">
        <v>23948</v>
      </c>
      <c r="HE129" s="365">
        <v>11286</v>
      </c>
      <c r="HF129" s="54"/>
      <c r="HG129" s="708">
        <v>12.99</v>
      </c>
      <c r="HH129" s="708">
        <v>3.54</v>
      </c>
      <c r="HI129" s="709">
        <f t="shared" si="94"/>
        <v>5433.9</v>
      </c>
      <c r="HJ129" s="710">
        <v>19.62</v>
      </c>
      <c r="HK129" s="710">
        <v>17.19</v>
      </c>
      <c r="HL129" s="738">
        <f t="shared" si="89"/>
        <v>0.275233999494055</v>
      </c>
      <c r="HM129" s="739"/>
      <c r="HN129" s="739">
        <v>3000</v>
      </c>
      <c r="HO129" s="739">
        <v>17.19</v>
      </c>
      <c r="HP129" s="740">
        <f t="shared" si="97"/>
        <v>16691.49</v>
      </c>
      <c r="HQ129" s="738">
        <f t="shared" si="106"/>
        <v>0.275233999494055</v>
      </c>
      <c r="HR129" s="741"/>
      <c r="HS129" s="742">
        <v>44927</v>
      </c>
      <c r="HT129" s="739">
        <f ca="1" t="shared" si="90"/>
        <v>5</v>
      </c>
      <c r="HU129" s="739">
        <f ca="1" t="shared" si="91"/>
        <v>150</v>
      </c>
      <c r="HV129" s="739">
        <v>2410</v>
      </c>
      <c r="HW129" s="739">
        <f t="shared" si="72"/>
        <v>1535</v>
      </c>
      <c r="HX129" s="761">
        <f t="shared" si="95"/>
        <v>0.90801538006507</v>
      </c>
      <c r="HY129" s="739">
        <f ca="1" t="shared" si="96"/>
        <v>2.20950409149167</v>
      </c>
      <c r="HZ129" s="739">
        <f t="shared" si="99"/>
        <v>971</v>
      </c>
      <c r="IA129" s="739"/>
      <c r="IB129" s="739">
        <f ca="1" t="shared" si="78"/>
        <v>307</v>
      </c>
      <c r="IC129" s="769">
        <f ca="1" t="shared" si="79"/>
        <v>10.2333333333333</v>
      </c>
      <c r="ID129" s="769">
        <f ca="1" t="shared" si="80"/>
        <v>94.885993485342</v>
      </c>
      <c r="IE129" s="739"/>
      <c r="IF129" s="739"/>
      <c r="IG129" s="739"/>
      <c r="IH129" s="739"/>
      <c r="II129" s="739"/>
      <c r="IJ129" s="739"/>
      <c r="IK129" s="739"/>
      <c r="IL129" s="743"/>
      <c r="IM129" s="743"/>
      <c r="IN129" s="743"/>
      <c r="IO129" s="743"/>
      <c r="IP129" s="743"/>
      <c r="IQ129" s="739"/>
      <c r="IR129" s="739"/>
      <c r="IS129" s="739"/>
      <c r="IT129" s="739"/>
      <c r="IU129" s="739"/>
      <c r="IV129" s="739"/>
      <c r="IW129" s="739"/>
      <c r="IX129" s="739"/>
      <c r="IY129" s="739"/>
      <c r="IZ129" s="739"/>
      <c r="JA129" s="739"/>
      <c r="JB129" s="743">
        <v>610</v>
      </c>
      <c r="JC129" s="743">
        <v>432</v>
      </c>
      <c r="JD129" s="743">
        <v>450</v>
      </c>
      <c r="JE129" s="743">
        <v>354</v>
      </c>
      <c r="JF129" s="743">
        <v>13264</v>
      </c>
      <c r="JG129" s="739">
        <v>237</v>
      </c>
      <c r="JH129" s="739">
        <v>24</v>
      </c>
      <c r="JI129" s="739">
        <v>520</v>
      </c>
      <c r="JJ129" s="739">
        <v>162</v>
      </c>
      <c r="JK129" s="739">
        <v>113</v>
      </c>
      <c r="JL129" s="739">
        <v>664</v>
      </c>
      <c r="JM129" s="739">
        <v>192</v>
      </c>
      <c r="JN129" s="28">
        <f t="shared" si="92"/>
        <v>17022</v>
      </c>
      <c r="JO129" s="28">
        <f t="shared" si="93"/>
        <v>0</v>
      </c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824"/>
    </row>
    <row r="130" s="786" customFormat="1" hidden="1" customHeight="1" spans="1:291">
      <c r="A130" s="847" t="s">
        <v>1334</v>
      </c>
      <c r="B130" s="343">
        <v>2019</v>
      </c>
      <c r="C130" s="95" t="s">
        <v>1747</v>
      </c>
      <c r="D130" s="95" t="s">
        <v>1798</v>
      </c>
      <c r="E130" s="411"/>
      <c r="F130" s="1061" t="s">
        <v>404</v>
      </c>
      <c r="G130" s="112" t="s">
        <v>405</v>
      </c>
      <c r="H130" s="1060" t="s">
        <v>1882</v>
      </c>
      <c r="I130" s="99">
        <f t="shared" si="100"/>
        <v>1392</v>
      </c>
      <c r="J130" s="1129">
        <v>410</v>
      </c>
      <c r="K130" s="1130">
        <f t="shared" si="82"/>
        <v>1802</v>
      </c>
      <c r="L130" s="1131">
        <f t="shared" si="83"/>
        <v>1802</v>
      </c>
      <c r="M130" s="1132"/>
      <c r="N130" s="1133"/>
      <c r="O130" s="1139"/>
      <c r="P130" s="1138">
        <f t="shared" si="101"/>
        <v>0</v>
      </c>
      <c r="Q130" s="1154">
        <f t="shared" si="102"/>
        <v>3000</v>
      </c>
      <c r="R130" s="1156"/>
      <c r="S130" s="1156"/>
      <c r="T130" s="1156"/>
      <c r="U130" s="1156"/>
      <c r="V130" s="1156"/>
      <c r="W130" s="1156"/>
      <c r="X130" s="1156"/>
      <c r="Y130" s="1156"/>
      <c r="Z130" s="1156"/>
      <c r="AA130" s="1156"/>
      <c r="AB130" s="1167"/>
      <c r="AC130" s="1156"/>
      <c r="AD130" s="1156"/>
      <c r="AE130" s="1156"/>
      <c r="AF130" s="1156"/>
      <c r="AG130" s="1156"/>
      <c r="AH130" s="1156">
        <v>3000</v>
      </c>
      <c r="AI130" s="1156"/>
      <c r="AJ130" s="1156"/>
      <c r="AK130" s="1156"/>
      <c r="AL130" s="1156"/>
      <c r="AM130" s="1156"/>
      <c r="AN130" s="1156"/>
      <c r="AO130" s="1156"/>
      <c r="AP130" s="1156"/>
      <c r="AQ130" s="1156"/>
      <c r="AR130" s="1156"/>
      <c r="AS130" s="1179"/>
      <c r="AT130" s="1177"/>
      <c r="AU130" s="1178"/>
      <c r="AV130" s="1178"/>
      <c r="AW130" s="1178"/>
      <c r="AX130" s="1178"/>
      <c r="AY130" s="1178"/>
      <c r="AZ130" s="1178"/>
      <c r="BA130" s="1178"/>
      <c r="BB130" s="1178"/>
      <c r="BC130" s="1178"/>
      <c r="BD130" s="1178"/>
      <c r="BE130" s="1178"/>
      <c r="BF130" s="1178"/>
      <c r="BG130" s="1178">
        <v>8</v>
      </c>
      <c r="BH130" s="1178"/>
      <c r="BI130" s="1178"/>
      <c r="BJ130" s="1178"/>
      <c r="BK130" s="1186"/>
      <c r="BL130" s="1187">
        <v>-556</v>
      </c>
      <c r="BM130" s="1187"/>
      <c r="BN130" s="1187"/>
      <c r="BO130" s="1187"/>
      <c r="BP130" s="1187">
        <v>208</v>
      </c>
      <c r="BQ130" s="1187"/>
      <c r="BR130" s="1187"/>
      <c r="BS130" s="1187"/>
      <c r="BT130" s="1187"/>
      <c r="BU130" s="1187"/>
      <c r="BV130" s="1191"/>
      <c r="BW130" s="1186"/>
      <c r="BX130" s="1186"/>
      <c r="BY130" s="1186"/>
      <c r="BZ130" s="1186"/>
      <c r="CA130" s="1186"/>
      <c r="CB130" s="1186"/>
      <c r="CC130" s="1186">
        <v>120</v>
      </c>
      <c r="CD130" s="1186"/>
      <c r="CE130" s="1186"/>
      <c r="CF130" s="1186"/>
      <c r="CG130" s="1186"/>
      <c r="CH130" s="1186"/>
      <c r="CI130" s="1186">
        <v>184</v>
      </c>
      <c r="CJ130" s="1186"/>
      <c r="CK130" s="1186"/>
      <c r="CL130" s="1186"/>
      <c r="CM130" s="1186"/>
      <c r="CN130" s="1186">
        <v>4</v>
      </c>
      <c r="CO130" s="1186"/>
      <c r="CP130" s="1186"/>
      <c r="CQ130" s="1186"/>
      <c r="CR130" s="1186"/>
      <c r="CS130" s="1186"/>
      <c r="CT130" s="1186"/>
      <c r="CU130" s="1186"/>
      <c r="CV130" s="1186"/>
      <c r="CW130" s="1186"/>
      <c r="CX130" s="1186"/>
      <c r="CY130" s="1186"/>
      <c r="CZ130" s="1186">
        <v>40</v>
      </c>
      <c r="DA130" s="1186"/>
      <c r="DB130" s="1186"/>
      <c r="DC130" s="1186"/>
      <c r="DD130" s="1186"/>
      <c r="DE130" s="1186"/>
      <c r="DF130" s="1186"/>
      <c r="DG130" s="1186"/>
      <c r="DH130" s="1186"/>
      <c r="DI130" s="1186">
        <v>16</v>
      </c>
      <c r="DJ130" s="1186">
        <v>36</v>
      </c>
      <c r="DK130" s="1186">
        <v>200</v>
      </c>
      <c r="DL130" s="1186">
        <v>96</v>
      </c>
      <c r="DM130" s="1186"/>
      <c r="DN130" s="1186">
        <v>24</v>
      </c>
      <c r="DO130" s="1186">
        <v>22</v>
      </c>
      <c r="DP130" s="1186"/>
      <c r="DQ130" s="1186">
        <v>8</v>
      </c>
      <c r="DR130" s="1186"/>
      <c r="DS130" s="1186"/>
      <c r="DT130" s="1186">
        <v>24</v>
      </c>
      <c r="DU130" s="1186"/>
      <c r="DV130" s="1186"/>
      <c r="DW130" s="1186"/>
      <c r="DX130" s="1186"/>
      <c r="DY130" s="1186"/>
      <c r="DZ130" s="1186">
        <v>296</v>
      </c>
      <c r="EA130" s="1186"/>
      <c r="EB130" s="1186"/>
      <c r="EC130" s="1186"/>
      <c r="ED130" s="1186"/>
      <c r="EE130" s="1186">
        <v>285</v>
      </c>
      <c r="EF130" s="1186">
        <v>30</v>
      </c>
      <c r="EG130" s="1186"/>
      <c r="EH130" s="1186">
        <v>24</v>
      </c>
      <c r="EI130" s="1186"/>
      <c r="EJ130" s="1186"/>
      <c r="EK130" s="1197"/>
      <c r="EL130" s="1198"/>
      <c r="EM130" s="1186"/>
      <c r="EN130" s="1186"/>
      <c r="EO130" s="1186">
        <v>80</v>
      </c>
      <c r="EP130" s="1186"/>
      <c r="EQ130" s="1186"/>
      <c r="ER130" s="1186"/>
      <c r="ES130" s="1186"/>
      <c r="ET130" s="1186"/>
      <c r="EU130" s="1186"/>
      <c r="EV130" s="1186"/>
      <c r="EW130" s="1186"/>
      <c r="EX130" s="1186"/>
      <c r="EY130" s="1186"/>
      <c r="EZ130" s="1186"/>
      <c r="FA130" s="1186"/>
      <c r="FB130" s="1186"/>
      <c r="FC130" s="1209"/>
      <c r="FD130" s="1186"/>
      <c r="FE130" s="1186"/>
      <c r="FF130" s="1186"/>
      <c r="FG130" s="1186"/>
      <c r="FH130" s="1186"/>
      <c r="FI130" s="1186"/>
      <c r="FJ130" s="1186"/>
      <c r="FK130" s="1186"/>
      <c r="FL130" s="1209"/>
      <c r="FM130" s="1186">
        <v>24</v>
      </c>
      <c r="FN130" s="1186"/>
      <c r="FO130" s="1186"/>
      <c r="FP130" s="1186">
        <v>2</v>
      </c>
      <c r="FQ130" s="1186"/>
      <c r="FR130" s="1186"/>
      <c r="FS130" s="1214">
        <v>-36</v>
      </c>
      <c r="FT130" s="1186"/>
      <c r="FU130" s="1214"/>
      <c r="FV130" s="1186">
        <v>8</v>
      </c>
      <c r="FW130" s="1214"/>
      <c r="FX130" s="1214"/>
      <c r="FY130" s="1214"/>
      <c r="FZ130" s="1214"/>
      <c r="GA130" s="1214"/>
      <c r="GB130" s="1186"/>
      <c r="GC130" s="1186">
        <v>1</v>
      </c>
      <c r="GD130" s="1186"/>
      <c r="GE130" s="1186"/>
      <c r="GF130" s="1186"/>
      <c r="GG130" s="1186">
        <v>50</v>
      </c>
      <c r="GH130" s="1186"/>
      <c r="GI130" s="1186"/>
      <c r="GJ130" s="1186"/>
      <c r="GK130" s="1186"/>
      <c r="GL130" s="1186"/>
      <c r="GM130" s="1186"/>
      <c r="GN130" s="1186"/>
      <c r="GO130" s="1186"/>
      <c r="GP130" s="1186"/>
      <c r="GQ130" s="1186"/>
      <c r="GR130" s="1186"/>
      <c r="GS130" s="1186"/>
      <c r="GT130" s="1186"/>
      <c r="GU130" s="1186"/>
      <c r="GV130" s="1186"/>
      <c r="GW130" s="1186"/>
      <c r="GX130" s="1186"/>
      <c r="GY130" s="1218"/>
      <c r="GZ130" s="364">
        <f t="shared" si="103"/>
        <v>1409</v>
      </c>
      <c r="HA130" s="365">
        <f t="shared" si="104"/>
        <v>129</v>
      </c>
      <c r="HB130" s="366">
        <f t="shared" si="105"/>
        <v>1538</v>
      </c>
      <c r="HC130" s="366">
        <v>3873</v>
      </c>
      <c r="HD130" s="365">
        <v>6642</v>
      </c>
      <c r="HE130" s="365">
        <v>8329</v>
      </c>
      <c r="HF130" s="54"/>
      <c r="HG130" s="708">
        <v>12.99</v>
      </c>
      <c r="HH130" s="708">
        <v>3.54</v>
      </c>
      <c r="HI130" s="709">
        <f t="shared" si="94"/>
        <v>5444.52</v>
      </c>
      <c r="HJ130" s="710">
        <v>19.62</v>
      </c>
      <c r="HK130" s="710">
        <v>17.19</v>
      </c>
      <c r="HL130" s="738">
        <f t="shared" si="89"/>
        <v>0.275233999494055</v>
      </c>
      <c r="HM130" s="739"/>
      <c r="HN130" s="739">
        <v>3000</v>
      </c>
      <c r="HO130" s="739">
        <v>17.19</v>
      </c>
      <c r="HP130" s="740">
        <f t="shared" si="97"/>
        <v>30976.38</v>
      </c>
      <c r="HQ130" s="738">
        <f t="shared" si="106"/>
        <v>0.275233999494055</v>
      </c>
      <c r="HR130" s="741"/>
      <c r="HS130" s="742">
        <v>44927</v>
      </c>
      <c r="HT130" s="739">
        <f ca="1" t="shared" si="90"/>
        <v>5</v>
      </c>
      <c r="HU130" s="739">
        <f ca="1" t="shared" si="91"/>
        <v>150</v>
      </c>
      <c r="HV130" s="739">
        <v>412</v>
      </c>
      <c r="HW130" s="739">
        <f t="shared" si="72"/>
        <v>1538</v>
      </c>
      <c r="HX130" s="761">
        <f t="shared" si="95"/>
        <v>1.38934056007227</v>
      </c>
      <c r="HY130" s="739">
        <f ca="1" t="shared" si="96"/>
        <v>3.38072869617585</v>
      </c>
      <c r="HZ130" s="739">
        <f t="shared" si="99"/>
        <v>1802</v>
      </c>
      <c r="IA130" s="739"/>
      <c r="IB130" s="739">
        <f ca="1" t="shared" si="78"/>
        <v>307.6</v>
      </c>
      <c r="IC130" s="769">
        <f ca="1" t="shared" si="79"/>
        <v>10.2533333333333</v>
      </c>
      <c r="ID130" s="769">
        <f ca="1" t="shared" si="80"/>
        <v>175.747724317295</v>
      </c>
      <c r="IE130" s="739"/>
      <c r="IF130" s="739"/>
      <c r="IG130" s="739"/>
      <c r="IH130" s="739"/>
      <c r="II130" s="739"/>
      <c r="IJ130" s="739"/>
      <c r="IK130" s="739"/>
      <c r="IL130" s="743"/>
      <c r="IM130" s="743"/>
      <c r="IN130" s="743"/>
      <c r="IO130" s="743"/>
      <c r="IP130" s="743"/>
      <c r="IQ130" s="739"/>
      <c r="IR130" s="739"/>
      <c r="IS130" s="739"/>
      <c r="IT130" s="739"/>
      <c r="IU130" s="739"/>
      <c r="IV130" s="739"/>
      <c r="IW130" s="739"/>
      <c r="IX130" s="739"/>
      <c r="IY130" s="739"/>
      <c r="IZ130" s="831"/>
      <c r="JA130" s="831"/>
      <c r="JB130" s="743">
        <v>538</v>
      </c>
      <c r="JC130" s="743">
        <v>32</v>
      </c>
      <c r="JD130" s="743">
        <v>474</v>
      </c>
      <c r="JE130" s="743">
        <v>234</v>
      </c>
      <c r="JF130" s="743">
        <v>328</v>
      </c>
      <c r="JG130" s="739">
        <v>573</v>
      </c>
      <c r="JH130" s="739">
        <v>136</v>
      </c>
      <c r="JI130" s="739">
        <v>24</v>
      </c>
      <c r="JJ130" s="739">
        <v>234</v>
      </c>
      <c r="JK130" s="739">
        <v>148</v>
      </c>
      <c r="JL130" s="739">
        <v>976</v>
      </c>
      <c r="JM130" s="739">
        <v>272</v>
      </c>
      <c r="JN130" s="28">
        <f t="shared" si="92"/>
        <v>3969</v>
      </c>
      <c r="JO130" s="28">
        <f t="shared" si="93"/>
        <v>96</v>
      </c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824"/>
    </row>
    <row r="131" s="786" customFormat="1" hidden="1" customHeight="1" spans="1:291">
      <c r="A131" s="95" t="s">
        <v>1610</v>
      </c>
      <c r="B131" s="343">
        <v>2019</v>
      </c>
      <c r="C131" s="95" t="s">
        <v>1747</v>
      </c>
      <c r="D131" s="95" t="s">
        <v>1798</v>
      </c>
      <c r="E131" s="411"/>
      <c r="F131" s="1061" t="s">
        <v>407</v>
      </c>
      <c r="G131" s="112" t="s">
        <v>408</v>
      </c>
      <c r="H131" s="1060" t="s">
        <v>1883</v>
      </c>
      <c r="I131" s="99">
        <f t="shared" si="100"/>
        <v>-2839</v>
      </c>
      <c r="J131" s="1129">
        <v>3088</v>
      </c>
      <c r="K131" s="1130">
        <f t="shared" si="82"/>
        <v>2249</v>
      </c>
      <c r="L131" s="1131">
        <f t="shared" si="83"/>
        <v>249</v>
      </c>
      <c r="M131" s="1140" t="s">
        <v>1884</v>
      </c>
      <c r="N131" s="1133"/>
      <c r="O131" s="1139"/>
      <c r="P131" s="1138">
        <f t="shared" si="101"/>
        <v>2000</v>
      </c>
      <c r="Q131" s="1154">
        <f t="shared" si="102"/>
        <v>3000</v>
      </c>
      <c r="R131" s="1156"/>
      <c r="S131" s="1156"/>
      <c r="T131" s="1156"/>
      <c r="U131" s="1156"/>
      <c r="V131" s="1156">
        <v>2000</v>
      </c>
      <c r="W131" s="1156"/>
      <c r="X131" s="1156"/>
      <c r="Y131" s="1156"/>
      <c r="Z131" s="1156"/>
      <c r="AA131" s="1156"/>
      <c r="AB131" s="1167"/>
      <c r="AC131" s="1156"/>
      <c r="AD131" s="1156"/>
      <c r="AE131" s="1156"/>
      <c r="AF131" s="1156"/>
      <c r="AG131" s="1156"/>
      <c r="AH131" s="1156"/>
      <c r="AI131" s="1156"/>
      <c r="AJ131" s="1156">
        <v>3000</v>
      </c>
      <c r="AK131" s="1156"/>
      <c r="AL131" s="1156"/>
      <c r="AM131" s="1156"/>
      <c r="AN131" s="1156"/>
      <c r="AO131" s="1156"/>
      <c r="AP131" s="1156"/>
      <c r="AQ131" s="1156"/>
      <c r="AR131" s="1156"/>
      <c r="AS131" s="1179"/>
      <c r="AT131" s="1177"/>
      <c r="AU131" s="1178"/>
      <c r="AV131" s="1178"/>
      <c r="AW131" s="1178"/>
      <c r="AX131" s="1178"/>
      <c r="AY131" s="1178"/>
      <c r="AZ131" s="1178"/>
      <c r="BA131" s="1178"/>
      <c r="BB131" s="1178"/>
      <c r="BC131" s="1178"/>
      <c r="BD131" s="1178"/>
      <c r="BE131" s="1178"/>
      <c r="BF131" s="1178"/>
      <c r="BG131" s="1178"/>
      <c r="BH131" s="1178"/>
      <c r="BI131" s="1178"/>
      <c r="BJ131" s="1178"/>
      <c r="BK131" s="1186"/>
      <c r="BL131" s="1187">
        <v>-3090</v>
      </c>
      <c r="BM131" s="1187"/>
      <c r="BN131" s="1187"/>
      <c r="BO131" s="1187"/>
      <c r="BP131" s="1187"/>
      <c r="BQ131" s="1187"/>
      <c r="BR131" s="1187"/>
      <c r="BS131" s="1187"/>
      <c r="BT131" s="1187"/>
      <c r="BU131" s="1187"/>
      <c r="BV131" s="1191"/>
      <c r="BW131" s="1186"/>
      <c r="BX131" s="1186"/>
      <c r="BY131" s="1186"/>
      <c r="BZ131" s="1186"/>
      <c r="CA131" s="1186"/>
      <c r="CB131" s="1186"/>
      <c r="CC131" s="1186"/>
      <c r="CD131" s="1186"/>
      <c r="CE131" s="1186"/>
      <c r="CF131" s="1186"/>
      <c r="CG131" s="1186"/>
      <c r="CH131" s="1186"/>
      <c r="CI131" s="1186">
        <v>240</v>
      </c>
      <c r="CJ131" s="1186"/>
      <c r="CK131" s="1186">
        <v>16</v>
      </c>
      <c r="CL131" s="1186"/>
      <c r="CM131" s="1186"/>
      <c r="CN131" s="1186">
        <v>8</v>
      </c>
      <c r="CO131" s="1186">
        <v>688</v>
      </c>
      <c r="CP131" s="1186">
        <v>96</v>
      </c>
      <c r="CQ131" s="1186">
        <v>120</v>
      </c>
      <c r="CR131" s="1186"/>
      <c r="CS131" s="1186">
        <v>96</v>
      </c>
      <c r="CT131" s="1186"/>
      <c r="CU131" s="1186">
        <v>8</v>
      </c>
      <c r="CV131" s="1186"/>
      <c r="CW131" s="1186"/>
      <c r="CX131" s="1186"/>
      <c r="CY131" s="1186"/>
      <c r="CZ131" s="1186">
        <v>40</v>
      </c>
      <c r="DA131" s="1186"/>
      <c r="DB131" s="1186">
        <v>40</v>
      </c>
      <c r="DC131" s="1186"/>
      <c r="DD131" s="1186"/>
      <c r="DE131" s="1186"/>
      <c r="DF131" s="1186"/>
      <c r="DG131" s="1186">
        <v>48</v>
      </c>
      <c r="DH131" s="1186">
        <v>120</v>
      </c>
      <c r="DI131" s="1186"/>
      <c r="DJ131" s="1186">
        <v>36</v>
      </c>
      <c r="DK131" s="1186">
        <v>200</v>
      </c>
      <c r="DL131" s="1186"/>
      <c r="DM131" s="1186"/>
      <c r="DN131" s="1186">
        <v>40</v>
      </c>
      <c r="DO131" s="1186">
        <v>22</v>
      </c>
      <c r="DP131" s="1186"/>
      <c r="DQ131" s="1186">
        <v>8</v>
      </c>
      <c r="DR131" s="1186"/>
      <c r="DS131" s="1186"/>
      <c r="DT131" s="1186">
        <v>24</v>
      </c>
      <c r="DU131" s="1186"/>
      <c r="DV131" s="1186"/>
      <c r="DW131" s="1186"/>
      <c r="DX131" s="1186"/>
      <c r="DY131" s="1186"/>
      <c r="DZ131" s="1186"/>
      <c r="EA131" s="1186">
        <v>440</v>
      </c>
      <c r="EB131" s="1186">
        <v>3000</v>
      </c>
      <c r="EC131" s="1186"/>
      <c r="ED131" s="1186"/>
      <c r="EE131" s="1186">
        <v>285</v>
      </c>
      <c r="EF131" s="1186">
        <v>30</v>
      </c>
      <c r="EG131" s="1186"/>
      <c r="EH131" s="1186">
        <v>80</v>
      </c>
      <c r="EI131" s="1186"/>
      <c r="EJ131" s="1186"/>
      <c r="EK131" s="1197"/>
      <c r="EL131" s="1198"/>
      <c r="EM131" s="1186"/>
      <c r="EN131" s="1186"/>
      <c r="EO131" s="1186">
        <v>128</v>
      </c>
      <c r="EP131" s="1186"/>
      <c r="EQ131" s="1186"/>
      <c r="ER131" s="1186"/>
      <c r="ES131" s="1186"/>
      <c r="ET131" s="1186"/>
      <c r="EU131" s="1186"/>
      <c r="EV131" s="1186"/>
      <c r="EW131" s="1186"/>
      <c r="EX131" s="1186"/>
      <c r="EY131" s="1186"/>
      <c r="EZ131" s="1186"/>
      <c r="FA131" s="1186"/>
      <c r="FB131" s="1186"/>
      <c r="FC131" s="1209"/>
      <c r="FD131" s="1186"/>
      <c r="FE131" s="1186"/>
      <c r="FF131" s="1186"/>
      <c r="FG131" s="1186"/>
      <c r="FH131" s="1186"/>
      <c r="FI131" s="1186"/>
      <c r="FJ131" s="1186"/>
      <c r="FK131" s="1186"/>
      <c r="FL131" s="1209"/>
      <c r="FM131" s="1186"/>
      <c r="FN131" s="1186"/>
      <c r="FO131" s="1186"/>
      <c r="FP131" s="1186">
        <v>2</v>
      </c>
      <c r="FQ131" s="1186"/>
      <c r="FR131" s="1186"/>
      <c r="FS131" s="1186"/>
      <c r="FT131" s="1186"/>
      <c r="FU131" s="1186"/>
      <c r="FV131" s="1186"/>
      <c r="FW131" s="1186"/>
      <c r="FX131" s="1186"/>
      <c r="FY131" s="1186"/>
      <c r="FZ131" s="1186"/>
      <c r="GA131" s="1186"/>
      <c r="GB131" s="1186"/>
      <c r="GC131" s="1186"/>
      <c r="GD131" s="1186"/>
      <c r="GE131" s="1186"/>
      <c r="GF131" s="1186">
        <v>8</v>
      </c>
      <c r="GG131" s="1186">
        <v>2</v>
      </c>
      <c r="GH131" s="1186"/>
      <c r="GI131" s="1186"/>
      <c r="GJ131" s="1186"/>
      <c r="GK131" s="1186"/>
      <c r="GL131" s="1186"/>
      <c r="GM131" s="1186"/>
      <c r="GN131" s="1186"/>
      <c r="GO131" s="1186"/>
      <c r="GP131" s="1186"/>
      <c r="GQ131" s="1186"/>
      <c r="GR131" s="1186"/>
      <c r="GS131" s="1186"/>
      <c r="GT131" s="1186">
        <v>16</v>
      </c>
      <c r="GU131" s="1186"/>
      <c r="GV131" s="1186"/>
      <c r="GW131" s="1186"/>
      <c r="GX131" s="1186"/>
      <c r="GY131" s="1218"/>
      <c r="GZ131" s="364">
        <f t="shared" si="103"/>
        <v>5685</v>
      </c>
      <c r="HA131" s="365">
        <f t="shared" si="104"/>
        <v>156</v>
      </c>
      <c r="HB131" s="366">
        <f t="shared" si="105"/>
        <v>5841</v>
      </c>
      <c r="HC131" s="366">
        <v>22078</v>
      </c>
      <c r="HD131" s="365">
        <v>25182</v>
      </c>
      <c r="HE131" s="365">
        <v>13454</v>
      </c>
      <c r="HF131" s="54"/>
      <c r="HG131" s="708">
        <v>12.99</v>
      </c>
      <c r="HH131" s="708">
        <v>3.54</v>
      </c>
      <c r="HI131" s="709">
        <f t="shared" si="94"/>
        <v>20677.14</v>
      </c>
      <c r="HJ131" s="710">
        <v>19.62</v>
      </c>
      <c r="HK131" s="710">
        <v>17.19</v>
      </c>
      <c r="HL131" s="738">
        <f t="shared" si="89"/>
        <v>0.275233999494055</v>
      </c>
      <c r="HM131" s="739"/>
      <c r="HN131" s="739">
        <v>3000</v>
      </c>
      <c r="HO131" s="739">
        <v>17.19</v>
      </c>
      <c r="HP131" s="740">
        <f t="shared" si="97"/>
        <v>38660.31</v>
      </c>
      <c r="HQ131" s="738">
        <f t="shared" si="106"/>
        <v>0.275233999494055</v>
      </c>
      <c r="HR131" s="741"/>
      <c r="HS131" s="742">
        <v>44927</v>
      </c>
      <c r="HT131" s="739">
        <f ca="1" t="shared" si="90"/>
        <v>5</v>
      </c>
      <c r="HU131" s="739">
        <f ca="1" t="shared" si="91"/>
        <v>150</v>
      </c>
      <c r="HV131" s="739">
        <v>3090</v>
      </c>
      <c r="HW131" s="739">
        <f t="shared" si="72"/>
        <v>5841</v>
      </c>
      <c r="HX131" s="761">
        <f t="shared" si="95"/>
        <v>2.18805019666604</v>
      </c>
      <c r="HY131" s="739">
        <f ca="1" t="shared" si="96"/>
        <v>5.32425547855404</v>
      </c>
      <c r="HZ131" s="739">
        <f t="shared" si="99"/>
        <v>2249</v>
      </c>
      <c r="IA131" s="739"/>
      <c r="IB131" s="739">
        <f ca="1" t="shared" si="78"/>
        <v>1168.2</v>
      </c>
      <c r="IC131" s="769">
        <f ca="1" t="shared" si="79"/>
        <v>38.94</v>
      </c>
      <c r="ID131" s="769">
        <f ca="1" t="shared" si="80"/>
        <v>57.7555213148433</v>
      </c>
      <c r="IE131" s="739"/>
      <c r="IF131" s="739"/>
      <c r="IG131" s="739"/>
      <c r="IH131" s="739"/>
      <c r="II131" s="739"/>
      <c r="IJ131" s="739"/>
      <c r="IK131" s="739"/>
      <c r="IL131" s="743"/>
      <c r="IM131" s="743"/>
      <c r="IN131" s="743"/>
      <c r="IO131" s="743"/>
      <c r="IP131" s="743"/>
      <c r="IQ131" s="739"/>
      <c r="IR131" s="739"/>
      <c r="IS131" s="739"/>
      <c r="IT131" s="739"/>
      <c r="IU131" s="739"/>
      <c r="IV131" s="739"/>
      <c r="IW131" s="739"/>
      <c r="IX131" s="739"/>
      <c r="IY131" s="739"/>
      <c r="IZ131" s="831"/>
      <c r="JA131" s="831"/>
      <c r="JB131" s="743">
        <v>458</v>
      </c>
      <c r="JC131" s="743">
        <v>576</v>
      </c>
      <c r="JD131" s="743">
        <v>838</v>
      </c>
      <c r="JE131" s="743">
        <v>538</v>
      </c>
      <c r="JF131" s="743">
        <v>16096</v>
      </c>
      <c r="JG131" s="739">
        <v>477</v>
      </c>
      <c r="JH131" s="739">
        <v>296</v>
      </c>
      <c r="JI131" s="739">
        <v>640</v>
      </c>
      <c r="JJ131" s="739">
        <v>228</v>
      </c>
      <c r="JK131" s="739">
        <v>195</v>
      </c>
      <c r="JL131" s="739">
        <v>1744</v>
      </c>
      <c r="JM131" s="739">
        <v>216</v>
      </c>
      <c r="JN131" s="28">
        <f t="shared" si="92"/>
        <v>22302</v>
      </c>
      <c r="JO131" s="28">
        <f t="shared" si="93"/>
        <v>224</v>
      </c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824"/>
    </row>
    <row r="132" s="786" customFormat="1" hidden="1" customHeight="1" spans="1:291">
      <c r="A132" s="95" t="s">
        <v>1610</v>
      </c>
      <c r="B132" s="343">
        <v>2019</v>
      </c>
      <c r="C132" s="95" t="s">
        <v>1645</v>
      </c>
      <c r="D132" s="95" t="s">
        <v>1646</v>
      </c>
      <c r="E132" s="95"/>
      <c r="F132" s="909" t="s">
        <v>1885</v>
      </c>
      <c r="G132" s="112" t="s">
        <v>1886</v>
      </c>
      <c r="H132" s="301" t="s">
        <v>1887</v>
      </c>
      <c r="I132" s="99">
        <f t="shared" si="100"/>
        <v>-678</v>
      </c>
      <c r="J132" s="1141">
        <v>802</v>
      </c>
      <c r="K132" s="1130">
        <f t="shared" si="82"/>
        <v>124</v>
      </c>
      <c r="L132" s="1131">
        <f t="shared" si="83"/>
        <v>124</v>
      </c>
      <c r="M132" s="1132"/>
      <c r="N132" s="1133"/>
      <c r="O132" s="1139"/>
      <c r="P132" s="1138">
        <f t="shared" si="101"/>
        <v>0</v>
      </c>
      <c r="Q132" s="1154">
        <f t="shared" si="102"/>
        <v>0</v>
      </c>
      <c r="R132" s="1156"/>
      <c r="S132" s="1156"/>
      <c r="T132" s="1156"/>
      <c r="U132" s="1156"/>
      <c r="V132" s="1156"/>
      <c r="W132" s="1156"/>
      <c r="X132" s="1156"/>
      <c r="Y132" s="1156"/>
      <c r="Z132" s="1156"/>
      <c r="AA132" s="1156"/>
      <c r="AB132" s="1167"/>
      <c r="AC132" s="1156"/>
      <c r="AD132" s="1156"/>
      <c r="AE132" s="1156"/>
      <c r="AF132" s="1156"/>
      <c r="AG132" s="1156"/>
      <c r="AH132" s="1156"/>
      <c r="AI132" s="1156"/>
      <c r="AJ132" s="1156"/>
      <c r="AK132" s="1156"/>
      <c r="AL132" s="1156"/>
      <c r="AM132" s="1156"/>
      <c r="AN132" s="1156"/>
      <c r="AO132" s="1156"/>
      <c r="AP132" s="1156"/>
      <c r="AQ132" s="1156"/>
      <c r="AR132" s="1156"/>
      <c r="AS132" s="1179"/>
      <c r="AT132" s="1177"/>
      <c r="AU132" s="1178"/>
      <c r="AV132" s="1178"/>
      <c r="AW132" s="1178"/>
      <c r="AX132" s="1178"/>
      <c r="AY132" s="1178"/>
      <c r="AZ132" s="1178"/>
      <c r="BA132" s="1178"/>
      <c r="BB132" s="1178"/>
      <c r="BC132" s="1178"/>
      <c r="BD132" s="1178"/>
      <c r="BE132" s="1178"/>
      <c r="BF132" s="1178"/>
      <c r="BG132" s="1178"/>
      <c r="BH132" s="1178"/>
      <c r="BI132" s="1178"/>
      <c r="BJ132" s="1178"/>
      <c r="BK132" s="1186"/>
      <c r="BL132" s="1187">
        <v>-804</v>
      </c>
      <c r="BM132" s="1187"/>
      <c r="BN132" s="1187"/>
      <c r="BO132" s="1187"/>
      <c r="BP132" s="1187"/>
      <c r="BQ132" s="1187"/>
      <c r="BR132" s="1187"/>
      <c r="BS132" s="1187"/>
      <c r="BT132" s="1187"/>
      <c r="BU132" s="1187"/>
      <c r="BV132" s="1191"/>
      <c r="BW132" s="1186"/>
      <c r="BX132" s="1186"/>
      <c r="BY132" s="1186"/>
      <c r="BZ132" s="1186"/>
      <c r="CA132" s="1186"/>
      <c r="CB132" s="1186"/>
      <c r="CC132" s="1186"/>
      <c r="CD132" s="1186"/>
      <c r="CE132" s="1186"/>
      <c r="CF132" s="1186"/>
      <c r="CG132" s="1186"/>
      <c r="CH132" s="1186"/>
      <c r="CI132" s="1186"/>
      <c r="CJ132" s="1186"/>
      <c r="CK132" s="1186"/>
      <c r="CL132" s="1186"/>
      <c r="CM132" s="1186"/>
      <c r="CN132" s="1186">
        <v>1</v>
      </c>
      <c r="CO132" s="1186"/>
      <c r="CP132" s="1186">
        <v>36</v>
      </c>
      <c r="CQ132" s="1186"/>
      <c r="CR132" s="1186"/>
      <c r="CS132" s="1186"/>
      <c r="CT132" s="1186"/>
      <c r="CU132" s="1186"/>
      <c r="CV132" s="1186"/>
      <c r="CW132" s="1186"/>
      <c r="CX132" s="1186"/>
      <c r="CY132" s="1186"/>
      <c r="CZ132" s="1186">
        <v>40</v>
      </c>
      <c r="DA132" s="1186"/>
      <c r="DB132" s="1186"/>
      <c r="DC132" s="1186"/>
      <c r="DD132" s="1186"/>
      <c r="DE132" s="1186"/>
      <c r="DF132" s="1186"/>
      <c r="DG132" s="1186">
        <v>6</v>
      </c>
      <c r="DH132" s="1186"/>
      <c r="DI132" s="1186"/>
      <c r="DJ132" s="1186">
        <v>36</v>
      </c>
      <c r="DK132" s="1186"/>
      <c r="DL132" s="1186"/>
      <c r="DM132" s="1186"/>
      <c r="DN132" s="1186"/>
      <c r="DO132" s="1186">
        <v>14</v>
      </c>
      <c r="DP132" s="1186"/>
      <c r="DQ132" s="1186">
        <v>8</v>
      </c>
      <c r="DR132" s="1186"/>
      <c r="DS132" s="1186"/>
      <c r="DT132" s="1186"/>
      <c r="DU132" s="1186"/>
      <c r="DV132" s="1186"/>
      <c r="DW132" s="1186"/>
      <c r="DX132" s="1186"/>
      <c r="DY132" s="1186"/>
      <c r="DZ132" s="1186"/>
      <c r="EA132" s="1186">
        <v>220</v>
      </c>
      <c r="EB132" s="1186"/>
      <c r="EC132" s="1186"/>
      <c r="ED132" s="1186"/>
      <c r="EE132" s="1186">
        <v>285</v>
      </c>
      <c r="EF132" s="1186">
        <v>30</v>
      </c>
      <c r="EG132" s="1186"/>
      <c r="EH132" s="1186"/>
      <c r="EI132" s="1186"/>
      <c r="EJ132" s="1186"/>
      <c r="EK132" s="1197"/>
      <c r="EL132" s="1198"/>
      <c r="EM132" s="1186"/>
      <c r="EN132" s="1186"/>
      <c r="EO132" s="1186"/>
      <c r="EP132" s="1186"/>
      <c r="EQ132" s="1186"/>
      <c r="ER132" s="1186"/>
      <c r="ES132" s="1186"/>
      <c r="ET132" s="1186"/>
      <c r="EU132" s="1186"/>
      <c r="EV132" s="1186"/>
      <c r="EW132" s="1186"/>
      <c r="EX132" s="1186"/>
      <c r="EY132" s="1186"/>
      <c r="EZ132" s="1186"/>
      <c r="FA132" s="1186"/>
      <c r="FB132" s="1186"/>
      <c r="FC132" s="1209"/>
      <c r="FD132" s="1186"/>
      <c r="FE132" s="1186"/>
      <c r="FF132" s="1186"/>
      <c r="FG132" s="1186"/>
      <c r="FH132" s="1186"/>
      <c r="FI132" s="1186"/>
      <c r="FJ132" s="1186"/>
      <c r="FK132" s="1186"/>
      <c r="FL132" s="1209"/>
      <c r="FM132" s="1186"/>
      <c r="FN132" s="1186"/>
      <c r="FO132" s="1186"/>
      <c r="FP132" s="1186">
        <v>2</v>
      </c>
      <c r="FQ132" s="1186"/>
      <c r="FR132" s="1186"/>
      <c r="FS132" s="1186"/>
      <c r="FT132" s="1186"/>
      <c r="FU132" s="1186"/>
      <c r="FV132" s="1186"/>
      <c r="FW132" s="1186"/>
      <c r="FX132" s="1186"/>
      <c r="FY132" s="1186"/>
      <c r="FZ132" s="1186"/>
      <c r="GA132" s="1186"/>
      <c r="GB132" s="1186"/>
      <c r="GC132" s="1186"/>
      <c r="GD132" s="1186"/>
      <c r="GE132" s="1186"/>
      <c r="GF132" s="1186"/>
      <c r="GG132" s="1186">
        <v>2</v>
      </c>
      <c r="GH132" s="1186"/>
      <c r="GI132" s="1186"/>
      <c r="GJ132" s="1186"/>
      <c r="GK132" s="1186"/>
      <c r="GL132" s="1186"/>
      <c r="GM132" s="1186"/>
      <c r="GN132" s="1186"/>
      <c r="GO132" s="1186"/>
      <c r="GP132" s="1186"/>
      <c r="GQ132" s="1186"/>
      <c r="GR132" s="1186"/>
      <c r="GS132" s="1186"/>
      <c r="GT132" s="1186"/>
      <c r="GU132" s="1186"/>
      <c r="GV132" s="1186"/>
      <c r="GW132" s="1186"/>
      <c r="GX132" s="1186"/>
      <c r="GY132" s="1218"/>
      <c r="GZ132" s="364">
        <f t="shared" si="103"/>
        <v>676</v>
      </c>
      <c r="HA132" s="365">
        <f t="shared" si="104"/>
        <v>4</v>
      </c>
      <c r="HB132" s="366">
        <f t="shared" si="105"/>
        <v>680</v>
      </c>
      <c r="HC132" s="366">
        <v>1468</v>
      </c>
      <c r="HD132" s="365">
        <v>894</v>
      </c>
      <c r="HE132" s="365">
        <v>1690</v>
      </c>
      <c r="HF132" s="54"/>
      <c r="HG132" s="708"/>
      <c r="HH132" s="708"/>
      <c r="HI132" s="709">
        <f t="shared" si="94"/>
        <v>0</v>
      </c>
      <c r="HJ132" s="710">
        <v>14</v>
      </c>
      <c r="HK132" s="710">
        <v>7.56</v>
      </c>
      <c r="HL132" s="738" t="e">
        <f t="shared" si="89"/>
        <v>#DIV/0!</v>
      </c>
      <c r="HM132" s="739"/>
      <c r="HN132" s="739">
        <v>1000</v>
      </c>
      <c r="HO132" s="739">
        <v>16.45</v>
      </c>
      <c r="HP132" s="740">
        <f t="shared" si="97"/>
        <v>937.44</v>
      </c>
      <c r="HQ132" s="738"/>
      <c r="HR132" s="741"/>
      <c r="HS132" s="742">
        <v>44927</v>
      </c>
      <c r="HT132" s="739">
        <f ca="1" t="shared" si="90"/>
        <v>5</v>
      </c>
      <c r="HU132" s="739">
        <f ca="1" t="shared" si="91"/>
        <v>150</v>
      </c>
      <c r="HV132" s="739">
        <v>804</v>
      </c>
      <c r="HW132" s="739">
        <f t="shared" si="72"/>
        <v>680</v>
      </c>
      <c r="HX132" s="761">
        <f t="shared" si="95"/>
        <v>1.46551724137931</v>
      </c>
      <c r="HY132" s="739">
        <f ca="1" t="shared" si="96"/>
        <v>3.56609195402299</v>
      </c>
      <c r="HZ132" s="739">
        <f t="shared" si="99"/>
        <v>124</v>
      </c>
      <c r="IA132" s="739"/>
      <c r="IB132" s="739">
        <f ca="1" t="shared" si="78"/>
        <v>136</v>
      </c>
      <c r="IC132" s="769">
        <f ca="1" t="shared" si="79"/>
        <v>4.53333333333333</v>
      </c>
      <c r="ID132" s="769">
        <f ca="1" t="shared" si="80"/>
        <v>27.3529411764706</v>
      </c>
      <c r="IE132" s="739"/>
      <c r="IF132" s="739"/>
      <c r="IG132" s="739"/>
      <c r="IH132" s="739"/>
      <c r="II132" s="739"/>
      <c r="IJ132" s="739"/>
      <c r="IK132" s="739"/>
      <c r="IL132" s="743"/>
      <c r="IM132" s="743"/>
      <c r="IN132" s="743"/>
      <c r="IO132" s="743"/>
      <c r="IP132" s="743"/>
      <c r="IQ132" s="739"/>
      <c r="IR132" s="739"/>
      <c r="IS132" s="739"/>
      <c r="IT132" s="739"/>
      <c r="IU132" s="739"/>
      <c r="IV132" s="739"/>
      <c r="IW132" s="739"/>
      <c r="IX132" s="739"/>
      <c r="IY132" s="739"/>
      <c r="IZ132" s="739"/>
      <c r="JA132" s="739"/>
      <c r="JB132" s="743">
        <v>42</v>
      </c>
      <c r="JC132" s="743">
        <v>0</v>
      </c>
      <c r="JD132" s="743">
        <v>74</v>
      </c>
      <c r="JE132" s="743">
        <v>218</v>
      </c>
      <c r="JF132" s="743">
        <v>232</v>
      </c>
      <c r="JG132" s="739">
        <v>427</v>
      </c>
      <c r="JH132" s="739">
        <v>50</v>
      </c>
      <c r="JI132" s="739">
        <v>0</v>
      </c>
      <c r="JJ132" s="739">
        <v>18</v>
      </c>
      <c r="JK132" s="739">
        <v>97</v>
      </c>
      <c r="JL132" s="739">
        <v>174</v>
      </c>
      <c r="JM132" s="739">
        <v>136</v>
      </c>
      <c r="JN132" s="28">
        <f t="shared" si="92"/>
        <v>1468</v>
      </c>
      <c r="JO132" s="28">
        <f t="shared" si="93"/>
        <v>0</v>
      </c>
      <c r="JP132" s="28"/>
      <c r="JQ132" s="28"/>
      <c r="JR132" s="28"/>
      <c r="JS132" s="28"/>
      <c r="JT132" s="28"/>
      <c r="JU132" s="28"/>
      <c r="JV132" s="28"/>
      <c r="JW132" s="28"/>
      <c r="JX132" s="28"/>
      <c r="JY132" s="28"/>
      <c r="JZ132" s="28"/>
      <c r="KA132" s="28"/>
      <c r="KB132" s="28"/>
      <c r="KC132" s="28"/>
      <c r="KD132" s="28"/>
      <c r="KE132" s="824"/>
    </row>
    <row r="133" s="786" customFormat="1" hidden="1" customHeight="1" spans="1:291">
      <c r="A133" s="847" t="s">
        <v>1334</v>
      </c>
      <c r="B133" s="343">
        <v>2021</v>
      </c>
      <c r="C133" s="95" t="s">
        <v>1747</v>
      </c>
      <c r="D133" s="95" t="s">
        <v>1888</v>
      </c>
      <c r="E133" s="411"/>
      <c r="F133" s="1061" t="s">
        <v>219</v>
      </c>
      <c r="G133" s="112" t="s">
        <v>220</v>
      </c>
      <c r="H133" s="1060" t="s">
        <v>1889</v>
      </c>
      <c r="I133" s="99">
        <f t="shared" si="100"/>
        <v>-1568</v>
      </c>
      <c r="J133" s="1129">
        <v>3171</v>
      </c>
      <c r="K133" s="1130">
        <f t="shared" si="82"/>
        <v>1603</v>
      </c>
      <c r="L133" s="1131">
        <f t="shared" si="83"/>
        <v>1603</v>
      </c>
      <c r="M133" s="1132"/>
      <c r="N133" s="1133"/>
      <c r="O133" s="1139"/>
      <c r="P133" s="1138">
        <f t="shared" si="101"/>
        <v>0</v>
      </c>
      <c r="Q133" s="1154">
        <f t="shared" si="102"/>
        <v>0</v>
      </c>
      <c r="R133" s="1156"/>
      <c r="S133" s="1156"/>
      <c r="T133" s="1156"/>
      <c r="U133" s="1156"/>
      <c r="V133" s="1156"/>
      <c r="W133" s="1156"/>
      <c r="X133" s="1156"/>
      <c r="Y133" s="1156"/>
      <c r="Z133" s="1156"/>
      <c r="AA133" s="1156"/>
      <c r="AB133" s="1167"/>
      <c r="AC133" s="1156"/>
      <c r="AD133" s="1156"/>
      <c r="AE133" s="1156"/>
      <c r="AF133" s="1156"/>
      <c r="AG133" s="1156"/>
      <c r="AH133" s="1156"/>
      <c r="AI133" s="1156"/>
      <c r="AJ133" s="1156"/>
      <c r="AK133" s="1156"/>
      <c r="AL133" s="1156"/>
      <c r="AM133" s="1156"/>
      <c r="AN133" s="1156"/>
      <c r="AO133" s="1156"/>
      <c r="AP133" s="1156"/>
      <c r="AQ133" s="1156"/>
      <c r="AR133" s="1156"/>
      <c r="AS133" s="1179"/>
      <c r="AT133" s="1177"/>
      <c r="AU133" s="1178"/>
      <c r="AV133" s="1178"/>
      <c r="AW133" s="1178"/>
      <c r="AX133" s="1178"/>
      <c r="AY133" s="1178"/>
      <c r="AZ133" s="1178"/>
      <c r="BA133" s="1178"/>
      <c r="BB133" s="1178"/>
      <c r="BC133" s="1178"/>
      <c r="BD133" s="1178"/>
      <c r="BE133" s="1178"/>
      <c r="BF133" s="1178"/>
      <c r="BG133" s="1178"/>
      <c r="BH133" s="1178"/>
      <c r="BI133" s="1178"/>
      <c r="BJ133" s="1178"/>
      <c r="BK133" s="1186"/>
      <c r="BL133" s="1187">
        <v>-3219</v>
      </c>
      <c r="BM133" s="1187"/>
      <c r="BN133" s="1187">
        <v>307</v>
      </c>
      <c r="BO133" s="1187"/>
      <c r="BP133" s="1187"/>
      <c r="BQ133" s="1187"/>
      <c r="BR133" s="1187"/>
      <c r="BS133" s="1187"/>
      <c r="BT133" s="1187"/>
      <c r="BU133" s="1187"/>
      <c r="BV133" s="1191"/>
      <c r="BW133" s="1186"/>
      <c r="BX133" s="1186"/>
      <c r="BY133" s="1186"/>
      <c r="BZ133" s="1186"/>
      <c r="CA133" s="1186"/>
      <c r="CB133" s="1186"/>
      <c r="CC133" s="1186">
        <v>48</v>
      </c>
      <c r="CD133" s="1186"/>
      <c r="CE133" s="1186">
        <v>12</v>
      </c>
      <c r="CF133" s="1186"/>
      <c r="CG133" s="1186"/>
      <c r="CH133" s="1186"/>
      <c r="CI133" s="1186">
        <v>120</v>
      </c>
      <c r="CJ133" s="1186"/>
      <c r="CK133" s="1186"/>
      <c r="CL133" s="1186"/>
      <c r="CM133" s="1186"/>
      <c r="CN133" s="1186">
        <v>4</v>
      </c>
      <c r="CO133" s="1186">
        <v>498</v>
      </c>
      <c r="CP133" s="1186"/>
      <c r="CQ133" s="1186"/>
      <c r="CR133" s="1186"/>
      <c r="CS133" s="1186"/>
      <c r="CT133" s="1186"/>
      <c r="CU133" s="1186">
        <v>18</v>
      </c>
      <c r="CV133" s="1186">
        <v>120</v>
      </c>
      <c r="CW133" s="1186"/>
      <c r="CX133" s="1186"/>
      <c r="CY133" s="1186"/>
      <c r="CZ133" s="1186"/>
      <c r="DA133" s="1186"/>
      <c r="DB133" s="1186"/>
      <c r="DC133" s="1186"/>
      <c r="DD133" s="1186">
        <v>60</v>
      </c>
      <c r="DE133" s="1186"/>
      <c r="DF133" s="1186"/>
      <c r="DG133" s="1186">
        <v>108</v>
      </c>
      <c r="DH133" s="1186"/>
      <c r="DI133" s="1186"/>
      <c r="DJ133" s="1186"/>
      <c r="DK133" s="1186">
        <v>204</v>
      </c>
      <c r="DL133" s="1186">
        <v>48</v>
      </c>
      <c r="DM133" s="1186"/>
      <c r="DN133" s="1186">
        <v>12</v>
      </c>
      <c r="DO133" s="1186">
        <v>18</v>
      </c>
      <c r="DP133" s="1186"/>
      <c r="DQ133" s="1186">
        <v>18</v>
      </c>
      <c r="DR133" s="1186"/>
      <c r="DS133" s="1186"/>
      <c r="DT133" s="1186"/>
      <c r="DU133" s="1186"/>
      <c r="DV133" s="1186"/>
      <c r="DW133" s="1186"/>
      <c r="DX133" s="1186"/>
      <c r="DY133" s="1186"/>
      <c r="DZ133" s="1186"/>
      <c r="EA133" s="1186"/>
      <c r="EB133" s="1186"/>
      <c r="EC133" s="1186"/>
      <c r="ED133" s="1186"/>
      <c r="EE133" s="1186"/>
      <c r="EF133" s="1186">
        <v>20</v>
      </c>
      <c r="EG133" s="1186"/>
      <c r="EH133" s="1186"/>
      <c r="EI133" s="1186"/>
      <c r="EJ133" s="1186"/>
      <c r="EK133" s="1197"/>
      <c r="EL133" s="1198"/>
      <c r="EM133" s="1186"/>
      <c r="EN133" s="1186"/>
      <c r="EO133" s="1186"/>
      <c r="EP133" s="1186"/>
      <c r="EQ133" s="1186"/>
      <c r="ER133" s="1186"/>
      <c r="ES133" s="1186"/>
      <c r="ET133" s="1186"/>
      <c r="EU133" s="1186"/>
      <c r="EV133" s="1186"/>
      <c r="EW133" s="1186"/>
      <c r="EX133" s="1186"/>
      <c r="EY133" s="1186"/>
      <c r="EZ133" s="1186"/>
      <c r="FA133" s="1186"/>
      <c r="FB133" s="1186"/>
      <c r="FC133" s="1209"/>
      <c r="FD133" s="1186"/>
      <c r="FE133" s="1186"/>
      <c r="FF133" s="1186"/>
      <c r="FG133" s="1186"/>
      <c r="FH133" s="1186"/>
      <c r="FI133" s="1186"/>
      <c r="FJ133" s="1186"/>
      <c r="FK133" s="1186"/>
      <c r="FL133" s="1209"/>
      <c r="FM133" s="1186"/>
      <c r="FN133" s="1186"/>
      <c r="FO133" s="1186"/>
      <c r="FP133" s="1186"/>
      <c r="FQ133" s="1186"/>
      <c r="FR133" s="1186"/>
      <c r="FS133" s="1186"/>
      <c r="FT133" s="1186"/>
      <c r="FU133" s="1186"/>
      <c r="FV133" s="1186"/>
      <c r="FW133" s="1186"/>
      <c r="FX133" s="1186"/>
      <c r="FY133" s="1186"/>
      <c r="FZ133" s="1186"/>
      <c r="GA133" s="1186"/>
      <c r="GB133" s="1186"/>
      <c r="GC133" s="1186"/>
      <c r="GD133" s="1186"/>
      <c r="GE133" s="1186"/>
      <c r="GF133" s="1186"/>
      <c r="GG133" s="1186"/>
      <c r="GH133" s="1186"/>
      <c r="GI133" s="1186"/>
      <c r="GJ133" s="1186"/>
      <c r="GK133" s="1186"/>
      <c r="GL133" s="1186">
        <v>1</v>
      </c>
      <c r="GM133" s="1186"/>
      <c r="GN133" s="1186"/>
      <c r="GO133" s="1186"/>
      <c r="GP133" s="1186"/>
      <c r="GQ133" s="1186"/>
      <c r="GR133" s="1186"/>
      <c r="GS133" s="1186"/>
      <c r="GT133" s="1186"/>
      <c r="GU133" s="1186"/>
      <c r="GV133" s="1186"/>
      <c r="GW133" s="1186"/>
      <c r="GX133" s="1186"/>
      <c r="GY133" s="1218"/>
      <c r="GZ133" s="364">
        <f t="shared" si="103"/>
        <v>1308</v>
      </c>
      <c r="HA133" s="365">
        <f t="shared" si="104"/>
        <v>1</v>
      </c>
      <c r="HB133" s="366">
        <f t="shared" si="105"/>
        <v>1309</v>
      </c>
      <c r="HC133" s="366">
        <v>1786</v>
      </c>
      <c r="HD133" s="365">
        <v>5540</v>
      </c>
      <c r="HE133" s="365">
        <v>2462</v>
      </c>
      <c r="HF133" s="54"/>
      <c r="HG133" s="708">
        <v>12.99</v>
      </c>
      <c r="HH133" s="708">
        <v>3.54</v>
      </c>
      <c r="HI133" s="709">
        <f t="shared" si="94"/>
        <v>4633.86</v>
      </c>
      <c r="HJ133" s="710">
        <v>24.75</v>
      </c>
      <c r="HK133" s="710">
        <v>17.7</v>
      </c>
      <c r="HL133" s="738">
        <f t="shared" si="89"/>
        <v>0.253731343283582</v>
      </c>
      <c r="HM133" s="739"/>
      <c r="HN133" s="739">
        <v>3000</v>
      </c>
      <c r="HO133" s="739">
        <v>17.15</v>
      </c>
      <c r="HP133" s="740">
        <f t="shared" si="97"/>
        <v>28373.1</v>
      </c>
      <c r="HQ133" s="738">
        <f t="shared" ref="HQ133:HQ138" si="107">1-HO133/6.7/HH133</f>
        <v>0.276920482334092</v>
      </c>
      <c r="HR133" s="741">
        <v>44287</v>
      </c>
      <c r="HS133" s="742">
        <v>44927</v>
      </c>
      <c r="HT133" s="739">
        <f ca="1" t="shared" si="90"/>
        <v>5</v>
      </c>
      <c r="HU133" s="739">
        <f ca="1" t="shared" si="91"/>
        <v>150</v>
      </c>
      <c r="HV133" s="739">
        <v>3171</v>
      </c>
      <c r="HW133" s="739">
        <f t="shared" si="72"/>
        <v>1309</v>
      </c>
      <c r="HX133" s="761">
        <f t="shared" si="95"/>
        <v>0.548387096774194</v>
      </c>
      <c r="HY133" s="739">
        <f ca="1" t="shared" si="96"/>
        <v>1.33440860215054</v>
      </c>
      <c r="HZ133" s="739">
        <f t="shared" si="99"/>
        <v>1603</v>
      </c>
      <c r="IA133" s="739"/>
      <c r="IB133" s="739">
        <f ca="1" t="shared" si="78"/>
        <v>261.8</v>
      </c>
      <c r="IC133" s="769">
        <f ca="1" t="shared" si="79"/>
        <v>8.72666666666667</v>
      </c>
      <c r="ID133" s="769">
        <f ca="1" t="shared" si="80"/>
        <v>183.689839572193</v>
      </c>
      <c r="IE133" s="739"/>
      <c r="IF133" s="739"/>
      <c r="IG133" s="739"/>
      <c r="IH133" s="739"/>
      <c r="II133" s="739"/>
      <c r="IJ133" s="739"/>
      <c r="IK133" s="739"/>
      <c r="IL133" s="743"/>
      <c r="IM133" s="743"/>
      <c r="IN133" s="743"/>
      <c r="IO133" s="743"/>
      <c r="IP133" s="743"/>
      <c r="IQ133" s="739"/>
      <c r="IR133" s="739"/>
      <c r="IS133" s="739"/>
      <c r="IT133" s="739"/>
      <c r="IU133" s="739"/>
      <c r="IV133" s="739"/>
      <c r="IW133" s="739"/>
      <c r="IX133" s="739"/>
      <c r="IY133" s="739"/>
      <c r="IZ133" s="739"/>
      <c r="JA133" s="739"/>
      <c r="JB133" s="743">
        <v>48</v>
      </c>
      <c r="JC133" s="743">
        <v>168</v>
      </c>
      <c r="JD133" s="743">
        <v>388</v>
      </c>
      <c r="JE133" s="743">
        <v>18</v>
      </c>
      <c r="JF133" s="743">
        <v>168</v>
      </c>
      <c r="JG133" s="739">
        <v>638</v>
      </c>
      <c r="JH133" s="739">
        <v>96</v>
      </c>
      <c r="JI133" s="739">
        <v>0</v>
      </c>
      <c r="JJ133" s="739">
        <v>43</v>
      </c>
      <c r="JK133" s="739">
        <v>43</v>
      </c>
      <c r="JL133" s="739">
        <v>78</v>
      </c>
      <c r="JM133" s="739">
        <v>98</v>
      </c>
      <c r="JN133" s="28">
        <f t="shared" si="92"/>
        <v>1786</v>
      </c>
      <c r="JO133" s="28">
        <f t="shared" si="93"/>
        <v>0</v>
      </c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824"/>
    </row>
    <row r="134" s="786" customFormat="1" hidden="1" customHeight="1" spans="1:291">
      <c r="A134" s="847" t="s">
        <v>1334</v>
      </c>
      <c r="B134" s="343">
        <v>2021</v>
      </c>
      <c r="C134" s="95" t="s">
        <v>1747</v>
      </c>
      <c r="D134" s="95" t="s">
        <v>1888</v>
      </c>
      <c r="E134" s="411"/>
      <c r="F134" s="1061" t="s">
        <v>225</v>
      </c>
      <c r="G134" s="112" t="s">
        <v>226</v>
      </c>
      <c r="H134" s="1060" t="s">
        <v>227</v>
      </c>
      <c r="I134" s="99">
        <f t="shared" si="100"/>
        <v>-1220</v>
      </c>
      <c r="J134" s="1129">
        <v>1266</v>
      </c>
      <c r="K134" s="1130">
        <f t="shared" si="82"/>
        <v>1046</v>
      </c>
      <c r="L134" s="1131">
        <f t="shared" si="83"/>
        <v>46</v>
      </c>
      <c r="M134" s="1132"/>
      <c r="N134" s="1133"/>
      <c r="O134" s="1139"/>
      <c r="P134" s="1138">
        <f t="shared" si="101"/>
        <v>1000</v>
      </c>
      <c r="Q134" s="1154">
        <f t="shared" si="102"/>
        <v>0</v>
      </c>
      <c r="R134" s="1156"/>
      <c r="S134" s="1156"/>
      <c r="T134" s="1156"/>
      <c r="U134" s="1156"/>
      <c r="V134" s="1156">
        <v>1000</v>
      </c>
      <c r="W134" s="1156"/>
      <c r="X134" s="1156"/>
      <c r="Y134" s="1156"/>
      <c r="Z134" s="1156"/>
      <c r="AA134" s="1156"/>
      <c r="AB134" s="1167"/>
      <c r="AC134" s="1156"/>
      <c r="AD134" s="1156"/>
      <c r="AE134" s="1156"/>
      <c r="AF134" s="1156"/>
      <c r="AG134" s="1156"/>
      <c r="AH134" s="1156"/>
      <c r="AI134" s="1156"/>
      <c r="AJ134" s="1156"/>
      <c r="AK134" s="1156"/>
      <c r="AL134" s="1156"/>
      <c r="AM134" s="1156"/>
      <c r="AN134" s="1156"/>
      <c r="AO134" s="1156"/>
      <c r="AP134" s="1156"/>
      <c r="AQ134" s="1156"/>
      <c r="AR134" s="1156"/>
      <c r="AS134" s="1179"/>
      <c r="AT134" s="1177"/>
      <c r="AU134" s="1178"/>
      <c r="AV134" s="1178"/>
      <c r="AW134" s="1178"/>
      <c r="AX134" s="1178"/>
      <c r="AY134" s="1178"/>
      <c r="AZ134" s="1178"/>
      <c r="BA134" s="1178"/>
      <c r="BB134" s="1178"/>
      <c r="BC134" s="1178"/>
      <c r="BD134" s="1178"/>
      <c r="BE134" s="1178"/>
      <c r="BF134" s="1178"/>
      <c r="BG134" s="1178"/>
      <c r="BH134" s="1178"/>
      <c r="BI134" s="1178"/>
      <c r="BJ134" s="1178"/>
      <c r="BK134" s="1186"/>
      <c r="BL134" s="1187">
        <v>-1278</v>
      </c>
      <c r="BM134" s="1187"/>
      <c r="BN134" s="1187">
        <v>-76</v>
      </c>
      <c r="BO134" s="1187"/>
      <c r="BP134" s="1187"/>
      <c r="BQ134" s="1187"/>
      <c r="BR134" s="1187"/>
      <c r="BS134" s="1187"/>
      <c r="BT134" s="1187"/>
      <c r="BU134" s="1187"/>
      <c r="BV134" s="1191"/>
      <c r="BW134" s="1186"/>
      <c r="BX134" s="1186"/>
      <c r="BY134" s="1186"/>
      <c r="BZ134" s="1186"/>
      <c r="CA134" s="1186"/>
      <c r="CB134" s="1186"/>
      <c r="CC134" s="1186"/>
      <c r="CD134" s="1186"/>
      <c r="CE134" s="1186">
        <v>12</v>
      </c>
      <c r="CF134" s="1186"/>
      <c r="CG134" s="1186"/>
      <c r="CH134" s="1186"/>
      <c r="CI134" s="1186">
        <v>120</v>
      </c>
      <c r="CJ134" s="1186"/>
      <c r="CK134" s="1186"/>
      <c r="CL134" s="1186"/>
      <c r="CM134" s="1186"/>
      <c r="CN134" s="1186">
        <v>4</v>
      </c>
      <c r="CO134" s="1186">
        <v>498</v>
      </c>
      <c r="CP134" s="1186">
        <v>150</v>
      </c>
      <c r="CQ134" s="1186"/>
      <c r="CR134" s="1186"/>
      <c r="CS134" s="1186"/>
      <c r="CT134" s="1186"/>
      <c r="CU134" s="1186">
        <v>18</v>
      </c>
      <c r="CV134" s="1186">
        <v>120</v>
      </c>
      <c r="CW134" s="1186"/>
      <c r="CX134" s="1186"/>
      <c r="CY134" s="1186"/>
      <c r="CZ134" s="1186"/>
      <c r="DA134" s="1186"/>
      <c r="DB134" s="1186"/>
      <c r="DC134" s="1186"/>
      <c r="DD134" s="1186"/>
      <c r="DE134" s="1186"/>
      <c r="DF134" s="1186"/>
      <c r="DG134" s="1186"/>
      <c r="DH134" s="1186">
        <v>18</v>
      </c>
      <c r="DI134" s="1186"/>
      <c r="DJ134" s="1186"/>
      <c r="DK134" s="1186">
        <v>204</v>
      </c>
      <c r="DL134" s="1186">
        <v>48</v>
      </c>
      <c r="DM134" s="1186"/>
      <c r="DN134" s="1186">
        <v>12</v>
      </c>
      <c r="DO134" s="1186">
        <v>18</v>
      </c>
      <c r="DP134" s="1186"/>
      <c r="DQ134" s="1186"/>
      <c r="DR134" s="1186"/>
      <c r="DS134" s="1186"/>
      <c r="DT134" s="1186"/>
      <c r="DU134" s="1186"/>
      <c r="DV134" s="1186"/>
      <c r="DW134" s="1186"/>
      <c r="DX134" s="1186"/>
      <c r="DY134" s="1186"/>
      <c r="DZ134" s="1186"/>
      <c r="EA134" s="1186"/>
      <c r="EB134" s="1186"/>
      <c r="EC134" s="1186"/>
      <c r="ED134" s="1186"/>
      <c r="EE134" s="1186"/>
      <c r="EF134" s="1186">
        <v>20</v>
      </c>
      <c r="EG134" s="1186"/>
      <c r="EH134" s="1186">
        <v>48</v>
      </c>
      <c r="EI134" s="1186"/>
      <c r="EJ134" s="1186"/>
      <c r="EK134" s="1197"/>
      <c r="EL134" s="1198"/>
      <c r="EM134" s="1186"/>
      <c r="EN134" s="1186"/>
      <c r="EO134" s="1186"/>
      <c r="EP134" s="1186"/>
      <c r="EQ134" s="1186"/>
      <c r="ER134" s="1186"/>
      <c r="ES134" s="1186"/>
      <c r="ET134" s="1186"/>
      <c r="EU134" s="1186"/>
      <c r="EV134" s="1186"/>
      <c r="EW134" s="1186"/>
      <c r="EX134" s="1186">
        <v>6</v>
      </c>
      <c r="EY134" s="1186"/>
      <c r="EZ134" s="1186"/>
      <c r="FA134" s="1186"/>
      <c r="FB134" s="1186"/>
      <c r="FC134" s="1209"/>
      <c r="FD134" s="1186"/>
      <c r="FE134" s="1186"/>
      <c r="FF134" s="1186"/>
      <c r="FG134" s="1186"/>
      <c r="FH134" s="1186"/>
      <c r="FI134" s="1186"/>
      <c r="FJ134" s="1186"/>
      <c r="FK134" s="1186"/>
      <c r="FL134" s="1209"/>
      <c r="FM134" s="1186"/>
      <c r="FN134" s="1186"/>
      <c r="FO134" s="1186"/>
      <c r="FP134" s="1186">
        <v>12</v>
      </c>
      <c r="FQ134" s="1186"/>
      <c r="FR134" s="1186"/>
      <c r="FS134" s="1186"/>
      <c r="FT134" s="1186"/>
      <c r="FU134" s="1186"/>
      <c r="FV134" s="1186"/>
      <c r="FW134" s="1186"/>
      <c r="FX134" s="1186"/>
      <c r="FY134" s="1186"/>
      <c r="FZ134" s="1186"/>
      <c r="GA134" s="1186"/>
      <c r="GB134" s="1186"/>
      <c r="GC134" s="1186"/>
      <c r="GD134" s="1186"/>
      <c r="GE134" s="1186"/>
      <c r="GF134" s="1186"/>
      <c r="GG134" s="1186"/>
      <c r="GH134" s="1186"/>
      <c r="GI134" s="1186"/>
      <c r="GJ134" s="1186"/>
      <c r="GK134" s="1186"/>
      <c r="GL134" s="1186"/>
      <c r="GM134" s="1186"/>
      <c r="GN134" s="1186"/>
      <c r="GO134" s="1186"/>
      <c r="GP134" s="1186"/>
      <c r="GQ134" s="1186"/>
      <c r="GR134" s="1186"/>
      <c r="GS134" s="1186"/>
      <c r="GT134" s="1186"/>
      <c r="GU134" s="1186"/>
      <c r="GV134" s="1186"/>
      <c r="GW134" s="1186"/>
      <c r="GX134" s="1186"/>
      <c r="GY134" s="1218"/>
      <c r="GZ134" s="364">
        <f t="shared" si="103"/>
        <v>1290</v>
      </c>
      <c r="HA134" s="365">
        <f t="shared" si="104"/>
        <v>18</v>
      </c>
      <c r="HB134" s="366">
        <f t="shared" si="105"/>
        <v>1308</v>
      </c>
      <c r="HC134" s="366">
        <v>2415</v>
      </c>
      <c r="HD134" s="365">
        <v>6866</v>
      </c>
      <c r="HE134" s="365">
        <v>2462</v>
      </c>
      <c r="HF134" s="54"/>
      <c r="HG134" s="708">
        <v>12.99</v>
      </c>
      <c r="HH134" s="708">
        <v>3.54</v>
      </c>
      <c r="HI134" s="709">
        <f t="shared" si="94"/>
        <v>4630.32</v>
      </c>
      <c r="HJ134" s="710">
        <v>24.75</v>
      </c>
      <c r="HK134" s="710">
        <v>17.7</v>
      </c>
      <c r="HL134" s="738">
        <f t="shared" si="89"/>
        <v>0.253731343283582</v>
      </c>
      <c r="HM134" s="739"/>
      <c r="HN134" s="739">
        <v>3000</v>
      </c>
      <c r="HO134" s="739">
        <v>17.15</v>
      </c>
      <c r="HP134" s="740">
        <f t="shared" si="97"/>
        <v>18514.2</v>
      </c>
      <c r="HQ134" s="738">
        <f t="shared" si="107"/>
        <v>0.276920482334092</v>
      </c>
      <c r="HR134" s="741">
        <v>44287</v>
      </c>
      <c r="HS134" s="742">
        <v>44927</v>
      </c>
      <c r="HT134" s="739">
        <f ca="1" t="shared" ref="HT134:HT165" si="108">HU134/30</f>
        <v>5</v>
      </c>
      <c r="HU134" s="739">
        <f ca="1" t="shared" si="91"/>
        <v>150</v>
      </c>
      <c r="HV134" s="739">
        <v>1278</v>
      </c>
      <c r="HW134" s="739">
        <f t="shared" si="72"/>
        <v>1308</v>
      </c>
      <c r="HX134" s="761">
        <f t="shared" si="95"/>
        <v>1.12564543889845</v>
      </c>
      <c r="HY134" s="739">
        <f ca="1" t="shared" si="96"/>
        <v>2.73907056798623</v>
      </c>
      <c r="HZ134" s="739">
        <f t="shared" si="99"/>
        <v>1046</v>
      </c>
      <c r="IA134" s="739"/>
      <c r="IB134" s="739">
        <f ca="1" t="shared" si="78"/>
        <v>261.6</v>
      </c>
      <c r="IC134" s="769">
        <f ca="1" t="shared" si="79"/>
        <v>8.72</v>
      </c>
      <c r="ID134" s="769">
        <f ca="1" t="shared" si="80"/>
        <v>119.954128440367</v>
      </c>
      <c r="IE134" s="739"/>
      <c r="IF134" s="739"/>
      <c r="IG134" s="739"/>
      <c r="IH134" s="739"/>
      <c r="II134" s="739"/>
      <c r="IJ134" s="739"/>
      <c r="IK134" s="739"/>
      <c r="IL134" s="743"/>
      <c r="IM134" s="743"/>
      <c r="IN134" s="743"/>
      <c r="IO134" s="743"/>
      <c r="IP134" s="743"/>
      <c r="IQ134" s="739"/>
      <c r="IR134" s="739"/>
      <c r="IS134" s="739"/>
      <c r="IT134" s="739"/>
      <c r="IU134" s="739"/>
      <c r="IV134" s="739"/>
      <c r="IW134" s="739"/>
      <c r="IX134" s="739"/>
      <c r="IY134" s="739"/>
      <c r="IZ134" s="739"/>
      <c r="JA134" s="739"/>
      <c r="JB134" s="743">
        <v>380</v>
      </c>
      <c r="JC134" s="743">
        <v>198</v>
      </c>
      <c r="JD134" s="743">
        <v>310</v>
      </c>
      <c r="JE134" s="743">
        <v>58</v>
      </c>
      <c r="JF134" s="743">
        <v>240</v>
      </c>
      <c r="JG134" s="739">
        <v>644</v>
      </c>
      <c r="JH134" s="739">
        <v>98</v>
      </c>
      <c r="JI134" s="739">
        <v>20</v>
      </c>
      <c r="JJ134" s="739">
        <v>43</v>
      </c>
      <c r="JK134" s="739">
        <v>62</v>
      </c>
      <c r="JL134" s="739">
        <v>294</v>
      </c>
      <c r="JM134" s="739">
        <v>68</v>
      </c>
      <c r="JN134" s="28">
        <f t="shared" si="92"/>
        <v>2415</v>
      </c>
      <c r="JO134" s="28">
        <f t="shared" si="93"/>
        <v>0</v>
      </c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824"/>
    </row>
    <row r="135" s="786" customFormat="1" hidden="1" customHeight="1" spans="1:291">
      <c r="A135" s="847" t="s">
        <v>1334</v>
      </c>
      <c r="B135" s="343">
        <v>2021</v>
      </c>
      <c r="C135" s="95" t="s">
        <v>1747</v>
      </c>
      <c r="D135" s="95" t="s">
        <v>1888</v>
      </c>
      <c r="E135" s="411"/>
      <c r="F135" s="1061" t="s">
        <v>222</v>
      </c>
      <c r="G135" s="112" t="s">
        <v>223</v>
      </c>
      <c r="H135" s="1060" t="s">
        <v>1890</v>
      </c>
      <c r="I135" s="99">
        <f t="shared" si="100"/>
        <v>-1571</v>
      </c>
      <c r="J135" s="1129">
        <v>1086</v>
      </c>
      <c r="K135" s="1130">
        <f t="shared" si="82"/>
        <v>515</v>
      </c>
      <c r="L135" s="1131">
        <f t="shared" si="83"/>
        <v>-485</v>
      </c>
      <c r="M135" s="1132"/>
      <c r="N135" s="1133"/>
      <c r="O135" s="1139"/>
      <c r="P135" s="1138">
        <f t="shared" si="101"/>
        <v>1000</v>
      </c>
      <c r="Q135" s="1154">
        <f t="shared" si="102"/>
        <v>0</v>
      </c>
      <c r="R135" s="1156"/>
      <c r="S135" s="1156"/>
      <c r="T135" s="1156"/>
      <c r="U135" s="1156"/>
      <c r="V135" s="1156">
        <v>1000</v>
      </c>
      <c r="W135" s="1156"/>
      <c r="X135" s="1156"/>
      <c r="Y135" s="1156"/>
      <c r="Z135" s="1156"/>
      <c r="AA135" s="1156"/>
      <c r="AB135" s="1167"/>
      <c r="AC135" s="1156"/>
      <c r="AD135" s="1156"/>
      <c r="AE135" s="1156"/>
      <c r="AF135" s="1156"/>
      <c r="AG135" s="1156"/>
      <c r="AH135" s="1156"/>
      <c r="AI135" s="1156"/>
      <c r="AJ135" s="1156"/>
      <c r="AK135" s="1156"/>
      <c r="AL135" s="1156"/>
      <c r="AM135" s="1156"/>
      <c r="AN135" s="1156"/>
      <c r="AO135" s="1156"/>
      <c r="AP135" s="1156"/>
      <c r="AQ135" s="1156"/>
      <c r="AR135" s="1156"/>
      <c r="AS135" s="1179"/>
      <c r="AT135" s="1177"/>
      <c r="AU135" s="1178"/>
      <c r="AV135" s="1178"/>
      <c r="AW135" s="1178"/>
      <c r="AX135" s="1178"/>
      <c r="AY135" s="1178"/>
      <c r="AZ135" s="1178"/>
      <c r="BA135" s="1178"/>
      <c r="BB135" s="1178"/>
      <c r="BC135" s="1178"/>
      <c r="BD135" s="1178"/>
      <c r="BE135" s="1178"/>
      <c r="BF135" s="1178"/>
      <c r="BG135" s="1178"/>
      <c r="BH135" s="1178"/>
      <c r="BI135" s="1178"/>
      <c r="BJ135" s="1178"/>
      <c r="BK135" s="1186"/>
      <c r="BL135" s="1187">
        <v>-1146</v>
      </c>
      <c r="BM135" s="1187"/>
      <c r="BN135" s="1187">
        <v>-280</v>
      </c>
      <c r="BO135" s="1187"/>
      <c r="BP135" s="1187"/>
      <c r="BQ135" s="1187"/>
      <c r="BR135" s="1187"/>
      <c r="BS135" s="1187"/>
      <c r="BT135" s="1187"/>
      <c r="BU135" s="1187"/>
      <c r="BV135" s="1191"/>
      <c r="BW135" s="1186"/>
      <c r="BX135" s="1186"/>
      <c r="BY135" s="1186"/>
      <c r="BZ135" s="1186"/>
      <c r="CA135" s="1186"/>
      <c r="CB135" s="1186"/>
      <c r="CC135" s="1186">
        <v>48</v>
      </c>
      <c r="CD135" s="1186"/>
      <c r="CE135" s="1186">
        <v>24</v>
      </c>
      <c r="CF135" s="1186"/>
      <c r="CG135" s="1186"/>
      <c r="CH135" s="1186"/>
      <c r="CI135" s="1186"/>
      <c r="CJ135" s="1186"/>
      <c r="CK135" s="1186"/>
      <c r="CL135" s="1186">
        <v>48</v>
      </c>
      <c r="CM135" s="1186"/>
      <c r="CN135" s="1186">
        <v>4</v>
      </c>
      <c r="CO135" s="1186">
        <v>120</v>
      </c>
      <c r="CP135" s="1186">
        <v>150</v>
      </c>
      <c r="CQ135" s="1186"/>
      <c r="CR135" s="1186"/>
      <c r="CS135" s="1186"/>
      <c r="CT135" s="1186"/>
      <c r="CU135" s="1186">
        <v>42</v>
      </c>
      <c r="CV135" s="1186">
        <v>120</v>
      </c>
      <c r="CW135" s="1186">
        <v>402</v>
      </c>
      <c r="CX135" s="1186"/>
      <c r="CY135" s="1186"/>
      <c r="CZ135" s="1186">
        <v>40</v>
      </c>
      <c r="DA135" s="1186"/>
      <c r="DB135" s="1186"/>
      <c r="DC135" s="1186"/>
      <c r="DD135" s="1186"/>
      <c r="DE135" s="1186"/>
      <c r="DF135" s="1186"/>
      <c r="DG135" s="1186"/>
      <c r="DH135" s="1186"/>
      <c r="DI135" s="1186"/>
      <c r="DJ135" s="1186"/>
      <c r="DK135" s="1186">
        <v>204</v>
      </c>
      <c r="DL135" s="1186">
        <v>72</v>
      </c>
      <c r="DM135" s="1186"/>
      <c r="DN135" s="1186">
        <v>12</v>
      </c>
      <c r="DO135" s="1186">
        <v>18</v>
      </c>
      <c r="DP135" s="1186"/>
      <c r="DQ135" s="1186">
        <v>18</v>
      </c>
      <c r="DR135" s="1186"/>
      <c r="DS135" s="1186"/>
      <c r="DT135" s="1186"/>
      <c r="DU135" s="1186"/>
      <c r="DV135" s="1186"/>
      <c r="DW135" s="1186"/>
      <c r="DX135" s="1186"/>
      <c r="DY135" s="1186"/>
      <c r="DZ135" s="1186"/>
      <c r="EA135" s="1186"/>
      <c r="EB135" s="1186"/>
      <c r="EC135" s="1186"/>
      <c r="ED135" s="1186"/>
      <c r="EE135" s="1186">
        <v>450</v>
      </c>
      <c r="EF135" s="1186">
        <v>62</v>
      </c>
      <c r="EG135" s="1186"/>
      <c r="EH135" s="1186">
        <v>60</v>
      </c>
      <c r="EI135" s="1186"/>
      <c r="EJ135" s="1186"/>
      <c r="EK135" s="1197"/>
      <c r="EL135" s="1198"/>
      <c r="EM135" s="1186"/>
      <c r="EN135" s="1186"/>
      <c r="EO135" s="1186"/>
      <c r="EP135" s="1186"/>
      <c r="EQ135" s="1186"/>
      <c r="ER135" s="1186"/>
      <c r="ES135" s="1186"/>
      <c r="ET135" s="1186"/>
      <c r="EU135" s="1186"/>
      <c r="EV135" s="1186"/>
      <c r="EW135" s="1186"/>
      <c r="EX135" s="1186"/>
      <c r="EY135" s="1186"/>
      <c r="EZ135" s="1186"/>
      <c r="FA135" s="1186"/>
      <c r="FB135" s="1186"/>
      <c r="FC135" s="1209"/>
      <c r="FD135" s="1186"/>
      <c r="FE135" s="1186"/>
      <c r="FF135" s="1186"/>
      <c r="FG135" s="1186"/>
      <c r="FH135" s="1186"/>
      <c r="FI135" s="1186"/>
      <c r="FJ135" s="1186"/>
      <c r="FK135" s="1186"/>
      <c r="FL135" s="1209"/>
      <c r="FM135" s="1186"/>
      <c r="FN135" s="1186"/>
      <c r="FO135" s="1186"/>
      <c r="FP135" s="1186">
        <v>12</v>
      </c>
      <c r="FQ135" s="1186"/>
      <c r="FR135" s="1186"/>
      <c r="FS135" s="1186"/>
      <c r="FT135" s="1215"/>
      <c r="FU135" s="1215"/>
      <c r="FV135" s="1215"/>
      <c r="FW135" s="1215"/>
      <c r="FX135" s="1215"/>
      <c r="FY135" s="1215"/>
      <c r="FZ135" s="1215"/>
      <c r="GA135" s="1215"/>
      <c r="GB135" s="1215"/>
      <c r="GC135" s="1215"/>
      <c r="GD135" s="1215"/>
      <c r="GE135" s="1215"/>
      <c r="GF135" s="1215"/>
      <c r="GG135" s="1215"/>
      <c r="GH135" s="1215"/>
      <c r="GI135" s="1215"/>
      <c r="GJ135" s="1215"/>
      <c r="GK135" s="1215"/>
      <c r="GL135" s="1215"/>
      <c r="GM135" s="1215"/>
      <c r="GN135" s="1215"/>
      <c r="GO135" s="1215"/>
      <c r="GP135" s="1215"/>
      <c r="GQ135" s="1215"/>
      <c r="GR135" s="1186">
        <v>5</v>
      </c>
      <c r="GS135" s="1186"/>
      <c r="GT135" s="1186"/>
      <c r="GU135" s="1186"/>
      <c r="GV135" s="1186"/>
      <c r="GW135" s="1186"/>
      <c r="GX135" s="1186"/>
      <c r="GY135" s="1218"/>
      <c r="GZ135" s="364">
        <f t="shared" si="103"/>
        <v>1894</v>
      </c>
      <c r="HA135" s="365">
        <f t="shared" si="104"/>
        <v>17</v>
      </c>
      <c r="HB135" s="366">
        <f t="shared" si="105"/>
        <v>1911</v>
      </c>
      <c r="HC135" s="366">
        <v>4172</v>
      </c>
      <c r="HD135" s="365">
        <v>8034</v>
      </c>
      <c r="HE135" s="365">
        <v>2390</v>
      </c>
      <c r="HF135" s="54"/>
      <c r="HG135" s="708">
        <v>12.99</v>
      </c>
      <c r="HH135" s="708">
        <v>3.54</v>
      </c>
      <c r="HI135" s="709">
        <f t="shared" si="94"/>
        <v>6764.94</v>
      </c>
      <c r="HJ135" s="710">
        <v>24.75</v>
      </c>
      <c r="HK135" s="710">
        <v>17.7</v>
      </c>
      <c r="HL135" s="738">
        <f t="shared" si="89"/>
        <v>0.253731343283582</v>
      </c>
      <c r="HM135" s="739"/>
      <c r="HN135" s="739">
        <v>3000</v>
      </c>
      <c r="HO135" s="739">
        <v>17.15</v>
      </c>
      <c r="HP135" s="740">
        <f t="shared" si="97"/>
        <v>9115.5</v>
      </c>
      <c r="HQ135" s="738">
        <f t="shared" si="107"/>
        <v>0.276920482334092</v>
      </c>
      <c r="HR135" s="741">
        <v>44287</v>
      </c>
      <c r="HS135" s="742">
        <v>44927</v>
      </c>
      <c r="HT135" s="739">
        <f ca="1" t="shared" si="108"/>
        <v>5</v>
      </c>
      <c r="HU135" s="739">
        <f ca="1" t="shared" si="91"/>
        <v>150</v>
      </c>
      <c r="HV135" s="739">
        <v>1098</v>
      </c>
      <c r="HW135" s="739">
        <f t="shared" si="72"/>
        <v>1911</v>
      </c>
      <c r="HX135" s="761">
        <f t="shared" si="95"/>
        <v>2.36949783013019</v>
      </c>
      <c r="HY135" s="739">
        <f ca="1" t="shared" si="96"/>
        <v>5.7657780533168</v>
      </c>
      <c r="HZ135" s="739">
        <f t="shared" si="99"/>
        <v>515</v>
      </c>
      <c r="IA135" s="739"/>
      <c r="IB135" s="739">
        <f ca="1" t="shared" si="78"/>
        <v>382.2</v>
      </c>
      <c r="IC135" s="769">
        <f ca="1" t="shared" si="79"/>
        <v>12.74</v>
      </c>
      <c r="ID135" s="769">
        <f ca="1" t="shared" si="80"/>
        <v>40.4238618524333</v>
      </c>
      <c r="IE135" s="739"/>
      <c r="IF135" s="739"/>
      <c r="IG135" s="739"/>
      <c r="IH135" s="739"/>
      <c r="II135" s="739"/>
      <c r="IJ135" s="739"/>
      <c r="IK135" s="739"/>
      <c r="IL135" s="743"/>
      <c r="IM135" s="743"/>
      <c r="IN135" s="743"/>
      <c r="IO135" s="743"/>
      <c r="IP135" s="743"/>
      <c r="IQ135" s="739"/>
      <c r="IR135" s="739"/>
      <c r="IS135" s="739"/>
      <c r="IT135" s="739"/>
      <c r="IU135" s="739"/>
      <c r="IV135" s="739"/>
      <c r="IW135" s="739"/>
      <c r="IX135" s="739"/>
      <c r="IY135" s="739"/>
      <c r="IZ135" s="739"/>
      <c r="JA135" s="739"/>
      <c r="JB135" s="743">
        <v>320</v>
      </c>
      <c r="JC135" s="743">
        <v>552</v>
      </c>
      <c r="JD135" s="743">
        <v>412</v>
      </c>
      <c r="JE135" s="743">
        <v>418</v>
      </c>
      <c r="JF135" s="743">
        <v>306</v>
      </c>
      <c r="JG135" s="739">
        <v>1004</v>
      </c>
      <c r="JH135" s="739">
        <v>98</v>
      </c>
      <c r="JI135" s="739">
        <v>260</v>
      </c>
      <c r="JJ135" s="739">
        <v>42</v>
      </c>
      <c r="JK135" s="739">
        <v>62</v>
      </c>
      <c r="JL135" s="739">
        <v>588</v>
      </c>
      <c r="JM135" s="739">
        <v>110</v>
      </c>
      <c r="JN135" s="28">
        <f t="shared" si="92"/>
        <v>4172</v>
      </c>
      <c r="JO135" s="28">
        <f t="shared" si="93"/>
        <v>0</v>
      </c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824"/>
    </row>
    <row r="136" s="786" customFormat="1" hidden="1" customHeight="1" spans="1:291">
      <c r="A136" s="1107" t="s">
        <v>1334</v>
      </c>
      <c r="B136" s="343" t="s">
        <v>1682</v>
      </c>
      <c r="C136" s="95" t="s">
        <v>1747</v>
      </c>
      <c r="D136" s="95" t="s">
        <v>1888</v>
      </c>
      <c r="E136" s="411"/>
      <c r="F136" s="1235" t="s">
        <v>210</v>
      </c>
      <c r="G136" s="112" t="s">
        <v>211</v>
      </c>
      <c r="H136" s="1060" t="s">
        <v>1891</v>
      </c>
      <c r="I136" s="99">
        <f t="shared" si="100"/>
        <v>-1030</v>
      </c>
      <c r="J136" s="1129">
        <v>3236</v>
      </c>
      <c r="K136" s="1130">
        <f t="shared" si="82"/>
        <v>2206</v>
      </c>
      <c r="L136" s="1131">
        <f t="shared" si="83"/>
        <v>2206</v>
      </c>
      <c r="M136" s="1132"/>
      <c r="N136" s="1137"/>
      <c r="O136" s="1134"/>
      <c r="P136" s="1138">
        <f t="shared" si="101"/>
        <v>0</v>
      </c>
      <c r="Q136" s="1154">
        <f t="shared" si="102"/>
        <v>0</v>
      </c>
      <c r="R136" s="1153"/>
      <c r="S136" s="1153"/>
      <c r="T136" s="1153"/>
      <c r="U136" s="1153"/>
      <c r="V136" s="1153"/>
      <c r="W136" s="1153"/>
      <c r="X136" s="1153"/>
      <c r="Y136" s="1153"/>
      <c r="Z136" s="1153"/>
      <c r="AA136" s="1153"/>
      <c r="AB136" s="1166"/>
      <c r="AC136" s="1153"/>
      <c r="AD136" s="1153"/>
      <c r="AE136" s="1153"/>
      <c r="AF136" s="1153"/>
      <c r="AG136" s="1153"/>
      <c r="AH136" s="1153"/>
      <c r="AI136" s="1153"/>
      <c r="AJ136" s="1153"/>
      <c r="AK136" s="1153"/>
      <c r="AL136" s="1153"/>
      <c r="AM136" s="1153"/>
      <c r="AN136" s="1153"/>
      <c r="AO136" s="1153"/>
      <c r="AP136" s="1153"/>
      <c r="AQ136" s="1153"/>
      <c r="AR136" s="1153"/>
      <c r="AS136" s="1176"/>
      <c r="AT136" s="1177"/>
      <c r="AU136" s="1178"/>
      <c r="AV136" s="1178"/>
      <c r="AW136" s="1178"/>
      <c r="AX136" s="1178"/>
      <c r="AY136" s="1178"/>
      <c r="AZ136" s="1178"/>
      <c r="BA136" s="1178"/>
      <c r="BB136" s="1178"/>
      <c r="BC136" s="1178"/>
      <c r="BD136" s="1178"/>
      <c r="BE136" s="1178"/>
      <c r="BF136" s="1178"/>
      <c r="BG136" s="1178"/>
      <c r="BH136" s="1178"/>
      <c r="BI136" s="1178"/>
      <c r="BJ136" s="1178"/>
      <c r="BK136" s="1186"/>
      <c r="BL136" s="1187">
        <v>-3284</v>
      </c>
      <c r="BM136" s="1187"/>
      <c r="BN136" s="1187">
        <v>65</v>
      </c>
      <c r="BO136" s="1187"/>
      <c r="BP136" s="1187"/>
      <c r="BQ136" s="1187"/>
      <c r="BR136" s="1187"/>
      <c r="BS136" s="1187"/>
      <c r="BT136" s="1187"/>
      <c r="BU136" s="1187"/>
      <c r="BV136" s="1191"/>
      <c r="BW136" s="1186"/>
      <c r="BX136" s="1186"/>
      <c r="BY136" s="1186"/>
      <c r="BZ136" s="1186"/>
      <c r="CA136" s="1186"/>
      <c r="CB136" s="1186"/>
      <c r="CC136" s="1186">
        <v>48</v>
      </c>
      <c r="CD136" s="1186"/>
      <c r="CE136" s="1186">
        <v>12</v>
      </c>
      <c r="CF136" s="1186"/>
      <c r="CG136" s="1186"/>
      <c r="CH136" s="1186"/>
      <c r="CI136" s="1186">
        <v>120</v>
      </c>
      <c r="CJ136" s="1186"/>
      <c r="CK136" s="1186"/>
      <c r="CL136" s="1186"/>
      <c r="CM136" s="1186"/>
      <c r="CN136" s="1186"/>
      <c r="CO136" s="1186"/>
      <c r="CP136" s="1186"/>
      <c r="CQ136" s="1186"/>
      <c r="CR136" s="1186"/>
      <c r="CS136" s="1186"/>
      <c r="CT136" s="1186"/>
      <c r="CU136" s="1186">
        <v>36</v>
      </c>
      <c r="CV136" s="1186">
        <v>120</v>
      </c>
      <c r="CW136" s="1186"/>
      <c r="CX136" s="1186"/>
      <c r="CY136" s="1186"/>
      <c r="CZ136" s="1186">
        <v>40</v>
      </c>
      <c r="DA136" s="1186"/>
      <c r="DB136" s="1186"/>
      <c r="DC136" s="1186"/>
      <c r="DD136" s="1186">
        <v>60</v>
      </c>
      <c r="DE136" s="1186"/>
      <c r="DF136" s="1186"/>
      <c r="DG136" s="1186"/>
      <c r="DH136" s="1186"/>
      <c r="DI136" s="1186"/>
      <c r="DJ136" s="1186"/>
      <c r="DK136" s="1186">
        <v>204</v>
      </c>
      <c r="DL136" s="1186">
        <v>72</v>
      </c>
      <c r="DM136" s="1186"/>
      <c r="DN136" s="1186">
        <v>12</v>
      </c>
      <c r="DO136" s="1186">
        <v>18</v>
      </c>
      <c r="DP136" s="1186"/>
      <c r="DQ136" s="1186">
        <v>18</v>
      </c>
      <c r="DR136" s="1186"/>
      <c r="DS136" s="1186"/>
      <c r="DT136" s="1186"/>
      <c r="DU136" s="1186"/>
      <c r="DV136" s="1186"/>
      <c r="DW136" s="1186"/>
      <c r="DX136" s="1186"/>
      <c r="DY136" s="1186"/>
      <c r="DZ136" s="1186"/>
      <c r="EA136" s="1186"/>
      <c r="EB136" s="1186"/>
      <c r="EC136" s="1186"/>
      <c r="ED136" s="1186"/>
      <c r="EE136" s="1186">
        <v>180</v>
      </c>
      <c r="EF136" s="1186">
        <v>20</v>
      </c>
      <c r="EG136" s="1186"/>
      <c r="EH136" s="1186">
        <v>48</v>
      </c>
      <c r="EI136" s="1186"/>
      <c r="EJ136" s="1186"/>
      <c r="EK136" s="1197"/>
      <c r="EL136" s="1198"/>
      <c r="EM136" s="1186"/>
      <c r="EN136" s="1186"/>
      <c r="EO136" s="1186"/>
      <c r="EP136" s="1186"/>
      <c r="EQ136" s="1186"/>
      <c r="ER136" s="1186"/>
      <c r="ES136" s="1186"/>
      <c r="ET136" s="1186"/>
      <c r="EU136" s="1186"/>
      <c r="EV136" s="1186"/>
      <c r="EW136" s="1186"/>
      <c r="EX136" s="1186"/>
      <c r="EY136" s="1186"/>
      <c r="EZ136" s="1186"/>
      <c r="FA136" s="1186"/>
      <c r="FB136" s="1186"/>
      <c r="FC136" s="1209"/>
      <c r="FD136" s="1186"/>
      <c r="FE136" s="1186"/>
      <c r="FF136" s="1186"/>
      <c r="FG136" s="1186"/>
      <c r="FH136" s="1186"/>
      <c r="FI136" s="1186"/>
      <c r="FJ136" s="1186"/>
      <c r="FK136" s="1186"/>
      <c r="FL136" s="1209"/>
      <c r="FM136" s="1186"/>
      <c r="FN136" s="1186"/>
      <c r="FO136" s="1186"/>
      <c r="FP136" s="1186"/>
      <c r="FQ136" s="1186"/>
      <c r="FR136" s="1186"/>
      <c r="FS136" s="1186"/>
      <c r="FT136" s="1186"/>
      <c r="FU136" s="1186"/>
      <c r="FV136" s="1186"/>
      <c r="FW136" s="1186"/>
      <c r="FX136" s="1186"/>
      <c r="FY136" s="1186"/>
      <c r="FZ136" s="1186"/>
      <c r="GA136" s="1186"/>
      <c r="GB136" s="1186"/>
      <c r="GC136" s="1186"/>
      <c r="GD136" s="1186"/>
      <c r="GE136" s="1186"/>
      <c r="GF136" s="1186"/>
      <c r="GG136" s="1186"/>
      <c r="GH136" s="1186"/>
      <c r="GI136" s="1186"/>
      <c r="GJ136" s="1186"/>
      <c r="GK136" s="1186"/>
      <c r="GL136" s="1186"/>
      <c r="GM136" s="1186"/>
      <c r="GN136" s="1186"/>
      <c r="GO136" s="1186"/>
      <c r="GP136" s="1186"/>
      <c r="GQ136" s="1186"/>
      <c r="GR136" s="1186">
        <v>5</v>
      </c>
      <c r="GS136" s="1186"/>
      <c r="GT136" s="1186"/>
      <c r="GU136" s="1186"/>
      <c r="GV136" s="1186"/>
      <c r="GW136" s="1186"/>
      <c r="GX136" s="1186"/>
      <c r="GY136" s="1218"/>
      <c r="GZ136" s="364">
        <f t="shared" si="103"/>
        <v>1008</v>
      </c>
      <c r="HA136" s="365">
        <f t="shared" si="104"/>
        <v>5</v>
      </c>
      <c r="HB136" s="366">
        <f t="shared" si="105"/>
        <v>1013</v>
      </c>
      <c r="HC136" s="366">
        <v>1863</v>
      </c>
      <c r="HD136" s="365">
        <v>907</v>
      </c>
      <c r="HE136" s="365"/>
      <c r="HF136" s="54"/>
      <c r="HG136" s="708">
        <v>12.99</v>
      </c>
      <c r="HH136" s="708">
        <v>3.54</v>
      </c>
      <c r="HI136" s="709">
        <f t="shared" si="94"/>
        <v>3586.02</v>
      </c>
      <c r="HJ136" s="710"/>
      <c r="HK136" s="710">
        <v>17.7</v>
      </c>
      <c r="HL136" s="738">
        <f t="shared" si="89"/>
        <v>0.253731343283582</v>
      </c>
      <c r="HM136" s="739"/>
      <c r="HN136" s="739">
        <v>3000</v>
      </c>
      <c r="HO136" s="739">
        <v>17.15</v>
      </c>
      <c r="HP136" s="740">
        <f t="shared" si="97"/>
        <v>39046.2</v>
      </c>
      <c r="HQ136" s="738">
        <f t="shared" si="107"/>
        <v>0.276920482334092</v>
      </c>
      <c r="HR136" s="741">
        <v>44470</v>
      </c>
      <c r="HS136" s="742">
        <v>44927</v>
      </c>
      <c r="HT136" s="739">
        <f ca="1" t="shared" si="108"/>
        <v>5</v>
      </c>
      <c r="HU136" s="739">
        <f ca="1" t="shared" si="91"/>
        <v>150</v>
      </c>
      <c r="HV136" s="739">
        <v>3236</v>
      </c>
      <c r="HW136" s="739">
        <f t="shared" si="72"/>
        <v>1013</v>
      </c>
      <c r="HX136" s="761">
        <f t="shared" si="95"/>
        <v>0.372289599411981</v>
      </c>
      <c r="HY136" s="739">
        <f ca="1" t="shared" si="96"/>
        <v>0.905904691902487</v>
      </c>
      <c r="HZ136" s="739">
        <f t="shared" si="99"/>
        <v>2206</v>
      </c>
      <c r="IA136" s="739"/>
      <c r="IB136" s="739">
        <f ca="1" t="shared" si="78"/>
        <v>202.6</v>
      </c>
      <c r="IC136" s="769">
        <f ca="1" t="shared" si="79"/>
        <v>6.75333333333333</v>
      </c>
      <c r="ID136" s="769">
        <f ca="1" t="shared" si="80"/>
        <v>326.653504442251</v>
      </c>
      <c r="IE136" s="739"/>
      <c r="IF136" s="739"/>
      <c r="IG136" s="739"/>
      <c r="IH136" s="739"/>
      <c r="II136" s="739"/>
      <c r="IJ136" s="739"/>
      <c r="IK136" s="739"/>
      <c r="IL136" s="743"/>
      <c r="IM136" s="743"/>
      <c r="IN136" s="743"/>
      <c r="IO136" s="743"/>
      <c r="IP136" s="743"/>
      <c r="IQ136" s="739"/>
      <c r="IR136" s="739"/>
      <c r="IS136" s="739"/>
      <c r="IT136" s="739"/>
      <c r="IU136" s="739"/>
      <c r="IV136" s="739"/>
      <c r="IW136" s="739"/>
      <c r="IX136" s="739"/>
      <c r="IY136" s="739"/>
      <c r="IZ136" s="739"/>
      <c r="JA136" s="739"/>
      <c r="JB136" s="743">
        <v>183</v>
      </c>
      <c r="JC136" s="743">
        <v>468</v>
      </c>
      <c r="JD136" s="743">
        <v>304</v>
      </c>
      <c r="JE136" s="743">
        <v>138</v>
      </c>
      <c r="JF136" s="743">
        <v>72</v>
      </c>
      <c r="JG136" s="739">
        <v>104</v>
      </c>
      <c r="JH136" s="739">
        <v>84</v>
      </c>
      <c r="JI136" s="739">
        <v>240</v>
      </c>
      <c r="JJ136" s="739">
        <v>42</v>
      </c>
      <c r="JK136" s="739">
        <v>40</v>
      </c>
      <c r="JL136" s="739">
        <v>90</v>
      </c>
      <c r="JM136" s="739">
        <v>98</v>
      </c>
      <c r="JN136" s="28">
        <f t="shared" si="92"/>
        <v>1863</v>
      </c>
      <c r="JO136" s="28">
        <f t="shared" si="93"/>
        <v>0</v>
      </c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824"/>
    </row>
    <row r="137" s="786" customFormat="1" hidden="1" customHeight="1" spans="1:291">
      <c r="A137" s="847" t="s">
        <v>1334</v>
      </c>
      <c r="B137" s="343" t="s">
        <v>1682</v>
      </c>
      <c r="C137" s="95" t="s">
        <v>1747</v>
      </c>
      <c r="D137" s="95" t="s">
        <v>1888</v>
      </c>
      <c r="E137" s="411"/>
      <c r="F137" s="1061" t="s">
        <v>213</v>
      </c>
      <c r="G137" s="112" t="s">
        <v>214</v>
      </c>
      <c r="H137" s="1060" t="s">
        <v>1892</v>
      </c>
      <c r="I137" s="99">
        <f t="shared" si="100"/>
        <v>-1212</v>
      </c>
      <c r="J137" s="1129">
        <v>2986</v>
      </c>
      <c r="K137" s="1130">
        <f t="shared" si="82"/>
        <v>1774</v>
      </c>
      <c r="L137" s="1131">
        <f t="shared" si="83"/>
        <v>1774</v>
      </c>
      <c r="M137" s="1132"/>
      <c r="N137" s="1137"/>
      <c r="O137" s="1134"/>
      <c r="P137" s="1138">
        <f t="shared" si="101"/>
        <v>0</v>
      </c>
      <c r="Q137" s="1154">
        <f t="shared" si="102"/>
        <v>0</v>
      </c>
      <c r="R137" s="1153"/>
      <c r="S137" s="1153"/>
      <c r="T137" s="1153"/>
      <c r="U137" s="1153"/>
      <c r="V137" s="1153"/>
      <c r="W137" s="1153"/>
      <c r="X137" s="1153"/>
      <c r="Y137" s="1153"/>
      <c r="Z137" s="1153"/>
      <c r="AA137" s="1153"/>
      <c r="AB137" s="1166"/>
      <c r="AC137" s="1153"/>
      <c r="AD137" s="1153"/>
      <c r="AE137" s="1153"/>
      <c r="AF137" s="1153"/>
      <c r="AG137" s="1153"/>
      <c r="AH137" s="1153"/>
      <c r="AI137" s="1153"/>
      <c r="AJ137" s="1153"/>
      <c r="AK137" s="1153"/>
      <c r="AL137" s="1153"/>
      <c r="AM137" s="1153"/>
      <c r="AN137" s="1153"/>
      <c r="AO137" s="1153"/>
      <c r="AP137" s="1153"/>
      <c r="AQ137" s="1153"/>
      <c r="AR137" s="1153"/>
      <c r="AS137" s="1176"/>
      <c r="AT137" s="1177"/>
      <c r="AU137" s="1178"/>
      <c r="AV137" s="1178"/>
      <c r="AW137" s="1178"/>
      <c r="AX137" s="1178"/>
      <c r="AY137" s="1178"/>
      <c r="AZ137" s="1178"/>
      <c r="BA137" s="1178"/>
      <c r="BB137" s="1178"/>
      <c r="BC137" s="1178"/>
      <c r="BD137" s="1178"/>
      <c r="BE137" s="1178"/>
      <c r="BF137" s="1178"/>
      <c r="BG137" s="1178"/>
      <c r="BH137" s="1178"/>
      <c r="BI137" s="1178"/>
      <c r="BJ137" s="1178"/>
      <c r="BK137" s="1186"/>
      <c r="BL137" s="1187">
        <v>-3034</v>
      </c>
      <c r="BM137" s="1187"/>
      <c r="BN137" s="1187">
        <v>96</v>
      </c>
      <c r="BO137" s="1187"/>
      <c r="BP137" s="1187"/>
      <c r="BQ137" s="1187"/>
      <c r="BR137" s="1187"/>
      <c r="BS137" s="1187"/>
      <c r="BT137" s="1187"/>
      <c r="BU137" s="1187"/>
      <c r="BV137" s="1191"/>
      <c r="BW137" s="1186"/>
      <c r="BX137" s="1186"/>
      <c r="BY137" s="1186"/>
      <c r="BZ137" s="1186"/>
      <c r="CA137" s="1186"/>
      <c r="CB137" s="1186"/>
      <c r="CC137" s="1186">
        <v>48</v>
      </c>
      <c r="CD137" s="1186"/>
      <c r="CE137" s="1186">
        <v>12</v>
      </c>
      <c r="CF137" s="1186"/>
      <c r="CG137" s="1186"/>
      <c r="CH137" s="1186"/>
      <c r="CI137" s="1186">
        <v>120</v>
      </c>
      <c r="CJ137" s="1186"/>
      <c r="CK137" s="1186"/>
      <c r="CL137" s="1186"/>
      <c r="CM137" s="1186"/>
      <c r="CN137" s="1186"/>
      <c r="CO137" s="1186"/>
      <c r="CP137" s="1186"/>
      <c r="CQ137" s="1186"/>
      <c r="CR137" s="1186"/>
      <c r="CS137" s="1186"/>
      <c r="CT137" s="1186"/>
      <c r="CU137" s="1186"/>
      <c r="CV137" s="1186">
        <v>120</v>
      </c>
      <c r="CW137" s="1186">
        <v>402</v>
      </c>
      <c r="CX137" s="1186"/>
      <c r="CY137" s="1186"/>
      <c r="CZ137" s="1186">
        <v>40</v>
      </c>
      <c r="DA137" s="1186"/>
      <c r="DB137" s="1186"/>
      <c r="DC137" s="1186"/>
      <c r="DD137" s="1186">
        <v>48</v>
      </c>
      <c r="DE137" s="1186"/>
      <c r="DF137" s="1186"/>
      <c r="DG137" s="1186"/>
      <c r="DH137" s="1186">
        <v>18</v>
      </c>
      <c r="DI137" s="1186"/>
      <c r="DJ137" s="1186"/>
      <c r="DK137" s="1186"/>
      <c r="DL137" s="1186">
        <v>72</v>
      </c>
      <c r="DM137" s="1186"/>
      <c r="DN137" s="1186">
        <v>12</v>
      </c>
      <c r="DO137" s="1186">
        <v>18</v>
      </c>
      <c r="DP137" s="1186"/>
      <c r="DQ137" s="1186">
        <v>18</v>
      </c>
      <c r="DR137" s="1186"/>
      <c r="DS137" s="1186"/>
      <c r="DT137" s="1186"/>
      <c r="DU137" s="1186"/>
      <c r="DV137" s="1186"/>
      <c r="DW137" s="1186"/>
      <c r="DX137" s="1186"/>
      <c r="DY137" s="1186"/>
      <c r="DZ137" s="1186"/>
      <c r="EA137" s="1186"/>
      <c r="EB137" s="1186"/>
      <c r="EC137" s="1186"/>
      <c r="ED137" s="1186"/>
      <c r="EE137" s="1186">
        <v>180</v>
      </c>
      <c r="EF137" s="1186">
        <v>20</v>
      </c>
      <c r="EG137" s="1186"/>
      <c r="EH137" s="1186"/>
      <c r="EI137" s="1186">
        <v>36</v>
      </c>
      <c r="EJ137" s="1186"/>
      <c r="EK137" s="1197"/>
      <c r="EL137" s="1198"/>
      <c r="EM137" s="1186"/>
      <c r="EN137" s="1186"/>
      <c r="EO137" s="1186"/>
      <c r="EP137" s="1186"/>
      <c r="EQ137" s="1186"/>
      <c r="ER137" s="1186"/>
      <c r="ES137" s="1186"/>
      <c r="ET137" s="1186"/>
      <c r="EU137" s="1186"/>
      <c r="EV137" s="1186"/>
      <c r="EW137" s="1186"/>
      <c r="EX137" s="1186"/>
      <c r="EY137" s="1186"/>
      <c r="EZ137" s="1186"/>
      <c r="FA137" s="1186"/>
      <c r="FB137" s="1186"/>
      <c r="FC137" s="1209"/>
      <c r="FD137" s="1186"/>
      <c r="FE137" s="1186"/>
      <c r="FF137" s="1186"/>
      <c r="FG137" s="1186"/>
      <c r="FH137" s="1186"/>
      <c r="FI137" s="1186"/>
      <c r="FJ137" s="1186"/>
      <c r="FK137" s="1186"/>
      <c r="FL137" s="1209"/>
      <c r="FM137" s="1186"/>
      <c r="FN137" s="1186"/>
      <c r="FO137" s="1186"/>
      <c r="FP137" s="1186"/>
      <c r="FQ137" s="1186"/>
      <c r="FR137" s="1186"/>
      <c r="FS137" s="1186"/>
      <c r="FT137" s="1186"/>
      <c r="FU137" s="1186"/>
      <c r="FV137" s="1186"/>
      <c r="FW137" s="1186"/>
      <c r="FX137" s="1186"/>
      <c r="FY137" s="1186"/>
      <c r="FZ137" s="1186"/>
      <c r="GA137" s="1186"/>
      <c r="GB137" s="1186"/>
      <c r="GC137" s="1186"/>
      <c r="GD137" s="1186"/>
      <c r="GE137" s="1186"/>
      <c r="GF137" s="1186"/>
      <c r="GG137" s="1186"/>
      <c r="GH137" s="1186"/>
      <c r="GI137" s="1186"/>
      <c r="GJ137" s="1186"/>
      <c r="GK137" s="1186"/>
      <c r="GL137" s="1186"/>
      <c r="GM137" s="1186"/>
      <c r="GN137" s="1186"/>
      <c r="GO137" s="1186"/>
      <c r="GP137" s="1186"/>
      <c r="GQ137" s="1186"/>
      <c r="GR137" s="1186"/>
      <c r="GS137" s="1186"/>
      <c r="GT137" s="1186"/>
      <c r="GU137" s="1186"/>
      <c r="GV137" s="1186"/>
      <c r="GW137" s="1186"/>
      <c r="GX137" s="1186"/>
      <c r="GY137" s="1218"/>
      <c r="GZ137" s="364">
        <f t="shared" si="103"/>
        <v>1164</v>
      </c>
      <c r="HA137" s="365">
        <f t="shared" si="104"/>
        <v>0</v>
      </c>
      <c r="HB137" s="366">
        <f t="shared" si="105"/>
        <v>1164</v>
      </c>
      <c r="HC137" s="366">
        <v>2095</v>
      </c>
      <c r="HD137" s="365">
        <v>883</v>
      </c>
      <c r="HE137" s="365"/>
      <c r="HF137" s="54"/>
      <c r="HG137" s="708">
        <v>12.99</v>
      </c>
      <c r="HH137" s="708">
        <v>3.54</v>
      </c>
      <c r="HI137" s="709">
        <f t="shared" si="94"/>
        <v>4120.56</v>
      </c>
      <c r="HJ137" s="710"/>
      <c r="HK137" s="710">
        <v>17.7</v>
      </c>
      <c r="HL137" s="738">
        <f t="shared" si="89"/>
        <v>0.253731343283582</v>
      </c>
      <c r="HM137" s="739"/>
      <c r="HN137" s="739">
        <v>3000</v>
      </c>
      <c r="HO137" s="739">
        <v>17.15</v>
      </c>
      <c r="HP137" s="740">
        <f t="shared" si="97"/>
        <v>31399.8</v>
      </c>
      <c r="HQ137" s="738">
        <f t="shared" si="107"/>
        <v>0.276920482334092</v>
      </c>
      <c r="HR137" s="741">
        <v>44470</v>
      </c>
      <c r="HS137" s="742">
        <v>44927</v>
      </c>
      <c r="HT137" s="739">
        <f ca="1" t="shared" si="108"/>
        <v>5</v>
      </c>
      <c r="HU137" s="739">
        <f ca="1" t="shared" si="91"/>
        <v>150</v>
      </c>
      <c r="HV137" s="739">
        <v>2986</v>
      </c>
      <c r="HW137" s="739">
        <f t="shared" si="72"/>
        <v>1164</v>
      </c>
      <c r="HX137" s="761">
        <f t="shared" si="95"/>
        <v>0.489075630252101</v>
      </c>
      <c r="HY137" s="739">
        <f ca="1" t="shared" si="96"/>
        <v>1.19008403361345</v>
      </c>
      <c r="HZ137" s="739">
        <f t="shared" si="99"/>
        <v>1774</v>
      </c>
      <c r="IA137" s="739"/>
      <c r="IB137" s="739">
        <f ca="1" t="shared" si="78"/>
        <v>232.8</v>
      </c>
      <c r="IC137" s="769">
        <f ca="1" t="shared" si="79"/>
        <v>7.76</v>
      </c>
      <c r="ID137" s="769">
        <f ca="1" t="shared" si="80"/>
        <v>228.60824742268</v>
      </c>
      <c r="IE137" s="739"/>
      <c r="IF137" s="739"/>
      <c r="IG137" s="739"/>
      <c r="IH137" s="739"/>
      <c r="II137" s="739"/>
      <c r="IJ137" s="739"/>
      <c r="IK137" s="739"/>
      <c r="IL137" s="743"/>
      <c r="IM137" s="743"/>
      <c r="IN137" s="743"/>
      <c r="IO137" s="743"/>
      <c r="IP137" s="743"/>
      <c r="IQ137" s="739"/>
      <c r="IR137" s="739"/>
      <c r="IS137" s="739"/>
      <c r="IT137" s="739"/>
      <c r="IU137" s="739"/>
      <c r="IV137" s="739"/>
      <c r="IW137" s="739"/>
      <c r="IX137" s="739"/>
      <c r="IY137" s="739"/>
      <c r="IZ137" s="739"/>
      <c r="JA137" s="739"/>
      <c r="JB137" s="743">
        <v>383</v>
      </c>
      <c r="JC137" s="743">
        <v>528</v>
      </c>
      <c r="JD137" s="743">
        <v>244</v>
      </c>
      <c r="JE137" s="743">
        <v>178</v>
      </c>
      <c r="JF137" s="743">
        <v>24</v>
      </c>
      <c r="JG137" s="739">
        <v>116</v>
      </c>
      <c r="JH137" s="739">
        <v>86</v>
      </c>
      <c r="JI137" s="739">
        <v>260</v>
      </c>
      <c r="JJ137" s="739">
        <v>42</v>
      </c>
      <c r="JK137" s="739">
        <v>34</v>
      </c>
      <c r="JL137" s="739">
        <v>120</v>
      </c>
      <c r="JM137" s="739">
        <v>80</v>
      </c>
      <c r="JN137" s="28">
        <f t="shared" si="92"/>
        <v>2095</v>
      </c>
      <c r="JO137" s="28">
        <f t="shared" si="93"/>
        <v>0</v>
      </c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824"/>
    </row>
    <row r="138" s="786" customFormat="1" hidden="1" customHeight="1" spans="1:291">
      <c r="A138" s="1107" t="s">
        <v>1334</v>
      </c>
      <c r="B138" s="343" t="s">
        <v>1682</v>
      </c>
      <c r="C138" s="95" t="s">
        <v>1747</v>
      </c>
      <c r="D138" s="95" t="s">
        <v>1888</v>
      </c>
      <c r="E138" s="411"/>
      <c r="F138" s="1235" t="s">
        <v>216</v>
      </c>
      <c r="G138" s="112" t="s">
        <v>217</v>
      </c>
      <c r="H138" s="1060" t="s">
        <v>1893</v>
      </c>
      <c r="I138" s="99">
        <f t="shared" si="100"/>
        <v>-88</v>
      </c>
      <c r="J138" s="1129">
        <v>1420</v>
      </c>
      <c r="K138" s="1130">
        <f t="shared" si="82"/>
        <v>1332</v>
      </c>
      <c r="L138" s="1131">
        <f t="shared" si="83"/>
        <v>1332</v>
      </c>
      <c r="M138" s="1132"/>
      <c r="N138" s="1133"/>
      <c r="O138" s="1139"/>
      <c r="P138" s="1138">
        <f t="shared" si="101"/>
        <v>0</v>
      </c>
      <c r="Q138" s="1154">
        <f t="shared" si="102"/>
        <v>0</v>
      </c>
      <c r="R138" s="1156"/>
      <c r="S138" s="1156"/>
      <c r="T138" s="1156"/>
      <c r="U138" s="1156"/>
      <c r="V138" s="1156"/>
      <c r="W138" s="1156"/>
      <c r="X138" s="1156"/>
      <c r="Y138" s="1156"/>
      <c r="Z138" s="1156"/>
      <c r="AA138" s="1156"/>
      <c r="AB138" s="1167"/>
      <c r="AC138" s="1156"/>
      <c r="AD138" s="1156"/>
      <c r="AE138" s="1156"/>
      <c r="AF138" s="1156"/>
      <c r="AG138" s="1156"/>
      <c r="AH138" s="1156"/>
      <c r="AI138" s="1156"/>
      <c r="AJ138" s="1156"/>
      <c r="AK138" s="1156"/>
      <c r="AL138" s="1156"/>
      <c r="AM138" s="1156"/>
      <c r="AN138" s="1156"/>
      <c r="AO138" s="1156"/>
      <c r="AP138" s="1156"/>
      <c r="AQ138" s="1156"/>
      <c r="AR138" s="1156"/>
      <c r="AS138" s="1179"/>
      <c r="AT138" s="1177"/>
      <c r="AU138" s="1178"/>
      <c r="AV138" s="1178"/>
      <c r="AW138" s="1178"/>
      <c r="AX138" s="1178"/>
      <c r="AY138" s="1178"/>
      <c r="AZ138" s="1178"/>
      <c r="BA138" s="1178"/>
      <c r="BB138" s="1178"/>
      <c r="BC138" s="1178"/>
      <c r="BD138" s="1178"/>
      <c r="BE138" s="1178"/>
      <c r="BF138" s="1178"/>
      <c r="BG138" s="1178"/>
      <c r="BH138" s="1178"/>
      <c r="BI138" s="1178"/>
      <c r="BJ138" s="1178"/>
      <c r="BK138" s="1186"/>
      <c r="BL138" s="1187">
        <v>-1420</v>
      </c>
      <c r="BM138" s="1187"/>
      <c r="BN138" s="1187">
        <v>8</v>
      </c>
      <c r="BO138" s="1187"/>
      <c r="BP138" s="1187"/>
      <c r="BQ138" s="1187"/>
      <c r="BR138" s="1187"/>
      <c r="BS138" s="1187"/>
      <c r="BT138" s="1187"/>
      <c r="BU138" s="1187"/>
      <c r="BV138" s="1191"/>
      <c r="BW138" s="1186"/>
      <c r="BX138" s="1186"/>
      <c r="BY138" s="1186"/>
      <c r="BZ138" s="1186"/>
      <c r="CA138" s="1186"/>
      <c r="CB138" s="1186"/>
      <c r="CC138" s="1186"/>
      <c r="CD138" s="1186"/>
      <c r="CE138" s="1186">
        <v>12</v>
      </c>
      <c r="CF138" s="1186"/>
      <c r="CG138" s="1186"/>
      <c r="CH138" s="1186"/>
      <c r="CI138" s="1186"/>
      <c r="CJ138" s="1186"/>
      <c r="CK138" s="1186"/>
      <c r="CL138" s="1186"/>
      <c r="CM138" s="1186"/>
      <c r="CN138" s="1186"/>
      <c r="CO138" s="1186"/>
      <c r="CP138" s="1186"/>
      <c r="CQ138" s="1186"/>
      <c r="CR138" s="1186"/>
      <c r="CS138" s="1186"/>
      <c r="CT138" s="1186"/>
      <c r="CU138" s="1186"/>
      <c r="CV138" s="1186"/>
      <c r="CW138" s="1186"/>
      <c r="CX138" s="1186"/>
      <c r="CY138" s="1186"/>
      <c r="CZ138" s="1186"/>
      <c r="DA138" s="1186"/>
      <c r="DB138" s="1186"/>
      <c r="DC138" s="1186"/>
      <c r="DD138" s="1186"/>
      <c r="DE138" s="1186"/>
      <c r="DF138" s="1186"/>
      <c r="DG138" s="1186"/>
      <c r="DH138" s="1186"/>
      <c r="DI138" s="1186"/>
      <c r="DJ138" s="1186"/>
      <c r="DK138" s="1186"/>
      <c r="DL138" s="1186">
        <v>18</v>
      </c>
      <c r="DM138" s="1186"/>
      <c r="DN138" s="1186">
        <v>12</v>
      </c>
      <c r="DO138" s="1186">
        <v>18</v>
      </c>
      <c r="DP138" s="1186"/>
      <c r="DQ138" s="1186"/>
      <c r="DR138" s="1186"/>
      <c r="DS138" s="1186"/>
      <c r="DT138" s="1186"/>
      <c r="DU138" s="1186"/>
      <c r="DV138" s="1186"/>
      <c r="DW138" s="1186"/>
      <c r="DX138" s="1186"/>
      <c r="DY138" s="1186"/>
      <c r="DZ138" s="1186"/>
      <c r="EA138" s="1186"/>
      <c r="EB138" s="1186"/>
      <c r="EC138" s="1186"/>
      <c r="ED138" s="1186"/>
      <c r="EE138" s="1186"/>
      <c r="EF138" s="1186">
        <v>20</v>
      </c>
      <c r="EG138" s="1186"/>
      <c r="EH138" s="1186"/>
      <c r="EI138" s="1186"/>
      <c r="EJ138" s="1186"/>
      <c r="EK138" s="1197"/>
      <c r="EL138" s="1198"/>
      <c r="EM138" s="1186"/>
      <c r="EN138" s="1186"/>
      <c r="EO138" s="1186"/>
      <c r="EP138" s="1186"/>
      <c r="EQ138" s="1186"/>
      <c r="ER138" s="1186"/>
      <c r="ES138" s="1186"/>
      <c r="ET138" s="1186"/>
      <c r="EU138" s="1186"/>
      <c r="EV138" s="1186"/>
      <c r="EW138" s="1186"/>
      <c r="EX138" s="1186"/>
      <c r="EY138" s="1186"/>
      <c r="EZ138" s="1186"/>
      <c r="FA138" s="1186"/>
      <c r="FB138" s="1186"/>
      <c r="FC138" s="1209"/>
      <c r="FD138" s="1186"/>
      <c r="FE138" s="1186"/>
      <c r="FF138" s="1186"/>
      <c r="FG138" s="1186"/>
      <c r="FH138" s="1186"/>
      <c r="FI138" s="1186"/>
      <c r="FJ138" s="1186"/>
      <c r="FK138" s="1186"/>
      <c r="FL138" s="1209"/>
      <c r="FM138" s="1186"/>
      <c r="FN138" s="1186"/>
      <c r="FO138" s="1186"/>
      <c r="FP138" s="1186"/>
      <c r="FQ138" s="1186"/>
      <c r="FR138" s="1186"/>
      <c r="FS138" s="1186"/>
      <c r="FT138" s="1186"/>
      <c r="FU138" s="1186"/>
      <c r="FV138" s="1186"/>
      <c r="FW138" s="1186"/>
      <c r="FX138" s="1186"/>
      <c r="FY138" s="1186"/>
      <c r="FZ138" s="1186"/>
      <c r="GA138" s="1186"/>
      <c r="GB138" s="1186"/>
      <c r="GC138" s="1186"/>
      <c r="GD138" s="1186"/>
      <c r="GE138" s="1186"/>
      <c r="GF138" s="1186"/>
      <c r="GG138" s="1186"/>
      <c r="GH138" s="1186"/>
      <c r="GI138" s="1186"/>
      <c r="GJ138" s="1186"/>
      <c r="GK138" s="1186"/>
      <c r="GL138" s="1186"/>
      <c r="GM138" s="1186"/>
      <c r="GN138" s="1186"/>
      <c r="GO138" s="1186"/>
      <c r="GP138" s="1186"/>
      <c r="GQ138" s="1186"/>
      <c r="GR138" s="1186"/>
      <c r="GS138" s="1186"/>
      <c r="GT138" s="1186"/>
      <c r="GU138" s="1186"/>
      <c r="GV138" s="1186"/>
      <c r="GW138" s="1186"/>
      <c r="GX138" s="1186"/>
      <c r="GY138" s="1218"/>
      <c r="GZ138" s="364">
        <f t="shared" si="103"/>
        <v>80</v>
      </c>
      <c r="HA138" s="365">
        <f t="shared" si="104"/>
        <v>0</v>
      </c>
      <c r="HB138" s="366">
        <f t="shared" si="105"/>
        <v>80</v>
      </c>
      <c r="HC138" s="366">
        <v>1071</v>
      </c>
      <c r="HD138" s="365">
        <v>428</v>
      </c>
      <c r="HE138" s="365"/>
      <c r="HF138" s="54"/>
      <c r="HG138" s="709">
        <v>12.99</v>
      </c>
      <c r="HH138" s="709">
        <v>3.54</v>
      </c>
      <c r="HI138" s="709">
        <f t="shared" si="94"/>
        <v>283.2</v>
      </c>
      <c r="HJ138" s="711"/>
      <c r="HK138" s="710">
        <v>17.7</v>
      </c>
      <c r="HL138" s="738">
        <f t="shared" si="89"/>
        <v>0.253731343283582</v>
      </c>
      <c r="HM138" s="743"/>
      <c r="HN138" s="743">
        <v>3000</v>
      </c>
      <c r="HO138" s="743">
        <v>17.15</v>
      </c>
      <c r="HP138" s="740">
        <f t="shared" si="97"/>
        <v>23576.4</v>
      </c>
      <c r="HQ138" s="738">
        <f t="shared" si="107"/>
        <v>0.276920482334092</v>
      </c>
      <c r="HR138" s="741">
        <v>44470</v>
      </c>
      <c r="HS138" s="742">
        <v>44927</v>
      </c>
      <c r="HT138" s="739">
        <f ca="1" t="shared" si="108"/>
        <v>5</v>
      </c>
      <c r="HU138" s="739">
        <f ca="1" t="shared" si="91"/>
        <v>150</v>
      </c>
      <c r="HV138" s="743">
        <v>1420</v>
      </c>
      <c r="HW138" s="739">
        <f t="shared" ref="HW138:HW201" si="109">HB138</f>
        <v>80</v>
      </c>
      <c r="HX138" s="761">
        <f t="shared" si="95"/>
        <v>0.0581395348837209</v>
      </c>
      <c r="HY138" s="739">
        <f ca="1" t="shared" si="96"/>
        <v>0.141472868217054</v>
      </c>
      <c r="HZ138" s="739">
        <f t="shared" si="99"/>
        <v>1332</v>
      </c>
      <c r="IA138" s="743"/>
      <c r="IB138" s="739">
        <f ca="1" t="shared" si="78"/>
        <v>16</v>
      </c>
      <c r="IC138" s="769">
        <f ca="1" t="shared" si="79"/>
        <v>0.533333333333333</v>
      </c>
      <c r="ID138" s="769">
        <f ca="1" t="shared" si="80"/>
        <v>2497.5</v>
      </c>
      <c r="IE138" s="743"/>
      <c r="IF138" s="743"/>
      <c r="IG138" s="743"/>
      <c r="IH138" s="743"/>
      <c r="II138" s="743"/>
      <c r="IJ138" s="743"/>
      <c r="IK138" s="743"/>
      <c r="IL138" s="743"/>
      <c r="IM138" s="743"/>
      <c r="IN138" s="743"/>
      <c r="IO138" s="743"/>
      <c r="IP138" s="743"/>
      <c r="IQ138" s="739"/>
      <c r="IR138" s="739"/>
      <c r="IS138" s="739"/>
      <c r="IT138" s="739"/>
      <c r="IU138" s="739"/>
      <c r="IV138" s="739"/>
      <c r="IW138" s="739"/>
      <c r="IX138" s="739"/>
      <c r="IY138" s="739"/>
      <c r="IZ138" s="739"/>
      <c r="JA138" s="739"/>
      <c r="JB138" s="743">
        <v>63</v>
      </c>
      <c r="JC138" s="743">
        <v>168</v>
      </c>
      <c r="JD138" s="743">
        <v>304</v>
      </c>
      <c r="JE138" s="743">
        <v>18</v>
      </c>
      <c r="JF138" s="743">
        <v>30</v>
      </c>
      <c r="JG138" s="739">
        <v>20</v>
      </c>
      <c r="JH138" s="739">
        <v>66</v>
      </c>
      <c r="JI138" s="739">
        <v>180</v>
      </c>
      <c r="JJ138" s="739">
        <v>42</v>
      </c>
      <c r="JK138" s="739">
        <v>16</v>
      </c>
      <c r="JL138" s="739">
        <v>66</v>
      </c>
      <c r="JM138" s="739">
        <v>98</v>
      </c>
      <c r="JN138" s="28">
        <f t="shared" si="92"/>
        <v>1071</v>
      </c>
      <c r="JO138" s="28">
        <f t="shared" si="93"/>
        <v>0</v>
      </c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824"/>
    </row>
    <row r="139" s="786" customFormat="1" hidden="1" customHeight="1" spans="1:291">
      <c r="A139" s="847" t="s">
        <v>1334</v>
      </c>
      <c r="B139" s="343" t="s">
        <v>1682</v>
      </c>
      <c r="C139" s="95" t="s">
        <v>1645</v>
      </c>
      <c r="D139" s="95" t="s">
        <v>1646</v>
      </c>
      <c r="E139" s="95"/>
      <c r="F139" s="909" t="s">
        <v>1894</v>
      </c>
      <c r="G139" s="112" t="s">
        <v>1895</v>
      </c>
      <c r="H139" s="301" t="s">
        <v>1896</v>
      </c>
      <c r="I139" s="99">
        <f t="shared" si="100"/>
        <v>-251</v>
      </c>
      <c r="J139" s="1141">
        <v>555</v>
      </c>
      <c r="K139" s="1130">
        <f t="shared" si="82"/>
        <v>304</v>
      </c>
      <c r="L139" s="1131">
        <f t="shared" si="83"/>
        <v>304</v>
      </c>
      <c r="M139" s="1132"/>
      <c r="N139" s="1133"/>
      <c r="O139" s="1139"/>
      <c r="P139" s="1138">
        <f t="shared" si="101"/>
        <v>0</v>
      </c>
      <c r="Q139" s="1154">
        <f t="shared" si="102"/>
        <v>0</v>
      </c>
      <c r="R139" s="1156"/>
      <c r="S139" s="1156"/>
      <c r="T139" s="1156"/>
      <c r="U139" s="1156"/>
      <c r="V139" s="1156"/>
      <c r="W139" s="1156"/>
      <c r="X139" s="1156"/>
      <c r="Y139" s="1156"/>
      <c r="Z139" s="1156"/>
      <c r="AA139" s="1156"/>
      <c r="AB139" s="1167"/>
      <c r="AC139" s="1156"/>
      <c r="AD139" s="1156"/>
      <c r="AE139" s="1156"/>
      <c r="AF139" s="1156"/>
      <c r="AG139" s="1156"/>
      <c r="AH139" s="1156"/>
      <c r="AI139" s="1156"/>
      <c r="AJ139" s="1156"/>
      <c r="AK139" s="1156"/>
      <c r="AL139" s="1156"/>
      <c r="AM139" s="1156"/>
      <c r="AN139" s="1156"/>
      <c r="AO139" s="1156"/>
      <c r="AP139" s="1156"/>
      <c r="AQ139" s="1156"/>
      <c r="AR139" s="1156"/>
      <c r="AS139" s="1179"/>
      <c r="AT139" s="1177"/>
      <c r="AU139" s="1178"/>
      <c r="AV139" s="1178"/>
      <c r="AW139" s="1178"/>
      <c r="AX139" s="1178"/>
      <c r="AY139" s="1178"/>
      <c r="AZ139" s="1178"/>
      <c r="BA139" s="1178"/>
      <c r="BB139" s="1178"/>
      <c r="BC139" s="1178"/>
      <c r="BD139" s="1178"/>
      <c r="BE139" s="1178"/>
      <c r="BF139" s="1178"/>
      <c r="BG139" s="1178"/>
      <c r="BH139" s="1178"/>
      <c r="BI139" s="1178"/>
      <c r="BJ139" s="1178"/>
      <c r="BK139" s="1186"/>
      <c r="BL139" s="1187">
        <v>-555</v>
      </c>
      <c r="BM139" s="1187"/>
      <c r="BN139" s="1187">
        <v>-95</v>
      </c>
      <c r="BO139" s="1187"/>
      <c r="BP139" s="1187"/>
      <c r="BQ139" s="1187"/>
      <c r="BR139" s="1187"/>
      <c r="BS139" s="1187"/>
      <c r="BT139" s="1187"/>
      <c r="BU139" s="1187"/>
      <c r="BV139" s="1191"/>
      <c r="BW139" s="1186"/>
      <c r="BX139" s="1186"/>
      <c r="BY139" s="1186"/>
      <c r="BZ139" s="1186"/>
      <c r="CA139" s="1186"/>
      <c r="CB139" s="1186"/>
      <c r="CC139" s="1186"/>
      <c r="CD139" s="1186"/>
      <c r="CE139" s="1186"/>
      <c r="CF139" s="1186"/>
      <c r="CG139" s="1186"/>
      <c r="CH139" s="1186"/>
      <c r="CI139" s="1186"/>
      <c r="CJ139" s="1186"/>
      <c r="CK139" s="1186"/>
      <c r="CL139" s="1186"/>
      <c r="CM139" s="1186"/>
      <c r="CN139" s="1186">
        <v>2</v>
      </c>
      <c r="CO139" s="1186"/>
      <c r="CP139" s="1186">
        <v>50</v>
      </c>
      <c r="CQ139" s="1186"/>
      <c r="CR139" s="1186"/>
      <c r="CS139" s="1186"/>
      <c r="CT139" s="1186"/>
      <c r="CU139" s="1186"/>
      <c r="CV139" s="1186"/>
      <c r="CW139" s="1186">
        <v>134</v>
      </c>
      <c r="CX139" s="1186"/>
      <c r="CY139" s="1186"/>
      <c r="CZ139" s="1186">
        <v>20</v>
      </c>
      <c r="DA139" s="1186"/>
      <c r="DB139" s="1186"/>
      <c r="DC139" s="1186"/>
      <c r="DD139" s="1186"/>
      <c r="DE139" s="1186"/>
      <c r="DF139" s="1186"/>
      <c r="DG139" s="1186">
        <v>18</v>
      </c>
      <c r="DH139" s="1186"/>
      <c r="DI139" s="1186"/>
      <c r="DJ139" s="1186"/>
      <c r="DK139" s="1186"/>
      <c r="DL139" s="1186"/>
      <c r="DM139" s="1186"/>
      <c r="DN139" s="1186"/>
      <c r="DO139" s="1186">
        <v>12</v>
      </c>
      <c r="DP139" s="1186"/>
      <c r="DQ139" s="1186"/>
      <c r="DR139" s="1186"/>
      <c r="DS139" s="1186"/>
      <c r="DT139" s="1186"/>
      <c r="DU139" s="1186"/>
      <c r="DV139" s="1186"/>
      <c r="DW139" s="1186"/>
      <c r="DX139" s="1186"/>
      <c r="DY139" s="1186"/>
      <c r="DZ139" s="1186"/>
      <c r="EA139" s="1186"/>
      <c r="EB139" s="1186"/>
      <c r="EC139" s="1186"/>
      <c r="ED139" s="1186"/>
      <c r="EE139" s="1186">
        <v>90</v>
      </c>
      <c r="EF139" s="1186">
        <v>20</v>
      </c>
      <c r="EG139" s="1186"/>
      <c r="EH139" s="1186"/>
      <c r="EI139" s="1186"/>
      <c r="EJ139" s="1186"/>
      <c r="EK139" s="1197"/>
      <c r="EL139" s="1198"/>
      <c r="EM139" s="1186"/>
      <c r="EN139" s="1186"/>
      <c r="EO139" s="1186"/>
      <c r="EP139" s="1186"/>
      <c r="EQ139" s="1186"/>
      <c r="ER139" s="1186"/>
      <c r="ES139" s="1186"/>
      <c r="ET139" s="1186"/>
      <c r="EU139" s="1186"/>
      <c r="EV139" s="1186"/>
      <c r="EW139" s="1186"/>
      <c r="EX139" s="1186"/>
      <c r="EY139" s="1186"/>
      <c r="EZ139" s="1186"/>
      <c r="FA139" s="1186"/>
      <c r="FB139" s="1186"/>
      <c r="FC139" s="1209"/>
      <c r="FD139" s="1186"/>
      <c r="FE139" s="1186"/>
      <c r="FF139" s="1186"/>
      <c r="FG139" s="1186"/>
      <c r="FH139" s="1186"/>
      <c r="FI139" s="1186"/>
      <c r="FJ139" s="1186"/>
      <c r="FK139" s="1186"/>
      <c r="FL139" s="1209"/>
      <c r="FM139" s="1186"/>
      <c r="FN139" s="1186"/>
      <c r="FO139" s="1186"/>
      <c r="FP139" s="1186"/>
      <c r="FQ139" s="1186"/>
      <c r="FR139" s="1186"/>
      <c r="FS139" s="1186"/>
      <c r="FT139" s="1186"/>
      <c r="FU139" s="1186"/>
      <c r="FV139" s="1186"/>
      <c r="FW139" s="1186"/>
      <c r="FX139" s="1186"/>
      <c r="FY139" s="1186"/>
      <c r="FZ139" s="1186"/>
      <c r="GA139" s="1186"/>
      <c r="GB139" s="1186"/>
      <c r="GC139" s="1186"/>
      <c r="GD139" s="1186"/>
      <c r="GE139" s="1186"/>
      <c r="GF139" s="1186"/>
      <c r="GG139" s="1186"/>
      <c r="GH139" s="1186"/>
      <c r="GI139" s="1186"/>
      <c r="GJ139" s="1186"/>
      <c r="GK139" s="1186"/>
      <c r="GL139" s="1186"/>
      <c r="GM139" s="1186"/>
      <c r="GN139" s="1186"/>
      <c r="GO139" s="1186"/>
      <c r="GP139" s="1186"/>
      <c r="GQ139" s="1186"/>
      <c r="GR139" s="1186"/>
      <c r="GS139" s="1186"/>
      <c r="GT139" s="1186"/>
      <c r="GU139" s="1186"/>
      <c r="GV139" s="1186"/>
      <c r="GW139" s="1186"/>
      <c r="GX139" s="1186"/>
      <c r="GY139" s="1218"/>
      <c r="GZ139" s="364">
        <f t="shared" si="103"/>
        <v>346</v>
      </c>
      <c r="HA139" s="365">
        <f t="shared" si="104"/>
        <v>0</v>
      </c>
      <c r="HB139" s="366">
        <f t="shared" si="105"/>
        <v>346</v>
      </c>
      <c r="HC139" s="366">
        <v>799</v>
      </c>
      <c r="HD139" s="365">
        <v>1074</v>
      </c>
      <c r="HE139" s="365"/>
      <c r="HF139" s="54"/>
      <c r="HG139" s="708"/>
      <c r="HH139" s="708"/>
      <c r="HI139" s="709">
        <f t="shared" si="94"/>
        <v>0</v>
      </c>
      <c r="HJ139" s="710"/>
      <c r="HK139" s="710">
        <v>7.2</v>
      </c>
      <c r="HL139" s="738" t="e">
        <f t="shared" si="89"/>
        <v>#DIV/0!</v>
      </c>
      <c r="HM139" s="739"/>
      <c r="HN139" s="739">
        <v>1000</v>
      </c>
      <c r="HO139" s="739">
        <v>12.3</v>
      </c>
      <c r="HP139" s="740">
        <f t="shared" si="97"/>
        <v>2188.8</v>
      </c>
      <c r="HQ139" s="738"/>
      <c r="HR139" s="741">
        <v>44287</v>
      </c>
      <c r="HS139" s="742">
        <v>44927</v>
      </c>
      <c r="HT139" s="739">
        <f ca="1" t="shared" si="108"/>
        <v>5</v>
      </c>
      <c r="HU139" s="739">
        <f ca="1" t="shared" si="91"/>
        <v>150</v>
      </c>
      <c r="HV139" s="739">
        <v>555</v>
      </c>
      <c r="HW139" s="739">
        <f t="shared" si="109"/>
        <v>346</v>
      </c>
      <c r="HX139" s="761">
        <f t="shared" si="95"/>
        <v>0.805587892898719</v>
      </c>
      <c r="HY139" s="739">
        <f ca="1" t="shared" si="96"/>
        <v>1.96026387272022</v>
      </c>
      <c r="HZ139" s="739">
        <f t="shared" si="99"/>
        <v>304</v>
      </c>
      <c r="IA139" s="739"/>
      <c r="IB139" s="739">
        <f ca="1" t="shared" si="78"/>
        <v>69.2</v>
      </c>
      <c r="IC139" s="769">
        <f ca="1" t="shared" si="79"/>
        <v>2.30666666666667</v>
      </c>
      <c r="ID139" s="769">
        <f ca="1" t="shared" si="80"/>
        <v>131.791907514451</v>
      </c>
      <c r="IE139" s="739"/>
      <c r="IF139" s="739"/>
      <c r="IG139" s="739"/>
      <c r="IH139" s="739"/>
      <c r="II139" s="739"/>
      <c r="IJ139" s="739"/>
      <c r="IK139" s="739"/>
      <c r="IL139" s="743"/>
      <c r="IM139" s="743"/>
      <c r="IN139" s="743"/>
      <c r="IO139" s="743"/>
      <c r="IP139" s="743"/>
      <c r="IQ139" s="739"/>
      <c r="IR139" s="739"/>
      <c r="IS139" s="739"/>
      <c r="IT139" s="739"/>
      <c r="IU139" s="739"/>
      <c r="IV139" s="739"/>
      <c r="IW139" s="739"/>
      <c r="IX139" s="739"/>
      <c r="IY139" s="739"/>
      <c r="IZ139" s="739"/>
      <c r="JA139" s="739"/>
      <c r="JB139" s="743">
        <v>64</v>
      </c>
      <c r="JC139" s="743">
        <v>0</v>
      </c>
      <c r="JD139" s="743">
        <v>60</v>
      </c>
      <c r="JE139" s="743">
        <v>86</v>
      </c>
      <c r="JF139" s="743">
        <v>102</v>
      </c>
      <c r="JG139" s="739">
        <v>329</v>
      </c>
      <c r="JH139" s="739">
        <v>10</v>
      </c>
      <c r="JI139" s="739">
        <v>10</v>
      </c>
      <c r="JJ139" s="739">
        <v>0</v>
      </c>
      <c r="JK139" s="739">
        <v>16</v>
      </c>
      <c r="JL139" s="739">
        <v>30</v>
      </c>
      <c r="JM139" s="739">
        <v>92</v>
      </c>
      <c r="JN139" s="28">
        <f t="shared" si="92"/>
        <v>799</v>
      </c>
      <c r="JO139" s="28">
        <f t="shared" si="93"/>
        <v>0</v>
      </c>
      <c r="JP139" s="28"/>
      <c r="JQ139" s="28"/>
      <c r="JR139" s="28"/>
      <c r="JS139" s="28"/>
      <c r="JT139" s="28"/>
      <c r="JU139" s="28"/>
      <c r="JV139" s="28"/>
      <c r="JW139" s="28"/>
      <c r="JX139" s="28"/>
      <c r="JY139" s="28"/>
      <c r="JZ139" s="28"/>
      <c r="KA139" s="28"/>
      <c r="KB139" s="28"/>
      <c r="KC139" s="28"/>
      <c r="KD139" s="28"/>
      <c r="KE139" s="824"/>
    </row>
    <row r="140" s="786" customFormat="1" hidden="1" customHeight="1" spans="1:291">
      <c r="A140" s="95" t="s">
        <v>1610</v>
      </c>
      <c r="B140" s="415" t="s">
        <v>1611</v>
      </c>
      <c r="C140" s="95" t="s">
        <v>1897</v>
      </c>
      <c r="D140" s="95" t="s">
        <v>1897</v>
      </c>
      <c r="E140" s="95" t="s">
        <v>1396</v>
      </c>
      <c r="F140" s="909" t="s">
        <v>1898</v>
      </c>
      <c r="G140" s="416" t="s">
        <v>1899</v>
      </c>
      <c r="H140" s="98" t="s">
        <v>1900</v>
      </c>
      <c r="I140" s="99"/>
      <c r="J140" s="1141"/>
      <c r="K140" s="1130">
        <f t="shared" si="82"/>
        <v>1086</v>
      </c>
      <c r="L140" s="1131">
        <f t="shared" si="83"/>
        <v>1086</v>
      </c>
      <c r="M140" s="1132"/>
      <c r="N140" s="1133"/>
      <c r="O140" s="1139"/>
      <c r="P140" s="1138">
        <f t="shared" si="101"/>
        <v>0</v>
      </c>
      <c r="Q140" s="1154">
        <f t="shared" si="102"/>
        <v>3000</v>
      </c>
      <c r="R140" s="1156"/>
      <c r="S140" s="1156"/>
      <c r="T140" s="1156"/>
      <c r="U140" s="1156"/>
      <c r="V140" s="1156"/>
      <c r="W140" s="1156"/>
      <c r="X140" s="1156"/>
      <c r="Y140" s="1156"/>
      <c r="Z140" s="1156"/>
      <c r="AA140" s="1156"/>
      <c r="AB140" s="1167"/>
      <c r="AC140" s="1156"/>
      <c r="AD140" s="1156"/>
      <c r="AE140" s="1156"/>
      <c r="AF140" s="1156">
        <v>3000</v>
      </c>
      <c r="AG140" s="1156"/>
      <c r="AH140" s="1156"/>
      <c r="AI140" s="1156"/>
      <c r="AJ140" s="1156"/>
      <c r="AK140" s="1156"/>
      <c r="AL140" s="1156"/>
      <c r="AM140" s="1156"/>
      <c r="AN140" s="1156"/>
      <c r="AO140" s="1156"/>
      <c r="AP140" s="1156"/>
      <c r="AQ140" s="1156"/>
      <c r="AR140" s="1156"/>
      <c r="AS140" s="1179"/>
      <c r="AT140" s="1177"/>
      <c r="AU140" s="1178"/>
      <c r="AV140" s="1178"/>
      <c r="AW140" s="1178"/>
      <c r="AX140" s="1178"/>
      <c r="AY140" s="1178"/>
      <c r="AZ140" s="1178"/>
      <c r="BA140" s="1178"/>
      <c r="BB140" s="1178"/>
      <c r="BC140" s="1178"/>
      <c r="BD140" s="1178">
        <v>6</v>
      </c>
      <c r="BE140" s="1178"/>
      <c r="BF140" s="1178"/>
      <c r="BG140" s="1178"/>
      <c r="BH140" s="1178"/>
      <c r="BI140" s="1178"/>
      <c r="BJ140" s="1178"/>
      <c r="BK140" s="1186"/>
      <c r="BL140" s="1187"/>
      <c r="BM140" s="1187"/>
      <c r="BN140" s="1187"/>
      <c r="BO140" s="1187"/>
      <c r="BP140" s="1187"/>
      <c r="BQ140" s="1187"/>
      <c r="BR140" s="1187"/>
      <c r="BS140" s="1187"/>
      <c r="BT140" s="1187"/>
      <c r="BU140" s="1187"/>
      <c r="BV140" s="1191"/>
      <c r="BW140" s="1186"/>
      <c r="BX140" s="1186"/>
      <c r="BY140" s="1186"/>
      <c r="BZ140" s="1186"/>
      <c r="CA140" s="1186"/>
      <c r="CB140" s="1186">
        <v>504</v>
      </c>
      <c r="CC140" s="1186"/>
      <c r="CD140" s="1186"/>
      <c r="CE140" s="1186"/>
      <c r="CF140" s="1186"/>
      <c r="CG140" s="1186"/>
      <c r="CH140" s="1186"/>
      <c r="CI140" s="1186">
        <v>240</v>
      </c>
      <c r="CJ140" s="1186"/>
      <c r="CK140" s="1186"/>
      <c r="CL140" s="1186"/>
      <c r="CM140" s="1186"/>
      <c r="CN140" s="1186"/>
      <c r="CO140" s="1186">
        <v>120</v>
      </c>
      <c r="CP140" s="1186"/>
      <c r="CQ140" s="1186"/>
      <c r="CR140" s="1186"/>
      <c r="CS140" s="1186">
        <v>120</v>
      </c>
      <c r="CT140" s="1186"/>
      <c r="CU140" s="1186"/>
      <c r="CV140" s="1186"/>
      <c r="CW140" s="1186"/>
      <c r="CX140" s="1186">
        <v>120</v>
      </c>
      <c r="CY140" s="1186"/>
      <c r="CZ140" s="1186"/>
      <c r="DA140" s="1186"/>
      <c r="DB140" s="1186"/>
      <c r="DC140" s="1186"/>
      <c r="DD140" s="1186"/>
      <c r="DE140" s="1186"/>
      <c r="DF140" s="1186"/>
      <c r="DG140" s="1186"/>
      <c r="DH140" s="1186"/>
      <c r="DI140" s="1186"/>
      <c r="DJ140" s="1186">
        <v>60</v>
      </c>
      <c r="DK140" s="1186"/>
      <c r="DL140" s="1186">
        <v>90</v>
      </c>
      <c r="DM140" s="1186"/>
      <c r="DN140" s="1186">
        <v>12</v>
      </c>
      <c r="DO140" s="1186"/>
      <c r="DP140" s="1186"/>
      <c r="DQ140" s="1186"/>
      <c r="DR140" s="1186"/>
      <c r="DS140" s="1186">
        <v>60</v>
      </c>
      <c r="DT140" s="1186"/>
      <c r="DU140" s="1186"/>
      <c r="DV140" s="1186"/>
      <c r="DW140" s="1186"/>
      <c r="DX140" s="1186">
        <v>3</v>
      </c>
      <c r="DY140" s="1186"/>
      <c r="DZ140" s="1186"/>
      <c r="EA140" s="1186"/>
      <c r="EB140" s="1186"/>
      <c r="EC140" s="1186">
        <v>120</v>
      </c>
      <c r="ED140" s="1186"/>
      <c r="EE140" s="1186">
        <v>240</v>
      </c>
      <c r="EF140" s="1186">
        <v>150</v>
      </c>
      <c r="EG140" s="1186"/>
      <c r="EH140" s="1186">
        <v>36</v>
      </c>
      <c r="EI140" s="1186"/>
      <c r="EJ140" s="1186"/>
      <c r="EK140" s="1197"/>
      <c r="EL140" s="1198"/>
      <c r="EM140" s="1186"/>
      <c r="EN140" s="1186"/>
      <c r="EO140" s="1186"/>
      <c r="EP140" s="1186"/>
      <c r="EQ140" s="1186"/>
      <c r="ER140" s="1186"/>
      <c r="ES140" s="1186"/>
      <c r="ET140" s="1186"/>
      <c r="EU140" s="1186"/>
      <c r="EV140" s="1186"/>
      <c r="EW140" s="1186"/>
      <c r="EX140" s="1186"/>
      <c r="EY140" s="1186"/>
      <c r="EZ140" s="1186"/>
      <c r="FA140" s="1186"/>
      <c r="FB140" s="1186"/>
      <c r="FC140" s="1209"/>
      <c r="FD140" s="1186"/>
      <c r="FE140" s="1186">
        <v>30</v>
      </c>
      <c r="FF140" s="1186"/>
      <c r="FG140" s="1186"/>
      <c r="FH140" s="1186"/>
      <c r="FI140" s="1186"/>
      <c r="FJ140" s="1186"/>
      <c r="FK140" s="1186"/>
      <c r="FL140" s="1209"/>
      <c r="FM140" s="1186"/>
      <c r="FN140" s="1186"/>
      <c r="FO140" s="1186"/>
      <c r="FP140" s="1186"/>
      <c r="FQ140" s="1186"/>
      <c r="FR140" s="1186"/>
      <c r="FS140" s="1186"/>
      <c r="FT140" s="1186"/>
      <c r="FU140" s="1186"/>
      <c r="FV140" s="1186"/>
      <c r="FW140" s="1186"/>
      <c r="FX140" s="1186"/>
      <c r="FY140" s="1186"/>
      <c r="FZ140" s="1186">
        <v>2</v>
      </c>
      <c r="GA140" s="1186">
        <v>1</v>
      </c>
      <c r="GB140" s="1186"/>
      <c r="GC140" s="1186"/>
      <c r="GD140" s="1186"/>
      <c r="GE140" s="1186"/>
      <c r="GF140" s="1186"/>
      <c r="GG140" s="1186"/>
      <c r="GH140" s="1186"/>
      <c r="GI140" s="1186"/>
      <c r="GJ140" s="1186"/>
      <c r="GK140" s="1186"/>
      <c r="GL140" s="1186"/>
      <c r="GM140" s="1186"/>
      <c r="GN140" s="1186"/>
      <c r="GO140" s="1186"/>
      <c r="GP140" s="1186"/>
      <c r="GQ140" s="1186"/>
      <c r="GR140" s="1186"/>
      <c r="GS140" s="1186"/>
      <c r="GT140" s="1186"/>
      <c r="GU140" s="1186"/>
      <c r="GV140" s="1186"/>
      <c r="GW140" s="1186"/>
      <c r="GX140" s="1186"/>
      <c r="GY140" s="1218"/>
      <c r="GZ140" s="364">
        <f t="shared" si="103"/>
        <v>1875</v>
      </c>
      <c r="HA140" s="365">
        <f t="shared" si="104"/>
        <v>33</v>
      </c>
      <c r="HB140" s="366">
        <f t="shared" si="105"/>
        <v>1908</v>
      </c>
      <c r="HC140" s="366"/>
      <c r="HD140" s="365"/>
      <c r="HE140" s="365"/>
      <c r="HF140" s="54"/>
      <c r="HG140" s="709">
        <v>29.9</v>
      </c>
      <c r="HH140" s="709">
        <v>7.5</v>
      </c>
      <c r="HI140" s="709">
        <f t="shared" si="94"/>
        <v>14310</v>
      </c>
      <c r="HJ140" s="711"/>
      <c r="HK140" s="711">
        <v>34.5</v>
      </c>
      <c r="HL140" s="738">
        <f t="shared" si="89"/>
        <v>0.313432835820896</v>
      </c>
      <c r="HM140" s="743"/>
      <c r="HN140" s="739">
        <v>3000</v>
      </c>
      <c r="HO140" s="743"/>
      <c r="HP140" s="740">
        <f t="shared" si="97"/>
        <v>37467</v>
      </c>
      <c r="HQ140" s="738"/>
      <c r="HR140" s="745">
        <v>45017</v>
      </c>
      <c r="HS140" s="742">
        <v>45017</v>
      </c>
      <c r="HT140" s="739">
        <f ca="1" t="shared" si="108"/>
        <v>2</v>
      </c>
      <c r="HU140" s="739">
        <f ca="1" t="shared" si="91"/>
        <v>60</v>
      </c>
      <c r="HV140" s="743">
        <v>0</v>
      </c>
      <c r="HW140" s="739">
        <f t="shared" si="109"/>
        <v>1908</v>
      </c>
      <c r="HX140" s="761">
        <f t="shared" si="95"/>
        <v>3.51381215469613</v>
      </c>
      <c r="HY140" s="739">
        <f ca="1" t="shared" si="96"/>
        <v>21.3756906077348</v>
      </c>
      <c r="HZ140" s="739">
        <f t="shared" ref="HZ140:HZ157" si="110">K140</f>
        <v>1086</v>
      </c>
      <c r="IA140" s="743"/>
      <c r="IB140" s="739">
        <f ca="1" t="shared" ref="IB140:IB160" si="111">HW140/HT140</f>
        <v>954</v>
      </c>
      <c r="IC140" s="769">
        <f ca="1" t="shared" ref="IC140:IC160" si="112">HW140/HU140</f>
        <v>31.8</v>
      </c>
      <c r="ID140" s="769">
        <f ca="1" t="shared" ref="ID140:ID160" si="113">HZ140/IC140</f>
        <v>34.1509433962264</v>
      </c>
      <c r="IE140" s="743"/>
      <c r="IF140" s="743"/>
      <c r="IG140" s="743"/>
      <c r="IH140" s="743"/>
      <c r="II140" s="743"/>
      <c r="IJ140" s="743"/>
      <c r="IK140" s="743"/>
      <c r="IL140" s="743"/>
      <c r="IM140" s="743"/>
      <c r="IN140" s="743"/>
      <c r="IO140" s="743"/>
      <c r="IP140" s="743"/>
      <c r="IQ140" s="739"/>
      <c r="IR140" s="739"/>
      <c r="IS140" s="739"/>
      <c r="IT140" s="739"/>
      <c r="IU140" s="739"/>
      <c r="IV140" s="739"/>
      <c r="IW140" s="739"/>
      <c r="IX140" s="739"/>
      <c r="IY140" s="739"/>
      <c r="IZ140" s="739"/>
      <c r="JA140" s="739"/>
      <c r="JB140" s="743"/>
      <c r="JC140" s="743"/>
      <c r="JD140" s="743"/>
      <c r="JE140" s="743"/>
      <c r="JF140" s="743"/>
      <c r="JG140" s="739"/>
      <c r="JH140" s="739"/>
      <c r="JI140" s="739"/>
      <c r="JJ140" s="739"/>
      <c r="JK140" s="739"/>
      <c r="JL140" s="739"/>
      <c r="JM140" s="739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824"/>
    </row>
    <row r="141" s="786" customFormat="1" hidden="1" customHeight="1" spans="1:291">
      <c r="A141" s="95" t="s">
        <v>1610</v>
      </c>
      <c r="B141" s="415" t="s">
        <v>1626</v>
      </c>
      <c r="C141" s="95" t="s">
        <v>1747</v>
      </c>
      <c r="D141" s="95" t="s">
        <v>1901</v>
      </c>
      <c r="E141" s="95" t="s">
        <v>1396</v>
      </c>
      <c r="F141" s="909" t="s">
        <v>1902</v>
      </c>
      <c r="G141" s="416" t="s">
        <v>1903</v>
      </c>
      <c r="H141" s="301" t="s">
        <v>1904</v>
      </c>
      <c r="I141" s="99">
        <f t="shared" ref="I141:I155" si="114">J141-L141</f>
        <v>672</v>
      </c>
      <c r="J141" s="1141">
        <v>3294</v>
      </c>
      <c r="K141" s="1130">
        <f t="shared" ref="K141:K180" si="115">(N141+O141+P141+Q141)-SUM(AT141:GY141)</f>
        <v>2622</v>
      </c>
      <c r="L141" s="1131">
        <f t="shared" ref="L141:L180" si="116">(N141+O141+Q141)-SUM(AT141:GY141)</f>
        <v>2622</v>
      </c>
      <c r="M141" s="1132"/>
      <c r="N141" s="1133"/>
      <c r="O141" s="1139"/>
      <c r="P141" s="1138">
        <f t="shared" si="101"/>
        <v>0</v>
      </c>
      <c r="Q141" s="1154">
        <f t="shared" si="102"/>
        <v>9000</v>
      </c>
      <c r="R141" s="1156"/>
      <c r="S141" s="1156"/>
      <c r="T141" s="1156"/>
      <c r="U141" s="1156"/>
      <c r="V141" s="1156"/>
      <c r="W141" s="1156"/>
      <c r="X141" s="1156"/>
      <c r="Y141" s="1156"/>
      <c r="Z141" s="1156"/>
      <c r="AA141" s="1156"/>
      <c r="AB141" s="1167"/>
      <c r="AC141" s="1156">
        <v>3000</v>
      </c>
      <c r="AD141" s="1156"/>
      <c r="AE141" s="1156"/>
      <c r="AF141" s="1156"/>
      <c r="AG141" s="1156"/>
      <c r="AH141" s="1156"/>
      <c r="AI141" s="1156"/>
      <c r="AJ141" s="1156"/>
      <c r="AK141" s="1156">
        <v>3000</v>
      </c>
      <c r="AL141" s="1156"/>
      <c r="AM141" s="1156"/>
      <c r="AN141" s="1156">
        <v>3000</v>
      </c>
      <c r="AO141" s="1156"/>
      <c r="AP141" s="1156"/>
      <c r="AQ141" s="1156"/>
      <c r="AR141" s="1156"/>
      <c r="AS141" s="1179"/>
      <c r="AT141" s="1177"/>
      <c r="AU141" s="1178"/>
      <c r="AV141" s="1178"/>
      <c r="AW141" s="1178"/>
      <c r="AX141" s="1178"/>
      <c r="AY141" s="1178"/>
      <c r="AZ141" s="1178"/>
      <c r="BA141" s="1178"/>
      <c r="BB141" s="1178"/>
      <c r="BC141" s="1178"/>
      <c r="BD141" s="1178"/>
      <c r="BE141" s="1178"/>
      <c r="BF141" s="1178"/>
      <c r="BG141" s="1178"/>
      <c r="BH141" s="1178"/>
      <c r="BI141" s="1178"/>
      <c r="BJ141" s="1178"/>
      <c r="BK141" s="1186"/>
      <c r="BL141" s="1187">
        <v>-438</v>
      </c>
      <c r="BM141" s="1187"/>
      <c r="BN141" s="1187"/>
      <c r="BO141" s="1187"/>
      <c r="BP141" s="1187"/>
      <c r="BQ141" s="1187"/>
      <c r="BR141" s="1187"/>
      <c r="BS141" s="1187"/>
      <c r="BT141" s="1187"/>
      <c r="BU141" s="1187"/>
      <c r="BV141" s="1191"/>
      <c r="BW141" s="1186"/>
      <c r="BX141" s="1186"/>
      <c r="BY141" s="1186"/>
      <c r="BZ141" s="1186"/>
      <c r="CA141" s="1186"/>
      <c r="CB141" s="1186">
        <v>96</v>
      </c>
      <c r="CC141" s="1186">
        <v>144</v>
      </c>
      <c r="CD141" s="1186"/>
      <c r="CE141" s="1186"/>
      <c r="CF141" s="1186"/>
      <c r="CG141" s="1186"/>
      <c r="CH141" s="1186"/>
      <c r="CI141" s="1186">
        <v>336</v>
      </c>
      <c r="CJ141" s="1186"/>
      <c r="CK141" s="1186">
        <v>144</v>
      </c>
      <c r="CL141" s="1186"/>
      <c r="CM141" s="1186"/>
      <c r="CN141" s="1186">
        <v>12</v>
      </c>
      <c r="CO141" s="1186"/>
      <c r="CP141" s="1186">
        <v>204</v>
      </c>
      <c r="CQ141" s="1186"/>
      <c r="CR141" s="1186"/>
      <c r="CS141" s="1186"/>
      <c r="CT141" s="1186"/>
      <c r="CU141" s="1186">
        <v>36</v>
      </c>
      <c r="CV141" s="1186"/>
      <c r="CW141" s="1186">
        <v>1356</v>
      </c>
      <c r="CX141" s="1186"/>
      <c r="CY141" s="1186">
        <v>60</v>
      </c>
      <c r="CZ141" s="1186">
        <v>276</v>
      </c>
      <c r="DA141" s="1186"/>
      <c r="DB141" s="1186"/>
      <c r="DC141" s="1186">
        <v>576</v>
      </c>
      <c r="DD141" s="1186">
        <v>120</v>
      </c>
      <c r="DE141" s="1186"/>
      <c r="DF141" s="1186"/>
      <c r="DG141" s="1186">
        <v>864</v>
      </c>
      <c r="DH141" s="1186"/>
      <c r="DI141" s="1186">
        <v>48</v>
      </c>
      <c r="DJ141" s="1186">
        <v>84</v>
      </c>
      <c r="DK141" s="1186"/>
      <c r="DL141" s="1186">
        <v>336</v>
      </c>
      <c r="DM141" s="1186"/>
      <c r="DN141" s="1186"/>
      <c r="DO141" s="1186"/>
      <c r="DP141" s="1186"/>
      <c r="DQ141" s="1186"/>
      <c r="DR141" s="1186"/>
      <c r="DS141" s="1186">
        <v>180</v>
      </c>
      <c r="DT141" s="1186">
        <v>192</v>
      </c>
      <c r="DU141" s="1186"/>
      <c r="DV141" s="1186"/>
      <c r="DW141" s="1186"/>
      <c r="DX141" s="1186"/>
      <c r="DY141" s="1186"/>
      <c r="DZ141" s="1186">
        <v>240</v>
      </c>
      <c r="EA141" s="1186">
        <v>288</v>
      </c>
      <c r="EB141" s="1186"/>
      <c r="EC141" s="1186"/>
      <c r="ED141" s="1186">
        <v>480</v>
      </c>
      <c r="EE141" s="1186">
        <v>300</v>
      </c>
      <c r="EF141" s="1186">
        <v>60</v>
      </c>
      <c r="EG141" s="1186">
        <v>384</v>
      </c>
      <c r="EH141" s="1186"/>
      <c r="EI141" s="1186"/>
      <c r="EJ141" s="1186"/>
      <c r="EK141" s="1197"/>
      <c r="EL141" s="1198"/>
      <c r="EM141" s="1186"/>
      <c r="EN141" s="1186"/>
      <c r="EO141" s="1186"/>
      <c r="EP141" s="1186"/>
      <c r="EQ141" s="1186"/>
      <c r="ER141" s="1186"/>
      <c r="ES141" s="1186"/>
      <c r="ET141" s="1186"/>
      <c r="EU141" s="1186"/>
      <c r="EV141" s="1186"/>
      <c r="EW141" s="1186"/>
      <c r="EX141" s="1186"/>
      <c r="EY141" s="1186"/>
      <c r="EZ141" s="1186"/>
      <c r="FA141" s="1186"/>
      <c r="FB141" s="1186"/>
      <c r="FC141" s="1209"/>
      <c r="FD141" s="1186"/>
      <c r="FE141" s="1186"/>
      <c r="FF141" s="1186"/>
      <c r="FG141" s="1186"/>
      <c r="FH141" s="1186"/>
      <c r="FI141" s="1186"/>
      <c r="FJ141" s="1186"/>
      <c r="FK141" s="1186"/>
      <c r="FL141" s="1209"/>
      <c r="FM141" s="1186"/>
      <c r="FN141" s="1186"/>
      <c r="FO141" s="1186"/>
      <c r="FP141" s="1186"/>
      <c r="FQ141" s="1186"/>
      <c r="FR141" s="1186"/>
      <c r="FS141" s="1186"/>
      <c r="FT141" s="1186"/>
      <c r="FU141" s="1186"/>
      <c r="FV141" s="1186"/>
      <c r="FW141" s="1186"/>
      <c r="FX141" s="1186"/>
      <c r="FY141" s="1186"/>
      <c r="FZ141" s="1186"/>
      <c r="GA141" s="1186"/>
      <c r="GB141" s="1186"/>
      <c r="GC141" s="1186"/>
      <c r="GD141" s="1186"/>
      <c r="GE141" s="1186"/>
      <c r="GF141" s="1186"/>
      <c r="GG141" s="1186"/>
      <c r="GH141" s="1186"/>
      <c r="GI141" s="1186"/>
      <c r="GJ141" s="1186"/>
      <c r="GK141" s="1186"/>
      <c r="GL141" s="1186"/>
      <c r="GM141" s="1186"/>
      <c r="GN141" s="1186"/>
      <c r="GO141" s="1186"/>
      <c r="GP141" s="1186"/>
      <c r="GQ141" s="1186"/>
      <c r="GR141" s="1186"/>
      <c r="GS141" s="1186"/>
      <c r="GT141" s="1186"/>
      <c r="GU141" s="1186"/>
      <c r="GV141" s="1186"/>
      <c r="GW141" s="1186"/>
      <c r="GX141" s="1186"/>
      <c r="GY141" s="1218"/>
      <c r="GZ141" s="364">
        <f t="shared" si="103"/>
        <v>6816</v>
      </c>
      <c r="HA141" s="365">
        <f t="shared" si="104"/>
        <v>0</v>
      </c>
      <c r="HB141" s="366">
        <f t="shared" si="105"/>
        <v>6816</v>
      </c>
      <c r="HC141" s="366">
        <v>2496</v>
      </c>
      <c r="HD141" s="365"/>
      <c r="HE141" s="365"/>
      <c r="HF141" s="54"/>
      <c r="HG141" s="709">
        <v>4.99</v>
      </c>
      <c r="HH141" s="709">
        <v>1.25</v>
      </c>
      <c r="HI141" s="709">
        <f t="shared" si="94"/>
        <v>8520</v>
      </c>
      <c r="HJ141" s="711"/>
      <c r="HK141" s="711">
        <v>5.13</v>
      </c>
      <c r="HL141" s="738">
        <f t="shared" si="89"/>
        <v>0.387462686567164</v>
      </c>
      <c r="HM141" s="743"/>
      <c r="HN141" s="739">
        <v>3000</v>
      </c>
      <c r="HO141" s="743"/>
      <c r="HP141" s="740">
        <f t="shared" si="97"/>
        <v>13450.86</v>
      </c>
      <c r="HQ141" s="738"/>
      <c r="HR141" s="745">
        <v>44835</v>
      </c>
      <c r="HS141" s="742">
        <v>44927</v>
      </c>
      <c r="HT141" s="739">
        <f ca="1" t="shared" si="108"/>
        <v>5</v>
      </c>
      <c r="HU141" s="739">
        <f ca="1" t="shared" si="91"/>
        <v>150</v>
      </c>
      <c r="HV141" s="743">
        <v>3294</v>
      </c>
      <c r="HW141" s="739">
        <f t="shared" si="109"/>
        <v>6816</v>
      </c>
      <c r="HX141" s="761">
        <f t="shared" ref="HX141:HX180" si="117">HW141/((HV141+HZ141)/2)</f>
        <v>2.30425963488844</v>
      </c>
      <c r="HY141" s="739">
        <f ca="1" t="shared" ref="HY141:HY180" si="118">HX141/HU141*365</f>
        <v>5.60703177822853</v>
      </c>
      <c r="HZ141" s="739">
        <f t="shared" si="110"/>
        <v>2622</v>
      </c>
      <c r="IA141" s="743"/>
      <c r="IB141" s="739">
        <f ca="1" t="shared" si="111"/>
        <v>1363.2</v>
      </c>
      <c r="IC141" s="769">
        <f ca="1" t="shared" si="112"/>
        <v>45.44</v>
      </c>
      <c r="ID141" s="769">
        <f ca="1" t="shared" si="113"/>
        <v>57.7024647887324</v>
      </c>
      <c r="IE141" s="743"/>
      <c r="IF141" s="743"/>
      <c r="IG141" s="743"/>
      <c r="IH141" s="743"/>
      <c r="II141" s="743"/>
      <c r="IJ141" s="743"/>
      <c r="IK141" s="743"/>
      <c r="IL141" s="743"/>
      <c r="IM141" s="743"/>
      <c r="IN141" s="743"/>
      <c r="IO141" s="743"/>
      <c r="IP141" s="743"/>
      <c r="IQ141" s="739"/>
      <c r="IR141" s="739"/>
      <c r="IS141" s="739"/>
      <c r="IT141" s="739"/>
      <c r="IU141" s="739"/>
      <c r="IV141" s="739"/>
      <c r="IW141" s="739"/>
      <c r="IX141" s="739"/>
      <c r="IY141" s="739"/>
      <c r="IZ141" s="739"/>
      <c r="JA141" s="739"/>
      <c r="JB141" s="743">
        <v>0</v>
      </c>
      <c r="JC141" s="743">
        <v>0</v>
      </c>
      <c r="JD141" s="743">
        <v>0</v>
      </c>
      <c r="JE141" s="743">
        <v>0</v>
      </c>
      <c r="JF141" s="743">
        <v>0</v>
      </c>
      <c r="JG141" s="739">
        <v>0</v>
      </c>
      <c r="JH141" s="739">
        <v>0</v>
      </c>
      <c r="JI141" s="739">
        <v>0</v>
      </c>
      <c r="JJ141" s="739">
        <v>0</v>
      </c>
      <c r="JK141" s="739">
        <v>720</v>
      </c>
      <c r="JL141" s="739">
        <v>492</v>
      </c>
      <c r="JM141" s="739">
        <v>1284</v>
      </c>
      <c r="JN141" s="28">
        <f t="shared" ref="JN141:JN180" si="119">SUM(JB141:JM141)</f>
        <v>2496</v>
      </c>
      <c r="JO141" s="28">
        <f t="shared" ref="JO141:JO180" si="120">JN141-HC141</f>
        <v>0</v>
      </c>
      <c r="JP141" s="28"/>
      <c r="JQ141" s="28"/>
      <c r="JR141" s="28"/>
      <c r="JS141" s="28"/>
      <c r="JT141" s="28"/>
      <c r="JU141" s="28"/>
      <c r="JV141" s="28"/>
      <c r="JW141" s="28"/>
      <c r="JX141" s="28"/>
      <c r="JY141" s="28"/>
      <c r="JZ141" s="28"/>
      <c r="KA141" s="28"/>
      <c r="KB141" s="28"/>
      <c r="KC141" s="28"/>
      <c r="KD141" s="28"/>
      <c r="KE141" s="824"/>
    </row>
    <row r="142" s="786" customFormat="1" hidden="1" customHeight="1" spans="1:291">
      <c r="A142" s="95" t="s">
        <v>1610</v>
      </c>
      <c r="B142" s="415" t="s">
        <v>1626</v>
      </c>
      <c r="C142" s="95" t="s">
        <v>1747</v>
      </c>
      <c r="D142" s="95" t="s">
        <v>1901</v>
      </c>
      <c r="E142" s="95" t="s">
        <v>1396</v>
      </c>
      <c r="F142" s="909" t="s">
        <v>1905</v>
      </c>
      <c r="G142" s="416" t="s">
        <v>1906</v>
      </c>
      <c r="H142" s="301" t="s">
        <v>1907</v>
      </c>
      <c r="I142" s="99">
        <f t="shared" si="114"/>
        <v>720</v>
      </c>
      <c r="J142" s="1141">
        <v>3006</v>
      </c>
      <c r="K142" s="1130">
        <f t="shared" si="115"/>
        <v>2286</v>
      </c>
      <c r="L142" s="1131">
        <f t="shared" si="116"/>
        <v>2286</v>
      </c>
      <c r="M142" s="1132"/>
      <c r="N142" s="1133"/>
      <c r="O142" s="1139"/>
      <c r="P142" s="1138">
        <f t="shared" si="101"/>
        <v>0</v>
      </c>
      <c r="Q142" s="1154">
        <f t="shared" si="102"/>
        <v>9000</v>
      </c>
      <c r="R142" s="1156"/>
      <c r="S142" s="1156"/>
      <c r="T142" s="1156"/>
      <c r="U142" s="1156"/>
      <c r="V142" s="1156"/>
      <c r="W142" s="1156"/>
      <c r="X142" s="1156"/>
      <c r="Y142" s="1156"/>
      <c r="Z142" s="1156"/>
      <c r="AA142" s="1156"/>
      <c r="AB142" s="1167"/>
      <c r="AC142" s="1156">
        <v>3000</v>
      </c>
      <c r="AD142" s="1156"/>
      <c r="AE142" s="1156"/>
      <c r="AF142" s="1156"/>
      <c r="AG142" s="1156"/>
      <c r="AH142" s="1156"/>
      <c r="AI142" s="1156"/>
      <c r="AJ142" s="1156"/>
      <c r="AK142" s="1156">
        <v>3000</v>
      </c>
      <c r="AL142" s="1156"/>
      <c r="AM142" s="1156"/>
      <c r="AN142" s="1156">
        <v>3000</v>
      </c>
      <c r="AO142" s="1156"/>
      <c r="AP142" s="1156"/>
      <c r="AQ142" s="1156"/>
      <c r="AR142" s="1156"/>
      <c r="AS142" s="1179"/>
      <c r="AT142" s="1177"/>
      <c r="AU142" s="1178"/>
      <c r="AV142" s="1178"/>
      <c r="AW142" s="1178"/>
      <c r="AX142" s="1178"/>
      <c r="AY142" s="1178"/>
      <c r="AZ142" s="1178"/>
      <c r="BA142" s="1178"/>
      <c r="BB142" s="1178"/>
      <c r="BC142" s="1178"/>
      <c r="BD142" s="1178"/>
      <c r="BE142" s="1178"/>
      <c r="BF142" s="1178"/>
      <c r="BG142" s="1178"/>
      <c r="BH142" s="1178"/>
      <c r="BI142" s="1178"/>
      <c r="BJ142" s="1178"/>
      <c r="BK142" s="1186"/>
      <c r="BL142" s="1187">
        <v>-534</v>
      </c>
      <c r="BM142" s="1187"/>
      <c r="BN142" s="1187"/>
      <c r="BO142" s="1187"/>
      <c r="BP142" s="1187"/>
      <c r="BQ142" s="1187"/>
      <c r="BR142" s="1187"/>
      <c r="BS142" s="1187"/>
      <c r="BT142" s="1187"/>
      <c r="BU142" s="1187"/>
      <c r="BV142" s="1191"/>
      <c r="BW142" s="1186"/>
      <c r="BX142" s="1186"/>
      <c r="BY142" s="1186"/>
      <c r="BZ142" s="1186"/>
      <c r="CA142" s="1186">
        <v>384</v>
      </c>
      <c r="CB142" s="1186"/>
      <c r="CC142" s="1186">
        <v>144</v>
      </c>
      <c r="CD142" s="1186"/>
      <c r="CE142" s="1186"/>
      <c r="CF142" s="1186"/>
      <c r="CG142" s="1186"/>
      <c r="CH142" s="1186"/>
      <c r="CI142" s="1186">
        <v>480</v>
      </c>
      <c r="CJ142" s="1186"/>
      <c r="CK142" s="1186">
        <v>144</v>
      </c>
      <c r="CL142" s="1186"/>
      <c r="CM142" s="1186"/>
      <c r="CN142" s="1186">
        <v>12</v>
      </c>
      <c r="CO142" s="1186"/>
      <c r="CP142" s="1186">
        <v>204</v>
      </c>
      <c r="CQ142" s="1186"/>
      <c r="CR142" s="1186"/>
      <c r="CS142" s="1186"/>
      <c r="CT142" s="1186"/>
      <c r="CU142" s="1186">
        <v>36</v>
      </c>
      <c r="CV142" s="1186"/>
      <c r="CW142" s="1186">
        <v>1356</v>
      </c>
      <c r="CX142" s="1186"/>
      <c r="CY142" s="1186">
        <v>60</v>
      </c>
      <c r="CZ142" s="1186">
        <v>276</v>
      </c>
      <c r="DA142" s="1186"/>
      <c r="DB142" s="1186"/>
      <c r="DC142" s="1186">
        <v>576</v>
      </c>
      <c r="DD142" s="1186">
        <v>120</v>
      </c>
      <c r="DE142" s="1186"/>
      <c r="DF142" s="1186"/>
      <c r="DG142" s="1186">
        <v>864</v>
      </c>
      <c r="DH142" s="1186"/>
      <c r="DI142" s="1186">
        <v>48</v>
      </c>
      <c r="DJ142" s="1186">
        <v>84</v>
      </c>
      <c r="DK142" s="1186"/>
      <c r="DL142" s="1186">
        <v>336</v>
      </c>
      <c r="DM142" s="1186"/>
      <c r="DN142" s="1186"/>
      <c r="DO142" s="1186"/>
      <c r="DP142" s="1186"/>
      <c r="DQ142" s="1186">
        <v>96</v>
      </c>
      <c r="DR142" s="1186"/>
      <c r="DS142" s="1186">
        <v>180</v>
      </c>
      <c r="DT142" s="1186">
        <v>96</v>
      </c>
      <c r="DU142" s="1186"/>
      <c r="DV142" s="1186"/>
      <c r="DW142" s="1186"/>
      <c r="DX142" s="1186"/>
      <c r="DY142" s="1186"/>
      <c r="DZ142" s="1186">
        <v>240</v>
      </c>
      <c r="EA142" s="1186">
        <v>288</v>
      </c>
      <c r="EB142" s="1186"/>
      <c r="EC142" s="1186"/>
      <c r="ED142" s="1186">
        <v>480</v>
      </c>
      <c r="EE142" s="1186">
        <v>300</v>
      </c>
      <c r="EF142" s="1186">
        <v>60</v>
      </c>
      <c r="EG142" s="1186">
        <v>384</v>
      </c>
      <c r="EH142" s="1186"/>
      <c r="EI142" s="1186"/>
      <c r="EJ142" s="1186"/>
      <c r="EK142" s="1197"/>
      <c r="EL142" s="1198"/>
      <c r="EM142" s="1186"/>
      <c r="EN142" s="1186"/>
      <c r="EO142" s="1186"/>
      <c r="EP142" s="1186"/>
      <c r="EQ142" s="1186"/>
      <c r="ER142" s="1186"/>
      <c r="ES142" s="1186"/>
      <c r="ET142" s="1186"/>
      <c r="EU142" s="1186"/>
      <c r="EV142" s="1186"/>
      <c r="EW142" s="1186"/>
      <c r="EX142" s="1186"/>
      <c r="EY142" s="1186"/>
      <c r="EZ142" s="1186"/>
      <c r="FA142" s="1186"/>
      <c r="FB142" s="1186"/>
      <c r="FC142" s="1209"/>
      <c r="FD142" s="1186"/>
      <c r="FE142" s="1186"/>
      <c r="FF142" s="1186"/>
      <c r="FG142" s="1186"/>
      <c r="FH142" s="1186"/>
      <c r="FI142" s="1186"/>
      <c r="FJ142" s="1186"/>
      <c r="FK142" s="1186"/>
      <c r="FL142" s="1209"/>
      <c r="FM142" s="1186"/>
      <c r="FN142" s="1186"/>
      <c r="FO142" s="1186"/>
      <c r="FP142" s="1186"/>
      <c r="FQ142" s="1186"/>
      <c r="FR142" s="1186"/>
      <c r="FS142" s="1186"/>
      <c r="FT142" s="1186"/>
      <c r="FU142" s="1186"/>
      <c r="FV142" s="1186"/>
      <c r="FW142" s="1186"/>
      <c r="FX142" s="1186"/>
      <c r="FY142" s="1186"/>
      <c r="FZ142" s="1186"/>
      <c r="GA142" s="1186"/>
      <c r="GB142" s="1186"/>
      <c r="GC142" s="1186"/>
      <c r="GD142" s="1186"/>
      <c r="GE142" s="1186"/>
      <c r="GF142" s="1186"/>
      <c r="GG142" s="1186"/>
      <c r="GH142" s="1186"/>
      <c r="GI142" s="1186"/>
      <c r="GJ142" s="1186"/>
      <c r="GK142" s="1186"/>
      <c r="GL142" s="1186"/>
      <c r="GM142" s="1186"/>
      <c r="GN142" s="1186"/>
      <c r="GO142" s="1186"/>
      <c r="GP142" s="1186"/>
      <c r="GQ142" s="1186"/>
      <c r="GR142" s="1186"/>
      <c r="GS142" s="1186"/>
      <c r="GT142" s="1186"/>
      <c r="GU142" s="1186"/>
      <c r="GV142" s="1186"/>
      <c r="GW142" s="1186"/>
      <c r="GX142" s="1186"/>
      <c r="GY142" s="1218"/>
      <c r="GZ142" s="364">
        <f t="shared" ref="GZ142:GZ180" si="121">SUM(BW142:EK142)</f>
        <v>7248</v>
      </c>
      <c r="HA142" s="365">
        <f t="shared" ref="HA142:HA180" si="122">SUM(EL142:GY142)</f>
        <v>0</v>
      </c>
      <c r="HB142" s="366">
        <f t="shared" ref="HB142:HB180" si="123">HA142+GZ142</f>
        <v>7248</v>
      </c>
      <c r="HC142" s="366">
        <v>2400</v>
      </c>
      <c r="HD142" s="365"/>
      <c r="HE142" s="365"/>
      <c r="HF142" s="54"/>
      <c r="HG142" s="709">
        <v>4.99</v>
      </c>
      <c r="HH142" s="709">
        <v>1.25</v>
      </c>
      <c r="HI142" s="709">
        <f t="shared" si="94"/>
        <v>9060</v>
      </c>
      <c r="HJ142" s="711"/>
      <c r="HK142" s="711">
        <v>5.13</v>
      </c>
      <c r="HL142" s="738">
        <f t="shared" si="89"/>
        <v>0.387462686567164</v>
      </c>
      <c r="HM142" s="743"/>
      <c r="HN142" s="739">
        <v>3000</v>
      </c>
      <c r="HO142" s="743"/>
      <c r="HP142" s="740">
        <f t="shared" si="97"/>
        <v>11727.18</v>
      </c>
      <c r="HQ142" s="738"/>
      <c r="HR142" s="745">
        <v>44835</v>
      </c>
      <c r="HS142" s="742">
        <v>44927</v>
      </c>
      <c r="HT142" s="739">
        <f ca="1" t="shared" si="108"/>
        <v>5</v>
      </c>
      <c r="HU142" s="739">
        <f ca="1" t="shared" si="91"/>
        <v>150</v>
      </c>
      <c r="HV142" s="743">
        <v>3006</v>
      </c>
      <c r="HW142" s="739">
        <f t="shared" si="109"/>
        <v>7248</v>
      </c>
      <c r="HX142" s="761">
        <f t="shared" si="117"/>
        <v>2.73922902494331</v>
      </c>
      <c r="HY142" s="739">
        <f ca="1" t="shared" si="118"/>
        <v>6.66545729402872</v>
      </c>
      <c r="HZ142" s="739">
        <f t="shared" si="110"/>
        <v>2286</v>
      </c>
      <c r="IA142" s="743"/>
      <c r="IB142" s="739">
        <f ca="1" t="shared" si="111"/>
        <v>1449.6</v>
      </c>
      <c r="IC142" s="769">
        <f ca="1" t="shared" si="112"/>
        <v>48.32</v>
      </c>
      <c r="ID142" s="769">
        <f ca="1" t="shared" si="113"/>
        <v>47.3096026490066</v>
      </c>
      <c r="IE142" s="743"/>
      <c r="IF142" s="743"/>
      <c r="IG142" s="743"/>
      <c r="IH142" s="743"/>
      <c r="II142" s="743"/>
      <c r="IJ142" s="743"/>
      <c r="IK142" s="743"/>
      <c r="IL142" s="743"/>
      <c r="IM142" s="743"/>
      <c r="IN142" s="743"/>
      <c r="IO142" s="743"/>
      <c r="IP142" s="743"/>
      <c r="IQ142" s="739"/>
      <c r="IR142" s="739"/>
      <c r="IS142" s="739"/>
      <c r="IT142" s="739"/>
      <c r="IU142" s="739"/>
      <c r="IV142" s="739"/>
      <c r="IW142" s="739"/>
      <c r="IX142" s="739"/>
      <c r="IY142" s="739"/>
      <c r="IZ142" s="739"/>
      <c r="JA142" s="739"/>
      <c r="JB142" s="743">
        <v>0</v>
      </c>
      <c r="JC142" s="743">
        <v>0</v>
      </c>
      <c r="JD142" s="743">
        <v>0</v>
      </c>
      <c r="JE142" s="743">
        <v>0</v>
      </c>
      <c r="JF142" s="743">
        <v>0</v>
      </c>
      <c r="JG142" s="739">
        <v>0</v>
      </c>
      <c r="JH142" s="739">
        <v>0</v>
      </c>
      <c r="JI142" s="739">
        <v>0</v>
      </c>
      <c r="JJ142" s="739">
        <v>0</v>
      </c>
      <c r="JK142" s="739">
        <v>624</v>
      </c>
      <c r="JL142" s="739">
        <v>492</v>
      </c>
      <c r="JM142" s="739">
        <v>1284</v>
      </c>
      <c r="JN142" s="28">
        <f t="shared" si="119"/>
        <v>2400</v>
      </c>
      <c r="JO142" s="28">
        <f t="shared" si="120"/>
        <v>0</v>
      </c>
      <c r="JP142" s="28"/>
      <c r="JQ142" s="28"/>
      <c r="JR142" s="28"/>
      <c r="JS142" s="28"/>
      <c r="JT142" s="28"/>
      <c r="JU142" s="28"/>
      <c r="JV142" s="28"/>
      <c r="JW142" s="28"/>
      <c r="JX142" s="28"/>
      <c r="JY142" s="28"/>
      <c r="JZ142" s="28"/>
      <c r="KA142" s="28"/>
      <c r="KB142" s="28"/>
      <c r="KC142" s="28"/>
      <c r="KD142" s="28"/>
      <c r="KE142" s="824"/>
    </row>
    <row r="143" s="786" customFormat="1" hidden="1" customHeight="1" spans="1:291">
      <c r="A143" s="95" t="s">
        <v>1610</v>
      </c>
      <c r="B143" s="415" t="s">
        <v>1626</v>
      </c>
      <c r="C143" s="95" t="s">
        <v>1747</v>
      </c>
      <c r="D143" s="95" t="s">
        <v>1901</v>
      </c>
      <c r="E143" s="95" t="s">
        <v>1396</v>
      </c>
      <c r="F143" s="909" t="s">
        <v>1908</v>
      </c>
      <c r="G143" s="416" t="s">
        <v>1909</v>
      </c>
      <c r="H143" s="301" t="s">
        <v>1910</v>
      </c>
      <c r="I143" s="99">
        <f t="shared" si="114"/>
        <v>816</v>
      </c>
      <c r="J143" s="1141">
        <v>3054</v>
      </c>
      <c r="K143" s="1130">
        <f t="shared" si="115"/>
        <v>2238</v>
      </c>
      <c r="L143" s="1131">
        <f t="shared" si="116"/>
        <v>2238</v>
      </c>
      <c r="M143" s="1132"/>
      <c r="N143" s="1133"/>
      <c r="O143" s="1139"/>
      <c r="P143" s="1138">
        <f t="shared" si="101"/>
        <v>0</v>
      </c>
      <c r="Q143" s="1154">
        <f t="shared" si="102"/>
        <v>9000</v>
      </c>
      <c r="R143" s="1156"/>
      <c r="S143" s="1156"/>
      <c r="T143" s="1156"/>
      <c r="U143" s="1156"/>
      <c r="V143" s="1156"/>
      <c r="W143" s="1156"/>
      <c r="X143" s="1156"/>
      <c r="Y143" s="1156"/>
      <c r="Z143" s="1156"/>
      <c r="AA143" s="1156"/>
      <c r="AB143" s="1167"/>
      <c r="AC143" s="1156">
        <v>3000</v>
      </c>
      <c r="AD143" s="1156"/>
      <c r="AE143" s="1156"/>
      <c r="AF143" s="1156"/>
      <c r="AG143" s="1156"/>
      <c r="AH143" s="1156"/>
      <c r="AI143" s="1156"/>
      <c r="AJ143" s="1156"/>
      <c r="AK143" s="1156">
        <v>3000</v>
      </c>
      <c r="AL143" s="1156"/>
      <c r="AM143" s="1156"/>
      <c r="AN143" s="1156">
        <v>3000</v>
      </c>
      <c r="AO143" s="1156"/>
      <c r="AP143" s="1156"/>
      <c r="AQ143" s="1156"/>
      <c r="AR143" s="1156"/>
      <c r="AS143" s="1179"/>
      <c r="AT143" s="1177"/>
      <c r="AU143" s="1178"/>
      <c r="AV143" s="1178"/>
      <c r="AW143" s="1178"/>
      <c r="AX143" s="1178"/>
      <c r="AY143" s="1178"/>
      <c r="AZ143" s="1178"/>
      <c r="BA143" s="1178"/>
      <c r="BB143" s="1178"/>
      <c r="BC143" s="1178"/>
      <c r="BD143" s="1178"/>
      <c r="BE143" s="1178"/>
      <c r="BF143" s="1178"/>
      <c r="BG143" s="1178"/>
      <c r="BH143" s="1178"/>
      <c r="BI143" s="1178"/>
      <c r="BJ143" s="1178"/>
      <c r="BK143" s="1186"/>
      <c r="BL143" s="1187">
        <v>-438</v>
      </c>
      <c r="BM143" s="1187"/>
      <c r="BN143" s="1187"/>
      <c r="BO143" s="1187"/>
      <c r="BP143" s="1187"/>
      <c r="BQ143" s="1187"/>
      <c r="BR143" s="1187"/>
      <c r="BS143" s="1187"/>
      <c r="BT143" s="1187"/>
      <c r="BU143" s="1187"/>
      <c r="BV143" s="1191"/>
      <c r="BW143" s="1186"/>
      <c r="BX143" s="1186"/>
      <c r="BY143" s="1186"/>
      <c r="BZ143" s="1186"/>
      <c r="CA143" s="1186">
        <v>288</v>
      </c>
      <c r="CB143" s="1186">
        <v>96</v>
      </c>
      <c r="CC143" s="1186">
        <v>96</v>
      </c>
      <c r="CD143" s="1186"/>
      <c r="CE143" s="1186"/>
      <c r="CF143" s="1186"/>
      <c r="CG143" s="1186"/>
      <c r="CH143" s="1186"/>
      <c r="CI143" s="1186">
        <v>480</v>
      </c>
      <c r="CJ143" s="1186"/>
      <c r="CK143" s="1186">
        <v>144</v>
      </c>
      <c r="CL143" s="1186"/>
      <c r="CM143" s="1186"/>
      <c r="CN143" s="1186">
        <v>12</v>
      </c>
      <c r="CO143" s="1186"/>
      <c r="CP143" s="1186">
        <v>204</v>
      </c>
      <c r="CQ143" s="1186"/>
      <c r="CR143" s="1186"/>
      <c r="CS143" s="1186"/>
      <c r="CT143" s="1186"/>
      <c r="CU143" s="1186">
        <v>36</v>
      </c>
      <c r="CV143" s="1186"/>
      <c r="CW143" s="1186">
        <v>1356</v>
      </c>
      <c r="CX143" s="1186"/>
      <c r="CY143" s="1186">
        <v>60</v>
      </c>
      <c r="CZ143" s="1186">
        <v>276</v>
      </c>
      <c r="DA143" s="1186"/>
      <c r="DB143" s="1186"/>
      <c r="DC143" s="1186">
        <v>576</v>
      </c>
      <c r="DD143" s="1186">
        <v>120</v>
      </c>
      <c r="DE143" s="1186"/>
      <c r="DF143" s="1186"/>
      <c r="DG143" s="1186">
        <v>864</v>
      </c>
      <c r="DH143" s="1186"/>
      <c r="DI143" s="1186"/>
      <c r="DJ143" s="1186">
        <v>84</v>
      </c>
      <c r="DK143" s="1186"/>
      <c r="DL143" s="1186">
        <v>336</v>
      </c>
      <c r="DM143" s="1186"/>
      <c r="DN143" s="1186"/>
      <c r="DO143" s="1186"/>
      <c r="DP143" s="1186"/>
      <c r="DQ143" s="1186">
        <v>96</v>
      </c>
      <c r="DR143" s="1186"/>
      <c r="DS143" s="1186">
        <v>180</v>
      </c>
      <c r="DT143" s="1186">
        <v>144</v>
      </c>
      <c r="DU143" s="1186"/>
      <c r="DV143" s="1186"/>
      <c r="DW143" s="1186"/>
      <c r="DX143" s="1186"/>
      <c r="DY143" s="1186"/>
      <c r="DZ143" s="1186">
        <v>240</v>
      </c>
      <c r="EA143" s="1186">
        <v>288</v>
      </c>
      <c r="EB143" s="1186"/>
      <c r="EC143" s="1186"/>
      <c r="ED143" s="1186">
        <v>480</v>
      </c>
      <c r="EE143" s="1186">
        <v>300</v>
      </c>
      <c r="EF143" s="1186">
        <v>60</v>
      </c>
      <c r="EG143" s="1186">
        <v>384</v>
      </c>
      <c r="EH143" s="1186"/>
      <c r="EI143" s="1186"/>
      <c r="EJ143" s="1186"/>
      <c r="EK143" s="1197"/>
      <c r="EL143" s="1198"/>
      <c r="EM143" s="1186"/>
      <c r="EN143" s="1186"/>
      <c r="EO143" s="1186"/>
      <c r="EP143" s="1186"/>
      <c r="EQ143" s="1186"/>
      <c r="ER143" s="1186"/>
      <c r="ES143" s="1186"/>
      <c r="ET143" s="1186"/>
      <c r="EU143" s="1186"/>
      <c r="EV143" s="1186"/>
      <c r="EW143" s="1186"/>
      <c r="EX143" s="1186"/>
      <c r="EY143" s="1186"/>
      <c r="EZ143" s="1186"/>
      <c r="FA143" s="1186"/>
      <c r="FB143" s="1186"/>
      <c r="FC143" s="1209"/>
      <c r="FD143" s="1186"/>
      <c r="FE143" s="1186"/>
      <c r="FF143" s="1186"/>
      <c r="FG143" s="1186"/>
      <c r="FH143" s="1186"/>
      <c r="FI143" s="1186"/>
      <c r="FJ143" s="1186"/>
      <c r="FK143" s="1186"/>
      <c r="FL143" s="1209"/>
      <c r="FM143" s="1186"/>
      <c r="FN143" s="1186"/>
      <c r="FO143" s="1186"/>
      <c r="FP143" s="1186"/>
      <c r="FQ143" s="1186"/>
      <c r="FR143" s="1186"/>
      <c r="FS143" s="1186"/>
      <c r="FT143" s="1186"/>
      <c r="FU143" s="1186"/>
      <c r="FV143" s="1186"/>
      <c r="FW143" s="1186"/>
      <c r="FX143" s="1186"/>
      <c r="FY143" s="1186"/>
      <c r="FZ143" s="1186"/>
      <c r="GA143" s="1186"/>
      <c r="GB143" s="1186"/>
      <c r="GC143" s="1186"/>
      <c r="GD143" s="1186"/>
      <c r="GE143" s="1186"/>
      <c r="GF143" s="1186"/>
      <c r="GG143" s="1186"/>
      <c r="GH143" s="1186"/>
      <c r="GI143" s="1186"/>
      <c r="GJ143" s="1186"/>
      <c r="GK143" s="1186"/>
      <c r="GL143" s="1186"/>
      <c r="GM143" s="1186"/>
      <c r="GN143" s="1186"/>
      <c r="GO143" s="1186"/>
      <c r="GP143" s="1186"/>
      <c r="GQ143" s="1186"/>
      <c r="GR143" s="1186"/>
      <c r="GS143" s="1186"/>
      <c r="GT143" s="1186"/>
      <c r="GU143" s="1186"/>
      <c r="GV143" s="1186"/>
      <c r="GW143" s="1186"/>
      <c r="GX143" s="1186"/>
      <c r="GY143" s="1218"/>
      <c r="GZ143" s="364">
        <f t="shared" si="121"/>
        <v>7200</v>
      </c>
      <c r="HA143" s="365">
        <f t="shared" si="122"/>
        <v>0</v>
      </c>
      <c r="HB143" s="366">
        <f t="shared" si="123"/>
        <v>7200</v>
      </c>
      <c r="HC143" s="366">
        <v>2496</v>
      </c>
      <c r="HD143" s="365"/>
      <c r="HE143" s="365"/>
      <c r="HF143" s="54"/>
      <c r="HG143" s="709">
        <v>4.99</v>
      </c>
      <c r="HH143" s="709">
        <v>1.25</v>
      </c>
      <c r="HI143" s="709">
        <f t="shared" si="94"/>
        <v>9000</v>
      </c>
      <c r="HJ143" s="711"/>
      <c r="HK143" s="711">
        <v>5.13</v>
      </c>
      <c r="HL143" s="738">
        <f t="shared" si="89"/>
        <v>0.387462686567164</v>
      </c>
      <c r="HM143" s="743"/>
      <c r="HN143" s="739">
        <v>3000</v>
      </c>
      <c r="HO143" s="743"/>
      <c r="HP143" s="740">
        <f t="shared" si="97"/>
        <v>11480.94</v>
      </c>
      <c r="HQ143" s="738"/>
      <c r="HR143" s="745">
        <v>44835</v>
      </c>
      <c r="HS143" s="742">
        <v>44927</v>
      </c>
      <c r="HT143" s="739">
        <f ca="1" t="shared" si="108"/>
        <v>5</v>
      </c>
      <c r="HU143" s="739">
        <f ca="1" t="shared" si="91"/>
        <v>150</v>
      </c>
      <c r="HV143" s="743">
        <v>3054</v>
      </c>
      <c r="HW143" s="739">
        <f t="shared" si="109"/>
        <v>7200</v>
      </c>
      <c r="HX143" s="761">
        <f t="shared" si="117"/>
        <v>2.72108843537415</v>
      </c>
      <c r="HY143" s="739">
        <f ca="1" t="shared" si="118"/>
        <v>6.62131519274377</v>
      </c>
      <c r="HZ143" s="739">
        <f t="shared" si="110"/>
        <v>2238</v>
      </c>
      <c r="IA143" s="743"/>
      <c r="IB143" s="739">
        <f ca="1" t="shared" si="111"/>
        <v>1440</v>
      </c>
      <c r="IC143" s="769">
        <f ca="1" t="shared" si="112"/>
        <v>48</v>
      </c>
      <c r="ID143" s="769">
        <f ca="1" t="shared" si="113"/>
        <v>46.625</v>
      </c>
      <c r="IE143" s="743"/>
      <c r="IF143" s="743"/>
      <c r="IG143" s="743"/>
      <c r="IH143" s="743"/>
      <c r="II143" s="743"/>
      <c r="IJ143" s="743"/>
      <c r="IK143" s="743"/>
      <c r="IL143" s="743"/>
      <c r="IM143" s="743"/>
      <c r="IN143" s="743"/>
      <c r="IO143" s="743"/>
      <c r="IP143" s="743"/>
      <c r="IQ143" s="739"/>
      <c r="IR143" s="739"/>
      <c r="IS143" s="739"/>
      <c r="IT143" s="739"/>
      <c r="IU143" s="739"/>
      <c r="IV143" s="739"/>
      <c r="IW143" s="739"/>
      <c r="IX143" s="739"/>
      <c r="IY143" s="739"/>
      <c r="IZ143" s="739"/>
      <c r="JA143" s="739"/>
      <c r="JB143" s="743">
        <v>0</v>
      </c>
      <c r="JC143" s="743">
        <v>0</v>
      </c>
      <c r="JD143" s="743">
        <v>0</v>
      </c>
      <c r="JE143" s="743">
        <v>0</v>
      </c>
      <c r="JF143" s="743">
        <v>0</v>
      </c>
      <c r="JG143" s="739">
        <v>0</v>
      </c>
      <c r="JH143" s="739">
        <v>0</v>
      </c>
      <c r="JI143" s="739">
        <v>0</v>
      </c>
      <c r="JJ143" s="739">
        <v>0</v>
      </c>
      <c r="JK143" s="739">
        <v>720</v>
      </c>
      <c r="JL143" s="739">
        <v>492</v>
      </c>
      <c r="JM143" s="739">
        <v>1284</v>
      </c>
      <c r="JN143" s="28">
        <f t="shared" si="119"/>
        <v>2496</v>
      </c>
      <c r="JO143" s="28">
        <f t="shared" si="120"/>
        <v>0</v>
      </c>
      <c r="JP143" s="28"/>
      <c r="JQ143" s="28"/>
      <c r="JR143" s="28"/>
      <c r="JS143" s="28"/>
      <c r="JT143" s="28"/>
      <c r="JU143" s="28"/>
      <c r="JV143" s="28"/>
      <c r="JW143" s="28"/>
      <c r="JX143" s="28"/>
      <c r="JY143" s="28"/>
      <c r="JZ143" s="28"/>
      <c r="KA143" s="28"/>
      <c r="KB143" s="28"/>
      <c r="KC143" s="28"/>
      <c r="KD143" s="28"/>
      <c r="KE143" s="824"/>
    </row>
    <row r="144" s="786" customFormat="1" hidden="1" customHeight="1" spans="1:291">
      <c r="A144" s="95" t="s">
        <v>1610</v>
      </c>
      <c r="B144" s="415" t="s">
        <v>1626</v>
      </c>
      <c r="C144" s="95" t="s">
        <v>1747</v>
      </c>
      <c r="D144" s="95" t="s">
        <v>1901</v>
      </c>
      <c r="E144" s="95" t="s">
        <v>1396</v>
      </c>
      <c r="F144" s="909" t="s">
        <v>1911</v>
      </c>
      <c r="G144" s="416" t="s">
        <v>1912</v>
      </c>
      <c r="H144" s="301" t="s">
        <v>1913</v>
      </c>
      <c r="I144" s="99">
        <f t="shared" si="114"/>
        <v>2616</v>
      </c>
      <c r="J144" s="1141">
        <v>3342</v>
      </c>
      <c r="K144" s="1130">
        <f t="shared" si="115"/>
        <v>3726</v>
      </c>
      <c r="L144" s="1131">
        <f t="shared" si="116"/>
        <v>726</v>
      </c>
      <c r="M144" s="1132"/>
      <c r="N144" s="1133"/>
      <c r="O144" s="1139"/>
      <c r="P144" s="1138">
        <f t="shared" si="101"/>
        <v>3000</v>
      </c>
      <c r="Q144" s="1154">
        <f t="shared" si="102"/>
        <v>6000</v>
      </c>
      <c r="R144" s="1156"/>
      <c r="S144" s="1156"/>
      <c r="T144" s="1156"/>
      <c r="U144" s="1156"/>
      <c r="V144" s="1156"/>
      <c r="W144" s="1156"/>
      <c r="X144" s="1156"/>
      <c r="Y144" s="1156"/>
      <c r="Z144" s="1156">
        <v>3000</v>
      </c>
      <c r="AA144" s="1156"/>
      <c r="AB144" s="1167"/>
      <c r="AC144" s="1156">
        <v>3000</v>
      </c>
      <c r="AD144" s="1156"/>
      <c r="AE144" s="1156"/>
      <c r="AF144" s="1156"/>
      <c r="AG144" s="1156"/>
      <c r="AH144" s="1156"/>
      <c r="AI144" s="1156"/>
      <c r="AJ144" s="1156"/>
      <c r="AK144" s="1156">
        <v>3000</v>
      </c>
      <c r="AL144" s="1156"/>
      <c r="AM144" s="1156"/>
      <c r="AN144" s="1156"/>
      <c r="AO144" s="1156"/>
      <c r="AP144" s="1156"/>
      <c r="AQ144" s="1156"/>
      <c r="AR144" s="1156"/>
      <c r="AS144" s="1179"/>
      <c r="AT144" s="1177"/>
      <c r="AU144" s="1178"/>
      <c r="AV144" s="1178"/>
      <c r="AW144" s="1178"/>
      <c r="AX144" s="1178"/>
      <c r="AY144" s="1178"/>
      <c r="AZ144" s="1178"/>
      <c r="BA144" s="1178"/>
      <c r="BB144" s="1178"/>
      <c r="BC144" s="1178"/>
      <c r="BD144" s="1178"/>
      <c r="BE144" s="1178"/>
      <c r="BF144" s="1178"/>
      <c r="BG144" s="1178"/>
      <c r="BH144" s="1178"/>
      <c r="BI144" s="1178"/>
      <c r="BJ144" s="1178"/>
      <c r="BK144" s="1186"/>
      <c r="BL144" s="1187">
        <v>-726</v>
      </c>
      <c r="BM144" s="1187"/>
      <c r="BN144" s="1187"/>
      <c r="BO144" s="1187"/>
      <c r="BP144" s="1187"/>
      <c r="BQ144" s="1187"/>
      <c r="BR144" s="1187"/>
      <c r="BS144" s="1187"/>
      <c r="BT144" s="1187"/>
      <c r="BU144" s="1187"/>
      <c r="BV144" s="1191"/>
      <c r="BW144" s="1186"/>
      <c r="BX144" s="1186"/>
      <c r="BY144" s="1186"/>
      <c r="BZ144" s="1186"/>
      <c r="CA144" s="1186">
        <v>384</v>
      </c>
      <c r="CB144" s="1186"/>
      <c r="CC144" s="1186"/>
      <c r="CD144" s="1186"/>
      <c r="CE144" s="1186"/>
      <c r="CF144" s="1186"/>
      <c r="CG144" s="1186"/>
      <c r="CH144" s="1186"/>
      <c r="CI144" s="1186">
        <v>288</v>
      </c>
      <c r="CJ144" s="1186"/>
      <c r="CK144" s="1186">
        <v>144</v>
      </c>
      <c r="CL144" s="1186"/>
      <c r="CM144" s="1186"/>
      <c r="CN144" s="1186">
        <v>12</v>
      </c>
      <c r="CO144" s="1186"/>
      <c r="CP144" s="1186">
        <v>204</v>
      </c>
      <c r="CQ144" s="1186"/>
      <c r="CR144" s="1186"/>
      <c r="CS144" s="1186"/>
      <c r="CT144" s="1186"/>
      <c r="CU144" s="1186">
        <v>36</v>
      </c>
      <c r="CV144" s="1186"/>
      <c r="CW144" s="1186">
        <v>1356</v>
      </c>
      <c r="CX144" s="1186"/>
      <c r="CY144" s="1186">
        <v>60</v>
      </c>
      <c r="CZ144" s="1186">
        <v>276</v>
      </c>
      <c r="DA144" s="1186"/>
      <c r="DB144" s="1186"/>
      <c r="DC144" s="1186"/>
      <c r="DD144" s="1186">
        <v>120</v>
      </c>
      <c r="DE144" s="1186"/>
      <c r="DF144" s="1186"/>
      <c r="DG144" s="1186">
        <v>864</v>
      </c>
      <c r="DH144" s="1186"/>
      <c r="DI144" s="1186"/>
      <c r="DJ144" s="1186">
        <v>84</v>
      </c>
      <c r="DK144" s="1186"/>
      <c r="DL144" s="1186">
        <v>336</v>
      </c>
      <c r="DM144" s="1186"/>
      <c r="DN144" s="1186"/>
      <c r="DO144" s="1186"/>
      <c r="DP144" s="1186"/>
      <c r="DQ144" s="1186"/>
      <c r="DR144" s="1186"/>
      <c r="DS144" s="1186">
        <v>180</v>
      </c>
      <c r="DT144" s="1186"/>
      <c r="DU144" s="1186"/>
      <c r="DV144" s="1186"/>
      <c r="DW144" s="1186"/>
      <c r="DX144" s="1186"/>
      <c r="DY144" s="1186"/>
      <c r="DZ144" s="1186">
        <v>240</v>
      </c>
      <c r="EA144" s="1186">
        <v>288</v>
      </c>
      <c r="EB144" s="1186"/>
      <c r="EC144" s="1186"/>
      <c r="ED144" s="1186">
        <v>480</v>
      </c>
      <c r="EE144" s="1186">
        <v>300</v>
      </c>
      <c r="EF144" s="1186">
        <v>60</v>
      </c>
      <c r="EG144" s="1186">
        <v>288</v>
      </c>
      <c r="EH144" s="1186"/>
      <c r="EI144" s="1186"/>
      <c r="EJ144" s="1186"/>
      <c r="EK144" s="1197"/>
      <c r="EL144" s="1198"/>
      <c r="EM144" s="1186"/>
      <c r="EN144" s="1186"/>
      <c r="EO144" s="1186"/>
      <c r="EP144" s="1186"/>
      <c r="EQ144" s="1186"/>
      <c r="ER144" s="1186"/>
      <c r="ES144" s="1186"/>
      <c r="ET144" s="1186"/>
      <c r="EU144" s="1186"/>
      <c r="EV144" s="1186"/>
      <c r="EW144" s="1186"/>
      <c r="EX144" s="1186"/>
      <c r="EY144" s="1186"/>
      <c r="EZ144" s="1186"/>
      <c r="FA144" s="1186"/>
      <c r="FB144" s="1186"/>
      <c r="FC144" s="1209"/>
      <c r="FD144" s="1186"/>
      <c r="FE144" s="1186"/>
      <c r="FF144" s="1186"/>
      <c r="FG144" s="1186"/>
      <c r="FH144" s="1186"/>
      <c r="FI144" s="1186"/>
      <c r="FJ144" s="1186"/>
      <c r="FK144" s="1186"/>
      <c r="FL144" s="1209"/>
      <c r="FM144" s="1186"/>
      <c r="FN144" s="1186"/>
      <c r="FO144" s="1186"/>
      <c r="FP144" s="1186"/>
      <c r="FQ144" s="1186"/>
      <c r="FR144" s="1186"/>
      <c r="FS144" s="1186"/>
      <c r="FT144" s="1186"/>
      <c r="FU144" s="1186"/>
      <c r="FV144" s="1186"/>
      <c r="FW144" s="1186"/>
      <c r="FX144" s="1186"/>
      <c r="FY144" s="1186"/>
      <c r="FZ144" s="1186"/>
      <c r="GA144" s="1186"/>
      <c r="GB144" s="1186"/>
      <c r="GC144" s="1186"/>
      <c r="GD144" s="1186"/>
      <c r="GE144" s="1186"/>
      <c r="GF144" s="1186"/>
      <c r="GG144" s="1186"/>
      <c r="GH144" s="1186"/>
      <c r="GI144" s="1186"/>
      <c r="GJ144" s="1186"/>
      <c r="GK144" s="1186"/>
      <c r="GL144" s="1186"/>
      <c r="GM144" s="1186"/>
      <c r="GN144" s="1186"/>
      <c r="GO144" s="1186"/>
      <c r="GP144" s="1186"/>
      <c r="GQ144" s="1186"/>
      <c r="GR144" s="1186"/>
      <c r="GS144" s="1186"/>
      <c r="GT144" s="1186"/>
      <c r="GU144" s="1186"/>
      <c r="GV144" s="1186"/>
      <c r="GW144" s="1186"/>
      <c r="GX144" s="1186"/>
      <c r="GY144" s="1218"/>
      <c r="GZ144" s="364">
        <f t="shared" si="121"/>
        <v>6000</v>
      </c>
      <c r="HA144" s="365">
        <f t="shared" si="122"/>
        <v>0</v>
      </c>
      <c r="HB144" s="366">
        <f t="shared" si="123"/>
        <v>6000</v>
      </c>
      <c r="HC144" s="366">
        <v>2208</v>
      </c>
      <c r="HD144" s="365"/>
      <c r="HE144" s="365"/>
      <c r="HF144" s="54"/>
      <c r="HG144" s="709">
        <v>4.99</v>
      </c>
      <c r="HH144" s="709">
        <v>1.25</v>
      </c>
      <c r="HI144" s="709">
        <f t="shared" si="94"/>
        <v>7500</v>
      </c>
      <c r="HJ144" s="711"/>
      <c r="HK144" s="711">
        <v>5.13</v>
      </c>
      <c r="HL144" s="738">
        <f t="shared" si="89"/>
        <v>0.387462686567164</v>
      </c>
      <c r="HM144" s="743"/>
      <c r="HN144" s="739">
        <v>3000</v>
      </c>
      <c r="HO144" s="743"/>
      <c r="HP144" s="740">
        <f t="shared" si="97"/>
        <v>19114.38</v>
      </c>
      <c r="HQ144" s="738"/>
      <c r="HR144" s="745">
        <v>44835</v>
      </c>
      <c r="HS144" s="742">
        <v>44927</v>
      </c>
      <c r="HT144" s="739">
        <f ca="1" t="shared" si="108"/>
        <v>5</v>
      </c>
      <c r="HU144" s="739">
        <f ca="1" t="shared" si="91"/>
        <v>150</v>
      </c>
      <c r="HV144" s="743">
        <v>3342</v>
      </c>
      <c r="HW144" s="739">
        <f t="shared" si="109"/>
        <v>6000</v>
      </c>
      <c r="HX144" s="761">
        <f t="shared" si="117"/>
        <v>1.69779286926995</v>
      </c>
      <c r="HY144" s="739">
        <f ca="1" t="shared" si="118"/>
        <v>4.13129598189021</v>
      </c>
      <c r="HZ144" s="739">
        <f t="shared" si="110"/>
        <v>3726</v>
      </c>
      <c r="IA144" s="743"/>
      <c r="IB144" s="739">
        <f ca="1" t="shared" si="111"/>
        <v>1200</v>
      </c>
      <c r="IC144" s="769">
        <f ca="1" t="shared" si="112"/>
        <v>40</v>
      </c>
      <c r="ID144" s="769">
        <f ca="1" t="shared" si="113"/>
        <v>93.15</v>
      </c>
      <c r="IE144" s="743"/>
      <c r="IF144" s="743"/>
      <c r="IG144" s="743"/>
      <c r="IH144" s="743"/>
      <c r="II144" s="743"/>
      <c r="IJ144" s="743"/>
      <c r="IK144" s="743"/>
      <c r="IL144" s="743"/>
      <c r="IM144" s="743"/>
      <c r="IN144" s="743"/>
      <c r="IO144" s="743"/>
      <c r="IP144" s="743"/>
      <c r="IQ144" s="739"/>
      <c r="IR144" s="739"/>
      <c r="IS144" s="739"/>
      <c r="IT144" s="739"/>
      <c r="IU144" s="739"/>
      <c r="IV144" s="739"/>
      <c r="IW144" s="739"/>
      <c r="IX144" s="739"/>
      <c r="IY144" s="739"/>
      <c r="IZ144" s="739"/>
      <c r="JA144" s="739"/>
      <c r="JB144" s="743">
        <v>0</v>
      </c>
      <c r="JC144" s="743">
        <v>0</v>
      </c>
      <c r="JD144" s="743">
        <v>0</v>
      </c>
      <c r="JE144" s="743">
        <v>0</v>
      </c>
      <c r="JF144" s="743">
        <v>0</v>
      </c>
      <c r="JG144" s="739">
        <v>0</v>
      </c>
      <c r="JH144" s="739">
        <v>0</v>
      </c>
      <c r="JI144" s="739">
        <v>0</v>
      </c>
      <c r="JJ144" s="739">
        <v>0</v>
      </c>
      <c r="JK144" s="739">
        <v>624</v>
      </c>
      <c r="JL144" s="739">
        <v>396</v>
      </c>
      <c r="JM144" s="739">
        <v>1188</v>
      </c>
      <c r="JN144" s="28">
        <f t="shared" si="119"/>
        <v>2208</v>
      </c>
      <c r="JO144" s="28">
        <f t="shared" si="120"/>
        <v>0</v>
      </c>
      <c r="JP144" s="28"/>
      <c r="JQ144" s="28"/>
      <c r="JR144" s="28"/>
      <c r="JS144" s="28"/>
      <c r="JT144" s="28"/>
      <c r="JU144" s="28"/>
      <c r="JV144" s="28"/>
      <c r="JW144" s="28"/>
      <c r="JX144" s="28"/>
      <c r="JY144" s="28"/>
      <c r="JZ144" s="28"/>
      <c r="KA144" s="28"/>
      <c r="KB144" s="28"/>
      <c r="KC144" s="28"/>
      <c r="KD144" s="28"/>
      <c r="KE144" s="824"/>
    </row>
    <row r="145" s="786" customFormat="1" hidden="1" customHeight="1" spans="1:291">
      <c r="A145" s="95" t="s">
        <v>1610</v>
      </c>
      <c r="B145" s="415" t="s">
        <v>1626</v>
      </c>
      <c r="C145" s="95" t="s">
        <v>1645</v>
      </c>
      <c r="D145" s="95" t="s">
        <v>1646</v>
      </c>
      <c r="E145" s="95" t="s">
        <v>1396</v>
      </c>
      <c r="F145" s="1117" t="s">
        <v>1914</v>
      </c>
      <c r="G145" s="416" t="s">
        <v>1915</v>
      </c>
      <c r="H145" s="301" t="s">
        <v>1916</v>
      </c>
      <c r="I145" s="99">
        <f t="shared" si="114"/>
        <v>312</v>
      </c>
      <c r="J145" s="1141">
        <v>396</v>
      </c>
      <c r="K145" s="1130">
        <f t="shared" si="115"/>
        <v>84</v>
      </c>
      <c r="L145" s="1131">
        <f t="shared" si="116"/>
        <v>84</v>
      </c>
      <c r="M145" s="1132"/>
      <c r="N145" s="1133"/>
      <c r="O145" s="1139"/>
      <c r="P145" s="1138">
        <f t="shared" si="101"/>
        <v>0</v>
      </c>
      <c r="Q145" s="1154">
        <f t="shared" si="102"/>
        <v>1000</v>
      </c>
      <c r="R145" s="1156"/>
      <c r="S145" s="1156"/>
      <c r="T145" s="1156"/>
      <c r="U145" s="1156"/>
      <c r="V145" s="1156"/>
      <c r="W145" s="1156"/>
      <c r="X145" s="1156"/>
      <c r="Y145" s="1156"/>
      <c r="Z145" s="1156"/>
      <c r="AA145" s="1156"/>
      <c r="AB145" s="1167"/>
      <c r="AC145" s="1156"/>
      <c r="AD145" s="1156"/>
      <c r="AE145" s="1156"/>
      <c r="AF145" s="1156"/>
      <c r="AG145" s="1156"/>
      <c r="AH145" s="1156"/>
      <c r="AI145" s="1156"/>
      <c r="AJ145" s="1156"/>
      <c r="AK145" s="1156"/>
      <c r="AL145" s="1156">
        <v>1000</v>
      </c>
      <c r="AM145" s="1156"/>
      <c r="AN145" s="1156"/>
      <c r="AO145" s="1156"/>
      <c r="AP145" s="1156"/>
      <c r="AQ145" s="1156"/>
      <c r="AR145" s="1156"/>
      <c r="AS145" s="1179"/>
      <c r="AT145" s="1177"/>
      <c r="AU145" s="1178"/>
      <c r="AV145" s="1178"/>
      <c r="AW145" s="1178"/>
      <c r="AX145" s="1178"/>
      <c r="AY145" s="1178"/>
      <c r="AZ145" s="1178"/>
      <c r="BA145" s="1178"/>
      <c r="BB145" s="1178"/>
      <c r="BC145" s="1178"/>
      <c r="BD145" s="1178"/>
      <c r="BE145" s="1178"/>
      <c r="BF145" s="1178"/>
      <c r="BG145" s="1178"/>
      <c r="BH145" s="1178"/>
      <c r="BI145" s="1178"/>
      <c r="BJ145" s="1178"/>
      <c r="BK145" s="1186"/>
      <c r="BL145" s="1187">
        <v>-396</v>
      </c>
      <c r="BM145" s="1187"/>
      <c r="BN145" s="1187"/>
      <c r="BO145" s="1187"/>
      <c r="BP145" s="1187"/>
      <c r="BQ145" s="1187"/>
      <c r="BR145" s="1187"/>
      <c r="BS145" s="1187"/>
      <c r="BT145" s="1187"/>
      <c r="BU145" s="1187"/>
      <c r="BV145" s="1191"/>
      <c r="BW145" s="1186"/>
      <c r="BX145" s="1186"/>
      <c r="BY145" s="1186"/>
      <c r="BZ145" s="1186"/>
      <c r="CA145" s="1186"/>
      <c r="CB145" s="1186"/>
      <c r="CC145" s="1186"/>
      <c r="CD145" s="1186"/>
      <c r="CE145" s="1186"/>
      <c r="CF145" s="1186"/>
      <c r="CG145" s="1186"/>
      <c r="CH145" s="1186"/>
      <c r="CI145" s="1186"/>
      <c r="CJ145" s="1186"/>
      <c r="CK145" s="1186"/>
      <c r="CL145" s="1186"/>
      <c r="CM145" s="1186"/>
      <c r="CN145" s="1186">
        <v>4</v>
      </c>
      <c r="CO145" s="1186"/>
      <c r="CP145" s="1186">
        <v>68</v>
      </c>
      <c r="CQ145" s="1186"/>
      <c r="CR145" s="1186"/>
      <c r="CS145" s="1186"/>
      <c r="CT145" s="1186"/>
      <c r="CU145" s="1186">
        <v>12</v>
      </c>
      <c r="CV145" s="1186"/>
      <c r="CW145" s="1186">
        <v>452</v>
      </c>
      <c r="CX145" s="1186"/>
      <c r="CY145" s="1186">
        <v>20</v>
      </c>
      <c r="CZ145" s="1186">
        <v>92</v>
      </c>
      <c r="DA145" s="1186"/>
      <c r="DB145" s="1186"/>
      <c r="DC145" s="1186"/>
      <c r="DD145" s="1186">
        <v>40</v>
      </c>
      <c r="DE145" s="1186"/>
      <c r="DF145" s="1186"/>
      <c r="DG145" s="1186">
        <v>288</v>
      </c>
      <c r="DH145" s="1186"/>
      <c r="DI145" s="1186"/>
      <c r="DJ145" s="1186">
        <v>28</v>
      </c>
      <c r="DK145" s="1186"/>
      <c r="DL145" s="1186"/>
      <c r="DM145" s="1186"/>
      <c r="DN145" s="1186"/>
      <c r="DO145" s="1186"/>
      <c r="DP145" s="1186"/>
      <c r="DQ145" s="1186"/>
      <c r="DR145" s="1186"/>
      <c r="DS145" s="1186">
        <v>12</v>
      </c>
      <c r="DT145" s="1186"/>
      <c r="DU145" s="1186"/>
      <c r="DV145" s="1186"/>
      <c r="DW145" s="1186"/>
      <c r="DX145" s="1186"/>
      <c r="DY145" s="1186"/>
      <c r="DZ145" s="1186">
        <v>80</v>
      </c>
      <c r="EA145" s="1186">
        <v>96</v>
      </c>
      <c r="EB145" s="1186"/>
      <c r="EC145" s="1186"/>
      <c r="ED145" s="1186"/>
      <c r="EE145" s="1186">
        <v>100</v>
      </c>
      <c r="EF145" s="1186">
        <v>20</v>
      </c>
      <c r="EG145" s="1186"/>
      <c r="EH145" s="1186"/>
      <c r="EI145" s="1186"/>
      <c r="EJ145" s="1186"/>
      <c r="EK145" s="1197"/>
      <c r="EL145" s="1198"/>
      <c r="EM145" s="1186"/>
      <c r="EN145" s="1186"/>
      <c r="EO145" s="1186"/>
      <c r="EP145" s="1186"/>
      <c r="EQ145" s="1186"/>
      <c r="ER145" s="1186"/>
      <c r="ES145" s="1186"/>
      <c r="ET145" s="1186"/>
      <c r="EU145" s="1186"/>
      <c r="EV145" s="1186"/>
      <c r="EW145" s="1186"/>
      <c r="EX145" s="1186"/>
      <c r="EY145" s="1186"/>
      <c r="EZ145" s="1186"/>
      <c r="FA145" s="1186"/>
      <c r="FB145" s="1186"/>
      <c r="FC145" s="1209"/>
      <c r="FD145" s="1186"/>
      <c r="FE145" s="1186"/>
      <c r="FF145" s="1186"/>
      <c r="FG145" s="1186"/>
      <c r="FH145" s="1186"/>
      <c r="FI145" s="1186"/>
      <c r="FJ145" s="1186"/>
      <c r="FK145" s="1186"/>
      <c r="FL145" s="1209"/>
      <c r="FM145" s="1186"/>
      <c r="FN145" s="1186"/>
      <c r="FO145" s="1186"/>
      <c r="FP145" s="1186"/>
      <c r="FQ145" s="1186"/>
      <c r="FR145" s="1186"/>
      <c r="FS145" s="1186"/>
      <c r="FT145" s="1186"/>
      <c r="FU145" s="1186"/>
      <c r="FV145" s="1186"/>
      <c r="FW145" s="1186"/>
      <c r="FX145" s="1186"/>
      <c r="FY145" s="1186"/>
      <c r="FZ145" s="1186"/>
      <c r="GA145" s="1186"/>
      <c r="GB145" s="1186"/>
      <c r="GC145" s="1186"/>
      <c r="GD145" s="1186"/>
      <c r="GE145" s="1186"/>
      <c r="GF145" s="1186"/>
      <c r="GG145" s="1186"/>
      <c r="GH145" s="1186"/>
      <c r="GI145" s="1186"/>
      <c r="GJ145" s="1186"/>
      <c r="GK145" s="1186"/>
      <c r="GL145" s="1186"/>
      <c r="GM145" s="1186"/>
      <c r="GN145" s="1186"/>
      <c r="GO145" s="1186"/>
      <c r="GP145" s="1186"/>
      <c r="GQ145" s="1186"/>
      <c r="GR145" s="1186"/>
      <c r="GS145" s="1186"/>
      <c r="GT145" s="1186"/>
      <c r="GU145" s="1186"/>
      <c r="GV145" s="1186"/>
      <c r="GW145" s="1186"/>
      <c r="GX145" s="1186"/>
      <c r="GY145" s="1218"/>
      <c r="GZ145" s="364">
        <f t="shared" si="121"/>
        <v>1312</v>
      </c>
      <c r="HA145" s="365">
        <f t="shared" si="122"/>
        <v>0</v>
      </c>
      <c r="HB145" s="366">
        <f t="shared" si="123"/>
        <v>1312</v>
      </c>
      <c r="HC145" s="366">
        <v>592</v>
      </c>
      <c r="HD145" s="365"/>
      <c r="HE145" s="365"/>
      <c r="HF145" s="54"/>
      <c r="HG145" s="709"/>
      <c r="HH145" s="709"/>
      <c r="HI145" s="709">
        <f t="shared" si="94"/>
        <v>0</v>
      </c>
      <c r="HJ145" s="711"/>
      <c r="HK145" s="711">
        <v>6.56</v>
      </c>
      <c r="HL145" s="738" t="e">
        <f t="shared" si="89"/>
        <v>#DIV/0!</v>
      </c>
      <c r="HM145" s="743"/>
      <c r="HN145" s="739">
        <v>1000</v>
      </c>
      <c r="HO145" s="743"/>
      <c r="HP145" s="740">
        <f t="shared" si="97"/>
        <v>551.04</v>
      </c>
      <c r="HQ145" s="738"/>
      <c r="HR145" s="745">
        <v>44835</v>
      </c>
      <c r="HS145" s="742">
        <v>44927</v>
      </c>
      <c r="HT145" s="739">
        <f ca="1" t="shared" si="108"/>
        <v>5</v>
      </c>
      <c r="HU145" s="739">
        <f ca="1" t="shared" si="91"/>
        <v>150</v>
      </c>
      <c r="HV145" s="743">
        <v>396</v>
      </c>
      <c r="HW145" s="739">
        <f t="shared" si="109"/>
        <v>1312</v>
      </c>
      <c r="HX145" s="761">
        <f t="shared" si="117"/>
        <v>5.46666666666667</v>
      </c>
      <c r="HY145" s="739">
        <f ca="1" t="shared" si="118"/>
        <v>13.3022222222222</v>
      </c>
      <c r="HZ145" s="739">
        <f t="shared" si="110"/>
        <v>84</v>
      </c>
      <c r="IA145" s="743"/>
      <c r="IB145" s="739">
        <f ca="1" t="shared" si="111"/>
        <v>262.4</v>
      </c>
      <c r="IC145" s="769">
        <f ca="1" t="shared" si="112"/>
        <v>8.74666666666667</v>
      </c>
      <c r="ID145" s="769">
        <f ca="1" t="shared" si="113"/>
        <v>9.60365853658537</v>
      </c>
      <c r="IE145" s="743"/>
      <c r="IF145" s="743"/>
      <c r="IG145" s="743"/>
      <c r="IH145" s="743"/>
      <c r="II145" s="743"/>
      <c r="IJ145" s="743"/>
      <c r="IK145" s="743"/>
      <c r="IL145" s="743"/>
      <c r="IM145" s="743"/>
      <c r="IN145" s="743"/>
      <c r="IO145" s="743"/>
      <c r="IP145" s="743"/>
      <c r="IQ145" s="739"/>
      <c r="IR145" s="739"/>
      <c r="IS145" s="739"/>
      <c r="IT145" s="739"/>
      <c r="IU145" s="739"/>
      <c r="IV145" s="739"/>
      <c r="IW145" s="739"/>
      <c r="IX145" s="739"/>
      <c r="IY145" s="739"/>
      <c r="IZ145" s="739"/>
      <c r="JA145" s="739"/>
      <c r="JB145" s="743">
        <v>0</v>
      </c>
      <c r="JC145" s="743">
        <v>0</v>
      </c>
      <c r="JD145" s="743">
        <v>0</v>
      </c>
      <c r="JE145" s="743">
        <v>0</v>
      </c>
      <c r="JF145" s="743">
        <v>0</v>
      </c>
      <c r="JG145" s="739">
        <v>0</v>
      </c>
      <c r="JH145" s="739">
        <v>0</v>
      </c>
      <c r="JI145" s="739">
        <v>0</v>
      </c>
      <c r="JJ145" s="739">
        <v>0</v>
      </c>
      <c r="JK145" s="739">
        <v>192</v>
      </c>
      <c r="JL145" s="739">
        <v>100</v>
      </c>
      <c r="JM145" s="739">
        <v>300</v>
      </c>
      <c r="JN145" s="28">
        <f t="shared" si="119"/>
        <v>592</v>
      </c>
      <c r="JO145" s="28">
        <f t="shared" si="120"/>
        <v>0</v>
      </c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/>
      <c r="KD145" s="28"/>
      <c r="KE145" s="824"/>
    </row>
    <row r="146" s="786" customFormat="1" hidden="1" customHeight="1" spans="1:291">
      <c r="A146" s="122" t="s">
        <v>1610</v>
      </c>
      <c r="B146" s="415" t="s">
        <v>1626</v>
      </c>
      <c r="C146" s="122" t="s">
        <v>1917</v>
      </c>
      <c r="D146" s="95" t="s">
        <v>1918</v>
      </c>
      <c r="E146" s="418" t="s">
        <v>1396</v>
      </c>
      <c r="F146" s="909" t="s">
        <v>1919</v>
      </c>
      <c r="G146" s="416" t="s">
        <v>1920</v>
      </c>
      <c r="H146" s="301" t="s">
        <v>1921</v>
      </c>
      <c r="I146" s="99">
        <f t="shared" si="114"/>
        <v>2527</v>
      </c>
      <c r="J146" s="1141">
        <v>1617</v>
      </c>
      <c r="K146" s="1130">
        <f t="shared" si="115"/>
        <v>2090</v>
      </c>
      <c r="L146" s="1131">
        <f t="shared" si="116"/>
        <v>-910</v>
      </c>
      <c r="M146" s="1132"/>
      <c r="N146" s="1133"/>
      <c r="O146" s="1139"/>
      <c r="P146" s="1138">
        <f t="shared" si="101"/>
        <v>3000</v>
      </c>
      <c r="Q146" s="1154">
        <f t="shared" si="102"/>
        <v>3000</v>
      </c>
      <c r="R146" s="1156"/>
      <c r="S146" s="1156"/>
      <c r="T146" s="1156"/>
      <c r="U146" s="1156"/>
      <c r="V146" s="1156"/>
      <c r="W146" s="1156">
        <v>3000</v>
      </c>
      <c r="X146" s="1156"/>
      <c r="Y146" s="1156"/>
      <c r="Z146" s="1156"/>
      <c r="AA146" s="1156"/>
      <c r="AB146" s="1167"/>
      <c r="AC146" s="1156"/>
      <c r="AD146" s="1156"/>
      <c r="AE146" s="1156"/>
      <c r="AF146" s="1156"/>
      <c r="AG146" s="1156"/>
      <c r="AH146" s="1156">
        <v>3000</v>
      </c>
      <c r="AI146" s="1156"/>
      <c r="AJ146" s="1156"/>
      <c r="AK146" s="1156"/>
      <c r="AL146" s="1156"/>
      <c r="AM146" s="1156"/>
      <c r="AN146" s="1156"/>
      <c r="AO146" s="1156"/>
      <c r="AP146" s="1156"/>
      <c r="AQ146" s="1156"/>
      <c r="AR146" s="1156"/>
      <c r="AS146" s="1179"/>
      <c r="AT146" s="1177"/>
      <c r="AU146" s="1178"/>
      <c r="AV146" s="1178"/>
      <c r="AW146" s="1178"/>
      <c r="AX146" s="1178"/>
      <c r="AY146" s="1178"/>
      <c r="AZ146" s="1178"/>
      <c r="BA146" s="1178"/>
      <c r="BB146" s="1178"/>
      <c r="BC146" s="1178"/>
      <c r="BD146" s="1178"/>
      <c r="BE146" s="1178"/>
      <c r="BF146" s="1178"/>
      <c r="BG146" s="1178"/>
      <c r="BH146" s="1178"/>
      <c r="BI146" s="1178"/>
      <c r="BJ146" s="1178"/>
      <c r="BK146" s="1186"/>
      <c r="BL146" s="1187">
        <v>-2793</v>
      </c>
      <c r="BM146" s="1187"/>
      <c r="BN146" s="1187"/>
      <c r="BO146" s="1187"/>
      <c r="BP146" s="1187"/>
      <c r="BQ146" s="1187"/>
      <c r="BR146" s="1187"/>
      <c r="BS146" s="1187"/>
      <c r="BT146" s="1187"/>
      <c r="BU146" s="1187"/>
      <c r="BV146" s="1191"/>
      <c r="BW146" s="1186"/>
      <c r="BX146" s="1186"/>
      <c r="BY146" s="1186"/>
      <c r="BZ146" s="1186"/>
      <c r="CA146" s="1186">
        <v>400</v>
      </c>
      <c r="CB146" s="1186"/>
      <c r="CC146" s="1186">
        <v>200</v>
      </c>
      <c r="CD146" s="1186"/>
      <c r="CE146" s="1186"/>
      <c r="CF146" s="1186"/>
      <c r="CG146" s="1186"/>
      <c r="CH146" s="1186"/>
      <c r="CI146" s="1186">
        <v>1200</v>
      </c>
      <c r="CJ146" s="1186"/>
      <c r="CK146" s="1186"/>
      <c r="CL146" s="1186"/>
      <c r="CM146" s="1186"/>
      <c r="CN146" s="1186">
        <v>48</v>
      </c>
      <c r="CO146" s="1186">
        <v>400</v>
      </c>
      <c r="CP146" s="1186"/>
      <c r="CQ146" s="1186">
        <v>400</v>
      </c>
      <c r="CR146" s="1186"/>
      <c r="CS146" s="1186"/>
      <c r="CT146" s="1186">
        <v>96</v>
      </c>
      <c r="CU146" s="1186">
        <v>48</v>
      </c>
      <c r="CV146" s="1186">
        <v>192</v>
      </c>
      <c r="CW146" s="1186"/>
      <c r="CX146" s="1186">
        <v>200</v>
      </c>
      <c r="CY146" s="1186"/>
      <c r="CZ146" s="1186"/>
      <c r="DA146" s="1186"/>
      <c r="DB146" s="1186">
        <v>48</v>
      </c>
      <c r="DC146" s="1186"/>
      <c r="DD146" s="1186"/>
      <c r="DE146" s="1186"/>
      <c r="DF146" s="1186"/>
      <c r="DG146" s="1186"/>
      <c r="DH146" s="1186"/>
      <c r="DI146" s="1186"/>
      <c r="DJ146" s="1186"/>
      <c r="DK146" s="1186"/>
      <c r="DL146" s="1186">
        <v>200</v>
      </c>
      <c r="DM146" s="1186"/>
      <c r="DN146" s="1186">
        <v>200</v>
      </c>
      <c r="DO146" s="1186"/>
      <c r="DP146" s="1186"/>
      <c r="DQ146" s="1186">
        <v>200</v>
      </c>
      <c r="DR146" s="1186"/>
      <c r="DS146" s="1186">
        <v>400</v>
      </c>
      <c r="DT146" s="1186"/>
      <c r="DU146" s="1186">
        <v>200</v>
      </c>
      <c r="DV146" s="1186"/>
      <c r="DW146" s="1186"/>
      <c r="DX146" s="1186"/>
      <c r="DY146" s="1186"/>
      <c r="DZ146" s="1186"/>
      <c r="EA146" s="1186"/>
      <c r="EB146" s="1186"/>
      <c r="EC146" s="1186">
        <v>768</v>
      </c>
      <c r="ED146" s="1186">
        <v>200</v>
      </c>
      <c r="EE146" s="1186"/>
      <c r="EF146" s="1186"/>
      <c r="EG146" s="1186">
        <v>1000</v>
      </c>
      <c r="EH146" s="1186"/>
      <c r="EI146" s="1186"/>
      <c r="EJ146" s="1186"/>
      <c r="EK146" s="1197"/>
      <c r="EL146" s="1198"/>
      <c r="EM146" s="1186"/>
      <c r="EN146" s="1186"/>
      <c r="EO146" s="1186"/>
      <c r="EP146" s="1186"/>
      <c r="EQ146" s="1186"/>
      <c r="ER146" s="1186"/>
      <c r="ES146" s="1186"/>
      <c r="ET146" s="1186"/>
      <c r="EU146" s="1186"/>
      <c r="EV146" s="1186"/>
      <c r="EW146" s="1186"/>
      <c r="EX146" s="1186"/>
      <c r="EY146" s="1186"/>
      <c r="EZ146" s="1186"/>
      <c r="FA146" s="1186"/>
      <c r="FB146" s="1186"/>
      <c r="FC146" s="1209"/>
      <c r="FD146" s="1186"/>
      <c r="FE146" s="1186"/>
      <c r="FF146" s="1186"/>
      <c r="FG146" s="1186"/>
      <c r="FH146" s="1186"/>
      <c r="FI146" s="1186"/>
      <c r="FJ146" s="1186">
        <v>100</v>
      </c>
      <c r="FK146" s="1186">
        <v>200</v>
      </c>
      <c r="FL146" s="1209"/>
      <c r="FM146" s="1186"/>
      <c r="FN146" s="1186"/>
      <c r="FO146" s="1186"/>
      <c r="FP146" s="1186"/>
      <c r="FQ146" s="1186"/>
      <c r="FR146" s="1186"/>
      <c r="FS146" s="1186"/>
      <c r="FT146" s="1186"/>
      <c r="FU146" s="1186"/>
      <c r="FV146" s="1186"/>
      <c r="FW146" s="1186"/>
      <c r="FX146" s="1186"/>
      <c r="FY146" s="1186"/>
      <c r="FZ146" s="1186"/>
      <c r="GA146" s="1186">
        <v>1</v>
      </c>
      <c r="GB146" s="1186"/>
      <c r="GC146" s="1186"/>
      <c r="GD146" s="1186"/>
      <c r="GE146" s="1186"/>
      <c r="GF146" s="1186"/>
      <c r="GG146" s="1186"/>
      <c r="GH146" s="1186"/>
      <c r="GI146" s="1186"/>
      <c r="GJ146" s="1186"/>
      <c r="GK146" s="1186"/>
      <c r="GL146" s="1186">
        <v>2</v>
      </c>
      <c r="GM146" s="1186"/>
      <c r="GN146" s="1186"/>
      <c r="GO146" s="1186"/>
      <c r="GP146" s="1186"/>
      <c r="GQ146" s="1186"/>
      <c r="GR146" s="1186"/>
      <c r="GS146" s="1186"/>
      <c r="GT146" s="1186"/>
      <c r="GU146" s="1186"/>
      <c r="GV146" s="1186"/>
      <c r="GW146" s="1186"/>
      <c r="GX146" s="1186"/>
      <c r="GY146" s="1218"/>
      <c r="GZ146" s="364">
        <f t="shared" si="121"/>
        <v>6400</v>
      </c>
      <c r="HA146" s="365">
        <f t="shared" si="122"/>
        <v>303</v>
      </c>
      <c r="HB146" s="366">
        <f t="shared" si="123"/>
        <v>6703</v>
      </c>
      <c r="HC146" s="366">
        <v>3018</v>
      </c>
      <c r="HD146" s="365"/>
      <c r="HE146" s="365"/>
      <c r="HF146" s="54"/>
      <c r="HG146" s="709">
        <v>4.99</v>
      </c>
      <c r="HH146" s="709">
        <v>1.25</v>
      </c>
      <c r="HI146" s="709">
        <f t="shared" si="94"/>
        <v>8378.75</v>
      </c>
      <c r="HJ146" s="711"/>
      <c r="HK146" s="711">
        <v>4.6</v>
      </c>
      <c r="HL146" s="738">
        <f t="shared" si="89"/>
        <v>0.450746268656716</v>
      </c>
      <c r="HM146" s="743"/>
      <c r="HN146" s="743">
        <v>3000</v>
      </c>
      <c r="HO146" s="743"/>
      <c r="HP146" s="740">
        <f t="shared" si="97"/>
        <v>9614</v>
      </c>
      <c r="HQ146" s="738"/>
      <c r="HR146" s="745">
        <v>44835</v>
      </c>
      <c r="HS146" s="742">
        <v>44927</v>
      </c>
      <c r="HT146" s="739">
        <f ca="1" t="shared" si="108"/>
        <v>5</v>
      </c>
      <c r="HU146" s="739">
        <f ca="1" t="shared" si="91"/>
        <v>150</v>
      </c>
      <c r="HV146" s="743">
        <v>1617</v>
      </c>
      <c r="HW146" s="739">
        <f t="shared" si="109"/>
        <v>6703</v>
      </c>
      <c r="HX146" s="761">
        <f t="shared" si="117"/>
        <v>3.61640140275155</v>
      </c>
      <c r="HY146" s="739">
        <f ca="1" t="shared" si="118"/>
        <v>8.79991008002877</v>
      </c>
      <c r="HZ146" s="739">
        <f t="shared" si="110"/>
        <v>2090</v>
      </c>
      <c r="IA146" s="743"/>
      <c r="IB146" s="739">
        <f ca="1" t="shared" si="111"/>
        <v>1340.6</v>
      </c>
      <c r="IC146" s="769">
        <f ca="1" t="shared" si="112"/>
        <v>44.6866666666667</v>
      </c>
      <c r="ID146" s="769">
        <f ca="1" t="shared" si="113"/>
        <v>46.7701029389825</v>
      </c>
      <c r="IE146" s="743"/>
      <c r="IF146" s="743"/>
      <c r="IG146" s="743"/>
      <c r="IH146" s="743"/>
      <c r="II146" s="743"/>
      <c r="IJ146" s="743"/>
      <c r="IK146" s="743"/>
      <c r="IL146" s="743"/>
      <c r="IM146" s="743"/>
      <c r="IN146" s="743"/>
      <c r="IO146" s="743"/>
      <c r="IP146" s="743"/>
      <c r="IQ146" s="739"/>
      <c r="IR146" s="739"/>
      <c r="IS146" s="739"/>
      <c r="IT146" s="739"/>
      <c r="IU146" s="739"/>
      <c r="IV146" s="739"/>
      <c r="IW146" s="739"/>
      <c r="IX146" s="739"/>
      <c r="IY146" s="739"/>
      <c r="IZ146" s="739"/>
      <c r="JA146" s="739"/>
      <c r="JB146" s="743">
        <v>0</v>
      </c>
      <c r="JC146" s="743">
        <v>0</v>
      </c>
      <c r="JD146" s="743">
        <v>0</v>
      </c>
      <c r="JE146" s="743">
        <v>0</v>
      </c>
      <c r="JF146" s="743">
        <v>0</v>
      </c>
      <c r="JG146" s="739">
        <v>0</v>
      </c>
      <c r="JH146" s="739">
        <v>0</v>
      </c>
      <c r="JI146" s="739">
        <v>0</v>
      </c>
      <c r="JJ146" s="739">
        <v>0</v>
      </c>
      <c r="JK146" s="739">
        <v>778</v>
      </c>
      <c r="JL146" s="739">
        <v>1184</v>
      </c>
      <c r="JM146" s="739">
        <v>1056</v>
      </c>
      <c r="JN146" s="28">
        <f t="shared" si="119"/>
        <v>3018</v>
      </c>
      <c r="JO146" s="28">
        <f t="shared" si="120"/>
        <v>0</v>
      </c>
      <c r="JP146" s="28"/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824"/>
    </row>
    <row r="147" s="786" customFormat="1" hidden="1" customHeight="1" spans="1:291">
      <c r="A147" s="122" t="s">
        <v>1610</v>
      </c>
      <c r="B147" s="415" t="s">
        <v>1626</v>
      </c>
      <c r="C147" s="122" t="s">
        <v>1917</v>
      </c>
      <c r="D147" s="95" t="s">
        <v>1918</v>
      </c>
      <c r="E147" s="418" t="s">
        <v>1396</v>
      </c>
      <c r="F147" s="909" t="s">
        <v>1922</v>
      </c>
      <c r="G147" s="416" t="s">
        <v>1923</v>
      </c>
      <c r="H147" s="301" t="s">
        <v>1924</v>
      </c>
      <c r="I147" s="99">
        <f t="shared" si="114"/>
        <v>1908</v>
      </c>
      <c r="J147" s="1141">
        <v>2218</v>
      </c>
      <c r="K147" s="1130">
        <f t="shared" si="115"/>
        <v>2310</v>
      </c>
      <c r="L147" s="1131">
        <f t="shared" si="116"/>
        <v>310</v>
      </c>
      <c r="M147" s="1132"/>
      <c r="N147" s="1133"/>
      <c r="O147" s="1139"/>
      <c r="P147" s="1138">
        <f t="shared" si="101"/>
        <v>2000</v>
      </c>
      <c r="Q147" s="1154">
        <f t="shared" si="102"/>
        <v>3000</v>
      </c>
      <c r="R147" s="1156"/>
      <c r="S147" s="1156"/>
      <c r="T147" s="1156"/>
      <c r="U147" s="1156"/>
      <c r="V147" s="1156"/>
      <c r="W147" s="1156">
        <v>2000</v>
      </c>
      <c r="X147" s="1156"/>
      <c r="Y147" s="1156"/>
      <c r="Z147" s="1156"/>
      <c r="AA147" s="1156"/>
      <c r="AB147" s="1167"/>
      <c r="AC147" s="1156"/>
      <c r="AD147" s="1156"/>
      <c r="AE147" s="1156"/>
      <c r="AF147" s="1156"/>
      <c r="AG147" s="1156"/>
      <c r="AH147" s="1156">
        <v>3000</v>
      </c>
      <c r="AI147" s="1156"/>
      <c r="AJ147" s="1156"/>
      <c r="AK147" s="1156"/>
      <c r="AL147" s="1156"/>
      <c r="AM147" s="1156"/>
      <c r="AN147" s="1156"/>
      <c r="AO147" s="1156"/>
      <c r="AP147" s="1156"/>
      <c r="AQ147" s="1156"/>
      <c r="AR147" s="1156"/>
      <c r="AS147" s="1179"/>
      <c r="AT147" s="1177"/>
      <c r="AU147" s="1178"/>
      <c r="AV147" s="1178"/>
      <c r="AW147" s="1178"/>
      <c r="AX147" s="1178"/>
      <c r="AY147" s="1178"/>
      <c r="AZ147" s="1178"/>
      <c r="BA147" s="1178"/>
      <c r="BB147" s="1178"/>
      <c r="BC147" s="1178"/>
      <c r="BD147" s="1178"/>
      <c r="BE147" s="1178"/>
      <c r="BF147" s="1178"/>
      <c r="BG147" s="1178"/>
      <c r="BH147" s="1178"/>
      <c r="BI147" s="1178"/>
      <c r="BJ147" s="1178"/>
      <c r="BK147" s="1186"/>
      <c r="BL147" s="1187">
        <v>-3194</v>
      </c>
      <c r="BM147" s="1187"/>
      <c r="BN147" s="1187"/>
      <c r="BO147" s="1187"/>
      <c r="BP147" s="1187"/>
      <c r="BQ147" s="1187"/>
      <c r="BR147" s="1187"/>
      <c r="BS147" s="1187"/>
      <c r="BT147" s="1187"/>
      <c r="BU147" s="1187"/>
      <c r="BV147" s="1191"/>
      <c r="BW147" s="1186"/>
      <c r="BX147" s="1186"/>
      <c r="BY147" s="1186"/>
      <c r="BZ147" s="1186"/>
      <c r="CA147" s="1186">
        <v>400</v>
      </c>
      <c r="CB147" s="1186"/>
      <c r="CC147" s="1186"/>
      <c r="CD147" s="1186"/>
      <c r="CE147" s="1186"/>
      <c r="CF147" s="1186"/>
      <c r="CG147" s="1186"/>
      <c r="CH147" s="1186"/>
      <c r="CI147" s="1186">
        <v>1000</v>
      </c>
      <c r="CJ147" s="1186">
        <v>384</v>
      </c>
      <c r="CK147" s="1186"/>
      <c r="CL147" s="1186"/>
      <c r="CM147" s="1186"/>
      <c r="CN147" s="1186">
        <v>48</v>
      </c>
      <c r="CO147" s="1186">
        <v>400</v>
      </c>
      <c r="CP147" s="1186"/>
      <c r="CQ147" s="1186">
        <v>200</v>
      </c>
      <c r="CR147" s="1186"/>
      <c r="CS147" s="1186"/>
      <c r="CT147" s="1186">
        <v>96</v>
      </c>
      <c r="CU147" s="1186">
        <v>48</v>
      </c>
      <c r="CV147" s="1186">
        <v>192</v>
      </c>
      <c r="CW147" s="1186"/>
      <c r="CX147" s="1186">
        <v>200</v>
      </c>
      <c r="CY147" s="1186"/>
      <c r="CZ147" s="1186"/>
      <c r="DA147" s="1186"/>
      <c r="DB147" s="1186">
        <v>48</v>
      </c>
      <c r="DC147" s="1186"/>
      <c r="DD147" s="1186"/>
      <c r="DE147" s="1186"/>
      <c r="DF147" s="1186"/>
      <c r="DG147" s="1186"/>
      <c r="DH147" s="1186"/>
      <c r="DI147" s="1186"/>
      <c r="DJ147" s="1186"/>
      <c r="DK147" s="1186"/>
      <c r="DL147" s="1186">
        <v>200</v>
      </c>
      <c r="DM147" s="1186"/>
      <c r="DN147" s="1186"/>
      <c r="DO147" s="1186"/>
      <c r="DP147" s="1186"/>
      <c r="DQ147" s="1186"/>
      <c r="DR147" s="1186"/>
      <c r="DS147" s="1186">
        <v>400</v>
      </c>
      <c r="DT147" s="1186"/>
      <c r="DU147" s="1186">
        <v>200</v>
      </c>
      <c r="DV147" s="1186"/>
      <c r="DW147" s="1186"/>
      <c r="DX147" s="1186"/>
      <c r="DY147" s="1186"/>
      <c r="DZ147" s="1186"/>
      <c r="EA147" s="1186"/>
      <c r="EB147" s="1186"/>
      <c r="EC147" s="1186">
        <v>768</v>
      </c>
      <c r="ED147" s="1186">
        <v>200</v>
      </c>
      <c r="EE147" s="1186"/>
      <c r="EF147" s="1186"/>
      <c r="EG147" s="1186">
        <v>1000</v>
      </c>
      <c r="EH147" s="1186"/>
      <c r="EI147" s="1186"/>
      <c r="EJ147" s="1186"/>
      <c r="EK147" s="1197"/>
      <c r="EL147" s="1198"/>
      <c r="EM147" s="1186"/>
      <c r="EN147" s="1186"/>
      <c r="EO147" s="1186"/>
      <c r="EP147" s="1186"/>
      <c r="EQ147" s="1186"/>
      <c r="ER147" s="1186"/>
      <c r="ES147" s="1186"/>
      <c r="ET147" s="1186"/>
      <c r="EU147" s="1186"/>
      <c r="EV147" s="1186"/>
      <c r="EW147" s="1186"/>
      <c r="EX147" s="1186"/>
      <c r="EY147" s="1186"/>
      <c r="EZ147" s="1186"/>
      <c r="FA147" s="1186"/>
      <c r="FB147" s="1186"/>
      <c r="FC147" s="1209"/>
      <c r="FD147" s="1186"/>
      <c r="FE147" s="1186"/>
      <c r="FF147" s="1186"/>
      <c r="FG147" s="1186"/>
      <c r="FH147" s="1186"/>
      <c r="FI147" s="1186"/>
      <c r="FJ147" s="1186">
        <v>50</v>
      </c>
      <c r="FK147" s="1186">
        <v>50</v>
      </c>
      <c r="FL147" s="1209"/>
      <c r="FM147" s="1186"/>
      <c r="FN147" s="1186"/>
      <c r="FO147" s="1186"/>
      <c r="FP147" s="1186"/>
      <c r="FQ147" s="1186"/>
      <c r="FR147" s="1186"/>
      <c r="FS147" s="1186"/>
      <c r="FT147" s="1186"/>
      <c r="FU147" s="1186"/>
      <c r="FV147" s="1186"/>
      <c r="FW147" s="1186"/>
      <c r="FX147" s="1186"/>
      <c r="FY147" s="1186"/>
      <c r="FZ147" s="1186"/>
      <c r="GA147" s="1186"/>
      <c r="GB147" s="1186"/>
      <c r="GC147" s="1186"/>
      <c r="GD147" s="1186"/>
      <c r="GE147" s="1186"/>
      <c r="GF147" s="1186"/>
      <c r="GG147" s="1186"/>
      <c r="GH147" s="1186"/>
      <c r="GI147" s="1186"/>
      <c r="GJ147" s="1186"/>
      <c r="GK147" s="1186"/>
      <c r="GL147" s="1186"/>
      <c r="GM147" s="1186"/>
      <c r="GN147" s="1186"/>
      <c r="GO147" s="1186"/>
      <c r="GP147" s="1186"/>
      <c r="GQ147" s="1186"/>
      <c r="GR147" s="1186"/>
      <c r="GS147" s="1186"/>
      <c r="GT147" s="1186"/>
      <c r="GU147" s="1186"/>
      <c r="GV147" s="1186"/>
      <c r="GW147" s="1186"/>
      <c r="GX147" s="1186"/>
      <c r="GY147" s="1218"/>
      <c r="GZ147" s="364">
        <f t="shared" si="121"/>
        <v>5784</v>
      </c>
      <c r="HA147" s="365">
        <f t="shared" si="122"/>
        <v>100</v>
      </c>
      <c r="HB147" s="366">
        <f t="shared" si="123"/>
        <v>5884</v>
      </c>
      <c r="HC147" s="366">
        <v>2618</v>
      </c>
      <c r="HD147" s="365"/>
      <c r="HE147" s="365"/>
      <c r="HF147" s="54"/>
      <c r="HG147" s="709">
        <v>4.99</v>
      </c>
      <c r="HH147" s="709">
        <v>1.25</v>
      </c>
      <c r="HI147" s="709">
        <f t="shared" si="94"/>
        <v>7355</v>
      </c>
      <c r="HJ147" s="711"/>
      <c r="HK147" s="711">
        <v>4.6</v>
      </c>
      <c r="HL147" s="738">
        <f t="shared" si="89"/>
        <v>0.450746268656716</v>
      </c>
      <c r="HM147" s="743"/>
      <c r="HN147" s="743">
        <v>3000</v>
      </c>
      <c r="HO147" s="743"/>
      <c r="HP147" s="740">
        <f t="shared" si="97"/>
        <v>10626</v>
      </c>
      <c r="HQ147" s="738"/>
      <c r="HR147" s="745">
        <v>44835</v>
      </c>
      <c r="HS147" s="742">
        <v>44927</v>
      </c>
      <c r="HT147" s="739">
        <f ca="1" t="shared" si="108"/>
        <v>5</v>
      </c>
      <c r="HU147" s="739">
        <f ca="1" t="shared" si="91"/>
        <v>150</v>
      </c>
      <c r="HV147" s="743">
        <v>2218</v>
      </c>
      <c r="HW147" s="739">
        <f t="shared" si="109"/>
        <v>5884</v>
      </c>
      <c r="HX147" s="761">
        <f t="shared" si="117"/>
        <v>2.59893992932862</v>
      </c>
      <c r="HY147" s="739">
        <f ca="1" t="shared" si="118"/>
        <v>6.32408716136631</v>
      </c>
      <c r="HZ147" s="739">
        <f t="shared" si="110"/>
        <v>2310</v>
      </c>
      <c r="IA147" s="743"/>
      <c r="IB147" s="739">
        <f ca="1" t="shared" si="111"/>
        <v>1176.8</v>
      </c>
      <c r="IC147" s="769">
        <f ca="1" t="shared" si="112"/>
        <v>39.2266666666667</v>
      </c>
      <c r="ID147" s="769">
        <f ca="1" t="shared" si="113"/>
        <v>58.8885112168593</v>
      </c>
      <c r="IE147" s="743"/>
      <c r="IF147" s="743"/>
      <c r="IG147" s="743"/>
      <c r="IH147" s="743"/>
      <c r="II147" s="743"/>
      <c r="IJ147" s="743"/>
      <c r="IK147" s="743"/>
      <c r="IL147" s="743"/>
      <c r="IM147" s="743"/>
      <c r="IN147" s="743"/>
      <c r="IO147" s="743"/>
      <c r="IP147" s="743"/>
      <c r="IQ147" s="739"/>
      <c r="IR147" s="739"/>
      <c r="IS147" s="739"/>
      <c r="IT147" s="739"/>
      <c r="IU147" s="739"/>
      <c r="IV147" s="739"/>
      <c r="IW147" s="739"/>
      <c r="IX147" s="739"/>
      <c r="IY147" s="739"/>
      <c r="IZ147" s="739"/>
      <c r="JA147" s="739"/>
      <c r="JB147" s="743">
        <v>0</v>
      </c>
      <c r="JC147" s="743">
        <v>0</v>
      </c>
      <c r="JD147" s="743">
        <v>0</v>
      </c>
      <c r="JE147" s="743">
        <v>0</v>
      </c>
      <c r="JF147" s="743">
        <v>0</v>
      </c>
      <c r="JG147" s="739">
        <v>0</v>
      </c>
      <c r="JH147" s="739">
        <v>0</v>
      </c>
      <c r="JI147" s="739">
        <v>0</v>
      </c>
      <c r="JJ147" s="739">
        <v>0</v>
      </c>
      <c r="JK147" s="739">
        <v>578</v>
      </c>
      <c r="JL147" s="739">
        <v>984</v>
      </c>
      <c r="JM147" s="739">
        <v>1056</v>
      </c>
      <c r="JN147" s="28">
        <f t="shared" si="119"/>
        <v>2618</v>
      </c>
      <c r="JO147" s="28">
        <f t="shared" si="120"/>
        <v>0</v>
      </c>
      <c r="JP147" s="28"/>
      <c r="JQ147" s="28"/>
      <c r="JR147" s="28"/>
      <c r="JS147" s="28"/>
      <c r="JT147" s="28"/>
      <c r="JU147" s="28"/>
      <c r="JV147" s="28"/>
      <c r="JW147" s="28"/>
      <c r="JX147" s="28"/>
      <c r="JY147" s="28"/>
      <c r="JZ147" s="28"/>
      <c r="KA147" s="28"/>
      <c r="KB147" s="28"/>
      <c r="KC147" s="28"/>
      <c r="KD147" s="28"/>
      <c r="KE147" s="824"/>
    </row>
    <row r="148" s="786" customFormat="1" hidden="1" customHeight="1" spans="1:291">
      <c r="A148" s="122" t="s">
        <v>1610</v>
      </c>
      <c r="B148" s="415" t="s">
        <v>1626</v>
      </c>
      <c r="C148" s="122" t="s">
        <v>1917</v>
      </c>
      <c r="D148" s="95" t="s">
        <v>1918</v>
      </c>
      <c r="E148" s="418" t="s">
        <v>1396</v>
      </c>
      <c r="F148" s="909" t="s">
        <v>1925</v>
      </c>
      <c r="G148" s="416" t="s">
        <v>1926</v>
      </c>
      <c r="H148" s="301" t="s">
        <v>1927</v>
      </c>
      <c r="I148" s="99">
        <f t="shared" si="114"/>
        <v>2458</v>
      </c>
      <c r="J148" s="1141">
        <v>2017</v>
      </c>
      <c r="K148" s="1130">
        <f t="shared" si="115"/>
        <v>2559</v>
      </c>
      <c r="L148" s="1131">
        <f t="shared" si="116"/>
        <v>-441</v>
      </c>
      <c r="M148" s="1132"/>
      <c r="N148" s="1133"/>
      <c r="O148" s="1139"/>
      <c r="P148" s="1138">
        <f t="shared" si="101"/>
        <v>3000</v>
      </c>
      <c r="Q148" s="1154">
        <f t="shared" si="102"/>
        <v>3000</v>
      </c>
      <c r="R148" s="1156"/>
      <c r="S148" s="1156"/>
      <c r="T148" s="1156"/>
      <c r="U148" s="1156"/>
      <c r="V148" s="1156"/>
      <c r="W148" s="1156">
        <v>3000</v>
      </c>
      <c r="X148" s="1156"/>
      <c r="Y148" s="1156"/>
      <c r="Z148" s="1156"/>
      <c r="AA148" s="1156"/>
      <c r="AB148" s="1167"/>
      <c r="AC148" s="1156"/>
      <c r="AD148" s="1156"/>
      <c r="AE148" s="1156"/>
      <c r="AF148" s="1156"/>
      <c r="AG148" s="1156"/>
      <c r="AH148" s="1156">
        <v>3000</v>
      </c>
      <c r="AI148" s="1156"/>
      <c r="AJ148" s="1156"/>
      <c r="AK148" s="1156"/>
      <c r="AL148" s="1156"/>
      <c r="AM148" s="1156"/>
      <c r="AN148" s="1156"/>
      <c r="AO148" s="1156"/>
      <c r="AP148" s="1156"/>
      <c r="AQ148" s="1156"/>
      <c r="AR148" s="1156"/>
      <c r="AS148" s="1179"/>
      <c r="AT148" s="1177"/>
      <c r="AU148" s="1178"/>
      <c r="AV148" s="1178"/>
      <c r="AW148" s="1178"/>
      <c r="AX148" s="1178"/>
      <c r="AY148" s="1178"/>
      <c r="AZ148" s="1178"/>
      <c r="BA148" s="1178"/>
      <c r="BB148" s="1178"/>
      <c r="BC148" s="1178"/>
      <c r="BD148" s="1178"/>
      <c r="BE148" s="1178"/>
      <c r="BF148" s="1178"/>
      <c r="BG148" s="1178"/>
      <c r="BH148" s="1178"/>
      <c r="BI148" s="1178"/>
      <c r="BJ148" s="1178"/>
      <c r="BK148" s="1186"/>
      <c r="BL148" s="1187">
        <v>-3193</v>
      </c>
      <c r="BM148" s="1187"/>
      <c r="BN148" s="1187"/>
      <c r="BO148" s="1187"/>
      <c r="BP148" s="1187"/>
      <c r="BQ148" s="1187"/>
      <c r="BR148" s="1187"/>
      <c r="BS148" s="1187"/>
      <c r="BT148" s="1187"/>
      <c r="BU148" s="1187"/>
      <c r="BV148" s="1191"/>
      <c r="BW148" s="1186"/>
      <c r="BX148" s="1186"/>
      <c r="BY148" s="1186"/>
      <c r="BZ148" s="1186"/>
      <c r="CA148" s="1186">
        <v>400</v>
      </c>
      <c r="CB148" s="1186"/>
      <c r="CC148" s="1186">
        <v>200</v>
      </c>
      <c r="CD148" s="1186"/>
      <c r="CE148" s="1186"/>
      <c r="CF148" s="1186"/>
      <c r="CG148" s="1186"/>
      <c r="CH148" s="1186"/>
      <c r="CI148" s="1186">
        <v>1200</v>
      </c>
      <c r="CJ148" s="1186">
        <v>384</v>
      </c>
      <c r="CK148" s="1186"/>
      <c r="CL148" s="1186"/>
      <c r="CM148" s="1186"/>
      <c r="CN148" s="1186">
        <v>48</v>
      </c>
      <c r="CO148" s="1186"/>
      <c r="CP148" s="1186"/>
      <c r="CQ148" s="1186">
        <v>400</v>
      </c>
      <c r="CR148" s="1186"/>
      <c r="CS148" s="1186"/>
      <c r="CT148" s="1186">
        <v>96</v>
      </c>
      <c r="CU148" s="1186">
        <v>48</v>
      </c>
      <c r="CV148" s="1186">
        <v>192</v>
      </c>
      <c r="CW148" s="1186"/>
      <c r="CX148" s="1186">
        <v>200</v>
      </c>
      <c r="CY148" s="1186"/>
      <c r="CZ148" s="1186"/>
      <c r="DA148" s="1186"/>
      <c r="DB148" s="1186">
        <v>48</v>
      </c>
      <c r="DC148" s="1186"/>
      <c r="DD148" s="1186"/>
      <c r="DE148" s="1186"/>
      <c r="DF148" s="1186"/>
      <c r="DG148" s="1186"/>
      <c r="DH148" s="1186"/>
      <c r="DI148" s="1186"/>
      <c r="DJ148" s="1186"/>
      <c r="DK148" s="1186"/>
      <c r="DL148" s="1186">
        <v>200</v>
      </c>
      <c r="DM148" s="1186"/>
      <c r="DN148" s="1186">
        <v>200</v>
      </c>
      <c r="DO148" s="1186"/>
      <c r="DP148" s="1186"/>
      <c r="DQ148" s="1186">
        <v>200</v>
      </c>
      <c r="DR148" s="1186"/>
      <c r="DS148" s="1186">
        <v>400</v>
      </c>
      <c r="DT148" s="1186"/>
      <c r="DU148" s="1186">
        <v>200</v>
      </c>
      <c r="DV148" s="1186"/>
      <c r="DW148" s="1186"/>
      <c r="DX148" s="1186"/>
      <c r="DY148" s="1186"/>
      <c r="DZ148" s="1186"/>
      <c r="EA148" s="1186"/>
      <c r="EB148" s="1186"/>
      <c r="EC148" s="1186">
        <v>768</v>
      </c>
      <c r="ED148" s="1186">
        <v>200</v>
      </c>
      <c r="EE148" s="1186"/>
      <c r="EF148" s="1186"/>
      <c r="EG148" s="1186">
        <v>1000</v>
      </c>
      <c r="EH148" s="1186"/>
      <c r="EI148" s="1186"/>
      <c r="EJ148" s="1186"/>
      <c r="EK148" s="1197"/>
      <c r="EL148" s="1198"/>
      <c r="EM148" s="1186"/>
      <c r="EN148" s="1186"/>
      <c r="EO148" s="1186"/>
      <c r="EP148" s="1186"/>
      <c r="EQ148" s="1186"/>
      <c r="ER148" s="1186"/>
      <c r="ES148" s="1186"/>
      <c r="ET148" s="1186"/>
      <c r="EU148" s="1186"/>
      <c r="EV148" s="1186"/>
      <c r="EW148" s="1186"/>
      <c r="EX148" s="1186"/>
      <c r="EY148" s="1186"/>
      <c r="EZ148" s="1186"/>
      <c r="FA148" s="1186"/>
      <c r="FB148" s="1186"/>
      <c r="FC148" s="1209"/>
      <c r="FD148" s="1186"/>
      <c r="FE148" s="1186"/>
      <c r="FF148" s="1186"/>
      <c r="FG148" s="1186"/>
      <c r="FH148" s="1186"/>
      <c r="FI148" s="1186"/>
      <c r="FJ148" s="1186">
        <v>50</v>
      </c>
      <c r="FK148" s="1186">
        <v>200</v>
      </c>
      <c r="FL148" s="1209"/>
      <c r="FM148" s="1186"/>
      <c r="FN148" s="1186"/>
      <c r="FO148" s="1186"/>
      <c r="FP148" s="1186"/>
      <c r="FQ148" s="1186"/>
      <c r="FR148" s="1186"/>
      <c r="FS148" s="1186"/>
      <c r="FT148" s="1186"/>
      <c r="FU148" s="1186"/>
      <c r="FV148" s="1186"/>
      <c r="FW148" s="1186"/>
      <c r="FX148" s="1186"/>
      <c r="FY148" s="1186"/>
      <c r="FZ148" s="1186"/>
      <c r="GA148" s="1186"/>
      <c r="GB148" s="1186"/>
      <c r="GC148" s="1186"/>
      <c r="GD148" s="1186"/>
      <c r="GE148" s="1186"/>
      <c r="GF148" s="1186"/>
      <c r="GG148" s="1186"/>
      <c r="GH148" s="1186"/>
      <c r="GI148" s="1186"/>
      <c r="GJ148" s="1186"/>
      <c r="GK148" s="1186"/>
      <c r="GL148" s="1186"/>
      <c r="GM148" s="1186"/>
      <c r="GN148" s="1186"/>
      <c r="GO148" s="1186"/>
      <c r="GP148" s="1186"/>
      <c r="GQ148" s="1186"/>
      <c r="GR148" s="1186"/>
      <c r="GS148" s="1186"/>
      <c r="GT148" s="1186"/>
      <c r="GU148" s="1186"/>
      <c r="GV148" s="1186"/>
      <c r="GW148" s="1186"/>
      <c r="GX148" s="1186"/>
      <c r="GY148" s="1218"/>
      <c r="GZ148" s="364">
        <f t="shared" si="121"/>
        <v>6384</v>
      </c>
      <c r="HA148" s="365">
        <f t="shared" si="122"/>
        <v>250</v>
      </c>
      <c r="HB148" s="366">
        <f t="shared" si="123"/>
        <v>6634</v>
      </c>
      <c r="HC148" s="366">
        <v>2618</v>
      </c>
      <c r="HD148" s="365"/>
      <c r="HE148" s="365"/>
      <c r="HF148" s="54"/>
      <c r="HG148" s="709">
        <v>4.99</v>
      </c>
      <c r="HH148" s="709">
        <v>1.25</v>
      </c>
      <c r="HI148" s="709">
        <f t="shared" si="94"/>
        <v>8292.5</v>
      </c>
      <c r="HJ148" s="711"/>
      <c r="HK148" s="711">
        <v>4.6</v>
      </c>
      <c r="HL148" s="738">
        <f t="shared" si="89"/>
        <v>0.450746268656716</v>
      </c>
      <c r="HM148" s="743"/>
      <c r="HN148" s="743">
        <v>3000</v>
      </c>
      <c r="HO148" s="743"/>
      <c r="HP148" s="740">
        <f t="shared" si="97"/>
        <v>11771.4</v>
      </c>
      <c r="HQ148" s="738"/>
      <c r="HR148" s="745">
        <v>44835</v>
      </c>
      <c r="HS148" s="742">
        <v>44927</v>
      </c>
      <c r="HT148" s="739">
        <f ca="1" t="shared" si="108"/>
        <v>5</v>
      </c>
      <c r="HU148" s="739">
        <f ca="1" t="shared" si="91"/>
        <v>150</v>
      </c>
      <c r="HV148" s="743">
        <v>2017</v>
      </c>
      <c r="HW148" s="739">
        <f t="shared" si="109"/>
        <v>6634</v>
      </c>
      <c r="HX148" s="761">
        <f t="shared" si="117"/>
        <v>2.89947552447552</v>
      </c>
      <c r="HY148" s="739">
        <f ca="1" t="shared" si="118"/>
        <v>7.05539044289043</v>
      </c>
      <c r="HZ148" s="739">
        <f t="shared" si="110"/>
        <v>2559</v>
      </c>
      <c r="IA148" s="743"/>
      <c r="IB148" s="739">
        <f ca="1" t="shared" si="111"/>
        <v>1326.8</v>
      </c>
      <c r="IC148" s="769">
        <f ca="1" t="shared" si="112"/>
        <v>44.2266666666667</v>
      </c>
      <c r="ID148" s="769">
        <f ca="1" t="shared" si="113"/>
        <v>57.861018993066</v>
      </c>
      <c r="IE148" s="743"/>
      <c r="IF148" s="743"/>
      <c r="IG148" s="743"/>
      <c r="IH148" s="743"/>
      <c r="II148" s="743"/>
      <c r="IJ148" s="743"/>
      <c r="IK148" s="743"/>
      <c r="IL148" s="743"/>
      <c r="IM148" s="743"/>
      <c r="IN148" s="743"/>
      <c r="IO148" s="743"/>
      <c r="IP148" s="743"/>
      <c r="IQ148" s="739"/>
      <c r="IR148" s="739"/>
      <c r="IS148" s="739"/>
      <c r="IT148" s="739"/>
      <c r="IU148" s="739"/>
      <c r="IV148" s="739"/>
      <c r="IW148" s="739"/>
      <c r="IX148" s="739"/>
      <c r="IY148" s="739"/>
      <c r="IZ148" s="739"/>
      <c r="JA148" s="739"/>
      <c r="JB148" s="743">
        <v>0</v>
      </c>
      <c r="JC148" s="743">
        <v>0</v>
      </c>
      <c r="JD148" s="743">
        <v>0</v>
      </c>
      <c r="JE148" s="743">
        <v>0</v>
      </c>
      <c r="JF148" s="743">
        <v>0</v>
      </c>
      <c r="JG148" s="739">
        <v>0</v>
      </c>
      <c r="JH148" s="739">
        <v>0</v>
      </c>
      <c r="JI148" s="739">
        <v>0</v>
      </c>
      <c r="JJ148" s="739">
        <v>0</v>
      </c>
      <c r="JK148" s="739">
        <v>778</v>
      </c>
      <c r="JL148" s="739">
        <v>584</v>
      </c>
      <c r="JM148" s="739">
        <v>1256</v>
      </c>
      <c r="JN148" s="28">
        <f t="shared" si="119"/>
        <v>2618</v>
      </c>
      <c r="JO148" s="28">
        <f t="shared" si="120"/>
        <v>0</v>
      </c>
      <c r="JP148" s="28"/>
      <c r="JQ148" s="28"/>
      <c r="JR148" s="28"/>
      <c r="JS148" s="28"/>
      <c r="JT148" s="28"/>
      <c r="JU148" s="28"/>
      <c r="JV148" s="28"/>
      <c r="JW148" s="28"/>
      <c r="JX148" s="28"/>
      <c r="JY148" s="28"/>
      <c r="JZ148" s="28"/>
      <c r="KA148" s="28"/>
      <c r="KB148" s="28"/>
      <c r="KC148" s="28"/>
      <c r="KD148" s="28"/>
      <c r="KE148" s="824"/>
    </row>
    <row r="149" s="786" customFormat="1" hidden="1" customHeight="1" spans="1:291">
      <c r="A149" s="122" t="s">
        <v>1610</v>
      </c>
      <c r="B149" s="415" t="s">
        <v>1626</v>
      </c>
      <c r="C149" s="122" t="s">
        <v>1917</v>
      </c>
      <c r="D149" s="95" t="s">
        <v>1918</v>
      </c>
      <c r="E149" s="418" t="s">
        <v>1396</v>
      </c>
      <c r="F149" s="909" t="s">
        <v>1928</v>
      </c>
      <c r="G149" s="416" t="s">
        <v>1929</v>
      </c>
      <c r="H149" s="301" t="s">
        <v>1930</v>
      </c>
      <c r="I149" s="99">
        <f t="shared" si="114"/>
        <v>1608</v>
      </c>
      <c r="J149" s="1141">
        <v>2218</v>
      </c>
      <c r="K149" s="1130">
        <f t="shared" si="115"/>
        <v>2610</v>
      </c>
      <c r="L149" s="1131">
        <f t="shared" si="116"/>
        <v>610</v>
      </c>
      <c r="M149" s="1132"/>
      <c r="N149" s="1133"/>
      <c r="O149" s="1139"/>
      <c r="P149" s="1138">
        <f t="shared" si="101"/>
        <v>2000</v>
      </c>
      <c r="Q149" s="1154">
        <f t="shared" si="102"/>
        <v>3000</v>
      </c>
      <c r="R149" s="1156"/>
      <c r="S149" s="1156"/>
      <c r="T149" s="1156"/>
      <c r="U149" s="1156"/>
      <c r="V149" s="1156"/>
      <c r="W149" s="1156">
        <v>2000</v>
      </c>
      <c r="X149" s="1156"/>
      <c r="Y149" s="1156"/>
      <c r="Z149" s="1156"/>
      <c r="AA149" s="1156"/>
      <c r="AB149" s="1167"/>
      <c r="AC149" s="1156"/>
      <c r="AD149" s="1156"/>
      <c r="AE149" s="1156"/>
      <c r="AF149" s="1156"/>
      <c r="AG149" s="1156"/>
      <c r="AH149" s="1156">
        <v>3000</v>
      </c>
      <c r="AI149" s="1156"/>
      <c r="AJ149" s="1156"/>
      <c r="AK149" s="1156"/>
      <c r="AL149" s="1156"/>
      <c r="AM149" s="1156"/>
      <c r="AN149" s="1156"/>
      <c r="AO149" s="1156"/>
      <c r="AP149" s="1156"/>
      <c r="AQ149" s="1156"/>
      <c r="AR149" s="1156"/>
      <c r="AS149" s="1179"/>
      <c r="AT149" s="1177"/>
      <c r="AU149" s="1178"/>
      <c r="AV149" s="1178"/>
      <c r="AW149" s="1178"/>
      <c r="AX149" s="1178"/>
      <c r="AY149" s="1178"/>
      <c r="AZ149" s="1178"/>
      <c r="BA149" s="1178"/>
      <c r="BB149" s="1178"/>
      <c r="BC149" s="1178"/>
      <c r="BD149" s="1178"/>
      <c r="BE149" s="1178"/>
      <c r="BF149" s="1178"/>
      <c r="BG149" s="1178"/>
      <c r="BH149" s="1178"/>
      <c r="BI149" s="1178"/>
      <c r="BJ149" s="1178"/>
      <c r="BK149" s="1186"/>
      <c r="BL149" s="1187">
        <v>-3194</v>
      </c>
      <c r="BM149" s="1187"/>
      <c r="BN149" s="1187"/>
      <c r="BO149" s="1187"/>
      <c r="BP149" s="1187"/>
      <c r="BQ149" s="1187"/>
      <c r="BR149" s="1187"/>
      <c r="BS149" s="1187"/>
      <c r="BT149" s="1187"/>
      <c r="BU149" s="1187"/>
      <c r="BV149" s="1191"/>
      <c r="BW149" s="1186"/>
      <c r="BX149" s="1186"/>
      <c r="BY149" s="1186"/>
      <c r="BZ149" s="1186"/>
      <c r="CA149" s="1186">
        <v>400</v>
      </c>
      <c r="CB149" s="1186"/>
      <c r="CC149" s="1186"/>
      <c r="CD149" s="1186"/>
      <c r="CE149" s="1186"/>
      <c r="CF149" s="1186"/>
      <c r="CG149" s="1186"/>
      <c r="CH149" s="1186"/>
      <c r="CI149" s="1186">
        <v>1000</v>
      </c>
      <c r="CJ149" s="1186">
        <v>384</v>
      </c>
      <c r="CK149" s="1186"/>
      <c r="CL149" s="1186"/>
      <c r="CM149" s="1186"/>
      <c r="CN149" s="1186">
        <v>48</v>
      </c>
      <c r="CO149" s="1186"/>
      <c r="CP149" s="1186"/>
      <c r="CQ149" s="1186">
        <v>200</v>
      </c>
      <c r="CR149" s="1186"/>
      <c r="CS149" s="1186"/>
      <c r="CT149" s="1186">
        <v>96</v>
      </c>
      <c r="CU149" s="1186">
        <v>48</v>
      </c>
      <c r="CV149" s="1186">
        <v>192</v>
      </c>
      <c r="CW149" s="1186"/>
      <c r="CX149" s="1186">
        <v>200</v>
      </c>
      <c r="CY149" s="1186"/>
      <c r="CZ149" s="1186"/>
      <c r="DA149" s="1186"/>
      <c r="DB149" s="1186">
        <v>48</v>
      </c>
      <c r="DC149" s="1186"/>
      <c r="DD149" s="1186"/>
      <c r="DE149" s="1186"/>
      <c r="DF149" s="1186"/>
      <c r="DG149" s="1186"/>
      <c r="DH149" s="1186"/>
      <c r="DI149" s="1186"/>
      <c r="DJ149" s="1186"/>
      <c r="DK149" s="1186"/>
      <c r="DL149" s="1186">
        <v>200</v>
      </c>
      <c r="DM149" s="1186"/>
      <c r="DN149" s="1186"/>
      <c r="DO149" s="1186"/>
      <c r="DP149" s="1186"/>
      <c r="DQ149" s="1186"/>
      <c r="DR149" s="1186"/>
      <c r="DS149" s="1186">
        <v>400</v>
      </c>
      <c r="DT149" s="1186"/>
      <c r="DU149" s="1186">
        <v>200</v>
      </c>
      <c r="DV149" s="1186"/>
      <c r="DW149" s="1186"/>
      <c r="DX149" s="1186"/>
      <c r="DY149" s="1186"/>
      <c r="DZ149" s="1186"/>
      <c r="EA149" s="1186"/>
      <c r="EB149" s="1186"/>
      <c r="EC149" s="1186">
        <v>768</v>
      </c>
      <c r="ED149" s="1186">
        <v>200</v>
      </c>
      <c r="EE149" s="1186"/>
      <c r="EF149" s="1186"/>
      <c r="EG149" s="1186">
        <v>1000</v>
      </c>
      <c r="EH149" s="1186"/>
      <c r="EI149" s="1186"/>
      <c r="EJ149" s="1186"/>
      <c r="EK149" s="1197"/>
      <c r="EL149" s="1198"/>
      <c r="EM149" s="1186"/>
      <c r="EN149" s="1186"/>
      <c r="EO149" s="1186"/>
      <c r="EP149" s="1186"/>
      <c r="EQ149" s="1186"/>
      <c r="ER149" s="1186"/>
      <c r="ES149" s="1186"/>
      <c r="ET149" s="1186"/>
      <c r="EU149" s="1186"/>
      <c r="EV149" s="1186"/>
      <c r="EW149" s="1186"/>
      <c r="EX149" s="1186"/>
      <c r="EY149" s="1186"/>
      <c r="EZ149" s="1186"/>
      <c r="FA149" s="1186"/>
      <c r="FB149" s="1186"/>
      <c r="FC149" s="1209"/>
      <c r="FD149" s="1186"/>
      <c r="FE149" s="1186"/>
      <c r="FF149" s="1186"/>
      <c r="FG149" s="1186"/>
      <c r="FH149" s="1186"/>
      <c r="FI149" s="1186"/>
      <c r="FJ149" s="1186">
        <v>50</v>
      </c>
      <c r="FK149" s="1186">
        <v>150</v>
      </c>
      <c r="FL149" s="1209"/>
      <c r="FM149" s="1186"/>
      <c r="FN149" s="1186"/>
      <c r="FO149" s="1186"/>
      <c r="FP149" s="1186"/>
      <c r="FQ149" s="1186"/>
      <c r="FR149" s="1186"/>
      <c r="FS149" s="1186"/>
      <c r="FT149" s="1186"/>
      <c r="FU149" s="1186"/>
      <c r="FV149" s="1186"/>
      <c r="FW149" s="1186"/>
      <c r="FX149" s="1186"/>
      <c r="FY149" s="1186"/>
      <c r="FZ149" s="1186"/>
      <c r="GA149" s="1186"/>
      <c r="GB149" s="1186"/>
      <c r="GC149" s="1186"/>
      <c r="GD149" s="1186"/>
      <c r="GE149" s="1186"/>
      <c r="GF149" s="1186"/>
      <c r="GG149" s="1186"/>
      <c r="GH149" s="1186"/>
      <c r="GI149" s="1186"/>
      <c r="GJ149" s="1186"/>
      <c r="GK149" s="1186"/>
      <c r="GL149" s="1186"/>
      <c r="GM149" s="1186"/>
      <c r="GN149" s="1186"/>
      <c r="GO149" s="1186"/>
      <c r="GP149" s="1186"/>
      <c r="GQ149" s="1186"/>
      <c r="GR149" s="1186"/>
      <c r="GS149" s="1186"/>
      <c r="GT149" s="1186"/>
      <c r="GU149" s="1186"/>
      <c r="GV149" s="1186"/>
      <c r="GW149" s="1186"/>
      <c r="GX149" s="1186"/>
      <c r="GY149" s="1218"/>
      <c r="GZ149" s="364">
        <f t="shared" si="121"/>
        <v>5384</v>
      </c>
      <c r="HA149" s="365">
        <f t="shared" si="122"/>
        <v>200</v>
      </c>
      <c r="HB149" s="366">
        <f t="shared" si="123"/>
        <v>5584</v>
      </c>
      <c r="HC149" s="366">
        <v>2618</v>
      </c>
      <c r="HD149" s="365"/>
      <c r="HE149" s="365"/>
      <c r="HF149" s="54"/>
      <c r="HG149" s="709">
        <v>4.99</v>
      </c>
      <c r="HH149" s="709">
        <v>1.25</v>
      </c>
      <c r="HI149" s="709">
        <f t="shared" si="94"/>
        <v>6980</v>
      </c>
      <c r="HJ149" s="711"/>
      <c r="HK149" s="711">
        <v>4.6</v>
      </c>
      <c r="HL149" s="738">
        <f t="shared" si="89"/>
        <v>0.450746268656716</v>
      </c>
      <c r="HM149" s="743"/>
      <c r="HN149" s="743">
        <v>3000</v>
      </c>
      <c r="HO149" s="743"/>
      <c r="HP149" s="740">
        <f t="shared" ref="HP149:HP157" si="124">HK149*HZ149</f>
        <v>12006</v>
      </c>
      <c r="HQ149" s="738"/>
      <c r="HR149" s="745">
        <v>44835</v>
      </c>
      <c r="HS149" s="742">
        <v>44927</v>
      </c>
      <c r="HT149" s="739">
        <f ca="1" t="shared" si="108"/>
        <v>5</v>
      </c>
      <c r="HU149" s="739">
        <f ca="1" t="shared" si="91"/>
        <v>150</v>
      </c>
      <c r="HV149" s="743">
        <v>2218</v>
      </c>
      <c r="HW149" s="739">
        <f t="shared" si="109"/>
        <v>5584</v>
      </c>
      <c r="HX149" s="761">
        <f t="shared" si="117"/>
        <v>2.31317315658658</v>
      </c>
      <c r="HY149" s="739">
        <f ca="1" t="shared" si="118"/>
        <v>5.62872134769401</v>
      </c>
      <c r="HZ149" s="739">
        <f t="shared" si="110"/>
        <v>2610</v>
      </c>
      <c r="IA149" s="743"/>
      <c r="IB149" s="739">
        <f ca="1" t="shared" si="111"/>
        <v>1116.8</v>
      </c>
      <c r="IC149" s="769">
        <f ca="1" t="shared" si="112"/>
        <v>37.2266666666667</v>
      </c>
      <c r="ID149" s="769">
        <f ca="1" t="shared" si="113"/>
        <v>70.1110315186246</v>
      </c>
      <c r="IE149" s="743"/>
      <c r="IF149" s="743"/>
      <c r="IG149" s="743"/>
      <c r="IH149" s="743"/>
      <c r="II149" s="743"/>
      <c r="IJ149" s="743"/>
      <c r="IK149" s="743"/>
      <c r="IL149" s="743"/>
      <c r="IM149" s="743"/>
      <c r="IN149" s="743"/>
      <c r="IO149" s="743"/>
      <c r="IP149" s="743"/>
      <c r="IQ149" s="739"/>
      <c r="IR149" s="739"/>
      <c r="IS149" s="739"/>
      <c r="IT149" s="739"/>
      <c r="IU149" s="739"/>
      <c r="IV149" s="739"/>
      <c r="IW149" s="739"/>
      <c r="IX149" s="739"/>
      <c r="IY149" s="739"/>
      <c r="IZ149" s="739"/>
      <c r="JA149" s="739"/>
      <c r="JB149" s="743">
        <v>0</v>
      </c>
      <c r="JC149" s="743">
        <v>0</v>
      </c>
      <c r="JD149" s="743">
        <v>0</v>
      </c>
      <c r="JE149" s="743">
        <v>0</v>
      </c>
      <c r="JF149" s="743">
        <v>0</v>
      </c>
      <c r="JG149" s="739">
        <v>0</v>
      </c>
      <c r="JH149" s="739">
        <v>0</v>
      </c>
      <c r="JI149" s="739">
        <v>0</v>
      </c>
      <c r="JJ149" s="739">
        <v>0</v>
      </c>
      <c r="JK149" s="739">
        <v>578</v>
      </c>
      <c r="JL149" s="739">
        <v>984</v>
      </c>
      <c r="JM149" s="739">
        <v>1056</v>
      </c>
      <c r="JN149" s="28">
        <f t="shared" si="119"/>
        <v>2618</v>
      </c>
      <c r="JO149" s="28">
        <f t="shared" si="120"/>
        <v>0</v>
      </c>
      <c r="JP149" s="28"/>
      <c r="JQ149" s="28"/>
      <c r="JR149" s="28"/>
      <c r="JS149" s="28"/>
      <c r="JT149" s="28"/>
      <c r="JU149" s="28"/>
      <c r="JV149" s="28"/>
      <c r="JW149" s="28"/>
      <c r="JX149" s="28"/>
      <c r="JY149" s="28"/>
      <c r="JZ149" s="28"/>
      <c r="KA149" s="28"/>
      <c r="KB149" s="28"/>
      <c r="KC149" s="28"/>
      <c r="KD149" s="28"/>
      <c r="KE149" s="824"/>
    </row>
    <row r="150" s="786" customFormat="1" hidden="1" customHeight="1" spans="1:291">
      <c r="A150" s="122" t="s">
        <v>1610</v>
      </c>
      <c r="B150" s="415" t="s">
        <v>1626</v>
      </c>
      <c r="C150" s="122" t="s">
        <v>1645</v>
      </c>
      <c r="D150" s="95" t="s">
        <v>1646</v>
      </c>
      <c r="E150" s="418"/>
      <c r="F150" s="1117" t="s">
        <v>1931</v>
      </c>
      <c r="G150" s="416" t="s">
        <v>1932</v>
      </c>
      <c r="H150" s="301" t="s">
        <v>1933</v>
      </c>
      <c r="I150" s="99">
        <f t="shared" si="114"/>
        <v>76</v>
      </c>
      <c r="J150" s="1141">
        <v>113</v>
      </c>
      <c r="K150" s="1130">
        <f t="shared" si="115"/>
        <v>37</v>
      </c>
      <c r="L150" s="1131">
        <f t="shared" si="116"/>
        <v>37</v>
      </c>
      <c r="M150" s="1132"/>
      <c r="N150" s="1133"/>
      <c r="O150" s="1139"/>
      <c r="P150" s="1138">
        <f t="shared" si="101"/>
        <v>0</v>
      </c>
      <c r="Q150" s="1154">
        <f t="shared" si="102"/>
        <v>0</v>
      </c>
      <c r="R150" s="1156"/>
      <c r="S150" s="1156"/>
      <c r="T150" s="1156"/>
      <c r="U150" s="1156"/>
      <c r="V150" s="1156"/>
      <c r="W150" s="1156"/>
      <c r="X150" s="1156"/>
      <c r="Y150" s="1156"/>
      <c r="Z150" s="1156"/>
      <c r="AA150" s="1156"/>
      <c r="AB150" s="1167"/>
      <c r="AC150" s="1156"/>
      <c r="AD150" s="1156"/>
      <c r="AE150" s="1156"/>
      <c r="AF150" s="1156"/>
      <c r="AG150" s="1156"/>
      <c r="AH150" s="1156"/>
      <c r="AI150" s="1156"/>
      <c r="AJ150" s="1156"/>
      <c r="AK150" s="1156"/>
      <c r="AL150" s="1156"/>
      <c r="AM150" s="1156"/>
      <c r="AN150" s="1156"/>
      <c r="AO150" s="1156"/>
      <c r="AP150" s="1156"/>
      <c r="AQ150" s="1156"/>
      <c r="AR150" s="1156"/>
      <c r="AS150" s="1179"/>
      <c r="AT150" s="1177"/>
      <c r="AU150" s="1178"/>
      <c r="AV150" s="1178"/>
      <c r="AW150" s="1178"/>
      <c r="AX150" s="1178"/>
      <c r="AY150" s="1178"/>
      <c r="AZ150" s="1178"/>
      <c r="BA150" s="1178"/>
      <c r="BB150" s="1178"/>
      <c r="BC150" s="1178"/>
      <c r="BD150" s="1178"/>
      <c r="BE150" s="1178"/>
      <c r="BF150" s="1178"/>
      <c r="BG150" s="1178"/>
      <c r="BH150" s="1178"/>
      <c r="BI150" s="1178"/>
      <c r="BJ150" s="1178"/>
      <c r="BK150" s="1186"/>
      <c r="BL150" s="1187">
        <v>-161</v>
      </c>
      <c r="BM150" s="1187"/>
      <c r="BN150" s="1187"/>
      <c r="BO150" s="1187"/>
      <c r="BP150" s="1187"/>
      <c r="BQ150" s="1187"/>
      <c r="BR150" s="1187"/>
      <c r="BS150" s="1187"/>
      <c r="BT150" s="1187"/>
      <c r="BU150" s="1187"/>
      <c r="BV150" s="1191"/>
      <c r="BW150" s="1186"/>
      <c r="BX150" s="1186"/>
      <c r="BY150" s="1186"/>
      <c r="BZ150" s="1186"/>
      <c r="CA150" s="1186"/>
      <c r="CB150" s="1186"/>
      <c r="CC150" s="1186"/>
      <c r="CD150" s="1186"/>
      <c r="CE150" s="1186"/>
      <c r="CF150" s="1186"/>
      <c r="CG150" s="1186"/>
      <c r="CH150" s="1186"/>
      <c r="CI150" s="1186"/>
      <c r="CJ150" s="1186">
        <v>24</v>
      </c>
      <c r="CK150" s="1186"/>
      <c r="CL150" s="1186"/>
      <c r="CM150" s="1186"/>
      <c r="CN150" s="1186">
        <v>4</v>
      </c>
      <c r="CO150" s="1186"/>
      <c r="CP150" s="1186"/>
      <c r="CQ150" s="1186"/>
      <c r="CR150" s="1186"/>
      <c r="CS150" s="1186"/>
      <c r="CT150" s="1186">
        <v>8</v>
      </c>
      <c r="CU150" s="1186">
        <v>4</v>
      </c>
      <c r="CV150" s="1186">
        <v>16</v>
      </c>
      <c r="CW150" s="1186"/>
      <c r="CX150" s="1186"/>
      <c r="CY150" s="1186"/>
      <c r="CZ150" s="1186"/>
      <c r="DA150" s="1186"/>
      <c r="DB150" s="1186">
        <v>4</v>
      </c>
      <c r="DC150" s="1186"/>
      <c r="DD150" s="1186"/>
      <c r="DE150" s="1186"/>
      <c r="DF150" s="1186"/>
      <c r="DG150" s="1186"/>
      <c r="DH150" s="1186"/>
      <c r="DI150" s="1186"/>
      <c r="DJ150" s="1186"/>
      <c r="DK150" s="1186"/>
      <c r="DL150" s="1186"/>
      <c r="DM150" s="1186"/>
      <c r="DN150" s="1186"/>
      <c r="DO150" s="1186"/>
      <c r="DP150" s="1186"/>
      <c r="DQ150" s="1186"/>
      <c r="DR150" s="1186"/>
      <c r="DS150" s="1186"/>
      <c r="DT150" s="1186"/>
      <c r="DU150" s="1186"/>
      <c r="DV150" s="1186"/>
      <c r="DW150" s="1186"/>
      <c r="DX150" s="1186"/>
      <c r="DY150" s="1186"/>
      <c r="DZ150" s="1186"/>
      <c r="EA150" s="1186"/>
      <c r="EB150" s="1186"/>
      <c r="EC150" s="1186">
        <v>64</v>
      </c>
      <c r="ED150" s="1186"/>
      <c r="EE150" s="1186"/>
      <c r="EF150" s="1186"/>
      <c r="EG150" s="1186"/>
      <c r="EH150" s="1186"/>
      <c r="EI150" s="1186"/>
      <c r="EJ150" s="1186"/>
      <c r="EK150" s="1197"/>
      <c r="EL150" s="1198"/>
      <c r="EM150" s="1186"/>
      <c r="EN150" s="1186"/>
      <c r="EO150" s="1186"/>
      <c r="EP150" s="1186"/>
      <c r="EQ150" s="1186"/>
      <c r="ER150" s="1186"/>
      <c r="ES150" s="1186"/>
      <c r="ET150" s="1186"/>
      <c r="EU150" s="1186"/>
      <c r="EV150" s="1186"/>
      <c r="EW150" s="1186"/>
      <c r="EX150" s="1186"/>
      <c r="EY150" s="1186"/>
      <c r="EZ150" s="1186"/>
      <c r="FA150" s="1186"/>
      <c r="FB150" s="1186"/>
      <c r="FC150" s="1209"/>
      <c r="FD150" s="1186"/>
      <c r="FE150" s="1186"/>
      <c r="FF150" s="1186"/>
      <c r="FG150" s="1186"/>
      <c r="FH150" s="1186"/>
      <c r="FI150" s="1186"/>
      <c r="FJ150" s="1186"/>
      <c r="FK150" s="1186"/>
      <c r="FL150" s="1209"/>
      <c r="FM150" s="1186"/>
      <c r="FN150" s="1186"/>
      <c r="FO150" s="1186"/>
      <c r="FP150" s="1186"/>
      <c r="FQ150" s="1186"/>
      <c r="FR150" s="1186"/>
      <c r="FS150" s="1186"/>
      <c r="FT150" s="1186"/>
      <c r="FU150" s="1186"/>
      <c r="FV150" s="1186"/>
      <c r="FW150" s="1186"/>
      <c r="FX150" s="1186"/>
      <c r="FY150" s="1186"/>
      <c r="FZ150" s="1186"/>
      <c r="GA150" s="1186"/>
      <c r="GB150" s="1186"/>
      <c r="GC150" s="1186"/>
      <c r="GD150" s="1186"/>
      <c r="GE150" s="1186"/>
      <c r="GF150" s="1186"/>
      <c r="GG150" s="1186"/>
      <c r="GH150" s="1186"/>
      <c r="GI150" s="1186"/>
      <c r="GJ150" s="1186"/>
      <c r="GK150" s="1186"/>
      <c r="GL150" s="1186"/>
      <c r="GM150" s="1186"/>
      <c r="GN150" s="1186"/>
      <c r="GO150" s="1186"/>
      <c r="GP150" s="1186"/>
      <c r="GQ150" s="1186"/>
      <c r="GR150" s="1186"/>
      <c r="GS150" s="1186"/>
      <c r="GT150" s="1186"/>
      <c r="GU150" s="1186"/>
      <c r="GV150" s="1186"/>
      <c r="GW150" s="1186"/>
      <c r="GX150" s="1186"/>
      <c r="GY150" s="1218"/>
      <c r="GZ150" s="364">
        <f t="shared" si="121"/>
        <v>124</v>
      </c>
      <c r="HA150" s="365">
        <f t="shared" si="122"/>
        <v>0</v>
      </c>
      <c r="HB150" s="366">
        <f t="shared" si="123"/>
        <v>124</v>
      </c>
      <c r="HC150" s="366">
        <v>124</v>
      </c>
      <c r="HD150" s="365"/>
      <c r="HE150" s="365"/>
      <c r="HF150" s="54"/>
      <c r="HG150" s="709"/>
      <c r="HH150" s="709"/>
      <c r="HI150" s="709">
        <f t="shared" si="94"/>
        <v>0</v>
      </c>
      <c r="HJ150" s="711"/>
      <c r="HK150" s="711">
        <v>9.55</v>
      </c>
      <c r="HL150" s="738" t="e">
        <f t="shared" si="89"/>
        <v>#DIV/0!</v>
      </c>
      <c r="HM150" s="743"/>
      <c r="HN150" s="743">
        <v>300</v>
      </c>
      <c r="HO150" s="743"/>
      <c r="HP150" s="740">
        <f t="shared" si="124"/>
        <v>353.35</v>
      </c>
      <c r="HQ150" s="738"/>
      <c r="HR150" s="745">
        <v>44835</v>
      </c>
      <c r="HS150" s="742">
        <v>44927</v>
      </c>
      <c r="HT150" s="739">
        <f ca="1" t="shared" si="108"/>
        <v>5</v>
      </c>
      <c r="HU150" s="739">
        <f ca="1" t="shared" si="91"/>
        <v>150</v>
      </c>
      <c r="HV150" s="743">
        <v>113</v>
      </c>
      <c r="HW150" s="739">
        <f t="shared" si="109"/>
        <v>124</v>
      </c>
      <c r="HX150" s="761">
        <f t="shared" si="117"/>
        <v>1.65333333333333</v>
      </c>
      <c r="HY150" s="739">
        <f ca="1" t="shared" si="118"/>
        <v>4.0231111111111</v>
      </c>
      <c r="HZ150" s="739">
        <f t="shared" si="110"/>
        <v>37</v>
      </c>
      <c r="IA150" s="743"/>
      <c r="IB150" s="739">
        <f ca="1" t="shared" si="111"/>
        <v>24.8</v>
      </c>
      <c r="IC150" s="769">
        <f ca="1" t="shared" si="112"/>
        <v>0.826666666666667</v>
      </c>
      <c r="ID150" s="769">
        <f ca="1" t="shared" si="113"/>
        <v>44.758064516129</v>
      </c>
      <c r="IE150" s="743"/>
      <c r="IF150" s="743"/>
      <c r="IG150" s="743"/>
      <c r="IH150" s="743"/>
      <c r="II150" s="743"/>
      <c r="IJ150" s="743"/>
      <c r="IK150" s="743"/>
      <c r="IL150" s="743"/>
      <c r="IM150" s="743"/>
      <c r="IN150" s="743"/>
      <c r="IO150" s="743"/>
      <c r="IP150" s="743"/>
      <c r="IQ150" s="739"/>
      <c r="IR150" s="739"/>
      <c r="IS150" s="739"/>
      <c r="IT150" s="739"/>
      <c r="IU150" s="739"/>
      <c r="IV150" s="739"/>
      <c r="IW150" s="739"/>
      <c r="IX150" s="739"/>
      <c r="IY150" s="739"/>
      <c r="IZ150" s="739"/>
      <c r="JA150" s="739"/>
      <c r="JB150" s="743">
        <v>0</v>
      </c>
      <c r="JC150" s="743">
        <v>0</v>
      </c>
      <c r="JD150" s="743">
        <v>0</v>
      </c>
      <c r="JE150" s="743">
        <v>0</v>
      </c>
      <c r="JF150" s="743">
        <v>0</v>
      </c>
      <c r="JG150" s="739">
        <v>0</v>
      </c>
      <c r="JH150" s="739">
        <v>0</v>
      </c>
      <c r="JI150" s="739">
        <v>0</v>
      </c>
      <c r="JJ150" s="739">
        <v>0</v>
      </c>
      <c r="JK150" s="739">
        <v>44</v>
      </c>
      <c r="JL150" s="739">
        <v>32</v>
      </c>
      <c r="JM150" s="739">
        <v>48</v>
      </c>
      <c r="JN150" s="28">
        <f t="shared" si="119"/>
        <v>124</v>
      </c>
      <c r="JO150" s="28">
        <f t="shared" si="120"/>
        <v>0</v>
      </c>
      <c r="JP150" s="28"/>
      <c r="JQ150" s="28"/>
      <c r="JR150" s="28"/>
      <c r="JS150" s="28"/>
      <c r="JT150" s="28"/>
      <c r="JU150" s="28"/>
      <c r="JV150" s="28"/>
      <c r="JW150" s="28"/>
      <c r="JX150" s="28"/>
      <c r="JY150" s="28"/>
      <c r="JZ150" s="28"/>
      <c r="KA150" s="28"/>
      <c r="KB150" s="28"/>
      <c r="KC150" s="28"/>
      <c r="KD150" s="28"/>
      <c r="KE150" s="824"/>
    </row>
    <row r="151" s="786" customFormat="1" hidden="1" customHeight="1" spans="1:291">
      <c r="A151" s="122" t="s">
        <v>1610</v>
      </c>
      <c r="B151" s="415" t="s">
        <v>1626</v>
      </c>
      <c r="C151" s="122" t="s">
        <v>1917</v>
      </c>
      <c r="D151" s="95" t="s">
        <v>1918</v>
      </c>
      <c r="E151" s="418" t="s">
        <v>1396</v>
      </c>
      <c r="F151" s="1117" t="s">
        <v>1934</v>
      </c>
      <c r="G151" s="416" t="s">
        <v>1935</v>
      </c>
      <c r="H151" s="301" t="s">
        <v>1936</v>
      </c>
      <c r="I151" s="99">
        <f t="shared" si="114"/>
        <v>1356</v>
      </c>
      <c r="J151" s="1141">
        <v>1935</v>
      </c>
      <c r="K151" s="1130">
        <f t="shared" si="115"/>
        <v>4579</v>
      </c>
      <c r="L151" s="1131">
        <f t="shared" si="116"/>
        <v>579</v>
      </c>
      <c r="M151" s="1132"/>
      <c r="N151" s="1133"/>
      <c r="O151" s="1139"/>
      <c r="P151" s="1138">
        <f t="shared" si="101"/>
        <v>4000</v>
      </c>
      <c r="Q151" s="1154">
        <f t="shared" si="102"/>
        <v>6000</v>
      </c>
      <c r="R151" s="1156"/>
      <c r="S151" s="1156"/>
      <c r="T151" s="1156"/>
      <c r="U151" s="1156"/>
      <c r="V151" s="1156"/>
      <c r="W151" s="1156"/>
      <c r="X151" s="1156"/>
      <c r="Y151" s="1156"/>
      <c r="Z151" s="1156">
        <v>4000</v>
      </c>
      <c r="AA151" s="1156"/>
      <c r="AB151" s="1167"/>
      <c r="AC151" s="1156"/>
      <c r="AD151" s="1156"/>
      <c r="AE151" s="1156"/>
      <c r="AF151" s="1156"/>
      <c r="AG151" s="1156"/>
      <c r="AH151" s="1156">
        <v>3000</v>
      </c>
      <c r="AI151" s="1156"/>
      <c r="AJ151" s="1156"/>
      <c r="AK151" s="1156"/>
      <c r="AL151" s="1156"/>
      <c r="AM151" s="1156"/>
      <c r="AN151" s="1156">
        <v>3000</v>
      </c>
      <c r="AO151" s="1156"/>
      <c r="AP151" s="1156"/>
      <c r="AQ151" s="1156"/>
      <c r="AR151" s="1156"/>
      <c r="AS151" s="1179"/>
      <c r="AT151" s="1177"/>
      <c r="AU151" s="1178"/>
      <c r="AV151" s="1178"/>
      <c r="AW151" s="1178"/>
      <c r="AX151" s="1178"/>
      <c r="AY151" s="1178"/>
      <c r="AZ151" s="1178"/>
      <c r="BA151" s="1178"/>
      <c r="BB151" s="1178"/>
      <c r="BC151" s="1178"/>
      <c r="BD151" s="1178"/>
      <c r="BE151" s="1178"/>
      <c r="BF151" s="1178"/>
      <c r="BG151" s="1178"/>
      <c r="BH151" s="1178"/>
      <c r="BI151" s="1178"/>
      <c r="BJ151" s="1178"/>
      <c r="BK151" s="1186"/>
      <c r="BL151" s="1187">
        <v>-2623</v>
      </c>
      <c r="BM151" s="1187"/>
      <c r="BN151" s="1187"/>
      <c r="BO151" s="1187"/>
      <c r="BP151" s="1187"/>
      <c r="BQ151" s="1187"/>
      <c r="BR151" s="1187"/>
      <c r="BS151" s="1187"/>
      <c r="BT151" s="1187"/>
      <c r="BU151" s="1187"/>
      <c r="BV151" s="1191"/>
      <c r="BW151" s="1186"/>
      <c r="BX151" s="1186"/>
      <c r="BY151" s="1186"/>
      <c r="BZ151" s="1186"/>
      <c r="CA151" s="1186">
        <v>400</v>
      </c>
      <c r="CB151" s="1186"/>
      <c r="CC151" s="1186"/>
      <c r="CD151" s="1186"/>
      <c r="CE151" s="1186"/>
      <c r="CF151" s="1186"/>
      <c r="CG151" s="1186"/>
      <c r="CH151" s="1186"/>
      <c r="CI151" s="1186">
        <v>600</v>
      </c>
      <c r="CJ151" s="1186"/>
      <c r="CK151" s="1186"/>
      <c r="CL151" s="1186"/>
      <c r="CM151" s="1186"/>
      <c r="CN151" s="1186">
        <v>48</v>
      </c>
      <c r="CO151" s="1186"/>
      <c r="CP151" s="1186">
        <v>1872</v>
      </c>
      <c r="CQ151" s="1186"/>
      <c r="CR151" s="1186"/>
      <c r="CS151" s="1186">
        <v>200</v>
      </c>
      <c r="CT151" s="1186"/>
      <c r="CU151" s="1186"/>
      <c r="CV151" s="1186"/>
      <c r="CW151" s="1186"/>
      <c r="CX151" s="1186"/>
      <c r="CY151" s="1186">
        <v>192</v>
      </c>
      <c r="CZ151" s="1186">
        <v>240</v>
      </c>
      <c r="DA151" s="1186"/>
      <c r="DB151" s="1186"/>
      <c r="DC151" s="1186"/>
      <c r="DD151" s="1186"/>
      <c r="DE151" s="1186"/>
      <c r="DF151" s="1186"/>
      <c r="DG151" s="1186"/>
      <c r="DH151" s="1186"/>
      <c r="DI151" s="1186"/>
      <c r="DJ151" s="1186">
        <v>192</v>
      </c>
      <c r="DK151" s="1186"/>
      <c r="DL151" s="1186"/>
      <c r="DM151" s="1186"/>
      <c r="DN151" s="1186"/>
      <c r="DO151" s="1186"/>
      <c r="DP151" s="1186"/>
      <c r="DQ151" s="1186">
        <v>200</v>
      </c>
      <c r="DR151" s="1186"/>
      <c r="DS151" s="1186">
        <v>200</v>
      </c>
      <c r="DT151" s="1186"/>
      <c r="DU151" s="1186">
        <v>200</v>
      </c>
      <c r="DV151" s="1186"/>
      <c r="DW151" s="1186">
        <v>200</v>
      </c>
      <c r="DX151" s="1186"/>
      <c r="DY151" s="1186"/>
      <c r="DZ151" s="1186"/>
      <c r="EA151" s="1186">
        <v>1680</v>
      </c>
      <c r="EB151" s="1186"/>
      <c r="EC151" s="1186"/>
      <c r="ED151" s="1186"/>
      <c r="EE151" s="1186">
        <v>384</v>
      </c>
      <c r="EF151" s="1186">
        <v>384</v>
      </c>
      <c r="EG151" s="1186">
        <v>800</v>
      </c>
      <c r="EH151" s="1186"/>
      <c r="EI151" s="1186"/>
      <c r="EJ151" s="1186"/>
      <c r="EK151" s="1197"/>
      <c r="EL151" s="1198"/>
      <c r="EM151" s="1186"/>
      <c r="EN151" s="1186"/>
      <c r="EO151" s="1186"/>
      <c r="EP151" s="1186"/>
      <c r="EQ151" s="1186"/>
      <c r="ER151" s="1186"/>
      <c r="ES151" s="1186"/>
      <c r="ET151" s="1186"/>
      <c r="EU151" s="1186"/>
      <c r="EV151" s="1186"/>
      <c r="EW151" s="1186"/>
      <c r="EX151" s="1186"/>
      <c r="EY151" s="1186"/>
      <c r="EZ151" s="1186"/>
      <c r="FA151" s="1186"/>
      <c r="FB151" s="1186"/>
      <c r="FC151" s="1209"/>
      <c r="FD151" s="1186"/>
      <c r="FE151" s="1186"/>
      <c r="FF151" s="1186"/>
      <c r="FG151" s="1186"/>
      <c r="FH151" s="1186"/>
      <c r="FI151" s="1186"/>
      <c r="FJ151" s="1186">
        <v>50</v>
      </c>
      <c r="FK151" s="1186">
        <v>200</v>
      </c>
      <c r="FL151" s="1209"/>
      <c r="FM151" s="1186"/>
      <c r="FN151" s="1186"/>
      <c r="FO151" s="1186"/>
      <c r="FP151" s="1186"/>
      <c r="FQ151" s="1186"/>
      <c r="FR151" s="1186"/>
      <c r="FS151" s="1186"/>
      <c r="FT151" s="1186"/>
      <c r="FU151" s="1186"/>
      <c r="FV151" s="1186"/>
      <c r="FW151" s="1186"/>
      <c r="FX151" s="1186"/>
      <c r="FY151" s="1186"/>
      <c r="FZ151" s="1186"/>
      <c r="GA151" s="1186"/>
      <c r="GB151" s="1186"/>
      <c r="GC151" s="1186"/>
      <c r="GD151" s="1186"/>
      <c r="GE151" s="1186"/>
      <c r="GF151" s="1186"/>
      <c r="GG151" s="1186"/>
      <c r="GH151" s="1186"/>
      <c r="GI151" s="1186"/>
      <c r="GJ151" s="1186"/>
      <c r="GK151" s="1186"/>
      <c r="GL151" s="1186">
        <v>2</v>
      </c>
      <c r="GM151" s="1186"/>
      <c r="GN151" s="1186"/>
      <c r="GO151" s="1186"/>
      <c r="GP151" s="1186"/>
      <c r="GQ151" s="1186"/>
      <c r="GR151" s="1186"/>
      <c r="GS151" s="1186"/>
      <c r="GT151" s="1186"/>
      <c r="GU151" s="1186"/>
      <c r="GV151" s="1186"/>
      <c r="GW151" s="1186"/>
      <c r="GX151" s="1186"/>
      <c r="GY151" s="1218"/>
      <c r="GZ151" s="364">
        <f t="shared" si="121"/>
        <v>7792</v>
      </c>
      <c r="HA151" s="365">
        <f t="shared" si="122"/>
        <v>252</v>
      </c>
      <c r="HB151" s="366">
        <f t="shared" si="123"/>
        <v>8044</v>
      </c>
      <c r="HC151" s="366">
        <v>4218</v>
      </c>
      <c r="HD151" s="365"/>
      <c r="HE151" s="365"/>
      <c r="HF151" s="54"/>
      <c r="HG151" s="709">
        <v>3.99</v>
      </c>
      <c r="HH151" s="709">
        <v>1</v>
      </c>
      <c r="HI151" s="709">
        <f t="shared" si="94"/>
        <v>8044</v>
      </c>
      <c r="HJ151" s="711"/>
      <c r="HK151" s="711">
        <v>4.57</v>
      </c>
      <c r="HL151" s="738">
        <f t="shared" si="89"/>
        <v>0.317910447761194</v>
      </c>
      <c r="HM151" s="743"/>
      <c r="HN151" s="743">
        <v>3000</v>
      </c>
      <c r="HO151" s="743"/>
      <c r="HP151" s="740">
        <f t="shared" si="124"/>
        <v>20926.03</v>
      </c>
      <c r="HQ151" s="738"/>
      <c r="HR151" s="745">
        <v>44835</v>
      </c>
      <c r="HS151" s="742">
        <v>44927</v>
      </c>
      <c r="HT151" s="739">
        <f ca="1" t="shared" si="108"/>
        <v>5</v>
      </c>
      <c r="HU151" s="739">
        <f ca="1" t="shared" si="91"/>
        <v>150</v>
      </c>
      <c r="HV151" s="743">
        <v>1935</v>
      </c>
      <c r="HW151" s="739">
        <f t="shared" si="109"/>
        <v>8044</v>
      </c>
      <c r="HX151" s="761">
        <f t="shared" si="117"/>
        <v>2.469757445502</v>
      </c>
      <c r="HY151" s="739">
        <f ca="1" t="shared" si="118"/>
        <v>6.0097431173882</v>
      </c>
      <c r="HZ151" s="739">
        <f t="shared" si="110"/>
        <v>4579</v>
      </c>
      <c r="IA151" s="743"/>
      <c r="IB151" s="739">
        <f ca="1" t="shared" si="111"/>
        <v>1608.8</v>
      </c>
      <c r="IC151" s="769">
        <f ca="1" t="shared" si="112"/>
        <v>53.6266666666667</v>
      </c>
      <c r="ID151" s="769">
        <f ca="1" t="shared" si="113"/>
        <v>85.386623570363</v>
      </c>
      <c r="IE151" s="743"/>
      <c r="IF151" s="743"/>
      <c r="IG151" s="743"/>
      <c r="IH151" s="743"/>
      <c r="II151" s="743"/>
      <c r="IJ151" s="743"/>
      <c r="IK151" s="743"/>
      <c r="IL151" s="743"/>
      <c r="IM151" s="743"/>
      <c r="IN151" s="743"/>
      <c r="IO151" s="743"/>
      <c r="IP151" s="743"/>
      <c r="IQ151" s="739"/>
      <c r="IR151" s="739"/>
      <c r="IS151" s="739"/>
      <c r="IT151" s="739"/>
      <c r="IU151" s="739"/>
      <c r="IV151" s="739"/>
      <c r="IW151" s="739"/>
      <c r="IX151" s="739"/>
      <c r="IY151" s="739"/>
      <c r="IZ151" s="739"/>
      <c r="JA151" s="739"/>
      <c r="JB151" s="743">
        <v>0</v>
      </c>
      <c r="JC151" s="743">
        <v>0</v>
      </c>
      <c r="JD151" s="743">
        <v>0</v>
      </c>
      <c r="JE151" s="743">
        <v>0</v>
      </c>
      <c r="JF151" s="743">
        <v>0</v>
      </c>
      <c r="JG151" s="739">
        <v>0</v>
      </c>
      <c r="JH151" s="739">
        <v>0</v>
      </c>
      <c r="JI151" s="739">
        <v>0</v>
      </c>
      <c r="JJ151" s="739">
        <v>0</v>
      </c>
      <c r="JK151" s="739">
        <v>1586</v>
      </c>
      <c r="JL151" s="739">
        <v>1200</v>
      </c>
      <c r="JM151" s="739">
        <v>1432</v>
      </c>
      <c r="JN151" s="28">
        <f t="shared" si="119"/>
        <v>4218</v>
      </c>
      <c r="JO151" s="28">
        <f t="shared" si="120"/>
        <v>0</v>
      </c>
      <c r="JP151" s="28"/>
      <c r="JQ151" s="28"/>
      <c r="JR151" s="28"/>
      <c r="JS151" s="28"/>
      <c r="JT151" s="28"/>
      <c r="JU151" s="28"/>
      <c r="JV151" s="28"/>
      <c r="JW151" s="28"/>
      <c r="JX151" s="28"/>
      <c r="JY151" s="28"/>
      <c r="JZ151" s="28"/>
      <c r="KA151" s="28"/>
      <c r="KB151" s="28"/>
      <c r="KC151" s="28"/>
      <c r="KD151" s="28"/>
      <c r="KE151" s="824"/>
    </row>
    <row r="152" s="786" customFormat="1" hidden="1" customHeight="1" spans="1:291">
      <c r="A152" s="122" t="s">
        <v>1610</v>
      </c>
      <c r="B152" s="415" t="s">
        <v>1626</v>
      </c>
      <c r="C152" s="122" t="s">
        <v>1917</v>
      </c>
      <c r="D152" s="95" t="s">
        <v>1918</v>
      </c>
      <c r="E152" s="418" t="s">
        <v>1396</v>
      </c>
      <c r="F152" s="1117" t="s">
        <v>1937</v>
      </c>
      <c r="G152" s="416" t="s">
        <v>1938</v>
      </c>
      <c r="H152" s="301" t="s">
        <v>1939</v>
      </c>
      <c r="I152" s="99">
        <f t="shared" si="114"/>
        <v>1204</v>
      </c>
      <c r="J152" s="1141">
        <v>1735</v>
      </c>
      <c r="K152" s="1130">
        <f t="shared" si="115"/>
        <v>4531</v>
      </c>
      <c r="L152" s="1131">
        <f t="shared" si="116"/>
        <v>531</v>
      </c>
      <c r="M152" s="1132"/>
      <c r="N152" s="1133"/>
      <c r="O152" s="1139"/>
      <c r="P152" s="1138">
        <f t="shared" si="101"/>
        <v>4000</v>
      </c>
      <c r="Q152" s="1154">
        <f t="shared" si="102"/>
        <v>6000</v>
      </c>
      <c r="R152" s="1156"/>
      <c r="S152" s="1156"/>
      <c r="T152" s="1156"/>
      <c r="U152" s="1156"/>
      <c r="V152" s="1156"/>
      <c r="W152" s="1156"/>
      <c r="X152" s="1156"/>
      <c r="Y152" s="1156"/>
      <c r="Z152" s="1156">
        <v>4000</v>
      </c>
      <c r="AA152" s="1156"/>
      <c r="AB152" s="1167"/>
      <c r="AC152" s="1156"/>
      <c r="AD152" s="1156"/>
      <c r="AE152" s="1156"/>
      <c r="AF152" s="1156"/>
      <c r="AG152" s="1156"/>
      <c r="AH152" s="1156">
        <v>3000</v>
      </c>
      <c r="AI152" s="1156"/>
      <c r="AJ152" s="1156"/>
      <c r="AK152" s="1156"/>
      <c r="AL152" s="1156"/>
      <c r="AM152" s="1156"/>
      <c r="AN152" s="1156">
        <v>3000</v>
      </c>
      <c r="AO152" s="1156"/>
      <c r="AP152" s="1156"/>
      <c r="AQ152" s="1156"/>
      <c r="AR152" s="1156"/>
      <c r="AS152" s="1179"/>
      <c r="AT152" s="1177"/>
      <c r="AU152" s="1178"/>
      <c r="AV152" s="1178"/>
      <c r="AW152" s="1178"/>
      <c r="AX152" s="1178"/>
      <c r="AY152" s="1178"/>
      <c r="AZ152" s="1178"/>
      <c r="BA152" s="1178"/>
      <c r="BB152" s="1178"/>
      <c r="BC152" s="1178"/>
      <c r="BD152" s="1178"/>
      <c r="BE152" s="1178"/>
      <c r="BF152" s="1178"/>
      <c r="BG152" s="1178"/>
      <c r="BH152" s="1178"/>
      <c r="BI152" s="1178"/>
      <c r="BJ152" s="1178"/>
      <c r="BK152" s="1186"/>
      <c r="BL152" s="1187">
        <v>-2623</v>
      </c>
      <c r="BM152" s="1187"/>
      <c r="BN152" s="1187"/>
      <c r="BO152" s="1187"/>
      <c r="BP152" s="1187"/>
      <c r="BQ152" s="1187"/>
      <c r="BR152" s="1187"/>
      <c r="BS152" s="1187"/>
      <c r="BT152" s="1187"/>
      <c r="BU152" s="1187"/>
      <c r="BV152" s="1191"/>
      <c r="BW152" s="1186"/>
      <c r="BX152" s="1186"/>
      <c r="BY152" s="1186"/>
      <c r="BZ152" s="1186"/>
      <c r="CA152" s="1186">
        <v>400</v>
      </c>
      <c r="CB152" s="1186"/>
      <c r="CC152" s="1186">
        <v>200</v>
      </c>
      <c r="CD152" s="1186"/>
      <c r="CE152" s="1186"/>
      <c r="CF152" s="1186"/>
      <c r="CG152" s="1186"/>
      <c r="CH152" s="1186"/>
      <c r="CI152" s="1186">
        <v>400</v>
      </c>
      <c r="CJ152" s="1186"/>
      <c r="CK152" s="1186"/>
      <c r="CL152" s="1186"/>
      <c r="CM152" s="1186"/>
      <c r="CN152" s="1186">
        <v>48</v>
      </c>
      <c r="CO152" s="1186"/>
      <c r="CP152" s="1186">
        <v>1872</v>
      </c>
      <c r="CQ152" s="1186"/>
      <c r="CR152" s="1186"/>
      <c r="CS152" s="1186">
        <v>200</v>
      </c>
      <c r="CT152" s="1186"/>
      <c r="CU152" s="1186"/>
      <c r="CV152" s="1186"/>
      <c r="CW152" s="1186"/>
      <c r="CX152" s="1186"/>
      <c r="CY152" s="1186">
        <v>192</v>
      </c>
      <c r="CZ152" s="1186">
        <v>240</v>
      </c>
      <c r="DA152" s="1186"/>
      <c r="DB152" s="1186"/>
      <c r="DC152" s="1186"/>
      <c r="DD152" s="1186"/>
      <c r="DE152" s="1186"/>
      <c r="DF152" s="1186"/>
      <c r="DG152" s="1186"/>
      <c r="DH152" s="1186"/>
      <c r="DI152" s="1186"/>
      <c r="DJ152" s="1186">
        <v>192</v>
      </c>
      <c r="DK152" s="1186"/>
      <c r="DL152" s="1186"/>
      <c r="DM152" s="1186"/>
      <c r="DN152" s="1186"/>
      <c r="DO152" s="1186"/>
      <c r="DP152" s="1186"/>
      <c r="DQ152" s="1186">
        <v>200</v>
      </c>
      <c r="DR152" s="1186"/>
      <c r="DS152" s="1186">
        <v>200</v>
      </c>
      <c r="DT152" s="1186"/>
      <c r="DU152" s="1186">
        <v>200</v>
      </c>
      <c r="DV152" s="1186"/>
      <c r="DW152" s="1186">
        <v>200</v>
      </c>
      <c r="DX152" s="1186"/>
      <c r="DY152" s="1186"/>
      <c r="DZ152" s="1186"/>
      <c r="EA152" s="1186">
        <v>1680</v>
      </c>
      <c r="EB152" s="1186"/>
      <c r="EC152" s="1186"/>
      <c r="ED152" s="1186"/>
      <c r="EE152" s="1186">
        <v>384</v>
      </c>
      <c r="EF152" s="1186">
        <v>384</v>
      </c>
      <c r="EG152" s="1186">
        <v>800</v>
      </c>
      <c r="EH152" s="1186"/>
      <c r="EI152" s="1186"/>
      <c r="EJ152" s="1186"/>
      <c r="EK152" s="1197"/>
      <c r="EL152" s="1198"/>
      <c r="EM152" s="1186"/>
      <c r="EN152" s="1186"/>
      <c r="EO152" s="1186"/>
      <c r="EP152" s="1186"/>
      <c r="EQ152" s="1186"/>
      <c r="ER152" s="1186"/>
      <c r="ES152" s="1186"/>
      <c r="ET152" s="1186"/>
      <c r="EU152" s="1186"/>
      <c r="EV152" s="1186"/>
      <c r="EW152" s="1186"/>
      <c r="EX152" s="1186"/>
      <c r="EY152" s="1186"/>
      <c r="EZ152" s="1186"/>
      <c r="FA152" s="1186"/>
      <c r="FB152" s="1186"/>
      <c r="FC152" s="1209"/>
      <c r="FD152" s="1186"/>
      <c r="FE152" s="1186"/>
      <c r="FF152" s="1186"/>
      <c r="FG152" s="1186"/>
      <c r="FH152" s="1186"/>
      <c r="FI152" s="1186"/>
      <c r="FJ152" s="1186">
        <v>100</v>
      </c>
      <c r="FK152" s="1186">
        <v>200</v>
      </c>
      <c r="FL152" s="1209"/>
      <c r="FM152" s="1186"/>
      <c r="FN152" s="1186"/>
      <c r="FO152" s="1186"/>
      <c r="FP152" s="1186"/>
      <c r="FQ152" s="1186"/>
      <c r="FR152" s="1186"/>
      <c r="FS152" s="1186"/>
      <c r="FT152" s="1186"/>
      <c r="FU152" s="1186"/>
      <c r="FV152" s="1186"/>
      <c r="FW152" s="1186"/>
      <c r="FX152" s="1186"/>
      <c r="FY152" s="1186"/>
      <c r="FZ152" s="1186"/>
      <c r="GA152" s="1186"/>
      <c r="GB152" s="1186"/>
      <c r="GC152" s="1186"/>
      <c r="GD152" s="1186"/>
      <c r="GE152" s="1186"/>
      <c r="GF152" s="1186"/>
      <c r="GG152" s="1186"/>
      <c r="GH152" s="1186"/>
      <c r="GI152" s="1186"/>
      <c r="GJ152" s="1186"/>
      <c r="GK152" s="1186"/>
      <c r="GL152" s="1186"/>
      <c r="GM152" s="1186"/>
      <c r="GN152" s="1186"/>
      <c r="GO152" s="1186"/>
      <c r="GP152" s="1186"/>
      <c r="GQ152" s="1186"/>
      <c r="GR152" s="1186"/>
      <c r="GS152" s="1186"/>
      <c r="GT152" s="1186"/>
      <c r="GU152" s="1186"/>
      <c r="GV152" s="1186"/>
      <c r="GW152" s="1186"/>
      <c r="GX152" s="1186"/>
      <c r="GY152" s="1218"/>
      <c r="GZ152" s="364">
        <f t="shared" si="121"/>
        <v>7792</v>
      </c>
      <c r="HA152" s="365">
        <f t="shared" si="122"/>
        <v>300</v>
      </c>
      <c r="HB152" s="366">
        <f t="shared" si="123"/>
        <v>8092</v>
      </c>
      <c r="HC152" s="366">
        <v>4218</v>
      </c>
      <c r="HD152" s="365"/>
      <c r="HE152" s="365"/>
      <c r="HF152" s="54"/>
      <c r="HG152" s="709">
        <v>3.99</v>
      </c>
      <c r="HH152" s="709">
        <v>1</v>
      </c>
      <c r="HI152" s="709">
        <f t="shared" si="94"/>
        <v>8092</v>
      </c>
      <c r="HJ152" s="711"/>
      <c r="HK152" s="711">
        <v>4.57</v>
      </c>
      <c r="HL152" s="738">
        <f t="shared" si="89"/>
        <v>0.317910447761194</v>
      </c>
      <c r="HM152" s="743"/>
      <c r="HN152" s="743">
        <v>3000</v>
      </c>
      <c r="HO152" s="743"/>
      <c r="HP152" s="740">
        <f t="shared" si="124"/>
        <v>20706.67</v>
      </c>
      <c r="HQ152" s="738"/>
      <c r="HR152" s="745">
        <v>44835</v>
      </c>
      <c r="HS152" s="742">
        <v>44927</v>
      </c>
      <c r="HT152" s="739">
        <f ca="1" t="shared" si="108"/>
        <v>5</v>
      </c>
      <c r="HU152" s="739">
        <f ca="1" t="shared" si="91"/>
        <v>150</v>
      </c>
      <c r="HV152" s="743">
        <v>1735</v>
      </c>
      <c r="HW152" s="739">
        <f t="shared" si="109"/>
        <v>8092</v>
      </c>
      <c r="HX152" s="761">
        <f t="shared" si="117"/>
        <v>2.58282796042132</v>
      </c>
      <c r="HY152" s="739">
        <f ca="1" t="shared" si="118"/>
        <v>6.28488137035855</v>
      </c>
      <c r="HZ152" s="739">
        <f t="shared" si="110"/>
        <v>4531</v>
      </c>
      <c r="IA152" s="743"/>
      <c r="IB152" s="739">
        <f ca="1" t="shared" si="111"/>
        <v>1618.4</v>
      </c>
      <c r="IC152" s="769">
        <f ca="1" t="shared" si="112"/>
        <v>53.9466666666667</v>
      </c>
      <c r="ID152" s="769">
        <f ca="1" t="shared" si="113"/>
        <v>83.9903608502224</v>
      </c>
      <c r="IE152" s="743"/>
      <c r="IF152" s="743"/>
      <c r="IG152" s="743"/>
      <c r="IH152" s="743"/>
      <c r="II152" s="743"/>
      <c r="IJ152" s="743"/>
      <c r="IK152" s="743"/>
      <c r="IL152" s="743"/>
      <c r="IM152" s="743"/>
      <c r="IN152" s="743"/>
      <c r="IO152" s="743"/>
      <c r="IP152" s="743"/>
      <c r="IQ152" s="739"/>
      <c r="IR152" s="739"/>
      <c r="IS152" s="739"/>
      <c r="IT152" s="739"/>
      <c r="IU152" s="739"/>
      <c r="IV152" s="739"/>
      <c r="IW152" s="739"/>
      <c r="IX152" s="739"/>
      <c r="IY152" s="739"/>
      <c r="IZ152" s="739"/>
      <c r="JA152" s="739"/>
      <c r="JB152" s="743">
        <v>0</v>
      </c>
      <c r="JC152" s="743">
        <v>0</v>
      </c>
      <c r="JD152" s="743">
        <v>0</v>
      </c>
      <c r="JE152" s="743">
        <v>0</v>
      </c>
      <c r="JF152" s="743">
        <v>0</v>
      </c>
      <c r="JG152" s="739">
        <v>0</v>
      </c>
      <c r="JH152" s="739">
        <v>0</v>
      </c>
      <c r="JI152" s="739">
        <v>0</v>
      </c>
      <c r="JJ152" s="739">
        <v>0</v>
      </c>
      <c r="JK152" s="739">
        <v>1586</v>
      </c>
      <c r="JL152" s="739">
        <v>1200</v>
      </c>
      <c r="JM152" s="739">
        <v>1432</v>
      </c>
      <c r="JN152" s="28">
        <f t="shared" si="119"/>
        <v>4218</v>
      </c>
      <c r="JO152" s="28">
        <f t="shared" si="120"/>
        <v>0</v>
      </c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824"/>
    </row>
    <row r="153" s="786" customFormat="1" hidden="1" customHeight="1" spans="1:291">
      <c r="A153" s="122" t="s">
        <v>1610</v>
      </c>
      <c r="B153" s="415" t="s">
        <v>1626</v>
      </c>
      <c r="C153" s="122" t="s">
        <v>1917</v>
      </c>
      <c r="D153" s="95" t="s">
        <v>1918</v>
      </c>
      <c r="E153" s="418" t="s">
        <v>1396</v>
      </c>
      <c r="F153" s="1117" t="s">
        <v>1940</v>
      </c>
      <c r="G153" s="416" t="s">
        <v>1941</v>
      </c>
      <c r="H153" s="301" t="s">
        <v>1942</v>
      </c>
      <c r="I153" s="99">
        <f t="shared" si="114"/>
        <v>1304</v>
      </c>
      <c r="J153" s="1141">
        <v>1936</v>
      </c>
      <c r="K153" s="1130">
        <f t="shared" si="115"/>
        <v>4632</v>
      </c>
      <c r="L153" s="1131">
        <f t="shared" si="116"/>
        <v>632</v>
      </c>
      <c r="M153" s="1132"/>
      <c r="N153" s="1133"/>
      <c r="O153" s="1139"/>
      <c r="P153" s="1138">
        <f t="shared" si="101"/>
        <v>4000</v>
      </c>
      <c r="Q153" s="1154">
        <f t="shared" si="102"/>
        <v>6000</v>
      </c>
      <c r="R153" s="1156"/>
      <c r="S153" s="1156"/>
      <c r="T153" s="1156"/>
      <c r="U153" s="1156"/>
      <c r="V153" s="1156"/>
      <c r="W153" s="1156"/>
      <c r="X153" s="1156"/>
      <c r="Y153" s="1156"/>
      <c r="Z153" s="1156">
        <v>4000</v>
      </c>
      <c r="AA153" s="1156"/>
      <c r="AB153" s="1167"/>
      <c r="AC153" s="1156"/>
      <c r="AD153" s="1156"/>
      <c r="AE153" s="1156"/>
      <c r="AF153" s="1156"/>
      <c r="AG153" s="1156"/>
      <c r="AH153" s="1156">
        <v>3000</v>
      </c>
      <c r="AI153" s="1156"/>
      <c r="AJ153" s="1156"/>
      <c r="AK153" s="1156"/>
      <c r="AL153" s="1156"/>
      <c r="AM153" s="1156"/>
      <c r="AN153" s="1156">
        <v>3000</v>
      </c>
      <c r="AO153" s="1156"/>
      <c r="AP153" s="1156"/>
      <c r="AQ153" s="1156"/>
      <c r="AR153" s="1156"/>
      <c r="AS153" s="1179"/>
      <c r="AT153" s="1177"/>
      <c r="AU153" s="1178"/>
      <c r="AV153" s="1178"/>
      <c r="AW153" s="1178"/>
      <c r="AX153" s="1178"/>
      <c r="AY153" s="1178"/>
      <c r="AZ153" s="1178"/>
      <c r="BA153" s="1178"/>
      <c r="BB153" s="1178"/>
      <c r="BC153" s="1178"/>
      <c r="BD153" s="1178"/>
      <c r="BE153" s="1178"/>
      <c r="BF153" s="1178"/>
      <c r="BG153" s="1178"/>
      <c r="BH153" s="1178"/>
      <c r="BI153" s="1178"/>
      <c r="BJ153" s="1178"/>
      <c r="BK153" s="1186"/>
      <c r="BL153" s="1187">
        <v>-2624</v>
      </c>
      <c r="BM153" s="1187"/>
      <c r="BN153" s="1187"/>
      <c r="BO153" s="1187"/>
      <c r="BP153" s="1187"/>
      <c r="BQ153" s="1187"/>
      <c r="BR153" s="1187"/>
      <c r="BS153" s="1187"/>
      <c r="BT153" s="1187"/>
      <c r="BU153" s="1187"/>
      <c r="BV153" s="1191"/>
      <c r="BW153" s="1186"/>
      <c r="BX153" s="1186"/>
      <c r="BY153" s="1186"/>
      <c r="BZ153" s="1186"/>
      <c r="CA153" s="1186">
        <v>400</v>
      </c>
      <c r="CB153" s="1186"/>
      <c r="CC153" s="1186"/>
      <c r="CD153" s="1186"/>
      <c r="CE153" s="1186"/>
      <c r="CF153" s="1186"/>
      <c r="CG153" s="1186"/>
      <c r="CH153" s="1186"/>
      <c r="CI153" s="1186">
        <v>400</v>
      </c>
      <c r="CJ153" s="1186"/>
      <c r="CK153" s="1186"/>
      <c r="CL153" s="1186"/>
      <c r="CM153" s="1186"/>
      <c r="CN153" s="1186">
        <v>48</v>
      </c>
      <c r="CO153" s="1186"/>
      <c r="CP153" s="1186">
        <v>1872</v>
      </c>
      <c r="CQ153" s="1186"/>
      <c r="CR153" s="1186"/>
      <c r="CS153" s="1186">
        <v>200</v>
      </c>
      <c r="CT153" s="1186"/>
      <c r="CU153" s="1186"/>
      <c r="CV153" s="1186"/>
      <c r="CW153" s="1186"/>
      <c r="CX153" s="1186">
        <v>200</v>
      </c>
      <c r="CY153" s="1186">
        <v>192</v>
      </c>
      <c r="CZ153" s="1186">
        <v>240</v>
      </c>
      <c r="DA153" s="1186"/>
      <c r="DB153" s="1186"/>
      <c r="DC153" s="1186"/>
      <c r="DD153" s="1186"/>
      <c r="DE153" s="1186"/>
      <c r="DF153" s="1186"/>
      <c r="DG153" s="1186"/>
      <c r="DH153" s="1186"/>
      <c r="DI153" s="1186"/>
      <c r="DJ153" s="1186">
        <v>192</v>
      </c>
      <c r="DK153" s="1186"/>
      <c r="DL153" s="1186"/>
      <c r="DM153" s="1186"/>
      <c r="DN153" s="1186"/>
      <c r="DO153" s="1186"/>
      <c r="DP153" s="1186"/>
      <c r="DQ153" s="1186">
        <v>200</v>
      </c>
      <c r="DR153" s="1186"/>
      <c r="DS153" s="1186">
        <v>200</v>
      </c>
      <c r="DT153" s="1186"/>
      <c r="DU153" s="1186">
        <v>200</v>
      </c>
      <c r="DV153" s="1186"/>
      <c r="DW153" s="1186">
        <v>200</v>
      </c>
      <c r="DX153" s="1186"/>
      <c r="DY153" s="1186"/>
      <c r="DZ153" s="1186"/>
      <c r="EA153" s="1186">
        <v>1680</v>
      </c>
      <c r="EB153" s="1186"/>
      <c r="EC153" s="1186"/>
      <c r="ED153" s="1186"/>
      <c r="EE153" s="1186">
        <v>384</v>
      </c>
      <c r="EF153" s="1186">
        <v>384</v>
      </c>
      <c r="EG153" s="1186">
        <v>800</v>
      </c>
      <c r="EH153" s="1186"/>
      <c r="EI153" s="1186"/>
      <c r="EJ153" s="1186"/>
      <c r="EK153" s="1197"/>
      <c r="EL153" s="1198"/>
      <c r="EM153" s="1186"/>
      <c r="EN153" s="1186"/>
      <c r="EO153" s="1186"/>
      <c r="EP153" s="1186"/>
      <c r="EQ153" s="1186"/>
      <c r="ER153" s="1186"/>
      <c r="ES153" s="1186"/>
      <c r="ET153" s="1186"/>
      <c r="EU153" s="1186"/>
      <c r="EV153" s="1186"/>
      <c r="EW153" s="1186"/>
      <c r="EX153" s="1186"/>
      <c r="EY153" s="1186"/>
      <c r="EZ153" s="1186"/>
      <c r="FA153" s="1186"/>
      <c r="FB153" s="1186"/>
      <c r="FC153" s="1209"/>
      <c r="FD153" s="1186"/>
      <c r="FE153" s="1186"/>
      <c r="FF153" s="1186"/>
      <c r="FG153" s="1186"/>
      <c r="FH153" s="1186"/>
      <c r="FI153" s="1186"/>
      <c r="FJ153" s="1186"/>
      <c r="FK153" s="1186">
        <v>200</v>
      </c>
      <c r="FL153" s="1209"/>
      <c r="FM153" s="1186"/>
      <c r="FN153" s="1186"/>
      <c r="FO153" s="1186"/>
      <c r="FP153" s="1186"/>
      <c r="FQ153" s="1186"/>
      <c r="FR153" s="1186"/>
      <c r="FS153" s="1186"/>
      <c r="FT153" s="1186"/>
      <c r="FU153" s="1186"/>
      <c r="FV153" s="1186"/>
      <c r="FW153" s="1186"/>
      <c r="FX153" s="1186"/>
      <c r="FY153" s="1186"/>
      <c r="FZ153" s="1186"/>
      <c r="GA153" s="1186"/>
      <c r="GB153" s="1186"/>
      <c r="GC153" s="1186"/>
      <c r="GD153" s="1186"/>
      <c r="GE153" s="1186"/>
      <c r="GF153" s="1186"/>
      <c r="GG153" s="1186"/>
      <c r="GH153" s="1186"/>
      <c r="GI153" s="1186"/>
      <c r="GJ153" s="1186"/>
      <c r="GK153" s="1186"/>
      <c r="GL153" s="1186"/>
      <c r="GM153" s="1186"/>
      <c r="GN153" s="1186"/>
      <c r="GO153" s="1186"/>
      <c r="GP153" s="1186"/>
      <c r="GQ153" s="1186"/>
      <c r="GR153" s="1186"/>
      <c r="GS153" s="1186"/>
      <c r="GT153" s="1186"/>
      <c r="GU153" s="1186"/>
      <c r="GV153" s="1186"/>
      <c r="GW153" s="1186"/>
      <c r="GX153" s="1186"/>
      <c r="GY153" s="1218"/>
      <c r="GZ153" s="364">
        <f t="shared" si="121"/>
        <v>7792</v>
      </c>
      <c r="HA153" s="365">
        <f t="shared" si="122"/>
        <v>200</v>
      </c>
      <c r="HB153" s="366">
        <f t="shared" si="123"/>
        <v>7992</v>
      </c>
      <c r="HC153" s="366">
        <v>4218</v>
      </c>
      <c r="HD153" s="365"/>
      <c r="HE153" s="365"/>
      <c r="HF153" s="54"/>
      <c r="HG153" s="709">
        <v>3.99</v>
      </c>
      <c r="HH153" s="709">
        <v>1</v>
      </c>
      <c r="HI153" s="709">
        <f t="shared" si="94"/>
        <v>7992</v>
      </c>
      <c r="HJ153" s="711"/>
      <c r="HK153" s="711">
        <v>4.57</v>
      </c>
      <c r="HL153" s="738">
        <f t="shared" si="89"/>
        <v>0.317910447761194</v>
      </c>
      <c r="HM153" s="743"/>
      <c r="HN153" s="743">
        <v>3000</v>
      </c>
      <c r="HO153" s="743"/>
      <c r="HP153" s="740">
        <f t="shared" si="124"/>
        <v>21168.24</v>
      </c>
      <c r="HQ153" s="738"/>
      <c r="HR153" s="745">
        <v>44835</v>
      </c>
      <c r="HS153" s="742">
        <v>44927</v>
      </c>
      <c r="HT153" s="739">
        <f ca="1" t="shared" si="108"/>
        <v>5</v>
      </c>
      <c r="HU153" s="739">
        <f ca="1" t="shared" si="91"/>
        <v>150</v>
      </c>
      <c r="HV153" s="743">
        <v>1936</v>
      </c>
      <c r="HW153" s="739">
        <f t="shared" si="109"/>
        <v>7992</v>
      </c>
      <c r="HX153" s="761">
        <f t="shared" si="117"/>
        <v>2.43361753958587</v>
      </c>
      <c r="HY153" s="739">
        <f ca="1" t="shared" si="118"/>
        <v>5.92180267965895</v>
      </c>
      <c r="HZ153" s="739">
        <f t="shared" si="110"/>
        <v>4632</v>
      </c>
      <c r="IA153" s="743"/>
      <c r="IB153" s="739">
        <f ca="1" t="shared" si="111"/>
        <v>1598.4</v>
      </c>
      <c r="IC153" s="769">
        <f ca="1" t="shared" si="112"/>
        <v>53.28</v>
      </c>
      <c r="ID153" s="769">
        <f ca="1" t="shared" si="113"/>
        <v>86.9369369369369</v>
      </c>
      <c r="IE153" s="743"/>
      <c r="IF153" s="743"/>
      <c r="IG153" s="743"/>
      <c r="IH153" s="743"/>
      <c r="II153" s="743"/>
      <c r="IJ153" s="743"/>
      <c r="IK153" s="743"/>
      <c r="IL153" s="743"/>
      <c r="IM153" s="743"/>
      <c r="IN153" s="743"/>
      <c r="IO153" s="743"/>
      <c r="IP153" s="743"/>
      <c r="IQ153" s="739"/>
      <c r="IR153" s="739"/>
      <c r="IS153" s="739"/>
      <c r="IT153" s="739"/>
      <c r="IU153" s="739"/>
      <c r="IV153" s="739"/>
      <c r="IW153" s="739"/>
      <c r="IX153" s="739"/>
      <c r="IY153" s="739"/>
      <c r="IZ153" s="739"/>
      <c r="JA153" s="739"/>
      <c r="JB153" s="743">
        <v>0</v>
      </c>
      <c r="JC153" s="743">
        <v>0</v>
      </c>
      <c r="JD153" s="743">
        <v>0</v>
      </c>
      <c r="JE153" s="743">
        <v>0</v>
      </c>
      <c r="JF153" s="743">
        <v>0</v>
      </c>
      <c r="JG153" s="739">
        <v>0</v>
      </c>
      <c r="JH153" s="739">
        <v>0</v>
      </c>
      <c r="JI153" s="739">
        <v>0</v>
      </c>
      <c r="JJ153" s="739">
        <v>0</v>
      </c>
      <c r="JK153" s="739">
        <v>1586</v>
      </c>
      <c r="JL153" s="739">
        <v>1200</v>
      </c>
      <c r="JM153" s="739">
        <v>1432</v>
      </c>
      <c r="JN153" s="28">
        <f t="shared" si="119"/>
        <v>4218</v>
      </c>
      <c r="JO153" s="28">
        <f t="shared" si="120"/>
        <v>0</v>
      </c>
      <c r="JP153" s="28"/>
      <c r="JQ153" s="28"/>
      <c r="JR153" s="28"/>
      <c r="JS153" s="28"/>
      <c r="JT153" s="28"/>
      <c r="JU153" s="28"/>
      <c r="JV153" s="28"/>
      <c r="JW153" s="28"/>
      <c r="JX153" s="28"/>
      <c r="JY153" s="28"/>
      <c r="JZ153" s="28"/>
      <c r="KA153" s="28"/>
      <c r="KB153" s="28"/>
      <c r="KC153" s="28"/>
      <c r="KD153" s="28"/>
      <c r="KE153" s="824"/>
    </row>
    <row r="154" s="786" customFormat="1" hidden="1" customHeight="1" spans="1:291">
      <c r="A154" s="122" t="s">
        <v>1610</v>
      </c>
      <c r="B154" s="415" t="s">
        <v>1626</v>
      </c>
      <c r="C154" s="122" t="s">
        <v>1917</v>
      </c>
      <c r="D154" s="95" t="s">
        <v>1918</v>
      </c>
      <c r="E154" s="418" t="s">
        <v>1396</v>
      </c>
      <c r="F154" s="1117" t="s">
        <v>1943</v>
      </c>
      <c r="G154" s="416" t="s">
        <v>1944</v>
      </c>
      <c r="H154" s="301" t="s">
        <v>1945</v>
      </c>
      <c r="I154" s="99">
        <f t="shared" si="114"/>
        <v>1304</v>
      </c>
      <c r="J154" s="1141">
        <v>1736</v>
      </c>
      <c r="K154" s="1130">
        <f t="shared" si="115"/>
        <v>4432</v>
      </c>
      <c r="L154" s="1131">
        <f t="shared" si="116"/>
        <v>432</v>
      </c>
      <c r="M154" s="1132"/>
      <c r="N154" s="1133"/>
      <c r="O154" s="1139"/>
      <c r="P154" s="1138">
        <f t="shared" si="101"/>
        <v>4000</v>
      </c>
      <c r="Q154" s="1154">
        <f t="shared" si="102"/>
        <v>6000</v>
      </c>
      <c r="R154" s="1156"/>
      <c r="S154" s="1156"/>
      <c r="T154" s="1156"/>
      <c r="U154" s="1156"/>
      <c r="V154" s="1156"/>
      <c r="W154" s="1156"/>
      <c r="X154" s="1156"/>
      <c r="Y154" s="1156"/>
      <c r="Z154" s="1156">
        <v>4000</v>
      </c>
      <c r="AA154" s="1156"/>
      <c r="AB154" s="1167"/>
      <c r="AC154" s="1156"/>
      <c r="AD154" s="1156"/>
      <c r="AE154" s="1156"/>
      <c r="AF154" s="1156"/>
      <c r="AG154" s="1156"/>
      <c r="AH154" s="1156">
        <v>3000</v>
      </c>
      <c r="AI154" s="1156"/>
      <c r="AJ154" s="1156"/>
      <c r="AK154" s="1156"/>
      <c r="AL154" s="1156"/>
      <c r="AM154" s="1156"/>
      <c r="AN154" s="1156">
        <v>3000</v>
      </c>
      <c r="AO154" s="1156"/>
      <c r="AP154" s="1156"/>
      <c r="AQ154" s="1156"/>
      <c r="AR154" s="1156"/>
      <c r="AS154" s="1179"/>
      <c r="AT154" s="1177"/>
      <c r="AU154" s="1178"/>
      <c r="AV154" s="1178"/>
      <c r="AW154" s="1178"/>
      <c r="AX154" s="1178"/>
      <c r="AY154" s="1178"/>
      <c r="AZ154" s="1178"/>
      <c r="BA154" s="1178"/>
      <c r="BB154" s="1178"/>
      <c r="BC154" s="1178"/>
      <c r="BD154" s="1178"/>
      <c r="BE154" s="1178"/>
      <c r="BF154" s="1178"/>
      <c r="BG154" s="1178"/>
      <c r="BH154" s="1178"/>
      <c r="BI154" s="1178"/>
      <c r="BJ154" s="1178"/>
      <c r="BK154" s="1186"/>
      <c r="BL154" s="1187">
        <v>-2624</v>
      </c>
      <c r="BM154" s="1187"/>
      <c r="BN154" s="1187"/>
      <c r="BO154" s="1187"/>
      <c r="BP154" s="1187"/>
      <c r="BQ154" s="1187"/>
      <c r="BR154" s="1187"/>
      <c r="BS154" s="1187"/>
      <c r="BT154" s="1187"/>
      <c r="BU154" s="1187"/>
      <c r="BV154" s="1191"/>
      <c r="BW154" s="1186"/>
      <c r="BX154" s="1186"/>
      <c r="BY154" s="1186"/>
      <c r="BZ154" s="1186"/>
      <c r="CA154" s="1186">
        <v>400</v>
      </c>
      <c r="CB154" s="1186"/>
      <c r="CC154" s="1186">
        <v>200</v>
      </c>
      <c r="CD154" s="1186"/>
      <c r="CE154" s="1186"/>
      <c r="CF154" s="1186"/>
      <c r="CG154" s="1186"/>
      <c r="CH154" s="1186"/>
      <c r="CI154" s="1186">
        <v>400</v>
      </c>
      <c r="CJ154" s="1186"/>
      <c r="CK154" s="1186"/>
      <c r="CL154" s="1186"/>
      <c r="CM154" s="1186"/>
      <c r="CN154" s="1186">
        <v>48</v>
      </c>
      <c r="CO154" s="1186"/>
      <c r="CP154" s="1186">
        <v>1872</v>
      </c>
      <c r="CQ154" s="1186"/>
      <c r="CR154" s="1186"/>
      <c r="CS154" s="1186">
        <v>200</v>
      </c>
      <c r="CT154" s="1186"/>
      <c r="CU154" s="1186"/>
      <c r="CV154" s="1186"/>
      <c r="CW154" s="1186"/>
      <c r="CX154" s="1186">
        <v>200</v>
      </c>
      <c r="CY154" s="1186">
        <v>192</v>
      </c>
      <c r="CZ154" s="1186">
        <v>240</v>
      </c>
      <c r="DA154" s="1186"/>
      <c r="DB154" s="1186"/>
      <c r="DC154" s="1186"/>
      <c r="DD154" s="1186"/>
      <c r="DE154" s="1186"/>
      <c r="DF154" s="1186"/>
      <c r="DG154" s="1186"/>
      <c r="DH154" s="1186"/>
      <c r="DI154" s="1186"/>
      <c r="DJ154" s="1186">
        <v>192</v>
      </c>
      <c r="DK154" s="1186"/>
      <c r="DL154" s="1186"/>
      <c r="DM154" s="1186"/>
      <c r="DN154" s="1186"/>
      <c r="DO154" s="1186"/>
      <c r="DP154" s="1186"/>
      <c r="DQ154" s="1186">
        <v>200</v>
      </c>
      <c r="DR154" s="1186"/>
      <c r="DS154" s="1186">
        <v>200</v>
      </c>
      <c r="DT154" s="1186"/>
      <c r="DU154" s="1186">
        <v>200</v>
      </c>
      <c r="DV154" s="1186"/>
      <c r="DW154" s="1186">
        <v>200</v>
      </c>
      <c r="DX154" s="1186"/>
      <c r="DY154" s="1186"/>
      <c r="DZ154" s="1186"/>
      <c r="EA154" s="1186">
        <v>1680</v>
      </c>
      <c r="EB154" s="1186"/>
      <c r="EC154" s="1186"/>
      <c r="ED154" s="1186"/>
      <c r="EE154" s="1186">
        <v>384</v>
      </c>
      <c r="EF154" s="1186">
        <v>384</v>
      </c>
      <c r="EG154" s="1186">
        <v>800</v>
      </c>
      <c r="EH154" s="1186"/>
      <c r="EI154" s="1186"/>
      <c r="EJ154" s="1186"/>
      <c r="EK154" s="1197"/>
      <c r="EL154" s="1198"/>
      <c r="EM154" s="1186"/>
      <c r="EN154" s="1186"/>
      <c r="EO154" s="1186"/>
      <c r="EP154" s="1186"/>
      <c r="EQ154" s="1186"/>
      <c r="ER154" s="1186"/>
      <c r="ES154" s="1186"/>
      <c r="ET154" s="1186"/>
      <c r="EU154" s="1186"/>
      <c r="EV154" s="1186"/>
      <c r="EW154" s="1186"/>
      <c r="EX154" s="1186"/>
      <c r="EY154" s="1186"/>
      <c r="EZ154" s="1186"/>
      <c r="FA154" s="1186"/>
      <c r="FB154" s="1186"/>
      <c r="FC154" s="1209"/>
      <c r="FD154" s="1186"/>
      <c r="FE154" s="1186"/>
      <c r="FF154" s="1186"/>
      <c r="FG154" s="1186"/>
      <c r="FH154" s="1186"/>
      <c r="FI154" s="1186"/>
      <c r="FJ154" s="1186"/>
      <c r="FK154" s="1186">
        <v>200</v>
      </c>
      <c r="FL154" s="1209"/>
      <c r="FM154" s="1186"/>
      <c r="FN154" s="1186"/>
      <c r="FO154" s="1186"/>
      <c r="FP154" s="1186"/>
      <c r="FQ154" s="1186"/>
      <c r="FR154" s="1186"/>
      <c r="FS154" s="1186"/>
      <c r="FT154" s="1186"/>
      <c r="FU154" s="1186"/>
      <c r="FV154" s="1186"/>
      <c r="FW154" s="1186"/>
      <c r="FX154" s="1186"/>
      <c r="FY154" s="1186"/>
      <c r="FZ154" s="1186"/>
      <c r="GA154" s="1186"/>
      <c r="GB154" s="1186"/>
      <c r="GC154" s="1186"/>
      <c r="GD154" s="1186"/>
      <c r="GE154" s="1186"/>
      <c r="GF154" s="1186"/>
      <c r="GG154" s="1186"/>
      <c r="GH154" s="1186"/>
      <c r="GI154" s="1186"/>
      <c r="GJ154" s="1186"/>
      <c r="GK154" s="1186"/>
      <c r="GL154" s="1186"/>
      <c r="GM154" s="1186"/>
      <c r="GN154" s="1186"/>
      <c r="GO154" s="1186"/>
      <c r="GP154" s="1186"/>
      <c r="GQ154" s="1186"/>
      <c r="GR154" s="1186"/>
      <c r="GS154" s="1186"/>
      <c r="GT154" s="1186"/>
      <c r="GU154" s="1186"/>
      <c r="GV154" s="1186"/>
      <c r="GW154" s="1186"/>
      <c r="GX154" s="1186"/>
      <c r="GY154" s="1218"/>
      <c r="GZ154" s="364">
        <f t="shared" si="121"/>
        <v>7992</v>
      </c>
      <c r="HA154" s="365">
        <f t="shared" si="122"/>
        <v>200</v>
      </c>
      <c r="HB154" s="366">
        <f t="shared" si="123"/>
        <v>8192</v>
      </c>
      <c r="HC154" s="366">
        <v>4218</v>
      </c>
      <c r="HD154" s="365"/>
      <c r="HE154" s="365"/>
      <c r="HF154" s="54"/>
      <c r="HG154" s="709">
        <v>3.99</v>
      </c>
      <c r="HH154" s="709">
        <v>1</v>
      </c>
      <c r="HI154" s="709">
        <f t="shared" si="94"/>
        <v>8192</v>
      </c>
      <c r="HJ154" s="711"/>
      <c r="HK154" s="711">
        <v>4.57</v>
      </c>
      <c r="HL154" s="738">
        <f t="shared" si="89"/>
        <v>0.317910447761194</v>
      </c>
      <c r="HM154" s="743"/>
      <c r="HN154" s="743">
        <v>3000</v>
      </c>
      <c r="HO154" s="743"/>
      <c r="HP154" s="740">
        <f t="shared" si="124"/>
        <v>20254.24</v>
      </c>
      <c r="HQ154" s="738"/>
      <c r="HR154" s="745">
        <v>44835</v>
      </c>
      <c r="HS154" s="742">
        <v>44927</v>
      </c>
      <c r="HT154" s="739">
        <f ca="1" t="shared" si="108"/>
        <v>5</v>
      </c>
      <c r="HU154" s="739">
        <f ca="1" t="shared" si="91"/>
        <v>150</v>
      </c>
      <c r="HV154" s="743">
        <v>1736</v>
      </c>
      <c r="HW154" s="739">
        <f t="shared" si="109"/>
        <v>8192</v>
      </c>
      <c r="HX154" s="761">
        <f t="shared" si="117"/>
        <v>2.65629053177691</v>
      </c>
      <c r="HY154" s="739">
        <f ca="1" t="shared" si="118"/>
        <v>6.46364029399048</v>
      </c>
      <c r="HZ154" s="739">
        <f t="shared" si="110"/>
        <v>4432</v>
      </c>
      <c r="IA154" s="743"/>
      <c r="IB154" s="739">
        <f ca="1" t="shared" si="111"/>
        <v>1638.4</v>
      </c>
      <c r="IC154" s="769">
        <f ca="1" t="shared" si="112"/>
        <v>54.6133333333333</v>
      </c>
      <c r="ID154" s="769">
        <f ca="1" t="shared" si="113"/>
        <v>81.15234375</v>
      </c>
      <c r="IE154" s="743"/>
      <c r="IF154" s="743"/>
      <c r="IG154" s="743"/>
      <c r="IH154" s="743"/>
      <c r="II154" s="743"/>
      <c r="IJ154" s="743"/>
      <c r="IK154" s="743"/>
      <c r="IL154" s="743"/>
      <c r="IM154" s="743"/>
      <c r="IN154" s="743"/>
      <c r="IO154" s="743"/>
      <c r="IP154" s="743"/>
      <c r="IQ154" s="739"/>
      <c r="IR154" s="739"/>
      <c r="IS154" s="739"/>
      <c r="IT154" s="739"/>
      <c r="IU154" s="739"/>
      <c r="IV154" s="739"/>
      <c r="IW154" s="739"/>
      <c r="IX154" s="739"/>
      <c r="IY154" s="739"/>
      <c r="IZ154" s="739"/>
      <c r="JA154" s="739"/>
      <c r="JB154" s="743">
        <v>0</v>
      </c>
      <c r="JC154" s="743">
        <v>0</v>
      </c>
      <c r="JD154" s="743">
        <v>0</v>
      </c>
      <c r="JE154" s="743">
        <v>0</v>
      </c>
      <c r="JF154" s="743">
        <v>0</v>
      </c>
      <c r="JG154" s="739">
        <v>0</v>
      </c>
      <c r="JH154" s="739">
        <v>0</v>
      </c>
      <c r="JI154" s="739">
        <v>0</v>
      </c>
      <c r="JJ154" s="739">
        <v>0</v>
      </c>
      <c r="JK154" s="739">
        <v>1586</v>
      </c>
      <c r="JL154" s="739">
        <v>1200</v>
      </c>
      <c r="JM154" s="739">
        <v>1432</v>
      </c>
      <c r="JN154" s="28">
        <f t="shared" si="119"/>
        <v>4218</v>
      </c>
      <c r="JO154" s="28">
        <f t="shared" si="120"/>
        <v>0</v>
      </c>
      <c r="JP154" s="28"/>
      <c r="JQ154" s="28"/>
      <c r="JR154" s="28"/>
      <c r="JS154" s="28"/>
      <c r="JT154" s="28"/>
      <c r="JU154" s="28"/>
      <c r="JV154" s="28"/>
      <c r="JW154" s="28"/>
      <c r="JX154" s="28"/>
      <c r="JY154" s="28"/>
      <c r="JZ154" s="28"/>
      <c r="KA154" s="28"/>
      <c r="KB154" s="28"/>
      <c r="KC154" s="28"/>
      <c r="KD154" s="28"/>
      <c r="KE154" s="824"/>
    </row>
    <row r="155" s="786" customFormat="1" hidden="1" customHeight="1" spans="1:291">
      <c r="A155" s="122" t="s">
        <v>1610</v>
      </c>
      <c r="B155" s="415" t="s">
        <v>1626</v>
      </c>
      <c r="C155" s="122" t="s">
        <v>1645</v>
      </c>
      <c r="D155" s="95" t="s">
        <v>1646</v>
      </c>
      <c r="E155" s="418"/>
      <c r="F155" s="1117" t="s">
        <v>1946</v>
      </c>
      <c r="G155" s="416" t="s">
        <v>1947</v>
      </c>
      <c r="H155" s="301" t="s">
        <v>1948</v>
      </c>
      <c r="I155" s="99">
        <f t="shared" si="114"/>
        <v>-108</v>
      </c>
      <c r="J155" s="1141">
        <v>239</v>
      </c>
      <c r="K155" s="1130">
        <f t="shared" si="115"/>
        <v>347</v>
      </c>
      <c r="L155" s="1131">
        <f t="shared" si="116"/>
        <v>347</v>
      </c>
      <c r="M155" s="1132"/>
      <c r="N155" s="1133"/>
      <c r="O155" s="1139"/>
      <c r="P155" s="1138">
        <f t="shared" si="101"/>
        <v>0</v>
      </c>
      <c r="Q155" s="1154">
        <f t="shared" si="102"/>
        <v>500</v>
      </c>
      <c r="R155" s="1156"/>
      <c r="S155" s="1156"/>
      <c r="T155" s="1156"/>
      <c r="U155" s="1156"/>
      <c r="V155" s="1156"/>
      <c r="W155" s="1156"/>
      <c r="X155" s="1156"/>
      <c r="Y155" s="1156"/>
      <c r="Z155" s="1156"/>
      <c r="AA155" s="1156"/>
      <c r="AB155" s="1167"/>
      <c r="AC155" s="1156"/>
      <c r="AD155" s="1156"/>
      <c r="AE155" s="1156"/>
      <c r="AF155" s="1156"/>
      <c r="AG155" s="1156"/>
      <c r="AH155" s="1156"/>
      <c r="AI155" s="1156"/>
      <c r="AJ155" s="1156"/>
      <c r="AK155" s="1156"/>
      <c r="AL155" s="1156"/>
      <c r="AM155" s="1156"/>
      <c r="AN155" s="1156"/>
      <c r="AO155" s="1156">
        <v>500</v>
      </c>
      <c r="AP155" s="1156"/>
      <c r="AQ155" s="1156"/>
      <c r="AR155" s="1156"/>
      <c r="AS155" s="1179"/>
      <c r="AT155" s="1177"/>
      <c r="AU155" s="1178"/>
      <c r="AV155" s="1178"/>
      <c r="AW155" s="1178"/>
      <c r="AX155" s="1178"/>
      <c r="AY155" s="1178"/>
      <c r="AZ155" s="1178"/>
      <c r="BA155" s="1178"/>
      <c r="BB155" s="1178"/>
      <c r="BC155" s="1178"/>
      <c r="BD155" s="1178"/>
      <c r="BE155" s="1178"/>
      <c r="BF155" s="1178"/>
      <c r="BG155" s="1178"/>
      <c r="BH155" s="1178"/>
      <c r="BI155" s="1178"/>
      <c r="BJ155" s="1178"/>
      <c r="BK155" s="1186"/>
      <c r="BL155" s="1187">
        <v>-263</v>
      </c>
      <c r="BM155" s="1187"/>
      <c r="BN155" s="1187"/>
      <c r="BO155" s="1187"/>
      <c r="BP155" s="1187"/>
      <c r="BQ155" s="1187"/>
      <c r="BR155" s="1187"/>
      <c r="BS155" s="1187"/>
      <c r="BT155" s="1187"/>
      <c r="BU155" s="1187"/>
      <c r="BV155" s="1191"/>
      <c r="BW155" s="1186"/>
      <c r="BX155" s="1186"/>
      <c r="BY155" s="1186"/>
      <c r="BZ155" s="1186"/>
      <c r="CA155" s="1186"/>
      <c r="CB155" s="1186"/>
      <c r="CC155" s="1186"/>
      <c r="CD155" s="1186"/>
      <c r="CE155" s="1186"/>
      <c r="CF155" s="1186"/>
      <c r="CG155" s="1186"/>
      <c r="CH155" s="1186"/>
      <c r="CI155" s="1186"/>
      <c r="CJ155" s="1186"/>
      <c r="CK155" s="1186"/>
      <c r="CL155" s="1186"/>
      <c r="CM155" s="1186"/>
      <c r="CN155" s="1186">
        <v>4</v>
      </c>
      <c r="CO155" s="1186"/>
      <c r="CP155" s="1186">
        <v>156</v>
      </c>
      <c r="CQ155" s="1186"/>
      <c r="CR155" s="1186"/>
      <c r="CS155" s="1186"/>
      <c r="CT155" s="1186"/>
      <c r="CU155" s="1186"/>
      <c r="CV155" s="1186"/>
      <c r="CW155" s="1186"/>
      <c r="CX155" s="1186"/>
      <c r="CY155" s="1186">
        <v>16</v>
      </c>
      <c r="CZ155" s="1186">
        <v>20</v>
      </c>
      <c r="DA155" s="1186"/>
      <c r="DB155" s="1186"/>
      <c r="DC155" s="1186"/>
      <c r="DD155" s="1186"/>
      <c r="DE155" s="1186"/>
      <c r="DF155" s="1186"/>
      <c r="DG155" s="1186"/>
      <c r="DH155" s="1186"/>
      <c r="DI155" s="1186"/>
      <c r="DJ155" s="1186">
        <v>16</v>
      </c>
      <c r="DK155" s="1186"/>
      <c r="DL155" s="1186"/>
      <c r="DM155" s="1186"/>
      <c r="DN155" s="1186"/>
      <c r="DO155" s="1186"/>
      <c r="DP155" s="1186"/>
      <c r="DQ155" s="1186"/>
      <c r="DR155" s="1186"/>
      <c r="DS155" s="1186"/>
      <c r="DT155" s="1186"/>
      <c r="DU155" s="1186"/>
      <c r="DV155" s="1186"/>
      <c r="DW155" s="1186"/>
      <c r="DX155" s="1186"/>
      <c r="DY155" s="1186"/>
      <c r="DZ155" s="1186"/>
      <c r="EA155" s="1186">
        <v>140</v>
      </c>
      <c r="EB155" s="1186"/>
      <c r="EC155" s="1186"/>
      <c r="ED155" s="1186"/>
      <c r="EE155" s="1186">
        <v>32</v>
      </c>
      <c r="EF155" s="1186">
        <v>32</v>
      </c>
      <c r="EG155" s="1186"/>
      <c r="EH155" s="1186"/>
      <c r="EI155" s="1186"/>
      <c r="EJ155" s="1186"/>
      <c r="EK155" s="1197"/>
      <c r="EL155" s="1198"/>
      <c r="EM155" s="1186"/>
      <c r="EN155" s="1186"/>
      <c r="EO155" s="1186"/>
      <c r="EP155" s="1186"/>
      <c r="EQ155" s="1186"/>
      <c r="ER155" s="1186"/>
      <c r="ES155" s="1186"/>
      <c r="ET155" s="1186"/>
      <c r="EU155" s="1186"/>
      <c r="EV155" s="1186"/>
      <c r="EW155" s="1186"/>
      <c r="EX155" s="1186"/>
      <c r="EY155" s="1186"/>
      <c r="EZ155" s="1186"/>
      <c r="FA155" s="1186"/>
      <c r="FB155" s="1186"/>
      <c r="FC155" s="1209"/>
      <c r="FD155" s="1186"/>
      <c r="FE155" s="1186"/>
      <c r="FF155" s="1186"/>
      <c r="FG155" s="1186"/>
      <c r="FH155" s="1186"/>
      <c r="FI155" s="1186"/>
      <c r="FJ155" s="1186"/>
      <c r="FK155" s="1186"/>
      <c r="FL155" s="1209"/>
      <c r="FM155" s="1186"/>
      <c r="FN155" s="1186"/>
      <c r="FO155" s="1186"/>
      <c r="FP155" s="1186"/>
      <c r="FQ155" s="1186"/>
      <c r="FR155" s="1186"/>
      <c r="FS155" s="1186"/>
      <c r="FT155" s="1186"/>
      <c r="FU155" s="1186"/>
      <c r="FV155" s="1186"/>
      <c r="FW155" s="1186"/>
      <c r="FX155" s="1186"/>
      <c r="FY155" s="1186"/>
      <c r="FZ155" s="1186"/>
      <c r="GA155" s="1186"/>
      <c r="GB155" s="1186"/>
      <c r="GC155" s="1186"/>
      <c r="GD155" s="1186"/>
      <c r="GE155" s="1186"/>
      <c r="GF155" s="1186"/>
      <c r="GG155" s="1186"/>
      <c r="GH155" s="1186"/>
      <c r="GI155" s="1186"/>
      <c r="GJ155" s="1186"/>
      <c r="GK155" s="1186"/>
      <c r="GL155" s="1186"/>
      <c r="GM155" s="1186"/>
      <c r="GN155" s="1186"/>
      <c r="GO155" s="1186"/>
      <c r="GP155" s="1186"/>
      <c r="GQ155" s="1186"/>
      <c r="GR155" s="1186"/>
      <c r="GS155" s="1186"/>
      <c r="GT155" s="1186"/>
      <c r="GU155" s="1186"/>
      <c r="GV155" s="1186"/>
      <c r="GW155" s="1186"/>
      <c r="GX155" s="1186"/>
      <c r="GY155" s="1218"/>
      <c r="GZ155" s="364">
        <f t="shared" si="121"/>
        <v>416</v>
      </c>
      <c r="HA155" s="365">
        <f t="shared" si="122"/>
        <v>0</v>
      </c>
      <c r="HB155" s="366">
        <f t="shared" si="123"/>
        <v>416</v>
      </c>
      <c r="HC155" s="366">
        <v>324</v>
      </c>
      <c r="HD155" s="365"/>
      <c r="HE155" s="365"/>
      <c r="HF155" s="54"/>
      <c r="HG155" s="709"/>
      <c r="HH155" s="709"/>
      <c r="HI155" s="709">
        <f t="shared" si="94"/>
        <v>0</v>
      </c>
      <c r="HJ155" s="711"/>
      <c r="HK155" s="711">
        <v>3.91</v>
      </c>
      <c r="HL155" s="738" t="e">
        <f t="shared" si="89"/>
        <v>#DIV/0!</v>
      </c>
      <c r="HM155" s="743"/>
      <c r="HN155" s="743">
        <v>3000</v>
      </c>
      <c r="HO155" s="743"/>
      <c r="HP155" s="740">
        <f t="shared" si="124"/>
        <v>1356.77</v>
      </c>
      <c r="HQ155" s="738"/>
      <c r="HR155" s="745">
        <v>44835</v>
      </c>
      <c r="HS155" s="742">
        <v>44927</v>
      </c>
      <c r="HT155" s="739">
        <f ca="1" t="shared" si="108"/>
        <v>5</v>
      </c>
      <c r="HU155" s="739">
        <f ca="1" t="shared" si="91"/>
        <v>150</v>
      </c>
      <c r="HV155" s="743">
        <v>239</v>
      </c>
      <c r="HW155" s="739">
        <f t="shared" si="109"/>
        <v>416</v>
      </c>
      <c r="HX155" s="761">
        <f t="shared" si="117"/>
        <v>1.419795221843</v>
      </c>
      <c r="HY155" s="739">
        <f ca="1" t="shared" si="118"/>
        <v>3.45483503981797</v>
      </c>
      <c r="HZ155" s="739">
        <f t="shared" si="110"/>
        <v>347</v>
      </c>
      <c r="IA155" s="743"/>
      <c r="IB155" s="739">
        <f ca="1" t="shared" si="111"/>
        <v>83.2</v>
      </c>
      <c r="IC155" s="769">
        <f ca="1" t="shared" si="112"/>
        <v>2.77333333333333</v>
      </c>
      <c r="ID155" s="769">
        <f ca="1" t="shared" si="113"/>
        <v>125.120192307692</v>
      </c>
      <c r="IE155" s="743"/>
      <c r="IF155" s="743"/>
      <c r="IG155" s="743"/>
      <c r="IH155" s="743"/>
      <c r="II155" s="743"/>
      <c r="IJ155" s="743"/>
      <c r="IK155" s="743"/>
      <c r="IL155" s="743"/>
      <c r="IM155" s="743"/>
      <c r="IN155" s="743"/>
      <c r="IO155" s="743"/>
      <c r="IP155" s="743"/>
      <c r="IQ155" s="739"/>
      <c r="IR155" s="739"/>
      <c r="IS155" s="739"/>
      <c r="IT155" s="739"/>
      <c r="IU155" s="739"/>
      <c r="IV155" s="739"/>
      <c r="IW155" s="739"/>
      <c r="IX155" s="739"/>
      <c r="IY155" s="739"/>
      <c r="IZ155" s="739"/>
      <c r="JA155" s="739"/>
      <c r="JB155" s="743">
        <v>0</v>
      </c>
      <c r="JC155" s="743">
        <v>0</v>
      </c>
      <c r="JD155" s="743">
        <v>0</v>
      </c>
      <c r="JE155" s="743">
        <v>0</v>
      </c>
      <c r="JF155" s="743">
        <v>0</v>
      </c>
      <c r="JG155" s="739">
        <v>0</v>
      </c>
      <c r="JH155" s="739">
        <v>0</v>
      </c>
      <c r="JI155" s="739">
        <v>0</v>
      </c>
      <c r="JJ155" s="739">
        <v>0</v>
      </c>
      <c r="JK155" s="739">
        <v>128</v>
      </c>
      <c r="JL155" s="739">
        <v>100</v>
      </c>
      <c r="JM155" s="739">
        <v>96</v>
      </c>
      <c r="JN155" s="28">
        <f t="shared" si="119"/>
        <v>324</v>
      </c>
      <c r="JO155" s="28">
        <f t="shared" si="120"/>
        <v>0</v>
      </c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824"/>
    </row>
    <row r="156" s="786" customFormat="1" hidden="1" customHeight="1" spans="1:291">
      <c r="A156" s="95" t="s">
        <v>1610</v>
      </c>
      <c r="B156" s="415">
        <v>2020</v>
      </c>
      <c r="C156" s="95" t="s">
        <v>1917</v>
      </c>
      <c r="D156" s="95" t="s">
        <v>1949</v>
      </c>
      <c r="E156" s="820" t="s">
        <v>1657</v>
      </c>
      <c r="F156" s="1061" t="s">
        <v>639</v>
      </c>
      <c r="G156" s="112" t="s">
        <v>640</v>
      </c>
      <c r="H156" s="1060" t="s">
        <v>1950</v>
      </c>
      <c r="I156" s="99">
        <f t="shared" ref="I156:I180" si="125">L156-J156</f>
        <v>-765</v>
      </c>
      <c r="J156" s="1129">
        <v>4045</v>
      </c>
      <c r="K156" s="1130">
        <f t="shared" si="115"/>
        <v>3280</v>
      </c>
      <c r="L156" s="1131">
        <f t="shared" si="116"/>
        <v>3280</v>
      </c>
      <c r="M156" s="1132"/>
      <c r="N156" s="1133"/>
      <c r="O156" s="1139"/>
      <c r="P156" s="1138">
        <f t="shared" si="101"/>
        <v>0</v>
      </c>
      <c r="Q156" s="1154">
        <f t="shared" si="102"/>
        <v>0</v>
      </c>
      <c r="R156" s="1156"/>
      <c r="S156" s="1237"/>
      <c r="T156" s="1237"/>
      <c r="U156" s="1237"/>
      <c r="V156" s="1237"/>
      <c r="W156" s="1237"/>
      <c r="X156" s="1237"/>
      <c r="Y156" s="1237"/>
      <c r="Z156" s="1237"/>
      <c r="AA156" s="1156"/>
      <c r="AB156" s="1167"/>
      <c r="AC156" s="1156"/>
      <c r="AD156" s="1156"/>
      <c r="AE156" s="1156"/>
      <c r="AF156" s="1156"/>
      <c r="AG156" s="1156"/>
      <c r="AH156" s="1156"/>
      <c r="AI156" s="1156"/>
      <c r="AJ156" s="1156"/>
      <c r="AK156" s="1156"/>
      <c r="AL156" s="1156"/>
      <c r="AM156" s="1156"/>
      <c r="AN156" s="1156"/>
      <c r="AO156" s="1156"/>
      <c r="AP156" s="1156"/>
      <c r="AQ156" s="1156"/>
      <c r="AR156" s="1156"/>
      <c r="AS156" s="1179"/>
      <c r="AT156" s="1177"/>
      <c r="AU156" s="1178"/>
      <c r="AV156" s="1178"/>
      <c r="AW156" s="1178"/>
      <c r="AX156" s="1178"/>
      <c r="AY156" s="1178"/>
      <c r="AZ156" s="1178"/>
      <c r="BA156" s="1178"/>
      <c r="BB156" s="1178"/>
      <c r="BC156" s="1178"/>
      <c r="BD156" s="1178"/>
      <c r="BE156" s="1178"/>
      <c r="BF156" s="1178"/>
      <c r="BG156" s="1178"/>
      <c r="BH156" s="1178"/>
      <c r="BI156" s="1178"/>
      <c r="BJ156" s="1178"/>
      <c r="BK156" s="1186"/>
      <c r="BL156" s="1187">
        <v>-4145</v>
      </c>
      <c r="BM156" s="1187"/>
      <c r="BN156" s="1187"/>
      <c r="BO156" s="1187"/>
      <c r="BP156" s="1187"/>
      <c r="BQ156" s="1187"/>
      <c r="BR156" s="1187"/>
      <c r="BS156" s="1187"/>
      <c r="BT156" s="1187"/>
      <c r="BU156" s="1187"/>
      <c r="BV156" s="1191"/>
      <c r="BW156" s="1186"/>
      <c r="BX156" s="1186"/>
      <c r="BY156" s="1186"/>
      <c r="BZ156" s="1186"/>
      <c r="CA156" s="1186"/>
      <c r="CB156" s="1186"/>
      <c r="CC156" s="1186"/>
      <c r="CD156" s="1186"/>
      <c r="CE156" s="1186"/>
      <c r="CF156" s="1186"/>
      <c r="CG156" s="1186"/>
      <c r="CH156" s="1186"/>
      <c r="CI156" s="1186"/>
      <c r="CJ156" s="1186">
        <v>576</v>
      </c>
      <c r="CK156" s="1186">
        <v>48</v>
      </c>
      <c r="CL156" s="1186"/>
      <c r="CM156" s="1186"/>
      <c r="CN156" s="1186"/>
      <c r="CO156" s="1186"/>
      <c r="CP156" s="1186"/>
      <c r="CQ156" s="1186"/>
      <c r="CR156" s="1186"/>
      <c r="CS156" s="1186"/>
      <c r="CT156" s="1186"/>
      <c r="CU156" s="1186"/>
      <c r="CV156" s="1186"/>
      <c r="CW156" s="1186"/>
      <c r="CX156" s="1186"/>
      <c r="CY156" s="1186"/>
      <c r="CZ156" s="1186"/>
      <c r="DA156" s="1186"/>
      <c r="DB156" s="1186"/>
      <c r="DC156" s="1186"/>
      <c r="DD156" s="1186"/>
      <c r="DE156" s="1186"/>
      <c r="DF156" s="1186"/>
      <c r="DG156" s="1186"/>
      <c r="DH156" s="1186"/>
      <c r="DI156" s="1186"/>
      <c r="DJ156" s="1186"/>
      <c r="DK156" s="1186"/>
      <c r="DL156" s="1186"/>
      <c r="DM156" s="1186"/>
      <c r="DN156" s="1186"/>
      <c r="DO156" s="1186"/>
      <c r="DP156" s="1186"/>
      <c r="DQ156" s="1186"/>
      <c r="DR156" s="1186"/>
      <c r="DS156" s="1186"/>
      <c r="DT156" s="1186"/>
      <c r="DU156" s="1186"/>
      <c r="DV156" s="1186"/>
      <c r="DW156" s="1186"/>
      <c r="DX156" s="1186"/>
      <c r="DY156" s="1186"/>
      <c r="DZ156" s="1186"/>
      <c r="EA156" s="1186"/>
      <c r="EB156" s="1186"/>
      <c r="EC156" s="1186"/>
      <c r="ED156" s="1186"/>
      <c r="EE156" s="1186"/>
      <c r="EF156" s="1186"/>
      <c r="EG156" s="1186">
        <v>240</v>
      </c>
      <c r="EH156" s="1186"/>
      <c r="EI156" s="1186"/>
      <c r="EJ156" s="1186"/>
      <c r="EK156" s="1197"/>
      <c r="EL156" s="1198"/>
      <c r="EM156" s="1186"/>
      <c r="EN156" s="1186"/>
      <c r="EO156" s="1186"/>
      <c r="EP156" s="1186"/>
      <c r="EQ156" s="1186"/>
      <c r="ER156" s="1186"/>
      <c r="ES156" s="1186"/>
      <c r="ET156" s="1186"/>
      <c r="EU156" s="1186"/>
      <c r="EV156" s="1186"/>
      <c r="EW156" s="1186"/>
      <c r="EX156" s="1186"/>
      <c r="EY156" s="1186"/>
      <c r="EZ156" s="1186"/>
      <c r="FA156" s="1186"/>
      <c r="FB156" s="1186"/>
      <c r="FC156" s="1209"/>
      <c r="FD156" s="1186"/>
      <c r="FE156" s="1186"/>
      <c r="FF156" s="1186"/>
      <c r="FG156" s="1186"/>
      <c r="FH156" s="1186"/>
      <c r="FI156" s="1186"/>
      <c r="FJ156" s="1186"/>
      <c r="FK156" s="1186"/>
      <c r="FL156" s="1209"/>
      <c r="FM156" s="1186"/>
      <c r="FN156" s="1186"/>
      <c r="FO156" s="1186"/>
      <c r="FP156" s="1186"/>
      <c r="FQ156" s="1186"/>
      <c r="FR156" s="1186"/>
      <c r="FS156" s="1186"/>
      <c r="FT156" s="1186"/>
      <c r="FU156" s="1186"/>
      <c r="FV156" s="1186"/>
      <c r="FW156" s="1186"/>
      <c r="FX156" s="1186"/>
      <c r="FY156" s="1186"/>
      <c r="FZ156" s="1186"/>
      <c r="GA156" s="1186"/>
      <c r="GB156" s="1186"/>
      <c r="GC156" s="1186"/>
      <c r="GD156" s="1186"/>
      <c r="GE156" s="1186"/>
      <c r="GF156" s="1186"/>
      <c r="GG156" s="1186"/>
      <c r="GH156" s="1186"/>
      <c r="GI156" s="1186"/>
      <c r="GJ156" s="1186"/>
      <c r="GK156" s="1186"/>
      <c r="GL156" s="1186">
        <v>1</v>
      </c>
      <c r="GM156" s="1186"/>
      <c r="GN156" s="1186"/>
      <c r="GO156" s="1186"/>
      <c r="GP156" s="1186"/>
      <c r="GQ156" s="1186"/>
      <c r="GR156" s="1186"/>
      <c r="GS156" s="1186"/>
      <c r="GT156" s="1186"/>
      <c r="GU156" s="1186"/>
      <c r="GV156" s="1186"/>
      <c r="GW156" s="1186"/>
      <c r="GX156" s="1186"/>
      <c r="GY156" s="1218"/>
      <c r="GZ156" s="364">
        <f t="shared" si="121"/>
        <v>864</v>
      </c>
      <c r="HA156" s="365">
        <f t="shared" si="122"/>
        <v>1</v>
      </c>
      <c r="HB156" s="366">
        <f t="shared" si="123"/>
        <v>865</v>
      </c>
      <c r="HC156" s="366">
        <v>5842</v>
      </c>
      <c r="HD156" s="365">
        <v>6490</v>
      </c>
      <c r="HE156" s="365">
        <v>2532</v>
      </c>
      <c r="HF156" s="54"/>
      <c r="HG156" s="708">
        <v>3.59</v>
      </c>
      <c r="HH156" s="708">
        <v>0.94</v>
      </c>
      <c r="HI156" s="709">
        <f t="shared" si="94"/>
        <v>813.1</v>
      </c>
      <c r="HJ156" s="710">
        <v>4.18</v>
      </c>
      <c r="HK156" s="710">
        <v>3.29</v>
      </c>
      <c r="HL156" s="738">
        <f t="shared" si="89"/>
        <v>0.477611940298507</v>
      </c>
      <c r="HM156" s="739"/>
      <c r="HN156" s="739">
        <v>3000</v>
      </c>
      <c r="HO156" s="739">
        <v>3.07</v>
      </c>
      <c r="HP156" s="740">
        <f t="shared" si="124"/>
        <v>10791.2</v>
      </c>
      <c r="HQ156" s="738">
        <f>1-HO156/6.7/HH156</f>
        <v>0.512543664655446</v>
      </c>
      <c r="HR156" s="741"/>
      <c r="HS156" s="742">
        <v>44927</v>
      </c>
      <c r="HT156" s="739">
        <f ca="1" t="shared" si="108"/>
        <v>5</v>
      </c>
      <c r="HU156" s="739">
        <f ca="1" t="shared" si="91"/>
        <v>150</v>
      </c>
      <c r="HV156" s="739">
        <v>4045</v>
      </c>
      <c r="HW156" s="739">
        <f t="shared" si="109"/>
        <v>865</v>
      </c>
      <c r="HX156" s="761">
        <f t="shared" si="117"/>
        <v>0.23617747440273</v>
      </c>
      <c r="HY156" s="739">
        <f ca="1" t="shared" si="118"/>
        <v>0.574698521046643</v>
      </c>
      <c r="HZ156" s="739">
        <f t="shared" si="110"/>
        <v>3280</v>
      </c>
      <c r="IA156" s="739"/>
      <c r="IB156" s="739">
        <f ca="1" t="shared" si="111"/>
        <v>173</v>
      </c>
      <c r="IC156" s="769">
        <f ca="1" t="shared" si="112"/>
        <v>5.76666666666667</v>
      </c>
      <c r="ID156" s="769">
        <f ca="1" t="shared" si="113"/>
        <v>568.78612716763</v>
      </c>
      <c r="IE156" s="739"/>
      <c r="IF156" s="739"/>
      <c r="IG156" s="739"/>
      <c r="IH156" s="739"/>
      <c r="II156" s="739"/>
      <c r="IJ156" s="739"/>
      <c r="IK156" s="739"/>
      <c r="IL156" s="743"/>
      <c r="IM156" s="743"/>
      <c r="IN156" s="743"/>
      <c r="IO156" s="743"/>
      <c r="IP156" s="743"/>
      <c r="IQ156" s="739"/>
      <c r="IR156" s="739"/>
      <c r="IS156" s="739"/>
      <c r="IT156" s="739"/>
      <c r="IU156" s="739"/>
      <c r="IV156" s="739"/>
      <c r="IW156" s="739"/>
      <c r="IX156" s="739"/>
      <c r="IY156" s="739"/>
      <c r="IZ156" s="739"/>
      <c r="JA156" s="739"/>
      <c r="JB156" s="743">
        <v>384</v>
      </c>
      <c r="JC156" s="743">
        <v>300</v>
      </c>
      <c r="JD156" s="743">
        <v>764</v>
      </c>
      <c r="JE156" s="743">
        <v>380</v>
      </c>
      <c r="JF156" s="743">
        <v>1584</v>
      </c>
      <c r="JG156" s="739">
        <v>280</v>
      </c>
      <c r="JH156" s="739">
        <v>563</v>
      </c>
      <c r="JI156" s="739">
        <v>600</v>
      </c>
      <c r="JJ156" s="739">
        <v>316</v>
      </c>
      <c r="JK156" s="739">
        <v>279</v>
      </c>
      <c r="JL156" s="739">
        <v>244</v>
      </c>
      <c r="JM156" s="739">
        <v>148</v>
      </c>
      <c r="JN156" s="28">
        <f t="shared" si="119"/>
        <v>5842</v>
      </c>
      <c r="JO156" s="28">
        <f t="shared" si="120"/>
        <v>0</v>
      </c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824"/>
    </row>
    <row r="157" s="786" customFormat="1" hidden="1" customHeight="1" spans="1:291">
      <c r="A157" s="95" t="s">
        <v>1610</v>
      </c>
      <c r="B157" s="415">
        <v>2020</v>
      </c>
      <c r="C157" s="95" t="s">
        <v>1917</v>
      </c>
      <c r="D157" s="95" t="s">
        <v>1949</v>
      </c>
      <c r="E157" s="820" t="s">
        <v>1657</v>
      </c>
      <c r="F157" s="1061" t="s">
        <v>642</v>
      </c>
      <c r="G157" s="112" t="s">
        <v>643</v>
      </c>
      <c r="H157" s="1060" t="s">
        <v>1951</v>
      </c>
      <c r="I157" s="99">
        <f t="shared" si="125"/>
        <v>-985</v>
      </c>
      <c r="J157" s="1129">
        <v>4049</v>
      </c>
      <c r="K157" s="1130">
        <f t="shared" si="115"/>
        <v>3064</v>
      </c>
      <c r="L157" s="1131">
        <f t="shared" si="116"/>
        <v>3064</v>
      </c>
      <c r="M157" s="1132"/>
      <c r="N157" s="1133"/>
      <c r="O157" s="1139"/>
      <c r="P157" s="1138">
        <f t="shared" si="101"/>
        <v>0</v>
      </c>
      <c r="Q157" s="1154">
        <f t="shared" si="102"/>
        <v>0</v>
      </c>
      <c r="R157" s="1156"/>
      <c r="S157" s="1237"/>
      <c r="T157" s="1237"/>
      <c r="U157" s="1237"/>
      <c r="V157" s="1237"/>
      <c r="W157" s="1237"/>
      <c r="X157" s="1237"/>
      <c r="Y157" s="1237"/>
      <c r="Z157" s="1237"/>
      <c r="AA157" s="1156"/>
      <c r="AB157" s="1167"/>
      <c r="AC157" s="1156"/>
      <c r="AD157" s="1156"/>
      <c r="AE157" s="1156"/>
      <c r="AF157" s="1156"/>
      <c r="AG157" s="1156"/>
      <c r="AH157" s="1156"/>
      <c r="AI157" s="1156"/>
      <c r="AJ157" s="1156"/>
      <c r="AK157" s="1156"/>
      <c r="AL157" s="1156"/>
      <c r="AM157" s="1156"/>
      <c r="AN157" s="1156"/>
      <c r="AO157" s="1156"/>
      <c r="AP157" s="1156"/>
      <c r="AQ157" s="1156"/>
      <c r="AR157" s="1156"/>
      <c r="AS157" s="1179"/>
      <c r="AT157" s="1177"/>
      <c r="AU157" s="1178"/>
      <c r="AV157" s="1178"/>
      <c r="AW157" s="1178"/>
      <c r="AX157" s="1178"/>
      <c r="AY157" s="1178"/>
      <c r="AZ157" s="1178"/>
      <c r="BA157" s="1178"/>
      <c r="BB157" s="1178"/>
      <c r="BC157" s="1178"/>
      <c r="BD157" s="1178"/>
      <c r="BE157" s="1178"/>
      <c r="BF157" s="1178"/>
      <c r="BG157" s="1178"/>
      <c r="BH157" s="1178"/>
      <c r="BI157" s="1178"/>
      <c r="BJ157" s="1178"/>
      <c r="BK157" s="1186"/>
      <c r="BL157" s="1187">
        <v>-4149</v>
      </c>
      <c r="BM157" s="1187"/>
      <c r="BN157" s="1187"/>
      <c r="BO157" s="1187"/>
      <c r="BP157" s="1187"/>
      <c r="BQ157" s="1187"/>
      <c r="BR157" s="1187"/>
      <c r="BS157" s="1187"/>
      <c r="BT157" s="1187"/>
      <c r="BU157" s="1187"/>
      <c r="BV157" s="1191"/>
      <c r="BW157" s="1186"/>
      <c r="BX157" s="1186"/>
      <c r="BY157" s="1186"/>
      <c r="BZ157" s="1186"/>
      <c r="CA157" s="1186"/>
      <c r="CB157" s="1186"/>
      <c r="CC157" s="1186"/>
      <c r="CD157" s="1186"/>
      <c r="CE157" s="1186"/>
      <c r="CF157" s="1186"/>
      <c r="CG157" s="1186"/>
      <c r="CH157" s="1186"/>
      <c r="CI157" s="1186"/>
      <c r="CJ157" s="1186">
        <v>576</v>
      </c>
      <c r="CK157" s="1186">
        <v>48</v>
      </c>
      <c r="CL157" s="1186"/>
      <c r="CM157" s="1186"/>
      <c r="CN157" s="1186"/>
      <c r="CO157" s="1186"/>
      <c r="CP157" s="1186"/>
      <c r="CQ157" s="1186"/>
      <c r="CR157" s="1186"/>
      <c r="CS157" s="1186"/>
      <c r="CT157" s="1186"/>
      <c r="CU157" s="1186"/>
      <c r="CV157" s="1186"/>
      <c r="CW157" s="1186"/>
      <c r="CX157" s="1186"/>
      <c r="CY157" s="1186"/>
      <c r="CZ157" s="1186"/>
      <c r="DA157" s="1186"/>
      <c r="DB157" s="1186"/>
      <c r="DC157" s="1186"/>
      <c r="DD157" s="1186"/>
      <c r="DE157" s="1186"/>
      <c r="DF157" s="1186"/>
      <c r="DG157" s="1186"/>
      <c r="DH157" s="1186"/>
      <c r="DI157" s="1186"/>
      <c r="DJ157" s="1186"/>
      <c r="DK157" s="1186"/>
      <c r="DL157" s="1186"/>
      <c r="DM157" s="1186"/>
      <c r="DN157" s="1186"/>
      <c r="DO157" s="1186"/>
      <c r="DP157" s="1186"/>
      <c r="DQ157" s="1186"/>
      <c r="DR157" s="1186"/>
      <c r="DS157" s="1186"/>
      <c r="DT157" s="1186"/>
      <c r="DU157" s="1186"/>
      <c r="DV157" s="1186"/>
      <c r="DW157" s="1186"/>
      <c r="DX157" s="1186"/>
      <c r="DY157" s="1186"/>
      <c r="DZ157" s="1186"/>
      <c r="EA157" s="1186"/>
      <c r="EB157" s="1186"/>
      <c r="EC157" s="1186"/>
      <c r="ED157" s="1186"/>
      <c r="EE157" s="1186"/>
      <c r="EF157" s="1186"/>
      <c r="EG157" s="1186">
        <v>240</v>
      </c>
      <c r="EH157" s="1186"/>
      <c r="EI157" s="1186"/>
      <c r="EJ157" s="1186"/>
      <c r="EK157" s="1197"/>
      <c r="EL157" s="1198"/>
      <c r="EM157" s="1186"/>
      <c r="EN157" s="1186"/>
      <c r="EO157" s="1186"/>
      <c r="EP157" s="1186"/>
      <c r="EQ157" s="1186"/>
      <c r="ER157" s="1186"/>
      <c r="ES157" s="1186"/>
      <c r="ET157" s="1186"/>
      <c r="EU157" s="1186"/>
      <c r="EV157" s="1186"/>
      <c r="EW157" s="1186"/>
      <c r="EX157" s="1186"/>
      <c r="EY157" s="1186"/>
      <c r="EZ157" s="1186"/>
      <c r="FA157" s="1186"/>
      <c r="FB157" s="1186"/>
      <c r="FC157" s="1209"/>
      <c r="FD157" s="1186"/>
      <c r="FE157" s="1186"/>
      <c r="FF157" s="1186"/>
      <c r="FG157" s="1186"/>
      <c r="FH157" s="1186"/>
      <c r="FI157" s="1186"/>
      <c r="FJ157" s="1186"/>
      <c r="FK157" s="1186"/>
      <c r="FL157" s="1209"/>
      <c r="FM157" s="1186"/>
      <c r="FN157" s="1186"/>
      <c r="FO157" s="1186"/>
      <c r="FP157" s="1186"/>
      <c r="FQ157" s="1186"/>
      <c r="FR157" s="1186"/>
      <c r="FS157" s="1186"/>
      <c r="FT157" s="1186"/>
      <c r="FU157" s="1186"/>
      <c r="FV157" s="1186"/>
      <c r="FW157" s="1186"/>
      <c r="FX157" s="1186"/>
      <c r="FY157" s="1186"/>
      <c r="FZ157" s="1186"/>
      <c r="GA157" s="1186"/>
      <c r="GB157" s="1186"/>
      <c r="GC157" s="1186"/>
      <c r="GD157" s="1186"/>
      <c r="GE157" s="1186"/>
      <c r="GF157" s="1186"/>
      <c r="GG157" s="1186"/>
      <c r="GH157" s="1186"/>
      <c r="GI157" s="1186"/>
      <c r="GJ157" s="1186"/>
      <c r="GK157" s="1186">
        <v>220</v>
      </c>
      <c r="GL157" s="1186"/>
      <c r="GM157" s="1186"/>
      <c r="GN157" s="1186"/>
      <c r="GO157" s="1186"/>
      <c r="GP157" s="1186"/>
      <c r="GQ157" s="1186"/>
      <c r="GR157" s="1186"/>
      <c r="GS157" s="1186"/>
      <c r="GT157" s="1186"/>
      <c r="GU157" s="1186">
        <v>1</v>
      </c>
      <c r="GV157" s="1186"/>
      <c r="GW157" s="1186"/>
      <c r="GX157" s="1186"/>
      <c r="GY157" s="1218"/>
      <c r="GZ157" s="364">
        <f t="shared" si="121"/>
        <v>864</v>
      </c>
      <c r="HA157" s="365">
        <f t="shared" si="122"/>
        <v>221</v>
      </c>
      <c r="HB157" s="366">
        <f t="shared" si="123"/>
        <v>1085</v>
      </c>
      <c r="HC157" s="366">
        <v>5935</v>
      </c>
      <c r="HD157" s="365">
        <v>6390</v>
      </c>
      <c r="HE157" s="365">
        <v>2582</v>
      </c>
      <c r="HF157" s="54"/>
      <c r="HG157" s="709">
        <v>3.59</v>
      </c>
      <c r="HH157" s="709">
        <v>0.94</v>
      </c>
      <c r="HI157" s="709">
        <f t="shared" si="94"/>
        <v>1019.9</v>
      </c>
      <c r="HJ157" s="711">
        <v>4.18</v>
      </c>
      <c r="HK157" s="710">
        <v>3.29</v>
      </c>
      <c r="HL157" s="738">
        <f t="shared" si="89"/>
        <v>0.477611940298507</v>
      </c>
      <c r="HM157" s="743"/>
      <c r="HN157" s="743">
        <v>3000</v>
      </c>
      <c r="HO157" s="743">
        <v>3.07</v>
      </c>
      <c r="HP157" s="740">
        <f t="shared" si="124"/>
        <v>10080.56</v>
      </c>
      <c r="HQ157" s="738">
        <f>1-HO157/6.7/HH157</f>
        <v>0.512543664655446</v>
      </c>
      <c r="HR157" s="818"/>
      <c r="HS157" s="742">
        <v>44927</v>
      </c>
      <c r="HT157" s="739">
        <f ca="1" t="shared" si="108"/>
        <v>5</v>
      </c>
      <c r="HU157" s="739">
        <f ca="1" t="shared" si="91"/>
        <v>150</v>
      </c>
      <c r="HV157" s="743">
        <v>4049</v>
      </c>
      <c r="HW157" s="739">
        <f t="shared" si="109"/>
        <v>1085</v>
      </c>
      <c r="HX157" s="761">
        <f t="shared" si="117"/>
        <v>0.305075214396176</v>
      </c>
      <c r="HY157" s="739">
        <f ca="1" t="shared" si="118"/>
        <v>0.742349688364028</v>
      </c>
      <c r="HZ157" s="739">
        <f t="shared" si="110"/>
        <v>3064</v>
      </c>
      <c r="IA157" s="743"/>
      <c r="IB157" s="739">
        <f ca="1" t="shared" si="111"/>
        <v>217</v>
      </c>
      <c r="IC157" s="769">
        <f ca="1" t="shared" si="112"/>
        <v>7.23333333333333</v>
      </c>
      <c r="ID157" s="769">
        <f ca="1" t="shared" si="113"/>
        <v>423.594470046083</v>
      </c>
      <c r="IE157" s="743"/>
      <c r="IF157" s="743"/>
      <c r="IG157" s="743"/>
      <c r="IH157" s="743"/>
      <c r="II157" s="743"/>
      <c r="IJ157" s="743"/>
      <c r="IK157" s="743"/>
      <c r="IL157" s="743"/>
      <c r="IM157" s="743"/>
      <c r="IN157" s="743"/>
      <c r="IO157" s="743"/>
      <c r="IP157" s="743"/>
      <c r="IQ157" s="739"/>
      <c r="IR157" s="739"/>
      <c r="IS157" s="739"/>
      <c r="IT157" s="739"/>
      <c r="IU157" s="739"/>
      <c r="IV157" s="739"/>
      <c r="IW157" s="739"/>
      <c r="IX157" s="739"/>
      <c r="IY157" s="739"/>
      <c r="IZ157" s="739"/>
      <c r="JA157" s="739"/>
      <c r="JB157" s="743">
        <v>384</v>
      </c>
      <c r="JC157" s="743">
        <v>400</v>
      </c>
      <c r="JD157" s="743">
        <v>864</v>
      </c>
      <c r="JE157" s="743">
        <v>280</v>
      </c>
      <c r="JF157" s="743">
        <v>1584</v>
      </c>
      <c r="JG157" s="739">
        <v>280</v>
      </c>
      <c r="JH157" s="739">
        <v>563</v>
      </c>
      <c r="JI157" s="739">
        <v>600</v>
      </c>
      <c r="JJ157" s="739">
        <v>416</v>
      </c>
      <c r="JK157" s="739">
        <v>272</v>
      </c>
      <c r="JL157" s="739">
        <v>144</v>
      </c>
      <c r="JM157" s="739">
        <v>148</v>
      </c>
      <c r="JN157" s="28">
        <f t="shared" si="119"/>
        <v>5935</v>
      </c>
      <c r="JO157" s="28">
        <f t="shared" si="120"/>
        <v>0</v>
      </c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824"/>
    </row>
    <row r="158" s="786" customFormat="1" hidden="1" customHeight="1" spans="1:291">
      <c r="A158" s="95" t="s">
        <v>1610</v>
      </c>
      <c r="B158" s="415">
        <v>2020</v>
      </c>
      <c r="C158" s="95" t="s">
        <v>1917</v>
      </c>
      <c r="D158" s="95" t="s">
        <v>1949</v>
      </c>
      <c r="E158" s="820" t="s">
        <v>1657</v>
      </c>
      <c r="F158" s="1061" t="s">
        <v>645</v>
      </c>
      <c r="G158" s="112" t="s">
        <v>646</v>
      </c>
      <c r="H158" s="1060" t="s">
        <v>1952</v>
      </c>
      <c r="I158" s="99">
        <f t="shared" si="125"/>
        <v>-95</v>
      </c>
      <c r="J158" s="1129">
        <v>2387</v>
      </c>
      <c r="K158" s="1130">
        <f t="shared" si="115"/>
        <v>2292</v>
      </c>
      <c r="L158" s="1131">
        <f t="shared" si="116"/>
        <v>2292</v>
      </c>
      <c r="M158" s="1132"/>
      <c r="N158" s="1133"/>
      <c r="O158" s="1134"/>
      <c r="P158" s="1138">
        <f t="shared" si="101"/>
        <v>0</v>
      </c>
      <c r="Q158" s="1154">
        <f t="shared" si="102"/>
        <v>3000</v>
      </c>
      <c r="R158" s="1156"/>
      <c r="S158" s="1237"/>
      <c r="T158" s="1237"/>
      <c r="U158" s="1237"/>
      <c r="V158" s="1237"/>
      <c r="W158" s="1237"/>
      <c r="X158" s="1237"/>
      <c r="Y158" s="1237"/>
      <c r="Z158" s="1237"/>
      <c r="AA158" s="1156"/>
      <c r="AB158" s="1167"/>
      <c r="AC158" s="1156"/>
      <c r="AD158" s="1156"/>
      <c r="AE158" s="1156"/>
      <c r="AF158" s="1156"/>
      <c r="AG158" s="1156"/>
      <c r="AH158" s="1156"/>
      <c r="AI158" s="1156"/>
      <c r="AJ158" s="1156"/>
      <c r="AK158" s="1156">
        <v>3000</v>
      </c>
      <c r="AL158" s="1156"/>
      <c r="AM158" s="1156"/>
      <c r="AN158" s="1156"/>
      <c r="AO158" s="1156"/>
      <c r="AP158" s="1156"/>
      <c r="AQ158" s="1156"/>
      <c r="AR158" s="1156"/>
      <c r="AS158" s="1179"/>
      <c r="AT158" s="1177"/>
      <c r="AU158" s="1178"/>
      <c r="AV158" s="1178"/>
      <c r="AW158" s="1178"/>
      <c r="AX158" s="1178"/>
      <c r="AY158" s="1178"/>
      <c r="AZ158" s="1178"/>
      <c r="BA158" s="1178"/>
      <c r="BB158" s="1178"/>
      <c r="BC158" s="1178"/>
      <c r="BD158" s="1178"/>
      <c r="BE158" s="1178"/>
      <c r="BF158" s="1178"/>
      <c r="BG158" s="1178"/>
      <c r="BH158" s="1178"/>
      <c r="BI158" s="1178"/>
      <c r="BJ158" s="1178"/>
      <c r="BK158" s="1186"/>
      <c r="BL158" s="1187">
        <v>-2487</v>
      </c>
      <c r="BM158" s="1187"/>
      <c r="BN158" s="1187"/>
      <c r="BO158" s="1187"/>
      <c r="BP158" s="1187"/>
      <c r="BQ158" s="1187"/>
      <c r="BR158" s="1187"/>
      <c r="BS158" s="1187"/>
      <c r="BT158" s="1187"/>
      <c r="BU158" s="1187"/>
      <c r="BV158" s="1191"/>
      <c r="BW158" s="1186"/>
      <c r="BX158" s="1186"/>
      <c r="BY158" s="1186"/>
      <c r="BZ158" s="1186"/>
      <c r="CA158" s="1186"/>
      <c r="CB158" s="1186"/>
      <c r="CC158" s="1186"/>
      <c r="CD158" s="1186"/>
      <c r="CE158" s="1186"/>
      <c r="CF158" s="1186"/>
      <c r="CG158" s="1186"/>
      <c r="CH158" s="1186"/>
      <c r="CI158" s="1186">
        <v>840</v>
      </c>
      <c r="CJ158" s="1186">
        <v>576</v>
      </c>
      <c r="CK158" s="1186">
        <v>48</v>
      </c>
      <c r="CL158" s="1186"/>
      <c r="CM158" s="1186"/>
      <c r="CN158" s="1186"/>
      <c r="CO158" s="1186"/>
      <c r="CP158" s="1186"/>
      <c r="CQ158" s="1186">
        <v>500</v>
      </c>
      <c r="CR158" s="1186"/>
      <c r="CS158" s="1186"/>
      <c r="CT158" s="1186"/>
      <c r="CU158" s="1186"/>
      <c r="CV158" s="1186"/>
      <c r="CW158" s="1186"/>
      <c r="CX158" s="1186"/>
      <c r="CY158" s="1186"/>
      <c r="CZ158" s="1186"/>
      <c r="DA158" s="1186"/>
      <c r="DB158" s="1186"/>
      <c r="DC158" s="1186"/>
      <c r="DD158" s="1186"/>
      <c r="DE158" s="1186"/>
      <c r="DF158" s="1186"/>
      <c r="DG158" s="1186"/>
      <c r="DH158" s="1186"/>
      <c r="DI158" s="1186"/>
      <c r="DJ158" s="1186"/>
      <c r="DK158" s="1186"/>
      <c r="DL158" s="1186"/>
      <c r="DM158" s="1186"/>
      <c r="DN158" s="1186"/>
      <c r="DO158" s="1186"/>
      <c r="DP158" s="1186"/>
      <c r="DQ158" s="1186">
        <v>500</v>
      </c>
      <c r="DR158" s="1186"/>
      <c r="DS158" s="1186"/>
      <c r="DT158" s="1186"/>
      <c r="DU158" s="1186">
        <v>200</v>
      </c>
      <c r="DV158" s="1186"/>
      <c r="DW158" s="1186"/>
      <c r="DX158" s="1186"/>
      <c r="DY158" s="1186"/>
      <c r="DZ158" s="1186"/>
      <c r="EA158" s="1186"/>
      <c r="EB158" s="1186"/>
      <c r="EC158" s="1186"/>
      <c r="ED158" s="1186"/>
      <c r="EE158" s="1186"/>
      <c r="EF158" s="1186"/>
      <c r="EG158" s="1186">
        <v>240</v>
      </c>
      <c r="EH158" s="1186"/>
      <c r="EI158" s="1186"/>
      <c r="EJ158" s="1186"/>
      <c r="EK158" s="1197"/>
      <c r="EL158" s="1198"/>
      <c r="EM158" s="1186"/>
      <c r="EN158" s="1186"/>
      <c r="EO158" s="1186"/>
      <c r="EP158" s="1186"/>
      <c r="EQ158" s="1186"/>
      <c r="ER158" s="1186"/>
      <c r="ES158" s="1186"/>
      <c r="ET158" s="1186"/>
      <c r="EU158" s="1186"/>
      <c r="EV158" s="1186"/>
      <c r="EW158" s="1186"/>
      <c r="EX158" s="1186"/>
      <c r="EY158" s="1186"/>
      <c r="EZ158" s="1186"/>
      <c r="FA158" s="1186"/>
      <c r="FB158" s="1186"/>
      <c r="FC158" s="1209"/>
      <c r="FD158" s="1186"/>
      <c r="FE158" s="1186"/>
      <c r="FF158" s="1186"/>
      <c r="FG158" s="1186"/>
      <c r="FH158" s="1186"/>
      <c r="FI158" s="1186"/>
      <c r="FJ158" s="1186"/>
      <c r="FK158" s="1186">
        <v>100</v>
      </c>
      <c r="FL158" s="1209"/>
      <c r="FM158" s="1186"/>
      <c r="FN158" s="1186"/>
      <c r="FO158" s="1186"/>
      <c r="FP158" s="1186"/>
      <c r="FQ158" s="1186"/>
      <c r="FR158" s="1186"/>
      <c r="FS158" s="1186"/>
      <c r="FT158" s="1186"/>
      <c r="FU158" s="1186"/>
      <c r="FV158" s="1186"/>
      <c r="FW158" s="1186">
        <v>50</v>
      </c>
      <c r="FX158" s="1186"/>
      <c r="FY158" s="1186"/>
      <c r="FZ158" s="1186"/>
      <c r="GA158" s="1186"/>
      <c r="GB158" s="1186"/>
      <c r="GC158" s="1186">
        <v>1</v>
      </c>
      <c r="GD158" s="1186"/>
      <c r="GE158" s="1186">
        <v>30</v>
      </c>
      <c r="GF158" s="1186"/>
      <c r="GG158" s="1186"/>
      <c r="GH158" s="1186"/>
      <c r="GI158" s="1186"/>
      <c r="GJ158" s="1186"/>
      <c r="GK158" s="1186"/>
      <c r="GL158" s="1186"/>
      <c r="GM158" s="1186"/>
      <c r="GN158" s="1186"/>
      <c r="GO158" s="1186"/>
      <c r="GP158" s="1186">
        <v>60</v>
      </c>
      <c r="GQ158" s="1186"/>
      <c r="GR158" s="1186"/>
      <c r="GS158" s="1186"/>
      <c r="GT158" s="1186"/>
      <c r="GU158" s="1186"/>
      <c r="GV158" s="1186"/>
      <c r="GW158" s="1186">
        <v>50</v>
      </c>
      <c r="GX158" s="1186"/>
      <c r="GY158" s="1218"/>
      <c r="GZ158" s="364">
        <f t="shared" si="121"/>
        <v>2904</v>
      </c>
      <c r="HA158" s="365">
        <f t="shared" si="122"/>
        <v>291</v>
      </c>
      <c r="HB158" s="366">
        <f t="shared" si="123"/>
        <v>3195</v>
      </c>
      <c r="HC158" s="366">
        <v>8019</v>
      </c>
      <c r="HD158" s="365">
        <v>8092</v>
      </c>
      <c r="HE158" s="365">
        <v>3532</v>
      </c>
      <c r="HF158" s="54"/>
      <c r="HG158" s="708">
        <v>3.59</v>
      </c>
      <c r="HH158" s="708">
        <v>0.94</v>
      </c>
      <c r="HI158" s="709">
        <f t="shared" si="94"/>
        <v>3003.3</v>
      </c>
      <c r="HJ158" s="710">
        <v>4.18</v>
      </c>
      <c r="HK158" s="710">
        <v>3.29</v>
      </c>
      <c r="HL158" s="738">
        <f t="shared" si="89"/>
        <v>0.477611940298507</v>
      </c>
      <c r="HM158" s="739"/>
      <c r="HN158" s="739">
        <v>3000</v>
      </c>
      <c r="HO158" s="739">
        <v>3.07</v>
      </c>
      <c r="HP158" s="740">
        <f t="shared" ref="HP158:HP170" si="126">HK158*HZ158</f>
        <v>7540.68</v>
      </c>
      <c r="HQ158" s="738">
        <f>1-HO158/6.7/HH158</f>
        <v>0.512543664655446</v>
      </c>
      <c r="HR158" s="741"/>
      <c r="HS158" s="742">
        <v>44927</v>
      </c>
      <c r="HT158" s="739">
        <f ca="1" t="shared" si="108"/>
        <v>5</v>
      </c>
      <c r="HU158" s="739">
        <f ca="1" t="shared" si="91"/>
        <v>150</v>
      </c>
      <c r="HV158" s="739">
        <v>2387</v>
      </c>
      <c r="HW158" s="739">
        <f t="shared" si="109"/>
        <v>3195</v>
      </c>
      <c r="HX158" s="761">
        <f t="shared" si="117"/>
        <v>1.36567642658688</v>
      </c>
      <c r="HY158" s="739">
        <f ca="1" t="shared" si="118"/>
        <v>3.32314597136141</v>
      </c>
      <c r="HZ158" s="739">
        <f t="shared" ref="HZ158:HZ174" si="127">K158</f>
        <v>2292</v>
      </c>
      <c r="IA158" s="739"/>
      <c r="IB158" s="739">
        <f ca="1" t="shared" si="111"/>
        <v>639</v>
      </c>
      <c r="IC158" s="769">
        <f ca="1" t="shared" si="112"/>
        <v>21.3</v>
      </c>
      <c r="ID158" s="769">
        <f ca="1" t="shared" si="113"/>
        <v>107.605633802817</v>
      </c>
      <c r="IE158" s="739"/>
      <c r="IF158" s="739"/>
      <c r="IG158" s="739"/>
      <c r="IH158" s="739"/>
      <c r="II158" s="739"/>
      <c r="IJ158" s="739"/>
      <c r="IK158" s="739"/>
      <c r="IL158" s="743"/>
      <c r="IM158" s="743"/>
      <c r="IN158" s="743"/>
      <c r="IO158" s="743"/>
      <c r="IP158" s="743"/>
      <c r="IQ158" s="739"/>
      <c r="IR158" s="739"/>
      <c r="IS158" s="739"/>
      <c r="IT158" s="739"/>
      <c r="IU158" s="739"/>
      <c r="IV158" s="739"/>
      <c r="IW158" s="739"/>
      <c r="IX158" s="739"/>
      <c r="IY158" s="739"/>
      <c r="IZ158" s="739"/>
      <c r="JA158" s="739"/>
      <c r="JB158" s="743">
        <v>96</v>
      </c>
      <c r="JC158" s="743">
        <v>200</v>
      </c>
      <c r="JD158" s="743">
        <v>2576</v>
      </c>
      <c r="JE158" s="743">
        <v>280</v>
      </c>
      <c r="JF158" s="743">
        <v>1008</v>
      </c>
      <c r="JG158" s="739">
        <v>280</v>
      </c>
      <c r="JH158" s="739">
        <v>563</v>
      </c>
      <c r="JI158" s="739">
        <v>600</v>
      </c>
      <c r="JJ158" s="739">
        <v>316</v>
      </c>
      <c r="JK158" s="739">
        <v>256</v>
      </c>
      <c r="JL158" s="739">
        <v>880</v>
      </c>
      <c r="JM158" s="739">
        <v>964</v>
      </c>
      <c r="JN158" s="28">
        <f t="shared" si="119"/>
        <v>8019</v>
      </c>
      <c r="JO158" s="28">
        <f t="shared" si="120"/>
        <v>0</v>
      </c>
      <c r="JP158" s="28"/>
      <c r="JQ158" s="28"/>
      <c r="JR158" s="28"/>
      <c r="JS158" s="28"/>
      <c r="JT158" s="28"/>
      <c r="JU158" s="28"/>
      <c r="JV158" s="28"/>
      <c r="JW158" s="28"/>
      <c r="JX158" s="28"/>
      <c r="JY158" s="28"/>
      <c r="JZ158" s="28"/>
      <c r="KA158" s="28"/>
      <c r="KB158" s="28"/>
      <c r="KC158" s="28"/>
      <c r="KD158" s="28"/>
      <c r="KE158" s="824"/>
    </row>
    <row r="159" s="786" customFormat="1" hidden="1" customHeight="1" spans="1:291">
      <c r="A159" s="95" t="s">
        <v>1610</v>
      </c>
      <c r="B159" s="415">
        <v>2020</v>
      </c>
      <c r="C159" s="95" t="s">
        <v>1917</v>
      </c>
      <c r="D159" s="95" t="s">
        <v>1949</v>
      </c>
      <c r="E159" s="820" t="s">
        <v>1657</v>
      </c>
      <c r="F159" s="1061" t="s">
        <v>648</v>
      </c>
      <c r="G159" s="112" t="s">
        <v>649</v>
      </c>
      <c r="H159" s="1060" t="s">
        <v>1953</v>
      </c>
      <c r="I159" s="99">
        <f t="shared" si="125"/>
        <v>-1685</v>
      </c>
      <c r="J159" s="1129">
        <v>3445</v>
      </c>
      <c r="K159" s="1130">
        <f t="shared" si="115"/>
        <v>1760</v>
      </c>
      <c r="L159" s="1131">
        <f t="shared" si="116"/>
        <v>1760</v>
      </c>
      <c r="M159" s="1132"/>
      <c r="N159" s="1133"/>
      <c r="O159" s="1134"/>
      <c r="P159" s="1138">
        <f t="shared" si="101"/>
        <v>0</v>
      </c>
      <c r="Q159" s="1154">
        <f t="shared" si="102"/>
        <v>0</v>
      </c>
      <c r="R159" s="1156"/>
      <c r="S159" s="1237"/>
      <c r="T159" s="1237"/>
      <c r="U159" s="1237"/>
      <c r="V159" s="1237"/>
      <c r="W159" s="1237"/>
      <c r="X159" s="1237"/>
      <c r="Y159" s="1237"/>
      <c r="Z159" s="1237"/>
      <c r="AA159" s="1156"/>
      <c r="AB159" s="1167"/>
      <c r="AC159" s="1156"/>
      <c r="AD159" s="1156"/>
      <c r="AE159" s="1156"/>
      <c r="AF159" s="1156"/>
      <c r="AG159" s="1156"/>
      <c r="AH159" s="1156"/>
      <c r="AI159" s="1156"/>
      <c r="AJ159" s="1156"/>
      <c r="AK159" s="1156"/>
      <c r="AL159" s="1156"/>
      <c r="AM159" s="1156"/>
      <c r="AN159" s="1156"/>
      <c r="AO159" s="1156"/>
      <c r="AP159" s="1156"/>
      <c r="AQ159" s="1156"/>
      <c r="AR159" s="1156"/>
      <c r="AS159" s="1179"/>
      <c r="AT159" s="1177"/>
      <c r="AU159" s="1178"/>
      <c r="AV159" s="1178"/>
      <c r="AW159" s="1178"/>
      <c r="AX159" s="1178"/>
      <c r="AY159" s="1178"/>
      <c r="AZ159" s="1178"/>
      <c r="BA159" s="1178"/>
      <c r="BB159" s="1178"/>
      <c r="BC159" s="1178"/>
      <c r="BD159" s="1178"/>
      <c r="BE159" s="1178"/>
      <c r="BF159" s="1178"/>
      <c r="BG159" s="1178"/>
      <c r="BH159" s="1178"/>
      <c r="BI159" s="1178"/>
      <c r="BJ159" s="1178"/>
      <c r="BK159" s="1186"/>
      <c r="BL159" s="1187">
        <v>-3545</v>
      </c>
      <c r="BM159" s="1187"/>
      <c r="BN159" s="1187"/>
      <c r="BO159" s="1187"/>
      <c r="BP159" s="1187"/>
      <c r="BQ159" s="1187"/>
      <c r="BR159" s="1187"/>
      <c r="BS159" s="1187"/>
      <c r="BT159" s="1187"/>
      <c r="BU159" s="1187"/>
      <c r="BV159" s="1191"/>
      <c r="BW159" s="1186"/>
      <c r="BX159" s="1186"/>
      <c r="BY159" s="1186"/>
      <c r="BZ159" s="1186"/>
      <c r="CA159" s="1186"/>
      <c r="CB159" s="1186"/>
      <c r="CC159" s="1186"/>
      <c r="CD159" s="1186"/>
      <c r="CE159" s="1186"/>
      <c r="CF159" s="1186"/>
      <c r="CG159" s="1186"/>
      <c r="CH159" s="1186"/>
      <c r="CI159" s="1186"/>
      <c r="CJ159" s="1186">
        <v>576</v>
      </c>
      <c r="CK159" s="1186">
        <v>48</v>
      </c>
      <c r="CL159" s="1186"/>
      <c r="CM159" s="1186"/>
      <c r="CN159" s="1186"/>
      <c r="CO159" s="1186"/>
      <c r="CP159" s="1186"/>
      <c r="CQ159" s="1186">
        <v>500</v>
      </c>
      <c r="CR159" s="1186"/>
      <c r="CS159" s="1186"/>
      <c r="CT159" s="1186"/>
      <c r="CU159" s="1186"/>
      <c r="CV159" s="1186"/>
      <c r="CW159" s="1186"/>
      <c r="CX159" s="1186"/>
      <c r="CY159" s="1186"/>
      <c r="CZ159" s="1186"/>
      <c r="DA159" s="1186"/>
      <c r="DB159" s="1186"/>
      <c r="DC159" s="1186"/>
      <c r="DD159" s="1186"/>
      <c r="DE159" s="1186"/>
      <c r="DF159" s="1186"/>
      <c r="DG159" s="1186"/>
      <c r="DH159" s="1186"/>
      <c r="DI159" s="1186"/>
      <c r="DJ159" s="1186"/>
      <c r="DK159" s="1186"/>
      <c r="DL159" s="1186"/>
      <c r="DM159" s="1186"/>
      <c r="DN159" s="1186"/>
      <c r="DO159" s="1186"/>
      <c r="DP159" s="1186"/>
      <c r="DQ159" s="1186"/>
      <c r="DR159" s="1186"/>
      <c r="DS159" s="1186"/>
      <c r="DT159" s="1186"/>
      <c r="DU159" s="1186">
        <v>200</v>
      </c>
      <c r="DV159" s="1186"/>
      <c r="DW159" s="1186"/>
      <c r="DX159" s="1186"/>
      <c r="DY159" s="1186"/>
      <c r="DZ159" s="1186"/>
      <c r="EA159" s="1186"/>
      <c r="EB159" s="1186"/>
      <c r="EC159" s="1186"/>
      <c r="ED159" s="1186"/>
      <c r="EE159" s="1186"/>
      <c r="EF159" s="1186"/>
      <c r="EG159" s="1186">
        <v>240</v>
      </c>
      <c r="EH159" s="1186"/>
      <c r="EI159" s="1186"/>
      <c r="EJ159" s="1186"/>
      <c r="EK159" s="1197"/>
      <c r="EL159" s="1198"/>
      <c r="EM159" s="1186"/>
      <c r="EN159" s="1186"/>
      <c r="EO159" s="1186"/>
      <c r="EP159" s="1186"/>
      <c r="EQ159" s="1186"/>
      <c r="ER159" s="1186"/>
      <c r="ES159" s="1186"/>
      <c r="ET159" s="1186"/>
      <c r="EU159" s="1186"/>
      <c r="EV159" s="1186"/>
      <c r="EW159" s="1186"/>
      <c r="EX159" s="1186"/>
      <c r="EY159" s="1186"/>
      <c r="EZ159" s="1186"/>
      <c r="FA159" s="1186"/>
      <c r="FB159" s="1186"/>
      <c r="FC159" s="1209"/>
      <c r="FD159" s="1186"/>
      <c r="FE159" s="1186"/>
      <c r="FF159" s="1186"/>
      <c r="FG159" s="1186"/>
      <c r="FH159" s="1186"/>
      <c r="FI159" s="1186"/>
      <c r="FJ159" s="1186"/>
      <c r="FK159" s="1186"/>
      <c r="FL159" s="1209"/>
      <c r="FM159" s="1186"/>
      <c r="FN159" s="1186"/>
      <c r="FO159" s="1186"/>
      <c r="FP159" s="1186"/>
      <c r="FQ159" s="1186"/>
      <c r="FR159" s="1186"/>
      <c r="FS159" s="1186"/>
      <c r="FT159" s="1186"/>
      <c r="FU159" s="1186"/>
      <c r="FV159" s="1186"/>
      <c r="FW159" s="1186">
        <v>50</v>
      </c>
      <c r="FX159" s="1186"/>
      <c r="FY159" s="1186"/>
      <c r="FZ159" s="1186"/>
      <c r="GA159" s="1186"/>
      <c r="GB159" s="1186"/>
      <c r="GC159" s="1186">
        <v>1</v>
      </c>
      <c r="GD159" s="1186"/>
      <c r="GE159" s="1186">
        <v>60</v>
      </c>
      <c r="GF159" s="1186"/>
      <c r="GG159" s="1186"/>
      <c r="GH159" s="1186"/>
      <c r="GI159" s="1186"/>
      <c r="GJ159" s="1186"/>
      <c r="GK159" s="1186"/>
      <c r="GL159" s="1186"/>
      <c r="GM159" s="1186"/>
      <c r="GN159" s="1186"/>
      <c r="GO159" s="1186"/>
      <c r="GP159" s="1186">
        <v>60</v>
      </c>
      <c r="GQ159" s="1186"/>
      <c r="GR159" s="1186"/>
      <c r="GS159" s="1186"/>
      <c r="GT159" s="1186"/>
      <c r="GU159" s="1186"/>
      <c r="GV159" s="1186"/>
      <c r="GW159" s="1186">
        <v>50</v>
      </c>
      <c r="GX159" s="1186"/>
      <c r="GY159" s="1218"/>
      <c r="GZ159" s="364">
        <f t="shared" si="121"/>
        <v>1564</v>
      </c>
      <c r="HA159" s="365">
        <f t="shared" si="122"/>
        <v>221</v>
      </c>
      <c r="HB159" s="366">
        <f t="shared" si="123"/>
        <v>1785</v>
      </c>
      <c r="HC159" s="366">
        <v>6566</v>
      </c>
      <c r="HD159" s="365">
        <v>7628</v>
      </c>
      <c r="HE159" s="365">
        <v>3532</v>
      </c>
      <c r="HF159" s="54"/>
      <c r="HG159" s="708">
        <v>3.59</v>
      </c>
      <c r="HH159" s="708">
        <v>0.94</v>
      </c>
      <c r="HI159" s="709">
        <f t="shared" si="94"/>
        <v>1677.9</v>
      </c>
      <c r="HJ159" s="710">
        <v>4.18</v>
      </c>
      <c r="HK159" s="710">
        <v>3.29</v>
      </c>
      <c r="HL159" s="738">
        <f t="shared" si="89"/>
        <v>0.477611940298507</v>
      </c>
      <c r="HM159" s="739"/>
      <c r="HN159" s="739">
        <v>3000</v>
      </c>
      <c r="HO159" s="739">
        <v>3.07</v>
      </c>
      <c r="HP159" s="740">
        <f t="shared" si="126"/>
        <v>5790.4</v>
      </c>
      <c r="HQ159" s="738">
        <f>1-HO159/6.7/HH159</f>
        <v>0.512543664655446</v>
      </c>
      <c r="HR159" s="741"/>
      <c r="HS159" s="742">
        <v>44927</v>
      </c>
      <c r="HT159" s="739">
        <f ca="1" t="shared" si="108"/>
        <v>5</v>
      </c>
      <c r="HU159" s="739">
        <f ca="1" t="shared" si="91"/>
        <v>150</v>
      </c>
      <c r="HV159" s="739">
        <v>3445</v>
      </c>
      <c r="HW159" s="739">
        <f t="shared" si="109"/>
        <v>1785</v>
      </c>
      <c r="HX159" s="761">
        <f t="shared" si="117"/>
        <v>0.685878962536023</v>
      </c>
      <c r="HY159" s="739">
        <f ca="1" t="shared" si="118"/>
        <v>1.66897214217099</v>
      </c>
      <c r="HZ159" s="739">
        <f t="shared" si="127"/>
        <v>1760</v>
      </c>
      <c r="IA159" s="739"/>
      <c r="IB159" s="739">
        <f ca="1" t="shared" si="111"/>
        <v>357</v>
      </c>
      <c r="IC159" s="769">
        <f ca="1" t="shared" si="112"/>
        <v>11.9</v>
      </c>
      <c r="ID159" s="769">
        <f ca="1" t="shared" si="113"/>
        <v>147.899159663866</v>
      </c>
      <c r="IE159" s="739"/>
      <c r="IF159" s="739"/>
      <c r="IG159" s="739"/>
      <c r="IH159" s="739"/>
      <c r="II159" s="739"/>
      <c r="IJ159" s="739"/>
      <c r="IK159" s="739"/>
      <c r="IL159" s="743"/>
      <c r="IM159" s="743"/>
      <c r="IN159" s="743"/>
      <c r="IO159" s="743"/>
      <c r="IP159" s="743"/>
      <c r="IQ159" s="739"/>
      <c r="IR159" s="739"/>
      <c r="IS159" s="739"/>
      <c r="IT159" s="739"/>
      <c r="IU159" s="739"/>
      <c r="IV159" s="739"/>
      <c r="IW159" s="739"/>
      <c r="IX159" s="739"/>
      <c r="IY159" s="739"/>
      <c r="IZ159" s="739"/>
      <c r="JA159" s="739"/>
      <c r="JB159" s="743">
        <v>384</v>
      </c>
      <c r="JC159" s="743">
        <v>300</v>
      </c>
      <c r="JD159" s="743">
        <v>1204</v>
      </c>
      <c r="JE159" s="743">
        <v>280</v>
      </c>
      <c r="JF159" s="743">
        <v>720</v>
      </c>
      <c r="JG159" s="739">
        <v>1144</v>
      </c>
      <c r="JH159" s="739">
        <v>563</v>
      </c>
      <c r="JI159" s="739">
        <v>600</v>
      </c>
      <c r="JJ159" s="739">
        <v>516</v>
      </c>
      <c r="JK159" s="739">
        <v>287</v>
      </c>
      <c r="JL159" s="739">
        <v>204</v>
      </c>
      <c r="JM159" s="739">
        <v>364</v>
      </c>
      <c r="JN159" s="28">
        <f t="shared" si="119"/>
        <v>6566</v>
      </c>
      <c r="JO159" s="28">
        <f t="shared" si="120"/>
        <v>0</v>
      </c>
      <c r="JP159" s="28"/>
      <c r="JQ159" s="28"/>
      <c r="JR159" s="28"/>
      <c r="JS159" s="28"/>
      <c r="JT159" s="28"/>
      <c r="JU159" s="28"/>
      <c r="JV159" s="28"/>
      <c r="JW159" s="28"/>
      <c r="JX159" s="28"/>
      <c r="JY159" s="28"/>
      <c r="JZ159" s="28"/>
      <c r="KA159" s="28"/>
      <c r="KB159" s="28"/>
      <c r="KC159" s="28"/>
      <c r="KD159" s="28"/>
      <c r="KE159" s="824"/>
    </row>
    <row r="160" s="786" customFormat="1" hidden="1" customHeight="1" spans="1:291">
      <c r="A160" s="95" t="s">
        <v>1610</v>
      </c>
      <c r="B160" s="415">
        <v>2020</v>
      </c>
      <c r="C160" s="95" t="s">
        <v>1917</v>
      </c>
      <c r="D160" s="95" t="s">
        <v>1949</v>
      </c>
      <c r="E160" s="820" t="s">
        <v>1657</v>
      </c>
      <c r="F160" s="1061" t="s">
        <v>651</v>
      </c>
      <c r="G160" s="112" t="s">
        <v>652</v>
      </c>
      <c r="H160" s="1060" t="s">
        <v>1954</v>
      </c>
      <c r="I160" s="99">
        <f t="shared" si="125"/>
        <v>-1485</v>
      </c>
      <c r="J160" s="1129">
        <v>3564</v>
      </c>
      <c r="K160" s="1130">
        <f t="shared" si="115"/>
        <v>2079</v>
      </c>
      <c r="L160" s="1131">
        <f t="shared" si="116"/>
        <v>2079</v>
      </c>
      <c r="M160" s="1132"/>
      <c r="N160" s="1133"/>
      <c r="O160" s="1134"/>
      <c r="P160" s="1138">
        <f t="shared" si="101"/>
        <v>0</v>
      </c>
      <c r="Q160" s="1154">
        <f t="shared" si="102"/>
        <v>0</v>
      </c>
      <c r="R160" s="1156"/>
      <c r="S160" s="1237"/>
      <c r="T160" s="1237"/>
      <c r="U160" s="1237"/>
      <c r="V160" s="1237"/>
      <c r="W160" s="1237"/>
      <c r="X160" s="1237"/>
      <c r="Y160" s="1237"/>
      <c r="Z160" s="1237"/>
      <c r="AA160" s="1156"/>
      <c r="AB160" s="1167"/>
      <c r="AC160" s="1156"/>
      <c r="AD160" s="1156"/>
      <c r="AE160" s="1156"/>
      <c r="AF160" s="1156"/>
      <c r="AG160" s="1156"/>
      <c r="AH160" s="1156"/>
      <c r="AI160" s="1156"/>
      <c r="AJ160" s="1156"/>
      <c r="AK160" s="1156"/>
      <c r="AL160" s="1156"/>
      <c r="AM160" s="1156"/>
      <c r="AN160" s="1156"/>
      <c r="AO160" s="1156"/>
      <c r="AP160" s="1156"/>
      <c r="AQ160" s="1156"/>
      <c r="AR160" s="1156"/>
      <c r="AS160" s="1179"/>
      <c r="AT160" s="1177"/>
      <c r="AU160" s="1178"/>
      <c r="AV160" s="1178"/>
      <c r="AW160" s="1178"/>
      <c r="AX160" s="1178"/>
      <c r="AY160" s="1178"/>
      <c r="AZ160" s="1178"/>
      <c r="BA160" s="1178"/>
      <c r="BB160" s="1178"/>
      <c r="BC160" s="1178"/>
      <c r="BD160" s="1178"/>
      <c r="BE160" s="1178"/>
      <c r="BF160" s="1178"/>
      <c r="BG160" s="1178"/>
      <c r="BH160" s="1178"/>
      <c r="BI160" s="1178"/>
      <c r="BJ160" s="1178"/>
      <c r="BK160" s="1186"/>
      <c r="BL160" s="1187">
        <v>-3664</v>
      </c>
      <c r="BM160" s="1187"/>
      <c r="BN160" s="1187"/>
      <c r="BO160" s="1187"/>
      <c r="BP160" s="1187"/>
      <c r="BQ160" s="1187"/>
      <c r="BR160" s="1187"/>
      <c r="BS160" s="1187"/>
      <c r="BT160" s="1187"/>
      <c r="BU160" s="1187"/>
      <c r="BV160" s="1191"/>
      <c r="BW160" s="1186"/>
      <c r="BX160" s="1186"/>
      <c r="BY160" s="1186"/>
      <c r="BZ160" s="1186"/>
      <c r="CA160" s="1186"/>
      <c r="CB160" s="1186"/>
      <c r="CC160" s="1186"/>
      <c r="CD160" s="1186"/>
      <c r="CE160" s="1186"/>
      <c r="CF160" s="1186"/>
      <c r="CG160" s="1186"/>
      <c r="CH160" s="1186"/>
      <c r="CI160" s="1186"/>
      <c r="CJ160" s="1186">
        <v>576</v>
      </c>
      <c r="CK160" s="1186">
        <v>48</v>
      </c>
      <c r="CL160" s="1186"/>
      <c r="CM160" s="1186"/>
      <c r="CN160" s="1186"/>
      <c r="CO160" s="1186"/>
      <c r="CP160" s="1186"/>
      <c r="CQ160" s="1186"/>
      <c r="CR160" s="1186"/>
      <c r="CS160" s="1186"/>
      <c r="CT160" s="1186"/>
      <c r="CU160" s="1186"/>
      <c r="CV160" s="1186"/>
      <c r="CW160" s="1186"/>
      <c r="CX160" s="1186"/>
      <c r="CY160" s="1186"/>
      <c r="CZ160" s="1186"/>
      <c r="DA160" s="1186"/>
      <c r="DB160" s="1186"/>
      <c r="DC160" s="1186"/>
      <c r="DD160" s="1186"/>
      <c r="DE160" s="1186"/>
      <c r="DF160" s="1186"/>
      <c r="DG160" s="1186"/>
      <c r="DH160" s="1186"/>
      <c r="DI160" s="1186"/>
      <c r="DJ160" s="1186"/>
      <c r="DK160" s="1186"/>
      <c r="DL160" s="1186"/>
      <c r="DM160" s="1186"/>
      <c r="DN160" s="1186"/>
      <c r="DO160" s="1186"/>
      <c r="DP160" s="1186"/>
      <c r="DQ160" s="1186">
        <v>500</v>
      </c>
      <c r="DR160" s="1186"/>
      <c r="DS160" s="1186"/>
      <c r="DT160" s="1186"/>
      <c r="DU160" s="1186"/>
      <c r="DV160" s="1186"/>
      <c r="DW160" s="1186"/>
      <c r="DX160" s="1186"/>
      <c r="DY160" s="1186"/>
      <c r="DZ160" s="1186"/>
      <c r="EA160" s="1186"/>
      <c r="EB160" s="1186"/>
      <c r="EC160" s="1186"/>
      <c r="ED160" s="1186"/>
      <c r="EE160" s="1186"/>
      <c r="EF160" s="1186"/>
      <c r="EG160" s="1186">
        <v>240</v>
      </c>
      <c r="EH160" s="1186"/>
      <c r="EI160" s="1186"/>
      <c r="EJ160" s="1186"/>
      <c r="EK160" s="1197"/>
      <c r="EL160" s="1198"/>
      <c r="EM160" s="1186"/>
      <c r="EN160" s="1186"/>
      <c r="EO160" s="1186"/>
      <c r="EP160" s="1186"/>
      <c r="EQ160" s="1186"/>
      <c r="ER160" s="1186"/>
      <c r="ES160" s="1186"/>
      <c r="ET160" s="1186"/>
      <c r="EU160" s="1186"/>
      <c r="EV160" s="1186"/>
      <c r="EW160" s="1186"/>
      <c r="EX160" s="1186"/>
      <c r="EY160" s="1186"/>
      <c r="EZ160" s="1186"/>
      <c r="FA160" s="1186"/>
      <c r="FB160" s="1186"/>
      <c r="FC160" s="1209"/>
      <c r="FD160" s="1186"/>
      <c r="FE160" s="1186"/>
      <c r="FF160" s="1186"/>
      <c r="FG160" s="1186"/>
      <c r="FH160" s="1186"/>
      <c r="FI160" s="1186"/>
      <c r="FJ160" s="1186"/>
      <c r="FK160" s="1186"/>
      <c r="FL160" s="1209"/>
      <c r="FM160" s="1186"/>
      <c r="FN160" s="1186"/>
      <c r="FO160" s="1186"/>
      <c r="FP160" s="1186"/>
      <c r="FQ160" s="1186"/>
      <c r="FR160" s="1186"/>
      <c r="FS160" s="1186"/>
      <c r="FT160" s="1186"/>
      <c r="FU160" s="1186"/>
      <c r="FV160" s="1186"/>
      <c r="FW160" s="1186"/>
      <c r="FX160" s="1186"/>
      <c r="FY160" s="1186"/>
      <c r="FZ160" s="1186"/>
      <c r="GA160" s="1186"/>
      <c r="GB160" s="1186"/>
      <c r="GC160" s="1186"/>
      <c r="GD160" s="1186"/>
      <c r="GE160" s="1186"/>
      <c r="GF160" s="1186"/>
      <c r="GG160" s="1186"/>
      <c r="GH160" s="1186"/>
      <c r="GI160" s="1186"/>
      <c r="GJ160" s="1186"/>
      <c r="GK160" s="1186">
        <v>220</v>
      </c>
      <c r="GL160" s="1186"/>
      <c r="GM160" s="1186"/>
      <c r="GN160" s="1186"/>
      <c r="GO160" s="1186"/>
      <c r="GP160" s="1186"/>
      <c r="GQ160" s="1186"/>
      <c r="GR160" s="1186"/>
      <c r="GS160" s="1186"/>
      <c r="GT160" s="1186"/>
      <c r="GU160" s="1186">
        <v>1</v>
      </c>
      <c r="GV160" s="1186"/>
      <c r="GW160" s="1186"/>
      <c r="GX160" s="1186"/>
      <c r="GY160" s="1218"/>
      <c r="GZ160" s="364">
        <f t="shared" si="121"/>
        <v>1364</v>
      </c>
      <c r="HA160" s="365">
        <f t="shared" si="122"/>
        <v>221</v>
      </c>
      <c r="HB160" s="366">
        <f t="shared" si="123"/>
        <v>1585</v>
      </c>
      <c r="HC160" s="366">
        <v>5845</v>
      </c>
      <c r="HD160" s="365">
        <v>6996</v>
      </c>
      <c r="HE160" s="365">
        <v>2532</v>
      </c>
      <c r="HF160" s="54"/>
      <c r="HG160" s="708">
        <v>3.59</v>
      </c>
      <c r="HH160" s="708">
        <v>0.94</v>
      </c>
      <c r="HI160" s="709">
        <f t="shared" si="94"/>
        <v>1489.9</v>
      </c>
      <c r="HJ160" s="710">
        <v>4.18</v>
      </c>
      <c r="HK160" s="710">
        <v>3.29</v>
      </c>
      <c r="HL160" s="738">
        <f t="shared" si="89"/>
        <v>0.477611940298507</v>
      </c>
      <c r="HM160" s="739"/>
      <c r="HN160" s="739">
        <v>3000</v>
      </c>
      <c r="HO160" s="739">
        <v>3.07</v>
      </c>
      <c r="HP160" s="740">
        <f t="shared" si="126"/>
        <v>6839.91</v>
      </c>
      <c r="HQ160" s="738">
        <f>1-HO160/6.7/HH160</f>
        <v>0.512543664655446</v>
      </c>
      <c r="HR160" s="741"/>
      <c r="HS160" s="742">
        <v>44927</v>
      </c>
      <c r="HT160" s="739">
        <f ca="1" t="shared" si="108"/>
        <v>5</v>
      </c>
      <c r="HU160" s="739">
        <f ca="1" t="shared" si="91"/>
        <v>150</v>
      </c>
      <c r="HV160" s="739">
        <v>3564</v>
      </c>
      <c r="HW160" s="739">
        <f t="shared" si="109"/>
        <v>1585</v>
      </c>
      <c r="HX160" s="761">
        <f t="shared" si="117"/>
        <v>0.561757930178983</v>
      </c>
      <c r="HY160" s="739">
        <f ca="1" t="shared" si="118"/>
        <v>1.36694429676886</v>
      </c>
      <c r="HZ160" s="739">
        <f t="shared" si="127"/>
        <v>2079</v>
      </c>
      <c r="IA160" s="739"/>
      <c r="IB160" s="739">
        <f ca="1" t="shared" si="111"/>
        <v>317</v>
      </c>
      <c r="IC160" s="769">
        <f ca="1" t="shared" si="112"/>
        <v>10.5666666666667</v>
      </c>
      <c r="ID160" s="769">
        <f ca="1" t="shared" si="113"/>
        <v>196.750788643533</v>
      </c>
      <c r="IE160" s="739"/>
      <c r="IF160" s="739"/>
      <c r="IG160" s="739"/>
      <c r="IH160" s="739"/>
      <c r="II160" s="739"/>
      <c r="IJ160" s="739"/>
      <c r="IK160" s="739"/>
      <c r="IL160" s="743"/>
      <c r="IM160" s="743"/>
      <c r="IN160" s="743"/>
      <c r="IO160" s="743"/>
      <c r="IP160" s="743"/>
      <c r="IQ160" s="739"/>
      <c r="IR160" s="739"/>
      <c r="IS160" s="739"/>
      <c r="IT160" s="739"/>
      <c r="IU160" s="739"/>
      <c r="IV160" s="739"/>
      <c r="IW160" s="739"/>
      <c r="IX160" s="739"/>
      <c r="IY160" s="739"/>
      <c r="IZ160" s="739"/>
      <c r="JA160" s="739"/>
      <c r="JB160" s="743">
        <v>96</v>
      </c>
      <c r="JC160" s="743">
        <v>200</v>
      </c>
      <c r="JD160" s="743">
        <v>1164</v>
      </c>
      <c r="JE160" s="743">
        <v>480</v>
      </c>
      <c r="JF160" s="743">
        <v>720</v>
      </c>
      <c r="JG160" s="739">
        <v>1144</v>
      </c>
      <c r="JH160" s="739">
        <v>563</v>
      </c>
      <c r="JI160" s="739">
        <v>600</v>
      </c>
      <c r="JJ160" s="739">
        <v>316</v>
      </c>
      <c r="JK160" s="739">
        <v>270</v>
      </c>
      <c r="JL160" s="739">
        <v>144</v>
      </c>
      <c r="JM160" s="739">
        <v>148</v>
      </c>
      <c r="JN160" s="28">
        <f t="shared" si="119"/>
        <v>5845</v>
      </c>
      <c r="JO160" s="28">
        <f t="shared" si="120"/>
        <v>0</v>
      </c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824"/>
    </row>
    <row r="161" s="786" customFormat="1" hidden="1" customHeight="1" spans="1:291">
      <c r="A161" s="95" t="s">
        <v>1610</v>
      </c>
      <c r="B161" s="415">
        <v>2020</v>
      </c>
      <c r="C161" s="95" t="s">
        <v>1645</v>
      </c>
      <c r="D161" s="95" t="s">
        <v>1646</v>
      </c>
      <c r="E161" s="411"/>
      <c r="F161" s="1061" t="s">
        <v>654</v>
      </c>
      <c r="G161" s="112" t="s">
        <v>1955</v>
      </c>
      <c r="H161" s="301" t="s">
        <v>1956</v>
      </c>
      <c r="I161" s="99">
        <f t="shared" si="125"/>
        <v>-564</v>
      </c>
      <c r="J161" s="1141">
        <v>1066</v>
      </c>
      <c r="K161" s="1130">
        <f t="shared" si="115"/>
        <v>502</v>
      </c>
      <c r="L161" s="1131">
        <f t="shared" si="116"/>
        <v>502</v>
      </c>
      <c r="M161" s="1132"/>
      <c r="N161" s="1133"/>
      <c r="O161" s="1134"/>
      <c r="P161" s="1138">
        <f t="shared" si="101"/>
        <v>0</v>
      </c>
      <c r="Q161" s="1154">
        <f t="shared" si="102"/>
        <v>0</v>
      </c>
      <c r="R161" s="1156"/>
      <c r="S161" s="1237"/>
      <c r="T161" s="1237"/>
      <c r="U161" s="1237"/>
      <c r="V161" s="1237"/>
      <c r="W161" s="1237"/>
      <c r="X161" s="1237"/>
      <c r="Y161" s="1237"/>
      <c r="Z161" s="1237"/>
      <c r="AA161" s="1156"/>
      <c r="AB161" s="1167"/>
      <c r="AC161" s="1156"/>
      <c r="AD161" s="1156"/>
      <c r="AE161" s="1156"/>
      <c r="AF161" s="1156"/>
      <c r="AG161" s="1156"/>
      <c r="AH161" s="1156"/>
      <c r="AI161" s="1156"/>
      <c r="AJ161" s="1156"/>
      <c r="AK161" s="1156"/>
      <c r="AL161" s="1156"/>
      <c r="AM161" s="1156"/>
      <c r="AN161" s="1156"/>
      <c r="AO161" s="1156"/>
      <c r="AP161" s="1156"/>
      <c r="AQ161" s="1156"/>
      <c r="AR161" s="1156"/>
      <c r="AS161" s="1179"/>
      <c r="AT161" s="1177"/>
      <c r="AU161" s="1178"/>
      <c r="AV161" s="1178"/>
      <c r="AW161" s="1178"/>
      <c r="AX161" s="1178"/>
      <c r="AY161" s="1178"/>
      <c r="AZ161" s="1178"/>
      <c r="BA161" s="1178"/>
      <c r="BB161" s="1178"/>
      <c r="BC161" s="1178"/>
      <c r="BD161" s="1178"/>
      <c r="BE161" s="1178"/>
      <c r="BF161" s="1178"/>
      <c r="BG161" s="1178"/>
      <c r="BH161" s="1178"/>
      <c r="BI161" s="1178"/>
      <c r="BJ161" s="1178"/>
      <c r="BK161" s="1186"/>
      <c r="BL161" s="1187">
        <v>-1066</v>
      </c>
      <c r="BM161" s="1187"/>
      <c r="BN161" s="1187"/>
      <c r="BO161" s="1187"/>
      <c r="BP161" s="1187"/>
      <c r="BQ161" s="1187"/>
      <c r="BR161" s="1187"/>
      <c r="BS161" s="1187"/>
      <c r="BT161" s="1187"/>
      <c r="BU161" s="1187"/>
      <c r="BV161" s="1191"/>
      <c r="BW161" s="1186"/>
      <c r="BX161" s="1186"/>
      <c r="BY161" s="1186"/>
      <c r="BZ161" s="1186"/>
      <c r="CA161" s="1186"/>
      <c r="CB161" s="1186"/>
      <c r="CC161" s="1186"/>
      <c r="CD161" s="1186"/>
      <c r="CE161" s="1186"/>
      <c r="CF161" s="1186"/>
      <c r="CG161" s="1186"/>
      <c r="CH161" s="1186"/>
      <c r="CI161" s="1186"/>
      <c r="CJ161" s="1186">
        <v>40</v>
      </c>
      <c r="CK161" s="1186">
        <v>4</v>
      </c>
      <c r="CL161" s="1186"/>
      <c r="CM161" s="1186"/>
      <c r="CN161" s="1186">
        <v>4</v>
      </c>
      <c r="CO161" s="1186"/>
      <c r="CP161" s="1186">
        <v>128</v>
      </c>
      <c r="CQ161" s="1186"/>
      <c r="CR161" s="1186"/>
      <c r="CS161" s="1186"/>
      <c r="CT161" s="1186"/>
      <c r="CU161" s="1186"/>
      <c r="CV161" s="1186"/>
      <c r="CW161" s="1186"/>
      <c r="CX161" s="1186"/>
      <c r="CY161" s="1186"/>
      <c r="CZ161" s="1186"/>
      <c r="DA161" s="1186"/>
      <c r="DB161" s="1186"/>
      <c r="DC161" s="1186"/>
      <c r="DD161" s="1186">
        <v>40</v>
      </c>
      <c r="DE161" s="1186"/>
      <c r="DF161" s="1186"/>
      <c r="DG161" s="1186">
        <v>128</v>
      </c>
      <c r="DH161" s="1186"/>
      <c r="DI161" s="1186"/>
      <c r="DJ161" s="1186">
        <v>24</v>
      </c>
      <c r="DK161" s="1186"/>
      <c r="DL161" s="1186"/>
      <c r="DM161" s="1186"/>
      <c r="DN161" s="1186"/>
      <c r="DO161" s="1186"/>
      <c r="DP161" s="1186"/>
      <c r="DQ161" s="1186"/>
      <c r="DR161" s="1186"/>
      <c r="DS161" s="1186"/>
      <c r="DT161" s="1186"/>
      <c r="DU161" s="1186"/>
      <c r="DV161" s="1186"/>
      <c r="DW161" s="1186"/>
      <c r="DX161" s="1186"/>
      <c r="DY161" s="1186"/>
      <c r="DZ161" s="1186"/>
      <c r="EA161" s="1186">
        <v>156</v>
      </c>
      <c r="EB161" s="1186"/>
      <c r="EC161" s="1186"/>
      <c r="ED161" s="1186"/>
      <c r="EE161" s="1186"/>
      <c r="EF161" s="1186"/>
      <c r="EG161" s="1186">
        <v>40</v>
      </c>
      <c r="EH161" s="1186"/>
      <c r="EI161" s="1186"/>
      <c r="EJ161" s="1186"/>
      <c r="EK161" s="1197"/>
      <c r="EL161" s="1198"/>
      <c r="EM161" s="1186"/>
      <c r="EN161" s="1186"/>
      <c r="EO161" s="1186"/>
      <c r="EP161" s="1186"/>
      <c r="EQ161" s="1186"/>
      <c r="ER161" s="1186"/>
      <c r="ES161" s="1186"/>
      <c r="ET161" s="1186"/>
      <c r="EU161" s="1186"/>
      <c r="EV161" s="1186"/>
      <c r="EW161" s="1186"/>
      <c r="EX161" s="1186"/>
      <c r="EY161" s="1186"/>
      <c r="EZ161" s="1186"/>
      <c r="FA161" s="1186"/>
      <c r="FB161" s="1186"/>
      <c r="FC161" s="1209"/>
      <c r="FD161" s="1186"/>
      <c r="FE161" s="1186"/>
      <c r="FF161" s="1186"/>
      <c r="FG161" s="1186"/>
      <c r="FH161" s="1186"/>
      <c r="FI161" s="1186"/>
      <c r="FJ161" s="1186"/>
      <c r="FK161" s="1186"/>
      <c r="FL161" s="1209"/>
      <c r="FM161" s="1186"/>
      <c r="FN161" s="1186"/>
      <c r="FO161" s="1186"/>
      <c r="FP161" s="1186"/>
      <c r="FQ161" s="1186"/>
      <c r="FR161" s="1186"/>
      <c r="FS161" s="1186"/>
      <c r="FT161" s="1186"/>
      <c r="FU161" s="1186"/>
      <c r="FV161" s="1186"/>
      <c r="FW161" s="1186"/>
      <c r="FX161" s="1186"/>
      <c r="FY161" s="1186"/>
      <c r="FZ161" s="1186"/>
      <c r="GA161" s="1186"/>
      <c r="GB161" s="1186"/>
      <c r="GC161" s="1186"/>
      <c r="GD161" s="1186"/>
      <c r="GE161" s="1186"/>
      <c r="GF161" s="1186"/>
      <c r="GG161" s="1186"/>
      <c r="GH161" s="1186"/>
      <c r="GI161" s="1186"/>
      <c r="GJ161" s="1186"/>
      <c r="GK161" s="1186"/>
      <c r="GL161" s="1186"/>
      <c r="GM161" s="1186"/>
      <c r="GN161" s="1186"/>
      <c r="GO161" s="1186"/>
      <c r="GP161" s="1186"/>
      <c r="GQ161" s="1186"/>
      <c r="GR161" s="1186"/>
      <c r="GS161" s="1186"/>
      <c r="GT161" s="1186"/>
      <c r="GU161" s="1186"/>
      <c r="GV161" s="1186"/>
      <c r="GW161" s="1186"/>
      <c r="GX161" s="1186"/>
      <c r="GY161" s="1218"/>
      <c r="GZ161" s="364">
        <f t="shared" si="121"/>
        <v>564</v>
      </c>
      <c r="HA161" s="365">
        <f t="shared" si="122"/>
        <v>0</v>
      </c>
      <c r="HB161" s="366">
        <f t="shared" si="123"/>
        <v>564</v>
      </c>
      <c r="HC161" s="366">
        <v>1113</v>
      </c>
      <c r="HD161" s="365">
        <v>489</v>
      </c>
      <c r="HE161" s="365">
        <v>195</v>
      </c>
      <c r="HF161" s="54"/>
      <c r="HG161" s="708"/>
      <c r="HH161" s="708"/>
      <c r="HI161" s="709">
        <f t="shared" si="94"/>
        <v>0</v>
      </c>
      <c r="HJ161" s="710"/>
      <c r="HK161" s="710">
        <v>6.8</v>
      </c>
      <c r="HL161" s="738" t="e">
        <f t="shared" si="89"/>
        <v>#DIV/0!</v>
      </c>
      <c r="HM161" s="739"/>
      <c r="HN161" s="739">
        <v>2000</v>
      </c>
      <c r="HO161" s="739">
        <v>14.7</v>
      </c>
      <c r="HP161" s="740">
        <f t="shared" si="126"/>
        <v>3413.6</v>
      </c>
      <c r="HQ161" s="738"/>
      <c r="HR161" s="741"/>
      <c r="HS161" s="742">
        <v>44927</v>
      </c>
      <c r="HT161" s="739">
        <f ca="1" t="shared" si="108"/>
        <v>5</v>
      </c>
      <c r="HU161" s="739">
        <f ca="1" t="shared" si="91"/>
        <v>150</v>
      </c>
      <c r="HV161" s="739">
        <v>1066</v>
      </c>
      <c r="HW161" s="739">
        <f t="shared" si="109"/>
        <v>564</v>
      </c>
      <c r="HX161" s="761">
        <f t="shared" si="117"/>
        <v>0.719387755102041</v>
      </c>
      <c r="HY161" s="739">
        <f ca="1" t="shared" si="118"/>
        <v>1.75051020408163</v>
      </c>
      <c r="HZ161" s="739">
        <f t="shared" si="127"/>
        <v>502</v>
      </c>
      <c r="IA161" s="739"/>
      <c r="IB161" s="739">
        <f ca="1" t="shared" ref="IB161:IB176" si="128">HW161/HT161</f>
        <v>112.8</v>
      </c>
      <c r="IC161" s="769">
        <f ca="1" t="shared" ref="IC161:IC176" si="129">HW161/HU161</f>
        <v>3.76</v>
      </c>
      <c r="ID161" s="769">
        <f ca="1" t="shared" ref="ID161:ID176" si="130">HZ161/IC161</f>
        <v>133.510638297872</v>
      </c>
      <c r="IE161" s="739"/>
      <c r="IF161" s="739"/>
      <c r="IG161" s="739"/>
      <c r="IH161" s="739"/>
      <c r="II161" s="739"/>
      <c r="IJ161" s="739"/>
      <c r="IK161" s="739"/>
      <c r="IL161" s="743"/>
      <c r="IM161" s="743"/>
      <c r="IN161" s="743"/>
      <c r="IO161" s="743"/>
      <c r="IP161" s="743"/>
      <c r="IQ161" s="739"/>
      <c r="IR161" s="739"/>
      <c r="IS161" s="739"/>
      <c r="IT161" s="739"/>
      <c r="IU161" s="739"/>
      <c r="IV161" s="739"/>
      <c r="IW161" s="739"/>
      <c r="IX161" s="739"/>
      <c r="IY161" s="739"/>
      <c r="IZ161" s="739"/>
      <c r="JA161" s="739"/>
      <c r="JB161" s="743">
        <v>20</v>
      </c>
      <c r="JC161" s="743">
        <v>0</v>
      </c>
      <c r="JD161" s="743">
        <v>48</v>
      </c>
      <c r="JE161" s="743">
        <v>28</v>
      </c>
      <c r="JF161" s="743">
        <v>184</v>
      </c>
      <c r="JG161" s="739">
        <v>544</v>
      </c>
      <c r="JH161" s="739">
        <v>44</v>
      </c>
      <c r="JI161" s="739">
        <v>0</v>
      </c>
      <c r="JJ161" s="739">
        <v>20</v>
      </c>
      <c r="JK161" s="739">
        <v>88</v>
      </c>
      <c r="JL161" s="739">
        <v>26</v>
      </c>
      <c r="JM161" s="739">
        <v>111</v>
      </c>
      <c r="JN161" s="28">
        <f t="shared" si="119"/>
        <v>1113</v>
      </c>
      <c r="JO161" s="28">
        <f t="shared" si="120"/>
        <v>0</v>
      </c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824"/>
    </row>
    <row r="162" s="786" customFormat="1" hidden="1" customHeight="1" spans="1:291">
      <c r="A162" s="95" t="s">
        <v>1610</v>
      </c>
      <c r="B162" s="415">
        <v>2020</v>
      </c>
      <c r="C162" s="95" t="s">
        <v>1917</v>
      </c>
      <c r="D162" s="95" t="s">
        <v>1949</v>
      </c>
      <c r="E162" s="820" t="s">
        <v>1657</v>
      </c>
      <c r="F162" s="1061" t="s">
        <v>614</v>
      </c>
      <c r="G162" s="112" t="s">
        <v>615</v>
      </c>
      <c r="H162" s="1060" t="s">
        <v>1957</v>
      </c>
      <c r="I162" s="99">
        <f t="shared" si="125"/>
        <v>-5085</v>
      </c>
      <c r="J162" s="1129">
        <v>5964</v>
      </c>
      <c r="K162" s="1130">
        <f t="shared" si="115"/>
        <v>3879</v>
      </c>
      <c r="L162" s="1131">
        <f t="shared" si="116"/>
        <v>879</v>
      </c>
      <c r="M162" s="1132"/>
      <c r="N162" s="1133"/>
      <c r="O162" s="1139"/>
      <c r="P162" s="1138">
        <f t="shared" si="101"/>
        <v>3000</v>
      </c>
      <c r="Q162" s="1154">
        <f t="shared" si="102"/>
        <v>5000</v>
      </c>
      <c r="R162" s="1156"/>
      <c r="S162" s="1237"/>
      <c r="T162" s="1237"/>
      <c r="U162" s="1237"/>
      <c r="V162" s="1237"/>
      <c r="W162" s="1237"/>
      <c r="X162" s="1237"/>
      <c r="Y162" s="1237"/>
      <c r="Z162" s="1237">
        <v>3000</v>
      </c>
      <c r="AA162" s="1156"/>
      <c r="AB162" s="1167">
        <v>5000</v>
      </c>
      <c r="AC162" s="1156"/>
      <c r="AD162" s="1156"/>
      <c r="AE162" s="1156"/>
      <c r="AF162" s="1156"/>
      <c r="AG162" s="1156"/>
      <c r="AH162" s="1156"/>
      <c r="AI162" s="1156"/>
      <c r="AJ162" s="1156"/>
      <c r="AK162" s="1156"/>
      <c r="AL162" s="1156"/>
      <c r="AM162" s="1156"/>
      <c r="AN162" s="1156"/>
      <c r="AO162" s="1156"/>
      <c r="AP162" s="1156"/>
      <c r="AQ162" s="1156"/>
      <c r="AR162" s="1156"/>
      <c r="AS162" s="1179"/>
      <c r="AT162" s="1177"/>
      <c r="AU162" s="1178"/>
      <c r="AV162" s="1178"/>
      <c r="AW162" s="1178"/>
      <c r="AX162" s="1178"/>
      <c r="AY162" s="1178"/>
      <c r="AZ162" s="1178"/>
      <c r="BA162" s="1178"/>
      <c r="BB162" s="1178"/>
      <c r="BC162" s="1178"/>
      <c r="BD162" s="1178"/>
      <c r="BE162" s="1178"/>
      <c r="BF162" s="1178"/>
      <c r="BG162" s="1178"/>
      <c r="BH162" s="1178"/>
      <c r="BI162" s="1178"/>
      <c r="BJ162" s="1178"/>
      <c r="BK162" s="1186"/>
      <c r="BL162" s="1187">
        <v>-964</v>
      </c>
      <c r="BM162" s="1187"/>
      <c r="BN162" s="1187"/>
      <c r="BO162" s="1187"/>
      <c r="BP162" s="1187"/>
      <c r="BQ162" s="1187"/>
      <c r="BR162" s="1187"/>
      <c r="BS162" s="1187"/>
      <c r="BT162" s="1187"/>
      <c r="BU162" s="1187"/>
      <c r="BV162" s="1191"/>
      <c r="BW162" s="1186"/>
      <c r="BX162" s="1186"/>
      <c r="BY162" s="1186"/>
      <c r="BZ162" s="1186"/>
      <c r="CA162" s="1186"/>
      <c r="CB162" s="1186"/>
      <c r="CC162" s="1186"/>
      <c r="CD162" s="1186"/>
      <c r="CE162" s="1186"/>
      <c r="CF162" s="1186"/>
      <c r="CG162" s="1186"/>
      <c r="CH162" s="1186"/>
      <c r="CI162" s="1186"/>
      <c r="CJ162" s="1186"/>
      <c r="CK162" s="1186">
        <v>48</v>
      </c>
      <c r="CL162" s="1186"/>
      <c r="CM162" s="1186"/>
      <c r="CN162" s="1186"/>
      <c r="CO162" s="1186"/>
      <c r="CP162" s="1186">
        <v>544</v>
      </c>
      <c r="CQ162" s="1186"/>
      <c r="CR162" s="1186"/>
      <c r="CS162" s="1186"/>
      <c r="CT162" s="1186"/>
      <c r="CU162" s="1186"/>
      <c r="CV162" s="1186">
        <v>432</v>
      </c>
      <c r="CW162" s="1186">
        <v>1152</v>
      </c>
      <c r="CX162" s="1186"/>
      <c r="CY162" s="1186"/>
      <c r="CZ162" s="1186"/>
      <c r="DA162" s="1186"/>
      <c r="DB162" s="1186">
        <v>48</v>
      </c>
      <c r="DC162" s="1186"/>
      <c r="DD162" s="1186"/>
      <c r="DE162" s="1186"/>
      <c r="DF162" s="1186"/>
      <c r="DG162" s="1186"/>
      <c r="DH162" s="1186"/>
      <c r="DI162" s="1186"/>
      <c r="DJ162" s="1186">
        <v>96</v>
      </c>
      <c r="DK162" s="1186"/>
      <c r="DL162" s="1186"/>
      <c r="DM162" s="1186"/>
      <c r="DN162" s="1186"/>
      <c r="DO162" s="1186"/>
      <c r="DP162" s="1186"/>
      <c r="DQ162" s="1186"/>
      <c r="DR162" s="1186"/>
      <c r="DS162" s="1186"/>
      <c r="DT162" s="1186"/>
      <c r="DU162" s="1186"/>
      <c r="DV162" s="1186"/>
      <c r="DW162" s="1186"/>
      <c r="DX162" s="1186"/>
      <c r="DY162" s="1186"/>
      <c r="DZ162" s="1186"/>
      <c r="EA162" s="1186">
        <v>864</v>
      </c>
      <c r="EB162" s="1186"/>
      <c r="EC162" s="1186">
        <v>1344</v>
      </c>
      <c r="ED162" s="1186"/>
      <c r="EE162" s="1186"/>
      <c r="EF162" s="1186"/>
      <c r="EG162" s="1186">
        <v>336</v>
      </c>
      <c r="EH162" s="1186"/>
      <c r="EI162" s="1186"/>
      <c r="EJ162" s="1186"/>
      <c r="EK162" s="1197"/>
      <c r="EL162" s="1198"/>
      <c r="EM162" s="1186"/>
      <c r="EN162" s="1186"/>
      <c r="EO162" s="1186"/>
      <c r="EP162" s="1186"/>
      <c r="EQ162" s="1186"/>
      <c r="ER162" s="1186"/>
      <c r="ES162" s="1186"/>
      <c r="ET162" s="1186"/>
      <c r="EU162" s="1186"/>
      <c r="EV162" s="1186"/>
      <c r="EW162" s="1186"/>
      <c r="EX162" s="1186"/>
      <c r="EY162" s="1186"/>
      <c r="EZ162" s="1186"/>
      <c r="FA162" s="1186"/>
      <c r="FB162" s="1186"/>
      <c r="FC162" s="1209"/>
      <c r="FD162" s="1186"/>
      <c r="FE162" s="1186"/>
      <c r="FF162" s="1186"/>
      <c r="FG162" s="1186"/>
      <c r="FH162" s="1186"/>
      <c r="FI162" s="1186"/>
      <c r="FJ162" s="1186"/>
      <c r="FK162" s="1186"/>
      <c r="FL162" s="1209"/>
      <c r="FM162" s="1186"/>
      <c r="FN162" s="1186"/>
      <c r="FO162" s="1186"/>
      <c r="FP162" s="1186"/>
      <c r="FQ162" s="1186"/>
      <c r="FR162" s="1186"/>
      <c r="FS162" s="1186"/>
      <c r="FT162" s="1186"/>
      <c r="FU162" s="1186"/>
      <c r="FV162" s="1186"/>
      <c r="FW162" s="1186"/>
      <c r="FX162" s="1186"/>
      <c r="FY162" s="1186"/>
      <c r="FZ162" s="1186"/>
      <c r="GA162" s="1186"/>
      <c r="GB162" s="1186"/>
      <c r="GC162" s="1186"/>
      <c r="GD162" s="1186"/>
      <c r="GE162" s="1186"/>
      <c r="GF162" s="1186"/>
      <c r="GG162" s="1186"/>
      <c r="GH162" s="1186"/>
      <c r="GI162" s="1186"/>
      <c r="GJ162" s="1186"/>
      <c r="GK162" s="1186">
        <v>220</v>
      </c>
      <c r="GL162" s="1186"/>
      <c r="GM162" s="1186"/>
      <c r="GN162" s="1186"/>
      <c r="GO162" s="1186"/>
      <c r="GP162" s="1186"/>
      <c r="GQ162" s="1186"/>
      <c r="GR162" s="1186"/>
      <c r="GS162" s="1186"/>
      <c r="GT162" s="1186"/>
      <c r="GU162" s="1186">
        <v>1</v>
      </c>
      <c r="GV162" s="1186"/>
      <c r="GW162" s="1186"/>
      <c r="GX162" s="1186"/>
      <c r="GY162" s="1218"/>
      <c r="GZ162" s="364">
        <f t="shared" si="121"/>
        <v>4864</v>
      </c>
      <c r="HA162" s="365">
        <f t="shared" si="122"/>
        <v>221</v>
      </c>
      <c r="HB162" s="366">
        <f t="shared" si="123"/>
        <v>5085</v>
      </c>
      <c r="HC162" s="366">
        <v>6786</v>
      </c>
      <c r="HD162" s="365">
        <v>10746</v>
      </c>
      <c r="HE162" s="365">
        <v>8296</v>
      </c>
      <c r="HF162" s="54"/>
      <c r="HG162" s="708">
        <v>1.99</v>
      </c>
      <c r="HH162" s="708">
        <v>0.52</v>
      </c>
      <c r="HI162" s="709">
        <f t="shared" si="94"/>
        <v>2644.2</v>
      </c>
      <c r="HJ162" s="710">
        <v>2.5</v>
      </c>
      <c r="HK162" s="710">
        <v>2.11</v>
      </c>
      <c r="HL162" s="738">
        <f t="shared" si="89"/>
        <v>0.394374282433984</v>
      </c>
      <c r="HM162" s="739"/>
      <c r="HN162" s="739">
        <v>3000</v>
      </c>
      <c r="HO162" s="739">
        <v>2.03</v>
      </c>
      <c r="HP162" s="740">
        <f t="shared" si="126"/>
        <v>8184.69</v>
      </c>
      <c r="HQ162" s="738">
        <f t="shared" ref="HQ162:HQ170" si="131">1-HO162/6.7/HH162</f>
        <v>0.417336394948335</v>
      </c>
      <c r="HR162" s="741"/>
      <c r="HS162" s="742">
        <v>44927</v>
      </c>
      <c r="HT162" s="739">
        <f ca="1" t="shared" si="108"/>
        <v>5</v>
      </c>
      <c r="HU162" s="739">
        <f ca="1" t="shared" si="91"/>
        <v>150</v>
      </c>
      <c r="HV162" s="739">
        <v>5964</v>
      </c>
      <c r="HW162" s="739">
        <f t="shared" si="109"/>
        <v>5085</v>
      </c>
      <c r="HX162" s="761">
        <f t="shared" si="117"/>
        <v>1.03322157878696</v>
      </c>
      <c r="HY162" s="739">
        <f ca="1" t="shared" si="118"/>
        <v>2.5141725083816</v>
      </c>
      <c r="HZ162" s="739">
        <f t="shared" si="127"/>
        <v>3879</v>
      </c>
      <c r="IA162" s="739"/>
      <c r="IB162" s="739">
        <f ca="1" t="shared" si="128"/>
        <v>1017</v>
      </c>
      <c r="IC162" s="769">
        <f ca="1" t="shared" si="129"/>
        <v>33.9</v>
      </c>
      <c r="ID162" s="769">
        <f ca="1" t="shared" si="130"/>
        <v>114.424778761062</v>
      </c>
      <c r="IE162" s="739"/>
      <c r="IF162" s="739"/>
      <c r="IG162" s="739"/>
      <c r="IH162" s="739"/>
      <c r="II162" s="739"/>
      <c r="IJ162" s="739"/>
      <c r="IK162" s="739"/>
      <c r="IL162" s="743"/>
      <c r="IM162" s="743"/>
      <c r="IN162" s="743"/>
      <c r="IO162" s="743"/>
      <c r="IP162" s="743"/>
      <c r="IQ162" s="739"/>
      <c r="IR162" s="739"/>
      <c r="IS162" s="739"/>
      <c r="IT162" s="739"/>
      <c r="IU162" s="739"/>
      <c r="IV162" s="739"/>
      <c r="IW162" s="739"/>
      <c r="IX162" s="739"/>
      <c r="IY162" s="739"/>
      <c r="IZ162" s="739"/>
      <c r="JA162" s="739"/>
      <c r="JB162" s="743">
        <v>1504</v>
      </c>
      <c r="JC162" s="743">
        <v>96</v>
      </c>
      <c r="JD162" s="743">
        <v>540</v>
      </c>
      <c r="JE162" s="743">
        <v>0</v>
      </c>
      <c r="JF162" s="743">
        <v>1488</v>
      </c>
      <c r="JG162" s="739">
        <v>1296</v>
      </c>
      <c r="JH162" s="739">
        <v>3</v>
      </c>
      <c r="JI162" s="739">
        <v>600</v>
      </c>
      <c r="JJ162" s="739">
        <v>148</v>
      </c>
      <c r="JK162" s="739">
        <v>336</v>
      </c>
      <c r="JL162" s="739">
        <v>288</v>
      </c>
      <c r="JM162" s="739">
        <v>487</v>
      </c>
      <c r="JN162" s="28">
        <f t="shared" si="119"/>
        <v>6786</v>
      </c>
      <c r="JO162" s="28">
        <f t="shared" si="120"/>
        <v>0</v>
      </c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824"/>
    </row>
    <row r="163" s="786" customFormat="1" hidden="1" customHeight="1" spans="1:291">
      <c r="A163" s="95" t="s">
        <v>1610</v>
      </c>
      <c r="B163" s="415">
        <v>2020</v>
      </c>
      <c r="C163" s="95" t="s">
        <v>1917</v>
      </c>
      <c r="D163" s="95" t="s">
        <v>1949</v>
      </c>
      <c r="E163" s="820" t="s">
        <v>1657</v>
      </c>
      <c r="F163" s="1061" t="s">
        <v>617</v>
      </c>
      <c r="G163" s="112" t="s">
        <v>615</v>
      </c>
      <c r="H163" s="1060" t="s">
        <v>1958</v>
      </c>
      <c r="I163" s="99">
        <f t="shared" si="125"/>
        <v>-3568</v>
      </c>
      <c r="J163" s="1129">
        <v>6170</v>
      </c>
      <c r="K163" s="1130">
        <f t="shared" si="115"/>
        <v>2602</v>
      </c>
      <c r="L163" s="1131">
        <f t="shared" si="116"/>
        <v>2602</v>
      </c>
      <c r="M163" s="1132"/>
      <c r="N163" s="1133"/>
      <c r="O163" s="1139"/>
      <c r="P163" s="1138">
        <f t="shared" si="101"/>
        <v>0</v>
      </c>
      <c r="Q163" s="1154">
        <f t="shared" si="102"/>
        <v>5000</v>
      </c>
      <c r="R163" s="1156"/>
      <c r="S163" s="1237"/>
      <c r="T163" s="1237"/>
      <c r="U163" s="1237"/>
      <c r="V163" s="1237"/>
      <c r="W163" s="1237"/>
      <c r="X163" s="1237"/>
      <c r="Y163" s="1237"/>
      <c r="Z163" s="1237"/>
      <c r="AA163" s="1156"/>
      <c r="AB163" s="1167">
        <v>5000</v>
      </c>
      <c r="AC163" s="1156"/>
      <c r="AD163" s="1156"/>
      <c r="AE163" s="1156"/>
      <c r="AF163" s="1156"/>
      <c r="AG163" s="1156"/>
      <c r="AH163" s="1156"/>
      <c r="AI163" s="1156"/>
      <c r="AJ163" s="1156"/>
      <c r="AK163" s="1156"/>
      <c r="AL163" s="1156"/>
      <c r="AM163" s="1156"/>
      <c r="AN163" s="1156"/>
      <c r="AO163" s="1156"/>
      <c r="AP163" s="1156"/>
      <c r="AQ163" s="1156"/>
      <c r="AR163" s="1156"/>
      <c r="AS163" s="1179"/>
      <c r="AT163" s="1177"/>
      <c r="AU163" s="1178"/>
      <c r="AV163" s="1178"/>
      <c r="AW163" s="1178"/>
      <c r="AX163" s="1178"/>
      <c r="AY163" s="1178"/>
      <c r="AZ163" s="1178"/>
      <c r="BA163" s="1178"/>
      <c r="BB163" s="1178"/>
      <c r="BC163" s="1178"/>
      <c r="BD163" s="1178"/>
      <c r="BE163" s="1178"/>
      <c r="BF163" s="1178"/>
      <c r="BG163" s="1178"/>
      <c r="BH163" s="1178"/>
      <c r="BI163" s="1178"/>
      <c r="BJ163" s="1178"/>
      <c r="BK163" s="1186"/>
      <c r="BL163" s="1187">
        <v>-1170</v>
      </c>
      <c r="BM163" s="1187"/>
      <c r="BN163" s="1187"/>
      <c r="BO163" s="1187"/>
      <c r="BP163" s="1187"/>
      <c r="BQ163" s="1187"/>
      <c r="BR163" s="1187"/>
      <c r="BS163" s="1187"/>
      <c r="BT163" s="1187"/>
      <c r="BU163" s="1187"/>
      <c r="BV163" s="1191"/>
      <c r="BW163" s="1186"/>
      <c r="BX163" s="1186"/>
      <c r="BY163" s="1186"/>
      <c r="BZ163" s="1186"/>
      <c r="CA163" s="1186"/>
      <c r="CB163" s="1186"/>
      <c r="CC163" s="1186"/>
      <c r="CD163" s="1186"/>
      <c r="CE163" s="1186"/>
      <c r="CF163" s="1186"/>
      <c r="CG163" s="1186"/>
      <c r="CH163" s="1186"/>
      <c r="CI163" s="1186"/>
      <c r="CJ163" s="1186"/>
      <c r="CK163" s="1186">
        <v>48</v>
      </c>
      <c r="CL163" s="1186"/>
      <c r="CM163" s="1186"/>
      <c r="CN163" s="1186"/>
      <c r="CO163" s="1186"/>
      <c r="CP163" s="1186">
        <v>544</v>
      </c>
      <c r="CQ163" s="1186"/>
      <c r="CR163" s="1186"/>
      <c r="CS163" s="1186"/>
      <c r="CT163" s="1186"/>
      <c r="CU163" s="1186"/>
      <c r="CV163" s="1186">
        <v>432</v>
      </c>
      <c r="CW163" s="1186">
        <v>1152</v>
      </c>
      <c r="CX163" s="1186"/>
      <c r="CY163" s="1186"/>
      <c r="CZ163" s="1186"/>
      <c r="DA163" s="1186"/>
      <c r="DB163" s="1186">
        <v>48</v>
      </c>
      <c r="DC163" s="1186"/>
      <c r="DD163" s="1186"/>
      <c r="DE163" s="1186"/>
      <c r="DF163" s="1186"/>
      <c r="DG163" s="1186"/>
      <c r="DH163" s="1186"/>
      <c r="DI163" s="1186"/>
      <c r="DJ163" s="1186">
        <v>96</v>
      </c>
      <c r="DK163" s="1186"/>
      <c r="DL163" s="1186"/>
      <c r="DM163" s="1186"/>
      <c r="DN163" s="1186"/>
      <c r="DO163" s="1186"/>
      <c r="DP163" s="1186"/>
      <c r="DQ163" s="1186"/>
      <c r="DR163" s="1186"/>
      <c r="DS163" s="1186"/>
      <c r="DT163" s="1186"/>
      <c r="DU163" s="1186"/>
      <c r="DV163" s="1186"/>
      <c r="DW163" s="1186"/>
      <c r="DX163" s="1186"/>
      <c r="DY163" s="1186"/>
      <c r="DZ163" s="1186"/>
      <c r="EA163" s="1186">
        <v>864</v>
      </c>
      <c r="EB163" s="1186"/>
      <c r="EC163" s="1186">
        <v>48</v>
      </c>
      <c r="ED163" s="1186"/>
      <c r="EE163" s="1186"/>
      <c r="EF163" s="1186"/>
      <c r="EG163" s="1186">
        <v>336</v>
      </c>
      <c r="EH163" s="1186"/>
      <c r="EI163" s="1186"/>
      <c r="EJ163" s="1186"/>
      <c r="EK163" s="1197"/>
      <c r="EL163" s="1198"/>
      <c r="EM163" s="1186"/>
      <c r="EN163" s="1186"/>
      <c r="EO163" s="1186"/>
      <c r="EP163" s="1186"/>
      <c r="EQ163" s="1186"/>
      <c r="ER163" s="1186"/>
      <c r="ES163" s="1186"/>
      <c r="ET163" s="1186"/>
      <c r="EU163" s="1186"/>
      <c r="EV163" s="1186"/>
      <c r="EW163" s="1186"/>
      <c r="EX163" s="1186"/>
      <c r="EY163" s="1186"/>
      <c r="EZ163" s="1186"/>
      <c r="FA163" s="1186"/>
      <c r="FB163" s="1186"/>
      <c r="FC163" s="1209"/>
      <c r="FD163" s="1186"/>
      <c r="FE163" s="1186"/>
      <c r="FF163" s="1186"/>
      <c r="FG163" s="1186"/>
      <c r="FH163" s="1186"/>
      <c r="FI163" s="1186"/>
      <c r="FJ163" s="1186"/>
      <c r="FK163" s="1186"/>
      <c r="FL163" s="1209"/>
      <c r="FM163" s="1186"/>
      <c r="FN163" s="1186"/>
      <c r="FO163" s="1186"/>
      <c r="FP163" s="1186"/>
      <c r="FQ163" s="1186"/>
      <c r="FR163" s="1186"/>
      <c r="FS163" s="1186"/>
      <c r="FT163" s="1186"/>
      <c r="FU163" s="1186"/>
      <c r="FV163" s="1186"/>
      <c r="FW163" s="1186"/>
      <c r="FX163" s="1186"/>
      <c r="FY163" s="1186"/>
      <c r="FZ163" s="1186"/>
      <c r="GA163" s="1186"/>
      <c r="GB163" s="1186"/>
      <c r="GC163" s="1186"/>
      <c r="GD163" s="1186"/>
      <c r="GE163" s="1186"/>
      <c r="GF163" s="1186"/>
      <c r="GG163" s="1186"/>
      <c r="GH163" s="1186"/>
      <c r="GI163" s="1186"/>
      <c r="GJ163" s="1186"/>
      <c r="GK163" s="1186"/>
      <c r="GL163" s="1186"/>
      <c r="GM163" s="1186"/>
      <c r="GN163" s="1186"/>
      <c r="GO163" s="1186"/>
      <c r="GP163" s="1186"/>
      <c r="GQ163" s="1186"/>
      <c r="GR163" s="1186"/>
      <c r="GS163" s="1186"/>
      <c r="GT163" s="1186"/>
      <c r="GU163" s="1186"/>
      <c r="GV163" s="1186"/>
      <c r="GW163" s="1186"/>
      <c r="GX163" s="1186"/>
      <c r="GY163" s="1218"/>
      <c r="GZ163" s="364">
        <f t="shared" si="121"/>
        <v>3568</v>
      </c>
      <c r="HA163" s="365">
        <f t="shared" si="122"/>
        <v>0</v>
      </c>
      <c r="HB163" s="366">
        <f t="shared" si="123"/>
        <v>3568</v>
      </c>
      <c r="HC163" s="366">
        <v>6866</v>
      </c>
      <c r="HD163" s="365">
        <v>10516</v>
      </c>
      <c r="HE163" s="365">
        <v>8096</v>
      </c>
      <c r="HF163" s="54"/>
      <c r="HG163" s="708">
        <v>1.99</v>
      </c>
      <c r="HH163" s="708">
        <v>0.52</v>
      </c>
      <c r="HI163" s="709">
        <f t="shared" si="94"/>
        <v>1855.36</v>
      </c>
      <c r="HJ163" s="710">
        <v>2.5</v>
      </c>
      <c r="HK163" s="710">
        <v>2.11</v>
      </c>
      <c r="HL163" s="738">
        <f t="shared" si="89"/>
        <v>0.394374282433984</v>
      </c>
      <c r="HM163" s="739"/>
      <c r="HN163" s="739">
        <v>3000</v>
      </c>
      <c r="HO163" s="739">
        <v>2.03</v>
      </c>
      <c r="HP163" s="740">
        <f t="shared" si="126"/>
        <v>5490.22</v>
      </c>
      <c r="HQ163" s="738">
        <f t="shared" si="131"/>
        <v>0.417336394948335</v>
      </c>
      <c r="HR163" s="741"/>
      <c r="HS163" s="742">
        <v>44927</v>
      </c>
      <c r="HT163" s="739">
        <f ca="1" t="shared" si="108"/>
        <v>5</v>
      </c>
      <c r="HU163" s="739">
        <f ca="1" t="shared" si="91"/>
        <v>150</v>
      </c>
      <c r="HV163" s="739">
        <v>6170</v>
      </c>
      <c r="HW163" s="739">
        <f t="shared" si="109"/>
        <v>3568</v>
      </c>
      <c r="HX163" s="761">
        <f t="shared" si="117"/>
        <v>0.813497492020064</v>
      </c>
      <c r="HY163" s="739">
        <f ca="1" t="shared" si="118"/>
        <v>1.97951056391549</v>
      </c>
      <c r="HZ163" s="739">
        <f t="shared" si="127"/>
        <v>2602</v>
      </c>
      <c r="IA163" s="739"/>
      <c r="IB163" s="739">
        <f ca="1" t="shared" si="128"/>
        <v>713.6</v>
      </c>
      <c r="IC163" s="769">
        <f ca="1" t="shared" si="129"/>
        <v>23.7866666666667</v>
      </c>
      <c r="ID163" s="769">
        <f ca="1" t="shared" si="130"/>
        <v>109.389013452915</v>
      </c>
      <c r="IE163" s="739"/>
      <c r="IF163" s="739"/>
      <c r="IG163" s="739"/>
      <c r="IH163" s="739"/>
      <c r="II163" s="739"/>
      <c r="IJ163" s="739"/>
      <c r="IK163" s="739"/>
      <c r="IL163" s="743"/>
      <c r="IM163" s="743"/>
      <c r="IN163" s="743"/>
      <c r="IO163" s="743"/>
      <c r="IP163" s="743"/>
      <c r="IQ163" s="739"/>
      <c r="IR163" s="739"/>
      <c r="IS163" s="739"/>
      <c r="IT163" s="739"/>
      <c r="IU163" s="739"/>
      <c r="IV163" s="739"/>
      <c r="IW163" s="739"/>
      <c r="IX163" s="739"/>
      <c r="IY163" s="739"/>
      <c r="IZ163" s="739"/>
      <c r="JA163" s="739"/>
      <c r="JB163" s="743">
        <v>1504</v>
      </c>
      <c r="JC163" s="743">
        <v>96</v>
      </c>
      <c r="JD163" s="743">
        <v>720</v>
      </c>
      <c r="JE163" s="743">
        <v>0</v>
      </c>
      <c r="JF163" s="743">
        <v>1488</v>
      </c>
      <c r="JG163" s="739">
        <v>1296</v>
      </c>
      <c r="JH163" s="739">
        <v>3</v>
      </c>
      <c r="JI163" s="739">
        <v>500</v>
      </c>
      <c r="JJ163" s="739">
        <v>148</v>
      </c>
      <c r="JK163" s="739">
        <v>336</v>
      </c>
      <c r="JL163" s="739">
        <v>288</v>
      </c>
      <c r="JM163" s="739">
        <v>487</v>
      </c>
      <c r="JN163" s="28">
        <f t="shared" si="119"/>
        <v>6866</v>
      </c>
      <c r="JO163" s="28">
        <f t="shared" si="120"/>
        <v>0</v>
      </c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824"/>
    </row>
    <row r="164" s="786" customFormat="1" hidden="1" customHeight="1" spans="1:291">
      <c r="A164" s="95" t="s">
        <v>1610</v>
      </c>
      <c r="B164" s="415">
        <v>2020</v>
      </c>
      <c r="C164" s="95" t="s">
        <v>1917</v>
      </c>
      <c r="D164" s="95" t="s">
        <v>1949</v>
      </c>
      <c r="E164" s="820" t="s">
        <v>1657</v>
      </c>
      <c r="F164" s="1061" t="s">
        <v>619</v>
      </c>
      <c r="G164" s="112" t="s">
        <v>615</v>
      </c>
      <c r="H164" s="1060" t="s">
        <v>1959</v>
      </c>
      <c r="I164" s="99">
        <f t="shared" si="125"/>
        <v>-3568</v>
      </c>
      <c r="J164" s="1129">
        <v>6567</v>
      </c>
      <c r="K164" s="1130">
        <f t="shared" si="115"/>
        <v>2999</v>
      </c>
      <c r="L164" s="1131">
        <f t="shared" si="116"/>
        <v>2999</v>
      </c>
      <c r="M164" s="1132"/>
      <c r="N164" s="1133"/>
      <c r="O164" s="1139"/>
      <c r="P164" s="1138">
        <f t="shared" si="101"/>
        <v>0</v>
      </c>
      <c r="Q164" s="1154">
        <f t="shared" si="102"/>
        <v>5000</v>
      </c>
      <c r="R164" s="1156"/>
      <c r="S164" s="1237"/>
      <c r="T164" s="1237"/>
      <c r="U164" s="1237"/>
      <c r="V164" s="1237"/>
      <c r="W164" s="1237"/>
      <c r="X164" s="1237"/>
      <c r="Y164" s="1237"/>
      <c r="Z164" s="1237"/>
      <c r="AA164" s="1156"/>
      <c r="AB164" s="1167">
        <v>5000</v>
      </c>
      <c r="AC164" s="1156"/>
      <c r="AD164" s="1156"/>
      <c r="AE164" s="1156"/>
      <c r="AF164" s="1156"/>
      <c r="AG164" s="1156"/>
      <c r="AH164" s="1156"/>
      <c r="AI164" s="1156"/>
      <c r="AJ164" s="1156"/>
      <c r="AK164" s="1156"/>
      <c r="AL164" s="1156"/>
      <c r="AM164" s="1156"/>
      <c r="AN164" s="1156"/>
      <c r="AO164" s="1156"/>
      <c r="AP164" s="1156"/>
      <c r="AQ164" s="1156"/>
      <c r="AR164" s="1156"/>
      <c r="AS164" s="1179"/>
      <c r="AT164" s="1177"/>
      <c r="AU164" s="1178"/>
      <c r="AV164" s="1178"/>
      <c r="AW164" s="1178"/>
      <c r="AX164" s="1178"/>
      <c r="AY164" s="1178"/>
      <c r="AZ164" s="1178"/>
      <c r="BA164" s="1178"/>
      <c r="BB164" s="1178"/>
      <c r="BC164" s="1178"/>
      <c r="BD164" s="1178"/>
      <c r="BE164" s="1178"/>
      <c r="BF164" s="1178"/>
      <c r="BG164" s="1178"/>
      <c r="BH164" s="1178"/>
      <c r="BI164" s="1178"/>
      <c r="BJ164" s="1178"/>
      <c r="BK164" s="1186"/>
      <c r="BL164" s="1187">
        <v>-1567</v>
      </c>
      <c r="BM164" s="1187"/>
      <c r="BN164" s="1187"/>
      <c r="BO164" s="1187"/>
      <c r="BP164" s="1187"/>
      <c r="BQ164" s="1187"/>
      <c r="BR164" s="1187"/>
      <c r="BS164" s="1187"/>
      <c r="BT164" s="1187"/>
      <c r="BU164" s="1187"/>
      <c r="BV164" s="1191"/>
      <c r="BW164" s="1186"/>
      <c r="BX164" s="1186"/>
      <c r="BY164" s="1186"/>
      <c r="BZ164" s="1186"/>
      <c r="CA164" s="1186"/>
      <c r="CB164" s="1186"/>
      <c r="CC164" s="1186"/>
      <c r="CD164" s="1186"/>
      <c r="CE164" s="1186"/>
      <c r="CF164" s="1186"/>
      <c r="CG164" s="1186"/>
      <c r="CH164" s="1186"/>
      <c r="CI164" s="1186"/>
      <c r="CJ164" s="1186"/>
      <c r="CK164" s="1186">
        <v>48</v>
      </c>
      <c r="CL164" s="1186"/>
      <c r="CM164" s="1186"/>
      <c r="CN164" s="1186"/>
      <c r="CO164" s="1186"/>
      <c r="CP164" s="1186">
        <v>544</v>
      </c>
      <c r="CQ164" s="1186"/>
      <c r="CR164" s="1186"/>
      <c r="CS164" s="1186"/>
      <c r="CT164" s="1186"/>
      <c r="CU164" s="1186"/>
      <c r="CV164" s="1186">
        <v>432</v>
      </c>
      <c r="CW164" s="1186">
        <v>1152</v>
      </c>
      <c r="CX164" s="1186"/>
      <c r="CY164" s="1186"/>
      <c r="CZ164" s="1186"/>
      <c r="DA164" s="1186"/>
      <c r="DB164" s="1186">
        <v>48</v>
      </c>
      <c r="DC164" s="1186"/>
      <c r="DD164" s="1186"/>
      <c r="DE164" s="1186"/>
      <c r="DF164" s="1186"/>
      <c r="DG164" s="1186"/>
      <c r="DH164" s="1186"/>
      <c r="DI164" s="1186"/>
      <c r="DJ164" s="1186">
        <v>96</v>
      </c>
      <c r="DK164" s="1186"/>
      <c r="DL164" s="1186"/>
      <c r="DM164" s="1186"/>
      <c r="DN164" s="1186"/>
      <c r="DO164" s="1186"/>
      <c r="DP164" s="1186"/>
      <c r="DQ164" s="1186"/>
      <c r="DR164" s="1186"/>
      <c r="DS164" s="1186"/>
      <c r="DT164" s="1186"/>
      <c r="DU164" s="1186"/>
      <c r="DV164" s="1186"/>
      <c r="DW164" s="1186"/>
      <c r="DX164" s="1186"/>
      <c r="DY164" s="1186"/>
      <c r="DZ164" s="1186"/>
      <c r="EA164" s="1186">
        <v>864</v>
      </c>
      <c r="EB164" s="1186"/>
      <c r="EC164" s="1186">
        <v>48</v>
      </c>
      <c r="ED164" s="1186"/>
      <c r="EE164" s="1186"/>
      <c r="EF164" s="1186"/>
      <c r="EG164" s="1186">
        <v>336</v>
      </c>
      <c r="EH164" s="1186"/>
      <c r="EI164" s="1186"/>
      <c r="EJ164" s="1186"/>
      <c r="EK164" s="1197"/>
      <c r="EL164" s="1198"/>
      <c r="EM164" s="1186"/>
      <c r="EN164" s="1186"/>
      <c r="EO164" s="1186"/>
      <c r="EP164" s="1186"/>
      <c r="EQ164" s="1186"/>
      <c r="ER164" s="1186"/>
      <c r="ES164" s="1186"/>
      <c r="ET164" s="1186"/>
      <c r="EU164" s="1186"/>
      <c r="EV164" s="1186"/>
      <c r="EW164" s="1186"/>
      <c r="EX164" s="1186"/>
      <c r="EY164" s="1186"/>
      <c r="EZ164" s="1186"/>
      <c r="FA164" s="1186"/>
      <c r="FB164" s="1186"/>
      <c r="FC164" s="1209"/>
      <c r="FD164" s="1186"/>
      <c r="FE164" s="1186"/>
      <c r="FF164" s="1186"/>
      <c r="FG164" s="1186"/>
      <c r="FH164" s="1186"/>
      <c r="FI164" s="1186"/>
      <c r="FJ164" s="1186"/>
      <c r="FK164" s="1186"/>
      <c r="FL164" s="1209"/>
      <c r="FM164" s="1186"/>
      <c r="FN164" s="1186"/>
      <c r="FO164" s="1186"/>
      <c r="FP164" s="1186"/>
      <c r="FQ164" s="1186"/>
      <c r="FR164" s="1186"/>
      <c r="FS164" s="1186"/>
      <c r="FT164" s="1186"/>
      <c r="FU164" s="1186"/>
      <c r="FV164" s="1186"/>
      <c r="FW164" s="1186"/>
      <c r="FX164" s="1186"/>
      <c r="FY164" s="1186"/>
      <c r="FZ164" s="1186"/>
      <c r="GA164" s="1186"/>
      <c r="GB164" s="1186"/>
      <c r="GC164" s="1186"/>
      <c r="GD164" s="1186"/>
      <c r="GE164" s="1186"/>
      <c r="GF164" s="1186"/>
      <c r="GG164" s="1186"/>
      <c r="GH164" s="1186"/>
      <c r="GI164" s="1186"/>
      <c r="GJ164" s="1186"/>
      <c r="GK164" s="1186"/>
      <c r="GL164" s="1186"/>
      <c r="GM164" s="1186"/>
      <c r="GN164" s="1186"/>
      <c r="GO164" s="1186"/>
      <c r="GP164" s="1186"/>
      <c r="GQ164" s="1186"/>
      <c r="GR164" s="1186"/>
      <c r="GS164" s="1186"/>
      <c r="GT164" s="1186"/>
      <c r="GU164" s="1186"/>
      <c r="GV164" s="1186"/>
      <c r="GW164" s="1186"/>
      <c r="GX164" s="1186"/>
      <c r="GY164" s="1218"/>
      <c r="GZ164" s="364">
        <f t="shared" si="121"/>
        <v>3568</v>
      </c>
      <c r="HA164" s="365">
        <f t="shared" si="122"/>
        <v>0</v>
      </c>
      <c r="HB164" s="366">
        <f t="shared" si="123"/>
        <v>3568</v>
      </c>
      <c r="HC164" s="366">
        <v>5950</v>
      </c>
      <c r="HD164" s="365">
        <v>10646</v>
      </c>
      <c r="HE164" s="365">
        <v>8698</v>
      </c>
      <c r="HF164" s="54"/>
      <c r="HG164" s="708">
        <v>1.99</v>
      </c>
      <c r="HH164" s="708">
        <v>0.52</v>
      </c>
      <c r="HI164" s="709">
        <f t="shared" si="94"/>
        <v>1855.36</v>
      </c>
      <c r="HJ164" s="710">
        <v>2.5</v>
      </c>
      <c r="HK164" s="710">
        <v>2.11</v>
      </c>
      <c r="HL164" s="738">
        <f t="shared" si="89"/>
        <v>0.394374282433984</v>
      </c>
      <c r="HM164" s="739"/>
      <c r="HN164" s="739">
        <v>3000</v>
      </c>
      <c r="HO164" s="739">
        <v>2.03</v>
      </c>
      <c r="HP164" s="740">
        <f t="shared" si="126"/>
        <v>6327.89</v>
      </c>
      <c r="HQ164" s="738">
        <f t="shared" si="131"/>
        <v>0.417336394948335</v>
      </c>
      <c r="HR164" s="741"/>
      <c r="HS164" s="742">
        <v>44927</v>
      </c>
      <c r="HT164" s="739">
        <f ca="1" t="shared" si="108"/>
        <v>5</v>
      </c>
      <c r="HU164" s="739">
        <f ca="1" t="shared" si="91"/>
        <v>150</v>
      </c>
      <c r="HV164" s="739">
        <v>6567</v>
      </c>
      <c r="HW164" s="739">
        <f t="shared" si="109"/>
        <v>3568</v>
      </c>
      <c r="HX164" s="761">
        <f t="shared" si="117"/>
        <v>0.74597532929124</v>
      </c>
      <c r="HY164" s="739">
        <f ca="1" t="shared" si="118"/>
        <v>1.81520663460868</v>
      </c>
      <c r="HZ164" s="739">
        <f t="shared" si="127"/>
        <v>2999</v>
      </c>
      <c r="IA164" s="739"/>
      <c r="IB164" s="739">
        <f ca="1" t="shared" si="128"/>
        <v>713.6</v>
      </c>
      <c r="IC164" s="769">
        <f ca="1" t="shared" si="129"/>
        <v>23.7866666666667</v>
      </c>
      <c r="ID164" s="769">
        <f ca="1" t="shared" si="130"/>
        <v>126.079035874439</v>
      </c>
      <c r="IE164" s="739"/>
      <c r="IF164" s="739"/>
      <c r="IG164" s="739"/>
      <c r="IH164" s="739"/>
      <c r="II164" s="739"/>
      <c r="IJ164" s="739"/>
      <c r="IK164" s="739"/>
      <c r="IL164" s="743"/>
      <c r="IM164" s="743"/>
      <c r="IN164" s="743"/>
      <c r="IO164" s="743"/>
      <c r="IP164" s="743"/>
      <c r="IQ164" s="739"/>
      <c r="IR164" s="739"/>
      <c r="IS164" s="739"/>
      <c r="IT164" s="739"/>
      <c r="IU164" s="739"/>
      <c r="IV164" s="739"/>
      <c r="IW164" s="739"/>
      <c r="IX164" s="739"/>
      <c r="IY164" s="739"/>
      <c r="IZ164" s="739"/>
      <c r="JA164" s="739"/>
      <c r="JB164" s="743">
        <v>1504</v>
      </c>
      <c r="JC164" s="743">
        <v>196</v>
      </c>
      <c r="JD164" s="743">
        <v>640</v>
      </c>
      <c r="JE164" s="743">
        <v>0</v>
      </c>
      <c r="JF164" s="743">
        <v>192</v>
      </c>
      <c r="JG164" s="739">
        <v>1296</v>
      </c>
      <c r="JH164" s="739">
        <v>3</v>
      </c>
      <c r="JI164" s="739">
        <v>500</v>
      </c>
      <c r="JJ164" s="739">
        <v>148</v>
      </c>
      <c r="JK164" s="739">
        <v>336</v>
      </c>
      <c r="JL164" s="739">
        <v>288</v>
      </c>
      <c r="JM164" s="739">
        <v>847</v>
      </c>
      <c r="JN164" s="28">
        <f t="shared" si="119"/>
        <v>5950</v>
      </c>
      <c r="JO164" s="28">
        <f t="shared" si="120"/>
        <v>0</v>
      </c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/>
      <c r="KD164" s="28"/>
      <c r="KE164" s="824"/>
    </row>
    <row r="165" s="786" customFormat="1" hidden="1" customHeight="1" spans="1:291">
      <c r="A165" s="95" t="s">
        <v>1610</v>
      </c>
      <c r="B165" s="415">
        <v>2020</v>
      </c>
      <c r="C165" s="95" t="s">
        <v>1917</v>
      </c>
      <c r="D165" s="95" t="s">
        <v>1949</v>
      </c>
      <c r="E165" s="820" t="s">
        <v>1657</v>
      </c>
      <c r="F165" s="1061" t="s">
        <v>621</v>
      </c>
      <c r="G165" s="112" t="s">
        <v>622</v>
      </c>
      <c r="H165" s="1060" t="s">
        <v>1952</v>
      </c>
      <c r="I165" s="99">
        <f t="shared" si="125"/>
        <v>-4617</v>
      </c>
      <c r="J165" s="1129">
        <v>4279</v>
      </c>
      <c r="K165" s="1130">
        <f t="shared" si="115"/>
        <v>2662</v>
      </c>
      <c r="L165" s="1131">
        <f t="shared" si="116"/>
        <v>-338</v>
      </c>
      <c r="M165" s="1132"/>
      <c r="N165" s="1133"/>
      <c r="O165" s="1139"/>
      <c r="P165" s="1138">
        <f t="shared" si="101"/>
        <v>3000</v>
      </c>
      <c r="Q165" s="1154">
        <f t="shared" si="102"/>
        <v>9000</v>
      </c>
      <c r="R165" s="1156"/>
      <c r="S165" s="1237"/>
      <c r="T165" s="1237"/>
      <c r="U165" s="1237"/>
      <c r="V165" s="1237"/>
      <c r="W165" s="1237">
        <v>3000</v>
      </c>
      <c r="X165" s="1237"/>
      <c r="Y165" s="1237"/>
      <c r="Z165" s="1237"/>
      <c r="AA165" s="1156"/>
      <c r="AB165" s="1167">
        <v>6000</v>
      </c>
      <c r="AC165" s="1156"/>
      <c r="AD165" s="1156"/>
      <c r="AE165" s="1156"/>
      <c r="AF165" s="1156"/>
      <c r="AG165" s="1156"/>
      <c r="AH165" s="1156"/>
      <c r="AI165" s="1156"/>
      <c r="AJ165" s="1156"/>
      <c r="AK165" s="1156">
        <v>3000</v>
      </c>
      <c r="AL165" s="1156"/>
      <c r="AM165" s="1156"/>
      <c r="AN165" s="1156"/>
      <c r="AO165" s="1156"/>
      <c r="AP165" s="1156"/>
      <c r="AQ165" s="1156"/>
      <c r="AR165" s="1156"/>
      <c r="AS165" s="1179"/>
      <c r="AT165" s="1177"/>
      <c r="AU165" s="1178"/>
      <c r="AV165" s="1178"/>
      <c r="AW165" s="1178"/>
      <c r="AX165" s="1178"/>
      <c r="AY165" s="1178"/>
      <c r="AZ165" s="1178"/>
      <c r="BA165" s="1178"/>
      <c r="BB165" s="1178"/>
      <c r="BC165" s="1178"/>
      <c r="BD165" s="1178"/>
      <c r="BE165" s="1178"/>
      <c r="BF165" s="1178"/>
      <c r="BG165" s="1178"/>
      <c r="BH165" s="1178"/>
      <c r="BI165" s="1178"/>
      <c r="BJ165" s="1178"/>
      <c r="BK165" s="1186"/>
      <c r="BL165" s="1187">
        <v>721</v>
      </c>
      <c r="BM165" s="1187"/>
      <c r="BN165" s="1187"/>
      <c r="BO165" s="1187"/>
      <c r="BP165" s="1187"/>
      <c r="BQ165" s="1187"/>
      <c r="BR165" s="1187"/>
      <c r="BS165" s="1187"/>
      <c r="BT165" s="1187"/>
      <c r="BU165" s="1187"/>
      <c r="BV165" s="1191"/>
      <c r="BW165" s="1186"/>
      <c r="BX165" s="1186"/>
      <c r="BY165" s="1186"/>
      <c r="BZ165" s="1186"/>
      <c r="CA165" s="1186">
        <v>1000</v>
      </c>
      <c r="CB165" s="1186"/>
      <c r="CC165" s="1186"/>
      <c r="CD165" s="1186"/>
      <c r="CE165" s="1186"/>
      <c r="CF165" s="1186"/>
      <c r="CG165" s="1186"/>
      <c r="CH165" s="1186"/>
      <c r="CI165" s="1186">
        <v>1400</v>
      </c>
      <c r="CJ165" s="1186"/>
      <c r="CK165" s="1186">
        <v>48</v>
      </c>
      <c r="CL165" s="1186"/>
      <c r="CM165" s="1186"/>
      <c r="CN165" s="1186"/>
      <c r="CO165" s="1186"/>
      <c r="CP165" s="1186">
        <v>544</v>
      </c>
      <c r="CQ165" s="1186"/>
      <c r="CR165" s="1186"/>
      <c r="CS165" s="1186"/>
      <c r="CT165" s="1186">
        <v>100</v>
      </c>
      <c r="CU165" s="1186"/>
      <c r="CV165" s="1186">
        <v>432</v>
      </c>
      <c r="CW165" s="1186">
        <v>1152</v>
      </c>
      <c r="CX165" s="1186"/>
      <c r="CY165" s="1186"/>
      <c r="CZ165" s="1186"/>
      <c r="DA165" s="1186"/>
      <c r="DB165" s="1186">
        <v>48</v>
      </c>
      <c r="DC165" s="1186"/>
      <c r="DD165" s="1186"/>
      <c r="DE165" s="1186"/>
      <c r="DF165" s="1186"/>
      <c r="DG165" s="1186">
        <v>864</v>
      </c>
      <c r="DH165" s="1186"/>
      <c r="DI165" s="1186"/>
      <c r="DJ165" s="1186">
        <v>96</v>
      </c>
      <c r="DK165" s="1186"/>
      <c r="DL165" s="1186"/>
      <c r="DM165" s="1186"/>
      <c r="DN165" s="1186"/>
      <c r="DO165" s="1186"/>
      <c r="DP165" s="1186"/>
      <c r="DQ165" s="1186"/>
      <c r="DR165" s="1186"/>
      <c r="DS165" s="1186"/>
      <c r="DT165" s="1186"/>
      <c r="DU165" s="1186"/>
      <c r="DV165" s="1186"/>
      <c r="DW165" s="1186">
        <v>500</v>
      </c>
      <c r="DX165" s="1186"/>
      <c r="DY165" s="1186"/>
      <c r="DZ165" s="1186"/>
      <c r="EA165" s="1186">
        <v>1728</v>
      </c>
      <c r="EB165" s="1186"/>
      <c r="EC165" s="1186">
        <v>48</v>
      </c>
      <c r="ED165" s="1186"/>
      <c r="EE165" s="1186"/>
      <c r="EF165" s="1186"/>
      <c r="EG165" s="1186">
        <v>336</v>
      </c>
      <c r="EH165" s="1186"/>
      <c r="EI165" s="1186"/>
      <c r="EJ165" s="1186"/>
      <c r="EK165" s="1197"/>
      <c r="EL165" s="1198"/>
      <c r="EM165" s="1186"/>
      <c r="EN165" s="1186"/>
      <c r="EO165" s="1186"/>
      <c r="EP165" s="1186"/>
      <c r="EQ165" s="1186"/>
      <c r="ER165" s="1186"/>
      <c r="ES165" s="1186"/>
      <c r="ET165" s="1186"/>
      <c r="EU165" s="1186"/>
      <c r="EV165" s="1186"/>
      <c r="EW165" s="1186"/>
      <c r="EX165" s="1186"/>
      <c r="EY165" s="1186"/>
      <c r="EZ165" s="1186"/>
      <c r="FA165" s="1186"/>
      <c r="FB165" s="1186"/>
      <c r="FC165" s="1209"/>
      <c r="FD165" s="1186"/>
      <c r="FE165" s="1186"/>
      <c r="FF165" s="1186"/>
      <c r="FG165" s="1186"/>
      <c r="FH165" s="1186"/>
      <c r="FI165" s="1186"/>
      <c r="FJ165" s="1186"/>
      <c r="FK165" s="1186">
        <v>100</v>
      </c>
      <c r="FL165" s="1209"/>
      <c r="FM165" s="1186"/>
      <c r="FN165" s="1186"/>
      <c r="FO165" s="1186"/>
      <c r="FP165" s="1186"/>
      <c r="FQ165" s="1186"/>
      <c r="FR165" s="1186"/>
      <c r="FS165" s="1186"/>
      <c r="FT165" s="1186"/>
      <c r="FU165" s="1186"/>
      <c r="FV165" s="1186"/>
      <c r="FW165" s="1186"/>
      <c r="FX165" s="1186"/>
      <c r="FY165" s="1186"/>
      <c r="FZ165" s="1186"/>
      <c r="GA165" s="1186"/>
      <c r="GB165" s="1186"/>
      <c r="GC165" s="1186"/>
      <c r="GD165" s="1186"/>
      <c r="GE165" s="1186"/>
      <c r="GF165" s="1186"/>
      <c r="GG165" s="1186"/>
      <c r="GH165" s="1186"/>
      <c r="GI165" s="1186"/>
      <c r="GJ165" s="1186"/>
      <c r="GK165" s="1186">
        <v>220</v>
      </c>
      <c r="GL165" s="1186"/>
      <c r="GM165" s="1186"/>
      <c r="GN165" s="1186"/>
      <c r="GO165" s="1186"/>
      <c r="GP165" s="1186"/>
      <c r="GQ165" s="1186"/>
      <c r="GR165" s="1186"/>
      <c r="GS165" s="1186"/>
      <c r="GT165" s="1186"/>
      <c r="GU165" s="1186">
        <v>1</v>
      </c>
      <c r="GV165" s="1186"/>
      <c r="GW165" s="1186"/>
      <c r="GX165" s="1186"/>
      <c r="GY165" s="1218"/>
      <c r="GZ165" s="364">
        <f t="shared" si="121"/>
        <v>8296</v>
      </c>
      <c r="HA165" s="365">
        <f t="shared" si="122"/>
        <v>321</v>
      </c>
      <c r="HB165" s="366">
        <f t="shared" si="123"/>
        <v>8617</v>
      </c>
      <c r="HC165" s="366">
        <v>8131</v>
      </c>
      <c r="HD165" s="365">
        <v>13892</v>
      </c>
      <c r="HE165" s="365">
        <v>17500</v>
      </c>
      <c r="HF165" s="54"/>
      <c r="HG165" s="708">
        <v>1.99</v>
      </c>
      <c r="HH165" s="708">
        <v>0.52</v>
      </c>
      <c r="HI165" s="709">
        <f t="shared" si="94"/>
        <v>4480.84</v>
      </c>
      <c r="HJ165" s="710">
        <v>2.5</v>
      </c>
      <c r="HK165" s="710">
        <v>2.11</v>
      </c>
      <c r="HL165" s="738">
        <f t="shared" si="89"/>
        <v>0.394374282433984</v>
      </c>
      <c r="HM165" s="739"/>
      <c r="HN165" s="739">
        <v>3000</v>
      </c>
      <c r="HO165" s="739">
        <v>2.03</v>
      </c>
      <c r="HP165" s="740">
        <f t="shared" si="126"/>
        <v>5616.82</v>
      </c>
      <c r="HQ165" s="738">
        <f t="shared" si="131"/>
        <v>0.417336394948335</v>
      </c>
      <c r="HR165" s="741"/>
      <c r="HS165" s="742">
        <v>44927</v>
      </c>
      <c r="HT165" s="739">
        <f ca="1" t="shared" si="108"/>
        <v>5</v>
      </c>
      <c r="HU165" s="739">
        <f ca="1" t="shared" si="91"/>
        <v>150</v>
      </c>
      <c r="HV165" s="739">
        <v>4279</v>
      </c>
      <c r="HW165" s="739">
        <f t="shared" si="109"/>
        <v>8617</v>
      </c>
      <c r="HX165" s="761">
        <f t="shared" si="117"/>
        <v>2.4829275320559</v>
      </c>
      <c r="HY165" s="739">
        <f ca="1" t="shared" si="118"/>
        <v>6.04179032800269</v>
      </c>
      <c r="HZ165" s="739">
        <f t="shared" si="127"/>
        <v>2662</v>
      </c>
      <c r="IA165" s="739"/>
      <c r="IB165" s="739">
        <f ca="1" t="shared" si="128"/>
        <v>1723.4</v>
      </c>
      <c r="IC165" s="769">
        <f ca="1" t="shared" si="129"/>
        <v>57.4466666666667</v>
      </c>
      <c r="ID165" s="769">
        <f ca="1" t="shared" si="130"/>
        <v>46.3386329348961</v>
      </c>
      <c r="IE165" s="739"/>
      <c r="IF165" s="739"/>
      <c r="IG165" s="739"/>
      <c r="IH165" s="739"/>
      <c r="II165" s="739"/>
      <c r="IJ165" s="739"/>
      <c r="IK165" s="739"/>
      <c r="IL165" s="743"/>
      <c r="IM165" s="743"/>
      <c r="IN165" s="743"/>
      <c r="IO165" s="743"/>
      <c r="IP165" s="743"/>
      <c r="IQ165" s="739"/>
      <c r="IR165" s="739"/>
      <c r="IS165" s="739"/>
      <c r="IT165" s="739"/>
      <c r="IU165" s="739"/>
      <c r="IV165" s="739"/>
      <c r="IW165" s="739"/>
      <c r="IX165" s="739"/>
      <c r="IY165" s="739"/>
      <c r="IZ165" s="739"/>
      <c r="JA165" s="739"/>
      <c r="JB165" s="743">
        <v>1604</v>
      </c>
      <c r="JC165" s="743">
        <v>96</v>
      </c>
      <c r="JD165" s="743">
        <v>920</v>
      </c>
      <c r="JE165" s="743">
        <v>100</v>
      </c>
      <c r="JF165" s="743">
        <v>1488</v>
      </c>
      <c r="JG165" s="739">
        <v>1796</v>
      </c>
      <c r="JH165" s="739">
        <v>3</v>
      </c>
      <c r="JI165" s="739">
        <v>500</v>
      </c>
      <c r="JJ165" s="739">
        <v>148</v>
      </c>
      <c r="JK165" s="739">
        <v>336</v>
      </c>
      <c r="JL165" s="739">
        <v>288</v>
      </c>
      <c r="JM165" s="739">
        <v>852</v>
      </c>
      <c r="JN165" s="28">
        <f t="shared" si="119"/>
        <v>8131</v>
      </c>
      <c r="JO165" s="28">
        <f t="shared" si="120"/>
        <v>0</v>
      </c>
      <c r="JP165" s="28"/>
      <c r="JQ165" s="28"/>
      <c r="JR165" s="28"/>
      <c r="JS165" s="28"/>
      <c r="JT165" s="28"/>
      <c r="JU165" s="28"/>
      <c r="JV165" s="28"/>
      <c r="JW165" s="28"/>
      <c r="JX165" s="28"/>
      <c r="JY165" s="28"/>
      <c r="JZ165" s="28"/>
      <c r="KA165" s="28"/>
      <c r="KB165" s="28"/>
      <c r="KC165" s="28"/>
      <c r="KD165" s="28"/>
      <c r="KE165" s="824"/>
    </row>
    <row r="166" s="786" customFormat="1" hidden="1" customHeight="1" spans="1:291">
      <c r="A166" s="95" t="s">
        <v>1610</v>
      </c>
      <c r="B166" s="415">
        <v>2020</v>
      </c>
      <c r="C166" s="95" t="s">
        <v>1917</v>
      </c>
      <c r="D166" s="95" t="s">
        <v>1949</v>
      </c>
      <c r="E166" s="820" t="s">
        <v>1657</v>
      </c>
      <c r="F166" s="1061" t="s">
        <v>624</v>
      </c>
      <c r="G166" s="112" t="s">
        <v>622</v>
      </c>
      <c r="H166" s="1060" t="s">
        <v>1960</v>
      </c>
      <c r="I166" s="99">
        <f t="shared" si="125"/>
        <v>-3051</v>
      </c>
      <c r="J166" s="1129">
        <v>3978</v>
      </c>
      <c r="K166" s="1130">
        <f t="shared" si="115"/>
        <v>3927</v>
      </c>
      <c r="L166" s="1131">
        <f t="shared" si="116"/>
        <v>927</v>
      </c>
      <c r="M166" s="1132"/>
      <c r="N166" s="1133"/>
      <c r="O166" s="1139"/>
      <c r="P166" s="1138">
        <f t="shared" si="101"/>
        <v>3000</v>
      </c>
      <c r="Q166" s="1154">
        <f t="shared" si="102"/>
        <v>8000</v>
      </c>
      <c r="R166" s="1156"/>
      <c r="S166" s="1237"/>
      <c r="T166" s="1237"/>
      <c r="U166" s="1237"/>
      <c r="V166" s="1237"/>
      <c r="W166" s="1237">
        <v>3000</v>
      </c>
      <c r="X166" s="1237"/>
      <c r="Y166" s="1237"/>
      <c r="Z166" s="1237"/>
      <c r="AA166" s="1156"/>
      <c r="AB166" s="1167">
        <v>5000</v>
      </c>
      <c r="AC166" s="1156"/>
      <c r="AD166" s="1156"/>
      <c r="AE166" s="1156"/>
      <c r="AF166" s="1156"/>
      <c r="AG166" s="1156"/>
      <c r="AH166" s="1156"/>
      <c r="AI166" s="1156"/>
      <c r="AJ166" s="1237">
        <v>3000</v>
      </c>
      <c r="AK166" s="1156"/>
      <c r="AL166" s="1156"/>
      <c r="AM166" s="1156"/>
      <c r="AN166" s="1156"/>
      <c r="AO166" s="1156"/>
      <c r="AP166" s="1156"/>
      <c r="AQ166" s="1156"/>
      <c r="AR166" s="1156"/>
      <c r="AS166" s="1179"/>
      <c r="AT166" s="1177"/>
      <c r="AU166" s="1178"/>
      <c r="AV166" s="1178"/>
      <c r="AW166" s="1178"/>
      <c r="AX166" s="1178"/>
      <c r="AY166" s="1178"/>
      <c r="AZ166" s="1178"/>
      <c r="BA166" s="1178"/>
      <c r="BB166" s="1178"/>
      <c r="BC166" s="1178"/>
      <c r="BD166" s="1178"/>
      <c r="BE166" s="1178"/>
      <c r="BF166" s="1178"/>
      <c r="BG166" s="1178"/>
      <c r="BH166" s="1178"/>
      <c r="BI166" s="1178"/>
      <c r="BJ166" s="1178"/>
      <c r="BK166" s="1186"/>
      <c r="BL166" s="1187">
        <v>22</v>
      </c>
      <c r="BM166" s="1187"/>
      <c r="BN166" s="1187"/>
      <c r="BO166" s="1187"/>
      <c r="BP166" s="1187"/>
      <c r="BQ166" s="1187"/>
      <c r="BR166" s="1187"/>
      <c r="BS166" s="1187"/>
      <c r="BT166" s="1187"/>
      <c r="BU166" s="1187"/>
      <c r="BV166" s="1191"/>
      <c r="BW166" s="1186"/>
      <c r="BX166" s="1186"/>
      <c r="BY166" s="1186"/>
      <c r="BZ166" s="1186"/>
      <c r="CA166" s="1186">
        <v>1000</v>
      </c>
      <c r="CB166" s="1186"/>
      <c r="CC166" s="1186"/>
      <c r="CD166" s="1186"/>
      <c r="CE166" s="1186"/>
      <c r="CF166" s="1186"/>
      <c r="CG166" s="1186"/>
      <c r="CH166" s="1186"/>
      <c r="CI166" s="1186">
        <v>600</v>
      </c>
      <c r="CJ166" s="1186">
        <v>1296</v>
      </c>
      <c r="CK166" s="1186">
        <v>48</v>
      </c>
      <c r="CL166" s="1186"/>
      <c r="CM166" s="1186"/>
      <c r="CN166" s="1186"/>
      <c r="CO166" s="1186"/>
      <c r="CP166" s="1186">
        <v>544</v>
      </c>
      <c r="CQ166" s="1186"/>
      <c r="CR166" s="1186"/>
      <c r="CS166" s="1186"/>
      <c r="CT166" s="1186">
        <v>100</v>
      </c>
      <c r="CU166" s="1186"/>
      <c r="CV166" s="1186">
        <v>48</v>
      </c>
      <c r="CW166" s="1186">
        <v>1152</v>
      </c>
      <c r="CX166" s="1186"/>
      <c r="CY166" s="1186"/>
      <c r="CZ166" s="1186"/>
      <c r="DA166" s="1186"/>
      <c r="DB166" s="1186">
        <v>48</v>
      </c>
      <c r="DC166" s="1186"/>
      <c r="DD166" s="1186"/>
      <c r="DE166" s="1186"/>
      <c r="DF166" s="1186"/>
      <c r="DG166" s="1186"/>
      <c r="DH166" s="1186"/>
      <c r="DI166" s="1186"/>
      <c r="DJ166" s="1186">
        <v>96</v>
      </c>
      <c r="DK166" s="1186"/>
      <c r="DL166" s="1186"/>
      <c r="DM166" s="1186"/>
      <c r="DN166" s="1186"/>
      <c r="DO166" s="1186"/>
      <c r="DP166" s="1186"/>
      <c r="DQ166" s="1186"/>
      <c r="DR166" s="1186"/>
      <c r="DS166" s="1186"/>
      <c r="DT166" s="1186"/>
      <c r="DU166" s="1186"/>
      <c r="DV166" s="1186"/>
      <c r="DW166" s="1186">
        <v>500</v>
      </c>
      <c r="DX166" s="1186"/>
      <c r="DY166" s="1186"/>
      <c r="DZ166" s="1186"/>
      <c r="EA166" s="1186">
        <v>864</v>
      </c>
      <c r="EB166" s="1186"/>
      <c r="EC166" s="1186">
        <v>48</v>
      </c>
      <c r="ED166" s="1186"/>
      <c r="EE166" s="1186"/>
      <c r="EF166" s="1186"/>
      <c r="EG166" s="1186">
        <v>336</v>
      </c>
      <c r="EH166" s="1186"/>
      <c r="EI166" s="1186"/>
      <c r="EJ166" s="1186"/>
      <c r="EK166" s="1197"/>
      <c r="EL166" s="1198"/>
      <c r="EM166" s="1186"/>
      <c r="EN166" s="1186"/>
      <c r="EO166" s="1186"/>
      <c r="EP166" s="1186"/>
      <c r="EQ166" s="1186"/>
      <c r="ER166" s="1186"/>
      <c r="ES166" s="1186"/>
      <c r="ET166" s="1186"/>
      <c r="EU166" s="1186"/>
      <c r="EV166" s="1186"/>
      <c r="EW166" s="1186"/>
      <c r="EX166" s="1186"/>
      <c r="EY166" s="1186"/>
      <c r="EZ166" s="1186"/>
      <c r="FA166" s="1186"/>
      <c r="FB166" s="1186"/>
      <c r="FC166" s="1209"/>
      <c r="FD166" s="1186"/>
      <c r="FE166" s="1186"/>
      <c r="FF166" s="1186"/>
      <c r="FG166" s="1186"/>
      <c r="FH166" s="1186"/>
      <c r="FI166" s="1186"/>
      <c r="FJ166" s="1186"/>
      <c r="FK166" s="1186">
        <v>50</v>
      </c>
      <c r="FL166" s="1209"/>
      <c r="FM166" s="1186"/>
      <c r="FN166" s="1186"/>
      <c r="FO166" s="1186"/>
      <c r="FP166" s="1186"/>
      <c r="FQ166" s="1186"/>
      <c r="FR166" s="1186"/>
      <c r="FS166" s="1186"/>
      <c r="FT166" s="1186"/>
      <c r="FU166" s="1186"/>
      <c r="FV166" s="1186"/>
      <c r="FW166" s="1186"/>
      <c r="FX166" s="1186"/>
      <c r="FY166" s="1186"/>
      <c r="FZ166" s="1186"/>
      <c r="GA166" s="1186"/>
      <c r="GB166" s="1186"/>
      <c r="GC166" s="1186"/>
      <c r="GD166" s="1186"/>
      <c r="GE166" s="1186"/>
      <c r="GF166" s="1186"/>
      <c r="GG166" s="1186"/>
      <c r="GH166" s="1186"/>
      <c r="GI166" s="1186"/>
      <c r="GJ166" s="1186"/>
      <c r="GK166" s="1186">
        <v>320</v>
      </c>
      <c r="GL166" s="1186"/>
      <c r="GM166" s="1186"/>
      <c r="GN166" s="1186"/>
      <c r="GO166" s="1186"/>
      <c r="GP166" s="1186"/>
      <c r="GQ166" s="1186"/>
      <c r="GR166" s="1186"/>
      <c r="GS166" s="1186"/>
      <c r="GT166" s="1186"/>
      <c r="GU166" s="1186">
        <v>1</v>
      </c>
      <c r="GV166" s="1186"/>
      <c r="GW166" s="1186"/>
      <c r="GX166" s="1186"/>
      <c r="GY166" s="1218"/>
      <c r="GZ166" s="364">
        <f t="shared" si="121"/>
        <v>6680</v>
      </c>
      <c r="HA166" s="365">
        <f t="shared" si="122"/>
        <v>371</v>
      </c>
      <c r="HB166" s="366">
        <f t="shared" si="123"/>
        <v>7051</v>
      </c>
      <c r="HC166" s="366">
        <v>7626</v>
      </c>
      <c r="HD166" s="365">
        <v>12112</v>
      </c>
      <c r="HE166" s="365">
        <v>16552</v>
      </c>
      <c r="HF166" s="54"/>
      <c r="HG166" s="708">
        <v>1.99</v>
      </c>
      <c r="HH166" s="708">
        <v>0.52</v>
      </c>
      <c r="HI166" s="709">
        <f t="shared" si="94"/>
        <v>3666.52</v>
      </c>
      <c r="HJ166" s="710">
        <v>2.5</v>
      </c>
      <c r="HK166" s="710">
        <v>2.11</v>
      </c>
      <c r="HL166" s="738">
        <f t="shared" ref="HL166:HL180" si="132">1-HK166/6.7/HH166</f>
        <v>0.394374282433984</v>
      </c>
      <c r="HM166" s="739"/>
      <c r="HN166" s="739">
        <v>3000</v>
      </c>
      <c r="HO166" s="739">
        <v>2.03</v>
      </c>
      <c r="HP166" s="740">
        <f t="shared" si="126"/>
        <v>8285.97</v>
      </c>
      <c r="HQ166" s="738">
        <f t="shared" si="131"/>
        <v>0.417336394948335</v>
      </c>
      <c r="HR166" s="741"/>
      <c r="HS166" s="742">
        <v>44927</v>
      </c>
      <c r="HT166" s="739">
        <f ca="1" t="shared" ref="HT166:HT197" si="133">HU166/30</f>
        <v>5</v>
      </c>
      <c r="HU166" s="739">
        <f ca="1" t="shared" ref="HU166:HU180" si="134">DATEDIF(HS166,TODAY(),"D")</f>
        <v>150</v>
      </c>
      <c r="HV166" s="739">
        <v>3978</v>
      </c>
      <c r="HW166" s="739">
        <f t="shared" si="109"/>
        <v>7051</v>
      </c>
      <c r="HX166" s="761">
        <f t="shared" si="117"/>
        <v>1.78393421884883</v>
      </c>
      <c r="HY166" s="739">
        <f ca="1" t="shared" si="118"/>
        <v>4.34090659919882</v>
      </c>
      <c r="HZ166" s="739">
        <f t="shared" si="127"/>
        <v>3927</v>
      </c>
      <c r="IA166" s="739"/>
      <c r="IB166" s="739">
        <f ca="1" t="shared" si="128"/>
        <v>1410.2</v>
      </c>
      <c r="IC166" s="769">
        <f ca="1" t="shared" si="129"/>
        <v>47.0066666666667</v>
      </c>
      <c r="ID166" s="769">
        <f ca="1" t="shared" si="130"/>
        <v>83.5413416536662</v>
      </c>
      <c r="IE166" s="739"/>
      <c r="IF166" s="739"/>
      <c r="IG166" s="739"/>
      <c r="IH166" s="739"/>
      <c r="II166" s="739"/>
      <c r="IJ166" s="739"/>
      <c r="IK166" s="739"/>
      <c r="IL166" s="743"/>
      <c r="IM166" s="743"/>
      <c r="IN166" s="743"/>
      <c r="IO166" s="743"/>
      <c r="IP166" s="743"/>
      <c r="IQ166" s="739"/>
      <c r="IR166" s="739"/>
      <c r="IS166" s="739"/>
      <c r="IT166" s="739"/>
      <c r="IU166" s="739"/>
      <c r="IV166" s="739"/>
      <c r="IW166" s="739"/>
      <c r="IX166" s="739"/>
      <c r="IY166" s="739"/>
      <c r="IZ166" s="739"/>
      <c r="JA166" s="739"/>
      <c r="JB166" s="743">
        <v>1504</v>
      </c>
      <c r="JC166" s="743">
        <v>196</v>
      </c>
      <c r="JD166" s="743">
        <v>820</v>
      </c>
      <c r="JE166" s="743">
        <v>100</v>
      </c>
      <c r="JF166" s="743">
        <v>1488</v>
      </c>
      <c r="JG166" s="739">
        <v>1296</v>
      </c>
      <c r="JH166" s="739">
        <v>3</v>
      </c>
      <c r="JI166" s="739">
        <v>500</v>
      </c>
      <c r="JJ166" s="739">
        <v>248</v>
      </c>
      <c r="JK166" s="739">
        <v>336</v>
      </c>
      <c r="JL166" s="739">
        <v>288</v>
      </c>
      <c r="JM166" s="739">
        <v>847</v>
      </c>
      <c r="JN166" s="28">
        <f t="shared" si="119"/>
        <v>7626</v>
      </c>
      <c r="JO166" s="28">
        <f t="shared" si="120"/>
        <v>0</v>
      </c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824"/>
    </row>
    <row r="167" s="1071" customFormat="1" hidden="1" customHeight="1" spans="1:291">
      <c r="A167" s="122" t="s">
        <v>1610</v>
      </c>
      <c r="B167" s="415">
        <v>2020</v>
      </c>
      <c r="C167" s="122" t="s">
        <v>1917</v>
      </c>
      <c r="D167" s="95" t="s">
        <v>1949</v>
      </c>
      <c r="E167" s="820" t="s">
        <v>1657</v>
      </c>
      <c r="F167" s="1061" t="s">
        <v>626</v>
      </c>
      <c r="G167" s="112" t="s">
        <v>622</v>
      </c>
      <c r="H167" s="1060" t="s">
        <v>1950</v>
      </c>
      <c r="I167" s="99">
        <f t="shared" si="125"/>
        <v>-3692</v>
      </c>
      <c r="J167" s="1129">
        <v>4142</v>
      </c>
      <c r="K167" s="1130">
        <f t="shared" si="115"/>
        <v>3450</v>
      </c>
      <c r="L167" s="1131">
        <f t="shared" si="116"/>
        <v>450</v>
      </c>
      <c r="M167" s="1142"/>
      <c r="N167" s="1137"/>
      <c r="O167" s="1134"/>
      <c r="P167" s="1135">
        <f t="shared" si="101"/>
        <v>3000</v>
      </c>
      <c r="Q167" s="1152">
        <f t="shared" si="102"/>
        <v>9000</v>
      </c>
      <c r="R167" s="1153"/>
      <c r="S167" s="1244"/>
      <c r="T167" s="1244"/>
      <c r="U167" s="1244"/>
      <c r="V167" s="1244"/>
      <c r="W167" s="1244">
        <v>3000</v>
      </c>
      <c r="X167" s="1244"/>
      <c r="Y167" s="1244"/>
      <c r="Z167" s="1244"/>
      <c r="AA167" s="1153"/>
      <c r="AB167" s="1167">
        <v>6000</v>
      </c>
      <c r="AC167" s="1153"/>
      <c r="AD167" s="1153"/>
      <c r="AE167" s="1153"/>
      <c r="AF167" s="1153"/>
      <c r="AG167" s="1153"/>
      <c r="AH167" s="1153"/>
      <c r="AI167" s="1153"/>
      <c r="AJ167" s="1153"/>
      <c r="AK167" s="1153">
        <v>3000</v>
      </c>
      <c r="AL167" s="1153"/>
      <c r="AM167" s="1153"/>
      <c r="AN167" s="1153"/>
      <c r="AO167" s="1153"/>
      <c r="AP167" s="1153"/>
      <c r="AQ167" s="1153"/>
      <c r="AR167" s="1153"/>
      <c r="AS167" s="1176"/>
      <c r="AT167" s="1177"/>
      <c r="AU167" s="1178"/>
      <c r="AV167" s="1178"/>
      <c r="AW167" s="1178"/>
      <c r="AX167" s="1178"/>
      <c r="AY167" s="1178"/>
      <c r="AZ167" s="1178"/>
      <c r="BA167" s="1178"/>
      <c r="BB167" s="1178"/>
      <c r="BC167" s="1178"/>
      <c r="BD167" s="1178"/>
      <c r="BE167" s="1178"/>
      <c r="BF167" s="1178"/>
      <c r="BG167" s="1178"/>
      <c r="BH167" s="1178"/>
      <c r="BI167" s="1178"/>
      <c r="BJ167" s="1178"/>
      <c r="BK167" s="1186"/>
      <c r="BL167" s="1187">
        <v>858</v>
      </c>
      <c r="BM167" s="1187"/>
      <c r="BN167" s="1187"/>
      <c r="BO167" s="1187"/>
      <c r="BP167" s="1187"/>
      <c r="BQ167" s="1187"/>
      <c r="BR167" s="1187"/>
      <c r="BS167" s="1187"/>
      <c r="BT167" s="1187"/>
      <c r="BU167" s="1187"/>
      <c r="BV167" s="1191"/>
      <c r="BW167" s="1186"/>
      <c r="BX167" s="1186"/>
      <c r="BY167" s="1186"/>
      <c r="BZ167" s="1186"/>
      <c r="CA167" s="1186">
        <v>1000</v>
      </c>
      <c r="CB167" s="1186"/>
      <c r="CC167" s="1186"/>
      <c r="CD167" s="1186"/>
      <c r="CE167" s="1186"/>
      <c r="CF167" s="1186"/>
      <c r="CG167" s="1186"/>
      <c r="CH167" s="1186"/>
      <c r="CI167" s="1186"/>
      <c r="CJ167" s="1186">
        <v>1296</v>
      </c>
      <c r="CK167" s="1186">
        <v>48</v>
      </c>
      <c r="CL167" s="1186"/>
      <c r="CM167" s="1186"/>
      <c r="CN167" s="1186"/>
      <c r="CO167" s="1186"/>
      <c r="CP167" s="1186">
        <v>544</v>
      </c>
      <c r="CQ167" s="1186"/>
      <c r="CR167" s="1186"/>
      <c r="CS167" s="1186"/>
      <c r="CT167" s="1186">
        <v>100</v>
      </c>
      <c r="CU167" s="1186"/>
      <c r="CV167" s="1186">
        <v>432</v>
      </c>
      <c r="CW167" s="1186">
        <v>1152</v>
      </c>
      <c r="CX167" s="1186"/>
      <c r="CY167" s="1186"/>
      <c r="CZ167" s="1186"/>
      <c r="DA167" s="1186"/>
      <c r="DB167" s="1186">
        <v>48</v>
      </c>
      <c r="DC167" s="1186"/>
      <c r="DD167" s="1186"/>
      <c r="DE167" s="1186"/>
      <c r="DF167" s="1186"/>
      <c r="DG167" s="1186">
        <v>864</v>
      </c>
      <c r="DH167" s="1186"/>
      <c r="DI167" s="1186"/>
      <c r="DJ167" s="1186">
        <v>96</v>
      </c>
      <c r="DK167" s="1186"/>
      <c r="DL167" s="1186"/>
      <c r="DM167" s="1186"/>
      <c r="DN167" s="1186"/>
      <c r="DO167" s="1186"/>
      <c r="DP167" s="1186"/>
      <c r="DQ167" s="1186"/>
      <c r="DR167" s="1186"/>
      <c r="DS167" s="1186"/>
      <c r="DT167" s="1186"/>
      <c r="DU167" s="1186"/>
      <c r="DV167" s="1186"/>
      <c r="DW167" s="1186"/>
      <c r="DX167" s="1186"/>
      <c r="DY167" s="1186"/>
      <c r="DZ167" s="1186"/>
      <c r="EA167" s="1186">
        <v>1728</v>
      </c>
      <c r="EB167" s="1186"/>
      <c r="EC167" s="1186">
        <v>48</v>
      </c>
      <c r="ED167" s="1186"/>
      <c r="EE167" s="1186"/>
      <c r="EF167" s="1186"/>
      <c r="EG167" s="1186">
        <v>336</v>
      </c>
      <c r="EH167" s="1186"/>
      <c r="EI167" s="1186"/>
      <c r="EJ167" s="1186"/>
      <c r="EK167" s="1197"/>
      <c r="EL167" s="1198"/>
      <c r="EM167" s="1186"/>
      <c r="EN167" s="1186"/>
      <c r="EO167" s="1186"/>
      <c r="EP167" s="1186"/>
      <c r="EQ167" s="1186"/>
      <c r="ER167" s="1186"/>
      <c r="ES167" s="1186"/>
      <c r="ET167" s="1186"/>
      <c r="EU167" s="1186"/>
      <c r="EV167" s="1186"/>
      <c r="EW167" s="1186"/>
      <c r="EX167" s="1186"/>
      <c r="EY167" s="1186"/>
      <c r="EZ167" s="1186"/>
      <c r="FA167" s="1186"/>
      <c r="FB167" s="1186"/>
      <c r="FC167" s="1208"/>
      <c r="FD167" s="1186"/>
      <c r="FE167" s="1186"/>
      <c r="FF167" s="1186"/>
      <c r="FG167" s="1186"/>
      <c r="FH167" s="1186"/>
      <c r="FI167" s="1186"/>
      <c r="FJ167" s="1186"/>
      <c r="FK167" s="1186"/>
      <c r="FL167" s="1208"/>
      <c r="FM167" s="1186"/>
      <c r="FN167" s="1186"/>
      <c r="FO167" s="1186"/>
      <c r="FP167" s="1186"/>
      <c r="FQ167" s="1186"/>
      <c r="FR167" s="1186"/>
      <c r="FS167" s="1186"/>
      <c r="FT167" s="1186"/>
      <c r="FU167" s="1186"/>
      <c r="FV167" s="1186"/>
      <c r="FW167" s="1186"/>
      <c r="FX167" s="1186"/>
      <c r="FY167" s="1186"/>
      <c r="FZ167" s="1186"/>
      <c r="GA167" s="1186"/>
      <c r="GB167" s="1186"/>
      <c r="GC167" s="1186"/>
      <c r="GD167" s="1186"/>
      <c r="GE167" s="1186"/>
      <c r="GF167" s="1186"/>
      <c r="GG167" s="1186"/>
      <c r="GH167" s="1186"/>
      <c r="GI167" s="1186"/>
      <c r="GJ167" s="1186"/>
      <c r="GK167" s="1186"/>
      <c r="GL167" s="1186"/>
      <c r="GM167" s="1186"/>
      <c r="GN167" s="1186"/>
      <c r="GO167" s="1186"/>
      <c r="GP167" s="1186"/>
      <c r="GQ167" s="1186"/>
      <c r="GR167" s="1186"/>
      <c r="GS167" s="1186"/>
      <c r="GT167" s="1186"/>
      <c r="GU167" s="1186"/>
      <c r="GV167" s="1186"/>
      <c r="GW167" s="1186"/>
      <c r="GX167" s="1186"/>
      <c r="GY167" s="1219"/>
      <c r="GZ167" s="364">
        <f t="shared" si="121"/>
        <v>7692</v>
      </c>
      <c r="HA167" s="365">
        <f t="shared" si="122"/>
        <v>0</v>
      </c>
      <c r="HB167" s="366">
        <f t="shared" si="123"/>
        <v>7692</v>
      </c>
      <c r="HC167" s="366">
        <v>7826</v>
      </c>
      <c r="HD167" s="365">
        <v>11792</v>
      </c>
      <c r="HE167" s="365">
        <v>16112</v>
      </c>
      <c r="HF167" s="54"/>
      <c r="HG167" s="709">
        <v>1.99</v>
      </c>
      <c r="HH167" s="709">
        <v>0.52</v>
      </c>
      <c r="HI167" s="709">
        <f t="shared" ref="HI167:HI180" si="135">HH167*HW167</f>
        <v>3999.84</v>
      </c>
      <c r="HJ167" s="711">
        <v>2.5</v>
      </c>
      <c r="HK167" s="710">
        <v>2.11</v>
      </c>
      <c r="HL167" s="738">
        <f t="shared" si="132"/>
        <v>0.394374282433984</v>
      </c>
      <c r="HM167" s="743"/>
      <c r="HN167" s="743">
        <v>3000</v>
      </c>
      <c r="HO167" s="743">
        <v>2.03</v>
      </c>
      <c r="HP167" s="740">
        <f t="shared" si="126"/>
        <v>7279.5</v>
      </c>
      <c r="HQ167" s="738">
        <f t="shared" si="131"/>
        <v>0.417336394948335</v>
      </c>
      <c r="HR167" s="818"/>
      <c r="HS167" s="742">
        <v>44927</v>
      </c>
      <c r="HT167" s="739">
        <f ca="1" t="shared" si="133"/>
        <v>5</v>
      </c>
      <c r="HU167" s="739">
        <f ca="1" t="shared" si="134"/>
        <v>150</v>
      </c>
      <c r="HV167" s="743">
        <v>4142</v>
      </c>
      <c r="HW167" s="739">
        <f t="shared" si="109"/>
        <v>7692</v>
      </c>
      <c r="HX167" s="761">
        <f t="shared" si="117"/>
        <v>2.0263435194942</v>
      </c>
      <c r="HY167" s="739">
        <f ca="1" t="shared" si="118"/>
        <v>4.93076923076922</v>
      </c>
      <c r="HZ167" s="739">
        <f t="shared" si="127"/>
        <v>3450</v>
      </c>
      <c r="IA167" s="743"/>
      <c r="IB167" s="739">
        <f ca="1" t="shared" si="128"/>
        <v>1538.4</v>
      </c>
      <c r="IC167" s="769">
        <f ca="1" t="shared" si="129"/>
        <v>51.28</v>
      </c>
      <c r="ID167" s="769">
        <f ca="1" t="shared" si="130"/>
        <v>67.2776911076443</v>
      </c>
      <c r="IE167" s="743"/>
      <c r="IF167" s="743"/>
      <c r="IG167" s="743"/>
      <c r="IH167" s="743"/>
      <c r="II167" s="743"/>
      <c r="IJ167" s="743"/>
      <c r="IK167" s="743"/>
      <c r="IL167" s="743"/>
      <c r="IM167" s="743"/>
      <c r="IN167" s="743"/>
      <c r="IO167" s="743"/>
      <c r="IP167" s="743"/>
      <c r="IQ167" s="739"/>
      <c r="IR167" s="739"/>
      <c r="IS167" s="739"/>
      <c r="IT167" s="739"/>
      <c r="IU167" s="739"/>
      <c r="IV167" s="739"/>
      <c r="IW167" s="739"/>
      <c r="IX167" s="739"/>
      <c r="IY167" s="739"/>
      <c r="IZ167" s="739"/>
      <c r="JA167" s="739"/>
      <c r="JB167" s="743">
        <v>1604</v>
      </c>
      <c r="JC167" s="743">
        <v>96</v>
      </c>
      <c r="JD167" s="743">
        <v>920</v>
      </c>
      <c r="JE167" s="743">
        <v>0</v>
      </c>
      <c r="JF167" s="743">
        <v>1488</v>
      </c>
      <c r="JG167" s="739">
        <v>1596</v>
      </c>
      <c r="JH167" s="739">
        <v>3</v>
      </c>
      <c r="JI167" s="739">
        <v>500</v>
      </c>
      <c r="JJ167" s="739">
        <v>148</v>
      </c>
      <c r="JK167" s="739">
        <v>336</v>
      </c>
      <c r="JL167" s="739">
        <v>288</v>
      </c>
      <c r="JM167" s="739">
        <v>847</v>
      </c>
      <c r="JN167" s="28">
        <f t="shared" si="119"/>
        <v>7826</v>
      </c>
      <c r="JO167" s="28">
        <f t="shared" si="120"/>
        <v>0</v>
      </c>
      <c r="JP167" s="325"/>
      <c r="JQ167" s="325"/>
      <c r="JR167" s="325"/>
      <c r="JS167" s="325"/>
      <c r="JT167" s="325"/>
      <c r="JU167" s="325"/>
      <c r="JV167" s="325"/>
      <c r="JW167" s="325"/>
      <c r="JX167" s="325"/>
      <c r="JY167" s="325"/>
      <c r="JZ167" s="325"/>
      <c r="KA167" s="325"/>
      <c r="KB167" s="325"/>
      <c r="KC167" s="325"/>
      <c r="KD167" s="325"/>
      <c r="KE167" s="825"/>
    </row>
    <row r="168" s="786" customFormat="1" hidden="1" customHeight="1" spans="1:291">
      <c r="A168" s="95" t="s">
        <v>1610</v>
      </c>
      <c r="B168" s="415">
        <v>2020</v>
      </c>
      <c r="C168" s="95" t="s">
        <v>1917</v>
      </c>
      <c r="D168" s="95" t="s">
        <v>1949</v>
      </c>
      <c r="E168" s="820" t="s">
        <v>1657</v>
      </c>
      <c r="F168" s="1061" t="s">
        <v>628</v>
      </c>
      <c r="G168" s="112" t="s">
        <v>629</v>
      </c>
      <c r="H168" s="1060" t="s">
        <v>1961</v>
      </c>
      <c r="I168" s="99">
        <f t="shared" si="125"/>
        <v>-6085</v>
      </c>
      <c r="J168" s="1129">
        <v>6279</v>
      </c>
      <c r="K168" s="1130">
        <f t="shared" si="115"/>
        <v>3194</v>
      </c>
      <c r="L168" s="1131">
        <f t="shared" si="116"/>
        <v>194</v>
      </c>
      <c r="M168" s="1132"/>
      <c r="N168" s="1133"/>
      <c r="O168" s="1139"/>
      <c r="P168" s="1138">
        <f t="shared" si="101"/>
        <v>3000</v>
      </c>
      <c r="Q168" s="1154">
        <f t="shared" si="102"/>
        <v>5000</v>
      </c>
      <c r="R168" s="1156"/>
      <c r="S168" s="1237"/>
      <c r="T168" s="1237"/>
      <c r="U168" s="1237"/>
      <c r="V168" s="1237"/>
      <c r="W168" s="1237">
        <v>3000</v>
      </c>
      <c r="X168" s="1237"/>
      <c r="Y168" s="1237"/>
      <c r="Z168" s="1237"/>
      <c r="AA168" s="1156"/>
      <c r="AB168" s="1167">
        <v>5000</v>
      </c>
      <c r="AC168" s="1156"/>
      <c r="AD168" s="1156"/>
      <c r="AE168" s="1156"/>
      <c r="AF168" s="1156"/>
      <c r="AG168" s="1156"/>
      <c r="AH168" s="1156"/>
      <c r="AI168" s="1156"/>
      <c r="AJ168" s="1156"/>
      <c r="AK168" s="1156"/>
      <c r="AL168" s="1156"/>
      <c r="AM168" s="1156"/>
      <c r="AN168" s="1156"/>
      <c r="AO168" s="1156"/>
      <c r="AP168" s="1156"/>
      <c r="AQ168" s="1156"/>
      <c r="AR168" s="1156"/>
      <c r="AS168" s="1179"/>
      <c r="AT168" s="1177"/>
      <c r="AU168" s="1178"/>
      <c r="AV168" s="1178"/>
      <c r="AW168" s="1178"/>
      <c r="AX168" s="1178"/>
      <c r="AY168" s="1178"/>
      <c r="AZ168" s="1178"/>
      <c r="BA168" s="1178"/>
      <c r="BB168" s="1178"/>
      <c r="BC168" s="1178"/>
      <c r="BD168" s="1178"/>
      <c r="BE168" s="1178"/>
      <c r="BF168" s="1178"/>
      <c r="BG168" s="1178"/>
      <c r="BH168" s="1178"/>
      <c r="BI168" s="1178"/>
      <c r="BJ168" s="1178"/>
      <c r="BK168" s="1186"/>
      <c r="BL168" s="1187">
        <v>-1279</v>
      </c>
      <c r="BM168" s="1187"/>
      <c r="BN168" s="1187"/>
      <c r="BO168" s="1187"/>
      <c r="BP168" s="1187"/>
      <c r="BQ168" s="1187"/>
      <c r="BR168" s="1187"/>
      <c r="BS168" s="1187"/>
      <c r="BT168" s="1187"/>
      <c r="BU168" s="1187"/>
      <c r="BV168" s="1191"/>
      <c r="BW168" s="1186"/>
      <c r="BX168" s="1186"/>
      <c r="BY168" s="1186"/>
      <c r="BZ168" s="1186"/>
      <c r="CA168" s="1186"/>
      <c r="CB168" s="1186"/>
      <c r="CC168" s="1186"/>
      <c r="CD168" s="1186"/>
      <c r="CE168" s="1186"/>
      <c r="CF168" s="1186"/>
      <c r="CG168" s="1186"/>
      <c r="CH168" s="1186"/>
      <c r="CI168" s="1186"/>
      <c r="CJ168" s="1186">
        <v>1296</v>
      </c>
      <c r="CK168" s="1186">
        <v>48</v>
      </c>
      <c r="CL168" s="1186"/>
      <c r="CM168" s="1186"/>
      <c r="CN168" s="1186"/>
      <c r="CO168" s="1186"/>
      <c r="CP168" s="1186">
        <v>544</v>
      </c>
      <c r="CQ168" s="1186"/>
      <c r="CR168" s="1186"/>
      <c r="CS168" s="1186"/>
      <c r="CT168" s="1186"/>
      <c r="CU168" s="1186"/>
      <c r="CV168" s="1186">
        <v>432</v>
      </c>
      <c r="CW168" s="1186">
        <v>1152</v>
      </c>
      <c r="CX168" s="1186"/>
      <c r="CY168" s="1186"/>
      <c r="CZ168" s="1186"/>
      <c r="DA168" s="1186"/>
      <c r="DB168" s="1186">
        <v>48</v>
      </c>
      <c r="DC168" s="1186"/>
      <c r="DD168" s="1186"/>
      <c r="DE168" s="1186"/>
      <c r="DF168" s="1186"/>
      <c r="DG168" s="1186"/>
      <c r="DH168" s="1186"/>
      <c r="DI168" s="1186"/>
      <c r="DJ168" s="1186">
        <v>96</v>
      </c>
      <c r="DK168" s="1186"/>
      <c r="DL168" s="1186"/>
      <c r="DM168" s="1186"/>
      <c r="DN168" s="1186"/>
      <c r="DO168" s="1186"/>
      <c r="DP168" s="1186"/>
      <c r="DQ168" s="1186"/>
      <c r="DR168" s="1186"/>
      <c r="DS168" s="1186"/>
      <c r="DT168" s="1186"/>
      <c r="DU168" s="1186"/>
      <c r="DV168" s="1186"/>
      <c r="DW168" s="1186">
        <v>1000</v>
      </c>
      <c r="DX168" s="1186"/>
      <c r="DY168" s="1186"/>
      <c r="DZ168" s="1186"/>
      <c r="EA168" s="1186">
        <v>864</v>
      </c>
      <c r="EB168" s="1186"/>
      <c r="EC168" s="1186">
        <v>48</v>
      </c>
      <c r="ED168" s="1186"/>
      <c r="EE168" s="1186"/>
      <c r="EF168" s="1186"/>
      <c r="EG168" s="1186">
        <v>336</v>
      </c>
      <c r="EH168" s="1186"/>
      <c r="EI168" s="1186"/>
      <c r="EJ168" s="1186"/>
      <c r="EK168" s="1197"/>
      <c r="EL168" s="1198"/>
      <c r="EM168" s="1186"/>
      <c r="EN168" s="1186"/>
      <c r="EO168" s="1186"/>
      <c r="EP168" s="1186"/>
      <c r="EQ168" s="1186"/>
      <c r="ER168" s="1186"/>
      <c r="ES168" s="1186"/>
      <c r="ET168" s="1186"/>
      <c r="EU168" s="1186"/>
      <c r="EV168" s="1186"/>
      <c r="EW168" s="1186"/>
      <c r="EX168" s="1186"/>
      <c r="EY168" s="1186"/>
      <c r="EZ168" s="1186"/>
      <c r="FA168" s="1186"/>
      <c r="FB168" s="1186"/>
      <c r="FC168" s="1209"/>
      <c r="FD168" s="1186"/>
      <c r="FE168" s="1186"/>
      <c r="FF168" s="1186"/>
      <c r="FG168" s="1186"/>
      <c r="FH168" s="1186"/>
      <c r="FI168" s="1186"/>
      <c r="FJ168" s="1186"/>
      <c r="FK168" s="1186"/>
      <c r="FL168" s="1209"/>
      <c r="FM168" s="1186"/>
      <c r="FN168" s="1186"/>
      <c r="FO168" s="1186"/>
      <c r="FP168" s="1186"/>
      <c r="FQ168" s="1186"/>
      <c r="FR168" s="1186"/>
      <c r="FS168" s="1186"/>
      <c r="FT168" s="1186"/>
      <c r="FU168" s="1186"/>
      <c r="FV168" s="1186"/>
      <c r="FW168" s="1186"/>
      <c r="FX168" s="1186"/>
      <c r="FY168" s="1186"/>
      <c r="FZ168" s="1186"/>
      <c r="GA168" s="1186"/>
      <c r="GB168" s="1186"/>
      <c r="GC168" s="1186"/>
      <c r="GD168" s="1186"/>
      <c r="GE168" s="1186"/>
      <c r="GF168" s="1186"/>
      <c r="GG168" s="1186"/>
      <c r="GH168" s="1186"/>
      <c r="GI168" s="1186"/>
      <c r="GJ168" s="1186"/>
      <c r="GK168" s="1186">
        <v>220</v>
      </c>
      <c r="GL168" s="1186"/>
      <c r="GM168" s="1186"/>
      <c r="GN168" s="1186"/>
      <c r="GO168" s="1186"/>
      <c r="GP168" s="1186"/>
      <c r="GQ168" s="1186"/>
      <c r="GR168" s="1186"/>
      <c r="GS168" s="1186"/>
      <c r="GT168" s="1186"/>
      <c r="GU168" s="1186">
        <v>1</v>
      </c>
      <c r="GV168" s="1186"/>
      <c r="GW168" s="1186"/>
      <c r="GX168" s="1186"/>
      <c r="GY168" s="1218"/>
      <c r="GZ168" s="364">
        <f t="shared" si="121"/>
        <v>5864</v>
      </c>
      <c r="HA168" s="365">
        <f t="shared" si="122"/>
        <v>221</v>
      </c>
      <c r="HB168" s="366">
        <f t="shared" si="123"/>
        <v>6085</v>
      </c>
      <c r="HC168" s="366">
        <v>5570</v>
      </c>
      <c r="HD168" s="365">
        <v>9996</v>
      </c>
      <c r="HE168" s="365">
        <v>8146</v>
      </c>
      <c r="HF168" s="54"/>
      <c r="HG168" s="708">
        <v>1.99</v>
      </c>
      <c r="HH168" s="708">
        <v>0.52</v>
      </c>
      <c r="HI168" s="709">
        <f t="shared" si="135"/>
        <v>3164.2</v>
      </c>
      <c r="HJ168" s="710">
        <v>2.5</v>
      </c>
      <c r="HK168" s="710">
        <v>2.11</v>
      </c>
      <c r="HL168" s="738">
        <f t="shared" si="132"/>
        <v>0.394374282433984</v>
      </c>
      <c r="HM168" s="739"/>
      <c r="HN168" s="739">
        <v>3000</v>
      </c>
      <c r="HO168" s="739">
        <v>2.03</v>
      </c>
      <c r="HP168" s="740">
        <f t="shared" si="126"/>
        <v>6739.34</v>
      </c>
      <c r="HQ168" s="738">
        <f t="shared" si="131"/>
        <v>0.417336394948335</v>
      </c>
      <c r="HR168" s="741"/>
      <c r="HS168" s="742">
        <v>44927</v>
      </c>
      <c r="HT168" s="739">
        <f ca="1" t="shared" si="133"/>
        <v>5</v>
      </c>
      <c r="HU168" s="739">
        <f ca="1" t="shared" si="134"/>
        <v>150</v>
      </c>
      <c r="HV168" s="739">
        <v>6279</v>
      </c>
      <c r="HW168" s="739">
        <f t="shared" si="109"/>
        <v>6085</v>
      </c>
      <c r="HX168" s="761">
        <f t="shared" si="117"/>
        <v>1.28470389528133</v>
      </c>
      <c r="HY168" s="739">
        <f ca="1" t="shared" si="118"/>
        <v>3.12611281185124</v>
      </c>
      <c r="HZ168" s="739">
        <f t="shared" si="127"/>
        <v>3194</v>
      </c>
      <c r="IA168" s="739"/>
      <c r="IB168" s="739">
        <f ca="1" t="shared" si="128"/>
        <v>1217</v>
      </c>
      <c r="IC168" s="769">
        <f ca="1" t="shared" si="129"/>
        <v>40.5666666666667</v>
      </c>
      <c r="ID168" s="769">
        <f ca="1" t="shared" si="130"/>
        <v>78.73459326212</v>
      </c>
      <c r="IE168" s="739"/>
      <c r="IF168" s="739"/>
      <c r="IG168" s="739"/>
      <c r="IH168" s="739"/>
      <c r="II168" s="739"/>
      <c r="IJ168" s="739"/>
      <c r="IK168" s="739"/>
      <c r="IL168" s="743"/>
      <c r="IM168" s="743"/>
      <c r="IN168" s="743"/>
      <c r="IO168" s="743"/>
      <c r="IP168" s="743"/>
      <c r="IQ168" s="739"/>
      <c r="IR168" s="739"/>
      <c r="IS168" s="739"/>
      <c r="IT168" s="739"/>
      <c r="IU168" s="739"/>
      <c r="IV168" s="739"/>
      <c r="IW168" s="739"/>
      <c r="IX168" s="739"/>
      <c r="IY168" s="739"/>
      <c r="IZ168" s="739"/>
      <c r="JA168" s="739"/>
      <c r="JB168" s="743">
        <v>1504</v>
      </c>
      <c r="JC168" s="743">
        <v>96</v>
      </c>
      <c r="JD168" s="743">
        <v>720</v>
      </c>
      <c r="JE168" s="743">
        <v>0</v>
      </c>
      <c r="JF168" s="743">
        <v>192</v>
      </c>
      <c r="JG168" s="739">
        <v>1296</v>
      </c>
      <c r="JH168" s="739">
        <v>3</v>
      </c>
      <c r="JI168" s="739">
        <v>500</v>
      </c>
      <c r="JJ168" s="739">
        <v>148</v>
      </c>
      <c r="JK168" s="739">
        <v>336</v>
      </c>
      <c r="JL168" s="739">
        <v>288</v>
      </c>
      <c r="JM168" s="739">
        <v>487</v>
      </c>
      <c r="JN168" s="28">
        <f t="shared" si="119"/>
        <v>5570</v>
      </c>
      <c r="JO168" s="28">
        <f t="shared" si="120"/>
        <v>0</v>
      </c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824"/>
    </row>
    <row r="169" s="786" customFormat="1" hidden="1" customHeight="1" spans="1:291">
      <c r="A169" s="95" t="s">
        <v>1610</v>
      </c>
      <c r="B169" s="415">
        <v>2020</v>
      </c>
      <c r="C169" s="95" t="s">
        <v>1917</v>
      </c>
      <c r="D169" s="95" t="s">
        <v>1949</v>
      </c>
      <c r="E169" s="820" t="s">
        <v>1657</v>
      </c>
      <c r="F169" s="1061" t="s">
        <v>631</v>
      </c>
      <c r="G169" s="112" t="s">
        <v>632</v>
      </c>
      <c r="H169" s="1060" t="s">
        <v>1962</v>
      </c>
      <c r="I169" s="99">
        <f t="shared" si="125"/>
        <v>-4089</v>
      </c>
      <c r="J169" s="1129">
        <v>5782</v>
      </c>
      <c r="K169" s="1130">
        <f t="shared" si="115"/>
        <v>4693</v>
      </c>
      <c r="L169" s="1131">
        <f t="shared" si="116"/>
        <v>1693</v>
      </c>
      <c r="M169" s="1132"/>
      <c r="N169" s="1133"/>
      <c r="O169" s="1139"/>
      <c r="P169" s="1138">
        <f t="shared" si="101"/>
        <v>3000</v>
      </c>
      <c r="Q169" s="1154">
        <f t="shared" si="102"/>
        <v>5000</v>
      </c>
      <c r="R169" s="1156"/>
      <c r="S169" s="1237"/>
      <c r="T169" s="1237"/>
      <c r="U169" s="1237"/>
      <c r="V169" s="1237"/>
      <c r="W169" s="1237"/>
      <c r="X169" s="1237"/>
      <c r="Y169" s="1237"/>
      <c r="Z169" s="1237">
        <v>3000</v>
      </c>
      <c r="AA169" s="1156"/>
      <c r="AB169" s="1167">
        <v>5000</v>
      </c>
      <c r="AC169" s="1156"/>
      <c r="AD169" s="1156"/>
      <c r="AE169" s="1156"/>
      <c r="AF169" s="1156"/>
      <c r="AG169" s="1156"/>
      <c r="AH169" s="1156"/>
      <c r="AI169" s="1156"/>
      <c r="AJ169" s="1156"/>
      <c r="AK169" s="1156"/>
      <c r="AL169" s="1156"/>
      <c r="AM169" s="1156"/>
      <c r="AN169" s="1156"/>
      <c r="AO169" s="1156"/>
      <c r="AP169" s="1156"/>
      <c r="AQ169" s="1156"/>
      <c r="AR169" s="1156"/>
      <c r="AS169" s="1179"/>
      <c r="AT169" s="1177"/>
      <c r="AU169" s="1178"/>
      <c r="AV169" s="1178"/>
      <c r="AW169" s="1178"/>
      <c r="AX169" s="1178"/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86"/>
      <c r="BL169" s="1187">
        <v>-782</v>
      </c>
      <c r="BM169" s="1187"/>
      <c r="BN169" s="1187"/>
      <c r="BO169" s="1187"/>
      <c r="BP169" s="1187"/>
      <c r="BQ169" s="1187"/>
      <c r="BR169" s="1187"/>
      <c r="BS169" s="1187"/>
      <c r="BT169" s="1187"/>
      <c r="BU169" s="1187"/>
      <c r="BV169" s="1191"/>
      <c r="BW169" s="1186"/>
      <c r="BX169" s="1186"/>
      <c r="BY169" s="1186"/>
      <c r="BZ169" s="1186"/>
      <c r="CA169" s="1186"/>
      <c r="CB169" s="1186"/>
      <c r="CC169" s="1186"/>
      <c r="CD169" s="1186"/>
      <c r="CE169" s="1186"/>
      <c r="CF169" s="1186"/>
      <c r="CG169" s="1186"/>
      <c r="CH169" s="1186"/>
      <c r="CI169" s="1186"/>
      <c r="CJ169" s="1186"/>
      <c r="CK169" s="1186">
        <v>48</v>
      </c>
      <c r="CL169" s="1186"/>
      <c r="CM169" s="1186"/>
      <c r="CN169" s="1186"/>
      <c r="CO169" s="1186"/>
      <c r="CP169" s="1186">
        <v>544</v>
      </c>
      <c r="CQ169" s="1186"/>
      <c r="CR169" s="1186"/>
      <c r="CS169" s="1186"/>
      <c r="CT169" s="1186"/>
      <c r="CU169" s="1186"/>
      <c r="CV169" s="1186">
        <v>432</v>
      </c>
      <c r="CW169" s="1186">
        <v>1152</v>
      </c>
      <c r="CX169" s="1186"/>
      <c r="CY169" s="1186"/>
      <c r="CZ169" s="1186"/>
      <c r="DA169" s="1186"/>
      <c r="DB169" s="1186">
        <v>48</v>
      </c>
      <c r="DC169" s="1186"/>
      <c r="DD169" s="1186"/>
      <c r="DE169" s="1186"/>
      <c r="DF169" s="1186"/>
      <c r="DG169" s="1186"/>
      <c r="DH169" s="1186"/>
      <c r="DI169" s="1186"/>
      <c r="DJ169" s="1186">
        <v>96</v>
      </c>
      <c r="DK169" s="1186"/>
      <c r="DL169" s="1186"/>
      <c r="DM169" s="1186"/>
      <c r="DN169" s="1186"/>
      <c r="DO169" s="1186"/>
      <c r="DP169" s="1186"/>
      <c r="DQ169" s="1186"/>
      <c r="DR169" s="1186"/>
      <c r="DS169" s="1186"/>
      <c r="DT169" s="1186"/>
      <c r="DU169" s="1186">
        <v>200</v>
      </c>
      <c r="DV169" s="1186"/>
      <c r="DW169" s="1186"/>
      <c r="DX169" s="1186"/>
      <c r="DY169" s="1186"/>
      <c r="DZ169" s="1186"/>
      <c r="EA169" s="1186">
        <v>864</v>
      </c>
      <c r="EB169" s="1186"/>
      <c r="EC169" s="1186">
        <v>48</v>
      </c>
      <c r="ED169" s="1186"/>
      <c r="EE169" s="1186"/>
      <c r="EF169" s="1186"/>
      <c r="EG169" s="1186">
        <v>336</v>
      </c>
      <c r="EH169" s="1186"/>
      <c r="EI169" s="1186"/>
      <c r="EJ169" s="1186"/>
      <c r="EK169" s="1197"/>
      <c r="EL169" s="1198"/>
      <c r="EM169" s="1186"/>
      <c r="EN169" s="1186"/>
      <c r="EO169" s="1186"/>
      <c r="EP169" s="1186"/>
      <c r="EQ169" s="1186"/>
      <c r="ER169" s="1186"/>
      <c r="ES169" s="1186"/>
      <c r="ET169" s="1186"/>
      <c r="EU169" s="1186"/>
      <c r="EV169" s="1186"/>
      <c r="EW169" s="1186"/>
      <c r="EX169" s="1186"/>
      <c r="EY169" s="1186"/>
      <c r="EZ169" s="1186"/>
      <c r="FA169" s="1186"/>
      <c r="FB169" s="1186"/>
      <c r="FC169" s="1209"/>
      <c r="FD169" s="1186"/>
      <c r="FE169" s="1186"/>
      <c r="FF169" s="1186"/>
      <c r="FG169" s="1186"/>
      <c r="FH169" s="1186"/>
      <c r="FI169" s="1186"/>
      <c r="FJ169" s="1186"/>
      <c r="FK169" s="1186"/>
      <c r="FL169" s="1209"/>
      <c r="FM169" s="1186"/>
      <c r="FN169" s="1186"/>
      <c r="FO169" s="1186"/>
      <c r="FP169" s="1186"/>
      <c r="FQ169" s="1186"/>
      <c r="FR169" s="1186"/>
      <c r="FS169" s="1186"/>
      <c r="FT169" s="1186"/>
      <c r="FU169" s="1186"/>
      <c r="FV169" s="1186"/>
      <c r="FW169" s="1186"/>
      <c r="FX169" s="1186"/>
      <c r="FY169" s="1186"/>
      <c r="FZ169" s="1186"/>
      <c r="GA169" s="1186"/>
      <c r="GB169" s="1186"/>
      <c r="GC169" s="1186"/>
      <c r="GD169" s="1186"/>
      <c r="GE169" s="1186"/>
      <c r="GF169" s="1186"/>
      <c r="GG169" s="1186"/>
      <c r="GH169" s="1186"/>
      <c r="GI169" s="1186"/>
      <c r="GJ169" s="1186"/>
      <c r="GK169" s="1186">
        <v>320</v>
      </c>
      <c r="GL169" s="1186"/>
      <c r="GM169" s="1186"/>
      <c r="GN169" s="1186"/>
      <c r="GO169" s="1186"/>
      <c r="GP169" s="1186"/>
      <c r="GQ169" s="1186"/>
      <c r="GR169" s="1186"/>
      <c r="GS169" s="1186"/>
      <c r="GT169" s="1186"/>
      <c r="GU169" s="1186">
        <v>1</v>
      </c>
      <c r="GV169" s="1186"/>
      <c r="GW169" s="1186"/>
      <c r="GX169" s="1186"/>
      <c r="GY169" s="1218"/>
      <c r="GZ169" s="364">
        <f t="shared" si="121"/>
        <v>3768</v>
      </c>
      <c r="HA169" s="365">
        <f t="shared" si="122"/>
        <v>321</v>
      </c>
      <c r="HB169" s="366">
        <f t="shared" si="123"/>
        <v>4089</v>
      </c>
      <c r="HC169" s="366">
        <v>6250</v>
      </c>
      <c r="HD169" s="365">
        <v>10946</v>
      </c>
      <c r="HE169" s="365">
        <v>8056</v>
      </c>
      <c r="HF169" s="54"/>
      <c r="HG169" s="708">
        <v>1.99</v>
      </c>
      <c r="HH169" s="708">
        <v>0.52</v>
      </c>
      <c r="HI169" s="709">
        <f t="shared" si="135"/>
        <v>2126.28</v>
      </c>
      <c r="HJ169" s="710">
        <v>2.5</v>
      </c>
      <c r="HK169" s="710">
        <v>2.11</v>
      </c>
      <c r="HL169" s="738">
        <f t="shared" si="132"/>
        <v>0.394374282433984</v>
      </c>
      <c r="HM169" s="739"/>
      <c r="HN169" s="739">
        <v>3000</v>
      </c>
      <c r="HO169" s="739">
        <v>2.03</v>
      </c>
      <c r="HP169" s="740">
        <f t="shared" si="126"/>
        <v>9902.23</v>
      </c>
      <c r="HQ169" s="738">
        <f t="shared" si="131"/>
        <v>0.417336394948335</v>
      </c>
      <c r="HR169" s="741"/>
      <c r="HS169" s="742">
        <v>44927</v>
      </c>
      <c r="HT169" s="739">
        <f ca="1" t="shared" si="133"/>
        <v>5</v>
      </c>
      <c r="HU169" s="739">
        <f ca="1" t="shared" si="134"/>
        <v>150</v>
      </c>
      <c r="HV169" s="739">
        <v>5782</v>
      </c>
      <c r="HW169" s="739">
        <f t="shared" si="109"/>
        <v>4089</v>
      </c>
      <c r="HX169" s="761">
        <f t="shared" si="117"/>
        <v>0.780715990453461</v>
      </c>
      <c r="HY169" s="739">
        <f ca="1" t="shared" si="118"/>
        <v>1.89974224343676</v>
      </c>
      <c r="HZ169" s="739">
        <f t="shared" si="127"/>
        <v>4693</v>
      </c>
      <c r="IA169" s="739"/>
      <c r="IB169" s="739">
        <f ca="1" t="shared" si="128"/>
        <v>817.8</v>
      </c>
      <c r="IC169" s="769">
        <f ca="1" t="shared" si="129"/>
        <v>27.26</v>
      </c>
      <c r="ID169" s="769">
        <f ca="1" t="shared" si="130"/>
        <v>172.157006603081</v>
      </c>
      <c r="IE169" s="739"/>
      <c r="IF169" s="739"/>
      <c r="IG169" s="739"/>
      <c r="IH169" s="739"/>
      <c r="II169" s="739"/>
      <c r="IJ169" s="739"/>
      <c r="IK169" s="739"/>
      <c r="IL169" s="743"/>
      <c r="IM169" s="743"/>
      <c r="IN169" s="743"/>
      <c r="IO169" s="743"/>
      <c r="IP169" s="743"/>
      <c r="IQ169" s="739"/>
      <c r="IR169" s="739"/>
      <c r="IS169" s="739"/>
      <c r="IT169" s="739"/>
      <c r="IU169" s="739"/>
      <c r="IV169" s="739"/>
      <c r="IW169" s="739"/>
      <c r="IX169" s="739"/>
      <c r="IY169" s="739"/>
      <c r="IZ169" s="739"/>
      <c r="JA169" s="739"/>
      <c r="JB169" s="743">
        <v>1604</v>
      </c>
      <c r="JC169" s="743">
        <v>96</v>
      </c>
      <c r="JD169" s="743">
        <v>640</v>
      </c>
      <c r="JE169" s="743">
        <v>0</v>
      </c>
      <c r="JF169" s="743">
        <v>192</v>
      </c>
      <c r="JG169" s="739">
        <v>1596</v>
      </c>
      <c r="JH169" s="739">
        <v>3</v>
      </c>
      <c r="JI169" s="739">
        <v>500</v>
      </c>
      <c r="JJ169" s="739">
        <v>148</v>
      </c>
      <c r="JK169" s="739">
        <v>336</v>
      </c>
      <c r="JL169" s="739">
        <v>288</v>
      </c>
      <c r="JM169" s="739">
        <v>847</v>
      </c>
      <c r="JN169" s="28">
        <f t="shared" si="119"/>
        <v>6250</v>
      </c>
      <c r="JO169" s="28">
        <f t="shared" si="120"/>
        <v>0</v>
      </c>
      <c r="JP169" s="28"/>
      <c r="JQ169" s="28"/>
      <c r="JR169" s="28"/>
      <c r="JS169" s="28"/>
      <c r="JT169" s="28"/>
      <c r="JU169" s="28"/>
      <c r="JV169" s="28"/>
      <c r="JW169" s="28"/>
      <c r="JX169" s="28"/>
      <c r="JY169" s="28"/>
      <c r="JZ169" s="28"/>
      <c r="KA169" s="28"/>
      <c r="KB169" s="28"/>
      <c r="KC169" s="28"/>
      <c r="KD169" s="28"/>
      <c r="KE169" s="824"/>
    </row>
    <row r="170" s="786" customFormat="1" hidden="1" customHeight="1" spans="1:291">
      <c r="A170" s="95" t="s">
        <v>1610</v>
      </c>
      <c r="B170" s="415">
        <v>2020</v>
      </c>
      <c r="C170" s="95" t="s">
        <v>1917</v>
      </c>
      <c r="D170" s="95" t="s">
        <v>1949</v>
      </c>
      <c r="E170" s="820" t="s">
        <v>1657</v>
      </c>
      <c r="F170" s="1061" t="s">
        <v>634</v>
      </c>
      <c r="G170" s="112" t="s">
        <v>632</v>
      </c>
      <c r="H170" s="1060" t="s">
        <v>1963</v>
      </c>
      <c r="I170" s="99">
        <f t="shared" si="125"/>
        <v>-3835</v>
      </c>
      <c r="J170" s="1129">
        <v>5306</v>
      </c>
      <c r="K170" s="1130">
        <f t="shared" si="115"/>
        <v>4471</v>
      </c>
      <c r="L170" s="1131">
        <f t="shared" si="116"/>
        <v>1471</v>
      </c>
      <c r="M170" s="1132"/>
      <c r="N170" s="1133"/>
      <c r="O170" s="1139"/>
      <c r="P170" s="1138">
        <f t="shared" si="101"/>
        <v>3000</v>
      </c>
      <c r="Q170" s="1154">
        <f t="shared" si="102"/>
        <v>9000</v>
      </c>
      <c r="R170" s="1156"/>
      <c r="S170" s="1238"/>
      <c r="T170" s="1238"/>
      <c r="U170" s="1238"/>
      <c r="V170" s="1238"/>
      <c r="W170" s="1238"/>
      <c r="X170" s="1238"/>
      <c r="Y170" s="1238"/>
      <c r="Z170" s="1238">
        <v>3000</v>
      </c>
      <c r="AA170" s="1156"/>
      <c r="AB170" s="1167">
        <v>6000</v>
      </c>
      <c r="AC170" s="1156"/>
      <c r="AD170" s="1156"/>
      <c r="AE170" s="1156"/>
      <c r="AF170" s="1156"/>
      <c r="AG170" s="1156"/>
      <c r="AH170" s="1156"/>
      <c r="AI170" s="1156"/>
      <c r="AJ170" s="1156"/>
      <c r="AK170" s="1156"/>
      <c r="AL170" s="1238">
        <v>3000</v>
      </c>
      <c r="AM170" s="1156"/>
      <c r="AN170" s="1156"/>
      <c r="AO170" s="1156"/>
      <c r="AP170" s="1156"/>
      <c r="AQ170" s="1156"/>
      <c r="AR170" s="1156"/>
      <c r="AS170" s="1179"/>
      <c r="AT170" s="1177"/>
      <c r="AU170" s="1178"/>
      <c r="AV170" s="1178"/>
      <c r="AW170" s="1178"/>
      <c r="AX170" s="1178"/>
      <c r="AY170" s="1178"/>
      <c r="AZ170" s="1178"/>
      <c r="BA170" s="1178"/>
      <c r="BB170" s="1178"/>
      <c r="BC170" s="1178"/>
      <c r="BD170" s="1178"/>
      <c r="BE170" s="1178"/>
      <c r="BF170" s="1178"/>
      <c r="BG170" s="1178"/>
      <c r="BH170" s="1178"/>
      <c r="BI170" s="1178"/>
      <c r="BJ170" s="1178"/>
      <c r="BK170" s="1186"/>
      <c r="BL170" s="1187">
        <v>694</v>
      </c>
      <c r="BM170" s="1187"/>
      <c r="BN170" s="1187"/>
      <c r="BO170" s="1187"/>
      <c r="BP170" s="1187"/>
      <c r="BQ170" s="1187"/>
      <c r="BR170" s="1187"/>
      <c r="BS170" s="1187"/>
      <c r="BT170" s="1187"/>
      <c r="BU170" s="1187"/>
      <c r="BV170" s="1191"/>
      <c r="BW170" s="1186"/>
      <c r="BX170" s="1186"/>
      <c r="BY170" s="1186"/>
      <c r="BZ170" s="1186"/>
      <c r="CA170" s="1186"/>
      <c r="CB170" s="1186"/>
      <c r="CC170" s="1186"/>
      <c r="CD170" s="1186"/>
      <c r="CE170" s="1186"/>
      <c r="CF170" s="1186"/>
      <c r="CG170" s="1186"/>
      <c r="CH170" s="1186"/>
      <c r="CI170" s="1186"/>
      <c r="CJ170" s="1186">
        <v>1296</v>
      </c>
      <c r="CK170" s="1186">
        <v>48</v>
      </c>
      <c r="CL170" s="1186"/>
      <c r="CM170" s="1186"/>
      <c r="CN170" s="1186"/>
      <c r="CO170" s="1186"/>
      <c r="CP170" s="1186">
        <v>544</v>
      </c>
      <c r="CQ170" s="1186"/>
      <c r="CR170" s="1186"/>
      <c r="CS170" s="1186"/>
      <c r="CT170" s="1186"/>
      <c r="CU170" s="1186"/>
      <c r="CV170" s="1186">
        <v>432</v>
      </c>
      <c r="CW170" s="1186">
        <v>1152</v>
      </c>
      <c r="CX170" s="1186"/>
      <c r="CY170" s="1186"/>
      <c r="CZ170" s="1186"/>
      <c r="DA170" s="1186"/>
      <c r="DB170" s="1186">
        <v>1048</v>
      </c>
      <c r="DC170" s="1186"/>
      <c r="DD170" s="1186"/>
      <c r="DE170" s="1186"/>
      <c r="DF170" s="1186"/>
      <c r="DG170" s="1186"/>
      <c r="DH170" s="1186"/>
      <c r="DI170" s="1186"/>
      <c r="DJ170" s="1186">
        <v>96</v>
      </c>
      <c r="DK170" s="1186"/>
      <c r="DL170" s="1186"/>
      <c r="DM170" s="1186"/>
      <c r="DN170" s="1186"/>
      <c r="DO170" s="1186"/>
      <c r="DP170" s="1186"/>
      <c r="DQ170" s="1186"/>
      <c r="DR170" s="1186"/>
      <c r="DS170" s="1186"/>
      <c r="DT170" s="1186"/>
      <c r="DU170" s="1186">
        <v>200</v>
      </c>
      <c r="DV170" s="1186"/>
      <c r="DW170" s="1186">
        <v>500</v>
      </c>
      <c r="DX170" s="1186"/>
      <c r="DY170" s="1186"/>
      <c r="DZ170" s="1186"/>
      <c r="EA170" s="1186">
        <v>864</v>
      </c>
      <c r="EB170" s="1186"/>
      <c r="EC170" s="1186">
        <v>48</v>
      </c>
      <c r="ED170" s="1186"/>
      <c r="EE170" s="1186"/>
      <c r="EF170" s="1186"/>
      <c r="EG170" s="1186">
        <v>336</v>
      </c>
      <c r="EH170" s="1186"/>
      <c r="EI170" s="1186"/>
      <c r="EJ170" s="1186"/>
      <c r="EK170" s="1197"/>
      <c r="EL170" s="1198"/>
      <c r="EM170" s="1186"/>
      <c r="EN170" s="1186"/>
      <c r="EO170" s="1186"/>
      <c r="EP170" s="1186"/>
      <c r="EQ170" s="1186"/>
      <c r="ER170" s="1186"/>
      <c r="ES170" s="1186"/>
      <c r="ET170" s="1186"/>
      <c r="EU170" s="1186"/>
      <c r="EV170" s="1186"/>
      <c r="EW170" s="1186"/>
      <c r="EX170" s="1186"/>
      <c r="EY170" s="1186"/>
      <c r="EZ170" s="1186"/>
      <c r="FA170" s="1186"/>
      <c r="FB170" s="1186"/>
      <c r="FC170" s="1209"/>
      <c r="FD170" s="1186"/>
      <c r="FE170" s="1186"/>
      <c r="FF170" s="1186"/>
      <c r="FG170" s="1186"/>
      <c r="FH170" s="1186"/>
      <c r="FI170" s="1186"/>
      <c r="FJ170" s="1186"/>
      <c r="FK170" s="1186">
        <v>50</v>
      </c>
      <c r="FL170" s="1209"/>
      <c r="FM170" s="1186"/>
      <c r="FN170" s="1186"/>
      <c r="FO170" s="1186"/>
      <c r="FP170" s="1186"/>
      <c r="FQ170" s="1186"/>
      <c r="FR170" s="1186"/>
      <c r="FS170" s="1186"/>
      <c r="FT170" s="1186"/>
      <c r="FU170" s="1186"/>
      <c r="FV170" s="1186"/>
      <c r="FW170" s="1186"/>
      <c r="FX170" s="1186"/>
      <c r="FY170" s="1186"/>
      <c r="FZ170" s="1186"/>
      <c r="GA170" s="1186"/>
      <c r="GB170" s="1186"/>
      <c r="GC170" s="1186"/>
      <c r="GD170" s="1186"/>
      <c r="GE170" s="1186"/>
      <c r="GF170" s="1186"/>
      <c r="GG170" s="1186"/>
      <c r="GH170" s="1186"/>
      <c r="GI170" s="1186"/>
      <c r="GJ170" s="1186"/>
      <c r="GK170" s="1186">
        <v>220</v>
      </c>
      <c r="GL170" s="1186"/>
      <c r="GM170" s="1186"/>
      <c r="GN170" s="1186"/>
      <c r="GO170" s="1186"/>
      <c r="GP170" s="1186"/>
      <c r="GQ170" s="1186"/>
      <c r="GR170" s="1186"/>
      <c r="GS170" s="1186"/>
      <c r="GT170" s="1186"/>
      <c r="GU170" s="1186">
        <v>1</v>
      </c>
      <c r="GV170" s="1186"/>
      <c r="GW170" s="1186"/>
      <c r="GX170" s="1186"/>
      <c r="GY170" s="1218"/>
      <c r="GZ170" s="364">
        <f t="shared" si="121"/>
        <v>6564</v>
      </c>
      <c r="HA170" s="365">
        <f t="shared" si="122"/>
        <v>271</v>
      </c>
      <c r="HB170" s="366">
        <f t="shared" si="123"/>
        <v>6835</v>
      </c>
      <c r="HC170" s="366">
        <v>7746</v>
      </c>
      <c r="HD170" s="365">
        <v>10966</v>
      </c>
      <c r="HE170" s="365">
        <v>9749</v>
      </c>
      <c r="HF170" s="54"/>
      <c r="HG170" s="708">
        <v>1.99</v>
      </c>
      <c r="HH170" s="708">
        <v>0.52</v>
      </c>
      <c r="HI170" s="709">
        <f t="shared" si="135"/>
        <v>3554.2</v>
      </c>
      <c r="HJ170" s="710">
        <v>2.5</v>
      </c>
      <c r="HK170" s="710">
        <v>2.11</v>
      </c>
      <c r="HL170" s="738">
        <f t="shared" si="132"/>
        <v>0.394374282433984</v>
      </c>
      <c r="HM170" s="739"/>
      <c r="HN170" s="739">
        <v>3000</v>
      </c>
      <c r="HO170" s="739">
        <v>2.03</v>
      </c>
      <c r="HP170" s="740">
        <f t="shared" si="126"/>
        <v>9433.81</v>
      </c>
      <c r="HQ170" s="738">
        <f t="shared" si="131"/>
        <v>0.417336394948335</v>
      </c>
      <c r="HR170" s="741"/>
      <c r="HS170" s="742">
        <v>44927</v>
      </c>
      <c r="HT170" s="739">
        <f ca="1" t="shared" si="133"/>
        <v>5</v>
      </c>
      <c r="HU170" s="739">
        <f ca="1" t="shared" si="134"/>
        <v>150</v>
      </c>
      <c r="HV170" s="739">
        <v>5306</v>
      </c>
      <c r="HW170" s="739">
        <f t="shared" si="109"/>
        <v>6835</v>
      </c>
      <c r="HX170" s="761">
        <f t="shared" si="117"/>
        <v>1.39817940063414</v>
      </c>
      <c r="HY170" s="739">
        <f ca="1" t="shared" si="118"/>
        <v>3.40223654154307</v>
      </c>
      <c r="HZ170" s="739">
        <f t="shared" si="127"/>
        <v>4471</v>
      </c>
      <c r="IA170" s="739"/>
      <c r="IB170" s="739">
        <f ca="1" t="shared" si="128"/>
        <v>1367</v>
      </c>
      <c r="IC170" s="769">
        <f ca="1" t="shared" si="129"/>
        <v>45.5666666666667</v>
      </c>
      <c r="ID170" s="769">
        <f ca="1" t="shared" si="130"/>
        <v>98.1199707388442</v>
      </c>
      <c r="IE170" s="739"/>
      <c r="IF170" s="739"/>
      <c r="IG170" s="739"/>
      <c r="IH170" s="739"/>
      <c r="II170" s="739"/>
      <c r="IJ170" s="739"/>
      <c r="IK170" s="739"/>
      <c r="IL170" s="743"/>
      <c r="IM170" s="743"/>
      <c r="IN170" s="743"/>
      <c r="IO170" s="743"/>
      <c r="IP170" s="743"/>
      <c r="IQ170" s="739"/>
      <c r="IR170" s="739"/>
      <c r="IS170" s="739"/>
      <c r="IT170" s="739"/>
      <c r="IU170" s="739"/>
      <c r="IV170" s="739"/>
      <c r="IW170" s="739"/>
      <c r="IX170" s="739"/>
      <c r="IY170" s="739"/>
      <c r="IZ170" s="739"/>
      <c r="JA170" s="739"/>
      <c r="JB170" s="743">
        <v>1604</v>
      </c>
      <c r="JC170" s="743">
        <v>196</v>
      </c>
      <c r="JD170" s="743">
        <v>740</v>
      </c>
      <c r="JE170" s="743">
        <v>0</v>
      </c>
      <c r="JF170" s="743">
        <v>1488</v>
      </c>
      <c r="JG170" s="739">
        <v>1596</v>
      </c>
      <c r="JH170" s="739">
        <v>3</v>
      </c>
      <c r="JI170" s="739">
        <v>500</v>
      </c>
      <c r="JJ170" s="739">
        <v>148</v>
      </c>
      <c r="JK170" s="739">
        <v>336</v>
      </c>
      <c r="JL170" s="739">
        <v>288</v>
      </c>
      <c r="JM170" s="739">
        <v>847</v>
      </c>
      <c r="JN170" s="28">
        <f t="shared" si="119"/>
        <v>7746</v>
      </c>
      <c r="JO170" s="28">
        <f t="shared" si="120"/>
        <v>0</v>
      </c>
      <c r="JP170" s="28"/>
      <c r="JQ170" s="28"/>
      <c r="JR170" s="28"/>
      <c r="JS170" s="28"/>
      <c r="JT170" s="28"/>
      <c r="JU170" s="28"/>
      <c r="JV170" s="28"/>
      <c r="JW170" s="28"/>
      <c r="JX170" s="28"/>
      <c r="JY170" s="28"/>
      <c r="JZ170" s="28"/>
      <c r="KA170" s="28"/>
      <c r="KB170" s="28"/>
      <c r="KC170" s="28"/>
      <c r="KD170" s="28"/>
      <c r="KE170" s="824"/>
    </row>
    <row r="171" s="786" customFormat="1" hidden="1" customHeight="1" spans="1:291">
      <c r="A171" s="95" t="s">
        <v>1610</v>
      </c>
      <c r="B171" s="415">
        <v>2020</v>
      </c>
      <c r="C171" s="95" t="s">
        <v>1645</v>
      </c>
      <c r="D171" s="95" t="s">
        <v>1646</v>
      </c>
      <c r="E171" s="411"/>
      <c r="F171" s="1061" t="s">
        <v>636</v>
      </c>
      <c r="G171" s="112" t="s">
        <v>1964</v>
      </c>
      <c r="H171" s="301" t="s">
        <v>1965</v>
      </c>
      <c r="I171" s="99">
        <f t="shared" si="125"/>
        <v>-528</v>
      </c>
      <c r="J171" s="1141">
        <v>827</v>
      </c>
      <c r="K171" s="1130">
        <f t="shared" si="115"/>
        <v>299</v>
      </c>
      <c r="L171" s="1131">
        <f t="shared" si="116"/>
        <v>299</v>
      </c>
      <c r="M171" s="1132"/>
      <c r="N171" s="1133"/>
      <c r="O171" s="1139"/>
      <c r="P171" s="1138">
        <f t="shared" si="101"/>
        <v>0</v>
      </c>
      <c r="Q171" s="1154">
        <f t="shared" si="102"/>
        <v>0</v>
      </c>
      <c r="R171" s="1156"/>
      <c r="S171" s="1237"/>
      <c r="T171" s="1237"/>
      <c r="U171" s="1237"/>
      <c r="V171" s="1237"/>
      <c r="W171" s="1237"/>
      <c r="X171" s="1237"/>
      <c r="Y171" s="1237"/>
      <c r="Z171" s="1237"/>
      <c r="AA171" s="1156"/>
      <c r="AB171" s="1167"/>
      <c r="AC171" s="1156"/>
      <c r="AD171" s="1156"/>
      <c r="AE171" s="1156"/>
      <c r="AF171" s="1156"/>
      <c r="AG171" s="1156"/>
      <c r="AH171" s="1156"/>
      <c r="AI171" s="1156"/>
      <c r="AJ171" s="1156"/>
      <c r="AK171" s="1156"/>
      <c r="AL171" s="1156"/>
      <c r="AM171" s="1156"/>
      <c r="AN171" s="1156"/>
      <c r="AO171" s="1156"/>
      <c r="AP171" s="1156"/>
      <c r="AQ171" s="1156"/>
      <c r="AR171" s="1156"/>
      <c r="AS171" s="1179"/>
      <c r="AT171" s="1177"/>
      <c r="AU171" s="1178"/>
      <c r="AV171" s="1178"/>
      <c r="AW171" s="1178"/>
      <c r="AX171" s="1178"/>
      <c r="AY171" s="1178"/>
      <c r="AZ171" s="1178"/>
      <c r="BA171" s="1178"/>
      <c r="BB171" s="1178"/>
      <c r="BC171" s="1178"/>
      <c r="BD171" s="1178"/>
      <c r="BE171" s="1178"/>
      <c r="BF171" s="1178"/>
      <c r="BG171" s="1178"/>
      <c r="BH171" s="1178"/>
      <c r="BI171" s="1178"/>
      <c r="BJ171" s="1178"/>
      <c r="BK171" s="1186"/>
      <c r="BL171" s="1187">
        <v>-827</v>
      </c>
      <c r="BM171" s="1187"/>
      <c r="BN171" s="1187"/>
      <c r="BO171" s="1187"/>
      <c r="BP171" s="1187"/>
      <c r="BQ171" s="1187"/>
      <c r="BR171" s="1187"/>
      <c r="BS171" s="1187"/>
      <c r="BT171" s="1187"/>
      <c r="BU171" s="1187"/>
      <c r="BV171" s="1191"/>
      <c r="BW171" s="1186"/>
      <c r="BX171" s="1186"/>
      <c r="BY171" s="1186"/>
      <c r="BZ171" s="1186"/>
      <c r="CA171" s="1186"/>
      <c r="CB171" s="1186"/>
      <c r="CC171" s="1186"/>
      <c r="CD171" s="1186"/>
      <c r="CE171" s="1186"/>
      <c r="CF171" s="1186"/>
      <c r="CG171" s="1186"/>
      <c r="CH171" s="1186"/>
      <c r="CI171" s="1186"/>
      <c r="CJ171" s="1186">
        <v>48</v>
      </c>
      <c r="CK171" s="1186">
        <v>4</v>
      </c>
      <c r="CL171" s="1186"/>
      <c r="CM171" s="1186"/>
      <c r="CN171" s="1186"/>
      <c r="CO171" s="1186"/>
      <c r="CP171" s="1186">
        <v>148</v>
      </c>
      <c r="CQ171" s="1186"/>
      <c r="CR171" s="1186"/>
      <c r="CS171" s="1186"/>
      <c r="CT171" s="1186"/>
      <c r="CU171" s="1186"/>
      <c r="CV171" s="1186">
        <v>36</v>
      </c>
      <c r="CW171" s="1186">
        <v>96</v>
      </c>
      <c r="CX171" s="1186"/>
      <c r="CY171" s="1186"/>
      <c r="CZ171" s="1186"/>
      <c r="DA171" s="1186"/>
      <c r="DB171" s="1186">
        <v>4</v>
      </c>
      <c r="DC171" s="1186"/>
      <c r="DD171" s="1186"/>
      <c r="DE171" s="1186"/>
      <c r="DF171" s="1186"/>
      <c r="DG171" s="1186">
        <v>16</v>
      </c>
      <c r="DH171" s="1186"/>
      <c r="DI171" s="1186"/>
      <c r="DJ171" s="1186">
        <v>8</v>
      </c>
      <c r="DK171" s="1186"/>
      <c r="DL171" s="1186"/>
      <c r="DM171" s="1186"/>
      <c r="DN171" s="1186"/>
      <c r="DO171" s="1186"/>
      <c r="DP171" s="1186"/>
      <c r="DQ171" s="1186"/>
      <c r="DR171" s="1186"/>
      <c r="DS171" s="1186"/>
      <c r="DT171" s="1186"/>
      <c r="DU171" s="1186"/>
      <c r="DV171" s="1186"/>
      <c r="DW171" s="1186"/>
      <c r="DX171" s="1186"/>
      <c r="DY171" s="1186"/>
      <c r="DZ171" s="1186"/>
      <c r="EA171" s="1186">
        <v>124</v>
      </c>
      <c r="EB171" s="1186"/>
      <c r="EC171" s="1186">
        <v>16</v>
      </c>
      <c r="ED171" s="1186"/>
      <c r="EE171" s="1186"/>
      <c r="EF171" s="1186"/>
      <c r="EG171" s="1186">
        <v>28</v>
      </c>
      <c r="EH171" s="1186"/>
      <c r="EI171" s="1186"/>
      <c r="EJ171" s="1186"/>
      <c r="EK171" s="1197"/>
      <c r="EL171" s="1198"/>
      <c r="EM171" s="1186"/>
      <c r="EN171" s="1186"/>
      <c r="EO171" s="1186"/>
      <c r="EP171" s="1186"/>
      <c r="EQ171" s="1186"/>
      <c r="ER171" s="1186"/>
      <c r="ES171" s="1186"/>
      <c r="ET171" s="1186"/>
      <c r="EU171" s="1186"/>
      <c r="EV171" s="1186"/>
      <c r="EW171" s="1186"/>
      <c r="EX171" s="1186"/>
      <c r="EY171" s="1186"/>
      <c r="EZ171" s="1186"/>
      <c r="FA171" s="1186"/>
      <c r="FB171" s="1186"/>
      <c r="FC171" s="1209"/>
      <c r="FD171" s="1186"/>
      <c r="FE171" s="1186"/>
      <c r="FF171" s="1186"/>
      <c r="FG171" s="1186"/>
      <c r="FH171" s="1186"/>
      <c r="FI171" s="1186"/>
      <c r="FJ171" s="1186"/>
      <c r="FK171" s="1186"/>
      <c r="FL171" s="1209"/>
      <c r="FM171" s="1186"/>
      <c r="FN171" s="1186"/>
      <c r="FO171" s="1186"/>
      <c r="FP171" s="1186"/>
      <c r="FQ171" s="1186"/>
      <c r="FR171" s="1186"/>
      <c r="FS171" s="1186"/>
      <c r="FT171" s="1186"/>
      <c r="FU171" s="1186"/>
      <c r="FV171" s="1186"/>
      <c r="FW171" s="1186"/>
      <c r="FX171" s="1186"/>
      <c r="FY171" s="1186"/>
      <c r="FZ171" s="1186"/>
      <c r="GA171" s="1186"/>
      <c r="GB171" s="1186"/>
      <c r="GC171" s="1186"/>
      <c r="GD171" s="1186"/>
      <c r="GE171" s="1186"/>
      <c r="GF171" s="1186"/>
      <c r="GG171" s="1186"/>
      <c r="GH171" s="1186"/>
      <c r="GI171" s="1186"/>
      <c r="GJ171" s="1186"/>
      <c r="GK171" s="1186"/>
      <c r="GL171" s="1186"/>
      <c r="GM171" s="1186"/>
      <c r="GN171" s="1186"/>
      <c r="GO171" s="1186"/>
      <c r="GP171" s="1186"/>
      <c r="GQ171" s="1186"/>
      <c r="GR171" s="1186"/>
      <c r="GS171" s="1186"/>
      <c r="GT171" s="1186"/>
      <c r="GU171" s="1186"/>
      <c r="GV171" s="1186"/>
      <c r="GW171" s="1186"/>
      <c r="GX171" s="1186"/>
      <c r="GY171" s="1218"/>
      <c r="GZ171" s="364">
        <f t="shared" si="121"/>
        <v>528</v>
      </c>
      <c r="HA171" s="365">
        <f t="shared" si="122"/>
        <v>0</v>
      </c>
      <c r="HB171" s="366">
        <f t="shared" si="123"/>
        <v>528</v>
      </c>
      <c r="HC171" s="366">
        <v>568</v>
      </c>
      <c r="HD171" s="365">
        <v>888</v>
      </c>
      <c r="HE171" s="365">
        <v>723</v>
      </c>
      <c r="HF171" s="54"/>
      <c r="HG171" s="708"/>
      <c r="HH171" s="708"/>
      <c r="HI171" s="709">
        <f t="shared" si="135"/>
        <v>0</v>
      </c>
      <c r="HJ171" s="710"/>
      <c r="HK171" s="710">
        <v>12.2</v>
      </c>
      <c r="HL171" s="738" t="e">
        <f t="shared" si="132"/>
        <v>#DIV/0!</v>
      </c>
      <c r="HM171" s="739"/>
      <c r="HN171" s="739">
        <v>1000</v>
      </c>
      <c r="HO171" s="739">
        <v>12.34</v>
      </c>
      <c r="HP171" s="740">
        <f t="shared" ref="HP171:HP187" si="136">HK171*HZ171</f>
        <v>3647.8</v>
      </c>
      <c r="HQ171" s="738"/>
      <c r="HR171" s="741"/>
      <c r="HS171" s="742">
        <v>44927</v>
      </c>
      <c r="HT171" s="739">
        <f ca="1" t="shared" si="133"/>
        <v>5</v>
      </c>
      <c r="HU171" s="739">
        <f ca="1" t="shared" si="134"/>
        <v>150</v>
      </c>
      <c r="HV171" s="739">
        <v>827</v>
      </c>
      <c r="HW171" s="739">
        <f t="shared" si="109"/>
        <v>528</v>
      </c>
      <c r="HX171" s="761">
        <f t="shared" si="117"/>
        <v>0.937833037300178</v>
      </c>
      <c r="HY171" s="739">
        <f ca="1" t="shared" si="118"/>
        <v>2.28206039076377</v>
      </c>
      <c r="HZ171" s="739">
        <f t="shared" si="127"/>
        <v>299</v>
      </c>
      <c r="IA171" s="739"/>
      <c r="IB171" s="739">
        <f ca="1" t="shared" si="128"/>
        <v>105.6</v>
      </c>
      <c r="IC171" s="769">
        <f ca="1" t="shared" si="129"/>
        <v>3.52</v>
      </c>
      <c r="ID171" s="769">
        <f ca="1" t="shared" si="130"/>
        <v>84.9431818181818</v>
      </c>
      <c r="IE171" s="739"/>
      <c r="IF171" s="739"/>
      <c r="IG171" s="739"/>
      <c r="IH171" s="739"/>
      <c r="II171" s="739"/>
      <c r="IJ171" s="739"/>
      <c r="IK171" s="739"/>
      <c r="IL171" s="743"/>
      <c r="IM171" s="743"/>
      <c r="IN171" s="743"/>
      <c r="IO171" s="743"/>
      <c r="IP171" s="743"/>
      <c r="IQ171" s="739"/>
      <c r="IR171" s="739"/>
      <c r="IS171" s="739"/>
      <c r="IT171" s="739"/>
      <c r="IU171" s="739"/>
      <c r="IV171" s="739"/>
      <c r="IW171" s="739"/>
      <c r="IX171" s="739"/>
      <c r="IY171" s="739"/>
      <c r="IZ171" s="739"/>
      <c r="JA171" s="739"/>
      <c r="JB171" s="743">
        <v>184</v>
      </c>
      <c r="JC171" s="743">
        <v>8</v>
      </c>
      <c r="JD171" s="743">
        <v>20</v>
      </c>
      <c r="JE171" s="743">
        <v>0</v>
      </c>
      <c r="JF171" s="743">
        <v>88</v>
      </c>
      <c r="JG171" s="739">
        <v>108</v>
      </c>
      <c r="JH171" s="739">
        <v>0</v>
      </c>
      <c r="JI171" s="739">
        <v>0</v>
      </c>
      <c r="JJ171" s="739">
        <v>4</v>
      </c>
      <c r="JK171" s="739">
        <v>76</v>
      </c>
      <c r="JL171" s="739">
        <v>24</v>
      </c>
      <c r="JM171" s="739">
        <v>56</v>
      </c>
      <c r="JN171" s="28">
        <f t="shared" si="119"/>
        <v>568</v>
      </c>
      <c r="JO171" s="28">
        <f t="shared" si="120"/>
        <v>0</v>
      </c>
      <c r="JP171" s="28"/>
      <c r="JQ171" s="28"/>
      <c r="JR171" s="28"/>
      <c r="JS171" s="28"/>
      <c r="JT171" s="28"/>
      <c r="JU171" s="28"/>
      <c r="JV171" s="28"/>
      <c r="JW171" s="28"/>
      <c r="JX171" s="28"/>
      <c r="JY171" s="28"/>
      <c r="JZ171" s="28"/>
      <c r="KA171" s="28"/>
      <c r="KB171" s="28"/>
      <c r="KC171" s="28"/>
      <c r="KD171" s="28"/>
      <c r="KE171" s="824"/>
    </row>
    <row r="172" s="786" customFormat="1" hidden="1" customHeight="1" spans="1:291">
      <c r="A172" s="791" t="s">
        <v>1667</v>
      </c>
      <c r="B172" s="343" t="s">
        <v>1668</v>
      </c>
      <c r="C172" s="95" t="s">
        <v>1917</v>
      </c>
      <c r="D172" s="95" t="s">
        <v>1966</v>
      </c>
      <c r="E172" s="820" t="s">
        <v>1657</v>
      </c>
      <c r="F172" s="909" t="s">
        <v>1967</v>
      </c>
      <c r="G172" s="416" t="s">
        <v>1968</v>
      </c>
      <c r="H172" s="301" t="s">
        <v>1969</v>
      </c>
      <c r="I172" s="99">
        <f t="shared" si="125"/>
        <v>-590</v>
      </c>
      <c r="J172" s="1141">
        <v>2384</v>
      </c>
      <c r="K172" s="1130">
        <f t="shared" si="115"/>
        <v>4794</v>
      </c>
      <c r="L172" s="1131">
        <f t="shared" si="116"/>
        <v>1794</v>
      </c>
      <c r="M172" s="1132"/>
      <c r="N172" s="1133"/>
      <c r="O172" s="1139"/>
      <c r="P172" s="1138">
        <f t="shared" si="101"/>
        <v>3000</v>
      </c>
      <c r="Q172" s="1154">
        <f t="shared" si="102"/>
        <v>3000</v>
      </c>
      <c r="R172" s="1156"/>
      <c r="S172" s="1156"/>
      <c r="T172" s="1156"/>
      <c r="U172" s="1156"/>
      <c r="V172" s="1156"/>
      <c r="W172" s="1156">
        <v>3000</v>
      </c>
      <c r="X172" s="1156"/>
      <c r="Y172" s="1156"/>
      <c r="Z172" s="1156"/>
      <c r="AA172" s="1156"/>
      <c r="AB172" s="1167"/>
      <c r="AC172" s="1156"/>
      <c r="AD172" s="1156"/>
      <c r="AE172" s="1156"/>
      <c r="AF172" s="1156"/>
      <c r="AG172" s="1156"/>
      <c r="AH172" s="1156"/>
      <c r="AI172" s="1156"/>
      <c r="AJ172" s="1156"/>
      <c r="AK172" s="1156"/>
      <c r="AL172" s="1156"/>
      <c r="AM172" s="1156">
        <v>3000</v>
      </c>
      <c r="AN172" s="1156"/>
      <c r="AO172" s="1156"/>
      <c r="AP172" s="1156"/>
      <c r="AQ172" s="1156"/>
      <c r="AR172" s="1156"/>
      <c r="AS172" s="1179"/>
      <c r="AT172" s="1177"/>
      <c r="AU172" s="1178"/>
      <c r="AV172" s="1178"/>
      <c r="AW172" s="1178"/>
      <c r="AX172" s="1178"/>
      <c r="AY172" s="1178"/>
      <c r="AZ172" s="1178"/>
      <c r="BA172" s="1178"/>
      <c r="BB172" s="1178"/>
      <c r="BC172" s="1178"/>
      <c r="BD172" s="1178"/>
      <c r="BE172" s="1178"/>
      <c r="BF172" s="1178"/>
      <c r="BG172" s="1178"/>
      <c r="BH172" s="1178"/>
      <c r="BI172" s="1178">
        <v>30</v>
      </c>
      <c r="BJ172" s="1178"/>
      <c r="BK172" s="1186"/>
      <c r="BL172" s="1187">
        <v>-4084</v>
      </c>
      <c r="BM172" s="1187"/>
      <c r="BN172" s="1187"/>
      <c r="BO172" s="1187"/>
      <c r="BP172" s="1187"/>
      <c r="BQ172" s="1187"/>
      <c r="BR172" s="1187"/>
      <c r="BS172" s="1187"/>
      <c r="BT172" s="1187"/>
      <c r="BU172" s="1187"/>
      <c r="BV172" s="1191"/>
      <c r="BW172" s="1186"/>
      <c r="BX172" s="1186"/>
      <c r="BY172" s="1186"/>
      <c r="BZ172" s="1186"/>
      <c r="CA172" s="1186">
        <v>1000</v>
      </c>
      <c r="CB172" s="1186"/>
      <c r="CC172" s="1186"/>
      <c r="CD172" s="1186"/>
      <c r="CE172" s="1186"/>
      <c r="CF172" s="1186"/>
      <c r="CG172" s="1186"/>
      <c r="CH172" s="1186"/>
      <c r="CI172" s="1186"/>
      <c r="CJ172" s="1186"/>
      <c r="CK172" s="1186"/>
      <c r="CL172" s="1186"/>
      <c r="CM172" s="1186"/>
      <c r="CN172" s="1186">
        <v>32</v>
      </c>
      <c r="CO172" s="1186"/>
      <c r="CP172" s="1186">
        <v>544</v>
      </c>
      <c r="CQ172" s="1186"/>
      <c r="CR172" s="1186"/>
      <c r="CS172" s="1186"/>
      <c r="CT172" s="1186"/>
      <c r="CU172" s="1186"/>
      <c r="CV172" s="1186"/>
      <c r="CW172" s="1186"/>
      <c r="CX172" s="1186"/>
      <c r="CY172" s="1186"/>
      <c r="CZ172" s="1186"/>
      <c r="DA172" s="1186"/>
      <c r="DB172" s="1186"/>
      <c r="DC172" s="1186">
        <v>100</v>
      </c>
      <c r="DD172" s="1186">
        <v>320</v>
      </c>
      <c r="DE172" s="1186"/>
      <c r="DF172" s="1186"/>
      <c r="DG172" s="1186">
        <v>1152</v>
      </c>
      <c r="DH172" s="1186"/>
      <c r="DI172" s="1186"/>
      <c r="DJ172" s="1186">
        <v>192</v>
      </c>
      <c r="DK172" s="1186">
        <v>300</v>
      </c>
      <c r="DL172" s="1186"/>
      <c r="DM172" s="1186"/>
      <c r="DN172" s="1186"/>
      <c r="DO172" s="1186"/>
      <c r="DP172" s="1186"/>
      <c r="DQ172" s="1186"/>
      <c r="DR172" s="1186"/>
      <c r="DS172" s="1186"/>
      <c r="DT172" s="1186"/>
      <c r="DU172" s="1186">
        <v>200</v>
      </c>
      <c r="DV172" s="1186"/>
      <c r="DW172" s="1186"/>
      <c r="DX172" s="1186"/>
      <c r="DY172" s="1186"/>
      <c r="DZ172" s="1186"/>
      <c r="EA172" s="1186">
        <v>1120</v>
      </c>
      <c r="EB172" s="1186"/>
      <c r="EC172" s="1186"/>
      <c r="ED172" s="1186"/>
      <c r="EE172" s="1186"/>
      <c r="EF172" s="1186"/>
      <c r="EG172" s="1186"/>
      <c r="EH172" s="1186"/>
      <c r="EI172" s="1186"/>
      <c r="EJ172" s="1186"/>
      <c r="EK172" s="1197"/>
      <c r="EL172" s="1198"/>
      <c r="EM172" s="1186"/>
      <c r="EN172" s="1186"/>
      <c r="EO172" s="1186"/>
      <c r="EP172" s="1186"/>
      <c r="EQ172" s="1186"/>
      <c r="ER172" s="1186"/>
      <c r="ES172" s="1186"/>
      <c r="ET172" s="1186"/>
      <c r="EU172" s="1186"/>
      <c r="EV172" s="1186"/>
      <c r="EW172" s="1186"/>
      <c r="EX172" s="1186"/>
      <c r="EY172" s="1186"/>
      <c r="EZ172" s="1186"/>
      <c r="FA172" s="1186"/>
      <c r="FB172" s="1186"/>
      <c r="FC172" s="1209"/>
      <c r="FD172" s="1186"/>
      <c r="FE172" s="1186"/>
      <c r="FF172" s="1186"/>
      <c r="FG172" s="1186"/>
      <c r="FH172" s="1186"/>
      <c r="FI172" s="1186"/>
      <c r="FJ172" s="1186"/>
      <c r="FK172" s="1186"/>
      <c r="FL172" s="1209"/>
      <c r="FM172" s="1186"/>
      <c r="FN172" s="1186"/>
      <c r="FO172" s="1186">
        <v>200</v>
      </c>
      <c r="FP172" s="1186"/>
      <c r="FQ172" s="1186"/>
      <c r="FR172" s="1186"/>
      <c r="FS172" s="1186"/>
      <c r="FT172" s="1186"/>
      <c r="FU172" s="1186"/>
      <c r="FV172" s="1186"/>
      <c r="FW172" s="1186"/>
      <c r="FX172" s="1186"/>
      <c r="FY172" s="1186"/>
      <c r="FZ172" s="1186"/>
      <c r="GA172" s="1186"/>
      <c r="GB172" s="1186"/>
      <c r="GC172" s="1186"/>
      <c r="GD172" s="1186"/>
      <c r="GE172" s="1186"/>
      <c r="GF172" s="1186">
        <v>100</v>
      </c>
      <c r="GG172" s="1186"/>
      <c r="GH172" s="1186"/>
      <c r="GI172" s="1186"/>
      <c r="GJ172" s="1186"/>
      <c r="GK172" s="1186"/>
      <c r="GL172" s="1186"/>
      <c r="GM172" s="1186"/>
      <c r="GN172" s="1186"/>
      <c r="GO172" s="1186"/>
      <c r="GP172" s="1186"/>
      <c r="GQ172" s="1186"/>
      <c r="GR172" s="1186"/>
      <c r="GS172" s="1186"/>
      <c r="GT172" s="1186"/>
      <c r="GU172" s="1186"/>
      <c r="GV172" s="1186"/>
      <c r="GW172" s="1186"/>
      <c r="GX172" s="1186"/>
      <c r="GY172" s="1218"/>
      <c r="GZ172" s="364">
        <f t="shared" si="121"/>
        <v>4960</v>
      </c>
      <c r="HA172" s="365">
        <f t="shared" si="122"/>
        <v>300</v>
      </c>
      <c r="HB172" s="366">
        <f t="shared" si="123"/>
        <v>5260</v>
      </c>
      <c r="HC172" s="366">
        <v>9775</v>
      </c>
      <c r="HD172" s="365"/>
      <c r="HE172" s="365"/>
      <c r="HF172" s="54"/>
      <c r="HG172" s="709">
        <v>3.59</v>
      </c>
      <c r="HH172" s="709">
        <v>0.94</v>
      </c>
      <c r="HI172" s="709">
        <f t="shared" si="135"/>
        <v>4944.4</v>
      </c>
      <c r="HJ172" s="711"/>
      <c r="HK172" s="711">
        <v>3.49</v>
      </c>
      <c r="HL172" s="738">
        <f t="shared" si="132"/>
        <v>0.445855827246745</v>
      </c>
      <c r="HM172" s="743"/>
      <c r="HN172" s="743">
        <v>3000</v>
      </c>
      <c r="HO172" s="743">
        <v>3.29</v>
      </c>
      <c r="HP172" s="740">
        <f t="shared" si="136"/>
        <v>16731.06</v>
      </c>
      <c r="HQ172" s="738">
        <f t="shared" ref="HQ172:HQ185" si="137">1-HO172/6.7/HH172</f>
        <v>0.477611940298507</v>
      </c>
      <c r="HR172" s="745">
        <v>44652</v>
      </c>
      <c r="HS172" s="742">
        <v>44927</v>
      </c>
      <c r="HT172" s="739">
        <f ca="1" t="shared" si="133"/>
        <v>5</v>
      </c>
      <c r="HU172" s="739">
        <f ca="1" t="shared" si="134"/>
        <v>150</v>
      </c>
      <c r="HV172" s="743">
        <v>2584</v>
      </c>
      <c r="HW172" s="739">
        <f t="shared" si="109"/>
        <v>5260</v>
      </c>
      <c r="HX172" s="761">
        <f t="shared" si="117"/>
        <v>1.42586066684738</v>
      </c>
      <c r="HY172" s="739">
        <f ca="1" t="shared" si="118"/>
        <v>3.46959428932862</v>
      </c>
      <c r="HZ172" s="739">
        <f t="shared" si="127"/>
        <v>4794</v>
      </c>
      <c r="IA172" s="743"/>
      <c r="IB172" s="739">
        <f ca="1" t="shared" si="128"/>
        <v>1052</v>
      </c>
      <c r="IC172" s="769">
        <f ca="1" t="shared" si="129"/>
        <v>35.0666666666667</v>
      </c>
      <c r="ID172" s="769">
        <f ca="1" t="shared" si="130"/>
        <v>136.71102661597</v>
      </c>
      <c r="IE172" s="743"/>
      <c r="IF172" s="743"/>
      <c r="IG172" s="743"/>
      <c r="IH172" s="743"/>
      <c r="II172" s="743"/>
      <c r="IJ172" s="743"/>
      <c r="IK172" s="743"/>
      <c r="IL172" s="743"/>
      <c r="IM172" s="743"/>
      <c r="IN172" s="743"/>
      <c r="IO172" s="743"/>
      <c r="IP172" s="743"/>
      <c r="IQ172" s="739"/>
      <c r="IR172" s="739"/>
      <c r="IS172" s="739"/>
      <c r="IT172" s="739"/>
      <c r="IU172" s="739"/>
      <c r="IV172" s="739"/>
      <c r="IW172" s="739"/>
      <c r="IX172" s="739"/>
      <c r="IY172" s="739"/>
      <c r="IZ172" s="739"/>
      <c r="JA172" s="739"/>
      <c r="JB172" s="743">
        <v>0</v>
      </c>
      <c r="JC172" s="743">
        <v>100</v>
      </c>
      <c r="JD172" s="743">
        <v>363</v>
      </c>
      <c r="JE172" s="743">
        <v>364</v>
      </c>
      <c r="JF172" s="743">
        <v>1152</v>
      </c>
      <c r="JG172" s="739">
        <v>4700</v>
      </c>
      <c r="JH172" s="739">
        <v>732</v>
      </c>
      <c r="JI172" s="739">
        <v>500</v>
      </c>
      <c r="JJ172" s="739">
        <v>472</v>
      </c>
      <c r="JK172" s="739">
        <v>569</v>
      </c>
      <c r="JL172" s="739">
        <v>32</v>
      </c>
      <c r="JM172" s="739">
        <v>791</v>
      </c>
      <c r="JN172" s="28">
        <f t="shared" si="119"/>
        <v>9775</v>
      </c>
      <c r="JO172" s="28">
        <f t="shared" si="120"/>
        <v>0</v>
      </c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824"/>
    </row>
    <row r="173" s="786" customFormat="1" hidden="1" customHeight="1" spans="1:291">
      <c r="A173" s="791" t="s">
        <v>1667</v>
      </c>
      <c r="B173" s="343" t="s">
        <v>1668</v>
      </c>
      <c r="C173" s="95" t="s">
        <v>1917</v>
      </c>
      <c r="D173" s="95" t="s">
        <v>1966</v>
      </c>
      <c r="E173" s="820" t="s">
        <v>1657</v>
      </c>
      <c r="F173" s="1117" t="s">
        <v>1970</v>
      </c>
      <c r="G173" s="416" t="s">
        <v>1971</v>
      </c>
      <c r="H173" s="301" t="s">
        <v>1972</v>
      </c>
      <c r="I173" s="99">
        <f t="shared" si="125"/>
        <v>-1914</v>
      </c>
      <c r="J173" s="1141">
        <v>1910</v>
      </c>
      <c r="K173" s="1130">
        <f t="shared" si="115"/>
        <v>2996</v>
      </c>
      <c r="L173" s="1131">
        <f t="shared" si="116"/>
        <v>-4</v>
      </c>
      <c r="M173" s="1132"/>
      <c r="N173" s="1133"/>
      <c r="O173" s="1139"/>
      <c r="P173" s="1138">
        <f t="shared" si="101"/>
        <v>3000</v>
      </c>
      <c r="Q173" s="1154">
        <f t="shared" si="102"/>
        <v>3000</v>
      </c>
      <c r="R173" s="1156"/>
      <c r="S173" s="1156"/>
      <c r="T173" s="1156"/>
      <c r="U173" s="1156"/>
      <c r="V173" s="1156"/>
      <c r="W173" s="1156">
        <v>3000</v>
      </c>
      <c r="X173" s="1156"/>
      <c r="Y173" s="1156"/>
      <c r="Z173" s="1156"/>
      <c r="AA173" s="1156"/>
      <c r="AB173" s="1167"/>
      <c r="AC173" s="1156"/>
      <c r="AD173" s="1156"/>
      <c r="AE173" s="1156"/>
      <c r="AF173" s="1156"/>
      <c r="AG173" s="1156"/>
      <c r="AH173" s="1156"/>
      <c r="AI173" s="1156"/>
      <c r="AJ173" s="1156"/>
      <c r="AK173" s="1156"/>
      <c r="AL173" s="1156">
        <v>3000</v>
      </c>
      <c r="AM173" s="1156"/>
      <c r="AN173" s="1156"/>
      <c r="AO173" s="1156"/>
      <c r="AP173" s="1156"/>
      <c r="AQ173" s="1156"/>
      <c r="AR173" s="1156"/>
      <c r="AS173" s="1179"/>
      <c r="AT173" s="1177"/>
      <c r="AU173" s="1178"/>
      <c r="AV173" s="1178"/>
      <c r="AW173" s="1178"/>
      <c r="AX173" s="1178"/>
      <c r="AY173" s="1178"/>
      <c r="AZ173" s="1178"/>
      <c r="BA173" s="1178"/>
      <c r="BB173" s="1178"/>
      <c r="BC173" s="1178"/>
      <c r="BD173" s="1178"/>
      <c r="BE173" s="1178"/>
      <c r="BF173" s="1178"/>
      <c r="BG173" s="1178"/>
      <c r="BH173" s="1178"/>
      <c r="BI173" s="1178"/>
      <c r="BJ173" s="1178"/>
      <c r="BK173" s="1186"/>
      <c r="BL173" s="1187">
        <v>-3610</v>
      </c>
      <c r="BM173" s="1187"/>
      <c r="BN173" s="1187"/>
      <c r="BO173" s="1187"/>
      <c r="BP173" s="1187"/>
      <c r="BQ173" s="1187"/>
      <c r="BR173" s="1187"/>
      <c r="BS173" s="1187"/>
      <c r="BT173" s="1187"/>
      <c r="BU173" s="1187"/>
      <c r="BV173" s="1191"/>
      <c r="BW173" s="1186"/>
      <c r="BX173" s="1186"/>
      <c r="BY173" s="1186"/>
      <c r="BZ173" s="1186"/>
      <c r="CA173" s="1186">
        <v>1000</v>
      </c>
      <c r="CB173" s="1186"/>
      <c r="CC173" s="1186"/>
      <c r="CD173" s="1186"/>
      <c r="CE173" s="1186"/>
      <c r="CF173" s="1186"/>
      <c r="CG173" s="1186"/>
      <c r="CH173" s="1186"/>
      <c r="CI173" s="1186"/>
      <c r="CJ173" s="1186"/>
      <c r="CK173" s="1186"/>
      <c r="CL173" s="1186"/>
      <c r="CM173" s="1186"/>
      <c r="CN173" s="1186">
        <v>32</v>
      </c>
      <c r="CO173" s="1186"/>
      <c r="CP173" s="1186">
        <v>544</v>
      </c>
      <c r="CQ173" s="1186">
        <v>500</v>
      </c>
      <c r="CR173" s="1186"/>
      <c r="CS173" s="1186"/>
      <c r="CT173" s="1186"/>
      <c r="CU173" s="1186"/>
      <c r="CV173" s="1186"/>
      <c r="CW173" s="1186"/>
      <c r="CX173" s="1186"/>
      <c r="CY173" s="1186"/>
      <c r="CZ173" s="1186"/>
      <c r="DA173" s="1186"/>
      <c r="DB173" s="1186"/>
      <c r="DC173" s="1186">
        <v>100</v>
      </c>
      <c r="DD173" s="1186">
        <v>320</v>
      </c>
      <c r="DE173" s="1186"/>
      <c r="DF173" s="1186"/>
      <c r="DG173" s="1186">
        <v>576</v>
      </c>
      <c r="DH173" s="1186"/>
      <c r="DI173" s="1186"/>
      <c r="DJ173" s="1186">
        <v>192</v>
      </c>
      <c r="DK173" s="1186">
        <v>300</v>
      </c>
      <c r="DL173" s="1186"/>
      <c r="DM173" s="1186"/>
      <c r="DN173" s="1186"/>
      <c r="DO173" s="1186"/>
      <c r="DP173" s="1186"/>
      <c r="DQ173" s="1186">
        <v>500</v>
      </c>
      <c r="DR173" s="1186"/>
      <c r="DS173" s="1186"/>
      <c r="DT173" s="1186"/>
      <c r="DU173" s="1186">
        <v>200</v>
      </c>
      <c r="DV173" s="1186"/>
      <c r="DW173" s="1186"/>
      <c r="DX173" s="1186"/>
      <c r="DY173" s="1186"/>
      <c r="DZ173" s="1186"/>
      <c r="EA173" s="1186">
        <v>1408</v>
      </c>
      <c r="EB173" s="1186"/>
      <c r="EC173" s="1186"/>
      <c r="ED173" s="1186"/>
      <c r="EE173" s="1186"/>
      <c r="EF173" s="1186"/>
      <c r="EG173" s="1186"/>
      <c r="EH173" s="1186"/>
      <c r="EI173" s="1186"/>
      <c r="EJ173" s="1186"/>
      <c r="EK173" s="1197"/>
      <c r="EL173" s="1198"/>
      <c r="EM173" s="1186"/>
      <c r="EN173" s="1186"/>
      <c r="EO173" s="1186"/>
      <c r="EP173" s="1186"/>
      <c r="EQ173" s="1186"/>
      <c r="ER173" s="1186"/>
      <c r="ES173" s="1186"/>
      <c r="ET173" s="1186"/>
      <c r="EU173" s="1186">
        <v>100</v>
      </c>
      <c r="EV173" s="1186"/>
      <c r="EW173" s="1186"/>
      <c r="EX173" s="1186"/>
      <c r="EY173" s="1186">
        <v>100</v>
      </c>
      <c r="EZ173" s="1186"/>
      <c r="FA173" s="1186"/>
      <c r="FB173" s="1186"/>
      <c r="FC173" s="1209"/>
      <c r="FD173" s="1186"/>
      <c r="FE173" s="1186"/>
      <c r="FF173" s="1186"/>
      <c r="FG173" s="1186"/>
      <c r="FH173" s="1186"/>
      <c r="FI173" s="1186"/>
      <c r="FJ173" s="1186"/>
      <c r="FK173" s="1186">
        <v>80</v>
      </c>
      <c r="FL173" s="1209"/>
      <c r="FM173" s="1186"/>
      <c r="FN173" s="1186"/>
      <c r="FO173" s="1186">
        <v>200</v>
      </c>
      <c r="FP173" s="1186"/>
      <c r="FQ173" s="1186"/>
      <c r="FR173" s="1186"/>
      <c r="FS173" s="1186"/>
      <c r="FT173" s="1186"/>
      <c r="FU173" s="1186"/>
      <c r="FV173" s="1186"/>
      <c r="FW173" s="1186"/>
      <c r="FX173" s="1186"/>
      <c r="FY173" s="1186"/>
      <c r="FZ173" s="1186"/>
      <c r="GA173" s="1186"/>
      <c r="GB173" s="1186"/>
      <c r="GC173" s="1186">
        <v>1</v>
      </c>
      <c r="GD173" s="1186"/>
      <c r="GE173" s="1186">
        <v>50</v>
      </c>
      <c r="GF173" s="1186">
        <v>300</v>
      </c>
      <c r="GG173" s="1186"/>
      <c r="GH173" s="1186"/>
      <c r="GI173" s="1186"/>
      <c r="GJ173" s="1186"/>
      <c r="GK173" s="1186"/>
      <c r="GL173" s="1186">
        <v>1</v>
      </c>
      <c r="GM173" s="1186"/>
      <c r="GN173" s="1186"/>
      <c r="GO173" s="1186"/>
      <c r="GP173" s="1186">
        <v>60</v>
      </c>
      <c r="GQ173" s="1186"/>
      <c r="GR173" s="1186"/>
      <c r="GS173" s="1186"/>
      <c r="GT173" s="1186"/>
      <c r="GU173" s="1186"/>
      <c r="GV173" s="1186"/>
      <c r="GW173" s="1186">
        <v>50</v>
      </c>
      <c r="GX173" s="1186"/>
      <c r="GY173" s="1218"/>
      <c r="GZ173" s="364">
        <f t="shared" si="121"/>
        <v>5672</v>
      </c>
      <c r="HA173" s="365">
        <f t="shared" si="122"/>
        <v>942</v>
      </c>
      <c r="HB173" s="366">
        <f t="shared" si="123"/>
        <v>6614</v>
      </c>
      <c r="HC173" s="366">
        <v>10150</v>
      </c>
      <c r="HD173" s="365"/>
      <c r="HE173" s="365"/>
      <c r="HF173" s="54"/>
      <c r="HG173" s="709">
        <v>3.59</v>
      </c>
      <c r="HH173" s="709">
        <v>0.94</v>
      </c>
      <c r="HI173" s="709">
        <f t="shared" si="135"/>
        <v>6217.16</v>
      </c>
      <c r="HJ173" s="711"/>
      <c r="HK173" s="711">
        <v>3.49</v>
      </c>
      <c r="HL173" s="738">
        <f t="shared" si="132"/>
        <v>0.445855827246745</v>
      </c>
      <c r="HM173" s="743"/>
      <c r="HN173" s="743">
        <v>3000</v>
      </c>
      <c r="HO173" s="743">
        <v>3.29</v>
      </c>
      <c r="HP173" s="740">
        <f t="shared" si="136"/>
        <v>10456.04</v>
      </c>
      <c r="HQ173" s="738">
        <f t="shared" si="137"/>
        <v>0.477611940298507</v>
      </c>
      <c r="HR173" s="745">
        <v>44652</v>
      </c>
      <c r="HS173" s="742">
        <v>44927</v>
      </c>
      <c r="HT173" s="739">
        <f ca="1" t="shared" si="133"/>
        <v>5</v>
      </c>
      <c r="HU173" s="739">
        <f ca="1" t="shared" si="134"/>
        <v>150</v>
      </c>
      <c r="HV173" s="743">
        <v>2110</v>
      </c>
      <c r="HW173" s="739">
        <f t="shared" si="109"/>
        <v>6614</v>
      </c>
      <c r="HX173" s="761">
        <f t="shared" si="117"/>
        <v>2.59067763415589</v>
      </c>
      <c r="HY173" s="739">
        <f ca="1" t="shared" si="118"/>
        <v>6.30398224311267</v>
      </c>
      <c r="HZ173" s="739">
        <f t="shared" si="127"/>
        <v>2996</v>
      </c>
      <c r="IA173" s="743"/>
      <c r="IB173" s="739">
        <f ca="1" t="shared" si="128"/>
        <v>1322.8</v>
      </c>
      <c r="IC173" s="769">
        <f ca="1" t="shared" si="129"/>
        <v>44.0933333333333</v>
      </c>
      <c r="ID173" s="769">
        <f ca="1" t="shared" si="130"/>
        <v>67.9467795585122</v>
      </c>
      <c r="IE173" s="743"/>
      <c r="IF173" s="743"/>
      <c r="IG173" s="743"/>
      <c r="IH173" s="743"/>
      <c r="II173" s="743"/>
      <c r="IJ173" s="743"/>
      <c r="IK173" s="743"/>
      <c r="IL173" s="743"/>
      <c r="IM173" s="743"/>
      <c r="IN173" s="743"/>
      <c r="IO173" s="743"/>
      <c r="IP173" s="743"/>
      <c r="IQ173" s="739"/>
      <c r="IR173" s="739"/>
      <c r="IS173" s="739"/>
      <c r="IT173" s="739"/>
      <c r="IU173" s="739"/>
      <c r="IV173" s="739"/>
      <c r="IW173" s="739"/>
      <c r="IX173" s="739"/>
      <c r="IY173" s="739"/>
      <c r="IZ173" s="739"/>
      <c r="JA173" s="739"/>
      <c r="JB173" s="743">
        <v>0</v>
      </c>
      <c r="JC173" s="743">
        <v>100</v>
      </c>
      <c r="JD173" s="743">
        <v>863</v>
      </c>
      <c r="JE173" s="743">
        <v>364</v>
      </c>
      <c r="JF173" s="743">
        <v>576</v>
      </c>
      <c r="JG173" s="739">
        <v>4700</v>
      </c>
      <c r="JH173" s="739">
        <v>732</v>
      </c>
      <c r="JI173" s="739">
        <v>500</v>
      </c>
      <c r="JJ173" s="739">
        <v>632</v>
      </c>
      <c r="JK173" s="739">
        <v>589</v>
      </c>
      <c r="JL173" s="739">
        <v>87</v>
      </c>
      <c r="JM173" s="739">
        <v>1007</v>
      </c>
      <c r="JN173" s="28">
        <f t="shared" si="119"/>
        <v>10150</v>
      </c>
      <c r="JO173" s="28">
        <f t="shared" si="120"/>
        <v>0</v>
      </c>
      <c r="JP173" s="28"/>
      <c r="JQ173" s="28"/>
      <c r="JR173" s="28"/>
      <c r="JS173" s="28"/>
      <c r="JT173" s="28"/>
      <c r="JU173" s="28"/>
      <c r="JV173" s="28"/>
      <c r="JW173" s="28"/>
      <c r="JX173" s="28"/>
      <c r="JY173" s="28"/>
      <c r="JZ173" s="28"/>
      <c r="KA173" s="28"/>
      <c r="KB173" s="28"/>
      <c r="KC173" s="28"/>
      <c r="KD173" s="28"/>
      <c r="KE173" s="824"/>
    </row>
    <row r="174" s="786" customFormat="1" hidden="1" customHeight="1" spans="1:291">
      <c r="A174" s="791" t="s">
        <v>1667</v>
      </c>
      <c r="B174" s="343" t="s">
        <v>1668</v>
      </c>
      <c r="C174" s="95" t="s">
        <v>1917</v>
      </c>
      <c r="D174" s="95" t="s">
        <v>1966</v>
      </c>
      <c r="E174" s="820" t="s">
        <v>1657</v>
      </c>
      <c r="F174" s="1117" t="s">
        <v>1973</v>
      </c>
      <c r="G174" s="416" t="s">
        <v>1974</v>
      </c>
      <c r="H174" s="301" t="s">
        <v>1975</v>
      </c>
      <c r="I174" s="99">
        <f t="shared" si="125"/>
        <v>1410</v>
      </c>
      <c r="J174" s="1141">
        <v>816</v>
      </c>
      <c r="K174" s="1130">
        <f t="shared" si="115"/>
        <v>2226</v>
      </c>
      <c r="L174" s="1131">
        <f t="shared" si="116"/>
        <v>2226</v>
      </c>
      <c r="M174" s="1132"/>
      <c r="N174" s="1133"/>
      <c r="O174" s="1139"/>
      <c r="P174" s="1138">
        <f t="shared" si="101"/>
        <v>0</v>
      </c>
      <c r="Q174" s="1154">
        <f t="shared" si="102"/>
        <v>6000</v>
      </c>
      <c r="R174" s="1156"/>
      <c r="S174" s="1156"/>
      <c r="T174" s="1156"/>
      <c r="U174" s="1156"/>
      <c r="V174" s="1156"/>
      <c r="W174" s="1156"/>
      <c r="X174" s="1156"/>
      <c r="Y174" s="1156"/>
      <c r="Z174" s="1156"/>
      <c r="AA174" s="1156"/>
      <c r="AB174" s="1167"/>
      <c r="AC174" s="1156">
        <v>3000</v>
      </c>
      <c r="AD174" s="1156"/>
      <c r="AE174" s="1156"/>
      <c r="AF174" s="1156"/>
      <c r="AG174" s="1156"/>
      <c r="AH174" s="1156"/>
      <c r="AI174" s="1156"/>
      <c r="AJ174" s="1156"/>
      <c r="AK174" s="1156"/>
      <c r="AL174" s="1156"/>
      <c r="AM174" s="1156">
        <v>3000</v>
      </c>
      <c r="AN174" s="1156"/>
      <c r="AO174" s="1156"/>
      <c r="AP174" s="1156"/>
      <c r="AQ174" s="1156"/>
      <c r="AR174" s="1156"/>
      <c r="AS174" s="1179"/>
      <c r="AT174" s="1177"/>
      <c r="AU174" s="1178"/>
      <c r="AV174" s="1178"/>
      <c r="AW174" s="1178"/>
      <c r="AX174" s="1178"/>
      <c r="AY174" s="1178"/>
      <c r="AZ174" s="1178"/>
      <c r="BA174" s="1178"/>
      <c r="BB174" s="1178"/>
      <c r="BC174" s="1178"/>
      <c r="BD174" s="1178"/>
      <c r="BE174" s="1178"/>
      <c r="BF174" s="1178"/>
      <c r="BG174" s="1178"/>
      <c r="BH174" s="1178"/>
      <c r="BI174" s="1178">
        <v>30</v>
      </c>
      <c r="BJ174" s="1178"/>
      <c r="BK174" s="1186"/>
      <c r="BL174" s="1187">
        <v>-1273</v>
      </c>
      <c r="BM174" s="1187"/>
      <c r="BN174" s="1187"/>
      <c r="BO174" s="1187"/>
      <c r="BP174" s="1187"/>
      <c r="BQ174" s="1187"/>
      <c r="BR174" s="1187"/>
      <c r="BS174" s="1187"/>
      <c r="BT174" s="1187"/>
      <c r="BU174" s="1187"/>
      <c r="BV174" s="1191"/>
      <c r="BW174" s="1186"/>
      <c r="BX174" s="1186"/>
      <c r="BY174" s="1186"/>
      <c r="BZ174" s="1186"/>
      <c r="CA174" s="1186">
        <v>957</v>
      </c>
      <c r="CB174" s="1186"/>
      <c r="CC174" s="1186"/>
      <c r="CD174" s="1186"/>
      <c r="CE174" s="1186"/>
      <c r="CF174" s="1186"/>
      <c r="CG174" s="1186"/>
      <c r="CH174" s="1186"/>
      <c r="CI174" s="1186"/>
      <c r="CJ174" s="1186"/>
      <c r="CK174" s="1186"/>
      <c r="CL174" s="1186"/>
      <c r="CM174" s="1186"/>
      <c r="CN174" s="1186">
        <v>32</v>
      </c>
      <c r="CO174" s="1186"/>
      <c r="CP174" s="1186">
        <v>544</v>
      </c>
      <c r="CQ174" s="1186"/>
      <c r="CR174" s="1186"/>
      <c r="CS174" s="1186"/>
      <c r="CT174" s="1186"/>
      <c r="CU174" s="1186"/>
      <c r="CV174" s="1186"/>
      <c r="CW174" s="1186"/>
      <c r="CX174" s="1186"/>
      <c r="CY174" s="1186"/>
      <c r="CZ174" s="1186"/>
      <c r="DA174" s="1186"/>
      <c r="DB174" s="1186"/>
      <c r="DC174" s="1186">
        <v>100</v>
      </c>
      <c r="DD174" s="1186">
        <v>320</v>
      </c>
      <c r="DE174" s="1186"/>
      <c r="DF174" s="1186"/>
      <c r="DG174" s="1186">
        <v>1152</v>
      </c>
      <c r="DH174" s="1186"/>
      <c r="DI174" s="1186"/>
      <c r="DJ174" s="1186">
        <v>192</v>
      </c>
      <c r="DK174" s="1186">
        <v>300</v>
      </c>
      <c r="DL174" s="1186"/>
      <c r="DM174" s="1186"/>
      <c r="DN174" s="1186"/>
      <c r="DO174" s="1186"/>
      <c r="DP174" s="1186"/>
      <c r="DQ174" s="1186"/>
      <c r="DR174" s="1186"/>
      <c r="DS174" s="1186"/>
      <c r="DT174" s="1186"/>
      <c r="DU174" s="1186"/>
      <c r="DV174" s="1186"/>
      <c r="DW174" s="1186"/>
      <c r="DX174" s="1186"/>
      <c r="DY174" s="1186"/>
      <c r="DZ174" s="1186"/>
      <c r="EA174" s="1186">
        <v>1120</v>
      </c>
      <c r="EB174" s="1186"/>
      <c r="EC174" s="1186"/>
      <c r="ED174" s="1186"/>
      <c r="EE174" s="1186"/>
      <c r="EF174" s="1186"/>
      <c r="EG174" s="1186"/>
      <c r="EH174" s="1186"/>
      <c r="EI174" s="1186"/>
      <c r="EJ174" s="1186"/>
      <c r="EK174" s="1197"/>
      <c r="EL174" s="1198"/>
      <c r="EM174" s="1186"/>
      <c r="EN174" s="1186"/>
      <c r="EO174" s="1186"/>
      <c r="EP174" s="1186"/>
      <c r="EQ174" s="1186"/>
      <c r="ER174" s="1186"/>
      <c r="ES174" s="1186"/>
      <c r="ET174" s="1186"/>
      <c r="EU174" s="1186">
        <v>100</v>
      </c>
      <c r="EV174" s="1186"/>
      <c r="EW174" s="1186"/>
      <c r="EX174" s="1186"/>
      <c r="EY174" s="1186"/>
      <c r="EZ174" s="1186"/>
      <c r="FA174" s="1186"/>
      <c r="FB174" s="1186"/>
      <c r="FC174" s="1209"/>
      <c r="FD174" s="1186"/>
      <c r="FE174" s="1186"/>
      <c r="FF174" s="1186"/>
      <c r="FG174" s="1186"/>
      <c r="FH174" s="1186"/>
      <c r="FI174" s="1186"/>
      <c r="FJ174" s="1186"/>
      <c r="FK174" s="1186"/>
      <c r="FL174" s="1209"/>
      <c r="FM174" s="1186"/>
      <c r="FN174" s="1186"/>
      <c r="FO174" s="1186"/>
      <c r="FP174" s="1186"/>
      <c r="FQ174" s="1186"/>
      <c r="FR174" s="1186"/>
      <c r="FS174" s="1186"/>
      <c r="FT174" s="1186"/>
      <c r="FU174" s="1186"/>
      <c r="FV174" s="1186"/>
      <c r="FW174" s="1186"/>
      <c r="FX174" s="1186"/>
      <c r="FY174" s="1186"/>
      <c r="FZ174" s="1186"/>
      <c r="GA174" s="1186"/>
      <c r="GB174" s="1186"/>
      <c r="GC174" s="1186"/>
      <c r="GD174" s="1186"/>
      <c r="GE174" s="1186"/>
      <c r="GF174" s="1186">
        <v>200</v>
      </c>
      <c r="GG174" s="1186"/>
      <c r="GH174" s="1186"/>
      <c r="GI174" s="1186"/>
      <c r="GJ174" s="1186"/>
      <c r="GK174" s="1186"/>
      <c r="GL174" s="1186"/>
      <c r="GM174" s="1186"/>
      <c r="GN174" s="1186"/>
      <c r="GO174" s="1186"/>
      <c r="GP174" s="1186"/>
      <c r="GQ174" s="1186"/>
      <c r="GR174" s="1186"/>
      <c r="GS174" s="1186"/>
      <c r="GT174" s="1186"/>
      <c r="GU174" s="1186"/>
      <c r="GV174" s="1186"/>
      <c r="GW174" s="1186"/>
      <c r="GX174" s="1186"/>
      <c r="GY174" s="1218"/>
      <c r="GZ174" s="364">
        <f t="shared" si="121"/>
        <v>4717</v>
      </c>
      <c r="HA174" s="365">
        <f t="shared" si="122"/>
        <v>300</v>
      </c>
      <c r="HB174" s="366">
        <f t="shared" si="123"/>
        <v>5017</v>
      </c>
      <c r="HC174" s="366">
        <v>9586</v>
      </c>
      <c r="HD174" s="365"/>
      <c r="HE174" s="365"/>
      <c r="HF174" s="54"/>
      <c r="HG174" s="709">
        <v>3.59</v>
      </c>
      <c r="HH174" s="709">
        <v>0.94</v>
      </c>
      <c r="HI174" s="709">
        <f t="shared" si="135"/>
        <v>4715.98</v>
      </c>
      <c r="HJ174" s="711"/>
      <c r="HK174" s="711">
        <v>3.49</v>
      </c>
      <c r="HL174" s="738">
        <f t="shared" si="132"/>
        <v>0.445855827246745</v>
      </c>
      <c r="HM174" s="743"/>
      <c r="HN174" s="743">
        <v>3000</v>
      </c>
      <c r="HO174" s="743">
        <v>3.29</v>
      </c>
      <c r="HP174" s="740">
        <f t="shared" si="136"/>
        <v>7768.74</v>
      </c>
      <c r="HQ174" s="738">
        <f t="shared" si="137"/>
        <v>0.477611940298507</v>
      </c>
      <c r="HR174" s="745">
        <v>44652</v>
      </c>
      <c r="HS174" s="742">
        <v>44927</v>
      </c>
      <c r="HT174" s="739">
        <f ca="1" t="shared" si="133"/>
        <v>5</v>
      </c>
      <c r="HU174" s="739">
        <f ca="1" t="shared" si="134"/>
        <v>150</v>
      </c>
      <c r="HV174" s="743">
        <v>2816</v>
      </c>
      <c r="HW174" s="739">
        <f t="shared" si="109"/>
        <v>5017</v>
      </c>
      <c r="HX174" s="761">
        <f t="shared" si="117"/>
        <v>1.99008330027767</v>
      </c>
      <c r="HY174" s="739">
        <f ca="1" t="shared" si="118"/>
        <v>4.84253603067566</v>
      </c>
      <c r="HZ174" s="739">
        <f t="shared" si="127"/>
        <v>2226</v>
      </c>
      <c r="IA174" s="743"/>
      <c r="IB174" s="739">
        <f ca="1" t="shared" si="128"/>
        <v>1003.4</v>
      </c>
      <c r="IC174" s="769">
        <f ca="1" t="shared" si="129"/>
        <v>33.4466666666667</v>
      </c>
      <c r="ID174" s="769">
        <f ca="1" t="shared" si="130"/>
        <v>66.5537173609727</v>
      </c>
      <c r="IE174" s="743"/>
      <c r="IF174" s="743"/>
      <c r="IG174" s="743"/>
      <c r="IH174" s="743"/>
      <c r="II174" s="743"/>
      <c r="IJ174" s="743"/>
      <c r="IK174" s="743"/>
      <c r="IL174" s="743"/>
      <c r="IM174" s="743"/>
      <c r="IN174" s="743"/>
      <c r="IO174" s="743"/>
      <c r="IP174" s="743"/>
      <c r="IQ174" s="739"/>
      <c r="IR174" s="739"/>
      <c r="IS174" s="739"/>
      <c r="IT174" s="739"/>
      <c r="IU174" s="739"/>
      <c r="IV174" s="739"/>
      <c r="IW174" s="739"/>
      <c r="IX174" s="739"/>
      <c r="IY174" s="739"/>
      <c r="IZ174" s="739"/>
      <c r="JA174" s="739"/>
      <c r="JB174" s="743">
        <v>0</v>
      </c>
      <c r="JC174" s="743">
        <v>100</v>
      </c>
      <c r="JD174" s="743">
        <v>763</v>
      </c>
      <c r="JE174" s="743">
        <v>364</v>
      </c>
      <c r="JF174" s="743">
        <v>576</v>
      </c>
      <c r="JG174" s="739">
        <v>4200</v>
      </c>
      <c r="JH174" s="739">
        <v>732</v>
      </c>
      <c r="JI174" s="739">
        <v>500</v>
      </c>
      <c r="JJ174" s="739">
        <v>452</v>
      </c>
      <c r="JK174" s="739">
        <v>1076</v>
      </c>
      <c r="JL174" s="739">
        <v>32</v>
      </c>
      <c r="JM174" s="739">
        <v>791</v>
      </c>
      <c r="JN174" s="28">
        <f t="shared" si="119"/>
        <v>9586</v>
      </c>
      <c r="JO174" s="28">
        <f t="shared" si="120"/>
        <v>0</v>
      </c>
      <c r="JP174" s="28"/>
      <c r="JQ174" s="28"/>
      <c r="JR174" s="28"/>
      <c r="JS174" s="28"/>
      <c r="JT174" s="28"/>
      <c r="JU174" s="28"/>
      <c r="JV174" s="28"/>
      <c r="JW174" s="28"/>
      <c r="JX174" s="28"/>
      <c r="JY174" s="28"/>
      <c r="JZ174" s="28"/>
      <c r="KA174" s="28"/>
      <c r="KB174" s="28"/>
      <c r="KC174" s="28"/>
      <c r="KD174" s="28"/>
      <c r="KE174" s="824"/>
    </row>
    <row r="175" s="786" customFormat="1" hidden="1" customHeight="1" spans="1:291">
      <c r="A175" s="791" t="s">
        <v>1667</v>
      </c>
      <c r="B175" s="343" t="s">
        <v>1668</v>
      </c>
      <c r="C175" s="95" t="s">
        <v>1917</v>
      </c>
      <c r="D175" s="95" t="s">
        <v>1966</v>
      </c>
      <c r="E175" s="820" t="s">
        <v>1657</v>
      </c>
      <c r="F175" s="1117" t="s">
        <v>1976</v>
      </c>
      <c r="G175" s="416" t="s">
        <v>1977</v>
      </c>
      <c r="H175" s="301" t="s">
        <v>1978</v>
      </c>
      <c r="I175" s="99">
        <f t="shared" si="125"/>
        <v>1132</v>
      </c>
      <c r="J175" s="1141">
        <v>1000</v>
      </c>
      <c r="K175" s="1130">
        <f t="shared" si="115"/>
        <v>2132</v>
      </c>
      <c r="L175" s="1131">
        <f t="shared" si="116"/>
        <v>2132</v>
      </c>
      <c r="M175" s="1132"/>
      <c r="N175" s="1133"/>
      <c r="O175" s="1139"/>
      <c r="P175" s="1138">
        <f t="shared" si="101"/>
        <v>0</v>
      </c>
      <c r="Q175" s="1154">
        <f t="shared" si="102"/>
        <v>6000</v>
      </c>
      <c r="R175" s="1156"/>
      <c r="S175" s="1156"/>
      <c r="T175" s="1156"/>
      <c r="U175" s="1156"/>
      <c r="V175" s="1156"/>
      <c r="W175" s="1156"/>
      <c r="X175" s="1156"/>
      <c r="Y175" s="1156"/>
      <c r="Z175" s="1156"/>
      <c r="AA175" s="1156"/>
      <c r="AB175" s="1167"/>
      <c r="AC175" s="1156">
        <v>3000</v>
      </c>
      <c r="AD175" s="1156"/>
      <c r="AE175" s="1156"/>
      <c r="AF175" s="1156"/>
      <c r="AG175" s="1156"/>
      <c r="AH175" s="1156"/>
      <c r="AI175" s="1156"/>
      <c r="AJ175" s="1156"/>
      <c r="AK175" s="1156"/>
      <c r="AL175" s="1156"/>
      <c r="AM175" s="1156">
        <v>3000</v>
      </c>
      <c r="AN175" s="1156"/>
      <c r="AO175" s="1156"/>
      <c r="AP175" s="1156"/>
      <c r="AQ175" s="1156"/>
      <c r="AR175" s="1156"/>
      <c r="AS175" s="1179"/>
      <c r="AT175" s="1177"/>
      <c r="AU175" s="1178"/>
      <c r="AV175" s="1178"/>
      <c r="AW175" s="1178"/>
      <c r="AX175" s="1178"/>
      <c r="AY175" s="1178"/>
      <c r="AZ175" s="1178"/>
      <c r="BA175" s="1178"/>
      <c r="BB175" s="1178"/>
      <c r="BC175" s="1178"/>
      <c r="BD175" s="1178"/>
      <c r="BE175" s="1178"/>
      <c r="BF175" s="1178"/>
      <c r="BG175" s="1178"/>
      <c r="BH175" s="1178"/>
      <c r="BI175" s="1178">
        <v>20</v>
      </c>
      <c r="BJ175" s="1178"/>
      <c r="BK175" s="1186"/>
      <c r="BL175" s="1187">
        <v>-1500</v>
      </c>
      <c r="BM175" s="1187"/>
      <c r="BN175" s="1187"/>
      <c r="BO175" s="1187"/>
      <c r="BP175" s="1187"/>
      <c r="BQ175" s="1187"/>
      <c r="BR175" s="1187"/>
      <c r="BS175" s="1187"/>
      <c r="BT175" s="1187"/>
      <c r="BU175" s="1187"/>
      <c r="BV175" s="1191"/>
      <c r="BW175" s="1186"/>
      <c r="BX175" s="1186"/>
      <c r="BY175" s="1186"/>
      <c r="BZ175" s="1186"/>
      <c r="CA175" s="1186">
        <v>1000</v>
      </c>
      <c r="CB175" s="1186"/>
      <c r="CC175" s="1186"/>
      <c r="CD175" s="1186"/>
      <c r="CE175" s="1186"/>
      <c r="CF175" s="1186"/>
      <c r="CG175" s="1186"/>
      <c r="CH175" s="1186"/>
      <c r="CI175" s="1186"/>
      <c r="CJ175" s="1186"/>
      <c r="CK175" s="1186"/>
      <c r="CL175" s="1186"/>
      <c r="CM175" s="1186"/>
      <c r="CN175" s="1186">
        <v>32</v>
      </c>
      <c r="CO175" s="1186"/>
      <c r="CP175" s="1186">
        <v>544</v>
      </c>
      <c r="CQ175" s="1186"/>
      <c r="CR175" s="1186"/>
      <c r="CS175" s="1186"/>
      <c r="CT175" s="1186"/>
      <c r="CU175" s="1186"/>
      <c r="CV175" s="1186"/>
      <c r="CW175" s="1186"/>
      <c r="CX175" s="1186"/>
      <c r="CY175" s="1186"/>
      <c r="CZ175" s="1186"/>
      <c r="DA175" s="1186"/>
      <c r="DB175" s="1186"/>
      <c r="DC175" s="1186"/>
      <c r="DD175" s="1186">
        <v>320</v>
      </c>
      <c r="DE175" s="1186"/>
      <c r="DF175" s="1186"/>
      <c r="DG175" s="1186">
        <v>1152</v>
      </c>
      <c r="DH175" s="1186"/>
      <c r="DI175" s="1186"/>
      <c r="DJ175" s="1186">
        <v>192</v>
      </c>
      <c r="DK175" s="1186">
        <v>300</v>
      </c>
      <c r="DL175" s="1186"/>
      <c r="DM175" s="1186"/>
      <c r="DN175" s="1186"/>
      <c r="DO175" s="1186"/>
      <c r="DP175" s="1186"/>
      <c r="DQ175" s="1186"/>
      <c r="DR175" s="1186"/>
      <c r="DS175" s="1186"/>
      <c r="DT175" s="1186"/>
      <c r="DU175" s="1186">
        <v>200</v>
      </c>
      <c r="DV175" s="1186"/>
      <c r="DW175" s="1186"/>
      <c r="DX175" s="1186"/>
      <c r="DY175" s="1186"/>
      <c r="DZ175" s="1186"/>
      <c r="EA175" s="1186">
        <v>1408</v>
      </c>
      <c r="EB175" s="1186"/>
      <c r="EC175" s="1186"/>
      <c r="ED175" s="1186"/>
      <c r="EE175" s="1186"/>
      <c r="EF175" s="1186"/>
      <c r="EG175" s="1186"/>
      <c r="EH175" s="1186"/>
      <c r="EI175" s="1186"/>
      <c r="EJ175" s="1186"/>
      <c r="EK175" s="1197"/>
      <c r="EL175" s="1198"/>
      <c r="EM175" s="1186"/>
      <c r="EN175" s="1186"/>
      <c r="EO175" s="1186"/>
      <c r="EP175" s="1186"/>
      <c r="EQ175" s="1186"/>
      <c r="ER175" s="1186"/>
      <c r="ES175" s="1186"/>
      <c r="ET175" s="1186"/>
      <c r="EU175" s="1186"/>
      <c r="EV175" s="1186"/>
      <c r="EW175" s="1186"/>
      <c r="EX175" s="1186"/>
      <c r="EY175" s="1186"/>
      <c r="EZ175" s="1186"/>
      <c r="FA175" s="1186"/>
      <c r="FB175" s="1186"/>
      <c r="FC175" s="1209"/>
      <c r="FD175" s="1186"/>
      <c r="FE175" s="1186"/>
      <c r="FF175" s="1186"/>
      <c r="FG175" s="1186"/>
      <c r="FH175" s="1186"/>
      <c r="FI175" s="1186"/>
      <c r="FJ175" s="1186"/>
      <c r="FK175" s="1186"/>
      <c r="FL175" s="1209"/>
      <c r="FM175" s="1186"/>
      <c r="FN175" s="1186"/>
      <c r="FO175" s="1186"/>
      <c r="FP175" s="1186"/>
      <c r="FQ175" s="1186"/>
      <c r="FR175" s="1186"/>
      <c r="FS175" s="1186"/>
      <c r="FT175" s="1186"/>
      <c r="FU175" s="1186"/>
      <c r="FV175" s="1186"/>
      <c r="FW175" s="1186"/>
      <c r="FX175" s="1186"/>
      <c r="FY175" s="1186"/>
      <c r="FZ175" s="1186"/>
      <c r="GA175" s="1186"/>
      <c r="GB175" s="1186"/>
      <c r="GC175" s="1186"/>
      <c r="GD175" s="1186"/>
      <c r="GE175" s="1186"/>
      <c r="GF175" s="1186">
        <v>200</v>
      </c>
      <c r="GG175" s="1186"/>
      <c r="GH175" s="1186"/>
      <c r="GI175" s="1186"/>
      <c r="GJ175" s="1186"/>
      <c r="GK175" s="1186"/>
      <c r="GL175" s="1186"/>
      <c r="GM175" s="1186"/>
      <c r="GN175" s="1186"/>
      <c r="GO175" s="1186"/>
      <c r="GP175" s="1186"/>
      <c r="GQ175" s="1186"/>
      <c r="GR175" s="1186"/>
      <c r="GS175" s="1186"/>
      <c r="GT175" s="1186"/>
      <c r="GU175" s="1186"/>
      <c r="GV175" s="1186"/>
      <c r="GW175" s="1186"/>
      <c r="GX175" s="1186"/>
      <c r="GY175" s="1218"/>
      <c r="GZ175" s="364">
        <f t="shared" si="121"/>
        <v>5148</v>
      </c>
      <c r="HA175" s="365">
        <f t="shared" si="122"/>
        <v>200</v>
      </c>
      <c r="HB175" s="366">
        <f t="shared" si="123"/>
        <v>5348</v>
      </c>
      <c r="HC175" s="366">
        <v>9362</v>
      </c>
      <c r="HD175" s="365"/>
      <c r="HE175" s="365"/>
      <c r="HF175" s="54"/>
      <c r="HG175" s="709">
        <v>3.59</v>
      </c>
      <c r="HH175" s="709">
        <v>0.94</v>
      </c>
      <c r="HI175" s="709">
        <f t="shared" si="135"/>
        <v>5027.12</v>
      </c>
      <c r="HJ175" s="711"/>
      <c r="HK175" s="711">
        <v>3.49</v>
      </c>
      <c r="HL175" s="738">
        <f t="shared" si="132"/>
        <v>0.445855827246745</v>
      </c>
      <c r="HM175" s="743"/>
      <c r="HN175" s="743">
        <v>3000</v>
      </c>
      <c r="HO175" s="743">
        <v>3.29</v>
      </c>
      <c r="HP175" s="740">
        <f t="shared" si="136"/>
        <v>7440.68</v>
      </c>
      <c r="HQ175" s="738">
        <f t="shared" si="137"/>
        <v>0.477611940298507</v>
      </c>
      <c r="HR175" s="745">
        <v>44652</v>
      </c>
      <c r="HS175" s="742">
        <v>44927</v>
      </c>
      <c r="HT175" s="739">
        <f ca="1" t="shared" si="133"/>
        <v>5</v>
      </c>
      <c r="HU175" s="739">
        <f ca="1" t="shared" si="134"/>
        <v>150</v>
      </c>
      <c r="HV175" s="743">
        <v>3000</v>
      </c>
      <c r="HW175" s="739">
        <f t="shared" si="109"/>
        <v>5348</v>
      </c>
      <c r="HX175" s="761">
        <f t="shared" si="117"/>
        <v>2.08417770849571</v>
      </c>
      <c r="HY175" s="739">
        <f ca="1" t="shared" si="118"/>
        <v>5.07149909067289</v>
      </c>
      <c r="HZ175" s="739">
        <f t="shared" ref="HZ175:HZ238" si="138">K175</f>
        <v>2132</v>
      </c>
      <c r="IA175" s="743"/>
      <c r="IB175" s="739">
        <f ca="1" t="shared" si="128"/>
        <v>1069.6</v>
      </c>
      <c r="IC175" s="769">
        <f ca="1" t="shared" si="129"/>
        <v>35.6533333333333</v>
      </c>
      <c r="ID175" s="769">
        <f ca="1" t="shared" si="130"/>
        <v>59.7980553477936</v>
      </c>
      <c r="IE175" s="743"/>
      <c r="IF175" s="743"/>
      <c r="IG175" s="743"/>
      <c r="IH175" s="743"/>
      <c r="II175" s="743"/>
      <c r="IJ175" s="743"/>
      <c r="IK175" s="743"/>
      <c r="IL175" s="743"/>
      <c r="IM175" s="743"/>
      <c r="IN175" s="743"/>
      <c r="IO175" s="743"/>
      <c r="IP175" s="743"/>
      <c r="IQ175" s="739"/>
      <c r="IR175" s="739"/>
      <c r="IS175" s="739"/>
      <c r="IT175" s="739"/>
      <c r="IU175" s="739"/>
      <c r="IV175" s="739"/>
      <c r="IW175" s="739"/>
      <c r="IX175" s="739"/>
      <c r="IY175" s="739"/>
      <c r="IZ175" s="739"/>
      <c r="JA175" s="739"/>
      <c r="JB175" s="743">
        <v>0</v>
      </c>
      <c r="JC175" s="743">
        <v>100</v>
      </c>
      <c r="JD175" s="743">
        <v>863</v>
      </c>
      <c r="JE175" s="743">
        <v>364</v>
      </c>
      <c r="JF175" s="743">
        <v>576</v>
      </c>
      <c r="JG175" s="739">
        <v>4200</v>
      </c>
      <c r="JH175" s="739">
        <v>532</v>
      </c>
      <c r="JI175" s="739">
        <v>500</v>
      </c>
      <c r="JJ175" s="739">
        <v>332</v>
      </c>
      <c r="JK175" s="739">
        <v>1072</v>
      </c>
      <c r="JL175" s="739">
        <v>32</v>
      </c>
      <c r="JM175" s="739">
        <v>791</v>
      </c>
      <c r="JN175" s="28">
        <f t="shared" si="119"/>
        <v>9362</v>
      </c>
      <c r="JO175" s="28">
        <f t="shared" si="120"/>
        <v>0</v>
      </c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824"/>
    </row>
    <row r="176" s="786" customFormat="1" hidden="1" customHeight="1" spans="1:291">
      <c r="A176" s="791" t="s">
        <v>1667</v>
      </c>
      <c r="B176" s="343" t="s">
        <v>1668</v>
      </c>
      <c r="C176" s="95" t="s">
        <v>1917</v>
      </c>
      <c r="D176" s="95" t="s">
        <v>1966</v>
      </c>
      <c r="E176" s="820" t="s">
        <v>1657</v>
      </c>
      <c r="F176" s="1117" t="s">
        <v>1979</v>
      </c>
      <c r="G176" s="416" t="s">
        <v>1980</v>
      </c>
      <c r="H176" s="301" t="s">
        <v>1981</v>
      </c>
      <c r="I176" s="99">
        <f t="shared" si="125"/>
        <v>520</v>
      </c>
      <c r="J176" s="1141">
        <v>963</v>
      </c>
      <c r="K176" s="1130">
        <f t="shared" si="115"/>
        <v>4483</v>
      </c>
      <c r="L176" s="1131">
        <f t="shared" si="116"/>
        <v>1483</v>
      </c>
      <c r="M176" s="1132"/>
      <c r="N176" s="1133"/>
      <c r="O176" s="1139"/>
      <c r="P176" s="1138">
        <f t="shared" si="101"/>
        <v>3000</v>
      </c>
      <c r="Q176" s="1154">
        <f t="shared" si="102"/>
        <v>6000</v>
      </c>
      <c r="R176" s="1156"/>
      <c r="S176" s="1156"/>
      <c r="T176" s="1156"/>
      <c r="U176" s="1156"/>
      <c r="V176" s="1156"/>
      <c r="W176" s="1156">
        <v>3000</v>
      </c>
      <c r="X176" s="1156"/>
      <c r="Y176" s="1156"/>
      <c r="Z176" s="1156"/>
      <c r="AA176" s="1156"/>
      <c r="AB176" s="1167"/>
      <c r="AC176" s="1156">
        <v>3000</v>
      </c>
      <c r="AD176" s="1156"/>
      <c r="AE176" s="1156"/>
      <c r="AF176" s="1156"/>
      <c r="AG176" s="1156"/>
      <c r="AH176" s="1156"/>
      <c r="AI176" s="1156"/>
      <c r="AJ176" s="1156"/>
      <c r="AK176" s="1156"/>
      <c r="AL176" s="1156"/>
      <c r="AM176" s="1156">
        <v>3000</v>
      </c>
      <c r="AN176" s="1156"/>
      <c r="AO176" s="1156"/>
      <c r="AP176" s="1156"/>
      <c r="AQ176" s="1156"/>
      <c r="AR176" s="1156"/>
      <c r="AS176" s="1179"/>
      <c r="AT176" s="1177"/>
      <c r="AU176" s="1178"/>
      <c r="AV176" s="1178"/>
      <c r="AW176" s="1178"/>
      <c r="AX176" s="1178"/>
      <c r="AY176" s="1178"/>
      <c r="AZ176" s="1178"/>
      <c r="BA176" s="1178"/>
      <c r="BB176" s="1178"/>
      <c r="BC176" s="1178"/>
      <c r="BD176" s="1178"/>
      <c r="BE176" s="1178"/>
      <c r="BF176" s="1178"/>
      <c r="BG176" s="1178"/>
      <c r="BH176" s="1178"/>
      <c r="BI176" s="1178">
        <v>20</v>
      </c>
      <c r="BJ176" s="1178"/>
      <c r="BK176" s="1186"/>
      <c r="BL176" s="1187">
        <v>-963</v>
      </c>
      <c r="BM176" s="1187"/>
      <c r="BN176" s="1187"/>
      <c r="BO176" s="1187"/>
      <c r="BP176" s="1187"/>
      <c r="BQ176" s="1187"/>
      <c r="BR176" s="1187"/>
      <c r="BS176" s="1187"/>
      <c r="BT176" s="1187"/>
      <c r="BU176" s="1187"/>
      <c r="BV176" s="1191"/>
      <c r="BW176" s="1186"/>
      <c r="BX176" s="1186"/>
      <c r="BY176" s="1186"/>
      <c r="BZ176" s="1186"/>
      <c r="CA176" s="1186">
        <v>1000</v>
      </c>
      <c r="CB176" s="1186"/>
      <c r="CC176" s="1186"/>
      <c r="CD176" s="1186"/>
      <c r="CE176" s="1186"/>
      <c r="CF176" s="1186"/>
      <c r="CG176" s="1186"/>
      <c r="CH176" s="1186"/>
      <c r="CI176" s="1186"/>
      <c r="CJ176" s="1186"/>
      <c r="CK176" s="1186"/>
      <c r="CL176" s="1186"/>
      <c r="CM176" s="1186"/>
      <c r="CN176" s="1186">
        <v>32</v>
      </c>
      <c r="CO176" s="1186"/>
      <c r="CP176" s="1186">
        <v>544</v>
      </c>
      <c r="CQ176" s="1186">
        <v>500</v>
      </c>
      <c r="CR176" s="1186"/>
      <c r="CS176" s="1186"/>
      <c r="CT176" s="1186"/>
      <c r="CU176" s="1186"/>
      <c r="CV176" s="1186"/>
      <c r="CW176" s="1186"/>
      <c r="CX176" s="1186"/>
      <c r="CY176" s="1186"/>
      <c r="CZ176" s="1186"/>
      <c r="DA176" s="1186"/>
      <c r="DB176" s="1186"/>
      <c r="DC176" s="1186"/>
      <c r="DD176" s="1186">
        <v>320</v>
      </c>
      <c r="DE176" s="1186"/>
      <c r="DF176" s="1186"/>
      <c r="DG176" s="1186">
        <v>1152</v>
      </c>
      <c r="DH176" s="1186"/>
      <c r="DI176" s="1186"/>
      <c r="DJ176" s="1186">
        <v>192</v>
      </c>
      <c r="DK176" s="1186">
        <v>300</v>
      </c>
      <c r="DL176" s="1186"/>
      <c r="DM176" s="1186"/>
      <c r="DN176" s="1186"/>
      <c r="DO176" s="1186"/>
      <c r="DP176" s="1186"/>
      <c r="DQ176" s="1186"/>
      <c r="DR176" s="1186"/>
      <c r="DS176" s="1186"/>
      <c r="DT176" s="1186"/>
      <c r="DU176" s="1186">
        <v>200</v>
      </c>
      <c r="DV176" s="1186"/>
      <c r="DW176" s="1186"/>
      <c r="DX176" s="1186"/>
      <c r="DY176" s="1186"/>
      <c r="DZ176" s="1186"/>
      <c r="EA176" s="1186">
        <v>1120</v>
      </c>
      <c r="EB176" s="1186"/>
      <c r="EC176" s="1186"/>
      <c r="ED176" s="1186"/>
      <c r="EE176" s="1186"/>
      <c r="EF176" s="1186"/>
      <c r="EG176" s="1186"/>
      <c r="EH176" s="1186"/>
      <c r="EI176" s="1186"/>
      <c r="EJ176" s="1186"/>
      <c r="EK176" s="1197"/>
      <c r="EL176" s="1198"/>
      <c r="EM176" s="1186"/>
      <c r="EN176" s="1186"/>
      <c r="EO176" s="1186"/>
      <c r="EP176" s="1186"/>
      <c r="EQ176" s="1186"/>
      <c r="ER176" s="1186"/>
      <c r="ES176" s="1186"/>
      <c r="ET176" s="1186"/>
      <c r="EU176" s="1186"/>
      <c r="EV176" s="1186"/>
      <c r="EW176" s="1186"/>
      <c r="EX176" s="1186"/>
      <c r="EY176" s="1186"/>
      <c r="EZ176" s="1186"/>
      <c r="FA176" s="1186"/>
      <c r="FB176" s="1186"/>
      <c r="FC176" s="1209"/>
      <c r="FD176" s="1186"/>
      <c r="FE176" s="1186"/>
      <c r="FF176" s="1186"/>
      <c r="FG176" s="1186"/>
      <c r="FH176" s="1186"/>
      <c r="FI176" s="1186"/>
      <c r="FJ176" s="1186"/>
      <c r="FK176" s="1186"/>
      <c r="FL176" s="1209"/>
      <c r="FM176" s="1186"/>
      <c r="FN176" s="1186"/>
      <c r="FO176" s="1186"/>
      <c r="FP176" s="1186"/>
      <c r="FQ176" s="1186"/>
      <c r="FR176" s="1186"/>
      <c r="FS176" s="1186"/>
      <c r="FT176" s="1186"/>
      <c r="FU176" s="1186"/>
      <c r="FV176" s="1186"/>
      <c r="FW176" s="1186"/>
      <c r="FX176" s="1186"/>
      <c r="FY176" s="1186"/>
      <c r="FZ176" s="1186"/>
      <c r="GA176" s="1186"/>
      <c r="GB176" s="1186"/>
      <c r="GC176" s="1186"/>
      <c r="GD176" s="1186"/>
      <c r="GE176" s="1186"/>
      <c r="GF176" s="1186">
        <v>100</v>
      </c>
      <c r="GG176" s="1186"/>
      <c r="GH176" s="1186"/>
      <c r="GI176" s="1186"/>
      <c r="GJ176" s="1186"/>
      <c r="GK176" s="1186"/>
      <c r="GL176" s="1186"/>
      <c r="GM176" s="1186"/>
      <c r="GN176" s="1186"/>
      <c r="GO176" s="1186"/>
      <c r="GP176" s="1186"/>
      <c r="GQ176" s="1186"/>
      <c r="GR176" s="1186"/>
      <c r="GS176" s="1186"/>
      <c r="GT176" s="1186"/>
      <c r="GU176" s="1186"/>
      <c r="GV176" s="1186"/>
      <c r="GW176" s="1186"/>
      <c r="GX176" s="1186"/>
      <c r="GY176" s="1218"/>
      <c r="GZ176" s="364">
        <f t="shared" si="121"/>
        <v>5360</v>
      </c>
      <c r="HA176" s="365">
        <f t="shared" si="122"/>
        <v>100</v>
      </c>
      <c r="HB176" s="366">
        <f t="shared" si="123"/>
        <v>5460</v>
      </c>
      <c r="HC176" s="366">
        <v>9896</v>
      </c>
      <c r="HD176" s="365"/>
      <c r="HE176" s="365"/>
      <c r="HF176" s="54"/>
      <c r="HG176" s="709">
        <v>3.59</v>
      </c>
      <c r="HH176" s="709">
        <v>0.94</v>
      </c>
      <c r="HI176" s="709">
        <f t="shared" si="135"/>
        <v>5132.4</v>
      </c>
      <c r="HJ176" s="711"/>
      <c r="HK176" s="711">
        <v>3.49</v>
      </c>
      <c r="HL176" s="738">
        <f t="shared" si="132"/>
        <v>0.445855827246745</v>
      </c>
      <c r="HM176" s="743"/>
      <c r="HN176" s="743">
        <v>3000</v>
      </c>
      <c r="HO176" s="743">
        <v>3.29</v>
      </c>
      <c r="HP176" s="740">
        <f t="shared" si="136"/>
        <v>15645.67</v>
      </c>
      <c r="HQ176" s="738">
        <f t="shared" si="137"/>
        <v>0.477611940298507</v>
      </c>
      <c r="HR176" s="745">
        <v>44652</v>
      </c>
      <c r="HS176" s="742">
        <v>44927</v>
      </c>
      <c r="HT176" s="739">
        <f ca="1" t="shared" si="133"/>
        <v>5</v>
      </c>
      <c r="HU176" s="739">
        <f ca="1" t="shared" si="134"/>
        <v>150</v>
      </c>
      <c r="HV176" s="743">
        <v>2963</v>
      </c>
      <c r="HW176" s="739">
        <f t="shared" si="109"/>
        <v>5460</v>
      </c>
      <c r="HX176" s="761">
        <f t="shared" si="117"/>
        <v>1.4665592264303</v>
      </c>
      <c r="HY176" s="739">
        <f ca="1" t="shared" si="118"/>
        <v>3.5686274509804</v>
      </c>
      <c r="HZ176" s="739">
        <f t="shared" si="138"/>
        <v>4483</v>
      </c>
      <c r="IA176" s="743"/>
      <c r="IB176" s="739">
        <f ca="1" t="shared" si="128"/>
        <v>1092</v>
      </c>
      <c r="IC176" s="769">
        <f ca="1" t="shared" si="129"/>
        <v>36.4</v>
      </c>
      <c r="ID176" s="769">
        <f ca="1" t="shared" si="130"/>
        <v>123.159340659341</v>
      </c>
      <c r="IE176" s="743"/>
      <c r="IF176" s="743"/>
      <c r="IG176" s="743"/>
      <c r="IH176" s="743"/>
      <c r="II176" s="743"/>
      <c r="IJ176" s="743"/>
      <c r="IK176" s="743"/>
      <c r="IL176" s="743"/>
      <c r="IM176" s="743"/>
      <c r="IN176" s="743"/>
      <c r="IO176" s="743"/>
      <c r="IP176" s="743"/>
      <c r="IQ176" s="739"/>
      <c r="IR176" s="739"/>
      <c r="IS176" s="739"/>
      <c r="IT176" s="739"/>
      <c r="IU176" s="739"/>
      <c r="IV176" s="739"/>
      <c r="IW176" s="739"/>
      <c r="IX176" s="739"/>
      <c r="IY176" s="739"/>
      <c r="IZ176" s="739"/>
      <c r="JA176" s="739"/>
      <c r="JB176" s="743">
        <v>0</v>
      </c>
      <c r="JC176" s="743">
        <v>100</v>
      </c>
      <c r="JD176" s="743">
        <v>763</v>
      </c>
      <c r="JE176" s="743">
        <v>364</v>
      </c>
      <c r="JF176" s="743">
        <v>1152</v>
      </c>
      <c r="JG176" s="739">
        <v>4200</v>
      </c>
      <c r="JH176" s="739">
        <v>532</v>
      </c>
      <c r="JI176" s="739">
        <v>500</v>
      </c>
      <c r="JJ176" s="739">
        <v>392</v>
      </c>
      <c r="JK176" s="739">
        <v>1070</v>
      </c>
      <c r="JL176" s="739">
        <v>32</v>
      </c>
      <c r="JM176" s="739">
        <v>791</v>
      </c>
      <c r="JN176" s="28">
        <f t="shared" si="119"/>
        <v>9896</v>
      </c>
      <c r="JO176" s="28">
        <f t="shared" si="120"/>
        <v>0</v>
      </c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824"/>
    </row>
    <row r="177" s="786" customFormat="1" hidden="1" customHeight="1" spans="1:291">
      <c r="A177" s="791" t="s">
        <v>1667</v>
      </c>
      <c r="B177" s="343" t="s">
        <v>1668</v>
      </c>
      <c r="C177" s="95" t="s">
        <v>1917</v>
      </c>
      <c r="D177" s="95" t="s">
        <v>1966</v>
      </c>
      <c r="E177" s="820" t="s">
        <v>1657</v>
      </c>
      <c r="F177" s="1117" t="s">
        <v>1982</v>
      </c>
      <c r="G177" s="416" t="s">
        <v>1983</v>
      </c>
      <c r="H177" s="301" t="s">
        <v>1984</v>
      </c>
      <c r="I177" s="99">
        <f t="shared" si="125"/>
        <v>-1502</v>
      </c>
      <c r="J177" s="1141">
        <v>2702</v>
      </c>
      <c r="K177" s="1130">
        <f t="shared" si="115"/>
        <v>4200</v>
      </c>
      <c r="L177" s="1131">
        <f t="shared" si="116"/>
        <v>1200</v>
      </c>
      <c r="M177" s="1132"/>
      <c r="N177" s="1133"/>
      <c r="O177" s="1139"/>
      <c r="P177" s="1138">
        <f t="shared" si="101"/>
        <v>3000</v>
      </c>
      <c r="Q177" s="1154">
        <f t="shared" si="102"/>
        <v>3000</v>
      </c>
      <c r="R177" s="1156"/>
      <c r="S177" s="1156"/>
      <c r="T177" s="1156"/>
      <c r="U177" s="1156"/>
      <c r="V177" s="1156"/>
      <c r="W177" s="1156">
        <v>3000</v>
      </c>
      <c r="X177" s="1156"/>
      <c r="Y177" s="1156"/>
      <c r="Z177" s="1156"/>
      <c r="AA177" s="1156"/>
      <c r="AB177" s="1167"/>
      <c r="AC177" s="1156"/>
      <c r="AD177" s="1156"/>
      <c r="AE177" s="1156"/>
      <c r="AF177" s="1156"/>
      <c r="AG177" s="1156"/>
      <c r="AH177" s="1156"/>
      <c r="AI177" s="1156"/>
      <c r="AJ177" s="1156"/>
      <c r="AK177" s="1156"/>
      <c r="AL177" s="1156">
        <v>3000</v>
      </c>
      <c r="AM177" s="1156"/>
      <c r="AN177" s="1156"/>
      <c r="AO177" s="1156"/>
      <c r="AP177" s="1156"/>
      <c r="AQ177" s="1156"/>
      <c r="AR177" s="1156"/>
      <c r="AS177" s="1179"/>
      <c r="AT177" s="1177"/>
      <c r="AU177" s="1178"/>
      <c r="AV177" s="1178"/>
      <c r="AW177" s="1178"/>
      <c r="AX177" s="1178"/>
      <c r="AY177" s="1178"/>
      <c r="AZ177" s="1178"/>
      <c r="BA177" s="1178"/>
      <c r="BB177" s="1178"/>
      <c r="BC177" s="1178"/>
      <c r="BD177" s="1178"/>
      <c r="BE177" s="1178"/>
      <c r="BF177" s="1178"/>
      <c r="BG177" s="1178"/>
      <c r="BH177" s="1178"/>
      <c r="BI177" s="1178">
        <v>30</v>
      </c>
      <c r="BJ177" s="1178"/>
      <c r="BK177" s="1186"/>
      <c r="BL177" s="1187">
        <v>-3902</v>
      </c>
      <c r="BM177" s="1187"/>
      <c r="BN177" s="1187"/>
      <c r="BO177" s="1187"/>
      <c r="BP177" s="1187"/>
      <c r="BQ177" s="1187"/>
      <c r="BR177" s="1187"/>
      <c r="BS177" s="1187"/>
      <c r="BT177" s="1187"/>
      <c r="BU177" s="1187"/>
      <c r="BV177" s="1191"/>
      <c r="BW177" s="1186"/>
      <c r="BX177" s="1186"/>
      <c r="BY177" s="1186"/>
      <c r="BZ177" s="1186"/>
      <c r="CA177" s="1186">
        <v>1000</v>
      </c>
      <c r="CB177" s="1186"/>
      <c r="CC177" s="1186"/>
      <c r="CD177" s="1186"/>
      <c r="CE177" s="1186"/>
      <c r="CF177" s="1186"/>
      <c r="CG177" s="1186"/>
      <c r="CH177" s="1186"/>
      <c r="CI177" s="1186"/>
      <c r="CJ177" s="1186"/>
      <c r="CK177" s="1186"/>
      <c r="CL177" s="1186"/>
      <c r="CM177" s="1186"/>
      <c r="CN177" s="1186">
        <v>32</v>
      </c>
      <c r="CO177" s="1186"/>
      <c r="CP177" s="1186">
        <v>544</v>
      </c>
      <c r="CQ177" s="1186">
        <v>500</v>
      </c>
      <c r="CR177" s="1186"/>
      <c r="CS177" s="1186"/>
      <c r="CT177" s="1186"/>
      <c r="CU177" s="1186"/>
      <c r="CV177" s="1186"/>
      <c r="CW177" s="1186"/>
      <c r="CX177" s="1186"/>
      <c r="CY177" s="1186"/>
      <c r="CZ177" s="1186"/>
      <c r="DA177" s="1186"/>
      <c r="DB177" s="1186">
        <v>500</v>
      </c>
      <c r="DC177" s="1186"/>
      <c r="DD177" s="1186">
        <v>320</v>
      </c>
      <c r="DE177" s="1186"/>
      <c r="DF177" s="1186"/>
      <c r="DG177" s="1186">
        <v>576</v>
      </c>
      <c r="DH177" s="1186"/>
      <c r="DI177" s="1186"/>
      <c r="DJ177" s="1186">
        <v>192</v>
      </c>
      <c r="DK177" s="1186">
        <v>300</v>
      </c>
      <c r="DL177" s="1186"/>
      <c r="DM177" s="1186"/>
      <c r="DN177" s="1186"/>
      <c r="DO177" s="1186"/>
      <c r="DP177" s="1186"/>
      <c r="DQ177" s="1186"/>
      <c r="DR177" s="1186"/>
      <c r="DS177" s="1186"/>
      <c r="DT177" s="1186"/>
      <c r="DU177" s="1186"/>
      <c r="DV177" s="1186"/>
      <c r="DW177" s="1186"/>
      <c r="DX177" s="1186"/>
      <c r="DY177" s="1186"/>
      <c r="DZ177" s="1186"/>
      <c r="EA177" s="1186">
        <v>1408</v>
      </c>
      <c r="EB177" s="1186"/>
      <c r="EC177" s="1186"/>
      <c r="ED177" s="1186"/>
      <c r="EE177" s="1186"/>
      <c r="EF177" s="1186"/>
      <c r="EG177" s="1186"/>
      <c r="EH177" s="1186"/>
      <c r="EI177" s="1186"/>
      <c r="EJ177" s="1186"/>
      <c r="EK177" s="1197"/>
      <c r="EL177" s="1198"/>
      <c r="EM177" s="1186"/>
      <c r="EN177" s="1186"/>
      <c r="EO177" s="1186"/>
      <c r="EP177" s="1186"/>
      <c r="EQ177" s="1186"/>
      <c r="ER177" s="1186"/>
      <c r="ES177" s="1186"/>
      <c r="ET177" s="1186"/>
      <c r="EU177" s="1186"/>
      <c r="EV177" s="1186"/>
      <c r="EW177" s="1186"/>
      <c r="EX177" s="1186"/>
      <c r="EY177" s="1186"/>
      <c r="EZ177" s="1186"/>
      <c r="FA177" s="1186"/>
      <c r="FB177" s="1186"/>
      <c r="FC177" s="1209"/>
      <c r="FD177" s="1186"/>
      <c r="FE177" s="1186"/>
      <c r="FF177" s="1186"/>
      <c r="FG177" s="1186"/>
      <c r="FH177" s="1186"/>
      <c r="FI177" s="1186"/>
      <c r="FJ177" s="1186"/>
      <c r="FK177" s="1186"/>
      <c r="FL177" s="1209"/>
      <c r="FM177" s="1186"/>
      <c r="FN177" s="1186"/>
      <c r="FO177" s="1186">
        <v>200</v>
      </c>
      <c r="FP177" s="1186"/>
      <c r="FQ177" s="1186"/>
      <c r="FR177" s="1186"/>
      <c r="FS177" s="1186"/>
      <c r="FT177" s="1186"/>
      <c r="FU177" s="1186"/>
      <c r="FV177" s="1186"/>
      <c r="FW177" s="1186"/>
      <c r="FX177" s="1186"/>
      <c r="FY177" s="1186"/>
      <c r="FZ177" s="1186"/>
      <c r="GA177" s="1186"/>
      <c r="GB177" s="1186"/>
      <c r="GC177" s="1186"/>
      <c r="GD177" s="1186"/>
      <c r="GE177" s="1186"/>
      <c r="GF177" s="1186">
        <v>100</v>
      </c>
      <c r="GG177" s="1186"/>
      <c r="GH177" s="1186"/>
      <c r="GI177" s="1186"/>
      <c r="GJ177" s="1186"/>
      <c r="GK177" s="1186"/>
      <c r="GL177" s="1186"/>
      <c r="GM177" s="1186"/>
      <c r="GN177" s="1186"/>
      <c r="GO177" s="1186"/>
      <c r="GP177" s="1186"/>
      <c r="GQ177" s="1186"/>
      <c r="GR177" s="1186"/>
      <c r="GS177" s="1186"/>
      <c r="GT177" s="1186"/>
      <c r="GU177" s="1186"/>
      <c r="GV177" s="1186"/>
      <c r="GW177" s="1186"/>
      <c r="GX177" s="1186"/>
      <c r="GY177" s="1218"/>
      <c r="GZ177" s="364">
        <f t="shared" si="121"/>
        <v>5372</v>
      </c>
      <c r="HA177" s="365">
        <f t="shared" si="122"/>
        <v>300</v>
      </c>
      <c r="HB177" s="366">
        <f t="shared" si="123"/>
        <v>5672</v>
      </c>
      <c r="HC177" s="366">
        <v>9930</v>
      </c>
      <c r="HD177" s="365"/>
      <c r="HE177" s="365"/>
      <c r="HF177" s="54"/>
      <c r="HG177" s="709">
        <v>3.59</v>
      </c>
      <c r="HH177" s="709">
        <v>0.94</v>
      </c>
      <c r="HI177" s="709">
        <f t="shared" si="135"/>
        <v>5331.68</v>
      </c>
      <c r="HJ177" s="711"/>
      <c r="HK177" s="711">
        <v>3.49</v>
      </c>
      <c r="HL177" s="738">
        <f t="shared" si="132"/>
        <v>0.445855827246745</v>
      </c>
      <c r="HM177" s="743"/>
      <c r="HN177" s="743">
        <v>3000</v>
      </c>
      <c r="HO177" s="743">
        <v>3.29</v>
      </c>
      <c r="HP177" s="740">
        <f t="shared" si="136"/>
        <v>14658</v>
      </c>
      <c r="HQ177" s="738">
        <f t="shared" si="137"/>
        <v>0.477611940298507</v>
      </c>
      <c r="HR177" s="745">
        <v>44652</v>
      </c>
      <c r="HS177" s="742">
        <v>44927</v>
      </c>
      <c r="HT177" s="739">
        <f ca="1" t="shared" si="133"/>
        <v>5</v>
      </c>
      <c r="HU177" s="739">
        <f ca="1" t="shared" si="134"/>
        <v>150</v>
      </c>
      <c r="HV177" s="743">
        <v>2902</v>
      </c>
      <c r="HW177" s="739">
        <f t="shared" si="109"/>
        <v>5672</v>
      </c>
      <c r="HX177" s="761">
        <f t="shared" si="117"/>
        <v>1.59729653618699</v>
      </c>
      <c r="HY177" s="739">
        <f ca="1" t="shared" si="118"/>
        <v>3.88675490472168</v>
      </c>
      <c r="HZ177" s="739">
        <f t="shared" si="138"/>
        <v>4200</v>
      </c>
      <c r="IA177" s="743"/>
      <c r="IB177" s="739">
        <f ca="1" t="shared" ref="IB177:IB208" si="139">HW177/HT177</f>
        <v>1134.4</v>
      </c>
      <c r="IC177" s="769">
        <f ca="1" t="shared" ref="IC177:IC208" si="140">HW177/HU177</f>
        <v>37.8133333333333</v>
      </c>
      <c r="ID177" s="769">
        <f ca="1" t="shared" ref="ID177:ID208" si="141">HZ177/IC177</f>
        <v>111.071932299013</v>
      </c>
      <c r="IE177" s="743"/>
      <c r="IF177" s="743"/>
      <c r="IG177" s="743"/>
      <c r="IH177" s="743"/>
      <c r="II177" s="743"/>
      <c r="IJ177" s="743"/>
      <c r="IK177" s="743"/>
      <c r="IL177" s="743"/>
      <c r="IM177" s="743"/>
      <c r="IN177" s="743"/>
      <c r="IO177" s="743"/>
      <c r="IP177" s="743"/>
      <c r="IQ177" s="739"/>
      <c r="IR177" s="739"/>
      <c r="IS177" s="739"/>
      <c r="IT177" s="739"/>
      <c r="IU177" s="739"/>
      <c r="IV177" s="739"/>
      <c r="IW177" s="739"/>
      <c r="IX177" s="739"/>
      <c r="IY177" s="739"/>
      <c r="IZ177" s="739"/>
      <c r="JA177" s="739"/>
      <c r="JB177" s="743">
        <v>0</v>
      </c>
      <c r="JC177" s="743">
        <v>100</v>
      </c>
      <c r="JD177" s="743">
        <v>863</v>
      </c>
      <c r="JE177" s="743">
        <v>364</v>
      </c>
      <c r="JF177" s="743">
        <v>576</v>
      </c>
      <c r="JG177" s="739">
        <v>5200</v>
      </c>
      <c r="JH177" s="739">
        <v>532</v>
      </c>
      <c r="JI177" s="739">
        <v>500</v>
      </c>
      <c r="JJ177" s="739">
        <v>372</v>
      </c>
      <c r="JK177" s="739">
        <v>600</v>
      </c>
      <c r="JL177" s="739">
        <v>32</v>
      </c>
      <c r="JM177" s="739">
        <v>791</v>
      </c>
      <c r="JN177" s="28">
        <f t="shared" si="119"/>
        <v>9930</v>
      </c>
      <c r="JO177" s="28">
        <f t="shared" si="120"/>
        <v>0</v>
      </c>
      <c r="JP177" s="28"/>
      <c r="JQ177" s="28"/>
      <c r="JR177" s="28"/>
      <c r="JS177" s="28"/>
      <c r="JT177" s="28"/>
      <c r="JU177" s="28"/>
      <c r="JV177" s="28"/>
      <c r="JW177" s="28"/>
      <c r="JX177" s="28"/>
      <c r="JY177" s="28"/>
      <c r="JZ177" s="28"/>
      <c r="KA177" s="28"/>
      <c r="KB177" s="28"/>
      <c r="KC177" s="28"/>
      <c r="KD177" s="28"/>
      <c r="KE177" s="824"/>
    </row>
    <row r="178" s="786" customFormat="1" hidden="1" customHeight="1" spans="1:291">
      <c r="A178" s="791" t="s">
        <v>1667</v>
      </c>
      <c r="B178" s="343" t="s">
        <v>1668</v>
      </c>
      <c r="C178" s="95" t="s">
        <v>1917</v>
      </c>
      <c r="D178" s="95" t="s">
        <v>1966</v>
      </c>
      <c r="E178" s="820" t="s">
        <v>1657</v>
      </c>
      <c r="F178" s="1117" t="s">
        <v>1985</v>
      </c>
      <c r="G178" s="416" t="s">
        <v>1986</v>
      </c>
      <c r="H178" s="301" t="s">
        <v>1987</v>
      </c>
      <c r="I178" s="99">
        <f t="shared" si="125"/>
        <v>-1291</v>
      </c>
      <c r="J178" s="1141">
        <v>1579</v>
      </c>
      <c r="K178" s="1130">
        <f t="shared" si="115"/>
        <v>3288</v>
      </c>
      <c r="L178" s="1131">
        <f t="shared" si="116"/>
        <v>288</v>
      </c>
      <c r="M178" s="1132"/>
      <c r="N178" s="1133"/>
      <c r="O178" s="1139"/>
      <c r="P178" s="1138">
        <f t="shared" si="101"/>
        <v>3000</v>
      </c>
      <c r="Q178" s="1154">
        <f t="shared" si="102"/>
        <v>3000</v>
      </c>
      <c r="R178" s="1156"/>
      <c r="S178" s="1156"/>
      <c r="T178" s="1156"/>
      <c r="U178" s="1156"/>
      <c r="V178" s="1156"/>
      <c r="W178" s="1156">
        <v>3000</v>
      </c>
      <c r="X178" s="1156"/>
      <c r="Y178" s="1156"/>
      <c r="Z178" s="1156"/>
      <c r="AA178" s="1156"/>
      <c r="AB178" s="1167"/>
      <c r="AC178" s="1156"/>
      <c r="AD178" s="1156"/>
      <c r="AE178" s="1156"/>
      <c r="AF178" s="1156"/>
      <c r="AG178" s="1156"/>
      <c r="AH178" s="1156"/>
      <c r="AI178" s="1156"/>
      <c r="AJ178" s="1156">
        <v>3000</v>
      </c>
      <c r="AK178" s="1156"/>
      <c r="AL178" s="1156"/>
      <c r="AM178" s="1156"/>
      <c r="AN178" s="1156"/>
      <c r="AO178" s="1156"/>
      <c r="AP178" s="1156"/>
      <c r="AQ178" s="1156"/>
      <c r="AR178" s="1156"/>
      <c r="AS178" s="1179"/>
      <c r="AT178" s="1177"/>
      <c r="AU178" s="1178"/>
      <c r="AV178" s="1178"/>
      <c r="AW178" s="1178"/>
      <c r="AX178" s="1178"/>
      <c r="AY178" s="1178"/>
      <c r="AZ178" s="1178"/>
      <c r="BA178" s="1178"/>
      <c r="BB178" s="1178"/>
      <c r="BC178" s="1178"/>
      <c r="BD178" s="1178"/>
      <c r="BE178" s="1178"/>
      <c r="BF178" s="1178"/>
      <c r="BG178" s="1178"/>
      <c r="BH178" s="1178"/>
      <c r="BI178" s="1178">
        <v>30</v>
      </c>
      <c r="BJ178" s="1178"/>
      <c r="BK178" s="1186"/>
      <c r="BL178" s="1187">
        <v>-3179</v>
      </c>
      <c r="BM178" s="1187"/>
      <c r="BN178" s="1187"/>
      <c r="BO178" s="1187"/>
      <c r="BP178" s="1187"/>
      <c r="BQ178" s="1187"/>
      <c r="BR178" s="1187"/>
      <c r="BS178" s="1187"/>
      <c r="BT178" s="1187"/>
      <c r="BU178" s="1187"/>
      <c r="BV178" s="1191"/>
      <c r="BW178" s="1186"/>
      <c r="BX178" s="1186"/>
      <c r="BY178" s="1186"/>
      <c r="BZ178" s="1186"/>
      <c r="CA178" s="1186">
        <v>1000</v>
      </c>
      <c r="CB178" s="1186"/>
      <c r="CC178" s="1186"/>
      <c r="CD178" s="1186"/>
      <c r="CE178" s="1186"/>
      <c r="CF178" s="1186"/>
      <c r="CG178" s="1186"/>
      <c r="CH178" s="1186"/>
      <c r="CI178" s="1186"/>
      <c r="CJ178" s="1186"/>
      <c r="CK178" s="1186"/>
      <c r="CL178" s="1186"/>
      <c r="CM178" s="1186"/>
      <c r="CN178" s="1186">
        <v>32</v>
      </c>
      <c r="CO178" s="1186"/>
      <c r="CP178" s="1186">
        <v>544</v>
      </c>
      <c r="CQ178" s="1186">
        <v>500</v>
      </c>
      <c r="CR178" s="1186"/>
      <c r="CS178" s="1186"/>
      <c r="CT178" s="1186"/>
      <c r="CU178" s="1186"/>
      <c r="CV178" s="1186"/>
      <c r="CW178" s="1186"/>
      <c r="CX178" s="1186"/>
      <c r="CY178" s="1186"/>
      <c r="CZ178" s="1186"/>
      <c r="DA178" s="1186"/>
      <c r="DB178" s="1186"/>
      <c r="DC178" s="1186"/>
      <c r="DD178" s="1186">
        <v>320</v>
      </c>
      <c r="DE178" s="1186"/>
      <c r="DF178" s="1186"/>
      <c r="DG178" s="1186">
        <v>1152</v>
      </c>
      <c r="DH178" s="1186"/>
      <c r="DI178" s="1186"/>
      <c r="DJ178" s="1186">
        <v>192</v>
      </c>
      <c r="DK178" s="1186">
        <v>300</v>
      </c>
      <c r="DL178" s="1186"/>
      <c r="DM178" s="1186"/>
      <c r="DN178" s="1186"/>
      <c r="DO178" s="1186"/>
      <c r="DP178" s="1186"/>
      <c r="DQ178" s="1186"/>
      <c r="DR178" s="1186"/>
      <c r="DS178" s="1186"/>
      <c r="DT178" s="1186"/>
      <c r="DU178" s="1186"/>
      <c r="DV178" s="1186"/>
      <c r="DW178" s="1186"/>
      <c r="DX178" s="1186"/>
      <c r="DY178" s="1186"/>
      <c r="DZ178" s="1186"/>
      <c r="EA178" s="1186">
        <v>1120</v>
      </c>
      <c r="EB178" s="1186"/>
      <c r="EC178" s="1186"/>
      <c r="ED178" s="1186"/>
      <c r="EE178" s="1186"/>
      <c r="EF178" s="1186"/>
      <c r="EG178" s="1186"/>
      <c r="EH178" s="1186"/>
      <c r="EI178" s="1186"/>
      <c r="EJ178" s="1186"/>
      <c r="EK178" s="1197"/>
      <c r="EL178" s="1198"/>
      <c r="EM178" s="1186"/>
      <c r="EN178" s="1186"/>
      <c r="EO178" s="1186"/>
      <c r="EP178" s="1186"/>
      <c r="EQ178" s="1186"/>
      <c r="ER178" s="1186"/>
      <c r="ES178" s="1186"/>
      <c r="ET178" s="1186"/>
      <c r="EU178" s="1186"/>
      <c r="EV178" s="1186"/>
      <c r="EW178" s="1186"/>
      <c r="EX178" s="1186"/>
      <c r="EY178" s="1186"/>
      <c r="EZ178" s="1186"/>
      <c r="FA178" s="1186"/>
      <c r="FB178" s="1186"/>
      <c r="FC178" s="1209"/>
      <c r="FD178" s="1186">
        <v>100</v>
      </c>
      <c r="FE178" s="1186"/>
      <c r="FF178" s="1186"/>
      <c r="FG178" s="1186"/>
      <c r="FH178" s="1186"/>
      <c r="FI178" s="1186"/>
      <c r="FJ178" s="1186"/>
      <c r="FK178" s="1186"/>
      <c r="FL178" s="1209"/>
      <c r="FM178" s="1186"/>
      <c r="FN178" s="1186"/>
      <c r="FO178" s="1186">
        <v>500</v>
      </c>
      <c r="FP178" s="1186"/>
      <c r="FQ178" s="1186"/>
      <c r="FR178" s="1186"/>
      <c r="FS178" s="1186"/>
      <c r="FT178" s="1186"/>
      <c r="FU178" s="1186"/>
      <c r="FV178" s="1186"/>
      <c r="FW178" s="1186"/>
      <c r="FX178" s="1186"/>
      <c r="FY178" s="1186"/>
      <c r="FZ178" s="1186"/>
      <c r="GA178" s="1186"/>
      <c r="GB178" s="1186"/>
      <c r="GC178" s="1186">
        <v>1</v>
      </c>
      <c r="GD178" s="1186"/>
      <c r="GE178" s="1186"/>
      <c r="GF178" s="1186">
        <v>100</v>
      </c>
      <c r="GG178" s="1186"/>
      <c r="GH178" s="1186"/>
      <c r="GI178" s="1186"/>
      <c r="GJ178" s="1186"/>
      <c r="GK178" s="1186"/>
      <c r="GL178" s="1186"/>
      <c r="GM178" s="1186"/>
      <c r="GN178" s="1186"/>
      <c r="GO178" s="1186"/>
      <c r="GP178" s="1186"/>
      <c r="GQ178" s="1186"/>
      <c r="GR178" s="1186"/>
      <c r="GS178" s="1186"/>
      <c r="GT178" s="1186"/>
      <c r="GU178" s="1186"/>
      <c r="GV178" s="1186"/>
      <c r="GW178" s="1186"/>
      <c r="GX178" s="1186"/>
      <c r="GY178" s="1218"/>
      <c r="GZ178" s="364">
        <f t="shared" si="121"/>
        <v>5160</v>
      </c>
      <c r="HA178" s="365">
        <f t="shared" si="122"/>
        <v>701</v>
      </c>
      <c r="HB178" s="366">
        <f t="shared" si="123"/>
        <v>5861</v>
      </c>
      <c r="HC178" s="366">
        <v>10663</v>
      </c>
      <c r="HD178" s="365"/>
      <c r="HE178" s="365"/>
      <c r="HF178" s="54"/>
      <c r="HG178" s="709">
        <v>3.59</v>
      </c>
      <c r="HH178" s="709">
        <v>0.94</v>
      </c>
      <c r="HI178" s="709">
        <f t="shared" si="135"/>
        <v>5509.34</v>
      </c>
      <c r="HJ178" s="711"/>
      <c r="HK178" s="711">
        <v>3.49</v>
      </c>
      <c r="HL178" s="738">
        <f t="shared" si="132"/>
        <v>0.445855827246745</v>
      </c>
      <c r="HM178" s="743"/>
      <c r="HN178" s="743">
        <v>3000</v>
      </c>
      <c r="HO178" s="743">
        <v>3.29</v>
      </c>
      <c r="HP178" s="740">
        <f t="shared" si="136"/>
        <v>11475.12</v>
      </c>
      <c r="HQ178" s="738">
        <f t="shared" si="137"/>
        <v>0.477611940298507</v>
      </c>
      <c r="HR178" s="745">
        <v>44652</v>
      </c>
      <c r="HS178" s="742">
        <v>44927</v>
      </c>
      <c r="HT178" s="739">
        <f ca="1" t="shared" si="133"/>
        <v>5</v>
      </c>
      <c r="HU178" s="739">
        <f ca="1" t="shared" si="134"/>
        <v>150</v>
      </c>
      <c r="HV178" s="743">
        <v>2079</v>
      </c>
      <c r="HW178" s="739">
        <f t="shared" si="109"/>
        <v>5861</v>
      </c>
      <c r="HX178" s="761">
        <f t="shared" si="117"/>
        <v>2.18408794484815</v>
      </c>
      <c r="HY178" s="739">
        <f ca="1" t="shared" si="118"/>
        <v>5.3146139991305</v>
      </c>
      <c r="HZ178" s="739">
        <f t="shared" si="138"/>
        <v>3288</v>
      </c>
      <c r="IA178" s="743"/>
      <c r="IB178" s="739">
        <f ca="1" t="shared" si="139"/>
        <v>1172.2</v>
      </c>
      <c r="IC178" s="769">
        <f ca="1" t="shared" si="140"/>
        <v>39.0733333333333</v>
      </c>
      <c r="ID178" s="769">
        <f ca="1" t="shared" si="141"/>
        <v>84.1494625490531</v>
      </c>
      <c r="IE178" s="743"/>
      <c r="IF178" s="743"/>
      <c r="IG178" s="743"/>
      <c r="IH178" s="743"/>
      <c r="II178" s="743"/>
      <c r="IJ178" s="743"/>
      <c r="IK178" s="743"/>
      <c r="IL178" s="743"/>
      <c r="IM178" s="743"/>
      <c r="IN178" s="743"/>
      <c r="IO178" s="743"/>
      <c r="IP178" s="743"/>
      <c r="IQ178" s="739"/>
      <c r="IR178" s="739"/>
      <c r="IS178" s="739"/>
      <c r="IT178" s="739"/>
      <c r="IU178" s="739"/>
      <c r="IV178" s="739"/>
      <c r="IW178" s="739"/>
      <c r="IX178" s="739"/>
      <c r="IY178" s="739"/>
      <c r="IZ178" s="739"/>
      <c r="JA178" s="739"/>
      <c r="JB178" s="743">
        <v>0</v>
      </c>
      <c r="JC178" s="743">
        <v>100</v>
      </c>
      <c r="JD178" s="743">
        <v>763</v>
      </c>
      <c r="JE178" s="743">
        <v>364</v>
      </c>
      <c r="JF178" s="743">
        <v>1152</v>
      </c>
      <c r="JG178" s="739">
        <v>5200</v>
      </c>
      <c r="JH178" s="739">
        <v>532</v>
      </c>
      <c r="JI178" s="739">
        <v>500</v>
      </c>
      <c r="JJ178" s="739">
        <v>392</v>
      </c>
      <c r="JK178" s="739">
        <v>561</v>
      </c>
      <c r="JL178" s="739">
        <v>87</v>
      </c>
      <c r="JM178" s="739">
        <v>1012</v>
      </c>
      <c r="JN178" s="28">
        <f t="shared" si="119"/>
        <v>10663</v>
      </c>
      <c r="JO178" s="28">
        <f t="shared" si="120"/>
        <v>0</v>
      </c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824"/>
    </row>
    <row r="179" s="786" customFormat="1" hidden="1" customHeight="1" spans="1:291">
      <c r="A179" s="791" t="s">
        <v>1667</v>
      </c>
      <c r="B179" s="343" t="s">
        <v>1668</v>
      </c>
      <c r="C179" s="95" t="s">
        <v>1917</v>
      </c>
      <c r="D179" s="95" t="s">
        <v>1966</v>
      </c>
      <c r="E179" s="820" t="s">
        <v>1657</v>
      </c>
      <c r="F179" s="1117" t="s">
        <v>1988</v>
      </c>
      <c r="G179" s="416" t="s">
        <v>1989</v>
      </c>
      <c r="H179" s="301" t="s">
        <v>1990</v>
      </c>
      <c r="I179" s="99">
        <f t="shared" si="125"/>
        <v>421</v>
      </c>
      <c r="J179" s="1141">
        <v>392</v>
      </c>
      <c r="K179" s="1130">
        <f t="shared" si="115"/>
        <v>3813</v>
      </c>
      <c r="L179" s="1131">
        <f t="shared" si="116"/>
        <v>813</v>
      </c>
      <c r="M179" s="1132"/>
      <c r="N179" s="1133"/>
      <c r="O179" s="1139"/>
      <c r="P179" s="1138">
        <f t="shared" si="101"/>
        <v>3000</v>
      </c>
      <c r="Q179" s="1154">
        <f t="shared" si="102"/>
        <v>6000</v>
      </c>
      <c r="R179" s="1156"/>
      <c r="S179" s="1156"/>
      <c r="T179" s="1156"/>
      <c r="U179" s="1156"/>
      <c r="V179" s="1156"/>
      <c r="W179" s="1156">
        <v>3000</v>
      </c>
      <c r="X179" s="1156"/>
      <c r="Y179" s="1156"/>
      <c r="Z179" s="1156"/>
      <c r="AA179" s="1156"/>
      <c r="AB179" s="1167"/>
      <c r="AC179" s="1156">
        <v>3000</v>
      </c>
      <c r="AD179" s="1156"/>
      <c r="AE179" s="1156"/>
      <c r="AF179" s="1156"/>
      <c r="AG179" s="1156"/>
      <c r="AH179" s="1156"/>
      <c r="AI179" s="1156"/>
      <c r="AJ179" s="1156"/>
      <c r="AK179" s="1156"/>
      <c r="AL179" s="1156"/>
      <c r="AM179" s="1156">
        <v>3000</v>
      </c>
      <c r="AN179" s="1156"/>
      <c r="AO179" s="1156"/>
      <c r="AP179" s="1156"/>
      <c r="AQ179" s="1156"/>
      <c r="AR179" s="1156"/>
      <c r="AS179" s="1179"/>
      <c r="AT179" s="1177"/>
      <c r="AU179" s="1178"/>
      <c r="AV179" s="1178"/>
      <c r="AW179" s="1178"/>
      <c r="AX179" s="1178"/>
      <c r="AY179" s="1178"/>
      <c r="AZ179" s="1178"/>
      <c r="BA179" s="1178"/>
      <c r="BB179" s="1178"/>
      <c r="BC179" s="1178"/>
      <c r="BD179" s="1178"/>
      <c r="BE179" s="1178"/>
      <c r="BF179" s="1178"/>
      <c r="BG179" s="1178"/>
      <c r="BH179" s="1178"/>
      <c r="BI179" s="1178">
        <v>30</v>
      </c>
      <c r="BJ179" s="1178"/>
      <c r="BK179" s="1186"/>
      <c r="BL179" s="1187">
        <v>-692</v>
      </c>
      <c r="BM179" s="1187"/>
      <c r="BN179" s="1187"/>
      <c r="BO179" s="1187"/>
      <c r="BP179" s="1187"/>
      <c r="BQ179" s="1187"/>
      <c r="BR179" s="1187"/>
      <c r="BS179" s="1187"/>
      <c r="BT179" s="1187"/>
      <c r="BU179" s="1187"/>
      <c r="BV179" s="1191"/>
      <c r="BW179" s="1186"/>
      <c r="BX179" s="1186"/>
      <c r="BY179" s="1186"/>
      <c r="BZ179" s="1186"/>
      <c r="CA179" s="1186">
        <v>1000</v>
      </c>
      <c r="CB179" s="1186"/>
      <c r="CC179" s="1186"/>
      <c r="CD179" s="1186"/>
      <c r="CE179" s="1186"/>
      <c r="CF179" s="1186"/>
      <c r="CG179" s="1186"/>
      <c r="CH179" s="1186"/>
      <c r="CI179" s="1186"/>
      <c r="CJ179" s="1186"/>
      <c r="CK179" s="1186"/>
      <c r="CL179" s="1186"/>
      <c r="CM179" s="1186"/>
      <c r="CN179" s="1186">
        <v>32</v>
      </c>
      <c r="CO179" s="1186"/>
      <c r="CP179" s="1186">
        <v>544</v>
      </c>
      <c r="CQ179" s="1186"/>
      <c r="CR179" s="1186"/>
      <c r="CS179" s="1186"/>
      <c r="CT179" s="1186"/>
      <c r="CU179" s="1186"/>
      <c r="CV179" s="1186"/>
      <c r="CW179" s="1186"/>
      <c r="CX179" s="1186"/>
      <c r="CY179" s="1186"/>
      <c r="CZ179" s="1186"/>
      <c r="DA179" s="1186"/>
      <c r="DB179" s="1186"/>
      <c r="DC179" s="1186"/>
      <c r="DD179" s="1186">
        <v>320</v>
      </c>
      <c r="DE179" s="1186"/>
      <c r="DF179" s="1186"/>
      <c r="DG179" s="1186">
        <v>1152</v>
      </c>
      <c r="DH179" s="1186"/>
      <c r="DI179" s="1186"/>
      <c r="DJ179" s="1186">
        <v>192</v>
      </c>
      <c r="DK179" s="1186">
        <v>300</v>
      </c>
      <c r="DL179" s="1186"/>
      <c r="DM179" s="1186"/>
      <c r="DN179" s="1186"/>
      <c r="DO179" s="1186"/>
      <c r="DP179" s="1186"/>
      <c r="DQ179" s="1186">
        <v>500</v>
      </c>
      <c r="DR179" s="1186"/>
      <c r="DS179" s="1186"/>
      <c r="DT179" s="1186"/>
      <c r="DU179" s="1186"/>
      <c r="DV179" s="1186"/>
      <c r="DW179" s="1186"/>
      <c r="DX179" s="1186"/>
      <c r="DY179" s="1186"/>
      <c r="DZ179" s="1186"/>
      <c r="EA179" s="1186">
        <v>1408</v>
      </c>
      <c r="EB179" s="1186"/>
      <c r="EC179" s="1186"/>
      <c r="ED179" s="1186"/>
      <c r="EE179" s="1186"/>
      <c r="EF179" s="1186"/>
      <c r="EG179" s="1186"/>
      <c r="EH179" s="1186"/>
      <c r="EI179" s="1186"/>
      <c r="EJ179" s="1186"/>
      <c r="EK179" s="1197"/>
      <c r="EL179" s="1198"/>
      <c r="EM179" s="1186"/>
      <c r="EN179" s="1186"/>
      <c r="EO179" s="1186"/>
      <c r="EP179" s="1186"/>
      <c r="EQ179" s="1186"/>
      <c r="ER179" s="1186"/>
      <c r="ES179" s="1186"/>
      <c r="ET179" s="1186"/>
      <c r="EU179" s="1186"/>
      <c r="EV179" s="1186"/>
      <c r="EW179" s="1186"/>
      <c r="EX179" s="1186"/>
      <c r="EY179" s="1186"/>
      <c r="EZ179" s="1186"/>
      <c r="FA179" s="1186"/>
      <c r="FB179" s="1186"/>
      <c r="FC179" s="1209"/>
      <c r="FD179" s="1186"/>
      <c r="FE179" s="1186"/>
      <c r="FF179" s="1186"/>
      <c r="FG179" s="1186"/>
      <c r="FH179" s="1186"/>
      <c r="FI179" s="1186"/>
      <c r="FJ179" s="1186"/>
      <c r="FK179" s="1186"/>
      <c r="FL179" s="1209"/>
      <c r="FM179" s="1186"/>
      <c r="FN179" s="1186"/>
      <c r="FO179" s="1186">
        <v>300</v>
      </c>
      <c r="FP179" s="1186"/>
      <c r="FQ179" s="1186"/>
      <c r="FR179" s="1186"/>
      <c r="FS179" s="1186"/>
      <c r="FT179" s="1186"/>
      <c r="FU179" s="1186"/>
      <c r="FV179" s="1186"/>
      <c r="FW179" s="1186"/>
      <c r="FX179" s="1186"/>
      <c r="FY179" s="1186"/>
      <c r="FZ179" s="1186"/>
      <c r="GA179" s="1186"/>
      <c r="GB179" s="1186"/>
      <c r="GC179" s="1186">
        <v>1</v>
      </c>
      <c r="GD179" s="1186"/>
      <c r="GE179" s="1186"/>
      <c r="GF179" s="1186">
        <v>100</v>
      </c>
      <c r="GG179" s="1186"/>
      <c r="GH179" s="1186"/>
      <c r="GI179" s="1186"/>
      <c r="GJ179" s="1186"/>
      <c r="GK179" s="1186"/>
      <c r="GL179" s="1186"/>
      <c r="GM179" s="1186"/>
      <c r="GN179" s="1186"/>
      <c r="GO179" s="1186"/>
      <c r="GP179" s="1186"/>
      <c r="GQ179" s="1186"/>
      <c r="GR179" s="1186"/>
      <c r="GS179" s="1186"/>
      <c r="GT179" s="1186"/>
      <c r="GU179" s="1186"/>
      <c r="GV179" s="1186"/>
      <c r="GW179" s="1186"/>
      <c r="GX179" s="1186"/>
      <c r="GY179" s="1218"/>
      <c r="GZ179" s="364">
        <f t="shared" si="121"/>
        <v>5448</v>
      </c>
      <c r="HA179" s="365">
        <f t="shared" si="122"/>
        <v>401</v>
      </c>
      <c r="HB179" s="366">
        <f t="shared" si="123"/>
        <v>5849</v>
      </c>
      <c r="HC179" s="366">
        <v>10162</v>
      </c>
      <c r="HD179" s="365"/>
      <c r="HE179" s="365"/>
      <c r="HF179" s="54"/>
      <c r="HG179" s="709">
        <v>3.59</v>
      </c>
      <c r="HH179" s="709">
        <v>0.94</v>
      </c>
      <c r="HI179" s="709">
        <f t="shared" si="135"/>
        <v>5498.06</v>
      </c>
      <c r="HJ179" s="711"/>
      <c r="HK179" s="711">
        <v>3.49</v>
      </c>
      <c r="HL179" s="738">
        <f t="shared" si="132"/>
        <v>0.445855827246745</v>
      </c>
      <c r="HM179" s="743"/>
      <c r="HN179" s="743">
        <v>3000</v>
      </c>
      <c r="HO179" s="743">
        <v>3.29</v>
      </c>
      <c r="HP179" s="740">
        <f t="shared" si="136"/>
        <v>13307.37</v>
      </c>
      <c r="HQ179" s="738">
        <f t="shared" si="137"/>
        <v>0.477611940298507</v>
      </c>
      <c r="HR179" s="745">
        <v>44652</v>
      </c>
      <c r="HS179" s="742">
        <v>44927</v>
      </c>
      <c r="HT179" s="739">
        <f ca="1" t="shared" si="133"/>
        <v>5</v>
      </c>
      <c r="HU179" s="739">
        <f ca="1" t="shared" si="134"/>
        <v>150</v>
      </c>
      <c r="HV179" s="743">
        <v>2692</v>
      </c>
      <c r="HW179" s="739">
        <f t="shared" si="109"/>
        <v>5849</v>
      </c>
      <c r="HX179" s="761">
        <f t="shared" si="117"/>
        <v>1.79830899308224</v>
      </c>
      <c r="HY179" s="739">
        <f ca="1" t="shared" si="118"/>
        <v>4.37588521650012</v>
      </c>
      <c r="HZ179" s="739">
        <f t="shared" si="138"/>
        <v>3813</v>
      </c>
      <c r="IA179" s="743"/>
      <c r="IB179" s="739">
        <f ca="1" t="shared" si="139"/>
        <v>1169.8</v>
      </c>
      <c r="IC179" s="769">
        <f ca="1" t="shared" si="140"/>
        <v>38.9933333333333</v>
      </c>
      <c r="ID179" s="769">
        <f ca="1" t="shared" si="141"/>
        <v>97.7859463156095</v>
      </c>
      <c r="IE179" s="743"/>
      <c r="IF179" s="743"/>
      <c r="IG179" s="743"/>
      <c r="IH179" s="743"/>
      <c r="II179" s="743"/>
      <c r="IJ179" s="743"/>
      <c r="IK179" s="743"/>
      <c r="IL179" s="743"/>
      <c r="IM179" s="743"/>
      <c r="IN179" s="743"/>
      <c r="IO179" s="743"/>
      <c r="IP179" s="743"/>
      <c r="IQ179" s="739"/>
      <c r="IR179" s="739"/>
      <c r="IS179" s="739"/>
      <c r="IT179" s="739"/>
      <c r="IU179" s="739"/>
      <c r="IV179" s="739"/>
      <c r="IW179" s="739"/>
      <c r="IX179" s="739"/>
      <c r="IY179" s="739"/>
      <c r="IZ179" s="739"/>
      <c r="JA179" s="739"/>
      <c r="JB179" s="743">
        <v>0</v>
      </c>
      <c r="JC179" s="743">
        <v>100</v>
      </c>
      <c r="JD179" s="743">
        <v>763</v>
      </c>
      <c r="JE179" s="743">
        <v>364</v>
      </c>
      <c r="JF179" s="743">
        <v>1152</v>
      </c>
      <c r="JG179" s="739">
        <v>4200</v>
      </c>
      <c r="JH179" s="739">
        <v>532</v>
      </c>
      <c r="JI179" s="739">
        <v>500</v>
      </c>
      <c r="JJ179" s="739">
        <v>372</v>
      </c>
      <c r="JK179" s="739">
        <v>1085</v>
      </c>
      <c r="JL179" s="739">
        <v>87</v>
      </c>
      <c r="JM179" s="739">
        <v>1007</v>
      </c>
      <c r="JN179" s="28">
        <f t="shared" si="119"/>
        <v>10162</v>
      </c>
      <c r="JO179" s="28">
        <f t="shared" si="120"/>
        <v>0</v>
      </c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824"/>
    </row>
    <row r="180" s="786" customFormat="1" hidden="1" customHeight="1" spans="1:291">
      <c r="A180" s="791" t="s">
        <v>1667</v>
      </c>
      <c r="B180" s="343" t="s">
        <v>1668</v>
      </c>
      <c r="C180" s="95" t="s">
        <v>1917</v>
      </c>
      <c r="D180" s="95" t="s">
        <v>1966</v>
      </c>
      <c r="E180" s="820" t="s">
        <v>1657</v>
      </c>
      <c r="F180" s="1117" t="s">
        <v>1991</v>
      </c>
      <c r="G180" s="416" t="s">
        <v>1992</v>
      </c>
      <c r="H180" s="301" t="s">
        <v>1993</v>
      </c>
      <c r="I180" s="99">
        <f t="shared" si="125"/>
        <v>-790</v>
      </c>
      <c r="J180" s="1141">
        <v>1500</v>
      </c>
      <c r="K180" s="1130">
        <f t="shared" si="115"/>
        <v>3710</v>
      </c>
      <c r="L180" s="1131">
        <f t="shared" si="116"/>
        <v>710</v>
      </c>
      <c r="M180" s="1132"/>
      <c r="N180" s="1133"/>
      <c r="O180" s="1139"/>
      <c r="P180" s="1138">
        <f t="shared" si="101"/>
        <v>3000</v>
      </c>
      <c r="Q180" s="1154">
        <f t="shared" si="102"/>
        <v>3000</v>
      </c>
      <c r="R180" s="1156"/>
      <c r="S180" s="1156"/>
      <c r="T180" s="1156"/>
      <c r="U180" s="1156"/>
      <c r="V180" s="1156"/>
      <c r="W180" s="1156">
        <v>3000</v>
      </c>
      <c r="X180" s="1156"/>
      <c r="Y180" s="1156"/>
      <c r="Z180" s="1156"/>
      <c r="AA180" s="1156"/>
      <c r="AB180" s="1167"/>
      <c r="AC180" s="1156"/>
      <c r="AD180" s="1156"/>
      <c r="AE180" s="1156"/>
      <c r="AF180" s="1156"/>
      <c r="AG180" s="1156"/>
      <c r="AH180" s="1156"/>
      <c r="AI180" s="1156"/>
      <c r="AJ180" s="1156">
        <v>3000</v>
      </c>
      <c r="AK180" s="1156"/>
      <c r="AL180" s="1156"/>
      <c r="AM180" s="1156"/>
      <c r="AN180" s="1156"/>
      <c r="AO180" s="1156"/>
      <c r="AP180" s="1156"/>
      <c r="AQ180" s="1156"/>
      <c r="AR180" s="1156"/>
      <c r="AS180" s="1179"/>
      <c r="AT180" s="1177"/>
      <c r="AU180" s="1178"/>
      <c r="AV180" s="1178"/>
      <c r="AW180" s="1178"/>
      <c r="AX180" s="1178"/>
      <c r="AY180" s="1178"/>
      <c r="AZ180" s="1178"/>
      <c r="BA180" s="1178"/>
      <c r="BB180" s="1178"/>
      <c r="BC180" s="1178"/>
      <c r="BD180" s="1178"/>
      <c r="BE180" s="1178"/>
      <c r="BF180" s="1178"/>
      <c r="BG180" s="1178"/>
      <c r="BH180" s="1178"/>
      <c r="BI180" s="1178">
        <v>30</v>
      </c>
      <c r="BJ180" s="1178"/>
      <c r="BK180" s="1186"/>
      <c r="BL180" s="1187">
        <v>-2600</v>
      </c>
      <c r="BM180" s="1187"/>
      <c r="BN180" s="1187"/>
      <c r="BO180" s="1187"/>
      <c r="BP180" s="1187"/>
      <c r="BQ180" s="1187"/>
      <c r="BR180" s="1187"/>
      <c r="BS180" s="1187"/>
      <c r="BT180" s="1187"/>
      <c r="BU180" s="1187"/>
      <c r="BV180" s="1191"/>
      <c r="BW180" s="1186"/>
      <c r="BX180" s="1186"/>
      <c r="BY180" s="1186"/>
      <c r="BZ180" s="1186"/>
      <c r="CA180" s="1186">
        <v>1000</v>
      </c>
      <c r="CB180" s="1186"/>
      <c r="CC180" s="1186"/>
      <c r="CD180" s="1186"/>
      <c r="CE180" s="1186"/>
      <c r="CF180" s="1186"/>
      <c r="CG180" s="1186"/>
      <c r="CH180" s="1186"/>
      <c r="CI180" s="1186"/>
      <c r="CJ180" s="1186"/>
      <c r="CK180" s="1186"/>
      <c r="CL180" s="1186"/>
      <c r="CM180" s="1186"/>
      <c r="CN180" s="1186">
        <v>32</v>
      </c>
      <c r="CO180" s="1186"/>
      <c r="CP180" s="1186">
        <v>544</v>
      </c>
      <c r="CQ180" s="1186"/>
      <c r="CR180" s="1186"/>
      <c r="CS180" s="1186"/>
      <c r="CT180" s="1186"/>
      <c r="CU180" s="1186"/>
      <c r="CV180" s="1186"/>
      <c r="CW180" s="1186"/>
      <c r="CX180" s="1186"/>
      <c r="CY180" s="1186"/>
      <c r="CZ180" s="1186"/>
      <c r="DA180" s="1186"/>
      <c r="DB180" s="1186"/>
      <c r="DC180" s="1186"/>
      <c r="DD180" s="1186">
        <v>320</v>
      </c>
      <c r="DE180" s="1186"/>
      <c r="DF180" s="1186"/>
      <c r="DG180" s="1186">
        <v>1152</v>
      </c>
      <c r="DH180" s="1186"/>
      <c r="DI180" s="1186"/>
      <c r="DJ180" s="1186">
        <v>192</v>
      </c>
      <c r="DK180" s="1186">
        <v>300</v>
      </c>
      <c r="DL180" s="1186"/>
      <c r="DM180" s="1186"/>
      <c r="DN180" s="1186"/>
      <c r="DO180" s="1186"/>
      <c r="DP180" s="1186"/>
      <c r="DQ180" s="1186"/>
      <c r="DR180" s="1186"/>
      <c r="DS180" s="1186"/>
      <c r="DT180" s="1186"/>
      <c r="DU180" s="1186"/>
      <c r="DV180" s="1186"/>
      <c r="DW180" s="1186"/>
      <c r="DX180" s="1186"/>
      <c r="DY180" s="1186"/>
      <c r="DZ180" s="1186"/>
      <c r="EA180" s="1186">
        <v>1120</v>
      </c>
      <c r="EB180" s="1186"/>
      <c r="EC180" s="1186"/>
      <c r="ED180" s="1186"/>
      <c r="EE180" s="1186"/>
      <c r="EF180" s="1186"/>
      <c r="EG180" s="1186"/>
      <c r="EH180" s="1186"/>
      <c r="EI180" s="1186"/>
      <c r="EJ180" s="1186"/>
      <c r="EK180" s="1197"/>
      <c r="EL180" s="1198"/>
      <c r="EM180" s="1186"/>
      <c r="EN180" s="1186"/>
      <c r="EO180" s="1186"/>
      <c r="EP180" s="1186"/>
      <c r="EQ180" s="1186"/>
      <c r="ER180" s="1186"/>
      <c r="ES180" s="1186"/>
      <c r="ET180" s="1186"/>
      <c r="EU180" s="1186"/>
      <c r="EV180" s="1186"/>
      <c r="EW180" s="1186"/>
      <c r="EX180" s="1186"/>
      <c r="EY180" s="1186"/>
      <c r="EZ180" s="1186"/>
      <c r="FA180" s="1186"/>
      <c r="FB180" s="1186"/>
      <c r="FC180" s="1209"/>
      <c r="FD180" s="1186"/>
      <c r="FE180" s="1186"/>
      <c r="FF180" s="1186"/>
      <c r="FG180" s="1186"/>
      <c r="FH180" s="1186"/>
      <c r="FI180" s="1186"/>
      <c r="FJ180" s="1186"/>
      <c r="FK180" s="1186"/>
      <c r="FL180" s="1209"/>
      <c r="FM180" s="1186"/>
      <c r="FN180" s="1186"/>
      <c r="FO180" s="1186">
        <v>100</v>
      </c>
      <c r="FP180" s="1186"/>
      <c r="FQ180" s="1186"/>
      <c r="FR180" s="1186"/>
      <c r="FS180" s="1186"/>
      <c r="FT180" s="1186"/>
      <c r="FU180" s="1186"/>
      <c r="FV180" s="1186"/>
      <c r="FW180" s="1186"/>
      <c r="FX180" s="1186"/>
      <c r="FY180" s="1186"/>
      <c r="FZ180" s="1186"/>
      <c r="GA180" s="1186"/>
      <c r="GB180" s="1186"/>
      <c r="GC180" s="1186"/>
      <c r="GD180" s="1186"/>
      <c r="GE180" s="1186"/>
      <c r="GF180" s="1186">
        <v>100</v>
      </c>
      <c r="GG180" s="1186"/>
      <c r="GH180" s="1186"/>
      <c r="GI180" s="1186"/>
      <c r="GJ180" s="1186"/>
      <c r="GK180" s="1186"/>
      <c r="GL180" s="1186"/>
      <c r="GM180" s="1186"/>
      <c r="GN180" s="1186"/>
      <c r="GO180" s="1186"/>
      <c r="GP180" s="1186"/>
      <c r="GQ180" s="1186"/>
      <c r="GR180" s="1186"/>
      <c r="GS180" s="1186"/>
      <c r="GT180" s="1186"/>
      <c r="GU180" s="1186"/>
      <c r="GV180" s="1186"/>
      <c r="GW180" s="1186"/>
      <c r="GX180" s="1186"/>
      <c r="GY180" s="1218"/>
      <c r="GZ180" s="364">
        <f t="shared" si="121"/>
        <v>4660</v>
      </c>
      <c r="HA180" s="365">
        <f t="shared" si="122"/>
        <v>200</v>
      </c>
      <c r="HB180" s="366">
        <f t="shared" si="123"/>
        <v>4860</v>
      </c>
      <c r="HC180" s="366">
        <v>8266</v>
      </c>
      <c r="HD180" s="365"/>
      <c r="HE180" s="365"/>
      <c r="HF180" s="54"/>
      <c r="HG180" s="709">
        <v>3.59</v>
      </c>
      <c r="HH180" s="709">
        <v>0.94</v>
      </c>
      <c r="HI180" s="709">
        <f t="shared" si="135"/>
        <v>4568.4</v>
      </c>
      <c r="HJ180" s="711"/>
      <c r="HK180" s="711">
        <v>3.49</v>
      </c>
      <c r="HL180" s="738">
        <f t="shared" si="132"/>
        <v>0.445855827246745</v>
      </c>
      <c r="HM180" s="743"/>
      <c r="HN180" s="743">
        <v>3000</v>
      </c>
      <c r="HO180" s="743">
        <v>3.29</v>
      </c>
      <c r="HP180" s="740">
        <f t="shared" si="136"/>
        <v>12947.9</v>
      </c>
      <c r="HQ180" s="738">
        <f t="shared" si="137"/>
        <v>0.477611940298507</v>
      </c>
      <c r="HR180" s="745">
        <v>44652</v>
      </c>
      <c r="HS180" s="742">
        <v>44927</v>
      </c>
      <c r="HT180" s="739">
        <f ca="1" t="shared" si="133"/>
        <v>5</v>
      </c>
      <c r="HU180" s="739">
        <f ca="1" t="shared" si="134"/>
        <v>150</v>
      </c>
      <c r="HV180" s="743">
        <v>1600</v>
      </c>
      <c r="HW180" s="739">
        <f t="shared" si="109"/>
        <v>4860</v>
      </c>
      <c r="HX180" s="761">
        <f t="shared" si="117"/>
        <v>1.83050847457627</v>
      </c>
      <c r="HY180" s="739">
        <f ca="1" t="shared" si="118"/>
        <v>4.45423728813559</v>
      </c>
      <c r="HZ180" s="739">
        <f t="shared" si="138"/>
        <v>3710</v>
      </c>
      <c r="IA180" s="743"/>
      <c r="IB180" s="739">
        <f ca="1" t="shared" si="139"/>
        <v>972</v>
      </c>
      <c r="IC180" s="769">
        <f ca="1" t="shared" si="140"/>
        <v>32.4</v>
      </c>
      <c r="ID180" s="769">
        <f ca="1" t="shared" si="141"/>
        <v>114.506172839506</v>
      </c>
      <c r="IE180" s="743"/>
      <c r="IF180" s="743"/>
      <c r="IG180" s="743"/>
      <c r="IH180" s="743"/>
      <c r="II180" s="743"/>
      <c r="IJ180" s="743"/>
      <c r="IK180" s="743"/>
      <c r="IL180" s="743"/>
      <c r="IM180" s="743"/>
      <c r="IN180" s="743"/>
      <c r="IO180" s="743"/>
      <c r="IP180" s="743"/>
      <c r="IQ180" s="739"/>
      <c r="IR180" s="739"/>
      <c r="IS180" s="739"/>
      <c r="IT180" s="739"/>
      <c r="IU180" s="739"/>
      <c r="IV180" s="739"/>
      <c r="IW180" s="739"/>
      <c r="IX180" s="739"/>
      <c r="IY180" s="739"/>
      <c r="IZ180" s="739"/>
      <c r="JA180" s="739"/>
      <c r="JB180" s="743">
        <v>0</v>
      </c>
      <c r="JC180" s="743">
        <v>100</v>
      </c>
      <c r="JD180" s="743">
        <v>763</v>
      </c>
      <c r="JE180" s="743">
        <v>364</v>
      </c>
      <c r="JF180" s="743">
        <v>576</v>
      </c>
      <c r="JG180" s="739">
        <v>4200</v>
      </c>
      <c r="JH180" s="739">
        <v>532</v>
      </c>
      <c r="JI180" s="739">
        <v>0</v>
      </c>
      <c r="JJ180" s="739">
        <v>332</v>
      </c>
      <c r="JK180" s="739">
        <v>576</v>
      </c>
      <c r="JL180" s="739">
        <v>32</v>
      </c>
      <c r="JM180" s="739">
        <v>791</v>
      </c>
      <c r="JN180" s="28">
        <f t="shared" si="119"/>
        <v>8266</v>
      </c>
      <c r="JO180" s="28">
        <f t="shared" si="120"/>
        <v>0</v>
      </c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824"/>
    </row>
    <row r="181" s="1071" customFormat="1" hidden="1" customHeight="1" spans="1:291">
      <c r="A181" s="122" t="s">
        <v>1610</v>
      </c>
      <c r="B181" s="343" t="s">
        <v>1682</v>
      </c>
      <c r="C181" s="122" t="s">
        <v>1917</v>
      </c>
      <c r="D181" s="122" t="s">
        <v>1994</v>
      </c>
      <c r="E181" s="820" t="s">
        <v>1657</v>
      </c>
      <c r="F181" s="1240" t="s">
        <v>240</v>
      </c>
      <c r="G181" s="792" t="s">
        <v>241</v>
      </c>
      <c r="H181" s="1060" t="s">
        <v>1995</v>
      </c>
      <c r="I181" s="99">
        <f t="shared" ref="I156:I196" si="142">L181-J181</f>
        <v>1427</v>
      </c>
      <c r="J181" s="1129">
        <v>378</v>
      </c>
      <c r="K181" s="1130">
        <f t="shared" ref="K177:K244" si="143">(N181+O181+P181+Q181)-SUM(AT181:GY181)</f>
        <v>4805</v>
      </c>
      <c r="L181" s="1131">
        <f t="shared" ref="L177:L244" si="144">(N181+O181+Q181)-SUM(AT181:GY181)</f>
        <v>1805</v>
      </c>
      <c r="M181" s="1142"/>
      <c r="N181" s="1137"/>
      <c r="O181" s="1134"/>
      <c r="P181" s="1135">
        <f t="shared" ref="P156:P220" si="145">SUM(R181:AA181)</f>
        <v>3000</v>
      </c>
      <c r="Q181" s="1152">
        <f t="shared" ref="Q156:Q220" si="146">SUM(AB181:AS181)</f>
        <v>11000</v>
      </c>
      <c r="R181" s="1153"/>
      <c r="S181" s="1153"/>
      <c r="T181" s="1153"/>
      <c r="U181" s="1153"/>
      <c r="V181" s="1153"/>
      <c r="W181" s="1153"/>
      <c r="X181" s="1153"/>
      <c r="Y181" s="1153"/>
      <c r="Z181" s="1153">
        <v>3000</v>
      </c>
      <c r="AA181" s="1153"/>
      <c r="AB181" s="1166"/>
      <c r="AC181" s="1153"/>
      <c r="AD181" s="1153">
        <v>3000</v>
      </c>
      <c r="AE181" s="1153"/>
      <c r="AF181" s="1153"/>
      <c r="AG181" s="1153"/>
      <c r="AH181" s="1153">
        <v>3000</v>
      </c>
      <c r="AI181" s="1153"/>
      <c r="AJ181" s="1153"/>
      <c r="AK181" s="1153">
        <v>5000</v>
      </c>
      <c r="AL181" s="1153"/>
      <c r="AM181" s="1153"/>
      <c r="AN181" s="1153"/>
      <c r="AO181" s="1153"/>
      <c r="AP181" s="1153"/>
      <c r="AQ181" s="1153"/>
      <c r="AR181" s="1153"/>
      <c r="AS181" s="1176"/>
      <c r="AT181" s="1177"/>
      <c r="AU181" s="1178"/>
      <c r="AV181" s="1178"/>
      <c r="AW181" s="1178"/>
      <c r="AX181" s="1178"/>
      <c r="AY181" s="1178"/>
      <c r="AZ181" s="1178"/>
      <c r="BA181" s="1178"/>
      <c r="BB181" s="1178"/>
      <c r="BC181" s="1178"/>
      <c r="BD181" s="1178"/>
      <c r="BE181" s="1178"/>
      <c r="BF181" s="1178"/>
      <c r="BG181" s="1178">
        <v>24</v>
      </c>
      <c r="BH181" s="1178"/>
      <c r="BI181" s="1178"/>
      <c r="BJ181" s="1178"/>
      <c r="BK181" s="1186"/>
      <c r="BL181" s="1187">
        <v>-1658</v>
      </c>
      <c r="BM181" s="1187"/>
      <c r="BN181" s="1187"/>
      <c r="BO181" s="1187"/>
      <c r="BP181" s="1187"/>
      <c r="BQ181" s="1187"/>
      <c r="BR181" s="1187"/>
      <c r="BS181" s="1187"/>
      <c r="BT181" s="1187"/>
      <c r="BU181" s="1187"/>
      <c r="BV181" s="1191"/>
      <c r="BW181" s="1186"/>
      <c r="BX181" s="1186"/>
      <c r="BY181" s="1186"/>
      <c r="BZ181" s="1186"/>
      <c r="CA181" s="1186">
        <v>960</v>
      </c>
      <c r="CB181" s="1186">
        <v>288</v>
      </c>
      <c r="CC181" s="1186"/>
      <c r="CD181" s="1186"/>
      <c r="CE181" s="1186">
        <v>48</v>
      </c>
      <c r="CF181" s="1186"/>
      <c r="CG181" s="1186">
        <v>816</v>
      </c>
      <c r="CH181" s="1186">
        <v>48</v>
      </c>
      <c r="CI181" s="1186">
        <v>2016</v>
      </c>
      <c r="CJ181" s="1186">
        <v>64</v>
      </c>
      <c r="CK181" s="1186"/>
      <c r="CL181" s="1186">
        <v>224</v>
      </c>
      <c r="CM181" s="1186"/>
      <c r="CN181" s="1186">
        <v>16</v>
      </c>
      <c r="CO181" s="1186">
        <v>480</v>
      </c>
      <c r="CP181" s="1186"/>
      <c r="CQ181" s="1186">
        <v>960</v>
      </c>
      <c r="CR181" s="1186">
        <v>48</v>
      </c>
      <c r="CS181" s="1186">
        <v>336</v>
      </c>
      <c r="CT181" s="1186"/>
      <c r="CU181" s="1186"/>
      <c r="CV181" s="1186">
        <v>192</v>
      </c>
      <c r="CW181" s="1186">
        <v>600</v>
      </c>
      <c r="CX181" s="1186">
        <v>192</v>
      </c>
      <c r="CY181" s="1186">
        <v>144</v>
      </c>
      <c r="CZ181" s="1186">
        <v>96</v>
      </c>
      <c r="DA181" s="1186"/>
      <c r="DB181" s="1186">
        <v>48</v>
      </c>
      <c r="DC181" s="1186">
        <v>144</v>
      </c>
      <c r="DD181" s="1186">
        <v>240</v>
      </c>
      <c r="DE181" s="1186"/>
      <c r="DF181" s="1186"/>
      <c r="DG181" s="1186"/>
      <c r="DH181" s="1186">
        <v>64</v>
      </c>
      <c r="DI181" s="1186"/>
      <c r="DJ181" s="1186">
        <v>40</v>
      </c>
      <c r="DK181" s="1186">
        <v>336</v>
      </c>
      <c r="DL181" s="1186">
        <v>144</v>
      </c>
      <c r="DM181" s="1186"/>
      <c r="DN181" s="1186">
        <v>48</v>
      </c>
      <c r="DO181" s="1186"/>
      <c r="DP181" s="1186"/>
      <c r="DQ181" s="1186">
        <v>96</v>
      </c>
      <c r="DR181" s="1186"/>
      <c r="DS181" s="1186"/>
      <c r="DT181" s="1186">
        <v>144</v>
      </c>
      <c r="DU181" s="1186"/>
      <c r="DV181" s="1186"/>
      <c r="DW181" s="1186"/>
      <c r="DX181" s="1186"/>
      <c r="DY181" s="1186"/>
      <c r="DZ181" s="1186"/>
      <c r="EA181" s="1186">
        <v>376</v>
      </c>
      <c r="EB181" s="1186"/>
      <c r="EC181" s="1186">
        <v>192</v>
      </c>
      <c r="ED181" s="1186">
        <v>144</v>
      </c>
      <c r="EE181" s="1186">
        <v>384</v>
      </c>
      <c r="EF181" s="1186">
        <v>324</v>
      </c>
      <c r="EG181" s="1186">
        <v>288</v>
      </c>
      <c r="EH181" s="1186">
        <v>96</v>
      </c>
      <c r="EI181" s="1186"/>
      <c r="EJ181" s="1186"/>
      <c r="EK181" s="1197"/>
      <c r="EL181" s="1198"/>
      <c r="EM181" s="1186"/>
      <c r="EN181" s="1186"/>
      <c r="EO181" s="1186"/>
      <c r="EP181" s="1186"/>
      <c r="EQ181" s="1186"/>
      <c r="ER181" s="1186"/>
      <c r="ES181" s="1186"/>
      <c r="ET181" s="1186"/>
      <c r="EU181" s="1186"/>
      <c r="EV181" s="1186"/>
      <c r="EW181" s="1186"/>
      <c r="EX181" s="1186"/>
      <c r="EY181" s="1186"/>
      <c r="EZ181" s="1186"/>
      <c r="FA181" s="1186"/>
      <c r="FB181" s="1186"/>
      <c r="FC181" s="1208"/>
      <c r="FD181" s="1186"/>
      <c r="FE181" s="1186"/>
      <c r="FF181" s="1186"/>
      <c r="FG181" s="1186"/>
      <c r="FH181" s="1186"/>
      <c r="FI181" s="1186"/>
      <c r="FJ181" s="1186"/>
      <c r="FK181" s="1186"/>
      <c r="FL181" s="1208"/>
      <c r="FM181" s="1186">
        <v>24</v>
      </c>
      <c r="FN181" s="1186"/>
      <c r="FO181" s="1186">
        <v>96</v>
      </c>
      <c r="FP181" s="1186">
        <v>8</v>
      </c>
      <c r="FQ181" s="1186"/>
      <c r="FR181" s="1186"/>
      <c r="FS181" s="1214">
        <v>-8</v>
      </c>
      <c r="FT181" s="1186"/>
      <c r="FU181" s="1215"/>
      <c r="FV181" s="1186">
        <v>24</v>
      </c>
      <c r="FW181" s="1215"/>
      <c r="FX181" s="1215"/>
      <c r="FY181" s="1215"/>
      <c r="FZ181" s="1215"/>
      <c r="GA181" s="1215"/>
      <c r="GB181" s="1215"/>
      <c r="GC181" s="1215"/>
      <c r="GD181" s="1215"/>
      <c r="GE181" s="1215"/>
      <c r="GF181" s="1186">
        <v>48</v>
      </c>
      <c r="GG181" s="1186"/>
      <c r="GH181" s="1186"/>
      <c r="GI181" s="1186"/>
      <c r="GJ181" s="1186"/>
      <c r="GK181" s="1186"/>
      <c r="GL181" s="1186">
        <v>1</v>
      </c>
      <c r="GM181" s="1186"/>
      <c r="GN181" s="1186"/>
      <c r="GO181" s="1186"/>
      <c r="GP181" s="1186"/>
      <c r="GQ181" s="1186"/>
      <c r="GR181" s="1186"/>
      <c r="GS181" s="1186"/>
      <c r="GT181" s="1186"/>
      <c r="GU181" s="1186"/>
      <c r="GV181" s="1186"/>
      <c r="GW181" s="1186"/>
      <c r="GX181" s="1186"/>
      <c r="GY181" s="1219"/>
      <c r="GZ181" s="364">
        <f t="shared" ref="GZ173:GZ199" si="147">SUM(BW181:EK181)</f>
        <v>10636</v>
      </c>
      <c r="HA181" s="365">
        <f t="shared" ref="HA173:HA199" si="148">SUM(EL181:GY181)</f>
        <v>193</v>
      </c>
      <c r="HB181" s="366">
        <f t="shared" ref="HB173:HB199" si="149">HA181+GZ181</f>
        <v>10829</v>
      </c>
      <c r="HC181" s="366">
        <v>16965</v>
      </c>
      <c r="HD181" s="365">
        <v>7316</v>
      </c>
      <c r="HE181" s="365"/>
      <c r="HF181" s="54"/>
      <c r="HG181" s="708">
        <v>7.99</v>
      </c>
      <c r="HH181" s="708">
        <v>2.12</v>
      </c>
      <c r="HI181" s="709">
        <f t="shared" ref="HI177:HI210" si="150">HH181*HW181</f>
        <v>22957.48</v>
      </c>
      <c r="HJ181" s="710"/>
      <c r="HK181" s="710">
        <v>9.83</v>
      </c>
      <c r="HL181" s="738">
        <f t="shared" ref="HL177:HL210" si="151">1-HK181/6.7/HH181</f>
        <v>0.307941424950718</v>
      </c>
      <c r="HM181" s="739"/>
      <c r="HN181" s="739">
        <v>3000</v>
      </c>
      <c r="HO181" s="739">
        <v>9.73</v>
      </c>
      <c r="HP181" s="740">
        <f t="shared" si="136"/>
        <v>47233.15</v>
      </c>
      <c r="HQ181" s="738">
        <f t="shared" si="137"/>
        <v>0.3149816952971</v>
      </c>
      <c r="HR181" s="741">
        <v>44470</v>
      </c>
      <c r="HS181" s="742">
        <v>44927</v>
      </c>
      <c r="HT181" s="739">
        <f ca="1" t="shared" si="133"/>
        <v>5</v>
      </c>
      <c r="HU181" s="739">
        <f ca="1" t="shared" ref="HU177:HU210" si="152">DATEDIF(HS181,TODAY(),"D")</f>
        <v>150</v>
      </c>
      <c r="HV181" s="739">
        <v>3482</v>
      </c>
      <c r="HW181" s="739">
        <f t="shared" si="109"/>
        <v>10829</v>
      </c>
      <c r="HX181" s="761">
        <f t="shared" ref="HX177:HX210" si="153">HW181/((HV181+HZ181)/2)</f>
        <v>2.61349101001569</v>
      </c>
      <c r="HY181" s="739">
        <f ca="1" t="shared" ref="HY177:HY210" si="154">HX181/HU181*365</f>
        <v>6.35949479103817</v>
      </c>
      <c r="HZ181" s="739">
        <f t="shared" si="138"/>
        <v>4805</v>
      </c>
      <c r="IA181" s="739"/>
      <c r="IB181" s="739">
        <f ca="1" t="shared" si="139"/>
        <v>2165.8</v>
      </c>
      <c r="IC181" s="769">
        <f ca="1" t="shared" si="140"/>
        <v>72.1933333333333</v>
      </c>
      <c r="ID181" s="769">
        <f ca="1" t="shared" si="141"/>
        <v>66.5573921876443</v>
      </c>
      <c r="IE181" s="739"/>
      <c r="IF181" s="739"/>
      <c r="IG181" s="739"/>
      <c r="IH181" s="739"/>
      <c r="II181" s="739"/>
      <c r="IJ181" s="739"/>
      <c r="IK181" s="739"/>
      <c r="IL181" s="743"/>
      <c r="IM181" s="743"/>
      <c r="IN181" s="743"/>
      <c r="IO181" s="743"/>
      <c r="IP181" s="743"/>
      <c r="IQ181" s="739"/>
      <c r="IR181" s="739"/>
      <c r="IS181" s="739"/>
      <c r="IT181" s="739"/>
      <c r="IU181" s="739"/>
      <c r="IV181" s="739"/>
      <c r="IW181" s="739"/>
      <c r="IX181" s="739"/>
      <c r="IY181" s="739"/>
      <c r="IZ181" s="739"/>
      <c r="JA181" s="739"/>
      <c r="JB181" s="743">
        <v>1274</v>
      </c>
      <c r="JC181" s="743">
        <v>504</v>
      </c>
      <c r="JD181" s="743">
        <v>516</v>
      </c>
      <c r="JE181" s="743">
        <v>984</v>
      </c>
      <c r="JF181" s="743">
        <v>528</v>
      </c>
      <c r="JG181" s="739">
        <v>2412</v>
      </c>
      <c r="JH181" s="739">
        <v>528</v>
      </c>
      <c r="JI181" s="739">
        <v>1488</v>
      </c>
      <c r="JJ181" s="739">
        <v>684</v>
      </c>
      <c r="JK181" s="739">
        <v>3415</v>
      </c>
      <c r="JL181" s="739">
        <v>2160</v>
      </c>
      <c r="JM181" s="739">
        <v>2472</v>
      </c>
      <c r="JN181" s="28">
        <f t="shared" ref="JN177:JN210" si="155">SUM(JB181:JM181)</f>
        <v>16965</v>
      </c>
      <c r="JO181" s="28">
        <f t="shared" ref="JO177:JO210" si="156">JN181-HC181</f>
        <v>0</v>
      </c>
      <c r="JP181" s="325"/>
      <c r="JQ181" s="325"/>
      <c r="JR181" s="325"/>
      <c r="JS181" s="325"/>
      <c r="JT181" s="325"/>
      <c r="JU181" s="325"/>
      <c r="JV181" s="325"/>
      <c r="JW181" s="325"/>
      <c r="JX181" s="325"/>
      <c r="JY181" s="325"/>
      <c r="JZ181" s="325"/>
      <c r="KA181" s="325"/>
      <c r="KB181" s="325"/>
      <c r="KC181" s="325"/>
      <c r="KD181" s="325"/>
      <c r="KE181" s="825"/>
    </row>
    <row r="182" s="1071" customFormat="1" hidden="1" customHeight="1" spans="1:291">
      <c r="A182" s="122" t="s">
        <v>1610</v>
      </c>
      <c r="B182" s="343" t="s">
        <v>1682</v>
      </c>
      <c r="C182" s="122" t="s">
        <v>1917</v>
      </c>
      <c r="D182" s="122" t="s">
        <v>1994</v>
      </c>
      <c r="E182" s="820" t="s">
        <v>1657</v>
      </c>
      <c r="F182" s="1241" t="s">
        <v>243</v>
      </c>
      <c r="G182" s="792" t="s">
        <v>244</v>
      </c>
      <c r="H182" s="1060" t="s">
        <v>1996</v>
      </c>
      <c r="I182" s="99">
        <f t="shared" si="142"/>
        <v>514</v>
      </c>
      <c r="J182" s="1129">
        <v>616</v>
      </c>
      <c r="K182" s="1130">
        <f t="shared" si="143"/>
        <v>4130</v>
      </c>
      <c r="L182" s="1131">
        <f t="shared" si="144"/>
        <v>1130</v>
      </c>
      <c r="M182" s="1142"/>
      <c r="N182" s="1137"/>
      <c r="O182" s="1134"/>
      <c r="P182" s="1135">
        <f t="shared" si="145"/>
        <v>3000</v>
      </c>
      <c r="Q182" s="1152">
        <f t="shared" si="146"/>
        <v>14000</v>
      </c>
      <c r="R182" s="1153"/>
      <c r="S182" s="1153"/>
      <c r="T182" s="1153"/>
      <c r="U182" s="1153"/>
      <c r="V182" s="1153"/>
      <c r="W182" s="1153"/>
      <c r="X182" s="1153"/>
      <c r="Y182" s="1153"/>
      <c r="Z182" s="1153">
        <v>3000</v>
      </c>
      <c r="AA182" s="1153"/>
      <c r="AB182" s="1166"/>
      <c r="AC182" s="1153"/>
      <c r="AD182" s="1153">
        <v>3000</v>
      </c>
      <c r="AE182" s="1153"/>
      <c r="AF182" s="1153"/>
      <c r="AG182" s="1153">
        <v>3000</v>
      </c>
      <c r="AH182" s="1153"/>
      <c r="AI182" s="1153"/>
      <c r="AJ182" s="1153">
        <v>5000</v>
      </c>
      <c r="AK182" s="1153">
        <v>3000</v>
      </c>
      <c r="AL182" s="1153"/>
      <c r="AM182" s="1153"/>
      <c r="AN182" s="1153"/>
      <c r="AO182" s="1153"/>
      <c r="AP182" s="1153"/>
      <c r="AQ182" s="1153"/>
      <c r="AR182" s="1153"/>
      <c r="AS182" s="1176"/>
      <c r="AT182" s="1177"/>
      <c r="AU182" s="1178"/>
      <c r="AV182" s="1178"/>
      <c r="AW182" s="1178"/>
      <c r="AX182" s="1178"/>
      <c r="AY182" s="1178"/>
      <c r="AZ182" s="1178"/>
      <c r="BA182" s="1178"/>
      <c r="BB182" s="1178"/>
      <c r="BC182" s="1178"/>
      <c r="BD182" s="1178"/>
      <c r="BE182" s="1178"/>
      <c r="BF182" s="1178"/>
      <c r="BG182" s="1178"/>
      <c r="BH182" s="1178"/>
      <c r="BI182" s="1178"/>
      <c r="BJ182" s="1178"/>
      <c r="BK182" s="1186"/>
      <c r="BL182" s="1187">
        <v>-1800</v>
      </c>
      <c r="BM182" s="1187"/>
      <c r="BN182" s="1187"/>
      <c r="BO182" s="1187"/>
      <c r="BP182" s="1187"/>
      <c r="BQ182" s="1187"/>
      <c r="BR182" s="1187"/>
      <c r="BS182" s="1187"/>
      <c r="BT182" s="1187"/>
      <c r="BU182" s="1187"/>
      <c r="BV182" s="1191"/>
      <c r="BW182" s="1186"/>
      <c r="BX182" s="1186"/>
      <c r="BY182" s="1186"/>
      <c r="BZ182" s="1186"/>
      <c r="CA182" s="1186">
        <v>1104</v>
      </c>
      <c r="CB182" s="1186">
        <v>336</v>
      </c>
      <c r="CC182" s="1186">
        <v>240</v>
      </c>
      <c r="CD182" s="1186">
        <v>624</v>
      </c>
      <c r="CE182" s="1186">
        <v>48</v>
      </c>
      <c r="CF182" s="1186"/>
      <c r="CG182" s="1186">
        <v>816</v>
      </c>
      <c r="CH182" s="1186">
        <v>144</v>
      </c>
      <c r="CI182" s="1186">
        <v>2544</v>
      </c>
      <c r="CJ182" s="1186"/>
      <c r="CK182" s="1186"/>
      <c r="CL182" s="1186">
        <v>320</v>
      </c>
      <c r="CM182" s="1186"/>
      <c r="CN182" s="1186">
        <v>16</v>
      </c>
      <c r="CO182" s="1186">
        <v>624</v>
      </c>
      <c r="CP182" s="1186">
        <v>160</v>
      </c>
      <c r="CQ182" s="1186">
        <v>960</v>
      </c>
      <c r="CR182" s="1186"/>
      <c r="CS182" s="1186">
        <v>384</v>
      </c>
      <c r="CT182" s="1186"/>
      <c r="CU182" s="1186"/>
      <c r="CV182" s="1186">
        <v>192</v>
      </c>
      <c r="CW182" s="1186">
        <v>600</v>
      </c>
      <c r="CX182" s="1186"/>
      <c r="CY182" s="1186">
        <v>144</v>
      </c>
      <c r="CZ182" s="1186">
        <v>240</v>
      </c>
      <c r="DA182" s="1186"/>
      <c r="DB182" s="1186">
        <v>48</v>
      </c>
      <c r="DC182" s="1186">
        <v>240</v>
      </c>
      <c r="DD182" s="1186">
        <v>240</v>
      </c>
      <c r="DE182" s="1186"/>
      <c r="DF182" s="1186">
        <v>768</v>
      </c>
      <c r="DG182" s="1186"/>
      <c r="DH182" s="1186">
        <v>208</v>
      </c>
      <c r="DI182" s="1186"/>
      <c r="DJ182" s="1186">
        <v>40</v>
      </c>
      <c r="DK182" s="1186">
        <v>336</v>
      </c>
      <c r="DL182" s="1186">
        <v>240</v>
      </c>
      <c r="DM182" s="1186"/>
      <c r="DN182" s="1186">
        <v>96</v>
      </c>
      <c r="DO182" s="1186"/>
      <c r="DP182" s="1186"/>
      <c r="DQ182" s="1186">
        <v>96</v>
      </c>
      <c r="DR182" s="1186"/>
      <c r="DS182" s="1186"/>
      <c r="DT182" s="1186">
        <v>192</v>
      </c>
      <c r="DU182" s="1186">
        <v>48</v>
      </c>
      <c r="DV182" s="1186"/>
      <c r="DW182" s="1186"/>
      <c r="DX182" s="1186"/>
      <c r="DY182" s="1186"/>
      <c r="DZ182" s="1186"/>
      <c r="EA182" s="1186">
        <v>280</v>
      </c>
      <c r="EB182" s="1186"/>
      <c r="EC182" s="1186">
        <v>352</v>
      </c>
      <c r="ED182" s="1186">
        <v>144</v>
      </c>
      <c r="EE182" s="1186">
        <v>672</v>
      </c>
      <c r="EF182" s="1186">
        <v>276</v>
      </c>
      <c r="EG182" s="1186">
        <v>336</v>
      </c>
      <c r="EH182" s="1186">
        <v>144</v>
      </c>
      <c r="EI182" s="1186"/>
      <c r="EJ182" s="1186"/>
      <c r="EK182" s="1197"/>
      <c r="EL182" s="1198"/>
      <c r="EM182" s="1186"/>
      <c r="EN182" s="1186"/>
      <c r="EO182" s="1186"/>
      <c r="EP182" s="1186"/>
      <c r="EQ182" s="1186">
        <v>96</v>
      </c>
      <c r="ER182" s="1186"/>
      <c r="ES182" s="1186">
        <v>48</v>
      </c>
      <c r="ET182" s="1186"/>
      <c r="EU182" s="1186"/>
      <c r="EV182" s="1186"/>
      <c r="EW182" s="1186"/>
      <c r="EX182" s="1186"/>
      <c r="EY182" s="1186"/>
      <c r="EZ182" s="1186"/>
      <c r="FA182" s="1186"/>
      <c r="FB182" s="1186"/>
      <c r="FC182" s="1208"/>
      <c r="FD182" s="1186"/>
      <c r="FE182" s="1186"/>
      <c r="FF182" s="1186"/>
      <c r="FG182" s="1186"/>
      <c r="FH182" s="1186"/>
      <c r="FI182" s="1186"/>
      <c r="FJ182" s="1186"/>
      <c r="FK182" s="1186"/>
      <c r="FL182" s="1208"/>
      <c r="FM182" s="1186">
        <v>24</v>
      </c>
      <c r="FN182" s="1186"/>
      <c r="FO182" s="1186">
        <v>144</v>
      </c>
      <c r="FP182" s="1186">
        <v>8</v>
      </c>
      <c r="FQ182" s="1186"/>
      <c r="FR182" s="1186"/>
      <c r="FS182" s="1214">
        <v>-23</v>
      </c>
      <c r="FT182" s="1186"/>
      <c r="FU182" s="1215"/>
      <c r="FV182" s="1186">
        <v>24</v>
      </c>
      <c r="FW182" s="1215"/>
      <c r="FX182" s="1215"/>
      <c r="FY182" s="1215"/>
      <c r="FZ182" s="1215"/>
      <c r="GA182" s="1215"/>
      <c r="GB182" s="1215"/>
      <c r="GC182" s="1186">
        <v>1</v>
      </c>
      <c r="GD182" s="1186"/>
      <c r="GE182" s="1186"/>
      <c r="GF182" s="1186"/>
      <c r="GG182" s="1186"/>
      <c r="GH182" s="1186"/>
      <c r="GI182" s="1186"/>
      <c r="GJ182" s="1186"/>
      <c r="GK182" s="1186"/>
      <c r="GL182" s="1186"/>
      <c r="GM182" s="1186"/>
      <c r="GN182" s="1186"/>
      <c r="GO182" s="1186"/>
      <c r="GP182" s="1186">
        <v>48</v>
      </c>
      <c r="GQ182" s="1186"/>
      <c r="GR182" s="1186"/>
      <c r="GS182" s="1186"/>
      <c r="GT182" s="1186"/>
      <c r="GU182" s="1186"/>
      <c r="GV182" s="1186"/>
      <c r="GW182" s="1186">
        <v>48</v>
      </c>
      <c r="GX182" s="1186"/>
      <c r="GY182" s="1219"/>
      <c r="GZ182" s="364">
        <f t="shared" si="147"/>
        <v>14252</v>
      </c>
      <c r="HA182" s="365">
        <f t="shared" si="148"/>
        <v>418</v>
      </c>
      <c r="HB182" s="366">
        <f t="shared" si="149"/>
        <v>14670</v>
      </c>
      <c r="HC182" s="366">
        <v>20672</v>
      </c>
      <c r="HD182" s="365">
        <v>7412</v>
      </c>
      <c r="HE182" s="365"/>
      <c r="HF182" s="54"/>
      <c r="HG182" s="709">
        <v>7.99</v>
      </c>
      <c r="HH182" s="709">
        <v>2.12</v>
      </c>
      <c r="HI182" s="709">
        <f t="shared" si="150"/>
        <v>31100.4</v>
      </c>
      <c r="HJ182" s="711"/>
      <c r="HK182" s="710">
        <v>9.83</v>
      </c>
      <c r="HL182" s="738">
        <f t="shared" si="151"/>
        <v>0.307941424950718</v>
      </c>
      <c r="HM182" s="743"/>
      <c r="HN182" s="743">
        <v>3000</v>
      </c>
      <c r="HO182" s="743">
        <v>9.73</v>
      </c>
      <c r="HP182" s="740">
        <f t="shared" si="136"/>
        <v>40597.9</v>
      </c>
      <c r="HQ182" s="738">
        <f t="shared" si="137"/>
        <v>0.3149816952971</v>
      </c>
      <c r="HR182" s="818">
        <v>44470</v>
      </c>
      <c r="HS182" s="742">
        <v>44927</v>
      </c>
      <c r="HT182" s="739">
        <f ca="1" t="shared" si="133"/>
        <v>5</v>
      </c>
      <c r="HU182" s="739">
        <f ca="1" t="shared" si="152"/>
        <v>150</v>
      </c>
      <c r="HV182" s="743">
        <v>3192</v>
      </c>
      <c r="HW182" s="739">
        <f t="shared" si="109"/>
        <v>14670</v>
      </c>
      <c r="HX182" s="761">
        <f t="shared" si="153"/>
        <v>4.00710188473095</v>
      </c>
      <c r="HY182" s="739">
        <f ca="1" t="shared" si="154"/>
        <v>9.75061458617864</v>
      </c>
      <c r="HZ182" s="739">
        <f t="shared" si="138"/>
        <v>4130</v>
      </c>
      <c r="IA182" s="743"/>
      <c r="IB182" s="739">
        <f ca="1" t="shared" si="139"/>
        <v>2934</v>
      </c>
      <c r="IC182" s="769">
        <f ca="1" t="shared" si="140"/>
        <v>97.8</v>
      </c>
      <c r="ID182" s="769">
        <f ca="1" t="shared" si="141"/>
        <v>42.2290388548057</v>
      </c>
      <c r="IE182" s="743"/>
      <c r="IF182" s="743"/>
      <c r="IG182" s="743"/>
      <c r="IH182" s="743"/>
      <c r="II182" s="743"/>
      <c r="IJ182" s="743"/>
      <c r="IK182" s="743"/>
      <c r="IL182" s="743"/>
      <c r="IM182" s="743"/>
      <c r="IN182" s="743"/>
      <c r="IO182" s="743"/>
      <c r="IP182" s="743"/>
      <c r="IQ182" s="739"/>
      <c r="IR182" s="739"/>
      <c r="IS182" s="739"/>
      <c r="IT182" s="739"/>
      <c r="IU182" s="739"/>
      <c r="IV182" s="739"/>
      <c r="IW182" s="739"/>
      <c r="IX182" s="739"/>
      <c r="IY182" s="739"/>
      <c r="IZ182" s="739"/>
      <c r="JA182" s="739"/>
      <c r="JB182" s="743">
        <v>1370</v>
      </c>
      <c r="JC182" s="743">
        <v>504</v>
      </c>
      <c r="JD182" s="743">
        <v>756</v>
      </c>
      <c r="JE182" s="743">
        <v>1800</v>
      </c>
      <c r="JF182" s="743">
        <v>672</v>
      </c>
      <c r="JG182" s="739">
        <v>2700</v>
      </c>
      <c r="JH182" s="739">
        <v>768</v>
      </c>
      <c r="JI182" s="739">
        <v>1680</v>
      </c>
      <c r="JJ182" s="739">
        <v>732</v>
      </c>
      <c r="JK182" s="739">
        <v>3801</v>
      </c>
      <c r="JL182" s="739">
        <v>2751</v>
      </c>
      <c r="JM182" s="739">
        <v>3138</v>
      </c>
      <c r="JN182" s="28">
        <f t="shared" si="155"/>
        <v>20672</v>
      </c>
      <c r="JO182" s="28">
        <f t="shared" si="156"/>
        <v>0</v>
      </c>
      <c r="JP182" s="325"/>
      <c r="JQ182" s="325"/>
      <c r="JR182" s="325"/>
      <c r="JS182" s="325"/>
      <c r="JT182" s="325"/>
      <c r="JU182" s="325"/>
      <c r="JV182" s="325"/>
      <c r="JW182" s="325"/>
      <c r="JX182" s="325"/>
      <c r="JY182" s="325"/>
      <c r="JZ182" s="325"/>
      <c r="KA182" s="325"/>
      <c r="KB182" s="325"/>
      <c r="KC182" s="325"/>
      <c r="KD182" s="325"/>
      <c r="KE182" s="825"/>
    </row>
    <row r="183" s="1071" customFormat="1" hidden="1" customHeight="1" spans="1:291">
      <c r="A183" s="122" t="s">
        <v>1610</v>
      </c>
      <c r="B183" s="343" t="s">
        <v>1682</v>
      </c>
      <c r="C183" s="122" t="s">
        <v>1917</v>
      </c>
      <c r="D183" s="122" t="s">
        <v>1994</v>
      </c>
      <c r="E183" s="820" t="s">
        <v>1657</v>
      </c>
      <c r="F183" s="1241" t="s">
        <v>246</v>
      </c>
      <c r="G183" s="792" t="s">
        <v>247</v>
      </c>
      <c r="H183" s="1060" t="s">
        <v>1997</v>
      </c>
      <c r="I183" s="99">
        <f t="shared" si="142"/>
        <v>-44</v>
      </c>
      <c r="J183" s="1129">
        <v>1527</v>
      </c>
      <c r="K183" s="1130">
        <f t="shared" si="143"/>
        <v>4483</v>
      </c>
      <c r="L183" s="1131">
        <f t="shared" si="144"/>
        <v>1483</v>
      </c>
      <c r="M183" s="1142"/>
      <c r="N183" s="1137"/>
      <c r="O183" s="1134"/>
      <c r="P183" s="1135">
        <f t="shared" si="145"/>
        <v>3000</v>
      </c>
      <c r="Q183" s="1152">
        <f t="shared" si="146"/>
        <v>8000</v>
      </c>
      <c r="R183" s="1153"/>
      <c r="S183" s="1153"/>
      <c r="T183" s="1153"/>
      <c r="U183" s="1153"/>
      <c r="V183" s="1153"/>
      <c r="W183" s="1153"/>
      <c r="X183" s="1153"/>
      <c r="Y183" s="1153"/>
      <c r="Z183" s="1153">
        <v>3000</v>
      </c>
      <c r="AA183" s="1153"/>
      <c r="AB183" s="1166"/>
      <c r="AC183" s="1153"/>
      <c r="AD183" s="1153"/>
      <c r="AE183" s="1153"/>
      <c r="AF183" s="1153"/>
      <c r="AG183" s="1153">
        <v>3000</v>
      </c>
      <c r="AH183" s="1153"/>
      <c r="AI183" s="1153"/>
      <c r="AJ183" s="1153"/>
      <c r="AK183" s="1153">
        <v>5000</v>
      </c>
      <c r="AL183" s="1153"/>
      <c r="AM183" s="1153"/>
      <c r="AN183" s="1153"/>
      <c r="AO183" s="1153"/>
      <c r="AP183" s="1153"/>
      <c r="AQ183" s="1153"/>
      <c r="AR183" s="1153"/>
      <c r="AS183" s="1176"/>
      <c r="AT183" s="1177"/>
      <c r="AU183" s="1178"/>
      <c r="AV183" s="1178"/>
      <c r="AW183" s="1178"/>
      <c r="AX183" s="1178"/>
      <c r="AY183" s="1178"/>
      <c r="AZ183" s="1178"/>
      <c r="BA183" s="1178"/>
      <c r="BB183" s="1178"/>
      <c r="BC183" s="1178"/>
      <c r="BD183" s="1178"/>
      <c r="BE183" s="1178"/>
      <c r="BF183" s="1178"/>
      <c r="BG183" s="1178">
        <v>24</v>
      </c>
      <c r="BH183" s="1178"/>
      <c r="BI183" s="1178"/>
      <c r="BJ183" s="1178"/>
      <c r="BK183" s="1186"/>
      <c r="BL183" s="1187">
        <v>-2759</v>
      </c>
      <c r="BM183" s="1187"/>
      <c r="BN183" s="1187"/>
      <c r="BO183" s="1187"/>
      <c r="BP183" s="1187"/>
      <c r="BQ183" s="1187"/>
      <c r="BR183" s="1187"/>
      <c r="BS183" s="1187"/>
      <c r="BT183" s="1187"/>
      <c r="BU183" s="1187"/>
      <c r="BV183" s="1191"/>
      <c r="BW183" s="1186"/>
      <c r="BX183" s="1186"/>
      <c r="BY183" s="1186"/>
      <c r="BZ183" s="1186"/>
      <c r="CA183" s="1186">
        <v>816</v>
      </c>
      <c r="CB183" s="1186"/>
      <c r="CC183" s="1186">
        <v>144</v>
      </c>
      <c r="CD183" s="1186"/>
      <c r="CE183" s="1186">
        <v>48</v>
      </c>
      <c r="CF183" s="1186"/>
      <c r="CG183" s="1186">
        <v>816</v>
      </c>
      <c r="CH183" s="1186">
        <v>48</v>
      </c>
      <c r="CI183" s="1186">
        <v>864</v>
      </c>
      <c r="CJ183" s="1186">
        <v>160</v>
      </c>
      <c r="CK183" s="1186"/>
      <c r="CL183" s="1186">
        <v>128</v>
      </c>
      <c r="CM183" s="1186"/>
      <c r="CN183" s="1186">
        <v>16</v>
      </c>
      <c r="CO183" s="1186"/>
      <c r="CP183" s="1186"/>
      <c r="CQ183" s="1186">
        <v>960</v>
      </c>
      <c r="CR183" s="1186"/>
      <c r="CS183" s="1186">
        <v>288</v>
      </c>
      <c r="CT183" s="1186"/>
      <c r="CU183" s="1186"/>
      <c r="CV183" s="1186">
        <v>192</v>
      </c>
      <c r="CW183" s="1186">
        <v>600</v>
      </c>
      <c r="CX183" s="1186"/>
      <c r="CY183" s="1186">
        <v>96</v>
      </c>
      <c r="CZ183" s="1186">
        <v>48</v>
      </c>
      <c r="DA183" s="1186"/>
      <c r="DB183" s="1186">
        <v>48</v>
      </c>
      <c r="DC183" s="1186"/>
      <c r="DD183" s="1186">
        <v>240</v>
      </c>
      <c r="DE183" s="1186"/>
      <c r="DF183" s="1186">
        <v>768</v>
      </c>
      <c r="DG183" s="1186"/>
      <c r="DH183" s="1186">
        <v>64</v>
      </c>
      <c r="DI183" s="1186"/>
      <c r="DJ183" s="1186">
        <v>40</v>
      </c>
      <c r="DK183" s="1186">
        <v>336</v>
      </c>
      <c r="DL183" s="1186">
        <v>240</v>
      </c>
      <c r="DM183" s="1186"/>
      <c r="DN183" s="1186">
        <v>96</v>
      </c>
      <c r="DO183" s="1186"/>
      <c r="DP183" s="1186"/>
      <c r="DQ183" s="1186">
        <v>96</v>
      </c>
      <c r="DR183" s="1186"/>
      <c r="DS183" s="1186"/>
      <c r="DT183" s="1186">
        <v>192</v>
      </c>
      <c r="DU183" s="1186"/>
      <c r="DV183" s="1186"/>
      <c r="DW183" s="1186"/>
      <c r="DX183" s="1186"/>
      <c r="DY183" s="1186"/>
      <c r="DZ183" s="1186"/>
      <c r="EA183" s="1186">
        <v>280</v>
      </c>
      <c r="EB183" s="1186"/>
      <c r="EC183" s="1186"/>
      <c r="ED183" s="1186">
        <v>96</v>
      </c>
      <c r="EE183" s="1186">
        <v>240</v>
      </c>
      <c r="EF183" s="1186">
        <v>324</v>
      </c>
      <c r="EG183" s="1186">
        <v>336</v>
      </c>
      <c r="EH183" s="1186">
        <v>96</v>
      </c>
      <c r="EI183" s="1186"/>
      <c r="EJ183" s="1186"/>
      <c r="EK183" s="1197"/>
      <c r="EL183" s="1198"/>
      <c r="EM183" s="1186"/>
      <c r="EN183" s="1186"/>
      <c r="EO183" s="1186"/>
      <c r="EP183" s="1186"/>
      <c r="EQ183" s="1186"/>
      <c r="ER183" s="1186"/>
      <c r="ES183" s="1186"/>
      <c r="ET183" s="1186"/>
      <c r="EU183" s="1186"/>
      <c r="EV183" s="1186"/>
      <c r="EW183" s="1186"/>
      <c r="EX183" s="1186"/>
      <c r="EY183" s="1186">
        <v>96</v>
      </c>
      <c r="EZ183" s="1186"/>
      <c r="FA183" s="1186">
        <v>144</v>
      </c>
      <c r="FB183" s="1186"/>
      <c r="FC183" s="1208"/>
      <c r="FD183" s="1186"/>
      <c r="FE183" s="1186"/>
      <c r="FF183" s="1186"/>
      <c r="FG183" s="1186"/>
      <c r="FH183" s="1186"/>
      <c r="FI183" s="1186"/>
      <c r="FJ183" s="1186"/>
      <c r="FK183" s="1186"/>
      <c r="FL183" s="1208"/>
      <c r="FM183" s="1186">
        <v>24</v>
      </c>
      <c r="FN183" s="1186"/>
      <c r="FO183" s="1186">
        <v>240</v>
      </c>
      <c r="FP183" s="1186">
        <v>8</v>
      </c>
      <c r="FQ183" s="1186"/>
      <c r="FR183" s="1186"/>
      <c r="FS183" s="1186"/>
      <c r="FT183" s="1186"/>
      <c r="FU183" s="1215"/>
      <c r="FV183" s="1186">
        <v>24</v>
      </c>
      <c r="FW183" s="1215"/>
      <c r="FX183" s="1215"/>
      <c r="FY183" s="1215"/>
      <c r="FZ183" s="1215"/>
      <c r="GA183" s="1215"/>
      <c r="GB183" s="1215"/>
      <c r="GC183" s="1215"/>
      <c r="GD183" s="1215"/>
      <c r="GE183" s="1215"/>
      <c r="GF183" s="1215"/>
      <c r="GG183" s="1215"/>
      <c r="GH183" s="1215"/>
      <c r="GI183" s="1215"/>
      <c r="GJ183" s="1215"/>
      <c r="GK183" s="1215"/>
      <c r="GL183" s="1215"/>
      <c r="GM183" s="1215"/>
      <c r="GN183" s="1215"/>
      <c r="GO183" s="1215"/>
      <c r="GP183" s="1215"/>
      <c r="GQ183" s="1215"/>
      <c r="GR183" s="1215"/>
      <c r="GS183" s="1215"/>
      <c r="GT183" s="1215"/>
      <c r="GU183" s="1215"/>
      <c r="GV183" s="1215"/>
      <c r="GW183" s="1215"/>
      <c r="GX183" s="1215"/>
      <c r="GY183" s="1219"/>
      <c r="GZ183" s="364">
        <f t="shared" si="147"/>
        <v>8716</v>
      </c>
      <c r="HA183" s="365">
        <f t="shared" si="148"/>
        <v>536</v>
      </c>
      <c r="HB183" s="366">
        <f t="shared" si="149"/>
        <v>9252</v>
      </c>
      <c r="HC183" s="366">
        <v>18526</v>
      </c>
      <c r="HD183" s="365">
        <v>7700</v>
      </c>
      <c r="HE183" s="365"/>
      <c r="HF183" s="54"/>
      <c r="HG183" s="708">
        <v>7.99</v>
      </c>
      <c r="HH183" s="708">
        <v>2.12</v>
      </c>
      <c r="HI183" s="709">
        <f t="shared" si="150"/>
        <v>19614.24</v>
      </c>
      <c r="HJ183" s="710"/>
      <c r="HK183" s="710">
        <v>9.83</v>
      </c>
      <c r="HL183" s="738">
        <f t="shared" si="151"/>
        <v>0.307941424950718</v>
      </c>
      <c r="HM183" s="739"/>
      <c r="HN183" s="739">
        <v>3000</v>
      </c>
      <c r="HO183" s="739">
        <v>9.73</v>
      </c>
      <c r="HP183" s="740">
        <f t="shared" si="136"/>
        <v>44067.89</v>
      </c>
      <c r="HQ183" s="738">
        <f t="shared" si="137"/>
        <v>0.3149816952971</v>
      </c>
      <c r="HR183" s="741">
        <v>44470</v>
      </c>
      <c r="HS183" s="742">
        <v>44927</v>
      </c>
      <c r="HT183" s="739">
        <f ca="1" t="shared" si="133"/>
        <v>5</v>
      </c>
      <c r="HU183" s="739">
        <f ca="1" t="shared" si="152"/>
        <v>150</v>
      </c>
      <c r="HV183" s="739">
        <v>1775</v>
      </c>
      <c r="HW183" s="739">
        <f t="shared" si="109"/>
        <v>9252</v>
      </c>
      <c r="HX183" s="761">
        <f t="shared" si="153"/>
        <v>2.9568552253116</v>
      </c>
      <c r="HY183" s="739">
        <f ca="1" t="shared" si="154"/>
        <v>7.19501438159156</v>
      </c>
      <c r="HZ183" s="739">
        <f t="shared" si="138"/>
        <v>4483</v>
      </c>
      <c r="IA183" s="739"/>
      <c r="IB183" s="739">
        <f ca="1" t="shared" si="139"/>
        <v>1850.4</v>
      </c>
      <c r="IC183" s="769">
        <f ca="1" t="shared" si="140"/>
        <v>61.68</v>
      </c>
      <c r="ID183" s="769">
        <f ca="1" t="shared" si="141"/>
        <v>72.6815823605707</v>
      </c>
      <c r="IE183" s="739"/>
      <c r="IF183" s="739"/>
      <c r="IG183" s="739"/>
      <c r="IH183" s="739"/>
      <c r="II183" s="739"/>
      <c r="IJ183" s="739"/>
      <c r="IK183" s="739"/>
      <c r="IL183" s="743"/>
      <c r="IM183" s="743"/>
      <c r="IN183" s="743"/>
      <c r="IO183" s="743"/>
      <c r="IP183" s="743"/>
      <c r="IQ183" s="739"/>
      <c r="IR183" s="739"/>
      <c r="IS183" s="739"/>
      <c r="IT183" s="739"/>
      <c r="IU183" s="739"/>
      <c r="IV183" s="739"/>
      <c r="IW183" s="739"/>
      <c r="IX183" s="739"/>
      <c r="IY183" s="739"/>
      <c r="IZ183" s="739"/>
      <c r="JA183" s="739"/>
      <c r="JB183" s="743">
        <v>3144</v>
      </c>
      <c r="JC183" s="743">
        <v>504</v>
      </c>
      <c r="JD183" s="743">
        <v>660</v>
      </c>
      <c r="JE183" s="743">
        <v>984</v>
      </c>
      <c r="JF183" s="743">
        <v>528</v>
      </c>
      <c r="JG183" s="739">
        <v>2412</v>
      </c>
      <c r="JH183" s="739">
        <v>480</v>
      </c>
      <c r="JI183" s="739">
        <v>1488</v>
      </c>
      <c r="JJ183" s="739">
        <v>540</v>
      </c>
      <c r="JK183" s="739">
        <v>3410</v>
      </c>
      <c r="JL183" s="739">
        <v>2112</v>
      </c>
      <c r="JM183" s="739">
        <v>2264</v>
      </c>
      <c r="JN183" s="28">
        <f t="shared" si="155"/>
        <v>18526</v>
      </c>
      <c r="JO183" s="28">
        <f t="shared" si="156"/>
        <v>0</v>
      </c>
      <c r="JP183" s="325"/>
      <c r="JQ183" s="325"/>
      <c r="JR183" s="325"/>
      <c r="JS183" s="325"/>
      <c r="JT183" s="325"/>
      <c r="JU183" s="325"/>
      <c r="JV183" s="325"/>
      <c r="JW183" s="325"/>
      <c r="JX183" s="325"/>
      <c r="JY183" s="325"/>
      <c r="JZ183" s="325"/>
      <c r="KA183" s="325"/>
      <c r="KB183" s="325"/>
      <c r="KC183" s="325"/>
      <c r="KD183" s="325"/>
      <c r="KE183" s="825"/>
    </row>
    <row r="184" s="1071" customFormat="1" hidden="1" customHeight="1" spans="1:291">
      <c r="A184" s="122" t="s">
        <v>1610</v>
      </c>
      <c r="B184" s="343" t="s">
        <v>1682</v>
      </c>
      <c r="C184" s="122" t="s">
        <v>1917</v>
      </c>
      <c r="D184" s="122" t="s">
        <v>1994</v>
      </c>
      <c r="E184" s="820" t="s">
        <v>1657</v>
      </c>
      <c r="F184" s="1241" t="s">
        <v>249</v>
      </c>
      <c r="G184" s="792" t="s">
        <v>1998</v>
      </c>
      <c r="H184" s="1060" t="s">
        <v>1999</v>
      </c>
      <c r="I184" s="99">
        <f t="shared" si="142"/>
        <v>-4260</v>
      </c>
      <c r="J184" s="1129">
        <v>308</v>
      </c>
      <c r="K184" s="1130">
        <f t="shared" si="143"/>
        <v>3048</v>
      </c>
      <c r="L184" s="1131">
        <f t="shared" si="144"/>
        <v>-3952</v>
      </c>
      <c r="M184" s="1142"/>
      <c r="N184" s="1137"/>
      <c r="O184" s="1134"/>
      <c r="P184" s="1135">
        <f t="shared" si="145"/>
        <v>7000</v>
      </c>
      <c r="Q184" s="1152">
        <f t="shared" si="146"/>
        <v>9000</v>
      </c>
      <c r="R184" s="1153"/>
      <c r="S184" s="1153"/>
      <c r="T184" s="1153"/>
      <c r="U184" s="1153"/>
      <c r="V184" s="1153"/>
      <c r="W184" s="1153">
        <v>7000</v>
      </c>
      <c r="X184" s="1153"/>
      <c r="Y184" s="1153"/>
      <c r="Z184" s="1153"/>
      <c r="AA184" s="1153"/>
      <c r="AB184" s="1166"/>
      <c r="AC184" s="1153">
        <v>3000</v>
      </c>
      <c r="AD184" s="1153"/>
      <c r="AE184" s="1153"/>
      <c r="AF184" s="1153"/>
      <c r="AG184" s="1153">
        <v>3000</v>
      </c>
      <c r="AH184" s="1153"/>
      <c r="AI184" s="1153"/>
      <c r="AJ184" s="1153"/>
      <c r="AK184" s="1153">
        <v>3000</v>
      </c>
      <c r="AL184" s="1153"/>
      <c r="AM184" s="1153"/>
      <c r="AN184" s="1153"/>
      <c r="AO184" s="1153"/>
      <c r="AP184" s="1153"/>
      <c r="AQ184" s="1153"/>
      <c r="AR184" s="1153"/>
      <c r="AS184" s="1176"/>
      <c r="AT184" s="1177"/>
      <c r="AU184" s="1178"/>
      <c r="AV184" s="1178"/>
      <c r="AW184" s="1178"/>
      <c r="AX184" s="1178"/>
      <c r="AY184" s="1178"/>
      <c r="AZ184" s="1178"/>
      <c r="BA184" s="1178"/>
      <c r="BB184" s="1178"/>
      <c r="BC184" s="1178"/>
      <c r="BD184" s="1178"/>
      <c r="BE184" s="1178"/>
      <c r="BF184" s="1178"/>
      <c r="BG184" s="1178">
        <v>24</v>
      </c>
      <c r="BH184" s="1178"/>
      <c r="BI184" s="1178"/>
      <c r="BJ184" s="1178"/>
      <c r="BK184" s="1186"/>
      <c r="BL184" s="1187">
        <v>-100</v>
      </c>
      <c r="BM184" s="1187"/>
      <c r="BN184" s="1187"/>
      <c r="BO184" s="1187"/>
      <c r="BP184" s="1187"/>
      <c r="BQ184" s="1187"/>
      <c r="BR184" s="1187"/>
      <c r="BS184" s="1187"/>
      <c r="BT184" s="1187"/>
      <c r="BU184" s="1187"/>
      <c r="BV184" s="1191"/>
      <c r="BW184" s="1186"/>
      <c r="BX184" s="1186"/>
      <c r="BY184" s="1186"/>
      <c r="BZ184" s="1186"/>
      <c r="CA184" s="1186">
        <v>768</v>
      </c>
      <c r="CB184" s="1186"/>
      <c r="CC184" s="1186">
        <v>96</v>
      </c>
      <c r="CD184" s="1186">
        <v>624</v>
      </c>
      <c r="CE184" s="1186">
        <v>48</v>
      </c>
      <c r="CF184" s="1186"/>
      <c r="CG184" s="1186">
        <v>816</v>
      </c>
      <c r="CH184" s="1186">
        <v>48</v>
      </c>
      <c r="CI184" s="1186">
        <v>624</v>
      </c>
      <c r="CJ184" s="1186"/>
      <c r="CK184" s="1186"/>
      <c r="CL184" s="1186">
        <v>272</v>
      </c>
      <c r="CM184" s="1186"/>
      <c r="CN184" s="1186">
        <v>16</v>
      </c>
      <c r="CO184" s="1186">
        <v>240</v>
      </c>
      <c r="CP184" s="1186"/>
      <c r="CQ184" s="1186"/>
      <c r="CR184" s="1186"/>
      <c r="CS184" s="1186">
        <v>288</v>
      </c>
      <c r="CT184" s="1186"/>
      <c r="CU184" s="1186"/>
      <c r="CV184" s="1186">
        <v>192</v>
      </c>
      <c r="CW184" s="1186">
        <v>600</v>
      </c>
      <c r="CX184" s="1186">
        <v>192</v>
      </c>
      <c r="CY184" s="1186">
        <v>48</v>
      </c>
      <c r="CZ184" s="1186">
        <v>96</v>
      </c>
      <c r="DA184" s="1186"/>
      <c r="DB184" s="1186"/>
      <c r="DC184" s="1186"/>
      <c r="DD184" s="1186">
        <v>240</v>
      </c>
      <c r="DE184" s="1186"/>
      <c r="DF184" s="1186"/>
      <c r="DG184" s="1186"/>
      <c r="DH184" s="1186">
        <v>160</v>
      </c>
      <c r="DI184" s="1186"/>
      <c r="DJ184" s="1186">
        <v>40</v>
      </c>
      <c r="DK184" s="1186">
        <v>336</v>
      </c>
      <c r="DL184" s="1186">
        <v>144</v>
      </c>
      <c r="DM184" s="1186"/>
      <c r="DN184" s="1186"/>
      <c r="DO184" s="1186"/>
      <c r="DP184" s="1186"/>
      <c r="DQ184" s="1186">
        <v>96</v>
      </c>
      <c r="DR184" s="1186"/>
      <c r="DS184" s="1186"/>
      <c r="DT184" s="1186"/>
      <c r="DU184" s="1186">
        <v>48</v>
      </c>
      <c r="DV184" s="1186"/>
      <c r="DW184" s="1186"/>
      <c r="DX184" s="1186"/>
      <c r="DY184" s="1186"/>
      <c r="DZ184" s="1186"/>
      <c r="EA184" s="1186">
        <v>376</v>
      </c>
      <c r="EB184" s="1186">
        <v>5328</v>
      </c>
      <c r="EC184" s="1186">
        <v>96</v>
      </c>
      <c r="ED184" s="1186">
        <v>96</v>
      </c>
      <c r="EE184" s="1186">
        <v>240</v>
      </c>
      <c r="EF184" s="1186">
        <v>276</v>
      </c>
      <c r="EG184" s="1186">
        <v>336</v>
      </c>
      <c r="EH184" s="1186">
        <v>96</v>
      </c>
      <c r="EI184" s="1186"/>
      <c r="EJ184" s="1186"/>
      <c r="EK184" s="1197"/>
      <c r="EL184" s="1198"/>
      <c r="EM184" s="1186"/>
      <c r="EN184" s="1186"/>
      <c r="EO184" s="1186"/>
      <c r="EP184" s="1186"/>
      <c r="EQ184" s="1186"/>
      <c r="ER184" s="1186"/>
      <c r="ES184" s="1186"/>
      <c r="ET184" s="1186"/>
      <c r="EU184" s="1186"/>
      <c r="EV184" s="1186"/>
      <c r="EW184" s="1186"/>
      <c r="EX184" s="1186"/>
      <c r="EY184" s="1186"/>
      <c r="EZ184" s="1186"/>
      <c r="FA184" s="1186"/>
      <c r="FB184" s="1186"/>
      <c r="FC184" s="1208"/>
      <c r="FD184" s="1186"/>
      <c r="FE184" s="1186"/>
      <c r="FF184" s="1186"/>
      <c r="FG184" s="1186"/>
      <c r="FH184" s="1186"/>
      <c r="FI184" s="1186"/>
      <c r="FJ184" s="1186"/>
      <c r="FK184" s="1186"/>
      <c r="FL184" s="1208"/>
      <c r="FM184" s="1186">
        <v>24</v>
      </c>
      <c r="FN184" s="1186"/>
      <c r="FO184" s="1186">
        <v>96</v>
      </c>
      <c r="FP184" s="1186">
        <v>8</v>
      </c>
      <c r="FQ184" s="1186"/>
      <c r="FR184" s="1186"/>
      <c r="FS184" s="1186"/>
      <c r="FT184" s="1186"/>
      <c r="FU184" s="1215"/>
      <c r="FV184" s="1186">
        <v>24</v>
      </c>
      <c r="FW184" s="1215"/>
      <c r="FX184" s="1215"/>
      <c r="FY184" s="1215"/>
      <c r="FZ184" s="1215"/>
      <c r="GA184" s="1215"/>
      <c r="GB184" s="1215"/>
      <c r="GC184" s="1215"/>
      <c r="GD184" s="1215"/>
      <c r="GE184" s="1215"/>
      <c r="GF184" s="1215"/>
      <c r="GG184" s="1215"/>
      <c r="GH184" s="1215"/>
      <c r="GI184" s="1215"/>
      <c r="GJ184" s="1215"/>
      <c r="GK184" s="1215"/>
      <c r="GL184" s="1215"/>
      <c r="GM184" s="1215"/>
      <c r="GN184" s="1215"/>
      <c r="GO184" s="1215"/>
      <c r="GP184" s="1215"/>
      <c r="GQ184" s="1215"/>
      <c r="GR184" s="1215"/>
      <c r="GS184" s="1215"/>
      <c r="GT184" s="1215"/>
      <c r="GU184" s="1215"/>
      <c r="GV184" s="1215"/>
      <c r="GW184" s="1215"/>
      <c r="GX184" s="1215"/>
      <c r="GY184" s="1219"/>
      <c r="GZ184" s="364">
        <f t="shared" si="147"/>
        <v>12876</v>
      </c>
      <c r="HA184" s="365">
        <f t="shared" si="148"/>
        <v>152</v>
      </c>
      <c r="HB184" s="366">
        <f t="shared" si="149"/>
        <v>13028</v>
      </c>
      <c r="HC184" s="366">
        <v>18766</v>
      </c>
      <c r="HD184" s="365">
        <v>7076</v>
      </c>
      <c r="HE184" s="365"/>
      <c r="HF184" s="54"/>
      <c r="HG184" s="708">
        <v>7.99</v>
      </c>
      <c r="HH184" s="708">
        <v>2.12</v>
      </c>
      <c r="HI184" s="709">
        <f t="shared" si="150"/>
        <v>27619.36</v>
      </c>
      <c r="HJ184" s="710"/>
      <c r="HK184" s="710">
        <v>9.83</v>
      </c>
      <c r="HL184" s="738">
        <f t="shared" si="151"/>
        <v>0.307941424950718</v>
      </c>
      <c r="HM184" s="739"/>
      <c r="HN184" s="739">
        <v>3000</v>
      </c>
      <c r="HO184" s="739">
        <v>9.73</v>
      </c>
      <c r="HP184" s="740">
        <f t="shared" si="136"/>
        <v>29961.84</v>
      </c>
      <c r="HQ184" s="738">
        <f t="shared" si="137"/>
        <v>0.3149816952971</v>
      </c>
      <c r="HR184" s="741">
        <v>44470</v>
      </c>
      <c r="HS184" s="742">
        <v>44927</v>
      </c>
      <c r="HT184" s="739">
        <f ca="1" t="shared" si="133"/>
        <v>5</v>
      </c>
      <c r="HU184" s="739">
        <f ca="1" t="shared" si="152"/>
        <v>150</v>
      </c>
      <c r="HV184" s="739">
        <v>2212</v>
      </c>
      <c r="HW184" s="739">
        <f t="shared" si="109"/>
        <v>13028</v>
      </c>
      <c r="HX184" s="761">
        <f t="shared" si="153"/>
        <v>4.95361216730038</v>
      </c>
      <c r="HY184" s="739">
        <f ca="1" t="shared" si="154"/>
        <v>12.0537896070976</v>
      </c>
      <c r="HZ184" s="739">
        <f t="shared" si="138"/>
        <v>3048</v>
      </c>
      <c r="IA184" s="739"/>
      <c r="IB184" s="739">
        <f ca="1" t="shared" si="139"/>
        <v>2605.6</v>
      </c>
      <c r="IC184" s="769">
        <f ca="1" t="shared" si="140"/>
        <v>86.8533333333333</v>
      </c>
      <c r="ID184" s="769">
        <f ca="1" t="shared" si="141"/>
        <v>35.0936444580903</v>
      </c>
      <c r="IE184" s="739"/>
      <c r="IF184" s="739"/>
      <c r="IG184" s="739"/>
      <c r="IH184" s="739"/>
      <c r="II184" s="739"/>
      <c r="IJ184" s="739"/>
      <c r="IK184" s="739"/>
      <c r="IL184" s="743"/>
      <c r="IM184" s="743"/>
      <c r="IN184" s="743"/>
      <c r="IO184" s="743"/>
      <c r="IP184" s="743"/>
      <c r="IQ184" s="739"/>
      <c r="IR184" s="739"/>
      <c r="IS184" s="739"/>
      <c r="IT184" s="739"/>
      <c r="IU184" s="739"/>
      <c r="IV184" s="739"/>
      <c r="IW184" s="739"/>
      <c r="IX184" s="739"/>
      <c r="IY184" s="739"/>
      <c r="IZ184" s="739"/>
      <c r="JA184" s="739"/>
      <c r="JB184" s="743">
        <v>2760</v>
      </c>
      <c r="JC184" s="743">
        <v>504</v>
      </c>
      <c r="JD184" s="743">
        <v>612</v>
      </c>
      <c r="JE184" s="743">
        <v>2040</v>
      </c>
      <c r="JF184" s="743">
        <v>528</v>
      </c>
      <c r="JG184" s="739">
        <v>2364</v>
      </c>
      <c r="JH184" s="739">
        <v>0</v>
      </c>
      <c r="JI184" s="739">
        <v>1248</v>
      </c>
      <c r="JJ184" s="739">
        <v>636</v>
      </c>
      <c r="JK184" s="739">
        <v>3506</v>
      </c>
      <c r="JL184" s="739">
        <v>2064</v>
      </c>
      <c r="JM184" s="739">
        <v>2504</v>
      </c>
      <c r="JN184" s="28">
        <f t="shared" si="155"/>
        <v>18766</v>
      </c>
      <c r="JO184" s="28">
        <f t="shared" si="156"/>
        <v>0</v>
      </c>
      <c r="JP184" s="325"/>
      <c r="JQ184" s="325"/>
      <c r="JR184" s="325"/>
      <c r="JS184" s="325"/>
      <c r="JT184" s="325"/>
      <c r="JU184" s="325"/>
      <c r="JV184" s="325"/>
      <c r="JW184" s="325"/>
      <c r="JX184" s="325"/>
      <c r="JY184" s="325"/>
      <c r="JZ184" s="325"/>
      <c r="KA184" s="325"/>
      <c r="KB184" s="325"/>
      <c r="KC184" s="325"/>
      <c r="KD184" s="325"/>
      <c r="KE184" s="825"/>
    </row>
    <row r="185" s="786" customFormat="1" hidden="1" customHeight="1" spans="1:291">
      <c r="A185" s="95" t="s">
        <v>1610</v>
      </c>
      <c r="B185" s="343" t="s">
        <v>1682</v>
      </c>
      <c r="C185" s="95" t="s">
        <v>1917</v>
      </c>
      <c r="D185" s="95" t="s">
        <v>1994</v>
      </c>
      <c r="E185" s="411"/>
      <c r="F185" s="1115" t="s">
        <v>252</v>
      </c>
      <c r="G185" s="112" t="s">
        <v>253</v>
      </c>
      <c r="H185" s="1060" t="s">
        <v>2000</v>
      </c>
      <c r="I185" s="99">
        <f t="shared" si="142"/>
        <v>-526</v>
      </c>
      <c r="J185" s="1129">
        <v>46</v>
      </c>
      <c r="K185" s="1130">
        <f t="shared" si="143"/>
        <v>1520</v>
      </c>
      <c r="L185" s="1131">
        <f t="shared" si="144"/>
        <v>-480</v>
      </c>
      <c r="M185" s="1132"/>
      <c r="N185" s="1133"/>
      <c r="O185" s="1139"/>
      <c r="P185" s="1138">
        <f t="shared" si="145"/>
        <v>2000</v>
      </c>
      <c r="Q185" s="1154">
        <f t="shared" si="146"/>
        <v>0</v>
      </c>
      <c r="R185" s="1156"/>
      <c r="S185" s="1156"/>
      <c r="T185" s="1156"/>
      <c r="U185" s="1156"/>
      <c r="V185" s="1156"/>
      <c r="W185" s="1156"/>
      <c r="X185" s="1156"/>
      <c r="Y185" s="1156"/>
      <c r="Z185" s="1156">
        <v>2000</v>
      </c>
      <c r="AA185" s="1156"/>
      <c r="AB185" s="1167"/>
      <c r="AC185" s="1156"/>
      <c r="AD185" s="1156"/>
      <c r="AE185" s="1156"/>
      <c r="AF185" s="1156"/>
      <c r="AG185" s="1156"/>
      <c r="AH185" s="1156"/>
      <c r="AI185" s="1156"/>
      <c r="AJ185" s="1156"/>
      <c r="AK185" s="1156"/>
      <c r="AL185" s="1156"/>
      <c r="AM185" s="1156"/>
      <c r="AN185" s="1156"/>
      <c r="AO185" s="1156"/>
      <c r="AP185" s="1156"/>
      <c r="AQ185" s="1156"/>
      <c r="AR185" s="1156"/>
      <c r="AS185" s="1179"/>
      <c r="AT185" s="1177"/>
      <c r="AU185" s="1178"/>
      <c r="AV185" s="1178"/>
      <c r="AW185" s="1178"/>
      <c r="AX185" s="1178"/>
      <c r="AY185" s="1178"/>
      <c r="AZ185" s="1178"/>
      <c r="BA185" s="1178"/>
      <c r="BB185" s="1178"/>
      <c r="BC185" s="1178"/>
      <c r="BD185" s="1178"/>
      <c r="BE185" s="1178"/>
      <c r="BF185" s="1178"/>
      <c r="BG185" s="1178"/>
      <c r="BH185" s="1178"/>
      <c r="BI185" s="1178"/>
      <c r="BJ185" s="1178"/>
      <c r="BK185" s="1186"/>
      <c r="BL185" s="1187">
        <v>-46</v>
      </c>
      <c r="BM185" s="1187"/>
      <c r="BN185" s="1187"/>
      <c r="BO185" s="1187"/>
      <c r="BP185" s="1187"/>
      <c r="BQ185" s="1187"/>
      <c r="BR185" s="1187"/>
      <c r="BS185" s="1187"/>
      <c r="BT185" s="1187">
        <v>-2</v>
      </c>
      <c r="BU185" s="1187"/>
      <c r="BV185" s="1191"/>
      <c r="BW185" s="1186"/>
      <c r="BX185" s="1186"/>
      <c r="BY185" s="1186"/>
      <c r="BZ185" s="1186"/>
      <c r="CA185" s="1186"/>
      <c r="CB185" s="1186"/>
      <c r="CC185" s="1186"/>
      <c r="CD185" s="1186"/>
      <c r="CE185" s="1186"/>
      <c r="CF185" s="1186"/>
      <c r="CG185" s="1186"/>
      <c r="CH185" s="1186"/>
      <c r="CI185" s="1186"/>
      <c r="CJ185" s="1186"/>
      <c r="CK185" s="1186"/>
      <c r="CL185" s="1186"/>
      <c r="CM185" s="1186"/>
      <c r="CN185" s="1186"/>
      <c r="CO185" s="1186"/>
      <c r="CP185" s="1186"/>
      <c r="CQ185" s="1186"/>
      <c r="CR185" s="1186"/>
      <c r="CS185" s="1186"/>
      <c r="CT185" s="1186"/>
      <c r="CU185" s="1186"/>
      <c r="CV185" s="1186"/>
      <c r="CW185" s="1186"/>
      <c r="CX185" s="1186"/>
      <c r="CY185" s="1186"/>
      <c r="CZ185" s="1186"/>
      <c r="DA185" s="1186"/>
      <c r="DB185" s="1186"/>
      <c r="DC185" s="1186"/>
      <c r="DD185" s="1186"/>
      <c r="DE185" s="1186"/>
      <c r="DF185" s="1186"/>
      <c r="DG185" s="1186"/>
      <c r="DH185" s="1186"/>
      <c r="DI185" s="1186"/>
      <c r="DJ185" s="1186"/>
      <c r="DK185" s="1186"/>
      <c r="DL185" s="1186">
        <v>48</v>
      </c>
      <c r="DM185" s="1186"/>
      <c r="DN185" s="1186"/>
      <c r="DO185" s="1186"/>
      <c r="DP185" s="1186"/>
      <c r="DQ185" s="1186"/>
      <c r="DR185" s="1186"/>
      <c r="DS185" s="1186"/>
      <c r="DT185" s="1186"/>
      <c r="DU185" s="1186"/>
      <c r="DV185" s="1186"/>
      <c r="DW185" s="1186"/>
      <c r="DX185" s="1186"/>
      <c r="DY185" s="1186"/>
      <c r="DZ185" s="1186"/>
      <c r="EA185" s="1186"/>
      <c r="EB185" s="1186"/>
      <c r="EC185" s="1186"/>
      <c r="ED185" s="1186">
        <v>480</v>
      </c>
      <c r="EE185" s="1186"/>
      <c r="EF185" s="1186"/>
      <c r="EG185" s="1186"/>
      <c r="EH185" s="1186"/>
      <c r="EI185" s="1186"/>
      <c r="EJ185" s="1186"/>
      <c r="EK185" s="1197"/>
      <c r="EL185" s="1198"/>
      <c r="EM185" s="1186"/>
      <c r="EN185" s="1186"/>
      <c r="EO185" s="1186"/>
      <c r="EP185" s="1186"/>
      <c r="EQ185" s="1186"/>
      <c r="ER185" s="1186"/>
      <c r="ES185" s="1186"/>
      <c r="ET185" s="1186"/>
      <c r="EU185" s="1186"/>
      <c r="EV185" s="1186"/>
      <c r="EW185" s="1186"/>
      <c r="EX185" s="1186"/>
      <c r="EY185" s="1186"/>
      <c r="EZ185" s="1186"/>
      <c r="FA185" s="1186"/>
      <c r="FB185" s="1186"/>
      <c r="FC185" s="1209"/>
      <c r="FD185" s="1186"/>
      <c r="FE185" s="1186"/>
      <c r="FF185" s="1186"/>
      <c r="FG185" s="1186"/>
      <c r="FH185" s="1186"/>
      <c r="FI185" s="1186"/>
      <c r="FJ185" s="1186"/>
      <c r="FK185" s="1186"/>
      <c r="FL185" s="1209"/>
      <c r="FM185" s="1186"/>
      <c r="FN185" s="1186"/>
      <c r="FO185" s="1186"/>
      <c r="FP185" s="1186"/>
      <c r="FQ185" s="1186"/>
      <c r="FR185" s="1186"/>
      <c r="FS185" s="1186"/>
      <c r="FT185" s="1186"/>
      <c r="FU185" s="1186"/>
      <c r="FV185" s="1186"/>
      <c r="FW185" s="1186"/>
      <c r="FX185" s="1186"/>
      <c r="FY185" s="1186"/>
      <c r="FZ185" s="1186"/>
      <c r="GA185" s="1186"/>
      <c r="GB185" s="1186"/>
      <c r="GC185" s="1186"/>
      <c r="GD185" s="1186"/>
      <c r="GE185" s="1186"/>
      <c r="GF185" s="1186"/>
      <c r="GG185" s="1186"/>
      <c r="GH185" s="1186"/>
      <c r="GI185" s="1186"/>
      <c r="GJ185" s="1186"/>
      <c r="GK185" s="1186"/>
      <c r="GL185" s="1186"/>
      <c r="GM185" s="1186"/>
      <c r="GN185" s="1186"/>
      <c r="GO185" s="1186"/>
      <c r="GP185" s="1186"/>
      <c r="GQ185" s="1186"/>
      <c r="GR185" s="1186"/>
      <c r="GS185" s="1186"/>
      <c r="GT185" s="1186"/>
      <c r="GU185" s="1186"/>
      <c r="GV185" s="1186"/>
      <c r="GW185" s="1186"/>
      <c r="GX185" s="1186"/>
      <c r="GY185" s="1218"/>
      <c r="GZ185" s="364">
        <f t="shared" si="147"/>
        <v>528</v>
      </c>
      <c r="HA185" s="365">
        <f t="shared" si="148"/>
        <v>0</v>
      </c>
      <c r="HB185" s="366">
        <f t="shared" si="149"/>
        <v>528</v>
      </c>
      <c r="HC185" s="366">
        <v>1644</v>
      </c>
      <c r="HD185" s="365">
        <v>2000</v>
      </c>
      <c r="HE185" s="365"/>
      <c r="HF185" s="54"/>
      <c r="HG185" s="708">
        <v>7.99</v>
      </c>
      <c r="HH185" s="708">
        <v>2.12</v>
      </c>
      <c r="HI185" s="709">
        <f t="shared" si="150"/>
        <v>1119.36</v>
      </c>
      <c r="HJ185" s="710"/>
      <c r="HK185" s="710">
        <v>9.83</v>
      </c>
      <c r="HL185" s="738">
        <f t="shared" si="151"/>
        <v>0.307941424950718</v>
      </c>
      <c r="HM185" s="739"/>
      <c r="HN185" s="739">
        <v>3000</v>
      </c>
      <c r="HO185" s="739">
        <v>9.73</v>
      </c>
      <c r="HP185" s="740">
        <f t="shared" si="136"/>
        <v>14941.6</v>
      </c>
      <c r="HQ185" s="738">
        <f t="shared" si="137"/>
        <v>0.3149816952971</v>
      </c>
      <c r="HR185" s="741">
        <v>44470</v>
      </c>
      <c r="HS185" s="742">
        <v>44927</v>
      </c>
      <c r="HT185" s="739">
        <f ca="1" t="shared" si="133"/>
        <v>5</v>
      </c>
      <c r="HU185" s="739">
        <f ca="1" t="shared" si="152"/>
        <v>150</v>
      </c>
      <c r="HV185" s="739">
        <v>46</v>
      </c>
      <c r="HW185" s="739">
        <f t="shared" si="109"/>
        <v>528</v>
      </c>
      <c r="HX185" s="761">
        <f t="shared" si="153"/>
        <v>0.674329501915709</v>
      </c>
      <c r="HY185" s="739">
        <f ca="1" t="shared" si="154"/>
        <v>1.64086845466156</v>
      </c>
      <c r="HZ185" s="739">
        <f t="shared" si="138"/>
        <v>1520</v>
      </c>
      <c r="IA185" s="739"/>
      <c r="IB185" s="739">
        <f ca="1" t="shared" si="139"/>
        <v>105.6</v>
      </c>
      <c r="IC185" s="769">
        <f ca="1" t="shared" si="140"/>
        <v>3.52</v>
      </c>
      <c r="ID185" s="769">
        <f ca="1" t="shared" si="141"/>
        <v>431.818181818182</v>
      </c>
      <c r="IE185" s="739"/>
      <c r="IF185" s="739"/>
      <c r="IG185" s="739"/>
      <c r="IH185" s="739"/>
      <c r="II185" s="739"/>
      <c r="IJ185" s="739"/>
      <c r="IK185" s="739"/>
      <c r="IL185" s="743"/>
      <c r="IM185" s="743"/>
      <c r="IN185" s="743"/>
      <c r="IO185" s="743"/>
      <c r="IP185" s="743"/>
      <c r="IQ185" s="739"/>
      <c r="IR185" s="739"/>
      <c r="IS185" s="739"/>
      <c r="IT185" s="739"/>
      <c r="IU185" s="739"/>
      <c r="IV185" s="739"/>
      <c r="IW185" s="739"/>
      <c r="IX185" s="739"/>
      <c r="IY185" s="739"/>
      <c r="IZ185" s="739"/>
      <c r="JA185" s="739"/>
      <c r="JB185" s="743">
        <v>0</v>
      </c>
      <c r="JC185" s="743">
        <v>0</v>
      </c>
      <c r="JD185" s="743">
        <v>0</v>
      </c>
      <c r="JE185" s="743">
        <v>0</v>
      </c>
      <c r="JF185" s="743">
        <v>0</v>
      </c>
      <c r="JG185" s="739">
        <v>0</v>
      </c>
      <c r="JH185" s="739">
        <v>0</v>
      </c>
      <c r="JI185" s="739">
        <v>0</v>
      </c>
      <c r="JJ185" s="739">
        <v>0</v>
      </c>
      <c r="JK185" s="739">
        <v>0</v>
      </c>
      <c r="JL185" s="739">
        <v>1644</v>
      </c>
      <c r="JM185" s="739">
        <v>0</v>
      </c>
      <c r="JN185" s="28">
        <f t="shared" si="155"/>
        <v>1644</v>
      </c>
      <c r="JO185" s="28">
        <f t="shared" si="156"/>
        <v>0</v>
      </c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824"/>
    </row>
    <row r="186" s="786" customFormat="1" hidden="1" customHeight="1" spans="1:291">
      <c r="A186" s="95" t="s">
        <v>1610</v>
      </c>
      <c r="B186" s="343" t="s">
        <v>1682</v>
      </c>
      <c r="C186" s="95" t="s">
        <v>1645</v>
      </c>
      <c r="D186" s="95" t="s">
        <v>1646</v>
      </c>
      <c r="E186" s="411"/>
      <c r="F186" s="1061" t="s">
        <v>255</v>
      </c>
      <c r="G186" s="112" t="s">
        <v>2001</v>
      </c>
      <c r="H186" s="1060" t="s">
        <v>2002</v>
      </c>
      <c r="I186" s="99">
        <f t="shared" si="142"/>
        <v>-267</v>
      </c>
      <c r="J186" s="1141">
        <v>187</v>
      </c>
      <c r="K186" s="1130">
        <f t="shared" si="143"/>
        <v>-80</v>
      </c>
      <c r="L186" s="1131">
        <f t="shared" si="144"/>
        <v>-80</v>
      </c>
      <c r="M186" s="1132"/>
      <c r="N186" s="1133"/>
      <c r="O186" s="1139"/>
      <c r="P186" s="1138">
        <f t="shared" si="145"/>
        <v>0</v>
      </c>
      <c r="Q186" s="1154">
        <f t="shared" si="146"/>
        <v>0</v>
      </c>
      <c r="R186" s="1155"/>
      <c r="S186" s="1237"/>
      <c r="T186" s="1237"/>
      <c r="U186" s="1237"/>
      <c r="V186" s="1237"/>
      <c r="W186" s="1237"/>
      <c r="X186" s="1237"/>
      <c r="Y186" s="1237"/>
      <c r="Z186" s="1237"/>
      <c r="AA186" s="1156"/>
      <c r="AB186" s="1245"/>
      <c r="AC186" s="1238"/>
      <c r="AD186" s="1238"/>
      <c r="AE186" s="1238"/>
      <c r="AF186" s="1238"/>
      <c r="AG186" s="1238"/>
      <c r="AH186" s="1238"/>
      <c r="AI186" s="1238"/>
      <c r="AJ186" s="1238"/>
      <c r="AK186" s="1238"/>
      <c r="AL186" s="1238"/>
      <c r="AM186" s="1238"/>
      <c r="AN186" s="1238"/>
      <c r="AO186" s="1238"/>
      <c r="AP186" s="1238"/>
      <c r="AQ186" s="1238"/>
      <c r="AR186" s="1238"/>
      <c r="AS186" s="1179"/>
      <c r="AT186" s="1177"/>
      <c r="AU186" s="1178"/>
      <c r="AV186" s="1178"/>
      <c r="AW186" s="1178"/>
      <c r="AX186" s="1178"/>
      <c r="AY186" s="1178"/>
      <c r="AZ186" s="1178"/>
      <c r="BA186" s="1178"/>
      <c r="BB186" s="1178"/>
      <c r="BC186" s="1178"/>
      <c r="BD186" s="1178"/>
      <c r="BE186" s="1178"/>
      <c r="BF186" s="1178"/>
      <c r="BG186" s="1178"/>
      <c r="BH186" s="1178"/>
      <c r="BI186" s="1178"/>
      <c r="BJ186" s="1178"/>
      <c r="BK186" s="1186"/>
      <c r="BL186" s="1187">
        <v>-400</v>
      </c>
      <c r="BM186" s="1187"/>
      <c r="BN186" s="1187"/>
      <c r="BO186" s="1187"/>
      <c r="BP186" s="1187"/>
      <c r="BQ186" s="1187"/>
      <c r="BR186" s="1187"/>
      <c r="BS186" s="1187"/>
      <c r="BT186" s="1187">
        <v>58</v>
      </c>
      <c r="BU186" s="1187"/>
      <c r="BV186" s="1191"/>
      <c r="BW186" s="1186"/>
      <c r="BX186" s="1186"/>
      <c r="BY186" s="1186"/>
      <c r="BZ186" s="1186"/>
      <c r="CA186" s="1186"/>
      <c r="CB186" s="1186"/>
      <c r="CC186" s="1186"/>
      <c r="CD186" s="1186"/>
      <c r="CE186" s="1186"/>
      <c r="CF186" s="1186"/>
      <c r="CG186" s="1186">
        <v>272</v>
      </c>
      <c r="CH186" s="1186"/>
      <c r="CI186" s="1186"/>
      <c r="CJ186" s="1186"/>
      <c r="CK186" s="1186"/>
      <c r="CL186" s="1186"/>
      <c r="CM186" s="1186"/>
      <c r="CN186" s="1186"/>
      <c r="CO186" s="1186"/>
      <c r="CP186" s="1186"/>
      <c r="CQ186" s="1186"/>
      <c r="CR186" s="1186">
        <v>10</v>
      </c>
      <c r="CS186" s="1186"/>
      <c r="CT186" s="1186"/>
      <c r="CU186" s="1186"/>
      <c r="CV186" s="1186"/>
      <c r="CW186" s="1186"/>
      <c r="CX186" s="1186"/>
      <c r="CY186" s="1186"/>
      <c r="CZ186" s="1186"/>
      <c r="DA186" s="1186"/>
      <c r="DB186" s="1186"/>
      <c r="DC186" s="1186"/>
      <c r="DD186" s="1186"/>
      <c r="DE186" s="1186"/>
      <c r="DF186" s="1186"/>
      <c r="DG186" s="1186"/>
      <c r="DH186" s="1186"/>
      <c r="DI186" s="1186"/>
      <c r="DJ186" s="1186"/>
      <c r="DK186" s="1186"/>
      <c r="DL186" s="1186"/>
      <c r="DM186" s="1186"/>
      <c r="DN186" s="1186"/>
      <c r="DO186" s="1186"/>
      <c r="DP186" s="1186"/>
      <c r="DQ186" s="1186"/>
      <c r="DR186" s="1186"/>
      <c r="DS186" s="1186"/>
      <c r="DT186" s="1186"/>
      <c r="DU186" s="1186"/>
      <c r="DV186" s="1186"/>
      <c r="DW186" s="1186"/>
      <c r="DX186" s="1186"/>
      <c r="DY186" s="1186"/>
      <c r="DZ186" s="1186"/>
      <c r="EA186" s="1186"/>
      <c r="EB186" s="1186"/>
      <c r="EC186" s="1186">
        <v>80</v>
      </c>
      <c r="ED186" s="1186"/>
      <c r="EE186" s="1186"/>
      <c r="EF186" s="1186">
        <v>60</v>
      </c>
      <c r="EG186" s="1186"/>
      <c r="EH186" s="1186"/>
      <c r="EI186" s="1186"/>
      <c r="EJ186" s="1186"/>
      <c r="EK186" s="1197"/>
      <c r="EL186" s="1198"/>
      <c r="EM186" s="1186"/>
      <c r="EN186" s="1186"/>
      <c r="EO186" s="1186"/>
      <c r="EP186" s="1186"/>
      <c r="EQ186" s="1186"/>
      <c r="ER186" s="1186"/>
      <c r="ES186" s="1186"/>
      <c r="ET186" s="1186"/>
      <c r="EU186" s="1186"/>
      <c r="EV186" s="1186"/>
      <c r="EW186" s="1186"/>
      <c r="EX186" s="1186"/>
      <c r="EY186" s="1186"/>
      <c r="EZ186" s="1186"/>
      <c r="FA186" s="1186"/>
      <c r="FB186" s="1186"/>
      <c r="FC186" s="1209"/>
      <c r="FD186" s="1186"/>
      <c r="FE186" s="1186"/>
      <c r="FF186" s="1186"/>
      <c r="FG186" s="1186"/>
      <c r="FH186" s="1186"/>
      <c r="FI186" s="1186"/>
      <c r="FJ186" s="1186"/>
      <c r="FK186" s="1186"/>
      <c r="FL186" s="1209"/>
      <c r="FM186" s="1186"/>
      <c r="FN186" s="1186"/>
      <c r="FO186" s="1186"/>
      <c r="FP186" s="1186"/>
      <c r="FQ186" s="1186"/>
      <c r="FR186" s="1186"/>
      <c r="FS186" s="1186"/>
      <c r="FT186" s="1186"/>
      <c r="FU186" s="1186"/>
      <c r="FV186" s="1186"/>
      <c r="FW186" s="1186"/>
      <c r="FX186" s="1186"/>
      <c r="FY186" s="1186"/>
      <c r="FZ186" s="1186"/>
      <c r="GA186" s="1186"/>
      <c r="GB186" s="1186"/>
      <c r="GC186" s="1186"/>
      <c r="GD186" s="1186"/>
      <c r="GE186" s="1186"/>
      <c r="GF186" s="1186"/>
      <c r="GG186" s="1186"/>
      <c r="GH186" s="1186"/>
      <c r="GI186" s="1186"/>
      <c r="GJ186" s="1186"/>
      <c r="GK186" s="1186"/>
      <c r="GL186" s="1186"/>
      <c r="GM186" s="1186"/>
      <c r="GN186" s="1186"/>
      <c r="GO186" s="1186"/>
      <c r="GP186" s="1186"/>
      <c r="GQ186" s="1186"/>
      <c r="GR186" s="1186"/>
      <c r="GS186" s="1186"/>
      <c r="GT186" s="1186"/>
      <c r="GU186" s="1186"/>
      <c r="GV186" s="1186"/>
      <c r="GW186" s="1186"/>
      <c r="GX186" s="1186"/>
      <c r="GY186" s="1218"/>
      <c r="GZ186" s="364">
        <f t="shared" si="147"/>
        <v>422</v>
      </c>
      <c r="HA186" s="365">
        <f t="shared" si="148"/>
        <v>0</v>
      </c>
      <c r="HB186" s="366">
        <f t="shared" si="149"/>
        <v>422</v>
      </c>
      <c r="HC186" s="366">
        <v>2345</v>
      </c>
      <c r="HD186" s="365">
        <v>752</v>
      </c>
      <c r="HE186" s="365"/>
      <c r="HF186" s="54"/>
      <c r="HG186" s="709"/>
      <c r="HH186" s="709"/>
      <c r="HI186" s="709">
        <f t="shared" si="150"/>
        <v>0</v>
      </c>
      <c r="HJ186" s="711"/>
      <c r="HK186" s="711">
        <v>8.62</v>
      </c>
      <c r="HL186" s="738" t="e">
        <f t="shared" si="151"/>
        <v>#DIV/0!</v>
      </c>
      <c r="HM186" s="743"/>
      <c r="HN186" s="743">
        <v>1000</v>
      </c>
      <c r="HO186" s="743">
        <v>4.55</v>
      </c>
      <c r="HP186" s="740">
        <f t="shared" si="136"/>
        <v>-689.6</v>
      </c>
      <c r="HQ186" s="738"/>
      <c r="HR186" s="818">
        <v>44470</v>
      </c>
      <c r="HS186" s="742">
        <v>44927</v>
      </c>
      <c r="HT186" s="739">
        <f ca="1" t="shared" si="133"/>
        <v>5</v>
      </c>
      <c r="HU186" s="739">
        <f ca="1" t="shared" si="152"/>
        <v>150</v>
      </c>
      <c r="HV186" s="743">
        <v>187</v>
      </c>
      <c r="HW186" s="739">
        <f t="shared" si="109"/>
        <v>422</v>
      </c>
      <c r="HX186" s="761">
        <f t="shared" si="153"/>
        <v>7.88785046728972</v>
      </c>
      <c r="HY186" s="739">
        <f ca="1" t="shared" si="154"/>
        <v>19.193769470405</v>
      </c>
      <c r="HZ186" s="739">
        <f t="shared" si="138"/>
        <v>-80</v>
      </c>
      <c r="IA186" s="743"/>
      <c r="IB186" s="739">
        <f ca="1" t="shared" si="139"/>
        <v>84.4</v>
      </c>
      <c r="IC186" s="769">
        <f ca="1" t="shared" si="140"/>
        <v>2.81333333333333</v>
      </c>
      <c r="ID186" s="769">
        <f ca="1" t="shared" si="141"/>
        <v>-28.436018957346</v>
      </c>
      <c r="IE186" s="743"/>
      <c r="IF186" s="743"/>
      <c r="IG186" s="743"/>
      <c r="IH186" s="743"/>
      <c r="II186" s="743"/>
      <c r="IJ186" s="743"/>
      <c r="IK186" s="743"/>
      <c r="IL186" s="743"/>
      <c r="IM186" s="743"/>
      <c r="IN186" s="743"/>
      <c r="IO186" s="743"/>
      <c r="IP186" s="743"/>
      <c r="IQ186" s="739"/>
      <c r="IR186" s="739"/>
      <c r="IS186" s="739"/>
      <c r="IT186" s="739"/>
      <c r="IU186" s="739"/>
      <c r="IV186" s="739"/>
      <c r="IW186" s="739"/>
      <c r="IX186" s="739"/>
      <c r="IY186" s="739"/>
      <c r="IZ186" s="739"/>
      <c r="JA186" s="739"/>
      <c r="JB186" s="743">
        <v>88</v>
      </c>
      <c r="JC186" s="743">
        <v>40</v>
      </c>
      <c r="JD186" s="743">
        <v>52</v>
      </c>
      <c r="JE186" s="743">
        <v>216</v>
      </c>
      <c r="JF186" s="743">
        <v>176</v>
      </c>
      <c r="JG186" s="739">
        <v>564</v>
      </c>
      <c r="JH186" s="739">
        <v>12</v>
      </c>
      <c r="JI186" s="739">
        <v>0</v>
      </c>
      <c r="JJ186" s="739">
        <v>4</v>
      </c>
      <c r="JK186" s="739">
        <v>968</v>
      </c>
      <c r="JL186" s="739">
        <v>1</v>
      </c>
      <c r="JM186" s="739">
        <v>224</v>
      </c>
      <c r="JN186" s="28">
        <f t="shared" si="155"/>
        <v>2345</v>
      </c>
      <c r="JO186" s="28">
        <f t="shared" si="156"/>
        <v>0</v>
      </c>
      <c r="JP186" s="28"/>
      <c r="JQ186" s="28"/>
      <c r="JR186" s="28"/>
      <c r="JS186" s="28"/>
      <c r="JT186" s="28"/>
      <c r="JU186" s="28"/>
      <c r="JV186" s="28"/>
      <c r="JW186" s="28"/>
      <c r="JX186" s="28"/>
      <c r="JY186" s="28"/>
      <c r="JZ186" s="28"/>
      <c r="KA186" s="28"/>
      <c r="KB186" s="28"/>
      <c r="KC186" s="28"/>
      <c r="KD186" s="28"/>
      <c r="KE186" s="824"/>
    </row>
    <row r="187" s="786" customFormat="1" hidden="1" customHeight="1" spans="1:291">
      <c r="A187" s="95" t="s">
        <v>1610</v>
      </c>
      <c r="B187" s="343" t="s">
        <v>1626</v>
      </c>
      <c r="C187" s="95" t="s">
        <v>1645</v>
      </c>
      <c r="D187" s="95" t="s">
        <v>1646</v>
      </c>
      <c r="E187" s="411"/>
      <c r="F187" s="1061" t="s">
        <v>2003</v>
      </c>
      <c r="G187" s="112"/>
      <c r="H187" s="1242" t="s">
        <v>2004</v>
      </c>
      <c r="I187" s="99">
        <f t="shared" si="142"/>
        <v>-624</v>
      </c>
      <c r="J187" s="1141">
        <v>1172</v>
      </c>
      <c r="K187" s="1130">
        <f t="shared" si="143"/>
        <v>548</v>
      </c>
      <c r="L187" s="1131">
        <f t="shared" si="144"/>
        <v>548</v>
      </c>
      <c r="M187" s="1132"/>
      <c r="N187" s="1133"/>
      <c r="O187" s="1139"/>
      <c r="P187" s="1138">
        <f t="shared" si="145"/>
        <v>0</v>
      </c>
      <c r="Q187" s="1154">
        <f t="shared" si="146"/>
        <v>2000</v>
      </c>
      <c r="R187" s="1238"/>
      <c r="S187" s="1237"/>
      <c r="T187" s="1237"/>
      <c r="U187" s="1237"/>
      <c r="V187" s="1237"/>
      <c r="W187" s="1237"/>
      <c r="X187" s="1237"/>
      <c r="Y187" s="1237"/>
      <c r="Z187" s="1237"/>
      <c r="AA187" s="1156"/>
      <c r="AB187" s="1167">
        <v>2000</v>
      </c>
      <c r="AC187" s="1156"/>
      <c r="AD187" s="1156"/>
      <c r="AE187" s="1156"/>
      <c r="AF187" s="1156"/>
      <c r="AG187" s="1156"/>
      <c r="AH187" s="1156"/>
      <c r="AI187" s="1156"/>
      <c r="AJ187" s="1156"/>
      <c r="AK187" s="1156"/>
      <c r="AL187" s="1156"/>
      <c r="AM187" s="1156"/>
      <c r="AN187" s="1156"/>
      <c r="AO187" s="1156"/>
      <c r="AP187" s="1156"/>
      <c r="AQ187" s="1156"/>
      <c r="AR187" s="1156"/>
      <c r="AS187" s="1179"/>
      <c r="AT187" s="1177"/>
      <c r="AU187" s="1178"/>
      <c r="AV187" s="1178"/>
      <c r="AW187" s="1178"/>
      <c r="AX187" s="1178"/>
      <c r="AY187" s="1178"/>
      <c r="AZ187" s="1178"/>
      <c r="BA187" s="1178"/>
      <c r="BB187" s="1178"/>
      <c r="BC187" s="1178"/>
      <c r="BD187" s="1178"/>
      <c r="BE187" s="1178"/>
      <c r="BF187" s="1178"/>
      <c r="BG187" s="1178"/>
      <c r="BH187" s="1178"/>
      <c r="BI187" s="1178"/>
      <c r="BJ187" s="1178"/>
      <c r="BK187" s="1186"/>
      <c r="BL187" s="1187">
        <v>812</v>
      </c>
      <c r="BM187" s="1187"/>
      <c r="BN187" s="1187"/>
      <c r="BO187" s="1187"/>
      <c r="BP187" s="1187"/>
      <c r="BQ187" s="1187"/>
      <c r="BR187" s="1187"/>
      <c r="BS187" s="1187"/>
      <c r="BT187" s="1187"/>
      <c r="BU187" s="1187"/>
      <c r="BV187" s="1191"/>
      <c r="BW187" s="1186"/>
      <c r="BX187" s="1186"/>
      <c r="BY187" s="1186"/>
      <c r="BZ187" s="1186"/>
      <c r="CA187" s="1186"/>
      <c r="CB187" s="1186"/>
      <c r="CC187" s="1186"/>
      <c r="CD187" s="1186"/>
      <c r="CE187" s="1186"/>
      <c r="CF187" s="1186"/>
      <c r="CG187" s="1186"/>
      <c r="CH187" s="1186"/>
      <c r="CI187" s="1186"/>
      <c r="CJ187" s="1186">
        <v>28</v>
      </c>
      <c r="CK187" s="1186"/>
      <c r="CL187" s="1186">
        <v>40</v>
      </c>
      <c r="CM187" s="1186"/>
      <c r="CN187" s="1186">
        <v>8</v>
      </c>
      <c r="CO187" s="1186"/>
      <c r="CP187" s="1186">
        <v>20</v>
      </c>
      <c r="CQ187" s="1186"/>
      <c r="CR187" s="1186"/>
      <c r="CS187" s="1186"/>
      <c r="CT187" s="1186"/>
      <c r="CU187" s="1186"/>
      <c r="CV187" s="1186"/>
      <c r="CW187" s="1186">
        <v>300</v>
      </c>
      <c r="CX187" s="1186"/>
      <c r="CY187" s="1186"/>
      <c r="CZ187" s="1186"/>
      <c r="DA187" s="1186"/>
      <c r="DB187" s="1186"/>
      <c r="DC187" s="1186"/>
      <c r="DD187" s="1186"/>
      <c r="DE187" s="1186"/>
      <c r="DF187" s="1186"/>
      <c r="DG187" s="1186"/>
      <c r="DH187" s="1186">
        <v>32</v>
      </c>
      <c r="DI187" s="1186"/>
      <c r="DJ187" s="1186">
        <v>20</v>
      </c>
      <c r="DK187" s="1186"/>
      <c r="DL187" s="1186"/>
      <c r="DM187" s="1186"/>
      <c r="DN187" s="1186"/>
      <c r="DO187" s="1186"/>
      <c r="DP187" s="1186"/>
      <c r="DQ187" s="1186"/>
      <c r="DR187" s="1186"/>
      <c r="DS187" s="1186"/>
      <c r="DT187" s="1186"/>
      <c r="DU187" s="1186"/>
      <c r="DV187" s="1186"/>
      <c r="DW187" s="1186"/>
      <c r="DX187" s="1186"/>
      <c r="DY187" s="1186"/>
      <c r="DZ187" s="1186"/>
      <c r="EA187" s="1186">
        <v>164</v>
      </c>
      <c r="EB187" s="1186"/>
      <c r="EC187" s="1186"/>
      <c r="ED187" s="1186"/>
      <c r="EE187" s="1186"/>
      <c r="EF187" s="1186"/>
      <c r="EG187" s="1186"/>
      <c r="EH187" s="1186"/>
      <c r="EI187" s="1186"/>
      <c r="EJ187" s="1186"/>
      <c r="EK187" s="1197"/>
      <c r="EL187" s="1198"/>
      <c r="EM187" s="1186"/>
      <c r="EN187" s="1186"/>
      <c r="EO187" s="1186"/>
      <c r="EP187" s="1186"/>
      <c r="EQ187" s="1186"/>
      <c r="ER187" s="1186"/>
      <c r="ES187" s="1186"/>
      <c r="ET187" s="1186"/>
      <c r="EU187" s="1186"/>
      <c r="EV187" s="1186"/>
      <c r="EW187" s="1186"/>
      <c r="EX187" s="1186"/>
      <c r="EY187" s="1186"/>
      <c r="EZ187" s="1186"/>
      <c r="FA187" s="1186"/>
      <c r="FB187" s="1186"/>
      <c r="FC187" s="1209"/>
      <c r="FD187" s="1186"/>
      <c r="FE187" s="1186"/>
      <c r="FF187" s="1186"/>
      <c r="FG187" s="1186"/>
      <c r="FH187" s="1186"/>
      <c r="FI187" s="1186"/>
      <c r="FJ187" s="1186"/>
      <c r="FK187" s="1186"/>
      <c r="FL187" s="1209"/>
      <c r="FM187" s="1186">
        <v>12</v>
      </c>
      <c r="FN187" s="1186"/>
      <c r="FO187" s="1186"/>
      <c r="FP187" s="1186">
        <v>4</v>
      </c>
      <c r="FQ187" s="1186"/>
      <c r="FR187" s="1186"/>
      <c r="FS187" s="1186"/>
      <c r="FT187" s="1186"/>
      <c r="FU187" s="1215"/>
      <c r="FV187" s="1186">
        <v>12</v>
      </c>
      <c r="FW187" s="1215"/>
      <c r="FX187" s="1215"/>
      <c r="FY187" s="1215"/>
      <c r="FZ187" s="1215"/>
      <c r="GA187" s="1215"/>
      <c r="GB187" s="1215"/>
      <c r="GC187" s="1215"/>
      <c r="GD187" s="1215"/>
      <c r="GE187" s="1215"/>
      <c r="GF187" s="1215"/>
      <c r="GG187" s="1215"/>
      <c r="GH187" s="1215"/>
      <c r="GI187" s="1215"/>
      <c r="GJ187" s="1215"/>
      <c r="GK187" s="1215"/>
      <c r="GL187" s="1215"/>
      <c r="GM187" s="1215"/>
      <c r="GN187" s="1215"/>
      <c r="GO187" s="1215"/>
      <c r="GP187" s="1215"/>
      <c r="GQ187" s="1215"/>
      <c r="GR187" s="1215"/>
      <c r="GS187" s="1215"/>
      <c r="GT187" s="1215"/>
      <c r="GU187" s="1215"/>
      <c r="GV187" s="1215"/>
      <c r="GW187" s="1215"/>
      <c r="GX187" s="1215"/>
      <c r="GY187" s="1218"/>
      <c r="GZ187" s="364">
        <f t="shared" si="147"/>
        <v>612</v>
      </c>
      <c r="HA187" s="365">
        <f t="shared" si="148"/>
        <v>28</v>
      </c>
      <c r="HB187" s="366">
        <f t="shared" si="149"/>
        <v>640</v>
      </c>
      <c r="HC187" s="366">
        <v>808</v>
      </c>
      <c r="HD187" s="365"/>
      <c r="HE187" s="365"/>
      <c r="HF187" s="54"/>
      <c r="HG187" s="709"/>
      <c r="HH187" s="709"/>
      <c r="HI187" s="709">
        <f t="shared" si="150"/>
        <v>0</v>
      </c>
      <c r="HJ187" s="711"/>
      <c r="HK187" s="711">
        <v>4.05</v>
      </c>
      <c r="HL187" s="738" t="e">
        <f t="shared" si="151"/>
        <v>#DIV/0!</v>
      </c>
      <c r="HM187" s="743"/>
      <c r="HN187" s="743">
        <v>2000</v>
      </c>
      <c r="HO187" s="743"/>
      <c r="HP187" s="740">
        <f t="shared" si="136"/>
        <v>2219.4</v>
      </c>
      <c r="HQ187" s="738"/>
      <c r="HR187" s="818">
        <v>44835</v>
      </c>
      <c r="HS187" s="742">
        <v>44927</v>
      </c>
      <c r="HT187" s="739">
        <f ca="1" t="shared" si="133"/>
        <v>5</v>
      </c>
      <c r="HU187" s="739">
        <f ca="1" t="shared" si="152"/>
        <v>150</v>
      </c>
      <c r="HV187" s="743">
        <v>1176</v>
      </c>
      <c r="HW187" s="739">
        <f t="shared" si="109"/>
        <v>640</v>
      </c>
      <c r="HX187" s="761">
        <f t="shared" si="153"/>
        <v>0.74245939675174</v>
      </c>
      <c r="HY187" s="739">
        <f ca="1" t="shared" si="154"/>
        <v>1.80665119876257</v>
      </c>
      <c r="HZ187" s="739">
        <f t="shared" si="138"/>
        <v>548</v>
      </c>
      <c r="IA187" s="743"/>
      <c r="IB187" s="739">
        <f ca="1" t="shared" si="139"/>
        <v>128</v>
      </c>
      <c r="IC187" s="769">
        <f ca="1" t="shared" si="140"/>
        <v>4.26666666666667</v>
      </c>
      <c r="ID187" s="769">
        <f ca="1" t="shared" si="141"/>
        <v>128.4375</v>
      </c>
      <c r="IE187" s="743"/>
      <c r="IF187" s="743"/>
      <c r="IG187" s="743"/>
      <c r="IH187" s="743"/>
      <c r="II187" s="743"/>
      <c r="IJ187" s="743"/>
      <c r="IK187" s="743"/>
      <c r="IL187" s="743"/>
      <c r="IM187" s="743"/>
      <c r="IN187" s="743"/>
      <c r="IO187" s="743"/>
      <c r="IP187" s="743"/>
      <c r="IQ187" s="739"/>
      <c r="IR187" s="739"/>
      <c r="IS187" s="739"/>
      <c r="IT187" s="739"/>
      <c r="IU187" s="739"/>
      <c r="IV187" s="739"/>
      <c r="IW187" s="739"/>
      <c r="IX187" s="739"/>
      <c r="IY187" s="739"/>
      <c r="IZ187" s="739"/>
      <c r="JA187" s="739"/>
      <c r="JB187" s="743">
        <v>0</v>
      </c>
      <c r="JC187" s="743">
        <v>0</v>
      </c>
      <c r="JD187" s="743">
        <v>0</v>
      </c>
      <c r="JE187" s="743">
        <v>0</v>
      </c>
      <c r="JF187" s="743">
        <v>0</v>
      </c>
      <c r="JG187" s="739">
        <v>0</v>
      </c>
      <c r="JH187" s="739">
        <v>0</v>
      </c>
      <c r="JI187" s="739">
        <v>0</v>
      </c>
      <c r="JJ187" s="739">
        <v>0</v>
      </c>
      <c r="JK187" s="739">
        <v>4</v>
      </c>
      <c r="JL187" s="739">
        <v>528</v>
      </c>
      <c r="JM187" s="739">
        <v>276</v>
      </c>
      <c r="JN187" s="28">
        <f t="shared" si="155"/>
        <v>808</v>
      </c>
      <c r="JO187" s="28">
        <f t="shared" si="156"/>
        <v>0</v>
      </c>
      <c r="JP187" s="28"/>
      <c r="JQ187" s="28"/>
      <c r="JR187" s="28"/>
      <c r="JS187" s="28"/>
      <c r="JT187" s="28"/>
      <c r="JU187" s="28"/>
      <c r="JV187" s="28"/>
      <c r="JW187" s="28"/>
      <c r="JX187" s="28"/>
      <c r="JY187" s="28"/>
      <c r="JZ187" s="28"/>
      <c r="KA187" s="28"/>
      <c r="KB187" s="28"/>
      <c r="KC187" s="28"/>
      <c r="KD187" s="28"/>
      <c r="KE187" s="824"/>
    </row>
    <row r="188" s="786" customFormat="1" hidden="1" customHeight="1" spans="1:291">
      <c r="A188" s="95" t="s">
        <v>1610</v>
      </c>
      <c r="B188" s="415">
        <v>2020</v>
      </c>
      <c r="C188" s="95" t="s">
        <v>1917</v>
      </c>
      <c r="D188" s="95" t="s">
        <v>2005</v>
      </c>
      <c r="E188" s="820" t="s">
        <v>1657</v>
      </c>
      <c r="F188" s="1061" t="s">
        <v>593</v>
      </c>
      <c r="G188" s="112" t="s">
        <v>594</v>
      </c>
      <c r="H188" s="1060" t="s">
        <v>2006</v>
      </c>
      <c r="I188" s="99">
        <f t="shared" si="142"/>
        <v>-1453</v>
      </c>
      <c r="J188" s="1129">
        <v>1444</v>
      </c>
      <c r="K188" s="1130">
        <f t="shared" si="143"/>
        <v>2991</v>
      </c>
      <c r="L188" s="1131">
        <f t="shared" si="144"/>
        <v>-9</v>
      </c>
      <c r="M188" s="1132"/>
      <c r="N188" s="1133"/>
      <c r="O188" s="1139"/>
      <c r="P188" s="1138">
        <f t="shared" si="145"/>
        <v>3000</v>
      </c>
      <c r="Q188" s="1154">
        <f t="shared" si="146"/>
        <v>4000</v>
      </c>
      <c r="R188" s="1156"/>
      <c r="S188" s="1237"/>
      <c r="T188" s="1237"/>
      <c r="U188" s="1237"/>
      <c r="V188" s="1237"/>
      <c r="W188" s="1237"/>
      <c r="X188" s="1237"/>
      <c r="Y188" s="1237"/>
      <c r="Z188" s="1237">
        <v>3000</v>
      </c>
      <c r="AA188" s="1156"/>
      <c r="AB188" s="1167"/>
      <c r="AC188" s="1156"/>
      <c r="AD188" s="1156"/>
      <c r="AE188" s="1156"/>
      <c r="AF188" s="1156"/>
      <c r="AG188" s="1156"/>
      <c r="AH188" s="1156"/>
      <c r="AI188" s="1156"/>
      <c r="AJ188" s="1156"/>
      <c r="AK188" s="1156"/>
      <c r="AL188" s="1156"/>
      <c r="AM188" s="1156">
        <v>4000</v>
      </c>
      <c r="AN188" s="1156"/>
      <c r="AO188" s="1156"/>
      <c r="AP188" s="1156"/>
      <c r="AQ188" s="1156"/>
      <c r="AR188" s="1156"/>
      <c r="AS188" s="1179"/>
      <c r="AT188" s="1177"/>
      <c r="AU188" s="1178"/>
      <c r="AV188" s="1178"/>
      <c r="AW188" s="1178"/>
      <c r="AX188" s="1178"/>
      <c r="AY188" s="1178"/>
      <c r="AZ188" s="1178"/>
      <c r="BA188" s="1178"/>
      <c r="BB188" s="1178"/>
      <c r="BC188" s="1178"/>
      <c r="BD188" s="1178"/>
      <c r="BE188" s="1178"/>
      <c r="BF188" s="1178"/>
      <c r="BG188" s="1178"/>
      <c r="BH188" s="1178"/>
      <c r="BI188" s="1178"/>
      <c r="BJ188" s="1178"/>
      <c r="BK188" s="1186"/>
      <c r="BL188" s="1187">
        <v>-1444</v>
      </c>
      <c r="BM188" s="1187"/>
      <c r="BN188" s="1187"/>
      <c r="BO188" s="1187"/>
      <c r="BP188" s="1187"/>
      <c r="BQ188" s="1187"/>
      <c r="BR188" s="1187"/>
      <c r="BS188" s="1187"/>
      <c r="BT188" s="1187"/>
      <c r="BU188" s="1187"/>
      <c r="BV188" s="1191"/>
      <c r="BW188" s="1186"/>
      <c r="BX188" s="1186"/>
      <c r="BY188" s="1186"/>
      <c r="BZ188" s="1186"/>
      <c r="CA188" s="1186"/>
      <c r="CB188" s="1186"/>
      <c r="CC188" s="1186"/>
      <c r="CD188" s="1186"/>
      <c r="CE188" s="1186"/>
      <c r="CF188" s="1186"/>
      <c r="CG188" s="1186"/>
      <c r="CH188" s="1186"/>
      <c r="CI188" s="1186"/>
      <c r="CJ188" s="1186">
        <v>576</v>
      </c>
      <c r="CK188" s="1186"/>
      <c r="CL188" s="1186"/>
      <c r="CM188" s="1186"/>
      <c r="CN188" s="1186"/>
      <c r="CO188" s="1186"/>
      <c r="CP188" s="1186"/>
      <c r="CQ188" s="1186"/>
      <c r="CR188" s="1186"/>
      <c r="CS188" s="1186"/>
      <c r="CT188" s="1186"/>
      <c r="CU188" s="1186"/>
      <c r="CV188" s="1186"/>
      <c r="CW188" s="1186"/>
      <c r="CX188" s="1186">
        <v>300</v>
      </c>
      <c r="CY188" s="1186"/>
      <c r="CZ188" s="1186"/>
      <c r="DA188" s="1186"/>
      <c r="DB188" s="1186"/>
      <c r="DC188" s="1186"/>
      <c r="DD188" s="1186"/>
      <c r="DE188" s="1186"/>
      <c r="DF188" s="1186"/>
      <c r="DG188" s="1186">
        <v>2640</v>
      </c>
      <c r="DH188" s="1186"/>
      <c r="DI188" s="1186"/>
      <c r="DJ188" s="1186"/>
      <c r="DK188" s="1186"/>
      <c r="DL188" s="1186"/>
      <c r="DM188" s="1186"/>
      <c r="DN188" s="1186"/>
      <c r="DO188" s="1186"/>
      <c r="DP188" s="1186"/>
      <c r="DQ188" s="1186">
        <v>300</v>
      </c>
      <c r="DR188" s="1186"/>
      <c r="DS188" s="1186"/>
      <c r="DT188" s="1186"/>
      <c r="DU188" s="1186">
        <v>100</v>
      </c>
      <c r="DV188" s="1186"/>
      <c r="DW188" s="1186"/>
      <c r="DX188" s="1186"/>
      <c r="DY188" s="1186"/>
      <c r="DZ188" s="1186">
        <v>720</v>
      </c>
      <c r="EA188" s="1186"/>
      <c r="EB188" s="1186"/>
      <c r="EC188" s="1186"/>
      <c r="ED188" s="1186"/>
      <c r="EE188" s="1186"/>
      <c r="EF188" s="1186">
        <v>624</v>
      </c>
      <c r="EG188" s="1186">
        <v>192</v>
      </c>
      <c r="EH188" s="1186"/>
      <c r="EI188" s="1186"/>
      <c r="EJ188" s="1186"/>
      <c r="EK188" s="1197"/>
      <c r="EL188" s="1198"/>
      <c r="EM188" s="1186"/>
      <c r="EN188" s="1186"/>
      <c r="EO188" s="1186"/>
      <c r="EP188" s="1186"/>
      <c r="EQ188" s="1186"/>
      <c r="ER188" s="1186"/>
      <c r="ES188" s="1186"/>
      <c r="ET188" s="1186"/>
      <c r="EU188" s="1186"/>
      <c r="EV188" s="1186"/>
      <c r="EW188" s="1186"/>
      <c r="EX188" s="1186"/>
      <c r="EY188" s="1186"/>
      <c r="EZ188" s="1186"/>
      <c r="FA188" s="1186"/>
      <c r="FB188" s="1186"/>
      <c r="FC188" s="1209"/>
      <c r="FD188" s="1186"/>
      <c r="FE188" s="1186"/>
      <c r="FF188" s="1186"/>
      <c r="FG188" s="1186"/>
      <c r="FH188" s="1186"/>
      <c r="FI188" s="1186"/>
      <c r="FJ188" s="1186"/>
      <c r="FK188" s="1186"/>
      <c r="FL188" s="1209"/>
      <c r="FM188" s="1186"/>
      <c r="FN188" s="1186"/>
      <c r="FO188" s="1186"/>
      <c r="FP188" s="1186"/>
      <c r="FQ188" s="1186"/>
      <c r="FR188" s="1186"/>
      <c r="FS188" s="1186"/>
      <c r="FT188" s="1186"/>
      <c r="FU188" s="1186"/>
      <c r="FV188" s="1186"/>
      <c r="FW188" s="1186"/>
      <c r="FX188" s="1186"/>
      <c r="FY188" s="1186"/>
      <c r="FZ188" s="1186"/>
      <c r="GA188" s="1186"/>
      <c r="GB188" s="1186"/>
      <c r="GC188" s="1186"/>
      <c r="GD188" s="1186"/>
      <c r="GE188" s="1186"/>
      <c r="GF188" s="1186"/>
      <c r="GG188" s="1186"/>
      <c r="GH188" s="1186"/>
      <c r="GI188" s="1186"/>
      <c r="GJ188" s="1186"/>
      <c r="GK188" s="1186"/>
      <c r="GL188" s="1186">
        <v>1</v>
      </c>
      <c r="GM188" s="1186"/>
      <c r="GN188" s="1186"/>
      <c r="GO188" s="1186"/>
      <c r="GP188" s="1186"/>
      <c r="GQ188" s="1186"/>
      <c r="GR188" s="1186"/>
      <c r="GS188" s="1186"/>
      <c r="GT188" s="1186"/>
      <c r="GU188" s="1186"/>
      <c r="GV188" s="1186"/>
      <c r="GW188" s="1186"/>
      <c r="GX188" s="1186"/>
      <c r="GY188" s="1218"/>
      <c r="GZ188" s="364">
        <f t="shared" si="147"/>
        <v>5452</v>
      </c>
      <c r="HA188" s="365">
        <f t="shared" si="148"/>
        <v>1</v>
      </c>
      <c r="HB188" s="366">
        <f t="shared" si="149"/>
        <v>5453</v>
      </c>
      <c r="HC188" s="366">
        <v>3356</v>
      </c>
      <c r="HD188" s="365">
        <v>7280</v>
      </c>
      <c r="HE188" s="365">
        <v>10445</v>
      </c>
      <c r="HF188" s="54"/>
      <c r="HG188" s="708">
        <v>1.99</v>
      </c>
      <c r="HH188" s="708">
        <v>0.52</v>
      </c>
      <c r="HI188" s="709">
        <f t="shared" si="150"/>
        <v>2835.56</v>
      </c>
      <c r="HJ188" s="710"/>
      <c r="HK188" s="710">
        <v>2.19</v>
      </c>
      <c r="HL188" s="738">
        <f t="shared" si="151"/>
        <v>0.371412169919633</v>
      </c>
      <c r="HM188" s="739"/>
      <c r="HN188" s="739">
        <v>5000</v>
      </c>
      <c r="HO188" s="739">
        <v>1.99</v>
      </c>
      <c r="HP188" s="740">
        <f t="shared" ref="HP188:HP217" si="157">HK188*HZ188</f>
        <v>6550.29</v>
      </c>
      <c r="HQ188" s="738">
        <f t="shared" ref="HQ188:HQ193" si="158">1-HO188/6.7/HH188</f>
        <v>0.428817451205511</v>
      </c>
      <c r="HR188" s="741"/>
      <c r="HS188" s="742">
        <v>44927</v>
      </c>
      <c r="HT188" s="739">
        <f ca="1" t="shared" si="133"/>
        <v>5</v>
      </c>
      <c r="HU188" s="739">
        <f ca="1" t="shared" si="152"/>
        <v>150</v>
      </c>
      <c r="HV188" s="739">
        <v>1444</v>
      </c>
      <c r="HW188" s="739">
        <f t="shared" si="109"/>
        <v>5453</v>
      </c>
      <c r="HX188" s="761">
        <f t="shared" si="153"/>
        <v>2.45907553551296</v>
      </c>
      <c r="HY188" s="739">
        <f ca="1" t="shared" si="154"/>
        <v>5.98375046974822</v>
      </c>
      <c r="HZ188" s="739">
        <f t="shared" si="138"/>
        <v>2991</v>
      </c>
      <c r="IA188" s="739"/>
      <c r="IB188" s="739">
        <f ca="1" t="shared" si="139"/>
        <v>1090.6</v>
      </c>
      <c r="IC188" s="769">
        <f ca="1" t="shared" si="140"/>
        <v>36.3533333333333</v>
      </c>
      <c r="ID188" s="769">
        <f ca="1" t="shared" si="141"/>
        <v>82.2758114799193</v>
      </c>
      <c r="IE188" s="739"/>
      <c r="IF188" s="739"/>
      <c r="IG188" s="739"/>
      <c r="IH188" s="739"/>
      <c r="II188" s="739"/>
      <c r="IJ188" s="739"/>
      <c r="IK188" s="739"/>
      <c r="IL188" s="743"/>
      <c r="IM188" s="743"/>
      <c r="IN188" s="743"/>
      <c r="IO188" s="743"/>
      <c r="IP188" s="743"/>
      <c r="IQ188" s="739"/>
      <c r="IR188" s="739"/>
      <c r="IS188" s="739"/>
      <c r="IT188" s="739"/>
      <c r="IU188" s="739"/>
      <c r="IV188" s="739"/>
      <c r="IW188" s="739"/>
      <c r="IX188" s="739"/>
      <c r="IY188" s="739"/>
      <c r="IZ188" s="739"/>
      <c r="JA188" s="739"/>
      <c r="JB188" s="743">
        <v>408</v>
      </c>
      <c r="JC188" s="743">
        <v>48</v>
      </c>
      <c r="JD188" s="743">
        <v>96</v>
      </c>
      <c r="JE188" s="743">
        <v>100</v>
      </c>
      <c r="JF188" s="743">
        <v>576</v>
      </c>
      <c r="JG188" s="739">
        <v>864</v>
      </c>
      <c r="JH188" s="739">
        <v>0</v>
      </c>
      <c r="JI188" s="739">
        <v>0</v>
      </c>
      <c r="JJ188" s="739">
        <v>0</v>
      </c>
      <c r="JK188" s="739">
        <v>0</v>
      </c>
      <c r="JL188" s="739">
        <v>300</v>
      </c>
      <c r="JM188" s="739">
        <v>964</v>
      </c>
      <c r="JN188" s="28">
        <f t="shared" si="155"/>
        <v>3356</v>
      </c>
      <c r="JO188" s="28">
        <f t="shared" si="156"/>
        <v>0</v>
      </c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824"/>
    </row>
    <row r="189" s="786" customFormat="1" hidden="1" customHeight="1" spans="1:291">
      <c r="A189" s="95" t="s">
        <v>1610</v>
      </c>
      <c r="B189" s="415">
        <v>2020</v>
      </c>
      <c r="C189" s="95" t="s">
        <v>1917</v>
      </c>
      <c r="D189" s="95" t="s">
        <v>2005</v>
      </c>
      <c r="E189" s="820" t="s">
        <v>1657</v>
      </c>
      <c r="F189" s="1061" t="s">
        <v>596</v>
      </c>
      <c r="G189" s="112" t="s">
        <v>597</v>
      </c>
      <c r="H189" s="1060" t="s">
        <v>2007</v>
      </c>
      <c r="I189" s="99">
        <f t="shared" si="142"/>
        <v>-476</v>
      </c>
      <c r="J189" s="1129">
        <v>1451</v>
      </c>
      <c r="K189" s="1130">
        <f t="shared" si="143"/>
        <v>3975</v>
      </c>
      <c r="L189" s="1131">
        <f t="shared" si="144"/>
        <v>975</v>
      </c>
      <c r="M189" s="1132"/>
      <c r="N189" s="1133"/>
      <c r="O189" s="1139"/>
      <c r="P189" s="1138">
        <f t="shared" si="145"/>
        <v>3000</v>
      </c>
      <c r="Q189" s="1154">
        <f t="shared" si="146"/>
        <v>4000</v>
      </c>
      <c r="R189" s="1156"/>
      <c r="S189" s="1237"/>
      <c r="T189" s="1237"/>
      <c r="U189" s="1237"/>
      <c r="V189" s="1237"/>
      <c r="W189" s="1237"/>
      <c r="X189" s="1237"/>
      <c r="Y189" s="1237"/>
      <c r="Z189" s="1237">
        <v>3000</v>
      </c>
      <c r="AA189" s="1156"/>
      <c r="AB189" s="1167"/>
      <c r="AC189" s="1156"/>
      <c r="AD189" s="1156"/>
      <c r="AE189" s="1156"/>
      <c r="AF189" s="1156"/>
      <c r="AG189" s="1156"/>
      <c r="AH189" s="1156"/>
      <c r="AI189" s="1156"/>
      <c r="AJ189" s="1156"/>
      <c r="AK189" s="1156"/>
      <c r="AL189" s="1156"/>
      <c r="AM189" s="1156">
        <v>4000</v>
      </c>
      <c r="AN189" s="1156"/>
      <c r="AO189" s="1156"/>
      <c r="AP189" s="1156"/>
      <c r="AQ189" s="1156"/>
      <c r="AR189" s="1156"/>
      <c r="AS189" s="1179"/>
      <c r="AT189" s="1177"/>
      <c r="AU189" s="1178"/>
      <c r="AV189" s="1178"/>
      <c r="AW189" s="1178"/>
      <c r="AX189" s="1178"/>
      <c r="AY189" s="1178"/>
      <c r="AZ189" s="1178"/>
      <c r="BA189" s="1178"/>
      <c r="BB189" s="1178"/>
      <c r="BC189" s="1178"/>
      <c r="BD189" s="1178"/>
      <c r="BE189" s="1178"/>
      <c r="BF189" s="1178"/>
      <c r="BG189" s="1178"/>
      <c r="BH189" s="1178"/>
      <c r="BI189" s="1178"/>
      <c r="BJ189" s="1178"/>
      <c r="BK189" s="1186"/>
      <c r="BL189" s="1187">
        <v>-1451</v>
      </c>
      <c r="BM189" s="1187"/>
      <c r="BN189" s="1187"/>
      <c r="BO189" s="1187"/>
      <c r="BP189" s="1187"/>
      <c r="BQ189" s="1187"/>
      <c r="BR189" s="1187"/>
      <c r="BS189" s="1187"/>
      <c r="BT189" s="1187"/>
      <c r="BU189" s="1187"/>
      <c r="BV189" s="1191"/>
      <c r="BW189" s="1186"/>
      <c r="BX189" s="1186"/>
      <c r="BY189" s="1186"/>
      <c r="BZ189" s="1186"/>
      <c r="CA189" s="1186"/>
      <c r="CB189" s="1186"/>
      <c r="CC189" s="1186"/>
      <c r="CD189" s="1186"/>
      <c r="CE189" s="1186"/>
      <c r="CF189" s="1186"/>
      <c r="CG189" s="1186"/>
      <c r="CH189" s="1186"/>
      <c r="CI189" s="1186"/>
      <c r="CJ189" s="1186"/>
      <c r="CK189" s="1186"/>
      <c r="CL189" s="1186"/>
      <c r="CM189" s="1186"/>
      <c r="CN189" s="1186"/>
      <c r="CO189" s="1186"/>
      <c r="CP189" s="1186"/>
      <c r="CQ189" s="1186"/>
      <c r="CR189" s="1186"/>
      <c r="CS189" s="1186"/>
      <c r="CT189" s="1186"/>
      <c r="CU189" s="1186"/>
      <c r="CV189" s="1186"/>
      <c r="CW189" s="1186"/>
      <c r="CX189" s="1186"/>
      <c r="CY189" s="1186"/>
      <c r="CZ189" s="1186"/>
      <c r="DA189" s="1186"/>
      <c r="DB189" s="1186"/>
      <c r="DC189" s="1186"/>
      <c r="DD189" s="1186"/>
      <c r="DE189" s="1186"/>
      <c r="DF189" s="1186"/>
      <c r="DG189" s="1186">
        <v>2640</v>
      </c>
      <c r="DH189" s="1186"/>
      <c r="DI189" s="1186"/>
      <c r="DJ189" s="1186"/>
      <c r="DK189" s="1186"/>
      <c r="DL189" s="1186"/>
      <c r="DM189" s="1186"/>
      <c r="DN189" s="1186"/>
      <c r="DO189" s="1186"/>
      <c r="DP189" s="1186"/>
      <c r="DQ189" s="1186">
        <v>300</v>
      </c>
      <c r="DR189" s="1186"/>
      <c r="DS189" s="1186"/>
      <c r="DT189" s="1186"/>
      <c r="DU189" s="1186"/>
      <c r="DV189" s="1186"/>
      <c r="DW189" s="1186"/>
      <c r="DX189" s="1186"/>
      <c r="DY189" s="1186"/>
      <c r="DZ189" s="1186">
        <v>720</v>
      </c>
      <c r="EA189" s="1186"/>
      <c r="EB189" s="1186"/>
      <c r="EC189" s="1186"/>
      <c r="ED189" s="1186"/>
      <c r="EE189" s="1186"/>
      <c r="EF189" s="1186">
        <v>624</v>
      </c>
      <c r="EG189" s="1186">
        <v>192</v>
      </c>
      <c r="EH189" s="1186"/>
      <c r="EI189" s="1186"/>
      <c r="EJ189" s="1186"/>
      <c r="EK189" s="1197"/>
      <c r="EL189" s="1198"/>
      <c r="EM189" s="1186"/>
      <c r="EN189" s="1186"/>
      <c r="EO189" s="1186"/>
      <c r="EP189" s="1186"/>
      <c r="EQ189" s="1186"/>
      <c r="ER189" s="1186"/>
      <c r="ES189" s="1186"/>
      <c r="ET189" s="1186"/>
      <c r="EU189" s="1186"/>
      <c r="EV189" s="1186"/>
      <c r="EW189" s="1186"/>
      <c r="EX189" s="1186"/>
      <c r="EY189" s="1186"/>
      <c r="EZ189" s="1186"/>
      <c r="FA189" s="1186"/>
      <c r="FB189" s="1186"/>
      <c r="FC189" s="1209"/>
      <c r="FD189" s="1186"/>
      <c r="FE189" s="1186"/>
      <c r="FF189" s="1186"/>
      <c r="FG189" s="1186"/>
      <c r="FH189" s="1186"/>
      <c r="FI189" s="1186"/>
      <c r="FJ189" s="1186"/>
      <c r="FK189" s="1186"/>
      <c r="FL189" s="1209"/>
      <c r="FM189" s="1186"/>
      <c r="FN189" s="1186"/>
      <c r="FO189" s="1186"/>
      <c r="FP189" s="1186"/>
      <c r="FQ189" s="1186"/>
      <c r="FR189" s="1186"/>
      <c r="FS189" s="1186"/>
      <c r="FT189" s="1186"/>
      <c r="FU189" s="1186"/>
      <c r="FV189" s="1186"/>
      <c r="FW189" s="1186"/>
      <c r="FX189" s="1186"/>
      <c r="FY189" s="1186"/>
      <c r="FZ189" s="1186"/>
      <c r="GA189" s="1186"/>
      <c r="GB189" s="1186"/>
      <c r="GC189" s="1186"/>
      <c r="GD189" s="1186"/>
      <c r="GE189" s="1186"/>
      <c r="GF189" s="1186"/>
      <c r="GG189" s="1186"/>
      <c r="GH189" s="1186"/>
      <c r="GI189" s="1186"/>
      <c r="GJ189" s="1186"/>
      <c r="GK189" s="1186"/>
      <c r="GL189" s="1186"/>
      <c r="GM189" s="1186"/>
      <c r="GN189" s="1186"/>
      <c r="GO189" s="1186"/>
      <c r="GP189" s="1186"/>
      <c r="GQ189" s="1186"/>
      <c r="GR189" s="1186"/>
      <c r="GS189" s="1186"/>
      <c r="GT189" s="1186"/>
      <c r="GU189" s="1186"/>
      <c r="GV189" s="1186"/>
      <c r="GW189" s="1186"/>
      <c r="GX189" s="1186"/>
      <c r="GY189" s="1218"/>
      <c r="GZ189" s="364">
        <f t="shared" si="147"/>
        <v>4476</v>
      </c>
      <c r="HA189" s="365">
        <f t="shared" si="148"/>
        <v>0</v>
      </c>
      <c r="HB189" s="366">
        <f t="shared" si="149"/>
        <v>4476</v>
      </c>
      <c r="HC189" s="366">
        <v>4388</v>
      </c>
      <c r="HD189" s="365">
        <v>6520</v>
      </c>
      <c r="HE189" s="365">
        <v>10446</v>
      </c>
      <c r="HF189" s="54"/>
      <c r="HG189" s="708">
        <v>1.99</v>
      </c>
      <c r="HH189" s="708">
        <v>0.52</v>
      </c>
      <c r="HI189" s="709">
        <f t="shared" si="150"/>
        <v>2327.52</v>
      </c>
      <c r="HJ189" s="710"/>
      <c r="HK189" s="710">
        <v>2.19</v>
      </c>
      <c r="HL189" s="738">
        <f t="shared" si="151"/>
        <v>0.371412169919633</v>
      </c>
      <c r="HM189" s="739"/>
      <c r="HN189" s="739">
        <v>5000</v>
      </c>
      <c r="HO189" s="739">
        <v>1.99</v>
      </c>
      <c r="HP189" s="740">
        <f t="shared" si="157"/>
        <v>8705.25</v>
      </c>
      <c r="HQ189" s="738">
        <f t="shared" si="158"/>
        <v>0.428817451205511</v>
      </c>
      <c r="HR189" s="741"/>
      <c r="HS189" s="742">
        <v>44927</v>
      </c>
      <c r="HT189" s="739">
        <f ca="1" t="shared" si="133"/>
        <v>5</v>
      </c>
      <c r="HU189" s="739">
        <f ca="1" t="shared" si="152"/>
        <v>150</v>
      </c>
      <c r="HV189" s="739">
        <v>1451</v>
      </c>
      <c r="HW189" s="739">
        <f t="shared" si="109"/>
        <v>4476</v>
      </c>
      <c r="HX189" s="761">
        <f t="shared" si="153"/>
        <v>1.64983413195724</v>
      </c>
      <c r="HY189" s="739">
        <f ca="1" t="shared" si="154"/>
        <v>4.01459638776262</v>
      </c>
      <c r="HZ189" s="739">
        <f t="shared" si="138"/>
        <v>3975</v>
      </c>
      <c r="IA189" s="739"/>
      <c r="IB189" s="739">
        <f ca="1" t="shared" si="139"/>
        <v>895.2</v>
      </c>
      <c r="IC189" s="769">
        <f ca="1" t="shared" si="140"/>
        <v>29.84</v>
      </c>
      <c r="ID189" s="769">
        <f ca="1" t="shared" si="141"/>
        <v>133.210455764075</v>
      </c>
      <c r="IE189" s="739"/>
      <c r="IF189" s="739"/>
      <c r="IG189" s="739"/>
      <c r="IH189" s="739"/>
      <c r="II189" s="739"/>
      <c r="IJ189" s="739"/>
      <c r="IK189" s="739"/>
      <c r="IL189" s="743"/>
      <c r="IM189" s="743"/>
      <c r="IN189" s="743"/>
      <c r="IO189" s="743"/>
      <c r="IP189" s="743"/>
      <c r="IQ189" s="739"/>
      <c r="IR189" s="739"/>
      <c r="IS189" s="739"/>
      <c r="IT189" s="739"/>
      <c r="IU189" s="739"/>
      <c r="IV189" s="739"/>
      <c r="IW189" s="739"/>
      <c r="IX189" s="739"/>
      <c r="IY189" s="739"/>
      <c r="IZ189" s="739"/>
      <c r="JA189" s="739"/>
      <c r="JB189" s="743">
        <v>864</v>
      </c>
      <c r="JC189" s="743">
        <v>48</v>
      </c>
      <c r="JD189" s="743">
        <v>96</v>
      </c>
      <c r="JE189" s="743">
        <v>100</v>
      </c>
      <c r="JF189" s="743">
        <v>1152</v>
      </c>
      <c r="JG189" s="739">
        <v>1164</v>
      </c>
      <c r="JH189" s="739">
        <v>0</v>
      </c>
      <c r="JI189" s="739">
        <v>0</v>
      </c>
      <c r="JJ189" s="739">
        <v>0</v>
      </c>
      <c r="JK189" s="739">
        <v>0</v>
      </c>
      <c r="JL189" s="739">
        <v>0</v>
      </c>
      <c r="JM189" s="739">
        <v>964</v>
      </c>
      <c r="JN189" s="28">
        <f t="shared" si="155"/>
        <v>4388</v>
      </c>
      <c r="JO189" s="28">
        <f t="shared" si="156"/>
        <v>0</v>
      </c>
      <c r="JP189" s="28"/>
      <c r="JQ189" s="28"/>
      <c r="JR189" s="28"/>
      <c r="JS189" s="28"/>
      <c r="JT189" s="28"/>
      <c r="JU189" s="28"/>
      <c r="JV189" s="28"/>
      <c r="JW189" s="28"/>
      <c r="JX189" s="28"/>
      <c r="JY189" s="28"/>
      <c r="JZ189" s="28"/>
      <c r="KA189" s="28"/>
      <c r="KB189" s="28"/>
      <c r="KC189" s="28"/>
      <c r="KD189" s="28"/>
      <c r="KE189" s="824"/>
    </row>
    <row r="190" s="786" customFormat="1" hidden="1" customHeight="1" spans="1:291">
      <c r="A190" s="95" t="s">
        <v>1610</v>
      </c>
      <c r="B190" s="415">
        <v>2020</v>
      </c>
      <c r="C190" s="95" t="s">
        <v>1917</v>
      </c>
      <c r="D190" s="95" t="s">
        <v>2005</v>
      </c>
      <c r="E190" s="820" t="s">
        <v>1657</v>
      </c>
      <c r="F190" s="1061" t="s">
        <v>599</v>
      </c>
      <c r="G190" s="112" t="s">
        <v>600</v>
      </c>
      <c r="H190" s="1060" t="s">
        <v>2008</v>
      </c>
      <c r="I190" s="99">
        <f t="shared" si="142"/>
        <v>-176</v>
      </c>
      <c r="J190" s="1129">
        <v>2230</v>
      </c>
      <c r="K190" s="1130">
        <f t="shared" si="143"/>
        <v>2054</v>
      </c>
      <c r="L190" s="1131">
        <f t="shared" si="144"/>
        <v>2054</v>
      </c>
      <c r="M190" s="1132"/>
      <c r="N190" s="1133"/>
      <c r="O190" s="1139"/>
      <c r="P190" s="1138">
        <f t="shared" si="145"/>
        <v>0</v>
      </c>
      <c r="Q190" s="1154">
        <f t="shared" si="146"/>
        <v>4000</v>
      </c>
      <c r="R190" s="1156"/>
      <c r="S190" s="1237"/>
      <c r="T190" s="1237"/>
      <c r="U190" s="1237"/>
      <c r="V190" s="1237"/>
      <c r="W190" s="1237"/>
      <c r="X190" s="1237"/>
      <c r="Y190" s="1237"/>
      <c r="Z190" s="1237"/>
      <c r="AA190" s="1156"/>
      <c r="AB190" s="1167"/>
      <c r="AC190" s="1156"/>
      <c r="AD190" s="1156"/>
      <c r="AE190" s="1156"/>
      <c r="AF190" s="1156"/>
      <c r="AG190" s="1156"/>
      <c r="AH190" s="1156"/>
      <c r="AI190" s="1156"/>
      <c r="AJ190" s="1156"/>
      <c r="AK190" s="1156"/>
      <c r="AL190" s="1156"/>
      <c r="AM190" s="1156">
        <v>4000</v>
      </c>
      <c r="AN190" s="1156"/>
      <c r="AO190" s="1156"/>
      <c r="AP190" s="1156"/>
      <c r="AQ190" s="1156"/>
      <c r="AR190" s="1156"/>
      <c r="AS190" s="1179"/>
      <c r="AT190" s="1177"/>
      <c r="AU190" s="1178"/>
      <c r="AV190" s="1178"/>
      <c r="AW190" s="1178"/>
      <c r="AX190" s="1178"/>
      <c r="AY190" s="1178"/>
      <c r="AZ190" s="1178"/>
      <c r="BA190" s="1178"/>
      <c r="BB190" s="1178"/>
      <c r="BC190" s="1178"/>
      <c r="BD190" s="1178"/>
      <c r="BE190" s="1178"/>
      <c r="BF190" s="1178"/>
      <c r="BG190" s="1178"/>
      <c r="BH190" s="1178"/>
      <c r="BI190" s="1178"/>
      <c r="BJ190" s="1178"/>
      <c r="BK190" s="1186"/>
      <c r="BL190" s="1187">
        <v>-2230</v>
      </c>
      <c r="BM190" s="1187"/>
      <c r="BN190" s="1187"/>
      <c r="BO190" s="1187"/>
      <c r="BP190" s="1187"/>
      <c r="BQ190" s="1187"/>
      <c r="BR190" s="1187"/>
      <c r="BS190" s="1187"/>
      <c r="BT190" s="1187"/>
      <c r="BU190" s="1187"/>
      <c r="BV190" s="1191"/>
      <c r="BW190" s="1186"/>
      <c r="BX190" s="1186"/>
      <c r="BY190" s="1186"/>
      <c r="BZ190" s="1186"/>
      <c r="CA190" s="1186"/>
      <c r="CB190" s="1186"/>
      <c r="CC190" s="1186"/>
      <c r="CD190" s="1186"/>
      <c r="CE190" s="1186"/>
      <c r="CF190" s="1186"/>
      <c r="CG190" s="1186"/>
      <c r="CH190" s="1186"/>
      <c r="CI190" s="1186"/>
      <c r="CJ190" s="1186"/>
      <c r="CK190" s="1186"/>
      <c r="CL190" s="1186"/>
      <c r="CM190" s="1186"/>
      <c r="CN190" s="1186"/>
      <c r="CO190" s="1186"/>
      <c r="CP190" s="1186"/>
      <c r="CQ190" s="1186"/>
      <c r="CR190" s="1186"/>
      <c r="CS190" s="1186"/>
      <c r="CT190" s="1186"/>
      <c r="CU190" s="1186"/>
      <c r="CV190" s="1186"/>
      <c r="CW190" s="1186"/>
      <c r="CX190" s="1186"/>
      <c r="CY190" s="1186"/>
      <c r="CZ190" s="1186"/>
      <c r="DA190" s="1186"/>
      <c r="DB190" s="1186"/>
      <c r="DC190" s="1186"/>
      <c r="DD190" s="1186"/>
      <c r="DE190" s="1186"/>
      <c r="DF190" s="1186"/>
      <c r="DG190" s="1186">
        <v>2640</v>
      </c>
      <c r="DH190" s="1186"/>
      <c r="DI190" s="1186"/>
      <c r="DJ190" s="1186"/>
      <c r="DK190" s="1186"/>
      <c r="DL190" s="1186"/>
      <c r="DM190" s="1186"/>
      <c r="DN190" s="1186"/>
      <c r="DO190" s="1186"/>
      <c r="DP190" s="1186"/>
      <c r="DQ190" s="1186"/>
      <c r="DR190" s="1186"/>
      <c r="DS190" s="1186"/>
      <c r="DT190" s="1186"/>
      <c r="DU190" s="1186"/>
      <c r="DV190" s="1186"/>
      <c r="DW190" s="1186"/>
      <c r="DX190" s="1186"/>
      <c r="DY190" s="1186"/>
      <c r="DZ190" s="1186">
        <v>720</v>
      </c>
      <c r="EA190" s="1186"/>
      <c r="EB190" s="1186"/>
      <c r="EC190" s="1186"/>
      <c r="ED190" s="1186"/>
      <c r="EE190" s="1186"/>
      <c r="EF190" s="1186">
        <v>624</v>
      </c>
      <c r="EG190" s="1186">
        <v>192</v>
      </c>
      <c r="EH190" s="1186"/>
      <c r="EI190" s="1186"/>
      <c r="EJ190" s="1186"/>
      <c r="EK190" s="1197"/>
      <c r="EL190" s="1198"/>
      <c r="EM190" s="1186"/>
      <c r="EN190" s="1186"/>
      <c r="EO190" s="1186"/>
      <c r="EP190" s="1186"/>
      <c r="EQ190" s="1186"/>
      <c r="ER190" s="1186"/>
      <c r="ES190" s="1186"/>
      <c r="ET190" s="1186"/>
      <c r="EU190" s="1186"/>
      <c r="EV190" s="1186"/>
      <c r="EW190" s="1186"/>
      <c r="EX190" s="1186"/>
      <c r="EY190" s="1186"/>
      <c r="EZ190" s="1186"/>
      <c r="FA190" s="1186"/>
      <c r="FB190" s="1186"/>
      <c r="FC190" s="1209"/>
      <c r="FD190" s="1186"/>
      <c r="FE190" s="1186"/>
      <c r="FF190" s="1186"/>
      <c r="FG190" s="1186"/>
      <c r="FH190" s="1186"/>
      <c r="FI190" s="1186"/>
      <c r="FJ190" s="1186"/>
      <c r="FK190" s="1186"/>
      <c r="FL190" s="1209"/>
      <c r="FM190" s="1186"/>
      <c r="FN190" s="1186"/>
      <c r="FO190" s="1186"/>
      <c r="FP190" s="1186"/>
      <c r="FQ190" s="1186"/>
      <c r="FR190" s="1186"/>
      <c r="FS190" s="1186"/>
      <c r="FT190" s="1186"/>
      <c r="FU190" s="1186"/>
      <c r="FV190" s="1186"/>
      <c r="FW190" s="1186"/>
      <c r="FX190" s="1186"/>
      <c r="FY190" s="1186"/>
      <c r="FZ190" s="1186"/>
      <c r="GA190" s="1186"/>
      <c r="GB190" s="1186"/>
      <c r="GC190" s="1186"/>
      <c r="GD190" s="1186"/>
      <c r="GE190" s="1186"/>
      <c r="GF190" s="1186"/>
      <c r="GG190" s="1186"/>
      <c r="GH190" s="1186"/>
      <c r="GI190" s="1186"/>
      <c r="GJ190" s="1186"/>
      <c r="GK190" s="1186"/>
      <c r="GL190" s="1186"/>
      <c r="GM190" s="1186"/>
      <c r="GN190" s="1186"/>
      <c r="GO190" s="1186"/>
      <c r="GP190" s="1186"/>
      <c r="GQ190" s="1186"/>
      <c r="GR190" s="1186"/>
      <c r="GS190" s="1186"/>
      <c r="GT190" s="1186"/>
      <c r="GU190" s="1186"/>
      <c r="GV190" s="1186"/>
      <c r="GW190" s="1186"/>
      <c r="GX190" s="1186"/>
      <c r="GY190" s="1218"/>
      <c r="GZ190" s="364">
        <f t="shared" si="147"/>
        <v>4176</v>
      </c>
      <c r="HA190" s="365">
        <f t="shared" si="148"/>
        <v>0</v>
      </c>
      <c r="HB190" s="366">
        <f t="shared" si="149"/>
        <v>4176</v>
      </c>
      <c r="HC190" s="366">
        <v>3562</v>
      </c>
      <c r="HD190" s="365">
        <v>6520</v>
      </c>
      <c r="HE190" s="365">
        <v>10441</v>
      </c>
      <c r="HF190" s="54"/>
      <c r="HG190" s="709">
        <v>1.99</v>
      </c>
      <c r="HH190" s="709">
        <v>0.52</v>
      </c>
      <c r="HI190" s="709">
        <f t="shared" si="150"/>
        <v>2171.52</v>
      </c>
      <c r="HJ190" s="711"/>
      <c r="HK190" s="710">
        <v>2.19</v>
      </c>
      <c r="HL190" s="738">
        <f t="shared" si="151"/>
        <v>0.371412169919633</v>
      </c>
      <c r="HM190" s="743"/>
      <c r="HN190" s="743">
        <v>5000</v>
      </c>
      <c r="HO190" s="743">
        <v>1.99</v>
      </c>
      <c r="HP190" s="740">
        <f t="shared" si="157"/>
        <v>4498.26</v>
      </c>
      <c r="HQ190" s="738">
        <f t="shared" si="158"/>
        <v>0.428817451205511</v>
      </c>
      <c r="HR190" s="818"/>
      <c r="HS190" s="742">
        <v>44927</v>
      </c>
      <c r="HT190" s="739">
        <f ca="1" t="shared" si="133"/>
        <v>5</v>
      </c>
      <c r="HU190" s="739">
        <f ca="1" t="shared" si="152"/>
        <v>150</v>
      </c>
      <c r="HV190" s="743">
        <v>2230</v>
      </c>
      <c r="HW190" s="739">
        <f t="shared" si="109"/>
        <v>4176</v>
      </c>
      <c r="HX190" s="761">
        <f t="shared" si="153"/>
        <v>1.94957983193277</v>
      </c>
      <c r="HY190" s="739">
        <f ca="1" t="shared" si="154"/>
        <v>4.74397759103641</v>
      </c>
      <c r="HZ190" s="739">
        <f t="shared" si="138"/>
        <v>2054</v>
      </c>
      <c r="IA190" s="743"/>
      <c r="IB190" s="739">
        <f ca="1" t="shared" si="139"/>
        <v>835.2</v>
      </c>
      <c r="IC190" s="769">
        <f ca="1" t="shared" si="140"/>
        <v>27.84</v>
      </c>
      <c r="ID190" s="769">
        <f ca="1" t="shared" si="141"/>
        <v>73.7787356321839</v>
      </c>
      <c r="IE190" s="743"/>
      <c r="IF190" s="743"/>
      <c r="IG190" s="743"/>
      <c r="IH190" s="743"/>
      <c r="II190" s="743"/>
      <c r="IJ190" s="743"/>
      <c r="IK190" s="743"/>
      <c r="IL190" s="743"/>
      <c r="IM190" s="743"/>
      <c r="IN190" s="743"/>
      <c r="IO190" s="743"/>
      <c r="IP190" s="743"/>
      <c r="IQ190" s="739"/>
      <c r="IR190" s="739"/>
      <c r="IS190" s="739"/>
      <c r="IT190" s="739"/>
      <c r="IU190" s="739"/>
      <c r="IV190" s="739"/>
      <c r="IW190" s="739"/>
      <c r="IX190" s="739"/>
      <c r="IY190" s="739"/>
      <c r="IZ190" s="739"/>
      <c r="JA190" s="739"/>
      <c r="JB190" s="743">
        <v>864</v>
      </c>
      <c r="JC190" s="743">
        <v>48</v>
      </c>
      <c r="JD190" s="743">
        <v>96</v>
      </c>
      <c r="JE190" s="743">
        <v>100</v>
      </c>
      <c r="JF190" s="743">
        <v>576</v>
      </c>
      <c r="JG190" s="739">
        <v>1014</v>
      </c>
      <c r="JH190" s="739">
        <v>0</v>
      </c>
      <c r="JI190" s="739">
        <v>0</v>
      </c>
      <c r="JJ190" s="739">
        <v>0</v>
      </c>
      <c r="JK190" s="739">
        <v>0</v>
      </c>
      <c r="JL190" s="739">
        <v>0</v>
      </c>
      <c r="JM190" s="739">
        <v>864</v>
      </c>
      <c r="JN190" s="28">
        <f t="shared" si="155"/>
        <v>3562</v>
      </c>
      <c r="JO190" s="28">
        <f t="shared" si="156"/>
        <v>0</v>
      </c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824"/>
    </row>
    <row r="191" s="786" customFormat="1" hidden="1" customHeight="1" spans="1:291">
      <c r="A191" s="95" t="s">
        <v>1610</v>
      </c>
      <c r="B191" s="415">
        <v>2020</v>
      </c>
      <c r="C191" s="95" t="s">
        <v>1917</v>
      </c>
      <c r="D191" s="95" t="s">
        <v>2005</v>
      </c>
      <c r="E191" s="820" t="s">
        <v>1657</v>
      </c>
      <c r="F191" s="1061" t="s">
        <v>602</v>
      </c>
      <c r="G191" s="112" t="s">
        <v>603</v>
      </c>
      <c r="H191" s="1060" t="s">
        <v>2009</v>
      </c>
      <c r="I191" s="99">
        <f t="shared" si="142"/>
        <v>-1176</v>
      </c>
      <c r="J191" s="1129">
        <v>3682</v>
      </c>
      <c r="K191" s="1130">
        <f t="shared" si="143"/>
        <v>2506</v>
      </c>
      <c r="L191" s="1131">
        <f t="shared" si="144"/>
        <v>2506</v>
      </c>
      <c r="M191" s="1132"/>
      <c r="N191" s="1137"/>
      <c r="O191" s="1139"/>
      <c r="P191" s="1138">
        <f t="shared" si="145"/>
        <v>0</v>
      </c>
      <c r="Q191" s="1154">
        <f t="shared" si="146"/>
        <v>7000</v>
      </c>
      <c r="R191" s="1155"/>
      <c r="S191" s="1237"/>
      <c r="T191" s="1237"/>
      <c r="U191" s="1237"/>
      <c r="V191" s="1237"/>
      <c r="W191" s="1237"/>
      <c r="X191" s="1237"/>
      <c r="Y191" s="1237"/>
      <c r="Z191" s="1237"/>
      <c r="AA191" s="1156"/>
      <c r="AB191" s="1167">
        <v>3000</v>
      </c>
      <c r="AC191" s="1156"/>
      <c r="AD191" s="1156"/>
      <c r="AE191" s="1156"/>
      <c r="AF191" s="1156"/>
      <c r="AG191" s="1156"/>
      <c r="AH191" s="1156"/>
      <c r="AI191" s="1156"/>
      <c r="AJ191" s="1156"/>
      <c r="AK191" s="1156"/>
      <c r="AL191" s="1156"/>
      <c r="AM191" s="1156">
        <v>4000</v>
      </c>
      <c r="AN191" s="1156"/>
      <c r="AO191" s="1156"/>
      <c r="AP191" s="1156"/>
      <c r="AQ191" s="1156"/>
      <c r="AR191" s="1156"/>
      <c r="AS191" s="1179"/>
      <c r="AT191" s="1177"/>
      <c r="AU191" s="1178"/>
      <c r="AV191" s="1178"/>
      <c r="AW191" s="1178"/>
      <c r="AX191" s="1178"/>
      <c r="AY191" s="1178"/>
      <c r="AZ191" s="1178"/>
      <c r="BA191" s="1178"/>
      <c r="BB191" s="1178"/>
      <c r="BC191" s="1178"/>
      <c r="BD191" s="1178"/>
      <c r="BE191" s="1178"/>
      <c r="BF191" s="1178"/>
      <c r="BG191" s="1178"/>
      <c r="BH191" s="1178"/>
      <c r="BI191" s="1178"/>
      <c r="BJ191" s="1178"/>
      <c r="BK191" s="1186"/>
      <c r="BL191" s="1187">
        <v>-682</v>
      </c>
      <c r="BM191" s="1187"/>
      <c r="BN191" s="1187"/>
      <c r="BO191" s="1187"/>
      <c r="BP191" s="1187"/>
      <c r="BQ191" s="1187"/>
      <c r="BR191" s="1187"/>
      <c r="BS191" s="1187"/>
      <c r="BT191" s="1187"/>
      <c r="BU191" s="1187"/>
      <c r="BV191" s="1191"/>
      <c r="BW191" s="1186"/>
      <c r="BX191" s="1186"/>
      <c r="BY191" s="1186"/>
      <c r="BZ191" s="1186"/>
      <c r="CA191" s="1186"/>
      <c r="CB191" s="1186"/>
      <c r="CC191" s="1186"/>
      <c r="CD191" s="1186"/>
      <c r="CE191" s="1186"/>
      <c r="CF191" s="1186"/>
      <c r="CG191" s="1186"/>
      <c r="CH191" s="1186"/>
      <c r="CI191" s="1186"/>
      <c r="CJ191" s="1186"/>
      <c r="CK191" s="1186"/>
      <c r="CL191" s="1186"/>
      <c r="CM191" s="1186"/>
      <c r="CN191" s="1186"/>
      <c r="CO191" s="1186"/>
      <c r="CP191" s="1186"/>
      <c r="CQ191" s="1186"/>
      <c r="CR191" s="1186"/>
      <c r="CS191" s="1186"/>
      <c r="CT191" s="1186"/>
      <c r="CU191" s="1186"/>
      <c r="CV191" s="1186"/>
      <c r="CW191" s="1186"/>
      <c r="CX191" s="1186">
        <v>300</v>
      </c>
      <c r="CY191" s="1186"/>
      <c r="CZ191" s="1186"/>
      <c r="DA191" s="1186"/>
      <c r="DB191" s="1186"/>
      <c r="DC191" s="1186"/>
      <c r="DD191" s="1186"/>
      <c r="DE191" s="1186"/>
      <c r="DF191" s="1186"/>
      <c r="DG191" s="1186">
        <v>2640</v>
      </c>
      <c r="DH191" s="1186"/>
      <c r="DI191" s="1186"/>
      <c r="DJ191" s="1186"/>
      <c r="DK191" s="1186"/>
      <c r="DL191" s="1186"/>
      <c r="DM191" s="1186"/>
      <c r="DN191" s="1186"/>
      <c r="DO191" s="1186"/>
      <c r="DP191" s="1186"/>
      <c r="DQ191" s="1186">
        <v>300</v>
      </c>
      <c r="DR191" s="1186"/>
      <c r="DS191" s="1186"/>
      <c r="DT191" s="1186"/>
      <c r="DU191" s="1186">
        <v>100</v>
      </c>
      <c r="DV191" s="1186"/>
      <c r="DW191" s="1186"/>
      <c r="DX191" s="1186"/>
      <c r="DY191" s="1186"/>
      <c r="DZ191" s="1186">
        <v>720</v>
      </c>
      <c r="EA191" s="1186"/>
      <c r="EB191" s="1186"/>
      <c r="EC191" s="1186"/>
      <c r="ED191" s="1186"/>
      <c r="EE191" s="1186"/>
      <c r="EF191" s="1186">
        <v>624</v>
      </c>
      <c r="EG191" s="1186">
        <v>192</v>
      </c>
      <c r="EH191" s="1186">
        <v>300</v>
      </c>
      <c r="EI191" s="1186"/>
      <c r="EJ191" s="1186"/>
      <c r="EK191" s="1197"/>
      <c r="EL191" s="1198"/>
      <c r="EM191" s="1186"/>
      <c r="EN191" s="1186"/>
      <c r="EO191" s="1186"/>
      <c r="EP191" s="1186"/>
      <c r="EQ191" s="1186"/>
      <c r="ER191" s="1186"/>
      <c r="ES191" s="1186"/>
      <c r="ET191" s="1186"/>
      <c r="EU191" s="1186"/>
      <c r="EV191" s="1186"/>
      <c r="EW191" s="1186"/>
      <c r="EX191" s="1186"/>
      <c r="EY191" s="1186"/>
      <c r="EZ191" s="1186"/>
      <c r="FA191" s="1186"/>
      <c r="FB191" s="1186"/>
      <c r="FC191" s="1209"/>
      <c r="FD191" s="1186"/>
      <c r="FE191" s="1186"/>
      <c r="FF191" s="1186"/>
      <c r="FG191" s="1186"/>
      <c r="FH191" s="1186"/>
      <c r="FI191" s="1186"/>
      <c r="FJ191" s="1186"/>
      <c r="FK191" s="1186"/>
      <c r="FL191" s="1209"/>
      <c r="FM191" s="1186"/>
      <c r="FN191" s="1186"/>
      <c r="FO191" s="1186"/>
      <c r="FP191" s="1186"/>
      <c r="FQ191" s="1186"/>
      <c r="FR191" s="1186"/>
      <c r="FS191" s="1186"/>
      <c r="FT191" s="1186"/>
      <c r="FU191" s="1186"/>
      <c r="FV191" s="1186"/>
      <c r="FW191" s="1186"/>
      <c r="FX191" s="1186"/>
      <c r="FY191" s="1186"/>
      <c r="FZ191" s="1186"/>
      <c r="GA191" s="1186"/>
      <c r="GB191" s="1186"/>
      <c r="GC191" s="1186"/>
      <c r="GD191" s="1186"/>
      <c r="GE191" s="1186"/>
      <c r="GF191" s="1186"/>
      <c r="GG191" s="1186"/>
      <c r="GH191" s="1186"/>
      <c r="GI191" s="1186"/>
      <c r="GJ191" s="1186"/>
      <c r="GK191" s="1186"/>
      <c r="GL191" s="1186"/>
      <c r="GM191" s="1186"/>
      <c r="GN191" s="1186"/>
      <c r="GO191" s="1186"/>
      <c r="GP191" s="1186"/>
      <c r="GQ191" s="1186"/>
      <c r="GR191" s="1186"/>
      <c r="GS191" s="1186"/>
      <c r="GT191" s="1186"/>
      <c r="GU191" s="1186"/>
      <c r="GV191" s="1186"/>
      <c r="GW191" s="1186"/>
      <c r="GX191" s="1186"/>
      <c r="GY191" s="1218"/>
      <c r="GZ191" s="364">
        <f t="shared" si="147"/>
        <v>5176</v>
      </c>
      <c r="HA191" s="365">
        <f t="shared" si="148"/>
        <v>0</v>
      </c>
      <c r="HB191" s="366">
        <f t="shared" si="149"/>
        <v>5176</v>
      </c>
      <c r="HC191" s="366">
        <v>4118</v>
      </c>
      <c r="HD191" s="365">
        <v>6520</v>
      </c>
      <c r="HE191" s="365">
        <v>11346</v>
      </c>
      <c r="HF191" s="54"/>
      <c r="HG191" s="708">
        <v>1.99</v>
      </c>
      <c r="HH191" s="708">
        <v>0.52</v>
      </c>
      <c r="HI191" s="709">
        <f t="shared" si="150"/>
        <v>2691.52</v>
      </c>
      <c r="HJ191" s="710"/>
      <c r="HK191" s="710">
        <v>2.19</v>
      </c>
      <c r="HL191" s="738">
        <f t="shared" si="151"/>
        <v>0.371412169919633</v>
      </c>
      <c r="HM191" s="739"/>
      <c r="HN191" s="739">
        <v>5000</v>
      </c>
      <c r="HO191" s="739">
        <v>1.99</v>
      </c>
      <c r="HP191" s="740">
        <f t="shared" si="157"/>
        <v>5488.14</v>
      </c>
      <c r="HQ191" s="738">
        <f t="shared" si="158"/>
        <v>0.428817451205511</v>
      </c>
      <c r="HR191" s="741"/>
      <c r="HS191" s="742">
        <v>44927</v>
      </c>
      <c r="HT191" s="739">
        <f ca="1" t="shared" si="133"/>
        <v>5</v>
      </c>
      <c r="HU191" s="739">
        <f ca="1" t="shared" si="152"/>
        <v>150</v>
      </c>
      <c r="HV191" s="739">
        <v>3682</v>
      </c>
      <c r="HW191" s="739">
        <f t="shared" si="109"/>
        <v>5176</v>
      </c>
      <c r="HX191" s="761">
        <f t="shared" si="153"/>
        <v>1.67291531997414</v>
      </c>
      <c r="HY191" s="739">
        <f ca="1" t="shared" si="154"/>
        <v>4.07076061193708</v>
      </c>
      <c r="HZ191" s="739">
        <f t="shared" si="138"/>
        <v>2506</v>
      </c>
      <c r="IA191" s="739"/>
      <c r="IB191" s="739">
        <f ca="1" t="shared" si="139"/>
        <v>1035.2</v>
      </c>
      <c r="IC191" s="769">
        <f ca="1" t="shared" si="140"/>
        <v>34.5066666666667</v>
      </c>
      <c r="ID191" s="769">
        <f ca="1" t="shared" si="141"/>
        <v>72.6236476043277</v>
      </c>
      <c r="IE191" s="739"/>
      <c r="IF191" s="739"/>
      <c r="IG191" s="739"/>
      <c r="IH191" s="739"/>
      <c r="II191" s="739"/>
      <c r="IJ191" s="739"/>
      <c r="IK191" s="739"/>
      <c r="IL191" s="743"/>
      <c r="IM191" s="743"/>
      <c r="IN191" s="743"/>
      <c r="IO191" s="743"/>
      <c r="IP191" s="743"/>
      <c r="IQ191" s="739"/>
      <c r="IR191" s="739"/>
      <c r="IS191" s="739"/>
      <c r="IT191" s="739"/>
      <c r="IU191" s="739"/>
      <c r="IV191" s="739"/>
      <c r="IW191" s="739"/>
      <c r="IX191" s="739"/>
      <c r="IY191" s="739"/>
      <c r="IZ191" s="739"/>
      <c r="JA191" s="739"/>
      <c r="JB191" s="743">
        <v>864</v>
      </c>
      <c r="JC191" s="743">
        <v>78</v>
      </c>
      <c r="JD191" s="743">
        <v>96</v>
      </c>
      <c r="JE191" s="743">
        <v>100</v>
      </c>
      <c r="JF191" s="743">
        <v>1152</v>
      </c>
      <c r="JG191" s="739">
        <v>864</v>
      </c>
      <c r="JH191" s="739">
        <v>0</v>
      </c>
      <c r="JI191" s="739">
        <v>100</v>
      </c>
      <c r="JJ191" s="739">
        <v>0</v>
      </c>
      <c r="JK191" s="739">
        <v>0</v>
      </c>
      <c r="JL191" s="739">
        <v>0</v>
      </c>
      <c r="JM191" s="739">
        <v>864</v>
      </c>
      <c r="JN191" s="28">
        <f t="shared" si="155"/>
        <v>4118</v>
      </c>
      <c r="JO191" s="28">
        <f t="shared" si="156"/>
        <v>0</v>
      </c>
      <c r="JP191" s="28"/>
      <c r="JQ191" s="28"/>
      <c r="JR191" s="28"/>
      <c r="JS191" s="28"/>
      <c r="JT191" s="28"/>
      <c r="JU191" s="28"/>
      <c r="JV191" s="28"/>
      <c r="JW191" s="28"/>
      <c r="JX191" s="28"/>
      <c r="JY191" s="28"/>
      <c r="JZ191" s="28"/>
      <c r="KA191" s="28"/>
      <c r="KB191" s="28"/>
      <c r="KC191" s="28"/>
      <c r="KD191" s="28"/>
      <c r="KE191" s="824"/>
    </row>
    <row r="192" s="786" customFormat="1" hidden="1" customHeight="1" spans="1:291">
      <c r="A192" s="95" t="s">
        <v>1610</v>
      </c>
      <c r="B192" s="415">
        <v>2020</v>
      </c>
      <c r="C192" s="95" t="s">
        <v>1917</v>
      </c>
      <c r="D192" s="95" t="s">
        <v>2005</v>
      </c>
      <c r="E192" s="1243" t="s">
        <v>2010</v>
      </c>
      <c r="F192" s="1061" t="s">
        <v>605</v>
      </c>
      <c r="G192" s="112" t="s">
        <v>606</v>
      </c>
      <c r="H192" s="1060" t="s">
        <v>2011</v>
      </c>
      <c r="I192" s="99">
        <f t="shared" si="142"/>
        <v>-1440</v>
      </c>
      <c r="J192" s="1129">
        <v>2801</v>
      </c>
      <c r="K192" s="1130">
        <f t="shared" si="143"/>
        <v>4361</v>
      </c>
      <c r="L192" s="1131">
        <f t="shared" si="144"/>
        <v>1361</v>
      </c>
      <c r="M192" s="1132"/>
      <c r="N192" s="1133"/>
      <c r="O192" s="1139"/>
      <c r="P192" s="1138">
        <f t="shared" si="145"/>
        <v>3000</v>
      </c>
      <c r="Q192" s="1154">
        <f t="shared" si="146"/>
        <v>7000</v>
      </c>
      <c r="R192" s="1155"/>
      <c r="S192" s="1237"/>
      <c r="T192" s="1237"/>
      <c r="U192" s="1237"/>
      <c r="V192" s="1237"/>
      <c r="W192" s="1237"/>
      <c r="X192" s="1237"/>
      <c r="Y192" s="1237"/>
      <c r="Z192" s="1237">
        <v>3000</v>
      </c>
      <c r="AA192" s="1156"/>
      <c r="AB192" s="1167">
        <v>3000</v>
      </c>
      <c r="AC192" s="1156"/>
      <c r="AD192" s="1156"/>
      <c r="AE192" s="1156"/>
      <c r="AF192" s="1156"/>
      <c r="AG192" s="1156"/>
      <c r="AH192" s="1156"/>
      <c r="AI192" s="1156"/>
      <c r="AJ192" s="1156"/>
      <c r="AK192" s="1156"/>
      <c r="AL192" s="1156"/>
      <c r="AM192" s="1156">
        <v>4000</v>
      </c>
      <c r="AN192" s="1156"/>
      <c r="AO192" s="1156"/>
      <c r="AP192" s="1156"/>
      <c r="AQ192" s="1156"/>
      <c r="AR192" s="1156"/>
      <c r="AS192" s="1179"/>
      <c r="AT192" s="1177"/>
      <c r="AU192" s="1178"/>
      <c r="AV192" s="1178"/>
      <c r="AW192" s="1178"/>
      <c r="AX192" s="1178"/>
      <c r="AY192" s="1178"/>
      <c r="AZ192" s="1178"/>
      <c r="BA192" s="1178"/>
      <c r="BB192" s="1178"/>
      <c r="BC192" s="1178"/>
      <c r="BD192" s="1178"/>
      <c r="BE192" s="1178"/>
      <c r="BF192" s="1178"/>
      <c r="BG192" s="1178"/>
      <c r="BH192" s="1178"/>
      <c r="BI192" s="1178"/>
      <c r="BJ192" s="1178"/>
      <c r="BK192" s="1186"/>
      <c r="BL192" s="1187">
        <v>199</v>
      </c>
      <c r="BM192" s="1187"/>
      <c r="BN192" s="1187"/>
      <c r="BO192" s="1187"/>
      <c r="BP192" s="1187"/>
      <c r="BQ192" s="1187"/>
      <c r="BR192" s="1187"/>
      <c r="BS192" s="1187"/>
      <c r="BT192" s="1187"/>
      <c r="BU192" s="1187"/>
      <c r="BV192" s="1191"/>
      <c r="BW192" s="1186"/>
      <c r="BX192" s="1186"/>
      <c r="BY192" s="1186"/>
      <c r="BZ192" s="1186"/>
      <c r="CA192" s="1186"/>
      <c r="CB192" s="1186"/>
      <c r="CC192" s="1186"/>
      <c r="CD192" s="1186"/>
      <c r="CE192" s="1186"/>
      <c r="CF192" s="1186"/>
      <c r="CG192" s="1186"/>
      <c r="CH192" s="1186"/>
      <c r="CI192" s="1186"/>
      <c r="CJ192" s="1186">
        <v>864</v>
      </c>
      <c r="CK192" s="1186"/>
      <c r="CL192" s="1186"/>
      <c r="CM192" s="1186"/>
      <c r="CN192" s="1186"/>
      <c r="CO192" s="1186"/>
      <c r="CP192" s="1186"/>
      <c r="CQ192" s="1186"/>
      <c r="CR192" s="1186"/>
      <c r="CS192" s="1186"/>
      <c r="CT192" s="1186"/>
      <c r="CU192" s="1186"/>
      <c r="CV192" s="1186"/>
      <c r="CW192" s="1186"/>
      <c r="CX192" s="1186"/>
      <c r="CY192" s="1186"/>
      <c r="CZ192" s="1186"/>
      <c r="DA192" s="1186"/>
      <c r="DB192" s="1186"/>
      <c r="DC192" s="1186"/>
      <c r="DD192" s="1186"/>
      <c r="DE192" s="1186"/>
      <c r="DF192" s="1186"/>
      <c r="DG192" s="1186">
        <v>2640</v>
      </c>
      <c r="DH192" s="1186"/>
      <c r="DI192" s="1186"/>
      <c r="DJ192" s="1186"/>
      <c r="DK192" s="1186"/>
      <c r="DL192" s="1186"/>
      <c r="DM192" s="1186"/>
      <c r="DN192" s="1186"/>
      <c r="DO192" s="1186"/>
      <c r="DP192" s="1186"/>
      <c r="DQ192" s="1186">
        <v>300</v>
      </c>
      <c r="DR192" s="1186"/>
      <c r="DS192" s="1186"/>
      <c r="DT192" s="1186"/>
      <c r="DU192" s="1186">
        <v>100</v>
      </c>
      <c r="DV192" s="1186"/>
      <c r="DW192" s="1186"/>
      <c r="DX192" s="1186"/>
      <c r="DY192" s="1186"/>
      <c r="DZ192" s="1186">
        <v>720</v>
      </c>
      <c r="EA192" s="1186"/>
      <c r="EB192" s="1186"/>
      <c r="EC192" s="1186"/>
      <c r="ED192" s="1186"/>
      <c r="EE192" s="1186"/>
      <c r="EF192" s="1186">
        <v>624</v>
      </c>
      <c r="EG192" s="1186">
        <v>192</v>
      </c>
      <c r="EH192" s="1186"/>
      <c r="EI192" s="1186"/>
      <c r="EJ192" s="1186"/>
      <c r="EK192" s="1197"/>
      <c r="EL192" s="1198"/>
      <c r="EM192" s="1186"/>
      <c r="EN192" s="1186"/>
      <c r="EO192" s="1186"/>
      <c r="EP192" s="1186"/>
      <c r="EQ192" s="1186"/>
      <c r="ER192" s="1186"/>
      <c r="ES192" s="1186"/>
      <c r="ET192" s="1186"/>
      <c r="EU192" s="1186"/>
      <c r="EV192" s="1186"/>
      <c r="EW192" s="1186"/>
      <c r="EX192" s="1186"/>
      <c r="EY192" s="1186"/>
      <c r="EZ192" s="1186"/>
      <c r="FA192" s="1186"/>
      <c r="FB192" s="1186"/>
      <c r="FC192" s="1209"/>
      <c r="FD192" s="1186"/>
      <c r="FE192" s="1186"/>
      <c r="FF192" s="1186"/>
      <c r="FG192" s="1186"/>
      <c r="FH192" s="1186"/>
      <c r="FI192" s="1186"/>
      <c r="FJ192" s="1186"/>
      <c r="FK192" s="1186"/>
      <c r="FL192" s="1209"/>
      <c r="FM192" s="1186"/>
      <c r="FN192" s="1186"/>
      <c r="FO192" s="1186"/>
      <c r="FP192" s="1186"/>
      <c r="FQ192" s="1186"/>
      <c r="FR192" s="1186"/>
      <c r="FS192" s="1186"/>
      <c r="FT192" s="1186"/>
      <c r="FU192" s="1186"/>
      <c r="FV192" s="1186"/>
      <c r="FW192" s="1186"/>
      <c r="FX192" s="1186"/>
      <c r="FY192" s="1186"/>
      <c r="FZ192" s="1186"/>
      <c r="GA192" s="1186"/>
      <c r="GB192" s="1186"/>
      <c r="GC192" s="1186"/>
      <c r="GD192" s="1186"/>
      <c r="GE192" s="1186"/>
      <c r="GF192" s="1186"/>
      <c r="GG192" s="1186"/>
      <c r="GH192" s="1186"/>
      <c r="GI192" s="1186"/>
      <c r="GJ192" s="1186"/>
      <c r="GK192" s="1186"/>
      <c r="GL192" s="1186"/>
      <c r="GM192" s="1186"/>
      <c r="GN192" s="1186"/>
      <c r="GO192" s="1186"/>
      <c r="GP192" s="1186"/>
      <c r="GQ192" s="1186"/>
      <c r="GR192" s="1186"/>
      <c r="GS192" s="1186"/>
      <c r="GT192" s="1186"/>
      <c r="GU192" s="1186"/>
      <c r="GV192" s="1186"/>
      <c r="GW192" s="1186"/>
      <c r="GX192" s="1186"/>
      <c r="GY192" s="1218"/>
      <c r="GZ192" s="364">
        <f t="shared" si="147"/>
        <v>5440</v>
      </c>
      <c r="HA192" s="365">
        <f t="shared" si="148"/>
        <v>0</v>
      </c>
      <c r="HB192" s="366">
        <f t="shared" si="149"/>
        <v>5440</v>
      </c>
      <c r="HC192" s="366">
        <v>4462</v>
      </c>
      <c r="HD192" s="365">
        <v>7120</v>
      </c>
      <c r="HE192" s="365">
        <v>11445</v>
      </c>
      <c r="HF192" s="54"/>
      <c r="HG192" s="708">
        <v>1.99</v>
      </c>
      <c r="HH192" s="708">
        <v>0.52</v>
      </c>
      <c r="HI192" s="709">
        <f t="shared" si="150"/>
        <v>2828.8</v>
      </c>
      <c r="HJ192" s="710"/>
      <c r="HK192" s="710">
        <v>2.19</v>
      </c>
      <c r="HL192" s="738">
        <f t="shared" si="151"/>
        <v>0.371412169919633</v>
      </c>
      <c r="HM192" s="739"/>
      <c r="HN192" s="739">
        <v>5000</v>
      </c>
      <c r="HO192" s="739">
        <v>1.99</v>
      </c>
      <c r="HP192" s="740">
        <f t="shared" si="157"/>
        <v>9550.59</v>
      </c>
      <c r="HQ192" s="738">
        <f t="shared" si="158"/>
        <v>0.428817451205511</v>
      </c>
      <c r="HR192" s="741"/>
      <c r="HS192" s="742">
        <v>44927</v>
      </c>
      <c r="HT192" s="739">
        <f ca="1" t="shared" si="133"/>
        <v>5</v>
      </c>
      <c r="HU192" s="739">
        <f ca="1" t="shared" si="152"/>
        <v>150</v>
      </c>
      <c r="HV192" s="739">
        <v>2801</v>
      </c>
      <c r="HW192" s="739">
        <f t="shared" si="109"/>
        <v>5440</v>
      </c>
      <c r="HX192" s="761">
        <f t="shared" si="153"/>
        <v>1.51912873499023</v>
      </c>
      <c r="HY192" s="739">
        <f ca="1" t="shared" si="154"/>
        <v>3.69654658847622</v>
      </c>
      <c r="HZ192" s="739">
        <f t="shared" si="138"/>
        <v>4361</v>
      </c>
      <c r="IA192" s="739"/>
      <c r="IB192" s="739">
        <f ca="1" t="shared" si="139"/>
        <v>1088</v>
      </c>
      <c r="IC192" s="769">
        <f ca="1" t="shared" si="140"/>
        <v>36.2666666666667</v>
      </c>
      <c r="ID192" s="769">
        <f ca="1" t="shared" si="141"/>
        <v>120.248161764706</v>
      </c>
      <c r="IE192" s="739"/>
      <c r="IF192" s="739"/>
      <c r="IG192" s="739"/>
      <c r="IH192" s="739"/>
      <c r="II192" s="739"/>
      <c r="IJ192" s="739"/>
      <c r="IK192" s="739"/>
      <c r="IL192" s="743"/>
      <c r="IM192" s="743"/>
      <c r="IN192" s="743"/>
      <c r="IO192" s="743"/>
      <c r="IP192" s="743"/>
      <c r="IQ192" s="739"/>
      <c r="IR192" s="739"/>
      <c r="IS192" s="739"/>
      <c r="IT192" s="739"/>
      <c r="IU192" s="739"/>
      <c r="IV192" s="739"/>
      <c r="IW192" s="739"/>
      <c r="IX192" s="739"/>
      <c r="IY192" s="739"/>
      <c r="IZ192" s="739"/>
      <c r="JA192" s="739"/>
      <c r="JB192" s="743">
        <v>888</v>
      </c>
      <c r="JC192" s="743">
        <v>48</v>
      </c>
      <c r="JD192" s="743">
        <v>96</v>
      </c>
      <c r="JE192" s="743">
        <v>100</v>
      </c>
      <c r="JF192" s="743">
        <v>1152</v>
      </c>
      <c r="JG192" s="739">
        <v>1314</v>
      </c>
      <c r="JH192" s="739">
        <v>0</v>
      </c>
      <c r="JI192" s="739">
        <v>0</v>
      </c>
      <c r="JJ192" s="739">
        <v>0</v>
      </c>
      <c r="JK192" s="739">
        <v>0</v>
      </c>
      <c r="JL192" s="739">
        <v>0</v>
      </c>
      <c r="JM192" s="739">
        <v>864</v>
      </c>
      <c r="JN192" s="28">
        <f t="shared" si="155"/>
        <v>4462</v>
      </c>
      <c r="JO192" s="28">
        <f t="shared" si="156"/>
        <v>0</v>
      </c>
      <c r="JP192" s="28"/>
      <c r="JQ192" s="28"/>
      <c r="JR192" s="28"/>
      <c r="JS192" s="28"/>
      <c r="JT192" s="28"/>
      <c r="JU192" s="28"/>
      <c r="JV192" s="28"/>
      <c r="JW192" s="28"/>
      <c r="JX192" s="28"/>
      <c r="JY192" s="28"/>
      <c r="JZ192" s="28"/>
      <c r="KA192" s="28"/>
      <c r="KB192" s="28"/>
      <c r="KC192" s="28"/>
      <c r="KD192" s="28"/>
      <c r="KE192" s="824"/>
    </row>
    <row r="193" s="786" customFormat="1" hidden="1" customHeight="1" spans="1:291">
      <c r="A193" s="95" t="s">
        <v>1610</v>
      </c>
      <c r="B193" s="415">
        <v>2020</v>
      </c>
      <c r="C193" s="95" t="s">
        <v>1917</v>
      </c>
      <c r="D193" s="95" t="s">
        <v>2005</v>
      </c>
      <c r="E193" s="820" t="s">
        <v>1657</v>
      </c>
      <c r="F193" s="1061" t="s">
        <v>608</v>
      </c>
      <c r="G193" s="112" t="s">
        <v>609</v>
      </c>
      <c r="H193" s="1060" t="s">
        <v>2012</v>
      </c>
      <c r="I193" s="99">
        <f t="shared" si="142"/>
        <v>-1352</v>
      </c>
      <c r="J193" s="1129">
        <v>1424</v>
      </c>
      <c r="K193" s="1130">
        <f t="shared" si="143"/>
        <v>3072</v>
      </c>
      <c r="L193" s="1131">
        <f t="shared" si="144"/>
        <v>72</v>
      </c>
      <c r="M193" s="1132"/>
      <c r="N193" s="1133"/>
      <c r="O193" s="1139"/>
      <c r="P193" s="1138">
        <f t="shared" si="145"/>
        <v>3000</v>
      </c>
      <c r="Q193" s="1154">
        <f t="shared" si="146"/>
        <v>4000</v>
      </c>
      <c r="R193" s="1156"/>
      <c r="S193" s="1237"/>
      <c r="T193" s="1237"/>
      <c r="U193" s="1237"/>
      <c r="V193" s="1237"/>
      <c r="W193" s="1237"/>
      <c r="X193" s="1237"/>
      <c r="Y193" s="1237"/>
      <c r="Z193" s="1237">
        <v>3000</v>
      </c>
      <c r="AA193" s="1156"/>
      <c r="AB193" s="1167"/>
      <c r="AC193" s="1156"/>
      <c r="AD193" s="1156"/>
      <c r="AE193" s="1156"/>
      <c r="AF193" s="1156"/>
      <c r="AG193" s="1156"/>
      <c r="AH193" s="1156"/>
      <c r="AI193" s="1156"/>
      <c r="AJ193" s="1156"/>
      <c r="AK193" s="1156"/>
      <c r="AL193" s="1156"/>
      <c r="AM193" s="1156">
        <v>4000</v>
      </c>
      <c r="AN193" s="1156"/>
      <c r="AO193" s="1156"/>
      <c r="AP193" s="1156"/>
      <c r="AQ193" s="1156"/>
      <c r="AR193" s="1156"/>
      <c r="AS193" s="1179"/>
      <c r="AT193" s="1177"/>
      <c r="AU193" s="1178"/>
      <c r="AV193" s="1178"/>
      <c r="AW193" s="1178"/>
      <c r="AX193" s="1178"/>
      <c r="AY193" s="1178"/>
      <c r="AZ193" s="1178"/>
      <c r="BA193" s="1178"/>
      <c r="BB193" s="1178"/>
      <c r="BC193" s="1178"/>
      <c r="BD193" s="1178"/>
      <c r="BE193" s="1178"/>
      <c r="BF193" s="1178"/>
      <c r="BG193" s="1178"/>
      <c r="BH193" s="1178"/>
      <c r="BI193" s="1178"/>
      <c r="BJ193" s="1178"/>
      <c r="BK193" s="1186"/>
      <c r="BL193" s="1187">
        <v>-1424</v>
      </c>
      <c r="BM193" s="1187"/>
      <c r="BN193" s="1187"/>
      <c r="BO193" s="1187"/>
      <c r="BP193" s="1187"/>
      <c r="BQ193" s="1187"/>
      <c r="BR193" s="1187"/>
      <c r="BS193" s="1187"/>
      <c r="BT193" s="1187"/>
      <c r="BU193" s="1187"/>
      <c r="BV193" s="1191"/>
      <c r="BW193" s="1186"/>
      <c r="BX193" s="1186"/>
      <c r="BY193" s="1186"/>
      <c r="BZ193" s="1186"/>
      <c r="CA193" s="1186"/>
      <c r="CB193" s="1186"/>
      <c r="CC193" s="1186"/>
      <c r="CD193" s="1186"/>
      <c r="CE193" s="1186"/>
      <c r="CF193" s="1186"/>
      <c r="CG193" s="1186"/>
      <c r="CH193" s="1186"/>
      <c r="CI193" s="1186"/>
      <c r="CJ193" s="1186">
        <v>576</v>
      </c>
      <c r="CK193" s="1186"/>
      <c r="CL193" s="1186"/>
      <c r="CM193" s="1186"/>
      <c r="CN193" s="1186"/>
      <c r="CO193" s="1186"/>
      <c r="CP193" s="1186"/>
      <c r="CQ193" s="1186"/>
      <c r="CR193" s="1186"/>
      <c r="CS193" s="1186"/>
      <c r="CT193" s="1186"/>
      <c r="CU193" s="1186"/>
      <c r="CV193" s="1186"/>
      <c r="CW193" s="1186"/>
      <c r="CX193" s="1186"/>
      <c r="CY193" s="1186"/>
      <c r="CZ193" s="1186"/>
      <c r="DA193" s="1186"/>
      <c r="DB193" s="1186"/>
      <c r="DC193" s="1186"/>
      <c r="DD193" s="1186"/>
      <c r="DE193" s="1186"/>
      <c r="DF193" s="1186"/>
      <c r="DG193" s="1186">
        <v>2640</v>
      </c>
      <c r="DH193" s="1186"/>
      <c r="DI193" s="1186"/>
      <c r="DJ193" s="1186"/>
      <c r="DK193" s="1186"/>
      <c r="DL193" s="1186"/>
      <c r="DM193" s="1186"/>
      <c r="DN193" s="1186"/>
      <c r="DO193" s="1186"/>
      <c r="DP193" s="1186"/>
      <c r="DQ193" s="1186">
        <v>300</v>
      </c>
      <c r="DR193" s="1186"/>
      <c r="DS193" s="1186"/>
      <c r="DT193" s="1186"/>
      <c r="DU193" s="1186"/>
      <c r="DV193" s="1186"/>
      <c r="DW193" s="1186"/>
      <c r="DX193" s="1186"/>
      <c r="DY193" s="1186"/>
      <c r="DZ193" s="1186">
        <v>720</v>
      </c>
      <c r="EA193" s="1186"/>
      <c r="EB193" s="1186"/>
      <c r="EC193" s="1186"/>
      <c r="ED193" s="1186"/>
      <c r="EE193" s="1186"/>
      <c r="EF193" s="1186">
        <v>624</v>
      </c>
      <c r="EG193" s="1186">
        <v>192</v>
      </c>
      <c r="EH193" s="1186">
        <v>300</v>
      </c>
      <c r="EI193" s="1186"/>
      <c r="EJ193" s="1186"/>
      <c r="EK193" s="1197"/>
      <c r="EL193" s="1198"/>
      <c r="EM193" s="1186"/>
      <c r="EN193" s="1186"/>
      <c r="EO193" s="1186"/>
      <c r="EP193" s="1186"/>
      <c r="EQ193" s="1186"/>
      <c r="ER193" s="1186"/>
      <c r="ES193" s="1186"/>
      <c r="ET193" s="1186"/>
      <c r="EU193" s="1186"/>
      <c r="EV193" s="1186"/>
      <c r="EW193" s="1186"/>
      <c r="EX193" s="1186"/>
      <c r="EY193" s="1186"/>
      <c r="EZ193" s="1186"/>
      <c r="FA193" s="1186"/>
      <c r="FB193" s="1186"/>
      <c r="FC193" s="1209"/>
      <c r="FD193" s="1186"/>
      <c r="FE193" s="1186"/>
      <c r="FF193" s="1186"/>
      <c r="FG193" s="1186"/>
      <c r="FH193" s="1186"/>
      <c r="FI193" s="1186"/>
      <c r="FJ193" s="1186"/>
      <c r="FK193" s="1186"/>
      <c r="FL193" s="1209"/>
      <c r="FM193" s="1186"/>
      <c r="FN193" s="1186"/>
      <c r="FO193" s="1186"/>
      <c r="FP193" s="1186"/>
      <c r="FQ193" s="1186"/>
      <c r="FR193" s="1186"/>
      <c r="FS193" s="1186"/>
      <c r="FT193" s="1186"/>
      <c r="FU193" s="1186"/>
      <c r="FV193" s="1186"/>
      <c r="FW193" s="1186"/>
      <c r="FX193" s="1186"/>
      <c r="FY193" s="1186"/>
      <c r="FZ193" s="1186"/>
      <c r="GA193" s="1186"/>
      <c r="GB193" s="1186"/>
      <c r="GC193" s="1186"/>
      <c r="GD193" s="1186"/>
      <c r="GE193" s="1186"/>
      <c r="GF193" s="1186"/>
      <c r="GG193" s="1186"/>
      <c r="GH193" s="1186"/>
      <c r="GI193" s="1186"/>
      <c r="GJ193" s="1186"/>
      <c r="GK193" s="1186"/>
      <c r="GL193" s="1186"/>
      <c r="GM193" s="1186"/>
      <c r="GN193" s="1186"/>
      <c r="GO193" s="1186"/>
      <c r="GP193" s="1186"/>
      <c r="GQ193" s="1186"/>
      <c r="GR193" s="1186"/>
      <c r="GS193" s="1186"/>
      <c r="GT193" s="1186"/>
      <c r="GU193" s="1186"/>
      <c r="GV193" s="1186"/>
      <c r="GW193" s="1186"/>
      <c r="GX193" s="1186"/>
      <c r="GY193" s="1218"/>
      <c r="GZ193" s="364">
        <f t="shared" si="147"/>
        <v>5352</v>
      </c>
      <c r="HA193" s="365">
        <f t="shared" si="148"/>
        <v>0</v>
      </c>
      <c r="HB193" s="366">
        <f t="shared" si="149"/>
        <v>5352</v>
      </c>
      <c r="HC193" s="366">
        <v>3286</v>
      </c>
      <c r="HD193" s="365">
        <v>6720</v>
      </c>
      <c r="HE193" s="365">
        <v>11345</v>
      </c>
      <c r="HF193" s="54"/>
      <c r="HG193" s="708">
        <v>1.99</v>
      </c>
      <c r="HH193" s="708">
        <v>0.52</v>
      </c>
      <c r="HI193" s="709">
        <f t="shared" si="150"/>
        <v>2783.04</v>
      </c>
      <c r="HJ193" s="710"/>
      <c r="HK193" s="710">
        <v>2.19</v>
      </c>
      <c r="HL193" s="738">
        <f t="shared" si="151"/>
        <v>0.371412169919633</v>
      </c>
      <c r="HM193" s="739"/>
      <c r="HN193" s="739">
        <v>5000</v>
      </c>
      <c r="HO193" s="739">
        <v>1.99</v>
      </c>
      <c r="HP193" s="740">
        <f t="shared" si="157"/>
        <v>6727.68</v>
      </c>
      <c r="HQ193" s="738">
        <f t="shared" si="158"/>
        <v>0.428817451205511</v>
      </c>
      <c r="HR193" s="741"/>
      <c r="HS193" s="742">
        <v>44927</v>
      </c>
      <c r="HT193" s="739">
        <f ca="1" t="shared" si="133"/>
        <v>5</v>
      </c>
      <c r="HU193" s="739">
        <f ca="1" t="shared" si="152"/>
        <v>150</v>
      </c>
      <c r="HV193" s="739">
        <v>1424</v>
      </c>
      <c r="HW193" s="739">
        <f t="shared" si="109"/>
        <v>5352</v>
      </c>
      <c r="HX193" s="761">
        <f t="shared" si="153"/>
        <v>2.38078291814947</v>
      </c>
      <c r="HY193" s="739">
        <f ca="1" t="shared" si="154"/>
        <v>5.7932384341637</v>
      </c>
      <c r="HZ193" s="739">
        <f t="shared" si="138"/>
        <v>3072</v>
      </c>
      <c r="IA193" s="739"/>
      <c r="IB193" s="739">
        <f ca="1" t="shared" si="139"/>
        <v>1070.4</v>
      </c>
      <c r="IC193" s="769">
        <f ca="1" t="shared" si="140"/>
        <v>35.68</v>
      </c>
      <c r="ID193" s="769">
        <f ca="1" t="shared" si="141"/>
        <v>86.0986547085202</v>
      </c>
      <c r="IE193" s="739"/>
      <c r="IF193" s="739"/>
      <c r="IG193" s="739"/>
      <c r="IH193" s="739"/>
      <c r="II193" s="739"/>
      <c r="IJ193" s="739"/>
      <c r="IK193" s="739"/>
      <c r="IL193" s="743"/>
      <c r="IM193" s="743"/>
      <c r="IN193" s="743"/>
      <c r="IO193" s="743"/>
      <c r="IP193" s="743"/>
      <c r="IQ193" s="739"/>
      <c r="IR193" s="739"/>
      <c r="IS193" s="739"/>
      <c r="IT193" s="739"/>
      <c r="IU193" s="739"/>
      <c r="IV193" s="739"/>
      <c r="IW193" s="739"/>
      <c r="IX193" s="739"/>
      <c r="IY193" s="739"/>
      <c r="IZ193" s="739"/>
      <c r="JA193" s="739"/>
      <c r="JB193" s="743">
        <v>338</v>
      </c>
      <c r="JC193" s="743">
        <v>48</v>
      </c>
      <c r="JD193" s="743">
        <v>96</v>
      </c>
      <c r="JE193" s="743">
        <v>100</v>
      </c>
      <c r="JF193" s="743">
        <v>576</v>
      </c>
      <c r="JG193" s="739">
        <v>864</v>
      </c>
      <c r="JH193" s="739">
        <v>0</v>
      </c>
      <c r="JI193" s="739">
        <v>100</v>
      </c>
      <c r="JJ193" s="739">
        <v>300</v>
      </c>
      <c r="JK193" s="739">
        <v>0</v>
      </c>
      <c r="JL193" s="739">
        <v>0</v>
      </c>
      <c r="JM193" s="739">
        <v>864</v>
      </c>
      <c r="JN193" s="28">
        <f t="shared" si="155"/>
        <v>3286</v>
      </c>
      <c r="JO193" s="28">
        <f t="shared" si="156"/>
        <v>0</v>
      </c>
      <c r="JP193" s="28"/>
      <c r="JQ193" s="28"/>
      <c r="JR193" s="28"/>
      <c r="JS193" s="28"/>
      <c r="JT193" s="28"/>
      <c r="JU193" s="28"/>
      <c r="JV193" s="28"/>
      <c r="JW193" s="28"/>
      <c r="JX193" s="28"/>
      <c r="JY193" s="28"/>
      <c r="JZ193" s="28"/>
      <c r="KA193" s="28"/>
      <c r="KB193" s="28"/>
      <c r="KC193" s="28"/>
      <c r="KD193" s="28"/>
      <c r="KE193" s="824"/>
    </row>
    <row r="194" s="786" customFormat="1" hidden="1" customHeight="1" spans="1:291">
      <c r="A194" s="95" t="s">
        <v>1610</v>
      </c>
      <c r="B194" s="415">
        <v>2020</v>
      </c>
      <c r="C194" s="95" t="s">
        <v>1645</v>
      </c>
      <c r="D194" s="95" t="s">
        <v>1646</v>
      </c>
      <c r="E194" s="95"/>
      <c r="F194" s="909" t="s">
        <v>2013</v>
      </c>
      <c r="G194" s="112" t="s">
        <v>2014</v>
      </c>
      <c r="H194" s="301" t="s">
        <v>2015</v>
      </c>
      <c r="I194" s="99">
        <f t="shared" si="142"/>
        <v>-376</v>
      </c>
      <c r="J194" s="1141">
        <v>289</v>
      </c>
      <c r="K194" s="1130">
        <f t="shared" si="143"/>
        <v>213</v>
      </c>
      <c r="L194" s="1131">
        <f t="shared" si="144"/>
        <v>-87</v>
      </c>
      <c r="M194" s="1132"/>
      <c r="N194" s="1133"/>
      <c r="O194" s="1139"/>
      <c r="P194" s="1138">
        <f t="shared" si="145"/>
        <v>300</v>
      </c>
      <c r="Q194" s="1154">
        <f t="shared" si="146"/>
        <v>0</v>
      </c>
      <c r="R194" s="1156"/>
      <c r="S194" s="1237"/>
      <c r="T194" s="1237"/>
      <c r="U194" s="1237"/>
      <c r="V194" s="1237"/>
      <c r="W194" s="1237"/>
      <c r="X194" s="1237"/>
      <c r="Y194" s="1237"/>
      <c r="Z194" s="1237">
        <v>300</v>
      </c>
      <c r="AA194" s="1156"/>
      <c r="AB194" s="1167"/>
      <c r="AC194" s="1156"/>
      <c r="AD194" s="1156"/>
      <c r="AE194" s="1156"/>
      <c r="AF194" s="1156"/>
      <c r="AG194" s="1156"/>
      <c r="AH194" s="1156"/>
      <c r="AI194" s="1156"/>
      <c r="AJ194" s="1156"/>
      <c r="AK194" s="1156"/>
      <c r="AL194" s="1156"/>
      <c r="AM194" s="1156"/>
      <c r="AN194" s="1156"/>
      <c r="AO194" s="1156"/>
      <c r="AP194" s="1156"/>
      <c r="AQ194" s="1156"/>
      <c r="AR194" s="1156"/>
      <c r="AS194" s="1179"/>
      <c r="AT194" s="1177"/>
      <c r="AU194" s="1178"/>
      <c r="AV194" s="1178"/>
      <c r="AW194" s="1178"/>
      <c r="AX194" s="1178"/>
      <c r="AY194" s="1178"/>
      <c r="AZ194" s="1178"/>
      <c r="BA194" s="1178"/>
      <c r="BB194" s="1178"/>
      <c r="BC194" s="1178"/>
      <c r="BD194" s="1178"/>
      <c r="BE194" s="1178"/>
      <c r="BF194" s="1178"/>
      <c r="BG194" s="1178"/>
      <c r="BH194" s="1178"/>
      <c r="BI194" s="1178"/>
      <c r="BJ194" s="1178"/>
      <c r="BK194" s="1186"/>
      <c r="BL194" s="1187">
        <v>-289</v>
      </c>
      <c r="BM194" s="1187"/>
      <c r="BN194" s="1187"/>
      <c r="BO194" s="1187"/>
      <c r="BP194" s="1187"/>
      <c r="BQ194" s="1187"/>
      <c r="BR194" s="1187"/>
      <c r="BS194" s="1187"/>
      <c r="BT194" s="1187"/>
      <c r="BU194" s="1187"/>
      <c r="BV194" s="1191"/>
      <c r="BW194" s="1186"/>
      <c r="BX194" s="1186"/>
      <c r="BY194" s="1186"/>
      <c r="BZ194" s="1186"/>
      <c r="CA194" s="1186"/>
      <c r="CB194" s="1186"/>
      <c r="CC194" s="1186"/>
      <c r="CD194" s="1186"/>
      <c r="CE194" s="1186"/>
      <c r="CF194" s="1186"/>
      <c r="CG194" s="1186"/>
      <c r="CH194" s="1186"/>
      <c r="CI194" s="1186"/>
      <c r="CJ194" s="1186">
        <v>28</v>
      </c>
      <c r="CK194" s="1186"/>
      <c r="CL194" s="1186"/>
      <c r="CM194" s="1186"/>
      <c r="CN194" s="1186"/>
      <c r="CO194" s="1186"/>
      <c r="CP194" s="1186"/>
      <c r="CQ194" s="1186"/>
      <c r="CR194" s="1186"/>
      <c r="CS194" s="1186"/>
      <c r="CT194" s="1186"/>
      <c r="CU194" s="1186"/>
      <c r="CV194" s="1186"/>
      <c r="CW194" s="1186"/>
      <c r="CX194" s="1186"/>
      <c r="CY194" s="1186"/>
      <c r="CZ194" s="1186"/>
      <c r="DA194" s="1186"/>
      <c r="DB194" s="1186"/>
      <c r="DC194" s="1186"/>
      <c r="DD194" s="1186"/>
      <c r="DE194" s="1186"/>
      <c r="DF194" s="1186"/>
      <c r="DG194" s="1186">
        <v>220</v>
      </c>
      <c r="DH194" s="1186"/>
      <c r="DI194" s="1186"/>
      <c r="DJ194" s="1186"/>
      <c r="DK194" s="1186"/>
      <c r="DL194" s="1186"/>
      <c r="DM194" s="1186"/>
      <c r="DN194" s="1186"/>
      <c r="DO194" s="1186"/>
      <c r="DP194" s="1186"/>
      <c r="DQ194" s="1186"/>
      <c r="DR194" s="1186"/>
      <c r="DS194" s="1186"/>
      <c r="DT194" s="1186"/>
      <c r="DU194" s="1186"/>
      <c r="DV194" s="1186"/>
      <c r="DW194" s="1186"/>
      <c r="DX194" s="1186"/>
      <c r="DY194" s="1186"/>
      <c r="DZ194" s="1186">
        <v>60</v>
      </c>
      <c r="EA194" s="1186"/>
      <c r="EB194" s="1186"/>
      <c r="EC194" s="1186"/>
      <c r="ED194" s="1186"/>
      <c r="EE194" s="1186"/>
      <c r="EF194" s="1186">
        <v>52</v>
      </c>
      <c r="EG194" s="1186">
        <v>16</v>
      </c>
      <c r="EH194" s="1186"/>
      <c r="EI194" s="1186"/>
      <c r="EJ194" s="1186"/>
      <c r="EK194" s="1197"/>
      <c r="EL194" s="1198"/>
      <c r="EM194" s="1186"/>
      <c r="EN194" s="1186"/>
      <c r="EO194" s="1186"/>
      <c r="EP194" s="1186"/>
      <c r="EQ194" s="1186"/>
      <c r="ER194" s="1186"/>
      <c r="ES194" s="1186"/>
      <c r="ET194" s="1186"/>
      <c r="EU194" s="1186"/>
      <c r="EV194" s="1186"/>
      <c r="EW194" s="1186"/>
      <c r="EX194" s="1186"/>
      <c r="EY194" s="1186"/>
      <c r="EZ194" s="1186"/>
      <c r="FA194" s="1186"/>
      <c r="FB194" s="1186"/>
      <c r="FC194" s="1209"/>
      <c r="FD194" s="1186"/>
      <c r="FE194" s="1186"/>
      <c r="FF194" s="1186"/>
      <c r="FG194" s="1186"/>
      <c r="FH194" s="1186"/>
      <c r="FI194" s="1186"/>
      <c r="FJ194" s="1186"/>
      <c r="FK194" s="1186"/>
      <c r="FL194" s="1209"/>
      <c r="FM194" s="1186"/>
      <c r="FN194" s="1186"/>
      <c r="FO194" s="1186"/>
      <c r="FP194" s="1186"/>
      <c r="FQ194" s="1186"/>
      <c r="FR194" s="1186"/>
      <c r="FS194" s="1186"/>
      <c r="FT194" s="1186"/>
      <c r="FU194" s="1186"/>
      <c r="FV194" s="1186"/>
      <c r="FW194" s="1186"/>
      <c r="FX194" s="1186"/>
      <c r="FY194" s="1186"/>
      <c r="FZ194" s="1186"/>
      <c r="GA194" s="1186"/>
      <c r="GB194" s="1186"/>
      <c r="GC194" s="1186"/>
      <c r="GD194" s="1186"/>
      <c r="GE194" s="1186"/>
      <c r="GF194" s="1186"/>
      <c r="GG194" s="1186"/>
      <c r="GH194" s="1186"/>
      <c r="GI194" s="1186"/>
      <c r="GJ194" s="1186"/>
      <c r="GK194" s="1186"/>
      <c r="GL194" s="1186"/>
      <c r="GM194" s="1186"/>
      <c r="GN194" s="1186"/>
      <c r="GO194" s="1186"/>
      <c r="GP194" s="1186"/>
      <c r="GQ194" s="1186"/>
      <c r="GR194" s="1186"/>
      <c r="GS194" s="1186"/>
      <c r="GT194" s="1186"/>
      <c r="GU194" s="1186"/>
      <c r="GV194" s="1186"/>
      <c r="GW194" s="1186"/>
      <c r="GX194" s="1186"/>
      <c r="GY194" s="1218"/>
      <c r="GZ194" s="364">
        <f t="shared" si="147"/>
        <v>376</v>
      </c>
      <c r="HA194" s="365">
        <f t="shared" si="148"/>
        <v>0</v>
      </c>
      <c r="HB194" s="366">
        <f t="shared" si="149"/>
        <v>376</v>
      </c>
      <c r="HC194" s="366">
        <v>276</v>
      </c>
      <c r="HD194" s="365">
        <v>490</v>
      </c>
      <c r="HE194" s="365">
        <v>842</v>
      </c>
      <c r="HF194" s="54"/>
      <c r="HG194" s="708"/>
      <c r="HH194" s="708"/>
      <c r="HI194" s="709">
        <f t="shared" si="150"/>
        <v>0</v>
      </c>
      <c r="HJ194" s="710"/>
      <c r="HK194" s="710">
        <v>11.22</v>
      </c>
      <c r="HL194" s="738" t="e">
        <f t="shared" si="151"/>
        <v>#DIV/0!</v>
      </c>
      <c r="HM194" s="739"/>
      <c r="HN194" s="739">
        <v>1000</v>
      </c>
      <c r="HO194" s="739">
        <v>11.22</v>
      </c>
      <c r="HP194" s="740">
        <f t="shared" si="157"/>
        <v>2389.86</v>
      </c>
      <c r="HQ194" s="738"/>
      <c r="HR194" s="741"/>
      <c r="HS194" s="742">
        <v>44927</v>
      </c>
      <c r="HT194" s="739">
        <f ca="1" t="shared" si="133"/>
        <v>5</v>
      </c>
      <c r="HU194" s="739">
        <f ca="1" t="shared" si="152"/>
        <v>150</v>
      </c>
      <c r="HV194" s="739">
        <v>289</v>
      </c>
      <c r="HW194" s="739">
        <f t="shared" si="109"/>
        <v>376</v>
      </c>
      <c r="HX194" s="761">
        <f t="shared" si="153"/>
        <v>1.49800796812749</v>
      </c>
      <c r="HY194" s="739">
        <f ca="1" t="shared" si="154"/>
        <v>3.64515272244356</v>
      </c>
      <c r="HZ194" s="739">
        <f t="shared" si="138"/>
        <v>213</v>
      </c>
      <c r="IA194" s="739"/>
      <c r="IB194" s="739">
        <f ca="1" t="shared" si="139"/>
        <v>75.2</v>
      </c>
      <c r="IC194" s="769">
        <f ca="1" t="shared" si="140"/>
        <v>2.50666666666667</v>
      </c>
      <c r="ID194" s="769">
        <f ca="1" t="shared" si="141"/>
        <v>84.9734042553191</v>
      </c>
      <c r="IE194" s="739"/>
      <c r="IF194" s="739"/>
      <c r="IG194" s="739"/>
      <c r="IH194" s="739"/>
      <c r="II194" s="739"/>
      <c r="IJ194" s="739"/>
      <c r="IK194" s="739"/>
      <c r="IL194" s="743"/>
      <c r="IM194" s="743"/>
      <c r="IN194" s="743"/>
      <c r="IO194" s="743"/>
      <c r="IP194" s="743"/>
      <c r="IQ194" s="739"/>
      <c r="IR194" s="739"/>
      <c r="IS194" s="739"/>
      <c r="IT194" s="739"/>
      <c r="IU194" s="739"/>
      <c r="IV194" s="739"/>
      <c r="IW194" s="739"/>
      <c r="IX194" s="739"/>
      <c r="IY194" s="739"/>
      <c r="IZ194" s="739"/>
      <c r="JA194" s="739"/>
      <c r="JB194" s="743">
        <v>48</v>
      </c>
      <c r="JC194" s="743">
        <v>4</v>
      </c>
      <c r="JD194" s="743">
        <v>8</v>
      </c>
      <c r="JE194" s="743">
        <v>0</v>
      </c>
      <c r="JF194" s="743">
        <v>72</v>
      </c>
      <c r="JG194" s="739">
        <v>72</v>
      </c>
      <c r="JH194" s="739">
        <v>0</v>
      </c>
      <c r="JI194" s="739">
        <v>0</v>
      </c>
      <c r="JJ194" s="739">
        <v>0</v>
      </c>
      <c r="JK194" s="739">
        <v>0</v>
      </c>
      <c r="JL194" s="739">
        <v>0</v>
      </c>
      <c r="JM194" s="739">
        <v>72</v>
      </c>
      <c r="JN194" s="28">
        <f t="shared" si="155"/>
        <v>276</v>
      </c>
      <c r="JO194" s="28">
        <f t="shared" si="156"/>
        <v>0</v>
      </c>
      <c r="JP194" s="28"/>
      <c r="JQ194" s="28"/>
      <c r="JR194" s="28"/>
      <c r="JS194" s="28"/>
      <c r="JT194" s="28"/>
      <c r="JU194" s="28"/>
      <c r="JV194" s="28"/>
      <c r="JW194" s="28"/>
      <c r="JX194" s="28"/>
      <c r="JY194" s="28"/>
      <c r="JZ194" s="28"/>
      <c r="KA194" s="28"/>
      <c r="KB194" s="28"/>
      <c r="KC194" s="28"/>
      <c r="KD194" s="28"/>
      <c r="KE194" s="824"/>
    </row>
    <row r="195" s="1071" customFormat="1" hidden="1" customHeight="1" spans="1:291">
      <c r="A195" s="122" t="s">
        <v>1610</v>
      </c>
      <c r="B195" s="343">
        <v>2021</v>
      </c>
      <c r="C195" s="122" t="s">
        <v>1917</v>
      </c>
      <c r="D195" s="122" t="s">
        <v>2016</v>
      </c>
      <c r="E195" s="122"/>
      <c r="F195" s="909" t="s">
        <v>312</v>
      </c>
      <c r="G195" s="792" t="s">
        <v>313</v>
      </c>
      <c r="H195" s="1060" t="s">
        <v>314</v>
      </c>
      <c r="I195" s="99">
        <f t="shared" si="142"/>
        <v>-1746</v>
      </c>
      <c r="J195" s="1129">
        <v>3079</v>
      </c>
      <c r="K195" s="1130">
        <f t="shared" si="143"/>
        <v>1333</v>
      </c>
      <c r="L195" s="1131">
        <f t="shared" si="144"/>
        <v>1333</v>
      </c>
      <c r="M195" s="1142"/>
      <c r="N195" s="1137"/>
      <c r="O195" s="1134"/>
      <c r="P195" s="1135">
        <f t="shared" si="145"/>
        <v>0</v>
      </c>
      <c r="Q195" s="1152">
        <f t="shared" si="146"/>
        <v>0</v>
      </c>
      <c r="R195" s="1153"/>
      <c r="S195" s="1244"/>
      <c r="T195" s="1244"/>
      <c r="U195" s="1244"/>
      <c r="V195" s="1244"/>
      <c r="W195" s="1244"/>
      <c r="X195" s="1244"/>
      <c r="Y195" s="1244"/>
      <c r="Z195" s="1244"/>
      <c r="AA195" s="1153"/>
      <c r="AB195" s="1166"/>
      <c r="AC195" s="1153"/>
      <c r="AD195" s="1153"/>
      <c r="AE195" s="1153"/>
      <c r="AF195" s="1153"/>
      <c r="AG195" s="1153"/>
      <c r="AH195" s="1153"/>
      <c r="AI195" s="1153"/>
      <c r="AJ195" s="1153"/>
      <c r="AK195" s="1153"/>
      <c r="AL195" s="1153"/>
      <c r="AM195" s="1153"/>
      <c r="AN195" s="1153"/>
      <c r="AO195" s="1153"/>
      <c r="AP195" s="1153"/>
      <c r="AQ195" s="1153"/>
      <c r="AR195" s="1153"/>
      <c r="AS195" s="1176"/>
      <c r="AT195" s="1177"/>
      <c r="AU195" s="1178"/>
      <c r="AV195" s="1178"/>
      <c r="AW195" s="1178"/>
      <c r="AX195" s="1178"/>
      <c r="AY195" s="1178"/>
      <c r="AZ195" s="1178"/>
      <c r="BA195" s="1178"/>
      <c r="BB195" s="1178"/>
      <c r="BC195" s="1178"/>
      <c r="BD195" s="1178"/>
      <c r="BE195" s="1178"/>
      <c r="BF195" s="1178"/>
      <c r="BG195" s="1178"/>
      <c r="BH195" s="1178"/>
      <c r="BI195" s="1178"/>
      <c r="BJ195" s="1178"/>
      <c r="BK195" s="1186"/>
      <c r="BL195" s="1187">
        <v>-3079</v>
      </c>
      <c r="BM195" s="1187"/>
      <c r="BN195" s="1187"/>
      <c r="BO195" s="1187"/>
      <c r="BP195" s="1187"/>
      <c r="BQ195" s="1187"/>
      <c r="BR195" s="1187"/>
      <c r="BS195" s="1187"/>
      <c r="BT195" s="1187"/>
      <c r="BU195" s="1187"/>
      <c r="BV195" s="1191"/>
      <c r="BW195" s="1186"/>
      <c r="BX195" s="1186"/>
      <c r="BY195" s="1186"/>
      <c r="BZ195" s="1186"/>
      <c r="CA195" s="1186"/>
      <c r="CB195" s="1186"/>
      <c r="CC195" s="1186"/>
      <c r="CD195" s="1186">
        <v>80</v>
      </c>
      <c r="CE195" s="1186"/>
      <c r="CF195" s="1186"/>
      <c r="CG195" s="1186">
        <v>80</v>
      </c>
      <c r="CH195" s="1186"/>
      <c r="CI195" s="1186"/>
      <c r="CJ195" s="1186"/>
      <c r="CK195" s="1186"/>
      <c r="CL195" s="1186"/>
      <c r="CM195" s="1186"/>
      <c r="CN195" s="1186">
        <v>20</v>
      </c>
      <c r="CO195" s="1186"/>
      <c r="CP195" s="1186"/>
      <c r="CQ195" s="1186"/>
      <c r="CR195" s="1186"/>
      <c r="CS195" s="1186">
        <v>80</v>
      </c>
      <c r="CT195" s="1186">
        <v>80</v>
      </c>
      <c r="CU195" s="1186">
        <v>40</v>
      </c>
      <c r="CV195" s="1186">
        <v>120</v>
      </c>
      <c r="CW195" s="1186">
        <v>260</v>
      </c>
      <c r="CX195" s="1186"/>
      <c r="CY195" s="1186"/>
      <c r="CZ195" s="1186"/>
      <c r="DA195" s="1186"/>
      <c r="DB195" s="1186"/>
      <c r="DC195" s="1186"/>
      <c r="DD195" s="1186"/>
      <c r="DE195" s="1186"/>
      <c r="DF195" s="1186"/>
      <c r="DG195" s="1186"/>
      <c r="DH195" s="1186"/>
      <c r="DI195" s="1186"/>
      <c r="DJ195" s="1186">
        <v>100</v>
      </c>
      <c r="DK195" s="1186"/>
      <c r="DL195" s="1186"/>
      <c r="DM195" s="1186">
        <v>120</v>
      </c>
      <c r="DN195" s="1186"/>
      <c r="DO195" s="1186"/>
      <c r="DP195" s="1186"/>
      <c r="DQ195" s="1186">
        <v>80</v>
      </c>
      <c r="DR195" s="1186"/>
      <c r="DS195" s="1186"/>
      <c r="DT195" s="1186"/>
      <c r="DU195" s="1186"/>
      <c r="DV195" s="1186"/>
      <c r="DW195" s="1186"/>
      <c r="DX195" s="1186"/>
      <c r="DY195" s="1186"/>
      <c r="DZ195" s="1186"/>
      <c r="EA195" s="1186"/>
      <c r="EB195" s="1186"/>
      <c r="EC195" s="1186"/>
      <c r="ED195" s="1186"/>
      <c r="EE195" s="1186">
        <v>240</v>
      </c>
      <c r="EF195" s="1186">
        <v>160</v>
      </c>
      <c r="EG195" s="1186">
        <v>200</v>
      </c>
      <c r="EH195" s="1186"/>
      <c r="EI195" s="1186"/>
      <c r="EJ195" s="1186"/>
      <c r="EK195" s="1197"/>
      <c r="EL195" s="1198"/>
      <c r="EM195" s="1186"/>
      <c r="EN195" s="1186"/>
      <c r="EO195" s="1186">
        <v>80</v>
      </c>
      <c r="EP195" s="1186"/>
      <c r="EQ195" s="1186"/>
      <c r="ER195" s="1186"/>
      <c r="ES195" s="1186"/>
      <c r="ET195" s="1186"/>
      <c r="EU195" s="1186"/>
      <c r="EV195" s="1186"/>
      <c r="EW195" s="1186"/>
      <c r="EX195" s="1186"/>
      <c r="EY195" s="1186"/>
      <c r="EZ195" s="1186"/>
      <c r="FA195" s="1186"/>
      <c r="FB195" s="1186"/>
      <c r="FC195" s="1208"/>
      <c r="FD195" s="1186"/>
      <c r="FE195" s="1186"/>
      <c r="FF195" s="1186"/>
      <c r="FG195" s="1186"/>
      <c r="FH195" s="1186"/>
      <c r="FI195" s="1186"/>
      <c r="FJ195" s="1186"/>
      <c r="FK195" s="1186"/>
      <c r="FL195" s="1208"/>
      <c r="FM195" s="1186"/>
      <c r="FN195" s="1186"/>
      <c r="FO195" s="1186"/>
      <c r="FP195" s="1186"/>
      <c r="FQ195" s="1186"/>
      <c r="FR195" s="1186"/>
      <c r="FS195" s="1186"/>
      <c r="FT195" s="1186"/>
      <c r="FU195" s="1186"/>
      <c r="FV195" s="1186"/>
      <c r="FW195" s="1186"/>
      <c r="FX195" s="1186"/>
      <c r="FY195" s="1186"/>
      <c r="FZ195" s="1186"/>
      <c r="GA195" s="1186"/>
      <c r="GB195" s="1186"/>
      <c r="GC195" s="1186"/>
      <c r="GD195" s="1186"/>
      <c r="GE195" s="1186"/>
      <c r="GF195" s="1186"/>
      <c r="GG195" s="1186"/>
      <c r="GH195" s="1186"/>
      <c r="GI195" s="1186"/>
      <c r="GJ195" s="1186"/>
      <c r="GK195" s="1186"/>
      <c r="GL195" s="1186">
        <v>1</v>
      </c>
      <c r="GM195" s="1186"/>
      <c r="GN195" s="1186"/>
      <c r="GO195" s="1186"/>
      <c r="GP195" s="1186"/>
      <c r="GQ195" s="1186"/>
      <c r="GR195" s="1186">
        <v>5</v>
      </c>
      <c r="GS195" s="1186"/>
      <c r="GT195" s="1186"/>
      <c r="GU195" s="1186"/>
      <c r="GV195" s="1186"/>
      <c r="GW195" s="1186"/>
      <c r="GX195" s="1186"/>
      <c r="GY195" s="1219"/>
      <c r="GZ195" s="364">
        <f t="shared" si="147"/>
        <v>1660</v>
      </c>
      <c r="HA195" s="365">
        <f t="shared" si="148"/>
        <v>86</v>
      </c>
      <c r="HB195" s="366">
        <f t="shared" si="149"/>
        <v>1746</v>
      </c>
      <c r="HC195" s="366">
        <v>6705</v>
      </c>
      <c r="HD195" s="365">
        <v>7122</v>
      </c>
      <c r="HE195" s="365">
        <v>0</v>
      </c>
      <c r="HF195" s="54"/>
      <c r="HG195" s="708">
        <v>7.99</v>
      </c>
      <c r="HH195" s="708">
        <v>2.07</v>
      </c>
      <c r="HI195" s="709">
        <f t="shared" si="150"/>
        <v>3614.22</v>
      </c>
      <c r="HJ195" s="710">
        <v>12.48</v>
      </c>
      <c r="HK195" s="710">
        <v>8.7</v>
      </c>
      <c r="HL195" s="738">
        <f t="shared" si="151"/>
        <v>0.372701708847069</v>
      </c>
      <c r="HM195" s="739"/>
      <c r="HN195" s="739">
        <v>3000</v>
      </c>
      <c r="HO195" s="739">
        <v>9.72</v>
      </c>
      <c r="HP195" s="740">
        <f t="shared" si="157"/>
        <v>11597.1</v>
      </c>
      <c r="HQ195" s="738">
        <f>1-HO195/6.7/HH195</f>
        <v>0.299156391953277</v>
      </c>
      <c r="HR195" s="741">
        <v>44256</v>
      </c>
      <c r="HS195" s="742">
        <v>44927</v>
      </c>
      <c r="HT195" s="739">
        <f ca="1" t="shared" si="133"/>
        <v>5</v>
      </c>
      <c r="HU195" s="739">
        <f ca="1" t="shared" si="152"/>
        <v>150</v>
      </c>
      <c r="HV195" s="739">
        <v>3079</v>
      </c>
      <c r="HW195" s="739">
        <f t="shared" si="109"/>
        <v>1746</v>
      </c>
      <c r="HX195" s="761">
        <f t="shared" si="153"/>
        <v>0.791477787851315</v>
      </c>
      <c r="HY195" s="739">
        <f ca="1" t="shared" si="154"/>
        <v>1.92592928377153</v>
      </c>
      <c r="HZ195" s="739">
        <f t="shared" si="138"/>
        <v>1333</v>
      </c>
      <c r="IA195" s="739"/>
      <c r="IB195" s="739">
        <f ca="1" t="shared" si="139"/>
        <v>349.2</v>
      </c>
      <c r="IC195" s="769">
        <f ca="1" t="shared" si="140"/>
        <v>11.64</v>
      </c>
      <c r="ID195" s="769">
        <f ca="1" t="shared" si="141"/>
        <v>114.518900343643</v>
      </c>
      <c r="IE195" s="739"/>
      <c r="IF195" s="739"/>
      <c r="IG195" s="739"/>
      <c r="IH195" s="739"/>
      <c r="II195" s="739"/>
      <c r="IJ195" s="739"/>
      <c r="IK195" s="739"/>
      <c r="IL195" s="743"/>
      <c r="IM195" s="743"/>
      <c r="IN195" s="743"/>
      <c r="IO195" s="743"/>
      <c r="IP195" s="743"/>
      <c r="IQ195" s="739"/>
      <c r="IR195" s="739"/>
      <c r="IS195" s="739"/>
      <c r="IT195" s="739"/>
      <c r="IU195" s="739"/>
      <c r="IV195" s="739"/>
      <c r="IW195" s="739"/>
      <c r="IX195" s="739"/>
      <c r="IY195" s="739"/>
      <c r="IZ195" s="739"/>
      <c r="JA195" s="739"/>
      <c r="JB195" s="743">
        <v>920</v>
      </c>
      <c r="JC195" s="743">
        <v>200</v>
      </c>
      <c r="JD195" s="743">
        <v>560</v>
      </c>
      <c r="JE195" s="743">
        <v>1820</v>
      </c>
      <c r="JF195" s="743">
        <v>160</v>
      </c>
      <c r="JG195" s="739">
        <v>340</v>
      </c>
      <c r="JH195" s="739">
        <v>460</v>
      </c>
      <c r="JI195" s="739">
        <v>600</v>
      </c>
      <c r="JJ195" s="739">
        <v>252</v>
      </c>
      <c r="JK195" s="739">
        <v>300</v>
      </c>
      <c r="JL195" s="739">
        <v>453</v>
      </c>
      <c r="JM195" s="739">
        <v>640</v>
      </c>
      <c r="JN195" s="28">
        <f t="shared" si="155"/>
        <v>6705</v>
      </c>
      <c r="JO195" s="28">
        <f t="shared" si="156"/>
        <v>0</v>
      </c>
      <c r="JP195" s="325"/>
      <c r="JQ195" s="325"/>
      <c r="JR195" s="325"/>
      <c r="JS195" s="325"/>
      <c r="JT195" s="325"/>
      <c r="JU195" s="325"/>
      <c r="JV195" s="325"/>
      <c r="JW195" s="325"/>
      <c r="JX195" s="325"/>
      <c r="JY195" s="325"/>
      <c r="JZ195" s="325"/>
      <c r="KA195" s="325"/>
      <c r="KB195" s="325"/>
      <c r="KC195" s="325"/>
      <c r="KD195" s="325"/>
      <c r="KE195" s="825"/>
    </row>
    <row r="196" s="1071" customFormat="1" hidden="1" customHeight="1" spans="1:291">
      <c r="A196" s="843" t="s">
        <v>1746</v>
      </c>
      <c r="B196" s="343">
        <v>2021</v>
      </c>
      <c r="C196" s="122" t="s">
        <v>1917</v>
      </c>
      <c r="D196" s="122" t="s">
        <v>2016</v>
      </c>
      <c r="E196" s="122"/>
      <c r="F196" s="909" t="s">
        <v>315</v>
      </c>
      <c r="G196" s="792" t="s">
        <v>316</v>
      </c>
      <c r="H196" s="1060" t="s">
        <v>317</v>
      </c>
      <c r="I196" s="99">
        <f t="shared" si="142"/>
        <v>-1791</v>
      </c>
      <c r="J196" s="1129">
        <v>2254</v>
      </c>
      <c r="K196" s="1130">
        <f t="shared" si="143"/>
        <v>463</v>
      </c>
      <c r="L196" s="1131">
        <f t="shared" si="144"/>
        <v>463</v>
      </c>
      <c r="M196" s="1142"/>
      <c r="N196" s="1137"/>
      <c r="O196" s="1134"/>
      <c r="P196" s="1135">
        <f t="shared" si="145"/>
        <v>0</v>
      </c>
      <c r="Q196" s="1152">
        <f t="shared" si="146"/>
        <v>0</v>
      </c>
      <c r="R196" s="1153"/>
      <c r="S196" s="1244"/>
      <c r="T196" s="1244"/>
      <c r="U196" s="1244"/>
      <c r="V196" s="1244"/>
      <c r="W196" s="1244"/>
      <c r="X196" s="1244"/>
      <c r="Y196" s="1244"/>
      <c r="Z196" s="1244"/>
      <c r="AA196" s="1153"/>
      <c r="AB196" s="1166"/>
      <c r="AC196" s="1153"/>
      <c r="AD196" s="1153"/>
      <c r="AE196" s="1153"/>
      <c r="AF196" s="1153"/>
      <c r="AG196" s="1153"/>
      <c r="AH196" s="1153"/>
      <c r="AI196" s="1153"/>
      <c r="AJ196" s="1153"/>
      <c r="AK196" s="1153"/>
      <c r="AL196" s="1153"/>
      <c r="AM196" s="1153"/>
      <c r="AN196" s="1153"/>
      <c r="AO196" s="1153"/>
      <c r="AP196" s="1153"/>
      <c r="AQ196" s="1153"/>
      <c r="AR196" s="1153"/>
      <c r="AS196" s="1176"/>
      <c r="AT196" s="1177"/>
      <c r="AU196" s="1178"/>
      <c r="AV196" s="1178"/>
      <c r="AW196" s="1178"/>
      <c r="AX196" s="1178"/>
      <c r="AY196" s="1178"/>
      <c r="AZ196" s="1178"/>
      <c r="BA196" s="1178"/>
      <c r="BB196" s="1178"/>
      <c r="BC196" s="1178"/>
      <c r="BD196" s="1178"/>
      <c r="BE196" s="1178"/>
      <c r="BF196" s="1178"/>
      <c r="BG196" s="1178"/>
      <c r="BH196" s="1178"/>
      <c r="BI196" s="1178"/>
      <c r="BJ196" s="1178"/>
      <c r="BK196" s="1186"/>
      <c r="BL196" s="1187">
        <v>-2294</v>
      </c>
      <c r="BM196" s="1187"/>
      <c r="BN196" s="1187"/>
      <c r="BO196" s="1187"/>
      <c r="BP196" s="1187"/>
      <c r="BQ196" s="1187"/>
      <c r="BR196" s="1187"/>
      <c r="BS196" s="1187"/>
      <c r="BT196" s="1187"/>
      <c r="BU196" s="1187"/>
      <c r="BV196" s="1191"/>
      <c r="BW196" s="1186"/>
      <c r="BX196" s="1186"/>
      <c r="BY196" s="1186"/>
      <c r="BZ196" s="1186"/>
      <c r="CA196" s="1186"/>
      <c r="CB196" s="1186"/>
      <c r="CC196" s="1186"/>
      <c r="CD196" s="1186"/>
      <c r="CE196" s="1186"/>
      <c r="CF196" s="1186"/>
      <c r="CG196" s="1186">
        <v>160</v>
      </c>
      <c r="CH196" s="1186"/>
      <c r="CI196" s="1186"/>
      <c r="CJ196" s="1186"/>
      <c r="CK196" s="1186"/>
      <c r="CL196" s="1186"/>
      <c r="CM196" s="1186"/>
      <c r="CN196" s="1186">
        <v>20</v>
      </c>
      <c r="CO196" s="1186"/>
      <c r="CP196" s="1186"/>
      <c r="CQ196" s="1186"/>
      <c r="CR196" s="1186"/>
      <c r="CS196" s="1186">
        <v>80</v>
      </c>
      <c r="CT196" s="1186">
        <v>80</v>
      </c>
      <c r="CU196" s="1186">
        <v>40</v>
      </c>
      <c r="CV196" s="1186">
        <v>120</v>
      </c>
      <c r="CW196" s="1186">
        <v>260</v>
      </c>
      <c r="CX196" s="1186"/>
      <c r="CY196" s="1186"/>
      <c r="CZ196" s="1186"/>
      <c r="DA196" s="1186"/>
      <c r="DB196" s="1186"/>
      <c r="DC196" s="1186"/>
      <c r="DD196" s="1186"/>
      <c r="DE196" s="1186"/>
      <c r="DF196" s="1186"/>
      <c r="DG196" s="1186"/>
      <c r="DH196" s="1186"/>
      <c r="DI196" s="1186"/>
      <c r="DJ196" s="1186">
        <v>100</v>
      </c>
      <c r="DK196" s="1186"/>
      <c r="DL196" s="1186"/>
      <c r="DM196" s="1186">
        <v>120</v>
      </c>
      <c r="DN196" s="1186"/>
      <c r="DO196" s="1186"/>
      <c r="DP196" s="1186"/>
      <c r="DQ196" s="1186">
        <v>80</v>
      </c>
      <c r="DR196" s="1186"/>
      <c r="DS196" s="1186"/>
      <c r="DT196" s="1186"/>
      <c r="DU196" s="1186"/>
      <c r="DV196" s="1186"/>
      <c r="DW196" s="1186"/>
      <c r="DX196" s="1186"/>
      <c r="DY196" s="1186"/>
      <c r="DZ196" s="1186"/>
      <c r="EA196" s="1186"/>
      <c r="EB196" s="1186"/>
      <c r="EC196" s="1186"/>
      <c r="ED196" s="1186"/>
      <c r="EE196" s="1186">
        <v>240</v>
      </c>
      <c r="EF196" s="1186">
        <v>160</v>
      </c>
      <c r="EG196" s="1186">
        <v>200</v>
      </c>
      <c r="EH196" s="1186"/>
      <c r="EI196" s="1186"/>
      <c r="EJ196" s="1186"/>
      <c r="EK196" s="1197"/>
      <c r="EL196" s="1198"/>
      <c r="EM196" s="1186"/>
      <c r="EN196" s="1186"/>
      <c r="EO196" s="1186">
        <v>80</v>
      </c>
      <c r="EP196" s="1186"/>
      <c r="EQ196" s="1186"/>
      <c r="ER196" s="1186"/>
      <c r="ES196" s="1186"/>
      <c r="ET196" s="1186"/>
      <c r="EU196" s="1186"/>
      <c r="EV196" s="1186"/>
      <c r="EW196" s="1186"/>
      <c r="EX196" s="1186"/>
      <c r="EY196" s="1186">
        <v>40</v>
      </c>
      <c r="EZ196" s="1186"/>
      <c r="FA196" s="1186"/>
      <c r="FB196" s="1186"/>
      <c r="FC196" s="1208"/>
      <c r="FD196" s="1186">
        <v>40</v>
      </c>
      <c r="FE196" s="1186"/>
      <c r="FF196" s="1186"/>
      <c r="FG196" s="1186"/>
      <c r="FH196" s="1186"/>
      <c r="FI196" s="1186"/>
      <c r="FJ196" s="1186"/>
      <c r="FK196" s="1186"/>
      <c r="FL196" s="1208"/>
      <c r="FM196" s="1186"/>
      <c r="FN196" s="1186"/>
      <c r="FO196" s="1186"/>
      <c r="FP196" s="1186"/>
      <c r="FQ196" s="1186"/>
      <c r="FR196" s="1186"/>
      <c r="FS196" s="1186"/>
      <c r="FT196" s="1186"/>
      <c r="FU196" s="1186"/>
      <c r="FV196" s="1186"/>
      <c r="FW196" s="1186"/>
      <c r="FX196" s="1186"/>
      <c r="FY196" s="1186"/>
      <c r="FZ196" s="1186"/>
      <c r="GA196" s="1186">
        <v>1</v>
      </c>
      <c r="GB196" s="1186"/>
      <c r="GC196" s="1186"/>
      <c r="GD196" s="1186"/>
      <c r="GE196" s="1186"/>
      <c r="GF196" s="1186"/>
      <c r="GG196" s="1186"/>
      <c r="GH196" s="1186"/>
      <c r="GI196" s="1186"/>
      <c r="GJ196" s="1186"/>
      <c r="GK196" s="1186"/>
      <c r="GL196" s="1186"/>
      <c r="GM196" s="1186"/>
      <c r="GN196" s="1186"/>
      <c r="GO196" s="1186"/>
      <c r="GP196" s="1186"/>
      <c r="GQ196" s="1186"/>
      <c r="GR196" s="1186">
        <v>10</v>
      </c>
      <c r="GS196" s="1186"/>
      <c r="GT196" s="1186"/>
      <c r="GU196" s="1186"/>
      <c r="GV196" s="1186"/>
      <c r="GW196" s="1186"/>
      <c r="GX196" s="1186"/>
      <c r="GY196" s="1219"/>
      <c r="GZ196" s="364">
        <f t="shared" si="147"/>
        <v>1660</v>
      </c>
      <c r="HA196" s="365">
        <f t="shared" si="148"/>
        <v>171</v>
      </c>
      <c r="HB196" s="366">
        <f t="shared" si="149"/>
        <v>1831</v>
      </c>
      <c r="HC196" s="366">
        <v>7636</v>
      </c>
      <c r="HD196" s="365">
        <v>6882</v>
      </c>
      <c r="HE196" s="365">
        <v>0</v>
      </c>
      <c r="HF196" s="54"/>
      <c r="HG196" s="708">
        <v>7.99</v>
      </c>
      <c r="HH196" s="708">
        <v>2.07</v>
      </c>
      <c r="HI196" s="709">
        <f t="shared" si="150"/>
        <v>3790.17</v>
      </c>
      <c r="HJ196" s="710">
        <v>12.48</v>
      </c>
      <c r="HK196" s="710">
        <v>8.7</v>
      </c>
      <c r="HL196" s="738">
        <f t="shared" si="151"/>
        <v>0.372701708847069</v>
      </c>
      <c r="HM196" s="739"/>
      <c r="HN196" s="739">
        <v>3000</v>
      </c>
      <c r="HO196" s="739">
        <v>9.72</v>
      </c>
      <c r="HP196" s="740">
        <f t="shared" si="157"/>
        <v>4028.1</v>
      </c>
      <c r="HQ196" s="738">
        <f>1-HO196/6.7/HH196</f>
        <v>0.299156391953277</v>
      </c>
      <c r="HR196" s="741">
        <v>44256</v>
      </c>
      <c r="HS196" s="742">
        <v>44927</v>
      </c>
      <c r="HT196" s="739">
        <f ca="1" t="shared" si="133"/>
        <v>5</v>
      </c>
      <c r="HU196" s="739">
        <f ca="1" t="shared" si="152"/>
        <v>150</v>
      </c>
      <c r="HV196" s="739">
        <v>2254</v>
      </c>
      <c r="HW196" s="739">
        <f t="shared" si="109"/>
        <v>1831</v>
      </c>
      <c r="HX196" s="761">
        <f t="shared" si="153"/>
        <v>1.34781008465219</v>
      </c>
      <c r="HY196" s="739">
        <f ca="1" t="shared" si="154"/>
        <v>3.279671205987</v>
      </c>
      <c r="HZ196" s="739">
        <f t="shared" si="138"/>
        <v>463</v>
      </c>
      <c r="IA196" s="739"/>
      <c r="IB196" s="739">
        <f ca="1" t="shared" si="139"/>
        <v>366.2</v>
      </c>
      <c r="IC196" s="769">
        <f ca="1" t="shared" si="140"/>
        <v>12.2066666666667</v>
      </c>
      <c r="ID196" s="769">
        <f ca="1" t="shared" si="141"/>
        <v>37.9300928454397</v>
      </c>
      <c r="IE196" s="739"/>
      <c r="IF196" s="739"/>
      <c r="IG196" s="739"/>
      <c r="IH196" s="739"/>
      <c r="II196" s="739"/>
      <c r="IJ196" s="739"/>
      <c r="IK196" s="739"/>
      <c r="IL196" s="743"/>
      <c r="IM196" s="743"/>
      <c r="IN196" s="743"/>
      <c r="IO196" s="743"/>
      <c r="IP196" s="743"/>
      <c r="IQ196" s="739"/>
      <c r="IR196" s="739"/>
      <c r="IS196" s="739"/>
      <c r="IT196" s="739"/>
      <c r="IU196" s="739"/>
      <c r="IV196" s="739"/>
      <c r="IW196" s="739"/>
      <c r="IX196" s="739"/>
      <c r="IY196" s="739"/>
      <c r="IZ196" s="739"/>
      <c r="JA196" s="739"/>
      <c r="JB196" s="743">
        <v>1120</v>
      </c>
      <c r="JC196" s="743">
        <v>280</v>
      </c>
      <c r="JD196" s="743">
        <v>720</v>
      </c>
      <c r="JE196" s="743">
        <v>1940</v>
      </c>
      <c r="JF196" s="743">
        <v>200</v>
      </c>
      <c r="JG196" s="739">
        <v>500</v>
      </c>
      <c r="JH196" s="739">
        <v>300</v>
      </c>
      <c r="JI196" s="739">
        <v>760</v>
      </c>
      <c r="JJ196" s="739">
        <v>260</v>
      </c>
      <c r="JK196" s="739">
        <v>300</v>
      </c>
      <c r="JL196" s="739">
        <v>496</v>
      </c>
      <c r="JM196" s="739">
        <v>760</v>
      </c>
      <c r="JN196" s="28">
        <f t="shared" si="155"/>
        <v>7636</v>
      </c>
      <c r="JO196" s="28">
        <f t="shared" si="156"/>
        <v>0</v>
      </c>
      <c r="JP196" s="325"/>
      <c r="JQ196" s="325"/>
      <c r="JR196" s="325"/>
      <c r="JS196" s="325"/>
      <c r="JT196" s="325"/>
      <c r="JU196" s="325"/>
      <c r="JV196" s="325"/>
      <c r="JW196" s="325"/>
      <c r="JX196" s="325"/>
      <c r="JY196" s="325"/>
      <c r="JZ196" s="325"/>
      <c r="KA196" s="325"/>
      <c r="KB196" s="325"/>
      <c r="KC196" s="325"/>
      <c r="KD196" s="325"/>
      <c r="KE196" s="825"/>
    </row>
    <row r="197" s="786" customFormat="1" hidden="1" customHeight="1" spans="1:291">
      <c r="A197" s="122" t="s">
        <v>1610</v>
      </c>
      <c r="B197" s="415" t="s">
        <v>1626</v>
      </c>
      <c r="C197" s="122" t="s">
        <v>1917</v>
      </c>
      <c r="D197" s="95" t="s">
        <v>2017</v>
      </c>
      <c r="E197" s="418" t="s">
        <v>1396</v>
      </c>
      <c r="F197" s="909" t="s">
        <v>2018</v>
      </c>
      <c r="G197" s="416" t="s">
        <v>2019</v>
      </c>
      <c r="H197" s="301" t="s">
        <v>2020</v>
      </c>
      <c r="I197" s="99">
        <f>J197-L197</f>
        <v>350</v>
      </c>
      <c r="J197" s="1141">
        <v>2703</v>
      </c>
      <c r="K197" s="1130">
        <f t="shared" si="143"/>
        <v>2353</v>
      </c>
      <c r="L197" s="1131">
        <f t="shared" si="144"/>
        <v>2353</v>
      </c>
      <c r="M197" s="1132"/>
      <c r="N197" s="1133"/>
      <c r="O197" s="1139"/>
      <c r="P197" s="1138">
        <f t="shared" si="145"/>
        <v>0</v>
      </c>
      <c r="Q197" s="1154">
        <f t="shared" si="146"/>
        <v>3000</v>
      </c>
      <c r="R197" s="1156"/>
      <c r="S197" s="1156"/>
      <c r="T197" s="1156"/>
      <c r="U197" s="1156"/>
      <c r="V197" s="1156"/>
      <c r="W197" s="1156"/>
      <c r="X197" s="1156"/>
      <c r="Y197" s="1156"/>
      <c r="Z197" s="1156"/>
      <c r="AA197" s="1156"/>
      <c r="AB197" s="1167"/>
      <c r="AC197" s="1156"/>
      <c r="AD197" s="1156"/>
      <c r="AE197" s="1156"/>
      <c r="AF197" s="1156"/>
      <c r="AG197" s="1156"/>
      <c r="AH197" s="1156"/>
      <c r="AI197" s="1156"/>
      <c r="AJ197" s="1156"/>
      <c r="AK197" s="1156"/>
      <c r="AL197" s="1156"/>
      <c r="AM197" s="1156">
        <v>3000</v>
      </c>
      <c r="AN197" s="1156"/>
      <c r="AO197" s="1156"/>
      <c r="AP197" s="1156"/>
      <c r="AQ197" s="1156"/>
      <c r="AR197" s="1156"/>
      <c r="AS197" s="1179"/>
      <c r="AT197" s="1177"/>
      <c r="AU197" s="1178"/>
      <c r="AV197" s="1178"/>
      <c r="AW197" s="1178"/>
      <c r="AX197" s="1178"/>
      <c r="AY197" s="1178"/>
      <c r="AZ197" s="1178"/>
      <c r="BA197" s="1178"/>
      <c r="BB197" s="1178"/>
      <c r="BC197" s="1178"/>
      <c r="BD197" s="1178"/>
      <c r="BE197" s="1178"/>
      <c r="BF197" s="1178"/>
      <c r="BG197" s="1178"/>
      <c r="BH197" s="1178"/>
      <c r="BI197" s="1178"/>
      <c r="BJ197" s="1178"/>
      <c r="BK197" s="1186"/>
      <c r="BL197" s="1187">
        <v>-2811</v>
      </c>
      <c r="BM197" s="1187"/>
      <c r="BN197" s="1187"/>
      <c r="BO197" s="1187"/>
      <c r="BP197" s="1187"/>
      <c r="BQ197" s="1187"/>
      <c r="BR197" s="1187"/>
      <c r="BS197" s="1187"/>
      <c r="BT197" s="1187"/>
      <c r="BU197" s="1187"/>
      <c r="BV197" s="1191"/>
      <c r="BW197" s="1186"/>
      <c r="BX197" s="1186"/>
      <c r="BY197" s="1186"/>
      <c r="BZ197" s="1186"/>
      <c r="CA197" s="1186"/>
      <c r="CB197" s="1186"/>
      <c r="CC197" s="1186">
        <v>72</v>
      </c>
      <c r="CD197" s="1186"/>
      <c r="CE197" s="1186"/>
      <c r="CF197" s="1186"/>
      <c r="CG197" s="1186"/>
      <c r="CH197" s="1186"/>
      <c r="CI197" s="1186">
        <v>360</v>
      </c>
      <c r="CJ197" s="1186"/>
      <c r="CK197" s="1186"/>
      <c r="CL197" s="1186"/>
      <c r="CM197" s="1186"/>
      <c r="CN197" s="1186">
        <v>9</v>
      </c>
      <c r="CO197" s="1186"/>
      <c r="CP197" s="1186"/>
      <c r="CQ197" s="1186"/>
      <c r="CR197" s="1186"/>
      <c r="CS197" s="1186"/>
      <c r="CT197" s="1186"/>
      <c r="CU197" s="1186">
        <v>36</v>
      </c>
      <c r="CV197" s="1186">
        <v>72</v>
      </c>
      <c r="CW197" s="1186">
        <v>468</v>
      </c>
      <c r="CX197" s="1186"/>
      <c r="CY197" s="1186"/>
      <c r="CZ197" s="1186"/>
      <c r="DA197" s="1186"/>
      <c r="DB197" s="1186">
        <v>36</v>
      </c>
      <c r="DC197" s="1186"/>
      <c r="DD197" s="1186"/>
      <c r="DE197" s="1186"/>
      <c r="DF197" s="1186">
        <v>828</v>
      </c>
      <c r="DG197" s="1186"/>
      <c r="DH197" s="1186"/>
      <c r="DI197" s="1186"/>
      <c r="DJ197" s="1186"/>
      <c r="DK197" s="1186">
        <v>324</v>
      </c>
      <c r="DL197" s="1186">
        <v>144</v>
      </c>
      <c r="DM197" s="1186">
        <v>108</v>
      </c>
      <c r="DN197" s="1186"/>
      <c r="DO197" s="1186"/>
      <c r="DP197" s="1186"/>
      <c r="DQ197" s="1186"/>
      <c r="DR197" s="1186"/>
      <c r="DS197" s="1186">
        <v>180</v>
      </c>
      <c r="DT197" s="1186"/>
      <c r="DU197" s="1186">
        <v>36</v>
      </c>
      <c r="DV197" s="1186"/>
      <c r="DW197" s="1186"/>
      <c r="DX197" s="1186"/>
      <c r="DY197" s="1186"/>
      <c r="DZ197" s="1186"/>
      <c r="EA197" s="1186">
        <v>603</v>
      </c>
      <c r="EB197" s="1186"/>
      <c r="EC197" s="1186"/>
      <c r="ED197" s="1186"/>
      <c r="EE197" s="1186"/>
      <c r="EF197" s="1186"/>
      <c r="EG197" s="1186">
        <v>180</v>
      </c>
      <c r="EH197" s="1186"/>
      <c r="EI197" s="1186"/>
      <c r="EJ197" s="1186"/>
      <c r="EK197" s="1197"/>
      <c r="EL197" s="1198"/>
      <c r="EM197" s="1186"/>
      <c r="EN197" s="1186"/>
      <c r="EO197" s="1186"/>
      <c r="EP197" s="1186"/>
      <c r="EQ197" s="1186"/>
      <c r="ER197" s="1186"/>
      <c r="ES197" s="1186"/>
      <c r="ET197" s="1186"/>
      <c r="EU197" s="1186"/>
      <c r="EV197" s="1186"/>
      <c r="EW197" s="1186"/>
      <c r="EX197" s="1186"/>
      <c r="EY197" s="1186"/>
      <c r="EZ197" s="1186"/>
      <c r="FA197" s="1186"/>
      <c r="FB197" s="1186"/>
      <c r="FC197" s="1209"/>
      <c r="FD197" s="1186"/>
      <c r="FE197" s="1186"/>
      <c r="FF197" s="1186"/>
      <c r="FG197" s="1186"/>
      <c r="FH197" s="1186"/>
      <c r="FI197" s="1186"/>
      <c r="FJ197" s="1186"/>
      <c r="FK197" s="1186"/>
      <c r="FL197" s="1209"/>
      <c r="FM197" s="1186"/>
      <c r="FN197" s="1186"/>
      <c r="FO197" s="1186"/>
      <c r="FP197" s="1186"/>
      <c r="FQ197" s="1186"/>
      <c r="FR197" s="1186"/>
      <c r="FS197" s="1186"/>
      <c r="FT197" s="1186"/>
      <c r="FU197" s="1186"/>
      <c r="FV197" s="1186"/>
      <c r="FW197" s="1186"/>
      <c r="FX197" s="1186"/>
      <c r="FY197" s="1186"/>
      <c r="FZ197" s="1186"/>
      <c r="GA197" s="1186"/>
      <c r="GB197" s="1186"/>
      <c r="GC197" s="1186"/>
      <c r="GD197" s="1186"/>
      <c r="GE197" s="1186"/>
      <c r="GF197" s="1186"/>
      <c r="GG197" s="1186"/>
      <c r="GH197" s="1186"/>
      <c r="GI197" s="1186"/>
      <c r="GJ197" s="1186"/>
      <c r="GK197" s="1186"/>
      <c r="GL197" s="1186">
        <v>2</v>
      </c>
      <c r="GM197" s="1186"/>
      <c r="GN197" s="1186"/>
      <c r="GO197" s="1186"/>
      <c r="GP197" s="1186"/>
      <c r="GQ197" s="1186"/>
      <c r="GR197" s="1186"/>
      <c r="GS197" s="1186"/>
      <c r="GT197" s="1186"/>
      <c r="GU197" s="1186"/>
      <c r="GV197" s="1186"/>
      <c r="GW197" s="1186"/>
      <c r="GX197" s="1186"/>
      <c r="GY197" s="1218"/>
      <c r="GZ197" s="364">
        <f t="shared" si="147"/>
        <v>3456</v>
      </c>
      <c r="HA197" s="365">
        <f t="shared" si="148"/>
        <v>2</v>
      </c>
      <c r="HB197" s="366">
        <f t="shared" si="149"/>
        <v>3458</v>
      </c>
      <c r="HC197" s="366">
        <v>3132</v>
      </c>
      <c r="HD197" s="365"/>
      <c r="HE197" s="365"/>
      <c r="HF197" s="54"/>
      <c r="HG197" s="709">
        <v>7.99</v>
      </c>
      <c r="HH197" s="709">
        <v>2</v>
      </c>
      <c r="HI197" s="709">
        <f t="shared" si="150"/>
        <v>6916</v>
      </c>
      <c r="HJ197" s="711"/>
      <c r="HK197" s="711">
        <v>7.98</v>
      </c>
      <c r="HL197" s="738">
        <f t="shared" si="151"/>
        <v>0.404477611940299</v>
      </c>
      <c r="HM197" s="743"/>
      <c r="HN197" s="743">
        <v>3000</v>
      </c>
      <c r="HO197" s="743"/>
      <c r="HP197" s="740">
        <f t="shared" si="157"/>
        <v>18776.94</v>
      </c>
      <c r="HQ197" s="738"/>
      <c r="HR197" s="745">
        <v>44835</v>
      </c>
      <c r="HS197" s="742">
        <v>44927</v>
      </c>
      <c r="HT197" s="739">
        <f ca="1" t="shared" si="133"/>
        <v>5</v>
      </c>
      <c r="HU197" s="739">
        <f ca="1" t="shared" si="152"/>
        <v>150</v>
      </c>
      <c r="HV197" s="743">
        <v>2703</v>
      </c>
      <c r="HW197" s="739">
        <f t="shared" si="109"/>
        <v>3458</v>
      </c>
      <c r="HX197" s="761">
        <f t="shared" si="153"/>
        <v>1.36787974683544</v>
      </c>
      <c r="HY197" s="739">
        <f ca="1" t="shared" si="154"/>
        <v>3.32850738396624</v>
      </c>
      <c r="HZ197" s="739">
        <f t="shared" si="138"/>
        <v>2353</v>
      </c>
      <c r="IA197" s="743"/>
      <c r="IB197" s="739">
        <f ca="1" t="shared" si="139"/>
        <v>691.6</v>
      </c>
      <c r="IC197" s="769">
        <f ca="1" t="shared" si="140"/>
        <v>23.0533333333333</v>
      </c>
      <c r="ID197" s="769">
        <f ca="1" t="shared" si="141"/>
        <v>102.067669172932</v>
      </c>
      <c r="IE197" s="743"/>
      <c r="IF197" s="743"/>
      <c r="IG197" s="743"/>
      <c r="IH197" s="743"/>
      <c r="II197" s="743"/>
      <c r="IJ197" s="743"/>
      <c r="IK197" s="743"/>
      <c r="IL197" s="743"/>
      <c r="IM197" s="743"/>
      <c r="IN197" s="743"/>
      <c r="IO197" s="743"/>
      <c r="IP197" s="743"/>
      <c r="IQ197" s="739"/>
      <c r="IR197" s="739"/>
      <c r="IS197" s="739"/>
      <c r="IT197" s="739"/>
      <c r="IU197" s="739"/>
      <c r="IV197" s="739"/>
      <c r="IW197" s="739"/>
      <c r="IX197" s="739"/>
      <c r="IY197" s="739"/>
      <c r="IZ197" s="739"/>
      <c r="JA197" s="739"/>
      <c r="JB197" s="743">
        <v>0</v>
      </c>
      <c r="JC197" s="743">
        <v>0</v>
      </c>
      <c r="JD197" s="743">
        <v>0</v>
      </c>
      <c r="JE197" s="743">
        <v>0</v>
      </c>
      <c r="JF197" s="743">
        <v>0</v>
      </c>
      <c r="JG197" s="739">
        <v>0</v>
      </c>
      <c r="JH197" s="739">
        <v>0</v>
      </c>
      <c r="JI197" s="739">
        <v>0</v>
      </c>
      <c r="JJ197" s="739">
        <v>0</v>
      </c>
      <c r="JK197" s="739">
        <v>756</v>
      </c>
      <c r="JL197" s="739">
        <v>720</v>
      </c>
      <c r="JM197" s="739">
        <v>1656</v>
      </c>
      <c r="JN197" s="28">
        <f t="shared" si="155"/>
        <v>3132</v>
      </c>
      <c r="JO197" s="28">
        <f t="shared" si="156"/>
        <v>0</v>
      </c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824"/>
    </row>
    <row r="198" s="786" customFormat="1" hidden="1" customHeight="1" spans="1:291">
      <c r="A198" s="122" t="s">
        <v>1610</v>
      </c>
      <c r="B198" s="415" t="s">
        <v>1626</v>
      </c>
      <c r="C198" s="122" t="s">
        <v>1917</v>
      </c>
      <c r="D198" s="95" t="s">
        <v>2017</v>
      </c>
      <c r="E198" s="418" t="s">
        <v>1396</v>
      </c>
      <c r="F198" s="909" t="s">
        <v>2021</v>
      </c>
      <c r="G198" s="416" t="s">
        <v>2022</v>
      </c>
      <c r="H198" s="301" t="s">
        <v>2023</v>
      </c>
      <c r="I198" s="99">
        <f>J198-L198</f>
        <v>-480</v>
      </c>
      <c r="J198" s="1141">
        <v>3135</v>
      </c>
      <c r="K198" s="1130">
        <f t="shared" si="143"/>
        <v>3615</v>
      </c>
      <c r="L198" s="1131">
        <f t="shared" si="144"/>
        <v>3615</v>
      </c>
      <c r="M198" s="1132"/>
      <c r="N198" s="1133"/>
      <c r="O198" s="1139"/>
      <c r="P198" s="1138">
        <f t="shared" si="145"/>
        <v>0</v>
      </c>
      <c r="Q198" s="1154">
        <f t="shared" si="146"/>
        <v>3000</v>
      </c>
      <c r="R198" s="1156"/>
      <c r="S198" s="1156"/>
      <c r="T198" s="1156"/>
      <c r="U198" s="1156"/>
      <c r="V198" s="1156"/>
      <c r="W198" s="1156"/>
      <c r="X198" s="1156"/>
      <c r="Y198" s="1156"/>
      <c r="Z198" s="1156"/>
      <c r="AA198" s="1156"/>
      <c r="AB198" s="1167"/>
      <c r="AC198" s="1156"/>
      <c r="AD198" s="1156"/>
      <c r="AE198" s="1156"/>
      <c r="AF198" s="1156"/>
      <c r="AG198" s="1156"/>
      <c r="AH198" s="1156"/>
      <c r="AI198" s="1156"/>
      <c r="AJ198" s="1156"/>
      <c r="AK198" s="1156"/>
      <c r="AL198" s="1156"/>
      <c r="AM198" s="1156"/>
      <c r="AN198" s="1156">
        <v>3000</v>
      </c>
      <c r="AO198" s="1156"/>
      <c r="AP198" s="1156"/>
      <c r="AQ198" s="1156"/>
      <c r="AR198" s="1156"/>
      <c r="AS198" s="1179"/>
      <c r="AT198" s="1177"/>
      <c r="AU198" s="1178"/>
      <c r="AV198" s="1178"/>
      <c r="AW198" s="1178"/>
      <c r="AX198" s="1178"/>
      <c r="AY198" s="1178"/>
      <c r="AZ198" s="1178"/>
      <c r="BA198" s="1178"/>
      <c r="BB198" s="1178"/>
      <c r="BC198" s="1178"/>
      <c r="BD198" s="1178"/>
      <c r="BE198" s="1178"/>
      <c r="BF198" s="1178"/>
      <c r="BG198" s="1178"/>
      <c r="BH198" s="1178"/>
      <c r="BI198" s="1178"/>
      <c r="BJ198" s="1178"/>
      <c r="BK198" s="1186"/>
      <c r="BL198" s="1187">
        <v>-3243</v>
      </c>
      <c r="BM198" s="1187"/>
      <c r="BN198" s="1187"/>
      <c r="BO198" s="1187"/>
      <c r="BP198" s="1187"/>
      <c r="BQ198" s="1187"/>
      <c r="BR198" s="1187"/>
      <c r="BS198" s="1187"/>
      <c r="BT198" s="1187"/>
      <c r="BU198" s="1187"/>
      <c r="BV198" s="1191"/>
      <c r="BW198" s="1186"/>
      <c r="BX198" s="1186"/>
      <c r="BY198" s="1186"/>
      <c r="BZ198" s="1186"/>
      <c r="CA198" s="1186"/>
      <c r="CB198" s="1186"/>
      <c r="CC198" s="1186">
        <v>72</v>
      </c>
      <c r="CD198" s="1186"/>
      <c r="CE198" s="1186"/>
      <c r="CF198" s="1186"/>
      <c r="CG198" s="1186"/>
      <c r="CH198" s="1186"/>
      <c r="CI198" s="1186">
        <v>360</v>
      </c>
      <c r="CJ198" s="1186"/>
      <c r="CK198" s="1186"/>
      <c r="CL198" s="1186"/>
      <c r="CM198" s="1186"/>
      <c r="CN198" s="1186">
        <v>9</v>
      </c>
      <c r="CO198" s="1186"/>
      <c r="CP198" s="1186"/>
      <c r="CQ198" s="1186"/>
      <c r="CR198" s="1186"/>
      <c r="CS198" s="1186"/>
      <c r="CT198" s="1186"/>
      <c r="CU198" s="1186">
        <v>36</v>
      </c>
      <c r="CV198" s="1186">
        <v>72</v>
      </c>
      <c r="CW198" s="1186">
        <v>468</v>
      </c>
      <c r="CX198" s="1186"/>
      <c r="CY198" s="1186"/>
      <c r="CZ198" s="1186"/>
      <c r="DA198" s="1186"/>
      <c r="DB198" s="1186">
        <v>36</v>
      </c>
      <c r="DC198" s="1186"/>
      <c r="DD198" s="1186"/>
      <c r="DE198" s="1186"/>
      <c r="DF198" s="1186"/>
      <c r="DG198" s="1186"/>
      <c r="DH198" s="1186"/>
      <c r="DI198" s="1186"/>
      <c r="DJ198" s="1186"/>
      <c r="DK198" s="1186">
        <v>324</v>
      </c>
      <c r="DL198" s="1186">
        <v>144</v>
      </c>
      <c r="DM198" s="1186">
        <v>108</v>
      </c>
      <c r="DN198" s="1186"/>
      <c r="DO198" s="1186"/>
      <c r="DP198" s="1186"/>
      <c r="DQ198" s="1186"/>
      <c r="DR198" s="1186"/>
      <c r="DS198" s="1186">
        <v>180</v>
      </c>
      <c r="DT198" s="1186"/>
      <c r="DU198" s="1186"/>
      <c r="DV198" s="1186"/>
      <c r="DW198" s="1186"/>
      <c r="DX198" s="1186"/>
      <c r="DY198" s="1186"/>
      <c r="DZ198" s="1186"/>
      <c r="EA198" s="1186">
        <v>603</v>
      </c>
      <c r="EB198" s="1186"/>
      <c r="EC198" s="1186">
        <v>36</v>
      </c>
      <c r="ED198" s="1186"/>
      <c r="EE198" s="1186"/>
      <c r="EF198" s="1186"/>
      <c r="EG198" s="1186">
        <v>180</v>
      </c>
      <c r="EH198" s="1186"/>
      <c r="EI198" s="1186"/>
      <c r="EJ198" s="1186"/>
      <c r="EK198" s="1197"/>
      <c r="EL198" s="1198"/>
      <c r="EM198" s="1186"/>
      <c r="EN198" s="1186"/>
      <c r="EO198" s="1186"/>
      <c r="EP198" s="1186"/>
      <c r="EQ198" s="1186"/>
      <c r="ER198" s="1186"/>
      <c r="ES198" s="1186"/>
      <c r="ET198" s="1186"/>
      <c r="EU198" s="1186"/>
      <c r="EV198" s="1186"/>
      <c r="EW198" s="1186"/>
      <c r="EX198" s="1186"/>
      <c r="EY198" s="1186"/>
      <c r="EZ198" s="1186"/>
      <c r="FA198" s="1186"/>
      <c r="FB198" s="1186"/>
      <c r="FC198" s="1209"/>
      <c r="FD198" s="1186"/>
      <c r="FE198" s="1186"/>
      <c r="FF198" s="1186"/>
      <c r="FG198" s="1186"/>
      <c r="FH198" s="1186"/>
      <c r="FI198" s="1186"/>
      <c r="FJ198" s="1186"/>
      <c r="FK198" s="1186"/>
      <c r="FL198" s="1209"/>
      <c r="FM198" s="1186"/>
      <c r="FN198" s="1186"/>
      <c r="FO198" s="1186"/>
      <c r="FP198" s="1186"/>
      <c r="FQ198" s="1186"/>
      <c r="FR198" s="1186"/>
      <c r="FS198" s="1186"/>
      <c r="FT198" s="1186"/>
      <c r="FU198" s="1186"/>
      <c r="FV198" s="1186"/>
      <c r="FW198" s="1186"/>
      <c r="FX198" s="1186"/>
      <c r="FY198" s="1186"/>
      <c r="FZ198" s="1186"/>
      <c r="GA198" s="1186"/>
      <c r="GB198" s="1186"/>
      <c r="GC198" s="1186"/>
      <c r="GD198" s="1186"/>
      <c r="GE198" s="1186"/>
      <c r="GF198" s="1186"/>
      <c r="GG198" s="1186"/>
      <c r="GH198" s="1186"/>
      <c r="GI198" s="1186"/>
      <c r="GJ198" s="1186"/>
      <c r="GK198" s="1186"/>
      <c r="GL198" s="1186"/>
      <c r="GM198" s="1186"/>
      <c r="GN198" s="1186"/>
      <c r="GO198" s="1186"/>
      <c r="GP198" s="1186"/>
      <c r="GQ198" s="1186"/>
      <c r="GR198" s="1186"/>
      <c r="GS198" s="1186"/>
      <c r="GT198" s="1186"/>
      <c r="GU198" s="1186"/>
      <c r="GV198" s="1186"/>
      <c r="GW198" s="1186"/>
      <c r="GX198" s="1186"/>
      <c r="GY198" s="1218"/>
      <c r="GZ198" s="364">
        <f t="shared" si="147"/>
        <v>2628</v>
      </c>
      <c r="HA198" s="365">
        <f t="shared" si="148"/>
        <v>0</v>
      </c>
      <c r="HB198" s="366">
        <f t="shared" si="149"/>
        <v>2628</v>
      </c>
      <c r="HC198" s="366">
        <v>2700</v>
      </c>
      <c r="HD198" s="365"/>
      <c r="HE198" s="365"/>
      <c r="HF198" s="54"/>
      <c r="HG198" s="709">
        <v>7.99</v>
      </c>
      <c r="HH198" s="709">
        <v>2</v>
      </c>
      <c r="HI198" s="709">
        <f t="shared" si="150"/>
        <v>5256</v>
      </c>
      <c r="HJ198" s="711"/>
      <c r="HK198" s="711">
        <v>7.98</v>
      </c>
      <c r="HL198" s="738">
        <f t="shared" si="151"/>
        <v>0.404477611940299</v>
      </c>
      <c r="HM198" s="743"/>
      <c r="HN198" s="743">
        <v>3000</v>
      </c>
      <c r="HO198" s="743"/>
      <c r="HP198" s="740">
        <f t="shared" si="157"/>
        <v>28847.7</v>
      </c>
      <c r="HQ198" s="738"/>
      <c r="HR198" s="745">
        <v>44835</v>
      </c>
      <c r="HS198" s="742">
        <v>44927</v>
      </c>
      <c r="HT198" s="739">
        <f ca="1" t="shared" ref="HT198:HT217" si="159">HU198/30</f>
        <v>5</v>
      </c>
      <c r="HU198" s="739">
        <f ca="1" t="shared" si="152"/>
        <v>150</v>
      </c>
      <c r="HV198" s="743">
        <v>3135</v>
      </c>
      <c r="HW198" s="739">
        <f t="shared" si="109"/>
        <v>2628</v>
      </c>
      <c r="HX198" s="761">
        <f t="shared" si="153"/>
        <v>0.778666666666667</v>
      </c>
      <c r="HY198" s="739">
        <f ca="1" t="shared" si="154"/>
        <v>1.89475555555556</v>
      </c>
      <c r="HZ198" s="739">
        <f t="shared" si="138"/>
        <v>3615</v>
      </c>
      <c r="IA198" s="743"/>
      <c r="IB198" s="739">
        <f ca="1" t="shared" si="139"/>
        <v>525.6</v>
      </c>
      <c r="IC198" s="769">
        <f ca="1" t="shared" si="140"/>
        <v>17.52</v>
      </c>
      <c r="ID198" s="769">
        <f ca="1" t="shared" si="141"/>
        <v>206.335616438356</v>
      </c>
      <c r="IE198" s="743"/>
      <c r="IF198" s="743"/>
      <c r="IG198" s="743"/>
      <c r="IH198" s="743"/>
      <c r="II198" s="743"/>
      <c r="IJ198" s="743"/>
      <c r="IK198" s="743"/>
      <c r="IL198" s="743"/>
      <c r="IM198" s="743"/>
      <c r="IN198" s="743"/>
      <c r="IO198" s="743"/>
      <c r="IP198" s="743"/>
      <c r="IQ198" s="739"/>
      <c r="IR198" s="739"/>
      <c r="IS198" s="739"/>
      <c r="IT198" s="739"/>
      <c r="IU198" s="739"/>
      <c r="IV198" s="739"/>
      <c r="IW198" s="739"/>
      <c r="IX198" s="739"/>
      <c r="IY198" s="739"/>
      <c r="IZ198" s="739"/>
      <c r="JA198" s="739"/>
      <c r="JB198" s="743">
        <v>0</v>
      </c>
      <c r="JC198" s="743">
        <v>0</v>
      </c>
      <c r="JD198" s="743">
        <v>0</v>
      </c>
      <c r="JE198" s="743">
        <v>0</v>
      </c>
      <c r="JF198" s="743">
        <v>0</v>
      </c>
      <c r="JG198" s="739">
        <v>0</v>
      </c>
      <c r="JH198" s="739">
        <v>0</v>
      </c>
      <c r="JI198" s="739">
        <v>0</v>
      </c>
      <c r="JJ198" s="739">
        <v>0</v>
      </c>
      <c r="JK198" s="739">
        <v>756</v>
      </c>
      <c r="JL198" s="739">
        <v>288</v>
      </c>
      <c r="JM198" s="739">
        <v>1656</v>
      </c>
      <c r="JN198" s="28">
        <f t="shared" si="155"/>
        <v>2700</v>
      </c>
      <c r="JO198" s="28">
        <f t="shared" si="156"/>
        <v>0</v>
      </c>
      <c r="JP198" s="28"/>
      <c r="JQ198" s="28"/>
      <c r="JR198" s="28"/>
      <c r="JS198" s="28"/>
      <c r="JT198" s="28"/>
      <c r="JU198" s="28"/>
      <c r="JV198" s="28"/>
      <c r="JW198" s="28"/>
      <c r="JX198" s="28"/>
      <c r="JY198" s="28"/>
      <c r="JZ198" s="28"/>
      <c r="KA198" s="28"/>
      <c r="KB198" s="28"/>
      <c r="KC198" s="28"/>
      <c r="KD198" s="28"/>
      <c r="KE198" s="824"/>
    </row>
    <row r="199" s="786" customFormat="1" hidden="1" customHeight="1" spans="1:291">
      <c r="A199" s="122" t="s">
        <v>1610</v>
      </c>
      <c r="B199" s="415" t="s">
        <v>1626</v>
      </c>
      <c r="C199" s="122" t="s">
        <v>1917</v>
      </c>
      <c r="D199" s="95" t="s">
        <v>2017</v>
      </c>
      <c r="E199" s="418" t="s">
        <v>1396</v>
      </c>
      <c r="F199" s="909" t="s">
        <v>2024</v>
      </c>
      <c r="G199" s="416" t="s">
        <v>2025</v>
      </c>
      <c r="H199" s="301" t="s">
        <v>2026</v>
      </c>
      <c r="I199" s="99">
        <f>J199-L199</f>
        <v>372</v>
      </c>
      <c r="J199" s="1141">
        <v>2703</v>
      </c>
      <c r="K199" s="1130">
        <f t="shared" si="143"/>
        <v>2331</v>
      </c>
      <c r="L199" s="1131">
        <f t="shared" si="144"/>
        <v>2331</v>
      </c>
      <c r="M199" s="1132"/>
      <c r="N199" s="1133"/>
      <c r="O199" s="1139"/>
      <c r="P199" s="1138">
        <f t="shared" si="145"/>
        <v>0</v>
      </c>
      <c r="Q199" s="1154">
        <f t="shared" si="146"/>
        <v>3000</v>
      </c>
      <c r="R199" s="1156"/>
      <c r="S199" s="1156"/>
      <c r="T199" s="1156"/>
      <c r="U199" s="1156"/>
      <c r="V199" s="1156"/>
      <c r="W199" s="1156"/>
      <c r="X199" s="1156"/>
      <c r="Y199" s="1156"/>
      <c r="Z199" s="1156"/>
      <c r="AA199" s="1156"/>
      <c r="AB199" s="1167"/>
      <c r="AC199" s="1156"/>
      <c r="AD199" s="1156"/>
      <c r="AE199" s="1156"/>
      <c r="AF199" s="1156"/>
      <c r="AG199" s="1156"/>
      <c r="AH199" s="1156"/>
      <c r="AI199" s="1156"/>
      <c r="AJ199" s="1156"/>
      <c r="AK199" s="1156"/>
      <c r="AL199" s="1156"/>
      <c r="AM199" s="1156">
        <v>3000</v>
      </c>
      <c r="AN199" s="1156"/>
      <c r="AO199" s="1156"/>
      <c r="AP199" s="1156"/>
      <c r="AQ199" s="1156"/>
      <c r="AR199" s="1156"/>
      <c r="AS199" s="1179"/>
      <c r="AT199" s="1177"/>
      <c r="AU199" s="1178"/>
      <c r="AV199" s="1178"/>
      <c r="AW199" s="1178">
        <v>24</v>
      </c>
      <c r="AX199" s="1178"/>
      <c r="AY199" s="1178"/>
      <c r="AZ199" s="1178"/>
      <c r="BA199" s="1178"/>
      <c r="BB199" s="1178"/>
      <c r="BC199" s="1178"/>
      <c r="BD199" s="1178"/>
      <c r="BE199" s="1178"/>
      <c r="BF199" s="1178"/>
      <c r="BG199" s="1178"/>
      <c r="BH199" s="1178"/>
      <c r="BI199" s="1178"/>
      <c r="BJ199" s="1178"/>
      <c r="BK199" s="1186"/>
      <c r="BL199" s="1187">
        <v>-2811</v>
      </c>
      <c r="BM199" s="1187"/>
      <c r="BN199" s="1187"/>
      <c r="BO199" s="1187"/>
      <c r="BP199" s="1187"/>
      <c r="BQ199" s="1187"/>
      <c r="BR199" s="1187"/>
      <c r="BS199" s="1187"/>
      <c r="BT199" s="1187"/>
      <c r="BU199" s="1187"/>
      <c r="BV199" s="1191"/>
      <c r="BW199" s="1186"/>
      <c r="BX199" s="1186"/>
      <c r="BY199" s="1186"/>
      <c r="BZ199" s="1186"/>
      <c r="CA199" s="1186"/>
      <c r="CB199" s="1186"/>
      <c r="CC199" s="1186">
        <v>72</v>
      </c>
      <c r="CD199" s="1186"/>
      <c r="CE199" s="1186"/>
      <c r="CF199" s="1186"/>
      <c r="CG199" s="1186"/>
      <c r="CH199" s="1186"/>
      <c r="CI199" s="1186">
        <v>360</v>
      </c>
      <c r="CJ199" s="1186"/>
      <c r="CK199" s="1186"/>
      <c r="CL199" s="1186"/>
      <c r="CM199" s="1186"/>
      <c r="CN199" s="1186">
        <v>9</v>
      </c>
      <c r="CO199" s="1186">
        <v>252</v>
      </c>
      <c r="CP199" s="1186"/>
      <c r="CQ199" s="1186"/>
      <c r="CR199" s="1186"/>
      <c r="CS199" s="1186"/>
      <c r="CT199" s="1186"/>
      <c r="CU199" s="1186">
        <v>36</v>
      </c>
      <c r="CV199" s="1186">
        <v>72</v>
      </c>
      <c r="CW199" s="1186"/>
      <c r="CX199" s="1186"/>
      <c r="CY199" s="1186"/>
      <c r="CZ199" s="1186"/>
      <c r="DA199" s="1186"/>
      <c r="DB199" s="1186">
        <v>72</v>
      </c>
      <c r="DC199" s="1186"/>
      <c r="DD199" s="1186"/>
      <c r="DE199" s="1186"/>
      <c r="DF199" s="1186">
        <v>828</v>
      </c>
      <c r="DG199" s="1186"/>
      <c r="DH199" s="1186"/>
      <c r="DI199" s="1186"/>
      <c r="DJ199" s="1186"/>
      <c r="DK199" s="1186">
        <v>324</v>
      </c>
      <c r="DL199" s="1186">
        <v>144</v>
      </c>
      <c r="DM199" s="1186">
        <v>108</v>
      </c>
      <c r="DN199" s="1186"/>
      <c r="DO199" s="1186"/>
      <c r="DP199" s="1186"/>
      <c r="DQ199" s="1186">
        <v>72</v>
      </c>
      <c r="DR199" s="1186"/>
      <c r="DS199" s="1186">
        <v>180</v>
      </c>
      <c r="DT199" s="1186"/>
      <c r="DU199" s="1186">
        <v>36</v>
      </c>
      <c r="DV199" s="1186"/>
      <c r="DW199" s="1186"/>
      <c r="DX199" s="1186"/>
      <c r="DY199" s="1186"/>
      <c r="DZ199" s="1186"/>
      <c r="EA199" s="1186">
        <v>603</v>
      </c>
      <c r="EB199" s="1186"/>
      <c r="EC199" s="1186">
        <v>108</v>
      </c>
      <c r="ED199" s="1186"/>
      <c r="EE199" s="1186"/>
      <c r="EF199" s="1186"/>
      <c r="EG199" s="1186">
        <v>180</v>
      </c>
      <c r="EH199" s="1186"/>
      <c r="EI199" s="1186"/>
      <c r="EJ199" s="1186"/>
      <c r="EK199" s="1197"/>
      <c r="EL199" s="1198"/>
      <c r="EM199" s="1186"/>
      <c r="EN199" s="1186"/>
      <c r="EO199" s="1186"/>
      <c r="EP199" s="1186"/>
      <c r="EQ199" s="1186"/>
      <c r="ER199" s="1186"/>
      <c r="ES199" s="1186"/>
      <c r="ET199" s="1186"/>
      <c r="EU199" s="1186"/>
      <c r="EV199" s="1186"/>
      <c r="EW199" s="1186"/>
      <c r="EX199" s="1186"/>
      <c r="EY199" s="1186"/>
      <c r="EZ199" s="1186"/>
      <c r="FA199" s="1186"/>
      <c r="FB199" s="1186"/>
      <c r="FC199" s="1209"/>
      <c r="FD199" s="1186"/>
      <c r="FE199" s="1186"/>
      <c r="FF199" s="1186"/>
      <c r="FG199" s="1186"/>
      <c r="FH199" s="1186"/>
      <c r="FI199" s="1186"/>
      <c r="FJ199" s="1186"/>
      <c r="FK199" s="1186"/>
      <c r="FL199" s="1209"/>
      <c r="FM199" s="1186"/>
      <c r="FN199" s="1186"/>
      <c r="FO199" s="1186"/>
      <c r="FP199" s="1186"/>
      <c r="FQ199" s="1186"/>
      <c r="FR199" s="1186"/>
      <c r="FS199" s="1186"/>
      <c r="FT199" s="1186"/>
      <c r="FU199" s="1186"/>
      <c r="FV199" s="1186"/>
      <c r="FW199" s="1186"/>
      <c r="FX199" s="1186"/>
      <c r="FY199" s="1186"/>
      <c r="FZ199" s="1186"/>
      <c r="GA199" s="1186"/>
      <c r="GB199" s="1186"/>
      <c r="GC199" s="1186"/>
      <c r="GD199" s="1186"/>
      <c r="GE199" s="1186"/>
      <c r="GF199" s="1186"/>
      <c r="GG199" s="1186"/>
      <c r="GH199" s="1186"/>
      <c r="GI199" s="1186"/>
      <c r="GJ199" s="1186"/>
      <c r="GK199" s="1186"/>
      <c r="GL199" s="1186"/>
      <c r="GM199" s="1186"/>
      <c r="GN199" s="1186"/>
      <c r="GO199" s="1186"/>
      <c r="GP199" s="1186"/>
      <c r="GQ199" s="1186"/>
      <c r="GR199" s="1186"/>
      <c r="GS199" s="1186"/>
      <c r="GT199" s="1186"/>
      <c r="GU199" s="1186"/>
      <c r="GV199" s="1186"/>
      <c r="GW199" s="1186"/>
      <c r="GX199" s="1186"/>
      <c r="GY199" s="1218"/>
      <c r="GZ199" s="364">
        <f t="shared" si="147"/>
        <v>3456</v>
      </c>
      <c r="HA199" s="365">
        <f t="shared" si="148"/>
        <v>0</v>
      </c>
      <c r="HB199" s="366">
        <f t="shared" si="149"/>
        <v>3456</v>
      </c>
      <c r="HC199" s="366">
        <v>3132</v>
      </c>
      <c r="HD199" s="365"/>
      <c r="HE199" s="365"/>
      <c r="HF199" s="54"/>
      <c r="HG199" s="709">
        <v>7.99</v>
      </c>
      <c r="HH199" s="709">
        <v>2</v>
      </c>
      <c r="HI199" s="709">
        <f t="shared" si="150"/>
        <v>6912</v>
      </c>
      <c r="HJ199" s="711"/>
      <c r="HK199" s="711">
        <v>7.98</v>
      </c>
      <c r="HL199" s="738">
        <f t="shared" si="151"/>
        <v>0.404477611940299</v>
      </c>
      <c r="HM199" s="743"/>
      <c r="HN199" s="743">
        <v>3000</v>
      </c>
      <c r="HO199" s="743"/>
      <c r="HP199" s="740">
        <f t="shared" si="157"/>
        <v>18601.38</v>
      </c>
      <c r="HQ199" s="738"/>
      <c r="HR199" s="745">
        <v>44835</v>
      </c>
      <c r="HS199" s="742">
        <v>44927</v>
      </c>
      <c r="HT199" s="739">
        <f ca="1" t="shared" si="159"/>
        <v>5</v>
      </c>
      <c r="HU199" s="739">
        <f ca="1" t="shared" si="152"/>
        <v>150</v>
      </c>
      <c r="HV199" s="743">
        <v>2703</v>
      </c>
      <c r="HW199" s="739">
        <f t="shared" si="109"/>
        <v>3456</v>
      </c>
      <c r="HX199" s="761">
        <f t="shared" si="153"/>
        <v>1.373063170441</v>
      </c>
      <c r="HY199" s="739">
        <f ca="1" t="shared" si="154"/>
        <v>3.34112038140644</v>
      </c>
      <c r="HZ199" s="739">
        <f t="shared" si="138"/>
        <v>2331</v>
      </c>
      <c r="IA199" s="743"/>
      <c r="IB199" s="739">
        <f ca="1" t="shared" si="139"/>
        <v>691.2</v>
      </c>
      <c r="IC199" s="769">
        <f ca="1" t="shared" si="140"/>
        <v>23.04</v>
      </c>
      <c r="ID199" s="769">
        <f ca="1" t="shared" si="141"/>
        <v>101.171875</v>
      </c>
      <c r="IE199" s="743"/>
      <c r="IF199" s="743"/>
      <c r="IG199" s="743"/>
      <c r="IH199" s="743"/>
      <c r="II199" s="743"/>
      <c r="IJ199" s="743"/>
      <c r="IK199" s="743"/>
      <c r="IL199" s="743"/>
      <c r="IM199" s="743"/>
      <c r="IN199" s="743"/>
      <c r="IO199" s="743"/>
      <c r="IP199" s="743"/>
      <c r="IQ199" s="739"/>
      <c r="IR199" s="739"/>
      <c r="IS199" s="739"/>
      <c r="IT199" s="739"/>
      <c r="IU199" s="739"/>
      <c r="IV199" s="739"/>
      <c r="IW199" s="739"/>
      <c r="IX199" s="739"/>
      <c r="IY199" s="739"/>
      <c r="IZ199" s="739"/>
      <c r="JA199" s="739"/>
      <c r="JB199" s="743">
        <v>0</v>
      </c>
      <c r="JC199" s="743">
        <v>0</v>
      </c>
      <c r="JD199" s="743">
        <v>0</v>
      </c>
      <c r="JE199" s="743">
        <v>0</v>
      </c>
      <c r="JF199" s="743">
        <v>0</v>
      </c>
      <c r="JG199" s="739">
        <v>0</v>
      </c>
      <c r="JH199" s="739">
        <v>0</v>
      </c>
      <c r="JI199" s="739">
        <v>0</v>
      </c>
      <c r="JJ199" s="739">
        <v>0</v>
      </c>
      <c r="JK199" s="739">
        <v>756</v>
      </c>
      <c r="JL199" s="739">
        <v>720</v>
      </c>
      <c r="JM199" s="739">
        <v>1656</v>
      </c>
      <c r="JN199" s="28">
        <f t="shared" si="155"/>
        <v>3132</v>
      </c>
      <c r="JO199" s="28">
        <f t="shared" si="156"/>
        <v>0</v>
      </c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824"/>
    </row>
    <row r="200" s="786" customFormat="1" hidden="1" customHeight="1" spans="1:291">
      <c r="A200" s="122" t="s">
        <v>1610</v>
      </c>
      <c r="B200" s="415" t="s">
        <v>1626</v>
      </c>
      <c r="C200" s="122" t="s">
        <v>1917</v>
      </c>
      <c r="D200" s="95" t="s">
        <v>2017</v>
      </c>
      <c r="E200" s="418" t="s">
        <v>1396</v>
      </c>
      <c r="F200" s="909" t="s">
        <v>2027</v>
      </c>
      <c r="G200" s="416" t="s">
        <v>2028</v>
      </c>
      <c r="H200" s="301" t="s">
        <v>2029</v>
      </c>
      <c r="I200" s="99">
        <f>J200-L200</f>
        <v>-660</v>
      </c>
      <c r="J200" s="1141">
        <v>2667</v>
      </c>
      <c r="K200" s="1130">
        <f t="shared" si="143"/>
        <v>3327</v>
      </c>
      <c r="L200" s="1131">
        <f t="shared" si="144"/>
        <v>3327</v>
      </c>
      <c r="M200" s="1132"/>
      <c r="N200" s="1133"/>
      <c r="O200" s="1139"/>
      <c r="P200" s="1138">
        <f t="shared" si="145"/>
        <v>0</v>
      </c>
      <c r="Q200" s="1154">
        <f t="shared" si="146"/>
        <v>3000</v>
      </c>
      <c r="R200" s="1156"/>
      <c r="S200" s="1156"/>
      <c r="T200" s="1156"/>
      <c r="U200" s="1156"/>
      <c r="V200" s="1156"/>
      <c r="W200" s="1156"/>
      <c r="X200" s="1156"/>
      <c r="Y200" s="1156"/>
      <c r="Z200" s="1156"/>
      <c r="AA200" s="1156"/>
      <c r="AB200" s="1167"/>
      <c r="AC200" s="1156"/>
      <c r="AD200" s="1156"/>
      <c r="AE200" s="1156"/>
      <c r="AF200" s="1156"/>
      <c r="AG200" s="1156"/>
      <c r="AH200" s="1156"/>
      <c r="AI200" s="1156"/>
      <c r="AJ200" s="1156"/>
      <c r="AK200" s="1156"/>
      <c r="AL200" s="1156"/>
      <c r="AM200" s="1156"/>
      <c r="AN200" s="1156">
        <v>3000</v>
      </c>
      <c r="AO200" s="1156"/>
      <c r="AP200" s="1156"/>
      <c r="AQ200" s="1156"/>
      <c r="AR200" s="1156"/>
      <c r="AS200" s="1179"/>
      <c r="AT200" s="1177"/>
      <c r="AU200" s="1178"/>
      <c r="AV200" s="1178"/>
      <c r="AW200" s="1178"/>
      <c r="AX200" s="1178"/>
      <c r="AY200" s="1178"/>
      <c r="AZ200" s="1178"/>
      <c r="BA200" s="1178"/>
      <c r="BB200" s="1178"/>
      <c r="BC200" s="1178"/>
      <c r="BD200" s="1178"/>
      <c r="BE200" s="1178"/>
      <c r="BF200" s="1178"/>
      <c r="BG200" s="1178"/>
      <c r="BH200" s="1178"/>
      <c r="BI200" s="1178"/>
      <c r="BJ200" s="1178"/>
      <c r="BK200" s="1186"/>
      <c r="BL200" s="1187">
        <v>-2775</v>
      </c>
      <c r="BM200" s="1187"/>
      <c r="BN200" s="1187"/>
      <c r="BO200" s="1187"/>
      <c r="BP200" s="1187"/>
      <c r="BQ200" s="1187"/>
      <c r="BR200" s="1187"/>
      <c r="BS200" s="1187"/>
      <c r="BT200" s="1187"/>
      <c r="BU200" s="1187"/>
      <c r="BV200" s="1191"/>
      <c r="BW200" s="1186"/>
      <c r="BX200" s="1186"/>
      <c r="BY200" s="1186"/>
      <c r="BZ200" s="1186"/>
      <c r="CA200" s="1186"/>
      <c r="CB200" s="1186"/>
      <c r="CC200" s="1186">
        <v>72</v>
      </c>
      <c r="CD200" s="1186"/>
      <c r="CE200" s="1186"/>
      <c r="CF200" s="1186"/>
      <c r="CG200" s="1186"/>
      <c r="CH200" s="1186"/>
      <c r="CI200" s="1186">
        <v>360</v>
      </c>
      <c r="CJ200" s="1186"/>
      <c r="CK200" s="1186"/>
      <c r="CL200" s="1186"/>
      <c r="CM200" s="1186"/>
      <c r="CN200" s="1186">
        <v>9</v>
      </c>
      <c r="CO200" s="1186">
        <v>180</v>
      </c>
      <c r="CP200" s="1186"/>
      <c r="CQ200" s="1186"/>
      <c r="CR200" s="1186"/>
      <c r="CS200" s="1186"/>
      <c r="CT200" s="1186"/>
      <c r="CU200" s="1186">
        <v>36</v>
      </c>
      <c r="CV200" s="1186">
        <v>72</v>
      </c>
      <c r="CW200" s="1186"/>
      <c r="CX200" s="1186"/>
      <c r="CY200" s="1186"/>
      <c r="CZ200" s="1186"/>
      <c r="DA200" s="1186"/>
      <c r="DB200" s="1186"/>
      <c r="DC200" s="1186"/>
      <c r="DD200" s="1186"/>
      <c r="DE200" s="1186"/>
      <c r="DF200" s="1186"/>
      <c r="DG200" s="1186"/>
      <c r="DH200" s="1186"/>
      <c r="DI200" s="1186"/>
      <c r="DJ200" s="1186"/>
      <c r="DK200" s="1186">
        <v>324</v>
      </c>
      <c r="DL200" s="1186">
        <v>144</v>
      </c>
      <c r="DM200" s="1186">
        <v>108</v>
      </c>
      <c r="DN200" s="1186"/>
      <c r="DO200" s="1186"/>
      <c r="DP200" s="1186"/>
      <c r="DQ200" s="1186">
        <v>72</v>
      </c>
      <c r="DR200" s="1186"/>
      <c r="DS200" s="1186">
        <v>180</v>
      </c>
      <c r="DT200" s="1186"/>
      <c r="DU200" s="1186">
        <v>36</v>
      </c>
      <c r="DV200" s="1186"/>
      <c r="DW200" s="1186"/>
      <c r="DX200" s="1186"/>
      <c r="DY200" s="1186"/>
      <c r="DZ200" s="1186"/>
      <c r="EA200" s="1186">
        <v>603</v>
      </c>
      <c r="EB200" s="1186"/>
      <c r="EC200" s="1186">
        <v>72</v>
      </c>
      <c r="ED200" s="1186"/>
      <c r="EE200" s="1186"/>
      <c r="EF200" s="1186"/>
      <c r="EG200" s="1186">
        <v>180</v>
      </c>
      <c r="EH200" s="1186"/>
      <c r="EI200" s="1186"/>
      <c r="EJ200" s="1186"/>
      <c r="EK200" s="1197"/>
      <c r="EL200" s="1198"/>
      <c r="EM200" s="1186"/>
      <c r="EN200" s="1186"/>
      <c r="EO200" s="1186"/>
      <c r="EP200" s="1186"/>
      <c r="EQ200" s="1186"/>
      <c r="ER200" s="1186"/>
      <c r="ES200" s="1186"/>
      <c r="ET200" s="1186"/>
      <c r="EU200" s="1186"/>
      <c r="EV200" s="1186"/>
      <c r="EW200" s="1186"/>
      <c r="EX200" s="1186"/>
      <c r="EY200" s="1186"/>
      <c r="EZ200" s="1186"/>
      <c r="FA200" s="1186"/>
      <c r="FB200" s="1186"/>
      <c r="FC200" s="1209"/>
      <c r="FD200" s="1186"/>
      <c r="FE200" s="1186"/>
      <c r="FF200" s="1186"/>
      <c r="FG200" s="1186"/>
      <c r="FH200" s="1186"/>
      <c r="FI200" s="1186"/>
      <c r="FJ200" s="1186"/>
      <c r="FK200" s="1186"/>
      <c r="FL200" s="1209"/>
      <c r="FM200" s="1186"/>
      <c r="FN200" s="1186"/>
      <c r="FO200" s="1186"/>
      <c r="FP200" s="1186"/>
      <c r="FQ200" s="1186"/>
      <c r="FR200" s="1186"/>
      <c r="FS200" s="1186"/>
      <c r="FT200" s="1186"/>
      <c r="FU200" s="1186"/>
      <c r="FV200" s="1186"/>
      <c r="FW200" s="1186"/>
      <c r="FX200" s="1186"/>
      <c r="FY200" s="1186"/>
      <c r="FZ200" s="1186"/>
      <c r="GA200" s="1186"/>
      <c r="GB200" s="1186"/>
      <c r="GC200" s="1186"/>
      <c r="GD200" s="1186"/>
      <c r="GE200" s="1186"/>
      <c r="GF200" s="1186"/>
      <c r="GG200" s="1186"/>
      <c r="GH200" s="1186"/>
      <c r="GI200" s="1186"/>
      <c r="GJ200" s="1186"/>
      <c r="GK200" s="1186"/>
      <c r="GL200" s="1186"/>
      <c r="GM200" s="1186"/>
      <c r="GN200" s="1186"/>
      <c r="GO200" s="1186"/>
      <c r="GP200" s="1186"/>
      <c r="GQ200" s="1186"/>
      <c r="GR200" s="1186"/>
      <c r="GS200" s="1186"/>
      <c r="GT200" s="1186"/>
      <c r="GU200" s="1186"/>
      <c r="GV200" s="1186"/>
      <c r="GW200" s="1186"/>
      <c r="GX200" s="1186"/>
      <c r="GY200" s="1218"/>
      <c r="GZ200" s="364">
        <f t="shared" ref="GZ200:GZ263" si="160">SUM(BW200:EK200)</f>
        <v>2448</v>
      </c>
      <c r="HA200" s="365">
        <f t="shared" ref="HA200:HA230" si="161">SUM(EL200:GY200)</f>
        <v>0</v>
      </c>
      <c r="HB200" s="366">
        <f t="shared" ref="HB200:HB263" si="162">HA200+GZ200</f>
        <v>2448</v>
      </c>
      <c r="HC200" s="366">
        <v>3168</v>
      </c>
      <c r="HD200" s="365"/>
      <c r="HE200" s="365"/>
      <c r="HF200" s="54"/>
      <c r="HG200" s="709">
        <v>7.99</v>
      </c>
      <c r="HH200" s="709">
        <v>2</v>
      </c>
      <c r="HI200" s="709">
        <f t="shared" si="150"/>
        <v>4896</v>
      </c>
      <c r="HJ200" s="711"/>
      <c r="HK200" s="711">
        <v>7.98</v>
      </c>
      <c r="HL200" s="738">
        <f t="shared" si="151"/>
        <v>0.404477611940299</v>
      </c>
      <c r="HM200" s="743"/>
      <c r="HN200" s="743">
        <v>3000</v>
      </c>
      <c r="HO200" s="743"/>
      <c r="HP200" s="740">
        <f t="shared" si="157"/>
        <v>26549.46</v>
      </c>
      <c r="HQ200" s="738"/>
      <c r="HR200" s="745">
        <v>44835</v>
      </c>
      <c r="HS200" s="742">
        <v>44927</v>
      </c>
      <c r="HT200" s="739">
        <f ca="1" t="shared" si="159"/>
        <v>5</v>
      </c>
      <c r="HU200" s="739">
        <f ca="1" t="shared" si="152"/>
        <v>150</v>
      </c>
      <c r="HV200" s="743">
        <v>2667</v>
      </c>
      <c r="HW200" s="739">
        <f t="shared" si="109"/>
        <v>2448</v>
      </c>
      <c r="HX200" s="761">
        <f t="shared" si="153"/>
        <v>0.816816816816817</v>
      </c>
      <c r="HY200" s="739">
        <f ca="1" t="shared" si="154"/>
        <v>1.98758758758759</v>
      </c>
      <c r="HZ200" s="739">
        <f t="shared" si="138"/>
        <v>3327</v>
      </c>
      <c r="IA200" s="743"/>
      <c r="IB200" s="739">
        <f ca="1" t="shared" si="139"/>
        <v>489.6</v>
      </c>
      <c r="IC200" s="769">
        <f ca="1" t="shared" si="140"/>
        <v>16.32</v>
      </c>
      <c r="ID200" s="769">
        <f ca="1" t="shared" si="141"/>
        <v>203.860294117647</v>
      </c>
      <c r="IE200" s="743"/>
      <c r="IF200" s="743"/>
      <c r="IG200" s="743"/>
      <c r="IH200" s="743"/>
      <c r="II200" s="743"/>
      <c r="IJ200" s="743"/>
      <c r="IK200" s="743"/>
      <c r="IL200" s="743"/>
      <c r="IM200" s="743"/>
      <c r="IN200" s="743"/>
      <c r="IO200" s="743"/>
      <c r="IP200" s="743"/>
      <c r="IQ200" s="739"/>
      <c r="IR200" s="739"/>
      <c r="IS200" s="739"/>
      <c r="IT200" s="739"/>
      <c r="IU200" s="739"/>
      <c r="IV200" s="739"/>
      <c r="IW200" s="739"/>
      <c r="IX200" s="739"/>
      <c r="IY200" s="739"/>
      <c r="IZ200" s="739"/>
      <c r="JA200" s="739"/>
      <c r="JB200" s="743">
        <v>0</v>
      </c>
      <c r="JC200" s="743">
        <v>0</v>
      </c>
      <c r="JD200" s="743">
        <v>0</v>
      </c>
      <c r="JE200" s="743">
        <v>0</v>
      </c>
      <c r="JF200" s="743">
        <v>0</v>
      </c>
      <c r="JG200" s="739">
        <v>0</v>
      </c>
      <c r="JH200" s="739">
        <v>0</v>
      </c>
      <c r="JI200" s="739">
        <v>0</v>
      </c>
      <c r="JJ200" s="739">
        <v>0</v>
      </c>
      <c r="JK200" s="739">
        <v>828</v>
      </c>
      <c r="JL200" s="739">
        <v>684</v>
      </c>
      <c r="JM200" s="739">
        <v>1656</v>
      </c>
      <c r="JN200" s="28">
        <f t="shared" si="155"/>
        <v>3168</v>
      </c>
      <c r="JO200" s="28">
        <f t="shared" si="156"/>
        <v>0</v>
      </c>
      <c r="JP200" s="28"/>
      <c r="JQ200" s="28"/>
      <c r="JR200" s="28"/>
      <c r="JS200" s="28"/>
      <c r="JT200" s="28"/>
      <c r="JU200" s="28"/>
      <c r="JV200" s="28"/>
      <c r="JW200" s="28"/>
      <c r="JX200" s="28"/>
      <c r="JY200" s="28"/>
      <c r="JZ200" s="28"/>
      <c r="KA200" s="28"/>
      <c r="KB200" s="28"/>
      <c r="KC200" s="28"/>
      <c r="KD200" s="28"/>
      <c r="KE200" s="824"/>
    </row>
    <row r="201" s="786" customFormat="1" hidden="1" customHeight="1" spans="1:291">
      <c r="A201" s="95" t="s">
        <v>1610</v>
      </c>
      <c r="B201" s="343" t="s">
        <v>1682</v>
      </c>
      <c r="C201" s="95" t="s">
        <v>1917</v>
      </c>
      <c r="D201" s="95" t="s">
        <v>2030</v>
      </c>
      <c r="E201" s="411"/>
      <c r="F201" s="1061" t="s">
        <v>192</v>
      </c>
      <c r="G201" s="112" t="s">
        <v>193</v>
      </c>
      <c r="H201" s="1060" t="s">
        <v>194</v>
      </c>
      <c r="I201" s="99">
        <f t="shared" ref="I201:I210" si="163">L201-J201</f>
        <v>-2539</v>
      </c>
      <c r="J201" s="1129">
        <v>3339</v>
      </c>
      <c r="K201" s="1130">
        <f t="shared" si="143"/>
        <v>3800</v>
      </c>
      <c r="L201" s="1131">
        <f t="shared" si="144"/>
        <v>800</v>
      </c>
      <c r="M201" s="1144"/>
      <c r="N201" s="1137"/>
      <c r="O201" s="1134"/>
      <c r="P201" s="1138">
        <f t="shared" si="145"/>
        <v>3000</v>
      </c>
      <c r="Q201" s="1154">
        <f t="shared" si="146"/>
        <v>6008</v>
      </c>
      <c r="R201" s="1156"/>
      <c r="S201" s="1237"/>
      <c r="T201" s="1237"/>
      <c r="U201" s="1237"/>
      <c r="V201" s="1238"/>
      <c r="W201" s="1237"/>
      <c r="X201" s="1237"/>
      <c r="Y201" s="1237"/>
      <c r="Z201" s="1237">
        <v>3000</v>
      </c>
      <c r="AA201" s="1156"/>
      <c r="AB201" s="1167"/>
      <c r="AC201" s="1156"/>
      <c r="AD201" s="1156"/>
      <c r="AE201" s="1156"/>
      <c r="AF201" s="1156"/>
      <c r="AG201" s="1156"/>
      <c r="AH201" s="1156"/>
      <c r="AI201" s="1156">
        <v>3008</v>
      </c>
      <c r="AJ201" s="1156"/>
      <c r="AK201" s="1156"/>
      <c r="AL201" s="1156">
        <v>3000</v>
      </c>
      <c r="AM201" s="1156"/>
      <c r="AN201" s="1156"/>
      <c r="AO201" s="1156"/>
      <c r="AP201" s="1156"/>
      <c r="AQ201" s="1156"/>
      <c r="AR201" s="1156"/>
      <c r="AS201" s="1179"/>
      <c r="AT201" s="1177"/>
      <c r="AU201" s="1178"/>
      <c r="AV201" s="1178"/>
      <c r="AW201" s="1178"/>
      <c r="AX201" s="1178"/>
      <c r="AY201" s="1178"/>
      <c r="AZ201" s="1178"/>
      <c r="BA201" s="1178"/>
      <c r="BB201" s="1178"/>
      <c r="BC201" s="1178"/>
      <c r="BD201" s="1178"/>
      <c r="BE201" s="1178"/>
      <c r="BF201" s="1178"/>
      <c r="BG201" s="1178"/>
      <c r="BH201" s="1178"/>
      <c r="BI201" s="1178"/>
      <c r="BJ201" s="1178"/>
      <c r="BK201" s="1186"/>
      <c r="BL201" s="1187">
        <v>-4107</v>
      </c>
      <c r="BM201" s="1187"/>
      <c r="BN201" s="1187"/>
      <c r="BO201" s="1187"/>
      <c r="BP201" s="1187"/>
      <c r="BQ201" s="1187">
        <v>66</v>
      </c>
      <c r="BR201" s="1187"/>
      <c r="BS201" s="1187"/>
      <c r="BT201" s="1187"/>
      <c r="BU201" s="1187"/>
      <c r="BV201" s="1191"/>
      <c r="BW201" s="1186"/>
      <c r="BX201" s="1186"/>
      <c r="BY201" s="1186"/>
      <c r="BZ201" s="1186"/>
      <c r="CA201" s="1186">
        <v>704</v>
      </c>
      <c r="CB201" s="1186"/>
      <c r="CC201" s="1186">
        <v>64</v>
      </c>
      <c r="CD201" s="1186"/>
      <c r="CE201" s="1186">
        <v>256</v>
      </c>
      <c r="CF201" s="1186">
        <v>128</v>
      </c>
      <c r="CG201" s="1186">
        <v>240</v>
      </c>
      <c r="CH201" s="1186"/>
      <c r="CI201" s="1186">
        <v>512</v>
      </c>
      <c r="CJ201" s="1186">
        <v>128</v>
      </c>
      <c r="CK201" s="1186">
        <v>64</v>
      </c>
      <c r="CL201" s="1186"/>
      <c r="CM201" s="1186"/>
      <c r="CN201" s="1186">
        <v>16</v>
      </c>
      <c r="CO201" s="1186"/>
      <c r="CP201" s="1186">
        <v>3008</v>
      </c>
      <c r="CQ201" s="1186">
        <v>528</v>
      </c>
      <c r="CR201" s="1186">
        <v>64</v>
      </c>
      <c r="CS201" s="1186"/>
      <c r="CT201" s="1186"/>
      <c r="CU201" s="1186"/>
      <c r="CV201" s="1186">
        <v>128</v>
      </c>
      <c r="CW201" s="1186"/>
      <c r="CX201" s="1186"/>
      <c r="CY201" s="1186">
        <v>192</v>
      </c>
      <c r="CZ201" s="1186"/>
      <c r="DA201" s="1186"/>
      <c r="DB201" s="1186">
        <v>64</v>
      </c>
      <c r="DC201" s="1186">
        <v>576</v>
      </c>
      <c r="DD201" s="1186"/>
      <c r="DE201" s="1186"/>
      <c r="DF201" s="1186"/>
      <c r="DG201" s="1186"/>
      <c r="DH201" s="1186"/>
      <c r="DI201" s="1186"/>
      <c r="DJ201" s="1186">
        <v>160</v>
      </c>
      <c r="DK201" s="1186"/>
      <c r="DL201" s="1186">
        <v>128</v>
      </c>
      <c r="DM201" s="1186">
        <v>64</v>
      </c>
      <c r="DN201" s="1186"/>
      <c r="DO201" s="1186">
        <v>160</v>
      </c>
      <c r="DP201" s="1186"/>
      <c r="DQ201" s="1186">
        <v>64</v>
      </c>
      <c r="DR201" s="1186"/>
      <c r="DS201" s="1186"/>
      <c r="DT201" s="1186"/>
      <c r="DU201" s="1186"/>
      <c r="DV201" s="1186"/>
      <c r="DW201" s="1186"/>
      <c r="DX201" s="1186"/>
      <c r="DY201" s="1186"/>
      <c r="DZ201" s="1186"/>
      <c r="EA201" s="1186"/>
      <c r="EB201" s="1186"/>
      <c r="EC201" s="1186">
        <v>320</v>
      </c>
      <c r="ED201" s="1186"/>
      <c r="EE201" s="1186"/>
      <c r="EF201" s="1186">
        <v>912</v>
      </c>
      <c r="EG201" s="1186">
        <v>320</v>
      </c>
      <c r="EH201" s="1186">
        <v>384</v>
      </c>
      <c r="EI201" s="1186"/>
      <c r="EJ201" s="1186"/>
      <c r="EK201" s="1197"/>
      <c r="EL201" s="1198"/>
      <c r="EM201" s="1186"/>
      <c r="EN201" s="1186"/>
      <c r="EO201" s="1186"/>
      <c r="EP201" s="1186"/>
      <c r="EQ201" s="1186"/>
      <c r="ER201" s="1186"/>
      <c r="ES201" s="1186"/>
      <c r="ET201" s="1186"/>
      <c r="EU201" s="1186"/>
      <c r="EV201" s="1186"/>
      <c r="EW201" s="1186"/>
      <c r="EX201" s="1186"/>
      <c r="EY201" s="1186">
        <v>64</v>
      </c>
      <c r="EZ201" s="1186"/>
      <c r="FA201" s="1186"/>
      <c r="FB201" s="1186"/>
      <c r="FC201" s="1209"/>
      <c r="FD201" s="1186"/>
      <c r="FE201" s="1186"/>
      <c r="FF201" s="1186"/>
      <c r="FG201" s="1186"/>
      <c r="FH201" s="1186"/>
      <c r="FI201" s="1186"/>
      <c r="FJ201" s="1186"/>
      <c r="FK201" s="1186"/>
      <c r="FL201" s="1209"/>
      <c r="FM201" s="1186"/>
      <c r="FN201" s="1186"/>
      <c r="FO201" s="1186"/>
      <c r="FP201" s="1186"/>
      <c r="FQ201" s="1186"/>
      <c r="FR201" s="1186"/>
      <c r="FS201" s="1186"/>
      <c r="FT201" s="1186"/>
      <c r="FU201" s="1186"/>
      <c r="FV201" s="1186"/>
      <c r="FW201" s="1186"/>
      <c r="FX201" s="1186"/>
      <c r="FY201" s="1186"/>
      <c r="FZ201" s="1186"/>
      <c r="GA201" s="1186"/>
      <c r="GB201" s="1186"/>
      <c r="GC201" s="1186"/>
      <c r="GD201" s="1186"/>
      <c r="GE201" s="1186"/>
      <c r="GF201" s="1186"/>
      <c r="GG201" s="1186"/>
      <c r="GH201" s="1186"/>
      <c r="GI201" s="1186"/>
      <c r="GJ201" s="1186"/>
      <c r="GK201" s="1186"/>
      <c r="GL201" s="1186">
        <v>1</v>
      </c>
      <c r="GM201" s="1186"/>
      <c r="GN201" s="1186"/>
      <c r="GO201" s="1186"/>
      <c r="GP201" s="1186"/>
      <c r="GQ201" s="1186"/>
      <c r="GR201" s="1186"/>
      <c r="GS201" s="1186"/>
      <c r="GT201" s="1186"/>
      <c r="GU201" s="1186"/>
      <c r="GV201" s="1186"/>
      <c r="GW201" s="1186"/>
      <c r="GX201" s="1186"/>
      <c r="GY201" s="1218"/>
      <c r="GZ201" s="364">
        <f t="shared" si="160"/>
        <v>9184</v>
      </c>
      <c r="HA201" s="365">
        <f t="shared" si="161"/>
        <v>65</v>
      </c>
      <c r="HB201" s="366">
        <f t="shared" si="162"/>
        <v>9249</v>
      </c>
      <c r="HC201" s="366">
        <v>13622</v>
      </c>
      <c r="HD201" s="365">
        <v>3400</v>
      </c>
      <c r="HE201" s="365"/>
      <c r="HF201" s="54"/>
      <c r="HG201" s="708">
        <v>4.99</v>
      </c>
      <c r="HH201" s="708">
        <v>1.37</v>
      </c>
      <c r="HI201" s="709">
        <f t="shared" si="150"/>
        <v>12671.13</v>
      </c>
      <c r="HJ201" s="710"/>
      <c r="HK201" s="710">
        <v>6.54</v>
      </c>
      <c r="HL201" s="738">
        <f t="shared" si="151"/>
        <v>0.287504085412354</v>
      </c>
      <c r="HM201" s="739"/>
      <c r="HN201" s="739">
        <v>3000</v>
      </c>
      <c r="HO201" s="739">
        <v>6.88</v>
      </c>
      <c r="HP201" s="740">
        <f t="shared" si="157"/>
        <v>24852</v>
      </c>
      <c r="HQ201" s="738">
        <f t="shared" ref="HQ201:HQ210" si="164">1-HO201/6.7/HH201</f>
        <v>0.250463013400153</v>
      </c>
      <c r="HR201" s="741">
        <v>44470</v>
      </c>
      <c r="HS201" s="742">
        <v>44927</v>
      </c>
      <c r="HT201" s="739">
        <f ca="1" t="shared" si="159"/>
        <v>5</v>
      </c>
      <c r="HU201" s="739">
        <f ca="1" t="shared" si="152"/>
        <v>150</v>
      </c>
      <c r="HV201" s="739">
        <v>3339</v>
      </c>
      <c r="HW201" s="739">
        <f t="shared" si="109"/>
        <v>9249</v>
      </c>
      <c r="HX201" s="761">
        <f t="shared" si="153"/>
        <v>2.59111920437036</v>
      </c>
      <c r="HY201" s="739">
        <f ca="1" t="shared" si="154"/>
        <v>6.30505673063454</v>
      </c>
      <c r="HZ201" s="739">
        <f t="shared" si="138"/>
        <v>3800</v>
      </c>
      <c r="IA201" s="739"/>
      <c r="IB201" s="739">
        <f ca="1" t="shared" si="139"/>
        <v>1849.8</v>
      </c>
      <c r="IC201" s="769">
        <f ca="1" t="shared" si="140"/>
        <v>61.66</v>
      </c>
      <c r="ID201" s="769">
        <f ca="1" t="shared" si="141"/>
        <v>61.6282841388258</v>
      </c>
      <c r="IE201" s="739"/>
      <c r="IF201" s="739"/>
      <c r="IG201" s="739"/>
      <c r="IH201" s="739"/>
      <c r="II201" s="739"/>
      <c r="IJ201" s="739"/>
      <c r="IK201" s="739"/>
      <c r="IL201" s="743"/>
      <c r="IM201" s="743"/>
      <c r="IN201" s="743"/>
      <c r="IO201" s="743"/>
      <c r="IP201" s="743"/>
      <c r="IQ201" s="739"/>
      <c r="IR201" s="739"/>
      <c r="IS201" s="739"/>
      <c r="IT201" s="739"/>
      <c r="IU201" s="739"/>
      <c r="IV201" s="739"/>
      <c r="IW201" s="739"/>
      <c r="IX201" s="739"/>
      <c r="IY201" s="739"/>
      <c r="IZ201" s="831"/>
      <c r="JA201" s="831"/>
      <c r="JB201" s="743">
        <v>3315</v>
      </c>
      <c r="JC201" s="743">
        <v>704</v>
      </c>
      <c r="JD201" s="743">
        <v>704</v>
      </c>
      <c r="JE201" s="743">
        <v>1184</v>
      </c>
      <c r="JF201" s="743">
        <v>704</v>
      </c>
      <c r="JG201" s="739">
        <v>4256</v>
      </c>
      <c r="JH201" s="739">
        <v>192</v>
      </c>
      <c r="JI201" s="739">
        <v>320</v>
      </c>
      <c r="JJ201" s="739">
        <v>384</v>
      </c>
      <c r="JK201" s="739">
        <v>560</v>
      </c>
      <c r="JL201" s="739">
        <v>515</v>
      </c>
      <c r="JM201" s="739">
        <v>848</v>
      </c>
      <c r="JN201" s="28">
        <f t="shared" si="155"/>
        <v>13686</v>
      </c>
      <c r="JO201" s="28">
        <f t="shared" si="156"/>
        <v>64</v>
      </c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824"/>
    </row>
    <row r="202" s="786" customFormat="1" hidden="1" customHeight="1" spans="1:291">
      <c r="A202" s="95" t="s">
        <v>1610</v>
      </c>
      <c r="B202" s="343" t="s">
        <v>1682</v>
      </c>
      <c r="C202" s="95" t="s">
        <v>1917</v>
      </c>
      <c r="D202" s="95" t="s">
        <v>2030</v>
      </c>
      <c r="E202" s="411"/>
      <c r="F202" s="1061" t="s">
        <v>195</v>
      </c>
      <c r="G202" s="112" t="s">
        <v>196</v>
      </c>
      <c r="H202" s="1060" t="s">
        <v>197</v>
      </c>
      <c r="I202" s="99">
        <f t="shared" si="163"/>
        <v>-1757</v>
      </c>
      <c r="J202" s="1129">
        <v>3940</v>
      </c>
      <c r="K202" s="1130">
        <f t="shared" si="143"/>
        <v>2183</v>
      </c>
      <c r="L202" s="1131">
        <f t="shared" si="144"/>
        <v>2183</v>
      </c>
      <c r="M202" s="1144"/>
      <c r="N202" s="1137"/>
      <c r="O202" s="1134"/>
      <c r="P202" s="1138">
        <f t="shared" si="145"/>
        <v>0</v>
      </c>
      <c r="Q202" s="1154">
        <f t="shared" si="146"/>
        <v>8000</v>
      </c>
      <c r="R202" s="1155"/>
      <c r="S202" s="1237"/>
      <c r="T202" s="1237"/>
      <c r="U202" s="1237"/>
      <c r="V202" s="1238"/>
      <c r="W202" s="1237"/>
      <c r="X202" s="1237"/>
      <c r="Y202" s="1237"/>
      <c r="Z202" s="1237"/>
      <c r="AA202" s="1156"/>
      <c r="AB202" s="1167">
        <v>5000</v>
      </c>
      <c r="AC202" s="1156"/>
      <c r="AD202" s="1156"/>
      <c r="AE202" s="1156"/>
      <c r="AF202" s="1156"/>
      <c r="AG202" s="1156"/>
      <c r="AH202" s="1156"/>
      <c r="AI202" s="1156"/>
      <c r="AJ202" s="1156"/>
      <c r="AK202" s="1156"/>
      <c r="AL202" s="1156"/>
      <c r="AM202" s="1156"/>
      <c r="AN202" s="1237">
        <v>3000</v>
      </c>
      <c r="AO202" s="1156"/>
      <c r="AP202" s="1156"/>
      <c r="AQ202" s="1156"/>
      <c r="AR202" s="1156"/>
      <c r="AS202" s="1179"/>
      <c r="AT202" s="1177"/>
      <c r="AU202" s="1178"/>
      <c r="AV202" s="1178"/>
      <c r="AW202" s="1178"/>
      <c r="AX202" s="1178"/>
      <c r="AY202" s="1178"/>
      <c r="AZ202" s="1178"/>
      <c r="BA202" s="1178"/>
      <c r="BB202" s="1178"/>
      <c r="BC202" s="1178"/>
      <c r="BD202" s="1178"/>
      <c r="BE202" s="1178"/>
      <c r="BF202" s="1178"/>
      <c r="BG202" s="1178"/>
      <c r="BH202" s="1178"/>
      <c r="BI202" s="1178"/>
      <c r="BJ202" s="1178"/>
      <c r="BK202" s="1186"/>
      <c r="BL202" s="1187">
        <v>612</v>
      </c>
      <c r="BM202" s="1187"/>
      <c r="BN202" s="1187"/>
      <c r="BO202" s="1187"/>
      <c r="BP202" s="1187"/>
      <c r="BQ202" s="1187">
        <v>-43</v>
      </c>
      <c r="BR202" s="1187"/>
      <c r="BS202" s="1187"/>
      <c r="BT202" s="1187"/>
      <c r="BU202" s="1187"/>
      <c r="BV202" s="1191"/>
      <c r="BW202" s="1186"/>
      <c r="BX202" s="1186"/>
      <c r="BY202" s="1186"/>
      <c r="BZ202" s="1186"/>
      <c r="CA202" s="1186">
        <v>320</v>
      </c>
      <c r="CB202" s="1186"/>
      <c r="CC202" s="1186">
        <v>64</v>
      </c>
      <c r="CD202" s="1186"/>
      <c r="CE202" s="1186">
        <v>256</v>
      </c>
      <c r="CF202" s="1186">
        <v>128</v>
      </c>
      <c r="CG202" s="1186">
        <v>240</v>
      </c>
      <c r="CH202" s="1186"/>
      <c r="CI202" s="1186">
        <v>448</v>
      </c>
      <c r="CJ202" s="1186">
        <v>192</v>
      </c>
      <c r="CK202" s="1186"/>
      <c r="CL202" s="1186"/>
      <c r="CM202" s="1186"/>
      <c r="CN202" s="1186">
        <v>8</v>
      </c>
      <c r="CO202" s="1186"/>
      <c r="CP202" s="1186"/>
      <c r="CQ202" s="1186">
        <v>208</v>
      </c>
      <c r="CR202" s="1186">
        <v>128</v>
      </c>
      <c r="CS202" s="1186"/>
      <c r="CT202" s="1186"/>
      <c r="CU202" s="1186"/>
      <c r="CV202" s="1186">
        <v>128</v>
      </c>
      <c r="CW202" s="1186"/>
      <c r="CX202" s="1186"/>
      <c r="CY202" s="1186">
        <v>192</v>
      </c>
      <c r="CZ202" s="1186"/>
      <c r="DA202" s="1186"/>
      <c r="DB202" s="1186"/>
      <c r="DC202" s="1186">
        <v>576</v>
      </c>
      <c r="DD202" s="1186"/>
      <c r="DE202" s="1186"/>
      <c r="DF202" s="1186"/>
      <c r="DG202" s="1186"/>
      <c r="DH202" s="1186"/>
      <c r="DI202" s="1186"/>
      <c r="DJ202" s="1186">
        <v>136</v>
      </c>
      <c r="DK202" s="1186"/>
      <c r="DL202" s="1186">
        <v>128</v>
      </c>
      <c r="DM202" s="1186">
        <v>64</v>
      </c>
      <c r="DN202" s="1186"/>
      <c r="DO202" s="1186">
        <v>160</v>
      </c>
      <c r="DP202" s="1186"/>
      <c r="DQ202" s="1186"/>
      <c r="DR202" s="1186"/>
      <c r="DS202" s="1186"/>
      <c r="DT202" s="1186"/>
      <c r="DU202" s="1186"/>
      <c r="DV202" s="1186"/>
      <c r="DW202" s="1186"/>
      <c r="DX202" s="1186"/>
      <c r="DY202" s="1186"/>
      <c r="DZ202" s="1186"/>
      <c r="EA202" s="1186"/>
      <c r="EB202" s="1186"/>
      <c r="EC202" s="1186">
        <v>256</v>
      </c>
      <c r="ED202" s="1186"/>
      <c r="EE202" s="1186"/>
      <c r="EF202" s="1186">
        <v>912</v>
      </c>
      <c r="EG202" s="1186">
        <v>320</v>
      </c>
      <c r="EH202" s="1186">
        <v>320</v>
      </c>
      <c r="EI202" s="1186"/>
      <c r="EJ202" s="1186"/>
      <c r="EK202" s="1197"/>
      <c r="EL202" s="1198"/>
      <c r="EM202" s="1186"/>
      <c r="EN202" s="1186"/>
      <c r="EO202" s="1186"/>
      <c r="EP202" s="1186"/>
      <c r="EQ202" s="1186"/>
      <c r="ER202" s="1186"/>
      <c r="ES202" s="1186"/>
      <c r="ET202" s="1186"/>
      <c r="EU202" s="1186"/>
      <c r="EV202" s="1186"/>
      <c r="EW202" s="1186"/>
      <c r="EX202" s="1186"/>
      <c r="EY202" s="1186">
        <v>64</v>
      </c>
      <c r="EZ202" s="1186"/>
      <c r="FA202" s="1186"/>
      <c r="FB202" s="1186"/>
      <c r="FC202" s="1209"/>
      <c r="FD202" s="1186"/>
      <c r="FE202" s="1186"/>
      <c r="FF202" s="1186"/>
      <c r="FG202" s="1186"/>
      <c r="FH202" s="1186"/>
      <c r="FI202" s="1186"/>
      <c r="FJ202" s="1186"/>
      <c r="FK202" s="1186"/>
      <c r="FL202" s="1209"/>
      <c r="FM202" s="1186"/>
      <c r="FN202" s="1186"/>
      <c r="FO202" s="1186"/>
      <c r="FP202" s="1186"/>
      <c r="FQ202" s="1186"/>
      <c r="FR202" s="1186"/>
      <c r="FS202" s="1186"/>
      <c r="FT202" s="1186"/>
      <c r="FU202" s="1186"/>
      <c r="FV202" s="1186"/>
      <c r="FW202" s="1186"/>
      <c r="FX202" s="1186"/>
      <c r="FY202" s="1186"/>
      <c r="FZ202" s="1186"/>
      <c r="GA202" s="1186"/>
      <c r="GB202" s="1186"/>
      <c r="GC202" s="1186"/>
      <c r="GD202" s="1186"/>
      <c r="GE202" s="1186"/>
      <c r="GF202" s="1186"/>
      <c r="GG202" s="1186"/>
      <c r="GH202" s="1186"/>
      <c r="GI202" s="1186"/>
      <c r="GJ202" s="1186"/>
      <c r="GK202" s="1186"/>
      <c r="GL202" s="1186"/>
      <c r="GM202" s="1186"/>
      <c r="GN202" s="1186"/>
      <c r="GO202" s="1186"/>
      <c r="GP202" s="1186"/>
      <c r="GQ202" s="1186"/>
      <c r="GR202" s="1186"/>
      <c r="GS202" s="1186"/>
      <c r="GT202" s="1186"/>
      <c r="GU202" s="1186"/>
      <c r="GV202" s="1186"/>
      <c r="GW202" s="1186"/>
      <c r="GX202" s="1186"/>
      <c r="GY202" s="1218"/>
      <c r="GZ202" s="364">
        <f t="shared" si="160"/>
        <v>5184</v>
      </c>
      <c r="HA202" s="365">
        <f t="shared" si="161"/>
        <v>64</v>
      </c>
      <c r="HB202" s="366">
        <f t="shared" si="162"/>
        <v>5248</v>
      </c>
      <c r="HC202" s="366">
        <v>7401</v>
      </c>
      <c r="HD202" s="365">
        <v>3388</v>
      </c>
      <c r="HE202" s="365"/>
      <c r="HF202" s="54"/>
      <c r="HG202" s="708">
        <v>4.99</v>
      </c>
      <c r="HH202" s="708">
        <v>1.37</v>
      </c>
      <c r="HI202" s="709">
        <f t="shared" si="150"/>
        <v>7189.76</v>
      </c>
      <c r="HJ202" s="710"/>
      <c r="HK202" s="710">
        <v>6.54</v>
      </c>
      <c r="HL202" s="738">
        <f t="shared" si="151"/>
        <v>0.287504085412354</v>
      </c>
      <c r="HM202" s="739"/>
      <c r="HN202" s="739">
        <v>3000</v>
      </c>
      <c r="HO202" s="739">
        <v>6.88</v>
      </c>
      <c r="HP202" s="740">
        <f t="shared" si="157"/>
        <v>14276.82</v>
      </c>
      <c r="HQ202" s="738">
        <f t="shared" si="164"/>
        <v>0.250463013400153</v>
      </c>
      <c r="HR202" s="741">
        <v>44470</v>
      </c>
      <c r="HS202" s="742">
        <v>44927</v>
      </c>
      <c r="HT202" s="739">
        <f ca="1" t="shared" si="159"/>
        <v>5</v>
      </c>
      <c r="HU202" s="739">
        <f ca="1" t="shared" si="152"/>
        <v>150</v>
      </c>
      <c r="HV202" s="739">
        <v>3940</v>
      </c>
      <c r="HW202" s="739">
        <f t="shared" ref="HW202:HW228" si="165">HB202</f>
        <v>5248</v>
      </c>
      <c r="HX202" s="761">
        <f t="shared" si="153"/>
        <v>1.71419238935163</v>
      </c>
      <c r="HY202" s="739">
        <f ca="1" t="shared" si="154"/>
        <v>4.17120148075562</v>
      </c>
      <c r="HZ202" s="739">
        <f t="shared" si="138"/>
        <v>2183</v>
      </c>
      <c r="IA202" s="739"/>
      <c r="IB202" s="739">
        <f ca="1" t="shared" si="139"/>
        <v>1049.6</v>
      </c>
      <c r="IC202" s="769">
        <f ca="1" t="shared" si="140"/>
        <v>34.9866666666667</v>
      </c>
      <c r="ID202" s="769">
        <f ca="1" t="shared" si="141"/>
        <v>62.3951981707317</v>
      </c>
      <c r="IE202" s="739"/>
      <c r="IF202" s="739"/>
      <c r="IG202" s="739"/>
      <c r="IH202" s="739"/>
      <c r="II202" s="739"/>
      <c r="IJ202" s="739"/>
      <c r="IK202" s="739"/>
      <c r="IL202" s="743"/>
      <c r="IM202" s="743"/>
      <c r="IN202" s="743"/>
      <c r="IO202" s="743"/>
      <c r="IP202" s="743"/>
      <c r="IQ202" s="739"/>
      <c r="IR202" s="739"/>
      <c r="IS202" s="739"/>
      <c r="IT202" s="739"/>
      <c r="IU202" s="739"/>
      <c r="IV202" s="739"/>
      <c r="IW202" s="739"/>
      <c r="IX202" s="739"/>
      <c r="IY202" s="739"/>
      <c r="IZ202" s="831"/>
      <c r="JA202" s="831"/>
      <c r="JB202" s="743">
        <v>947</v>
      </c>
      <c r="JC202" s="743">
        <v>320</v>
      </c>
      <c r="JD202" s="743">
        <v>648</v>
      </c>
      <c r="JE202" s="743">
        <v>1120</v>
      </c>
      <c r="JF202" s="743">
        <v>640</v>
      </c>
      <c r="JG202" s="739">
        <v>1216</v>
      </c>
      <c r="JH202" s="739">
        <v>256</v>
      </c>
      <c r="JI202" s="739">
        <v>320</v>
      </c>
      <c r="JJ202" s="739">
        <v>384</v>
      </c>
      <c r="JK202" s="739">
        <v>500</v>
      </c>
      <c r="JL202" s="739">
        <v>446</v>
      </c>
      <c r="JM202" s="739">
        <v>668</v>
      </c>
      <c r="JN202" s="28">
        <f t="shared" si="155"/>
        <v>7465</v>
      </c>
      <c r="JO202" s="28">
        <f t="shared" si="156"/>
        <v>64</v>
      </c>
      <c r="JP202" s="28"/>
      <c r="JQ202" s="28"/>
      <c r="JR202" s="28"/>
      <c r="JS202" s="28"/>
      <c r="JT202" s="28"/>
      <c r="JU202" s="28"/>
      <c r="JV202" s="28"/>
      <c r="JW202" s="28"/>
      <c r="JX202" s="28"/>
      <c r="JY202" s="28"/>
      <c r="JZ202" s="28"/>
      <c r="KA202" s="28"/>
      <c r="KB202" s="28"/>
      <c r="KC202" s="28"/>
      <c r="KD202" s="28"/>
      <c r="KE202" s="824"/>
    </row>
    <row r="203" s="786" customFormat="1" hidden="1" customHeight="1" spans="1:291">
      <c r="A203" s="95" t="s">
        <v>1610</v>
      </c>
      <c r="B203" s="343">
        <v>2020</v>
      </c>
      <c r="C203" s="95" t="s">
        <v>1917</v>
      </c>
      <c r="D203" s="95" t="s">
        <v>2030</v>
      </c>
      <c r="E203" s="411"/>
      <c r="F203" s="1061" t="s">
        <v>198</v>
      </c>
      <c r="G203" s="112" t="s">
        <v>199</v>
      </c>
      <c r="H203" s="1060" t="s">
        <v>2031</v>
      </c>
      <c r="I203" s="99">
        <f t="shared" si="163"/>
        <v>-5070</v>
      </c>
      <c r="J203" s="1129">
        <v>6022</v>
      </c>
      <c r="K203" s="1130">
        <f t="shared" si="143"/>
        <v>3952</v>
      </c>
      <c r="L203" s="1131">
        <f t="shared" si="144"/>
        <v>952</v>
      </c>
      <c r="M203" s="1248"/>
      <c r="N203" s="1133"/>
      <c r="O203" s="1139"/>
      <c r="P203" s="1138">
        <f t="shared" si="145"/>
        <v>3000</v>
      </c>
      <c r="Q203" s="1154">
        <f t="shared" si="146"/>
        <v>0</v>
      </c>
      <c r="R203" s="1156"/>
      <c r="S203" s="1237"/>
      <c r="T203" s="1237"/>
      <c r="U203" s="1237"/>
      <c r="V203" s="1238"/>
      <c r="W203" s="1237"/>
      <c r="X203" s="1237"/>
      <c r="Y203" s="1237"/>
      <c r="Z203" s="1237">
        <v>3000</v>
      </c>
      <c r="AA203" s="1156"/>
      <c r="AB203" s="1167"/>
      <c r="AC203" s="1156"/>
      <c r="AD203" s="1156"/>
      <c r="AE203" s="1156"/>
      <c r="AF203" s="1156"/>
      <c r="AG203" s="1156"/>
      <c r="AH203" s="1156"/>
      <c r="AI203" s="1156"/>
      <c r="AJ203" s="1156"/>
      <c r="AK203" s="1156"/>
      <c r="AL203" s="1156"/>
      <c r="AM203" s="1156"/>
      <c r="AN203" s="1237"/>
      <c r="AO203" s="1156"/>
      <c r="AP203" s="1156"/>
      <c r="AQ203" s="1156"/>
      <c r="AR203" s="1156"/>
      <c r="AS203" s="1179"/>
      <c r="AT203" s="1177"/>
      <c r="AU203" s="1178"/>
      <c r="AV203" s="1178"/>
      <c r="AW203" s="1178"/>
      <c r="AX203" s="1178"/>
      <c r="AY203" s="1178"/>
      <c r="AZ203" s="1178"/>
      <c r="BA203" s="1178"/>
      <c r="BB203" s="1178"/>
      <c r="BC203" s="1178"/>
      <c r="BD203" s="1178"/>
      <c r="BE203" s="1178"/>
      <c r="BF203" s="1178"/>
      <c r="BG203" s="1178"/>
      <c r="BH203" s="1178"/>
      <c r="BI203" s="1178"/>
      <c r="BJ203" s="1178"/>
      <c r="BK203" s="1186"/>
      <c r="BL203" s="1187">
        <v>-6230</v>
      </c>
      <c r="BM203" s="1187"/>
      <c r="BN203" s="1187"/>
      <c r="BO203" s="1187"/>
      <c r="BP203" s="1187"/>
      <c r="BQ203" s="1187">
        <v>-138</v>
      </c>
      <c r="BR203" s="1187"/>
      <c r="BS203" s="1187"/>
      <c r="BT203" s="1187"/>
      <c r="BU203" s="1187"/>
      <c r="BV203" s="1191"/>
      <c r="BW203" s="1186"/>
      <c r="BX203" s="1186"/>
      <c r="BY203" s="1186"/>
      <c r="BZ203" s="1186"/>
      <c r="CA203" s="1186"/>
      <c r="CB203" s="1186"/>
      <c r="CC203" s="1186">
        <v>128</v>
      </c>
      <c r="CD203" s="1186"/>
      <c r="CE203" s="1186">
        <v>128</v>
      </c>
      <c r="CF203" s="1186"/>
      <c r="CG203" s="1186"/>
      <c r="CH203" s="1186"/>
      <c r="CI203" s="1186"/>
      <c r="CJ203" s="1186">
        <v>64</v>
      </c>
      <c r="CK203" s="1186">
        <v>64</v>
      </c>
      <c r="CL203" s="1186"/>
      <c r="CM203" s="1186"/>
      <c r="CN203" s="1186">
        <v>8</v>
      </c>
      <c r="CO203" s="1186"/>
      <c r="CP203" s="1186">
        <v>3008</v>
      </c>
      <c r="CQ203" s="1186"/>
      <c r="CR203" s="1186"/>
      <c r="CS203" s="1186"/>
      <c r="CT203" s="1186"/>
      <c r="CU203" s="1186"/>
      <c r="CV203" s="1186">
        <v>128</v>
      </c>
      <c r="CW203" s="1186"/>
      <c r="CX203" s="1186"/>
      <c r="CY203" s="1186"/>
      <c r="CZ203" s="1186">
        <v>80</v>
      </c>
      <c r="DA203" s="1186"/>
      <c r="DB203" s="1186"/>
      <c r="DC203" s="1186"/>
      <c r="DD203" s="1186"/>
      <c r="DE203" s="1186"/>
      <c r="DF203" s="1186"/>
      <c r="DG203" s="1186"/>
      <c r="DH203" s="1186"/>
      <c r="DI203" s="1186"/>
      <c r="DJ203" s="1186"/>
      <c r="DK203" s="1186">
        <v>320</v>
      </c>
      <c r="DL203" s="1186"/>
      <c r="DM203" s="1186">
        <v>64</v>
      </c>
      <c r="DN203" s="1186"/>
      <c r="DO203" s="1186">
        <v>128</v>
      </c>
      <c r="DP203" s="1186"/>
      <c r="DQ203" s="1186"/>
      <c r="DR203" s="1186"/>
      <c r="DS203" s="1186"/>
      <c r="DT203" s="1186"/>
      <c r="DU203" s="1186"/>
      <c r="DV203" s="1186"/>
      <c r="DW203" s="1186"/>
      <c r="DX203" s="1186"/>
      <c r="DY203" s="1186"/>
      <c r="DZ203" s="1186"/>
      <c r="EA203" s="1186"/>
      <c r="EB203" s="1186"/>
      <c r="EC203" s="1186">
        <v>128</v>
      </c>
      <c r="ED203" s="1186"/>
      <c r="EE203" s="1186">
        <v>768</v>
      </c>
      <c r="EF203" s="1186"/>
      <c r="EG203" s="1186">
        <v>192</v>
      </c>
      <c r="EH203" s="1186">
        <v>192</v>
      </c>
      <c r="EI203" s="1186"/>
      <c r="EJ203" s="1186"/>
      <c r="EK203" s="1197"/>
      <c r="EL203" s="1198"/>
      <c r="EM203" s="1186"/>
      <c r="EN203" s="1186"/>
      <c r="EO203" s="1186"/>
      <c r="EP203" s="1186"/>
      <c r="EQ203" s="1186"/>
      <c r="ER203" s="1186"/>
      <c r="ES203" s="1186"/>
      <c r="ET203" s="1186"/>
      <c r="EU203" s="1186"/>
      <c r="EV203" s="1186"/>
      <c r="EW203" s="1186"/>
      <c r="EX203" s="1186"/>
      <c r="EY203" s="1186"/>
      <c r="EZ203" s="1186"/>
      <c r="FA203" s="1186"/>
      <c r="FB203" s="1186"/>
      <c r="FC203" s="1209"/>
      <c r="FD203" s="1186"/>
      <c r="FE203" s="1186"/>
      <c r="FF203" s="1186"/>
      <c r="FG203" s="1186"/>
      <c r="FH203" s="1186"/>
      <c r="FI203" s="1186"/>
      <c r="FJ203" s="1186"/>
      <c r="FK203" s="1186"/>
      <c r="FL203" s="1209"/>
      <c r="FM203" s="1186"/>
      <c r="FN203" s="1186"/>
      <c r="FO203" s="1186"/>
      <c r="FP203" s="1186">
        <v>16</v>
      </c>
      <c r="FQ203" s="1186"/>
      <c r="FR203" s="1186"/>
      <c r="FS203" s="1186"/>
      <c r="FT203" s="1186"/>
      <c r="FU203" s="1186"/>
      <c r="FV203" s="1186"/>
      <c r="FW203" s="1186"/>
      <c r="FX203" s="1186"/>
      <c r="FY203" s="1186"/>
      <c r="FZ203" s="1186"/>
      <c r="GA203" s="1186"/>
      <c r="GB203" s="1186"/>
      <c r="GC203" s="1186"/>
      <c r="GD203" s="1186"/>
      <c r="GE203" s="1186"/>
      <c r="GF203" s="1186"/>
      <c r="GG203" s="1186"/>
      <c r="GH203" s="1186"/>
      <c r="GI203" s="1186"/>
      <c r="GJ203" s="1186"/>
      <c r="GK203" s="1186"/>
      <c r="GL203" s="1186"/>
      <c r="GM203" s="1186"/>
      <c r="GN203" s="1186"/>
      <c r="GO203" s="1186"/>
      <c r="GP203" s="1186"/>
      <c r="GQ203" s="1186"/>
      <c r="GR203" s="1186"/>
      <c r="GS203" s="1186"/>
      <c r="GT203" s="1186"/>
      <c r="GU203" s="1186"/>
      <c r="GV203" s="1186"/>
      <c r="GW203" s="1186"/>
      <c r="GX203" s="1186"/>
      <c r="GY203" s="1218"/>
      <c r="GZ203" s="364">
        <f t="shared" si="160"/>
        <v>5400</v>
      </c>
      <c r="HA203" s="365">
        <f t="shared" si="161"/>
        <v>16</v>
      </c>
      <c r="HB203" s="366">
        <f t="shared" si="162"/>
        <v>5416</v>
      </c>
      <c r="HC203" s="366">
        <v>8384</v>
      </c>
      <c r="HD203" s="365">
        <v>10376</v>
      </c>
      <c r="HE203" s="365">
        <v>14943</v>
      </c>
      <c r="HF203" s="54"/>
      <c r="HG203" s="708">
        <v>4.99</v>
      </c>
      <c r="HH203" s="708">
        <v>1.37</v>
      </c>
      <c r="HI203" s="709">
        <f t="shared" si="150"/>
        <v>7419.92</v>
      </c>
      <c r="HJ203" s="710">
        <v>7.5</v>
      </c>
      <c r="HK203" s="710">
        <v>6.54</v>
      </c>
      <c r="HL203" s="738">
        <f t="shared" si="151"/>
        <v>0.287504085412354</v>
      </c>
      <c r="HM203" s="739"/>
      <c r="HN203" s="739">
        <v>3000</v>
      </c>
      <c r="HO203" s="739">
        <v>6.54</v>
      </c>
      <c r="HP203" s="740">
        <f t="shared" si="157"/>
        <v>25846.08</v>
      </c>
      <c r="HQ203" s="738">
        <f t="shared" si="164"/>
        <v>0.287504085412354</v>
      </c>
      <c r="HR203" s="741"/>
      <c r="HS203" s="742">
        <v>44927</v>
      </c>
      <c r="HT203" s="739">
        <f ca="1" t="shared" si="159"/>
        <v>5</v>
      </c>
      <c r="HU203" s="739">
        <f ca="1" t="shared" si="152"/>
        <v>150</v>
      </c>
      <c r="HV203" s="739">
        <v>6038</v>
      </c>
      <c r="HW203" s="739">
        <f t="shared" si="165"/>
        <v>5416</v>
      </c>
      <c r="HX203" s="761">
        <f t="shared" si="153"/>
        <v>1.08428428428428</v>
      </c>
      <c r="HY203" s="739">
        <f ca="1" t="shared" si="154"/>
        <v>2.63842509175843</v>
      </c>
      <c r="HZ203" s="739">
        <f t="shared" si="138"/>
        <v>3952</v>
      </c>
      <c r="IA203" s="739"/>
      <c r="IB203" s="739">
        <f ca="1" t="shared" si="139"/>
        <v>1083.2</v>
      </c>
      <c r="IC203" s="769">
        <f ca="1" t="shared" si="140"/>
        <v>36.1066666666667</v>
      </c>
      <c r="ID203" s="769">
        <f ca="1" t="shared" si="141"/>
        <v>109.453471196455</v>
      </c>
      <c r="IE203" s="739"/>
      <c r="IF203" s="739"/>
      <c r="IG203" s="739"/>
      <c r="IH203" s="739"/>
      <c r="II203" s="739"/>
      <c r="IJ203" s="739"/>
      <c r="IK203" s="739"/>
      <c r="IL203" s="743"/>
      <c r="IM203" s="743"/>
      <c r="IN203" s="743"/>
      <c r="IO203" s="743"/>
      <c r="IP203" s="743"/>
      <c r="IQ203" s="739"/>
      <c r="IR203" s="739"/>
      <c r="IS203" s="739"/>
      <c r="IT203" s="739"/>
      <c r="IU203" s="739"/>
      <c r="IV203" s="739"/>
      <c r="IW203" s="739"/>
      <c r="IX203" s="739"/>
      <c r="IY203" s="739"/>
      <c r="IZ203" s="831"/>
      <c r="JA203" s="831"/>
      <c r="JB203" s="743">
        <v>2880</v>
      </c>
      <c r="JC203" s="743">
        <v>192</v>
      </c>
      <c r="JD203" s="743">
        <v>208</v>
      </c>
      <c r="JE203" s="743">
        <v>128</v>
      </c>
      <c r="JF203" s="743">
        <v>448</v>
      </c>
      <c r="JG203" s="739">
        <v>3072</v>
      </c>
      <c r="JH203" s="739">
        <v>160</v>
      </c>
      <c r="JI203" s="739">
        <v>64</v>
      </c>
      <c r="JJ203" s="739">
        <v>464</v>
      </c>
      <c r="JK203" s="739">
        <v>80</v>
      </c>
      <c r="JL203" s="739">
        <v>240</v>
      </c>
      <c r="JM203" s="739">
        <v>512</v>
      </c>
      <c r="JN203" s="28">
        <f t="shared" si="155"/>
        <v>8448</v>
      </c>
      <c r="JO203" s="28">
        <f t="shared" si="156"/>
        <v>64</v>
      </c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824"/>
    </row>
    <row r="204" s="786" customFormat="1" hidden="1" customHeight="1" spans="1:291">
      <c r="A204" s="95" t="s">
        <v>1610</v>
      </c>
      <c r="B204" s="343">
        <v>2020</v>
      </c>
      <c r="C204" s="95" t="s">
        <v>1917</v>
      </c>
      <c r="D204" s="95" t="s">
        <v>2030</v>
      </c>
      <c r="E204" s="411"/>
      <c r="F204" s="1061" t="s">
        <v>201</v>
      </c>
      <c r="G204" s="112" t="s">
        <v>202</v>
      </c>
      <c r="H204" s="1060" t="s">
        <v>2032</v>
      </c>
      <c r="I204" s="99">
        <f t="shared" si="163"/>
        <v>-1734</v>
      </c>
      <c r="J204" s="1129">
        <v>3442</v>
      </c>
      <c r="K204" s="1130">
        <f t="shared" si="143"/>
        <v>1708</v>
      </c>
      <c r="L204" s="1131">
        <f t="shared" si="144"/>
        <v>1708</v>
      </c>
      <c r="M204" s="1144"/>
      <c r="N204" s="1133"/>
      <c r="O204" s="1139"/>
      <c r="P204" s="1138">
        <f t="shared" si="145"/>
        <v>0</v>
      </c>
      <c r="Q204" s="1154">
        <f t="shared" si="146"/>
        <v>9008</v>
      </c>
      <c r="R204" s="1156"/>
      <c r="S204" s="1237"/>
      <c r="T204" s="1237"/>
      <c r="U204" s="1237"/>
      <c r="V204" s="1238"/>
      <c r="W204" s="1237"/>
      <c r="X204" s="1237"/>
      <c r="Y204" s="1237"/>
      <c r="Z204" s="1237"/>
      <c r="AA204" s="1156"/>
      <c r="AB204" s="1167"/>
      <c r="AC204" s="1156"/>
      <c r="AD204" s="1237">
        <v>3000</v>
      </c>
      <c r="AE204" s="1237"/>
      <c r="AF204" s="1237"/>
      <c r="AG204" s="1237"/>
      <c r="AH204" s="1237"/>
      <c r="AI204" s="1237">
        <v>3008</v>
      </c>
      <c r="AJ204" s="1237"/>
      <c r="AK204" s="1237"/>
      <c r="AL204" s="1237"/>
      <c r="AM204" s="1237"/>
      <c r="AN204" s="1237">
        <v>3000</v>
      </c>
      <c r="AO204" s="1237"/>
      <c r="AP204" s="1237"/>
      <c r="AQ204" s="1237"/>
      <c r="AR204" s="1237"/>
      <c r="AS204" s="1179"/>
      <c r="AT204" s="1177"/>
      <c r="AU204" s="1178"/>
      <c r="AV204" s="1178"/>
      <c r="AW204" s="1178"/>
      <c r="AX204" s="1178"/>
      <c r="AY204" s="1178"/>
      <c r="AZ204" s="1178"/>
      <c r="BA204" s="1178"/>
      <c r="BB204" s="1178"/>
      <c r="BC204" s="1178"/>
      <c r="BD204" s="1178"/>
      <c r="BE204" s="1178"/>
      <c r="BF204" s="1178"/>
      <c r="BG204" s="1178"/>
      <c r="BH204" s="1178"/>
      <c r="BI204" s="1178"/>
      <c r="BJ204" s="1178"/>
      <c r="BK204" s="1186"/>
      <c r="BL204" s="1187">
        <v>-842</v>
      </c>
      <c r="BM204" s="1187"/>
      <c r="BN204" s="1187"/>
      <c r="BO204" s="1187"/>
      <c r="BP204" s="1187"/>
      <c r="BQ204" s="1187">
        <v>46</v>
      </c>
      <c r="BR204" s="1187"/>
      <c r="BS204" s="1187"/>
      <c r="BT204" s="1187"/>
      <c r="BU204" s="1187"/>
      <c r="BV204" s="1191"/>
      <c r="BW204" s="1186"/>
      <c r="BX204" s="1186"/>
      <c r="BY204" s="1186"/>
      <c r="BZ204" s="1186"/>
      <c r="CA204" s="1186">
        <v>192</v>
      </c>
      <c r="CB204" s="1186"/>
      <c r="CC204" s="1186">
        <v>128</v>
      </c>
      <c r="CD204" s="1186"/>
      <c r="CE204" s="1186">
        <v>128</v>
      </c>
      <c r="CF204" s="1186">
        <v>128</v>
      </c>
      <c r="CG204" s="1186">
        <v>240</v>
      </c>
      <c r="CH204" s="1186"/>
      <c r="CI204" s="1186"/>
      <c r="CJ204" s="1186">
        <v>64</v>
      </c>
      <c r="CK204" s="1186">
        <v>64</v>
      </c>
      <c r="CL204" s="1186"/>
      <c r="CM204" s="1186"/>
      <c r="CN204" s="1186">
        <v>8</v>
      </c>
      <c r="CO204" s="1186"/>
      <c r="CP204" s="1186">
        <v>3008</v>
      </c>
      <c r="CQ204" s="1186">
        <v>528</v>
      </c>
      <c r="CR204" s="1186">
        <v>64</v>
      </c>
      <c r="CS204" s="1186"/>
      <c r="CT204" s="1186"/>
      <c r="CU204" s="1186"/>
      <c r="CV204" s="1186">
        <v>128</v>
      </c>
      <c r="CW204" s="1186"/>
      <c r="CX204" s="1186"/>
      <c r="CY204" s="1186">
        <v>192</v>
      </c>
      <c r="CZ204" s="1186">
        <v>80</v>
      </c>
      <c r="DA204" s="1186"/>
      <c r="DB204" s="1186"/>
      <c r="DC204" s="1186"/>
      <c r="DD204" s="1186"/>
      <c r="DE204" s="1186"/>
      <c r="DF204" s="1186"/>
      <c r="DG204" s="1186"/>
      <c r="DH204" s="1186"/>
      <c r="DI204" s="1186"/>
      <c r="DJ204" s="1186">
        <v>72</v>
      </c>
      <c r="DK204" s="1186">
        <v>320</v>
      </c>
      <c r="DL204" s="1186"/>
      <c r="DM204" s="1186">
        <v>64</v>
      </c>
      <c r="DN204" s="1186"/>
      <c r="DO204" s="1186">
        <v>160</v>
      </c>
      <c r="DP204" s="1186"/>
      <c r="DQ204" s="1186">
        <v>64</v>
      </c>
      <c r="DR204" s="1186"/>
      <c r="DS204" s="1186"/>
      <c r="DT204" s="1186"/>
      <c r="DU204" s="1186"/>
      <c r="DV204" s="1186"/>
      <c r="DW204" s="1186"/>
      <c r="DX204" s="1186"/>
      <c r="DY204" s="1186"/>
      <c r="DZ204" s="1186"/>
      <c r="EA204" s="1186"/>
      <c r="EB204" s="1186"/>
      <c r="EC204" s="1186">
        <v>256</v>
      </c>
      <c r="ED204" s="1186"/>
      <c r="EE204" s="1186">
        <v>768</v>
      </c>
      <c r="EF204" s="1186">
        <v>912</v>
      </c>
      <c r="EG204" s="1186">
        <v>320</v>
      </c>
      <c r="EH204" s="1186">
        <v>192</v>
      </c>
      <c r="EI204" s="1186"/>
      <c r="EJ204" s="1186"/>
      <c r="EK204" s="1197"/>
      <c r="EL204" s="1198"/>
      <c r="EM204" s="1186"/>
      <c r="EN204" s="1186"/>
      <c r="EO204" s="1186"/>
      <c r="EP204" s="1186"/>
      <c r="EQ204" s="1186"/>
      <c r="ER204" s="1186"/>
      <c r="ES204" s="1186"/>
      <c r="ET204" s="1186"/>
      <c r="EU204" s="1186"/>
      <c r="EV204" s="1186"/>
      <c r="EW204" s="1186"/>
      <c r="EX204" s="1186"/>
      <c r="EY204" s="1186"/>
      <c r="EZ204" s="1186"/>
      <c r="FA204" s="1186"/>
      <c r="FB204" s="1186"/>
      <c r="FC204" s="1209"/>
      <c r="FD204" s="1186"/>
      <c r="FE204" s="1186"/>
      <c r="FF204" s="1186"/>
      <c r="FG204" s="1186"/>
      <c r="FH204" s="1186"/>
      <c r="FI204" s="1186"/>
      <c r="FJ204" s="1186"/>
      <c r="FK204" s="1186"/>
      <c r="FL204" s="1209"/>
      <c r="FM204" s="1186"/>
      <c r="FN204" s="1186"/>
      <c r="FO204" s="1186"/>
      <c r="FP204" s="1186">
        <v>16</v>
      </c>
      <c r="FQ204" s="1186"/>
      <c r="FR204" s="1186"/>
      <c r="FS204" s="1186"/>
      <c r="FT204" s="1186"/>
      <c r="FU204" s="1186"/>
      <c r="FV204" s="1186"/>
      <c r="FW204" s="1186"/>
      <c r="FX204" s="1186"/>
      <c r="FY204" s="1186"/>
      <c r="FZ204" s="1186"/>
      <c r="GA204" s="1186"/>
      <c r="GB204" s="1186"/>
      <c r="GC204" s="1186"/>
      <c r="GD204" s="1186"/>
      <c r="GE204" s="1186"/>
      <c r="GF204" s="1186"/>
      <c r="GG204" s="1186"/>
      <c r="GH204" s="1186"/>
      <c r="GI204" s="1186"/>
      <c r="GJ204" s="1186"/>
      <c r="GK204" s="1186"/>
      <c r="GL204" s="1186"/>
      <c r="GM204" s="1186"/>
      <c r="GN204" s="1186"/>
      <c r="GO204" s="1186"/>
      <c r="GP204" s="1186"/>
      <c r="GQ204" s="1186"/>
      <c r="GR204" s="1186"/>
      <c r="GS204" s="1186"/>
      <c r="GT204" s="1186"/>
      <c r="GU204" s="1186"/>
      <c r="GV204" s="1186"/>
      <c r="GW204" s="1186"/>
      <c r="GX204" s="1186"/>
      <c r="GY204" s="1218"/>
      <c r="GZ204" s="364">
        <f t="shared" si="160"/>
        <v>8080</v>
      </c>
      <c r="HA204" s="365">
        <f t="shared" si="161"/>
        <v>16</v>
      </c>
      <c r="HB204" s="366">
        <f t="shared" si="162"/>
        <v>8096</v>
      </c>
      <c r="HC204" s="366">
        <v>12247</v>
      </c>
      <c r="HD204" s="365">
        <v>13596</v>
      </c>
      <c r="HE204" s="365">
        <v>16405</v>
      </c>
      <c r="HF204" s="54"/>
      <c r="HG204" s="708">
        <v>4.99</v>
      </c>
      <c r="HH204" s="708">
        <v>1.37</v>
      </c>
      <c r="HI204" s="709">
        <f t="shared" si="150"/>
        <v>11091.52</v>
      </c>
      <c r="HJ204" s="710">
        <v>7.5</v>
      </c>
      <c r="HK204" s="710">
        <v>6.54</v>
      </c>
      <c r="HL204" s="738">
        <f t="shared" si="151"/>
        <v>0.287504085412354</v>
      </c>
      <c r="HM204" s="739"/>
      <c r="HN204" s="739">
        <v>3000</v>
      </c>
      <c r="HO204" s="739">
        <v>6.54</v>
      </c>
      <c r="HP204" s="740">
        <f t="shared" si="157"/>
        <v>11170.32</v>
      </c>
      <c r="HQ204" s="738">
        <f t="shared" si="164"/>
        <v>0.287504085412354</v>
      </c>
      <c r="HR204" s="741"/>
      <c r="HS204" s="742">
        <v>44927</v>
      </c>
      <c r="HT204" s="739">
        <f ca="1" t="shared" si="159"/>
        <v>5</v>
      </c>
      <c r="HU204" s="739">
        <f ca="1" t="shared" si="152"/>
        <v>150</v>
      </c>
      <c r="HV204" s="739">
        <v>3458</v>
      </c>
      <c r="HW204" s="739">
        <f t="shared" si="165"/>
        <v>8096</v>
      </c>
      <c r="HX204" s="761">
        <f t="shared" si="153"/>
        <v>3.13433991482772</v>
      </c>
      <c r="HY204" s="739">
        <f ca="1" t="shared" si="154"/>
        <v>7.62689379274745</v>
      </c>
      <c r="HZ204" s="739">
        <f t="shared" si="138"/>
        <v>1708</v>
      </c>
      <c r="IA204" s="739"/>
      <c r="IB204" s="739">
        <f ca="1" t="shared" si="139"/>
        <v>1619.2</v>
      </c>
      <c r="IC204" s="769">
        <f ca="1" t="shared" si="140"/>
        <v>53.9733333333333</v>
      </c>
      <c r="ID204" s="769">
        <f ca="1" t="shared" si="141"/>
        <v>31.645256916996</v>
      </c>
      <c r="IE204" s="739"/>
      <c r="IF204" s="739"/>
      <c r="IG204" s="739"/>
      <c r="IH204" s="739"/>
      <c r="II204" s="739"/>
      <c r="IJ204" s="739"/>
      <c r="IK204" s="739"/>
      <c r="IL204" s="743"/>
      <c r="IM204" s="743"/>
      <c r="IN204" s="743"/>
      <c r="IO204" s="743"/>
      <c r="IP204" s="743"/>
      <c r="IQ204" s="739"/>
      <c r="IR204" s="739"/>
      <c r="IS204" s="739"/>
      <c r="IT204" s="739"/>
      <c r="IU204" s="739"/>
      <c r="IV204" s="739"/>
      <c r="IW204" s="739"/>
      <c r="IX204" s="739"/>
      <c r="IY204" s="739"/>
      <c r="IZ204" s="831"/>
      <c r="JA204" s="831"/>
      <c r="JB204" s="743">
        <v>3248</v>
      </c>
      <c r="JC204" s="743">
        <v>256</v>
      </c>
      <c r="JD204" s="743">
        <v>504</v>
      </c>
      <c r="JE204" s="743">
        <v>928</v>
      </c>
      <c r="JF204" s="743">
        <v>448</v>
      </c>
      <c r="JG204" s="739">
        <v>4096</v>
      </c>
      <c r="JH204" s="739">
        <v>224</v>
      </c>
      <c r="JI204" s="739">
        <v>256</v>
      </c>
      <c r="JJ204" s="739">
        <v>400</v>
      </c>
      <c r="JK204" s="739">
        <v>452</v>
      </c>
      <c r="JL204" s="739">
        <v>575</v>
      </c>
      <c r="JM204" s="739">
        <v>924</v>
      </c>
      <c r="JN204" s="28">
        <f t="shared" si="155"/>
        <v>12311</v>
      </c>
      <c r="JO204" s="28">
        <f t="shared" si="156"/>
        <v>64</v>
      </c>
      <c r="JP204" s="28"/>
      <c r="JQ204" s="28"/>
      <c r="JR204" s="28"/>
      <c r="JS204" s="28"/>
      <c r="JT204" s="28"/>
      <c r="JU204" s="28"/>
      <c r="JV204" s="28"/>
      <c r="JW204" s="28"/>
      <c r="JX204" s="28"/>
      <c r="JY204" s="28"/>
      <c r="JZ204" s="28"/>
      <c r="KA204" s="28"/>
      <c r="KB204" s="28"/>
      <c r="KC204" s="28"/>
      <c r="KD204" s="28"/>
      <c r="KE204" s="824"/>
    </row>
    <row r="205" s="786" customFormat="1" hidden="1" customHeight="1" spans="1:291">
      <c r="A205" s="95" t="s">
        <v>1610</v>
      </c>
      <c r="B205" s="343">
        <v>2020</v>
      </c>
      <c r="C205" s="95" t="s">
        <v>1917</v>
      </c>
      <c r="D205" s="95" t="s">
        <v>2030</v>
      </c>
      <c r="E205" s="411"/>
      <c r="F205" s="1061" t="s">
        <v>204</v>
      </c>
      <c r="G205" s="112" t="s">
        <v>2033</v>
      </c>
      <c r="H205" s="1060" t="s">
        <v>2034</v>
      </c>
      <c r="I205" s="99">
        <f t="shared" si="163"/>
        <v>-4</v>
      </c>
      <c r="J205" s="1129">
        <v>2761</v>
      </c>
      <c r="K205" s="1130">
        <f t="shared" si="143"/>
        <v>2757</v>
      </c>
      <c r="L205" s="1131">
        <f t="shared" si="144"/>
        <v>2757</v>
      </c>
      <c r="M205" s="1144"/>
      <c r="N205" s="1133"/>
      <c r="O205" s="1139"/>
      <c r="P205" s="1138">
        <f t="shared" si="145"/>
        <v>0</v>
      </c>
      <c r="Q205" s="1154">
        <f t="shared" si="146"/>
        <v>3000</v>
      </c>
      <c r="R205" s="1156"/>
      <c r="S205" s="1237"/>
      <c r="T205" s="1237"/>
      <c r="U205" s="1237"/>
      <c r="V205" s="1238"/>
      <c r="W205" s="1237"/>
      <c r="X205" s="1237"/>
      <c r="Y205" s="1237"/>
      <c r="Z205" s="1237"/>
      <c r="AA205" s="1156"/>
      <c r="AB205" s="1167"/>
      <c r="AC205" s="1156"/>
      <c r="AD205" s="1156"/>
      <c r="AE205" s="1156"/>
      <c r="AF205" s="1156"/>
      <c r="AG205" s="1156"/>
      <c r="AH205" s="1156"/>
      <c r="AI205" s="1156"/>
      <c r="AJ205" s="1156"/>
      <c r="AK205" s="1156"/>
      <c r="AL205" s="1156"/>
      <c r="AM205" s="1156"/>
      <c r="AN205" s="1237">
        <v>3000</v>
      </c>
      <c r="AO205" s="1156"/>
      <c r="AP205" s="1156"/>
      <c r="AQ205" s="1156"/>
      <c r="AR205" s="1156"/>
      <c r="AS205" s="1179"/>
      <c r="AT205" s="1177"/>
      <c r="AU205" s="1178"/>
      <c r="AV205" s="1178"/>
      <c r="AW205" s="1178"/>
      <c r="AX205" s="1178"/>
      <c r="AY205" s="1178"/>
      <c r="AZ205" s="1178"/>
      <c r="BA205" s="1178"/>
      <c r="BB205" s="1178"/>
      <c r="BC205" s="1178"/>
      <c r="BD205" s="1178"/>
      <c r="BE205" s="1178"/>
      <c r="BF205" s="1178"/>
      <c r="BG205" s="1178"/>
      <c r="BH205" s="1178"/>
      <c r="BI205" s="1178"/>
      <c r="BJ205" s="1178"/>
      <c r="BK205" s="1186"/>
      <c r="BL205" s="1187">
        <v>-2969</v>
      </c>
      <c r="BM205" s="1187"/>
      <c r="BN205" s="1187"/>
      <c r="BO205" s="1187"/>
      <c r="BP205" s="1187"/>
      <c r="BQ205" s="1187">
        <v>-172</v>
      </c>
      <c r="BR205" s="1187"/>
      <c r="BS205" s="1187"/>
      <c r="BT205" s="1187"/>
      <c r="BU205" s="1187"/>
      <c r="BV205" s="1191"/>
      <c r="BW205" s="1186"/>
      <c r="BX205" s="1186"/>
      <c r="BY205" s="1186"/>
      <c r="BZ205" s="1186"/>
      <c r="CA205" s="1186"/>
      <c r="CB205" s="1186"/>
      <c r="CC205" s="1186">
        <v>128</v>
      </c>
      <c r="CD205" s="1186"/>
      <c r="CE205" s="1186">
        <v>256</v>
      </c>
      <c r="CF205" s="1186"/>
      <c r="CG205" s="1186"/>
      <c r="CH205" s="1186"/>
      <c r="CI205" s="1186"/>
      <c r="CJ205" s="1186">
        <v>128</v>
      </c>
      <c r="CK205" s="1186"/>
      <c r="CL205" s="1186"/>
      <c r="CM205" s="1186"/>
      <c r="CN205" s="1186">
        <v>16</v>
      </c>
      <c r="CO205" s="1186"/>
      <c r="CP205" s="1186"/>
      <c r="CQ205" s="1186"/>
      <c r="CR205" s="1186"/>
      <c r="CS205" s="1186"/>
      <c r="CT205" s="1186"/>
      <c r="CU205" s="1186"/>
      <c r="CV205" s="1186">
        <v>128</v>
      </c>
      <c r="CW205" s="1186"/>
      <c r="CX205" s="1186"/>
      <c r="CY205" s="1186"/>
      <c r="CZ205" s="1186">
        <v>80</v>
      </c>
      <c r="DA205" s="1186"/>
      <c r="DB205" s="1186"/>
      <c r="DC205" s="1186">
        <v>576</v>
      </c>
      <c r="DD205" s="1186"/>
      <c r="DE205" s="1186"/>
      <c r="DF205" s="1186"/>
      <c r="DG205" s="1186"/>
      <c r="DH205" s="1186"/>
      <c r="DI205" s="1186"/>
      <c r="DJ205" s="1186">
        <v>72</v>
      </c>
      <c r="DK205" s="1186">
        <v>320</v>
      </c>
      <c r="DL205" s="1186"/>
      <c r="DM205" s="1186">
        <v>64</v>
      </c>
      <c r="DN205" s="1186"/>
      <c r="DO205" s="1186">
        <v>128</v>
      </c>
      <c r="DP205" s="1186"/>
      <c r="DQ205" s="1186"/>
      <c r="DR205" s="1186"/>
      <c r="DS205" s="1186"/>
      <c r="DT205" s="1186"/>
      <c r="DU205" s="1186"/>
      <c r="DV205" s="1186"/>
      <c r="DW205" s="1186"/>
      <c r="DX205" s="1186"/>
      <c r="DY205" s="1186"/>
      <c r="DZ205" s="1186"/>
      <c r="EA205" s="1186"/>
      <c r="EB205" s="1186"/>
      <c r="EC205" s="1186">
        <v>128</v>
      </c>
      <c r="ED205" s="1186"/>
      <c r="EE205" s="1186">
        <v>768</v>
      </c>
      <c r="EF205" s="1186"/>
      <c r="EG205" s="1186">
        <v>192</v>
      </c>
      <c r="EH205" s="1186">
        <v>384</v>
      </c>
      <c r="EI205" s="1186"/>
      <c r="EJ205" s="1186"/>
      <c r="EK205" s="1197"/>
      <c r="EL205" s="1198"/>
      <c r="EM205" s="1186"/>
      <c r="EN205" s="1186"/>
      <c r="EO205" s="1186"/>
      <c r="EP205" s="1186"/>
      <c r="EQ205" s="1186"/>
      <c r="ER205" s="1186"/>
      <c r="ES205" s="1186"/>
      <c r="ET205" s="1186"/>
      <c r="EU205" s="1186"/>
      <c r="EV205" s="1186"/>
      <c r="EW205" s="1186"/>
      <c r="EX205" s="1186"/>
      <c r="EY205" s="1186"/>
      <c r="EZ205" s="1186"/>
      <c r="FA205" s="1186"/>
      <c r="FB205" s="1186"/>
      <c r="FC205" s="1209"/>
      <c r="FD205" s="1186"/>
      <c r="FE205" s="1186"/>
      <c r="FF205" s="1186"/>
      <c r="FG205" s="1186"/>
      <c r="FH205" s="1186"/>
      <c r="FI205" s="1186"/>
      <c r="FJ205" s="1186"/>
      <c r="FK205" s="1186"/>
      <c r="FL205" s="1209"/>
      <c r="FM205" s="1186"/>
      <c r="FN205" s="1186"/>
      <c r="FO205" s="1186"/>
      <c r="FP205" s="1186">
        <v>16</v>
      </c>
      <c r="FQ205" s="1186"/>
      <c r="FR205" s="1186"/>
      <c r="FS205" s="1186"/>
      <c r="FT205" s="1186"/>
      <c r="FU205" s="1186"/>
      <c r="FV205" s="1186"/>
      <c r="FW205" s="1186"/>
      <c r="FX205" s="1186"/>
      <c r="FY205" s="1186"/>
      <c r="FZ205" s="1186"/>
      <c r="GA205" s="1186"/>
      <c r="GB205" s="1186"/>
      <c r="GC205" s="1186"/>
      <c r="GD205" s="1186"/>
      <c r="GE205" s="1186"/>
      <c r="GF205" s="1186"/>
      <c r="GG205" s="1186"/>
      <c r="GH205" s="1186"/>
      <c r="GI205" s="1186"/>
      <c r="GJ205" s="1186"/>
      <c r="GK205" s="1186"/>
      <c r="GL205" s="1186"/>
      <c r="GM205" s="1186"/>
      <c r="GN205" s="1186"/>
      <c r="GO205" s="1186"/>
      <c r="GP205" s="1186"/>
      <c r="GQ205" s="1186"/>
      <c r="GR205" s="1186"/>
      <c r="GS205" s="1186"/>
      <c r="GT205" s="1186"/>
      <c r="GU205" s="1186"/>
      <c r="GV205" s="1186"/>
      <c r="GW205" s="1186"/>
      <c r="GX205" s="1186"/>
      <c r="GY205" s="1218"/>
      <c r="GZ205" s="364">
        <f t="shared" si="160"/>
        <v>3368</v>
      </c>
      <c r="HA205" s="365">
        <f t="shared" si="161"/>
        <v>16</v>
      </c>
      <c r="HB205" s="366">
        <f t="shared" si="162"/>
        <v>3384</v>
      </c>
      <c r="HC205" s="366">
        <v>9582</v>
      </c>
      <c r="HD205" s="365">
        <v>11500</v>
      </c>
      <c r="HE205" s="365">
        <v>15763</v>
      </c>
      <c r="HF205" s="54"/>
      <c r="HG205" s="708">
        <v>4.99</v>
      </c>
      <c r="HH205" s="708">
        <v>1.37</v>
      </c>
      <c r="HI205" s="709">
        <f t="shared" si="150"/>
        <v>4636.08</v>
      </c>
      <c r="HJ205" s="710">
        <v>7.5</v>
      </c>
      <c r="HK205" s="710">
        <v>6.54</v>
      </c>
      <c r="HL205" s="738">
        <f t="shared" si="151"/>
        <v>0.287504085412354</v>
      </c>
      <c r="HM205" s="739"/>
      <c r="HN205" s="739">
        <v>3000</v>
      </c>
      <c r="HO205" s="739">
        <v>6.54</v>
      </c>
      <c r="HP205" s="740">
        <f t="shared" si="157"/>
        <v>18030.78</v>
      </c>
      <c r="HQ205" s="738">
        <f t="shared" si="164"/>
        <v>0.287504085412354</v>
      </c>
      <c r="HR205" s="741"/>
      <c r="HS205" s="742">
        <v>44927</v>
      </c>
      <c r="HT205" s="739">
        <f ca="1" t="shared" si="159"/>
        <v>5</v>
      </c>
      <c r="HU205" s="739">
        <f ca="1" t="shared" si="152"/>
        <v>150</v>
      </c>
      <c r="HV205" s="739">
        <v>2777</v>
      </c>
      <c r="HW205" s="739">
        <f t="shared" si="165"/>
        <v>3384</v>
      </c>
      <c r="HX205" s="761">
        <f t="shared" si="153"/>
        <v>1.22298518250813</v>
      </c>
      <c r="HY205" s="739">
        <f ca="1" t="shared" si="154"/>
        <v>2.97593061076979</v>
      </c>
      <c r="HZ205" s="739">
        <f t="shared" si="138"/>
        <v>2757</v>
      </c>
      <c r="IA205" s="739"/>
      <c r="IB205" s="739">
        <f ca="1" t="shared" si="139"/>
        <v>676.8</v>
      </c>
      <c r="IC205" s="769">
        <f ca="1" t="shared" si="140"/>
        <v>22.56</v>
      </c>
      <c r="ID205" s="769">
        <f ca="1" t="shared" si="141"/>
        <v>122.207446808511</v>
      </c>
      <c r="IE205" s="739"/>
      <c r="IF205" s="739"/>
      <c r="IG205" s="739"/>
      <c r="IH205" s="739"/>
      <c r="II205" s="739"/>
      <c r="IJ205" s="739"/>
      <c r="IK205" s="739"/>
      <c r="IL205" s="743"/>
      <c r="IM205" s="743"/>
      <c r="IN205" s="743"/>
      <c r="IO205" s="743"/>
      <c r="IP205" s="743"/>
      <c r="IQ205" s="739"/>
      <c r="IR205" s="739"/>
      <c r="IS205" s="739"/>
      <c r="IT205" s="739"/>
      <c r="IU205" s="739"/>
      <c r="IV205" s="739"/>
      <c r="IW205" s="739"/>
      <c r="IX205" s="739"/>
      <c r="IY205" s="739"/>
      <c r="IZ205" s="831"/>
      <c r="JA205" s="831"/>
      <c r="JB205" s="743">
        <v>2688</v>
      </c>
      <c r="JC205" s="743">
        <v>192</v>
      </c>
      <c r="JD205" s="743">
        <v>447</v>
      </c>
      <c r="JE205" s="743">
        <v>512</v>
      </c>
      <c r="JF205" s="743">
        <v>576</v>
      </c>
      <c r="JG205" s="739">
        <v>3168</v>
      </c>
      <c r="JH205" s="739">
        <v>32</v>
      </c>
      <c r="JI205" s="739">
        <v>256</v>
      </c>
      <c r="JJ205" s="739">
        <v>400</v>
      </c>
      <c r="JK205" s="739">
        <v>260</v>
      </c>
      <c r="JL205" s="739">
        <v>319</v>
      </c>
      <c r="JM205" s="739">
        <v>796</v>
      </c>
      <c r="JN205" s="28">
        <f t="shared" si="155"/>
        <v>9646</v>
      </c>
      <c r="JO205" s="28">
        <f t="shared" si="156"/>
        <v>64</v>
      </c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824"/>
    </row>
    <row r="206" s="786" customFormat="1" hidden="1" customHeight="1" spans="1:291">
      <c r="A206" s="95" t="s">
        <v>1610</v>
      </c>
      <c r="B206" s="343">
        <v>2020</v>
      </c>
      <c r="C206" s="95" t="s">
        <v>1917</v>
      </c>
      <c r="D206" s="95" t="s">
        <v>2030</v>
      </c>
      <c r="E206" s="411"/>
      <c r="F206" s="1061" t="s">
        <v>207</v>
      </c>
      <c r="G206" s="112" t="s">
        <v>208</v>
      </c>
      <c r="H206" s="1060" t="s">
        <v>2035</v>
      </c>
      <c r="I206" s="99">
        <f t="shared" si="163"/>
        <v>-5027</v>
      </c>
      <c r="J206" s="1129">
        <v>4665</v>
      </c>
      <c r="K206" s="1130">
        <f t="shared" si="143"/>
        <v>2638</v>
      </c>
      <c r="L206" s="1131">
        <f t="shared" si="144"/>
        <v>-362</v>
      </c>
      <c r="M206" s="1144"/>
      <c r="N206" s="1133"/>
      <c r="O206" s="1139"/>
      <c r="P206" s="1138">
        <f t="shared" si="145"/>
        <v>3000</v>
      </c>
      <c r="Q206" s="1154">
        <f t="shared" si="146"/>
        <v>0</v>
      </c>
      <c r="R206" s="1153"/>
      <c r="S206" s="1237"/>
      <c r="T206" s="1237"/>
      <c r="U206" s="1237"/>
      <c r="V206" s="1238"/>
      <c r="W206" s="1237"/>
      <c r="X206" s="1237"/>
      <c r="Y206" s="1237"/>
      <c r="Z206" s="1237">
        <v>3000</v>
      </c>
      <c r="AA206" s="1153"/>
      <c r="AB206" s="1166"/>
      <c r="AC206" s="1153"/>
      <c r="AD206" s="1153"/>
      <c r="AE206" s="1153"/>
      <c r="AF206" s="1153"/>
      <c r="AG206" s="1153"/>
      <c r="AH206" s="1153"/>
      <c r="AI206" s="1153"/>
      <c r="AJ206" s="1153"/>
      <c r="AK206" s="1153"/>
      <c r="AL206" s="1153"/>
      <c r="AM206" s="1153"/>
      <c r="AN206" s="1153"/>
      <c r="AO206" s="1153"/>
      <c r="AP206" s="1153"/>
      <c r="AQ206" s="1153"/>
      <c r="AR206" s="1153"/>
      <c r="AS206" s="1176"/>
      <c r="AT206" s="1177"/>
      <c r="AU206" s="1178"/>
      <c r="AV206" s="1178"/>
      <c r="AW206" s="1178"/>
      <c r="AX206" s="1178"/>
      <c r="AY206" s="1178"/>
      <c r="AZ206" s="1178"/>
      <c r="BA206" s="1178"/>
      <c r="BB206" s="1178"/>
      <c r="BC206" s="1178"/>
      <c r="BD206" s="1178"/>
      <c r="BE206" s="1178"/>
      <c r="BF206" s="1178"/>
      <c r="BG206" s="1178"/>
      <c r="BH206" s="1178"/>
      <c r="BI206" s="1178"/>
      <c r="BJ206" s="1178"/>
      <c r="BK206" s="1186"/>
      <c r="BL206" s="1187">
        <v>-5001</v>
      </c>
      <c r="BM206" s="1187"/>
      <c r="BN206" s="1187"/>
      <c r="BO206" s="1187"/>
      <c r="BP206" s="1187"/>
      <c r="BQ206" s="1187">
        <v>19</v>
      </c>
      <c r="BR206" s="1187"/>
      <c r="BS206" s="1187"/>
      <c r="BT206" s="1187"/>
      <c r="BU206" s="1187"/>
      <c r="BV206" s="1191"/>
      <c r="BW206" s="1186"/>
      <c r="BX206" s="1186"/>
      <c r="BY206" s="1186"/>
      <c r="BZ206" s="1186"/>
      <c r="CA206" s="1186">
        <v>128</v>
      </c>
      <c r="CB206" s="1186"/>
      <c r="CC206" s="1186">
        <v>128</v>
      </c>
      <c r="CD206" s="1186"/>
      <c r="CE206" s="1186">
        <v>256</v>
      </c>
      <c r="CF206" s="1186">
        <v>128</v>
      </c>
      <c r="CG206" s="1186">
        <v>240</v>
      </c>
      <c r="CH206" s="1186"/>
      <c r="CI206" s="1186"/>
      <c r="CJ206" s="1186"/>
      <c r="CK206" s="1186"/>
      <c r="CL206" s="1186"/>
      <c r="CM206" s="1186"/>
      <c r="CN206" s="1186">
        <v>8</v>
      </c>
      <c r="CO206" s="1186"/>
      <c r="CP206" s="1186"/>
      <c r="CQ206" s="1186">
        <v>208</v>
      </c>
      <c r="CR206" s="1186"/>
      <c r="CS206" s="1186"/>
      <c r="CT206" s="1186"/>
      <c r="CU206" s="1186"/>
      <c r="CV206" s="1186">
        <v>128</v>
      </c>
      <c r="CW206" s="1186"/>
      <c r="CX206" s="1186"/>
      <c r="CY206" s="1186">
        <v>192</v>
      </c>
      <c r="CZ206" s="1186">
        <v>80</v>
      </c>
      <c r="DA206" s="1186"/>
      <c r="DB206" s="1186"/>
      <c r="DC206" s="1186">
        <v>576</v>
      </c>
      <c r="DD206" s="1186"/>
      <c r="DE206" s="1186"/>
      <c r="DF206" s="1186"/>
      <c r="DG206" s="1186"/>
      <c r="DH206" s="1186"/>
      <c r="DI206" s="1186"/>
      <c r="DJ206" s="1186">
        <v>72</v>
      </c>
      <c r="DK206" s="1186">
        <v>320</v>
      </c>
      <c r="DL206" s="1186"/>
      <c r="DM206" s="1186">
        <v>64</v>
      </c>
      <c r="DN206" s="1186"/>
      <c r="DO206" s="1186">
        <v>160</v>
      </c>
      <c r="DP206" s="1186"/>
      <c r="DQ206" s="1186"/>
      <c r="DR206" s="1186"/>
      <c r="DS206" s="1186"/>
      <c r="DT206" s="1186"/>
      <c r="DU206" s="1186"/>
      <c r="DV206" s="1186"/>
      <c r="DW206" s="1186"/>
      <c r="DX206" s="1186"/>
      <c r="DY206" s="1186"/>
      <c r="DZ206" s="1186"/>
      <c r="EA206" s="1186"/>
      <c r="EB206" s="1186"/>
      <c r="EC206" s="1186">
        <v>256</v>
      </c>
      <c r="ED206" s="1186"/>
      <c r="EE206" s="1186">
        <v>768</v>
      </c>
      <c r="EF206" s="1186">
        <v>912</v>
      </c>
      <c r="EG206" s="1186">
        <v>192</v>
      </c>
      <c r="EH206" s="1186">
        <v>320</v>
      </c>
      <c r="EI206" s="1186"/>
      <c r="EJ206" s="1186"/>
      <c r="EK206" s="1197"/>
      <c r="EL206" s="1198"/>
      <c r="EM206" s="1186"/>
      <c r="EN206" s="1186"/>
      <c r="EO206" s="1186"/>
      <c r="EP206" s="1186"/>
      <c r="EQ206" s="1186"/>
      <c r="ER206" s="1186"/>
      <c r="ES206" s="1186"/>
      <c r="ET206" s="1186"/>
      <c r="EU206" s="1186"/>
      <c r="EV206" s="1186"/>
      <c r="EW206" s="1186"/>
      <c r="EX206" s="1186"/>
      <c r="EY206" s="1186">
        <v>64</v>
      </c>
      <c r="EZ206" s="1186"/>
      <c r="FA206" s="1186"/>
      <c r="FB206" s="1186"/>
      <c r="FC206" s="1209"/>
      <c r="FD206" s="1186"/>
      <c r="FE206" s="1186"/>
      <c r="FF206" s="1186"/>
      <c r="FG206" s="1186"/>
      <c r="FH206" s="1186"/>
      <c r="FI206" s="1186"/>
      <c r="FJ206" s="1186"/>
      <c r="FK206" s="1186"/>
      <c r="FL206" s="1209"/>
      <c r="FM206" s="1186"/>
      <c r="FN206" s="1186"/>
      <c r="FO206" s="1186"/>
      <c r="FP206" s="1186">
        <v>16</v>
      </c>
      <c r="FQ206" s="1186"/>
      <c r="FR206" s="1186"/>
      <c r="FS206" s="1186"/>
      <c r="FT206" s="1186"/>
      <c r="FU206" s="1186"/>
      <c r="FV206" s="1186"/>
      <c r="FW206" s="1186"/>
      <c r="FX206" s="1186"/>
      <c r="FY206" s="1186"/>
      <c r="FZ206" s="1186"/>
      <c r="GA206" s="1186"/>
      <c r="GB206" s="1186"/>
      <c r="GC206" s="1186"/>
      <c r="GD206" s="1186"/>
      <c r="GE206" s="1186">
        <v>64</v>
      </c>
      <c r="GF206" s="1186"/>
      <c r="GG206" s="1186"/>
      <c r="GH206" s="1186"/>
      <c r="GI206" s="1186"/>
      <c r="GJ206" s="1186"/>
      <c r="GK206" s="1186"/>
      <c r="GL206" s="1186"/>
      <c r="GM206" s="1186"/>
      <c r="GN206" s="1186"/>
      <c r="GO206" s="1186"/>
      <c r="GP206" s="1186"/>
      <c r="GQ206" s="1186"/>
      <c r="GR206" s="1186"/>
      <c r="GS206" s="1186"/>
      <c r="GT206" s="1186"/>
      <c r="GU206" s="1186"/>
      <c r="GV206" s="1186"/>
      <c r="GW206" s="1186">
        <v>64</v>
      </c>
      <c r="GX206" s="1186"/>
      <c r="GY206" s="1218"/>
      <c r="GZ206" s="364">
        <f t="shared" si="160"/>
        <v>5136</v>
      </c>
      <c r="HA206" s="365">
        <f t="shared" si="161"/>
        <v>208</v>
      </c>
      <c r="HB206" s="366">
        <f t="shared" si="162"/>
        <v>5344</v>
      </c>
      <c r="HC206" s="366">
        <v>12510</v>
      </c>
      <c r="HD206" s="365">
        <v>12588</v>
      </c>
      <c r="HE206" s="365">
        <v>15766</v>
      </c>
      <c r="HF206" s="54"/>
      <c r="HG206" s="708">
        <v>4.99</v>
      </c>
      <c r="HH206" s="708">
        <v>1.37</v>
      </c>
      <c r="HI206" s="709">
        <f t="shared" si="150"/>
        <v>7321.28</v>
      </c>
      <c r="HJ206" s="710">
        <v>7.5</v>
      </c>
      <c r="HK206" s="710">
        <v>6.54</v>
      </c>
      <c r="HL206" s="738">
        <f t="shared" si="151"/>
        <v>0.287504085412354</v>
      </c>
      <c r="HM206" s="739"/>
      <c r="HN206" s="739">
        <v>3000</v>
      </c>
      <c r="HO206" s="739">
        <v>6.54</v>
      </c>
      <c r="HP206" s="740">
        <f t="shared" si="157"/>
        <v>17252.52</v>
      </c>
      <c r="HQ206" s="738">
        <f t="shared" si="164"/>
        <v>0.287504085412354</v>
      </c>
      <c r="HR206" s="741"/>
      <c r="HS206" s="742">
        <v>44927</v>
      </c>
      <c r="HT206" s="739">
        <f ca="1" t="shared" si="159"/>
        <v>5</v>
      </c>
      <c r="HU206" s="739">
        <f ca="1" t="shared" si="152"/>
        <v>150</v>
      </c>
      <c r="HV206" s="739">
        <v>4681</v>
      </c>
      <c r="HW206" s="739">
        <f t="shared" si="165"/>
        <v>5344</v>
      </c>
      <c r="HX206" s="761">
        <f t="shared" si="153"/>
        <v>1.46030878535319</v>
      </c>
      <c r="HY206" s="739">
        <f ca="1" t="shared" si="154"/>
        <v>3.55341804435943</v>
      </c>
      <c r="HZ206" s="739">
        <f t="shared" si="138"/>
        <v>2638</v>
      </c>
      <c r="IA206" s="739"/>
      <c r="IB206" s="739">
        <f ca="1" t="shared" si="139"/>
        <v>1068.8</v>
      </c>
      <c r="IC206" s="769">
        <f ca="1" t="shared" si="140"/>
        <v>35.6266666666667</v>
      </c>
      <c r="ID206" s="769">
        <f ca="1" t="shared" si="141"/>
        <v>74.0456586826347</v>
      </c>
      <c r="IE206" s="739"/>
      <c r="IF206" s="739"/>
      <c r="IG206" s="739"/>
      <c r="IH206" s="739"/>
      <c r="II206" s="739"/>
      <c r="IJ206" s="739"/>
      <c r="IK206" s="739"/>
      <c r="IL206" s="743"/>
      <c r="IM206" s="743"/>
      <c r="IN206" s="743"/>
      <c r="IO206" s="743"/>
      <c r="IP206" s="743"/>
      <c r="IQ206" s="739"/>
      <c r="IR206" s="739"/>
      <c r="IS206" s="739"/>
      <c r="IT206" s="739"/>
      <c r="IU206" s="739"/>
      <c r="IV206" s="739"/>
      <c r="IW206" s="739"/>
      <c r="IX206" s="739"/>
      <c r="IY206" s="739"/>
      <c r="IZ206" s="831"/>
      <c r="JA206" s="831"/>
      <c r="JB206" s="743">
        <v>3120</v>
      </c>
      <c r="JC206" s="743">
        <v>448</v>
      </c>
      <c r="JD206" s="743">
        <v>447</v>
      </c>
      <c r="JE206" s="743">
        <v>1056</v>
      </c>
      <c r="JF206" s="743">
        <v>512</v>
      </c>
      <c r="JG206" s="739">
        <v>4096</v>
      </c>
      <c r="JH206" s="739">
        <v>224</v>
      </c>
      <c r="JI206" s="739">
        <v>192</v>
      </c>
      <c r="JJ206" s="739">
        <v>528</v>
      </c>
      <c r="JK206" s="739">
        <v>516</v>
      </c>
      <c r="JL206" s="739">
        <v>575</v>
      </c>
      <c r="JM206" s="739">
        <v>860</v>
      </c>
      <c r="JN206" s="28">
        <f t="shared" si="155"/>
        <v>12574</v>
      </c>
      <c r="JO206" s="28">
        <f t="shared" si="156"/>
        <v>64</v>
      </c>
      <c r="JP206" s="28"/>
      <c r="JQ206" s="28"/>
      <c r="JR206" s="28"/>
      <c r="JS206" s="28"/>
      <c r="JT206" s="28"/>
      <c r="JU206" s="28"/>
      <c r="JV206" s="28"/>
      <c r="JW206" s="28"/>
      <c r="JX206" s="28"/>
      <c r="JY206" s="28"/>
      <c r="JZ206" s="28"/>
      <c r="KA206" s="28"/>
      <c r="KB206" s="28"/>
      <c r="KC206" s="28"/>
      <c r="KD206" s="28"/>
      <c r="KE206" s="824"/>
    </row>
    <row r="207" s="1071" customFormat="1" hidden="1" customHeight="1" spans="1:291">
      <c r="A207" s="847" t="s">
        <v>1334</v>
      </c>
      <c r="B207" s="415">
        <v>2020</v>
      </c>
      <c r="C207" s="122" t="s">
        <v>1917</v>
      </c>
      <c r="D207" s="122" t="s">
        <v>2036</v>
      </c>
      <c r="E207" s="796"/>
      <c r="F207" s="1246" t="s">
        <v>2037</v>
      </c>
      <c r="G207" s="112" t="s">
        <v>543</v>
      </c>
      <c r="H207" s="1060" t="s">
        <v>2038</v>
      </c>
      <c r="I207" s="99">
        <f t="shared" si="163"/>
        <v>381</v>
      </c>
      <c r="J207" s="1129">
        <v>970</v>
      </c>
      <c r="K207" s="1130">
        <f t="shared" si="143"/>
        <v>1351</v>
      </c>
      <c r="L207" s="1131">
        <f t="shared" si="144"/>
        <v>1351</v>
      </c>
      <c r="M207" s="1142"/>
      <c r="N207" s="1137"/>
      <c r="O207" s="1134"/>
      <c r="P207" s="1135">
        <f t="shared" si="145"/>
        <v>0</v>
      </c>
      <c r="Q207" s="1152">
        <f t="shared" si="146"/>
        <v>0</v>
      </c>
      <c r="R207" s="1153"/>
      <c r="S207" s="1244"/>
      <c r="T207" s="1244"/>
      <c r="U207" s="1244"/>
      <c r="V207" s="1249"/>
      <c r="W207" s="1244"/>
      <c r="X207" s="1244"/>
      <c r="Y207" s="1244"/>
      <c r="Z207" s="1244"/>
      <c r="AA207" s="1153"/>
      <c r="AB207" s="1166"/>
      <c r="AC207" s="1153"/>
      <c r="AD207" s="1153"/>
      <c r="AE207" s="1153"/>
      <c r="AF207" s="1153"/>
      <c r="AG207" s="1153"/>
      <c r="AH207" s="1153"/>
      <c r="AI207" s="1153"/>
      <c r="AJ207" s="1153"/>
      <c r="AK207" s="1153"/>
      <c r="AL207" s="1153"/>
      <c r="AM207" s="1153"/>
      <c r="AN207" s="1153"/>
      <c r="AO207" s="1153"/>
      <c r="AP207" s="1153"/>
      <c r="AQ207" s="1153"/>
      <c r="AR207" s="1153"/>
      <c r="AS207" s="1176"/>
      <c r="AT207" s="1177"/>
      <c r="AU207" s="1178"/>
      <c r="AV207" s="1178"/>
      <c r="AW207" s="1178"/>
      <c r="AX207" s="1178"/>
      <c r="AY207" s="1178"/>
      <c r="AZ207" s="1178"/>
      <c r="BA207" s="1178"/>
      <c r="BB207" s="1178"/>
      <c r="BC207" s="1178"/>
      <c r="BD207" s="1178"/>
      <c r="BE207" s="1178"/>
      <c r="BF207" s="1178"/>
      <c r="BG207" s="1178"/>
      <c r="BH207" s="1178"/>
      <c r="BI207" s="1178"/>
      <c r="BJ207" s="1178"/>
      <c r="BK207" s="1186"/>
      <c r="BL207" s="1187">
        <v>-1018</v>
      </c>
      <c r="BM207" s="1187"/>
      <c r="BN207" s="1187"/>
      <c r="BO207" s="1187"/>
      <c r="BP207" s="1187"/>
      <c r="BQ207" s="1187">
        <v>-814</v>
      </c>
      <c r="BR207" s="1187"/>
      <c r="BS207" s="1187"/>
      <c r="BT207" s="1187"/>
      <c r="BU207" s="1187"/>
      <c r="BV207" s="1191"/>
      <c r="BW207" s="1186"/>
      <c r="BX207" s="1186"/>
      <c r="BY207" s="1186"/>
      <c r="BZ207" s="1186"/>
      <c r="CA207" s="1186"/>
      <c r="CB207" s="1186"/>
      <c r="CC207" s="1186">
        <v>48</v>
      </c>
      <c r="CD207" s="1186"/>
      <c r="CE207" s="1186">
        <v>4</v>
      </c>
      <c r="CF207" s="1186"/>
      <c r="CG207" s="1186"/>
      <c r="CH207" s="1186"/>
      <c r="CI207" s="1186"/>
      <c r="CJ207" s="1186"/>
      <c r="CK207" s="1186"/>
      <c r="CL207" s="1186"/>
      <c r="CM207" s="1186"/>
      <c r="CN207" s="1186">
        <v>4</v>
      </c>
      <c r="CO207" s="1186"/>
      <c r="CP207" s="1186"/>
      <c r="CQ207" s="1186"/>
      <c r="CR207" s="1186"/>
      <c r="CS207" s="1186"/>
      <c r="CT207" s="1186"/>
      <c r="CU207" s="1186"/>
      <c r="CV207" s="1186">
        <v>176</v>
      </c>
      <c r="CW207" s="1186"/>
      <c r="CX207" s="1186"/>
      <c r="CY207" s="1186"/>
      <c r="CZ207" s="1186"/>
      <c r="DA207" s="1186"/>
      <c r="DB207" s="1186"/>
      <c r="DC207" s="1186"/>
      <c r="DD207" s="1186"/>
      <c r="DE207" s="1186"/>
      <c r="DF207" s="1186"/>
      <c r="DG207" s="1186"/>
      <c r="DH207" s="1186"/>
      <c r="DI207" s="1186"/>
      <c r="DJ207" s="1186">
        <v>32</v>
      </c>
      <c r="DK207" s="1186"/>
      <c r="DL207" s="1186">
        <v>72</v>
      </c>
      <c r="DM207" s="1186"/>
      <c r="DN207" s="1186"/>
      <c r="DO207" s="1186"/>
      <c r="DP207" s="1186"/>
      <c r="DQ207" s="1186"/>
      <c r="DR207" s="1186"/>
      <c r="DS207" s="1186"/>
      <c r="DT207" s="1186"/>
      <c r="DU207" s="1186"/>
      <c r="DV207" s="1186"/>
      <c r="DW207" s="1186"/>
      <c r="DX207" s="1186"/>
      <c r="DY207" s="1186"/>
      <c r="DZ207" s="1186"/>
      <c r="EA207" s="1186"/>
      <c r="EB207" s="1186"/>
      <c r="EC207" s="1186"/>
      <c r="ED207" s="1186"/>
      <c r="EE207" s="1186"/>
      <c r="EF207" s="1186"/>
      <c r="EG207" s="1186">
        <v>120</v>
      </c>
      <c r="EH207" s="1186"/>
      <c r="EI207" s="1186"/>
      <c r="EJ207" s="1186"/>
      <c r="EK207" s="1197"/>
      <c r="EL207" s="1198"/>
      <c r="EM207" s="1186"/>
      <c r="EN207" s="1186"/>
      <c r="EO207" s="1186"/>
      <c r="EP207" s="1186"/>
      <c r="EQ207" s="1186"/>
      <c r="ER207" s="1186">
        <v>24</v>
      </c>
      <c r="ES207" s="1186"/>
      <c r="ET207" s="1186"/>
      <c r="EU207" s="1186"/>
      <c r="EV207" s="1186"/>
      <c r="EW207" s="1186"/>
      <c r="EX207" s="1186"/>
      <c r="EY207" s="1186"/>
      <c r="EZ207" s="1186"/>
      <c r="FA207" s="1186"/>
      <c r="FB207" s="1186"/>
      <c r="FC207" s="1208"/>
      <c r="FD207" s="1186"/>
      <c r="FE207" s="1186"/>
      <c r="FF207" s="1186"/>
      <c r="FG207" s="1186"/>
      <c r="FH207" s="1186"/>
      <c r="FI207" s="1186"/>
      <c r="FJ207" s="1186"/>
      <c r="FK207" s="1186"/>
      <c r="FL207" s="1208"/>
      <c r="FM207" s="1186"/>
      <c r="FN207" s="1186"/>
      <c r="FO207" s="1186"/>
      <c r="FP207" s="1186"/>
      <c r="FQ207" s="1186"/>
      <c r="FR207" s="1186"/>
      <c r="FS207" s="1186"/>
      <c r="FT207" s="1186"/>
      <c r="FU207" s="1186"/>
      <c r="FV207" s="1186"/>
      <c r="FW207" s="1186"/>
      <c r="FX207" s="1186"/>
      <c r="FY207" s="1186"/>
      <c r="FZ207" s="1186"/>
      <c r="GA207" s="1186"/>
      <c r="GB207" s="1186"/>
      <c r="GC207" s="1186"/>
      <c r="GD207" s="1186"/>
      <c r="GE207" s="1186"/>
      <c r="GF207" s="1186"/>
      <c r="GG207" s="1186"/>
      <c r="GH207" s="1186"/>
      <c r="GI207" s="1186"/>
      <c r="GJ207" s="1186"/>
      <c r="GK207" s="1186"/>
      <c r="GL207" s="1186">
        <v>1</v>
      </c>
      <c r="GM207" s="1186"/>
      <c r="GN207" s="1186"/>
      <c r="GO207" s="1186"/>
      <c r="GP207" s="1186"/>
      <c r="GQ207" s="1186"/>
      <c r="GR207" s="1186"/>
      <c r="GS207" s="1186"/>
      <c r="GT207" s="1186"/>
      <c r="GU207" s="1186"/>
      <c r="GV207" s="1186"/>
      <c r="GW207" s="1186"/>
      <c r="GX207" s="1186"/>
      <c r="GY207" s="1219"/>
      <c r="GZ207" s="364">
        <f t="shared" si="160"/>
        <v>456</v>
      </c>
      <c r="HA207" s="365">
        <f t="shared" si="161"/>
        <v>25</v>
      </c>
      <c r="HB207" s="366">
        <f t="shared" si="162"/>
        <v>481</v>
      </c>
      <c r="HC207" s="366">
        <v>2068</v>
      </c>
      <c r="HD207" s="365">
        <v>4120</v>
      </c>
      <c r="HE207" s="365">
        <v>4834</v>
      </c>
      <c r="HF207" s="54"/>
      <c r="HG207" s="708">
        <v>7.99</v>
      </c>
      <c r="HH207" s="708">
        <v>2.18</v>
      </c>
      <c r="HI207" s="709">
        <f t="shared" si="150"/>
        <v>1048.58</v>
      </c>
      <c r="HJ207" s="710">
        <v>14</v>
      </c>
      <c r="HK207" s="710">
        <v>9.93</v>
      </c>
      <c r="HL207" s="738">
        <f t="shared" si="151"/>
        <v>0.320142407229906</v>
      </c>
      <c r="HM207" s="739"/>
      <c r="HN207" s="739">
        <v>3000</v>
      </c>
      <c r="HO207" s="739">
        <v>9.93</v>
      </c>
      <c r="HP207" s="740">
        <f t="shared" si="157"/>
        <v>13415.43</v>
      </c>
      <c r="HQ207" s="738">
        <f t="shared" si="164"/>
        <v>0.320142407229906</v>
      </c>
      <c r="HR207" s="741"/>
      <c r="HS207" s="742">
        <v>44927</v>
      </c>
      <c r="HT207" s="739">
        <f ca="1" t="shared" si="159"/>
        <v>5</v>
      </c>
      <c r="HU207" s="739">
        <f ca="1" t="shared" si="152"/>
        <v>150</v>
      </c>
      <c r="HV207" s="739">
        <v>970</v>
      </c>
      <c r="HW207" s="739">
        <f t="shared" si="165"/>
        <v>481</v>
      </c>
      <c r="HX207" s="761">
        <f t="shared" si="153"/>
        <v>0.414476518741922</v>
      </c>
      <c r="HY207" s="739">
        <f ca="1" t="shared" si="154"/>
        <v>1.00855952893868</v>
      </c>
      <c r="HZ207" s="739">
        <f t="shared" si="138"/>
        <v>1351</v>
      </c>
      <c r="IA207" s="739"/>
      <c r="IB207" s="739">
        <f ca="1" t="shared" si="139"/>
        <v>96.2</v>
      </c>
      <c r="IC207" s="769">
        <f ca="1" t="shared" si="140"/>
        <v>3.20666666666667</v>
      </c>
      <c r="ID207" s="769">
        <f ca="1" t="shared" si="141"/>
        <v>421.309771309771</v>
      </c>
      <c r="IE207" s="739"/>
      <c r="IF207" s="739"/>
      <c r="IG207" s="739"/>
      <c r="IH207" s="739"/>
      <c r="II207" s="739"/>
      <c r="IJ207" s="739"/>
      <c r="IK207" s="739"/>
      <c r="IL207" s="743"/>
      <c r="IM207" s="743"/>
      <c r="IN207" s="743"/>
      <c r="IO207" s="743"/>
      <c r="IP207" s="743"/>
      <c r="IQ207" s="739"/>
      <c r="IR207" s="739"/>
      <c r="IS207" s="739"/>
      <c r="IT207" s="739"/>
      <c r="IU207" s="739"/>
      <c r="IV207" s="739"/>
      <c r="IW207" s="739"/>
      <c r="IX207" s="739"/>
      <c r="IY207" s="739"/>
      <c r="IZ207" s="739"/>
      <c r="JA207" s="739"/>
      <c r="JB207" s="743">
        <v>148</v>
      </c>
      <c r="JC207" s="743">
        <v>0</v>
      </c>
      <c r="JD207" s="743">
        <v>308</v>
      </c>
      <c r="JE207" s="743">
        <v>192</v>
      </c>
      <c r="JF207" s="743">
        <v>120</v>
      </c>
      <c r="JG207" s="739">
        <v>336</v>
      </c>
      <c r="JH207" s="739">
        <v>64</v>
      </c>
      <c r="JI207" s="739">
        <v>24</v>
      </c>
      <c r="JJ207" s="739">
        <v>224</v>
      </c>
      <c r="JK207" s="739">
        <v>92</v>
      </c>
      <c r="JL207" s="739">
        <v>272</v>
      </c>
      <c r="JM207" s="739">
        <v>288</v>
      </c>
      <c r="JN207" s="28">
        <f t="shared" si="155"/>
        <v>2068</v>
      </c>
      <c r="JO207" s="28">
        <f t="shared" si="156"/>
        <v>0</v>
      </c>
      <c r="JP207" s="325"/>
      <c r="JQ207" s="325"/>
      <c r="JR207" s="325"/>
      <c r="JS207" s="325"/>
      <c r="JT207" s="325"/>
      <c r="JU207" s="325"/>
      <c r="JV207" s="325"/>
      <c r="JW207" s="325"/>
      <c r="JX207" s="325"/>
      <c r="JY207" s="325"/>
      <c r="JZ207" s="325"/>
      <c r="KA207" s="325"/>
      <c r="KB207" s="325"/>
      <c r="KC207" s="325"/>
      <c r="KD207" s="325"/>
      <c r="KE207" s="825"/>
    </row>
    <row r="208" s="1071" customFormat="1" hidden="1" customHeight="1" spans="1:291">
      <c r="A208" s="847" t="s">
        <v>1334</v>
      </c>
      <c r="B208" s="415">
        <v>2020</v>
      </c>
      <c r="C208" s="122" t="s">
        <v>1917</v>
      </c>
      <c r="D208" s="122" t="s">
        <v>2036</v>
      </c>
      <c r="E208" s="796"/>
      <c r="F208" s="1246" t="s">
        <v>545</v>
      </c>
      <c r="G208" s="112" t="s">
        <v>546</v>
      </c>
      <c r="H208" s="1060" t="s">
        <v>2039</v>
      </c>
      <c r="I208" s="99">
        <f t="shared" si="163"/>
        <v>-520</v>
      </c>
      <c r="J208" s="1129">
        <v>1443</v>
      </c>
      <c r="K208" s="1130">
        <f t="shared" si="143"/>
        <v>923</v>
      </c>
      <c r="L208" s="1131">
        <f t="shared" si="144"/>
        <v>923</v>
      </c>
      <c r="M208" s="1142"/>
      <c r="N208" s="1137"/>
      <c r="O208" s="1134"/>
      <c r="P208" s="1135">
        <f t="shared" si="145"/>
        <v>0</v>
      </c>
      <c r="Q208" s="1152">
        <f t="shared" si="146"/>
        <v>0</v>
      </c>
      <c r="R208" s="1153"/>
      <c r="S208" s="1244"/>
      <c r="T208" s="1244"/>
      <c r="U208" s="1244"/>
      <c r="V208" s="1249"/>
      <c r="W208" s="1244"/>
      <c r="X208" s="1244"/>
      <c r="Y208" s="1244"/>
      <c r="Z208" s="1244"/>
      <c r="AA208" s="1153"/>
      <c r="AB208" s="1166"/>
      <c r="AC208" s="1153"/>
      <c r="AD208" s="1153"/>
      <c r="AE208" s="1153"/>
      <c r="AF208" s="1153"/>
      <c r="AG208" s="1153"/>
      <c r="AH208" s="1153"/>
      <c r="AI208" s="1153"/>
      <c r="AJ208" s="1153"/>
      <c r="AK208" s="1153"/>
      <c r="AL208" s="1153"/>
      <c r="AM208" s="1153"/>
      <c r="AN208" s="1153"/>
      <c r="AO208" s="1153"/>
      <c r="AP208" s="1153"/>
      <c r="AQ208" s="1153"/>
      <c r="AR208" s="1153"/>
      <c r="AS208" s="1176"/>
      <c r="AT208" s="1177"/>
      <c r="AU208" s="1178"/>
      <c r="AV208" s="1178"/>
      <c r="AW208" s="1178"/>
      <c r="AX208" s="1178"/>
      <c r="AY208" s="1178"/>
      <c r="AZ208" s="1178"/>
      <c r="BA208" s="1178"/>
      <c r="BB208" s="1178"/>
      <c r="BC208" s="1178"/>
      <c r="BD208" s="1178"/>
      <c r="BE208" s="1178"/>
      <c r="BF208" s="1178"/>
      <c r="BG208" s="1178"/>
      <c r="BH208" s="1178"/>
      <c r="BI208" s="1178"/>
      <c r="BJ208" s="1178"/>
      <c r="BK208" s="1186"/>
      <c r="BL208" s="1187">
        <v>-1779</v>
      </c>
      <c r="BM208" s="1187"/>
      <c r="BN208" s="1187"/>
      <c r="BO208" s="1187"/>
      <c r="BP208" s="1187"/>
      <c r="BQ208" s="1187">
        <v>-200</v>
      </c>
      <c r="BR208" s="1187"/>
      <c r="BS208" s="1187"/>
      <c r="BT208" s="1187"/>
      <c r="BU208" s="1187"/>
      <c r="BV208" s="1191"/>
      <c r="BW208" s="1186"/>
      <c r="BX208" s="1186"/>
      <c r="BY208" s="1186"/>
      <c r="BZ208" s="1186"/>
      <c r="CA208" s="1186">
        <v>288</v>
      </c>
      <c r="CB208" s="1186"/>
      <c r="CC208" s="1186">
        <v>48</v>
      </c>
      <c r="CD208" s="1186"/>
      <c r="CE208" s="1186">
        <v>52</v>
      </c>
      <c r="CF208" s="1186"/>
      <c r="CG208" s="1186"/>
      <c r="CH208" s="1186"/>
      <c r="CI208" s="1186"/>
      <c r="CJ208" s="1186"/>
      <c r="CK208" s="1186"/>
      <c r="CL208" s="1186"/>
      <c r="CM208" s="1186"/>
      <c r="CN208" s="1186">
        <v>4</v>
      </c>
      <c r="CO208" s="1186"/>
      <c r="CP208" s="1186"/>
      <c r="CQ208" s="1186"/>
      <c r="CR208" s="1186"/>
      <c r="CS208" s="1186"/>
      <c r="CT208" s="1186"/>
      <c r="CU208" s="1186"/>
      <c r="CV208" s="1186">
        <v>176</v>
      </c>
      <c r="CW208" s="1186"/>
      <c r="CX208" s="1186"/>
      <c r="CY208" s="1186"/>
      <c r="CZ208" s="1186"/>
      <c r="DA208" s="1186"/>
      <c r="DB208" s="1186"/>
      <c r="DC208" s="1186"/>
      <c r="DD208" s="1186"/>
      <c r="DE208" s="1186"/>
      <c r="DF208" s="1186"/>
      <c r="DG208" s="1186"/>
      <c r="DH208" s="1186"/>
      <c r="DI208" s="1186"/>
      <c r="DJ208" s="1186">
        <v>104</v>
      </c>
      <c r="DK208" s="1186"/>
      <c r="DL208" s="1186">
        <v>72</v>
      </c>
      <c r="DM208" s="1186"/>
      <c r="DN208" s="1186"/>
      <c r="DO208" s="1186"/>
      <c r="DP208" s="1186"/>
      <c r="DQ208" s="1186"/>
      <c r="DR208" s="1186"/>
      <c r="DS208" s="1186"/>
      <c r="DT208" s="1186"/>
      <c r="DU208" s="1186"/>
      <c r="DV208" s="1186"/>
      <c r="DW208" s="1186"/>
      <c r="DX208" s="1186"/>
      <c r="DY208" s="1186"/>
      <c r="DZ208" s="1186"/>
      <c r="EA208" s="1186"/>
      <c r="EB208" s="1186"/>
      <c r="EC208" s="1186"/>
      <c r="ED208" s="1186"/>
      <c r="EE208" s="1186"/>
      <c r="EF208" s="1186"/>
      <c r="EG208" s="1186">
        <v>168</v>
      </c>
      <c r="EH208" s="1186">
        <v>24</v>
      </c>
      <c r="EI208" s="1186"/>
      <c r="EJ208" s="1186"/>
      <c r="EK208" s="1197"/>
      <c r="EL208" s="1198"/>
      <c r="EM208" s="1186"/>
      <c r="EN208" s="1186"/>
      <c r="EO208" s="1186">
        <v>72</v>
      </c>
      <c r="EP208" s="1186"/>
      <c r="EQ208" s="1186"/>
      <c r="ER208" s="1186">
        <v>24</v>
      </c>
      <c r="ES208" s="1186"/>
      <c r="ET208" s="1186"/>
      <c r="EU208" s="1186"/>
      <c r="EV208" s="1186"/>
      <c r="EW208" s="1186"/>
      <c r="EX208" s="1186"/>
      <c r="EY208" s="1186">
        <v>24</v>
      </c>
      <c r="EZ208" s="1186"/>
      <c r="FA208" s="1186"/>
      <c r="FB208" s="1186"/>
      <c r="FC208" s="1208"/>
      <c r="FD208" s="1186"/>
      <c r="FE208" s="1186"/>
      <c r="FF208" s="1186"/>
      <c r="FG208" s="1186"/>
      <c r="FH208" s="1186"/>
      <c r="FI208" s="1186"/>
      <c r="FJ208" s="1186"/>
      <c r="FK208" s="1186"/>
      <c r="FL208" s="1208"/>
      <c r="FM208" s="1186"/>
      <c r="FN208" s="1186"/>
      <c r="FO208" s="1186"/>
      <c r="FP208" s="1186"/>
      <c r="FQ208" s="1186"/>
      <c r="FR208" s="1186"/>
      <c r="FS208" s="1186"/>
      <c r="FT208" s="1186"/>
      <c r="FU208" s="1186"/>
      <c r="FV208" s="1186"/>
      <c r="FW208" s="1186"/>
      <c r="FX208" s="1186"/>
      <c r="FY208" s="1186"/>
      <c r="FZ208" s="1186"/>
      <c r="GA208" s="1186"/>
      <c r="GB208" s="1186"/>
      <c r="GC208" s="1186"/>
      <c r="GD208" s="1186"/>
      <c r="GE208" s="1186"/>
      <c r="GF208" s="1186"/>
      <c r="GG208" s="1186"/>
      <c r="GH208" s="1186"/>
      <c r="GI208" s="1186"/>
      <c r="GJ208" s="1186"/>
      <c r="GK208" s="1186"/>
      <c r="GL208" s="1186"/>
      <c r="GM208" s="1186"/>
      <c r="GN208" s="1186"/>
      <c r="GO208" s="1186"/>
      <c r="GP208" s="1186"/>
      <c r="GQ208" s="1186"/>
      <c r="GR208" s="1186"/>
      <c r="GS208" s="1186"/>
      <c r="GT208" s="1186"/>
      <c r="GU208" s="1186"/>
      <c r="GV208" s="1186"/>
      <c r="GW208" s="1186"/>
      <c r="GX208" s="1186"/>
      <c r="GY208" s="1219"/>
      <c r="GZ208" s="364">
        <f t="shared" si="160"/>
        <v>936</v>
      </c>
      <c r="HA208" s="365">
        <f t="shared" si="161"/>
        <v>120</v>
      </c>
      <c r="HB208" s="366">
        <f t="shared" si="162"/>
        <v>1056</v>
      </c>
      <c r="HC208" s="366">
        <v>3236</v>
      </c>
      <c r="HD208" s="365">
        <v>6920</v>
      </c>
      <c r="HE208" s="365">
        <v>7474</v>
      </c>
      <c r="HF208" s="54"/>
      <c r="HG208" s="708">
        <v>7.99</v>
      </c>
      <c r="HH208" s="708">
        <v>2.18</v>
      </c>
      <c r="HI208" s="709">
        <f t="shared" si="150"/>
        <v>2302.08</v>
      </c>
      <c r="HJ208" s="710">
        <v>14</v>
      </c>
      <c r="HK208" s="710">
        <v>9.93</v>
      </c>
      <c r="HL208" s="738">
        <f t="shared" si="151"/>
        <v>0.320142407229906</v>
      </c>
      <c r="HM208" s="739"/>
      <c r="HN208" s="739">
        <v>3000</v>
      </c>
      <c r="HO208" s="739">
        <v>9.93</v>
      </c>
      <c r="HP208" s="740">
        <f t="shared" si="157"/>
        <v>9165.39</v>
      </c>
      <c r="HQ208" s="738">
        <f t="shared" si="164"/>
        <v>0.320142407229906</v>
      </c>
      <c r="HR208" s="741"/>
      <c r="HS208" s="742">
        <v>44927</v>
      </c>
      <c r="HT208" s="739">
        <f ca="1" t="shared" si="159"/>
        <v>5</v>
      </c>
      <c r="HU208" s="739">
        <f ca="1" t="shared" si="152"/>
        <v>150</v>
      </c>
      <c r="HV208" s="739">
        <v>1443</v>
      </c>
      <c r="HW208" s="739">
        <f t="shared" si="165"/>
        <v>1056</v>
      </c>
      <c r="HX208" s="761">
        <f t="shared" si="153"/>
        <v>0.892645815722739</v>
      </c>
      <c r="HY208" s="739">
        <f ca="1" t="shared" si="154"/>
        <v>2.17210481825866</v>
      </c>
      <c r="HZ208" s="739">
        <f t="shared" si="138"/>
        <v>923</v>
      </c>
      <c r="IA208" s="739"/>
      <c r="IB208" s="739">
        <f ca="1" t="shared" si="139"/>
        <v>211.2</v>
      </c>
      <c r="IC208" s="769">
        <f ca="1" t="shared" si="140"/>
        <v>7.04</v>
      </c>
      <c r="ID208" s="769">
        <f ca="1" t="shared" si="141"/>
        <v>131.107954545455</v>
      </c>
      <c r="IE208" s="739"/>
      <c r="IF208" s="739"/>
      <c r="IG208" s="739"/>
      <c r="IH208" s="739"/>
      <c r="II208" s="739"/>
      <c r="IJ208" s="739"/>
      <c r="IK208" s="739"/>
      <c r="IL208" s="743"/>
      <c r="IM208" s="743"/>
      <c r="IN208" s="743"/>
      <c r="IO208" s="743"/>
      <c r="IP208" s="743"/>
      <c r="IQ208" s="739"/>
      <c r="IR208" s="739"/>
      <c r="IS208" s="739"/>
      <c r="IT208" s="739"/>
      <c r="IU208" s="739"/>
      <c r="IV208" s="739"/>
      <c r="IW208" s="739"/>
      <c r="IX208" s="739"/>
      <c r="IY208" s="739"/>
      <c r="IZ208" s="739"/>
      <c r="JA208" s="739"/>
      <c r="JB208" s="743">
        <v>244</v>
      </c>
      <c r="JC208" s="743">
        <v>0</v>
      </c>
      <c r="JD208" s="743">
        <v>596</v>
      </c>
      <c r="JE208" s="743">
        <v>192</v>
      </c>
      <c r="JF208" s="743">
        <v>312</v>
      </c>
      <c r="JG208" s="739">
        <v>432</v>
      </c>
      <c r="JH208" s="739">
        <v>88</v>
      </c>
      <c r="JI208" s="739">
        <v>120</v>
      </c>
      <c r="JJ208" s="739">
        <v>200</v>
      </c>
      <c r="JK208" s="739">
        <v>140</v>
      </c>
      <c r="JL208" s="739">
        <v>504</v>
      </c>
      <c r="JM208" s="739">
        <v>408</v>
      </c>
      <c r="JN208" s="28">
        <f t="shared" si="155"/>
        <v>3236</v>
      </c>
      <c r="JO208" s="28">
        <f t="shared" si="156"/>
        <v>0</v>
      </c>
      <c r="JP208" s="325"/>
      <c r="JQ208" s="325"/>
      <c r="JR208" s="325"/>
      <c r="JS208" s="325"/>
      <c r="JT208" s="325"/>
      <c r="JU208" s="325"/>
      <c r="JV208" s="325"/>
      <c r="JW208" s="325"/>
      <c r="JX208" s="325"/>
      <c r="JY208" s="325"/>
      <c r="JZ208" s="325"/>
      <c r="KA208" s="325"/>
      <c r="KB208" s="325"/>
      <c r="KC208" s="325"/>
      <c r="KD208" s="325"/>
      <c r="KE208" s="825"/>
    </row>
    <row r="209" s="1071" customFormat="1" hidden="1" customHeight="1" spans="1:291">
      <c r="A209" s="847" t="s">
        <v>1334</v>
      </c>
      <c r="B209" s="415">
        <v>2020</v>
      </c>
      <c r="C209" s="122" t="s">
        <v>1917</v>
      </c>
      <c r="D209" s="122" t="s">
        <v>2036</v>
      </c>
      <c r="E209" s="796"/>
      <c r="F209" s="1246" t="s">
        <v>548</v>
      </c>
      <c r="G209" s="112" t="s">
        <v>549</v>
      </c>
      <c r="H209" s="1060" t="s">
        <v>2040</v>
      </c>
      <c r="I209" s="99">
        <f t="shared" si="163"/>
        <v>-717</v>
      </c>
      <c r="J209" s="1129">
        <v>1732</v>
      </c>
      <c r="K209" s="1130">
        <f t="shared" si="143"/>
        <v>1015</v>
      </c>
      <c r="L209" s="1131">
        <f t="shared" si="144"/>
        <v>1015</v>
      </c>
      <c r="M209" s="1142"/>
      <c r="N209" s="1137"/>
      <c r="O209" s="1134"/>
      <c r="P209" s="1135">
        <f t="shared" si="145"/>
        <v>0</v>
      </c>
      <c r="Q209" s="1152">
        <f t="shared" si="146"/>
        <v>0</v>
      </c>
      <c r="R209" s="1153"/>
      <c r="S209" s="1244"/>
      <c r="T209" s="1244"/>
      <c r="U209" s="1244"/>
      <c r="V209" s="1249"/>
      <c r="W209" s="1244"/>
      <c r="X209" s="1244"/>
      <c r="Y209" s="1244"/>
      <c r="Z209" s="1244"/>
      <c r="AA209" s="1153"/>
      <c r="AB209" s="1166"/>
      <c r="AC209" s="1153"/>
      <c r="AD209" s="1153"/>
      <c r="AE209" s="1153"/>
      <c r="AF209" s="1153"/>
      <c r="AG209" s="1153"/>
      <c r="AH209" s="1153"/>
      <c r="AI209" s="1153"/>
      <c r="AJ209" s="1153"/>
      <c r="AK209" s="1153"/>
      <c r="AL209" s="1153"/>
      <c r="AM209" s="1153"/>
      <c r="AN209" s="1153"/>
      <c r="AO209" s="1153"/>
      <c r="AP209" s="1153"/>
      <c r="AQ209" s="1153"/>
      <c r="AR209" s="1153"/>
      <c r="AS209" s="1176"/>
      <c r="AT209" s="1177"/>
      <c r="AU209" s="1178"/>
      <c r="AV209" s="1178"/>
      <c r="AW209" s="1178"/>
      <c r="AX209" s="1178"/>
      <c r="AY209" s="1178"/>
      <c r="AZ209" s="1178"/>
      <c r="BA209" s="1178"/>
      <c r="BB209" s="1178"/>
      <c r="BC209" s="1178"/>
      <c r="BD209" s="1178"/>
      <c r="BE209" s="1178"/>
      <c r="BF209" s="1178"/>
      <c r="BG209" s="1178"/>
      <c r="BH209" s="1178"/>
      <c r="BI209" s="1178"/>
      <c r="BJ209" s="1178"/>
      <c r="BK209" s="1186"/>
      <c r="BL209" s="1187">
        <v>-2020</v>
      </c>
      <c r="BM209" s="1187"/>
      <c r="BN209" s="1187"/>
      <c r="BO209" s="1187"/>
      <c r="BP209" s="1187"/>
      <c r="BQ209" s="1187">
        <v>86</v>
      </c>
      <c r="BR209" s="1187"/>
      <c r="BS209" s="1187"/>
      <c r="BT209" s="1187"/>
      <c r="BU209" s="1187"/>
      <c r="BV209" s="1191"/>
      <c r="BW209" s="1186"/>
      <c r="BX209" s="1186"/>
      <c r="BY209" s="1186"/>
      <c r="BZ209" s="1186"/>
      <c r="CA209" s="1186">
        <v>240</v>
      </c>
      <c r="CB209" s="1186"/>
      <c r="CC209" s="1186">
        <v>48</v>
      </c>
      <c r="CD209" s="1186"/>
      <c r="CE209" s="1186">
        <v>4</v>
      </c>
      <c r="CF209" s="1186"/>
      <c r="CG209" s="1186"/>
      <c r="CH209" s="1186">
        <v>24</v>
      </c>
      <c r="CI209" s="1186"/>
      <c r="CJ209" s="1186"/>
      <c r="CK209" s="1186"/>
      <c r="CL209" s="1186"/>
      <c r="CM209" s="1186"/>
      <c r="CN209" s="1186">
        <v>4</v>
      </c>
      <c r="CO209" s="1186"/>
      <c r="CP209" s="1186"/>
      <c r="CQ209" s="1186"/>
      <c r="CR209" s="1186">
        <v>192</v>
      </c>
      <c r="CS209" s="1186"/>
      <c r="CT209" s="1186"/>
      <c r="CU209" s="1186"/>
      <c r="CV209" s="1186">
        <v>176</v>
      </c>
      <c r="CW209" s="1186"/>
      <c r="CX209" s="1186"/>
      <c r="CY209" s="1186"/>
      <c r="CZ209" s="1186"/>
      <c r="DA209" s="1186"/>
      <c r="DB209" s="1186"/>
      <c r="DC209" s="1186"/>
      <c r="DD209" s="1186"/>
      <c r="DE209" s="1186"/>
      <c r="DF209" s="1186"/>
      <c r="DG209" s="1186"/>
      <c r="DH209" s="1186"/>
      <c r="DI209" s="1186"/>
      <c r="DJ209" s="1186">
        <v>32</v>
      </c>
      <c r="DK209" s="1186"/>
      <c r="DL209" s="1186">
        <v>72</v>
      </c>
      <c r="DM209" s="1186"/>
      <c r="DN209" s="1186"/>
      <c r="DO209" s="1186"/>
      <c r="DP209" s="1186"/>
      <c r="DQ209" s="1186"/>
      <c r="DR209" s="1186"/>
      <c r="DS209" s="1186"/>
      <c r="DT209" s="1186"/>
      <c r="DU209" s="1186"/>
      <c r="DV209" s="1186"/>
      <c r="DW209" s="1186"/>
      <c r="DX209" s="1186"/>
      <c r="DY209" s="1186"/>
      <c r="DZ209" s="1186"/>
      <c r="EA209" s="1186"/>
      <c r="EB209" s="1186"/>
      <c r="EC209" s="1186"/>
      <c r="ED209" s="1186"/>
      <c r="EE209" s="1186"/>
      <c r="EF209" s="1186"/>
      <c r="EG209" s="1186">
        <v>120</v>
      </c>
      <c r="EH209" s="1186"/>
      <c r="EI209" s="1186"/>
      <c r="EJ209" s="1186"/>
      <c r="EK209" s="1197"/>
      <c r="EL209" s="1198"/>
      <c r="EM209" s="1186"/>
      <c r="EN209" s="1186"/>
      <c r="EO209" s="1186">
        <v>24</v>
      </c>
      <c r="EP209" s="1186"/>
      <c r="EQ209" s="1186"/>
      <c r="ER209" s="1186"/>
      <c r="ES209" s="1186"/>
      <c r="ET209" s="1186"/>
      <c r="EU209" s="1186"/>
      <c r="EV209" s="1186"/>
      <c r="EW209" s="1186"/>
      <c r="EX209" s="1186"/>
      <c r="EY209" s="1186"/>
      <c r="EZ209" s="1186"/>
      <c r="FA209" s="1186"/>
      <c r="FB209" s="1186"/>
      <c r="FC209" s="1208"/>
      <c r="FD209" s="1186"/>
      <c r="FE209" s="1186"/>
      <c r="FF209" s="1186"/>
      <c r="FG209" s="1186"/>
      <c r="FH209" s="1186"/>
      <c r="FI209" s="1186"/>
      <c r="FJ209" s="1186"/>
      <c r="FK209" s="1186"/>
      <c r="FL209" s="1208"/>
      <c r="FM209" s="1186"/>
      <c r="FN209" s="1186"/>
      <c r="FO209" s="1186"/>
      <c r="FP209" s="1186"/>
      <c r="FQ209" s="1186"/>
      <c r="FR209" s="1186"/>
      <c r="FS209" s="1214">
        <v>-17</v>
      </c>
      <c r="FT209" s="1214"/>
      <c r="FU209" s="1214"/>
      <c r="FV209" s="1214"/>
      <c r="FW209" s="1214"/>
      <c r="FX209" s="1214"/>
      <c r="FY209" s="1214"/>
      <c r="FZ209" s="1214"/>
      <c r="GA209" s="1214"/>
      <c r="GB209" s="1214"/>
      <c r="GC209" s="1214"/>
      <c r="GD209" s="1214"/>
      <c r="GE209" s="1214"/>
      <c r="GF209" s="1214"/>
      <c r="GG209" s="1214"/>
      <c r="GH209" s="1214"/>
      <c r="GI209" s="1214"/>
      <c r="GJ209" s="1214"/>
      <c r="GK209" s="1214"/>
      <c r="GL209" s="1214"/>
      <c r="GM209" s="1214"/>
      <c r="GN209" s="1214"/>
      <c r="GO209" s="1214"/>
      <c r="GP209" s="1214"/>
      <c r="GQ209" s="1214"/>
      <c r="GR209" s="1214"/>
      <c r="GS209" s="1214"/>
      <c r="GT209" s="1214"/>
      <c r="GU209" s="1214"/>
      <c r="GV209" s="1214"/>
      <c r="GW209" s="1214"/>
      <c r="GX209" s="1214"/>
      <c r="GY209" s="1219"/>
      <c r="GZ209" s="364">
        <f t="shared" si="160"/>
        <v>912</v>
      </c>
      <c r="HA209" s="365">
        <f t="shared" si="161"/>
        <v>7</v>
      </c>
      <c r="HB209" s="366">
        <f t="shared" si="162"/>
        <v>919</v>
      </c>
      <c r="HC209" s="366">
        <v>3688</v>
      </c>
      <c r="HD209" s="365">
        <v>5401</v>
      </c>
      <c r="HE209" s="365">
        <v>5914</v>
      </c>
      <c r="HF209" s="54"/>
      <c r="HG209" s="708">
        <v>7.99</v>
      </c>
      <c r="HH209" s="708">
        <v>2.18</v>
      </c>
      <c r="HI209" s="709">
        <f t="shared" si="150"/>
        <v>2003.42</v>
      </c>
      <c r="HJ209" s="710">
        <v>14</v>
      </c>
      <c r="HK209" s="710">
        <v>9.93</v>
      </c>
      <c r="HL209" s="738">
        <f t="shared" si="151"/>
        <v>0.320142407229906</v>
      </c>
      <c r="HM209" s="739"/>
      <c r="HN209" s="739">
        <v>3000</v>
      </c>
      <c r="HO209" s="739">
        <v>9.93</v>
      </c>
      <c r="HP209" s="740">
        <f t="shared" si="157"/>
        <v>10078.95</v>
      </c>
      <c r="HQ209" s="738">
        <f t="shared" si="164"/>
        <v>0.320142407229906</v>
      </c>
      <c r="HR209" s="741"/>
      <c r="HS209" s="742">
        <v>44927</v>
      </c>
      <c r="HT209" s="739">
        <f ca="1" t="shared" si="159"/>
        <v>5</v>
      </c>
      <c r="HU209" s="739">
        <f ca="1" t="shared" si="152"/>
        <v>150</v>
      </c>
      <c r="HV209" s="739">
        <v>1732</v>
      </c>
      <c r="HW209" s="739">
        <f t="shared" si="165"/>
        <v>919</v>
      </c>
      <c r="HX209" s="761">
        <f t="shared" si="153"/>
        <v>0.669093556607208</v>
      </c>
      <c r="HY209" s="739">
        <f ca="1" t="shared" si="154"/>
        <v>1.62812765441087</v>
      </c>
      <c r="HZ209" s="739">
        <f t="shared" si="138"/>
        <v>1015</v>
      </c>
      <c r="IA209" s="739"/>
      <c r="IB209" s="739">
        <f ca="1" t="shared" ref="IB209:IB236" si="166">HW209/HT209</f>
        <v>183.8</v>
      </c>
      <c r="IC209" s="769">
        <f ca="1" t="shared" ref="IC209:IC236" si="167">HW209/HU209</f>
        <v>6.12666666666667</v>
      </c>
      <c r="ID209" s="769">
        <f ca="1" t="shared" ref="ID209:ID236" si="168">HZ209/IC209</f>
        <v>165.669205658324</v>
      </c>
      <c r="IE209" s="739"/>
      <c r="IF209" s="739"/>
      <c r="IG209" s="739"/>
      <c r="IH209" s="739"/>
      <c r="II209" s="739"/>
      <c r="IJ209" s="739"/>
      <c r="IK209" s="739"/>
      <c r="IL209" s="743"/>
      <c r="IM209" s="743"/>
      <c r="IN209" s="743"/>
      <c r="IO209" s="743"/>
      <c r="IP209" s="743"/>
      <c r="IQ209" s="739"/>
      <c r="IR209" s="739"/>
      <c r="IS209" s="739"/>
      <c r="IT209" s="739"/>
      <c r="IU209" s="739"/>
      <c r="IV209" s="739"/>
      <c r="IW209" s="739"/>
      <c r="IX209" s="739"/>
      <c r="IY209" s="739"/>
      <c r="IZ209" s="739"/>
      <c r="JA209" s="739"/>
      <c r="JB209" s="743">
        <v>124</v>
      </c>
      <c r="JC209" s="743">
        <v>252</v>
      </c>
      <c r="JD209" s="743">
        <v>440</v>
      </c>
      <c r="JE209" s="743">
        <v>456</v>
      </c>
      <c r="JF209" s="743">
        <v>144</v>
      </c>
      <c r="JG209" s="739">
        <v>636</v>
      </c>
      <c r="JH209" s="739">
        <v>112</v>
      </c>
      <c r="JI209" s="739">
        <v>24</v>
      </c>
      <c r="JJ209" s="739">
        <v>344</v>
      </c>
      <c r="JK209" s="739">
        <v>92</v>
      </c>
      <c r="JL209" s="739">
        <v>752</v>
      </c>
      <c r="JM209" s="739">
        <v>312</v>
      </c>
      <c r="JN209" s="28">
        <f t="shared" si="155"/>
        <v>3688</v>
      </c>
      <c r="JO209" s="28">
        <f t="shared" si="156"/>
        <v>0</v>
      </c>
      <c r="JP209" s="325"/>
      <c r="JQ209" s="325"/>
      <c r="JR209" s="325"/>
      <c r="JS209" s="325"/>
      <c r="JT209" s="325"/>
      <c r="JU209" s="325"/>
      <c r="JV209" s="325"/>
      <c r="JW209" s="325"/>
      <c r="JX209" s="325"/>
      <c r="JY209" s="325"/>
      <c r="JZ209" s="325"/>
      <c r="KA209" s="325"/>
      <c r="KB209" s="325"/>
      <c r="KC209" s="325"/>
      <c r="KD209" s="325"/>
      <c r="KE209" s="825"/>
    </row>
    <row r="210" s="1071" customFormat="1" hidden="1" customHeight="1" spans="1:291">
      <c r="A210" s="847" t="s">
        <v>1334</v>
      </c>
      <c r="B210" s="415">
        <v>2020</v>
      </c>
      <c r="C210" s="122" t="s">
        <v>1917</v>
      </c>
      <c r="D210" s="122" t="s">
        <v>2036</v>
      </c>
      <c r="E210" s="796"/>
      <c r="F210" s="1246" t="s">
        <v>551</v>
      </c>
      <c r="G210" s="112" t="s">
        <v>552</v>
      </c>
      <c r="H210" s="1060" t="s">
        <v>2041</v>
      </c>
      <c r="I210" s="99">
        <f t="shared" si="163"/>
        <v>-829</v>
      </c>
      <c r="J210" s="1129">
        <v>854</v>
      </c>
      <c r="K210" s="1130">
        <f t="shared" si="143"/>
        <v>25</v>
      </c>
      <c r="L210" s="1131">
        <f t="shared" si="144"/>
        <v>25</v>
      </c>
      <c r="M210" s="1142"/>
      <c r="N210" s="1137"/>
      <c r="O210" s="1134"/>
      <c r="P210" s="1135">
        <f t="shared" si="145"/>
        <v>0</v>
      </c>
      <c r="Q210" s="1152">
        <f t="shared" si="146"/>
        <v>0</v>
      </c>
      <c r="R210" s="1153"/>
      <c r="S210" s="1244"/>
      <c r="T210" s="1244"/>
      <c r="U210" s="1244"/>
      <c r="V210" s="1249"/>
      <c r="W210" s="1244"/>
      <c r="X210" s="1244"/>
      <c r="Y210" s="1244"/>
      <c r="Z210" s="1244"/>
      <c r="AA210" s="1153"/>
      <c r="AB210" s="1166"/>
      <c r="AC210" s="1153"/>
      <c r="AD210" s="1153"/>
      <c r="AE210" s="1153"/>
      <c r="AF210" s="1153"/>
      <c r="AG210" s="1153"/>
      <c r="AH210" s="1153"/>
      <c r="AI210" s="1153"/>
      <c r="AJ210" s="1153"/>
      <c r="AK210" s="1153"/>
      <c r="AL210" s="1153"/>
      <c r="AM210" s="1153"/>
      <c r="AN210" s="1153"/>
      <c r="AO210" s="1153"/>
      <c r="AP210" s="1153"/>
      <c r="AQ210" s="1153"/>
      <c r="AR210" s="1153"/>
      <c r="AS210" s="1176"/>
      <c r="AT210" s="1177"/>
      <c r="AU210" s="1178"/>
      <c r="AV210" s="1178"/>
      <c r="AW210" s="1178"/>
      <c r="AX210" s="1178"/>
      <c r="AY210" s="1178"/>
      <c r="AZ210" s="1178"/>
      <c r="BA210" s="1178"/>
      <c r="BB210" s="1178"/>
      <c r="BC210" s="1178"/>
      <c r="BD210" s="1178"/>
      <c r="BE210" s="1178"/>
      <c r="BF210" s="1178"/>
      <c r="BG210" s="1178"/>
      <c r="BH210" s="1178"/>
      <c r="BI210" s="1178"/>
      <c r="BJ210" s="1178"/>
      <c r="BK210" s="1186"/>
      <c r="BL210" s="1187">
        <v>-1238</v>
      </c>
      <c r="BM210" s="1187"/>
      <c r="BN210" s="1187"/>
      <c r="BO210" s="1187"/>
      <c r="BP210" s="1187"/>
      <c r="BQ210" s="1187">
        <v>-131</v>
      </c>
      <c r="BR210" s="1187"/>
      <c r="BS210" s="1187"/>
      <c r="BT210" s="1187"/>
      <c r="BU210" s="1187"/>
      <c r="BV210" s="1191"/>
      <c r="BW210" s="1186"/>
      <c r="BX210" s="1186"/>
      <c r="BY210" s="1186"/>
      <c r="BZ210" s="1186"/>
      <c r="CA210" s="1186">
        <v>288</v>
      </c>
      <c r="CB210" s="1186"/>
      <c r="CC210" s="1186">
        <v>96</v>
      </c>
      <c r="CD210" s="1186"/>
      <c r="CE210" s="1186">
        <v>52</v>
      </c>
      <c r="CF210" s="1186"/>
      <c r="CG210" s="1186"/>
      <c r="CH210" s="1186"/>
      <c r="CI210" s="1186"/>
      <c r="CJ210" s="1186">
        <v>72</v>
      </c>
      <c r="CK210" s="1186"/>
      <c r="CL210" s="1186"/>
      <c r="CM210" s="1186"/>
      <c r="CN210" s="1186">
        <v>4</v>
      </c>
      <c r="CO210" s="1186"/>
      <c r="CP210" s="1186"/>
      <c r="CQ210" s="1186"/>
      <c r="CR210" s="1186"/>
      <c r="CS210" s="1186"/>
      <c r="CT210" s="1186"/>
      <c r="CU210" s="1186"/>
      <c r="CV210" s="1186">
        <v>176</v>
      </c>
      <c r="CW210" s="1186"/>
      <c r="CX210" s="1186"/>
      <c r="CY210" s="1186"/>
      <c r="CZ210" s="1186"/>
      <c r="DA210" s="1186"/>
      <c r="DB210" s="1186"/>
      <c r="DC210" s="1186"/>
      <c r="DD210" s="1186"/>
      <c r="DE210" s="1186"/>
      <c r="DF210" s="1186"/>
      <c r="DG210" s="1186"/>
      <c r="DH210" s="1186">
        <v>48</v>
      </c>
      <c r="DI210" s="1186"/>
      <c r="DJ210" s="1186">
        <v>104</v>
      </c>
      <c r="DK210" s="1186"/>
      <c r="DL210" s="1186">
        <v>96</v>
      </c>
      <c r="DM210" s="1186"/>
      <c r="DN210" s="1186"/>
      <c r="DO210" s="1186"/>
      <c r="DP210" s="1186"/>
      <c r="DQ210" s="1186"/>
      <c r="DR210" s="1186"/>
      <c r="DS210" s="1186"/>
      <c r="DT210" s="1186"/>
      <c r="DU210" s="1186"/>
      <c r="DV210" s="1186"/>
      <c r="DW210" s="1186"/>
      <c r="DX210" s="1186"/>
      <c r="DY210" s="1186"/>
      <c r="DZ210" s="1186"/>
      <c r="EA210" s="1186"/>
      <c r="EB210" s="1186"/>
      <c r="EC210" s="1186">
        <v>120</v>
      </c>
      <c r="ED210" s="1186"/>
      <c r="EE210" s="1186"/>
      <c r="EF210" s="1186"/>
      <c r="EG210" s="1186">
        <v>168</v>
      </c>
      <c r="EH210" s="1186">
        <v>24</v>
      </c>
      <c r="EI210" s="1186">
        <v>24</v>
      </c>
      <c r="EJ210" s="1186"/>
      <c r="EK210" s="1197"/>
      <c r="EL210" s="1198"/>
      <c r="EM210" s="1186"/>
      <c r="EN210" s="1186"/>
      <c r="EO210" s="1186">
        <v>72</v>
      </c>
      <c r="EP210" s="1186"/>
      <c r="EQ210" s="1186"/>
      <c r="ER210" s="1186">
        <v>24</v>
      </c>
      <c r="ES210" s="1186"/>
      <c r="ET210" s="1186"/>
      <c r="EU210" s="1186"/>
      <c r="EV210" s="1186"/>
      <c r="EW210" s="1186"/>
      <c r="EX210" s="1186"/>
      <c r="EY210" s="1186"/>
      <c r="EZ210" s="1186"/>
      <c r="FA210" s="1186"/>
      <c r="FB210" s="1186"/>
      <c r="FC210" s="1208"/>
      <c r="FD210" s="1186"/>
      <c r="FE210" s="1186"/>
      <c r="FF210" s="1186"/>
      <c r="FG210" s="1186"/>
      <c r="FH210" s="1186"/>
      <c r="FI210" s="1186"/>
      <c r="FJ210" s="1186"/>
      <c r="FK210" s="1186"/>
      <c r="FL210" s="1208"/>
      <c r="FM210" s="1186"/>
      <c r="FN210" s="1186"/>
      <c r="FO210" s="1186"/>
      <c r="FP210" s="1186"/>
      <c r="FQ210" s="1186"/>
      <c r="FR210" s="1186"/>
      <c r="FS210" s="1214">
        <v>-24</v>
      </c>
      <c r="FT210" s="1214"/>
      <c r="FU210" s="1214"/>
      <c r="FV210" s="1214"/>
      <c r="FW210" s="1214"/>
      <c r="FX210" s="1214"/>
      <c r="FY210" s="1214"/>
      <c r="FZ210" s="1214"/>
      <c r="GA210" s="1214"/>
      <c r="GB210" s="1214"/>
      <c r="GC210" s="1214"/>
      <c r="GD210" s="1214"/>
      <c r="GE210" s="1214"/>
      <c r="GF210" s="1214"/>
      <c r="GG210" s="1214"/>
      <c r="GH210" s="1214"/>
      <c r="GI210" s="1214"/>
      <c r="GJ210" s="1214"/>
      <c r="GK210" s="1214"/>
      <c r="GL210" s="1214"/>
      <c r="GM210" s="1214"/>
      <c r="GN210" s="1214"/>
      <c r="GO210" s="1214"/>
      <c r="GP210" s="1214"/>
      <c r="GQ210" s="1214"/>
      <c r="GR210" s="1214"/>
      <c r="GS210" s="1214"/>
      <c r="GT210" s="1214"/>
      <c r="GU210" s="1214"/>
      <c r="GV210" s="1214"/>
      <c r="GW210" s="1214"/>
      <c r="GX210" s="1214"/>
      <c r="GY210" s="1219"/>
      <c r="GZ210" s="364">
        <f t="shared" si="160"/>
        <v>1272</v>
      </c>
      <c r="HA210" s="365">
        <f t="shared" si="161"/>
        <v>72</v>
      </c>
      <c r="HB210" s="366">
        <f t="shared" si="162"/>
        <v>1344</v>
      </c>
      <c r="HC210" s="366">
        <v>3668</v>
      </c>
      <c r="HD210" s="365">
        <v>7174</v>
      </c>
      <c r="HE210" s="365">
        <v>7330</v>
      </c>
      <c r="HF210" s="54"/>
      <c r="HG210" s="708">
        <v>7.99</v>
      </c>
      <c r="HH210" s="708">
        <v>2.18</v>
      </c>
      <c r="HI210" s="709">
        <f t="shared" si="150"/>
        <v>2929.92</v>
      </c>
      <c r="HJ210" s="710">
        <v>14</v>
      </c>
      <c r="HK210" s="710">
        <v>9.93</v>
      </c>
      <c r="HL210" s="738">
        <f t="shared" si="151"/>
        <v>0.320142407229906</v>
      </c>
      <c r="HM210" s="739"/>
      <c r="HN210" s="739">
        <v>3000</v>
      </c>
      <c r="HO210" s="739">
        <v>9.93</v>
      </c>
      <c r="HP210" s="740">
        <f t="shared" si="157"/>
        <v>248.25</v>
      </c>
      <c r="HQ210" s="738">
        <f t="shared" si="164"/>
        <v>0.320142407229906</v>
      </c>
      <c r="HR210" s="741"/>
      <c r="HS210" s="742">
        <v>44927</v>
      </c>
      <c r="HT210" s="739">
        <f ca="1" t="shared" si="159"/>
        <v>5</v>
      </c>
      <c r="HU210" s="739">
        <f ca="1" t="shared" si="152"/>
        <v>150</v>
      </c>
      <c r="HV210" s="739">
        <v>854</v>
      </c>
      <c r="HW210" s="739">
        <f t="shared" si="165"/>
        <v>1344</v>
      </c>
      <c r="HX210" s="761">
        <f t="shared" si="153"/>
        <v>3.0580204778157</v>
      </c>
      <c r="HY210" s="739">
        <f ca="1" t="shared" si="154"/>
        <v>7.44118316268487</v>
      </c>
      <c r="HZ210" s="739">
        <f t="shared" si="138"/>
        <v>25</v>
      </c>
      <c r="IA210" s="739"/>
      <c r="IB210" s="739">
        <f ca="1" t="shared" si="166"/>
        <v>268.8</v>
      </c>
      <c r="IC210" s="769">
        <f ca="1" t="shared" si="167"/>
        <v>8.96</v>
      </c>
      <c r="ID210" s="769">
        <f ca="1" t="shared" si="168"/>
        <v>2.79017857142857</v>
      </c>
      <c r="IE210" s="739"/>
      <c r="IF210" s="739"/>
      <c r="IG210" s="739"/>
      <c r="IH210" s="739"/>
      <c r="II210" s="739"/>
      <c r="IJ210" s="739"/>
      <c r="IK210" s="739"/>
      <c r="IL210" s="743"/>
      <c r="IM210" s="743"/>
      <c r="IN210" s="743"/>
      <c r="IO210" s="743"/>
      <c r="IP210" s="743"/>
      <c r="IQ210" s="739"/>
      <c r="IR210" s="739"/>
      <c r="IS210" s="739"/>
      <c r="IT210" s="739"/>
      <c r="IU210" s="739"/>
      <c r="IV210" s="739"/>
      <c r="IW210" s="739"/>
      <c r="IX210" s="739"/>
      <c r="IY210" s="739"/>
      <c r="IZ210" s="739"/>
      <c r="JA210" s="739"/>
      <c r="JB210" s="743">
        <v>364</v>
      </c>
      <c r="JC210" s="743">
        <v>60</v>
      </c>
      <c r="JD210" s="743">
        <v>668</v>
      </c>
      <c r="JE210" s="743">
        <v>216</v>
      </c>
      <c r="JF210" s="743">
        <v>240</v>
      </c>
      <c r="JG210" s="739">
        <v>564</v>
      </c>
      <c r="JH210" s="739">
        <v>160</v>
      </c>
      <c r="JI210" s="739">
        <v>120</v>
      </c>
      <c r="JJ210" s="739">
        <v>200</v>
      </c>
      <c r="JK210" s="739">
        <v>164</v>
      </c>
      <c r="JL210" s="739">
        <v>528</v>
      </c>
      <c r="JM210" s="739">
        <v>384</v>
      </c>
      <c r="JN210" s="28">
        <f t="shared" si="155"/>
        <v>3668</v>
      </c>
      <c r="JO210" s="28">
        <f t="shared" si="156"/>
        <v>0</v>
      </c>
      <c r="JP210" s="325"/>
      <c r="JQ210" s="325"/>
      <c r="JR210" s="325"/>
      <c r="JS210" s="325"/>
      <c r="JT210" s="325"/>
      <c r="JU210" s="325"/>
      <c r="JV210" s="325"/>
      <c r="JW210" s="325"/>
      <c r="JX210" s="325"/>
      <c r="JY210" s="325"/>
      <c r="JZ210" s="325"/>
      <c r="KA210" s="325"/>
      <c r="KB210" s="325"/>
      <c r="KC210" s="325"/>
      <c r="KD210" s="325"/>
      <c r="KE210" s="825"/>
    </row>
    <row r="211" s="786" customFormat="1" hidden="1" customHeight="1" spans="1:291">
      <c r="A211" s="122" t="s">
        <v>1610</v>
      </c>
      <c r="B211" s="415" t="s">
        <v>1626</v>
      </c>
      <c r="C211" s="95" t="s">
        <v>2042</v>
      </c>
      <c r="D211" s="95" t="s">
        <v>2043</v>
      </c>
      <c r="E211" s="411" t="s">
        <v>1396</v>
      </c>
      <c r="F211" s="1061" t="s">
        <v>2044</v>
      </c>
      <c r="G211" s="112" t="s">
        <v>2045</v>
      </c>
      <c r="H211" s="1060" t="s">
        <v>2046</v>
      </c>
      <c r="I211" s="99">
        <f>J211-L211</f>
        <v>1087</v>
      </c>
      <c r="J211" s="1129">
        <v>2602</v>
      </c>
      <c r="K211" s="1130">
        <f t="shared" si="143"/>
        <v>4889</v>
      </c>
      <c r="L211" s="1131">
        <f t="shared" si="144"/>
        <v>1515</v>
      </c>
      <c r="M211" s="1140"/>
      <c r="N211" s="1133"/>
      <c r="O211" s="1139"/>
      <c r="P211" s="1138">
        <f t="shared" si="145"/>
        <v>3374</v>
      </c>
      <c r="Q211" s="1154">
        <f t="shared" si="146"/>
        <v>4626</v>
      </c>
      <c r="R211" s="1156"/>
      <c r="S211" s="1156">
        <v>374</v>
      </c>
      <c r="T211" s="1156"/>
      <c r="U211" s="1156"/>
      <c r="V211" s="1156"/>
      <c r="W211" s="1156"/>
      <c r="X211" s="1156"/>
      <c r="Y211" s="1156"/>
      <c r="Z211" s="1156">
        <v>3000</v>
      </c>
      <c r="AA211" s="1156"/>
      <c r="AB211" s="1167"/>
      <c r="AC211" s="1156"/>
      <c r="AD211" s="1156"/>
      <c r="AE211" s="1156"/>
      <c r="AF211" s="1156"/>
      <c r="AG211" s="1156"/>
      <c r="AH211" s="1156"/>
      <c r="AI211" s="1156"/>
      <c r="AJ211" s="1156"/>
      <c r="AK211" s="1156">
        <v>4626</v>
      </c>
      <c r="AL211" s="1156"/>
      <c r="AM211" s="1156"/>
      <c r="AN211" s="1156"/>
      <c r="AO211" s="1156"/>
      <c r="AP211" s="1156"/>
      <c r="AQ211" s="1156"/>
      <c r="AR211" s="1156"/>
      <c r="AS211" s="1179"/>
      <c r="AT211" s="1177"/>
      <c r="AU211" s="1178"/>
      <c r="AV211" s="1178"/>
      <c r="AW211" s="1178"/>
      <c r="AX211" s="1178"/>
      <c r="AY211" s="1178"/>
      <c r="AZ211" s="1178"/>
      <c r="BA211" s="1178"/>
      <c r="BB211" s="1178"/>
      <c r="BC211" s="1178"/>
      <c r="BD211" s="1178"/>
      <c r="BE211" s="1178"/>
      <c r="BF211" s="1178">
        <v>12</v>
      </c>
      <c r="BG211" s="1178"/>
      <c r="BH211" s="1178"/>
      <c r="BI211" s="1178"/>
      <c r="BJ211" s="1178"/>
      <c r="BK211" s="1186"/>
      <c r="BL211" s="1187">
        <v>-2728</v>
      </c>
      <c r="BM211" s="1187"/>
      <c r="BN211" s="1187"/>
      <c r="BO211" s="1187"/>
      <c r="BP211" s="1187"/>
      <c r="BQ211" s="1187"/>
      <c r="BR211" s="1187"/>
      <c r="BS211" s="1187"/>
      <c r="BT211" s="1187"/>
      <c r="BU211" s="1187"/>
      <c r="BV211" s="1191"/>
      <c r="BW211" s="1186"/>
      <c r="BX211" s="1186"/>
      <c r="BY211" s="1186"/>
      <c r="BZ211" s="1186"/>
      <c r="CA211" s="1186"/>
      <c r="CB211" s="1186"/>
      <c r="CC211" s="1186">
        <v>126</v>
      </c>
      <c r="CD211" s="1186"/>
      <c r="CE211" s="1186">
        <v>36</v>
      </c>
      <c r="CF211" s="1186"/>
      <c r="CG211" s="1186"/>
      <c r="CH211" s="1186">
        <v>36</v>
      </c>
      <c r="CI211" s="1186">
        <v>846</v>
      </c>
      <c r="CJ211" s="1186">
        <v>126</v>
      </c>
      <c r="CK211" s="1186">
        <v>72</v>
      </c>
      <c r="CL211" s="1186"/>
      <c r="CM211" s="1186"/>
      <c r="CN211" s="1186">
        <v>20</v>
      </c>
      <c r="CO211" s="1186"/>
      <c r="CP211" s="1186"/>
      <c r="CQ211" s="1186"/>
      <c r="CR211" s="1186">
        <v>90</v>
      </c>
      <c r="CS211" s="1186"/>
      <c r="CT211" s="1186">
        <v>30</v>
      </c>
      <c r="CU211" s="1186"/>
      <c r="CV211" s="1186"/>
      <c r="CW211" s="1186">
        <v>306</v>
      </c>
      <c r="CX211" s="1186"/>
      <c r="CY211" s="1186">
        <v>54</v>
      </c>
      <c r="CZ211" s="1186">
        <v>270</v>
      </c>
      <c r="DA211" s="1186">
        <v>684</v>
      </c>
      <c r="DB211" s="1186">
        <v>36</v>
      </c>
      <c r="DC211" s="1186">
        <v>216</v>
      </c>
      <c r="DD211" s="1186">
        <v>54</v>
      </c>
      <c r="DE211" s="1186">
        <v>936</v>
      </c>
      <c r="DF211" s="1186"/>
      <c r="DG211" s="1186"/>
      <c r="DH211" s="1186"/>
      <c r="DI211" s="1186"/>
      <c r="DJ211" s="1186">
        <v>18</v>
      </c>
      <c r="DK211" s="1186">
        <v>306</v>
      </c>
      <c r="DL211" s="1186">
        <v>126</v>
      </c>
      <c r="DM211" s="1186"/>
      <c r="DN211" s="1186">
        <v>18</v>
      </c>
      <c r="DO211" s="1186">
        <v>150</v>
      </c>
      <c r="DP211" s="1186"/>
      <c r="DQ211" s="1186"/>
      <c r="DR211" s="1186"/>
      <c r="DS211" s="1186"/>
      <c r="DT211" s="1186">
        <v>36</v>
      </c>
      <c r="DU211" s="1186"/>
      <c r="DV211" s="1186">
        <v>234</v>
      </c>
      <c r="DW211" s="1186"/>
      <c r="DX211" s="1186"/>
      <c r="DY211" s="1186"/>
      <c r="DZ211" s="1186">
        <v>162</v>
      </c>
      <c r="EA211" s="1186"/>
      <c r="EB211" s="1186"/>
      <c r="EC211" s="1186">
        <v>126</v>
      </c>
      <c r="ED211" s="1186">
        <v>288</v>
      </c>
      <c r="EE211" s="1186">
        <v>90</v>
      </c>
      <c r="EF211" s="1186">
        <v>90</v>
      </c>
      <c r="EG211" s="1186">
        <v>126</v>
      </c>
      <c r="EH211" s="1186">
        <v>108</v>
      </c>
      <c r="EI211" s="1186"/>
      <c r="EJ211" s="1186"/>
      <c r="EK211" s="1197"/>
      <c r="EL211" s="1198"/>
      <c r="EM211" s="1186"/>
      <c r="EN211" s="1186"/>
      <c r="EO211" s="1186"/>
      <c r="EP211" s="1186"/>
      <c r="EQ211" s="1186"/>
      <c r="ER211" s="1186"/>
      <c r="ES211" s="1186"/>
      <c r="ET211" s="1186"/>
      <c r="EU211" s="1186"/>
      <c r="EV211" s="1186"/>
      <c r="EW211" s="1186"/>
      <c r="EX211" s="1186"/>
      <c r="EY211" s="1186"/>
      <c r="EZ211" s="1186"/>
      <c r="FA211" s="1186"/>
      <c r="FB211" s="1186"/>
      <c r="FC211" s="1209"/>
      <c r="FD211" s="1186"/>
      <c r="FE211" s="1186"/>
      <c r="FF211" s="1186"/>
      <c r="FG211" s="1186"/>
      <c r="FH211" s="1186"/>
      <c r="FI211" s="1186"/>
      <c r="FJ211" s="1186"/>
      <c r="FK211" s="1186"/>
      <c r="FL211" s="1209"/>
      <c r="FM211" s="1186"/>
      <c r="FN211" s="1186"/>
      <c r="FO211" s="1186"/>
      <c r="FP211" s="1186"/>
      <c r="FQ211" s="1186"/>
      <c r="FR211" s="1186"/>
      <c r="FS211" s="1186"/>
      <c r="FT211" s="1186"/>
      <c r="FU211" s="1186"/>
      <c r="FV211" s="1186"/>
      <c r="FW211" s="1186"/>
      <c r="FX211" s="1186"/>
      <c r="FY211" s="1186"/>
      <c r="FZ211" s="1186"/>
      <c r="GA211" s="1186">
        <v>1</v>
      </c>
      <c r="GB211" s="1186"/>
      <c r="GC211" s="1186"/>
      <c r="GD211" s="1186"/>
      <c r="GE211" s="1186"/>
      <c r="GF211" s="1186"/>
      <c r="GG211" s="1186"/>
      <c r="GH211" s="1186"/>
      <c r="GI211" s="1186"/>
      <c r="GJ211" s="1186"/>
      <c r="GK211" s="1186"/>
      <c r="GL211" s="1186"/>
      <c r="GM211" s="1186"/>
      <c r="GN211" s="1186"/>
      <c r="GO211" s="1186"/>
      <c r="GP211" s="1186"/>
      <c r="GQ211" s="1186"/>
      <c r="GR211" s="1186">
        <v>10</v>
      </c>
      <c r="GS211" s="1186"/>
      <c r="GT211" s="1186"/>
      <c r="GU211" s="1186"/>
      <c r="GV211" s="1186"/>
      <c r="GW211" s="1186"/>
      <c r="GX211" s="1186"/>
      <c r="GY211" s="1218"/>
      <c r="GZ211" s="364">
        <f t="shared" si="160"/>
        <v>5816</v>
      </c>
      <c r="HA211" s="365">
        <f t="shared" si="161"/>
        <v>11</v>
      </c>
      <c r="HB211" s="366">
        <f t="shared" si="162"/>
        <v>5827</v>
      </c>
      <c r="HC211" s="366">
        <v>2226</v>
      </c>
      <c r="HD211" s="365"/>
      <c r="HE211" s="365"/>
      <c r="HF211" s="54"/>
      <c r="HG211" s="708">
        <v>9.99</v>
      </c>
      <c r="HH211" s="708">
        <v>2.5</v>
      </c>
      <c r="HI211" s="709">
        <f t="shared" ref="HI211:HI229" si="169">HH211*HW211</f>
        <v>14567.5</v>
      </c>
      <c r="HJ211" s="710"/>
      <c r="HK211" s="710">
        <v>11.14</v>
      </c>
      <c r="HL211" s="738">
        <f t="shared" ref="HL211:HL217" si="170">1-HK211/6.7/HH211</f>
        <v>0.334925373134328</v>
      </c>
      <c r="HM211" s="739"/>
      <c r="HN211" s="743">
        <v>5000</v>
      </c>
      <c r="HO211" s="739"/>
      <c r="HP211" s="740">
        <f t="shared" si="157"/>
        <v>54463.46</v>
      </c>
      <c r="HQ211" s="738"/>
      <c r="HR211" s="745">
        <v>44835</v>
      </c>
      <c r="HS211" s="742">
        <v>44927</v>
      </c>
      <c r="HT211" s="739">
        <f ca="1" t="shared" si="159"/>
        <v>5</v>
      </c>
      <c r="HU211" s="739">
        <f ca="1" t="shared" ref="HU211:HU217" si="171">DATEDIF(HS211,TODAY(),"D")</f>
        <v>150</v>
      </c>
      <c r="HV211" s="739">
        <v>2602</v>
      </c>
      <c r="HW211" s="739">
        <f t="shared" si="165"/>
        <v>5827</v>
      </c>
      <c r="HX211" s="761">
        <f t="shared" ref="HX211:HX217" si="172">HW211/((HV211+HZ211)/2)</f>
        <v>1.55573354692297</v>
      </c>
      <c r="HY211" s="739">
        <f ca="1" t="shared" ref="HY211:HY217" si="173">HX211/HU211*365</f>
        <v>3.78561829751257</v>
      </c>
      <c r="HZ211" s="739">
        <f t="shared" si="138"/>
        <v>4889</v>
      </c>
      <c r="IA211" s="739"/>
      <c r="IB211" s="739">
        <f ca="1" t="shared" si="166"/>
        <v>1165.4</v>
      </c>
      <c r="IC211" s="769">
        <f ca="1" t="shared" si="167"/>
        <v>38.8466666666667</v>
      </c>
      <c r="ID211" s="769">
        <f ca="1" t="shared" si="168"/>
        <v>125.853784108461</v>
      </c>
      <c r="IE211" s="739"/>
      <c r="IF211" s="739"/>
      <c r="IG211" s="739"/>
      <c r="IH211" s="739"/>
      <c r="II211" s="739"/>
      <c r="IJ211" s="739"/>
      <c r="IK211" s="739"/>
      <c r="IL211" s="743"/>
      <c r="IM211" s="743"/>
      <c r="IN211" s="743"/>
      <c r="IO211" s="743"/>
      <c r="IP211" s="743"/>
      <c r="IQ211" s="739"/>
      <c r="IR211" s="739"/>
      <c r="IS211" s="739"/>
      <c r="IT211" s="739"/>
      <c r="IU211" s="739"/>
      <c r="IV211" s="739"/>
      <c r="IW211" s="739"/>
      <c r="IX211" s="739"/>
      <c r="IY211" s="739"/>
      <c r="IZ211" s="739"/>
      <c r="JA211" s="739"/>
      <c r="JB211" s="743">
        <v>0</v>
      </c>
      <c r="JC211" s="743">
        <v>0</v>
      </c>
      <c r="JD211" s="743">
        <v>0</v>
      </c>
      <c r="JE211" s="743">
        <v>0</v>
      </c>
      <c r="JF211" s="743">
        <v>0</v>
      </c>
      <c r="JG211" s="739">
        <v>0</v>
      </c>
      <c r="JH211" s="739">
        <v>0</v>
      </c>
      <c r="JI211" s="739">
        <v>0</v>
      </c>
      <c r="JJ211" s="739">
        <v>144</v>
      </c>
      <c r="JK211" s="739">
        <v>518</v>
      </c>
      <c r="JL211" s="739">
        <v>874</v>
      </c>
      <c r="JM211" s="739">
        <v>690</v>
      </c>
      <c r="JN211" s="28">
        <f t="shared" ref="JN211:JN217" si="174">SUM(JB211:JM211)</f>
        <v>2226</v>
      </c>
      <c r="JO211" s="28">
        <f t="shared" ref="JO211:JO217" si="175">JN211-HC211</f>
        <v>0</v>
      </c>
      <c r="JP211" s="28"/>
      <c r="JQ211" s="28"/>
      <c r="JR211" s="28"/>
      <c r="JS211" s="28"/>
      <c r="JT211" s="28"/>
      <c r="JU211" s="28"/>
      <c r="JV211" s="28"/>
      <c r="JW211" s="28"/>
      <c r="JX211" s="28"/>
      <c r="JY211" s="28"/>
      <c r="JZ211" s="28"/>
      <c r="KA211" s="28"/>
      <c r="KB211" s="28"/>
      <c r="KC211" s="28"/>
      <c r="KD211" s="28"/>
      <c r="KE211" s="824"/>
    </row>
    <row r="212" s="786" customFormat="1" hidden="1" customHeight="1" spans="1:291">
      <c r="A212" s="122" t="s">
        <v>1610</v>
      </c>
      <c r="B212" s="415" t="s">
        <v>1626</v>
      </c>
      <c r="C212" s="95" t="s">
        <v>2042</v>
      </c>
      <c r="D212" s="95" t="s">
        <v>2043</v>
      </c>
      <c r="E212" s="411" t="s">
        <v>1396</v>
      </c>
      <c r="F212" s="1061" t="s">
        <v>2047</v>
      </c>
      <c r="G212" s="112" t="s">
        <v>2048</v>
      </c>
      <c r="H212" s="1060" t="s">
        <v>2049</v>
      </c>
      <c r="I212" s="99">
        <f>J212-L212</f>
        <v>400</v>
      </c>
      <c r="J212" s="1129">
        <v>2683</v>
      </c>
      <c r="K212" s="1130">
        <f t="shared" si="143"/>
        <v>2283</v>
      </c>
      <c r="L212" s="1131">
        <f t="shared" si="144"/>
        <v>2283</v>
      </c>
      <c r="M212" s="1140"/>
      <c r="N212" s="1133"/>
      <c r="O212" s="1139"/>
      <c r="P212" s="1138">
        <f t="shared" si="145"/>
        <v>0</v>
      </c>
      <c r="Q212" s="1154">
        <f t="shared" si="146"/>
        <v>5000</v>
      </c>
      <c r="R212" s="1156"/>
      <c r="S212" s="1156"/>
      <c r="T212" s="1156"/>
      <c r="U212" s="1156"/>
      <c r="V212" s="1156"/>
      <c r="W212" s="1156"/>
      <c r="X212" s="1156"/>
      <c r="Y212" s="1156"/>
      <c r="Z212" s="1156"/>
      <c r="AA212" s="1156"/>
      <c r="AB212" s="1167"/>
      <c r="AC212" s="1156"/>
      <c r="AD212" s="1156"/>
      <c r="AE212" s="1156"/>
      <c r="AF212" s="1156"/>
      <c r="AG212" s="1156"/>
      <c r="AH212" s="1156"/>
      <c r="AI212" s="1156"/>
      <c r="AJ212" s="1156">
        <v>5000</v>
      </c>
      <c r="AK212" s="1156"/>
      <c r="AL212" s="1156"/>
      <c r="AM212" s="1156"/>
      <c r="AN212" s="1156"/>
      <c r="AO212" s="1156"/>
      <c r="AP212" s="1156"/>
      <c r="AQ212" s="1156"/>
      <c r="AR212" s="1156"/>
      <c r="AS212" s="1179"/>
      <c r="AT212" s="1177"/>
      <c r="AU212" s="1178"/>
      <c r="AV212" s="1178"/>
      <c r="AW212" s="1178"/>
      <c r="AX212" s="1178"/>
      <c r="AY212" s="1178"/>
      <c r="AZ212" s="1178"/>
      <c r="BA212" s="1178"/>
      <c r="BB212" s="1178"/>
      <c r="BC212" s="1178"/>
      <c r="BD212" s="1178"/>
      <c r="BE212" s="1178"/>
      <c r="BF212" s="1178">
        <v>12</v>
      </c>
      <c r="BG212" s="1178"/>
      <c r="BH212" s="1178"/>
      <c r="BI212" s="1178"/>
      <c r="BJ212" s="1178"/>
      <c r="BK212" s="1186"/>
      <c r="BL212" s="1187">
        <v>-2809</v>
      </c>
      <c r="BM212" s="1187"/>
      <c r="BN212" s="1187"/>
      <c r="BO212" s="1187"/>
      <c r="BP212" s="1187"/>
      <c r="BQ212" s="1187"/>
      <c r="BR212" s="1187"/>
      <c r="BS212" s="1187"/>
      <c r="BT212" s="1187"/>
      <c r="BU212" s="1187"/>
      <c r="BV212" s="1191"/>
      <c r="BW212" s="1186"/>
      <c r="BX212" s="1186"/>
      <c r="BY212" s="1186"/>
      <c r="BZ212" s="1186"/>
      <c r="CA212" s="1186"/>
      <c r="CB212" s="1186"/>
      <c r="CC212" s="1186">
        <v>126</v>
      </c>
      <c r="CD212" s="1186"/>
      <c r="CE212" s="1186">
        <v>36</v>
      </c>
      <c r="CF212" s="1186"/>
      <c r="CG212" s="1186"/>
      <c r="CH212" s="1186">
        <v>36</v>
      </c>
      <c r="CI212" s="1186">
        <v>1206</v>
      </c>
      <c r="CJ212" s="1186">
        <v>162</v>
      </c>
      <c r="CK212" s="1186">
        <v>72</v>
      </c>
      <c r="CL212" s="1186"/>
      <c r="CM212" s="1186"/>
      <c r="CN212" s="1186">
        <v>20</v>
      </c>
      <c r="CO212" s="1186">
        <v>252</v>
      </c>
      <c r="CP212" s="1186"/>
      <c r="CQ212" s="1186"/>
      <c r="CR212" s="1186">
        <v>90</v>
      </c>
      <c r="CS212" s="1186"/>
      <c r="CT212" s="1186">
        <v>30</v>
      </c>
      <c r="CU212" s="1186">
        <v>2</v>
      </c>
      <c r="CV212" s="1186"/>
      <c r="CW212" s="1186">
        <v>306</v>
      </c>
      <c r="CX212" s="1186"/>
      <c r="CY212" s="1186">
        <v>54</v>
      </c>
      <c r="CZ212" s="1186">
        <v>270</v>
      </c>
      <c r="DA212" s="1186">
        <v>684</v>
      </c>
      <c r="DB212" s="1186">
        <v>36</v>
      </c>
      <c r="DC212" s="1186">
        <v>216</v>
      </c>
      <c r="DD212" s="1186">
        <v>54</v>
      </c>
      <c r="DE212" s="1186"/>
      <c r="DF212" s="1186"/>
      <c r="DG212" s="1186"/>
      <c r="DH212" s="1186"/>
      <c r="DI212" s="1186"/>
      <c r="DJ212" s="1186">
        <v>18</v>
      </c>
      <c r="DK212" s="1186">
        <v>306</v>
      </c>
      <c r="DL212" s="1186">
        <v>126</v>
      </c>
      <c r="DM212" s="1186"/>
      <c r="DN212" s="1186">
        <v>36</v>
      </c>
      <c r="DO212" s="1186">
        <v>150</v>
      </c>
      <c r="DP212" s="1186"/>
      <c r="DQ212" s="1186">
        <v>36</v>
      </c>
      <c r="DR212" s="1186"/>
      <c r="DS212" s="1186"/>
      <c r="DT212" s="1186"/>
      <c r="DU212" s="1186">
        <v>72</v>
      </c>
      <c r="DV212" s="1186"/>
      <c r="DW212" s="1186"/>
      <c r="DX212" s="1186"/>
      <c r="DY212" s="1186"/>
      <c r="DZ212" s="1186">
        <v>162</v>
      </c>
      <c r="EA212" s="1186"/>
      <c r="EB212" s="1186"/>
      <c r="EC212" s="1186">
        <v>252</v>
      </c>
      <c r="ED212" s="1186">
        <v>288</v>
      </c>
      <c r="EE212" s="1186">
        <v>90</v>
      </c>
      <c r="EF212" s="1186">
        <v>90</v>
      </c>
      <c r="EG212" s="1186">
        <v>126</v>
      </c>
      <c r="EH212" s="1186">
        <v>108</v>
      </c>
      <c r="EI212" s="1186"/>
      <c r="EJ212" s="1186"/>
      <c r="EK212" s="1197"/>
      <c r="EL212" s="1198"/>
      <c r="EM212" s="1186"/>
      <c r="EN212" s="1186"/>
      <c r="EO212" s="1186"/>
      <c r="EP212" s="1186"/>
      <c r="EQ212" s="1186"/>
      <c r="ER212" s="1186"/>
      <c r="ES212" s="1186"/>
      <c r="ET212" s="1186"/>
      <c r="EU212" s="1186"/>
      <c r="EV212" s="1186"/>
      <c r="EW212" s="1186"/>
      <c r="EX212" s="1186"/>
      <c r="EY212" s="1186"/>
      <c r="EZ212" s="1186"/>
      <c r="FA212" s="1186"/>
      <c r="FB212" s="1186"/>
      <c r="FC212" s="1209"/>
      <c r="FD212" s="1186"/>
      <c r="FE212" s="1186"/>
      <c r="FF212" s="1186"/>
      <c r="FG212" s="1186"/>
      <c r="FH212" s="1186"/>
      <c r="FI212" s="1186"/>
      <c r="FJ212" s="1186"/>
      <c r="FK212" s="1186"/>
      <c r="FL212" s="1209"/>
      <c r="FM212" s="1186"/>
      <c r="FN212" s="1186"/>
      <c r="FO212" s="1186"/>
      <c r="FP212" s="1186"/>
      <c r="FQ212" s="1186"/>
      <c r="FR212" s="1186"/>
      <c r="FS212" s="1186"/>
      <c r="FT212" s="1186"/>
      <c r="FU212" s="1186"/>
      <c r="FV212" s="1186"/>
      <c r="FW212" s="1186"/>
      <c r="FX212" s="1186"/>
      <c r="FY212" s="1186"/>
      <c r="FZ212" s="1186"/>
      <c r="GA212" s="1186"/>
      <c r="GB212" s="1186"/>
      <c r="GC212" s="1186"/>
      <c r="GD212" s="1186"/>
      <c r="GE212" s="1186"/>
      <c r="GF212" s="1186"/>
      <c r="GG212" s="1186"/>
      <c r="GH212" s="1186"/>
      <c r="GI212" s="1186"/>
      <c r="GJ212" s="1186"/>
      <c r="GK212" s="1186"/>
      <c r="GL212" s="1186">
        <v>2</v>
      </c>
      <c r="GM212" s="1186"/>
      <c r="GN212" s="1186"/>
      <c r="GO212" s="1186"/>
      <c r="GP212" s="1186"/>
      <c r="GQ212" s="1186"/>
      <c r="GR212" s="1186"/>
      <c r="GS212" s="1186"/>
      <c r="GT212" s="1186"/>
      <c r="GU212" s="1186"/>
      <c r="GV212" s="1186"/>
      <c r="GW212" s="1186"/>
      <c r="GX212" s="1186"/>
      <c r="GY212" s="1218"/>
      <c r="GZ212" s="364">
        <f t="shared" si="160"/>
        <v>5512</v>
      </c>
      <c r="HA212" s="365">
        <f t="shared" si="161"/>
        <v>2</v>
      </c>
      <c r="HB212" s="366">
        <f t="shared" si="162"/>
        <v>5514</v>
      </c>
      <c r="HC212" s="366">
        <v>2144</v>
      </c>
      <c r="HD212" s="365"/>
      <c r="HE212" s="365"/>
      <c r="HF212" s="54"/>
      <c r="HG212" s="708">
        <v>9.99</v>
      </c>
      <c r="HH212" s="708">
        <v>2.5</v>
      </c>
      <c r="HI212" s="709">
        <f t="shared" si="169"/>
        <v>13785</v>
      </c>
      <c r="HJ212" s="710"/>
      <c r="HK212" s="710">
        <v>11.14</v>
      </c>
      <c r="HL212" s="738">
        <f t="shared" si="170"/>
        <v>0.334925373134328</v>
      </c>
      <c r="HM212" s="739"/>
      <c r="HN212" s="743">
        <v>5000</v>
      </c>
      <c r="HO212" s="739"/>
      <c r="HP212" s="740">
        <f t="shared" si="157"/>
        <v>25432.62</v>
      </c>
      <c r="HQ212" s="738"/>
      <c r="HR212" s="745">
        <v>44835</v>
      </c>
      <c r="HS212" s="742">
        <v>44927</v>
      </c>
      <c r="HT212" s="739">
        <f ca="1" t="shared" si="159"/>
        <v>5</v>
      </c>
      <c r="HU212" s="739">
        <f ca="1" t="shared" si="171"/>
        <v>150</v>
      </c>
      <c r="HV212" s="739">
        <v>2683</v>
      </c>
      <c r="HW212" s="739">
        <f t="shared" si="165"/>
        <v>5514</v>
      </c>
      <c r="HX212" s="761">
        <f t="shared" si="172"/>
        <v>2.22070076520338</v>
      </c>
      <c r="HY212" s="739">
        <f ca="1" t="shared" si="173"/>
        <v>5.40370519532823</v>
      </c>
      <c r="HZ212" s="739">
        <f t="shared" si="138"/>
        <v>2283</v>
      </c>
      <c r="IA212" s="739"/>
      <c r="IB212" s="739">
        <f ca="1" t="shared" si="166"/>
        <v>1102.8</v>
      </c>
      <c r="IC212" s="769">
        <f ca="1" t="shared" si="167"/>
        <v>36.76</v>
      </c>
      <c r="ID212" s="769">
        <f ca="1" t="shared" si="168"/>
        <v>62.1055495103373</v>
      </c>
      <c r="IE212" s="739"/>
      <c r="IF212" s="739"/>
      <c r="IG212" s="739"/>
      <c r="IH212" s="739"/>
      <c r="II212" s="739"/>
      <c r="IJ212" s="739"/>
      <c r="IK212" s="739"/>
      <c r="IL212" s="743"/>
      <c r="IM212" s="743"/>
      <c r="IN212" s="743"/>
      <c r="IO212" s="743"/>
      <c r="IP212" s="743"/>
      <c r="IQ212" s="739"/>
      <c r="IR212" s="739"/>
      <c r="IS212" s="739"/>
      <c r="IT212" s="739"/>
      <c r="IU212" s="739"/>
      <c r="IV212" s="739"/>
      <c r="IW212" s="739"/>
      <c r="IX212" s="739"/>
      <c r="IY212" s="739"/>
      <c r="IZ212" s="739"/>
      <c r="JA212" s="739"/>
      <c r="JB212" s="743">
        <v>0</v>
      </c>
      <c r="JC212" s="743">
        <v>0</v>
      </c>
      <c r="JD212" s="743">
        <v>0</v>
      </c>
      <c r="JE212" s="743">
        <v>0</v>
      </c>
      <c r="JF212" s="743">
        <v>0</v>
      </c>
      <c r="JG212" s="739">
        <v>0</v>
      </c>
      <c r="JH212" s="739">
        <v>0</v>
      </c>
      <c r="JI212" s="739">
        <v>0</v>
      </c>
      <c r="JJ212" s="739">
        <v>144</v>
      </c>
      <c r="JK212" s="739">
        <v>518</v>
      </c>
      <c r="JL212" s="739">
        <v>756</v>
      </c>
      <c r="JM212" s="739">
        <v>726</v>
      </c>
      <c r="JN212" s="28">
        <f t="shared" si="174"/>
        <v>2144</v>
      </c>
      <c r="JO212" s="28">
        <f t="shared" si="175"/>
        <v>0</v>
      </c>
      <c r="JP212" s="28"/>
      <c r="JQ212" s="28"/>
      <c r="JR212" s="28"/>
      <c r="JS212" s="28"/>
      <c r="JT212" s="28"/>
      <c r="JU212" s="28"/>
      <c r="JV212" s="28"/>
      <c r="JW212" s="28"/>
      <c r="JX212" s="28"/>
      <c r="JY212" s="28"/>
      <c r="JZ212" s="28"/>
      <c r="KA212" s="28"/>
      <c r="KB212" s="28"/>
      <c r="KC212" s="28"/>
      <c r="KD212" s="28"/>
      <c r="KE212" s="824"/>
    </row>
    <row r="213" s="786" customFormat="1" hidden="1" customHeight="1" spans="1:291">
      <c r="A213" s="122" t="s">
        <v>1610</v>
      </c>
      <c r="B213" s="415" t="s">
        <v>1626</v>
      </c>
      <c r="C213" s="95" t="s">
        <v>2042</v>
      </c>
      <c r="D213" s="95" t="s">
        <v>2043</v>
      </c>
      <c r="E213" s="411" t="s">
        <v>1396</v>
      </c>
      <c r="F213" s="1061" t="s">
        <v>2050</v>
      </c>
      <c r="G213" s="112" t="s">
        <v>2051</v>
      </c>
      <c r="H213" s="1060" t="s">
        <v>2052</v>
      </c>
      <c r="I213" s="99">
        <f>J213-L213</f>
        <v>-1097</v>
      </c>
      <c r="J213" s="1129">
        <v>2995</v>
      </c>
      <c r="K213" s="1130">
        <f t="shared" si="143"/>
        <v>4124</v>
      </c>
      <c r="L213" s="1131">
        <f t="shared" si="144"/>
        <v>4092</v>
      </c>
      <c r="M213" s="1140"/>
      <c r="N213" s="1133"/>
      <c r="O213" s="1139"/>
      <c r="P213" s="1138">
        <f t="shared" si="145"/>
        <v>32</v>
      </c>
      <c r="Q213" s="1154">
        <f t="shared" si="146"/>
        <v>4968</v>
      </c>
      <c r="R213" s="1156"/>
      <c r="S213" s="1156">
        <v>32</v>
      </c>
      <c r="T213" s="1156"/>
      <c r="U213" s="1156"/>
      <c r="V213" s="1156"/>
      <c r="W213" s="1156"/>
      <c r="X213" s="1156"/>
      <c r="Y213" s="1156"/>
      <c r="Z213" s="1156"/>
      <c r="AA213" s="1156"/>
      <c r="AB213" s="1167"/>
      <c r="AC213" s="1156"/>
      <c r="AD213" s="1156"/>
      <c r="AE213" s="1156"/>
      <c r="AF213" s="1156"/>
      <c r="AG213" s="1156"/>
      <c r="AH213" s="1156"/>
      <c r="AI213" s="1156"/>
      <c r="AJ213" s="1156"/>
      <c r="AK213" s="1156">
        <v>4968</v>
      </c>
      <c r="AL213" s="1156"/>
      <c r="AM213" s="1156"/>
      <c r="AN213" s="1156"/>
      <c r="AO213" s="1156"/>
      <c r="AP213" s="1156"/>
      <c r="AQ213" s="1156"/>
      <c r="AR213" s="1156"/>
      <c r="AS213" s="1179"/>
      <c r="AT213" s="1177"/>
      <c r="AU213" s="1178"/>
      <c r="AV213" s="1178"/>
      <c r="AW213" s="1178"/>
      <c r="AX213" s="1178"/>
      <c r="AY213" s="1178"/>
      <c r="AZ213" s="1178"/>
      <c r="BA213" s="1178"/>
      <c r="BB213" s="1178"/>
      <c r="BC213" s="1178"/>
      <c r="BD213" s="1178"/>
      <c r="BE213" s="1178"/>
      <c r="BF213" s="1178"/>
      <c r="BG213" s="1178">
        <v>9</v>
      </c>
      <c r="BH213" s="1178"/>
      <c r="BI213" s="1178"/>
      <c r="BJ213" s="1178"/>
      <c r="BK213" s="1186"/>
      <c r="BL213" s="1187">
        <v>-3121</v>
      </c>
      <c r="BM213" s="1187"/>
      <c r="BN213" s="1187"/>
      <c r="BO213" s="1187"/>
      <c r="BP213" s="1187"/>
      <c r="BQ213" s="1187"/>
      <c r="BR213" s="1187"/>
      <c r="BS213" s="1187"/>
      <c r="BT213" s="1187"/>
      <c r="BU213" s="1187"/>
      <c r="BV213" s="1191"/>
      <c r="BW213" s="1186"/>
      <c r="BX213" s="1186"/>
      <c r="BY213" s="1186"/>
      <c r="BZ213" s="1186"/>
      <c r="CA213" s="1186"/>
      <c r="CB213" s="1186"/>
      <c r="CC213" s="1186">
        <v>126</v>
      </c>
      <c r="CD213" s="1186"/>
      <c r="CE213" s="1186">
        <v>18</v>
      </c>
      <c r="CF213" s="1186"/>
      <c r="CG213" s="1186"/>
      <c r="CH213" s="1186">
        <v>18</v>
      </c>
      <c r="CI213" s="1186">
        <v>684</v>
      </c>
      <c r="CJ213" s="1186">
        <v>198</v>
      </c>
      <c r="CK213" s="1186">
        <v>72</v>
      </c>
      <c r="CL213" s="1186"/>
      <c r="CM213" s="1186"/>
      <c r="CN213" s="1186">
        <v>10</v>
      </c>
      <c r="CO213" s="1186"/>
      <c r="CP213" s="1186"/>
      <c r="CQ213" s="1186"/>
      <c r="CR213" s="1186">
        <v>144</v>
      </c>
      <c r="CS213" s="1186"/>
      <c r="CT213" s="1186">
        <v>30</v>
      </c>
      <c r="CU213" s="1186"/>
      <c r="CV213" s="1186"/>
      <c r="CW213" s="1186"/>
      <c r="CX213" s="1186"/>
      <c r="CY213" s="1186">
        <v>54</v>
      </c>
      <c r="CZ213" s="1186">
        <v>270</v>
      </c>
      <c r="DA213" s="1186">
        <v>684</v>
      </c>
      <c r="DB213" s="1186">
        <v>36</v>
      </c>
      <c r="DC213" s="1186"/>
      <c r="DD213" s="1186"/>
      <c r="DE213" s="1186"/>
      <c r="DF213" s="1186"/>
      <c r="DG213" s="1186"/>
      <c r="DH213" s="1186"/>
      <c r="DI213" s="1186"/>
      <c r="DJ213" s="1186"/>
      <c r="DK213" s="1186">
        <v>306</v>
      </c>
      <c r="DL213" s="1186">
        <v>126</v>
      </c>
      <c r="DM213" s="1186">
        <v>90</v>
      </c>
      <c r="DN213" s="1186">
        <v>18</v>
      </c>
      <c r="DO213" s="1186">
        <v>150</v>
      </c>
      <c r="DP213" s="1186"/>
      <c r="DQ213" s="1186"/>
      <c r="DR213" s="1186"/>
      <c r="DS213" s="1186"/>
      <c r="DT213" s="1186"/>
      <c r="DU213" s="1186"/>
      <c r="DV213" s="1186"/>
      <c r="DW213" s="1186"/>
      <c r="DX213" s="1186"/>
      <c r="DY213" s="1186"/>
      <c r="DZ213" s="1186">
        <v>162</v>
      </c>
      <c r="EA213" s="1186"/>
      <c r="EB213" s="1186"/>
      <c r="EC213" s="1186">
        <v>126</v>
      </c>
      <c r="ED213" s="1186">
        <v>288</v>
      </c>
      <c r="EE213" s="1186">
        <v>90</v>
      </c>
      <c r="EF213" s="1186">
        <v>90</v>
      </c>
      <c r="EG213" s="1186">
        <v>126</v>
      </c>
      <c r="EH213" s="1186">
        <v>72</v>
      </c>
      <c r="EI213" s="1186"/>
      <c r="EJ213" s="1186"/>
      <c r="EK213" s="1197"/>
      <c r="EL213" s="1198"/>
      <c r="EM213" s="1186"/>
      <c r="EN213" s="1186"/>
      <c r="EO213" s="1186"/>
      <c r="EP213" s="1186"/>
      <c r="EQ213" s="1186"/>
      <c r="ER213" s="1186"/>
      <c r="ES213" s="1186"/>
      <c r="ET213" s="1186"/>
      <c r="EU213" s="1186"/>
      <c r="EV213" s="1186"/>
      <c r="EW213" s="1186"/>
      <c r="EX213" s="1186"/>
      <c r="EY213" s="1186"/>
      <c r="EZ213" s="1186"/>
      <c r="FA213" s="1186"/>
      <c r="FB213" s="1186"/>
      <c r="FC213" s="1209"/>
      <c r="FD213" s="1186"/>
      <c r="FE213" s="1186"/>
      <c r="FF213" s="1186"/>
      <c r="FG213" s="1186"/>
      <c r="FH213" s="1186"/>
      <c r="FI213" s="1186"/>
      <c r="FJ213" s="1186"/>
      <c r="FK213" s="1186"/>
      <c r="FL213" s="1209"/>
      <c r="FM213" s="1186"/>
      <c r="FN213" s="1186"/>
      <c r="FO213" s="1186"/>
      <c r="FP213" s="1186"/>
      <c r="FQ213" s="1186"/>
      <c r="FR213" s="1186"/>
      <c r="FS213" s="1186"/>
      <c r="FT213" s="1186"/>
      <c r="FU213" s="1186"/>
      <c r="FV213" s="1186"/>
      <c r="FW213" s="1186"/>
      <c r="FX213" s="1186"/>
      <c r="FY213" s="1186"/>
      <c r="FZ213" s="1186"/>
      <c r="GA213" s="1186"/>
      <c r="GB213" s="1186"/>
      <c r="GC213" s="1186"/>
      <c r="GD213" s="1186"/>
      <c r="GE213" s="1186"/>
      <c r="GF213" s="1186"/>
      <c r="GG213" s="1186"/>
      <c r="GH213" s="1186"/>
      <c r="GI213" s="1186"/>
      <c r="GJ213" s="1186"/>
      <c r="GK213" s="1186"/>
      <c r="GL213" s="1186"/>
      <c r="GM213" s="1186"/>
      <c r="GN213" s="1186"/>
      <c r="GO213" s="1186"/>
      <c r="GP213" s="1186"/>
      <c r="GQ213" s="1186"/>
      <c r="GR213" s="1186"/>
      <c r="GS213" s="1186"/>
      <c r="GT213" s="1186"/>
      <c r="GU213" s="1186"/>
      <c r="GV213" s="1186"/>
      <c r="GW213" s="1186"/>
      <c r="GX213" s="1186"/>
      <c r="GY213" s="1218"/>
      <c r="GZ213" s="364">
        <f t="shared" si="160"/>
        <v>3988</v>
      </c>
      <c r="HA213" s="365">
        <f t="shared" si="161"/>
        <v>0</v>
      </c>
      <c r="HB213" s="366">
        <f t="shared" si="162"/>
        <v>3988</v>
      </c>
      <c r="HC213" s="366">
        <v>1833</v>
      </c>
      <c r="HD213" s="365"/>
      <c r="HE213" s="365"/>
      <c r="HF213" s="54"/>
      <c r="HG213" s="708">
        <v>9.99</v>
      </c>
      <c r="HH213" s="708">
        <v>2.5</v>
      </c>
      <c r="HI213" s="709">
        <f t="shared" si="169"/>
        <v>9970</v>
      </c>
      <c r="HJ213" s="710"/>
      <c r="HK213" s="710">
        <v>11.14</v>
      </c>
      <c r="HL213" s="738">
        <f t="shared" si="170"/>
        <v>0.334925373134328</v>
      </c>
      <c r="HM213" s="739"/>
      <c r="HN213" s="743">
        <v>5000</v>
      </c>
      <c r="HO213" s="739"/>
      <c r="HP213" s="740">
        <f t="shared" si="157"/>
        <v>45941.36</v>
      </c>
      <c r="HQ213" s="738"/>
      <c r="HR213" s="745">
        <v>44835</v>
      </c>
      <c r="HS213" s="742">
        <v>44927</v>
      </c>
      <c r="HT213" s="739">
        <f ca="1" t="shared" si="159"/>
        <v>5</v>
      </c>
      <c r="HU213" s="739">
        <f ca="1" t="shared" si="171"/>
        <v>150</v>
      </c>
      <c r="HV213" s="739">
        <v>2995</v>
      </c>
      <c r="HW213" s="739">
        <f t="shared" si="165"/>
        <v>3988</v>
      </c>
      <c r="HX213" s="761">
        <f t="shared" si="172"/>
        <v>1.12038207613429</v>
      </c>
      <c r="HY213" s="739">
        <f ca="1" t="shared" si="173"/>
        <v>2.72626305192677</v>
      </c>
      <c r="HZ213" s="739">
        <f t="shared" si="138"/>
        <v>4124</v>
      </c>
      <c r="IA213" s="739"/>
      <c r="IB213" s="739">
        <f ca="1" t="shared" si="166"/>
        <v>797.6</v>
      </c>
      <c r="IC213" s="769">
        <f ca="1" t="shared" si="167"/>
        <v>26.5866666666667</v>
      </c>
      <c r="ID213" s="769">
        <f ca="1" t="shared" si="168"/>
        <v>155.115346038114</v>
      </c>
      <c r="IE213" s="739"/>
      <c r="IF213" s="739"/>
      <c r="IG213" s="739"/>
      <c r="IH213" s="739"/>
      <c r="II213" s="739"/>
      <c r="IJ213" s="739"/>
      <c r="IK213" s="739"/>
      <c r="IL213" s="743"/>
      <c r="IM213" s="743"/>
      <c r="IN213" s="743"/>
      <c r="IO213" s="743"/>
      <c r="IP213" s="743"/>
      <c r="IQ213" s="739"/>
      <c r="IR213" s="739"/>
      <c r="IS213" s="739"/>
      <c r="IT213" s="739"/>
      <c r="IU213" s="739"/>
      <c r="IV213" s="739"/>
      <c r="IW213" s="739"/>
      <c r="IX213" s="739"/>
      <c r="IY213" s="739"/>
      <c r="IZ213" s="739"/>
      <c r="JA213" s="739"/>
      <c r="JB213" s="743">
        <v>0</v>
      </c>
      <c r="JC213" s="743">
        <v>0</v>
      </c>
      <c r="JD213" s="743">
        <v>0</v>
      </c>
      <c r="JE213" s="743">
        <v>0</v>
      </c>
      <c r="JF213" s="743">
        <v>0</v>
      </c>
      <c r="JG213" s="739">
        <v>0</v>
      </c>
      <c r="JH213" s="739">
        <v>0</v>
      </c>
      <c r="JI213" s="739">
        <v>0</v>
      </c>
      <c r="JJ213" s="739">
        <v>144</v>
      </c>
      <c r="JK213" s="739">
        <v>518</v>
      </c>
      <c r="JL213" s="739">
        <v>715</v>
      </c>
      <c r="JM213" s="739">
        <v>456</v>
      </c>
      <c r="JN213" s="28">
        <f t="shared" si="174"/>
        <v>1833</v>
      </c>
      <c r="JO213" s="28">
        <f t="shared" si="175"/>
        <v>0</v>
      </c>
      <c r="JP213" s="28"/>
      <c r="JQ213" s="28"/>
      <c r="JR213" s="28"/>
      <c r="JS213" s="28"/>
      <c r="JT213" s="28"/>
      <c r="JU213" s="28"/>
      <c r="JV213" s="28"/>
      <c r="JW213" s="28"/>
      <c r="JX213" s="28"/>
      <c r="JY213" s="28"/>
      <c r="JZ213" s="28"/>
      <c r="KA213" s="28"/>
      <c r="KB213" s="28"/>
      <c r="KC213" s="28"/>
      <c r="KD213" s="28"/>
      <c r="KE213" s="824"/>
    </row>
    <row r="214" s="786" customFormat="1" hidden="1" customHeight="1" spans="1:291">
      <c r="A214" s="95" t="s">
        <v>1610</v>
      </c>
      <c r="B214" s="343" t="s">
        <v>1682</v>
      </c>
      <c r="C214" s="95" t="s">
        <v>2042</v>
      </c>
      <c r="D214" s="95" t="s">
        <v>2043</v>
      </c>
      <c r="E214" s="789" t="s">
        <v>1657</v>
      </c>
      <c r="F214" s="1119" t="s">
        <v>257</v>
      </c>
      <c r="G214" s="112" t="s">
        <v>258</v>
      </c>
      <c r="H214" s="1060" t="s">
        <v>2053</v>
      </c>
      <c r="I214" s="99">
        <f>K214-J214</f>
        <v>303</v>
      </c>
      <c r="J214" s="1129">
        <v>5608</v>
      </c>
      <c r="K214" s="1130">
        <f t="shared" si="143"/>
        <v>5911</v>
      </c>
      <c r="L214" s="1131">
        <f t="shared" si="144"/>
        <v>5911</v>
      </c>
      <c r="M214" s="1140" t="s">
        <v>2054</v>
      </c>
      <c r="N214" s="1133"/>
      <c r="O214" s="1139"/>
      <c r="P214" s="1138">
        <f t="shared" si="145"/>
        <v>0</v>
      </c>
      <c r="Q214" s="1154">
        <f t="shared" si="146"/>
        <v>5000</v>
      </c>
      <c r="R214" s="1156"/>
      <c r="S214" s="1156"/>
      <c r="T214" s="1156"/>
      <c r="U214" s="1156"/>
      <c r="V214" s="1156"/>
      <c r="W214" s="1156"/>
      <c r="X214" s="1156"/>
      <c r="Y214" s="1156"/>
      <c r="Z214" s="1156"/>
      <c r="AA214" s="1156"/>
      <c r="AB214" s="1167"/>
      <c r="AC214" s="1156"/>
      <c r="AD214" s="1156"/>
      <c r="AE214" s="1156"/>
      <c r="AF214" s="1156"/>
      <c r="AG214" s="1156"/>
      <c r="AH214" s="1156"/>
      <c r="AI214" s="1156"/>
      <c r="AJ214" s="1156"/>
      <c r="AK214" s="1156">
        <v>5000</v>
      </c>
      <c r="AL214" s="1156"/>
      <c r="AM214" s="1156"/>
      <c r="AN214" s="1156"/>
      <c r="AO214" s="1156"/>
      <c r="AP214" s="1156"/>
      <c r="AQ214" s="1156"/>
      <c r="AR214" s="1156"/>
      <c r="AS214" s="1179"/>
      <c r="AT214" s="1177"/>
      <c r="AU214" s="1178"/>
      <c r="AV214" s="1178"/>
      <c r="AW214" s="1178"/>
      <c r="AX214" s="1178"/>
      <c r="AY214" s="1178"/>
      <c r="AZ214" s="1178"/>
      <c r="BA214" s="1178"/>
      <c r="BB214" s="1178"/>
      <c r="BC214" s="1178"/>
      <c r="BD214" s="1178"/>
      <c r="BE214" s="1178"/>
      <c r="BF214" s="1178"/>
      <c r="BG214" s="1178"/>
      <c r="BH214" s="1178"/>
      <c r="BI214" s="1178"/>
      <c r="BJ214" s="1178"/>
      <c r="BK214" s="1186"/>
      <c r="BL214" s="1187">
        <v>-5626</v>
      </c>
      <c r="BM214" s="1187"/>
      <c r="BN214" s="1187"/>
      <c r="BO214" s="1187"/>
      <c r="BP214" s="1187"/>
      <c r="BQ214" s="1187"/>
      <c r="BR214" s="1187"/>
      <c r="BS214" s="1187"/>
      <c r="BT214" s="1187"/>
      <c r="BU214" s="1187"/>
      <c r="BV214" s="1191"/>
      <c r="BW214" s="1186"/>
      <c r="BX214" s="1186"/>
      <c r="BY214" s="1186"/>
      <c r="BZ214" s="1186"/>
      <c r="CA214" s="1186"/>
      <c r="CB214" s="1186"/>
      <c r="CC214" s="1186"/>
      <c r="CD214" s="1186"/>
      <c r="CE214" s="1186">
        <v>36</v>
      </c>
      <c r="CF214" s="1186"/>
      <c r="CG214" s="1186"/>
      <c r="CH214" s="1186">
        <v>126</v>
      </c>
      <c r="CI214" s="1186">
        <v>684</v>
      </c>
      <c r="CJ214" s="1186"/>
      <c r="CK214" s="1186"/>
      <c r="CL214" s="1186"/>
      <c r="CM214" s="1186">
        <v>1008</v>
      </c>
      <c r="CN214" s="1186">
        <v>10</v>
      </c>
      <c r="CO214" s="1186"/>
      <c r="CP214" s="1186"/>
      <c r="CQ214" s="1186"/>
      <c r="CR214" s="1186"/>
      <c r="CS214" s="1186"/>
      <c r="CT214" s="1186">
        <v>24</v>
      </c>
      <c r="CU214" s="1186"/>
      <c r="CV214" s="1186"/>
      <c r="CW214" s="1186"/>
      <c r="CX214" s="1186"/>
      <c r="CY214" s="1186">
        <v>108</v>
      </c>
      <c r="CZ214" s="1186"/>
      <c r="DA214" s="1186"/>
      <c r="DB214" s="1186">
        <v>90</v>
      </c>
      <c r="DC214" s="1186"/>
      <c r="DD214" s="1186"/>
      <c r="DE214" s="1186">
        <v>936</v>
      </c>
      <c r="DF214" s="1186"/>
      <c r="DG214" s="1186"/>
      <c r="DH214" s="1186">
        <v>36</v>
      </c>
      <c r="DI214" s="1186">
        <v>90</v>
      </c>
      <c r="DJ214" s="1186"/>
      <c r="DK214" s="1186">
        <v>306</v>
      </c>
      <c r="DL214" s="1186">
        <v>126</v>
      </c>
      <c r="DM214" s="1186">
        <v>90</v>
      </c>
      <c r="DN214" s="1186"/>
      <c r="DO214" s="1186">
        <v>120</v>
      </c>
      <c r="DP214" s="1186"/>
      <c r="DQ214" s="1186"/>
      <c r="DR214" s="1186"/>
      <c r="DS214" s="1186"/>
      <c r="DT214" s="1186">
        <v>36</v>
      </c>
      <c r="DU214" s="1186">
        <v>36</v>
      </c>
      <c r="DV214" s="1186"/>
      <c r="DW214" s="1186"/>
      <c r="DX214" s="1186"/>
      <c r="DY214" s="1186"/>
      <c r="DZ214" s="1186"/>
      <c r="EA214" s="1186"/>
      <c r="EB214" s="1186"/>
      <c r="EC214" s="1186">
        <v>90</v>
      </c>
      <c r="ED214" s="1186"/>
      <c r="EE214" s="1186">
        <v>180</v>
      </c>
      <c r="EF214" s="1186">
        <v>126</v>
      </c>
      <c r="EG214" s="1186">
        <v>126</v>
      </c>
      <c r="EH214" s="1186">
        <v>72</v>
      </c>
      <c r="EI214" s="1186"/>
      <c r="EJ214" s="1186"/>
      <c r="EK214" s="1197"/>
      <c r="EL214" s="1198">
        <v>18</v>
      </c>
      <c r="EM214" s="1186"/>
      <c r="EN214" s="1186"/>
      <c r="EO214" s="1186"/>
      <c r="EP214" s="1186"/>
      <c r="EQ214" s="1186"/>
      <c r="ER214" s="1186"/>
      <c r="ES214" s="1186"/>
      <c r="ET214" s="1186"/>
      <c r="EU214" s="1186"/>
      <c r="EV214" s="1186"/>
      <c r="EW214" s="1186"/>
      <c r="EX214" s="1186"/>
      <c r="EY214" s="1186">
        <v>18</v>
      </c>
      <c r="EZ214" s="1186"/>
      <c r="FA214" s="1186"/>
      <c r="FB214" s="1186"/>
      <c r="FC214" s="1209"/>
      <c r="FD214" s="1186"/>
      <c r="FE214" s="1186"/>
      <c r="FF214" s="1186"/>
      <c r="FG214" s="1186"/>
      <c r="FH214" s="1186"/>
      <c r="FI214" s="1186"/>
      <c r="FJ214" s="1186"/>
      <c r="FK214" s="1186"/>
      <c r="FL214" s="1209"/>
      <c r="FM214" s="1186"/>
      <c r="FN214" s="1186"/>
      <c r="FO214" s="1186"/>
      <c r="FP214" s="1186"/>
      <c r="FQ214" s="1186"/>
      <c r="FR214" s="1186"/>
      <c r="FS214" s="1186"/>
      <c r="FT214" s="1186"/>
      <c r="FU214" s="1186"/>
      <c r="FV214" s="1186"/>
      <c r="FW214" s="1186"/>
      <c r="FX214" s="1186">
        <v>216</v>
      </c>
      <c r="FY214" s="1186">
        <v>2</v>
      </c>
      <c r="FZ214" s="1186"/>
      <c r="GA214" s="1186"/>
      <c r="GB214" s="1186"/>
      <c r="GC214" s="1186"/>
      <c r="GD214" s="1186"/>
      <c r="GE214" s="1186"/>
      <c r="GF214" s="1186"/>
      <c r="GG214" s="1186"/>
      <c r="GH214" s="1186"/>
      <c r="GI214" s="1186"/>
      <c r="GJ214" s="1186"/>
      <c r="GK214" s="1186"/>
      <c r="GL214" s="1186"/>
      <c r="GM214" s="1186"/>
      <c r="GN214" s="1186"/>
      <c r="GO214" s="1186"/>
      <c r="GP214" s="1186"/>
      <c r="GQ214" s="1186"/>
      <c r="GR214" s="1186">
        <v>5</v>
      </c>
      <c r="GS214" s="1186"/>
      <c r="GT214" s="1186"/>
      <c r="GU214" s="1186"/>
      <c r="GV214" s="1186"/>
      <c r="GW214" s="1186"/>
      <c r="GX214" s="1186"/>
      <c r="GY214" s="1218"/>
      <c r="GZ214" s="364">
        <f t="shared" si="160"/>
        <v>4456</v>
      </c>
      <c r="HA214" s="365">
        <f t="shared" si="161"/>
        <v>259</v>
      </c>
      <c r="HB214" s="366">
        <f t="shared" si="162"/>
        <v>4715</v>
      </c>
      <c r="HC214" s="366">
        <v>14375</v>
      </c>
      <c r="HD214" s="365">
        <v>3038</v>
      </c>
      <c r="HE214" s="365"/>
      <c r="HF214" s="54"/>
      <c r="HG214" s="708">
        <v>9.99</v>
      </c>
      <c r="HH214" s="708">
        <v>2.5</v>
      </c>
      <c r="HI214" s="709">
        <f t="shared" si="169"/>
        <v>11787.5</v>
      </c>
      <c r="HJ214" s="710"/>
      <c r="HK214" s="710">
        <v>11.14</v>
      </c>
      <c r="HL214" s="738">
        <f t="shared" si="170"/>
        <v>0.334925373134328</v>
      </c>
      <c r="HM214" s="739"/>
      <c r="HN214" s="739">
        <v>5000</v>
      </c>
      <c r="HO214" s="739">
        <v>11.14</v>
      </c>
      <c r="HP214" s="740">
        <f t="shared" si="157"/>
        <v>65848.54</v>
      </c>
      <c r="HQ214" s="738">
        <f>1-HO214/6.7/HH214</f>
        <v>0.334925373134328</v>
      </c>
      <c r="HR214" s="741">
        <v>44470</v>
      </c>
      <c r="HS214" s="742">
        <v>44927</v>
      </c>
      <c r="HT214" s="739">
        <f ca="1" t="shared" si="159"/>
        <v>5</v>
      </c>
      <c r="HU214" s="739">
        <f ca="1" t="shared" si="171"/>
        <v>150</v>
      </c>
      <c r="HV214" s="739">
        <v>5608</v>
      </c>
      <c r="HW214" s="739">
        <f t="shared" si="165"/>
        <v>4715</v>
      </c>
      <c r="HX214" s="761">
        <f t="shared" si="172"/>
        <v>0.818647452035767</v>
      </c>
      <c r="HY214" s="739">
        <f ca="1" t="shared" si="173"/>
        <v>1.99204213328703</v>
      </c>
      <c r="HZ214" s="739">
        <f t="shared" si="138"/>
        <v>5911</v>
      </c>
      <c r="IA214" s="739"/>
      <c r="IB214" s="739">
        <f ca="1" t="shared" si="166"/>
        <v>943</v>
      </c>
      <c r="IC214" s="769">
        <f ca="1" t="shared" si="167"/>
        <v>31.4333333333333</v>
      </c>
      <c r="ID214" s="769">
        <f ca="1" t="shared" si="168"/>
        <v>188.048780487805</v>
      </c>
      <c r="IE214" s="739"/>
      <c r="IF214" s="739"/>
      <c r="IG214" s="739"/>
      <c r="IH214" s="739"/>
      <c r="II214" s="739"/>
      <c r="IJ214" s="739"/>
      <c r="IK214" s="739"/>
      <c r="IL214" s="743"/>
      <c r="IM214" s="743"/>
      <c r="IN214" s="743"/>
      <c r="IO214" s="743"/>
      <c r="IP214" s="743"/>
      <c r="IQ214" s="739"/>
      <c r="IR214" s="739"/>
      <c r="IS214" s="739"/>
      <c r="IT214" s="739"/>
      <c r="IU214" s="739"/>
      <c r="IV214" s="739"/>
      <c r="IW214" s="739"/>
      <c r="IX214" s="739"/>
      <c r="IY214" s="739"/>
      <c r="IZ214" s="739"/>
      <c r="JA214" s="739"/>
      <c r="JB214" s="743">
        <v>1587</v>
      </c>
      <c r="JC214" s="743">
        <v>312</v>
      </c>
      <c r="JD214" s="743">
        <v>946</v>
      </c>
      <c r="JE214" s="743">
        <v>2136</v>
      </c>
      <c r="JF214" s="743">
        <v>918</v>
      </c>
      <c r="JG214" s="739">
        <v>3672</v>
      </c>
      <c r="JH214" s="739">
        <v>2118</v>
      </c>
      <c r="JI214" s="739">
        <v>570</v>
      </c>
      <c r="JJ214" s="739">
        <v>168</v>
      </c>
      <c r="JK214" s="739">
        <v>250</v>
      </c>
      <c r="JL214" s="739">
        <v>1200</v>
      </c>
      <c r="JM214" s="739">
        <v>498</v>
      </c>
      <c r="JN214" s="28">
        <f t="shared" si="174"/>
        <v>14375</v>
      </c>
      <c r="JO214" s="28">
        <f t="shared" si="175"/>
        <v>0</v>
      </c>
      <c r="JP214" s="28"/>
      <c r="JQ214" s="28"/>
      <c r="JR214" s="28"/>
      <c r="JS214" s="28"/>
      <c r="JT214" s="28"/>
      <c r="JU214" s="28"/>
      <c r="JV214" s="28"/>
      <c r="JW214" s="28"/>
      <c r="JX214" s="28"/>
      <c r="JY214" s="28"/>
      <c r="JZ214" s="28"/>
      <c r="KA214" s="28"/>
      <c r="KB214" s="28"/>
      <c r="KC214" s="28"/>
      <c r="KD214" s="28"/>
      <c r="KE214" s="824"/>
    </row>
    <row r="215" s="786" customFormat="1" hidden="1" customHeight="1" spans="1:291">
      <c r="A215" s="95" t="s">
        <v>1610</v>
      </c>
      <c r="B215" s="343" t="s">
        <v>1682</v>
      </c>
      <c r="C215" s="95" t="s">
        <v>2042</v>
      </c>
      <c r="D215" s="95" t="s">
        <v>2043</v>
      </c>
      <c r="E215" s="789" t="s">
        <v>1657</v>
      </c>
      <c r="F215" s="1119" t="s">
        <v>260</v>
      </c>
      <c r="G215" s="112" t="s">
        <v>261</v>
      </c>
      <c r="H215" s="1060" t="s">
        <v>2055</v>
      </c>
      <c r="I215" s="99">
        <f>K215-J215</f>
        <v>-694</v>
      </c>
      <c r="J215" s="1129">
        <v>4845</v>
      </c>
      <c r="K215" s="1130">
        <f t="shared" si="143"/>
        <v>4151</v>
      </c>
      <c r="L215" s="1131">
        <f t="shared" si="144"/>
        <v>1151</v>
      </c>
      <c r="M215" s="1140" t="s">
        <v>2054</v>
      </c>
      <c r="N215" s="1133"/>
      <c r="O215" s="1139"/>
      <c r="P215" s="1138">
        <f t="shared" si="145"/>
        <v>3000</v>
      </c>
      <c r="Q215" s="1154">
        <f t="shared" si="146"/>
        <v>0</v>
      </c>
      <c r="R215" s="1156"/>
      <c r="S215" s="1156"/>
      <c r="T215" s="1156"/>
      <c r="U215" s="1156"/>
      <c r="V215" s="1156"/>
      <c r="W215" s="1156"/>
      <c r="X215" s="1156"/>
      <c r="Y215" s="1156"/>
      <c r="Z215" s="1156">
        <v>3000</v>
      </c>
      <c r="AA215" s="1156"/>
      <c r="AB215" s="1167"/>
      <c r="AC215" s="1156"/>
      <c r="AD215" s="1156"/>
      <c r="AE215" s="1156"/>
      <c r="AF215" s="1156"/>
      <c r="AG215" s="1156"/>
      <c r="AH215" s="1156"/>
      <c r="AI215" s="1156"/>
      <c r="AJ215" s="1156"/>
      <c r="AK215" s="1156"/>
      <c r="AL215" s="1156"/>
      <c r="AM215" s="1156"/>
      <c r="AN215" s="1156"/>
      <c r="AO215" s="1156"/>
      <c r="AP215" s="1156"/>
      <c r="AQ215" s="1156"/>
      <c r="AR215" s="1156"/>
      <c r="AS215" s="1179"/>
      <c r="AT215" s="1177"/>
      <c r="AU215" s="1178"/>
      <c r="AV215" s="1178"/>
      <c r="AW215" s="1178"/>
      <c r="AX215" s="1178"/>
      <c r="AY215" s="1178"/>
      <c r="AZ215" s="1178"/>
      <c r="BA215" s="1178"/>
      <c r="BB215" s="1178"/>
      <c r="BC215" s="1178"/>
      <c r="BD215" s="1178"/>
      <c r="BE215" s="1178"/>
      <c r="BF215" s="1178">
        <v>12</v>
      </c>
      <c r="BG215" s="1178"/>
      <c r="BH215" s="1178"/>
      <c r="BI215" s="1178"/>
      <c r="BJ215" s="1178"/>
      <c r="BK215" s="1186"/>
      <c r="BL215" s="1187">
        <v>-4863</v>
      </c>
      <c r="BM215" s="1187"/>
      <c r="BN215" s="1187"/>
      <c r="BO215" s="1187"/>
      <c r="BP215" s="1187"/>
      <c r="BQ215" s="1187"/>
      <c r="BR215" s="1187"/>
      <c r="BS215" s="1187"/>
      <c r="BT215" s="1187"/>
      <c r="BU215" s="1187"/>
      <c r="BV215" s="1191"/>
      <c r="BW215" s="1186"/>
      <c r="BX215" s="1186"/>
      <c r="BY215" s="1186"/>
      <c r="BZ215" s="1186"/>
      <c r="CA215" s="1186"/>
      <c r="CB215" s="1186"/>
      <c r="CC215" s="1186"/>
      <c r="CD215" s="1186"/>
      <c r="CE215" s="1186">
        <v>36</v>
      </c>
      <c r="CF215" s="1186"/>
      <c r="CG215" s="1186"/>
      <c r="CH215" s="1186">
        <v>90</v>
      </c>
      <c r="CI215" s="1186">
        <v>846</v>
      </c>
      <c r="CJ215" s="1186"/>
      <c r="CK215" s="1186"/>
      <c r="CL215" s="1186">
        <v>72</v>
      </c>
      <c r="CM215" s="1186">
        <v>1008</v>
      </c>
      <c r="CN215" s="1186">
        <v>10</v>
      </c>
      <c r="CO215" s="1186"/>
      <c r="CP215" s="1186"/>
      <c r="CQ215" s="1186"/>
      <c r="CR215" s="1186">
        <v>72</v>
      </c>
      <c r="CS215" s="1186"/>
      <c r="CT215" s="1186">
        <v>24</v>
      </c>
      <c r="CU215" s="1186"/>
      <c r="CV215" s="1186"/>
      <c r="CW215" s="1186"/>
      <c r="CX215" s="1186"/>
      <c r="CY215" s="1186">
        <v>108</v>
      </c>
      <c r="CZ215" s="1186"/>
      <c r="DA215" s="1186"/>
      <c r="DB215" s="1186"/>
      <c r="DC215" s="1186"/>
      <c r="DD215" s="1186"/>
      <c r="DE215" s="1186"/>
      <c r="DF215" s="1186"/>
      <c r="DG215" s="1186"/>
      <c r="DH215" s="1186">
        <v>36</v>
      </c>
      <c r="DI215" s="1186">
        <v>54</v>
      </c>
      <c r="DJ215" s="1186"/>
      <c r="DK215" s="1186">
        <v>306</v>
      </c>
      <c r="DL215" s="1186">
        <v>126</v>
      </c>
      <c r="DM215" s="1186">
        <v>90</v>
      </c>
      <c r="DN215" s="1186"/>
      <c r="DO215" s="1186">
        <v>120</v>
      </c>
      <c r="DP215" s="1186"/>
      <c r="DQ215" s="1186">
        <v>36</v>
      </c>
      <c r="DR215" s="1186"/>
      <c r="DS215" s="1186"/>
      <c r="DT215" s="1186">
        <v>36</v>
      </c>
      <c r="DU215" s="1186"/>
      <c r="DV215" s="1186"/>
      <c r="DW215" s="1186"/>
      <c r="DX215" s="1186"/>
      <c r="DY215" s="1186"/>
      <c r="DZ215" s="1186"/>
      <c r="EA215" s="1186"/>
      <c r="EB215" s="1186"/>
      <c r="EC215" s="1186">
        <v>90</v>
      </c>
      <c r="ED215" s="1186"/>
      <c r="EE215" s="1186">
        <v>216</v>
      </c>
      <c r="EF215" s="1186">
        <v>90</v>
      </c>
      <c r="EG215" s="1186">
        <v>126</v>
      </c>
      <c r="EH215" s="1186">
        <v>72</v>
      </c>
      <c r="EI215" s="1186"/>
      <c r="EJ215" s="1186"/>
      <c r="EK215" s="1197"/>
      <c r="EL215" s="1198">
        <v>18</v>
      </c>
      <c r="EM215" s="1186"/>
      <c r="EN215" s="1186"/>
      <c r="EO215" s="1186"/>
      <c r="EP215" s="1186"/>
      <c r="EQ215" s="1186"/>
      <c r="ER215" s="1186"/>
      <c r="ES215" s="1186"/>
      <c r="ET215" s="1186"/>
      <c r="EU215" s="1186"/>
      <c r="EV215" s="1186"/>
      <c r="EW215" s="1186"/>
      <c r="EX215" s="1186"/>
      <c r="EY215" s="1186">
        <v>18</v>
      </c>
      <c r="EZ215" s="1186"/>
      <c r="FA215" s="1186"/>
      <c r="FB215" s="1186"/>
      <c r="FC215" s="1209"/>
      <c r="FD215" s="1186"/>
      <c r="FE215" s="1186"/>
      <c r="FF215" s="1186"/>
      <c r="FG215" s="1186"/>
      <c r="FH215" s="1186"/>
      <c r="FI215" s="1186"/>
      <c r="FJ215" s="1186"/>
      <c r="FK215" s="1186"/>
      <c r="FL215" s="1209"/>
      <c r="FM215" s="1186"/>
      <c r="FN215" s="1186"/>
      <c r="FO215" s="1186"/>
      <c r="FP215" s="1186"/>
      <c r="FQ215" s="1186"/>
      <c r="FR215" s="1186"/>
      <c r="FS215" s="1186"/>
      <c r="FT215" s="1215"/>
      <c r="FU215" s="1215"/>
      <c r="FV215" s="1215"/>
      <c r="FW215" s="1215"/>
      <c r="FX215" s="1215"/>
      <c r="FY215" s="1215"/>
      <c r="FZ215" s="1215"/>
      <c r="GA215" s="1215"/>
      <c r="GB215" s="1215"/>
      <c r="GC215" s="1215"/>
      <c r="GD215" s="1215"/>
      <c r="GE215" s="1215"/>
      <c r="GF215" s="1215"/>
      <c r="GG215" s="1215"/>
      <c r="GH215" s="1215"/>
      <c r="GI215" s="1215"/>
      <c r="GJ215" s="1215"/>
      <c r="GK215" s="1215"/>
      <c r="GL215" s="1215"/>
      <c r="GM215" s="1215"/>
      <c r="GN215" s="1215"/>
      <c r="GO215" s="1215"/>
      <c r="GP215" s="1215"/>
      <c r="GQ215" s="1215"/>
      <c r="GR215" s="1215"/>
      <c r="GS215" s="1215"/>
      <c r="GT215" s="1215"/>
      <c r="GU215" s="1215"/>
      <c r="GV215" s="1215"/>
      <c r="GW215" s="1215"/>
      <c r="GX215" s="1215"/>
      <c r="GY215" s="1218"/>
      <c r="GZ215" s="364">
        <f t="shared" si="160"/>
        <v>3664</v>
      </c>
      <c r="HA215" s="365">
        <f t="shared" si="161"/>
        <v>36</v>
      </c>
      <c r="HB215" s="366">
        <f t="shared" si="162"/>
        <v>3700</v>
      </c>
      <c r="HC215" s="366">
        <v>15147</v>
      </c>
      <c r="HD215" s="365">
        <v>3048</v>
      </c>
      <c r="HE215" s="365"/>
      <c r="HF215" s="54"/>
      <c r="HG215" s="708">
        <v>9.99</v>
      </c>
      <c r="HH215" s="708">
        <v>2.5</v>
      </c>
      <c r="HI215" s="709">
        <f t="shared" si="169"/>
        <v>9250</v>
      </c>
      <c r="HJ215" s="710"/>
      <c r="HK215" s="710">
        <v>11.14</v>
      </c>
      <c r="HL215" s="738">
        <f t="shared" si="170"/>
        <v>0.334925373134328</v>
      </c>
      <c r="HM215" s="739"/>
      <c r="HN215" s="739">
        <v>5000</v>
      </c>
      <c r="HO215" s="739">
        <v>11.14</v>
      </c>
      <c r="HP215" s="740">
        <f t="shared" si="157"/>
        <v>46242.14</v>
      </c>
      <c r="HQ215" s="738">
        <f>1-HO215/6.7/HH215</f>
        <v>0.334925373134328</v>
      </c>
      <c r="HR215" s="741">
        <v>44470</v>
      </c>
      <c r="HS215" s="742">
        <v>44927</v>
      </c>
      <c r="HT215" s="739">
        <f ca="1" t="shared" si="159"/>
        <v>5</v>
      </c>
      <c r="HU215" s="739">
        <f ca="1" t="shared" si="171"/>
        <v>150</v>
      </c>
      <c r="HV215" s="739">
        <v>4845</v>
      </c>
      <c r="HW215" s="739">
        <f t="shared" si="165"/>
        <v>3700</v>
      </c>
      <c r="HX215" s="761">
        <f t="shared" si="172"/>
        <v>0.82258781680747</v>
      </c>
      <c r="HY215" s="739">
        <f ca="1" t="shared" si="173"/>
        <v>2.00163035423151</v>
      </c>
      <c r="HZ215" s="739">
        <f t="shared" si="138"/>
        <v>4151</v>
      </c>
      <c r="IA215" s="739"/>
      <c r="IB215" s="739">
        <f ca="1" t="shared" si="166"/>
        <v>740</v>
      </c>
      <c r="IC215" s="769">
        <f ca="1" t="shared" si="167"/>
        <v>24.6666666666667</v>
      </c>
      <c r="ID215" s="769">
        <f ca="1" t="shared" si="168"/>
        <v>168.283783783784</v>
      </c>
      <c r="IE215" s="739"/>
      <c r="IF215" s="739"/>
      <c r="IG215" s="739"/>
      <c r="IH215" s="739"/>
      <c r="II215" s="739"/>
      <c r="IJ215" s="739"/>
      <c r="IK215" s="739"/>
      <c r="IL215" s="743"/>
      <c r="IM215" s="743"/>
      <c r="IN215" s="743"/>
      <c r="IO215" s="743"/>
      <c r="IP215" s="743"/>
      <c r="IQ215" s="739"/>
      <c r="IR215" s="739"/>
      <c r="IS215" s="739"/>
      <c r="IT215" s="739"/>
      <c r="IU215" s="739"/>
      <c r="IV215" s="739"/>
      <c r="IW215" s="739"/>
      <c r="IX215" s="739"/>
      <c r="IY215" s="739"/>
      <c r="IZ215" s="739"/>
      <c r="JA215" s="739"/>
      <c r="JB215" s="743">
        <v>1587</v>
      </c>
      <c r="JC215" s="743">
        <v>312</v>
      </c>
      <c r="JD215" s="743">
        <v>1108</v>
      </c>
      <c r="JE215" s="743">
        <v>2352</v>
      </c>
      <c r="JF215" s="743">
        <v>918</v>
      </c>
      <c r="JG215" s="739">
        <v>3456</v>
      </c>
      <c r="JH215" s="739">
        <v>2190</v>
      </c>
      <c r="JI215" s="739">
        <v>516</v>
      </c>
      <c r="JJ215" s="739">
        <v>294</v>
      </c>
      <c r="JK215" s="739">
        <v>340</v>
      </c>
      <c r="JL215" s="739">
        <v>1396</v>
      </c>
      <c r="JM215" s="739">
        <v>678</v>
      </c>
      <c r="JN215" s="28">
        <f t="shared" si="174"/>
        <v>15147</v>
      </c>
      <c r="JO215" s="28">
        <f t="shared" si="175"/>
        <v>0</v>
      </c>
      <c r="JP215" s="28"/>
      <c r="JQ215" s="28"/>
      <c r="JR215" s="28"/>
      <c r="JS215" s="28"/>
      <c r="JT215" s="28"/>
      <c r="JU215" s="28"/>
      <c r="JV215" s="28"/>
      <c r="JW215" s="28"/>
      <c r="JX215" s="28"/>
      <c r="JY215" s="28"/>
      <c r="JZ215" s="28"/>
      <c r="KA215" s="28"/>
      <c r="KB215" s="28"/>
      <c r="KC215" s="28"/>
      <c r="KD215" s="28"/>
      <c r="KE215" s="824"/>
    </row>
    <row r="216" s="786" customFormat="1" hidden="1" customHeight="1" spans="1:291">
      <c r="A216" s="95" t="s">
        <v>1610</v>
      </c>
      <c r="B216" s="343" t="s">
        <v>1682</v>
      </c>
      <c r="C216" s="95" t="s">
        <v>2042</v>
      </c>
      <c r="D216" s="95" t="s">
        <v>2043</v>
      </c>
      <c r="E216" s="789" t="s">
        <v>1657</v>
      </c>
      <c r="F216" s="1119" t="s">
        <v>263</v>
      </c>
      <c r="G216" s="112" t="s">
        <v>2056</v>
      </c>
      <c r="H216" s="1060" t="s">
        <v>2057</v>
      </c>
      <c r="I216" s="99">
        <f>K216-J216</f>
        <v>-3647</v>
      </c>
      <c r="J216" s="1129">
        <v>7126</v>
      </c>
      <c r="K216" s="1130">
        <f t="shared" si="143"/>
        <v>3479</v>
      </c>
      <c r="L216" s="1131">
        <f t="shared" si="144"/>
        <v>3479</v>
      </c>
      <c r="M216" s="1140" t="s">
        <v>2054</v>
      </c>
      <c r="N216" s="1133"/>
      <c r="O216" s="1139"/>
      <c r="P216" s="1138">
        <f t="shared" si="145"/>
        <v>0</v>
      </c>
      <c r="Q216" s="1154">
        <f t="shared" si="146"/>
        <v>0</v>
      </c>
      <c r="R216" s="1156"/>
      <c r="S216" s="1156"/>
      <c r="T216" s="1156"/>
      <c r="U216" s="1156"/>
      <c r="V216" s="1156"/>
      <c r="W216" s="1156"/>
      <c r="X216" s="1156"/>
      <c r="Y216" s="1156"/>
      <c r="Z216" s="1156"/>
      <c r="AA216" s="1156"/>
      <c r="AB216" s="1167"/>
      <c r="AC216" s="1156"/>
      <c r="AD216" s="1156"/>
      <c r="AE216" s="1156"/>
      <c r="AF216" s="1156"/>
      <c r="AG216" s="1156"/>
      <c r="AH216" s="1156"/>
      <c r="AI216" s="1156"/>
      <c r="AJ216" s="1156"/>
      <c r="AK216" s="1156"/>
      <c r="AL216" s="1156"/>
      <c r="AM216" s="1156"/>
      <c r="AN216" s="1156"/>
      <c r="AO216" s="1156"/>
      <c r="AP216" s="1156"/>
      <c r="AQ216" s="1156"/>
      <c r="AR216" s="1156"/>
      <c r="AS216" s="1179"/>
      <c r="AT216" s="1177"/>
      <c r="AU216" s="1178"/>
      <c r="AV216" s="1178"/>
      <c r="AW216" s="1178"/>
      <c r="AX216" s="1178"/>
      <c r="AY216" s="1178"/>
      <c r="AZ216" s="1178"/>
      <c r="BA216" s="1178"/>
      <c r="BB216" s="1178"/>
      <c r="BC216" s="1178"/>
      <c r="BD216" s="1178"/>
      <c r="BE216" s="1178"/>
      <c r="BF216" s="1178"/>
      <c r="BG216" s="1178">
        <v>9</v>
      </c>
      <c r="BH216" s="1178"/>
      <c r="BI216" s="1178"/>
      <c r="BJ216" s="1178"/>
      <c r="BK216" s="1186"/>
      <c r="BL216" s="1187">
        <v>-7126</v>
      </c>
      <c r="BM216" s="1187"/>
      <c r="BN216" s="1187"/>
      <c r="BO216" s="1187"/>
      <c r="BP216" s="1187"/>
      <c r="BQ216" s="1187"/>
      <c r="BR216" s="1187"/>
      <c r="BS216" s="1187"/>
      <c r="BT216" s="1187"/>
      <c r="BU216" s="1187"/>
      <c r="BV216" s="1191"/>
      <c r="BW216" s="1186"/>
      <c r="BX216" s="1186"/>
      <c r="BY216" s="1186"/>
      <c r="BZ216" s="1186"/>
      <c r="CA216" s="1186"/>
      <c r="CB216" s="1186"/>
      <c r="CC216" s="1186"/>
      <c r="CD216" s="1186"/>
      <c r="CE216" s="1186">
        <v>36</v>
      </c>
      <c r="CF216" s="1186"/>
      <c r="CG216" s="1186"/>
      <c r="CH216" s="1186">
        <v>72</v>
      </c>
      <c r="CI216" s="1186">
        <v>684</v>
      </c>
      <c r="CJ216" s="1186"/>
      <c r="CK216" s="1186">
        <v>72</v>
      </c>
      <c r="CL216" s="1186">
        <v>72</v>
      </c>
      <c r="CM216" s="1186">
        <v>1008</v>
      </c>
      <c r="CN216" s="1186">
        <v>20</v>
      </c>
      <c r="CO216" s="1186"/>
      <c r="CP216" s="1186"/>
      <c r="CQ216" s="1186"/>
      <c r="CR216" s="1186">
        <v>36</v>
      </c>
      <c r="CS216" s="1186"/>
      <c r="CT216" s="1186">
        <v>24</v>
      </c>
      <c r="CU216" s="1186"/>
      <c r="CV216" s="1186"/>
      <c r="CW216" s="1186"/>
      <c r="CX216" s="1186"/>
      <c r="CY216" s="1186">
        <v>108</v>
      </c>
      <c r="CZ216" s="1186"/>
      <c r="DA216" s="1186"/>
      <c r="DB216" s="1186">
        <v>36</v>
      </c>
      <c r="DC216" s="1186"/>
      <c r="DD216" s="1186"/>
      <c r="DE216" s="1186"/>
      <c r="DF216" s="1186"/>
      <c r="DG216" s="1186"/>
      <c r="DH216" s="1186">
        <v>72</v>
      </c>
      <c r="DI216" s="1186"/>
      <c r="DJ216" s="1186"/>
      <c r="DK216" s="1186">
        <v>306</v>
      </c>
      <c r="DL216" s="1186">
        <v>126</v>
      </c>
      <c r="DM216" s="1186">
        <v>90</v>
      </c>
      <c r="DN216" s="1186"/>
      <c r="DO216" s="1186">
        <v>120</v>
      </c>
      <c r="DP216" s="1186"/>
      <c r="DQ216" s="1186">
        <v>36</v>
      </c>
      <c r="DR216" s="1186"/>
      <c r="DS216" s="1186"/>
      <c r="DT216" s="1186"/>
      <c r="DU216" s="1186">
        <v>36</v>
      </c>
      <c r="DV216" s="1186"/>
      <c r="DW216" s="1186"/>
      <c r="DX216" s="1186"/>
      <c r="DY216" s="1186"/>
      <c r="DZ216" s="1186"/>
      <c r="EA216" s="1186"/>
      <c r="EB216" s="1186"/>
      <c r="EC216" s="1186">
        <v>90</v>
      </c>
      <c r="ED216" s="1186"/>
      <c r="EE216" s="1186">
        <v>270</v>
      </c>
      <c r="EF216" s="1186">
        <v>90</v>
      </c>
      <c r="EG216" s="1186">
        <v>126</v>
      </c>
      <c r="EH216" s="1186">
        <v>90</v>
      </c>
      <c r="EI216" s="1186"/>
      <c r="EJ216" s="1186"/>
      <c r="EK216" s="1197"/>
      <c r="EL216" s="1198"/>
      <c r="EM216" s="1186"/>
      <c r="EN216" s="1186"/>
      <c r="EO216" s="1186"/>
      <c r="EP216" s="1186"/>
      <c r="EQ216" s="1186"/>
      <c r="ER216" s="1186"/>
      <c r="ES216" s="1186"/>
      <c r="ET216" s="1186"/>
      <c r="EU216" s="1186"/>
      <c r="EV216" s="1186"/>
      <c r="EW216" s="1186"/>
      <c r="EX216" s="1186"/>
      <c r="EY216" s="1186">
        <v>18</v>
      </c>
      <c r="EZ216" s="1186"/>
      <c r="FA216" s="1186"/>
      <c r="FB216" s="1186"/>
      <c r="FC216" s="1209"/>
      <c r="FD216" s="1186"/>
      <c r="FE216" s="1186"/>
      <c r="FF216" s="1186"/>
      <c r="FG216" s="1186"/>
      <c r="FH216" s="1186"/>
      <c r="FI216" s="1186"/>
      <c r="FJ216" s="1186"/>
      <c r="FK216" s="1186"/>
      <c r="FL216" s="1209"/>
      <c r="FM216" s="1186"/>
      <c r="FN216" s="1186"/>
      <c r="FO216" s="1186"/>
      <c r="FP216" s="1186"/>
      <c r="FQ216" s="1186"/>
      <c r="FR216" s="1186"/>
      <c r="FS216" s="1186"/>
      <c r="FT216" s="1215"/>
      <c r="FU216" s="1215"/>
      <c r="FV216" s="1215"/>
      <c r="FW216" s="1215"/>
      <c r="FX216" s="1215"/>
      <c r="FY216" s="1215"/>
      <c r="FZ216" s="1215"/>
      <c r="GA216" s="1215"/>
      <c r="GB216" s="1215"/>
      <c r="GC216" s="1215"/>
      <c r="GD216" s="1215"/>
      <c r="GE216" s="1215"/>
      <c r="GF216" s="1215"/>
      <c r="GG216" s="1215"/>
      <c r="GH216" s="1215"/>
      <c r="GI216" s="1215"/>
      <c r="GJ216" s="1215"/>
      <c r="GK216" s="1215"/>
      <c r="GL216" s="1215"/>
      <c r="GM216" s="1215"/>
      <c r="GN216" s="1215"/>
      <c r="GO216" s="1215"/>
      <c r="GP216" s="1215"/>
      <c r="GQ216" s="1215"/>
      <c r="GR216" s="1215"/>
      <c r="GS216" s="1215"/>
      <c r="GT216" s="1215"/>
      <c r="GU216" s="1215"/>
      <c r="GV216" s="1215"/>
      <c r="GW216" s="1215"/>
      <c r="GX216" s="1215"/>
      <c r="GY216" s="1218"/>
      <c r="GZ216" s="364">
        <f t="shared" si="160"/>
        <v>3620</v>
      </c>
      <c r="HA216" s="365">
        <f t="shared" si="161"/>
        <v>18</v>
      </c>
      <c r="HB216" s="366">
        <f t="shared" si="162"/>
        <v>3638</v>
      </c>
      <c r="HC216" s="366">
        <v>12719</v>
      </c>
      <c r="HD216" s="365">
        <v>2904</v>
      </c>
      <c r="HE216" s="365"/>
      <c r="HF216" s="54"/>
      <c r="HG216" s="708">
        <v>9.99</v>
      </c>
      <c r="HH216" s="708">
        <v>2.5</v>
      </c>
      <c r="HI216" s="709">
        <f t="shared" si="169"/>
        <v>9095</v>
      </c>
      <c r="HJ216" s="710"/>
      <c r="HK216" s="710">
        <v>11.14</v>
      </c>
      <c r="HL216" s="738">
        <f t="shared" si="170"/>
        <v>0.334925373134328</v>
      </c>
      <c r="HM216" s="739"/>
      <c r="HN216" s="739">
        <v>5000</v>
      </c>
      <c r="HO216" s="739">
        <v>11.14</v>
      </c>
      <c r="HP216" s="740">
        <f t="shared" si="157"/>
        <v>38756.06</v>
      </c>
      <c r="HQ216" s="738">
        <f>1-HO216/6.7/HH216</f>
        <v>0.334925373134328</v>
      </c>
      <c r="HR216" s="741">
        <v>44470</v>
      </c>
      <c r="HS216" s="742">
        <v>44927</v>
      </c>
      <c r="HT216" s="739">
        <f ca="1" t="shared" si="159"/>
        <v>5</v>
      </c>
      <c r="HU216" s="739">
        <f ca="1" t="shared" si="171"/>
        <v>150</v>
      </c>
      <c r="HV216" s="739">
        <v>7126</v>
      </c>
      <c r="HW216" s="739">
        <f t="shared" si="165"/>
        <v>3638</v>
      </c>
      <c r="HX216" s="761">
        <f t="shared" si="172"/>
        <v>0.686091466289486</v>
      </c>
      <c r="HY216" s="739">
        <f ca="1" t="shared" si="173"/>
        <v>1.66948923463775</v>
      </c>
      <c r="HZ216" s="739">
        <f t="shared" si="138"/>
        <v>3479</v>
      </c>
      <c r="IA216" s="739"/>
      <c r="IB216" s="739">
        <f ca="1" t="shared" si="166"/>
        <v>727.6</v>
      </c>
      <c r="IC216" s="769">
        <f ca="1" t="shared" si="167"/>
        <v>24.2533333333333</v>
      </c>
      <c r="ID216" s="769">
        <f ca="1" t="shared" si="168"/>
        <v>143.444200109951</v>
      </c>
      <c r="IE216" s="739"/>
      <c r="IF216" s="739"/>
      <c r="IG216" s="739"/>
      <c r="IH216" s="739"/>
      <c r="II216" s="739"/>
      <c r="IJ216" s="739"/>
      <c r="IK216" s="739"/>
      <c r="IL216" s="743"/>
      <c r="IM216" s="743"/>
      <c r="IN216" s="743"/>
      <c r="IO216" s="743"/>
      <c r="IP216" s="743"/>
      <c r="IQ216" s="739"/>
      <c r="IR216" s="739"/>
      <c r="IS216" s="739"/>
      <c r="IT216" s="739"/>
      <c r="IU216" s="739"/>
      <c r="IV216" s="739"/>
      <c r="IW216" s="739"/>
      <c r="IX216" s="739"/>
      <c r="IY216" s="739"/>
      <c r="IZ216" s="739"/>
      <c r="JA216" s="739"/>
      <c r="JB216" s="743">
        <v>1767</v>
      </c>
      <c r="JC216" s="743">
        <v>312</v>
      </c>
      <c r="JD216" s="743">
        <v>1036</v>
      </c>
      <c r="JE216" s="743">
        <v>2496</v>
      </c>
      <c r="JF216" s="743">
        <v>918</v>
      </c>
      <c r="JG216" s="739">
        <v>2682</v>
      </c>
      <c r="JH216" s="739">
        <v>1470</v>
      </c>
      <c r="JI216" s="739">
        <v>282</v>
      </c>
      <c r="JJ216" s="739">
        <v>240</v>
      </c>
      <c r="JK216" s="739">
        <v>16</v>
      </c>
      <c r="JL216" s="739">
        <v>966</v>
      </c>
      <c r="JM216" s="739">
        <v>534</v>
      </c>
      <c r="JN216" s="28">
        <f t="shared" si="174"/>
        <v>12719</v>
      </c>
      <c r="JO216" s="28">
        <f t="shared" si="175"/>
        <v>0</v>
      </c>
      <c r="JP216" s="28"/>
      <c r="JQ216" s="28"/>
      <c r="JR216" s="28"/>
      <c r="JS216" s="28"/>
      <c r="JT216" s="28"/>
      <c r="JU216" s="28"/>
      <c r="JV216" s="28"/>
      <c r="JW216" s="28"/>
      <c r="JX216" s="28"/>
      <c r="JY216" s="28"/>
      <c r="JZ216" s="28"/>
      <c r="KA216" s="28"/>
      <c r="KB216" s="28"/>
      <c r="KC216" s="28"/>
      <c r="KD216" s="28"/>
      <c r="KE216" s="824"/>
    </row>
    <row r="217" s="786" customFormat="1" hidden="1" customHeight="1" spans="1:291">
      <c r="A217" s="95" t="s">
        <v>1610</v>
      </c>
      <c r="B217" s="343" t="s">
        <v>1682</v>
      </c>
      <c r="C217" s="95" t="s">
        <v>1645</v>
      </c>
      <c r="D217" s="95" t="s">
        <v>1646</v>
      </c>
      <c r="E217" s="411"/>
      <c r="F217" s="1061" t="s">
        <v>266</v>
      </c>
      <c r="G217" s="112" t="s">
        <v>2058</v>
      </c>
      <c r="H217" s="1060" t="s">
        <v>267</v>
      </c>
      <c r="I217" s="99">
        <f>K217-J217</f>
        <v>693</v>
      </c>
      <c r="J217" s="1141">
        <v>116</v>
      </c>
      <c r="K217" s="1130">
        <f t="shared" si="143"/>
        <v>809</v>
      </c>
      <c r="L217" s="1131">
        <f t="shared" si="144"/>
        <v>809</v>
      </c>
      <c r="M217" s="1132"/>
      <c r="N217" s="1133"/>
      <c r="O217" s="1139"/>
      <c r="P217" s="1138">
        <f t="shared" si="145"/>
        <v>0</v>
      </c>
      <c r="Q217" s="1154">
        <f t="shared" si="146"/>
        <v>1000</v>
      </c>
      <c r="R217" s="1156"/>
      <c r="S217" s="1156"/>
      <c r="T217" s="1156"/>
      <c r="U217" s="1156"/>
      <c r="V217" s="1156"/>
      <c r="W217" s="1156"/>
      <c r="X217" s="1156"/>
      <c r="Y217" s="1156"/>
      <c r="Z217" s="1156"/>
      <c r="AA217" s="1156"/>
      <c r="AB217" s="1167"/>
      <c r="AC217" s="1156"/>
      <c r="AD217" s="1156"/>
      <c r="AE217" s="1156"/>
      <c r="AF217" s="1156"/>
      <c r="AG217" s="1156"/>
      <c r="AH217" s="1156"/>
      <c r="AI217" s="1156"/>
      <c r="AJ217" s="1156">
        <v>1000</v>
      </c>
      <c r="AK217" s="1156"/>
      <c r="AL217" s="1156"/>
      <c r="AM217" s="1156"/>
      <c r="AN217" s="1156"/>
      <c r="AO217" s="1156"/>
      <c r="AP217" s="1156"/>
      <c r="AQ217" s="1156"/>
      <c r="AR217" s="1156"/>
      <c r="AS217" s="1179"/>
      <c r="AT217" s="1177"/>
      <c r="AU217" s="1178"/>
      <c r="AV217" s="1178"/>
      <c r="AW217" s="1178"/>
      <c r="AX217" s="1178"/>
      <c r="AY217" s="1178"/>
      <c r="AZ217" s="1178"/>
      <c r="BA217" s="1178"/>
      <c r="BB217" s="1178"/>
      <c r="BC217" s="1178"/>
      <c r="BD217" s="1178"/>
      <c r="BE217" s="1178"/>
      <c r="BF217" s="1178"/>
      <c r="BG217" s="1178"/>
      <c r="BH217" s="1178"/>
      <c r="BI217" s="1178"/>
      <c r="BJ217" s="1178"/>
      <c r="BK217" s="1186"/>
      <c r="BL217" s="1187">
        <v>-116</v>
      </c>
      <c r="BM217" s="1187"/>
      <c r="BN217" s="1187"/>
      <c r="BO217" s="1187"/>
      <c r="BP217" s="1187"/>
      <c r="BQ217" s="1187"/>
      <c r="BR217" s="1187"/>
      <c r="BS217" s="1187"/>
      <c r="BT217" s="1187"/>
      <c r="BU217" s="1187"/>
      <c r="BV217" s="1191"/>
      <c r="BW217" s="1186"/>
      <c r="BX217" s="1186"/>
      <c r="BY217" s="1186"/>
      <c r="BZ217" s="1186"/>
      <c r="CA217" s="1186"/>
      <c r="CB217" s="1186"/>
      <c r="CC217" s="1186"/>
      <c r="CD217" s="1186"/>
      <c r="CE217" s="1186"/>
      <c r="CF217" s="1186"/>
      <c r="CG217" s="1186"/>
      <c r="CH217" s="1186"/>
      <c r="CI217" s="1186"/>
      <c r="CJ217" s="1186">
        <v>54</v>
      </c>
      <c r="CK217" s="1186"/>
      <c r="CL217" s="1186"/>
      <c r="CM217" s="1186"/>
      <c r="CN217" s="1186">
        <v>10</v>
      </c>
      <c r="CO217" s="1186"/>
      <c r="CP217" s="1186"/>
      <c r="CQ217" s="1186"/>
      <c r="CR217" s="1186"/>
      <c r="CS217" s="1186"/>
      <c r="CT217" s="1186">
        <v>6</v>
      </c>
      <c r="CU217" s="1186"/>
      <c r="CV217" s="1186"/>
      <c r="CW217" s="1186"/>
      <c r="CX217" s="1186"/>
      <c r="CY217" s="1186"/>
      <c r="CZ217" s="1186"/>
      <c r="DA217" s="1186"/>
      <c r="DB217" s="1186"/>
      <c r="DC217" s="1186"/>
      <c r="DD217" s="1186">
        <v>12</v>
      </c>
      <c r="DE217" s="1186"/>
      <c r="DF217" s="1186"/>
      <c r="DG217" s="1186"/>
      <c r="DH217" s="1186"/>
      <c r="DI217" s="1186"/>
      <c r="DJ217" s="1186"/>
      <c r="DK217" s="1186"/>
      <c r="DL217" s="1186"/>
      <c r="DM217" s="1186"/>
      <c r="DN217" s="1186"/>
      <c r="DO217" s="1186">
        <v>60</v>
      </c>
      <c r="DP217" s="1186"/>
      <c r="DQ217" s="1186"/>
      <c r="DR217" s="1186"/>
      <c r="DS217" s="1186"/>
      <c r="DT217" s="1186"/>
      <c r="DU217" s="1186"/>
      <c r="DV217" s="1186"/>
      <c r="DW217" s="1186"/>
      <c r="DX217" s="1186"/>
      <c r="DY217" s="1186"/>
      <c r="DZ217" s="1186">
        <v>54</v>
      </c>
      <c r="EA217" s="1186"/>
      <c r="EB217" s="1186"/>
      <c r="EC217" s="1186">
        <v>86</v>
      </c>
      <c r="ED217" s="1186"/>
      <c r="EE217" s="1186"/>
      <c r="EF217" s="1186"/>
      <c r="EG217" s="1186"/>
      <c r="EH217" s="1186"/>
      <c r="EI217" s="1186"/>
      <c r="EJ217" s="1186"/>
      <c r="EK217" s="1197"/>
      <c r="EL217" s="1198"/>
      <c r="EM217" s="1186"/>
      <c r="EN217" s="1186"/>
      <c r="EO217" s="1186"/>
      <c r="EP217" s="1186"/>
      <c r="EQ217" s="1186"/>
      <c r="ER217" s="1186"/>
      <c r="ES217" s="1186"/>
      <c r="ET217" s="1186"/>
      <c r="EU217" s="1186"/>
      <c r="EV217" s="1186"/>
      <c r="EW217" s="1186"/>
      <c r="EX217" s="1186"/>
      <c r="EY217" s="1186"/>
      <c r="EZ217" s="1186"/>
      <c r="FA217" s="1186"/>
      <c r="FB217" s="1186"/>
      <c r="FC217" s="1209"/>
      <c r="FD217" s="1186"/>
      <c r="FE217" s="1186"/>
      <c r="FF217" s="1186"/>
      <c r="FG217" s="1186"/>
      <c r="FH217" s="1186"/>
      <c r="FI217" s="1186"/>
      <c r="FJ217" s="1186"/>
      <c r="FK217" s="1186"/>
      <c r="FL217" s="1209"/>
      <c r="FM217" s="1186"/>
      <c r="FN217" s="1186"/>
      <c r="FO217" s="1186"/>
      <c r="FP217" s="1186"/>
      <c r="FQ217" s="1186"/>
      <c r="FR217" s="1186"/>
      <c r="FS217" s="1186"/>
      <c r="FT217" s="1186"/>
      <c r="FU217" s="1186"/>
      <c r="FV217" s="1186"/>
      <c r="FW217" s="1186"/>
      <c r="FX217" s="1186">
        <v>24</v>
      </c>
      <c r="FY217" s="1186">
        <v>1</v>
      </c>
      <c r="FZ217" s="1186"/>
      <c r="GA217" s="1186"/>
      <c r="GB217" s="1186"/>
      <c r="GC217" s="1186"/>
      <c r="GD217" s="1186"/>
      <c r="GE217" s="1186"/>
      <c r="GF217" s="1186"/>
      <c r="GG217" s="1186"/>
      <c r="GH217" s="1186"/>
      <c r="GI217" s="1186"/>
      <c r="GJ217" s="1186"/>
      <c r="GK217" s="1186"/>
      <c r="GL217" s="1186"/>
      <c r="GM217" s="1186"/>
      <c r="GN217" s="1186"/>
      <c r="GO217" s="1186"/>
      <c r="GP217" s="1186"/>
      <c r="GQ217" s="1186"/>
      <c r="GR217" s="1186"/>
      <c r="GS217" s="1186"/>
      <c r="GT217" s="1186"/>
      <c r="GU217" s="1186"/>
      <c r="GV217" s="1186"/>
      <c r="GW217" s="1186"/>
      <c r="GX217" s="1186"/>
      <c r="GY217" s="1218"/>
      <c r="GZ217" s="364">
        <f t="shared" si="160"/>
        <v>282</v>
      </c>
      <c r="HA217" s="365">
        <f t="shared" si="161"/>
        <v>25</v>
      </c>
      <c r="HB217" s="366">
        <f t="shared" si="162"/>
        <v>307</v>
      </c>
      <c r="HC217" s="366">
        <v>1524</v>
      </c>
      <c r="HD217" s="365">
        <v>341</v>
      </c>
      <c r="HE217" s="365"/>
      <c r="HF217" s="54"/>
      <c r="HG217" s="708"/>
      <c r="HH217" s="708"/>
      <c r="HI217" s="709">
        <f t="shared" si="169"/>
        <v>0</v>
      </c>
      <c r="HJ217" s="710"/>
      <c r="HK217" s="710">
        <v>5.35</v>
      </c>
      <c r="HL217" s="738" t="e">
        <f t="shared" ref="HL217:HL280" si="176">1-HK217/6.7/HH217</f>
        <v>#DIV/0!</v>
      </c>
      <c r="HM217" s="739"/>
      <c r="HN217" s="739">
        <v>2000</v>
      </c>
      <c r="HO217" s="739">
        <v>5.35</v>
      </c>
      <c r="HP217" s="740">
        <f t="shared" si="157"/>
        <v>4328.15</v>
      </c>
      <c r="HQ217" s="738"/>
      <c r="HR217" s="741">
        <v>44470</v>
      </c>
      <c r="HS217" s="742">
        <v>44927</v>
      </c>
      <c r="HT217" s="739">
        <f ca="1" t="shared" si="159"/>
        <v>5</v>
      </c>
      <c r="HU217" s="739">
        <f ca="1" t="shared" si="171"/>
        <v>150</v>
      </c>
      <c r="HV217" s="739">
        <v>116</v>
      </c>
      <c r="HW217" s="739">
        <f t="shared" si="165"/>
        <v>307</v>
      </c>
      <c r="HX217" s="761">
        <f t="shared" si="172"/>
        <v>0.663783783783784</v>
      </c>
      <c r="HY217" s="739">
        <f ca="1" t="shared" si="173"/>
        <v>1.61520720720721</v>
      </c>
      <c r="HZ217" s="739">
        <f t="shared" si="138"/>
        <v>809</v>
      </c>
      <c r="IA217" s="739"/>
      <c r="IB217" s="739">
        <f ca="1" t="shared" si="166"/>
        <v>61.4</v>
      </c>
      <c r="IC217" s="769">
        <f ca="1" t="shared" si="167"/>
        <v>2.04666666666667</v>
      </c>
      <c r="ID217" s="769">
        <f ca="1" t="shared" si="168"/>
        <v>395.276872964169</v>
      </c>
      <c r="IE217" s="739"/>
      <c r="IF217" s="739"/>
      <c r="IG217" s="739"/>
      <c r="IH217" s="739"/>
      <c r="II217" s="739"/>
      <c r="IJ217" s="739"/>
      <c r="IK217" s="739"/>
      <c r="IL217" s="743"/>
      <c r="IM217" s="743"/>
      <c r="IN217" s="743"/>
      <c r="IO217" s="743"/>
      <c r="IP217" s="743"/>
      <c r="IQ217" s="739"/>
      <c r="IR217" s="739"/>
      <c r="IS217" s="739"/>
      <c r="IT217" s="739"/>
      <c r="IU217" s="739"/>
      <c r="IV217" s="739"/>
      <c r="IW217" s="739"/>
      <c r="IX217" s="739"/>
      <c r="IY217" s="739"/>
      <c r="IZ217" s="739"/>
      <c r="JA217" s="739"/>
      <c r="JB217" s="743">
        <v>50</v>
      </c>
      <c r="JC217" s="743">
        <v>20</v>
      </c>
      <c r="JD217" s="743">
        <v>56</v>
      </c>
      <c r="JE217" s="743">
        <v>250</v>
      </c>
      <c r="JF217" s="743">
        <v>300</v>
      </c>
      <c r="JG217" s="739">
        <v>540</v>
      </c>
      <c r="JH217" s="739">
        <v>34</v>
      </c>
      <c r="JI217" s="739">
        <v>10</v>
      </c>
      <c r="JJ217" s="739">
        <v>22</v>
      </c>
      <c r="JK217" s="739">
        <v>16</v>
      </c>
      <c r="JL217" s="739">
        <v>136</v>
      </c>
      <c r="JM217" s="739">
        <v>90</v>
      </c>
      <c r="JN217" s="28">
        <f t="shared" si="174"/>
        <v>1524</v>
      </c>
      <c r="JO217" s="28">
        <f t="shared" si="175"/>
        <v>0</v>
      </c>
      <c r="JP217" s="28"/>
      <c r="JQ217" s="28"/>
      <c r="JR217" s="28"/>
      <c r="JS217" s="28"/>
      <c r="JT217" s="28"/>
      <c r="JU217" s="28"/>
      <c r="JV217" s="28"/>
      <c r="JW217" s="28"/>
      <c r="JX217" s="28"/>
      <c r="JY217" s="28"/>
      <c r="JZ217" s="28"/>
      <c r="KA217" s="28"/>
      <c r="KB217" s="28"/>
      <c r="KC217" s="28"/>
      <c r="KD217" s="28"/>
      <c r="KE217" s="824"/>
    </row>
    <row r="218" s="786" customFormat="1" hidden="1" customHeight="1" spans="1:291">
      <c r="A218" s="122" t="s">
        <v>1610</v>
      </c>
      <c r="B218" s="415" t="s">
        <v>1611</v>
      </c>
      <c r="C218" s="95" t="s">
        <v>2042</v>
      </c>
      <c r="D218" s="95" t="s">
        <v>2043</v>
      </c>
      <c r="E218" s="95" t="s">
        <v>1396</v>
      </c>
      <c r="F218" s="909" t="s">
        <v>2059</v>
      </c>
      <c r="G218" s="416" t="s">
        <v>2060</v>
      </c>
      <c r="H218" s="98" t="s">
        <v>2061</v>
      </c>
      <c r="I218" s="99"/>
      <c r="J218" s="1141"/>
      <c r="K218" s="1130">
        <f t="shared" si="143"/>
        <v>1117</v>
      </c>
      <c r="L218" s="1131">
        <f t="shared" si="144"/>
        <v>1117</v>
      </c>
      <c r="M218" s="1132"/>
      <c r="N218" s="1133"/>
      <c r="O218" s="1139"/>
      <c r="P218" s="1138">
        <f t="shared" si="145"/>
        <v>0</v>
      </c>
      <c r="Q218" s="1154">
        <f t="shared" si="146"/>
        <v>3000</v>
      </c>
      <c r="R218" s="1156"/>
      <c r="S218" s="1156"/>
      <c r="T218" s="1156"/>
      <c r="U218" s="1156"/>
      <c r="V218" s="1156"/>
      <c r="W218" s="1156"/>
      <c r="X218" s="1156"/>
      <c r="Y218" s="1156"/>
      <c r="Z218" s="1156"/>
      <c r="AA218" s="1156"/>
      <c r="AB218" s="1167"/>
      <c r="AC218" s="1156"/>
      <c r="AD218" s="1156"/>
      <c r="AE218" s="1156"/>
      <c r="AF218" s="1156">
        <v>3000</v>
      </c>
      <c r="AG218" s="1156"/>
      <c r="AH218" s="1156"/>
      <c r="AI218" s="1156"/>
      <c r="AJ218" s="1156"/>
      <c r="AK218" s="1156"/>
      <c r="AL218" s="1156"/>
      <c r="AM218" s="1156"/>
      <c r="AN218" s="1156"/>
      <c r="AO218" s="1156"/>
      <c r="AP218" s="1156"/>
      <c r="AQ218" s="1156"/>
      <c r="AR218" s="1156"/>
      <c r="AS218" s="1179"/>
      <c r="AT218" s="1177"/>
      <c r="AU218" s="1178"/>
      <c r="AV218" s="1178"/>
      <c r="AW218" s="1178"/>
      <c r="AX218" s="1178"/>
      <c r="AY218" s="1178"/>
      <c r="AZ218" s="1178"/>
      <c r="BA218" s="1178"/>
      <c r="BB218" s="1178"/>
      <c r="BC218" s="1178"/>
      <c r="BD218" s="1178">
        <v>12</v>
      </c>
      <c r="BE218" s="1178"/>
      <c r="BF218" s="1178"/>
      <c r="BG218" s="1178"/>
      <c r="BH218" s="1178"/>
      <c r="BI218" s="1178"/>
      <c r="BJ218" s="1178"/>
      <c r="BK218" s="1186"/>
      <c r="BL218" s="1187"/>
      <c r="BM218" s="1187"/>
      <c r="BN218" s="1187"/>
      <c r="BO218" s="1187"/>
      <c r="BP218" s="1187"/>
      <c r="BQ218" s="1187"/>
      <c r="BR218" s="1187"/>
      <c r="BS218" s="1187"/>
      <c r="BT218" s="1187"/>
      <c r="BU218" s="1187"/>
      <c r="BV218" s="1191"/>
      <c r="BW218" s="1186"/>
      <c r="BX218" s="1186"/>
      <c r="BY218" s="1186"/>
      <c r="BZ218" s="1186"/>
      <c r="CA218" s="1186"/>
      <c r="CB218" s="1186">
        <v>216</v>
      </c>
      <c r="CC218" s="1186"/>
      <c r="CD218" s="1186"/>
      <c r="CE218" s="1186"/>
      <c r="CF218" s="1186"/>
      <c r="CG218" s="1186"/>
      <c r="CH218" s="1186"/>
      <c r="CI218" s="1186"/>
      <c r="CJ218" s="1186"/>
      <c r="CK218" s="1186"/>
      <c r="CL218" s="1186"/>
      <c r="CM218" s="1186"/>
      <c r="CN218" s="1186"/>
      <c r="CO218" s="1186"/>
      <c r="CP218" s="1186"/>
      <c r="CQ218" s="1186"/>
      <c r="CR218" s="1186"/>
      <c r="CS218" s="1186"/>
      <c r="CT218" s="1186"/>
      <c r="CU218" s="1186"/>
      <c r="CV218" s="1186"/>
      <c r="CW218" s="1186"/>
      <c r="CX218" s="1186"/>
      <c r="CY218" s="1186"/>
      <c r="CZ218" s="1186"/>
      <c r="DA218" s="1186"/>
      <c r="DB218" s="1186"/>
      <c r="DC218" s="1186"/>
      <c r="DD218" s="1186"/>
      <c r="DE218" s="1186"/>
      <c r="DF218" s="1186"/>
      <c r="DG218" s="1186"/>
      <c r="DH218" s="1186"/>
      <c r="DI218" s="1186"/>
      <c r="DJ218" s="1186">
        <v>42</v>
      </c>
      <c r="DK218" s="1186">
        <v>204</v>
      </c>
      <c r="DL218" s="1186">
        <v>96</v>
      </c>
      <c r="DM218" s="1186">
        <v>96</v>
      </c>
      <c r="DN218" s="1186"/>
      <c r="DO218" s="1186">
        <v>240</v>
      </c>
      <c r="DP218" s="1186"/>
      <c r="DQ218" s="1186">
        <v>48</v>
      </c>
      <c r="DR218" s="1186"/>
      <c r="DS218" s="1186"/>
      <c r="DT218" s="1186"/>
      <c r="DU218" s="1186"/>
      <c r="DV218" s="1186"/>
      <c r="DW218" s="1186"/>
      <c r="DX218" s="1186">
        <v>3</v>
      </c>
      <c r="DY218" s="1186"/>
      <c r="DZ218" s="1186"/>
      <c r="EA218" s="1186"/>
      <c r="EB218" s="1186"/>
      <c r="EC218" s="1186">
        <v>144</v>
      </c>
      <c r="ED218" s="1186">
        <v>96</v>
      </c>
      <c r="EE218" s="1186">
        <v>276</v>
      </c>
      <c r="EF218" s="1186">
        <v>240</v>
      </c>
      <c r="EG218" s="1186">
        <v>144</v>
      </c>
      <c r="EH218" s="1186"/>
      <c r="EI218" s="1186"/>
      <c r="EJ218" s="1186"/>
      <c r="EK218" s="1197"/>
      <c r="EL218" s="1198"/>
      <c r="EM218" s="1186"/>
      <c r="EN218" s="1186"/>
      <c r="EO218" s="1186"/>
      <c r="EP218" s="1186"/>
      <c r="EQ218" s="1186"/>
      <c r="ER218" s="1186"/>
      <c r="ES218" s="1186"/>
      <c r="ET218" s="1186"/>
      <c r="EU218" s="1186"/>
      <c r="EV218" s="1186"/>
      <c r="EW218" s="1186"/>
      <c r="EX218" s="1186"/>
      <c r="EY218" s="1186"/>
      <c r="EZ218" s="1186"/>
      <c r="FA218" s="1186"/>
      <c r="FB218" s="1186"/>
      <c r="FC218" s="1209"/>
      <c r="FD218" s="1186"/>
      <c r="FE218" s="1186"/>
      <c r="FF218" s="1186"/>
      <c r="FG218" s="1186"/>
      <c r="FH218" s="1186"/>
      <c r="FI218" s="1186">
        <v>24</v>
      </c>
      <c r="FJ218" s="1186"/>
      <c r="FK218" s="1186"/>
      <c r="FL218" s="1209"/>
      <c r="FM218" s="1186"/>
      <c r="FN218" s="1186"/>
      <c r="FO218" s="1186"/>
      <c r="FP218" s="1186"/>
      <c r="FQ218" s="1186"/>
      <c r="FR218" s="1186"/>
      <c r="FS218" s="1186"/>
      <c r="FT218" s="1186"/>
      <c r="FU218" s="1186"/>
      <c r="FV218" s="1186"/>
      <c r="FW218" s="1186"/>
      <c r="FX218" s="1186"/>
      <c r="FY218" s="1186"/>
      <c r="FZ218" s="1186">
        <v>2</v>
      </c>
      <c r="GA218" s="1186"/>
      <c r="GB218" s="1186"/>
      <c r="GC218" s="1186"/>
      <c r="GD218" s="1186"/>
      <c r="GE218" s="1186"/>
      <c r="GF218" s="1186"/>
      <c r="GG218" s="1186"/>
      <c r="GH218" s="1186"/>
      <c r="GI218" s="1186"/>
      <c r="GJ218" s="1186"/>
      <c r="GK218" s="1186"/>
      <c r="GL218" s="1186"/>
      <c r="GM218" s="1186"/>
      <c r="GN218" s="1186"/>
      <c r="GO218" s="1186"/>
      <c r="GP218" s="1186"/>
      <c r="GQ218" s="1186"/>
      <c r="GR218" s="1186"/>
      <c r="GS218" s="1186"/>
      <c r="GT218" s="1186"/>
      <c r="GU218" s="1186"/>
      <c r="GV218" s="1186"/>
      <c r="GW218" s="1186"/>
      <c r="GX218" s="1186"/>
      <c r="GY218" s="1218"/>
      <c r="GZ218" s="364">
        <f t="shared" si="160"/>
        <v>1845</v>
      </c>
      <c r="HA218" s="365">
        <f t="shared" si="161"/>
        <v>26</v>
      </c>
      <c r="HB218" s="366">
        <f t="shared" si="162"/>
        <v>1871</v>
      </c>
      <c r="HC218" s="366"/>
      <c r="HD218" s="365"/>
      <c r="HE218" s="365"/>
      <c r="HF218" s="54"/>
      <c r="HG218" s="709">
        <v>14.99</v>
      </c>
      <c r="HH218" s="709">
        <v>3.75</v>
      </c>
      <c r="HI218" s="709">
        <f t="shared" si="169"/>
        <v>7016.25</v>
      </c>
      <c r="HJ218" s="711"/>
      <c r="HK218" s="711">
        <v>17.6</v>
      </c>
      <c r="HL218" s="738">
        <f t="shared" si="176"/>
        <v>0.299502487562189</v>
      </c>
      <c r="HM218" s="743"/>
      <c r="HN218" s="739">
        <v>3000</v>
      </c>
      <c r="HO218" s="743"/>
      <c r="HP218" s="740">
        <f t="shared" ref="HP218:HP231" si="177">HK218*HZ218</f>
        <v>19659.2</v>
      </c>
      <c r="HQ218" s="738"/>
      <c r="HR218" s="745">
        <v>45017</v>
      </c>
      <c r="HS218" s="742">
        <v>45017</v>
      </c>
      <c r="HT218" s="739">
        <f t="shared" ref="HT218:HT223" si="178">HU218/30</f>
        <v>0</v>
      </c>
      <c r="HU218" s="739"/>
      <c r="HV218" s="743">
        <v>0</v>
      </c>
      <c r="HW218" s="739">
        <f t="shared" si="165"/>
        <v>1871</v>
      </c>
      <c r="HX218" s="761"/>
      <c r="HY218" s="739"/>
      <c r="HZ218" s="739">
        <f t="shared" si="138"/>
        <v>1117</v>
      </c>
      <c r="IA218" s="743"/>
      <c r="IB218" s="739" t="e">
        <f t="shared" si="166"/>
        <v>#DIV/0!</v>
      </c>
      <c r="IC218" s="769" t="e">
        <f t="shared" si="167"/>
        <v>#DIV/0!</v>
      </c>
      <c r="ID218" s="769" t="e">
        <f t="shared" si="168"/>
        <v>#DIV/0!</v>
      </c>
      <c r="IE218" s="743"/>
      <c r="IF218" s="743"/>
      <c r="IG218" s="743"/>
      <c r="IH218" s="743"/>
      <c r="II218" s="743"/>
      <c r="IJ218" s="743"/>
      <c r="IK218" s="743"/>
      <c r="IL218" s="743"/>
      <c r="IM218" s="743"/>
      <c r="IN218" s="743"/>
      <c r="IO218" s="743"/>
      <c r="IP218" s="743"/>
      <c r="IQ218" s="739"/>
      <c r="IR218" s="739"/>
      <c r="IS218" s="739"/>
      <c r="IT218" s="739"/>
      <c r="IU218" s="739"/>
      <c r="IV218" s="739"/>
      <c r="IW218" s="739"/>
      <c r="IX218" s="739"/>
      <c r="IY218" s="739"/>
      <c r="IZ218" s="739"/>
      <c r="JA218" s="739"/>
      <c r="JB218" s="743"/>
      <c r="JC218" s="743"/>
      <c r="JD218" s="743"/>
      <c r="JE218" s="743"/>
      <c r="JF218" s="743"/>
      <c r="JG218" s="739"/>
      <c r="JH218" s="739"/>
      <c r="JI218" s="739"/>
      <c r="JJ218" s="739"/>
      <c r="JK218" s="739"/>
      <c r="JL218" s="739"/>
      <c r="JM218" s="739"/>
      <c r="JN218" s="28"/>
      <c r="JO218" s="28"/>
      <c r="JP218" s="28"/>
      <c r="JQ218" s="28"/>
      <c r="JR218" s="28"/>
      <c r="JS218" s="28"/>
      <c r="JT218" s="28"/>
      <c r="JU218" s="28"/>
      <c r="JV218" s="28"/>
      <c r="JW218" s="28"/>
      <c r="JX218" s="28"/>
      <c r="JY218" s="28"/>
      <c r="JZ218" s="28"/>
      <c r="KA218" s="28"/>
      <c r="KB218" s="28"/>
      <c r="KC218" s="28"/>
      <c r="KD218" s="28"/>
      <c r="KE218" s="824"/>
    </row>
    <row r="219" s="786" customFormat="1" hidden="1" customHeight="1" spans="1:291">
      <c r="A219" s="122" t="s">
        <v>1610</v>
      </c>
      <c r="B219" s="415" t="s">
        <v>1611</v>
      </c>
      <c r="C219" s="95" t="s">
        <v>2042</v>
      </c>
      <c r="D219" s="95" t="s">
        <v>2043</v>
      </c>
      <c r="E219" s="95" t="s">
        <v>1396</v>
      </c>
      <c r="F219" s="909" t="s">
        <v>2062</v>
      </c>
      <c r="G219" s="416" t="s">
        <v>2063</v>
      </c>
      <c r="H219" s="98" t="s">
        <v>2064</v>
      </c>
      <c r="I219" s="99"/>
      <c r="J219" s="1141"/>
      <c r="K219" s="1130">
        <f t="shared" si="143"/>
        <v>1045</v>
      </c>
      <c r="L219" s="1131">
        <f t="shared" si="144"/>
        <v>1045</v>
      </c>
      <c r="M219" s="1132"/>
      <c r="N219" s="1133"/>
      <c r="O219" s="1139"/>
      <c r="P219" s="1138">
        <f t="shared" si="145"/>
        <v>0</v>
      </c>
      <c r="Q219" s="1154">
        <f t="shared" si="146"/>
        <v>3000</v>
      </c>
      <c r="R219" s="1156"/>
      <c r="S219" s="1156"/>
      <c r="T219" s="1156"/>
      <c r="U219" s="1156"/>
      <c r="V219" s="1156"/>
      <c r="W219" s="1156"/>
      <c r="X219" s="1156"/>
      <c r="Y219" s="1156"/>
      <c r="Z219" s="1156"/>
      <c r="AA219" s="1156"/>
      <c r="AB219" s="1167"/>
      <c r="AC219" s="1156"/>
      <c r="AD219" s="1156"/>
      <c r="AE219" s="1156"/>
      <c r="AF219" s="1156">
        <v>3000</v>
      </c>
      <c r="AG219" s="1156"/>
      <c r="AH219" s="1156"/>
      <c r="AI219" s="1156"/>
      <c r="AJ219" s="1156"/>
      <c r="AK219" s="1156"/>
      <c r="AL219" s="1156"/>
      <c r="AM219" s="1156"/>
      <c r="AN219" s="1156"/>
      <c r="AO219" s="1156"/>
      <c r="AP219" s="1156"/>
      <c r="AQ219" s="1156"/>
      <c r="AR219" s="1156"/>
      <c r="AS219" s="1179"/>
      <c r="AT219" s="1177"/>
      <c r="AU219" s="1178"/>
      <c r="AV219" s="1178"/>
      <c r="AW219" s="1178"/>
      <c r="AX219" s="1178"/>
      <c r="AY219" s="1178"/>
      <c r="AZ219" s="1178"/>
      <c r="BA219" s="1178"/>
      <c r="BB219" s="1178"/>
      <c r="BC219" s="1178"/>
      <c r="BD219" s="1178">
        <v>12</v>
      </c>
      <c r="BE219" s="1178"/>
      <c r="BF219" s="1178"/>
      <c r="BG219" s="1178"/>
      <c r="BH219" s="1178"/>
      <c r="BI219" s="1178"/>
      <c r="BJ219" s="1178"/>
      <c r="BK219" s="1186"/>
      <c r="BL219" s="1187"/>
      <c r="BM219" s="1187"/>
      <c r="BN219" s="1187"/>
      <c r="BO219" s="1187"/>
      <c r="BP219" s="1187"/>
      <c r="BQ219" s="1187"/>
      <c r="BR219" s="1187"/>
      <c r="BS219" s="1187"/>
      <c r="BT219" s="1187"/>
      <c r="BU219" s="1187"/>
      <c r="BV219" s="1191"/>
      <c r="BW219" s="1186"/>
      <c r="BX219" s="1186"/>
      <c r="BY219" s="1186"/>
      <c r="BZ219" s="1186"/>
      <c r="CA219" s="1186"/>
      <c r="CB219" s="1186">
        <v>216</v>
      </c>
      <c r="CC219" s="1186"/>
      <c r="CD219" s="1186"/>
      <c r="CE219" s="1186"/>
      <c r="CF219" s="1186"/>
      <c r="CG219" s="1186"/>
      <c r="CH219" s="1186"/>
      <c r="CI219" s="1186"/>
      <c r="CJ219" s="1186"/>
      <c r="CK219" s="1186"/>
      <c r="CL219" s="1186"/>
      <c r="CM219" s="1186"/>
      <c r="CN219" s="1186"/>
      <c r="CO219" s="1186"/>
      <c r="CP219" s="1186"/>
      <c r="CQ219" s="1186"/>
      <c r="CR219" s="1186"/>
      <c r="CS219" s="1186"/>
      <c r="CT219" s="1186"/>
      <c r="CU219" s="1186"/>
      <c r="CV219" s="1186"/>
      <c r="CW219" s="1186"/>
      <c r="CX219" s="1186"/>
      <c r="CY219" s="1186"/>
      <c r="CZ219" s="1186"/>
      <c r="DA219" s="1186"/>
      <c r="DB219" s="1186"/>
      <c r="DC219" s="1186"/>
      <c r="DD219" s="1186"/>
      <c r="DE219" s="1186"/>
      <c r="DF219" s="1186"/>
      <c r="DG219" s="1186"/>
      <c r="DH219" s="1186"/>
      <c r="DI219" s="1186"/>
      <c r="DJ219" s="1186">
        <v>42</v>
      </c>
      <c r="DK219" s="1186">
        <v>204</v>
      </c>
      <c r="DL219" s="1186">
        <v>96</v>
      </c>
      <c r="DM219" s="1186">
        <v>96</v>
      </c>
      <c r="DN219" s="1186"/>
      <c r="DO219" s="1186">
        <v>240</v>
      </c>
      <c r="DP219" s="1186"/>
      <c r="DQ219" s="1186">
        <v>48</v>
      </c>
      <c r="DR219" s="1186"/>
      <c r="DS219" s="1186"/>
      <c r="DT219" s="1186"/>
      <c r="DU219" s="1186"/>
      <c r="DV219" s="1186"/>
      <c r="DW219" s="1186"/>
      <c r="DX219" s="1186">
        <v>3</v>
      </c>
      <c r="DY219" s="1186"/>
      <c r="DZ219" s="1186"/>
      <c r="EA219" s="1186"/>
      <c r="EB219" s="1186"/>
      <c r="EC219" s="1186">
        <v>144</v>
      </c>
      <c r="ED219" s="1186">
        <v>96</v>
      </c>
      <c r="EE219" s="1186">
        <v>276</v>
      </c>
      <c r="EF219" s="1186">
        <v>240</v>
      </c>
      <c r="EG219" s="1186">
        <v>144</v>
      </c>
      <c r="EH219" s="1186">
        <v>72</v>
      </c>
      <c r="EI219" s="1186"/>
      <c r="EJ219" s="1186"/>
      <c r="EK219" s="1197"/>
      <c r="EL219" s="1198"/>
      <c r="EM219" s="1186"/>
      <c r="EN219" s="1186"/>
      <c r="EO219" s="1186"/>
      <c r="EP219" s="1186"/>
      <c r="EQ219" s="1186"/>
      <c r="ER219" s="1186"/>
      <c r="ES219" s="1186"/>
      <c r="ET219" s="1186"/>
      <c r="EU219" s="1186"/>
      <c r="EV219" s="1186"/>
      <c r="EW219" s="1186"/>
      <c r="EX219" s="1186"/>
      <c r="EY219" s="1186"/>
      <c r="EZ219" s="1186"/>
      <c r="FA219" s="1186"/>
      <c r="FB219" s="1186"/>
      <c r="FC219" s="1209"/>
      <c r="FD219" s="1186"/>
      <c r="FE219" s="1186"/>
      <c r="FF219" s="1186"/>
      <c r="FG219" s="1186"/>
      <c r="FH219" s="1186"/>
      <c r="FI219" s="1186">
        <v>24</v>
      </c>
      <c r="FJ219" s="1186"/>
      <c r="FK219" s="1186"/>
      <c r="FL219" s="1209"/>
      <c r="FM219" s="1186"/>
      <c r="FN219" s="1186"/>
      <c r="FO219" s="1186"/>
      <c r="FP219" s="1186"/>
      <c r="FQ219" s="1186"/>
      <c r="FR219" s="1186"/>
      <c r="FS219" s="1186"/>
      <c r="FT219" s="1186"/>
      <c r="FU219" s="1186"/>
      <c r="FV219" s="1186"/>
      <c r="FW219" s="1186"/>
      <c r="FX219" s="1186"/>
      <c r="FY219" s="1186"/>
      <c r="FZ219" s="1186">
        <v>2</v>
      </c>
      <c r="GA219" s="1186"/>
      <c r="GB219" s="1186"/>
      <c r="GC219" s="1186"/>
      <c r="GD219" s="1186"/>
      <c r="GE219" s="1186"/>
      <c r="GF219" s="1186"/>
      <c r="GG219" s="1186"/>
      <c r="GH219" s="1186"/>
      <c r="GI219" s="1186"/>
      <c r="GJ219" s="1186"/>
      <c r="GK219" s="1186"/>
      <c r="GL219" s="1186"/>
      <c r="GM219" s="1186"/>
      <c r="GN219" s="1186"/>
      <c r="GO219" s="1186"/>
      <c r="GP219" s="1186"/>
      <c r="GQ219" s="1186"/>
      <c r="GR219" s="1186"/>
      <c r="GS219" s="1186"/>
      <c r="GT219" s="1186"/>
      <c r="GU219" s="1186"/>
      <c r="GV219" s="1186"/>
      <c r="GW219" s="1186"/>
      <c r="GX219" s="1186"/>
      <c r="GY219" s="1218"/>
      <c r="GZ219" s="364">
        <f t="shared" si="160"/>
        <v>1917</v>
      </c>
      <c r="HA219" s="365">
        <f t="shared" si="161"/>
        <v>26</v>
      </c>
      <c r="HB219" s="366">
        <f t="shared" si="162"/>
        <v>1943</v>
      </c>
      <c r="HC219" s="366"/>
      <c r="HD219" s="365"/>
      <c r="HE219" s="365"/>
      <c r="HF219" s="54"/>
      <c r="HG219" s="709">
        <v>14.99</v>
      </c>
      <c r="HH219" s="709">
        <v>3.75</v>
      </c>
      <c r="HI219" s="709">
        <f t="shared" si="169"/>
        <v>7286.25</v>
      </c>
      <c r="HJ219" s="711"/>
      <c r="HK219" s="711">
        <v>17.6</v>
      </c>
      <c r="HL219" s="738">
        <f t="shared" si="176"/>
        <v>0.299502487562189</v>
      </c>
      <c r="HM219" s="743"/>
      <c r="HN219" s="739">
        <v>3000</v>
      </c>
      <c r="HO219" s="743"/>
      <c r="HP219" s="740">
        <f t="shared" si="177"/>
        <v>18392</v>
      </c>
      <c r="HQ219" s="738"/>
      <c r="HR219" s="745">
        <v>45017</v>
      </c>
      <c r="HS219" s="742">
        <v>45017</v>
      </c>
      <c r="HT219" s="739">
        <f t="shared" si="178"/>
        <v>0</v>
      </c>
      <c r="HU219" s="739"/>
      <c r="HV219" s="743">
        <v>0</v>
      </c>
      <c r="HW219" s="739">
        <f t="shared" si="165"/>
        <v>1943</v>
      </c>
      <c r="HX219" s="761"/>
      <c r="HY219" s="739"/>
      <c r="HZ219" s="739">
        <f t="shared" si="138"/>
        <v>1045</v>
      </c>
      <c r="IA219" s="743"/>
      <c r="IB219" s="739" t="e">
        <f t="shared" si="166"/>
        <v>#DIV/0!</v>
      </c>
      <c r="IC219" s="769" t="e">
        <f t="shared" si="167"/>
        <v>#DIV/0!</v>
      </c>
      <c r="ID219" s="769" t="e">
        <f t="shared" si="168"/>
        <v>#DIV/0!</v>
      </c>
      <c r="IE219" s="743"/>
      <c r="IF219" s="743"/>
      <c r="IG219" s="743"/>
      <c r="IH219" s="743"/>
      <c r="II219" s="743"/>
      <c r="IJ219" s="743"/>
      <c r="IK219" s="743"/>
      <c r="IL219" s="743"/>
      <c r="IM219" s="743"/>
      <c r="IN219" s="743"/>
      <c r="IO219" s="743"/>
      <c r="IP219" s="743"/>
      <c r="IQ219" s="739"/>
      <c r="IR219" s="739"/>
      <c r="IS219" s="739"/>
      <c r="IT219" s="739"/>
      <c r="IU219" s="739"/>
      <c r="IV219" s="739"/>
      <c r="IW219" s="739"/>
      <c r="IX219" s="739"/>
      <c r="IY219" s="739"/>
      <c r="IZ219" s="739"/>
      <c r="JA219" s="739"/>
      <c r="JB219" s="743"/>
      <c r="JC219" s="743"/>
      <c r="JD219" s="743"/>
      <c r="JE219" s="743"/>
      <c r="JF219" s="743"/>
      <c r="JG219" s="739"/>
      <c r="JH219" s="739"/>
      <c r="JI219" s="739"/>
      <c r="JJ219" s="739"/>
      <c r="JK219" s="739"/>
      <c r="JL219" s="739"/>
      <c r="JM219" s="739"/>
      <c r="JN219" s="28"/>
      <c r="JO219" s="28"/>
      <c r="JP219" s="28"/>
      <c r="JQ219" s="28"/>
      <c r="JR219" s="28"/>
      <c r="JS219" s="28"/>
      <c r="JT219" s="28"/>
      <c r="JU219" s="28"/>
      <c r="JV219" s="28"/>
      <c r="JW219" s="28"/>
      <c r="JX219" s="28"/>
      <c r="JY219" s="28"/>
      <c r="JZ219" s="28"/>
      <c r="KA219" s="28"/>
      <c r="KB219" s="28"/>
      <c r="KC219" s="28"/>
      <c r="KD219" s="28"/>
      <c r="KE219" s="824"/>
    </row>
    <row r="220" s="786" customFormat="1" hidden="1" customHeight="1" spans="1:291">
      <c r="A220" s="122" t="s">
        <v>1610</v>
      </c>
      <c r="B220" s="415" t="s">
        <v>1611</v>
      </c>
      <c r="C220" s="95" t="s">
        <v>1645</v>
      </c>
      <c r="D220" s="95" t="s">
        <v>2065</v>
      </c>
      <c r="E220" s="95"/>
      <c r="F220" s="1117" t="s">
        <v>2066</v>
      </c>
      <c r="G220" s="416" t="s">
        <v>2067</v>
      </c>
      <c r="H220" s="301" t="s">
        <v>2068</v>
      </c>
      <c r="I220" s="99"/>
      <c r="J220" s="1141"/>
      <c r="K220" s="1130">
        <f t="shared" si="143"/>
        <v>874</v>
      </c>
      <c r="L220" s="1131">
        <f t="shared" si="144"/>
        <v>874</v>
      </c>
      <c r="M220" s="1132"/>
      <c r="N220" s="1133"/>
      <c r="O220" s="1139"/>
      <c r="P220" s="1138">
        <f t="shared" si="145"/>
        <v>0</v>
      </c>
      <c r="Q220" s="1154">
        <f t="shared" si="146"/>
        <v>1000</v>
      </c>
      <c r="R220" s="1156"/>
      <c r="S220" s="1156"/>
      <c r="T220" s="1156"/>
      <c r="U220" s="1156"/>
      <c r="V220" s="1156"/>
      <c r="W220" s="1156"/>
      <c r="X220" s="1156"/>
      <c r="Y220" s="1156"/>
      <c r="Z220" s="1156"/>
      <c r="AA220" s="1156"/>
      <c r="AB220" s="1167"/>
      <c r="AC220" s="1156"/>
      <c r="AD220" s="1156"/>
      <c r="AE220" s="1156"/>
      <c r="AF220" s="1156">
        <v>1000</v>
      </c>
      <c r="AG220" s="1156"/>
      <c r="AH220" s="1156"/>
      <c r="AI220" s="1156"/>
      <c r="AJ220" s="1156"/>
      <c r="AK220" s="1156"/>
      <c r="AL220" s="1156"/>
      <c r="AM220" s="1156"/>
      <c r="AN220" s="1156"/>
      <c r="AO220" s="1156"/>
      <c r="AP220" s="1156"/>
      <c r="AQ220" s="1156"/>
      <c r="AR220" s="1156"/>
      <c r="AS220" s="1179"/>
      <c r="AT220" s="1177"/>
      <c r="AU220" s="1178"/>
      <c r="AV220" s="1178"/>
      <c r="AW220" s="1178"/>
      <c r="AX220" s="1178"/>
      <c r="AY220" s="1178"/>
      <c r="AZ220" s="1178"/>
      <c r="BA220" s="1178"/>
      <c r="BB220" s="1178"/>
      <c r="BC220" s="1178"/>
      <c r="BD220" s="1178">
        <v>4</v>
      </c>
      <c r="BE220" s="1178"/>
      <c r="BF220" s="1178"/>
      <c r="BG220" s="1178"/>
      <c r="BH220" s="1178"/>
      <c r="BI220" s="1178"/>
      <c r="BJ220" s="1178"/>
      <c r="BK220" s="1186"/>
      <c r="BL220" s="1187"/>
      <c r="BM220" s="1187"/>
      <c r="BN220" s="1187"/>
      <c r="BO220" s="1187"/>
      <c r="BP220" s="1187"/>
      <c r="BQ220" s="1187"/>
      <c r="BR220" s="1187"/>
      <c r="BS220" s="1187"/>
      <c r="BT220" s="1187"/>
      <c r="BU220" s="1187"/>
      <c r="BV220" s="1191"/>
      <c r="BW220" s="1186"/>
      <c r="BX220" s="1186"/>
      <c r="BY220" s="1186"/>
      <c r="BZ220" s="1186"/>
      <c r="CA220" s="1186"/>
      <c r="CB220" s="1186"/>
      <c r="CC220" s="1186"/>
      <c r="CD220" s="1186"/>
      <c r="CE220" s="1186"/>
      <c r="CF220" s="1186"/>
      <c r="CG220" s="1186"/>
      <c r="CH220" s="1186"/>
      <c r="CI220" s="1186"/>
      <c r="CJ220" s="1186"/>
      <c r="CK220" s="1186"/>
      <c r="CL220" s="1186"/>
      <c r="CM220" s="1186"/>
      <c r="CN220" s="1186"/>
      <c r="CO220" s="1186"/>
      <c r="CP220" s="1186"/>
      <c r="CQ220" s="1186"/>
      <c r="CR220" s="1186"/>
      <c r="CS220" s="1186"/>
      <c r="CT220" s="1186"/>
      <c r="CU220" s="1186"/>
      <c r="CV220" s="1186"/>
      <c r="CW220" s="1186"/>
      <c r="CX220" s="1186"/>
      <c r="CY220" s="1186"/>
      <c r="CZ220" s="1186"/>
      <c r="DA220" s="1186"/>
      <c r="DB220" s="1186"/>
      <c r="DC220" s="1186"/>
      <c r="DD220" s="1186"/>
      <c r="DE220" s="1186"/>
      <c r="DF220" s="1186"/>
      <c r="DG220" s="1186"/>
      <c r="DH220" s="1186"/>
      <c r="DI220" s="1186"/>
      <c r="DJ220" s="1186">
        <v>14</v>
      </c>
      <c r="DK220" s="1186"/>
      <c r="DL220" s="1186"/>
      <c r="DM220" s="1186"/>
      <c r="DN220" s="1186"/>
      <c r="DO220" s="1186">
        <v>60</v>
      </c>
      <c r="DP220" s="1186"/>
      <c r="DQ220" s="1186"/>
      <c r="DR220" s="1186"/>
      <c r="DS220" s="1186"/>
      <c r="DT220" s="1186"/>
      <c r="DU220" s="1186"/>
      <c r="DV220" s="1186"/>
      <c r="DW220" s="1186"/>
      <c r="DX220" s="1186"/>
      <c r="DY220" s="1186"/>
      <c r="DZ220" s="1186"/>
      <c r="EA220" s="1186"/>
      <c r="EB220" s="1186"/>
      <c r="EC220" s="1186">
        <v>48</v>
      </c>
      <c r="ED220" s="1186"/>
      <c r="EE220" s="1186"/>
      <c r="EF220" s="1186"/>
      <c r="EG220" s="1186"/>
      <c r="EH220" s="1186"/>
      <c r="EI220" s="1186"/>
      <c r="EJ220" s="1186"/>
      <c r="EK220" s="1197"/>
      <c r="EL220" s="1198"/>
      <c r="EM220" s="1186"/>
      <c r="EN220" s="1186"/>
      <c r="EO220" s="1186"/>
      <c r="EP220" s="1186"/>
      <c r="EQ220" s="1186"/>
      <c r="ER220" s="1186"/>
      <c r="ES220" s="1186"/>
      <c r="ET220" s="1186"/>
      <c r="EU220" s="1186"/>
      <c r="EV220" s="1186"/>
      <c r="EW220" s="1186"/>
      <c r="EX220" s="1186"/>
      <c r="EY220" s="1186"/>
      <c r="EZ220" s="1186"/>
      <c r="FA220" s="1186"/>
      <c r="FB220" s="1186"/>
      <c r="FC220" s="1209"/>
      <c r="FD220" s="1186"/>
      <c r="FE220" s="1186"/>
      <c r="FF220" s="1186"/>
      <c r="FG220" s="1186"/>
      <c r="FH220" s="1186"/>
      <c r="FI220" s="1186"/>
      <c r="FJ220" s="1186"/>
      <c r="FK220" s="1186"/>
      <c r="FL220" s="1209"/>
      <c r="FM220" s="1186"/>
      <c r="FN220" s="1186"/>
      <c r="FO220" s="1186"/>
      <c r="FP220" s="1186"/>
      <c r="FQ220" s="1186"/>
      <c r="FR220" s="1186"/>
      <c r="FS220" s="1186"/>
      <c r="FT220" s="1186"/>
      <c r="FU220" s="1186"/>
      <c r="FV220" s="1186"/>
      <c r="FW220" s="1186"/>
      <c r="FX220" s="1186"/>
      <c r="FY220" s="1186"/>
      <c r="FZ220" s="1186"/>
      <c r="GA220" s="1186"/>
      <c r="GB220" s="1186"/>
      <c r="GC220" s="1186"/>
      <c r="GD220" s="1186"/>
      <c r="GE220" s="1186"/>
      <c r="GF220" s="1186"/>
      <c r="GG220" s="1186"/>
      <c r="GH220" s="1186"/>
      <c r="GI220" s="1186"/>
      <c r="GJ220" s="1186"/>
      <c r="GK220" s="1186"/>
      <c r="GL220" s="1186"/>
      <c r="GM220" s="1186"/>
      <c r="GN220" s="1186"/>
      <c r="GO220" s="1186"/>
      <c r="GP220" s="1186"/>
      <c r="GQ220" s="1186"/>
      <c r="GR220" s="1186"/>
      <c r="GS220" s="1186"/>
      <c r="GT220" s="1186"/>
      <c r="GU220" s="1186"/>
      <c r="GV220" s="1186"/>
      <c r="GW220" s="1186"/>
      <c r="GX220" s="1186"/>
      <c r="GY220" s="1218"/>
      <c r="GZ220" s="364">
        <f t="shared" si="160"/>
        <v>122</v>
      </c>
      <c r="HA220" s="365">
        <f t="shared" si="161"/>
        <v>0</v>
      </c>
      <c r="HB220" s="366">
        <f t="shared" si="162"/>
        <v>122</v>
      </c>
      <c r="HC220" s="366"/>
      <c r="HD220" s="365"/>
      <c r="HE220" s="365"/>
      <c r="HF220" s="54"/>
      <c r="HG220" s="709"/>
      <c r="HH220" s="709"/>
      <c r="HI220" s="709">
        <f t="shared" si="169"/>
        <v>0</v>
      </c>
      <c r="HJ220" s="711"/>
      <c r="HK220" s="711">
        <v>7.48</v>
      </c>
      <c r="HL220" s="738" t="e">
        <f t="shared" si="176"/>
        <v>#DIV/0!</v>
      </c>
      <c r="HM220" s="743"/>
      <c r="HN220" s="739">
        <v>1000</v>
      </c>
      <c r="HO220" s="743"/>
      <c r="HP220" s="740">
        <f t="shared" si="177"/>
        <v>6537.52</v>
      </c>
      <c r="HQ220" s="738"/>
      <c r="HR220" s="745">
        <v>45017</v>
      </c>
      <c r="HS220" s="742">
        <v>45017</v>
      </c>
      <c r="HT220" s="739">
        <f t="shared" si="178"/>
        <v>0</v>
      </c>
      <c r="HU220" s="739"/>
      <c r="HV220" s="743">
        <v>0</v>
      </c>
      <c r="HW220" s="739">
        <f t="shared" si="165"/>
        <v>122</v>
      </c>
      <c r="HX220" s="761"/>
      <c r="HY220" s="739"/>
      <c r="HZ220" s="739">
        <f t="shared" si="138"/>
        <v>874</v>
      </c>
      <c r="IA220" s="743"/>
      <c r="IB220" s="739" t="e">
        <f t="shared" si="166"/>
        <v>#DIV/0!</v>
      </c>
      <c r="IC220" s="769" t="e">
        <f t="shared" si="167"/>
        <v>#DIV/0!</v>
      </c>
      <c r="ID220" s="769" t="e">
        <f t="shared" si="168"/>
        <v>#DIV/0!</v>
      </c>
      <c r="IE220" s="743"/>
      <c r="IF220" s="743"/>
      <c r="IG220" s="743"/>
      <c r="IH220" s="743"/>
      <c r="II220" s="743"/>
      <c r="IJ220" s="743"/>
      <c r="IK220" s="743"/>
      <c r="IL220" s="743"/>
      <c r="IM220" s="743"/>
      <c r="IN220" s="743"/>
      <c r="IO220" s="743"/>
      <c r="IP220" s="743"/>
      <c r="IQ220" s="739"/>
      <c r="IR220" s="739"/>
      <c r="IS220" s="739"/>
      <c r="IT220" s="739"/>
      <c r="IU220" s="739"/>
      <c r="IV220" s="739"/>
      <c r="IW220" s="739"/>
      <c r="IX220" s="739"/>
      <c r="IY220" s="739"/>
      <c r="IZ220" s="739"/>
      <c r="JA220" s="739"/>
      <c r="JB220" s="743"/>
      <c r="JC220" s="743"/>
      <c r="JD220" s="743"/>
      <c r="JE220" s="743"/>
      <c r="JF220" s="743"/>
      <c r="JG220" s="739"/>
      <c r="JH220" s="739"/>
      <c r="JI220" s="739"/>
      <c r="JJ220" s="739"/>
      <c r="JK220" s="739"/>
      <c r="JL220" s="739"/>
      <c r="JM220" s="739"/>
      <c r="JN220" s="28"/>
      <c r="JO220" s="28"/>
      <c r="JP220" s="28"/>
      <c r="JQ220" s="28"/>
      <c r="JR220" s="28"/>
      <c r="JS220" s="28"/>
      <c r="JT220" s="28"/>
      <c r="JU220" s="28"/>
      <c r="JV220" s="28"/>
      <c r="JW220" s="28"/>
      <c r="JX220" s="28"/>
      <c r="JY220" s="28"/>
      <c r="JZ220" s="28"/>
      <c r="KA220" s="28"/>
      <c r="KB220" s="28"/>
      <c r="KC220" s="28"/>
      <c r="KD220" s="28"/>
      <c r="KE220" s="824"/>
    </row>
    <row r="221" s="1071" customFormat="1" hidden="1" customHeight="1" spans="1:291">
      <c r="A221" s="847" t="s">
        <v>1334</v>
      </c>
      <c r="B221" s="415">
        <v>2020</v>
      </c>
      <c r="C221" s="122" t="s">
        <v>2069</v>
      </c>
      <c r="D221" s="122" t="s">
        <v>2070</v>
      </c>
      <c r="E221" s="820" t="s">
        <v>1657</v>
      </c>
      <c r="F221" s="1235" t="s">
        <v>501</v>
      </c>
      <c r="G221" s="112" t="s">
        <v>502</v>
      </c>
      <c r="H221" s="1060" t="s">
        <v>2071</v>
      </c>
      <c r="I221" s="99">
        <f>L221-J221</f>
        <v>-2160</v>
      </c>
      <c r="J221" s="1129">
        <v>4509</v>
      </c>
      <c r="K221" s="1130">
        <f t="shared" si="143"/>
        <v>2349</v>
      </c>
      <c r="L221" s="1131">
        <f t="shared" si="144"/>
        <v>2349</v>
      </c>
      <c r="M221" s="1142"/>
      <c r="N221" s="1137"/>
      <c r="O221" s="1134"/>
      <c r="P221" s="1135">
        <f t="shared" ref="P221:P242" si="179">SUM(R221:AA221)</f>
        <v>0</v>
      </c>
      <c r="Q221" s="1152">
        <f t="shared" ref="Q221:Q242" si="180">SUM(AB221:AS221)</f>
        <v>0</v>
      </c>
      <c r="R221" s="1153"/>
      <c r="S221" s="1244"/>
      <c r="T221" s="1244"/>
      <c r="U221" s="1244"/>
      <c r="V221" s="1244"/>
      <c r="W221" s="1244"/>
      <c r="X221" s="1244"/>
      <c r="Y221" s="1244"/>
      <c r="Z221" s="1244"/>
      <c r="AA221" s="1153"/>
      <c r="AB221" s="1166"/>
      <c r="AC221" s="1153"/>
      <c r="AD221" s="1153"/>
      <c r="AE221" s="1153"/>
      <c r="AF221" s="1153"/>
      <c r="AG221" s="1153"/>
      <c r="AH221" s="1153"/>
      <c r="AI221" s="1153"/>
      <c r="AJ221" s="1153"/>
      <c r="AK221" s="1153"/>
      <c r="AL221" s="1153"/>
      <c r="AM221" s="1153"/>
      <c r="AN221" s="1153"/>
      <c r="AO221" s="1153"/>
      <c r="AP221" s="1153"/>
      <c r="AQ221" s="1153"/>
      <c r="AR221" s="1153"/>
      <c r="AS221" s="1176"/>
      <c r="AT221" s="1177"/>
      <c r="AU221" s="1178"/>
      <c r="AV221" s="1178"/>
      <c r="AW221" s="1178"/>
      <c r="AX221" s="1178"/>
      <c r="AY221" s="1178"/>
      <c r="AZ221" s="1178"/>
      <c r="BA221" s="1178"/>
      <c r="BB221" s="1178"/>
      <c r="BC221" s="1178"/>
      <c r="BD221" s="1178"/>
      <c r="BE221" s="1178"/>
      <c r="BF221" s="1178"/>
      <c r="BG221" s="1178"/>
      <c r="BH221" s="1178"/>
      <c r="BI221" s="1178"/>
      <c r="BJ221" s="1178"/>
      <c r="BK221" s="1186"/>
      <c r="BL221" s="1187">
        <v>-4821</v>
      </c>
      <c r="BM221" s="1187"/>
      <c r="BN221" s="1187"/>
      <c r="BO221" s="1187"/>
      <c r="BP221" s="1187"/>
      <c r="BQ221" s="1187"/>
      <c r="BR221" s="1187"/>
      <c r="BS221" s="1187"/>
      <c r="BT221" s="1187"/>
      <c r="BU221" s="1187"/>
      <c r="BV221" s="1191"/>
      <c r="BW221" s="1186"/>
      <c r="BX221" s="1186"/>
      <c r="BY221" s="1186"/>
      <c r="BZ221" s="1186"/>
      <c r="CA221" s="1186">
        <v>288</v>
      </c>
      <c r="CB221" s="1186"/>
      <c r="CC221" s="1186"/>
      <c r="CD221" s="1186"/>
      <c r="CE221" s="1186"/>
      <c r="CF221" s="1186"/>
      <c r="CG221" s="1186"/>
      <c r="CH221" s="1186"/>
      <c r="CI221" s="1186">
        <v>480</v>
      </c>
      <c r="CJ221" s="1186">
        <v>120</v>
      </c>
      <c r="CK221" s="1186"/>
      <c r="CL221" s="1186">
        <v>96</v>
      </c>
      <c r="CM221" s="1186"/>
      <c r="CN221" s="1186">
        <v>12</v>
      </c>
      <c r="CO221" s="1186"/>
      <c r="CP221" s="1186"/>
      <c r="CQ221" s="1186"/>
      <c r="CR221" s="1186"/>
      <c r="CS221" s="1186"/>
      <c r="CT221" s="1186">
        <v>36</v>
      </c>
      <c r="CU221" s="1186"/>
      <c r="CV221" s="1186"/>
      <c r="CW221" s="1186"/>
      <c r="CX221" s="1186"/>
      <c r="CY221" s="1186"/>
      <c r="CZ221" s="1186"/>
      <c r="DA221" s="1186"/>
      <c r="DB221" s="1186"/>
      <c r="DC221" s="1186"/>
      <c r="DD221" s="1186">
        <v>360</v>
      </c>
      <c r="DE221" s="1186"/>
      <c r="DF221" s="1186"/>
      <c r="DG221" s="1186"/>
      <c r="DH221" s="1186">
        <v>72</v>
      </c>
      <c r="DI221" s="1186"/>
      <c r="DJ221" s="1186"/>
      <c r="DK221" s="1186">
        <v>216</v>
      </c>
      <c r="DL221" s="1186"/>
      <c r="DM221" s="1186"/>
      <c r="DN221" s="1186"/>
      <c r="DO221" s="1186"/>
      <c r="DP221" s="1186"/>
      <c r="DQ221" s="1186">
        <v>72</v>
      </c>
      <c r="DR221" s="1186"/>
      <c r="DS221" s="1186"/>
      <c r="DT221" s="1186"/>
      <c r="DU221" s="1186"/>
      <c r="DV221" s="1186"/>
      <c r="DW221" s="1186"/>
      <c r="DX221" s="1186"/>
      <c r="DY221" s="1186"/>
      <c r="DZ221" s="1186"/>
      <c r="EA221" s="1186"/>
      <c r="EB221" s="1186"/>
      <c r="EC221" s="1186">
        <v>120</v>
      </c>
      <c r="ED221" s="1186"/>
      <c r="EE221" s="1186">
        <v>312</v>
      </c>
      <c r="EF221" s="1186"/>
      <c r="EG221" s="1186">
        <v>144</v>
      </c>
      <c r="EH221" s="1186"/>
      <c r="EI221" s="1186">
        <v>72</v>
      </c>
      <c r="EJ221" s="1186"/>
      <c r="EK221" s="1197"/>
      <c r="EL221" s="1198"/>
      <c r="EM221" s="1186"/>
      <c r="EN221" s="1186"/>
      <c r="EO221" s="1186"/>
      <c r="EP221" s="1186"/>
      <c r="EQ221" s="1186"/>
      <c r="ER221" s="1186">
        <v>24</v>
      </c>
      <c r="ES221" s="1186"/>
      <c r="ET221" s="1186"/>
      <c r="EU221" s="1186"/>
      <c r="EV221" s="1186"/>
      <c r="EW221" s="1186"/>
      <c r="EX221" s="1186"/>
      <c r="EY221" s="1186"/>
      <c r="EZ221" s="1186"/>
      <c r="FA221" s="1186"/>
      <c r="FB221" s="1186"/>
      <c r="FC221" s="1208"/>
      <c r="FD221" s="1186"/>
      <c r="FE221" s="1186"/>
      <c r="FF221" s="1186"/>
      <c r="FG221" s="1186"/>
      <c r="FH221" s="1186"/>
      <c r="FI221" s="1186"/>
      <c r="FJ221" s="1186"/>
      <c r="FK221" s="1186"/>
      <c r="FL221" s="1208"/>
      <c r="FM221" s="1186"/>
      <c r="FN221" s="1186"/>
      <c r="FO221" s="1186"/>
      <c r="FP221" s="1186"/>
      <c r="FQ221" s="1186"/>
      <c r="FR221" s="1186"/>
      <c r="FS221" s="1186"/>
      <c r="FT221" s="1215"/>
      <c r="FU221" s="1215"/>
      <c r="FV221" s="1215"/>
      <c r="FW221" s="1215"/>
      <c r="FX221" s="1215"/>
      <c r="FY221" s="1215"/>
      <c r="FZ221" s="1215"/>
      <c r="GA221" s="1215"/>
      <c r="GB221" s="1215"/>
      <c r="GC221" s="1215"/>
      <c r="GD221" s="1215"/>
      <c r="GE221" s="1215"/>
      <c r="GF221" s="1215"/>
      <c r="GG221" s="1215"/>
      <c r="GH221" s="1215"/>
      <c r="GI221" s="1215"/>
      <c r="GJ221" s="1215"/>
      <c r="GK221" s="1215"/>
      <c r="GL221" s="1215"/>
      <c r="GM221" s="1215"/>
      <c r="GN221" s="1215"/>
      <c r="GO221" s="1215"/>
      <c r="GP221" s="1186">
        <v>24</v>
      </c>
      <c r="GQ221" s="1186"/>
      <c r="GR221" s="1186"/>
      <c r="GS221" s="1186"/>
      <c r="GT221" s="1186"/>
      <c r="GU221" s="1186"/>
      <c r="GV221" s="1186"/>
      <c r="GW221" s="1186">
        <v>24</v>
      </c>
      <c r="GX221" s="1186"/>
      <c r="GY221" s="1219"/>
      <c r="GZ221" s="364">
        <f t="shared" si="160"/>
        <v>2400</v>
      </c>
      <c r="HA221" s="365">
        <f t="shared" si="161"/>
        <v>72</v>
      </c>
      <c r="HB221" s="366">
        <f t="shared" si="162"/>
        <v>2472</v>
      </c>
      <c r="HC221" s="366">
        <v>3887</v>
      </c>
      <c r="HD221" s="365">
        <v>10953</v>
      </c>
      <c r="HE221" s="365">
        <v>12123</v>
      </c>
      <c r="HF221" s="54"/>
      <c r="HG221" s="709">
        <v>9.99</v>
      </c>
      <c r="HH221" s="709">
        <v>2.6</v>
      </c>
      <c r="HI221" s="709">
        <f t="shared" si="169"/>
        <v>6427.2</v>
      </c>
      <c r="HJ221" s="711">
        <v>15</v>
      </c>
      <c r="HK221" s="711">
        <v>12.31</v>
      </c>
      <c r="HL221" s="738">
        <f t="shared" si="176"/>
        <v>0.293340987370838</v>
      </c>
      <c r="HM221" s="743"/>
      <c r="HN221" s="743">
        <v>5000</v>
      </c>
      <c r="HO221" s="743">
        <v>12.31</v>
      </c>
      <c r="HP221" s="740">
        <f t="shared" si="177"/>
        <v>28916.19</v>
      </c>
      <c r="HQ221" s="738">
        <f>1-HO221/6.7/HH221</f>
        <v>0.293340987370838</v>
      </c>
      <c r="HR221" s="818"/>
      <c r="HS221" s="742">
        <v>44927</v>
      </c>
      <c r="HT221" s="739">
        <f ca="1" t="shared" si="178"/>
        <v>5</v>
      </c>
      <c r="HU221" s="739">
        <f ca="1" t="shared" ref="HU221:HU228" si="181">DATEDIF(HS221,TODAY(),"D")</f>
        <v>150</v>
      </c>
      <c r="HV221" s="743">
        <v>4509</v>
      </c>
      <c r="HW221" s="739">
        <f t="shared" si="165"/>
        <v>2472</v>
      </c>
      <c r="HX221" s="761">
        <f t="shared" ref="HX221:HX228" si="182">HW221/((HV221+HZ221)/2)</f>
        <v>0.720909886264217</v>
      </c>
      <c r="HY221" s="739">
        <f ca="1" t="shared" ref="HY221:HY228" si="183">HX221/HU221*365</f>
        <v>1.75421405657626</v>
      </c>
      <c r="HZ221" s="739">
        <f t="shared" si="138"/>
        <v>2349</v>
      </c>
      <c r="IA221" s="743"/>
      <c r="IB221" s="739">
        <f ca="1" t="shared" si="166"/>
        <v>494.4</v>
      </c>
      <c r="IC221" s="769">
        <f ca="1" t="shared" si="167"/>
        <v>16.48</v>
      </c>
      <c r="ID221" s="769">
        <f ca="1" t="shared" si="168"/>
        <v>142.53640776699</v>
      </c>
      <c r="IE221" s="743"/>
      <c r="IF221" s="743"/>
      <c r="IG221" s="743"/>
      <c r="IH221" s="743"/>
      <c r="II221" s="743"/>
      <c r="IJ221" s="743"/>
      <c r="IK221" s="743"/>
      <c r="IL221" s="743"/>
      <c r="IM221" s="743"/>
      <c r="IN221" s="743"/>
      <c r="IO221" s="743"/>
      <c r="IP221" s="743"/>
      <c r="IQ221" s="739"/>
      <c r="IR221" s="739"/>
      <c r="IS221" s="739"/>
      <c r="IT221" s="739"/>
      <c r="IU221" s="739"/>
      <c r="IV221" s="739"/>
      <c r="IW221" s="739"/>
      <c r="IX221" s="739"/>
      <c r="IY221" s="739"/>
      <c r="IZ221" s="739"/>
      <c r="JA221" s="739"/>
      <c r="JB221" s="743">
        <v>364</v>
      </c>
      <c r="JC221" s="743">
        <v>504</v>
      </c>
      <c r="JD221" s="743">
        <v>499</v>
      </c>
      <c r="JE221" s="743">
        <v>240</v>
      </c>
      <c r="JF221" s="743">
        <v>384</v>
      </c>
      <c r="JG221" s="739">
        <v>108</v>
      </c>
      <c r="JH221" s="739">
        <v>264</v>
      </c>
      <c r="JI221" s="739">
        <v>96</v>
      </c>
      <c r="JJ221" s="739">
        <v>728</v>
      </c>
      <c r="JK221" s="739">
        <v>132</v>
      </c>
      <c r="JL221" s="739">
        <v>188</v>
      </c>
      <c r="JM221" s="739">
        <v>380</v>
      </c>
      <c r="JN221" s="28">
        <f t="shared" ref="JN221:JN228" si="184">SUM(JB221:JM221)</f>
        <v>3887</v>
      </c>
      <c r="JO221" s="28">
        <f t="shared" ref="JO221:JO228" si="185">JN221-HC221</f>
        <v>0</v>
      </c>
      <c r="JP221" s="325"/>
      <c r="JQ221" s="325"/>
      <c r="JR221" s="325"/>
      <c r="JS221" s="325"/>
      <c r="JT221" s="325"/>
      <c r="JU221" s="325"/>
      <c r="JV221" s="325"/>
      <c r="JW221" s="325"/>
      <c r="JX221" s="325"/>
      <c r="JY221" s="325"/>
      <c r="JZ221" s="325"/>
      <c r="KA221" s="325"/>
      <c r="KB221" s="325"/>
      <c r="KC221" s="325"/>
      <c r="KD221" s="325"/>
      <c r="KE221" s="825"/>
    </row>
    <row r="222" s="786" customFormat="1" hidden="1" customHeight="1" spans="1:291">
      <c r="A222" s="847" t="s">
        <v>1334</v>
      </c>
      <c r="B222" s="343">
        <v>2021</v>
      </c>
      <c r="C222" s="95" t="s">
        <v>2069</v>
      </c>
      <c r="D222" s="95" t="s">
        <v>2070</v>
      </c>
      <c r="E222" s="411"/>
      <c r="F222" s="1235" t="s">
        <v>507</v>
      </c>
      <c r="G222" s="112" t="s">
        <v>508</v>
      </c>
      <c r="H222" s="1060" t="s">
        <v>2072</v>
      </c>
      <c r="I222" s="99">
        <f>L222-J222</f>
        <v>-1398</v>
      </c>
      <c r="J222" s="1129">
        <v>2188</v>
      </c>
      <c r="K222" s="1130">
        <f t="shared" si="143"/>
        <v>790</v>
      </c>
      <c r="L222" s="1131">
        <f t="shared" si="144"/>
        <v>790</v>
      </c>
      <c r="M222" s="1132"/>
      <c r="N222" s="1137"/>
      <c r="O222" s="1134"/>
      <c r="P222" s="1138">
        <f t="shared" si="179"/>
        <v>0</v>
      </c>
      <c r="Q222" s="1154">
        <f t="shared" si="180"/>
        <v>0</v>
      </c>
      <c r="R222" s="1153"/>
      <c r="S222" s="1237"/>
      <c r="T222" s="1237"/>
      <c r="U222" s="1237"/>
      <c r="V222" s="1237"/>
      <c r="W222" s="1237"/>
      <c r="X222" s="1237"/>
      <c r="Y222" s="1237"/>
      <c r="Z222" s="1237"/>
      <c r="AA222" s="1153"/>
      <c r="AB222" s="1166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153"/>
      <c r="AO222" s="1153"/>
      <c r="AP222" s="1153"/>
      <c r="AQ222" s="1153"/>
      <c r="AR222" s="1153"/>
      <c r="AS222" s="1176"/>
      <c r="AT222" s="1177"/>
      <c r="AU222" s="1178"/>
      <c r="AV222" s="1178"/>
      <c r="AW222" s="1178"/>
      <c r="AX222" s="1178"/>
      <c r="AY222" s="1178"/>
      <c r="AZ222" s="1178"/>
      <c r="BA222" s="1178"/>
      <c r="BB222" s="1178"/>
      <c r="BC222" s="1178"/>
      <c r="BD222" s="1178"/>
      <c r="BE222" s="1178"/>
      <c r="BF222" s="1178"/>
      <c r="BG222" s="1178"/>
      <c r="BH222" s="1178"/>
      <c r="BI222" s="1178"/>
      <c r="BJ222" s="1178"/>
      <c r="BK222" s="1186"/>
      <c r="BL222" s="1187">
        <v>-2260</v>
      </c>
      <c r="BM222" s="1187"/>
      <c r="BN222" s="1187">
        <v>100</v>
      </c>
      <c r="BO222" s="1187"/>
      <c r="BP222" s="1187"/>
      <c r="BQ222" s="1187"/>
      <c r="BR222" s="1187"/>
      <c r="BS222" s="1187"/>
      <c r="BT222" s="1187"/>
      <c r="BU222" s="1187"/>
      <c r="BV222" s="1191"/>
      <c r="BW222" s="1186"/>
      <c r="BX222" s="1186"/>
      <c r="BY222" s="1186"/>
      <c r="BZ222" s="1186"/>
      <c r="CA222" s="1186"/>
      <c r="CB222" s="1186"/>
      <c r="CC222" s="1186">
        <v>48</v>
      </c>
      <c r="CD222" s="1186"/>
      <c r="CE222" s="1186"/>
      <c r="CF222" s="1186"/>
      <c r="CG222" s="1186"/>
      <c r="CH222" s="1186">
        <v>48</v>
      </c>
      <c r="CI222" s="1186">
        <v>600</v>
      </c>
      <c r="CJ222" s="1186"/>
      <c r="CK222" s="1186">
        <v>24</v>
      </c>
      <c r="CL222" s="1186"/>
      <c r="CM222" s="1186"/>
      <c r="CN222" s="1186">
        <v>12</v>
      </c>
      <c r="CO222" s="1186"/>
      <c r="CP222" s="1186"/>
      <c r="CQ222" s="1186"/>
      <c r="CR222" s="1186"/>
      <c r="CS222" s="1186"/>
      <c r="CT222" s="1186">
        <v>36</v>
      </c>
      <c r="CU222" s="1186">
        <v>2</v>
      </c>
      <c r="CV222" s="1186"/>
      <c r="CW222" s="1186"/>
      <c r="CX222" s="1186"/>
      <c r="CY222" s="1186"/>
      <c r="CZ222" s="1186"/>
      <c r="DA222" s="1186"/>
      <c r="DB222" s="1186">
        <v>48</v>
      </c>
      <c r="DC222" s="1186"/>
      <c r="DD222" s="1186"/>
      <c r="DE222" s="1186"/>
      <c r="DF222" s="1186"/>
      <c r="DG222" s="1186"/>
      <c r="DH222" s="1186"/>
      <c r="DI222" s="1186"/>
      <c r="DJ222" s="1186"/>
      <c r="DK222" s="1186">
        <v>216</v>
      </c>
      <c r="DL222" s="1186">
        <v>96</v>
      </c>
      <c r="DM222" s="1186"/>
      <c r="DN222" s="1186"/>
      <c r="DO222" s="1186"/>
      <c r="DP222" s="1186"/>
      <c r="DQ222" s="1186"/>
      <c r="DR222" s="1186"/>
      <c r="DS222" s="1186"/>
      <c r="DT222" s="1186"/>
      <c r="DU222" s="1186">
        <v>72</v>
      </c>
      <c r="DV222" s="1186"/>
      <c r="DW222" s="1186"/>
      <c r="DX222" s="1186"/>
      <c r="DY222" s="1186"/>
      <c r="DZ222" s="1186"/>
      <c r="EA222" s="1186"/>
      <c r="EB222" s="1186"/>
      <c r="EC222" s="1186"/>
      <c r="ED222" s="1186"/>
      <c r="EE222" s="1186"/>
      <c r="EF222" s="1186"/>
      <c r="EG222" s="1186">
        <v>96</v>
      </c>
      <c r="EH222" s="1186">
        <v>72</v>
      </c>
      <c r="EI222" s="1186"/>
      <c r="EJ222" s="1186"/>
      <c r="EK222" s="1197"/>
      <c r="EL222" s="1198"/>
      <c r="EM222" s="1186"/>
      <c r="EN222" s="1186"/>
      <c r="EO222" s="1186"/>
      <c r="EP222" s="1186"/>
      <c r="EQ222" s="1186"/>
      <c r="ER222" s="1186"/>
      <c r="ES222" s="1186"/>
      <c r="ET222" s="1186"/>
      <c r="EU222" s="1186"/>
      <c r="EV222" s="1186"/>
      <c r="EW222" s="1186"/>
      <c r="EX222" s="1186"/>
      <c r="EY222" s="1186"/>
      <c r="EZ222" s="1186"/>
      <c r="FA222" s="1186"/>
      <c r="FB222" s="1186"/>
      <c r="FC222" s="1209"/>
      <c r="FD222" s="1186"/>
      <c r="FE222" s="1186"/>
      <c r="FF222" s="1186"/>
      <c r="FG222" s="1186"/>
      <c r="FH222" s="1186"/>
      <c r="FI222" s="1186"/>
      <c r="FJ222" s="1186"/>
      <c r="FK222" s="1186"/>
      <c r="FL222" s="1209"/>
      <c r="FM222" s="1186"/>
      <c r="FN222" s="1186"/>
      <c r="FO222" s="1186"/>
      <c r="FP222" s="1186"/>
      <c r="FQ222" s="1186"/>
      <c r="FR222" s="1186"/>
      <c r="FS222" s="1186"/>
      <c r="FT222" s="1186"/>
      <c r="FU222" s="1186"/>
      <c r="FV222" s="1186"/>
      <c r="FW222" s="1186"/>
      <c r="FX222" s="1186"/>
      <c r="FY222" s="1186"/>
      <c r="FZ222" s="1186"/>
      <c r="GA222" s="1186"/>
      <c r="GB222" s="1186"/>
      <c r="GC222" s="1186"/>
      <c r="GD222" s="1186"/>
      <c r="GE222" s="1186"/>
      <c r="GF222" s="1186"/>
      <c r="GG222" s="1186"/>
      <c r="GH222" s="1186"/>
      <c r="GI222" s="1186"/>
      <c r="GJ222" s="1186"/>
      <c r="GK222" s="1186"/>
      <c r="GL222" s="1186"/>
      <c r="GM222" s="1186"/>
      <c r="GN222" s="1186"/>
      <c r="GO222" s="1186"/>
      <c r="GP222" s="1186"/>
      <c r="GQ222" s="1186"/>
      <c r="GR222" s="1186"/>
      <c r="GS222" s="1186"/>
      <c r="GT222" s="1186"/>
      <c r="GU222" s="1186"/>
      <c r="GV222" s="1186"/>
      <c r="GW222" s="1186"/>
      <c r="GX222" s="1186"/>
      <c r="GY222" s="1218"/>
      <c r="GZ222" s="364">
        <f t="shared" si="160"/>
        <v>1370</v>
      </c>
      <c r="HA222" s="365">
        <f t="shared" si="161"/>
        <v>0</v>
      </c>
      <c r="HB222" s="366">
        <f t="shared" si="162"/>
        <v>1370</v>
      </c>
      <c r="HC222" s="366">
        <v>2574</v>
      </c>
      <c r="HD222" s="365">
        <v>6401</v>
      </c>
      <c r="HE222" s="365">
        <v>1954</v>
      </c>
      <c r="HF222" s="54"/>
      <c r="HG222" s="708">
        <v>9.99</v>
      </c>
      <c r="HH222" s="708">
        <v>2.6</v>
      </c>
      <c r="HI222" s="709">
        <f t="shared" si="169"/>
        <v>3562</v>
      </c>
      <c r="HJ222" s="710">
        <v>15</v>
      </c>
      <c r="HK222" s="710">
        <v>13.68</v>
      </c>
      <c r="HL222" s="738">
        <f t="shared" si="176"/>
        <v>0.214695752009185</v>
      </c>
      <c r="HM222" s="739"/>
      <c r="HN222" s="739">
        <v>5000</v>
      </c>
      <c r="HO222" s="739">
        <v>13.68</v>
      </c>
      <c r="HP222" s="740">
        <f t="shared" si="177"/>
        <v>10807.2</v>
      </c>
      <c r="HQ222" s="738">
        <f>1-HO222/6.7/HH222</f>
        <v>0.214695752009185</v>
      </c>
      <c r="HR222" s="741"/>
      <c r="HS222" s="742">
        <v>44927</v>
      </c>
      <c r="HT222" s="739">
        <f ca="1" t="shared" si="178"/>
        <v>5</v>
      </c>
      <c r="HU222" s="739">
        <f ca="1" t="shared" si="181"/>
        <v>150</v>
      </c>
      <c r="HV222" s="739">
        <v>2188</v>
      </c>
      <c r="HW222" s="739">
        <f t="shared" si="165"/>
        <v>1370</v>
      </c>
      <c r="HX222" s="761">
        <f t="shared" si="182"/>
        <v>0.920080591000672</v>
      </c>
      <c r="HY222" s="739">
        <f ca="1" t="shared" si="183"/>
        <v>2.23886277143497</v>
      </c>
      <c r="HZ222" s="739">
        <f t="shared" si="138"/>
        <v>790</v>
      </c>
      <c r="IA222" s="739"/>
      <c r="IB222" s="739">
        <f ca="1" t="shared" si="166"/>
        <v>274</v>
      </c>
      <c r="IC222" s="769">
        <f ca="1" t="shared" si="167"/>
        <v>9.13333333333333</v>
      </c>
      <c r="ID222" s="769">
        <f ca="1" t="shared" si="168"/>
        <v>86.4963503649635</v>
      </c>
      <c r="IE222" s="739"/>
      <c r="IF222" s="739"/>
      <c r="IG222" s="739"/>
      <c r="IH222" s="739"/>
      <c r="II222" s="739"/>
      <c r="IJ222" s="739"/>
      <c r="IK222" s="739"/>
      <c r="IL222" s="743"/>
      <c r="IM222" s="743"/>
      <c r="IN222" s="743"/>
      <c r="IO222" s="743"/>
      <c r="IP222" s="743"/>
      <c r="IQ222" s="739"/>
      <c r="IR222" s="739"/>
      <c r="IS222" s="739"/>
      <c r="IT222" s="739"/>
      <c r="IU222" s="739"/>
      <c r="IV222" s="739"/>
      <c r="IW222" s="739"/>
      <c r="IX222" s="739"/>
      <c r="IY222" s="739"/>
      <c r="IZ222" s="739"/>
      <c r="JA222" s="739"/>
      <c r="JB222" s="743">
        <v>488</v>
      </c>
      <c r="JC222" s="743">
        <v>270</v>
      </c>
      <c r="JD222" s="743">
        <v>240</v>
      </c>
      <c r="JE222" s="743">
        <v>144</v>
      </c>
      <c r="JF222" s="743">
        <v>360</v>
      </c>
      <c r="JG222" s="739">
        <v>192</v>
      </c>
      <c r="JH222" s="739">
        <v>48</v>
      </c>
      <c r="JI222" s="739">
        <v>0</v>
      </c>
      <c r="JJ222" s="739">
        <v>392</v>
      </c>
      <c r="JK222" s="739">
        <v>84</v>
      </c>
      <c r="JL222" s="739">
        <v>120</v>
      </c>
      <c r="JM222" s="739">
        <v>236</v>
      </c>
      <c r="JN222" s="28">
        <f t="shared" si="184"/>
        <v>2574</v>
      </c>
      <c r="JO222" s="28">
        <f t="shared" si="185"/>
        <v>0</v>
      </c>
      <c r="JP222" s="28"/>
      <c r="JQ222" s="28"/>
      <c r="JR222" s="28"/>
      <c r="JS222" s="28"/>
      <c r="JT222" s="28"/>
      <c r="JU222" s="28"/>
      <c r="JV222" s="28"/>
      <c r="JW222" s="28"/>
      <c r="JX222" s="28"/>
      <c r="JY222" s="28"/>
      <c r="JZ222" s="28"/>
      <c r="KA222" s="28"/>
      <c r="KB222" s="28"/>
      <c r="KC222" s="28"/>
      <c r="KD222" s="28"/>
      <c r="KE222" s="824"/>
    </row>
    <row r="223" s="786" customFormat="1" hidden="1" customHeight="1" spans="1:291">
      <c r="A223" s="847" t="s">
        <v>1334</v>
      </c>
      <c r="B223" s="415">
        <v>2021</v>
      </c>
      <c r="C223" s="95" t="s">
        <v>1645</v>
      </c>
      <c r="D223" s="95" t="s">
        <v>1646</v>
      </c>
      <c r="E223" s="95"/>
      <c r="F223" s="1118" t="s">
        <v>2073</v>
      </c>
      <c r="G223" s="112" t="s">
        <v>2074</v>
      </c>
      <c r="H223" s="301" t="s">
        <v>515</v>
      </c>
      <c r="I223" s="99">
        <f>L223-J223</f>
        <v>-54</v>
      </c>
      <c r="J223" s="1141">
        <v>307</v>
      </c>
      <c r="K223" s="1130">
        <f t="shared" si="143"/>
        <v>253</v>
      </c>
      <c r="L223" s="1131">
        <f t="shared" si="144"/>
        <v>253</v>
      </c>
      <c r="M223" s="1132"/>
      <c r="N223" s="1137"/>
      <c r="O223" s="1134"/>
      <c r="P223" s="1135">
        <f t="shared" si="179"/>
        <v>0</v>
      </c>
      <c r="Q223" s="1154">
        <f t="shared" si="180"/>
        <v>0</v>
      </c>
      <c r="R223" s="1153"/>
      <c r="S223" s="1237"/>
      <c r="T223" s="1237"/>
      <c r="U223" s="1237"/>
      <c r="V223" s="1237"/>
      <c r="W223" s="1237"/>
      <c r="X223" s="1237"/>
      <c r="Y223" s="1237"/>
      <c r="Z223" s="1237"/>
      <c r="AA223" s="1153"/>
      <c r="AB223" s="1166"/>
      <c r="AC223" s="1153"/>
      <c r="AD223" s="1153"/>
      <c r="AE223" s="1153"/>
      <c r="AF223" s="1153"/>
      <c r="AG223" s="1153"/>
      <c r="AH223" s="1153"/>
      <c r="AI223" s="1153"/>
      <c r="AJ223" s="1153"/>
      <c r="AK223" s="1153"/>
      <c r="AL223" s="1153"/>
      <c r="AM223" s="1153"/>
      <c r="AN223" s="1153"/>
      <c r="AO223" s="1153"/>
      <c r="AP223" s="1153"/>
      <c r="AQ223" s="1153"/>
      <c r="AR223" s="1153"/>
      <c r="AS223" s="1176"/>
      <c r="AT223" s="1177"/>
      <c r="AU223" s="1178"/>
      <c r="AV223" s="1178"/>
      <c r="AW223" s="1178"/>
      <c r="AX223" s="1178"/>
      <c r="AY223" s="1178"/>
      <c r="AZ223" s="1178"/>
      <c r="BA223" s="1178"/>
      <c r="BB223" s="1178"/>
      <c r="BC223" s="1178"/>
      <c r="BD223" s="1178"/>
      <c r="BE223" s="1178"/>
      <c r="BF223" s="1178"/>
      <c r="BG223" s="1178"/>
      <c r="BH223" s="1178"/>
      <c r="BI223" s="1178"/>
      <c r="BJ223" s="1178"/>
      <c r="BK223" s="1186"/>
      <c r="BL223" s="1187">
        <v>-307</v>
      </c>
      <c r="BM223" s="1187"/>
      <c r="BN223" s="1187"/>
      <c r="BO223" s="1187"/>
      <c r="BP223" s="1187"/>
      <c r="BQ223" s="1187"/>
      <c r="BR223" s="1187"/>
      <c r="BS223" s="1187"/>
      <c r="BT223" s="1187"/>
      <c r="BU223" s="1187"/>
      <c r="BV223" s="1191"/>
      <c r="BW223" s="1186"/>
      <c r="BX223" s="1186"/>
      <c r="BY223" s="1186"/>
      <c r="BZ223" s="1186"/>
      <c r="CA223" s="1186"/>
      <c r="CB223" s="1186"/>
      <c r="CC223" s="1186"/>
      <c r="CD223" s="1186"/>
      <c r="CE223" s="1186"/>
      <c r="CF223" s="1186"/>
      <c r="CG223" s="1186"/>
      <c r="CH223" s="1186"/>
      <c r="CI223" s="1186"/>
      <c r="CJ223" s="1186">
        <v>42</v>
      </c>
      <c r="CK223" s="1186"/>
      <c r="CL223" s="1186"/>
      <c r="CM223" s="1186"/>
      <c r="CN223" s="1186">
        <v>6</v>
      </c>
      <c r="CO223" s="1186"/>
      <c r="CP223" s="1186"/>
      <c r="CQ223" s="1186"/>
      <c r="CR223" s="1186"/>
      <c r="CS223" s="1186"/>
      <c r="CT223" s="1186">
        <v>6</v>
      </c>
      <c r="CU223" s="1186"/>
      <c r="CV223" s="1186"/>
      <c r="CW223" s="1186"/>
      <c r="CX223" s="1186"/>
      <c r="CY223" s="1186"/>
      <c r="CZ223" s="1186"/>
      <c r="DA223" s="1186"/>
      <c r="DB223" s="1186"/>
      <c r="DC223" s="1186"/>
      <c r="DD223" s="1186"/>
      <c r="DE223" s="1186"/>
      <c r="DF223" s="1186"/>
      <c r="DG223" s="1186"/>
      <c r="DH223" s="1186"/>
      <c r="DI223" s="1186"/>
      <c r="DJ223" s="1186"/>
      <c r="DK223" s="1186"/>
      <c r="DL223" s="1186"/>
      <c r="DM223" s="1186"/>
      <c r="DN223" s="1186"/>
      <c r="DO223" s="1186"/>
      <c r="DP223" s="1186"/>
      <c r="DQ223" s="1186"/>
      <c r="DR223" s="1186"/>
      <c r="DS223" s="1186"/>
      <c r="DT223" s="1186"/>
      <c r="DU223" s="1186"/>
      <c r="DV223" s="1186"/>
      <c r="DW223" s="1186"/>
      <c r="DX223" s="1186"/>
      <c r="DY223" s="1186"/>
      <c r="DZ223" s="1186"/>
      <c r="EA223" s="1186"/>
      <c r="EB223" s="1186"/>
      <c r="EC223" s="1186"/>
      <c r="ED223" s="1186"/>
      <c r="EE223" s="1186"/>
      <c r="EF223" s="1186"/>
      <c r="EG223" s="1186"/>
      <c r="EH223" s="1186"/>
      <c r="EI223" s="1186"/>
      <c r="EJ223" s="1186"/>
      <c r="EK223" s="1197"/>
      <c r="EL223" s="1198"/>
      <c r="EM223" s="1186"/>
      <c r="EN223" s="1186"/>
      <c r="EO223" s="1186"/>
      <c r="EP223" s="1186"/>
      <c r="EQ223" s="1186"/>
      <c r="ER223" s="1186"/>
      <c r="ES223" s="1186"/>
      <c r="ET223" s="1186"/>
      <c r="EU223" s="1186"/>
      <c r="EV223" s="1186"/>
      <c r="EW223" s="1186"/>
      <c r="EX223" s="1186"/>
      <c r="EY223" s="1186"/>
      <c r="EZ223" s="1186"/>
      <c r="FA223" s="1186"/>
      <c r="FB223" s="1186"/>
      <c r="FC223" s="1209"/>
      <c r="FD223" s="1186"/>
      <c r="FE223" s="1186"/>
      <c r="FF223" s="1186"/>
      <c r="FG223" s="1186"/>
      <c r="FH223" s="1186"/>
      <c r="FI223" s="1186"/>
      <c r="FJ223" s="1186"/>
      <c r="FK223" s="1186"/>
      <c r="FL223" s="1209"/>
      <c r="FM223" s="1186"/>
      <c r="FN223" s="1186"/>
      <c r="FO223" s="1186"/>
      <c r="FP223" s="1186"/>
      <c r="FQ223" s="1186"/>
      <c r="FR223" s="1186"/>
      <c r="FS223" s="1186"/>
      <c r="FT223" s="1186"/>
      <c r="FU223" s="1186"/>
      <c r="FV223" s="1186"/>
      <c r="FW223" s="1186"/>
      <c r="FX223" s="1186"/>
      <c r="FY223" s="1186"/>
      <c r="FZ223" s="1186"/>
      <c r="GA223" s="1186"/>
      <c r="GB223" s="1186"/>
      <c r="GC223" s="1186"/>
      <c r="GD223" s="1186"/>
      <c r="GE223" s="1186"/>
      <c r="GF223" s="1186"/>
      <c r="GG223" s="1186"/>
      <c r="GH223" s="1186"/>
      <c r="GI223" s="1186"/>
      <c r="GJ223" s="1186"/>
      <c r="GK223" s="1186"/>
      <c r="GL223" s="1186"/>
      <c r="GM223" s="1186"/>
      <c r="GN223" s="1186"/>
      <c r="GO223" s="1186"/>
      <c r="GP223" s="1186"/>
      <c r="GQ223" s="1186"/>
      <c r="GR223" s="1186"/>
      <c r="GS223" s="1186"/>
      <c r="GT223" s="1186"/>
      <c r="GU223" s="1186"/>
      <c r="GV223" s="1186"/>
      <c r="GW223" s="1186"/>
      <c r="GX223" s="1186"/>
      <c r="GY223" s="1218"/>
      <c r="GZ223" s="364">
        <f t="shared" si="160"/>
        <v>54</v>
      </c>
      <c r="HA223" s="365">
        <f t="shared" si="161"/>
        <v>0</v>
      </c>
      <c r="HB223" s="366">
        <f t="shared" si="162"/>
        <v>54</v>
      </c>
      <c r="HC223" s="366">
        <v>736</v>
      </c>
      <c r="HD223" s="365">
        <v>163</v>
      </c>
      <c r="HE223" s="365">
        <v>494</v>
      </c>
      <c r="HF223" s="54"/>
      <c r="HG223" s="709"/>
      <c r="HH223" s="709"/>
      <c r="HI223" s="709">
        <f t="shared" si="169"/>
        <v>0</v>
      </c>
      <c r="HJ223" s="711"/>
      <c r="HK223" s="711">
        <v>9.74</v>
      </c>
      <c r="HL223" s="738" t="e">
        <f t="shared" si="176"/>
        <v>#DIV/0!</v>
      </c>
      <c r="HM223" s="743"/>
      <c r="HN223" s="743">
        <v>1000</v>
      </c>
      <c r="HO223" s="743">
        <v>11.33</v>
      </c>
      <c r="HP223" s="740">
        <f t="shared" si="177"/>
        <v>2464.22</v>
      </c>
      <c r="HQ223" s="738"/>
      <c r="HR223" s="818"/>
      <c r="HS223" s="742">
        <v>44927</v>
      </c>
      <c r="HT223" s="739">
        <f ca="1" t="shared" si="178"/>
        <v>5</v>
      </c>
      <c r="HU223" s="739">
        <f ca="1" t="shared" si="181"/>
        <v>150</v>
      </c>
      <c r="HV223" s="743">
        <v>307</v>
      </c>
      <c r="HW223" s="739">
        <f t="shared" si="165"/>
        <v>54</v>
      </c>
      <c r="HX223" s="761">
        <f t="shared" si="182"/>
        <v>0.192857142857143</v>
      </c>
      <c r="HY223" s="739">
        <f ca="1" t="shared" si="183"/>
        <v>0.469285714285714</v>
      </c>
      <c r="HZ223" s="739">
        <f t="shared" si="138"/>
        <v>253</v>
      </c>
      <c r="IA223" s="743"/>
      <c r="IB223" s="739">
        <f ca="1" t="shared" si="166"/>
        <v>10.8</v>
      </c>
      <c r="IC223" s="769">
        <f ca="1" t="shared" si="167"/>
        <v>0.36</v>
      </c>
      <c r="ID223" s="769">
        <f ca="1" t="shared" si="168"/>
        <v>702.777777777778</v>
      </c>
      <c r="IE223" s="743"/>
      <c r="IF223" s="743"/>
      <c r="IG223" s="743"/>
      <c r="IH223" s="743"/>
      <c r="II223" s="743"/>
      <c r="IJ223" s="743"/>
      <c r="IK223" s="743"/>
      <c r="IL223" s="743"/>
      <c r="IM223" s="743"/>
      <c r="IN223" s="743"/>
      <c r="IO223" s="743"/>
      <c r="IP223" s="743"/>
      <c r="IQ223" s="739"/>
      <c r="IR223" s="739"/>
      <c r="IS223" s="739"/>
      <c r="IT223" s="739"/>
      <c r="IU223" s="739"/>
      <c r="IV223" s="739"/>
      <c r="IW223" s="739"/>
      <c r="IX223" s="739"/>
      <c r="IY223" s="739"/>
      <c r="IZ223" s="739"/>
      <c r="JA223" s="739"/>
      <c r="JB223" s="743">
        <v>96</v>
      </c>
      <c r="JC223" s="743">
        <v>0</v>
      </c>
      <c r="JD223" s="743">
        <v>16</v>
      </c>
      <c r="JE223" s="743">
        <v>0</v>
      </c>
      <c r="JF223" s="743">
        <v>224</v>
      </c>
      <c r="JG223" s="739">
        <v>54</v>
      </c>
      <c r="JH223" s="739">
        <v>0</v>
      </c>
      <c r="JI223" s="739">
        <v>0</v>
      </c>
      <c r="JJ223" s="739">
        <v>184</v>
      </c>
      <c r="JK223" s="739">
        <v>42</v>
      </c>
      <c r="JL223" s="739">
        <v>14</v>
      </c>
      <c r="JM223" s="739">
        <v>106</v>
      </c>
      <c r="JN223" s="28">
        <f t="shared" si="184"/>
        <v>736</v>
      </c>
      <c r="JO223" s="28">
        <f t="shared" si="185"/>
        <v>0</v>
      </c>
      <c r="JP223" s="28"/>
      <c r="JQ223" s="28"/>
      <c r="JR223" s="28"/>
      <c r="JS223" s="28"/>
      <c r="JT223" s="28"/>
      <c r="JU223" s="28"/>
      <c r="JV223" s="28"/>
      <c r="JW223" s="28"/>
      <c r="JX223" s="28"/>
      <c r="JY223" s="28"/>
      <c r="JZ223" s="28"/>
      <c r="KA223" s="28"/>
      <c r="KB223" s="28"/>
      <c r="KC223" s="28"/>
      <c r="KD223" s="28"/>
      <c r="KE223" s="824"/>
    </row>
    <row r="224" s="786" customFormat="1" hidden="1" customHeight="1" spans="1:291">
      <c r="A224" s="95" t="s">
        <v>1610</v>
      </c>
      <c r="B224" s="343" t="s">
        <v>1682</v>
      </c>
      <c r="C224" s="95" t="s">
        <v>2075</v>
      </c>
      <c r="D224" s="95" t="s">
        <v>2076</v>
      </c>
      <c r="E224" s="417" t="s">
        <v>1396</v>
      </c>
      <c r="F224" s="1059" t="s">
        <v>234</v>
      </c>
      <c r="G224" s="112" t="s">
        <v>2077</v>
      </c>
      <c r="H224" s="1060" t="s">
        <v>2078</v>
      </c>
      <c r="I224" s="99">
        <f>K224-J224</f>
        <v>-2124</v>
      </c>
      <c r="J224" s="1129">
        <v>12544</v>
      </c>
      <c r="K224" s="1130">
        <f t="shared" si="143"/>
        <v>10420</v>
      </c>
      <c r="L224" s="1131">
        <f t="shared" si="144"/>
        <v>10420</v>
      </c>
      <c r="M224" s="1132"/>
      <c r="N224" s="1133"/>
      <c r="O224" s="1139"/>
      <c r="P224" s="1138">
        <f t="shared" si="179"/>
        <v>0</v>
      </c>
      <c r="Q224" s="1154">
        <f t="shared" si="180"/>
        <v>0</v>
      </c>
      <c r="R224" s="1156"/>
      <c r="S224" s="1156"/>
      <c r="T224" s="1156"/>
      <c r="U224" s="1156"/>
      <c r="V224" s="1156"/>
      <c r="W224" s="1156"/>
      <c r="X224" s="1156"/>
      <c r="Y224" s="1156"/>
      <c r="Z224" s="1156"/>
      <c r="AA224" s="1156"/>
      <c r="AB224" s="1167"/>
      <c r="AC224" s="1156"/>
      <c r="AD224" s="1156"/>
      <c r="AE224" s="1156"/>
      <c r="AF224" s="1156"/>
      <c r="AG224" s="1156"/>
      <c r="AH224" s="1156"/>
      <c r="AI224" s="1156"/>
      <c r="AJ224" s="1156"/>
      <c r="AK224" s="1156"/>
      <c r="AL224" s="1156"/>
      <c r="AM224" s="1156"/>
      <c r="AN224" s="1156"/>
      <c r="AO224" s="1156"/>
      <c r="AP224" s="1156"/>
      <c r="AQ224" s="1156"/>
      <c r="AR224" s="1156"/>
      <c r="AS224" s="1179"/>
      <c r="AT224" s="1177"/>
      <c r="AU224" s="1178"/>
      <c r="AV224" s="1178"/>
      <c r="AW224" s="1178"/>
      <c r="AX224" s="1178"/>
      <c r="AY224" s="1178"/>
      <c r="AZ224" s="1178"/>
      <c r="BA224" s="1178"/>
      <c r="BB224" s="1178"/>
      <c r="BC224" s="1178"/>
      <c r="BD224" s="1178">
        <v>4</v>
      </c>
      <c r="BE224" s="1178"/>
      <c r="BF224" s="1178"/>
      <c r="BG224" s="1178"/>
      <c r="BH224" s="1178"/>
      <c r="BI224" s="1178"/>
      <c r="BJ224" s="1178"/>
      <c r="BK224" s="1186"/>
      <c r="BL224" s="1187">
        <v>-12544</v>
      </c>
      <c r="BM224" s="1187"/>
      <c r="BN224" s="1187"/>
      <c r="BO224" s="1187"/>
      <c r="BP224" s="1187"/>
      <c r="BQ224" s="1187"/>
      <c r="BR224" s="1187"/>
      <c r="BS224" s="1187"/>
      <c r="BT224" s="1187"/>
      <c r="BU224" s="1187"/>
      <c r="BV224" s="1191"/>
      <c r="BW224" s="1186"/>
      <c r="BX224" s="1186"/>
      <c r="BY224" s="1186"/>
      <c r="BZ224" s="1186"/>
      <c r="CA224" s="1186"/>
      <c r="CB224" s="1186"/>
      <c r="CC224" s="1186"/>
      <c r="CD224" s="1186"/>
      <c r="CE224" s="1186"/>
      <c r="CF224" s="1186"/>
      <c r="CG224" s="1186"/>
      <c r="CH224" s="1186"/>
      <c r="CI224" s="1186"/>
      <c r="CJ224" s="1186"/>
      <c r="CK224" s="1186"/>
      <c r="CL224" s="1186"/>
      <c r="CM224" s="1186">
        <v>112</v>
      </c>
      <c r="CN224" s="1186">
        <v>4</v>
      </c>
      <c r="CO224" s="1186"/>
      <c r="CP224" s="1186">
        <v>228</v>
      </c>
      <c r="CQ224" s="1186"/>
      <c r="CR224" s="1186"/>
      <c r="CS224" s="1186"/>
      <c r="CT224" s="1186"/>
      <c r="CU224" s="1186"/>
      <c r="CV224" s="1186"/>
      <c r="CW224" s="1186"/>
      <c r="CX224" s="1186"/>
      <c r="CY224" s="1186"/>
      <c r="CZ224" s="1186"/>
      <c r="DA224" s="1186"/>
      <c r="DB224" s="1186"/>
      <c r="DC224" s="1186"/>
      <c r="DD224" s="1186"/>
      <c r="DE224" s="1186"/>
      <c r="DF224" s="1186"/>
      <c r="DG224" s="1186">
        <v>1332</v>
      </c>
      <c r="DH224" s="1186"/>
      <c r="DI224" s="1186"/>
      <c r="DJ224" s="1186">
        <v>16</v>
      </c>
      <c r="DK224" s="1186">
        <v>208</v>
      </c>
      <c r="DL224" s="1186"/>
      <c r="DM224" s="1186"/>
      <c r="DN224" s="1186"/>
      <c r="DO224" s="1186">
        <v>94</v>
      </c>
      <c r="DP224" s="1186"/>
      <c r="DQ224" s="1186"/>
      <c r="DR224" s="1186"/>
      <c r="DS224" s="1186"/>
      <c r="DT224" s="1186"/>
      <c r="DU224" s="1186"/>
      <c r="DV224" s="1186"/>
      <c r="DW224" s="1186"/>
      <c r="DX224" s="1186"/>
      <c r="DY224" s="1186"/>
      <c r="DZ224" s="1186"/>
      <c r="EA224" s="1186"/>
      <c r="EB224" s="1186"/>
      <c r="EC224" s="1186"/>
      <c r="ED224" s="1186"/>
      <c r="EE224" s="1186"/>
      <c r="EF224" s="1186"/>
      <c r="EG224" s="1186">
        <v>94</v>
      </c>
      <c r="EH224" s="1186"/>
      <c r="EI224" s="1186"/>
      <c r="EJ224" s="1186"/>
      <c r="EK224" s="1197"/>
      <c r="EL224" s="1198"/>
      <c r="EM224" s="1186"/>
      <c r="EN224" s="1186"/>
      <c r="EO224" s="1186"/>
      <c r="EP224" s="1186"/>
      <c r="EQ224" s="1186">
        <v>16</v>
      </c>
      <c r="ER224" s="1186">
        <v>16</v>
      </c>
      <c r="ES224" s="1186"/>
      <c r="ET224" s="1186"/>
      <c r="EU224" s="1186"/>
      <c r="EV224" s="1186"/>
      <c r="EW224" s="1186"/>
      <c r="EX224" s="1186"/>
      <c r="EY224" s="1186"/>
      <c r="EZ224" s="1186"/>
      <c r="FA224" s="1186"/>
      <c r="FB224" s="1186"/>
      <c r="FC224" s="1209"/>
      <c r="FD224" s="1186"/>
      <c r="FE224" s="1186"/>
      <c r="FF224" s="1186"/>
      <c r="FG224" s="1186"/>
      <c r="FH224" s="1186"/>
      <c r="FI224" s="1186"/>
      <c r="FJ224" s="1186"/>
      <c r="FK224" s="1186"/>
      <c r="FL224" s="1209"/>
      <c r="FM224" s="1186"/>
      <c r="FN224" s="1186"/>
      <c r="FO224" s="1186"/>
      <c r="FP224" s="1186"/>
      <c r="FQ224" s="1186"/>
      <c r="FR224" s="1186"/>
      <c r="FS224" s="1186"/>
      <c r="FT224" s="1186"/>
      <c r="FU224" s="1186"/>
      <c r="FV224" s="1186"/>
      <c r="FW224" s="1186"/>
      <c r="FX224" s="1186"/>
      <c r="FY224" s="1186"/>
      <c r="FZ224" s="1186"/>
      <c r="GA224" s="1186"/>
      <c r="GB224" s="1186"/>
      <c r="GC224" s="1186"/>
      <c r="GD224" s="1186"/>
      <c r="GE224" s="1186"/>
      <c r="GF224" s="1186"/>
      <c r="GG224" s="1186"/>
      <c r="GH224" s="1186"/>
      <c r="GI224" s="1186"/>
      <c r="GJ224" s="1186"/>
      <c r="GK224" s="1186"/>
      <c r="GL224" s="1186"/>
      <c r="GM224" s="1186"/>
      <c r="GN224" s="1186"/>
      <c r="GO224" s="1186"/>
      <c r="GP224" s="1186"/>
      <c r="GQ224" s="1186"/>
      <c r="GR224" s="1186"/>
      <c r="GS224" s="1186"/>
      <c r="GT224" s="1186"/>
      <c r="GU224" s="1186"/>
      <c r="GV224" s="1186"/>
      <c r="GW224" s="1186"/>
      <c r="GX224" s="1186"/>
      <c r="GY224" s="1218"/>
      <c r="GZ224" s="364">
        <f t="shared" si="160"/>
        <v>2088</v>
      </c>
      <c r="HA224" s="365">
        <f t="shared" si="161"/>
        <v>32</v>
      </c>
      <c r="HB224" s="366">
        <f t="shared" si="162"/>
        <v>2120</v>
      </c>
      <c r="HC224" s="366">
        <v>5676</v>
      </c>
      <c r="HD224" s="365">
        <v>1750</v>
      </c>
      <c r="HE224" s="365"/>
      <c r="HF224" s="54"/>
      <c r="HG224" s="708">
        <v>9.99</v>
      </c>
      <c r="HH224" s="708">
        <v>2.6</v>
      </c>
      <c r="HI224" s="709">
        <f t="shared" si="169"/>
        <v>5512</v>
      </c>
      <c r="HJ224" s="710"/>
      <c r="HK224" s="710">
        <v>12.7</v>
      </c>
      <c r="HL224" s="738">
        <f t="shared" si="176"/>
        <v>0.270952927669346</v>
      </c>
      <c r="HM224" s="739"/>
      <c r="HN224" s="739">
        <v>5000</v>
      </c>
      <c r="HO224" s="739">
        <v>12.53</v>
      </c>
      <c r="HP224" s="740">
        <f t="shared" si="177"/>
        <v>132334</v>
      </c>
      <c r="HQ224" s="738">
        <f>1-HO224/6.7/HH224</f>
        <v>0.280711825487945</v>
      </c>
      <c r="HR224" s="741">
        <v>44470</v>
      </c>
      <c r="HS224" s="742">
        <v>44927</v>
      </c>
      <c r="HT224" s="739">
        <f ca="1" t="shared" ref="HT224:HT269" si="186">HU224/30</f>
        <v>5</v>
      </c>
      <c r="HU224" s="739">
        <f ca="1" t="shared" si="181"/>
        <v>150</v>
      </c>
      <c r="HV224" s="739">
        <v>12544</v>
      </c>
      <c r="HW224" s="739">
        <f t="shared" si="165"/>
        <v>2120</v>
      </c>
      <c r="HX224" s="761">
        <f t="shared" si="182"/>
        <v>0.184636822853161</v>
      </c>
      <c r="HY224" s="739">
        <f ca="1" t="shared" si="183"/>
        <v>0.44928293560936</v>
      </c>
      <c r="HZ224" s="739">
        <f t="shared" si="138"/>
        <v>10420</v>
      </c>
      <c r="IA224" s="739"/>
      <c r="IB224" s="739">
        <f ca="1" t="shared" si="166"/>
        <v>424</v>
      </c>
      <c r="IC224" s="769">
        <f ca="1" t="shared" si="167"/>
        <v>14.1333333333333</v>
      </c>
      <c r="ID224" s="769">
        <f ca="1" t="shared" si="168"/>
        <v>737.264150943396</v>
      </c>
      <c r="IE224" s="739"/>
      <c r="IF224" s="739"/>
      <c r="IG224" s="739"/>
      <c r="IH224" s="739"/>
      <c r="II224" s="739"/>
      <c r="IJ224" s="739"/>
      <c r="IK224" s="739"/>
      <c r="IL224" s="743"/>
      <c r="IM224" s="743"/>
      <c r="IN224" s="743"/>
      <c r="IO224" s="743"/>
      <c r="IP224" s="743"/>
      <c r="IQ224" s="739"/>
      <c r="IR224" s="739"/>
      <c r="IS224" s="739"/>
      <c r="IT224" s="739"/>
      <c r="IU224" s="739"/>
      <c r="IV224" s="739"/>
      <c r="IW224" s="739"/>
      <c r="IX224" s="739"/>
      <c r="IY224" s="739"/>
      <c r="IZ224" s="739"/>
      <c r="JA224" s="739"/>
      <c r="JB224" s="743">
        <v>258</v>
      </c>
      <c r="JC224" s="743">
        <v>288</v>
      </c>
      <c r="JD224" s="743">
        <v>1386</v>
      </c>
      <c r="JE224" s="743">
        <v>144</v>
      </c>
      <c r="JF224" s="743">
        <v>1680</v>
      </c>
      <c r="JG224" s="739">
        <v>880</v>
      </c>
      <c r="JH224" s="739">
        <v>48</v>
      </c>
      <c r="JI224" s="739">
        <v>192</v>
      </c>
      <c r="JJ224" s="739">
        <v>32</v>
      </c>
      <c r="JK224" s="739">
        <v>16</v>
      </c>
      <c r="JL224" s="739">
        <v>640</v>
      </c>
      <c r="JM224" s="739">
        <v>112</v>
      </c>
      <c r="JN224" s="28">
        <f t="shared" si="184"/>
        <v>5676</v>
      </c>
      <c r="JO224" s="28">
        <f t="shared" si="185"/>
        <v>0</v>
      </c>
      <c r="JP224" s="28"/>
      <c r="JQ224" s="28"/>
      <c r="JR224" s="28"/>
      <c r="JS224" s="28"/>
      <c r="JT224" s="28"/>
      <c r="JU224" s="28"/>
      <c r="JV224" s="28"/>
      <c r="JW224" s="28"/>
      <c r="JX224" s="28"/>
      <c r="JY224" s="28"/>
      <c r="JZ224" s="28"/>
      <c r="KA224" s="28"/>
      <c r="KB224" s="28"/>
      <c r="KC224" s="28"/>
      <c r="KD224" s="28"/>
      <c r="KE224" s="824"/>
    </row>
    <row r="225" s="786" customFormat="1" hidden="1" customHeight="1" spans="1:291">
      <c r="A225" s="791" t="s">
        <v>1667</v>
      </c>
      <c r="B225" s="343" t="s">
        <v>1668</v>
      </c>
      <c r="C225" s="95" t="s">
        <v>2075</v>
      </c>
      <c r="D225" s="95" t="s">
        <v>2079</v>
      </c>
      <c r="E225" s="417" t="s">
        <v>1396</v>
      </c>
      <c r="F225" s="1117" t="s">
        <v>2080</v>
      </c>
      <c r="G225" s="416" t="s">
        <v>2081</v>
      </c>
      <c r="H225" s="301" t="s">
        <v>2082</v>
      </c>
      <c r="I225" s="99">
        <f>K225-J225</f>
        <v>-1045</v>
      </c>
      <c r="J225" s="1141">
        <v>3413</v>
      </c>
      <c r="K225" s="1130">
        <f t="shared" si="143"/>
        <v>2368</v>
      </c>
      <c r="L225" s="1131">
        <f t="shared" si="144"/>
        <v>2368</v>
      </c>
      <c r="M225" s="1132"/>
      <c r="N225" s="1133"/>
      <c r="O225" s="1139"/>
      <c r="P225" s="1138">
        <f t="shared" si="179"/>
        <v>0</v>
      </c>
      <c r="Q225" s="1154">
        <f t="shared" si="180"/>
        <v>0</v>
      </c>
      <c r="R225" s="1156"/>
      <c r="S225" s="1156"/>
      <c r="T225" s="1156"/>
      <c r="U225" s="1156"/>
      <c r="V225" s="1156"/>
      <c r="W225" s="1156"/>
      <c r="X225" s="1156"/>
      <c r="Y225" s="1156"/>
      <c r="Z225" s="1156"/>
      <c r="AA225" s="1156"/>
      <c r="AB225" s="1167"/>
      <c r="AC225" s="1156"/>
      <c r="AD225" s="1156"/>
      <c r="AE225" s="1156"/>
      <c r="AF225" s="1156"/>
      <c r="AG225" s="1156"/>
      <c r="AH225" s="1156"/>
      <c r="AI225" s="1156"/>
      <c r="AJ225" s="1156"/>
      <c r="AK225" s="1156"/>
      <c r="AL225" s="1156"/>
      <c r="AM225" s="1156"/>
      <c r="AN225" s="1156"/>
      <c r="AO225" s="1156"/>
      <c r="AP225" s="1156"/>
      <c r="AQ225" s="1156"/>
      <c r="AR225" s="1156"/>
      <c r="AS225" s="1179"/>
      <c r="AT225" s="1177"/>
      <c r="AU225" s="1178"/>
      <c r="AV225" s="1178"/>
      <c r="AW225" s="1178"/>
      <c r="AX225" s="1178"/>
      <c r="AY225" s="1178"/>
      <c r="AZ225" s="1178"/>
      <c r="BA225" s="1178"/>
      <c r="BB225" s="1178"/>
      <c r="BC225" s="1178"/>
      <c r="BD225" s="1178">
        <v>4</v>
      </c>
      <c r="BE225" s="1178"/>
      <c r="BF225" s="1178"/>
      <c r="BG225" s="1178"/>
      <c r="BH225" s="1178"/>
      <c r="BI225" s="1178"/>
      <c r="BJ225" s="1178"/>
      <c r="BK225" s="1186"/>
      <c r="BL225" s="1187">
        <v>-3541</v>
      </c>
      <c r="BM225" s="1187"/>
      <c r="BN225" s="1187"/>
      <c r="BO225" s="1187"/>
      <c r="BP225" s="1187"/>
      <c r="BQ225" s="1187"/>
      <c r="BR225" s="1187"/>
      <c r="BS225" s="1187"/>
      <c r="BT225" s="1187"/>
      <c r="BU225" s="1187"/>
      <c r="BV225" s="1191"/>
      <c r="BW225" s="1186"/>
      <c r="BX225" s="1186"/>
      <c r="BY225" s="1186"/>
      <c r="BZ225" s="1186"/>
      <c r="CA225" s="1186"/>
      <c r="CB225" s="1186"/>
      <c r="CC225" s="1186">
        <v>48</v>
      </c>
      <c r="CD225" s="1186"/>
      <c r="CE225" s="1186"/>
      <c r="CF225" s="1186"/>
      <c r="CG225" s="1186"/>
      <c r="CH225" s="1186"/>
      <c r="CI225" s="1186"/>
      <c r="CJ225" s="1186"/>
      <c r="CK225" s="1186">
        <v>16</v>
      </c>
      <c r="CL225" s="1186"/>
      <c r="CM225" s="1186"/>
      <c r="CN225" s="1186">
        <v>4</v>
      </c>
      <c r="CO225" s="1186"/>
      <c r="CP225" s="1186"/>
      <c r="CQ225" s="1186"/>
      <c r="CR225" s="1186"/>
      <c r="CS225" s="1186">
        <v>208</v>
      </c>
      <c r="CT225" s="1186"/>
      <c r="CU225" s="1186">
        <v>32</v>
      </c>
      <c r="CV225" s="1186"/>
      <c r="CW225" s="1186"/>
      <c r="CX225" s="1186"/>
      <c r="CY225" s="1186"/>
      <c r="CZ225" s="1186"/>
      <c r="DA225" s="1186"/>
      <c r="DB225" s="1186"/>
      <c r="DC225" s="1186"/>
      <c r="DD225" s="1186"/>
      <c r="DE225" s="1186"/>
      <c r="DF225" s="1186"/>
      <c r="DG225" s="1186"/>
      <c r="DH225" s="1186"/>
      <c r="DI225" s="1186"/>
      <c r="DJ225" s="1186">
        <v>48</v>
      </c>
      <c r="DK225" s="1186">
        <v>208</v>
      </c>
      <c r="DL225" s="1186">
        <v>48</v>
      </c>
      <c r="DM225" s="1186"/>
      <c r="DN225" s="1186"/>
      <c r="DO225" s="1186">
        <v>94</v>
      </c>
      <c r="DP225" s="1186"/>
      <c r="DQ225" s="1186">
        <v>48</v>
      </c>
      <c r="DR225" s="1186"/>
      <c r="DS225" s="1186"/>
      <c r="DT225" s="1186"/>
      <c r="DU225" s="1186"/>
      <c r="DV225" s="1186"/>
      <c r="DW225" s="1186"/>
      <c r="DX225" s="1186"/>
      <c r="DY225" s="1186"/>
      <c r="DZ225" s="1186"/>
      <c r="EA225" s="1186"/>
      <c r="EB225" s="1186"/>
      <c r="EC225" s="1186"/>
      <c r="ED225" s="1186">
        <v>288</v>
      </c>
      <c r="EE225" s="1186"/>
      <c r="EF225" s="1186"/>
      <c r="EG225" s="1186">
        <v>94</v>
      </c>
      <c r="EH225" s="1186"/>
      <c r="EI225" s="1186"/>
      <c r="EJ225" s="1186"/>
      <c r="EK225" s="1197"/>
      <c r="EL225" s="1198"/>
      <c r="EM225" s="1186"/>
      <c r="EN225" s="1186"/>
      <c r="EO225" s="1186"/>
      <c r="EP225" s="1186"/>
      <c r="EQ225" s="1186"/>
      <c r="ER225" s="1186"/>
      <c r="ES225" s="1186"/>
      <c r="ET225" s="1186"/>
      <c r="EU225" s="1186"/>
      <c r="EV225" s="1186"/>
      <c r="EW225" s="1186"/>
      <c r="EX225" s="1186"/>
      <c r="EY225" s="1186"/>
      <c r="EZ225" s="1186"/>
      <c r="FA225" s="1186"/>
      <c r="FB225" s="1186"/>
      <c r="FC225" s="1209"/>
      <c r="FD225" s="1186"/>
      <c r="FE225" s="1186"/>
      <c r="FF225" s="1186"/>
      <c r="FG225" s="1186"/>
      <c r="FH225" s="1186">
        <v>32</v>
      </c>
      <c r="FI225" s="1186"/>
      <c r="FJ225" s="1186"/>
      <c r="FK225" s="1186"/>
      <c r="FL225" s="1209"/>
      <c r="FM225" s="1186"/>
      <c r="FN225" s="1186"/>
      <c r="FO225" s="1186"/>
      <c r="FP225" s="1186"/>
      <c r="FQ225" s="1186"/>
      <c r="FR225" s="1186"/>
      <c r="FS225" s="1186"/>
      <c r="FT225" s="1186"/>
      <c r="FU225" s="1186"/>
      <c r="FV225" s="1186"/>
      <c r="FW225" s="1186"/>
      <c r="FX225" s="1186"/>
      <c r="FY225" s="1186"/>
      <c r="FZ225" s="1186"/>
      <c r="GA225" s="1186"/>
      <c r="GB225" s="1186"/>
      <c r="GC225" s="1186"/>
      <c r="GD225" s="1186"/>
      <c r="GE225" s="1186"/>
      <c r="GF225" s="1186"/>
      <c r="GG225" s="1186"/>
      <c r="GH225" s="1186"/>
      <c r="GI225" s="1186"/>
      <c r="GJ225" s="1186"/>
      <c r="GK225" s="1186"/>
      <c r="GL225" s="1186">
        <v>1</v>
      </c>
      <c r="GM225" s="1186"/>
      <c r="GN225" s="1186"/>
      <c r="GO225" s="1186"/>
      <c r="GP225" s="1186"/>
      <c r="GQ225" s="1186"/>
      <c r="GR225" s="1186"/>
      <c r="GS225" s="1186"/>
      <c r="GT225" s="1186"/>
      <c r="GU225" s="1186"/>
      <c r="GV225" s="1186"/>
      <c r="GW225" s="1186"/>
      <c r="GX225" s="1186"/>
      <c r="GY225" s="1218"/>
      <c r="GZ225" s="364">
        <f t="shared" si="160"/>
        <v>1136</v>
      </c>
      <c r="HA225" s="365">
        <f t="shared" si="161"/>
        <v>33</v>
      </c>
      <c r="HB225" s="366">
        <f t="shared" si="162"/>
        <v>1169</v>
      </c>
      <c r="HC225" s="366">
        <v>1408</v>
      </c>
      <c r="HD225" s="365"/>
      <c r="HE225" s="365"/>
      <c r="HF225" s="54"/>
      <c r="HG225" s="709">
        <v>9.99</v>
      </c>
      <c r="HH225" s="709">
        <v>2.6</v>
      </c>
      <c r="HI225" s="709">
        <f t="shared" si="169"/>
        <v>3039.4</v>
      </c>
      <c r="HJ225" s="711"/>
      <c r="HK225" s="711">
        <v>12.7</v>
      </c>
      <c r="HL225" s="738">
        <f t="shared" si="176"/>
        <v>0.270952927669346</v>
      </c>
      <c r="HM225" s="743"/>
      <c r="HN225" s="743">
        <v>5000</v>
      </c>
      <c r="HO225" s="743">
        <v>12.53</v>
      </c>
      <c r="HP225" s="740">
        <f t="shared" si="177"/>
        <v>30073.6</v>
      </c>
      <c r="HQ225" s="738">
        <f>1-HO225/6.7/HH225</f>
        <v>0.280711825487945</v>
      </c>
      <c r="HR225" s="745">
        <v>44652</v>
      </c>
      <c r="HS225" s="742">
        <v>44927</v>
      </c>
      <c r="HT225" s="739">
        <f ca="1" t="shared" si="186"/>
        <v>5</v>
      </c>
      <c r="HU225" s="739">
        <f ca="1" t="shared" si="181"/>
        <v>150</v>
      </c>
      <c r="HV225" s="743">
        <v>3413</v>
      </c>
      <c r="HW225" s="739">
        <f t="shared" si="165"/>
        <v>1169</v>
      </c>
      <c r="HX225" s="761">
        <f t="shared" si="182"/>
        <v>0.404428299602145</v>
      </c>
      <c r="HY225" s="739">
        <f ca="1" t="shared" si="183"/>
        <v>0.984108862365219</v>
      </c>
      <c r="HZ225" s="739">
        <f t="shared" si="138"/>
        <v>2368</v>
      </c>
      <c r="IA225" s="743"/>
      <c r="IB225" s="739">
        <f ca="1" t="shared" si="166"/>
        <v>233.8</v>
      </c>
      <c r="IC225" s="769">
        <f ca="1" t="shared" si="167"/>
        <v>7.79333333333333</v>
      </c>
      <c r="ID225" s="769">
        <f ca="1" t="shared" si="168"/>
        <v>303.849443969204</v>
      </c>
      <c r="IE225" s="743"/>
      <c r="IF225" s="743"/>
      <c r="IG225" s="743"/>
      <c r="IH225" s="743"/>
      <c r="II225" s="743"/>
      <c r="IJ225" s="743"/>
      <c r="IK225" s="743"/>
      <c r="IL225" s="743"/>
      <c r="IM225" s="743"/>
      <c r="IN225" s="743"/>
      <c r="IO225" s="743"/>
      <c r="IP225" s="743"/>
      <c r="IQ225" s="739"/>
      <c r="IR225" s="739"/>
      <c r="IS225" s="739"/>
      <c r="IT225" s="739"/>
      <c r="IU225" s="739"/>
      <c r="IV225" s="739"/>
      <c r="IW225" s="739"/>
      <c r="IX225" s="739"/>
      <c r="IY225" s="739"/>
      <c r="IZ225" s="739"/>
      <c r="JA225" s="739"/>
      <c r="JB225" s="743">
        <v>0</v>
      </c>
      <c r="JC225" s="743">
        <v>0</v>
      </c>
      <c r="JD225" s="743">
        <v>0</v>
      </c>
      <c r="JE225" s="743">
        <v>0</v>
      </c>
      <c r="JF225" s="743">
        <v>0</v>
      </c>
      <c r="JG225" s="739">
        <v>240</v>
      </c>
      <c r="JH225" s="739">
        <v>64</v>
      </c>
      <c r="JI225" s="739">
        <v>496</v>
      </c>
      <c r="JJ225" s="739">
        <v>0</v>
      </c>
      <c r="JK225" s="739">
        <v>64</v>
      </c>
      <c r="JL225" s="739">
        <v>208</v>
      </c>
      <c r="JM225" s="739">
        <v>336</v>
      </c>
      <c r="JN225" s="28">
        <f t="shared" si="184"/>
        <v>1408</v>
      </c>
      <c r="JO225" s="28">
        <f t="shared" si="185"/>
        <v>0</v>
      </c>
      <c r="JP225" s="28"/>
      <c r="JQ225" s="28"/>
      <c r="JR225" s="28"/>
      <c r="JS225" s="28"/>
      <c r="JT225" s="28"/>
      <c r="JU225" s="28"/>
      <c r="JV225" s="28"/>
      <c r="JW225" s="28"/>
      <c r="JX225" s="28"/>
      <c r="JY225" s="28"/>
      <c r="JZ225" s="28"/>
      <c r="KA225" s="28"/>
      <c r="KB225" s="28"/>
      <c r="KC225" s="28"/>
      <c r="KD225" s="28"/>
      <c r="KE225" s="824"/>
    </row>
    <row r="226" s="786" customFormat="1" hidden="1" customHeight="1" spans="1:291">
      <c r="A226" s="791" t="s">
        <v>1667</v>
      </c>
      <c r="B226" s="343" t="s">
        <v>1626</v>
      </c>
      <c r="C226" s="95" t="s">
        <v>2075</v>
      </c>
      <c r="D226" s="95" t="s">
        <v>2079</v>
      </c>
      <c r="E226" s="417" t="s">
        <v>1396</v>
      </c>
      <c r="F226" s="909" t="s">
        <v>2083</v>
      </c>
      <c r="G226" s="792" t="s">
        <v>2084</v>
      </c>
      <c r="H226" s="1060" t="s">
        <v>2085</v>
      </c>
      <c r="I226" s="99">
        <f>K226-J226</f>
        <v>-1128</v>
      </c>
      <c r="J226" s="1129">
        <v>4084</v>
      </c>
      <c r="K226" s="1130">
        <f t="shared" si="143"/>
        <v>2956</v>
      </c>
      <c r="L226" s="1131">
        <f t="shared" si="144"/>
        <v>2956</v>
      </c>
      <c r="M226" s="1132"/>
      <c r="N226" s="1133"/>
      <c r="O226" s="1139"/>
      <c r="P226" s="1138">
        <f t="shared" si="179"/>
        <v>0</v>
      </c>
      <c r="Q226" s="1154">
        <f t="shared" si="180"/>
        <v>0</v>
      </c>
      <c r="R226" s="1156"/>
      <c r="S226" s="1156"/>
      <c r="T226" s="1156"/>
      <c r="U226" s="1156"/>
      <c r="V226" s="1156"/>
      <c r="W226" s="1156"/>
      <c r="X226" s="1156"/>
      <c r="Y226" s="1156"/>
      <c r="Z226" s="1156"/>
      <c r="AA226" s="1156"/>
      <c r="AB226" s="1167"/>
      <c r="AC226" s="1156"/>
      <c r="AD226" s="1156"/>
      <c r="AE226" s="1156"/>
      <c r="AF226" s="1156"/>
      <c r="AG226" s="1156"/>
      <c r="AH226" s="1156"/>
      <c r="AI226" s="1156"/>
      <c r="AJ226" s="1156"/>
      <c r="AK226" s="1156"/>
      <c r="AL226" s="1156"/>
      <c r="AM226" s="1156"/>
      <c r="AN226" s="1156"/>
      <c r="AO226" s="1156"/>
      <c r="AP226" s="1156"/>
      <c r="AQ226" s="1156"/>
      <c r="AR226" s="1156"/>
      <c r="AS226" s="1179"/>
      <c r="AT226" s="1177"/>
      <c r="AU226" s="1178"/>
      <c r="AV226" s="1178"/>
      <c r="AW226" s="1178"/>
      <c r="AX226" s="1178"/>
      <c r="AY226" s="1178"/>
      <c r="AZ226" s="1178"/>
      <c r="BA226" s="1178"/>
      <c r="BB226" s="1178"/>
      <c r="BC226" s="1178"/>
      <c r="BD226" s="1178">
        <v>4</v>
      </c>
      <c r="BE226" s="1178"/>
      <c r="BF226" s="1178"/>
      <c r="BG226" s="1178"/>
      <c r="BH226" s="1178"/>
      <c r="BI226" s="1178"/>
      <c r="BJ226" s="1178"/>
      <c r="BK226" s="1186"/>
      <c r="BL226" s="1187">
        <v>-4212</v>
      </c>
      <c r="BM226" s="1187"/>
      <c r="BN226" s="1187"/>
      <c r="BO226" s="1187"/>
      <c r="BP226" s="1187"/>
      <c r="BQ226" s="1187"/>
      <c r="BR226" s="1187"/>
      <c r="BS226" s="1187"/>
      <c r="BT226" s="1187"/>
      <c r="BU226" s="1187"/>
      <c r="BV226" s="1191"/>
      <c r="BW226" s="1186"/>
      <c r="BX226" s="1186"/>
      <c r="BY226" s="1186"/>
      <c r="BZ226" s="1186"/>
      <c r="CA226" s="1186"/>
      <c r="CB226" s="1186"/>
      <c r="CC226" s="1186">
        <v>48</v>
      </c>
      <c r="CD226" s="1186"/>
      <c r="CE226" s="1186"/>
      <c r="CF226" s="1186"/>
      <c r="CG226" s="1186"/>
      <c r="CH226" s="1186"/>
      <c r="CI226" s="1186"/>
      <c r="CJ226" s="1186"/>
      <c r="CK226" s="1186">
        <v>16</v>
      </c>
      <c r="CL226" s="1186"/>
      <c r="CM226" s="1186"/>
      <c r="CN226" s="1186">
        <v>8</v>
      </c>
      <c r="CO226" s="1186"/>
      <c r="CP226" s="1186"/>
      <c r="CQ226" s="1186"/>
      <c r="CR226" s="1186"/>
      <c r="CS226" s="1186">
        <v>208</v>
      </c>
      <c r="CT226" s="1186"/>
      <c r="CU226" s="1186">
        <v>32</v>
      </c>
      <c r="CV226" s="1186"/>
      <c r="CW226" s="1186"/>
      <c r="CX226" s="1186"/>
      <c r="CY226" s="1186"/>
      <c r="CZ226" s="1186"/>
      <c r="DA226" s="1186"/>
      <c r="DB226" s="1186">
        <v>32</v>
      </c>
      <c r="DC226" s="1186"/>
      <c r="DD226" s="1186"/>
      <c r="DE226" s="1186"/>
      <c r="DF226" s="1186"/>
      <c r="DG226" s="1186"/>
      <c r="DH226" s="1186"/>
      <c r="DI226" s="1186"/>
      <c r="DJ226" s="1186"/>
      <c r="DK226" s="1186">
        <v>208</v>
      </c>
      <c r="DL226" s="1186">
        <v>48</v>
      </c>
      <c r="DM226" s="1186"/>
      <c r="DN226" s="1186"/>
      <c r="DO226" s="1186">
        <v>94</v>
      </c>
      <c r="DP226" s="1186"/>
      <c r="DQ226" s="1186"/>
      <c r="DR226" s="1186"/>
      <c r="DS226" s="1186"/>
      <c r="DT226" s="1186"/>
      <c r="DU226" s="1186"/>
      <c r="DV226" s="1186">
        <v>128</v>
      </c>
      <c r="DW226" s="1186"/>
      <c r="DX226" s="1186"/>
      <c r="DY226" s="1186"/>
      <c r="DZ226" s="1186"/>
      <c r="EA226" s="1186"/>
      <c r="EB226" s="1186"/>
      <c r="EC226" s="1186"/>
      <c r="ED226" s="1186">
        <v>288</v>
      </c>
      <c r="EE226" s="1186"/>
      <c r="EF226" s="1186"/>
      <c r="EG226" s="1186">
        <v>94</v>
      </c>
      <c r="EH226" s="1186"/>
      <c r="EI226" s="1186"/>
      <c r="EJ226" s="1186"/>
      <c r="EK226" s="1197"/>
      <c r="EL226" s="1198"/>
      <c r="EM226" s="1186"/>
      <c r="EN226" s="1186"/>
      <c r="EO226" s="1186"/>
      <c r="EP226" s="1186"/>
      <c r="EQ226" s="1186"/>
      <c r="ER226" s="1186"/>
      <c r="ES226" s="1186"/>
      <c r="ET226" s="1186"/>
      <c r="EU226" s="1186"/>
      <c r="EV226" s="1186"/>
      <c r="EW226" s="1186"/>
      <c r="EX226" s="1186"/>
      <c r="EY226" s="1186"/>
      <c r="EZ226" s="1186"/>
      <c r="FA226" s="1186"/>
      <c r="FB226" s="1186"/>
      <c r="FC226" s="1209"/>
      <c r="FD226" s="1186"/>
      <c r="FE226" s="1186"/>
      <c r="FF226" s="1186"/>
      <c r="FG226" s="1186"/>
      <c r="FH226" s="1186">
        <v>48</v>
      </c>
      <c r="FI226" s="1186"/>
      <c r="FJ226" s="1186"/>
      <c r="FK226" s="1186"/>
      <c r="FL226" s="1209"/>
      <c r="FM226" s="1186"/>
      <c r="FN226" s="1186"/>
      <c r="FO226" s="1186"/>
      <c r="FP226" s="1186"/>
      <c r="FQ226" s="1186"/>
      <c r="FR226" s="1186"/>
      <c r="FS226" s="1186"/>
      <c r="FT226" s="1186"/>
      <c r="FU226" s="1186"/>
      <c r="FV226" s="1186"/>
      <c r="FW226" s="1186"/>
      <c r="FX226" s="1186"/>
      <c r="FY226" s="1186"/>
      <c r="FZ226" s="1186"/>
      <c r="GA226" s="1186"/>
      <c r="GB226" s="1186"/>
      <c r="GC226" s="1186"/>
      <c r="GD226" s="1186"/>
      <c r="GE226" s="1186"/>
      <c r="GF226" s="1186"/>
      <c r="GG226" s="1186"/>
      <c r="GH226" s="1186"/>
      <c r="GI226" s="1186"/>
      <c r="GJ226" s="1186"/>
      <c r="GK226" s="1186"/>
      <c r="GL226" s="1186"/>
      <c r="GM226" s="1186"/>
      <c r="GN226" s="1186"/>
      <c r="GO226" s="1186"/>
      <c r="GP226" s="1186"/>
      <c r="GQ226" s="1186"/>
      <c r="GR226" s="1186"/>
      <c r="GS226" s="1186"/>
      <c r="GT226" s="1186"/>
      <c r="GU226" s="1186"/>
      <c r="GV226" s="1186"/>
      <c r="GW226" s="1186"/>
      <c r="GX226" s="1186"/>
      <c r="GY226" s="1218"/>
      <c r="GZ226" s="364">
        <f t="shared" si="160"/>
        <v>1204</v>
      </c>
      <c r="HA226" s="365">
        <f t="shared" si="161"/>
        <v>48</v>
      </c>
      <c r="HB226" s="366">
        <f t="shared" si="162"/>
        <v>1252</v>
      </c>
      <c r="HC226" s="366">
        <v>752</v>
      </c>
      <c r="HD226" s="365"/>
      <c r="HE226" s="365"/>
      <c r="HF226" s="54"/>
      <c r="HG226" s="708">
        <v>9.99</v>
      </c>
      <c r="HH226" s="708">
        <v>2.6</v>
      </c>
      <c r="HI226" s="709">
        <f t="shared" si="169"/>
        <v>3255.2</v>
      </c>
      <c r="HJ226" s="710"/>
      <c r="HK226" s="710">
        <v>12.7</v>
      </c>
      <c r="HL226" s="738">
        <f t="shared" si="176"/>
        <v>0.270952927669346</v>
      </c>
      <c r="HM226" s="739"/>
      <c r="HN226" s="739">
        <v>5000</v>
      </c>
      <c r="HO226" s="739"/>
      <c r="HP226" s="740">
        <f t="shared" si="177"/>
        <v>37541.2</v>
      </c>
      <c r="HQ226" s="738"/>
      <c r="HR226" s="741">
        <v>44835</v>
      </c>
      <c r="HS226" s="742">
        <v>44927</v>
      </c>
      <c r="HT226" s="739">
        <f ca="1" t="shared" si="186"/>
        <v>5</v>
      </c>
      <c r="HU226" s="739">
        <f ca="1" t="shared" si="181"/>
        <v>150</v>
      </c>
      <c r="HV226" s="739">
        <v>4084</v>
      </c>
      <c r="HW226" s="739">
        <f t="shared" si="165"/>
        <v>1252</v>
      </c>
      <c r="HX226" s="761">
        <f t="shared" si="182"/>
        <v>0.355681818181818</v>
      </c>
      <c r="HY226" s="739">
        <f ca="1" t="shared" si="183"/>
        <v>0.865492424242424</v>
      </c>
      <c r="HZ226" s="739">
        <f t="shared" si="138"/>
        <v>2956</v>
      </c>
      <c r="IA226" s="739"/>
      <c r="IB226" s="739">
        <f ca="1" t="shared" si="166"/>
        <v>250.4</v>
      </c>
      <c r="IC226" s="769">
        <f ca="1" t="shared" si="167"/>
        <v>8.34666666666667</v>
      </c>
      <c r="ID226" s="769">
        <f ca="1" t="shared" si="168"/>
        <v>354.153354632588</v>
      </c>
      <c r="IE226" s="739"/>
      <c r="IF226" s="739"/>
      <c r="IG226" s="739"/>
      <c r="IH226" s="739"/>
      <c r="II226" s="739"/>
      <c r="IJ226" s="739"/>
      <c r="IK226" s="739"/>
      <c r="IL226" s="743"/>
      <c r="IM226" s="743"/>
      <c r="IN226" s="743"/>
      <c r="IO226" s="743"/>
      <c r="IP226" s="743"/>
      <c r="IQ226" s="739"/>
      <c r="IR226" s="739"/>
      <c r="IS226" s="739"/>
      <c r="IT226" s="739"/>
      <c r="IU226" s="739"/>
      <c r="IV226" s="739"/>
      <c r="IW226" s="739"/>
      <c r="IX226" s="739"/>
      <c r="IY226" s="739"/>
      <c r="IZ226" s="739"/>
      <c r="JA226" s="739"/>
      <c r="JB226" s="743">
        <v>0</v>
      </c>
      <c r="JC226" s="743">
        <v>0</v>
      </c>
      <c r="JD226" s="743">
        <v>0</v>
      </c>
      <c r="JE226" s="743">
        <v>0</v>
      </c>
      <c r="JF226" s="743">
        <v>0</v>
      </c>
      <c r="JG226" s="739">
        <v>0</v>
      </c>
      <c r="JH226" s="739">
        <v>0</v>
      </c>
      <c r="JI226" s="739">
        <v>0</v>
      </c>
      <c r="JJ226" s="739">
        <v>0</v>
      </c>
      <c r="JK226" s="739">
        <v>272</v>
      </c>
      <c r="JL226" s="739">
        <v>192</v>
      </c>
      <c r="JM226" s="739">
        <v>288</v>
      </c>
      <c r="JN226" s="28">
        <f t="shared" si="184"/>
        <v>752</v>
      </c>
      <c r="JO226" s="28">
        <f t="shared" si="185"/>
        <v>0</v>
      </c>
      <c r="JP226" s="28"/>
      <c r="JQ226" s="28"/>
      <c r="JR226" s="28"/>
      <c r="JS226" s="28"/>
      <c r="JT226" s="28"/>
      <c r="JU226" s="28"/>
      <c r="JV226" s="28"/>
      <c r="JW226" s="28"/>
      <c r="JX226" s="28"/>
      <c r="JY226" s="28"/>
      <c r="JZ226" s="28"/>
      <c r="KA226" s="28"/>
      <c r="KB226" s="28"/>
      <c r="KC226" s="28"/>
      <c r="KD226" s="28"/>
      <c r="KE226" s="824"/>
    </row>
    <row r="227" s="786" customFormat="1" hidden="1" customHeight="1" spans="1:291">
      <c r="A227" s="95" t="s">
        <v>1610</v>
      </c>
      <c r="B227" s="343" t="s">
        <v>1682</v>
      </c>
      <c r="C227" s="95" t="s">
        <v>2075</v>
      </c>
      <c r="D227" s="95" t="s">
        <v>2076</v>
      </c>
      <c r="E227" s="417" t="s">
        <v>1396</v>
      </c>
      <c r="F227" s="1115" t="s">
        <v>231</v>
      </c>
      <c r="G227" s="112" t="s">
        <v>2086</v>
      </c>
      <c r="H227" s="1060" t="s">
        <v>2087</v>
      </c>
      <c r="I227" s="99">
        <f>K227-J227</f>
        <v>-2288</v>
      </c>
      <c r="J227" s="1129">
        <v>10398</v>
      </c>
      <c r="K227" s="1130">
        <f t="shared" si="143"/>
        <v>8110</v>
      </c>
      <c r="L227" s="1131">
        <f t="shared" si="144"/>
        <v>8110</v>
      </c>
      <c r="M227" s="1132"/>
      <c r="N227" s="1133"/>
      <c r="O227" s="1139"/>
      <c r="P227" s="1138">
        <f t="shared" si="179"/>
        <v>0</v>
      </c>
      <c r="Q227" s="1154">
        <f t="shared" si="180"/>
        <v>0</v>
      </c>
      <c r="R227" s="1156"/>
      <c r="S227" s="1156"/>
      <c r="T227" s="1156"/>
      <c r="U227" s="1156"/>
      <c r="V227" s="1156"/>
      <c r="W227" s="1156"/>
      <c r="X227" s="1156"/>
      <c r="Y227" s="1156"/>
      <c r="Z227" s="1156"/>
      <c r="AA227" s="1156"/>
      <c r="AB227" s="1167"/>
      <c r="AC227" s="1156"/>
      <c r="AD227" s="1156"/>
      <c r="AE227" s="1156"/>
      <c r="AF227" s="1156"/>
      <c r="AG227" s="1156"/>
      <c r="AH227" s="1156"/>
      <c r="AI227" s="1156"/>
      <c r="AJ227" s="1156"/>
      <c r="AK227" s="1156"/>
      <c r="AL227" s="1156"/>
      <c r="AM227" s="1156"/>
      <c r="AN227" s="1156"/>
      <c r="AO227" s="1156"/>
      <c r="AP227" s="1156"/>
      <c r="AQ227" s="1156"/>
      <c r="AR227" s="1156"/>
      <c r="AS227" s="1179"/>
      <c r="AT227" s="1177"/>
      <c r="AU227" s="1178"/>
      <c r="AV227" s="1178"/>
      <c r="AW227" s="1178"/>
      <c r="AX227" s="1178"/>
      <c r="AY227" s="1178"/>
      <c r="AZ227" s="1178"/>
      <c r="BA227" s="1178"/>
      <c r="BB227" s="1178"/>
      <c r="BC227" s="1178"/>
      <c r="BD227" s="1178">
        <v>4</v>
      </c>
      <c r="BE227" s="1178"/>
      <c r="BF227" s="1178"/>
      <c r="BG227" s="1178"/>
      <c r="BH227" s="1178"/>
      <c r="BI227" s="1178"/>
      <c r="BJ227" s="1178"/>
      <c r="BK227" s="1186"/>
      <c r="BL227" s="1187">
        <v>-10398</v>
      </c>
      <c r="BM227" s="1187"/>
      <c r="BN227" s="1187"/>
      <c r="BO227" s="1187"/>
      <c r="BP227" s="1187"/>
      <c r="BQ227" s="1187"/>
      <c r="BR227" s="1187"/>
      <c r="BS227" s="1187"/>
      <c r="BT227" s="1187"/>
      <c r="BU227" s="1187"/>
      <c r="BV227" s="1191"/>
      <c r="BW227" s="1186"/>
      <c r="BX227" s="1186"/>
      <c r="BY227" s="1186"/>
      <c r="BZ227" s="1186"/>
      <c r="CA227" s="1186"/>
      <c r="CB227" s="1186">
        <v>32</v>
      </c>
      <c r="CC227" s="1186"/>
      <c r="CD227" s="1186"/>
      <c r="CE227" s="1186"/>
      <c r="CF227" s="1186"/>
      <c r="CG227" s="1186"/>
      <c r="CH227" s="1186"/>
      <c r="CI227" s="1186"/>
      <c r="CJ227" s="1186"/>
      <c r="CK227" s="1186"/>
      <c r="CL227" s="1186"/>
      <c r="CM227" s="1186">
        <v>112</v>
      </c>
      <c r="CN227" s="1186">
        <v>4</v>
      </c>
      <c r="CO227" s="1186"/>
      <c r="CP227" s="1186">
        <v>228</v>
      </c>
      <c r="CQ227" s="1186"/>
      <c r="CR227" s="1186"/>
      <c r="CS227" s="1186"/>
      <c r="CT227" s="1186"/>
      <c r="CU227" s="1186"/>
      <c r="CV227" s="1186"/>
      <c r="CW227" s="1186"/>
      <c r="CX227" s="1186"/>
      <c r="CY227" s="1186"/>
      <c r="CZ227" s="1186"/>
      <c r="DA227" s="1186"/>
      <c r="DB227" s="1186"/>
      <c r="DC227" s="1186"/>
      <c r="DD227" s="1186"/>
      <c r="DE227" s="1186"/>
      <c r="DF227" s="1186"/>
      <c r="DG227" s="1186">
        <v>1332</v>
      </c>
      <c r="DH227" s="1186"/>
      <c r="DI227" s="1186"/>
      <c r="DJ227" s="1186"/>
      <c r="DK227" s="1186">
        <v>208</v>
      </c>
      <c r="DL227" s="1186"/>
      <c r="DM227" s="1186"/>
      <c r="DN227" s="1186"/>
      <c r="DO227" s="1186">
        <v>94</v>
      </c>
      <c r="DP227" s="1186"/>
      <c r="DQ227" s="1186">
        <v>48</v>
      </c>
      <c r="DR227" s="1186"/>
      <c r="DS227" s="1186"/>
      <c r="DT227" s="1186"/>
      <c r="DU227" s="1186"/>
      <c r="DV227" s="1186"/>
      <c r="DW227" s="1186"/>
      <c r="DX227" s="1186"/>
      <c r="DY227" s="1186"/>
      <c r="DZ227" s="1186"/>
      <c r="EA227" s="1186"/>
      <c r="EB227" s="1186"/>
      <c r="EC227" s="1186">
        <v>36</v>
      </c>
      <c r="ED227" s="1186"/>
      <c r="EE227" s="1186"/>
      <c r="EF227" s="1186"/>
      <c r="EG227" s="1186">
        <v>94</v>
      </c>
      <c r="EH227" s="1186">
        <v>64</v>
      </c>
      <c r="EI227" s="1186"/>
      <c r="EJ227" s="1186"/>
      <c r="EK227" s="1197"/>
      <c r="EL227" s="1198"/>
      <c r="EM227" s="1186"/>
      <c r="EN227" s="1186"/>
      <c r="EO227" s="1186">
        <v>16</v>
      </c>
      <c r="EP227" s="1186"/>
      <c r="EQ227" s="1186"/>
      <c r="ER227" s="1186">
        <v>16</v>
      </c>
      <c r="ES227" s="1186"/>
      <c r="ET227" s="1186"/>
      <c r="EU227" s="1186"/>
      <c r="EV227" s="1186"/>
      <c r="EW227" s="1186"/>
      <c r="EX227" s="1186"/>
      <c r="EY227" s="1186"/>
      <c r="EZ227" s="1186"/>
      <c r="FA227" s="1186"/>
      <c r="FB227" s="1186"/>
      <c r="FC227" s="1209"/>
      <c r="FD227" s="1186"/>
      <c r="FE227" s="1186"/>
      <c r="FF227" s="1186"/>
      <c r="FG227" s="1186"/>
      <c r="FH227" s="1186"/>
      <c r="FI227" s="1186"/>
      <c r="FJ227" s="1186"/>
      <c r="FK227" s="1186"/>
      <c r="FL227" s="1209"/>
      <c r="FM227" s="1186"/>
      <c r="FN227" s="1186"/>
      <c r="FO227" s="1186"/>
      <c r="FP227" s="1186"/>
      <c r="FQ227" s="1186"/>
      <c r="FR227" s="1186"/>
      <c r="FS227" s="1186"/>
      <c r="FT227" s="1186"/>
      <c r="FU227" s="1186"/>
      <c r="FV227" s="1186"/>
      <c r="FW227" s="1186"/>
      <c r="FX227" s="1186"/>
      <c r="FY227" s="1186"/>
      <c r="FZ227" s="1186"/>
      <c r="GA227" s="1186"/>
      <c r="GB227" s="1186"/>
      <c r="GC227" s="1186"/>
      <c r="GD227" s="1186"/>
      <c r="GE227" s="1186"/>
      <c r="GF227" s="1186"/>
      <c r="GG227" s="1186"/>
      <c r="GH227" s="1186"/>
      <c r="GI227" s="1186"/>
      <c r="GJ227" s="1186"/>
      <c r="GK227" s="1186"/>
      <c r="GL227" s="1186"/>
      <c r="GM227" s="1186"/>
      <c r="GN227" s="1186"/>
      <c r="GO227" s="1186"/>
      <c r="GP227" s="1186"/>
      <c r="GQ227" s="1186"/>
      <c r="GR227" s="1186"/>
      <c r="GS227" s="1186"/>
      <c r="GT227" s="1186"/>
      <c r="GU227" s="1186"/>
      <c r="GV227" s="1186"/>
      <c r="GW227" s="1186"/>
      <c r="GX227" s="1186"/>
      <c r="GY227" s="1218"/>
      <c r="GZ227" s="364">
        <f t="shared" si="160"/>
        <v>2252</v>
      </c>
      <c r="HA227" s="365">
        <f t="shared" si="161"/>
        <v>32</v>
      </c>
      <c r="HB227" s="366">
        <f t="shared" si="162"/>
        <v>2284</v>
      </c>
      <c r="HC227" s="366">
        <v>7164</v>
      </c>
      <c r="HD227" s="365">
        <v>2486</v>
      </c>
      <c r="HE227" s="365"/>
      <c r="HF227" s="54"/>
      <c r="HG227" s="708">
        <v>9.99</v>
      </c>
      <c r="HH227" s="708">
        <v>2.6</v>
      </c>
      <c r="HI227" s="709">
        <f t="shared" si="169"/>
        <v>5938.4</v>
      </c>
      <c r="HJ227" s="710"/>
      <c r="HK227" s="710">
        <v>12.7</v>
      </c>
      <c r="HL227" s="738">
        <f t="shared" si="176"/>
        <v>0.270952927669346</v>
      </c>
      <c r="HM227" s="739"/>
      <c r="HN227" s="739">
        <v>5000</v>
      </c>
      <c r="HO227" s="739">
        <v>12.53</v>
      </c>
      <c r="HP227" s="740">
        <f t="shared" si="177"/>
        <v>102997</v>
      </c>
      <c r="HQ227" s="738">
        <f>1-HO227/6.7/HH227</f>
        <v>0.280711825487945</v>
      </c>
      <c r="HR227" s="741">
        <v>44470</v>
      </c>
      <c r="HS227" s="742">
        <v>44927</v>
      </c>
      <c r="HT227" s="739">
        <f ca="1" t="shared" si="186"/>
        <v>5</v>
      </c>
      <c r="HU227" s="739">
        <f ca="1" t="shared" si="181"/>
        <v>150</v>
      </c>
      <c r="HV227" s="739">
        <v>10398</v>
      </c>
      <c r="HW227" s="739">
        <f t="shared" si="165"/>
        <v>2284</v>
      </c>
      <c r="HX227" s="761">
        <f t="shared" si="182"/>
        <v>0.246812189323536</v>
      </c>
      <c r="HY227" s="739">
        <f ca="1" t="shared" si="183"/>
        <v>0.600576327353937</v>
      </c>
      <c r="HZ227" s="739">
        <f t="shared" si="138"/>
        <v>8110</v>
      </c>
      <c r="IA227" s="739"/>
      <c r="IB227" s="739">
        <f ca="1" t="shared" si="166"/>
        <v>456.8</v>
      </c>
      <c r="IC227" s="769">
        <f ca="1" t="shared" si="167"/>
        <v>15.2266666666667</v>
      </c>
      <c r="ID227" s="769">
        <f ca="1" t="shared" si="168"/>
        <v>532.618213660245</v>
      </c>
      <c r="IE227" s="739"/>
      <c r="IF227" s="739"/>
      <c r="IG227" s="739"/>
      <c r="IH227" s="739"/>
      <c r="II227" s="739"/>
      <c r="IJ227" s="739"/>
      <c r="IK227" s="739"/>
      <c r="IL227" s="743"/>
      <c r="IM227" s="743"/>
      <c r="IN227" s="743"/>
      <c r="IO227" s="743"/>
      <c r="IP227" s="743"/>
      <c r="IQ227" s="739"/>
      <c r="IR227" s="739"/>
      <c r="IS227" s="739"/>
      <c r="IT227" s="739"/>
      <c r="IU227" s="739"/>
      <c r="IV227" s="739"/>
      <c r="IW227" s="739"/>
      <c r="IX227" s="739"/>
      <c r="IY227" s="739"/>
      <c r="IZ227" s="739"/>
      <c r="JA227" s="739"/>
      <c r="JB227" s="743">
        <v>258</v>
      </c>
      <c r="JC227" s="743">
        <v>528</v>
      </c>
      <c r="JD227" s="743">
        <v>1642</v>
      </c>
      <c r="JE227" s="743">
        <v>544</v>
      </c>
      <c r="JF227" s="743">
        <v>1648</v>
      </c>
      <c r="JG227" s="739">
        <v>832</v>
      </c>
      <c r="JH227" s="739">
        <v>64</v>
      </c>
      <c r="JI227" s="739">
        <v>400</v>
      </c>
      <c r="JJ227" s="739">
        <v>48</v>
      </c>
      <c r="JK227" s="739">
        <v>288</v>
      </c>
      <c r="JL227" s="739">
        <v>784</v>
      </c>
      <c r="JM227" s="739">
        <v>128</v>
      </c>
      <c r="JN227" s="28">
        <f t="shared" si="184"/>
        <v>7164</v>
      </c>
      <c r="JO227" s="28">
        <f t="shared" si="185"/>
        <v>0</v>
      </c>
      <c r="JP227" s="28"/>
      <c r="JQ227" s="28"/>
      <c r="JR227" s="28"/>
      <c r="JS227" s="28"/>
      <c r="JT227" s="28"/>
      <c r="JU227" s="28"/>
      <c r="JV227" s="28"/>
      <c r="JW227" s="28"/>
      <c r="JX227" s="28"/>
      <c r="JY227" s="28"/>
      <c r="JZ227" s="28"/>
      <c r="KA227" s="28"/>
      <c r="KB227" s="28"/>
      <c r="KC227" s="28"/>
      <c r="KD227" s="28"/>
      <c r="KE227" s="824"/>
    </row>
    <row r="228" s="786" customFormat="1" hidden="1" customHeight="1" spans="1:291">
      <c r="A228" s="95" t="s">
        <v>1610</v>
      </c>
      <c r="B228" s="343">
        <v>2020</v>
      </c>
      <c r="C228" s="95" t="s">
        <v>2075</v>
      </c>
      <c r="D228" s="95" t="s">
        <v>2076</v>
      </c>
      <c r="E228" s="417" t="s">
        <v>1396</v>
      </c>
      <c r="F228" s="909" t="s">
        <v>237</v>
      </c>
      <c r="G228" s="792" t="s">
        <v>2088</v>
      </c>
      <c r="H228" s="1110" t="s">
        <v>2089</v>
      </c>
      <c r="I228" s="99">
        <f>K228-J228</f>
        <v>-1656</v>
      </c>
      <c r="J228" s="1129">
        <v>10216</v>
      </c>
      <c r="K228" s="1130">
        <f t="shared" si="143"/>
        <v>8560</v>
      </c>
      <c r="L228" s="1131">
        <f t="shared" si="144"/>
        <v>8560</v>
      </c>
      <c r="M228" s="1132"/>
      <c r="N228" s="1133"/>
      <c r="O228" s="1139"/>
      <c r="P228" s="1138">
        <f t="shared" si="179"/>
        <v>0</v>
      </c>
      <c r="Q228" s="1154">
        <f t="shared" si="180"/>
        <v>0</v>
      </c>
      <c r="R228" s="1156"/>
      <c r="S228" s="1156"/>
      <c r="T228" s="1156"/>
      <c r="U228" s="1156"/>
      <c r="V228" s="1156"/>
      <c r="W228" s="1156"/>
      <c r="X228" s="1156"/>
      <c r="Y228" s="1156"/>
      <c r="Z228" s="1156"/>
      <c r="AA228" s="1156"/>
      <c r="AB228" s="1167"/>
      <c r="AC228" s="1156"/>
      <c r="AD228" s="1156"/>
      <c r="AE228" s="1156"/>
      <c r="AF228" s="1156"/>
      <c r="AG228" s="1156"/>
      <c r="AH228" s="1156"/>
      <c r="AI228" s="1156"/>
      <c r="AJ228" s="1156"/>
      <c r="AK228" s="1156"/>
      <c r="AL228" s="1156"/>
      <c r="AM228" s="1156"/>
      <c r="AN228" s="1156"/>
      <c r="AO228" s="1156"/>
      <c r="AP228" s="1156"/>
      <c r="AQ228" s="1156"/>
      <c r="AR228" s="1156"/>
      <c r="AS228" s="1179"/>
      <c r="AT228" s="1177"/>
      <c r="AU228" s="1178"/>
      <c r="AV228" s="1178"/>
      <c r="AW228" s="1178"/>
      <c r="AX228" s="1178"/>
      <c r="AY228" s="1178"/>
      <c r="AZ228" s="1178"/>
      <c r="BA228" s="1178"/>
      <c r="BB228" s="1178"/>
      <c r="BC228" s="1178"/>
      <c r="BD228" s="1178">
        <v>4</v>
      </c>
      <c r="BE228" s="1178"/>
      <c r="BF228" s="1178"/>
      <c r="BG228" s="1178"/>
      <c r="BH228" s="1178"/>
      <c r="BI228" s="1178"/>
      <c r="BJ228" s="1178"/>
      <c r="BK228" s="1186"/>
      <c r="BL228" s="1187">
        <v>-10216</v>
      </c>
      <c r="BM228" s="1187"/>
      <c r="BN228" s="1187"/>
      <c r="BO228" s="1187"/>
      <c r="BP228" s="1187"/>
      <c r="BQ228" s="1187"/>
      <c r="BR228" s="1187"/>
      <c r="BS228" s="1187"/>
      <c r="BT228" s="1187"/>
      <c r="BU228" s="1187"/>
      <c r="BV228" s="1191"/>
      <c r="BW228" s="1186"/>
      <c r="BX228" s="1186"/>
      <c r="BY228" s="1186"/>
      <c r="BZ228" s="1186"/>
      <c r="CA228" s="1186"/>
      <c r="CB228" s="1186">
        <v>48</v>
      </c>
      <c r="CC228" s="1186"/>
      <c r="CD228" s="1186"/>
      <c r="CE228" s="1186"/>
      <c r="CF228" s="1186"/>
      <c r="CG228" s="1186"/>
      <c r="CH228" s="1186">
        <v>608</v>
      </c>
      <c r="CI228" s="1186"/>
      <c r="CJ228" s="1186">
        <v>16</v>
      </c>
      <c r="CK228" s="1186"/>
      <c r="CL228" s="1186"/>
      <c r="CM228" s="1186"/>
      <c r="CN228" s="1186">
        <v>4</v>
      </c>
      <c r="CO228" s="1186"/>
      <c r="CP228" s="1186"/>
      <c r="CQ228" s="1186"/>
      <c r="CR228" s="1186">
        <v>64</v>
      </c>
      <c r="CS228" s="1186"/>
      <c r="CT228" s="1186"/>
      <c r="CU228" s="1186"/>
      <c r="CV228" s="1186"/>
      <c r="CW228" s="1186"/>
      <c r="CX228" s="1186">
        <v>160</v>
      </c>
      <c r="CY228" s="1186"/>
      <c r="CZ228" s="1186"/>
      <c r="DA228" s="1186"/>
      <c r="DB228" s="1186"/>
      <c r="DC228" s="1186"/>
      <c r="DD228" s="1186"/>
      <c r="DE228" s="1186"/>
      <c r="DF228" s="1186"/>
      <c r="DG228" s="1186"/>
      <c r="DH228" s="1186"/>
      <c r="DI228" s="1186"/>
      <c r="DJ228" s="1186"/>
      <c r="DK228" s="1186">
        <v>208</v>
      </c>
      <c r="DL228" s="1186"/>
      <c r="DM228" s="1186"/>
      <c r="DN228" s="1186"/>
      <c r="DO228" s="1186">
        <v>94</v>
      </c>
      <c r="DP228" s="1186"/>
      <c r="DQ228" s="1186">
        <v>48</v>
      </c>
      <c r="DR228" s="1186"/>
      <c r="DS228" s="1186"/>
      <c r="DT228" s="1186"/>
      <c r="DU228" s="1186"/>
      <c r="DV228" s="1186"/>
      <c r="DW228" s="1186"/>
      <c r="DX228" s="1186"/>
      <c r="DY228" s="1186"/>
      <c r="DZ228" s="1186"/>
      <c r="EA228" s="1186"/>
      <c r="EB228" s="1186"/>
      <c r="EC228" s="1186">
        <v>132</v>
      </c>
      <c r="ED228" s="1186">
        <v>48</v>
      </c>
      <c r="EE228" s="1186"/>
      <c r="EF228" s="1186"/>
      <c r="EG228" s="1186">
        <v>94</v>
      </c>
      <c r="EH228" s="1186">
        <v>48</v>
      </c>
      <c r="EI228" s="1186"/>
      <c r="EJ228" s="1186"/>
      <c r="EK228" s="1197"/>
      <c r="EL228" s="1198"/>
      <c r="EM228" s="1186"/>
      <c r="EN228" s="1186"/>
      <c r="EO228" s="1186">
        <v>48</v>
      </c>
      <c r="EP228" s="1186"/>
      <c r="EQ228" s="1186">
        <v>16</v>
      </c>
      <c r="ER228" s="1186">
        <v>16</v>
      </c>
      <c r="ES228" s="1186"/>
      <c r="ET228" s="1186"/>
      <c r="EU228" s="1186"/>
      <c r="EV228" s="1186"/>
      <c r="EW228" s="1186"/>
      <c r="EX228" s="1186"/>
      <c r="EY228" s="1186"/>
      <c r="EZ228" s="1186"/>
      <c r="FA228" s="1186"/>
      <c r="FB228" s="1186"/>
      <c r="FC228" s="1209"/>
      <c r="FD228" s="1186"/>
      <c r="FE228" s="1186"/>
      <c r="FF228" s="1186"/>
      <c r="FG228" s="1186"/>
      <c r="FH228" s="1186"/>
      <c r="FI228" s="1186"/>
      <c r="FJ228" s="1186"/>
      <c r="FK228" s="1186"/>
      <c r="FL228" s="1209"/>
      <c r="FM228" s="1186"/>
      <c r="FN228" s="1186"/>
      <c r="FO228" s="1186"/>
      <c r="FP228" s="1186"/>
      <c r="FQ228" s="1186"/>
      <c r="FR228" s="1186"/>
      <c r="FS228" s="1186"/>
      <c r="FT228" s="1186"/>
      <c r="FU228" s="1186"/>
      <c r="FV228" s="1186"/>
      <c r="FW228" s="1186"/>
      <c r="FX228" s="1186"/>
      <c r="FY228" s="1186"/>
      <c r="FZ228" s="1186"/>
      <c r="GA228" s="1186"/>
      <c r="GB228" s="1186"/>
      <c r="GC228" s="1186"/>
      <c r="GD228" s="1186"/>
      <c r="GE228" s="1186"/>
      <c r="GF228" s="1186"/>
      <c r="GG228" s="1186"/>
      <c r="GH228" s="1186"/>
      <c r="GI228" s="1186"/>
      <c r="GJ228" s="1186"/>
      <c r="GK228" s="1186"/>
      <c r="GL228" s="1186"/>
      <c r="GM228" s="1186"/>
      <c r="GN228" s="1186"/>
      <c r="GO228" s="1186"/>
      <c r="GP228" s="1186"/>
      <c r="GQ228" s="1186"/>
      <c r="GR228" s="1186"/>
      <c r="GS228" s="1186"/>
      <c r="GT228" s="1186"/>
      <c r="GU228" s="1186"/>
      <c r="GV228" s="1186"/>
      <c r="GW228" s="1186"/>
      <c r="GX228" s="1186"/>
      <c r="GY228" s="1218"/>
      <c r="GZ228" s="364">
        <f t="shared" si="160"/>
        <v>1572</v>
      </c>
      <c r="HA228" s="365">
        <f t="shared" si="161"/>
        <v>80</v>
      </c>
      <c r="HB228" s="366">
        <f t="shared" si="162"/>
        <v>1652</v>
      </c>
      <c r="HC228" s="366">
        <v>4128</v>
      </c>
      <c r="HD228" s="365">
        <v>5599</v>
      </c>
      <c r="HE228" s="365">
        <v>0</v>
      </c>
      <c r="HF228" s="54"/>
      <c r="HG228" s="708">
        <v>9.99</v>
      </c>
      <c r="HH228" s="708">
        <v>2.6</v>
      </c>
      <c r="HI228" s="709">
        <f t="shared" si="169"/>
        <v>4295.2</v>
      </c>
      <c r="HJ228" s="710">
        <v>17.25</v>
      </c>
      <c r="HK228" s="710">
        <v>12.7</v>
      </c>
      <c r="HL228" s="738">
        <f t="shared" si="176"/>
        <v>0.270952927669346</v>
      </c>
      <c r="HM228" s="739"/>
      <c r="HN228" s="739">
        <v>5000</v>
      </c>
      <c r="HO228" s="739">
        <v>12.6</v>
      </c>
      <c r="HP228" s="740">
        <f t="shared" si="177"/>
        <v>108712</v>
      </c>
      <c r="HQ228" s="738">
        <f>1-HO228/6.7/HH228</f>
        <v>0.276693455797933</v>
      </c>
      <c r="HR228" s="741">
        <v>44287</v>
      </c>
      <c r="HS228" s="742">
        <v>44927</v>
      </c>
      <c r="HT228" s="739">
        <f ca="1" t="shared" si="186"/>
        <v>5</v>
      </c>
      <c r="HU228" s="739">
        <f ca="1" t="shared" si="181"/>
        <v>150</v>
      </c>
      <c r="HV228" s="739">
        <v>10216</v>
      </c>
      <c r="HW228" s="739">
        <f t="shared" si="165"/>
        <v>1652</v>
      </c>
      <c r="HX228" s="761">
        <f t="shared" si="182"/>
        <v>0.175969322539412</v>
      </c>
      <c r="HY228" s="739">
        <f ca="1" t="shared" si="183"/>
        <v>0.428192018179236</v>
      </c>
      <c r="HZ228" s="739">
        <f t="shared" si="138"/>
        <v>8560</v>
      </c>
      <c r="IA228" s="739"/>
      <c r="IB228" s="739">
        <f ca="1" t="shared" si="166"/>
        <v>330.4</v>
      </c>
      <c r="IC228" s="769">
        <f ca="1" t="shared" si="167"/>
        <v>11.0133333333333</v>
      </c>
      <c r="ID228" s="769">
        <f ca="1" t="shared" si="168"/>
        <v>777.239709443099</v>
      </c>
      <c r="IE228" s="739"/>
      <c r="IF228" s="739"/>
      <c r="IG228" s="739"/>
      <c r="IH228" s="739"/>
      <c r="II228" s="739"/>
      <c r="IJ228" s="739"/>
      <c r="IK228" s="739"/>
      <c r="IL228" s="743"/>
      <c r="IM228" s="743"/>
      <c r="IN228" s="743"/>
      <c r="IO228" s="743"/>
      <c r="IP228" s="743"/>
      <c r="IQ228" s="739"/>
      <c r="IR228" s="739"/>
      <c r="IS228" s="739"/>
      <c r="IT228" s="739"/>
      <c r="IU228" s="739"/>
      <c r="IV228" s="739"/>
      <c r="IW228" s="739"/>
      <c r="IX228" s="739"/>
      <c r="IY228" s="739"/>
      <c r="IZ228" s="739"/>
      <c r="JA228" s="739"/>
      <c r="JB228" s="743">
        <v>576</v>
      </c>
      <c r="JC228" s="743">
        <v>672</v>
      </c>
      <c r="JD228" s="743">
        <v>320</v>
      </c>
      <c r="JE228" s="743">
        <v>800</v>
      </c>
      <c r="JF228" s="743">
        <v>240</v>
      </c>
      <c r="JG228" s="739">
        <v>176</v>
      </c>
      <c r="JH228" s="739">
        <v>160</v>
      </c>
      <c r="JI228" s="739">
        <v>400</v>
      </c>
      <c r="JJ228" s="739">
        <v>224</v>
      </c>
      <c r="JK228" s="739">
        <v>176</v>
      </c>
      <c r="JL228" s="739">
        <v>240</v>
      </c>
      <c r="JM228" s="739">
        <v>144</v>
      </c>
      <c r="JN228" s="28">
        <f t="shared" si="184"/>
        <v>4128</v>
      </c>
      <c r="JO228" s="28">
        <f t="shared" si="185"/>
        <v>0</v>
      </c>
      <c r="JP228" s="28"/>
      <c r="JQ228" s="28"/>
      <c r="JR228" s="28"/>
      <c r="JS228" s="28"/>
      <c r="JT228" s="28"/>
      <c r="JU228" s="28"/>
      <c r="JV228" s="28"/>
      <c r="JW228" s="28"/>
      <c r="JX228" s="28"/>
      <c r="JY228" s="28"/>
      <c r="JZ228" s="28"/>
      <c r="KA228" s="28"/>
      <c r="KB228" s="28"/>
      <c r="KC228" s="28"/>
      <c r="KD228" s="28"/>
      <c r="KE228" s="824"/>
    </row>
    <row r="229" s="786" customFormat="1" hidden="1" customHeight="1" spans="1:291">
      <c r="A229" s="95" t="s">
        <v>1610</v>
      </c>
      <c r="B229" s="415" t="s">
        <v>1611</v>
      </c>
      <c r="C229" s="95" t="s">
        <v>2075</v>
      </c>
      <c r="D229" s="95" t="s">
        <v>2076</v>
      </c>
      <c r="E229" s="417" t="s">
        <v>1396</v>
      </c>
      <c r="F229" s="909" t="s">
        <v>2090</v>
      </c>
      <c r="G229" s="416" t="s">
        <v>2091</v>
      </c>
      <c r="H229" s="98" t="s">
        <v>2092</v>
      </c>
      <c r="I229" s="99"/>
      <c r="J229" s="1141"/>
      <c r="K229" s="1130">
        <f t="shared" si="143"/>
        <v>1399</v>
      </c>
      <c r="L229" s="1131">
        <f t="shared" si="144"/>
        <v>1399</v>
      </c>
      <c r="M229" s="1132"/>
      <c r="N229" s="1133"/>
      <c r="O229" s="1139"/>
      <c r="P229" s="1138">
        <f t="shared" si="179"/>
        <v>0</v>
      </c>
      <c r="Q229" s="1154">
        <f t="shared" si="180"/>
        <v>3000</v>
      </c>
      <c r="R229" s="1156"/>
      <c r="S229" s="1156"/>
      <c r="T229" s="1156"/>
      <c r="U229" s="1156"/>
      <c r="V229" s="1156"/>
      <c r="W229" s="1156"/>
      <c r="X229" s="1156"/>
      <c r="Y229" s="1156"/>
      <c r="Z229" s="1156"/>
      <c r="AA229" s="1156"/>
      <c r="AB229" s="1167"/>
      <c r="AC229" s="1156"/>
      <c r="AD229" s="1156"/>
      <c r="AE229" s="1156"/>
      <c r="AF229" s="1156">
        <v>3000</v>
      </c>
      <c r="AG229" s="1156"/>
      <c r="AH229" s="1156"/>
      <c r="AI229" s="1156"/>
      <c r="AJ229" s="1156"/>
      <c r="AK229" s="1156"/>
      <c r="AL229" s="1156"/>
      <c r="AM229" s="1156"/>
      <c r="AN229" s="1156"/>
      <c r="AO229" s="1156"/>
      <c r="AP229" s="1156"/>
      <c r="AQ229" s="1156"/>
      <c r="AR229" s="1156"/>
      <c r="AS229" s="1179"/>
      <c r="AT229" s="1177"/>
      <c r="AU229" s="1178"/>
      <c r="AV229" s="1178"/>
      <c r="AW229" s="1178"/>
      <c r="AX229" s="1178"/>
      <c r="AY229" s="1178"/>
      <c r="AZ229" s="1178"/>
      <c r="BA229" s="1178"/>
      <c r="BB229" s="1178"/>
      <c r="BC229" s="1178"/>
      <c r="BD229" s="1178">
        <v>20</v>
      </c>
      <c r="BE229" s="1178"/>
      <c r="BF229" s="1178"/>
      <c r="BG229" s="1178"/>
      <c r="BH229" s="1178"/>
      <c r="BI229" s="1178"/>
      <c r="BJ229" s="1178"/>
      <c r="BK229" s="1186"/>
      <c r="BL229" s="1187"/>
      <c r="BM229" s="1187"/>
      <c r="BN229" s="1187"/>
      <c r="BO229" s="1187"/>
      <c r="BP229" s="1187"/>
      <c r="BQ229" s="1187"/>
      <c r="BR229" s="1187"/>
      <c r="BS229" s="1187"/>
      <c r="BT229" s="1187"/>
      <c r="BU229" s="1187"/>
      <c r="BV229" s="1191"/>
      <c r="BW229" s="1186"/>
      <c r="BX229" s="1186"/>
      <c r="BY229" s="1186"/>
      <c r="BZ229" s="1186"/>
      <c r="CA229" s="1186"/>
      <c r="CB229" s="1186"/>
      <c r="CC229" s="1186"/>
      <c r="CD229" s="1186"/>
      <c r="CE229" s="1186"/>
      <c r="CF229" s="1186"/>
      <c r="CG229" s="1186"/>
      <c r="CH229" s="1186"/>
      <c r="CI229" s="1186"/>
      <c r="CJ229" s="1186"/>
      <c r="CK229" s="1186"/>
      <c r="CL229" s="1186"/>
      <c r="CM229" s="1186"/>
      <c r="CN229" s="1186"/>
      <c r="CO229" s="1186">
        <v>160</v>
      </c>
      <c r="CP229" s="1186"/>
      <c r="CQ229" s="1186"/>
      <c r="CR229" s="1186"/>
      <c r="CS229" s="1186">
        <v>288</v>
      </c>
      <c r="CT229" s="1186"/>
      <c r="CU229" s="1186"/>
      <c r="CV229" s="1186"/>
      <c r="CW229" s="1186"/>
      <c r="CX229" s="1186">
        <v>160</v>
      </c>
      <c r="CY229" s="1186"/>
      <c r="CZ229" s="1186"/>
      <c r="DA229" s="1186"/>
      <c r="DB229" s="1186"/>
      <c r="DC229" s="1186"/>
      <c r="DD229" s="1186"/>
      <c r="DE229" s="1186"/>
      <c r="DF229" s="1186"/>
      <c r="DG229" s="1186"/>
      <c r="DH229" s="1186"/>
      <c r="DI229" s="1186"/>
      <c r="DJ229" s="1186">
        <v>80</v>
      </c>
      <c r="DK229" s="1186">
        <v>208</v>
      </c>
      <c r="DL229" s="1186">
        <v>64</v>
      </c>
      <c r="DM229" s="1186"/>
      <c r="DN229" s="1186"/>
      <c r="DO229" s="1186">
        <v>94</v>
      </c>
      <c r="DP229" s="1186"/>
      <c r="DQ229" s="1186">
        <v>48</v>
      </c>
      <c r="DR229" s="1186"/>
      <c r="DS229" s="1186"/>
      <c r="DT229" s="1186"/>
      <c r="DU229" s="1186"/>
      <c r="DV229" s="1186"/>
      <c r="DW229" s="1186"/>
      <c r="DX229" s="1186"/>
      <c r="DY229" s="1186"/>
      <c r="DZ229" s="1186"/>
      <c r="EA229" s="1186"/>
      <c r="EB229" s="1186"/>
      <c r="EC229" s="1186"/>
      <c r="ED229" s="1186">
        <v>352</v>
      </c>
      <c r="EE229" s="1186"/>
      <c r="EF229" s="1186"/>
      <c r="EG229" s="1186">
        <v>30</v>
      </c>
      <c r="EH229" s="1186">
        <v>64</v>
      </c>
      <c r="EI229" s="1186"/>
      <c r="EJ229" s="1186"/>
      <c r="EK229" s="1197"/>
      <c r="EL229" s="1198"/>
      <c r="EM229" s="1186"/>
      <c r="EN229" s="1186"/>
      <c r="EO229" s="1186"/>
      <c r="EP229" s="1186"/>
      <c r="EQ229" s="1186"/>
      <c r="ER229" s="1186"/>
      <c r="ES229" s="1186"/>
      <c r="ET229" s="1186"/>
      <c r="EU229" s="1186"/>
      <c r="EV229" s="1186"/>
      <c r="EW229" s="1186"/>
      <c r="EX229" s="1186"/>
      <c r="EY229" s="1186"/>
      <c r="EZ229" s="1186"/>
      <c r="FA229" s="1186"/>
      <c r="FB229" s="1186"/>
      <c r="FC229" s="1209"/>
      <c r="FD229" s="1186"/>
      <c r="FE229" s="1186"/>
      <c r="FF229" s="1186"/>
      <c r="FG229" s="1186"/>
      <c r="FH229" s="1186"/>
      <c r="FI229" s="1186">
        <v>32</v>
      </c>
      <c r="FJ229" s="1186"/>
      <c r="FK229" s="1186"/>
      <c r="FL229" s="1209"/>
      <c r="FM229" s="1186"/>
      <c r="FN229" s="1186"/>
      <c r="FO229" s="1186"/>
      <c r="FP229" s="1186"/>
      <c r="FQ229" s="1186"/>
      <c r="FR229" s="1186"/>
      <c r="FS229" s="1186"/>
      <c r="FT229" s="1186"/>
      <c r="FU229" s="1186"/>
      <c r="FV229" s="1186"/>
      <c r="FW229" s="1186"/>
      <c r="FX229" s="1186"/>
      <c r="FY229" s="1186"/>
      <c r="FZ229" s="1186">
        <v>1</v>
      </c>
      <c r="GA229" s="1186"/>
      <c r="GB229" s="1186"/>
      <c r="GC229" s="1186"/>
      <c r="GD229" s="1186"/>
      <c r="GE229" s="1186"/>
      <c r="GF229" s="1186"/>
      <c r="GG229" s="1186"/>
      <c r="GH229" s="1186"/>
      <c r="GI229" s="1186"/>
      <c r="GJ229" s="1186"/>
      <c r="GK229" s="1186"/>
      <c r="GL229" s="1186"/>
      <c r="GM229" s="1186"/>
      <c r="GN229" s="1186"/>
      <c r="GO229" s="1186"/>
      <c r="GP229" s="1186"/>
      <c r="GQ229" s="1186"/>
      <c r="GR229" s="1186"/>
      <c r="GS229" s="1186"/>
      <c r="GT229" s="1186"/>
      <c r="GU229" s="1186"/>
      <c r="GV229" s="1186"/>
      <c r="GW229" s="1186"/>
      <c r="GX229" s="1186"/>
      <c r="GY229" s="1218"/>
      <c r="GZ229" s="364">
        <f t="shared" si="160"/>
        <v>1548</v>
      </c>
      <c r="HA229" s="365">
        <f t="shared" si="161"/>
        <v>33</v>
      </c>
      <c r="HB229" s="366">
        <f t="shared" si="162"/>
        <v>1581</v>
      </c>
      <c r="HC229" s="366"/>
      <c r="HD229" s="365"/>
      <c r="HE229" s="365"/>
      <c r="HF229" s="54"/>
      <c r="HG229" s="709">
        <v>9.99</v>
      </c>
      <c r="HH229" s="709">
        <v>2.6</v>
      </c>
      <c r="HI229" s="709">
        <f t="shared" si="169"/>
        <v>4110.6</v>
      </c>
      <c r="HJ229" s="711"/>
      <c r="HK229" s="711">
        <v>12.7</v>
      </c>
      <c r="HL229" s="738">
        <f t="shared" si="176"/>
        <v>0.270952927669346</v>
      </c>
      <c r="HM229" s="743"/>
      <c r="HN229" s="739">
        <v>3000</v>
      </c>
      <c r="HO229" s="743"/>
      <c r="HP229" s="740">
        <f t="shared" si="177"/>
        <v>17767.3</v>
      </c>
      <c r="HQ229" s="738"/>
      <c r="HR229" s="745">
        <v>45017</v>
      </c>
      <c r="HS229" s="742">
        <v>45017</v>
      </c>
      <c r="HT229" s="739">
        <f ca="1" t="shared" si="186"/>
        <v>2</v>
      </c>
      <c r="HU229" s="739">
        <f ca="1" t="shared" ref="HU229:HU269" si="187">DATEDIF(HS229,TODAY(),"D")</f>
        <v>60</v>
      </c>
      <c r="HV229" s="743">
        <v>0</v>
      </c>
      <c r="HW229" s="739">
        <f t="shared" ref="HW229:HW240" si="188">HB229</f>
        <v>1581</v>
      </c>
      <c r="HX229" s="761"/>
      <c r="HY229" s="739"/>
      <c r="HZ229" s="739">
        <f t="shared" si="138"/>
        <v>1399</v>
      </c>
      <c r="IA229" s="743"/>
      <c r="IB229" s="739">
        <f ca="1" t="shared" si="166"/>
        <v>790.5</v>
      </c>
      <c r="IC229" s="769">
        <f ca="1" t="shared" si="167"/>
        <v>26.35</v>
      </c>
      <c r="ID229" s="769">
        <f ca="1" t="shared" si="168"/>
        <v>53.0929791271347</v>
      </c>
      <c r="IE229" s="743"/>
      <c r="IF229" s="743"/>
      <c r="IG229" s="743"/>
      <c r="IH229" s="743"/>
      <c r="II229" s="743"/>
      <c r="IJ229" s="743"/>
      <c r="IK229" s="743"/>
      <c r="IL229" s="743"/>
      <c r="IM229" s="743"/>
      <c r="IN229" s="743"/>
      <c r="IO229" s="743"/>
      <c r="IP229" s="743"/>
      <c r="IQ229" s="739"/>
      <c r="IR229" s="739"/>
      <c r="IS229" s="739"/>
      <c r="IT229" s="739"/>
      <c r="IU229" s="739"/>
      <c r="IV229" s="739"/>
      <c r="IW229" s="739"/>
      <c r="IX229" s="739"/>
      <c r="IY229" s="739"/>
      <c r="IZ229" s="739"/>
      <c r="JA229" s="739"/>
      <c r="JB229" s="743"/>
      <c r="JC229" s="743"/>
      <c r="JD229" s="743"/>
      <c r="JE229" s="743"/>
      <c r="JF229" s="743"/>
      <c r="JG229" s="739"/>
      <c r="JH229" s="739"/>
      <c r="JI229" s="739"/>
      <c r="JJ229" s="739"/>
      <c r="JK229" s="739"/>
      <c r="JL229" s="739"/>
      <c r="JM229" s="739"/>
      <c r="JN229" s="28"/>
      <c r="JO229" s="28"/>
      <c r="JP229" s="28"/>
      <c r="JQ229" s="28"/>
      <c r="JR229" s="28"/>
      <c r="JS229" s="28"/>
      <c r="JT229" s="28"/>
      <c r="JU229" s="28"/>
      <c r="JV229" s="28"/>
      <c r="JW229" s="28"/>
      <c r="JX229" s="28"/>
      <c r="JY229" s="28"/>
      <c r="JZ229" s="28"/>
      <c r="KA229" s="28"/>
      <c r="KB229" s="28"/>
      <c r="KC229" s="28"/>
      <c r="KD229" s="28"/>
      <c r="KE229" s="824"/>
    </row>
    <row r="230" s="786" customFormat="1" hidden="1" customHeight="1" spans="1:291">
      <c r="A230" s="95" t="s">
        <v>1610</v>
      </c>
      <c r="B230" s="343" t="s">
        <v>1611</v>
      </c>
      <c r="C230" s="95" t="s">
        <v>1645</v>
      </c>
      <c r="D230" s="95" t="s">
        <v>2065</v>
      </c>
      <c r="E230" s="417"/>
      <c r="F230" s="1247" t="s">
        <v>2093</v>
      </c>
      <c r="G230" s="792" t="s">
        <v>2094</v>
      </c>
      <c r="H230" s="1110" t="s">
        <v>2095</v>
      </c>
      <c r="I230" s="99"/>
      <c r="J230" s="1129"/>
      <c r="K230" s="1130">
        <f t="shared" si="143"/>
        <v>352</v>
      </c>
      <c r="L230" s="1131">
        <f t="shared" si="144"/>
        <v>352</v>
      </c>
      <c r="M230" s="1132"/>
      <c r="N230" s="1133"/>
      <c r="O230" s="1139"/>
      <c r="P230" s="1138">
        <f t="shared" si="179"/>
        <v>0</v>
      </c>
      <c r="Q230" s="1154">
        <f t="shared" si="180"/>
        <v>1000</v>
      </c>
      <c r="R230" s="1156"/>
      <c r="S230" s="1156"/>
      <c r="T230" s="1156"/>
      <c r="U230" s="1156"/>
      <c r="V230" s="1156"/>
      <c r="W230" s="1156"/>
      <c r="X230" s="1156"/>
      <c r="Y230" s="1156"/>
      <c r="Z230" s="1156"/>
      <c r="AA230" s="1156"/>
      <c r="AB230" s="1167"/>
      <c r="AC230" s="1156"/>
      <c r="AD230" s="1156"/>
      <c r="AE230" s="1156"/>
      <c r="AF230" s="1156">
        <v>1000</v>
      </c>
      <c r="AG230" s="1156"/>
      <c r="AH230" s="1156"/>
      <c r="AI230" s="1156"/>
      <c r="AJ230" s="1156"/>
      <c r="AK230" s="1156"/>
      <c r="AL230" s="1156"/>
      <c r="AM230" s="1156"/>
      <c r="AN230" s="1156"/>
      <c r="AO230" s="1156"/>
      <c r="AP230" s="1156"/>
      <c r="AQ230" s="1156"/>
      <c r="AR230" s="1156"/>
      <c r="AS230" s="1179"/>
      <c r="AT230" s="1177"/>
      <c r="AU230" s="1178"/>
      <c r="AV230" s="1178"/>
      <c r="AW230" s="1178"/>
      <c r="AX230" s="1178"/>
      <c r="AY230" s="1178"/>
      <c r="AZ230" s="1178"/>
      <c r="BA230" s="1178"/>
      <c r="BB230" s="1178"/>
      <c r="BC230" s="1178"/>
      <c r="BD230" s="1178">
        <v>4</v>
      </c>
      <c r="BE230" s="1178"/>
      <c r="BF230" s="1178"/>
      <c r="BG230" s="1178"/>
      <c r="BH230" s="1178"/>
      <c r="BI230" s="1178"/>
      <c r="BJ230" s="1178"/>
      <c r="BK230" s="1186"/>
      <c r="BL230" s="1187"/>
      <c r="BM230" s="1187"/>
      <c r="BN230" s="1187"/>
      <c r="BO230" s="1187"/>
      <c r="BP230" s="1187"/>
      <c r="BQ230" s="1187"/>
      <c r="BR230" s="1187"/>
      <c r="BS230" s="1187"/>
      <c r="BT230" s="1187"/>
      <c r="BU230" s="1187"/>
      <c r="BV230" s="1191"/>
      <c r="BW230" s="1186"/>
      <c r="BX230" s="1186"/>
      <c r="BY230" s="1186"/>
      <c r="BZ230" s="1186"/>
      <c r="CA230" s="1186"/>
      <c r="CB230" s="1186"/>
      <c r="CC230" s="1186"/>
      <c r="CD230" s="1186"/>
      <c r="CE230" s="1186"/>
      <c r="CF230" s="1186"/>
      <c r="CG230" s="1186"/>
      <c r="CH230" s="1186"/>
      <c r="CI230" s="1186"/>
      <c r="CJ230" s="1186"/>
      <c r="CK230" s="1186"/>
      <c r="CL230" s="1186"/>
      <c r="CM230" s="1186"/>
      <c r="CN230" s="1186">
        <v>4</v>
      </c>
      <c r="CO230" s="1186"/>
      <c r="CP230" s="1186">
        <v>76</v>
      </c>
      <c r="CQ230" s="1186"/>
      <c r="CR230" s="1186"/>
      <c r="CS230" s="1186"/>
      <c r="CT230" s="1186"/>
      <c r="CU230" s="1186"/>
      <c r="CV230" s="1186"/>
      <c r="CW230" s="1186"/>
      <c r="CX230" s="1186"/>
      <c r="CY230" s="1186"/>
      <c r="CZ230" s="1186"/>
      <c r="DA230" s="1186"/>
      <c r="DB230" s="1186"/>
      <c r="DC230" s="1186"/>
      <c r="DD230" s="1186"/>
      <c r="DE230" s="1186"/>
      <c r="DF230" s="1186"/>
      <c r="DG230" s="1186">
        <v>444</v>
      </c>
      <c r="DH230" s="1186"/>
      <c r="DI230" s="1186"/>
      <c r="DJ230" s="1186"/>
      <c r="DK230" s="1186"/>
      <c r="DL230" s="1186"/>
      <c r="DM230" s="1186"/>
      <c r="DN230" s="1186"/>
      <c r="DO230" s="1186">
        <v>62</v>
      </c>
      <c r="DP230" s="1186"/>
      <c r="DQ230" s="1186"/>
      <c r="DR230" s="1186"/>
      <c r="DS230" s="1186"/>
      <c r="DT230" s="1186"/>
      <c r="DU230" s="1186"/>
      <c r="DV230" s="1186"/>
      <c r="DW230" s="1186"/>
      <c r="DX230" s="1186"/>
      <c r="DY230" s="1186"/>
      <c r="DZ230" s="1186"/>
      <c r="EA230" s="1186"/>
      <c r="EB230" s="1186"/>
      <c r="EC230" s="1186">
        <v>28</v>
      </c>
      <c r="ED230" s="1186"/>
      <c r="EE230" s="1186"/>
      <c r="EF230" s="1186"/>
      <c r="EG230" s="1186">
        <v>30</v>
      </c>
      <c r="EH230" s="1186"/>
      <c r="EI230" s="1186"/>
      <c r="EJ230" s="1186"/>
      <c r="EK230" s="1197"/>
      <c r="EL230" s="1198"/>
      <c r="EM230" s="1186"/>
      <c r="EN230" s="1186"/>
      <c r="EO230" s="1186"/>
      <c r="EP230" s="1186"/>
      <c r="EQ230" s="1186"/>
      <c r="ER230" s="1186"/>
      <c r="ES230" s="1186"/>
      <c r="ET230" s="1186"/>
      <c r="EU230" s="1186"/>
      <c r="EV230" s="1186"/>
      <c r="EW230" s="1186"/>
      <c r="EX230" s="1186"/>
      <c r="EY230" s="1186"/>
      <c r="EZ230" s="1186"/>
      <c r="FA230" s="1186"/>
      <c r="FB230" s="1186"/>
      <c r="FC230" s="1209"/>
      <c r="FD230" s="1186"/>
      <c r="FE230" s="1186"/>
      <c r="FF230" s="1186"/>
      <c r="FG230" s="1186"/>
      <c r="FH230" s="1186"/>
      <c r="FI230" s="1186"/>
      <c r="FJ230" s="1186"/>
      <c r="FK230" s="1186"/>
      <c r="FL230" s="1209"/>
      <c r="FM230" s="1186"/>
      <c r="FN230" s="1186"/>
      <c r="FO230" s="1186"/>
      <c r="FP230" s="1186"/>
      <c r="FQ230" s="1186"/>
      <c r="FR230" s="1186"/>
      <c r="FS230" s="1186"/>
      <c r="FT230" s="1186"/>
      <c r="FU230" s="1186"/>
      <c r="FV230" s="1186"/>
      <c r="FW230" s="1186"/>
      <c r="FX230" s="1186"/>
      <c r="FY230" s="1186"/>
      <c r="FZ230" s="1186"/>
      <c r="GA230" s="1186"/>
      <c r="GB230" s="1186"/>
      <c r="GC230" s="1186"/>
      <c r="GD230" s="1186"/>
      <c r="GE230" s="1186"/>
      <c r="GF230" s="1186"/>
      <c r="GG230" s="1186"/>
      <c r="GH230" s="1186"/>
      <c r="GI230" s="1186"/>
      <c r="GJ230" s="1186"/>
      <c r="GK230" s="1186"/>
      <c r="GL230" s="1186"/>
      <c r="GM230" s="1186"/>
      <c r="GN230" s="1186"/>
      <c r="GO230" s="1186"/>
      <c r="GP230" s="1186"/>
      <c r="GQ230" s="1186"/>
      <c r="GR230" s="1186"/>
      <c r="GS230" s="1186"/>
      <c r="GT230" s="1186"/>
      <c r="GU230" s="1186"/>
      <c r="GV230" s="1186"/>
      <c r="GW230" s="1186"/>
      <c r="GX230" s="1186"/>
      <c r="GY230" s="1218"/>
      <c r="GZ230" s="364">
        <f t="shared" si="160"/>
        <v>644</v>
      </c>
      <c r="HA230" s="365">
        <f t="shared" si="161"/>
        <v>0</v>
      </c>
      <c r="HB230" s="366">
        <f t="shared" si="162"/>
        <v>644</v>
      </c>
      <c r="HC230" s="366"/>
      <c r="HD230" s="365"/>
      <c r="HE230" s="365"/>
      <c r="HF230" s="54"/>
      <c r="HG230" s="708"/>
      <c r="HH230" s="708"/>
      <c r="HI230" s="709"/>
      <c r="HJ230" s="710"/>
      <c r="HK230" s="710"/>
      <c r="HL230" s="738" t="e">
        <f t="shared" si="176"/>
        <v>#DIV/0!</v>
      </c>
      <c r="HM230" s="739"/>
      <c r="HN230" s="739">
        <v>1000</v>
      </c>
      <c r="HO230" s="739"/>
      <c r="HP230" s="740">
        <f t="shared" si="177"/>
        <v>0</v>
      </c>
      <c r="HQ230" s="738"/>
      <c r="HR230" s="745">
        <v>45017</v>
      </c>
      <c r="HS230" s="742">
        <v>45017</v>
      </c>
      <c r="HT230" s="739">
        <f ca="1" t="shared" si="186"/>
        <v>2</v>
      </c>
      <c r="HU230" s="739">
        <f ca="1" t="shared" si="187"/>
        <v>60</v>
      </c>
      <c r="HV230" s="739">
        <v>0</v>
      </c>
      <c r="HW230" s="739">
        <f t="shared" si="188"/>
        <v>644</v>
      </c>
      <c r="HX230" s="761"/>
      <c r="HY230" s="739"/>
      <c r="HZ230" s="739">
        <f t="shared" si="138"/>
        <v>352</v>
      </c>
      <c r="IA230" s="739"/>
      <c r="IB230" s="739">
        <f ca="1" t="shared" si="166"/>
        <v>322</v>
      </c>
      <c r="IC230" s="769">
        <f ca="1" t="shared" si="167"/>
        <v>10.7333333333333</v>
      </c>
      <c r="ID230" s="769">
        <f ca="1" t="shared" si="168"/>
        <v>32.7950310559006</v>
      </c>
      <c r="IE230" s="739"/>
      <c r="IF230" s="739"/>
      <c r="IG230" s="739"/>
      <c r="IH230" s="739"/>
      <c r="II230" s="739"/>
      <c r="IJ230" s="739"/>
      <c r="IK230" s="739"/>
      <c r="IL230" s="743"/>
      <c r="IM230" s="743"/>
      <c r="IN230" s="743"/>
      <c r="IO230" s="743"/>
      <c r="IP230" s="743"/>
      <c r="IQ230" s="739"/>
      <c r="IR230" s="739"/>
      <c r="IS230" s="739"/>
      <c r="IT230" s="739"/>
      <c r="IU230" s="739"/>
      <c r="IV230" s="739"/>
      <c r="IW230" s="739"/>
      <c r="IX230" s="739"/>
      <c r="IY230" s="739"/>
      <c r="IZ230" s="739"/>
      <c r="JA230" s="739"/>
      <c r="JB230" s="743"/>
      <c r="JC230" s="743"/>
      <c r="JD230" s="743"/>
      <c r="JE230" s="743"/>
      <c r="JF230" s="743"/>
      <c r="JG230" s="739"/>
      <c r="JH230" s="739"/>
      <c r="JI230" s="739"/>
      <c r="JJ230" s="739"/>
      <c r="JK230" s="739"/>
      <c r="JL230" s="739"/>
      <c r="JM230" s="739"/>
      <c r="JN230" s="28"/>
      <c r="JO230" s="28"/>
      <c r="JP230" s="28"/>
      <c r="JQ230" s="28"/>
      <c r="JR230" s="28"/>
      <c r="JS230" s="28"/>
      <c r="JT230" s="28"/>
      <c r="JU230" s="28"/>
      <c r="JV230" s="28"/>
      <c r="JW230" s="28"/>
      <c r="JX230" s="28"/>
      <c r="JY230" s="28"/>
      <c r="JZ230" s="28"/>
      <c r="KA230" s="28"/>
      <c r="KB230" s="28"/>
      <c r="KC230" s="28"/>
      <c r="KD230" s="28"/>
      <c r="KE230" s="824"/>
    </row>
    <row r="231" s="786" customFormat="1" hidden="1" customHeight="1" spans="1:291">
      <c r="A231" s="1107" t="s">
        <v>1746</v>
      </c>
      <c r="B231" s="415">
        <v>2020</v>
      </c>
      <c r="C231" s="95" t="s">
        <v>2096</v>
      </c>
      <c r="D231" s="95" t="s">
        <v>2097</v>
      </c>
      <c r="E231" s="789" t="s">
        <v>1657</v>
      </c>
      <c r="F231" s="1061" t="s">
        <v>657</v>
      </c>
      <c r="G231" s="112" t="s">
        <v>658</v>
      </c>
      <c r="H231" s="1060" t="s">
        <v>659</v>
      </c>
      <c r="I231" s="99">
        <f t="shared" ref="I231:I269" si="189">L231-J231</f>
        <v>-365</v>
      </c>
      <c r="J231" s="1129">
        <v>1057</v>
      </c>
      <c r="K231" s="1130">
        <f t="shared" si="143"/>
        <v>692</v>
      </c>
      <c r="L231" s="1131">
        <f t="shared" si="144"/>
        <v>692</v>
      </c>
      <c r="M231" s="1132"/>
      <c r="N231" s="1133"/>
      <c r="O231" s="1134"/>
      <c r="P231" s="1138">
        <f t="shared" si="179"/>
        <v>0</v>
      </c>
      <c r="Q231" s="1154">
        <f t="shared" si="180"/>
        <v>0</v>
      </c>
      <c r="R231" s="1156"/>
      <c r="S231" s="1237"/>
      <c r="T231" s="1237"/>
      <c r="U231" s="1237"/>
      <c r="V231" s="1237"/>
      <c r="W231" s="1237"/>
      <c r="X231" s="1237"/>
      <c r="Y231" s="1237"/>
      <c r="Z231" s="1237"/>
      <c r="AA231" s="1156"/>
      <c r="AB231" s="1167"/>
      <c r="AC231" s="1156"/>
      <c r="AD231" s="1156"/>
      <c r="AE231" s="1156"/>
      <c r="AF231" s="1156"/>
      <c r="AG231" s="1156"/>
      <c r="AH231" s="1156"/>
      <c r="AI231" s="1156"/>
      <c r="AJ231" s="1156"/>
      <c r="AK231" s="1156"/>
      <c r="AL231" s="1156"/>
      <c r="AM231" s="1156"/>
      <c r="AN231" s="1156"/>
      <c r="AO231" s="1156"/>
      <c r="AP231" s="1156"/>
      <c r="AQ231" s="1156"/>
      <c r="AR231" s="1156"/>
      <c r="AS231" s="1179"/>
      <c r="AT231" s="1177"/>
      <c r="AU231" s="1178"/>
      <c r="AV231" s="1178"/>
      <c r="AW231" s="1178"/>
      <c r="AX231" s="1178"/>
      <c r="AY231" s="1178"/>
      <c r="AZ231" s="1178"/>
      <c r="BA231" s="1178"/>
      <c r="BB231" s="1178"/>
      <c r="BC231" s="1178"/>
      <c r="BD231" s="1178"/>
      <c r="BE231" s="1178"/>
      <c r="BF231" s="1178"/>
      <c r="BG231" s="1178"/>
      <c r="BH231" s="1178"/>
      <c r="BI231" s="1178"/>
      <c r="BJ231" s="1178"/>
      <c r="BK231" s="1186"/>
      <c r="BL231" s="1187">
        <v>-1057</v>
      </c>
      <c r="BM231" s="1187"/>
      <c r="BN231" s="1187">
        <v>-47</v>
      </c>
      <c r="BO231" s="1187"/>
      <c r="BP231" s="1187"/>
      <c r="BQ231" s="1187"/>
      <c r="BR231" s="1187"/>
      <c r="BS231" s="1187"/>
      <c r="BT231" s="1187"/>
      <c r="BU231" s="1187"/>
      <c r="BV231" s="1191"/>
      <c r="BW231" s="1186"/>
      <c r="BX231" s="1186"/>
      <c r="BY231" s="1186"/>
      <c r="BZ231" s="1186"/>
      <c r="CA231" s="1186"/>
      <c r="CB231" s="1186"/>
      <c r="CC231" s="1186"/>
      <c r="CD231" s="1186"/>
      <c r="CE231" s="1186"/>
      <c r="CF231" s="1186"/>
      <c r="CG231" s="1186"/>
      <c r="CH231" s="1186"/>
      <c r="CI231" s="1186"/>
      <c r="CJ231" s="1186">
        <v>96</v>
      </c>
      <c r="CK231" s="1186"/>
      <c r="CL231" s="1186"/>
      <c r="CM231" s="1186"/>
      <c r="CN231" s="1186">
        <v>4</v>
      </c>
      <c r="CO231" s="1186"/>
      <c r="CP231" s="1186"/>
      <c r="CQ231" s="1186"/>
      <c r="CR231" s="1186"/>
      <c r="CS231" s="1186"/>
      <c r="CT231" s="1186"/>
      <c r="CU231" s="1186"/>
      <c r="CV231" s="1186">
        <v>96</v>
      </c>
      <c r="CW231" s="1186"/>
      <c r="CX231" s="1186"/>
      <c r="CY231" s="1186"/>
      <c r="CZ231" s="1186"/>
      <c r="DA231" s="1186"/>
      <c r="DB231" s="1186"/>
      <c r="DC231" s="1186"/>
      <c r="DD231" s="1186"/>
      <c r="DE231" s="1186"/>
      <c r="DF231" s="1186"/>
      <c r="DG231" s="1186"/>
      <c r="DH231" s="1186"/>
      <c r="DI231" s="1186"/>
      <c r="DJ231" s="1186"/>
      <c r="DK231" s="1186"/>
      <c r="DL231" s="1186"/>
      <c r="DM231" s="1186"/>
      <c r="DN231" s="1186"/>
      <c r="DO231" s="1186"/>
      <c r="DP231" s="1186"/>
      <c r="DQ231" s="1186">
        <v>72</v>
      </c>
      <c r="DR231" s="1186"/>
      <c r="DS231" s="1186"/>
      <c r="DT231" s="1186"/>
      <c r="DU231" s="1186"/>
      <c r="DV231" s="1186"/>
      <c r="DW231" s="1186"/>
      <c r="DX231" s="1186"/>
      <c r="DY231" s="1186"/>
      <c r="DZ231" s="1186"/>
      <c r="EA231" s="1186"/>
      <c r="EB231" s="1186"/>
      <c r="EC231" s="1186">
        <v>72</v>
      </c>
      <c r="ED231" s="1186"/>
      <c r="EE231" s="1186"/>
      <c r="EF231" s="1186"/>
      <c r="EG231" s="1186">
        <v>72</v>
      </c>
      <c r="EH231" s="1186"/>
      <c r="EI231" s="1186"/>
      <c r="EJ231" s="1186"/>
      <c r="EK231" s="1197"/>
      <c r="EL231" s="1198"/>
      <c r="EM231" s="1186"/>
      <c r="EN231" s="1186"/>
      <c r="EO231" s="1186"/>
      <c r="EP231" s="1186"/>
      <c r="EQ231" s="1186"/>
      <c r="ER231" s="1186"/>
      <c r="ES231" s="1186"/>
      <c r="ET231" s="1186"/>
      <c r="EU231" s="1186"/>
      <c r="EV231" s="1186"/>
      <c r="EW231" s="1186"/>
      <c r="EX231" s="1186"/>
      <c r="EY231" s="1186"/>
      <c r="EZ231" s="1186"/>
      <c r="FA231" s="1186"/>
      <c r="FB231" s="1186"/>
      <c r="FC231" s="1209"/>
      <c r="FD231" s="1186"/>
      <c r="FE231" s="1186"/>
      <c r="FF231" s="1186"/>
      <c r="FG231" s="1186"/>
      <c r="FH231" s="1186"/>
      <c r="FI231" s="1186"/>
      <c r="FJ231" s="1186"/>
      <c r="FK231" s="1186"/>
      <c r="FL231" s="1209"/>
      <c r="FM231" s="1186"/>
      <c r="FN231" s="1186"/>
      <c r="FO231" s="1186"/>
      <c r="FP231" s="1186"/>
      <c r="FQ231" s="1186"/>
      <c r="FR231" s="1186"/>
      <c r="FS231" s="1186"/>
      <c r="FT231" s="1186"/>
      <c r="FU231" s="1186"/>
      <c r="FV231" s="1186"/>
      <c r="FW231" s="1186"/>
      <c r="FX231" s="1186"/>
      <c r="FY231" s="1186"/>
      <c r="FZ231" s="1186"/>
      <c r="GA231" s="1186"/>
      <c r="GB231" s="1186"/>
      <c r="GC231" s="1186"/>
      <c r="GD231" s="1186"/>
      <c r="GE231" s="1186"/>
      <c r="GF231" s="1186"/>
      <c r="GG231" s="1186"/>
      <c r="GH231" s="1186"/>
      <c r="GI231" s="1186"/>
      <c r="GJ231" s="1186"/>
      <c r="GK231" s="1186"/>
      <c r="GL231" s="1186"/>
      <c r="GM231" s="1186"/>
      <c r="GN231" s="1186"/>
      <c r="GO231" s="1186"/>
      <c r="GP231" s="1186"/>
      <c r="GQ231" s="1186"/>
      <c r="GR231" s="1186"/>
      <c r="GS231" s="1186"/>
      <c r="GT231" s="1186"/>
      <c r="GU231" s="1186"/>
      <c r="GV231" s="1186"/>
      <c r="GW231" s="1186"/>
      <c r="GX231" s="1186"/>
      <c r="GY231" s="1218"/>
      <c r="GZ231" s="364">
        <f t="shared" si="160"/>
        <v>412</v>
      </c>
      <c r="HA231" s="365">
        <f t="shared" ref="HA231:HA242" si="190">SUM(EL231:GY231)</f>
        <v>0</v>
      </c>
      <c r="HB231" s="366">
        <f t="shared" si="162"/>
        <v>412</v>
      </c>
      <c r="HC231" s="366">
        <v>812</v>
      </c>
      <c r="HD231" s="365">
        <v>1172</v>
      </c>
      <c r="HE231" s="365">
        <v>660</v>
      </c>
      <c r="HF231" s="54"/>
      <c r="HG231" s="708">
        <v>9.99</v>
      </c>
      <c r="HH231" s="708">
        <v>2.71</v>
      </c>
      <c r="HI231" s="709">
        <f t="shared" ref="HI231:HI294" si="191">HH231*HW231</f>
        <v>1116.52</v>
      </c>
      <c r="HJ231" s="710">
        <v>14.87</v>
      </c>
      <c r="HK231" s="710">
        <v>12.76</v>
      </c>
      <c r="HL231" s="738">
        <f t="shared" si="176"/>
        <v>0.297240733601366</v>
      </c>
      <c r="HM231" s="739"/>
      <c r="HN231" s="739">
        <v>3000</v>
      </c>
      <c r="HO231" s="739">
        <v>12.23</v>
      </c>
      <c r="HP231" s="740">
        <f t="shared" ref="HP231:HP269" si="192">HK231*HZ231</f>
        <v>8829.92</v>
      </c>
      <c r="HQ231" s="738">
        <f t="shared" ref="HQ231:HQ236" si="193">1-HO231/6.7/HH231</f>
        <v>0.326430577738613</v>
      </c>
      <c r="HR231" s="741"/>
      <c r="HS231" s="742">
        <v>44927</v>
      </c>
      <c r="HT231" s="739">
        <f ca="1" t="shared" si="186"/>
        <v>5</v>
      </c>
      <c r="HU231" s="739">
        <f ca="1" t="shared" si="187"/>
        <v>150</v>
      </c>
      <c r="HV231" s="739">
        <v>1057</v>
      </c>
      <c r="HW231" s="739">
        <f t="shared" si="188"/>
        <v>412</v>
      </c>
      <c r="HX231" s="761">
        <f t="shared" ref="HX231:HX269" si="194">HW231/((HV231+HZ231)/2)</f>
        <v>0.471126357918811</v>
      </c>
      <c r="HY231" s="739">
        <f ca="1" t="shared" ref="HY231:HY269" si="195">HX231/HU231*365</f>
        <v>1.14640747093577</v>
      </c>
      <c r="HZ231" s="739">
        <f t="shared" si="138"/>
        <v>692</v>
      </c>
      <c r="IA231" s="739"/>
      <c r="IB231" s="739">
        <f ca="1" t="shared" si="166"/>
        <v>82.4</v>
      </c>
      <c r="IC231" s="769">
        <f ca="1" t="shared" si="167"/>
        <v>2.74666666666667</v>
      </c>
      <c r="ID231" s="769">
        <f ca="1" t="shared" si="168"/>
        <v>251.941747572816</v>
      </c>
      <c r="IE231" s="739"/>
      <c r="IF231" s="739"/>
      <c r="IG231" s="739"/>
      <c r="IH231" s="739"/>
      <c r="II231" s="739"/>
      <c r="IJ231" s="739"/>
      <c r="IK231" s="739"/>
      <c r="IL231" s="743"/>
      <c r="IM231" s="743"/>
      <c r="IN231" s="743"/>
      <c r="IO231" s="743"/>
      <c r="IP231" s="743"/>
      <c r="IQ231" s="739"/>
      <c r="IR231" s="739"/>
      <c r="IS231" s="739"/>
      <c r="IT231" s="739"/>
      <c r="IU231" s="739"/>
      <c r="IV231" s="739"/>
      <c r="IW231" s="739"/>
      <c r="IX231" s="739"/>
      <c r="IY231" s="739"/>
      <c r="IZ231" s="739"/>
      <c r="JA231" s="739"/>
      <c r="JB231" s="743">
        <v>108</v>
      </c>
      <c r="JC231" s="743">
        <v>40</v>
      </c>
      <c r="JD231" s="743">
        <v>0</v>
      </c>
      <c r="JE231" s="743">
        <v>240</v>
      </c>
      <c r="JF231" s="743">
        <v>48</v>
      </c>
      <c r="JG231" s="739">
        <v>128</v>
      </c>
      <c r="JH231" s="739">
        <v>0</v>
      </c>
      <c r="JI231" s="739">
        <v>220</v>
      </c>
      <c r="JJ231" s="739">
        <v>4</v>
      </c>
      <c r="JK231" s="739">
        <v>0</v>
      </c>
      <c r="JL231" s="739">
        <v>24</v>
      </c>
      <c r="JM231" s="739">
        <v>0</v>
      </c>
      <c r="JN231" s="28">
        <f t="shared" ref="JN231:JN269" si="196">SUM(JB231:JM231)</f>
        <v>812</v>
      </c>
      <c r="JO231" s="28">
        <f t="shared" ref="JO231:JO269" si="197">JN231-HC231</f>
        <v>0</v>
      </c>
      <c r="JP231" s="28"/>
      <c r="JQ231" s="28"/>
      <c r="JR231" s="28"/>
      <c r="JS231" s="28"/>
      <c r="JT231" s="28"/>
      <c r="JU231" s="28"/>
      <c r="JV231" s="28"/>
      <c r="JW231" s="28"/>
      <c r="JX231" s="28"/>
      <c r="JY231" s="28"/>
      <c r="JZ231" s="28"/>
      <c r="KA231" s="28"/>
      <c r="KB231" s="28"/>
      <c r="KC231" s="28"/>
      <c r="KD231" s="28"/>
      <c r="KE231" s="824"/>
    </row>
    <row r="232" s="786" customFormat="1" hidden="1" customHeight="1" spans="1:291">
      <c r="A232" s="1107" t="s">
        <v>1746</v>
      </c>
      <c r="B232" s="415">
        <v>2020</v>
      </c>
      <c r="C232" s="95" t="s">
        <v>2096</v>
      </c>
      <c r="D232" s="95" t="s">
        <v>2097</v>
      </c>
      <c r="E232" s="789" t="s">
        <v>1657</v>
      </c>
      <c r="F232" s="1061" t="s">
        <v>660</v>
      </c>
      <c r="G232" s="112" t="s">
        <v>2098</v>
      </c>
      <c r="H232" s="1060" t="s">
        <v>662</v>
      </c>
      <c r="I232" s="99">
        <f t="shared" si="189"/>
        <v>-410</v>
      </c>
      <c r="J232" s="1129">
        <v>717</v>
      </c>
      <c r="K232" s="1130">
        <f t="shared" si="143"/>
        <v>307</v>
      </c>
      <c r="L232" s="1131">
        <f t="shared" si="144"/>
        <v>307</v>
      </c>
      <c r="M232" s="1132"/>
      <c r="N232" s="1133"/>
      <c r="O232" s="1134"/>
      <c r="P232" s="1138">
        <f t="shared" si="179"/>
        <v>0</v>
      </c>
      <c r="Q232" s="1154">
        <f t="shared" si="180"/>
        <v>0</v>
      </c>
      <c r="R232" s="1156"/>
      <c r="S232" s="1237"/>
      <c r="T232" s="1237"/>
      <c r="U232" s="1237"/>
      <c r="V232" s="1237"/>
      <c r="W232" s="1237"/>
      <c r="X232" s="1237"/>
      <c r="Y232" s="1237"/>
      <c r="Z232" s="1237"/>
      <c r="AA232" s="1156"/>
      <c r="AB232" s="1167"/>
      <c r="AC232" s="1156"/>
      <c r="AD232" s="1156"/>
      <c r="AE232" s="1156"/>
      <c r="AF232" s="1156"/>
      <c r="AG232" s="1156"/>
      <c r="AH232" s="1156"/>
      <c r="AI232" s="1156"/>
      <c r="AJ232" s="1156"/>
      <c r="AK232" s="1156"/>
      <c r="AL232" s="1156"/>
      <c r="AM232" s="1156"/>
      <c r="AN232" s="1156"/>
      <c r="AO232" s="1156"/>
      <c r="AP232" s="1156"/>
      <c r="AQ232" s="1156"/>
      <c r="AR232" s="1156"/>
      <c r="AS232" s="1179"/>
      <c r="AT232" s="1177"/>
      <c r="AU232" s="1178"/>
      <c r="AV232" s="1178"/>
      <c r="AW232" s="1178"/>
      <c r="AX232" s="1178"/>
      <c r="AY232" s="1178"/>
      <c r="AZ232" s="1178"/>
      <c r="BA232" s="1178"/>
      <c r="BB232" s="1178"/>
      <c r="BC232" s="1178"/>
      <c r="BD232" s="1178"/>
      <c r="BE232" s="1178"/>
      <c r="BF232" s="1178"/>
      <c r="BG232" s="1178"/>
      <c r="BH232" s="1178"/>
      <c r="BI232" s="1178"/>
      <c r="BJ232" s="1178"/>
      <c r="BK232" s="1186"/>
      <c r="BL232" s="1187">
        <v>-717</v>
      </c>
      <c r="BM232" s="1187"/>
      <c r="BN232" s="1187">
        <v>-27</v>
      </c>
      <c r="BO232" s="1187"/>
      <c r="BP232" s="1187"/>
      <c r="BQ232" s="1187"/>
      <c r="BR232" s="1187"/>
      <c r="BS232" s="1187"/>
      <c r="BT232" s="1187"/>
      <c r="BU232" s="1187"/>
      <c r="BV232" s="1191"/>
      <c r="BW232" s="1186"/>
      <c r="BX232" s="1186"/>
      <c r="BY232" s="1186"/>
      <c r="BZ232" s="1186"/>
      <c r="CA232" s="1186"/>
      <c r="CB232" s="1186"/>
      <c r="CC232" s="1186"/>
      <c r="CD232" s="1186"/>
      <c r="CE232" s="1186"/>
      <c r="CF232" s="1186"/>
      <c r="CG232" s="1186"/>
      <c r="CH232" s="1186"/>
      <c r="CI232" s="1186"/>
      <c r="CJ232" s="1186">
        <v>168</v>
      </c>
      <c r="CK232" s="1186"/>
      <c r="CL232" s="1186"/>
      <c r="CM232" s="1186"/>
      <c r="CN232" s="1186">
        <v>4</v>
      </c>
      <c r="CO232" s="1186"/>
      <c r="CP232" s="1186"/>
      <c r="CQ232" s="1186"/>
      <c r="CR232" s="1186"/>
      <c r="CS232" s="1186"/>
      <c r="CT232" s="1186"/>
      <c r="CU232" s="1186"/>
      <c r="CV232" s="1186">
        <v>96</v>
      </c>
      <c r="CW232" s="1186"/>
      <c r="CX232" s="1186"/>
      <c r="CY232" s="1186"/>
      <c r="CZ232" s="1186"/>
      <c r="DA232" s="1186"/>
      <c r="DB232" s="1186"/>
      <c r="DC232" s="1186"/>
      <c r="DD232" s="1186"/>
      <c r="DE232" s="1186"/>
      <c r="DF232" s="1186"/>
      <c r="DG232" s="1186"/>
      <c r="DH232" s="1186"/>
      <c r="DI232" s="1186"/>
      <c r="DJ232" s="1186"/>
      <c r="DK232" s="1186"/>
      <c r="DL232" s="1186"/>
      <c r="DM232" s="1186"/>
      <c r="DN232" s="1186"/>
      <c r="DO232" s="1186"/>
      <c r="DP232" s="1186"/>
      <c r="DQ232" s="1186">
        <v>72</v>
      </c>
      <c r="DR232" s="1186"/>
      <c r="DS232" s="1186"/>
      <c r="DT232" s="1186"/>
      <c r="DU232" s="1186"/>
      <c r="DV232" s="1186"/>
      <c r="DW232" s="1186"/>
      <c r="DX232" s="1186"/>
      <c r="DY232" s="1186"/>
      <c r="DZ232" s="1186"/>
      <c r="EA232" s="1186"/>
      <c r="EB232" s="1186"/>
      <c r="EC232" s="1186"/>
      <c r="ED232" s="1186"/>
      <c r="EE232" s="1186"/>
      <c r="EF232" s="1186"/>
      <c r="EG232" s="1186">
        <v>96</v>
      </c>
      <c r="EH232" s="1186"/>
      <c r="EI232" s="1186"/>
      <c r="EJ232" s="1186"/>
      <c r="EK232" s="1197"/>
      <c r="EL232" s="1198"/>
      <c r="EM232" s="1186"/>
      <c r="EN232" s="1186"/>
      <c r="EO232" s="1186"/>
      <c r="EP232" s="1186"/>
      <c r="EQ232" s="1186"/>
      <c r="ER232" s="1186"/>
      <c r="ES232" s="1186"/>
      <c r="ET232" s="1186"/>
      <c r="EU232" s="1186"/>
      <c r="EV232" s="1186"/>
      <c r="EW232" s="1186"/>
      <c r="EX232" s="1186"/>
      <c r="EY232" s="1186"/>
      <c r="EZ232" s="1186"/>
      <c r="FA232" s="1186"/>
      <c r="FB232" s="1186"/>
      <c r="FC232" s="1209"/>
      <c r="FD232" s="1186"/>
      <c r="FE232" s="1186"/>
      <c r="FF232" s="1186"/>
      <c r="FG232" s="1186"/>
      <c r="FH232" s="1186"/>
      <c r="FI232" s="1186"/>
      <c r="FJ232" s="1186"/>
      <c r="FK232" s="1186"/>
      <c r="FL232" s="1209"/>
      <c r="FM232" s="1186"/>
      <c r="FN232" s="1186"/>
      <c r="FO232" s="1186"/>
      <c r="FP232" s="1186"/>
      <c r="FQ232" s="1186"/>
      <c r="FR232" s="1186"/>
      <c r="FS232" s="1186"/>
      <c r="FT232" s="1186"/>
      <c r="FU232" s="1186"/>
      <c r="FV232" s="1186"/>
      <c r="FW232" s="1186"/>
      <c r="FX232" s="1186"/>
      <c r="FY232" s="1186"/>
      <c r="FZ232" s="1186"/>
      <c r="GA232" s="1186"/>
      <c r="GB232" s="1186"/>
      <c r="GC232" s="1186"/>
      <c r="GD232" s="1186"/>
      <c r="GE232" s="1186"/>
      <c r="GF232" s="1186"/>
      <c r="GG232" s="1186"/>
      <c r="GH232" s="1186"/>
      <c r="GI232" s="1186"/>
      <c r="GJ232" s="1186"/>
      <c r="GK232" s="1186"/>
      <c r="GL232" s="1186">
        <v>1</v>
      </c>
      <c r="GM232" s="1186"/>
      <c r="GN232" s="1186"/>
      <c r="GO232" s="1186"/>
      <c r="GP232" s="1186"/>
      <c r="GQ232" s="1186"/>
      <c r="GR232" s="1186"/>
      <c r="GS232" s="1186"/>
      <c r="GT232" s="1186"/>
      <c r="GU232" s="1186"/>
      <c r="GV232" s="1186"/>
      <c r="GW232" s="1186"/>
      <c r="GX232" s="1186"/>
      <c r="GY232" s="1218"/>
      <c r="GZ232" s="364">
        <f t="shared" si="160"/>
        <v>436</v>
      </c>
      <c r="HA232" s="365">
        <f t="shared" si="190"/>
        <v>1</v>
      </c>
      <c r="HB232" s="366">
        <f t="shared" si="162"/>
        <v>437</v>
      </c>
      <c r="HC232" s="366">
        <v>1412</v>
      </c>
      <c r="HD232" s="365">
        <v>1052</v>
      </c>
      <c r="HE232" s="365">
        <v>1068</v>
      </c>
      <c r="HF232" s="54"/>
      <c r="HG232" s="708">
        <v>9.99</v>
      </c>
      <c r="HH232" s="708">
        <v>2.71</v>
      </c>
      <c r="HI232" s="709">
        <f t="shared" si="191"/>
        <v>1184.27</v>
      </c>
      <c r="HJ232" s="710">
        <v>14.87</v>
      </c>
      <c r="HK232" s="710">
        <v>12.76</v>
      </c>
      <c r="HL232" s="738">
        <f t="shared" si="176"/>
        <v>0.297240733601366</v>
      </c>
      <c r="HM232" s="739"/>
      <c r="HN232" s="739">
        <v>3000</v>
      </c>
      <c r="HO232" s="739">
        <v>12.23</v>
      </c>
      <c r="HP232" s="740">
        <f t="shared" si="192"/>
        <v>3917.32</v>
      </c>
      <c r="HQ232" s="738">
        <f t="shared" si="193"/>
        <v>0.326430577738613</v>
      </c>
      <c r="HR232" s="741"/>
      <c r="HS232" s="742">
        <v>44927</v>
      </c>
      <c r="HT232" s="739">
        <f ca="1" t="shared" si="186"/>
        <v>5</v>
      </c>
      <c r="HU232" s="739">
        <f ca="1" t="shared" si="187"/>
        <v>150</v>
      </c>
      <c r="HV232" s="739">
        <v>717</v>
      </c>
      <c r="HW232" s="739">
        <f t="shared" si="188"/>
        <v>437</v>
      </c>
      <c r="HX232" s="761">
        <f t="shared" si="194"/>
        <v>0.853515625</v>
      </c>
      <c r="HY232" s="739">
        <f ca="1" t="shared" si="195"/>
        <v>2.07688802083333</v>
      </c>
      <c r="HZ232" s="739">
        <f t="shared" si="138"/>
        <v>307</v>
      </c>
      <c r="IA232" s="739"/>
      <c r="IB232" s="739">
        <f ca="1" t="shared" si="166"/>
        <v>87.4</v>
      </c>
      <c r="IC232" s="769">
        <f ca="1" t="shared" si="167"/>
        <v>2.91333333333333</v>
      </c>
      <c r="ID232" s="769">
        <f ca="1" t="shared" si="168"/>
        <v>105.377574370709</v>
      </c>
      <c r="IE232" s="739"/>
      <c r="IF232" s="739"/>
      <c r="IG232" s="739"/>
      <c r="IH232" s="739"/>
      <c r="II232" s="739"/>
      <c r="IJ232" s="739"/>
      <c r="IK232" s="739"/>
      <c r="IL232" s="743"/>
      <c r="IM232" s="743"/>
      <c r="IN232" s="743"/>
      <c r="IO232" s="743"/>
      <c r="IP232" s="743"/>
      <c r="IQ232" s="739"/>
      <c r="IR232" s="739"/>
      <c r="IS232" s="739"/>
      <c r="IT232" s="739"/>
      <c r="IU232" s="739"/>
      <c r="IV232" s="739"/>
      <c r="IW232" s="739"/>
      <c r="IX232" s="739"/>
      <c r="IY232" s="739"/>
      <c r="IZ232" s="739"/>
      <c r="JA232" s="739"/>
      <c r="JB232" s="743">
        <v>108</v>
      </c>
      <c r="JC232" s="743">
        <v>40</v>
      </c>
      <c r="JD232" s="743">
        <v>120</v>
      </c>
      <c r="JE232" s="743">
        <v>240</v>
      </c>
      <c r="JF232" s="743">
        <v>192</v>
      </c>
      <c r="JG232" s="739">
        <v>128</v>
      </c>
      <c r="JH232" s="739">
        <v>0</v>
      </c>
      <c r="JI232" s="739">
        <v>220</v>
      </c>
      <c r="JJ232" s="739">
        <v>76</v>
      </c>
      <c r="JK232" s="739">
        <v>0</v>
      </c>
      <c r="JL232" s="739">
        <v>144</v>
      </c>
      <c r="JM232" s="739">
        <v>144</v>
      </c>
      <c r="JN232" s="28">
        <f t="shared" si="196"/>
        <v>1412</v>
      </c>
      <c r="JO232" s="28">
        <f t="shared" si="197"/>
        <v>0</v>
      </c>
      <c r="JP232" s="28"/>
      <c r="JQ232" s="28"/>
      <c r="JR232" s="28"/>
      <c r="JS232" s="28"/>
      <c r="JT232" s="28"/>
      <c r="JU232" s="28"/>
      <c r="JV232" s="28"/>
      <c r="JW232" s="28"/>
      <c r="JX232" s="28"/>
      <c r="JY232" s="28"/>
      <c r="JZ232" s="28"/>
      <c r="KA232" s="28"/>
      <c r="KB232" s="28"/>
      <c r="KC232" s="28"/>
      <c r="KD232" s="28"/>
      <c r="KE232" s="824"/>
    </row>
    <row r="233" s="786" customFormat="1" hidden="1" customHeight="1" spans="1:291">
      <c r="A233" s="1107" t="s">
        <v>1746</v>
      </c>
      <c r="B233" s="415">
        <v>2020</v>
      </c>
      <c r="C233" s="95" t="s">
        <v>2096</v>
      </c>
      <c r="D233" s="95" t="s">
        <v>2097</v>
      </c>
      <c r="E233" s="789" t="s">
        <v>1657</v>
      </c>
      <c r="F233" s="1061" t="s">
        <v>663</v>
      </c>
      <c r="G233" s="112" t="s">
        <v>664</v>
      </c>
      <c r="H233" s="1060" t="s">
        <v>2099</v>
      </c>
      <c r="I233" s="99">
        <f t="shared" si="189"/>
        <v>-505</v>
      </c>
      <c r="J233" s="1129">
        <v>1053</v>
      </c>
      <c r="K233" s="1130">
        <f t="shared" si="143"/>
        <v>548</v>
      </c>
      <c r="L233" s="1131">
        <f t="shared" si="144"/>
        <v>548</v>
      </c>
      <c r="M233" s="1132"/>
      <c r="N233" s="1133"/>
      <c r="O233" s="1139"/>
      <c r="P233" s="1138">
        <f t="shared" si="179"/>
        <v>0</v>
      </c>
      <c r="Q233" s="1154">
        <f t="shared" si="180"/>
        <v>0</v>
      </c>
      <c r="R233" s="1156"/>
      <c r="S233" s="1237"/>
      <c r="T233" s="1237"/>
      <c r="U233" s="1237"/>
      <c r="V233" s="1237"/>
      <c r="W233" s="1237"/>
      <c r="X233" s="1237"/>
      <c r="Y233" s="1237"/>
      <c r="Z233" s="1237"/>
      <c r="AA233" s="1156"/>
      <c r="AB233" s="1167"/>
      <c r="AC233" s="1156"/>
      <c r="AD233" s="1156"/>
      <c r="AE233" s="1156"/>
      <c r="AF233" s="1156"/>
      <c r="AG233" s="1156"/>
      <c r="AH233" s="1156"/>
      <c r="AI233" s="1156"/>
      <c r="AJ233" s="1156"/>
      <c r="AK233" s="1156"/>
      <c r="AL233" s="1156"/>
      <c r="AM233" s="1156"/>
      <c r="AN233" s="1156"/>
      <c r="AO233" s="1156"/>
      <c r="AP233" s="1156"/>
      <c r="AQ233" s="1156"/>
      <c r="AR233" s="1156"/>
      <c r="AS233" s="1179"/>
      <c r="AT233" s="1177"/>
      <c r="AU233" s="1178"/>
      <c r="AV233" s="1178"/>
      <c r="AW233" s="1178"/>
      <c r="AX233" s="1178"/>
      <c r="AY233" s="1178"/>
      <c r="AZ233" s="1178"/>
      <c r="BA233" s="1178"/>
      <c r="BB233" s="1178"/>
      <c r="BC233" s="1178"/>
      <c r="BD233" s="1178"/>
      <c r="BE233" s="1178"/>
      <c r="BF233" s="1178"/>
      <c r="BG233" s="1178"/>
      <c r="BH233" s="1178"/>
      <c r="BI233" s="1178"/>
      <c r="BJ233" s="1178"/>
      <c r="BK233" s="1186"/>
      <c r="BL233" s="1187">
        <v>-1053</v>
      </c>
      <c r="BM233" s="1187"/>
      <c r="BN233" s="1187">
        <v>21</v>
      </c>
      <c r="BO233" s="1187"/>
      <c r="BP233" s="1187"/>
      <c r="BQ233" s="1187"/>
      <c r="BR233" s="1187"/>
      <c r="BS233" s="1187"/>
      <c r="BT233" s="1187"/>
      <c r="BU233" s="1187"/>
      <c r="BV233" s="1191"/>
      <c r="BW233" s="1186"/>
      <c r="BX233" s="1186"/>
      <c r="BY233" s="1186"/>
      <c r="BZ233" s="1186"/>
      <c r="CA233" s="1186"/>
      <c r="CB233" s="1186"/>
      <c r="CC233" s="1186"/>
      <c r="CD233" s="1186"/>
      <c r="CE233" s="1186"/>
      <c r="CF233" s="1186"/>
      <c r="CG233" s="1186"/>
      <c r="CH233" s="1186"/>
      <c r="CI233" s="1186"/>
      <c r="CJ233" s="1186">
        <v>48</v>
      </c>
      <c r="CK233" s="1186"/>
      <c r="CL233" s="1186"/>
      <c r="CM233" s="1186"/>
      <c r="CN233" s="1186">
        <v>4</v>
      </c>
      <c r="CO233" s="1186"/>
      <c r="CP233" s="1186"/>
      <c r="CQ233" s="1186"/>
      <c r="CR233" s="1186"/>
      <c r="CS233" s="1186"/>
      <c r="CT233" s="1186"/>
      <c r="CU233" s="1186">
        <v>24</v>
      </c>
      <c r="CV233" s="1186">
        <v>96</v>
      </c>
      <c r="CW233" s="1186"/>
      <c r="CX233" s="1186"/>
      <c r="CY233" s="1186"/>
      <c r="CZ233" s="1186"/>
      <c r="DA233" s="1186"/>
      <c r="DB233" s="1186"/>
      <c r="DC233" s="1186"/>
      <c r="DD233" s="1186"/>
      <c r="DE233" s="1186"/>
      <c r="DF233" s="1186"/>
      <c r="DG233" s="1186"/>
      <c r="DH233" s="1186"/>
      <c r="DI233" s="1186"/>
      <c r="DJ233" s="1186"/>
      <c r="DK233" s="1186"/>
      <c r="DL233" s="1186"/>
      <c r="DM233" s="1186"/>
      <c r="DN233" s="1186"/>
      <c r="DO233" s="1186"/>
      <c r="DP233" s="1186"/>
      <c r="DQ233" s="1186">
        <v>72</v>
      </c>
      <c r="DR233" s="1186"/>
      <c r="DS233" s="1186"/>
      <c r="DT233" s="1186"/>
      <c r="DU233" s="1186"/>
      <c r="DV233" s="1186"/>
      <c r="DW233" s="1186"/>
      <c r="DX233" s="1186"/>
      <c r="DY233" s="1186"/>
      <c r="DZ233" s="1186"/>
      <c r="EA233" s="1186"/>
      <c r="EB233" s="1186"/>
      <c r="EC233" s="1186">
        <v>144</v>
      </c>
      <c r="ED233" s="1186"/>
      <c r="EE233" s="1186"/>
      <c r="EF233" s="1186"/>
      <c r="EG233" s="1186">
        <v>96</v>
      </c>
      <c r="EH233" s="1186"/>
      <c r="EI233" s="1186"/>
      <c r="EJ233" s="1186"/>
      <c r="EK233" s="1197"/>
      <c r="EL233" s="1198"/>
      <c r="EM233" s="1186"/>
      <c r="EN233" s="1186"/>
      <c r="EO233" s="1186"/>
      <c r="EP233" s="1186"/>
      <c r="EQ233" s="1186"/>
      <c r="ER233" s="1186"/>
      <c r="ES233" s="1186"/>
      <c r="ET233" s="1186"/>
      <c r="EU233" s="1186"/>
      <c r="EV233" s="1186"/>
      <c r="EW233" s="1186"/>
      <c r="EX233" s="1186"/>
      <c r="EY233" s="1186"/>
      <c r="EZ233" s="1186"/>
      <c r="FA233" s="1186"/>
      <c r="FB233" s="1186"/>
      <c r="FC233" s="1209"/>
      <c r="FD233" s="1186"/>
      <c r="FE233" s="1186"/>
      <c r="FF233" s="1186"/>
      <c r="FG233" s="1186"/>
      <c r="FH233" s="1186"/>
      <c r="FI233" s="1186"/>
      <c r="FJ233" s="1186"/>
      <c r="FK233" s="1186"/>
      <c r="FL233" s="1209"/>
      <c r="FM233" s="1186"/>
      <c r="FN233" s="1186"/>
      <c r="FO233" s="1186"/>
      <c r="FP233" s="1186"/>
      <c r="FQ233" s="1186"/>
      <c r="FR233" s="1186"/>
      <c r="FS233" s="1186"/>
      <c r="FT233" s="1186"/>
      <c r="FU233" s="1186"/>
      <c r="FV233" s="1186"/>
      <c r="FW233" s="1186"/>
      <c r="FX233" s="1186"/>
      <c r="FY233" s="1186"/>
      <c r="FZ233" s="1186"/>
      <c r="GA233" s="1186"/>
      <c r="GB233" s="1186"/>
      <c r="GC233" s="1186"/>
      <c r="GD233" s="1186"/>
      <c r="GE233" s="1186"/>
      <c r="GF233" s="1186"/>
      <c r="GG233" s="1186"/>
      <c r="GH233" s="1186"/>
      <c r="GI233" s="1186"/>
      <c r="GJ233" s="1186"/>
      <c r="GK233" s="1186"/>
      <c r="GL233" s="1186"/>
      <c r="GM233" s="1186"/>
      <c r="GN233" s="1186"/>
      <c r="GO233" s="1186"/>
      <c r="GP233" s="1186"/>
      <c r="GQ233" s="1186"/>
      <c r="GR233" s="1186"/>
      <c r="GS233" s="1186"/>
      <c r="GT233" s="1186"/>
      <c r="GU233" s="1186"/>
      <c r="GV233" s="1186"/>
      <c r="GW233" s="1186"/>
      <c r="GX233" s="1186"/>
      <c r="GY233" s="1218"/>
      <c r="GZ233" s="364">
        <f t="shared" si="160"/>
        <v>484</v>
      </c>
      <c r="HA233" s="365">
        <f t="shared" si="190"/>
        <v>0</v>
      </c>
      <c r="HB233" s="366">
        <f t="shared" si="162"/>
        <v>484</v>
      </c>
      <c r="HC233" s="366">
        <v>1292</v>
      </c>
      <c r="HD233" s="365">
        <v>1028</v>
      </c>
      <c r="HE233" s="365">
        <v>900</v>
      </c>
      <c r="HF233" s="54"/>
      <c r="HG233" s="708">
        <v>9.99</v>
      </c>
      <c r="HH233" s="708">
        <v>2.71</v>
      </c>
      <c r="HI233" s="709">
        <f t="shared" si="191"/>
        <v>1311.64</v>
      </c>
      <c r="HJ233" s="710">
        <v>14.87</v>
      </c>
      <c r="HK233" s="710">
        <v>12.76</v>
      </c>
      <c r="HL233" s="738">
        <f t="shared" si="176"/>
        <v>0.297240733601366</v>
      </c>
      <c r="HM233" s="739"/>
      <c r="HN233" s="739">
        <v>3000</v>
      </c>
      <c r="HO233" s="739">
        <v>12.23</v>
      </c>
      <c r="HP233" s="740">
        <f t="shared" si="192"/>
        <v>6992.48</v>
      </c>
      <c r="HQ233" s="738">
        <f t="shared" si="193"/>
        <v>0.326430577738613</v>
      </c>
      <c r="HR233" s="741"/>
      <c r="HS233" s="742">
        <v>44927</v>
      </c>
      <c r="HT233" s="739">
        <f ca="1" t="shared" si="186"/>
        <v>5</v>
      </c>
      <c r="HU233" s="739">
        <f ca="1" t="shared" si="187"/>
        <v>150</v>
      </c>
      <c r="HV233" s="739">
        <v>1053</v>
      </c>
      <c r="HW233" s="739">
        <f t="shared" si="188"/>
        <v>484</v>
      </c>
      <c r="HX233" s="761">
        <f t="shared" si="194"/>
        <v>0.604622111180512</v>
      </c>
      <c r="HY233" s="739">
        <f ca="1" t="shared" si="195"/>
        <v>1.47124713720591</v>
      </c>
      <c r="HZ233" s="739">
        <f t="shared" si="138"/>
        <v>548</v>
      </c>
      <c r="IA233" s="739"/>
      <c r="IB233" s="739">
        <f ca="1" t="shared" si="166"/>
        <v>96.8</v>
      </c>
      <c r="IC233" s="769">
        <f ca="1" t="shared" si="167"/>
        <v>3.22666666666667</v>
      </c>
      <c r="ID233" s="769">
        <f ca="1" t="shared" si="168"/>
        <v>169.834710743802</v>
      </c>
      <c r="IE233" s="739"/>
      <c r="IF233" s="739"/>
      <c r="IG233" s="739"/>
      <c r="IH233" s="739"/>
      <c r="II233" s="739"/>
      <c r="IJ233" s="739"/>
      <c r="IK233" s="739"/>
      <c r="IL233" s="743"/>
      <c r="IM233" s="743"/>
      <c r="IN233" s="743"/>
      <c r="IO233" s="743"/>
      <c r="IP233" s="743"/>
      <c r="IQ233" s="739"/>
      <c r="IR233" s="739"/>
      <c r="IS233" s="739"/>
      <c r="IT233" s="739"/>
      <c r="IU233" s="739"/>
      <c r="IV233" s="739"/>
      <c r="IW233" s="739"/>
      <c r="IX233" s="739"/>
      <c r="IY233" s="739"/>
      <c r="IZ233" s="739"/>
      <c r="JA233" s="739"/>
      <c r="JB233" s="743">
        <v>108</v>
      </c>
      <c r="JC233" s="743">
        <v>40</v>
      </c>
      <c r="JD233" s="743">
        <v>0</v>
      </c>
      <c r="JE233" s="743">
        <v>240</v>
      </c>
      <c r="JF233" s="743">
        <v>192</v>
      </c>
      <c r="JG233" s="739">
        <v>104</v>
      </c>
      <c r="JH233" s="739">
        <v>0</v>
      </c>
      <c r="JI233" s="739">
        <v>220</v>
      </c>
      <c r="JJ233" s="739">
        <v>76</v>
      </c>
      <c r="JK233" s="739">
        <v>0</v>
      </c>
      <c r="JL233" s="739">
        <v>144</v>
      </c>
      <c r="JM233" s="739">
        <v>168</v>
      </c>
      <c r="JN233" s="28">
        <f t="shared" si="196"/>
        <v>1292</v>
      </c>
      <c r="JO233" s="28">
        <f t="shared" si="197"/>
        <v>0</v>
      </c>
      <c r="JP233" s="28"/>
      <c r="JQ233" s="28"/>
      <c r="JR233" s="28"/>
      <c r="JS233" s="28"/>
      <c r="JT233" s="28"/>
      <c r="JU233" s="28"/>
      <c r="JV233" s="28"/>
      <c r="JW233" s="28"/>
      <c r="JX233" s="28"/>
      <c r="JY233" s="28"/>
      <c r="JZ233" s="28"/>
      <c r="KA233" s="28"/>
      <c r="KB233" s="28"/>
      <c r="KC233" s="28"/>
      <c r="KD233" s="28"/>
      <c r="KE233" s="824"/>
    </row>
    <row r="234" s="786" customFormat="1" hidden="1" customHeight="1" spans="1:291">
      <c r="A234" s="1107" t="s">
        <v>1746</v>
      </c>
      <c r="B234" s="415">
        <v>2020</v>
      </c>
      <c r="C234" s="95" t="s">
        <v>2096</v>
      </c>
      <c r="D234" s="95" t="s">
        <v>2097</v>
      </c>
      <c r="E234" s="789" t="s">
        <v>1657</v>
      </c>
      <c r="F234" s="1061" t="s">
        <v>666</v>
      </c>
      <c r="G234" s="112" t="s">
        <v>667</v>
      </c>
      <c r="H234" s="1060" t="s">
        <v>668</v>
      </c>
      <c r="I234" s="99">
        <f t="shared" si="189"/>
        <v>-376</v>
      </c>
      <c r="J234" s="1129">
        <v>1332</v>
      </c>
      <c r="K234" s="1130">
        <f t="shared" si="143"/>
        <v>956</v>
      </c>
      <c r="L234" s="1131">
        <f t="shared" si="144"/>
        <v>956</v>
      </c>
      <c r="M234" s="1132"/>
      <c r="N234" s="1133"/>
      <c r="O234" s="1139"/>
      <c r="P234" s="1138">
        <f t="shared" si="179"/>
        <v>0</v>
      </c>
      <c r="Q234" s="1154">
        <f t="shared" si="180"/>
        <v>0</v>
      </c>
      <c r="R234" s="1156"/>
      <c r="S234" s="1237"/>
      <c r="T234" s="1237"/>
      <c r="U234" s="1237"/>
      <c r="V234" s="1237"/>
      <c r="W234" s="1237"/>
      <c r="X234" s="1237"/>
      <c r="Y234" s="1237"/>
      <c r="Z234" s="1237"/>
      <c r="AA234" s="1156"/>
      <c r="AB234" s="1167"/>
      <c r="AC234" s="1156"/>
      <c r="AD234" s="1156"/>
      <c r="AE234" s="1156"/>
      <c r="AF234" s="1156"/>
      <c r="AG234" s="1156"/>
      <c r="AH234" s="1156"/>
      <c r="AI234" s="1156"/>
      <c r="AJ234" s="1156"/>
      <c r="AK234" s="1156"/>
      <c r="AL234" s="1156"/>
      <c r="AM234" s="1156"/>
      <c r="AN234" s="1156"/>
      <c r="AO234" s="1156"/>
      <c r="AP234" s="1156"/>
      <c r="AQ234" s="1156"/>
      <c r="AR234" s="1156"/>
      <c r="AS234" s="1179"/>
      <c r="AT234" s="1177"/>
      <c r="AU234" s="1178"/>
      <c r="AV234" s="1178"/>
      <c r="AW234" s="1178"/>
      <c r="AX234" s="1178"/>
      <c r="AY234" s="1178"/>
      <c r="AZ234" s="1178"/>
      <c r="BA234" s="1178"/>
      <c r="BB234" s="1178"/>
      <c r="BC234" s="1178"/>
      <c r="BD234" s="1178"/>
      <c r="BE234" s="1178"/>
      <c r="BF234" s="1178"/>
      <c r="BG234" s="1178"/>
      <c r="BH234" s="1178"/>
      <c r="BI234" s="1178"/>
      <c r="BJ234" s="1178"/>
      <c r="BK234" s="1186"/>
      <c r="BL234" s="1187">
        <v>-1332</v>
      </c>
      <c r="BM234" s="1187"/>
      <c r="BN234" s="1187">
        <v>-36</v>
      </c>
      <c r="BO234" s="1187"/>
      <c r="BP234" s="1187"/>
      <c r="BQ234" s="1187"/>
      <c r="BR234" s="1187"/>
      <c r="BS234" s="1187"/>
      <c r="BT234" s="1187"/>
      <c r="BU234" s="1187"/>
      <c r="BV234" s="1191"/>
      <c r="BW234" s="1186"/>
      <c r="BX234" s="1186"/>
      <c r="BY234" s="1186"/>
      <c r="BZ234" s="1186"/>
      <c r="CA234" s="1186"/>
      <c r="CB234" s="1186"/>
      <c r="CC234" s="1186"/>
      <c r="CD234" s="1186"/>
      <c r="CE234" s="1186"/>
      <c r="CF234" s="1186"/>
      <c r="CG234" s="1186"/>
      <c r="CH234" s="1186"/>
      <c r="CI234" s="1186"/>
      <c r="CJ234" s="1186"/>
      <c r="CK234" s="1186"/>
      <c r="CL234" s="1186"/>
      <c r="CM234" s="1186"/>
      <c r="CN234" s="1186">
        <v>4</v>
      </c>
      <c r="CO234" s="1186"/>
      <c r="CP234" s="1186"/>
      <c r="CQ234" s="1186"/>
      <c r="CR234" s="1186"/>
      <c r="CS234" s="1186"/>
      <c r="CT234" s="1186"/>
      <c r="CU234" s="1186">
        <v>24</v>
      </c>
      <c r="CV234" s="1186">
        <v>96</v>
      </c>
      <c r="CW234" s="1186"/>
      <c r="CX234" s="1186"/>
      <c r="CY234" s="1186"/>
      <c r="CZ234" s="1186"/>
      <c r="DA234" s="1186"/>
      <c r="DB234" s="1186"/>
      <c r="DC234" s="1186"/>
      <c r="DD234" s="1186"/>
      <c r="DE234" s="1186"/>
      <c r="DF234" s="1186"/>
      <c r="DG234" s="1186"/>
      <c r="DH234" s="1186"/>
      <c r="DI234" s="1186"/>
      <c r="DJ234" s="1186"/>
      <c r="DK234" s="1186"/>
      <c r="DL234" s="1186"/>
      <c r="DM234" s="1186"/>
      <c r="DN234" s="1186"/>
      <c r="DO234" s="1186"/>
      <c r="DP234" s="1186"/>
      <c r="DQ234" s="1186">
        <v>72</v>
      </c>
      <c r="DR234" s="1186"/>
      <c r="DS234" s="1186"/>
      <c r="DT234" s="1186"/>
      <c r="DU234" s="1186"/>
      <c r="DV234" s="1186"/>
      <c r="DW234" s="1186"/>
      <c r="DX234" s="1186"/>
      <c r="DY234" s="1186"/>
      <c r="DZ234" s="1186"/>
      <c r="EA234" s="1186"/>
      <c r="EB234" s="1186"/>
      <c r="EC234" s="1186">
        <v>120</v>
      </c>
      <c r="ED234" s="1186"/>
      <c r="EE234" s="1186"/>
      <c r="EF234" s="1186"/>
      <c r="EG234" s="1186">
        <v>96</v>
      </c>
      <c r="EH234" s="1186"/>
      <c r="EI234" s="1186"/>
      <c r="EJ234" s="1186"/>
      <c r="EK234" s="1197"/>
      <c r="EL234" s="1198"/>
      <c r="EM234" s="1186"/>
      <c r="EN234" s="1186"/>
      <c r="EO234" s="1186"/>
      <c r="EP234" s="1186"/>
      <c r="EQ234" s="1186"/>
      <c r="ER234" s="1186"/>
      <c r="ES234" s="1186"/>
      <c r="ET234" s="1186"/>
      <c r="EU234" s="1186"/>
      <c r="EV234" s="1186"/>
      <c r="EW234" s="1186"/>
      <c r="EX234" s="1186"/>
      <c r="EY234" s="1186"/>
      <c r="EZ234" s="1186"/>
      <c r="FA234" s="1186"/>
      <c r="FB234" s="1186"/>
      <c r="FC234" s="1209"/>
      <c r="FD234" s="1186"/>
      <c r="FE234" s="1186"/>
      <c r="FF234" s="1186"/>
      <c r="FG234" s="1186"/>
      <c r="FH234" s="1186"/>
      <c r="FI234" s="1186"/>
      <c r="FJ234" s="1186"/>
      <c r="FK234" s="1186"/>
      <c r="FL234" s="1209"/>
      <c r="FM234" s="1186"/>
      <c r="FN234" s="1186"/>
      <c r="FO234" s="1186"/>
      <c r="FP234" s="1186"/>
      <c r="FQ234" s="1186"/>
      <c r="FR234" s="1186"/>
      <c r="FS234" s="1186"/>
      <c r="FT234" s="1186"/>
      <c r="FU234" s="1186"/>
      <c r="FV234" s="1186"/>
      <c r="FW234" s="1186"/>
      <c r="FX234" s="1186"/>
      <c r="FY234" s="1186"/>
      <c r="FZ234" s="1186"/>
      <c r="GA234" s="1186"/>
      <c r="GB234" s="1186"/>
      <c r="GC234" s="1186"/>
      <c r="GD234" s="1186"/>
      <c r="GE234" s="1186"/>
      <c r="GF234" s="1186"/>
      <c r="GG234" s="1186"/>
      <c r="GH234" s="1186"/>
      <c r="GI234" s="1186"/>
      <c r="GJ234" s="1186"/>
      <c r="GK234" s="1186"/>
      <c r="GL234" s="1186"/>
      <c r="GM234" s="1186"/>
      <c r="GN234" s="1186"/>
      <c r="GO234" s="1186"/>
      <c r="GP234" s="1186"/>
      <c r="GQ234" s="1186"/>
      <c r="GR234" s="1186"/>
      <c r="GS234" s="1186"/>
      <c r="GT234" s="1186"/>
      <c r="GU234" s="1186"/>
      <c r="GV234" s="1186"/>
      <c r="GW234" s="1186"/>
      <c r="GX234" s="1186"/>
      <c r="GY234" s="1218"/>
      <c r="GZ234" s="364">
        <f t="shared" si="160"/>
        <v>412</v>
      </c>
      <c r="HA234" s="365">
        <f t="shared" si="190"/>
        <v>0</v>
      </c>
      <c r="HB234" s="366">
        <f t="shared" si="162"/>
        <v>412</v>
      </c>
      <c r="HC234" s="366">
        <v>1412</v>
      </c>
      <c r="HD234" s="365">
        <v>1340</v>
      </c>
      <c r="HE234" s="365">
        <v>1280</v>
      </c>
      <c r="HF234" s="54"/>
      <c r="HG234" s="709">
        <v>9.99</v>
      </c>
      <c r="HH234" s="709">
        <v>2.71</v>
      </c>
      <c r="HI234" s="709">
        <f t="shared" si="191"/>
        <v>1116.52</v>
      </c>
      <c r="HJ234" s="711">
        <v>14.87</v>
      </c>
      <c r="HK234" s="710">
        <v>12.76</v>
      </c>
      <c r="HL234" s="738">
        <f t="shared" si="176"/>
        <v>0.297240733601366</v>
      </c>
      <c r="HM234" s="743"/>
      <c r="HN234" s="743">
        <v>3000</v>
      </c>
      <c r="HO234" s="743">
        <v>12.23</v>
      </c>
      <c r="HP234" s="740">
        <f t="shared" si="192"/>
        <v>12198.56</v>
      </c>
      <c r="HQ234" s="738">
        <f t="shared" si="193"/>
        <v>0.326430577738613</v>
      </c>
      <c r="HR234" s="818"/>
      <c r="HS234" s="742">
        <v>44927</v>
      </c>
      <c r="HT234" s="739">
        <f ca="1" t="shared" si="186"/>
        <v>5</v>
      </c>
      <c r="HU234" s="739">
        <f ca="1" t="shared" si="187"/>
        <v>150</v>
      </c>
      <c r="HV234" s="743">
        <v>1332</v>
      </c>
      <c r="HW234" s="739">
        <f t="shared" si="188"/>
        <v>412</v>
      </c>
      <c r="HX234" s="761">
        <f t="shared" si="194"/>
        <v>0.36013986013986</v>
      </c>
      <c r="HY234" s="739">
        <f ca="1" t="shared" si="195"/>
        <v>0.876340326340326</v>
      </c>
      <c r="HZ234" s="739">
        <f t="shared" si="138"/>
        <v>956</v>
      </c>
      <c r="IA234" s="743"/>
      <c r="IB234" s="739">
        <f ca="1" t="shared" si="166"/>
        <v>82.4</v>
      </c>
      <c r="IC234" s="769">
        <f ca="1" t="shared" si="167"/>
        <v>2.74666666666667</v>
      </c>
      <c r="ID234" s="769">
        <f ca="1" t="shared" si="168"/>
        <v>348.058252427184</v>
      </c>
      <c r="IE234" s="743"/>
      <c r="IF234" s="743"/>
      <c r="IG234" s="743"/>
      <c r="IH234" s="743"/>
      <c r="II234" s="743"/>
      <c r="IJ234" s="743"/>
      <c r="IK234" s="743"/>
      <c r="IL234" s="743"/>
      <c r="IM234" s="743"/>
      <c r="IN234" s="743"/>
      <c r="IO234" s="743"/>
      <c r="IP234" s="743"/>
      <c r="IQ234" s="739"/>
      <c r="IR234" s="739"/>
      <c r="IS234" s="739"/>
      <c r="IT234" s="739"/>
      <c r="IU234" s="739"/>
      <c r="IV234" s="739"/>
      <c r="IW234" s="739"/>
      <c r="IX234" s="739"/>
      <c r="IY234" s="739"/>
      <c r="IZ234" s="739"/>
      <c r="JA234" s="739"/>
      <c r="JB234" s="743">
        <v>108</v>
      </c>
      <c r="JC234" s="743">
        <v>40</v>
      </c>
      <c r="JD234" s="743">
        <v>120</v>
      </c>
      <c r="JE234" s="743">
        <v>240</v>
      </c>
      <c r="JF234" s="743">
        <v>0</v>
      </c>
      <c r="JG234" s="739">
        <v>248</v>
      </c>
      <c r="JH234" s="739">
        <v>0</v>
      </c>
      <c r="JI234" s="739">
        <v>268</v>
      </c>
      <c r="JJ234" s="739">
        <v>76</v>
      </c>
      <c r="JK234" s="739">
        <v>0</v>
      </c>
      <c r="JL234" s="739">
        <v>120</v>
      </c>
      <c r="JM234" s="739">
        <v>192</v>
      </c>
      <c r="JN234" s="28">
        <f t="shared" si="196"/>
        <v>1412</v>
      </c>
      <c r="JO234" s="28">
        <f t="shared" si="197"/>
        <v>0</v>
      </c>
      <c r="JP234" s="28"/>
      <c r="JQ234" s="28"/>
      <c r="JR234" s="28"/>
      <c r="JS234" s="28"/>
      <c r="JT234" s="28"/>
      <c r="JU234" s="28"/>
      <c r="JV234" s="28"/>
      <c r="JW234" s="28"/>
      <c r="JX234" s="28"/>
      <c r="JY234" s="28"/>
      <c r="JZ234" s="28"/>
      <c r="KA234" s="28"/>
      <c r="KB234" s="28"/>
      <c r="KC234" s="28"/>
      <c r="KD234" s="28"/>
      <c r="KE234" s="824"/>
    </row>
    <row r="235" s="786" customFormat="1" hidden="1" customHeight="1" spans="1:291">
      <c r="A235" s="1107" t="s">
        <v>1746</v>
      </c>
      <c r="B235" s="415">
        <v>2020</v>
      </c>
      <c r="C235" s="95" t="s">
        <v>2096</v>
      </c>
      <c r="D235" s="95" t="s">
        <v>2097</v>
      </c>
      <c r="E235" s="789" t="s">
        <v>1657</v>
      </c>
      <c r="F235" s="1061" t="s">
        <v>669</v>
      </c>
      <c r="G235" s="112" t="s">
        <v>670</v>
      </c>
      <c r="H235" s="1060" t="s">
        <v>671</v>
      </c>
      <c r="I235" s="99">
        <f t="shared" si="189"/>
        <v>-316</v>
      </c>
      <c r="J235" s="1129">
        <v>672</v>
      </c>
      <c r="K235" s="1130">
        <f t="shared" si="143"/>
        <v>356</v>
      </c>
      <c r="L235" s="1131">
        <f t="shared" si="144"/>
        <v>356</v>
      </c>
      <c r="M235" s="1132"/>
      <c r="N235" s="1133"/>
      <c r="O235" s="1139"/>
      <c r="P235" s="1138">
        <f t="shared" si="179"/>
        <v>0</v>
      </c>
      <c r="Q235" s="1154">
        <f t="shared" si="180"/>
        <v>0</v>
      </c>
      <c r="R235" s="1156"/>
      <c r="S235" s="1237"/>
      <c r="T235" s="1237"/>
      <c r="U235" s="1237"/>
      <c r="V235" s="1237"/>
      <c r="W235" s="1237"/>
      <c r="X235" s="1237"/>
      <c r="Y235" s="1237"/>
      <c r="Z235" s="1237"/>
      <c r="AA235" s="1156"/>
      <c r="AB235" s="1167"/>
      <c r="AC235" s="1156"/>
      <c r="AD235" s="1156"/>
      <c r="AE235" s="1156"/>
      <c r="AF235" s="1156"/>
      <c r="AG235" s="1156"/>
      <c r="AH235" s="1156"/>
      <c r="AI235" s="1156"/>
      <c r="AJ235" s="1156"/>
      <c r="AK235" s="1156"/>
      <c r="AL235" s="1156"/>
      <c r="AM235" s="1156"/>
      <c r="AN235" s="1156"/>
      <c r="AO235" s="1156"/>
      <c r="AP235" s="1156"/>
      <c r="AQ235" s="1156"/>
      <c r="AR235" s="1156"/>
      <c r="AS235" s="1179"/>
      <c r="AT235" s="1177"/>
      <c r="AU235" s="1178"/>
      <c r="AV235" s="1178"/>
      <c r="AW235" s="1178"/>
      <c r="AX235" s="1178"/>
      <c r="AY235" s="1178"/>
      <c r="AZ235" s="1178"/>
      <c r="BA235" s="1178"/>
      <c r="BB235" s="1178"/>
      <c r="BC235" s="1178"/>
      <c r="BD235" s="1178"/>
      <c r="BE235" s="1178"/>
      <c r="BF235" s="1178"/>
      <c r="BG235" s="1178"/>
      <c r="BH235" s="1178"/>
      <c r="BI235" s="1178"/>
      <c r="BJ235" s="1178"/>
      <c r="BK235" s="1186"/>
      <c r="BL235" s="1187">
        <v>-672</v>
      </c>
      <c r="BM235" s="1187"/>
      <c r="BN235" s="1187">
        <v>-96</v>
      </c>
      <c r="BO235" s="1187"/>
      <c r="BP235" s="1187"/>
      <c r="BQ235" s="1187"/>
      <c r="BR235" s="1187"/>
      <c r="BS235" s="1187"/>
      <c r="BT235" s="1187"/>
      <c r="BU235" s="1187"/>
      <c r="BV235" s="1191"/>
      <c r="BW235" s="1186"/>
      <c r="BX235" s="1186"/>
      <c r="BY235" s="1186"/>
      <c r="BZ235" s="1186"/>
      <c r="CA235" s="1186"/>
      <c r="CB235" s="1186"/>
      <c r="CC235" s="1186"/>
      <c r="CD235" s="1186"/>
      <c r="CE235" s="1186"/>
      <c r="CF235" s="1186"/>
      <c r="CG235" s="1186"/>
      <c r="CH235" s="1186"/>
      <c r="CI235" s="1186"/>
      <c r="CJ235" s="1186"/>
      <c r="CK235" s="1186"/>
      <c r="CL235" s="1186"/>
      <c r="CM235" s="1186"/>
      <c r="CN235" s="1186">
        <v>4</v>
      </c>
      <c r="CO235" s="1186"/>
      <c r="CP235" s="1186"/>
      <c r="CQ235" s="1186"/>
      <c r="CR235" s="1186"/>
      <c r="CS235" s="1186"/>
      <c r="CT235" s="1186"/>
      <c r="CU235" s="1186">
        <v>24</v>
      </c>
      <c r="CV235" s="1186">
        <v>96</v>
      </c>
      <c r="CW235" s="1186"/>
      <c r="CX235" s="1186"/>
      <c r="CY235" s="1186"/>
      <c r="CZ235" s="1186"/>
      <c r="DA235" s="1186"/>
      <c r="DB235" s="1186"/>
      <c r="DC235" s="1186"/>
      <c r="DD235" s="1186"/>
      <c r="DE235" s="1186"/>
      <c r="DF235" s="1186"/>
      <c r="DG235" s="1186"/>
      <c r="DH235" s="1186"/>
      <c r="DI235" s="1186"/>
      <c r="DJ235" s="1186"/>
      <c r="DK235" s="1186"/>
      <c r="DL235" s="1186"/>
      <c r="DM235" s="1186"/>
      <c r="DN235" s="1186"/>
      <c r="DO235" s="1186"/>
      <c r="DP235" s="1186"/>
      <c r="DQ235" s="1186">
        <v>72</v>
      </c>
      <c r="DR235" s="1186"/>
      <c r="DS235" s="1186"/>
      <c r="DT235" s="1186"/>
      <c r="DU235" s="1186"/>
      <c r="DV235" s="1186"/>
      <c r="DW235" s="1186"/>
      <c r="DX235" s="1186"/>
      <c r="DY235" s="1186"/>
      <c r="DZ235" s="1186"/>
      <c r="EA235" s="1186"/>
      <c r="EB235" s="1186"/>
      <c r="EC235" s="1186">
        <v>120</v>
      </c>
      <c r="ED235" s="1186"/>
      <c r="EE235" s="1186"/>
      <c r="EF235" s="1186"/>
      <c r="EG235" s="1186">
        <v>96</v>
      </c>
      <c r="EH235" s="1186"/>
      <c r="EI235" s="1186"/>
      <c r="EJ235" s="1186"/>
      <c r="EK235" s="1197"/>
      <c r="EL235" s="1198"/>
      <c r="EM235" s="1186"/>
      <c r="EN235" s="1186"/>
      <c r="EO235" s="1186"/>
      <c r="EP235" s="1186"/>
      <c r="EQ235" s="1186"/>
      <c r="ER235" s="1186"/>
      <c r="ES235" s="1186"/>
      <c r="ET235" s="1186"/>
      <c r="EU235" s="1186"/>
      <c r="EV235" s="1186"/>
      <c r="EW235" s="1186"/>
      <c r="EX235" s="1186"/>
      <c r="EY235" s="1186"/>
      <c r="EZ235" s="1186"/>
      <c r="FA235" s="1186"/>
      <c r="FB235" s="1186"/>
      <c r="FC235" s="1209"/>
      <c r="FD235" s="1186"/>
      <c r="FE235" s="1186"/>
      <c r="FF235" s="1186"/>
      <c r="FG235" s="1186"/>
      <c r="FH235" s="1186"/>
      <c r="FI235" s="1186"/>
      <c r="FJ235" s="1186"/>
      <c r="FK235" s="1186"/>
      <c r="FL235" s="1209"/>
      <c r="FM235" s="1186"/>
      <c r="FN235" s="1186"/>
      <c r="FO235" s="1186"/>
      <c r="FP235" s="1186"/>
      <c r="FQ235" s="1186"/>
      <c r="FR235" s="1186"/>
      <c r="FS235" s="1186"/>
      <c r="FT235" s="1186"/>
      <c r="FU235" s="1186"/>
      <c r="FV235" s="1186"/>
      <c r="FW235" s="1186"/>
      <c r="FX235" s="1186"/>
      <c r="FY235" s="1186"/>
      <c r="FZ235" s="1186"/>
      <c r="GA235" s="1186"/>
      <c r="GB235" s="1186"/>
      <c r="GC235" s="1186"/>
      <c r="GD235" s="1186"/>
      <c r="GE235" s="1186"/>
      <c r="GF235" s="1186"/>
      <c r="GG235" s="1186"/>
      <c r="GH235" s="1186"/>
      <c r="GI235" s="1186"/>
      <c r="GJ235" s="1186"/>
      <c r="GK235" s="1186"/>
      <c r="GL235" s="1186"/>
      <c r="GM235" s="1186"/>
      <c r="GN235" s="1186"/>
      <c r="GO235" s="1186"/>
      <c r="GP235" s="1186"/>
      <c r="GQ235" s="1186"/>
      <c r="GR235" s="1186"/>
      <c r="GS235" s="1186"/>
      <c r="GT235" s="1186"/>
      <c r="GU235" s="1186"/>
      <c r="GV235" s="1186"/>
      <c r="GW235" s="1186"/>
      <c r="GX235" s="1186"/>
      <c r="GY235" s="1218"/>
      <c r="GZ235" s="364">
        <f t="shared" si="160"/>
        <v>412</v>
      </c>
      <c r="HA235" s="365">
        <f t="shared" si="190"/>
        <v>0</v>
      </c>
      <c r="HB235" s="366">
        <f t="shared" si="162"/>
        <v>412</v>
      </c>
      <c r="HC235" s="366">
        <v>932</v>
      </c>
      <c r="HD235" s="365">
        <v>1172</v>
      </c>
      <c r="HE235" s="365">
        <v>900</v>
      </c>
      <c r="HF235" s="54"/>
      <c r="HG235" s="708">
        <v>9.99</v>
      </c>
      <c r="HH235" s="708">
        <v>2.71</v>
      </c>
      <c r="HI235" s="709">
        <f t="shared" si="191"/>
        <v>1116.52</v>
      </c>
      <c r="HJ235" s="710">
        <v>14.87</v>
      </c>
      <c r="HK235" s="710">
        <v>12.76</v>
      </c>
      <c r="HL235" s="738">
        <f t="shared" si="176"/>
        <v>0.297240733601366</v>
      </c>
      <c r="HM235" s="739"/>
      <c r="HN235" s="739">
        <v>3000</v>
      </c>
      <c r="HO235" s="739">
        <v>12.23</v>
      </c>
      <c r="HP235" s="740">
        <f t="shared" si="192"/>
        <v>4542.56</v>
      </c>
      <c r="HQ235" s="738">
        <f t="shared" si="193"/>
        <v>0.326430577738613</v>
      </c>
      <c r="HR235" s="741"/>
      <c r="HS235" s="742">
        <v>44927</v>
      </c>
      <c r="HT235" s="739">
        <f ca="1" t="shared" si="186"/>
        <v>5</v>
      </c>
      <c r="HU235" s="739">
        <f ca="1" t="shared" si="187"/>
        <v>150</v>
      </c>
      <c r="HV235" s="739">
        <v>672</v>
      </c>
      <c r="HW235" s="739">
        <f t="shared" si="188"/>
        <v>412</v>
      </c>
      <c r="HX235" s="761">
        <f t="shared" si="194"/>
        <v>0.801556420233463</v>
      </c>
      <c r="HY235" s="739">
        <f ca="1" t="shared" si="195"/>
        <v>1.95045395590143</v>
      </c>
      <c r="HZ235" s="739">
        <f t="shared" si="138"/>
        <v>356</v>
      </c>
      <c r="IA235" s="739"/>
      <c r="IB235" s="739">
        <f ca="1" t="shared" si="166"/>
        <v>82.4</v>
      </c>
      <c r="IC235" s="769">
        <f ca="1" t="shared" si="167"/>
        <v>2.74666666666667</v>
      </c>
      <c r="ID235" s="769">
        <f ca="1" t="shared" si="168"/>
        <v>129.611650485437</v>
      </c>
      <c r="IE235" s="739"/>
      <c r="IF235" s="739"/>
      <c r="IG235" s="739"/>
      <c r="IH235" s="739"/>
      <c r="II235" s="739"/>
      <c r="IJ235" s="739"/>
      <c r="IK235" s="739"/>
      <c r="IL235" s="743"/>
      <c r="IM235" s="743"/>
      <c r="IN235" s="743"/>
      <c r="IO235" s="743"/>
      <c r="IP235" s="743"/>
      <c r="IQ235" s="739"/>
      <c r="IR235" s="739"/>
      <c r="IS235" s="739"/>
      <c r="IT235" s="739"/>
      <c r="IU235" s="739"/>
      <c r="IV235" s="739"/>
      <c r="IW235" s="739"/>
      <c r="IX235" s="739"/>
      <c r="IY235" s="739"/>
      <c r="IZ235" s="739"/>
      <c r="JA235" s="739"/>
      <c r="JB235" s="743">
        <v>108</v>
      </c>
      <c r="JC235" s="743">
        <v>40</v>
      </c>
      <c r="JD235" s="743">
        <v>0</v>
      </c>
      <c r="JE235" s="743">
        <v>240</v>
      </c>
      <c r="JF235" s="743">
        <v>0</v>
      </c>
      <c r="JG235" s="739">
        <v>104</v>
      </c>
      <c r="JH235" s="739">
        <v>0</v>
      </c>
      <c r="JI235" s="739">
        <v>100</v>
      </c>
      <c r="JJ235" s="739">
        <v>76</v>
      </c>
      <c r="JK235" s="739">
        <v>0</v>
      </c>
      <c r="JL235" s="739">
        <v>144</v>
      </c>
      <c r="JM235" s="739">
        <v>120</v>
      </c>
      <c r="JN235" s="28">
        <f t="shared" si="196"/>
        <v>932</v>
      </c>
      <c r="JO235" s="28">
        <f t="shared" si="197"/>
        <v>0</v>
      </c>
      <c r="JP235" s="28"/>
      <c r="JQ235" s="28"/>
      <c r="JR235" s="28"/>
      <c r="JS235" s="28"/>
      <c r="JT235" s="28"/>
      <c r="JU235" s="28"/>
      <c r="JV235" s="28"/>
      <c r="JW235" s="28"/>
      <c r="JX235" s="28"/>
      <c r="JY235" s="28"/>
      <c r="JZ235" s="28"/>
      <c r="KA235" s="28"/>
      <c r="KB235" s="28"/>
      <c r="KC235" s="28"/>
      <c r="KD235" s="28"/>
      <c r="KE235" s="824"/>
    </row>
    <row r="236" s="786" customFormat="1" hidden="1" customHeight="1" spans="1:291">
      <c r="A236" s="1107" t="s">
        <v>1746</v>
      </c>
      <c r="B236" s="415">
        <v>2020</v>
      </c>
      <c r="C236" s="95" t="s">
        <v>2096</v>
      </c>
      <c r="D236" s="95" t="s">
        <v>2097</v>
      </c>
      <c r="E236" s="789" t="s">
        <v>1657</v>
      </c>
      <c r="F236" s="1061" t="s">
        <v>672</v>
      </c>
      <c r="G236" s="112" t="s">
        <v>673</v>
      </c>
      <c r="H236" s="1060" t="s">
        <v>674</v>
      </c>
      <c r="I236" s="99">
        <f t="shared" si="189"/>
        <v>-389</v>
      </c>
      <c r="J236" s="1129">
        <v>1057</v>
      </c>
      <c r="K236" s="1130">
        <f t="shared" si="143"/>
        <v>668</v>
      </c>
      <c r="L236" s="1131">
        <f t="shared" si="144"/>
        <v>668</v>
      </c>
      <c r="M236" s="1132"/>
      <c r="N236" s="1133"/>
      <c r="O236" s="1139"/>
      <c r="P236" s="1138">
        <f t="shared" si="179"/>
        <v>0</v>
      </c>
      <c r="Q236" s="1154">
        <f t="shared" si="180"/>
        <v>0</v>
      </c>
      <c r="R236" s="1156"/>
      <c r="S236" s="1237"/>
      <c r="T236" s="1237"/>
      <c r="U236" s="1237"/>
      <c r="V236" s="1237"/>
      <c r="W236" s="1237"/>
      <c r="X236" s="1237"/>
      <c r="Y236" s="1237"/>
      <c r="Z236" s="1237"/>
      <c r="AA236" s="1156"/>
      <c r="AB236" s="1167"/>
      <c r="AC236" s="1156"/>
      <c r="AD236" s="1156"/>
      <c r="AE236" s="1156"/>
      <c r="AF236" s="1156"/>
      <c r="AG236" s="1156"/>
      <c r="AH236" s="1156"/>
      <c r="AI236" s="1156"/>
      <c r="AJ236" s="1156"/>
      <c r="AK236" s="1156"/>
      <c r="AL236" s="1156"/>
      <c r="AM236" s="1156"/>
      <c r="AN236" s="1156"/>
      <c r="AO236" s="1156"/>
      <c r="AP236" s="1156"/>
      <c r="AQ236" s="1156"/>
      <c r="AR236" s="1156"/>
      <c r="AS236" s="1179"/>
      <c r="AT236" s="1177"/>
      <c r="AU236" s="1178"/>
      <c r="AV236" s="1178"/>
      <c r="AW236" s="1178"/>
      <c r="AX236" s="1178"/>
      <c r="AY236" s="1178"/>
      <c r="AZ236" s="1178"/>
      <c r="BA236" s="1178"/>
      <c r="BB236" s="1178"/>
      <c r="BC236" s="1178"/>
      <c r="BD236" s="1178"/>
      <c r="BE236" s="1178"/>
      <c r="BF236" s="1178"/>
      <c r="BG236" s="1178"/>
      <c r="BH236" s="1178"/>
      <c r="BI236" s="1178"/>
      <c r="BJ236" s="1178"/>
      <c r="BK236" s="1186"/>
      <c r="BL236" s="1187">
        <v>-1057</v>
      </c>
      <c r="BM236" s="1187"/>
      <c r="BN236" s="1187">
        <v>-23</v>
      </c>
      <c r="BO236" s="1187"/>
      <c r="BP236" s="1187"/>
      <c r="BQ236" s="1187"/>
      <c r="BR236" s="1187"/>
      <c r="BS236" s="1187"/>
      <c r="BT236" s="1187"/>
      <c r="BU236" s="1187"/>
      <c r="BV236" s="1191"/>
      <c r="BW236" s="1186"/>
      <c r="BX236" s="1186"/>
      <c r="BY236" s="1186"/>
      <c r="BZ236" s="1186"/>
      <c r="CA236" s="1186"/>
      <c r="CB236" s="1186"/>
      <c r="CC236" s="1186"/>
      <c r="CD236" s="1186"/>
      <c r="CE236" s="1186"/>
      <c r="CF236" s="1186"/>
      <c r="CG236" s="1186"/>
      <c r="CH236" s="1186"/>
      <c r="CI236" s="1186"/>
      <c r="CJ236" s="1186">
        <v>96</v>
      </c>
      <c r="CK236" s="1186"/>
      <c r="CL236" s="1186"/>
      <c r="CM236" s="1186"/>
      <c r="CN236" s="1186">
        <v>4</v>
      </c>
      <c r="CO236" s="1186"/>
      <c r="CP236" s="1186"/>
      <c r="CQ236" s="1186"/>
      <c r="CR236" s="1186"/>
      <c r="CS236" s="1186"/>
      <c r="CT236" s="1186"/>
      <c r="CU236" s="1186"/>
      <c r="CV236" s="1186">
        <v>96</v>
      </c>
      <c r="CW236" s="1186"/>
      <c r="CX236" s="1186"/>
      <c r="CY236" s="1186"/>
      <c r="CZ236" s="1186"/>
      <c r="DA236" s="1186"/>
      <c r="DB236" s="1186"/>
      <c r="DC236" s="1186"/>
      <c r="DD236" s="1186"/>
      <c r="DE236" s="1186"/>
      <c r="DF236" s="1186"/>
      <c r="DG236" s="1186"/>
      <c r="DH236" s="1186"/>
      <c r="DI236" s="1186"/>
      <c r="DJ236" s="1186"/>
      <c r="DK236" s="1186"/>
      <c r="DL236" s="1186"/>
      <c r="DM236" s="1186"/>
      <c r="DN236" s="1186"/>
      <c r="DO236" s="1186"/>
      <c r="DP236" s="1186"/>
      <c r="DQ236" s="1186">
        <v>72</v>
      </c>
      <c r="DR236" s="1186"/>
      <c r="DS236" s="1186"/>
      <c r="DT236" s="1186"/>
      <c r="DU236" s="1186"/>
      <c r="DV236" s="1186"/>
      <c r="DW236" s="1186"/>
      <c r="DX236" s="1186"/>
      <c r="DY236" s="1186"/>
      <c r="DZ236" s="1186"/>
      <c r="EA236" s="1186"/>
      <c r="EB236" s="1186"/>
      <c r="EC236" s="1186">
        <v>72</v>
      </c>
      <c r="ED236" s="1186"/>
      <c r="EE236" s="1186"/>
      <c r="EF236" s="1186"/>
      <c r="EG236" s="1186">
        <v>72</v>
      </c>
      <c r="EH236" s="1186"/>
      <c r="EI236" s="1186"/>
      <c r="EJ236" s="1186"/>
      <c r="EK236" s="1197"/>
      <c r="EL236" s="1198"/>
      <c r="EM236" s="1186"/>
      <c r="EN236" s="1186"/>
      <c r="EO236" s="1186"/>
      <c r="EP236" s="1186"/>
      <c r="EQ236" s="1186"/>
      <c r="ER236" s="1186"/>
      <c r="ES236" s="1186"/>
      <c r="ET236" s="1186"/>
      <c r="EU236" s="1186"/>
      <c r="EV236" s="1186"/>
      <c r="EW236" s="1186"/>
      <c r="EX236" s="1186"/>
      <c r="EY236" s="1186"/>
      <c r="EZ236" s="1186"/>
      <c r="FA236" s="1186"/>
      <c r="FB236" s="1186"/>
      <c r="FC236" s="1209"/>
      <c r="FD236" s="1186"/>
      <c r="FE236" s="1186"/>
      <c r="FF236" s="1186"/>
      <c r="FG236" s="1186"/>
      <c r="FH236" s="1186"/>
      <c r="FI236" s="1186"/>
      <c r="FJ236" s="1186"/>
      <c r="FK236" s="1186"/>
      <c r="FL236" s="1209"/>
      <c r="FM236" s="1186"/>
      <c r="FN236" s="1186"/>
      <c r="FO236" s="1186"/>
      <c r="FP236" s="1186"/>
      <c r="FQ236" s="1186"/>
      <c r="FR236" s="1186"/>
      <c r="FS236" s="1186"/>
      <c r="FT236" s="1186"/>
      <c r="FU236" s="1186"/>
      <c r="FV236" s="1186"/>
      <c r="FW236" s="1186"/>
      <c r="FX236" s="1186"/>
      <c r="FY236" s="1186"/>
      <c r="FZ236" s="1186"/>
      <c r="GA236" s="1186"/>
      <c r="GB236" s="1186"/>
      <c r="GC236" s="1186"/>
      <c r="GD236" s="1186"/>
      <c r="GE236" s="1186"/>
      <c r="GF236" s="1186"/>
      <c r="GG236" s="1186"/>
      <c r="GH236" s="1186"/>
      <c r="GI236" s="1186"/>
      <c r="GJ236" s="1186"/>
      <c r="GK236" s="1186"/>
      <c r="GL236" s="1186"/>
      <c r="GM236" s="1186"/>
      <c r="GN236" s="1186"/>
      <c r="GO236" s="1186"/>
      <c r="GP236" s="1186"/>
      <c r="GQ236" s="1186"/>
      <c r="GR236" s="1186"/>
      <c r="GS236" s="1186"/>
      <c r="GT236" s="1186"/>
      <c r="GU236" s="1186"/>
      <c r="GV236" s="1186"/>
      <c r="GW236" s="1186"/>
      <c r="GX236" s="1186"/>
      <c r="GY236" s="1218"/>
      <c r="GZ236" s="364">
        <f t="shared" si="160"/>
        <v>412</v>
      </c>
      <c r="HA236" s="365">
        <f t="shared" si="190"/>
        <v>0</v>
      </c>
      <c r="HB236" s="366">
        <f t="shared" si="162"/>
        <v>412</v>
      </c>
      <c r="HC236" s="366">
        <v>1292</v>
      </c>
      <c r="HD236" s="365">
        <v>860</v>
      </c>
      <c r="HE236" s="365">
        <v>1048</v>
      </c>
      <c r="HF236" s="54"/>
      <c r="HG236" s="708">
        <v>9.99</v>
      </c>
      <c r="HH236" s="708">
        <v>2.71</v>
      </c>
      <c r="HI236" s="709">
        <f t="shared" si="191"/>
        <v>1116.52</v>
      </c>
      <c r="HJ236" s="710">
        <v>14.87</v>
      </c>
      <c r="HK236" s="710">
        <v>12.76</v>
      </c>
      <c r="HL236" s="738">
        <f t="shared" si="176"/>
        <v>0.297240733601366</v>
      </c>
      <c r="HM236" s="739"/>
      <c r="HN236" s="739">
        <v>3000</v>
      </c>
      <c r="HO236" s="739">
        <v>12.23</v>
      </c>
      <c r="HP236" s="740">
        <f t="shared" si="192"/>
        <v>8523.68</v>
      </c>
      <c r="HQ236" s="738">
        <f t="shared" si="193"/>
        <v>0.326430577738613</v>
      </c>
      <c r="HR236" s="741"/>
      <c r="HS236" s="742">
        <v>44927</v>
      </c>
      <c r="HT236" s="739">
        <f ca="1" t="shared" si="186"/>
        <v>5</v>
      </c>
      <c r="HU236" s="739">
        <f ca="1" t="shared" si="187"/>
        <v>150</v>
      </c>
      <c r="HV236" s="739">
        <v>1057</v>
      </c>
      <c r="HW236" s="739">
        <f t="shared" si="188"/>
        <v>412</v>
      </c>
      <c r="HX236" s="761">
        <f t="shared" si="194"/>
        <v>0.47768115942029</v>
      </c>
      <c r="HY236" s="739">
        <f ca="1" t="shared" si="195"/>
        <v>1.16235748792271</v>
      </c>
      <c r="HZ236" s="739">
        <f t="shared" si="138"/>
        <v>668</v>
      </c>
      <c r="IA236" s="739"/>
      <c r="IB236" s="739">
        <f ca="1" t="shared" si="166"/>
        <v>82.4</v>
      </c>
      <c r="IC236" s="769">
        <f ca="1" t="shared" si="167"/>
        <v>2.74666666666667</v>
      </c>
      <c r="ID236" s="769">
        <f ca="1" t="shared" si="168"/>
        <v>243.203883495146</v>
      </c>
      <c r="IE236" s="739"/>
      <c r="IF236" s="739"/>
      <c r="IG236" s="739"/>
      <c r="IH236" s="739"/>
      <c r="II236" s="739"/>
      <c r="IJ236" s="739"/>
      <c r="IK236" s="739"/>
      <c r="IL236" s="743"/>
      <c r="IM236" s="743"/>
      <c r="IN236" s="743"/>
      <c r="IO236" s="743"/>
      <c r="IP236" s="743"/>
      <c r="IQ236" s="739"/>
      <c r="IR236" s="739"/>
      <c r="IS236" s="739"/>
      <c r="IT236" s="739"/>
      <c r="IU236" s="739"/>
      <c r="IV236" s="739"/>
      <c r="IW236" s="739"/>
      <c r="IX236" s="739"/>
      <c r="IY236" s="739"/>
      <c r="IZ236" s="739"/>
      <c r="JA236" s="739"/>
      <c r="JB236" s="743">
        <v>108</v>
      </c>
      <c r="JC236" s="743">
        <v>40</v>
      </c>
      <c r="JD236" s="743">
        <v>0</v>
      </c>
      <c r="JE236" s="743">
        <v>240</v>
      </c>
      <c r="JF236" s="743">
        <v>192</v>
      </c>
      <c r="JG236" s="739">
        <v>104</v>
      </c>
      <c r="JH236" s="739">
        <v>0</v>
      </c>
      <c r="JI236" s="739">
        <v>220</v>
      </c>
      <c r="JJ236" s="739">
        <v>76</v>
      </c>
      <c r="JK236" s="739">
        <v>0</v>
      </c>
      <c r="JL236" s="739">
        <v>192</v>
      </c>
      <c r="JM236" s="739">
        <v>120</v>
      </c>
      <c r="JN236" s="28">
        <f t="shared" si="196"/>
        <v>1292</v>
      </c>
      <c r="JO236" s="28">
        <f t="shared" si="197"/>
        <v>0</v>
      </c>
      <c r="JP236" s="28"/>
      <c r="JQ236" s="28"/>
      <c r="JR236" s="28"/>
      <c r="JS236" s="28"/>
      <c r="JT236" s="28"/>
      <c r="JU236" s="28"/>
      <c r="JV236" s="28"/>
      <c r="JW236" s="28"/>
      <c r="JX236" s="28"/>
      <c r="JY236" s="28"/>
      <c r="JZ236" s="28"/>
      <c r="KA236" s="28"/>
      <c r="KB236" s="28"/>
      <c r="KC236" s="28"/>
      <c r="KD236" s="28"/>
      <c r="KE236" s="824"/>
    </row>
    <row r="237" s="786" customFormat="1" hidden="1" customHeight="1" spans="1:291">
      <c r="A237" s="1107" t="s">
        <v>1746</v>
      </c>
      <c r="B237" s="415">
        <v>2020</v>
      </c>
      <c r="C237" s="95" t="s">
        <v>1645</v>
      </c>
      <c r="D237" s="95" t="s">
        <v>2097</v>
      </c>
      <c r="E237" s="411"/>
      <c r="F237" s="1061" t="s">
        <v>675</v>
      </c>
      <c r="G237" s="112" t="s">
        <v>676</v>
      </c>
      <c r="H237" s="1060" t="s">
        <v>677</v>
      </c>
      <c r="I237" s="99">
        <f t="shared" si="189"/>
        <v>2</v>
      </c>
      <c r="J237" s="1129">
        <v>-2</v>
      </c>
      <c r="K237" s="1130">
        <f t="shared" si="143"/>
        <v>0</v>
      </c>
      <c r="L237" s="1131">
        <f t="shared" si="144"/>
        <v>0</v>
      </c>
      <c r="M237" s="1132"/>
      <c r="N237" s="1133"/>
      <c r="O237" s="1139"/>
      <c r="P237" s="1138">
        <f t="shared" si="179"/>
        <v>0</v>
      </c>
      <c r="Q237" s="1154">
        <f t="shared" si="180"/>
        <v>0</v>
      </c>
      <c r="R237" s="1156"/>
      <c r="S237" s="1237"/>
      <c r="T237" s="1237"/>
      <c r="U237" s="1237"/>
      <c r="V237" s="1237"/>
      <c r="W237" s="1237"/>
      <c r="X237" s="1237"/>
      <c r="Y237" s="1237"/>
      <c r="Z237" s="1237"/>
      <c r="AA237" s="1156"/>
      <c r="AB237" s="1167"/>
      <c r="AC237" s="1156"/>
      <c r="AD237" s="1156"/>
      <c r="AE237" s="1156"/>
      <c r="AF237" s="1156"/>
      <c r="AG237" s="1156"/>
      <c r="AH237" s="1156"/>
      <c r="AI237" s="1156"/>
      <c r="AJ237" s="1156"/>
      <c r="AK237" s="1156"/>
      <c r="AL237" s="1156"/>
      <c r="AM237" s="1156"/>
      <c r="AN237" s="1156"/>
      <c r="AO237" s="1156"/>
      <c r="AP237" s="1156"/>
      <c r="AQ237" s="1156"/>
      <c r="AR237" s="1156"/>
      <c r="AS237" s="1179"/>
      <c r="AT237" s="1177"/>
      <c r="AU237" s="1178"/>
      <c r="AV237" s="1178"/>
      <c r="AW237" s="1178"/>
      <c r="AX237" s="1178"/>
      <c r="AY237" s="1178"/>
      <c r="AZ237" s="1178"/>
      <c r="BA237" s="1178"/>
      <c r="BB237" s="1178"/>
      <c r="BC237" s="1178"/>
      <c r="BD237" s="1178"/>
      <c r="BE237" s="1178"/>
      <c r="BF237" s="1178"/>
      <c r="BG237" s="1178"/>
      <c r="BH237" s="1178"/>
      <c r="BI237" s="1178"/>
      <c r="BJ237" s="1178"/>
      <c r="BK237" s="1186"/>
      <c r="BL237" s="1187">
        <v>2</v>
      </c>
      <c r="BM237" s="1187"/>
      <c r="BN237" s="1187">
        <v>-2</v>
      </c>
      <c r="BO237" s="1187"/>
      <c r="BP237" s="1187"/>
      <c r="BQ237" s="1187"/>
      <c r="BR237" s="1187"/>
      <c r="BS237" s="1187"/>
      <c r="BT237" s="1187"/>
      <c r="BU237" s="1187"/>
      <c r="BV237" s="1191"/>
      <c r="BW237" s="1186"/>
      <c r="BX237" s="1186"/>
      <c r="BY237" s="1186"/>
      <c r="BZ237" s="1186"/>
      <c r="CA237" s="1186"/>
      <c r="CB237" s="1186"/>
      <c r="CC237" s="1186"/>
      <c r="CD237" s="1186"/>
      <c r="CE237" s="1186"/>
      <c r="CF237" s="1186"/>
      <c r="CG237" s="1186"/>
      <c r="CH237" s="1186"/>
      <c r="CI237" s="1186"/>
      <c r="CJ237" s="1186"/>
      <c r="CK237" s="1186"/>
      <c r="CL237" s="1186"/>
      <c r="CM237" s="1186"/>
      <c r="CN237" s="1186"/>
      <c r="CO237" s="1186"/>
      <c r="CP237" s="1186"/>
      <c r="CQ237" s="1186"/>
      <c r="CR237" s="1186"/>
      <c r="CS237" s="1186"/>
      <c r="CT237" s="1186"/>
      <c r="CU237" s="1186"/>
      <c r="CV237" s="1186"/>
      <c r="CW237" s="1186"/>
      <c r="CX237" s="1186"/>
      <c r="CY237" s="1186"/>
      <c r="CZ237" s="1186"/>
      <c r="DA237" s="1186"/>
      <c r="DB237" s="1186"/>
      <c r="DC237" s="1186"/>
      <c r="DD237" s="1186"/>
      <c r="DE237" s="1186"/>
      <c r="DF237" s="1186"/>
      <c r="DG237" s="1186"/>
      <c r="DH237" s="1186"/>
      <c r="DI237" s="1186"/>
      <c r="DJ237" s="1186"/>
      <c r="DK237" s="1186"/>
      <c r="DL237" s="1186"/>
      <c r="DM237" s="1186"/>
      <c r="DN237" s="1186"/>
      <c r="DO237" s="1186"/>
      <c r="DP237" s="1186"/>
      <c r="DQ237" s="1186"/>
      <c r="DR237" s="1186"/>
      <c r="DS237" s="1186"/>
      <c r="DT237" s="1186"/>
      <c r="DU237" s="1186"/>
      <c r="DV237" s="1186"/>
      <c r="DW237" s="1186"/>
      <c r="DX237" s="1186"/>
      <c r="DY237" s="1186"/>
      <c r="DZ237" s="1186"/>
      <c r="EA237" s="1186"/>
      <c r="EB237" s="1186"/>
      <c r="EC237" s="1186"/>
      <c r="ED237" s="1186"/>
      <c r="EE237" s="1186"/>
      <c r="EF237" s="1186"/>
      <c r="EG237" s="1186"/>
      <c r="EH237" s="1186"/>
      <c r="EI237" s="1186"/>
      <c r="EJ237" s="1186"/>
      <c r="EK237" s="1197"/>
      <c r="EL237" s="1198"/>
      <c r="EM237" s="1186"/>
      <c r="EN237" s="1186"/>
      <c r="EO237" s="1186"/>
      <c r="EP237" s="1186"/>
      <c r="EQ237" s="1186"/>
      <c r="ER237" s="1186"/>
      <c r="ES237" s="1186"/>
      <c r="ET237" s="1186"/>
      <c r="EU237" s="1186"/>
      <c r="EV237" s="1186"/>
      <c r="EW237" s="1186"/>
      <c r="EX237" s="1186"/>
      <c r="EY237" s="1186"/>
      <c r="EZ237" s="1186"/>
      <c r="FA237" s="1186"/>
      <c r="FB237" s="1186"/>
      <c r="FC237" s="1209"/>
      <c r="FD237" s="1186"/>
      <c r="FE237" s="1186"/>
      <c r="FF237" s="1186"/>
      <c r="FG237" s="1186"/>
      <c r="FH237" s="1186"/>
      <c r="FI237" s="1186"/>
      <c r="FJ237" s="1186"/>
      <c r="FK237" s="1186"/>
      <c r="FL237" s="1209"/>
      <c r="FM237" s="1186"/>
      <c r="FN237" s="1186"/>
      <c r="FO237" s="1186"/>
      <c r="FP237" s="1186"/>
      <c r="FQ237" s="1186"/>
      <c r="FR237" s="1186"/>
      <c r="FS237" s="1186"/>
      <c r="FT237" s="1186"/>
      <c r="FU237" s="1186"/>
      <c r="FV237" s="1186"/>
      <c r="FW237" s="1186"/>
      <c r="FX237" s="1186"/>
      <c r="FY237" s="1186"/>
      <c r="FZ237" s="1186"/>
      <c r="GA237" s="1186"/>
      <c r="GB237" s="1186"/>
      <c r="GC237" s="1186"/>
      <c r="GD237" s="1186"/>
      <c r="GE237" s="1186"/>
      <c r="GF237" s="1186"/>
      <c r="GG237" s="1186"/>
      <c r="GH237" s="1186"/>
      <c r="GI237" s="1186"/>
      <c r="GJ237" s="1186"/>
      <c r="GK237" s="1186"/>
      <c r="GL237" s="1186"/>
      <c r="GM237" s="1186"/>
      <c r="GN237" s="1186"/>
      <c r="GO237" s="1186"/>
      <c r="GP237" s="1186"/>
      <c r="GQ237" s="1186"/>
      <c r="GR237" s="1186"/>
      <c r="GS237" s="1186"/>
      <c r="GT237" s="1186"/>
      <c r="GU237" s="1186"/>
      <c r="GV237" s="1186"/>
      <c r="GW237" s="1186"/>
      <c r="GX237" s="1186"/>
      <c r="GY237" s="1218"/>
      <c r="GZ237" s="364">
        <f t="shared" si="160"/>
        <v>0</v>
      </c>
      <c r="HA237" s="365">
        <f t="shared" si="190"/>
        <v>0</v>
      </c>
      <c r="HB237" s="366">
        <f t="shared" si="162"/>
        <v>0</v>
      </c>
      <c r="HC237" s="366">
        <v>0</v>
      </c>
      <c r="HD237" s="365">
        <v>0</v>
      </c>
      <c r="HE237" s="365">
        <v>752</v>
      </c>
      <c r="HF237" s="54"/>
      <c r="HG237" s="708">
        <v>17.29</v>
      </c>
      <c r="HH237" s="708"/>
      <c r="HI237" s="709">
        <f t="shared" si="191"/>
        <v>0</v>
      </c>
      <c r="HJ237" s="710"/>
      <c r="HK237" s="710">
        <v>73.38</v>
      </c>
      <c r="HL237" s="738" t="e">
        <f t="shared" si="176"/>
        <v>#DIV/0!</v>
      </c>
      <c r="HM237" s="739"/>
      <c r="HN237" s="739">
        <v>3000</v>
      </c>
      <c r="HO237" s="739">
        <v>73.38</v>
      </c>
      <c r="HP237" s="740">
        <f t="shared" si="192"/>
        <v>0</v>
      </c>
      <c r="HQ237" s="738"/>
      <c r="HR237" s="741"/>
      <c r="HS237" s="742">
        <v>44927</v>
      </c>
      <c r="HT237" s="739">
        <f ca="1" t="shared" si="186"/>
        <v>5</v>
      </c>
      <c r="HU237" s="739">
        <f ca="1" t="shared" si="187"/>
        <v>150</v>
      </c>
      <c r="HV237" s="739">
        <v>-2</v>
      </c>
      <c r="HW237" s="739">
        <f t="shared" si="188"/>
        <v>0</v>
      </c>
      <c r="HX237" s="761">
        <f t="shared" si="194"/>
        <v>0</v>
      </c>
      <c r="HY237" s="739">
        <f ca="1" t="shared" si="195"/>
        <v>0</v>
      </c>
      <c r="HZ237" s="739">
        <f t="shared" si="138"/>
        <v>0</v>
      </c>
      <c r="IA237" s="739"/>
      <c r="IB237" s="739">
        <f ca="1" t="shared" ref="IB237:IB271" si="198">HW237/HT237</f>
        <v>0</v>
      </c>
      <c r="IC237" s="769">
        <f ca="1" t="shared" ref="IC237:IC271" si="199">HW237/HU237</f>
        <v>0</v>
      </c>
      <c r="ID237" s="769" t="e">
        <f ca="1" t="shared" ref="ID237:ID271" si="200">HZ237/IC237</f>
        <v>#DIV/0!</v>
      </c>
      <c r="IE237" s="739"/>
      <c r="IF237" s="739"/>
      <c r="IG237" s="739"/>
      <c r="IH237" s="739"/>
      <c r="II237" s="739"/>
      <c r="IJ237" s="739"/>
      <c r="IK237" s="739"/>
      <c r="IL237" s="743"/>
      <c r="IM237" s="743"/>
      <c r="IN237" s="743"/>
      <c r="IO237" s="743"/>
      <c r="IP237" s="743"/>
      <c r="IQ237" s="739"/>
      <c r="IR237" s="739"/>
      <c r="IS237" s="739"/>
      <c r="IT237" s="739"/>
      <c r="IU237" s="739"/>
      <c r="IV237" s="739"/>
      <c r="IW237" s="739"/>
      <c r="IX237" s="739"/>
      <c r="IY237" s="739"/>
      <c r="IZ237" s="739"/>
      <c r="JA237" s="739"/>
      <c r="JB237" s="743">
        <v>0</v>
      </c>
      <c r="JC237" s="743">
        <v>0</v>
      </c>
      <c r="JD237" s="743">
        <v>0</v>
      </c>
      <c r="JE237" s="743">
        <v>0</v>
      </c>
      <c r="JF237" s="743">
        <v>0</v>
      </c>
      <c r="JG237" s="739">
        <v>0</v>
      </c>
      <c r="JH237" s="739">
        <v>0</v>
      </c>
      <c r="JI237" s="739">
        <v>0</v>
      </c>
      <c r="JJ237" s="739">
        <v>0</v>
      </c>
      <c r="JK237" s="739">
        <v>0</v>
      </c>
      <c r="JL237" s="739">
        <v>0</v>
      </c>
      <c r="JM237" s="739">
        <v>0</v>
      </c>
      <c r="JN237" s="28">
        <f t="shared" si="196"/>
        <v>0</v>
      </c>
      <c r="JO237" s="28">
        <f t="shared" si="197"/>
        <v>0</v>
      </c>
      <c r="JP237" s="28"/>
      <c r="JQ237" s="28"/>
      <c r="JR237" s="28"/>
      <c r="JS237" s="28"/>
      <c r="JT237" s="28"/>
      <c r="JU237" s="28"/>
      <c r="JV237" s="28"/>
      <c r="JW237" s="28"/>
      <c r="JX237" s="28"/>
      <c r="JY237" s="28"/>
      <c r="JZ237" s="28"/>
      <c r="KA237" s="28"/>
      <c r="KB237" s="28"/>
      <c r="KC237" s="28"/>
      <c r="KD237" s="28"/>
      <c r="KE237" s="824"/>
    </row>
    <row r="238" s="786" customFormat="1" hidden="1" customHeight="1" spans="1:291">
      <c r="A238" s="1107" t="s">
        <v>1746</v>
      </c>
      <c r="B238" s="415">
        <v>2020</v>
      </c>
      <c r="C238" s="95" t="s">
        <v>1645</v>
      </c>
      <c r="D238" s="95" t="s">
        <v>1646</v>
      </c>
      <c r="E238" s="411"/>
      <c r="F238" s="1061" t="s">
        <v>678</v>
      </c>
      <c r="G238" s="112" t="s">
        <v>2100</v>
      </c>
      <c r="H238" s="301" t="s">
        <v>680</v>
      </c>
      <c r="I238" s="99">
        <f t="shared" si="189"/>
        <v>-56</v>
      </c>
      <c r="J238" s="1141">
        <v>61</v>
      </c>
      <c r="K238" s="1130">
        <f t="shared" si="143"/>
        <v>5</v>
      </c>
      <c r="L238" s="1131">
        <f t="shared" si="144"/>
        <v>5</v>
      </c>
      <c r="M238" s="1132"/>
      <c r="N238" s="1133"/>
      <c r="O238" s="1139"/>
      <c r="P238" s="1138">
        <f t="shared" si="179"/>
        <v>0</v>
      </c>
      <c r="Q238" s="1154">
        <f t="shared" si="180"/>
        <v>0</v>
      </c>
      <c r="R238" s="1156"/>
      <c r="S238" s="1237"/>
      <c r="T238" s="1237"/>
      <c r="U238" s="1237"/>
      <c r="V238" s="1237"/>
      <c r="W238" s="1237"/>
      <c r="X238" s="1237"/>
      <c r="Y238" s="1237"/>
      <c r="Z238" s="1237"/>
      <c r="AA238" s="1156"/>
      <c r="AB238" s="1167"/>
      <c r="AC238" s="1156"/>
      <c r="AD238" s="1156"/>
      <c r="AE238" s="1156"/>
      <c r="AF238" s="1156"/>
      <c r="AG238" s="1156"/>
      <c r="AH238" s="1156"/>
      <c r="AI238" s="1156"/>
      <c r="AJ238" s="1156"/>
      <c r="AK238" s="1156"/>
      <c r="AL238" s="1156"/>
      <c r="AM238" s="1156"/>
      <c r="AN238" s="1156"/>
      <c r="AO238" s="1156"/>
      <c r="AP238" s="1156"/>
      <c r="AQ238" s="1156"/>
      <c r="AR238" s="1156"/>
      <c r="AS238" s="1179"/>
      <c r="AT238" s="1177"/>
      <c r="AU238" s="1178"/>
      <c r="AV238" s="1178"/>
      <c r="AW238" s="1178"/>
      <c r="AX238" s="1178"/>
      <c r="AY238" s="1178"/>
      <c r="AZ238" s="1178"/>
      <c r="BA238" s="1178"/>
      <c r="BB238" s="1178"/>
      <c r="BC238" s="1178"/>
      <c r="BD238" s="1178"/>
      <c r="BE238" s="1178"/>
      <c r="BF238" s="1178"/>
      <c r="BG238" s="1178"/>
      <c r="BH238" s="1178"/>
      <c r="BI238" s="1178"/>
      <c r="BJ238" s="1178"/>
      <c r="BK238" s="1186"/>
      <c r="BL238" s="1187">
        <v>-10</v>
      </c>
      <c r="BM238" s="1187"/>
      <c r="BN238" s="1187">
        <v>-58</v>
      </c>
      <c r="BO238" s="1187"/>
      <c r="BP238" s="1187">
        <v>59</v>
      </c>
      <c r="BQ238" s="1187"/>
      <c r="BR238" s="1187"/>
      <c r="BS238" s="1187"/>
      <c r="BT238" s="1187"/>
      <c r="BU238" s="1187"/>
      <c r="BV238" s="1191"/>
      <c r="BW238" s="1186"/>
      <c r="BX238" s="1186"/>
      <c r="BY238" s="1186"/>
      <c r="BZ238" s="1186"/>
      <c r="CA238" s="1186"/>
      <c r="CB238" s="1186"/>
      <c r="CC238" s="1186"/>
      <c r="CD238" s="1186"/>
      <c r="CE238" s="1186"/>
      <c r="CF238" s="1186"/>
      <c r="CG238" s="1186"/>
      <c r="CH238" s="1186"/>
      <c r="CI238" s="1186"/>
      <c r="CJ238" s="1186"/>
      <c r="CK238" s="1186"/>
      <c r="CL238" s="1186"/>
      <c r="CM238" s="1186"/>
      <c r="CN238" s="1186">
        <v>4</v>
      </c>
      <c r="CO238" s="1186"/>
      <c r="CP238" s="1186"/>
      <c r="CQ238" s="1186"/>
      <c r="CR238" s="1186"/>
      <c r="CS238" s="1186"/>
      <c r="CT238" s="1186"/>
      <c r="CU238" s="1186"/>
      <c r="CV238" s="1186"/>
      <c r="CW238" s="1186"/>
      <c r="CX238" s="1186"/>
      <c r="CY238" s="1186"/>
      <c r="CZ238" s="1186"/>
      <c r="DA238" s="1186"/>
      <c r="DB238" s="1186"/>
      <c r="DC238" s="1186"/>
      <c r="DD238" s="1186"/>
      <c r="DE238" s="1186"/>
      <c r="DF238" s="1186"/>
      <c r="DG238" s="1186"/>
      <c r="DH238" s="1186"/>
      <c r="DI238" s="1186"/>
      <c r="DJ238" s="1186"/>
      <c r="DK238" s="1186"/>
      <c r="DL238" s="1186"/>
      <c r="DM238" s="1186"/>
      <c r="DN238" s="1186"/>
      <c r="DO238" s="1186"/>
      <c r="DP238" s="1186"/>
      <c r="DQ238" s="1186"/>
      <c r="DR238" s="1186"/>
      <c r="DS238" s="1186"/>
      <c r="DT238" s="1186"/>
      <c r="DU238" s="1186"/>
      <c r="DV238" s="1186"/>
      <c r="DW238" s="1186"/>
      <c r="DX238" s="1186"/>
      <c r="DY238" s="1186"/>
      <c r="DZ238" s="1186"/>
      <c r="EA238" s="1186"/>
      <c r="EB238" s="1186"/>
      <c r="EC238" s="1186"/>
      <c r="ED238" s="1186"/>
      <c r="EE238" s="1186"/>
      <c r="EF238" s="1186"/>
      <c r="EG238" s="1186"/>
      <c r="EH238" s="1186"/>
      <c r="EI238" s="1186"/>
      <c r="EJ238" s="1186"/>
      <c r="EK238" s="1197"/>
      <c r="EL238" s="1198"/>
      <c r="EM238" s="1186"/>
      <c r="EN238" s="1186"/>
      <c r="EO238" s="1186"/>
      <c r="EP238" s="1186"/>
      <c r="EQ238" s="1186"/>
      <c r="ER238" s="1186"/>
      <c r="ES238" s="1186"/>
      <c r="ET238" s="1186"/>
      <c r="EU238" s="1186"/>
      <c r="EV238" s="1186"/>
      <c r="EW238" s="1186"/>
      <c r="EX238" s="1186"/>
      <c r="EY238" s="1186"/>
      <c r="EZ238" s="1186"/>
      <c r="FA238" s="1186"/>
      <c r="FB238" s="1186"/>
      <c r="FC238" s="1209"/>
      <c r="FD238" s="1186"/>
      <c r="FE238" s="1186"/>
      <c r="FF238" s="1186"/>
      <c r="FG238" s="1186"/>
      <c r="FH238" s="1186"/>
      <c r="FI238" s="1186"/>
      <c r="FJ238" s="1186"/>
      <c r="FK238" s="1186"/>
      <c r="FL238" s="1209"/>
      <c r="FM238" s="1186"/>
      <c r="FN238" s="1186"/>
      <c r="FO238" s="1186"/>
      <c r="FP238" s="1186"/>
      <c r="FQ238" s="1186"/>
      <c r="FR238" s="1186"/>
      <c r="FS238" s="1186"/>
      <c r="FT238" s="1186"/>
      <c r="FU238" s="1186"/>
      <c r="FV238" s="1186"/>
      <c r="FW238" s="1186"/>
      <c r="FX238" s="1186"/>
      <c r="FY238" s="1186"/>
      <c r="FZ238" s="1186"/>
      <c r="GA238" s="1186"/>
      <c r="GB238" s="1186"/>
      <c r="GC238" s="1186"/>
      <c r="GD238" s="1186"/>
      <c r="GE238" s="1186"/>
      <c r="GF238" s="1186"/>
      <c r="GG238" s="1186"/>
      <c r="GH238" s="1186"/>
      <c r="GI238" s="1186"/>
      <c r="GJ238" s="1186"/>
      <c r="GK238" s="1186"/>
      <c r="GL238" s="1186"/>
      <c r="GM238" s="1186"/>
      <c r="GN238" s="1186"/>
      <c r="GO238" s="1186"/>
      <c r="GP238" s="1186"/>
      <c r="GQ238" s="1186"/>
      <c r="GR238" s="1186"/>
      <c r="GS238" s="1186"/>
      <c r="GT238" s="1186"/>
      <c r="GU238" s="1186"/>
      <c r="GV238" s="1186"/>
      <c r="GW238" s="1186"/>
      <c r="GX238" s="1186"/>
      <c r="GY238" s="1218"/>
      <c r="GZ238" s="364">
        <f t="shared" si="160"/>
        <v>4</v>
      </c>
      <c r="HA238" s="365">
        <f t="shared" si="190"/>
        <v>0</v>
      </c>
      <c r="HB238" s="366">
        <f t="shared" si="162"/>
        <v>4</v>
      </c>
      <c r="HC238" s="366">
        <v>872</v>
      </c>
      <c r="HD238" s="365">
        <v>568</v>
      </c>
      <c r="HE238" s="365">
        <v>98</v>
      </c>
      <c r="HF238" s="54"/>
      <c r="HG238" s="708"/>
      <c r="HH238" s="708"/>
      <c r="HI238" s="709">
        <f t="shared" si="191"/>
        <v>0</v>
      </c>
      <c r="HJ238" s="710"/>
      <c r="HK238" s="710">
        <v>4.37</v>
      </c>
      <c r="HL238" s="738" t="e">
        <f t="shared" si="176"/>
        <v>#DIV/0!</v>
      </c>
      <c r="HM238" s="739"/>
      <c r="HN238" s="739"/>
      <c r="HO238" s="739">
        <v>4.37</v>
      </c>
      <c r="HP238" s="740">
        <f t="shared" si="192"/>
        <v>21.85</v>
      </c>
      <c r="HQ238" s="738"/>
      <c r="HR238" s="741"/>
      <c r="HS238" s="742">
        <v>44927</v>
      </c>
      <c r="HT238" s="739">
        <f ca="1" t="shared" si="186"/>
        <v>5</v>
      </c>
      <c r="HU238" s="739">
        <f ca="1" t="shared" si="187"/>
        <v>150</v>
      </c>
      <c r="HV238" s="739">
        <v>61</v>
      </c>
      <c r="HW238" s="739">
        <f t="shared" si="188"/>
        <v>4</v>
      </c>
      <c r="HX238" s="761">
        <f t="shared" si="194"/>
        <v>0.121212121212121</v>
      </c>
      <c r="HY238" s="739">
        <f ca="1" t="shared" si="195"/>
        <v>0.294949494949495</v>
      </c>
      <c r="HZ238" s="739">
        <f t="shared" si="138"/>
        <v>5</v>
      </c>
      <c r="IA238" s="739"/>
      <c r="IB238" s="739">
        <f ca="1" t="shared" si="198"/>
        <v>0.8</v>
      </c>
      <c r="IC238" s="769">
        <f ca="1" t="shared" si="199"/>
        <v>0.0266666666666667</v>
      </c>
      <c r="ID238" s="769">
        <f ca="1" t="shared" si="200"/>
        <v>187.5</v>
      </c>
      <c r="IE238" s="739"/>
      <c r="IF238" s="739"/>
      <c r="IG238" s="739"/>
      <c r="IH238" s="739"/>
      <c r="II238" s="739"/>
      <c r="IJ238" s="739"/>
      <c r="IK238" s="739"/>
      <c r="IL238" s="743"/>
      <c r="IM238" s="743"/>
      <c r="IN238" s="743"/>
      <c r="IO238" s="743"/>
      <c r="IP238" s="743"/>
      <c r="IQ238" s="739"/>
      <c r="IR238" s="739"/>
      <c r="IS238" s="739"/>
      <c r="IT238" s="739"/>
      <c r="IU238" s="739"/>
      <c r="IV238" s="739"/>
      <c r="IW238" s="739"/>
      <c r="IX238" s="739"/>
      <c r="IY238" s="739"/>
      <c r="IZ238" s="739"/>
      <c r="JA238" s="739"/>
      <c r="JB238" s="743">
        <v>108</v>
      </c>
      <c r="JC238" s="743">
        <v>40</v>
      </c>
      <c r="JD238" s="743">
        <v>0</v>
      </c>
      <c r="JE238" s="743">
        <v>240</v>
      </c>
      <c r="JF238" s="743">
        <v>104</v>
      </c>
      <c r="JG238" s="739">
        <v>104</v>
      </c>
      <c r="JH238" s="739">
        <v>0</v>
      </c>
      <c r="JI238" s="739">
        <v>100</v>
      </c>
      <c r="JJ238" s="739">
        <v>4</v>
      </c>
      <c r="JK238" s="739">
        <v>0</v>
      </c>
      <c r="JL238" s="739">
        <v>96</v>
      </c>
      <c r="JM238" s="739">
        <v>76</v>
      </c>
      <c r="JN238" s="28">
        <f t="shared" si="196"/>
        <v>872</v>
      </c>
      <c r="JO238" s="28">
        <f t="shared" si="197"/>
        <v>0</v>
      </c>
      <c r="JP238" s="28"/>
      <c r="JQ238" s="28"/>
      <c r="JR238" s="28"/>
      <c r="JS238" s="28"/>
      <c r="JT238" s="28"/>
      <c r="JU238" s="28"/>
      <c r="JV238" s="28"/>
      <c r="JW238" s="28"/>
      <c r="JX238" s="28"/>
      <c r="JY238" s="28"/>
      <c r="JZ238" s="28"/>
      <c r="KA238" s="28"/>
      <c r="KB238" s="28"/>
      <c r="KC238" s="28"/>
      <c r="KD238" s="28"/>
      <c r="KE238" s="824"/>
    </row>
    <row r="239" s="1071" customFormat="1" hidden="1" customHeight="1" spans="1:291">
      <c r="A239" s="847" t="s">
        <v>1334</v>
      </c>
      <c r="B239" s="415">
        <v>2020</v>
      </c>
      <c r="C239" s="122" t="s">
        <v>2096</v>
      </c>
      <c r="D239" s="122" t="s">
        <v>2101</v>
      </c>
      <c r="E239" s="796"/>
      <c r="F239" s="1235" t="s">
        <v>681</v>
      </c>
      <c r="G239" s="112" t="s">
        <v>682</v>
      </c>
      <c r="H239" s="1060" t="s">
        <v>2102</v>
      </c>
      <c r="I239" s="99">
        <f t="shared" si="189"/>
        <v>-427</v>
      </c>
      <c r="J239" s="1129">
        <v>624</v>
      </c>
      <c r="K239" s="1130">
        <f t="shared" si="143"/>
        <v>197</v>
      </c>
      <c r="L239" s="1131">
        <f t="shared" si="144"/>
        <v>197</v>
      </c>
      <c r="M239" s="1142"/>
      <c r="N239" s="1137"/>
      <c r="O239" s="1134"/>
      <c r="P239" s="1135">
        <f t="shared" si="179"/>
        <v>0</v>
      </c>
      <c r="Q239" s="1152">
        <f t="shared" si="180"/>
        <v>0</v>
      </c>
      <c r="R239" s="1153"/>
      <c r="S239" s="1244"/>
      <c r="T239" s="1244"/>
      <c r="U239" s="1244"/>
      <c r="V239" s="1244"/>
      <c r="W239" s="1244"/>
      <c r="X239" s="1244"/>
      <c r="Y239" s="1244"/>
      <c r="Z239" s="1244"/>
      <c r="AA239" s="1153"/>
      <c r="AB239" s="1166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153"/>
      <c r="AO239" s="1153"/>
      <c r="AP239" s="1153"/>
      <c r="AQ239" s="1153"/>
      <c r="AR239" s="1153"/>
      <c r="AS239" s="1176"/>
      <c r="AT239" s="1177"/>
      <c r="AU239" s="1178"/>
      <c r="AV239" s="1178"/>
      <c r="AW239" s="1178"/>
      <c r="AX239" s="1178"/>
      <c r="AY239" s="1178"/>
      <c r="AZ239" s="1178"/>
      <c r="BA239" s="1178"/>
      <c r="BB239" s="1178"/>
      <c r="BC239" s="1178"/>
      <c r="BD239" s="1178"/>
      <c r="BE239" s="1178"/>
      <c r="BF239" s="1178">
        <v>6</v>
      </c>
      <c r="BG239" s="1178"/>
      <c r="BH239" s="1178"/>
      <c r="BI239" s="1178"/>
      <c r="BJ239" s="1178"/>
      <c r="BK239" s="1186"/>
      <c r="BL239" s="1187">
        <v>-648</v>
      </c>
      <c r="BM239" s="1187"/>
      <c r="BN239" s="1187">
        <v>132</v>
      </c>
      <c r="BO239" s="1187"/>
      <c r="BP239" s="1187"/>
      <c r="BQ239" s="1187"/>
      <c r="BR239" s="1187"/>
      <c r="BS239" s="1187"/>
      <c r="BT239" s="1187"/>
      <c r="BU239" s="1187"/>
      <c r="BV239" s="1191"/>
      <c r="BW239" s="1186"/>
      <c r="BX239" s="1186"/>
      <c r="BY239" s="1186"/>
      <c r="BZ239" s="1186"/>
      <c r="CA239" s="1186"/>
      <c r="CB239" s="1186"/>
      <c r="CC239" s="1186"/>
      <c r="CD239" s="1186"/>
      <c r="CE239" s="1186"/>
      <c r="CF239" s="1186"/>
      <c r="CG239" s="1186"/>
      <c r="CH239" s="1186"/>
      <c r="CI239" s="1186"/>
      <c r="CJ239" s="1186"/>
      <c r="CK239" s="1186"/>
      <c r="CL239" s="1186"/>
      <c r="CM239" s="1186"/>
      <c r="CN239" s="1186"/>
      <c r="CO239" s="1186">
        <v>120</v>
      </c>
      <c r="CP239" s="1186"/>
      <c r="CQ239" s="1186"/>
      <c r="CR239" s="1186"/>
      <c r="CS239" s="1186"/>
      <c r="CT239" s="1186"/>
      <c r="CU239" s="1186"/>
      <c r="CV239" s="1186"/>
      <c r="CW239" s="1186"/>
      <c r="CX239" s="1186"/>
      <c r="CY239" s="1186"/>
      <c r="CZ239" s="1186"/>
      <c r="DA239" s="1186"/>
      <c r="DB239" s="1186"/>
      <c r="DC239" s="1186"/>
      <c r="DD239" s="1186"/>
      <c r="DE239" s="1186"/>
      <c r="DF239" s="1186"/>
      <c r="DG239" s="1186"/>
      <c r="DH239" s="1186"/>
      <c r="DI239" s="1186"/>
      <c r="DJ239" s="1186"/>
      <c r="DK239" s="1186"/>
      <c r="DL239" s="1186"/>
      <c r="DM239" s="1186"/>
      <c r="DN239" s="1186"/>
      <c r="DO239" s="1186"/>
      <c r="DP239" s="1186"/>
      <c r="DQ239" s="1186"/>
      <c r="DR239" s="1186"/>
      <c r="DS239" s="1186">
        <v>156</v>
      </c>
      <c r="DT239" s="1186"/>
      <c r="DU239" s="1186"/>
      <c r="DV239" s="1186"/>
      <c r="DW239" s="1186"/>
      <c r="DX239" s="1186"/>
      <c r="DY239" s="1186"/>
      <c r="DZ239" s="1186"/>
      <c r="EA239" s="1186"/>
      <c r="EB239" s="1186"/>
      <c r="EC239" s="1186"/>
      <c r="ED239" s="1186"/>
      <c r="EE239" s="1186"/>
      <c r="EF239" s="1186"/>
      <c r="EG239" s="1186">
        <v>36</v>
      </c>
      <c r="EH239" s="1186"/>
      <c r="EI239" s="1186"/>
      <c r="EJ239" s="1186"/>
      <c r="EK239" s="1197"/>
      <c r="EL239" s="1198"/>
      <c r="EM239" s="1186"/>
      <c r="EN239" s="1186"/>
      <c r="EO239" s="1186"/>
      <c r="EP239" s="1186"/>
      <c r="EQ239" s="1186"/>
      <c r="ER239" s="1186"/>
      <c r="ES239" s="1186"/>
      <c r="ET239" s="1186"/>
      <c r="EU239" s="1186"/>
      <c r="EV239" s="1186"/>
      <c r="EW239" s="1186"/>
      <c r="EX239" s="1186"/>
      <c r="EY239" s="1186"/>
      <c r="EZ239" s="1186"/>
      <c r="FA239" s="1186"/>
      <c r="FB239" s="1186"/>
      <c r="FC239" s="1208"/>
      <c r="FD239" s="1186"/>
      <c r="FE239" s="1186"/>
      <c r="FF239" s="1186"/>
      <c r="FG239" s="1186"/>
      <c r="FH239" s="1186"/>
      <c r="FI239" s="1186"/>
      <c r="FJ239" s="1186"/>
      <c r="FK239" s="1186"/>
      <c r="FL239" s="1208"/>
      <c r="FM239" s="1186"/>
      <c r="FN239" s="1186"/>
      <c r="FO239" s="1186"/>
      <c r="FP239" s="1186"/>
      <c r="FQ239" s="1186"/>
      <c r="FR239" s="1186"/>
      <c r="FS239" s="1186"/>
      <c r="FT239" s="1186"/>
      <c r="FU239" s="1186"/>
      <c r="FV239" s="1186"/>
      <c r="FW239" s="1186"/>
      <c r="FX239" s="1186"/>
      <c r="FY239" s="1186"/>
      <c r="FZ239" s="1186"/>
      <c r="GA239" s="1186"/>
      <c r="GB239" s="1186"/>
      <c r="GC239" s="1186"/>
      <c r="GD239" s="1186"/>
      <c r="GE239" s="1186"/>
      <c r="GF239" s="1186"/>
      <c r="GG239" s="1186"/>
      <c r="GH239" s="1186"/>
      <c r="GI239" s="1186"/>
      <c r="GJ239" s="1186"/>
      <c r="GK239" s="1186"/>
      <c r="GL239" s="1186">
        <v>1</v>
      </c>
      <c r="GM239" s="1186"/>
      <c r="GN239" s="1186"/>
      <c r="GO239" s="1186"/>
      <c r="GP239" s="1186"/>
      <c r="GQ239" s="1186"/>
      <c r="GR239" s="1186"/>
      <c r="GS239" s="1186"/>
      <c r="GT239" s="1186"/>
      <c r="GU239" s="1186"/>
      <c r="GV239" s="1186"/>
      <c r="GW239" s="1186"/>
      <c r="GX239" s="1186"/>
      <c r="GY239" s="1219"/>
      <c r="GZ239" s="364">
        <f t="shared" si="160"/>
        <v>312</v>
      </c>
      <c r="HA239" s="365">
        <f t="shared" si="190"/>
        <v>1</v>
      </c>
      <c r="HB239" s="366">
        <f t="shared" si="162"/>
        <v>313</v>
      </c>
      <c r="HC239" s="366">
        <v>120</v>
      </c>
      <c r="HD239" s="365">
        <v>1308</v>
      </c>
      <c r="HE239" s="365">
        <v>810</v>
      </c>
      <c r="HF239" s="54"/>
      <c r="HG239" s="708">
        <v>19.99</v>
      </c>
      <c r="HH239" s="817">
        <v>3.9</v>
      </c>
      <c r="HI239" s="709">
        <f t="shared" si="191"/>
        <v>1220.7</v>
      </c>
      <c r="HJ239" s="710">
        <v>25.93</v>
      </c>
      <c r="HK239" s="710">
        <v>24.66</v>
      </c>
      <c r="HL239" s="738">
        <f t="shared" si="176"/>
        <v>0.0562571756601608</v>
      </c>
      <c r="HM239" s="739"/>
      <c r="HN239" s="739">
        <v>3000</v>
      </c>
      <c r="HO239" s="739">
        <v>24.66</v>
      </c>
      <c r="HP239" s="740">
        <f t="shared" si="192"/>
        <v>4858.02</v>
      </c>
      <c r="HQ239" s="738">
        <f>1-HO239/6.7/HH239</f>
        <v>0.0562571756601608</v>
      </c>
      <c r="HR239" s="741"/>
      <c r="HS239" s="742">
        <v>44927</v>
      </c>
      <c r="HT239" s="739">
        <f ca="1" t="shared" si="186"/>
        <v>5</v>
      </c>
      <c r="HU239" s="739">
        <f ca="1" t="shared" si="187"/>
        <v>150</v>
      </c>
      <c r="HV239" s="739">
        <v>624</v>
      </c>
      <c r="HW239" s="739">
        <f t="shared" si="188"/>
        <v>313</v>
      </c>
      <c r="HX239" s="761">
        <f t="shared" si="194"/>
        <v>0.762484774665043</v>
      </c>
      <c r="HY239" s="739">
        <f ca="1" t="shared" si="195"/>
        <v>1.8553796183516</v>
      </c>
      <c r="HZ239" s="739">
        <f t="shared" ref="HZ239:HZ302" si="201">K239</f>
        <v>197</v>
      </c>
      <c r="IA239" s="739"/>
      <c r="IB239" s="739">
        <f ca="1" t="shared" si="198"/>
        <v>62.6</v>
      </c>
      <c r="IC239" s="769">
        <f ca="1" t="shared" si="199"/>
        <v>2.08666666666667</v>
      </c>
      <c r="ID239" s="769">
        <f ca="1" t="shared" si="200"/>
        <v>94.408945686901</v>
      </c>
      <c r="IE239" s="739"/>
      <c r="IF239" s="739"/>
      <c r="IG239" s="739"/>
      <c r="IH239" s="739"/>
      <c r="II239" s="739"/>
      <c r="IJ239" s="739"/>
      <c r="IK239" s="739"/>
      <c r="IL239" s="743"/>
      <c r="IM239" s="743"/>
      <c r="IN239" s="743"/>
      <c r="IO239" s="743"/>
      <c r="IP239" s="743"/>
      <c r="IQ239" s="739"/>
      <c r="IR239" s="739"/>
      <c r="IS239" s="739"/>
      <c r="IT239" s="739"/>
      <c r="IU239" s="739"/>
      <c r="IV239" s="739"/>
      <c r="IW239" s="739"/>
      <c r="IX239" s="739"/>
      <c r="IY239" s="739"/>
      <c r="IZ239" s="739"/>
      <c r="JA239" s="739"/>
      <c r="JB239" s="743">
        <v>12</v>
      </c>
      <c r="JC239" s="743">
        <v>0</v>
      </c>
      <c r="JD239" s="743">
        <v>0</v>
      </c>
      <c r="JE239" s="743">
        <v>0</v>
      </c>
      <c r="JF239" s="743">
        <v>12</v>
      </c>
      <c r="JG239" s="739">
        <v>0</v>
      </c>
      <c r="JH239" s="739">
        <v>0</v>
      </c>
      <c r="JI239" s="739">
        <v>0</v>
      </c>
      <c r="JJ239" s="739">
        <v>48</v>
      </c>
      <c r="JK239" s="739">
        <v>0</v>
      </c>
      <c r="JL239" s="739">
        <v>12</v>
      </c>
      <c r="JM239" s="739">
        <v>36</v>
      </c>
      <c r="JN239" s="28">
        <f t="shared" si="196"/>
        <v>120</v>
      </c>
      <c r="JO239" s="28">
        <f t="shared" si="197"/>
        <v>0</v>
      </c>
      <c r="JP239" s="325"/>
      <c r="JQ239" s="325"/>
      <c r="JR239" s="325"/>
      <c r="JS239" s="325"/>
      <c r="JT239" s="325"/>
      <c r="JU239" s="325"/>
      <c r="JV239" s="325"/>
      <c r="JW239" s="325"/>
      <c r="JX239" s="325"/>
      <c r="JY239" s="325"/>
      <c r="JZ239" s="325"/>
      <c r="KA239" s="325"/>
      <c r="KB239" s="325"/>
      <c r="KC239" s="325"/>
      <c r="KD239" s="325"/>
      <c r="KE239" s="825"/>
    </row>
    <row r="240" s="786" customFormat="1" hidden="1" customHeight="1" spans="1:291">
      <c r="A240" s="847" t="s">
        <v>1334</v>
      </c>
      <c r="B240" s="415">
        <v>2020</v>
      </c>
      <c r="C240" s="95" t="s">
        <v>2096</v>
      </c>
      <c r="D240" s="95" t="s">
        <v>2101</v>
      </c>
      <c r="E240" s="411"/>
      <c r="F240" s="1235" t="s">
        <v>684</v>
      </c>
      <c r="G240" s="112" t="s">
        <v>685</v>
      </c>
      <c r="H240" s="1060" t="s">
        <v>2103</v>
      </c>
      <c r="I240" s="99">
        <f t="shared" si="189"/>
        <v>-308</v>
      </c>
      <c r="J240" s="1129">
        <v>164</v>
      </c>
      <c r="K240" s="1130">
        <f t="shared" si="143"/>
        <v>-144</v>
      </c>
      <c r="L240" s="1131">
        <f t="shared" si="144"/>
        <v>-144</v>
      </c>
      <c r="M240" s="1132"/>
      <c r="N240" s="1133"/>
      <c r="O240" s="1139"/>
      <c r="P240" s="1138">
        <f t="shared" si="179"/>
        <v>0</v>
      </c>
      <c r="Q240" s="1154">
        <f t="shared" si="180"/>
        <v>0</v>
      </c>
      <c r="R240" s="1156"/>
      <c r="S240" s="1237"/>
      <c r="T240" s="1237"/>
      <c r="U240" s="1237"/>
      <c r="V240" s="1237"/>
      <c r="W240" s="1237"/>
      <c r="X240" s="1237"/>
      <c r="Y240" s="1237"/>
      <c r="Z240" s="1237"/>
      <c r="AA240" s="1156"/>
      <c r="AB240" s="1167"/>
      <c r="AC240" s="1156"/>
      <c r="AD240" s="1156"/>
      <c r="AE240" s="1156"/>
      <c r="AF240" s="1156"/>
      <c r="AG240" s="1156"/>
      <c r="AH240" s="1156"/>
      <c r="AI240" s="1156"/>
      <c r="AJ240" s="1156"/>
      <c r="AK240" s="1156"/>
      <c r="AL240" s="1156"/>
      <c r="AM240" s="1156"/>
      <c r="AN240" s="1156"/>
      <c r="AO240" s="1156"/>
      <c r="AP240" s="1156"/>
      <c r="AQ240" s="1156"/>
      <c r="AR240" s="1156"/>
      <c r="AS240" s="1179"/>
      <c r="AT240" s="1177"/>
      <c r="AU240" s="1178"/>
      <c r="AV240" s="1178"/>
      <c r="AW240" s="1178"/>
      <c r="AX240" s="1178"/>
      <c r="AY240" s="1178"/>
      <c r="AZ240" s="1178"/>
      <c r="BA240" s="1178"/>
      <c r="BB240" s="1178"/>
      <c r="BC240" s="1178"/>
      <c r="BD240" s="1178"/>
      <c r="BE240" s="1178"/>
      <c r="BF240" s="1178"/>
      <c r="BG240" s="1178"/>
      <c r="BH240" s="1178"/>
      <c r="BI240" s="1178"/>
      <c r="BJ240" s="1178"/>
      <c r="BK240" s="1186"/>
      <c r="BL240" s="1187">
        <v>-188</v>
      </c>
      <c r="BM240" s="1187"/>
      <c r="BN240" s="1187">
        <v>-40</v>
      </c>
      <c r="BO240" s="1187"/>
      <c r="BP240" s="1187"/>
      <c r="BQ240" s="1187"/>
      <c r="BR240" s="1187"/>
      <c r="BS240" s="1187"/>
      <c r="BT240" s="1187"/>
      <c r="BU240" s="1187"/>
      <c r="BV240" s="1191"/>
      <c r="BW240" s="1186"/>
      <c r="BX240" s="1186"/>
      <c r="BY240" s="1186"/>
      <c r="BZ240" s="1186"/>
      <c r="CA240" s="1186"/>
      <c r="CB240" s="1186"/>
      <c r="CC240" s="1186"/>
      <c r="CD240" s="1186"/>
      <c r="CE240" s="1186"/>
      <c r="CF240" s="1186"/>
      <c r="CG240" s="1186"/>
      <c r="CH240" s="1186"/>
      <c r="CI240" s="1186"/>
      <c r="CJ240" s="1186">
        <v>312</v>
      </c>
      <c r="CK240" s="1186"/>
      <c r="CL240" s="1186"/>
      <c r="CM240" s="1186"/>
      <c r="CN240" s="1186">
        <v>24</v>
      </c>
      <c r="CO240" s="1186"/>
      <c r="CP240" s="1186"/>
      <c r="CQ240" s="1186"/>
      <c r="CR240" s="1186"/>
      <c r="CS240" s="1186"/>
      <c r="CT240" s="1186"/>
      <c r="CU240" s="1186"/>
      <c r="CV240" s="1186"/>
      <c r="CW240" s="1186"/>
      <c r="CX240" s="1186"/>
      <c r="CY240" s="1186"/>
      <c r="CZ240" s="1186"/>
      <c r="DA240" s="1186"/>
      <c r="DB240" s="1186"/>
      <c r="DC240" s="1186"/>
      <c r="DD240" s="1186"/>
      <c r="DE240" s="1186"/>
      <c r="DF240" s="1186"/>
      <c r="DG240" s="1186"/>
      <c r="DH240" s="1186"/>
      <c r="DI240" s="1186"/>
      <c r="DJ240" s="1186"/>
      <c r="DK240" s="1186"/>
      <c r="DL240" s="1186"/>
      <c r="DM240" s="1186"/>
      <c r="DN240" s="1186"/>
      <c r="DO240" s="1186"/>
      <c r="DP240" s="1186"/>
      <c r="DQ240" s="1186"/>
      <c r="DR240" s="1186"/>
      <c r="DS240" s="1186"/>
      <c r="DT240" s="1186"/>
      <c r="DU240" s="1186"/>
      <c r="DV240" s="1186"/>
      <c r="DW240" s="1186"/>
      <c r="DX240" s="1186"/>
      <c r="DY240" s="1186"/>
      <c r="DZ240" s="1186"/>
      <c r="EA240" s="1186"/>
      <c r="EB240" s="1186"/>
      <c r="EC240" s="1186"/>
      <c r="ED240" s="1186"/>
      <c r="EE240" s="1186"/>
      <c r="EF240" s="1186"/>
      <c r="EG240" s="1186">
        <v>36</v>
      </c>
      <c r="EH240" s="1186"/>
      <c r="EI240" s="1186"/>
      <c r="EJ240" s="1186"/>
      <c r="EK240" s="1197"/>
      <c r="EL240" s="1198"/>
      <c r="EM240" s="1186"/>
      <c r="EN240" s="1186"/>
      <c r="EO240" s="1186"/>
      <c r="EP240" s="1186"/>
      <c r="EQ240" s="1186"/>
      <c r="ER240" s="1186"/>
      <c r="ES240" s="1186"/>
      <c r="ET240" s="1186"/>
      <c r="EU240" s="1186"/>
      <c r="EV240" s="1186"/>
      <c r="EW240" s="1186"/>
      <c r="EX240" s="1186"/>
      <c r="EY240" s="1186"/>
      <c r="EZ240" s="1186"/>
      <c r="FA240" s="1186"/>
      <c r="FB240" s="1186"/>
      <c r="FC240" s="1209"/>
      <c r="FD240" s="1186"/>
      <c r="FE240" s="1186"/>
      <c r="FF240" s="1186"/>
      <c r="FG240" s="1186"/>
      <c r="FH240" s="1186"/>
      <c r="FI240" s="1186"/>
      <c r="FJ240" s="1186"/>
      <c r="FK240" s="1186"/>
      <c r="FL240" s="1209"/>
      <c r="FM240" s="1186"/>
      <c r="FN240" s="1186"/>
      <c r="FO240" s="1186"/>
      <c r="FP240" s="1186"/>
      <c r="FQ240" s="1186"/>
      <c r="FR240" s="1186"/>
      <c r="FS240" s="1186"/>
      <c r="FT240" s="1186"/>
      <c r="FU240" s="1186"/>
      <c r="FV240" s="1186"/>
      <c r="FW240" s="1186"/>
      <c r="FX240" s="1186"/>
      <c r="FY240" s="1186"/>
      <c r="FZ240" s="1186"/>
      <c r="GA240" s="1186"/>
      <c r="GB240" s="1186"/>
      <c r="GC240" s="1186"/>
      <c r="GD240" s="1186"/>
      <c r="GE240" s="1186"/>
      <c r="GF240" s="1186"/>
      <c r="GG240" s="1186"/>
      <c r="GH240" s="1186"/>
      <c r="GI240" s="1186"/>
      <c r="GJ240" s="1186"/>
      <c r="GK240" s="1186"/>
      <c r="GL240" s="1186"/>
      <c r="GM240" s="1186"/>
      <c r="GN240" s="1186"/>
      <c r="GO240" s="1186"/>
      <c r="GP240" s="1186"/>
      <c r="GQ240" s="1186"/>
      <c r="GR240" s="1186"/>
      <c r="GS240" s="1186"/>
      <c r="GT240" s="1186"/>
      <c r="GU240" s="1186"/>
      <c r="GV240" s="1186"/>
      <c r="GW240" s="1186"/>
      <c r="GX240" s="1186"/>
      <c r="GY240" s="1218"/>
      <c r="GZ240" s="364">
        <f t="shared" si="160"/>
        <v>372</v>
      </c>
      <c r="HA240" s="365">
        <f t="shared" si="190"/>
        <v>0</v>
      </c>
      <c r="HB240" s="366">
        <f t="shared" si="162"/>
        <v>372</v>
      </c>
      <c r="HC240" s="366">
        <v>280</v>
      </c>
      <c r="HD240" s="365">
        <v>1452</v>
      </c>
      <c r="HE240" s="365">
        <v>834</v>
      </c>
      <c r="HF240" s="54"/>
      <c r="HG240" s="708">
        <v>19.99</v>
      </c>
      <c r="HH240" s="817">
        <v>3.9</v>
      </c>
      <c r="HI240" s="709">
        <f t="shared" si="191"/>
        <v>1450.8</v>
      </c>
      <c r="HJ240" s="710">
        <v>25.93</v>
      </c>
      <c r="HK240" s="710">
        <v>24.66</v>
      </c>
      <c r="HL240" s="738">
        <f t="shared" si="176"/>
        <v>0.0562571756601608</v>
      </c>
      <c r="HM240" s="739"/>
      <c r="HN240" s="739">
        <v>3000</v>
      </c>
      <c r="HO240" s="739">
        <v>24.66</v>
      </c>
      <c r="HP240" s="740">
        <f t="shared" si="192"/>
        <v>-3551.04</v>
      </c>
      <c r="HQ240" s="738">
        <f>1-HO240/6.7/HH240</f>
        <v>0.0562571756601608</v>
      </c>
      <c r="HR240" s="741"/>
      <c r="HS240" s="742">
        <v>44927</v>
      </c>
      <c r="HT240" s="739">
        <f ca="1" t="shared" si="186"/>
        <v>5</v>
      </c>
      <c r="HU240" s="739">
        <f ca="1" t="shared" si="187"/>
        <v>150</v>
      </c>
      <c r="HV240" s="739">
        <v>164</v>
      </c>
      <c r="HW240" s="739">
        <f t="shared" si="188"/>
        <v>372</v>
      </c>
      <c r="HX240" s="761">
        <f t="shared" si="194"/>
        <v>37.2</v>
      </c>
      <c r="HY240" s="739">
        <f ca="1" t="shared" si="195"/>
        <v>90.52</v>
      </c>
      <c r="HZ240" s="739">
        <f t="shared" si="201"/>
        <v>-144</v>
      </c>
      <c r="IA240" s="739"/>
      <c r="IB240" s="739">
        <f ca="1" t="shared" si="198"/>
        <v>74.4</v>
      </c>
      <c r="IC240" s="769">
        <f ca="1" t="shared" si="199"/>
        <v>2.48</v>
      </c>
      <c r="ID240" s="769">
        <f ca="1" t="shared" si="200"/>
        <v>-58.0645161290323</v>
      </c>
      <c r="IE240" s="739"/>
      <c r="IF240" s="739"/>
      <c r="IG240" s="739"/>
      <c r="IH240" s="739"/>
      <c r="II240" s="739"/>
      <c r="IJ240" s="739"/>
      <c r="IK240" s="739"/>
      <c r="IL240" s="743"/>
      <c r="IM240" s="743"/>
      <c r="IN240" s="743"/>
      <c r="IO240" s="743"/>
      <c r="IP240" s="743"/>
      <c r="IQ240" s="739"/>
      <c r="IR240" s="739"/>
      <c r="IS240" s="739"/>
      <c r="IT240" s="739"/>
      <c r="IU240" s="739"/>
      <c r="IV240" s="739"/>
      <c r="IW240" s="739"/>
      <c r="IX240" s="739"/>
      <c r="IY240" s="739"/>
      <c r="IZ240" s="739"/>
      <c r="JA240" s="739"/>
      <c r="JB240" s="743">
        <v>12</v>
      </c>
      <c r="JC240" s="743">
        <v>0</v>
      </c>
      <c r="JD240" s="743">
        <v>48</v>
      </c>
      <c r="JE240" s="743">
        <v>0</v>
      </c>
      <c r="JF240" s="743">
        <v>12</v>
      </c>
      <c r="JG240" s="739">
        <v>0</v>
      </c>
      <c r="JH240" s="739">
        <v>0</v>
      </c>
      <c r="JI240" s="739">
        <v>0</v>
      </c>
      <c r="JJ240" s="739">
        <v>60</v>
      </c>
      <c r="JK240" s="739">
        <v>0</v>
      </c>
      <c r="JL240" s="739">
        <v>112</v>
      </c>
      <c r="JM240" s="739">
        <v>36</v>
      </c>
      <c r="JN240" s="28">
        <f t="shared" si="196"/>
        <v>280</v>
      </c>
      <c r="JO240" s="28">
        <f t="shared" si="197"/>
        <v>0</v>
      </c>
      <c r="JP240" s="28"/>
      <c r="JQ240" s="28"/>
      <c r="JR240" s="28"/>
      <c r="JS240" s="28"/>
      <c r="JT240" s="28"/>
      <c r="JU240" s="28"/>
      <c r="JV240" s="28"/>
      <c r="JW240" s="28"/>
      <c r="JX240" s="28"/>
      <c r="JY240" s="28"/>
      <c r="JZ240" s="28"/>
      <c r="KA240" s="28"/>
      <c r="KB240" s="28"/>
      <c r="KC240" s="28"/>
      <c r="KD240" s="28"/>
      <c r="KE240" s="824"/>
    </row>
    <row r="241" s="786" customFormat="1" hidden="1" customHeight="1" spans="1:291">
      <c r="A241" s="847" t="s">
        <v>1334</v>
      </c>
      <c r="B241" s="415">
        <v>2020</v>
      </c>
      <c r="C241" s="95" t="s">
        <v>2096</v>
      </c>
      <c r="D241" s="95" t="s">
        <v>2101</v>
      </c>
      <c r="E241" s="411"/>
      <c r="F241" s="1235" t="s">
        <v>687</v>
      </c>
      <c r="G241" s="112" t="s">
        <v>688</v>
      </c>
      <c r="H241" s="1060" t="s">
        <v>2104</v>
      </c>
      <c r="I241" s="99">
        <f t="shared" si="189"/>
        <v>-360</v>
      </c>
      <c r="J241" s="1129">
        <v>690</v>
      </c>
      <c r="K241" s="1130">
        <f t="shared" si="143"/>
        <v>330</v>
      </c>
      <c r="L241" s="1131">
        <f t="shared" si="144"/>
        <v>330</v>
      </c>
      <c r="M241" s="1132"/>
      <c r="N241" s="1133"/>
      <c r="O241" s="1139"/>
      <c r="P241" s="1138">
        <f t="shared" si="179"/>
        <v>0</v>
      </c>
      <c r="Q241" s="1154">
        <f t="shared" si="180"/>
        <v>0</v>
      </c>
      <c r="R241" s="1156"/>
      <c r="S241" s="1237"/>
      <c r="T241" s="1237"/>
      <c r="U241" s="1237"/>
      <c r="V241" s="1237"/>
      <c r="W241" s="1237"/>
      <c r="X241" s="1237"/>
      <c r="Y241" s="1237"/>
      <c r="Z241" s="1237"/>
      <c r="AA241" s="1156"/>
      <c r="AB241" s="1167"/>
      <c r="AC241" s="1156"/>
      <c r="AD241" s="1156"/>
      <c r="AE241" s="1156"/>
      <c r="AF241" s="1156"/>
      <c r="AG241" s="1156"/>
      <c r="AH241" s="1156"/>
      <c r="AI241" s="1156"/>
      <c r="AJ241" s="1156"/>
      <c r="AK241" s="1156"/>
      <c r="AL241" s="1156"/>
      <c r="AM241" s="1156"/>
      <c r="AN241" s="1156"/>
      <c r="AO241" s="1156"/>
      <c r="AP241" s="1156"/>
      <c r="AQ241" s="1156"/>
      <c r="AR241" s="1156"/>
      <c r="AS241" s="1179"/>
      <c r="AT241" s="1177"/>
      <c r="AU241" s="1178"/>
      <c r="AV241" s="1178"/>
      <c r="AW241" s="1178"/>
      <c r="AX241" s="1178"/>
      <c r="AY241" s="1178"/>
      <c r="AZ241" s="1178"/>
      <c r="BA241" s="1178"/>
      <c r="BB241" s="1178"/>
      <c r="BC241" s="1178"/>
      <c r="BD241" s="1178"/>
      <c r="BE241" s="1178"/>
      <c r="BF241" s="1178">
        <v>6</v>
      </c>
      <c r="BG241" s="1178"/>
      <c r="BH241" s="1178"/>
      <c r="BI241" s="1178"/>
      <c r="BJ241" s="1178"/>
      <c r="BK241" s="1186"/>
      <c r="BL241" s="1187">
        <v>-714</v>
      </c>
      <c r="BM241" s="1187"/>
      <c r="BN241" s="1187">
        <v>-66</v>
      </c>
      <c r="BO241" s="1187"/>
      <c r="BP241" s="1187"/>
      <c r="BQ241" s="1187"/>
      <c r="BR241" s="1187"/>
      <c r="BS241" s="1187"/>
      <c r="BT241" s="1187"/>
      <c r="BU241" s="1187"/>
      <c r="BV241" s="1191"/>
      <c r="BW241" s="1186"/>
      <c r="BX241" s="1186"/>
      <c r="BY241" s="1186"/>
      <c r="BZ241" s="1186"/>
      <c r="CA241" s="1186"/>
      <c r="CB241" s="1186"/>
      <c r="CC241" s="1186"/>
      <c r="CD241" s="1186"/>
      <c r="CE241" s="1186"/>
      <c r="CF241" s="1186"/>
      <c r="CG241" s="1186"/>
      <c r="CH241" s="1186"/>
      <c r="CI241" s="1186"/>
      <c r="CJ241" s="1186">
        <v>192</v>
      </c>
      <c r="CK241" s="1186"/>
      <c r="CL241" s="1186"/>
      <c r="CM241" s="1186"/>
      <c r="CN241" s="1186">
        <v>24</v>
      </c>
      <c r="CO241" s="1186"/>
      <c r="CP241" s="1186"/>
      <c r="CQ241" s="1186"/>
      <c r="CR241" s="1186"/>
      <c r="CS241" s="1186"/>
      <c r="CT241" s="1186"/>
      <c r="CU241" s="1186">
        <v>36</v>
      </c>
      <c r="CV241" s="1186"/>
      <c r="CW241" s="1186"/>
      <c r="CX241" s="1186"/>
      <c r="CY241" s="1186"/>
      <c r="CZ241" s="1186"/>
      <c r="DA241" s="1186"/>
      <c r="DB241" s="1186"/>
      <c r="DC241" s="1186"/>
      <c r="DD241" s="1186"/>
      <c r="DE241" s="1186"/>
      <c r="DF241" s="1186"/>
      <c r="DG241" s="1186"/>
      <c r="DH241" s="1186"/>
      <c r="DI241" s="1186"/>
      <c r="DJ241" s="1186"/>
      <c r="DK241" s="1186"/>
      <c r="DL241" s="1186"/>
      <c r="DM241" s="1186"/>
      <c r="DN241" s="1186"/>
      <c r="DO241" s="1186"/>
      <c r="DP241" s="1186"/>
      <c r="DQ241" s="1186"/>
      <c r="DR241" s="1186"/>
      <c r="DS241" s="1186">
        <v>156</v>
      </c>
      <c r="DT241" s="1186"/>
      <c r="DU241" s="1186"/>
      <c r="DV241" s="1186"/>
      <c r="DW241" s="1186"/>
      <c r="DX241" s="1186"/>
      <c r="DY241" s="1186"/>
      <c r="DZ241" s="1186"/>
      <c r="EA241" s="1186"/>
      <c r="EB241" s="1186"/>
      <c r="EC241" s="1186"/>
      <c r="ED241" s="1186"/>
      <c r="EE241" s="1186"/>
      <c r="EF241" s="1186"/>
      <c r="EG241" s="1186">
        <v>36</v>
      </c>
      <c r="EH241" s="1186"/>
      <c r="EI241" s="1186"/>
      <c r="EJ241" s="1186"/>
      <c r="EK241" s="1197"/>
      <c r="EL241" s="1198"/>
      <c r="EM241" s="1186"/>
      <c r="EN241" s="1186"/>
      <c r="EO241" s="1186"/>
      <c r="EP241" s="1186"/>
      <c r="EQ241" s="1186"/>
      <c r="ER241" s="1186"/>
      <c r="ES241" s="1186"/>
      <c r="ET241" s="1186"/>
      <c r="EU241" s="1186"/>
      <c r="EV241" s="1186"/>
      <c r="EW241" s="1186"/>
      <c r="EX241" s="1186"/>
      <c r="EY241" s="1186"/>
      <c r="EZ241" s="1186"/>
      <c r="FA241" s="1186"/>
      <c r="FB241" s="1186"/>
      <c r="FC241" s="1209"/>
      <c r="FD241" s="1186"/>
      <c r="FE241" s="1186"/>
      <c r="FF241" s="1186"/>
      <c r="FG241" s="1186"/>
      <c r="FH241" s="1186"/>
      <c r="FI241" s="1186"/>
      <c r="FJ241" s="1186"/>
      <c r="FK241" s="1186"/>
      <c r="FL241" s="1209"/>
      <c r="FM241" s="1186"/>
      <c r="FN241" s="1186"/>
      <c r="FO241" s="1186"/>
      <c r="FP241" s="1186"/>
      <c r="FQ241" s="1186"/>
      <c r="FR241" s="1186"/>
      <c r="FS241" s="1186"/>
      <c r="FT241" s="1186"/>
      <c r="FU241" s="1186"/>
      <c r="FV241" s="1186"/>
      <c r="FW241" s="1186"/>
      <c r="FX241" s="1186"/>
      <c r="FY241" s="1186"/>
      <c r="FZ241" s="1186"/>
      <c r="GA241" s="1186"/>
      <c r="GB241" s="1186"/>
      <c r="GC241" s="1186"/>
      <c r="GD241" s="1186"/>
      <c r="GE241" s="1186"/>
      <c r="GF241" s="1186"/>
      <c r="GG241" s="1186"/>
      <c r="GH241" s="1186"/>
      <c r="GI241" s="1186"/>
      <c r="GJ241" s="1186"/>
      <c r="GK241" s="1186"/>
      <c r="GL241" s="1186"/>
      <c r="GM241" s="1186"/>
      <c r="GN241" s="1186"/>
      <c r="GO241" s="1186"/>
      <c r="GP241" s="1186"/>
      <c r="GQ241" s="1186"/>
      <c r="GR241" s="1186"/>
      <c r="GS241" s="1186"/>
      <c r="GT241" s="1186"/>
      <c r="GU241" s="1186"/>
      <c r="GV241" s="1186"/>
      <c r="GW241" s="1186"/>
      <c r="GX241" s="1186"/>
      <c r="GY241" s="1218"/>
      <c r="GZ241" s="364">
        <f t="shared" si="160"/>
        <v>444</v>
      </c>
      <c r="HA241" s="365">
        <f t="shared" si="190"/>
        <v>0</v>
      </c>
      <c r="HB241" s="366">
        <f t="shared" si="162"/>
        <v>444</v>
      </c>
      <c r="HC241" s="366">
        <v>294</v>
      </c>
      <c r="HD241" s="365">
        <v>888</v>
      </c>
      <c r="HE241" s="365">
        <v>822</v>
      </c>
      <c r="HF241" s="54"/>
      <c r="HG241" s="708">
        <v>19.99</v>
      </c>
      <c r="HH241" s="817">
        <v>3.9</v>
      </c>
      <c r="HI241" s="709">
        <f t="shared" si="191"/>
        <v>1731.6</v>
      </c>
      <c r="HJ241" s="710">
        <v>25.93</v>
      </c>
      <c r="HK241" s="710">
        <v>24.66</v>
      </c>
      <c r="HL241" s="738">
        <f t="shared" si="176"/>
        <v>0.0562571756601608</v>
      </c>
      <c r="HM241" s="739"/>
      <c r="HN241" s="739">
        <v>3000</v>
      </c>
      <c r="HO241" s="739">
        <v>24.66</v>
      </c>
      <c r="HP241" s="740">
        <f t="shared" si="192"/>
        <v>8137.8</v>
      </c>
      <c r="HQ241" s="738">
        <f>1-HO241/6.7/HH241</f>
        <v>0.0562571756601608</v>
      </c>
      <c r="HR241" s="741"/>
      <c r="HS241" s="742">
        <v>44927</v>
      </c>
      <c r="HT241" s="739">
        <f ca="1" t="shared" si="186"/>
        <v>5</v>
      </c>
      <c r="HU241" s="739">
        <f ca="1" t="shared" si="187"/>
        <v>150</v>
      </c>
      <c r="HV241" s="739">
        <v>690</v>
      </c>
      <c r="HW241" s="739">
        <f t="shared" ref="HW241:HW258" si="202">HB241</f>
        <v>444</v>
      </c>
      <c r="HX241" s="761">
        <f t="shared" si="194"/>
        <v>0.870588235294118</v>
      </c>
      <c r="HY241" s="739">
        <f ca="1" t="shared" si="195"/>
        <v>2.11843137254902</v>
      </c>
      <c r="HZ241" s="739">
        <f t="shared" si="201"/>
        <v>330</v>
      </c>
      <c r="IA241" s="739"/>
      <c r="IB241" s="739">
        <f ca="1" t="shared" si="198"/>
        <v>88.8</v>
      </c>
      <c r="IC241" s="769">
        <f ca="1" t="shared" si="199"/>
        <v>2.96</v>
      </c>
      <c r="ID241" s="769">
        <f ca="1" t="shared" si="200"/>
        <v>111.486486486486</v>
      </c>
      <c r="IE241" s="739"/>
      <c r="IF241" s="739"/>
      <c r="IG241" s="739"/>
      <c r="IH241" s="739"/>
      <c r="II241" s="739"/>
      <c r="IJ241" s="739"/>
      <c r="IK241" s="739"/>
      <c r="IL241" s="743"/>
      <c r="IM241" s="743"/>
      <c r="IN241" s="743"/>
      <c r="IO241" s="743"/>
      <c r="IP241" s="743"/>
      <c r="IQ241" s="739"/>
      <c r="IR241" s="739"/>
      <c r="IS241" s="739"/>
      <c r="IT241" s="739"/>
      <c r="IU241" s="739"/>
      <c r="IV241" s="739"/>
      <c r="IW241" s="739"/>
      <c r="IX241" s="739"/>
      <c r="IY241" s="739"/>
      <c r="IZ241" s="739"/>
      <c r="JA241" s="739"/>
      <c r="JB241" s="743">
        <v>12</v>
      </c>
      <c r="JC241" s="743">
        <v>0</v>
      </c>
      <c r="JD241" s="743">
        <v>0</v>
      </c>
      <c r="JE241" s="743">
        <v>0</v>
      </c>
      <c r="JF241" s="743">
        <v>0</v>
      </c>
      <c r="JG241" s="739">
        <v>0</v>
      </c>
      <c r="JH241" s="739">
        <v>0</v>
      </c>
      <c r="JI241" s="739">
        <v>0</v>
      </c>
      <c r="JJ241" s="739">
        <v>60</v>
      </c>
      <c r="JK241" s="739">
        <v>0</v>
      </c>
      <c r="JL241" s="739">
        <v>162</v>
      </c>
      <c r="JM241" s="739">
        <v>60</v>
      </c>
      <c r="JN241" s="28">
        <f t="shared" si="196"/>
        <v>294</v>
      </c>
      <c r="JO241" s="28">
        <f t="shared" si="197"/>
        <v>0</v>
      </c>
      <c r="JP241" s="28"/>
      <c r="JQ241" s="28"/>
      <c r="JR241" s="28"/>
      <c r="JS241" s="28"/>
      <c r="JT241" s="28"/>
      <c r="JU241" s="28"/>
      <c r="JV241" s="28"/>
      <c r="JW241" s="28"/>
      <c r="JX241" s="28"/>
      <c r="JY241" s="28"/>
      <c r="JZ241" s="28"/>
      <c r="KA241" s="28"/>
      <c r="KB241" s="28"/>
      <c r="KC241" s="28"/>
      <c r="KD241" s="28"/>
      <c r="KE241" s="824"/>
    </row>
    <row r="242" s="1071" customFormat="1" hidden="1" customHeight="1" spans="1:291">
      <c r="A242" s="847" t="s">
        <v>1334</v>
      </c>
      <c r="B242" s="415">
        <v>2020</v>
      </c>
      <c r="C242" s="122" t="s">
        <v>2096</v>
      </c>
      <c r="D242" s="122" t="s">
        <v>2101</v>
      </c>
      <c r="E242" s="796"/>
      <c r="F242" s="1235" t="s">
        <v>690</v>
      </c>
      <c r="G242" s="112" t="s">
        <v>691</v>
      </c>
      <c r="H242" s="1060" t="s">
        <v>2105</v>
      </c>
      <c r="I242" s="99">
        <f t="shared" si="189"/>
        <v>-510</v>
      </c>
      <c r="J242" s="1129">
        <v>912</v>
      </c>
      <c r="K242" s="1130">
        <f t="shared" si="143"/>
        <v>402</v>
      </c>
      <c r="L242" s="1131">
        <f t="shared" si="144"/>
        <v>402</v>
      </c>
      <c r="M242" s="1142"/>
      <c r="N242" s="1137"/>
      <c r="O242" s="1134"/>
      <c r="P242" s="1135">
        <f t="shared" si="179"/>
        <v>0</v>
      </c>
      <c r="Q242" s="1152">
        <f t="shared" si="180"/>
        <v>0</v>
      </c>
      <c r="R242" s="1153"/>
      <c r="S242" s="1244"/>
      <c r="T242" s="1244"/>
      <c r="U242" s="1244"/>
      <c r="V242" s="1244"/>
      <c r="W242" s="1244"/>
      <c r="X242" s="1244"/>
      <c r="Y242" s="1244"/>
      <c r="Z242" s="1244"/>
      <c r="AA242" s="1153"/>
      <c r="AB242" s="1166"/>
      <c r="AC242" s="1153"/>
      <c r="AD242" s="1153"/>
      <c r="AE242" s="1153"/>
      <c r="AF242" s="1153"/>
      <c r="AG242" s="1153"/>
      <c r="AH242" s="1153"/>
      <c r="AI242" s="1153"/>
      <c r="AJ242" s="1153"/>
      <c r="AK242" s="1153"/>
      <c r="AL242" s="1153"/>
      <c r="AM242" s="1153"/>
      <c r="AN242" s="1153"/>
      <c r="AO242" s="1153"/>
      <c r="AP242" s="1153"/>
      <c r="AQ242" s="1153"/>
      <c r="AR242" s="1153"/>
      <c r="AS242" s="1176"/>
      <c r="AT242" s="1177"/>
      <c r="AU242" s="1178"/>
      <c r="AV242" s="1178"/>
      <c r="AW242" s="1178"/>
      <c r="AX242" s="1178"/>
      <c r="AY242" s="1178"/>
      <c r="AZ242" s="1178"/>
      <c r="BA242" s="1178"/>
      <c r="BB242" s="1178"/>
      <c r="BC242" s="1178"/>
      <c r="BD242" s="1178"/>
      <c r="BE242" s="1178"/>
      <c r="BF242" s="1178">
        <v>6</v>
      </c>
      <c r="BG242" s="1178"/>
      <c r="BH242" s="1178"/>
      <c r="BI242" s="1178"/>
      <c r="BJ242" s="1178"/>
      <c r="BK242" s="1186"/>
      <c r="BL242" s="1187">
        <v>-936</v>
      </c>
      <c r="BM242" s="1187"/>
      <c r="BN242" s="1187">
        <v>60</v>
      </c>
      <c r="BO242" s="1187"/>
      <c r="BP242" s="1187"/>
      <c r="BQ242" s="1187"/>
      <c r="BR242" s="1187"/>
      <c r="BS242" s="1187"/>
      <c r="BT242" s="1187"/>
      <c r="BU242" s="1187"/>
      <c r="BV242" s="1191"/>
      <c r="BW242" s="1186"/>
      <c r="BX242" s="1186"/>
      <c r="BY242" s="1186"/>
      <c r="BZ242" s="1186"/>
      <c r="CA242" s="1186"/>
      <c r="CB242" s="1186"/>
      <c r="CC242" s="1186"/>
      <c r="CD242" s="1186"/>
      <c r="CE242" s="1186"/>
      <c r="CF242" s="1186"/>
      <c r="CG242" s="1186"/>
      <c r="CH242" s="1186"/>
      <c r="CI242" s="1186"/>
      <c r="CJ242" s="1186">
        <v>144</v>
      </c>
      <c r="CK242" s="1186"/>
      <c r="CL242" s="1186"/>
      <c r="CM242" s="1186"/>
      <c r="CN242" s="1186">
        <v>12</v>
      </c>
      <c r="CO242" s="1186">
        <v>120</v>
      </c>
      <c r="CP242" s="1186"/>
      <c r="CQ242" s="1186"/>
      <c r="CR242" s="1186"/>
      <c r="CS242" s="1186"/>
      <c r="CT242" s="1186"/>
      <c r="CU242" s="1186"/>
      <c r="CV242" s="1186"/>
      <c r="CW242" s="1186"/>
      <c r="CX242" s="1186"/>
      <c r="CY242" s="1186"/>
      <c r="CZ242" s="1186"/>
      <c r="DA242" s="1186"/>
      <c r="DB242" s="1186"/>
      <c r="DC242" s="1186"/>
      <c r="DD242" s="1186"/>
      <c r="DE242" s="1186"/>
      <c r="DF242" s="1186"/>
      <c r="DG242" s="1186"/>
      <c r="DH242" s="1186"/>
      <c r="DI242" s="1186"/>
      <c r="DJ242" s="1186"/>
      <c r="DK242" s="1186"/>
      <c r="DL242" s="1186"/>
      <c r="DM242" s="1186"/>
      <c r="DN242" s="1186"/>
      <c r="DO242" s="1186"/>
      <c r="DP242" s="1186"/>
      <c r="DQ242" s="1186"/>
      <c r="DR242" s="1186"/>
      <c r="DS242" s="1186">
        <v>156</v>
      </c>
      <c r="DT242" s="1186"/>
      <c r="DU242" s="1186"/>
      <c r="DV242" s="1186"/>
      <c r="DW242" s="1186"/>
      <c r="DX242" s="1186"/>
      <c r="DY242" s="1186"/>
      <c r="DZ242" s="1186"/>
      <c r="EA242" s="1186"/>
      <c r="EB242" s="1186"/>
      <c r="EC242" s="1186"/>
      <c r="ED242" s="1186"/>
      <c r="EE242" s="1186"/>
      <c r="EF242" s="1186"/>
      <c r="EG242" s="1186">
        <v>36</v>
      </c>
      <c r="EH242" s="1186"/>
      <c r="EI242" s="1186"/>
      <c r="EJ242" s="1186"/>
      <c r="EK242" s="1197"/>
      <c r="EL242" s="1198"/>
      <c r="EM242" s="1186"/>
      <c r="EN242" s="1186"/>
      <c r="EO242" s="1186"/>
      <c r="EP242" s="1186"/>
      <c r="EQ242" s="1186"/>
      <c r="ER242" s="1186"/>
      <c r="ES242" s="1186"/>
      <c r="ET242" s="1186"/>
      <c r="EU242" s="1186"/>
      <c r="EV242" s="1186"/>
      <c r="EW242" s="1186"/>
      <c r="EX242" s="1186"/>
      <c r="EY242" s="1186"/>
      <c r="EZ242" s="1186"/>
      <c r="FA242" s="1186"/>
      <c r="FB242" s="1186"/>
      <c r="FC242" s="1208"/>
      <c r="FD242" s="1186"/>
      <c r="FE242" s="1186"/>
      <c r="FF242" s="1186"/>
      <c r="FG242" s="1186"/>
      <c r="FH242" s="1186"/>
      <c r="FI242" s="1186"/>
      <c r="FJ242" s="1186"/>
      <c r="FK242" s="1186"/>
      <c r="FL242" s="1208"/>
      <c r="FM242" s="1186"/>
      <c r="FN242" s="1186"/>
      <c r="FO242" s="1186"/>
      <c r="FP242" s="1186"/>
      <c r="FQ242" s="1186"/>
      <c r="FR242" s="1186"/>
      <c r="FS242" s="1186"/>
      <c r="FT242" s="1186"/>
      <c r="FU242" s="1186"/>
      <c r="FV242" s="1186"/>
      <c r="FW242" s="1186"/>
      <c r="FX242" s="1186"/>
      <c r="FY242" s="1186"/>
      <c r="FZ242" s="1186"/>
      <c r="GA242" s="1186"/>
      <c r="GB242" s="1186"/>
      <c r="GC242" s="1186"/>
      <c r="GD242" s="1186"/>
      <c r="GE242" s="1186"/>
      <c r="GF242" s="1186"/>
      <c r="GG242" s="1186"/>
      <c r="GH242" s="1186"/>
      <c r="GI242" s="1186"/>
      <c r="GJ242" s="1186"/>
      <c r="GK242" s="1186"/>
      <c r="GL242" s="1186"/>
      <c r="GM242" s="1186"/>
      <c r="GN242" s="1186"/>
      <c r="GO242" s="1186"/>
      <c r="GP242" s="1186"/>
      <c r="GQ242" s="1186"/>
      <c r="GR242" s="1186"/>
      <c r="GS242" s="1186"/>
      <c r="GT242" s="1186"/>
      <c r="GU242" s="1186"/>
      <c r="GV242" s="1186"/>
      <c r="GW242" s="1186"/>
      <c r="GX242" s="1186"/>
      <c r="GY242" s="1219"/>
      <c r="GZ242" s="364">
        <f t="shared" si="160"/>
        <v>468</v>
      </c>
      <c r="HA242" s="365">
        <f t="shared" si="190"/>
        <v>0</v>
      </c>
      <c r="HB242" s="366">
        <f t="shared" si="162"/>
        <v>468</v>
      </c>
      <c r="HC242" s="366">
        <v>168</v>
      </c>
      <c r="HD242" s="365">
        <v>888</v>
      </c>
      <c r="HE242" s="365">
        <v>822</v>
      </c>
      <c r="HF242" s="54"/>
      <c r="HG242" s="708">
        <v>19.99</v>
      </c>
      <c r="HH242" s="817">
        <v>3.9</v>
      </c>
      <c r="HI242" s="709">
        <f t="shared" si="191"/>
        <v>1825.2</v>
      </c>
      <c r="HJ242" s="710">
        <v>25.93</v>
      </c>
      <c r="HK242" s="710">
        <v>24.66</v>
      </c>
      <c r="HL242" s="738">
        <f t="shared" si="176"/>
        <v>0.0562571756601608</v>
      </c>
      <c r="HM242" s="739"/>
      <c r="HN242" s="739">
        <v>3000</v>
      </c>
      <c r="HO242" s="739">
        <v>24.66</v>
      </c>
      <c r="HP242" s="740">
        <f t="shared" si="192"/>
        <v>9913.32</v>
      </c>
      <c r="HQ242" s="738">
        <f>1-HO242/6.7/HH242</f>
        <v>0.0562571756601608</v>
      </c>
      <c r="HR242" s="741"/>
      <c r="HS242" s="742">
        <v>44927</v>
      </c>
      <c r="HT242" s="739">
        <f ca="1" t="shared" si="186"/>
        <v>5</v>
      </c>
      <c r="HU242" s="739">
        <f ca="1" t="shared" si="187"/>
        <v>150</v>
      </c>
      <c r="HV242" s="739">
        <v>912</v>
      </c>
      <c r="HW242" s="739">
        <f t="shared" si="202"/>
        <v>468</v>
      </c>
      <c r="HX242" s="761">
        <f t="shared" si="194"/>
        <v>0.712328767123288</v>
      </c>
      <c r="HY242" s="739">
        <f ca="1" t="shared" si="195"/>
        <v>1.73333333333333</v>
      </c>
      <c r="HZ242" s="739">
        <f t="shared" si="201"/>
        <v>402</v>
      </c>
      <c r="IA242" s="739"/>
      <c r="IB242" s="739">
        <f ca="1" t="shared" si="198"/>
        <v>93.6</v>
      </c>
      <c r="IC242" s="769">
        <f ca="1" t="shared" si="199"/>
        <v>3.12</v>
      </c>
      <c r="ID242" s="769">
        <f ca="1" t="shared" si="200"/>
        <v>128.846153846154</v>
      </c>
      <c r="IE242" s="739"/>
      <c r="IF242" s="739"/>
      <c r="IG242" s="739"/>
      <c r="IH242" s="739"/>
      <c r="II242" s="739"/>
      <c r="IJ242" s="739"/>
      <c r="IK242" s="739"/>
      <c r="IL242" s="743"/>
      <c r="IM242" s="743"/>
      <c r="IN242" s="743"/>
      <c r="IO242" s="743"/>
      <c r="IP242" s="743"/>
      <c r="IQ242" s="739"/>
      <c r="IR242" s="739"/>
      <c r="IS242" s="739"/>
      <c r="IT242" s="739"/>
      <c r="IU242" s="739"/>
      <c r="IV242" s="739"/>
      <c r="IW242" s="739"/>
      <c r="IX242" s="739"/>
      <c r="IY242" s="739"/>
      <c r="IZ242" s="739"/>
      <c r="JA242" s="739"/>
      <c r="JB242" s="743">
        <v>12</v>
      </c>
      <c r="JC242" s="743">
        <v>0</v>
      </c>
      <c r="JD242" s="743">
        <v>48</v>
      </c>
      <c r="JE242" s="743">
        <v>0</v>
      </c>
      <c r="JF242" s="743">
        <v>12</v>
      </c>
      <c r="JG242" s="739">
        <v>0</v>
      </c>
      <c r="JH242" s="739">
        <v>0</v>
      </c>
      <c r="JI242" s="739">
        <v>0</v>
      </c>
      <c r="JJ242" s="739">
        <v>48</v>
      </c>
      <c r="JK242" s="739">
        <v>0</v>
      </c>
      <c r="JL242" s="739">
        <v>12</v>
      </c>
      <c r="JM242" s="739">
        <v>36</v>
      </c>
      <c r="JN242" s="28">
        <f t="shared" si="196"/>
        <v>168</v>
      </c>
      <c r="JO242" s="28">
        <f t="shared" si="197"/>
        <v>0</v>
      </c>
      <c r="JP242" s="325"/>
      <c r="JQ242" s="325"/>
      <c r="JR242" s="325"/>
      <c r="JS242" s="325"/>
      <c r="JT242" s="325"/>
      <c r="JU242" s="325"/>
      <c r="JV242" s="325"/>
      <c r="JW242" s="325"/>
      <c r="JX242" s="325"/>
      <c r="JY242" s="325"/>
      <c r="JZ242" s="325"/>
      <c r="KA242" s="325"/>
      <c r="KB242" s="325"/>
      <c r="KC242" s="325"/>
      <c r="KD242" s="325"/>
      <c r="KE242" s="825"/>
    </row>
    <row r="243" s="786" customFormat="1" hidden="1" customHeight="1" spans="1:291">
      <c r="A243" s="1107" t="s">
        <v>1746</v>
      </c>
      <c r="B243" s="343">
        <v>2021</v>
      </c>
      <c r="C243" s="95" t="s">
        <v>2106</v>
      </c>
      <c r="D243" s="95" t="s">
        <v>2107</v>
      </c>
      <c r="E243" s="417" t="s">
        <v>1396</v>
      </c>
      <c r="F243" s="1061" t="s">
        <v>477</v>
      </c>
      <c r="G243" s="112" t="s">
        <v>478</v>
      </c>
      <c r="H243" s="1060" t="s">
        <v>2108</v>
      </c>
      <c r="I243" s="99">
        <f t="shared" si="189"/>
        <v>-936</v>
      </c>
      <c r="J243" s="1129">
        <v>1860</v>
      </c>
      <c r="K243" s="1130">
        <f t="shared" si="143"/>
        <v>924</v>
      </c>
      <c r="L243" s="1131">
        <f t="shared" si="144"/>
        <v>924</v>
      </c>
      <c r="M243" s="1132"/>
      <c r="N243" s="1133"/>
      <c r="O243" s="1134"/>
      <c r="P243" s="1138">
        <f t="shared" ref="P243:P306" si="203">SUM(R243:AA243)</f>
        <v>0</v>
      </c>
      <c r="Q243" s="1154">
        <f t="shared" ref="Q243:Q306" si="204">SUM(AB243:AS243)</f>
        <v>0</v>
      </c>
      <c r="R243" s="1153"/>
      <c r="S243" s="1237"/>
      <c r="T243" s="1237"/>
      <c r="U243" s="1237"/>
      <c r="V243" s="1237"/>
      <c r="W243" s="1237"/>
      <c r="X243" s="1237"/>
      <c r="Y243" s="1237"/>
      <c r="Z243" s="1237"/>
      <c r="AA243" s="1153"/>
      <c r="AB243" s="1166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153"/>
      <c r="AO243" s="1153"/>
      <c r="AP243" s="1153"/>
      <c r="AQ243" s="1153"/>
      <c r="AR243" s="1153"/>
      <c r="AS243" s="1176"/>
      <c r="AT243" s="1177"/>
      <c r="AU243" s="1178"/>
      <c r="AV243" s="1178"/>
      <c r="AW243" s="1178"/>
      <c r="AX243" s="1178"/>
      <c r="AY243" s="1178"/>
      <c r="AZ243" s="1178"/>
      <c r="BA243" s="1178"/>
      <c r="BB243" s="1178"/>
      <c r="BC243" s="1178"/>
      <c r="BD243" s="1178"/>
      <c r="BE243" s="1178"/>
      <c r="BF243" s="1178"/>
      <c r="BG243" s="1178"/>
      <c r="BH243" s="1178"/>
      <c r="BI243" s="1178"/>
      <c r="BJ243" s="1178"/>
      <c r="BK243" s="1186"/>
      <c r="BL243" s="1187">
        <v>-1860</v>
      </c>
      <c r="BM243" s="1187"/>
      <c r="BN243" s="1187">
        <v>-78</v>
      </c>
      <c r="BO243" s="1187"/>
      <c r="BP243" s="1187"/>
      <c r="BQ243" s="1187"/>
      <c r="BR243" s="1187"/>
      <c r="BS243" s="1187"/>
      <c r="BT243" s="1187"/>
      <c r="BU243" s="1187"/>
      <c r="BV243" s="1191"/>
      <c r="BW243" s="1186"/>
      <c r="BX243" s="1186"/>
      <c r="BY243" s="1186"/>
      <c r="BZ243" s="1186"/>
      <c r="CA243" s="1186"/>
      <c r="CB243" s="1186"/>
      <c r="CC243" s="1186"/>
      <c r="CD243" s="1186"/>
      <c r="CE243" s="1186"/>
      <c r="CF243" s="1186">
        <v>66</v>
      </c>
      <c r="CG243" s="1186"/>
      <c r="CH243" s="1186"/>
      <c r="CI243" s="1186"/>
      <c r="CJ243" s="1186"/>
      <c r="CK243" s="1186"/>
      <c r="CL243" s="1186"/>
      <c r="CM243" s="1186"/>
      <c r="CN243" s="1186"/>
      <c r="CO243" s="1186"/>
      <c r="CP243" s="1186"/>
      <c r="CQ243" s="1186"/>
      <c r="CR243" s="1186"/>
      <c r="CS243" s="1186"/>
      <c r="CT243" s="1186"/>
      <c r="CU243" s="1186">
        <v>36</v>
      </c>
      <c r="CV243" s="1186"/>
      <c r="CW243" s="1186"/>
      <c r="CX243" s="1186"/>
      <c r="CY243" s="1186"/>
      <c r="CZ243" s="1186">
        <v>54</v>
      </c>
      <c r="DA243" s="1186"/>
      <c r="DB243" s="1186"/>
      <c r="DC243" s="1186"/>
      <c r="DD243" s="1186"/>
      <c r="DE243" s="1186"/>
      <c r="DF243" s="1186"/>
      <c r="DG243" s="1186"/>
      <c r="DH243" s="1186"/>
      <c r="DI243" s="1186"/>
      <c r="DJ243" s="1186">
        <v>42</v>
      </c>
      <c r="DK243" s="1186">
        <v>324</v>
      </c>
      <c r="DL243" s="1186"/>
      <c r="DM243" s="1186"/>
      <c r="DN243" s="1186"/>
      <c r="DO243" s="1186"/>
      <c r="DP243" s="1186">
        <v>120</v>
      </c>
      <c r="DQ243" s="1186"/>
      <c r="DR243" s="1186"/>
      <c r="DS243" s="1186"/>
      <c r="DT243" s="1186"/>
      <c r="DU243" s="1186"/>
      <c r="DV243" s="1186"/>
      <c r="DW243" s="1186"/>
      <c r="DX243" s="1186"/>
      <c r="DY243" s="1186"/>
      <c r="DZ243" s="1186">
        <v>102</v>
      </c>
      <c r="EA243" s="1186"/>
      <c r="EB243" s="1186"/>
      <c r="EC243" s="1186"/>
      <c r="ED243" s="1186"/>
      <c r="EE243" s="1186">
        <v>150</v>
      </c>
      <c r="EF243" s="1186"/>
      <c r="EG243" s="1186">
        <v>108</v>
      </c>
      <c r="EH243" s="1186">
        <v>12</v>
      </c>
      <c r="EI243" s="1186"/>
      <c r="EJ243" s="1186"/>
      <c r="EK243" s="1197"/>
      <c r="EL243" s="1198"/>
      <c r="EM243" s="1186"/>
      <c r="EN243" s="1186"/>
      <c r="EO243" s="1186"/>
      <c r="EP243" s="1186"/>
      <c r="EQ243" s="1186"/>
      <c r="ER243" s="1186"/>
      <c r="ES243" s="1186"/>
      <c r="ET243" s="1186"/>
      <c r="EU243" s="1186"/>
      <c r="EV243" s="1186"/>
      <c r="EW243" s="1186"/>
      <c r="EX243" s="1186"/>
      <c r="EY243" s="1186"/>
      <c r="EZ243" s="1186"/>
      <c r="FA243" s="1186"/>
      <c r="FB243" s="1186"/>
      <c r="FC243" s="1209"/>
      <c r="FD243" s="1186"/>
      <c r="FE243" s="1186"/>
      <c r="FF243" s="1186"/>
      <c r="FG243" s="1186"/>
      <c r="FH243" s="1186"/>
      <c r="FI243" s="1186"/>
      <c r="FJ243" s="1186"/>
      <c r="FK243" s="1186"/>
      <c r="FL243" s="1209"/>
      <c r="FM243" s="1186"/>
      <c r="FN243" s="1186"/>
      <c r="FO243" s="1186"/>
      <c r="FP243" s="1186"/>
      <c r="FQ243" s="1186"/>
      <c r="FR243" s="1186"/>
      <c r="FS243" s="1186"/>
      <c r="FT243" s="1186"/>
      <c r="FU243" s="1186"/>
      <c r="FV243" s="1186"/>
      <c r="FW243" s="1186"/>
      <c r="FX243" s="1186"/>
      <c r="FY243" s="1186"/>
      <c r="FZ243" s="1186"/>
      <c r="GA243" s="1186"/>
      <c r="GB243" s="1186"/>
      <c r="GC243" s="1186"/>
      <c r="GD243" s="1186"/>
      <c r="GE243" s="1186"/>
      <c r="GF243" s="1186"/>
      <c r="GG243" s="1186"/>
      <c r="GH243" s="1186"/>
      <c r="GI243" s="1186"/>
      <c r="GJ243" s="1186"/>
      <c r="GK243" s="1186"/>
      <c r="GL243" s="1186"/>
      <c r="GM243" s="1186"/>
      <c r="GN243" s="1186"/>
      <c r="GO243" s="1186"/>
      <c r="GP243" s="1186"/>
      <c r="GQ243" s="1186"/>
      <c r="GR243" s="1186"/>
      <c r="GS243" s="1186"/>
      <c r="GT243" s="1186"/>
      <c r="GU243" s="1186"/>
      <c r="GV243" s="1186"/>
      <c r="GW243" s="1186"/>
      <c r="GX243" s="1186"/>
      <c r="GY243" s="1218"/>
      <c r="GZ243" s="364">
        <f t="shared" si="160"/>
        <v>1014</v>
      </c>
      <c r="HA243" s="365">
        <f t="shared" ref="HA243:HA260" si="205">SUM(EL243:GY243)</f>
        <v>0</v>
      </c>
      <c r="HB243" s="366">
        <f t="shared" si="162"/>
        <v>1014</v>
      </c>
      <c r="HC243" s="366">
        <v>2139</v>
      </c>
      <c r="HD243" s="365">
        <v>3661</v>
      </c>
      <c r="HE243" s="365">
        <v>1736</v>
      </c>
      <c r="HF243" s="54"/>
      <c r="HG243" s="817">
        <v>6.99</v>
      </c>
      <c r="HH243" s="817">
        <v>1.65</v>
      </c>
      <c r="HI243" s="709">
        <f t="shared" si="191"/>
        <v>1673.1</v>
      </c>
      <c r="HJ243" s="710">
        <v>10.5</v>
      </c>
      <c r="HK243" s="710">
        <v>7.65</v>
      </c>
      <c r="HL243" s="738">
        <f t="shared" si="176"/>
        <v>0.308005427408412</v>
      </c>
      <c r="HM243" s="739"/>
      <c r="HN243" s="739">
        <v>3000</v>
      </c>
      <c r="HO243" s="739">
        <v>7.15</v>
      </c>
      <c r="HP243" s="740">
        <f t="shared" si="192"/>
        <v>7068.6</v>
      </c>
      <c r="HQ243" s="738">
        <f t="shared" ref="HQ243:HQ248" si="206">1-HO243/6.7/HH243</f>
        <v>0.353233830845771</v>
      </c>
      <c r="HR243" s="741"/>
      <c r="HS243" s="742">
        <v>44927</v>
      </c>
      <c r="HT243" s="739">
        <f ca="1" t="shared" si="186"/>
        <v>5</v>
      </c>
      <c r="HU243" s="739">
        <f ca="1" t="shared" si="187"/>
        <v>150</v>
      </c>
      <c r="HV243" s="739">
        <v>1860</v>
      </c>
      <c r="HW243" s="739">
        <f t="shared" si="202"/>
        <v>1014</v>
      </c>
      <c r="HX243" s="761">
        <f t="shared" si="194"/>
        <v>0.728448275862069</v>
      </c>
      <c r="HY243" s="739">
        <f ca="1" t="shared" si="195"/>
        <v>1.77255747126437</v>
      </c>
      <c r="HZ243" s="739">
        <f t="shared" si="201"/>
        <v>924</v>
      </c>
      <c r="IA243" s="739"/>
      <c r="IB243" s="739">
        <f ca="1" t="shared" si="198"/>
        <v>202.8</v>
      </c>
      <c r="IC243" s="769">
        <f ca="1" t="shared" si="199"/>
        <v>6.76</v>
      </c>
      <c r="ID243" s="769">
        <f ca="1" t="shared" si="200"/>
        <v>136.686390532544</v>
      </c>
      <c r="IE243" s="739"/>
      <c r="IF243" s="739"/>
      <c r="IG243" s="739"/>
      <c r="IH243" s="739"/>
      <c r="II243" s="739"/>
      <c r="IJ243" s="739"/>
      <c r="IK243" s="739"/>
      <c r="IL243" s="743"/>
      <c r="IM243" s="743"/>
      <c r="IN243" s="743"/>
      <c r="IO243" s="743"/>
      <c r="IP243" s="743"/>
      <c r="IQ243" s="739"/>
      <c r="IR243" s="739"/>
      <c r="IS243" s="739"/>
      <c r="IT243" s="739"/>
      <c r="IU243" s="739"/>
      <c r="IV243" s="739"/>
      <c r="IW243" s="739"/>
      <c r="IX243" s="739"/>
      <c r="IY243" s="739"/>
      <c r="IZ243" s="739"/>
      <c r="JA243" s="739"/>
      <c r="JB243" s="743">
        <v>66</v>
      </c>
      <c r="JC243" s="743">
        <v>0</v>
      </c>
      <c r="JD243" s="743">
        <v>63</v>
      </c>
      <c r="JE243" s="743">
        <v>180</v>
      </c>
      <c r="JF243" s="743">
        <v>360</v>
      </c>
      <c r="JG243" s="739">
        <v>1272</v>
      </c>
      <c r="JH243" s="739">
        <v>12</v>
      </c>
      <c r="JI243" s="739">
        <v>0</v>
      </c>
      <c r="JJ243" s="739">
        <v>6</v>
      </c>
      <c r="JK243" s="739">
        <v>138</v>
      </c>
      <c r="JL243" s="739">
        <v>12</v>
      </c>
      <c r="JM243" s="739">
        <v>30</v>
      </c>
      <c r="JN243" s="28">
        <f t="shared" si="196"/>
        <v>2139</v>
      </c>
      <c r="JO243" s="28">
        <f t="shared" si="197"/>
        <v>0</v>
      </c>
      <c r="JP243" s="28"/>
      <c r="JQ243" s="28"/>
      <c r="JR243" s="28"/>
      <c r="JS243" s="28"/>
      <c r="JT243" s="28"/>
      <c r="JU243" s="28"/>
      <c r="JV243" s="28"/>
      <c r="JW243" s="28"/>
      <c r="JX243" s="28"/>
      <c r="JY243" s="28"/>
      <c r="JZ243" s="28"/>
      <c r="KA243" s="28"/>
      <c r="KB243" s="28"/>
      <c r="KC243" s="28"/>
      <c r="KD243" s="28"/>
      <c r="KE243" s="824"/>
    </row>
    <row r="244" s="786" customFormat="1" hidden="1" customHeight="1" spans="1:291">
      <c r="A244" s="1107" t="s">
        <v>1746</v>
      </c>
      <c r="B244" s="343">
        <v>2021</v>
      </c>
      <c r="C244" s="95" t="s">
        <v>2106</v>
      </c>
      <c r="D244" s="95" t="s">
        <v>2107</v>
      </c>
      <c r="E244" s="417" t="s">
        <v>1396</v>
      </c>
      <c r="F244" s="1117" t="s">
        <v>480</v>
      </c>
      <c r="G244" s="833" t="s">
        <v>481</v>
      </c>
      <c r="H244" s="301" t="s">
        <v>2109</v>
      </c>
      <c r="I244" s="99">
        <f t="shared" si="189"/>
        <v>-954</v>
      </c>
      <c r="J244" s="1129">
        <v>2490</v>
      </c>
      <c r="K244" s="1130">
        <f t="shared" si="143"/>
        <v>1536</v>
      </c>
      <c r="L244" s="1131">
        <f t="shared" si="144"/>
        <v>1536</v>
      </c>
      <c r="M244" s="1132"/>
      <c r="N244" s="1133"/>
      <c r="O244" s="1134"/>
      <c r="P244" s="1138">
        <f t="shared" si="203"/>
        <v>0</v>
      </c>
      <c r="Q244" s="1154">
        <f t="shared" si="204"/>
        <v>0</v>
      </c>
      <c r="R244" s="1153"/>
      <c r="S244" s="1237"/>
      <c r="T244" s="1237"/>
      <c r="U244" s="1237"/>
      <c r="V244" s="1237"/>
      <c r="W244" s="1237"/>
      <c r="X244" s="1237"/>
      <c r="Y244" s="1237"/>
      <c r="Z244" s="1237"/>
      <c r="AA244" s="1153"/>
      <c r="AB244" s="1166"/>
      <c r="AC244" s="1153"/>
      <c r="AD244" s="1153"/>
      <c r="AE244" s="1153"/>
      <c r="AF244" s="1153"/>
      <c r="AG244" s="1153"/>
      <c r="AH244" s="1153"/>
      <c r="AI244" s="1153"/>
      <c r="AJ244" s="1153"/>
      <c r="AK244" s="1153"/>
      <c r="AL244" s="1153"/>
      <c r="AM244" s="1153"/>
      <c r="AN244" s="1153"/>
      <c r="AO244" s="1153"/>
      <c r="AP244" s="1153"/>
      <c r="AQ244" s="1153"/>
      <c r="AR244" s="1153"/>
      <c r="AS244" s="1176"/>
      <c r="AT244" s="1177"/>
      <c r="AU244" s="1178"/>
      <c r="AV244" s="1178"/>
      <c r="AW244" s="1178"/>
      <c r="AX244" s="1178"/>
      <c r="AY244" s="1178"/>
      <c r="AZ244" s="1178"/>
      <c r="BA244" s="1178"/>
      <c r="BB244" s="1178"/>
      <c r="BC244" s="1178"/>
      <c r="BD244" s="1178"/>
      <c r="BE244" s="1178"/>
      <c r="BF244" s="1178"/>
      <c r="BG244" s="1178"/>
      <c r="BH244" s="1178"/>
      <c r="BI244" s="1178"/>
      <c r="BJ244" s="1178"/>
      <c r="BK244" s="1186"/>
      <c r="BL244" s="1187">
        <v>-2490</v>
      </c>
      <c r="BM244" s="1187"/>
      <c r="BN244" s="1187">
        <v>-168</v>
      </c>
      <c r="BO244" s="1187"/>
      <c r="BP244" s="1187"/>
      <c r="BQ244" s="1187"/>
      <c r="BR244" s="1187"/>
      <c r="BS244" s="1187"/>
      <c r="BT244" s="1187"/>
      <c r="BU244" s="1187"/>
      <c r="BV244" s="1191"/>
      <c r="BW244" s="1186"/>
      <c r="BX244" s="1186"/>
      <c r="BY244" s="1186"/>
      <c r="BZ244" s="1186"/>
      <c r="CA244" s="1186"/>
      <c r="CB244" s="1186"/>
      <c r="CC244" s="1186"/>
      <c r="CD244" s="1186"/>
      <c r="CE244" s="1186">
        <v>36</v>
      </c>
      <c r="CF244" s="1186">
        <v>66</v>
      </c>
      <c r="CG244" s="1186"/>
      <c r="CH244" s="1186"/>
      <c r="CI244" s="1186"/>
      <c r="CJ244" s="1186"/>
      <c r="CK244" s="1186"/>
      <c r="CL244" s="1186"/>
      <c r="CM244" s="1186"/>
      <c r="CN244" s="1186"/>
      <c r="CO244" s="1186"/>
      <c r="CP244" s="1186"/>
      <c r="CQ244" s="1186"/>
      <c r="CR244" s="1186"/>
      <c r="CS244" s="1186"/>
      <c r="CT244" s="1186"/>
      <c r="CU244" s="1186">
        <v>36</v>
      </c>
      <c r="CV244" s="1186"/>
      <c r="CW244" s="1186"/>
      <c r="CX244" s="1186"/>
      <c r="CY244" s="1186"/>
      <c r="CZ244" s="1186">
        <v>54</v>
      </c>
      <c r="DA244" s="1186"/>
      <c r="DB244" s="1186"/>
      <c r="DC244" s="1186"/>
      <c r="DD244" s="1186"/>
      <c r="DE244" s="1186"/>
      <c r="DF244" s="1186"/>
      <c r="DG244" s="1186"/>
      <c r="DH244" s="1186"/>
      <c r="DI244" s="1186"/>
      <c r="DJ244" s="1186">
        <v>42</v>
      </c>
      <c r="DK244" s="1186">
        <v>324</v>
      </c>
      <c r="DL244" s="1186"/>
      <c r="DM244" s="1186"/>
      <c r="DN244" s="1186"/>
      <c r="DO244" s="1186"/>
      <c r="DP244" s="1186">
        <v>120</v>
      </c>
      <c r="DQ244" s="1186">
        <v>36</v>
      </c>
      <c r="DR244" s="1186"/>
      <c r="DS244" s="1186"/>
      <c r="DT244" s="1186"/>
      <c r="DU244" s="1186"/>
      <c r="DV244" s="1186"/>
      <c r="DW244" s="1186"/>
      <c r="DX244" s="1186"/>
      <c r="DY244" s="1186"/>
      <c r="DZ244" s="1186">
        <v>102</v>
      </c>
      <c r="EA244" s="1186"/>
      <c r="EB244" s="1186"/>
      <c r="EC244" s="1186"/>
      <c r="ED244" s="1186"/>
      <c r="EE244" s="1186">
        <v>150</v>
      </c>
      <c r="EF244" s="1186"/>
      <c r="EG244" s="1186">
        <v>108</v>
      </c>
      <c r="EH244" s="1186">
        <v>48</v>
      </c>
      <c r="EI244" s="1186"/>
      <c r="EJ244" s="1186"/>
      <c r="EK244" s="1197"/>
      <c r="EL244" s="1198"/>
      <c r="EM244" s="1186"/>
      <c r="EN244" s="1186"/>
      <c r="EO244" s="1186"/>
      <c r="EP244" s="1186"/>
      <c r="EQ244" s="1186"/>
      <c r="ER244" s="1186"/>
      <c r="ES244" s="1186"/>
      <c r="ET244" s="1186"/>
      <c r="EU244" s="1186"/>
      <c r="EV244" s="1186"/>
      <c r="EW244" s="1186"/>
      <c r="EX244" s="1186"/>
      <c r="EY244" s="1186"/>
      <c r="EZ244" s="1186"/>
      <c r="FA244" s="1186"/>
      <c r="FB244" s="1186"/>
      <c r="FC244" s="1209"/>
      <c r="FD244" s="1186"/>
      <c r="FE244" s="1186"/>
      <c r="FF244" s="1186"/>
      <c r="FG244" s="1186"/>
      <c r="FH244" s="1186"/>
      <c r="FI244" s="1186"/>
      <c r="FJ244" s="1186"/>
      <c r="FK244" s="1186"/>
      <c r="FL244" s="1209"/>
      <c r="FM244" s="1186"/>
      <c r="FN244" s="1186"/>
      <c r="FO244" s="1186"/>
      <c r="FP244" s="1186"/>
      <c r="FQ244" s="1186"/>
      <c r="FR244" s="1186"/>
      <c r="FS244" s="1186"/>
      <c r="FT244" s="1186"/>
      <c r="FU244" s="1186"/>
      <c r="FV244" s="1186"/>
      <c r="FW244" s="1186"/>
      <c r="FX244" s="1186"/>
      <c r="FY244" s="1186"/>
      <c r="FZ244" s="1186"/>
      <c r="GA244" s="1186"/>
      <c r="GB244" s="1186"/>
      <c r="GC244" s="1186"/>
      <c r="GD244" s="1186"/>
      <c r="GE244" s="1186"/>
      <c r="GF244" s="1186"/>
      <c r="GG244" s="1186"/>
      <c r="GH244" s="1186"/>
      <c r="GI244" s="1186"/>
      <c r="GJ244" s="1186"/>
      <c r="GK244" s="1186"/>
      <c r="GL244" s="1186"/>
      <c r="GM244" s="1186"/>
      <c r="GN244" s="1186"/>
      <c r="GO244" s="1186"/>
      <c r="GP244" s="1186"/>
      <c r="GQ244" s="1186"/>
      <c r="GR244" s="1186"/>
      <c r="GS244" s="1186"/>
      <c r="GT244" s="1186"/>
      <c r="GU244" s="1186"/>
      <c r="GV244" s="1186"/>
      <c r="GW244" s="1186"/>
      <c r="GX244" s="1186"/>
      <c r="GY244" s="1218"/>
      <c r="GZ244" s="364">
        <f t="shared" si="160"/>
        <v>1122</v>
      </c>
      <c r="HA244" s="365">
        <f t="shared" si="205"/>
        <v>0</v>
      </c>
      <c r="HB244" s="366">
        <f t="shared" si="162"/>
        <v>1122</v>
      </c>
      <c r="HC244" s="366">
        <v>2211</v>
      </c>
      <c r="HD244" s="365">
        <v>4454</v>
      </c>
      <c r="HE244" s="365">
        <v>1736</v>
      </c>
      <c r="HF244" s="54"/>
      <c r="HG244" s="817">
        <v>6.99</v>
      </c>
      <c r="HH244" s="817">
        <v>1.65</v>
      </c>
      <c r="HI244" s="709">
        <f t="shared" si="191"/>
        <v>1851.3</v>
      </c>
      <c r="HJ244" s="710">
        <v>10.5</v>
      </c>
      <c r="HK244" s="710">
        <v>7.65</v>
      </c>
      <c r="HL244" s="738">
        <f t="shared" si="176"/>
        <v>0.308005427408412</v>
      </c>
      <c r="HM244" s="739"/>
      <c r="HN244" s="739">
        <v>3000</v>
      </c>
      <c r="HO244" s="739">
        <v>7.15</v>
      </c>
      <c r="HP244" s="740">
        <f t="shared" si="192"/>
        <v>11750.4</v>
      </c>
      <c r="HQ244" s="738">
        <f t="shared" si="206"/>
        <v>0.353233830845771</v>
      </c>
      <c r="HR244" s="741"/>
      <c r="HS244" s="742">
        <v>44927</v>
      </c>
      <c r="HT244" s="739">
        <f ca="1" t="shared" si="186"/>
        <v>5</v>
      </c>
      <c r="HU244" s="739">
        <f ca="1" t="shared" si="187"/>
        <v>150</v>
      </c>
      <c r="HV244" s="739">
        <v>2490</v>
      </c>
      <c r="HW244" s="739">
        <f t="shared" si="202"/>
        <v>1122</v>
      </c>
      <c r="HX244" s="761">
        <f t="shared" si="194"/>
        <v>0.557377049180328</v>
      </c>
      <c r="HY244" s="739">
        <f ca="1" t="shared" si="195"/>
        <v>1.35628415300546</v>
      </c>
      <c r="HZ244" s="739">
        <f t="shared" si="201"/>
        <v>1536</v>
      </c>
      <c r="IA244" s="739"/>
      <c r="IB244" s="739">
        <f ca="1" t="shared" si="198"/>
        <v>224.4</v>
      </c>
      <c r="IC244" s="769">
        <f ca="1" t="shared" si="199"/>
        <v>7.48</v>
      </c>
      <c r="ID244" s="769">
        <f ca="1" t="shared" si="200"/>
        <v>205.347593582888</v>
      </c>
      <c r="IE244" s="739"/>
      <c r="IF244" s="739"/>
      <c r="IG244" s="739"/>
      <c r="IH244" s="739"/>
      <c r="II244" s="739"/>
      <c r="IJ244" s="739"/>
      <c r="IK244" s="739"/>
      <c r="IL244" s="743"/>
      <c r="IM244" s="743"/>
      <c r="IN244" s="743"/>
      <c r="IO244" s="743"/>
      <c r="IP244" s="743"/>
      <c r="IQ244" s="739"/>
      <c r="IR244" s="739"/>
      <c r="IS244" s="739"/>
      <c r="IT244" s="739"/>
      <c r="IU244" s="739"/>
      <c r="IV244" s="739"/>
      <c r="IW244" s="739"/>
      <c r="IX244" s="739"/>
      <c r="IY244" s="739"/>
      <c r="IZ244" s="739"/>
      <c r="JA244" s="739"/>
      <c r="JB244" s="743">
        <v>30</v>
      </c>
      <c r="JC244" s="743">
        <v>0</v>
      </c>
      <c r="JD244" s="743">
        <v>135</v>
      </c>
      <c r="JE244" s="743">
        <v>180</v>
      </c>
      <c r="JF244" s="743">
        <v>360</v>
      </c>
      <c r="JG244" s="739">
        <v>1272</v>
      </c>
      <c r="JH244" s="739">
        <v>12</v>
      </c>
      <c r="JI244" s="739">
        <v>0</v>
      </c>
      <c r="JJ244" s="739">
        <v>6</v>
      </c>
      <c r="JK244" s="739">
        <v>138</v>
      </c>
      <c r="JL244" s="739">
        <v>12</v>
      </c>
      <c r="JM244" s="739">
        <v>66</v>
      </c>
      <c r="JN244" s="28">
        <f t="shared" si="196"/>
        <v>2211</v>
      </c>
      <c r="JO244" s="28">
        <f t="shared" si="197"/>
        <v>0</v>
      </c>
      <c r="JP244" s="28"/>
      <c r="JQ244" s="28"/>
      <c r="JR244" s="28"/>
      <c r="JS244" s="28"/>
      <c r="JT244" s="28"/>
      <c r="JU244" s="28"/>
      <c r="JV244" s="28"/>
      <c r="JW244" s="28"/>
      <c r="JX244" s="28"/>
      <c r="JY244" s="28"/>
      <c r="JZ244" s="28"/>
      <c r="KA244" s="28"/>
      <c r="KB244" s="28"/>
      <c r="KC244" s="28"/>
      <c r="KD244" s="28"/>
      <c r="KE244" s="824"/>
    </row>
    <row r="245" s="786" customFormat="1" hidden="1" customHeight="1" spans="1:291">
      <c r="A245" s="1107" t="s">
        <v>1746</v>
      </c>
      <c r="B245" s="343">
        <v>2021</v>
      </c>
      <c r="C245" s="95" t="s">
        <v>2106</v>
      </c>
      <c r="D245" s="95" t="s">
        <v>2107</v>
      </c>
      <c r="E245" s="417" t="s">
        <v>1396</v>
      </c>
      <c r="F245" s="1061" t="s">
        <v>483</v>
      </c>
      <c r="G245" s="112" t="s">
        <v>484</v>
      </c>
      <c r="H245" s="1060" t="s">
        <v>2110</v>
      </c>
      <c r="I245" s="99">
        <f t="shared" si="189"/>
        <v>-948</v>
      </c>
      <c r="J245" s="1129">
        <v>2340</v>
      </c>
      <c r="K245" s="1130">
        <f t="shared" ref="K245:K307" si="207">(N245+O245+P245+Q245)-SUM(AT245:GY245)</f>
        <v>1392</v>
      </c>
      <c r="L245" s="1131">
        <f t="shared" ref="L245:L307" si="208">(N245+O245+Q245)-SUM(AT245:GY245)</f>
        <v>1392</v>
      </c>
      <c r="M245" s="1132"/>
      <c r="N245" s="1133"/>
      <c r="O245" s="1139"/>
      <c r="P245" s="1138">
        <f t="shared" si="203"/>
        <v>0</v>
      </c>
      <c r="Q245" s="1154">
        <f t="shared" si="204"/>
        <v>0</v>
      </c>
      <c r="R245" s="1156"/>
      <c r="S245" s="1237"/>
      <c r="T245" s="1237"/>
      <c r="U245" s="1237"/>
      <c r="V245" s="1237"/>
      <c r="W245" s="1237"/>
      <c r="X245" s="1237"/>
      <c r="Y245" s="1237"/>
      <c r="Z245" s="1237"/>
      <c r="AA245" s="1156"/>
      <c r="AB245" s="1167"/>
      <c r="AC245" s="1156"/>
      <c r="AD245" s="1156"/>
      <c r="AE245" s="1156"/>
      <c r="AF245" s="1156"/>
      <c r="AG245" s="1156"/>
      <c r="AH245" s="1156"/>
      <c r="AI245" s="1156"/>
      <c r="AJ245" s="1156"/>
      <c r="AK245" s="1156"/>
      <c r="AL245" s="1156"/>
      <c r="AM245" s="1156"/>
      <c r="AN245" s="1156"/>
      <c r="AO245" s="1156"/>
      <c r="AP245" s="1156"/>
      <c r="AQ245" s="1156"/>
      <c r="AR245" s="1156"/>
      <c r="AS245" s="1179"/>
      <c r="AT245" s="1177"/>
      <c r="AU245" s="1178"/>
      <c r="AV245" s="1178"/>
      <c r="AW245" s="1178"/>
      <c r="AX245" s="1178"/>
      <c r="AY245" s="1178"/>
      <c r="AZ245" s="1178"/>
      <c r="BA245" s="1178"/>
      <c r="BB245" s="1178"/>
      <c r="BC245" s="1178"/>
      <c r="BD245" s="1178"/>
      <c r="BE245" s="1178"/>
      <c r="BF245" s="1178"/>
      <c r="BG245" s="1178"/>
      <c r="BH245" s="1178"/>
      <c r="BI245" s="1178"/>
      <c r="BJ245" s="1178"/>
      <c r="BK245" s="1186"/>
      <c r="BL245" s="1187">
        <v>-2340</v>
      </c>
      <c r="BM245" s="1187"/>
      <c r="BN245" s="1187">
        <v>-174</v>
      </c>
      <c r="BO245" s="1187"/>
      <c r="BP245" s="1187"/>
      <c r="BQ245" s="1187"/>
      <c r="BR245" s="1187"/>
      <c r="BS245" s="1187"/>
      <c r="BT245" s="1187"/>
      <c r="BU245" s="1187"/>
      <c r="BV245" s="1191"/>
      <c r="BW245" s="1186"/>
      <c r="BX245" s="1186"/>
      <c r="BY245" s="1186"/>
      <c r="BZ245" s="1186"/>
      <c r="CA245" s="1186"/>
      <c r="CB245" s="1186"/>
      <c r="CC245" s="1186"/>
      <c r="CD245" s="1186"/>
      <c r="CE245" s="1186">
        <v>36</v>
      </c>
      <c r="CF245" s="1186">
        <v>66</v>
      </c>
      <c r="CG245" s="1186"/>
      <c r="CH245" s="1186"/>
      <c r="CI245" s="1186"/>
      <c r="CJ245" s="1186"/>
      <c r="CK245" s="1186"/>
      <c r="CL245" s="1186"/>
      <c r="CM245" s="1186"/>
      <c r="CN245" s="1186"/>
      <c r="CO245" s="1186"/>
      <c r="CP245" s="1186"/>
      <c r="CQ245" s="1186"/>
      <c r="CR245" s="1186"/>
      <c r="CS245" s="1186"/>
      <c r="CT245" s="1186"/>
      <c r="CU245" s="1186">
        <v>36</v>
      </c>
      <c r="CV245" s="1186"/>
      <c r="CW245" s="1186"/>
      <c r="CX245" s="1186"/>
      <c r="CY245" s="1186"/>
      <c r="CZ245" s="1186">
        <v>54</v>
      </c>
      <c r="DA245" s="1186"/>
      <c r="DB245" s="1186"/>
      <c r="DC245" s="1186"/>
      <c r="DD245" s="1186"/>
      <c r="DE245" s="1186"/>
      <c r="DF245" s="1186"/>
      <c r="DG245" s="1186"/>
      <c r="DH245" s="1186"/>
      <c r="DI245" s="1186"/>
      <c r="DJ245" s="1186">
        <v>42</v>
      </c>
      <c r="DK245" s="1186">
        <v>324</v>
      </c>
      <c r="DL245" s="1186"/>
      <c r="DM245" s="1186"/>
      <c r="DN245" s="1186"/>
      <c r="DO245" s="1186"/>
      <c r="DP245" s="1186">
        <v>120</v>
      </c>
      <c r="DQ245" s="1186">
        <v>36</v>
      </c>
      <c r="DR245" s="1186"/>
      <c r="DS245" s="1186"/>
      <c r="DT245" s="1186"/>
      <c r="DU245" s="1186"/>
      <c r="DV245" s="1186"/>
      <c r="DW245" s="1186"/>
      <c r="DX245" s="1186"/>
      <c r="DY245" s="1186"/>
      <c r="DZ245" s="1186">
        <v>102</v>
      </c>
      <c r="EA245" s="1186"/>
      <c r="EB245" s="1186"/>
      <c r="EC245" s="1186"/>
      <c r="ED245" s="1186"/>
      <c r="EE245" s="1186">
        <v>150</v>
      </c>
      <c r="EF245" s="1186"/>
      <c r="EG245" s="1186">
        <v>108</v>
      </c>
      <c r="EH245" s="1186">
        <v>48</v>
      </c>
      <c r="EI245" s="1186"/>
      <c r="EJ245" s="1186"/>
      <c r="EK245" s="1197"/>
      <c r="EL245" s="1198"/>
      <c r="EM245" s="1186"/>
      <c r="EN245" s="1186"/>
      <c r="EO245" s="1186"/>
      <c r="EP245" s="1186"/>
      <c r="EQ245" s="1186"/>
      <c r="ER245" s="1186"/>
      <c r="ES245" s="1186"/>
      <c r="ET245" s="1186"/>
      <c r="EU245" s="1186"/>
      <c r="EV245" s="1186"/>
      <c r="EW245" s="1186"/>
      <c r="EX245" s="1186"/>
      <c r="EY245" s="1186"/>
      <c r="EZ245" s="1186"/>
      <c r="FA245" s="1186"/>
      <c r="FB245" s="1186"/>
      <c r="FC245" s="1209"/>
      <c r="FD245" s="1186"/>
      <c r="FE245" s="1186"/>
      <c r="FF245" s="1186"/>
      <c r="FG245" s="1186"/>
      <c r="FH245" s="1186"/>
      <c r="FI245" s="1186"/>
      <c r="FJ245" s="1186"/>
      <c r="FK245" s="1186"/>
      <c r="FL245" s="1209"/>
      <c r="FM245" s="1186"/>
      <c r="FN245" s="1186"/>
      <c r="FO245" s="1186"/>
      <c r="FP245" s="1186"/>
      <c r="FQ245" s="1186"/>
      <c r="FR245" s="1186"/>
      <c r="FS245" s="1186"/>
      <c r="FT245" s="1186"/>
      <c r="FU245" s="1186"/>
      <c r="FV245" s="1186"/>
      <c r="FW245" s="1186"/>
      <c r="FX245" s="1186"/>
      <c r="FY245" s="1186"/>
      <c r="FZ245" s="1186"/>
      <c r="GA245" s="1186"/>
      <c r="GB245" s="1186"/>
      <c r="GC245" s="1186"/>
      <c r="GD245" s="1186"/>
      <c r="GE245" s="1186"/>
      <c r="GF245" s="1186"/>
      <c r="GG245" s="1186"/>
      <c r="GH245" s="1186"/>
      <c r="GI245" s="1186"/>
      <c r="GJ245" s="1186"/>
      <c r="GK245" s="1186"/>
      <c r="GL245" s="1186"/>
      <c r="GM245" s="1186"/>
      <c r="GN245" s="1186"/>
      <c r="GO245" s="1186"/>
      <c r="GP245" s="1186"/>
      <c r="GQ245" s="1186"/>
      <c r="GR245" s="1186"/>
      <c r="GS245" s="1186"/>
      <c r="GT245" s="1186"/>
      <c r="GU245" s="1186"/>
      <c r="GV245" s="1186"/>
      <c r="GW245" s="1186"/>
      <c r="GX245" s="1186"/>
      <c r="GY245" s="1218"/>
      <c r="GZ245" s="364">
        <f t="shared" si="160"/>
        <v>1122</v>
      </c>
      <c r="HA245" s="365">
        <f t="shared" si="205"/>
        <v>0</v>
      </c>
      <c r="HB245" s="366">
        <f t="shared" si="162"/>
        <v>1122</v>
      </c>
      <c r="HC245" s="366">
        <v>2369</v>
      </c>
      <c r="HD245" s="365">
        <v>4454</v>
      </c>
      <c r="HE245" s="365">
        <v>1736</v>
      </c>
      <c r="HF245" s="54"/>
      <c r="HG245" s="830">
        <v>6.99</v>
      </c>
      <c r="HH245" s="830">
        <v>1.65</v>
      </c>
      <c r="HI245" s="709">
        <f t="shared" si="191"/>
        <v>1851.3</v>
      </c>
      <c r="HJ245" s="711">
        <v>10.5</v>
      </c>
      <c r="HK245" s="710">
        <v>7.65</v>
      </c>
      <c r="HL245" s="738">
        <f t="shared" si="176"/>
        <v>0.308005427408412</v>
      </c>
      <c r="HM245" s="743"/>
      <c r="HN245" s="743">
        <v>3000</v>
      </c>
      <c r="HO245" s="743">
        <v>7.15</v>
      </c>
      <c r="HP245" s="740">
        <f t="shared" si="192"/>
        <v>10648.8</v>
      </c>
      <c r="HQ245" s="738">
        <f t="shared" si="206"/>
        <v>0.353233830845771</v>
      </c>
      <c r="HR245" s="818"/>
      <c r="HS245" s="742">
        <v>44927</v>
      </c>
      <c r="HT245" s="739">
        <f ca="1" t="shared" si="186"/>
        <v>5</v>
      </c>
      <c r="HU245" s="739">
        <f ca="1" t="shared" si="187"/>
        <v>150</v>
      </c>
      <c r="HV245" s="743">
        <v>2340</v>
      </c>
      <c r="HW245" s="739">
        <f t="shared" si="202"/>
        <v>1122</v>
      </c>
      <c r="HX245" s="761">
        <f t="shared" si="194"/>
        <v>0.601286173633441</v>
      </c>
      <c r="HY245" s="739">
        <f ca="1" t="shared" si="195"/>
        <v>1.46312968917471</v>
      </c>
      <c r="HZ245" s="739">
        <f t="shared" si="201"/>
        <v>1392</v>
      </c>
      <c r="IA245" s="743"/>
      <c r="IB245" s="739">
        <f ca="1" t="shared" si="198"/>
        <v>224.4</v>
      </c>
      <c r="IC245" s="769">
        <f ca="1" t="shared" si="199"/>
        <v>7.48</v>
      </c>
      <c r="ID245" s="769">
        <f ca="1" t="shared" si="200"/>
        <v>186.096256684492</v>
      </c>
      <c r="IE245" s="743"/>
      <c r="IF245" s="743"/>
      <c r="IG245" s="743"/>
      <c r="IH245" s="743"/>
      <c r="II245" s="743"/>
      <c r="IJ245" s="743"/>
      <c r="IK245" s="743"/>
      <c r="IL245" s="743"/>
      <c r="IM245" s="743"/>
      <c r="IN245" s="743"/>
      <c r="IO245" s="743"/>
      <c r="IP245" s="743"/>
      <c r="IQ245" s="739"/>
      <c r="IR245" s="739"/>
      <c r="IS245" s="739"/>
      <c r="IT245" s="739"/>
      <c r="IU245" s="739"/>
      <c r="IV245" s="739"/>
      <c r="IW245" s="739"/>
      <c r="IX245" s="739"/>
      <c r="IY245" s="739"/>
      <c r="IZ245" s="739"/>
      <c r="JA245" s="739"/>
      <c r="JB245" s="743">
        <v>102</v>
      </c>
      <c r="JC245" s="743">
        <v>0</v>
      </c>
      <c r="JD245" s="743">
        <v>99</v>
      </c>
      <c r="JE245" s="743">
        <v>180</v>
      </c>
      <c r="JF245" s="743">
        <v>360</v>
      </c>
      <c r="JG245" s="739">
        <v>1272</v>
      </c>
      <c r="JH245" s="739">
        <v>12</v>
      </c>
      <c r="JI245" s="739">
        <v>0</v>
      </c>
      <c r="JJ245" s="739">
        <v>42</v>
      </c>
      <c r="JK245" s="739">
        <v>138</v>
      </c>
      <c r="JL245" s="739">
        <v>134</v>
      </c>
      <c r="JM245" s="739">
        <v>30</v>
      </c>
      <c r="JN245" s="28">
        <f t="shared" si="196"/>
        <v>2369</v>
      </c>
      <c r="JO245" s="28">
        <f t="shared" si="197"/>
        <v>0</v>
      </c>
      <c r="JP245" s="28"/>
      <c r="JQ245" s="28"/>
      <c r="JR245" s="28"/>
      <c r="JS245" s="28"/>
      <c r="JT245" s="28"/>
      <c r="JU245" s="28"/>
      <c r="JV245" s="28"/>
      <c r="JW245" s="28"/>
      <c r="JX245" s="28"/>
      <c r="JY245" s="28"/>
      <c r="JZ245" s="28"/>
      <c r="KA245" s="28"/>
      <c r="KB245" s="28"/>
      <c r="KC245" s="28"/>
      <c r="KD245" s="28"/>
      <c r="KE245" s="824"/>
    </row>
    <row r="246" s="786" customFormat="1" hidden="1" customHeight="1" spans="1:291">
      <c r="A246" s="1107" t="s">
        <v>1746</v>
      </c>
      <c r="B246" s="343">
        <v>2021</v>
      </c>
      <c r="C246" s="95" t="s">
        <v>2106</v>
      </c>
      <c r="D246" s="95" t="s">
        <v>2107</v>
      </c>
      <c r="E246" s="417" t="s">
        <v>1396</v>
      </c>
      <c r="F246" s="1117" t="s">
        <v>486</v>
      </c>
      <c r="G246" s="833" t="s">
        <v>487</v>
      </c>
      <c r="H246" s="301" t="s">
        <v>488</v>
      </c>
      <c r="I246" s="99">
        <f t="shared" si="189"/>
        <v>-1002</v>
      </c>
      <c r="J246" s="1129">
        <v>2106</v>
      </c>
      <c r="K246" s="1130">
        <f t="shared" si="207"/>
        <v>1104</v>
      </c>
      <c r="L246" s="1131">
        <f t="shared" si="208"/>
        <v>1104</v>
      </c>
      <c r="M246" s="1132"/>
      <c r="N246" s="1137"/>
      <c r="O246" s="1134"/>
      <c r="P246" s="1138">
        <f t="shared" si="203"/>
        <v>0</v>
      </c>
      <c r="Q246" s="1154">
        <f t="shared" si="204"/>
        <v>0</v>
      </c>
      <c r="R246" s="1153"/>
      <c r="S246" s="1237"/>
      <c r="T246" s="1237"/>
      <c r="U246" s="1237"/>
      <c r="V246" s="1237"/>
      <c r="W246" s="1237"/>
      <c r="X246" s="1237"/>
      <c r="Y246" s="1237"/>
      <c r="Z246" s="1237"/>
      <c r="AA246" s="1153"/>
      <c r="AB246" s="1166"/>
      <c r="AC246" s="1153"/>
      <c r="AD246" s="1153"/>
      <c r="AE246" s="1153"/>
      <c r="AF246" s="1153"/>
      <c r="AG246" s="1153"/>
      <c r="AH246" s="1153"/>
      <c r="AI246" s="1153"/>
      <c r="AJ246" s="1153"/>
      <c r="AK246" s="1153"/>
      <c r="AL246" s="1153"/>
      <c r="AM246" s="1153"/>
      <c r="AN246" s="1153"/>
      <c r="AO246" s="1153"/>
      <c r="AP246" s="1153"/>
      <c r="AQ246" s="1153"/>
      <c r="AR246" s="1153"/>
      <c r="AS246" s="1176"/>
      <c r="AT246" s="1177"/>
      <c r="AU246" s="1178"/>
      <c r="AV246" s="1178"/>
      <c r="AW246" s="1178"/>
      <c r="AX246" s="1178"/>
      <c r="AY246" s="1178"/>
      <c r="AZ246" s="1178"/>
      <c r="BA246" s="1178"/>
      <c r="BB246" s="1178"/>
      <c r="BC246" s="1178"/>
      <c r="BD246" s="1178"/>
      <c r="BE246" s="1178"/>
      <c r="BF246" s="1178"/>
      <c r="BG246" s="1178"/>
      <c r="BH246" s="1178"/>
      <c r="BI246" s="1178"/>
      <c r="BJ246" s="1178"/>
      <c r="BK246" s="1186"/>
      <c r="BL246" s="1187">
        <v>-2106</v>
      </c>
      <c r="BM246" s="1187"/>
      <c r="BN246" s="1187">
        <v>-120</v>
      </c>
      <c r="BO246" s="1187"/>
      <c r="BP246" s="1187"/>
      <c r="BQ246" s="1187"/>
      <c r="BR246" s="1187"/>
      <c r="BS246" s="1187"/>
      <c r="BT246" s="1187"/>
      <c r="BU246" s="1187"/>
      <c r="BV246" s="1191"/>
      <c r="BW246" s="1186"/>
      <c r="BX246" s="1186"/>
      <c r="BY246" s="1186"/>
      <c r="BZ246" s="1186"/>
      <c r="CA246" s="1186"/>
      <c r="CB246" s="1186"/>
      <c r="CC246" s="1186"/>
      <c r="CD246" s="1186"/>
      <c r="CE246" s="1186">
        <v>36</v>
      </c>
      <c r="CF246" s="1186">
        <v>66</v>
      </c>
      <c r="CG246" s="1186"/>
      <c r="CH246" s="1186"/>
      <c r="CI246" s="1186"/>
      <c r="CJ246" s="1186"/>
      <c r="CK246" s="1186"/>
      <c r="CL246" s="1186"/>
      <c r="CM246" s="1186"/>
      <c r="CN246" s="1186"/>
      <c r="CO246" s="1186"/>
      <c r="CP246" s="1186"/>
      <c r="CQ246" s="1186"/>
      <c r="CR246" s="1186"/>
      <c r="CS246" s="1186"/>
      <c r="CT246" s="1186"/>
      <c r="CU246" s="1186">
        <v>36</v>
      </c>
      <c r="CV246" s="1186"/>
      <c r="CW246" s="1186"/>
      <c r="CX246" s="1186"/>
      <c r="CY246" s="1186"/>
      <c r="CZ246" s="1186">
        <v>54</v>
      </c>
      <c r="DA246" s="1186"/>
      <c r="DB246" s="1186"/>
      <c r="DC246" s="1186"/>
      <c r="DD246" s="1186"/>
      <c r="DE246" s="1186"/>
      <c r="DF246" s="1186"/>
      <c r="DG246" s="1186"/>
      <c r="DH246" s="1186"/>
      <c r="DI246" s="1186"/>
      <c r="DJ246" s="1186">
        <v>42</v>
      </c>
      <c r="DK246" s="1186">
        <v>324</v>
      </c>
      <c r="DL246" s="1186"/>
      <c r="DM246" s="1186"/>
      <c r="DN246" s="1186"/>
      <c r="DO246" s="1186"/>
      <c r="DP246" s="1186">
        <v>120</v>
      </c>
      <c r="DQ246" s="1186">
        <v>36</v>
      </c>
      <c r="DR246" s="1186"/>
      <c r="DS246" s="1186"/>
      <c r="DT246" s="1186"/>
      <c r="DU246" s="1186"/>
      <c r="DV246" s="1186"/>
      <c r="DW246" s="1186"/>
      <c r="DX246" s="1186"/>
      <c r="DY246" s="1186"/>
      <c r="DZ246" s="1186">
        <v>102</v>
      </c>
      <c r="EA246" s="1186"/>
      <c r="EB246" s="1186"/>
      <c r="EC246" s="1186"/>
      <c r="ED246" s="1186"/>
      <c r="EE246" s="1186">
        <v>150</v>
      </c>
      <c r="EF246" s="1186"/>
      <c r="EG246" s="1186">
        <v>108</v>
      </c>
      <c r="EH246" s="1186">
        <v>48</v>
      </c>
      <c r="EI246" s="1186"/>
      <c r="EJ246" s="1186"/>
      <c r="EK246" s="1197"/>
      <c r="EL246" s="1198"/>
      <c r="EM246" s="1186"/>
      <c r="EN246" s="1186"/>
      <c r="EO246" s="1186"/>
      <c r="EP246" s="1186"/>
      <c r="EQ246" s="1186"/>
      <c r="ER246" s="1186"/>
      <c r="ES246" s="1186"/>
      <c r="ET246" s="1186"/>
      <c r="EU246" s="1186"/>
      <c r="EV246" s="1186"/>
      <c r="EW246" s="1186"/>
      <c r="EX246" s="1186"/>
      <c r="EY246" s="1186"/>
      <c r="EZ246" s="1186"/>
      <c r="FA246" s="1186"/>
      <c r="FB246" s="1186"/>
      <c r="FC246" s="1209"/>
      <c r="FD246" s="1186"/>
      <c r="FE246" s="1186"/>
      <c r="FF246" s="1186"/>
      <c r="FG246" s="1186"/>
      <c r="FH246" s="1186"/>
      <c r="FI246" s="1186"/>
      <c r="FJ246" s="1186"/>
      <c r="FK246" s="1186"/>
      <c r="FL246" s="1209"/>
      <c r="FM246" s="1186"/>
      <c r="FN246" s="1186"/>
      <c r="FO246" s="1186"/>
      <c r="FP246" s="1186"/>
      <c r="FQ246" s="1186"/>
      <c r="FR246" s="1186"/>
      <c r="FS246" s="1186"/>
      <c r="FT246" s="1186"/>
      <c r="FU246" s="1186"/>
      <c r="FV246" s="1186"/>
      <c r="FW246" s="1186"/>
      <c r="FX246" s="1186"/>
      <c r="FY246" s="1186"/>
      <c r="FZ246" s="1186"/>
      <c r="GA246" s="1186"/>
      <c r="GB246" s="1186"/>
      <c r="GC246" s="1186"/>
      <c r="GD246" s="1186"/>
      <c r="GE246" s="1186"/>
      <c r="GF246" s="1186"/>
      <c r="GG246" s="1186"/>
      <c r="GH246" s="1186"/>
      <c r="GI246" s="1186"/>
      <c r="GJ246" s="1186"/>
      <c r="GK246" s="1186"/>
      <c r="GL246" s="1186"/>
      <c r="GM246" s="1186"/>
      <c r="GN246" s="1186"/>
      <c r="GO246" s="1186"/>
      <c r="GP246" s="1186"/>
      <c r="GQ246" s="1186"/>
      <c r="GR246" s="1186"/>
      <c r="GS246" s="1186"/>
      <c r="GT246" s="1186"/>
      <c r="GU246" s="1186"/>
      <c r="GV246" s="1186"/>
      <c r="GW246" s="1186"/>
      <c r="GX246" s="1186"/>
      <c r="GY246" s="1218"/>
      <c r="GZ246" s="364">
        <f t="shared" si="160"/>
        <v>1122</v>
      </c>
      <c r="HA246" s="365">
        <f t="shared" si="205"/>
        <v>0</v>
      </c>
      <c r="HB246" s="366">
        <f t="shared" si="162"/>
        <v>1122</v>
      </c>
      <c r="HC246" s="366">
        <v>2211</v>
      </c>
      <c r="HD246" s="365">
        <v>4850</v>
      </c>
      <c r="HE246" s="365">
        <v>1736</v>
      </c>
      <c r="HF246" s="54"/>
      <c r="HG246" s="817">
        <v>6.99</v>
      </c>
      <c r="HH246" s="817">
        <v>1.65</v>
      </c>
      <c r="HI246" s="709">
        <f t="shared" si="191"/>
        <v>1851.3</v>
      </c>
      <c r="HJ246" s="710">
        <v>10.5</v>
      </c>
      <c r="HK246" s="710">
        <v>7.65</v>
      </c>
      <c r="HL246" s="738">
        <f t="shared" si="176"/>
        <v>0.308005427408412</v>
      </c>
      <c r="HM246" s="739"/>
      <c r="HN246" s="739">
        <v>3000</v>
      </c>
      <c r="HO246" s="739">
        <v>7.15</v>
      </c>
      <c r="HP246" s="740">
        <f t="shared" si="192"/>
        <v>8445.6</v>
      </c>
      <c r="HQ246" s="738">
        <f t="shared" si="206"/>
        <v>0.353233830845771</v>
      </c>
      <c r="HR246" s="741"/>
      <c r="HS246" s="742">
        <v>44927</v>
      </c>
      <c r="HT246" s="739">
        <f ca="1" t="shared" si="186"/>
        <v>5</v>
      </c>
      <c r="HU246" s="739">
        <f ca="1" t="shared" si="187"/>
        <v>150</v>
      </c>
      <c r="HV246" s="739">
        <v>2106</v>
      </c>
      <c r="HW246" s="739">
        <f t="shared" si="202"/>
        <v>1122</v>
      </c>
      <c r="HX246" s="761">
        <f t="shared" si="194"/>
        <v>0.699065420560748</v>
      </c>
      <c r="HY246" s="739">
        <f ca="1" t="shared" si="195"/>
        <v>1.70105919003115</v>
      </c>
      <c r="HZ246" s="739">
        <f t="shared" si="201"/>
        <v>1104</v>
      </c>
      <c r="IA246" s="739"/>
      <c r="IB246" s="739">
        <f ca="1" t="shared" si="198"/>
        <v>224.4</v>
      </c>
      <c r="IC246" s="769">
        <f ca="1" t="shared" si="199"/>
        <v>7.48</v>
      </c>
      <c r="ID246" s="769">
        <f ca="1" t="shared" si="200"/>
        <v>147.593582887701</v>
      </c>
      <c r="IE246" s="739"/>
      <c r="IF246" s="739"/>
      <c r="IG246" s="739"/>
      <c r="IH246" s="739"/>
      <c r="II246" s="739"/>
      <c r="IJ246" s="739"/>
      <c r="IK246" s="739"/>
      <c r="IL246" s="743"/>
      <c r="IM246" s="743"/>
      <c r="IN246" s="743"/>
      <c r="IO246" s="743"/>
      <c r="IP246" s="743"/>
      <c r="IQ246" s="739"/>
      <c r="IR246" s="739"/>
      <c r="IS246" s="739"/>
      <c r="IT246" s="739"/>
      <c r="IU246" s="739"/>
      <c r="IV246" s="739"/>
      <c r="IW246" s="739"/>
      <c r="IX246" s="739"/>
      <c r="IY246" s="739"/>
      <c r="IZ246" s="739"/>
      <c r="JA246" s="739"/>
      <c r="JB246" s="743">
        <v>66</v>
      </c>
      <c r="JC246" s="743">
        <v>0</v>
      </c>
      <c r="JD246" s="743">
        <v>99</v>
      </c>
      <c r="JE246" s="743">
        <v>180</v>
      </c>
      <c r="JF246" s="743">
        <v>360</v>
      </c>
      <c r="JG246" s="739">
        <v>1272</v>
      </c>
      <c r="JH246" s="739">
        <v>12</v>
      </c>
      <c r="JI246" s="739">
        <v>0</v>
      </c>
      <c r="JJ246" s="739">
        <v>6</v>
      </c>
      <c r="JK246" s="739">
        <v>138</v>
      </c>
      <c r="JL246" s="739">
        <v>12</v>
      </c>
      <c r="JM246" s="739">
        <v>66</v>
      </c>
      <c r="JN246" s="28">
        <f t="shared" si="196"/>
        <v>2211</v>
      </c>
      <c r="JO246" s="28">
        <f t="shared" si="197"/>
        <v>0</v>
      </c>
      <c r="JP246" s="28"/>
      <c r="JQ246" s="28"/>
      <c r="JR246" s="28"/>
      <c r="JS246" s="28"/>
      <c r="JT246" s="28"/>
      <c r="JU246" s="28"/>
      <c r="JV246" s="28"/>
      <c r="JW246" s="28"/>
      <c r="JX246" s="28"/>
      <c r="JY246" s="28"/>
      <c r="JZ246" s="28"/>
      <c r="KA246" s="28"/>
      <c r="KB246" s="28"/>
      <c r="KC246" s="28"/>
      <c r="KD246" s="28"/>
      <c r="KE246" s="824"/>
    </row>
    <row r="247" s="786" customFormat="1" hidden="1" customHeight="1" spans="1:291">
      <c r="A247" s="1107" t="s">
        <v>1746</v>
      </c>
      <c r="B247" s="343">
        <v>2021</v>
      </c>
      <c r="C247" s="95" t="s">
        <v>2106</v>
      </c>
      <c r="D247" s="95" t="s">
        <v>2107</v>
      </c>
      <c r="E247" s="417" t="s">
        <v>1396</v>
      </c>
      <c r="F247" s="1061" t="s">
        <v>489</v>
      </c>
      <c r="G247" s="112" t="s">
        <v>490</v>
      </c>
      <c r="H247" s="1060" t="s">
        <v>491</v>
      </c>
      <c r="I247" s="99">
        <f t="shared" si="189"/>
        <v>-986</v>
      </c>
      <c r="J247" s="1129">
        <v>2522</v>
      </c>
      <c r="K247" s="1130">
        <f t="shared" si="207"/>
        <v>1536</v>
      </c>
      <c r="L247" s="1131">
        <f t="shared" si="208"/>
        <v>1536</v>
      </c>
      <c r="M247" s="1132"/>
      <c r="N247" s="1137"/>
      <c r="O247" s="1134"/>
      <c r="P247" s="1138">
        <f t="shared" si="203"/>
        <v>0</v>
      </c>
      <c r="Q247" s="1154">
        <f t="shared" si="204"/>
        <v>0</v>
      </c>
      <c r="R247" s="1153"/>
      <c r="S247" s="1237"/>
      <c r="T247" s="1237"/>
      <c r="U247" s="1237"/>
      <c r="V247" s="1237"/>
      <c r="W247" s="1237"/>
      <c r="X247" s="1237"/>
      <c r="Y247" s="1237"/>
      <c r="Z247" s="1237"/>
      <c r="AA247" s="1153"/>
      <c r="AB247" s="1166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153"/>
      <c r="AO247" s="1153"/>
      <c r="AP247" s="1153"/>
      <c r="AQ247" s="1153"/>
      <c r="AR247" s="1153"/>
      <c r="AS247" s="1176"/>
      <c r="AT247" s="1177"/>
      <c r="AU247" s="1178"/>
      <c r="AV247" s="1178"/>
      <c r="AW247" s="1178"/>
      <c r="AX247" s="1178"/>
      <c r="AY247" s="1178"/>
      <c r="AZ247" s="1178"/>
      <c r="BA247" s="1178"/>
      <c r="BB247" s="1178"/>
      <c r="BC247" s="1178"/>
      <c r="BD247" s="1178"/>
      <c r="BE247" s="1178"/>
      <c r="BF247" s="1178"/>
      <c r="BG247" s="1178"/>
      <c r="BH247" s="1178"/>
      <c r="BI247" s="1178"/>
      <c r="BJ247" s="1178"/>
      <c r="BK247" s="1186"/>
      <c r="BL247" s="1187">
        <v>-2522</v>
      </c>
      <c r="BM247" s="1187"/>
      <c r="BN247" s="1187">
        <v>-100</v>
      </c>
      <c r="BO247" s="1187"/>
      <c r="BP247" s="1187"/>
      <c r="BQ247" s="1187"/>
      <c r="BR247" s="1187"/>
      <c r="BS247" s="1187"/>
      <c r="BT247" s="1187"/>
      <c r="BU247" s="1187"/>
      <c r="BV247" s="1191"/>
      <c r="BW247" s="1186"/>
      <c r="BX247" s="1186"/>
      <c r="BY247" s="1186"/>
      <c r="BZ247" s="1186"/>
      <c r="CA247" s="1186"/>
      <c r="CB247" s="1186"/>
      <c r="CC247" s="1186"/>
      <c r="CD247" s="1186"/>
      <c r="CE247" s="1186">
        <v>36</v>
      </c>
      <c r="CF247" s="1186">
        <v>66</v>
      </c>
      <c r="CG247" s="1186"/>
      <c r="CH247" s="1186"/>
      <c r="CI247" s="1186"/>
      <c r="CJ247" s="1186"/>
      <c r="CK247" s="1186"/>
      <c r="CL247" s="1186"/>
      <c r="CM247" s="1186"/>
      <c r="CN247" s="1186"/>
      <c r="CO247" s="1186"/>
      <c r="CP247" s="1186"/>
      <c r="CQ247" s="1186"/>
      <c r="CR247" s="1186"/>
      <c r="CS247" s="1186"/>
      <c r="CT247" s="1186"/>
      <c r="CU247" s="1186">
        <v>36</v>
      </c>
      <c r="CV247" s="1186"/>
      <c r="CW247" s="1186"/>
      <c r="CX247" s="1186"/>
      <c r="CY247" s="1186"/>
      <c r="CZ247" s="1186">
        <v>54</v>
      </c>
      <c r="DA247" s="1186"/>
      <c r="DB247" s="1186"/>
      <c r="DC247" s="1186"/>
      <c r="DD247" s="1186"/>
      <c r="DE247" s="1186"/>
      <c r="DF247" s="1186"/>
      <c r="DG247" s="1186"/>
      <c r="DH247" s="1186"/>
      <c r="DI247" s="1186"/>
      <c r="DJ247" s="1186">
        <v>42</v>
      </c>
      <c r="DK247" s="1186">
        <v>324</v>
      </c>
      <c r="DL247" s="1186"/>
      <c r="DM247" s="1186"/>
      <c r="DN247" s="1186"/>
      <c r="DO247" s="1186"/>
      <c r="DP247" s="1186">
        <v>120</v>
      </c>
      <c r="DQ247" s="1186">
        <v>36</v>
      </c>
      <c r="DR247" s="1186"/>
      <c r="DS247" s="1186"/>
      <c r="DT247" s="1186"/>
      <c r="DU247" s="1186"/>
      <c r="DV247" s="1186"/>
      <c r="DW247" s="1186"/>
      <c r="DX247" s="1186"/>
      <c r="DY247" s="1186"/>
      <c r="DZ247" s="1186">
        <v>102</v>
      </c>
      <c r="EA247" s="1186"/>
      <c r="EB247" s="1186"/>
      <c r="EC247" s="1186"/>
      <c r="ED247" s="1186"/>
      <c r="EE247" s="1186">
        <v>150</v>
      </c>
      <c r="EF247" s="1186"/>
      <c r="EG247" s="1186">
        <v>108</v>
      </c>
      <c r="EH247" s="1186">
        <v>12</v>
      </c>
      <c r="EI247" s="1186"/>
      <c r="EJ247" s="1186"/>
      <c r="EK247" s="1197"/>
      <c r="EL247" s="1198"/>
      <c r="EM247" s="1186"/>
      <c r="EN247" s="1186"/>
      <c r="EO247" s="1186"/>
      <c r="EP247" s="1186"/>
      <c r="EQ247" s="1186"/>
      <c r="ER247" s="1186"/>
      <c r="ES247" s="1186"/>
      <c r="ET247" s="1186"/>
      <c r="EU247" s="1186"/>
      <c r="EV247" s="1186"/>
      <c r="EW247" s="1186"/>
      <c r="EX247" s="1186"/>
      <c r="EY247" s="1186"/>
      <c r="EZ247" s="1186"/>
      <c r="FA247" s="1186"/>
      <c r="FB247" s="1186"/>
      <c r="FC247" s="1209"/>
      <c r="FD247" s="1186"/>
      <c r="FE247" s="1186"/>
      <c r="FF247" s="1186"/>
      <c r="FG247" s="1186"/>
      <c r="FH247" s="1186"/>
      <c r="FI247" s="1186"/>
      <c r="FJ247" s="1186"/>
      <c r="FK247" s="1186"/>
      <c r="FL247" s="1209"/>
      <c r="FM247" s="1186"/>
      <c r="FN247" s="1186"/>
      <c r="FO247" s="1186"/>
      <c r="FP247" s="1186"/>
      <c r="FQ247" s="1186"/>
      <c r="FR247" s="1186"/>
      <c r="FS247" s="1186"/>
      <c r="FT247" s="1186"/>
      <c r="FU247" s="1186"/>
      <c r="FV247" s="1186"/>
      <c r="FW247" s="1186"/>
      <c r="FX247" s="1186"/>
      <c r="FY247" s="1186"/>
      <c r="FZ247" s="1186"/>
      <c r="GA247" s="1186"/>
      <c r="GB247" s="1186"/>
      <c r="GC247" s="1186"/>
      <c r="GD247" s="1186"/>
      <c r="GE247" s="1186"/>
      <c r="GF247" s="1186"/>
      <c r="GG247" s="1186"/>
      <c r="GH247" s="1186"/>
      <c r="GI247" s="1186"/>
      <c r="GJ247" s="1186"/>
      <c r="GK247" s="1186"/>
      <c r="GL247" s="1186"/>
      <c r="GM247" s="1186"/>
      <c r="GN247" s="1186"/>
      <c r="GO247" s="1186"/>
      <c r="GP247" s="1186"/>
      <c r="GQ247" s="1186"/>
      <c r="GR247" s="1186"/>
      <c r="GS247" s="1186"/>
      <c r="GT247" s="1186"/>
      <c r="GU247" s="1186"/>
      <c r="GV247" s="1186"/>
      <c r="GW247" s="1186"/>
      <c r="GX247" s="1186"/>
      <c r="GY247" s="1218"/>
      <c r="GZ247" s="364">
        <f t="shared" si="160"/>
        <v>1086</v>
      </c>
      <c r="HA247" s="365">
        <f t="shared" si="205"/>
        <v>0</v>
      </c>
      <c r="HB247" s="366">
        <f t="shared" si="162"/>
        <v>1086</v>
      </c>
      <c r="HC247" s="366">
        <v>2139</v>
      </c>
      <c r="HD247" s="365">
        <v>4598</v>
      </c>
      <c r="HE247" s="365">
        <v>1736</v>
      </c>
      <c r="HF247" s="54"/>
      <c r="HG247" s="817">
        <v>6.99</v>
      </c>
      <c r="HH247" s="817">
        <v>1.65</v>
      </c>
      <c r="HI247" s="709">
        <f t="shared" si="191"/>
        <v>1791.9</v>
      </c>
      <c r="HJ247" s="710">
        <v>10.5</v>
      </c>
      <c r="HK247" s="710">
        <v>7.65</v>
      </c>
      <c r="HL247" s="738">
        <f t="shared" si="176"/>
        <v>0.308005427408412</v>
      </c>
      <c r="HM247" s="739"/>
      <c r="HN247" s="739">
        <v>3000</v>
      </c>
      <c r="HO247" s="739">
        <v>7.15</v>
      </c>
      <c r="HP247" s="740">
        <f t="shared" si="192"/>
        <v>11750.4</v>
      </c>
      <c r="HQ247" s="738">
        <f t="shared" si="206"/>
        <v>0.353233830845771</v>
      </c>
      <c r="HR247" s="741"/>
      <c r="HS247" s="742">
        <v>44927</v>
      </c>
      <c r="HT247" s="739">
        <f ca="1" t="shared" si="186"/>
        <v>5</v>
      </c>
      <c r="HU247" s="739">
        <f ca="1" t="shared" si="187"/>
        <v>150</v>
      </c>
      <c r="HV247" s="739">
        <v>2522</v>
      </c>
      <c r="HW247" s="739">
        <f t="shared" si="202"/>
        <v>1086</v>
      </c>
      <c r="HX247" s="761">
        <f t="shared" si="194"/>
        <v>0.5352390340069</v>
      </c>
      <c r="HY247" s="739">
        <f ca="1" t="shared" si="195"/>
        <v>1.30241498275012</v>
      </c>
      <c r="HZ247" s="739">
        <f t="shared" si="201"/>
        <v>1536</v>
      </c>
      <c r="IA247" s="739"/>
      <c r="IB247" s="739">
        <f ca="1" t="shared" si="198"/>
        <v>217.2</v>
      </c>
      <c r="IC247" s="769">
        <f ca="1" t="shared" si="199"/>
        <v>7.24</v>
      </c>
      <c r="ID247" s="769">
        <f ca="1" t="shared" si="200"/>
        <v>212.154696132597</v>
      </c>
      <c r="IE247" s="739"/>
      <c r="IF247" s="739"/>
      <c r="IG247" s="739"/>
      <c r="IH247" s="739"/>
      <c r="II247" s="739"/>
      <c r="IJ247" s="739"/>
      <c r="IK247" s="739"/>
      <c r="IL247" s="743"/>
      <c r="IM247" s="743"/>
      <c r="IN247" s="743"/>
      <c r="IO247" s="743"/>
      <c r="IP247" s="743"/>
      <c r="IQ247" s="739"/>
      <c r="IR247" s="739"/>
      <c r="IS247" s="739"/>
      <c r="IT247" s="739"/>
      <c r="IU247" s="739"/>
      <c r="IV247" s="739"/>
      <c r="IW247" s="739"/>
      <c r="IX247" s="739"/>
      <c r="IY247" s="739"/>
      <c r="IZ247" s="739"/>
      <c r="JA247" s="739"/>
      <c r="JB247" s="743">
        <v>66</v>
      </c>
      <c r="JC247" s="743">
        <v>0</v>
      </c>
      <c r="JD247" s="743">
        <v>63</v>
      </c>
      <c r="JE247" s="743">
        <v>180</v>
      </c>
      <c r="JF247" s="743">
        <v>360</v>
      </c>
      <c r="JG247" s="739">
        <v>1272</v>
      </c>
      <c r="JH247" s="739">
        <v>12</v>
      </c>
      <c r="JI247" s="739">
        <v>0</v>
      </c>
      <c r="JJ247" s="739">
        <v>6</v>
      </c>
      <c r="JK247" s="739">
        <v>138</v>
      </c>
      <c r="JL247" s="739">
        <v>12</v>
      </c>
      <c r="JM247" s="739">
        <v>30</v>
      </c>
      <c r="JN247" s="28">
        <f t="shared" si="196"/>
        <v>2139</v>
      </c>
      <c r="JO247" s="28">
        <f t="shared" si="197"/>
        <v>0</v>
      </c>
      <c r="JP247" s="28"/>
      <c r="JQ247" s="28"/>
      <c r="JR247" s="28"/>
      <c r="JS247" s="28"/>
      <c r="JT247" s="28"/>
      <c r="JU247" s="28"/>
      <c r="JV247" s="28"/>
      <c r="JW247" s="28"/>
      <c r="JX247" s="28"/>
      <c r="JY247" s="28"/>
      <c r="JZ247" s="28"/>
      <c r="KA247" s="28"/>
      <c r="KB247" s="28"/>
      <c r="KC247" s="28"/>
      <c r="KD247" s="28"/>
      <c r="KE247" s="824"/>
    </row>
    <row r="248" s="786" customFormat="1" hidden="1" customHeight="1" spans="1:291">
      <c r="A248" s="1107" t="s">
        <v>1746</v>
      </c>
      <c r="B248" s="343">
        <v>2021</v>
      </c>
      <c r="C248" s="95" t="s">
        <v>2106</v>
      </c>
      <c r="D248" s="95" t="s">
        <v>2107</v>
      </c>
      <c r="E248" s="417" t="s">
        <v>1396</v>
      </c>
      <c r="F248" s="1117" t="s">
        <v>492</v>
      </c>
      <c r="G248" s="833" t="s">
        <v>493</v>
      </c>
      <c r="H248" s="301" t="s">
        <v>494</v>
      </c>
      <c r="I248" s="99">
        <f t="shared" si="189"/>
        <v>-1045</v>
      </c>
      <c r="J248" s="1129">
        <v>2113</v>
      </c>
      <c r="K248" s="1130">
        <f t="shared" si="207"/>
        <v>1068</v>
      </c>
      <c r="L248" s="1131">
        <f t="shared" si="208"/>
        <v>1068</v>
      </c>
      <c r="M248" s="1132"/>
      <c r="N248" s="1137"/>
      <c r="O248" s="1134"/>
      <c r="P248" s="1138">
        <f t="shared" si="203"/>
        <v>0</v>
      </c>
      <c r="Q248" s="1154">
        <f t="shared" si="204"/>
        <v>0</v>
      </c>
      <c r="R248" s="1153"/>
      <c r="S248" s="1237"/>
      <c r="T248" s="1237"/>
      <c r="U248" s="1237"/>
      <c r="V248" s="1237"/>
      <c r="W248" s="1237"/>
      <c r="X248" s="1237"/>
      <c r="Y248" s="1237"/>
      <c r="Z248" s="1237"/>
      <c r="AA248" s="1153"/>
      <c r="AB248" s="1166"/>
      <c r="AC248" s="1153"/>
      <c r="AD248" s="1153"/>
      <c r="AE248" s="1153"/>
      <c r="AF248" s="1153"/>
      <c r="AG248" s="1153"/>
      <c r="AH248" s="1153"/>
      <c r="AI248" s="1153"/>
      <c r="AJ248" s="1153"/>
      <c r="AK248" s="1153"/>
      <c r="AL248" s="1153"/>
      <c r="AM248" s="1153"/>
      <c r="AN248" s="1153"/>
      <c r="AO248" s="1153"/>
      <c r="AP248" s="1153"/>
      <c r="AQ248" s="1153"/>
      <c r="AR248" s="1153"/>
      <c r="AS248" s="1176"/>
      <c r="AT248" s="1177"/>
      <c r="AU248" s="1178"/>
      <c r="AV248" s="1178"/>
      <c r="AW248" s="1178"/>
      <c r="AX248" s="1178"/>
      <c r="AY248" s="1178"/>
      <c r="AZ248" s="1178"/>
      <c r="BA248" s="1178"/>
      <c r="BB248" s="1178"/>
      <c r="BC248" s="1178"/>
      <c r="BD248" s="1178"/>
      <c r="BE248" s="1178"/>
      <c r="BF248" s="1178"/>
      <c r="BG248" s="1178"/>
      <c r="BH248" s="1178"/>
      <c r="BI248" s="1178"/>
      <c r="BJ248" s="1178"/>
      <c r="BK248" s="1186"/>
      <c r="BL248" s="1187">
        <v>-2113</v>
      </c>
      <c r="BM248" s="1187"/>
      <c r="BN248" s="1187">
        <v>-5</v>
      </c>
      <c r="BO248" s="1187"/>
      <c r="BP248" s="1187"/>
      <c r="BQ248" s="1187"/>
      <c r="BR248" s="1187"/>
      <c r="BS248" s="1187"/>
      <c r="BT248" s="1187"/>
      <c r="BU248" s="1187"/>
      <c r="BV248" s="1191"/>
      <c r="BW248" s="1186"/>
      <c r="BX248" s="1186"/>
      <c r="BY248" s="1186"/>
      <c r="BZ248" s="1186"/>
      <c r="CA248" s="1186"/>
      <c r="CB248" s="1186"/>
      <c r="CC248" s="1186"/>
      <c r="CD248" s="1186"/>
      <c r="CE248" s="1186">
        <v>36</v>
      </c>
      <c r="CF248" s="1186">
        <v>66</v>
      </c>
      <c r="CG248" s="1186"/>
      <c r="CH248" s="1186"/>
      <c r="CI248" s="1186"/>
      <c r="CJ248" s="1186"/>
      <c r="CK248" s="1186"/>
      <c r="CL248" s="1186"/>
      <c r="CM248" s="1186"/>
      <c r="CN248" s="1186"/>
      <c r="CO248" s="1186"/>
      <c r="CP248" s="1186"/>
      <c r="CQ248" s="1186"/>
      <c r="CR248" s="1186"/>
      <c r="CS248" s="1186"/>
      <c r="CT248" s="1186"/>
      <c r="CU248" s="1186">
        <v>36</v>
      </c>
      <c r="CV248" s="1186"/>
      <c r="CW248" s="1186"/>
      <c r="CX248" s="1186"/>
      <c r="CY248" s="1186"/>
      <c r="CZ248" s="1186">
        <v>54</v>
      </c>
      <c r="DA248" s="1186"/>
      <c r="DB248" s="1186"/>
      <c r="DC248" s="1186"/>
      <c r="DD248" s="1186"/>
      <c r="DE248" s="1186"/>
      <c r="DF248" s="1186"/>
      <c r="DG248" s="1186"/>
      <c r="DH248" s="1186"/>
      <c r="DI248" s="1186"/>
      <c r="DJ248" s="1186">
        <v>42</v>
      </c>
      <c r="DK248" s="1186">
        <v>324</v>
      </c>
      <c r="DL248" s="1186"/>
      <c r="DM248" s="1186"/>
      <c r="DN248" s="1186"/>
      <c r="DO248" s="1186"/>
      <c r="DP248" s="1186">
        <v>120</v>
      </c>
      <c r="DQ248" s="1186"/>
      <c r="DR248" s="1186"/>
      <c r="DS248" s="1186"/>
      <c r="DT248" s="1186"/>
      <c r="DU248" s="1186"/>
      <c r="DV248" s="1186"/>
      <c r="DW248" s="1186"/>
      <c r="DX248" s="1186"/>
      <c r="DY248" s="1186"/>
      <c r="DZ248" s="1186">
        <v>102</v>
      </c>
      <c r="EA248" s="1186"/>
      <c r="EB248" s="1186"/>
      <c r="EC248" s="1186"/>
      <c r="ED248" s="1186"/>
      <c r="EE248" s="1186">
        <v>150</v>
      </c>
      <c r="EF248" s="1186"/>
      <c r="EG248" s="1186">
        <v>108</v>
      </c>
      <c r="EH248" s="1186">
        <v>12</v>
      </c>
      <c r="EI248" s="1186"/>
      <c r="EJ248" s="1186"/>
      <c r="EK248" s="1197"/>
      <c r="EL248" s="1198"/>
      <c r="EM248" s="1186"/>
      <c r="EN248" s="1186"/>
      <c r="EO248" s="1186"/>
      <c r="EP248" s="1186"/>
      <c r="EQ248" s="1186"/>
      <c r="ER248" s="1186"/>
      <c r="ES248" s="1186"/>
      <c r="ET248" s="1186"/>
      <c r="EU248" s="1186"/>
      <c r="EV248" s="1186"/>
      <c r="EW248" s="1186"/>
      <c r="EX248" s="1186"/>
      <c r="EY248" s="1186"/>
      <c r="EZ248" s="1186"/>
      <c r="FA248" s="1186"/>
      <c r="FB248" s="1186"/>
      <c r="FC248" s="1209"/>
      <c r="FD248" s="1186"/>
      <c r="FE248" s="1186"/>
      <c r="FF248" s="1186"/>
      <c r="FG248" s="1186"/>
      <c r="FH248" s="1186"/>
      <c r="FI248" s="1186"/>
      <c r="FJ248" s="1186"/>
      <c r="FK248" s="1186"/>
      <c r="FL248" s="1209"/>
      <c r="FM248" s="1186"/>
      <c r="FN248" s="1186"/>
      <c r="FO248" s="1186"/>
      <c r="FP248" s="1186"/>
      <c r="FQ248" s="1186"/>
      <c r="FR248" s="1186"/>
      <c r="FS248" s="1186"/>
      <c r="FT248" s="1186"/>
      <c r="FU248" s="1186"/>
      <c r="FV248" s="1186"/>
      <c r="FW248" s="1186"/>
      <c r="FX248" s="1186"/>
      <c r="FY248" s="1186"/>
      <c r="FZ248" s="1186"/>
      <c r="GA248" s="1186"/>
      <c r="GB248" s="1186"/>
      <c r="GC248" s="1186"/>
      <c r="GD248" s="1186"/>
      <c r="GE248" s="1186"/>
      <c r="GF248" s="1186"/>
      <c r="GG248" s="1186"/>
      <c r="GH248" s="1186"/>
      <c r="GI248" s="1186"/>
      <c r="GJ248" s="1186"/>
      <c r="GK248" s="1186"/>
      <c r="GL248" s="1186"/>
      <c r="GM248" s="1186"/>
      <c r="GN248" s="1186"/>
      <c r="GO248" s="1186"/>
      <c r="GP248" s="1186"/>
      <c r="GQ248" s="1186"/>
      <c r="GR248" s="1186"/>
      <c r="GS248" s="1186"/>
      <c r="GT248" s="1186"/>
      <c r="GU248" s="1186"/>
      <c r="GV248" s="1186"/>
      <c r="GW248" s="1186"/>
      <c r="GX248" s="1186"/>
      <c r="GY248" s="1218"/>
      <c r="GZ248" s="364">
        <f t="shared" si="160"/>
        <v>1050</v>
      </c>
      <c r="HA248" s="365">
        <f t="shared" si="205"/>
        <v>0</v>
      </c>
      <c r="HB248" s="366">
        <f t="shared" si="162"/>
        <v>1050</v>
      </c>
      <c r="HC248" s="366">
        <v>2247</v>
      </c>
      <c r="HD248" s="365">
        <v>3302</v>
      </c>
      <c r="HE248" s="365">
        <v>1736</v>
      </c>
      <c r="HF248" s="54"/>
      <c r="HG248" s="817">
        <v>6.99</v>
      </c>
      <c r="HH248" s="817">
        <v>1.65</v>
      </c>
      <c r="HI248" s="709">
        <f t="shared" si="191"/>
        <v>1732.5</v>
      </c>
      <c r="HJ248" s="710">
        <v>10.5</v>
      </c>
      <c r="HK248" s="710">
        <v>7.65</v>
      </c>
      <c r="HL248" s="738">
        <f t="shared" si="176"/>
        <v>0.308005427408412</v>
      </c>
      <c r="HM248" s="739"/>
      <c r="HN248" s="739">
        <v>3000</v>
      </c>
      <c r="HO248" s="739">
        <v>7.15</v>
      </c>
      <c r="HP248" s="740">
        <f t="shared" si="192"/>
        <v>8170.2</v>
      </c>
      <c r="HQ248" s="738">
        <f t="shared" si="206"/>
        <v>0.353233830845771</v>
      </c>
      <c r="HR248" s="741"/>
      <c r="HS248" s="742">
        <v>44927</v>
      </c>
      <c r="HT248" s="739">
        <f ca="1" t="shared" si="186"/>
        <v>5</v>
      </c>
      <c r="HU248" s="739">
        <f ca="1" t="shared" si="187"/>
        <v>150</v>
      </c>
      <c r="HV248" s="739">
        <v>2113</v>
      </c>
      <c r="HW248" s="739">
        <f t="shared" si="202"/>
        <v>1050</v>
      </c>
      <c r="HX248" s="761">
        <f t="shared" si="194"/>
        <v>0.660169757937755</v>
      </c>
      <c r="HY248" s="739">
        <f ca="1" t="shared" si="195"/>
        <v>1.60641307764854</v>
      </c>
      <c r="HZ248" s="739">
        <f t="shared" si="201"/>
        <v>1068</v>
      </c>
      <c r="IA248" s="739"/>
      <c r="IB248" s="739">
        <f ca="1" t="shared" si="198"/>
        <v>210</v>
      </c>
      <c r="IC248" s="769">
        <f ca="1" t="shared" si="199"/>
        <v>7</v>
      </c>
      <c r="ID248" s="769">
        <f ca="1" t="shared" si="200"/>
        <v>152.571428571429</v>
      </c>
      <c r="IE248" s="739"/>
      <c r="IF248" s="739"/>
      <c r="IG248" s="739"/>
      <c r="IH248" s="739"/>
      <c r="II248" s="739"/>
      <c r="IJ248" s="739"/>
      <c r="IK248" s="739"/>
      <c r="IL248" s="743"/>
      <c r="IM248" s="743"/>
      <c r="IN248" s="743"/>
      <c r="IO248" s="743"/>
      <c r="IP248" s="743"/>
      <c r="IQ248" s="739"/>
      <c r="IR248" s="739"/>
      <c r="IS248" s="739"/>
      <c r="IT248" s="739"/>
      <c r="IU248" s="739"/>
      <c r="IV248" s="739"/>
      <c r="IW248" s="739"/>
      <c r="IX248" s="739"/>
      <c r="IY248" s="739"/>
      <c r="IZ248" s="739"/>
      <c r="JA248" s="739"/>
      <c r="JB248" s="743">
        <v>30</v>
      </c>
      <c r="JC248" s="743">
        <v>0</v>
      </c>
      <c r="JD248" s="743">
        <v>135</v>
      </c>
      <c r="JE248" s="743">
        <v>180</v>
      </c>
      <c r="JF248" s="743">
        <v>360</v>
      </c>
      <c r="JG248" s="739">
        <v>1308</v>
      </c>
      <c r="JH248" s="739">
        <v>12</v>
      </c>
      <c r="JI248" s="739">
        <v>0</v>
      </c>
      <c r="JJ248" s="739">
        <v>6</v>
      </c>
      <c r="JK248" s="739">
        <v>138</v>
      </c>
      <c r="JL248" s="739">
        <v>12</v>
      </c>
      <c r="JM248" s="739">
        <v>66</v>
      </c>
      <c r="JN248" s="28">
        <f t="shared" si="196"/>
        <v>2247</v>
      </c>
      <c r="JO248" s="28">
        <f t="shared" si="197"/>
        <v>0</v>
      </c>
      <c r="JP248" s="28"/>
      <c r="JQ248" s="28"/>
      <c r="JR248" s="28"/>
      <c r="JS248" s="28"/>
      <c r="JT248" s="28"/>
      <c r="JU248" s="28"/>
      <c r="JV248" s="28"/>
      <c r="JW248" s="28"/>
      <c r="JX248" s="28"/>
      <c r="JY248" s="28"/>
      <c r="JZ248" s="28"/>
      <c r="KA248" s="28"/>
      <c r="KB248" s="28"/>
      <c r="KC248" s="28"/>
      <c r="KD248" s="28"/>
      <c r="KE248" s="824"/>
    </row>
    <row r="249" s="786" customFormat="1" hidden="1" customHeight="1" spans="1:291">
      <c r="A249" s="1107" t="s">
        <v>1746</v>
      </c>
      <c r="B249" s="343">
        <v>2021</v>
      </c>
      <c r="C249" s="95" t="s">
        <v>1645</v>
      </c>
      <c r="D249" s="95" t="s">
        <v>1646</v>
      </c>
      <c r="E249" s="95"/>
      <c r="F249" s="909" t="s">
        <v>2111</v>
      </c>
      <c r="G249" s="112" t="s">
        <v>2112</v>
      </c>
      <c r="H249" s="1060" t="s">
        <v>2113</v>
      </c>
      <c r="I249" s="99">
        <f t="shared" si="189"/>
        <v>-85</v>
      </c>
      <c r="J249" s="1129">
        <v>125</v>
      </c>
      <c r="K249" s="1130">
        <f t="shared" si="207"/>
        <v>40</v>
      </c>
      <c r="L249" s="1131">
        <f t="shared" si="208"/>
        <v>40</v>
      </c>
      <c r="M249" s="1132"/>
      <c r="N249" s="1133"/>
      <c r="O249" s="1134"/>
      <c r="P249" s="1138">
        <f t="shared" si="203"/>
        <v>0</v>
      </c>
      <c r="Q249" s="1154">
        <f t="shared" si="204"/>
        <v>0</v>
      </c>
      <c r="R249" s="1156"/>
      <c r="S249" s="1237"/>
      <c r="T249" s="1237"/>
      <c r="U249" s="1237"/>
      <c r="V249" s="1237"/>
      <c r="W249" s="1237"/>
      <c r="X249" s="1237"/>
      <c r="Y249" s="1237"/>
      <c r="Z249" s="1237"/>
      <c r="AA249" s="1156"/>
      <c r="AB249" s="1167"/>
      <c r="AC249" s="1156"/>
      <c r="AD249" s="1156"/>
      <c r="AE249" s="1156"/>
      <c r="AF249" s="1156"/>
      <c r="AG249" s="1156"/>
      <c r="AH249" s="1156"/>
      <c r="AI249" s="1156"/>
      <c r="AJ249" s="1156"/>
      <c r="AK249" s="1156"/>
      <c r="AL249" s="1156"/>
      <c r="AM249" s="1156"/>
      <c r="AN249" s="1156"/>
      <c r="AO249" s="1156"/>
      <c r="AP249" s="1156"/>
      <c r="AQ249" s="1156"/>
      <c r="AR249" s="1156"/>
      <c r="AS249" s="1179"/>
      <c r="AT249" s="1177"/>
      <c r="AU249" s="1178"/>
      <c r="AV249" s="1178"/>
      <c r="AW249" s="1178"/>
      <c r="AX249" s="1178"/>
      <c r="AY249" s="1178"/>
      <c r="AZ249" s="1178"/>
      <c r="BA249" s="1178"/>
      <c r="BB249" s="1178"/>
      <c r="BC249" s="1178"/>
      <c r="BD249" s="1178"/>
      <c r="BE249" s="1178"/>
      <c r="BF249" s="1178"/>
      <c r="BG249" s="1178"/>
      <c r="BH249" s="1178"/>
      <c r="BI249" s="1178"/>
      <c r="BJ249" s="1178"/>
      <c r="BK249" s="1186"/>
      <c r="BL249" s="1187">
        <v>-125</v>
      </c>
      <c r="BM249" s="1187"/>
      <c r="BN249" s="1187">
        <v>-97</v>
      </c>
      <c r="BO249" s="1187"/>
      <c r="BP249" s="1187"/>
      <c r="BQ249" s="1187"/>
      <c r="BR249" s="1187"/>
      <c r="BS249" s="1187"/>
      <c r="BT249" s="1187"/>
      <c r="BU249" s="1187"/>
      <c r="BV249" s="1191"/>
      <c r="BW249" s="1186"/>
      <c r="BX249" s="1186"/>
      <c r="BY249" s="1186"/>
      <c r="BZ249" s="1186"/>
      <c r="CA249" s="1186"/>
      <c r="CB249" s="1186"/>
      <c r="CC249" s="1186"/>
      <c r="CD249" s="1186"/>
      <c r="CE249" s="1186"/>
      <c r="CF249" s="1186">
        <v>22</v>
      </c>
      <c r="CG249" s="1186"/>
      <c r="CH249" s="1186"/>
      <c r="CI249" s="1186"/>
      <c r="CJ249" s="1186"/>
      <c r="CK249" s="1186"/>
      <c r="CL249" s="1186"/>
      <c r="CM249" s="1186"/>
      <c r="CN249" s="1186"/>
      <c r="CO249" s="1186"/>
      <c r="CP249" s="1186"/>
      <c r="CQ249" s="1186"/>
      <c r="CR249" s="1186"/>
      <c r="CS249" s="1186"/>
      <c r="CT249" s="1186"/>
      <c r="CU249" s="1186"/>
      <c r="CV249" s="1186"/>
      <c r="CW249" s="1186"/>
      <c r="CX249" s="1186"/>
      <c r="CY249" s="1186"/>
      <c r="CZ249" s="1186">
        <v>18</v>
      </c>
      <c r="DA249" s="1186"/>
      <c r="DB249" s="1186"/>
      <c r="DC249" s="1186"/>
      <c r="DD249" s="1186"/>
      <c r="DE249" s="1186"/>
      <c r="DF249" s="1186"/>
      <c r="DG249" s="1186"/>
      <c r="DH249" s="1186"/>
      <c r="DI249" s="1186"/>
      <c r="DJ249" s="1186">
        <v>14</v>
      </c>
      <c r="DK249" s="1186"/>
      <c r="DL249" s="1186"/>
      <c r="DM249" s="1186"/>
      <c r="DN249" s="1186"/>
      <c r="DO249" s="1186"/>
      <c r="DP249" s="1186">
        <v>40</v>
      </c>
      <c r="DQ249" s="1186"/>
      <c r="DR249" s="1186"/>
      <c r="DS249" s="1186"/>
      <c r="DT249" s="1186"/>
      <c r="DU249" s="1186"/>
      <c r="DV249" s="1186"/>
      <c r="DW249" s="1186"/>
      <c r="DX249" s="1186"/>
      <c r="DY249" s="1186"/>
      <c r="DZ249" s="1186">
        <v>34</v>
      </c>
      <c r="EA249" s="1186"/>
      <c r="EB249" s="1186"/>
      <c r="EC249" s="1186"/>
      <c r="ED249" s="1186"/>
      <c r="EE249" s="1186">
        <v>50</v>
      </c>
      <c r="EF249" s="1186"/>
      <c r="EG249" s="1186"/>
      <c r="EH249" s="1186">
        <v>4</v>
      </c>
      <c r="EI249" s="1186"/>
      <c r="EJ249" s="1186"/>
      <c r="EK249" s="1197"/>
      <c r="EL249" s="1198"/>
      <c r="EM249" s="1186"/>
      <c r="EN249" s="1186"/>
      <c r="EO249" s="1186"/>
      <c r="EP249" s="1186"/>
      <c r="EQ249" s="1186"/>
      <c r="ER249" s="1186"/>
      <c r="ES249" s="1186"/>
      <c r="ET249" s="1186"/>
      <c r="EU249" s="1186"/>
      <c r="EV249" s="1186"/>
      <c r="EW249" s="1186"/>
      <c r="EX249" s="1186"/>
      <c r="EY249" s="1186"/>
      <c r="EZ249" s="1186"/>
      <c r="FA249" s="1186"/>
      <c r="FB249" s="1186"/>
      <c r="FC249" s="1209"/>
      <c r="FD249" s="1186"/>
      <c r="FE249" s="1186"/>
      <c r="FF249" s="1186"/>
      <c r="FG249" s="1186"/>
      <c r="FH249" s="1186"/>
      <c r="FI249" s="1186"/>
      <c r="FJ249" s="1186"/>
      <c r="FK249" s="1186"/>
      <c r="FL249" s="1209"/>
      <c r="FM249" s="1186"/>
      <c r="FN249" s="1186"/>
      <c r="FO249" s="1186"/>
      <c r="FP249" s="1186"/>
      <c r="FQ249" s="1186"/>
      <c r="FR249" s="1186"/>
      <c r="FS249" s="1186"/>
      <c r="FT249" s="1186"/>
      <c r="FU249" s="1186"/>
      <c r="FV249" s="1186"/>
      <c r="FW249" s="1186"/>
      <c r="FX249" s="1186"/>
      <c r="FY249" s="1186"/>
      <c r="FZ249" s="1186"/>
      <c r="GA249" s="1186"/>
      <c r="GB249" s="1186"/>
      <c r="GC249" s="1186"/>
      <c r="GD249" s="1186"/>
      <c r="GE249" s="1186"/>
      <c r="GF249" s="1186"/>
      <c r="GG249" s="1186"/>
      <c r="GH249" s="1186"/>
      <c r="GI249" s="1186"/>
      <c r="GJ249" s="1186"/>
      <c r="GK249" s="1186"/>
      <c r="GL249" s="1186"/>
      <c r="GM249" s="1186"/>
      <c r="GN249" s="1186"/>
      <c r="GO249" s="1186"/>
      <c r="GP249" s="1186"/>
      <c r="GQ249" s="1186"/>
      <c r="GR249" s="1186"/>
      <c r="GS249" s="1186"/>
      <c r="GT249" s="1186"/>
      <c r="GU249" s="1186"/>
      <c r="GV249" s="1186"/>
      <c r="GW249" s="1186"/>
      <c r="GX249" s="1186"/>
      <c r="GY249" s="1218"/>
      <c r="GZ249" s="364">
        <f t="shared" si="160"/>
        <v>182</v>
      </c>
      <c r="HA249" s="365">
        <f t="shared" si="205"/>
        <v>0</v>
      </c>
      <c r="HB249" s="366">
        <f t="shared" si="162"/>
        <v>182</v>
      </c>
      <c r="HC249" s="366">
        <v>700</v>
      </c>
      <c r="HD249" s="365">
        <v>732</v>
      </c>
      <c r="HE249" s="365"/>
      <c r="HF249" s="54"/>
      <c r="HG249" s="708"/>
      <c r="HH249" s="708"/>
      <c r="HI249" s="709">
        <f t="shared" si="191"/>
        <v>0</v>
      </c>
      <c r="HJ249" s="710"/>
      <c r="HK249" s="710">
        <v>8.22</v>
      </c>
      <c r="HL249" s="738" t="e">
        <f t="shared" si="176"/>
        <v>#DIV/0!</v>
      </c>
      <c r="HM249" s="739"/>
      <c r="HN249" s="739">
        <v>1000</v>
      </c>
      <c r="HO249" s="739">
        <v>9</v>
      </c>
      <c r="HP249" s="740">
        <f t="shared" si="192"/>
        <v>328.8</v>
      </c>
      <c r="HQ249" s="738"/>
      <c r="HR249" s="741"/>
      <c r="HS249" s="742">
        <v>44927</v>
      </c>
      <c r="HT249" s="739">
        <f ca="1" t="shared" si="186"/>
        <v>5</v>
      </c>
      <c r="HU249" s="739">
        <f ca="1" t="shared" si="187"/>
        <v>150</v>
      </c>
      <c r="HV249" s="739">
        <v>125</v>
      </c>
      <c r="HW249" s="739">
        <f t="shared" si="202"/>
        <v>182</v>
      </c>
      <c r="HX249" s="761">
        <f t="shared" si="194"/>
        <v>2.20606060606061</v>
      </c>
      <c r="HY249" s="739">
        <f ca="1" t="shared" si="195"/>
        <v>5.36808080808081</v>
      </c>
      <c r="HZ249" s="739">
        <f t="shared" si="201"/>
        <v>40</v>
      </c>
      <c r="IA249" s="739"/>
      <c r="IB249" s="739">
        <f ca="1" t="shared" si="198"/>
        <v>36.4</v>
      </c>
      <c r="IC249" s="769">
        <f ca="1" t="shared" si="199"/>
        <v>1.21333333333333</v>
      </c>
      <c r="ID249" s="769">
        <f ca="1" t="shared" si="200"/>
        <v>32.967032967033</v>
      </c>
      <c r="IE249" s="739"/>
      <c r="IF249" s="739"/>
      <c r="IG249" s="739"/>
      <c r="IH249" s="739"/>
      <c r="II249" s="739"/>
      <c r="IJ249" s="739"/>
      <c r="IK249" s="739"/>
      <c r="IL249" s="743"/>
      <c r="IM249" s="743"/>
      <c r="IN249" s="743"/>
      <c r="IO249" s="743"/>
      <c r="IP249" s="743"/>
      <c r="IQ249" s="739"/>
      <c r="IR249" s="739"/>
      <c r="IS249" s="739"/>
      <c r="IT249" s="739"/>
      <c r="IU249" s="739"/>
      <c r="IV249" s="739"/>
      <c r="IW249" s="739"/>
      <c r="IX249" s="739"/>
      <c r="IY249" s="739"/>
      <c r="IZ249" s="739"/>
      <c r="JA249" s="739"/>
      <c r="JB249" s="743">
        <v>10</v>
      </c>
      <c r="JC249" s="743">
        <v>0</v>
      </c>
      <c r="JD249" s="743">
        <v>20</v>
      </c>
      <c r="JE249" s="743">
        <v>60</v>
      </c>
      <c r="JF249" s="743">
        <v>120</v>
      </c>
      <c r="JG249" s="739">
        <v>424</v>
      </c>
      <c r="JH249" s="739">
        <v>4</v>
      </c>
      <c r="JI249" s="739">
        <v>0</v>
      </c>
      <c r="JJ249" s="739">
        <v>2</v>
      </c>
      <c r="JK249" s="739">
        <v>46</v>
      </c>
      <c r="JL249" s="739">
        <v>4</v>
      </c>
      <c r="JM249" s="739">
        <v>10</v>
      </c>
      <c r="JN249" s="28">
        <f t="shared" si="196"/>
        <v>700</v>
      </c>
      <c r="JO249" s="28">
        <f t="shared" si="197"/>
        <v>0</v>
      </c>
      <c r="JP249" s="28"/>
      <c r="JQ249" s="28"/>
      <c r="JR249" s="28"/>
      <c r="JS249" s="28"/>
      <c r="JT249" s="28"/>
      <c r="JU249" s="28"/>
      <c r="JV249" s="28"/>
      <c r="JW249" s="28"/>
      <c r="JX249" s="28"/>
      <c r="JY249" s="28"/>
      <c r="JZ249" s="28"/>
      <c r="KA249" s="28"/>
      <c r="KB249" s="28"/>
      <c r="KC249" s="28"/>
      <c r="KD249" s="28"/>
      <c r="KE249" s="824"/>
    </row>
    <row r="250" s="786" customFormat="1" hidden="1" customHeight="1" spans="1:291">
      <c r="A250" s="791" t="s">
        <v>1667</v>
      </c>
      <c r="B250" s="343" t="s">
        <v>1668</v>
      </c>
      <c r="C250" s="95" t="s">
        <v>2106</v>
      </c>
      <c r="D250" s="95" t="s">
        <v>2114</v>
      </c>
      <c r="E250" s="417" t="s">
        <v>1396</v>
      </c>
      <c r="F250" s="1117" t="s">
        <v>2115</v>
      </c>
      <c r="G250" s="416" t="s">
        <v>2116</v>
      </c>
      <c r="H250" s="301" t="s">
        <v>2117</v>
      </c>
      <c r="I250" s="99">
        <f t="shared" si="189"/>
        <v>-1664</v>
      </c>
      <c r="J250" s="1141">
        <v>2541</v>
      </c>
      <c r="K250" s="1130">
        <f t="shared" si="207"/>
        <v>877</v>
      </c>
      <c r="L250" s="1131">
        <f t="shared" si="208"/>
        <v>877</v>
      </c>
      <c r="M250" s="1132"/>
      <c r="N250" s="1133"/>
      <c r="O250" s="1139"/>
      <c r="P250" s="1138">
        <f t="shared" si="203"/>
        <v>0</v>
      </c>
      <c r="Q250" s="1154">
        <f t="shared" si="204"/>
        <v>0</v>
      </c>
      <c r="R250" s="1156"/>
      <c r="S250" s="1237"/>
      <c r="T250" s="1237"/>
      <c r="U250" s="1237"/>
      <c r="V250" s="1237"/>
      <c r="W250" s="1237"/>
      <c r="X250" s="1237"/>
      <c r="Y250" s="1237"/>
      <c r="Z250" s="1237"/>
      <c r="AA250" s="1156"/>
      <c r="AB250" s="1167"/>
      <c r="AC250" s="1156"/>
      <c r="AD250" s="1156"/>
      <c r="AE250" s="1156"/>
      <c r="AF250" s="1156"/>
      <c r="AG250" s="1156"/>
      <c r="AH250" s="1156"/>
      <c r="AI250" s="1156"/>
      <c r="AJ250" s="1156"/>
      <c r="AK250" s="1156"/>
      <c r="AL250" s="1156"/>
      <c r="AM250" s="1156"/>
      <c r="AN250" s="1156"/>
      <c r="AO250" s="1156"/>
      <c r="AP250" s="1156"/>
      <c r="AQ250" s="1156"/>
      <c r="AR250" s="1156"/>
      <c r="AS250" s="1179"/>
      <c r="AT250" s="1177"/>
      <c r="AU250" s="1178"/>
      <c r="AV250" s="1178"/>
      <c r="AW250" s="1178"/>
      <c r="AX250" s="1178"/>
      <c r="AY250" s="1178"/>
      <c r="AZ250" s="1178"/>
      <c r="BA250" s="1178"/>
      <c r="BB250" s="1178"/>
      <c r="BC250" s="1178"/>
      <c r="BD250" s="1178"/>
      <c r="BE250" s="1178"/>
      <c r="BF250" s="1178"/>
      <c r="BG250" s="1178"/>
      <c r="BH250" s="1178"/>
      <c r="BI250" s="1178"/>
      <c r="BJ250" s="1178"/>
      <c r="BK250" s="1186"/>
      <c r="BL250" s="1187">
        <v>-2637</v>
      </c>
      <c r="BM250" s="1187"/>
      <c r="BN250" s="1187"/>
      <c r="BO250" s="1187"/>
      <c r="BP250" s="1187"/>
      <c r="BQ250" s="1187"/>
      <c r="BR250" s="1187"/>
      <c r="BS250" s="1187"/>
      <c r="BT250" s="1187"/>
      <c r="BU250" s="1187"/>
      <c r="BV250" s="1191"/>
      <c r="BW250" s="1186"/>
      <c r="BX250" s="1186"/>
      <c r="BY250" s="1186"/>
      <c r="BZ250" s="1186"/>
      <c r="CA250" s="1186"/>
      <c r="CB250" s="1186"/>
      <c r="CC250" s="1186">
        <v>96</v>
      </c>
      <c r="CD250" s="1186"/>
      <c r="CE250" s="1186"/>
      <c r="CF250" s="1186"/>
      <c r="CG250" s="1186">
        <v>48</v>
      </c>
      <c r="CH250" s="1186"/>
      <c r="CI250" s="1186">
        <v>240</v>
      </c>
      <c r="CJ250" s="1186"/>
      <c r="CK250" s="1186"/>
      <c r="CL250" s="1186"/>
      <c r="CM250" s="1186"/>
      <c r="CN250" s="1186">
        <v>6</v>
      </c>
      <c r="CO250" s="1186"/>
      <c r="CP250" s="1186"/>
      <c r="CQ250" s="1186"/>
      <c r="CR250" s="1186"/>
      <c r="CS250" s="1186"/>
      <c r="CT250" s="1186">
        <v>42</v>
      </c>
      <c r="CU250" s="1186">
        <v>24</v>
      </c>
      <c r="CV250" s="1186">
        <v>96</v>
      </c>
      <c r="CW250" s="1186">
        <v>282</v>
      </c>
      <c r="CX250" s="1186">
        <v>240</v>
      </c>
      <c r="CY250" s="1186"/>
      <c r="CZ250" s="1186"/>
      <c r="DA250" s="1186"/>
      <c r="DB250" s="1186"/>
      <c r="DC250" s="1186"/>
      <c r="DD250" s="1186"/>
      <c r="DE250" s="1186"/>
      <c r="DF250" s="1186"/>
      <c r="DG250" s="1186"/>
      <c r="DH250" s="1186"/>
      <c r="DI250" s="1186"/>
      <c r="DJ250" s="1186">
        <v>60</v>
      </c>
      <c r="DK250" s="1186">
        <v>216</v>
      </c>
      <c r="DL250" s="1186">
        <v>120</v>
      </c>
      <c r="DM250" s="1186"/>
      <c r="DN250" s="1186"/>
      <c r="DO250" s="1186"/>
      <c r="DP250" s="1186"/>
      <c r="DQ250" s="1186"/>
      <c r="DR250" s="1186"/>
      <c r="DS250" s="1186"/>
      <c r="DT250" s="1186"/>
      <c r="DU250" s="1186"/>
      <c r="DV250" s="1186"/>
      <c r="DW250" s="1186"/>
      <c r="DX250" s="1186"/>
      <c r="DY250" s="1186"/>
      <c r="DZ250" s="1186">
        <v>96</v>
      </c>
      <c r="EA250" s="1186"/>
      <c r="EB250" s="1186"/>
      <c r="EC250" s="1186"/>
      <c r="ED250" s="1186"/>
      <c r="EE250" s="1186">
        <v>48</v>
      </c>
      <c r="EF250" s="1186">
        <v>48</v>
      </c>
      <c r="EG250" s="1186">
        <v>120</v>
      </c>
      <c r="EH250" s="1186"/>
      <c r="EI250" s="1186"/>
      <c r="EJ250" s="1186"/>
      <c r="EK250" s="1197"/>
      <c r="EL250" s="1198"/>
      <c r="EM250" s="1186"/>
      <c r="EN250" s="1186"/>
      <c r="EO250" s="1186"/>
      <c r="EP250" s="1186"/>
      <c r="EQ250" s="1186"/>
      <c r="ER250" s="1186"/>
      <c r="ES250" s="1186"/>
      <c r="ET250" s="1186"/>
      <c r="EU250" s="1186"/>
      <c r="EV250" s="1186"/>
      <c r="EW250" s="1186"/>
      <c r="EX250" s="1186"/>
      <c r="EY250" s="1186"/>
      <c r="EZ250" s="1186"/>
      <c r="FA250" s="1186"/>
      <c r="FB250" s="1186"/>
      <c r="FC250" s="1209"/>
      <c r="FD250" s="1186"/>
      <c r="FE250" s="1186"/>
      <c r="FF250" s="1186"/>
      <c r="FG250" s="1186"/>
      <c r="FH250" s="1186"/>
      <c r="FI250" s="1186"/>
      <c r="FJ250" s="1186"/>
      <c r="FK250" s="1186"/>
      <c r="FL250" s="1209"/>
      <c r="FM250" s="1186"/>
      <c r="FN250" s="1186"/>
      <c r="FO250" s="1186"/>
      <c r="FP250" s="1186"/>
      <c r="FQ250" s="1186"/>
      <c r="FR250" s="1186"/>
      <c r="FS250" s="1214">
        <v>-22</v>
      </c>
      <c r="FT250" s="1214"/>
      <c r="FU250" s="1214"/>
      <c r="FV250" s="1214"/>
      <c r="FW250" s="1214"/>
      <c r="FX250" s="1214"/>
      <c r="FY250" s="1214"/>
      <c r="FZ250" s="1214"/>
      <c r="GA250" s="1214"/>
      <c r="GB250" s="1214"/>
      <c r="GC250" s="1214"/>
      <c r="GD250" s="1214"/>
      <c r="GE250" s="1214"/>
      <c r="GF250" s="1214"/>
      <c r="GG250" s="1214"/>
      <c r="GH250" s="1214"/>
      <c r="GI250" s="1214"/>
      <c r="GJ250" s="1214"/>
      <c r="GK250" s="1214"/>
      <c r="GL250" s="1214"/>
      <c r="GM250" s="1214"/>
      <c r="GN250" s="1214"/>
      <c r="GO250" s="1214"/>
      <c r="GP250" s="1214"/>
      <c r="GQ250" s="1214"/>
      <c r="GR250" s="1214"/>
      <c r="GS250" s="1214"/>
      <c r="GT250" s="1214"/>
      <c r="GU250" s="1214"/>
      <c r="GV250" s="1214"/>
      <c r="GW250" s="1214"/>
      <c r="GX250" s="1214"/>
      <c r="GY250" s="1218"/>
      <c r="GZ250" s="364">
        <f t="shared" si="160"/>
        <v>1782</v>
      </c>
      <c r="HA250" s="365">
        <f t="shared" si="205"/>
        <v>-22</v>
      </c>
      <c r="HB250" s="366">
        <f t="shared" si="162"/>
        <v>1760</v>
      </c>
      <c r="HC250" s="366">
        <v>2308</v>
      </c>
      <c r="HD250" s="365"/>
      <c r="HE250" s="365"/>
      <c r="HF250" s="54"/>
      <c r="HG250" s="709">
        <v>9.99</v>
      </c>
      <c r="HH250" s="709">
        <v>2.5</v>
      </c>
      <c r="HI250" s="709">
        <f t="shared" si="191"/>
        <v>4400</v>
      </c>
      <c r="HJ250" s="711"/>
      <c r="HK250" s="711">
        <v>11.77</v>
      </c>
      <c r="HL250" s="738">
        <f t="shared" si="176"/>
        <v>0.297313432835821</v>
      </c>
      <c r="HM250" s="743"/>
      <c r="HN250" s="743">
        <v>3000</v>
      </c>
      <c r="HO250" s="743">
        <v>11.77</v>
      </c>
      <c r="HP250" s="740">
        <f t="shared" si="192"/>
        <v>10322.29</v>
      </c>
      <c r="HQ250" s="738">
        <f>1-HO250/6.7/HH250</f>
        <v>0.297313432835821</v>
      </c>
      <c r="HR250" s="745">
        <v>44652</v>
      </c>
      <c r="HS250" s="742">
        <v>44927</v>
      </c>
      <c r="HT250" s="739">
        <f ca="1" t="shared" si="186"/>
        <v>5</v>
      </c>
      <c r="HU250" s="739">
        <f ca="1" t="shared" si="187"/>
        <v>150</v>
      </c>
      <c r="HV250" s="743">
        <v>2541</v>
      </c>
      <c r="HW250" s="739">
        <f t="shared" si="202"/>
        <v>1760</v>
      </c>
      <c r="HX250" s="761">
        <f t="shared" si="194"/>
        <v>1.02984201287303</v>
      </c>
      <c r="HY250" s="739">
        <f ca="1" t="shared" si="195"/>
        <v>2.50594889799103</v>
      </c>
      <c r="HZ250" s="739">
        <f t="shared" si="201"/>
        <v>877</v>
      </c>
      <c r="IA250" s="743"/>
      <c r="IB250" s="739">
        <f ca="1" t="shared" si="198"/>
        <v>352</v>
      </c>
      <c r="IC250" s="769">
        <f ca="1" t="shared" si="199"/>
        <v>11.7333333333333</v>
      </c>
      <c r="ID250" s="769">
        <f ca="1" t="shared" si="200"/>
        <v>74.7443181818182</v>
      </c>
      <c r="IE250" s="743"/>
      <c r="IF250" s="743"/>
      <c r="IG250" s="743"/>
      <c r="IH250" s="743"/>
      <c r="II250" s="743"/>
      <c r="IJ250" s="743"/>
      <c r="IK250" s="743"/>
      <c r="IL250" s="743"/>
      <c r="IM250" s="743"/>
      <c r="IN250" s="743"/>
      <c r="IO250" s="743"/>
      <c r="IP250" s="743"/>
      <c r="IQ250" s="739"/>
      <c r="IR250" s="739"/>
      <c r="IS250" s="739"/>
      <c r="IT250" s="739"/>
      <c r="IU250" s="739"/>
      <c r="IV250" s="739"/>
      <c r="IW250" s="739"/>
      <c r="IX250" s="739"/>
      <c r="IY250" s="739"/>
      <c r="IZ250" s="739"/>
      <c r="JA250" s="739"/>
      <c r="JB250" s="743">
        <v>0</v>
      </c>
      <c r="JC250" s="743">
        <v>0</v>
      </c>
      <c r="JD250" s="743">
        <v>312</v>
      </c>
      <c r="JE250" s="743">
        <v>582</v>
      </c>
      <c r="JF250" s="743">
        <v>0</v>
      </c>
      <c r="JG250" s="739">
        <v>672</v>
      </c>
      <c r="JH250" s="739">
        <v>120</v>
      </c>
      <c r="JI250" s="739">
        <v>240</v>
      </c>
      <c r="JJ250" s="739">
        <v>60</v>
      </c>
      <c r="JK250" s="739">
        <v>138</v>
      </c>
      <c r="JL250" s="739">
        <v>144</v>
      </c>
      <c r="JM250" s="739">
        <v>294</v>
      </c>
      <c r="JN250" s="28">
        <f t="shared" si="196"/>
        <v>2562</v>
      </c>
      <c r="JO250" s="28">
        <f t="shared" si="197"/>
        <v>254</v>
      </c>
      <c r="JP250" s="28"/>
      <c r="JQ250" s="28"/>
      <c r="JR250" s="28"/>
      <c r="JS250" s="28"/>
      <c r="JT250" s="28"/>
      <c r="JU250" s="28"/>
      <c r="JV250" s="28"/>
      <c r="JW250" s="28"/>
      <c r="JX250" s="28"/>
      <c r="JY250" s="28"/>
      <c r="JZ250" s="28"/>
      <c r="KA250" s="28"/>
      <c r="KB250" s="28"/>
      <c r="KC250" s="28"/>
      <c r="KD250" s="28"/>
      <c r="KE250" s="824"/>
    </row>
    <row r="251" s="786" customFormat="1" hidden="1" customHeight="1" spans="1:291">
      <c r="A251" s="791" t="s">
        <v>1667</v>
      </c>
      <c r="B251" s="343" t="s">
        <v>1668</v>
      </c>
      <c r="C251" s="95" t="s">
        <v>2106</v>
      </c>
      <c r="D251" s="95" t="s">
        <v>2114</v>
      </c>
      <c r="E251" s="417" t="s">
        <v>1396</v>
      </c>
      <c r="F251" s="1061" t="s">
        <v>2118</v>
      </c>
      <c r="G251" s="832" t="s">
        <v>2119</v>
      </c>
      <c r="H251" s="1060" t="s">
        <v>2120</v>
      </c>
      <c r="I251" s="99">
        <f t="shared" si="189"/>
        <v>-1835</v>
      </c>
      <c r="J251" s="1141">
        <v>2385</v>
      </c>
      <c r="K251" s="1130">
        <f t="shared" si="207"/>
        <v>550</v>
      </c>
      <c r="L251" s="1131">
        <f t="shared" si="208"/>
        <v>550</v>
      </c>
      <c r="M251" s="1132"/>
      <c r="N251" s="1133"/>
      <c r="O251" s="1139"/>
      <c r="P251" s="1138">
        <f t="shared" si="203"/>
        <v>0</v>
      </c>
      <c r="Q251" s="1154">
        <f t="shared" si="204"/>
        <v>0</v>
      </c>
      <c r="R251" s="1156"/>
      <c r="S251" s="1237"/>
      <c r="T251" s="1237"/>
      <c r="U251" s="1237"/>
      <c r="V251" s="1237"/>
      <c r="W251" s="1237"/>
      <c r="X251" s="1237"/>
      <c r="Y251" s="1237"/>
      <c r="Z251" s="1237"/>
      <c r="AA251" s="1156"/>
      <c r="AB251" s="1167"/>
      <c r="AC251" s="1156"/>
      <c r="AD251" s="1156"/>
      <c r="AE251" s="1156"/>
      <c r="AF251" s="1156"/>
      <c r="AG251" s="1156"/>
      <c r="AH251" s="1156"/>
      <c r="AI251" s="1156"/>
      <c r="AJ251" s="1156"/>
      <c r="AK251" s="1156"/>
      <c r="AL251" s="1156"/>
      <c r="AM251" s="1156"/>
      <c r="AN251" s="1156"/>
      <c r="AO251" s="1156"/>
      <c r="AP251" s="1156"/>
      <c r="AQ251" s="1156"/>
      <c r="AR251" s="1156"/>
      <c r="AS251" s="1179"/>
      <c r="AT251" s="1177"/>
      <c r="AU251" s="1178"/>
      <c r="AV251" s="1178"/>
      <c r="AW251" s="1178"/>
      <c r="AX251" s="1178"/>
      <c r="AY251" s="1178"/>
      <c r="AZ251" s="1178"/>
      <c r="BA251" s="1178"/>
      <c r="BB251" s="1178"/>
      <c r="BC251" s="1178"/>
      <c r="BD251" s="1178"/>
      <c r="BE251" s="1178"/>
      <c r="BF251" s="1178"/>
      <c r="BG251" s="1178"/>
      <c r="BH251" s="1178">
        <v>10</v>
      </c>
      <c r="BI251" s="1178"/>
      <c r="BJ251" s="1178"/>
      <c r="BK251" s="1186"/>
      <c r="BL251" s="1187">
        <v>-2481</v>
      </c>
      <c r="BM251" s="1187"/>
      <c r="BN251" s="1187"/>
      <c r="BO251" s="1187"/>
      <c r="BP251" s="1187"/>
      <c r="BQ251" s="1187"/>
      <c r="BR251" s="1187"/>
      <c r="BS251" s="1187"/>
      <c r="BT251" s="1187"/>
      <c r="BU251" s="1187"/>
      <c r="BV251" s="1191"/>
      <c r="BW251" s="1186"/>
      <c r="BX251" s="1186"/>
      <c r="BY251" s="1186"/>
      <c r="BZ251" s="1186"/>
      <c r="CA251" s="1186"/>
      <c r="CB251" s="1186"/>
      <c r="CC251" s="1186">
        <v>96</v>
      </c>
      <c r="CD251" s="1186"/>
      <c r="CE251" s="1186"/>
      <c r="CF251" s="1186">
        <v>48</v>
      </c>
      <c r="CG251" s="1186">
        <v>24</v>
      </c>
      <c r="CH251" s="1186"/>
      <c r="CI251" s="1186">
        <v>192</v>
      </c>
      <c r="CJ251" s="1186"/>
      <c r="CK251" s="1186"/>
      <c r="CL251" s="1186"/>
      <c r="CM251" s="1186"/>
      <c r="CN251" s="1186">
        <v>6</v>
      </c>
      <c r="CO251" s="1186"/>
      <c r="CP251" s="1186"/>
      <c r="CQ251" s="1186"/>
      <c r="CR251" s="1186"/>
      <c r="CS251" s="1186"/>
      <c r="CT251" s="1186">
        <v>42</v>
      </c>
      <c r="CU251" s="1186">
        <v>24</v>
      </c>
      <c r="CV251" s="1186">
        <v>96</v>
      </c>
      <c r="CW251" s="1186">
        <v>282</v>
      </c>
      <c r="CX251" s="1186">
        <v>240</v>
      </c>
      <c r="CY251" s="1186"/>
      <c r="CZ251" s="1186">
        <v>48</v>
      </c>
      <c r="DA251" s="1186"/>
      <c r="DB251" s="1186"/>
      <c r="DC251" s="1186"/>
      <c r="DD251" s="1186"/>
      <c r="DE251" s="1186"/>
      <c r="DF251" s="1186"/>
      <c r="DG251" s="1186"/>
      <c r="DH251" s="1186"/>
      <c r="DI251" s="1186"/>
      <c r="DJ251" s="1186">
        <v>60</v>
      </c>
      <c r="DK251" s="1186">
        <v>216</v>
      </c>
      <c r="DL251" s="1186">
        <v>120</v>
      </c>
      <c r="DM251" s="1186"/>
      <c r="DN251" s="1186"/>
      <c r="DO251" s="1186"/>
      <c r="DP251" s="1186"/>
      <c r="DQ251" s="1186"/>
      <c r="DR251" s="1186"/>
      <c r="DS251" s="1186"/>
      <c r="DT251" s="1186"/>
      <c r="DU251" s="1186"/>
      <c r="DV251" s="1186"/>
      <c r="DW251" s="1186"/>
      <c r="DX251" s="1186"/>
      <c r="DY251" s="1186"/>
      <c r="DZ251" s="1186">
        <v>96</v>
      </c>
      <c r="EA251" s="1186"/>
      <c r="EB251" s="1186"/>
      <c r="EC251" s="1186"/>
      <c r="ED251" s="1186"/>
      <c r="EE251" s="1186">
        <v>168</v>
      </c>
      <c r="EF251" s="1186">
        <v>72</v>
      </c>
      <c r="EG251" s="1186">
        <v>120</v>
      </c>
      <c r="EH251" s="1186"/>
      <c r="EI251" s="1186"/>
      <c r="EJ251" s="1186"/>
      <c r="EK251" s="1197"/>
      <c r="EL251" s="1198"/>
      <c r="EM251" s="1186"/>
      <c r="EN251" s="1186"/>
      <c r="EO251" s="1186"/>
      <c r="EP251" s="1186"/>
      <c r="EQ251" s="1186"/>
      <c r="ER251" s="1186"/>
      <c r="ES251" s="1186"/>
      <c r="ET251" s="1186"/>
      <c r="EU251" s="1186"/>
      <c r="EV251" s="1186"/>
      <c r="EW251" s="1186"/>
      <c r="EX251" s="1186"/>
      <c r="EY251" s="1186"/>
      <c r="EZ251" s="1186"/>
      <c r="FA251" s="1186"/>
      <c r="FB251" s="1186"/>
      <c r="FC251" s="1209"/>
      <c r="FD251" s="1186"/>
      <c r="FE251" s="1186"/>
      <c r="FF251" s="1186"/>
      <c r="FG251" s="1186"/>
      <c r="FH251" s="1186"/>
      <c r="FI251" s="1186"/>
      <c r="FJ251" s="1186"/>
      <c r="FK251" s="1186"/>
      <c r="FL251" s="1209"/>
      <c r="FM251" s="1186"/>
      <c r="FN251" s="1186"/>
      <c r="FO251" s="1186"/>
      <c r="FP251" s="1186"/>
      <c r="FQ251" s="1186"/>
      <c r="FR251" s="1186"/>
      <c r="FS251" s="1214">
        <v>-29</v>
      </c>
      <c r="FT251" s="1214"/>
      <c r="FU251" s="1214"/>
      <c r="FV251" s="1214"/>
      <c r="FW251" s="1214"/>
      <c r="FX251" s="1214"/>
      <c r="FY251" s="1214"/>
      <c r="FZ251" s="1214"/>
      <c r="GA251" s="1214"/>
      <c r="GB251" s="1214"/>
      <c r="GC251" s="1214"/>
      <c r="GD251" s="1214"/>
      <c r="GE251" s="1214"/>
      <c r="GF251" s="1214"/>
      <c r="GG251" s="1214"/>
      <c r="GH251" s="1214"/>
      <c r="GI251" s="1214"/>
      <c r="GJ251" s="1214"/>
      <c r="GK251" s="1214"/>
      <c r="GL251" s="1214"/>
      <c r="GM251" s="1214"/>
      <c r="GN251" s="1214"/>
      <c r="GO251" s="1214"/>
      <c r="GP251" s="1214"/>
      <c r="GQ251" s="1214"/>
      <c r="GR251" s="1214"/>
      <c r="GS251" s="1214"/>
      <c r="GT251" s="1214"/>
      <c r="GU251" s="1214"/>
      <c r="GV251" s="1214"/>
      <c r="GW251" s="1214"/>
      <c r="GX251" s="1214"/>
      <c r="GY251" s="1218"/>
      <c r="GZ251" s="364">
        <f t="shared" si="160"/>
        <v>1950</v>
      </c>
      <c r="HA251" s="365">
        <f t="shared" si="205"/>
        <v>-29</v>
      </c>
      <c r="HB251" s="366">
        <f t="shared" si="162"/>
        <v>1921</v>
      </c>
      <c r="HC251" s="366">
        <v>2462</v>
      </c>
      <c r="HD251" s="365"/>
      <c r="HE251" s="365"/>
      <c r="HF251" s="54"/>
      <c r="HG251" s="709">
        <v>9.99</v>
      </c>
      <c r="HH251" s="709">
        <v>2.5</v>
      </c>
      <c r="HI251" s="709">
        <f t="shared" si="191"/>
        <v>4802.5</v>
      </c>
      <c r="HJ251" s="711"/>
      <c r="HK251" s="711">
        <v>11.77</v>
      </c>
      <c r="HL251" s="738">
        <f t="shared" si="176"/>
        <v>0.297313432835821</v>
      </c>
      <c r="HM251" s="743"/>
      <c r="HN251" s="743">
        <v>3000</v>
      </c>
      <c r="HO251" s="743">
        <v>11.77</v>
      </c>
      <c r="HP251" s="740">
        <f t="shared" si="192"/>
        <v>6473.5</v>
      </c>
      <c r="HQ251" s="738">
        <f>1-HO251/6.7/HH251</f>
        <v>0.297313432835821</v>
      </c>
      <c r="HR251" s="745">
        <v>44652</v>
      </c>
      <c r="HS251" s="742">
        <v>44927</v>
      </c>
      <c r="HT251" s="739">
        <f ca="1" t="shared" si="186"/>
        <v>5</v>
      </c>
      <c r="HU251" s="739">
        <f ca="1" t="shared" si="187"/>
        <v>150</v>
      </c>
      <c r="HV251" s="743">
        <v>2385</v>
      </c>
      <c r="HW251" s="739">
        <f t="shared" si="202"/>
        <v>1921</v>
      </c>
      <c r="HX251" s="761">
        <f t="shared" si="194"/>
        <v>1.30902896081772</v>
      </c>
      <c r="HY251" s="739">
        <f ca="1" t="shared" si="195"/>
        <v>3.18530380465645</v>
      </c>
      <c r="HZ251" s="739">
        <f t="shared" si="201"/>
        <v>550</v>
      </c>
      <c r="IA251" s="743"/>
      <c r="IB251" s="739">
        <f ca="1" t="shared" si="198"/>
        <v>384.2</v>
      </c>
      <c r="IC251" s="769">
        <f ca="1" t="shared" si="199"/>
        <v>12.8066666666667</v>
      </c>
      <c r="ID251" s="769">
        <f ca="1" t="shared" si="200"/>
        <v>42.9463820926601</v>
      </c>
      <c r="IE251" s="743"/>
      <c r="IF251" s="743"/>
      <c r="IG251" s="743"/>
      <c r="IH251" s="743"/>
      <c r="II251" s="743"/>
      <c r="IJ251" s="743"/>
      <c r="IK251" s="743"/>
      <c r="IL251" s="743"/>
      <c r="IM251" s="743"/>
      <c r="IN251" s="743"/>
      <c r="IO251" s="743"/>
      <c r="IP251" s="743"/>
      <c r="IQ251" s="739"/>
      <c r="IR251" s="739"/>
      <c r="IS251" s="739"/>
      <c r="IT251" s="739"/>
      <c r="IU251" s="739"/>
      <c r="IV251" s="739"/>
      <c r="IW251" s="739"/>
      <c r="IX251" s="739"/>
      <c r="IY251" s="739"/>
      <c r="IZ251" s="739"/>
      <c r="JA251" s="739"/>
      <c r="JB251" s="743">
        <v>0</v>
      </c>
      <c r="JC251" s="743">
        <v>0</v>
      </c>
      <c r="JD251" s="743">
        <v>312</v>
      </c>
      <c r="JE251" s="743">
        <v>582</v>
      </c>
      <c r="JF251" s="743">
        <v>0</v>
      </c>
      <c r="JG251" s="739">
        <v>672</v>
      </c>
      <c r="JH251" s="739">
        <v>120</v>
      </c>
      <c r="JI251" s="739">
        <v>240</v>
      </c>
      <c r="JJ251" s="739">
        <v>156</v>
      </c>
      <c r="JK251" s="739">
        <v>138</v>
      </c>
      <c r="JL251" s="739">
        <v>48</v>
      </c>
      <c r="JM251" s="739">
        <v>438</v>
      </c>
      <c r="JN251" s="28">
        <f t="shared" si="196"/>
        <v>2706</v>
      </c>
      <c r="JO251" s="28">
        <f t="shared" si="197"/>
        <v>244</v>
      </c>
      <c r="JP251" s="28"/>
      <c r="JQ251" s="28"/>
      <c r="JR251" s="28"/>
      <c r="JS251" s="28"/>
      <c r="JT251" s="28"/>
      <c r="JU251" s="28"/>
      <c r="JV251" s="28"/>
      <c r="JW251" s="28"/>
      <c r="JX251" s="28"/>
      <c r="JY251" s="28"/>
      <c r="JZ251" s="28"/>
      <c r="KA251" s="28"/>
      <c r="KB251" s="28"/>
      <c r="KC251" s="28"/>
      <c r="KD251" s="28"/>
      <c r="KE251" s="824"/>
    </row>
    <row r="252" s="786" customFormat="1" hidden="1" customHeight="1" spans="1:291">
      <c r="A252" s="791" t="s">
        <v>1667</v>
      </c>
      <c r="B252" s="343" t="s">
        <v>1668</v>
      </c>
      <c r="C252" s="95" t="s">
        <v>2106</v>
      </c>
      <c r="D252" s="95" t="s">
        <v>2114</v>
      </c>
      <c r="E252" s="417" t="s">
        <v>1396</v>
      </c>
      <c r="F252" s="1061" t="s">
        <v>2121</v>
      </c>
      <c r="G252" s="832" t="s">
        <v>2122</v>
      </c>
      <c r="H252" s="1060" t="s">
        <v>2123</v>
      </c>
      <c r="I252" s="99">
        <f t="shared" si="189"/>
        <v>-1607</v>
      </c>
      <c r="J252" s="1141">
        <v>2585</v>
      </c>
      <c r="K252" s="1130">
        <f t="shared" si="207"/>
        <v>978</v>
      </c>
      <c r="L252" s="1131">
        <f t="shared" si="208"/>
        <v>978</v>
      </c>
      <c r="M252" s="1132"/>
      <c r="N252" s="1133"/>
      <c r="O252" s="1139"/>
      <c r="P252" s="1138">
        <f t="shared" si="203"/>
        <v>0</v>
      </c>
      <c r="Q252" s="1154">
        <f t="shared" si="204"/>
        <v>0</v>
      </c>
      <c r="R252" s="1156"/>
      <c r="S252" s="1237"/>
      <c r="T252" s="1237"/>
      <c r="U252" s="1237"/>
      <c r="V252" s="1237"/>
      <c r="W252" s="1237"/>
      <c r="X252" s="1237"/>
      <c r="Y252" s="1237"/>
      <c r="Z252" s="1237"/>
      <c r="AA252" s="1156"/>
      <c r="AB252" s="1167"/>
      <c r="AC252" s="1156"/>
      <c r="AD252" s="1156"/>
      <c r="AE252" s="1156"/>
      <c r="AF252" s="1156"/>
      <c r="AG252" s="1156"/>
      <c r="AH252" s="1156"/>
      <c r="AI252" s="1156"/>
      <c r="AJ252" s="1156"/>
      <c r="AK252" s="1156"/>
      <c r="AL252" s="1156"/>
      <c r="AM252" s="1156"/>
      <c r="AN252" s="1156"/>
      <c r="AO252" s="1156"/>
      <c r="AP252" s="1156"/>
      <c r="AQ252" s="1156"/>
      <c r="AR252" s="1156"/>
      <c r="AS252" s="1179"/>
      <c r="AT252" s="1177"/>
      <c r="AU252" s="1178"/>
      <c r="AV252" s="1178"/>
      <c r="AW252" s="1178"/>
      <c r="AX252" s="1178"/>
      <c r="AY252" s="1178"/>
      <c r="AZ252" s="1178"/>
      <c r="BA252" s="1178">
        <v>17</v>
      </c>
      <c r="BB252" s="1178"/>
      <c r="BC252" s="1178"/>
      <c r="BD252" s="1178"/>
      <c r="BE252" s="1178"/>
      <c r="BF252" s="1178"/>
      <c r="BG252" s="1178"/>
      <c r="BH252" s="1178"/>
      <c r="BI252" s="1178"/>
      <c r="BJ252" s="1178"/>
      <c r="BK252" s="1186"/>
      <c r="BL252" s="1187">
        <v>-2681</v>
      </c>
      <c r="BM252" s="1187"/>
      <c r="BN252" s="1187"/>
      <c r="BO252" s="1187"/>
      <c r="BP252" s="1187"/>
      <c r="BQ252" s="1187"/>
      <c r="BR252" s="1187"/>
      <c r="BS252" s="1187"/>
      <c r="BT252" s="1187"/>
      <c r="BU252" s="1187"/>
      <c r="BV252" s="1191"/>
      <c r="BW252" s="1186"/>
      <c r="BX252" s="1186"/>
      <c r="BY252" s="1186"/>
      <c r="BZ252" s="1186"/>
      <c r="CA252" s="1186"/>
      <c r="CB252" s="1186"/>
      <c r="CC252" s="1186">
        <v>96</v>
      </c>
      <c r="CD252" s="1186"/>
      <c r="CE252" s="1186"/>
      <c r="CF252" s="1186">
        <v>48</v>
      </c>
      <c r="CG252" s="1186">
        <v>24</v>
      </c>
      <c r="CH252" s="1186"/>
      <c r="CI252" s="1186">
        <v>240</v>
      </c>
      <c r="CJ252" s="1186"/>
      <c r="CK252" s="1186"/>
      <c r="CL252" s="1186"/>
      <c r="CM252" s="1186"/>
      <c r="CN252" s="1186">
        <v>6</v>
      </c>
      <c r="CO252" s="1186"/>
      <c r="CP252" s="1186"/>
      <c r="CQ252" s="1186"/>
      <c r="CR252" s="1186"/>
      <c r="CS252" s="1186"/>
      <c r="CT252" s="1186">
        <v>42</v>
      </c>
      <c r="CU252" s="1186"/>
      <c r="CV252" s="1186">
        <v>96</v>
      </c>
      <c r="CW252" s="1186">
        <v>282</v>
      </c>
      <c r="CX252" s="1186"/>
      <c r="CY252" s="1186"/>
      <c r="CZ252" s="1186"/>
      <c r="DA252" s="1186"/>
      <c r="DB252" s="1186"/>
      <c r="DC252" s="1186"/>
      <c r="DD252" s="1186">
        <v>120</v>
      </c>
      <c r="DE252" s="1186"/>
      <c r="DF252" s="1186"/>
      <c r="DG252" s="1186"/>
      <c r="DH252" s="1186"/>
      <c r="DI252" s="1186"/>
      <c r="DJ252" s="1186">
        <v>60</v>
      </c>
      <c r="DK252" s="1186">
        <v>216</v>
      </c>
      <c r="DL252" s="1186">
        <v>120</v>
      </c>
      <c r="DM252" s="1186"/>
      <c r="DN252" s="1186"/>
      <c r="DO252" s="1186"/>
      <c r="DP252" s="1186"/>
      <c r="DQ252" s="1186"/>
      <c r="DR252" s="1186"/>
      <c r="DS252" s="1186"/>
      <c r="DT252" s="1186"/>
      <c r="DU252" s="1186"/>
      <c r="DV252" s="1186"/>
      <c r="DW252" s="1186"/>
      <c r="DX252" s="1186"/>
      <c r="DY252" s="1186"/>
      <c r="DZ252" s="1186">
        <v>96</v>
      </c>
      <c r="EA252" s="1186"/>
      <c r="EB252" s="1186"/>
      <c r="EC252" s="1186"/>
      <c r="ED252" s="1186"/>
      <c r="EE252" s="1186">
        <v>72</v>
      </c>
      <c r="EF252" s="1186">
        <v>48</v>
      </c>
      <c r="EG252" s="1186">
        <v>120</v>
      </c>
      <c r="EH252" s="1186"/>
      <c r="EI252" s="1186"/>
      <c r="EJ252" s="1186"/>
      <c r="EK252" s="1197"/>
      <c r="EL252" s="1198"/>
      <c r="EM252" s="1186"/>
      <c r="EN252" s="1186"/>
      <c r="EO252" s="1186"/>
      <c r="EP252" s="1186"/>
      <c r="EQ252" s="1186"/>
      <c r="ER252" s="1186"/>
      <c r="ES252" s="1186"/>
      <c r="ET252" s="1186"/>
      <c r="EU252" s="1186"/>
      <c r="EV252" s="1186"/>
      <c r="EW252" s="1186"/>
      <c r="EX252" s="1186"/>
      <c r="EY252" s="1186"/>
      <c r="EZ252" s="1186"/>
      <c r="FA252" s="1186"/>
      <c r="FB252" s="1186"/>
      <c r="FC252" s="1209"/>
      <c r="FD252" s="1186"/>
      <c r="FE252" s="1186"/>
      <c r="FF252" s="1186"/>
      <c r="FG252" s="1186"/>
      <c r="FH252" s="1186"/>
      <c r="FI252" s="1186"/>
      <c r="FJ252" s="1186"/>
      <c r="FK252" s="1186"/>
      <c r="FL252" s="1209"/>
      <c r="FM252" s="1186"/>
      <c r="FN252" s="1186"/>
      <c r="FO252" s="1186"/>
      <c r="FP252" s="1186"/>
      <c r="FQ252" s="1186"/>
      <c r="FR252" s="1186"/>
      <c r="FS252" s="1186"/>
      <c r="FT252" s="1186"/>
      <c r="FU252" s="1186"/>
      <c r="FV252" s="1186"/>
      <c r="FW252" s="1186"/>
      <c r="FX252" s="1186"/>
      <c r="FY252" s="1186"/>
      <c r="FZ252" s="1186"/>
      <c r="GA252" s="1186"/>
      <c r="GB252" s="1186"/>
      <c r="GC252" s="1186"/>
      <c r="GD252" s="1186"/>
      <c r="GE252" s="1186"/>
      <c r="GF252" s="1186"/>
      <c r="GG252" s="1186"/>
      <c r="GH252" s="1186"/>
      <c r="GI252" s="1186"/>
      <c r="GJ252" s="1186"/>
      <c r="GK252" s="1186"/>
      <c r="GL252" s="1186"/>
      <c r="GM252" s="1186"/>
      <c r="GN252" s="1186"/>
      <c r="GO252" s="1186"/>
      <c r="GP252" s="1186"/>
      <c r="GQ252" s="1186"/>
      <c r="GR252" s="1186"/>
      <c r="GS252" s="1186"/>
      <c r="GT252" s="1186"/>
      <c r="GU252" s="1186"/>
      <c r="GV252" s="1186"/>
      <c r="GW252" s="1186"/>
      <c r="GX252" s="1186"/>
      <c r="GY252" s="1218"/>
      <c r="GZ252" s="364">
        <f t="shared" si="160"/>
        <v>1686</v>
      </c>
      <c r="HA252" s="365">
        <f t="shared" si="205"/>
        <v>0</v>
      </c>
      <c r="HB252" s="366">
        <f t="shared" si="162"/>
        <v>1686</v>
      </c>
      <c r="HC252" s="366">
        <v>2260</v>
      </c>
      <c r="HD252" s="365"/>
      <c r="HE252" s="365"/>
      <c r="HF252" s="54"/>
      <c r="HG252" s="709">
        <v>9.99</v>
      </c>
      <c r="HH252" s="709">
        <v>2.5</v>
      </c>
      <c r="HI252" s="709">
        <f t="shared" si="191"/>
        <v>4215</v>
      </c>
      <c r="HJ252" s="711"/>
      <c r="HK252" s="711">
        <v>11.77</v>
      </c>
      <c r="HL252" s="738">
        <f t="shared" si="176"/>
        <v>0.297313432835821</v>
      </c>
      <c r="HM252" s="743"/>
      <c r="HN252" s="743">
        <v>3000</v>
      </c>
      <c r="HO252" s="743">
        <v>11.77</v>
      </c>
      <c r="HP252" s="740">
        <f t="shared" si="192"/>
        <v>11511.06</v>
      </c>
      <c r="HQ252" s="738">
        <f>1-HO252/6.7/HH252</f>
        <v>0.297313432835821</v>
      </c>
      <c r="HR252" s="745">
        <v>44652</v>
      </c>
      <c r="HS252" s="742">
        <v>44927</v>
      </c>
      <c r="HT252" s="739">
        <f ca="1" t="shared" si="186"/>
        <v>5</v>
      </c>
      <c r="HU252" s="739">
        <f ca="1" t="shared" si="187"/>
        <v>150</v>
      </c>
      <c r="HV252" s="743">
        <v>2585</v>
      </c>
      <c r="HW252" s="739">
        <f t="shared" si="202"/>
        <v>1686</v>
      </c>
      <c r="HX252" s="761">
        <f t="shared" si="194"/>
        <v>0.946393488633174</v>
      </c>
      <c r="HY252" s="739">
        <f ca="1" t="shared" si="195"/>
        <v>2.30289082234072</v>
      </c>
      <c r="HZ252" s="739">
        <f t="shared" si="201"/>
        <v>978</v>
      </c>
      <c r="IA252" s="743"/>
      <c r="IB252" s="739">
        <f ca="1" t="shared" si="198"/>
        <v>337.2</v>
      </c>
      <c r="IC252" s="769">
        <f ca="1" t="shared" si="199"/>
        <v>11.24</v>
      </c>
      <c r="ID252" s="769">
        <f ca="1" t="shared" si="200"/>
        <v>87.0106761565836</v>
      </c>
      <c r="IE252" s="743"/>
      <c r="IF252" s="743"/>
      <c r="IG252" s="743"/>
      <c r="IH252" s="743"/>
      <c r="II252" s="743"/>
      <c r="IJ252" s="743"/>
      <c r="IK252" s="743"/>
      <c r="IL252" s="743"/>
      <c r="IM252" s="743"/>
      <c r="IN252" s="743"/>
      <c r="IO252" s="743"/>
      <c r="IP252" s="743"/>
      <c r="IQ252" s="739"/>
      <c r="IR252" s="739"/>
      <c r="IS252" s="739"/>
      <c r="IT252" s="739"/>
      <c r="IU252" s="739"/>
      <c r="IV252" s="739"/>
      <c r="IW252" s="739"/>
      <c r="IX252" s="739"/>
      <c r="IY252" s="739"/>
      <c r="IZ252" s="739"/>
      <c r="JA252" s="739"/>
      <c r="JB252" s="743">
        <v>0</v>
      </c>
      <c r="JC252" s="743">
        <v>0</v>
      </c>
      <c r="JD252" s="743">
        <v>312</v>
      </c>
      <c r="JE252" s="743">
        <v>582</v>
      </c>
      <c r="JF252" s="743">
        <v>0</v>
      </c>
      <c r="JG252" s="739">
        <v>672</v>
      </c>
      <c r="JH252" s="739">
        <v>24</v>
      </c>
      <c r="JI252" s="739">
        <v>240</v>
      </c>
      <c r="JJ252" s="739">
        <v>156</v>
      </c>
      <c r="JK252" s="739">
        <v>138</v>
      </c>
      <c r="JL252" s="739">
        <v>24</v>
      </c>
      <c r="JM252" s="739">
        <v>366</v>
      </c>
      <c r="JN252" s="28">
        <f t="shared" si="196"/>
        <v>2514</v>
      </c>
      <c r="JO252" s="28">
        <f t="shared" si="197"/>
        <v>254</v>
      </c>
      <c r="JP252" s="28"/>
      <c r="JQ252" s="28"/>
      <c r="JR252" s="28"/>
      <c r="JS252" s="28"/>
      <c r="JT252" s="28"/>
      <c r="JU252" s="28"/>
      <c r="JV252" s="28"/>
      <c r="JW252" s="28"/>
      <c r="JX252" s="28"/>
      <c r="JY252" s="28"/>
      <c r="JZ252" s="28"/>
      <c r="KA252" s="28"/>
      <c r="KB252" s="28"/>
      <c r="KC252" s="28"/>
      <c r="KD252" s="28"/>
      <c r="KE252" s="824"/>
    </row>
    <row r="253" s="786" customFormat="1" hidden="1" customHeight="1" spans="1:291">
      <c r="A253" s="791" t="s">
        <v>1667</v>
      </c>
      <c r="B253" s="343" t="s">
        <v>1668</v>
      </c>
      <c r="C253" s="95" t="s">
        <v>2106</v>
      </c>
      <c r="D253" s="95" t="s">
        <v>2114</v>
      </c>
      <c r="E253" s="417" t="s">
        <v>1396</v>
      </c>
      <c r="F253" s="1061" t="s">
        <v>2124</v>
      </c>
      <c r="G253" s="832" t="s">
        <v>2125</v>
      </c>
      <c r="H253" s="1060" t="s">
        <v>2126</v>
      </c>
      <c r="I253" s="99">
        <f t="shared" si="189"/>
        <v>-1528</v>
      </c>
      <c r="J253" s="1141">
        <v>2505</v>
      </c>
      <c r="K253" s="1130">
        <f t="shared" si="207"/>
        <v>977</v>
      </c>
      <c r="L253" s="1131">
        <f t="shared" si="208"/>
        <v>977</v>
      </c>
      <c r="M253" s="1132"/>
      <c r="N253" s="1133"/>
      <c r="O253" s="1139"/>
      <c r="P253" s="1138">
        <f t="shared" si="203"/>
        <v>0</v>
      </c>
      <c r="Q253" s="1154">
        <f t="shared" si="204"/>
        <v>0</v>
      </c>
      <c r="R253" s="1156"/>
      <c r="S253" s="1237"/>
      <c r="T253" s="1237"/>
      <c r="U253" s="1237"/>
      <c r="V253" s="1237"/>
      <c r="W253" s="1237"/>
      <c r="X253" s="1237"/>
      <c r="Y253" s="1237"/>
      <c r="Z253" s="1237"/>
      <c r="AA253" s="1156"/>
      <c r="AB253" s="1167"/>
      <c r="AC253" s="1156"/>
      <c r="AD253" s="1156"/>
      <c r="AE253" s="1156"/>
      <c r="AF253" s="1156"/>
      <c r="AG253" s="1156"/>
      <c r="AH253" s="1156"/>
      <c r="AI253" s="1156"/>
      <c r="AJ253" s="1156"/>
      <c r="AK253" s="1156"/>
      <c r="AL253" s="1156"/>
      <c r="AM253" s="1156"/>
      <c r="AN253" s="1156"/>
      <c r="AO253" s="1156"/>
      <c r="AP253" s="1156"/>
      <c r="AQ253" s="1156"/>
      <c r="AR253" s="1156"/>
      <c r="AS253" s="1179"/>
      <c r="AT253" s="1177"/>
      <c r="AU253" s="1178"/>
      <c r="AV253" s="1178"/>
      <c r="AW253" s="1178"/>
      <c r="AX253" s="1178"/>
      <c r="AY253" s="1178"/>
      <c r="AZ253" s="1178"/>
      <c r="BA253" s="1178"/>
      <c r="BB253" s="1178"/>
      <c r="BC253" s="1178"/>
      <c r="BD253" s="1178"/>
      <c r="BE253" s="1178"/>
      <c r="BF253" s="1178"/>
      <c r="BG253" s="1178"/>
      <c r="BH253" s="1178">
        <v>10</v>
      </c>
      <c r="BI253" s="1178"/>
      <c r="BJ253" s="1178"/>
      <c r="BK253" s="1186"/>
      <c r="BL253" s="1187">
        <v>-2601</v>
      </c>
      <c r="BM253" s="1187"/>
      <c r="BN253" s="1187"/>
      <c r="BO253" s="1187"/>
      <c r="BP253" s="1187"/>
      <c r="BQ253" s="1187"/>
      <c r="BR253" s="1187"/>
      <c r="BS253" s="1187"/>
      <c r="BT253" s="1187"/>
      <c r="BU253" s="1187"/>
      <c r="BV253" s="1191"/>
      <c r="BW253" s="1186"/>
      <c r="BX253" s="1186"/>
      <c r="BY253" s="1186"/>
      <c r="BZ253" s="1186"/>
      <c r="CA253" s="1186"/>
      <c r="CB253" s="1186"/>
      <c r="CC253" s="1186">
        <v>96</v>
      </c>
      <c r="CD253" s="1186"/>
      <c r="CE253" s="1186"/>
      <c r="CF253" s="1186">
        <v>48</v>
      </c>
      <c r="CG253" s="1186">
        <v>24</v>
      </c>
      <c r="CH253" s="1186"/>
      <c r="CI253" s="1186">
        <v>192</v>
      </c>
      <c r="CJ253" s="1186"/>
      <c r="CK253" s="1186"/>
      <c r="CL253" s="1186"/>
      <c r="CM253" s="1186"/>
      <c r="CN253" s="1186">
        <v>6</v>
      </c>
      <c r="CO253" s="1186"/>
      <c r="CP253" s="1186"/>
      <c r="CQ253" s="1186"/>
      <c r="CR253" s="1186"/>
      <c r="CS253" s="1186"/>
      <c r="CT253" s="1186">
        <v>42</v>
      </c>
      <c r="CU253" s="1186">
        <v>24</v>
      </c>
      <c r="CV253" s="1186">
        <v>96</v>
      </c>
      <c r="CW253" s="1186">
        <v>282</v>
      </c>
      <c r="CX253" s="1186"/>
      <c r="CY253" s="1186"/>
      <c r="CZ253" s="1186"/>
      <c r="DA253" s="1186"/>
      <c r="DB253" s="1186"/>
      <c r="DC253" s="1186"/>
      <c r="DD253" s="1186">
        <v>24</v>
      </c>
      <c r="DE253" s="1186"/>
      <c r="DF253" s="1186"/>
      <c r="DG253" s="1186"/>
      <c r="DH253" s="1186"/>
      <c r="DI253" s="1186"/>
      <c r="DJ253" s="1186">
        <v>60</v>
      </c>
      <c r="DK253" s="1186">
        <v>216</v>
      </c>
      <c r="DL253" s="1186">
        <v>120</v>
      </c>
      <c r="DM253" s="1186"/>
      <c r="DN253" s="1186"/>
      <c r="DO253" s="1186"/>
      <c r="DP253" s="1186"/>
      <c r="DQ253" s="1186"/>
      <c r="DR253" s="1186"/>
      <c r="DS253" s="1186"/>
      <c r="DT253" s="1186"/>
      <c r="DU253" s="1186"/>
      <c r="DV253" s="1186"/>
      <c r="DW253" s="1186"/>
      <c r="DX253" s="1186"/>
      <c r="DY253" s="1186"/>
      <c r="DZ253" s="1186">
        <v>96</v>
      </c>
      <c r="EA253" s="1186"/>
      <c r="EB253" s="1186"/>
      <c r="EC253" s="1186"/>
      <c r="ED253" s="1186"/>
      <c r="EE253" s="1186">
        <v>120</v>
      </c>
      <c r="EF253" s="1186">
        <v>48</v>
      </c>
      <c r="EG253" s="1186">
        <v>120</v>
      </c>
      <c r="EH253" s="1186"/>
      <c r="EI253" s="1186"/>
      <c r="EJ253" s="1186"/>
      <c r="EK253" s="1197"/>
      <c r="EL253" s="1198"/>
      <c r="EM253" s="1186"/>
      <c r="EN253" s="1186"/>
      <c r="EO253" s="1186"/>
      <c r="EP253" s="1186"/>
      <c r="EQ253" s="1186"/>
      <c r="ER253" s="1186"/>
      <c r="ES253" s="1186"/>
      <c r="ET253" s="1186"/>
      <c r="EU253" s="1186"/>
      <c r="EV253" s="1186"/>
      <c r="EW253" s="1186"/>
      <c r="EX253" s="1186"/>
      <c r="EY253" s="1186"/>
      <c r="EZ253" s="1186"/>
      <c r="FA253" s="1186"/>
      <c r="FB253" s="1186"/>
      <c r="FC253" s="1209"/>
      <c r="FD253" s="1186"/>
      <c r="FE253" s="1186"/>
      <c r="FF253" s="1186"/>
      <c r="FG253" s="1186"/>
      <c r="FH253" s="1186"/>
      <c r="FI253" s="1186"/>
      <c r="FJ253" s="1186"/>
      <c r="FK253" s="1186"/>
      <c r="FL253" s="1209"/>
      <c r="FM253" s="1186"/>
      <c r="FN253" s="1186"/>
      <c r="FO253" s="1186"/>
      <c r="FP253" s="1186"/>
      <c r="FQ253" s="1186"/>
      <c r="FR253" s="1186"/>
      <c r="FS253" s="1186"/>
      <c r="FT253" s="1186"/>
      <c r="FU253" s="1186"/>
      <c r="FV253" s="1186"/>
      <c r="FW253" s="1186"/>
      <c r="FX253" s="1186"/>
      <c r="FY253" s="1186"/>
      <c r="FZ253" s="1186"/>
      <c r="GA253" s="1186"/>
      <c r="GB253" s="1186"/>
      <c r="GC253" s="1186"/>
      <c r="GD253" s="1186"/>
      <c r="GE253" s="1186"/>
      <c r="GF253" s="1186"/>
      <c r="GG253" s="1186"/>
      <c r="GH253" s="1186"/>
      <c r="GI253" s="1186"/>
      <c r="GJ253" s="1186"/>
      <c r="GK253" s="1186"/>
      <c r="GL253" s="1186"/>
      <c r="GM253" s="1186"/>
      <c r="GN253" s="1186"/>
      <c r="GO253" s="1186"/>
      <c r="GP253" s="1186"/>
      <c r="GQ253" s="1186"/>
      <c r="GR253" s="1186"/>
      <c r="GS253" s="1186"/>
      <c r="GT253" s="1186"/>
      <c r="GU253" s="1186"/>
      <c r="GV253" s="1186"/>
      <c r="GW253" s="1186"/>
      <c r="GX253" s="1186"/>
      <c r="GY253" s="1218"/>
      <c r="GZ253" s="364">
        <f t="shared" si="160"/>
        <v>1614</v>
      </c>
      <c r="HA253" s="365">
        <f t="shared" si="205"/>
        <v>0</v>
      </c>
      <c r="HB253" s="366">
        <f t="shared" si="162"/>
        <v>1614</v>
      </c>
      <c r="HC253" s="366">
        <v>2343</v>
      </c>
      <c r="HD253" s="365"/>
      <c r="HE253" s="365"/>
      <c r="HF253" s="54"/>
      <c r="HG253" s="709">
        <v>9.99</v>
      </c>
      <c r="HH253" s="709">
        <v>2.5</v>
      </c>
      <c r="HI253" s="709">
        <f t="shared" si="191"/>
        <v>4035</v>
      </c>
      <c r="HJ253" s="711"/>
      <c r="HK253" s="711">
        <v>11.77</v>
      </c>
      <c r="HL253" s="738">
        <f t="shared" si="176"/>
        <v>0.297313432835821</v>
      </c>
      <c r="HM253" s="743"/>
      <c r="HN253" s="743">
        <v>3000</v>
      </c>
      <c r="HO253" s="743">
        <v>11.77</v>
      </c>
      <c r="HP253" s="740">
        <f t="shared" si="192"/>
        <v>11499.29</v>
      </c>
      <c r="HQ253" s="738">
        <f>1-HO253/6.7/HH253</f>
        <v>0.297313432835821</v>
      </c>
      <c r="HR253" s="745">
        <v>44652</v>
      </c>
      <c r="HS253" s="742">
        <v>44927</v>
      </c>
      <c r="HT253" s="739">
        <f ca="1" t="shared" si="186"/>
        <v>5</v>
      </c>
      <c r="HU253" s="739">
        <f ca="1" t="shared" si="187"/>
        <v>150</v>
      </c>
      <c r="HV253" s="743">
        <v>2505</v>
      </c>
      <c r="HW253" s="739">
        <f t="shared" si="202"/>
        <v>1614</v>
      </c>
      <c r="HX253" s="761">
        <f t="shared" si="194"/>
        <v>0.927053417576106</v>
      </c>
      <c r="HY253" s="739">
        <f ca="1" t="shared" si="195"/>
        <v>2.25582998276852</v>
      </c>
      <c r="HZ253" s="739">
        <f t="shared" si="201"/>
        <v>977</v>
      </c>
      <c r="IA253" s="743"/>
      <c r="IB253" s="739">
        <f ca="1" t="shared" si="198"/>
        <v>322.8</v>
      </c>
      <c r="IC253" s="769">
        <f ca="1" t="shared" si="199"/>
        <v>10.76</v>
      </c>
      <c r="ID253" s="769">
        <f ca="1" t="shared" si="200"/>
        <v>90.7992565055762</v>
      </c>
      <c r="IE253" s="743"/>
      <c r="IF253" s="743"/>
      <c r="IG253" s="743"/>
      <c r="IH253" s="743"/>
      <c r="II253" s="743"/>
      <c r="IJ253" s="743"/>
      <c r="IK253" s="743"/>
      <c r="IL253" s="743"/>
      <c r="IM253" s="743"/>
      <c r="IN253" s="743"/>
      <c r="IO253" s="743"/>
      <c r="IP253" s="743"/>
      <c r="IQ253" s="739"/>
      <c r="IR253" s="739"/>
      <c r="IS253" s="739"/>
      <c r="IT253" s="739"/>
      <c r="IU253" s="739"/>
      <c r="IV253" s="739"/>
      <c r="IW253" s="739"/>
      <c r="IX253" s="739"/>
      <c r="IY253" s="739"/>
      <c r="IZ253" s="739"/>
      <c r="JA253" s="739"/>
      <c r="JB253" s="743">
        <v>0</v>
      </c>
      <c r="JC253" s="743">
        <v>0</v>
      </c>
      <c r="JD253" s="743">
        <v>312</v>
      </c>
      <c r="JE253" s="743">
        <v>582</v>
      </c>
      <c r="JF253" s="743">
        <v>0</v>
      </c>
      <c r="JG253" s="739">
        <v>672</v>
      </c>
      <c r="JH253" s="739">
        <v>48</v>
      </c>
      <c r="JI253" s="739">
        <v>240</v>
      </c>
      <c r="JJ253" s="739">
        <v>156</v>
      </c>
      <c r="JK253" s="739">
        <v>138</v>
      </c>
      <c r="JL253" s="739">
        <v>96</v>
      </c>
      <c r="JM253" s="739">
        <v>342</v>
      </c>
      <c r="JN253" s="28">
        <f t="shared" si="196"/>
        <v>2586</v>
      </c>
      <c r="JO253" s="28">
        <f t="shared" si="197"/>
        <v>243</v>
      </c>
      <c r="JP253" s="28"/>
      <c r="JQ253" s="28"/>
      <c r="JR253" s="28"/>
      <c r="JS253" s="28"/>
      <c r="JT253" s="28"/>
      <c r="JU253" s="28"/>
      <c r="JV253" s="28"/>
      <c r="JW253" s="28"/>
      <c r="JX253" s="28"/>
      <c r="JY253" s="28"/>
      <c r="JZ253" s="28"/>
      <c r="KA253" s="28"/>
      <c r="KB253" s="28"/>
      <c r="KC253" s="28"/>
      <c r="KD253" s="28"/>
      <c r="KE253" s="824"/>
    </row>
    <row r="254" s="786" customFormat="1" hidden="1" customHeight="1" spans="1:291">
      <c r="A254" s="791" t="s">
        <v>1667</v>
      </c>
      <c r="B254" s="343" t="s">
        <v>1668</v>
      </c>
      <c r="C254" s="95" t="s">
        <v>1645</v>
      </c>
      <c r="D254" s="95" t="s">
        <v>1646</v>
      </c>
      <c r="E254" s="417"/>
      <c r="F254" s="1117" t="s">
        <v>2127</v>
      </c>
      <c r="G254" s="416" t="s">
        <v>2128</v>
      </c>
      <c r="H254" s="301" t="s">
        <v>2113</v>
      </c>
      <c r="I254" s="99">
        <f t="shared" si="189"/>
        <v>-186</v>
      </c>
      <c r="J254" s="1141">
        <v>710</v>
      </c>
      <c r="K254" s="1130">
        <f t="shared" si="207"/>
        <v>524</v>
      </c>
      <c r="L254" s="1131">
        <f t="shared" si="208"/>
        <v>524</v>
      </c>
      <c r="M254" s="1132"/>
      <c r="N254" s="1133"/>
      <c r="O254" s="1139"/>
      <c r="P254" s="1138">
        <f t="shared" si="203"/>
        <v>0</v>
      </c>
      <c r="Q254" s="1154">
        <f t="shared" si="204"/>
        <v>0</v>
      </c>
      <c r="R254" s="1156"/>
      <c r="S254" s="1237"/>
      <c r="T254" s="1237"/>
      <c r="U254" s="1237"/>
      <c r="V254" s="1237"/>
      <c r="W254" s="1237"/>
      <c r="X254" s="1237"/>
      <c r="Y254" s="1237"/>
      <c r="Z254" s="1237"/>
      <c r="AA254" s="1156"/>
      <c r="AB254" s="1167"/>
      <c r="AC254" s="1156"/>
      <c r="AD254" s="1156"/>
      <c r="AE254" s="1156"/>
      <c r="AF254" s="1156"/>
      <c r="AG254" s="1156"/>
      <c r="AH254" s="1156"/>
      <c r="AI254" s="1156"/>
      <c r="AJ254" s="1156"/>
      <c r="AK254" s="1156"/>
      <c r="AL254" s="1156"/>
      <c r="AM254" s="1156"/>
      <c r="AN254" s="1156"/>
      <c r="AO254" s="1156"/>
      <c r="AP254" s="1156"/>
      <c r="AQ254" s="1156"/>
      <c r="AR254" s="1156"/>
      <c r="AS254" s="1179"/>
      <c r="AT254" s="1177"/>
      <c r="AU254" s="1178"/>
      <c r="AV254" s="1178"/>
      <c r="AW254" s="1178"/>
      <c r="AX254" s="1178"/>
      <c r="AY254" s="1178"/>
      <c r="AZ254" s="1178"/>
      <c r="BA254" s="1178"/>
      <c r="BB254" s="1178"/>
      <c r="BC254" s="1178"/>
      <c r="BD254" s="1178"/>
      <c r="BE254" s="1178"/>
      <c r="BF254" s="1178"/>
      <c r="BG254" s="1178"/>
      <c r="BH254" s="1178"/>
      <c r="BI254" s="1178"/>
      <c r="BJ254" s="1178"/>
      <c r="BK254" s="1186"/>
      <c r="BL254" s="1187">
        <v>-710</v>
      </c>
      <c r="BM254" s="1187"/>
      <c r="BN254" s="1187"/>
      <c r="BO254" s="1187"/>
      <c r="BP254" s="1187"/>
      <c r="BQ254" s="1187"/>
      <c r="BR254" s="1187"/>
      <c r="BS254" s="1187"/>
      <c r="BT254" s="1187"/>
      <c r="BU254" s="1187"/>
      <c r="BV254" s="1191"/>
      <c r="BW254" s="1186"/>
      <c r="BX254" s="1186"/>
      <c r="BY254" s="1186"/>
      <c r="BZ254" s="1186"/>
      <c r="CA254" s="1186"/>
      <c r="CB254" s="1186"/>
      <c r="CC254" s="1186"/>
      <c r="CD254" s="1186"/>
      <c r="CE254" s="1186"/>
      <c r="CF254" s="1186"/>
      <c r="CG254" s="1186"/>
      <c r="CH254" s="1186"/>
      <c r="CI254" s="1186"/>
      <c r="CJ254" s="1186"/>
      <c r="CK254" s="1186"/>
      <c r="CL254" s="1186"/>
      <c r="CM254" s="1186"/>
      <c r="CN254" s="1186">
        <v>2</v>
      </c>
      <c r="CO254" s="1186"/>
      <c r="CP254" s="1186"/>
      <c r="CQ254" s="1186"/>
      <c r="CR254" s="1186"/>
      <c r="CS254" s="1186"/>
      <c r="CT254" s="1186">
        <v>6</v>
      </c>
      <c r="CU254" s="1186"/>
      <c r="CV254" s="1186">
        <v>32</v>
      </c>
      <c r="CW254" s="1186">
        <v>94</v>
      </c>
      <c r="CX254" s="1186"/>
      <c r="CY254" s="1186"/>
      <c r="CZ254" s="1186"/>
      <c r="DA254" s="1186"/>
      <c r="DB254" s="1186"/>
      <c r="DC254" s="1186"/>
      <c r="DD254" s="1186"/>
      <c r="DE254" s="1186"/>
      <c r="DF254" s="1186"/>
      <c r="DG254" s="1186"/>
      <c r="DH254" s="1186"/>
      <c r="DI254" s="1186"/>
      <c r="DJ254" s="1186">
        <v>20</v>
      </c>
      <c r="DK254" s="1186"/>
      <c r="DL254" s="1186"/>
      <c r="DM254" s="1186"/>
      <c r="DN254" s="1186"/>
      <c r="DO254" s="1186"/>
      <c r="DP254" s="1186"/>
      <c r="DQ254" s="1186"/>
      <c r="DR254" s="1186"/>
      <c r="DS254" s="1186"/>
      <c r="DT254" s="1186"/>
      <c r="DU254" s="1186"/>
      <c r="DV254" s="1186"/>
      <c r="DW254" s="1186"/>
      <c r="DX254" s="1186"/>
      <c r="DY254" s="1186"/>
      <c r="DZ254" s="1186">
        <v>32</v>
      </c>
      <c r="EA254" s="1186"/>
      <c r="EB254" s="1186"/>
      <c r="EC254" s="1186"/>
      <c r="ED254" s="1186"/>
      <c r="EE254" s="1186"/>
      <c r="EF254" s="1186"/>
      <c r="EG254" s="1186"/>
      <c r="EH254" s="1186"/>
      <c r="EI254" s="1186"/>
      <c r="EJ254" s="1186"/>
      <c r="EK254" s="1197"/>
      <c r="EL254" s="1198"/>
      <c r="EM254" s="1186"/>
      <c r="EN254" s="1186"/>
      <c r="EO254" s="1186"/>
      <c r="EP254" s="1186"/>
      <c r="EQ254" s="1186"/>
      <c r="ER254" s="1186"/>
      <c r="ES254" s="1186"/>
      <c r="ET254" s="1186"/>
      <c r="EU254" s="1186"/>
      <c r="EV254" s="1186"/>
      <c r="EW254" s="1186"/>
      <c r="EX254" s="1186"/>
      <c r="EY254" s="1186"/>
      <c r="EZ254" s="1186"/>
      <c r="FA254" s="1186"/>
      <c r="FB254" s="1186"/>
      <c r="FC254" s="1209"/>
      <c r="FD254" s="1186"/>
      <c r="FE254" s="1186"/>
      <c r="FF254" s="1186"/>
      <c r="FG254" s="1186"/>
      <c r="FH254" s="1186"/>
      <c r="FI254" s="1186"/>
      <c r="FJ254" s="1186"/>
      <c r="FK254" s="1186"/>
      <c r="FL254" s="1209"/>
      <c r="FM254" s="1186"/>
      <c r="FN254" s="1186"/>
      <c r="FO254" s="1186"/>
      <c r="FP254" s="1186"/>
      <c r="FQ254" s="1186"/>
      <c r="FR254" s="1186"/>
      <c r="FS254" s="1186"/>
      <c r="FT254" s="1186"/>
      <c r="FU254" s="1186"/>
      <c r="FV254" s="1186"/>
      <c r="FW254" s="1186"/>
      <c r="FX254" s="1186"/>
      <c r="FY254" s="1186"/>
      <c r="FZ254" s="1186"/>
      <c r="GA254" s="1186"/>
      <c r="GB254" s="1186"/>
      <c r="GC254" s="1186"/>
      <c r="GD254" s="1186"/>
      <c r="GE254" s="1186"/>
      <c r="GF254" s="1186"/>
      <c r="GG254" s="1186"/>
      <c r="GH254" s="1186"/>
      <c r="GI254" s="1186"/>
      <c r="GJ254" s="1186"/>
      <c r="GK254" s="1186"/>
      <c r="GL254" s="1186"/>
      <c r="GM254" s="1186"/>
      <c r="GN254" s="1186"/>
      <c r="GO254" s="1186"/>
      <c r="GP254" s="1186"/>
      <c r="GQ254" s="1186"/>
      <c r="GR254" s="1186"/>
      <c r="GS254" s="1186"/>
      <c r="GT254" s="1186"/>
      <c r="GU254" s="1186"/>
      <c r="GV254" s="1186"/>
      <c r="GW254" s="1186"/>
      <c r="GX254" s="1186"/>
      <c r="GY254" s="1218"/>
      <c r="GZ254" s="364">
        <f t="shared" si="160"/>
        <v>186</v>
      </c>
      <c r="HA254" s="365">
        <f t="shared" si="205"/>
        <v>0</v>
      </c>
      <c r="HB254" s="366">
        <f t="shared" si="162"/>
        <v>186</v>
      </c>
      <c r="HC254" s="366">
        <v>282</v>
      </c>
      <c r="HD254" s="365"/>
      <c r="HE254" s="365"/>
      <c r="HF254" s="54"/>
      <c r="HG254" s="709"/>
      <c r="HH254" s="709"/>
      <c r="HI254" s="709">
        <f t="shared" si="191"/>
        <v>0</v>
      </c>
      <c r="HJ254" s="711"/>
      <c r="HK254" s="711">
        <v>3.35</v>
      </c>
      <c r="HL254" s="738" t="e">
        <f t="shared" si="176"/>
        <v>#DIV/0!</v>
      </c>
      <c r="HM254" s="743"/>
      <c r="HN254" s="743">
        <v>1000</v>
      </c>
      <c r="HO254" s="743">
        <v>3.35</v>
      </c>
      <c r="HP254" s="740">
        <f t="shared" si="192"/>
        <v>1755.4</v>
      </c>
      <c r="HQ254" s="738"/>
      <c r="HR254" s="745">
        <v>44652</v>
      </c>
      <c r="HS254" s="742">
        <v>44927</v>
      </c>
      <c r="HT254" s="739">
        <f ca="1" t="shared" si="186"/>
        <v>5</v>
      </c>
      <c r="HU254" s="739">
        <f ca="1" t="shared" si="187"/>
        <v>150</v>
      </c>
      <c r="HV254" s="743">
        <v>710</v>
      </c>
      <c r="HW254" s="739">
        <f t="shared" si="202"/>
        <v>186</v>
      </c>
      <c r="HX254" s="761">
        <f t="shared" si="194"/>
        <v>0.301458670988655</v>
      </c>
      <c r="HY254" s="739">
        <f ca="1" t="shared" si="195"/>
        <v>0.73354943273906</v>
      </c>
      <c r="HZ254" s="739">
        <f t="shared" si="201"/>
        <v>524</v>
      </c>
      <c r="IA254" s="743"/>
      <c r="IB254" s="739">
        <f ca="1" t="shared" si="198"/>
        <v>37.2</v>
      </c>
      <c r="IC254" s="769">
        <f ca="1" t="shared" si="199"/>
        <v>1.24</v>
      </c>
      <c r="ID254" s="769">
        <f ca="1" t="shared" si="200"/>
        <v>422.58064516129</v>
      </c>
      <c r="IE254" s="743"/>
      <c r="IF254" s="743"/>
      <c r="IG254" s="743"/>
      <c r="IH254" s="743"/>
      <c r="II254" s="743"/>
      <c r="IJ254" s="743"/>
      <c r="IK254" s="743"/>
      <c r="IL254" s="743"/>
      <c r="IM254" s="743"/>
      <c r="IN254" s="743"/>
      <c r="IO254" s="743"/>
      <c r="IP254" s="743"/>
      <c r="IQ254" s="739"/>
      <c r="IR254" s="739"/>
      <c r="IS254" s="739"/>
      <c r="IT254" s="739"/>
      <c r="IU254" s="739"/>
      <c r="IV254" s="739"/>
      <c r="IW254" s="739"/>
      <c r="IX254" s="739"/>
      <c r="IY254" s="739"/>
      <c r="IZ254" s="739"/>
      <c r="JA254" s="739"/>
      <c r="JB254" s="743">
        <v>0</v>
      </c>
      <c r="JC254" s="743">
        <v>0</v>
      </c>
      <c r="JD254" s="743">
        <v>0</v>
      </c>
      <c r="JE254" s="743">
        <v>10</v>
      </c>
      <c r="JF254" s="743">
        <v>0</v>
      </c>
      <c r="JG254" s="739">
        <v>100</v>
      </c>
      <c r="JH254" s="739">
        <v>0</v>
      </c>
      <c r="JI254" s="739">
        <v>0</v>
      </c>
      <c r="JJ254" s="739">
        <v>28</v>
      </c>
      <c r="JK254" s="739">
        <v>30</v>
      </c>
      <c r="JL254" s="739">
        <v>0</v>
      </c>
      <c r="JM254" s="739">
        <v>114</v>
      </c>
      <c r="JN254" s="28">
        <f t="shared" si="196"/>
        <v>282</v>
      </c>
      <c r="JO254" s="28">
        <f t="shared" si="197"/>
        <v>0</v>
      </c>
      <c r="JP254" s="28"/>
      <c r="JQ254" s="28"/>
      <c r="JR254" s="28"/>
      <c r="JS254" s="28"/>
      <c r="JT254" s="28"/>
      <c r="JU254" s="28"/>
      <c r="JV254" s="28"/>
      <c r="JW254" s="28"/>
      <c r="JX254" s="28"/>
      <c r="JY254" s="28"/>
      <c r="JZ254" s="28"/>
      <c r="KA254" s="28"/>
      <c r="KB254" s="28"/>
      <c r="KC254" s="28"/>
      <c r="KD254" s="28"/>
      <c r="KE254" s="824"/>
    </row>
    <row r="255" s="786" customFormat="1" hidden="1" customHeight="1" spans="1:291">
      <c r="A255" s="847" t="s">
        <v>1334</v>
      </c>
      <c r="B255" s="343">
        <v>2019</v>
      </c>
      <c r="C255" s="95" t="s">
        <v>2129</v>
      </c>
      <c r="D255" s="95" t="s">
        <v>2130</v>
      </c>
      <c r="E255" s="411"/>
      <c r="F255" s="1235" t="s">
        <v>2131</v>
      </c>
      <c r="G255" s="112" t="s">
        <v>789</v>
      </c>
      <c r="H255" s="1060" t="s">
        <v>2132</v>
      </c>
      <c r="I255" s="99">
        <f t="shared" si="189"/>
        <v>-520</v>
      </c>
      <c r="J255" s="1141">
        <v>828</v>
      </c>
      <c r="K255" s="1130">
        <f t="shared" si="207"/>
        <v>308</v>
      </c>
      <c r="L255" s="1131">
        <f t="shared" si="208"/>
        <v>308</v>
      </c>
      <c r="M255" s="1132"/>
      <c r="N255" s="1133"/>
      <c r="O255" s="1139"/>
      <c r="P255" s="1138">
        <f t="shared" si="203"/>
        <v>0</v>
      </c>
      <c r="Q255" s="1154">
        <f t="shared" si="204"/>
        <v>0</v>
      </c>
      <c r="R255" s="1156"/>
      <c r="S255" s="1237"/>
      <c r="T255" s="1237"/>
      <c r="U255" s="1237"/>
      <c r="V255" s="1237"/>
      <c r="W255" s="1237"/>
      <c r="X255" s="1237"/>
      <c r="Y255" s="1237"/>
      <c r="Z255" s="1237"/>
      <c r="AA255" s="1156"/>
      <c r="AB255" s="1167"/>
      <c r="AC255" s="1156"/>
      <c r="AD255" s="1156"/>
      <c r="AE255" s="1156"/>
      <c r="AF255" s="1156"/>
      <c r="AG255" s="1156"/>
      <c r="AH255" s="1156"/>
      <c r="AI255" s="1156"/>
      <c r="AJ255" s="1156"/>
      <c r="AK255" s="1156"/>
      <c r="AL255" s="1156"/>
      <c r="AM255" s="1156"/>
      <c r="AN255" s="1156"/>
      <c r="AO255" s="1156"/>
      <c r="AP255" s="1156"/>
      <c r="AQ255" s="1156"/>
      <c r="AR255" s="1156"/>
      <c r="AS255" s="1179"/>
      <c r="AT255" s="1177"/>
      <c r="AU255" s="1178"/>
      <c r="AV255" s="1178"/>
      <c r="AW255" s="1178"/>
      <c r="AX255" s="1178"/>
      <c r="AY255" s="1178"/>
      <c r="AZ255" s="1178"/>
      <c r="BA255" s="1178"/>
      <c r="BB255" s="1178"/>
      <c r="BC255" s="1178"/>
      <c r="BD255" s="1178"/>
      <c r="BE255" s="1178"/>
      <c r="BF255" s="1178"/>
      <c r="BG255" s="1178"/>
      <c r="BH255" s="1178"/>
      <c r="BI255" s="1178"/>
      <c r="BJ255" s="1178"/>
      <c r="BK255" s="1186"/>
      <c r="BL255" s="1187">
        <v>-828</v>
      </c>
      <c r="BM255" s="1187"/>
      <c r="BN255" s="1187"/>
      <c r="BO255" s="1187"/>
      <c r="BP255" s="1187"/>
      <c r="BQ255" s="1187"/>
      <c r="BR255" s="1187"/>
      <c r="BS255" s="1187"/>
      <c r="BT255" s="1187"/>
      <c r="BU255" s="1187"/>
      <c r="BV255" s="1191"/>
      <c r="BW255" s="1186"/>
      <c r="BX255" s="1186"/>
      <c r="BY255" s="1186"/>
      <c r="BZ255" s="1186"/>
      <c r="CA255" s="1186"/>
      <c r="CB255" s="1186"/>
      <c r="CC255" s="1186"/>
      <c r="CD255" s="1186"/>
      <c r="CE255" s="1186"/>
      <c r="CF255" s="1186"/>
      <c r="CG255" s="1186"/>
      <c r="CH255" s="1186"/>
      <c r="CI255" s="1186"/>
      <c r="CJ255" s="1186"/>
      <c r="CK255" s="1186"/>
      <c r="CL255" s="1186"/>
      <c r="CM255" s="1186"/>
      <c r="CN255" s="1186"/>
      <c r="CO255" s="1186"/>
      <c r="CP255" s="1186"/>
      <c r="CQ255" s="1186"/>
      <c r="CR255" s="1186"/>
      <c r="CS255" s="1186"/>
      <c r="CT255" s="1186"/>
      <c r="CU255" s="1186"/>
      <c r="CV255" s="1186"/>
      <c r="CW255" s="1186"/>
      <c r="CX255" s="1186"/>
      <c r="CY255" s="1186"/>
      <c r="CZ255" s="1186"/>
      <c r="DA255" s="1186"/>
      <c r="DB255" s="1186"/>
      <c r="DC255" s="1186"/>
      <c r="DD255" s="1186"/>
      <c r="DE255" s="1186"/>
      <c r="DF255" s="1186"/>
      <c r="DG255" s="1186"/>
      <c r="DH255" s="1186"/>
      <c r="DI255" s="1186"/>
      <c r="DJ255" s="1186"/>
      <c r="DK255" s="1186"/>
      <c r="DL255" s="1186"/>
      <c r="DM255" s="1186"/>
      <c r="DN255" s="1186"/>
      <c r="DO255" s="1186"/>
      <c r="DP255" s="1186"/>
      <c r="DQ255" s="1186"/>
      <c r="DR255" s="1186"/>
      <c r="DS255" s="1186"/>
      <c r="DT255" s="1186"/>
      <c r="DU255" s="1186"/>
      <c r="DV255" s="1186">
        <v>520</v>
      </c>
      <c r="DW255" s="1186"/>
      <c r="DX255" s="1186"/>
      <c r="DY255" s="1186"/>
      <c r="DZ255" s="1186"/>
      <c r="EA255" s="1186"/>
      <c r="EB255" s="1186"/>
      <c r="EC255" s="1186"/>
      <c r="ED255" s="1186"/>
      <c r="EE255" s="1186"/>
      <c r="EF255" s="1186"/>
      <c r="EG255" s="1186"/>
      <c r="EH255" s="1186"/>
      <c r="EI255" s="1186"/>
      <c r="EJ255" s="1186"/>
      <c r="EK255" s="1197"/>
      <c r="EL255" s="1198"/>
      <c r="EM255" s="1186"/>
      <c r="EN255" s="1186"/>
      <c r="EO255" s="1186"/>
      <c r="EP255" s="1186"/>
      <c r="EQ255" s="1186"/>
      <c r="ER255" s="1186"/>
      <c r="ES255" s="1186"/>
      <c r="ET255" s="1186"/>
      <c r="EU255" s="1186"/>
      <c r="EV255" s="1186"/>
      <c r="EW255" s="1186"/>
      <c r="EX255" s="1186"/>
      <c r="EY255" s="1186"/>
      <c r="EZ255" s="1186"/>
      <c r="FA255" s="1186"/>
      <c r="FB255" s="1186"/>
      <c r="FC255" s="1209"/>
      <c r="FD255" s="1186"/>
      <c r="FE255" s="1186"/>
      <c r="FF255" s="1186"/>
      <c r="FG255" s="1186"/>
      <c r="FH255" s="1186"/>
      <c r="FI255" s="1186"/>
      <c r="FJ255" s="1186"/>
      <c r="FK255" s="1186"/>
      <c r="FL255" s="1209"/>
      <c r="FM255" s="1186"/>
      <c r="FN255" s="1186"/>
      <c r="FO255" s="1186"/>
      <c r="FP255" s="1186"/>
      <c r="FQ255" s="1186"/>
      <c r="FR255" s="1186"/>
      <c r="FS255" s="1186"/>
      <c r="FT255" s="1186"/>
      <c r="FU255" s="1186"/>
      <c r="FV255" s="1186"/>
      <c r="FW255" s="1186"/>
      <c r="FX255" s="1186"/>
      <c r="FY255" s="1186"/>
      <c r="FZ255" s="1186"/>
      <c r="GA255" s="1186"/>
      <c r="GB255" s="1186"/>
      <c r="GC255" s="1186"/>
      <c r="GD255" s="1186"/>
      <c r="GE255" s="1186"/>
      <c r="GF255" s="1186"/>
      <c r="GG255" s="1186"/>
      <c r="GH255" s="1186"/>
      <c r="GI255" s="1186"/>
      <c r="GJ255" s="1186"/>
      <c r="GK255" s="1186"/>
      <c r="GL255" s="1186"/>
      <c r="GM255" s="1186"/>
      <c r="GN255" s="1186"/>
      <c r="GO255" s="1186"/>
      <c r="GP255" s="1186"/>
      <c r="GQ255" s="1186"/>
      <c r="GR255" s="1186"/>
      <c r="GS255" s="1186"/>
      <c r="GT255" s="1186"/>
      <c r="GU255" s="1186"/>
      <c r="GV255" s="1186"/>
      <c r="GW255" s="1186"/>
      <c r="GX255" s="1186"/>
      <c r="GY255" s="1218"/>
      <c r="GZ255" s="364">
        <f t="shared" si="160"/>
        <v>520</v>
      </c>
      <c r="HA255" s="365">
        <f t="shared" si="205"/>
        <v>0</v>
      </c>
      <c r="HB255" s="366">
        <f t="shared" si="162"/>
        <v>520</v>
      </c>
      <c r="HC255" s="366">
        <v>120</v>
      </c>
      <c r="HD255" s="365">
        <v>1760</v>
      </c>
      <c r="HE255" s="365">
        <v>1612</v>
      </c>
      <c r="HF255" s="54"/>
      <c r="HG255" s="708"/>
      <c r="HH255" s="708">
        <v>1.6</v>
      </c>
      <c r="HI255" s="709">
        <f t="shared" si="191"/>
        <v>832</v>
      </c>
      <c r="HJ255" s="710"/>
      <c r="HK255" s="710">
        <v>10.7</v>
      </c>
      <c r="HL255" s="738">
        <f t="shared" si="176"/>
        <v>0.00186567164179108</v>
      </c>
      <c r="HM255" s="739"/>
      <c r="HN255" s="739">
        <v>3000</v>
      </c>
      <c r="HO255" s="739">
        <v>10.7</v>
      </c>
      <c r="HP255" s="740">
        <f t="shared" si="192"/>
        <v>3295.6</v>
      </c>
      <c r="HQ255" s="738">
        <f t="shared" ref="HQ255:HQ262" si="209">1-HO255/6.7/HH255</f>
        <v>0.00186567164179108</v>
      </c>
      <c r="HR255" s="741"/>
      <c r="HS255" s="742">
        <v>44927</v>
      </c>
      <c r="HT255" s="739">
        <f ca="1" t="shared" si="186"/>
        <v>5</v>
      </c>
      <c r="HU255" s="739">
        <f ca="1" t="shared" si="187"/>
        <v>150</v>
      </c>
      <c r="HV255" s="739">
        <v>828</v>
      </c>
      <c r="HW255" s="739">
        <f t="shared" si="202"/>
        <v>520</v>
      </c>
      <c r="HX255" s="761">
        <f t="shared" si="194"/>
        <v>0.915492957746479</v>
      </c>
      <c r="HY255" s="739">
        <f ca="1" t="shared" si="195"/>
        <v>2.22769953051643</v>
      </c>
      <c r="HZ255" s="739">
        <f t="shared" si="201"/>
        <v>308</v>
      </c>
      <c r="IA255" s="739"/>
      <c r="IB255" s="739">
        <f ca="1" t="shared" si="198"/>
        <v>104</v>
      </c>
      <c r="IC255" s="769">
        <f ca="1" t="shared" si="199"/>
        <v>3.46666666666667</v>
      </c>
      <c r="ID255" s="769">
        <f ca="1" t="shared" si="200"/>
        <v>88.8461538461538</v>
      </c>
      <c r="IE255" s="739"/>
      <c r="IF255" s="739"/>
      <c r="IG255" s="739"/>
      <c r="IH255" s="739"/>
      <c r="II255" s="739"/>
      <c r="IJ255" s="739"/>
      <c r="IK255" s="739"/>
      <c r="IL255" s="743"/>
      <c r="IM255" s="743"/>
      <c r="IN255" s="743"/>
      <c r="IO255" s="743"/>
      <c r="IP255" s="743"/>
      <c r="IQ255" s="739"/>
      <c r="IR255" s="739"/>
      <c r="IS255" s="739"/>
      <c r="IT255" s="739"/>
      <c r="IU255" s="739"/>
      <c r="IV255" s="739"/>
      <c r="IW255" s="739"/>
      <c r="IX255" s="739"/>
      <c r="IY255" s="739"/>
      <c r="IZ255" s="739"/>
      <c r="JA255" s="739"/>
      <c r="JB255" s="743">
        <v>0</v>
      </c>
      <c r="JC255" s="743">
        <v>0</v>
      </c>
      <c r="JD255" s="743">
        <v>0</v>
      </c>
      <c r="JE255" s="743">
        <v>0</v>
      </c>
      <c r="JF255" s="743">
        <v>0</v>
      </c>
      <c r="JG255" s="739">
        <v>120</v>
      </c>
      <c r="JH255" s="739">
        <v>0</v>
      </c>
      <c r="JI255" s="739">
        <v>0</v>
      </c>
      <c r="JJ255" s="739">
        <v>0</v>
      </c>
      <c r="JK255" s="739">
        <v>0</v>
      </c>
      <c r="JL255" s="739">
        <v>0</v>
      </c>
      <c r="JM255" s="739">
        <v>0</v>
      </c>
      <c r="JN255" s="28">
        <f t="shared" si="196"/>
        <v>120</v>
      </c>
      <c r="JO255" s="28">
        <f t="shared" si="197"/>
        <v>0</v>
      </c>
      <c r="JP255" s="28"/>
      <c r="JQ255" s="28"/>
      <c r="JR255" s="28"/>
      <c r="JS255" s="28"/>
      <c r="JT255" s="28"/>
      <c r="JU255" s="28"/>
      <c r="JV255" s="28"/>
      <c r="JW255" s="28"/>
      <c r="JX255" s="28"/>
      <c r="JY255" s="28"/>
      <c r="JZ255" s="28"/>
      <c r="KA255" s="28"/>
      <c r="KB255" s="28"/>
      <c r="KC255" s="28"/>
      <c r="KD255" s="28"/>
      <c r="KE255" s="824"/>
    </row>
    <row r="256" s="786" customFormat="1" hidden="1" customHeight="1" spans="1:291">
      <c r="A256" s="847" t="s">
        <v>1334</v>
      </c>
      <c r="B256" s="343">
        <v>2019</v>
      </c>
      <c r="C256" s="95" t="s">
        <v>2129</v>
      </c>
      <c r="D256" s="95" t="s">
        <v>2130</v>
      </c>
      <c r="E256" s="411"/>
      <c r="F256" s="1235" t="s">
        <v>2133</v>
      </c>
      <c r="G256" s="112" t="s">
        <v>2134</v>
      </c>
      <c r="H256" s="1060" t="s">
        <v>2135</v>
      </c>
      <c r="I256" s="99">
        <f t="shared" si="189"/>
        <v>0</v>
      </c>
      <c r="J256" s="1141">
        <v>1012</v>
      </c>
      <c r="K256" s="1130">
        <f t="shared" si="207"/>
        <v>1012</v>
      </c>
      <c r="L256" s="1131">
        <f t="shared" si="208"/>
        <v>1012</v>
      </c>
      <c r="M256" s="1132"/>
      <c r="N256" s="1133"/>
      <c r="O256" s="1139"/>
      <c r="P256" s="1138">
        <f t="shared" si="203"/>
        <v>0</v>
      </c>
      <c r="Q256" s="1154">
        <f t="shared" si="204"/>
        <v>0</v>
      </c>
      <c r="R256" s="1156"/>
      <c r="S256" s="1237"/>
      <c r="T256" s="1237"/>
      <c r="U256" s="1237"/>
      <c r="V256" s="1237"/>
      <c r="W256" s="1237"/>
      <c r="X256" s="1237"/>
      <c r="Y256" s="1237"/>
      <c r="Z256" s="1237"/>
      <c r="AA256" s="1156"/>
      <c r="AB256" s="1167"/>
      <c r="AC256" s="1156"/>
      <c r="AD256" s="1156"/>
      <c r="AE256" s="1156"/>
      <c r="AF256" s="1156"/>
      <c r="AG256" s="1156"/>
      <c r="AH256" s="1156"/>
      <c r="AI256" s="1156"/>
      <c r="AJ256" s="1156"/>
      <c r="AK256" s="1156"/>
      <c r="AL256" s="1156"/>
      <c r="AM256" s="1156"/>
      <c r="AN256" s="1156"/>
      <c r="AO256" s="1156"/>
      <c r="AP256" s="1156"/>
      <c r="AQ256" s="1156"/>
      <c r="AR256" s="1156"/>
      <c r="AS256" s="1179"/>
      <c r="AT256" s="1177"/>
      <c r="AU256" s="1178"/>
      <c r="AV256" s="1178"/>
      <c r="AW256" s="1178"/>
      <c r="AX256" s="1178"/>
      <c r="AY256" s="1178"/>
      <c r="AZ256" s="1178"/>
      <c r="BA256" s="1178"/>
      <c r="BB256" s="1178"/>
      <c r="BC256" s="1178"/>
      <c r="BD256" s="1178"/>
      <c r="BE256" s="1178"/>
      <c r="BF256" s="1178"/>
      <c r="BG256" s="1178"/>
      <c r="BH256" s="1178"/>
      <c r="BI256" s="1178"/>
      <c r="BJ256" s="1178"/>
      <c r="BK256" s="1186"/>
      <c r="BL256" s="1187">
        <v>-1012</v>
      </c>
      <c r="BM256" s="1187"/>
      <c r="BN256" s="1187"/>
      <c r="BO256" s="1187"/>
      <c r="BP256" s="1187"/>
      <c r="BQ256" s="1187"/>
      <c r="BR256" s="1187"/>
      <c r="BS256" s="1187"/>
      <c r="BT256" s="1187"/>
      <c r="BU256" s="1187"/>
      <c r="BV256" s="1191"/>
      <c r="BW256" s="1186"/>
      <c r="BX256" s="1186"/>
      <c r="BY256" s="1186"/>
      <c r="BZ256" s="1186"/>
      <c r="CA256" s="1186"/>
      <c r="CB256" s="1186"/>
      <c r="CC256" s="1186"/>
      <c r="CD256" s="1186"/>
      <c r="CE256" s="1186"/>
      <c r="CF256" s="1186"/>
      <c r="CG256" s="1186"/>
      <c r="CH256" s="1186"/>
      <c r="CI256" s="1186"/>
      <c r="CJ256" s="1186"/>
      <c r="CK256" s="1186"/>
      <c r="CL256" s="1186"/>
      <c r="CM256" s="1186"/>
      <c r="CN256" s="1186"/>
      <c r="CO256" s="1186"/>
      <c r="CP256" s="1186"/>
      <c r="CQ256" s="1186"/>
      <c r="CR256" s="1186"/>
      <c r="CS256" s="1186"/>
      <c r="CT256" s="1186"/>
      <c r="CU256" s="1186"/>
      <c r="CV256" s="1186"/>
      <c r="CW256" s="1186"/>
      <c r="CX256" s="1186"/>
      <c r="CY256" s="1186"/>
      <c r="CZ256" s="1186"/>
      <c r="DA256" s="1186"/>
      <c r="DB256" s="1186"/>
      <c r="DC256" s="1186"/>
      <c r="DD256" s="1186"/>
      <c r="DE256" s="1186"/>
      <c r="DF256" s="1186"/>
      <c r="DG256" s="1186"/>
      <c r="DH256" s="1186"/>
      <c r="DI256" s="1186"/>
      <c r="DJ256" s="1186"/>
      <c r="DK256" s="1186"/>
      <c r="DL256" s="1186"/>
      <c r="DM256" s="1186"/>
      <c r="DN256" s="1186"/>
      <c r="DO256" s="1186"/>
      <c r="DP256" s="1186"/>
      <c r="DQ256" s="1186"/>
      <c r="DR256" s="1186"/>
      <c r="DS256" s="1186"/>
      <c r="DT256" s="1186"/>
      <c r="DU256" s="1186"/>
      <c r="DV256" s="1186"/>
      <c r="DW256" s="1186"/>
      <c r="DX256" s="1186"/>
      <c r="DY256" s="1186"/>
      <c r="DZ256" s="1186"/>
      <c r="EA256" s="1186"/>
      <c r="EB256" s="1186"/>
      <c r="EC256" s="1186"/>
      <c r="ED256" s="1186"/>
      <c r="EE256" s="1186"/>
      <c r="EF256" s="1186"/>
      <c r="EG256" s="1186"/>
      <c r="EH256" s="1186"/>
      <c r="EI256" s="1186"/>
      <c r="EJ256" s="1186"/>
      <c r="EK256" s="1197"/>
      <c r="EL256" s="1198"/>
      <c r="EM256" s="1186"/>
      <c r="EN256" s="1186"/>
      <c r="EO256" s="1186"/>
      <c r="EP256" s="1186"/>
      <c r="EQ256" s="1186"/>
      <c r="ER256" s="1186"/>
      <c r="ES256" s="1186"/>
      <c r="ET256" s="1186"/>
      <c r="EU256" s="1186"/>
      <c r="EV256" s="1186"/>
      <c r="EW256" s="1186"/>
      <c r="EX256" s="1186"/>
      <c r="EY256" s="1186"/>
      <c r="EZ256" s="1186"/>
      <c r="FA256" s="1186"/>
      <c r="FB256" s="1186"/>
      <c r="FC256" s="1209"/>
      <c r="FD256" s="1186"/>
      <c r="FE256" s="1186"/>
      <c r="FF256" s="1186"/>
      <c r="FG256" s="1186"/>
      <c r="FH256" s="1186"/>
      <c r="FI256" s="1186"/>
      <c r="FJ256" s="1186"/>
      <c r="FK256" s="1186"/>
      <c r="FL256" s="1209"/>
      <c r="FM256" s="1186"/>
      <c r="FN256" s="1186"/>
      <c r="FO256" s="1186"/>
      <c r="FP256" s="1186"/>
      <c r="FQ256" s="1186"/>
      <c r="FR256" s="1186"/>
      <c r="FS256" s="1186"/>
      <c r="FT256" s="1186"/>
      <c r="FU256" s="1186"/>
      <c r="FV256" s="1186"/>
      <c r="FW256" s="1186"/>
      <c r="FX256" s="1186"/>
      <c r="FY256" s="1186"/>
      <c r="FZ256" s="1186"/>
      <c r="GA256" s="1186"/>
      <c r="GB256" s="1186"/>
      <c r="GC256" s="1186"/>
      <c r="GD256" s="1186"/>
      <c r="GE256" s="1186"/>
      <c r="GF256" s="1186"/>
      <c r="GG256" s="1186"/>
      <c r="GH256" s="1186"/>
      <c r="GI256" s="1186"/>
      <c r="GJ256" s="1186"/>
      <c r="GK256" s="1186"/>
      <c r="GL256" s="1186"/>
      <c r="GM256" s="1186"/>
      <c r="GN256" s="1186"/>
      <c r="GO256" s="1186"/>
      <c r="GP256" s="1186"/>
      <c r="GQ256" s="1186"/>
      <c r="GR256" s="1186"/>
      <c r="GS256" s="1186"/>
      <c r="GT256" s="1186"/>
      <c r="GU256" s="1186"/>
      <c r="GV256" s="1186"/>
      <c r="GW256" s="1186"/>
      <c r="GX256" s="1186"/>
      <c r="GY256" s="1218"/>
      <c r="GZ256" s="364">
        <f t="shared" si="160"/>
        <v>0</v>
      </c>
      <c r="HA256" s="365">
        <f t="shared" si="205"/>
        <v>0</v>
      </c>
      <c r="HB256" s="366">
        <f t="shared" si="162"/>
        <v>0</v>
      </c>
      <c r="HC256" s="366">
        <v>600</v>
      </c>
      <c r="HD256" s="365">
        <v>1160</v>
      </c>
      <c r="HE256" s="365">
        <v>1423</v>
      </c>
      <c r="HF256" s="54"/>
      <c r="HG256" s="708"/>
      <c r="HH256" s="708">
        <v>1.6</v>
      </c>
      <c r="HI256" s="709">
        <f t="shared" si="191"/>
        <v>0</v>
      </c>
      <c r="HJ256" s="710"/>
      <c r="HK256" s="710">
        <v>13.25</v>
      </c>
      <c r="HL256" s="738">
        <f t="shared" si="176"/>
        <v>-0.236007462686567</v>
      </c>
      <c r="HM256" s="739"/>
      <c r="HN256" s="739">
        <v>3000</v>
      </c>
      <c r="HO256" s="739">
        <v>13.25</v>
      </c>
      <c r="HP256" s="740">
        <f t="shared" si="192"/>
        <v>13409</v>
      </c>
      <c r="HQ256" s="738">
        <f t="shared" si="209"/>
        <v>-0.236007462686567</v>
      </c>
      <c r="HR256" s="741"/>
      <c r="HS256" s="742">
        <v>44927</v>
      </c>
      <c r="HT256" s="739">
        <f ca="1" t="shared" si="186"/>
        <v>5</v>
      </c>
      <c r="HU256" s="739">
        <f ca="1" t="shared" si="187"/>
        <v>150</v>
      </c>
      <c r="HV256" s="739">
        <v>1012</v>
      </c>
      <c r="HW256" s="739">
        <f t="shared" si="202"/>
        <v>0</v>
      </c>
      <c r="HX256" s="761">
        <f t="shared" si="194"/>
        <v>0</v>
      </c>
      <c r="HY256" s="739">
        <f ca="1" t="shared" si="195"/>
        <v>0</v>
      </c>
      <c r="HZ256" s="739">
        <f t="shared" si="201"/>
        <v>1012</v>
      </c>
      <c r="IA256" s="739"/>
      <c r="IB256" s="739">
        <f ca="1" t="shared" si="198"/>
        <v>0</v>
      </c>
      <c r="IC256" s="769">
        <f ca="1" t="shared" si="199"/>
        <v>0</v>
      </c>
      <c r="ID256" s="769" t="e">
        <f ca="1" t="shared" si="200"/>
        <v>#DIV/0!</v>
      </c>
      <c r="IE256" s="739"/>
      <c r="IF256" s="739"/>
      <c r="IG256" s="739"/>
      <c r="IH256" s="739"/>
      <c r="II256" s="739"/>
      <c r="IJ256" s="739"/>
      <c r="IK256" s="739"/>
      <c r="IL256" s="743"/>
      <c r="IM256" s="743"/>
      <c r="IN256" s="743"/>
      <c r="IO256" s="743"/>
      <c r="IP256" s="743"/>
      <c r="IQ256" s="739"/>
      <c r="IR256" s="739"/>
      <c r="IS256" s="739"/>
      <c r="IT256" s="739"/>
      <c r="IU256" s="739"/>
      <c r="IV256" s="739"/>
      <c r="IW256" s="739"/>
      <c r="IX256" s="739"/>
      <c r="IY256" s="739"/>
      <c r="IZ256" s="739"/>
      <c r="JA256" s="739"/>
      <c r="JB256" s="743">
        <v>0</v>
      </c>
      <c r="JC256" s="743">
        <v>0</v>
      </c>
      <c r="JD256" s="743">
        <v>0</v>
      </c>
      <c r="JE256" s="743">
        <v>0</v>
      </c>
      <c r="JF256" s="743">
        <v>0</v>
      </c>
      <c r="JG256" s="739">
        <v>0</v>
      </c>
      <c r="JH256" s="739">
        <v>0</v>
      </c>
      <c r="JI256" s="739">
        <v>0</v>
      </c>
      <c r="JJ256" s="739">
        <v>0</v>
      </c>
      <c r="JK256" s="739">
        <v>0</v>
      </c>
      <c r="JL256" s="739">
        <v>600</v>
      </c>
      <c r="JM256" s="739">
        <v>0</v>
      </c>
      <c r="JN256" s="28">
        <f t="shared" si="196"/>
        <v>600</v>
      </c>
      <c r="JO256" s="28">
        <f t="shared" si="197"/>
        <v>0</v>
      </c>
      <c r="JP256" s="28"/>
      <c r="JQ256" s="28"/>
      <c r="JR256" s="28"/>
      <c r="JS256" s="28"/>
      <c r="JT256" s="28"/>
      <c r="JU256" s="28"/>
      <c r="JV256" s="28"/>
      <c r="JW256" s="28"/>
      <c r="JX256" s="28"/>
      <c r="JY256" s="28"/>
      <c r="JZ256" s="28"/>
      <c r="KA256" s="28"/>
      <c r="KB256" s="28"/>
      <c r="KC256" s="28"/>
      <c r="KD256" s="28"/>
      <c r="KE256" s="824"/>
    </row>
    <row r="257" s="786" customFormat="1" hidden="1" customHeight="1" spans="1:291">
      <c r="A257" s="847" t="s">
        <v>1334</v>
      </c>
      <c r="B257" s="343">
        <v>2020</v>
      </c>
      <c r="C257" s="95" t="s">
        <v>2136</v>
      </c>
      <c r="D257" s="95" t="s">
        <v>2137</v>
      </c>
      <c r="E257" s="411"/>
      <c r="F257" s="1235" t="s">
        <v>536</v>
      </c>
      <c r="G257" s="112" t="s">
        <v>537</v>
      </c>
      <c r="H257" s="1060" t="s">
        <v>538</v>
      </c>
      <c r="I257" s="99">
        <f t="shared" si="189"/>
        <v>-256</v>
      </c>
      <c r="J257" s="1129">
        <v>1414</v>
      </c>
      <c r="K257" s="1130">
        <f t="shared" si="207"/>
        <v>1158</v>
      </c>
      <c r="L257" s="1131">
        <f t="shared" si="208"/>
        <v>1158</v>
      </c>
      <c r="M257" s="1132"/>
      <c r="N257" s="1137"/>
      <c r="O257" s="1134"/>
      <c r="P257" s="1138">
        <f t="shared" si="203"/>
        <v>0</v>
      </c>
      <c r="Q257" s="1154">
        <f t="shared" si="204"/>
        <v>0</v>
      </c>
      <c r="R257" s="1156"/>
      <c r="S257" s="1237"/>
      <c r="T257" s="1237"/>
      <c r="U257" s="1237"/>
      <c r="V257" s="1237"/>
      <c r="W257" s="1237"/>
      <c r="X257" s="1237"/>
      <c r="Y257" s="1237"/>
      <c r="Z257" s="1237"/>
      <c r="AA257" s="1156"/>
      <c r="AB257" s="1167"/>
      <c r="AC257" s="1156"/>
      <c r="AD257" s="1156"/>
      <c r="AE257" s="1156"/>
      <c r="AF257" s="1156"/>
      <c r="AG257" s="1156"/>
      <c r="AH257" s="1156"/>
      <c r="AI257" s="1156"/>
      <c r="AJ257" s="1156"/>
      <c r="AK257" s="1156"/>
      <c r="AL257" s="1156"/>
      <c r="AM257" s="1156"/>
      <c r="AN257" s="1156"/>
      <c r="AO257" s="1156"/>
      <c r="AP257" s="1156"/>
      <c r="AQ257" s="1156"/>
      <c r="AR257" s="1156"/>
      <c r="AS257" s="1179"/>
      <c r="AT257" s="1177"/>
      <c r="AU257" s="1178"/>
      <c r="AV257" s="1178"/>
      <c r="AW257" s="1178"/>
      <c r="AX257" s="1178"/>
      <c r="AY257" s="1178"/>
      <c r="AZ257" s="1178"/>
      <c r="BA257" s="1178"/>
      <c r="BB257" s="1178"/>
      <c r="BC257" s="1178"/>
      <c r="BD257" s="1178"/>
      <c r="BE257" s="1178"/>
      <c r="BF257" s="1178"/>
      <c r="BG257" s="1178"/>
      <c r="BH257" s="1178"/>
      <c r="BI257" s="1178"/>
      <c r="BJ257" s="1178"/>
      <c r="BK257" s="1186"/>
      <c r="BL257" s="1187">
        <v>-1414</v>
      </c>
      <c r="BM257" s="1187"/>
      <c r="BN257" s="1187"/>
      <c r="BO257" s="1187"/>
      <c r="BP257" s="1187"/>
      <c r="BQ257" s="1187"/>
      <c r="BR257" s="1187"/>
      <c r="BS257" s="1187"/>
      <c r="BT257" s="1187"/>
      <c r="BU257" s="1187"/>
      <c r="BV257" s="1191"/>
      <c r="BW257" s="1186"/>
      <c r="BX257" s="1186"/>
      <c r="BY257" s="1186"/>
      <c r="BZ257" s="1186"/>
      <c r="CA257" s="1186"/>
      <c r="CB257" s="1186"/>
      <c r="CC257" s="1186"/>
      <c r="CD257" s="1186"/>
      <c r="CE257" s="1186"/>
      <c r="CF257" s="1186"/>
      <c r="CG257" s="1186"/>
      <c r="CH257" s="1186"/>
      <c r="CI257" s="1186"/>
      <c r="CJ257" s="1186"/>
      <c r="CK257" s="1186"/>
      <c r="CL257" s="1186"/>
      <c r="CM257" s="1186"/>
      <c r="CN257" s="1186"/>
      <c r="CO257" s="1186"/>
      <c r="CP257" s="1186"/>
      <c r="CQ257" s="1186"/>
      <c r="CR257" s="1186"/>
      <c r="CS257" s="1186"/>
      <c r="CT257" s="1186"/>
      <c r="CU257" s="1186"/>
      <c r="CV257" s="1186">
        <v>64</v>
      </c>
      <c r="CW257" s="1186"/>
      <c r="CX257" s="1186"/>
      <c r="CY257" s="1186"/>
      <c r="CZ257" s="1186"/>
      <c r="DA257" s="1186"/>
      <c r="DB257" s="1186"/>
      <c r="DC257" s="1186"/>
      <c r="DD257" s="1186"/>
      <c r="DE257" s="1186"/>
      <c r="DF257" s="1186"/>
      <c r="DG257" s="1186"/>
      <c r="DH257" s="1186"/>
      <c r="DI257" s="1186"/>
      <c r="DJ257" s="1186">
        <v>32</v>
      </c>
      <c r="DK257" s="1186"/>
      <c r="DL257" s="1186"/>
      <c r="DM257" s="1186"/>
      <c r="DN257" s="1186"/>
      <c r="DO257" s="1186"/>
      <c r="DP257" s="1186"/>
      <c r="DQ257" s="1186"/>
      <c r="DR257" s="1186"/>
      <c r="DS257" s="1186"/>
      <c r="DT257" s="1186"/>
      <c r="DU257" s="1186"/>
      <c r="DV257" s="1186"/>
      <c r="DW257" s="1186"/>
      <c r="DX257" s="1186"/>
      <c r="DY257" s="1186"/>
      <c r="DZ257" s="1186"/>
      <c r="EA257" s="1186"/>
      <c r="EB257" s="1186"/>
      <c r="EC257" s="1186"/>
      <c r="ED257" s="1186"/>
      <c r="EE257" s="1186"/>
      <c r="EF257" s="1186"/>
      <c r="EG257" s="1186">
        <v>160</v>
      </c>
      <c r="EH257" s="1186"/>
      <c r="EI257" s="1186"/>
      <c r="EJ257" s="1186"/>
      <c r="EK257" s="1197"/>
      <c r="EL257" s="1198"/>
      <c r="EM257" s="1186"/>
      <c r="EN257" s="1186"/>
      <c r="EO257" s="1186"/>
      <c r="EP257" s="1186"/>
      <c r="EQ257" s="1186"/>
      <c r="ER257" s="1186"/>
      <c r="ES257" s="1186"/>
      <c r="ET257" s="1186"/>
      <c r="EU257" s="1186"/>
      <c r="EV257" s="1186"/>
      <c r="EW257" s="1186"/>
      <c r="EX257" s="1186"/>
      <c r="EY257" s="1186"/>
      <c r="EZ257" s="1186"/>
      <c r="FA257" s="1186"/>
      <c r="FB257" s="1186"/>
      <c r="FC257" s="1209"/>
      <c r="FD257" s="1186"/>
      <c r="FE257" s="1186"/>
      <c r="FF257" s="1186"/>
      <c r="FG257" s="1186"/>
      <c r="FH257" s="1186"/>
      <c r="FI257" s="1186"/>
      <c r="FJ257" s="1186"/>
      <c r="FK257" s="1186"/>
      <c r="FL257" s="1209"/>
      <c r="FM257" s="1186"/>
      <c r="FN257" s="1186"/>
      <c r="FO257" s="1186"/>
      <c r="FP257" s="1186"/>
      <c r="FQ257" s="1186"/>
      <c r="FR257" s="1186"/>
      <c r="FS257" s="1186"/>
      <c r="FT257" s="1186"/>
      <c r="FU257" s="1186"/>
      <c r="FV257" s="1186"/>
      <c r="FW257" s="1186"/>
      <c r="FX257" s="1186"/>
      <c r="FY257" s="1186"/>
      <c r="FZ257" s="1186"/>
      <c r="GA257" s="1186"/>
      <c r="GB257" s="1186"/>
      <c r="GC257" s="1186"/>
      <c r="GD257" s="1186"/>
      <c r="GE257" s="1186"/>
      <c r="GF257" s="1186"/>
      <c r="GG257" s="1186"/>
      <c r="GH257" s="1186"/>
      <c r="GI257" s="1186"/>
      <c r="GJ257" s="1186"/>
      <c r="GK257" s="1186"/>
      <c r="GL257" s="1186"/>
      <c r="GM257" s="1186"/>
      <c r="GN257" s="1186"/>
      <c r="GO257" s="1186"/>
      <c r="GP257" s="1186"/>
      <c r="GQ257" s="1186"/>
      <c r="GR257" s="1186"/>
      <c r="GS257" s="1186"/>
      <c r="GT257" s="1186"/>
      <c r="GU257" s="1186"/>
      <c r="GV257" s="1186"/>
      <c r="GW257" s="1186"/>
      <c r="GX257" s="1186"/>
      <c r="GY257" s="1218"/>
      <c r="GZ257" s="364">
        <f t="shared" si="160"/>
        <v>256</v>
      </c>
      <c r="HA257" s="365">
        <f t="shared" si="205"/>
        <v>0</v>
      </c>
      <c r="HB257" s="366">
        <f t="shared" si="162"/>
        <v>256</v>
      </c>
      <c r="HC257" s="366">
        <v>672</v>
      </c>
      <c r="HD257" s="365">
        <v>4244</v>
      </c>
      <c r="HE257" s="365">
        <v>5103</v>
      </c>
      <c r="HF257" s="54"/>
      <c r="HG257" s="708">
        <v>9.99</v>
      </c>
      <c r="HH257" s="817">
        <v>2.37</v>
      </c>
      <c r="HI257" s="709">
        <f t="shared" si="191"/>
        <v>606.72</v>
      </c>
      <c r="HJ257" s="710">
        <v>20</v>
      </c>
      <c r="HK257" s="710">
        <v>15.46</v>
      </c>
      <c r="HL257" s="738">
        <f t="shared" si="176"/>
        <v>0.0263870520813654</v>
      </c>
      <c r="HM257" s="739"/>
      <c r="HN257" s="739">
        <v>3000</v>
      </c>
      <c r="HO257" s="739">
        <v>15.46</v>
      </c>
      <c r="HP257" s="740">
        <f t="shared" si="192"/>
        <v>17902.68</v>
      </c>
      <c r="HQ257" s="738">
        <f t="shared" si="209"/>
        <v>0.0263870520813654</v>
      </c>
      <c r="HR257" s="741"/>
      <c r="HS257" s="742">
        <v>44927</v>
      </c>
      <c r="HT257" s="739">
        <f ca="1" t="shared" si="186"/>
        <v>5</v>
      </c>
      <c r="HU257" s="739">
        <f ca="1" t="shared" si="187"/>
        <v>150</v>
      </c>
      <c r="HV257" s="739">
        <v>1414</v>
      </c>
      <c r="HW257" s="739">
        <f t="shared" si="202"/>
        <v>256</v>
      </c>
      <c r="HX257" s="761">
        <f t="shared" si="194"/>
        <v>0.199066874027994</v>
      </c>
      <c r="HY257" s="739">
        <f ca="1" t="shared" si="195"/>
        <v>0.484396060134785</v>
      </c>
      <c r="HZ257" s="739">
        <f t="shared" si="201"/>
        <v>1158</v>
      </c>
      <c r="IA257" s="739"/>
      <c r="IB257" s="739">
        <f ca="1" t="shared" si="198"/>
        <v>51.2</v>
      </c>
      <c r="IC257" s="769">
        <f ca="1" t="shared" si="199"/>
        <v>1.70666666666667</v>
      </c>
      <c r="ID257" s="769">
        <f ca="1" t="shared" si="200"/>
        <v>678.515625</v>
      </c>
      <c r="IE257" s="739"/>
      <c r="IF257" s="739"/>
      <c r="IG257" s="739"/>
      <c r="IH257" s="739"/>
      <c r="II257" s="739"/>
      <c r="IJ257" s="739"/>
      <c r="IK257" s="739"/>
      <c r="IL257" s="743"/>
      <c r="IM257" s="743"/>
      <c r="IN257" s="743"/>
      <c r="IO257" s="743"/>
      <c r="IP257" s="743"/>
      <c r="IQ257" s="739"/>
      <c r="IR257" s="739"/>
      <c r="IS257" s="739"/>
      <c r="IT257" s="739"/>
      <c r="IU257" s="739"/>
      <c r="IV257" s="739"/>
      <c r="IW257" s="739"/>
      <c r="IX257" s="739"/>
      <c r="IY257" s="739"/>
      <c r="IZ257" s="739"/>
      <c r="JA257" s="739"/>
      <c r="JB257" s="743">
        <v>32</v>
      </c>
      <c r="JC257" s="743">
        <v>352</v>
      </c>
      <c r="JD257" s="743">
        <v>32</v>
      </c>
      <c r="JE257" s="743">
        <v>0</v>
      </c>
      <c r="JF257" s="743">
        <v>0</v>
      </c>
      <c r="JG257" s="739">
        <v>32</v>
      </c>
      <c r="JH257" s="739">
        <v>32</v>
      </c>
      <c r="JI257" s="739">
        <v>0</v>
      </c>
      <c r="JJ257" s="739">
        <v>0</v>
      </c>
      <c r="JK257" s="739">
        <v>16</v>
      </c>
      <c r="JL257" s="739">
        <v>0</v>
      </c>
      <c r="JM257" s="739">
        <v>176</v>
      </c>
      <c r="JN257" s="28">
        <f t="shared" si="196"/>
        <v>672</v>
      </c>
      <c r="JO257" s="28">
        <f t="shared" si="197"/>
        <v>0</v>
      </c>
      <c r="JP257" s="28"/>
      <c r="JQ257" s="28"/>
      <c r="JR257" s="28"/>
      <c r="JS257" s="28"/>
      <c r="JT257" s="28"/>
      <c r="JU257" s="28"/>
      <c r="JV257" s="28"/>
      <c r="JW257" s="28"/>
      <c r="JX257" s="28"/>
      <c r="JY257" s="28"/>
      <c r="JZ257" s="28"/>
      <c r="KA257" s="28"/>
      <c r="KB257" s="28"/>
      <c r="KC257" s="28"/>
      <c r="KD257" s="28"/>
      <c r="KE257" s="824"/>
    </row>
    <row r="258" s="1071" customFormat="1" hidden="1" customHeight="1" spans="1:291">
      <c r="A258" s="847" t="s">
        <v>1334</v>
      </c>
      <c r="B258" s="343">
        <v>2019</v>
      </c>
      <c r="C258" s="95" t="s">
        <v>2136</v>
      </c>
      <c r="D258" s="122" t="s">
        <v>2137</v>
      </c>
      <c r="E258" s="796"/>
      <c r="F258" s="1235" t="s">
        <v>2138</v>
      </c>
      <c r="G258" s="112" t="s">
        <v>783</v>
      </c>
      <c r="H258" s="1060" t="s">
        <v>2139</v>
      </c>
      <c r="I258" s="99">
        <f t="shared" si="189"/>
        <v>-16</v>
      </c>
      <c r="J258" s="1129">
        <v>170</v>
      </c>
      <c r="K258" s="1130">
        <f t="shared" si="207"/>
        <v>154</v>
      </c>
      <c r="L258" s="1131">
        <f t="shared" si="208"/>
        <v>154</v>
      </c>
      <c r="M258" s="1142"/>
      <c r="N258" s="1137"/>
      <c r="O258" s="1134"/>
      <c r="P258" s="1135">
        <f t="shared" si="203"/>
        <v>0</v>
      </c>
      <c r="Q258" s="1152">
        <f t="shared" si="204"/>
        <v>0</v>
      </c>
      <c r="R258" s="1153"/>
      <c r="S258" s="1244"/>
      <c r="T258" s="1244"/>
      <c r="U258" s="1244"/>
      <c r="V258" s="1244"/>
      <c r="W258" s="1244"/>
      <c r="X258" s="1244"/>
      <c r="Y258" s="1244"/>
      <c r="Z258" s="1244"/>
      <c r="AA258" s="1153"/>
      <c r="AB258" s="1166"/>
      <c r="AC258" s="1153"/>
      <c r="AD258" s="1153"/>
      <c r="AE258" s="1153"/>
      <c r="AF258" s="1153"/>
      <c r="AG258" s="1153"/>
      <c r="AH258" s="1153"/>
      <c r="AI258" s="1153"/>
      <c r="AJ258" s="1153"/>
      <c r="AK258" s="1153"/>
      <c r="AL258" s="1153"/>
      <c r="AM258" s="1153"/>
      <c r="AN258" s="1153"/>
      <c r="AO258" s="1153"/>
      <c r="AP258" s="1153"/>
      <c r="AQ258" s="1153"/>
      <c r="AR258" s="1153"/>
      <c r="AS258" s="1176"/>
      <c r="AT258" s="1177"/>
      <c r="AU258" s="1178"/>
      <c r="AV258" s="1178"/>
      <c r="AW258" s="1178"/>
      <c r="AX258" s="1178"/>
      <c r="AY258" s="1178"/>
      <c r="AZ258" s="1178"/>
      <c r="BA258" s="1178"/>
      <c r="BB258" s="1178"/>
      <c r="BC258" s="1178"/>
      <c r="BD258" s="1178"/>
      <c r="BE258" s="1178"/>
      <c r="BF258" s="1178"/>
      <c r="BG258" s="1178"/>
      <c r="BH258" s="1178"/>
      <c r="BI258" s="1178"/>
      <c r="BJ258" s="1178"/>
      <c r="BK258" s="1186"/>
      <c r="BL258" s="1187">
        <v>-170</v>
      </c>
      <c r="BM258" s="1187"/>
      <c r="BN258" s="1187"/>
      <c r="BO258" s="1187"/>
      <c r="BP258" s="1187"/>
      <c r="BQ258" s="1187"/>
      <c r="BR258" s="1187"/>
      <c r="BS258" s="1187"/>
      <c r="BT258" s="1187"/>
      <c r="BU258" s="1187"/>
      <c r="BV258" s="1191"/>
      <c r="BW258" s="1186"/>
      <c r="BX258" s="1186"/>
      <c r="BY258" s="1186"/>
      <c r="BZ258" s="1186"/>
      <c r="CA258" s="1186"/>
      <c r="CB258" s="1186"/>
      <c r="CC258" s="1186"/>
      <c r="CD258" s="1186"/>
      <c r="CE258" s="1186"/>
      <c r="CF258" s="1186"/>
      <c r="CG258" s="1186"/>
      <c r="CH258" s="1186"/>
      <c r="CI258" s="1186"/>
      <c r="CJ258" s="1186"/>
      <c r="CK258" s="1186"/>
      <c r="CL258" s="1186"/>
      <c r="CM258" s="1186"/>
      <c r="CN258" s="1186"/>
      <c r="CO258" s="1186"/>
      <c r="CP258" s="1186"/>
      <c r="CQ258" s="1186"/>
      <c r="CR258" s="1186"/>
      <c r="CS258" s="1186"/>
      <c r="CT258" s="1186"/>
      <c r="CU258" s="1186"/>
      <c r="CV258" s="1186"/>
      <c r="CW258" s="1186"/>
      <c r="CX258" s="1186"/>
      <c r="CY258" s="1186"/>
      <c r="CZ258" s="1186"/>
      <c r="DA258" s="1186"/>
      <c r="DB258" s="1186"/>
      <c r="DC258" s="1186"/>
      <c r="DD258" s="1186"/>
      <c r="DE258" s="1186"/>
      <c r="DF258" s="1186"/>
      <c r="DG258" s="1186"/>
      <c r="DH258" s="1186"/>
      <c r="DI258" s="1186"/>
      <c r="DJ258" s="1186">
        <v>16</v>
      </c>
      <c r="DK258" s="1186"/>
      <c r="DL258" s="1186"/>
      <c r="DM258" s="1186"/>
      <c r="DN258" s="1186"/>
      <c r="DO258" s="1186"/>
      <c r="DP258" s="1186"/>
      <c r="DQ258" s="1186"/>
      <c r="DR258" s="1186"/>
      <c r="DS258" s="1186"/>
      <c r="DT258" s="1186"/>
      <c r="DU258" s="1186"/>
      <c r="DV258" s="1186"/>
      <c r="DW258" s="1186"/>
      <c r="DX258" s="1186"/>
      <c r="DY258" s="1186"/>
      <c r="DZ258" s="1186"/>
      <c r="EA258" s="1186"/>
      <c r="EB258" s="1186"/>
      <c r="EC258" s="1186"/>
      <c r="ED258" s="1186"/>
      <c r="EE258" s="1186"/>
      <c r="EF258" s="1186"/>
      <c r="EG258" s="1186"/>
      <c r="EH258" s="1186"/>
      <c r="EI258" s="1186"/>
      <c r="EJ258" s="1186"/>
      <c r="EK258" s="1197"/>
      <c r="EL258" s="1198"/>
      <c r="EM258" s="1186"/>
      <c r="EN258" s="1186"/>
      <c r="EO258" s="1186"/>
      <c r="EP258" s="1186"/>
      <c r="EQ258" s="1186"/>
      <c r="ER258" s="1186"/>
      <c r="ES258" s="1186"/>
      <c r="ET258" s="1186"/>
      <c r="EU258" s="1186"/>
      <c r="EV258" s="1186"/>
      <c r="EW258" s="1186"/>
      <c r="EX258" s="1186"/>
      <c r="EY258" s="1186"/>
      <c r="EZ258" s="1186"/>
      <c r="FA258" s="1186"/>
      <c r="FB258" s="1186"/>
      <c r="FC258" s="1208"/>
      <c r="FD258" s="1186"/>
      <c r="FE258" s="1186"/>
      <c r="FF258" s="1186"/>
      <c r="FG258" s="1186"/>
      <c r="FH258" s="1186"/>
      <c r="FI258" s="1186"/>
      <c r="FJ258" s="1186"/>
      <c r="FK258" s="1186"/>
      <c r="FL258" s="1208"/>
      <c r="FM258" s="1186"/>
      <c r="FN258" s="1186"/>
      <c r="FO258" s="1186"/>
      <c r="FP258" s="1186"/>
      <c r="FQ258" s="1186"/>
      <c r="FR258" s="1186"/>
      <c r="FS258" s="1186"/>
      <c r="FT258" s="1186"/>
      <c r="FU258" s="1186"/>
      <c r="FV258" s="1186"/>
      <c r="FW258" s="1186"/>
      <c r="FX258" s="1186"/>
      <c r="FY258" s="1186"/>
      <c r="FZ258" s="1186"/>
      <c r="GA258" s="1186"/>
      <c r="GB258" s="1186"/>
      <c r="GC258" s="1186"/>
      <c r="GD258" s="1186"/>
      <c r="GE258" s="1186"/>
      <c r="GF258" s="1186"/>
      <c r="GG258" s="1186"/>
      <c r="GH258" s="1186"/>
      <c r="GI258" s="1186"/>
      <c r="GJ258" s="1186"/>
      <c r="GK258" s="1186"/>
      <c r="GL258" s="1186"/>
      <c r="GM258" s="1186"/>
      <c r="GN258" s="1186"/>
      <c r="GO258" s="1186"/>
      <c r="GP258" s="1186"/>
      <c r="GQ258" s="1186"/>
      <c r="GR258" s="1186"/>
      <c r="GS258" s="1186"/>
      <c r="GT258" s="1186"/>
      <c r="GU258" s="1186"/>
      <c r="GV258" s="1186"/>
      <c r="GW258" s="1186"/>
      <c r="GX258" s="1186"/>
      <c r="GY258" s="1219"/>
      <c r="GZ258" s="364">
        <f t="shared" si="160"/>
        <v>16</v>
      </c>
      <c r="HA258" s="365">
        <f t="shared" si="205"/>
        <v>0</v>
      </c>
      <c r="HB258" s="366">
        <f t="shared" si="162"/>
        <v>16</v>
      </c>
      <c r="HC258" s="366">
        <v>112</v>
      </c>
      <c r="HD258" s="365">
        <v>2252</v>
      </c>
      <c r="HE258" s="365">
        <v>3258</v>
      </c>
      <c r="HF258" s="54"/>
      <c r="HG258" s="708">
        <v>9.99</v>
      </c>
      <c r="HH258" s="708">
        <v>2.37</v>
      </c>
      <c r="HI258" s="709">
        <f t="shared" si="191"/>
        <v>37.92</v>
      </c>
      <c r="HJ258" s="710">
        <v>20</v>
      </c>
      <c r="HK258" s="710">
        <v>15.46</v>
      </c>
      <c r="HL258" s="738">
        <f t="shared" si="176"/>
        <v>0.0263870520813654</v>
      </c>
      <c r="HM258" s="739"/>
      <c r="HN258" s="739">
        <v>3000</v>
      </c>
      <c r="HO258" s="739">
        <v>15.46</v>
      </c>
      <c r="HP258" s="740">
        <f t="shared" si="192"/>
        <v>2380.84</v>
      </c>
      <c r="HQ258" s="738">
        <f t="shared" si="209"/>
        <v>0.0263870520813654</v>
      </c>
      <c r="HR258" s="741"/>
      <c r="HS258" s="742">
        <v>44927</v>
      </c>
      <c r="HT258" s="739">
        <f ca="1" t="shared" si="186"/>
        <v>5</v>
      </c>
      <c r="HU258" s="739">
        <f ca="1" t="shared" si="187"/>
        <v>150</v>
      </c>
      <c r="HV258" s="739">
        <v>170</v>
      </c>
      <c r="HW258" s="739">
        <f t="shared" si="202"/>
        <v>16</v>
      </c>
      <c r="HX258" s="761">
        <f t="shared" si="194"/>
        <v>0.0987654320987654</v>
      </c>
      <c r="HY258" s="739">
        <f ca="1" t="shared" si="195"/>
        <v>0.240329218106996</v>
      </c>
      <c r="HZ258" s="739">
        <f t="shared" si="201"/>
        <v>154</v>
      </c>
      <c r="IA258" s="739"/>
      <c r="IB258" s="739">
        <f ca="1" t="shared" si="198"/>
        <v>3.2</v>
      </c>
      <c r="IC258" s="769">
        <f ca="1" t="shared" si="199"/>
        <v>0.106666666666667</v>
      </c>
      <c r="ID258" s="769">
        <f ca="1" t="shared" si="200"/>
        <v>1443.75</v>
      </c>
      <c r="IE258" s="739"/>
      <c r="IF258" s="739"/>
      <c r="IG258" s="739"/>
      <c r="IH258" s="739"/>
      <c r="II258" s="739"/>
      <c r="IJ258" s="739"/>
      <c r="IK258" s="739"/>
      <c r="IL258" s="743"/>
      <c r="IM258" s="743"/>
      <c r="IN258" s="743"/>
      <c r="IO258" s="743"/>
      <c r="IP258" s="743"/>
      <c r="IQ258" s="739"/>
      <c r="IR258" s="739"/>
      <c r="IS258" s="739"/>
      <c r="IT258" s="739"/>
      <c r="IU258" s="739"/>
      <c r="IV258" s="739"/>
      <c r="IW258" s="739"/>
      <c r="IX258" s="739"/>
      <c r="IY258" s="739"/>
      <c r="IZ258" s="739"/>
      <c r="JA258" s="739"/>
      <c r="JB258" s="743">
        <v>32</v>
      </c>
      <c r="JC258" s="743">
        <v>0</v>
      </c>
      <c r="JD258" s="743">
        <v>48</v>
      </c>
      <c r="JE258" s="743">
        <v>0</v>
      </c>
      <c r="JF258" s="743">
        <v>0</v>
      </c>
      <c r="JG258" s="739">
        <v>0</v>
      </c>
      <c r="JH258" s="739">
        <v>32</v>
      </c>
      <c r="JI258" s="739">
        <v>0</v>
      </c>
      <c r="JJ258" s="739">
        <v>0</v>
      </c>
      <c r="JK258" s="739">
        <v>0</v>
      </c>
      <c r="JL258" s="739">
        <v>0</v>
      </c>
      <c r="JM258" s="739">
        <v>0</v>
      </c>
      <c r="JN258" s="28">
        <f t="shared" si="196"/>
        <v>112</v>
      </c>
      <c r="JO258" s="28">
        <f t="shared" si="197"/>
        <v>0</v>
      </c>
      <c r="JP258" s="325"/>
      <c r="JQ258" s="325"/>
      <c r="JR258" s="325"/>
      <c r="JS258" s="325"/>
      <c r="JT258" s="325"/>
      <c r="JU258" s="325"/>
      <c r="JV258" s="325"/>
      <c r="JW258" s="325"/>
      <c r="JX258" s="325"/>
      <c r="JY258" s="325"/>
      <c r="JZ258" s="325"/>
      <c r="KA258" s="325"/>
      <c r="KB258" s="325"/>
      <c r="KC258" s="325"/>
      <c r="KD258" s="325"/>
      <c r="KE258" s="825"/>
    </row>
    <row r="259" s="786" customFormat="1" hidden="1" customHeight="1" spans="1:291">
      <c r="A259" s="847" t="s">
        <v>1334</v>
      </c>
      <c r="B259" s="343">
        <v>2019</v>
      </c>
      <c r="C259" s="95" t="s">
        <v>2136</v>
      </c>
      <c r="D259" s="95" t="s">
        <v>2137</v>
      </c>
      <c r="E259" s="411"/>
      <c r="F259" s="1235" t="s">
        <v>2140</v>
      </c>
      <c r="G259" s="112" t="s">
        <v>786</v>
      </c>
      <c r="H259" s="1060" t="s">
        <v>787</v>
      </c>
      <c r="I259" s="99">
        <f t="shared" si="189"/>
        <v>0</v>
      </c>
      <c r="J259" s="1129">
        <v>976</v>
      </c>
      <c r="K259" s="1130">
        <f t="shared" si="207"/>
        <v>976</v>
      </c>
      <c r="L259" s="1131">
        <f t="shared" si="208"/>
        <v>976</v>
      </c>
      <c r="M259" s="1132"/>
      <c r="N259" s="1133"/>
      <c r="O259" s="1139"/>
      <c r="P259" s="1138">
        <f t="shared" si="203"/>
        <v>0</v>
      </c>
      <c r="Q259" s="1154">
        <f t="shared" si="204"/>
        <v>0</v>
      </c>
      <c r="R259" s="1156"/>
      <c r="S259" s="1237"/>
      <c r="T259" s="1237"/>
      <c r="U259" s="1237"/>
      <c r="V259" s="1237"/>
      <c r="W259" s="1237"/>
      <c r="X259" s="1237"/>
      <c r="Y259" s="1237"/>
      <c r="Z259" s="1237"/>
      <c r="AA259" s="1156"/>
      <c r="AB259" s="1167"/>
      <c r="AC259" s="1156"/>
      <c r="AD259" s="1156"/>
      <c r="AE259" s="1156"/>
      <c r="AF259" s="1156"/>
      <c r="AG259" s="1156"/>
      <c r="AH259" s="1156"/>
      <c r="AI259" s="1156"/>
      <c r="AJ259" s="1156"/>
      <c r="AK259" s="1156"/>
      <c r="AL259" s="1156"/>
      <c r="AM259" s="1156"/>
      <c r="AN259" s="1156"/>
      <c r="AO259" s="1156"/>
      <c r="AP259" s="1156"/>
      <c r="AQ259" s="1156"/>
      <c r="AR259" s="1156"/>
      <c r="AS259" s="1179"/>
      <c r="AT259" s="1177"/>
      <c r="AU259" s="1178"/>
      <c r="AV259" s="1178"/>
      <c r="AW259" s="1178"/>
      <c r="AX259" s="1178"/>
      <c r="AY259" s="1178"/>
      <c r="AZ259" s="1178"/>
      <c r="BA259" s="1178"/>
      <c r="BB259" s="1178"/>
      <c r="BC259" s="1178"/>
      <c r="BD259" s="1178"/>
      <c r="BE259" s="1178"/>
      <c r="BF259" s="1178"/>
      <c r="BG259" s="1178"/>
      <c r="BH259" s="1178"/>
      <c r="BI259" s="1178"/>
      <c r="BJ259" s="1178"/>
      <c r="BK259" s="1186"/>
      <c r="BL259" s="1187">
        <v>-976</v>
      </c>
      <c r="BM259" s="1187"/>
      <c r="BN259" s="1187"/>
      <c r="BO259" s="1187"/>
      <c r="BP259" s="1187"/>
      <c r="BQ259" s="1187"/>
      <c r="BR259" s="1187"/>
      <c r="BS259" s="1187"/>
      <c r="BT259" s="1187"/>
      <c r="BU259" s="1187"/>
      <c r="BV259" s="1191"/>
      <c r="BW259" s="1186"/>
      <c r="BX259" s="1186"/>
      <c r="BY259" s="1186"/>
      <c r="BZ259" s="1186"/>
      <c r="CA259" s="1186"/>
      <c r="CB259" s="1186"/>
      <c r="CC259" s="1186"/>
      <c r="CD259" s="1186"/>
      <c r="CE259" s="1186"/>
      <c r="CF259" s="1186"/>
      <c r="CG259" s="1186"/>
      <c r="CH259" s="1186"/>
      <c r="CI259" s="1186"/>
      <c r="CJ259" s="1186"/>
      <c r="CK259" s="1186"/>
      <c r="CL259" s="1186"/>
      <c r="CM259" s="1186"/>
      <c r="CN259" s="1186"/>
      <c r="CO259" s="1186"/>
      <c r="CP259" s="1186"/>
      <c r="CQ259" s="1186"/>
      <c r="CR259" s="1186"/>
      <c r="CS259" s="1186"/>
      <c r="CT259" s="1186"/>
      <c r="CU259" s="1186"/>
      <c r="CV259" s="1186"/>
      <c r="CW259" s="1186"/>
      <c r="CX259" s="1186"/>
      <c r="CY259" s="1186"/>
      <c r="CZ259" s="1186"/>
      <c r="DA259" s="1186"/>
      <c r="DB259" s="1186"/>
      <c r="DC259" s="1186"/>
      <c r="DD259" s="1186"/>
      <c r="DE259" s="1186"/>
      <c r="DF259" s="1186"/>
      <c r="DG259" s="1186"/>
      <c r="DH259" s="1186"/>
      <c r="DI259" s="1186"/>
      <c r="DJ259" s="1186"/>
      <c r="DK259" s="1186"/>
      <c r="DL259" s="1186"/>
      <c r="DM259" s="1186"/>
      <c r="DN259" s="1186"/>
      <c r="DO259" s="1186"/>
      <c r="DP259" s="1186"/>
      <c r="DQ259" s="1186"/>
      <c r="DR259" s="1186"/>
      <c r="DS259" s="1186"/>
      <c r="DT259" s="1186"/>
      <c r="DU259" s="1186"/>
      <c r="DV259" s="1186"/>
      <c r="DW259" s="1186"/>
      <c r="DX259" s="1186"/>
      <c r="DY259" s="1186"/>
      <c r="DZ259" s="1186"/>
      <c r="EA259" s="1186"/>
      <c r="EB259" s="1186"/>
      <c r="EC259" s="1186"/>
      <c r="ED259" s="1186"/>
      <c r="EE259" s="1186"/>
      <c r="EF259" s="1186"/>
      <c r="EG259" s="1186"/>
      <c r="EH259" s="1186"/>
      <c r="EI259" s="1186"/>
      <c r="EJ259" s="1186"/>
      <c r="EK259" s="1197"/>
      <c r="EL259" s="1198"/>
      <c r="EM259" s="1186"/>
      <c r="EN259" s="1186"/>
      <c r="EO259" s="1186"/>
      <c r="EP259" s="1186"/>
      <c r="EQ259" s="1186"/>
      <c r="ER259" s="1186"/>
      <c r="ES259" s="1186"/>
      <c r="ET259" s="1186"/>
      <c r="EU259" s="1186"/>
      <c r="EV259" s="1186"/>
      <c r="EW259" s="1186"/>
      <c r="EX259" s="1186"/>
      <c r="EY259" s="1186"/>
      <c r="EZ259" s="1186"/>
      <c r="FA259" s="1186"/>
      <c r="FB259" s="1186"/>
      <c r="FC259" s="1209"/>
      <c r="FD259" s="1186"/>
      <c r="FE259" s="1186"/>
      <c r="FF259" s="1186"/>
      <c r="FG259" s="1186"/>
      <c r="FH259" s="1186"/>
      <c r="FI259" s="1186"/>
      <c r="FJ259" s="1186"/>
      <c r="FK259" s="1186"/>
      <c r="FL259" s="1209"/>
      <c r="FM259" s="1186"/>
      <c r="FN259" s="1186"/>
      <c r="FO259" s="1186"/>
      <c r="FP259" s="1186"/>
      <c r="FQ259" s="1186"/>
      <c r="FR259" s="1186"/>
      <c r="FS259" s="1186"/>
      <c r="FT259" s="1186"/>
      <c r="FU259" s="1186"/>
      <c r="FV259" s="1186"/>
      <c r="FW259" s="1186"/>
      <c r="FX259" s="1186"/>
      <c r="FY259" s="1186"/>
      <c r="FZ259" s="1186"/>
      <c r="GA259" s="1186"/>
      <c r="GB259" s="1186"/>
      <c r="GC259" s="1186"/>
      <c r="GD259" s="1186"/>
      <c r="GE259" s="1186"/>
      <c r="GF259" s="1186"/>
      <c r="GG259" s="1186"/>
      <c r="GH259" s="1186"/>
      <c r="GI259" s="1186"/>
      <c r="GJ259" s="1186"/>
      <c r="GK259" s="1186"/>
      <c r="GL259" s="1186"/>
      <c r="GM259" s="1186"/>
      <c r="GN259" s="1186"/>
      <c r="GO259" s="1186"/>
      <c r="GP259" s="1186"/>
      <c r="GQ259" s="1186"/>
      <c r="GR259" s="1186"/>
      <c r="GS259" s="1186"/>
      <c r="GT259" s="1186"/>
      <c r="GU259" s="1186"/>
      <c r="GV259" s="1186"/>
      <c r="GW259" s="1186"/>
      <c r="GX259" s="1186"/>
      <c r="GY259" s="1218"/>
      <c r="GZ259" s="364">
        <f t="shared" si="160"/>
        <v>0</v>
      </c>
      <c r="HA259" s="365">
        <f t="shared" si="205"/>
        <v>0</v>
      </c>
      <c r="HB259" s="366">
        <f t="shared" si="162"/>
        <v>0</v>
      </c>
      <c r="HC259" s="366">
        <v>464</v>
      </c>
      <c r="HD259" s="365">
        <v>1714</v>
      </c>
      <c r="HE259" s="365">
        <v>2868</v>
      </c>
      <c r="HF259" s="54"/>
      <c r="HG259" s="708">
        <v>9.99</v>
      </c>
      <c r="HH259" s="708">
        <v>2.37</v>
      </c>
      <c r="HI259" s="709">
        <f t="shared" si="191"/>
        <v>0</v>
      </c>
      <c r="HJ259" s="710">
        <v>20</v>
      </c>
      <c r="HK259" s="710">
        <v>15.46</v>
      </c>
      <c r="HL259" s="738">
        <f t="shared" si="176"/>
        <v>0.0263870520813654</v>
      </c>
      <c r="HM259" s="739"/>
      <c r="HN259" s="739">
        <v>3000</v>
      </c>
      <c r="HO259" s="739">
        <v>15.46</v>
      </c>
      <c r="HP259" s="740">
        <f t="shared" si="192"/>
        <v>15088.96</v>
      </c>
      <c r="HQ259" s="738">
        <f t="shared" si="209"/>
        <v>0.0263870520813654</v>
      </c>
      <c r="HR259" s="741"/>
      <c r="HS259" s="742">
        <v>44927</v>
      </c>
      <c r="HT259" s="739">
        <f ca="1" t="shared" si="186"/>
        <v>5</v>
      </c>
      <c r="HU259" s="739">
        <f ca="1" t="shared" si="187"/>
        <v>150</v>
      </c>
      <c r="HV259" s="739">
        <v>976</v>
      </c>
      <c r="HW259" s="739">
        <f t="shared" ref="HW259:HW275" si="210">HB259</f>
        <v>0</v>
      </c>
      <c r="HX259" s="761">
        <f t="shared" si="194"/>
        <v>0</v>
      </c>
      <c r="HY259" s="739">
        <f ca="1" t="shared" si="195"/>
        <v>0</v>
      </c>
      <c r="HZ259" s="739">
        <f t="shared" si="201"/>
        <v>976</v>
      </c>
      <c r="IA259" s="739"/>
      <c r="IB259" s="739">
        <f ca="1" t="shared" si="198"/>
        <v>0</v>
      </c>
      <c r="IC259" s="769">
        <f ca="1" t="shared" si="199"/>
        <v>0</v>
      </c>
      <c r="ID259" s="769" t="e">
        <f ca="1" t="shared" si="200"/>
        <v>#DIV/0!</v>
      </c>
      <c r="IE259" s="739"/>
      <c r="IF259" s="739"/>
      <c r="IG259" s="739"/>
      <c r="IH259" s="739"/>
      <c r="II259" s="739"/>
      <c r="IJ259" s="739"/>
      <c r="IK259" s="739"/>
      <c r="IL259" s="743"/>
      <c r="IM259" s="743"/>
      <c r="IN259" s="743"/>
      <c r="IO259" s="743"/>
      <c r="IP259" s="743"/>
      <c r="IQ259" s="739"/>
      <c r="IR259" s="739"/>
      <c r="IS259" s="739"/>
      <c r="IT259" s="739"/>
      <c r="IU259" s="739"/>
      <c r="IV259" s="739"/>
      <c r="IW259" s="739"/>
      <c r="IX259" s="739"/>
      <c r="IY259" s="739"/>
      <c r="IZ259" s="739"/>
      <c r="JA259" s="739"/>
      <c r="JB259" s="743">
        <v>0</v>
      </c>
      <c r="JC259" s="743">
        <v>0</v>
      </c>
      <c r="JD259" s="743">
        <v>32</v>
      </c>
      <c r="JE259" s="743">
        <v>400</v>
      </c>
      <c r="JF259" s="743">
        <v>0</v>
      </c>
      <c r="JG259" s="739">
        <v>0</v>
      </c>
      <c r="JH259" s="739">
        <v>32</v>
      </c>
      <c r="JI259" s="739">
        <v>0</v>
      </c>
      <c r="JJ259" s="739">
        <v>0</v>
      </c>
      <c r="JK259" s="739">
        <v>0</v>
      </c>
      <c r="JL259" s="739">
        <v>0</v>
      </c>
      <c r="JM259" s="739">
        <v>0</v>
      </c>
      <c r="JN259" s="28">
        <f t="shared" si="196"/>
        <v>464</v>
      </c>
      <c r="JO259" s="28">
        <f t="shared" si="197"/>
        <v>0</v>
      </c>
      <c r="JP259" s="28"/>
      <c r="JQ259" s="28"/>
      <c r="JR259" s="28"/>
      <c r="JS259" s="28"/>
      <c r="JT259" s="28"/>
      <c r="JU259" s="28"/>
      <c r="JV259" s="28"/>
      <c r="JW259" s="28"/>
      <c r="JX259" s="28"/>
      <c r="JY259" s="28"/>
      <c r="JZ259" s="28"/>
      <c r="KA259" s="28"/>
      <c r="KB259" s="28"/>
      <c r="KC259" s="28"/>
      <c r="KD259" s="28"/>
      <c r="KE259" s="824"/>
    </row>
    <row r="260" s="786" customFormat="1" hidden="1" customHeight="1" spans="1:291">
      <c r="A260" s="847" t="s">
        <v>1334</v>
      </c>
      <c r="B260" s="343">
        <v>2020</v>
      </c>
      <c r="C260" s="95" t="s">
        <v>2136</v>
      </c>
      <c r="D260" s="95" t="s">
        <v>2137</v>
      </c>
      <c r="E260" s="411"/>
      <c r="F260" s="1235" t="s">
        <v>539</v>
      </c>
      <c r="G260" s="112" t="s">
        <v>540</v>
      </c>
      <c r="H260" s="1060" t="s">
        <v>541</v>
      </c>
      <c r="I260" s="99">
        <f t="shared" si="189"/>
        <v>-190</v>
      </c>
      <c r="J260" s="1129">
        <v>862</v>
      </c>
      <c r="K260" s="1130">
        <f t="shared" si="207"/>
        <v>672</v>
      </c>
      <c r="L260" s="1131">
        <f t="shared" si="208"/>
        <v>672</v>
      </c>
      <c r="M260" s="1132"/>
      <c r="N260" s="1137"/>
      <c r="O260" s="1134"/>
      <c r="P260" s="1138">
        <f t="shared" si="203"/>
        <v>0</v>
      </c>
      <c r="Q260" s="1154">
        <f t="shared" si="204"/>
        <v>0</v>
      </c>
      <c r="R260" s="1156"/>
      <c r="S260" s="1237"/>
      <c r="T260" s="1237"/>
      <c r="U260" s="1237"/>
      <c r="V260" s="1237"/>
      <c r="W260" s="1237"/>
      <c r="X260" s="1237"/>
      <c r="Y260" s="1237"/>
      <c r="Z260" s="1237"/>
      <c r="AA260" s="1156"/>
      <c r="AB260" s="1167"/>
      <c r="AC260" s="1156"/>
      <c r="AD260" s="1156"/>
      <c r="AE260" s="1156"/>
      <c r="AF260" s="1156"/>
      <c r="AG260" s="1156"/>
      <c r="AH260" s="1156"/>
      <c r="AI260" s="1156"/>
      <c r="AJ260" s="1156"/>
      <c r="AK260" s="1156"/>
      <c r="AL260" s="1156"/>
      <c r="AM260" s="1156"/>
      <c r="AN260" s="1156"/>
      <c r="AO260" s="1156"/>
      <c r="AP260" s="1156"/>
      <c r="AQ260" s="1156"/>
      <c r="AR260" s="1156"/>
      <c r="AS260" s="1179"/>
      <c r="AT260" s="1177"/>
      <c r="AU260" s="1178"/>
      <c r="AV260" s="1178"/>
      <c r="AW260" s="1178"/>
      <c r="AX260" s="1178"/>
      <c r="AY260" s="1178"/>
      <c r="AZ260" s="1178"/>
      <c r="BA260" s="1178"/>
      <c r="BB260" s="1178"/>
      <c r="BC260" s="1178"/>
      <c r="BD260" s="1178"/>
      <c r="BE260" s="1178"/>
      <c r="BF260" s="1178"/>
      <c r="BG260" s="1178"/>
      <c r="BH260" s="1178"/>
      <c r="BI260" s="1178"/>
      <c r="BJ260" s="1178"/>
      <c r="BK260" s="1186"/>
      <c r="BL260" s="1187">
        <v>-862</v>
      </c>
      <c r="BM260" s="1187"/>
      <c r="BN260" s="1187">
        <v>-114</v>
      </c>
      <c r="BO260" s="1187"/>
      <c r="BP260" s="1187"/>
      <c r="BQ260" s="1187"/>
      <c r="BR260" s="1187"/>
      <c r="BS260" s="1187"/>
      <c r="BT260" s="1187"/>
      <c r="BU260" s="1187"/>
      <c r="BV260" s="1191"/>
      <c r="BW260" s="1186"/>
      <c r="BX260" s="1186"/>
      <c r="BY260" s="1186"/>
      <c r="BZ260" s="1186"/>
      <c r="CA260" s="1186"/>
      <c r="CB260" s="1186"/>
      <c r="CC260" s="1186"/>
      <c r="CD260" s="1186"/>
      <c r="CE260" s="1186"/>
      <c r="CF260" s="1186"/>
      <c r="CG260" s="1186"/>
      <c r="CH260" s="1186"/>
      <c r="CI260" s="1186"/>
      <c r="CJ260" s="1186"/>
      <c r="CK260" s="1186"/>
      <c r="CL260" s="1186"/>
      <c r="CM260" s="1186"/>
      <c r="CN260" s="1186"/>
      <c r="CO260" s="1186"/>
      <c r="CP260" s="1186"/>
      <c r="CQ260" s="1186"/>
      <c r="CR260" s="1186"/>
      <c r="CS260" s="1186"/>
      <c r="CT260" s="1186"/>
      <c r="CU260" s="1186">
        <v>64</v>
      </c>
      <c r="CV260" s="1186">
        <v>64</v>
      </c>
      <c r="CW260" s="1186"/>
      <c r="CX260" s="1186"/>
      <c r="CY260" s="1186"/>
      <c r="CZ260" s="1186"/>
      <c r="DA260" s="1186"/>
      <c r="DB260" s="1186"/>
      <c r="DC260" s="1186"/>
      <c r="DD260" s="1186"/>
      <c r="DE260" s="1186"/>
      <c r="DF260" s="1186"/>
      <c r="DG260" s="1186"/>
      <c r="DH260" s="1186"/>
      <c r="DI260" s="1186"/>
      <c r="DJ260" s="1186">
        <v>16</v>
      </c>
      <c r="DK260" s="1186"/>
      <c r="DL260" s="1186"/>
      <c r="DM260" s="1186"/>
      <c r="DN260" s="1186"/>
      <c r="DO260" s="1186"/>
      <c r="DP260" s="1186"/>
      <c r="DQ260" s="1186"/>
      <c r="DR260" s="1186"/>
      <c r="DS260" s="1186"/>
      <c r="DT260" s="1186"/>
      <c r="DU260" s="1186"/>
      <c r="DV260" s="1186"/>
      <c r="DW260" s="1186"/>
      <c r="DX260" s="1186"/>
      <c r="DY260" s="1186"/>
      <c r="DZ260" s="1186"/>
      <c r="EA260" s="1186"/>
      <c r="EB260" s="1186"/>
      <c r="EC260" s="1186"/>
      <c r="ED260" s="1186"/>
      <c r="EE260" s="1186"/>
      <c r="EF260" s="1186"/>
      <c r="EG260" s="1186">
        <v>160</v>
      </c>
      <c r="EH260" s="1186"/>
      <c r="EI260" s="1186"/>
      <c r="EJ260" s="1186"/>
      <c r="EK260" s="1197"/>
      <c r="EL260" s="1198"/>
      <c r="EM260" s="1186"/>
      <c r="EN260" s="1186"/>
      <c r="EO260" s="1186"/>
      <c r="EP260" s="1186"/>
      <c r="EQ260" s="1186"/>
      <c r="ER260" s="1186"/>
      <c r="ES260" s="1186"/>
      <c r="ET260" s="1186"/>
      <c r="EU260" s="1186"/>
      <c r="EV260" s="1186"/>
      <c r="EW260" s="1186"/>
      <c r="EX260" s="1186"/>
      <c r="EY260" s="1186"/>
      <c r="EZ260" s="1186"/>
      <c r="FA260" s="1186"/>
      <c r="FB260" s="1186"/>
      <c r="FC260" s="1209"/>
      <c r="FD260" s="1186"/>
      <c r="FE260" s="1186"/>
      <c r="FF260" s="1186"/>
      <c r="FG260" s="1186"/>
      <c r="FH260" s="1186"/>
      <c r="FI260" s="1186"/>
      <c r="FJ260" s="1186"/>
      <c r="FK260" s="1186"/>
      <c r="FL260" s="1209"/>
      <c r="FM260" s="1186"/>
      <c r="FN260" s="1186"/>
      <c r="FO260" s="1186"/>
      <c r="FP260" s="1186"/>
      <c r="FQ260" s="1186"/>
      <c r="FR260" s="1186"/>
      <c r="FS260" s="1186"/>
      <c r="FT260" s="1186"/>
      <c r="FU260" s="1186"/>
      <c r="FV260" s="1186"/>
      <c r="FW260" s="1186"/>
      <c r="FX260" s="1186"/>
      <c r="FY260" s="1186"/>
      <c r="FZ260" s="1186"/>
      <c r="GA260" s="1186"/>
      <c r="GB260" s="1186"/>
      <c r="GC260" s="1186"/>
      <c r="GD260" s="1186"/>
      <c r="GE260" s="1186"/>
      <c r="GF260" s="1186"/>
      <c r="GG260" s="1186"/>
      <c r="GH260" s="1186"/>
      <c r="GI260" s="1186"/>
      <c r="GJ260" s="1186"/>
      <c r="GK260" s="1186"/>
      <c r="GL260" s="1186"/>
      <c r="GM260" s="1186"/>
      <c r="GN260" s="1186"/>
      <c r="GO260" s="1186"/>
      <c r="GP260" s="1186"/>
      <c r="GQ260" s="1186"/>
      <c r="GR260" s="1186"/>
      <c r="GS260" s="1186"/>
      <c r="GT260" s="1186"/>
      <c r="GU260" s="1186"/>
      <c r="GV260" s="1186"/>
      <c r="GW260" s="1186"/>
      <c r="GX260" s="1186"/>
      <c r="GY260" s="1218"/>
      <c r="GZ260" s="364">
        <f t="shared" si="160"/>
        <v>304</v>
      </c>
      <c r="HA260" s="365">
        <f t="shared" si="205"/>
        <v>0</v>
      </c>
      <c r="HB260" s="366">
        <f t="shared" si="162"/>
        <v>304</v>
      </c>
      <c r="HC260" s="366">
        <v>960</v>
      </c>
      <c r="HD260" s="365">
        <v>4558</v>
      </c>
      <c r="HE260" s="365">
        <v>4415</v>
      </c>
      <c r="HF260" s="54"/>
      <c r="HG260" s="708">
        <v>9.99</v>
      </c>
      <c r="HH260" s="817">
        <v>2.37</v>
      </c>
      <c r="HI260" s="709">
        <f t="shared" si="191"/>
        <v>720.48</v>
      </c>
      <c r="HJ260" s="710">
        <v>20</v>
      </c>
      <c r="HK260" s="710">
        <v>15.46</v>
      </c>
      <c r="HL260" s="738">
        <f t="shared" si="176"/>
        <v>0.0263870520813654</v>
      </c>
      <c r="HM260" s="739"/>
      <c r="HN260" s="739">
        <v>3000</v>
      </c>
      <c r="HO260" s="739">
        <v>15.46</v>
      </c>
      <c r="HP260" s="740">
        <f t="shared" si="192"/>
        <v>10389.12</v>
      </c>
      <c r="HQ260" s="738">
        <f t="shared" si="209"/>
        <v>0.0263870520813654</v>
      </c>
      <c r="HR260" s="741"/>
      <c r="HS260" s="742">
        <v>44927</v>
      </c>
      <c r="HT260" s="739">
        <f ca="1" t="shared" si="186"/>
        <v>5</v>
      </c>
      <c r="HU260" s="739">
        <f ca="1" t="shared" si="187"/>
        <v>150</v>
      </c>
      <c r="HV260" s="739">
        <v>862</v>
      </c>
      <c r="HW260" s="739">
        <f t="shared" si="210"/>
        <v>304</v>
      </c>
      <c r="HX260" s="761">
        <f t="shared" si="194"/>
        <v>0.396349413298566</v>
      </c>
      <c r="HY260" s="739">
        <f ca="1" t="shared" si="195"/>
        <v>0.96445023902651</v>
      </c>
      <c r="HZ260" s="739">
        <f t="shared" si="201"/>
        <v>672</v>
      </c>
      <c r="IA260" s="739"/>
      <c r="IB260" s="739">
        <f ca="1" t="shared" si="198"/>
        <v>60.8</v>
      </c>
      <c r="IC260" s="769">
        <f ca="1" t="shared" si="199"/>
        <v>2.02666666666667</v>
      </c>
      <c r="ID260" s="769">
        <f ca="1" t="shared" si="200"/>
        <v>331.578947368421</v>
      </c>
      <c r="IE260" s="739"/>
      <c r="IF260" s="739"/>
      <c r="IG260" s="739"/>
      <c r="IH260" s="739"/>
      <c r="II260" s="739"/>
      <c r="IJ260" s="739"/>
      <c r="IK260" s="739"/>
      <c r="IL260" s="743"/>
      <c r="IM260" s="743"/>
      <c r="IN260" s="743"/>
      <c r="IO260" s="743"/>
      <c r="IP260" s="743"/>
      <c r="IQ260" s="739"/>
      <c r="IR260" s="739"/>
      <c r="IS260" s="739"/>
      <c r="IT260" s="739"/>
      <c r="IU260" s="739"/>
      <c r="IV260" s="739"/>
      <c r="IW260" s="739"/>
      <c r="IX260" s="739"/>
      <c r="IY260" s="739"/>
      <c r="IZ260" s="739"/>
      <c r="JA260" s="739"/>
      <c r="JB260" s="743">
        <v>160</v>
      </c>
      <c r="JC260" s="743">
        <v>352</v>
      </c>
      <c r="JD260" s="743">
        <v>0</v>
      </c>
      <c r="JE260" s="743">
        <v>0</v>
      </c>
      <c r="JF260" s="743">
        <v>0</v>
      </c>
      <c r="JG260" s="739">
        <v>160</v>
      </c>
      <c r="JH260" s="739">
        <v>32</v>
      </c>
      <c r="JI260" s="739">
        <v>0</v>
      </c>
      <c r="JJ260" s="739">
        <v>0</v>
      </c>
      <c r="JK260" s="739">
        <v>16</v>
      </c>
      <c r="JL260" s="739">
        <v>32</v>
      </c>
      <c r="JM260" s="739">
        <v>208</v>
      </c>
      <c r="JN260" s="28">
        <f t="shared" si="196"/>
        <v>960</v>
      </c>
      <c r="JO260" s="28">
        <f t="shared" si="197"/>
        <v>0</v>
      </c>
      <c r="JP260" s="28"/>
      <c r="JQ260" s="28"/>
      <c r="JR260" s="28"/>
      <c r="JS260" s="28"/>
      <c r="JT260" s="28"/>
      <c r="JU260" s="28"/>
      <c r="JV260" s="28"/>
      <c r="JW260" s="28"/>
      <c r="JX260" s="28"/>
      <c r="JY260" s="28"/>
      <c r="JZ260" s="28"/>
      <c r="KA260" s="28"/>
      <c r="KB260" s="28"/>
      <c r="KC260" s="28"/>
      <c r="KD260" s="28"/>
      <c r="KE260" s="824"/>
    </row>
    <row r="261" s="786" customFormat="1" hidden="1" customHeight="1" spans="1:291">
      <c r="A261" s="847" t="s">
        <v>1334</v>
      </c>
      <c r="B261" s="343">
        <v>2021</v>
      </c>
      <c r="C261" s="95" t="s">
        <v>2141</v>
      </c>
      <c r="D261" s="95" t="s">
        <v>2142</v>
      </c>
      <c r="E261" s="411"/>
      <c r="F261" s="1246" t="s">
        <v>516</v>
      </c>
      <c r="G261" s="112" t="s">
        <v>517</v>
      </c>
      <c r="H261" s="1060" t="s">
        <v>2143</v>
      </c>
      <c r="I261" s="99">
        <f t="shared" si="189"/>
        <v>-2449</v>
      </c>
      <c r="J261" s="1129">
        <v>2636</v>
      </c>
      <c r="K261" s="1130">
        <f t="shared" si="207"/>
        <v>187</v>
      </c>
      <c r="L261" s="1131">
        <f t="shared" si="208"/>
        <v>187</v>
      </c>
      <c r="M261" s="1132"/>
      <c r="N261" s="1137"/>
      <c r="O261" s="1134"/>
      <c r="P261" s="1138">
        <f t="shared" si="203"/>
        <v>0</v>
      </c>
      <c r="Q261" s="1154">
        <f t="shared" si="204"/>
        <v>0</v>
      </c>
      <c r="R261" s="1153"/>
      <c r="S261" s="1237"/>
      <c r="T261" s="1237"/>
      <c r="U261" s="1237"/>
      <c r="V261" s="1237"/>
      <c r="W261" s="1237"/>
      <c r="X261" s="1237"/>
      <c r="Y261" s="1237"/>
      <c r="Z261" s="1237"/>
      <c r="AA261" s="1153"/>
      <c r="AB261" s="1166"/>
      <c r="AC261" s="1153"/>
      <c r="AD261" s="1153"/>
      <c r="AE261" s="1153"/>
      <c r="AF261" s="1153"/>
      <c r="AG261" s="1153"/>
      <c r="AH261" s="1153"/>
      <c r="AI261" s="1153"/>
      <c r="AJ261" s="1153"/>
      <c r="AK261" s="1153"/>
      <c r="AL261" s="1153"/>
      <c r="AM261" s="1153"/>
      <c r="AN261" s="1153"/>
      <c r="AO261" s="1153"/>
      <c r="AP261" s="1153"/>
      <c r="AQ261" s="1153"/>
      <c r="AR261" s="1153"/>
      <c r="AS261" s="1176"/>
      <c r="AT261" s="1177"/>
      <c r="AU261" s="1178"/>
      <c r="AV261" s="1178"/>
      <c r="AW261" s="1178"/>
      <c r="AX261" s="1178"/>
      <c r="AY261" s="1178"/>
      <c r="AZ261" s="1178"/>
      <c r="BA261" s="1178"/>
      <c r="BB261" s="1178"/>
      <c r="BC261" s="1178"/>
      <c r="BD261" s="1178"/>
      <c r="BE261" s="1178"/>
      <c r="BF261" s="1178"/>
      <c r="BG261" s="1178"/>
      <c r="BH261" s="1178"/>
      <c r="BI261" s="1178"/>
      <c r="BJ261" s="1178"/>
      <c r="BK261" s="1186"/>
      <c r="BL261" s="1187">
        <v>-2636</v>
      </c>
      <c r="BM261" s="1187"/>
      <c r="BN261" s="1187"/>
      <c r="BO261" s="1187"/>
      <c r="BP261" s="1187"/>
      <c r="BQ261" s="1187">
        <v>145</v>
      </c>
      <c r="BR261" s="1187"/>
      <c r="BS261" s="1187"/>
      <c r="BT261" s="1187"/>
      <c r="BU261" s="1187"/>
      <c r="BV261" s="1191"/>
      <c r="BW261" s="1186"/>
      <c r="BX261" s="1186"/>
      <c r="BY261" s="1186"/>
      <c r="BZ261" s="1186"/>
      <c r="CA261" s="1186"/>
      <c r="CB261" s="1186"/>
      <c r="CC261" s="1186"/>
      <c r="CD261" s="1186"/>
      <c r="CE261" s="1186"/>
      <c r="CF261" s="1186"/>
      <c r="CG261" s="1186"/>
      <c r="CH261" s="1186"/>
      <c r="CI261" s="1186"/>
      <c r="CJ261" s="1186"/>
      <c r="CK261" s="1186"/>
      <c r="CL261" s="1186"/>
      <c r="CM261" s="1186"/>
      <c r="CN261" s="1186"/>
      <c r="CO261" s="1186">
        <v>1008</v>
      </c>
      <c r="CP261" s="1186"/>
      <c r="CQ261" s="1186"/>
      <c r="CR261" s="1186"/>
      <c r="CS261" s="1186"/>
      <c r="CT261" s="1186"/>
      <c r="CU261" s="1186"/>
      <c r="CV261" s="1186">
        <v>96</v>
      </c>
      <c r="CW261" s="1186">
        <v>224</v>
      </c>
      <c r="CX261" s="1186"/>
      <c r="CY261" s="1186"/>
      <c r="CZ261" s="1186"/>
      <c r="DA261" s="1186"/>
      <c r="DB261" s="1186"/>
      <c r="DC261" s="1186"/>
      <c r="DD261" s="1186">
        <v>112</v>
      </c>
      <c r="DE261" s="1186"/>
      <c r="DF261" s="1186"/>
      <c r="DG261" s="1186"/>
      <c r="DH261" s="1186"/>
      <c r="DI261" s="1186"/>
      <c r="DJ261" s="1186">
        <v>112</v>
      </c>
      <c r="DK261" s="1186"/>
      <c r="DL261" s="1186">
        <v>64</v>
      </c>
      <c r="DM261" s="1186"/>
      <c r="DN261" s="1186"/>
      <c r="DO261" s="1186"/>
      <c r="DP261" s="1186"/>
      <c r="DQ261" s="1186"/>
      <c r="DR261" s="1186"/>
      <c r="DS261" s="1186"/>
      <c r="DT261" s="1186"/>
      <c r="DU261" s="1186"/>
      <c r="DV261" s="1186"/>
      <c r="DW261" s="1186"/>
      <c r="DX261" s="1186"/>
      <c r="DY261" s="1186"/>
      <c r="DZ261" s="1186"/>
      <c r="EA261" s="1186"/>
      <c r="EB261" s="1186"/>
      <c r="EC261" s="1186"/>
      <c r="ED261" s="1186"/>
      <c r="EE261" s="1186"/>
      <c r="EF261" s="1186">
        <v>352</v>
      </c>
      <c r="EG261" s="1186">
        <v>240</v>
      </c>
      <c r="EH261" s="1186">
        <v>96</v>
      </c>
      <c r="EI261" s="1186"/>
      <c r="EJ261" s="1186"/>
      <c r="EK261" s="1197"/>
      <c r="EL261" s="1198"/>
      <c r="EM261" s="1186"/>
      <c r="EN261" s="1186"/>
      <c r="EO261" s="1186"/>
      <c r="EP261" s="1186"/>
      <c r="EQ261" s="1186"/>
      <c r="ER261" s="1186"/>
      <c r="ES261" s="1186"/>
      <c r="ET261" s="1186"/>
      <c r="EU261" s="1186"/>
      <c r="EV261" s="1186"/>
      <c r="EW261" s="1186"/>
      <c r="EX261" s="1186"/>
      <c r="EY261" s="1186"/>
      <c r="EZ261" s="1186"/>
      <c r="FA261" s="1186"/>
      <c r="FB261" s="1186"/>
      <c r="FC261" s="1209"/>
      <c r="FD261" s="1186"/>
      <c r="FE261" s="1186"/>
      <c r="FF261" s="1186"/>
      <c r="FG261" s="1186"/>
      <c r="FH261" s="1186"/>
      <c r="FI261" s="1186"/>
      <c r="FJ261" s="1186"/>
      <c r="FK261" s="1186"/>
      <c r="FL261" s="1209"/>
      <c r="FM261" s="1186"/>
      <c r="FN261" s="1186"/>
      <c r="FO261" s="1186"/>
      <c r="FP261" s="1186"/>
      <c r="FQ261" s="1186"/>
      <c r="FR261" s="1186"/>
      <c r="FS261" s="1186"/>
      <c r="FT261" s="1186"/>
      <c r="FU261" s="1186"/>
      <c r="FV261" s="1186"/>
      <c r="FW261" s="1186"/>
      <c r="FX261" s="1186"/>
      <c r="FY261" s="1186"/>
      <c r="FZ261" s="1186"/>
      <c r="GA261" s="1186"/>
      <c r="GB261" s="1186"/>
      <c r="GC261" s="1186"/>
      <c r="GD261" s="1186"/>
      <c r="GE261" s="1186"/>
      <c r="GF261" s="1186"/>
      <c r="GG261" s="1186"/>
      <c r="GH261" s="1186"/>
      <c r="GI261" s="1186"/>
      <c r="GJ261" s="1186"/>
      <c r="GK261" s="1186"/>
      <c r="GL261" s="1186"/>
      <c r="GM261" s="1186"/>
      <c r="GN261" s="1186"/>
      <c r="GO261" s="1186"/>
      <c r="GP261" s="1186"/>
      <c r="GQ261" s="1186"/>
      <c r="GR261" s="1186"/>
      <c r="GS261" s="1186"/>
      <c r="GT261" s="1186"/>
      <c r="GU261" s="1186"/>
      <c r="GV261" s="1186"/>
      <c r="GW261" s="1186"/>
      <c r="GX261" s="1186"/>
      <c r="GY261" s="1218"/>
      <c r="GZ261" s="364">
        <f t="shared" si="160"/>
        <v>2304</v>
      </c>
      <c r="HA261" s="365">
        <f t="shared" ref="HA261:HA277" si="211">SUM(EL261:GY261)</f>
        <v>0</v>
      </c>
      <c r="HB261" s="366">
        <f t="shared" si="162"/>
        <v>2304</v>
      </c>
      <c r="HC261" s="366">
        <v>4588</v>
      </c>
      <c r="HD261" s="365">
        <v>6602</v>
      </c>
      <c r="HE261" s="365">
        <v>1798</v>
      </c>
      <c r="HF261" s="54"/>
      <c r="HG261" s="708">
        <v>9.99</v>
      </c>
      <c r="HH261" s="817">
        <v>2.12</v>
      </c>
      <c r="HI261" s="709">
        <f t="shared" si="191"/>
        <v>4884.48</v>
      </c>
      <c r="HJ261" s="710">
        <v>17.5</v>
      </c>
      <c r="HK261" s="710">
        <v>12.9</v>
      </c>
      <c r="HL261" s="738">
        <f t="shared" si="176"/>
        <v>0.0918051253168122</v>
      </c>
      <c r="HM261" s="739"/>
      <c r="HN261" s="739">
        <v>3000</v>
      </c>
      <c r="HO261" s="739">
        <v>12.9</v>
      </c>
      <c r="HP261" s="740">
        <f t="shared" si="192"/>
        <v>2412.3</v>
      </c>
      <c r="HQ261" s="738">
        <f t="shared" si="209"/>
        <v>0.0918051253168122</v>
      </c>
      <c r="HR261" s="741"/>
      <c r="HS261" s="742">
        <v>44927</v>
      </c>
      <c r="HT261" s="739">
        <f ca="1" t="shared" si="186"/>
        <v>5</v>
      </c>
      <c r="HU261" s="739">
        <f ca="1" t="shared" si="187"/>
        <v>150</v>
      </c>
      <c r="HV261" s="739">
        <v>2636</v>
      </c>
      <c r="HW261" s="739">
        <f t="shared" si="210"/>
        <v>2304</v>
      </c>
      <c r="HX261" s="761">
        <f t="shared" si="194"/>
        <v>1.63230605738576</v>
      </c>
      <c r="HY261" s="739">
        <f ca="1" t="shared" si="195"/>
        <v>3.97194473963868</v>
      </c>
      <c r="HZ261" s="739">
        <f t="shared" si="201"/>
        <v>187</v>
      </c>
      <c r="IA261" s="739"/>
      <c r="IB261" s="739">
        <f ca="1" t="shared" si="198"/>
        <v>460.8</v>
      </c>
      <c r="IC261" s="769">
        <f ca="1" t="shared" si="199"/>
        <v>15.36</v>
      </c>
      <c r="ID261" s="769">
        <f ca="1" t="shared" si="200"/>
        <v>12.1744791666667</v>
      </c>
      <c r="IE261" s="739"/>
      <c r="IF261" s="739"/>
      <c r="IG261" s="739"/>
      <c r="IH261" s="739"/>
      <c r="II261" s="739"/>
      <c r="IJ261" s="739"/>
      <c r="IK261" s="739"/>
      <c r="IL261" s="743"/>
      <c r="IM261" s="743"/>
      <c r="IN261" s="743"/>
      <c r="IO261" s="743"/>
      <c r="IP261" s="743"/>
      <c r="IQ261" s="739"/>
      <c r="IR261" s="739"/>
      <c r="IS261" s="739"/>
      <c r="IT261" s="739"/>
      <c r="IU261" s="739"/>
      <c r="IV261" s="739"/>
      <c r="IW261" s="739"/>
      <c r="IX261" s="739"/>
      <c r="IY261" s="739"/>
      <c r="IZ261" s="739"/>
      <c r="JA261" s="739"/>
      <c r="JB261" s="743">
        <v>544</v>
      </c>
      <c r="JC261" s="743">
        <v>160</v>
      </c>
      <c r="JD261" s="743">
        <v>288</v>
      </c>
      <c r="JE261" s="743">
        <v>1040</v>
      </c>
      <c r="JF261" s="743">
        <v>32</v>
      </c>
      <c r="JG261" s="739">
        <v>750</v>
      </c>
      <c r="JH261" s="739">
        <v>44</v>
      </c>
      <c r="JI261" s="739">
        <v>0</v>
      </c>
      <c r="JJ261" s="739">
        <v>82</v>
      </c>
      <c r="JK261" s="739">
        <v>656</v>
      </c>
      <c r="JL261" s="739">
        <v>736</v>
      </c>
      <c r="JM261" s="739">
        <v>256</v>
      </c>
      <c r="JN261" s="28">
        <f t="shared" si="196"/>
        <v>4588</v>
      </c>
      <c r="JO261" s="28">
        <f t="shared" si="197"/>
        <v>0</v>
      </c>
      <c r="JP261" s="28"/>
      <c r="JQ261" s="28"/>
      <c r="JR261" s="28"/>
      <c r="JS261" s="28"/>
      <c r="JT261" s="28"/>
      <c r="JU261" s="28"/>
      <c r="JV261" s="28"/>
      <c r="JW261" s="28"/>
      <c r="JX261" s="28"/>
      <c r="JY261" s="28"/>
      <c r="JZ261" s="28"/>
      <c r="KA261" s="28"/>
      <c r="KB261" s="28"/>
      <c r="KC261" s="28"/>
      <c r="KD261" s="28"/>
      <c r="KE261" s="824"/>
    </row>
    <row r="262" s="786" customFormat="1" hidden="1" customHeight="1" spans="1:291">
      <c r="A262" s="847" t="s">
        <v>1334</v>
      </c>
      <c r="B262" s="343">
        <v>2021</v>
      </c>
      <c r="C262" s="95" t="s">
        <v>2141</v>
      </c>
      <c r="D262" s="95" t="s">
        <v>2142</v>
      </c>
      <c r="E262" s="411"/>
      <c r="F262" s="1246" t="s">
        <v>519</v>
      </c>
      <c r="G262" s="112" t="s">
        <v>520</v>
      </c>
      <c r="H262" s="1060" t="s">
        <v>2144</v>
      </c>
      <c r="I262" s="99">
        <f t="shared" si="189"/>
        <v>-650</v>
      </c>
      <c r="J262" s="1129">
        <v>2496</v>
      </c>
      <c r="K262" s="1130">
        <f t="shared" si="207"/>
        <v>1846</v>
      </c>
      <c r="L262" s="1131">
        <f t="shared" si="208"/>
        <v>1846</v>
      </c>
      <c r="M262" s="1132"/>
      <c r="N262" s="1133"/>
      <c r="O262" s="1139"/>
      <c r="P262" s="1138">
        <f t="shared" si="203"/>
        <v>0</v>
      </c>
      <c r="Q262" s="1154">
        <f t="shared" si="204"/>
        <v>0</v>
      </c>
      <c r="R262" s="1156"/>
      <c r="S262" s="1237"/>
      <c r="T262" s="1237"/>
      <c r="U262" s="1237"/>
      <c r="V262" s="1237"/>
      <c r="W262" s="1237"/>
      <c r="X262" s="1237"/>
      <c r="Y262" s="1237"/>
      <c r="Z262" s="1237"/>
      <c r="AA262" s="1156"/>
      <c r="AB262" s="1167"/>
      <c r="AC262" s="1156"/>
      <c r="AD262" s="1156"/>
      <c r="AE262" s="1156"/>
      <c r="AF262" s="1156"/>
      <c r="AG262" s="1156"/>
      <c r="AH262" s="1156"/>
      <c r="AI262" s="1156"/>
      <c r="AJ262" s="1156"/>
      <c r="AK262" s="1156"/>
      <c r="AL262" s="1156"/>
      <c r="AM262" s="1156"/>
      <c r="AN262" s="1156"/>
      <c r="AO262" s="1156"/>
      <c r="AP262" s="1156"/>
      <c r="AQ262" s="1156"/>
      <c r="AR262" s="1156"/>
      <c r="AS262" s="1179"/>
      <c r="AT262" s="1177"/>
      <c r="AU262" s="1178"/>
      <c r="AV262" s="1178"/>
      <c r="AW262" s="1178"/>
      <c r="AX262" s="1178"/>
      <c r="AY262" s="1178"/>
      <c r="AZ262" s="1178"/>
      <c r="BA262" s="1178"/>
      <c r="BB262" s="1178"/>
      <c r="BC262" s="1178"/>
      <c r="BD262" s="1178"/>
      <c r="BE262" s="1178"/>
      <c r="BF262" s="1178"/>
      <c r="BG262" s="1178"/>
      <c r="BH262" s="1178"/>
      <c r="BI262" s="1178"/>
      <c r="BJ262" s="1178"/>
      <c r="BK262" s="1186"/>
      <c r="BL262" s="1187">
        <v>-2496</v>
      </c>
      <c r="BM262" s="1187"/>
      <c r="BN262" s="1187"/>
      <c r="BO262" s="1187"/>
      <c r="BP262" s="1187"/>
      <c r="BQ262" s="1187">
        <v>-134</v>
      </c>
      <c r="BR262" s="1187"/>
      <c r="BS262" s="1187"/>
      <c r="BT262" s="1187"/>
      <c r="BU262" s="1187"/>
      <c r="BV262" s="1191"/>
      <c r="BW262" s="1186"/>
      <c r="BX262" s="1186"/>
      <c r="BY262" s="1186"/>
      <c r="BZ262" s="1186"/>
      <c r="CA262" s="1186"/>
      <c r="CB262" s="1186"/>
      <c r="CC262" s="1186"/>
      <c r="CD262" s="1186"/>
      <c r="CE262" s="1186"/>
      <c r="CF262" s="1186"/>
      <c r="CG262" s="1186"/>
      <c r="CH262" s="1186"/>
      <c r="CI262" s="1186"/>
      <c r="CJ262" s="1186"/>
      <c r="CK262" s="1186"/>
      <c r="CL262" s="1186"/>
      <c r="CM262" s="1186"/>
      <c r="CN262" s="1186"/>
      <c r="CO262" s="1186">
        <v>320</v>
      </c>
      <c r="CP262" s="1186"/>
      <c r="CQ262" s="1186"/>
      <c r="CR262" s="1186"/>
      <c r="CS262" s="1186"/>
      <c r="CT262" s="1186"/>
      <c r="CU262" s="1186"/>
      <c r="CV262" s="1186">
        <v>80</v>
      </c>
      <c r="CW262" s="1186"/>
      <c r="CX262" s="1186"/>
      <c r="CY262" s="1186"/>
      <c r="CZ262" s="1186"/>
      <c r="DA262" s="1186"/>
      <c r="DB262" s="1186"/>
      <c r="DC262" s="1186"/>
      <c r="DD262" s="1186"/>
      <c r="DE262" s="1186"/>
      <c r="DF262" s="1186"/>
      <c r="DG262" s="1186"/>
      <c r="DH262" s="1186"/>
      <c r="DI262" s="1186"/>
      <c r="DJ262" s="1186">
        <v>48</v>
      </c>
      <c r="DK262" s="1186"/>
      <c r="DL262" s="1186">
        <v>64</v>
      </c>
      <c r="DM262" s="1186"/>
      <c r="DN262" s="1186"/>
      <c r="DO262" s="1186"/>
      <c r="DP262" s="1186"/>
      <c r="DQ262" s="1186"/>
      <c r="DR262" s="1186"/>
      <c r="DS262" s="1186"/>
      <c r="DT262" s="1186"/>
      <c r="DU262" s="1186"/>
      <c r="DV262" s="1186"/>
      <c r="DW262" s="1186"/>
      <c r="DX262" s="1186"/>
      <c r="DY262" s="1186"/>
      <c r="DZ262" s="1186"/>
      <c r="EA262" s="1186"/>
      <c r="EB262" s="1186"/>
      <c r="EC262" s="1186"/>
      <c r="ED262" s="1186"/>
      <c r="EE262" s="1186"/>
      <c r="EF262" s="1186"/>
      <c r="EG262" s="1186">
        <v>240</v>
      </c>
      <c r="EH262" s="1186">
        <v>32</v>
      </c>
      <c r="EI262" s="1186"/>
      <c r="EJ262" s="1186"/>
      <c r="EK262" s="1197"/>
      <c r="EL262" s="1198"/>
      <c r="EM262" s="1186"/>
      <c r="EN262" s="1186"/>
      <c r="EO262" s="1186"/>
      <c r="EP262" s="1186"/>
      <c r="EQ262" s="1186"/>
      <c r="ER262" s="1186"/>
      <c r="ES262" s="1186"/>
      <c r="ET262" s="1186"/>
      <c r="EU262" s="1186"/>
      <c r="EV262" s="1186"/>
      <c r="EW262" s="1186"/>
      <c r="EX262" s="1186"/>
      <c r="EY262" s="1186"/>
      <c r="EZ262" s="1186"/>
      <c r="FA262" s="1186"/>
      <c r="FB262" s="1186"/>
      <c r="FC262" s="1209"/>
      <c r="FD262" s="1186"/>
      <c r="FE262" s="1186"/>
      <c r="FF262" s="1186"/>
      <c r="FG262" s="1186"/>
      <c r="FH262" s="1186"/>
      <c r="FI262" s="1186"/>
      <c r="FJ262" s="1186"/>
      <c r="FK262" s="1186"/>
      <c r="FL262" s="1209"/>
      <c r="FM262" s="1186"/>
      <c r="FN262" s="1186"/>
      <c r="FO262" s="1186"/>
      <c r="FP262" s="1186"/>
      <c r="FQ262" s="1186"/>
      <c r="FR262" s="1186"/>
      <c r="FS262" s="1186"/>
      <c r="FT262" s="1186"/>
      <c r="FU262" s="1186"/>
      <c r="FV262" s="1186"/>
      <c r="FW262" s="1186"/>
      <c r="FX262" s="1186"/>
      <c r="FY262" s="1186"/>
      <c r="FZ262" s="1186"/>
      <c r="GA262" s="1186"/>
      <c r="GB262" s="1186"/>
      <c r="GC262" s="1186"/>
      <c r="GD262" s="1186"/>
      <c r="GE262" s="1186"/>
      <c r="GF262" s="1186"/>
      <c r="GG262" s="1186"/>
      <c r="GH262" s="1186"/>
      <c r="GI262" s="1186"/>
      <c r="GJ262" s="1186"/>
      <c r="GK262" s="1186"/>
      <c r="GL262" s="1186"/>
      <c r="GM262" s="1186"/>
      <c r="GN262" s="1186"/>
      <c r="GO262" s="1186"/>
      <c r="GP262" s="1186"/>
      <c r="GQ262" s="1186"/>
      <c r="GR262" s="1186"/>
      <c r="GS262" s="1186"/>
      <c r="GT262" s="1186"/>
      <c r="GU262" s="1186"/>
      <c r="GV262" s="1186"/>
      <c r="GW262" s="1186"/>
      <c r="GX262" s="1186"/>
      <c r="GY262" s="1218"/>
      <c r="GZ262" s="364">
        <f t="shared" si="160"/>
        <v>784</v>
      </c>
      <c r="HA262" s="365">
        <f t="shared" si="211"/>
        <v>0</v>
      </c>
      <c r="HB262" s="366">
        <f t="shared" si="162"/>
        <v>784</v>
      </c>
      <c r="HC262" s="366">
        <v>4184</v>
      </c>
      <c r="HD262" s="365">
        <v>5854</v>
      </c>
      <c r="HE262" s="365">
        <v>1734</v>
      </c>
      <c r="HF262" s="54"/>
      <c r="HG262" s="709">
        <v>9.99</v>
      </c>
      <c r="HH262" s="830">
        <v>2.12</v>
      </c>
      <c r="HI262" s="709">
        <f t="shared" si="191"/>
        <v>1662.08</v>
      </c>
      <c r="HJ262" s="711">
        <v>17.5</v>
      </c>
      <c r="HK262" s="711">
        <v>12.9</v>
      </c>
      <c r="HL262" s="738">
        <f t="shared" si="176"/>
        <v>0.0918051253168122</v>
      </c>
      <c r="HM262" s="743"/>
      <c r="HN262" s="743">
        <v>3000</v>
      </c>
      <c r="HO262" s="743">
        <v>12.9</v>
      </c>
      <c r="HP262" s="740">
        <f t="shared" si="192"/>
        <v>23813.4</v>
      </c>
      <c r="HQ262" s="738">
        <f t="shared" si="209"/>
        <v>0.0918051253168122</v>
      </c>
      <c r="HR262" s="818"/>
      <c r="HS262" s="742">
        <v>44927</v>
      </c>
      <c r="HT262" s="739">
        <f ca="1" t="shared" si="186"/>
        <v>5</v>
      </c>
      <c r="HU262" s="739">
        <f ca="1" t="shared" si="187"/>
        <v>150</v>
      </c>
      <c r="HV262" s="743">
        <v>2496</v>
      </c>
      <c r="HW262" s="739">
        <f t="shared" si="210"/>
        <v>784</v>
      </c>
      <c r="HX262" s="761">
        <f t="shared" si="194"/>
        <v>0.361123906034086</v>
      </c>
      <c r="HY262" s="739">
        <f ca="1" t="shared" si="195"/>
        <v>0.878734838016275</v>
      </c>
      <c r="HZ262" s="739">
        <f t="shared" si="201"/>
        <v>1846</v>
      </c>
      <c r="IA262" s="743"/>
      <c r="IB262" s="739">
        <f ca="1" t="shared" si="198"/>
        <v>156.8</v>
      </c>
      <c r="IC262" s="769">
        <f ca="1" t="shared" si="199"/>
        <v>5.22666666666667</v>
      </c>
      <c r="ID262" s="769">
        <f ca="1" t="shared" si="200"/>
        <v>353.188775510204</v>
      </c>
      <c r="IE262" s="743"/>
      <c r="IF262" s="743"/>
      <c r="IG262" s="743"/>
      <c r="IH262" s="743"/>
      <c r="II262" s="743"/>
      <c r="IJ262" s="743"/>
      <c r="IK262" s="743"/>
      <c r="IL262" s="743"/>
      <c r="IM262" s="743"/>
      <c r="IN262" s="743"/>
      <c r="IO262" s="743"/>
      <c r="IP262" s="743"/>
      <c r="IQ262" s="739"/>
      <c r="IR262" s="739"/>
      <c r="IS262" s="739"/>
      <c r="IT262" s="739"/>
      <c r="IU262" s="739"/>
      <c r="IV262" s="739"/>
      <c r="IW262" s="739"/>
      <c r="IX262" s="739"/>
      <c r="IY262" s="739"/>
      <c r="IZ262" s="739"/>
      <c r="JA262" s="739"/>
      <c r="JB262" s="743">
        <v>512</v>
      </c>
      <c r="JC262" s="743">
        <v>160</v>
      </c>
      <c r="JD262" s="743">
        <v>396</v>
      </c>
      <c r="JE262" s="743">
        <v>1296</v>
      </c>
      <c r="JF262" s="743">
        <v>0</v>
      </c>
      <c r="JG262" s="739">
        <v>878</v>
      </c>
      <c r="JH262" s="739">
        <v>28</v>
      </c>
      <c r="JI262" s="739">
        <v>0</v>
      </c>
      <c r="JJ262" s="739">
        <v>82</v>
      </c>
      <c r="JK262" s="739">
        <v>144</v>
      </c>
      <c r="JL262" s="739">
        <v>496</v>
      </c>
      <c r="JM262" s="739">
        <v>192</v>
      </c>
      <c r="JN262" s="28">
        <f t="shared" si="196"/>
        <v>4184</v>
      </c>
      <c r="JO262" s="28">
        <f t="shared" si="197"/>
        <v>0</v>
      </c>
      <c r="JP262" s="28"/>
      <c r="JQ262" s="28"/>
      <c r="JR262" s="28"/>
      <c r="JS262" s="28"/>
      <c r="JT262" s="28"/>
      <c r="JU262" s="28"/>
      <c r="JV262" s="28"/>
      <c r="JW262" s="28"/>
      <c r="JX262" s="28"/>
      <c r="JY262" s="28"/>
      <c r="JZ262" s="28"/>
      <c r="KA262" s="28"/>
      <c r="KB262" s="28"/>
      <c r="KC262" s="28"/>
      <c r="KD262" s="28"/>
      <c r="KE262" s="824"/>
    </row>
    <row r="263" s="786" customFormat="1" hidden="1" customHeight="1" spans="1:291">
      <c r="A263" s="847" t="s">
        <v>1334</v>
      </c>
      <c r="B263" s="343">
        <v>2021</v>
      </c>
      <c r="C263" s="95" t="s">
        <v>1645</v>
      </c>
      <c r="D263" s="95" t="s">
        <v>1646</v>
      </c>
      <c r="E263" s="95"/>
      <c r="F263" s="1250" t="s">
        <v>2145</v>
      </c>
      <c r="G263" s="285" t="s">
        <v>2146</v>
      </c>
      <c r="H263" s="301" t="s">
        <v>2147</v>
      </c>
      <c r="I263" s="99">
        <f t="shared" si="189"/>
        <v>-67</v>
      </c>
      <c r="J263" s="1141">
        <v>591</v>
      </c>
      <c r="K263" s="1130">
        <f t="shared" si="207"/>
        <v>524</v>
      </c>
      <c r="L263" s="1131">
        <f t="shared" si="208"/>
        <v>524</v>
      </c>
      <c r="M263" s="1132"/>
      <c r="N263" s="1133"/>
      <c r="O263" s="1139"/>
      <c r="P263" s="1138">
        <f t="shared" si="203"/>
        <v>0</v>
      </c>
      <c r="Q263" s="1154">
        <f t="shared" si="204"/>
        <v>0</v>
      </c>
      <c r="R263" s="1156"/>
      <c r="S263" s="1237"/>
      <c r="T263" s="1237"/>
      <c r="U263" s="1237"/>
      <c r="V263" s="1237"/>
      <c r="W263" s="1237"/>
      <c r="X263" s="1237"/>
      <c r="Y263" s="1237"/>
      <c r="Z263" s="1237"/>
      <c r="AA263" s="1156"/>
      <c r="AB263" s="1167"/>
      <c r="AC263" s="1156"/>
      <c r="AD263" s="1156"/>
      <c r="AE263" s="1156"/>
      <c r="AF263" s="1156"/>
      <c r="AG263" s="1156"/>
      <c r="AH263" s="1156"/>
      <c r="AI263" s="1156"/>
      <c r="AJ263" s="1156"/>
      <c r="AK263" s="1156"/>
      <c r="AL263" s="1156"/>
      <c r="AM263" s="1156"/>
      <c r="AN263" s="1156"/>
      <c r="AO263" s="1156"/>
      <c r="AP263" s="1156"/>
      <c r="AQ263" s="1156"/>
      <c r="AR263" s="1156"/>
      <c r="AS263" s="1179"/>
      <c r="AT263" s="1177"/>
      <c r="AU263" s="1178"/>
      <c r="AV263" s="1178"/>
      <c r="AW263" s="1178"/>
      <c r="AX263" s="1178"/>
      <c r="AY263" s="1178"/>
      <c r="AZ263" s="1178"/>
      <c r="BA263" s="1178"/>
      <c r="BB263" s="1178"/>
      <c r="BC263" s="1178"/>
      <c r="BD263" s="1178"/>
      <c r="BE263" s="1178"/>
      <c r="BF263" s="1178"/>
      <c r="BG263" s="1178"/>
      <c r="BH263" s="1178"/>
      <c r="BI263" s="1178"/>
      <c r="BJ263" s="1178"/>
      <c r="BK263" s="1186"/>
      <c r="BL263" s="1187">
        <v>-591</v>
      </c>
      <c r="BM263" s="1187"/>
      <c r="BN263" s="1187">
        <v>51</v>
      </c>
      <c r="BO263" s="1187"/>
      <c r="BP263" s="1187"/>
      <c r="BQ263" s="1187"/>
      <c r="BR263" s="1187"/>
      <c r="BS263" s="1187"/>
      <c r="BT263" s="1187"/>
      <c r="BU263" s="1187"/>
      <c r="BV263" s="1191"/>
      <c r="BW263" s="1186"/>
      <c r="BX263" s="1186"/>
      <c r="BY263" s="1186"/>
      <c r="BZ263" s="1186"/>
      <c r="CA263" s="1186"/>
      <c r="CB263" s="1186"/>
      <c r="CC263" s="1186"/>
      <c r="CD263" s="1186"/>
      <c r="CE263" s="1186"/>
      <c r="CF263" s="1186"/>
      <c r="CG263" s="1186"/>
      <c r="CH263" s="1186"/>
      <c r="CI263" s="1186"/>
      <c r="CJ263" s="1186"/>
      <c r="CK263" s="1186"/>
      <c r="CL263" s="1186"/>
      <c r="CM263" s="1186"/>
      <c r="CN263" s="1186"/>
      <c r="CO263" s="1186"/>
      <c r="CP263" s="1186"/>
      <c r="CQ263" s="1186"/>
      <c r="CR263" s="1186"/>
      <c r="CS263" s="1186"/>
      <c r="CT263" s="1186"/>
      <c r="CU263" s="1186"/>
      <c r="CV263" s="1186"/>
      <c r="CW263" s="1186"/>
      <c r="CX263" s="1186"/>
      <c r="CY263" s="1186"/>
      <c r="CZ263" s="1186"/>
      <c r="DA263" s="1186"/>
      <c r="DB263" s="1186"/>
      <c r="DC263" s="1186"/>
      <c r="DD263" s="1186"/>
      <c r="DE263" s="1186"/>
      <c r="DF263" s="1186"/>
      <c r="DG263" s="1186"/>
      <c r="DH263" s="1186"/>
      <c r="DI263" s="1186"/>
      <c r="DJ263" s="1186">
        <v>16</v>
      </c>
      <c r="DK263" s="1186"/>
      <c r="DL263" s="1186"/>
      <c r="DM263" s="1186"/>
      <c r="DN263" s="1186"/>
      <c r="DO263" s="1186"/>
      <c r="DP263" s="1186"/>
      <c r="DQ263" s="1186"/>
      <c r="DR263" s="1186"/>
      <c r="DS263" s="1186"/>
      <c r="DT263" s="1186"/>
      <c r="DU263" s="1186"/>
      <c r="DV263" s="1186"/>
      <c r="DW263" s="1186"/>
      <c r="DX263" s="1186"/>
      <c r="DY263" s="1186"/>
      <c r="DZ263" s="1186"/>
      <c r="EA263" s="1186"/>
      <c r="EB263" s="1186"/>
      <c r="EC263" s="1186"/>
      <c r="ED263" s="1186"/>
      <c r="EE263" s="1186"/>
      <c r="EF263" s="1186"/>
      <c r="EG263" s="1186"/>
      <c r="EH263" s="1186"/>
      <c r="EI263" s="1186"/>
      <c r="EJ263" s="1186"/>
      <c r="EK263" s="1197"/>
      <c r="EL263" s="1198"/>
      <c r="EM263" s="1186"/>
      <c r="EN263" s="1186"/>
      <c r="EO263" s="1186"/>
      <c r="EP263" s="1186"/>
      <c r="EQ263" s="1186"/>
      <c r="ER263" s="1186"/>
      <c r="ES263" s="1186"/>
      <c r="ET263" s="1186"/>
      <c r="EU263" s="1186"/>
      <c r="EV263" s="1186"/>
      <c r="EW263" s="1186"/>
      <c r="EX263" s="1186"/>
      <c r="EY263" s="1186"/>
      <c r="EZ263" s="1186"/>
      <c r="FA263" s="1186"/>
      <c r="FB263" s="1186"/>
      <c r="FC263" s="1209"/>
      <c r="FD263" s="1186"/>
      <c r="FE263" s="1186"/>
      <c r="FF263" s="1186"/>
      <c r="FG263" s="1186"/>
      <c r="FH263" s="1186"/>
      <c r="FI263" s="1186"/>
      <c r="FJ263" s="1186"/>
      <c r="FK263" s="1186"/>
      <c r="FL263" s="1209"/>
      <c r="FM263" s="1186"/>
      <c r="FN263" s="1186"/>
      <c r="FO263" s="1186"/>
      <c r="FP263" s="1186"/>
      <c r="FQ263" s="1186"/>
      <c r="FR263" s="1186"/>
      <c r="FS263" s="1186"/>
      <c r="FT263" s="1186"/>
      <c r="FU263" s="1186"/>
      <c r="FV263" s="1186"/>
      <c r="FW263" s="1186"/>
      <c r="FX263" s="1186"/>
      <c r="FY263" s="1186"/>
      <c r="FZ263" s="1186"/>
      <c r="GA263" s="1186"/>
      <c r="GB263" s="1186"/>
      <c r="GC263" s="1186"/>
      <c r="GD263" s="1186"/>
      <c r="GE263" s="1186"/>
      <c r="GF263" s="1186"/>
      <c r="GG263" s="1186"/>
      <c r="GH263" s="1186"/>
      <c r="GI263" s="1186"/>
      <c r="GJ263" s="1186"/>
      <c r="GK263" s="1186"/>
      <c r="GL263" s="1186"/>
      <c r="GM263" s="1186"/>
      <c r="GN263" s="1186"/>
      <c r="GO263" s="1186"/>
      <c r="GP263" s="1186"/>
      <c r="GQ263" s="1186"/>
      <c r="GR263" s="1186"/>
      <c r="GS263" s="1186"/>
      <c r="GT263" s="1186"/>
      <c r="GU263" s="1186"/>
      <c r="GV263" s="1186"/>
      <c r="GW263" s="1186"/>
      <c r="GX263" s="1186"/>
      <c r="GY263" s="1218"/>
      <c r="GZ263" s="364">
        <f t="shared" si="160"/>
        <v>16</v>
      </c>
      <c r="HA263" s="365">
        <f t="shared" si="211"/>
        <v>0</v>
      </c>
      <c r="HB263" s="366">
        <f t="shared" si="162"/>
        <v>16</v>
      </c>
      <c r="HC263" s="366">
        <v>278</v>
      </c>
      <c r="HD263" s="365">
        <v>596</v>
      </c>
      <c r="HE263" s="365"/>
      <c r="HF263" s="54"/>
      <c r="HG263" s="709"/>
      <c r="HH263" s="709"/>
      <c r="HI263" s="709">
        <f t="shared" si="191"/>
        <v>0</v>
      </c>
      <c r="HJ263" s="711"/>
      <c r="HK263" s="711">
        <v>5.18</v>
      </c>
      <c r="HL263" s="738" t="e">
        <f t="shared" si="176"/>
        <v>#DIV/0!</v>
      </c>
      <c r="HM263" s="743"/>
      <c r="HN263" s="743">
        <v>500</v>
      </c>
      <c r="HO263" s="743">
        <v>5</v>
      </c>
      <c r="HP263" s="740">
        <f t="shared" si="192"/>
        <v>2714.32</v>
      </c>
      <c r="HQ263" s="738"/>
      <c r="HR263" s="818"/>
      <c r="HS263" s="742">
        <v>44927</v>
      </c>
      <c r="HT263" s="739">
        <f ca="1" t="shared" si="186"/>
        <v>5</v>
      </c>
      <c r="HU263" s="739">
        <f ca="1" t="shared" si="187"/>
        <v>150</v>
      </c>
      <c r="HV263" s="743">
        <v>591</v>
      </c>
      <c r="HW263" s="739">
        <f t="shared" si="210"/>
        <v>16</v>
      </c>
      <c r="HX263" s="761">
        <f t="shared" si="194"/>
        <v>0.0286995515695067</v>
      </c>
      <c r="HY263" s="739">
        <f ca="1" t="shared" si="195"/>
        <v>0.0698355754857997</v>
      </c>
      <c r="HZ263" s="739">
        <f t="shared" si="201"/>
        <v>524</v>
      </c>
      <c r="IA263" s="743"/>
      <c r="IB263" s="739">
        <f ca="1" t="shared" si="198"/>
        <v>3.2</v>
      </c>
      <c r="IC263" s="769">
        <f ca="1" t="shared" si="199"/>
        <v>0.106666666666667</v>
      </c>
      <c r="ID263" s="769">
        <f ca="1" t="shared" si="200"/>
        <v>4912.5</v>
      </c>
      <c r="IE263" s="743"/>
      <c r="IF263" s="743"/>
      <c r="IG263" s="743"/>
      <c r="IH263" s="743"/>
      <c r="II263" s="743"/>
      <c r="IJ263" s="743"/>
      <c r="IK263" s="743"/>
      <c r="IL263" s="743"/>
      <c r="IM263" s="743"/>
      <c r="IN263" s="743"/>
      <c r="IO263" s="743"/>
      <c r="IP263" s="743"/>
      <c r="IQ263" s="739"/>
      <c r="IR263" s="739"/>
      <c r="IS263" s="739"/>
      <c r="IT263" s="739"/>
      <c r="IU263" s="739"/>
      <c r="IV263" s="739"/>
      <c r="IW263" s="739"/>
      <c r="IX263" s="739"/>
      <c r="IY263" s="739"/>
      <c r="IZ263" s="739"/>
      <c r="JA263" s="739"/>
      <c r="JB263" s="743">
        <v>0</v>
      </c>
      <c r="JC263" s="743">
        <v>0</v>
      </c>
      <c r="JD263" s="743">
        <v>82</v>
      </c>
      <c r="JE263" s="743">
        <v>0</v>
      </c>
      <c r="JF263" s="743">
        <v>0</v>
      </c>
      <c r="JG263" s="739">
        <v>74</v>
      </c>
      <c r="JH263" s="739">
        <v>4</v>
      </c>
      <c r="JI263" s="739">
        <v>0</v>
      </c>
      <c r="JJ263" s="739">
        <v>6</v>
      </c>
      <c r="JK263" s="739">
        <v>48</v>
      </c>
      <c r="JL263" s="739">
        <v>0</v>
      </c>
      <c r="JM263" s="739">
        <v>64</v>
      </c>
      <c r="JN263" s="28">
        <f t="shared" si="196"/>
        <v>278</v>
      </c>
      <c r="JO263" s="28">
        <f t="shared" si="197"/>
        <v>0</v>
      </c>
      <c r="JP263" s="28"/>
      <c r="JQ263" s="28"/>
      <c r="JR263" s="28"/>
      <c r="JS263" s="28"/>
      <c r="JT263" s="28"/>
      <c r="JU263" s="28"/>
      <c r="JV263" s="28"/>
      <c r="JW263" s="28"/>
      <c r="JX263" s="28"/>
      <c r="JY263" s="28"/>
      <c r="JZ263" s="28"/>
      <c r="KA263" s="28"/>
      <c r="KB263" s="28"/>
      <c r="KC263" s="28"/>
      <c r="KD263" s="28"/>
      <c r="KE263" s="824"/>
    </row>
    <row r="264" s="786" customFormat="1" hidden="1" customHeight="1" spans="1:291">
      <c r="A264" s="847" t="s">
        <v>1334</v>
      </c>
      <c r="B264" s="343">
        <v>2021</v>
      </c>
      <c r="C264" s="95" t="s">
        <v>2141</v>
      </c>
      <c r="D264" s="95" t="s">
        <v>2142</v>
      </c>
      <c r="E264" s="411"/>
      <c r="F264" s="1235" t="s">
        <v>525</v>
      </c>
      <c r="G264" s="112" t="s">
        <v>526</v>
      </c>
      <c r="H264" s="1060" t="s">
        <v>2148</v>
      </c>
      <c r="I264" s="99">
        <f t="shared" si="189"/>
        <v>-72</v>
      </c>
      <c r="J264" s="1129">
        <v>4332</v>
      </c>
      <c r="K264" s="1130">
        <f t="shared" si="207"/>
        <v>4260</v>
      </c>
      <c r="L264" s="1131">
        <f t="shared" si="208"/>
        <v>4260</v>
      </c>
      <c r="M264" s="1132"/>
      <c r="N264" s="1133"/>
      <c r="O264" s="1139"/>
      <c r="P264" s="1138">
        <f t="shared" si="203"/>
        <v>0</v>
      </c>
      <c r="Q264" s="1154">
        <f t="shared" si="204"/>
        <v>0</v>
      </c>
      <c r="R264" s="1153"/>
      <c r="S264" s="1237"/>
      <c r="T264" s="1237"/>
      <c r="U264" s="1237"/>
      <c r="V264" s="1237"/>
      <c r="W264" s="1237"/>
      <c r="X264" s="1237"/>
      <c r="Y264" s="1237"/>
      <c r="Z264" s="1237"/>
      <c r="AA264" s="1153"/>
      <c r="AB264" s="1166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76"/>
      <c r="AT264" s="1177"/>
      <c r="AU264" s="1178"/>
      <c r="AV264" s="1178"/>
      <c r="AW264" s="1178"/>
      <c r="AX264" s="1178"/>
      <c r="AY264" s="1178"/>
      <c r="AZ264" s="1178"/>
      <c r="BA264" s="1178"/>
      <c r="BB264" s="1178"/>
      <c r="BC264" s="1178"/>
      <c r="BD264" s="1178"/>
      <c r="BE264" s="1178"/>
      <c r="BF264" s="1178"/>
      <c r="BG264" s="1178"/>
      <c r="BH264" s="1178"/>
      <c r="BI264" s="1178"/>
      <c r="BJ264" s="1178"/>
      <c r="BK264" s="1186"/>
      <c r="BL264" s="1187">
        <v>-4332</v>
      </c>
      <c r="BM264" s="1187"/>
      <c r="BN264" s="1187"/>
      <c r="BO264" s="1187"/>
      <c r="BP264" s="1187"/>
      <c r="BQ264" s="1187"/>
      <c r="BR264" s="1187"/>
      <c r="BS264" s="1187"/>
      <c r="BT264" s="1187"/>
      <c r="BU264" s="1187"/>
      <c r="BV264" s="1191"/>
      <c r="BW264" s="1186"/>
      <c r="BX264" s="1186"/>
      <c r="BY264" s="1186"/>
      <c r="BZ264" s="1186"/>
      <c r="CA264" s="1186"/>
      <c r="CB264" s="1186"/>
      <c r="CC264" s="1186"/>
      <c r="CD264" s="1186"/>
      <c r="CE264" s="1186"/>
      <c r="CF264" s="1186"/>
      <c r="CG264" s="1186"/>
      <c r="CH264" s="1186"/>
      <c r="CI264" s="1186"/>
      <c r="CJ264" s="1186"/>
      <c r="CK264" s="1186"/>
      <c r="CL264" s="1186"/>
      <c r="CM264" s="1186"/>
      <c r="CN264" s="1186"/>
      <c r="CO264" s="1186"/>
      <c r="CP264" s="1186"/>
      <c r="CQ264" s="1186"/>
      <c r="CR264" s="1186"/>
      <c r="CS264" s="1186"/>
      <c r="CT264" s="1186"/>
      <c r="CU264" s="1186"/>
      <c r="CV264" s="1186"/>
      <c r="CW264" s="1186"/>
      <c r="CX264" s="1186"/>
      <c r="CY264" s="1186"/>
      <c r="CZ264" s="1186"/>
      <c r="DA264" s="1186"/>
      <c r="DB264" s="1186"/>
      <c r="DC264" s="1186"/>
      <c r="DD264" s="1186"/>
      <c r="DE264" s="1186"/>
      <c r="DF264" s="1186"/>
      <c r="DG264" s="1186"/>
      <c r="DH264" s="1186"/>
      <c r="DI264" s="1186"/>
      <c r="DJ264" s="1186"/>
      <c r="DK264" s="1186"/>
      <c r="DL264" s="1186"/>
      <c r="DM264" s="1186"/>
      <c r="DN264" s="1186"/>
      <c r="DO264" s="1186"/>
      <c r="DP264" s="1186"/>
      <c r="DQ264" s="1186"/>
      <c r="DR264" s="1186"/>
      <c r="DS264" s="1186"/>
      <c r="DT264" s="1186"/>
      <c r="DU264" s="1186"/>
      <c r="DV264" s="1186"/>
      <c r="DW264" s="1186"/>
      <c r="DX264" s="1186"/>
      <c r="DY264" s="1186"/>
      <c r="DZ264" s="1186"/>
      <c r="EA264" s="1186"/>
      <c r="EB264" s="1186"/>
      <c r="EC264" s="1186"/>
      <c r="ED264" s="1186"/>
      <c r="EE264" s="1186"/>
      <c r="EF264" s="1186"/>
      <c r="EG264" s="1186"/>
      <c r="EH264" s="1186">
        <v>72</v>
      </c>
      <c r="EI264" s="1186"/>
      <c r="EJ264" s="1186"/>
      <c r="EK264" s="1197"/>
      <c r="EL264" s="1198"/>
      <c r="EM264" s="1186"/>
      <c r="EN264" s="1186"/>
      <c r="EO264" s="1186"/>
      <c r="EP264" s="1186"/>
      <c r="EQ264" s="1186"/>
      <c r="ER264" s="1186"/>
      <c r="ES264" s="1186"/>
      <c r="ET264" s="1186"/>
      <c r="EU264" s="1186"/>
      <c r="EV264" s="1186"/>
      <c r="EW264" s="1186"/>
      <c r="EX264" s="1186"/>
      <c r="EY264" s="1186"/>
      <c r="EZ264" s="1186"/>
      <c r="FA264" s="1186"/>
      <c r="FB264" s="1186"/>
      <c r="FC264" s="1209"/>
      <c r="FD264" s="1186"/>
      <c r="FE264" s="1186"/>
      <c r="FF264" s="1186"/>
      <c r="FG264" s="1186"/>
      <c r="FH264" s="1186"/>
      <c r="FI264" s="1186"/>
      <c r="FJ264" s="1186"/>
      <c r="FK264" s="1186"/>
      <c r="FL264" s="1209"/>
      <c r="FM264" s="1186"/>
      <c r="FN264" s="1186"/>
      <c r="FO264" s="1186"/>
      <c r="FP264" s="1186"/>
      <c r="FQ264" s="1186"/>
      <c r="FR264" s="1186"/>
      <c r="FS264" s="1186"/>
      <c r="FT264" s="1186"/>
      <c r="FU264" s="1186"/>
      <c r="FV264" s="1186"/>
      <c r="FW264" s="1186"/>
      <c r="FX264" s="1186"/>
      <c r="FY264" s="1186"/>
      <c r="FZ264" s="1186"/>
      <c r="GA264" s="1186"/>
      <c r="GB264" s="1186"/>
      <c r="GC264" s="1186"/>
      <c r="GD264" s="1186"/>
      <c r="GE264" s="1186"/>
      <c r="GF264" s="1186"/>
      <c r="GG264" s="1186"/>
      <c r="GH264" s="1186"/>
      <c r="GI264" s="1186"/>
      <c r="GJ264" s="1186"/>
      <c r="GK264" s="1186"/>
      <c r="GL264" s="1186"/>
      <c r="GM264" s="1186"/>
      <c r="GN264" s="1186"/>
      <c r="GO264" s="1186"/>
      <c r="GP264" s="1186"/>
      <c r="GQ264" s="1186"/>
      <c r="GR264" s="1186"/>
      <c r="GS264" s="1186"/>
      <c r="GT264" s="1186"/>
      <c r="GU264" s="1186"/>
      <c r="GV264" s="1186"/>
      <c r="GW264" s="1186"/>
      <c r="GX264" s="1186"/>
      <c r="GY264" s="1218"/>
      <c r="GZ264" s="364">
        <f t="shared" ref="GZ264:GZ317" si="212">SUM(BW264:EK264)</f>
        <v>72</v>
      </c>
      <c r="HA264" s="365">
        <f t="shared" si="211"/>
        <v>0</v>
      </c>
      <c r="HB264" s="366">
        <f t="shared" ref="HB264:HB317" si="213">HA264+GZ264</f>
        <v>72</v>
      </c>
      <c r="HC264" s="366">
        <v>2088</v>
      </c>
      <c r="HD264" s="365">
        <v>5976</v>
      </c>
      <c r="HE264" s="365">
        <v>1568</v>
      </c>
      <c r="HF264" s="54"/>
      <c r="HG264" s="708">
        <v>1.99</v>
      </c>
      <c r="HH264" s="817">
        <v>0.45</v>
      </c>
      <c r="HI264" s="709">
        <f t="shared" si="191"/>
        <v>32.4</v>
      </c>
      <c r="HJ264" s="710">
        <v>3.5</v>
      </c>
      <c r="HK264" s="710">
        <v>3.02</v>
      </c>
      <c r="HL264" s="738">
        <f t="shared" si="176"/>
        <v>-0.00165837479270303</v>
      </c>
      <c r="HM264" s="739"/>
      <c r="HN264" s="739">
        <v>3000</v>
      </c>
      <c r="HO264" s="739">
        <v>3.02</v>
      </c>
      <c r="HP264" s="740">
        <f t="shared" si="192"/>
        <v>12865.2</v>
      </c>
      <c r="HQ264" s="738">
        <f>1-HO264/6.7/HH264</f>
        <v>-0.00165837479270303</v>
      </c>
      <c r="HR264" s="741"/>
      <c r="HS264" s="742">
        <v>44927</v>
      </c>
      <c r="HT264" s="739">
        <f ca="1" t="shared" si="186"/>
        <v>5</v>
      </c>
      <c r="HU264" s="739">
        <f ca="1" t="shared" si="187"/>
        <v>150</v>
      </c>
      <c r="HV264" s="739">
        <v>4332</v>
      </c>
      <c r="HW264" s="739">
        <f t="shared" si="210"/>
        <v>72</v>
      </c>
      <c r="HX264" s="761">
        <f t="shared" si="194"/>
        <v>0.0167597765363128</v>
      </c>
      <c r="HY264" s="739">
        <f ca="1" t="shared" si="195"/>
        <v>0.0407821229050279</v>
      </c>
      <c r="HZ264" s="739">
        <f t="shared" si="201"/>
        <v>4260</v>
      </c>
      <c r="IA264" s="739"/>
      <c r="IB264" s="739">
        <f ca="1" t="shared" si="198"/>
        <v>14.4</v>
      </c>
      <c r="IC264" s="769">
        <f ca="1" t="shared" si="199"/>
        <v>0.48</v>
      </c>
      <c r="ID264" s="769">
        <f ca="1" t="shared" si="200"/>
        <v>8875</v>
      </c>
      <c r="IE264" s="739"/>
      <c r="IF264" s="739"/>
      <c r="IG264" s="739"/>
      <c r="IH264" s="739"/>
      <c r="II264" s="739"/>
      <c r="IJ264" s="739"/>
      <c r="IK264" s="739"/>
      <c r="IL264" s="743"/>
      <c r="IM264" s="743"/>
      <c r="IN264" s="743"/>
      <c r="IO264" s="743"/>
      <c r="IP264" s="743"/>
      <c r="IQ264" s="739"/>
      <c r="IR264" s="739"/>
      <c r="IS264" s="739"/>
      <c r="IT264" s="739"/>
      <c r="IU264" s="739"/>
      <c r="IV264" s="739"/>
      <c r="IW264" s="739"/>
      <c r="IX264" s="739"/>
      <c r="IY264" s="739"/>
      <c r="IZ264" s="739"/>
      <c r="JA264" s="739"/>
      <c r="JB264" s="743">
        <v>0</v>
      </c>
      <c r="JC264" s="743">
        <v>0</v>
      </c>
      <c r="JD264" s="743">
        <v>72</v>
      </c>
      <c r="JE264" s="743">
        <v>72</v>
      </c>
      <c r="JF264" s="743">
        <v>0</v>
      </c>
      <c r="JG264" s="739">
        <v>1584</v>
      </c>
      <c r="JH264" s="739">
        <v>288</v>
      </c>
      <c r="JI264" s="739">
        <v>0</v>
      </c>
      <c r="JJ264" s="739">
        <v>72</v>
      </c>
      <c r="JK264" s="739">
        <v>0</v>
      </c>
      <c r="JL264" s="739">
        <v>0</v>
      </c>
      <c r="JM264" s="739">
        <v>0</v>
      </c>
      <c r="JN264" s="28">
        <f t="shared" si="196"/>
        <v>2088</v>
      </c>
      <c r="JO264" s="28">
        <f t="shared" si="197"/>
        <v>0</v>
      </c>
      <c r="JP264" s="28"/>
      <c r="JQ264" s="28"/>
      <c r="JR264" s="28"/>
      <c r="JS264" s="28"/>
      <c r="JT264" s="28"/>
      <c r="JU264" s="28"/>
      <c r="JV264" s="28"/>
      <c r="JW264" s="28"/>
      <c r="JX264" s="28"/>
      <c r="JY264" s="28"/>
      <c r="JZ264" s="28"/>
      <c r="KA264" s="28"/>
      <c r="KB264" s="28"/>
      <c r="KC264" s="28"/>
      <c r="KD264" s="28"/>
      <c r="KE264" s="824"/>
    </row>
    <row r="265" s="786" customFormat="1" hidden="1" customHeight="1" spans="1:291">
      <c r="A265" s="847" t="s">
        <v>1334</v>
      </c>
      <c r="B265" s="343">
        <v>2021</v>
      </c>
      <c r="C265" s="95" t="s">
        <v>2141</v>
      </c>
      <c r="D265" s="95" t="s">
        <v>2142</v>
      </c>
      <c r="E265" s="411"/>
      <c r="F265" s="1235" t="s">
        <v>528</v>
      </c>
      <c r="G265" s="112" t="s">
        <v>529</v>
      </c>
      <c r="H265" s="1060" t="s">
        <v>2149</v>
      </c>
      <c r="I265" s="99">
        <f t="shared" si="189"/>
        <v>0</v>
      </c>
      <c r="J265" s="1129">
        <v>636</v>
      </c>
      <c r="K265" s="1130">
        <f t="shared" si="207"/>
        <v>636</v>
      </c>
      <c r="L265" s="1131">
        <f t="shared" si="208"/>
        <v>636</v>
      </c>
      <c r="M265" s="1132"/>
      <c r="N265" s="1133"/>
      <c r="O265" s="1139"/>
      <c r="P265" s="1138">
        <f t="shared" si="203"/>
        <v>0</v>
      </c>
      <c r="Q265" s="1154">
        <f t="shared" si="204"/>
        <v>0</v>
      </c>
      <c r="R265" s="1156"/>
      <c r="S265" s="1237"/>
      <c r="T265" s="1237"/>
      <c r="U265" s="1237"/>
      <c r="V265" s="1237"/>
      <c r="W265" s="1237"/>
      <c r="X265" s="1237"/>
      <c r="Y265" s="1237"/>
      <c r="Z265" s="1237"/>
      <c r="AA265" s="1156"/>
      <c r="AB265" s="1167"/>
      <c r="AC265" s="1156"/>
      <c r="AD265" s="1156"/>
      <c r="AE265" s="1156"/>
      <c r="AF265" s="1156"/>
      <c r="AG265" s="1156"/>
      <c r="AH265" s="1156"/>
      <c r="AI265" s="1156"/>
      <c r="AJ265" s="1156"/>
      <c r="AK265" s="1156"/>
      <c r="AL265" s="1156"/>
      <c r="AM265" s="1156"/>
      <c r="AN265" s="1156"/>
      <c r="AO265" s="1156"/>
      <c r="AP265" s="1156"/>
      <c r="AQ265" s="1156"/>
      <c r="AR265" s="1156"/>
      <c r="AS265" s="1179"/>
      <c r="AT265" s="1177"/>
      <c r="AU265" s="1178"/>
      <c r="AV265" s="1178"/>
      <c r="AW265" s="1178"/>
      <c r="AX265" s="1178"/>
      <c r="AY265" s="1178"/>
      <c r="AZ265" s="1178"/>
      <c r="BA265" s="1178"/>
      <c r="BB265" s="1178"/>
      <c r="BC265" s="1178"/>
      <c r="BD265" s="1178"/>
      <c r="BE265" s="1178"/>
      <c r="BF265" s="1178"/>
      <c r="BG265" s="1178"/>
      <c r="BH265" s="1178"/>
      <c r="BI265" s="1178"/>
      <c r="BJ265" s="1178"/>
      <c r="BK265" s="1186"/>
      <c r="BL265" s="1187">
        <v>-636</v>
      </c>
      <c r="BM265" s="1187"/>
      <c r="BN265" s="1187"/>
      <c r="BO265" s="1187"/>
      <c r="BP265" s="1187"/>
      <c r="BQ265" s="1187"/>
      <c r="BR265" s="1187"/>
      <c r="BS265" s="1187"/>
      <c r="BT265" s="1187"/>
      <c r="BU265" s="1187"/>
      <c r="BV265" s="1191"/>
      <c r="BW265" s="1186"/>
      <c r="BX265" s="1186"/>
      <c r="BY265" s="1186"/>
      <c r="BZ265" s="1186"/>
      <c r="CA265" s="1186"/>
      <c r="CB265" s="1186"/>
      <c r="CC265" s="1186"/>
      <c r="CD265" s="1186"/>
      <c r="CE265" s="1186"/>
      <c r="CF265" s="1186"/>
      <c r="CG265" s="1186"/>
      <c r="CH265" s="1186"/>
      <c r="CI265" s="1186"/>
      <c r="CJ265" s="1186"/>
      <c r="CK265" s="1186"/>
      <c r="CL265" s="1186"/>
      <c r="CM265" s="1186"/>
      <c r="CN265" s="1186"/>
      <c r="CO265" s="1186"/>
      <c r="CP265" s="1186"/>
      <c r="CQ265" s="1186"/>
      <c r="CR265" s="1186"/>
      <c r="CS265" s="1186"/>
      <c r="CT265" s="1186"/>
      <c r="CU265" s="1186"/>
      <c r="CV265" s="1186"/>
      <c r="CW265" s="1186"/>
      <c r="CX265" s="1186"/>
      <c r="CY265" s="1186"/>
      <c r="CZ265" s="1186"/>
      <c r="DA265" s="1186"/>
      <c r="DB265" s="1186"/>
      <c r="DC265" s="1186"/>
      <c r="DD265" s="1186"/>
      <c r="DE265" s="1186"/>
      <c r="DF265" s="1186"/>
      <c r="DG265" s="1186"/>
      <c r="DH265" s="1186"/>
      <c r="DI265" s="1186"/>
      <c r="DJ265" s="1186"/>
      <c r="DK265" s="1186"/>
      <c r="DL265" s="1186"/>
      <c r="DM265" s="1186"/>
      <c r="DN265" s="1186"/>
      <c r="DO265" s="1186"/>
      <c r="DP265" s="1186"/>
      <c r="DQ265" s="1186"/>
      <c r="DR265" s="1186"/>
      <c r="DS265" s="1186"/>
      <c r="DT265" s="1186"/>
      <c r="DU265" s="1186"/>
      <c r="DV265" s="1186"/>
      <c r="DW265" s="1186"/>
      <c r="DX265" s="1186"/>
      <c r="DY265" s="1186"/>
      <c r="DZ265" s="1186"/>
      <c r="EA265" s="1186"/>
      <c r="EB265" s="1186"/>
      <c r="EC265" s="1186"/>
      <c r="ED265" s="1186"/>
      <c r="EE265" s="1186"/>
      <c r="EF265" s="1186"/>
      <c r="EG265" s="1186"/>
      <c r="EH265" s="1186"/>
      <c r="EI265" s="1186"/>
      <c r="EJ265" s="1186"/>
      <c r="EK265" s="1197"/>
      <c r="EL265" s="1198"/>
      <c r="EM265" s="1186"/>
      <c r="EN265" s="1186"/>
      <c r="EO265" s="1186"/>
      <c r="EP265" s="1186"/>
      <c r="EQ265" s="1186"/>
      <c r="ER265" s="1186"/>
      <c r="ES265" s="1186"/>
      <c r="ET265" s="1186"/>
      <c r="EU265" s="1186"/>
      <c r="EV265" s="1186"/>
      <c r="EW265" s="1186"/>
      <c r="EX265" s="1186"/>
      <c r="EY265" s="1186"/>
      <c r="EZ265" s="1186"/>
      <c r="FA265" s="1186"/>
      <c r="FB265" s="1186"/>
      <c r="FC265" s="1209"/>
      <c r="FD265" s="1186"/>
      <c r="FE265" s="1186"/>
      <c r="FF265" s="1186"/>
      <c r="FG265" s="1186"/>
      <c r="FH265" s="1186"/>
      <c r="FI265" s="1186"/>
      <c r="FJ265" s="1186"/>
      <c r="FK265" s="1186"/>
      <c r="FL265" s="1209"/>
      <c r="FM265" s="1186"/>
      <c r="FN265" s="1186"/>
      <c r="FO265" s="1186"/>
      <c r="FP265" s="1186"/>
      <c r="FQ265" s="1186"/>
      <c r="FR265" s="1186"/>
      <c r="FS265" s="1186"/>
      <c r="FT265" s="1186"/>
      <c r="FU265" s="1186"/>
      <c r="FV265" s="1186"/>
      <c r="FW265" s="1186"/>
      <c r="FX265" s="1186"/>
      <c r="FY265" s="1186"/>
      <c r="FZ265" s="1186"/>
      <c r="GA265" s="1186"/>
      <c r="GB265" s="1186"/>
      <c r="GC265" s="1186"/>
      <c r="GD265" s="1186"/>
      <c r="GE265" s="1186"/>
      <c r="GF265" s="1186"/>
      <c r="GG265" s="1186"/>
      <c r="GH265" s="1186"/>
      <c r="GI265" s="1186"/>
      <c r="GJ265" s="1186"/>
      <c r="GK265" s="1186"/>
      <c r="GL265" s="1186"/>
      <c r="GM265" s="1186"/>
      <c r="GN265" s="1186"/>
      <c r="GO265" s="1186"/>
      <c r="GP265" s="1186"/>
      <c r="GQ265" s="1186"/>
      <c r="GR265" s="1186"/>
      <c r="GS265" s="1186"/>
      <c r="GT265" s="1186"/>
      <c r="GU265" s="1186"/>
      <c r="GV265" s="1186"/>
      <c r="GW265" s="1186"/>
      <c r="GX265" s="1186"/>
      <c r="GY265" s="1218"/>
      <c r="GZ265" s="364">
        <f t="shared" si="212"/>
        <v>0</v>
      </c>
      <c r="HA265" s="365">
        <f t="shared" si="211"/>
        <v>0</v>
      </c>
      <c r="HB265" s="366">
        <f t="shared" si="213"/>
        <v>0</v>
      </c>
      <c r="HC265" s="366">
        <v>792</v>
      </c>
      <c r="HD265" s="365">
        <v>3672</v>
      </c>
      <c r="HE265" s="365">
        <v>992</v>
      </c>
      <c r="HF265" s="54"/>
      <c r="HG265" s="708">
        <v>4.99</v>
      </c>
      <c r="HH265" s="817">
        <v>1.06</v>
      </c>
      <c r="HI265" s="709">
        <f t="shared" si="191"/>
        <v>0</v>
      </c>
      <c r="HJ265" s="710">
        <v>8.75</v>
      </c>
      <c r="HK265" s="710">
        <v>7.02</v>
      </c>
      <c r="HL265" s="738">
        <f t="shared" si="176"/>
        <v>0.0115460433680655</v>
      </c>
      <c r="HM265" s="739"/>
      <c r="HN265" s="739">
        <v>3000</v>
      </c>
      <c r="HO265" s="739">
        <v>7.02</v>
      </c>
      <c r="HP265" s="740">
        <f t="shared" si="192"/>
        <v>4464.72</v>
      </c>
      <c r="HQ265" s="738">
        <f>1-HO265/6.7/HH265</f>
        <v>0.0115460433680655</v>
      </c>
      <c r="HR265" s="741"/>
      <c r="HS265" s="742">
        <v>44927</v>
      </c>
      <c r="HT265" s="739">
        <f ca="1" t="shared" si="186"/>
        <v>5</v>
      </c>
      <c r="HU265" s="739">
        <f ca="1" t="shared" si="187"/>
        <v>150</v>
      </c>
      <c r="HV265" s="739">
        <v>636</v>
      </c>
      <c r="HW265" s="739">
        <f t="shared" si="210"/>
        <v>0</v>
      </c>
      <c r="HX265" s="761">
        <f t="shared" si="194"/>
        <v>0</v>
      </c>
      <c r="HY265" s="739">
        <f ca="1" t="shared" si="195"/>
        <v>0</v>
      </c>
      <c r="HZ265" s="739">
        <f t="shared" si="201"/>
        <v>636</v>
      </c>
      <c r="IA265" s="739"/>
      <c r="IB265" s="739">
        <f ca="1" t="shared" si="198"/>
        <v>0</v>
      </c>
      <c r="IC265" s="769">
        <f ca="1" t="shared" si="199"/>
        <v>0</v>
      </c>
      <c r="ID265" s="769" t="e">
        <f ca="1" t="shared" si="200"/>
        <v>#DIV/0!</v>
      </c>
      <c r="IE265" s="739"/>
      <c r="IF265" s="739"/>
      <c r="IG265" s="739"/>
      <c r="IH265" s="739"/>
      <c r="II265" s="739"/>
      <c r="IJ265" s="739"/>
      <c r="IK265" s="739"/>
      <c r="IL265" s="743"/>
      <c r="IM265" s="743"/>
      <c r="IN265" s="743"/>
      <c r="IO265" s="743"/>
      <c r="IP265" s="743"/>
      <c r="IQ265" s="739"/>
      <c r="IR265" s="739"/>
      <c r="IS265" s="739"/>
      <c r="IT265" s="739"/>
      <c r="IU265" s="739"/>
      <c r="IV265" s="739"/>
      <c r="IW265" s="739"/>
      <c r="IX265" s="739"/>
      <c r="IY265" s="739"/>
      <c r="IZ265" s="739"/>
      <c r="JA265" s="739"/>
      <c r="JB265" s="743">
        <v>0</v>
      </c>
      <c r="JC265" s="743">
        <v>0</v>
      </c>
      <c r="JD265" s="743">
        <v>36</v>
      </c>
      <c r="JE265" s="743">
        <v>0</v>
      </c>
      <c r="JF265" s="743">
        <v>0</v>
      </c>
      <c r="JG265" s="739">
        <v>720</v>
      </c>
      <c r="JH265" s="739">
        <v>0</v>
      </c>
      <c r="JI265" s="739">
        <v>0</v>
      </c>
      <c r="JJ265" s="739">
        <v>36</v>
      </c>
      <c r="JK265" s="739">
        <v>0</v>
      </c>
      <c r="JL265" s="739">
        <v>0</v>
      </c>
      <c r="JM265" s="739">
        <v>0</v>
      </c>
      <c r="JN265" s="28">
        <f t="shared" si="196"/>
        <v>792</v>
      </c>
      <c r="JO265" s="28">
        <f t="shared" si="197"/>
        <v>0</v>
      </c>
      <c r="JP265" s="28"/>
      <c r="JQ265" s="28"/>
      <c r="JR265" s="28"/>
      <c r="JS265" s="28"/>
      <c r="JT265" s="28"/>
      <c r="JU265" s="28"/>
      <c r="JV265" s="28"/>
      <c r="JW265" s="28"/>
      <c r="JX265" s="28"/>
      <c r="JY265" s="28"/>
      <c r="JZ265" s="28"/>
      <c r="KA265" s="28"/>
      <c r="KB265" s="28"/>
      <c r="KC265" s="28"/>
      <c r="KD265" s="28"/>
      <c r="KE265" s="824"/>
    </row>
    <row r="266" s="786" customFormat="1" hidden="1" customHeight="1" spans="1:291">
      <c r="A266" s="847" t="s">
        <v>1334</v>
      </c>
      <c r="B266" s="343">
        <v>2021</v>
      </c>
      <c r="C266" s="95" t="s">
        <v>1645</v>
      </c>
      <c r="D266" s="95" t="s">
        <v>1646</v>
      </c>
      <c r="E266" s="95"/>
      <c r="F266" s="1118" t="s">
        <v>2150</v>
      </c>
      <c r="G266" s="112" t="s">
        <v>2151</v>
      </c>
      <c r="H266" s="301" t="s">
        <v>2152</v>
      </c>
      <c r="I266" s="99">
        <f t="shared" si="189"/>
        <v>0</v>
      </c>
      <c r="J266" s="1141">
        <v>569</v>
      </c>
      <c r="K266" s="1130">
        <f t="shared" si="207"/>
        <v>569</v>
      </c>
      <c r="L266" s="1131">
        <f t="shared" si="208"/>
        <v>569</v>
      </c>
      <c r="M266" s="1132"/>
      <c r="N266" s="1137"/>
      <c r="O266" s="1134"/>
      <c r="P266" s="1138">
        <f t="shared" si="203"/>
        <v>0</v>
      </c>
      <c r="Q266" s="1154">
        <f t="shared" si="204"/>
        <v>0</v>
      </c>
      <c r="R266" s="1156"/>
      <c r="S266" s="1237"/>
      <c r="T266" s="1237"/>
      <c r="U266" s="1237"/>
      <c r="V266" s="1237"/>
      <c r="W266" s="1237"/>
      <c r="X266" s="1237"/>
      <c r="Y266" s="1237"/>
      <c r="Z266" s="1237"/>
      <c r="AA266" s="1156"/>
      <c r="AB266" s="1167"/>
      <c r="AC266" s="1156"/>
      <c r="AD266" s="1156"/>
      <c r="AE266" s="1156"/>
      <c r="AF266" s="1156"/>
      <c r="AG266" s="1156"/>
      <c r="AH266" s="1156"/>
      <c r="AI266" s="1156"/>
      <c r="AJ266" s="1156"/>
      <c r="AK266" s="1156"/>
      <c r="AL266" s="1156"/>
      <c r="AM266" s="1156"/>
      <c r="AN266" s="1156"/>
      <c r="AO266" s="1156"/>
      <c r="AP266" s="1156"/>
      <c r="AQ266" s="1156"/>
      <c r="AR266" s="1156"/>
      <c r="AS266" s="1179"/>
      <c r="AT266" s="1177"/>
      <c r="AU266" s="1178"/>
      <c r="AV266" s="1178"/>
      <c r="AW266" s="1178"/>
      <c r="AX266" s="1178"/>
      <c r="AY266" s="1178"/>
      <c r="AZ266" s="1178"/>
      <c r="BA266" s="1178"/>
      <c r="BB266" s="1178"/>
      <c r="BC266" s="1178"/>
      <c r="BD266" s="1178"/>
      <c r="BE266" s="1178"/>
      <c r="BF266" s="1178"/>
      <c r="BG266" s="1178"/>
      <c r="BH266" s="1178"/>
      <c r="BI266" s="1178"/>
      <c r="BJ266" s="1178"/>
      <c r="BK266" s="1186"/>
      <c r="BL266" s="1187">
        <v>-569</v>
      </c>
      <c r="BM266" s="1187"/>
      <c r="BN266" s="1187"/>
      <c r="BO266" s="1187"/>
      <c r="BP266" s="1187"/>
      <c r="BQ266" s="1187"/>
      <c r="BR266" s="1187"/>
      <c r="BS266" s="1187"/>
      <c r="BT266" s="1187"/>
      <c r="BU266" s="1187"/>
      <c r="BV266" s="1191"/>
      <c r="BW266" s="1186"/>
      <c r="BX266" s="1186"/>
      <c r="BY266" s="1186"/>
      <c r="BZ266" s="1186"/>
      <c r="CA266" s="1186"/>
      <c r="CB266" s="1186"/>
      <c r="CC266" s="1186"/>
      <c r="CD266" s="1186"/>
      <c r="CE266" s="1186"/>
      <c r="CF266" s="1186"/>
      <c r="CG266" s="1186"/>
      <c r="CH266" s="1186"/>
      <c r="CI266" s="1186"/>
      <c r="CJ266" s="1186"/>
      <c r="CK266" s="1186"/>
      <c r="CL266" s="1186"/>
      <c r="CM266" s="1186"/>
      <c r="CN266" s="1186"/>
      <c r="CO266" s="1186"/>
      <c r="CP266" s="1186"/>
      <c r="CQ266" s="1186"/>
      <c r="CR266" s="1186"/>
      <c r="CS266" s="1186"/>
      <c r="CT266" s="1186"/>
      <c r="CU266" s="1186"/>
      <c r="CV266" s="1186"/>
      <c r="CW266" s="1186"/>
      <c r="CX266" s="1186"/>
      <c r="CY266" s="1186"/>
      <c r="CZ266" s="1186"/>
      <c r="DA266" s="1186"/>
      <c r="DB266" s="1186"/>
      <c r="DC266" s="1186"/>
      <c r="DD266" s="1186"/>
      <c r="DE266" s="1186"/>
      <c r="DF266" s="1186"/>
      <c r="DG266" s="1186"/>
      <c r="DH266" s="1186"/>
      <c r="DI266" s="1186"/>
      <c r="DJ266" s="1186"/>
      <c r="DK266" s="1186"/>
      <c r="DL266" s="1186"/>
      <c r="DM266" s="1186"/>
      <c r="DN266" s="1186"/>
      <c r="DO266" s="1186"/>
      <c r="DP266" s="1186"/>
      <c r="DQ266" s="1186"/>
      <c r="DR266" s="1186"/>
      <c r="DS266" s="1186"/>
      <c r="DT266" s="1186"/>
      <c r="DU266" s="1186"/>
      <c r="DV266" s="1186"/>
      <c r="DW266" s="1186"/>
      <c r="DX266" s="1186"/>
      <c r="DY266" s="1186"/>
      <c r="DZ266" s="1186"/>
      <c r="EA266" s="1186"/>
      <c r="EB266" s="1186"/>
      <c r="EC266" s="1186"/>
      <c r="ED266" s="1186"/>
      <c r="EE266" s="1186"/>
      <c r="EF266" s="1186"/>
      <c r="EG266" s="1186"/>
      <c r="EH266" s="1186"/>
      <c r="EI266" s="1186"/>
      <c r="EJ266" s="1186"/>
      <c r="EK266" s="1197"/>
      <c r="EL266" s="1198"/>
      <c r="EM266" s="1186"/>
      <c r="EN266" s="1186"/>
      <c r="EO266" s="1186"/>
      <c r="EP266" s="1186"/>
      <c r="EQ266" s="1186"/>
      <c r="ER266" s="1186"/>
      <c r="ES266" s="1186"/>
      <c r="ET266" s="1186"/>
      <c r="EU266" s="1186"/>
      <c r="EV266" s="1186"/>
      <c r="EW266" s="1186"/>
      <c r="EX266" s="1186"/>
      <c r="EY266" s="1186"/>
      <c r="EZ266" s="1186"/>
      <c r="FA266" s="1186"/>
      <c r="FB266" s="1186"/>
      <c r="FC266" s="1209"/>
      <c r="FD266" s="1186"/>
      <c r="FE266" s="1186"/>
      <c r="FF266" s="1186"/>
      <c r="FG266" s="1186"/>
      <c r="FH266" s="1186"/>
      <c r="FI266" s="1186"/>
      <c r="FJ266" s="1186"/>
      <c r="FK266" s="1186"/>
      <c r="FL266" s="1209"/>
      <c r="FM266" s="1186"/>
      <c r="FN266" s="1186"/>
      <c r="FO266" s="1186"/>
      <c r="FP266" s="1186"/>
      <c r="FQ266" s="1186"/>
      <c r="FR266" s="1186"/>
      <c r="FS266" s="1186"/>
      <c r="FT266" s="1186"/>
      <c r="FU266" s="1186"/>
      <c r="FV266" s="1186"/>
      <c r="FW266" s="1186"/>
      <c r="FX266" s="1186"/>
      <c r="FY266" s="1186"/>
      <c r="FZ266" s="1186"/>
      <c r="GA266" s="1186"/>
      <c r="GB266" s="1186"/>
      <c r="GC266" s="1186"/>
      <c r="GD266" s="1186"/>
      <c r="GE266" s="1186"/>
      <c r="GF266" s="1186"/>
      <c r="GG266" s="1186"/>
      <c r="GH266" s="1186"/>
      <c r="GI266" s="1186"/>
      <c r="GJ266" s="1186"/>
      <c r="GK266" s="1186"/>
      <c r="GL266" s="1186"/>
      <c r="GM266" s="1186"/>
      <c r="GN266" s="1186"/>
      <c r="GO266" s="1186"/>
      <c r="GP266" s="1186"/>
      <c r="GQ266" s="1186"/>
      <c r="GR266" s="1186"/>
      <c r="GS266" s="1186"/>
      <c r="GT266" s="1186"/>
      <c r="GU266" s="1186"/>
      <c r="GV266" s="1186"/>
      <c r="GW266" s="1186"/>
      <c r="GX266" s="1186"/>
      <c r="GY266" s="1218"/>
      <c r="GZ266" s="364">
        <f t="shared" si="212"/>
        <v>0</v>
      </c>
      <c r="HA266" s="365">
        <f t="shared" si="211"/>
        <v>0</v>
      </c>
      <c r="HB266" s="366">
        <f t="shared" si="213"/>
        <v>0</v>
      </c>
      <c r="HC266" s="366">
        <v>60</v>
      </c>
      <c r="HD266" s="365">
        <v>265</v>
      </c>
      <c r="HE266" s="365"/>
      <c r="HF266" s="54"/>
      <c r="HG266" s="708"/>
      <c r="HH266" s="708"/>
      <c r="HI266" s="709">
        <f t="shared" si="191"/>
        <v>0</v>
      </c>
      <c r="HJ266" s="710"/>
      <c r="HK266" s="710">
        <v>6.38</v>
      </c>
      <c r="HL266" s="738" t="e">
        <f t="shared" si="176"/>
        <v>#DIV/0!</v>
      </c>
      <c r="HM266" s="739"/>
      <c r="HN266" s="739"/>
      <c r="HO266" s="739">
        <v>6.38</v>
      </c>
      <c r="HP266" s="740">
        <f t="shared" si="192"/>
        <v>3630.22</v>
      </c>
      <c r="HQ266" s="738"/>
      <c r="HR266" s="741"/>
      <c r="HS266" s="742">
        <v>44927</v>
      </c>
      <c r="HT266" s="739">
        <f ca="1" t="shared" si="186"/>
        <v>5</v>
      </c>
      <c r="HU266" s="739">
        <f ca="1" t="shared" si="187"/>
        <v>150</v>
      </c>
      <c r="HV266" s="739">
        <v>569</v>
      </c>
      <c r="HW266" s="739">
        <f t="shared" si="210"/>
        <v>0</v>
      </c>
      <c r="HX266" s="761">
        <f t="shared" si="194"/>
        <v>0</v>
      </c>
      <c r="HY266" s="739">
        <f ca="1" t="shared" si="195"/>
        <v>0</v>
      </c>
      <c r="HZ266" s="739">
        <f t="shared" si="201"/>
        <v>569</v>
      </c>
      <c r="IA266" s="739"/>
      <c r="IB266" s="739">
        <f ca="1" t="shared" si="198"/>
        <v>0</v>
      </c>
      <c r="IC266" s="769">
        <f ca="1" t="shared" si="199"/>
        <v>0</v>
      </c>
      <c r="ID266" s="769" t="e">
        <f ca="1" t="shared" si="200"/>
        <v>#DIV/0!</v>
      </c>
      <c r="IE266" s="739"/>
      <c r="IF266" s="739"/>
      <c r="IG266" s="739"/>
      <c r="IH266" s="739"/>
      <c r="II266" s="739"/>
      <c r="IJ266" s="739"/>
      <c r="IK266" s="739"/>
      <c r="IL266" s="743"/>
      <c r="IM266" s="743"/>
      <c r="IN266" s="743"/>
      <c r="IO266" s="743"/>
      <c r="IP266" s="743"/>
      <c r="IQ266" s="739"/>
      <c r="IR266" s="739"/>
      <c r="IS266" s="739"/>
      <c r="IT266" s="739"/>
      <c r="IU266" s="739"/>
      <c r="IV266" s="739"/>
      <c r="IW266" s="739"/>
      <c r="IX266" s="739"/>
      <c r="IY266" s="739"/>
      <c r="IZ266" s="739"/>
      <c r="JA266" s="739"/>
      <c r="JB266" s="743">
        <v>0</v>
      </c>
      <c r="JC266" s="743">
        <v>0</v>
      </c>
      <c r="JD266" s="743">
        <v>0</v>
      </c>
      <c r="JE266" s="743">
        <v>0</v>
      </c>
      <c r="JF266" s="743">
        <v>0</v>
      </c>
      <c r="JG266" s="739">
        <v>60</v>
      </c>
      <c r="JH266" s="739">
        <v>0</v>
      </c>
      <c r="JI266" s="739">
        <v>0</v>
      </c>
      <c r="JJ266" s="739">
        <v>0</v>
      </c>
      <c r="JK266" s="739">
        <v>0</v>
      </c>
      <c r="JL266" s="739">
        <v>0</v>
      </c>
      <c r="JM266" s="739">
        <v>0</v>
      </c>
      <c r="JN266" s="28">
        <f t="shared" si="196"/>
        <v>60</v>
      </c>
      <c r="JO266" s="28">
        <f t="shared" si="197"/>
        <v>0</v>
      </c>
      <c r="JP266" s="28"/>
      <c r="JQ266" s="28"/>
      <c r="JR266" s="28"/>
      <c r="JS266" s="28"/>
      <c r="JT266" s="28"/>
      <c r="JU266" s="28"/>
      <c r="JV266" s="28"/>
      <c r="JW266" s="28"/>
      <c r="JX266" s="28"/>
      <c r="JY266" s="28"/>
      <c r="JZ266" s="28"/>
      <c r="KA266" s="28"/>
      <c r="KB266" s="28"/>
      <c r="KC266" s="28"/>
      <c r="KD266" s="28"/>
      <c r="KE266" s="824"/>
    </row>
    <row r="267" s="786" customFormat="1" hidden="1" customHeight="1" spans="1:291">
      <c r="A267" s="847" t="s">
        <v>1334</v>
      </c>
      <c r="B267" s="343">
        <v>2021</v>
      </c>
      <c r="C267" s="95" t="s">
        <v>1645</v>
      </c>
      <c r="D267" s="95" t="s">
        <v>1646</v>
      </c>
      <c r="E267" s="95"/>
      <c r="F267" s="1118" t="s">
        <v>2153</v>
      </c>
      <c r="G267" s="112" t="s">
        <v>2154</v>
      </c>
      <c r="H267" s="301" t="s">
        <v>2155</v>
      </c>
      <c r="I267" s="99">
        <f t="shared" si="189"/>
        <v>0</v>
      </c>
      <c r="J267" s="1141">
        <v>569</v>
      </c>
      <c r="K267" s="1130">
        <f t="shared" si="207"/>
        <v>569</v>
      </c>
      <c r="L267" s="1131">
        <f t="shared" si="208"/>
        <v>569</v>
      </c>
      <c r="M267" s="1132"/>
      <c r="N267" s="1137"/>
      <c r="O267" s="1134"/>
      <c r="P267" s="1138">
        <f t="shared" si="203"/>
        <v>0</v>
      </c>
      <c r="Q267" s="1154">
        <f t="shared" si="204"/>
        <v>0</v>
      </c>
      <c r="R267" s="1156"/>
      <c r="S267" s="1237"/>
      <c r="T267" s="1237"/>
      <c r="U267" s="1237"/>
      <c r="V267" s="1237"/>
      <c r="W267" s="1237"/>
      <c r="X267" s="1237"/>
      <c r="Y267" s="1237"/>
      <c r="Z267" s="1237"/>
      <c r="AA267" s="1156"/>
      <c r="AB267" s="1167"/>
      <c r="AC267" s="1156"/>
      <c r="AD267" s="1156"/>
      <c r="AE267" s="1156"/>
      <c r="AF267" s="1156"/>
      <c r="AG267" s="1156"/>
      <c r="AH267" s="1156"/>
      <c r="AI267" s="1156"/>
      <c r="AJ267" s="1156"/>
      <c r="AK267" s="1156"/>
      <c r="AL267" s="1156"/>
      <c r="AM267" s="1156"/>
      <c r="AN267" s="1156"/>
      <c r="AO267" s="1156"/>
      <c r="AP267" s="1156"/>
      <c r="AQ267" s="1156"/>
      <c r="AR267" s="1156"/>
      <c r="AS267" s="1179"/>
      <c r="AT267" s="1177"/>
      <c r="AU267" s="1178"/>
      <c r="AV267" s="1178"/>
      <c r="AW267" s="1178"/>
      <c r="AX267" s="1178"/>
      <c r="AY267" s="1178"/>
      <c r="AZ267" s="1178"/>
      <c r="BA267" s="1178"/>
      <c r="BB267" s="1178"/>
      <c r="BC267" s="1178"/>
      <c r="BD267" s="1178"/>
      <c r="BE267" s="1178"/>
      <c r="BF267" s="1178"/>
      <c r="BG267" s="1178"/>
      <c r="BH267" s="1178"/>
      <c r="BI267" s="1178"/>
      <c r="BJ267" s="1178"/>
      <c r="BK267" s="1186"/>
      <c r="BL267" s="1187">
        <v>-569</v>
      </c>
      <c r="BM267" s="1187"/>
      <c r="BN267" s="1187"/>
      <c r="BO267" s="1187"/>
      <c r="BP267" s="1187"/>
      <c r="BQ267" s="1187"/>
      <c r="BR267" s="1187"/>
      <c r="BS267" s="1187"/>
      <c r="BT267" s="1187"/>
      <c r="BU267" s="1187"/>
      <c r="BV267" s="1191"/>
      <c r="BW267" s="1186"/>
      <c r="BX267" s="1186"/>
      <c r="BY267" s="1186"/>
      <c r="BZ267" s="1186"/>
      <c r="CA267" s="1186"/>
      <c r="CB267" s="1186"/>
      <c r="CC267" s="1186"/>
      <c r="CD267" s="1186"/>
      <c r="CE267" s="1186"/>
      <c r="CF267" s="1186"/>
      <c r="CG267" s="1186"/>
      <c r="CH267" s="1186"/>
      <c r="CI267" s="1186"/>
      <c r="CJ267" s="1186"/>
      <c r="CK267" s="1186"/>
      <c r="CL267" s="1186"/>
      <c r="CM267" s="1186"/>
      <c r="CN267" s="1186"/>
      <c r="CO267" s="1186"/>
      <c r="CP267" s="1186"/>
      <c r="CQ267" s="1186"/>
      <c r="CR267" s="1186"/>
      <c r="CS267" s="1186"/>
      <c r="CT267" s="1186"/>
      <c r="CU267" s="1186"/>
      <c r="CV267" s="1186"/>
      <c r="CW267" s="1186"/>
      <c r="CX267" s="1186"/>
      <c r="CY267" s="1186"/>
      <c r="CZ267" s="1186"/>
      <c r="DA267" s="1186"/>
      <c r="DB267" s="1186"/>
      <c r="DC267" s="1186"/>
      <c r="DD267" s="1186"/>
      <c r="DE267" s="1186"/>
      <c r="DF267" s="1186"/>
      <c r="DG267" s="1186"/>
      <c r="DH267" s="1186"/>
      <c r="DI267" s="1186"/>
      <c r="DJ267" s="1186"/>
      <c r="DK267" s="1186"/>
      <c r="DL267" s="1186"/>
      <c r="DM267" s="1186"/>
      <c r="DN267" s="1186"/>
      <c r="DO267" s="1186"/>
      <c r="DP267" s="1186"/>
      <c r="DQ267" s="1186"/>
      <c r="DR267" s="1186"/>
      <c r="DS267" s="1186"/>
      <c r="DT267" s="1186"/>
      <c r="DU267" s="1186"/>
      <c r="DV267" s="1186"/>
      <c r="DW267" s="1186"/>
      <c r="DX267" s="1186"/>
      <c r="DY267" s="1186"/>
      <c r="DZ267" s="1186"/>
      <c r="EA267" s="1186"/>
      <c r="EB267" s="1186"/>
      <c r="EC267" s="1186"/>
      <c r="ED267" s="1186"/>
      <c r="EE267" s="1186"/>
      <c r="EF267" s="1186"/>
      <c r="EG267" s="1186"/>
      <c r="EH267" s="1186"/>
      <c r="EI267" s="1186"/>
      <c r="EJ267" s="1186"/>
      <c r="EK267" s="1197"/>
      <c r="EL267" s="1198"/>
      <c r="EM267" s="1186"/>
      <c r="EN267" s="1186"/>
      <c r="EO267" s="1186"/>
      <c r="EP267" s="1186"/>
      <c r="EQ267" s="1186"/>
      <c r="ER267" s="1186"/>
      <c r="ES267" s="1186"/>
      <c r="ET267" s="1186"/>
      <c r="EU267" s="1186"/>
      <c r="EV267" s="1186"/>
      <c r="EW267" s="1186"/>
      <c r="EX267" s="1186"/>
      <c r="EY267" s="1186"/>
      <c r="EZ267" s="1186"/>
      <c r="FA267" s="1186"/>
      <c r="FB267" s="1186"/>
      <c r="FC267" s="1209"/>
      <c r="FD267" s="1186"/>
      <c r="FE267" s="1186"/>
      <c r="FF267" s="1186"/>
      <c r="FG267" s="1186"/>
      <c r="FH267" s="1186"/>
      <c r="FI267" s="1186"/>
      <c r="FJ267" s="1186"/>
      <c r="FK267" s="1186"/>
      <c r="FL267" s="1209"/>
      <c r="FM267" s="1186"/>
      <c r="FN267" s="1186"/>
      <c r="FO267" s="1186"/>
      <c r="FP267" s="1186"/>
      <c r="FQ267" s="1186"/>
      <c r="FR267" s="1186"/>
      <c r="FS267" s="1186"/>
      <c r="FT267" s="1186"/>
      <c r="FU267" s="1186"/>
      <c r="FV267" s="1186"/>
      <c r="FW267" s="1186"/>
      <c r="FX267" s="1186"/>
      <c r="FY267" s="1186"/>
      <c r="FZ267" s="1186"/>
      <c r="GA267" s="1186"/>
      <c r="GB267" s="1186"/>
      <c r="GC267" s="1186"/>
      <c r="GD267" s="1186"/>
      <c r="GE267" s="1186"/>
      <c r="GF267" s="1186"/>
      <c r="GG267" s="1186"/>
      <c r="GH267" s="1186"/>
      <c r="GI267" s="1186"/>
      <c r="GJ267" s="1186"/>
      <c r="GK267" s="1186"/>
      <c r="GL267" s="1186"/>
      <c r="GM267" s="1186"/>
      <c r="GN267" s="1186"/>
      <c r="GO267" s="1186"/>
      <c r="GP267" s="1186"/>
      <c r="GQ267" s="1186"/>
      <c r="GR267" s="1186"/>
      <c r="GS267" s="1186"/>
      <c r="GT267" s="1186"/>
      <c r="GU267" s="1186"/>
      <c r="GV267" s="1186"/>
      <c r="GW267" s="1186"/>
      <c r="GX267" s="1186"/>
      <c r="GY267" s="1218"/>
      <c r="GZ267" s="364">
        <f t="shared" si="212"/>
        <v>0</v>
      </c>
      <c r="HA267" s="365">
        <f t="shared" si="211"/>
        <v>0</v>
      </c>
      <c r="HB267" s="366">
        <f t="shared" si="213"/>
        <v>0</v>
      </c>
      <c r="HC267" s="366">
        <v>60</v>
      </c>
      <c r="HD267" s="365">
        <v>292</v>
      </c>
      <c r="HE267" s="365"/>
      <c r="HF267" s="54"/>
      <c r="HG267" s="708"/>
      <c r="HH267" s="708"/>
      <c r="HI267" s="709">
        <f t="shared" si="191"/>
        <v>0</v>
      </c>
      <c r="HJ267" s="710"/>
      <c r="HK267" s="710">
        <v>6.38</v>
      </c>
      <c r="HL267" s="738" t="e">
        <f t="shared" si="176"/>
        <v>#DIV/0!</v>
      </c>
      <c r="HM267" s="739"/>
      <c r="HN267" s="739"/>
      <c r="HO267" s="739">
        <v>6.38</v>
      </c>
      <c r="HP267" s="740">
        <f t="shared" si="192"/>
        <v>3630.22</v>
      </c>
      <c r="HQ267" s="738"/>
      <c r="HR267" s="741"/>
      <c r="HS267" s="742">
        <v>44927</v>
      </c>
      <c r="HT267" s="739">
        <f ca="1" t="shared" si="186"/>
        <v>5</v>
      </c>
      <c r="HU267" s="739">
        <f ca="1" t="shared" si="187"/>
        <v>150</v>
      </c>
      <c r="HV267" s="739">
        <v>569</v>
      </c>
      <c r="HW267" s="739">
        <f t="shared" si="210"/>
        <v>0</v>
      </c>
      <c r="HX267" s="761">
        <f t="shared" si="194"/>
        <v>0</v>
      </c>
      <c r="HY267" s="739">
        <f ca="1" t="shared" si="195"/>
        <v>0</v>
      </c>
      <c r="HZ267" s="739">
        <f t="shared" si="201"/>
        <v>569</v>
      </c>
      <c r="IA267" s="739"/>
      <c r="IB267" s="739">
        <f ca="1" t="shared" si="198"/>
        <v>0</v>
      </c>
      <c r="IC267" s="769">
        <f ca="1" t="shared" si="199"/>
        <v>0</v>
      </c>
      <c r="ID267" s="769" t="e">
        <f ca="1" t="shared" si="200"/>
        <v>#DIV/0!</v>
      </c>
      <c r="IE267" s="739"/>
      <c r="IF267" s="739"/>
      <c r="IG267" s="739"/>
      <c r="IH267" s="739"/>
      <c r="II267" s="739"/>
      <c r="IJ267" s="739"/>
      <c r="IK267" s="739"/>
      <c r="IL267" s="743"/>
      <c r="IM267" s="743"/>
      <c r="IN267" s="743"/>
      <c r="IO267" s="743"/>
      <c r="IP267" s="743"/>
      <c r="IQ267" s="739"/>
      <c r="IR267" s="739"/>
      <c r="IS267" s="739"/>
      <c r="IT267" s="739"/>
      <c r="IU267" s="739"/>
      <c r="IV267" s="739"/>
      <c r="IW267" s="739"/>
      <c r="IX267" s="739"/>
      <c r="IY267" s="739"/>
      <c r="IZ267" s="739"/>
      <c r="JA267" s="739"/>
      <c r="JB267" s="743">
        <v>0</v>
      </c>
      <c r="JC267" s="743">
        <v>0</v>
      </c>
      <c r="JD267" s="743">
        <v>0</v>
      </c>
      <c r="JE267" s="743">
        <v>0</v>
      </c>
      <c r="JF267" s="743">
        <v>0</v>
      </c>
      <c r="JG267" s="739">
        <v>60</v>
      </c>
      <c r="JH267" s="739">
        <v>0</v>
      </c>
      <c r="JI267" s="739">
        <v>0</v>
      </c>
      <c r="JJ267" s="739">
        <v>0</v>
      </c>
      <c r="JK267" s="739">
        <v>0</v>
      </c>
      <c r="JL267" s="739">
        <v>0</v>
      </c>
      <c r="JM267" s="739">
        <v>0</v>
      </c>
      <c r="JN267" s="28">
        <f t="shared" si="196"/>
        <v>60</v>
      </c>
      <c r="JO267" s="28">
        <f t="shared" si="197"/>
        <v>0</v>
      </c>
      <c r="JP267" s="28"/>
      <c r="JQ267" s="28"/>
      <c r="JR267" s="28"/>
      <c r="JS267" s="28"/>
      <c r="JT267" s="28"/>
      <c r="JU267" s="28"/>
      <c r="JV267" s="28"/>
      <c r="JW267" s="28"/>
      <c r="JX267" s="28"/>
      <c r="JY267" s="28"/>
      <c r="JZ267" s="28"/>
      <c r="KA267" s="28"/>
      <c r="KB267" s="28"/>
      <c r="KC267" s="28"/>
      <c r="KD267" s="28"/>
      <c r="KE267" s="824"/>
    </row>
    <row r="268" s="786" customFormat="1" hidden="1" customHeight="1" spans="1:291">
      <c r="A268" s="847" t="s">
        <v>1334</v>
      </c>
      <c r="B268" s="343">
        <v>2021</v>
      </c>
      <c r="C268" s="95" t="s">
        <v>2156</v>
      </c>
      <c r="D268" s="95" t="s">
        <v>2157</v>
      </c>
      <c r="E268" s="411"/>
      <c r="F268" s="1235" t="s">
        <v>291</v>
      </c>
      <c r="G268" s="112" t="s">
        <v>292</v>
      </c>
      <c r="H268" s="1060" t="s">
        <v>293</v>
      </c>
      <c r="I268" s="99">
        <f t="shared" si="189"/>
        <v>-1235</v>
      </c>
      <c r="J268" s="1129">
        <v>3683</v>
      </c>
      <c r="K268" s="1130">
        <f t="shared" si="207"/>
        <v>2448</v>
      </c>
      <c r="L268" s="1131">
        <f t="shared" si="208"/>
        <v>2448</v>
      </c>
      <c r="M268" s="1132"/>
      <c r="N268" s="1137"/>
      <c r="O268" s="1134"/>
      <c r="P268" s="1138">
        <f t="shared" si="203"/>
        <v>0</v>
      </c>
      <c r="Q268" s="1154">
        <f t="shared" si="204"/>
        <v>3000</v>
      </c>
      <c r="R268" s="1156"/>
      <c r="S268" s="1237"/>
      <c r="T268" s="1237"/>
      <c r="U268" s="1237"/>
      <c r="V268" s="1237"/>
      <c r="W268" s="1237"/>
      <c r="X268" s="1237"/>
      <c r="Y268" s="1237"/>
      <c r="Z268" s="1237"/>
      <c r="AA268" s="1156"/>
      <c r="AB268" s="1167">
        <v>3000</v>
      </c>
      <c r="AC268" s="1156"/>
      <c r="AD268" s="1156"/>
      <c r="AE268" s="1156"/>
      <c r="AF268" s="1156"/>
      <c r="AG268" s="1156"/>
      <c r="AH268" s="1156"/>
      <c r="AI268" s="1156"/>
      <c r="AJ268" s="1156"/>
      <c r="AK268" s="1156"/>
      <c r="AL268" s="1156"/>
      <c r="AM268" s="1156"/>
      <c r="AN268" s="1156"/>
      <c r="AO268" s="1156"/>
      <c r="AP268" s="1156"/>
      <c r="AQ268" s="1156"/>
      <c r="AR268" s="1156"/>
      <c r="AS268" s="1179"/>
      <c r="AT268" s="1177"/>
      <c r="AU268" s="1178"/>
      <c r="AV268" s="1178"/>
      <c r="AW268" s="1178"/>
      <c r="AX268" s="1178"/>
      <c r="AY268" s="1178"/>
      <c r="AZ268" s="1178"/>
      <c r="BA268" s="1178"/>
      <c r="BB268" s="1178"/>
      <c r="BC268" s="1178"/>
      <c r="BD268" s="1178"/>
      <c r="BE268" s="1178"/>
      <c r="BF268" s="1178"/>
      <c r="BG268" s="1178"/>
      <c r="BH268" s="1178"/>
      <c r="BI268" s="1178">
        <v>10</v>
      </c>
      <c r="BJ268" s="1178"/>
      <c r="BK268" s="1186"/>
      <c r="BL268" s="1187">
        <v>-767</v>
      </c>
      <c r="BM268" s="1187"/>
      <c r="BN268" s="1187"/>
      <c r="BO268" s="1187"/>
      <c r="BP268" s="1187"/>
      <c r="BQ268" s="1187"/>
      <c r="BR268" s="1187"/>
      <c r="BS268" s="1187"/>
      <c r="BT268" s="1187"/>
      <c r="BU268" s="1187"/>
      <c r="BV268" s="1191"/>
      <c r="BW268" s="1186"/>
      <c r="BX268" s="1186"/>
      <c r="BY268" s="1186"/>
      <c r="BZ268" s="1186"/>
      <c r="CA268" s="1186"/>
      <c r="CB268" s="1186"/>
      <c r="CC268" s="1186">
        <v>84</v>
      </c>
      <c r="CD268" s="1186"/>
      <c r="CE268" s="1186"/>
      <c r="CF268" s="1186"/>
      <c r="CG268" s="1186"/>
      <c r="CH268" s="1186"/>
      <c r="CI268" s="1186">
        <v>480</v>
      </c>
      <c r="CJ268" s="1186"/>
      <c r="CK268" s="1186"/>
      <c r="CL268" s="1186"/>
      <c r="CM268" s="1186"/>
      <c r="CN268" s="1186">
        <v>36</v>
      </c>
      <c r="CO268" s="1186"/>
      <c r="CP268" s="1186"/>
      <c r="CQ268" s="1186"/>
      <c r="CR268" s="1186"/>
      <c r="CS268" s="1186"/>
      <c r="CT268" s="1186">
        <v>12</v>
      </c>
      <c r="CU268" s="1186"/>
      <c r="CV268" s="1186"/>
      <c r="CW268" s="1186"/>
      <c r="CX268" s="1186"/>
      <c r="CY268" s="1186"/>
      <c r="CZ268" s="1186"/>
      <c r="DA268" s="1186"/>
      <c r="DB268" s="1186"/>
      <c r="DC268" s="1186"/>
      <c r="DD268" s="1186"/>
      <c r="DE268" s="1186"/>
      <c r="DF268" s="1186"/>
      <c r="DG268" s="1186"/>
      <c r="DH268" s="1186"/>
      <c r="DI268" s="1186"/>
      <c r="DJ268" s="1186"/>
      <c r="DK268" s="1186">
        <v>204</v>
      </c>
      <c r="DL268" s="1186">
        <v>60</v>
      </c>
      <c r="DM268" s="1186"/>
      <c r="DN268" s="1186">
        <v>24</v>
      </c>
      <c r="DO268" s="1186"/>
      <c r="DP268" s="1186"/>
      <c r="DQ268" s="1186"/>
      <c r="DR268" s="1186"/>
      <c r="DS268" s="1186"/>
      <c r="DT268" s="1186"/>
      <c r="DU268" s="1186"/>
      <c r="DV268" s="1186"/>
      <c r="DW268" s="1186"/>
      <c r="DX268" s="1186"/>
      <c r="DY268" s="1186"/>
      <c r="DZ268" s="1186"/>
      <c r="EA268" s="1186"/>
      <c r="EB268" s="1186"/>
      <c r="EC268" s="1186"/>
      <c r="ED268" s="1186"/>
      <c r="EE268" s="1186"/>
      <c r="EF268" s="1186"/>
      <c r="EG268" s="1186">
        <v>144</v>
      </c>
      <c r="EH268" s="1186">
        <v>72</v>
      </c>
      <c r="EI268" s="1186">
        <v>24</v>
      </c>
      <c r="EJ268" s="1186"/>
      <c r="EK268" s="1197"/>
      <c r="EL268" s="1198"/>
      <c r="EM268" s="1186"/>
      <c r="EN268" s="1186"/>
      <c r="EO268" s="1186">
        <v>24</v>
      </c>
      <c r="EP268" s="1186"/>
      <c r="EQ268" s="1186">
        <v>48</v>
      </c>
      <c r="ER268" s="1186"/>
      <c r="ES268" s="1186">
        <v>12</v>
      </c>
      <c r="ET268" s="1186"/>
      <c r="EU268" s="1186"/>
      <c r="EV268" s="1186"/>
      <c r="EW268" s="1186"/>
      <c r="EX268" s="1186"/>
      <c r="EY268" s="1186">
        <v>84</v>
      </c>
      <c r="EZ268" s="1186"/>
      <c r="FA268" s="1186"/>
      <c r="FB268" s="1186"/>
      <c r="FC268" s="1209"/>
      <c r="FD268" s="1186"/>
      <c r="FE268" s="1186"/>
      <c r="FF268" s="1186"/>
      <c r="FG268" s="1186"/>
      <c r="FH268" s="1186"/>
      <c r="FI268" s="1186"/>
      <c r="FJ268" s="1186"/>
      <c r="FK268" s="1186"/>
      <c r="FL268" s="1209"/>
      <c r="FM268" s="1186"/>
      <c r="FN268" s="1186"/>
      <c r="FO268" s="1186"/>
      <c r="FP268" s="1186"/>
      <c r="FQ268" s="1186"/>
      <c r="FR268" s="1186"/>
      <c r="FS268" s="1186"/>
      <c r="FT268" s="1186"/>
      <c r="FU268" s="1186"/>
      <c r="FV268" s="1186"/>
      <c r="FW268" s="1186"/>
      <c r="FX268" s="1186"/>
      <c r="FY268" s="1186"/>
      <c r="FZ268" s="1186"/>
      <c r="GA268" s="1186">
        <v>1</v>
      </c>
      <c r="GB268" s="1186"/>
      <c r="GC268" s="1186"/>
      <c r="GD268" s="1186"/>
      <c r="GE268" s="1186"/>
      <c r="GF268" s="1186"/>
      <c r="GG268" s="1186"/>
      <c r="GH268" s="1186"/>
      <c r="GI268" s="1186"/>
      <c r="GJ268" s="1186"/>
      <c r="GK268" s="1186"/>
      <c r="GL268" s="1186"/>
      <c r="GM268" s="1186"/>
      <c r="GN268" s="1186"/>
      <c r="GO268" s="1186"/>
      <c r="GP268" s="1186"/>
      <c r="GQ268" s="1186"/>
      <c r="GR268" s="1186"/>
      <c r="GS268" s="1186"/>
      <c r="GT268" s="1186"/>
      <c r="GU268" s="1186"/>
      <c r="GV268" s="1186"/>
      <c r="GW268" s="1186"/>
      <c r="GX268" s="1186"/>
      <c r="GY268" s="1218"/>
      <c r="GZ268" s="364">
        <f t="shared" si="212"/>
        <v>1140</v>
      </c>
      <c r="HA268" s="365">
        <f t="shared" si="211"/>
        <v>169</v>
      </c>
      <c r="HB268" s="366">
        <f t="shared" si="213"/>
        <v>1309</v>
      </c>
      <c r="HC268" s="366">
        <v>4364</v>
      </c>
      <c r="HD268" s="365">
        <v>5076</v>
      </c>
      <c r="HE268" s="365">
        <v>0</v>
      </c>
      <c r="HF268" s="54"/>
      <c r="HG268" s="817">
        <v>22.99</v>
      </c>
      <c r="HH268" s="817">
        <v>5.61</v>
      </c>
      <c r="HI268" s="709">
        <f t="shared" si="191"/>
        <v>7343.49</v>
      </c>
      <c r="HJ268" s="710">
        <v>34.5</v>
      </c>
      <c r="HK268" s="710">
        <v>28.38</v>
      </c>
      <c r="HL268" s="738">
        <f t="shared" si="176"/>
        <v>0.244951712028095</v>
      </c>
      <c r="HM268" s="739"/>
      <c r="HN268" s="739">
        <v>3000</v>
      </c>
      <c r="HO268" s="739">
        <v>26.23</v>
      </c>
      <c r="HP268" s="740">
        <f t="shared" si="192"/>
        <v>69474.24</v>
      </c>
      <c r="HQ268" s="738">
        <f>1-HO268/6.7/HH268</f>
        <v>0.302152339904754</v>
      </c>
      <c r="HR268" s="741">
        <v>44256</v>
      </c>
      <c r="HS268" s="742">
        <v>44927</v>
      </c>
      <c r="HT268" s="739">
        <f ca="1" t="shared" si="186"/>
        <v>5</v>
      </c>
      <c r="HU268" s="739">
        <f ca="1" t="shared" si="187"/>
        <v>150</v>
      </c>
      <c r="HV268" s="739">
        <v>3683</v>
      </c>
      <c r="HW268" s="739">
        <f t="shared" si="210"/>
        <v>1309</v>
      </c>
      <c r="HX268" s="761">
        <f t="shared" si="194"/>
        <v>0.427010275648344</v>
      </c>
      <c r="HY268" s="739">
        <f ca="1" t="shared" si="195"/>
        <v>1.03905833741097</v>
      </c>
      <c r="HZ268" s="739">
        <f t="shared" si="201"/>
        <v>2448</v>
      </c>
      <c r="IA268" s="739"/>
      <c r="IB268" s="739">
        <f ca="1" t="shared" si="198"/>
        <v>261.8</v>
      </c>
      <c r="IC268" s="769">
        <f ca="1" t="shared" si="199"/>
        <v>8.72666666666667</v>
      </c>
      <c r="ID268" s="769">
        <f ca="1" t="shared" si="200"/>
        <v>280.519480519481</v>
      </c>
      <c r="IE268" s="739"/>
      <c r="IF268" s="739"/>
      <c r="IG268" s="739"/>
      <c r="IH268" s="739"/>
      <c r="II268" s="739"/>
      <c r="IJ268" s="739"/>
      <c r="IK268" s="739"/>
      <c r="IL268" s="743"/>
      <c r="IM268" s="743"/>
      <c r="IN268" s="743"/>
      <c r="IO268" s="743"/>
      <c r="IP268" s="743"/>
      <c r="IQ268" s="739"/>
      <c r="IR268" s="739"/>
      <c r="IS268" s="739"/>
      <c r="IT268" s="739"/>
      <c r="IU268" s="739"/>
      <c r="IV268" s="739"/>
      <c r="IW268" s="739"/>
      <c r="IX268" s="739"/>
      <c r="IY268" s="739"/>
      <c r="IZ268" s="739"/>
      <c r="JA268" s="739"/>
      <c r="JB268" s="743">
        <v>288</v>
      </c>
      <c r="JC268" s="743">
        <v>612</v>
      </c>
      <c r="JD268" s="743">
        <v>428</v>
      </c>
      <c r="JE268" s="743">
        <v>720</v>
      </c>
      <c r="JF268" s="743">
        <v>12</v>
      </c>
      <c r="JG268" s="739">
        <v>624</v>
      </c>
      <c r="JH268" s="739">
        <v>120</v>
      </c>
      <c r="JI268" s="739">
        <v>360</v>
      </c>
      <c r="JJ268" s="739">
        <v>132</v>
      </c>
      <c r="JK268" s="739">
        <v>396</v>
      </c>
      <c r="JL268" s="739">
        <v>336</v>
      </c>
      <c r="JM268" s="739">
        <v>336</v>
      </c>
      <c r="JN268" s="28">
        <f t="shared" si="196"/>
        <v>4364</v>
      </c>
      <c r="JO268" s="28">
        <f t="shared" si="197"/>
        <v>0</v>
      </c>
      <c r="JP268" s="28"/>
      <c r="JQ268" s="28"/>
      <c r="JR268" s="28"/>
      <c r="JS268" s="28"/>
      <c r="JT268" s="28"/>
      <c r="JU268" s="28"/>
      <c r="JV268" s="28"/>
      <c r="JW268" s="28"/>
      <c r="JX268" s="28"/>
      <c r="JY268" s="28"/>
      <c r="JZ268" s="28"/>
      <c r="KA268" s="28"/>
      <c r="KB268" s="28"/>
      <c r="KC268" s="28"/>
      <c r="KD268" s="28"/>
      <c r="KE268" s="824"/>
    </row>
    <row r="269" s="1071" customFormat="1" hidden="1" customHeight="1" spans="1:291">
      <c r="A269" s="847" t="s">
        <v>1334</v>
      </c>
      <c r="B269" s="343">
        <v>2021</v>
      </c>
      <c r="C269" s="122" t="s">
        <v>2156</v>
      </c>
      <c r="D269" s="122" t="s">
        <v>2157</v>
      </c>
      <c r="E269" s="796"/>
      <c r="F269" s="1251" t="s">
        <v>294</v>
      </c>
      <c r="G269" s="112" t="s">
        <v>295</v>
      </c>
      <c r="H269" s="1060" t="s">
        <v>296</v>
      </c>
      <c r="I269" s="99">
        <f t="shared" si="189"/>
        <v>-370</v>
      </c>
      <c r="J269" s="1129">
        <v>2128</v>
      </c>
      <c r="K269" s="1130">
        <f t="shared" si="207"/>
        <v>1758</v>
      </c>
      <c r="L269" s="1131">
        <f t="shared" si="208"/>
        <v>1758</v>
      </c>
      <c r="M269" s="1142"/>
      <c r="N269" s="1137"/>
      <c r="O269" s="1134"/>
      <c r="P269" s="1135">
        <f t="shared" si="203"/>
        <v>0</v>
      </c>
      <c r="Q269" s="1152">
        <f t="shared" si="204"/>
        <v>0</v>
      </c>
      <c r="R269" s="1153"/>
      <c r="S269" s="1244"/>
      <c r="T269" s="1244"/>
      <c r="U269" s="1244"/>
      <c r="V269" s="1244"/>
      <c r="W269" s="1244"/>
      <c r="X269" s="1244"/>
      <c r="Y269" s="1244"/>
      <c r="Z269" s="1244"/>
      <c r="AA269" s="1153"/>
      <c r="AB269" s="1166"/>
      <c r="AC269" s="1153"/>
      <c r="AD269" s="1153"/>
      <c r="AE269" s="1153"/>
      <c r="AF269" s="1153"/>
      <c r="AG269" s="1153"/>
      <c r="AH269" s="1153"/>
      <c r="AI269" s="1153"/>
      <c r="AJ269" s="1153"/>
      <c r="AK269" s="1153"/>
      <c r="AL269" s="1153"/>
      <c r="AM269" s="1153"/>
      <c r="AN269" s="1153"/>
      <c r="AO269" s="1153"/>
      <c r="AP269" s="1153"/>
      <c r="AQ269" s="1153"/>
      <c r="AR269" s="1153"/>
      <c r="AS269" s="1176"/>
      <c r="AT269" s="1177"/>
      <c r="AU269" s="1178"/>
      <c r="AV269" s="1178"/>
      <c r="AW269" s="1178"/>
      <c r="AX269" s="1178"/>
      <c r="AY269" s="1178"/>
      <c r="AZ269" s="1178"/>
      <c r="BA269" s="1178"/>
      <c r="BB269" s="1178"/>
      <c r="BC269" s="1178"/>
      <c r="BD269" s="1178"/>
      <c r="BE269" s="1178"/>
      <c r="BF269" s="1178"/>
      <c r="BG269" s="1178"/>
      <c r="BH269" s="1178"/>
      <c r="BI269" s="1178">
        <v>10</v>
      </c>
      <c r="BJ269" s="1178"/>
      <c r="BK269" s="1186"/>
      <c r="BL269" s="1187">
        <v>-2128</v>
      </c>
      <c r="BM269" s="1187"/>
      <c r="BN269" s="1187"/>
      <c r="BO269" s="1187"/>
      <c r="BP269" s="1187"/>
      <c r="BQ269" s="1187"/>
      <c r="BR269" s="1187"/>
      <c r="BS269" s="1187"/>
      <c r="BT269" s="1187"/>
      <c r="BU269" s="1187"/>
      <c r="BV269" s="1191"/>
      <c r="BW269" s="1186"/>
      <c r="BX269" s="1186"/>
      <c r="BY269" s="1186"/>
      <c r="BZ269" s="1186"/>
      <c r="CA269" s="1186"/>
      <c r="CB269" s="1186"/>
      <c r="CC269" s="1186"/>
      <c r="CD269" s="1186"/>
      <c r="CE269" s="1186"/>
      <c r="CF269" s="1186"/>
      <c r="CG269" s="1186"/>
      <c r="CH269" s="1186"/>
      <c r="CI269" s="1186"/>
      <c r="CJ269" s="1186"/>
      <c r="CK269" s="1186"/>
      <c r="CL269" s="1186"/>
      <c r="CM269" s="1186"/>
      <c r="CN269" s="1186">
        <v>36</v>
      </c>
      <c r="CO269" s="1186"/>
      <c r="CP269" s="1186"/>
      <c r="CQ269" s="1186"/>
      <c r="CR269" s="1186"/>
      <c r="CS269" s="1186"/>
      <c r="CT269" s="1186">
        <v>12</v>
      </c>
      <c r="CU269" s="1186"/>
      <c r="CV269" s="1186"/>
      <c r="CW269" s="1186"/>
      <c r="CX269" s="1186"/>
      <c r="CY269" s="1186"/>
      <c r="CZ269" s="1186"/>
      <c r="DA269" s="1186"/>
      <c r="DB269" s="1186"/>
      <c r="DC269" s="1186"/>
      <c r="DD269" s="1186"/>
      <c r="DE269" s="1186"/>
      <c r="DF269" s="1186"/>
      <c r="DG269" s="1186"/>
      <c r="DH269" s="1186"/>
      <c r="DI269" s="1186"/>
      <c r="DJ269" s="1186"/>
      <c r="DK269" s="1186">
        <v>204</v>
      </c>
      <c r="DL269" s="1186"/>
      <c r="DM269" s="1186"/>
      <c r="DN269" s="1186">
        <v>12</v>
      </c>
      <c r="DO269" s="1186"/>
      <c r="DP269" s="1186"/>
      <c r="DQ269" s="1186"/>
      <c r="DR269" s="1186"/>
      <c r="DS269" s="1186"/>
      <c r="DT269" s="1186"/>
      <c r="DU269" s="1186"/>
      <c r="DV269" s="1186"/>
      <c r="DW269" s="1186"/>
      <c r="DX269" s="1186"/>
      <c r="DY269" s="1186"/>
      <c r="DZ269" s="1186"/>
      <c r="EA269" s="1186"/>
      <c r="EB269" s="1186"/>
      <c r="EC269" s="1186"/>
      <c r="ED269" s="1186"/>
      <c r="EE269" s="1186"/>
      <c r="EF269" s="1186"/>
      <c r="EG269" s="1186"/>
      <c r="EH269" s="1186">
        <v>48</v>
      </c>
      <c r="EI269" s="1186"/>
      <c r="EJ269" s="1186"/>
      <c r="EK269" s="1197"/>
      <c r="EL269" s="1198"/>
      <c r="EM269" s="1186"/>
      <c r="EN269" s="1186"/>
      <c r="EO269" s="1186">
        <v>24</v>
      </c>
      <c r="EP269" s="1186"/>
      <c r="EQ269" s="1186">
        <v>12</v>
      </c>
      <c r="ER269" s="1186"/>
      <c r="ES269" s="1186">
        <v>12</v>
      </c>
      <c r="ET269" s="1186"/>
      <c r="EU269" s="1186"/>
      <c r="EV269" s="1186"/>
      <c r="EW269" s="1186"/>
      <c r="EX269" s="1186"/>
      <c r="EY269" s="1186"/>
      <c r="EZ269" s="1186"/>
      <c r="FA269" s="1186"/>
      <c r="FB269" s="1186"/>
      <c r="FC269" s="1208"/>
      <c r="FD269" s="1186"/>
      <c r="FE269" s="1186"/>
      <c r="FF269" s="1186"/>
      <c r="FG269" s="1186"/>
      <c r="FH269" s="1186"/>
      <c r="FI269" s="1186"/>
      <c r="FJ269" s="1186"/>
      <c r="FK269" s="1186"/>
      <c r="FL269" s="1208"/>
      <c r="FM269" s="1186"/>
      <c r="FN269" s="1186"/>
      <c r="FO269" s="1186"/>
      <c r="FP269" s="1186"/>
      <c r="FQ269" s="1186"/>
      <c r="FR269" s="1186"/>
      <c r="FS269" s="1186"/>
      <c r="FT269" s="1186"/>
      <c r="FU269" s="1186"/>
      <c r="FV269" s="1186"/>
      <c r="FW269" s="1186"/>
      <c r="FX269" s="1186"/>
      <c r="FY269" s="1186"/>
      <c r="FZ269" s="1186"/>
      <c r="GA269" s="1186"/>
      <c r="GB269" s="1186"/>
      <c r="GC269" s="1186"/>
      <c r="GD269" s="1186"/>
      <c r="GE269" s="1186"/>
      <c r="GF269" s="1186"/>
      <c r="GG269" s="1186"/>
      <c r="GH269" s="1186"/>
      <c r="GI269" s="1186"/>
      <c r="GJ269" s="1186"/>
      <c r="GK269" s="1186"/>
      <c r="GL269" s="1186"/>
      <c r="GM269" s="1186"/>
      <c r="GN269" s="1186"/>
      <c r="GO269" s="1186"/>
      <c r="GP269" s="1186"/>
      <c r="GQ269" s="1186"/>
      <c r="GR269" s="1186"/>
      <c r="GS269" s="1186"/>
      <c r="GT269" s="1186"/>
      <c r="GU269" s="1186"/>
      <c r="GV269" s="1186"/>
      <c r="GW269" s="1186"/>
      <c r="GX269" s="1186"/>
      <c r="GY269" s="1219"/>
      <c r="GZ269" s="364">
        <f t="shared" si="212"/>
        <v>312</v>
      </c>
      <c r="HA269" s="365">
        <f t="shared" si="211"/>
        <v>48</v>
      </c>
      <c r="HB269" s="366">
        <f t="shared" si="213"/>
        <v>360</v>
      </c>
      <c r="HC269" s="366">
        <v>2644</v>
      </c>
      <c r="HD269" s="365">
        <v>4491</v>
      </c>
      <c r="HE269" s="365">
        <v>0</v>
      </c>
      <c r="HF269" s="54"/>
      <c r="HG269" s="817">
        <v>22.99</v>
      </c>
      <c r="HH269" s="817">
        <v>5.61</v>
      </c>
      <c r="HI269" s="709">
        <f t="shared" si="191"/>
        <v>2019.6</v>
      </c>
      <c r="HJ269" s="710">
        <v>34.5</v>
      </c>
      <c r="HK269" s="710">
        <v>29.06</v>
      </c>
      <c r="HL269" s="738">
        <f t="shared" si="176"/>
        <v>0.226860350653151</v>
      </c>
      <c r="HM269" s="739"/>
      <c r="HN269" s="739">
        <v>3000</v>
      </c>
      <c r="HO269" s="739">
        <v>27.6</v>
      </c>
      <c r="HP269" s="740">
        <f t="shared" si="192"/>
        <v>51087.48</v>
      </c>
      <c r="HQ269" s="738">
        <f>1-HO269/6.7/HH269</f>
        <v>0.265703567722883</v>
      </c>
      <c r="HR269" s="741">
        <v>44256</v>
      </c>
      <c r="HS269" s="742">
        <v>44927</v>
      </c>
      <c r="HT269" s="739">
        <f ca="1" t="shared" si="186"/>
        <v>5</v>
      </c>
      <c r="HU269" s="739">
        <f ca="1" t="shared" si="187"/>
        <v>150</v>
      </c>
      <c r="HV269" s="739">
        <v>2128</v>
      </c>
      <c r="HW269" s="739">
        <f t="shared" si="210"/>
        <v>360</v>
      </c>
      <c r="HX269" s="761">
        <f t="shared" si="194"/>
        <v>0.185280494081318</v>
      </c>
      <c r="HY269" s="739">
        <f ca="1" t="shared" si="195"/>
        <v>0.450849202264539</v>
      </c>
      <c r="HZ269" s="739">
        <f t="shared" si="201"/>
        <v>1758</v>
      </c>
      <c r="IA269" s="739"/>
      <c r="IB269" s="739">
        <f ca="1" t="shared" si="198"/>
        <v>72</v>
      </c>
      <c r="IC269" s="769">
        <f ca="1" t="shared" si="199"/>
        <v>2.4</v>
      </c>
      <c r="ID269" s="769">
        <f ca="1" t="shared" si="200"/>
        <v>732.5</v>
      </c>
      <c r="IE269" s="739"/>
      <c r="IF269" s="739"/>
      <c r="IG269" s="739"/>
      <c r="IH269" s="739"/>
      <c r="II269" s="739"/>
      <c r="IJ269" s="739"/>
      <c r="IK269" s="739"/>
      <c r="IL269" s="743"/>
      <c r="IM269" s="743"/>
      <c r="IN269" s="743"/>
      <c r="IO269" s="743"/>
      <c r="IP269" s="743"/>
      <c r="IQ269" s="739"/>
      <c r="IR269" s="739"/>
      <c r="IS269" s="739"/>
      <c r="IT269" s="739"/>
      <c r="IU269" s="739"/>
      <c r="IV269" s="739"/>
      <c r="IW269" s="739"/>
      <c r="IX269" s="739"/>
      <c r="IY269" s="739"/>
      <c r="IZ269" s="739"/>
      <c r="JA269" s="739"/>
      <c r="JB269" s="743">
        <v>324</v>
      </c>
      <c r="JC269" s="743">
        <v>384</v>
      </c>
      <c r="JD269" s="743">
        <v>208</v>
      </c>
      <c r="JE269" s="743">
        <v>528</v>
      </c>
      <c r="JF269" s="743">
        <v>0</v>
      </c>
      <c r="JG269" s="739">
        <v>288</v>
      </c>
      <c r="JH269" s="739">
        <v>24</v>
      </c>
      <c r="JI269" s="739">
        <v>120</v>
      </c>
      <c r="JJ269" s="739">
        <v>36</v>
      </c>
      <c r="JK269" s="739">
        <v>228</v>
      </c>
      <c r="JL269" s="739">
        <v>216</v>
      </c>
      <c r="JM269" s="739">
        <v>288</v>
      </c>
      <c r="JN269" s="28">
        <f t="shared" si="196"/>
        <v>2644</v>
      </c>
      <c r="JO269" s="28">
        <f t="shared" si="197"/>
        <v>0</v>
      </c>
      <c r="JP269" s="325"/>
      <c r="JQ269" s="325"/>
      <c r="JR269" s="325"/>
      <c r="JS269" s="325"/>
      <c r="JT269" s="325"/>
      <c r="JU269" s="325"/>
      <c r="JV269" s="325"/>
      <c r="JW269" s="325"/>
      <c r="JX269" s="325"/>
      <c r="JY269" s="325"/>
      <c r="JZ269" s="325"/>
      <c r="KA269" s="325"/>
      <c r="KB269" s="325"/>
      <c r="KC269" s="325"/>
      <c r="KD269" s="325"/>
      <c r="KE269" s="825"/>
    </row>
    <row r="270" s="786" customFormat="1" hidden="1" customHeight="1" spans="1:291">
      <c r="A270" s="791" t="s">
        <v>1667</v>
      </c>
      <c r="B270" s="415" t="s">
        <v>1611</v>
      </c>
      <c r="C270" s="95" t="s">
        <v>2158</v>
      </c>
      <c r="D270" s="95" t="s">
        <v>2159</v>
      </c>
      <c r="E270" s="95" t="s">
        <v>1396</v>
      </c>
      <c r="F270" s="909" t="s">
        <v>2160</v>
      </c>
      <c r="G270" s="416" t="s">
        <v>2161</v>
      </c>
      <c r="H270" s="98" t="s">
        <v>2162</v>
      </c>
      <c r="I270" s="99"/>
      <c r="J270" s="1141"/>
      <c r="K270" s="1130">
        <f t="shared" si="207"/>
        <v>4043</v>
      </c>
      <c r="L270" s="1131">
        <f t="shared" si="208"/>
        <v>1043</v>
      </c>
      <c r="M270" s="1132"/>
      <c r="N270" s="1133"/>
      <c r="O270" s="1139"/>
      <c r="P270" s="1138">
        <f t="shared" si="203"/>
        <v>3000</v>
      </c>
      <c r="Q270" s="1154">
        <f t="shared" si="204"/>
        <v>3000</v>
      </c>
      <c r="R270" s="1156"/>
      <c r="S270" s="1156"/>
      <c r="T270" s="1156"/>
      <c r="U270" s="1156"/>
      <c r="V270" s="1156"/>
      <c r="W270" s="1156"/>
      <c r="X270" s="1156"/>
      <c r="Y270" s="1156"/>
      <c r="Z270" s="1156">
        <v>3000</v>
      </c>
      <c r="AA270" s="1156"/>
      <c r="AB270" s="1167"/>
      <c r="AC270" s="1156"/>
      <c r="AD270" s="1156"/>
      <c r="AE270" s="1156"/>
      <c r="AF270" s="1156">
        <v>3000</v>
      </c>
      <c r="AG270" s="1156"/>
      <c r="AH270" s="1156"/>
      <c r="AI270" s="1156"/>
      <c r="AJ270" s="1156"/>
      <c r="AK270" s="1156"/>
      <c r="AL270" s="1156"/>
      <c r="AM270" s="1156"/>
      <c r="AN270" s="1156"/>
      <c r="AO270" s="1156"/>
      <c r="AP270" s="1156"/>
      <c r="AQ270" s="1156"/>
      <c r="AR270" s="1156"/>
      <c r="AS270" s="1179"/>
      <c r="AT270" s="1177"/>
      <c r="AU270" s="1178"/>
      <c r="AV270" s="1178"/>
      <c r="AW270" s="1178"/>
      <c r="AX270" s="1178"/>
      <c r="AY270" s="1178"/>
      <c r="AZ270" s="1178"/>
      <c r="BA270" s="1178"/>
      <c r="BB270" s="1178"/>
      <c r="BC270" s="1178"/>
      <c r="BD270" s="1178">
        <v>12</v>
      </c>
      <c r="BE270" s="1178"/>
      <c r="BF270" s="1178"/>
      <c r="BG270" s="1178"/>
      <c r="BH270" s="1178">
        <v>6</v>
      </c>
      <c r="BI270" s="1178"/>
      <c r="BJ270" s="1178"/>
      <c r="BK270" s="1186"/>
      <c r="BL270" s="1187"/>
      <c r="BM270" s="1187"/>
      <c r="BN270" s="1187"/>
      <c r="BO270" s="1187"/>
      <c r="BP270" s="1187"/>
      <c r="BQ270" s="1187"/>
      <c r="BR270" s="1187"/>
      <c r="BS270" s="1187"/>
      <c r="BT270" s="1187"/>
      <c r="BU270" s="1187"/>
      <c r="BV270" s="1191"/>
      <c r="BW270" s="1186"/>
      <c r="BX270" s="1186"/>
      <c r="BY270" s="1186"/>
      <c r="BZ270" s="1186"/>
      <c r="CA270" s="1186"/>
      <c r="CB270" s="1186"/>
      <c r="CC270" s="1186"/>
      <c r="CD270" s="1186"/>
      <c r="CE270" s="1186"/>
      <c r="CF270" s="1186"/>
      <c r="CG270" s="1186"/>
      <c r="CH270" s="1186"/>
      <c r="CI270" s="1186"/>
      <c r="CJ270" s="1186"/>
      <c r="CK270" s="1186"/>
      <c r="CL270" s="1186"/>
      <c r="CM270" s="1186"/>
      <c r="CN270" s="1186"/>
      <c r="CO270" s="1186">
        <v>240</v>
      </c>
      <c r="CP270" s="1186"/>
      <c r="CQ270" s="1186"/>
      <c r="CR270" s="1186"/>
      <c r="CS270" s="1186"/>
      <c r="CT270" s="1186"/>
      <c r="CU270" s="1186"/>
      <c r="CV270" s="1186"/>
      <c r="CW270" s="1186"/>
      <c r="CX270" s="1186"/>
      <c r="CY270" s="1186"/>
      <c r="CZ270" s="1186"/>
      <c r="DA270" s="1186"/>
      <c r="DB270" s="1186"/>
      <c r="DC270" s="1186"/>
      <c r="DD270" s="1186"/>
      <c r="DE270" s="1186"/>
      <c r="DF270" s="1186"/>
      <c r="DG270" s="1186"/>
      <c r="DH270" s="1186"/>
      <c r="DI270" s="1186"/>
      <c r="DJ270" s="1186">
        <v>36</v>
      </c>
      <c r="DK270" s="1186">
        <v>204</v>
      </c>
      <c r="DL270" s="1186">
        <v>84</v>
      </c>
      <c r="DM270" s="1186"/>
      <c r="DN270" s="1186">
        <v>12</v>
      </c>
      <c r="DO270" s="1186"/>
      <c r="DP270" s="1186"/>
      <c r="DQ270" s="1186"/>
      <c r="DR270" s="1186"/>
      <c r="DS270" s="1186">
        <v>108</v>
      </c>
      <c r="DT270" s="1186"/>
      <c r="DU270" s="1186"/>
      <c r="DV270" s="1186"/>
      <c r="DW270" s="1186"/>
      <c r="DX270" s="1186">
        <v>3</v>
      </c>
      <c r="DY270" s="1186"/>
      <c r="DZ270" s="1186">
        <v>324</v>
      </c>
      <c r="EA270" s="1186"/>
      <c r="EB270" s="1186"/>
      <c r="EC270" s="1186">
        <v>48</v>
      </c>
      <c r="ED270" s="1186"/>
      <c r="EE270" s="1186">
        <v>504</v>
      </c>
      <c r="EF270" s="1186">
        <v>300</v>
      </c>
      <c r="EG270" s="1186"/>
      <c r="EH270" s="1186">
        <v>48</v>
      </c>
      <c r="EI270" s="1186"/>
      <c r="EJ270" s="1186"/>
      <c r="EK270" s="1197"/>
      <c r="EL270" s="1198"/>
      <c r="EM270" s="1186"/>
      <c r="EN270" s="1186"/>
      <c r="EO270" s="1186"/>
      <c r="EP270" s="1186"/>
      <c r="EQ270" s="1186"/>
      <c r="ER270" s="1186"/>
      <c r="ES270" s="1186"/>
      <c r="ET270" s="1186"/>
      <c r="EU270" s="1186"/>
      <c r="EV270" s="1186"/>
      <c r="EW270" s="1186"/>
      <c r="EX270" s="1186"/>
      <c r="EY270" s="1186"/>
      <c r="EZ270" s="1186"/>
      <c r="FA270" s="1186"/>
      <c r="FB270" s="1186"/>
      <c r="FC270" s="1209"/>
      <c r="FD270" s="1186"/>
      <c r="FE270" s="1186">
        <v>24</v>
      </c>
      <c r="FF270" s="1186"/>
      <c r="FG270" s="1186"/>
      <c r="FH270" s="1186"/>
      <c r="FI270" s="1186"/>
      <c r="FJ270" s="1186"/>
      <c r="FK270" s="1186"/>
      <c r="FL270" s="1209"/>
      <c r="FM270" s="1186"/>
      <c r="FN270" s="1186"/>
      <c r="FO270" s="1186"/>
      <c r="FP270" s="1186"/>
      <c r="FQ270" s="1186"/>
      <c r="FR270" s="1186"/>
      <c r="FS270" s="1186"/>
      <c r="FT270" s="1186"/>
      <c r="FU270" s="1186"/>
      <c r="FV270" s="1186"/>
      <c r="FW270" s="1186"/>
      <c r="FX270" s="1186"/>
      <c r="FY270" s="1186"/>
      <c r="FZ270" s="1186">
        <v>2</v>
      </c>
      <c r="GA270" s="1186">
        <v>1</v>
      </c>
      <c r="GB270" s="1186"/>
      <c r="GC270" s="1186"/>
      <c r="GD270" s="1186">
        <v>1</v>
      </c>
      <c r="GE270" s="1186"/>
      <c r="GF270" s="1186"/>
      <c r="GG270" s="1186"/>
      <c r="GH270" s="1186"/>
      <c r="GI270" s="1186"/>
      <c r="GJ270" s="1186"/>
      <c r="GK270" s="1186"/>
      <c r="GL270" s="1186"/>
      <c r="GM270" s="1186"/>
      <c r="GN270" s="1186"/>
      <c r="GO270" s="1186"/>
      <c r="GP270" s="1186"/>
      <c r="GQ270" s="1186"/>
      <c r="GR270" s="1186"/>
      <c r="GS270" s="1186"/>
      <c r="GT270" s="1186"/>
      <c r="GU270" s="1186"/>
      <c r="GV270" s="1186"/>
      <c r="GW270" s="1186"/>
      <c r="GX270" s="1186"/>
      <c r="GY270" s="1218"/>
      <c r="GZ270" s="364">
        <f t="shared" si="212"/>
        <v>1911</v>
      </c>
      <c r="HA270" s="365">
        <f t="shared" si="211"/>
        <v>28</v>
      </c>
      <c r="HB270" s="366">
        <f t="shared" si="213"/>
        <v>1939</v>
      </c>
      <c r="HC270" s="366"/>
      <c r="HD270" s="365"/>
      <c r="HE270" s="365"/>
      <c r="HF270" s="54"/>
      <c r="HG270" s="709"/>
      <c r="HH270" s="709">
        <v>6.5</v>
      </c>
      <c r="HI270" s="709">
        <f t="shared" si="191"/>
        <v>12603.5</v>
      </c>
      <c r="HJ270" s="711"/>
      <c r="HK270" s="711">
        <v>29.5</v>
      </c>
      <c r="HL270" s="738">
        <f t="shared" si="176"/>
        <v>0.322617680826636</v>
      </c>
      <c r="HM270" s="743"/>
      <c r="HN270" s="739">
        <v>3000</v>
      </c>
      <c r="HO270" s="743"/>
      <c r="HP270" s="740">
        <f t="shared" ref="HP270:HP307" si="214">HK270*HZ270</f>
        <v>119268.5</v>
      </c>
      <c r="HQ270" s="738"/>
      <c r="HR270" s="745">
        <v>45017</v>
      </c>
      <c r="HS270" s="742">
        <v>45017</v>
      </c>
      <c r="HT270" s="739">
        <f ca="1" t="shared" ref="HT270:HT314" si="215">HU270/30</f>
        <v>2</v>
      </c>
      <c r="HU270" s="739">
        <f ca="1" t="shared" ref="HU270:HU314" si="216">DATEDIF(HS270,TODAY(),"D")</f>
        <v>60</v>
      </c>
      <c r="HV270" s="743">
        <v>0</v>
      </c>
      <c r="HW270" s="739">
        <f t="shared" si="210"/>
        <v>1939</v>
      </c>
      <c r="HX270" s="761"/>
      <c r="HY270" s="739"/>
      <c r="HZ270" s="739">
        <f t="shared" si="201"/>
        <v>4043</v>
      </c>
      <c r="IA270" s="743"/>
      <c r="IB270" s="739">
        <f ca="1" t="shared" si="198"/>
        <v>969.5</v>
      </c>
      <c r="IC270" s="769">
        <f ca="1" t="shared" si="199"/>
        <v>32.3166666666667</v>
      </c>
      <c r="ID270" s="769">
        <f ca="1" t="shared" si="200"/>
        <v>125.105724600309</v>
      </c>
      <c r="IE270" s="743"/>
      <c r="IF270" s="743"/>
      <c r="IG270" s="743"/>
      <c r="IH270" s="743"/>
      <c r="II270" s="743"/>
      <c r="IJ270" s="743"/>
      <c r="IK270" s="743"/>
      <c r="IL270" s="743"/>
      <c r="IM270" s="743"/>
      <c r="IN270" s="743"/>
      <c r="IO270" s="743"/>
      <c r="IP270" s="743"/>
      <c r="IQ270" s="739"/>
      <c r="IR270" s="739"/>
      <c r="IS270" s="739"/>
      <c r="IT270" s="739"/>
      <c r="IU270" s="739"/>
      <c r="IV270" s="739"/>
      <c r="IW270" s="739"/>
      <c r="IX270" s="739"/>
      <c r="IY270" s="739"/>
      <c r="IZ270" s="739"/>
      <c r="JA270" s="739"/>
      <c r="JB270" s="743"/>
      <c r="JC270" s="743"/>
      <c r="JD270" s="743"/>
      <c r="JE270" s="743"/>
      <c r="JF270" s="743"/>
      <c r="JG270" s="739"/>
      <c r="JH270" s="739"/>
      <c r="JI270" s="739"/>
      <c r="JJ270" s="739"/>
      <c r="JK270" s="739"/>
      <c r="JL270" s="739"/>
      <c r="JM270" s="739"/>
      <c r="JN270" s="28"/>
      <c r="JO270" s="28"/>
      <c r="JP270" s="28"/>
      <c r="JQ270" s="28"/>
      <c r="JR270" s="28"/>
      <c r="JS270" s="28"/>
      <c r="JT270" s="28"/>
      <c r="JU270" s="28"/>
      <c r="JV270" s="28"/>
      <c r="JW270" s="28"/>
      <c r="JX270" s="28"/>
      <c r="JY270" s="28"/>
      <c r="JZ270" s="28"/>
      <c r="KA270" s="28"/>
      <c r="KB270" s="28"/>
      <c r="KC270" s="28"/>
      <c r="KD270" s="28"/>
      <c r="KE270" s="824"/>
    </row>
    <row r="271" s="786" customFormat="1" hidden="1" customHeight="1" spans="1:291">
      <c r="A271" s="95" t="s">
        <v>1610</v>
      </c>
      <c r="B271" s="343">
        <v>2021</v>
      </c>
      <c r="C271" s="95" t="s">
        <v>2158</v>
      </c>
      <c r="D271" s="95" t="s">
        <v>2159</v>
      </c>
      <c r="E271" s="411"/>
      <c r="F271" s="1252" t="s">
        <v>288</v>
      </c>
      <c r="G271" s="112" t="s">
        <v>289</v>
      </c>
      <c r="H271" s="1060" t="s">
        <v>2163</v>
      </c>
      <c r="I271" s="99">
        <f t="shared" ref="I271:I303" si="217">L271-J271</f>
        <v>-2736</v>
      </c>
      <c r="J271" s="1129">
        <v>3229</v>
      </c>
      <c r="K271" s="1130">
        <f t="shared" si="207"/>
        <v>3493</v>
      </c>
      <c r="L271" s="1131">
        <f t="shared" si="208"/>
        <v>493</v>
      </c>
      <c r="M271" s="1132"/>
      <c r="N271" s="1137"/>
      <c r="O271" s="1134"/>
      <c r="P271" s="1138">
        <f t="shared" si="203"/>
        <v>3000</v>
      </c>
      <c r="Q271" s="1154">
        <f t="shared" si="204"/>
        <v>0</v>
      </c>
      <c r="R271" s="1156"/>
      <c r="S271" s="1237"/>
      <c r="T271" s="1237"/>
      <c r="U271" s="1237"/>
      <c r="V271" s="1237"/>
      <c r="W271" s="1237"/>
      <c r="X271" s="1237"/>
      <c r="Y271" s="1237"/>
      <c r="Z271" s="1237">
        <v>3000</v>
      </c>
      <c r="AA271" s="1156"/>
      <c r="AB271" s="1167"/>
      <c r="AC271" s="1156"/>
      <c r="AD271" s="1156"/>
      <c r="AE271" s="1156"/>
      <c r="AF271" s="1156"/>
      <c r="AG271" s="1156"/>
      <c r="AH271" s="1156"/>
      <c r="AI271" s="1156"/>
      <c r="AJ271" s="1156"/>
      <c r="AK271" s="1156"/>
      <c r="AL271" s="1156"/>
      <c r="AM271" s="1156"/>
      <c r="AN271" s="1156"/>
      <c r="AO271" s="1156"/>
      <c r="AP271" s="1156"/>
      <c r="AQ271" s="1156"/>
      <c r="AR271" s="1156"/>
      <c r="AS271" s="1179"/>
      <c r="AT271" s="1177"/>
      <c r="AU271" s="1178"/>
      <c r="AV271" s="1178"/>
      <c r="AW271" s="1178"/>
      <c r="AX271" s="1178"/>
      <c r="AY271" s="1178"/>
      <c r="AZ271" s="1178"/>
      <c r="BA271" s="1178"/>
      <c r="BB271" s="1178"/>
      <c r="BC271" s="1178"/>
      <c r="BD271" s="1178"/>
      <c r="BE271" s="1178"/>
      <c r="BF271" s="1178">
        <v>10</v>
      </c>
      <c r="BG271" s="1178"/>
      <c r="BH271" s="1178"/>
      <c r="BI271" s="1178"/>
      <c r="BJ271" s="1178"/>
      <c r="BK271" s="1186"/>
      <c r="BL271" s="1187">
        <v>-3313</v>
      </c>
      <c r="BM271" s="1187"/>
      <c r="BN271" s="1187"/>
      <c r="BO271" s="1187"/>
      <c r="BP271" s="1187"/>
      <c r="BQ271" s="1187"/>
      <c r="BR271" s="1187"/>
      <c r="BS271" s="1187"/>
      <c r="BT271" s="1187"/>
      <c r="BU271" s="1187"/>
      <c r="BV271" s="1191"/>
      <c r="BW271" s="1186"/>
      <c r="BX271" s="1186"/>
      <c r="BY271" s="1186"/>
      <c r="BZ271" s="1186"/>
      <c r="CA271" s="1186"/>
      <c r="CB271" s="1186"/>
      <c r="CC271" s="1186">
        <v>84</v>
      </c>
      <c r="CD271" s="1186"/>
      <c r="CE271" s="1186">
        <v>24</v>
      </c>
      <c r="CF271" s="1186">
        <v>144</v>
      </c>
      <c r="CG271" s="1186"/>
      <c r="CH271" s="1186"/>
      <c r="CI271" s="1186"/>
      <c r="CJ271" s="1186"/>
      <c r="CK271" s="1186"/>
      <c r="CL271" s="1186"/>
      <c r="CM271" s="1186"/>
      <c r="CN271" s="1186">
        <v>48</v>
      </c>
      <c r="CO271" s="1186"/>
      <c r="CP271" s="1186"/>
      <c r="CQ271" s="1186"/>
      <c r="CR271" s="1186"/>
      <c r="CS271" s="1186"/>
      <c r="CT271" s="1186"/>
      <c r="CU271" s="1186"/>
      <c r="CV271" s="1186">
        <v>204</v>
      </c>
      <c r="CW271" s="1186">
        <v>804</v>
      </c>
      <c r="CX271" s="1186"/>
      <c r="CY271" s="1186"/>
      <c r="CZ271" s="1186"/>
      <c r="DA271" s="1186"/>
      <c r="DB271" s="1186"/>
      <c r="DC271" s="1186"/>
      <c r="DD271" s="1186"/>
      <c r="DE271" s="1186"/>
      <c r="DF271" s="1186">
        <v>600</v>
      </c>
      <c r="DG271" s="1186"/>
      <c r="DH271" s="1186"/>
      <c r="DI271" s="1186"/>
      <c r="DJ271" s="1186">
        <v>12</v>
      </c>
      <c r="DK271" s="1186"/>
      <c r="DL271" s="1186">
        <v>180</v>
      </c>
      <c r="DM271" s="1186"/>
      <c r="DN271" s="1186">
        <v>24</v>
      </c>
      <c r="DO271" s="1186"/>
      <c r="DP271" s="1186"/>
      <c r="DQ271" s="1186"/>
      <c r="DR271" s="1186"/>
      <c r="DS271" s="1186"/>
      <c r="DT271" s="1186"/>
      <c r="DU271" s="1186"/>
      <c r="DV271" s="1186"/>
      <c r="DW271" s="1186"/>
      <c r="DX271" s="1186"/>
      <c r="DY271" s="1186"/>
      <c r="DZ271" s="1186">
        <v>324</v>
      </c>
      <c r="EA271" s="1186"/>
      <c r="EB271" s="1186"/>
      <c r="EC271" s="1186"/>
      <c r="ED271" s="1186"/>
      <c r="EE271" s="1186">
        <v>120</v>
      </c>
      <c r="EF271" s="1186"/>
      <c r="EG271" s="1186">
        <v>60</v>
      </c>
      <c r="EH271" s="1186">
        <v>60</v>
      </c>
      <c r="EI271" s="1186"/>
      <c r="EJ271" s="1186"/>
      <c r="EK271" s="1197"/>
      <c r="EL271" s="1198"/>
      <c r="EM271" s="1186"/>
      <c r="EN271" s="1186"/>
      <c r="EO271" s="1186">
        <v>24</v>
      </c>
      <c r="EP271" s="1186"/>
      <c r="EQ271" s="1186">
        <v>24</v>
      </c>
      <c r="ER271" s="1186"/>
      <c r="ES271" s="1186"/>
      <c r="ET271" s="1186"/>
      <c r="EU271" s="1186"/>
      <c r="EV271" s="1186"/>
      <c r="EW271" s="1186"/>
      <c r="EX271" s="1186"/>
      <c r="EY271" s="1186">
        <v>36</v>
      </c>
      <c r="EZ271" s="1186"/>
      <c r="FA271" s="1186"/>
      <c r="FB271" s="1186"/>
      <c r="FC271" s="1209"/>
      <c r="FD271" s="1186"/>
      <c r="FE271" s="1186"/>
      <c r="FF271" s="1186"/>
      <c r="FG271" s="1186">
        <v>24</v>
      </c>
      <c r="FH271" s="1186"/>
      <c r="FI271" s="1186"/>
      <c r="FJ271" s="1186"/>
      <c r="FK271" s="1186"/>
      <c r="FL271" s="1209"/>
      <c r="FM271" s="1186"/>
      <c r="FN271" s="1186"/>
      <c r="FO271" s="1186"/>
      <c r="FP271" s="1186"/>
      <c r="FQ271" s="1186"/>
      <c r="FR271" s="1186"/>
      <c r="FS271" s="1186"/>
      <c r="FT271" s="1186"/>
      <c r="FU271" s="1186"/>
      <c r="FV271" s="1186">
        <v>12</v>
      </c>
      <c r="FW271" s="1186"/>
      <c r="FX271" s="1186"/>
      <c r="FY271" s="1186"/>
      <c r="FZ271" s="1186"/>
      <c r="GA271" s="1186"/>
      <c r="GB271" s="1186"/>
      <c r="GC271" s="1186">
        <v>1</v>
      </c>
      <c r="GD271" s="1186">
        <v>1</v>
      </c>
      <c r="GE271" s="1186"/>
      <c r="GF271" s="1186"/>
      <c r="GG271" s="1186"/>
      <c r="GH271" s="1186"/>
      <c r="GI271" s="1186"/>
      <c r="GJ271" s="1186"/>
      <c r="GK271" s="1186"/>
      <c r="GL271" s="1186"/>
      <c r="GM271" s="1186"/>
      <c r="GN271" s="1186"/>
      <c r="GO271" s="1186"/>
      <c r="GP271" s="1186"/>
      <c r="GQ271" s="1186"/>
      <c r="GR271" s="1186"/>
      <c r="GS271" s="1186"/>
      <c r="GT271" s="1186"/>
      <c r="GU271" s="1186"/>
      <c r="GV271" s="1186"/>
      <c r="GW271" s="1186"/>
      <c r="GX271" s="1186"/>
      <c r="GY271" s="1218"/>
      <c r="GZ271" s="364">
        <f t="shared" si="212"/>
        <v>2688</v>
      </c>
      <c r="HA271" s="365">
        <f t="shared" si="211"/>
        <v>122</v>
      </c>
      <c r="HB271" s="366">
        <f t="shared" si="213"/>
        <v>2810</v>
      </c>
      <c r="HC271" s="366">
        <v>5376</v>
      </c>
      <c r="HD271" s="365">
        <v>11092</v>
      </c>
      <c r="HE271" s="365">
        <v>0</v>
      </c>
      <c r="HF271" s="54"/>
      <c r="HG271" s="708">
        <v>24.99</v>
      </c>
      <c r="HH271" s="708">
        <v>6.5</v>
      </c>
      <c r="HI271" s="709">
        <f t="shared" si="191"/>
        <v>18265</v>
      </c>
      <c r="HJ271" s="710">
        <v>37</v>
      </c>
      <c r="HK271" s="710">
        <v>30.95</v>
      </c>
      <c r="HL271" s="738">
        <f t="shared" si="176"/>
        <v>0.289322617680827</v>
      </c>
      <c r="HM271" s="739"/>
      <c r="HN271" s="739">
        <v>3000</v>
      </c>
      <c r="HO271" s="739">
        <v>29.65</v>
      </c>
      <c r="HP271" s="740">
        <f t="shared" si="214"/>
        <v>108108.35</v>
      </c>
      <c r="HQ271" s="738">
        <f t="shared" ref="HQ271:HQ276" si="218">1-HO271/6.7/HH271</f>
        <v>0.319173363949483</v>
      </c>
      <c r="HR271" s="741">
        <v>44256</v>
      </c>
      <c r="HS271" s="742">
        <v>44927</v>
      </c>
      <c r="HT271" s="739">
        <f ca="1" t="shared" si="215"/>
        <v>5</v>
      </c>
      <c r="HU271" s="739">
        <f ca="1" t="shared" si="216"/>
        <v>150</v>
      </c>
      <c r="HV271" s="739">
        <v>3229</v>
      </c>
      <c r="HW271" s="739">
        <f t="shared" si="210"/>
        <v>2810</v>
      </c>
      <c r="HX271" s="761">
        <f t="shared" ref="HX271:HX303" si="219">HW271/((HV271+HZ271)/2)</f>
        <v>0.836060696221363</v>
      </c>
      <c r="HY271" s="739">
        <f ca="1" t="shared" ref="HY271:HY303" si="220">HX271/HU271*365</f>
        <v>2.03441436080532</v>
      </c>
      <c r="HZ271" s="739">
        <f t="shared" si="201"/>
        <v>3493</v>
      </c>
      <c r="IA271" s="739"/>
      <c r="IB271" s="739">
        <f ca="1" t="shared" si="198"/>
        <v>562</v>
      </c>
      <c r="IC271" s="769">
        <f ca="1" t="shared" si="199"/>
        <v>18.7333333333333</v>
      </c>
      <c r="ID271" s="769">
        <f ca="1" t="shared" si="200"/>
        <v>186.459074733096</v>
      </c>
      <c r="IE271" s="739"/>
      <c r="IF271" s="739"/>
      <c r="IG271" s="739"/>
      <c r="IH271" s="739"/>
      <c r="II271" s="739"/>
      <c r="IJ271" s="739"/>
      <c r="IK271" s="739"/>
      <c r="IL271" s="743"/>
      <c r="IM271" s="743"/>
      <c r="IN271" s="743"/>
      <c r="IO271" s="743"/>
      <c r="IP271" s="743"/>
      <c r="IQ271" s="739"/>
      <c r="IR271" s="739"/>
      <c r="IS271" s="739"/>
      <c r="IT271" s="739"/>
      <c r="IU271" s="739"/>
      <c r="IV271" s="739"/>
      <c r="IW271" s="739"/>
      <c r="IX271" s="739"/>
      <c r="IY271" s="739"/>
      <c r="IZ271" s="739"/>
      <c r="JA271" s="739"/>
      <c r="JB271" s="743">
        <v>744</v>
      </c>
      <c r="JC271" s="743">
        <v>576</v>
      </c>
      <c r="JD271" s="743">
        <v>288</v>
      </c>
      <c r="JE271" s="743">
        <v>1164</v>
      </c>
      <c r="JF271" s="743">
        <v>36</v>
      </c>
      <c r="JG271" s="739">
        <v>816</v>
      </c>
      <c r="JH271" s="739">
        <v>84</v>
      </c>
      <c r="JI271" s="739">
        <v>396</v>
      </c>
      <c r="JJ271" s="739">
        <v>48</v>
      </c>
      <c r="JK271" s="739">
        <v>24</v>
      </c>
      <c r="JL271" s="739">
        <v>600</v>
      </c>
      <c r="JM271" s="739">
        <v>600</v>
      </c>
      <c r="JN271" s="28">
        <f t="shared" ref="JN271:JN303" si="221">SUM(JB271:JM271)</f>
        <v>5376</v>
      </c>
      <c r="JO271" s="28">
        <f t="shared" ref="JO271:JO303" si="222">JN271-HC271</f>
        <v>0</v>
      </c>
      <c r="JP271" s="28"/>
      <c r="JQ271" s="28"/>
      <c r="JR271" s="28"/>
      <c r="JS271" s="28"/>
      <c r="JT271" s="28"/>
      <c r="JU271" s="28"/>
      <c r="JV271" s="28"/>
      <c r="JW271" s="28"/>
      <c r="JX271" s="28"/>
      <c r="JY271" s="28"/>
      <c r="JZ271" s="28"/>
      <c r="KA271" s="28"/>
      <c r="KB271" s="28"/>
      <c r="KC271" s="28"/>
      <c r="KD271" s="28"/>
      <c r="KE271" s="824"/>
    </row>
    <row r="272" s="786" customFormat="1" hidden="1" customHeight="1" spans="1:291">
      <c r="A272" s="847" t="s">
        <v>1334</v>
      </c>
      <c r="B272" s="343">
        <v>2021</v>
      </c>
      <c r="C272" s="95" t="s">
        <v>2164</v>
      </c>
      <c r="D272" s="95" t="s">
        <v>2165</v>
      </c>
      <c r="E272" s="95"/>
      <c r="F272" s="1118" t="s">
        <v>282</v>
      </c>
      <c r="G272" s="842" t="s">
        <v>283</v>
      </c>
      <c r="H272" s="1116" t="s">
        <v>284</v>
      </c>
      <c r="I272" s="99">
        <f t="shared" si="217"/>
        <v>0</v>
      </c>
      <c r="J272" s="1129">
        <v>2076</v>
      </c>
      <c r="K272" s="1130">
        <f t="shared" si="207"/>
        <v>2076</v>
      </c>
      <c r="L272" s="1131">
        <f t="shared" si="208"/>
        <v>2076</v>
      </c>
      <c r="M272" s="1132"/>
      <c r="N272" s="1137"/>
      <c r="O272" s="1134"/>
      <c r="P272" s="1138">
        <f t="shared" si="203"/>
        <v>0</v>
      </c>
      <c r="Q272" s="1154">
        <f t="shared" si="204"/>
        <v>0</v>
      </c>
      <c r="R272" s="1156"/>
      <c r="S272" s="1237"/>
      <c r="T272" s="1237"/>
      <c r="U272" s="1237"/>
      <c r="V272" s="1237"/>
      <c r="W272" s="1237"/>
      <c r="X272" s="1237"/>
      <c r="Y272" s="1237"/>
      <c r="Z272" s="1237"/>
      <c r="AA272" s="1156"/>
      <c r="AB272" s="1167"/>
      <c r="AC272" s="1156"/>
      <c r="AD272" s="1156"/>
      <c r="AE272" s="1156"/>
      <c r="AF272" s="1156"/>
      <c r="AG272" s="1156"/>
      <c r="AH272" s="1156"/>
      <c r="AI272" s="1156"/>
      <c r="AJ272" s="1156"/>
      <c r="AK272" s="1156"/>
      <c r="AL272" s="1156"/>
      <c r="AM272" s="1156"/>
      <c r="AN272" s="1156"/>
      <c r="AO272" s="1156"/>
      <c r="AP272" s="1156"/>
      <c r="AQ272" s="1156"/>
      <c r="AR272" s="1156"/>
      <c r="AS272" s="1179"/>
      <c r="AT272" s="1177"/>
      <c r="AU272" s="1178"/>
      <c r="AV272" s="1178"/>
      <c r="AW272" s="1178"/>
      <c r="AX272" s="1178"/>
      <c r="AY272" s="1178"/>
      <c r="AZ272" s="1178"/>
      <c r="BA272" s="1178"/>
      <c r="BB272" s="1178"/>
      <c r="BC272" s="1178"/>
      <c r="BD272" s="1178"/>
      <c r="BE272" s="1178"/>
      <c r="BF272" s="1178"/>
      <c r="BG272" s="1178"/>
      <c r="BH272" s="1178"/>
      <c r="BI272" s="1178"/>
      <c r="BJ272" s="1178"/>
      <c r="BK272" s="1186"/>
      <c r="BL272" s="1187">
        <v>-2076</v>
      </c>
      <c r="BM272" s="1187"/>
      <c r="BN272" s="1187"/>
      <c r="BO272" s="1187"/>
      <c r="BP272" s="1187"/>
      <c r="BQ272" s="1187"/>
      <c r="BR272" s="1187"/>
      <c r="BS272" s="1187"/>
      <c r="BT272" s="1187"/>
      <c r="BU272" s="1187"/>
      <c r="BV272" s="1191"/>
      <c r="BW272" s="1186"/>
      <c r="BX272" s="1186"/>
      <c r="BY272" s="1186"/>
      <c r="BZ272" s="1186"/>
      <c r="CA272" s="1186"/>
      <c r="CB272" s="1186"/>
      <c r="CC272" s="1186"/>
      <c r="CD272" s="1186"/>
      <c r="CE272" s="1186"/>
      <c r="CF272" s="1186"/>
      <c r="CG272" s="1186"/>
      <c r="CH272" s="1186"/>
      <c r="CI272" s="1186"/>
      <c r="CJ272" s="1186"/>
      <c r="CK272" s="1186"/>
      <c r="CL272" s="1186"/>
      <c r="CM272" s="1186"/>
      <c r="CN272" s="1186"/>
      <c r="CO272" s="1186"/>
      <c r="CP272" s="1186"/>
      <c r="CQ272" s="1186"/>
      <c r="CR272" s="1186"/>
      <c r="CS272" s="1186"/>
      <c r="CT272" s="1186"/>
      <c r="CU272" s="1186"/>
      <c r="CV272" s="1186"/>
      <c r="CW272" s="1186"/>
      <c r="CX272" s="1186"/>
      <c r="CY272" s="1186"/>
      <c r="CZ272" s="1186"/>
      <c r="DA272" s="1186"/>
      <c r="DB272" s="1186"/>
      <c r="DC272" s="1186"/>
      <c r="DD272" s="1186"/>
      <c r="DE272" s="1186"/>
      <c r="DF272" s="1186"/>
      <c r="DG272" s="1186"/>
      <c r="DH272" s="1186"/>
      <c r="DI272" s="1186"/>
      <c r="DJ272" s="1186"/>
      <c r="DK272" s="1186"/>
      <c r="DL272" s="1186"/>
      <c r="DM272" s="1186"/>
      <c r="DN272" s="1186"/>
      <c r="DO272" s="1186"/>
      <c r="DP272" s="1186"/>
      <c r="DQ272" s="1186"/>
      <c r="DR272" s="1186"/>
      <c r="DS272" s="1186"/>
      <c r="DT272" s="1186"/>
      <c r="DU272" s="1186"/>
      <c r="DV272" s="1186"/>
      <c r="DW272" s="1186"/>
      <c r="DX272" s="1186"/>
      <c r="DY272" s="1186"/>
      <c r="DZ272" s="1186"/>
      <c r="EA272" s="1186"/>
      <c r="EB272" s="1186"/>
      <c r="EC272" s="1186"/>
      <c r="ED272" s="1186"/>
      <c r="EE272" s="1186"/>
      <c r="EF272" s="1186"/>
      <c r="EG272" s="1186"/>
      <c r="EH272" s="1186"/>
      <c r="EI272" s="1186"/>
      <c r="EJ272" s="1186"/>
      <c r="EK272" s="1197"/>
      <c r="EL272" s="1198"/>
      <c r="EM272" s="1186"/>
      <c r="EN272" s="1186"/>
      <c r="EO272" s="1186"/>
      <c r="EP272" s="1186"/>
      <c r="EQ272" s="1186"/>
      <c r="ER272" s="1186"/>
      <c r="ES272" s="1186"/>
      <c r="ET272" s="1186"/>
      <c r="EU272" s="1186"/>
      <c r="EV272" s="1186"/>
      <c r="EW272" s="1186"/>
      <c r="EX272" s="1186"/>
      <c r="EY272" s="1186"/>
      <c r="EZ272" s="1186"/>
      <c r="FA272" s="1186"/>
      <c r="FB272" s="1186"/>
      <c r="FC272" s="1209"/>
      <c r="FD272" s="1186"/>
      <c r="FE272" s="1186"/>
      <c r="FF272" s="1186"/>
      <c r="FG272" s="1186"/>
      <c r="FH272" s="1186"/>
      <c r="FI272" s="1186"/>
      <c r="FJ272" s="1186"/>
      <c r="FK272" s="1186"/>
      <c r="FL272" s="1209"/>
      <c r="FM272" s="1186"/>
      <c r="FN272" s="1186"/>
      <c r="FO272" s="1186"/>
      <c r="FP272" s="1186"/>
      <c r="FQ272" s="1186"/>
      <c r="FR272" s="1186"/>
      <c r="FS272" s="1186"/>
      <c r="FT272" s="1186"/>
      <c r="FU272" s="1186"/>
      <c r="FV272" s="1186"/>
      <c r="FW272" s="1186"/>
      <c r="FX272" s="1186"/>
      <c r="FY272" s="1186"/>
      <c r="FZ272" s="1186"/>
      <c r="GA272" s="1186"/>
      <c r="GB272" s="1186"/>
      <c r="GC272" s="1186"/>
      <c r="GD272" s="1186"/>
      <c r="GE272" s="1186"/>
      <c r="GF272" s="1186"/>
      <c r="GG272" s="1186"/>
      <c r="GH272" s="1186"/>
      <c r="GI272" s="1186"/>
      <c r="GJ272" s="1186"/>
      <c r="GK272" s="1186"/>
      <c r="GL272" s="1186"/>
      <c r="GM272" s="1186"/>
      <c r="GN272" s="1186"/>
      <c r="GO272" s="1186"/>
      <c r="GP272" s="1186"/>
      <c r="GQ272" s="1186"/>
      <c r="GR272" s="1186"/>
      <c r="GS272" s="1186"/>
      <c r="GT272" s="1186"/>
      <c r="GU272" s="1186"/>
      <c r="GV272" s="1186"/>
      <c r="GW272" s="1186"/>
      <c r="GX272" s="1186"/>
      <c r="GY272" s="1218"/>
      <c r="GZ272" s="364">
        <f t="shared" si="212"/>
        <v>0</v>
      </c>
      <c r="HA272" s="365">
        <f t="shared" si="211"/>
        <v>0</v>
      </c>
      <c r="HB272" s="366">
        <f t="shared" si="213"/>
        <v>0</v>
      </c>
      <c r="HC272" s="366">
        <v>240</v>
      </c>
      <c r="HD272" s="365">
        <v>593</v>
      </c>
      <c r="HE272" s="365">
        <v>0</v>
      </c>
      <c r="HF272" s="54"/>
      <c r="HG272" s="708">
        <v>26.99</v>
      </c>
      <c r="HH272" s="817">
        <v>5.72</v>
      </c>
      <c r="HI272" s="709">
        <f t="shared" si="191"/>
        <v>0</v>
      </c>
      <c r="HJ272" s="710">
        <v>47</v>
      </c>
      <c r="HK272" s="710">
        <v>36.01</v>
      </c>
      <c r="HL272" s="738">
        <f t="shared" si="176"/>
        <v>0.0603799185888739</v>
      </c>
      <c r="HM272" s="739"/>
      <c r="HN272" s="739">
        <v>3000</v>
      </c>
      <c r="HO272" s="739">
        <v>36.01</v>
      </c>
      <c r="HP272" s="740">
        <f t="shared" si="214"/>
        <v>74756.76</v>
      </c>
      <c r="HQ272" s="738">
        <f t="shared" si="218"/>
        <v>0.0603799185888739</v>
      </c>
      <c r="HR272" s="741"/>
      <c r="HS272" s="742">
        <v>44927</v>
      </c>
      <c r="HT272" s="739">
        <f ca="1" t="shared" si="215"/>
        <v>5</v>
      </c>
      <c r="HU272" s="739">
        <f ca="1" t="shared" si="216"/>
        <v>150</v>
      </c>
      <c r="HV272" s="739">
        <v>2076</v>
      </c>
      <c r="HW272" s="739">
        <f t="shared" si="210"/>
        <v>0</v>
      </c>
      <c r="HX272" s="761">
        <f t="shared" si="219"/>
        <v>0</v>
      </c>
      <c r="HY272" s="739">
        <f ca="1" t="shared" si="220"/>
        <v>0</v>
      </c>
      <c r="HZ272" s="739">
        <f t="shared" si="201"/>
        <v>2076</v>
      </c>
      <c r="IA272" s="739"/>
      <c r="IB272" s="739">
        <f ca="1" t="shared" ref="IB272:IB285" si="223">HW272/HT272</f>
        <v>0</v>
      </c>
      <c r="IC272" s="769">
        <f ca="1" t="shared" ref="IC272:IC285" si="224">HW272/HU272</f>
        <v>0</v>
      </c>
      <c r="ID272" s="769" t="e">
        <f ca="1" t="shared" ref="ID272:ID285" si="225">HZ272/IC272</f>
        <v>#DIV/0!</v>
      </c>
      <c r="IE272" s="739"/>
      <c r="IF272" s="739"/>
      <c r="IG272" s="739"/>
      <c r="IH272" s="739"/>
      <c r="II272" s="739"/>
      <c r="IJ272" s="739"/>
      <c r="IK272" s="739"/>
      <c r="IL272" s="743"/>
      <c r="IM272" s="743"/>
      <c r="IN272" s="743"/>
      <c r="IO272" s="743"/>
      <c r="IP272" s="743"/>
      <c r="IQ272" s="739"/>
      <c r="IR272" s="739"/>
      <c r="IS272" s="739"/>
      <c r="IT272" s="739"/>
      <c r="IU272" s="739"/>
      <c r="IV272" s="739"/>
      <c r="IW272" s="739"/>
      <c r="IX272" s="739"/>
      <c r="IY272" s="739"/>
      <c r="IZ272" s="739"/>
      <c r="JA272" s="739"/>
      <c r="JB272" s="743">
        <v>72</v>
      </c>
      <c r="JC272" s="743">
        <v>60</v>
      </c>
      <c r="JD272" s="743">
        <v>0</v>
      </c>
      <c r="JE272" s="743">
        <v>24</v>
      </c>
      <c r="JF272" s="743">
        <v>0</v>
      </c>
      <c r="JG272" s="739">
        <v>0</v>
      </c>
      <c r="JH272" s="739">
        <v>0</v>
      </c>
      <c r="JI272" s="739">
        <v>0</v>
      </c>
      <c r="JJ272" s="739">
        <v>24</v>
      </c>
      <c r="JK272" s="739">
        <v>0</v>
      </c>
      <c r="JL272" s="739">
        <v>0</v>
      </c>
      <c r="JM272" s="739">
        <v>60</v>
      </c>
      <c r="JN272" s="28">
        <f t="shared" si="221"/>
        <v>240</v>
      </c>
      <c r="JO272" s="28">
        <f t="shared" si="222"/>
        <v>0</v>
      </c>
      <c r="JP272" s="28"/>
      <c r="JQ272" s="28"/>
      <c r="JR272" s="28"/>
      <c r="JS272" s="28"/>
      <c r="JT272" s="28"/>
      <c r="JU272" s="28"/>
      <c r="JV272" s="28"/>
      <c r="JW272" s="28"/>
      <c r="JX272" s="28"/>
      <c r="JY272" s="28"/>
      <c r="JZ272" s="28"/>
      <c r="KA272" s="28"/>
      <c r="KB272" s="28"/>
      <c r="KC272" s="28"/>
      <c r="KD272" s="28"/>
      <c r="KE272" s="824"/>
    </row>
    <row r="273" s="786" customFormat="1" hidden="1" customHeight="1" spans="1:291">
      <c r="A273" s="847" t="s">
        <v>1334</v>
      </c>
      <c r="B273" s="343">
        <v>2021</v>
      </c>
      <c r="C273" s="95" t="s">
        <v>2164</v>
      </c>
      <c r="D273" s="95" t="s">
        <v>2165</v>
      </c>
      <c r="E273" s="95"/>
      <c r="F273" s="1118" t="s">
        <v>285</v>
      </c>
      <c r="G273" s="792" t="s">
        <v>286</v>
      </c>
      <c r="H273" s="1060" t="s">
        <v>287</v>
      </c>
      <c r="I273" s="99">
        <f t="shared" si="217"/>
        <v>0</v>
      </c>
      <c r="J273" s="1129">
        <v>1848</v>
      </c>
      <c r="K273" s="1130">
        <f t="shared" si="207"/>
        <v>1848</v>
      </c>
      <c r="L273" s="1131">
        <f t="shared" si="208"/>
        <v>1848</v>
      </c>
      <c r="M273" s="1132"/>
      <c r="N273" s="1137"/>
      <c r="O273" s="1134"/>
      <c r="P273" s="1138">
        <f t="shared" si="203"/>
        <v>0</v>
      </c>
      <c r="Q273" s="1154">
        <f t="shared" si="204"/>
        <v>0</v>
      </c>
      <c r="R273" s="1156"/>
      <c r="S273" s="1237"/>
      <c r="T273" s="1237"/>
      <c r="U273" s="1237"/>
      <c r="V273" s="1237"/>
      <c r="W273" s="1237"/>
      <c r="X273" s="1237"/>
      <c r="Y273" s="1237"/>
      <c r="Z273" s="1237"/>
      <c r="AA273" s="1156"/>
      <c r="AB273" s="1167"/>
      <c r="AC273" s="1156"/>
      <c r="AD273" s="1156"/>
      <c r="AE273" s="1156"/>
      <c r="AF273" s="1156"/>
      <c r="AG273" s="1156"/>
      <c r="AH273" s="1156"/>
      <c r="AI273" s="1156"/>
      <c r="AJ273" s="1156"/>
      <c r="AK273" s="1156"/>
      <c r="AL273" s="1156"/>
      <c r="AM273" s="1156"/>
      <c r="AN273" s="1156"/>
      <c r="AO273" s="1156"/>
      <c r="AP273" s="1156"/>
      <c r="AQ273" s="1156"/>
      <c r="AR273" s="1156"/>
      <c r="AS273" s="1179"/>
      <c r="AT273" s="1177"/>
      <c r="AU273" s="1178"/>
      <c r="AV273" s="1178"/>
      <c r="AW273" s="1178"/>
      <c r="AX273" s="1178"/>
      <c r="AY273" s="1178"/>
      <c r="AZ273" s="1178"/>
      <c r="BA273" s="1178"/>
      <c r="BB273" s="1178"/>
      <c r="BC273" s="1178"/>
      <c r="BD273" s="1178"/>
      <c r="BE273" s="1178"/>
      <c r="BF273" s="1178"/>
      <c r="BG273" s="1178"/>
      <c r="BH273" s="1178"/>
      <c r="BI273" s="1178"/>
      <c r="BJ273" s="1178"/>
      <c r="BK273" s="1186"/>
      <c r="BL273" s="1187">
        <v>-1848</v>
      </c>
      <c r="BM273" s="1187"/>
      <c r="BN273" s="1187"/>
      <c r="BO273" s="1187"/>
      <c r="BP273" s="1187"/>
      <c r="BQ273" s="1187"/>
      <c r="BR273" s="1187"/>
      <c r="BS273" s="1187"/>
      <c r="BT273" s="1187"/>
      <c r="BU273" s="1187"/>
      <c r="BV273" s="1191"/>
      <c r="BW273" s="1186"/>
      <c r="BX273" s="1186"/>
      <c r="BY273" s="1186"/>
      <c r="BZ273" s="1186"/>
      <c r="CA273" s="1186"/>
      <c r="CB273" s="1186"/>
      <c r="CC273" s="1186"/>
      <c r="CD273" s="1186"/>
      <c r="CE273" s="1186"/>
      <c r="CF273" s="1186"/>
      <c r="CG273" s="1186"/>
      <c r="CH273" s="1186"/>
      <c r="CI273" s="1186"/>
      <c r="CJ273" s="1186"/>
      <c r="CK273" s="1186"/>
      <c r="CL273" s="1186"/>
      <c r="CM273" s="1186"/>
      <c r="CN273" s="1186"/>
      <c r="CO273" s="1186"/>
      <c r="CP273" s="1186"/>
      <c r="CQ273" s="1186"/>
      <c r="CR273" s="1186"/>
      <c r="CS273" s="1186"/>
      <c r="CT273" s="1186"/>
      <c r="CU273" s="1186"/>
      <c r="CV273" s="1186"/>
      <c r="CW273" s="1186"/>
      <c r="CX273" s="1186"/>
      <c r="CY273" s="1186"/>
      <c r="CZ273" s="1186"/>
      <c r="DA273" s="1186"/>
      <c r="DB273" s="1186"/>
      <c r="DC273" s="1186"/>
      <c r="DD273" s="1186"/>
      <c r="DE273" s="1186"/>
      <c r="DF273" s="1186"/>
      <c r="DG273" s="1186"/>
      <c r="DH273" s="1186"/>
      <c r="DI273" s="1186"/>
      <c r="DJ273" s="1186"/>
      <c r="DK273" s="1186"/>
      <c r="DL273" s="1186"/>
      <c r="DM273" s="1186"/>
      <c r="DN273" s="1186"/>
      <c r="DO273" s="1186"/>
      <c r="DP273" s="1186"/>
      <c r="DQ273" s="1186"/>
      <c r="DR273" s="1186"/>
      <c r="DS273" s="1186"/>
      <c r="DT273" s="1186"/>
      <c r="DU273" s="1186"/>
      <c r="DV273" s="1186"/>
      <c r="DW273" s="1186"/>
      <c r="DX273" s="1186"/>
      <c r="DY273" s="1186"/>
      <c r="DZ273" s="1186"/>
      <c r="EA273" s="1186"/>
      <c r="EB273" s="1186"/>
      <c r="EC273" s="1186"/>
      <c r="ED273" s="1186"/>
      <c r="EE273" s="1186"/>
      <c r="EF273" s="1186"/>
      <c r="EG273" s="1186"/>
      <c r="EH273" s="1186"/>
      <c r="EI273" s="1186"/>
      <c r="EJ273" s="1186"/>
      <c r="EK273" s="1197"/>
      <c r="EL273" s="1198"/>
      <c r="EM273" s="1186"/>
      <c r="EN273" s="1186"/>
      <c r="EO273" s="1186"/>
      <c r="EP273" s="1186"/>
      <c r="EQ273" s="1186"/>
      <c r="ER273" s="1186"/>
      <c r="ES273" s="1186"/>
      <c r="ET273" s="1186"/>
      <c r="EU273" s="1186"/>
      <c r="EV273" s="1186"/>
      <c r="EW273" s="1186"/>
      <c r="EX273" s="1186"/>
      <c r="EY273" s="1186"/>
      <c r="EZ273" s="1186"/>
      <c r="FA273" s="1186"/>
      <c r="FB273" s="1186"/>
      <c r="FC273" s="1209"/>
      <c r="FD273" s="1186"/>
      <c r="FE273" s="1186"/>
      <c r="FF273" s="1186"/>
      <c r="FG273" s="1186"/>
      <c r="FH273" s="1186"/>
      <c r="FI273" s="1186"/>
      <c r="FJ273" s="1186"/>
      <c r="FK273" s="1186"/>
      <c r="FL273" s="1209"/>
      <c r="FM273" s="1186"/>
      <c r="FN273" s="1186"/>
      <c r="FO273" s="1186"/>
      <c r="FP273" s="1186"/>
      <c r="FQ273" s="1186"/>
      <c r="FR273" s="1186"/>
      <c r="FS273" s="1186"/>
      <c r="FT273" s="1186"/>
      <c r="FU273" s="1186"/>
      <c r="FV273" s="1186"/>
      <c r="FW273" s="1186"/>
      <c r="FX273" s="1186"/>
      <c r="FY273" s="1186"/>
      <c r="FZ273" s="1186"/>
      <c r="GA273" s="1186"/>
      <c r="GB273" s="1186"/>
      <c r="GC273" s="1186"/>
      <c r="GD273" s="1186"/>
      <c r="GE273" s="1186"/>
      <c r="GF273" s="1186"/>
      <c r="GG273" s="1186"/>
      <c r="GH273" s="1186"/>
      <c r="GI273" s="1186"/>
      <c r="GJ273" s="1186"/>
      <c r="GK273" s="1186"/>
      <c r="GL273" s="1186"/>
      <c r="GM273" s="1186"/>
      <c r="GN273" s="1186"/>
      <c r="GO273" s="1186"/>
      <c r="GP273" s="1186"/>
      <c r="GQ273" s="1186"/>
      <c r="GR273" s="1186"/>
      <c r="GS273" s="1186"/>
      <c r="GT273" s="1186"/>
      <c r="GU273" s="1186"/>
      <c r="GV273" s="1186"/>
      <c r="GW273" s="1186"/>
      <c r="GX273" s="1186"/>
      <c r="GY273" s="1218"/>
      <c r="GZ273" s="364">
        <f t="shared" si="212"/>
        <v>0</v>
      </c>
      <c r="HA273" s="365">
        <f t="shared" si="211"/>
        <v>0</v>
      </c>
      <c r="HB273" s="366">
        <f t="shared" si="213"/>
        <v>0</v>
      </c>
      <c r="HC273" s="366">
        <v>240</v>
      </c>
      <c r="HD273" s="365">
        <v>826</v>
      </c>
      <c r="HE273" s="365">
        <v>0</v>
      </c>
      <c r="HF273" s="54"/>
      <c r="HG273" s="708">
        <v>26.99</v>
      </c>
      <c r="HH273" s="817">
        <v>5.72</v>
      </c>
      <c r="HI273" s="709">
        <f t="shared" si="191"/>
        <v>0</v>
      </c>
      <c r="HJ273" s="710">
        <v>47</v>
      </c>
      <c r="HK273" s="710">
        <v>37.07</v>
      </c>
      <c r="HL273" s="738">
        <f t="shared" si="176"/>
        <v>0.0327210103329505</v>
      </c>
      <c r="HM273" s="739"/>
      <c r="HN273" s="739">
        <v>3000</v>
      </c>
      <c r="HO273" s="739">
        <v>34.35</v>
      </c>
      <c r="HP273" s="740">
        <f t="shared" si="214"/>
        <v>68505.36</v>
      </c>
      <c r="HQ273" s="738">
        <f t="shared" si="218"/>
        <v>0.103694812650036</v>
      </c>
      <c r="HR273" s="741"/>
      <c r="HS273" s="742">
        <v>44927</v>
      </c>
      <c r="HT273" s="739">
        <f ca="1" t="shared" si="215"/>
        <v>5</v>
      </c>
      <c r="HU273" s="739">
        <f ca="1" t="shared" si="216"/>
        <v>150</v>
      </c>
      <c r="HV273" s="739">
        <v>1848</v>
      </c>
      <c r="HW273" s="739">
        <f t="shared" si="210"/>
        <v>0</v>
      </c>
      <c r="HX273" s="761">
        <f t="shared" si="219"/>
        <v>0</v>
      </c>
      <c r="HY273" s="739">
        <f ca="1" t="shared" si="220"/>
        <v>0</v>
      </c>
      <c r="HZ273" s="739">
        <f t="shared" si="201"/>
        <v>1848</v>
      </c>
      <c r="IA273" s="739"/>
      <c r="IB273" s="739">
        <f ca="1" t="shared" si="223"/>
        <v>0</v>
      </c>
      <c r="IC273" s="769">
        <f ca="1" t="shared" si="224"/>
        <v>0</v>
      </c>
      <c r="ID273" s="769" t="e">
        <f ca="1" t="shared" si="225"/>
        <v>#DIV/0!</v>
      </c>
      <c r="IE273" s="739"/>
      <c r="IF273" s="739"/>
      <c r="IG273" s="739"/>
      <c r="IH273" s="739"/>
      <c r="II273" s="739"/>
      <c r="IJ273" s="739"/>
      <c r="IK273" s="739"/>
      <c r="IL273" s="743"/>
      <c r="IM273" s="743"/>
      <c r="IN273" s="743"/>
      <c r="IO273" s="743"/>
      <c r="IP273" s="743"/>
      <c r="IQ273" s="739"/>
      <c r="IR273" s="739"/>
      <c r="IS273" s="739"/>
      <c r="IT273" s="739"/>
      <c r="IU273" s="739"/>
      <c r="IV273" s="739"/>
      <c r="IW273" s="739"/>
      <c r="IX273" s="739"/>
      <c r="IY273" s="739"/>
      <c r="IZ273" s="739"/>
      <c r="JA273" s="739"/>
      <c r="JB273" s="743">
        <v>72</v>
      </c>
      <c r="JC273" s="743">
        <v>60</v>
      </c>
      <c r="JD273" s="743">
        <v>0</v>
      </c>
      <c r="JE273" s="743">
        <v>24</v>
      </c>
      <c r="JF273" s="743">
        <v>0</v>
      </c>
      <c r="JG273" s="739">
        <v>0</v>
      </c>
      <c r="JH273" s="739">
        <v>0</v>
      </c>
      <c r="JI273" s="739">
        <v>0</v>
      </c>
      <c r="JJ273" s="739">
        <v>24</v>
      </c>
      <c r="JK273" s="739">
        <v>0</v>
      </c>
      <c r="JL273" s="739">
        <v>0</v>
      </c>
      <c r="JM273" s="739">
        <v>60</v>
      </c>
      <c r="JN273" s="28">
        <f t="shared" si="221"/>
        <v>240</v>
      </c>
      <c r="JO273" s="28">
        <f t="shared" si="222"/>
        <v>0</v>
      </c>
      <c r="JP273" s="28"/>
      <c r="JQ273" s="28"/>
      <c r="JR273" s="28"/>
      <c r="JS273" s="28"/>
      <c r="JT273" s="28"/>
      <c r="JU273" s="28"/>
      <c r="JV273" s="28"/>
      <c r="JW273" s="28"/>
      <c r="JX273" s="28"/>
      <c r="JY273" s="28"/>
      <c r="JZ273" s="28"/>
      <c r="KA273" s="28"/>
      <c r="KB273" s="28"/>
      <c r="KC273" s="28"/>
      <c r="KD273" s="28"/>
      <c r="KE273" s="824"/>
    </row>
    <row r="274" s="1071" customFormat="1" hidden="1" customHeight="1" spans="1:291">
      <c r="A274" s="847" t="s">
        <v>1334</v>
      </c>
      <c r="B274" s="415">
        <v>2020</v>
      </c>
      <c r="C274" s="122" t="s">
        <v>2166</v>
      </c>
      <c r="D274" s="122" t="s">
        <v>2167</v>
      </c>
      <c r="E274" s="796"/>
      <c r="F274" s="1235" t="s">
        <v>581</v>
      </c>
      <c r="G274" s="112" t="s">
        <v>582</v>
      </c>
      <c r="H274" s="1060" t="s">
        <v>2168</v>
      </c>
      <c r="I274" s="99">
        <f t="shared" si="217"/>
        <v>-367</v>
      </c>
      <c r="J274" s="1129">
        <v>2167</v>
      </c>
      <c r="K274" s="1130">
        <f t="shared" si="207"/>
        <v>1800</v>
      </c>
      <c r="L274" s="1131">
        <f t="shared" si="208"/>
        <v>1800</v>
      </c>
      <c r="M274" s="1142"/>
      <c r="N274" s="1137"/>
      <c r="O274" s="1134"/>
      <c r="P274" s="1135">
        <f t="shared" si="203"/>
        <v>0</v>
      </c>
      <c r="Q274" s="1152">
        <f t="shared" si="204"/>
        <v>0</v>
      </c>
      <c r="R274" s="1153"/>
      <c r="S274" s="1244"/>
      <c r="T274" s="1244"/>
      <c r="U274" s="1244"/>
      <c r="V274" s="1244"/>
      <c r="W274" s="1244"/>
      <c r="X274" s="1244"/>
      <c r="Y274" s="1244"/>
      <c r="Z274" s="1244"/>
      <c r="AA274" s="1153"/>
      <c r="AB274" s="1166"/>
      <c r="AC274" s="1153"/>
      <c r="AD274" s="1153"/>
      <c r="AE274" s="1153"/>
      <c r="AF274" s="1153"/>
      <c r="AG274" s="1153"/>
      <c r="AH274" s="1153"/>
      <c r="AI274" s="1153"/>
      <c r="AJ274" s="1153"/>
      <c r="AK274" s="1153"/>
      <c r="AL274" s="1153"/>
      <c r="AM274" s="1153"/>
      <c r="AN274" s="1153"/>
      <c r="AO274" s="1153"/>
      <c r="AP274" s="1153"/>
      <c r="AQ274" s="1153"/>
      <c r="AR274" s="1153"/>
      <c r="AS274" s="1176"/>
      <c r="AT274" s="1177"/>
      <c r="AU274" s="1178"/>
      <c r="AV274" s="1178"/>
      <c r="AW274" s="1178"/>
      <c r="AX274" s="1178"/>
      <c r="AY274" s="1178"/>
      <c r="AZ274" s="1178"/>
      <c r="BA274" s="1178"/>
      <c r="BB274" s="1178"/>
      <c r="BC274" s="1178"/>
      <c r="BD274" s="1178"/>
      <c r="BE274" s="1178"/>
      <c r="BF274" s="1178"/>
      <c r="BG274" s="1178"/>
      <c r="BH274" s="1178"/>
      <c r="BI274" s="1178"/>
      <c r="BJ274" s="1178"/>
      <c r="BK274" s="1186"/>
      <c r="BL274" s="1187">
        <v>-2167</v>
      </c>
      <c r="BM274" s="1187"/>
      <c r="BN274" s="1187">
        <v>31</v>
      </c>
      <c r="BO274" s="1187"/>
      <c r="BP274" s="1187"/>
      <c r="BQ274" s="1187"/>
      <c r="BR274" s="1187"/>
      <c r="BS274" s="1187"/>
      <c r="BT274" s="1187"/>
      <c r="BU274" s="1187"/>
      <c r="BV274" s="1191"/>
      <c r="BW274" s="1186"/>
      <c r="BX274" s="1186"/>
      <c r="BY274" s="1186"/>
      <c r="BZ274" s="1186"/>
      <c r="CA274" s="1186"/>
      <c r="CB274" s="1186">
        <v>48</v>
      </c>
      <c r="CC274" s="1186"/>
      <c r="CD274" s="1186"/>
      <c r="CE274" s="1186"/>
      <c r="CF274" s="1186"/>
      <c r="CG274" s="1186"/>
      <c r="CH274" s="1186">
        <v>48</v>
      </c>
      <c r="CI274" s="1186"/>
      <c r="CJ274" s="1186"/>
      <c r="CK274" s="1186"/>
      <c r="CL274" s="1186"/>
      <c r="CM274" s="1186"/>
      <c r="CN274" s="1186"/>
      <c r="CO274" s="1186"/>
      <c r="CP274" s="1186"/>
      <c r="CQ274" s="1186"/>
      <c r="CR274" s="1186">
        <v>96</v>
      </c>
      <c r="CS274" s="1186"/>
      <c r="CT274" s="1186"/>
      <c r="CU274" s="1186"/>
      <c r="CV274" s="1186">
        <v>48</v>
      </c>
      <c r="CW274" s="1186"/>
      <c r="CX274" s="1186"/>
      <c r="CY274" s="1186"/>
      <c r="CZ274" s="1186"/>
      <c r="DA274" s="1186"/>
      <c r="DB274" s="1186"/>
      <c r="DC274" s="1186"/>
      <c r="DD274" s="1186"/>
      <c r="DE274" s="1186"/>
      <c r="DF274" s="1186"/>
      <c r="DG274" s="1186"/>
      <c r="DH274" s="1186"/>
      <c r="DI274" s="1186"/>
      <c r="DJ274" s="1186"/>
      <c r="DK274" s="1186"/>
      <c r="DL274" s="1186"/>
      <c r="DM274" s="1186"/>
      <c r="DN274" s="1186"/>
      <c r="DO274" s="1186"/>
      <c r="DP274" s="1186"/>
      <c r="DQ274" s="1186"/>
      <c r="DR274" s="1186"/>
      <c r="DS274" s="1186"/>
      <c r="DT274" s="1186"/>
      <c r="DU274" s="1186">
        <v>96</v>
      </c>
      <c r="DV274" s="1186"/>
      <c r="DW274" s="1186"/>
      <c r="DX274" s="1186"/>
      <c r="DY274" s="1186"/>
      <c r="DZ274" s="1186"/>
      <c r="EA274" s="1186"/>
      <c r="EB274" s="1186"/>
      <c r="EC274" s="1186"/>
      <c r="ED274" s="1186"/>
      <c r="EE274" s="1186"/>
      <c r="EF274" s="1186"/>
      <c r="EG274" s="1186"/>
      <c r="EH274" s="1186"/>
      <c r="EI274" s="1186"/>
      <c r="EJ274" s="1186"/>
      <c r="EK274" s="1197"/>
      <c r="EL274" s="1198"/>
      <c r="EM274" s="1186"/>
      <c r="EN274" s="1186"/>
      <c r="EO274" s="1186"/>
      <c r="EP274" s="1186"/>
      <c r="EQ274" s="1186"/>
      <c r="ER274" s="1186"/>
      <c r="ES274" s="1186"/>
      <c r="ET274" s="1186"/>
      <c r="EU274" s="1186"/>
      <c r="EV274" s="1186"/>
      <c r="EW274" s="1186"/>
      <c r="EX274" s="1186"/>
      <c r="EY274" s="1186"/>
      <c r="EZ274" s="1186"/>
      <c r="FA274" s="1186"/>
      <c r="FB274" s="1186"/>
      <c r="FC274" s="1208"/>
      <c r="FD274" s="1186"/>
      <c r="FE274" s="1186"/>
      <c r="FF274" s="1186"/>
      <c r="FG274" s="1186"/>
      <c r="FH274" s="1186"/>
      <c r="FI274" s="1186"/>
      <c r="FJ274" s="1186"/>
      <c r="FK274" s="1186"/>
      <c r="FL274" s="1208"/>
      <c r="FM274" s="1186"/>
      <c r="FN274" s="1186"/>
      <c r="FO274" s="1186"/>
      <c r="FP274" s="1186"/>
      <c r="FQ274" s="1186"/>
      <c r="FR274" s="1186"/>
      <c r="FS274" s="1186"/>
      <c r="FT274" s="1186"/>
      <c r="FU274" s="1186"/>
      <c r="FV274" s="1186"/>
      <c r="FW274" s="1186"/>
      <c r="FX274" s="1186"/>
      <c r="FY274" s="1186"/>
      <c r="FZ274" s="1186"/>
      <c r="GA274" s="1186"/>
      <c r="GB274" s="1186"/>
      <c r="GC274" s="1186"/>
      <c r="GD274" s="1186"/>
      <c r="GE274" s="1186"/>
      <c r="GF274" s="1186"/>
      <c r="GG274" s="1186"/>
      <c r="GH274" s="1186"/>
      <c r="GI274" s="1186"/>
      <c r="GJ274" s="1186"/>
      <c r="GK274" s="1186"/>
      <c r="GL274" s="1186"/>
      <c r="GM274" s="1186"/>
      <c r="GN274" s="1186"/>
      <c r="GO274" s="1186"/>
      <c r="GP274" s="1186"/>
      <c r="GQ274" s="1186"/>
      <c r="GR274" s="1186"/>
      <c r="GS274" s="1186"/>
      <c r="GT274" s="1186"/>
      <c r="GU274" s="1186"/>
      <c r="GV274" s="1186"/>
      <c r="GW274" s="1186"/>
      <c r="GX274" s="1186"/>
      <c r="GY274" s="1219"/>
      <c r="GZ274" s="364">
        <f t="shared" si="212"/>
        <v>336</v>
      </c>
      <c r="HA274" s="365">
        <f t="shared" si="211"/>
        <v>0</v>
      </c>
      <c r="HB274" s="366">
        <f t="shared" si="213"/>
        <v>336</v>
      </c>
      <c r="HC274" s="366">
        <v>2232</v>
      </c>
      <c r="HD274" s="365">
        <v>2472</v>
      </c>
      <c r="HE274" s="365">
        <v>2979</v>
      </c>
      <c r="HF274" s="54"/>
      <c r="HG274" s="708">
        <v>11.99</v>
      </c>
      <c r="HH274" s="708">
        <v>3.12</v>
      </c>
      <c r="HI274" s="709">
        <f t="shared" si="191"/>
        <v>1048.32</v>
      </c>
      <c r="HJ274" s="710"/>
      <c r="HK274" s="710">
        <v>13.29</v>
      </c>
      <c r="HL274" s="738">
        <f t="shared" si="176"/>
        <v>0.364236509758898</v>
      </c>
      <c r="HM274" s="739"/>
      <c r="HN274" s="739">
        <v>3000</v>
      </c>
      <c r="HO274" s="739">
        <v>12.8</v>
      </c>
      <c r="HP274" s="740">
        <f t="shared" si="214"/>
        <v>23922</v>
      </c>
      <c r="HQ274" s="738">
        <f t="shared" si="218"/>
        <v>0.387676999617298</v>
      </c>
      <c r="HR274" s="741"/>
      <c r="HS274" s="742">
        <v>44927</v>
      </c>
      <c r="HT274" s="739">
        <f ca="1" t="shared" si="215"/>
        <v>5</v>
      </c>
      <c r="HU274" s="739">
        <f ca="1" t="shared" si="216"/>
        <v>150</v>
      </c>
      <c r="HV274" s="739">
        <v>2167</v>
      </c>
      <c r="HW274" s="739">
        <f t="shared" si="210"/>
        <v>336</v>
      </c>
      <c r="HX274" s="761">
        <f t="shared" si="219"/>
        <v>0.16939752961936</v>
      </c>
      <c r="HY274" s="739">
        <f ca="1" t="shared" si="220"/>
        <v>0.412200655407109</v>
      </c>
      <c r="HZ274" s="739">
        <f t="shared" si="201"/>
        <v>1800</v>
      </c>
      <c r="IA274" s="739"/>
      <c r="IB274" s="739">
        <f ca="1" t="shared" si="223"/>
        <v>67.2</v>
      </c>
      <c r="IC274" s="769">
        <f ca="1" t="shared" si="224"/>
        <v>2.24</v>
      </c>
      <c r="ID274" s="769">
        <f ca="1" t="shared" si="225"/>
        <v>803.571428571428</v>
      </c>
      <c r="IE274" s="739"/>
      <c r="IF274" s="739"/>
      <c r="IG274" s="739"/>
      <c r="IH274" s="739"/>
      <c r="II274" s="739"/>
      <c r="IJ274" s="739"/>
      <c r="IK274" s="739"/>
      <c r="IL274" s="743"/>
      <c r="IM274" s="743"/>
      <c r="IN274" s="743"/>
      <c r="IO274" s="743"/>
      <c r="IP274" s="743"/>
      <c r="IQ274" s="739"/>
      <c r="IR274" s="739"/>
      <c r="IS274" s="739"/>
      <c r="IT274" s="739"/>
      <c r="IU274" s="739"/>
      <c r="IV274" s="739"/>
      <c r="IW274" s="739"/>
      <c r="IX274" s="739"/>
      <c r="IY274" s="739"/>
      <c r="IZ274" s="739"/>
      <c r="JA274" s="739"/>
      <c r="JB274" s="743">
        <v>336</v>
      </c>
      <c r="JC274" s="743">
        <v>48</v>
      </c>
      <c r="JD274" s="743">
        <v>432</v>
      </c>
      <c r="JE274" s="743">
        <v>336</v>
      </c>
      <c r="JF274" s="743">
        <v>0</v>
      </c>
      <c r="JG274" s="739">
        <v>144</v>
      </c>
      <c r="JH274" s="739">
        <v>0</v>
      </c>
      <c r="JI274" s="739">
        <v>0</v>
      </c>
      <c r="JJ274" s="739">
        <v>288</v>
      </c>
      <c r="JK274" s="739">
        <v>192</v>
      </c>
      <c r="JL274" s="739">
        <v>192</v>
      </c>
      <c r="JM274" s="739">
        <v>264</v>
      </c>
      <c r="JN274" s="28">
        <f t="shared" si="221"/>
        <v>2232</v>
      </c>
      <c r="JO274" s="28">
        <f t="shared" si="222"/>
        <v>0</v>
      </c>
      <c r="JP274" s="325"/>
      <c r="JQ274" s="325"/>
      <c r="JR274" s="325"/>
      <c r="JS274" s="325"/>
      <c r="JT274" s="325"/>
      <c r="JU274" s="325"/>
      <c r="JV274" s="325"/>
      <c r="JW274" s="325"/>
      <c r="JX274" s="325"/>
      <c r="JY274" s="325"/>
      <c r="JZ274" s="325"/>
      <c r="KA274" s="325"/>
      <c r="KB274" s="325"/>
      <c r="KC274" s="325"/>
      <c r="KD274" s="325"/>
      <c r="KE274" s="825"/>
    </row>
    <row r="275" s="1071" customFormat="1" hidden="1" customHeight="1" spans="1:291">
      <c r="A275" s="847" t="s">
        <v>1334</v>
      </c>
      <c r="B275" s="415">
        <v>2020</v>
      </c>
      <c r="C275" s="122" t="s">
        <v>2166</v>
      </c>
      <c r="D275" s="122" t="s">
        <v>2167</v>
      </c>
      <c r="E275" s="796"/>
      <c r="F275" s="1235" t="s">
        <v>584</v>
      </c>
      <c r="G275" s="112" t="s">
        <v>585</v>
      </c>
      <c r="H275" s="1060" t="s">
        <v>2169</v>
      </c>
      <c r="I275" s="99">
        <f t="shared" si="217"/>
        <v>-295</v>
      </c>
      <c r="J275" s="1129">
        <v>2551</v>
      </c>
      <c r="K275" s="1130">
        <f t="shared" si="207"/>
        <v>2256</v>
      </c>
      <c r="L275" s="1131">
        <f t="shared" si="208"/>
        <v>2256</v>
      </c>
      <c r="M275" s="1142"/>
      <c r="N275" s="1137"/>
      <c r="O275" s="1134"/>
      <c r="P275" s="1135">
        <f t="shared" si="203"/>
        <v>0</v>
      </c>
      <c r="Q275" s="1152">
        <f t="shared" si="204"/>
        <v>0</v>
      </c>
      <c r="R275" s="1153"/>
      <c r="S275" s="1244"/>
      <c r="T275" s="1244"/>
      <c r="U275" s="1244"/>
      <c r="V275" s="1244"/>
      <c r="W275" s="1244"/>
      <c r="X275" s="1244"/>
      <c r="Y275" s="1244"/>
      <c r="Z275" s="1244"/>
      <c r="AA275" s="1153"/>
      <c r="AB275" s="1166"/>
      <c r="AC275" s="1153"/>
      <c r="AD275" s="1153"/>
      <c r="AE275" s="1153"/>
      <c r="AF275" s="1153"/>
      <c r="AG275" s="1153"/>
      <c r="AH275" s="1153"/>
      <c r="AI275" s="1153"/>
      <c r="AJ275" s="1153"/>
      <c r="AK275" s="1153"/>
      <c r="AL275" s="1153"/>
      <c r="AM275" s="1153"/>
      <c r="AN275" s="1153"/>
      <c r="AO275" s="1153"/>
      <c r="AP275" s="1153"/>
      <c r="AQ275" s="1153"/>
      <c r="AR275" s="1153"/>
      <c r="AS275" s="1176"/>
      <c r="AT275" s="1177"/>
      <c r="AU275" s="1178"/>
      <c r="AV275" s="1178"/>
      <c r="AW275" s="1178"/>
      <c r="AX275" s="1178"/>
      <c r="AY275" s="1178"/>
      <c r="AZ275" s="1178"/>
      <c r="BA275" s="1178"/>
      <c r="BB275" s="1178"/>
      <c r="BC275" s="1178"/>
      <c r="BD275" s="1178"/>
      <c r="BE275" s="1178"/>
      <c r="BF275" s="1178"/>
      <c r="BG275" s="1178"/>
      <c r="BH275" s="1178"/>
      <c r="BI275" s="1178"/>
      <c r="BJ275" s="1178"/>
      <c r="BK275" s="1186"/>
      <c r="BL275" s="1187">
        <v>-2551</v>
      </c>
      <c r="BM275" s="1187"/>
      <c r="BN275" s="1187">
        <v>151</v>
      </c>
      <c r="BO275" s="1187"/>
      <c r="BP275" s="1187"/>
      <c r="BQ275" s="1187"/>
      <c r="BR275" s="1187"/>
      <c r="BS275" s="1187"/>
      <c r="BT275" s="1187"/>
      <c r="BU275" s="1187"/>
      <c r="BV275" s="1191"/>
      <c r="BW275" s="1186"/>
      <c r="BX275" s="1186"/>
      <c r="BY275" s="1186"/>
      <c r="BZ275" s="1186"/>
      <c r="CA275" s="1186"/>
      <c r="CB275" s="1186">
        <v>48</v>
      </c>
      <c r="CC275" s="1186"/>
      <c r="CD275" s="1186"/>
      <c r="CE275" s="1186"/>
      <c r="CF275" s="1186"/>
      <c r="CG275" s="1186"/>
      <c r="CH275" s="1186"/>
      <c r="CI275" s="1186"/>
      <c r="CJ275" s="1186"/>
      <c r="CK275" s="1186"/>
      <c r="CL275" s="1186"/>
      <c r="CM275" s="1186"/>
      <c r="CN275" s="1186"/>
      <c r="CO275" s="1186"/>
      <c r="CP275" s="1186"/>
      <c r="CQ275" s="1186"/>
      <c r="CR275" s="1186">
        <v>48</v>
      </c>
      <c r="CS275" s="1186"/>
      <c r="CT275" s="1186"/>
      <c r="CU275" s="1186"/>
      <c r="CV275" s="1186">
        <v>48</v>
      </c>
      <c r="CW275" s="1186"/>
      <c r="CX275" s="1186"/>
      <c r="CY275" s="1186"/>
      <c r="CZ275" s="1186"/>
      <c r="DA275" s="1186"/>
      <c r="DB275" s="1186"/>
      <c r="DC275" s="1186"/>
      <c r="DD275" s="1186"/>
      <c r="DE275" s="1186"/>
      <c r="DF275" s="1186"/>
      <c r="DG275" s="1186"/>
      <c r="DH275" s="1186"/>
      <c r="DI275" s="1186"/>
      <c r="DJ275" s="1186"/>
      <c r="DK275" s="1186"/>
      <c r="DL275" s="1186"/>
      <c r="DM275" s="1186"/>
      <c r="DN275" s="1186"/>
      <c r="DO275" s="1186"/>
      <c r="DP275" s="1186"/>
      <c r="DQ275" s="1186"/>
      <c r="DR275" s="1186"/>
      <c r="DS275" s="1186"/>
      <c r="DT275" s="1186"/>
      <c r="DU275" s="1186"/>
      <c r="DV275" s="1186"/>
      <c r="DW275" s="1186"/>
      <c r="DX275" s="1186"/>
      <c r="DY275" s="1186"/>
      <c r="DZ275" s="1186"/>
      <c r="EA275" s="1186"/>
      <c r="EB275" s="1186"/>
      <c r="EC275" s="1186"/>
      <c r="ED275" s="1186"/>
      <c r="EE275" s="1186"/>
      <c r="EF275" s="1186"/>
      <c r="EG275" s="1186"/>
      <c r="EH275" s="1186"/>
      <c r="EI275" s="1186"/>
      <c r="EJ275" s="1186"/>
      <c r="EK275" s="1197"/>
      <c r="EL275" s="1198"/>
      <c r="EM275" s="1186"/>
      <c r="EN275" s="1186"/>
      <c r="EO275" s="1186"/>
      <c r="EP275" s="1186"/>
      <c r="EQ275" s="1186"/>
      <c r="ER275" s="1186"/>
      <c r="ES275" s="1186"/>
      <c r="ET275" s="1186"/>
      <c r="EU275" s="1186"/>
      <c r="EV275" s="1186"/>
      <c r="EW275" s="1186"/>
      <c r="EX275" s="1186"/>
      <c r="EY275" s="1186"/>
      <c r="EZ275" s="1186"/>
      <c r="FA275" s="1186"/>
      <c r="FB275" s="1186"/>
      <c r="FC275" s="1208"/>
      <c r="FD275" s="1186"/>
      <c r="FE275" s="1186"/>
      <c r="FF275" s="1186"/>
      <c r="FG275" s="1186"/>
      <c r="FH275" s="1186"/>
      <c r="FI275" s="1186"/>
      <c r="FJ275" s="1186"/>
      <c r="FK275" s="1186"/>
      <c r="FL275" s="1208"/>
      <c r="FM275" s="1186"/>
      <c r="FN275" s="1186"/>
      <c r="FO275" s="1186"/>
      <c r="FP275" s="1186"/>
      <c r="FQ275" s="1186"/>
      <c r="FR275" s="1186"/>
      <c r="FS275" s="1186"/>
      <c r="FT275" s="1186"/>
      <c r="FU275" s="1186"/>
      <c r="FV275" s="1186"/>
      <c r="FW275" s="1186"/>
      <c r="FX275" s="1186"/>
      <c r="FY275" s="1186"/>
      <c r="FZ275" s="1186"/>
      <c r="GA275" s="1186"/>
      <c r="GB275" s="1186"/>
      <c r="GC275" s="1186"/>
      <c r="GD275" s="1186"/>
      <c r="GE275" s="1186"/>
      <c r="GF275" s="1186"/>
      <c r="GG275" s="1186"/>
      <c r="GH275" s="1186"/>
      <c r="GI275" s="1186"/>
      <c r="GJ275" s="1186"/>
      <c r="GK275" s="1186"/>
      <c r="GL275" s="1186"/>
      <c r="GM275" s="1186"/>
      <c r="GN275" s="1186"/>
      <c r="GO275" s="1186"/>
      <c r="GP275" s="1186"/>
      <c r="GQ275" s="1186"/>
      <c r="GR275" s="1186"/>
      <c r="GS275" s="1186"/>
      <c r="GT275" s="1186"/>
      <c r="GU275" s="1186"/>
      <c r="GV275" s="1186"/>
      <c r="GW275" s="1186"/>
      <c r="GX275" s="1186"/>
      <c r="GY275" s="1219"/>
      <c r="GZ275" s="364">
        <f t="shared" si="212"/>
        <v>144</v>
      </c>
      <c r="HA275" s="365">
        <f t="shared" si="211"/>
        <v>0</v>
      </c>
      <c r="HB275" s="366">
        <f t="shared" si="213"/>
        <v>144</v>
      </c>
      <c r="HC275" s="366">
        <v>1656</v>
      </c>
      <c r="HD275" s="365">
        <v>2856</v>
      </c>
      <c r="HE275" s="365">
        <v>3248</v>
      </c>
      <c r="HF275" s="54"/>
      <c r="HG275" s="708">
        <v>5.99</v>
      </c>
      <c r="HH275" s="708">
        <v>1.56</v>
      </c>
      <c r="HI275" s="709">
        <f t="shared" si="191"/>
        <v>224.64</v>
      </c>
      <c r="HJ275" s="710"/>
      <c r="HK275" s="710">
        <v>7.37</v>
      </c>
      <c r="HL275" s="738">
        <f t="shared" si="176"/>
        <v>0.294871794871795</v>
      </c>
      <c r="HM275" s="739"/>
      <c r="HN275" s="739">
        <v>3000</v>
      </c>
      <c r="HO275" s="739">
        <v>7.14</v>
      </c>
      <c r="HP275" s="740">
        <f t="shared" si="214"/>
        <v>16626.72</v>
      </c>
      <c r="HQ275" s="738">
        <f t="shared" si="218"/>
        <v>0.316877152698048</v>
      </c>
      <c r="HR275" s="741"/>
      <c r="HS275" s="742">
        <v>44927</v>
      </c>
      <c r="HT275" s="739">
        <f ca="1" t="shared" si="215"/>
        <v>5</v>
      </c>
      <c r="HU275" s="739">
        <f ca="1" t="shared" si="216"/>
        <v>150</v>
      </c>
      <c r="HV275" s="739">
        <v>2551</v>
      </c>
      <c r="HW275" s="739">
        <f t="shared" si="210"/>
        <v>144</v>
      </c>
      <c r="HX275" s="761">
        <f t="shared" si="219"/>
        <v>0.0599126274183482</v>
      </c>
      <c r="HY275" s="739">
        <f ca="1" t="shared" si="220"/>
        <v>0.145787393384647</v>
      </c>
      <c r="HZ275" s="739">
        <f t="shared" si="201"/>
        <v>2256</v>
      </c>
      <c r="IA275" s="739"/>
      <c r="IB275" s="739">
        <f ca="1" t="shared" si="223"/>
        <v>28.8</v>
      </c>
      <c r="IC275" s="769">
        <f ca="1" t="shared" si="224"/>
        <v>0.96</v>
      </c>
      <c r="ID275" s="769">
        <f ca="1" t="shared" si="225"/>
        <v>2350</v>
      </c>
      <c r="IE275" s="739"/>
      <c r="IF275" s="739"/>
      <c r="IG275" s="739"/>
      <c r="IH275" s="739"/>
      <c r="II275" s="739"/>
      <c r="IJ275" s="739"/>
      <c r="IK275" s="739"/>
      <c r="IL275" s="743"/>
      <c r="IM275" s="743"/>
      <c r="IN275" s="743"/>
      <c r="IO275" s="743"/>
      <c r="IP275" s="743"/>
      <c r="IQ275" s="739"/>
      <c r="IR275" s="739"/>
      <c r="IS275" s="739"/>
      <c r="IT275" s="739"/>
      <c r="IU275" s="739"/>
      <c r="IV275" s="739"/>
      <c r="IW275" s="739"/>
      <c r="IX275" s="739"/>
      <c r="IY275" s="739"/>
      <c r="IZ275" s="739"/>
      <c r="JA275" s="739"/>
      <c r="JB275" s="743">
        <v>264</v>
      </c>
      <c r="JC275" s="743">
        <v>288</v>
      </c>
      <c r="JD275" s="743">
        <v>216</v>
      </c>
      <c r="JE275" s="743">
        <v>48</v>
      </c>
      <c r="JF275" s="743">
        <v>0</v>
      </c>
      <c r="JG275" s="739">
        <v>216</v>
      </c>
      <c r="JH275" s="739">
        <v>0</v>
      </c>
      <c r="JI275" s="739">
        <v>0</v>
      </c>
      <c r="JJ275" s="739">
        <v>96</v>
      </c>
      <c r="JK275" s="739">
        <v>192</v>
      </c>
      <c r="JL275" s="739">
        <v>144</v>
      </c>
      <c r="JM275" s="739">
        <v>192</v>
      </c>
      <c r="JN275" s="28">
        <f t="shared" si="221"/>
        <v>1656</v>
      </c>
      <c r="JO275" s="28">
        <f t="shared" si="222"/>
        <v>0</v>
      </c>
      <c r="JP275" s="325"/>
      <c r="JQ275" s="325"/>
      <c r="JR275" s="325"/>
      <c r="JS275" s="325"/>
      <c r="JT275" s="325"/>
      <c r="JU275" s="325"/>
      <c r="JV275" s="325"/>
      <c r="JW275" s="325"/>
      <c r="JX275" s="325"/>
      <c r="JY275" s="325"/>
      <c r="JZ275" s="325"/>
      <c r="KA275" s="325"/>
      <c r="KB275" s="325"/>
      <c r="KC275" s="325"/>
      <c r="KD275" s="325"/>
      <c r="KE275" s="825"/>
    </row>
    <row r="276" s="1071" customFormat="1" hidden="1" customHeight="1" spans="1:291">
      <c r="A276" s="847" t="s">
        <v>1334</v>
      </c>
      <c r="B276" s="415">
        <v>2020</v>
      </c>
      <c r="C276" s="122" t="s">
        <v>2166</v>
      </c>
      <c r="D276" s="122" t="s">
        <v>2167</v>
      </c>
      <c r="E276" s="796"/>
      <c r="F276" s="1235" t="s">
        <v>587</v>
      </c>
      <c r="G276" s="112" t="s">
        <v>588</v>
      </c>
      <c r="H276" s="1060" t="s">
        <v>2170</v>
      </c>
      <c r="I276" s="99">
        <f t="shared" si="217"/>
        <v>-350</v>
      </c>
      <c r="J276" s="1129">
        <v>2318</v>
      </c>
      <c r="K276" s="1130">
        <f t="shared" si="207"/>
        <v>1968</v>
      </c>
      <c r="L276" s="1131">
        <f t="shared" si="208"/>
        <v>1968</v>
      </c>
      <c r="M276" s="1142"/>
      <c r="N276" s="1137"/>
      <c r="O276" s="1134"/>
      <c r="P276" s="1135">
        <f t="shared" si="203"/>
        <v>0</v>
      </c>
      <c r="Q276" s="1152">
        <f t="shared" si="204"/>
        <v>0</v>
      </c>
      <c r="R276" s="1153"/>
      <c r="S276" s="1244"/>
      <c r="T276" s="1244"/>
      <c r="U276" s="1244"/>
      <c r="V276" s="1244"/>
      <c r="W276" s="1244"/>
      <c r="X276" s="1244"/>
      <c r="Y276" s="1244"/>
      <c r="Z276" s="1244"/>
      <c r="AA276" s="1153"/>
      <c r="AB276" s="1166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76"/>
      <c r="AT276" s="1177"/>
      <c r="AU276" s="1178"/>
      <c r="AV276" s="1178"/>
      <c r="AW276" s="1178"/>
      <c r="AX276" s="1178"/>
      <c r="AY276" s="1178"/>
      <c r="AZ276" s="1178"/>
      <c r="BA276" s="1178"/>
      <c r="BB276" s="1178"/>
      <c r="BC276" s="1178"/>
      <c r="BD276" s="1178"/>
      <c r="BE276" s="1178"/>
      <c r="BF276" s="1178"/>
      <c r="BG276" s="1178"/>
      <c r="BH276" s="1178"/>
      <c r="BI276" s="1178"/>
      <c r="BJ276" s="1178"/>
      <c r="BK276" s="1186"/>
      <c r="BL276" s="1187">
        <v>-2318</v>
      </c>
      <c r="BM276" s="1187"/>
      <c r="BN276" s="1187">
        <v>158</v>
      </c>
      <c r="BO276" s="1187"/>
      <c r="BP276" s="1187"/>
      <c r="BQ276" s="1187"/>
      <c r="BR276" s="1187"/>
      <c r="BS276" s="1187"/>
      <c r="BT276" s="1187"/>
      <c r="BU276" s="1187"/>
      <c r="BV276" s="1191"/>
      <c r="BW276" s="1186"/>
      <c r="BX276" s="1186"/>
      <c r="BY276" s="1186"/>
      <c r="BZ276" s="1186"/>
      <c r="CA276" s="1186"/>
      <c r="CB276" s="1186"/>
      <c r="CC276" s="1186"/>
      <c r="CD276" s="1186"/>
      <c r="CE276" s="1186"/>
      <c r="CF276" s="1186"/>
      <c r="CG276" s="1186"/>
      <c r="CH276" s="1186">
        <v>48</v>
      </c>
      <c r="CI276" s="1186"/>
      <c r="CJ276" s="1186"/>
      <c r="CK276" s="1186"/>
      <c r="CL276" s="1186"/>
      <c r="CM276" s="1186"/>
      <c r="CN276" s="1186"/>
      <c r="CO276" s="1186"/>
      <c r="CP276" s="1186"/>
      <c r="CQ276" s="1186"/>
      <c r="CR276" s="1186"/>
      <c r="CS276" s="1186"/>
      <c r="CT276" s="1186"/>
      <c r="CU276" s="1186"/>
      <c r="CV276" s="1186">
        <v>48</v>
      </c>
      <c r="CW276" s="1186"/>
      <c r="CX276" s="1186"/>
      <c r="CY276" s="1186"/>
      <c r="CZ276" s="1186"/>
      <c r="DA276" s="1186"/>
      <c r="DB276" s="1186"/>
      <c r="DC276" s="1186"/>
      <c r="DD276" s="1186"/>
      <c r="DE276" s="1186"/>
      <c r="DF276" s="1186"/>
      <c r="DG276" s="1186"/>
      <c r="DH276" s="1186"/>
      <c r="DI276" s="1186"/>
      <c r="DJ276" s="1186"/>
      <c r="DK276" s="1186"/>
      <c r="DL276" s="1186"/>
      <c r="DM276" s="1186"/>
      <c r="DN276" s="1186"/>
      <c r="DO276" s="1186"/>
      <c r="DP276" s="1186"/>
      <c r="DQ276" s="1186"/>
      <c r="DR276" s="1186"/>
      <c r="DS276" s="1186"/>
      <c r="DT276" s="1186"/>
      <c r="DU276" s="1186">
        <v>96</v>
      </c>
      <c r="DV276" s="1186"/>
      <c r="DW276" s="1186"/>
      <c r="DX276" s="1186"/>
      <c r="DY276" s="1186"/>
      <c r="DZ276" s="1186"/>
      <c r="EA276" s="1186"/>
      <c r="EB276" s="1186"/>
      <c r="EC276" s="1186"/>
      <c r="ED276" s="1186"/>
      <c r="EE276" s="1186"/>
      <c r="EF276" s="1186"/>
      <c r="EG276" s="1186"/>
      <c r="EH276" s="1186"/>
      <c r="EI276" s="1186"/>
      <c r="EJ276" s="1186"/>
      <c r="EK276" s="1197"/>
      <c r="EL276" s="1198"/>
      <c r="EM276" s="1186"/>
      <c r="EN276" s="1186"/>
      <c r="EO276" s="1186"/>
      <c r="EP276" s="1186"/>
      <c r="EQ276" s="1186"/>
      <c r="ER276" s="1186"/>
      <c r="ES276" s="1186"/>
      <c r="ET276" s="1186"/>
      <c r="EU276" s="1186"/>
      <c r="EV276" s="1186"/>
      <c r="EW276" s="1186"/>
      <c r="EX276" s="1186"/>
      <c r="EY276" s="1186"/>
      <c r="EZ276" s="1186"/>
      <c r="FA276" s="1186"/>
      <c r="FB276" s="1186"/>
      <c r="FC276" s="1208"/>
      <c r="FD276" s="1186"/>
      <c r="FE276" s="1186"/>
      <c r="FF276" s="1186"/>
      <c r="FG276" s="1186"/>
      <c r="FH276" s="1186"/>
      <c r="FI276" s="1186"/>
      <c r="FJ276" s="1186"/>
      <c r="FK276" s="1186"/>
      <c r="FL276" s="1208"/>
      <c r="FM276" s="1186"/>
      <c r="FN276" s="1186"/>
      <c r="FO276" s="1186"/>
      <c r="FP276" s="1186"/>
      <c r="FQ276" s="1186"/>
      <c r="FR276" s="1186"/>
      <c r="FS276" s="1186"/>
      <c r="FT276" s="1186"/>
      <c r="FU276" s="1186"/>
      <c r="FV276" s="1186"/>
      <c r="FW276" s="1186"/>
      <c r="FX276" s="1186"/>
      <c r="FY276" s="1186"/>
      <c r="FZ276" s="1186"/>
      <c r="GA276" s="1186"/>
      <c r="GB276" s="1186"/>
      <c r="GC276" s="1186"/>
      <c r="GD276" s="1186"/>
      <c r="GE276" s="1186"/>
      <c r="GF276" s="1186"/>
      <c r="GG276" s="1186"/>
      <c r="GH276" s="1186"/>
      <c r="GI276" s="1186"/>
      <c r="GJ276" s="1186"/>
      <c r="GK276" s="1186"/>
      <c r="GL276" s="1186"/>
      <c r="GM276" s="1186"/>
      <c r="GN276" s="1186"/>
      <c r="GO276" s="1186"/>
      <c r="GP276" s="1186"/>
      <c r="GQ276" s="1186"/>
      <c r="GR276" s="1186"/>
      <c r="GS276" s="1186"/>
      <c r="GT276" s="1186"/>
      <c r="GU276" s="1186"/>
      <c r="GV276" s="1186"/>
      <c r="GW276" s="1186"/>
      <c r="GX276" s="1186"/>
      <c r="GY276" s="1219"/>
      <c r="GZ276" s="364">
        <f t="shared" si="212"/>
        <v>192</v>
      </c>
      <c r="HA276" s="365">
        <f t="shared" si="211"/>
        <v>0</v>
      </c>
      <c r="HB276" s="366">
        <f t="shared" si="213"/>
        <v>192</v>
      </c>
      <c r="HC276" s="366">
        <v>1848</v>
      </c>
      <c r="HD276" s="365">
        <v>2856</v>
      </c>
      <c r="HE276" s="365">
        <v>3585</v>
      </c>
      <c r="HF276" s="54"/>
      <c r="HG276" s="708">
        <v>5.99</v>
      </c>
      <c r="HH276" s="708">
        <v>1.56</v>
      </c>
      <c r="HI276" s="709">
        <f t="shared" si="191"/>
        <v>299.52</v>
      </c>
      <c r="HJ276" s="710"/>
      <c r="HK276" s="710">
        <v>7.37</v>
      </c>
      <c r="HL276" s="738">
        <f t="shared" si="176"/>
        <v>0.294871794871795</v>
      </c>
      <c r="HM276" s="739"/>
      <c r="HN276" s="739">
        <v>3000</v>
      </c>
      <c r="HO276" s="739">
        <v>7.14</v>
      </c>
      <c r="HP276" s="740">
        <f t="shared" si="214"/>
        <v>14504.16</v>
      </c>
      <c r="HQ276" s="738">
        <f t="shared" si="218"/>
        <v>0.316877152698048</v>
      </c>
      <c r="HR276" s="741"/>
      <c r="HS276" s="742">
        <v>44927</v>
      </c>
      <c r="HT276" s="739">
        <f ca="1" t="shared" si="215"/>
        <v>5</v>
      </c>
      <c r="HU276" s="739">
        <f ca="1" t="shared" si="216"/>
        <v>150</v>
      </c>
      <c r="HV276" s="739">
        <v>2318</v>
      </c>
      <c r="HW276" s="739">
        <f t="shared" ref="HW276:HW314" si="226">HB276</f>
        <v>192</v>
      </c>
      <c r="HX276" s="761">
        <f t="shared" si="219"/>
        <v>0.0895940270648623</v>
      </c>
      <c r="HY276" s="739">
        <f ca="1" t="shared" si="220"/>
        <v>0.218012132524498</v>
      </c>
      <c r="HZ276" s="739">
        <f t="shared" si="201"/>
        <v>1968</v>
      </c>
      <c r="IA276" s="739"/>
      <c r="IB276" s="739">
        <f ca="1" t="shared" si="223"/>
        <v>38.4</v>
      </c>
      <c r="IC276" s="769">
        <f ca="1" t="shared" si="224"/>
        <v>1.28</v>
      </c>
      <c r="ID276" s="769">
        <f ca="1" t="shared" si="225"/>
        <v>1537.5</v>
      </c>
      <c r="IE276" s="739"/>
      <c r="IF276" s="739"/>
      <c r="IG276" s="739"/>
      <c r="IH276" s="739"/>
      <c r="II276" s="739"/>
      <c r="IJ276" s="739"/>
      <c r="IK276" s="739"/>
      <c r="IL276" s="743"/>
      <c r="IM276" s="743"/>
      <c r="IN276" s="743"/>
      <c r="IO276" s="743"/>
      <c r="IP276" s="743"/>
      <c r="IQ276" s="739"/>
      <c r="IR276" s="739"/>
      <c r="IS276" s="739"/>
      <c r="IT276" s="739"/>
      <c r="IU276" s="739"/>
      <c r="IV276" s="739"/>
      <c r="IW276" s="739"/>
      <c r="IX276" s="739"/>
      <c r="IY276" s="739"/>
      <c r="IZ276" s="739"/>
      <c r="JA276" s="739"/>
      <c r="JB276" s="743">
        <v>168</v>
      </c>
      <c r="JC276" s="743">
        <v>288</v>
      </c>
      <c r="JD276" s="743">
        <v>216</v>
      </c>
      <c r="JE276" s="743">
        <v>48</v>
      </c>
      <c r="JF276" s="743">
        <v>144</v>
      </c>
      <c r="JG276" s="739">
        <v>216</v>
      </c>
      <c r="JH276" s="739">
        <v>0</v>
      </c>
      <c r="JI276" s="739">
        <v>0</v>
      </c>
      <c r="JJ276" s="739">
        <v>144</v>
      </c>
      <c r="JK276" s="739">
        <v>192</v>
      </c>
      <c r="JL276" s="739">
        <v>144</v>
      </c>
      <c r="JM276" s="739">
        <v>288</v>
      </c>
      <c r="JN276" s="28">
        <f t="shared" si="221"/>
        <v>1848</v>
      </c>
      <c r="JO276" s="28">
        <f t="shared" si="222"/>
        <v>0</v>
      </c>
      <c r="JP276" s="325"/>
      <c r="JQ276" s="325"/>
      <c r="JR276" s="325"/>
      <c r="JS276" s="325"/>
      <c r="JT276" s="325"/>
      <c r="JU276" s="325"/>
      <c r="JV276" s="325"/>
      <c r="JW276" s="325"/>
      <c r="JX276" s="325"/>
      <c r="JY276" s="325"/>
      <c r="JZ276" s="325"/>
      <c r="KA276" s="325"/>
      <c r="KB276" s="325"/>
      <c r="KC276" s="325"/>
      <c r="KD276" s="325"/>
      <c r="KE276" s="825"/>
    </row>
    <row r="277" s="786" customFormat="1" hidden="1" customHeight="1" spans="1:291">
      <c r="A277" s="847" t="s">
        <v>1334</v>
      </c>
      <c r="B277" s="415">
        <v>2020</v>
      </c>
      <c r="C277" s="95" t="s">
        <v>1645</v>
      </c>
      <c r="D277" s="95" t="s">
        <v>1646</v>
      </c>
      <c r="E277" s="95"/>
      <c r="F277" s="1118" t="s">
        <v>2171</v>
      </c>
      <c r="G277" s="112" t="s">
        <v>2172</v>
      </c>
      <c r="H277" s="301" t="s">
        <v>2173</v>
      </c>
      <c r="I277" s="99">
        <f t="shared" si="217"/>
        <v>57</v>
      </c>
      <c r="J277" s="1141">
        <v>135</v>
      </c>
      <c r="K277" s="1130">
        <f t="shared" si="207"/>
        <v>192</v>
      </c>
      <c r="L277" s="1131">
        <f t="shared" si="208"/>
        <v>192</v>
      </c>
      <c r="M277" s="1132"/>
      <c r="N277" s="1133"/>
      <c r="O277" s="1139"/>
      <c r="P277" s="1138">
        <f t="shared" si="203"/>
        <v>0</v>
      </c>
      <c r="Q277" s="1154">
        <f t="shared" si="204"/>
        <v>0</v>
      </c>
      <c r="R277" s="1156"/>
      <c r="S277" s="1237"/>
      <c r="T277" s="1237"/>
      <c r="U277" s="1237"/>
      <c r="V277" s="1237"/>
      <c r="W277" s="1237"/>
      <c r="X277" s="1237"/>
      <c r="Y277" s="1237"/>
      <c r="Z277" s="1237"/>
      <c r="AA277" s="1156"/>
      <c r="AB277" s="1167"/>
      <c r="AC277" s="1156"/>
      <c r="AD277" s="1156"/>
      <c r="AE277" s="1156"/>
      <c r="AF277" s="1156"/>
      <c r="AG277" s="1156"/>
      <c r="AH277" s="1156"/>
      <c r="AI277" s="1156"/>
      <c r="AJ277" s="1156"/>
      <c r="AK277" s="1156"/>
      <c r="AL277" s="1156"/>
      <c r="AM277" s="1156"/>
      <c r="AN277" s="1156"/>
      <c r="AO277" s="1156"/>
      <c r="AP277" s="1156"/>
      <c r="AQ277" s="1156"/>
      <c r="AR277" s="1156"/>
      <c r="AS277" s="1179"/>
      <c r="AT277" s="1177"/>
      <c r="AU277" s="1178"/>
      <c r="AV277" s="1178"/>
      <c r="AW277" s="1178"/>
      <c r="AX277" s="1178"/>
      <c r="AY277" s="1178"/>
      <c r="AZ277" s="1178"/>
      <c r="BA277" s="1178"/>
      <c r="BB277" s="1178"/>
      <c r="BC277" s="1178"/>
      <c r="BD277" s="1178"/>
      <c r="BE277" s="1178"/>
      <c r="BF277" s="1178"/>
      <c r="BG277" s="1178"/>
      <c r="BH277" s="1178"/>
      <c r="BI277" s="1178"/>
      <c r="BJ277" s="1178"/>
      <c r="BK277" s="1186"/>
      <c r="BL277" s="1187">
        <v>-135</v>
      </c>
      <c r="BM277" s="1187"/>
      <c r="BN277" s="1187">
        <v>-65</v>
      </c>
      <c r="BO277" s="1187"/>
      <c r="BP277" s="1187"/>
      <c r="BQ277" s="1187"/>
      <c r="BR277" s="1187"/>
      <c r="BS277" s="1187"/>
      <c r="BT277" s="1187"/>
      <c r="BU277" s="1187"/>
      <c r="BV277" s="1191"/>
      <c r="BW277" s="1186"/>
      <c r="BX277" s="1186"/>
      <c r="BY277" s="1186"/>
      <c r="BZ277" s="1186"/>
      <c r="CA277" s="1186"/>
      <c r="CB277" s="1186"/>
      <c r="CC277" s="1186"/>
      <c r="CD277" s="1186"/>
      <c r="CE277" s="1186"/>
      <c r="CF277" s="1186"/>
      <c r="CG277" s="1186"/>
      <c r="CH277" s="1186"/>
      <c r="CI277" s="1186"/>
      <c r="CJ277" s="1186"/>
      <c r="CK277" s="1186"/>
      <c r="CL277" s="1186"/>
      <c r="CM277" s="1186"/>
      <c r="CN277" s="1186"/>
      <c r="CO277" s="1186"/>
      <c r="CP277" s="1186"/>
      <c r="CQ277" s="1186"/>
      <c r="CR277" s="1186"/>
      <c r="CS277" s="1186"/>
      <c r="CT277" s="1186"/>
      <c r="CU277" s="1186"/>
      <c r="CV277" s="1186">
        <v>8</v>
      </c>
      <c r="CW277" s="1186"/>
      <c r="CX277" s="1186"/>
      <c r="CY277" s="1186"/>
      <c r="CZ277" s="1186"/>
      <c r="DA277" s="1186"/>
      <c r="DB277" s="1186"/>
      <c r="DC277" s="1186"/>
      <c r="DD277" s="1186"/>
      <c r="DE277" s="1186"/>
      <c r="DF277" s="1186"/>
      <c r="DG277" s="1186"/>
      <c r="DH277" s="1186"/>
      <c r="DI277" s="1186"/>
      <c r="DJ277" s="1186"/>
      <c r="DK277" s="1186"/>
      <c r="DL277" s="1186"/>
      <c r="DM277" s="1186"/>
      <c r="DN277" s="1186"/>
      <c r="DO277" s="1186"/>
      <c r="DP277" s="1186"/>
      <c r="DQ277" s="1186"/>
      <c r="DR277" s="1186"/>
      <c r="DS277" s="1186"/>
      <c r="DT277" s="1186"/>
      <c r="DU277" s="1186"/>
      <c r="DV277" s="1186"/>
      <c r="DW277" s="1186"/>
      <c r="DX277" s="1186"/>
      <c r="DY277" s="1186"/>
      <c r="DZ277" s="1186"/>
      <c r="EA277" s="1186"/>
      <c r="EB277" s="1186"/>
      <c r="EC277" s="1186"/>
      <c r="ED277" s="1186"/>
      <c r="EE277" s="1186"/>
      <c r="EF277" s="1186"/>
      <c r="EG277" s="1186"/>
      <c r="EH277" s="1186"/>
      <c r="EI277" s="1186"/>
      <c r="EJ277" s="1186"/>
      <c r="EK277" s="1197"/>
      <c r="EL277" s="1259"/>
      <c r="EM277" s="1260"/>
      <c r="EN277" s="1260"/>
      <c r="EO277" s="1260"/>
      <c r="EP277" s="1260"/>
      <c r="EQ277" s="1260"/>
      <c r="ER277" s="1260"/>
      <c r="ES277" s="1260"/>
      <c r="ET277" s="1260"/>
      <c r="EU277" s="1260"/>
      <c r="EV277" s="1260"/>
      <c r="EW277" s="1260"/>
      <c r="EX277" s="1260"/>
      <c r="EY277" s="1260"/>
      <c r="EZ277" s="1260"/>
      <c r="FA277" s="1260"/>
      <c r="FB277" s="1260"/>
      <c r="FC277" s="1209"/>
      <c r="FD277" s="1186"/>
      <c r="FE277" s="1186"/>
      <c r="FF277" s="1186"/>
      <c r="FG277" s="1186"/>
      <c r="FH277" s="1186"/>
      <c r="FI277" s="1186"/>
      <c r="FJ277" s="1186"/>
      <c r="FK277" s="1186"/>
      <c r="FL277" s="1209"/>
      <c r="FM277" s="1186"/>
      <c r="FN277" s="1186"/>
      <c r="FO277" s="1186"/>
      <c r="FP277" s="1186"/>
      <c r="FQ277" s="1186"/>
      <c r="FR277" s="1186"/>
      <c r="FS277" s="1186"/>
      <c r="FT277" s="1186"/>
      <c r="FU277" s="1186"/>
      <c r="FV277" s="1186"/>
      <c r="FW277" s="1186"/>
      <c r="FX277" s="1186"/>
      <c r="FY277" s="1186"/>
      <c r="FZ277" s="1186"/>
      <c r="GA277" s="1186"/>
      <c r="GB277" s="1186"/>
      <c r="GC277" s="1186"/>
      <c r="GD277" s="1186"/>
      <c r="GE277" s="1186"/>
      <c r="GF277" s="1186"/>
      <c r="GG277" s="1186"/>
      <c r="GH277" s="1186"/>
      <c r="GI277" s="1186"/>
      <c r="GJ277" s="1186"/>
      <c r="GK277" s="1186"/>
      <c r="GL277" s="1186"/>
      <c r="GM277" s="1186"/>
      <c r="GN277" s="1186"/>
      <c r="GO277" s="1186"/>
      <c r="GP277" s="1186"/>
      <c r="GQ277" s="1186"/>
      <c r="GR277" s="1186"/>
      <c r="GS277" s="1186"/>
      <c r="GT277" s="1186"/>
      <c r="GU277" s="1186"/>
      <c r="GV277" s="1186"/>
      <c r="GW277" s="1186"/>
      <c r="GX277" s="1186"/>
      <c r="GY277" s="1218"/>
      <c r="GZ277" s="364">
        <f t="shared" si="212"/>
        <v>8</v>
      </c>
      <c r="HA277" s="365">
        <f t="shared" si="211"/>
        <v>0</v>
      </c>
      <c r="HB277" s="366">
        <f t="shared" si="213"/>
        <v>8</v>
      </c>
      <c r="HC277" s="366">
        <v>88</v>
      </c>
      <c r="HD277" s="365">
        <v>68</v>
      </c>
      <c r="HE277" s="365"/>
      <c r="HF277" s="54"/>
      <c r="HG277" s="709"/>
      <c r="HH277" s="709"/>
      <c r="HI277" s="709">
        <f t="shared" si="191"/>
        <v>0</v>
      </c>
      <c r="HJ277" s="711"/>
      <c r="HK277" s="711">
        <v>16.27</v>
      </c>
      <c r="HL277" s="738" t="e">
        <f t="shared" si="176"/>
        <v>#DIV/0!</v>
      </c>
      <c r="HM277" s="743"/>
      <c r="HN277" s="743"/>
      <c r="HO277" s="743">
        <v>18.98</v>
      </c>
      <c r="HP277" s="740">
        <f t="shared" si="214"/>
        <v>3123.84</v>
      </c>
      <c r="HQ277" s="738"/>
      <c r="HR277" s="818"/>
      <c r="HS277" s="742">
        <v>44927</v>
      </c>
      <c r="HT277" s="739">
        <f ca="1" t="shared" si="215"/>
        <v>5</v>
      </c>
      <c r="HU277" s="739">
        <f ca="1" t="shared" si="216"/>
        <v>150</v>
      </c>
      <c r="HV277" s="743">
        <v>135</v>
      </c>
      <c r="HW277" s="739">
        <f t="shared" si="226"/>
        <v>8</v>
      </c>
      <c r="HX277" s="761">
        <f t="shared" si="219"/>
        <v>0.0489296636085627</v>
      </c>
      <c r="HY277" s="739">
        <f ca="1" t="shared" si="220"/>
        <v>0.119062181447503</v>
      </c>
      <c r="HZ277" s="739">
        <f t="shared" si="201"/>
        <v>192</v>
      </c>
      <c r="IA277" s="743"/>
      <c r="IB277" s="739">
        <f ca="1" t="shared" si="223"/>
        <v>1.6</v>
      </c>
      <c r="IC277" s="769">
        <f ca="1" t="shared" si="224"/>
        <v>0.0533333333333333</v>
      </c>
      <c r="ID277" s="769">
        <f ca="1" t="shared" si="225"/>
        <v>3600</v>
      </c>
      <c r="IE277" s="743"/>
      <c r="IF277" s="743"/>
      <c r="IG277" s="743"/>
      <c r="IH277" s="743"/>
      <c r="II277" s="743"/>
      <c r="IJ277" s="743"/>
      <c r="IK277" s="743"/>
      <c r="IL277" s="743"/>
      <c r="IM277" s="743"/>
      <c r="IN277" s="743"/>
      <c r="IO277" s="743"/>
      <c r="IP277" s="743"/>
      <c r="IQ277" s="739"/>
      <c r="IR277" s="739"/>
      <c r="IS277" s="739"/>
      <c r="IT277" s="739"/>
      <c r="IU277" s="739"/>
      <c r="IV277" s="739"/>
      <c r="IW277" s="739"/>
      <c r="IX277" s="739"/>
      <c r="IY277" s="739"/>
      <c r="IZ277" s="739"/>
      <c r="JA277" s="739"/>
      <c r="JB277" s="743">
        <v>4</v>
      </c>
      <c r="JC277" s="743">
        <v>40</v>
      </c>
      <c r="JD277" s="743">
        <v>4</v>
      </c>
      <c r="JE277" s="743">
        <v>0</v>
      </c>
      <c r="JF277" s="743">
        <v>12</v>
      </c>
      <c r="JG277" s="739">
        <v>4</v>
      </c>
      <c r="JH277" s="739">
        <v>0</v>
      </c>
      <c r="JI277" s="739">
        <v>0</v>
      </c>
      <c r="JJ277" s="739">
        <v>0</v>
      </c>
      <c r="JK277" s="739">
        <v>0</v>
      </c>
      <c r="JL277" s="739">
        <v>0</v>
      </c>
      <c r="JM277" s="739">
        <v>24</v>
      </c>
      <c r="JN277" s="28">
        <f t="shared" si="221"/>
        <v>88</v>
      </c>
      <c r="JO277" s="28">
        <f t="shared" si="222"/>
        <v>0</v>
      </c>
      <c r="JP277" s="28"/>
      <c r="JQ277" s="28"/>
      <c r="JR277" s="28"/>
      <c r="JS277" s="28"/>
      <c r="JT277" s="28"/>
      <c r="JU277" s="28"/>
      <c r="JV277" s="28"/>
      <c r="JW277" s="28"/>
      <c r="JX277" s="28"/>
      <c r="JY277" s="28"/>
      <c r="JZ277" s="28"/>
      <c r="KA277" s="28"/>
      <c r="KB277" s="28"/>
      <c r="KC277" s="28"/>
      <c r="KD277" s="28"/>
      <c r="KE277" s="824"/>
    </row>
    <row r="278" s="786" customFormat="1" hidden="1" customHeight="1" spans="1:291">
      <c r="A278" s="847" t="s">
        <v>1334</v>
      </c>
      <c r="B278" s="415">
        <v>2020</v>
      </c>
      <c r="C278" s="95" t="s">
        <v>2166</v>
      </c>
      <c r="D278" s="95" t="s">
        <v>2174</v>
      </c>
      <c r="E278" s="411"/>
      <c r="F278" s="1235" t="s">
        <v>554</v>
      </c>
      <c r="G278" s="112" t="s">
        <v>555</v>
      </c>
      <c r="H278" s="1060" t="s">
        <v>556</v>
      </c>
      <c r="I278" s="99">
        <f t="shared" si="217"/>
        <v>-218</v>
      </c>
      <c r="J278" s="1129">
        <v>727</v>
      </c>
      <c r="K278" s="1130">
        <f t="shared" si="207"/>
        <v>509</v>
      </c>
      <c r="L278" s="1131">
        <f t="shared" si="208"/>
        <v>509</v>
      </c>
      <c r="M278" s="1132"/>
      <c r="N278" s="1133"/>
      <c r="O278" s="1139"/>
      <c r="P278" s="1138">
        <f t="shared" si="203"/>
        <v>0</v>
      </c>
      <c r="Q278" s="1154">
        <f t="shared" si="204"/>
        <v>0</v>
      </c>
      <c r="R278" s="1156"/>
      <c r="S278" s="1237"/>
      <c r="T278" s="1237"/>
      <c r="U278" s="1237"/>
      <c r="V278" s="1237"/>
      <c r="W278" s="1237"/>
      <c r="X278" s="1237"/>
      <c r="Y278" s="1237"/>
      <c r="Z278" s="1237"/>
      <c r="AA278" s="1156"/>
      <c r="AB278" s="1167"/>
      <c r="AC278" s="1156"/>
      <c r="AD278" s="1156"/>
      <c r="AE278" s="1156"/>
      <c r="AF278" s="1156"/>
      <c r="AG278" s="1156"/>
      <c r="AH278" s="1156"/>
      <c r="AI278" s="1156"/>
      <c r="AJ278" s="1156"/>
      <c r="AK278" s="1156"/>
      <c r="AL278" s="1156"/>
      <c r="AM278" s="1156"/>
      <c r="AN278" s="1156"/>
      <c r="AO278" s="1156"/>
      <c r="AP278" s="1156"/>
      <c r="AQ278" s="1156"/>
      <c r="AR278" s="1156"/>
      <c r="AS278" s="1179"/>
      <c r="AT278" s="1177"/>
      <c r="AU278" s="1178"/>
      <c r="AV278" s="1178"/>
      <c r="AW278" s="1178"/>
      <c r="AX278" s="1178"/>
      <c r="AY278" s="1178"/>
      <c r="AZ278" s="1178"/>
      <c r="BA278" s="1178"/>
      <c r="BB278" s="1178"/>
      <c r="BC278" s="1178"/>
      <c r="BD278" s="1178"/>
      <c r="BE278" s="1178"/>
      <c r="BF278" s="1178"/>
      <c r="BG278" s="1178"/>
      <c r="BH278" s="1178"/>
      <c r="BI278" s="1178"/>
      <c r="BJ278" s="1178"/>
      <c r="BK278" s="1186"/>
      <c r="BL278" s="1187">
        <v>-751</v>
      </c>
      <c r="BM278" s="1187"/>
      <c r="BN278" s="1187">
        <v>5</v>
      </c>
      <c r="BO278" s="1187"/>
      <c r="BP278" s="1187"/>
      <c r="BQ278" s="1187"/>
      <c r="BR278" s="1187"/>
      <c r="BS278" s="1187"/>
      <c r="BT278" s="1187"/>
      <c r="BU278" s="1187"/>
      <c r="BV278" s="1191"/>
      <c r="BW278" s="1186"/>
      <c r="BX278" s="1186"/>
      <c r="BY278" s="1186"/>
      <c r="BZ278" s="1186"/>
      <c r="CA278" s="1186"/>
      <c r="CB278" s="1186"/>
      <c r="CC278" s="1186"/>
      <c r="CD278" s="1186"/>
      <c r="CE278" s="1186"/>
      <c r="CF278" s="1186"/>
      <c r="CG278" s="1186"/>
      <c r="CH278" s="1186"/>
      <c r="CI278" s="1186"/>
      <c r="CJ278" s="1186">
        <v>24</v>
      </c>
      <c r="CK278" s="1186"/>
      <c r="CL278" s="1186"/>
      <c r="CM278" s="1186"/>
      <c r="CN278" s="1186"/>
      <c r="CO278" s="1186"/>
      <c r="CP278" s="1186"/>
      <c r="CQ278" s="1186"/>
      <c r="CR278" s="1186"/>
      <c r="CS278" s="1186"/>
      <c r="CT278" s="1186"/>
      <c r="CU278" s="1186"/>
      <c r="CV278" s="1186"/>
      <c r="CW278" s="1186"/>
      <c r="CX278" s="1186"/>
      <c r="CY278" s="1186"/>
      <c r="CZ278" s="1186"/>
      <c r="DA278" s="1186"/>
      <c r="DB278" s="1186"/>
      <c r="DC278" s="1186"/>
      <c r="DD278" s="1186">
        <v>44</v>
      </c>
      <c r="DE278" s="1186"/>
      <c r="DF278" s="1186"/>
      <c r="DG278" s="1186"/>
      <c r="DH278" s="1186"/>
      <c r="DI278" s="1186"/>
      <c r="DJ278" s="1186"/>
      <c r="DK278" s="1186"/>
      <c r="DL278" s="1186"/>
      <c r="DM278" s="1186"/>
      <c r="DN278" s="1186">
        <v>24</v>
      </c>
      <c r="DO278" s="1186"/>
      <c r="DP278" s="1186"/>
      <c r="DQ278" s="1186"/>
      <c r="DR278" s="1186"/>
      <c r="DS278" s="1186"/>
      <c r="DT278" s="1186"/>
      <c r="DU278" s="1186">
        <v>96</v>
      </c>
      <c r="DV278" s="1186"/>
      <c r="DW278" s="1186"/>
      <c r="DX278" s="1186"/>
      <c r="DY278" s="1186"/>
      <c r="DZ278" s="1186"/>
      <c r="EA278" s="1186"/>
      <c r="EB278" s="1186"/>
      <c r="EC278" s="1186">
        <v>48</v>
      </c>
      <c r="ED278" s="1186"/>
      <c r="EE278" s="1186"/>
      <c r="EF278" s="1186"/>
      <c r="EG278" s="1186"/>
      <c r="EH278" s="1186"/>
      <c r="EI278" s="1186"/>
      <c r="EJ278" s="1186"/>
      <c r="EK278" s="1197"/>
      <c r="EL278" s="1198"/>
      <c r="EM278" s="1186"/>
      <c r="EN278" s="1186"/>
      <c r="EO278" s="1186"/>
      <c r="EP278" s="1186"/>
      <c r="EQ278" s="1186"/>
      <c r="ER278" s="1186"/>
      <c r="ES278" s="1186"/>
      <c r="ET278" s="1186"/>
      <c r="EU278" s="1186"/>
      <c r="EV278" s="1186"/>
      <c r="EW278" s="1186"/>
      <c r="EX278" s="1186"/>
      <c r="EY278" s="1186"/>
      <c r="EZ278" s="1186"/>
      <c r="FA278" s="1186"/>
      <c r="FB278" s="1186"/>
      <c r="FC278" s="1209"/>
      <c r="FD278" s="1186"/>
      <c r="FE278" s="1186"/>
      <c r="FF278" s="1186"/>
      <c r="FG278" s="1186"/>
      <c r="FH278" s="1186"/>
      <c r="FI278" s="1186"/>
      <c r="FJ278" s="1186"/>
      <c r="FK278" s="1186"/>
      <c r="FL278" s="1209"/>
      <c r="FM278" s="1186"/>
      <c r="FN278" s="1186"/>
      <c r="FO278" s="1186"/>
      <c r="FP278" s="1186"/>
      <c r="FQ278" s="1186"/>
      <c r="FR278" s="1186"/>
      <c r="FS278" s="1186"/>
      <c r="FT278" s="1186"/>
      <c r="FU278" s="1186"/>
      <c r="FV278" s="1186"/>
      <c r="FW278" s="1186"/>
      <c r="FX278" s="1186"/>
      <c r="FY278" s="1186"/>
      <c r="FZ278" s="1186"/>
      <c r="GA278" s="1186"/>
      <c r="GB278" s="1186"/>
      <c r="GC278" s="1186"/>
      <c r="GD278" s="1186"/>
      <c r="GE278" s="1186"/>
      <c r="GF278" s="1186"/>
      <c r="GG278" s="1186"/>
      <c r="GH278" s="1186"/>
      <c r="GI278" s="1186"/>
      <c r="GJ278" s="1186"/>
      <c r="GK278" s="1186"/>
      <c r="GL278" s="1186">
        <v>1</v>
      </c>
      <c r="GM278" s="1186"/>
      <c r="GN278" s="1186"/>
      <c r="GO278" s="1186"/>
      <c r="GP278" s="1186"/>
      <c r="GQ278" s="1186"/>
      <c r="GR278" s="1186"/>
      <c r="GS278" s="1186"/>
      <c r="GT278" s="1186"/>
      <c r="GU278" s="1186"/>
      <c r="GV278" s="1186"/>
      <c r="GW278" s="1186"/>
      <c r="GX278" s="1186"/>
      <c r="GY278" s="1218"/>
      <c r="GZ278" s="364">
        <f t="shared" si="212"/>
        <v>236</v>
      </c>
      <c r="HA278" s="365">
        <f t="shared" ref="HA278:HA306" si="227">SUM(EL278:GY278)</f>
        <v>1</v>
      </c>
      <c r="HB278" s="366">
        <f t="shared" si="213"/>
        <v>237</v>
      </c>
      <c r="HC278" s="366">
        <v>1146</v>
      </c>
      <c r="HD278" s="365">
        <v>4329</v>
      </c>
      <c r="HE278" s="365">
        <v>4876</v>
      </c>
      <c r="HF278" s="54"/>
      <c r="HG278" s="708">
        <v>12.99</v>
      </c>
      <c r="HH278" s="817">
        <v>2.62</v>
      </c>
      <c r="HI278" s="709">
        <f t="shared" si="191"/>
        <v>620.94</v>
      </c>
      <c r="HJ278" s="710">
        <v>16.66</v>
      </c>
      <c r="HK278" s="710">
        <v>16.55</v>
      </c>
      <c r="HL278" s="738">
        <f t="shared" si="176"/>
        <v>0.0571949413239149</v>
      </c>
      <c r="HM278" s="739"/>
      <c r="HN278" s="739">
        <v>3000</v>
      </c>
      <c r="HO278" s="739">
        <v>16.55</v>
      </c>
      <c r="HP278" s="740">
        <f t="shared" si="214"/>
        <v>8423.95</v>
      </c>
      <c r="HQ278" s="738">
        <f t="shared" ref="HQ278:HQ283" si="228">1-HO278/6.7/HH278</f>
        <v>0.0571949413239149</v>
      </c>
      <c r="HR278" s="741"/>
      <c r="HS278" s="742">
        <v>44927</v>
      </c>
      <c r="HT278" s="739">
        <f ca="1" t="shared" si="215"/>
        <v>5</v>
      </c>
      <c r="HU278" s="739">
        <f ca="1" t="shared" si="216"/>
        <v>150</v>
      </c>
      <c r="HV278" s="739">
        <v>727</v>
      </c>
      <c r="HW278" s="739">
        <f t="shared" si="226"/>
        <v>237</v>
      </c>
      <c r="HX278" s="761">
        <f t="shared" si="219"/>
        <v>0.383495145631068</v>
      </c>
      <c r="HY278" s="739">
        <f ca="1" t="shared" si="220"/>
        <v>0.933171521035599</v>
      </c>
      <c r="HZ278" s="739">
        <f t="shared" si="201"/>
        <v>509</v>
      </c>
      <c r="IA278" s="739"/>
      <c r="IB278" s="739">
        <f ca="1" t="shared" si="223"/>
        <v>47.4</v>
      </c>
      <c r="IC278" s="769">
        <f ca="1" t="shared" si="224"/>
        <v>1.58</v>
      </c>
      <c r="ID278" s="769">
        <f ca="1" t="shared" si="225"/>
        <v>322.151898734177</v>
      </c>
      <c r="IE278" s="739"/>
      <c r="IF278" s="739"/>
      <c r="IG278" s="739"/>
      <c r="IH278" s="739"/>
      <c r="II278" s="739"/>
      <c r="IJ278" s="739"/>
      <c r="IK278" s="739"/>
      <c r="IL278" s="743"/>
      <c r="IM278" s="743"/>
      <c r="IN278" s="743"/>
      <c r="IO278" s="743"/>
      <c r="IP278" s="743"/>
      <c r="IQ278" s="739"/>
      <c r="IR278" s="739"/>
      <c r="IS278" s="739"/>
      <c r="IT278" s="739"/>
      <c r="IU278" s="739"/>
      <c r="IV278" s="739"/>
      <c r="IW278" s="739"/>
      <c r="IX278" s="739"/>
      <c r="IY278" s="739"/>
      <c r="IZ278" s="739"/>
      <c r="JA278" s="739"/>
      <c r="JB278" s="743">
        <v>132</v>
      </c>
      <c r="JC278" s="743">
        <v>56</v>
      </c>
      <c r="JD278" s="743">
        <v>10</v>
      </c>
      <c r="JE278" s="743">
        <v>24</v>
      </c>
      <c r="JF278" s="743">
        <v>96</v>
      </c>
      <c r="JG278" s="739">
        <v>16</v>
      </c>
      <c r="JH278" s="739">
        <v>40</v>
      </c>
      <c r="JI278" s="739">
        <v>368</v>
      </c>
      <c r="JJ278" s="739">
        <v>192</v>
      </c>
      <c r="JK278" s="739">
        <v>0</v>
      </c>
      <c r="JL278" s="739">
        <v>96</v>
      </c>
      <c r="JM278" s="739">
        <v>116</v>
      </c>
      <c r="JN278" s="28">
        <f t="shared" si="221"/>
        <v>1146</v>
      </c>
      <c r="JO278" s="28">
        <f t="shared" si="222"/>
        <v>0</v>
      </c>
      <c r="JP278" s="28"/>
      <c r="JQ278" s="28"/>
      <c r="JR278" s="28"/>
      <c r="JS278" s="28"/>
      <c r="JT278" s="28"/>
      <c r="JU278" s="28"/>
      <c r="JV278" s="28"/>
      <c r="JW278" s="28"/>
      <c r="JX278" s="28"/>
      <c r="JY278" s="28"/>
      <c r="JZ278" s="28"/>
      <c r="KA278" s="28"/>
      <c r="KB278" s="28"/>
      <c r="KC278" s="28"/>
      <c r="KD278" s="28"/>
      <c r="KE278" s="824"/>
    </row>
    <row r="279" s="786" customFormat="1" hidden="1" customHeight="1" spans="1:291">
      <c r="A279" s="847" t="s">
        <v>1334</v>
      </c>
      <c r="B279" s="415">
        <v>2020</v>
      </c>
      <c r="C279" s="95" t="s">
        <v>2166</v>
      </c>
      <c r="D279" s="95" t="s">
        <v>2174</v>
      </c>
      <c r="E279" s="411"/>
      <c r="F279" s="1235" t="s">
        <v>557</v>
      </c>
      <c r="G279" s="112" t="s">
        <v>558</v>
      </c>
      <c r="H279" s="1060" t="s">
        <v>559</v>
      </c>
      <c r="I279" s="99">
        <f t="shared" si="217"/>
        <v>-303</v>
      </c>
      <c r="J279" s="1129">
        <v>19</v>
      </c>
      <c r="K279" s="1130">
        <f t="shared" si="207"/>
        <v>716</v>
      </c>
      <c r="L279" s="1131">
        <f t="shared" si="208"/>
        <v>-284</v>
      </c>
      <c r="M279" s="1132"/>
      <c r="N279" s="1133"/>
      <c r="O279" s="1139"/>
      <c r="P279" s="1138">
        <f t="shared" si="203"/>
        <v>1000</v>
      </c>
      <c r="Q279" s="1154">
        <f t="shared" si="204"/>
        <v>0</v>
      </c>
      <c r="R279" s="1156">
        <v>1000</v>
      </c>
      <c r="S279" s="1237"/>
      <c r="T279" s="1237"/>
      <c r="U279" s="1237"/>
      <c r="V279" s="1237"/>
      <c r="W279" s="1237"/>
      <c r="X279" s="1237"/>
      <c r="Y279" s="1237"/>
      <c r="Z279" s="1237"/>
      <c r="AA279" s="1156"/>
      <c r="AB279" s="1167"/>
      <c r="AC279" s="1156"/>
      <c r="AD279" s="1156"/>
      <c r="AE279" s="1156"/>
      <c r="AF279" s="1156"/>
      <c r="AG279" s="1156"/>
      <c r="AH279" s="1156"/>
      <c r="AI279" s="1156"/>
      <c r="AJ279" s="1156"/>
      <c r="AK279" s="1156"/>
      <c r="AL279" s="1156"/>
      <c r="AM279" s="1156"/>
      <c r="AN279" s="1156"/>
      <c r="AO279" s="1156"/>
      <c r="AP279" s="1156"/>
      <c r="AQ279" s="1156"/>
      <c r="AR279" s="1156"/>
      <c r="AS279" s="1179"/>
      <c r="AT279" s="1177"/>
      <c r="AU279" s="1178"/>
      <c r="AV279" s="1178"/>
      <c r="AW279" s="1178"/>
      <c r="AX279" s="1178"/>
      <c r="AY279" s="1178"/>
      <c r="AZ279" s="1178"/>
      <c r="BA279" s="1178"/>
      <c r="BB279" s="1178"/>
      <c r="BC279" s="1178"/>
      <c r="BD279" s="1178"/>
      <c r="BE279" s="1178"/>
      <c r="BF279" s="1178"/>
      <c r="BG279" s="1178"/>
      <c r="BH279" s="1178"/>
      <c r="BI279" s="1178"/>
      <c r="BJ279" s="1178"/>
      <c r="BK279" s="1186"/>
      <c r="BL279" s="1187">
        <v>-43</v>
      </c>
      <c r="BM279" s="1187"/>
      <c r="BN279" s="1187">
        <v>43</v>
      </c>
      <c r="BO279" s="1187"/>
      <c r="BP279" s="1187"/>
      <c r="BQ279" s="1187"/>
      <c r="BR279" s="1187"/>
      <c r="BS279" s="1187"/>
      <c r="BT279" s="1187"/>
      <c r="BU279" s="1187"/>
      <c r="BV279" s="1191"/>
      <c r="BW279" s="1186"/>
      <c r="BX279" s="1186"/>
      <c r="BY279" s="1186"/>
      <c r="BZ279" s="1186"/>
      <c r="CA279" s="1186"/>
      <c r="CB279" s="1186"/>
      <c r="CC279" s="1186"/>
      <c r="CD279" s="1186"/>
      <c r="CE279" s="1186"/>
      <c r="CF279" s="1186"/>
      <c r="CG279" s="1186"/>
      <c r="CH279" s="1186"/>
      <c r="CI279" s="1186"/>
      <c r="CJ279" s="1186"/>
      <c r="CK279" s="1186"/>
      <c r="CL279" s="1186"/>
      <c r="CM279" s="1186"/>
      <c r="CN279" s="1186"/>
      <c r="CO279" s="1186"/>
      <c r="CP279" s="1186"/>
      <c r="CQ279" s="1186"/>
      <c r="CR279" s="1186"/>
      <c r="CS279" s="1186"/>
      <c r="CT279" s="1186"/>
      <c r="CU279" s="1186"/>
      <c r="CV279" s="1186"/>
      <c r="CW279" s="1186"/>
      <c r="CX279" s="1186"/>
      <c r="CY279" s="1186"/>
      <c r="CZ279" s="1186"/>
      <c r="DA279" s="1186"/>
      <c r="DB279" s="1186"/>
      <c r="DC279" s="1186"/>
      <c r="DD279" s="1186">
        <v>44</v>
      </c>
      <c r="DE279" s="1186"/>
      <c r="DF279" s="1186"/>
      <c r="DG279" s="1186"/>
      <c r="DH279" s="1186"/>
      <c r="DI279" s="1186"/>
      <c r="DJ279" s="1186"/>
      <c r="DK279" s="1186"/>
      <c r="DL279" s="1186"/>
      <c r="DM279" s="1186"/>
      <c r="DN279" s="1186">
        <v>48</v>
      </c>
      <c r="DO279" s="1186"/>
      <c r="DP279" s="1186"/>
      <c r="DQ279" s="1186"/>
      <c r="DR279" s="1186"/>
      <c r="DS279" s="1186"/>
      <c r="DT279" s="1186"/>
      <c r="DU279" s="1186">
        <v>96</v>
      </c>
      <c r="DV279" s="1186"/>
      <c r="DW279" s="1186"/>
      <c r="DX279" s="1186"/>
      <c r="DY279" s="1186"/>
      <c r="DZ279" s="1186"/>
      <c r="EA279" s="1186"/>
      <c r="EB279" s="1186"/>
      <c r="EC279" s="1186">
        <v>96</v>
      </c>
      <c r="ED279" s="1186"/>
      <c r="EE279" s="1186"/>
      <c r="EF279" s="1186"/>
      <c r="EG279" s="1186"/>
      <c r="EH279" s="1186"/>
      <c r="EI279" s="1186"/>
      <c r="EJ279" s="1186"/>
      <c r="EK279" s="1197"/>
      <c r="EL279" s="1198"/>
      <c r="EM279" s="1186"/>
      <c r="EN279" s="1186"/>
      <c r="EO279" s="1186"/>
      <c r="EP279" s="1186"/>
      <c r="EQ279" s="1186"/>
      <c r="ER279" s="1186"/>
      <c r="ES279" s="1186"/>
      <c r="ET279" s="1186"/>
      <c r="EU279" s="1186"/>
      <c r="EV279" s="1186"/>
      <c r="EW279" s="1186"/>
      <c r="EX279" s="1186"/>
      <c r="EY279" s="1186"/>
      <c r="EZ279" s="1186"/>
      <c r="FA279" s="1186"/>
      <c r="FB279" s="1186"/>
      <c r="FC279" s="1209"/>
      <c r="FD279" s="1186"/>
      <c r="FE279" s="1186"/>
      <c r="FF279" s="1186"/>
      <c r="FG279" s="1186"/>
      <c r="FH279" s="1186"/>
      <c r="FI279" s="1186"/>
      <c r="FJ279" s="1186"/>
      <c r="FK279" s="1186"/>
      <c r="FL279" s="1209"/>
      <c r="FM279" s="1186"/>
      <c r="FN279" s="1186"/>
      <c r="FO279" s="1186"/>
      <c r="FP279" s="1186"/>
      <c r="FQ279" s="1186"/>
      <c r="FR279" s="1186"/>
      <c r="FS279" s="1186"/>
      <c r="FT279" s="1186"/>
      <c r="FU279" s="1186"/>
      <c r="FV279" s="1186"/>
      <c r="FW279" s="1186"/>
      <c r="FX279" s="1186"/>
      <c r="FY279" s="1186"/>
      <c r="FZ279" s="1186"/>
      <c r="GA279" s="1186"/>
      <c r="GB279" s="1186"/>
      <c r="GC279" s="1186"/>
      <c r="GD279" s="1186"/>
      <c r="GE279" s="1186"/>
      <c r="GF279" s="1186"/>
      <c r="GG279" s="1186"/>
      <c r="GH279" s="1186"/>
      <c r="GI279" s="1186"/>
      <c r="GJ279" s="1186"/>
      <c r="GK279" s="1186"/>
      <c r="GL279" s="1186"/>
      <c r="GM279" s="1186"/>
      <c r="GN279" s="1186"/>
      <c r="GO279" s="1186"/>
      <c r="GP279" s="1186"/>
      <c r="GQ279" s="1186"/>
      <c r="GR279" s="1186"/>
      <c r="GS279" s="1186"/>
      <c r="GT279" s="1186"/>
      <c r="GU279" s="1186"/>
      <c r="GV279" s="1186"/>
      <c r="GW279" s="1186"/>
      <c r="GX279" s="1186"/>
      <c r="GY279" s="1218"/>
      <c r="GZ279" s="364">
        <f t="shared" si="212"/>
        <v>284</v>
      </c>
      <c r="HA279" s="365">
        <f t="shared" si="227"/>
        <v>0</v>
      </c>
      <c r="HB279" s="366">
        <f t="shared" si="213"/>
        <v>284</v>
      </c>
      <c r="HC279" s="366">
        <v>1476</v>
      </c>
      <c r="HD279" s="365">
        <v>1948</v>
      </c>
      <c r="HE279" s="365">
        <v>2671</v>
      </c>
      <c r="HF279" s="54"/>
      <c r="HG279" s="708">
        <v>12.99</v>
      </c>
      <c r="HH279" s="708">
        <v>3.28</v>
      </c>
      <c r="HI279" s="709">
        <f t="shared" si="191"/>
        <v>931.52</v>
      </c>
      <c r="HJ279" s="710">
        <v>16.66</v>
      </c>
      <c r="HK279" s="710">
        <v>16.55</v>
      </c>
      <c r="HL279" s="738">
        <f t="shared" si="176"/>
        <v>0.24690571532581</v>
      </c>
      <c r="HM279" s="739"/>
      <c r="HN279" s="739">
        <v>3000</v>
      </c>
      <c r="HO279" s="739">
        <v>16.55</v>
      </c>
      <c r="HP279" s="740">
        <f t="shared" si="214"/>
        <v>11849.8</v>
      </c>
      <c r="HQ279" s="738">
        <f t="shared" si="228"/>
        <v>0.24690571532581</v>
      </c>
      <c r="HR279" s="741"/>
      <c r="HS279" s="742">
        <v>44927</v>
      </c>
      <c r="HT279" s="739">
        <f ca="1" t="shared" si="215"/>
        <v>5</v>
      </c>
      <c r="HU279" s="739">
        <f ca="1" t="shared" si="216"/>
        <v>150</v>
      </c>
      <c r="HV279" s="739">
        <v>1019</v>
      </c>
      <c r="HW279" s="739">
        <f t="shared" si="226"/>
        <v>284</v>
      </c>
      <c r="HX279" s="761">
        <f t="shared" si="219"/>
        <v>0.327377521613833</v>
      </c>
      <c r="HY279" s="739">
        <f ca="1" t="shared" si="220"/>
        <v>0.796618635926993</v>
      </c>
      <c r="HZ279" s="739">
        <f t="shared" si="201"/>
        <v>716</v>
      </c>
      <c r="IA279" s="739"/>
      <c r="IB279" s="739">
        <f ca="1" t="shared" si="223"/>
        <v>56.8</v>
      </c>
      <c r="IC279" s="769">
        <f ca="1" t="shared" si="224"/>
        <v>1.89333333333333</v>
      </c>
      <c r="ID279" s="769">
        <f ca="1" t="shared" si="225"/>
        <v>378.169014084507</v>
      </c>
      <c r="IE279" s="739"/>
      <c r="IF279" s="739"/>
      <c r="IG279" s="739"/>
      <c r="IH279" s="739"/>
      <c r="II279" s="739"/>
      <c r="IJ279" s="739"/>
      <c r="IK279" s="739"/>
      <c r="IL279" s="743"/>
      <c r="IM279" s="743"/>
      <c r="IN279" s="743"/>
      <c r="IO279" s="743"/>
      <c r="IP279" s="743"/>
      <c r="IQ279" s="739"/>
      <c r="IR279" s="739"/>
      <c r="IS279" s="739"/>
      <c r="IT279" s="739"/>
      <c r="IU279" s="739"/>
      <c r="IV279" s="739"/>
      <c r="IW279" s="739"/>
      <c r="IX279" s="739"/>
      <c r="IY279" s="739"/>
      <c r="IZ279" s="739"/>
      <c r="JA279" s="739"/>
      <c r="JB279" s="743">
        <v>12</v>
      </c>
      <c r="JC279" s="743">
        <v>56</v>
      </c>
      <c r="JD279" s="743">
        <v>124</v>
      </c>
      <c r="JE279" s="743">
        <v>48</v>
      </c>
      <c r="JF279" s="743">
        <v>240</v>
      </c>
      <c r="JG279" s="739">
        <v>40</v>
      </c>
      <c r="JH279" s="739">
        <v>40</v>
      </c>
      <c r="JI279" s="739">
        <v>488</v>
      </c>
      <c r="JJ279" s="739">
        <v>96</v>
      </c>
      <c r="JK279" s="739">
        <v>0</v>
      </c>
      <c r="JL279" s="739">
        <v>192</v>
      </c>
      <c r="JM279" s="739">
        <v>140</v>
      </c>
      <c r="JN279" s="28">
        <f t="shared" si="221"/>
        <v>1476</v>
      </c>
      <c r="JO279" s="28">
        <f t="shared" si="222"/>
        <v>0</v>
      </c>
      <c r="JP279" s="28"/>
      <c r="JQ279" s="28"/>
      <c r="JR279" s="28"/>
      <c r="JS279" s="28"/>
      <c r="JT279" s="28"/>
      <c r="JU279" s="28"/>
      <c r="JV279" s="28"/>
      <c r="JW279" s="28"/>
      <c r="JX279" s="28"/>
      <c r="JY279" s="28"/>
      <c r="JZ279" s="28"/>
      <c r="KA279" s="28"/>
      <c r="KB279" s="28"/>
      <c r="KC279" s="28"/>
      <c r="KD279" s="28"/>
      <c r="KE279" s="824"/>
    </row>
    <row r="280" s="786" customFormat="1" hidden="1" customHeight="1" spans="1:291">
      <c r="A280" s="847" t="s">
        <v>1334</v>
      </c>
      <c r="B280" s="415">
        <v>2020</v>
      </c>
      <c r="C280" s="95" t="s">
        <v>2166</v>
      </c>
      <c r="D280" s="95" t="s">
        <v>2174</v>
      </c>
      <c r="E280" s="411"/>
      <c r="F280" s="1235" t="s">
        <v>560</v>
      </c>
      <c r="G280" s="112" t="s">
        <v>561</v>
      </c>
      <c r="H280" s="1060" t="s">
        <v>562</v>
      </c>
      <c r="I280" s="99">
        <f t="shared" si="217"/>
        <v>-77</v>
      </c>
      <c r="J280" s="1129">
        <v>425</v>
      </c>
      <c r="K280" s="1130">
        <f t="shared" si="207"/>
        <v>348</v>
      </c>
      <c r="L280" s="1131">
        <f t="shared" si="208"/>
        <v>348</v>
      </c>
      <c r="M280" s="1132"/>
      <c r="N280" s="1133"/>
      <c r="O280" s="1139"/>
      <c r="P280" s="1138">
        <f t="shared" si="203"/>
        <v>0</v>
      </c>
      <c r="Q280" s="1154">
        <f t="shared" si="204"/>
        <v>0</v>
      </c>
      <c r="R280" s="1156"/>
      <c r="S280" s="1237"/>
      <c r="T280" s="1237"/>
      <c r="U280" s="1237"/>
      <c r="V280" s="1237"/>
      <c r="W280" s="1237"/>
      <c r="X280" s="1237"/>
      <c r="Y280" s="1237"/>
      <c r="Z280" s="1237"/>
      <c r="AA280" s="1156"/>
      <c r="AB280" s="1167"/>
      <c r="AC280" s="1156"/>
      <c r="AD280" s="1156"/>
      <c r="AE280" s="1156"/>
      <c r="AF280" s="1156"/>
      <c r="AG280" s="1156"/>
      <c r="AH280" s="1156"/>
      <c r="AI280" s="1156"/>
      <c r="AJ280" s="1156"/>
      <c r="AK280" s="1156"/>
      <c r="AL280" s="1156"/>
      <c r="AM280" s="1156"/>
      <c r="AN280" s="1156"/>
      <c r="AO280" s="1156"/>
      <c r="AP280" s="1156"/>
      <c r="AQ280" s="1156"/>
      <c r="AR280" s="1156"/>
      <c r="AS280" s="1179"/>
      <c r="AT280" s="1177"/>
      <c r="AU280" s="1178"/>
      <c r="AV280" s="1178"/>
      <c r="AW280" s="1178"/>
      <c r="AX280" s="1178"/>
      <c r="AY280" s="1178"/>
      <c r="AZ280" s="1178"/>
      <c r="BA280" s="1178"/>
      <c r="BB280" s="1178"/>
      <c r="BC280" s="1178"/>
      <c r="BD280" s="1178"/>
      <c r="BE280" s="1178"/>
      <c r="BF280" s="1178"/>
      <c r="BG280" s="1178"/>
      <c r="BH280" s="1178"/>
      <c r="BI280" s="1178"/>
      <c r="BJ280" s="1178"/>
      <c r="BK280" s="1186"/>
      <c r="BL280" s="1187">
        <v>-449</v>
      </c>
      <c r="BM280" s="1187"/>
      <c r="BN280" s="1187">
        <v>9</v>
      </c>
      <c r="BO280" s="1187"/>
      <c r="BP280" s="1187"/>
      <c r="BQ280" s="1187"/>
      <c r="BR280" s="1187"/>
      <c r="BS280" s="1187"/>
      <c r="BT280" s="1187"/>
      <c r="BU280" s="1187"/>
      <c r="BV280" s="1191"/>
      <c r="BW280" s="1186"/>
      <c r="BX280" s="1186"/>
      <c r="BY280" s="1186"/>
      <c r="BZ280" s="1186"/>
      <c r="CA280" s="1186"/>
      <c r="CB280" s="1186"/>
      <c r="CC280" s="1186"/>
      <c r="CD280" s="1186"/>
      <c r="CE280" s="1186"/>
      <c r="CF280" s="1186"/>
      <c r="CG280" s="1186"/>
      <c r="CH280" s="1186"/>
      <c r="CI280" s="1186"/>
      <c r="CJ280" s="1186"/>
      <c r="CK280" s="1186"/>
      <c r="CL280" s="1186"/>
      <c r="CM280" s="1186"/>
      <c r="CN280" s="1186"/>
      <c r="CO280" s="1186"/>
      <c r="CP280" s="1186"/>
      <c r="CQ280" s="1186"/>
      <c r="CR280" s="1186"/>
      <c r="CS280" s="1186"/>
      <c r="CT280" s="1186"/>
      <c r="CU280" s="1186"/>
      <c r="CV280" s="1186"/>
      <c r="CW280" s="1186"/>
      <c r="CX280" s="1186"/>
      <c r="CY280" s="1186"/>
      <c r="CZ280" s="1186"/>
      <c r="DA280" s="1186"/>
      <c r="DB280" s="1186"/>
      <c r="DC280" s="1186"/>
      <c r="DD280" s="1186">
        <v>44</v>
      </c>
      <c r="DE280" s="1186"/>
      <c r="DF280" s="1186"/>
      <c r="DG280" s="1186"/>
      <c r="DH280" s="1186"/>
      <c r="DI280" s="1186"/>
      <c r="DJ280" s="1186"/>
      <c r="DK280" s="1186"/>
      <c r="DL280" s="1186"/>
      <c r="DM280" s="1186"/>
      <c r="DN280" s="1186">
        <v>48</v>
      </c>
      <c r="DO280" s="1186"/>
      <c r="DP280" s="1186"/>
      <c r="DQ280" s="1186"/>
      <c r="DR280" s="1186"/>
      <c r="DS280" s="1186"/>
      <c r="DT280" s="1186"/>
      <c r="DU280" s="1186"/>
      <c r="DV280" s="1186"/>
      <c r="DW280" s="1186"/>
      <c r="DX280" s="1186"/>
      <c r="DY280" s="1186"/>
      <c r="DZ280" s="1186"/>
      <c r="EA280" s="1186"/>
      <c r="EB280" s="1186"/>
      <c r="EC280" s="1186"/>
      <c r="ED280" s="1186"/>
      <c r="EE280" s="1186"/>
      <c r="EF280" s="1186"/>
      <c r="EG280" s="1186"/>
      <c r="EH280" s="1186"/>
      <c r="EI280" s="1186"/>
      <c r="EJ280" s="1186"/>
      <c r="EK280" s="1197"/>
      <c r="EL280" s="1198"/>
      <c r="EM280" s="1186"/>
      <c r="EN280" s="1186"/>
      <c r="EO280" s="1186"/>
      <c r="EP280" s="1186"/>
      <c r="EQ280" s="1186"/>
      <c r="ER280" s="1186"/>
      <c r="ES280" s="1186"/>
      <c r="ET280" s="1186"/>
      <c r="EU280" s="1186"/>
      <c r="EV280" s="1186"/>
      <c r="EW280" s="1186"/>
      <c r="EX280" s="1186"/>
      <c r="EY280" s="1186"/>
      <c r="EZ280" s="1186"/>
      <c r="FA280" s="1186"/>
      <c r="FB280" s="1186"/>
      <c r="FC280" s="1209"/>
      <c r="FD280" s="1186"/>
      <c r="FE280" s="1186"/>
      <c r="FF280" s="1186"/>
      <c r="FG280" s="1186"/>
      <c r="FH280" s="1186"/>
      <c r="FI280" s="1186"/>
      <c r="FJ280" s="1186"/>
      <c r="FK280" s="1186"/>
      <c r="FL280" s="1209"/>
      <c r="FM280" s="1186"/>
      <c r="FN280" s="1186"/>
      <c r="FO280" s="1186"/>
      <c r="FP280" s="1186"/>
      <c r="FQ280" s="1186"/>
      <c r="FR280" s="1186"/>
      <c r="FS280" s="1186"/>
      <c r="FT280" s="1186"/>
      <c r="FU280" s="1186"/>
      <c r="FV280" s="1186"/>
      <c r="FW280" s="1186"/>
      <c r="FX280" s="1186"/>
      <c r="FY280" s="1186"/>
      <c r="FZ280" s="1186"/>
      <c r="GA280" s="1186"/>
      <c r="GB280" s="1186"/>
      <c r="GC280" s="1186"/>
      <c r="GD280" s="1186"/>
      <c r="GE280" s="1186"/>
      <c r="GF280" s="1186"/>
      <c r="GG280" s="1186"/>
      <c r="GH280" s="1186"/>
      <c r="GI280" s="1186"/>
      <c r="GJ280" s="1186"/>
      <c r="GK280" s="1186"/>
      <c r="GL280" s="1186"/>
      <c r="GM280" s="1186"/>
      <c r="GN280" s="1186"/>
      <c r="GO280" s="1186"/>
      <c r="GP280" s="1186"/>
      <c r="GQ280" s="1186"/>
      <c r="GR280" s="1186"/>
      <c r="GS280" s="1186"/>
      <c r="GT280" s="1186"/>
      <c r="GU280" s="1186"/>
      <c r="GV280" s="1186"/>
      <c r="GW280" s="1186"/>
      <c r="GX280" s="1186"/>
      <c r="GY280" s="1218"/>
      <c r="GZ280" s="364">
        <f t="shared" si="212"/>
        <v>92</v>
      </c>
      <c r="HA280" s="365">
        <f t="shared" si="227"/>
        <v>0</v>
      </c>
      <c r="HB280" s="366">
        <f t="shared" si="213"/>
        <v>92</v>
      </c>
      <c r="HC280" s="366">
        <v>1386</v>
      </c>
      <c r="HD280" s="365">
        <v>1785</v>
      </c>
      <c r="HE280" s="365">
        <v>2429</v>
      </c>
      <c r="HF280" s="54"/>
      <c r="HG280" s="709">
        <v>12.99</v>
      </c>
      <c r="HH280" s="830">
        <v>2.62</v>
      </c>
      <c r="HI280" s="709">
        <f t="shared" si="191"/>
        <v>241.04</v>
      </c>
      <c r="HJ280" s="711">
        <v>16.66</v>
      </c>
      <c r="HK280" s="711">
        <v>16.55</v>
      </c>
      <c r="HL280" s="738">
        <f t="shared" si="176"/>
        <v>0.0571949413239149</v>
      </c>
      <c r="HM280" s="743"/>
      <c r="HN280" s="743">
        <v>3000</v>
      </c>
      <c r="HO280" s="743">
        <v>16.55</v>
      </c>
      <c r="HP280" s="740">
        <f t="shared" si="214"/>
        <v>5759.4</v>
      </c>
      <c r="HQ280" s="738">
        <f t="shared" si="228"/>
        <v>0.0571949413239149</v>
      </c>
      <c r="HR280" s="818"/>
      <c r="HS280" s="742">
        <v>44927</v>
      </c>
      <c r="HT280" s="739">
        <f ca="1" t="shared" si="215"/>
        <v>5</v>
      </c>
      <c r="HU280" s="739">
        <f ca="1" t="shared" si="216"/>
        <v>150</v>
      </c>
      <c r="HV280" s="743">
        <v>425</v>
      </c>
      <c r="HW280" s="739">
        <f t="shared" si="226"/>
        <v>92</v>
      </c>
      <c r="HX280" s="761">
        <f t="shared" si="219"/>
        <v>0.238033635187581</v>
      </c>
      <c r="HY280" s="739">
        <f ca="1" t="shared" si="220"/>
        <v>0.579215178956447</v>
      </c>
      <c r="HZ280" s="739">
        <f t="shared" si="201"/>
        <v>348</v>
      </c>
      <c r="IA280" s="743"/>
      <c r="IB280" s="739">
        <f ca="1" t="shared" si="223"/>
        <v>18.4</v>
      </c>
      <c r="IC280" s="769">
        <f ca="1" t="shared" si="224"/>
        <v>0.613333333333333</v>
      </c>
      <c r="ID280" s="769">
        <f ca="1" t="shared" si="225"/>
        <v>567.391304347826</v>
      </c>
      <c r="IE280" s="743"/>
      <c r="IF280" s="743"/>
      <c r="IG280" s="743"/>
      <c r="IH280" s="743"/>
      <c r="II280" s="743"/>
      <c r="IJ280" s="743"/>
      <c r="IK280" s="743"/>
      <c r="IL280" s="743"/>
      <c r="IM280" s="743"/>
      <c r="IN280" s="743"/>
      <c r="IO280" s="743"/>
      <c r="IP280" s="743"/>
      <c r="IQ280" s="739"/>
      <c r="IR280" s="739"/>
      <c r="IS280" s="739"/>
      <c r="IT280" s="739"/>
      <c r="IU280" s="739"/>
      <c r="IV280" s="739"/>
      <c r="IW280" s="739"/>
      <c r="IX280" s="739"/>
      <c r="IY280" s="739"/>
      <c r="IZ280" s="739"/>
      <c r="JA280" s="739"/>
      <c r="JB280" s="743">
        <v>108</v>
      </c>
      <c r="JC280" s="743">
        <v>56</v>
      </c>
      <c r="JD280" s="743">
        <v>10</v>
      </c>
      <c r="JE280" s="743">
        <v>72</v>
      </c>
      <c r="JF280" s="743">
        <v>96</v>
      </c>
      <c r="JG280" s="739">
        <v>40</v>
      </c>
      <c r="JH280" s="739">
        <v>40</v>
      </c>
      <c r="JI280" s="739">
        <v>488</v>
      </c>
      <c r="JJ280" s="739">
        <v>144</v>
      </c>
      <c r="JK280" s="739">
        <v>0</v>
      </c>
      <c r="JL280" s="739">
        <v>168</v>
      </c>
      <c r="JM280" s="739">
        <v>164</v>
      </c>
      <c r="JN280" s="28">
        <f t="shared" si="221"/>
        <v>1386</v>
      </c>
      <c r="JO280" s="28">
        <f t="shared" si="222"/>
        <v>0</v>
      </c>
      <c r="JP280" s="28"/>
      <c r="JQ280" s="28"/>
      <c r="JR280" s="28"/>
      <c r="JS280" s="28"/>
      <c r="JT280" s="28"/>
      <c r="JU280" s="28"/>
      <c r="JV280" s="28"/>
      <c r="JW280" s="28"/>
      <c r="JX280" s="28"/>
      <c r="JY280" s="28"/>
      <c r="JZ280" s="28"/>
      <c r="KA280" s="28"/>
      <c r="KB280" s="28"/>
      <c r="KC280" s="28"/>
      <c r="KD280" s="28"/>
      <c r="KE280" s="824"/>
    </row>
    <row r="281" s="786" customFormat="1" hidden="1" customHeight="1" spans="1:291">
      <c r="A281" s="847" t="s">
        <v>1334</v>
      </c>
      <c r="B281" s="415">
        <v>2020</v>
      </c>
      <c r="C281" s="95" t="s">
        <v>2166</v>
      </c>
      <c r="D281" s="95" t="s">
        <v>2174</v>
      </c>
      <c r="E281" s="411"/>
      <c r="F281" s="1235" t="s">
        <v>563</v>
      </c>
      <c r="G281" s="112" t="s">
        <v>564</v>
      </c>
      <c r="H281" s="1060" t="s">
        <v>565</v>
      </c>
      <c r="I281" s="99">
        <f t="shared" si="217"/>
        <v>-377</v>
      </c>
      <c r="J281" s="1129">
        <v>922</v>
      </c>
      <c r="K281" s="1130">
        <f t="shared" si="207"/>
        <v>545</v>
      </c>
      <c r="L281" s="1131">
        <f t="shared" si="208"/>
        <v>545</v>
      </c>
      <c r="M281" s="1132"/>
      <c r="N281" s="1133"/>
      <c r="O281" s="1139"/>
      <c r="P281" s="1138">
        <f t="shared" si="203"/>
        <v>0</v>
      </c>
      <c r="Q281" s="1154">
        <f t="shared" si="204"/>
        <v>0</v>
      </c>
      <c r="R281" s="1156"/>
      <c r="S281" s="1237"/>
      <c r="T281" s="1237"/>
      <c r="U281" s="1237"/>
      <c r="V281" s="1237"/>
      <c r="W281" s="1237"/>
      <c r="X281" s="1237"/>
      <c r="Y281" s="1237"/>
      <c r="Z281" s="1237"/>
      <c r="AA281" s="1156"/>
      <c r="AB281" s="1167"/>
      <c r="AC281" s="1156"/>
      <c r="AD281" s="1156"/>
      <c r="AE281" s="1156"/>
      <c r="AF281" s="1156"/>
      <c r="AG281" s="1156"/>
      <c r="AH281" s="1156"/>
      <c r="AI281" s="1156"/>
      <c r="AJ281" s="1156"/>
      <c r="AK281" s="1156"/>
      <c r="AL281" s="1156"/>
      <c r="AM281" s="1156"/>
      <c r="AN281" s="1156"/>
      <c r="AO281" s="1156"/>
      <c r="AP281" s="1156"/>
      <c r="AQ281" s="1156"/>
      <c r="AR281" s="1156"/>
      <c r="AS281" s="1179"/>
      <c r="AT281" s="1177"/>
      <c r="AU281" s="1178"/>
      <c r="AV281" s="1178"/>
      <c r="AW281" s="1178"/>
      <c r="AX281" s="1178"/>
      <c r="AY281" s="1178"/>
      <c r="AZ281" s="1178"/>
      <c r="BA281" s="1178"/>
      <c r="BB281" s="1178"/>
      <c r="BC281" s="1178"/>
      <c r="BD281" s="1178"/>
      <c r="BE281" s="1178"/>
      <c r="BF281" s="1178"/>
      <c r="BG281" s="1178"/>
      <c r="BH281" s="1178"/>
      <c r="BI281" s="1178"/>
      <c r="BJ281" s="1178"/>
      <c r="BK281" s="1186"/>
      <c r="BL281" s="1187">
        <v>-946</v>
      </c>
      <c r="BM281" s="1187"/>
      <c r="BN281" s="1187">
        <v>19</v>
      </c>
      <c r="BO281" s="1187"/>
      <c r="BP281" s="1187"/>
      <c r="BQ281" s="1187"/>
      <c r="BR281" s="1187"/>
      <c r="BS281" s="1187"/>
      <c r="BT281" s="1187"/>
      <c r="BU281" s="1187"/>
      <c r="BV281" s="1191"/>
      <c r="BW281" s="1186"/>
      <c r="BX281" s="1186"/>
      <c r="BY281" s="1186"/>
      <c r="BZ281" s="1186"/>
      <c r="CA281" s="1186"/>
      <c r="CB281" s="1186"/>
      <c r="CC281" s="1186"/>
      <c r="CD281" s="1186"/>
      <c r="CE281" s="1186"/>
      <c r="CF281" s="1186"/>
      <c r="CG281" s="1186"/>
      <c r="CH281" s="1186"/>
      <c r="CI281" s="1186"/>
      <c r="CJ281" s="1186">
        <v>192</v>
      </c>
      <c r="CK281" s="1186"/>
      <c r="CL281" s="1186"/>
      <c r="CM281" s="1186"/>
      <c r="CN281" s="1186"/>
      <c r="CO281" s="1186"/>
      <c r="CP281" s="1186"/>
      <c r="CQ281" s="1186"/>
      <c r="CR281" s="1186"/>
      <c r="CS281" s="1186"/>
      <c r="CT281" s="1186"/>
      <c r="CU281" s="1186">
        <v>2</v>
      </c>
      <c r="CV281" s="1186"/>
      <c r="CW281" s="1186"/>
      <c r="CX281" s="1186"/>
      <c r="CY281" s="1186"/>
      <c r="CZ281" s="1186"/>
      <c r="DA281" s="1186"/>
      <c r="DB281" s="1186"/>
      <c r="DC281" s="1186"/>
      <c r="DD281" s="1186">
        <v>44</v>
      </c>
      <c r="DE281" s="1186"/>
      <c r="DF281" s="1186"/>
      <c r="DG281" s="1186"/>
      <c r="DH281" s="1186"/>
      <c r="DI281" s="1186"/>
      <c r="DJ281" s="1186"/>
      <c r="DK281" s="1186"/>
      <c r="DL281" s="1186"/>
      <c r="DM281" s="1186"/>
      <c r="DN281" s="1186">
        <v>48</v>
      </c>
      <c r="DO281" s="1186"/>
      <c r="DP281" s="1186"/>
      <c r="DQ281" s="1186"/>
      <c r="DR281" s="1186"/>
      <c r="DS281" s="1186"/>
      <c r="DT281" s="1186"/>
      <c r="DU281" s="1186">
        <v>96</v>
      </c>
      <c r="DV281" s="1186"/>
      <c r="DW281" s="1186"/>
      <c r="DX281" s="1186"/>
      <c r="DY281" s="1186"/>
      <c r="DZ281" s="1186"/>
      <c r="EA281" s="1186"/>
      <c r="EB281" s="1186"/>
      <c r="EC281" s="1186"/>
      <c r="ED281" s="1186"/>
      <c r="EE281" s="1186"/>
      <c r="EF281" s="1186"/>
      <c r="EG281" s="1186"/>
      <c r="EH281" s="1186"/>
      <c r="EI281" s="1186"/>
      <c r="EJ281" s="1186"/>
      <c r="EK281" s="1197"/>
      <c r="EL281" s="1198"/>
      <c r="EM281" s="1186"/>
      <c r="EN281" s="1186"/>
      <c r="EO281" s="1186"/>
      <c r="EP281" s="1186"/>
      <c r="EQ281" s="1186"/>
      <c r="ER281" s="1186"/>
      <c r="ES281" s="1186"/>
      <c r="ET281" s="1186"/>
      <c r="EU281" s="1186"/>
      <c r="EV281" s="1186"/>
      <c r="EW281" s="1186"/>
      <c r="EX281" s="1186"/>
      <c r="EY281" s="1186"/>
      <c r="EZ281" s="1186"/>
      <c r="FA281" s="1186"/>
      <c r="FB281" s="1186"/>
      <c r="FC281" s="1209"/>
      <c r="FD281" s="1186"/>
      <c r="FE281" s="1186"/>
      <c r="FF281" s="1186"/>
      <c r="FG281" s="1186"/>
      <c r="FH281" s="1186"/>
      <c r="FI281" s="1186"/>
      <c r="FJ281" s="1186"/>
      <c r="FK281" s="1186"/>
      <c r="FL281" s="1209"/>
      <c r="FM281" s="1186"/>
      <c r="FN281" s="1186"/>
      <c r="FO281" s="1186"/>
      <c r="FP281" s="1186"/>
      <c r="FQ281" s="1186"/>
      <c r="FR281" s="1186"/>
      <c r="FS281" s="1186"/>
      <c r="FT281" s="1186"/>
      <c r="FU281" s="1186"/>
      <c r="FV281" s="1186"/>
      <c r="FW281" s="1186"/>
      <c r="FX281" s="1186"/>
      <c r="FY281" s="1186"/>
      <c r="FZ281" s="1186"/>
      <c r="GA281" s="1186"/>
      <c r="GB281" s="1186"/>
      <c r="GC281" s="1186"/>
      <c r="GD281" s="1186"/>
      <c r="GE281" s="1186"/>
      <c r="GF281" s="1186"/>
      <c r="GG281" s="1186"/>
      <c r="GH281" s="1186"/>
      <c r="GI281" s="1186"/>
      <c r="GJ281" s="1186"/>
      <c r="GK281" s="1186"/>
      <c r="GL281" s="1186"/>
      <c r="GM281" s="1186"/>
      <c r="GN281" s="1186"/>
      <c r="GO281" s="1186"/>
      <c r="GP281" s="1186"/>
      <c r="GQ281" s="1186"/>
      <c r="GR281" s="1186"/>
      <c r="GS281" s="1186"/>
      <c r="GT281" s="1186"/>
      <c r="GU281" s="1186"/>
      <c r="GV281" s="1186"/>
      <c r="GW281" s="1186"/>
      <c r="GX281" s="1186"/>
      <c r="GY281" s="1218"/>
      <c r="GZ281" s="364">
        <f t="shared" si="212"/>
        <v>382</v>
      </c>
      <c r="HA281" s="365">
        <f t="shared" si="227"/>
        <v>0</v>
      </c>
      <c r="HB281" s="366">
        <f t="shared" si="213"/>
        <v>382</v>
      </c>
      <c r="HC281" s="366">
        <v>1842</v>
      </c>
      <c r="HD281" s="365">
        <v>3105</v>
      </c>
      <c r="HE281" s="365">
        <v>4084</v>
      </c>
      <c r="HF281" s="54"/>
      <c r="HG281" s="708">
        <v>12.99</v>
      </c>
      <c r="HH281" s="708">
        <v>3.28</v>
      </c>
      <c r="HI281" s="709">
        <f t="shared" si="191"/>
        <v>1252.96</v>
      </c>
      <c r="HJ281" s="710">
        <v>16.66</v>
      </c>
      <c r="HK281" s="710">
        <v>16.55</v>
      </c>
      <c r="HL281" s="738">
        <f t="shared" ref="HL281:HL306" si="229">1-HK281/6.7/HH281</f>
        <v>0.24690571532581</v>
      </c>
      <c r="HM281" s="739"/>
      <c r="HN281" s="739">
        <v>3000</v>
      </c>
      <c r="HO281" s="739">
        <v>16.55</v>
      </c>
      <c r="HP281" s="740">
        <f t="shared" si="214"/>
        <v>9019.75</v>
      </c>
      <c r="HQ281" s="738">
        <f t="shared" si="228"/>
        <v>0.24690571532581</v>
      </c>
      <c r="HR281" s="741"/>
      <c r="HS281" s="742">
        <v>44927</v>
      </c>
      <c r="HT281" s="739">
        <f ca="1" t="shared" si="215"/>
        <v>5</v>
      </c>
      <c r="HU281" s="739">
        <f ca="1" t="shared" si="216"/>
        <v>150</v>
      </c>
      <c r="HV281" s="739">
        <v>922</v>
      </c>
      <c r="HW281" s="739">
        <f t="shared" si="226"/>
        <v>382</v>
      </c>
      <c r="HX281" s="761">
        <f t="shared" si="219"/>
        <v>0.520790729379686</v>
      </c>
      <c r="HY281" s="739">
        <f ca="1" t="shared" si="220"/>
        <v>1.26725744149057</v>
      </c>
      <c r="HZ281" s="739">
        <f t="shared" si="201"/>
        <v>545</v>
      </c>
      <c r="IA281" s="739"/>
      <c r="IB281" s="739">
        <f ca="1" t="shared" si="223"/>
        <v>76.4</v>
      </c>
      <c r="IC281" s="769">
        <f ca="1" t="shared" si="224"/>
        <v>2.54666666666667</v>
      </c>
      <c r="ID281" s="769">
        <f ca="1" t="shared" si="225"/>
        <v>214.005235602094</v>
      </c>
      <c r="IE281" s="739"/>
      <c r="IF281" s="739"/>
      <c r="IG281" s="739"/>
      <c r="IH281" s="739"/>
      <c r="II281" s="739"/>
      <c r="IJ281" s="739"/>
      <c r="IK281" s="739"/>
      <c r="IL281" s="743"/>
      <c r="IM281" s="743"/>
      <c r="IN281" s="743"/>
      <c r="IO281" s="743"/>
      <c r="IP281" s="743"/>
      <c r="IQ281" s="739"/>
      <c r="IR281" s="739"/>
      <c r="IS281" s="739"/>
      <c r="IT281" s="739"/>
      <c r="IU281" s="739"/>
      <c r="IV281" s="739"/>
      <c r="IW281" s="739"/>
      <c r="IX281" s="739"/>
      <c r="IY281" s="739"/>
      <c r="IZ281" s="739"/>
      <c r="JA281" s="739"/>
      <c r="JB281" s="743">
        <v>156</v>
      </c>
      <c r="JC281" s="743">
        <v>56</v>
      </c>
      <c r="JD281" s="743">
        <v>130</v>
      </c>
      <c r="JE281" s="743">
        <v>48</v>
      </c>
      <c r="JF281" s="743">
        <v>192</v>
      </c>
      <c r="JG281" s="739">
        <v>40</v>
      </c>
      <c r="JH281" s="739">
        <v>64</v>
      </c>
      <c r="JI281" s="739">
        <v>584</v>
      </c>
      <c r="JJ281" s="739">
        <v>144</v>
      </c>
      <c r="JK281" s="739">
        <v>0</v>
      </c>
      <c r="JL281" s="739">
        <v>240</v>
      </c>
      <c r="JM281" s="739">
        <v>188</v>
      </c>
      <c r="JN281" s="28">
        <f t="shared" si="221"/>
        <v>1842</v>
      </c>
      <c r="JO281" s="28">
        <f t="shared" si="222"/>
        <v>0</v>
      </c>
      <c r="JP281" s="28"/>
      <c r="JQ281" s="28"/>
      <c r="JR281" s="28"/>
      <c r="JS281" s="28"/>
      <c r="JT281" s="28"/>
      <c r="JU281" s="28"/>
      <c r="JV281" s="28"/>
      <c r="JW281" s="28"/>
      <c r="JX281" s="28"/>
      <c r="JY281" s="28"/>
      <c r="JZ281" s="28"/>
      <c r="KA281" s="28"/>
      <c r="KB281" s="28"/>
      <c r="KC281" s="28"/>
      <c r="KD281" s="28"/>
      <c r="KE281" s="824"/>
    </row>
    <row r="282" s="786" customFormat="1" hidden="1" customHeight="1" spans="1:291">
      <c r="A282" s="847" t="s">
        <v>1334</v>
      </c>
      <c r="B282" s="415">
        <v>2020</v>
      </c>
      <c r="C282" s="95" t="s">
        <v>2166</v>
      </c>
      <c r="D282" s="95" t="s">
        <v>2174</v>
      </c>
      <c r="E282" s="411"/>
      <c r="F282" s="1235" t="s">
        <v>566</v>
      </c>
      <c r="G282" s="112" t="s">
        <v>567</v>
      </c>
      <c r="H282" s="1060" t="s">
        <v>568</v>
      </c>
      <c r="I282" s="99">
        <f t="shared" si="217"/>
        <v>-21</v>
      </c>
      <c r="J282" s="1129">
        <v>353</v>
      </c>
      <c r="K282" s="1130">
        <f t="shared" si="207"/>
        <v>1332</v>
      </c>
      <c r="L282" s="1131">
        <f t="shared" si="208"/>
        <v>332</v>
      </c>
      <c r="M282" s="1132"/>
      <c r="N282" s="1133"/>
      <c r="O282" s="1139"/>
      <c r="P282" s="1138">
        <f t="shared" si="203"/>
        <v>1000</v>
      </c>
      <c r="Q282" s="1154">
        <f t="shared" si="204"/>
        <v>0</v>
      </c>
      <c r="R282" s="1156">
        <v>1000</v>
      </c>
      <c r="S282" s="1237"/>
      <c r="T282" s="1237"/>
      <c r="U282" s="1237"/>
      <c r="V282" s="1237"/>
      <c r="W282" s="1237"/>
      <c r="X282" s="1237"/>
      <c r="Y282" s="1237"/>
      <c r="Z282" s="1237"/>
      <c r="AA282" s="1156"/>
      <c r="AB282" s="1167"/>
      <c r="AC282" s="1156"/>
      <c r="AD282" s="1156"/>
      <c r="AE282" s="1156"/>
      <c r="AF282" s="1156"/>
      <c r="AG282" s="1156"/>
      <c r="AH282" s="1156"/>
      <c r="AI282" s="1156"/>
      <c r="AJ282" s="1156"/>
      <c r="AK282" s="1156"/>
      <c r="AL282" s="1156"/>
      <c r="AM282" s="1156"/>
      <c r="AN282" s="1156"/>
      <c r="AO282" s="1156"/>
      <c r="AP282" s="1156"/>
      <c r="AQ282" s="1156"/>
      <c r="AR282" s="1156"/>
      <c r="AS282" s="1179"/>
      <c r="AT282" s="1177"/>
      <c r="AU282" s="1178"/>
      <c r="AV282" s="1178"/>
      <c r="AW282" s="1178"/>
      <c r="AX282" s="1178"/>
      <c r="AY282" s="1178"/>
      <c r="AZ282" s="1178"/>
      <c r="BA282" s="1178"/>
      <c r="BB282" s="1178"/>
      <c r="BC282" s="1178"/>
      <c r="BD282" s="1178"/>
      <c r="BE282" s="1178"/>
      <c r="BF282" s="1178"/>
      <c r="BG282" s="1178"/>
      <c r="BH282" s="1178"/>
      <c r="BI282" s="1178"/>
      <c r="BJ282" s="1178"/>
      <c r="BK282" s="1186"/>
      <c r="BL282" s="1187">
        <v>-377</v>
      </c>
      <c r="BM282" s="1187"/>
      <c r="BN282" s="1187">
        <v>-23</v>
      </c>
      <c r="BO282" s="1187"/>
      <c r="BP282" s="1187"/>
      <c r="BQ282" s="1187"/>
      <c r="BR282" s="1187"/>
      <c r="BS282" s="1187"/>
      <c r="BT282" s="1187"/>
      <c r="BU282" s="1187"/>
      <c r="BV282" s="1191"/>
      <c r="BW282" s="1186"/>
      <c r="BX282" s="1186"/>
      <c r="BY282" s="1186"/>
      <c r="BZ282" s="1186"/>
      <c r="CA282" s="1186"/>
      <c r="CB282" s="1186"/>
      <c r="CC282" s="1186"/>
      <c r="CD282" s="1186"/>
      <c r="CE282" s="1186"/>
      <c r="CF282" s="1186"/>
      <c r="CG282" s="1186"/>
      <c r="CH282" s="1186"/>
      <c r="CI282" s="1186"/>
      <c r="CJ282" s="1186"/>
      <c r="CK282" s="1186"/>
      <c r="CL282" s="1186"/>
      <c r="CM282" s="1186"/>
      <c r="CN282" s="1186"/>
      <c r="CO282" s="1186"/>
      <c r="CP282" s="1186"/>
      <c r="CQ282" s="1186"/>
      <c r="CR282" s="1186"/>
      <c r="CS282" s="1186"/>
      <c r="CT282" s="1186"/>
      <c r="CU282" s="1186"/>
      <c r="CV282" s="1186"/>
      <c r="CW282" s="1186"/>
      <c r="CX282" s="1186"/>
      <c r="CY282" s="1186"/>
      <c r="CZ282" s="1186"/>
      <c r="DA282" s="1186"/>
      <c r="DB282" s="1186"/>
      <c r="DC282" s="1186"/>
      <c r="DD282" s="1186">
        <v>44</v>
      </c>
      <c r="DE282" s="1186"/>
      <c r="DF282" s="1186"/>
      <c r="DG282" s="1186"/>
      <c r="DH282" s="1186"/>
      <c r="DI282" s="1186"/>
      <c r="DJ282" s="1186"/>
      <c r="DK282" s="1186"/>
      <c r="DL282" s="1186"/>
      <c r="DM282" s="1186"/>
      <c r="DN282" s="1186"/>
      <c r="DO282" s="1186"/>
      <c r="DP282" s="1186"/>
      <c r="DQ282" s="1186"/>
      <c r="DR282" s="1186"/>
      <c r="DS282" s="1186"/>
      <c r="DT282" s="1186"/>
      <c r="DU282" s="1186"/>
      <c r="DV282" s="1186"/>
      <c r="DW282" s="1186"/>
      <c r="DX282" s="1186"/>
      <c r="DY282" s="1186"/>
      <c r="DZ282" s="1186"/>
      <c r="EA282" s="1186"/>
      <c r="EB282" s="1186"/>
      <c r="EC282" s="1186"/>
      <c r="ED282" s="1186"/>
      <c r="EE282" s="1186"/>
      <c r="EF282" s="1186"/>
      <c r="EG282" s="1186"/>
      <c r="EH282" s="1186">
        <v>24</v>
      </c>
      <c r="EI282" s="1186"/>
      <c r="EJ282" s="1186"/>
      <c r="EK282" s="1197"/>
      <c r="EL282" s="1198"/>
      <c r="EM282" s="1186"/>
      <c r="EN282" s="1186"/>
      <c r="EO282" s="1186"/>
      <c r="EP282" s="1186"/>
      <c r="EQ282" s="1186"/>
      <c r="ER282" s="1186"/>
      <c r="ES282" s="1186"/>
      <c r="ET282" s="1186"/>
      <c r="EU282" s="1186"/>
      <c r="EV282" s="1186"/>
      <c r="EW282" s="1186"/>
      <c r="EX282" s="1186"/>
      <c r="EY282" s="1186"/>
      <c r="EZ282" s="1186"/>
      <c r="FA282" s="1186"/>
      <c r="FB282" s="1186"/>
      <c r="FC282" s="1209"/>
      <c r="FD282" s="1186"/>
      <c r="FE282" s="1186"/>
      <c r="FF282" s="1186"/>
      <c r="FG282" s="1186"/>
      <c r="FH282" s="1186"/>
      <c r="FI282" s="1186"/>
      <c r="FJ282" s="1186"/>
      <c r="FK282" s="1186"/>
      <c r="FL282" s="1209"/>
      <c r="FM282" s="1186"/>
      <c r="FN282" s="1186"/>
      <c r="FO282" s="1186"/>
      <c r="FP282" s="1186"/>
      <c r="FQ282" s="1186"/>
      <c r="FR282" s="1186"/>
      <c r="FS282" s="1186"/>
      <c r="FT282" s="1186"/>
      <c r="FU282" s="1186"/>
      <c r="FV282" s="1186"/>
      <c r="FW282" s="1186"/>
      <c r="FX282" s="1186"/>
      <c r="FY282" s="1186"/>
      <c r="FZ282" s="1186"/>
      <c r="GA282" s="1186"/>
      <c r="GB282" s="1186"/>
      <c r="GC282" s="1186"/>
      <c r="GD282" s="1186"/>
      <c r="GE282" s="1186"/>
      <c r="GF282" s="1186"/>
      <c r="GG282" s="1186"/>
      <c r="GH282" s="1186"/>
      <c r="GI282" s="1186"/>
      <c r="GJ282" s="1186"/>
      <c r="GK282" s="1186"/>
      <c r="GL282" s="1186"/>
      <c r="GM282" s="1186"/>
      <c r="GN282" s="1186"/>
      <c r="GO282" s="1186"/>
      <c r="GP282" s="1186"/>
      <c r="GQ282" s="1186"/>
      <c r="GR282" s="1186"/>
      <c r="GS282" s="1186"/>
      <c r="GT282" s="1186"/>
      <c r="GU282" s="1186"/>
      <c r="GV282" s="1186"/>
      <c r="GW282" s="1186"/>
      <c r="GX282" s="1186"/>
      <c r="GY282" s="1218"/>
      <c r="GZ282" s="364">
        <f t="shared" si="212"/>
        <v>68</v>
      </c>
      <c r="HA282" s="365">
        <f t="shared" si="227"/>
        <v>0</v>
      </c>
      <c r="HB282" s="366">
        <f t="shared" si="213"/>
        <v>68</v>
      </c>
      <c r="HC282" s="366">
        <v>1116</v>
      </c>
      <c r="HD282" s="365">
        <v>1972</v>
      </c>
      <c r="HE282" s="365">
        <v>2524</v>
      </c>
      <c r="HF282" s="54"/>
      <c r="HG282" s="709">
        <v>12.99</v>
      </c>
      <c r="HH282" s="830">
        <v>2.62</v>
      </c>
      <c r="HI282" s="709">
        <f t="shared" si="191"/>
        <v>178.16</v>
      </c>
      <c r="HJ282" s="711">
        <v>16.66</v>
      </c>
      <c r="HK282" s="711">
        <v>16.55</v>
      </c>
      <c r="HL282" s="738">
        <f t="shared" si="229"/>
        <v>0.0571949413239149</v>
      </c>
      <c r="HM282" s="743"/>
      <c r="HN282" s="743">
        <v>3000</v>
      </c>
      <c r="HO282" s="743">
        <v>16.55</v>
      </c>
      <c r="HP282" s="740">
        <f t="shared" si="214"/>
        <v>22044.6</v>
      </c>
      <c r="HQ282" s="738">
        <f t="shared" si="228"/>
        <v>0.0571949413239149</v>
      </c>
      <c r="HR282" s="818"/>
      <c r="HS282" s="742">
        <v>44927</v>
      </c>
      <c r="HT282" s="739">
        <f ca="1" t="shared" si="215"/>
        <v>5</v>
      </c>
      <c r="HU282" s="739">
        <f ca="1" t="shared" si="216"/>
        <v>150</v>
      </c>
      <c r="HV282" s="743">
        <v>1353</v>
      </c>
      <c r="HW282" s="739">
        <f t="shared" si="226"/>
        <v>68</v>
      </c>
      <c r="HX282" s="761">
        <f t="shared" si="219"/>
        <v>0.0506517690875233</v>
      </c>
      <c r="HY282" s="739">
        <f ca="1" t="shared" si="220"/>
        <v>0.123252638112973</v>
      </c>
      <c r="HZ282" s="739">
        <f t="shared" si="201"/>
        <v>1332</v>
      </c>
      <c r="IA282" s="743"/>
      <c r="IB282" s="739">
        <f ca="1" t="shared" si="223"/>
        <v>13.6</v>
      </c>
      <c r="IC282" s="769">
        <f ca="1" t="shared" si="224"/>
        <v>0.453333333333333</v>
      </c>
      <c r="ID282" s="769">
        <f ca="1" t="shared" si="225"/>
        <v>2938.23529411765</v>
      </c>
      <c r="IE282" s="743"/>
      <c r="IF282" s="743"/>
      <c r="IG282" s="743"/>
      <c r="IH282" s="743"/>
      <c r="II282" s="743"/>
      <c r="IJ282" s="743"/>
      <c r="IK282" s="743"/>
      <c r="IL282" s="743"/>
      <c r="IM282" s="743"/>
      <c r="IN282" s="743"/>
      <c r="IO282" s="743"/>
      <c r="IP282" s="743"/>
      <c r="IQ282" s="739"/>
      <c r="IR282" s="739"/>
      <c r="IS282" s="739"/>
      <c r="IT282" s="739"/>
      <c r="IU282" s="739"/>
      <c r="IV282" s="739"/>
      <c r="IW282" s="739"/>
      <c r="IX282" s="739"/>
      <c r="IY282" s="739"/>
      <c r="IZ282" s="739"/>
      <c r="JA282" s="739"/>
      <c r="JB282" s="743">
        <v>108</v>
      </c>
      <c r="JC282" s="743">
        <v>56</v>
      </c>
      <c r="JD282" s="743">
        <v>4</v>
      </c>
      <c r="JE282" s="743">
        <v>24</v>
      </c>
      <c r="JF282" s="743">
        <v>96</v>
      </c>
      <c r="JG282" s="739">
        <v>40</v>
      </c>
      <c r="JH282" s="739">
        <v>40</v>
      </c>
      <c r="JI282" s="739">
        <v>464</v>
      </c>
      <c r="JJ282" s="739">
        <v>144</v>
      </c>
      <c r="JK282" s="739">
        <v>0</v>
      </c>
      <c r="JL282" s="739">
        <v>72</v>
      </c>
      <c r="JM282" s="739">
        <v>68</v>
      </c>
      <c r="JN282" s="28">
        <f t="shared" si="221"/>
        <v>1116</v>
      </c>
      <c r="JO282" s="28">
        <f t="shared" si="222"/>
        <v>0</v>
      </c>
      <c r="JP282" s="28"/>
      <c r="JQ282" s="28"/>
      <c r="JR282" s="28"/>
      <c r="JS282" s="28"/>
      <c r="JT282" s="28"/>
      <c r="JU282" s="28"/>
      <c r="JV282" s="28"/>
      <c r="JW282" s="28"/>
      <c r="JX282" s="28"/>
      <c r="JY282" s="28"/>
      <c r="JZ282" s="28"/>
      <c r="KA282" s="28"/>
      <c r="KB282" s="28"/>
      <c r="KC282" s="28"/>
      <c r="KD282" s="28"/>
      <c r="KE282" s="824"/>
    </row>
    <row r="283" s="786" customFormat="1" hidden="1" customHeight="1" spans="1:291">
      <c r="A283" s="847" t="s">
        <v>1334</v>
      </c>
      <c r="B283" s="415">
        <v>2020</v>
      </c>
      <c r="C283" s="95" t="s">
        <v>2166</v>
      </c>
      <c r="D283" s="95" t="s">
        <v>2174</v>
      </c>
      <c r="E283" s="411"/>
      <c r="F283" s="1235" t="s">
        <v>569</v>
      </c>
      <c r="G283" s="112" t="s">
        <v>570</v>
      </c>
      <c r="H283" s="1060" t="s">
        <v>571</v>
      </c>
      <c r="I283" s="99">
        <f t="shared" si="217"/>
        <v>-123</v>
      </c>
      <c r="J283" s="1129">
        <v>583</v>
      </c>
      <c r="K283" s="1130">
        <f t="shared" si="207"/>
        <v>460</v>
      </c>
      <c r="L283" s="1131">
        <f t="shared" si="208"/>
        <v>460</v>
      </c>
      <c r="M283" s="1132"/>
      <c r="N283" s="1133"/>
      <c r="O283" s="1139"/>
      <c r="P283" s="1138">
        <f t="shared" si="203"/>
        <v>0</v>
      </c>
      <c r="Q283" s="1154">
        <f t="shared" si="204"/>
        <v>0</v>
      </c>
      <c r="R283" s="1156"/>
      <c r="S283" s="1237"/>
      <c r="T283" s="1237"/>
      <c r="U283" s="1237"/>
      <c r="V283" s="1237"/>
      <c r="W283" s="1237"/>
      <c r="X283" s="1237"/>
      <c r="Y283" s="1237"/>
      <c r="Z283" s="1237"/>
      <c r="AA283" s="1156"/>
      <c r="AB283" s="1167"/>
      <c r="AC283" s="1156"/>
      <c r="AD283" s="1156"/>
      <c r="AE283" s="1156"/>
      <c r="AF283" s="1156"/>
      <c r="AG283" s="1156"/>
      <c r="AH283" s="1156"/>
      <c r="AI283" s="1156"/>
      <c r="AJ283" s="1156"/>
      <c r="AK283" s="1156"/>
      <c r="AL283" s="1156"/>
      <c r="AM283" s="1156"/>
      <c r="AN283" s="1156"/>
      <c r="AO283" s="1156"/>
      <c r="AP283" s="1156"/>
      <c r="AQ283" s="1156"/>
      <c r="AR283" s="1156"/>
      <c r="AS283" s="1179"/>
      <c r="AT283" s="1177"/>
      <c r="AU283" s="1178"/>
      <c r="AV283" s="1178"/>
      <c r="AW283" s="1178"/>
      <c r="AX283" s="1178"/>
      <c r="AY283" s="1178"/>
      <c r="AZ283" s="1178"/>
      <c r="BA283" s="1178"/>
      <c r="BB283" s="1178"/>
      <c r="BC283" s="1178"/>
      <c r="BD283" s="1178"/>
      <c r="BE283" s="1178"/>
      <c r="BF283" s="1178"/>
      <c r="BG283" s="1178"/>
      <c r="BH283" s="1178"/>
      <c r="BI283" s="1178"/>
      <c r="BJ283" s="1178"/>
      <c r="BK283" s="1186"/>
      <c r="BL283" s="1187">
        <v>-607</v>
      </c>
      <c r="BM283" s="1187"/>
      <c r="BN283" s="1187">
        <v>31</v>
      </c>
      <c r="BO283" s="1187"/>
      <c r="BP283" s="1187"/>
      <c r="BQ283" s="1187"/>
      <c r="BR283" s="1187"/>
      <c r="BS283" s="1187"/>
      <c r="BT283" s="1187"/>
      <c r="BU283" s="1187"/>
      <c r="BV283" s="1191"/>
      <c r="BW283" s="1186"/>
      <c r="BX283" s="1186"/>
      <c r="BY283" s="1186"/>
      <c r="BZ283" s="1186"/>
      <c r="CA283" s="1186"/>
      <c r="CB283" s="1186"/>
      <c r="CC283" s="1186"/>
      <c r="CD283" s="1186"/>
      <c r="CE283" s="1186"/>
      <c r="CF283" s="1186"/>
      <c r="CG283" s="1186"/>
      <c r="CH283" s="1186"/>
      <c r="CI283" s="1186"/>
      <c r="CJ283" s="1186"/>
      <c r="CK283" s="1186"/>
      <c r="CL283" s="1186"/>
      <c r="CM283" s="1186"/>
      <c r="CN283" s="1186"/>
      <c r="CO283" s="1186"/>
      <c r="CP283" s="1186"/>
      <c r="CQ283" s="1186"/>
      <c r="CR283" s="1186"/>
      <c r="CS283" s="1186"/>
      <c r="CT283" s="1186"/>
      <c r="CU283" s="1186"/>
      <c r="CV283" s="1186"/>
      <c r="CW283" s="1186"/>
      <c r="CX283" s="1186"/>
      <c r="CY283" s="1186"/>
      <c r="CZ283" s="1186"/>
      <c r="DA283" s="1186"/>
      <c r="DB283" s="1186"/>
      <c r="DC283" s="1186"/>
      <c r="DD283" s="1186">
        <v>44</v>
      </c>
      <c r="DE283" s="1186"/>
      <c r="DF283" s="1186"/>
      <c r="DG283" s="1186"/>
      <c r="DH283" s="1186"/>
      <c r="DI283" s="1186"/>
      <c r="DJ283" s="1186"/>
      <c r="DK283" s="1186"/>
      <c r="DL283" s="1186"/>
      <c r="DM283" s="1186"/>
      <c r="DN283" s="1186">
        <v>24</v>
      </c>
      <c r="DO283" s="1186"/>
      <c r="DP283" s="1186"/>
      <c r="DQ283" s="1186"/>
      <c r="DR283" s="1186"/>
      <c r="DS283" s="1186"/>
      <c r="DT283" s="1186"/>
      <c r="DU283" s="1186"/>
      <c r="DV283" s="1186"/>
      <c r="DW283" s="1186"/>
      <c r="DX283" s="1186"/>
      <c r="DY283" s="1186"/>
      <c r="DZ283" s="1186"/>
      <c r="EA283" s="1186"/>
      <c r="EB283" s="1186"/>
      <c r="EC283" s="1186">
        <v>48</v>
      </c>
      <c r="ED283" s="1186"/>
      <c r="EE283" s="1186"/>
      <c r="EF283" s="1186"/>
      <c r="EG283" s="1186"/>
      <c r="EH283" s="1186"/>
      <c r="EI283" s="1186"/>
      <c r="EJ283" s="1186"/>
      <c r="EK283" s="1197"/>
      <c r="EL283" s="1198"/>
      <c r="EM283" s="1186"/>
      <c r="EN283" s="1186"/>
      <c r="EO283" s="1186"/>
      <c r="EP283" s="1186"/>
      <c r="EQ283" s="1186"/>
      <c r="ER283" s="1186"/>
      <c r="ES283" s="1186"/>
      <c r="ET283" s="1186"/>
      <c r="EU283" s="1186"/>
      <c r="EV283" s="1186"/>
      <c r="EW283" s="1186"/>
      <c r="EX283" s="1186"/>
      <c r="EY283" s="1186"/>
      <c r="EZ283" s="1186"/>
      <c r="FA283" s="1186"/>
      <c r="FB283" s="1186"/>
      <c r="FC283" s="1209"/>
      <c r="FD283" s="1186"/>
      <c r="FE283" s="1186"/>
      <c r="FF283" s="1186"/>
      <c r="FG283" s="1186"/>
      <c r="FH283" s="1186"/>
      <c r="FI283" s="1186"/>
      <c r="FJ283" s="1186"/>
      <c r="FK283" s="1186"/>
      <c r="FL283" s="1209"/>
      <c r="FM283" s="1186"/>
      <c r="FN283" s="1186"/>
      <c r="FO283" s="1186"/>
      <c r="FP283" s="1186"/>
      <c r="FQ283" s="1186"/>
      <c r="FR283" s="1186"/>
      <c r="FS283" s="1186"/>
      <c r="FT283" s="1186"/>
      <c r="FU283" s="1186"/>
      <c r="FV283" s="1186"/>
      <c r="FW283" s="1186"/>
      <c r="FX283" s="1186"/>
      <c r="FY283" s="1186"/>
      <c r="FZ283" s="1186"/>
      <c r="GA283" s="1186"/>
      <c r="GB283" s="1186"/>
      <c r="GC283" s="1186"/>
      <c r="GD283" s="1186"/>
      <c r="GE283" s="1186"/>
      <c r="GF283" s="1186"/>
      <c r="GG283" s="1186"/>
      <c r="GH283" s="1186"/>
      <c r="GI283" s="1186"/>
      <c r="GJ283" s="1186"/>
      <c r="GK283" s="1186"/>
      <c r="GL283" s="1186"/>
      <c r="GM283" s="1186"/>
      <c r="GN283" s="1186"/>
      <c r="GO283" s="1186"/>
      <c r="GP283" s="1186"/>
      <c r="GQ283" s="1186"/>
      <c r="GR283" s="1186"/>
      <c r="GS283" s="1186"/>
      <c r="GT283" s="1186"/>
      <c r="GU283" s="1186"/>
      <c r="GV283" s="1186"/>
      <c r="GW283" s="1186"/>
      <c r="GX283" s="1186"/>
      <c r="GY283" s="1218"/>
      <c r="GZ283" s="364">
        <f t="shared" si="212"/>
        <v>116</v>
      </c>
      <c r="HA283" s="365">
        <f t="shared" si="227"/>
        <v>0</v>
      </c>
      <c r="HB283" s="366">
        <f t="shared" si="213"/>
        <v>116</v>
      </c>
      <c r="HC283" s="366">
        <v>1260</v>
      </c>
      <c r="HD283" s="365">
        <v>1828</v>
      </c>
      <c r="HE283" s="365">
        <v>2413</v>
      </c>
      <c r="HF283" s="54"/>
      <c r="HG283" s="708">
        <v>12.99</v>
      </c>
      <c r="HH283" s="708">
        <v>3.28</v>
      </c>
      <c r="HI283" s="709">
        <f t="shared" si="191"/>
        <v>380.48</v>
      </c>
      <c r="HJ283" s="710">
        <v>16.66</v>
      </c>
      <c r="HK283" s="710">
        <v>16.55</v>
      </c>
      <c r="HL283" s="738">
        <f t="shared" si="229"/>
        <v>0.24690571532581</v>
      </c>
      <c r="HM283" s="739"/>
      <c r="HN283" s="739">
        <v>3000</v>
      </c>
      <c r="HO283" s="739">
        <v>16.55</v>
      </c>
      <c r="HP283" s="740">
        <f t="shared" si="214"/>
        <v>7613</v>
      </c>
      <c r="HQ283" s="738">
        <f t="shared" si="228"/>
        <v>0.24690571532581</v>
      </c>
      <c r="HR283" s="741"/>
      <c r="HS283" s="742">
        <v>44927</v>
      </c>
      <c r="HT283" s="739">
        <f ca="1" t="shared" si="215"/>
        <v>5</v>
      </c>
      <c r="HU283" s="739">
        <f ca="1" t="shared" si="216"/>
        <v>150</v>
      </c>
      <c r="HV283" s="739">
        <v>583</v>
      </c>
      <c r="HW283" s="739">
        <f t="shared" si="226"/>
        <v>116</v>
      </c>
      <c r="HX283" s="761">
        <f t="shared" si="219"/>
        <v>0.222435282837967</v>
      </c>
      <c r="HY283" s="739">
        <f ca="1" t="shared" si="220"/>
        <v>0.541259188239054</v>
      </c>
      <c r="HZ283" s="739">
        <f t="shared" si="201"/>
        <v>460</v>
      </c>
      <c r="IA283" s="739"/>
      <c r="IB283" s="739">
        <f ca="1" t="shared" si="223"/>
        <v>23.2</v>
      </c>
      <c r="IC283" s="769">
        <f ca="1" t="shared" si="224"/>
        <v>0.773333333333333</v>
      </c>
      <c r="ID283" s="769">
        <f ca="1" t="shared" si="225"/>
        <v>594.827586206897</v>
      </c>
      <c r="IE283" s="739"/>
      <c r="IF283" s="739"/>
      <c r="IG283" s="739"/>
      <c r="IH283" s="739"/>
      <c r="II283" s="739"/>
      <c r="IJ283" s="739"/>
      <c r="IK283" s="739"/>
      <c r="IL283" s="743"/>
      <c r="IM283" s="743"/>
      <c r="IN283" s="743"/>
      <c r="IO283" s="743"/>
      <c r="IP283" s="743"/>
      <c r="IQ283" s="739"/>
      <c r="IR283" s="739"/>
      <c r="IS283" s="739"/>
      <c r="IT283" s="739"/>
      <c r="IU283" s="739"/>
      <c r="IV283" s="739"/>
      <c r="IW283" s="739"/>
      <c r="IX283" s="739"/>
      <c r="IY283" s="739"/>
      <c r="IZ283" s="739"/>
      <c r="JA283" s="739"/>
      <c r="JB283" s="743">
        <v>12</v>
      </c>
      <c r="JC283" s="743">
        <v>56</v>
      </c>
      <c r="JD283" s="743">
        <v>124</v>
      </c>
      <c r="JE283" s="743">
        <v>96</v>
      </c>
      <c r="JF283" s="743">
        <v>48</v>
      </c>
      <c r="JG283" s="739">
        <v>16</v>
      </c>
      <c r="JH283" s="739">
        <v>40</v>
      </c>
      <c r="JI283" s="739">
        <v>536</v>
      </c>
      <c r="JJ283" s="739">
        <v>48</v>
      </c>
      <c r="JK283" s="739">
        <v>0</v>
      </c>
      <c r="JL283" s="739">
        <v>192</v>
      </c>
      <c r="JM283" s="739">
        <v>92</v>
      </c>
      <c r="JN283" s="28">
        <f t="shared" si="221"/>
        <v>1260</v>
      </c>
      <c r="JO283" s="28">
        <f t="shared" si="222"/>
        <v>0</v>
      </c>
      <c r="JP283" s="28"/>
      <c r="JQ283" s="28"/>
      <c r="JR283" s="28"/>
      <c r="JS283" s="28"/>
      <c r="JT283" s="28"/>
      <c r="JU283" s="28"/>
      <c r="JV283" s="28"/>
      <c r="JW283" s="28"/>
      <c r="JX283" s="28"/>
      <c r="JY283" s="28"/>
      <c r="JZ283" s="28"/>
      <c r="KA283" s="28"/>
      <c r="KB283" s="28"/>
      <c r="KC283" s="28"/>
      <c r="KD283" s="28"/>
      <c r="KE283" s="824"/>
    </row>
    <row r="284" s="786" customFormat="1" hidden="1" customHeight="1" spans="1:291">
      <c r="A284" s="847" t="s">
        <v>1334</v>
      </c>
      <c r="B284" s="415">
        <v>2020</v>
      </c>
      <c r="C284" s="95" t="s">
        <v>1645</v>
      </c>
      <c r="D284" s="95" t="s">
        <v>1646</v>
      </c>
      <c r="E284" s="95"/>
      <c r="F284" s="1118" t="s">
        <v>2175</v>
      </c>
      <c r="G284" s="112" t="s">
        <v>2176</v>
      </c>
      <c r="H284" s="301" t="s">
        <v>2177</v>
      </c>
      <c r="I284" s="99">
        <f t="shared" si="217"/>
        <v>-148</v>
      </c>
      <c r="J284" s="1141">
        <v>160</v>
      </c>
      <c r="K284" s="1130">
        <f t="shared" si="207"/>
        <v>12</v>
      </c>
      <c r="L284" s="1131">
        <f t="shared" si="208"/>
        <v>12</v>
      </c>
      <c r="M284" s="1132"/>
      <c r="N284" s="1133"/>
      <c r="O284" s="1139"/>
      <c r="P284" s="1138">
        <f t="shared" si="203"/>
        <v>0</v>
      </c>
      <c r="Q284" s="1154">
        <f t="shared" si="204"/>
        <v>0</v>
      </c>
      <c r="R284" s="1156"/>
      <c r="S284" s="1237"/>
      <c r="T284" s="1237"/>
      <c r="U284" s="1237"/>
      <c r="V284" s="1237"/>
      <c r="W284" s="1237"/>
      <c r="X284" s="1237"/>
      <c r="Y284" s="1237"/>
      <c r="Z284" s="1237"/>
      <c r="AA284" s="1156"/>
      <c r="AB284" s="1167"/>
      <c r="AC284" s="1156"/>
      <c r="AD284" s="1156"/>
      <c r="AE284" s="1156"/>
      <c r="AF284" s="1156"/>
      <c r="AG284" s="1156"/>
      <c r="AH284" s="1156"/>
      <c r="AI284" s="1156"/>
      <c r="AJ284" s="1156"/>
      <c r="AK284" s="1156"/>
      <c r="AL284" s="1156"/>
      <c r="AM284" s="1156"/>
      <c r="AN284" s="1156"/>
      <c r="AO284" s="1156"/>
      <c r="AP284" s="1156"/>
      <c r="AQ284" s="1156"/>
      <c r="AR284" s="1156"/>
      <c r="AS284" s="1179"/>
      <c r="AT284" s="1177"/>
      <c r="AU284" s="1178"/>
      <c r="AV284" s="1178"/>
      <c r="AW284" s="1178"/>
      <c r="AX284" s="1178"/>
      <c r="AY284" s="1178"/>
      <c r="AZ284" s="1178"/>
      <c r="BA284" s="1178"/>
      <c r="BB284" s="1178"/>
      <c r="BC284" s="1178"/>
      <c r="BD284" s="1178"/>
      <c r="BE284" s="1178"/>
      <c r="BF284" s="1178"/>
      <c r="BG284" s="1178"/>
      <c r="BH284" s="1178"/>
      <c r="BI284" s="1178"/>
      <c r="BJ284" s="1178"/>
      <c r="BK284" s="1186"/>
      <c r="BL284" s="1187">
        <v>-160</v>
      </c>
      <c r="BM284" s="1187"/>
      <c r="BN284" s="1187">
        <v>36</v>
      </c>
      <c r="BO284" s="1187"/>
      <c r="BP284" s="1187"/>
      <c r="BQ284" s="1187"/>
      <c r="BR284" s="1187"/>
      <c r="BS284" s="1187"/>
      <c r="BT284" s="1187"/>
      <c r="BU284" s="1187"/>
      <c r="BV284" s="1191"/>
      <c r="BW284" s="1186"/>
      <c r="BX284" s="1186"/>
      <c r="BY284" s="1186"/>
      <c r="BZ284" s="1186"/>
      <c r="CA284" s="1186"/>
      <c r="CB284" s="1186"/>
      <c r="CC284" s="1186"/>
      <c r="CD284" s="1186"/>
      <c r="CE284" s="1186"/>
      <c r="CF284" s="1186"/>
      <c r="CG284" s="1186"/>
      <c r="CH284" s="1186"/>
      <c r="CI284" s="1186"/>
      <c r="CJ284" s="1186">
        <v>36</v>
      </c>
      <c r="CK284" s="1186"/>
      <c r="CL284" s="1186"/>
      <c r="CM284" s="1186"/>
      <c r="CN284" s="1186"/>
      <c r="CO284" s="1186"/>
      <c r="CP284" s="1186"/>
      <c r="CQ284" s="1186"/>
      <c r="CR284" s="1186"/>
      <c r="CS284" s="1186"/>
      <c r="CT284" s="1186"/>
      <c r="CU284" s="1186"/>
      <c r="CV284" s="1186"/>
      <c r="CW284" s="1186"/>
      <c r="CX284" s="1186"/>
      <c r="CY284" s="1186"/>
      <c r="CZ284" s="1186"/>
      <c r="DA284" s="1186"/>
      <c r="DB284" s="1186"/>
      <c r="DC284" s="1186"/>
      <c r="DD284" s="1186">
        <v>44</v>
      </c>
      <c r="DE284" s="1186"/>
      <c r="DF284" s="1186"/>
      <c r="DG284" s="1186"/>
      <c r="DH284" s="1186"/>
      <c r="DI284" s="1186"/>
      <c r="DJ284" s="1186"/>
      <c r="DK284" s="1186"/>
      <c r="DL284" s="1186"/>
      <c r="DM284" s="1186"/>
      <c r="DN284" s="1186"/>
      <c r="DO284" s="1186"/>
      <c r="DP284" s="1186"/>
      <c r="DQ284" s="1186"/>
      <c r="DR284" s="1186"/>
      <c r="DS284" s="1186"/>
      <c r="DT284" s="1186"/>
      <c r="DU284" s="1186"/>
      <c r="DV284" s="1186"/>
      <c r="DW284" s="1186"/>
      <c r="DX284" s="1186"/>
      <c r="DY284" s="1186"/>
      <c r="DZ284" s="1186"/>
      <c r="EA284" s="1186"/>
      <c r="EB284" s="1186"/>
      <c r="EC284" s="1186">
        <v>32</v>
      </c>
      <c r="ED284" s="1186"/>
      <c r="EE284" s="1186"/>
      <c r="EF284" s="1186"/>
      <c r="EG284" s="1186"/>
      <c r="EH284" s="1186"/>
      <c r="EI284" s="1186"/>
      <c r="EJ284" s="1186"/>
      <c r="EK284" s="1197"/>
      <c r="EL284" s="1198"/>
      <c r="EM284" s="1186"/>
      <c r="EN284" s="1186"/>
      <c r="EO284" s="1186"/>
      <c r="EP284" s="1186"/>
      <c r="EQ284" s="1186"/>
      <c r="ER284" s="1186"/>
      <c r="ES284" s="1186"/>
      <c r="ET284" s="1186"/>
      <c r="EU284" s="1186"/>
      <c r="EV284" s="1186"/>
      <c r="EW284" s="1186"/>
      <c r="EX284" s="1186"/>
      <c r="EY284" s="1186"/>
      <c r="EZ284" s="1186"/>
      <c r="FA284" s="1186"/>
      <c r="FB284" s="1186"/>
      <c r="FC284" s="1209"/>
      <c r="FD284" s="1186"/>
      <c r="FE284" s="1186"/>
      <c r="FF284" s="1186"/>
      <c r="FG284" s="1186"/>
      <c r="FH284" s="1186"/>
      <c r="FI284" s="1186"/>
      <c r="FJ284" s="1186"/>
      <c r="FK284" s="1186"/>
      <c r="FL284" s="1209"/>
      <c r="FM284" s="1186"/>
      <c r="FN284" s="1186"/>
      <c r="FO284" s="1186"/>
      <c r="FP284" s="1186"/>
      <c r="FQ284" s="1186"/>
      <c r="FR284" s="1186"/>
      <c r="FS284" s="1186"/>
      <c r="FT284" s="1186"/>
      <c r="FU284" s="1186"/>
      <c r="FV284" s="1186"/>
      <c r="FW284" s="1186"/>
      <c r="FX284" s="1186"/>
      <c r="FY284" s="1186"/>
      <c r="FZ284" s="1186"/>
      <c r="GA284" s="1186"/>
      <c r="GB284" s="1186"/>
      <c r="GC284" s="1186"/>
      <c r="GD284" s="1186"/>
      <c r="GE284" s="1186"/>
      <c r="GF284" s="1186"/>
      <c r="GG284" s="1186"/>
      <c r="GH284" s="1186"/>
      <c r="GI284" s="1186"/>
      <c r="GJ284" s="1186"/>
      <c r="GK284" s="1186"/>
      <c r="GL284" s="1186"/>
      <c r="GM284" s="1186"/>
      <c r="GN284" s="1186"/>
      <c r="GO284" s="1186"/>
      <c r="GP284" s="1186"/>
      <c r="GQ284" s="1186"/>
      <c r="GR284" s="1186"/>
      <c r="GS284" s="1186"/>
      <c r="GT284" s="1186"/>
      <c r="GU284" s="1186"/>
      <c r="GV284" s="1186"/>
      <c r="GW284" s="1186"/>
      <c r="GX284" s="1186"/>
      <c r="GY284" s="1218"/>
      <c r="GZ284" s="364">
        <f t="shared" si="212"/>
        <v>112</v>
      </c>
      <c r="HA284" s="365">
        <f t="shared" si="227"/>
        <v>0</v>
      </c>
      <c r="HB284" s="366">
        <f t="shared" si="213"/>
        <v>112</v>
      </c>
      <c r="HC284" s="366">
        <v>560</v>
      </c>
      <c r="HD284" s="365">
        <v>1022</v>
      </c>
      <c r="HE284" s="365">
        <v>1631</v>
      </c>
      <c r="HF284" s="54"/>
      <c r="HG284" s="708"/>
      <c r="HH284" s="708"/>
      <c r="HI284" s="709">
        <f t="shared" si="191"/>
        <v>0</v>
      </c>
      <c r="HJ284" s="710"/>
      <c r="HK284" s="710">
        <v>6</v>
      </c>
      <c r="HL284" s="738" t="e">
        <f t="shared" si="229"/>
        <v>#DIV/0!</v>
      </c>
      <c r="HM284" s="739"/>
      <c r="HN284" s="739">
        <v>1000</v>
      </c>
      <c r="HO284" s="739">
        <v>6</v>
      </c>
      <c r="HP284" s="740">
        <f t="shared" si="214"/>
        <v>72</v>
      </c>
      <c r="HQ284" s="738"/>
      <c r="HR284" s="741"/>
      <c r="HS284" s="742">
        <v>44927</v>
      </c>
      <c r="HT284" s="739">
        <f ca="1" t="shared" si="215"/>
        <v>5</v>
      </c>
      <c r="HU284" s="739">
        <f ca="1" t="shared" si="216"/>
        <v>150</v>
      </c>
      <c r="HV284" s="739">
        <v>160</v>
      </c>
      <c r="HW284" s="739">
        <f t="shared" si="226"/>
        <v>112</v>
      </c>
      <c r="HX284" s="761">
        <f t="shared" si="219"/>
        <v>1.30232558139535</v>
      </c>
      <c r="HY284" s="739">
        <f ca="1" t="shared" si="220"/>
        <v>3.16899224806202</v>
      </c>
      <c r="HZ284" s="739">
        <f t="shared" si="201"/>
        <v>12</v>
      </c>
      <c r="IA284" s="739"/>
      <c r="IB284" s="739">
        <f ca="1" t="shared" si="223"/>
        <v>22.4</v>
      </c>
      <c r="IC284" s="769">
        <f ca="1" t="shared" si="224"/>
        <v>0.746666666666667</v>
      </c>
      <c r="ID284" s="769">
        <f ca="1" t="shared" si="225"/>
        <v>16.0714285714286</v>
      </c>
      <c r="IE284" s="739"/>
      <c r="IF284" s="739"/>
      <c r="IG284" s="739"/>
      <c r="IH284" s="739"/>
      <c r="II284" s="739"/>
      <c r="IJ284" s="739"/>
      <c r="IK284" s="739"/>
      <c r="IL284" s="743"/>
      <c r="IM284" s="743"/>
      <c r="IN284" s="743"/>
      <c r="IO284" s="743"/>
      <c r="IP284" s="743"/>
      <c r="IQ284" s="739"/>
      <c r="IR284" s="739"/>
      <c r="IS284" s="739"/>
      <c r="IT284" s="739"/>
      <c r="IU284" s="739"/>
      <c r="IV284" s="739"/>
      <c r="IW284" s="739"/>
      <c r="IX284" s="739"/>
      <c r="IY284" s="739"/>
      <c r="IZ284" s="739"/>
      <c r="JA284" s="739"/>
      <c r="JB284" s="743">
        <v>84</v>
      </c>
      <c r="JC284" s="743">
        <v>32</v>
      </c>
      <c r="JD284" s="743">
        <v>4</v>
      </c>
      <c r="JE284" s="743">
        <v>0</v>
      </c>
      <c r="JF284" s="743">
        <v>128</v>
      </c>
      <c r="JG284" s="739">
        <v>16</v>
      </c>
      <c r="JH284" s="739">
        <v>40</v>
      </c>
      <c r="JI284" s="739">
        <v>200</v>
      </c>
      <c r="JJ284" s="739">
        <v>0</v>
      </c>
      <c r="JK284" s="739">
        <v>0</v>
      </c>
      <c r="JL284" s="739">
        <v>36</v>
      </c>
      <c r="JM284" s="739">
        <v>20</v>
      </c>
      <c r="JN284" s="28">
        <f t="shared" si="221"/>
        <v>560</v>
      </c>
      <c r="JO284" s="28">
        <f t="shared" si="222"/>
        <v>0</v>
      </c>
      <c r="JP284" s="28"/>
      <c r="JQ284" s="28"/>
      <c r="JR284" s="28"/>
      <c r="JS284" s="28"/>
      <c r="JT284" s="28"/>
      <c r="JU284" s="28"/>
      <c r="JV284" s="28"/>
      <c r="JW284" s="28"/>
      <c r="JX284" s="28"/>
      <c r="JY284" s="28"/>
      <c r="JZ284" s="28"/>
      <c r="KA284" s="28"/>
      <c r="KB284" s="28"/>
      <c r="KC284" s="28"/>
      <c r="KD284" s="28"/>
      <c r="KE284" s="824"/>
    </row>
    <row r="285" s="786" customFormat="1" hidden="1" customHeight="1" spans="1:291">
      <c r="A285" s="847" t="s">
        <v>1334</v>
      </c>
      <c r="B285" s="415">
        <v>2020</v>
      </c>
      <c r="C285" s="95" t="s">
        <v>2166</v>
      </c>
      <c r="D285" s="95" t="s">
        <v>2174</v>
      </c>
      <c r="E285" s="411"/>
      <c r="F285" s="1235" t="s">
        <v>575</v>
      </c>
      <c r="G285" s="112" t="s">
        <v>576</v>
      </c>
      <c r="H285" s="1060" t="s">
        <v>577</v>
      </c>
      <c r="I285" s="99">
        <f t="shared" si="217"/>
        <v>-44</v>
      </c>
      <c r="J285" s="1129">
        <v>2204</v>
      </c>
      <c r="K285" s="1130">
        <f t="shared" si="207"/>
        <v>2160</v>
      </c>
      <c r="L285" s="1131">
        <f t="shared" si="208"/>
        <v>2160</v>
      </c>
      <c r="M285" s="1132"/>
      <c r="N285" s="1133"/>
      <c r="O285" s="1139"/>
      <c r="P285" s="1138">
        <f t="shared" si="203"/>
        <v>0</v>
      </c>
      <c r="Q285" s="1154">
        <f t="shared" si="204"/>
        <v>0</v>
      </c>
      <c r="R285" s="1156"/>
      <c r="S285" s="1237"/>
      <c r="T285" s="1237"/>
      <c r="U285" s="1237"/>
      <c r="V285" s="1237"/>
      <c r="W285" s="1237"/>
      <c r="X285" s="1237"/>
      <c r="Y285" s="1237"/>
      <c r="Z285" s="1237"/>
      <c r="AA285" s="1156"/>
      <c r="AB285" s="1167"/>
      <c r="AC285" s="1156"/>
      <c r="AD285" s="1156"/>
      <c r="AE285" s="1156"/>
      <c r="AF285" s="1156"/>
      <c r="AG285" s="1156"/>
      <c r="AH285" s="1156"/>
      <c r="AI285" s="1156"/>
      <c r="AJ285" s="1156"/>
      <c r="AK285" s="1156"/>
      <c r="AL285" s="1156"/>
      <c r="AM285" s="1156"/>
      <c r="AN285" s="1156"/>
      <c r="AO285" s="1156"/>
      <c r="AP285" s="1156"/>
      <c r="AQ285" s="1156"/>
      <c r="AR285" s="1156"/>
      <c r="AS285" s="1179"/>
      <c r="AT285" s="1177"/>
      <c r="AU285" s="1178"/>
      <c r="AV285" s="1178"/>
      <c r="AW285" s="1178"/>
      <c r="AX285" s="1178"/>
      <c r="AY285" s="1178"/>
      <c r="AZ285" s="1178"/>
      <c r="BA285" s="1178"/>
      <c r="BB285" s="1178"/>
      <c r="BC285" s="1178"/>
      <c r="BD285" s="1178"/>
      <c r="BE285" s="1178"/>
      <c r="BF285" s="1178"/>
      <c r="BG285" s="1178"/>
      <c r="BH285" s="1178"/>
      <c r="BI285" s="1178"/>
      <c r="BJ285" s="1178"/>
      <c r="BK285" s="1186"/>
      <c r="BL285" s="1187">
        <v>-2268</v>
      </c>
      <c r="BM285" s="1187"/>
      <c r="BN285" s="1187">
        <v>12</v>
      </c>
      <c r="BO285" s="1187"/>
      <c r="BP285" s="1187"/>
      <c r="BQ285" s="1187"/>
      <c r="BR285" s="1187"/>
      <c r="BS285" s="1187"/>
      <c r="BT285" s="1187"/>
      <c r="BU285" s="1187"/>
      <c r="BV285" s="1191"/>
      <c r="BW285" s="1186"/>
      <c r="BX285" s="1186"/>
      <c r="BY285" s="1186"/>
      <c r="BZ285" s="1186"/>
      <c r="CA285" s="1186"/>
      <c r="CB285" s="1186"/>
      <c r="CC285" s="1186"/>
      <c r="CD285" s="1186"/>
      <c r="CE285" s="1186"/>
      <c r="CF285" s="1186"/>
      <c r="CG285" s="1186"/>
      <c r="CH285" s="1186"/>
      <c r="CI285" s="1186"/>
      <c r="CJ285" s="1186"/>
      <c r="CK285" s="1186"/>
      <c r="CL285" s="1186"/>
      <c r="CM285" s="1186"/>
      <c r="CN285" s="1186"/>
      <c r="CO285" s="1186"/>
      <c r="CP285" s="1186"/>
      <c r="CQ285" s="1186"/>
      <c r="CR285" s="1186"/>
      <c r="CS285" s="1186"/>
      <c r="CT285" s="1186"/>
      <c r="CU285" s="1186"/>
      <c r="CV285" s="1186"/>
      <c r="CW285" s="1186"/>
      <c r="CX285" s="1186"/>
      <c r="CY285" s="1186"/>
      <c r="CZ285" s="1186"/>
      <c r="DA285" s="1186"/>
      <c r="DB285" s="1186"/>
      <c r="DC285" s="1186"/>
      <c r="DD285" s="1186"/>
      <c r="DE285" s="1186"/>
      <c r="DF285" s="1186"/>
      <c r="DG285" s="1186"/>
      <c r="DH285" s="1186"/>
      <c r="DI285" s="1186"/>
      <c r="DJ285" s="1186"/>
      <c r="DK285" s="1186"/>
      <c r="DL285" s="1186"/>
      <c r="DM285" s="1186"/>
      <c r="DN285" s="1186"/>
      <c r="DO285" s="1186"/>
      <c r="DP285" s="1186"/>
      <c r="DQ285" s="1186"/>
      <c r="DR285" s="1186"/>
      <c r="DS285" s="1186"/>
      <c r="DT285" s="1186"/>
      <c r="DU285" s="1186">
        <v>96</v>
      </c>
      <c r="DV285" s="1186"/>
      <c r="DW285" s="1186"/>
      <c r="DX285" s="1186"/>
      <c r="DY285" s="1186"/>
      <c r="DZ285" s="1186"/>
      <c r="EA285" s="1186"/>
      <c r="EB285" s="1186"/>
      <c r="EC285" s="1186"/>
      <c r="ED285" s="1186"/>
      <c r="EE285" s="1186"/>
      <c r="EF285" s="1186"/>
      <c r="EG285" s="1186"/>
      <c r="EH285" s="1186"/>
      <c r="EI285" s="1186"/>
      <c r="EJ285" s="1186"/>
      <c r="EK285" s="1197"/>
      <c r="EL285" s="1198"/>
      <c r="EM285" s="1186"/>
      <c r="EN285" s="1186"/>
      <c r="EO285" s="1186"/>
      <c r="EP285" s="1186"/>
      <c r="EQ285" s="1186"/>
      <c r="ER285" s="1186"/>
      <c r="ES285" s="1186"/>
      <c r="ET285" s="1186"/>
      <c r="EU285" s="1186"/>
      <c r="EV285" s="1186"/>
      <c r="EW285" s="1186"/>
      <c r="EX285" s="1186"/>
      <c r="EY285" s="1186"/>
      <c r="EZ285" s="1186"/>
      <c r="FA285" s="1186"/>
      <c r="FB285" s="1186"/>
      <c r="FC285" s="1209"/>
      <c r="FD285" s="1186"/>
      <c r="FE285" s="1186"/>
      <c r="FF285" s="1186"/>
      <c r="FG285" s="1186"/>
      <c r="FH285" s="1186"/>
      <c r="FI285" s="1186"/>
      <c r="FJ285" s="1186"/>
      <c r="FK285" s="1186"/>
      <c r="FL285" s="1209"/>
      <c r="FM285" s="1186"/>
      <c r="FN285" s="1186"/>
      <c r="FO285" s="1186"/>
      <c r="FP285" s="1186"/>
      <c r="FQ285" s="1186"/>
      <c r="FR285" s="1186"/>
      <c r="FS285" s="1186"/>
      <c r="FT285" s="1186"/>
      <c r="FU285" s="1186"/>
      <c r="FV285" s="1186"/>
      <c r="FW285" s="1186"/>
      <c r="FX285" s="1186"/>
      <c r="FY285" s="1186"/>
      <c r="FZ285" s="1186"/>
      <c r="GA285" s="1186"/>
      <c r="GB285" s="1186"/>
      <c r="GC285" s="1186"/>
      <c r="GD285" s="1186"/>
      <c r="GE285" s="1186"/>
      <c r="GF285" s="1186"/>
      <c r="GG285" s="1186"/>
      <c r="GH285" s="1186"/>
      <c r="GI285" s="1186"/>
      <c r="GJ285" s="1186"/>
      <c r="GK285" s="1186"/>
      <c r="GL285" s="1186"/>
      <c r="GM285" s="1186"/>
      <c r="GN285" s="1186"/>
      <c r="GO285" s="1186"/>
      <c r="GP285" s="1186"/>
      <c r="GQ285" s="1186"/>
      <c r="GR285" s="1186"/>
      <c r="GS285" s="1186"/>
      <c r="GT285" s="1186"/>
      <c r="GU285" s="1186"/>
      <c r="GV285" s="1186"/>
      <c r="GW285" s="1186"/>
      <c r="GX285" s="1186"/>
      <c r="GY285" s="1218"/>
      <c r="GZ285" s="364">
        <f t="shared" si="212"/>
        <v>96</v>
      </c>
      <c r="HA285" s="365">
        <f t="shared" si="227"/>
        <v>0</v>
      </c>
      <c r="HB285" s="366">
        <f t="shared" si="213"/>
        <v>96</v>
      </c>
      <c r="HC285" s="366">
        <v>992</v>
      </c>
      <c r="HD285" s="365">
        <v>8544</v>
      </c>
      <c r="HE285" s="365">
        <v>4787</v>
      </c>
      <c r="HF285" s="54"/>
      <c r="HG285" s="708">
        <v>7.99</v>
      </c>
      <c r="HH285" s="817">
        <v>1.73</v>
      </c>
      <c r="HI285" s="709">
        <f t="shared" si="191"/>
        <v>166.08</v>
      </c>
      <c r="HJ285" s="710"/>
      <c r="HK285" s="710">
        <v>9.55</v>
      </c>
      <c r="HL285" s="738">
        <f t="shared" si="229"/>
        <v>0.176084893451816</v>
      </c>
      <c r="HM285" s="739"/>
      <c r="HN285" s="739">
        <v>3000</v>
      </c>
      <c r="HO285" s="739">
        <v>9.55</v>
      </c>
      <c r="HP285" s="740">
        <f t="shared" si="214"/>
        <v>20628</v>
      </c>
      <c r="HQ285" s="738">
        <f>1-HO285/6.7/HH285</f>
        <v>0.176084893451816</v>
      </c>
      <c r="HR285" s="741"/>
      <c r="HS285" s="742">
        <v>44927</v>
      </c>
      <c r="HT285" s="739">
        <f ca="1" t="shared" si="215"/>
        <v>5</v>
      </c>
      <c r="HU285" s="739">
        <f ca="1" t="shared" si="216"/>
        <v>150</v>
      </c>
      <c r="HV285" s="739">
        <v>2204</v>
      </c>
      <c r="HW285" s="739">
        <f t="shared" si="226"/>
        <v>96</v>
      </c>
      <c r="HX285" s="761">
        <f t="shared" si="219"/>
        <v>0.0439963336388634</v>
      </c>
      <c r="HY285" s="739">
        <f ca="1" t="shared" si="220"/>
        <v>0.107057745187901</v>
      </c>
      <c r="HZ285" s="739">
        <f t="shared" si="201"/>
        <v>2160</v>
      </c>
      <c r="IA285" s="739"/>
      <c r="IB285" s="739">
        <f ca="1" t="shared" si="223"/>
        <v>19.2</v>
      </c>
      <c r="IC285" s="769">
        <f ca="1" t="shared" si="224"/>
        <v>0.64</v>
      </c>
      <c r="ID285" s="769">
        <f ca="1" t="shared" si="225"/>
        <v>3375</v>
      </c>
      <c r="IE285" s="739"/>
      <c r="IF285" s="739"/>
      <c r="IG285" s="739"/>
      <c r="IH285" s="739"/>
      <c r="II285" s="739"/>
      <c r="IJ285" s="739"/>
      <c r="IK285" s="739"/>
      <c r="IL285" s="743"/>
      <c r="IM285" s="743"/>
      <c r="IN285" s="743"/>
      <c r="IO285" s="743"/>
      <c r="IP285" s="743"/>
      <c r="IQ285" s="739"/>
      <c r="IR285" s="739"/>
      <c r="IS285" s="739"/>
      <c r="IT285" s="739"/>
      <c r="IU285" s="739"/>
      <c r="IV285" s="739"/>
      <c r="IW285" s="739"/>
      <c r="IX285" s="739"/>
      <c r="IY285" s="739"/>
      <c r="IZ285" s="739"/>
      <c r="JA285" s="739"/>
      <c r="JB285" s="743">
        <v>0</v>
      </c>
      <c r="JC285" s="743">
        <v>320</v>
      </c>
      <c r="JD285" s="743">
        <v>0</v>
      </c>
      <c r="JE285" s="743">
        <v>64</v>
      </c>
      <c r="JF285" s="743">
        <v>0</v>
      </c>
      <c r="JG285" s="739">
        <v>0</v>
      </c>
      <c r="JH285" s="739">
        <v>0</v>
      </c>
      <c r="JI285" s="739">
        <v>128</v>
      </c>
      <c r="JJ285" s="739">
        <v>128</v>
      </c>
      <c r="JK285" s="739">
        <v>0</v>
      </c>
      <c r="JL285" s="739">
        <v>32</v>
      </c>
      <c r="JM285" s="739">
        <v>320</v>
      </c>
      <c r="JN285" s="28">
        <f t="shared" si="221"/>
        <v>992</v>
      </c>
      <c r="JO285" s="28">
        <f t="shared" si="222"/>
        <v>0</v>
      </c>
      <c r="JP285" s="28"/>
      <c r="JQ285" s="28"/>
      <c r="JR285" s="28"/>
      <c r="JS285" s="28"/>
      <c r="JT285" s="28"/>
      <c r="JU285" s="28"/>
      <c r="JV285" s="28"/>
      <c r="JW285" s="28"/>
      <c r="JX285" s="28"/>
      <c r="JY285" s="28"/>
      <c r="JZ285" s="28"/>
      <c r="KA285" s="28"/>
      <c r="KB285" s="28"/>
      <c r="KC285" s="28"/>
      <c r="KD285" s="28"/>
      <c r="KE285" s="824"/>
    </row>
    <row r="286" s="1071" customFormat="1" hidden="1" customHeight="1" spans="1:291">
      <c r="A286" s="847" t="s">
        <v>1334</v>
      </c>
      <c r="B286" s="415">
        <v>2020</v>
      </c>
      <c r="C286" s="122" t="s">
        <v>1645</v>
      </c>
      <c r="D286" s="122" t="s">
        <v>1646</v>
      </c>
      <c r="E286" s="122"/>
      <c r="F286" s="1118" t="s">
        <v>2178</v>
      </c>
      <c r="G286" s="112" t="s">
        <v>2179</v>
      </c>
      <c r="H286" s="301" t="s">
        <v>2180</v>
      </c>
      <c r="I286" s="99">
        <f t="shared" si="217"/>
        <v>0</v>
      </c>
      <c r="J286" s="1141">
        <v>1056</v>
      </c>
      <c r="K286" s="1130">
        <f t="shared" si="207"/>
        <v>1056</v>
      </c>
      <c r="L286" s="1131">
        <f t="shared" si="208"/>
        <v>1056</v>
      </c>
      <c r="M286" s="1142"/>
      <c r="N286" s="1137"/>
      <c r="O286" s="1134"/>
      <c r="P286" s="1135">
        <f t="shared" si="203"/>
        <v>0</v>
      </c>
      <c r="Q286" s="1152">
        <f t="shared" si="204"/>
        <v>0</v>
      </c>
      <c r="R286" s="1153"/>
      <c r="S286" s="1244"/>
      <c r="T286" s="1244"/>
      <c r="U286" s="1244"/>
      <c r="V286" s="1244"/>
      <c r="W286" s="1244"/>
      <c r="X286" s="1244"/>
      <c r="Y286" s="1244"/>
      <c r="Z286" s="1244"/>
      <c r="AA286" s="1153"/>
      <c r="AB286" s="1166"/>
      <c r="AC286" s="1153"/>
      <c r="AD286" s="1153"/>
      <c r="AE286" s="1153"/>
      <c r="AF286" s="1153"/>
      <c r="AG286" s="1153"/>
      <c r="AH286" s="1153"/>
      <c r="AI286" s="1153"/>
      <c r="AJ286" s="1153"/>
      <c r="AK286" s="1153"/>
      <c r="AL286" s="1153"/>
      <c r="AM286" s="1153"/>
      <c r="AN286" s="1153"/>
      <c r="AO286" s="1153"/>
      <c r="AP286" s="1153"/>
      <c r="AQ286" s="1153"/>
      <c r="AR286" s="1153"/>
      <c r="AS286" s="1176"/>
      <c r="AT286" s="1177"/>
      <c r="AU286" s="1178"/>
      <c r="AV286" s="1178"/>
      <c r="AW286" s="1178"/>
      <c r="AX286" s="1178"/>
      <c r="AY286" s="1178"/>
      <c r="AZ286" s="1178"/>
      <c r="BA286" s="1178"/>
      <c r="BB286" s="1178"/>
      <c r="BC286" s="1178"/>
      <c r="BD286" s="1178"/>
      <c r="BE286" s="1178"/>
      <c r="BF286" s="1178"/>
      <c r="BG286" s="1178"/>
      <c r="BH286" s="1178"/>
      <c r="BI286" s="1178"/>
      <c r="BJ286" s="1178"/>
      <c r="BK286" s="1186"/>
      <c r="BL286" s="1187">
        <v>-1056</v>
      </c>
      <c r="BM286" s="1187"/>
      <c r="BN286" s="1187"/>
      <c r="BO286" s="1187"/>
      <c r="BP286" s="1187"/>
      <c r="BQ286" s="1187"/>
      <c r="BR286" s="1187"/>
      <c r="BS286" s="1187"/>
      <c r="BT286" s="1187"/>
      <c r="BU286" s="1187"/>
      <c r="BV286" s="1191"/>
      <c r="BW286" s="1186"/>
      <c r="BX286" s="1186"/>
      <c r="BY286" s="1186"/>
      <c r="BZ286" s="1186"/>
      <c r="CA286" s="1186"/>
      <c r="CB286" s="1186"/>
      <c r="CC286" s="1186"/>
      <c r="CD286" s="1186"/>
      <c r="CE286" s="1186"/>
      <c r="CF286" s="1186"/>
      <c r="CG286" s="1186"/>
      <c r="CH286" s="1186"/>
      <c r="CI286" s="1186"/>
      <c r="CJ286" s="1186"/>
      <c r="CK286" s="1186"/>
      <c r="CL286" s="1186"/>
      <c r="CM286" s="1186"/>
      <c r="CN286" s="1186"/>
      <c r="CO286" s="1186"/>
      <c r="CP286" s="1186"/>
      <c r="CQ286" s="1186"/>
      <c r="CR286" s="1186"/>
      <c r="CS286" s="1186"/>
      <c r="CT286" s="1186"/>
      <c r="CU286" s="1186"/>
      <c r="CV286" s="1186"/>
      <c r="CW286" s="1186"/>
      <c r="CX286" s="1186"/>
      <c r="CY286" s="1186"/>
      <c r="CZ286" s="1186"/>
      <c r="DA286" s="1186"/>
      <c r="DB286" s="1186"/>
      <c r="DC286" s="1186"/>
      <c r="DD286" s="1186"/>
      <c r="DE286" s="1186"/>
      <c r="DF286" s="1186"/>
      <c r="DG286" s="1186"/>
      <c r="DH286" s="1186"/>
      <c r="DI286" s="1186"/>
      <c r="DJ286" s="1186"/>
      <c r="DK286" s="1186"/>
      <c r="DL286" s="1186"/>
      <c r="DM286" s="1186"/>
      <c r="DN286" s="1186"/>
      <c r="DO286" s="1186"/>
      <c r="DP286" s="1186"/>
      <c r="DQ286" s="1186"/>
      <c r="DR286" s="1186"/>
      <c r="DS286" s="1186"/>
      <c r="DT286" s="1186"/>
      <c r="DU286" s="1186"/>
      <c r="DV286" s="1186"/>
      <c r="DW286" s="1186"/>
      <c r="DX286" s="1186"/>
      <c r="DY286" s="1186"/>
      <c r="DZ286" s="1186"/>
      <c r="EA286" s="1186"/>
      <c r="EB286" s="1186"/>
      <c r="EC286" s="1186"/>
      <c r="ED286" s="1186"/>
      <c r="EE286" s="1186"/>
      <c r="EF286" s="1186"/>
      <c r="EG286" s="1186"/>
      <c r="EH286" s="1186"/>
      <c r="EI286" s="1186"/>
      <c r="EJ286" s="1186"/>
      <c r="EK286" s="1197"/>
      <c r="EL286" s="1198"/>
      <c r="EM286" s="1186"/>
      <c r="EN286" s="1186"/>
      <c r="EO286" s="1186"/>
      <c r="EP286" s="1186"/>
      <c r="EQ286" s="1186"/>
      <c r="ER286" s="1186"/>
      <c r="ES286" s="1186"/>
      <c r="ET286" s="1186"/>
      <c r="EU286" s="1186"/>
      <c r="EV286" s="1186"/>
      <c r="EW286" s="1186"/>
      <c r="EX286" s="1186"/>
      <c r="EY286" s="1186"/>
      <c r="EZ286" s="1186"/>
      <c r="FA286" s="1186"/>
      <c r="FB286" s="1186"/>
      <c r="FC286" s="1208"/>
      <c r="FD286" s="1186"/>
      <c r="FE286" s="1186"/>
      <c r="FF286" s="1186"/>
      <c r="FG286" s="1186"/>
      <c r="FH286" s="1186"/>
      <c r="FI286" s="1186"/>
      <c r="FJ286" s="1186"/>
      <c r="FK286" s="1186"/>
      <c r="FL286" s="1208"/>
      <c r="FM286" s="1186"/>
      <c r="FN286" s="1186"/>
      <c r="FO286" s="1186"/>
      <c r="FP286" s="1186"/>
      <c r="FQ286" s="1186"/>
      <c r="FR286" s="1186"/>
      <c r="FS286" s="1186"/>
      <c r="FT286" s="1186"/>
      <c r="FU286" s="1186"/>
      <c r="FV286" s="1186"/>
      <c r="FW286" s="1186"/>
      <c r="FX286" s="1186"/>
      <c r="FY286" s="1186"/>
      <c r="FZ286" s="1186"/>
      <c r="GA286" s="1186"/>
      <c r="GB286" s="1186"/>
      <c r="GC286" s="1186"/>
      <c r="GD286" s="1186"/>
      <c r="GE286" s="1186"/>
      <c r="GF286" s="1186"/>
      <c r="GG286" s="1186"/>
      <c r="GH286" s="1186"/>
      <c r="GI286" s="1186"/>
      <c r="GJ286" s="1186"/>
      <c r="GK286" s="1186"/>
      <c r="GL286" s="1186"/>
      <c r="GM286" s="1186"/>
      <c r="GN286" s="1186"/>
      <c r="GO286" s="1186"/>
      <c r="GP286" s="1186"/>
      <c r="GQ286" s="1186"/>
      <c r="GR286" s="1186"/>
      <c r="GS286" s="1186"/>
      <c r="GT286" s="1186"/>
      <c r="GU286" s="1186"/>
      <c r="GV286" s="1186"/>
      <c r="GW286" s="1186"/>
      <c r="GX286" s="1186"/>
      <c r="GY286" s="1219"/>
      <c r="GZ286" s="364">
        <f t="shared" si="212"/>
        <v>0</v>
      </c>
      <c r="HA286" s="365">
        <f t="shared" si="227"/>
        <v>0</v>
      </c>
      <c r="HB286" s="366">
        <f t="shared" si="213"/>
        <v>0</v>
      </c>
      <c r="HC286" s="366">
        <v>60</v>
      </c>
      <c r="HD286" s="365">
        <v>1024</v>
      </c>
      <c r="HE286" s="365">
        <v>643</v>
      </c>
      <c r="HF286" s="54"/>
      <c r="HG286" s="709"/>
      <c r="HH286" s="709"/>
      <c r="HI286" s="709">
        <f t="shared" si="191"/>
        <v>0</v>
      </c>
      <c r="HJ286" s="711"/>
      <c r="HK286" s="711">
        <v>8.63</v>
      </c>
      <c r="HL286" s="738" t="e">
        <f t="shared" si="229"/>
        <v>#DIV/0!</v>
      </c>
      <c r="HM286" s="743"/>
      <c r="HN286" s="743"/>
      <c r="HO286" s="743">
        <v>8.63</v>
      </c>
      <c r="HP286" s="740">
        <f t="shared" si="214"/>
        <v>9113.28</v>
      </c>
      <c r="HQ286" s="738"/>
      <c r="HR286" s="818"/>
      <c r="HS286" s="742">
        <v>44927</v>
      </c>
      <c r="HT286" s="739">
        <f ca="1" t="shared" si="215"/>
        <v>5</v>
      </c>
      <c r="HU286" s="739">
        <f ca="1" t="shared" si="216"/>
        <v>150</v>
      </c>
      <c r="HV286" s="743">
        <v>1056</v>
      </c>
      <c r="HW286" s="739">
        <f t="shared" si="226"/>
        <v>0</v>
      </c>
      <c r="HX286" s="761">
        <f t="shared" si="219"/>
        <v>0</v>
      </c>
      <c r="HY286" s="739">
        <f ca="1" t="shared" si="220"/>
        <v>0</v>
      </c>
      <c r="HZ286" s="739">
        <f t="shared" si="201"/>
        <v>1056</v>
      </c>
      <c r="IA286" s="743"/>
      <c r="IB286" s="739">
        <f ca="1" t="shared" ref="IB286:IB314" si="230">HW286/HT286</f>
        <v>0</v>
      </c>
      <c r="IC286" s="769">
        <f ca="1" t="shared" ref="IC286:IC314" si="231">HW286/HU286</f>
        <v>0</v>
      </c>
      <c r="ID286" s="769" t="e">
        <f ca="1" t="shared" ref="ID286:ID314" si="232">HZ286/IC286</f>
        <v>#DIV/0!</v>
      </c>
      <c r="IE286" s="743"/>
      <c r="IF286" s="743"/>
      <c r="IG286" s="743"/>
      <c r="IH286" s="743"/>
      <c r="II286" s="743"/>
      <c r="IJ286" s="743"/>
      <c r="IK286" s="743"/>
      <c r="IL286" s="743"/>
      <c r="IM286" s="743"/>
      <c r="IN286" s="743"/>
      <c r="IO286" s="743"/>
      <c r="IP286" s="743"/>
      <c r="IQ286" s="739"/>
      <c r="IR286" s="739"/>
      <c r="IS286" s="739"/>
      <c r="IT286" s="739"/>
      <c r="IU286" s="739"/>
      <c r="IV286" s="739"/>
      <c r="IW286" s="739"/>
      <c r="IX286" s="739"/>
      <c r="IY286" s="739"/>
      <c r="IZ286" s="739"/>
      <c r="JA286" s="739"/>
      <c r="JB286" s="743">
        <v>0</v>
      </c>
      <c r="JC286" s="743">
        <v>40</v>
      </c>
      <c r="JD286" s="743">
        <v>0</v>
      </c>
      <c r="JE286" s="743">
        <v>0</v>
      </c>
      <c r="JF286" s="743">
        <v>0</v>
      </c>
      <c r="JG286" s="739">
        <v>0</v>
      </c>
      <c r="JH286" s="739">
        <v>0</v>
      </c>
      <c r="JI286" s="739">
        <v>0</v>
      </c>
      <c r="JJ286" s="739">
        <v>0</v>
      </c>
      <c r="JK286" s="739">
        <v>0</v>
      </c>
      <c r="JL286" s="739">
        <v>0</v>
      </c>
      <c r="JM286" s="739">
        <v>20</v>
      </c>
      <c r="JN286" s="28">
        <f t="shared" si="221"/>
        <v>60</v>
      </c>
      <c r="JO286" s="28">
        <f t="shared" si="222"/>
        <v>0</v>
      </c>
      <c r="JP286" s="325"/>
      <c r="JQ286" s="325"/>
      <c r="JR286" s="325"/>
      <c r="JS286" s="325"/>
      <c r="JT286" s="325"/>
      <c r="JU286" s="325"/>
      <c r="JV286" s="325"/>
      <c r="JW286" s="325"/>
      <c r="JX286" s="325"/>
      <c r="JY286" s="325"/>
      <c r="JZ286" s="325"/>
      <c r="KA286" s="325"/>
      <c r="KB286" s="325"/>
      <c r="KC286" s="325"/>
      <c r="KD286" s="325"/>
      <c r="KE286" s="825"/>
    </row>
    <row r="287" s="786" customFormat="1" hidden="1" customHeight="1" spans="1:291">
      <c r="A287" s="847" t="s">
        <v>1334</v>
      </c>
      <c r="B287" s="343" t="s">
        <v>1668</v>
      </c>
      <c r="C287" s="95" t="s">
        <v>2166</v>
      </c>
      <c r="D287" s="95" t="s">
        <v>2181</v>
      </c>
      <c r="E287" s="418"/>
      <c r="F287" s="1253" t="s">
        <v>2182</v>
      </c>
      <c r="G287" s="416" t="s">
        <v>2183</v>
      </c>
      <c r="H287" s="301" t="s">
        <v>2184</v>
      </c>
      <c r="I287" s="99">
        <f t="shared" si="217"/>
        <v>-493</v>
      </c>
      <c r="J287" s="1141">
        <v>3928</v>
      </c>
      <c r="K287" s="1130">
        <f t="shared" si="207"/>
        <v>3435</v>
      </c>
      <c r="L287" s="1131">
        <f t="shared" si="208"/>
        <v>3435</v>
      </c>
      <c r="M287" s="1132"/>
      <c r="N287" s="1133"/>
      <c r="O287" s="1139"/>
      <c r="P287" s="1138">
        <f t="shared" si="203"/>
        <v>0</v>
      </c>
      <c r="Q287" s="1154">
        <f t="shared" si="204"/>
        <v>3000</v>
      </c>
      <c r="R287" s="1156"/>
      <c r="S287" s="1237"/>
      <c r="T287" s="1237"/>
      <c r="U287" s="1237"/>
      <c r="V287" s="1237"/>
      <c r="W287" s="1237"/>
      <c r="X287" s="1237"/>
      <c r="Y287" s="1237"/>
      <c r="Z287" s="1237"/>
      <c r="AA287" s="1156"/>
      <c r="AB287" s="1167">
        <v>3000</v>
      </c>
      <c r="AC287" s="1156"/>
      <c r="AD287" s="1156"/>
      <c r="AE287" s="1156"/>
      <c r="AF287" s="1156"/>
      <c r="AG287" s="1156"/>
      <c r="AH287" s="1156"/>
      <c r="AI287" s="1156"/>
      <c r="AJ287" s="1156"/>
      <c r="AK287" s="1156"/>
      <c r="AL287" s="1156"/>
      <c r="AM287" s="1156"/>
      <c r="AN287" s="1156"/>
      <c r="AO287" s="1156"/>
      <c r="AP287" s="1156"/>
      <c r="AQ287" s="1156"/>
      <c r="AR287" s="1156"/>
      <c r="AS287" s="1179"/>
      <c r="AT287" s="1177"/>
      <c r="AU287" s="1178"/>
      <c r="AV287" s="1178"/>
      <c r="AW287" s="1178"/>
      <c r="AX287" s="1178"/>
      <c r="AY287" s="1178"/>
      <c r="AZ287" s="1178"/>
      <c r="BA287" s="1178"/>
      <c r="BB287" s="1178"/>
      <c r="BC287" s="1178"/>
      <c r="BD287" s="1178"/>
      <c r="BE287" s="1178"/>
      <c r="BF287" s="1178"/>
      <c r="BG287" s="1178"/>
      <c r="BH287" s="1178"/>
      <c r="BI287" s="1178">
        <v>16</v>
      </c>
      <c r="BJ287" s="1178"/>
      <c r="BK287" s="1186"/>
      <c r="BL287" s="1187">
        <v>-960</v>
      </c>
      <c r="BM287" s="1187"/>
      <c r="BN287" s="1187"/>
      <c r="BO287" s="1187"/>
      <c r="BP287" s="1187"/>
      <c r="BQ287" s="1187"/>
      <c r="BR287" s="1187"/>
      <c r="BS287" s="1187"/>
      <c r="BT287" s="1187"/>
      <c r="BU287" s="1187"/>
      <c r="BV287" s="1191"/>
      <c r="BW287" s="1186"/>
      <c r="BX287" s="1186"/>
      <c r="BY287" s="1186"/>
      <c r="BZ287" s="1186"/>
      <c r="CA287" s="1186"/>
      <c r="CB287" s="1186">
        <v>64</v>
      </c>
      <c r="CC287" s="1186">
        <v>32</v>
      </c>
      <c r="CD287" s="1186"/>
      <c r="CE287" s="1186"/>
      <c r="CF287" s="1186"/>
      <c r="CG287" s="1186"/>
      <c r="CH287" s="1186">
        <v>16</v>
      </c>
      <c r="CI287" s="1186"/>
      <c r="CJ287" s="1186"/>
      <c r="CK287" s="1186"/>
      <c r="CL287" s="1186"/>
      <c r="CM287" s="1186"/>
      <c r="CN287" s="1186">
        <v>8</v>
      </c>
      <c r="CO287" s="1186"/>
      <c r="CP287" s="1186"/>
      <c r="CQ287" s="1186"/>
      <c r="CR287" s="1186"/>
      <c r="CS287" s="1186"/>
      <c r="CT287" s="1186"/>
      <c r="CU287" s="1186">
        <v>72</v>
      </c>
      <c r="CV287" s="1186"/>
      <c r="CW287" s="1186"/>
      <c r="CX287" s="1186"/>
      <c r="CY287" s="1186"/>
      <c r="CZ287" s="1186"/>
      <c r="DA287" s="1186"/>
      <c r="DB287" s="1186"/>
      <c r="DC287" s="1186"/>
      <c r="DD287" s="1186"/>
      <c r="DE287" s="1186"/>
      <c r="DF287" s="1186"/>
      <c r="DG287" s="1186"/>
      <c r="DH287" s="1186"/>
      <c r="DI287" s="1186"/>
      <c r="DJ287" s="1186">
        <v>28</v>
      </c>
      <c r="DK287" s="1186">
        <v>208</v>
      </c>
      <c r="DL287" s="1186">
        <v>80</v>
      </c>
      <c r="DM287" s="1186"/>
      <c r="DN287" s="1186"/>
      <c r="DO287" s="1186"/>
      <c r="DP287" s="1186"/>
      <c r="DQ287" s="1186"/>
      <c r="DR287" s="1186"/>
      <c r="DS287" s="1186"/>
      <c r="DT287" s="1186"/>
      <c r="DU287" s="1186"/>
      <c r="DV287" s="1186"/>
      <c r="DW287" s="1186"/>
      <c r="DX287" s="1186"/>
      <c r="DY287" s="1186"/>
      <c r="DZ287" s="1186"/>
      <c r="EA287" s="1186"/>
      <c r="EB287" s="1186"/>
      <c r="EC287" s="1186"/>
      <c r="ED287" s="1186"/>
      <c r="EE287" s="1186"/>
      <c r="EF287" s="1186"/>
      <c r="EG287" s="1186"/>
      <c r="EH287" s="1186"/>
      <c r="EI287" s="1186"/>
      <c r="EJ287" s="1186"/>
      <c r="EK287" s="1197"/>
      <c r="EL287" s="1198"/>
      <c r="EM287" s="1186"/>
      <c r="EN287" s="1186"/>
      <c r="EO287" s="1186"/>
      <c r="EP287" s="1186"/>
      <c r="EQ287" s="1186"/>
      <c r="ER287" s="1186"/>
      <c r="ES287" s="1186"/>
      <c r="ET287" s="1186"/>
      <c r="EU287" s="1186"/>
      <c r="EV287" s="1186"/>
      <c r="EW287" s="1186"/>
      <c r="EX287" s="1186"/>
      <c r="EY287" s="1186"/>
      <c r="EZ287" s="1186"/>
      <c r="FA287" s="1186"/>
      <c r="FB287" s="1186"/>
      <c r="FC287" s="1209"/>
      <c r="FD287" s="1186"/>
      <c r="FE287" s="1186"/>
      <c r="FF287" s="1186"/>
      <c r="FG287" s="1186"/>
      <c r="FH287" s="1186"/>
      <c r="FI287" s="1186"/>
      <c r="FJ287" s="1186"/>
      <c r="FK287" s="1186"/>
      <c r="FL287" s="1209"/>
      <c r="FM287" s="1186"/>
      <c r="FN287" s="1186"/>
      <c r="FO287" s="1186"/>
      <c r="FP287" s="1186"/>
      <c r="FQ287" s="1186"/>
      <c r="FR287" s="1186"/>
      <c r="FS287" s="1186"/>
      <c r="FT287" s="1186"/>
      <c r="FU287" s="1186"/>
      <c r="FV287" s="1186"/>
      <c r="FW287" s="1186"/>
      <c r="FX287" s="1186"/>
      <c r="FY287" s="1186"/>
      <c r="FZ287" s="1186"/>
      <c r="GA287" s="1186"/>
      <c r="GB287" s="1186"/>
      <c r="GC287" s="1186"/>
      <c r="GD287" s="1186"/>
      <c r="GE287" s="1186"/>
      <c r="GF287" s="1186"/>
      <c r="GG287" s="1186"/>
      <c r="GH287" s="1186"/>
      <c r="GI287" s="1186"/>
      <c r="GJ287" s="1186"/>
      <c r="GK287" s="1186"/>
      <c r="GL287" s="1186">
        <v>1</v>
      </c>
      <c r="GM287" s="1186"/>
      <c r="GN287" s="1186"/>
      <c r="GO287" s="1186"/>
      <c r="GP287" s="1186"/>
      <c r="GQ287" s="1186"/>
      <c r="GR287" s="1186"/>
      <c r="GS287" s="1186"/>
      <c r="GT287" s="1186"/>
      <c r="GU287" s="1186"/>
      <c r="GV287" s="1186"/>
      <c r="GW287" s="1186"/>
      <c r="GX287" s="1186"/>
      <c r="GY287" s="1218"/>
      <c r="GZ287" s="364">
        <f t="shared" si="212"/>
        <v>508</v>
      </c>
      <c r="HA287" s="365">
        <f t="shared" si="227"/>
        <v>1</v>
      </c>
      <c r="HB287" s="366">
        <f t="shared" si="213"/>
        <v>509</v>
      </c>
      <c r="HC287" s="366">
        <v>1992</v>
      </c>
      <c r="HD287" s="365"/>
      <c r="HE287" s="365"/>
      <c r="HF287" s="54"/>
      <c r="HG287" s="709">
        <v>9.99</v>
      </c>
      <c r="HH287" s="709">
        <v>2.5</v>
      </c>
      <c r="HI287" s="709">
        <f t="shared" si="191"/>
        <v>1272.5</v>
      </c>
      <c r="HJ287" s="711"/>
      <c r="HK287" s="711">
        <v>12.23</v>
      </c>
      <c r="HL287" s="738">
        <f t="shared" si="229"/>
        <v>0.269850746268657</v>
      </c>
      <c r="HM287" s="743"/>
      <c r="HN287" s="739">
        <v>3000</v>
      </c>
      <c r="HO287" s="743">
        <v>12.23</v>
      </c>
      <c r="HP287" s="740">
        <f t="shared" si="214"/>
        <v>42010.05</v>
      </c>
      <c r="HQ287" s="738">
        <f>1-HO287/6.7/HH287</f>
        <v>0.269850746268657</v>
      </c>
      <c r="HR287" s="745">
        <v>44652</v>
      </c>
      <c r="HS287" s="742">
        <v>44927</v>
      </c>
      <c r="HT287" s="739">
        <f ca="1" t="shared" si="215"/>
        <v>5</v>
      </c>
      <c r="HU287" s="739">
        <f ca="1" t="shared" si="216"/>
        <v>150</v>
      </c>
      <c r="HV287" s="743">
        <v>3928</v>
      </c>
      <c r="HW287" s="739">
        <f t="shared" si="226"/>
        <v>509</v>
      </c>
      <c r="HX287" s="761">
        <f t="shared" si="219"/>
        <v>0.138258861876952</v>
      </c>
      <c r="HY287" s="739">
        <f ca="1" t="shared" si="220"/>
        <v>0.336429897233917</v>
      </c>
      <c r="HZ287" s="739">
        <f t="shared" si="201"/>
        <v>3435</v>
      </c>
      <c r="IA287" s="743"/>
      <c r="IB287" s="739">
        <f ca="1" t="shared" si="230"/>
        <v>101.8</v>
      </c>
      <c r="IC287" s="769">
        <f ca="1" t="shared" si="231"/>
        <v>3.39333333333333</v>
      </c>
      <c r="ID287" s="769">
        <f ca="1" t="shared" si="232"/>
        <v>1012.278978389</v>
      </c>
      <c r="IE287" s="743"/>
      <c r="IF287" s="743"/>
      <c r="IG287" s="743"/>
      <c r="IH287" s="743"/>
      <c r="II287" s="743"/>
      <c r="IJ287" s="743"/>
      <c r="IK287" s="743"/>
      <c r="IL287" s="743"/>
      <c r="IM287" s="743"/>
      <c r="IN287" s="743"/>
      <c r="IO287" s="743"/>
      <c r="IP287" s="743"/>
      <c r="IQ287" s="739"/>
      <c r="IR287" s="739"/>
      <c r="IS287" s="739"/>
      <c r="IT287" s="739"/>
      <c r="IU287" s="739"/>
      <c r="IV287" s="739"/>
      <c r="IW287" s="739"/>
      <c r="IX287" s="739"/>
      <c r="IY287" s="739"/>
      <c r="IZ287" s="739"/>
      <c r="JA287" s="739"/>
      <c r="JB287" s="743">
        <v>0</v>
      </c>
      <c r="JC287" s="743">
        <v>0</v>
      </c>
      <c r="JD287" s="743">
        <v>368</v>
      </c>
      <c r="JE287" s="743">
        <v>224</v>
      </c>
      <c r="JF287" s="743">
        <v>256</v>
      </c>
      <c r="JG287" s="739">
        <v>516</v>
      </c>
      <c r="JH287" s="739">
        <v>32</v>
      </c>
      <c r="JI287" s="739">
        <v>128</v>
      </c>
      <c r="JJ287" s="739">
        <v>64</v>
      </c>
      <c r="JK287" s="739">
        <v>120</v>
      </c>
      <c r="JL287" s="739">
        <v>132</v>
      </c>
      <c r="JM287" s="739">
        <v>152</v>
      </c>
      <c r="JN287" s="28">
        <f t="shared" si="221"/>
        <v>1992</v>
      </c>
      <c r="JO287" s="28">
        <f t="shared" si="222"/>
        <v>0</v>
      </c>
      <c r="JP287" s="28"/>
      <c r="JQ287" s="28"/>
      <c r="JR287" s="28"/>
      <c r="JS287" s="28"/>
      <c r="JT287" s="28"/>
      <c r="JU287" s="28"/>
      <c r="JV287" s="28"/>
      <c r="JW287" s="28"/>
      <c r="JX287" s="28"/>
      <c r="JY287" s="28"/>
      <c r="JZ287" s="28"/>
      <c r="KA287" s="28"/>
      <c r="KB287" s="28"/>
      <c r="KC287" s="28"/>
      <c r="KD287" s="28"/>
      <c r="KE287" s="824"/>
    </row>
    <row r="288" s="786" customFormat="1" hidden="1" customHeight="1" spans="1:291">
      <c r="A288" s="847" t="s">
        <v>1334</v>
      </c>
      <c r="B288" s="343" t="s">
        <v>1668</v>
      </c>
      <c r="C288" s="95" t="s">
        <v>2166</v>
      </c>
      <c r="D288" s="95" t="s">
        <v>2181</v>
      </c>
      <c r="E288" s="418"/>
      <c r="F288" s="1253" t="s">
        <v>2185</v>
      </c>
      <c r="G288" s="416" t="s">
        <v>2186</v>
      </c>
      <c r="H288" s="301" t="s">
        <v>2187</v>
      </c>
      <c r="I288" s="99">
        <f t="shared" si="217"/>
        <v>-348</v>
      </c>
      <c r="J288" s="1141">
        <v>2476</v>
      </c>
      <c r="K288" s="1130">
        <f t="shared" si="207"/>
        <v>2128</v>
      </c>
      <c r="L288" s="1131">
        <f t="shared" si="208"/>
        <v>2128</v>
      </c>
      <c r="M288" s="1132"/>
      <c r="N288" s="1133"/>
      <c r="O288" s="1139"/>
      <c r="P288" s="1138">
        <f t="shared" si="203"/>
        <v>0</v>
      </c>
      <c r="Q288" s="1154">
        <f t="shared" si="204"/>
        <v>0</v>
      </c>
      <c r="R288" s="1156"/>
      <c r="S288" s="1237"/>
      <c r="T288" s="1237"/>
      <c r="U288" s="1237"/>
      <c r="V288" s="1237"/>
      <c r="W288" s="1237"/>
      <c r="X288" s="1237"/>
      <c r="Y288" s="1237"/>
      <c r="Z288" s="1237"/>
      <c r="AA288" s="1156"/>
      <c r="AB288" s="1167"/>
      <c r="AC288" s="1156"/>
      <c r="AD288" s="1156"/>
      <c r="AE288" s="1156"/>
      <c r="AF288" s="1156"/>
      <c r="AG288" s="1156"/>
      <c r="AH288" s="1156"/>
      <c r="AI288" s="1156"/>
      <c r="AJ288" s="1156"/>
      <c r="AK288" s="1156"/>
      <c r="AL288" s="1156"/>
      <c r="AM288" s="1156"/>
      <c r="AN288" s="1156"/>
      <c r="AO288" s="1156"/>
      <c r="AP288" s="1156"/>
      <c r="AQ288" s="1156"/>
      <c r="AR288" s="1156"/>
      <c r="AS288" s="1179"/>
      <c r="AT288" s="1177"/>
      <c r="AU288" s="1178"/>
      <c r="AV288" s="1178"/>
      <c r="AW288" s="1178"/>
      <c r="AX288" s="1178"/>
      <c r="AY288" s="1178"/>
      <c r="AZ288" s="1178"/>
      <c r="BA288" s="1178"/>
      <c r="BB288" s="1178"/>
      <c r="BC288" s="1178"/>
      <c r="BD288" s="1178"/>
      <c r="BE288" s="1178"/>
      <c r="BF288" s="1178"/>
      <c r="BG288" s="1178"/>
      <c r="BH288" s="1178"/>
      <c r="BI288" s="1178"/>
      <c r="BJ288" s="1178"/>
      <c r="BK288" s="1186"/>
      <c r="BL288" s="1187">
        <v>-2540</v>
      </c>
      <c r="BM288" s="1187"/>
      <c r="BN288" s="1187"/>
      <c r="BO288" s="1187"/>
      <c r="BP288" s="1187"/>
      <c r="BQ288" s="1187"/>
      <c r="BR288" s="1187"/>
      <c r="BS288" s="1187"/>
      <c r="BT288" s="1187"/>
      <c r="BU288" s="1187"/>
      <c r="BV288" s="1191"/>
      <c r="BW288" s="1186"/>
      <c r="BX288" s="1186"/>
      <c r="BY288" s="1186"/>
      <c r="BZ288" s="1186"/>
      <c r="CA288" s="1186"/>
      <c r="CB288" s="1186"/>
      <c r="CC288" s="1186">
        <v>32</v>
      </c>
      <c r="CD288" s="1186"/>
      <c r="CE288" s="1186"/>
      <c r="CF288" s="1186"/>
      <c r="CG288" s="1186"/>
      <c r="CH288" s="1186"/>
      <c r="CI288" s="1186"/>
      <c r="CJ288" s="1186"/>
      <c r="CK288" s="1186"/>
      <c r="CL288" s="1186"/>
      <c r="CM288" s="1186"/>
      <c r="CN288" s="1186">
        <v>8</v>
      </c>
      <c r="CO288" s="1186"/>
      <c r="CP288" s="1186"/>
      <c r="CQ288" s="1186"/>
      <c r="CR288" s="1186"/>
      <c r="CS288" s="1186"/>
      <c r="CT288" s="1186"/>
      <c r="CU288" s="1186">
        <v>40</v>
      </c>
      <c r="CV288" s="1186"/>
      <c r="CW288" s="1186"/>
      <c r="CX288" s="1186"/>
      <c r="CY288" s="1186"/>
      <c r="CZ288" s="1186"/>
      <c r="DA288" s="1186"/>
      <c r="DB288" s="1186"/>
      <c r="DC288" s="1186"/>
      <c r="DD288" s="1186"/>
      <c r="DE288" s="1186"/>
      <c r="DF288" s="1186"/>
      <c r="DG288" s="1186"/>
      <c r="DH288" s="1186"/>
      <c r="DI288" s="1186"/>
      <c r="DJ288" s="1186">
        <v>28</v>
      </c>
      <c r="DK288" s="1186">
        <v>208</v>
      </c>
      <c r="DL288" s="1186">
        <v>64</v>
      </c>
      <c r="DM288" s="1186"/>
      <c r="DN288" s="1186"/>
      <c r="DO288" s="1186"/>
      <c r="DP288" s="1186"/>
      <c r="DQ288" s="1186"/>
      <c r="DR288" s="1186"/>
      <c r="DS288" s="1186"/>
      <c r="DT288" s="1186"/>
      <c r="DU288" s="1186">
        <v>32</v>
      </c>
      <c r="DV288" s="1186"/>
      <c r="DW288" s="1186"/>
      <c r="DX288" s="1186"/>
      <c r="DY288" s="1186"/>
      <c r="DZ288" s="1186"/>
      <c r="EA288" s="1186"/>
      <c r="EB288" s="1186"/>
      <c r="EC288" s="1186"/>
      <c r="ED288" s="1186"/>
      <c r="EE288" s="1186"/>
      <c r="EF288" s="1186"/>
      <c r="EG288" s="1186"/>
      <c r="EH288" s="1186"/>
      <c r="EI288" s="1186"/>
      <c r="EJ288" s="1186"/>
      <c r="EK288" s="1197"/>
      <c r="EL288" s="1198"/>
      <c r="EM288" s="1186"/>
      <c r="EN288" s="1186"/>
      <c r="EO288" s="1186"/>
      <c r="EP288" s="1186"/>
      <c r="EQ288" s="1186"/>
      <c r="ER288" s="1186"/>
      <c r="ES288" s="1186"/>
      <c r="ET288" s="1186"/>
      <c r="EU288" s="1186"/>
      <c r="EV288" s="1186"/>
      <c r="EW288" s="1186"/>
      <c r="EX288" s="1186"/>
      <c r="EY288" s="1186"/>
      <c r="EZ288" s="1186"/>
      <c r="FA288" s="1186"/>
      <c r="FB288" s="1186"/>
      <c r="FC288" s="1209"/>
      <c r="FD288" s="1186"/>
      <c r="FE288" s="1186"/>
      <c r="FF288" s="1186"/>
      <c r="FG288" s="1186"/>
      <c r="FH288" s="1186"/>
      <c r="FI288" s="1186"/>
      <c r="FJ288" s="1186"/>
      <c r="FK288" s="1186"/>
      <c r="FL288" s="1209"/>
      <c r="FM288" s="1186"/>
      <c r="FN288" s="1186"/>
      <c r="FO288" s="1186"/>
      <c r="FP288" s="1186"/>
      <c r="FQ288" s="1186"/>
      <c r="FR288" s="1186"/>
      <c r="FS288" s="1186"/>
      <c r="FT288" s="1186"/>
      <c r="FU288" s="1186"/>
      <c r="FV288" s="1186"/>
      <c r="FW288" s="1186"/>
      <c r="FX288" s="1186"/>
      <c r="FY288" s="1186"/>
      <c r="FZ288" s="1186"/>
      <c r="GA288" s="1186"/>
      <c r="GB288" s="1186"/>
      <c r="GC288" s="1186"/>
      <c r="GD288" s="1186"/>
      <c r="GE288" s="1186"/>
      <c r="GF288" s="1186"/>
      <c r="GG288" s="1186"/>
      <c r="GH288" s="1186"/>
      <c r="GI288" s="1186"/>
      <c r="GJ288" s="1186"/>
      <c r="GK288" s="1186"/>
      <c r="GL288" s="1186"/>
      <c r="GM288" s="1186"/>
      <c r="GN288" s="1186"/>
      <c r="GO288" s="1186"/>
      <c r="GP288" s="1186"/>
      <c r="GQ288" s="1186"/>
      <c r="GR288" s="1186"/>
      <c r="GS288" s="1186"/>
      <c r="GT288" s="1186"/>
      <c r="GU288" s="1186"/>
      <c r="GV288" s="1186"/>
      <c r="GW288" s="1186"/>
      <c r="GX288" s="1186"/>
      <c r="GY288" s="1218"/>
      <c r="GZ288" s="364">
        <f t="shared" si="212"/>
        <v>412</v>
      </c>
      <c r="HA288" s="365">
        <f t="shared" si="227"/>
        <v>0</v>
      </c>
      <c r="HB288" s="366">
        <f t="shared" si="213"/>
        <v>412</v>
      </c>
      <c r="HC288" s="366">
        <v>3400</v>
      </c>
      <c r="HD288" s="365"/>
      <c r="HE288" s="365"/>
      <c r="HF288" s="54"/>
      <c r="HG288" s="709">
        <v>9.99</v>
      </c>
      <c r="HH288" s="709">
        <v>2.5</v>
      </c>
      <c r="HI288" s="709">
        <f t="shared" si="191"/>
        <v>1030</v>
      </c>
      <c r="HJ288" s="711"/>
      <c r="HK288" s="711">
        <v>12.23</v>
      </c>
      <c r="HL288" s="738">
        <f t="shared" si="229"/>
        <v>0.269850746268657</v>
      </c>
      <c r="HM288" s="743"/>
      <c r="HN288" s="739">
        <v>3000</v>
      </c>
      <c r="HO288" s="743">
        <v>12.23</v>
      </c>
      <c r="HP288" s="740">
        <f t="shared" si="214"/>
        <v>26025.44</v>
      </c>
      <c r="HQ288" s="738">
        <f>1-HO288/6.7/HH288</f>
        <v>0.269850746268657</v>
      </c>
      <c r="HR288" s="745">
        <v>44652</v>
      </c>
      <c r="HS288" s="742">
        <v>44927</v>
      </c>
      <c r="HT288" s="739">
        <f ca="1" t="shared" si="215"/>
        <v>5</v>
      </c>
      <c r="HU288" s="739">
        <f ca="1" t="shared" si="216"/>
        <v>150</v>
      </c>
      <c r="HV288" s="743">
        <v>2476</v>
      </c>
      <c r="HW288" s="739">
        <f t="shared" si="226"/>
        <v>412</v>
      </c>
      <c r="HX288" s="761">
        <f t="shared" si="219"/>
        <v>0.178974804517811</v>
      </c>
      <c r="HY288" s="739">
        <f ca="1" t="shared" si="220"/>
        <v>0.435505357660006</v>
      </c>
      <c r="HZ288" s="739">
        <f t="shared" si="201"/>
        <v>2128</v>
      </c>
      <c r="IA288" s="743"/>
      <c r="IB288" s="739">
        <f ca="1" t="shared" si="230"/>
        <v>82.4</v>
      </c>
      <c r="IC288" s="769">
        <f ca="1" t="shared" si="231"/>
        <v>2.74666666666667</v>
      </c>
      <c r="ID288" s="769">
        <f ca="1" t="shared" si="232"/>
        <v>774.757281553398</v>
      </c>
      <c r="IE288" s="743"/>
      <c r="IF288" s="743"/>
      <c r="IG288" s="743"/>
      <c r="IH288" s="743"/>
      <c r="II288" s="743"/>
      <c r="IJ288" s="743"/>
      <c r="IK288" s="743"/>
      <c r="IL288" s="743"/>
      <c r="IM288" s="743"/>
      <c r="IN288" s="743"/>
      <c r="IO288" s="743"/>
      <c r="IP288" s="743"/>
      <c r="IQ288" s="739"/>
      <c r="IR288" s="739"/>
      <c r="IS288" s="739"/>
      <c r="IT288" s="739"/>
      <c r="IU288" s="739"/>
      <c r="IV288" s="739"/>
      <c r="IW288" s="739"/>
      <c r="IX288" s="739"/>
      <c r="IY288" s="739"/>
      <c r="IZ288" s="739"/>
      <c r="JA288" s="739"/>
      <c r="JB288" s="743">
        <v>0</v>
      </c>
      <c r="JC288" s="743">
        <v>0</v>
      </c>
      <c r="JD288" s="743">
        <v>304</v>
      </c>
      <c r="JE288" s="743">
        <v>64</v>
      </c>
      <c r="JF288" s="743">
        <v>256</v>
      </c>
      <c r="JG288" s="739">
        <v>468</v>
      </c>
      <c r="JH288" s="739">
        <v>32</v>
      </c>
      <c r="JI288" s="739">
        <v>1936</v>
      </c>
      <c r="JJ288" s="739">
        <v>16</v>
      </c>
      <c r="JK288" s="739">
        <v>72</v>
      </c>
      <c r="JL288" s="739">
        <v>84</v>
      </c>
      <c r="JM288" s="739">
        <v>168</v>
      </c>
      <c r="JN288" s="28">
        <f t="shared" si="221"/>
        <v>3400</v>
      </c>
      <c r="JO288" s="28">
        <f t="shared" si="222"/>
        <v>0</v>
      </c>
      <c r="JP288" s="28"/>
      <c r="JQ288" s="28"/>
      <c r="JR288" s="28"/>
      <c r="JS288" s="28"/>
      <c r="JT288" s="28"/>
      <c r="JU288" s="28"/>
      <c r="JV288" s="28"/>
      <c r="JW288" s="28"/>
      <c r="JX288" s="28"/>
      <c r="JY288" s="28"/>
      <c r="JZ288" s="28"/>
      <c r="KA288" s="28"/>
      <c r="KB288" s="28"/>
      <c r="KC288" s="28"/>
      <c r="KD288" s="28"/>
      <c r="KE288" s="824"/>
    </row>
    <row r="289" s="786" customFormat="1" hidden="1" customHeight="1" spans="1:291">
      <c r="A289" s="847" t="s">
        <v>1334</v>
      </c>
      <c r="B289" s="343" t="s">
        <v>1668</v>
      </c>
      <c r="C289" s="95" t="s">
        <v>2166</v>
      </c>
      <c r="D289" s="95" t="s">
        <v>2181</v>
      </c>
      <c r="E289" s="418"/>
      <c r="F289" s="1253" t="s">
        <v>2188</v>
      </c>
      <c r="G289" s="416" t="s">
        <v>2189</v>
      </c>
      <c r="H289" s="301" t="s">
        <v>2190</v>
      </c>
      <c r="I289" s="99">
        <f t="shared" si="217"/>
        <v>-460</v>
      </c>
      <c r="J289" s="1141">
        <v>1923</v>
      </c>
      <c r="K289" s="1130">
        <f t="shared" si="207"/>
        <v>1463</v>
      </c>
      <c r="L289" s="1131">
        <f t="shared" si="208"/>
        <v>1463</v>
      </c>
      <c r="M289" s="1132"/>
      <c r="N289" s="1133"/>
      <c r="O289" s="1139"/>
      <c r="P289" s="1138">
        <f t="shared" si="203"/>
        <v>0</v>
      </c>
      <c r="Q289" s="1154">
        <f t="shared" si="204"/>
        <v>0</v>
      </c>
      <c r="R289" s="1156"/>
      <c r="S289" s="1237"/>
      <c r="T289" s="1237"/>
      <c r="U289" s="1237"/>
      <c r="V289" s="1237"/>
      <c r="W289" s="1237"/>
      <c r="X289" s="1237"/>
      <c r="Y289" s="1237"/>
      <c r="Z289" s="1237"/>
      <c r="AA289" s="1156"/>
      <c r="AB289" s="1167"/>
      <c r="AC289" s="1156"/>
      <c r="AD289" s="1156"/>
      <c r="AE289" s="1156"/>
      <c r="AF289" s="1156"/>
      <c r="AG289" s="1156"/>
      <c r="AH289" s="1156"/>
      <c r="AI289" s="1156"/>
      <c r="AJ289" s="1156"/>
      <c r="AK289" s="1156"/>
      <c r="AL289" s="1156"/>
      <c r="AM289" s="1156"/>
      <c r="AN289" s="1156"/>
      <c r="AO289" s="1156"/>
      <c r="AP289" s="1156"/>
      <c r="AQ289" s="1156"/>
      <c r="AR289" s="1156"/>
      <c r="AS289" s="1179"/>
      <c r="AT289" s="1177"/>
      <c r="AU289" s="1178"/>
      <c r="AV289" s="1178"/>
      <c r="AW289" s="1178"/>
      <c r="AX289" s="1178"/>
      <c r="AY289" s="1178"/>
      <c r="AZ289" s="1178"/>
      <c r="BA289" s="1178"/>
      <c r="BB289" s="1178"/>
      <c r="BC289" s="1178"/>
      <c r="BD289" s="1178"/>
      <c r="BE289" s="1178"/>
      <c r="BF289" s="1178"/>
      <c r="BG289" s="1178"/>
      <c r="BH289" s="1178"/>
      <c r="BI289" s="1178"/>
      <c r="BJ289" s="1178"/>
      <c r="BK289" s="1186"/>
      <c r="BL289" s="1187">
        <v>-1987</v>
      </c>
      <c r="BM289" s="1187"/>
      <c r="BN289" s="1187"/>
      <c r="BO289" s="1187"/>
      <c r="BP289" s="1187"/>
      <c r="BQ289" s="1187"/>
      <c r="BR289" s="1187"/>
      <c r="BS289" s="1187"/>
      <c r="BT289" s="1187"/>
      <c r="BU289" s="1187"/>
      <c r="BV289" s="1191"/>
      <c r="BW289" s="1186"/>
      <c r="BX289" s="1186"/>
      <c r="BY289" s="1186"/>
      <c r="BZ289" s="1186"/>
      <c r="CA289" s="1186"/>
      <c r="CB289" s="1186"/>
      <c r="CC289" s="1186">
        <v>32</v>
      </c>
      <c r="CD289" s="1186"/>
      <c r="CE289" s="1186"/>
      <c r="CF289" s="1186"/>
      <c r="CG289" s="1186"/>
      <c r="CH289" s="1186"/>
      <c r="CI289" s="1186"/>
      <c r="CJ289" s="1186"/>
      <c r="CK289" s="1186"/>
      <c r="CL289" s="1186"/>
      <c r="CM289" s="1186"/>
      <c r="CN289" s="1186">
        <v>8</v>
      </c>
      <c r="CO289" s="1186"/>
      <c r="CP289" s="1186"/>
      <c r="CQ289" s="1186"/>
      <c r="CR289" s="1186"/>
      <c r="CS289" s="1186"/>
      <c r="CT289" s="1186"/>
      <c r="CU289" s="1186">
        <v>56</v>
      </c>
      <c r="CV289" s="1186"/>
      <c r="CW289" s="1186"/>
      <c r="CX289" s="1186"/>
      <c r="CY289" s="1186"/>
      <c r="CZ289" s="1186"/>
      <c r="DA289" s="1186"/>
      <c r="DB289" s="1186"/>
      <c r="DC289" s="1186"/>
      <c r="DD289" s="1186">
        <v>80</v>
      </c>
      <c r="DE289" s="1186"/>
      <c r="DF289" s="1186"/>
      <c r="DG289" s="1186"/>
      <c r="DH289" s="1186"/>
      <c r="DI289" s="1186"/>
      <c r="DJ289" s="1186">
        <v>28</v>
      </c>
      <c r="DK289" s="1186">
        <v>208</v>
      </c>
      <c r="DL289" s="1186">
        <v>80</v>
      </c>
      <c r="DM289" s="1186"/>
      <c r="DN289" s="1186"/>
      <c r="DO289" s="1186"/>
      <c r="DP289" s="1186"/>
      <c r="DQ289" s="1186">
        <v>32</v>
      </c>
      <c r="DR289" s="1186"/>
      <c r="DS289" s="1186"/>
      <c r="DT289" s="1186"/>
      <c r="DU289" s="1186"/>
      <c r="DV289" s="1186"/>
      <c r="DW289" s="1186"/>
      <c r="DX289" s="1186"/>
      <c r="DY289" s="1186"/>
      <c r="DZ289" s="1186"/>
      <c r="EA289" s="1186"/>
      <c r="EB289" s="1186"/>
      <c r="EC289" s="1186"/>
      <c r="ED289" s="1186"/>
      <c r="EE289" s="1186"/>
      <c r="EF289" s="1186"/>
      <c r="EG289" s="1186"/>
      <c r="EH289" s="1186"/>
      <c r="EI289" s="1186"/>
      <c r="EJ289" s="1186"/>
      <c r="EK289" s="1197"/>
      <c r="EL289" s="1198"/>
      <c r="EM289" s="1186"/>
      <c r="EN289" s="1186"/>
      <c r="EO289" s="1186"/>
      <c r="EP289" s="1186"/>
      <c r="EQ289" s="1186"/>
      <c r="ER289" s="1186"/>
      <c r="ES289" s="1186"/>
      <c r="ET289" s="1186"/>
      <c r="EU289" s="1186"/>
      <c r="EV289" s="1186"/>
      <c r="EW289" s="1186"/>
      <c r="EX289" s="1186"/>
      <c r="EY289" s="1186"/>
      <c r="EZ289" s="1186"/>
      <c r="FA289" s="1186"/>
      <c r="FB289" s="1186"/>
      <c r="FC289" s="1209"/>
      <c r="FD289" s="1186"/>
      <c r="FE289" s="1186"/>
      <c r="FF289" s="1186"/>
      <c r="FG289" s="1186"/>
      <c r="FH289" s="1186"/>
      <c r="FI289" s="1186"/>
      <c r="FJ289" s="1186"/>
      <c r="FK289" s="1186"/>
      <c r="FL289" s="1209"/>
      <c r="FM289" s="1186"/>
      <c r="FN289" s="1186"/>
      <c r="FO289" s="1186"/>
      <c r="FP289" s="1186"/>
      <c r="FQ289" s="1186"/>
      <c r="FR289" s="1186"/>
      <c r="FS289" s="1186"/>
      <c r="FT289" s="1186"/>
      <c r="FU289" s="1186"/>
      <c r="FV289" s="1186"/>
      <c r="FW289" s="1186"/>
      <c r="FX289" s="1186"/>
      <c r="FY289" s="1186"/>
      <c r="FZ289" s="1186"/>
      <c r="GA289" s="1186"/>
      <c r="GB289" s="1186"/>
      <c r="GC289" s="1186"/>
      <c r="GD289" s="1186"/>
      <c r="GE289" s="1186"/>
      <c r="GF289" s="1186"/>
      <c r="GG289" s="1186"/>
      <c r="GH289" s="1186"/>
      <c r="GI289" s="1186"/>
      <c r="GJ289" s="1186"/>
      <c r="GK289" s="1186"/>
      <c r="GL289" s="1186"/>
      <c r="GM289" s="1186"/>
      <c r="GN289" s="1186"/>
      <c r="GO289" s="1186"/>
      <c r="GP289" s="1186"/>
      <c r="GQ289" s="1186"/>
      <c r="GR289" s="1186"/>
      <c r="GS289" s="1186"/>
      <c r="GT289" s="1186"/>
      <c r="GU289" s="1186"/>
      <c r="GV289" s="1186"/>
      <c r="GW289" s="1186"/>
      <c r="GX289" s="1186"/>
      <c r="GY289" s="1218"/>
      <c r="GZ289" s="364">
        <f t="shared" si="212"/>
        <v>524</v>
      </c>
      <c r="HA289" s="365">
        <f t="shared" si="227"/>
        <v>0</v>
      </c>
      <c r="HB289" s="366">
        <f t="shared" si="213"/>
        <v>524</v>
      </c>
      <c r="HC289" s="366">
        <v>3960</v>
      </c>
      <c r="HD289" s="365"/>
      <c r="HE289" s="365"/>
      <c r="HF289" s="54"/>
      <c r="HG289" s="709">
        <v>9.99</v>
      </c>
      <c r="HH289" s="709">
        <v>2.5</v>
      </c>
      <c r="HI289" s="709">
        <f t="shared" si="191"/>
        <v>1310</v>
      </c>
      <c r="HJ289" s="711"/>
      <c r="HK289" s="711">
        <v>12.23</v>
      </c>
      <c r="HL289" s="738">
        <f t="shared" si="229"/>
        <v>0.269850746268657</v>
      </c>
      <c r="HM289" s="743"/>
      <c r="HN289" s="739">
        <v>3000</v>
      </c>
      <c r="HO289" s="743">
        <v>12.23</v>
      </c>
      <c r="HP289" s="740">
        <f t="shared" si="214"/>
        <v>17892.49</v>
      </c>
      <c r="HQ289" s="738">
        <f>1-HO289/6.7/HH289</f>
        <v>0.269850746268657</v>
      </c>
      <c r="HR289" s="745">
        <v>44652</v>
      </c>
      <c r="HS289" s="742">
        <v>44927</v>
      </c>
      <c r="HT289" s="739">
        <f ca="1" t="shared" si="215"/>
        <v>5</v>
      </c>
      <c r="HU289" s="739">
        <f ca="1" t="shared" si="216"/>
        <v>150</v>
      </c>
      <c r="HV289" s="743">
        <v>1923</v>
      </c>
      <c r="HW289" s="739">
        <f t="shared" si="226"/>
        <v>524</v>
      </c>
      <c r="HX289" s="761">
        <f t="shared" si="219"/>
        <v>0.309509746012995</v>
      </c>
      <c r="HY289" s="739">
        <f ca="1" t="shared" si="220"/>
        <v>0.753140381964954</v>
      </c>
      <c r="HZ289" s="739">
        <f t="shared" si="201"/>
        <v>1463</v>
      </c>
      <c r="IA289" s="743"/>
      <c r="IB289" s="739">
        <f ca="1" t="shared" si="230"/>
        <v>104.8</v>
      </c>
      <c r="IC289" s="769">
        <f ca="1" t="shared" si="231"/>
        <v>3.49333333333333</v>
      </c>
      <c r="ID289" s="769">
        <f ca="1" t="shared" si="232"/>
        <v>418.797709923664</v>
      </c>
      <c r="IE289" s="743"/>
      <c r="IF289" s="743"/>
      <c r="IG289" s="743"/>
      <c r="IH289" s="743"/>
      <c r="II289" s="743"/>
      <c r="IJ289" s="743"/>
      <c r="IK289" s="743"/>
      <c r="IL289" s="743"/>
      <c r="IM289" s="743"/>
      <c r="IN289" s="743"/>
      <c r="IO289" s="743"/>
      <c r="IP289" s="743"/>
      <c r="IQ289" s="739"/>
      <c r="IR289" s="739"/>
      <c r="IS289" s="739"/>
      <c r="IT289" s="739"/>
      <c r="IU289" s="739"/>
      <c r="IV289" s="739"/>
      <c r="IW289" s="739"/>
      <c r="IX289" s="739"/>
      <c r="IY289" s="739"/>
      <c r="IZ289" s="739"/>
      <c r="JA289" s="739"/>
      <c r="JB289" s="743">
        <v>0</v>
      </c>
      <c r="JC289" s="743">
        <v>0</v>
      </c>
      <c r="JD289" s="743">
        <v>304</v>
      </c>
      <c r="JE289" s="743">
        <v>224</v>
      </c>
      <c r="JF289" s="743">
        <v>256</v>
      </c>
      <c r="JG289" s="739">
        <v>516</v>
      </c>
      <c r="JH289" s="739">
        <v>32</v>
      </c>
      <c r="JI289" s="739">
        <v>2240</v>
      </c>
      <c r="JJ289" s="739">
        <v>16</v>
      </c>
      <c r="JK289" s="739">
        <v>120</v>
      </c>
      <c r="JL289" s="739">
        <v>84</v>
      </c>
      <c r="JM289" s="739">
        <v>168</v>
      </c>
      <c r="JN289" s="28">
        <f t="shared" si="221"/>
        <v>3960</v>
      </c>
      <c r="JO289" s="28">
        <f t="shared" si="222"/>
        <v>0</v>
      </c>
      <c r="JP289" s="28"/>
      <c r="JQ289" s="28"/>
      <c r="JR289" s="28"/>
      <c r="JS289" s="28"/>
      <c r="JT289" s="28"/>
      <c r="JU289" s="28"/>
      <c r="JV289" s="28"/>
      <c r="JW289" s="28"/>
      <c r="JX289" s="28"/>
      <c r="JY289" s="28"/>
      <c r="JZ289" s="28"/>
      <c r="KA289" s="28"/>
      <c r="KB289" s="28"/>
      <c r="KC289" s="28"/>
      <c r="KD289" s="28"/>
      <c r="KE289" s="824"/>
    </row>
    <row r="290" s="786" customFormat="1" hidden="1" customHeight="1" spans="1:291">
      <c r="A290" s="847" t="s">
        <v>1334</v>
      </c>
      <c r="B290" s="343" t="s">
        <v>1668</v>
      </c>
      <c r="C290" s="95" t="s">
        <v>2166</v>
      </c>
      <c r="D290" s="95" t="s">
        <v>2181</v>
      </c>
      <c r="E290" s="418"/>
      <c r="F290" s="1253" t="s">
        <v>2191</v>
      </c>
      <c r="G290" s="416" t="s">
        <v>2192</v>
      </c>
      <c r="H290" s="301" t="s">
        <v>2193</v>
      </c>
      <c r="I290" s="99">
        <f t="shared" si="217"/>
        <v>-380</v>
      </c>
      <c r="J290" s="1141">
        <v>4043</v>
      </c>
      <c r="K290" s="1130">
        <f t="shared" si="207"/>
        <v>3663</v>
      </c>
      <c r="L290" s="1131">
        <f t="shared" si="208"/>
        <v>3663</v>
      </c>
      <c r="M290" s="1132"/>
      <c r="N290" s="1133"/>
      <c r="O290" s="1139"/>
      <c r="P290" s="1138">
        <f t="shared" si="203"/>
        <v>0</v>
      </c>
      <c r="Q290" s="1154">
        <f t="shared" si="204"/>
        <v>3000</v>
      </c>
      <c r="R290" s="1156"/>
      <c r="S290" s="1237"/>
      <c r="T290" s="1237"/>
      <c r="U290" s="1237"/>
      <c r="V290" s="1237"/>
      <c r="W290" s="1237"/>
      <c r="X290" s="1237"/>
      <c r="Y290" s="1237"/>
      <c r="Z290" s="1237"/>
      <c r="AA290" s="1156"/>
      <c r="AB290" s="1167">
        <v>3000</v>
      </c>
      <c r="AC290" s="1156"/>
      <c r="AD290" s="1156"/>
      <c r="AE290" s="1156"/>
      <c r="AF290" s="1156"/>
      <c r="AG290" s="1156"/>
      <c r="AH290" s="1156"/>
      <c r="AI290" s="1156"/>
      <c r="AJ290" s="1156"/>
      <c r="AK290" s="1156"/>
      <c r="AL290" s="1156"/>
      <c r="AM290" s="1156"/>
      <c r="AN290" s="1156"/>
      <c r="AO290" s="1156"/>
      <c r="AP290" s="1156"/>
      <c r="AQ290" s="1156"/>
      <c r="AR290" s="1156"/>
      <c r="AS290" s="1179"/>
      <c r="AT290" s="1177"/>
      <c r="AU290" s="1178"/>
      <c r="AV290" s="1178"/>
      <c r="AW290" s="1178"/>
      <c r="AX290" s="1178"/>
      <c r="AY290" s="1178"/>
      <c r="AZ290" s="1178"/>
      <c r="BA290" s="1178"/>
      <c r="BB290" s="1178"/>
      <c r="BC290" s="1178"/>
      <c r="BD290" s="1178"/>
      <c r="BE290" s="1178"/>
      <c r="BF290" s="1178"/>
      <c r="BG290" s="1178"/>
      <c r="BH290" s="1178"/>
      <c r="BI290" s="1178"/>
      <c r="BJ290" s="1178"/>
      <c r="BK290" s="1186"/>
      <c r="BL290" s="1187">
        <v>-1075</v>
      </c>
      <c r="BM290" s="1187"/>
      <c r="BN290" s="1187"/>
      <c r="BO290" s="1187"/>
      <c r="BP290" s="1187"/>
      <c r="BQ290" s="1187"/>
      <c r="BR290" s="1187"/>
      <c r="BS290" s="1187"/>
      <c r="BT290" s="1187"/>
      <c r="BU290" s="1187"/>
      <c r="BV290" s="1191"/>
      <c r="BW290" s="1186"/>
      <c r="BX290" s="1186"/>
      <c r="BY290" s="1186"/>
      <c r="BZ290" s="1186"/>
      <c r="CA290" s="1186"/>
      <c r="CB290" s="1186"/>
      <c r="CC290" s="1186">
        <v>32</v>
      </c>
      <c r="CD290" s="1186"/>
      <c r="CE290" s="1186"/>
      <c r="CF290" s="1186"/>
      <c r="CG290" s="1186"/>
      <c r="CH290" s="1186"/>
      <c r="CI290" s="1186"/>
      <c r="CJ290" s="1186"/>
      <c r="CK290" s="1186"/>
      <c r="CL290" s="1186"/>
      <c r="CM290" s="1186"/>
      <c r="CN290" s="1186">
        <v>8</v>
      </c>
      <c r="CO290" s="1186"/>
      <c r="CP290" s="1186"/>
      <c r="CQ290" s="1186"/>
      <c r="CR290" s="1186"/>
      <c r="CS290" s="1186"/>
      <c r="CT290" s="1186"/>
      <c r="CU290" s="1186">
        <v>40</v>
      </c>
      <c r="CV290" s="1186"/>
      <c r="CW290" s="1186"/>
      <c r="CX290" s="1186"/>
      <c r="CY290" s="1186"/>
      <c r="CZ290" s="1186"/>
      <c r="DA290" s="1186"/>
      <c r="DB290" s="1186"/>
      <c r="DC290" s="1186"/>
      <c r="DD290" s="1186"/>
      <c r="DE290" s="1186"/>
      <c r="DF290" s="1186"/>
      <c r="DG290" s="1186"/>
      <c r="DH290" s="1186"/>
      <c r="DI290" s="1186"/>
      <c r="DJ290" s="1186">
        <v>28</v>
      </c>
      <c r="DK290" s="1186">
        <v>208</v>
      </c>
      <c r="DL290" s="1186">
        <v>64</v>
      </c>
      <c r="DM290" s="1186"/>
      <c r="DN290" s="1186"/>
      <c r="DO290" s="1186"/>
      <c r="DP290" s="1186"/>
      <c r="DQ290" s="1186">
        <v>32</v>
      </c>
      <c r="DR290" s="1186"/>
      <c r="DS290" s="1186"/>
      <c r="DT290" s="1186"/>
      <c r="DU290" s="1186"/>
      <c r="DV290" s="1186"/>
      <c r="DW290" s="1186"/>
      <c r="DX290" s="1186"/>
      <c r="DY290" s="1186"/>
      <c r="DZ290" s="1186"/>
      <c r="EA290" s="1186"/>
      <c r="EB290" s="1186"/>
      <c r="EC290" s="1186"/>
      <c r="ED290" s="1186"/>
      <c r="EE290" s="1186"/>
      <c r="EF290" s="1186"/>
      <c r="EG290" s="1186"/>
      <c r="EH290" s="1186"/>
      <c r="EI290" s="1186"/>
      <c r="EJ290" s="1186"/>
      <c r="EK290" s="1197"/>
      <c r="EL290" s="1198"/>
      <c r="EM290" s="1186"/>
      <c r="EN290" s="1186"/>
      <c r="EO290" s="1186"/>
      <c r="EP290" s="1186"/>
      <c r="EQ290" s="1186"/>
      <c r="ER290" s="1186"/>
      <c r="ES290" s="1186"/>
      <c r="ET290" s="1186"/>
      <c r="EU290" s="1186"/>
      <c r="EV290" s="1186"/>
      <c r="EW290" s="1186"/>
      <c r="EX290" s="1186"/>
      <c r="EY290" s="1186"/>
      <c r="EZ290" s="1186"/>
      <c r="FA290" s="1186"/>
      <c r="FB290" s="1186"/>
      <c r="FC290" s="1209"/>
      <c r="FD290" s="1186"/>
      <c r="FE290" s="1186"/>
      <c r="FF290" s="1186"/>
      <c r="FG290" s="1186"/>
      <c r="FH290" s="1186"/>
      <c r="FI290" s="1186"/>
      <c r="FJ290" s="1186"/>
      <c r="FK290" s="1186"/>
      <c r="FL290" s="1209"/>
      <c r="FM290" s="1186"/>
      <c r="FN290" s="1186"/>
      <c r="FO290" s="1186"/>
      <c r="FP290" s="1186"/>
      <c r="FQ290" s="1186"/>
      <c r="FR290" s="1186"/>
      <c r="FS290" s="1186"/>
      <c r="FT290" s="1186"/>
      <c r="FU290" s="1186"/>
      <c r="FV290" s="1186"/>
      <c r="FW290" s="1186"/>
      <c r="FX290" s="1186"/>
      <c r="FY290" s="1186"/>
      <c r="FZ290" s="1186"/>
      <c r="GA290" s="1186"/>
      <c r="GB290" s="1186"/>
      <c r="GC290" s="1186"/>
      <c r="GD290" s="1186"/>
      <c r="GE290" s="1186"/>
      <c r="GF290" s="1186"/>
      <c r="GG290" s="1186"/>
      <c r="GH290" s="1186"/>
      <c r="GI290" s="1186"/>
      <c r="GJ290" s="1186"/>
      <c r="GK290" s="1186"/>
      <c r="GL290" s="1186"/>
      <c r="GM290" s="1186"/>
      <c r="GN290" s="1186"/>
      <c r="GO290" s="1186"/>
      <c r="GP290" s="1186"/>
      <c r="GQ290" s="1186"/>
      <c r="GR290" s="1186"/>
      <c r="GS290" s="1186"/>
      <c r="GT290" s="1186"/>
      <c r="GU290" s="1186"/>
      <c r="GV290" s="1186"/>
      <c r="GW290" s="1186"/>
      <c r="GX290" s="1186"/>
      <c r="GY290" s="1218"/>
      <c r="GZ290" s="364">
        <f t="shared" si="212"/>
        <v>412</v>
      </c>
      <c r="HA290" s="365">
        <f t="shared" si="227"/>
        <v>0</v>
      </c>
      <c r="HB290" s="366">
        <f t="shared" si="213"/>
        <v>412</v>
      </c>
      <c r="HC290" s="366">
        <v>1880</v>
      </c>
      <c r="HD290" s="365"/>
      <c r="HE290" s="365"/>
      <c r="HF290" s="54"/>
      <c r="HG290" s="709">
        <v>9.99</v>
      </c>
      <c r="HH290" s="709">
        <v>2.5</v>
      </c>
      <c r="HI290" s="709">
        <f t="shared" si="191"/>
        <v>1030</v>
      </c>
      <c r="HJ290" s="711"/>
      <c r="HK290" s="711">
        <v>12.23</v>
      </c>
      <c r="HL290" s="738">
        <f t="shared" si="229"/>
        <v>0.269850746268657</v>
      </c>
      <c r="HM290" s="743"/>
      <c r="HN290" s="739">
        <v>3000</v>
      </c>
      <c r="HO290" s="743">
        <v>12.23</v>
      </c>
      <c r="HP290" s="740">
        <f t="shared" si="214"/>
        <v>44798.49</v>
      </c>
      <c r="HQ290" s="738">
        <f>1-HO290/6.7/HH290</f>
        <v>0.269850746268657</v>
      </c>
      <c r="HR290" s="745">
        <v>44652</v>
      </c>
      <c r="HS290" s="742">
        <v>44927</v>
      </c>
      <c r="HT290" s="739">
        <f ca="1" t="shared" si="215"/>
        <v>5</v>
      </c>
      <c r="HU290" s="739">
        <f ca="1" t="shared" si="216"/>
        <v>150</v>
      </c>
      <c r="HV290" s="743">
        <v>4043</v>
      </c>
      <c r="HW290" s="739">
        <f t="shared" si="226"/>
        <v>412</v>
      </c>
      <c r="HX290" s="761">
        <f t="shared" si="219"/>
        <v>0.106929665195951</v>
      </c>
      <c r="HY290" s="739">
        <f ca="1" t="shared" si="220"/>
        <v>0.260195518643481</v>
      </c>
      <c r="HZ290" s="739">
        <f t="shared" si="201"/>
        <v>3663</v>
      </c>
      <c r="IA290" s="743"/>
      <c r="IB290" s="739">
        <f ca="1" t="shared" si="230"/>
        <v>82.4</v>
      </c>
      <c r="IC290" s="769">
        <f ca="1" t="shared" si="231"/>
        <v>2.74666666666667</v>
      </c>
      <c r="ID290" s="769">
        <f ca="1" t="shared" si="232"/>
        <v>1333.61650485437</v>
      </c>
      <c r="IE290" s="743"/>
      <c r="IF290" s="743"/>
      <c r="IG290" s="743"/>
      <c r="IH290" s="743"/>
      <c r="II290" s="743"/>
      <c r="IJ290" s="743"/>
      <c r="IK290" s="743"/>
      <c r="IL290" s="743"/>
      <c r="IM290" s="743"/>
      <c r="IN290" s="743"/>
      <c r="IO290" s="743"/>
      <c r="IP290" s="743"/>
      <c r="IQ290" s="739"/>
      <c r="IR290" s="739"/>
      <c r="IS290" s="739"/>
      <c r="IT290" s="739"/>
      <c r="IU290" s="739"/>
      <c r="IV290" s="739"/>
      <c r="IW290" s="739"/>
      <c r="IX290" s="739"/>
      <c r="IY290" s="739"/>
      <c r="IZ290" s="739"/>
      <c r="JA290" s="739"/>
      <c r="JB290" s="743">
        <v>0</v>
      </c>
      <c r="JC290" s="743">
        <v>0</v>
      </c>
      <c r="JD290" s="743">
        <v>304</v>
      </c>
      <c r="JE290" s="743">
        <v>64</v>
      </c>
      <c r="JF290" s="743">
        <v>256</v>
      </c>
      <c r="JG290" s="739">
        <v>468</v>
      </c>
      <c r="JH290" s="739">
        <v>32</v>
      </c>
      <c r="JI290" s="739">
        <v>432</v>
      </c>
      <c r="JJ290" s="739">
        <v>16</v>
      </c>
      <c r="JK290" s="739">
        <v>72</v>
      </c>
      <c r="JL290" s="739">
        <v>84</v>
      </c>
      <c r="JM290" s="739">
        <v>152</v>
      </c>
      <c r="JN290" s="28">
        <f t="shared" si="221"/>
        <v>1880</v>
      </c>
      <c r="JO290" s="28">
        <f t="shared" si="222"/>
        <v>0</v>
      </c>
      <c r="JP290" s="28"/>
      <c r="JQ290" s="28"/>
      <c r="JR290" s="28"/>
      <c r="JS290" s="28"/>
      <c r="JT290" s="28"/>
      <c r="JU290" s="28"/>
      <c r="JV290" s="28"/>
      <c r="JW290" s="28"/>
      <c r="JX290" s="28"/>
      <c r="JY290" s="28"/>
      <c r="JZ290" s="28"/>
      <c r="KA290" s="28"/>
      <c r="KB290" s="28"/>
      <c r="KC290" s="28"/>
      <c r="KD290" s="28"/>
      <c r="KE290" s="824"/>
    </row>
    <row r="291" s="786" customFormat="1" hidden="1" customHeight="1" spans="1:291">
      <c r="A291" s="847" t="s">
        <v>1334</v>
      </c>
      <c r="B291" s="343" t="s">
        <v>1668</v>
      </c>
      <c r="C291" s="95" t="s">
        <v>1645</v>
      </c>
      <c r="D291" s="95" t="s">
        <v>1646</v>
      </c>
      <c r="E291" s="835"/>
      <c r="F291" s="1254" t="s">
        <v>2194</v>
      </c>
      <c r="G291" s="837" t="s">
        <v>2195</v>
      </c>
      <c r="H291" s="301" t="s">
        <v>2196</v>
      </c>
      <c r="I291" s="99">
        <f t="shared" si="217"/>
        <v>55</v>
      </c>
      <c r="J291" s="1141">
        <v>167</v>
      </c>
      <c r="K291" s="1130">
        <f t="shared" si="207"/>
        <v>222</v>
      </c>
      <c r="L291" s="1131">
        <f t="shared" si="208"/>
        <v>222</v>
      </c>
      <c r="M291" s="1132"/>
      <c r="N291" s="1133"/>
      <c r="O291" s="1139"/>
      <c r="P291" s="1138">
        <f t="shared" si="203"/>
        <v>0</v>
      </c>
      <c r="Q291" s="1154">
        <f t="shared" si="204"/>
        <v>0</v>
      </c>
      <c r="R291" s="1156"/>
      <c r="S291" s="1237"/>
      <c r="T291" s="1237"/>
      <c r="U291" s="1237"/>
      <c r="V291" s="1237"/>
      <c r="W291" s="1237"/>
      <c r="X291" s="1237"/>
      <c r="Y291" s="1237"/>
      <c r="Z291" s="1237"/>
      <c r="AA291" s="1156"/>
      <c r="AB291" s="1167"/>
      <c r="AC291" s="1156"/>
      <c r="AD291" s="1156"/>
      <c r="AE291" s="1156"/>
      <c r="AF291" s="1156"/>
      <c r="AG291" s="1156"/>
      <c r="AH291" s="1156"/>
      <c r="AI291" s="1156"/>
      <c r="AJ291" s="1156"/>
      <c r="AK291" s="1156"/>
      <c r="AL291" s="1156"/>
      <c r="AM291" s="1156"/>
      <c r="AN291" s="1156"/>
      <c r="AO291" s="1156"/>
      <c r="AP291" s="1156"/>
      <c r="AQ291" s="1156"/>
      <c r="AR291" s="1156"/>
      <c r="AS291" s="1179"/>
      <c r="AT291" s="1177"/>
      <c r="AU291" s="1178"/>
      <c r="AV291" s="1178"/>
      <c r="AW291" s="1178"/>
      <c r="AX291" s="1178"/>
      <c r="AY291" s="1178"/>
      <c r="AZ291" s="1178"/>
      <c r="BA291" s="1178"/>
      <c r="BB291" s="1178"/>
      <c r="BC291" s="1178"/>
      <c r="BD291" s="1178"/>
      <c r="BE291" s="1178"/>
      <c r="BF291" s="1178"/>
      <c r="BG291" s="1178"/>
      <c r="BH291" s="1178"/>
      <c r="BI291" s="1178"/>
      <c r="BJ291" s="1178"/>
      <c r="BK291" s="1186"/>
      <c r="BL291" s="1187">
        <v>-167</v>
      </c>
      <c r="BM291" s="1187"/>
      <c r="BN291" s="1187">
        <v>-93</v>
      </c>
      <c r="BO291" s="1187"/>
      <c r="BP291" s="1187"/>
      <c r="BQ291" s="1187"/>
      <c r="BR291" s="1187"/>
      <c r="BS291" s="1187"/>
      <c r="BT291" s="1187"/>
      <c r="BU291" s="1187"/>
      <c r="BV291" s="1191"/>
      <c r="BW291" s="1186"/>
      <c r="BX291" s="1186"/>
      <c r="BY291" s="1186"/>
      <c r="BZ291" s="1186"/>
      <c r="CA291" s="1186"/>
      <c r="CB291" s="1186"/>
      <c r="CC291" s="1186"/>
      <c r="CD291" s="1186"/>
      <c r="CE291" s="1186"/>
      <c r="CF291" s="1186"/>
      <c r="CG291" s="1186"/>
      <c r="CH291" s="1186"/>
      <c r="CI291" s="1186"/>
      <c r="CJ291" s="1186"/>
      <c r="CK291" s="1186"/>
      <c r="CL291" s="1186"/>
      <c r="CM291" s="1186"/>
      <c r="CN291" s="1186">
        <v>4</v>
      </c>
      <c r="CO291" s="1186"/>
      <c r="CP291" s="1186"/>
      <c r="CQ291" s="1186"/>
      <c r="CR291" s="1186"/>
      <c r="CS291" s="1186"/>
      <c r="CT291" s="1186"/>
      <c r="CU291" s="1186">
        <v>20</v>
      </c>
      <c r="CV291" s="1186"/>
      <c r="CW291" s="1186"/>
      <c r="CX291" s="1186"/>
      <c r="CY291" s="1186"/>
      <c r="CZ291" s="1186"/>
      <c r="DA291" s="1186"/>
      <c r="DB291" s="1186"/>
      <c r="DC291" s="1186"/>
      <c r="DD291" s="1186"/>
      <c r="DE291" s="1186"/>
      <c r="DF291" s="1186"/>
      <c r="DG291" s="1186"/>
      <c r="DH291" s="1186"/>
      <c r="DI291" s="1186"/>
      <c r="DJ291" s="1186">
        <v>14</v>
      </c>
      <c r="DK291" s="1186"/>
      <c r="DL291" s="1186"/>
      <c r="DM291" s="1186"/>
      <c r="DN291" s="1186"/>
      <c r="DO291" s="1186"/>
      <c r="DP291" s="1186"/>
      <c r="DQ291" s="1186"/>
      <c r="DR291" s="1186"/>
      <c r="DS291" s="1186"/>
      <c r="DT291" s="1186"/>
      <c r="DU291" s="1186"/>
      <c r="DV291" s="1186"/>
      <c r="DW291" s="1186"/>
      <c r="DX291" s="1186"/>
      <c r="DY291" s="1186"/>
      <c r="DZ291" s="1186"/>
      <c r="EA291" s="1186"/>
      <c r="EB291" s="1186"/>
      <c r="EC291" s="1186"/>
      <c r="ED291" s="1186"/>
      <c r="EE291" s="1186"/>
      <c r="EF291" s="1186"/>
      <c r="EG291" s="1186"/>
      <c r="EH291" s="1186"/>
      <c r="EI291" s="1186"/>
      <c r="EJ291" s="1186"/>
      <c r="EK291" s="1197"/>
      <c r="EL291" s="1198"/>
      <c r="EM291" s="1186"/>
      <c r="EN291" s="1186"/>
      <c r="EO291" s="1186"/>
      <c r="EP291" s="1186"/>
      <c r="EQ291" s="1186"/>
      <c r="ER291" s="1186"/>
      <c r="ES291" s="1186"/>
      <c r="ET291" s="1186"/>
      <c r="EU291" s="1186"/>
      <c r="EV291" s="1186"/>
      <c r="EW291" s="1186"/>
      <c r="EX291" s="1186"/>
      <c r="EY291" s="1186"/>
      <c r="EZ291" s="1186"/>
      <c r="FA291" s="1186"/>
      <c r="FB291" s="1186"/>
      <c r="FC291" s="1209"/>
      <c r="FD291" s="1186"/>
      <c r="FE291" s="1186"/>
      <c r="FF291" s="1186"/>
      <c r="FG291" s="1186"/>
      <c r="FH291" s="1186"/>
      <c r="FI291" s="1186"/>
      <c r="FJ291" s="1186"/>
      <c r="FK291" s="1186"/>
      <c r="FL291" s="1209"/>
      <c r="FM291" s="1186"/>
      <c r="FN291" s="1186"/>
      <c r="FO291" s="1186"/>
      <c r="FP291" s="1186"/>
      <c r="FQ291" s="1186"/>
      <c r="FR291" s="1186"/>
      <c r="FS291" s="1186"/>
      <c r="FT291" s="1186"/>
      <c r="FU291" s="1186"/>
      <c r="FV291" s="1186"/>
      <c r="FW291" s="1186"/>
      <c r="FX291" s="1186"/>
      <c r="FY291" s="1186"/>
      <c r="FZ291" s="1186"/>
      <c r="GA291" s="1186"/>
      <c r="GB291" s="1186"/>
      <c r="GC291" s="1186"/>
      <c r="GD291" s="1186"/>
      <c r="GE291" s="1186"/>
      <c r="GF291" s="1186"/>
      <c r="GG291" s="1186"/>
      <c r="GH291" s="1186"/>
      <c r="GI291" s="1186"/>
      <c r="GJ291" s="1186"/>
      <c r="GK291" s="1186"/>
      <c r="GL291" s="1186"/>
      <c r="GM291" s="1186"/>
      <c r="GN291" s="1186"/>
      <c r="GO291" s="1186"/>
      <c r="GP291" s="1186"/>
      <c r="GQ291" s="1186"/>
      <c r="GR291" s="1186"/>
      <c r="GS291" s="1186"/>
      <c r="GT291" s="1186"/>
      <c r="GU291" s="1186"/>
      <c r="GV291" s="1186"/>
      <c r="GW291" s="1186"/>
      <c r="GX291" s="1186"/>
      <c r="GY291" s="1218"/>
      <c r="GZ291" s="364">
        <f t="shared" si="212"/>
        <v>38</v>
      </c>
      <c r="HA291" s="365">
        <f t="shared" si="227"/>
        <v>0</v>
      </c>
      <c r="HB291" s="366">
        <f t="shared" si="213"/>
        <v>38</v>
      </c>
      <c r="HC291" s="366">
        <v>820</v>
      </c>
      <c r="HD291" s="365"/>
      <c r="HE291" s="365"/>
      <c r="HF291" s="54"/>
      <c r="HG291" s="709"/>
      <c r="HH291" s="709"/>
      <c r="HI291" s="709">
        <f t="shared" si="191"/>
        <v>0</v>
      </c>
      <c r="HJ291" s="711"/>
      <c r="HK291" s="711">
        <v>3.2</v>
      </c>
      <c r="HL291" s="738" t="e">
        <f t="shared" si="229"/>
        <v>#DIV/0!</v>
      </c>
      <c r="HM291" s="743"/>
      <c r="HN291" s="739">
        <v>1000</v>
      </c>
      <c r="HO291" s="743">
        <v>3.2</v>
      </c>
      <c r="HP291" s="740">
        <f t="shared" si="214"/>
        <v>710.4</v>
      </c>
      <c r="HQ291" s="738"/>
      <c r="HR291" s="745">
        <v>44652</v>
      </c>
      <c r="HS291" s="742">
        <v>44927</v>
      </c>
      <c r="HT291" s="739">
        <f ca="1" t="shared" si="215"/>
        <v>5</v>
      </c>
      <c r="HU291" s="739">
        <f ca="1" t="shared" si="216"/>
        <v>150</v>
      </c>
      <c r="HV291" s="743">
        <v>167</v>
      </c>
      <c r="HW291" s="739">
        <f t="shared" si="226"/>
        <v>38</v>
      </c>
      <c r="HX291" s="761">
        <f t="shared" si="219"/>
        <v>0.195372750642674</v>
      </c>
      <c r="HY291" s="739">
        <f ca="1" t="shared" si="220"/>
        <v>0.475407026563839</v>
      </c>
      <c r="HZ291" s="739">
        <f t="shared" si="201"/>
        <v>222</v>
      </c>
      <c r="IA291" s="743"/>
      <c r="IB291" s="739">
        <f ca="1" t="shared" si="230"/>
        <v>7.6</v>
      </c>
      <c r="IC291" s="769">
        <f ca="1" t="shared" si="231"/>
        <v>0.253333333333333</v>
      </c>
      <c r="ID291" s="769">
        <f ca="1" t="shared" si="232"/>
        <v>876.315789473684</v>
      </c>
      <c r="IE291" s="743"/>
      <c r="IF291" s="743"/>
      <c r="IG291" s="743"/>
      <c r="IH291" s="743"/>
      <c r="II291" s="743"/>
      <c r="IJ291" s="743"/>
      <c r="IK291" s="743"/>
      <c r="IL291" s="743"/>
      <c r="IM291" s="743"/>
      <c r="IN291" s="743"/>
      <c r="IO291" s="743"/>
      <c r="IP291" s="743"/>
      <c r="IQ291" s="739"/>
      <c r="IR291" s="739"/>
      <c r="IS291" s="739"/>
      <c r="IT291" s="739"/>
      <c r="IU291" s="739"/>
      <c r="IV291" s="739"/>
      <c r="IW291" s="739"/>
      <c r="IX291" s="739"/>
      <c r="IY291" s="739"/>
      <c r="IZ291" s="739"/>
      <c r="JA291" s="739"/>
      <c r="JB291" s="743">
        <v>0</v>
      </c>
      <c r="JC291" s="743">
        <v>0</v>
      </c>
      <c r="JD291" s="743">
        <v>0</v>
      </c>
      <c r="JE291" s="743">
        <v>32</v>
      </c>
      <c r="JF291" s="743">
        <v>128</v>
      </c>
      <c r="JG291" s="739">
        <v>46</v>
      </c>
      <c r="JH291" s="739">
        <v>0</v>
      </c>
      <c r="JI291" s="739">
        <v>452</v>
      </c>
      <c r="JJ291" s="739">
        <v>0</v>
      </c>
      <c r="JK291" s="739">
        <v>36</v>
      </c>
      <c r="JL291" s="739">
        <v>26</v>
      </c>
      <c r="JM291" s="739">
        <v>100</v>
      </c>
      <c r="JN291" s="28">
        <f t="shared" si="221"/>
        <v>820</v>
      </c>
      <c r="JO291" s="28">
        <f t="shared" si="222"/>
        <v>0</v>
      </c>
      <c r="JP291" s="28"/>
      <c r="JQ291" s="28"/>
      <c r="JR291" s="28"/>
      <c r="JS291" s="28"/>
      <c r="JT291" s="28"/>
      <c r="JU291" s="28"/>
      <c r="JV291" s="28"/>
      <c r="JW291" s="28"/>
      <c r="JX291" s="28"/>
      <c r="JY291" s="28"/>
      <c r="JZ291" s="28"/>
      <c r="KA291" s="28"/>
      <c r="KB291" s="28"/>
      <c r="KC291" s="28"/>
      <c r="KD291" s="28"/>
      <c r="KE291" s="824"/>
    </row>
    <row r="292" s="786" customFormat="1" hidden="1" customHeight="1" spans="1:291">
      <c r="A292" s="847" t="s">
        <v>1334</v>
      </c>
      <c r="B292" s="343" t="s">
        <v>1682</v>
      </c>
      <c r="C292" s="95" t="s">
        <v>2166</v>
      </c>
      <c r="D292" s="95" t="s">
        <v>2197</v>
      </c>
      <c r="E292" s="417" t="s">
        <v>1396</v>
      </c>
      <c r="F292" s="1235" t="s">
        <v>268</v>
      </c>
      <c r="G292" s="112" t="s">
        <v>269</v>
      </c>
      <c r="H292" s="1060" t="s">
        <v>2198</v>
      </c>
      <c r="I292" s="99">
        <f t="shared" si="217"/>
        <v>-288</v>
      </c>
      <c r="J292" s="1129">
        <v>4486</v>
      </c>
      <c r="K292" s="1130">
        <f t="shared" si="207"/>
        <v>4198</v>
      </c>
      <c r="L292" s="1131">
        <f t="shared" si="208"/>
        <v>4198</v>
      </c>
      <c r="M292" s="1132"/>
      <c r="N292" s="1133"/>
      <c r="O292" s="1139"/>
      <c r="P292" s="1135">
        <f t="shared" si="203"/>
        <v>0</v>
      </c>
      <c r="Q292" s="1154">
        <f t="shared" si="204"/>
        <v>3000</v>
      </c>
      <c r="R292" s="1156"/>
      <c r="S292" s="1237"/>
      <c r="T292" s="1237"/>
      <c r="U292" s="1237"/>
      <c r="V292" s="1237"/>
      <c r="W292" s="1237"/>
      <c r="X292" s="1237"/>
      <c r="Y292" s="1237"/>
      <c r="Z292" s="1237"/>
      <c r="AA292" s="1156"/>
      <c r="AB292" s="1167">
        <v>3000</v>
      </c>
      <c r="AC292" s="1156"/>
      <c r="AD292" s="1156"/>
      <c r="AE292" s="1156"/>
      <c r="AF292" s="1156"/>
      <c r="AG292" s="1156"/>
      <c r="AH292" s="1156"/>
      <c r="AI292" s="1156"/>
      <c r="AJ292" s="1156"/>
      <c r="AK292" s="1156"/>
      <c r="AL292" s="1156"/>
      <c r="AM292" s="1156"/>
      <c r="AN292" s="1156"/>
      <c r="AO292" s="1156"/>
      <c r="AP292" s="1156"/>
      <c r="AQ292" s="1156"/>
      <c r="AR292" s="1156"/>
      <c r="AS292" s="1179"/>
      <c r="AT292" s="1177"/>
      <c r="AU292" s="1178"/>
      <c r="AV292" s="1178"/>
      <c r="AW292" s="1178"/>
      <c r="AX292" s="1178"/>
      <c r="AY292" s="1178"/>
      <c r="AZ292" s="1178"/>
      <c r="BA292" s="1178"/>
      <c r="BB292" s="1178"/>
      <c r="BC292" s="1178"/>
      <c r="BD292" s="1178"/>
      <c r="BE292" s="1178"/>
      <c r="BF292" s="1178"/>
      <c r="BG292" s="1178"/>
      <c r="BH292" s="1178"/>
      <c r="BI292" s="1178"/>
      <c r="BJ292" s="1178"/>
      <c r="BK292" s="1186"/>
      <c r="BL292" s="1187">
        <v>-1486</v>
      </c>
      <c r="BM292" s="1187"/>
      <c r="BN292" s="1187"/>
      <c r="BO292" s="1187"/>
      <c r="BP292" s="1187"/>
      <c r="BQ292" s="1187"/>
      <c r="BR292" s="1187"/>
      <c r="BS292" s="1187"/>
      <c r="BT292" s="1187"/>
      <c r="BU292" s="1187"/>
      <c r="BV292" s="1191"/>
      <c r="BW292" s="1186"/>
      <c r="BX292" s="1186"/>
      <c r="BY292" s="1186"/>
      <c r="BZ292" s="1186"/>
      <c r="CA292" s="1186"/>
      <c r="CB292" s="1186">
        <v>24</v>
      </c>
      <c r="CC292" s="1186"/>
      <c r="CD292" s="1186"/>
      <c r="CE292" s="1186"/>
      <c r="CF292" s="1186"/>
      <c r="CG292" s="1186"/>
      <c r="CH292" s="1186"/>
      <c r="CI292" s="1186"/>
      <c r="CJ292" s="1186"/>
      <c r="CK292" s="1186"/>
      <c r="CL292" s="1186"/>
      <c r="CM292" s="1186"/>
      <c r="CN292" s="1186"/>
      <c r="CO292" s="1186"/>
      <c r="CP292" s="1186"/>
      <c r="CQ292" s="1186"/>
      <c r="CR292" s="1186"/>
      <c r="CS292" s="1186"/>
      <c r="CT292" s="1186"/>
      <c r="CU292" s="1186"/>
      <c r="CV292" s="1186"/>
      <c r="CW292" s="1186"/>
      <c r="CX292" s="1186">
        <v>144</v>
      </c>
      <c r="CY292" s="1186"/>
      <c r="CZ292" s="1186"/>
      <c r="DA292" s="1186"/>
      <c r="DB292" s="1186"/>
      <c r="DC292" s="1186"/>
      <c r="DD292" s="1186">
        <v>24</v>
      </c>
      <c r="DE292" s="1186"/>
      <c r="DF292" s="1186"/>
      <c r="DG292" s="1186"/>
      <c r="DH292" s="1186"/>
      <c r="DI292" s="1186"/>
      <c r="DJ292" s="1186"/>
      <c r="DK292" s="1186"/>
      <c r="DL292" s="1186"/>
      <c r="DM292" s="1186">
        <v>96</v>
      </c>
      <c r="DN292" s="1186"/>
      <c r="DO292" s="1186"/>
      <c r="DP292" s="1186"/>
      <c r="DQ292" s="1186"/>
      <c r="DR292" s="1186"/>
      <c r="DS292" s="1186"/>
      <c r="DT292" s="1186"/>
      <c r="DU292" s="1186"/>
      <c r="DV292" s="1186"/>
      <c r="DW292" s="1186"/>
      <c r="DX292" s="1186"/>
      <c r="DY292" s="1186"/>
      <c r="DZ292" s="1186"/>
      <c r="EA292" s="1186"/>
      <c r="EB292" s="1186"/>
      <c r="EC292" s="1186"/>
      <c r="ED292" s="1186"/>
      <c r="EE292" s="1186"/>
      <c r="EF292" s="1186"/>
      <c r="EG292" s="1186"/>
      <c r="EH292" s="1186"/>
      <c r="EI292" s="1186"/>
      <c r="EJ292" s="1186"/>
      <c r="EK292" s="1197"/>
      <c r="EL292" s="1198"/>
      <c r="EM292" s="1186"/>
      <c r="EN292" s="1186"/>
      <c r="EO292" s="1186"/>
      <c r="EP292" s="1186"/>
      <c r="EQ292" s="1186"/>
      <c r="ER292" s="1186"/>
      <c r="ES292" s="1186"/>
      <c r="ET292" s="1186"/>
      <c r="EU292" s="1186"/>
      <c r="EV292" s="1186"/>
      <c r="EW292" s="1186"/>
      <c r="EX292" s="1186"/>
      <c r="EY292" s="1186"/>
      <c r="EZ292" s="1186"/>
      <c r="FA292" s="1186"/>
      <c r="FB292" s="1186"/>
      <c r="FC292" s="1209"/>
      <c r="FD292" s="1186"/>
      <c r="FE292" s="1186"/>
      <c r="FF292" s="1186"/>
      <c r="FG292" s="1186"/>
      <c r="FH292" s="1186"/>
      <c r="FI292" s="1186"/>
      <c r="FJ292" s="1186"/>
      <c r="FK292" s="1186"/>
      <c r="FL292" s="1209"/>
      <c r="FM292" s="1186"/>
      <c r="FN292" s="1186"/>
      <c r="FO292" s="1186"/>
      <c r="FP292" s="1186"/>
      <c r="FQ292" s="1186"/>
      <c r="FR292" s="1186"/>
      <c r="FS292" s="1186"/>
      <c r="FT292" s="1186"/>
      <c r="FU292" s="1186"/>
      <c r="FV292" s="1186"/>
      <c r="FW292" s="1186"/>
      <c r="FX292" s="1186"/>
      <c r="FY292" s="1186"/>
      <c r="FZ292" s="1186"/>
      <c r="GA292" s="1186"/>
      <c r="GB292" s="1186"/>
      <c r="GC292" s="1186"/>
      <c r="GD292" s="1186"/>
      <c r="GE292" s="1186"/>
      <c r="GF292" s="1186"/>
      <c r="GG292" s="1186"/>
      <c r="GH292" s="1186"/>
      <c r="GI292" s="1186"/>
      <c r="GJ292" s="1186"/>
      <c r="GK292" s="1186"/>
      <c r="GL292" s="1186"/>
      <c r="GM292" s="1186"/>
      <c r="GN292" s="1186"/>
      <c r="GO292" s="1186"/>
      <c r="GP292" s="1186"/>
      <c r="GQ292" s="1186"/>
      <c r="GR292" s="1186"/>
      <c r="GS292" s="1186"/>
      <c r="GT292" s="1186"/>
      <c r="GU292" s="1186"/>
      <c r="GV292" s="1186"/>
      <c r="GW292" s="1186"/>
      <c r="GX292" s="1186"/>
      <c r="GY292" s="1218"/>
      <c r="GZ292" s="364">
        <f t="shared" si="212"/>
        <v>288</v>
      </c>
      <c r="HA292" s="365">
        <f t="shared" si="227"/>
        <v>0</v>
      </c>
      <c r="HB292" s="366">
        <f t="shared" si="213"/>
        <v>288</v>
      </c>
      <c r="HC292" s="366">
        <v>3528</v>
      </c>
      <c r="HD292" s="365">
        <v>986</v>
      </c>
      <c r="HE292" s="365"/>
      <c r="HF292" s="54"/>
      <c r="HG292" s="709">
        <v>12.99</v>
      </c>
      <c r="HH292" s="709">
        <v>3.25</v>
      </c>
      <c r="HI292" s="709">
        <f t="shared" si="191"/>
        <v>936</v>
      </c>
      <c r="HJ292" s="711"/>
      <c r="HK292" s="711">
        <v>15.2</v>
      </c>
      <c r="HL292" s="738">
        <f t="shared" si="229"/>
        <v>0.30195177956372</v>
      </c>
      <c r="HM292" s="743"/>
      <c r="HN292" s="743">
        <v>3000</v>
      </c>
      <c r="HO292" s="743">
        <v>13.14</v>
      </c>
      <c r="HP292" s="740">
        <f t="shared" si="214"/>
        <v>63809.6</v>
      </c>
      <c r="HQ292" s="738">
        <f>1-HO292/6.7/HH292</f>
        <v>0.396555683122847</v>
      </c>
      <c r="HR292" s="818">
        <v>44470</v>
      </c>
      <c r="HS292" s="742">
        <v>44927</v>
      </c>
      <c r="HT292" s="739">
        <f ca="1" t="shared" si="215"/>
        <v>5</v>
      </c>
      <c r="HU292" s="739">
        <f ca="1" t="shared" si="216"/>
        <v>150</v>
      </c>
      <c r="HV292" s="743">
        <v>4486</v>
      </c>
      <c r="HW292" s="739">
        <f t="shared" si="226"/>
        <v>288</v>
      </c>
      <c r="HX292" s="761">
        <f t="shared" si="219"/>
        <v>0.0663288807001382</v>
      </c>
      <c r="HY292" s="739">
        <f ca="1" t="shared" si="220"/>
        <v>0.161400276370336</v>
      </c>
      <c r="HZ292" s="739">
        <f t="shared" si="201"/>
        <v>4198</v>
      </c>
      <c r="IA292" s="743"/>
      <c r="IB292" s="739">
        <f ca="1" t="shared" si="230"/>
        <v>57.6</v>
      </c>
      <c r="IC292" s="769">
        <f ca="1" t="shared" si="231"/>
        <v>1.92</v>
      </c>
      <c r="ID292" s="769">
        <f ca="1" t="shared" si="232"/>
        <v>2186.45833333333</v>
      </c>
      <c r="IE292" s="743"/>
      <c r="IF292" s="743"/>
      <c r="IG292" s="743"/>
      <c r="IH292" s="743"/>
      <c r="II292" s="743"/>
      <c r="IJ292" s="743"/>
      <c r="IK292" s="743"/>
      <c r="IL292" s="743"/>
      <c r="IM292" s="743"/>
      <c r="IN292" s="743"/>
      <c r="IO292" s="743"/>
      <c r="IP292" s="743"/>
      <c r="IQ292" s="739"/>
      <c r="IR292" s="739"/>
      <c r="IS292" s="739"/>
      <c r="IT292" s="739"/>
      <c r="IU292" s="739"/>
      <c r="IV292" s="739"/>
      <c r="IW292" s="739"/>
      <c r="IX292" s="739"/>
      <c r="IY292" s="739"/>
      <c r="IZ292" s="739"/>
      <c r="JA292" s="739"/>
      <c r="JB292" s="743">
        <v>300</v>
      </c>
      <c r="JC292" s="743">
        <v>360</v>
      </c>
      <c r="JD292" s="743">
        <v>186</v>
      </c>
      <c r="JE292" s="743">
        <v>120</v>
      </c>
      <c r="JF292" s="743">
        <v>138</v>
      </c>
      <c r="JG292" s="739">
        <v>360</v>
      </c>
      <c r="JH292" s="739">
        <v>0</v>
      </c>
      <c r="JI292" s="739">
        <v>1872</v>
      </c>
      <c r="JJ292" s="739">
        <v>0</v>
      </c>
      <c r="JK292" s="739">
        <v>0</v>
      </c>
      <c r="JL292" s="739">
        <v>72</v>
      </c>
      <c r="JM292" s="739">
        <v>120</v>
      </c>
      <c r="JN292" s="28">
        <f t="shared" si="221"/>
        <v>3528</v>
      </c>
      <c r="JO292" s="28">
        <f t="shared" si="222"/>
        <v>0</v>
      </c>
      <c r="JP292" s="28"/>
      <c r="JQ292" s="28"/>
      <c r="JR292" s="28"/>
      <c r="JS292" s="28"/>
      <c r="JT292" s="28"/>
      <c r="JU292" s="28"/>
      <c r="JV292" s="28"/>
      <c r="JW292" s="28"/>
      <c r="JX292" s="28"/>
      <c r="JY292" s="28"/>
      <c r="JZ292" s="28"/>
      <c r="KA292" s="28"/>
      <c r="KB292" s="28"/>
      <c r="KC292" s="28"/>
      <c r="KD292" s="28"/>
      <c r="KE292" s="824"/>
    </row>
    <row r="293" s="786" customFormat="1" hidden="1" customHeight="1" spans="1:291">
      <c r="A293" s="847" t="s">
        <v>1334</v>
      </c>
      <c r="B293" s="343" t="s">
        <v>1682</v>
      </c>
      <c r="C293" s="95" t="s">
        <v>2166</v>
      </c>
      <c r="D293" s="95" t="s">
        <v>2197</v>
      </c>
      <c r="E293" s="417" t="s">
        <v>1396</v>
      </c>
      <c r="F293" s="1235" t="s">
        <v>271</v>
      </c>
      <c r="G293" s="112" t="s">
        <v>272</v>
      </c>
      <c r="H293" s="1060" t="s">
        <v>2199</v>
      </c>
      <c r="I293" s="99">
        <f t="shared" si="217"/>
        <v>-120</v>
      </c>
      <c r="J293" s="1129">
        <v>4384</v>
      </c>
      <c r="K293" s="1130">
        <f t="shared" si="207"/>
        <v>4264</v>
      </c>
      <c r="L293" s="1131">
        <f t="shared" si="208"/>
        <v>4264</v>
      </c>
      <c r="M293" s="1132"/>
      <c r="N293" s="1133"/>
      <c r="O293" s="1134"/>
      <c r="P293" s="1138">
        <f t="shared" si="203"/>
        <v>0</v>
      </c>
      <c r="Q293" s="1154">
        <f t="shared" si="204"/>
        <v>3000</v>
      </c>
      <c r="R293" s="1156"/>
      <c r="S293" s="1237"/>
      <c r="T293" s="1237"/>
      <c r="U293" s="1237"/>
      <c r="V293" s="1237"/>
      <c r="W293" s="1237"/>
      <c r="X293" s="1237"/>
      <c r="Y293" s="1237"/>
      <c r="Z293" s="1237"/>
      <c r="AA293" s="1156"/>
      <c r="AB293" s="1167">
        <v>3000</v>
      </c>
      <c r="AC293" s="1156"/>
      <c r="AD293" s="1156"/>
      <c r="AE293" s="1156"/>
      <c r="AF293" s="1156"/>
      <c r="AG293" s="1156"/>
      <c r="AH293" s="1156"/>
      <c r="AI293" s="1156"/>
      <c r="AJ293" s="1156"/>
      <c r="AK293" s="1156"/>
      <c r="AL293" s="1156"/>
      <c r="AM293" s="1156"/>
      <c r="AN293" s="1156"/>
      <c r="AO293" s="1156"/>
      <c r="AP293" s="1156"/>
      <c r="AQ293" s="1156"/>
      <c r="AR293" s="1156"/>
      <c r="AS293" s="1179"/>
      <c r="AT293" s="1177"/>
      <c r="AU293" s="1178"/>
      <c r="AV293" s="1178"/>
      <c r="AW293" s="1178"/>
      <c r="AX293" s="1178"/>
      <c r="AY293" s="1178"/>
      <c r="AZ293" s="1178"/>
      <c r="BA293" s="1178"/>
      <c r="BB293" s="1178"/>
      <c r="BC293" s="1178"/>
      <c r="BD293" s="1178"/>
      <c r="BE293" s="1178"/>
      <c r="BF293" s="1178"/>
      <c r="BG293" s="1178"/>
      <c r="BH293" s="1178"/>
      <c r="BI293" s="1178"/>
      <c r="BJ293" s="1178"/>
      <c r="BK293" s="1186"/>
      <c r="BL293" s="1187">
        <v>-1384</v>
      </c>
      <c r="BM293" s="1187"/>
      <c r="BN293" s="1187"/>
      <c r="BO293" s="1187"/>
      <c r="BP293" s="1187"/>
      <c r="BQ293" s="1187"/>
      <c r="BR293" s="1187"/>
      <c r="BS293" s="1187"/>
      <c r="BT293" s="1187"/>
      <c r="BU293" s="1187"/>
      <c r="BV293" s="1191"/>
      <c r="BW293" s="1186"/>
      <c r="BX293" s="1186"/>
      <c r="BY293" s="1186"/>
      <c r="BZ293" s="1186"/>
      <c r="CA293" s="1186"/>
      <c r="CB293" s="1186">
        <v>24</v>
      </c>
      <c r="CC293" s="1186"/>
      <c r="CD293" s="1186"/>
      <c r="CE293" s="1186"/>
      <c r="CF293" s="1186"/>
      <c r="CG293" s="1186"/>
      <c r="CH293" s="1186"/>
      <c r="CI293" s="1186"/>
      <c r="CJ293" s="1186"/>
      <c r="CK293" s="1186"/>
      <c r="CL293" s="1186"/>
      <c r="CM293" s="1186"/>
      <c r="CN293" s="1186"/>
      <c r="CO293" s="1186"/>
      <c r="CP293" s="1186"/>
      <c r="CQ293" s="1186"/>
      <c r="CR293" s="1186"/>
      <c r="CS293" s="1186"/>
      <c r="CT293" s="1186"/>
      <c r="CU293" s="1186"/>
      <c r="CV293" s="1186"/>
      <c r="CW293" s="1186"/>
      <c r="CX293" s="1186"/>
      <c r="CY293" s="1186"/>
      <c r="CZ293" s="1186"/>
      <c r="DA293" s="1186"/>
      <c r="DB293" s="1186"/>
      <c r="DC293" s="1186"/>
      <c r="DD293" s="1186"/>
      <c r="DE293" s="1186"/>
      <c r="DF293" s="1186"/>
      <c r="DG293" s="1186"/>
      <c r="DH293" s="1186"/>
      <c r="DI293" s="1186"/>
      <c r="DJ293" s="1186"/>
      <c r="DK293" s="1186"/>
      <c r="DL293" s="1186"/>
      <c r="DM293" s="1186">
        <v>96</v>
      </c>
      <c r="DN293" s="1186"/>
      <c r="DO293" s="1186"/>
      <c r="DP293" s="1186"/>
      <c r="DQ293" s="1186"/>
      <c r="DR293" s="1186"/>
      <c r="DS293" s="1186"/>
      <c r="DT293" s="1186"/>
      <c r="DU293" s="1186"/>
      <c r="DV293" s="1186"/>
      <c r="DW293" s="1186"/>
      <c r="DX293" s="1186"/>
      <c r="DY293" s="1186"/>
      <c r="DZ293" s="1186"/>
      <c r="EA293" s="1186"/>
      <c r="EB293" s="1186"/>
      <c r="EC293" s="1186"/>
      <c r="ED293" s="1186"/>
      <c r="EE293" s="1186"/>
      <c r="EF293" s="1186"/>
      <c r="EG293" s="1186"/>
      <c r="EH293" s="1186"/>
      <c r="EI293" s="1186"/>
      <c r="EJ293" s="1186"/>
      <c r="EK293" s="1197"/>
      <c r="EL293" s="1198"/>
      <c r="EM293" s="1186"/>
      <c r="EN293" s="1186"/>
      <c r="EO293" s="1186"/>
      <c r="EP293" s="1186"/>
      <c r="EQ293" s="1186"/>
      <c r="ER293" s="1186"/>
      <c r="ES293" s="1186"/>
      <c r="ET293" s="1186"/>
      <c r="EU293" s="1186"/>
      <c r="EV293" s="1186"/>
      <c r="EW293" s="1186"/>
      <c r="EX293" s="1186"/>
      <c r="EY293" s="1186"/>
      <c r="EZ293" s="1186"/>
      <c r="FA293" s="1186"/>
      <c r="FB293" s="1186"/>
      <c r="FC293" s="1209"/>
      <c r="FD293" s="1186"/>
      <c r="FE293" s="1186"/>
      <c r="FF293" s="1186"/>
      <c r="FG293" s="1186"/>
      <c r="FH293" s="1186"/>
      <c r="FI293" s="1186"/>
      <c r="FJ293" s="1186"/>
      <c r="FK293" s="1186"/>
      <c r="FL293" s="1209"/>
      <c r="FM293" s="1186"/>
      <c r="FN293" s="1186"/>
      <c r="FO293" s="1186"/>
      <c r="FP293" s="1186"/>
      <c r="FQ293" s="1186"/>
      <c r="FR293" s="1186"/>
      <c r="FS293" s="1186"/>
      <c r="FT293" s="1186"/>
      <c r="FU293" s="1186"/>
      <c r="FV293" s="1186"/>
      <c r="FW293" s="1186"/>
      <c r="FX293" s="1186"/>
      <c r="FY293" s="1186"/>
      <c r="FZ293" s="1186"/>
      <c r="GA293" s="1186"/>
      <c r="GB293" s="1186"/>
      <c r="GC293" s="1186"/>
      <c r="GD293" s="1186"/>
      <c r="GE293" s="1186"/>
      <c r="GF293" s="1186"/>
      <c r="GG293" s="1186"/>
      <c r="GH293" s="1186"/>
      <c r="GI293" s="1186"/>
      <c r="GJ293" s="1186"/>
      <c r="GK293" s="1186"/>
      <c r="GL293" s="1186"/>
      <c r="GM293" s="1186"/>
      <c r="GN293" s="1186"/>
      <c r="GO293" s="1186"/>
      <c r="GP293" s="1186"/>
      <c r="GQ293" s="1186"/>
      <c r="GR293" s="1186"/>
      <c r="GS293" s="1186"/>
      <c r="GT293" s="1186"/>
      <c r="GU293" s="1186"/>
      <c r="GV293" s="1186"/>
      <c r="GW293" s="1186"/>
      <c r="GX293" s="1186"/>
      <c r="GY293" s="1218"/>
      <c r="GZ293" s="364">
        <f t="shared" si="212"/>
        <v>120</v>
      </c>
      <c r="HA293" s="365">
        <f t="shared" si="227"/>
        <v>0</v>
      </c>
      <c r="HB293" s="366">
        <f t="shared" si="213"/>
        <v>120</v>
      </c>
      <c r="HC293" s="366">
        <v>3626</v>
      </c>
      <c r="HD293" s="365">
        <v>991</v>
      </c>
      <c r="HE293" s="365"/>
      <c r="HF293" s="54"/>
      <c r="HG293" s="708">
        <v>12.99</v>
      </c>
      <c r="HH293" s="708">
        <v>3.25</v>
      </c>
      <c r="HI293" s="709">
        <f t="shared" si="191"/>
        <v>390</v>
      </c>
      <c r="HJ293" s="710"/>
      <c r="HK293" s="710">
        <v>15.2</v>
      </c>
      <c r="HL293" s="738">
        <f t="shared" si="229"/>
        <v>0.30195177956372</v>
      </c>
      <c r="HM293" s="739"/>
      <c r="HN293" s="739">
        <v>3000</v>
      </c>
      <c r="HO293" s="739">
        <v>15.11</v>
      </c>
      <c r="HP293" s="740">
        <f t="shared" si="214"/>
        <v>64812.8</v>
      </c>
      <c r="HQ293" s="738">
        <f>1-HO293/6.7/HH293</f>
        <v>0.306084959816303</v>
      </c>
      <c r="HR293" s="741">
        <v>44470</v>
      </c>
      <c r="HS293" s="742">
        <v>44927</v>
      </c>
      <c r="HT293" s="739">
        <f ca="1" t="shared" si="215"/>
        <v>5</v>
      </c>
      <c r="HU293" s="739">
        <f ca="1" t="shared" si="216"/>
        <v>150</v>
      </c>
      <c r="HV293" s="739">
        <v>4384</v>
      </c>
      <c r="HW293" s="739">
        <f t="shared" si="226"/>
        <v>120</v>
      </c>
      <c r="HX293" s="761">
        <f t="shared" si="219"/>
        <v>0.0277520814061055</v>
      </c>
      <c r="HY293" s="739">
        <f ca="1" t="shared" si="220"/>
        <v>0.0675300647548566</v>
      </c>
      <c r="HZ293" s="739">
        <f t="shared" si="201"/>
        <v>4264</v>
      </c>
      <c r="IA293" s="739"/>
      <c r="IB293" s="739">
        <f ca="1" t="shared" si="230"/>
        <v>24</v>
      </c>
      <c r="IC293" s="769">
        <f ca="1" t="shared" si="231"/>
        <v>0.8</v>
      </c>
      <c r="ID293" s="769">
        <f ca="1" t="shared" si="232"/>
        <v>5330</v>
      </c>
      <c r="IE293" s="739"/>
      <c r="IF293" s="739"/>
      <c r="IG293" s="739"/>
      <c r="IH293" s="739"/>
      <c r="II293" s="739"/>
      <c r="IJ293" s="739"/>
      <c r="IK293" s="739"/>
      <c r="IL293" s="743"/>
      <c r="IM293" s="743"/>
      <c r="IN293" s="743"/>
      <c r="IO293" s="743"/>
      <c r="IP293" s="743"/>
      <c r="IQ293" s="739"/>
      <c r="IR293" s="739"/>
      <c r="IS293" s="739"/>
      <c r="IT293" s="739"/>
      <c r="IU293" s="739"/>
      <c r="IV293" s="739"/>
      <c r="IW293" s="739"/>
      <c r="IX293" s="739"/>
      <c r="IY293" s="739"/>
      <c r="IZ293" s="739"/>
      <c r="JA293" s="739"/>
      <c r="JB293" s="743">
        <v>302</v>
      </c>
      <c r="JC293" s="743">
        <v>240</v>
      </c>
      <c r="JD293" s="743">
        <v>210</v>
      </c>
      <c r="JE293" s="743">
        <v>288</v>
      </c>
      <c r="JF293" s="743">
        <v>138</v>
      </c>
      <c r="JG293" s="739">
        <v>336</v>
      </c>
      <c r="JH293" s="739">
        <v>48</v>
      </c>
      <c r="JI293" s="739">
        <v>1872</v>
      </c>
      <c r="JJ293" s="739">
        <v>24</v>
      </c>
      <c r="JK293" s="739">
        <v>0</v>
      </c>
      <c r="JL293" s="739">
        <v>72</v>
      </c>
      <c r="JM293" s="739">
        <v>96</v>
      </c>
      <c r="JN293" s="28">
        <f t="shared" si="221"/>
        <v>3626</v>
      </c>
      <c r="JO293" s="28">
        <f t="shared" si="222"/>
        <v>0</v>
      </c>
      <c r="JP293" s="28"/>
      <c r="JQ293" s="28"/>
      <c r="JR293" s="28"/>
      <c r="JS293" s="28"/>
      <c r="JT293" s="28"/>
      <c r="JU293" s="28"/>
      <c r="JV293" s="28"/>
      <c r="JW293" s="28"/>
      <c r="JX293" s="28"/>
      <c r="JY293" s="28"/>
      <c r="JZ293" s="28"/>
      <c r="KA293" s="28"/>
      <c r="KB293" s="28"/>
      <c r="KC293" s="28"/>
      <c r="KD293" s="28"/>
      <c r="KE293" s="824"/>
    </row>
    <row r="294" s="786" customFormat="1" hidden="1" customHeight="1" spans="1:291">
      <c r="A294" s="847" t="s">
        <v>1334</v>
      </c>
      <c r="B294" s="343" t="s">
        <v>1682</v>
      </c>
      <c r="C294" s="95" t="s">
        <v>2166</v>
      </c>
      <c r="D294" s="95" t="s">
        <v>2197</v>
      </c>
      <c r="E294" s="417" t="s">
        <v>1396</v>
      </c>
      <c r="F294" s="1235" t="s">
        <v>274</v>
      </c>
      <c r="G294" s="112" t="s">
        <v>275</v>
      </c>
      <c r="H294" s="1060" t="s">
        <v>2200</v>
      </c>
      <c r="I294" s="99">
        <f t="shared" si="217"/>
        <v>-96</v>
      </c>
      <c r="J294" s="1129">
        <v>3070</v>
      </c>
      <c r="K294" s="1130">
        <f t="shared" si="207"/>
        <v>2974</v>
      </c>
      <c r="L294" s="1131">
        <f t="shared" si="208"/>
        <v>2974</v>
      </c>
      <c r="M294" s="1132"/>
      <c r="N294" s="1133"/>
      <c r="O294" s="1134"/>
      <c r="P294" s="1138">
        <f t="shared" si="203"/>
        <v>0</v>
      </c>
      <c r="Q294" s="1154">
        <f t="shared" si="204"/>
        <v>0</v>
      </c>
      <c r="R294" s="1156"/>
      <c r="S294" s="1237"/>
      <c r="T294" s="1237"/>
      <c r="U294" s="1237"/>
      <c r="V294" s="1237"/>
      <c r="W294" s="1237"/>
      <c r="X294" s="1237"/>
      <c r="Y294" s="1237"/>
      <c r="Z294" s="1237"/>
      <c r="AA294" s="1156"/>
      <c r="AB294" s="1167"/>
      <c r="AC294" s="1156"/>
      <c r="AD294" s="1156"/>
      <c r="AE294" s="1156"/>
      <c r="AF294" s="1156"/>
      <c r="AG294" s="1156"/>
      <c r="AH294" s="1156"/>
      <c r="AI294" s="1156"/>
      <c r="AJ294" s="1156"/>
      <c r="AK294" s="1156"/>
      <c r="AL294" s="1156"/>
      <c r="AM294" s="1156"/>
      <c r="AN294" s="1156"/>
      <c r="AO294" s="1156"/>
      <c r="AP294" s="1156"/>
      <c r="AQ294" s="1156"/>
      <c r="AR294" s="1156"/>
      <c r="AS294" s="1179"/>
      <c r="AT294" s="1177"/>
      <c r="AU294" s="1178"/>
      <c r="AV294" s="1178"/>
      <c r="AW294" s="1178"/>
      <c r="AX294" s="1178"/>
      <c r="AY294" s="1178"/>
      <c r="AZ294" s="1178"/>
      <c r="BA294" s="1178"/>
      <c r="BB294" s="1178"/>
      <c r="BC294" s="1178"/>
      <c r="BD294" s="1178"/>
      <c r="BE294" s="1178"/>
      <c r="BF294" s="1178"/>
      <c r="BG294" s="1178"/>
      <c r="BH294" s="1178"/>
      <c r="BI294" s="1178"/>
      <c r="BJ294" s="1178"/>
      <c r="BK294" s="1186"/>
      <c r="BL294" s="1187">
        <v>-3070</v>
      </c>
      <c r="BM294" s="1187"/>
      <c r="BN294" s="1187"/>
      <c r="BO294" s="1187"/>
      <c r="BP294" s="1187"/>
      <c r="BQ294" s="1187"/>
      <c r="BR294" s="1187"/>
      <c r="BS294" s="1187"/>
      <c r="BT294" s="1187"/>
      <c r="BU294" s="1187"/>
      <c r="BV294" s="1191"/>
      <c r="BW294" s="1186"/>
      <c r="BX294" s="1186"/>
      <c r="BY294" s="1186"/>
      <c r="BZ294" s="1186"/>
      <c r="CA294" s="1186"/>
      <c r="CB294" s="1186"/>
      <c r="CC294" s="1186"/>
      <c r="CD294" s="1186"/>
      <c r="CE294" s="1186"/>
      <c r="CF294" s="1186"/>
      <c r="CG294" s="1186"/>
      <c r="CH294" s="1186"/>
      <c r="CI294" s="1186"/>
      <c r="CJ294" s="1186"/>
      <c r="CK294" s="1186"/>
      <c r="CL294" s="1186"/>
      <c r="CM294" s="1186"/>
      <c r="CN294" s="1186"/>
      <c r="CO294" s="1186"/>
      <c r="CP294" s="1186"/>
      <c r="CQ294" s="1186"/>
      <c r="CR294" s="1186"/>
      <c r="CS294" s="1186"/>
      <c r="CT294" s="1186"/>
      <c r="CU294" s="1186"/>
      <c r="CV294" s="1186"/>
      <c r="CW294" s="1186"/>
      <c r="CX294" s="1186"/>
      <c r="CY294" s="1186"/>
      <c r="CZ294" s="1186"/>
      <c r="DA294" s="1186"/>
      <c r="DB294" s="1186"/>
      <c r="DC294" s="1186"/>
      <c r="DD294" s="1186"/>
      <c r="DE294" s="1186"/>
      <c r="DF294" s="1186"/>
      <c r="DG294" s="1186"/>
      <c r="DH294" s="1186"/>
      <c r="DI294" s="1186"/>
      <c r="DJ294" s="1186"/>
      <c r="DK294" s="1186"/>
      <c r="DL294" s="1186"/>
      <c r="DM294" s="1186">
        <v>96</v>
      </c>
      <c r="DN294" s="1186"/>
      <c r="DO294" s="1186"/>
      <c r="DP294" s="1186"/>
      <c r="DQ294" s="1186"/>
      <c r="DR294" s="1186"/>
      <c r="DS294" s="1186"/>
      <c r="DT294" s="1186"/>
      <c r="DU294" s="1186"/>
      <c r="DV294" s="1186"/>
      <c r="DW294" s="1186"/>
      <c r="DX294" s="1186"/>
      <c r="DY294" s="1186"/>
      <c r="DZ294" s="1186"/>
      <c r="EA294" s="1186"/>
      <c r="EB294" s="1186"/>
      <c r="EC294" s="1186"/>
      <c r="ED294" s="1186"/>
      <c r="EE294" s="1186"/>
      <c r="EF294" s="1186"/>
      <c r="EG294" s="1186"/>
      <c r="EH294" s="1186"/>
      <c r="EI294" s="1186"/>
      <c r="EJ294" s="1186"/>
      <c r="EK294" s="1197"/>
      <c r="EL294" s="1198"/>
      <c r="EM294" s="1186"/>
      <c r="EN294" s="1186"/>
      <c r="EO294" s="1186"/>
      <c r="EP294" s="1186"/>
      <c r="EQ294" s="1186"/>
      <c r="ER294" s="1186"/>
      <c r="ES294" s="1186"/>
      <c r="ET294" s="1186"/>
      <c r="EU294" s="1186"/>
      <c r="EV294" s="1186"/>
      <c r="EW294" s="1186"/>
      <c r="EX294" s="1186"/>
      <c r="EY294" s="1186"/>
      <c r="EZ294" s="1186"/>
      <c r="FA294" s="1186"/>
      <c r="FB294" s="1186"/>
      <c r="FC294" s="1209"/>
      <c r="FD294" s="1186"/>
      <c r="FE294" s="1186"/>
      <c r="FF294" s="1186"/>
      <c r="FG294" s="1186"/>
      <c r="FH294" s="1186"/>
      <c r="FI294" s="1186"/>
      <c r="FJ294" s="1186"/>
      <c r="FK294" s="1186"/>
      <c r="FL294" s="1209"/>
      <c r="FM294" s="1186"/>
      <c r="FN294" s="1186"/>
      <c r="FO294" s="1186"/>
      <c r="FP294" s="1186"/>
      <c r="FQ294" s="1186"/>
      <c r="FR294" s="1186"/>
      <c r="FS294" s="1186"/>
      <c r="FT294" s="1186"/>
      <c r="FU294" s="1186"/>
      <c r="FV294" s="1186"/>
      <c r="FW294" s="1186"/>
      <c r="FX294" s="1186"/>
      <c r="FY294" s="1186"/>
      <c r="FZ294" s="1186"/>
      <c r="GA294" s="1186"/>
      <c r="GB294" s="1186"/>
      <c r="GC294" s="1186"/>
      <c r="GD294" s="1186"/>
      <c r="GE294" s="1186"/>
      <c r="GF294" s="1186"/>
      <c r="GG294" s="1186"/>
      <c r="GH294" s="1186"/>
      <c r="GI294" s="1186"/>
      <c r="GJ294" s="1186"/>
      <c r="GK294" s="1186"/>
      <c r="GL294" s="1186"/>
      <c r="GM294" s="1186"/>
      <c r="GN294" s="1186"/>
      <c r="GO294" s="1186"/>
      <c r="GP294" s="1186"/>
      <c r="GQ294" s="1186"/>
      <c r="GR294" s="1186"/>
      <c r="GS294" s="1186"/>
      <c r="GT294" s="1186"/>
      <c r="GU294" s="1186"/>
      <c r="GV294" s="1186"/>
      <c r="GW294" s="1186"/>
      <c r="GX294" s="1186"/>
      <c r="GY294" s="1218"/>
      <c r="GZ294" s="364">
        <f t="shared" si="212"/>
        <v>96</v>
      </c>
      <c r="HA294" s="365">
        <f t="shared" si="227"/>
        <v>0</v>
      </c>
      <c r="HB294" s="366">
        <f t="shared" si="213"/>
        <v>96</v>
      </c>
      <c r="HC294" s="366">
        <v>1946</v>
      </c>
      <c r="HD294" s="365">
        <v>991</v>
      </c>
      <c r="HE294" s="365"/>
      <c r="HF294" s="54"/>
      <c r="HG294" s="708">
        <v>12.99</v>
      </c>
      <c r="HH294" s="708">
        <v>3.25</v>
      </c>
      <c r="HI294" s="709">
        <f t="shared" si="191"/>
        <v>312</v>
      </c>
      <c r="HJ294" s="710"/>
      <c r="HK294" s="710">
        <v>15.2</v>
      </c>
      <c r="HL294" s="738">
        <f t="shared" si="229"/>
        <v>0.30195177956372</v>
      </c>
      <c r="HM294" s="739"/>
      <c r="HN294" s="739">
        <v>3000</v>
      </c>
      <c r="HO294" s="739">
        <v>15.11</v>
      </c>
      <c r="HP294" s="740">
        <f t="shared" si="214"/>
        <v>45204.8</v>
      </c>
      <c r="HQ294" s="738">
        <f>1-HO294/6.7/HH294</f>
        <v>0.306084959816303</v>
      </c>
      <c r="HR294" s="741">
        <v>44470</v>
      </c>
      <c r="HS294" s="742">
        <v>44927</v>
      </c>
      <c r="HT294" s="739">
        <f ca="1" t="shared" si="215"/>
        <v>5</v>
      </c>
      <c r="HU294" s="739">
        <f ca="1" t="shared" si="216"/>
        <v>150</v>
      </c>
      <c r="HV294" s="739">
        <v>3070</v>
      </c>
      <c r="HW294" s="739">
        <f t="shared" si="226"/>
        <v>96</v>
      </c>
      <c r="HX294" s="761">
        <f t="shared" si="219"/>
        <v>0.0317670416942422</v>
      </c>
      <c r="HY294" s="739">
        <f ca="1" t="shared" si="220"/>
        <v>0.0772998014559894</v>
      </c>
      <c r="HZ294" s="739">
        <f t="shared" si="201"/>
        <v>2974</v>
      </c>
      <c r="IA294" s="739"/>
      <c r="IB294" s="739">
        <f ca="1" t="shared" si="230"/>
        <v>19.2</v>
      </c>
      <c r="IC294" s="769">
        <f ca="1" t="shared" si="231"/>
        <v>0.64</v>
      </c>
      <c r="ID294" s="769">
        <f ca="1" t="shared" si="232"/>
        <v>4646.875</v>
      </c>
      <c r="IE294" s="739"/>
      <c r="IF294" s="739"/>
      <c r="IG294" s="739"/>
      <c r="IH294" s="739"/>
      <c r="II294" s="739"/>
      <c r="IJ294" s="739"/>
      <c r="IK294" s="739"/>
      <c r="IL294" s="743"/>
      <c r="IM294" s="743"/>
      <c r="IN294" s="743"/>
      <c r="IO294" s="743"/>
      <c r="IP294" s="743"/>
      <c r="IQ294" s="739"/>
      <c r="IR294" s="739"/>
      <c r="IS294" s="739"/>
      <c r="IT294" s="739"/>
      <c r="IU294" s="739"/>
      <c r="IV294" s="739"/>
      <c r="IW294" s="739"/>
      <c r="IX294" s="739"/>
      <c r="IY294" s="739"/>
      <c r="IZ294" s="739"/>
      <c r="JA294" s="739"/>
      <c r="JB294" s="743">
        <v>302</v>
      </c>
      <c r="JC294" s="743">
        <v>240</v>
      </c>
      <c r="JD294" s="743">
        <v>210</v>
      </c>
      <c r="JE294" s="743">
        <v>528</v>
      </c>
      <c r="JF294" s="743">
        <v>138</v>
      </c>
      <c r="JG294" s="739">
        <v>288</v>
      </c>
      <c r="JH294" s="739">
        <v>0</v>
      </c>
      <c r="JI294" s="739">
        <v>72</v>
      </c>
      <c r="JJ294" s="739">
        <v>0</v>
      </c>
      <c r="JK294" s="739">
        <v>0</v>
      </c>
      <c r="JL294" s="739">
        <v>72</v>
      </c>
      <c r="JM294" s="739">
        <v>96</v>
      </c>
      <c r="JN294" s="28">
        <f t="shared" si="221"/>
        <v>1946</v>
      </c>
      <c r="JO294" s="28">
        <f t="shared" si="222"/>
        <v>0</v>
      </c>
      <c r="JP294" s="28"/>
      <c r="JQ294" s="28"/>
      <c r="JR294" s="28"/>
      <c r="JS294" s="28"/>
      <c r="JT294" s="28"/>
      <c r="JU294" s="28"/>
      <c r="JV294" s="28"/>
      <c r="JW294" s="28"/>
      <c r="JX294" s="28"/>
      <c r="JY294" s="28"/>
      <c r="JZ294" s="28"/>
      <c r="KA294" s="28"/>
      <c r="KB294" s="28"/>
      <c r="KC294" s="28"/>
      <c r="KD294" s="28"/>
      <c r="KE294" s="824"/>
    </row>
    <row r="295" s="786" customFormat="1" hidden="1" customHeight="1" spans="1:291">
      <c r="A295" s="847" t="s">
        <v>1334</v>
      </c>
      <c r="B295" s="343" t="s">
        <v>1682</v>
      </c>
      <c r="C295" s="95" t="s">
        <v>2166</v>
      </c>
      <c r="D295" s="95" t="s">
        <v>2197</v>
      </c>
      <c r="E295" s="417" t="s">
        <v>1396</v>
      </c>
      <c r="F295" s="1235" t="s">
        <v>277</v>
      </c>
      <c r="G295" s="112" t="s">
        <v>278</v>
      </c>
      <c r="H295" s="1060" t="s">
        <v>2201</v>
      </c>
      <c r="I295" s="99">
        <f t="shared" si="217"/>
        <v>-120</v>
      </c>
      <c r="J295" s="1129">
        <v>3454</v>
      </c>
      <c r="K295" s="1130">
        <f t="shared" si="207"/>
        <v>3334</v>
      </c>
      <c r="L295" s="1131">
        <f t="shared" si="208"/>
        <v>3334</v>
      </c>
      <c r="M295" s="1132"/>
      <c r="N295" s="1133"/>
      <c r="O295" s="1134"/>
      <c r="P295" s="1138">
        <f t="shared" si="203"/>
        <v>0</v>
      </c>
      <c r="Q295" s="1154">
        <f t="shared" si="204"/>
        <v>3000</v>
      </c>
      <c r="R295" s="1156"/>
      <c r="S295" s="1237"/>
      <c r="T295" s="1237"/>
      <c r="U295" s="1237"/>
      <c r="V295" s="1237"/>
      <c r="W295" s="1237"/>
      <c r="X295" s="1237"/>
      <c r="Y295" s="1237"/>
      <c r="Z295" s="1237"/>
      <c r="AA295" s="1156"/>
      <c r="AB295" s="1167">
        <v>3000</v>
      </c>
      <c r="AC295" s="1156"/>
      <c r="AD295" s="1156"/>
      <c r="AE295" s="1156"/>
      <c r="AF295" s="1156"/>
      <c r="AG295" s="1156"/>
      <c r="AH295" s="1156"/>
      <c r="AI295" s="1156"/>
      <c r="AJ295" s="1156"/>
      <c r="AK295" s="1156"/>
      <c r="AL295" s="1156"/>
      <c r="AM295" s="1156"/>
      <c r="AN295" s="1156"/>
      <c r="AO295" s="1156"/>
      <c r="AP295" s="1156"/>
      <c r="AQ295" s="1156"/>
      <c r="AR295" s="1156"/>
      <c r="AS295" s="1179"/>
      <c r="AT295" s="1177"/>
      <c r="AU295" s="1178"/>
      <c r="AV295" s="1178"/>
      <c r="AW295" s="1178"/>
      <c r="AX295" s="1178"/>
      <c r="AY295" s="1178"/>
      <c r="AZ295" s="1178"/>
      <c r="BA295" s="1178"/>
      <c r="BB295" s="1178"/>
      <c r="BC295" s="1178"/>
      <c r="BD295" s="1178"/>
      <c r="BE295" s="1178"/>
      <c r="BF295" s="1178"/>
      <c r="BG295" s="1178"/>
      <c r="BH295" s="1178"/>
      <c r="BI295" s="1178"/>
      <c r="BJ295" s="1178"/>
      <c r="BK295" s="1186"/>
      <c r="BL295" s="1187">
        <v>-454</v>
      </c>
      <c r="BM295" s="1187"/>
      <c r="BN295" s="1187"/>
      <c r="BO295" s="1187"/>
      <c r="BP295" s="1187"/>
      <c r="BQ295" s="1187"/>
      <c r="BR295" s="1187"/>
      <c r="BS295" s="1187"/>
      <c r="BT295" s="1187"/>
      <c r="BU295" s="1187"/>
      <c r="BV295" s="1191"/>
      <c r="BW295" s="1186"/>
      <c r="BX295" s="1186"/>
      <c r="BY295" s="1186"/>
      <c r="BZ295" s="1186"/>
      <c r="CA295" s="1186"/>
      <c r="CB295" s="1186"/>
      <c r="CC295" s="1186"/>
      <c r="CD295" s="1186"/>
      <c r="CE295" s="1186"/>
      <c r="CF295" s="1186"/>
      <c r="CG295" s="1186"/>
      <c r="CH295" s="1186">
        <v>24</v>
      </c>
      <c r="CI295" s="1186"/>
      <c r="CJ295" s="1186"/>
      <c r="CK295" s="1186"/>
      <c r="CL295" s="1186"/>
      <c r="CM295" s="1186"/>
      <c r="CN295" s="1186"/>
      <c r="CO295" s="1186"/>
      <c r="CP295" s="1186"/>
      <c r="CQ295" s="1186"/>
      <c r="CR295" s="1186"/>
      <c r="CS295" s="1186"/>
      <c r="CT295" s="1186"/>
      <c r="CU295" s="1186"/>
      <c r="CV295" s="1186"/>
      <c r="CW295" s="1186"/>
      <c r="CX295" s="1186"/>
      <c r="CY295" s="1186"/>
      <c r="CZ295" s="1186"/>
      <c r="DA295" s="1186"/>
      <c r="DB295" s="1186"/>
      <c r="DC295" s="1186"/>
      <c r="DD295" s="1186"/>
      <c r="DE295" s="1186"/>
      <c r="DF295" s="1186"/>
      <c r="DG295" s="1186"/>
      <c r="DH295" s="1186"/>
      <c r="DI295" s="1186"/>
      <c r="DJ295" s="1186"/>
      <c r="DK295" s="1186"/>
      <c r="DL295" s="1186"/>
      <c r="DM295" s="1186">
        <v>96</v>
      </c>
      <c r="DN295" s="1186"/>
      <c r="DO295" s="1186"/>
      <c r="DP295" s="1186"/>
      <c r="DQ295" s="1186"/>
      <c r="DR295" s="1186"/>
      <c r="DS295" s="1186"/>
      <c r="DT295" s="1186"/>
      <c r="DU295" s="1186"/>
      <c r="DV295" s="1186"/>
      <c r="DW295" s="1186"/>
      <c r="DX295" s="1186"/>
      <c r="DY295" s="1186"/>
      <c r="DZ295" s="1186"/>
      <c r="EA295" s="1186"/>
      <c r="EB295" s="1186"/>
      <c r="EC295" s="1186"/>
      <c r="ED295" s="1186"/>
      <c r="EE295" s="1186"/>
      <c r="EF295" s="1186"/>
      <c r="EG295" s="1186"/>
      <c r="EH295" s="1186"/>
      <c r="EI295" s="1186"/>
      <c r="EJ295" s="1186"/>
      <c r="EK295" s="1197"/>
      <c r="EL295" s="1198"/>
      <c r="EM295" s="1186"/>
      <c r="EN295" s="1186"/>
      <c r="EO295" s="1186"/>
      <c r="EP295" s="1186"/>
      <c r="EQ295" s="1186"/>
      <c r="ER295" s="1186"/>
      <c r="ES295" s="1186"/>
      <c r="ET295" s="1186"/>
      <c r="EU295" s="1186"/>
      <c r="EV295" s="1186"/>
      <c r="EW295" s="1186"/>
      <c r="EX295" s="1186"/>
      <c r="EY295" s="1186"/>
      <c r="EZ295" s="1186"/>
      <c r="FA295" s="1186"/>
      <c r="FB295" s="1186"/>
      <c r="FC295" s="1209"/>
      <c r="FD295" s="1186"/>
      <c r="FE295" s="1186"/>
      <c r="FF295" s="1186"/>
      <c r="FG295" s="1186"/>
      <c r="FH295" s="1186"/>
      <c r="FI295" s="1186"/>
      <c r="FJ295" s="1186"/>
      <c r="FK295" s="1186"/>
      <c r="FL295" s="1209"/>
      <c r="FM295" s="1186"/>
      <c r="FN295" s="1186"/>
      <c r="FO295" s="1186"/>
      <c r="FP295" s="1186"/>
      <c r="FQ295" s="1186"/>
      <c r="FR295" s="1186"/>
      <c r="FS295" s="1186"/>
      <c r="FT295" s="1186"/>
      <c r="FU295" s="1186"/>
      <c r="FV295" s="1186"/>
      <c r="FW295" s="1186"/>
      <c r="FX295" s="1186"/>
      <c r="FY295" s="1186"/>
      <c r="FZ295" s="1186"/>
      <c r="GA295" s="1186"/>
      <c r="GB295" s="1186"/>
      <c r="GC295" s="1186"/>
      <c r="GD295" s="1186"/>
      <c r="GE295" s="1186"/>
      <c r="GF295" s="1186"/>
      <c r="GG295" s="1186"/>
      <c r="GH295" s="1186"/>
      <c r="GI295" s="1186"/>
      <c r="GJ295" s="1186"/>
      <c r="GK295" s="1186"/>
      <c r="GL295" s="1186"/>
      <c r="GM295" s="1186"/>
      <c r="GN295" s="1186"/>
      <c r="GO295" s="1186"/>
      <c r="GP295" s="1186"/>
      <c r="GQ295" s="1186"/>
      <c r="GR295" s="1186"/>
      <c r="GS295" s="1186"/>
      <c r="GT295" s="1186"/>
      <c r="GU295" s="1186"/>
      <c r="GV295" s="1186"/>
      <c r="GW295" s="1186"/>
      <c r="GX295" s="1186"/>
      <c r="GY295" s="1218"/>
      <c r="GZ295" s="364">
        <f t="shared" si="212"/>
        <v>120</v>
      </c>
      <c r="HA295" s="365">
        <f t="shared" si="227"/>
        <v>0</v>
      </c>
      <c r="HB295" s="366">
        <f t="shared" si="213"/>
        <v>120</v>
      </c>
      <c r="HC295" s="366">
        <v>1562</v>
      </c>
      <c r="HD295" s="365">
        <v>991</v>
      </c>
      <c r="HE295" s="365"/>
      <c r="HF295" s="54"/>
      <c r="HG295" s="708">
        <v>12.99</v>
      </c>
      <c r="HH295" s="708">
        <v>3.25</v>
      </c>
      <c r="HI295" s="709">
        <f t="shared" ref="HI295:HI314" si="233">HH295*HW295</f>
        <v>390</v>
      </c>
      <c r="HJ295" s="710"/>
      <c r="HK295" s="710">
        <v>15.2</v>
      </c>
      <c r="HL295" s="738">
        <f t="shared" si="229"/>
        <v>0.30195177956372</v>
      </c>
      <c r="HM295" s="739"/>
      <c r="HN295" s="739">
        <v>3000</v>
      </c>
      <c r="HO295" s="739">
        <v>15.11</v>
      </c>
      <c r="HP295" s="740">
        <f t="shared" si="214"/>
        <v>50676.8</v>
      </c>
      <c r="HQ295" s="738">
        <f>1-HO295/6.7/HH295</f>
        <v>0.306084959816303</v>
      </c>
      <c r="HR295" s="741">
        <v>44470</v>
      </c>
      <c r="HS295" s="742">
        <v>44927</v>
      </c>
      <c r="HT295" s="739">
        <f ca="1" t="shared" si="215"/>
        <v>5</v>
      </c>
      <c r="HU295" s="739">
        <f ca="1" t="shared" si="216"/>
        <v>150</v>
      </c>
      <c r="HV295" s="739">
        <v>3454</v>
      </c>
      <c r="HW295" s="739">
        <f t="shared" si="226"/>
        <v>120</v>
      </c>
      <c r="HX295" s="761">
        <f t="shared" si="219"/>
        <v>0.0353565114908662</v>
      </c>
      <c r="HY295" s="739">
        <f ca="1" t="shared" si="220"/>
        <v>0.0860341779611078</v>
      </c>
      <c r="HZ295" s="739">
        <f t="shared" si="201"/>
        <v>3334</v>
      </c>
      <c r="IA295" s="739"/>
      <c r="IB295" s="739">
        <f ca="1" t="shared" si="230"/>
        <v>24</v>
      </c>
      <c r="IC295" s="769">
        <f ca="1" t="shared" si="231"/>
        <v>0.8</v>
      </c>
      <c r="ID295" s="769">
        <f ca="1" t="shared" si="232"/>
        <v>4167.5</v>
      </c>
      <c r="IE295" s="739"/>
      <c r="IF295" s="739"/>
      <c r="IG295" s="739"/>
      <c r="IH295" s="739"/>
      <c r="II295" s="739"/>
      <c r="IJ295" s="739"/>
      <c r="IK295" s="739"/>
      <c r="IL295" s="743"/>
      <c r="IM295" s="743"/>
      <c r="IN295" s="743"/>
      <c r="IO295" s="743"/>
      <c r="IP295" s="743"/>
      <c r="IQ295" s="739"/>
      <c r="IR295" s="739"/>
      <c r="IS295" s="739"/>
      <c r="IT295" s="739"/>
      <c r="IU295" s="739"/>
      <c r="IV295" s="739"/>
      <c r="IW295" s="739"/>
      <c r="IX295" s="739"/>
      <c r="IY295" s="739"/>
      <c r="IZ295" s="739"/>
      <c r="JA295" s="739"/>
      <c r="JB295" s="743">
        <v>254</v>
      </c>
      <c r="JC295" s="743">
        <v>240</v>
      </c>
      <c r="JD295" s="743">
        <v>186</v>
      </c>
      <c r="JE295" s="743">
        <v>120</v>
      </c>
      <c r="JF295" s="743">
        <v>138</v>
      </c>
      <c r="JG295" s="739">
        <v>408</v>
      </c>
      <c r="JH295" s="739">
        <v>48</v>
      </c>
      <c r="JI295" s="739">
        <v>72</v>
      </c>
      <c r="JJ295" s="739">
        <v>0</v>
      </c>
      <c r="JK295" s="739">
        <v>0</v>
      </c>
      <c r="JL295" s="739">
        <v>24</v>
      </c>
      <c r="JM295" s="739">
        <v>72</v>
      </c>
      <c r="JN295" s="28">
        <f t="shared" si="221"/>
        <v>1562</v>
      </c>
      <c r="JO295" s="28">
        <f t="shared" si="222"/>
        <v>0</v>
      </c>
      <c r="JP295" s="28"/>
      <c r="JQ295" s="28"/>
      <c r="JR295" s="28"/>
      <c r="JS295" s="28"/>
      <c r="JT295" s="28"/>
      <c r="JU295" s="28"/>
      <c r="JV295" s="28"/>
      <c r="JW295" s="28"/>
      <c r="JX295" s="28"/>
      <c r="JY295" s="28"/>
      <c r="JZ295" s="28"/>
      <c r="KA295" s="28"/>
      <c r="KB295" s="28"/>
      <c r="KC295" s="28"/>
      <c r="KD295" s="28"/>
      <c r="KE295" s="824"/>
    </row>
    <row r="296" s="786" customFormat="1" hidden="1" customHeight="1" spans="1:291">
      <c r="A296" s="847" t="s">
        <v>1334</v>
      </c>
      <c r="B296" s="343" t="s">
        <v>1682</v>
      </c>
      <c r="C296" s="95" t="s">
        <v>1645</v>
      </c>
      <c r="D296" s="95" t="s">
        <v>1646</v>
      </c>
      <c r="E296" s="411"/>
      <c r="F296" s="1255" t="s">
        <v>280</v>
      </c>
      <c r="G296" s="112" t="s">
        <v>2202</v>
      </c>
      <c r="H296" s="1060" t="s">
        <v>2203</v>
      </c>
      <c r="I296" s="99">
        <f t="shared" si="217"/>
        <v>0</v>
      </c>
      <c r="J296" s="1141">
        <v>998</v>
      </c>
      <c r="K296" s="1130">
        <f t="shared" si="207"/>
        <v>998</v>
      </c>
      <c r="L296" s="1131">
        <f t="shared" si="208"/>
        <v>998</v>
      </c>
      <c r="M296" s="1132"/>
      <c r="N296" s="1137"/>
      <c r="O296" s="1134"/>
      <c r="P296" s="1138">
        <f t="shared" si="203"/>
        <v>0</v>
      </c>
      <c r="Q296" s="1154">
        <f t="shared" si="204"/>
        <v>0</v>
      </c>
      <c r="R296" s="1156"/>
      <c r="S296" s="1237"/>
      <c r="T296" s="1237"/>
      <c r="U296" s="1237"/>
      <c r="V296" s="1237"/>
      <c r="W296" s="1237"/>
      <c r="X296" s="1237"/>
      <c r="Y296" s="1237"/>
      <c r="Z296" s="1237"/>
      <c r="AA296" s="1156"/>
      <c r="AB296" s="1167"/>
      <c r="AC296" s="1156"/>
      <c r="AD296" s="1156"/>
      <c r="AE296" s="1156"/>
      <c r="AF296" s="1156"/>
      <c r="AG296" s="1156"/>
      <c r="AH296" s="1156"/>
      <c r="AI296" s="1156"/>
      <c r="AJ296" s="1156"/>
      <c r="AK296" s="1156"/>
      <c r="AL296" s="1156"/>
      <c r="AM296" s="1156"/>
      <c r="AN296" s="1156"/>
      <c r="AO296" s="1156"/>
      <c r="AP296" s="1156"/>
      <c r="AQ296" s="1156"/>
      <c r="AR296" s="1156"/>
      <c r="AS296" s="1179"/>
      <c r="AT296" s="1177"/>
      <c r="AU296" s="1178"/>
      <c r="AV296" s="1178"/>
      <c r="AW296" s="1178"/>
      <c r="AX296" s="1178"/>
      <c r="AY296" s="1178"/>
      <c r="AZ296" s="1178"/>
      <c r="BA296" s="1178"/>
      <c r="BB296" s="1178"/>
      <c r="BC296" s="1178"/>
      <c r="BD296" s="1178"/>
      <c r="BE296" s="1178"/>
      <c r="BF296" s="1178"/>
      <c r="BG296" s="1178"/>
      <c r="BH296" s="1178"/>
      <c r="BI296" s="1178"/>
      <c r="BJ296" s="1178"/>
      <c r="BK296" s="1186"/>
      <c r="BL296" s="1187">
        <v>-998</v>
      </c>
      <c r="BM296" s="1187"/>
      <c r="BN296" s="1187"/>
      <c r="BO296" s="1187"/>
      <c r="BP296" s="1187"/>
      <c r="BQ296" s="1187"/>
      <c r="BR296" s="1187"/>
      <c r="BS296" s="1187"/>
      <c r="BT296" s="1187"/>
      <c r="BU296" s="1187"/>
      <c r="BV296" s="1191"/>
      <c r="BW296" s="1186"/>
      <c r="BX296" s="1186"/>
      <c r="BY296" s="1186"/>
      <c r="BZ296" s="1186"/>
      <c r="CA296" s="1186"/>
      <c r="CB296" s="1186"/>
      <c r="CC296" s="1186"/>
      <c r="CD296" s="1186"/>
      <c r="CE296" s="1186"/>
      <c r="CF296" s="1186"/>
      <c r="CG296" s="1186"/>
      <c r="CH296" s="1186"/>
      <c r="CI296" s="1186"/>
      <c r="CJ296" s="1186"/>
      <c r="CK296" s="1186"/>
      <c r="CL296" s="1186"/>
      <c r="CM296" s="1186"/>
      <c r="CN296" s="1186"/>
      <c r="CO296" s="1186"/>
      <c r="CP296" s="1186"/>
      <c r="CQ296" s="1186"/>
      <c r="CR296" s="1186"/>
      <c r="CS296" s="1186"/>
      <c r="CT296" s="1186"/>
      <c r="CU296" s="1186"/>
      <c r="CV296" s="1186"/>
      <c r="CW296" s="1186"/>
      <c r="CX296" s="1186"/>
      <c r="CY296" s="1186"/>
      <c r="CZ296" s="1186"/>
      <c r="DA296" s="1186"/>
      <c r="DB296" s="1186"/>
      <c r="DC296" s="1186"/>
      <c r="DD296" s="1186"/>
      <c r="DE296" s="1186"/>
      <c r="DF296" s="1186"/>
      <c r="DG296" s="1186"/>
      <c r="DH296" s="1186"/>
      <c r="DI296" s="1186"/>
      <c r="DJ296" s="1186"/>
      <c r="DK296" s="1186"/>
      <c r="DL296" s="1186"/>
      <c r="DM296" s="1186"/>
      <c r="DN296" s="1186"/>
      <c r="DO296" s="1186"/>
      <c r="DP296" s="1186"/>
      <c r="DQ296" s="1186"/>
      <c r="DR296" s="1186"/>
      <c r="DS296" s="1186"/>
      <c r="DT296" s="1186"/>
      <c r="DU296" s="1186"/>
      <c r="DV296" s="1186"/>
      <c r="DW296" s="1186"/>
      <c r="DX296" s="1186"/>
      <c r="DY296" s="1186"/>
      <c r="DZ296" s="1186"/>
      <c r="EA296" s="1186"/>
      <c r="EB296" s="1186"/>
      <c r="EC296" s="1186"/>
      <c r="ED296" s="1186"/>
      <c r="EE296" s="1186"/>
      <c r="EF296" s="1186"/>
      <c r="EG296" s="1186"/>
      <c r="EH296" s="1186"/>
      <c r="EI296" s="1186"/>
      <c r="EJ296" s="1186"/>
      <c r="EK296" s="1197"/>
      <c r="EL296" s="1198"/>
      <c r="EM296" s="1186"/>
      <c r="EN296" s="1186"/>
      <c r="EO296" s="1186"/>
      <c r="EP296" s="1186"/>
      <c r="EQ296" s="1186"/>
      <c r="ER296" s="1186"/>
      <c r="ES296" s="1186"/>
      <c r="ET296" s="1186"/>
      <c r="EU296" s="1186"/>
      <c r="EV296" s="1186"/>
      <c r="EW296" s="1186"/>
      <c r="EX296" s="1186"/>
      <c r="EY296" s="1186"/>
      <c r="EZ296" s="1186"/>
      <c r="FA296" s="1186"/>
      <c r="FB296" s="1186"/>
      <c r="FC296" s="1209"/>
      <c r="FD296" s="1186"/>
      <c r="FE296" s="1186"/>
      <c r="FF296" s="1186"/>
      <c r="FG296" s="1186"/>
      <c r="FH296" s="1186"/>
      <c r="FI296" s="1186"/>
      <c r="FJ296" s="1186"/>
      <c r="FK296" s="1186"/>
      <c r="FL296" s="1209"/>
      <c r="FM296" s="1186"/>
      <c r="FN296" s="1186"/>
      <c r="FO296" s="1186"/>
      <c r="FP296" s="1186"/>
      <c r="FQ296" s="1186"/>
      <c r="FR296" s="1186"/>
      <c r="FS296" s="1186"/>
      <c r="FT296" s="1186"/>
      <c r="FU296" s="1186"/>
      <c r="FV296" s="1186"/>
      <c r="FW296" s="1186"/>
      <c r="FX296" s="1186"/>
      <c r="FY296" s="1186"/>
      <c r="FZ296" s="1186"/>
      <c r="GA296" s="1186"/>
      <c r="GB296" s="1186"/>
      <c r="GC296" s="1186"/>
      <c r="GD296" s="1186"/>
      <c r="GE296" s="1186"/>
      <c r="GF296" s="1186"/>
      <c r="GG296" s="1186"/>
      <c r="GH296" s="1186"/>
      <c r="GI296" s="1186"/>
      <c r="GJ296" s="1186"/>
      <c r="GK296" s="1186"/>
      <c r="GL296" s="1186"/>
      <c r="GM296" s="1186"/>
      <c r="GN296" s="1186"/>
      <c r="GO296" s="1186"/>
      <c r="GP296" s="1186"/>
      <c r="GQ296" s="1186"/>
      <c r="GR296" s="1186"/>
      <c r="GS296" s="1186"/>
      <c r="GT296" s="1186"/>
      <c r="GU296" s="1186"/>
      <c r="GV296" s="1186"/>
      <c r="GW296" s="1186"/>
      <c r="GX296" s="1186"/>
      <c r="GY296" s="1218"/>
      <c r="GZ296" s="364">
        <f t="shared" si="212"/>
        <v>0</v>
      </c>
      <c r="HA296" s="365">
        <f t="shared" si="227"/>
        <v>0</v>
      </c>
      <c r="HB296" s="366">
        <f t="shared" si="213"/>
        <v>0</v>
      </c>
      <c r="HC296" s="366">
        <v>743</v>
      </c>
      <c r="HD296" s="365">
        <v>243</v>
      </c>
      <c r="HE296" s="365"/>
      <c r="HF296" s="54"/>
      <c r="HG296" s="708">
        <v>0</v>
      </c>
      <c r="HH296" s="708"/>
      <c r="HI296" s="709">
        <f t="shared" si="233"/>
        <v>0</v>
      </c>
      <c r="HJ296" s="710"/>
      <c r="HK296" s="710">
        <v>5.76</v>
      </c>
      <c r="HL296" s="738" t="e">
        <f t="shared" si="229"/>
        <v>#DIV/0!</v>
      </c>
      <c r="HM296" s="739"/>
      <c r="HN296" s="739">
        <v>2000</v>
      </c>
      <c r="HO296" s="739">
        <v>5.76</v>
      </c>
      <c r="HP296" s="740">
        <f t="shared" si="214"/>
        <v>5748.48</v>
      </c>
      <c r="HQ296" s="738"/>
      <c r="HR296" s="741">
        <v>44470</v>
      </c>
      <c r="HS296" s="742">
        <v>44927</v>
      </c>
      <c r="HT296" s="739">
        <f ca="1" t="shared" si="215"/>
        <v>5</v>
      </c>
      <c r="HU296" s="739">
        <f ca="1" t="shared" si="216"/>
        <v>150</v>
      </c>
      <c r="HV296" s="739">
        <v>998</v>
      </c>
      <c r="HW296" s="739">
        <f t="shared" si="226"/>
        <v>0</v>
      </c>
      <c r="HX296" s="761">
        <f t="shared" si="219"/>
        <v>0</v>
      </c>
      <c r="HY296" s="739">
        <f ca="1" t="shared" si="220"/>
        <v>0</v>
      </c>
      <c r="HZ296" s="739">
        <f t="shared" si="201"/>
        <v>998</v>
      </c>
      <c r="IA296" s="739"/>
      <c r="IB296" s="739">
        <f ca="1" t="shared" si="230"/>
        <v>0</v>
      </c>
      <c r="IC296" s="769">
        <f ca="1" t="shared" si="231"/>
        <v>0</v>
      </c>
      <c r="ID296" s="769" t="e">
        <f ca="1" t="shared" si="232"/>
        <v>#DIV/0!</v>
      </c>
      <c r="IE296" s="739"/>
      <c r="IF296" s="739"/>
      <c r="IG296" s="739"/>
      <c r="IH296" s="739"/>
      <c r="II296" s="739"/>
      <c r="IJ296" s="739"/>
      <c r="IK296" s="739"/>
      <c r="IL296" s="743"/>
      <c r="IM296" s="743"/>
      <c r="IN296" s="743"/>
      <c r="IO296" s="743"/>
      <c r="IP296" s="743"/>
      <c r="IQ296" s="739"/>
      <c r="IR296" s="739"/>
      <c r="IS296" s="739"/>
      <c r="IT296" s="739"/>
      <c r="IU296" s="739"/>
      <c r="IV296" s="739"/>
      <c r="IW296" s="739"/>
      <c r="IX296" s="739"/>
      <c r="IY296" s="739"/>
      <c r="IZ296" s="739"/>
      <c r="JA296" s="739"/>
      <c r="JB296" s="743">
        <v>90</v>
      </c>
      <c r="JC296" s="743">
        <v>0</v>
      </c>
      <c r="JD296" s="743">
        <v>18</v>
      </c>
      <c r="JE296" s="743">
        <v>24</v>
      </c>
      <c r="JF296" s="743">
        <v>69</v>
      </c>
      <c r="JG296" s="739">
        <v>0</v>
      </c>
      <c r="JH296" s="739">
        <v>36</v>
      </c>
      <c r="JI296" s="739">
        <v>450</v>
      </c>
      <c r="JJ296" s="739">
        <v>20</v>
      </c>
      <c r="JK296" s="739">
        <v>0</v>
      </c>
      <c r="JL296" s="739">
        <v>0</v>
      </c>
      <c r="JM296" s="739">
        <v>36</v>
      </c>
      <c r="JN296" s="28">
        <f t="shared" si="221"/>
        <v>743</v>
      </c>
      <c r="JO296" s="28">
        <f t="shared" si="222"/>
        <v>0</v>
      </c>
      <c r="JP296" s="28"/>
      <c r="JQ296" s="28"/>
      <c r="JR296" s="28"/>
      <c r="JS296" s="28"/>
      <c r="JT296" s="28"/>
      <c r="JU296" s="28"/>
      <c r="JV296" s="28"/>
      <c r="JW296" s="28"/>
      <c r="JX296" s="28"/>
      <c r="JY296" s="28"/>
      <c r="JZ296" s="28"/>
      <c r="KA296" s="28"/>
      <c r="KB296" s="28"/>
      <c r="KC296" s="28"/>
      <c r="KD296" s="28"/>
      <c r="KE296" s="824"/>
    </row>
    <row r="297" s="786" customFormat="1" hidden="1" customHeight="1" spans="1:291">
      <c r="A297" s="847" t="s">
        <v>1334</v>
      </c>
      <c r="B297" s="343">
        <v>2021</v>
      </c>
      <c r="C297" s="95" t="s">
        <v>2204</v>
      </c>
      <c r="D297" s="95" t="s">
        <v>2205</v>
      </c>
      <c r="E297" s="820" t="s">
        <v>1657</v>
      </c>
      <c r="F297" s="1118" t="s">
        <v>297</v>
      </c>
      <c r="G297" s="792" t="s">
        <v>298</v>
      </c>
      <c r="H297" s="1060" t="s">
        <v>299</v>
      </c>
      <c r="I297" s="99">
        <f t="shared" si="217"/>
        <v>-481</v>
      </c>
      <c r="J297" s="1129">
        <v>5889</v>
      </c>
      <c r="K297" s="1130">
        <f t="shared" si="207"/>
        <v>5408</v>
      </c>
      <c r="L297" s="1131">
        <f t="shared" si="208"/>
        <v>5408</v>
      </c>
      <c r="M297" s="1132"/>
      <c r="N297" s="1133"/>
      <c r="O297" s="1139"/>
      <c r="P297" s="1138">
        <f t="shared" si="203"/>
        <v>0</v>
      </c>
      <c r="Q297" s="1154">
        <f t="shared" si="204"/>
        <v>0</v>
      </c>
      <c r="R297" s="1156"/>
      <c r="S297" s="1237"/>
      <c r="T297" s="1237"/>
      <c r="U297" s="1237"/>
      <c r="V297" s="1237"/>
      <c r="W297" s="1237"/>
      <c r="X297" s="1237"/>
      <c r="Y297" s="1237"/>
      <c r="Z297" s="1237"/>
      <c r="AA297" s="1156"/>
      <c r="AB297" s="1167"/>
      <c r="AC297" s="1156"/>
      <c r="AD297" s="1156"/>
      <c r="AE297" s="1156"/>
      <c r="AF297" s="1156"/>
      <c r="AG297" s="1156"/>
      <c r="AH297" s="1156"/>
      <c r="AI297" s="1156"/>
      <c r="AJ297" s="1156"/>
      <c r="AK297" s="1156"/>
      <c r="AL297" s="1156"/>
      <c r="AM297" s="1156"/>
      <c r="AN297" s="1156"/>
      <c r="AO297" s="1156"/>
      <c r="AP297" s="1156"/>
      <c r="AQ297" s="1156"/>
      <c r="AR297" s="1156"/>
      <c r="AS297" s="1179"/>
      <c r="AT297" s="1177"/>
      <c r="AU297" s="1178"/>
      <c r="AV297" s="1178"/>
      <c r="AW297" s="1178"/>
      <c r="AX297" s="1178"/>
      <c r="AY297" s="1178"/>
      <c r="AZ297" s="1178"/>
      <c r="BA297" s="1178"/>
      <c r="BB297" s="1178"/>
      <c r="BC297" s="1178"/>
      <c r="BD297" s="1178"/>
      <c r="BE297" s="1178"/>
      <c r="BF297" s="1178"/>
      <c r="BG297" s="1178"/>
      <c r="BH297" s="1178"/>
      <c r="BI297" s="1178"/>
      <c r="BJ297" s="1178"/>
      <c r="BK297" s="1186"/>
      <c r="BL297" s="1187">
        <v>-5889</v>
      </c>
      <c r="BM297" s="1187"/>
      <c r="BN297" s="1187"/>
      <c r="BO297" s="1187"/>
      <c r="BP297" s="1187"/>
      <c r="BQ297" s="1187"/>
      <c r="BR297" s="1187"/>
      <c r="BS297" s="1187"/>
      <c r="BT297" s="1187"/>
      <c r="BU297" s="1187"/>
      <c r="BV297" s="1191"/>
      <c r="BW297" s="1186"/>
      <c r="BX297" s="1186"/>
      <c r="BY297" s="1186"/>
      <c r="BZ297" s="1186"/>
      <c r="CA297" s="1186"/>
      <c r="CB297" s="1186"/>
      <c r="CC297" s="1186"/>
      <c r="CD297" s="1186"/>
      <c r="CE297" s="1186"/>
      <c r="CF297" s="1186"/>
      <c r="CG297" s="1186"/>
      <c r="CH297" s="1186">
        <v>48</v>
      </c>
      <c r="CI297" s="1186"/>
      <c r="CJ297" s="1186"/>
      <c r="CK297" s="1186"/>
      <c r="CL297" s="1186"/>
      <c r="CM297" s="1186"/>
      <c r="CN297" s="1186"/>
      <c r="CO297" s="1186"/>
      <c r="CP297" s="1186"/>
      <c r="CQ297" s="1186"/>
      <c r="CR297" s="1186"/>
      <c r="CS297" s="1186"/>
      <c r="CT297" s="1186"/>
      <c r="CU297" s="1186"/>
      <c r="CV297" s="1186"/>
      <c r="CW297" s="1186"/>
      <c r="CX297" s="1186"/>
      <c r="CY297" s="1186"/>
      <c r="CZ297" s="1186"/>
      <c r="DA297" s="1186"/>
      <c r="DB297" s="1186"/>
      <c r="DC297" s="1186"/>
      <c r="DD297" s="1186"/>
      <c r="DE297" s="1186"/>
      <c r="DF297" s="1186"/>
      <c r="DG297" s="1186"/>
      <c r="DH297" s="1186"/>
      <c r="DI297" s="1186"/>
      <c r="DJ297" s="1186"/>
      <c r="DK297" s="1186">
        <v>216</v>
      </c>
      <c r="DL297" s="1186">
        <v>72</v>
      </c>
      <c r="DM297" s="1186">
        <v>72</v>
      </c>
      <c r="DN297" s="1186"/>
      <c r="DO297" s="1186"/>
      <c r="DP297" s="1186"/>
      <c r="DQ297" s="1186"/>
      <c r="DR297" s="1186"/>
      <c r="DS297" s="1186"/>
      <c r="DT297" s="1186"/>
      <c r="DU297" s="1186"/>
      <c r="DV297" s="1186"/>
      <c r="DW297" s="1186"/>
      <c r="DX297" s="1186"/>
      <c r="DY297" s="1186"/>
      <c r="DZ297" s="1186"/>
      <c r="EA297" s="1186"/>
      <c r="EB297" s="1186"/>
      <c r="EC297" s="1186">
        <v>72</v>
      </c>
      <c r="ED297" s="1186"/>
      <c r="EE297" s="1186"/>
      <c r="EF297" s="1186"/>
      <c r="EG297" s="1186"/>
      <c r="EH297" s="1186"/>
      <c r="EI297" s="1186"/>
      <c r="EJ297" s="1186"/>
      <c r="EK297" s="1197"/>
      <c r="EL297" s="1198"/>
      <c r="EM297" s="1186"/>
      <c r="EN297" s="1186"/>
      <c r="EO297" s="1186"/>
      <c r="EP297" s="1186"/>
      <c r="EQ297" s="1186"/>
      <c r="ER297" s="1186"/>
      <c r="ES297" s="1186"/>
      <c r="ET297" s="1186"/>
      <c r="EU297" s="1186"/>
      <c r="EV297" s="1186"/>
      <c r="EW297" s="1186"/>
      <c r="EX297" s="1186"/>
      <c r="EY297" s="1186"/>
      <c r="EZ297" s="1186"/>
      <c r="FA297" s="1186"/>
      <c r="FB297" s="1186"/>
      <c r="FC297" s="1209"/>
      <c r="FD297" s="1186"/>
      <c r="FE297" s="1186"/>
      <c r="FF297" s="1186"/>
      <c r="FG297" s="1186"/>
      <c r="FH297" s="1186"/>
      <c r="FI297" s="1186"/>
      <c r="FJ297" s="1186"/>
      <c r="FK297" s="1186"/>
      <c r="FL297" s="1209"/>
      <c r="FM297" s="1186"/>
      <c r="FN297" s="1186"/>
      <c r="FO297" s="1186"/>
      <c r="FP297" s="1186"/>
      <c r="FQ297" s="1186"/>
      <c r="FR297" s="1186"/>
      <c r="FS297" s="1186"/>
      <c r="FT297" s="1186"/>
      <c r="FU297" s="1186"/>
      <c r="FV297" s="1186"/>
      <c r="FW297" s="1186"/>
      <c r="FX297" s="1186"/>
      <c r="FY297" s="1186"/>
      <c r="FZ297" s="1186"/>
      <c r="GA297" s="1186"/>
      <c r="GB297" s="1186"/>
      <c r="GC297" s="1186"/>
      <c r="GD297" s="1186"/>
      <c r="GE297" s="1186"/>
      <c r="GF297" s="1186"/>
      <c r="GG297" s="1186"/>
      <c r="GH297" s="1186"/>
      <c r="GI297" s="1186"/>
      <c r="GJ297" s="1186"/>
      <c r="GK297" s="1186"/>
      <c r="GL297" s="1186">
        <v>1</v>
      </c>
      <c r="GM297" s="1186"/>
      <c r="GN297" s="1186"/>
      <c r="GO297" s="1186"/>
      <c r="GP297" s="1186"/>
      <c r="GQ297" s="1186"/>
      <c r="GR297" s="1186"/>
      <c r="GS297" s="1186"/>
      <c r="GT297" s="1186"/>
      <c r="GU297" s="1186"/>
      <c r="GV297" s="1186"/>
      <c r="GW297" s="1186"/>
      <c r="GX297" s="1186"/>
      <c r="GY297" s="1218"/>
      <c r="GZ297" s="364">
        <f t="shared" si="212"/>
        <v>480</v>
      </c>
      <c r="HA297" s="365">
        <f t="shared" si="227"/>
        <v>1</v>
      </c>
      <c r="HB297" s="366">
        <f t="shared" si="213"/>
        <v>481</v>
      </c>
      <c r="HC297" s="366">
        <v>1680</v>
      </c>
      <c r="HD297" s="365">
        <v>7298</v>
      </c>
      <c r="HE297" s="365">
        <v>0</v>
      </c>
      <c r="HF297" s="54"/>
      <c r="HG297" s="709">
        <v>12.99</v>
      </c>
      <c r="HH297" s="709">
        <v>3.38</v>
      </c>
      <c r="HI297" s="709">
        <f t="shared" si="233"/>
        <v>1625.78</v>
      </c>
      <c r="HJ297" s="711">
        <v>24.5</v>
      </c>
      <c r="HK297" s="711">
        <v>16.26</v>
      </c>
      <c r="HL297" s="738">
        <f t="shared" si="229"/>
        <v>0.281992404839707</v>
      </c>
      <c r="HM297" s="743"/>
      <c r="HN297" s="743">
        <v>5000</v>
      </c>
      <c r="HO297" s="743">
        <v>15.7</v>
      </c>
      <c r="HP297" s="740">
        <f t="shared" si="214"/>
        <v>87934.08</v>
      </c>
      <c r="HQ297" s="738">
        <f>1-HO297/6.7/HH297</f>
        <v>0.306720833701316</v>
      </c>
      <c r="HR297" s="818">
        <v>44256</v>
      </c>
      <c r="HS297" s="742">
        <v>44927</v>
      </c>
      <c r="HT297" s="739">
        <f ca="1" t="shared" si="215"/>
        <v>5</v>
      </c>
      <c r="HU297" s="739">
        <f ca="1" t="shared" si="216"/>
        <v>150</v>
      </c>
      <c r="HV297" s="743">
        <v>5889</v>
      </c>
      <c r="HW297" s="739">
        <f t="shared" si="226"/>
        <v>481</v>
      </c>
      <c r="HX297" s="761">
        <f t="shared" si="219"/>
        <v>0.0851553509781358</v>
      </c>
      <c r="HY297" s="739">
        <f ca="1" t="shared" si="220"/>
        <v>0.207211354046797</v>
      </c>
      <c r="HZ297" s="739">
        <f t="shared" si="201"/>
        <v>5408</v>
      </c>
      <c r="IA297" s="743"/>
      <c r="IB297" s="739">
        <f ca="1" t="shared" si="230"/>
        <v>96.2</v>
      </c>
      <c r="IC297" s="769">
        <f ca="1" t="shared" si="231"/>
        <v>3.20666666666667</v>
      </c>
      <c r="ID297" s="769">
        <f ca="1" t="shared" si="232"/>
        <v>1686.48648648649</v>
      </c>
      <c r="IE297" s="743"/>
      <c r="IF297" s="743"/>
      <c r="IG297" s="743"/>
      <c r="IH297" s="743"/>
      <c r="II297" s="743"/>
      <c r="IJ297" s="743"/>
      <c r="IK297" s="743"/>
      <c r="IL297" s="743"/>
      <c r="IM297" s="743"/>
      <c r="IN297" s="743"/>
      <c r="IO297" s="743"/>
      <c r="IP297" s="743"/>
      <c r="IQ297" s="739"/>
      <c r="IR297" s="739"/>
      <c r="IS297" s="739"/>
      <c r="IT297" s="739"/>
      <c r="IU297" s="739"/>
      <c r="IV297" s="739"/>
      <c r="IW297" s="739"/>
      <c r="IX297" s="739"/>
      <c r="IY297" s="739"/>
      <c r="IZ297" s="739"/>
      <c r="JA297" s="739"/>
      <c r="JB297" s="743">
        <v>342</v>
      </c>
      <c r="JC297" s="743">
        <v>0</v>
      </c>
      <c r="JD297" s="743">
        <v>126</v>
      </c>
      <c r="JE297" s="743">
        <v>1176</v>
      </c>
      <c r="JF297" s="743">
        <v>12</v>
      </c>
      <c r="JG297" s="739">
        <v>0</v>
      </c>
      <c r="JH297" s="739">
        <v>0</v>
      </c>
      <c r="JI297" s="739">
        <v>0</v>
      </c>
      <c r="JJ297" s="739">
        <v>0</v>
      </c>
      <c r="JK297" s="739">
        <v>0</v>
      </c>
      <c r="JL297" s="739">
        <v>24</v>
      </c>
      <c r="JM297" s="739">
        <v>0</v>
      </c>
      <c r="JN297" s="28">
        <f t="shared" si="221"/>
        <v>1680</v>
      </c>
      <c r="JO297" s="28">
        <f t="shared" si="222"/>
        <v>0</v>
      </c>
      <c r="JP297" s="28"/>
      <c r="JQ297" s="28"/>
      <c r="JR297" s="28"/>
      <c r="JS297" s="28"/>
      <c r="JT297" s="28"/>
      <c r="JU297" s="28"/>
      <c r="JV297" s="28"/>
      <c r="JW297" s="28"/>
      <c r="JX297" s="28"/>
      <c r="JY297" s="28"/>
      <c r="JZ297" s="28"/>
      <c r="KA297" s="28"/>
      <c r="KB297" s="28"/>
      <c r="KC297" s="28"/>
      <c r="KD297" s="28"/>
      <c r="KE297" s="824"/>
    </row>
    <row r="298" s="786" customFormat="1" hidden="1" customHeight="1" spans="1:291">
      <c r="A298" s="847" t="s">
        <v>1334</v>
      </c>
      <c r="B298" s="343">
        <v>2021</v>
      </c>
      <c r="C298" s="95" t="s">
        <v>2204</v>
      </c>
      <c r="D298" s="95" t="s">
        <v>2205</v>
      </c>
      <c r="E298" s="820" t="s">
        <v>1657</v>
      </c>
      <c r="F298" s="1118" t="s">
        <v>300</v>
      </c>
      <c r="G298" s="792" t="s">
        <v>301</v>
      </c>
      <c r="H298" s="1060" t="s">
        <v>2206</v>
      </c>
      <c r="I298" s="99">
        <f t="shared" si="217"/>
        <v>-316</v>
      </c>
      <c r="J298" s="1129">
        <v>3061</v>
      </c>
      <c r="K298" s="1130">
        <f t="shared" si="207"/>
        <v>2745</v>
      </c>
      <c r="L298" s="1131">
        <f t="shared" si="208"/>
        <v>2745</v>
      </c>
      <c r="M298" s="1132"/>
      <c r="N298" s="1137"/>
      <c r="O298" s="1134"/>
      <c r="P298" s="1138">
        <f t="shared" si="203"/>
        <v>0</v>
      </c>
      <c r="Q298" s="1154">
        <f t="shared" si="204"/>
        <v>0</v>
      </c>
      <c r="R298" s="1156"/>
      <c r="S298" s="1237"/>
      <c r="T298" s="1237"/>
      <c r="U298" s="1237"/>
      <c r="V298" s="1237"/>
      <c r="W298" s="1237"/>
      <c r="X298" s="1237"/>
      <c r="Y298" s="1237"/>
      <c r="Z298" s="1237"/>
      <c r="AA298" s="1156"/>
      <c r="AB298" s="1167"/>
      <c r="AC298" s="1156"/>
      <c r="AD298" s="1156"/>
      <c r="AE298" s="1156"/>
      <c r="AF298" s="1156"/>
      <c r="AG298" s="1156"/>
      <c r="AH298" s="1156"/>
      <c r="AI298" s="1156"/>
      <c r="AJ298" s="1156"/>
      <c r="AK298" s="1156"/>
      <c r="AL298" s="1156"/>
      <c r="AM298" s="1156"/>
      <c r="AN298" s="1156"/>
      <c r="AO298" s="1156"/>
      <c r="AP298" s="1156"/>
      <c r="AQ298" s="1156"/>
      <c r="AR298" s="1156"/>
      <c r="AS298" s="1179"/>
      <c r="AT298" s="1177"/>
      <c r="AU298" s="1178"/>
      <c r="AV298" s="1178"/>
      <c r="AW298" s="1178"/>
      <c r="AX298" s="1178"/>
      <c r="AY298" s="1178"/>
      <c r="AZ298" s="1178"/>
      <c r="BA298" s="1178"/>
      <c r="BB298" s="1178"/>
      <c r="BC298" s="1178"/>
      <c r="BD298" s="1178"/>
      <c r="BE298" s="1178"/>
      <c r="BF298" s="1178"/>
      <c r="BG298" s="1178"/>
      <c r="BH298" s="1178"/>
      <c r="BI298" s="1178"/>
      <c r="BJ298" s="1178"/>
      <c r="BK298" s="1186"/>
      <c r="BL298" s="1187">
        <v>-3061</v>
      </c>
      <c r="BM298" s="1187"/>
      <c r="BN298" s="1187">
        <v>-92</v>
      </c>
      <c r="BO298" s="1187"/>
      <c r="BP298" s="1187"/>
      <c r="BQ298" s="1187"/>
      <c r="BR298" s="1187"/>
      <c r="BS298" s="1187"/>
      <c r="BT298" s="1187"/>
      <c r="BU298" s="1187"/>
      <c r="BV298" s="1191"/>
      <c r="BW298" s="1186"/>
      <c r="BX298" s="1186"/>
      <c r="BY298" s="1186"/>
      <c r="BZ298" s="1186"/>
      <c r="CA298" s="1186"/>
      <c r="CB298" s="1186"/>
      <c r="CC298" s="1186"/>
      <c r="CD298" s="1186"/>
      <c r="CE298" s="1186"/>
      <c r="CF298" s="1186"/>
      <c r="CG298" s="1186"/>
      <c r="CH298" s="1186">
        <v>48</v>
      </c>
      <c r="CI298" s="1186"/>
      <c r="CJ298" s="1186"/>
      <c r="CK298" s="1186"/>
      <c r="CL298" s="1186"/>
      <c r="CM298" s="1186"/>
      <c r="CN298" s="1186"/>
      <c r="CO298" s="1186"/>
      <c r="CP298" s="1186"/>
      <c r="CQ298" s="1186"/>
      <c r="CR298" s="1186"/>
      <c r="CS298" s="1186"/>
      <c r="CT298" s="1186"/>
      <c r="CU298" s="1186"/>
      <c r="CV298" s="1186"/>
      <c r="CW298" s="1186"/>
      <c r="CX298" s="1186"/>
      <c r="CY298" s="1186"/>
      <c r="CZ298" s="1186"/>
      <c r="DA298" s="1186"/>
      <c r="DB298" s="1186"/>
      <c r="DC298" s="1186"/>
      <c r="DD298" s="1186"/>
      <c r="DE298" s="1186"/>
      <c r="DF298" s="1186"/>
      <c r="DG298" s="1186"/>
      <c r="DH298" s="1186"/>
      <c r="DI298" s="1186"/>
      <c r="DJ298" s="1186"/>
      <c r="DK298" s="1186">
        <v>216</v>
      </c>
      <c r="DL298" s="1186">
        <v>72</v>
      </c>
      <c r="DM298" s="1186">
        <v>72</v>
      </c>
      <c r="DN298" s="1186"/>
      <c r="DO298" s="1186"/>
      <c r="DP298" s="1186"/>
      <c r="DQ298" s="1186"/>
      <c r="DR298" s="1186"/>
      <c r="DS298" s="1186"/>
      <c r="DT298" s="1186"/>
      <c r="DU298" s="1186"/>
      <c r="DV298" s="1186"/>
      <c r="DW298" s="1186"/>
      <c r="DX298" s="1186"/>
      <c r="DY298" s="1186"/>
      <c r="DZ298" s="1186"/>
      <c r="EA298" s="1186"/>
      <c r="EB298" s="1186"/>
      <c r="EC298" s="1186"/>
      <c r="ED298" s="1186"/>
      <c r="EE298" s="1186"/>
      <c r="EF298" s="1186"/>
      <c r="EG298" s="1186"/>
      <c r="EH298" s="1186"/>
      <c r="EI298" s="1186"/>
      <c r="EJ298" s="1186"/>
      <c r="EK298" s="1197"/>
      <c r="EL298" s="1198"/>
      <c r="EM298" s="1186"/>
      <c r="EN298" s="1186"/>
      <c r="EO298" s="1186"/>
      <c r="EP298" s="1186"/>
      <c r="EQ298" s="1186"/>
      <c r="ER298" s="1186"/>
      <c r="ES298" s="1186"/>
      <c r="ET298" s="1186"/>
      <c r="EU298" s="1186"/>
      <c r="EV298" s="1186"/>
      <c r="EW298" s="1186"/>
      <c r="EX298" s="1186"/>
      <c r="EY298" s="1186"/>
      <c r="EZ298" s="1186"/>
      <c r="FA298" s="1186"/>
      <c r="FB298" s="1186"/>
      <c r="FC298" s="1209"/>
      <c r="FD298" s="1186"/>
      <c r="FE298" s="1186"/>
      <c r="FF298" s="1186"/>
      <c r="FG298" s="1186"/>
      <c r="FH298" s="1186"/>
      <c r="FI298" s="1186"/>
      <c r="FJ298" s="1186"/>
      <c r="FK298" s="1186"/>
      <c r="FL298" s="1209"/>
      <c r="FM298" s="1186"/>
      <c r="FN298" s="1186"/>
      <c r="FO298" s="1186"/>
      <c r="FP298" s="1186"/>
      <c r="FQ298" s="1186"/>
      <c r="FR298" s="1186"/>
      <c r="FS298" s="1186"/>
      <c r="FT298" s="1186"/>
      <c r="FU298" s="1186"/>
      <c r="FV298" s="1186"/>
      <c r="FW298" s="1186"/>
      <c r="FX298" s="1186"/>
      <c r="FY298" s="1186"/>
      <c r="FZ298" s="1186"/>
      <c r="GA298" s="1186"/>
      <c r="GB298" s="1186"/>
      <c r="GC298" s="1186"/>
      <c r="GD298" s="1186"/>
      <c r="GE298" s="1186"/>
      <c r="GF298" s="1186"/>
      <c r="GG298" s="1186"/>
      <c r="GH298" s="1186"/>
      <c r="GI298" s="1186"/>
      <c r="GJ298" s="1186"/>
      <c r="GK298" s="1186"/>
      <c r="GL298" s="1186"/>
      <c r="GM298" s="1186"/>
      <c r="GN298" s="1186"/>
      <c r="GO298" s="1186"/>
      <c r="GP298" s="1186"/>
      <c r="GQ298" s="1186"/>
      <c r="GR298" s="1186"/>
      <c r="GS298" s="1186"/>
      <c r="GT298" s="1186"/>
      <c r="GU298" s="1186"/>
      <c r="GV298" s="1186"/>
      <c r="GW298" s="1186"/>
      <c r="GX298" s="1186"/>
      <c r="GY298" s="1218"/>
      <c r="GZ298" s="364">
        <f t="shared" si="212"/>
        <v>408</v>
      </c>
      <c r="HA298" s="365">
        <f t="shared" si="227"/>
        <v>0</v>
      </c>
      <c r="HB298" s="366">
        <f t="shared" si="213"/>
        <v>408</v>
      </c>
      <c r="HC298" s="366">
        <v>792</v>
      </c>
      <c r="HD298" s="365">
        <v>5090</v>
      </c>
      <c r="HE298" s="365">
        <v>0</v>
      </c>
      <c r="HF298" s="54"/>
      <c r="HG298" s="708">
        <v>12.99</v>
      </c>
      <c r="HH298" s="708">
        <v>3.38</v>
      </c>
      <c r="HI298" s="709">
        <f t="shared" si="233"/>
        <v>1379.04</v>
      </c>
      <c r="HJ298" s="710">
        <v>24.5</v>
      </c>
      <c r="HK298" s="710">
        <v>16.26</v>
      </c>
      <c r="HL298" s="738">
        <f t="shared" si="229"/>
        <v>0.281992404839707</v>
      </c>
      <c r="HM298" s="739"/>
      <c r="HN298" s="739">
        <v>5000</v>
      </c>
      <c r="HO298" s="739">
        <v>15.7</v>
      </c>
      <c r="HP298" s="740">
        <f t="shared" si="214"/>
        <v>44633.7</v>
      </c>
      <c r="HQ298" s="738">
        <f>1-HO298/6.7/HH298</f>
        <v>0.306720833701316</v>
      </c>
      <c r="HR298" s="741">
        <v>44256</v>
      </c>
      <c r="HS298" s="742">
        <v>44927</v>
      </c>
      <c r="HT298" s="739">
        <f ca="1" t="shared" si="215"/>
        <v>5</v>
      </c>
      <c r="HU298" s="739">
        <f ca="1" t="shared" si="216"/>
        <v>150</v>
      </c>
      <c r="HV298" s="739">
        <v>3061</v>
      </c>
      <c r="HW298" s="739">
        <f t="shared" si="226"/>
        <v>408</v>
      </c>
      <c r="HX298" s="761">
        <f t="shared" si="219"/>
        <v>0.14054426455391</v>
      </c>
      <c r="HY298" s="739">
        <f ca="1" t="shared" si="220"/>
        <v>0.341991043747847</v>
      </c>
      <c r="HZ298" s="739">
        <f t="shared" si="201"/>
        <v>2745</v>
      </c>
      <c r="IA298" s="739"/>
      <c r="IB298" s="739">
        <f ca="1" t="shared" si="230"/>
        <v>81.6</v>
      </c>
      <c r="IC298" s="769">
        <f ca="1" t="shared" si="231"/>
        <v>2.72</v>
      </c>
      <c r="ID298" s="769">
        <f ca="1" t="shared" si="232"/>
        <v>1009.19117647059</v>
      </c>
      <c r="IE298" s="739"/>
      <c r="IF298" s="739"/>
      <c r="IG298" s="739"/>
      <c r="IH298" s="739"/>
      <c r="II298" s="739"/>
      <c r="IJ298" s="739"/>
      <c r="IK298" s="739"/>
      <c r="IL298" s="743"/>
      <c r="IM298" s="743"/>
      <c r="IN298" s="743"/>
      <c r="IO298" s="743"/>
      <c r="IP298" s="743"/>
      <c r="IQ298" s="739"/>
      <c r="IR298" s="739"/>
      <c r="IS298" s="739"/>
      <c r="IT298" s="739"/>
      <c r="IU298" s="739"/>
      <c r="IV298" s="739"/>
      <c r="IW298" s="739"/>
      <c r="IX298" s="739"/>
      <c r="IY298" s="739"/>
      <c r="IZ298" s="739"/>
      <c r="JA298" s="739"/>
      <c r="JB298" s="743">
        <v>102</v>
      </c>
      <c r="JC298" s="743">
        <v>48</v>
      </c>
      <c r="JD298" s="743">
        <v>102</v>
      </c>
      <c r="JE298" s="743">
        <v>504</v>
      </c>
      <c r="JF298" s="743">
        <v>12</v>
      </c>
      <c r="JG298" s="739">
        <v>0</v>
      </c>
      <c r="JH298" s="739">
        <v>0</v>
      </c>
      <c r="JI298" s="739">
        <v>0</v>
      </c>
      <c r="JJ298" s="739">
        <v>0</v>
      </c>
      <c r="JK298" s="739">
        <v>0</v>
      </c>
      <c r="JL298" s="739">
        <v>24</v>
      </c>
      <c r="JM298" s="739">
        <v>0</v>
      </c>
      <c r="JN298" s="28">
        <f t="shared" si="221"/>
        <v>792</v>
      </c>
      <c r="JO298" s="28">
        <f t="shared" si="222"/>
        <v>0</v>
      </c>
      <c r="JP298" s="28"/>
      <c r="JQ298" s="28"/>
      <c r="JR298" s="28"/>
      <c r="JS298" s="28"/>
      <c r="JT298" s="28"/>
      <c r="JU298" s="28"/>
      <c r="JV298" s="28"/>
      <c r="JW298" s="28"/>
      <c r="JX298" s="28"/>
      <c r="JY298" s="28"/>
      <c r="JZ298" s="28"/>
      <c r="KA298" s="28"/>
      <c r="KB298" s="28"/>
      <c r="KC298" s="28"/>
      <c r="KD298" s="28"/>
      <c r="KE298" s="824"/>
    </row>
    <row r="299" s="786" customFormat="1" hidden="1" customHeight="1" spans="1:291">
      <c r="A299" s="847" t="s">
        <v>1334</v>
      </c>
      <c r="B299" s="343">
        <v>2021</v>
      </c>
      <c r="C299" s="95" t="s">
        <v>2204</v>
      </c>
      <c r="D299" s="95" t="s">
        <v>2205</v>
      </c>
      <c r="E299" s="820" t="s">
        <v>1657</v>
      </c>
      <c r="F299" s="1118" t="s">
        <v>303</v>
      </c>
      <c r="G299" s="792" t="s">
        <v>304</v>
      </c>
      <c r="H299" s="1060" t="s">
        <v>2207</v>
      </c>
      <c r="I299" s="99">
        <f t="shared" si="217"/>
        <v>-408</v>
      </c>
      <c r="J299" s="1129">
        <v>3854</v>
      </c>
      <c r="K299" s="1130">
        <f t="shared" si="207"/>
        <v>3446</v>
      </c>
      <c r="L299" s="1131">
        <f t="shared" si="208"/>
        <v>3446</v>
      </c>
      <c r="M299" s="1132"/>
      <c r="N299" s="1137"/>
      <c r="O299" s="1134"/>
      <c r="P299" s="1138">
        <f t="shared" si="203"/>
        <v>0</v>
      </c>
      <c r="Q299" s="1154">
        <f t="shared" si="204"/>
        <v>0</v>
      </c>
      <c r="R299" s="1156"/>
      <c r="S299" s="1237"/>
      <c r="T299" s="1237"/>
      <c r="U299" s="1237"/>
      <c r="V299" s="1237"/>
      <c r="W299" s="1237"/>
      <c r="X299" s="1237"/>
      <c r="Y299" s="1237"/>
      <c r="Z299" s="1237"/>
      <c r="AA299" s="1156"/>
      <c r="AB299" s="1167"/>
      <c r="AC299" s="1156"/>
      <c r="AD299" s="1156"/>
      <c r="AE299" s="1156"/>
      <c r="AF299" s="1156"/>
      <c r="AG299" s="1156"/>
      <c r="AH299" s="1156"/>
      <c r="AI299" s="1156"/>
      <c r="AJ299" s="1156"/>
      <c r="AK299" s="1156"/>
      <c r="AL299" s="1156"/>
      <c r="AM299" s="1156"/>
      <c r="AN299" s="1156"/>
      <c r="AO299" s="1156"/>
      <c r="AP299" s="1156"/>
      <c r="AQ299" s="1156"/>
      <c r="AR299" s="1156"/>
      <c r="AS299" s="1179"/>
      <c r="AT299" s="1177"/>
      <c r="AU299" s="1178"/>
      <c r="AV299" s="1178"/>
      <c r="AW299" s="1178"/>
      <c r="AX299" s="1178"/>
      <c r="AY299" s="1178"/>
      <c r="AZ299" s="1178"/>
      <c r="BA299" s="1178"/>
      <c r="BB299" s="1178"/>
      <c r="BC299" s="1178"/>
      <c r="BD299" s="1178"/>
      <c r="BE299" s="1178"/>
      <c r="BF299" s="1178"/>
      <c r="BG299" s="1178"/>
      <c r="BH299" s="1178"/>
      <c r="BI299" s="1178"/>
      <c r="BJ299" s="1178"/>
      <c r="BK299" s="1186"/>
      <c r="BL299" s="1187">
        <v>-3854</v>
      </c>
      <c r="BM299" s="1187"/>
      <c r="BN299" s="1187"/>
      <c r="BO299" s="1187"/>
      <c r="BP299" s="1187"/>
      <c r="BQ299" s="1187"/>
      <c r="BR299" s="1187"/>
      <c r="BS299" s="1187"/>
      <c r="BT299" s="1187"/>
      <c r="BU299" s="1187"/>
      <c r="BV299" s="1191"/>
      <c r="BW299" s="1186"/>
      <c r="BX299" s="1186"/>
      <c r="BY299" s="1186"/>
      <c r="BZ299" s="1186"/>
      <c r="CA299" s="1186"/>
      <c r="CB299" s="1186"/>
      <c r="CC299" s="1186"/>
      <c r="CD299" s="1186"/>
      <c r="CE299" s="1186"/>
      <c r="CF299" s="1186"/>
      <c r="CG299" s="1186"/>
      <c r="CH299" s="1186">
        <v>24</v>
      </c>
      <c r="CI299" s="1186"/>
      <c r="CJ299" s="1186">
        <v>24</v>
      </c>
      <c r="CK299" s="1186"/>
      <c r="CL299" s="1186"/>
      <c r="CM299" s="1186"/>
      <c r="CN299" s="1186"/>
      <c r="CO299" s="1186"/>
      <c r="CP299" s="1186"/>
      <c r="CQ299" s="1186"/>
      <c r="CR299" s="1186"/>
      <c r="CS299" s="1186"/>
      <c r="CT299" s="1186"/>
      <c r="CU299" s="1186"/>
      <c r="CV299" s="1186"/>
      <c r="CW299" s="1186"/>
      <c r="CX299" s="1186"/>
      <c r="CY299" s="1186"/>
      <c r="CZ299" s="1186"/>
      <c r="DA299" s="1186"/>
      <c r="DB299" s="1186"/>
      <c r="DC299" s="1186"/>
      <c r="DD299" s="1186"/>
      <c r="DE299" s="1186"/>
      <c r="DF299" s="1186"/>
      <c r="DG299" s="1186"/>
      <c r="DH299" s="1186"/>
      <c r="DI299" s="1186"/>
      <c r="DJ299" s="1186"/>
      <c r="DK299" s="1186">
        <v>216</v>
      </c>
      <c r="DL299" s="1186">
        <v>72</v>
      </c>
      <c r="DM299" s="1186">
        <v>72</v>
      </c>
      <c r="DN299" s="1186"/>
      <c r="DO299" s="1186"/>
      <c r="DP299" s="1186"/>
      <c r="DQ299" s="1186"/>
      <c r="DR299" s="1186"/>
      <c r="DS299" s="1186"/>
      <c r="DT299" s="1186"/>
      <c r="DU299" s="1186"/>
      <c r="DV299" s="1186"/>
      <c r="DW299" s="1186"/>
      <c r="DX299" s="1186"/>
      <c r="DY299" s="1186"/>
      <c r="DZ299" s="1186"/>
      <c r="EA299" s="1186"/>
      <c r="EB299" s="1186"/>
      <c r="EC299" s="1186"/>
      <c r="ED299" s="1186"/>
      <c r="EE299" s="1186"/>
      <c r="EF299" s="1186"/>
      <c r="EG299" s="1186"/>
      <c r="EH299" s="1186"/>
      <c r="EI299" s="1186"/>
      <c r="EJ299" s="1186"/>
      <c r="EK299" s="1197"/>
      <c r="EL299" s="1198"/>
      <c r="EM299" s="1186"/>
      <c r="EN299" s="1186"/>
      <c r="EO299" s="1186"/>
      <c r="EP299" s="1186"/>
      <c r="EQ299" s="1186"/>
      <c r="ER299" s="1186"/>
      <c r="ES299" s="1186"/>
      <c r="ET299" s="1186"/>
      <c r="EU299" s="1186"/>
      <c r="EV299" s="1186"/>
      <c r="EW299" s="1186"/>
      <c r="EX299" s="1186"/>
      <c r="EY299" s="1186"/>
      <c r="EZ299" s="1186"/>
      <c r="FA299" s="1186"/>
      <c r="FB299" s="1186"/>
      <c r="FC299" s="1209"/>
      <c r="FD299" s="1186"/>
      <c r="FE299" s="1186"/>
      <c r="FF299" s="1186"/>
      <c r="FG299" s="1186"/>
      <c r="FH299" s="1186"/>
      <c r="FI299" s="1186"/>
      <c r="FJ299" s="1186"/>
      <c r="FK299" s="1186"/>
      <c r="FL299" s="1209"/>
      <c r="FM299" s="1186"/>
      <c r="FN299" s="1186"/>
      <c r="FO299" s="1186"/>
      <c r="FP299" s="1186"/>
      <c r="FQ299" s="1186"/>
      <c r="FR299" s="1186"/>
      <c r="FS299" s="1186"/>
      <c r="FT299" s="1186"/>
      <c r="FU299" s="1186"/>
      <c r="FV299" s="1186"/>
      <c r="FW299" s="1186"/>
      <c r="FX299" s="1186"/>
      <c r="FY299" s="1186"/>
      <c r="FZ299" s="1186"/>
      <c r="GA299" s="1186"/>
      <c r="GB299" s="1186"/>
      <c r="GC299" s="1186"/>
      <c r="GD299" s="1186"/>
      <c r="GE299" s="1186"/>
      <c r="GF299" s="1186"/>
      <c r="GG299" s="1186"/>
      <c r="GH299" s="1186"/>
      <c r="GI299" s="1186"/>
      <c r="GJ299" s="1186"/>
      <c r="GK299" s="1186"/>
      <c r="GL299" s="1186"/>
      <c r="GM299" s="1186"/>
      <c r="GN299" s="1186"/>
      <c r="GO299" s="1186"/>
      <c r="GP299" s="1186"/>
      <c r="GQ299" s="1186"/>
      <c r="GR299" s="1186"/>
      <c r="GS299" s="1186"/>
      <c r="GT299" s="1186"/>
      <c r="GU299" s="1186"/>
      <c r="GV299" s="1186"/>
      <c r="GW299" s="1186"/>
      <c r="GX299" s="1186"/>
      <c r="GY299" s="1218"/>
      <c r="GZ299" s="364">
        <f t="shared" si="212"/>
        <v>408</v>
      </c>
      <c r="HA299" s="365">
        <f t="shared" si="227"/>
        <v>0</v>
      </c>
      <c r="HB299" s="366">
        <f t="shared" si="213"/>
        <v>408</v>
      </c>
      <c r="HC299" s="366">
        <v>336</v>
      </c>
      <c r="HD299" s="365">
        <v>4922</v>
      </c>
      <c r="HE299" s="365">
        <v>0</v>
      </c>
      <c r="HF299" s="54"/>
      <c r="HG299" s="708">
        <v>12.99</v>
      </c>
      <c r="HH299" s="708">
        <v>3.38</v>
      </c>
      <c r="HI299" s="709">
        <f t="shared" si="233"/>
        <v>1379.04</v>
      </c>
      <c r="HJ299" s="710">
        <v>24.5</v>
      </c>
      <c r="HK299" s="710">
        <v>16.26</v>
      </c>
      <c r="HL299" s="738">
        <f t="shared" si="229"/>
        <v>0.281992404839707</v>
      </c>
      <c r="HM299" s="739"/>
      <c r="HN299" s="739">
        <v>5000</v>
      </c>
      <c r="HO299" s="739">
        <v>15.7</v>
      </c>
      <c r="HP299" s="740">
        <f t="shared" si="214"/>
        <v>56031.96</v>
      </c>
      <c r="HQ299" s="738">
        <f>1-HO299/6.7/HH299</f>
        <v>0.306720833701316</v>
      </c>
      <c r="HR299" s="741">
        <v>44256</v>
      </c>
      <c r="HS299" s="742">
        <v>44927</v>
      </c>
      <c r="HT299" s="739">
        <f ca="1" t="shared" si="215"/>
        <v>5</v>
      </c>
      <c r="HU299" s="739">
        <f ca="1" t="shared" si="216"/>
        <v>150</v>
      </c>
      <c r="HV299" s="739">
        <v>3854</v>
      </c>
      <c r="HW299" s="739">
        <f t="shared" si="226"/>
        <v>408</v>
      </c>
      <c r="HX299" s="761">
        <f t="shared" si="219"/>
        <v>0.111780821917808</v>
      </c>
      <c r="HY299" s="739">
        <f ca="1" t="shared" si="220"/>
        <v>0.272</v>
      </c>
      <c r="HZ299" s="739">
        <f t="shared" si="201"/>
        <v>3446</v>
      </c>
      <c r="IA299" s="739"/>
      <c r="IB299" s="739">
        <f ca="1" t="shared" si="230"/>
        <v>81.6</v>
      </c>
      <c r="IC299" s="769">
        <f ca="1" t="shared" si="231"/>
        <v>2.72</v>
      </c>
      <c r="ID299" s="769">
        <f ca="1" t="shared" si="232"/>
        <v>1266.91176470588</v>
      </c>
      <c r="IE299" s="739"/>
      <c r="IF299" s="739"/>
      <c r="IG299" s="739"/>
      <c r="IH299" s="739"/>
      <c r="II299" s="739"/>
      <c r="IJ299" s="739"/>
      <c r="IK299" s="739"/>
      <c r="IL299" s="743"/>
      <c r="IM299" s="743"/>
      <c r="IN299" s="743"/>
      <c r="IO299" s="743"/>
      <c r="IP299" s="743"/>
      <c r="IQ299" s="739"/>
      <c r="IR299" s="739"/>
      <c r="IS299" s="739"/>
      <c r="IT299" s="739"/>
      <c r="IU299" s="739"/>
      <c r="IV299" s="739"/>
      <c r="IW299" s="739"/>
      <c r="IX299" s="739"/>
      <c r="IY299" s="739"/>
      <c r="IZ299" s="739"/>
      <c r="JA299" s="739"/>
      <c r="JB299" s="743">
        <v>102</v>
      </c>
      <c r="JC299" s="743">
        <v>0</v>
      </c>
      <c r="JD299" s="743">
        <v>102</v>
      </c>
      <c r="JE299" s="743">
        <v>48</v>
      </c>
      <c r="JF299" s="743">
        <v>12</v>
      </c>
      <c r="JG299" s="739">
        <v>0</v>
      </c>
      <c r="JH299" s="739">
        <v>0</v>
      </c>
      <c r="JI299" s="739">
        <v>48</v>
      </c>
      <c r="JJ299" s="739">
        <v>0</v>
      </c>
      <c r="JK299" s="739">
        <v>0</v>
      </c>
      <c r="JL299" s="739">
        <v>24</v>
      </c>
      <c r="JM299" s="739">
        <v>0</v>
      </c>
      <c r="JN299" s="28">
        <f t="shared" si="221"/>
        <v>336</v>
      </c>
      <c r="JO299" s="28">
        <f t="shared" si="222"/>
        <v>0</v>
      </c>
      <c r="JP299" s="28"/>
      <c r="JQ299" s="28"/>
      <c r="JR299" s="28"/>
      <c r="JS299" s="28"/>
      <c r="JT299" s="28"/>
      <c r="JU299" s="28"/>
      <c r="JV299" s="28"/>
      <c r="JW299" s="28"/>
      <c r="JX299" s="28"/>
      <c r="JY299" s="28"/>
      <c r="JZ299" s="28"/>
      <c r="KA299" s="28"/>
      <c r="KB299" s="28"/>
      <c r="KC299" s="28"/>
      <c r="KD299" s="28"/>
      <c r="KE299" s="824"/>
    </row>
    <row r="300" s="786" customFormat="1" hidden="1" customHeight="1" spans="1:291">
      <c r="A300" s="847" t="s">
        <v>1334</v>
      </c>
      <c r="B300" s="343">
        <v>2021</v>
      </c>
      <c r="C300" s="95" t="s">
        <v>2204</v>
      </c>
      <c r="D300" s="95" t="s">
        <v>2205</v>
      </c>
      <c r="E300" s="820" t="s">
        <v>1657</v>
      </c>
      <c r="F300" s="1118" t="s">
        <v>306</v>
      </c>
      <c r="G300" s="792" t="s">
        <v>307</v>
      </c>
      <c r="H300" s="1060" t="s">
        <v>2208</v>
      </c>
      <c r="I300" s="99">
        <f t="shared" si="217"/>
        <v>-432</v>
      </c>
      <c r="J300" s="1129">
        <v>5998</v>
      </c>
      <c r="K300" s="1130">
        <f t="shared" si="207"/>
        <v>5566</v>
      </c>
      <c r="L300" s="1131">
        <f t="shared" si="208"/>
        <v>5566</v>
      </c>
      <c r="M300" s="1132"/>
      <c r="N300" s="1137"/>
      <c r="O300" s="1134"/>
      <c r="P300" s="1138">
        <f t="shared" si="203"/>
        <v>0</v>
      </c>
      <c r="Q300" s="1154">
        <f t="shared" si="204"/>
        <v>0</v>
      </c>
      <c r="R300" s="1156"/>
      <c r="S300" s="1237"/>
      <c r="T300" s="1237"/>
      <c r="U300" s="1237"/>
      <c r="V300" s="1237"/>
      <c r="W300" s="1237"/>
      <c r="X300" s="1237"/>
      <c r="Y300" s="1237"/>
      <c r="Z300" s="1237"/>
      <c r="AA300" s="1156"/>
      <c r="AB300" s="1167"/>
      <c r="AC300" s="1156"/>
      <c r="AD300" s="1156"/>
      <c r="AE300" s="1156"/>
      <c r="AF300" s="1156"/>
      <c r="AG300" s="1156"/>
      <c r="AH300" s="1156"/>
      <c r="AI300" s="1156"/>
      <c r="AJ300" s="1156"/>
      <c r="AK300" s="1156"/>
      <c r="AL300" s="1156"/>
      <c r="AM300" s="1156"/>
      <c r="AN300" s="1156"/>
      <c r="AO300" s="1156"/>
      <c r="AP300" s="1156"/>
      <c r="AQ300" s="1156"/>
      <c r="AR300" s="1156"/>
      <c r="AS300" s="1179"/>
      <c r="AT300" s="1177"/>
      <c r="AU300" s="1178"/>
      <c r="AV300" s="1178"/>
      <c r="AW300" s="1178"/>
      <c r="AX300" s="1178"/>
      <c r="AY300" s="1178"/>
      <c r="AZ300" s="1178"/>
      <c r="BA300" s="1178"/>
      <c r="BB300" s="1178"/>
      <c r="BC300" s="1178"/>
      <c r="BD300" s="1178"/>
      <c r="BE300" s="1178"/>
      <c r="BF300" s="1178"/>
      <c r="BG300" s="1178"/>
      <c r="BH300" s="1178"/>
      <c r="BI300" s="1178"/>
      <c r="BJ300" s="1178"/>
      <c r="BK300" s="1186"/>
      <c r="BL300" s="1187">
        <v>-5998</v>
      </c>
      <c r="BM300" s="1187"/>
      <c r="BN300" s="1187"/>
      <c r="BO300" s="1187"/>
      <c r="BP300" s="1187"/>
      <c r="BQ300" s="1187"/>
      <c r="BR300" s="1187"/>
      <c r="BS300" s="1187"/>
      <c r="BT300" s="1187"/>
      <c r="BU300" s="1187"/>
      <c r="BV300" s="1191"/>
      <c r="BW300" s="1186"/>
      <c r="BX300" s="1186"/>
      <c r="BY300" s="1186"/>
      <c r="BZ300" s="1186"/>
      <c r="CA300" s="1186"/>
      <c r="CB300" s="1186"/>
      <c r="CC300" s="1186"/>
      <c r="CD300" s="1186"/>
      <c r="CE300" s="1186"/>
      <c r="CF300" s="1186"/>
      <c r="CG300" s="1186"/>
      <c r="CH300" s="1186">
        <v>24</v>
      </c>
      <c r="CI300" s="1186"/>
      <c r="CJ300" s="1186">
        <v>48</v>
      </c>
      <c r="CK300" s="1186"/>
      <c r="CL300" s="1186"/>
      <c r="CM300" s="1186"/>
      <c r="CN300" s="1186"/>
      <c r="CO300" s="1186"/>
      <c r="CP300" s="1186"/>
      <c r="CQ300" s="1186"/>
      <c r="CR300" s="1186"/>
      <c r="CS300" s="1186"/>
      <c r="CT300" s="1186"/>
      <c r="CU300" s="1186"/>
      <c r="CV300" s="1186"/>
      <c r="CW300" s="1186"/>
      <c r="CX300" s="1186"/>
      <c r="CY300" s="1186"/>
      <c r="CZ300" s="1186"/>
      <c r="DA300" s="1186"/>
      <c r="DB300" s="1186"/>
      <c r="DC300" s="1186"/>
      <c r="DD300" s="1186"/>
      <c r="DE300" s="1186"/>
      <c r="DF300" s="1186"/>
      <c r="DG300" s="1186"/>
      <c r="DH300" s="1186"/>
      <c r="DI300" s="1186"/>
      <c r="DJ300" s="1186"/>
      <c r="DK300" s="1186">
        <v>216</v>
      </c>
      <c r="DL300" s="1186">
        <v>72</v>
      </c>
      <c r="DM300" s="1186">
        <v>72</v>
      </c>
      <c r="DN300" s="1186"/>
      <c r="DO300" s="1186"/>
      <c r="DP300" s="1186"/>
      <c r="DQ300" s="1186"/>
      <c r="DR300" s="1186"/>
      <c r="DS300" s="1186"/>
      <c r="DT300" s="1186"/>
      <c r="DU300" s="1186"/>
      <c r="DV300" s="1186"/>
      <c r="DW300" s="1186"/>
      <c r="DX300" s="1186"/>
      <c r="DY300" s="1186"/>
      <c r="DZ300" s="1186"/>
      <c r="EA300" s="1186"/>
      <c r="EB300" s="1186"/>
      <c r="EC300" s="1186"/>
      <c r="ED300" s="1186"/>
      <c r="EE300" s="1186"/>
      <c r="EF300" s="1186"/>
      <c r="EG300" s="1186"/>
      <c r="EH300" s="1186"/>
      <c r="EI300" s="1186"/>
      <c r="EJ300" s="1186"/>
      <c r="EK300" s="1197"/>
      <c r="EL300" s="1198"/>
      <c r="EM300" s="1186"/>
      <c r="EN300" s="1186"/>
      <c r="EO300" s="1186"/>
      <c r="EP300" s="1186"/>
      <c r="EQ300" s="1186"/>
      <c r="ER300" s="1186"/>
      <c r="ES300" s="1186"/>
      <c r="ET300" s="1186"/>
      <c r="EU300" s="1186"/>
      <c r="EV300" s="1186"/>
      <c r="EW300" s="1186"/>
      <c r="EX300" s="1186"/>
      <c r="EY300" s="1186"/>
      <c r="EZ300" s="1186"/>
      <c r="FA300" s="1186"/>
      <c r="FB300" s="1186"/>
      <c r="FC300" s="1209"/>
      <c r="FD300" s="1186"/>
      <c r="FE300" s="1186"/>
      <c r="FF300" s="1186"/>
      <c r="FG300" s="1186"/>
      <c r="FH300" s="1186"/>
      <c r="FI300" s="1186"/>
      <c r="FJ300" s="1186"/>
      <c r="FK300" s="1186"/>
      <c r="FL300" s="1209"/>
      <c r="FM300" s="1186"/>
      <c r="FN300" s="1186"/>
      <c r="FO300" s="1186"/>
      <c r="FP300" s="1186"/>
      <c r="FQ300" s="1186"/>
      <c r="FR300" s="1186"/>
      <c r="FS300" s="1186"/>
      <c r="FT300" s="1186"/>
      <c r="FU300" s="1186"/>
      <c r="FV300" s="1186"/>
      <c r="FW300" s="1186"/>
      <c r="FX300" s="1186"/>
      <c r="FY300" s="1186"/>
      <c r="FZ300" s="1186"/>
      <c r="GA300" s="1186"/>
      <c r="GB300" s="1186"/>
      <c r="GC300" s="1186"/>
      <c r="GD300" s="1186"/>
      <c r="GE300" s="1186"/>
      <c r="GF300" s="1186"/>
      <c r="GG300" s="1186"/>
      <c r="GH300" s="1186"/>
      <c r="GI300" s="1186"/>
      <c r="GJ300" s="1186"/>
      <c r="GK300" s="1186"/>
      <c r="GL300" s="1186"/>
      <c r="GM300" s="1186"/>
      <c r="GN300" s="1186"/>
      <c r="GO300" s="1186"/>
      <c r="GP300" s="1186"/>
      <c r="GQ300" s="1186"/>
      <c r="GR300" s="1186"/>
      <c r="GS300" s="1186"/>
      <c r="GT300" s="1186"/>
      <c r="GU300" s="1186"/>
      <c r="GV300" s="1186"/>
      <c r="GW300" s="1186"/>
      <c r="GX300" s="1186"/>
      <c r="GY300" s="1218"/>
      <c r="GZ300" s="364">
        <f t="shared" si="212"/>
        <v>432</v>
      </c>
      <c r="HA300" s="365">
        <f t="shared" si="227"/>
        <v>0</v>
      </c>
      <c r="HB300" s="366">
        <f t="shared" si="213"/>
        <v>432</v>
      </c>
      <c r="HC300" s="366">
        <v>1200</v>
      </c>
      <c r="HD300" s="365">
        <v>7730</v>
      </c>
      <c r="HE300" s="365">
        <v>0</v>
      </c>
      <c r="HF300" s="54"/>
      <c r="HG300" s="708">
        <v>12.99</v>
      </c>
      <c r="HH300" s="708">
        <v>3.38</v>
      </c>
      <c r="HI300" s="709">
        <f t="shared" si="233"/>
        <v>1460.16</v>
      </c>
      <c r="HJ300" s="710">
        <v>24.5</v>
      </c>
      <c r="HK300" s="710">
        <v>16.26</v>
      </c>
      <c r="HL300" s="738">
        <f t="shared" si="229"/>
        <v>0.281992404839707</v>
      </c>
      <c r="HM300" s="739"/>
      <c r="HN300" s="739">
        <v>5000</v>
      </c>
      <c r="HO300" s="739">
        <v>15.7</v>
      </c>
      <c r="HP300" s="740">
        <f t="shared" si="214"/>
        <v>90503.16</v>
      </c>
      <c r="HQ300" s="738">
        <f>1-HO300/6.7/HH300</f>
        <v>0.306720833701316</v>
      </c>
      <c r="HR300" s="741">
        <v>44256</v>
      </c>
      <c r="HS300" s="742">
        <v>44927</v>
      </c>
      <c r="HT300" s="739">
        <f ca="1" t="shared" si="215"/>
        <v>5</v>
      </c>
      <c r="HU300" s="739">
        <f ca="1" t="shared" si="216"/>
        <v>150</v>
      </c>
      <c r="HV300" s="739">
        <v>5998</v>
      </c>
      <c r="HW300" s="739">
        <f t="shared" si="226"/>
        <v>432</v>
      </c>
      <c r="HX300" s="761">
        <f t="shared" si="219"/>
        <v>0.074714631615358</v>
      </c>
      <c r="HY300" s="739">
        <f ca="1" t="shared" si="220"/>
        <v>0.181805603597371</v>
      </c>
      <c r="HZ300" s="739">
        <f t="shared" si="201"/>
        <v>5566</v>
      </c>
      <c r="IA300" s="739"/>
      <c r="IB300" s="739">
        <f ca="1" t="shared" si="230"/>
        <v>86.4</v>
      </c>
      <c r="IC300" s="769">
        <f ca="1" t="shared" si="231"/>
        <v>2.88</v>
      </c>
      <c r="ID300" s="769">
        <f ca="1" t="shared" si="232"/>
        <v>1932.63888888889</v>
      </c>
      <c r="IE300" s="739"/>
      <c r="IF300" s="739"/>
      <c r="IG300" s="739"/>
      <c r="IH300" s="739"/>
      <c r="II300" s="739"/>
      <c r="IJ300" s="739"/>
      <c r="IK300" s="739"/>
      <c r="IL300" s="743"/>
      <c r="IM300" s="743"/>
      <c r="IN300" s="743"/>
      <c r="IO300" s="743"/>
      <c r="IP300" s="743"/>
      <c r="IQ300" s="739"/>
      <c r="IR300" s="739"/>
      <c r="IS300" s="739"/>
      <c r="IT300" s="739"/>
      <c r="IU300" s="739"/>
      <c r="IV300" s="739"/>
      <c r="IW300" s="739"/>
      <c r="IX300" s="739"/>
      <c r="IY300" s="739"/>
      <c r="IZ300" s="739"/>
      <c r="JA300" s="739"/>
      <c r="JB300" s="743">
        <v>342</v>
      </c>
      <c r="JC300" s="743">
        <v>0</v>
      </c>
      <c r="JD300" s="743">
        <v>102</v>
      </c>
      <c r="JE300" s="743">
        <v>720</v>
      </c>
      <c r="JF300" s="743">
        <v>12</v>
      </c>
      <c r="JG300" s="739">
        <v>0</v>
      </c>
      <c r="JH300" s="739">
        <v>0</v>
      </c>
      <c r="JI300" s="739">
        <v>0</v>
      </c>
      <c r="JJ300" s="739">
        <v>0</v>
      </c>
      <c r="JK300" s="739">
        <v>0</v>
      </c>
      <c r="JL300" s="739">
        <v>24</v>
      </c>
      <c r="JM300" s="739">
        <v>0</v>
      </c>
      <c r="JN300" s="28">
        <f t="shared" si="221"/>
        <v>1200</v>
      </c>
      <c r="JO300" s="28">
        <f t="shared" si="222"/>
        <v>0</v>
      </c>
      <c r="JP300" s="28"/>
      <c r="JQ300" s="28"/>
      <c r="JR300" s="28"/>
      <c r="JS300" s="28"/>
      <c r="JT300" s="28"/>
      <c r="JU300" s="28"/>
      <c r="JV300" s="28"/>
      <c r="JW300" s="28"/>
      <c r="JX300" s="28"/>
      <c r="JY300" s="28"/>
      <c r="JZ300" s="28"/>
      <c r="KA300" s="28"/>
      <c r="KB300" s="28"/>
      <c r="KC300" s="28"/>
      <c r="KD300" s="28"/>
      <c r="KE300" s="824"/>
    </row>
    <row r="301" s="786" customFormat="1" hidden="1" customHeight="1" spans="1:291">
      <c r="A301" s="847" t="s">
        <v>1334</v>
      </c>
      <c r="B301" s="343">
        <v>2021</v>
      </c>
      <c r="C301" s="95" t="s">
        <v>1645</v>
      </c>
      <c r="D301" s="95" t="s">
        <v>1646</v>
      </c>
      <c r="E301" s="95"/>
      <c r="F301" s="1118" t="s">
        <v>2209</v>
      </c>
      <c r="G301" s="112" t="s">
        <v>2210</v>
      </c>
      <c r="H301" s="1060" t="s">
        <v>2211</v>
      </c>
      <c r="I301" s="99">
        <f t="shared" si="217"/>
        <v>-27</v>
      </c>
      <c r="J301" s="1141">
        <v>817</v>
      </c>
      <c r="K301" s="1130">
        <f t="shared" si="207"/>
        <v>790</v>
      </c>
      <c r="L301" s="1131">
        <f t="shared" si="208"/>
        <v>790</v>
      </c>
      <c r="M301" s="1132"/>
      <c r="N301" s="1133"/>
      <c r="O301" s="1139"/>
      <c r="P301" s="1138">
        <f t="shared" si="203"/>
        <v>0</v>
      </c>
      <c r="Q301" s="1154">
        <f t="shared" si="204"/>
        <v>0</v>
      </c>
      <c r="R301" s="1156"/>
      <c r="S301" s="1237"/>
      <c r="T301" s="1237"/>
      <c r="U301" s="1237"/>
      <c r="V301" s="1237"/>
      <c r="W301" s="1237"/>
      <c r="X301" s="1237"/>
      <c r="Y301" s="1237"/>
      <c r="Z301" s="1237"/>
      <c r="AA301" s="1156"/>
      <c r="AB301" s="1167"/>
      <c r="AC301" s="1156"/>
      <c r="AD301" s="1156"/>
      <c r="AE301" s="1156"/>
      <c r="AF301" s="1156"/>
      <c r="AG301" s="1156"/>
      <c r="AH301" s="1156"/>
      <c r="AI301" s="1156"/>
      <c r="AJ301" s="1156"/>
      <c r="AK301" s="1156"/>
      <c r="AL301" s="1156"/>
      <c r="AM301" s="1156"/>
      <c r="AN301" s="1156"/>
      <c r="AO301" s="1156"/>
      <c r="AP301" s="1156"/>
      <c r="AQ301" s="1156"/>
      <c r="AR301" s="1156"/>
      <c r="AS301" s="1179"/>
      <c r="AT301" s="1177"/>
      <c r="AU301" s="1178"/>
      <c r="AV301" s="1178"/>
      <c r="AW301" s="1178"/>
      <c r="AX301" s="1178"/>
      <c r="AY301" s="1178"/>
      <c r="AZ301" s="1178"/>
      <c r="BA301" s="1178"/>
      <c r="BB301" s="1178"/>
      <c r="BC301" s="1178"/>
      <c r="BD301" s="1178"/>
      <c r="BE301" s="1178"/>
      <c r="BF301" s="1178"/>
      <c r="BG301" s="1178"/>
      <c r="BH301" s="1178"/>
      <c r="BI301" s="1178"/>
      <c r="BJ301" s="1178"/>
      <c r="BK301" s="1186"/>
      <c r="BL301" s="1187">
        <v>-817</v>
      </c>
      <c r="BM301" s="1187"/>
      <c r="BN301" s="1187">
        <v>9</v>
      </c>
      <c r="BO301" s="1187"/>
      <c r="BP301" s="1187"/>
      <c r="BQ301" s="1187"/>
      <c r="BR301" s="1187"/>
      <c r="BS301" s="1187"/>
      <c r="BT301" s="1187"/>
      <c r="BU301" s="1187"/>
      <c r="BV301" s="1191"/>
      <c r="BW301" s="1186"/>
      <c r="BX301" s="1186"/>
      <c r="BY301" s="1186"/>
      <c r="BZ301" s="1186"/>
      <c r="CA301" s="1186"/>
      <c r="CB301" s="1186"/>
      <c r="CC301" s="1186"/>
      <c r="CD301" s="1186"/>
      <c r="CE301" s="1186"/>
      <c r="CF301" s="1186"/>
      <c r="CG301" s="1186"/>
      <c r="CH301" s="1186"/>
      <c r="CI301" s="1186"/>
      <c r="CJ301" s="1186">
        <v>9</v>
      </c>
      <c r="CK301" s="1186"/>
      <c r="CL301" s="1186"/>
      <c r="CM301" s="1186"/>
      <c r="CN301" s="1186"/>
      <c r="CO301" s="1186"/>
      <c r="CP301" s="1186"/>
      <c r="CQ301" s="1186"/>
      <c r="CR301" s="1186"/>
      <c r="CS301" s="1186"/>
      <c r="CT301" s="1186"/>
      <c r="CU301" s="1186"/>
      <c r="CV301" s="1186"/>
      <c r="CW301" s="1186"/>
      <c r="CX301" s="1186"/>
      <c r="CY301" s="1186"/>
      <c r="CZ301" s="1186"/>
      <c r="DA301" s="1186"/>
      <c r="DB301" s="1186"/>
      <c r="DC301" s="1186"/>
      <c r="DD301" s="1186"/>
      <c r="DE301" s="1186"/>
      <c r="DF301" s="1186"/>
      <c r="DG301" s="1186"/>
      <c r="DH301" s="1186"/>
      <c r="DI301" s="1186"/>
      <c r="DJ301" s="1186"/>
      <c r="DK301" s="1186"/>
      <c r="DL301" s="1186"/>
      <c r="DM301" s="1186"/>
      <c r="DN301" s="1186"/>
      <c r="DO301" s="1186"/>
      <c r="DP301" s="1186"/>
      <c r="DQ301" s="1186"/>
      <c r="DR301" s="1186"/>
      <c r="DS301" s="1186"/>
      <c r="DT301" s="1186"/>
      <c r="DU301" s="1186"/>
      <c r="DV301" s="1186"/>
      <c r="DW301" s="1186"/>
      <c r="DX301" s="1186"/>
      <c r="DY301" s="1186"/>
      <c r="DZ301" s="1186"/>
      <c r="EA301" s="1186"/>
      <c r="EB301" s="1186"/>
      <c r="EC301" s="1186">
        <v>9</v>
      </c>
      <c r="ED301" s="1186"/>
      <c r="EE301" s="1186"/>
      <c r="EF301" s="1186"/>
      <c r="EG301" s="1186"/>
      <c r="EH301" s="1186"/>
      <c r="EI301" s="1186"/>
      <c r="EJ301" s="1186"/>
      <c r="EK301" s="1197"/>
      <c r="EL301" s="1198"/>
      <c r="EM301" s="1186"/>
      <c r="EN301" s="1186"/>
      <c r="EO301" s="1186"/>
      <c r="EP301" s="1186"/>
      <c r="EQ301" s="1186"/>
      <c r="ER301" s="1186"/>
      <c r="ES301" s="1186"/>
      <c r="ET301" s="1186"/>
      <c r="EU301" s="1186"/>
      <c r="EV301" s="1186"/>
      <c r="EW301" s="1186"/>
      <c r="EX301" s="1186"/>
      <c r="EY301" s="1186"/>
      <c r="EZ301" s="1186"/>
      <c r="FA301" s="1186"/>
      <c r="FB301" s="1186"/>
      <c r="FC301" s="1209"/>
      <c r="FD301" s="1186"/>
      <c r="FE301" s="1186"/>
      <c r="FF301" s="1186"/>
      <c r="FG301" s="1186"/>
      <c r="FH301" s="1186"/>
      <c r="FI301" s="1186"/>
      <c r="FJ301" s="1186"/>
      <c r="FK301" s="1186"/>
      <c r="FL301" s="1209"/>
      <c r="FM301" s="1186"/>
      <c r="FN301" s="1186"/>
      <c r="FO301" s="1186"/>
      <c r="FP301" s="1186"/>
      <c r="FQ301" s="1186"/>
      <c r="FR301" s="1186"/>
      <c r="FS301" s="1186"/>
      <c r="FT301" s="1186"/>
      <c r="FU301" s="1186"/>
      <c r="FV301" s="1186"/>
      <c r="FW301" s="1186"/>
      <c r="FX301" s="1186"/>
      <c r="FY301" s="1186"/>
      <c r="FZ301" s="1186"/>
      <c r="GA301" s="1186"/>
      <c r="GB301" s="1186"/>
      <c r="GC301" s="1186"/>
      <c r="GD301" s="1186"/>
      <c r="GE301" s="1186"/>
      <c r="GF301" s="1186"/>
      <c r="GG301" s="1186"/>
      <c r="GH301" s="1186"/>
      <c r="GI301" s="1186"/>
      <c r="GJ301" s="1186"/>
      <c r="GK301" s="1186"/>
      <c r="GL301" s="1186"/>
      <c r="GM301" s="1186"/>
      <c r="GN301" s="1186"/>
      <c r="GO301" s="1186"/>
      <c r="GP301" s="1186"/>
      <c r="GQ301" s="1186"/>
      <c r="GR301" s="1186"/>
      <c r="GS301" s="1186"/>
      <c r="GT301" s="1186"/>
      <c r="GU301" s="1186"/>
      <c r="GV301" s="1186"/>
      <c r="GW301" s="1186"/>
      <c r="GX301" s="1186"/>
      <c r="GY301" s="1218"/>
      <c r="GZ301" s="364">
        <f t="shared" si="212"/>
        <v>18</v>
      </c>
      <c r="HA301" s="365">
        <f t="shared" si="227"/>
        <v>0</v>
      </c>
      <c r="HB301" s="366">
        <f t="shared" si="213"/>
        <v>18</v>
      </c>
      <c r="HC301" s="366">
        <v>57</v>
      </c>
      <c r="HD301" s="365">
        <v>634</v>
      </c>
      <c r="HE301" s="365"/>
      <c r="HF301" s="54"/>
      <c r="HG301" s="709"/>
      <c r="HH301" s="709"/>
      <c r="HI301" s="709">
        <f t="shared" si="233"/>
        <v>0</v>
      </c>
      <c r="HJ301" s="711"/>
      <c r="HK301" s="711">
        <v>6.5</v>
      </c>
      <c r="HL301" s="738" t="e">
        <f t="shared" si="229"/>
        <v>#DIV/0!</v>
      </c>
      <c r="HM301" s="743"/>
      <c r="HN301" s="743">
        <v>2000</v>
      </c>
      <c r="HO301" s="743">
        <v>5.8</v>
      </c>
      <c r="HP301" s="740">
        <f t="shared" si="214"/>
        <v>5135</v>
      </c>
      <c r="HQ301" s="738"/>
      <c r="HR301" s="818">
        <v>44256</v>
      </c>
      <c r="HS301" s="742">
        <v>44927</v>
      </c>
      <c r="HT301" s="739">
        <f ca="1" t="shared" si="215"/>
        <v>5</v>
      </c>
      <c r="HU301" s="739">
        <f ca="1" t="shared" si="216"/>
        <v>150</v>
      </c>
      <c r="HV301" s="743">
        <v>817</v>
      </c>
      <c r="HW301" s="739">
        <f t="shared" si="226"/>
        <v>18</v>
      </c>
      <c r="HX301" s="761">
        <f t="shared" si="219"/>
        <v>0.0224019912881145</v>
      </c>
      <c r="HY301" s="739">
        <f ca="1" t="shared" si="220"/>
        <v>0.054511512134412</v>
      </c>
      <c r="HZ301" s="739">
        <f t="shared" si="201"/>
        <v>790</v>
      </c>
      <c r="IA301" s="743"/>
      <c r="IB301" s="739">
        <f ca="1" t="shared" si="230"/>
        <v>3.6</v>
      </c>
      <c r="IC301" s="769">
        <f ca="1" t="shared" si="231"/>
        <v>0.12</v>
      </c>
      <c r="ID301" s="769">
        <f ca="1" t="shared" si="232"/>
        <v>6583.33333333333</v>
      </c>
      <c r="IE301" s="743"/>
      <c r="IF301" s="743"/>
      <c r="IG301" s="743"/>
      <c r="IH301" s="743"/>
      <c r="II301" s="743"/>
      <c r="IJ301" s="743"/>
      <c r="IK301" s="743"/>
      <c r="IL301" s="743"/>
      <c r="IM301" s="743"/>
      <c r="IN301" s="743"/>
      <c r="IO301" s="743"/>
      <c r="IP301" s="743"/>
      <c r="IQ301" s="739"/>
      <c r="IR301" s="739"/>
      <c r="IS301" s="739"/>
      <c r="IT301" s="739"/>
      <c r="IU301" s="739"/>
      <c r="IV301" s="739"/>
      <c r="IW301" s="739"/>
      <c r="IX301" s="739"/>
      <c r="IY301" s="739"/>
      <c r="IZ301" s="739"/>
      <c r="JA301" s="739"/>
      <c r="JB301" s="743">
        <v>51</v>
      </c>
      <c r="JC301" s="743">
        <v>0</v>
      </c>
      <c r="JD301" s="743">
        <v>0</v>
      </c>
      <c r="JE301" s="743">
        <v>0</v>
      </c>
      <c r="JF301" s="743">
        <v>6</v>
      </c>
      <c r="JG301" s="739">
        <v>0</v>
      </c>
      <c r="JH301" s="739">
        <v>0</v>
      </c>
      <c r="JI301" s="739">
        <v>0</v>
      </c>
      <c r="JJ301" s="739">
        <v>0</v>
      </c>
      <c r="JK301" s="739">
        <v>0</v>
      </c>
      <c r="JL301" s="739">
        <v>0</v>
      </c>
      <c r="JM301" s="739">
        <v>0</v>
      </c>
      <c r="JN301" s="28">
        <f t="shared" si="221"/>
        <v>57</v>
      </c>
      <c r="JO301" s="28">
        <f t="shared" si="222"/>
        <v>0</v>
      </c>
      <c r="JP301" s="28"/>
      <c r="JQ301" s="28"/>
      <c r="JR301" s="28"/>
      <c r="JS301" s="28"/>
      <c r="JT301" s="28"/>
      <c r="JU301" s="28"/>
      <c r="JV301" s="28"/>
      <c r="JW301" s="28"/>
      <c r="JX301" s="28"/>
      <c r="JY301" s="28"/>
      <c r="JZ301" s="28"/>
      <c r="KA301" s="28"/>
      <c r="KB301" s="28"/>
      <c r="KC301" s="28"/>
      <c r="KD301" s="28"/>
      <c r="KE301" s="824"/>
    </row>
    <row r="302" s="786" customFormat="1" hidden="1" customHeight="1" spans="1:291">
      <c r="A302" s="847" t="s">
        <v>1334</v>
      </c>
      <c r="B302" s="343">
        <v>2019</v>
      </c>
      <c r="C302" s="95" t="s">
        <v>1917</v>
      </c>
      <c r="D302" s="95" t="s">
        <v>2212</v>
      </c>
      <c r="E302" s="411"/>
      <c r="F302" s="1235" t="s">
        <v>2213</v>
      </c>
      <c r="G302" s="112" t="s">
        <v>759</v>
      </c>
      <c r="H302" s="1060" t="s">
        <v>760</v>
      </c>
      <c r="I302" s="99">
        <f t="shared" si="217"/>
        <v>-144</v>
      </c>
      <c r="J302" s="1129">
        <v>516</v>
      </c>
      <c r="K302" s="1130">
        <f t="shared" si="207"/>
        <v>372</v>
      </c>
      <c r="L302" s="1131">
        <f t="shared" si="208"/>
        <v>372</v>
      </c>
      <c r="M302" s="1132"/>
      <c r="N302" s="1137"/>
      <c r="O302" s="1134"/>
      <c r="P302" s="1135">
        <f t="shared" si="203"/>
        <v>0</v>
      </c>
      <c r="Q302" s="1154">
        <f t="shared" si="204"/>
        <v>0</v>
      </c>
      <c r="R302" s="1153"/>
      <c r="S302" s="1237"/>
      <c r="T302" s="1237"/>
      <c r="U302" s="1237"/>
      <c r="V302" s="1237"/>
      <c r="W302" s="1237"/>
      <c r="X302" s="1237"/>
      <c r="Y302" s="1237"/>
      <c r="Z302" s="1237"/>
      <c r="AA302" s="1153"/>
      <c r="AB302" s="1166"/>
      <c r="AC302" s="1153"/>
      <c r="AD302" s="1153"/>
      <c r="AE302" s="1153"/>
      <c r="AF302" s="1153"/>
      <c r="AG302" s="1153"/>
      <c r="AH302" s="1153"/>
      <c r="AI302" s="1153"/>
      <c r="AJ302" s="1153"/>
      <c r="AK302" s="1153"/>
      <c r="AL302" s="1153"/>
      <c r="AM302" s="1153"/>
      <c r="AN302" s="1153"/>
      <c r="AO302" s="1153"/>
      <c r="AP302" s="1153"/>
      <c r="AQ302" s="1153"/>
      <c r="AR302" s="1153"/>
      <c r="AS302" s="1176"/>
      <c r="AT302" s="1177"/>
      <c r="AU302" s="1178"/>
      <c r="AV302" s="1178"/>
      <c r="AW302" s="1178"/>
      <c r="AX302" s="1178"/>
      <c r="AY302" s="1178"/>
      <c r="AZ302" s="1178"/>
      <c r="BA302" s="1178"/>
      <c r="BB302" s="1178"/>
      <c r="BC302" s="1178"/>
      <c r="BD302" s="1178"/>
      <c r="BE302" s="1178"/>
      <c r="BF302" s="1178"/>
      <c r="BG302" s="1178"/>
      <c r="BH302" s="1178"/>
      <c r="BI302" s="1178"/>
      <c r="BJ302" s="1178"/>
      <c r="BK302" s="1186"/>
      <c r="BL302" s="1187">
        <v>-516</v>
      </c>
      <c r="BM302" s="1187"/>
      <c r="BN302" s="1187">
        <v>60</v>
      </c>
      <c r="BO302" s="1187"/>
      <c r="BP302" s="1187"/>
      <c r="BQ302" s="1187"/>
      <c r="BR302" s="1187"/>
      <c r="BS302" s="1187"/>
      <c r="BT302" s="1187"/>
      <c r="BU302" s="1187"/>
      <c r="BV302" s="1191"/>
      <c r="BW302" s="1186"/>
      <c r="BX302" s="1186"/>
      <c r="BY302" s="1186"/>
      <c r="BZ302" s="1186"/>
      <c r="CA302" s="1186"/>
      <c r="CB302" s="1186"/>
      <c r="CC302" s="1186"/>
      <c r="CD302" s="1186"/>
      <c r="CE302" s="1186"/>
      <c r="CF302" s="1186"/>
      <c r="CG302" s="1186"/>
      <c r="CH302" s="1186"/>
      <c r="CI302" s="1186"/>
      <c r="CJ302" s="1186">
        <v>12</v>
      </c>
      <c r="CK302" s="1186"/>
      <c r="CL302" s="1186"/>
      <c r="CM302" s="1186"/>
      <c r="CN302" s="1186">
        <v>24</v>
      </c>
      <c r="CO302" s="1186"/>
      <c r="CP302" s="1186"/>
      <c r="CQ302" s="1186"/>
      <c r="CR302" s="1186"/>
      <c r="CS302" s="1186"/>
      <c r="CT302" s="1186"/>
      <c r="CU302" s="1186"/>
      <c r="CV302" s="1186"/>
      <c r="CW302" s="1186"/>
      <c r="CX302" s="1186"/>
      <c r="CY302" s="1186"/>
      <c r="CZ302" s="1186"/>
      <c r="DA302" s="1186"/>
      <c r="DB302" s="1186"/>
      <c r="DC302" s="1186"/>
      <c r="DD302" s="1186"/>
      <c r="DE302" s="1186"/>
      <c r="DF302" s="1186"/>
      <c r="DG302" s="1186"/>
      <c r="DH302" s="1186"/>
      <c r="DI302" s="1186"/>
      <c r="DJ302" s="1186"/>
      <c r="DK302" s="1186"/>
      <c r="DL302" s="1186"/>
      <c r="DM302" s="1186"/>
      <c r="DN302" s="1186"/>
      <c r="DO302" s="1186"/>
      <c r="DP302" s="1186"/>
      <c r="DQ302" s="1186"/>
      <c r="DR302" s="1186"/>
      <c r="DS302" s="1186"/>
      <c r="DT302" s="1186"/>
      <c r="DU302" s="1186"/>
      <c r="DV302" s="1186"/>
      <c r="DW302" s="1186"/>
      <c r="DX302" s="1186"/>
      <c r="DY302" s="1186"/>
      <c r="DZ302" s="1186"/>
      <c r="EA302" s="1186"/>
      <c r="EB302" s="1186"/>
      <c r="EC302" s="1186">
        <v>48</v>
      </c>
      <c r="ED302" s="1186"/>
      <c r="EE302" s="1186"/>
      <c r="EF302" s="1186"/>
      <c r="EG302" s="1186"/>
      <c r="EH302" s="1186"/>
      <c r="EI302" s="1186"/>
      <c r="EJ302" s="1186"/>
      <c r="EK302" s="1197"/>
      <c r="EL302" s="1198"/>
      <c r="EM302" s="1186"/>
      <c r="EN302" s="1186"/>
      <c r="EO302" s="1186"/>
      <c r="EP302" s="1186"/>
      <c r="EQ302" s="1186"/>
      <c r="ER302" s="1186"/>
      <c r="ES302" s="1186"/>
      <c r="ET302" s="1186"/>
      <c r="EU302" s="1186"/>
      <c r="EV302" s="1186"/>
      <c r="EW302" s="1186"/>
      <c r="EX302" s="1186"/>
      <c r="EY302" s="1186"/>
      <c r="EZ302" s="1186"/>
      <c r="FA302" s="1186"/>
      <c r="FB302" s="1186"/>
      <c r="FC302" s="1209"/>
      <c r="FD302" s="1186"/>
      <c r="FE302" s="1186"/>
      <c r="FF302" s="1186"/>
      <c r="FG302" s="1186"/>
      <c r="FH302" s="1186"/>
      <c r="FI302" s="1186"/>
      <c r="FJ302" s="1186"/>
      <c r="FK302" s="1186"/>
      <c r="FL302" s="1209"/>
      <c r="FM302" s="1186"/>
      <c r="FN302" s="1186"/>
      <c r="FO302" s="1186"/>
      <c r="FP302" s="1186"/>
      <c r="FQ302" s="1186"/>
      <c r="FR302" s="1186"/>
      <c r="FS302" s="1186"/>
      <c r="FT302" s="1186"/>
      <c r="FU302" s="1186"/>
      <c r="FV302" s="1186"/>
      <c r="FW302" s="1186"/>
      <c r="FX302" s="1186"/>
      <c r="FY302" s="1186"/>
      <c r="FZ302" s="1186"/>
      <c r="GA302" s="1186"/>
      <c r="GB302" s="1186"/>
      <c r="GC302" s="1186"/>
      <c r="GD302" s="1186"/>
      <c r="GE302" s="1186"/>
      <c r="GF302" s="1186"/>
      <c r="GG302" s="1186"/>
      <c r="GH302" s="1186"/>
      <c r="GI302" s="1186"/>
      <c r="GJ302" s="1186"/>
      <c r="GK302" s="1186"/>
      <c r="GL302" s="1186"/>
      <c r="GM302" s="1186"/>
      <c r="GN302" s="1186"/>
      <c r="GO302" s="1186"/>
      <c r="GP302" s="1186"/>
      <c r="GQ302" s="1186"/>
      <c r="GR302" s="1186"/>
      <c r="GS302" s="1186"/>
      <c r="GT302" s="1186"/>
      <c r="GU302" s="1186"/>
      <c r="GV302" s="1186"/>
      <c r="GW302" s="1186"/>
      <c r="GX302" s="1186"/>
      <c r="GY302" s="1218"/>
      <c r="GZ302" s="364">
        <f t="shared" si="212"/>
        <v>84</v>
      </c>
      <c r="HA302" s="365">
        <f t="shared" si="227"/>
        <v>0</v>
      </c>
      <c r="HB302" s="366">
        <f t="shared" si="213"/>
        <v>84</v>
      </c>
      <c r="HC302" s="366">
        <v>514</v>
      </c>
      <c r="HD302" s="365">
        <v>2076</v>
      </c>
      <c r="HE302" s="365">
        <v>2202</v>
      </c>
      <c r="HF302" s="54"/>
      <c r="HG302" s="708"/>
      <c r="HH302" s="708">
        <v>4.16</v>
      </c>
      <c r="HI302" s="709">
        <f t="shared" si="233"/>
        <v>349.44</v>
      </c>
      <c r="HJ302" s="710">
        <v>35</v>
      </c>
      <c r="HK302" s="710">
        <v>30.59</v>
      </c>
      <c r="HL302" s="738">
        <f t="shared" si="229"/>
        <v>-0.0975172215843856</v>
      </c>
      <c r="HM302" s="739"/>
      <c r="HN302" s="739">
        <v>3000</v>
      </c>
      <c r="HO302" s="739">
        <v>30.59</v>
      </c>
      <c r="HP302" s="740">
        <f t="shared" si="214"/>
        <v>11379.48</v>
      </c>
      <c r="HQ302" s="738">
        <f>1-HO302/6.7/HH302</f>
        <v>-0.0975172215843856</v>
      </c>
      <c r="HR302" s="741"/>
      <c r="HS302" s="742">
        <v>44927</v>
      </c>
      <c r="HT302" s="739">
        <f ca="1" t="shared" si="215"/>
        <v>5</v>
      </c>
      <c r="HU302" s="739">
        <f ca="1" t="shared" si="216"/>
        <v>150</v>
      </c>
      <c r="HV302" s="739">
        <v>516</v>
      </c>
      <c r="HW302" s="739">
        <f t="shared" si="226"/>
        <v>84</v>
      </c>
      <c r="HX302" s="761">
        <f t="shared" si="219"/>
        <v>0.189189189189189</v>
      </c>
      <c r="HY302" s="739">
        <f ca="1" t="shared" si="220"/>
        <v>0.46036036036036</v>
      </c>
      <c r="HZ302" s="739">
        <f t="shared" si="201"/>
        <v>372</v>
      </c>
      <c r="IA302" s="739"/>
      <c r="IB302" s="739">
        <f ca="1" t="shared" si="230"/>
        <v>16.8</v>
      </c>
      <c r="IC302" s="769">
        <f ca="1" t="shared" si="231"/>
        <v>0.56</v>
      </c>
      <c r="ID302" s="769">
        <f ca="1" t="shared" si="232"/>
        <v>664.285714285714</v>
      </c>
      <c r="IE302" s="739"/>
      <c r="IF302" s="739"/>
      <c r="IG302" s="739"/>
      <c r="IH302" s="739"/>
      <c r="II302" s="739"/>
      <c r="IJ302" s="739"/>
      <c r="IK302" s="739"/>
      <c r="IL302" s="743"/>
      <c r="IM302" s="743"/>
      <c r="IN302" s="743"/>
      <c r="IO302" s="743"/>
      <c r="IP302" s="743"/>
      <c r="IQ302" s="739"/>
      <c r="IR302" s="739"/>
      <c r="IS302" s="739"/>
      <c r="IT302" s="739"/>
      <c r="IU302" s="739"/>
      <c r="IV302" s="739"/>
      <c r="IW302" s="739"/>
      <c r="IX302" s="739"/>
      <c r="IY302" s="739"/>
      <c r="IZ302" s="739"/>
      <c r="JA302" s="739"/>
      <c r="JB302" s="743">
        <v>60</v>
      </c>
      <c r="JC302" s="743">
        <v>12</v>
      </c>
      <c r="JD302" s="743">
        <v>22</v>
      </c>
      <c r="JE302" s="743">
        <v>0</v>
      </c>
      <c r="JF302" s="743">
        <v>324</v>
      </c>
      <c r="JG302" s="739">
        <v>0</v>
      </c>
      <c r="JH302" s="739">
        <v>36</v>
      </c>
      <c r="JI302" s="739">
        <v>0</v>
      </c>
      <c r="JJ302" s="739">
        <v>0</v>
      </c>
      <c r="JK302" s="739">
        <v>0</v>
      </c>
      <c r="JL302" s="739">
        <v>60</v>
      </c>
      <c r="JM302" s="739">
        <v>0</v>
      </c>
      <c r="JN302" s="28">
        <f t="shared" si="221"/>
        <v>514</v>
      </c>
      <c r="JO302" s="28">
        <f t="shared" si="222"/>
        <v>0</v>
      </c>
      <c r="JP302" s="28"/>
      <c r="JQ302" s="28"/>
      <c r="JR302" s="28"/>
      <c r="JS302" s="28"/>
      <c r="JT302" s="28"/>
      <c r="JU302" s="28"/>
      <c r="JV302" s="28"/>
      <c r="JW302" s="28"/>
      <c r="JX302" s="28"/>
      <c r="JY302" s="28"/>
      <c r="JZ302" s="28"/>
      <c r="KA302" s="28"/>
      <c r="KB302" s="28"/>
      <c r="KC302" s="28"/>
      <c r="KD302" s="28"/>
      <c r="KE302" s="824"/>
    </row>
    <row r="303" s="786" customFormat="1" hidden="1" customHeight="1" spans="1:291">
      <c r="A303" s="847" t="s">
        <v>1334</v>
      </c>
      <c r="B303" s="343">
        <v>2019</v>
      </c>
      <c r="C303" s="95" t="s">
        <v>1917</v>
      </c>
      <c r="D303" s="95" t="s">
        <v>2212</v>
      </c>
      <c r="E303" s="411"/>
      <c r="F303" s="1235" t="s">
        <v>2214</v>
      </c>
      <c r="G303" s="112" t="s">
        <v>762</v>
      </c>
      <c r="H303" s="1060" t="s">
        <v>763</v>
      </c>
      <c r="I303" s="99">
        <f t="shared" si="217"/>
        <v>-296</v>
      </c>
      <c r="J303" s="1129">
        <v>450</v>
      </c>
      <c r="K303" s="1130">
        <f t="shared" si="207"/>
        <v>154</v>
      </c>
      <c r="L303" s="1131">
        <f t="shared" si="208"/>
        <v>154</v>
      </c>
      <c r="M303" s="1132"/>
      <c r="N303" s="1137"/>
      <c r="O303" s="1134"/>
      <c r="P303" s="1135">
        <f t="shared" si="203"/>
        <v>0</v>
      </c>
      <c r="Q303" s="1154">
        <f t="shared" si="204"/>
        <v>0</v>
      </c>
      <c r="R303" s="1153"/>
      <c r="S303" s="1237"/>
      <c r="T303" s="1237"/>
      <c r="U303" s="1237"/>
      <c r="V303" s="1237"/>
      <c r="W303" s="1237"/>
      <c r="X303" s="1237"/>
      <c r="Y303" s="1237"/>
      <c r="Z303" s="1237"/>
      <c r="AA303" s="1153"/>
      <c r="AB303" s="1166"/>
      <c r="AC303" s="1153"/>
      <c r="AD303" s="1153"/>
      <c r="AE303" s="1153"/>
      <c r="AF303" s="1153"/>
      <c r="AG303" s="1153"/>
      <c r="AH303" s="1153"/>
      <c r="AI303" s="1153"/>
      <c r="AJ303" s="1153"/>
      <c r="AK303" s="1153"/>
      <c r="AL303" s="1153"/>
      <c r="AM303" s="1153"/>
      <c r="AN303" s="1153"/>
      <c r="AO303" s="1153"/>
      <c r="AP303" s="1153"/>
      <c r="AQ303" s="1153"/>
      <c r="AR303" s="1153"/>
      <c r="AS303" s="1176"/>
      <c r="AT303" s="1177"/>
      <c r="AU303" s="1178"/>
      <c r="AV303" s="1178"/>
      <c r="AW303" s="1178"/>
      <c r="AX303" s="1178"/>
      <c r="AY303" s="1178"/>
      <c r="AZ303" s="1178"/>
      <c r="BA303" s="1178"/>
      <c r="BB303" s="1178"/>
      <c r="BC303" s="1178"/>
      <c r="BD303" s="1178"/>
      <c r="BE303" s="1178"/>
      <c r="BF303" s="1178"/>
      <c r="BG303" s="1178"/>
      <c r="BH303" s="1178"/>
      <c r="BI303" s="1178"/>
      <c r="BJ303" s="1178"/>
      <c r="BK303" s="1186"/>
      <c r="BL303" s="1187">
        <v>-450</v>
      </c>
      <c r="BM303" s="1187"/>
      <c r="BN303" s="1187">
        <v>56</v>
      </c>
      <c r="BO303" s="1187"/>
      <c r="BP303" s="1187"/>
      <c r="BQ303" s="1187"/>
      <c r="BR303" s="1187"/>
      <c r="BS303" s="1187"/>
      <c r="BT303" s="1187"/>
      <c r="BU303" s="1187"/>
      <c r="BV303" s="1191"/>
      <c r="BW303" s="1186"/>
      <c r="BX303" s="1186"/>
      <c r="BY303" s="1186"/>
      <c r="BZ303" s="1186"/>
      <c r="CA303" s="1186"/>
      <c r="CB303" s="1186"/>
      <c r="CC303" s="1186"/>
      <c r="CD303" s="1186"/>
      <c r="CE303" s="1186"/>
      <c r="CF303" s="1186"/>
      <c r="CG303" s="1186"/>
      <c r="CH303" s="1186"/>
      <c r="CI303" s="1186"/>
      <c r="CJ303" s="1186">
        <v>120</v>
      </c>
      <c r="CK303" s="1186"/>
      <c r="CL303" s="1186"/>
      <c r="CM303" s="1186"/>
      <c r="CN303" s="1186">
        <v>24</v>
      </c>
      <c r="CO303" s="1186"/>
      <c r="CP303" s="1186"/>
      <c r="CQ303" s="1186"/>
      <c r="CR303" s="1186"/>
      <c r="CS303" s="1186"/>
      <c r="CT303" s="1186"/>
      <c r="CU303" s="1186"/>
      <c r="CV303" s="1186"/>
      <c r="CW303" s="1186"/>
      <c r="CX303" s="1186"/>
      <c r="CY303" s="1186"/>
      <c r="CZ303" s="1186"/>
      <c r="DA303" s="1186"/>
      <c r="DB303" s="1186"/>
      <c r="DC303" s="1186"/>
      <c r="DD303" s="1186"/>
      <c r="DE303" s="1186"/>
      <c r="DF303" s="1186"/>
      <c r="DG303" s="1186"/>
      <c r="DH303" s="1186"/>
      <c r="DI303" s="1186"/>
      <c r="DJ303" s="1186"/>
      <c r="DK303" s="1186"/>
      <c r="DL303" s="1186"/>
      <c r="DM303" s="1186"/>
      <c r="DN303" s="1186"/>
      <c r="DO303" s="1186"/>
      <c r="DP303" s="1186"/>
      <c r="DQ303" s="1186"/>
      <c r="DR303" s="1186"/>
      <c r="DS303" s="1186"/>
      <c r="DT303" s="1186"/>
      <c r="DU303" s="1186">
        <v>96</v>
      </c>
      <c r="DV303" s="1186"/>
      <c r="DW303" s="1186"/>
      <c r="DX303" s="1186"/>
      <c r="DY303" s="1186"/>
      <c r="DZ303" s="1186"/>
      <c r="EA303" s="1186"/>
      <c r="EB303" s="1186"/>
      <c r="EC303" s="1186"/>
      <c r="ED303" s="1186"/>
      <c r="EE303" s="1186"/>
      <c r="EF303" s="1186"/>
      <c r="EG303" s="1186"/>
      <c r="EH303" s="1186"/>
      <c r="EI303" s="1186"/>
      <c r="EJ303" s="1186"/>
      <c r="EK303" s="1197"/>
      <c r="EL303" s="1198"/>
      <c r="EM303" s="1186"/>
      <c r="EN303" s="1186"/>
      <c r="EO303" s="1186"/>
      <c r="EP303" s="1186"/>
      <c r="EQ303" s="1186"/>
      <c r="ER303" s="1186"/>
      <c r="ES303" s="1186"/>
      <c r="ET303" s="1186"/>
      <c r="EU303" s="1186"/>
      <c r="EV303" s="1186"/>
      <c r="EW303" s="1186"/>
      <c r="EX303" s="1186"/>
      <c r="EY303" s="1186"/>
      <c r="EZ303" s="1186"/>
      <c r="FA303" s="1186"/>
      <c r="FB303" s="1186"/>
      <c r="FC303" s="1209"/>
      <c r="FD303" s="1186"/>
      <c r="FE303" s="1186"/>
      <c r="FF303" s="1186"/>
      <c r="FG303" s="1186"/>
      <c r="FH303" s="1186"/>
      <c r="FI303" s="1186"/>
      <c r="FJ303" s="1186"/>
      <c r="FK303" s="1186"/>
      <c r="FL303" s="1209"/>
      <c r="FM303" s="1186"/>
      <c r="FN303" s="1186"/>
      <c r="FO303" s="1186"/>
      <c r="FP303" s="1186"/>
      <c r="FQ303" s="1186"/>
      <c r="FR303" s="1186"/>
      <c r="FS303" s="1186"/>
      <c r="FT303" s="1186"/>
      <c r="FU303" s="1186"/>
      <c r="FV303" s="1186"/>
      <c r="FW303" s="1186"/>
      <c r="FX303" s="1186"/>
      <c r="FY303" s="1186"/>
      <c r="FZ303" s="1186"/>
      <c r="GA303" s="1186"/>
      <c r="GB303" s="1186"/>
      <c r="GC303" s="1186"/>
      <c r="GD303" s="1186"/>
      <c r="GE303" s="1186"/>
      <c r="GF303" s="1186"/>
      <c r="GG303" s="1186"/>
      <c r="GH303" s="1186"/>
      <c r="GI303" s="1186"/>
      <c r="GJ303" s="1186"/>
      <c r="GK303" s="1186"/>
      <c r="GL303" s="1186"/>
      <c r="GM303" s="1186"/>
      <c r="GN303" s="1186"/>
      <c r="GO303" s="1186"/>
      <c r="GP303" s="1186"/>
      <c r="GQ303" s="1186"/>
      <c r="GR303" s="1186"/>
      <c r="GS303" s="1186"/>
      <c r="GT303" s="1186"/>
      <c r="GU303" s="1186"/>
      <c r="GV303" s="1186"/>
      <c r="GW303" s="1186"/>
      <c r="GX303" s="1186"/>
      <c r="GY303" s="1218"/>
      <c r="GZ303" s="364">
        <f t="shared" si="212"/>
        <v>240</v>
      </c>
      <c r="HA303" s="365">
        <f t="shared" si="227"/>
        <v>0</v>
      </c>
      <c r="HB303" s="366">
        <f t="shared" si="213"/>
        <v>240</v>
      </c>
      <c r="HC303" s="366">
        <v>364</v>
      </c>
      <c r="HD303" s="365">
        <v>2496</v>
      </c>
      <c r="HE303" s="365">
        <v>2202</v>
      </c>
      <c r="HF303" s="54"/>
      <c r="HG303" s="708"/>
      <c r="HH303" s="708">
        <v>4.16</v>
      </c>
      <c r="HI303" s="709">
        <f t="shared" si="233"/>
        <v>998.4</v>
      </c>
      <c r="HJ303" s="710">
        <v>35</v>
      </c>
      <c r="HK303" s="710">
        <v>30.45</v>
      </c>
      <c r="HL303" s="738">
        <f t="shared" si="229"/>
        <v>-0.0924942594718714</v>
      </c>
      <c r="HM303" s="739"/>
      <c r="HN303" s="739">
        <v>3000</v>
      </c>
      <c r="HO303" s="739">
        <v>30.45</v>
      </c>
      <c r="HP303" s="740">
        <f t="shared" si="214"/>
        <v>4689.3</v>
      </c>
      <c r="HQ303" s="738">
        <f>1-HO303/6.7/HH303</f>
        <v>-0.0924942594718714</v>
      </c>
      <c r="HR303" s="741"/>
      <c r="HS303" s="742">
        <v>44927</v>
      </c>
      <c r="HT303" s="739">
        <f ca="1" t="shared" si="215"/>
        <v>5</v>
      </c>
      <c r="HU303" s="739">
        <f ca="1" t="shared" si="216"/>
        <v>150</v>
      </c>
      <c r="HV303" s="739">
        <v>450</v>
      </c>
      <c r="HW303" s="739">
        <f t="shared" si="226"/>
        <v>240</v>
      </c>
      <c r="HX303" s="761">
        <f t="shared" si="219"/>
        <v>0.794701986754967</v>
      </c>
      <c r="HY303" s="739">
        <f ca="1" t="shared" si="220"/>
        <v>1.93377483443709</v>
      </c>
      <c r="HZ303" s="739">
        <f>K303</f>
        <v>154</v>
      </c>
      <c r="IA303" s="739"/>
      <c r="IB303" s="739">
        <f ca="1" t="shared" si="230"/>
        <v>48</v>
      </c>
      <c r="IC303" s="769">
        <f ca="1" t="shared" si="231"/>
        <v>1.6</v>
      </c>
      <c r="ID303" s="769">
        <f ca="1" t="shared" si="232"/>
        <v>96.25</v>
      </c>
      <c r="IE303" s="739"/>
      <c r="IF303" s="739"/>
      <c r="IG303" s="739"/>
      <c r="IH303" s="739"/>
      <c r="II303" s="739"/>
      <c r="IJ303" s="739"/>
      <c r="IK303" s="739"/>
      <c r="IL303" s="743"/>
      <c r="IM303" s="743"/>
      <c r="IN303" s="743"/>
      <c r="IO303" s="743"/>
      <c r="IP303" s="743"/>
      <c r="IQ303" s="739"/>
      <c r="IR303" s="739"/>
      <c r="IS303" s="739"/>
      <c r="IT303" s="739"/>
      <c r="IU303" s="739"/>
      <c r="IV303" s="739"/>
      <c r="IW303" s="739"/>
      <c r="IX303" s="739"/>
      <c r="IY303" s="739"/>
      <c r="IZ303" s="739"/>
      <c r="JA303" s="739"/>
      <c r="JB303" s="743">
        <v>24</v>
      </c>
      <c r="JC303" s="743">
        <v>30</v>
      </c>
      <c r="JD303" s="743">
        <v>22</v>
      </c>
      <c r="JE303" s="743">
        <v>0</v>
      </c>
      <c r="JF303" s="743">
        <v>180</v>
      </c>
      <c r="JG303" s="739">
        <v>0</v>
      </c>
      <c r="JH303" s="739">
        <v>36</v>
      </c>
      <c r="JI303" s="739">
        <v>0</v>
      </c>
      <c r="JJ303" s="739">
        <v>0</v>
      </c>
      <c r="JK303" s="739">
        <v>12</v>
      </c>
      <c r="JL303" s="739">
        <v>60</v>
      </c>
      <c r="JM303" s="739">
        <v>0</v>
      </c>
      <c r="JN303" s="28">
        <f t="shared" si="221"/>
        <v>364</v>
      </c>
      <c r="JO303" s="28">
        <f t="shared" si="222"/>
        <v>0</v>
      </c>
      <c r="JP303" s="28"/>
      <c r="JQ303" s="28"/>
      <c r="JR303" s="28"/>
      <c r="JS303" s="28"/>
      <c r="JT303" s="28"/>
      <c r="JU303" s="28"/>
      <c r="JV303" s="28"/>
      <c r="JW303" s="28"/>
      <c r="JX303" s="28"/>
      <c r="JY303" s="28"/>
      <c r="JZ303" s="28"/>
      <c r="KA303" s="28"/>
      <c r="KB303" s="28"/>
      <c r="KC303" s="28"/>
      <c r="KD303" s="28"/>
      <c r="KE303" s="824"/>
    </row>
    <row r="304" s="786" customFormat="1" hidden="1" customHeight="1" spans="1:291">
      <c r="A304" s="95" t="s">
        <v>1746</v>
      </c>
      <c r="B304" s="415" t="s">
        <v>1611</v>
      </c>
      <c r="C304" s="95" t="s">
        <v>1897</v>
      </c>
      <c r="D304" s="95" t="s">
        <v>1897</v>
      </c>
      <c r="E304" s="95" t="s">
        <v>1396</v>
      </c>
      <c r="F304" s="1117" t="s">
        <v>2215</v>
      </c>
      <c r="G304" s="416" t="s">
        <v>2216</v>
      </c>
      <c r="H304" s="301" t="s">
        <v>2217</v>
      </c>
      <c r="I304" s="99"/>
      <c r="J304" s="1141"/>
      <c r="K304" s="1130">
        <f t="shared" si="207"/>
        <v>560</v>
      </c>
      <c r="L304" s="1131">
        <f t="shared" si="208"/>
        <v>-440</v>
      </c>
      <c r="M304" s="1132"/>
      <c r="N304" s="1133"/>
      <c r="O304" s="1139"/>
      <c r="P304" s="1135">
        <f t="shared" si="203"/>
        <v>1000</v>
      </c>
      <c r="Q304" s="1154">
        <f t="shared" si="204"/>
        <v>0</v>
      </c>
      <c r="R304" s="1156"/>
      <c r="S304" s="1156"/>
      <c r="T304" s="1156"/>
      <c r="U304" s="1156"/>
      <c r="V304" s="1156"/>
      <c r="W304" s="1156"/>
      <c r="X304" s="1156"/>
      <c r="Y304" s="1156"/>
      <c r="Z304" s="1156">
        <v>1000</v>
      </c>
      <c r="AA304" s="1156"/>
      <c r="AB304" s="1167"/>
      <c r="AC304" s="1156"/>
      <c r="AD304" s="1156"/>
      <c r="AE304" s="1156"/>
      <c r="AF304" s="1156"/>
      <c r="AG304" s="1156"/>
      <c r="AH304" s="1156"/>
      <c r="AI304" s="1156"/>
      <c r="AJ304" s="1156"/>
      <c r="AK304" s="1156"/>
      <c r="AL304" s="1156"/>
      <c r="AM304" s="1156"/>
      <c r="AN304" s="1156"/>
      <c r="AO304" s="1156"/>
      <c r="AP304" s="1156"/>
      <c r="AQ304" s="1156"/>
      <c r="AR304" s="1156"/>
      <c r="AS304" s="1179"/>
      <c r="AT304" s="1177"/>
      <c r="AU304" s="1178"/>
      <c r="AV304" s="1178"/>
      <c r="AW304" s="1178"/>
      <c r="AX304" s="1178"/>
      <c r="AY304" s="1178"/>
      <c r="AZ304" s="1178"/>
      <c r="BA304" s="1178"/>
      <c r="BB304" s="1178"/>
      <c r="BC304" s="1178"/>
      <c r="BD304" s="1178"/>
      <c r="BE304" s="1178"/>
      <c r="BF304" s="1178"/>
      <c r="BG304" s="1178"/>
      <c r="BH304" s="1178"/>
      <c r="BI304" s="1178"/>
      <c r="BJ304" s="1178"/>
      <c r="BK304" s="1186"/>
      <c r="BL304" s="1187"/>
      <c r="BM304" s="1187"/>
      <c r="BN304" s="1187"/>
      <c r="BO304" s="1187"/>
      <c r="BP304" s="1187"/>
      <c r="BQ304" s="1187"/>
      <c r="BR304" s="1187"/>
      <c r="BS304" s="1187"/>
      <c r="BT304" s="1187"/>
      <c r="BU304" s="1187"/>
      <c r="BV304" s="1191"/>
      <c r="BW304" s="1186"/>
      <c r="BX304" s="1186"/>
      <c r="BY304" s="1186"/>
      <c r="BZ304" s="1186"/>
      <c r="CA304" s="1186"/>
      <c r="CB304" s="1186"/>
      <c r="CC304" s="1186"/>
      <c r="CD304" s="1186"/>
      <c r="CE304" s="1186"/>
      <c r="CF304" s="1186"/>
      <c r="CG304" s="1186"/>
      <c r="CH304" s="1186"/>
      <c r="CI304" s="1186"/>
      <c r="CJ304" s="1186"/>
      <c r="CK304" s="1186"/>
      <c r="CL304" s="1186"/>
      <c r="CM304" s="1186"/>
      <c r="CN304" s="1186"/>
      <c r="CO304" s="1186"/>
      <c r="CP304" s="1186"/>
      <c r="CQ304" s="1186"/>
      <c r="CR304" s="1186"/>
      <c r="CS304" s="1186"/>
      <c r="CT304" s="1186"/>
      <c r="CU304" s="1186"/>
      <c r="CV304" s="1186"/>
      <c r="CW304" s="1186"/>
      <c r="CX304" s="1186"/>
      <c r="CY304" s="1186"/>
      <c r="CZ304" s="1186"/>
      <c r="DA304" s="1186"/>
      <c r="DB304" s="1186"/>
      <c r="DC304" s="1186"/>
      <c r="DD304" s="1186"/>
      <c r="DE304" s="1186"/>
      <c r="DF304" s="1186"/>
      <c r="DG304" s="1186"/>
      <c r="DH304" s="1186"/>
      <c r="DI304" s="1186"/>
      <c r="DJ304" s="1186"/>
      <c r="DK304" s="1186"/>
      <c r="DL304" s="1186"/>
      <c r="DM304" s="1186"/>
      <c r="DN304" s="1186"/>
      <c r="DO304" s="1186"/>
      <c r="DP304" s="1186"/>
      <c r="DQ304" s="1186"/>
      <c r="DR304" s="1186"/>
      <c r="DS304" s="1186"/>
      <c r="DT304" s="1186"/>
      <c r="DU304" s="1186"/>
      <c r="DV304" s="1186"/>
      <c r="DW304" s="1186"/>
      <c r="DX304" s="1186"/>
      <c r="DY304" s="1186"/>
      <c r="DZ304" s="1186"/>
      <c r="EA304" s="1186"/>
      <c r="EB304" s="1186"/>
      <c r="EC304" s="1186"/>
      <c r="ED304" s="1186"/>
      <c r="EE304" s="1186">
        <v>240</v>
      </c>
      <c r="EF304" s="1186">
        <v>200</v>
      </c>
      <c r="EG304" s="1186"/>
      <c r="EH304" s="1186"/>
      <c r="EI304" s="1186"/>
      <c r="EJ304" s="1186"/>
      <c r="EK304" s="1197"/>
      <c r="EL304" s="1198"/>
      <c r="EM304" s="1186"/>
      <c r="EN304" s="1186"/>
      <c r="EO304" s="1186"/>
      <c r="EP304" s="1186"/>
      <c r="EQ304" s="1186"/>
      <c r="ER304" s="1186"/>
      <c r="ES304" s="1186"/>
      <c r="ET304" s="1186"/>
      <c r="EU304" s="1186"/>
      <c r="EV304" s="1186"/>
      <c r="EW304" s="1186"/>
      <c r="EX304" s="1186"/>
      <c r="EY304" s="1186"/>
      <c r="EZ304" s="1186"/>
      <c r="FA304" s="1186"/>
      <c r="FB304" s="1186"/>
      <c r="FC304" s="1209"/>
      <c r="FD304" s="1186"/>
      <c r="FE304" s="1186"/>
      <c r="FF304" s="1186"/>
      <c r="FG304" s="1186"/>
      <c r="FH304" s="1186"/>
      <c r="FI304" s="1186"/>
      <c r="FJ304" s="1186"/>
      <c r="FK304" s="1186"/>
      <c r="FL304" s="1209"/>
      <c r="FM304" s="1186"/>
      <c r="FN304" s="1186"/>
      <c r="FO304" s="1186"/>
      <c r="FP304" s="1186"/>
      <c r="FQ304" s="1186"/>
      <c r="FR304" s="1186"/>
      <c r="FS304" s="1186"/>
      <c r="FT304" s="1186"/>
      <c r="FU304" s="1186"/>
      <c r="FV304" s="1186"/>
      <c r="FW304" s="1186"/>
      <c r="FX304" s="1186"/>
      <c r="FY304" s="1186"/>
      <c r="FZ304" s="1186"/>
      <c r="GA304" s="1186"/>
      <c r="GB304" s="1186"/>
      <c r="GC304" s="1186"/>
      <c r="GD304" s="1186"/>
      <c r="GE304" s="1186"/>
      <c r="GF304" s="1186"/>
      <c r="GG304" s="1186"/>
      <c r="GH304" s="1186"/>
      <c r="GI304" s="1186"/>
      <c r="GJ304" s="1186"/>
      <c r="GK304" s="1186"/>
      <c r="GL304" s="1186"/>
      <c r="GM304" s="1186"/>
      <c r="GN304" s="1186"/>
      <c r="GO304" s="1186"/>
      <c r="GP304" s="1186"/>
      <c r="GQ304" s="1186"/>
      <c r="GR304" s="1186"/>
      <c r="GS304" s="1186"/>
      <c r="GT304" s="1186"/>
      <c r="GU304" s="1186"/>
      <c r="GV304" s="1186"/>
      <c r="GW304" s="1186"/>
      <c r="GX304" s="1186"/>
      <c r="GY304" s="1218"/>
      <c r="GZ304" s="364">
        <f t="shared" si="212"/>
        <v>440</v>
      </c>
      <c r="HA304" s="365">
        <f t="shared" si="227"/>
        <v>0</v>
      </c>
      <c r="HB304" s="366">
        <f t="shared" si="213"/>
        <v>440</v>
      </c>
      <c r="HC304" s="366"/>
      <c r="HD304" s="365"/>
      <c r="HE304" s="365"/>
      <c r="HF304" s="54"/>
      <c r="HG304" s="709">
        <v>29.9</v>
      </c>
      <c r="HH304" s="709">
        <v>7.5</v>
      </c>
      <c r="HI304" s="709">
        <f t="shared" si="233"/>
        <v>3300</v>
      </c>
      <c r="HJ304" s="711"/>
      <c r="HK304" s="711">
        <v>34.5</v>
      </c>
      <c r="HL304" s="738">
        <f t="shared" si="229"/>
        <v>0.313432835820896</v>
      </c>
      <c r="HM304" s="743"/>
      <c r="HN304" s="739"/>
      <c r="HO304" s="743"/>
      <c r="HP304" s="740">
        <f t="shared" si="214"/>
        <v>19320</v>
      </c>
      <c r="HQ304" s="738"/>
      <c r="HR304" s="745">
        <v>45017</v>
      </c>
      <c r="HS304" s="742">
        <v>45017</v>
      </c>
      <c r="HT304" s="739">
        <f ca="1" t="shared" si="215"/>
        <v>2</v>
      </c>
      <c r="HU304" s="739">
        <f ca="1" t="shared" si="216"/>
        <v>60</v>
      </c>
      <c r="HV304" s="743">
        <v>0</v>
      </c>
      <c r="HW304" s="739">
        <f t="shared" si="226"/>
        <v>440</v>
      </c>
      <c r="HX304" s="761"/>
      <c r="HY304" s="739"/>
      <c r="HZ304" s="739">
        <f>K304</f>
        <v>560</v>
      </c>
      <c r="IA304" s="743"/>
      <c r="IB304" s="739">
        <f ca="1" t="shared" si="230"/>
        <v>220</v>
      </c>
      <c r="IC304" s="769">
        <f ca="1" t="shared" si="231"/>
        <v>7.33333333333333</v>
      </c>
      <c r="ID304" s="769">
        <f ca="1" t="shared" si="232"/>
        <v>76.3636363636364</v>
      </c>
      <c r="IE304" s="743"/>
      <c r="IF304" s="743"/>
      <c r="IG304" s="743"/>
      <c r="IH304" s="743"/>
      <c r="II304" s="743"/>
      <c r="IJ304" s="743"/>
      <c r="IK304" s="743"/>
      <c r="IL304" s="743"/>
      <c r="IM304" s="743"/>
      <c r="IN304" s="743"/>
      <c r="IO304" s="743"/>
      <c r="IP304" s="743"/>
      <c r="IQ304" s="739"/>
      <c r="IR304" s="739"/>
      <c r="IS304" s="739"/>
      <c r="IT304" s="739"/>
      <c r="IU304" s="739"/>
      <c r="IV304" s="739"/>
      <c r="IW304" s="739"/>
      <c r="IX304" s="739"/>
      <c r="IY304" s="739"/>
      <c r="IZ304" s="739"/>
      <c r="JA304" s="739"/>
      <c r="JB304" s="743"/>
      <c r="JC304" s="743"/>
      <c r="JD304" s="743"/>
      <c r="JE304" s="743"/>
      <c r="JF304" s="743"/>
      <c r="JG304" s="739"/>
      <c r="JH304" s="739"/>
      <c r="JI304" s="739"/>
      <c r="JJ304" s="739"/>
      <c r="JK304" s="739"/>
      <c r="JL304" s="739"/>
      <c r="JM304" s="739"/>
      <c r="JN304" s="28"/>
      <c r="JO304" s="28"/>
      <c r="JP304" s="28"/>
      <c r="JQ304" s="28"/>
      <c r="JR304" s="28"/>
      <c r="JS304" s="28"/>
      <c r="JT304" s="28"/>
      <c r="JU304" s="28"/>
      <c r="JV304" s="28"/>
      <c r="JW304" s="28"/>
      <c r="JX304" s="28"/>
      <c r="JY304" s="28"/>
      <c r="JZ304" s="28"/>
      <c r="KA304" s="28"/>
      <c r="KB304" s="28"/>
      <c r="KC304" s="28"/>
      <c r="KD304" s="28"/>
      <c r="KE304" s="824"/>
    </row>
    <row r="305" s="786" customFormat="1" hidden="1" customHeight="1" spans="1:291">
      <c r="A305" s="1256" t="s">
        <v>1667</v>
      </c>
      <c r="B305" s="415" t="s">
        <v>1611</v>
      </c>
      <c r="C305" s="95" t="s">
        <v>1897</v>
      </c>
      <c r="D305" s="95" t="s">
        <v>1897</v>
      </c>
      <c r="E305" s="411"/>
      <c r="F305" s="1247" t="s">
        <v>2218</v>
      </c>
      <c r="G305" s="413" t="s">
        <v>2219</v>
      </c>
      <c r="H305" s="1257" t="s">
        <v>2220</v>
      </c>
      <c r="I305" s="99"/>
      <c r="J305" s="1141"/>
      <c r="K305" s="1130">
        <f t="shared" si="207"/>
        <v>0</v>
      </c>
      <c r="L305" s="1131">
        <f t="shared" si="208"/>
        <v>0</v>
      </c>
      <c r="M305" s="1132"/>
      <c r="N305" s="1133"/>
      <c r="O305" s="1139"/>
      <c r="P305" s="1135">
        <f t="shared" si="203"/>
        <v>0</v>
      </c>
      <c r="Q305" s="1154">
        <f t="shared" si="204"/>
        <v>0</v>
      </c>
      <c r="R305" s="1156"/>
      <c r="S305" s="1156"/>
      <c r="T305" s="1156"/>
      <c r="U305" s="1156"/>
      <c r="V305" s="1156"/>
      <c r="W305" s="1156"/>
      <c r="X305" s="1156"/>
      <c r="Y305" s="1156"/>
      <c r="Z305" s="1156"/>
      <c r="AA305" s="1156"/>
      <c r="AB305" s="1167"/>
      <c r="AC305" s="1156"/>
      <c r="AD305" s="1156"/>
      <c r="AE305" s="1156"/>
      <c r="AF305" s="1156"/>
      <c r="AG305" s="1156"/>
      <c r="AH305" s="1156"/>
      <c r="AI305" s="1156"/>
      <c r="AJ305" s="1156"/>
      <c r="AK305" s="1156"/>
      <c r="AL305" s="1156"/>
      <c r="AM305" s="1156"/>
      <c r="AN305" s="1156"/>
      <c r="AO305" s="1156"/>
      <c r="AP305" s="1156"/>
      <c r="AQ305" s="1156"/>
      <c r="AR305" s="1156"/>
      <c r="AS305" s="1179"/>
      <c r="AT305" s="1177"/>
      <c r="AU305" s="1178"/>
      <c r="AV305" s="1178"/>
      <c r="AW305" s="1178"/>
      <c r="AX305" s="1178"/>
      <c r="AY305" s="1178"/>
      <c r="AZ305" s="1178"/>
      <c r="BA305" s="1178"/>
      <c r="BB305" s="1178"/>
      <c r="BC305" s="1178"/>
      <c r="BD305" s="1178"/>
      <c r="BE305" s="1178"/>
      <c r="BF305" s="1178"/>
      <c r="BG305" s="1178"/>
      <c r="BH305" s="1178"/>
      <c r="BI305" s="1178"/>
      <c r="BJ305" s="1178"/>
      <c r="BK305" s="1186"/>
      <c r="BL305" s="1187"/>
      <c r="BM305" s="1187"/>
      <c r="BN305" s="1187"/>
      <c r="BO305" s="1187"/>
      <c r="BP305" s="1187"/>
      <c r="BQ305" s="1187"/>
      <c r="BR305" s="1187"/>
      <c r="BS305" s="1187"/>
      <c r="BT305" s="1187"/>
      <c r="BU305" s="1187"/>
      <c r="BV305" s="1191"/>
      <c r="BW305" s="1186"/>
      <c r="BX305" s="1186"/>
      <c r="BY305" s="1186"/>
      <c r="BZ305" s="1186"/>
      <c r="CA305" s="1186"/>
      <c r="CB305" s="1186"/>
      <c r="CC305" s="1186"/>
      <c r="CD305" s="1186"/>
      <c r="CE305" s="1186"/>
      <c r="CF305" s="1186"/>
      <c r="CG305" s="1186"/>
      <c r="CH305" s="1186"/>
      <c r="CI305" s="1186"/>
      <c r="CJ305" s="1186"/>
      <c r="CK305" s="1186"/>
      <c r="CL305" s="1186"/>
      <c r="CM305" s="1186"/>
      <c r="CN305" s="1186"/>
      <c r="CO305" s="1186"/>
      <c r="CP305" s="1186"/>
      <c r="CQ305" s="1186"/>
      <c r="CR305" s="1186"/>
      <c r="CS305" s="1186"/>
      <c r="CT305" s="1186"/>
      <c r="CU305" s="1186"/>
      <c r="CV305" s="1186"/>
      <c r="CW305" s="1186"/>
      <c r="CX305" s="1186"/>
      <c r="CY305" s="1186"/>
      <c r="CZ305" s="1186"/>
      <c r="DA305" s="1186"/>
      <c r="DB305" s="1186"/>
      <c r="DC305" s="1186"/>
      <c r="DD305" s="1186"/>
      <c r="DE305" s="1186"/>
      <c r="DF305" s="1186"/>
      <c r="DG305" s="1186"/>
      <c r="DH305" s="1186"/>
      <c r="DI305" s="1186"/>
      <c r="DJ305" s="1186"/>
      <c r="DK305" s="1186"/>
      <c r="DL305" s="1186"/>
      <c r="DM305" s="1186"/>
      <c r="DN305" s="1186"/>
      <c r="DO305" s="1186"/>
      <c r="DP305" s="1186"/>
      <c r="DQ305" s="1186"/>
      <c r="DR305" s="1186"/>
      <c r="DS305" s="1186"/>
      <c r="DT305" s="1186"/>
      <c r="DU305" s="1186"/>
      <c r="DV305" s="1186"/>
      <c r="DW305" s="1186"/>
      <c r="DX305" s="1186"/>
      <c r="DY305" s="1186"/>
      <c r="DZ305" s="1186"/>
      <c r="EA305" s="1186"/>
      <c r="EB305" s="1186"/>
      <c r="EC305" s="1186"/>
      <c r="ED305" s="1186"/>
      <c r="EE305" s="1186"/>
      <c r="EF305" s="1186"/>
      <c r="EG305" s="1186"/>
      <c r="EH305" s="1186"/>
      <c r="EI305" s="1186"/>
      <c r="EJ305" s="1186"/>
      <c r="EK305" s="1197"/>
      <c r="EL305" s="1198"/>
      <c r="EM305" s="1186"/>
      <c r="EN305" s="1186"/>
      <c r="EO305" s="1186"/>
      <c r="EP305" s="1186"/>
      <c r="EQ305" s="1186"/>
      <c r="ER305" s="1186"/>
      <c r="ES305" s="1186"/>
      <c r="ET305" s="1186"/>
      <c r="EU305" s="1186"/>
      <c r="EV305" s="1186"/>
      <c r="EW305" s="1186"/>
      <c r="EX305" s="1186"/>
      <c r="EY305" s="1186"/>
      <c r="EZ305" s="1186"/>
      <c r="FA305" s="1186"/>
      <c r="FB305" s="1186"/>
      <c r="FC305" s="1209"/>
      <c r="FD305" s="1186"/>
      <c r="FE305" s="1186"/>
      <c r="FF305" s="1186"/>
      <c r="FG305" s="1186"/>
      <c r="FH305" s="1186"/>
      <c r="FI305" s="1186"/>
      <c r="FJ305" s="1186"/>
      <c r="FK305" s="1186"/>
      <c r="FL305" s="1209"/>
      <c r="FM305" s="1186"/>
      <c r="FN305" s="1186"/>
      <c r="FO305" s="1186"/>
      <c r="FP305" s="1186"/>
      <c r="FQ305" s="1186"/>
      <c r="FR305" s="1186"/>
      <c r="FS305" s="1186"/>
      <c r="FT305" s="1186"/>
      <c r="FU305" s="1186"/>
      <c r="FV305" s="1186"/>
      <c r="FW305" s="1186"/>
      <c r="FX305" s="1186"/>
      <c r="FY305" s="1186"/>
      <c r="FZ305" s="1186"/>
      <c r="GA305" s="1186"/>
      <c r="GB305" s="1186"/>
      <c r="GC305" s="1186"/>
      <c r="GD305" s="1186"/>
      <c r="GE305" s="1186"/>
      <c r="GF305" s="1186"/>
      <c r="GG305" s="1186"/>
      <c r="GH305" s="1186"/>
      <c r="GI305" s="1186"/>
      <c r="GJ305" s="1186"/>
      <c r="GK305" s="1186"/>
      <c r="GL305" s="1186"/>
      <c r="GM305" s="1186"/>
      <c r="GN305" s="1186"/>
      <c r="GO305" s="1186"/>
      <c r="GP305" s="1186"/>
      <c r="GQ305" s="1186"/>
      <c r="GR305" s="1186"/>
      <c r="GS305" s="1186"/>
      <c r="GT305" s="1186"/>
      <c r="GU305" s="1186"/>
      <c r="GV305" s="1186"/>
      <c r="GW305" s="1186"/>
      <c r="GX305" s="1186"/>
      <c r="GY305" s="1218"/>
      <c r="GZ305" s="364">
        <f t="shared" si="212"/>
        <v>0</v>
      </c>
      <c r="HA305" s="365">
        <f t="shared" si="227"/>
        <v>0</v>
      </c>
      <c r="HB305" s="366">
        <f t="shared" si="213"/>
        <v>0</v>
      </c>
      <c r="HC305" s="366"/>
      <c r="HD305" s="365"/>
      <c r="HE305" s="365"/>
      <c r="HF305" s="54"/>
      <c r="HG305" s="708"/>
      <c r="HH305" s="708">
        <v>20</v>
      </c>
      <c r="HI305" s="709">
        <f t="shared" si="233"/>
        <v>0</v>
      </c>
      <c r="HJ305" s="710"/>
      <c r="HK305" s="710">
        <v>90.72</v>
      </c>
      <c r="HL305" s="738">
        <f t="shared" si="229"/>
        <v>0.322985074626866</v>
      </c>
      <c r="HM305" s="739"/>
      <c r="HN305" s="739"/>
      <c r="HO305" s="739"/>
      <c r="HP305" s="740">
        <f t="shared" si="214"/>
        <v>0</v>
      </c>
      <c r="HQ305" s="738"/>
      <c r="HR305" s="745">
        <v>45017</v>
      </c>
      <c r="HS305" s="742">
        <v>45017</v>
      </c>
      <c r="HT305" s="739">
        <f ca="1" t="shared" si="215"/>
        <v>2</v>
      </c>
      <c r="HU305" s="739">
        <f ca="1" t="shared" si="216"/>
        <v>60</v>
      </c>
      <c r="HV305" s="739">
        <v>0</v>
      </c>
      <c r="HW305" s="739">
        <f t="shared" si="226"/>
        <v>0</v>
      </c>
      <c r="HX305" s="761"/>
      <c r="HY305" s="739"/>
      <c r="HZ305" s="739">
        <f>K305</f>
        <v>0</v>
      </c>
      <c r="IA305" s="739"/>
      <c r="IB305" s="739">
        <f ca="1" t="shared" si="230"/>
        <v>0</v>
      </c>
      <c r="IC305" s="769">
        <f ca="1" t="shared" si="231"/>
        <v>0</v>
      </c>
      <c r="ID305" s="769" t="e">
        <f ca="1" t="shared" si="232"/>
        <v>#DIV/0!</v>
      </c>
      <c r="IE305" s="739"/>
      <c r="IF305" s="739"/>
      <c r="IG305" s="739"/>
      <c r="IH305" s="739"/>
      <c r="II305" s="739"/>
      <c r="IJ305" s="739"/>
      <c r="IK305" s="739"/>
      <c r="IL305" s="743"/>
      <c r="IM305" s="743"/>
      <c r="IN305" s="743"/>
      <c r="IO305" s="743"/>
      <c r="IP305" s="743"/>
      <c r="IQ305" s="739"/>
      <c r="IR305" s="739"/>
      <c r="IS305" s="739"/>
      <c r="IT305" s="739"/>
      <c r="IU305" s="739"/>
      <c r="IV305" s="739"/>
      <c r="IW305" s="739"/>
      <c r="IX305" s="739"/>
      <c r="IY305" s="739"/>
      <c r="IZ305" s="739"/>
      <c r="JA305" s="739"/>
      <c r="JB305" s="743"/>
      <c r="JC305" s="743"/>
      <c r="JD305" s="743"/>
      <c r="JE305" s="743"/>
      <c r="JF305" s="743"/>
      <c r="JG305" s="739"/>
      <c r="JH305" s="739"/>
      <c r="JI305" s="739"/>
      <c r="JJ305" s="739"/>
      <c r="JK305" s="739"/>
      <c r="JL305" s="739"/>
      <c r="JM305" s="739"/>
      <c r="JN305" s="28"/>
      <c r="JO305" s="28"/>
      <c r="JP305" s="28"/>
      <c r="JQ305" s="28"/>
      <c r="JR305" s="28"/>
      <c r="JS305" s="28"/>
      <c r="JT305" s="28"/>
      <c r="JU305" s="28"/>
      <c r="JV305" s="28"/>
      <c r="JW305" s="28"/>
      <c r="JX305" s="28"/>
      <c r="JY305" s="28"/>
      <c r="JZ305" s="28"/>
      <c r="KA305" s="28"/>
      <c r="KB305" s="28"/>
      <c r="KC305" s="28"/>
      <c r="KD305" s="28"/>
      <c r="KE305" s="824"/>
    </row>
    <row r="306" s="786" customFormat="1" hidden="1" customHeight="1" spans="1:291">
      <c r="A306" s="1256" t="s">
        <v>1667</v>
      </c>
      <c r="B306" s="343">
        <v>2023</v>
      </c>
      <c r="C306" s="95" t="s">
        <v>1645</v>
      </c>
      <c r="D306" s="95" t="s">
        <v>2065</v>
      </c>
      <c r="E306" s="411"/>
      <c r="F306" s="1061" t="s">
        <v>2221</v>
      </c>
      <c r="G306" s="112"/>
      <c r="H306" s="1060" t="s">
        <v>2222</v>
      </c>
      <c r="I306" s="99"/>
      <c r="J306" s="1141"/>
      <c r="K306" s="1130">
        <f t="shared" si="207"/>
        <v>350</v>
      </c>
      <c r="L306" s="1131">
        <f t="shared" si="208"/>
        <v>-150</v>
      </c>
      <c r="M306" s="1140"/>
      <c r="N306" s="1137"/>
      <c r="O306" s="1134"/>
      <c r="P306" s="1135">
        <f t="shared" si="203"/>
        <v>500</v>
      </c>
      <c r="Q306" s="1154">
        <f t="shared" si="204"/>
        <v>0</v>
      </c>
      <c r="R306" s="1153"/>
      <c r="S306" s="1153"/>
      <c r="T306" s="1153"/>
      <c r="U306" s="1153"/>
      <c r="V306" s="1153"/>
      <c r="W306" s="1153"/>
      <c r="X306" s="1153">
        <v>500</v>
      </c>
      <c r="Y306" s="1153"/>
      <c r="Z306" s="1153"/>
      <c r="AA306" s="1153"/>
      <c r="AB306" s="1166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153"/>
      <c r="AO306" s="1153"/>
      <c r="AP306" s="1153"/>
      <c r="AQ306" s="1153"/>
      <c r="AR306" s="1153"/>
      <c r="AS306" s="1176"/>
      <c r="AT306" s="1177"/>
      <c r="AU306" s="1178"/>
      <c r="AV306" s="1178"/>
      <c r="AW306" s="1178"/>
      <c r="AX306" s="1178"/>
      <c r="AY306" s="1178"/>
      <c r="AZ306" s="1178"/>
      <c r="BA306" s="1178"/>
      <c r="BB306" s="1178"/>
      <c r="BC306" s="1178"/>
      <c r="BD306" s="1178"/>
      <c r="BE306" s="1178"/>
      <c r="BF306" s="1178"/>
      <c r="BG306" s="1178"/>
      <c r="BH306" s="1178"/>
      <c r="BI306" s="1178"/>
      <c r="BJ306" s="1178"/>
      <c r="BK306" s="1186"/>
      <c r="BL306" s="1187"/>
      <c r="BM306" s="1187"/>
      <c r="BN306" s="1187"/>
      <c r="BO306" s="1187"/>
      <c r="BP306" s="1187"/>
      <c r="BQ306" s="1187"/>
      <c r="BR306" s="1187"/>
      <c r="BS306" s="1187"/>
      <c r="BT306" s="1187"/>
      <c r="BU306" s="1187"/>
      <c r="BV306" s="1191"/>
      <c r="BW306" s="1186"/>
      <c r="BX306" s="1186"/>
      <c r="BY306" s="1186"/>
      <c r="BZ306" s="1186"/>
      <c r="CA306" s="1186"/>
      <c r="CB306" s="1186"/>
      <c r="CC306" s="1186"/>
      <c r="CD306" s="1186"/>
      <c r="CE306" s="1186"/>
      <c r="CF306" s="1186"/>
      <c r="CG306" s="1186"/>
      <c r="CH306" s="1186"/>
      <c r="CI306" s="1186"/>
      <c r="CJ306" s="1186"/>
      <c r="CK306" s="1186"/>
      <c r="CL306" s="1186"/>
      <c r="CM306" s="1186"/>
      <c r="CN306" s="1186"/>
      <c r="CO306" s="1186"/>
      <c r="CP306" s="1186"/>
      <c r="CQ306" s="1186"/>
      <c r="CR306" s="1186"/>
      <c r="CS306" s="1186"/>
      <c r="CT306" s="1186"/>
      <c r="CU306" s="1186"/>
      <c r="CV306" s="1186"/>
      <c r="CW306" s="1186"/>
      <c r="CX306" s="1186"/>
      <c r="CY306" s="1186"/>
      <c r="CZ306" s="1186"/>
      <c r="DA306" s="1186"/>
      <c r="DB306" s="1186"/>
      <c r="DC306" s="1186"/>
      <c r="DD306" s="1186"/>
      <c r="DE306" s="1186"/>
      <c r="DF306" s="1186">
        <v>150</v>
      </c>
      <c r="DG306" s="1186"/>
      <c r="DH306" s="1186"/>
      <c r="DI306" s="1186"/>
      <c r="DJ306" s="1186"/>
      <c r="DK306" s="1186"/>
      <c r="DL306" s="1186"/>
      <c r="DM306" s="1186"/>
      <c r="DN306" s="1186"/>
      <c r="DO306" s="1186"/>
      <c r="DP306" s="1186"/>
      <c r="DQ306" s="1186"/>
      <c r="DR306" s="1186"/>
      <c r="DS306" s="1186"/>
      <c r="DT306" s="1186"/>
      <c r="DU306" s="1186"/>
      <c r="DV306" s="1186"/>
      <c r="DW306" s="1186"/>
      <c r="DX306" s="1186"/>
      <c r="DY306" s="1186"/>
      <c r="DZ306" s="1186"/>
      <c r="EA306" s="1186"/>
      <c r="EB306" s="1186"/>
      <c r="EC306" s="1186"/>
      <c r="ED306" s="1186"/>
      <c r="EE306" s="1186"/>
      <c r="EF306" s="1186"/>
      <c r="EG306" s="1186"/>
      <c r="EH306" s="1186"/>
      <c r="EI306" s="1186"/>
      <c r="EJ306" s="1186"/>
      <c r="EK306" s="1197"/>
      <c r="EL306" s="1198"/>
      <c r="EM306" s="1186"/>
      <c r="EN306" s="1186"/>
      <c r="EO306" s="1186"/>
      <c r="EP306" s="1186"/>
      <c r="EQ306" s="1186"/>
      <c r="ER306" s="1186"/>
      <c r="ES306" s="1186"/>
      <c r="ET306" s="1186"/>
      <c r="EU306" s="1186"/>
      <c r="EV306" s="1186"/>
      <c r="EW306" s="1186"/>
      <c r="EX306" s="1186"/>
      <c r="EY306" s="1186"/>
      <c r="EZ306" s="1186"/>
      <c r="FA306" s="1186"/>
      <c r="FB306" s="1186"/>
      <c r="FC306" s="1209"/>
      <c r="FD306" s="1186"/>
      <c r="FE306" s="1186"/>
      <c r="FF306" s="1186"/>
      <c r="FG306" s="1186"/>
      <c r="FH306" s="1186"/>
      <c r="FI306" s="1186"/>
      <c r="FJ306" s="1186"/>
      <c r="FK306" s="1186"/>
      <c r="FL306" s="1209"/>
      <c r="FM306" s="1186"/>
      <c r="FN306" s="1186"/>
      <c r="FO306" s="1186"/>
      <c r="FP306" s="1186"/>
      <c r="FQ306" s="1186"/>
      <c r="FR306" s="1186"/>
      <c r="FS306" s="1186"/>
      <c r="FT306" s="1186"/>
      <c r="FU306" s="1186"/>
      <c r="FV306" s="1186"/>
      <c r="FW306" s="1186"/>
      <c r="FX306" s="1186"/>
      <c r="FY306" s="1186"/>
      <c r="FZ306" s="1186"/>
      <c r="GA306" s="1186"/>
      <c r="GB306" s="1186"/>
      <c r="GC306" s="1186"/>
      <c r="GD306" s="1186"/>
      <c r="GE306" s="1186"/>
      <c r="GF306" s="1186"/>
      <c r="GG306" s="1186"/>
      <c r="GH306" s="1186"/>
      <c r="GI306" s="1186"/>
      <c r="GJ306" s="1186"/>
      <c r="GK306" s="1186"/>
      <c r="GL306" s="1186"/>
      <c r="GM306" s="1186"/>
      <c r="GN306" s="1186"/>
      <c r="GO306" s="1186"/>
      <c r="GP306" s="1186"/>
      <c r="GQ306" s="1186"/>
      <c r="GR306" s="1186"/>
      <c r="GS306" s="1186"/>
      <c r="GT306" s="1186"/>
      <c r="GU306" s="1186"/>
      <c r="GV306" s="1186"/>
      <c r="GW306" s="1186"/>
      <c r="GX306" s="1186"/>
      <c r="GY306" s="1218"/>
      <c r="GZ306" s="364">
        <f t="shared" si="212"/>
        <v>150</v>
      </c>
      <c r="HA306" s="365">
        <f t="shared" si="227"/>
        <v>0</v>
      </c>
      <c r="HB306" s="366">
        <f t="shared" si="213"/>
        <v>150</v>
      </c>
      <c r="HC306" s="366"/>
      <c r="HD306" s="365"/>
      <c r="HE306" s="365"/>
      <c r="HF306" s="54"/>
      <c r="HG306" s="708"/>
      <c r="HH306" s="708"/>
      <c r="HI306" s="709"/>
      <c r="HJ306" s="710"/>
      <c r="HK306" s="710">
        <v>9.29</v>
      </c>
      <c r="HL306" s="738" t="e">
        <f t="shared" si="229"/>
        <v>#DIV/0!</v>
      </c>
      <c r="HM306" s="739"/>
      <c r="HN306" s="739"/>
      <c r="HO306" s="739"/>
      <c r="HP306" s="740"/>
      <c r="HQ306" s="738"/>
      <c r="HR306" s="741">
        <v>45047</v>
      </c>
      <c r="HS306" s="742"/>
      <c r="HT306" s="739"/>
      <c r="HU306" s="739"/>
      <c r="HV306" s="739"/>
      <c r="HW306" s="739"/>
      <c r="HX306" s="761"/>
      <c r="HY306" s="739"/>
      <c r="HZ306" s="739"/>
      <c r="IA306" s="739"/>
      <c r="IB306" s="739"/>
      <c r="IC306" s="769"/>
      <c r="ID306" s="769"/>
      <c r="IE306" s="739"/>
      <c r="IF306" s="739"/>
      <c r="IG306" s="739"/>
      <c r="IH306" s="739"/>
      <c r="II306" s="739"/>
      <c r="IJ306" s="739"/>
      <c r="IK306" s="739"/>
      <c r="IL306" s="743"/>
      <c r="IM306" s="743"/>
      <c r="IN306" s="743"/>
      <c r="IO306" s="743"/>
      <c r="IP306" s="743"/>
      <c r="IQ306" s="739"/>
      <c r="IR306" s="739"/>
      <c r="IS306" s="739"/>
      <c r="IT306" s="739"/>
      <c r="IU306" s="739"/>
      <c r="IV306" s="739"/>
      <c r="IW306" s="739"/>
      <c r="IX306" s="739"/>
      <c r="IY306" s="739"/>
      <c r="IZ306" s="739"/>
      <c r="JA306" s="739"/>
      <c r="JB306" s="743"/>
      <c r="JC306" s="743"/>
      <c r="JD306" s="743"/>
      <c r="JE306" s="743"/>
      <c r="JF306" s="743"/>
      <c r="JG306" s="739"/>
      <c r="JH306" s="739"/>
      <c r="JI306" s="739"/>
      <c r="JJ306" s="739"/>
      <c r="JK306" s="739"/>
      <c r="JL306" s="739"/>
      <c r="JM306" s="739"/>
      <c r="JN306" s="28"/>
      <c r="JO306" s="28"/>
      <c r="JP306" s="28"/>
      <c r="JQ306" s="28"/>
      <c r="JR306" s="28"/>
      <c r="JS306" s="28"/>
      <c r="JT306" s="28"/>
      <c r="JU306" s="28"/>
      <c r="JV306" s="28"/>
      <c r="JW306" s="28"/>
      <c r="JX306" s="28"/>
      <c r="JY306" s="28"/>
      <c r="JZ306" s="28"/>
      <c r="KA306" s="28"/>
      <c r="KB306" s="28"/>
      <c r="KC306" s="28"/>
      <c r="KD306" s="28"/>
      <c r="KE306" s="824"/>
    </row>
    <row r="307" s="786" customFormat="1" hidden="1" customHeight="1" spans="1:291">
      <c r="A307" s="95" t="s">
        <v>1746</v>
      </c>
      <c r="B307" s="415" t="s">
        <v>1611</v>
      </c>
      <c r="C307" s="95" t="s">
        <v>1897</v>
      </c>
      <c r="D307" s="95" t="s">
        <v>1897</v>
      </c>
      <c r="E307" s="411"/>
      <c r="F307" s="1247" t="s">
        <v>2223</v>
      </c>
      <c r="G307" s="413" t="s">
        <v>2224</v>
      </c>
      <c r="H307" s="1257" t="s">
        <v>2225</v>
      </c>
      <c r="I307" s="99"/>
      <c r="J307" s="1141"/>
      <c r="K307" s="1130">
        <f t="shared" si="207"/>
        <v>0</v>
      </c>
      <c r="L307" s="1131">
        <f t="shared" si="208"/>
        <v>0</v>
      </c>
      <c r="M307" s="1132"/>
      <c r="N307" s="1133"/>
      <c r="O307" s="1139"/>
      <c r="P307" s="1135">
        <f>SUM(R307:AA307)</f>
        <v>0</v>
      </c>
      <c r="Q307" s="1154">
        <f>SUM(AB307:AS307)</f>
        <v>0</v>
      </c>
      <c r="R307" s="1156"/>
      <c r="S307" s="1156"/>
      <c r="T307" s="1156"/>
      <c r="U307" s="1156"/>
      <c r="V307" s="1156"/>
      <c r="W307" s="1156"/>
      <c r="X307" s="1156"/>
      <c r="Y307" s="1156"/>
      <c r="Z307" s="1156"/>
      <c r="AA307" s="1156"/>
      <c r="AB307" s="1167"/>
      <c r="AC307" s="1156"/>
      <c r="AD307" s="1156"/>
      <c r="AE307" s="1156"/>
      <c r="AF307" s="1156"/>
      <c r="AG307" s="1156"/>
      <c r="AH307" s="1156"/>
      <c r="AI307" s="1156"/>
      <c r="AJ307" s="1156"/>
      <c r="AK307" s="1156"/>
      <c r="AL307" s="1156"/>
      <c r="AM307" s="1156"/>
      <c r="AN307" s="1156"/>
      <c r="AO307" s="1156"/>
      <c r="AP307" s="1156"/>
      <c r="AQ307" s="1156"/>
      <c r="AR307" s="1156"/>
      <c r="AS307" s="1179"/>
      <c r="AT307" s="1177"/>
      <c r="AU307" s="1178"/>
      <c r="AV307" s="1178"/>
      <c r="AW307" s="1178"/>
      <c r="AX307" s="1178"/>
      <c r="AY307" s="1178"/>
      <c r="AZ307" s="1178"/>
      <c r="BA307" s="1178"/>
      <c r="BB307" s="1178"/>
      <c r="BC307" s="1178"/>
      <c r="BD307" s="1178"/>
      <c r="BE307" s="1178"/>
      <c r="BF307" s="1178"/>
      <c r="BG307" s="1178"/>
      <c r="BH307" s="1178"/>
      <c r="BI307" s="1178"/>
      <c r="BJ307" s="1178"/>
      <c r="BK307" s="1186"/>
      <c r="BL307" s="1187"/>
      <c r="BM307" s="1187"/>
      <c r="BN307" s="1187"/>
      <c r="BO307" s="1187"/>
      <c r="BP307" s="1187"/>
      <c r="BQ307" s="1187"/>
      <c r="BR307" s="1187"/>
      <c r="BS307" s="1187"/>
      <c r="BT307" s="1187"/>
      <c r="BU307" s="1187"/>
      <c r="BV307" s="1191"/>
      <c r="BW307" s="1186"/>
      <c r="BX307" s="1186"/>
      <c r="BY307" s="1186"/>
      <c r="BZ307" s="1186"/>
      <c r="CA307" s="1186"/>
      <c r="CB307" s="1186"/>
      <c r="CC307" s="1186"/>
      <c r="CD307" s="1186"/>
      <c r="CE307" s="1186"/>
      <c r="CF307" s="1186"/>
      <c r="CG307" s="1186"/>
      <c r="CH307" s="1186"/>
      <c r="CI307" s="1186"/>
      <c r="CJ307" s="1186"/>
      <c r="CK307" s="1186"/>
      <c r="CL307" s="1186"/>
      <c r="CM307" s="1186"/>
      <c r="CN307" s="1186"/>
      <c r="CO307" s="1186"/>
      <c r="CP307" s="1186"/>
      <c r="CQ307" s="1186"/>
      <c r="CR307" s="1186"/>
      <c r="CS307" s="1186"/>
      <c r="CT307" s="1186"/>
      <c r="CU307" s="1186"/>
      <c r="CV307" s="1186"/>
      <c r="CW307" s="1186"/>
      <c r="CX307" s="1186"/>
      <c r="CY307" s="1186"/>
      <c r="CZ307" s="1186"/>
      <c r="DA307" s="1186"/>
      <c r="DB307" s="1186"/>
      <c r="DC307" s="1186"/>
      <c r="DD307" s="1186"/>
      <c r="DE307" s="1186"/>
      <c r="DF307" s="1186"/>
      <c r="DG307" s="1186"/>
      <c r="DH307" s="1186"/>
      <c r="DI307" s="1186"/>
      <c r="DJ307" s="1186"/>
      <c r="DK307" s="1186"/>
      <c r="DL307" s="1186"/>
      <c r="DM307" s="1186"/>
      <c r="DN307" s="1186"/>
      <c r="DO307" s="1186"/>
      <c r="DP307" s="1186"/>
      <c r="DQ307" s="1186"/>
      <c r="DR307" s="1186"/>
      <c r="DS307" s="1186"/>
      <c r="DT307" s="1186"/>
      <c r="DU307" s="1186"/>
      <c r="DV307" s="1186"/>
      <c r="DW307" s="1186"/>
      <c r="DX307" s="1186"/>
      <c r="DY307" s="1186"/>
      <c r="DZ307" s="1186"/>
      <c r="EA307" s="1186"/>
      <c r="EB307" s="1186"/>
      <c r="EC307" s="1186"/>
      <c r="ED307" s="1186"/>
      <c r="EE307" s="1186"/>
      <c r="EF307" s="1186"/>
      <c r="EG307" s="1186"/>
      <c r="EH307" s="1186"/>
      <c r="EI307" s="1186"/>
      <c r="EJ307" s="1186"/>
      <c r="EK307" s="1197"/>
      <c r="EL307" s="1198"/>
      <c r="EM307" s="1186"/>
      <c r="EN307" s="1186"/>
      <c r="EO307" s="1186"/>
      <c r="EP307" s="1186"/>
      <c r="EQ307" s="1186"/>
      <c r="ER307" s="1186"/>
      <c r="ES307" s="1186"/>
      <c r="ET307" s="1186"/>
      <c r="EU307" s="1186"/>
      <c r="EV307" s="1186"/>
      <c r="EW307" s="1186"/>
      <c r="EX307" s="1186"/>
      <c r="EY307" s="1186"/>
      <c r="EZ307" s="1186"/>
      <c r="FA307" s="1186"/>
      <c r="FB307" s="1186"/>
      <c r="FC307" s="1209"/>
      <c r="FD307" s="1186"/>
      <c r="FE307" s="1186"/>
      <c r="FF307" s="1186"/>
      <c r="FG307" s="1186"/>
      <c r="FH307" s="1186"/>
      <c r="FI307" s="1186"/>
      <c r="FJ307" s="1186"/>
      <c r="FK307" s="1186"/>
      <c r="FL307" s="1209"/>
      <c r="FM307" s="1186"/>
      <c r="FN307" s="1186"/>
      <c r="FO307" s="1186"/>
      <c r="FP307" s="1186"/>
      <c r="FQ307" s="1186"/>
      <c r="FR307" s="1186"/>
      <c r="FS307" s="1186"/>
      <c r="FT307" s="1186"/>
      <c r="FU307" s="1186"/>
      <c r="FV307" s="1186"/>
      <c r="FW307" s="1186"/>
      <c r="FX307" s="1186"/>
      <c r="FY307" s="1186"/>
      <c r="FZ307" s="1186"/>
      <c r="GA307" s="1186"/>
      <c r="GB307" s="1186"/>
      <c r="GC307" s="1186"/>
      <c r="GD307" s="1186"/>
      <c r="GE307" s="1186"/>
      <c r="GF307" s="1186"/>
      <c r="GG307" s="1186"/>
      <c r="GH307" s="1186"/>
      <c r="GI307" s="1186"/>
      <c r="GJ307" s="1186"/>
      <c r="GK307" s="1186"/>
      <c r="GL307" s="1186"/>
      <c r="GM307" s="1186"/>
      <c r="GN307" s="1186"/>
      <c r="GO307" s="1186"/>
      <c r="GP307" s="1186"/>
      <c r="GQ307" s="1186"/>
      <c r="GR307" s="1186"/>
      <c r="GS307" s="1186"/>
      <c r="GT307" s="1186"/>
      <c r="GU307" s="1186"/>
      <c r="GV307" s="1186"/>
      <c r="GW307" s="1186"/>
      <c r="GX307" s="1186"/>
      <c r="GY307" s="1218"/>
      <c r="GZ307" s="364">
        <f t="shared" si="212"/>
        <v>0</v>
      </c>
      <c r="HA307" s="365">
        <f t="shared" ref="HA307:HA317" si="234">SUM(EL307:GY307)</f>
        <v>0</v>
      </c>
      <c r="HB307" s="366">
        <f t="shared" si="213"/>
        <v>0</v>
      </c>
      <c r="HC307" s="366"/>
      <c r="HD307" s="365"/>
      <c r="HE307" s="365"/>
      <c r="HF307" s="54"/>
      <c r="HG307" s="708"/>
      <c r="HH307" s="708">
        <v>20</v>
      </c>
      <c r="HI307" s="709">
        <f t="shared" ref="HI307:HI315" si="235">HH307*HW307</f>
        <v>0</v>
      </c>
      <c r="HJ307" s="710"/>
      <c r="HK307" s="710"/>
      <c r="HL307" s="738"/>
      <c r="HM307" s="739"/>
      <c r="HN307" s="739"/>
      <c r="HO307" s="739"/>
      <c r="HP307" s="740">
        <f>HK307*HZ307</f>
        <v>0</v>
      </c>
      <c r="HQ307" s="738"/>
      <c r="HR307" s="745">
        <v>45017</v>
      </c>
      <c r="HS307" s="742">
        <v>45017</v>
      </c>
      <c r="HT307" s="739">
        <f ca="1" t="shared" ref="HT307:HT317" si="236">HU307/30</f>
        <v>2</v>
      </c>
      <c r="HU307" s="739">
        <f ca="1" t="shared" ref="HU307:HU317" si="237">DATEDIF(HS307,TODAY(),"D")</f>
        <v>60</v>
      </c>
      <c r="HV307" s="739">
        <v>0</v>
      </c>
      <c r="HW307" s="739">
        <f t="shared" ref="HW307:HW317" si="238">HB307</f>
        <v>0</v>
      </c>
      <c r="HX307" s="761"/>
      <c r="HY307" s="739"/>
      <c r="HZ307" s="739">
        <f t="shared" ref="HZ307:HZ317" si="239">K307</f>
        <v>0</v>
      </c>
      <c r="IA307" s="739"/>
      <c r="IB307" s="739">
        <f ca="1" t="shared" ref="IB307:IB317" si="240">HW307/HT307</f>
        <v>0</v>
      </c>
      <c r="IC307" s="769">
        <f ca="1" t="shared" ref="IC307:IC317" si="241">HW307/HU307</f>
        <v>0</v>
      </c>
      <c r="ID307" s="769" t="e">
        <f ca="1" t="shared" ref="ID307:ID317" si="242">HZ307/IC307</f>
        <v>#DIV/0!</v>
      </c>
      <c r="IE307" s="739"/>
      <c r="IF307" s="739"/>
      <c r="IG307" s="739"/>
      <c r="IH307" s="739"/>
      <c r="II307" s="739"/>
      <c r="IJ307" s="739"/>
      <c r="IK307" s="739"/>
      <c r="IL307" s="743"/>
      <c r="IM307" s="743"/>
      <c r="IN307" s="743"/>
      <c r="IO307" s="743"/>
      <c r="IP307" s="743"/>
      <c r="IQ307" s="739"/>
      <c r="IR307" s="739"/>
      <c r="IS307" s="739"/>
      <c r="IT307" s="739"/>
      <c r="IU307" s="739"/>
      <c r="IV307" s="739"/>
      <c r="IW307" s="739"/>
      <c r="IX307" s="739"/>
      <c r="IY307" s="739"/>
      <c r="IZ307" s="739"/>
      <c r="JA307" s="739"/>
      <c r="JB307" s="743"/>
      <c r="JC307" s="743"/>
      <c r="JD307" s="743"/>
      <c r="JE307" s="743"/>
      <c r="JF307" s="743"/>
      <c r="JG307" s="739"/>
      <c r="JH307" s="739"/>
      <c r="JI307" s="739"/>
      <c r="JJ307" s="739"/>
      <c r="JK307" s="739"/>
      <c r="JL307" s="739"/>
      <c r="JM307" s="739"/>
      <c r="JN307" s="28"/>
      <c r="JO307" s="28"/>
      <c r="JP307" s="28"/>
      <c r="JQ307" s="28"/>
      <c r="JR307" s="28"/>
      <c r="JS307" s="28"/>
      <c r="JT307" s="28"/>
      <c r="JU307" s="28"/>
      <c r="JV307" s="28"/>
      <c r="JW307" s="28"/>
      <c r="JX307" s="28"/>
      <c r="JY307" s="28"/>
      <c r="JZ307" s="28"/>
      <c r="KA307" s="28"/>
      <c r="KB307" s="28"/>
      <c r="KC307" s="28"/>
      <c r="KD307" s="28"/>
      <c r="KE307" s="824"/>
    </row>
    <row r="308" s="786" customFormat="1" hidden="1" customHeight="1" spans="1:291">
      <c r="A308" s="95" t="s">
        <v>1610</v>
      </c>
      <c r="B308" s="415" t="s">
        <v>1626</v>
      </c>
      <c r="C308" s="95" t="s">
        <v>1897</v>
      </c>
      <c r="D308" s="95" t="s">
        <v>1897</v>
      </c>
      <c r="E308" s="95"/>
      <c r="F308" s="1117" t="s">
        <v>2226</v>
      </c>
      <c r="G308" s="416" t="s">
        <v>2227</v>
      </c>
      <c r="H308" s="301" t="s">
        <v>2228</v>
      </c>
      <c r="I308" s="99">
        <f t="shared" ref="I308:I315" si="243">L308-J308</f>
        <v>-90</v>
      </c>
      <c r="J308" s="1141">
        <v>776</v>
      </c>
      <c r="K308" s="1130">
        <f t="shared" ref="K308:K318" si="244">(N308+O308+P308+Q308)-SUM(AT308:GY308)</f>
        <v>686</v>
      </c>
      <c r="L308" s="1131">
        <f t="shared" ref="L308:L318" si="245">(N308+O308+Q308)-SUM(AT308:GY308)</f>
        <v>686</v>
      </c>
      <c r="M308" s="1132"/>
      <c r="N308" s="1133"/>
      <c r="O308" s="1139"/>
      <c r="P308" s="1138">
        <f t="shared" ref="P308:P318" si="246">SUM(R308:AA308)</f>
        <v>0</v>
      </c>
      <c r="Q308" s="1154">
        <f t="shared" ref="Q308:Q318" si="247">SUM(AB308:AS308)</f>
        <v>0</v>
      </c>
      <c r="R308" s="1156"/>
      <c r="S308" s="1156"/>
      <c r="T308" s="1156"/>
      <c r="U308" s="1156"/>
      <c r="V308" s="1156"/>
      <c r="W308" s="1156"/>
      <c r="X308" s="1156"/>
      <c r="Y308" s="1156"/>
      <c r="Z308" s="1156"/>
      <c r="AA308" s="1156"/>
      <c r="AB308" s="1167"/>
      <c r="AC308" s="1156"/>
      <c r="AD308" s="1156"/>
      <c r="AE308" s="1156"/>
      <c r="AF308" s="1156"/>
      <c r="AG308" s="1156"/>
      <c r="AH308" s="1156"/>
      <c r="AI308" s="1156"/>
      <c r="AJ308" s="1156"/>
      <c r="AK308" s="1156"/>
      <c r="AL308" s="1156"/>
      <c r="AM308" s="1156"/>
      <c r="AN308" s="1156"/>
      <c r="AO308" s="1156"/>
      <c r="AP308" s="1156"/>
      <c r="AQ308" s="1156"/>
      <c r="AR308" s="1156"/>
      <c r="AS308" s="1179"/>
      <c r="AT308" s="1177">
        <v>30</v>
      </c>
      <c r="AU308" s="1178"/>
      <c r="AV308" s="1178"/>
      <c r="AW308" s="1178"/>
      <c r="AX308" s="1178"/>
      <c r="AY308" s="1178"/>
      <c r="AZ308" s="1178"/>
      <c r="BA308" s="1178"/>
      <c r="BB308" s="1178"/>
      <c r="BC308" s="1178"/>
      <c r="BD308" s="1178"/>
      <c r="BE308" s="1178"/>
      <c r="BF308" s="1178"/>
      <c r="BG308" s="1178"/>
      <c r="BH308" s="1178"/>
      <c r="BI308" s="1178"/>
      <c r="BJ308" s="1178"/>
      <c r="BK308" s="1186"/>
      <c r="BL308" s="1187">
        <v>-776</v>
      </c>
      <c r="BM308" s="1187"/>
      <c r="BN308" s="1187"/>
      <c r="BO308" s="1187"/>
      <c r="BP308" s="1187"/>
      <c r="BQ308" s="1187"/>
      <c r="BR308" s="1187"/>
      <c r="BS308" s="1187"/>
      <c r="BT308" s="1187"/>
      <c r="BU308" s="1187"/>
      <c r="BV308" s="1191"/>
      <c r="BW308" s="1186"/>
      <c r="BX308" s="1186"/>
      <c r="BY308" s="1186"/>
      <c r="BZ308" s="1186"/>
      <c r="CA308" s="1186"/>
      <c r="CB308" s="1186"/>
      <c r="CC308" s="1186"/>
      <c r="CD308" s="1186"/>
      <c r="CE308" s="1186"/>
      <c r="CF308" s="1186"/>
      <c r="CG308" s="1186"/>
      <c r="CH308" s="1186"/>
      <c r="CI308" s="1186"/>
      <c r="CJ308" s="1186"/>
      <c r="CK308" s="1186"/>
      <c r="CL308" s="1186"/>
      <c r="CM308" s="1186"/>
      <c r="CN308" s="1186"/>
      <c r="CO308" s="1186"/>
      <c r="CP308" s="1186"/>
      <c r="CQ308" s="1186"/>
      <c r="CR308" s="1186"/>
      <c r="CS308" s="1186"/>
      <c r="CT308" s="1186"/>
      <c r="CU308" s="1186"/>
      <c r="CV308" s="1186"/>
      <c r="CW308" s="1186"/>
      <c r="CX308" s="1186"/>
      <c r="CY308" s="1186"/>
      <c r="CZ308" s="1186"/>
      <c r="DA308" s="1186"/>
      <c r="DB308" s="1186"/>
      <c r="DC308" s="1186"/>
      <c r="DD308" s="1186"/>
      <c r="DE308" s="1186"/>
      <c r="DF308" s="1186"/>
      <c r="DG308" s="1186"/>
      <c r="DH308" s="1186"/>
      <c r="DI308" s="1186"/>
      <c r="DJ308" s="1186"/>
      <c r="DK308" s="1186"/>
      <c r="DL308" s="1186"/>
      <c r="DM308" s="1186"/>
      <c r="DN308" s="1186"/>
      <c r="DO308" s="1186"/>
      <c r="DP308" s="1186"/>
      <c r="DQ308" s="1186"/>
      <c r="DR308" s="1186"/>
      <c r="DS308" s="1186"/>
      <c r="DT308" s="1186"/>
      <c r="DU308" s="1186"/>
      <c r="DV308" s="1186"/>
      <c r="DW308" s="1186"/>
      <c r="DX308" s="1186"/>
      <c r="DY308" s="1186"/>
      <c r="DZ308" s="1186"/>
      <c r="EA308" s="1186"/>
      <c r="EB308" s="1186"/>
      <c r="EC308" s="1186"/>
      <c r="ED308" s="1186"/>
      <c r="EE308" s="1186"/>
      <c r="EF308" s="1186"/>
      <c r="EG308" s="1186"/>
      <c r="EH308" s="1186"/>
      <c r="EI308" s="1186"/>
      <c r="EJ308" s="1186"/>
      <c r="EK308" s="1197"/>
      <c r="EL308" s="1198"/>
      <c r="EM308" s="1198"/>
      <c r="EN308" s="1198"/>
      <c r="EO308" s="1186"/>
      <c r="EP308" s="1186"/>
      <c r="EQ308" s="1186"/>
      <c r="ER308" s="1186"/>
      <c r="ES308" s="1186"/>
      <c r="ET308" s="1186"/>
      <c r="EU308" s="1186"/>
      <c r="EV308" s="1186"/>
      <c r="EW308" s="1186"/>
      <c r="EX308" s="1186"/>
      <c r="EY308" s="1186"/>
      <c r="EZ308" s="1186"/>
      <c r="FA308" s="1186"/>
      <c r="FB308" s="1186"/>
      <c r="FC308" s="1209"/>
      <c r="FD308" s="1186"/>
      <c r="FE308" s="1186"/>
      <c r="FF308" s="1186">
        <v>10</v>
      </c>
      <c r="FG308" s="1186"/>
      <c r="FH308" s="1186"/>
      <c r="FI308" s="1186"/>
      <c r="FJ308" s="1186"/>
      <c r="FK308" s="1186"/>
      <c r="FL308" s="1209"/>
      <c r="FM308" s="1186"/>
      <c r="FN308" s="1186"/>
      <c r="FO308" s="1186"/>
      <c r="FP308" s="1186"/>
      <c r="FQ308" s="1186">
        <v>50</v>
      </c>
      <c r="FR308" s="1186"/>
      <c r="FS308" s="1186"/>
      <c r="FT308" s="1186"/>
      <c r="FU308" s="1186"/>
      <c r="FV308" s="1186"/>
      <c r="FW308" s="1186"/>
      <c r="FX308" s="1186"/>
      <c r="FY308" s="1186"/>
      <c r="FZ308" s="1186"/>
      <c r="GA308" s="1186"/>
      <c r="GB308" s="1186"/>
      <c r="GC308" s="1186"/>
      <c r="GD308" s="1186"/>
      <c r="GE308" s="1186"/>
      <c r="GF308" s="1186"/>
      <c r="GG308" s="1186"/>
      <c r="GH308" s="1186"/>
      <c r="GI308" s="1186"/>
      <c r="GJ308" s="1186"/>
      <c r="GK308" s="1186"/>
      <c r="GL308" s="1186"/>
      <c r="GM308" s="1186"/>
      <c r="GN308" s="1186"/>
      <c r="GO308" s="1186"/>
      <c r="GP308" s="1186"/>
      <c r="GQ308" s="1186"/>
      <c r="GR308" s="1186"/>
      <c r="GS308" s="1186"/>
      <c r="GT308" s="1186"/>
      <c r="GU308" s="1186"/>
      <c r="GV308" s="1186"/>
      <c r="GW308" s="1186"/>
      <c r="GX308" s="1186"/>
      <c r="GY308" s="1218"/>
      <c r="GZ308" s="364">
        <f t="shared" si="212"/>
        <v>0</v>
      </c>
      <c r="HA308" s="365">
        <f t="shared" si="234"/>
        <v>60</v>
      </c>
      <c r="HB308" s="366">
        <f t="shared" si="213"/>
        <v>60</v>
      </c>
      <c r="HC308" s="366">
        <v>181</v>
      </c>
      <c r="HD308" s="365"/>
      <c r="HE308" s="365"/>
      <c r="HF308" s="54"/>
      <c r="HG308" s="709"/>
      <c r="HH308" s="709"/>
      <c r="HI308" s="709">
        <f t="shared" si="235"/>
        <v>0</v>
      </c>
      <c r="HJ308" s="711"/>
      <c r="HK308" s="711">
        <v>29.8</v>
      </c>
      <c r="HL308" s="738"/>
      <c r="HM308" s="743"/>
      <c r="HN308" s="739">
        <v>1000</v>
      </c>
      <c r="HO308" s="743"/>
      <c r="HP308" s="740">
        <f>HK308*HZ308</f>
        <v>20442.8</v>
      </c>
      <c r="HQ308" s="738"/>
      <c r="HR308" s="741">
        <v>44880</v>
      </c>
      <c r="HS308" s="742">
        <v>44927</v>
      </c>
      <c r="HT308" s="739">
        <f ca="1" t="shared" si="236"/>
        <v>5</v>
      </c>
      <c r="HU308" s="739">
        <f ca="1" t="shared" si="237"/>
        <v>150</v>
      </c>
      <c r="HV308" s="743">
        <v>776</v>
      </c>
      <c r="HW308" s="739">
        <f t="shared" si="238"/>
        <v>60</v>
      </c>
      <c r="HX308" s="761">
        <f t="shared" ref="HX308:HX317" si="248">HW308/((HV308+HZ308)/2)</f>
        <v>0.0820793433652531</v>
      </c>
      <c r="HY308" s="739">
        <f ca="1" t="shared" ref="HY308:HY317" si="249">HX308/HU308*365</f>
        <v>0.199726402188782</v>
      </c>
      <c r="HZ308" s="739">
        <f t="shared" si="239"/>
        <v>686</v>
      </c>
      <c r="IA308" s="743"/>
      <c r="IB308" s="739">
        <f ca="1" t="shared" si="240"/>
        <v>12</v>
      </c>
      <c r="IC308" s="769">
        <f ca="1" t="shared" si="241"/>
        <v>0.4</v>
      </c>
      <c r="ID308" s="769">
        <f ca="1" t="shared" si="242"/>
        <v>1715</v>
      </c>
      <c r="IE308" s="743"/>
      <c r="IF308" s="743"/>
      <c r="IG308" s="743"/>
      <c r="IH308" s="743"/>
      <c r="II308" s="743"/>
      <c r="IJ308" s="743"/>
      <c r="IK308" s="743"/>
      <c r="IL308" s="743"/>
      <c r="IM308" s="743"/>
      <c r="IN308" s="743"/>
      <c r="IO308" s="743"/>
      <c r="IP308" s="743"/>
      <c r="IQ308" s="739"/>
      <c r="IR308" s="739"/>
      <c r="IS308" s="739"/>
      <c r="IT308" s="739"/>
      <c r="IU308" s="739"/>
      <c r="IV308" s="739"/>
      <c r="IW308" s="739"/>
      <c r="IX308" s="739"/>
      <c r="IY308" s="739"/>
      <c r="IZ308" s="739"/>
      <c r="JA308" s="739"/>
      <c r="JB308" s="743">
        <v>0</v>
      </c>
      <c r="JC308" s="743">
        <v>0</v>
      </c>
      <c r="JD308" s="743">
        <v>0</v>
      </c>
      <c r="JE308" s="743">
        <v>0</v>
      </c>
      <c r="JF308" s="743">
        <v>0</v>
      </c>
      <c r="JG308" s="739">
        <v>0</v>
      </c>
      <c r="JH308" s="739">
        <v>0</v>
      </c>
      <c r="JI308" s="739">
        <v>0</v>
      </c>
      <c r="JJ308" s="739">
        <v>0</v>
      </c>
      <c r="JK308" s="739">
        <v>0</v>
      </c>
      <c r="JL308" s="739">
        <v>50</v>
      </c>
      <c r="JM308" s="739">
        <v>131</v>
      </c>
      <c r="JN308" s="28">
        <f t="shared" ref="JN308:JN315" si="250">SUM(JB308:JM308)</f>
        <v>181</v>
      </c>
      <c r="JO308" s="28">
        <f t="shared" ref="JO308:JO315" si="251">JN308-HC308</f>
        <v>0</v>
      </c>
      <c r="JP308" s="28"/>
      <c r="JQ308" s="28"/>
      <c r="JR308" s="28"/>
      <c r="JS308" s="28"/>
      <c r="JT308" s="28"/>
      <c r="JU308" s="28"/>
      <c r="JV308" s="28"/>
      <c r="JW308" s="28"/>
      <c r="JX308" s="28"/>
      <c r="JY308" s="28"/>
      <c r="JZ308" s="28"/>
      <c r="KA308" s="28"/>
      <c r="KB308" s="28"/>
      <c r="KC308" s="28"/>
      <c r="KD308" s="28"/>
      <c r="KE308" s="824"/>
    </row>
    <row r="309" s="786" customFormat="1" hidden="1" customHeight="1" spans="1:291">
      <c r="A309" s="791" t="s">
        <v>1667</v>
      </c>
      <c r="B309" s="343">
        <v>2020</v>
      </c>
      <c r="C309" s="95" t="s">
        <v>1645</v>
      </c>
      <c r="D309" s="95" t="s">
        <v>1646</v>
      </c>
      <c r="E309" s="411"/>
      <c r="F309" s="1258" t="s">
        <v>2229</v>
      </c>
      <c r="G309" s="112" t="s">
        <v>1104</v>
      </c>
      <c r="H309" s="1060" t="s">
        <v>2230</v>
      </c>
      <c r="I309" s="99">
        <f t="shared" si="243"/>
        <v>-20</v>
      </c>
      <c r="J309" s="1141">
        <v>201</v>
      </c>
      <c r="K309" s="1130">
        <f t="shared" si="244"/>
        <v>181</v>
      </c>
      <c r="L309" s="1131">
        <f t="shared" si="245"/>
        <v>181</v>
      </c>
      <c r="M309" s="1132"/>
      <c r="N309" s="1137"/>
      <c r="O309" s="1134"/>
      <c r="P309" s="1135">
        <f t="shared" si="246"/>
        <v>0</v>
      </c>
      <c r="Q309" s="1154">
        <f t="shared" si="247"/>
        <v>0</v>
      </c>
      <c r="R309" s="1153"/>
      <c r="S309" s="1237"/>
      <c r="T309" s="1237"/>
      <c r="U309" s="1237"/>
      <c r="V309" s="1237"/>
      <c r="W309" s="1237"/>
      <c r="X309" s="1237"/>
      <c r="Y309" s="1237"/>
      <c r="Z309" s="1237"/>
      <c r="AA309" s="1153"/>
      <c r="AB309" s="1166"/>
      <c r="AC309" s="1153"/>
      <c r="AD309" s="1153"/>
      <c r="AE309" s="1153"/>
      <c r="AF309" s="1153"/>
      <c r="AG309" s="1153"/>
      <c r="AH309" s="1153"/>
      <c r="AI309" s="1153"/>
      <c r="AJ309" s="1153"/>
      <c r="AK309" s="1153"/>
      <c r="AL309" s="1153"/>
      <c r="AM309" s="1153"/>
      <c r="AN309" s="1153"/>
      <c r="AO309" s="1153"/>
      <c r="AP309" s="1153"/>
      <c r="AQ309" s="1153"/>
      <c r="AR309" s="1153"/>
      <c r="AS309" s="1176"/>
      <c r="AT309" s="1177"/>
      <c r="AU309" s="1178"/>
      <c r="AV309" s="1178"/>
      <c r="AW309" s="1178"/>
      <c r="AX309" s="1178"/>
      <c r="AY309" s="1178"/>
      <c r="AZ309" s="1178"/>
      <c r="BA309" s="1178"/>
      <c r="BB309" s="1178"/>
      <c r="BC309" s="1178"/>
      <c r="BD309" s="1178"/>
      <c r="BE309" s="1178"/>
      <c r="BF309" s="1178"/>
      <c r="BG309" s="1178"/>
      <c r="BH309" s="1178"/>
      <c r="BI309" s="1178"/>
      <c r="BJ309" s="1178"/>
      <c r="BK309" s="1186"/>
      <c r="BL309" s="1187">
        <v>-201</v>
      </c>
      <c r="BM309" s="1187"/>
      <c r="BN309" s="1187"/>
      <c r="BO309" s="1187"/>
      <c r="BP309" s="1187"/>
      <c r="BQ309" s="1187"/>
      <c r="BR309" s="1187"/>
      <c r="BS309" s="1187"/>
      <c r="BT309" s="1187"/>
      <c r="BU309" s="1187"/>
      <c r="BV309" s="1191"/>
      <c r="BW309" s="1186"/>
      <c r="BX309" s="1186"/>
      <c r="BY309" s="1186"/>
      <c r="BZ309" s="1186"/>
      <c r="CA309" s="1186"/>
      <c r="CB309" s="1186"/>
      <c r="CC309" s="1186"/>
      <c r="CD309" s="1186"/>
      <c r="CE309" s="1186"/>
      <c r="CF309" s="1186"/>
      <c r="CG309" s="1186"/>
      <c r="CH309" s="1186"/>
      <c r="CI309" s="1186"/>
      <c r="CJ309" s="1186"/>
      <c r="CK309" s="1186"/>
      <c r="CL309" s="1186"/>
      <c r="CM309" s="1186"/>
      <c r="CN309" s="1186"/>
      <c r="CO309" s="1186"/>
      <c r="CP309" s="1186"/>
      <c r="CQ309" s="1186"/>
      <c r="CR309" s="1186"/>
      <c r="CS309" s="1186"/>
      <c r="CT309" s="1186"/>
      <c r="CU309" s="1186"/>
      <c r="CV309" s="1186"/>
      <c r="CW309" s="1186"/>
      <c r="CX309" s="1186"/>
      <c r="CY309" s="1186"/>
      <c r="CZ309" s="1186"/>
      <c r="DA309" s="1186"/>
      <c r="DB309" s="1186"/>
      <c r="DC309" s="1186"/>
      <c r="DD309" s="1186"/>
      <c r="DE309" s="1186"/>
      <c r="DF309" s="1186"/>
      <c r="DG309" s="1186"/>
      <c r="DH309" s="1186"/>
      <c r="DI309" s="1186"/>
      <c r="DJ309" s="1186"/>
      <c r="DK309" s="1186"/>
      <c r="DL309" s="1186"/>
      <c r="DM309" s="1186"/>
      <c r="DN309" s="1186"/>
      <c r="DO309" s="1186"/>
      <c r="DP309" s="1186"/>
      <c r="DQ309" s="1186"/>
      <c r="DR309" s="1186"/>
      <c r="DS309" s="1186"/>
      <c r="DT309" s="1186"/>
      <c r="DU309" s="1186"/>
      <c r="DV309" s="1186"/>
      <c r="DW309" s="1186"/>
      <c r="DX309" s="1186"/>
      <c r="DY309" s="1186"/>
      <c r="DZ309" s="1186"/>
      <c r="EA309" s="1186"/>
      <c r="EB309" s="1186"/>
      <c r="EC309" s="1186">
        <v>20</v>
      </c>
      <c r="ED309" s="1186"/>
      <c r="EE309" s="1186"/>
      <c r="EF309" s="1186"/>
      <c r="EG309" s="1186"/>
      <c r="EH309" s="1186"/>
      <c r="EI309" s="1186"/>
      <c r="EJ309" s="1186"/>
      <c r="EK309" s="1197"/>
      <c r="EL309" s="1198"/>
      <c r="EM309" s="1186"/>
      <c r="EN309" s="1186"/>
      <c r="EO309" s="1186"/>
      <c r="EP309" s="1186"/>
      <c r="EQ309" s="1186"/>
      <c r="ER309" s="1186"/>
      <c r="ES309" s="1186"/>
      <c r="ET309" s="1186"/>
      <c r="EU309" s="1186"/>
      <c r="EV309" s="1186"/>
      <c r="EW309" s="1186"/>
      <c r="EX309" s="1186"/>
      <c r="EY309" s="1186"/>
      <c r="EZ309" s="1186"/>
      <c r="FA309" s="1186"/>
      <c r="FB309" s="1186"/>
      <c r="FC309" s="1209"/>
      <c r="FD309" s="1186"/>
      <c r="FE309" s="1186"/>
      <c r="FF309" s="1186"/>
      <c r="FG309" s="1186"/>
      <c r="FH309" s="1186"/>
      <c r="FI309" s="1186"/>
      <c r="FJ309" s="1186"/>
      <c r="FK309" s="1186"/>
      <c r="FL309" s="1209"/>
      <c r="FM309" s="1186"/>
      <c r="FN309" s="1186"/>
      <c r="FO309" s="1186"/>
      <c r="FP309" s="1186"/>
      <c r="FQ309" s="1186"/>
      <c r="FR309" s="1186"/>
      <c r="FS309" s="1186"/>
      <c r="FT309" s="1186"/>
      <c r="FU309" s="1186"/>
      <c r="FV309" s="1186"/>
      <c r="FW309" s="1186"/>
      <c r="FX309" s="1186"/>
      <c r="FY309" s="1186"/>
      <c r="FZ309" s="1186"/>
      <c r="GA309" s="1186"/>
      <c r="GB309" s="1186"/>
      <c r="GC309" s="1186"/>
      <c r="GD309" s="1186"/>
      <c r="GE309" s="1186"/>
      <c r="GF309" s="1186"/>
      <c r="GG309" s="1186"/>
      <c r="GH309" s="1186"/>
      <c r="GI309" s="1186"/>
      <c r="GJ309" s="1186"/>
      <c r="GK309" s="1186"/>
      <c r="GL309" s="1186"/>
      <c r="GM309" s="1186"/>
      <c r="GN309" s="1186"/>
      <c r="GO309" s="1186"/>
      <c r="GP309" s="1186"/>
      <c r="GQ309" s="1186"/>
      <c r="GR309" s="1186"/>
      <c r="GS309" s="1186"/>
      <c r="GT309" s="1186"/>
      <c r="GU309" s="1186"/>
      <c r="GV309" s="1186"/>
      <c r="GW309" s="1186"/>
      <c r="GX309" s="1186"/>
      <c r="GY309" s="1218"/>
      <c r="GZ309" s="364">
        <f t="shared" si="212"/>
        <v>20</v>
      </c>
      <c r="HA309" s="365">
        <f t="shared" si="234"/>
        <v>0</v>
      </c>
      <c r="HB309" s="366">
        <f t="shared" si="213"/>
        <v>20</v>
      </c>
      <c r="HC309" s="366">
        <v>16</v>
      </c>
      <c r="HD309" s="365">
        <v>30</v>
      </c>
      <c r="HE309" s="365">
        <v>251</v>
      </c>
      <c r="HF309" s="54"/>
      <c r="HG309" s="709"/>
      <c r="HH309" s="709"/>
      <c r="HI309" s="709">
        <f t="shared" si="235"/>
        <v>0</v>
      </c>
      <c r="HJ309" s="711"/>
      <c r="HK309" s="711">
        <v>175</v>
      </c>
      <c r="HL309" s="738" t="e">
        <f t="shared" ref="HL309:HL315" si="252">1-HK309/6.7/HH309</f>
        <v>#DIV/0!</v>
      </c>
      <c r="HM309" s="743"/>
      <c r="HN309" s="743"/>
      <c r="HO309" s="743">
        <v>158.7</v>
      </c>
      <c r="HP309" s="740">
        <f t="shared" ref="HP308:HP315" si="253">HK309*HZ309</f>
        <v>31675</v>
      </c>
      <c r="HQ309" s="850"/>
      <c r="HR309" s="818"/>
      <c r="HS309" s="742">
        <v>44927</v>
      </c>
      <c r="HT309" s="739">
        <f ca="1" t="shared" si="236"/>
        <v>5</v>
      </c>
      <c r="HU309" s="739">
        <f ca="1" t="shared" si="237"/>
        <v>150</v>
      </c>
      <c r="HV309" s="743">
        <v>201</v>
      </c>
      <c r="HW309" s="739">
        <f t="shared" si="238"/>
        <v>20</v>
      </c>
      <c r="HX309" s="761">
        <f t="shared" si="248"/>
        <v>0.104712041884817</v>
      </c>
      <c r="HY309" s="739">
        <f ca="1" t="shared" si="249"/>
        <v>0.254799301919721</v>
      </c>
      <c r="HZ309" s="739">
        <f t="shared" si="239"/>
        <v>181</v>
      </c>
      <c r="IA309" s="743"/>
      <c r="IB309" s="739">
        <f ca="1" t="shared" si="240"/>
        <v>4</v>
      </c>
      <c r="IC309" s="769">
        <f ca="1" t="shared" si="241"/>
        <v>0.133333333333333</v>
      </c>
      <c r="ID309" s="769">
        <f ca="1" t="shared" si="242"/>
        <v>1357.5</v>
      </c>
      <c r="IE309" s="743"/>
      <c r="IF309" s="743"/>
      <c r="IG309" s="743"/>
      <c r="IH309" s="743"/>
      <c r="II309" s="743"/>
      <c r="IJ309" s="743"/>
      <c r="IK309" s="743"/>
      <c r="IL309" s="743"/>
      <c r="IM309" s="743"/>
      <c r="IN309" s="743"/>
      <c r="IO309" s="743"/>
      <c r="IP309" s="743"/>
      <c r="IQ309" s="739"/>
      <c r="IR309" s="739"/>
      <c r="IS309" s="739"/>
      <c r="IT309" s="739"/>
      <c r="IU309" s="739"/>
      <c r="IV309" s="739"/>
      <c r="IW309" s="739"/>
      <c r="IX309" s="739"/>
      <c r="IY309" s="739"/>
      <c r="IZ309" s="739"/>
      <c r="JA309" s="739"/>
      <c r="JB309" s="743">
        <v>0</v>
      </c>
      <c r="JC309" s="743">
        <v>0</v>
      </c>
      <c r="JD309" s="743">
        <v>4</v>
      </c>
      <c r="JE309" s="743">
        <v>4</v>
      </c>
      <c r="JF309" s="743">
        <v>0</v>
      </c>
      <c r="JG309" s="739">
        <v>4</v>
      </c>
      <c r="JH309" s="739">
        <v>0</v>
      </c>
      <c r="JI309" s="739">
        <v>0</v>
      </c>
      <c r="JJ309" s="739">
        <v>4</v>
      </c>
      <c r="JK309" s="739">
        <v>0</v>
      </c>
      <c r="JL309" s="739">
        <v>0</v>
      </c>
      <c r="JM309" s="739">
        <v>0</v>
      </c>
      <c r="JN309" s="28">
        <f t="shared" si="250"/>
        <v>16</v>
      </c>
      <c r="JO309" s="28">
        <f t="shared" si="251"/>
        <v>0</v>
      </c>
      <c r="JP309" s="28"/>
      <c r="JQ309" s="28"/>
      <c r="JR309" s="28"/>
      <c r="JS309" s="28"/>
      <c r="JT309" s="28"/>
      <c r="JU309" s="28"/>
      <c r="JV309" s="28"/>
      <c r="JW309" s="28"/>
      <c r="JX309" s="28"/>
      <c r="JY309" s="28"/>
      <c r="JZ309" s="28"/>
      <c r="KA309" s="28"/>
      <c r="KB309" s="28"/>
      <c r="KC309" s="28"/>
      <c r="KD309" s="28"/>
      <c r="KE309" s="824"/>
    </row>
    <row r="310" s="786" customFormat="1" hidden="1" customHeight="1" spans="1:291">
      <c r="A310" s="95" t="s">
        <v>1610</v>
      </c>
      <c r="B310" s="343">
        <v>2020</v>
      </c>
      <c r="C310" s="95" t="s">
        <v>1645</v>
      </c>
      <c r="D310" s="95" t="s">
        <v>1646</v>
      </c>
      <c r="E310" s="411"/>
      <c r="F310" s="1061" t="s">
        <v>738</v>
      </c>
      <c r="G310" s="112" t="s">
        <v>2231</v>
      </c>
      <c r="H310" s="1060" t="s">
        <v>739</v>
      </c>
      <c r="I310" s="99">
        <f t="shared" si="243"/>
        <v>-1</v>
      </c>
      <c r="J310" s="1141">
        <v>49</v>
      </c>
      <c r="K310" s="1130">
        <f t="shared" si="244"/>
        <v>48</v>
      </c>
      <c r="L310" s="1131">
        <f t="shared" si="245"/>
        <v>48</v>
      </c>
      <c r="M310" s="1132"/>
      <c r="N310" s="1137"/>
      <c r="O310" s="1134"/>
      <c r="P310" s="1135">
        <f t="shared" si="246"/>
        <v>0</v>
      </c>
      <c r="Q310" s="1154">
        <f t="shared" si="247"/>
        <v>0</v>
      </c>
      <c r="R310" s="1153"/>
      <c r="S310" s="1237"/>
      <c r="T310" s="1237"/>
      <c r="U310" s="1237"/>
      <c r="V310" s="1237"/>
      <c r="W310" s="1237"/>
      <c r="X310" s="1237"/>
      <c r="Y310" s="1237"/>
      <c r="Z310" s="1237"/>
      <c r="AA310" s="1153"/>
      <c r="AB310" s="1166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153"/>
      <c r="AO310" s="1153"/>
      <c r="AP310" s="1153"/>
      <c r="AQ310" s="1153"/>
      <c r="AR310" s="1153"/>
      <c r="AS310" s="1176"/>
      <c r="AT310" s="1177"/>
      <c r="AU310" s="1178"/>
      <c r="AV310" s="1178"/>
      <c r="AW310" s="1178"/>
      <c r="AX310" s="1178"/>
      <c r="AY310" s="1178"/>
      <c r="AZ310" s="1178"/>
      <c r="BA310" s="1178"/>
      <c r="BB310" s="1178"/>
      <c r="BC310" s="1178"/>
      <c r="BD310" s="1178"/>
      <c r="BE310" s="1178"/>
      <c r="BF310" s="1178"/>
      <c r="BG310" s="1178"/>
      <c r="BH310" s="1178"/>
      <c r="BI310" s="1178"/>
      <c r="BJ310" s="1178"/>
      <c r="BK310" s="1186"/>
      <c r="BL310" s="1187">
        <v>-49</v>
      </c>
      <c r="BM310" s="1187"/>
      <c r="BN310" s="1187"/>
      <c r="BO310" s="1187"/>
      <c r="BP310" s="1187"/>
      <c r="BQ310" s="1187"/>
      <c r="BR310" s="1187"/>
      <c r="BS310" s="1187"/>
      <c r="BT310" s="1187"/>
      <c r="BU310" s="1187"/>
      <c r="BV310" s="1191"/>
      <c r="BW310" s="1186"/>
      <c r="BX310" s="1186"/>
      <c r="BY310" s="1186"/>
      <c r="BZ310" s="1186"/>
      <c r="CA310" s="1186"/>
      <c r="CB310" s="1186"/>
      <c r="CC310" s="1186"/>
      <c r="CD310" s="1186"/>
      <c r="CE310" s="1186"/>
      <c r="CF310" s="1186"/>
      <c r="CG310" s="1186"/>
      <c r="CH310" s="1186"/>
      <c r="CI310" s="1186"/>
      <c r="CJ310" s="1186"/>
      <c r="CK310" s="1186"/>
      <c r="CL310" s="1186"/>
      <c r="CM310" s="1186"/>
      <c r="CN310" s="1186"/>
      <c r="CO310" s="1186"/>
      <c r="CP310" s="1186"/>
      <c r="CQ310" s="1186"/>
      <c r="CR310" s="1186"/>
      <c r="CS310" s="1186"/>
      <c r="CT310" s="1186"/>
      <c r="CU310" s="1186"/>
      <c r="CV310" s="1186"/>
      <c r="CW310" s="1186"/>
      <c r="CX310" s="1186"/>
      <c r="CY310" s="1186"/>
      <c r="CZ310" s="1186"/>
      <c r="DA310" s="1186"/>
      <c r="DB310" s="1186"/>
      <c r="DC310" s="1186"/>
      <c r="DD310" s="1186"/>
      <c r="DE310" s="1186"/>
      <c r="DF310" s="1186"/>
      <c r="DG310" s="1186"/>
      <c r="DH310" s="1186"/>
      <c r="DI310" s="1186"/>
      <c r="DJ310" s="1186"/>
      <c r="DK310" s="1186"/>
      <c r="DL310" s="1186"/>
      <c r="DM310" s="1186"/>
      <c r="DN310" s="1186"/>
      <c r="DO310" s="1186"/>
      <c r="DP310" s="1186"/>
      <c r="DQ310" s="1186"/>
      <c r="DR310" s="1186"/>
      <c r="DS310" s="1186"/>
      <c r="DT310" s="1186"/>
      <c r="DU310" s="1186"/>
      <c r="DV310" s="1186"/>
      <c r="DW310" s="1186"/>
      <c r="DX310" s="1186"/>
      <c r="DY310" s="1186"/>
      <c r="DZ310" s="1186"/>
      <c r="EA310" s="1186"/>
      <c r="EB310" s="1186"/>
      <c r="EC310" s="1186"/>
      <c r="ED310" s="1186"/>
      <c r="EE310" s="1186"/>
      <c r="EF310" s="1186"/>
      <c r="EG310" s="1186"/>
      <c r="EH310" s="1186"/>
      <c r="EI310" s="1186"/>
      <c r="EJ310" s="1186"/>
      <c r="EK310" s="1197"/>
      <c r="EL310" s="1198"/>
      <c r="EM310" s="1186"/>
      <c r="EN310" s="1186"/>
      <c r="EO310" s="1186"/>
      <c r="EP310" s="1186"/>
      <c r="EQ310" s="1186"/>
      <c r="ER310" s="1186"/>
      <c r="ES310" s="1186"/>
      <c r="ET310" s="1186"/>
      <c r="EU310" s="1186"/>
      <c r="EV310" s="1186"/>
      <c r="EW310" s="1186"/>
      <c r="EX310" s="1186"/>
      <c r="EY310" s="1186"/>
      <c r="EZ310" s="1186"/>
      <c r="FA310" s="1186"/>
      <c r="FB310" s="1186"/>
      <c r="FC310" s="1209"/>
      <c r="FD310" s="1186"/>
      <c r="FE310" s="1186"/>
      <c r="FF310" s="1186"/>
      <c r="FG310" s="1186"/>
      <c r="FH310" s="1186"/>
      <c r="FI310" s="1186"/>
      <c r="FJ310" s="1186"/>
      <c r="FK310" s="1186"/>
      <c r="FL310" s="1209"/>
      <c r="FM310" s="1186"/>
      <c r="FN310" s="1186"/>
      <c r="FO310" s="1186"/>
      <c r="FP310" s="1186"/>
      <c r="FQ310" s="1186"/>
      <c r="FR310" s="1186"/>
      <c r="FS310" s="1186"/>
      <c r="FT310" s="1186"/>
      <c r="FU310" s="1186"/>
      <c r="FV310" s="1186"/>
      <c r="FW310" s="1186"/>
      <c r="FX310" s="1186"/>
      <c r="FY310" s="1186"/>
      <c r="FZ310" s="1186"/>
      <c r="GA310" s="1186"/>
      <c r="GB310" s="1186"/>
      <c r="GC310" s="1186"/>
      <c r="GD310" s="1186"/>
      <c r="GE310" s="1186"/>
      <c r="GF310" s="1186"/>
      <c r="GG310" s="1186"/>
      <c r="GH310" s="1186">
        <v>1</v>
      </c>
      <c r="GI310" s="1186"/>
      <c r="GJ310" s="1186"/>
      <c r="GK310" s="1186"/>
      <c r="GL310" s="1186"/>
      <c r="GM310" s="1186"/>
      <c r="GN310" s="1186"/>
      <c r="GO310" s="1186"/>
      <c r="GP310" s="1186"/>
      <c r="GQ310" s="1186"/>
      <c r="GR310" s="1186"/>
      <c r="GS310" s="1186"/>
      <c r="GT310" s="1186"/>
      <c r="GU310" s="1186"/>
      <c r="GV310" s="1186"/>
      <c r="GW310" s="1186"/>
      <c r="GX310" s="1186"/>
      <c r="GY310" s="1218"/>
      <c r="GZ310" s="364">
        <f t="shared" si="212"/>
        <v>0</v>
      </c>
      <c r="HA310" s="365">
        <f t="shared" si="234"/>
        <v>1</v>
      </c>
      <c r="HB310" s="366">
        <f t="shared" si="213"/>
        <v>1</v>
      </c>
      <c r="HC310" s="366">
        <v>31</v>
      </c>
      <c r="HD310" s="365">
        <v>118</v>
      </c>
      <c r="HE310" s="365"/>
      <c r="HF310" s="54"/>
      <c r="HG310" s="708"/>
      <c r="HH310" s="708"/>
      <c r="HI310" s="709">
        <f t="shared" si="235"/>
        <v>0</v>
      </c>
      <c r="HJ310" s="710"/>
      <c r="HK310" s="1262">
        <v>395</v>
      </c>
      <c r="HL310" s="738" t="e">
        <f t="shared" si="252"/>
        <v>#DIV/0!</v>
      </c>
      <c r="HM310" s="739"/>
      <c r="HN310" s="739"/>
      <c r="HO310" s="739">
        <v>369</v>
      </c>
      <c r="HP310" s="740">
        <f t="shared" si="253"/>
        <v>18960</v>
      </c>
      <c r="HQ310" s="738"/>
      <c r="HR310" s="741"/>
      <c r="HS310" s="742">
        <v>44927</v>
      </c>
      <c r="HT310" s="739">
        <f ca="1" t="shared" si="236"/>
        <v>5</v>
      </c>
      <c r="HU310" s="739">
        <f ca="1" t="shared" si="237"/>
        <v>150</v>
      </c>
      <c r="HV310" s="739">
        <v>49</v>
      </c>
      <c r="HW310" s="739">
        <f t="shared" si="238"/>
        <v>1</v>
      </c>
      <c r="HX310" s="761">
        <f t="shared" si="248"/>
        <v>0.0206185567010309</v>
      </c>
      <c r="HY310" s="739">
        <f ca="1" t="shared" si="249"/>
        <v>0.0501718213058419</v>
      </c>
      <c r="HZ310" s="739">
        <f t="shared" si="239"/>
        <v>48</v>
      </c>
      <c r="IA310" s="739"/>
      <c r="IB310" s="739">
        <f ca="1" t="shared" si="240"/>
        <v>0.2</v>
      </c>
      <c r="IC310" s="769">
        <f ca="1" t="shared" si="241"/>
        <v>0.00666666666666667</v>
      </c>
      <c r="ID310" s="769">
        <f ca="1" t="shared" si="242"/>
        <v>7200</v>
      </c>
      <c r="IE310" s="739"/>
      <c r="IF310" s="739"/>
      <c r="IG310" s="739"/>
      <c r="IH310" s="739"/>
      <c r="II310" s="739"/>
      <c r="IJ310" s="739"/>
      <c r="IK310" s="739"/>
      <c r="IL310" s="743"/>
      <c r="IM310" s="743"/>
      <c r="IN310" s="743"/>
      <c r="IO310" s="743"/>
      <c r="IP310" s="743"/>
      <c r="IQ310" s="739"/>
      <c r="IR310" s="739"/>
      <c r="IS310" s="739"/>
      <c r="IT310" s="739"/>
      <c r="IU310" s="739"/>
      <c r="IV310" s="739"/>
      <c r="IW310" s="739"/>
      <c r="IX310" s="739"/>
      <c r="IY310" s="739"/>
      <c r="IZ310" s="739"/>
      <c r="JA310" s="739"/>
      <c r="JB310" s="743">
        <v>12</v>
      </c>
      <c r="JC310" s="743">
        <v>0</v>
      </c>
      <c r="JD310" s="743">
        <v>0</v>
      </c>
      <c r="JE310" s="743">
        <v>0</v>
      </c>
      <c r="JF310" s="743">
        <v>0</v>
      </c>
      <c r="JG310" s="739">
        <v>1</v>
      </c>
      <c r="JH310" s="739">
        <v>0</v>
      </c>
      <c r="JI310" s="739">
        <v>0</v>
      </c>
      <c r="JJ310" s="739">
        <v>4</v>
      </c>
      <c r="JK310" s="739">
        <v>0</v>
      </c>
      <c r="JL310" s="739">
        <v>1</v>
      </c>
      <c r="JM310" s="739">
        <v>13</v>
      </c>
      <c r="JN310" s="28">
        <f t="shared" si="250"/>
        <v>31</v>
      </c>
      <c r="JO310" s="28">
        <f t="shared" si="251"/>
        <v>0</v>
      </c>
      <c r="JP310" s="28"/>
      <c r="JQ310" s="28"/>
      <c r="JR310" s="28"/>
      <c r="JS310" s="28"/>
      <c r="JT310" s="28"/>
      <c r="JU310" s="28"/>
      <c r="JV310" s="28"/>
      <c r="JW310" s="28"/>
      <c r="JX310" s="28"/>
      <c r="JY310" s="28"/>
      <c r="JZ310" s="28"/>
      <c r="KA310" s="28"/>
      <c r="KB310" s="28"/>
      <c r="KC310" s="28"/>
      <c r="KD310" s="28"/>
      <c r="KE310" s="824"/>
    </row>
    <row r="311" s="786" customFormat="1" hidden="1" customHeight="1" spans="1:291">
      <c r="A311" s="95" t="s">
        <v>1610</v>
      </c>
      <c r="B311" s="343">
        <v>2020</v>
      </c>
      <c r="C311" s="95" t="s">
        <v>1645</v>
      </c>
      <c r="D311" s="95" t="s">
        <v>1646</v>
      </c>
      <c r="E311" s="411"/>
      <c r="F311" s="1061" t="s">
        <v>740</v>
      </c>
      <c r="G311" s="112" t="s">
        <v>2232</v>
      </c>
      <c r="H311" s="1060" t="s">
        <v>741</v>
      </c>
      <c r="I311" s="99">
        <f t="shared" si="243"/>
        <v>-24</v>
      </c>
      <c r="J311" s="1141">
        <v>30</v>
      </c>
      <c r="K311" s="1130">
        <f t="shared" si="244"/>
        <v>6</v>
      </c>
      <c r="L311" s="1131">
        <f t="shared" si="245"/>
        <v>6</v>
      </c>
      <c r="M311" s="1132"/>
      <c r="N311" s="1137"/>
      <c r="O311" s="1134"/>
      <c r="P311" s="1135">
        <f t="shared" si="246"/>
        <v>0</v>
      </c>
      <c r="Q311" s="1154">
        <f t="shared" si="247"/>
        <v>50</v>
      </c>
      <c r="R311" s="1153"/>
      <c r="S311" s="1237"/>
      <c r="T311" s="1237"/>
      <c r="U311" s="1237"/>
      <c r="V311" s="1237"/>
      <c r="W311" s="1237"/>
      <c r="X311" s="1237"/>
      <c r="Y311" s="1237"/>
      <c r="Z311" s="1237"/>
      <c r="AA311" s="1153"/>
      <c r="AB311" s="1166"/>
      <c r="AC311" s="1153">
        <v>50</v>
      </c>
      <c r="AD311" s="1153"/>
      <c r="AE311" s="1153"/>
      <c r="AF311" s="1153"/>
      <c r="AG311" s="1153"/>
      <c r="AH311" s="1153"/>
      <c r="AI311" s="1153"/>
      <c r="AJ311" s="1153"/>
      <c r="AK311" s="1153"/>
      <c r="AL311" s="1153"/>
      <c r="AM311" s="1153"/>
      <c r="AN311" s="1153"/>
      <c r="AO311" s="1153"/>
      <c r="AP311" s="1153"/>
      <c r="AQ311" s="1153"/>
      <c r="AR311" s="1153"/>
      <c r="AS311" s="1176"/>
      <c r="AT311" s="1177"/>
      <c r="AU311" s="1178"/>
      <c r="AV311" s="1178"/>
      <c r="AW311" s="1178"/>
      <c r="AX311" s="1178"/>
      <c r="AY311" s="1178"/>
      <c r="AZ311" s="1178"/>
      <c r="BA311" s="1178"/>
      <c r="BB311" s="1178"/>
      <c r="BC311" s="1178"/>
      <c r="BD311" s="1178"/>
      <c r="BE311" s="1178"/>
      <c r="BF311" s="1178"/>
      <c r="BG311" s="1178"/>
      <c r="BH311" s="1178"/>
      <c r="BI311" s="1178"/>
      <c r="BJ311" s="1178"/>
      <c r="BK311" s="1186"/>
      <c r="BL311" s="1187">
        <v>-1</v>
      </c>
      <c r="BM311" s="1187"/>
      <c r="BN311" s="1187"/>
      <c r="BO311" s="1187"/>
      <c r="BP311" s="1187"/>
      <c r="BQ311" s="1187"/>
      <c r="BR311" s="1187"/>
      <c r="BS311" s="1187"/>
      <c r="BT311" s="1187"/>
      <c r="BU311" s="1187"/>
      <c r="BV311" s="1191"/>
      <c r="BW311" s="1186"/>
      <c r="BX311" s="1186"/>
      <c r="BY311" s="1186"/>
      <c r="BZ311" s="1186"/>
      <c r="CA311" s="1186"/>
      <c r="CB311" s="1186"/>
      <c r="CC311" s="1186"/>
      <c r="CD311" s="1186"/>
      <c r="CE311" s="1186"/>
      <c r="CF311" s="1186"/>
      <c r="CG311" s="1186"/>
      <c r="CH311" s="1186"/>
      <c r="CI311" s="1186"/>
      <c r="CJ311" s="1186"/>
      <c r="CK311" s="1186">
        <v>2</v>
      </c>
      <c r="CL311" s="1186"/>
      <c r="CM311" s="1186"/>
      <c r="CN311" s="1186">
        <v>2</v>
      </c>
      <c r="CO311" s="1186"/>
      <c r="CP311" s="1186"/>
      <c r="CQ311" s="1186">
        <v>12</v>
      </c>
      <c r="CR311" s="1186"/>
      <c r="CS311" s="1186"/>
      <c r="CT311" s="1186"/>
      <c r="CU311" s="1186"/>
      <c r="CV311" s="1186"/>
      <c r="CW311" s="1186"/>
      <c r="CX311" s="1186"/>
      <c r="CY311" s="1186"/>
      <c r="CZ311" s="1186"/>
      <c r="DA311" s="1186"/>
      <c r="DB311" s="1186"/>
      <c r="DC311" s="1186">
        <v>2</v>
      </c>
      <c r="DD311" s="1186"/>
      <c r="DE311" s="1186"/>
      <c r="DF311" s="1186"/>
      <c r="DG311" s="1186"/>
      <c r="DH311" s="1186"/>
      <c r="DI311" s="1186"/>
      <c r="DJ311" s="1186"/>
      <c r="DK311" s="1186"/>
      <c r="DL311" s="1186">
        <v>6</v>
      </c>
      <c r="DM311" s="1186"/>
      <c r="DN311" s="1186"/>
      <c r="DO311" s="1186"/>
      <c r="DP311" s="1186"/>
      <c r="DQ311" s="1186"/>
      <c r="DR311" s="1186"/>
      <c r="DS311" s="1186"/>
      <c r="DT311" s="1186"/>
      <c r="DU311" s="1186"/>
      <c r="DV311" s="1186"/>
      <c r="DW311" s="1186"/>
      <c r="DX311" s="1186"/>
      <c r="DY311" s="1186"/>
      <c r="DZ311" s="1186"/>
      <c r="EA311" s="1186"/>
      <c r="EB311" s="1186"/>
      <c r="EC311" s="1186"/>
      <c r="ED311" s="1186"/>
      <c r="EE311" s="1186"/>
      <c r="EF311" s="1186"/>
      <c r="EG311" s="1186"/>
      <c r="EH311" s="1186"/>
      <c r="EI311" s="1186"/>
      <c r="EJ311" s="1186"/>
      <c r="EK311" s="1197"/>
      <c r="EL311" s="1198"/>
      <c r="EM311" s="1186"/>
      <c r="EN311" s="1186"/>
      <c r="EO311" s="1186"/>
      <c r="EP311" s="1186"/>
      <c r="EQ311" s="1186"/>
      <c r="ER311" s="1186"/>
      <c r="ES311" s="1186"/>
      <c r="ET311" s="1186"/>
      <c r="EU311" s="1186"/>
      <c r="EV311" s="1186"/>
      <c r="EW311" s="1186"/>
      <c r="EX311" s="1186"/>
      <c r="EY311" s="1186"/>
      <c r="EZ311" s="1186"/>
      <c r="FA311" s="1186"/>
      <c r="FB311" s="1186"/>
      <c r="FC311" s="1209"/>
      <c r="FD311" s="1186"/>
      <c r="FE311" s="1186"/>
      <c r="FF311" s="1186"/>
      <c r="FG311" s="1186"/>
      <c r="FH311" s="1186"/>
      <c r="FI311" s="1186"/>
      <c r="FJ311" s="1186"/>
      <c r="FK311" s="1186"/>
      <c r="FL311" s="1209"/>
      <c r="FM311" s="1186"/>
      <c r="FN311" s="1186">
        <v>21</v>
      </c>
      <c r="FO311" s="1186"/>
      <c r="FP311" s="1186"/>
      <c r="FQ311" s="1186"/>
      <c r="FR311" s="1186"/>
      <c r="FS311" s="1186"/>
      <c r="FT311" s="1186"/>
      <c r="FU311" s="1186"/>
      <c r="FV311" s="1186"/>
      <c r="FW311" s="1186"/>
      <c r="FX311" s="1186"/>
      <c r="FY311" s="1186"/>
      <c r="FZ311" s="1186"/>
      <c r="GA311" s="1186"/>
      <c r="GB311" s="1186"/>
      <c r="GC311" s="1186"/>
      <c r="GD311" s="1186"/>
      <c r="GE311" s="1186"/>
      <c r="GF311" s="1186"/>
      <c r="GG311" s="1186"/>
      <c r="GH311" s="1186"/>
      <c r="GI311" s="1186"/>
      <c r="GJ311" s="1186"/>
      <c r="GK311" s="1186"/>
      <c r="GL311" s="1186"/>
      <c r="GM311" s="1186"/>
      <c r="GN311" s="1186"/>
      <c r="GO311" s="1186"/>
      <c r="GP311" s="1186"/>
      <c r="GQ311" s="1186"/>
      <c r="GR311" s="1186"/>
      <c r="GS311" s="1186"/>
      <c r="GT311" s="1186"/>
      <c r="GU311" s="1186"/>
      <c r="GV311" s="1186"/>
      <c r="GW311" s="1186"/>
      <c r="GX311" s="1186"/>
      <c r="GY311" s="1218"/>
      <c r="GZ311" s="364">
        <f t="shared" si="212"/>
        <v>24</v>
      </c>
      <c r="HA311" s="365">
        <f t="shared" si="234"/>
        <v>21</v>
      </c>
      <c r="HB311" s="366">
        <f t="shared" si="213"/>
        <v>45</v>
      </c>
      <c r="HC311" s="366">
        <v>44</v>
      </c>
      <c r="HD311" s="365">
        <v>6</v>
      </c>
      <c r="HE311" s="365"/>
      <c r="HF311" s="54"/>
      <c r="HG311" s="708"/>
      <c r="HH311" s="1261"/>
      <c r="HI311" s="709">
        <f t="shared" si="235"/>
        <v>0</v>
      </c>
      <c r="HJ311" s="710"/>
      <c r="HK311" s="1262">
        <v>448</v>
      </c>
      <c r="HL311" s="738" t="e">
        <f t="shared" si="252"/>
        <v>#DIV/0!</v>
      </c>
      <c r="HM311" s="739"/>
      <c r="HN311" s="739"/>
      <c r="HO311" s="739">
        <v>417</v>
      </c>
      <c r="HP311" s="740">
        <f t="shared" si="253"/>
        <v>2688</v>
      </c>
      <c r="HQ311" s="738"/>
      <c r="HR311" s="741"/>
      <c r="HS311" s="742">
        <v>44927</v>
      </c>
      <c r="HT311" s="739">
        <f ca="1" t="shared" si="236"/>
        <v>5</v>
      </c>
      <c r="HU311" s="739">
        <f ca="1" t="shared" si="237"/>
        <v>150</v>
      </c>
      <c r="HV311" s="739">
        <v>-20</v>
      </c>
      <c r="HW311" s="739">
        <f t="shared" si="238"/>
        <v>45</v>
      </c>
      <c r="HX311" s="761">
        <f t="shared" si="248"/>
        <v>-6.42857142857143</v>
      </c>
      <c r="HY311" s="739">
        <f ca="1" t="shared" si="249"/>
        <v>-15.6428571428571</v>
      </c>
      <c r="HZ311" s="739">
        <f t="shared" si="239"/>
        <v>6</v>
      </c>
      <c r="IA311" s="739"/>
      <c r="IB311" s="739">
        <f ca="1" t="shared" si="240"/>
        <v>9</v>
      </c>
      <c r="IC311" s="769">
        <f ca="1" t="shared" si="241"/>
        <v>0.3</v>
      </c>
      <c r="ID311" s="769">
        <f ca="1" t="shared" si="242"/>
        <v>20</v>
      </c>
      <c r="IE311" s="739"/>
      <c r="IF311" s="739"/>
      <c r="IG311" s="739"/>
      <c r="IH311" s="739"/>
      <c r="II311" s="739"/>
      <c r="IJ311" s="739"/>
      <c r="IK311" s="739"/>
      <c r="IL311" s="743"/>
      <c r="IM311" s="743"/>
      <c r="IN311" s="743"/>
      <c r="IO311" s="743"/>
      <c r="IP311" s="743"/>
      <c r="IQ311" s="739"/>
      <c r="IR311" s="739"/>
      <c r="IS311" s="739"/>
      <c r="IT311" s="739"/>
      <c r="IU311" s="739"/>
      <c r="IV311" s="739"/>
      <c r="IW311" s="739"/>
      <c r="IX311" s="739"/>
      <c r="IY311" s="739"/>
      <c r="IZ311" s="739"/>
      <c r="JA311" s="739"/>
      <c r="JB311" s="743">
        <v>0</v>
      </c>
      <c r="JC311" s="743">
        <v>0</v>
      </c>
      <c r="JD311" s="743">
        <v>16</v>
      </c>
      <c r="JE311" s="743">
        <v>0</v>
      </c>
      <c r="JF311" s="743">
        <v>0</v>
      </c>
      <c r="JG311" s="739">
        <v>9</v>
      </c>
      <c r="JH311" s="739">
        <v>0</v>
      </c>
      <c r="JI311" s="739">
        <v>0</v>
      </c>
      <c r="JJ311" s="739">
        <v>0</v>
      </c>
      <c r="JK311" s="739">
        <v>10</v>
      </c>
      <c r="JL311" s="739">
        <v>3</v>
      </c>
      <c r="JM311" s="739">
        <v>6</v>
      </c>
      <c r="JN311" s="28">
        <f t="shared" si="250"/>
        <v>44</v>
      </c>
      <c r="JO311" s="28">
        <f t="shared" si="251"/>
        <v>0</v>
      </c>
      <c r="JP311" s="28"/>
      <c r="JQ311" s="28"/>
      <c r="JR311" s="28"/>
      <c r="JS311" s="28"/>
      <c r="JT311" s="28"/>
      <c r="JU311" s="28"/>
      <c r="JV311" s="28"/>
      <c r="JW311" s="28"/>
      <c r="JX311" s="28"/>
      <c r="JY311" s="28"/>
      <c r="JZ311" s="28"/>
      <c r="KA311" s="28"/>
      <c r="KB311" s="28"/>
      <c r="KC311" s="28"/>
      <c r="KD311" s="28"/>
      <c r="KE311" s="824"/>
    </row>
    <row r="312" s="786" customFormat="1" hidden="1" customHeight="1" spans="1:291">
      <c r="A312" s="95" t="s">
        <v>1610</v>
      </c>
      <c r="B312" s="343">
        <v>2020</v>
      </c>
      <c r="C312" s="95" t="s">
        <v>1843</v>
      </c>
      <c r="D312" s="95" t="s">
        <v>1844</v>
      </c>
      <c r="E312" s="411"/>
      <c r="F312" s="1061" t="s">
        <v>742</v>
      </c>
      <c r="G312" s="112" t="s">
        <v>2233</v>
      </c>
      <c r="H312" s="1060" t="s">
        <v>2234</v>
      </c>
      <c r="I312" s="99">
        <f t="shared" si="243"/>
        <v>0</v>
      </c>
      <c r="J312" s="1141">
        <v>1995</v>
      </c>
      <c r="K312" s="1130">
        <f t="shared" si="244"/>
        <v>1995</v>
      </c>
      <c r="L312" s="1131">
        <f t="shared" si="245"/>
        <v>1995</v>
      </c>
      <c r="M312" s="1132"/>
      <c r="N312" s="1137"/>
      <c r="O312" s="1134"/>
      <c r="P312" s="1135">
        <f t="shared" si="246"/>
        <v>0</v>
      </c>
      <c r="Q312" s="1154">
        <f t="shared" si="247"/>
        <v>0</v>
      </c>
      <c r="R312" s="1153"/>
      <c r="S312" s="1237"/>
      <c r="T312" s="1237"/>
      <c r="U312" s="1237"/>
      <c r="V312" s="1237"/>
      <c r="W312" s="1237"/>
      <c r="X312" s="1237"/>
      <c r="Y312" s="1237"/>
      <c r="Z312" s="1237"/>
      <c r="AA312" s="1153"/>
      <c r="AB312" s="1166"/>
      <c r="AC312" s="1237"/>
      <c r="AD312" s="1237"/>
      <c r="AE312" s="1237"/>
      <c r="AF312" s="1237"/>
      <c r="AG312" s="1237"/>
      <c r="AH312" s="1237"/>
      <c r="AI312" s="1237"/>
      <c r="AJ312" s="1237"/>
      <c r="AK312" s="1237"/>
      <c r="AL312" s="1237"/>
      <c r="AM312" s="1237"/>
      <c r="AN312" s="1237"/>
      <c r="AO312" s="1237"/>
      <c r="AP312" s="1237"/>
      <c r="AQ312" s="1237"/>
      <c r="AR312" s="1237"/>
      <c r="AS312" s="1176"/>
      <c r="AT312" s="1177"/>
      <c r="AU312" s="1178"/>
      <c r="AV312" s="1178"/>
      <c r="AW312" s="1178"/>
      <c r="AX312" s="1178"/>
      <c r="AY312" s="1178"/>
      <c r="AZ312" s="1178"/>
      <c r="BA312" s="1178"/>
      <c r="BB312" s="1178"/>
      <c r="BC312" s="1178"/>
      <c r="BD312" s="1178"/>
      <c r="BE312" s="1178"/>
      <c r="BF312" s="1178"/>
      <c r="BG312" s="1178"/>
      <c r="BH312" s="1178"/>
      <c r="BI312" s="1178"/>
      <c r="BJ312" s="1178"/>
      <c r="BK312" s="1186"/>
      <c r="BL312" s="1187">
        <v>-1995</v>
      </c>
      <c r="BM312" s="1187"/>
      <c r="BN312" s="1187"/>
      <c r="BO312" s="1187"/>
      <c r="BP312" s="1187"/>
      <c r="BQ312" s="1187"/>
      <c r="BR312" s="1187"/>
      <c r="BS312" s="1187"/>
      <c r="BT312" s="1187"/>
      <c r="BU312" s="1187"/>
      <c r="BV312" s="1191"/>
      <c r="BW312" s="1186"/>
      <c r="BX312" s="1186"/>
      <c r="BY312" s="1186"/>
      <c r="BZ312" s="1186"/>
      <c r="CA312" s="1186"/>
      <c r="CB312" s="1186"/>
      <c r="CC312" s="1186"/>
      <c r="CD312" s="1186"/>
      <c r="CE312" s="1186"/>
      <c r="CF312" s="1186"/>
      <c r="CG312" s="1186"/>
      <c r="CH312" s="1186"/>
      <c r="CI312" s="1186"/>
      <c r="CJ312" s="1186"/>
      <c r="CK312" s="1186"/>
      <c r="CL312" s="1186"/>
      <c r="CM312" s="1186"/>
      <c r="CN312" s="1186"/>
      <c r="CO312" s="1186"/>
      <c r="CP312" s="1186"/>
      <c r="CQ312" s="1186"/>
      <c r="CR312" s="1186"/>
      <c r="CS312" s="1186"/>
      <c r="CT312" s="1186"/>
      <c r="CU312" s="1186"/>
      <c r="CV312" s="1186"/>
      <c r="CW312" s="1186"/>
      <c r="CX312" s="1186"/>
      <c r="CY312" s="1186"/>
      <c r="CZ312" s="1186"/>
      <c r="DA312" s="1186"/>
      <c r="DB312" s="1186"/>
      <c r="DC312" s="1186"/>
      <c r="DD312" s="1186"/>
      <c r="DE312" s="1186"/>
      <c r="DF312" s="1186"/>
      <c r="DG312" s="1186"/>
      <c r="DH312" s="1186"/>
      <c r="DI312" s="1186"/>
      <c r="DJ312" s="1186"/>
      <c r="DK312" s="1186"/>
      <c r="DL312" s="1186"/>
      <c r="DM312" s="1186"/>
      <c r="DN312" s="1186"/>
      <c r="DO312" s="1186"/>
      <c r="DP312" s="1186"/>
      <c r="DQ312" s="1186"/>
      <c r="DR312" s="1186"/>
      <c r="DS312" s="1186"/>
      <c r="DT312" s="1186"/>
      <c r="DU312" s="1186"/>
      <c r="DV312" s="1186"/>
      <c r="DW312" s="1186"/>
      <c r="DX312" s="1186"/>
      <c r="DY312" s="1186"/>
      <c r="DZ312" s="1186"/>
      <c r="EA312" s="1186"/>
      <c r="EB312" s="1186"/>
      <c r="EC312" s="1186"/>
      <c r="ED312" s="1186"/>
      <c r="EE312" s="1186"/>
      <c r="EF312" s="1186"/>
      <c r="EG312" s="1186"/>
      <c r="EH312" s="1186"/>
      <c r="EI312" s="1186"/>
      <c r="EJ312" s="1186"/>
      <c r="EK312" s="1197"/>
      <c r="EL312" s="1198"/>
      <c r="EM312" s="1186"/>
      <c r="EN312" s="1186"/>
      <c r="EO312" s="1186"/>
      <c r="EP312" s="1186"/>
      <c r="EQ312" s="1186"/>
      <c r="ER312" s="1186"/>
      <c r="ES312" s="1186"/>
      <c r="ET312" s="1186"/>
      <c r="EU312" s="1186"/>
      <c r="EV312" s="1186"/>
      <c r="EW312" s="1186"/>
      <c r="EX312" s="1186"/>
      <c r="EY312" s="1186"/>
      <c r="EZ312" s="1186"/>
      <c r="FA312" s="1186"/>
      <c r="FB312" s="1186"/>
      <c r="FC312" s="1209"/>
      <c r="FD312" s="1186"/>
      <c r="FE312" s="1186"/>
      <c r="FF312" s="1186"/>
      <c r="FG312" s="1186"/>
      <c r="FH312" s="1186"/>
      <c r="FI312" s="1186"/>
      <c r="FJ312" s="1186"/>
      <c r="FK312" s="1186"/>
      <c r="FL312" s="1209"/>
      <c r="FM312" s="1186"/>
      <c r="FN312" s="1186"/>
      <c r="FO312" s="1186"/>
      <c r="FP312" s="1186"/>
      <c r="FQ312" s="1186"/>
      <c r="FR312" s="1186"/>
      <c r="FS312" s="1186"/>
      <c r="FT312" s="1186"/>
      <c r="FU312" s="1186"/>
      <c r="FV312" s="1186"/>
      <c r="FW312" s="1186"/>
      <c r="FX312" s="1186"/>
      <c r="FY312" s="1186"/>
      <c r="FZ312" s="1186"/>
      <c r="GA312" s="1186"/>
      <c r="GB312" s="1186"/>
      <c r="GC312" s="1186"/>
      <c r="GD312" s="1186"/>
      <c r="GE312" s="1186"/>
      <c r="GF312" s="1186"/>
      <c r="GG312" s="1186"/>
      <c r="GH312" s="1186"/>
      <c r="GI312" s="1186"/>
      <c r="GJ312" s="1186"/>
      <c r="GK312" s="1186"/>
      <c r="GL312" s="1186"/>
      <c r="GM312" s="1186"/>
      <c r="GN312" s="1186"/>
      <c r="GO312" s="1186"/>
      <c r="GP312" s="1186"/>
      <c r="GQ312" s="1186"/>
      <c r="GR312" s="1186"/>
      <c r="GS312" s="1186"/>
      <c r="GT312" s="1186"/>
      <c r="GU312" s="1186"/>
      <c r="GV312" s="1186"/>
      <c r="GW312" s="1186"/>
      <c r="GX312" s="1186"/>
      <c r="GY312" s="1218"/>
      <c r="GZ312" s="364">
        <f t="shared" si="212"/>
        <v>0</v>
      </c>
      <c r="HA312" s="365">
        <f t="shared" si="234"/>
        <v>0</v>
      </c>
      <c r="HB312" s="366">
        <f t="shared" si="213"/>
        <v>0</v>
      </c>
      <c r="HC312" s="366">
        <v>400</v>
      </c>
      <c r="HD312" s="365">
        <v>850</v>
      </c>
      <c r="HE312" s="365"/>
      <c r="HF312" s="54"/>
      <c r="HG312" s="708"/>
      <c r="HH312" s="708"/>
      <c r="HI312" s="709">
        <f t="shared" si="235"/>
        <v>0</v>
      </c>
      <c r="HJ312" s="710"/>
      <c r="HK312" s="710">
        <v>3.83</v>
      </c>
      <c r="HL312" s="738" t="e">
        <f t="shared" si="252"/>
        <v>#DIV/0!</v>
      </c>
      <c r="HM312" s="739"/>
      <c r="HN312" s="739">
        <v>2000</v>
      </c>
      <c r="HO312" s="739">
        <v>3.83</v>
      </c>
      <c r="HP312" s="740">
        <f t="shared" si="253"/>
        <v>7640.85</v>
      </c>
      <c r="HQ312" s="738"/>
      <c r="HR312" s="741"/>
      <c r="HS312" s="742">
        <v>44927</v>
      </c>
      <c r="HT312" s="739">
        <f ca="1" t="shared" si="236"/>
        <v>5</v>
      </c>
      <c r="HU312" s="739">
        <f ca="1" t="shared" si="237"/>
        <v>150</v>
      </c>
      <c r="HV312" s="739">
        <v>1995</v>
      </c>
      <c r="HW312" s="739">
        <f t="shared" si="238"/>
        <v>0</v>
      </c>
      <c r="HX312" s="761">
        <f t="shared" si="248"/>
        <v>0</v>
      </c>
      <c r="HY312" s="739">
        <f ca="1" t="shared" si="249"/>
        <v>0</v>
      </c>
      <c r="HZ312" s="739">
        <f t="shared" si="239"/>
        <v>1995</v>
      </c>
      <c r="IA312" s="739"/>
      <c r="IB312" s="739">
        <f ca="1" t="shared" si="240"/>
        <v>0</v>
      </c>
      <c r="IC312" s="769">
        <f ca="1" t="shared" si="241"/>
        <v>0</v>
      </c>
      <c r="ID312" s="769" t="e">
        <f ca="1" t="shared" si="242"/>
        <v>#DIV/0!</v>
      </c>
      <c r="IE312" s="739"/>
      <c r="IF312" s="739"/>
      <c r="IG312" s="739"/>
      <c r="IH312" s="739"/>
      <c r="II312" s="739"/>
      <c r="IJ312" s="739"/>
      <c r="IK312" s="739"/>
      <c r="IL312" s="743"/>
      <c r="IM312" s="743"/>
      <c r="IN312" s="743"/>
      <c r="IO312" s="743"/>
      <c r="IP312" s="743"/>
      <c r="IQ312" s="739"/>
      <c r="IR312" s="739"/>
      <c r="IS312" s="739"/>
      <c r="IT312" s="739"/>
      <c r="IU312" s="739"/>
      <c r="IV312" s="739"/>
      <c r="IW312" s="739"/>
      <c r="IX312" s="739"/>
      <c r="IY312" s="739"/>
      <c r="IZ312" s="739"/>
      <c r="JA312" s="739"/>
      <c r="JB312" s="743">
        <v>0</v>
      </c>
      <c r="JC312" s="743">
        <v>0</v>
      </c>
      <c r="JD312" s="743">
        <v>400</v>
      </c>
      <c r="JE312" s="743">
        <v>0</v>
      </c>
      <c r="JF312" s="743">
        <v>0</v>
      </c>
      <c r="JG312" s="739">
        <v>0</v>
      </c>
      <c r="JH312" s="739">
        <v>0</v>
      </c>
      <c r="JI312" s="739">
        <v>0</v>
      </c>
      <c r="JJ312" s="739">
        <v>0</v>
      </c>
      <c r="JK312" s="739">
        <v>0</v>
      </c>
      <c r="JL312" s="739">
        <v>0</v>
      </c>
      <c r="JM312" s="739">
        <v>0</v>
      </c>
      <c r="JN312" s="28">
        <f t="shared" si="250"/>
        <v>400</v>
      </c>
      <c r="JO312" s="28">
        <f t="shared" si="251"/>
        <v>0</v>
      </c>
      <c r="JP312" s="28"/>
      <c r="JQ312" s="28"/>
      <c r="JR312" s="28"/>
      <c r="JS312" s="28"/>
      <c r="JT312" s="28"/>
      <c r="JU312" s="28"/>
      <c r="JV312" s="28"/>
      <c r="JW312" s="28"/>
      <c r="JX312" s="28"/>
      <c r="JY312" s="28"/>
      <c r="JZ312" s="28"/>
      <c r="KA312" s="28"/>
      <c r="KB312" s="28"/>
      <c r="KC312" s="28"/>
      <c r="KD312" s="28"/>
      <c r="KE312" s="824"/>
    </row>
    <row r="313" s="786" customFormat="1" hidden="1" customHeight="1" spans="1:291">
      <c r="A313" s="95" t="s">
        <v>1610</v>
      </c>
      <c r="B313" s="343">
        <v>2020</v>
      </c>
      <c r="C313" s="95" t="s">
        <v>1843</v>
      </c>
      <c r="D313" s="95" t="s">
        <v>1844</v>
      </c>
      <c r="E313" s="411"/>
      <c r="F313" s="1061" t="s">
        <v>744</v>
      </c>
      <c r="G313" s="112" t="s">
        <v>2235</v>
      </c>
      <c r="H313" s="1060" t="s">
        <v>2236</v>
      </c>
      <c r="I313" s="99">
        <f t="shared" si="243"/>
        <v>0</v>
      </c>
      <c r="J313" s="1141">
        <v>1745</v>
      </c>
      <c r="K313" s="1130">
        <f t="shared" si="244"/>
        <v>1745</v>
      </c>
      <c r="L313" s="1131">
        <f t="shared" si="245"/>
        <v>1745</v>
      </c>
      <c r="M313" s="1140" t="s">
        <v>2237</v>
      </c>
      <c r="N313" s="1137"/>
      <c r="O313" s="1134"/>
      <c r="P313" s="1135">
        <f t="shared" si="246"/>
        <v>0</v>
      </c>
      <c r="Q313" s="1154">
        <f t="shared" si="247"/>
        <v>0</v>
      </c>
      <c r="R313" s="1153"/>
      <c r="S313" s="1237"/>
      <c r="T313" s="1237"/>
      <c r="U313" s="1237"/>
      <c r="V313" s="1237"/>
      <c r="W313" s="1237"/>
      <c r="X313" s="1237"/>
      <c r="Y313" s="1237"/>
      <c r="Z313" s="1237"/>
      <c r="AA313" s="1153"/>
      <c r="AB313" s="1166"/>
      <c r="AC313" s="1237"/>
      <c r="AD313" s="1237"/>
      <c r="AE313" s="1237"/>
      <c r="AF313" s="1237"/>
      <c r="AG313" s="1237"/>
      <c r="AH313" s="1237"/>
      <c r="AI313" s="1237"/>
      <c r="AJ313" s="1237"/>
      <c r="AK313" s="1237"/>
      <c r="AL313" s="1237"/>
      <c r="AM313" s="1237"/>
      <c r="AN313" s="1237"/>
      <c r="AO313" s="1237"/>
      <c r="AP313" s="1237"/>
      <c r="AQ313" s="1237"/>
      <c r="AR313" s="1237"/>
      <c r="AS313" s="1176"/>
      <c r="AT313" s="1177"/>
      <c r="AU313" s="1178"/>
      <c r="AV313" s="1178"/>
      <c r="AW313" s="1178"/>
      <c r="AX313" s="1178"/>
      <c r="AY313" s="1178"/>
      <c r="AZ313" s="1178"/>
      <c r="BA313" s="1178"/>
      <c r="BB313" s="1178"/>
      <c r="BC313" s="1178"/>
      <c r="BD313" s="1178"/>
      <c r="BE313" s="1178"/>
      <c r="BF313" s="1178"/>
      <c r="BG313" s="1178"/>
      <c r="BH313" s="1178"/>
      <c r="BI313" s="1178"/>
      <c r="BJ313" s="1178"/>
      <c r="BK313" s="1186"/>
      <c r="BL313" s="1187">
        <v>-1745</v>
      </c>
      <c r="BM313" s="1187"/>
      <c r="BN313" s="1187"/>
      <c r="BO313" s="1187"/>
      <c r="BP313" s="1187"/>
      <c r="BQ313" s="1187"/>
      <c r="BR313" s="1187"/>
      <c r="BS313" s="1187"/>
      <c r="BT313" s="1187"/>
      <c r="BU313" s="1187"/>
      <c r="BV313" s="1191"/>
      <c r="BW313" s="1186"/>
      <c r="BX313" s="1186"/>
      <c r="BY313" s="1186"/>
      <c r="BZ313" s="1186"/>
      <c r="CA313" s="1186"/>
      <c r="CB313" s="1186"/>
      <c r="CC313" s="1186"/>
      <c r="CD313" s="1186"/>
      <c r="CE313" s="1186"/>
      <c r="CF313" s="1186"/>
      <c r="CG313" s="1186"/>
      <c r="CH313" s="1186"/>
      <c r="CI313" s="1186"/>
      <c r="CJ313" s="1186"/>
      <c r="CK313" s="1186"/>
      <c r="CL313" s="1186"/>
      <c r="CM313" s="1186"/>
      <c r="CN313" s="1186"/>
      <c r="CO313" s="1186"/>
      <c r="CP313" s="1186"/>
      <c r="CQ313" s="1186"/>
      <c r="CR313" s="1186"/>
      <c r="CS313" s="1186"/>
      <c r="CT313" s="1186"/>
      <c r="CU313" s="1186"/>
      <c r="CV313" s="1186"/>
      <c r="CW313" s="1186"/>
      <c r="CX313" s="1186"/>
      <c r="CY313" s="1186"/>
      <c r="CZ313" s="1186"/>
      <c r="DA313" s="1186"/>
      <c r="DB313" s="1186"/>
      <c r="DC313" s="1186"/>
      <c r="DD313" s="1186"/>
      <c r="DE313" s="1186"/>
      <c r="DF313" s="1186"/>
      <c r="DG313" s="1186"/>
      <c r="DH313" s="1186"/>
      <c r="DI313" s="1186"/>
      <c r="DJ313" s="1186"/>
      <c r="DK313" s="1186"/>
      <c r="DL313" s="1186"/>
      <c r="DM313" s="1186"/>
      <c r="DN313" s="1186"/>
      <c r="DO313" s="1186"/>
      <c r="DP313" s="1186"/>
      <c r="DQ313" s="1186"/>
      <c r="DR313" s="1186"/>
      <c r="DS313" s="1186"/>
      <c r="DT313" s="1186"/>
      <c r="DU313" s="1186"/>
      <c r="DV313" s="1186"/>
      <c r="DW313" s="1186"/>
      <c r="DX313" s="1186"/>
      <c r="DY313" s="1186"/>
      <c r="DZ313" s="1186"/>
      <c r="EA313" s="1186"/>
      <c r="EB313" s="1186"/>
      <c r="EC313" s="1186"/>
      <c r="ED313" s="1186"/>
      <c r="EE313" s="1186"/>
      <c r="EF313" s="1186"/>
      <c r="EG313" s="1186"/>
      <c r="EH313" s="1186"/>
      <c r="EI313" s="1186"/>
      <c r="EJ313" s="1186"/>
      <c r="EK313" s="1197"/>
      <c r="EL313" s="1198"/>
      <c r="EM313" s="1186"/>
      <c r="EN313" s="1186"/>
      <c r="EO313" s="1186"/>
      <c r="EP313" s="1186"/>
      <c r="EQ313" s="1186"/>
      <c r="ER313" s="1186"/>
      <c r="ES313" s="1186"/>
      <c r="ET313" s="1186"/>
      <c r="EU313" s="1186"/>
      <c r="EV313" s="1186"/>
      <c r="EW313" s="1186"/>
      <c r="EX313" s="1186"/>
      <c r="EY313" s="1186"/>
      <c r="EZ313" s="1186"/>
      <c r="FA313" s="1186"/>
      <c r="FB313" s="1186"/>
      <c r="FC313" s="1209"/>
      <c r="FD313" s="1186"/>
      <c r="FE313" s="1186"/>
      <c r="FF313" s="1186"/>
      <c r="FG313" s="1186"/>
      <c r="FH313" s="1186"/>
      <c r="FI313" s="1186"/>
      <c r="FJ313" s="1186"/>
      <c r="FK313" s="1186"/>
      <c r="FL313" s="1209"/>
      <c r="FM313" s="1186"/>
      <c r="FN313" s="1186"/>
      <c r="FO313" s="1186"/>
      <c r="FP313" s="1186"/>
      <c r="FQ313" s="1186"/>
      <c r="FR313" s="1186"/>
      <c r="FS313" s="1186"/>
      <c r="FT313" s="1186"/>
      <c r="FU313" s="1186"/>
      <c r="FV313" s="1186"/>
      <c r="FW313" s="1186"/>
      <c r="FX313" s="1186"/>
      <c r="FY313" s="1186"/>
      <c r="FZ313" s="1186"/>
      <c r="GA313" s="1186"/>
      <c r="GB313" s="1186"/>
      <c r="GC313" s="1186"/>
      <c r="GD313" s="1186"/>
      <c r="GE313" s="1186"/>
      <c r="GF313" s="1186"/>
      <c r="GG313" s="1186"/>
      <c r="GH313" s="1186"/>
      <c r="GI313" s="1186"/>
      <c r="GJ313" s="1186"/>
      <c r="GK313" s="1186"/>
      <c r="GL313" s="1186"/>
      <c r="GM313" s="1186"/>
      <c r="GN313" s="1186"/>
      <c r="GO313" s="1186"/>
      <c r="GP313" s="1186"/>
      <c r="GQ313" s="1186"/>
      <c r="GR313" s="1186"/>
      <c r="GS313" s="1186"/>
      <c r="GT313" s="1186"/>
      <c r="GU313" s="1186"/>
      <c r="GV313" s="1186"/>
      <c r="GW313" s="1186"/>
      <c r="GX313" s="1186"/>
      <c r="GY313" s="1218"/>
      <c r="GZ313" s="364">
        <f t="shared" si="212"/>
        <v>0</v>
      </c>
      <c r="HA313" s="365">
        <f t="shared" si="234"/>
        <v>0</v>
      </c>
      <c r="HB313" s="366">
        <f t="shared" si="213"/>
        <v>0</v>
      </c>
      <c r="HC313" s="366">
        <v>420</v>
      </c>
      <c r="HD313" s="365">
        <v>1050</v>
      </c>
      <c r="HE313" s="365"/>
      <c r="HF313" s="54"/>
      <c r="HG313" s="708"/>
      <c r="HH313" s="708"/>
      <c r="HI313" s="709">
        <f t="shared" si="235"/>
        <v>0</v>
      </c>
      <c r="HJ313" s="710"/>
      <c r="HK313" s="710">
        <v>3.68</v>
      </c>
      <c r="HL313" s="738" t="e">
        <f t="shared" si="252"/>
        <v>#DIV/0!</v>
      </c>
      <c r="HM313" s="739"/>
      <c r="HN313" s="739">
        <v>2000</v>
      </c>
      <c r="HO313" s="739">
        <v>3.68</v>
      </c>
      <c r="HP313" s="740">
        <f t="shared" si="253"/>
        <v>6421.6</v>
      </c>
      <c r="HQ313" s="738"/>
      <c r="HR313" s="741"/>
      <c r="HS313" s="742">
        <v>44927</v>
      </c>
      <c r="HT313" s="739">
        <f ca="1" t="shared" si="236"/>
        <v>5</v>
      </c>
      <c r="HU313" s="739">
        <f ca="1" t="shared" si="237"/>
        <v>150</v>
      </c>
      <c r="HV313" s="739">
        <v>1745</v>
      </c>
      <c r="HW313" s="739">
        <f t="shared" si="238"/>
        <v>0</v>
      </c>
      <c r="HX313" s="761">
        <f t="shared" si="248"/>
        <v>0</v>
      </c>
      <c r="HY313" s="739">
        <f ca="1" t="shared" si="249"/>
        <v>0</v>
      </c>
      <c r="HZ313" s="739">
        <f t="shared" si="239"/>
        <v>1745</v>
      </c>
      <c r="IA313" s="739"/>
      <c r="IB313" s="739">
        <f ca="1" t="shared" si="240"/>
        <v>0</v>
      </c>
      <c r="IC313" s="769">
        <f ca="1" t="shared" si="241"/>
        <v>0</v>
      </c>
      <c r="ID313" s="769" t="e">
        <f ca="1" t="shared" si="242"/>
        <v>#DIV/0!</v>
      </c>
      <c r="IE313" s="739"/>
      <c r="IF313" s="739"/>
      <c r="IG313" s="739"/>
      <c r="IH313" s="739"/>
      <c r="II313" s="739"/>
      <c r="IJ313" s="739"/>
      <c r="IK313" s="739"/>
      <c r="IL313" s="743"/>
      <c r="IM313" s="743"/>
      <c r="IN313" s="743"/>
      <c r="IO313" s="743"/>
      <c r="IP313" s="743"/>
      <c r="IQ313" s="739"/>
      <c r="IR313" s="739"/>
      <c r="IS313" s="739"/>
      <c r="IT313" s="739"/>
      <c r="IU313" s="739"/>
      <c r="IV313" s="739"/>
      <c r="IW313" s="739"/>
      <c r="IX313" s="739"/>
      <c r="IY313" s="739"/>
      <c r="IZ313" s="739"/>
      <c r="JA313" s="739"/>
      <c r="JB313" s="743">
        <v>0</v>
      </c>
      <c r="JC313" s="743">
        <v>0</v>
      </c>
      <c r="JD313" s="743">
        <v>420</v>
      </c>
      <c r="JE313" s="743">
        <v>0</v>
      </c>
      <c r="JF313" s="743">
        <v>0</v>
      </c>
      <c r="JG313" s="739">
        <v>0</v>
      </c>
      <c r="JH313" s="739">
        <v>0</v>
      </c>
      <c r="JI313" s="739">
        <v>0</v>
      </c>
      <c r="JJ313" s="739">
        <v>0</v>
      </c>
      <c r="JK313" s="739">
        <v>0</v>
      </c>
      <c r="JL313" s="739">
        <v>0</v>
      </c>
      <c r="JM313" s="739">
        <v>0</v>
      </c>
      <c r="JN313" s="28">
        <f t="shared" si="250"/>
        <v>420</v>
      </c>
      <c r="JO313" s="28">
        <f t="shared" si="251"/>
        <v>0</v>
      </c>
      <c r="JP313" s="28"/>
      <c r="JQ313" s="28"/>
      <c r="JR313" s="28"/>
      <c r="JS313" s="28"/>
      <c r="JT313" s="28"/>
      <c r="JU313" s="28"/>
      <c r="JV313" s="28"/>
      <c r="JW313" s="28"/>
      <c r="JX313" s="28"/>
      <c r="JY313" s="28"/>
      <c r="JZ313" s="28"/>
      <c r="KA313" s="28"/>
      <c r="KB313" s="28"/>
      <c r="KC313" s="28"/>
      <c r="KD313" s="28"/>
      <c r="KE313" s="824"/>
    </row>
    <row r="314" s="786" customFormat="1" hidden="1" customHeight="1" spans="1:291">
      <c r="A314" s="95" t="s">
        <v>1610</v>
      </c>
      <c r="B314" s="343">
        <v>2022</v>
      </c>
      <c r="C314" s="95" t="s">
        <v>1843</v>
      </c>
      <c r="D314" s="95" t="s">
        <v>1844</v>
      </c>
      <c r="E314" s="411"/>
      <c r="F314" s="1061" t="s">
        <v>2238</v>
      </c>
      <c r="G314" s="112" t="s">
        <v>2239</v>
      </c>
      <c r="H314" s="1060" t="s">
        <v>2240</v>
      </c>
      <c r="I314" s="99">
        <f t="shared" si="243"/>
        <v>0</v>
      </c>
      <c r="J314" s="1141">
        <v>300</v>
      </c>
      <c r="K314" s="1130">
        <f t="shared" si="244"/>
        <v>300</v>
      </c>
      <c r="L314" s="1131">
        <f t="shared" si="245"/>
        <v>300</v>
      </c>
      <c r="M314" s="1140"/>
      <c r="N314" s="1137"/>
      <c r="O314" s="1134"/>
      <c r="P314" s="1135">
        <f t="shared" si="246"/>
        <v>0</v>
      </c>
      <c r="Q314" s="1154">
        <f t="shared" si="247"/>
        <v>0</v>
      </c>
      <c r="R314" s="1153"/>
      <c r="S314" s="1153"/>
      <c r="T314" s="1153"/>
      <c r="U314" s="1153"/>
      <c r="V314" s="1153"/>
      <c r="W314" s="1153"/>
      <c r="X314" s="1153"/>
      <c r="Y314" s="1153"/>
      <c r="Z314" s="1153"/>
      <c r="AA314" s="1153"/>
      <c r="AB314" s="1166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76"/>
      <c r="AT314" s="1177"/>
      <c r="AU314" s="1178"/>
      <c r="AV314" s="1178"/>
      <c r="AW314" s="1178"/>
      <c r="AX314" s="1178"/>
      <c r="AY314" s="1178"/>
      <c r="AZ314" s="1178"/>
      <c r="BA314" s="1178"/>
      <c r="BB314" s="1178"/>
      <c r="BC314" s="1178"/>
      <c r="BD314" s="1178"/>
      <c r="BE314" s="1178"/>
      <c r="BF314" s="1178"/>
      <c r="BG314" s="1178"/>
      <c r="BH314" s="1178"/>
      <c r="BI314" s="1178"/>
      <c r="BJ314" s="1178"/>
      <c r="BK314" s="1186"/>
      <c r="BL314" s="1187">
        <v>-300</v>
      </c>
      <c r="BM314" s="1187"/>
      <c r="BN314" s="1187"/>
      <c r="BO314" s="1187"/>
      <c r="BP314" s="1187"/>
      <c r="BQ314" s="1187"/>
      <c r="BR314" s="1187"/>
      <c r="BS314" s="1187"/>
      <c r="BT314" s="1187"/>
      <c r="BU314" s="1187"/>
      <c r="BV314" s="1191"/>
      <c r="BW314" s="1186"/>
      <c r="BX314" s="1186"/>
      <c r="BY314" s="1186"/>
      <c r="BZ314" s="1186"/>
      <c r="CA314" s="1186"/>
      <c r="CB314" s="1186"/>
      <c r="CC314" s="1186"/>
      <c r="CD314" s="1186"/>
      <c r="CE314" s="1186"/>
      <c r="CF314" s="1186"/>
      <c r="CG314" s="1186"/>
      <c r="CH314" s="1186"/>
      <c r="CI314" s="1186"/>
      <c r="CJ314" s="1186"/>
      <c r="CK314" s="1186"/>
      <c r="CL314" s="1186"/>
      <c r="CM314" s="1186"/>
      <c r="CN314" s="1186"/>
      <c r="CO314" s="1186"/>
      <c r="CP314" s="1186"/>
      <c r="CQ314" s="1186"/>
      <c r="CR314" s="1186"/>
      <c r="CS314" s="1186"/>
      <c r="CT314" s="1186"/>
      <c r="CU314" s="1186"/>
      <c r="CV314" s="1186"/>
      <c r="CW314" s="1186"/>
      <c r="CX314" s="1186"/>
      <c r="CY314" s="1186"/>
      <c r="CZ314" s="1186"/>
      <c r="DA314" s="1186"/>
      <c r="DB314" s="1186"/>
      <c r="DC314" s="1186"/>
      <c r="DD314" s="1186"/>
      <c r="DE314" s="1186"/>
      <c r="DF314" s="1186"/>
      <c r="DG314" s="1186"/>
      <c r="DH314" s="1186"/>
      <c r="DI314" s="1186"/>
      <c r="DJ314" s="1186"/>
      <c r="DK314" s="1186"/>
      <c r="DL314" s="1186"/>
      <c r="DM314" s="1186"/>
      <c r="DN314" s="1186"/>
      <c r="DO314" s="1186"/>
      <c r="DP314" s="1186"/>
      <c r="DQ314" s="1186"/>
      <c r="DR314" s="1186"/>
      <c r="DS314" s="1186"/>
      <c r="DT314" s="1186"/>
      <c r="DU314" s="1186"/>
      <c r="DV314" s="1186"/>
      <c r="DW314" s="1186"/>
      <c r="DX314" s="1186"/>
      <c r="DY314" s="1186"/>
      <c r="DZ314" s="1186"/>
      <c r="EA314" s="1186"/>
      <c r="EB314" s="1186"/>
      <c r="EC314" s="1186"/>
      <c r="ED314" s="1186"/>
      <c r="EE314" s="1186"/>
      <c r="EF314" s="1186"/>
      <c r="EG314" s="1186"/>
      <c r="EH314" s="1186"/>
      <c r="EI314" s="1186"/>
      <c r="EJ314" s="1186"/>
      <c r="EK314" s="1197"/>
      <c r="EL314" s="1198"/>
      <c r="EM314" s="1186"/>
      <c r="EN314" s="1186"/>
      <c r="EO314" s="1186"/>
      <c r="EP314" s="1186"/>
      <c r="EQ314" s="1186"/>
      <c r="ER314" s="1186"/>
      <c r="ES314" s="1186"/>
      <c r="ET314" s="1186"/>
      <c r="EU314" s="1186"/>
      <c r="EV314" s="1186"/>
      <c r="EW314" s="1186"/>
      <c r="EX314" s="1186"/>
      <c r="EY314" s="1186"/>
      <c r="EZ314" s="1186"/>
      <c r="FA314" s="1186"/>
      <c r="FB314" s="1186"/>
      <c r="FC314" s="1209"/>
      <c r="FD314" s="1186"/>
      <c r="FE314" s="1186"/>
      <c r="FF314" s="1186"/>
      <c r="FG314" s="1186"/>
      <c r="FH314" s="1186"/>
      <c r="FI314" s="1186"/>
      <c r="FJ314" s="1186"/>
      <c r="FK314" s="1186"/>
      <c r="FL314" s="1209"/>
      <c r="FM314" s="1186"/>
      <c r="FN314" s="1186"/>
      <c r="FO314" s="1186"/>
      <c r="FP314" s="1186"/>
      <c r="FQ314" s="1186"/>
      <c r="FR314" s="1186"/>
      <c r="FS314" s="1186"/>
      <c r="FT314" s="1186"/>
      <c r="FU314" s="1186"/>
      <c r="FV314" s="1186"/>
      <c r="FW314" s="1186"/>
      <c r="FX314" s="1186"/>
      <c r="FY314" s="1186"/>
      <c r="FZ314" s="1186"/>
      <c r="GA314" s="1186"/>
      <c r="GB314" s="1186"/>
      <c r="GC314" s="1186"/>
      <c r="GD314" s="1186"/>
      <c r="GE314" s="1186"/>
      <c r="GF314" s="1186"/>
      <c r="GG314" s="1186"/>
      <c r="GH314" s="1186"/>
      <c r="GI314" s="1186"/>
      <c r="GJ314" s="1186"/>
      <c r="GK314" s="1186"/>
      <c r="GL314" s="1186"/>
      <c r="GM314" s="1186"/>
      <c r="GN314" s="1186"/>
      <c r="GO314" s="1186"/>
      <c r="GP314" s="1186"/>
      <c r="GQ314" s="1186"/>
      <c r="GR314" s="1186"/>
      <c r="GS314" s="1186"/>
      <c r="GT314" s="1186"/>
      <c r="GU314" s="1186"/>
      <c r="GV314" s="1186"/>
      <c r="GW314" s="1186"/>
      <c r="GX314" s="1186"/>
      <c r="GY314" s="1218"/>
      <c r="GZ314" s="364">
        <f t="shared" si="212"/>
        <v>0</v>
      </c>
      <c r="HA314" s="365">
        <f t="shared" si="234"/>
        <v>0</v>
      </c>
      <c r="HB314" s="366">
        <f t="shared" si="213"/>
        <v>0</v>
      </c>
      <c r="HC314" s="366">
        <v>50</v>
      </c>
      <c r="HD314" s="365"/>
      <c r="HE314" s="365"/>
      <c r="HF314" s="54"/>
      <c r="HG314" s="708"/>
      <c r="HH314" s="708"/>
      <c r="HI314" s="709">
        <f t="shared" si="235"/>
        <v>0</v>
      </c>
      <c r="HJ314" s="710"/>
      <c r="HK314" s="710">
        <v>5.8</v>
      </c>
      <c r="HL314" s="738" t="e">
        <f t="shared" si="252"/>
        <v>#DIV/0!</v>
      </c>
      <c r="HM314" s="739"/>
      <c r="HN314" s="739"/>
      <c r="HO314" s="739">
        <v>5.8</v>
      </c>
      <c r="HP314" s="740">
        <f t="shared" si="253"/>
        <v>1740</v>
      </c>
      <c r="HQ314" s="738"/>
      <c r="HR314" s="741"/>
      <c r="HS314" s="742">
        <v>44927</v>
      </c>
      <c r="HT314" s="739">
        <f ca="1" t="shared" si="236"/>
        <v>5</v>
      </c>
      <c r="HU314" s="739">
        <f ca="1" t="shared" si="237"/>
        <v>150</v>
      </c>
      <c r="HV314" s="739">
        <v>300</v>
      </c>
      <c r="HW314" s="739">
        <f t="shared" si="238"/>
        <v>0</v>
      </c>
      <c r="HX314" s="761">
        <f t="shared" si="248"/>
        <v>0</v>
      </c>
      <c r="HY314" s="739">
        <f ca="1" t="shared" si="249"/>
        <v>0</v>
      </c>
      <c r="HZ314" s="739">
        <f t="shared" si="239"/>
        <v>300</v>
      </c>
      <c r="IA314" s="739"/>
      <c r="IB314" s="739">
        <f ca="1" t="shared" si="240"/>
        <v>0</v>
      </c>
      <c r="IC314" s="769">
        <f ca="1" t="shared" si="241"/>
        <v>0</v>
      </c>
      <c r="ID314" s="769" t="e">
        <f ca="1" t="shared" si="242"/>
        <v>#DIV/0!</v>
      </c>
      <c r="IE314" s="739"/>
      <c r="IF314" s="739"/>
      <c r="IG314" s="739"/>
      <c r="IH314" s="739"/>
      <c r="II314" s="739"/>
      <c r="IJ314" s="739"/>
      <c r="IK314" s="739"/>
      <c r="IL314" s="743"/>
      <c r="IM314" s="743"/>
      <c r="IN314" s="743"/>
      <c r="IO314" s="743"/>
      <c r="IP314" s="743"/>
      <c r="IQ314" s="739"/>
      <c r="IR314" s="739"/>
      <c r="IS314" s="739"/>
      <c r="IT314" s="739"/>
      <c r="IU314" s="739"/>
      <c r="IV314" s="739"/>
      <c r="IW314" s="739"/>
      <c r="IX314" s="739"/>
      <c r="IY314" s="739"/>
      <c r="IZ314" s="739"/>
      <c r="JA314" s="739"/>
      <c r="JB314" s="743">
        <v>0</v>
      </c>
      <c r="JC314" s="743">
        <v>0</v>
      </c>
      <c r="JD314" s="743">
        <v>0</v>
      </c>
      <c r="JE314" s="743">
        <v>0</v>
      </c>
      <c r="JF314" s="743">
        <v>0</v>
      </c>
      <c r="JG314" s="739">
        <v>0</v>
      </c>
      <c r="JH314" s="739">
        <v>0</v>
      </c>
      <c r="JI314" s="739">
        <v>0</v>
      </c>
      <c r="JJ314" s="739">
        <v>50</v>
      </c>
      <c r="JK314" s="739">
        <v>0</v>
      </c>
      <c r="JL314" s="739">
        <v>0</v>
      </c>
      <c r="JM314" s="739">
        <v>0</v>
      </c>
      <c r="JN314" s="28">
        <f t="shared" si="250"/>
        <v>50</v>
      </c>
      <c r="JO314" s="28">
        <f t="shared" si="251"/>
        <v>0</v>
      </c>
      <c r="JP314" s="28"/>
      <c r="JQ314" s="28"/>
      <c r="JR314" s="28"/>
      <c r="JS314" s="28"/>
      <c r="JT314" s="28"/>
      <c r="JU314" s="28"/>
      <c r="JV314" s="28"/>
      <c r="JW314" s="28"/>
      <c r="JX314" s="28"/>
      <c r="JY314" s="28"/>
      <c r="JZ314" s="28"/>
      <c r="KA314" s="28"/>
      <c r="KB314" s="28"/>
      <c r="KC314" s="28"/>
      <c r="KD314" s="28"/>
      <c r="KE314" s="824"/>
    </row>
    <row r="315" s="786" customFormat="1" hidden="1" customHeight="1" spans="1:291">
      <c r="A315" s="95" t="s">
        <v>1610</v>
      </c>
      <c r="B315" s="343">
        <v>2022</v>
      </c>
      <c r="C315" s="95" t="s">
        <v>1843</v>
      </c>
      <c r="D315" s="95" t="s">
        <v>1844</v>
      </c>
      <c r="E315" s="411"/>
      <c r="F315" s="1061" t="s">
        <v>2241</v>
      </c>
      <c r="G315" s="112" t="s">
        <v>2242</v>
      </c>
      <c r="H315" s="1060" t="s">
        <v>2243</v>
      </c>
      <c r="I315" s="99">
        <f t="shared" si="243"/>
        <v>-50</v>
      </c>
      <c r="J315" s="1141">
        <v>200</v>
      </c>
      <c r="K315" s="1130">
        <f t="shared" si="244"/>
        <v>150</v>
      </c>
      <c r="L315" s="1131">
        <f t="shared" si="245"/>
        <v>150</v>
      </c>
      <c r="M315" s="1140"/>
      <c r="N315" s="1137"/>
      <c r="O315" s="1134"/>
      <c r="P315" s="1135">
        <f t="shared" si="246"/>
        <v>0</v>
      </c>
      <c r="Q315" s="1154">
        <f t="shared" si="247"/>
        <v>0</v>
      </c>
      <c r="R315" s="1153"/>
      <c r="S315" s="1153"/>
      <c r="T315" s="1153"/>
      <c r="U315" s="1153"/>
      <c r="V315" s="1153"/>
      <c r="W315" s="1153"/>
      <c r="X315" s="1153"/>
      <c r="Y315" s="1153"/>
      <c r="Z315" s="1153"/>
      <c r="AA315" s="1153"/>
      <c r="AB315" s="1166"/>
      <c r="AC315" s="1153"/>
      <c r="AD315" s="1153"/>
      <c r="AE315" s="1153"/>
      <c r="AF315" s="1153"/>
      <c r="AG315" s="1153"/>
      <c r="AH315" s="1153"/>
      <c r="AI315" s="1153"/>
      <c r="AJ315" s="1153"/>
      <c r="AK315" s="1153"/>
      <c r="AL315" s="1153"/>
      <c r="AM315" s="1153"/>
      <c r="AN315" s="1153"/>
      <c r="AO315" s="1153"/>
      <c r="AP315" s="1153"/>
      <c r="AQ315" s="1153"/>
      <c r="AR315" s="1153"/>
      <c r="AS315" s="1176"/>
      <c r="AT315" s="1177"/>
      <c r="AU315" s="1178"/>
      <c r="AV315" s="1178"/>
      <c r="AW315" s="1178"/>
      <c r="AX315" s="1178"/>
      <c r="AY315" s="1178"/>
      <c r="AZ315" s="1178"/>
      <c r="BA315" s="1178"/>
      <c r="BB315" s="1178"/>
      <c r="BC315" s="1178"/>
      <c r="BD315" s="1178"/>
      <c r="BE315" s="1178">
        <v>50</v>
      </c>
      <c r="BF315" s="1178"/>
      <c r="BG315" s="1178"/>
      <c r="BH315" s="1178"/>
      <c r="BI315" s="1178"/>
      <c r="BJ315" s="1178"/>
      <c r="BK315" s="1186"/>
      <c r="BL315" s="1187">
        <v>-200</v>
      </c>
      <c r="BM315" s="1187"/>
      <c r="BN315" s="1187"/>
      <c r="BO315" s="1187"/>
      <c r="BP315" s="1187"/>
      <c r="BQ315" s="1187"/>
      <c r="BR315" s="1187"/>
      <c r="BS315" s="1187"/>
      <c r="BT315" s="1187"/>
      <c r="BU315" s="1187"/>
      <c r="BV315" s="1191"/>
      <c r="BW315" s="1186"/>
      <c r="BX315" s="1186"/>
      <c r="BY315" s="1186"/>
      <c r="BZ315" s="1186"/>
      <c r="CA315" s="1186"/>
      <c r="CB315" s="1186"/>
      <c r="CC315" s="1186"/>
      <c r="CD315" s="1186"/>
      <c r="CE315" s="1186"/>
      <c r="CF315" s="1186"/>
      <c r="CG315" s="1186"/>
      <c r="CH315" s="1186"/>
      <c r="CI315" s="1186"/>
      <c r="CJ315" s="1186"/>
      <c r="CK315" s="1186"/>
      <c r="CL315" s="1186"/>
      <c r="CM315" s="1186"/>
      <c r="CN315" s="1186"/>
      <c r="CO315" s="1186"/>
      <c r="CP315" s="1186"/>
      <c r="CQ315" s="1186"/>
      <c r="CR315" s="1186"/>
      <c r="CS315" s="1186"/>
      <c r="CT315" s="1186"/>
      <c r="CU315" s="1186"/>
      <c r="CV315" s="1186"/>
      <c r="CW315" s="1186"/>
      <c r="CX315" s="1186"/>
      <c r="CY315" s="1186"/>
      <c r="CZ315" s="1186"/>
      <c r="DA315" s="1186"/>
      <c r="DB315" s="1186"/>
      <c r="DC315" s="1186"/>
      <c r="DD315" s="1186"/>
      <c r="DE315" s="1186"/>
      <c r="DF315" s="1186"/>
      <c r="DG315" s="1186"/>
      <c r="DH315" s="1186"/>
      <c r="DI315" s="1186"/>
      <c r="DJ315" s="1186"/>
      <c r="DK315" s="1186"/>
      <c r="DL315" s="1186"/>
      <c r="DM315" s="1186"/>
      <c r="DN315" s="1186"/>
      <c r="DO315" s="1186"/>
      <c r="DP315" s="1186"/>
      <c r="DQ315" s="1186"/>
      <c r="DR315" s="1186"/>
      <c r="DS315" s="1186"/>
      <c r="DT315" s="1186"/>
      <c r="DU315" s="1186"/>
      <c r="DV315" s="1186"/>
      <c r="DW315" s="1186"/>
      <c r="DX315" s="1186"/>
      <c r="DY315" s="1186"/>
      <c r="DZ315" s="1186"/>
      <c r="EA315" s="1186"/>
      <c r="EB315" s="1186"/>
      <c r="EC315" s="1186"/>
      <c r="ED315" s="1186"/>
      <c r="EE315" s="1186"/>
      <c r="EF315" s="1186"/>
      <c r="EG315" s="1186"/>
      <c r="EH315" s="1186"/>
      <c r="EI315" s="1186"/>
      <c r="EJ315" s="1186"/>
      <c r="EK315" s="1197"/>
      <c r="EL315" s="1198"/>
      <c r="EM315" s="1186"/>
      <c r="EN315" s="1186"/>
      <c r="EO315" s="1186"/>
      <c r="EP315" s="1186"/>
      <c r="EQ315" s="1186"/>
      <c r="ER315" s="1186"/>
      <c r="ES315" s="1186"/>
      <c r="ET315" s="1186"/>
      <c r="EU315" s="1186"/>
      <c r="EV315" s="1186"/>
      <c r="EW315" s="1186"/>
      <c r="EX315" s="1186"/>
      <c r="EY315" s="1186"/>
      <c r="EZ315" s="1186"/>
      <c r="FA315" s="1186"/>
      <c r="FB315" s="1186"/>
      <c r="FC315" s="1209"/>
      <c r="FD315" s="1186"/>
      <c r="FE315" s="1186"/>
      <c r="FF315" s="1186"/>
      <c r="FG315" s="1186"/>
      <c r="FH315" s="1186"/>
      <c r="FI315" s="1186"/>
      <c r="FJ315" s="1186"/>
      <c r="FK315" s="1186"/>
      <c r="FL315" s="1209"/>
      <c r="FM315" s="1186"/>
      <c r="FN315" s="1186"/>
      <c r="FO315" s="1186"/>
      <c r="FP315" s="1186"/>
      <c r="FQ315" s="1186"/>
      <c r="FR315" s="1186"/>
      <c r="FS315" s="1186"/>
      <c r="FT315" s="1186"/>
      <c r="FU315" s="1186"/>
      <c r="FV315" s="1186"/>
      <c r="FW315" s="1186"/>
      <c r="FX315" s="1186"/>
      <c r="FY315" s="1186"/>
      <c r="FZ315" s="1186"/>
      <c r="GA315" s="1186"/>
      <c r="GB315" s="1186"/>
      <c r="GC315" s="1186"/>
      <c r="GD315" s="1186"/>
      <c r="GE315" s="1186"/>
      <c r="GF315" s="1186"/>
      <c r="GG315" s="1186"/>
      <c r="GH315" s="1186"/>
      <c r="GI315" s="1186"/>
      <c r="GJ315" s="1186"/>
      <c r="GK315" s="1186"/>
      <c r="GL315" s="1186"/>
      <c r="GM315" s="1186"/>
      <c r="GN315" s="1186"/>
      <c r="GO315" s="1186"/>
      <c r="GP315" s="1186"/>
      <c r="GQ315" s="1186"/>
      <c r="GR315" s="1186"/>
      <c r="GS315" s="1186"/>
      <c r="GT315" s="1186"/>
      <c r="GU315" s="1186"/>
      <c r="GV315" s="1186"/>
      <c r="GW315" s="1186"/>
      <c r="GX315" s="1186"/>
      <c r="GY315" s="1218"/>
      <c r="GZ315" s="364">
        <f t="shared" si="212"/>
        <v>0</v>
      </c>
      <c r="HA315" s="365">
        <f t="shared" si="234"/>
        <v>0</v>
      </c>
      <c r="HB315" s="366">
        <f t="shared" si="213"/>
        <v>0</v>
      </c>
      <c r="HC315" s="366">
        <v>50</v>
      </c>
      <c r="HD315" s="365"/>
      <c r="HE315" s="365"/>
      <c r="HF315" s="54"/>
      <c r="HG315" s="708"/>
      <c r="HH315" s="708"/>
      <c r="HI315" s="709">
        <f t="shared" si="235"/>
        <v>0</v>
      </c>
      <c r="HJ315" s="710"/>
      <c r="HK315" s="710">
        <v>4.5</v>
      </c>
      <c r="HL315" s="738" t="e">
        <f t="shared" si="252"/>
        <v>#DIV/0!</v>
      </c>
      <c r="HM315" s="739"/>
      <c r="HN315" s="739"/>
      <c r="HO315" s="739">
        <v>4.5</v>
      </c>
      <c r="HP315" s="740">
        <f t="shared" si="253"/>
        <v>675</v>
      </c>
      <c r="HQ315" s="738"/>
      <c r="HR315" s="741"/>
      <c r="HS315" s="742">
        <v>44927</v>
      </c>
      <c r="HT315" s="739">
        <f ca="1" t="shared" si="236"/>
        <v>5</v>
      </c>
      <c r="HU315" s="739">
        <f ca="1" t="shared" si="237"/>
        <v>150</v>
      </c>
      <c r="HV315" s="739">
        <v>200</v>
      </c>
      <c r="HW315" s="739">
        <f t="shared" si="238"/>
        <v>0</v>
      </c>
      <c r="HX315" s="761">
        <f t="shared" si="248"/>
        <v>0</v>
      </c>
      <c r="HY315" s="739">
        <f ca="1" t="shared" si="249"/>
        <v>0</v>
      </c>
      <c r="HZ315" s="739">
        <f t="shared" si="239"/>
        <v>150</v>
      </c>
      <c r="IA315" s="739"/>
      <c r="IB315" s="739">
        <f ca="1" t="shared" si="240"/>
        <v>0</v>
      </c>
      <c r="IC315" s="769">
        <f ca="1" t="shared" si="241"/>
        <v>0</v>
      </c>
      <c r="ID315" s="769" t="e">
        <f ca="1" t="shared" si="242"/>
        <v>#DIV/0!</v>
      </c>
      <c r="IE315" s="739"/>
      <c r="IF315" s="739"/>
      <c r="IG315" s="739"/>
      <c r="IH315" s="739"/>
      <c r="II315" s="739"/>
      <c r="IJ315" s="739"/>
      <c r="IK315" s="739"/>
      <c r="IL315" s="743"/>
      <c r="IM315" s="743"/>
      <c r="IN315" s="743"/>
      <c r="IO315" s="743"/>
      <c r="IP315" s="743"/>
      <c r="IQ315" s="739"/>
      <c r="IR315" s="739"/>
      <c r="IS315" s="739"/>
      <c r="IT315" s="739"/>
      <c r="IU315" s="739"/>
      <c r="IV315" s="739"/>
      <c r="IW315" s="739"/>
      <c r="IX315" s="739"/>
      <c r="IY315" s="739"/>
      <c r="IZ315" s="739"/>
      <c r="JA315" s="739"/>
      <c r="JB315" s="743">
        <v>0</v>
      </c>
      <c r="JC315" s="743">
        <v>0</v>
      </c>
      <c r="JD315" s="743">
        <v>0</v>
      </c>
      <c r="JE315" s="743">
        <v>0</v>
      </c>
      <c r="JF315" s="743">
        <v>0</v>
      </c>
      <c r="JG315" s="739">
        <v>0</v>
      </c>
      <c r="JH315" s="739">
        <v>0</v>
      </c>
      <c r="JI315" s="739">
        <v>0</v>
      </c>
      <c r="JJ315" s="739">
        <v>50</v>
      </c>
      <c r="JK315" s="739">
        <v>0</v>
      </c>
      <c r="JL315" s="739">
        <v>0</v>
      </c>
      <c r="JM315" s="739">
        <v>0</v>
      </c>
      <c r="JN315" s="28">
        <f t="shared" si="250"/>
        <v>50</v>
      </c>
      <c r="JO315" s="28">
        <f t="shared" si="251"/>
        <v>0</v>
      </c>
      <c r="JP315" s="28"/>
      <c r="JQ315" s="28"/>
      <c r="JR315" s="28"/>
      <c r="JS315" s="28"/>
      <c r="JT315" s="28"/>
      <c r="JU315" s="28"/>
      <c r="JV315" s="28"/>
      <c r="JW315" s="28"/>
      <c r="JX315" s="28"/>
      <c r="JY315" s="28"/>
      <c r="JZ315" s="28"/>
      <c r="KA315" s="28"/>
      <c r="KB315" s="28"/>
      <c r="KC315" s="28"/>
      <c r="KD315" s="28"/>
      <c r="KE315" s="824"/>
    </row>
    <row r="316" s="786" customFormat="1" customHeight="1" spans="1:291">
      <c r="A316" s="1256" t="s">
        <v>1667</v>
      </c>
      <c r="B316" s="343">
        <v>2023</v>
      </c>
      <c r="C316" s="95" t="s">
        <v>1645</v>
      </c>
      <c r="D316" s="95" t="s">
        <v>2065</v>
      </c>
      <c r="E316" s="411"/>
      <c r="F316" s="1061" t="s">
        <v>2244</v>
      </c>
      <c r="G316" s="112" t="s">
        <v>2245</v>
      </c>
      <c r="H316" s="1060" t="s">
        <v>2246</v>
      </c>
      <c r="I316" s="99"/>
      <c r="J316" s="1141"/>
      <c r="K316" s="1130">
        <f t="shared" si="244"/>
        <v>31</v>
      </c>
      <c r="L316" s="1131">
        <f t="shared" si="245"/>
        <v>1</v>
      </c>
      <c r="M316" s="1140"/>
      <c r="N316" s="1137"/>
      <c r="O316" s="1134"/>
      <c r="P316" s="1135">
        <f t="shared" si="246"/>
        <v>30</v>
      </c>
      <c r="Q316" s="1154">
        <f t="shared" si="247"/>
        <v>30</v>
      </c>
      <c r="R316" s="1153"/>
      <c r="S316" s="1153"/>
      <c r="T316" s="1153"/>
      <c r="U316" s="1153"/>
      <c r="V316" s="1153"/>
      <c r="W316" s="1153"/>
      <c r="X316" s="1153">
        <v>30</v>
      </c>
      <c r="Y316" s="1153"/>
      <c r="Z316" s="1153"/>
      <c r="AA316" s="1153"/>
      <c r="AB316" s="1166"/>
      <c r="AC316" s="1153"/>
      <c r="AD316" s="1153"/>
      <c r="AE316" s="1153"/>
      <c r="AF316" s="1153"/>
      <c r="AG316" s="1153"/>
      <c r="AH316" s="1153"/>
      <c r="AI316" s="1153"/>
      <c r="AJ316" s="1153"/>
      <c r="AK316" s="1153"/>
      <c r="AL316" s="1153"/>
      <c r="AM316" s="1153">
        <v>30</v>
      </c>
      <c r="AN316" s="1153"/>
      <c r="AO316" s="1153"/>
      <c r="AP316" s="1153"/>
      <c r="AQ316" s="1153"/>
      <c r="AR316" s="1153"/>
      <c r="AS316" s="1176"/>
      <c r="AT316" s="1177"/>
      <c r="AU316" s="1178"/>
      <c r="AV316" s="1178"/>
      <c r="AW316" s="1178"/>
      <c r="AX316" s="1178"/>
      <c r="AY316" s="1178"/>
      <c r="AZ316" s="1178"/>
      <c r="BA316" s="1178"/>
      <c r="BB316" s="1178"/>
      <c r="BC316" s="1178"/>
      <c r="BD316" s="1178"/>
      <c r="BE316" s="1178"/>
      <c r="BF316" s="1178"/>
      <c r="BG316" s="1178"/>
      <c r="BH316" s="1178"/>
      <c r="BI316" s="1178"/>
      <c r="BJ316" s="1178">
        <v>1</v>
      </c>
      <c r="BK316" s="1186"/>
      <c r="BL316" s="1187"/>
      <c r="BM316" s="1187"/>
      <c r="BN316" s="1187"/>
      <c r="BO316" s="1187"/>
      <c r="BP316" s="1187"/>
      <c r="BQ316" s="1187"/>
      <c r="BR316" s="1187"/>
      <c r="BS316" s="1187"/>
      <c r="BT316" s="1187"/>
      <c r="BU316" s="1187"/>
      <c r="BV316" s="1191"/>
      <c r="BW316" s="1186"/>
      <c r="BX316" s="1186"/>
      <c r="BY316" s="1186"/>
      <c r="BZ316" s="1186"/>
      <c r="CA316" s="1186"/>
      <c r="CB316" s="1186"/>
      <c r="CC316" s="1186"/>
      <c r="CD316" s="1186"/>
      <c r="CE316" s="1186"/>
      <c r="CF316" s="1186"/>
      <c r="CG316" s="1186"/>
      <c r="CH316" s="1186"/>
      <c r="CI316" s="1186"/>
      <c r="CJ316" s="1186"/>
      <c r="CK316" s="1186"/>
      <c r="CL316" s="1186"/>
      <c r="CM316" s="1186"/>
      <c r="CN316" s="1186"/>
      <c r="CO316" s="1186"/>
      <c r="CP316" s="1186"/>
      <c r="CQ316" s="1186"/>
      <c r="CR316" s="1186"/>
      <c r="CS316" s="1186"/>
      <c r="CT316" s="1186"/>
      <c r="CU316" s="1186"/>
      <c r="CV316" s="1186"/>
      <c r="CW316" s="1186"/>
      <c r="CX316" s="1186"/>
      <c r="CY316" s="1186"/>
      <c r="CZ316" s="1186"/>
      <c r="DA316" s="1186"/>
      <c r="DB316" s="1186"/>
      <c r="DC316" s="1186"/>
      <c r="DD316" s="1186"/>
      <c r="DE316" s="1186"/>
      <c r="DF316" s="1186"/>
      <c r="DG316" s="1186"/>
      <c r="DH316" s="1186"/>
      <c r="DI316" s="1186"/>
      <c r="DJ316" s="1186">
        <v>16</v>
      </c>
      <c r="DK316" s="1186"/>
      <c r="DL316" s="1186"/>
      <c r="DM316" s="1186"/>
      <c r="DN316" s="1186"/>
      <c r="DO316" s="1186"/>
      <c r="DP316" s="1186"/>
      <c r="DQ316" s="1186"/>
      <c r="DR316" s="1186"/>
      <c r="DS316" s="1186"/>
      <c r="DT316" s="1186"/>
      <c r="DU316" s="1186"/>
      <c r="DV316" s="1186"/>
      <c r="DW316" s="1186"/>
      <c r="DX316" s="1186"/>
      <c r="DY316" s="1186"/>
      <c r="DZ316" s="1186"/>
      <c r="EA316" s="1186"/>
      <c r="EB316" s="1186"/>
      <c r="EC316" s="1186"/>
      <c r="ED316" s="1186"/>
      <c r="EE316" s="1186"/>
      <c r="EF316" s="1186"/>
      <c r="EG316" s="1186"/>
      <c r="EH316" s="1186"/>
      <c r="EI316" s="1186"/>
      <c r="EJ316" s="1186"/>
      <c r="EK316" s="1197"/>
      <c r="EL316" s="1198"/>
      <c r="EM316" s="1186"/>
      <c r="EN316" s="1186"/>
      <c r="EO316" s="1186"/>
      <c r="EP316" s="1186"/>
      <c r="EQ316" s="1186"/>
      <c r="ER316" s="1186"/>
      <c r="ES316" s="1186"/>
      <c r="ET316" s="1186"/>
      <c r="EU316" s="1186"/>
      <c r="EV316" s="1186"/>
      <c r="EW316" s="1186"/>
      <c r="EX316" s="1186"/>
      <c r="EY316" s="1186"/>
      <c r="EZ316" s="1186"/>
      <c r="FA316" s="1186"/>
      <c r="FB316" s="1186"/>
      <c r="FC316" s="1209"/>
      <c r="FD316" s="1186"/>
      <c r="FE316" s="1186"/>
      <c r="FF316" s="1186"/>
      <c r="FG316" s="1186"/>
      <c r="FH316" s="1186"/>
      <c r="FI316" s="1186"/>
      <c r="FJ316" s="1186"/>
      <c r="FK316" s="1186"/>
      <c r="FL316" s="1209"/>
      <c r="FM316" s="1186"/>
      <c r="FN316" s="1186"/>
      <c r="FO316" s="1186"/>
      <c r="FP316" s="1186"/>
      <c r="FQ316" s="1186"/>
      <c r="FR316" s="1186"/>
      <c r="FS316" s="1186"/>
      <c r="FT316" s="1186"/>
      <c r="FU316" s="1186"/>
      <c r="FV316" s="1186"/>
      <c r="FW316" s="1186"/>
      <c r="FX316" s="1186"/>
      <c r="FY316" s="1186"/>
      <c r="FZ316" s="1186"/>
      <c r="GA316" s="1186"/>
      <c r="GB316" s="1186"/>
      <c r="GC316" s="1186"/>
      <c r="GD316" s="1186"/>
      <c r="GE316" s="1186"/>
      <c r="GF316" s="1186"/>
      <c r="GG316" s="1186"/>
      <c r="GH316" s="1186">
        <v>2</v>
      </c>
      <c r="GI316" s="1186"/>
      <c r="GJ316" s="1186">
        <v>10</v>
      </c>
      <c r="GK316" s="1186"/>
      <c r="GL316" s="1186"/>
      <c r="GM316" s="1186"/>
      <c r="GN316" s="1186"/>
      <c r="GO316" s="1186"/>
      <c r="GP316" s="1186"/>
      <c r="GQ316" s="1186"/>
      <c r="GR316" s="1186"/>
      <c r="GS316" s="1186"/>
      <c r="GT316" s="1186"/>
      <c r="GU316" s="1186"/>
      <c r="GV316" s="1186"/>
      <c r="GW316" s="1186"/>
      <c r="GX316" s="1186"/>
      <c r="GY316" s="1218"/>
      <c r="GZ316" s="364">
        <f t="shared" si="212"/>
        <v>16</v>
      </c>
      <c r="HA316" s="365">
        <f t="shared" si="234"/>
        <v>12</v>
      </c>
      <c r="HB316" s="366">
        <f t="shared" si="213"/>
        <v>28</v>
      </c>
      <c r="HC316" s="366"/>
      <c r="HD316" s="365"/>
      <c r="HE316" s="365"/>
      <c r="HF316" s="54"/>
      <c r="HG316" s="708"/>
      <c r="HH316" s="708"/>
      <c r="HI316" s="709"/>
      <c r="HJ316" s="710"/>
      <c r="HK316" s="710"/>
      <c r="HL316" s="738"/>
      <c r="HM316" s="739"/>
      <c r="HN316" s="739"/>
      <c r="HO316" s="739"/>
      <c r="HP316" s="740"/>
      <c r="HQ316" s="738"/>
      <c r="HR316" s="741">
        <v>45017</v>
      </c>
      <c r="HS316" s="742">
        <v>45017</v>
      </c>
      <c r="HT316" s="739">
        <f ca="1" t="shared" si="236"/>
        <v>2</v>
      </c>
      <c r="HU316" s="739">
        <f ca="1" t="shared" si="237"/>
        <v>60</v>
      </c>
      <c r="HV316" s="739">
        <v>201</v>
      </c>
      <c r="HW316" s="739">
        <f t="shared" si="238"/>
        <v>28</v>
      </c>
      <c r="HX316" s="761">
        <f t="shared" si="248"/>
        <v>0.241379310344828</v>
      </c>
      <c r="HY316" s="739">
        <f ca="1" t="shared" si="249"/>
        <v>1.4683908045977</v>
      </c>
      <c r="HZ316" s="739">
        <f t="shared" si="239"/>
        <v>31</v>
      </c>
      <c r="IA316" s="739"/>
      <c r="IB316" s="739">
        <f ca="1" t="shared" si="240"/>
        <v>14</v>
      </c>
      <c r="IC316" s="769">
        <f ca="1" t="shared" si="241"/>
        <v>0.466666666666667</v>
      </c>
      <c r="ID316" s="769">
        <f ca="1" t="shared" si="242"/>
        <v>66.4285714285714</v>
      </c>
      <c r="IE316" s="739"/>
      <c r="IF316" s="739"/>
      <c r="IG316" s="739"/>
      <c r="IH316" s="739"/>
      <c r="II316" s="739"/>
      <c r="IJ316" s="739"/>
      <c r="IK316" s="739"/>
      <c r="IL316" s="743"/>
      <c r="IM316" s="743"/>
      <c r="IN316" s="743"/>
      <c r="IO316" s="743"/>
      <c r="IP316" s="743"/>
      <c r="IQ316" s="739"/>
      <c r="IR316" s="739"/>
      <c r="IS316" s="739"/>
      <c r="IT316" s="739"/>
      <c r="IU316" s="739"/>
      <c r="IV316" s="739"/>
      <c r="IW316" s="739"/>
      <c r="IX316" s="739"/>
      <c r="IY316" s="739"/>
      <c r="IZ316" s="739"/>
      <c r="JA316" s="739"/>
      <c r="JB316" s="743"/>
      <c r="JC316" s="743"/>
      <c r="JD316" s="743"/>
      <c r="JE316" s="743"/>
      <c r="JF316" s="743"/>
      <c r="JG316" s="739"/>
      <c r="JH316" s="739"/>
      <c r="JI316" s="739"/>
      <c r="JJ316" s="739"/>
      <c r="JK316" s="739"/>
      <c r="JL316" s="739"/>
      <c r="JM316" s="739"/>
      <c r="JN316" s="28"/>
      <c r="JO316" s="28"/>
      <c r="JP316" s="28"/>
      <c r="JQ316" s="28"/>
      <c r="JR316" s="28"/>
      <c r="JS316" s="28"/>
      <c r="JT316" s="28"/>
      <c r="JU316" s="28"/>
      <c r="JV316" s="28"/>
      <c r="JW316" s="28"/>
      <c r="JX316" s="28"/>
      <c r="JY316" s="28"/>
      <c r="JZ316" s="28"/>
      <c r="KA316" s="28"/>
      <c r="KB316" s="28"/>
      <c r="KC316" s="28"/>
      <c r="KD316" s="28"/>
      <c r="KE316" s="824"/>
    </row>
    <row r="317" s="786" customFormat="1" customHeight="1" spans="1:291">
      <c r="A317" s="1256" t="s">
        <v>1667</v>
      </c>
      <c r="B317" s="343">
        <v>2023</v>
      </c>
      <c r="C317" s="95" t="s">
        <v>1645</v>
      </c>
      <c r="D317" s="95" t="s">
        <v>2065</v>
      </c>
      <c r="E317" s="411"/>
      <c r="F317" s="1061" t="s">
        <v>2247</v>
      </c>
      <c r="G317" s="112" t="s">
        <v>2245</v>
      </c>
      <c r="H317" s="1060" t="s">
        <v>2248</v>
      </c>
      <c r="I317" s="99"/>
      <c r="J317" s="1141"/>
      <c r="K317" s="1130">
        <f t="shared" si="244"/>
        <v>60</v>
      </c>
      <c r="L317" s="1131">
        <f t="shared" si="245"/>
        <v>10</v>
      </c>
      <c r="M317" s="1140"/>
      <c r="N317" s="1137"/>
      <c r="O317" s="1134"/>
      <c r="P317" s="1135">
        <f t="shared" si="246"/>
        <v>50</v>
      </c>
      <c r="Q317" s="1154">
        <f t="shared" si="247"/>
        <v>50</v>
      </c>
      <c r="R317" s="1153"/>
      <c r="S317" s="1153"/>
      <c r="T317" s="1153"/>
      <c r="U317" s="1153"/>
      <c r="V317" s="1153"/>
      <c r="W317" s="1153"/>
      <c r="X317" s="1153">
        <v>50</v>
      </c>
      <c r="Y317" s="1153"/>
      <c r="Z317" s="1153"/>
      <c r="AA317" s="1153"/>
      <c r="AB317" s="1166"/>
      <c r="AC317" s="1153"/>
      <c r="AD317" s="1153"/>
      <c r="AE317" s="1153"/>
      <c r="AF317" s="1153"/>
      <c r="AG317" s="1153"/>
      <c r="AH317" s="1153"/>
      <c r="AI317" s="1153"/>
      <c r="AJ317" s="1153"/>
      <c r="AK317" s="1153"/>
      <c r="AL317" s="1153"/>
      <c r="AM317" s="1153"/>
      <c r="AN317" s="1153"/>
      <c r="AO317" s="1153"/>
      <c r="AP317" s="1153">
        <v>50</v>
      </c>
      <c r="AQ317" s="1153"/>
      <c r="AR317" s="1153"/>
      <c r="AS317" s="1176"/>
      <c r="AT317" s="1177"/>
      <c r="AU317" s="1178"/>
      <c r="AV317" s="1178"/>
      <c r="AW317" s="1178"/>
      <c r="AX317" s="1178"/>
      <c r="AY317" s="1178"/>
      <c r="AZ317" s="1178"/>
      <c r="BA317" s="1178"/>
      <c r="BB317" s="1178"/>
      <c r="BC317" s="1178"/>
      <c r="BD317" s="1178"/>
      <c r="BE317" s="1178"/>
      <c r="BF317" s="1178"/>
      <c r="BG317" s="1178"/>
      <c r="BH317" s="1178"/>
      <c r="BI317" s="1178"/>
      <c r="BJ317" s="1178"/>
      <c r="BK317" s="1186"/>
      <c r="BL317" s="1187"/>
      <c r="BM317" s="1187"/>
      <c r="BN317" s="1187"/>
      <c r="BO317" s="1187"/>
      <c r="BP317" s="1187"/>
      <c r="BQ317" s="1187"/>
      <c r="BR317" s="1187"/>
      <c r="BS317" s="1187"/>
      <c r="BT317" s="1187"/>
      <c r="BU317" s="1187"/>
      <c r="BV317" s="1191"/>
      <c r="BW317" s="1186"/>
      <c r="BX317" s="1186"/>
      <c r="BY317" s="1186"/>
      <c r="BZ317" s="1186"/>
      <c r="CA317" s="1186"/>
      <c r="CB317" s="1186"/>
      <c r="CC317" s="1186"/>
      <c r="CD317" s="1186"/>
      <c r="CE317" s="1186"/>
      <c r="CF317" s="1186"/>
      <c r="CG317" s="1186"/>
      <c r="CH317" s="1186"/>
      <c r="CI317" s="1186"/>
      <c r="CJ317" s="1186"/>
      <c r="CK317" s="1186"/>
      <c r="CL317" s="1186"/>
      <c r="CM317" s="1186"/>
      <c r="CN317" s="1186"/>
      <c r="CO317" s="1186"/>
      <c r="CP317" s="1186"/>
      <c r="CQ317" s="1186"/>
      <c r="CR317" s="1186"/>
      <c r="CS317" s="1186"/>
      <c r="CT317" s="1186"/>
      <c r="CU317" s="1186"/>
      <c r="CV317" s="1186"/>
      <c r="CW317" s="1186"/>
      <c r="CX317" s="1186"/>
      <c r="CY317" s="1186"/>
      <c r="CZ317" s="1186"/>
      <c r="DA317" s="1186"/>
      <c r="DB317" s="1186"/>
      <c r="DC317" s="1186"/>
      <c r="DD317" s="1186"/>
      <c r="DE317" s="1186"/>
      <c r="DF317" s="1186"/>
      <c r="DG317" s="1186"/>
      <c r="DH317" s="1186"/>
      <c r="DI317" s="1186"/>
      <c r="DJ317" s="1186"/>
      <c r="DK317" s="1186"/>
      <c r="DL317" s="1186"/>
      <c r="DM317" s="1186"/>
      <c r="DN317" s="1186"/>
      <c r="DO317" s="1186"/>
      <c r="DP317" s="1186"/>
      <c r="DQ317" s="1186"/>
      <c r="DR317" s="1186"/>
      <c r="DS317" s="1186"/>
      <c r="DT317" s="1186"/>
      <c r="DU317" s="1186"/>
      <c r="DV317" s="1186"/>
      <c r="DW317" s="1186"/>
      <c r="DX317" s="1186"/>
      <c r="DY317" s="1186"/>
      <c r="DZ317" s="1186"/>
      <c r="EA317" s="1186"/>
      <c r="EB317" s="1186"/>
      <c r="EC317" s="1186"/>
      <c r="ED317" s="1186"/>
      <c r="EE317" s="1186"/>
      <c r="EF317" s="1186"/>
      <c r="EG317" s="1186"/>
      <c r="EH317" s="1186"/>
      <c r="EI317" s="1186"/>
      <c r="EJ317" s="1186"/>
      <c r="EK317" s="1197"/>
      <c r="EL317" s="1198"/>
      <c r="EM317" s="1186"/>
      <c r="EN317" s="1186"/>
      <c r="EO317" s="1186"/>
      <c r="EP317" s="1186"/>
      <c r="EQ317" s="1186"/>
      <c r="ER317" s="1186"/>
      <c r="ES317" s="1186"/>
      <c r="ET317" s="1186"/>
      <c r="EU317" s="1186"/>
      <c r="EV317" s="1186"/>
      <c r="EW317" s="1186"/>
      <c r="EX317" s="1186"/>
      <c r="EY317" s="1186"/>
      <c r="EZ317" s="1186"/>
      <c r="FA317" s="1186"/>
      <c r="FB317" s="1186"/>
      <c r="FC317" s="1209"/>
      <c r="FD317" s="1186"/>
      <c r="FE317" s="1186"/>
      <c r="FF317" s="1186"/>
      <c r="FG317" s="1186"/>
      <c r="FH317" s="1186"/>
      <c r="FI317" s="1186"/>
      <c r="FJ317" s="1186"/>
      <c r="FK317" s="1186"/>
      <c r="FL317" s="1209"/>
      <c r="FM317" s="1186"/>
      <c r="FN317" s="1186"/>
      <c r="FO317" s="1186"/>
      <c r="FP317" s="1186"/>
      <c r="FQ317" s="1186"/>
      <c r="FR317" s="1186"/>
      <c r="FS317" s="1186"/>
      <c r="FT317" s="1186"/>
      <c r="FU317" s="1186"/>
      <c r="FV317" s="1186"/>
      <c r="FW317" s="1186"/>
      <c r="FX317" s="1186"/>
      <c r="FY317" s="1186"/>
      <c r="FZ317" s="1186"/>
      <c r="GA317" s="1186"/>
      <c r="GB317" s="1186"/>
      <c r="GC317" s="1186"/>
      <c r="GD317" s="1186"/>
      <c r="GE317" s="1186"/>
      <c r="GF317" s="1186"/>
      <c r="GG317" s="1186"/>
      <c r="GH317" s="1186"/>
      <c r="GI317" s="1186"/>
      <c r="GJ317" s="1186"/>
      <c r="GK317" s="1186"/>
      <c r="GL317" s="1186"/>
      <c r="GM317" s="1186"/>
      <c r="GN317" s="1186"/>
      <c r="GO317" s="1186"/>
      <c r="GP317" s="1186"/>
      <c r="GQ317" s="1186"/>
      <c r="GR317" s="1186"/>
      <c r="GS317" s="1186"/>
      <c r="GT317" s="1186"/>
      <c r="GU317" s="1186"/>
      <c r="GV317" s="1186"/>
      <c r="GW317" s="1186"/>
      <c r="GX317" s="1186">
        <v>40</v>
      </c>
      <c r="GY317" s="1218"/>
      <c r="GZ317" s="364">
        <f t="shared" si="212"/>
        <v>0</v>
      </c>
      <c r="HA317" s="365">
        <f t="shared" si="234"/>
        <v>40</v>
      </c>
      <c r="HB317" s="366">
        <f t="shared" si="213"/>
        <v>40</v>
      </c>
      <c r="HC317" s="366"/>
      <c r="HD317" s="365"/>
      <c r="HE317" s="365"/>
      <c r="HF317" s="54"/>
      <c r="HG317" s="708"/>
      <c r="HH317" s="708"/>
      <c r="HI317" s="709"/>
      <c r="HJ317" s="710"/>
      <c r="HK317" s="710"/>
      <c r="HL317" s="738"/>
      <c r="HM317" s="739"/>
      <c r="HN317" s="739"/>
      <c r="HO317" s="739"/>
      <c r="HP317" s="740"/>
      <c r="HQ317" s="738"/>
      <c r="HR317" s="741">
        <v>45047</v>
      </c>
      <c r="HS317" s="742">
        <v>45047</v>
      </c>
      <c r="HT317" s="739">
        <f ca="1" t="shared" si="236"/>
        <v>1</v>
      </c>
      <c r="HU317" s="739">
        <f ca="1" t="shared" si="237"/>
        <v>30</v>
      </c>
      <c r="HV317" s="739">
        <v>202</v>
      </c>
      <c r="HW317" s="739">
        <f t="shared" si="238"/>
        <v>40</v>
      </c>
      <c r="HX317" s="761">
        <f t="shared" si="248"/>
        <v>0.305343511450382</v>
      </c>
      <c r="HY317" s="739">
        <f ca="1" t="shared" si="249"/>
        <v>3.71501272264631</v>
      </c>
      <c r="HZ317" s="739">
        <f t="shared" si="239"/>
        <v>60</v>
      </c>
      <c r="IA317" s="739"/>
      <c r="IB317" s="739">
        <f ca="1" t="shared" si="240"/>
        <v>40</v>
      </c>
      <c r="IC317" s="769">
        <f ca="1" t="shared" si="241"/>
        <v>1.33333333333333</v>
      </c>
      <c r="ID317" s="769">
        <f ca="1" t="shared" si="242"/>
        <v>45</v>
      </c>
      <c r="IE317" s="739"/>
      <c r="IF317" s="739"/>
      <c r="IG317" s="739"/>
      <c r="IH317" s="739"/>
      <c r="II317" s="739"/>
      <c r="IJ317" s="739"/>
      <c r="IK317" s="739"/>
      <c r="IL317" s="743"/>
      <c r="IM317" s="743"/>
      <c r="IN317" s="743"/>
      <c r="IO317" s="743"/>
      <c r="IP317" s="743"/>
      <c r="IQ317" s="739"/>
      <c r="IR317" s="739"/>
      <c r="IS317" s="739"/>
      <c r="IT317" s="739"/>
      <c r="IU317" s="739"/>
      <c r="IV317" s="739"/>
      <c r="IW317" s="739"/>
      <c r="IX317" s="739"/>
      <c r="IY317" s="739"/>
      <c r="IZ317" s="739"/>
      <c r="JA317" s="739"/>
      <c r="JB317" s="743"/>
      <c r="JC317" s="743"/>
      <c r="JD317" s="743"/>
      <c r="JE317" s="743"/>
      <c r="JF317" s="743"/>
      <c r="JG317" s="739"/>
      <c r="JH317" s="739"/>
      <c r="JI317" s="739"/>
      <c r="JJ317" s="739"/>
      <c r="JK317" s="739"/>
      <c r="JL317" s="739"/>
      <c r="JM317" s="739"/>
      <c r="JN317" s="28"/>
      <c r="JO317" s="28"/>
      <c r="JP317" s="28"/>
      <c r="JQ317" s="28"/>
      <c r="JR317" s="28"/>
      <c r="JS317" s="28"/>
      <c r="JT317" s="28"/>
      <c r="JU317" s="28"/>
      <c r="JV317" s="28"/>
      <c r="JW317" s="28"/>
      <c r="JX317" s="28"/>
      <c r="JY317" s="28"/>
      <c r="JZ317" s="28"/>
      <c r="KA317" s="28"/>
      <c r="KB317" s="28"/>
      <c r="KC317" s="28"/>
      <c r="KD317" s="28"/>
      <c r="KE317" s="824"/>
    </row>
    <row r="318" s="786" customFormat="1" hidden="1" customHeight="1" spans="1:291">
      <c r="A318" s="847" t="s">
        <v>1334</v>
      </c>
      <c r="B318" s="343"/>
      <c r="C318" s="95" t="s">
        <v>1917</v>
      </c>
      <c r="D318" s="95" t="s">
        <v>2249</v>
      </c>
      <c r="E318" s="411"/>
      <c r="F318" s="1235" t="s">
        <v>2250</v>
      </c>
      <c r="G318" s="112" t="s">
        <v>875</v>
      </c>
      <c r="H318" s="1060" t="s">
        <v>875</v>
      </c>
      <c r="I318" s="99">
        <f t="shared" ref="I318:I330" si="254">L318-J318</f>
        <v>-359</v>
      </c>
      <c r="J318" s="1129">
        <v>359</v>
      </c>
      <c r="K318" s="1130">
        <f t="shared" ref="K318:K336" si="255">(N318+O318+P318+Q318)-SUM(AT318:GY318)</f>
        <v>0</v>
      </c>
      <c r="L318" s="1131">
        <f t="shared" ref="L318:L336" si="256">(N318+O318+Q318)-SUM(AT318:GY318)</f>
        <v>0</v>
      </c>
      <c r="M318" s="1132"/>
      <c r="N318" s="1137"/>
      <c r="O318" s="1134"/>
      <c r="P318" s="1135">
        <f t="shared" ref="P318:P335" si="257">SUM(R318:AA318)</f>
        <v>0</v>
      </c>
      <c r="Q318" s="1154">
        <f t="shared" ref="Q318:Q335" si="258">SUM(AB318:AS318)</f>
        <v>0</v>
      </c>
      <c r="R318" s="1153"/>
      <c r="S318" s="1237"/>
      <c r="T318" s="1237"/>
      <c r="U318" s="1237"/>
      <c r="V318" s="1237"/>
      <c r="W318" s="1237"/>
      <c r="X318" s="1237"/>
      <c r="Y318" s="1237"/>
      <c r="Z318" s="1237"/>
      <c r="AA318" s="1153"/>
      <c r="AB318" s="1166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76"/>
      <c r="AT318" s="1177"/>
      <c r="AU318" s="1178"/>
      <c r="AV318" s="1178"/>
      <c r="AW318" s="1178"/>
      <c r="AX318" s="1178"/>
      <c r="AY318" s="1178"/>
      <c r="AZ318" s="1178"/>
      <c r="BA318" s="1178"/>
      <c r="BB318" s="1178"/>
      <c r="BC318" s="1178"/>
      <c r="BD318" s="1178"/>
      <c r="BE318" s="1178"/>
      <c r="BF318" s="1178"/>
      <c r="BG318" s="1178"/>
      <c r="BH318" s="1178"/>
      <c r="BI318" s="1178"/>
      <c r="BJ318" s="1178"/>
      <c r="BK318" s="1186"/>
      <c r="BL318" s="1187">
        <v>-359</v>
      </c>
      <c r="BM318" s="1187"/>
      <c r="BN318" s="1187"/>
      <c r="BO318" s="1187"/>
      <c r="BP318" s="1187"/>
      <c r="BQ318" s="1187"/>
      <c r="BR318" s="1187"/>
      <c r="BS318" s="1187"/>
      <c r="BT318" s="1187"/>
      <c r="BU318" s="1187"/>
      <c r="BV318" s="1191"/>
      <c r="BW318" s="1186"/>
      <c r="BX318" s="1186"/>
      <c r="BY318" s="1186"/>
      <c r="BZ318" s="1186"/>
      <c r="CA318" s="1186"/>
      <c r="CB318" s="1186"/>
      <c r="CC318" s="1186"/>
      <c r="CD318" s="1186"/>
      <c r="CE318" s="1186"/>
      <c r="CF318" s="1186"/>
      <c r="CG318" s="1186"/>
      <c r="CH318" s="1186"/>
      <c r="CI318" s="1186"/>
      <c r="CJ318" s="1186"/>
      <c r="CK318" s="1186"/>
      <c r="CL318" s="1186"/>
      <c r="CM318" s="1186"/>
      <c r="CN318" s="1186"/>
      <c r="CO318" s="1186"/>
      <c r="CP318" s="1186"/>
      <c r="CQ318" s="1186"/>
      <c r="CR318" s="1186"/>
      <c r="CS318" s="1186"/>
      <c r="CT318" s="1186"/>
      <c r="CU318" s="1186"/>
      <c r="CV318" s="1186"/>
      <c r="CW318" s="1186"/>
      <c r="CX318" s="1186"/>
      <c r="CY318" s="1186"/>
      <c r="CZ318" s="1186"/>
      <c r="DA318" s="1186"/>
      <c r="DB318" s="1186"/>
      <c r="DC318" s="1186"/>
      <c r="DD318" s="1186"/>
      <c r="DE318" s="1186"/>
      <c r="DF318" s="1186"/>
      <c r="DG318" s="1186"/>
      <c r="DH318" s="1186"/>
      <c r="DI318" s="1186"/>
      <c r="DJ318" s="1186"/>
      <c r="DK318" s="1186"/>
      <c r="DL318" s="1186"/>
      <c r="DM318" s="1186"/>
      <c r="DN318" s="1186"/>
      <c r="DO318" s="1186"/>
      <c r="DP318" s="1186"/>
      <c r="DQ318" s="1186"/>
      <c r="DR318" s="1186"/>
      <c r="DS318" s="1186"/>
      <c r="DT318" s="1186"/>
      <c r="DU318" s="1186"/>
      <c r="DV318" s="1186"/>
      <c r="DW318" s="1186"/>
      <c r="DX318" s="1186"/>
      <c r="DY318" s="1186"/>
      <c r="DZ318" s="1186"/>
      <c r="EA318" s="1186"/>
      <c r="EB318" s="1186"/>
      <c r="EC318" s="1186"/>
      <c r="ED318" s="1186"/>
      <c r="EE318" s="1186"/>
      <c r="EF318" s="1186"/>
      <c r="EG318" s="1186"/>
      <c r="EH318" s="1186"/>
      <c r="EI318" s="1186"/>
      <c r="EJ318" s="1186"/>
      <c r="EK318" s="1197"/>
      <c r="EL318" s="1198"/>
      <c r="EM318" s="1186"/>
      <c r="EN318" s="1186"/>
      <c r="EO318" s="1186"/>
      <c r="EP318" s="1186"/>
      <c r="EQ318" s="1186"/>
      <c r="ER318" s="1186"/>
      <c r="ES318" s="1186"/>
      <c r="ET318" s="1186"/>
      <c r="EU318" s="1186"/>
      <c r="EV318" s="1186"/>
      <c r="EW318" s="1186"/>
      <c r="EX318" s="1186"/>
      <c r="EY318" s="1186"/>
      <c r="EZ318" s="1186"/>
      <c r="FA318" s="1186"/>
      <c r="FB318" s="1186"/>
      <c r="FC318" s="1209"/>
      <c r="FD318" s="1186"/>
      <c r="FE318" s="1186"/>
      <c r="FF318" s="1186"/>
      <c r="FG318" s="1186"/>
      <c r="FH318" s="1186"/>
      <c r="FI318" s="1186"/>
      <c r="FJ318" s="1186"/>
      <c r="FK318" s="1186"/>
      <c r="FL318" s="1209"/>
      <c r="FM318" s="1186"/>
      <c r="FN318" s="1186"/>
      <c r="FO318" s="1186"/>
      <c r="FP318" s="1186"/>
      <c r="FQ318" s="1186"/>
      <c r="FR318" s="1186"/>
      <c r="FS318" s="1186"/>
      <c r="FT318" s="1186">
        <v>1</v>
      </c>
      <c r="FU318" s="1186"/>
      <c r="FV318" s="1186"/>
      <c r="FW318" s="1186"/>
      <c r="FX318" s="1186"/>
      <c r="FY318" s="1186"/>
      <c r="FZ318" s="1186"/>
      <c r="GA318" s="1186"/>
      <c r="GB318" s="1186"/>
      <c r="GC318" s="1186"/>
      <c r="GD318" s="1186"/>
      <c r="GE318" s="1186"/>
      <c r="GF318" s="1186"/>
      <c r="GG318" s="1186"/>
      <c r="GH318" s="1186"/>
      <c r="GI318" s="1186"/>
      <c r="GJ318" s="1186"/>
      <c r="GK318" s="1186"/>
      <c r="GL318" s="1186"/>
      <c r="GM318" s="1186"/>
      <c r="GN318" s="1186"/>
      <c r="GO318" s="1186">
        <v>358</v>
      </c>
      <c r="GP318" s="1186"/>
      <c r="GQ318" s="1186"/>
      <c r="GR318" s="1186"/>
      <c r="GS318" s="1186"/>
      <c r="GT318" s="1186"/>
      <c r="GU318" s="1186"/>
      <c r="GV318" s="1186"/>
      <c r="GW318" s="1186"/>
      <c r="GX318" s="1186"/>
      <c r="GY318" s="1218"/>
      <c r="GZ318" s="364">
        <f t="shared" ref="GZ318:GZ330" si="259">SUM(BW318:EK318)</f>
        <v>0</v>
      </c>
      <c r="HA318" s="365">
        <f t="shared" ref="HA318:HA356" si="260">SUM(EL318:GY318)</f>
        <v>359</v>
      </c>
      <c r="HB318" s="366">
        <f t="shared" ref="HB318:HB330" si="261">HA318+GZ318</f>
        <v>359</v>
      </c>
      <c r="HC318" s="366">
        <v>432</v>
      </c>
      <c r="HD318" s="365">
        <v>684</v>
      </c>
      <c r="HE318" s="365">
        <v>15</v>
      </c>
      <c r="HF318" s="54"/>
      <c r="HG318" s="708"/>
      <c r="HH318" s="708">
        <v>0.28</v>
      </c>
      <c r="HI318" s="709">
        <f t="shared" ref="HI318:HI356" si="262">HH318*HW318</f>
        <v>100.52</v>
      </c>
      <c r="HJ318" s="710"/>
      <c r="HK318" s="710">
        <v>2</v>
      </c>
      <c r="HL318" s="738">
        <f t="shared" ref="HL318:HL330" si="263">1-HK318/6.7/HH318</f>
        <v>-0.0660980810234539</v>
      </c>
      <c r="HM318" s="739"/>
      <c r="HN318" s="739"/>
      <c r="HO318" s="739">
        <v>2</v>
      </c>
      <c r="HP318" s="740">
        <f t="shared" ref="HP318:HP356" si="264">HK318*HZ318</f>
        <v>0</v>
      </c>
      <c r="HQ318" s="738">
        <f t="shared" ref="HQ318:HQ356" si="265">1-HO318/6.7/HH318</f>
        <v>-0.0660980810234539</v>
      </c>
      <c r="HR318" s="741"/>
      <c r="HS318" s="742">
        <v>44927</v>
      </c>
      <c r="HT318" s="739">
        <f ca="1" t="shared" ref="HT318:HT330" si="266">HU318/30</f>
        <v>5</v>
      </c>
      <c r="HU318" s="739">
        <f ca="1" t="shared" ref="HU318:HU330" si="267">DATEDIF(HS318,TODAY(),"D")</f>
        <v>150</v>
      </c>
      <c r="HV318" s="739">
        <v>359</v>
      </c>
      <c r="HW318" s="739">
        <f t="shared" ref="HW318:HW351" si="268">HB318</f>
        <v>359</v>
      </c>
      <c r="HX318" s="761">
        <f t="shared" ref="HX318:HX332" si="269">HW318/((HV318+HZ318)/2)</f>
        <v>2</v>
      </c>
      <c r="HY318" s="739">
        <f ca="1" t="shared" ref="HY318:HY332" si="270">HX318/HU318*365</f>
        <v>4.86666666666667</v>
      </c>
      <c r="HZ318" s="739">
        <f t="shared" ref="HZ318:HZ370" si="271">K318</f>
        <v>0</v>
      </c>
      <c r="IA318" s="739"/>
      <c r="IB318" s="739">
        <f ca="1" t="shared" ref="IB318:IB351" si="272">HW318/HT318</f>
        <v>71.8</v>
      </c>
      <c r="IC318" s="769">
        <f ca="1" t="shared" ref="IC318:IC351" si="273">HW318/HU318</f>
        <v>2.39333333333333</v>
      </c>
      <c r="ID318" s="769">
        <f ca="1" t="shared" ref="ID318:ID351" si="274">HZ318/IC318</f>
        <v>0</v>
      </c>
      <c r="IE318" s="739"/>
      <c r="IF318" s="739"/>
      <c r="IG318" s="739"/>
      <c r="IH318" s="739"/>
      <c r="II318" s="739"/>
      <c r="IJ318" s="739"/>
      <c r="IK318" s="739"/>
      <c r="IL318" s="743"/>
      <c r="IM318" s="743"/>
      <c r="IN318" s="743"/>
      <c r="IO318" s="743"/>
      <c r="IP318" s="743"/>
      <c r="IQ318" s="739"/>
      <c r="IR318" s="739"/>
      <c r="IS318" s="739"/>
      <c r="IT318" s="739"/>
      <c r="IU318" s="739"/>
      <c r="IV318" s="739"/>
      <c r="IW318" s="739"/>
      <c r="IX318" s="739"/>
      <c r="IY318" s="739"/>
      <c r="IZ318" s="739"/>
      <c r="JA318" s="739"/>
      <c r="JB318" s="743">
        <v>0</v>
      </c>
      <c r="JC318" s="743">
        <v>0</v>
      </c>
      <c r="JD318" s="743">
        <v>0</v>
      </c>
      <c r="JE318" s="743">
        <v>0</v>
      </c>
      <c r="JF318" s="743">
        <v>0</v>
      </c>
      <c r="JG318" s="739">
        <v>0</v>
      </c>
      <c r="JH318" s="739">
        <v>0</v>
      </c>
      <c r="JI318" s="739">
        <v>0</v>
      </c>
      <c r="JJ318" s="739">
        <v>0</v>
      </c>
      <c r="JK318" s="739">
        <v>432</v>
      </c>
      <c r="JL318" s="739">
        <v>0</v>
      </c>
      <c r="JM318" s="739">
        <v>0</v>
      </c>
      <c r="JN318" s="28">
        <f t="shared" ref="JN318:JN330" si="275">SUM(JB318:JM318)</f>
        <v>432</v>
      </c>
      <c r="JO318" s="28">
        <f t="shared" ref="JO318:JO330" si="276">JN318-HC318</f>
        <v>0</v>
      </c>
      <c r="JP318" s="28"/>
      <c r="JQ318" s="28"/>
      <c r="JR318" s="28"/>
      <c r="JS318" s="28"/>
      <c r="JT318" s="28"/>
      <c r="JU318" s="28"/>
      <c r="JV318" s="28"/>
      <c r="JW318" s="28"/>
      <c r="JX318" s="28"/>
      <c r="JY318" s="28"/>
      <c r="JZ318" s="28"/>
      <c r="KA318" s="28"/>
      <c r="KB318" s="28"/>
      <c r="KC318" s="28"/>
      <c r="KD318" s="28"/>
      <c r="KE318" s="824"/>
    </row>
    <row r="319" s="786" customFormat="1" hidden="1" customHeight="1" spans="1:291">
      <c r="A319" s="847" t="s">
        <v>1334</v>
      </c>
      <c r="B319" s="343"/>
      <c r="C319" s="95" t="s">
        <v>1917</v>
      </c>
      <c r="D319" s="95" t="s">
        <v>2249</v>
      </c>
      <c r="E319" s="411"/>
      <c r="F319" s="1235" t="s">
        <v>2251</v>
      </c>
      <c r="G319" s="112" t="s">
        <v>875</v>
      </c>
      <c r="H319" s="1060" t="s">
        <v>875</v>
      </c>
      <c r="I319" s="99">
        <f t="shared" si="254"/>
        <v>-1</v>
      </c>
      <c r="J319" s="1129">
        <v>1480</v>
      </c>
      <c r="K319" s="1130">
        <f t="shared" si="255"/>
        <v>1479</v>
      </c>
      <c r="L319" s="1131">
        <f t="shared" si="256"/>
        <v>1479</v>
      </c>
      <c r="M319" s="1132"/>
      <c r="N319" s="1137"/>
      <c r="O319" s="1134"/>
      <c r="P319" s="1135">
        <f t="shared" si="257"/>
        <v>0</v>
      </c>
      <c r="Q319" s="1154">
        <f t="shared" si="258"/>
        <v>0</v>
      </c>
      <c r="R319" s="1153"/>
      <c r="S319" s="1237"/>
      <c r="T319" s="1237"/>
      <c r="U319" s="1237"/>
      <c r="V319" s="1237"/>
      <c r="W319" s="1237"/>
      <c r="X319" s="1237"/>
      <c r="Y319" s="1237"/>
      <c r="Z319" s="1237"/>
      <c r="AA319" s="1153"/>
      <c r="AB319" s="1166"/>
      <c r="AC319" s="1153"/>
      <c r="AD319" s="1153"/>
      <c r="AE319" s="1153"/>
      <c r="AF319" s="1153"/>
      <c r="AG319" s="1153"/>
      <c r="AH319" s="1153"/>
      <c r="AI319" s="1153"/>
      <c r="AJ319" s="1153"/>
      <c r="AK319" s="1153"/>
      <c r="AL319" s="1153"/>
      <c r="AM319" s="1153"/>
      <c r="AN319" s="1153"/>
      <c r="AO319" s="1153"/>
      <c r="AP319" s="1153"/>
      <c r="AQ319" s="1153"/>
      <c r="AR319" s="1153"/>
      <c r="AS319" s="1176"/>
      <c r="AT319" s="1177"/>
      <c r="AU319" s="1178"/>
      <c r="AV319" s="1178"/>
      <c r="AW319" s="1178"/>
      <c r="AX319" s="1178"/>
      <c r="AY319" s="1178"/>
      <c r="AZ319" s="1178"/>
      <c r="BA319" s="1178"/>
      <c r="BB319" s="1178"/>
      <c r="BC319" s="1178"/>
      <c r="BD319" s="1178"/>
      <c r="BE319" s="1178"/>
      <c r="BF319" s="1178"/>
      <c r="BG319" s="1178"/>
      <c r="BH319" s="1178"/>
      <c r="BI319" s="1178"/>
      <c r="BJ319" s="1178"/>
      <c r="BK319" s="1186"/>
      <c r="BL319" s="1187">
        <v>-1480</v>
      </c>
      <c r="BM319" s="1187"/>
      <c r="BN319" s="1187"/>
      <c r="BO319" s="1187"/>
      <c r="BP319" s="1187"/>
      <c r="BQ319" s="1187"/>
      <c r="BR319" s="1187"/>
      <c r="BS319" s="1187"/>
      <c r="BT319" s="1187"/>
      <c r="BU319" s="1187"/>
      <c r="BV319" s="1191"/>
      <c r="BW319" s="1186"/>
      <c r="BX319" s="1186"/>
      <c r="BY319" s="1186"/>
      <c r="BZ319" s="1186"/>
      <c r="CA319" s="1186"/>
      <c r="CB319" s="1186"/>
      <c r="CC319" s="1186"/>
      <c r="CD319" s="1186"/>
      <c r="CE319" s="1186"/>
      <c r="CF319" s="1186"/>
      <c r="CG319" s="1186"/>
      <c r="CH319" s="1186"/>
      <c r="CI319" s="1186"/>
      <c r="CJ319" s="1186"/>
      <c r="CK319" s="1186"/>
      <c r="CL319" s="1186"/>
      <c r="CM319" s="1186"/>
      <c r="CN319" s="1186"/>
      <c r="CO319" s="1186"/>
      <c r="CP319" s="1186"/>
      <c r="CQ319" s="1186"/>
      <c r="CR319" s="1186"/>
      <c r="CS319" s="1186"/>
      <c r="CT319" s="1186"/>
      <c r="CU319" s="1186"/>
      <c r="CV319" s="1186"/>
      <c r="CW319" s="1186"/>
      <c r="CX319" s="1186"/>
      <c r="CY319" s="1186"/>
      <c r="CZ319" s="1186"/>
      <c r="DA319" s="1186"/>
      <c r="DB319" s="1186"/>
      <c r="DC319" s="1186"/>
      <c r="DD319" s="1186"/>
      <c r="DE319" s="1186"/>
      <c r="DF319" s="1186"/>
      <c r="DG319" s="1186"/>
      <c r="DH319" s="1186"/>
      <c r="DI319" s="1186"/>
      <c r="DJ319" s="1186"/>
      <c r="DK319" s="1186"/>
      <c r="DL319" s="1186"/>
      <c r="DM319" s="1186"/>
      <c r="DN319" s="1186"/>
      <c r="DO319" s="1186"/>
      <c r="DP319" s="1186"/>
      <c r="DQ319" s="1186"/>
      <c r="DR319" s="1186"/>
      <c r="DS319" s="1186"/>
      <c r="DT319" s="1186"/>
      <c r="DU319" s="1186"/>
      <c r="DV319" s="1186"/>
      <c r="DW319" s="1186"/>
      <c r="DX319" s="1186"/>
      <c r="DY319" s="1186"/>
      <c r="DZ319" s="1186"/>
      <c r="EA319" s="1186"/>
      <c r="EB319" s="1186"/>
      <c r="EC319" s="1186"/>
      <c r="ED319" s="1186"/>
      <c r="EE319" s="1186"/>
      <c r="EF319" s="1186"/>
      <c r="EG319" s="1186"/>
      <c r="EH319" s="1186"/>
      <c r="EI319" s="1186"/>
      <c r="EJ319" s="1186"/>
      <c r="EK319" s="1197"/>
      <c r="EL319" s="1198"/>
      <c r="EM319" s="1186"/>
      <c r="EN319" s="1186"/>
      <c r="EO319" s="1186"/>
      <c r="EP319" s="1186"/>
      <c r="EQ319" s="1186"/>
      <c r="ER319" s="1186"/>
      <c r="ES319" s="1186"/>
      <c r="ET319" s="1186"/>
      <c r="EU319" s="1186"/>
      <c r="EV319" s="1186"/>
      <c r="EW319" s="1186"/>
      <c r="EX319" s="1186"/>
      <c r="EY319" s="1186"/>
      <c r="EZ319" s="1186"/>
      <c r="FA319" s="1186"/>
      <c r="FB319" s="1186"/>
      <c r="FC319" s="1209"/>
      <c r="FD319" s="1186"/>
      <c r="FE319" s="1186"/>
      <c r="FF319" s="1186"/>
      <c r="FG319" s="1186"/>
      <c r="FH319" s="1186"/>
      <c r="FI319" s="1186"/>
      <c r="FJ319" s="1186"/>
      <c r="FK319" s="1186"/>
      <c r="FL319" s="1209"/>
      <c r="FM319" s="1186"/>
      <c r="FN319" s="1186"/>
      <c r="FO319" s="1186"/>
      <c r="FP319" s="1186"/>
      <c r="FQ319" s="1186"/>
      <c r="FR319" s="1186"/>
      <c r="FS319" s="1186"/>
      <c r="FT319" s="1186">
        <v>1</v>
      </c>
      <c r="FU319" s="1186"/>
      <c r="FV319" s="1186"/>
      <c r="FW319" s="1186"/>
      <c r="FX319" s="1186"/>
      <c r="FY319" s="1186"/>
      <c r="FZ319" s="1186"/>
      <c r="GA319" s="1186"/>
      <c r="GB319" s="1186"/>
      <c r="GC319" s="1186"/>
      <c r="GD319" s="1186"/>
      <c r="GE319" s="1186"/>
      <c r="GF319" s="1186"/>
      <c r="GG319" s="1186"/>
      <c r="GH319" s="1186"/>
      <c r="GI319" s="1186"/>
      <c r="GJ319" s="1186"/>
      <c r="GK319" s="1186"/>
      <c r="GL319" s="1186"/>
      <c r="GM319" s="1186"/>
      <c r="GN319" s="1186"/>
      <c r="GO319" s="1186"/>
      <c r="GP319" s="1186"/>
      <c r="GQ319" s="1186"/>
      <c r="GR319" s="1186"/>
      <c r="GS319" s="1186"/>
      <c r="GT319" s="1186"/>
      <c r="GU319" s="1186"/>
      <c r="GV319" s="1186"/>
      <c r="GW319" s="1186"/>
      <c r="GX319" s="1186"/>
      <c r="GY319" s="1218"/>
      <c r="GZ319" s="364">
        <f t="shared" si="259"/>
        <v>0</v>
      </c>
      <c r="HA319" s="365">
        <f t="shared" si="260"/>
        <v>1</v>
      </c>
      <c r="HB319" s="366">
        <f t="shared" si="261"/>
        <v>1</v>
      </c>
      <c r="HC319" s="366">
        <v>0</v>
      </c>
      <c r="HD319" s="365">
        <v>0</v>
      </c>
      <c r="HE319" s="365">
        <v>15</v>
      </c>
      <c r="HF319" s="54"/>
      <c r="HG319" s="708"/>
      <c r="HH319" s="708">
        <v>0.28</v>
      </c>
      <c r="HI319" s="709">
        <f t="shared" si="262"/>
        <v>0.28</v>
      </c>
      <c r="HJ319" s="710"/>
      <c r="HK319" s="710">
        <v>2</v>
      </c>
      <c r="HL319" s="738">
        <f t="shared" si="263"/>
        <v>-0.0660980810234539</v>
      </c>
      <c r="HM319" s="739"/>
      <c r="HN319" s="739"/>
      <c r="HO319" s="739">
        <v>2</v>
      </c>
      <c r="HP319" s="740">
        <f t="shared" si="264"/>
        <v>2958</v>
      </c>
      <c r="HQ319" s="738">
        <f t="shared" si="265"/>
        <v>-0.0660980810234539</v>
      </c>
      <c r="HR319" s="741"/>
      <c r="HS319" s="742">
        <v>44927</v>
      </c>
      <c r="HT319" s="739">
        <f ca="1" t="shared" si="266"/>
        <v>5</v>
      </c>
      <c r="HU319" s="739">
        <f ca="1" t="shared" si="267"/>
        <v>150</v>
      </c>
      <c r="HV319" s="739">
        <v>1480</v>
      </c>
      <c r="HW319" s="739">
        <f t="shared" si="268"/>
        <v>1</v>
      </c>
      <c r="HX319" s="761">
        <f t="shared" si="269"/>
        <v>0.000675904021628929</v>
      </c>
      <c r="HY319" s="739">
        <f ca="1" t="shared" si="270"/>
        <v>0.00164469978596373</v>
      </c>
      <c r="HZ319" s="739">
        <f t="shared" si="271"/>
        <v>1479</v>
      </c>
      <c r="IA319" s="739"/>
      <c r="IB319" s="739">
        <f ca="1" t="shared" si="272"/>
        <v>0.2</v>
      </c>
      <c r="IC319" s="769">
        <f ca="1" t="shared" si="273"/>
        <v>0.00666666666666667</v>
      </c>
      <c r="ID319" s="769">
        <f ca="1" t="shared" si="274"/>
        <v>221850</v>
      </c>
      <c r="IE319" s="739"/>
      <c r="IF319" s="739"/>
      <c r="IG319" s="739"/>
      <c r="IH319" s="739"/>
      <c r="II319" s="739"/>
      <c r="IJ319" s="739"/>
      <c r="IK319" s="739"/>
      <c r="IL319" s="743"/>
      <c r="IM319" s="743"/>
      <c r="IN319" s="743"/>
      <c r="IO319" s="743"/>
      <c r="IP319" s="743"/>
      <c r="IQ319" s="739"/>
      <c r="IR319" s="739"/>
      <c r="IS319" s="739"/>
      <c r="IT319" s="739"/>
      <c r="IU319" s="739"/>
      <c r="IV319" s="739"/>
      <c r="IW319" s="739"/>
      <c r="IX319" s="739"/>
      <c r="IY319" s="739"/>
      <c r="IZ319" s="739"/>
      <c r="JA319" s="739"/>
      <c r="JB319" s="743">
        <v>0</v>
      </c>
      <c r="JC319" s="743">
        <v>0</v>
      </c>
      <c r="JD319" s="743">
        <v>0</v>
      </c>
      <c r="JE319" s="743">
        <v>0</v>
      </c>
      <c r="JF319" s="743">
        <v>0</v>
      </c>
      <c r="JG319" s="739">
        <v>0</v>
      </c>
      <c r="JH319" s="739">
        <v>0</v>
      </c>
      <c r="JI319" s="739">
        <v>0</v>
      </c>
      <c r="JJ319" s="739">
        <v>0</v>
      </c>
      <c r="JK319" s="739">
        <v>0</v>
      </c>
      <c r="JL319" s="739">
        <v>0</v>
      </c>
      <c r="JM319" s="739">
        <v>0</v>
      </c>
      <c r="JN319" s="28">
        <f t="shared" si="275"/>
        <v>0</v>
      </c>
      <c r="JO319" s="28">
        <f t="shared" si="276"/>
        <v>0</v>
      </c>
      <c r="JP319" s="28"/>
      <c r="JQ319" s="28"/>
      <c r="JR319" s="28"/>
      <c r="JS319" s="28"/>
      <c r="JT319" s="28"/>
      <c r="JU319" s="28"/>
      <c r="JV319" s="28"/>
      <c r="JW319" s="28"/>
      <c r="JX319" s="28"/>
      <c r="JY319" s="28"/>
      <c r="JZ319" s="28"/>
      <c r="KA319" s="28"/>
      <c r="KB319" s="28"/>
      <c r="KC319" s="28"/>
      <c r="KD319" s="28"/>
      <c r="KE319" s="824"/>
    </row>
    <row r="320" s="786" customFormat="1" hidden="1" customHeight="1" spans="1:291">
      <c r="A320" s="847" t="s">
        <v>1334</v>
      </c>
      <c r="B320" s="343"/>
      <c r="C320" s="95" t="s">
        <v>1917</v>
      </c>
      <c r="D320" s="95" t="s">
        <v>2249</v>
      </c>
      <c r="E320" s="411"/>
      <c r="F320" s="1235" t="s">
        <v>2252</v>
      </c>
      <c r="G320" s="112" t="s">
        <v>875</v>
      </c>
      <c r="H320" s="1060" t="s">
        <v>875</v>
      </c>
      <c r="I320" s="99">
        <f t="shared" si="254"/>
        <v>-976</v>
      </c>
      <c r="J320" s="1129">
        <v>976</v>
      </c>
      <c r="K320" s="1130">
        <f t="shared" si="255"/>
        <v>0</v>
      </c>
      <c r="L320" s="1131">
        <f t="shared" si="256"/>
        <v>0</v>
      </c>
      <c r="M320" s="1132"/>
      <c r="N320" s="1137"/>
      <c r="O320" s="1134"/>
      <c r="P320" s="1135">
        <f t="shared" si="257"/>
        <v>0</v>
      </c>
      <c r="Q320" s="1154">
        <f t="shared" si="258"/>
        <v>0</v>
      </c>
      <c r="R320" s="1153"/>
      <c r="S320" s="1237"/>
      <c r="T320" s="1237"/>
      <c r="U320" s="1237"/>
      <c r="V320" s="1237"/>
      <c r="W320" s="1237"/>
      <c r="X320" s="1237"/>
      <c r="Y320" s="1237"/>
      <c r="Z320" s="1237"/>
      <c r="AA320" s="1153"/>
      <c r="AB320" s="1166"/>
      <c r="AC320" s="1153"/>
      <c r="AD320" s="1153"/>
      <c r="AE320" s="1153"/>
      <c r="AF320" s="1153"/>
      <c r="AG320" s="1153"/>
      <c r="AH320" s="1153"/>
      <c r="AI320" s="1153"/>
      <c r="AJ320" s="1153"/>
      <c r="AK320" s="1153"/>
      <c r="AL320" s="1153"/>
      <c r="AM320" s="1153"/>
      <c r="AN320" s="1153"/>
      <c r="AO320" s="1153"/>
      <c r="AP320" s="1153"/>
      <c r="AQ320" s="1153"/>
      <c r="AR320" s="1153"/>
      <c r="AS320" s="1176"/>
      <c r="AT320" s="1177"/>
      <c r="AU320" s="1178"/>
      <c r="AV320" s="1178"/>
      <c r="AW320" s="1178"/>
      <c r="AX320" s="1178"/>
      <c r="AY320" s="1178"/>
      <c r="AZ320" s="1178"/>
      <c r="BA320" s="1178"/>
      <c r="BB320" s="1178"/>
      <c r="BC320" s="1178"/>
      <c r="BD320" s="1178"/>
      <c r="BE320" s="1178"/>
      <c r="BF320" s="1178"/>
      <c r="BG320" s="1178"/>
      <c r="BH320" s="1178"/>
      <c r="BI320" s="1178"/>
      <c r="BJ320" s="1178"/>
      <c r="BK320" s="1186"/>
      <c r="BL320" s="1187">
        <v>-976</v>
      </c>
      <c r="BM320" s="1187"/>
      <c r="BN320" s="1187"/>
      <c r="BO320" s="1187"/>
      <c r="BP320" s="1187"/>
      <c r="BQ320" s="1187"/>
      <c r="BR320" s="1187"/>
      <c r="BS320" s="1187"/>
      <c r="BT320" s="1187"/>
      <c r="BU320" s="1187"/>
      <c r="BV320" s="1191"/>
      <c r="BW320" s="1186"/>
      <c r="BX320" s="1186"/>
      <c r="BY320" s="1186"/>
      <c r="BZ320" s="1186"/>
      <c r="CA320" s="1186"/>
      <c r="CB320" s="1186"/>
      <c r="CC320" s="1186"/>
      <c r="CD320" s="1186"/>
      <c r="CE320" s="1186"/>
      <c r="CF320" s="1186"/>
      <c r="CG320" s="1186"/>
      <c r="CH320" s="1186"/>
      <c r="CI320" s="1186"/>
      <c r="CJ320" s="1186"/>
      <c r="CK320" s="1186"/>
      <c r="CL320" s="1186"/>
      <c r="CM320" s="1186"/>
      <c r="CN320" s="1186"/>
      <c r="CO320" s="1186"/>
      <c r="CP320" s="1186"/>
      <c r="CQ320" s="1186"/>
      <c r="CR320" s="1186"/>
      <c r="CS320" s="1186"/>
      <c r="CT320" s="1186"/>
      <c r="CU320" s="1186"/>
      <c r="CV320" s="1186"/>
      <c r="CW320" s="1186"/>
      <c r="CX320" s="1186"/>
      <c r="CY320" s="1186"/>
      <c r="CZ320" s="1186"/>
      <c r="DA320" s="1186"/>
      <c r="DB320" s="1186"/>
      <c r="DC320" s="1186"/>
      <c r="DD320" s="1186"/>
      <c r="DE320" s="1186"/>
      <c r="DF320" s="1186"/>
      <c r="DG320" s="1186"/>
      <c r="DH320" s="1186"/>
      <c r="DI320" s="1186"/>
      <c r="DJ320" s="1186"/>
      <c r="DK320" s="1186"/>
      <c r="DL320" s="1186"/>
      <c r="DM320" s="1186"/>
      <c r="DN320" s="1186"/>
      <c r="DO320" s="1186"/>
      <c r="DP320" s="1186"/>
      <c r="DQ320" s="1186"/>
      <c r="DR320" s="1186"/>
      <c r="DS320" s="1186"/>
      <c r="DT320" s="1186"/>
      <c r="DU320" s="1186"/>
      <c r="DV320" s="1186"/>
      <c r="DW320" s="1186"/>
      <c r="DX320" s="1186"/>
      <c r="DY320" s="1186"/>
      <c r="DZ320" s="1186"/>
      <c r="EA320" s="1186"/>
      <c r="EB320" s="1186"/>
      <c r="EC320" s="1186"/>
      <c r="ED320" s="1186"/>
      <c r="EE320" s="1186"/>
      <c r="EF320" s="1186"/>
      <c r="EG320" s="1186"/>
      <c r="EH320" s="1186"/>
      <c r="EI320" s="1186"/>
      <c r="EJ320" s="1186"/>
      <c r="EK320" s="1197"/>
      <c r="EL320" s="1198"/>
      <c r="EM320" s="1186"/>
      <c r="EN320" s="1186"/>
      <c r="EO320" s="1186"/>
      <c r="EP320" s="1186"/>
      <c r="EQ320" s="1186"/>
      <c r="ER320" s="1186"/>
      <c r="ES320" s="1186"/>
      <c r="ET320" s="1186"/>
      <c r="EU320" s="1186"/>
      <c r="EV320" s="1186"/>
      <c r="EW320" s="1186"/>
      <c r="EX320" s="1186"/>
      <c r="EY320" s="1186"/>
      <c r="EZ320" s="1186"/>
      <c r="FA320" s="1186"/>
      <c r="FB320" s="1186"/>
      <c r="FC320" s="1209"/>
      <c r="FD320" s="1186"/>
      <c r="FE320" s="1186"/>
      <c r="FF320" s="1186"/>
      <c r="FG320" s="1186"/>
      <c r="FH320" s="1186"/>
      <c r="FI320" s="1186"/>
      <c r="FJ320" s="1186"/>
      <c r="FK320" s="1186"/>
      <c r="FL320" s="1209"/>
      <c r="FM320" s="1186"/>
      <c r="FN320" s="1186"/>
      <c r="FO320" s="1186"/>
      <c r="FP320" s="1186"/>
      <c r="FQ320" s="1186"/>
      <c r="FR320" s="1186"/>
      <c r="FS320" s="1186"/>
      <c r="FT320" s="1186">
        <v>1</v>
      </c>
      <c r="FU320" s="1186"/>
      <c r="FV320" s="1186"/>
      <c r="FW320" s="1186"/>
      <c r="FX320" s="1186"/>
      <c r="FY320" s="1186"/>
      <c r="FZ320" s="1186"/>
      <c r="GA320" s="1186"/>
      <c r="GB320" s="1186"/>
      <c r="GC320" s="1186"/>
      <c r="GD320" s="1186"/>
      <c r="GE320" s="1186"/>
      <c r="GF320" s="1186"/>
      <c r="GG320" s="1186"/>
      <c r="GH320" s="1186"/>
      <c r="GI320" s="1186"/>
      <c r="GJ320" s="1186"/>
      <c r="GK320" s="1186"/>
      <c r="GL320" s="1186"/>
      <c r="GM320" s="1186"/>
      <c r="GN320" s="1186"/>
      <c r="GO320" s="1186">
        <v>975</v>
      </c>
      <c r="GP320" s="1186"/>
      <c r="GQ320" s="1186"/>
      <c r="GR320" s="1186"/>
      <c r="GS320" s="1186"/>
      <c r="GT320" s="1186"/>
      <c r="GU320" s="1186"/>
      <c r="GV320" s="1186"/>
      <c r="GW320" s="1186"/>
      <c r="GX320" s="1186"/>
      <c r="GY320" s="1218"/>
      <c r="GZ320" s="364">
        <f t="shared" si="259"/>
        <v>0</v>
      </c>
      <c r="HA320" s="365">
        <f t="shared" si="260"/>
        <v>976</v>
      </c>
      <c r="HB320" s="366">
        <f t="shared" si="261"/>
        <v>976</v>
      </c>
      <c r="HC320" s="366">
        <v>0</v>
      </c>
      <c r="HD320" s="365">
        <v>504</v>
      </c>
      <c r="HE320" s="365">
        <v>15</v>
      </c>
      <c r="HF320" s="54"/>
      <c r="HG320" s="708"/>
      <c r="HH320" s="708">
        <v>0.28</v>
      </c>
      <c r="HI320" s="709">
        <f t="shared" si="262"/>
        <v>273.28</v>
      </c>
      <c r="HJ320" s="710"/>
      <c r="HK320" s="710">
        <v>2</v>
      </c>
      <c r="HL320" s="738">
        <f t="shared" si="263"/>
        <v>-0.0660980810234539</v>
      </c>
      <c r="HM320" s="739"/>
      <c r="HN320" s="739"/>
      <c r="HO320" s="739">
        <v>2</v>
      </c>
      <c r="HP320" s="740">
        <f t="shared" si="264"/>
        <v>0</v>
      </c>
      <c r="HQ320" s="738">
        <f t="shared" si="265"/>
        <v>-0.0660980810234539</v>
      </c>
      <c r="HR320" s="741"/>
      <c r="HS320" s="742">
        <v>44927</v>
      </c>
      <c r="HT320" s="739">
        <f ca="1" t="shared" si="266"/>
        <v>5</v>
      </c>
      <c r="HU320" s="739">
        <f ca="1" t="shared" si="267"/>
        <v>150</v>
      </c>
      <c r="HV320" s="739">
        <v>976</v>
      </c>
      <c r="HW320" s="739">
        <f t="shared" si="268"/>
        <v>976</v>
      </c>
      <c r="HX320" s="761">
        <f t="shared" si="269"/>
        <v>2</v>
      </c>
      <c r="HY320" s="739">
        <f ca="1" t="shared" si="270"/>
        <v>4.86666666666667</v>
      </c>
      <c r="HZ320" s="739">
        <f t="shared" si="271"/>
        <v>0</v>
      </c>
      <c r="IA320" s="739"/>
      <c r="IB320" s="739">
        <f ca="1" t="shared" si="272"/>
        <v>195.2</v>
      </c>
      <c r="IC320" s="769">
        <f ca="1" t="shared" si="273"/>
        <v>6.50666666666667</v>
      </c>
      <c r="ID320" s="769">
        <f ca="1" t="shared" si="274"/>
        <v>0</v>
      </c>
      <c r="IE320" s="739"/>
      <c r="IF320" s="739"/>
      <c r="IG320" s="739"/>
      <c r="IH320" s="739"/>
      <c r="II320" s="739"/>
      <c r="IJ320" s="739"/>
      <c r="IK320" s="739"/>
      <c r="IL320" s="743"/>
      <c r="IM320" s="743"/>
      <c r="IN320" s="743"/>
      <c r="IO320" s="743"/>
      <c r="IP320" s="743"/>
      <c r="IQ320" s="739"/>
      <c r="IR320" s="739"/>
      <c r="IS320" s="739"/>
      <c r="IT320" s="739"/>
      <c r="IU320" s="739"/>
      <c r="IV320" s="739"/>
      <c r="IW320" s="739"/>
      <c r="IX320" s="739"/>
      <c r="IY320" s="739"/>
      <c r="IZ320" s="739"/>
      <c r="JA320" s="739"/>
      <c r="JB320" s="743">
        <v>0</v>
      </c>
      <c r="JC320" s="743">
        <v>0</v>
      </c>
      <c r="JD320" s="743">
        <v>0</v>
      </c>
      <c r="JE320" s="743">
        <v>0</v>
      </c>
      <c r="JF320" s="743">
        <v>0</v>
      </c>
      <c r="JG320" s="739">
        <v>0</v>
      </c>
      <c r="JH320" s="739">
        <v>0</v>
      </c>
      <c r="JI320" s="739">
        <v>0</v>
      </c>
      <c r="JJ320" s="739">
        <v>0</v>
      </c>
      <c r="JK320" s="739">
        <v>0</v>
      </c>
      <c r="JL320" s="739">
        <v>0</v>
      </c>
      <c r="JM320" s="739">
        <v>0</v>
      </c>
      <c r="JN320" s="28">
        <f t="shared" si="275"/>
        <v>0</v>
      </c>
      <c r="JO320" s="28">
        <f t="shared" si="276"/>
        <v>0</v>
      </c>
      <c r="JP320" s="28"/>
      <c r="JQ320" s="28"/>
      <c r="JR320" s="28"/>
      <c r="JS320" s="28"/>
      <c r="JT320" s="28"/>
      <c r="JU320" s="28"/>
      <c r="JV320" s="28"/>
      <c r="JW320" s="28"/>
      <c r="JX320" s="28"/>
      <c r="JY320" s="28"/>
      <c r="JZ320" s="28"/>
      <c r="KA320" s="28"/>
      <c r="KB320" s="28"/>
      <c r="KC320" s="28"/>
      <c r="KD320" s="28"/>
      <c r="KE320" s="824"/>
    </row>
    <row r="321" s="786" customFormat="1" hidden="1" customHeight="1" spans="1:291">
      <c r="A321" s="847" t="s">
        <v>1334</v>
      </c>
      <c r="B321" s="343"/>
      <c r="C321" s="95" t="s">
        <v>1917</v>
      </c>
      <c r="D321" s="95" t="s">
        <v>2249</v>
      </c>
      <c r="E321" s="411"/>
      <c r="F321" s="1235" t="s">
        <v>2253</v>
      </c>
      <c r="G321" s="112" t="s">
        <v>875</v>
      </c>
      <c r="H321" s="1060" t="s">
        <v>875</v>
      </c>
      <c r="I321" s="99">
        <f t="shared" si="254"/>
        <v>-1</v>
      </c>
      <c r="J321" s="1129">
        <v>1499</v>
      </c>
      <c r="K321" s="1130">
        <f t="shared" si="255"/>
        <v>1498</v>
      </c>
      <c r="L321" s="1131">
        <f t="shared" si="256"/>
        <v>1498</v>
      </c>
      <c r="M321" s="1132"/>
      <c r="N321" s="1137"/>
      <c r="O321" s="1134"/>
      <c r="P321" s="1135">
        <f t="shared" si="257"/>
        <v>0</v>
      </c>
      <c r="Q321" s="1154">
        <f t="shared" si="258"/>
        <v>0</v>
      </c>
      <c r="R321" s="1153"/>
      <c r="S321" s="1237"/>
      <c r="T321" s="1237"/>
      <c r="U321" s="1237"/>
      <c r="V321" s="1237"/>
      <c r="W321" s="1237"/>
      <c r="X321" s="1237"/>
      <c r="Y321" s="1237"/>
      <c r="Z321" s="1237"/>
      <c r="AA321" s="1153"/>
      <c r="AB321" s="1166"/>
      <c r="AC321" s="1153"/>
      <c r="AD321" s="1153"/>
      <c r="AE321" s="1153"/>
      <c r="AF321" s="1153"/>
      <c r="AG321" s="1153"/>
      <c r="AH321" s="1153"/>
      <c r="AI321" s="1153"/>
      <c r="AJ321" s="1153"/>
      <c r="AK321" s="1153"/>
      <c r="AL321" s="1153"/>
      <c r="AM321" s="1153"/>
      <c r="AN321" s="1153"/>
      <c r="AO321" s="1153"/>
      <c r="AP321" s="1153"/>
      <c r="AQ321" s="1153"/>
      <c r="AR321" s="1153"/>
      <c r="AS321" s="1176"/>
      <c r="AT321" s="1177"/>
      <c r="AU321" s="1178"/>
      <c r="AV321" s="1178"/>
      <c r="AW321" s="1178"/>
      <c r="AX321" s="1178"/>
      <c r="AY321" s="1178"/>
      <c r="AZ321" s="1178"/>
      <c r="BA321" s="1178"/>
      <c r="BB321" s="1178"/>
      <c r="BC321" s="1178"/>
      <c r="BD321" s="1178"/>
      <c r="BE321" s="1178"/>
      <c r="BF321" s="1178"/>
      <c r="BG321" s="1178"/>
      <c r="BH321" s="1178"/>
      <c r="BI321" s="1178"/>
      <c r="BJ321" s="1178"/>
      <c r="BK321" s="1186"/>
      <c r="BL321" s="1187">
        <v>-1499</v>
      </c>
      <c r="BM321" s="1187"/>
      <c r="BN321" s="1187"/>
      <c r="BO321" s="1187"/>
      <c r="BP321" s="1187"/>
      <c r="BQ321" s="1187"/>
      <c r="BR321" s="1187"/>
      <c r="BS321" s="1187"/>
      <c r="BT321" s="1187"/>
      <c r="BU321" s="1187"/>
      <c r="BV321" s="1191"/>
      <c r="BW321" s="1186"/>
      <c r="BX321" s="1186"/>
      <c r="BY321" s="1186"/>
      <c r="BZ321" s="1186"/>
      <c r="CA321" s="1186"/>
      <c r="CB321" s="1186"/>
      <c r="CC321" s="1186"/>
      <c r="CD321" s="1186"/>
      <c r="CE321" s="1186"/>
      <c r="CF321" s="1186"/>
      <c r="CG321" s="1186"/>
      <c r="CH321" s="1186"/>
      <c r="CI321" s="1186"/>
      <c r="CJ321" s="1186"/>
      <c r="CK321" s="1186"/>
      <c r="CL321" s="1186"/>
      <c r="CM321" s="1186"/>
      <c r="CN321" s="1186"/>
      <c r="CO321" s="1186"/>
      <c r="CP321" s="1186"/>
      <c r="CQ321" s="1186"/>
      <c r="CR321" s="1186"/>
      <c r="CS321" s="1186"/>
      <c r="CT321" s="1186"/>
      <c r="CU321" s="1186"/>
      <c r="CV321" s="1186"/>
      <c r="CW321" s="1186"/>
      <c r="CX321" s="1186"/>
      <c r="CY321" s="1186"/>
      <c r="CZ321" s="1186"/>
      <c r="DA321" s="1186"/>
      <c r="DB321" s="1186"/>
      <c r="DC321" s="1186"/>
      <c r="DD321" s="1186"/>
      <c r="DE321" s="1186"/>
      <c r="DF321" s="1186"/>
      <c r="DG321" s="1186"/>
      <c r="DH321" s="1186"/>
      <c r="DI321" s="1186"/>
      <c r="DJ321" s="1186"/>
      <c r="DK321" s="1186"/>
      <c r="DL321" s="1186"/>
      <c r="DM321" s="1186"/>
      <c r="DN321" s="1186"/>
      <c r="DO321" s="1186"/>
      <c r="DP321" s="1186"/>
      <c r="DQ321" s="1186"/>
      <c r="DR321" s="1186"/>
      <c r="DS321" s="1186"/>
      <c r="DT321" s="1186"/>
      <c r="DU321" s="1186"/>
      <c r="DV321" s="1186"/>
      <c r="DW321" s="1186"/>
      <c r="DX321" s="1186"/>
      <c r="DY321" s="1186"/>
      <c r="DZ321" s="1186"/>
      <c r="EA321" s="1186"/>
      <c r="EB321" s="1186"/>
      <c r="EC321" s="1186"/>
      <c r="ED321" s="1186"/>
      <c r="EE321" s="1186"/>
      <c r="EF321" s="1186"/>
      <c r="EG321" s="1186"/>
      <c r="EH321" s="1186"/>
      <c r="EI321" s="1186"/>
      <c r="EJ321" s="1186"/>
      <c r="EK321" s="1197"/>
      <c r="EL321" s="1198"/>
      <c r="EM321" s="1186"/>
      <c r="EN321" s="1186"/>
      <c r="EO321" s="1186"/>
      <c r="EP321" s="1186"/>
      <c r="EQ321" s="1186"/>
      <c r="ER321" s="1186"/>
      <c r="ES321" s="1186"/>
      <c r="ET321" s="1186"/>
      <c r="EU321" s="1186"/>
      <c r="EV321" s="1186"/>
      <c r="EW321" s="1186"/>
      <c r="EX321" s="1186"/>
      <c r="EY321" s="1186"/>
      <c r="EZ321" s="1186"/>
      <c r="FA321" s="1186"/>
      <c r="FB321" s="1186"/>
      <c r="FC321" s="1209"/>
      <c r="FD321" s="1186"/>
      <c r="FE321" s="1186"/>
      <c r="FF321" s="1186"/>
      <c r="FG321" s="1186"/>
      <c r="FH321" s="1186"/>
      <c r="FI321" s="1186"/>
      <c r="FJ321" s="1186"/>
      <c r="FK321" s="1186"/>
      <c r="FL321" s="1209"/>
      <c r="FM321" s="1186"/>
      <c r="FN321" s="1186"/>
      <c r="FO321" s="1186"/>
      <c r="FP321" s="1186"/>
      <c r="FQ321" s="1186"/>
      <c r="FR321" s="1186"/>
      <c r="FS321" s="1186"/>
      <c r="FT321" s="1186">
        <v>1</v>
      </c>
      <c r="FU321" s="1186"/>
      <c r="FV321" s="1186"/>
      <c r="FW321" s="1186"/>
      <c r="FX321" s="1186"/>
      <c r="FY321" s="1186"/>
      <c r="FZ321" s="1186"/>
      <c r="GA321" s="1186"/>
      <c r="GB321" s="1186"/>
      <c r="GC321" s="1186"/>
      <c r="GD321" s="1186"/>
      <c r="GE321" s="1186"/>
      <c r="GF321" s="1186"/>
      <c r="GG321" s="1186"/>
      <c r="GH321" s="1186"/>
      <c r="GI321" s="1186"/>
      <c r="GJ321" s="1186"/>
      <c r="GK321" s="1186"/>
      <c r="GL321" s="1186"/>
      <c r="GM321" s="1186"/>
      <c r="GN321" s="1186"/>
      <c r="GO321" s="1186"/>
      <c r="GP321" s="1186"/>
      <c r="GQ321" s="1186"/>
      <c r="GR321" s="1186"/>
      <c r="GS321" s="1186"/>
      <c r="GT321" s="1186"/>
      <c r="GU321" s="1186"/>
      <c r="GV321" s="1186"/>
      <c r="GW321" s="1186"/>
      <c r="GX321" s="1186"/>
      <c r="GY321" s="1218"/>
      <c r="GZ321" s="364">
        <f t="shared" si="259"/>
        <v>0</v>
      </c>
      <c r="HA321" s="365">
        <f t="shared" si="260"/>
        <v>1</v>
      </c>
      <c r="HB321" s="366">
        <f t="shared" si="261"/>
        <v>1</v>
      </c>
      <c r="HC321" s="366">
        <v>0</v>
      </c>
      <c r="HD321" s="365">
        <v>0</v>
      </c>
      <c r="HE321" s="365">
        <v>15</v>
      </c>
      <c r="HF321" s="54"/>
      <c r="HG321" s="708"/>
      <c r="HH321" s="708">
        <v>0.28</v>
      </c>
      <c r="HI321" s="709">
        <f t="shared" si="262"/>
        <v>0.28</v>
      </c>
      <c r="HJ321" s="710"/>
      <c r="HK321" s="710">
        <v>2</v>
      </c>
      <c r="HL321" s="738">
        <f t="shared" si="263"/>
        <v>-0.0660980810234539</v>
      </c>
      <c r="HM321" s="739"/>
      <c r="HN321" s="739"/>
      <c r="HO321" s="739">
        <v>2</v>
      </c>
      <c r="HP321" s="740">
        <f t="shared" si="264"/>
        <v>2996</v>
      </c>
      <c r="HQ321" s="738">
        <f t="shared" si="265"/>
        <v>-0.0660980810234539</v>
      </c>
      <c r="HR321" s="741"/>
      <c r="HS321" s="742">
        <v>44927</v>
      </c>
      <c r="HT321" s="739">
        <f ca="1" t="shared" si="266"/>
        <v>5</v>
      </c>
      <c r="HU321" s="739">
        <f ca="1" t="shared" si="267"/>
        <v>150</v>
      </c>
      <c r="HV321" s="739">
        <v>1499</v>
      </c>
      <c r="HW321" s="739">
        <f t="shared" si="268"/>
        <v>1</v>
      </c>
      <c r="HX321" s="761">
        <f t="shared" si="269"/>
        <v>0.000667334000667334</v>
      </c>
      <c r="HY321" s="739">
        <f ca="1" t="shared" si="270"/>
        <v>0.00162384606829051</v>
      </c>
      <c r="HZ321" s="739">
        <f t="shared" si="271"/>
        <v>1498</v>
      </c>
      <c r="IA321" s="739"/>
      <c r="IB321" s="739">
        <f ca="1" t="shared" si="272"/>
        <v>0.2</v>
      </c>
      <c r="IC321" s="769">
        <f ca="1" t="shared" si="273"/>
        <v>0.00666666666666667</v>
      </c>
      <c r="ID321" s="769">
        <f ca="1" t="shared" si="274"/>
        <v>224700</v>
      </c>
      <c r="IE321" s="739"/>
      <c r="IF321" s="739"/>
      <c r="IG321" s="739"/>
      <c r="IH321" s="739"/>
      <c r="II321" s="739"/>
      <c r="IJ321" s="739"/>
      <c r="IK321" s="739"/>
      <c r="IL321" s="743"/>
      <c r="IM321" s="743"/>
      <c r="IN321" s="743"/>
      <c r="IO321" s="743"/>
      <c r="IP321" s="743"/>
      <c r="IQ321" s="739"/>
      <c r="IR321" s="739"/>
      <c r="IS321" s="739"/>
      <c r="IT321" s="739"/>
      <c r="IU321" s="739"/>
      <c r="IV321" s="739"/>
      <c r="IW321" s="739"/>
      <c r="IX321" s="739"/>
      <c r="IY321" s="739"/>
      <c r="IZ321" s="739"/>
      <c r="JA321" s="739"/>
      <c r="JB321" s="743">
        <v>0</v>
      </c>
      <c r="JC321" s="743">
        <v>0</v>
      </c>
      <c r="JD321" s="743">
        <v>0</v>
      </c>
      <c r="JE321" s="743">
        <v>0</v>
      </c>
      <c r="JF321" s="743">
        <v>0</v>
      </c>
      <c r="JG321" s="739">
        <v>0</v>
      </c>
      <c r="JH321" s="739">
        <v>0</v>
      </c>
      <c r="JI321" s="739">
        <v>0</v>
      </c>
      <c r="JJ321" s="739">
        <v>0</v>
      </c>
      <c r="JK321" s="739">
        <v>0</v>
      </c>
      <c r="JL321" s="739">
        <v>0</v>
      </c>
      <c r="JM321" s="739">
        <v>0</v>
      </c>
      <c r="JN321" s="28">
        <f t="shared" si="275"/>
        <v>0</v>
      </c>
      <c r="JO321" s="28">
        <f t="shared" si="276"/>
        <v>0</v>
      </c>
      <c r="JP321" s="28"/>
      <c r="JQ321" s="28"/>
      <c r="JR321" s="28"/>
      <c r="JS321" s="28"/>
      <c r="JT321" s="28"/>
      <c r="JU321" s="28"/>
      <c r="JV321" s="28"/>
      <c r="JW321" s="28"/>
      <c r="JX321" s="28"/>
      <c r="JY321" s="28"/>
      <c r="JZ321" s="28"/>
      <c r="KA321" s="28"/>
      <c r="KB321" s="28"/>
      <c r="KC321" s="28"/>
      <c r="KD321" s="28"/>
      <c r="KE321" s="824"/>
    </row>
    <row r="322" s="786" customFormat="1" hidden="1" customHeight="1" spans="1:291">
      <c r="A322" s="847" t="s">
        <v>1334</v>
      </c>
      <c r="B322" s="343"/>
      <c r="C322" s="95" t="s">
        <v>1917</v>
      </c>
      <c r="D322" s="95" t="s">
        <v>2249</v>
      </c>
      <c r="E322" s="411"/>
      <c r="F322" s="1235" t="s">
        <v>2254</v>
      </c>
      <c r="G322" s="112" t="s">
        <v>898</v>
      </c>
      <c r="H322" s="1060" t="s">
        <v>898</v>
      </c>
      <c r="I322" s="99">
        <f t="shared" si="254"/>
        <v>-1</v>
      </c>
      <c r="J322" s="1129">
        <v>1470</v>
      </c>
      <c r="K322" s="1130">
        <f t="shared" si="255"/>
        <v>1469</v>
      </c>
      <c r="L322" s="1131">
        <f t="shared" si="256"/>
        <v>1469</v>
      </c>
      <c r="M322" s="1132"/>
      <c r="N322" s="1137"/>
      <c r="O322" s="1134"/>
      <c r="P322" s="1135">
        <f t="shared" si="257"/>
        <v>0</v>
      </c>
      <c r="Q322" s="1154">
        <f t="shared" si="258"/>
        <v>0</v>
      </c>
      <c r="R322" s="1153"/>
      <c r="S322" s="1237"/>
      <c r="T322" s="1237"/>
      <c r="U322" s="1237"/>
      <c r="V322" s="1237"/>
      <c r="W322" s="1237"/>
      <c r="X322" s="1237"/>
      <c r="Y322" s="1237"/>
      <c r="Z322" s="1237"/>
      <c r="AA322" s="1153"/>
      <c r="AB322" s="1166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76"/>
      <c r="AT322" s="1177"/>
      <c r="AU322" s="1178"/>
      <c r="AV322" s="1178"/>
      <c r="AW322" s="1178"/>
      <c r="AX322" s="1178"/>
      <c r="AY322" s="1178"/>
      <c r="AZ322" s="1178"/>
      <c r="BA322" s="1178"/>
      <c r="BB322" s="1178"/>
      <c r="BC322" s="1178"/>
      <c r="BD322" s="1178"/>
      <c r="BE322" s="1178"/>
      <c r="BF322" s="1178"/>
      <c r="BG322" s="1178"/>
      <c r="BH322" s="1178"/>
      <c r="BI322" s="1178"/>
      <c r="BJ322" s="1178"/>
      <c r="BK322" s="1186"/>
      <c r="BL322" s="1187">
        <v>-1470</v>
      </c>
      <c r="BM322" s="1187"/>
      <c r="BN322" s="1187"/>
      <c r="BO322" s="1187"/>
      <c r="BP322" s="1187"/>
      <c r="BQ322" s="1187"/>
      <c r="BR322" s="1187"/>
      <c r="BS322" s="1187"/>
      <c r="BT322" s="1187"/>
      <c r="BU322" s="1187"/>
      <c r="BV322" s="1191"/>
      <c r="BW322" s="1186"/>
      <c r="BX322" s="1186"/>
      <c r="BY322" s="1186"/>
      <c r="BZ322" s="1186"/>
      <c r="CA322" s="1186"/>
      <c r="CB322" s="1186"/>
      <c r="CC322" s="1186"/>
      <c r="CD322" s="1186"/>
      <c r="CE322" s="1186"/>
      <c r="CF322" s="1186"/>
      <c r="CG322" s="1186"/>
      <c r="CH322" s="1186"/>
      <c r="CI322" s="1186"/>
      <c r="CJ322" s="1186"/>
      <c r="CK322" s="1186"/>
      <c r="CL322" s="1186"/>
      <c r="CM322" s="1186"/>
      <c r="CN322" s="1186"/>
      <c r="CO322" s="1186"/>
      <c r="CP322" s="1186"/>
      <c r="CQ322" s="1186"/>
      <c r="CR322" s="1186"/>
      <c r="CS322" s="1186"/>
      <c r="CT322" s="1186"/>
      <c r="CU322" s="1186"/>
      <c r="CV322" s="1186"/>
      <c r="CW322" s="1186"/>
      <c r="CX322" s="1186"/>
      <c r="CY322" s="1186"/>
      <c r="CZ322" s="1186"/>
      <c r="DA322" s="1186"/>
      <c r="DB322" s="1186"/>
      <c r="DC322" s="1186"/>
      <c r="DD322" s="1186"/>
      <c r="DE322" s="1186"/>
      <c r="DF322" s="1186"/>
      <c r="DG322" s="1186"/>
      <c r="DH322" s="1186"/>
      <c r="DI322" s="1186"/>
      <c r="DJ322" s="1186"/>
      <c r="DK322" s="1186"/>
      <c r="DL322" s="1186"/>
      <c r="DM322" s="1186"/>
      <c r="DN322" s="1186"/>
      <c r="DO322" s="1186"/>
      <c r="DP322" s="1186"/>
      <c r="DQ322" s="1186"/>
      <c r="DR322" s="1186"/>
      <c r="DS322" s="1186"/>
      <c r="DT322" s="1186"/>
      <c r="DU322" s="1186"/>
      <c r="DV322" s="1186"/>
      <c r="DW322" s="1186"/>
      <c r="DX322" s="1186"/>
      <c r="DY322" s="1186"/>
      <c r="DZ322" s="1186"/>
      <c r="EA322" s="1186"/>
      <c r="EB322" s="1186"/>
      <c r="EC322" s="1186"/>
      <c r="ED322" s="1186"/>
      <c r="EE322" s="1186"/>
      <c r="EF322" s="1186"/>
      <c r="EG322" s="1186"/>
      <c r="EH322" s="1186"/>
      <c r="EI322" s="1186"/>
      <c r="EJ322" s="1186"/>
      <c r="EK322" s="1197"/>
      <c r="EL322" s="1198"/>
      <c r="EM322" s="1186"/>
      <c r="EN322" s="1186"/>
      <c r="EO322" s="1186"/>
      <c r="EP322" s="1186"/>
      <c r="EQ322" s="1186"/>
      <c r="ER322" s="1186"/>
      <c r="ES322" s="1186"/>
      <c r="ET322" s="1186"/>
      <c r="EU322" s="1186"/>
      <c r="EV322" s="1186"/>
      <c r="EW322" s="1186"/>
      <c r="EX322" s="1186"/>
      <c r="EY322" s="1186"/>
      <c r="EZ322" s="1186"/>
      <c r="FA322" s="1186"/>
      <c r="FB322" s="1186"/>
      <c r="FC322" s="1209"/>
      <c r="FD322" s="1186"/>
      <c r="FE322" s="1186"/>
      <c r="FF322" s="1186"/>
      <c r="FG322" s="1186"/>
      <c r="FH322" s="1186"/>
      <c r="FI322" s="1186"/>
      <c r="FJ322" s="1186"/>
      <c r="FK322" s="1186"/>
      <c r="FL322" s="1209"/>
      <c r="FM322" s="1186"/>
      <c r="FN322" s="1186"/>
      <c r="FO322" s="1186"/>
      <c r="FP322" s="1186"/>
      <c r="FQ322" s="1186"/>
      <c r="FR322" s="1186"/>
      <c r="FS322" s="1186"/>
      <c r="FT322" s="1186">
        <v>1</v>
      </c>
      <c r="FU322" s="1186"/>
      <c r="FV322" s="1186"/>
      <c r="FW322" s="1186"/>
      <c r="FX322" s="1186"/>
      <c r="FY322" s="1186"/>
      <c r="FZ322" s="1186"/>
      <c r="GA322" s="1186"/>
      <c r="GB322" s="1186"/>
      <c r="GC322" s="1186"/>
      <c r="GD322" s="1186"/>
      <c r="GE322" s="1186"/>
      <c r="GF322" s="1186"/>
      <c r="GG322" s="1186"/>
      <c r="GH322" s="1186"/>
      <c r="GI322" s="1186"/>
      <c r="GJ322" s="1186"/>
      <c r="GK322" s="1186"/>
      <c r="GL322" s="1186"/>
      <c r="GM322" s="1186"/>
      <c r="GN322" s="1186"/>
      <c r="GO322" s="1186"/>
      <c r="GP322" s="1186"/>
      <c r="GQ322" s="1186"/>
      <c r="GR322" s="1186"/>
      <c r="GS322" s="1186"/>
      <c r="GT322" s="1186"/>
      <c r="GU322" s="1186"/>
      <c r="GV322" s="1186"/>
      <c r="GW322" s="1186"/>
      <c r="GX322" s="1186"/>
      <c r="GY322" s="1218"/>
      <c r="GZ322" s="364">
        <f t="shared" si="259"/>
        <v>0</v>
      </c>
      <c r="HA322" s="365">
        <f t="shared" si="260"/>
        <v>1</v>
      </c>
      <c r="HB322" s="366">
        <f t="shared" si="261"/>
        <v>1</v>
      </c>
      <c r="HC322" s="366">
        <v>0</v>
      </c>
      <c r="HD322" s="365">
        <v>0</v>
      </c>
      <c r="HE322" s="365">
        <v>15</v>
      </c>
      <c r="HF322" s="54"/>
      <c r="HG322" s="708"/>
      <c r="HH322" s="708">
        <v>0.23</v>
      </c>
      <c r="HI322" s="709">
        <f t="shared" si="262"/>
        <v>0.23</v>
      </c>
      <c r="HJ322" s="710"/>
      <c r="HK322" s="710">
        <v>1.73</v>
      </c>
      <c r="HL322" s="738">
        <f t="shared" si="263"/>
        <v>-0.122647631408176</v>
      </c>
      <c r="HM322" s="739"/>
      <c r="HN322" s="739"/>
      <c r="HO322" s="739">
        <v>1.73</v>
      </c>
      <c r="HP322" s="740">
        <f t="shared" si="264"/>
        <v>2541.37</v>
      </c>
      <c r="HQ322" s="738">
        <f t="shared" si="265"/>
        <v>-0.122647631408176</v>
      </c>
      <c r="HR322" s="741"/>
      <c r="HS322" s="742">
        <v>44927</v>
      </c>
      <c r="HT322" s="739">
        <f ca="1" t="shared" si="266"/>
        <v>5</v>
      </c>
      <c r="HU322" s="739">
        <f ca="1" t="shared" si="267"/>
        <v>150</v>
      </c>
      <c r="HV322" s="739">
        <v>1470</v>
      </c>
      <c r="HW322" s="739">
        <f t="shared" si="268"/>
        <v>1</v>
      </c>
      <c r="HX322" s="761">
        <f t="shared" si="269"/>
        <v>0.000680503572643756</v>
      </c>
      <c r="HY322" s="739">
        <f ca="1" t="shared" si="270"/>
        <v>0.00165589202676647</v>
      </c>
      <c r="HZ322" s="739">
        <f t="shared" si="271"/>
        <v>1469</v>
      </c>
      <c r="IA322" s="739"/>
      <c r="IB322" s="739">
        <f ca="1" t="shared" si="272"/>
        <v>0.2</v>
      </c>
      <c r="IC322" s="769">
        <f ca="1" t="shared" si="273"/>
        <v>0.00666666666666667</v>
      </c>
      <c r="ID322" s="769">
        <f ca="1" t="shared" si="274"/>
        <v>220350</v>
      </c>
      <c r="IE322" s="739"/>
      <c r="IF322" s="739"/>
      <c r="IG322" s="739"/>
      <c r="IH322" s="739"/>
      <c r="II322" s="739"/>
      <c r="IJ322" s="739"/>
      <c r="IK322" s="739"/>
      <c r="IL322" s="743"/>
      <c r="IM322" s="743"/>
      <c r="IN322" s="743"/>
      <c r="IO322" s="743"/>
      <c r="IP322" s="743"/>
      <c r="IQ322" s="739"/>
      <c r="IR322" s="739"/>
      <c r="IS322" s="739"/>
      <c r="IT322" s="739"/>
      <c r="IU322" s="739"/>
      <c r="IV322" s="739"/>
      <c r="IW322" s="739"/>
      <c r="IX322" s="739"/>
      <c r="IY322" s="739"/>
      <c r="IZ322" s="739"/>
      <c r="JA322" s="739"/>
      <c r="JB322" s="743">
        <v>0</v>
      </c>
      <c r="JC322" s="743">
        <v>0</v>
      </c>
      <c r="JD322" s="743">
        <v>0</v>
      </c>
      <c r="JE322" s="743">
        <v>0</v>
      </c>
      <c r="JF322" s="743">
        <v>0</v>
      </c>
      <c r="JG322" s="739">
        <v>0</v>
      </c>
      <c r="JH322" s="739">
        <v>0</v>
      </c>
      <c r="JI322" s="739">
        <v>0</v>
      </c>
      <c r="JJ322" s="739">
        <v>0</v>
      </c>
      <c r="JK322" s="739">
        <v>0</v>
      </c>
      <c r="JL322" s="739">
        <v>0</v>
      </c>
      <c r="JM322" s="739">
        <v>0</v>
      </c>
      <c r="JN322" s="28">
        <f t="shared" si="275"/>
        <v>0</v>
      </c>
      <c r="JO322" s="28">
        <f t="shared" si="276"/>
        <v>0</v>
      </c>
      <c r="JP322" s="28"/>
      <c r="JQ322" s="28"/>
      <c r="JR322" s="28"/>
      <c r="JS322" s="28"/>
      <c r="JT322" s="28"/>
      <c r="JU322" s="28"/>
      <c r="JV322" s="28"/>
      <c r="JW322" s="28"/>
      <c r="JX322" s="28"/>
      <c r="JY322" s="28"/>
      <c r="JZ322" s="28"/>
      <c r="KA322" s="28"/>
      <c r="KB322" s="28"/>
      <c r="KC322" s="28"/>
      <c r="KD322" s="28"/>
      <c r="KE322" s="824"/>
    </row>
    <row r="323" s="786" customFormat="1" hidden="1" customHeight="1" spans="1:291">
      <c r="A323" s="847" t="s">
        <v>1334</v>
      </c>
      <c r="B323" s="343"/>
      <c r="C323" s="95" t="s">
        <v>1917</v>
      </c>
      <c r="D323" s="95" t="s">
        <v>2249</v>
      </c>
      <c r="E323" s="411"/>
      <c r="F323" s="1235" t="s">
        <v>2255</v>
      </c>
      <c r="G323" s="112" t="s">
        <v>875</v>
      </c>
      <c r="H323" s="1060" t="s">
        <v>875</v>
      </c>
      <c r="I323" s="99">
        <f t="shared" si="254"/>
        <v>-1</v>
      </c>
      <c r="J323" s="1129">
        <v>1488</v>
      </c>
      <c r="K323" s="1130">
        <f t="shared" si="255"/>
        <v>1487</v>
      </c>
      <c r="L323" s="1131">
        <f t="shared" si="256"/>
        <v>1487</v>
      </c>
      <c r="M323" s="1132"/>
      <c r="N323" s="1137"/>
      <c r="O323" s="1134"/>
      <c r="P323" s="1135">
        <f t="shared" si="257"/>
        <v>0</v>
      </c>
      <c r="Q323" s="1154">
        <f t="shared" si="258"/>
        <v>0</v>
      </c>
      <c r="R323" s="1153"/>
      <c r="S323" s="1237"/>
      <c r="T323" s="1237"/>
      <c r="U323" s="1237"/>
      <c r="V323" s="1237"/>
      <c r="W323" s="1237"/>
      <c r="X323" s="1237"/>
      <c r="Y323" s="1237"/>
      <c r="Z323" s="1237"/>
      <c r="AA323" s="1153"/>
      <c r="AB323" s="1166"/>
      <c r="AC323" s="1153"/>
      <c r="AD323" s="1153"/>
      <c r="AE323" s="1153"/>
      <c r="AF323" s="1153"/>
      <c r="AG323" s="1153"/>
      <c r="AH323" s="1153"/>
      <c r="AI323" s="1153"/>
      <c r="AJ323" s="1153"/>
      <c r="AK323" s="1153"/>
      <c r="AL323" s="1153"/>
      <c r="AM323" s="1153"/>
      <c r="AN323" s="1153"/>
      <c r="AO323" s="1153"/>
      <c r="AP323" s="1153"/>
      <c r="AQ323" s="1153"/>
      <c r="AR323" s="1153"/>
      <c r="AS323" s="1176"/>
      <c r="AT323" s="1177"/>
      <c r="AU323" s="1178"/>
      <c r="AV323" s="1178"/>
      <c r="AW323" s="1178"/>
      <c r="AX323" s="1178"/>
      <c r="AY323" s="1178"/>
      <c r="AZ323" s="1178"/>
      <c r="BA323" s="1178"/>
      <c r="BB323" s="1178"/>
      <c r="BC323" s="1178"/>
      <c r="BD323" s="1178"/>
      <c r="BE323" s="1178"/>
      <c r="BF323" s="1178"/>
      <c r="BG323" s="1178"/>
      <c r="BH323" s="1178"/>
      <c r="BI323" s="1178"/>
      <c r="BJ323" s="1178"/>
      <c r="BK323" s="1186"/>
      <c r="BL323" s="1187">
        <v>-1488</v>
      </c>
      <c r="BM323" s="1187"/>
      <c r="BN323" s="1187"/>
      <c r="BO323" s="1187"/>
      <c r="BP323" s="1187"/>
      <c r="BQ323" s="1187"/>
      <c r="BR323" s="1187"/>
      <c r="BS323" s="1187"/>
      <c r="BT323" s="1187"/>
      <c r="BU323" s="1187"/>
      <c r="BV323" s="1191"/>
      <c r="BW323" s="1186"/>
      <c r="BX323" s="1186"/>
      <c r="BY323" s="1186"/>
      <c r="BZ323" s="1186"/>
      <c r="CA323" s="1186"/>
      <c r="CB323" s="1186"/>
      <c r="CC323" s="1186"/>
      <c r="CD323" s="1186"/>
      <c r="CE323" s="1186"/>
      <c r="CF323" s="1186"/>
      <c r="CG323" s="1186"/>
      <c r="CH323" s="1186"/>
      <c r="CI323" s="1186"/>
      <c r="CJ323" s="1186"/>
      <c r="CK323" s="1186"/>
      <c r="CL323" s="1186"/>
      <c r="CM323" s="1186"/>
      <c r="CN323" s="1186"/>
      <c r="CO323" s="1186"/>
      <c r="CP323" s="1186"/>
      <c r="CQ323" s="1186"/>
      <c r="CR323" s="1186"/>
      <c r="CS323" s="1186"/>
      <c r="CT323" s="1186"/>
      <c r="CU323" s="1186"/>
      <c r="CV323" s="1186"/>
      <c r="CW323" s="1186"/>
      <c r="CX323" s="1186"/>
      <c r="CY323" s="1186"/>
      <c r="CZ323" s="1186"/>
      <c r="DA323" s="1186"/>
      <c r="DB323" s="1186"/>
      <c r="DC323" s="1186"/>
      <c r="DD323" s="1186"/>
      <c r="DE323" s="1186"/>
      <c r="DF323" s="1186"/>
      <c r="DG323" s="1186"/>
      <c r="DH323" s="1186"/>
      <c r="DI323" s="1186"/>
      <c r="DJ323" s="1186"/>
      <c r="DK323" s="1186"/>
      <c r="DL323" s="1186"/>
      <c r="DM323" s="1186"/>
      <c r="DN323" s="1186"/>
      <c r="DO323" s="1186"/>
      <c r="DP323" s="1186"/>
      <c r="DQ323" s="1186"/>
      <c r="DR323" s="1186"/>
      <c r="DS323" s="1186"/>
      <c r="DT323" s="1186"/>
      <c r="DU323" s="1186"/>
      <c r="DV323" s="1186"/>
      <c r="DW323" s="1186"/>
      <c r="DX323" s="1186"/>
      <c r="DY323" s="1186"/>
      <c r="DZ323" s="1186"/>
      <c r="EA323" s="1186"/>
      <c r="EB323" s="1186"/>
      <c r="EC323" s="1186"/>
      <c r="ED323" s="1186"/>
      <c r="EE323" s="1186"/>
      <c r="EF323" s="1186"/>
      <c r="EG323" s="1186"/>
      <c r="EH323" s="1186"/>
      <c r="EI323" s="1186"/>
      <c r="EJ323" s="1186"/>
      <c r="EK323" s="1197"/>
      <c r="EL323" s="1198"/>
      <c r="EM323" s="1186"/>
      <c r="EN323" s="1186"/>
      <c r="EO323" s="1186"/>
      <c r="EP323" s="1186"/>
      <c r="EQ323" s="1186"/>
      <c r="ER323" s="1186"/>
      <c r="ES323" s="1186"/>
      <c r="ET323" s="1186"/>
      <c r="EU323" s="1186"/>
      <c r="EV323" s="1186"/>
      <c r="EW323" s="1186"/>
      <c r="EX323" s="1186"/>
      <c r="EY323" s="1186"/>
      <c r="EZ323" s="1186"/>
      <c r="FA323" s="1186"/>
      <c r="FB323" s="1186"/>
      <c r="FC323" s="1209"/>
      <c r="FD323" s="1186"/>
      <c r="FE323" s="1186"/>
      <c r="FF323" s="1186"/>
      <c r="FG323" s="1186"/>
      <c r="FH323" s="1186"/>
      <c r="FI323" s="1186"/>
      <c r="FJ323" s="1186"/>
      <c r="FK323" s="1186"/>
      <c r="FL323" s="1209"/>
      <c r="FM323" s="1186"/>
      <c r="FN323" s="1186"/>
      <c r="FO323" s="1186"/>
      <c r="FP323" s="1186"/>
      <c r="FQ323" s="1186"/>
      <c r="FR323" s="1186"/>
      <c r="FS323" s="1186"/>
      <c r="FT323" s="1186">
        <v>1</v>
      </c>
      <c r="FU323" s="1186"/>
      <c r="FV323" s="1186"/>
      <c r="FW323" s="1186"/>
      <c r="FX323" s="1186"/>
      <c r="FY323" s="1186"/>
      <c r="FZ323" s="1186"/>
      <c r="GA323" s="1186"/>
      <c r="GB323" s="1186"/>
      <c r="GC323" s="1186"/>
      <c r="GD323" s="1186"/>
      <c r="GE323" s="1186"/>
      <c r="GF323" s="1186"/>
      <c r="GG323" s="1186"/>
      <c r="GH323" s="1186"/>
      <c r="GI323" s="1186"/>
      <c r="GJ323" s="1186"/>
      <c r="GK323" s="1186"/>
      <c r="GL323" s="1186"/>
      <c r="GM323" s="1186"/>
      <c r="GN323" s="1186"/>
      <c r="GO323" s="1186"/>
      <c r="GP323" s="1186"/>
      <c r="GQ323" s="1186"/>
      <c r="GR323" s="1186"/>
      <c r="GS323" s="1186"/>
      <c r="GT323" s="1186"/>
      <c r="GU323" s="1186"/>
      <c r="GV323" s="1186"/>
      <c r="GW323" s="1186"/>
      <c r="GX323" s="1186"/>
      <c r="GY323" s="1218"/>
      <c r="GZ323" s="364">
        <f t="shared" si="259"/>
        <v>0</v>
      </c>
      <c r="HA323" s="365">
        <f t="shared" si="260"/>
        <v>1</v>
      </c>
      <c r="HB323" s="366">
        <f t="shared" si="261"/>
        <v>1</v>
      </c>
      <c r="HC323" s="366">
        <v>0</v>
      </c>
      <c r="HD323" s="365">
        <v>0</v>
      </c>
      <c r="HE323" s="365">
        <v>15</v>
      </c>
      <c r="HF323" s="54"/>
      <c r="HG323" s="708"/>
      <c r="HH323" s="708">
        <v>0.28</v>
      </c>
      <c r="HI323" s="709">
        <f t="shared" si="262"/>
        <v>0.28</v>
      </c>
      <c r="HJ323" s="710"/>
      <c r="HK323" s="710">
        <v>2</v>
      </c>
      <c r="HL323" s="738">
        <f t="shared" si="263"/>
        <v>-0.0660980810234539</v>
      </c>
      <c r="HM323" s="739"/>
      <c r="HN323" s="739"/>
      <c r="HO323" s="739">
        <v>2</v>
      </c>
      <c r="HP323" s="740">
        <f t="shared" si="264"/>
        <v>2974</v>
      </c>
      <c r="HQ323" s="738">
        <f t="shared" si="265"/>
        <v>-0.0660980810234539</v>
      </c>
      <c r="HR323" s="741"/>
      <c r="HS323" s="742">
        <v>44927</v>
      </c>
      <c r="HT323" s="739">
        <f ca="1" t="shared" si="266"/>
        <v>5</v>
      </c>
      <c r="HU323" s="739">
        <f ca="1" t="shared" si="267"/>
        <v>150</v>
      </c>
      <c r="HV323" s="739">
        <v>1488</v>
      </c>
      <c r="HW323" s="739">
        <f t="shared" si="268"/>
        <v>1</v>
      </c>
      <c r="HX323" s="761">
        <f t="shared" si="269"/>
        <v>0.000672268907563025</v>
      </c>
      <c r="HY323" s="739">
        <f ca="1" t="shared" si="270"/>
        <v>0.00163585434173669</v>
      </c>
      <c r="HZ323" s="739">
        <f t="shared" si="271"/>
        <v>1487</v>
      </c>
      <c r="IA323" s="739"/>
      <c r="IB323" s="739">
        <f ca="1" t="shared" si="272"/>
        <v>0.2</v>
      </c>
      <c r="IC323" s="769">
        <f ca="1" t="shared" si="273"/>
        <v>0.00666666666666667</v>
      </c>
      <c r="ID323" s="769">
        <f ca="1" t="shared" si="274"/>
        <v>223050</v>
      </c>
      <c r="IE323" s="739"/>
      <c r="IF323" s="739"/>
      <c r="IG323" s="739"/>
      <c r="IH323" s="739"/>
      <c r="II323" s="739"/>
      <c r="IJ323" s="739"/>
      <c r="IK323" s="739"/>
      <c r="IL323" s="743"/>
      <c r="IM323" s="743"/>
      <c r="IN323" s="743"/>
      <c r="IO323" s="743"/>
      <c r="IP323" s="743"/>
      <c r="IQ323" s="739"/>
      <c r="IR323" s="739"/>
      <c r="IS323" s="739"/>
      <c r="IT323" s="739"/>
      <c r="IU323" s="739"/>
      <c r="IV323" s="739"/>
      <c r="IW323" s="739"/>
      <c r="IX323" s="739"/>
      <c r="IY323" s="739"/>
      <c r="IZ323" s="739"/>
      <c r="JA323" s="739"/>
      <c r="JB323" s="743">
        <v>0</v>
      </c>
      <c r="JC323" s="743">
        <v>0</v>
      </c>
      <c r="JD323" s="743">
        <v>0</v>
      </c>
      <c r="JE323" s="743">
        <v>0</v>
      </c>
      <c r="JF323" s="743">
        <v>0</v>
      </c>
      <c r="JG323" s="739">
        <v>0</v>
      </c>
      <c r="JH323" s="739">
        <v>0</v>
      </c>
      <c r="JI323" s="739">
        <v>0</v>
      </c>
      <c r="JJ323" s="739">
        <v>0</v>
      </c>
      <c r="JK323" s="739">
        <v>0</v>
      </c>
      <c r="JL323" s="739">
        <v>0</v>
      </c>
      <c r="JM323" s="739">
        <v>0</v>
      </c>
      <c r="JN323" s="28">
        <f t="shared" si="275"/>
        <v>0</v>
      </c>
      <c r="JO323" s="28">
        <f t="shared" si="276"/>
        <v>0</v>
      </c>
      <c r="JP323" s="28"/>
      <c r="JQ323" s="28"/>
      <c r="JR323" s="28"/>
      <c r="JS323" s="28"/>
      <c r="JT323" s="28"/>
      <c r="JU323" s="28"/>
      <c r="JV323" s="28"/>
      <c r="JW323" s="28"/>
      <c r="JX323" s="28"/>
      <c r="JY323" s="28"/>
      <c r="JZ323" s="28"/>
      <c r="KA323" s="28"/>
      <c r="KB323" s="28"/>
      <c r="KC323" s="28"/>
      <c r="KD323" s="28"/>
      <c r="KE323" s="824"/>
    </row>
    <row r="324" s="786" customFormat="1" hidden="1" customHeight="1" spans="1:291">
      <c r="A324" s="847" t="s">
        <v>1334</v>
      </c>
      <c r="B324" s="343"/>
      <c r="C324" s="95" t="s">
        <v>1917</v>
      </c>
      <c r="D324" s="95" t="s">
        <v>2249</v>
      </c>
      <c r="E324" s="411"/>
      <c r="F324" s="1235" t="s">
        <v>2256</v>
      </c>
      <c r="G324" s="112" t="s">
        <v>875</v>
      </c>
      <c r="H324" s="1060" t="s">
        <v>875</v>
      </c>
      <c r="I324" s="99">
        <f t="shared" si="254"/>
        <v>-1</v>
      </c>
      <c r="J324" s="1129">
        <v>1270</v>
      </c>
      <c r="K324" s="1130">
        <f t="shared" si="255"/>
        <v>1269</v>
      </c>
      <c r="L324" s="1131">
        <f t="shared" si="256"/>
        <v>1269</v>
      </c>
      <c r="M324" s="1132"/>
      <c r="N324" s="1137"/>
      <c r="O324" s="1134"/>
      <c r="P324" s="1135">
        <f t="shared" si="257"/>
        <v>0</v>
      </c>
      <c r="Q324" s="1154">
        <f t="shared" si="258"/>
        <v>0</v>
      </c>
      <c r="R324" s="1153"/>
      <c r="S324" s="1237"/>
      <c r="T324" s="1237"/>
      <c r="U324" s="1237"/>
      <c r="V324" s="1237"/>
      <c r="W324" s="1237"/>
      <c r="X324" s="1237"/>
      <c r="Y324" s="1237"/>
      <c r="Z324" s="1237"/>
      <c r="AA324" s="1153"/>
      <c r="AB324" s="1166"/>
      <c r="AC324" s="1153"/>
      <c r="AD324" s="1153"/>
      <c r="AE324" s="1153"/>
      <c r="AF324" s="1153"/>
      <c r="AG324" s="1153"/>
      <c r="AH324" s="1153"/>
      <c r="AI324" s="1153"/>
      <c r="AJ324" s="1153"/>
      <c r="AK324" s="1153"/>
      <c r="AL324" s="1153"/>
      <c r="AM324" s="1153"/>
      <c r="AN324" s="1153"/>
      <c r="AO324" s="1153"/>
      <c r="AP324" s="1153"/>
      <c r="AQ324" s="1153"/>
      <c r="AR324" s="1153"/>
      <c r="AS324" s="1176"/>
      <c r="AT324" s="1177"/>
      <c r="AU324" s="1178"/>
      <c r="AV324" s="1178"/>
      <c r="AW324" s="1178"/>
      <c r="AX324" s="1178"/>
      <c r="AY324" s="1178"/>
      <c r="AZ324" s="1178"/>
      <c r="BA324" s="1178"/>
      <c r="BB324" s="1178"/>
      <c r="BC324" s="1178"/>
      <c r="BD324" s="1178"/>
      <c r="BE324" s="1178"/>
      <c r="BF324" s="1178"/>
      <c r="BG324" s="1178"/>
      <c r="BH324" s="1178"/>
      <c r="BI324" s="1178"/>
      <c r="BJ324" s="1178"/>
      <c r="BK324" s="1186"/>
      <c r="BL324" s="1187">
        <v>-1270</v>
      </c>
      <c r="BM324" s="1187"/>
      <c r="BN324" s="1187"/>
      <c r="BO324" s="1187"/>
      <c r="BP324" s="1187"/>
      <c r="BQ324" s="1187"/>
      <c r="BR324" s="1187"/>
      <c r="BS324" s="1187"/>
      <c r="BT324" s="1187"/>
      <c r="BU324" s="1187"/>
      <c r="BV324" s="1191"/>
      <c r="BW324" s="1186"/>
      <c r="BX324" s="1186"/>
      <c r="BY324" s="1186"/>
      <c r="BZ324" s="1186"/>
      <c r="CA324" s="1186"/>
      <c r="CB324" s="1186"/>
      <c r="CC324" s="1186"/>
      <c r="CD324" s="1186"/>
      <c r="CE324" s="1186"/>
      <c r="CF324" s="1186"/>
      <c r="CG324" s="1186"/>
      <c r="CH324" s="1186"/>
      <c r="CI324" s="1186"/>
      <c r="CJ324" s="1186"/>
      <c r="CK324" s="1186"/>
      <c r="CL324" s="1186"/>
      <c r="CM324" s="1186"/>
      <c r="CN324" s="1186"/>
      <c r="CO324" s="1186"/>
      <c r="CP324" s="1186"/>
      <c r="CQ324" s="1186"/>
      <c r="CR324" s="1186"/>
      <c r="CS324" s="1186"/>
      <c r="CT324" s="1186"/>
      <c r="CU324" s="1186"/>
      <c r="CV324" s="1186"/>
      <c r="CW324" s="1186"/>
      <c r="CX324" s="1186"/>
      <c r="CY324" s="1186"/>
      <c r="CZ324" s="1186"/>
      <c r="DA324" s="1186"/>
      <c r="DB324" s="1186"/>
      <c r="DC324" s="1186"/>
      <c r="DD324" s="1186"/>
      <c r="DE324" s="1186"/>
      <c r="DF324" s="1186"/>
      <c r="DG324" s="1186"/>
      <c r="DH324" s="1186"/>
      <c r="DI324" s="1186"/>
      <c r="DJ324" s="1186"/>
      <c r="DK324" s="1186"/>
      <c r="DL324" s="1186"/>
      <c r="DM324" s="1186"/>
      <c r="DN324" s="1186"/>
      <c r="DO324" s="1186"/>
      <c r="DP324" s="1186"/>
      <c r="DQ324" s="1186"/>
      <c r="DR324" s="1186"/>
      <c r="DS324" s="1186"/>
      <c r="DT324" s="1186"/>
      <c r="DU324" s="1186"/>
      <c r="DV324" s="1186"/>
      <c r="DW324" s="1186"/>
      <c r="DX324" s="1186"/>
      <c r="DY324" s="1186"/>
      <c r="DZ324" s="1186"/>
      <c r="EA324" s="1186"/>
      <c r="EB324" s="1186"/>
      <c r="EC324" s="1186"/>
      <c r="ED324" s="1186"/>
      <c r="EE324" s="1186"/>
      <c r="EF324" s="1186"/>
      <c r="EG324" s="1186"/>
      <c r="EH324" s="1186"/>
      <c r="EI324" s="1186"/>
      <c r="EJ324" s="1186"/>
      <c r="EK324" s="1197"/>
      <c r="EL324" s="1198"/>
      <c r="EM324" s="1186"/>
      <c r="EN324" s="1186"/>
      <c r="EO324" s="1186"/>
      <c r="EP324" s="1186"/>
      <c r="EQ324" s="1186"/>
      <c r="ER324" s="1186"/>
      <c r="ES324" s="1186"/>
      <c r="ET324" s="1186"/>
      <c r="EU324" s="1186"/>
      <c r="EV324" s="1186"/>
      <c r="EW324" s="1186"/>
      <c r="EX324" s="1186"/>
      <c r="EY324" s="1186"/>
      <c r="EZ324" s="1186"/>
      <c r="FA324" s="1186"/>
      <c r="FB324" s="1186"/>
      <c r="FC324" s="1209"/>
      <c r="FD324" s="1186"/>
      <c r="FE324" s="1186"/>
      <c r="FF324" s="1186"/>
      <c r="FG324" s="1186"/>
      <c r="FH324" s="1186"/>
      <c r="FI324" s="1186"/>
      <c r="FJ324" s="1186"/>
      <c r="FK324" s="1186"/>
      <c r="FL324" s="1209"/>
      <c r="FM324" s="1186"/>
      <c r="FN324" s="1186"/>
      <c r="FO324" s="1186"/>
      <c r="FP324" s="1186"/>
      <c r="FQ324" s="1186"/>
      <c r="FR324" s="1186"/>
      <c r="FS324" s="1186"/>
      <c r="FT324" s="1186">
        <v>1</v>
      </c>
      <c r="FU324" s="1186"/>
      <c r="FV324" s="1186"/>
      <c r="FW324" s="1186"/>
      <c r="FX324" s="1186"/>
      <c r="FY324" s="1186"/>
      <c r="FZ324" s="1186"/>
      <c r="GA324" s="1186"/>
      <c r="GB324" s="1186"/>
      <c r="GC324" s="1186"/>
      <c r="GD324" s="1186"/>
      <c r="GE324" s="1186"/>
      <c r="GF324" s="1186"/>
      <c r="GG324" s="1186"/>
      <c r="GH324" s="1186"/>
      <c r="GI324" s="1186"/>
      <c r="GJ324" s="1186"/>
      <c r="GK324" s="1186"/>
      <c r="GL324" s="1186"/>
      <c r="GM324" s="1186"/>
      <c r="GN324" s="1186"/>
      <c r="GO324" s="1186"/>
      <c r="GP324" s="1186"/>
      <c r="GQ324" s="1186"/>
      <c r="GR324" s="1186"/>
      <c r="GS324" s="1186"/>
      <c r="GT324" s="1186"/>
      <c r="GU324" s="1186"/>
      <c r="GV324" s="1186"/>
      <c r="GW324" s="1186"/>
      <c r="GX324" s="1186"/>
      <c r="GY324" s="1218"/>
      <c r="GZ324" s="364">
        <f t="shared" si="259"/>
        <v>0</v>
      </c>
      <c r="HA324" s="365">
        <f t="shared" si="260"/>
        <v>1</v>
      </c>
      <c r="HB324" s="366">
        <f t="shared" si="261"/>
        <v>1</v>
      </c>
      <c r="HC324" s="366">
        <v>0</v>
      </c>
      <c r="HD324" s="365">
        <v>216</v>
      </c>
      <c r="HE324" s="365">
        <v>15</v>
      </c>
      <c r="HF324" s="54"/>
      <c r="HG324" s="708"/>
      <c r="HH324" s="708">
        <v>0.28</v>
      </c>
      <c r="HI324" s="709">
        <f t="shared" si="262"/>
        <v>0.28</v>
      </c>
      <c r="HJ324" s="710"/>
      <c r="HK324" s="710">
        <v>2</v>
      </c>
      <c r="HL324" s="738">
        <f t="shared" si="263"/>
        <v>-0.0660980810234539</v>
      </c>
      <c r="HM324" s="739"/>
      <c r="HN324" s="739"/>
      <c r="HO324" s="739">
        <v>2</v>
      </c>
      <c r="HP324" s="740">
        <f t="shared" si="264"/>
        <v>2538</v>
      </c>
      <c r="HQ324" s="738">
        <f t="shared" si="265"/>
        <v>-0.0660980810234539</v>
      </c>
      <c r="HR324" s="741"/>
      <c r="HS324" s="742">
        <v>44927</v>
      </c>
      <c r="HT324" s="739">
        <f ca="1" t="shared" si="266"/>
        <v>5</v>
      </c>
      <c r="HU324" s="739">
        <f ca="1" t="shared" si="267"/>
        <v>150</v>
      </c>
      <c r="HV324" s="739">
        <v>1270</v>
      </c>
      <c r="HW324" s="739">
        <f t="shared" si="268"/>
        <v>1</v>
      </c>
      <c r="HX324" s="761">
        <f t="shared" si="269"/>
        <v>0.000787711697518708</v>
      </c>
      <c r="HY324" s="739">
        <f ca="1" t="shared" si="270"/>
        <v>0.00191676513062886</v>
      </c>
      <c r="HZ324" s="739">
        <f t="shared" si="271"/>
        <v>1269</v>
      </c>
      <c r="IA324" s="739"/>
      <c r="IB324" s="739">
        <f ca="1" t="shared" si="272"/>
        <v>0.2</v>
      </c>
      <c r="IC324" s="769">
        <f ca="1" t="shared" si="273"/>
        <v>0.00666666666666667</v>
      </c>
      <c r="ID324" s="769">
        <f ca="1" t="shared" si="274"/>
        <v>190350</v>
      </c>
      <c r="IE324" s="739"/>
      <c r="IF324" s="739"/>
      <c r="IG324" s="739"/>
      <c r="IH324" s="739"/>
      <c r="II324" s="739"/>
      <c r="IJ324" s="739"/>
      <c r="IK324" s="739"/>
      <c r="IL324" s="743"/>
      <c r="IM324" s="743"/>
      <c r="IN324" s="743"/>
      <c r="IO324" s="743"/>
      <c r="IP324" s="743"/>
      <c r="IQ324" s="739"/>
      <c r="IR324" s="739"/>
      <c r="IS324" s="739"/>
      <c r="IT324" s="739"/>
      <c r="IU324" s="739"/>
      <c r="IV324" s="739"/>
      <c r="IW324" s="739"/>
      <c r="IX324" s="739"/>
      <c r="IY324" s="739"/>
      <c r="IZ324" s="739"/>
      <c r="JA324" s="739"/>
      <c r="JB324" s="743">
        <v>0</v>
      </c>
      <c r="JC324" s="743">
        <v>0</v>
      </c>
      <c r="JD324" s="743">
        <v>0</v>
      </c>
      <c r="JE324" s="743">
        <v>0</v>
      </c>
      <c r="JF324" s="743">
        <v>0</v>
      </c>
      <c r="JG324" s="739">
        <v>0</v>
      </c>
      <c r="JH324" s="739">
        <v>0</v>
      </c>
      <c r="JI324" s="739">
        <v>0</v>
      </c>
      <c r="JJ324" s="739">
        <v>0</v>
      </c>
      <c r="JK324" s="739">
        <v>0</v>
      </c>
      <c r="JL324" s="739">
        <v>0</v>
      </c>
      <c r="JM324" s="739">
        <v>0</v>
      </c>
      <c r="JN324" s="28">
        <f t="shared" si="275"/>
        <v>0</v>
      </c>
      <c r="JO324" s="28">
        <f t="shared" si="276"/>
        <v>0</v>
      </c>
      <c r="JP324" s="28"/>
      <c r="JQ324" s="28"/>
      <c r="JR324" s="28"/>
      <c r="JS324" s="28"/>
      <c r="JT324" s="28"/>
      <c r="JU324" s="28"/>
      <c r="JV324" s="28"/>
      <c r="JW324" s="28"/>
      <c r="JX324" s="28"/>
      <c r="JY324" s="28"/>
      <c r="JZ324" s="28"/>
      <c r="KA324" s="28"/>
      <c r="KB324" s="28"/>
      <c r="KC324" s="28"/>
      <c r="KD324" s="28"/>
      <c r="KE324" s="824"/>
    </row>
    <row r="325" s="786" customFormat="1" hidden="1" customHeight="1" spans="1:291">
      <c r="A325" s="847" t="s">
        <v>1334</v>
      </c>
      <c r="B325" s="343"/>
      <c r="C325" s="95" t="s">
        <v>1917</v>
      </c>
      <c r="D325" s="95" t="s">
        <v>2249</v>
      </c>
      <c r="E325" s="411"/>
      <c r="F325" s="1235" t="s">
        <v>2257</v>
      </c>
      <c r="G325" s="112" t="s">
        <v>875</v>
      </c>
      <c r="H325" s="1060" t="s">
        <v>875</v>
      </c>
      <c r="I325" s="99">
        <f t="shared" si="254"/>
        <v>-1</v>
      </c>
      <c r="J325" s="1129">
        <v>1090</v>
      </c>
      <c r="K325" s="1130">
        <f t="shared" si="255"/>
        <v>1089</v>
      </c>
      <c r="L325" s="1131">
        <f t="shared" si="256"/>
        <v>1089</v>
      </c>
      <c r="M325" s="1132"/>
      <c r="N325" s="1137"/>
      <c r="O325" s="1134"/>
      <c r="P325" s="1135">
        <f t="shared" si="257"/>
        <v>0</v>
      </c>
      <c r="Q325" s="1154">
        <f t="shared" si="258"/>
        <v>0</v>
      </c>
      <c r="R325" s="1153"/>
      <c r="S325" s="1237"/>
      <c r="T325" s="1237"/>
      <c r="U325" s="1237"/>
      <c r="V325" s="1237"/>
      <c r="W325" s="1237"/>
      <c r="X325" s="1237"/>
      <c r="Y325" s="1237"/>
      <c r="Z325" s="1237"/>
      <c r="AA325" s="1153"/>
      <c r="AB325" s="1166"/>
      <c r="AC325" s="1153"/>
      <c r="AD325" s="1153"/>
      <c r="AE325" s="1153"/>
      <c r="AF325" s="1153"/>
      <c r="AG325" s="1153"/>
      <c r="AH325" s="1153"/>
      <c r="AI325" s="1153"/>
      <c r="AJ325" s="1153"/>
      <c r="AK325" s="1153"/>
      <c r="AL325" s="1153"/>
      <c r="AM325" s="1153"/>
      <c r="AN325" s="1153"/>
      <c r="AO325" s="1153"/>
      <c r="AP325" s="1153"/>
      <c r="AQ325" s="1153"/>
      <c r="AR325" s="1153"/>
      <c r="AS325" s="1176"/>
      <c r="AT325" s="1177"/>
      <c r="AU325" s="1178"/>
      <c r="AV325" s="1178"/>
      <c r="AW325" s="1178"/>
      <c r="AX325" s="1178"/>
      <c r="AY325" s="1178"/>
      <c r="AZ325" s="1178"/>
      <c r="BA325" s="1178"/>
      <c r="BB325" s="1178"/>
      <c r="BC325" s="1178"/>
      <c r="BD325" s="1178"/>
      <c r="BE325" s="1178"/>
      <c r="BF325" s="1178"/>
      <c r="BG325" s="1178"/>
      <c r="BH325" s="1178"/>
      <c r="BI325" s="1178"/>
      <c r="BJ325" s="1178"/>
      <c r="BK325" s="1186"/>
      <c r="BL325" s="1187">
        <v>-1090</v>
      </c>
      <c r="BM325" s="1187"/>
      <c r="BN325" s="1187"/>
      <c r="BO325" s="1187"/>
      <c r="BP325" s="1187"/>
      <c r="BQ325" s="1187"/>
      <c r="BR325" s="1187"/>
      <c r="BS325" s="1187"/>
      <c r="BT325" s="1187"/>
      <c r="BU325" s="1187"/>
      <c r="BV325" s="1191"/>
      <c r="BW325" s="1186"/>
      <c r="BX325" s="1186"/>
      <c r="BY325" s="1186"/>
      <c r="BZ325" s="1186"/>
      <c r="CA325" s="1186"/>
      <c r="CB325" s="1186"/>
      <c r="CC325" s="1186"/>
      <c r="CD325" s="1186"/>
      <c r="CE325" s="1186"/>
      <c r="CF325" s="1186"/>
      <c r="CG325" s="1186"/>
      <c r="CH325" s="1186"/>
      <c r="CI325" s="1186"/>
      <c r="CJ325" s="1186"/>
      <c r="CK325" s="1186"/>
      <c r="CL325" s="1186"/>
      <c r="CM325" s="1186"/>
      <c r="CN325" s="1186"/>
      <c r="CO325" s="1186"/>
      <c r="CP325" s="1186"/>
      <c r="CQ325" s="1186"/>
      <c r="CR325" s="1186"/>
      <c r="CS325" s="1186"/>
      <c r="CT325" s="1186"/>
      <c r="CU325" s="1186"/>
      <c r="CV325" s="1186"/>
      <c r="CW325" s="1186"/>
      <c r="CX325" s="1186"/>
      <c r="CY325" s="1186"/>
      <c r="CZ325" s="1186"/>
      <c r="DA325" s="1186"/>
      <c r="DB325" s="1186"/>
      <c r="DC325" s="1186"/>
      <c r="DD325" s="1186"/>
      <c r="DE325" s="1186"/>
      <c r="DF325" s="1186"/>
      <c r="DG325" s="1186"/>
      <c r="DH325" s="1186"/>
      <c r="DI325" s="1186"/>
      <c r="DJ325" s="1186"/>
      <c r="DK325" s="1186"/>
      <c r="DL325" s="1186"/>
      <c r="DM325" s="1186"/>
      <c r="DN325" s="1186"/>
      <c r="DO325" s="1186"/>
      <c r="DP325" s="1186"/>
      <c r="DQ325" s="1186"/>
      <c r="DR325" s="1186"/>
      <c r="DS325" s="1186"/>
      <c r="DT325" s="1186"/>
      <c r="DU325" s="1186"/>
      <c r="DV325" s="1186"/>
      <c r="DW325" s="1186"/>
      <c r="DX325" s="1186"/>
      <c r="DY325" s="1186"/>
      <c r="DZ325" s="1186"/>
      <c r="EA325" s="1186"/>
      <c r="EB325" s="1186"/>
      <c r="EC325" s="1186"/>
      <c r="ED325" s="1186"/>
      <c r="EE325" s="1186"/>
      <c r="EF325" s="1186"/>
      <c r="EG325" s="1186"/>
      <c r="EH325" s="1186"/>
      <c r="EI325" s="1186"/>
      <c r="EJ325" s="1186"/>
      <c r="EK325" s="1197"/>
      <c r="EL325" s="1198"/>
      <c r="EM325" s="1186"/>
      <c r="EN325" s="1186"/>
      <c r="EO325" s="1186"/>
      <c r="EP325" s="1186"/>
      <c r="EQ325" s="1186"/>
      <c r="ER325" s="1186"/>
      <c r="ES325" s="1186"/>
      <c r="ET325" s="1186"/>
      <c r="EU325" s="1186"/>
      <c r="EV325" s="1186"/>
      <c r="EW325" s="1186"/>
      <c r="EX325" s="1186"/>
      <c r="EY325" s="1186"/>
      <c r="EZ325" s="1186"/>
      <c r="FA325" s="1186"/>
      <c r="FB325" s="1186"/>
      <c r="FC325" s="1209"/>
      <c r="FD325" s="1186"/>
      <c r="FE325" s="1186"/>
      <c r="FF325" s="1186"/>
      <c r="FG325" s="1186"/>
      <c r="FH325" s="1186"/>
      <c r="FI325" s="1186"/>
      <c r="FJ325" s="1186"/>
      <c r="FK325" s="1186"/>
      <c r="FL325" s="1209"/>
      <c r="FM325" s="1186"/>
      <c r="FN325" s="1186"/>
      <c r="FO325" s="1186"/>
      <c r="FP325" s="1186"/>
      <c r="FQ325" s="1186"/>
      <c r="FR325" s="1186"/>
      <c r="FS325" s="1186"/>
      <c r="FT325" s="1186">
        <v>1</v>
      </c>
      <c r="FU325" s="1186"/>
      <c r="FV325" s="1186"/>
      <c r="FW325" s="1186"/>
      <c r="FX325" s="1186"/>
      <c r="FY325" s="1186"/>
      <c r="FZ325" s="1186"/>
      <c r="GA325" s="1186"/>
      <c r="GB325" s="1186"/>
      <c r="GC325" s="1186"/>
      <c r="GD325" s="1186"/>
      <c r="GE325" s="1186"/>
      <c r="GF325" s="1186"/>
      <c r="GG325" s="1186"/>
      <c r="GH325" s="1186"/>
      <c r="GI325" s="1186"/>
      <c r="GJ325" s="1186"/>
      <c r="GK325" s="1186"/>
      <c r="GL325" s="1186"/>
      <c r="GM325" s="1186"/>
      <c r="GN325" s="1186"/>
      <c r="GO325" s="1186"/>
      <c r="GP325" s="1186"/>
      <c r="GQ325" s="1186"/>
      <c r="GR325" s="1186"/>
      <c r="GS325" s="1186"/>
      <c r="GT325" s="1186"/>
      <c r="GU325" s="1186"/>
      <c r="GV325" s="1186"/>
      <c r="GW325" s="1186"/>
      <c r="GX325" s="1186"/>
      <c r="GY325" s="1218"/>
      <c r="GZ325" s="364">
        <f t="shared" si="259"/>
        <v>0</v>
      </c>
      <c r="HA325" s="365">
        <f t="shared" si="260"/>
        <v>1</v>
      </c>
      <c r="HB325" s="366">
        <f t="shared" si="261"/>
        <v>1</v>
      </c>
      <c r="HC325" s="366">
        <v>0</v>
      </c>
      <c r="HD325" s="365">
        <v>396</v>
      </c>
      <c r="HE325" s="365">
        <v>15</v>
      </c>
      <c r="HF325" s="54"/>
      <c r="HG325" s="708"/>
      <c r="HH325" s="708">
        <v>0.28</v>
      </c>
      <c r="HI325" s="709">
        <f t="shared" si="262"/>
        <v>0.28</v>
      </c>
      <c r="HJ325" s="710"/>
      <c r="HK325" s="710">
        <v>2</v>
      </c>
      <c r="HL325" s="738">
        <f t="shared" si="263"/>
        <v>-0.0660980810234539</v>
      </c>
      <c r="HM325" s="739"/>
      <c r="HN325" s="739"/>
      <c r="HO325" s="739">
        <v>2</v>
      </c>
      <c r="HP325" s="740">
        <f t="shared" si="264"/>
        <v>2178</v>
      </c>
      <c r="HQ325" s="738">
        <f t="shared" si="265"/>
        <v>-0.0660980810234539</v>
      </c>
      <c r="HR325" s="741"/>
      <c r="HS325" s="742">
        <v>44927</v>
      </c>
      <c r="HT325" s="739">
        <f ca="1" t="shared" si="266"/>
        <v>5</v>
      </c>
      <c r="HU325" s="739">
        <f ca="1" t="shared" si="267"/>
        <v>150</v>
      </c>
      <c r="HV325" s="739">
        <v>1090</v>
      </c>
      <c r="HW325" s="739">
        <f t="shared" si="268"/>
        <v>1</v>
      </c>
      <c r="HX325" s="761">
        <f t="shared" si="269"/>
        <v>0.000917852225791648</v>
      </c>
      <c r="HY325" s="739">
        <f ca="1" t="shared" si="270"/>
        <v>0.00223344041609301</v>
      </c>
      <c r="HZ325" s="739">
        <f t="shared" si="271"/>
        <v>1089</v>
      </c>
      <c r="IA325" s="739"/>
      <c r="IB325" s="739">
        <f ca="1" t="shared" si="272"/>
        <v>0.2</v>
      </c>
      <c r="IC325" s="769">
        <f ca="1" t="shared" si="273"/>
        <v>0.00666666666666667</v>
      </c>
      <c r="ID325" s="769">
        <f ca="1" t="shared" si="274"/>
        <v>163350</v>
      </c>
      <c r="IE325" s="739"/>
      <c r="IF325" s="739"/>
      <c r="IG325" s="739"/>
      <c r="IH325" s="739"/>
      <c r="II325" s="739"/>
      <c r="IJ325" s="739"/>
      <c r="IK325" s="739"/>
      <c r="IL325" s="743"/>
      <c r="IM325" s="743"/>
      <c r="IN325" s="743"/>
      <c r="IO325" s="743"/>
      <c r="IP325" s="743"/>
      <c r="IQ325" s="739"/>
      <c r="IR325" s="739"/>
      <c r="IS325" s="739"/>
      <c r="IT325" s="739"/>
      <c r="IU325" s="739"/>
      <c r="IV325" s="739"/>
      <c r="IW325" s="739"/>
      <c r="IX325" s="739"/>
      <c r="IY325" s="739"/>
      <c r="IZ325" s="739"/>
      <c r="JA325" s="739"/>
      <c r="JB325" s="743">
        <v>0</v>
      </c>
      <c r="JC325" s="743">
        <v>0</v>
      </c>
      <c r="JD325" s="743">
        <v>0</v>
      </c>
      <c r="JE325" s="743">
        <v>0</v>
      </c>
      <c r="JF325" s="743">
        <v>0</v>
      </c>
      <c r="JG325" s="739">
        <v>0</v>
      </c>
      <c r="JH325" s="739">
        <v>0</v>
      </c>
      <c r="JI325" s="739">
        <v>0</v>
      </c>
      <c r="JJ325" s="739">
        <v>0</v>
      </c>
      <c r="JK325" s="739">
        <v>0</v>
      </c>
      <c r="JL325" s="739">
        <v>0</v>
      </c>
      <c r="JM325" s="739">
        <v>0</v>
      </c>
      <c r="JN325" s="28">
        <f t="shared" si="275"/>
        <v>0</v>
      </c>
      <c r="JO325" s="28">
        <f t="shared" si="276"/>
        <v>0</v>
      </c>
      <c r="JP325" s="28"/>
      <c r="JQ325" s="28"/>
      <c r="JR325" s="28"/>
      <c r="JS325" s="28"/>
      <c r="JT325" s="28"/>
      <c r="JU325" s="28"/>
      <c r="JV325" s="28"/>
      <c r="JW325" s="28"/>
      <c r="JX325" s="28"/>
      <c r="JY325" s="28"/>
      <c r="JZ325" s="28"/>
      <c r="KA325" s="28"/>
      <c r="KB325" s="28"/>
      <c r="KC325" s="28"/>
      <c r="KD325" s="28"/>
      <c r="KE325" s="824"/>
    </row>
    <row r="326" s="786" customFormat="1" hidden="1" customHeight="1" spans="1:291">
      <c r="A326" s="847" t="s">
        <v>1334</v>
      </c>
      <c r="B326" s="343"/>
      <c r="C326" s="95" t="s">
        <v>1917</v>
      </c>
      <c r="D326" s="95" t="s">
        <v>2249</v>
      </c>
      <c r="E326" s="411"/>
      <c r="F326" s="1235" t="s">
        <v>2258</v>
      </c>
      <c r="G326" s="112" t="s">
        <v>875</v>
      </c>
      <c r="H326" s="1060" t="s">
        <v>875</v>
      </c>
      <c r="I326" s="99">
        <f t="shared" si="254"/>
        <v>-1</v>
      </c>
      <c r="J326" s="1129">
        <v>1380</v>
      </c>
      <c r="K326" s="1130">
        <f t="shared" si="255"/>
        <v>1379</v>
      </c>
      <c r="L326" s="1131">
        <f t="shared" si="256"/>
        <v>1379</v>
      </c>
      <c r="M326" s="1132"/>
      <c r="N326" s="1137"/>
      <c r="O326" s="1134"/>
      <c r="P326" s="1135">
        <f t="shared" si="257"/>
        <v>0</v>
      </c>
      <c r="Q326" s="1154">
        <f t="shared" si="258"/>
        <v>0</v>
      </c>
      <c r="R326" s="1153"/>
      <c r="S326" s="1237"/>
      <c r="T326" s="1237"/>
      <c r="U326" s="1237"/>
      <c r="V326" s="1237"/>
      <c r="W326" s="1237"/>
      <c r="X326" s="1237"/>
      <c r="Y326" s="1237"/>
      <c r="Z326" s="1237"/>
      <c r="AA326" s="1153"/>
      <c r="AB326" s="1166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76"/>
      <c r="AT326" s="1177"/>
      <c r="AU326" s="1178"/>
      <c r="AV326" s="1178"/>
      <c r="AW326" s="1178"/>
      <c r="AX326" s="1178"/>
      <c r="AY326" s="1178"/>
      <c r="AZ326" s="1178"/>
      <c r="BA326" s="1178"/>
      <c r="BB326" s="1178"/>
      <c r="BC326" s="1178"/>
      <c r="BD326" s="1178"/>
      <c r="BE326" s="1178"/>
      <c r="BF326" s="1178"/>
      <c r="BG326" s="1178"/>
      <c r="BH326" s="1178"/>
      <c r="BI326" s="1178"/>
      <c r="BJ326" s="1178"/>
      <c r="BK326" s="1186"/>
      <c r="BL326" s="1187">
        <v>-1380</v>
      </c>
      <c r="BM326" s="1187"/>
      <c r="BN326" s="1187"/>
      <c r="BO326" s="1187"/>
      <c r="BP326" s="1187"/>
      <c r="BQ326" s="1187"/>
      <c r="BR326" s="1187"/>
      <c r="BS326" s="1187"/>
      <c r="BT326" s="1187"/>
      <c r="BU326" s="1187"/>
      <c r="BV326" s="1191"/>
      <c r="BW326" s="1186"/>
      <c r="BX326" s="1186"/>
      <c r="BY326" s="1186"/>
      <c r="BZ326" s="1186"/>
      <c r="CA326" s="1186"/>
      <c r="CB326" s="1186"/>
      <c r="CC326" s="1186"/>
      <c r="CD326" s="1186"/>
      <c r="CE326" s="1186"/>
      <c r="CF326" s="1186"/>
      <c r="CG326" s="1186"/>
      <c r="CH326" s="1186"/>
      <c r="CI326" s="1186"/>
      <c r="CJ326" s="1186"/>
      <c r="CK326" s="1186"/>
      <c r="CL326" s="1186"/>
      <c r="CM326" s="1186"/>
      <c r="CN326" s="1186"/>
      <c r="CO326" s="1186"/>
      <c r="CP326" s="1186"/>
      <c r="CQ326" s="1186"/>
      <c r="CR326" s="1186"/>
      <c r="CS326" s="1186"/>
      <c r="CT326" s="1186"/>
      <c r="CU326" s="1186"/>
      <c r="CV326" s="1186"/>
      <c r="CW326" s="1186"/>
      <c r="CX326" s="1186"/>
      <c r="CY326" s="1186"/>
      <c r="CZ326" s="1186"/>
      <c r="DA326" s="1186"/>
      <c r="DB326" s="1186"/>
      <c r="DC326" s="1186"/>
      <c r="DD326" s="1186"/>
      <c r="DE326" s="1186"/>
      <c r="DF326" s="1186"/>
      <c r="DG326" s="1186"/>
      <c r="DH326" s="1186"/>
      <c r="DI326" s="1186"/>
      <c r="DJ326" s="1186"/>
      <c r="DK326" s="1186"/>
      <c r="DL326" s="1186"/>
      <c r="DM326" s="1186"/>
      <c r="DN326" s="1186"/>
      <c r="DO326" s="1186"/>
      <c r="DP326" s="1186"/>
      <c r="DQ326" s="1186"/>
      <c r="DR326" s="1186"/>
      <c r="DS326" s="1186"/>
      <c r="DT326" s="1186"/>
      <c r="DU326" s="1186"/>
      <c r="DV326" s="1186"/>
      <c r="DW326" s="1186"/>
      <c r="DX326" s="1186"/>
      <c r="DY326" s="1186"/>
      <c r="DZ326" s="1186"/>
      <c r="EA326" s="1186"/>
      <c r="EB326" s="1186"/>
      <c r="EC326" s="1186"/>
      <c r="ED326" s="1186"/>
      <c r="EE326" s="1186"/>
      <c r="EF326" s="1186"/>
      <c r="EG326" s="1186"/>
      <c r="EH326" s="1186"/>
      <c r="EI326" s="1186"/>
      <c r="EJ326" s="1186"/>
      <c r="EK326" s="1197"/>
      <c r="EL326" s="1198"/>
      <c r="EM326" s="1186"/>
      <c r="EN326" s="1186"/>
      <c r="EO326" s="1186"/>
      <c r="EP326" s="1186"/>
      <c r="EQ326" s="1186"/>
      <c r="ER326" s="1186"/>
      <c r="ES326" s="1186"/>
      <c r="ET326" s="1186"/>
      <c r="EU326" s="1186"/>
      <c r="EV326" s="1186"/>
      <c r="EW326" s="1186"/>
      <c r="EX326" s="1186"/>
      <c r="EY326" s="1186"/>
      <c r="EZ326" s="1186"/>
      <c r="FA326" s="1186"/>
      <c r="FB326" s="1186"/>
      <c r="FC326" s="1209"/>
      <c r="FD326" s="1186"/>
      <c r="FE326" s="1186"/>
      <c r="FF326" s="1186"/>
      <c r="FG326" s="1186"/>
      <c r="FH326" s="1186"/>
      <c r="FI326" s="1186"/>
      <c r="FJ326" s="1186"/>
      <c r="FK326" s="1186"/>
      <c r="FL326" s="1209"/>
      <c r="FM326" s="1186"/>
      <c r="FN326" s="1186"/>
      <c r="FO326" s="1186"/>
      <c r="FP326" s="1186"/>
      <c r="FQ326" s="1186"/>
      <c r="FR326" s="1186"/>
      <c r="FS326" s="1186"/>
      <c r="FT326" s="1186">
        <v>1</v>
      </c>
      <c r="FU326" s="1186"/>
      <c r="FV326" s="1186"/>
      <c r="FW326" s="1186"/>
      <c r="FX326" s="1186"/>
      <c r="FY326" s="1186"/>
      <c r="FZ326" s="1186"/>
      <c r="GA326" s="1186"/>
      <c r="GB326" s="1186"/>
      <c r="GC326" s="1186"/>
      <c r="GD326" s="1186"/>
      <c r="GE326" s="1186"/>
      <c r="GF326" s="1186"/>
      <c r="GG326" s="1186"/>
      <c r="GH326" s="1186"/>
      <c r="GI326" s="1186"/>
      <c r="GJ326" s="1186"/>
      <c r="GK326" s="1186"/>
      <c r="GL326" s="1186"/>
      <c r="GM326" s="1186"/>
      <c r="GN326" s="1186"/>
      <c r="GO326" s="1186"/>
      <c r="GP326" s="1186"/>
      <c r="GQ326" s="1186"/>
      <c r="GR326" s="1186"/>
      <c r="GS326" s="1186"/>
      <c r="GT326" s="1186"/>
      <c r="GU326" s="1186"/>
      <c r="GV326" s="1186"/>
      <c r="GW326" s="1186"/>
      <c r="GX326" s="1186"/>
      <c r="GY326" s="1218"/>
      <c r="GZ326" s="364">
        <f t="shared" si="259"/>
        <v>0</v>
      </c>
      <c r="HA326" s="365">
        <f t="shared" si="260"/>
        <v>1</v>
      </c>
      <c r="HB326" s="366">
        <f t="shared" si="261"/>
        <v>1</v>
      </c>
      <c r="HC326" s="366">
        <v>0</v>
      </c>
      <c r="HD326" s="365">
        <v>108</v>
      </c>
      <c r="HE326" s="365">
        <v>15</v>
      </c>
      <c r="HF326" s="54"/>
      <c r="HG326" s="708"/>
      <c r="HH326" s="708">
        <v>0.28</v>
      </c>
      <c r="HI326" s="709">
        <f t="shared" si="262"/>
        <v>0.28</v>
      </c>
      <c r="HJ326" s="710"/>
      <c r="HK326" s="710">
        <v>2</v>
      </c>
      <c r="HL326" s="738">
        <f t="shared" si="263"/>
        <v>-0.0660980810234539</v>
      </c>
      <c r="HM326" s="739"/>
      <c r="HN326" s="739"/>
      <c r="HO326" s="739">
        <v>2</v>
      </c>
      <c r="HP326" s="740">
        <f t="shared" si="264"/>
        <v>2758</v>
      </c>
      <c r="HQ326" s="738">
        <f t="shared" si="265"/>
        <v>-0.0660980810234539</v>
      </c>
      <c r="HR326" s="741"/>
      <c r="HS326" s="742">
        <v>44927</v>
      </c>
      <c r="HT326" s="739">
        <f ca="1" t="shared" si="266"/>
        <v>5</v>
      </c>
      <c r="HU326" s="739">
        <f ca="1" t="shared" si="267"/>
        <v>150</v>
      </c>
      <c r="HV326" s="739">
        <v>1380</v>
      </c>
      <c r="HW326" s="739">
        <f t="shared" si="268"/>
        <v>1</v>
      </c>
      <c r="HX326" s="761">
        <f t="shared" si="269"/>
        <v>0.000724900326205147</v>
      </c>
      <c r="HY326" s="739">
        <f ca="1" t="shared" si="270"/>
        <v>0.00176392412709919</v>
      </c>
      <c r="HZ326" s="739">
        <f t="shared" si="271"/>
        <v>1379</v>
      </c>
      <c r="IA326" s="739"/>
      <c r="IB326" s="739">
        <f ca="1" t="shared" si="272"/>
        <v>0.2</v>
      </c>
      <c r="IC326" s="769">
        <f ca="1" t="shared" si="273"/>
        <v>0.00666666666666667</v>
      </c>
      <c r="ID326" s="769">
        <f ca="1" t="shared" si="274"/>
        <v>206850</v>
      </c>
      <c r="IE326" s="739"/>
      <c r="IF326" s="739"/>
      <c r="IG326" s="739"/>
      <c r="IH326" s="739"/>
      <c r="II326" s="739"/>
      <c r="IJ326" s="739"/>
      <c r="IK326" s="739"/>
      <c r="IL326" s="743"/>
      <c r="IM326" s="743"/>
      <c r="IN326" s="743"/>
      <c r="IO326" s="743"/>
      <c r="IP326" s="743"/>
      <c r="IQ326" s="739"/>
      <c r="IR326" s="739"/>
      <c r="IS326" s="739"/>
      <c r="IT326" s="739"/>
      <c r="IU326" s="739"/>
      <c r="IV326" s="739"/>
      <c r="IW326" s="739"/>
      <c r="IX326" s="739"/>
      <c r="IY326" s="739"/>
      <c r="IZ326" s="739"/>
      <c r="JA326" s="739"/>
      <c r="JB326" s="743">
        <v>0</v>
      </c>
      <c r="JC326" s="743">
        <v>0</v>
      </c>
      <c r="JD326" s="743">
        <v>0</v>
      </c>
      <c r="JE326" s="743">
        <v>0</v>
      </c>
      <c r="JF326" s="743">
        <v>0</v>
      </c>
      <c r="JG326" s="739">
        <v>0</v>
      </c>
      <c r="JH326" s="739">
        <v>0</v>
      </c>
      <c r="JI326" s="739">
        <v>0</v>
      </c>
      <c r="JJ326" s="739">
        <v>0</v>
      </c>
      <c r="JK326" s="739">
        <v>0</v>
      </c>
      <c r="JL326" s="739">
        <v>0</v>
      </c>
      <c r="JM326" s="739">
        <v>0</v>
      </c>
      <c r="JN326" s="28">
        <f t="shared" si="275"/>
        <v>0</v>
      </c>
      <c r="JO326" s="28">
        <f t="shared" si="276"/>
        <v>0</v>
      </c>
      <c r="JP326" s="28"/>
      <c r="JQ326" s="28"/>
      <c r="JR326" s="28"/>
      <c r="JS326" s="28"/>
      <c r="JT326" s="28"/>
      <c r="JU326" s="28"/>
      <c r="JV326" s="28"/>
      <c r="JW326" s="28"/>
      <c r="JX326" s="28"/>
      <c r="JY326" s="28"/>
      <c r="JZ326" s="28"/>
      <c r="KA326" s="28"/>
      <c r="KB326" s="28"/>
      <c r="KC326" s="28"/>
      <c r="KD326" s="28"/>
      <c r="KE326" s="824"/>
    </row>
    <row r="327" s="786" customFormat="1" hidden="1" customHeight="1" spans="1:291">
      <c r="A327" s="847" t="s">
        <v>1334</v>
      </c>
      <c r="B327" s="343"/>
      <c r="C327" s="95" t="s">
        <v>1917</v>
      </c>
      <c r="D327" s="95" t="s">
        <v>2249</v>
      </c>
      <c r="E327" s="411"/>
      <c r="F327" s="1235" t="s">
        <v>2259</v>
      </c>
      <c r="G327" s="112" t="s">
        <v>875</v>
      </c>
      <c r="H327" s="1060" t="s">
        <v>875</v>
      </c>
      <c r="I327" s="99">
        <f t="shared" si="254"/>
        <v>-1</v>
      </c>
      <c r="J327" s="1129">
        <v>936</v>
      </c>
      <c r="K327" s="1130">
        <f t="shared" si="255"/>
        <v>935</v>
      </c>
      <c r="L327" s="1131">
        <f t="shared" si="256"/>
        <v>935</v>
      </c>
      <c r="M327" s="1132"/>
      <c r="N327" s="1137"/>
      <c r="O327" s="1134"/>
      <c r="P327" s="1135">
        <f t="shared" si="257"/>
        <v>0</v>
      </c>
      <c r="Q327" s="1154">
        <f t="shared" si="258"/>
        <v>0</v>
      </c>
      <c r="R327" s="1153"/>
      <c r="S327" s="1237"/>
      <c r="T327" s="1237"/>
      <c r="U327" s="1237"/>
      <c r="V327" s="1237"/>
      <c r="W327" s="1237"/>
      <c r="X327" s="1237"/>
      <c r="Y327" s="1237"/>
      <c r="Z327" s="1237"/>
      <c r="AA327" s="1153"/>
      <c r="AB327" s="1166"/>
      <c r="AC327" s="1153"/>
      <c r="AD327" s="1153"/>
      <c r="AE327" s="1153"/>
      <c r="AF327" s="1153"/>
      <c r="AG327" s="1153"/>
      <c r="AH327" s="1153"/>
      <c r="AI327" s="1153"/>
      <c r="AJ327" s="1153"/>
      <c r="AK327" s="1153"/>
      <c r="AL327" s="1153"/>
      <c r="AM327" s="1153"/>
      <c r="AN327" s="1153"/>
      <c r="AO327" s="1153"/>
      <c r="AP327" s="1153"/>
      <c r="AQ327" s="1153"/>
      <c r="AR327" s="1153"/>
      <c r="AS327" s="1176"/>
      <c r="AT327" s="1177"/>
      <c r="AU327" s="1178"/>
      <c r="AV327" s="1178"/>
      <c r="AW327" s="1178"/>
      <c r="AX327" s="1178"/>
      <c r="AY327" s="1178"/>
      <c r="AZ327" s="1178"/>
      <c r="BA327" s="1178"/>
      <c r="BB327" s="1178"/>
      <c r="BC327" s="1178"/>
      <c r="BD327" s="1178"/>
      <c r="BE327" s="1178"/>
      <c r="BF327" s="1178"/>
      <c r="BG327" s="1178"/>
      <c r="BH327" s="1178"/>
      <c r="BI327" s="1178"/>
      <c r="BJ327" s="1178"/>
      <c r="BK327" s="1186"/>
      <c r="BL327" s="1187">
        <v>-936</v>
      </c>
      <c r="BM327" s="1187"/>
      <c r="BN327" s="1187"/>
      <c r="BO327" s="1187"/>
      <c r="BP327" s="1187"/>
      <c r="BQ327" s="1187"/>
      <c r="BR327" s="1187"/>
      <c r="BS327" s="1187"/>
      <c r="BT327" s="1187"/>
      <c r="BU327" s="1187"/>
      <c r="BV327" s="1191"/>
      <c r="BW327" s="1186"/>
      <c r="BX327" s="1186"/>
      <c r="BY327" s="1186"/>
      <c r="BZ327" s="1186"/>
      <c r="CA327" s="1186"/>
      <c r="CB327" s="1186"/>
      <c r="CC327" s="1186"/>
      <c r="CD327" s="1186"/>
      <c r="CE327" s="1186"/>
      <c r="CF327" s="1186"/>
      <c r="CG327" s="1186"/>
      <c r="CH327" s="1186"/>
      <c r="CI327" s="1186"/>
      <c r="CJ327" s="1186"/>
      <c r="CK327" s="1186"/>
      <c r="CL327" s="1186"/>
      <c r="CM327" s="1186"/>
      <c r="CN327" s="1186"/>
      <c r="CO327" s="1186"/>
      <c r="CP327" s="1186"/>
      <c r="CQ327" s="1186"/>
      <c r="CR327" s="1186"/>
      <c r="CS327" s="1186"/>
      <c r="CT327" s="1186"/>
      <c r="CU327" s="1186"/>
      <c r="CV327" s="1186"/>
      <c r="CW327" s="1186"/>
      <c r="CX327" s="1186"/>
      <c r="CY327" s="1186"/>
      <c r="CZ327" s="1186"/>
      <c r="DA327" s="1186"/>
      <c r="DB327" s="1186"/>
      <c r="DC327" s="1186"/>
      <c r="DD327" s="1186"/>
      <c r="DE327" s="1186"/>
      <c r="DF327" s="1186"/>
      <c r="DG327" s="1186"/>
      <c r="DH327" s="1186"/>
      <c r="DI327" s="1186"/>
      <c r="DJ327" s="1186"/>
      <c r="DK327" s="1186"/>
      <c r="DL327" s="1186"/>
      <c r="DM327" s="1186"/>
      <c r="DN327" s="1186"/>
      <c r="DO327" s="1186"/>
      <c r="DP327" s="1186"/>
      <c r="DQ327" s="1186"/>
      <c r="DR327" s="1186"/>
      <c r="DS327" s="1186"/>
      <c r="DT327" s="1186"/>
      <c r="DU327" s="1186"/>
      <c r="DV327" s="1186"/>
      <c r="DW327" s="1186"/>
      <c r="DX327" s="1186"/>
      <c r="DY327" s="1186"/>
      <c r="DZ327" s="1186"/>
      <c r="EA327" s="1186"/>
      <c r="EB327" s="1186"/>
      <c r="EC327" s="1186"/>
      <c r="ED327" s="1186"/>
      <c r="EE327" s="1186"/>
      <c r="EF327" s="1186"/>
      <c r="EG327" s="1186"/>
      <c r="EH327" s="1186"/>
      <c r="EI327" s="1186"/>
      <c r="EJ327" s="1186"/>
      <c r="EK327" s="1197"/>
      <c r="EL327" s="1198"/>
      <c r="EM327" s="1186"/>
      <c r="EN327" s="1186"/>
      <c r="EO327" s="1186"/>
      <c r="EP327" s="1186"/>
      <c r="EQ327" s="1186"/>
      <c r="ER327" s="1186"/>
      <c r="ES327" s="1186"/>
      <c r="ET327" s="1186"/>
      <c r="EU327" s="1186"/>
      <c r="EV327" s="1186"/>
      <c r="EW327" s="1186"/>
      <c r="EX327" s="1186"/>
      <c r="EY327" s="1186"/>
      <c r="EZ327" s="1186"/>
      <c r="FA327" s="1186"/>
      <c r="FB327" s="1186"/>
      <c r="FC327" s="1209"/>
      <c r="FD327" s="1186"/>
      <c r="FE327" s="1186"/>
      <c r="FF327" s="1186"/>
      <c r="FG327" s="1186"/>
      <c r="FH327" s="1186"/>
      <c r="FI327" s="1186"/>
      <c r="FJ327" s="1186"/>
      <c r="FK327" s="1186"/>
      <c r="FL327" s="1209"/>
      <c r="FM327" s="1186"/>
      <c r="FN327" s="1186"/>
      <c r="FO327" s="1186"/>
      <c r="FP327" s="1186"/>
      <c r="FQ327" s="1186"/>
      <c r="FR327" s="1186"/>
      <c r="FS327" s="1186"/>
      <c r="FT327" s="1186">
        <v>1</v>
      </c>
      <c r="FU327" s="1186"/>
      <c r="FV327" s="1186"/>
      <c r="FW327" s="1186"/>
      <c r="FX327" s="1186"/>
      <c r="FY327" s="1186"/>
      <c r="FZ327" s="1186"/>
      <c r="GA327" s="1186"/>
      <c r="GB327" s="1186"/>
      <c r="GC327" s="1186"/>
      <c r="GD327" s="1186"/>
      <c r="GE327" s="1186"/>
      <c r="GF327" s="1186"/>
      <c r="GG327" s="1186"/>
      <c r="GH327" s="1186"/>
      <c r="GI327" s="1186"/>
      <c r="GJ327" s="1186"/>
      <c r="GK327" s="1186"/>
      <c r="GL327" s="1186"/>
      <c r="GM327" s="1186"/>
      <c r="GN327" s="1186"/>
      <c r="GO327" s="1186"/>
      <c r="GP327" s="1186"/>
      <c r="GQ327" s="1186"/>
      <c r="GR327" s="1186"/>
      <c r="GS327" s="1186"/>
      <c r="GT327" s="1186"/>
      <c r="GU327" s="1186"/>
      <c r="GV327" s="1186"/>
      <c r="GW327" s="1186"/>
      <c r="GX327" s="1186"/>
      <c r="GY327" s="1218"/>
      <c r="GZ327" s="364">
        <f t="shared" si="259"/>
        <v>0</v>
      </c>
      <c r="HA327" s="365">
        <f t="shared" si="260"/>
        <v>1</v>
      </c>
      <c r="HB327" s="366">
        <f t="shared" si="261"/>
        <v>1</v>
      </c>
      <c r="HC327" s="366">
        <v>0</v>
      </c>
      <c r="HD327" s="365">
        <v>504</v>
      </c>
      <c r="HE327" s="365">
        <v>15</v>
      </c>
      <c r="HF327" s="54"/>
      <c r="HG327" s="708"/>
      <c r="HH327" s="708">
        <v>0.28</v>
      </c>
      <c r="HI327" s="709">
        <f t="shared" si="262"/>
        <v>0.28</v>
      </c>
      <c r="HJ327" s="710"/>
      <c r="HK327" s="710">
        <v>2</v>
      </c>
      <c r="HL327" s="738">
        <f t="shared" si="263"/>
        <v>-0.0660980810234539</v>
      </c>
      <c r="HM327" s="739"/>
      <c r="HN327" s="739"/>
      <c r="HO327" s="739">
        <v>2</v>
      </c>
      <c r="HP327" s="740">
        <f t="shared" si="264"/>
        <v>1870</v>
      </c>
      <c r="HQ327" s="738">
        <f t="shared" si="265"/>
        <v>-0.0660980810234539</v>
      </c>
      <c r="HR327" s="741"/>
      <c r="HS327" s="742">
        <v>44927</v>
      </c>
      <c r="HT327" s="739">
        <f ca="1" t="shared" si="266"/>
        <v>5</v>
      </c>
      <c r="HU327" s="739">
        <f ca="1" t="shared" si="267"/>
        <v>150</v>
      </c>
      <c r="HV327" s="739">
        <v>936</v>
      </c>
      <c r="HW327" s="739">
        <f t="shared" si="268"/>
        <v>1</v>
      </c>
      <c r="HX327" s="761">
        <f t="shared" si="269"/>
        <v>0.00106894708711919</v>
      </c>
      <c r="HY327" s="739">
        <f ca="1" t="shared" si="270"/>
        <v>0.0026011045786567</v>
      </c>
      <c r="HZ327" s="739">
        <f t="shared" si="271"/>
        <v>935</v>
      </c>
      <c r="IA327" s="739"/>
      <c r="IB327" s="739">
        <f ca="1" t="shared" si="272"/>
        <v>0.2</v>
      </c>
      <c r="IC327" s="769">
        <f ca="1" t="shared" si="273"/>
        <v>0.00666666666666667</v>
      </c>
      <c r="ID327" s="769">
        <f ca="1" t="shared" si="274"/>
        <v>140250</v>
      </c>
      <c r="IE327" s="739"/>
      <c r="IF327" s="739"/>
      <c r="IG327" s="739"/>
      <c r="IH327" s="739"/>
      <c r="II327" s="739"/>
      <c r="IJ327" s="739"/>
      <c r="IK327" s="739"/>
      <c r="IL327" s="743"/>
      <c r="IM327" s="743"/>
      <c r="IN327" s="743"/>
      <c r="IO327" s="743"/>
      <c r="IP327" s="743"/>
      <c r="IQ327" s="739"/>
      <c r="IR327" s="739"/>
      <c r="IS327" s="739"/>
      <c r="IT327" s="739"/>
      <c r="IU327" s="739"/>
      <c r="IV327" s="739"/>
      <c r="IW327" s="739"/>
      <c r="IX327" s="739"/>
      <c r="IY327" s="739"/>
      <c r="IZ327" s="739"/>
      <c r="JA327" s="739"/>
      <c r="JB327" s="743">
        <v>0</v>
      </c>
      <c r="JC327" s="743">
        <v>0</v>
      </c>
      <c r="JD327" s="743">
        <v>0</v>
      </c>
      <c r="JE327" s="743">
        <v>0</v>
      </c>
      <c r="JF327" s="743">
        <v>0</v>
      </c>
      <c r="JG327" s="739">
        <v>0</v>
      </c>
      <c r="JH327" s="739">
        <v>0</v>
      </c>
      <c r="JI327" s="739">
        <v>0</v>
      </c>
      <c r="JJ327" s="739">
        <v>0</v>
      </c>
      <c r="JK327" s="739">
        <v>0</v>
      </c>
      <c r="JL327" s="739">
        <v>0</v>
      </c>
      <c r="JM327" s="739">
        <v>0</v>
      </c>
      <c r="JN327" s="28">
        <f t="shared" si="275"/>
        <v>0</v>
      </c>
      <c r="JO327" s="28">
        <f t="shared" si="276"/>
        <v>0</v>
      </c>
      <c r="JP327" s="28"/>
      <c r="JQ327" s="28"/>
      <c r="JR327" s="28"/>
      <c r="JS327" s="28"/>
      <c r="JT327" s="28"/>
      <c r="JU327" s="28"/>
      <c r="JV327" s="28"/>
      <c r="JW327" s="28"/>
      <c r="JX327" s="28"/>
      <c r="JY327" s="28"/>
      <c r="JZ327" s="28"/>
      <c r="KA327" s="28"/>
      <c r="KB327" s="28"/>
      <c r="KC327" s="28"/>
      <c r="KD327" s="28"/>
      <c r="KE327" s="824"/>
    </row>
    <row r="328" s="1071" customFormat="1" hidden="1" customHeight="1" spans="1:291">
      <c r="A328" s="847" t="s">
        <v>1334</v>
      </c>
      <c r="B328" s="415"/>
      <c r="C328" s="95" t="s">
        <v>1917</v>
      </c>
      <c r="D328" s="122" t="s">
        <v>2249</v>
      </c>
      <c r="E328" s="796"/>
      <c r="F328" s="1235" t="s">
        <v>2260</v>
      </c>
      <c r="G328" s="112" t="s">
        <v>875</v>
      </c>
      <c r="H328" s="1060" t="s">
        <v>875</v>
      </c>
      <c r="I328" s="99">
        <f t="shared" si="254"/>
        <v>-138</v>
      </c>
      <c r="J328" s="1129">
        <v>894</v>
      </c>
      <c r="K328" s="1130">
        <f t="shared" si="255"/>
        <v>756</v>
      </c>
      <c r="L328" s="1131">
        <f t="shared" si="256"/>
        <v>756</v>
      </c>
      <c r="M328" s="1132"/>
      <c r="N328" s="1137"/>
      <c r="O328" s="1134"/>
      <c r="P328" s="1135">
        <f t="shared" si="257"/>
        <v>0</v>
      </c>
      <c r="Q328" s="1152">
        <f t="shared" si="258"/>
        <v>0</v>
      </c>
      <c r="R328" s="1153"/>
      <c r="S328" s="1244"/>
      <c r="T328" s="1244"/>
      <c r="U328" s="1244"/>
      <c r="V328" s="1244"/>
      <c r="W328" s="1244"/>
      <c r="X328" s="1244"/>
      <c r="Y328" s="1244"/>
      <c r="Z328" s="1244"/>
      <c r="AA328" s="1153"/>
      <c r="AB328" s="1166"/>
      <c r="AC328" s="1153"/>
      <c r="AD328" s="1153"/>
      <c r="AE328" s="1153"/>
      <c r="AF328" s="1153"/>
      <c r="AG328" s="1153"/>
      <c r="AH328" s="1153"/>
      <c r="AI328" s="1153"/>
      <c r="AJ328" s="1153"/>
      <c r="AK328" s="1153"/>
      <c r="AL328" s="1153"/>
      <c r="AM328" s="1153"/>
      <c r="AN328" s="1153"/>
      <c r="AO328" s="1153"/>
      <c r="AP328" s="1153"/>
      <c r="AQ328" s="1153"/>
      <c r="AR328" s="1153"/>
      <c r="AS328" s="1176"/>
      <c r="AT328" s="1177"/>
      <c r="AU328" s="1178"/>
      <c r="AV328" s="1178"/>
      <c r="AW328" s="1178"/>
      <c r="AX328" s="1178"/>
      <c r="AY328" s="1178"/>
      <c r="AZ328" s="1178"/>
      <c r="BA328" s="1178"/>
      <c r="BB328" s="1178"/>
      <c r="BC328" s="1178"/>
      <c r="BD328" s="1178"/>
      <c r="BE328" s="1178"/>
      <c r="BF328" s="1178"/>
      <c r="BG328" s="1178"/>
      <c r="BH328" s="1178"/>
      <c r="BI328" s="1178"/>
      <c r="BJ328" s="1178"/>
      <c r="BK328" s="1186"/>
      <c r="BL328" s="1187">
        <v>-894</v>
      </c>
      <c r="BM328" s="1187"/>
      <c r="BN328" s="1187"/>
      <c r="BO328" s="1187"/>
      <c r="BP328" s="1187"/>
      <c r="BQ328" s="1187"/>
      <c r="BR328" s="1187"/>
      <c r="BS328" s="1187"/>
      <c r="BT328" s="1187"/>
      <c r="BU328" s="1187"/>
      <c r="BV328" s="1191"/>
      <c r="BW328" s="1186"/>
      <c r="BX328" s="1186"/>
      <c r="BY328" s="1186"/>
      <c r="BZ328" s="1186"/>
      <c r="CA328" s="1186"/>
      <c r="CB328" s="1186"/>
      <c r="CC328" s="1186"/>
      <c r="CD328" s="1186"/>
      <c r="CE328" s="1186"/>
      <c r="CF328" s="1186"/>
      <c r="CG328" s="1186"/>
      <c r="CH328" s="1186"/>
      <c r="CI328" s="1186"/>
      <c r="CJ328" s="1186"/>
      <c r="CK328" s="1186"/>
      <c r="CL328" s="1186"/>
      <c r="CM328" s="1186"/>
      <c r="CN328" s="1186"/>
      <c r="CO328" s="1186"/>
      <c r="CP328" s="1186"/>
      <c r="CQ328" s="1186"/>
      <c r="CR328" s="1186"/>
      <c r="CS328" s="1186"/>
      <c r="CT328" s="1186"/>
      <c r="CU328" s="1186"/>
      <c r="CV328" s="1186"/>
      <c r="CW328" s="1186"/>
      <c r="CX328" s="1186"/>
      <c r="CY328" s="1186"/>
      <c r="CZ328" s="1186"/>
      <c r="DA328" s="1186"/>
      <c r="DB328" s="1186"/>
      <c r="DC328" s="1186"/>
      <c r="DD328" s="1186"/>
      <c r="DE328" s="1186"/>
      <c r="DF328" s="1186"/>
      <c r="DG328" s="1186"/>
      <c r="DH328" s="1186"/>
      <c r="DI328" s="1186"/>
      <c r="DJ328" s="1186"/>
      <c r="DK328" s="1186"/>
      <c r="DL328" s="1186"/>
      <c r="DM328" s="1186"/>
      <c r="DN328" s="1186"/>
      <c r="DO328" s="1186"/>
      <c r="DP328" s="1186"/>
      <c r="DQ328" s="1186"/>
      <c r="DR328" s="1186"/>
      <c r="DS328" s="1186"/>
      <c r="DT328" s="1186"/>
      <c r="DU328" s="1186"/>
      <c r="DV328" s="1186"/>
      <c r="DW328" s="1186"/>
      <c r="DX328" s="1186"/>
      <c r="DY328" s="1186"/>
      <c r="DZ328" s="1186"/>
      <c r="EA328" s="1186"/>
      <c r="EB328" s="1186"/>
      <c r="EC328" s="1186"/>
      <c r="ED328" s="1186"/>
      <c r="EE328" s="1186"/>
      <c r="EF328" s="1186"/>
      <c r="EG328" s="1186"/>
      <c r="EH328" s="1186"/>
      <c r="EI328" s="1186"/>
      <c r="EJ328" s="1186"/>
      <c r="EK328" s="1197"/>
      <c r="EL328" s="1198"/>
      <c r="EM328" s="1186"/>
      <c r="EN328" s="1186"/>
      <c r="EO328" s="1186"/>
      <c r="EP328" s="1186"/>
      <c r="EQ328" s="1186"/>
      <c r="ER328" s="1186"/>
      <c r="ES328" s="1186"/>
      <c r="ET328" s="1186"/>
      <c r="EU328" s="1186"/>
      <c r="EV328" s="1186"/>
      <c r="EW328" s="1186"/>
      <c r="EX328" s="1186"/>
      <c r="EY328" s="1186"/>
      <c r="EZ328" s="1186"/>
      <c r="FA328" s="1186"/>
      <c r="FB328" s="1186"/>
      <c r="FC328" s="1208"/>
      <c r="FD328" s="1186"/>
      <c r="FE328" s="1186"/>
      <c r="FF328" s="1186"/>
      <c r="FG328" s="1186"/>
      <c r="FH328" s="1186"/>
      <c r="FI328" s="1186"/>
      <c r="FJ328" s="1186"/>
      <c r="FK328" s="1186"/>
      <c r="FL328" s="1208"/>
      <c r="FM328" s="1186"/>
      <c r="FN328" s="1186"/>
      <c r="FO328" s="1186"/>
      <c r="FP328" s="1186"/>
      <c r="FQ328" s="1186"/>
      <c r="FR328" s="1186"/>
      <c r="FS328" s="1186"/>
      <c r="FT328" s="1186">
        <v>1</v>
      </c>
      <c r="FU328" s="1186"/>
      <c r="FV328" s="1186"/>
      <c r="FW328" s="1186"/>
      <c r="FX328" s="1186"/>
      <c r="FY328" s="1186"/>
      <c r="FZ328" s="1186"/>
      <c r="GA328" s="1186"/>
      <c r="GB328" s="1186"/>
      <c r="GC328" s="1186"/>
      <c r="GD328" s="1186"/>
      <c r="GE328" s="1186"/>
      <c r="GF328" s="1186"/>
      <c r="GG328" s="1186"/>
      <c r="GH328" s="1186"/>
      <c r="GI328" s="1186"/>
      <c r="GJ328" s="1186"/>
      <c r="GK328" s="1186"/>
      <c r="GL328" s="1186"/>
      <c r="GM328" s="1186"/>
      <c r="GN328" s="1186"/>
      <c r="GO328" s="1186">
        <v>137</v>
      </c>
      <c r="GP328" s="1186"/>
      <c r="GQ328" s="1186"/>
      <c r="GR328" s="1186"/>
      <c r="GS328" s="1186"/>
      <c r="GT328" s="1186"/>
      <c r="GU328" s="1186"/>
      <c r="GV328" s="1186"/>
      <c r="GW328" s="1186"/>
      <c r="GX328" s="1186"/>
      <c r="GY328" s="1219"/>
      <c r="GZ328" s="364">
        <f t="shared" si="259"/>
        <v>0</v>
      </c>
      <c r="HA328" s="365">
        <f t="shared" si="260"/>
        <v>138</v>
      </c>
      <c r="HB328" s="366">
        <f t="shared" si="261"/>
        <v>138</v>
      </c>
      <c r="HC328" s="366">
        <v>532</v>
      </c>
      <c r="HD328" s="365">
        <v>596</v>
      </c>
      <c r="HE328" s="365">
        <v>377</v>
      </c>
      <c r="HF328" s="54"/>
      <c r="HG328" s="708"/>
      <c r="HH328" s="708">
        <v>0.28</v>
      </c>
      <c r="HI328" s="709">
        <f t="shared" si="262"/>
        <v>38.64</v>
      </c>
      <c r="HJ328" s="710"/>
      <c r="HK328" s="710">
        <v>2</v>
      </c>
      <c r="HL328" s="738">
        <f t="shared" si="263"/>
        <v>-0.0660980810234539</v>
      </c>
      <c r="HM328" s="739"/>
      <c r="HN328" s="739"/>
      <c r="HO328" s="739">
        <v>2</v>
      </c>
      <c r="HP328" s="740">
        <f t="shared" si="264"/>
        <v>1512</v>
      </c>
      <c r="HQ328" s="738">
        <f t="shared" si="265"/>
        <v>-0.0660980810234539</v>
      </c>
      <c r="HR328" s="741"/>
      <c r="HS328" s="742">
        <v>44927</v>
      </c>
      <c r="HT328" s="739">
        <f ca="1" t="shared" si="266"/>
        <v>5</v>
      </c>
      <c r="HU328" s="739">
        <f ca="1" t="shared" si="267"/>
        <v>150</v>
      </c>
      <c r="HV328" s="739">
        <v>894</v>
      </c>
      <c r="HW328" s="739">
        <f t="shared" si="268"/>
        <v>138</v>
      </c>
      <c r="HX328" s="761">
        <f t="shared" si="269"/>
        <v>0.167272727272727</v>
      </c>
      <c r="HY328" s="739">
        <f ca="1" t="shared" si="270"/>
        <v>0.407030303030302</v>
      </c>
      <c r="HZ328" s="739">
        <f t="shared" si="271"/>
        <v>756</v>
      </c>
      <c r="IA328" s="739"/>
      <c r="IB328" s="739">
        <f ca="1" t="shared" si="272"/>
        <v>27.6</v>
      </c>
      <c r="IC328" s="769">
        <f ca="1" t="shared" si="273"/>
        <v>0.92</v>
      </c>
      <c r="ID328" s="769">
        <f ca="1" t="shared" si="274"/>
        <v>821.739130434783</v>
      </c>
      <c r="IE328" s="739"/>
      <c r="IF328" s="739"/>
      <c r="IG328" s="739"/>
      <c r="IH328" s="739"/>
      <c r="II328" s="739"/>
      <c r="IJ328" s="739"/>
      <c r="IK328" s="739"/>
      <c r="IL328" s="743"/>
      <c r="IM328" s="743"/>
      <c r="IN328" s="743"/>
      <c r="IO328" s="743"/>
      <c r="IP328" s="743"/>
      <c r="IQ328" s="739"/>
      <c r="IR328" s="739"/>
      <c r="IS328" s="739"/>
      <c r="IT328" s="739"/>
      <c r="IU328" s="739"/>
      <c r="IV328" s="739"/>
      <c r="IW328" s="739"/>
      <c r="IX328" s="739"/>
      <c r="IY328" s="739"/>
      <c r="IZ328" s="739"/>
      <c r="JA328" s="739"/>
      <c r="JB328" s="743">
        <v>0</v>
      </c>
      <c r="JC328" s="743">
        <v>100</v>
      </c>
      <c r="JD328" s="743">
        <v>0</v>
      </c>
      <c r="JE328" s="743">
        <v>0</v>
      </c>
      <c r="JF328" s="743">
        <v>0</v>
      </c>
      <c r="JG328" s="739">
        <v>0</v>
      </c>
      <c r="JH328" s="739">
        <v>0</v>
      </c>
      <c r="JI328" s="739">
        <v>0</v>
      </c>
      <c r="JJ328" s="739">
        <v>0</v>
      </c>
      <c r="JK328" s="739">
        <v>432</v>
      </c>
      <c r="JL328" s="739">
        <v>0</v>
      </c>
      <c r="JM328" s="739">
        <v>0</v>
      </c>
      <c r="JN328" s="28">
        <f t="shared" si="275"/>
        <v>532</v>
      </c>
      <c r="JO328" s="28">
        <f t="shared" si="276"/>
        <v>0</v>
      </c>
      <c r="JP328" s="325"/>
      <c r="JQ328" s="325"/>
      <c r="JR328" s="325"/>
      <c r="JS328" s="325"/>
      <c r="JT328" s="325"/>
      <c r="JU328" s="325"/>
      <c r="JV328" s="325"/>
      <c r="JW328" s="325"/>
      <c r="JX328" s="325"/>
      <c r="JY328" s="325"/>
      <c r="JZ328" s="325"/>
      <c r="KA328" s="325"/>
      <c r="KB328" s="325"/>
      <c r="KC328" s="325"/>
      <c r="KD328" s="325"/>
      <c r="KE328" s="825"/>
    </row>
    <row r="329" s="786" customFormat="1" hidden="1" customHeight="1" spans="1:291">
      <c r="A329" s="847" t="s">
        <v>1334</v>
      </c>
      <c r="B329" s="343"/>
      <c r="C329" s="95" t="s">
        <v>1917</v>
      </c>
      <c r="D329" s="95" t="s">
        <v>2249</v>
      </c>
      <c r="E329" s="411"/>
      <c r="F329" s="1235" t="s">
        <v>2261</v>
      </c>
      <c r="G329" s="112" t="s">
        <v>875</v>
      </c>
      <c r="H329" s="1060" t="s">
        <v>875</v>
      </c>
      <c r="I329" s="99">
        <f t="shared" si="254"/>
        <v>-1</v>
      </c>
      <c r="J329" s="1129">
        <v>1018</v>
      </c>
      <c r="K329" s="1130">
        <f t="shared" si="255"/>
        <v>1017</v>
      </c>
      <c r="L329" s="1131">
        <f t="shared" si="256"/>
        <v>1017</v>
      </c>
      <c r="M329" s="1132"/>
      <c r="N329" s="1137"/>
      <c r="O329" s="1134"/>
      <c r="P329" s="1135">
        <f t="shared" si="257"/>
        <v>0</v>
      </c>
      <c r="Q329" s="1154">
        <f t="shared" si="258"/>
        <v>0</v>
      </c>
      <c r="R329" s="1153"/>
      <c r="S329" s="1237"/>
      <c r="T329" s="1237"/>
      <c r="U329" s="1237"/>
      <c r="V329" s="1237"/>
      <c r="W329" s="1237"/>
      <c r="X329" s="1237"/>
      <c r="Y329" s="1237"/>
      <c r="Z329" s="1237"/>
      <c r="AA329" s="1153"/>
      <c r="AB329" s="1166"/>
      <c r="AC329" s="1153"/>
      <c r="AD329" s="1153"/>
      <c r="AE329" s="1153"/>
      <c r="AF329" s="1153"/>
      <c r="AG329" s="1153"/>
      <c r="AH329" s="1153"/>
      <c r="AI329" s="1153"/>
      <c r="AJ329" s="1153"/>
      <c r="AK329" s="1153"/>
      <c r="AL329" s="1153"/>
      <c r="AM329" s="1153"/>
      <c r="AN329" s="1153"/>
      <c r="AO329" s="1153"/>
      <c r="AP329" s="1153"/>
      <c r="AQ329" s="1153"/>
      <c r="AR329" s="1153"/>
      <c r="AS329" s="1176"/>
      <c r="AT329" s="1177"/>
      <c r="AU329" s="1178"/>
      <c r="AV329" s="1178"/>
      <c r="AW329" s="1178"/>
      <c r="AX329" s="1178"/>
      <c r="AY329" s="1178"/>
      <c r="AZ329" s="1178"/>
      <c r="BA329" s="1178"/>
      <c r="BB329" s="1178"/>
      <c r="BC329" s="1178"/>
      <c r="BD329" s="1178"/>
      <c r="BE329" s="1178"/>
      <c r="BF329" s="1178"/>
      <c r="BG329" s="1178"/>
      <c r="BH329" s="1178"/>
      <c r="BI329" s="1178"/>
      <c r="BJ329" s="1178"/>
      <c r="BK329" s="1186"/>
      <c r="BL329" s="1187">
        <v>-1018</v>
      </c>
      <c r="BM329" s="1187"/>
      <c r="BN329" s="1187"/>
      <c r="BO329" s="1187"/>
      <c r="BP329" s="1187"/>
      <c r="BQ329" s="1187"/>
      <c r="BR329" s="1187"/>
      <c r="BS329" s="1187"/>
      <c r="BT329" s="1187"/>
      <c r="BU329" s="1187"/>
      <c r="BV329" s="1191"/>
      <c r="BW329" s="1186"/>
      <c r="BX329" s="1186"/>
      <c r="BY329" s="1186"/>
      <c r="BZ329" s="1186"/>
      <c r="CA329" s="1186"/>
      <c r="CB329" s="1186"/>
      <c r="CC329" s="1186"/>
      <c r="CD329" s="1186"/>
      <c r="CE329" s="1186"/>
      <c r="CF329" s="1186"/>
      <c r="CG329" s="1186"/>
      <c r="CH329" s="1186"/>
      <c r="CI329" s="1186"/>
      <c r="CJ329" s="1186"/>
      <c r="CK329" s="1186"/>
      <c r="CL329" s="1186"/>
      <c r="CM329" s="1186"/>
      <c r="CN329" s="1186"/>
      <c r="CO329" s="1186"/>
      <c r="CP329" s="1186"/>
      <c r="CQ329" s="1186"/>
      <c r="CR329" s="1186"/>
      <c r="CS329" s="1186"/>
      <c r="CT329" s="1186"/>
      <c r="CU329" s="1186"/>
      <c r="CV329" s="1186"/>
      <c r="CW329" s="1186"/>
      <c r="CX329" s="1186"/>
      <c r="CY329" s="1186"/>
      <c r="CZ329" s="1186"/>
      <c r="DA329" s="1186"/>
      <c r="DB329" s="1186"/>
      <c r="DC329" s="1186"/>
      <c r="DD329" s="1186"/>
      <c r="DE329" s="1186"/>
      <c r="DF329" s="1186"/>
      <c r="DG329" s="1186"/>
      <c r="DH329" s="1186"/>
      <c r="DI329" s="1186"/>
      <c r="DJ329" s="1186"/>
      <c r="DK329" s="1186"/>
      <c r="DL329" s="1186"/>
      <c r="DM329" s="1186"/>
      <c r="DN329" s="1186"/>
      <c r="DO329" s="1186"/>
      <c r="DP329" s="1186"/>
      <c r="DQ329" s="1186"/>
      <c r="DR329" s="1186"/>
      <c r="DS329" s="1186"/>
      <c r="DT329" s="1186"/>
      <c r="DU329" s="1186"/>
      <c r="DV329" s="1186"/>
      <c r="DW329" s="1186"/>
      <c r="DX329" s="1186"/>
      <c r="DY329" s="1186"/>
      <c r="DZ329" s="1186"/>
      <c r="EA329" s="1186"/>
      <c r="EB329" s="1186"/>
      <c r="EC329" s="1186"/>
      <c r="ED329" s="1186"/>
      <c r="EE329" s="1186"/>
      <c r="EF329" s="1186"/>
      <c r="EG329" s="1186"/>
      <c r="EH329" s="1186"/>
      <c r="EI329" s="1186"/>
      <c r="EJ329" s="1186"/>
      <c r="EK329" s="1197"/>
      <c r="EL329" s="1198"/>
      <c r="EM329" s="1186"/>
      <c r="EN329" s="1186"/>
      <c r="EO329" s="1186"/>
      <c r="EP329" s="1186"/>
      <c r="EQ329" s="1186"/>
      <c r="ER329" s="1186"/>
      <c r="ES329" s="1186"/>
      <c r="ET329" s="1186"/>
      <c r="EU329" s="1186"/>
      <c r="EV329" s="1186"/>
      <c r="EW329" s="1186"/>
      <c r="EX329" s="1186"/>
      <c r="EY329" s="1186"/>
      <c r="EZ329" s="1186"/>
      <c r="FA329" s="1186"/>
      <c r="FB329" s="1186"/>
      <c r="FC329" s="1209"/>
      <c r="FD329" s="1186"/>
      <c r="FE329" s="1186"/>
      <c r="FF329" s="1186"/>
      <c r="FG329" s="1186"/>
      <c r="FH329" s="1186"/>
      <c r="FI329" s="1186"/>
      <c r="FJ329" s="1186"/>
      <c r="FK329" s="1186"/>
      <c r="FL329" s="1209"/>
      <c r="FM329" s="1186"/>
      <c r="FN329" s="1186"/>
      <c r="FO329" s="1186"/>
      <c r="FP329" s="1186"/>
      <c r="FQ329" s="1186"/>
      <c r="FR329" s="1186"/>
      <c r="FS329" s="1186"/>
      <c r="FT329" s="1186">
        <v>1</v>
      </c>
      <c r="FU329" s="1186"/>
      <c r="FV329" s="1186"/>
      <c r="FW329" s="1186"/>
      <c r="FX329" s="1186"/>
      <c r="FY329" s="1186"/>
      <c r="FZ329" s="1186"/>
      <c r="GA329" s="1186"/>
      <c r="GB329" s="1186"/>
      <c r="GC329" s="1186"/>
      <c r="GD329" s="1186"/>
      <c r="GE329" s="1186"/>
      <c r="GF329" s="1186"/>
      <c r="GG329" s="1186"/>
      <c r="GH329" s="1186"/>
      <c r="GI329" s="1186"/>
      <c r="GJ329" s="1186"/>
      <c r="GK329" s="1186"/>
      <c r="GL329" s="1186"/>
      <c r="GM329" s="1186"/>
      <c r="GN329" s="1186"/>
      <c r="GO329" s="1186"/>
      <c r="GP329" s="1186"/>
      <c r="GQ329" s="1186"/>
      <c r="GR329" s="1186"/>
      <c r="GS329" s="1186"/>
      <c r="GT329" s="1186"/>
      <c r="GU329" s="1186"/>
      <c r="GV329" s="1186"/>
      <c r="GW329" s="1186"/>
      <c r="GX329" s="1186"/>
      <c r="GY329" s="1218"/>
      <c r="GZ329" s="364">
        <f t="shared" si="259"/>
        <v>0</v>
      </c>
      <c r="HA329" s="365">
        <f t="shared" si="260"/>
        <v>1</v>
      </c>
      <c r="HB329" s="366">
        <f t="shared" si="261"/>
        <v>1</v>
      </c>
      <c r="HC329" s="366">
        <v>432</v>
      </c>
      <c r="HD329" s="365">
        <v>576</v>
      </c>
      <c r="HE329" s="365">
        <v>382</v>
      </c>
      <c r="HF329" s="54"/>
      <c r="HG329" s="708"/>
      <c r="HH329" s="708">
        <v>0.28</v>
      </c>
      <c r="HI329" s="709">
        <f t="shared" si="262"/>
        <v>0.28</v>
      </c>
      <c r="HJ329" s="710"/>
      <c r="HK329" s="710">
        <v>2</v>
      </c>
      <c r="HL329" s="738">
        <f t="shared" si="263"/>
        <v>-0.0660980810234539</v>
      </c>
      <c r="HM329" s="739"/>
      <c r="HN329" s="739"/>
      <c r="HO329" s="739">
        <v>2</v>
      </c>
      <c r="HP329" s="740">
        <f t="shared" si="264"/>
        <v>2034</v>
      </c>
      <c r="HQ329" s="738">
        <f t="shared" si="265"/>
        <v>-0.0660980810234539</v>
      </c>
      <c r="HR329" s="741"/>
      <c r="HS329" s="742">
        <v>44927</v>
      </c>
      <c r="HT329" s="739">
        <f ca="1" t="shared" si="266"/>
        <v>5</v>
      </c>
      <c r="HU329" s="739">
        <f ca="1" t="shared" si="267"/>
        <v>150</v>
      </c>
      <c r="HV329" s="739">
        <v>1018</v>
      </c>
      <c r="HW329" s="739">
        <f t="shared" si="268"/>
        <v>1</v>
      </c>
      <c r="HX329" s="761">
        <f t="shared" si="269"/>
        <v>0.000982800982800983</v>
      </c>
      <c r="HY329" s="739">
        <f ca="1" t="shared" si="270"/>
        <v>0.00239148239148239</v>
      </c>
      <c r="HZ329" s="739">
        <f t="shared" si="271"/>
        <v>1017</v>
      </c>
      <c r="IA329" s="739"/>
      <c r="IB329" s="739">
        <f ca="1" t="shared" si="272"/>
        <v>0.2</v>
      </c>
      <c r="IC329" s="769">
        <f ca="1" t="shared" si="273"/>
        <v>0.00666666666666667</v>
      </c>
      <c r="ID329" s="769">
        <f ca="1" t="shared" si="274"/>
        <v>152550</v>
      </c>
      <c r="IE329" s="739"/>
      <c r="IF329" s="739"/>
      <c r="IG329" s="739"/>
      <c r="IH329" s="739"/>
      <c r="II329" s="739"/>
      <c r="IJ329" s="739"/>
      <c r="IK329" s="739"/>
      <c r="IL329" s="743"/>
      <c r="IM329" s="743"/>
      <c r="IN329" s="743"/>
      <c r="IO329" s="743"/>
      <c r="IP329" s="743"/>
      <c r="IQ329" s="739"/>
      <c r="IR329" s="739"/>
      <c r="IS329" s="739"/>
      <c r="IT329" s="739"/>
      <c r="IU329" s="739"/>
      <c r="IV329" s="739"/>
      <c r="IW329" s="739"/>
      <c r="IX329" s="739"/>
      <c r="IY329" s="739"/>
      <c r="IZ329" s="739"/>
      <c r="JA329" s="739"/>
      <c r="JB329" s="743">
        <v>0</v>
      </c>
      <c r="JC329" s="743">
        <v>0</v>
      </c>
      <c r="JD329" s="743">
        <v>0</v>
      </c>
      <c r="JE329" s="743">
        <v>0</v>
      </c>
      <c r="JF329" s="743">
        <v>0</v>
      </c>
      <c r="JG329" s="739">
        <v>0</v>
      </c>
      <c r="JH329" s="739">
        <v>0</v>
      </c>
      <c r="JI329" s="739">
        <v>0</v>
      </c>
      <c r="JJ329" s="739">
        <v>0</v>
      </c>
      <c r="JK329" s="739">
        <v>432</v>
      </c>
      <c r="JL329" s="739">
        <v>0</v>
      </c>
      <c r="JM329" s="739">
        <v>0</v>
      </c>
      <c r="JN329" s="28">
        <f t="shared" si="275"/>
        <v>432</v>
      </c>
      <c r="JO329" s="28">
        <f t="shared" si="276"/>
        <v>0</v>
      </c>
      <c r="JP329" s="28"/>
      <c r="JQ329" s="28"/>
      <c r="JR329" s="28"/>
      <c r="JS329" s="28"/>
      <c r="JT329" s="28"/>
      <c r="JU329" s="28"/>
      <c r="JV329" s="28"/>
      <c r="JW329" s="28"/>
      <c r="JX329" s="28"/>
      <c r="JY329" s="28"/>
      <c r="JZ329" s="28"/>
      <c r="KA329" s="28"/>
      <c r="KB329" s="28"/>
      <c r="KC329" s="28"/>
      <c r="KD329" s="28"/>
      <c r="KE329" s="824"/>
    </row>
    <row r="330" s="786" customFormat="1" hidden="1" customHeight="1" spans="1:291">
      <c r="A330" s="847" t="s">
        <v>1334</v>
      </c>
      <c r="B330" s="343"/>
      <c r="C330" s="95" t="s">
        <v>1917</v>
      </c>
      <c r="D330" s="95" t="s">
        <v>2249</v>
      </c>
      <c r="E330" s="411"/>
      <c r="F330" s="1235" t="s">
        <v>2262</v>
      </c>
      <c r="G330" s="112" t="s">
        <v>875</v>
      </c>
      <c r="H330" s="1060" t="s">
        <v>875</v>
      </c>
      <c r="I330" s="99">
        <f t="shared" si="254"/>
        <v>-1</v>
      </c>
      <c r="J330" s="1129">
        <v>698</v>
      </c>
      <c r="K330" s="1130">
        <f t="shared" si="255"/>
        <v>697</v>
      </c>
      <c r="L330" s="1131">
        <f t="shared" si="256"/>
        <v>697</v>
      </c>
      <c r="M330" s="1132"/>
      <c r="N330" s="1137"/>
      <c r="O330" s="1134"/>
      <c r="P330" s="1135">
        <f t="shared" si="257"/>
        <v>0</v>
      </c>
      <c r="Q330" s="1154">
        <f t="shared" si="258"/>
        <v>0</v>
      </c>
      <c r="R330" s="1153"/>
      <c r="S330" s="1237"/>
      <c r="T330" s="1237"/>
      <c r="U330" s="1237"/>
      <c r="V330" s="1237"/>
      <c r="W330" s="1237"/>
      <c r="X330" s="1237"/>
      <c r="Y330" s="1237"/>
      <c r="Z330" s="1237"/>
      <c r="AA330" s="1153"/>
      <c r="AB330" s="1166"/>
      <c r="AC330" s="1153"/>
      <c r="AD330" s="1153"/>
      <c r="AE330" s="1153"/>
      <c r="AF330" s="1153"/>
      <c r="AG330" s="1153"/>
      <c r="AH330" s="1153"/>
      <c r="AI330" s="1153"/>
      <c r="AJ330" s="1153"/>
      <c r="AK330" s="1153"/>
      <c r="AL330" s="1153"/>
      <c r="AM330" s="1153"/>
      <c r="AN330" s="1153"/>
      <c r="AO330" s="1153"/>
      <c r="AP330" s="1153"/>
      <c r="AQ330" s="1153"/>
      <c r="AR330" s="1153"/>
      <c r="AS330" s="1176"/>
      <c r="AT330" s="1177"/>
      <c r="AU330" s="1178"/>
      <c r="AV330" s="1178"/>
      <c r="AW330" s="1178"/>
      <c r="AX330" s="1178"/>
      <c r="AY330" s="1178"/>
      <c r="AZ330" s="1178"/>
      <c r="BA330" s="1178"/>
      <c r="BB330" s="1178"/>
      <c r="BC330" s="1178"/>
      <c r="BD330" s="1178"/>
      <c r="BE330" s="1178"/>
      <c r="BF330" s="1178"/>
      <c r="BG330" s="1178"/>
      <c r="BH330" s="1178"/>
      <c r="BI330" s="1178"/>
      <c r="BJ330" s="1178"/>
      <c r="BK330" s="1186"/>
      <c r="BL330" s="1187">
        <v>-698</v>
      </c>
      <c r="BM330" s="1187"/>
      <c r="BN330" s="1187"/>
      <c r="BO330" s="1187"/>
      <c r="BP330" s="1187"/>
      <c r="BQ330" s="1187"/>
      <c r="BR330" s="1187"/>
      <c r="BS330" s="1187"/>
      <c r="BT330" s="1187"/>
      <c r="BU330" s="1187"/>
      <c r="BV330" s="1191"/>
      <c r="BW330" s="1186"/>
      <c r="BX330" s="1186"/>
      <c r="BY330" s="1186"/>
      <c r="BZ330" s="1186"/>
      <c r="CA330" s="1186"/>
      <c r="CB330" s="1186"/>
      <c r="CC330" s="1186"/>
      <c r="CD330" s="1186"/>
      <c r="CE330" s="1186"/>
      <c r="CF330" s="1186"/>
      <c r="CG330" s="1186"/>
      <c r="CH330" s="1186"/>
      <c r="CI330" s="1186"/>
      <c r="CJ330" s="1186"/>
      <c r="CK330" s="1186"/>
      <c r="CL330" s="1186"/>
      <c r="CM330" s="1186"/>
      <c r="CN330" s="1186"/>
      <c r="CO330" s="1186"/>
      <c r="CP330" s="1186"/>
      <c r="CQ330" s="1186"/>
      <c r="CR330" s="1186"/>
      <c r="CS330" s="1186"/>
      <c r="CT330" s="1186"/>
      <c r="CU330" s="1186"/>
      <c r="CV330" s="1186"/>
      <c r="CW330" s="1186"/>
      <c r="CX330" s="1186"/>
      <c r="CY330" s="1186"/>
      <c r="CZ330" s="1186"/>
      <c r="DA330" s="1186"/>
      <c r="DB330" s="1186"/>
      <c r="DC330" s="1186"/>
      <c r="DD330" s="1186"/>
      <c r="DE330" s="1186"/>
      <c r="DF330" s="1186"/>
      <c r="DG330" s="1186"/>
      <c r="DH330" s="1186"/>
      <c r="DI330" s="1186"/>
      <c r="DJ330" s="1186"/>
      <c r="DK330" s="1186"/>
      <c r="DL330" s="1186"/>
      <c r="DM330" s="1186"/>
      <c r="DN330" s="1186"/>
      <c r="DO330" s="1186"/>
      <c r="DP330" s="1186"/>
      <c r="DQ330" s="1186"/>
      <c r="DR330" s="1186"/>
      <c r="DS330" s="1186"/>
      <c r="DT330" s="1186"/>
      <c r="DU330" s="1186"/>
      <c r="DV330" s="1186"/>
      <c r="DW330" s="1186"/>
      <c r="DX330" s="1186"/>
      <c r="DY330" s="1186"/>
      <c r="DZ330" s="1186"/>
      <c r="EA330" s="1186"/>
      <c r="EB330" s="1186"/>
      <c r="EC330" s="1186"/>
      <c r="ED330" s="1186"/>
      <c r="EE330" s="1186"/>
      <c r="EF330" s="1186"/>
      <c r="EG330" s="1186"/>
      <c r="EH330" s="1186"/>
      <c r="EI330" s="1186"/>
      <c r="EJ330" s="1186"/>
      <c r="EK330" s="1197"/>
      <c r="EL330" s="1198"/>
      <c r="EM330" s="1186"/>
      <c r="EN330" s="1186"/>
      <c r="EO330" s="1186"/>
      <c r="EP330" s="1186"/>
      <c r="EQ330" s="1186"/>
      <c r="ER330" s="1186"/>
      <c r="ES330" s="1186"/>
      <c r="ET330" s="1186"/>
      <c r="EU330" s="1186"/>
      <c r="EV330" s="1186"/>
      <c r="EW330" s="1186"/>
      <c r="EX330" s="1186"/>
      <c r="EY330" s="1186"/>
      <c r="EZ330" s="1186"/>
      <c r="FA330" s="1186"/>
      <c r="FB330" s="1186"/>
      <c r="FC330" s="1209"/>
      <c r="FD330" s="1186"/>
      <c r="FE330" s="1186"/>
      <c r="FF330" s="1186"/>
      <c r="FG330" s="1186"/>
      <c r="FH330" s="1186"/>
      <c r="FI330" s="1186"/>
      <c r="FJ330" s="1186"/>
      <c r="FK330" s="1186"/>
      <c r="FL330" s="1209"/>
      <c r="FM330" s="1186"/>
      <c r="FN330" s="1186"/>
      <c r="FO330" s="1186"/>
      <c r="FP330" s="1186"/>
      <c r="FQ330" s="1186"/>
      <c r="FR330" s="1186"/>
      <c r="FS330" s="1186"/>
      <c r="FT330" s="1186">
        <v>1</v>
      </c>
      <c r="FU330" s="1186"/>
      <c r="FV330" s="1186"/>
      <c r="FW330" s="1186"/>
      <c r="FX330" s="1186"/>
      <c r="FY330" s="1186"/>
      <c r="FZ330" s="1186"/>
      <c r="GA330" s="1186"/>
      <c r="GB330" s="1186"/>
      <c r="GC330" s="1186"/>
      <c r="GD330" s="1186"/>
      <c r="GE330" s="1186"/>
      <c r="GF330" s="1186"/>
      <c r="GG330" s="1186"/>
      <c r="GH330" s="1186"/>
      <c r="GI330" s="1186"/>
      <c r="GJ330" s="1186"/>
      <c r="GK330" s="1186"/>
      <c r="GL330" s="1186"/>
      <c r="GM330" s="1186"/>
      <c r="GN330" s="1186"/>
      <c r="GO330" s="1186"/>
      <c r="GP330" s="1186"/>
      <c r="GQ330" s="1186"/>
      <c r="GR330" s="1186"/>
      <c r="GS330" s="1186"/>
      <c r="GT330" s="1186"/>
      <c r="GU330" s="1186"/>
      <c r="GV330" s="1186"/>
      <c r="GW330" s="1186"/>
      <c r="GX330" s="1186"/>
      <c r="GY330" s="1218"/>
      <c r="GZ330" s="364">
        <f t="shared" si="259"/>
        <v>0</v>
      </c>
      <c r="HA330" s="365">
        <f t="shared" si="260"/>
        <v>1</v>
      </c>
      <c r="HB330" s="366">
        <f t="shared" si="261"/>
        <v>1</v>
      </c>
      <c r="HC330" s="366">
        <v>432</v>
      </c>
      <c r="HD330" s="365">
        <v>540</v>
      </c>
      <c r="HE330" s="365">
        <v>252</v>
      </c>
      <c r="HF330" s="54"/>
      <c r="HG330" s="708"/>
      <c r="HH330" s="708">
        <v>0.28</v>
      </c>
      <c r="HI330" s="709">
        <f t="shared" si="262"/>
        <v>0.28</v>
      </c>
      <c r="HJ330" s="710"/>
      <c r="HK330" s="710">
        <v>2</v>
      </c>
      <c r="HL330" s="738">
        <f t="shared" si="263"/>
        <v>-0.0660980810234539</v>
      </c>
      <c r="HM330" s="739"/>
      <c r="HN330" s="739"/>
      <c r="HO330" s="739">
        <v>2</v>
      </c>
      <c r="HP330" s="740">
        <f t="shared" si="264"/>
        <v>1394</v>
      </c>
      <c r="HQ330" s="738">
        <f t="shared" si="265"/>
        <v>-0.0660980810234539</v>
      </c>
      <c r="HR330" s="741"/>
      <c r="HS330" s="742">
        <v>44927</v>
      </c>
      <c r="HT330" s="739">
        <f ca="1" t="shared" si="266"/>
        <v>5</v>
      </c>
      <c r="HU330" s="739">
        <f ca="1" t="shared" si="267"/>
        <v>150</v>
      </c>
      <c r="HV330" s="739">
        <v>698</v>
      </c>
      <c r="HW330" s="739">
        <f t="shared" si="268"/>
        <v>1</v>
      </c>
      <c r="HX330" s="761">
        <f t="shared" si="269"/>
        <v>0.0014336917562724</v>
      </c>
      <c r="HY330" s="739">
        <f ca="1" t="shared" si="270"/>
        <v>0.00348864994026284</v>
      </c>
      <c r="HZ330" s="739">
        <f t="shared" si="271"/>
        <v>697</v>
      </c>
      <c r="IA330" s="739"/>
      <c r="IB330" s="739">
        <f ca="1" t="shared" si="272"/>
        <v>0.2</v>
      </c>
      <c r="IC330" s="769">
        <f ca="1" t="shared" si="273"/>
        <v>0.00666666666666667</v>
      </c>
      <c r="ID330" s="769">
        <f ca="1" t="shared" si="274"/>
        <v>104550</v>
      </c>
      <c r="IE330" s="739"/>
      <c r="IF330" s="739"/>
      <c r="IG330" s="739"/>
      <c r="IH330" s="739"/>
      <c r="II330" s="739"/>
      <c r="IJ330" s="739"/>
      <c r="IK330" s="739"/>
      <c r="IL330" s="743"/>
      <c r="IM330" s="743"/>
      <c r="IN330" s="743"/>
      <c r="IO330" s="743"/>
      <c r="IP330" s="743"/>
      <c r="IQ330" s="739"/>
      <c r="IR330" s="739"/>
      <c r="IS330" s="739"/>
      <c r="IT330" s="739"/>
      <c r="IU330" s="739"/>
      <c r="IV330" s="739"/>
      <c r="IW330" s="739"/>
      <c r="IX330" s="739"/>
      <c r="IY330" s="739"/>
      <c r="IZ330" s="739"/>
      <c r="JA330" s="739"/>
      <c r="JB330" s="743">
        <v>0</v>
      </c>
      <c r="JC330" s="743">
        <v>0</v>
      </c>
      <c r="JD330" s="743">
        <v>0</v>
      </c>
      <c r="JE330" s="743">
        <v>0</v>
      </c>
      <c r="JF330" s="743">
        <v>0</v>
      </c>
      <c r="JG330" s="739">
        <v>0</v>
      </c>
      <c r="JH330" s="739">
        <v>0</v>
      </c>
      <c r="JI330" s="739">
        <v>0</v>
      </c>
      <c r="JJ330" s="739">
        <v>0</v>
      </c>
      <c r="JK330" s="739">
        <v>432</v>
      </c>
      <c r="JL330" s="739">
        <v>0</v>
      </c>
      <c r="JM330" s="739">
        <v>0</v>
      </c>
      <c r="JN330" s="28">
        <f t="shared" si="275"/>
        <v>432</v>
      </c>
      <c r="JO330" s="28">
        <f t="shared" si="276"/>
        <v>0</v>
      </c>
      <c r="JP330" s="28"/>
      <c r="JQ330" s="28"/>
      <c r="JR330" s="28"/>
      <c r="JS330" s="28"/>
      <c r="JT330" s="28"/>
      <c r="JU330" s="28"/>
      <c r="JV330" s="28"/>
      <c r="JW330" s="28"/>
      <c r="JX330" s="28"/>
      <c r="JY330" s="28"/>
      <c r="JZ330" s="28"/>
      <c r="KA330" s="28"/>
      <c r="KB330" s="28"/>
      <c r="KC330" s="28"/>
      <c r="KD330" s="28"/>
      <c r="KE330" s="824"/>
    </row>
    <row r="331" s="786" customFormat="1" hidden="1" customHeight="1" spans="1:291">
      <c r="A331" s="847" t="s">
        <v>1334</v>
      </c>
      <c r="B331" s="343"/>
      <c r="C331" s="95" t="s">
        <v>1917</v>
      </c>
      <c r="D331" s="95" t="s">
        <v>2249</v>
      </c>
      <c r="E331" s="411"/>
      <c r="F331" s="1235" t="s">
        <v>2263</v>
      </c>
      <c r="G331" s="112" t="s">
        <v>846</v>
      </c>
      <c r="H331" s="1263" t="s">
        <v>846</v>
      </c>
      <c r="I331" s="99">
        <f t="shared" ref="I331:I356" si="277">L331-J331</f>
        <v>-1</v>
      </c>
      <c r="J331" s="1129">
        <v>1880</v>
      </c>
      <c r="K331" s="1130">
        <f t="shared" si="255"/>
        <v>1879</v>
      </c>
      <c r="L331" s="1131">
        <f t="shared" si="256"/>
        <v>1879</v>
      </c>
      <c r="M331" s="1132"/>
      <c r="N331" s="1137"/>
      <c r="O331" s="1134"/>
      <c r="P331" s="1135">
        <f t="shared" si="257"/>
        <v>0</v>
      </c>
      <c r="Q331" s="1154">
        <f t="shared" si="258"/>
        <v>0</v>
      </c>
      <c r="R331" s="1153"/>
      <c r="S331" s="1237"/>
      <c r="T331" s="1237"/>
      <c r="U331" s="1237"/>
      <c r="V331" s="1237"/>
      <c r="W331" s="1237"/>
      <c r="X331" s="1237"/>
      <c r="Y331" s="1237"/>
      <c r="Z331" s="1237"/>
      <c r="AA331" s="1153"/>
      <c r="AB331" s="1166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153"/>
      <c r="AO331" s="1153"/>
      <c r="AP331" s="1153"/>
      <c r="AQ331" s="1153"/>
      <c r="AR331" s="1153"/>
      <c r="AS331" s="1176"/>
      <c r="AT331" s="1177"/>
      <c r="AU331" s="1178"/>
      <c r="AV331" s="1178"/>
      <c r="AW331" s="1178"/>
      <c r="AX331" s="1178"/>
      <c r="AY331" s="1178"/>
      <c r="AZ331" s="1178"/>
      <c r="BA331" s="1178"/>
      <c r="BB331" s="1178"/>
      <c r="BC331" s="1178"/>
      <c r="BD331" s="1178"/>
      <c r="BE331" s="1178"/>
      <c r="BF331" s="1178"/>
      <c r="BG331" s="1178"/>
      <c r="BH331" s="1178"/>
      <c r="BI331" s="1178"/>
      <c r="BJ331" s="1178"/>
      <c r="BK331" s="1186"/>
      <c r="BL331" s="1187">
        <v>-1880</v>
      </c>
      <c r="BM331" s="1187"/>
      <c r="BN331" s="1187"/>
      <c r="BO331" s="1187"/>
      <c r="BP331" s="1187"/>
      <c r="BQ331" s="1187"/>
      <c r="BR331" s="1187"/>
      <c r="BS331" s="1187"/>
      <c r="BT331" s="1187"/>
      <c r="BU331" s="1187"/>
      <c r="BV331" s="1191"/>
      <c r="BW331" s="1186"/>
      <c r="BX331" s="1186"/>
      <c r="BY331" s="1186"/>
      <c r="BZ331" s="1186"/>
      <c r="CA331" s="1186"/>
      <c r="CB331" s="1186"/>
      <c r="CC331" s="1186"/>
      <c r="CD331" s="1186"/>
      <c r="CE331" s="1186"/>
      <c r="CF331" s="1186"/>
      <c r="CG331" s="1186"/>
      <c r="CH331" s="1186"/>
      <c r="CI331" s="1186"/>
      <c r="CJ331" s="1186"/>
      <c r="CK331" s="1186"/>
      <c r="CL331" s="1186"/>
      <c r="CM331" s="1186"/>
      <c r="CN331" s="1186"/>
      <c r="CO331" s="1186"/>
      <c r="CP331" s="1186"/>
      <c r="CQ331" s="1186"/>
      <c r="CR331" s="1186"/>
      <c r="CS331" s="1186"/>
      <c r="CT331" s="1186"/>
      <c r="CU331" s="1186"/>
      <c r="CV331" s="1186"/>
      <c r="CW331" s="1186"/>
      <c r="CX331" s="1186"/>
      <c r="CY331" s="1186"/>
      <c r="CZ331" s="1186"/>
      <c r="DA331" s="1186"/>
      <c r="DB331" s="1186"/>
      <c r="DC331" s="1186"/>
      <c r="DD331" s="1186"/>
      <c r="DE331" s="1186"/>
      <c r="DF331" s="1186"/>
      <c r="DG331" s="1186"/>
      <c r="DH331" s="1186"/>
      <c r="DI331" s="1186"/>
      <c r="DJ331" s="1186"/>
      <c r="DK331" s="1186"/>
      <c r="DL331" s="1186"/>
      <c r="DM331" s="1186"/>
      <c r="DN331" s="1186"/>
      <c r="DO331" s="1186"/>
      <c r="DP331" s="1186"/>
      <c r="DQ331" s="1186"/>
      <c r="DR331" s="1186"/>
      <c r="DS331" s="1186"/>
      <c r="DT331" s="1186"/>
      <c r="DU331" s="1186"/>
      <c r="DV331" s="1186"/>
      <c r="DW331" s="1186"/>
      <c r="DX331" s="1186"/>
      <c r="DY331" s="1186"/>
      <c r="DZ331" s="1186"/>
      <c r="EA331" s="1186"/>
      <c r="EB331" s="1186"/>
      <c r="EC331" s="1186"/>
      <c r="ED331" s="1186"/>
      <c r="EE331" s="1186"/>
      <c r="EF331" s="1186"/>
      <c r="EG331" s="1186"/>
      <c r="EH331" s="1186"/>
      <c r="EI331" s="1186"/>
      <c r="EJ331" s="1186"/>
      <c r="EK331" s="1197"/>
      <c r="EL331" s="1198"/>
      <c r="EM331" s="1186"/>
      <c r="EN331" s="1186"/>
      <c r="EO331" s="1186"/>
      <c r="EP331" s="1186"/>
      <c r="EQ331" s="1186"/>
      <c r="ER331" s="1186"/>
      <c r="ES331" s="1186"/>
      <c r="ET331" s="1186"/>
      <c r="EU331" s="1186"/>
      <c r="EV331" s="1186"/>
      <c r="EW331" s="1186"/>
      <c r="EX331" s="1186"/>
      <c r="EY331" s="1186"/>
      <c r="EZ331" s="1186"/>
      <c r="FA331" s="1186"/>
      <c r="FB331" s="1186"/>
      <c r="FC331" s="1209"/>
      <c r="FD331" s="1186"/>
      <c r="FE331" s="1186"/>
      <c r="FF331" s="1186"/>
      <c r="FG331" s="1186"/>
      <c r="FH331" s="1186"/>
      <c r="FI331" s="1186"/>
      <c r="FJ331" s="1186"/>
      <c r="FK331" s="1186"/>
      <c r="FL331" s="1209"/>
      <c r="FM331" s="1186"/>
      <c r="FN331" s="1186"/>
      <c r="FO331" s="1186"/>
      <c r="FP331" s="1186"/>
      <c r="FQ331" s="1186"/>
      <c r="FR331" s="1186"/>
      <c r="FS331" s="1186"/>
      <c r="FT331" s="1186">
        <v>1</v>
      </c>
      <c r="FU331" s="1186"/>
      <c r="FV331" s="1186"/>
      <c r="FW331" s="1186"/>
      <c r="FX331" s="1186"/>
      <c r="FY331" s="1186"/>
      <c r="FZ331" s="1186"/>
      <c r="GA331" s="1186"/>
      <c r="GB331" s="1186"/>
      <c r="GC331" s="1186"/>
      <c r="GD331" s="1186"/>
      <c r="GE331" s="1186"/>
      <c r="GF331" s="1186"/>
      <c r="GG331" s="1186"/>
      <c r="GH331" s="1186"/>
      <c r="GI331" s="1186"/>
      <c r="GJ331" s="1186"/>
      <c r="GK331" s="1186"/>
      <c r="GL331" s="1186"/>
      <c r="GM331" s="1186"/>
      <c r="GN331" s="1186"/>
      <c r="GO331" s="1186"/>
      <c r="GP331" s="1186"/>
      <c r="GQ331" s="1186"/>
      <c r="GR331" s="1186"/>
      <c r="GS331" s="1186"/>
      <c r="GT331" s="1186"/>
      <c r="GU331" s="1186"/>
      <c r="GV331" s="1186"/>
      <c r="GW331" s="1186"/>
      <c r="GX331" s="1186"/>
      <c r="GY331" s="1218"/>
      <c r="GZ331" s="364">
        <f t="shared" ref="GZ331:GZ356" si="278">SUM(BW331:EK331)</f>
        <v>0</v>
      </c>
      <c r="HA331" s="365">
        <f t="shared" si="260"/>
        <v>1</v>
      </c>
      <c r="HB331" s="366">
        <f t="shared" ref="HB331:HB356" si="279">HA331+GZ331</f>
        <v>1</v>
      </c>
      <c r="HC331" s="366">
        <v>0</v>
      </c>
      <c r="HD331" s="365">
        <v>416</v>
      </c>
      <c r="HE331" s="365">
        <v>0</v>
      </c>
      <c r="HF331" s="54"/>
      <c r="HG331" s="708"/>
      <c r="HH331" s="708">
        <v>0.28</v>
      </c>
      <c r="HI331" s="709">
        <f t="shared" si="262"/>
        <v>0.28</v>
      </c>
      <c r="HJ331" s="710"/>
      <c r="HK331" s="710">
        <v>1.82</v>
      </c>
      <c r="HL331" s="738">
        <f t="shared" ref="HL331:HL356" si="280">1-HK331/6.7/HH331</f>
        <v>0.0298507462686567</v>
      </c>
      <c r="HM331" s="739"/>
      <c r="HN331" s="739"/>
      <c r="HO331" s="739">
        <v>1.82</v>
      </c>
      <c r="HP331" s="740">
        <f t="shared" si="264"/>
        <v>3419.78</v>
      </c>
      <c r="HQ331" s="738">
        <f t="shared" si="265"/>
        <v>0.0298507462686567</v>
      </c>
      <c r="HR331" s="741"/>
      <c r="HS331" s="742">
        <v>44927</v>
      </c>
      <c r="HT331" s="739">
        <f ca="1" t="shared" ref="HT331:HT356" si="281">HU331/30</f>
        <v>5</v>
      </c>
      <c r="HU331" s="739">
        <f ca="1" t="shared" ref="HU331:HU356" si="282">DATEDIF(HS331,TODAY(),"D")</f>
        <v>150</v>
      </c>
      <c r="HV331" s="739">
        <v>1880</v>
      </c>
      <c r="HW331" s="739">
        <f t="shared" si="268"/>
        <v>1</v>
      </c>
      <c r="HX331" s="761">
        <f t="shared" si="269"/>
        <v>0.000532056397978186</v>
      </c>
      <c r="HY331" s="739">
        <f ca="1" t="shared" si="270"/>
        <v>0.00129467056841359</v>
      </c>
      <c r="HZ331" s="739">
        <f t="shared" si="271"/>
        <v>1879</v>
      </c>
      <c r="IA331" s="739"/>
      <c r="IB331" s="739">
        <f ca="1" t="shared" si="272"/>
        <v>0.2</v>
      </c>
      <c r="IC331" s="769">
        <f ca="1" t="shared" si="273"/>
        <v>0.00666666666666667</v>
      </c>
      <c r="ID331" s="769">
        <f ca="1" t="shared" si="274"/>
        <v>281850</v>
      </c>
      <c r="IE331" s="739"/>
      <c r="IF331" s="739"/>
      <c r="IG331" s="739"/>
      <c r="IH331" s="739"/>
      <c r="II331" s="739"/>
      <c r="IJ331" s="739"/>
      <c r="IK331" s="739"/>
      <c r="IL331" s="743"/>
      <c r="IM331" s="743"/>
      <c r="IN331" s="743"/>
      <c r="IO331" s="743"/>
      <c r="IP331" s="743"/>
      <c r="IQ331" s="739"/>
      <c r="IR331" s="739"/>
      <c r="IS331" s="739"/>
      <c r="IT331" s="739"/>
      <c r="IU331" s="739"/>
      <c r="IV331" s="739"/>
      <c r="IW331" s="739"/>
      <c r="IX331" s="739"/>
      <c r="IY331" s="739"/>
      <c r="IZ331" s="739"/>
      <c r="JA331" s="739"/>
      <c r="JB331" s="743">
        <v>0</v>
      </c>
      <c r="JC331" s="743">
        <v>0</v>
      </c>
      <c r="JD331" s="743">
        <v>0</v>
      </c>
      <c r="JE331" s="743">
        <v>0</v>
      </c>
      <c r="JF331" s="743">
        <v>0</v>
      </c>
      <c r="JG331" s="739">
        <v>0</v>
      </c>
      <c r="JH331" s="739">
        <v>0</v>
      </c>
      <c r="JI331" s="739">
        <v>0</v>
      </c>
      <c r="JJ331" s="739">
        <v>0</v>
      </c>
      <c r="JK331" s="739">
        <v>0</v>
      </c>
      <c r="JL331" s="739">
        <v>0</v>
      </c>
      <c r="JM331" s="739">
        <v>0</v>
      </c>
      <c r="JN331" s="28">
        <f t="shared" ref="JN331:JN356" si="283">SUM(JB331:JM331)</f>
        <v>0</v>
      </c>
      <c r="JO331" s="28">
        <f t="shared" ref="JO331:JO356" si="284">JN331-HC331</f>
        <v>0</v>
      </c>
      <c r="JP331" s="28"/>
      <c r="JQ331" s="28"/>
      <c r="JR331" s="28"/>
      <c r="JS331" s="28"/>
      <c r="JT331" s="28"/>
      <c r="JU331" s="28"/>
      <c r="JV331" s="28"/>
      <c r="JW331" s="28"/>
      <c r="JX331" s="28"/>
      <c r="JY331" s="28"/>
      <c r="JZ331" s="28"/>
      <c r="KA331" s="28"/>
      <c r="KB331" s="28"/>
      <c r="KC331" s="28"/>
      <c r="KD331" s="28"/>
      <c r="KE331" s="824"/>
    </row>
    <row r="332" s="786" customFormat="1" hidden="1" customHeight="1" spans="1:291">
      <c r="A332" s="847" t="s">
        <v>1334</v>
      </c>
      <c r="B332" s="343"/>
      <c r="C332" s="95" t="s">
        <v>1917</v>
      </c>
      <c r="D332" s="95" t="s">
        <v>2249</v>
      </c>
      <c r="E332" s="411"/>
      <c r="F332" s="1235" t="s">
        <v>2264</v>
      </c>
      <c r="G332" s="112" t="s">
        <v>875</v>
      </c>
      <c r="H332" s="1060" t="s">
        <v>875</v>
      </c>
      <c r="I332" s="99">
        <f t="shared" si="277"/>
        <v>-1</v>
      </c>
      <c r="J332" s="1129">
        <v>1600</v>
      </c>
      <c r="K332" s="1130">
        <f t="shared" si="255"/>
        <v>1599</v>
      </c>
      <c r="L332" s="1131">
        <f t="shared" si="256"/>
        <v>1599</v>
      </c>
      <c r="M332" s="1132"/>
      <c r="N332" s="1137"/>
      <c r="O332" s="1134"/>
      <c r="P332" s="1135">
        <f t="shared" si="257"/>
        <v>0</v>
      </c>
      <c r="Q332" s="1154">
        <f t="shared" si="258"/>
        <v>0</v>
      </c>
      <c r="R332" s="1153"/>
      <c r="S332" s="1237"/>
      <c r="T332" s="1237"/>
      <c r="U332" s="1237"/>
      <c r="V332" s="1237"/>
      <c r="W332" s="1237"/>
      <c r="X332" s="1237"/>
      <c r="Y332" s="1237"/>
      <c r="Z332" s="1237"/>
      <c r="AA332" s="1153"/>
      <c r="AB332" s="1166"/>
      <c r="AC332" s="1153"/>
      <c r="AD332" s="1153"/>
      <c r="AE332" s="1153"/>
      <c r="AF332" s="1153"/>
      <c r="AG332" s="1153"/>
      <c r="AH332" s="1153"/>
      <c r="AI332" s="1153"/>
      <c r="AJ332" s="1153"/>
      <c r="AK332" s="1153"/>
      <c r="AL332" s="1153"/>
      <c r="AM332" s="1153"/>
      <c r="AN332" s="1153"/>
      <c r="AO332" s="1153"/>
      <c r="AP332" s="1153"/>
      <c r="AQ332" s="1153"/>
      <c r="AR332" s="1153"/>
      <c r="AS332" s="1176"/>
      <c r="AT332" s="1177"/>
      <c r="AU332" s="1178"/>
      <c r="AV332" s="1178"/>
      <c r="AW332" s="1178"/>
      <c r="AX332" s="1178"/>
      <c r="AY332" s="1178"/>
      <c r="AZ332" s="1178"/>
      <c r="BA332" s="1178"/>
      <c r="BB332" s="1178"/>
      <c r="BC332" s="1178"/>
      <c r="BD332" s="1178"/>
      <c r="BE332" s="1178"/>
      <c r="BF332" s="1178"/>
      <c r="BG332" s="1178"/>
      <c r="BH332" s="1178"/>
      <c r="BI332" s="1178"/>
      <c r="BJ332" s="1178"/>
      <c r="BK332" s="1186"/>
      <c r="BL332" s="1187">
        <v>-1600</v>
      </c>
      <c r="BM332" s="1187"/>
      <c r="BN332" s="1187"/>
      <c r="BO332" s="1187"/>
      <c r="BP332" s="1187"/>
      <c r="BQ332" s="1187"/>
      <c r="BR332" s="1187"/>
      <c r="BS332" s="1187"/>
      <c r="BT332" s="1187"/>
      <c r="BU332" s="1187"/>
      <c r="BV332" s="1191"/>
      <c r="BW332" s="1186"/>
      <c r="BX332" s="1186"/>
      <c r="BY332" s="1186"/>
      <c r="BZ332" s="1186"/>
      <c r="CA332" s="1186"/>
      <c r="CB332" s="1186"/>
      <c r="CC332" s="1186"/>
      <c r="CD332" s="1186"/>
      <c r="CE332" s="1186"/>
      <c r="CF332" s="1186"/>
      <c r="CG332" s="1186"/>
      <c r="CH332" s="1186"/>
      <c r="CI332" s="1186"/>
      <c r="CJ332" s="1186"/>
      <c r="CK332" s="1186"/>
      <c r="CL332" s="1186"/>
      <c r="CM332" s="1186"/>
      <c r="CN332" s="1186"/>
      <c r="CO332" s="1186"/>
      <c r="CP332" s="1186"/>
      <c r="CQ332" s="1186"/>
      <c r="CR332" s="1186"/>
      <c r="CS332" s="1186"/>
      <c r="CT332" s="1186"/>
      <c r="CU332" s="1186"/>
      <c r="CV332" s="1186"/>
      <c r="CW332" s="1186"/>
      <c r="CX332" s="1186"/>
      <c r="CY332" s="1186"/>
      <c r="CZ332" s="1186"/>
      <c r="DA332" s="1186"/>
      <c r="DB332" s="1186"/>
      <c r="DC332" s="1186"/>
      <c r="DD332" s="1186"/>
      <c r="DE332" s="1186"/>
      <c r="DF332" s="1186"/>
      <c r="DG332" s="1186"/>
      <c r="DH332" s="1186"/>
      <c r="DI332" s="1186"/>
      <c r="DJ332" s="1186"/>
      <c r="DK332" s="1186"/>
      <c r="DL332" s="1186"/>
      <c r="DM332" s="1186"/>
      <c r="DN332" s="1186"/>
      <c r="DO332" s="1186"/>
      <c r="DP332" s="1186"/>
      <c r="DQ332" s="1186"/>
      <c r="DR332" s="1186"/>
      <c r="DS332" s="1186"/>
      <c r="DT332" s="1186"/>
      <c r="DU332" s="1186"/>
      <c r="DV332" s="1186"/>
      <c r="DW332" s="1186"/>
      <c r="DX332" s="1186"/>
      <c r="DY332" s="1186"/>
      <c r="DZ332" s="1186"/>
      <c r="EA332" s="1186"/>
      <c r="EB332" s="1186"/>
      <c r="EC332" s="1186"/>
      <c r="ED332" s="1186"/>
      <c r="EE332" s="1186"/>
      <c r="EF332" s="1186"/>
      <c r="EG332" s="1186"/>
      <c r="EH332" s="1186"/>
      <c r="EI332" s="1186"/>
      <c r="EJ332" s="1186"/>
      <c r="EK332" s="1197"/>
      <c r="EL332" s="1198"/>
      <c r="EM332" s="1186"/>
      <c r="EN332" s="1186"/>
      <c r="EO332" s="1186"/>
      <c r="EP332" s="1186"/>
      <c r="EQ332" s="1186"/>
      <c r="ER332" s="1186"/>
      <c r="ES332" s="1186"/>
      <c r="ET332" s="1186"/>
      <c r="EU332" s="1186"/>
      <c r="EV332" s="1186"/>
      <c r="EW332" s="1186"/>
      <c r="EX332" s="1186"/>
      <c r="EY332" s="1186"/>
      <c r="EZ332" s="1186"/>
      <c r="FA332" s="1186"/>
      <c r="FB332" s="1186"/>
      <c r="FC332" s="1209"/>
      <c r="FD332" s="1186"/>
      <c r="FE332" s="1186"/>
      <c r="FF332" s="1186"/>
      <c r="FG332" s="1186"/>
      <c r="FH332" s="1186"/>
      <c r="FI332" s="1186"/>
      <c r="FJ332" s="1186"/>
      <c r="FK332" s="1186"/>
      <c r="FL332" s="1209"/>
      <c r="FM332" s="1186"/>
      <c r="FN332" s="1186"/>
      <c r="FO332" s="1186"/>
      <c r="FP332" s="1186"/>
      <c r="FQ332" s="1186"/>
      <c r="FR332" s="1186"/>
      <c r="FS332" s="1186"/>
      <c r="FT332" s="1186">
        <v>1</v>
      </c>
      <c r="FU332" s="1186"/>
      <c r="FV332" s="1186"/>
      <c r="FW332" s="1186"/>
      <c r="FX332" s="1186"/>
      <c r="FY332" s="1186"/>
      <c r="FZ332" s="1186"/>
      <c r="GA332" s="1186"/>
      <c r="GB332" s="1186"/>
      <c r="GC332" s="1186"/>
      <c r="GD332" s="1186"/>
      <c r="GE332" s="1186"/>
      <c r="GF332" s="1186"/>
      <c r="GG332" s="1186"/>
      <c r="GH332" s="1186"/>
      <c r="GI332" s="1186"/>
      <c r="GJ332" s="1186"/>
      <c r="GK332" s="1186"/>
      <c r="GL332" s="1186"/>
      <c r="GM332" s="1186"/>
      <c r="GN332" s="1186"/>
      <c r="GO332" s="1186"/>
      <c r="GP332" s="1186"/>
      <c r="GQ332" s="1186"/>
      <c r="GR332" s="1186"/>
      <c r="GS332" s="1186"/>
      <c r="GT332" s="1186"/>
      <c r="GU332" s="1186"/>
      <c r="GV332" s="1186"/>
      <c r="GW332" s="1186"/>
      <c r="GX332" s="1186"/>
      <c r="GY332" s="1218"/>
      <c r="GZ332" s="364">
        <f t="shared" si="278"/>
        <v>0</v>
      </c>
      <c r="HA332" s="365">
        <f t="shared" si="260"/>
        <v>1</v>
      </c>
      <c r="HB332" s="366">
        <f t="shared" si="279"/>
        <v>1</v>
      </c>
      <c r="HC332" s="366">
        <v>0</v>
      </c>
      <c r="HD332" s="365">
        <v>216</v>
      </c>
      <c r="HE332" s="365">
        <v>180</v>
      </c>
      <c r="HF332" s="54"/>
      <c r="HG332" s="708"/>
      <c r="HH332" s="708">
        <v>0.28</v>
      </c>
      <c r="HI332" s="709">
        <f t="shared" si="262"/>
        <v>0.28</v>
      </c>
      <c r="HJ332" s="710"/>
      <c r="HK332" s="710">
        <v>2</v>
      </c>
      <c r="HL332" s="738">
        <f t="shared" si="280"/>
        <v>-0.0660980810234539</v>
      </c>
      <c r="HM332" s="739"/>
      <c r="HN332" s="739"/>
      <c r="HO332" s="739">
        <v>2</v>
      </c>
      <c r="HP332" s="740">
        <f t="shared" si="264"/>
        <v>3198</v>
      </c>
      <c r="HQ332" s="738">
        <f t="shared" si="265"/>
        <v>-0.0660980810234539</v>
      </c>
      <c r="HR332" s="741"/>
      <c r="HS332" s="742">
        <v>44927</v>
      </c>
      <c r="HT332" s="739">
        <f ca="1" t="shared" si="281"/>
        <v>5</v>
      </c>
      <c r="HU332" s="739">
        <f ca="1" t="shared" si="282"/>
        <v>150</v>
      </c>
      <c r="HV332" s="739">
        <v>1600</v>
      </c>
      <c r="HW332" s="739">
        <f t="shared" si="268"/>
        <v>1</v>
      </c>
      <c r="HX332" s="761">
        <f t="shared" si="269"/>
        <v>0.000625195373554236</v>
      </c>
      <c r="HY332" s="739">
        <f ca="1" t="shared" si="270"/>
        <v>0.00152130874231531</v>
      </c>
      <c r="HZ332" s="739">
        <f t="shared" si="271"/>
        <v>1599</v>
      </c>
      <c r="IA332" s="739"/>
      <c r="IB332" s="739">
        <f ca="1" t="shared" si="272"/>
        <v>0.2</v>
      </c>
      <c r="IC332" s="769">
        <f ca="1" t="shared" si="273"/>
        <v>0.00666666666666667</v>
      </c>
      <c r="ID332" s="769">
        <f ca="1" t="shared" si="274"/>
        <v>239850</v>
      </c>
      <c r="IE332" s="739"/>
      <c r="IF332" s="739"/>
      <c r="IG332" s="739"/>
      <c r="IH332" s="739"/>
      <c r="II332" s="739"/>
      <c r="IJ332" s="739"/>
      <c r="IK332" s="739"/>
      <c r="IL332" s="743"/>
      <c r="IM332" s="743"/>
      <c r="IN332" s="743"/>
      <c r="IO332" s="743"/>
      <c r="IP332" s="743"/>
      <c r="IQ332" s="739"/>
      <c r="IR332" s="739"/>
      <c r="IS332" s="739"/>
      <c r="IT332" s="739"/>
      <c r="IU332" s="739"/>
      <c r="IV332" s="739"/>
      <c r="IW332" s="739"/>
      <c r="IX332" s="739"/>
      <c r="IY332" s="739"/>
      <c r="IZ332" s="739"/>
      <c r="JA332" s="739"/>
      <c r="JB332" s="743">
        <v>0</v>
      </c>
      <c r="JC332" s="743">
        <v>0</v>
      </c>
      <c r="JD332" s="743">
        <v>0</v>
      </c>
      <c r="JE332" s="743">
        <v>0</v>
      </c>
      <c r="JF332" s="743">
        <v>0</v>
      </c>
      <c r="JG332" s="739">
        <v>0</v>
      </c>
      <c r="JH332" s="739">
        <v>0</v>
      </c>
      <c r="JI332" s="739">
        <v>0</v>
      </c>
      <c r="JJ332" s="739">
        <v>0</v>
      </c>
      <c r="JK332" s="739">
        <v>0</v>
      </c>
      <c r="JL332" s="739">
        <v>0</v>
      </c>
      <c r="JM332" s="739">
        <v>0</v>
      </c>
      <c r="JN332" s="28">
        <f t="shared" si="283"/>
        <v>0</v>
      </c>
      <c r="JO332" s="28">
        <f t="shared" si="284"/>
        <v>0</v>
      </c>
      <c r="JP332" s="28"/>
      <c r="JQ332" s="28"/>
      <c r="JR332" s="28"/>
      <c r="JS332" s="28"/>
      <c r="JT332" s="28"/>
      <c r="JU332" s="28"/>
      <c r="JV332" s="28"/>
      <c r="JW332" s="28"/>
      <c r="JX332" s="28"/>
      <c r="JY332" s="28"/>
      <c r="JZ332" s="28"/>
      <c r="KA332" s="28"/>
      <c r="KB332" s="28"/>
      <c r="KC332" s="28"/>
      <c r="KD332" s="28"/>
      <c r="KE332" s="824"/>
    </row>
    <row r="333" s="786" customFormat="1" hidden="1" customHeight="1" spans="1:291">
      <c r="A333" s="847" t="s">
        <v>1334</v>
      </c>
      <c r="B333" s="343"/>
      <c r="C333" s="95" t="s">
        <v>1917</v>
      </c>
      <c r="D333" s="95" t="s">
        <v>2249</v>
      </c>
      <c r="E333" s="411"/>
      <c r="F333" s="1235" t="s">
        <v>2265</v>
      </c>
      <c r="G333" s="112" t="s">
        <v>875</v>
      </c>
      <c r="H333" s="1060" t="s">
        <v>875</v>
      </c>
      <c r="I333" s="99">
        <f t="shared" si="277"/>
        <v>-1</v>
      </c>
      <c r="J333" s="1129">
        <v>1440</v>
      </c>
      <c r="K333" s="1130">
        <f t="shared" si="255"/>
        <v>1439</v>
      </c>
      <c r="L333" s="1131">
        <f t="shared" si="256"/>
        <v>1439</v>
      </c>
      <c r="M333" s="1132"/>
      <c r="N333" s="1137"/>
      <c r="O333" s="1134"/>
      <c r="P333" s="1135">
        <f t="shared" si="257"/>
        <v>0</v>
      </c>
      <c r="Q333" s="1154">
        <f t="shared" si="258"/>
        <v>0</v>
      </c>
      <c r="R333" s="1153"/>
      <c r="S333" s="1237"/>
      <c r="T333" s="1237"/>
      <c r="U333" s="1237"/>
      <c r="V333" s="1237"/>
      <c r="W333" s="1237"/>
      <c r="X333" s="1237"/>
      <c r="Y333" s="1237"/>
      <c r="Z333" s="1237"/>
      <c r="AA333" s="1153"/>
      <c r="AB333" s="1166"/>
      <c r="AC333" s="1153"/>
      <c r="AD333" s="1153"/>
      <c r="AE333" s="1153"/>
      <c r="AF333" s="1153"/>
      <c r="AG333" s="1153"/>
      <c r="AH333" s="1153"/>
      <c r="AI333" s="1153"/>
      <c r="AJ333" s="1153"/>
      <c r="AK333" s="1153"/>
      <c r="AL333" s="1153"/>
      <c r="AM333" s="1153"/>
      <c r="AN333" s="1153"/>
      <c r="AO333" s="1153"/>
      <c r="AP333" s="1153"/>
      <c r="AQ333" s="1153"/>
      <c r="AR333" s="1153"/>
      <c r="AS333" s="1176"/>
      <c r="AT333" s="1177"/>
      <c r="AU333" s="1178"/>
      <c r="AV333" s="1178"/>
      <c r="AW333" s="1178"/>
      <c r="AX333" s="1178"/>
      <c r="AY333" s="1178"/>
      <c r="AZ333" s="1178"/>
      <c r="BA333" s="1178"/>
      <c r="BB333" s="1178"/>
      <c r="BC333" s="1178"/>
      <c r="BD333" s="1178"/>
      <c r="BE333" s="1178"/>
      <c r="BF333" s="1178"/>
      <c r="BG333" s="1178"/>
      <c r="BH333" s="1178"/>
      <c r="BI333" s="1178"/>
      <c r="BJ333" s="1178"/>
      <c r="BK333" s="1186"/>
      <c r="BL333" s="1187">
        <v>-1440</v>
      </c>
      <c r="BM333" s="1187"/>
      <c r="BN333" s="1187"/>
      <c r="BO333" s="1187"/>
      <c r="BP333" s="1187"/>
      <c r="BQ333" s="1187"/>
      <c r="BR333" s="1187"/>
      <c r="BS333" s="1187"/>
      <c r="BT333" s="1187"/>
      <c r="BU333" s="1187"/>
      <c r="BV333" s="1191"/>
      <c r="BW333" s="1186"/>
      <c r="BX333" s="1186"/>
      <c r="BY333" s="1186"/>
      <c r="BZ333" s="1186"/>
      <c r="CA333" s="1186"/>
      <c r="CB333" s="1186"/>
      <c r="CC333" s="1186"/>
      <c r="CD333" s="1186"/>
      <c r="CE333" s="1186"/>
      <c r="CF333" s="1186"/>
      <c r="CG333" s="1186"/>
      <c r="CH333" s="1186"/>
      <c r="CI333" s="1186"/>
      <c r="CJ333" s="1186"/>
      <c r="CK333" s="1186"/>
      <c r="CL333" s="1186"/>
      <c r="CM333" s="1186"/>
      <c r="CN333" s="1186"/>
      <c r="CO333" s="1186"/>
      <c r="CP333" s="1186"/>
      <c r="CQ333" s="1186"/>
      <c r="CR333" s="1186"/>
      <c r="CS333" s="1186"/>
      <c r="CT333" s="1186"/>
      <c r="CU333" s="1186"/>
      <c r="CV333" s="1186"/>
      <c r="CW333" s="1186"/>
      <c r="CX333" s="1186"/>
      <c r="CY333" s="1186"/>
      <c r="CZ333" s="1186"/>
      <c r="DA333" s="1186"/>
      <c r="DB333" s="1186"/>
      <c r="DC333" s="1186"/>
      <c r="DD333" s="1186"/>
      <c r="DE333" s="1186"/>
      <c r="DF333" s="1186"/>
      <c r="DG333" s="1186"/>
      <c r="DH333" s="1186"/>
      <c r="DI333" s="1186"/>
      <c r="DJ333" s="1186"/>
      <c r="DK333" s="1186"/>
      <c r="DL333" s="1186"/>
      <c r="DM333" s="1186"/>
      <c r="DN333" s="1186"/>
      <c r="DO333" s="1186"/>
      <c r="DP333" s="1186"/>
      <c r="DQ333" s="1186"/>
      <c r="DR333" s="1186"/>
      <c r="DS333" s="1186"/>
      <c r="DT333" s="1186"/>
      <c r="DU333" s="1186"/>
      <c r="DV333" s="1186"/>
      <c r="DW333" s="1186"/>
      <c r="DX333" s="1186"/>
      <c r="DY333" s="1186"/>
      <c r="DZ333" s="1186"/>
      <c r="EA333" s="1186"/>
      <c r="EB333" s="1186"/>
      <c r="EC333" s="1186"/>
      <c r="ED333" s="1186"/>
      <c r="EE333" s="1186"/>
      <c r="EF333" s="1186"/>
      <c r="EG333" s="1186"/>
      <c r="EH333" s="1186"/>
      <c r="EI333" s="1186"/>
      <c r="EJ333" s="1186"/>
      <c r="EK333" s="1197"/>
      <c r="EL333" s="1198"/>
      <c r="EM333" s="1186"/>
      <c r="EN333" s="1186"/>
      <c r="EO333" s="1186"/>
      <c r="EP333" s="1186"/>
      <c r="EQ333" s="1186"/>
      <c r="ER333" s="1186"/>
      <c r="ES333" s="1186"/>
      <c r="ET333" s="1186"/>
      <c r="EU333" s="1186"/>
      <c r="EV333" s="1186"/>
      <c r="EW333" s="1186"/>
      <c r="EX333" s="1186"/>
      <c r="EY333" s="1186"/>
      <c r="EZ333" s="1186"/>
      <c r="FA333" s="1186"/>
      <c r="FB333" s="1186"/>
      <c r="FC333" s="1209"/>
      <c r="FD333" s="1186"/>
      <c r="FE333" s="1186"/>
      <c r="FF333" s="1186"/>
      <c r="FG333" s="1186"/>
      <c r="FH333" s="1186"/>
      <c r="FI333" s="1186"/>
      <c r="FJ333" s="1186"/>
      <c r="FK333" s="1186"/>
      <c r="FL333" s="1209"/>
      <c r="FM333" s="1186"/>
      <c r="FN333" s="1186"/>
      <c r="FO333" s="1186"/>
      <c r="FP333" s="1186"/>
      <c r="FQ333" s="1186"/>
      <c r="FR333" s="1186"/>
      <c r="FS333" s="1186"/>
      <c r="FT333" s="1186">
        <v>1</v>
      </c>
      <c r="FU333" s="1186"/>
      <c r="FV333" s="1186"/>
      <c r="FW333" s="1186"/>
      <c r="FX333" s="1186"/>
      <c r="FY333" s="1186"/>
      <c r="FZ333" s="1186"/>
      <c r="GA333" s="1186"/>
      <c r="GB333" s="1186"/>
      <c r="GC333" s="1186"/>
      <c r="GD333" s="1186"/>
      <c r="GE333" s="1186"/>
      <c r="GF333" s="1186"/>
      <c r="GG333" s="1186"/>
      <c r="GH333" s="1186"/>
      <c r="GI333" s="1186"/>
      <c r="GJ333" s="1186"/>
      <c r="GK333" s="1186"/>
      <c r="GL333" s="1186"/>
      <c r="GM333" s="1186"/>
      <c r="GN333" s="1186"/>
      <c r="GO333" s="1186"/>
      <c r="GP333" s="1186"/>
      <c r="GQ333" s="1186"/>
      <c r="GR333" s="1186"/>
      <c r="GS333" s="1186"/>
      <c r="GT333" s="1186"/>
      <c r="GU333" s="1186"/>
      <c r="GV333" s="1186"/>
      <c r="GW333" s="1186"/>
      <c r="GX333" s="1186"/>
      <c r="GY333" s="1218"/>
      <c r="GZ333" s="364">
        <f t="shared" si="278"/>
        <v>0</v>
      </c>
      <c r="HA333" s="365">
        <f t="shared" si="260"/>
        <v>1</v>
      </c>
      <c r="HB333" s="366">
        <f t="shared" si="279"/>
        <v>1</v>
      </c>
      <c r="HC333" s="366">
        <v>0</v>
      </c>
      <c r="HD333" s="365">
        <v>446</v>
      </c>
      <c r="HE333" s="365">
        <v>612</v>
      </c>
      <c r="HF333" s="54"/>
      <c r="HG333" s="708"/>
      <c r="HH333" s="708">
        <v>0.28</v>
      </c>
      <c r="HI333" s="709">
        <f t="shared" si="262"/>
        <v>0.28</v>
      </c>
      <c r="HJ333" s="710"/>
      <c r="HK333" s="710">
        <v>2</v>
      </c>
      <c r="HL333" s="738">
        <f t="shared" si="280"/>
        <v>-0.0660980810234539</v>
      </c>
      <c r="HM333" s="739"/>
      <c r="HN333" s="739"/>
      <c r="HO333" s="739">
        <v>2</v>
      </c>
      <c r="HP333" s="740">
        <f t="shared" si="264"/>
        <v>2878</v>
      </c>
      <c r="HQ333" s="738">
        <f t="shared" si="265"/>
        <v>-0.0660980810234539</v>
      </c>
      <c r="HR333" s="741"/>
      <c r="HS333" s="742">
        <v>44927</v>
      </c>
      <c r="HT333" s="739">
        <f ca="1" t="shared" si="281"/>
        <v>5</v>
      </c>
      <c r="HU333" s="739">
        <f ca="1" t="shared" si="282"/>
        <v>150</v>
      </c>
      <c r="HV333" s="739">
        <v>1440</v>
      </c>
      <c r="HW333" s="739">
        <f t="shared" si="268"/>
        <v>1</v>
      </c>
      <c r="HX333" s="761">
        <f t="shared" ref="HX333:HX356" si="285">HW333/((HV333+HZ333)/2)</f>
        <v>0.00069468565474123</v>
      </c>
      <c r="HY333" s="739">
        <f ca="1" t="shared" ref="HY333:HY356" si="286">HX333/HU333*365</f>
        <v>0.00169040175987033</v>
      </c>
      <c r="HZ333" s="739">
        <f t="shared" si="271"/>
        <v>1439</v>
      </c>
      <c r="IA333" s="739"/>
      <c r="IB333" s="739">
        <f ca="1" t="shared" si="272"/>
        <v>0.2</v>
      </c>
      <c r="IC333" s="769">
        <f ca="1" t="shared" si="273"/>
        <v>0.00666666666666667</v>
      </c>
      <c r="ID333" s="769">
        <f ca="1" t="shared" si="274"/>
        <v>215850</v>
      </c>
      <c r="IE333" s="739"/>
      <c r="IF333" s="739"/>
      <c r="IG333" s="739"/>
      <c r="IH333" s="739"/>
      <c r="II333" s="739"/>
      <c r="IJ333" s="739"/>
      <c r="IK333" s="739"/>
      <c r="IL333" s="743"/>
      <c r="IM333" s="743"/>
      <c r="IN333" s="743"/>
      <c r="IO333" s="743"/>
      <c r="IP333" s="743"/>
      <c r="IQ333" s="739"/>
      <c r="IR333" s="739"/>
      <c r="IS333" s="739"/>
      <c r="IT333" s="739"/>
      <c r="IU333" s="739"/>
      <c r="IV333" s="739"/>
      <c r="IW333" s="739"/>
      <c r="IX333" s="739"/>
      <c r="IY333" s="739"/>
      <c r="IZ333" s="739"/>
      <c r="JA333" s="739"/>
      <c r="JB333" s="743">
        <v>0</v>
      </c>
      <c r="JC333" s="743">
        <v>0</v>
      </c>
      <c r="JD333" s="743">
        <v>0</v>
      </c>
      <c r="JE333" s="743">
        <v>0</v>
      </c>
      <c r="JF333" s="743">
        <v>0</v>
      </c>
      <c r="JG333" s="739">
        <v>0</v>
      </c>
      <c r="JH333" s="739">
        <v>0</v>
      </c>
      <c r="JI333" s="739">
        <v>0</v>
      </c>
      <c r="JJ333" s="739">
        <v>0</v>
      </c>
      <c r="JK333" s="739">
        <v>0</v>
      </c>
      <c r="JL333" s="739">
        <v>0</v>
      </c>
      <c r="JM333" s="739">
        <v>0</v>
      </c>
      <c r="JN333" s="28">
        <f t="shared" si="283"/>
        <v>0</v>
      </c>
      <c r="JO333" s="28">
        <f t="shared" si="284"/>
        <v>0</v>
      </c>
      <c r="JP333" s="28"/>
      <c r="JQ333" s="28"/>
      <c r="JR333" s="28"/>
      <c r="JS333" s="28"/>
      <c r="JT333" s="28"/>
      <c r="JU333" s="28"/>
      <c r="JV333" s="28"/>
      <c r="JW333" s="28"/>
      <c r="JX333" s="28"/>
      <c r="JY333" s="28"/>
      <c r="JZ333" s="28"/>
      <c r="KA333" s="28"/>
      <c r="KB333" s="28"/>
      <c r="KC333" s="28"/>
      <c r="KD333" s="28"/>
      <c r="KE333" s="824"/>
    </row>
    <row r="334" s="786" customFormat="1" hidden="1" customHeight="1" spans="1:291">
      <c r="A334" s="847" t="s">
        <v>1334</v>
      </c>
      <c r="B334" s="343"/>
      <c r="C334" s="95" t="s">
        <v>1917</v>
      </c>
      <c r="D334" s="95" t="s">
        <v>2249</v>
      </c>
      <c r="E334" s="411"/>
      <c r="F334" s="1235" t="s">
        <v>2266</v>
      </c>
      <c r="G334" s="112" t="s">
        <v>875</v>
      </c>
      <c r="H334" s="1060" t="s">
        <v>875</v>
      </c>
      <c r="I334" s="99">
        <f t="shared" si="277"/>
        <v>-1</v>
      </c>
      <c r="J334" s="1129">
        <v>1997</v>
      </c>
      <c r="K334" s="1130">
        <f t="shared" si="255"/>
        <v>1996</v>
      </c>
      <c r="L334" s="1131">
        <f t="shared" si="256"/>
        <v>1996</v>
      </c>
      <c r="M334" s="1132"/>
      <c r="N334" s="1137"/>
      <c r="O334" s="1134"/>
      <c r="P334" s="1135">
        <f t="shared" si="257"/>
        <v>0</v>
      </c>
      <c r="Q334" s="1154">
        <f t="shared" si="258"/>
        <v>0</v>
      </c>
      <c r="R334" s="1153"/>
      <c r="S334" s="1237"/>
      <c r="T334" s="1237"/>
      <c r="U334" s="1237"/>
      <c r="V334" s="1237"/>
      <c r="W334" s="1237"/>
      <c r="X334" s="1237"/>
      <c r="Y334" s="1237"/>
      <c r="Z334" s="1237"/>
      <c r="AA334" s="1153"/>
      <c r="AB334" s="1166"/>
      <c r="AC334" s="1153"/>
      <c r="AD334" s="1153"/>
      <c r="AE334" s="1153"/>
      <c r="AF334" s="1153"/>
      <c r="AG334" s="1153"/>
      <c r="AH334" s="1153"/>
      <c r="AI334" s="1153"/>
      <c r="AJ334" s="1153"/>
      <c r="AK334" s="1153"/>
      <c r="AL334" s="1153"/>
      <c r="AM334" s="1153"/>
      <c r="AN334" s="1153"/>
      <c r="AO334" s="1153"/>
      <c r="AP334" s="1153"/>
      <c r="AQ334" s="1153"/>
      <c r="AR334" s="1153"/>
      <c r="AS334" s="1176"/>
      <c r="AT334" s="1177"/>
      <c r="AU334" s="1178"/>
      <c r="AV334" s="1178"/>
      <c r="AW334" s="1178"/>
      <c r="AX334" s="1178"/>
      <c r="AY334" s="1178"/>
      <c r="AZ334" s="1178"/>
      <c r="BA334" s="1178"/>
      <c r="BB334" s="1178"/>
      <c r="BC334" s="1178"/>
      <c r="BD334" s="1178"/>
      <c r="BE334" s="1178"/>
      <c r="BF334" s="1178"/>
      <c r="BG334" s="1178"/>
      <c r="BH334" s="1178"/>
      <c r="BI334" s="1178"/>
      <c r="BJ334" s="1178"/>
      <c r="BK334" s="1186"/>
      <c r="BL334" s="1187">
        <v>-1997</v>
      </c>
      <c r="BM334" s="1187"/>
      <c r="BN334" s="1187"/>
      <c r="BO334" s="1187"/>
      <c r="BP334" s="1187"/>
      <c r="BQ334" s="1187"/>
      <c r="BR334" s="1187"/>
      <c r="BS334" s="1187"/>
      <c r="BT334" s="1187"/>
      <c r="BU334" s="1187"/>
      <c r="BV334" s="1191"/>
      <c r="BW334" s="1186"/>
      <c r="BX334" s="1186"/>
      <c r="BY334" s="1186"/>
      <c r="BZ334" s="1186"/>
      <c r="CA334" s="1186"/>
      <c r="CB334" s="1186"/>
      <c r="CC334" s="1186"/>
      <c r="CD334" s="1186"/>
      <c r="CE334" s="1186"/>
      <c r="CF334" s="1186"/>
      <c r="CG334" s="1186"/>
      <c r="CH334" s="1186"/>
      <c r="CI334" s="1186"/>
      <c r="CJ334" s="1186"/>
      <c r="CK334" s="1186"/>
      <c r="CL334" s="1186"/>
      <c r="CM334" s="1186"/>
      <c r="CN334" s="1186"/>
      <c r="CO334" s="1186"/>
      <c r="CP334" s="1186"/>
      <c r="CQ334" s="1186"/>
      <c r="CR334" s="1186"/>
      <c r="CS334" s="1186"/>
      <c r="CT334" s="1186"/>
      <c r="CU334" s="1186"/>
      <c r="CV334" s="1186"/>
      <c r="CW334" s="1186"/>
      <c r="CX334" s="1186"/>
      <c r="CY334" s="1186"/>
      <c r="CZ334" s="1186"/>
      <c r="DA334" s="1186"/>
      <c r="DB334" s="1186"/>
      <c r="DC334" s="1186"/>
      <c r="DD334" s="1186"/>
      <c r="DE334" s="1186"/>
      <c r="DF334" s="1186"/>
      <c r="DG334" s="1186"/>
      <c r="DH334" s="1186"/>
      <c r="DI334" s="1186"/>
      <c r="DJ334" s="1186"/>
      <c r="DK334" s="1186"/>
      <c r="DL334" s="1186"/>
      <c r="DM334" s="1186"/>
      <c r="DN334" s="1186"/>
      <c r="DO334" s="1186"/>
      <c r="DP334" s="1186"/>
      <c r="DQ334" s="1186"/>
      <c r="DR334" s="1186"/>
      <c r="DS334" s="1186"/>
      <c r="DT334" s="1186"/>
      <c r="DU334" s="1186"/>
      <c r="DV334" s="1186"/>
      <c r="DW334" s="1186"/>
      <c r="DX334" s="1186"/>
      <c r="DY334" s="1186"/>
      <c r="DZ334" s="1186"/>
      <c r="EA334" s="1186"/>
      <c r="EB334" s="1186"/>
      <c r="EC334" s="1186"/>
      <c r="ED334" s="1186"/>
      <c r="EE334" s="1186"/>
      <c r="EF334" s="1186"/>
      <c r="EG334" s="1186"/>
      <c r="EH334" s="1186"/>
      <c r="EI334" s="1186"/>
      <c r="EJ334" s="1186"/>
      <c r="EK334" s="1197"/>
      <c r="EL334" s="1198"/>
      <c r="EM334" s="1186"/>
      <c r="EN334" s="1186"/>
      <c r="EO334" s="1186"/>
      <c r="EP334" s="1186"/>
      <c r="EQ334" s="1186"/>
      <c r="ER334" s="1186"/>
      <c r="ES334" s="1186"/>
      <c r="ET334" s="1186"/>
      <c r="EU334" s="1186"/>
      <c r="EV334" s="1186"/>
      <c r="EW334" s="1186"/>
      <c r="EX334" s="1186"/>
      <c r="EY334" s="1186"/>
      <c r="EZ334" s="1186"/>
      <c r="FA334" s="1186"/>
      <c r="FB334" s="1186"/>
      <c r="FC334" s="1209"/>
      <c r="FD334" s="1186"/>
      <c r="FE334" s="1186"/>
      <c r="FF334" s="1186"/>
      <c r="FG334" s="1186"/>
      <c r="FH334" s="1186"/>
      <c r="FI334" s="1186"/>
      <c r="FJ334" s="1186"/>
      <c r="FK334" s="1186"/>
      <c r="FL334" s="1209"/>
      <c r="FM334" s="1186"/>
      <c r="FN334" s="1186"/>
      <c r="FO334" s="1186"/>
      <c r="FP334" s="1186"/>
      <c r="FQ334" s="1186"/>
      <c r="FR334" s="1186"/>
      <c r="FS334" s="1186"/>
      <c r="FT334" s="1186">
        <v>1</v>
      </c>
      <c r="FU334" s="1186"/>
      <c r="FV334" s="1186"/>
      <c r="FW334" s="1186"/>
      <c r="FX334" s="1186"/>
      <c r="FY334" s="1186"/>
      <c r="FZ334" s="1186"/>
      <c r="GA334" s="1186"/>
      <c r="GB334" s="1186"/>
      <c r="GC334" s="1186"/>
      <c r="GD334" s="1186"/>
      <c r="GE334" s="1186"/>
      <c r="GF334" s="1186"/>
      <c r="GG334" s="1186"/>
      <c r="GH334" s="1186"/>
      <c r="GI334" s="1186"/>
      <c r="GJ334" s="1186"/>
      <c r="GK334" s="1186"/>
      <c r="GL334" s="1186"/>
      <c r="GM334" s="1186"/>
      <c r="GN334" s="1186"/>
      <c r="GO334" s="1186"/>
      <c r="GP334" s="1186"/>
      <c r="GQ334" s="1186"/>
      <c r="GR334" s="1186"/>
      <c r="GS334" s="1186"/>
      <c r="GT334" s="1186"/>
      <c r="GU334" s="1186"/>
      <c r="GV334" s="1186"/>
      <c r="GW334" s="1186"/>
      <c r="GX334" s="1186"/>
      <c r="GY334" s="1218"/>
      <c r="GZ334" s="364">
        <f t="shared" si="278"/>
        <v>0</v>
      </c>
      <c r="HA334" s="365">
        <f t="shared" si="260"/>
        <v>1</v>
      </c>
      <c r="HB334" s="366">
        <f t="shared" si="279"/>
        <v>1</v>
      </c>
      <c r="HC334" s="366">
        <v>0</v>
      </c>
      <c r="HD334" s="365">
        <v>0</v>
      </c>
      <c r="HE334" s="365">
        <v>190</v>
      </c>
      <c r="HF334" s="54"/>
      <c r="HG334" s="708"/>
      <c r="HH334" s="708">
        <v>0.28</v>
      </c>
      <c r="HI334" s="709">
        <f t="shared" si="262"/>
        <v>0.28</v>
      </c>
      <c r="HJ334" s="710"/>
      <c r="HK334" s="710">
        <v>2</v>
      </c>
      <c r="HL334" s="738">
        <f t="shared" si="280"/>
        <v>-0.0660980810234539</v>
      </c>
      <c r="HM334" s="739"/>
      <c r="HN334" s="739"/>
      <c r="HO334" s="739">
        <v>2</v>
      </c>
      <c r="HP334" s="740">
        <f t="shared" si="264"/>
        <v>3992</v>
      </c>
      <c r="HQ334" s="738">
        <f t="shared" si="265"/>
        <v>-0.0660980810234539</v>
      </c>
      <c r="HR334" s="741"/>
      <c r="HS334" s="742">
        <v>44927</v>
      </c>
      <c r="HT334" s="739">
        <f ca="1" t="shared" si="281"/>
        <v>5</v>
      </c>
      <c r="HU334" s="739">
        <f ca="1" t="shared" si="282"/>
        <v>150</v>
      </c>
      <c r="HV334" s="739">
        <v>1997</v>
      </c>
      <c r="HW334" s="739">
        <f t="shared" si="268"/>
        <v>1</v>
      </c>
      <c r="HX334" s="761">
        <f t="shared" si="285"/>
        <v>0.000500876533934385</v>
      </c>
      <c r="HY334" s="739">
        <f ca="1" t="shared" si="286"/>
        <v>0.001218799565907</v>
      </c>
      <c r="HZ334" s="739">
        <f t="shared" si="271"/>
        <v>1996</v>
      </c>
      <c r="IA334" s="739"/>
      <c r="IB334" s="739">
        <f ca="1" t="shared" si="272"/>
        <v>0.2</v>
      </c>
      <c r="IC334" s="769">
        <f ca="1" t="shared" si="273"/>
        <v>0.00666666666666667</v>
      </c>
      <c r="ID334" s="769">
        <f ca="1" t="shared" si="274"/>
        <v>299400</v>
      </c>
      <c r="IE334" s="739"/>
      <c r="IF334" s="739"/>
      <c r="IG334" s="739"/>
      <c r="IH334" s="739"/>
      <c r="II334" s="739"/>
      <c r="IJ334" s="739"/>
      <c r="IK334" s="739"/>
      <c r="IL334" s="743"/>
      <c r="IM334" s="743"/>
      <c r="IN334" s="743"/>
      <c r="IO334" s="743"/>
      <c r="IP334" s="743"/>
      <c r="IQ334" s="739"/>
      <c r="IR334" s="739"/>
      <c r="IS334" s="739"/>
      <c r="IT334" s="739"/>
      <c r="IU334" s="739"/>
      <c r="IV334" s="739"/>
      <c r="IW334" s="739"/>
      <c r="IX334" s="739"/>
      <c r="IY334" s="739"/>
      <c r="IZ334" s="739"/>
      <c r="JA334" s="739"/>
      <c r="JB334" s="743">
        <v>0</v>
      </c>
      <c r="JC334" s="743">
        <v>0</v>
      </c>
      <c r="JD334" s="743">
        <v>0</v>
      </c>
      <c r="JE334" s="743">
        <v>0</v>
      </c>
      <c r="JF334" s="743">
        <v>0</v>
      </c>
      <c r="JG334" s="739">
        <v>0</v>
      </c>
      <c r="JH334" s="739">
        <v>0</v>
      </c>
      <c r="JI334" s="739">
        <v>0</v>
      </c>
      <c r="JJ334" s="739">
        <v>0</v>
      </c>
      <c r="JK334" s="739">
        <v>0</v>
      </c>
      <c r="JL334" s="739">
        <v>0</v>
      </c>
      <c r="JM334" s="739">
        <v>0</v>
      </c>
      <c r="JN334" s="28">
        <f t="shared" si="283"/>
        <v>0</v>
      </c>
      <c r="JO334" s="28">
        <f t="shared" si="284"/>
        <v>0</v>
      </c>
      <c r="JP334" s="28"/>
      <c r="JQ334" s="28"/>
      <c r="JR334" s="28"/>
      <c r="JS334" s="28"/>
      <c r="JT334" s="28"/>
      <c r="JU334" s="28"/>
      <c r="JV334" s="28"/>
      <c r="JW334" s="28"/>
      <c r="JX334" s="28"/>
      <c r="JY334" s="28"/>
      <c r="JZ334" s="28"/>
      <c r="KA334" s="28"/>
      <c r="KB334" s="28"/>
      <c r="KC334" s="28"/>
      <c r="KD334" s="28"/>
      <c r="KE334" s="824"/>
    </row>
    <row r="335" s="786" customFormat="1" hidden="1" customHeight="1" spans="1:291">
      <c r="A335" s="847" t="s">
        <v>1334</v>
      </c>
      <c r="B335" s="343"/>
      <c r="C335" s="95" t="s">
        <v>1917</v>
      </c>
      <c r="D335" s="95" t="s">
        <v>2249</v>
      </c>
      <c r="E335" s="411"/>
      <c r="F335" s="1235" t="s">
        <v>2267</v>
      </c>
      <c r="G335" s="112" t="s">
        <v>846</v>
      </c>
      <c r="H335" s="1263" t="s">
        <v>846</v>
      </c>
      <c r="I335" s="99">
        <f t="shared" si="277"/>
        <v>-1</v>
      </c>
      <c r="J335" s="1129">
        <v>800</v>
      </c>
      <c r="K335" s="1130">
        <f t="shared" si="255"/>
        <v>799</v>
      </c>
      <c r="L335" s="1131">
        <f t="shared" si="256"/>
        <v>799</v>
      </c>
      <c r="M335" s="1132"/>
      <c r="N335" s="1137"/>
      <c r="O335" s="1134"/>
      <c r="P335" s="1135">
        <f t="shared" si="257"/>
        <v>0</v>
      </c>
      <c r="Q335" s="1154">
        <f t="shared" si="258"/>
        <v>0</v>
      </c>
      <c r="R335" s="1153"/>
      <c r="S335" s="1237"/>
      <c r="T335" s="1237"/>
      <c r="U335" s="1237"/>
      <c r="V335" s="1237"/>
      <c r="W335" s="1237"/>
      <c r="X335" s="1237"/>
      <c r="Y335" s="1237"/>
      <c r="Z335" s="1237"/>
      <c r="AA335" s="1153"/>
      <c r="AB335" s="1166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153"/>
      <c r="AO335" s="1153"/>
      <c r="AP335" s="1153"/>
      <c r="AQ335" s="1153"/>
      <c r="AR335" s="1153"/>
      <c r="AS335" s="1176"/>
      <c r="AT335" s="1177"/>
      <c r="AU335" s="1178"/>
      <c r="AV335" s="1178"/>
      <c r="AW335" s="1178"/>
      <c r="AX335" s="1178"/>
      <c r="AY335" s="1178"/>
      <c r="AZ335" s="1178"/>
      <c r="BA335" s="1178"/>
      <c r="BB335" s="1178"/>
      <c r="BC335" s="1178"/>
      <c r="BD335" s="1178"/>
      <c r="BE335" s="1178"/>
      <c r="BF335" s="1178"/>
      <c r="BG335" s="1178"/>
      <c r="BH335" s="1178"/>
      <c r="BI335" s="1178"/>
      <c r="BJ335" s="1178"/>
      <c r="BK335" s="1186"/>
      <c r="BL335" s="1187">
        <v>-800</v>
      </c>
      <c r="BM335" s="1187"/>
      <c r="BN335" s="1187"/>
      <c r="BO335" s="1187"/>
      <c r="BP335" s="1187"/>
      <c r="BQ335" s="1187"/>
      <c r="BR335" s="1187"/>
      <c r="BS335" s="1187"/>
      <c r="BT335" s="1187"/>
      <c r="BU335" s="1187"/>
      <c r="BV335" s="1191"/>
      <c r="BW335" s="1186"/>
      <c r="BX335" s="1186"/>
      <c r="BY335" s="1186"/>
      <c r="BZ335" s="1186"/>
      <c r="CA335" s="1186"/>
      <c r="CB335" s="1186"/>
      <c r="CC335" s="1186"/>
      <c r="CD335" s="1186"/>
      <c r="CE335" s="1186"/>
      <c r="CF335" s="1186"/>
      <c r="CG335" s="1186"/>
      <c r="CH335" s="1186"/>
      <c r="CI335" s="1186"/>
      <c r="CJ335" s="1186"/>
      <c r="CK335" s="1186"/>
      <c r="CL335" s="1186"/>
      <c r="CM335" s="1186"/>
      <c r="CN335" s="1186"/>
      <c r="CO335" s="1186"/>
      <c r="CP335" s="1186"/>
      <c r="CQ335" s="1186"/>
      <c r="CR335" s="1186"/>
      <c r="CS335" s="1186"/>
      <c r="CT335" s="1186"/>
      <c r="CU335" s="1186"/>
      <c r="CV335" s="1186"/>
      <c r="CW335" s="1186"/>
      <c r="CX335" s="1186"/>
      <c r="CY335" s="1186"/>
      <c r="CZ335" s="1186"/>
      <c r="DA335" s="1186"/>
      <c r="DB335" s="1186"/>
      <c r="DC335" s="1186"/>
      <c r="DD335" s="1186"/>
      <c r="DE335" s="1186"/>
      <c r="DF335" s="1186"/>
      <c r="DG335" s="1186"/>
      <c r="DH335" s="1186"/>
      <c r="DI335" s="1186"/>
      <c r="DJ335" s="1186"/>
      <c r="DK335" s="1186"/>
      <c r="DL335" s="1186"/>
      <c r="DM335" s="1186"/>
      <c r="DN335" s="1186"/>
      <c r="DO335" s="1186"/>
      <c r="DP335" s="1186"/>
      <c r="DQ335" s="1186"/>
      <c r="DR335" s="1186"/>
      <c r="DS335" s="1186"/>
      <c r="DT335" s="1186"/>
      <c r="DU335" s="1186"/>
      <c r="DV335" s="1186"/>
      <c r="DW335" s="1186"/>
      <c r="DX335" s="1186"/>
      <c r="DY335" s="1186"/>
      <c r="DZ335" s="1186"/>
      <c r="EA335" s="1186"/>
      <c r="EB335" s="1186"/>
      <c r="EC335" s="1186"/>
      <c r="ED335" s="1186"/>
      <c r="EE335" s="1186"/>
      <c r="EF335" s="1186"/>
      <c r="EG335" s="1186"/>
      <c r="EH335" s="1186"/>
      <c r="EI335" s="1186"/>
      <c r="EJ335" s="1186"/>
      <c r="EK335" s="1197"/>
      <c r="EL335" s="1198"/>
      <c r="EM335" s="1186"/>
      <c r="EN335" s="1186"/>
      <c r="EO335" s="1186"/>
      <c r="EP335" s="1186"/>
      <c r="EQ335" s="1186"/>
      <c r="ER335" s="1186"/>
      <c r="ES335" s="1186"/>
      <c r="ET335" s="1186"/>
      <c r="EU335" s="1186"/>
      <c r="EV335" s="1186"/>
      <c r="EW335" s="1186"/>
      <c r="EX335" s="1186"/>
      <c r="EY335" s="1186"/>
      <c r="EZ335" s="1186"/>
      <c r="FA335" s="1186"/>
      <c r="FB335" s="1186"/>
      <c r="FC335" s="1209"/>
      <c r="FD335" s="1186"/>
      <c r="FE335" s="1186"/>
      <c r="FF335" s="1186"/>
      <c r="FG335" s="1186"/>
      <c r="FH335" s="1186"/>
      <c r="FI335" s="1186"/>
      <c r="FJ335" s="1186"/>
      <c r="FK335" s="1186"/>
      <c r="FL335" s="1209"/>
      <c r="FM335" s="1186"/>
      <c r="FN335" s="1186"/>
      <c r="FO335" s="1186"/>
      <c r="FP335" s="1186"/>
      <c r="FQ335" s="1186"/>
      <c r="FR335" s="1186"/>
      <c r="FS335" s="1186"/>
      <c r="FT335" s="1186">
        <v>1</v>
      </c>
      <c r="FU335" s="1186"/>
      <c r="FV335" s="1186"/>
      <c r="FW335" s="1186"/>
      <c r="FX335" s="1186"/>
      <c r="FY335" s="1186"/>
      <c r="FZ335" s="1186"/>
      <c r="GA335" s="1186"/>
      <c r="GB335" s="1186"/>
      <c r="GC335" s="1186"/>
      <c r="GD335" s="1186"/>
      <c r="GE335" s="1186"/>
      <c r="GF335" s="1186"/>
      <c r="GG335" s="1186"/>
      <c r="GH335" s="1186"/>
      <c r="GI335" s="1186"/>
      <c r="GJ335" s="1186"/>
      <c r="GK335" s="1186"/>
      <c r="GL335" s="1186"/>
      <c r="GM335" s="1186"/>
      <c r="GN335" s="1186"/>
      <c r="GO335" s="1186"/>
      <c r="GP335" s="1186"/>
      <c r="GQ335" s="1186"/>
      <c r="GR335" s="1186"/>
      <c r="GS335" s="1186"/>
      <c r="GT335" s="1186"/>
      <c r="GU335" s="1186"/>
      <c r="GV335" s="1186"/>
      <c r="GW335" s="1186"/>
      <c r="GX335" s="1186"/>
      <c r="GY335" s="1218"/>
      <c r="GZ335" s="364">
        <f t="shared" si="278"/>
        <v>0</v>
      </c>
      <c r="HA335" s="365">
        <f t="shared" si="260"/>
        <v>1</v>
      </c>
      <c r="HB335" s="366">
        <f t="shared" si="279"/>
        <v>1</v>
      </c>
      <c r="HC335" s="366">
        <v>0</v>
      </c>
      <c r="HD335" s="365">
        <v>180</v>
      </c>
      <c r="HE335" s="365">
        <v>102</v>
      </c>
      <c r="HF335" s="54"/>
      <c r="HG335" s="708"/>
      <c r="HH335" s="708">
        <v>0.28</v>
      </c>
      <c r="HI335" s="709">
        <f t="shared" si="262"/>
        <v>0.28</v>
      </c>
      <c r="HJ335" s="710"/>
      <c r="HK335" s="710">
        <v>2.11</v>
      </c>
      <c r="HL335" s="738">
        <f t="shared" si="280"/>
        <v>-0.124733475479744</v>
      </c>
      <c r="HM335" s="739"/>
      <c r="HN335" s="739"/>
      <c r="HO335" s="739">
        <v>2.11</v>
      </c>
      <c r="HP335" s="740">
        <f t="shared" si="264"/>
        <v>1685.89</v>
      </c>
      <c r="HQ335" s="738">
        <f t="shared" si="265"/>
        <v>-0.124733475479744</v>
      </c>
      <c r="HR335" s="741"/>
      <c r="HS335" s="742">
        <v>44927</v>
      </c>
      <c r="HT335" s="739">
        <f ca="1" t="shared" si="281"/>
        <v>5</v>
      </c>
      <c r="HU335" s="739">
        <f ca="1" t="shared" si="282"/>
        <v>150</v>
      </c>
      <c r="HV335" s="739">
        <v>800</v>
      </c>
      <c r="HW335" s="739">
        <f t="shared" si="268"/>
        <v>1</v>
      </c>
      <c r="HX335" s="761">
        <f t="shared" si="285"/>
        <v>0.00125078173858662</v>
      </c>
      <c r="HY335" s="739">
        <f ca="1" t="shared" si="286"/>
        <v>0.00304356889722743</v>
      </c>
      <c r="HZ335" s="739">
        <f t="shared" si="271"/>
        <v>799</v>
      </c>
      <c r="IA335" s="739"/>
      <c r="IB335" s="739">
        <f ca="1" t="shared" si="272"/>
        <v>0.2</v>
      </c>
      <c r="IC335" s="769">
        <f ca="1" t="shared" si="273"/>
        <v>0.00666666666666667</v>
      </c>
      <c r="ID335" s="769">
        <f ca="1" t="shared" si="274"/>
        <v>119850</v>
      </c>
      <c r="IE335" s="739"/>
      <c r="IF335" s="739"/>
      <c r="IG335" s="739"/>
      <c r="IH335" s="739"/>
      <c r="II335" s="739"/>
      <c r="IJ335" s="739"/>
      <c r="IK335" s="739"/>
      <c r="IL335" s="743"/>
      <c r="IM335" s="743"/>
      <c r="IN335" s="743"/>
      <c r="IO335" s="743"/>
      <c r="IP335" s="743"/>
      <c r="IQ335" s="739"/>
      <c r="IR335" s="739"/>
      <c r="IS335" s="739"/>
      <c r="IT335" s="739"/>
      <c r="IU335" s="739"/>
      <c r="IV335" s="739"/>
      <c r="IW335" s="739"/>
      <c r="IX335" s="739"/>
      <c r="IY335" s="739"/>
      <c r="IZ335" s="739"/>
      <c r="JA335" s="739"/>
      <c r="JB335" s="743">
        <v>0</v>
      </c>
      <c r="JC335" s="743">
        <v>0</v>
      </c>
      <c r="JD335" s="743">
        <v>0</v>
      </c>
      <c r="JE335" s="743">
        <v>0</v>
      </c>
      <c r="JF335" s="743">
        <v>0</v>
      </c>
      <c r="JG335" s="739">
        <v>0</v>
      </c>
      <c r="JH335" s="739">
        <v>0</v>
      </c>
      <c r="JI335" s="739">
        <v>0</v>
      </c>
      <c r="JJ335" s="739">
        <v>0</v>
      </c>
      <c r="JK335" s="739">
        <v>0</v>
      </c>
      <c r="JL335" s="739">
        <v>0</v>
      </c>
      <c r="JM335" s="739">
        <v>0</v>
      </c>
      <c r="JN335" s="28">
        <f t="shared" si="283"/>
        <v>0</v>
      </c>
      <c r="JO335" s="28">
        <f t="shared" si="284"/>
        <v>0</v>
      </c>
      <c r="JP335" s="28"/>
      <c r="JQ335" s="28"/>
      <c r="JR335" s="28"/>
      <c r="JS335" s="28"/>
      <c r="JT335" s="28"/>
      <c r="JU335" s="28"/>
      <c r="JV335" s="28"/>
      <c r="JW335" s="28"/>
      <c r="JX335" s="28"/>
      <c r="JY335" s="28"/>
      <c r="JZ335" s="28"/>
      <c r="KA335" s="28"/>
      <c r="KB335" s="28"/>
      <c r="KC335" s="28"/>
      <c r="KD335" s="28"/>
      <c r="KE335" s="824"/>
    </row>
    <row r="336" s="786" customFormat="1" hidden="1" customHeight="1" spans="1:291">
      <c r="A336" s="847" t="s">
        <v>1334</v>
      </c>
      <c r="B336" s="343"/>
      <c r="C336" s="95" t="s">
        <v>1917</v>
      </c>
      <c r="D336" s="95" t="s">
        <v>2249</v>
      </c>
      <c r="E336" s="411"/>
      <c r="F336" s="1235" t="s">
        <v>2268</v>
      </c>
      <c r="G336" s="112" t="s">
        <v>846</v>
      </c>
      <c r="H336" s="1263" t="s">
        <v>846</v>
      </c>
      <c r="I336" s="99">
        <f t="shared" si="277"/>
        <v>-1</v>
      </c>
      <c r="J336" s="1129">
        <v>1335</v>
      </c>
      <c r="K336" s="1130">
        <f t="shared" si="255"/>
        <v>1334</v>
      </c>
      <c r="L336" s="1131">
        <f t="shared" si="256"/>
        <v>1334</v>
      </c>
      <c r="M336" s="1132"/>
      <c r="N336" s="1137"/>
      <c r="O336" s="1134"/>
      <c r="P336" s="1135">
        <f t="shared" ref="P336:P356" si="287">SUM(R336:AA336)</f>
        <v>0</v>
      </c>
      <c r="Q336" s="1154">
        <f t="shared" ref="Q336:Q356" si="288">SUM(AB336:AS336)</f>
        <v>0</v>
      </c>
      <c r="R336" s="1153"/>
      <c r="S336" s="1237"/>
      <c r="T336" s="1237"/>
      <c r="U336" s="1237"/>
      <c r="V336" s="1237"/>
      <c r="W336" s="1237"/>
      <c r="X336" s="1237"/>
      <c r="Y336" s="1237"/>
      <c r="Z336" s="1237"/>
      <c r="AA336" s="1153"/>
      <c r="AB336" s="1166"/>
      <c r="AC336" s="1153"/>
      <c r="AD336" s="1153"/>
      <c r="AE336" s="1153"/>
      <c r="AF336" s="1153"/>
      <c r="AG336" s="1153"/>
      <c r="AH336" s="1153"/>
      <c r="AI336" s="1153"/>
      <c r="AJ336" s="1153"/>
      <c r="AK336" s="1153"/>
      <c r="AL336" s="1153"/>
      <c r="AM336" s="1153"/>
      <c r="AN336" s="1153"/>
      <c r="AO336" s="1153"/>
      <c r="AP336" s="1153"/>
      <c r="AQ336" s="1153"/>
      <c r="AR336" s="1153"/>
      <c r="AS336" s="1176"/>
      <c r="AT336" s="1177"/>
      <c r="AU336" s="1178"/>
      <c r="AV336" s="1178"/>
      <c r="AW336" s="1178"/>
      <c r="AX336" s="1178"/>
      <c r="AY336" s="1178"/>
      <c r="AZ336" s="1178"/>
      <c r="BA336" s="1178"/>
      <c r="BB336" s="1178"/>
      <c r="BC336" s="1178"/>
      <c r="BD336" s="1178"/>
      <c r="BE336" s="1178"/>
      <c r="BF336" s="1178"/>
      <c r="BG336" s="1178"/>
      <c r="BH336" s="1178"/>
      <c r="BI336" s="1178"/>
      <c r="BJ336" s="1178"/>
      <c r="BK336" s="1186"/>
      <c r="BL336" s="1187">
        <v>-1335</v>
      </c>
      <c r="BM336" s="1187"/>
      <c r="BN336" s="1187"/>
      <c r="BO336" s="1187"/>
      <c r="BP336" s="1187"/>
      <c r="BQ336" s="1187"/>
      <c r="BR336" s="1187"/>
      <c r="BS336" s="1187"/>
      <c r="BT336" s="1187"/>
      <c r="BU336" s="1187"/>
      <c r="BV336" s="1191"/>
      <c r="BW336" s="1186"/>
      <c r="BX336" s="1186"/>
      <c r="BY336" s="1186"/>
      <c r="BZ336" s="1186"/>
      <c r="CA336" s="1186"/>
      <c r="CB336" s="1186"/>
      <c r="CC336" s="1186"/>
      <c r="CD336" s="1186"/>
      <c r="CE336" s="1186"/>
      <c r="CF336" s="1186"/>
      <c r="CG336" s="1186"/>
      <c r="CH336" s="1186"/>
      <c r="CI336" s="1186"/>
      <c r="CJ336" s="1186"/>
      <c r="CK336" s="1186"/>
      <c r="CL336" s="1186"/>
      <c r="CM336" s="1186"/>
      <c r="CN336" s="1186"/>
      <c r="CO336" s="1186"/>
      <c r="CP336" s="1186"/>
      <c r="CQ336" s="1186"/>
      <c r="CR336" s="1186"/>
      <c r="CS336" s="1186"/>
      <c r="CT336" s="1186"/>
      <c r="CU336" s="1186"/>
      <c r="CV336" s="1186"/>
      <c r="CW336" s="1186"/>
      <c r="CX336" s="1186"/>
      <c r="CY336" s="1186"/>
      <c r="CZ336" s="1186"/>
      <c r="DA336" s="1186"/>
      <c r="DB336" s="1186"/>
      <c r="DC336" s="1186"/>
      <c r="DD336" s="1186"/>
      <c r="DE336" s="1186"/>
      <c r="DF336" s="1186"/>
      <c r="DG336" s="1186"/>
      <c r="DH336" s="1186"/>
      <c r="DI336" s="1186"/>
      <c r="DJ336" s="1186"/>
      <c r="DK336" s="1186"/>
      <c r="DL336" s="1186"/>
      <c r="DM336" s="1186"/>
      <c r="DN336" s="1186"/>
      <c r="DO336" s="1186"/>
      <c r="DP336" s="1186"/>
      <c r="DQ336" s="1186"/>
      <c r="DR336" s="1186"/>
      <c r="DS336" s="1186"/>
      <c r="DT336" s="1186"/>
      <c r="DU336" s="1186"/>
      <c r="DV336" s="1186"/>
      <c r="DW336" s="1186"/>
      <c r="DX336" s="1186"/>
      <c r="DY336" s="1186"/>
      <c r="DZ336" s="1186"/>
      <c r="EA336" s="1186"/>
      <c r="EB336" s="1186"/>
      <c r="EC336" s="1186"/>
      <c r="ED336" s="1186"/>
      <c r="EE336" s="1186"/>
      <c r="EF336" s="1186"/>
      <c r="EG336" s="1186"/>
      <c r="EH336" s="1186"/>
      <c r="EI336" s="1186"/>
      <c r="EJ336" s="1186"/>
      <c r="EK336" s="1197"/>
      <c r="EL336" s="1198"/>
      <c r="EM336" s="1186"/>
      <c r="EN336" s="1186"/>
      <c r="EO336" s="1186"/>
      <c r="EP336" s="1186"/>
      <c r="EQ336" s="1186"/>
      <c r="ER336" s="1186"/>
      <c r="ES336" s="1186"/>
      <c r="ET336" s="1186"/>
      <c r="EU336" s="1186"/>
      <c r="EV336" s="1186"/>
      <c r="EW336" s="1186"/>
      <c r="EX336" s="1186"/>
      <c r="EY336" s="1186"/>
      <c r="EZ336" s="1186"/>
      <c r="FA336" s="1186"/>
      <c r="FB336" s="1186"/>
      <c r="FC336" s="1209"/>
      <c r="FD336" s="1186"/>
      <c r="FE336" s="1186"/>
      <c r="FF336" s="1186"/>
      <c r="FG336" s="1186"/>
      <c r="FH336" s="1186"/>
      <c r="FI336" s="1186"/>
      <c r="FJ336" s="1186"/>
      <c r="FK336" s="1186"/>
      <c r="FL336" s="1209"/>
      <c r="FM336" s="1186"/>
      <c r="FN336" s="1186"/>
      <c r="FO336" s="1186"/>
      <c r="FP336" s="1186"/>
      <c r="FQ336" s="1186"/>
      <c r="FR336" s="1186"/>
      <c r="FS336" s="1186"/>
      <c r="FT336" s="1186">
        <v>1</v>
      </c>
      <c r="FU336" s="1186"/>
      <c r="FV336" s="1186"/>
      <c r="FW336" s="1186"/>
      <c r="FX336" s="1186"/>
      <c r="FY336" s="1186"/>
      <c r="FZ336" s="1186"/>
      <c r="GA336" s="1186"/>
      <c r="GB336" s="1186"/>
      <c r="GC336" s="1186"/>
      <c r="GD336" s="1186"/>
      <c r="GE336" s="1186"/>
      <c r="GF336" s="1186"/>
      <c r="GG336" s="1186"/>
      <c r="GH336" s="1186"/>
      <c r="GI336" s="1186"/>
      <c r="GJ336" s="1186"/>
      <c r="GK336" s="1186"/>
      <c r="GL336" s="1186"/>
      <c r="GM336" s="1186"/>
      <c r="GN336" s="1186"/>
      <c r="GO336" s="1186"/>
      <c r="GP336" s="1186"/>
      <c r="GQ336" s="1186"/>
      <c r="GR336" s="1186"/>
      <c r="GS336" s="1186"/>
      <c r="GT336" s="1186"/>
      <c r="GU336" s="1186"/>
      <c r="GV336" s="1186"/>
      <c r="GW336" s="1186"/>
      <c r="GX336" s="1186"/>
      <c r="GY336" s="1218"/>
      <c r="GZ336" s="364">
        <f t="shared" si="278"/>
        <v>0</v>
      </c>
      <c r="HA336" s="365">
        <f t="shared" si="260"/>
        <v>1</v>
      </c>
      <c r="HB336" s="366">
        <f t="shared" si="279"/>
        <v>1</v>
      </c>
      <c r="HC336" s="366">
        <v>0</v>
      </c>
      <c r="HD336" s="365">
        <v>180</v>
      </c>
      <c r="HE336" s="365">
        <v>197</v>
      </c>
      <c r="HF336" s="54"/>
      <c r="HG336" s="708"/>
      <c r="HH336" s="708">
        <v>0.28</v>
      </c>
      <c r="HI336" s="709">
        <f t="shared" si="262"/>
        <v>0.28</v>
      </c>
      <c r="HJ336" s="710"/>
      <c r="HK336" s="710">
        <v>1.89</v>
      </c>
      <c r="HL336" s="738">
        <f t="shared" si="280"/>
        <v>-0.00746268656716387</v>
      </c>
      <c r="HM336" s="739"/>
      <c r="HN336" s="739"/>
      <c r="HO336" s="739">
        <v>1.89</v>
      </c>
      <c r="HP336" s="740">
        <f t="shared" si="264"/>
        <v>2521.26</v>
      </c>
      <c r="HQ336" s="738">
        <f t="shared" si="265"/>
        <v>-0.00746268656716387</v>
      </c>
      <c r="HR336" s="741"/>
      <c r="HS336" s="742">
        <v>44927</v>
      </c>
      <c r="HT336" s="739">
        <f ca="1" t="shared" si="281"/>
        <v>5</v>
      </c>
      <c r="HU336" s="739">
        <f ca="1" t="shared" si="282"/>
        <v>150</v>
      </c>
      <c r="HV336" s="739">
        <v>1335</v>
      </c>
      <c r="HW336" s="739">
        <f t="shared" si="268"/>
        <v>1</v>
      </c>
      <c r="HX336" s="761">
        <f t="shared" si="285"/>
        <v>0.000749344323716748</v>
      </c>
      <c r="HY336" s="739">
        <f ca="1" t="shared" si="286"/>
        <v>0.00182340452104409</v>
      </c>
      <c r="HZ336" s="739">
        <f t="shared" si="271"/>
        <v>1334</v>
      </c>
      <c r="IA336" s="739"/>
      <c r="IB336" s="739">
        <f ca="1" t="shared" si="272"/>
        <v>0.2</v>
      </c>
      <c r="IC336" s="769">
        <f ca="1" t="shared" si="273"/>
        <v>0.00666666666666667</v>
      </c>
      <c r="ID336" s="769">
        <f ca="1" t="shared" si="274"/>
        <v>200100</v>
      </c>
      <c r="IE336" s="739"/>
      <c r="IF336" s="739"/>
      <c r="IG336" s="739"/>
      <c r="IH336" s="739"/>
      <c r="II336" s="739"/>
      <c r="IJ336" s="739"/>
      <c r="IK336" s="739"/>
      <c r="IL336" s="743"/>
      <c r="IM336" s="743"/>
      <c r="IN336" s="743"/>
      <c r="IO336" s="743"/>
      <c r="IP336" s="743"/>
      <c r="IQ336" s="739"/>
      <c r="IR336" s="739"/>
      <c r="IS336" s="739"/>
      <c r="IT336" s="739"/>
      <c r="IU336" s="739"/>
      <c r="IV336" s="739"/>
      <c r="IW336" s="739"/>
      <c r="IX336" s="739"/>
      <c r="IY336" s="739"/>
      <c r="IZ336" s="739"/>
      <c r="JA336" s="739"/>
      <c r="JB336" s="743">
        <v>0</v>
      </c>
      <c r="JC336" s="743">
        <v>0</v>
      </c>
      <c r="JD336" s="743">
        <v>0</v>
      </c>
      <c r="JE336" s="743">
        <v>0</v>
      </c>
      <c r="JF336" s="743">
        <v>0</v>
      </c>
      <c r="JG336" s="739">
        <v>0</v>
      </c>
      <c r="JH336" s="739">
        <v>0</v>
      </c>
      <c r="JI336" s="739">
        <v>0</v>
      </c>
      <c r="JJ336" s="739">
        <v>0</v>
      </c>
      <c r="JK336" s="739">
        <v>0</v>
      </c>
      <c r="JL336" s="739">
        <v>0</v>
      </c>
      <c r="JM336" s="739">
        <v>0</v>
      </c>
      <c r="JN336" s="28">
        <f t="shared" si="283"/>
        <v>0</v>
      </c>
      <c r="JO336" s="28">
        <f t="shared" si="284"/>
        <v>0</v>
      </c>
      <c r="JP336" s="28"/>
      <c r="JQ336" s="28"/>
      <c r="JR336" s="28"/>
      <c r="JS336" s="28"/>
      <c r="JT336" s="28"/>
      <c r="JU336" s="28"/>
      <c r="JV336" s="28"/>
      <c r="JW336" s="28"/>
      <c r="JX336" s="28"/>
      <c r="JY336" s="28"/>
      <c r="JZ336" s="28"/>
      <c r="KA336" s="28"/>
      <c r="KB336" s="28"/>
      <c r="KC336" s="28"/>
      <c r="KD336" s="28"/>
      <c r="KE336" s="824"/>
    </row>
    <row r="337" s="786" customFormat="1" hidden="1" customHeight="1" spans="1:291">
      <c r="A337" s="847" t="s">
        <v>1334</v>
      </c>
      <c r="B337" s="343"/>
      <c r="C337" s="95" t="s">
        <v>1917</v>
      </c>
      <c r="D337" s="95" t="s">
        <v>2249</v>
      </c>
      <c r="E337" s="411"/>
      <c r="F337" s="1235" t="s">
        <v>2269</v>
      </c>
      <c r="G337" s="112" t="s">
        <v>875</v>
      </c>
      <c r="H337" s="1060" t="s">
        <v>875</v>
      </c>
      <c r="I337" s="99">
        <f t="shared" si="277"/>
        <v>-1</v>
      </c>
      <c r="J337" s="1129">
        <v>822</v>
      </c>
      <c r="K337" s="1130">
        <f t="shared" ref="K337:K356" si="289">(N337+O337+P337+Q337)-SUM(AT337:GY337)</f>
        <v>821</v>
      </c>
      <c r="L337" s="1131">
        <f t="shared" ref="L337:L356" si="290">(N337+O337+Q337)-SUM(AT337:GY337)</f>
        <v>821</v>
      </c>
      <c r="M337" s="1132"/>
      <c r="N337" s="1137"/>
      <c r="O337" s="1134"/>
      <c r="P337" s="1135">
        <f t="shared" si="287"/>
        <v>0</v>
      </c>
      <c r="Q337" s="1154">
        <f t="shared" si="288"/>
        <v>0</v>
      </c>
      <c r="R337" s="1153"/>
      <c r="S337" s="1237"/>
      <c r="T337" s="1237"/>
      <c r="U337" s="1237"/>
      <c r="V337" s="1237"/>
      <c r="W337" s="1237"/>
      <c r="X337" s="1237"/>
      <c r="Y337" s="1237"/>
      <c r="Z337" s="1237"/>
      <c r="AA337" s="1153"/>
      <c r="AB337" s="1166"/>
      <c r="AC337" s="1153"/>
      <c r="AD337" s="1153"/>
      <c r="AE337" s="1153"/>
      <c r="AF337" s="1153"/>
      <c r="AG337" s="1153"/>
      <c r="AH337" s="1153"/>
      <c r="AI337" s="1153"/>
      <c r="AJ337" s="1153"/>
      <c r="AK337" s="1153"/>
      <c r="AL337" s="1153"/>
      <c r="AM337" s="1153"/>
      <c r="AN337" s="1153"/>
      <c r="AO337" s="1153"/>
      <c r="AP337" s="1153"/>
      <c r="AQ337" s="1153"/>
      <c r="AR337" s="1153"/>
      <c r="AS337" s="1176"/>
      <c r="AT337" s="1177"/>
      <c r="AU337" s="1178"/>
      <c r="AV337" s="1178"/>
      <c r="AW337" s="1178"/>
      <c r="AX337" s="1178"/>
      <c r="AY337" s="1178"/>
      <c r="AZ337" s="1178"/>
      <c r="BA337" s="1178"/>
      <c r="BB337" s="1178"/>
      <c r="BC337" s="1178"/>
      <c r="BD337" s="1178"/>
      <c r="BE337" s="1178"/>
      <c r="BF337" s="1178"/>
      <c r="BG337" s="1178"/>
      <c r="BH337" s="1178"/>
      <c r="BI337" s="1178"/>
      <c r="BJ337" s="1178"/>
      <c r="BK337" s="1186"/>
      <c r="BL337" s="1187">
        <v>-822</v>
      </c>
      <c r="BM337" s="1187"/>
      <c r="BN337" s="1187"/>
      <c r="BO337" s="1187"/>
      <c r="BP337" s="1187"/>
      <c r="BQ337" s="1187"/>
      <c r="BR337" s="1187"/>
      <c r="BS337" s="1187"/>
      <c r="BT337" s="1187"/>
      <c r="BU337" s="1187"/>
      <c r="BV337" s="1191"/>
      <c r="BW337" s="1186"/>
      <c r="BX337" s="1186"/>
      <c r="BY337" s="1186"/>
      <c r="BZ337" s="1186"/>
      <c r="CA337" s="1186"/>
      <c r="CB337" s="1186"/>
      <c r="CC337" s="1186"/>
      <c r="CD337" s="1186"/>
      <c r="CE337" s="1186"/>
      <c r="CF337" s="1186"/>
      <c r="CG337" s="1186"/>
      <c r="CH337" s="1186"/>
      <c r="CI337" s="1186"/>
      <c r="CJ337" s="1186"/>
      <c r="CK337" s="1186"/>
      <c r="CL337" s="1186"/>
      <c r="CM337" s="1186"/>
      <c r="CN337" s="1186"/>
      <c r="CO337" s="1186"/>
      <c r="CP337" s="1186"/>
      <c r="CQ337" s="1186"/>
      <c r="CR337" s="1186"/>
      <c r="CS337" s="1186"/>
      <c r="CT337" s="1186"/>
      <c r="CU337" s="1186"/>
      <c r="CV337" s="1186"/>
      <c r="CW337" s="1186"/>
      <c r="CX337" s="1186"/>
      <c r="CY337" s="1186"/>
      <c r="CZ337" s="1186"/>
      <c r="DA337" s="1186"/>
      <c r="DB337" s="1186"/>
      <c r="DC337" s="1186"/>
      <c r="DD337" s="1186"/>
      <c r="DE337" s="1186"/>
      <c r="DF337" s="1186"/>
      <c r="DG337" s="1186"/>
      <c r="DH337" s="1186"/>
      <c r="DI337" s="1186"/>
      <c r="DJ337" s="1186"/>
      <c r="DK337" s="1186"/>
      <c r="DL337" s="1186"/>
      <c r="DM337" s="1186"/>
      <c r="DN337" s="1186"/>
      <c r="DO337" s="1186"/>
      <c r="DP337" s="1186"/>
      <c r="DQ337" s="1186"/>
      <c r="DR337" s="1186"/>
      <c r="DS337" s="1186"/>
      <c r="DT337" s="1186"/>
      <c r="DU337" s="1186"/>
      <c r="DV337" s="1186"/>
      <c r="DW337" s="1186"/>
      <c r="DX337" s="1186"/>
      <c r="DY337" s="1186"/>
      <c r="DZ337" s="1186"/>
      <c r="EA337" s="1186"/>
      <c r="EB337" s="1186"/>
      <c r="EC337" s="1186"/>
      <c r="ED337" s="1186"/>
      <c r="EE337" s="1186"/>
      <c r="EF337" s="1186"/>
      <c r="EG337" s="1186"/>
      <c r="EH337" s="1186"/>
      <c r="EI337" s="1186"/>
      <c r="EJ337" s="1186"/>
      <c r="EK337" s="1197"/>
      <c r="EL337" s="1198"/>
      <c r="EM337" s="1186"/>
      <c r="EN337" s="1186"/>
      <c r="EO337" s="1186"/>
      <c r="EP337" s="1186"/>
      <c r="EQ337" s="1186"/>
      <c r="ER337" s="1186"/>
      <c r="ES337" s="1186"/>
      <c r="ET337" s="1186"/>
      <c r="EU337" s="1186"/>
      <c r="EV337" s="1186"/>
      <c r="EW337" s="1186"/>
      <c r="EX337" s="1186"/>
      <c r="EY337" s="1186"/>
      <c r="EZ337" s="1186"/>
      <c r="FA337" s="1186"/>
      <c r="FB337" s="1186"/>
      <c r="FC337" s="1209"/>
      <c r="FD337" s="1186"/>
      <c r="FE337" s="1186"/>
      <c r="FF337" s="1186"/>
      <c r="FG337" s="1186"/>
      <c r="FH337" s="1186"/>
      <c r="FI337" s="1186"/>
      <c r="FJ337" s="1186"/>
      <c r="FK337" s="1186"/>
      <c r="FL337" s="1209"/>
      <c r="FM337" s="1186"/>
      <c r="FN337" s="1186"/>
      <c r="FO337" s="1186"/>
      <c r="FP337" s="1186"/>
      <c r="FQ337" s="1186"/>
      <c r="FR337" s="1186"/>
      <c r="FS337" s="1186"/>
      <c r="FT337" s="1186">
        <v>1</v>
      </c>
      <c r="FU337" s="1186"/>
      <c r="FV337" s="1186"/>
      <c r="FW337" s="1186"/>
      <c r="FX337" s="1186"/>
      <c r="FY337" s="1186"/>
      <c r="FZ337" s="1186"/>
      <c r="GA337" s="1186"/>
      <c r="GB337" s="1186"/>
      <c r="GC337" s="1186"/>
      <c r="GD337" s="1186"/>
      <c r="GE337" s="1186"/>
      <c r="GF337" s="1186"/>
      <c r="GG337" s="1186"/>
      <c r="GH337" s="1186"/>
      <c r="GI337" s="1186"/>
      <c r="GJ337" s="1186"/>
      <c r="GK337" s="1186"/>
      <c r="GL337" s="1186"/>
      <c r="GM337" s="1186"/>
      <c r="GN337" s="1186"/>
      <c r="GO337" s="1186"/>
      <c r="GP337" s="1186"/>
      <c r="GQ337" s="1186"/>
      <c r="GR337" s="1186"/>
      <c r="GS337" s="1186"/>
      <c r="GT337" s="1186"/>
      <c r="GU337" s="1186"/>
      <c r="GV337" s="1186"/>
      <c r="GW337" s="1186"/>
      <c r="GX337" s="1186"/>
      <c r="GY337" s="1218"/>
      <c r="GZ337" s="364">
        <f t="shared" si="278"/>
        <v>0</v>
      </c>
      <c r="HA337" s="365">
        <f t="shared" si="260"/>
        <v>1</v>
      </c>
      <c r="HB337" s="366">
        <f t="shared" si="279"/>
        <v>1</v>
      </c>
      <c r="HC337" s="366">
        <v>432</v>
      </c>
      <c r="HD337" s="365">
        <v>570</v>
      </c>
      <c r="HE337" s="365">
        <v>1652</v>
      </c>
      <c r="HF337" s="54"/>
      <c r="HG337" s="708"/>
      <c r="HH337" s="708">
        <v>0.28</v>
      </c>
      <c r="HI337" s="709">
        <f t="shared" si="262"/>
        <v>0.28</v>
      </c>
      <c r="HJ337" s="710"/>
      <c r="HK337" s="710">
        <v>2</v>
      </c>
      <c r="HL337" s="738">
        <f t="shared" si="280"/>
        <v>-0.0660980810234539</v>
      </c>
      <c r="HM337" s="739"/>
      <c r="HN337" s="739"/>
      <c r="HO337" s="739">
        <v>2</v>
      </c>
      <c r="HP337" s="740">
        <f t="shared" si="264"/>
        <v>1642</v>
      </c>
      <c r="HQ337" s="738">
        <f t="shared" si="265"/>
        <v>-0.0660980810234539</v>
      </c>
      <c r="HR337" s="741"/>
      <c r="HS337" s="742">
        <v>44927</v>
      </c>
      <c r="HT337" s="739">
        <f ca="1" t="shared" si="281"/>
        <v>5</v>
      </c>
      <c r="HU337" s="739">
        <f ca="1" t="shared" si="282"/>
        <v>150</v>
      </c>
      <c r="HV337" s="739">
        <v>822</v>
      </c>
      <c r="HW337" s="739">
        <f t="shared" si="268"/>
        <v>1</v>
      </c>
      <c r="HX337" s="761">
        <f t="shared" si="285"/>
        <v>0.00121728545343883</v>
      </c>
      <c r="HY337" s="739">
        <f ca="1" t="shared" si="286"/>
        <v>0.00296206127003449</v>
      </c>
      <c r="HZ337" s="739">
        <f t="shared" si="271"/>
        <v>821</v>
      </c>
      <c r="IA337" s="739"/>
      <c r="IB337" s="739">
        <f ca="1" t="shared" si="272"/>
        <v>0.2</v>
      </c>
      <c r="IC337" s="769">
        <f ca="1" t="shared" si="273"/>
        <v>0.00666666666666667</v>
      </c>
      <c r="ID337" s="769">
        <f ca="1" t="shared" si="274"/>
        <v>123150</v>
      </c>
      <c r="IE337" s="739"/>
      <c r="IF337" s="739"/>
      <c r="IG337" s="739"/>
      <c r="IH337" s="739"/>
      <c r="II337" s="739"/>
      <c r="IJ337" s="739"/>
      <c r="IK337" s="739"/>
      <c r="IL337" s="743"/>
      <c r="IM337" s="743"/>
      <c r="IN337" s="743"/>
      <c r="IO337" s="743"/>
      <c r="IP337" s="743"/>
      <c r="IQ337" s="739"/>
      <c r="IR337" s="739"/>
      <c r="IS337" s="739"/>
      <c r="IT337" s="739"/>
      <c r="IU337" s="739"/>
      <c r="IV337" s="739"/>
      <c r="IW337" s="739"/>
      <c r="IX337" s="739"/>
      <c r="IY337" s="739"/>
      <c r="IZ337" s="739"/>
      <c r="JA337" s="739"/>
      <c r="JB337" s="743">
        <v>0</v>
      </c>
      <c r="JC337" s="743">
        <v>0</v>
      </c>
      <c r="JD337" s="743">
        <v>0</v>
      </c>
      <c r="JE337" s="743">
        <v>0</v>
      </c>
      <c r="JF337" s="743">
        <v>0</v>
      </c>
      <c r="JG337" s="739">
        <v>0</v>
      </c>
      <c r="JH337" s="739">
        <v>0</v>
      </c>
      <c r="JI337" s="739">
        <v>0</v>
      </c>
      <c r="JJ337" s="739">
        <v>0</v>
      </c>
      <c r="JK337" s="739">
        <v>432</v>
      </c>
      <c r="JL337" s="739">
        <v>0</v>
      </c>
      <c r="JM337" s="739">
        <v>0</v>
      </c>
      <c r="JN337" s="28">
        <f t="shared" si="283"/>
        <v>432</v>
      </c>
      <c r="JO337" s="28">
        <f t="shared" si="284"/>
        <v>0</v>
      </c>
      <c r="JP337" s="28"/>
      <c r="JQ337" s="28"/>
      <c r="JR337" s="28"/>
      <c r="JS337" s="28"/>
      <c r="JT337" s="28"/>
      <c r="JU337" s="28"/>
      <c r="JV337" s="28"/>
      <c r="JW337" s="28"/>
      <c r="JX337" s="28"/>
      <c r="JY337" s="28"/>
      <c r="JZ337" s="28"/>
      <c r="KA337" s="28"/>
      <c r="KB337" s="28"/>
      <c r="KC337" s="28"/>
      <c r="KD337" s="28"/>
      <c r="KE337" s="824"/>
    </row>
    <row r="338" s="786" customFormat="1" hidden="1" customHeight="1" spans="1:291">
      <c r="A338" s="847" t="s">
        <v>1334</v>
      </c>
      <c r="B338" s="343"/>
      <c r="C338" s="95" t="s">
        <v>1917</v>
      </c>
      <c r="D338" s="95" t="s">
        <v>2249</v>
      </c>
      <c r="E338" s="411"/>
      <c r="F338" s="1235" t="s">
        <v>2270</v>
      </c>
      <c r="G338" s="112" t="s">
        <v>846</v>
      </c>
      <c r="H338" s="1263" t="s">
        <v>846</v>
      </c>
      <c r="I338" s="99">
        <f t="shared" si="277"/>
        <v>-1</v>
      </c>
      <c r="J338" s="1129">
        <v>880</v>
      </c>
      <c r="K338" s="1130">
        <f t="shared" si="289"/>
        <v>879</v>
      </c>
      <c r="L338" s="1131">
        <f t="shared" si="290"/>
        <v>879</v>
      </c>
      <c r="M338" s="1132"/>
      <c r="N338" s="1137"/>
      <c r="O338" s="1134"/>
      <c r="P338" s="1135">
        <f t="shared" si="287"/>
        <v>0</v>
      </c>
      <c r="Q338" s="1154">
        <f t="shared" si="288"/>
        <v>0</v>
      </c>
      <c r="R338" s="1153"/>
      <c r="S338" s="1237"/>
      <c r="T338" s="1237"/>
      <c r="U338" s="1237"/>
      <c r="V338" s="1237"/>
      <c r="W338" s="1237"/>
      <c r="X338" s="1237"/>
      <c r="Y338" s="1237"/>
      <c r="Z338" s="1237"/>
      <c r="AA338" s="1153"/>
      <c r="AB338" s="1166"/>
      <c r="AC338" s="1153"/>
      <c r="AD338" s="1153"/>
      <c r="AE338" s="1153"/>
      <c r="AF338" s="1153"/>
      <c r="AG338" s="1153"/>
      <c r="AH338" s="1153"/>
      <c r="AI338" s="1153"/>
      <c r="AJ338" s="1153"/>
      <c r="AK338" s="1153"/>
      <c r="AL338" s="1153"/>
      <c r="AM338" s="1153"/>
      <c r="AN338" s="1153"/>
      <c r="AO338" s="1153"/>
      <c r="AP338" s="1153"/>
      <c r="AQ338" s="1153"/>
      <c r="AR338" s="1153"/>
      <c r="AS338" s="1176"/>
      <c r="AT338" s="1177"/>
      <c r="AU338" s="1178"/>
      <c r="AV338" s="1178"/>
      <c r="AW338" s="1178"/>
      <c r="AX338" s="1178"/>
      <c r="AY338" s="1178"/>
      <c r="AZ338" s="1178"/>
      <c r="BA338" s="1178"/>
      <c r="BB338" s="1178"/>
      <c r="BC338" s="1178"/>
      <c r="BD338" s="1178"/>
      <c r="BE338" s="1178"/>
      <c r="BF338" s="1178"/>
      <c r="BG338" s="1178"/>
      <c r="BH338" s="1178"/>
      <c r="BI338" s="1178"/>
      <c r="BJ338" s="1178"/>
      <c r="BK338" s="1186"/>
      <c r="BL338" s="1187">
        <v>-880</v>
      </c>
      <c r="BM338" s="1187"/>
      <c r="BN338" s="1187"/>
      <c r="BO338" s="1187"/>
      <c r="BP338" s="1187"/>
      <c r="BQ338" s="1187"/>
      <c r="BR338" s="1187"/>
      <c r="BS338" s="1187"/>
      <c r="BT338" s="1187"/>
      <c r="BU338" s="1187"/>
      <c r="BV338" s="1191"/>
      <c r="BW338" s="1186"/>
      <c r="BX338" s="1186"/>
      <c r="BY338" s="1186"/>
      <c r="BZ338" s="1186"/>
      <c r="CA338" s="1186"/>
      <c r="CB338" s="1186"/>
      <c r="CC338" s="1186"/>
      <c r="CD338" s="1186"/>
      <c r="CE338" s="1186"/>
      <c r="CF338" s="1186"/>
      <c r="CG338" s="1186"/>
      <c r="CH338" s="1186"/>
      <c r="CI338" s="1186"/>
      <c r="CJ338" s="1186"/>
      <c r="CK338" s="1186"/>
      <c r="CL338" s="1186"/>
      <c r="CM338" s="1186"/>
      <c r="CN338" s="1186"/>
      <c r="CO338" s="1186"/>
      <c r="CP338" s="1186"/>
      <c r="CQ338" s="1186"/>
      <c r="CR338" s="1186"/>
      <c r="CS338" s="1186"/>
      <c r="CT338" s="1186"/>
      <c r="CU338" s="1186"/>
      <c r="CV338" s="1186"/>
      <c r="CW338" s="1186"/>
      <c r="CX338" s="1186"/>
      <c r="CY338" s="1186"/>
      <c r="CZ338" s="1186"/>
      <c r="DA338" s="1186"/>
      <c r="DB338" s="1186"/>
      <c r="DC338" s="1186"/>
      <c r="DD338" s="1186"/>
      <c r="DE338" s="1186"/>
      <c r="DF338" s="1186"/>
      <c r="DG338" s="1186"/>
      <c r="DH338" s="1186"/>
      <c r="DI338" s="1186"/>
      <c r="DJ338" s="1186"/>
      <c r="DK338" s="1186"/>
      <c r="DL338" s="1186"/>
      <c r="DM338" s="1186"/>
      <c r="DN338" s="1186"/>
      <c r="DO338" s="1186"/>
      <c r="DP338" s="1186"/>
      <c r="DQ338" s="1186"/>
      <c r="DR338" s="1186"/>
      <c r="DS338" s="1186"/>
      <c r="DT338" s="1186"/>
      <c r="DU338" s="1186"/>
      <c r="DV338" s="1186"/>
      <c r="DW338" s="1186"/>
      <c r="DX338" s="1186"/>
      <c r="DY338" s="1186"/>
      <c r="DZ338" s="1186"/>
      <c r="EA338" s="1186"/>
      <c r="EB338" s="1186"/>
      <c r="EC338" s="1186"/>
      <c r="ED338" s="1186"/>
      <c r="EE338" s="1186"/>
      <c r="EF338" s="1186"/>
      <c r="EG338" s="1186"/>
      <c r="EH338" s="1186"/>
      <c r="EI338" s="1186"/>
      <c r="EJ338" s="1186"/>
      <c r="EK338" s="1197"/>
      <c r="EL338" s="1198"/>
      <c r="EM338" s="1186"/>
      <c r="EN338" s="1186"/>
      <c r="EO338" s="1186"/>
      <c r="EP338" s="1186"/>
      <c r="EQ338" s="1186"/>
      <c r="ER338" s="1186"/>
      <c r="ES338" s="1186"/>
      <c r="ET338" s="1186"/>
      <c r="EU338" s="1186"/>
      <c r="EV338" s="1186"/>
      <c r="EW338" s="1186"/>
      <c r="EX338" s="1186"/>
      <c r="EY338" s="1186"/>
      <c r="EZ338" s="1186"/>
      <c r="FA338" s="1186"/>
      <c r="FB338" s="1186"/>
      <c r="FC338" s="1209"/>
      <c r="FD338" s="1186"/>
      <c r="FE338" s="1186"/>
      <c r="FF338" s="1186"/>
      <c r="FG338" s="1186"/>
      <c r="FH338" s="1186"/>
      <c r="FI338" s="1186"/>
      <c r="FJ338" s="1186"/>
      <c r="FK338" s="1186"/>
      <c r="FL338" s="1209"/>
      <c r="FM338" s="1186"/>
      <c r="FN338" s="1186"/>
      <c r="FO338" s="1186"/>
      <c r="FP338" s="1186"/>
      <c r="FQ338" s="1186"/>
      <c r="FR338" s="1186"/>
      <c r="FS338" s="1186"/>
      <c r="FT338" s="1186">
        <v>1</v>
      </c>
      <c r="FU338" s="1186"/>
      <c r="FV338" s="1186"/>
      <c r="FW338" s="1186"/>
      <c r="FX338" s="1186"/>
      <c r="FY338" s="1186"/>
      <c r="FZ338" s="1186"/>
      <c r="GA338" s="1186"/>
      <c r="GB338" s="1186"/>
      <c r="GC338" s="1186"/>
      <c r="GD338" s="1186"/>
      <c r="GE338" s="1186"/>
      <c r="GF338" s="1186"/>
      <c r="GG338" s="1186"/>
      <c r="GH338" s="1186"/>
      <c r="GI338" s="1186"/>
      <c r="GJ338" s="1186"/>
      <c r="GK338" s="1186"/>
      <c r="GL338" s="1186"/>
      <c r="GM338" s="1186"/>
      <c r="GN338" s="1186"/>
      <c r="GO338" s="1186"/>
      <c r="GP338" s="1186"/>
      <c r="GQ338" s="1186"/>
      <c r="GR338" s="1186"/>
      <c r="GS338" s="1186"/>
      <c r="GT338" s="1186"/>
      <c r="GU338" s="1186"/>
      <c r="GV338" s="1186"/>
      <c r="GW338" s="1186"/>
      <c r="GX338" s="1186"/>
      <c r="GY338" s="1218"/>
      <c r="GZ338" s="364">
        <f t="shared" si="278"/>
        <v>0</v>
      </c>
      <c r="HA338" s="365">
        <f t="shared" si="260"/>
        <v>1</v>
      </c>
      <c r="HB338" s="366">
        <f t="shared" si="279"/>
        <v>1</v>
      </c>
      <c r="HC338" s="366">
        <v>0</v>
      </c>
      <c r="HD338" s="365">
        <v>288</v>
      </c>
      <c r="HE338" s="365">
        <v>0</v>
      </c>
      <c r="HF338" s="54"/>
      <c r="HG338" s="708"/>
      <c r="HH338" s="708">
        <v>0.28</v>
      </c>
      <c r="HI338" s="709">
        <f t="shared" si="262"/>
        <v>0.28</v>
      </c>
      <c r="HJ338" s="710"/>
      <c r="HK338" s="710">
        <v>2.02</v>
      </c>
      <c r="HL338" s="738">
        <f t="shared" si="280"/>
        <v>-0.0767590618336886</v>
      </c>
      <c r="HM338" s="739"/>
      <c r="HN338" s="739"/>
      <c r="HO338" s="739">
        <v>2.02</v>
      </c>
      <c r="HP338" s="740">
        <f t="shared" si="264"/>
        <v>1775.58</v>
      </c>
      <c r="HQ338" s="738">
        <f t="shared" si="265"/>
        <v>-0.0767590618336886</v>
      </c>
      <c r="HR338" s="741"/>
      <c r="HS338" s="742">
        <v>44927</v>
      </c>
      <c r="HT338" s="739">
        <f ca="1" t="shared" si="281"/>
        <v>5</v>
      </c>
      <c r="HU338" s="739">
        <f ca="1" t="shared" si="282"/>
        <v>150</v>
      </c>
      <c r="HV338" s="739">
        <v>880</v>
      </c>
      <c r="HW338" s="739">
        <f t="shared" si="268"/>
        <v>1</v>
      </c>
      <c r="HX338" s="761">
        <f t="shared" si="285"/>
        <v>0.00113700966458215</v>
      </c>
      <c r="HY338" s="739">
        <f ca="1" t="shared" si="286"/>
        <v>0.0027667235171499</v>
      </c>
      <c r="HZ338" s="739">
        <f t="shared" si="271"/>
        <v>879</v>
      </c>
      <c r="IA338" s="739"/>
      <c r="IB338" s="739">
        <f ca="1" t="shared" si="272"/>
        <v>0.2</v>
      </c>
      <c r="IC338" s="769">
        <f ca="1" t="shared" si="273"/>
        <v>0.00666666666666667</v>
      </c>
      <c r="ID338" s="769">
        <f ca="1" t="shared" si="274"/>
        <v>131850</v>
      </c>
      <c r="IE338" s="739"/>
      <c r="IF338" s="739"/>
      <c r="IG338" s="739"/>
      <c r="IH338" s="739"/>
      <c r="II338" s="739"/>
      <c r="IJ338" s="739"/>
      <c r="IK338" s="739"/>
      <c r="IL338" s="743"/>
      <c r="IM338" s="743"/>
      <c r="IN338" s="743"/>
      <c r="IO338" s="743"/>
      <c r="IP338" s="743"/>
      <c r="IQ338" s="739"/>
      <c r="IR338" s="739"/>
      <c r="IS338" s="739"/>
      <c r="IT338" s="739"/>
      <c r="IU338" s="739"/>
      <c r="IV338" s="739"/>
      <c r="IW338" s="739"/>
      <c r="IX338" s="739"/>
      <c r="IY338" s="739"/>
      <c r="IZ338" s="739"/>
      <c r="JA338" s="739"/>
      <c r="JB338" s="743">
        <v>0</v>
      </c>
      <c r="JC338" s="743">
        <v>0</v>
      </c>
      <c r="JD338" s="743">
        <v>0</v>
      </c>
      <c r="JE338" s="743">
        <v>0</v>
      </c>
      <c r="JF338" s="743">
        <v>0</v>
      </c>
      <c r="JG338" s="739">
        <v>0</v>
      </c>
      <c r="JH338" s="739">
        <v>0</v>
      </c>
      <c r="JI338" s="739">
        <v>0</v>
      </c>
      <c r="JJ338" s="739">
        <v>0</v>
      </c>
      <c r="JK338" s="739">
        <v>0</v>
      </c>
      <c r="JL338" s="739">
        <v>0</v>
      </c>
      <c r="JM338" s="739">
        <v>0</v>
      </c>
      <c r="JN338" s="28">
        <f t="shared" si="283"/>
        <v>0</v>
      </c>
      <c r="JO338" s="28">
        <f t="shared" si="284"/>
        <v>0</v>
      </c>
      <c r="JP338" s="28"/>
      <c r="JQ338" s="28"/>
      <c r="JR338" s="28"/>
      <c r="JS338" s="28"/>
      <c r="JT338" s="28"/>
      <c r="JU338" s="28"/>
      <c r="JV338" s="28"/>
      <c r="JW338" s="28"/>
      <c r="JX338" s="28"/>
      <c r="JY338" s="28"/>
      <c r="JZ338" s="28"/>
      <c r="KA338" s="28"/>
      <c r="KB338" s="28"/>
      <c r="KC338" s="28"/>
      <c r="KD338" s="28"/>
      <c r="KE338" s="824"/>
    </row>
    <row r="339" s="786" customFormat="1" hidden="1" customHeight="1" spans="1:291">
      <c r="A339" s="847" t="s">
        <v>1334</v>
      </c>
      <c r="B339" s="343"/>
      <c r="C339" s="95" t="s">
        <v>1917</v>
      </c>
      <c r="D339" s="95" t="s">
        <v>2249</v>
      </c>
      <c r="E339" s="411"/>
      <c r="F339" s="1235" t="s">
        <v>2271</v>
      </c>
      <c r="G339" s="112" t="s">
        <v>898</v>
      </c>
      <c r="H339" s="1263" t="s">
        <v>898</v>
      </c>
      <c r="I339" s="99">
        <f t="shared" si="277"/>
        <v>-1</v>
      </c>
      <c r="J339" s="1129">
        <v>593</v>
      </c>
      <c r="K339" s="1130">
        <f t="shared" si="289"/>
        <v>592</v>
      </c>
      <c r="L339" s="1131">
        <f t="shared" si="290"/>
        <v>592</v>
      </c>
      <c r="M339" s="1132"/>
      <c r="N339" s="1137"/>
      <c r="O339" s="1134"/>
      <c r="P339" s="1135">
        <f t="shared" si="287"/>
        <v>0</v>
      </c>
      <c r="Q339" s="1154">
        <f t="shared" si="288"/>
        <v>0</v>
      </c>
      <c r="R339" s="1153"/>
      <c r="S339" s="1237"/>
      <c r="T339" s="1237"/>
      <c r="U339" s="1237"/>
      <c r="V339" s="1237"/>
      <c r="W339" s="1237"/>
      <c r="X339" s="1237"/>
      <c r="Y339" s="1237"/>
      <c r="Z339" s="1237"/>
      <c r="AA339" s="1153"/>
      <c r="AB339" s="1166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76"/>
      <c r="AT339" s="1177"/>
      <c r="AU339" s="1178"/>
      <c r="AV339" s="1178"/>
      <c r="AW339" s="1178"/>
      <c r="AX339" s="1178"/>
      <c r="AY339" s="1178"/>
      <c r="AZ339" s="1178"/>
      <c r="BA339" s="1178"/>
      <c r="BB339" s="1178"/>
      <c r="BC339" s="1178"/>
      <c r="BD339" s="1178"/>
      <c r="BE339" s="1178"/>
      <c r="BF339" s="1178"/>
      <c r="BG339" s="1178"/>
      <c r="BH339" s="1178"/>
      <c r="BI339" s="1178"/>
      <c r="BJ339" s="1178"/>
      <c r="BK339" s="1186"/>
      <c r="BL339" s="1187">
        <v>-593</v>
      </c>
      <c r="BM339" s="1187"/>
      <c r="BN339" s="1187"/>
      <c r="BO339" s="1187"/>
      <c r="BP339" s="1187"/>
      <c r="BQ339" s="1187"/>
      <c r="BR339" s="1187"/>
      <c r="BS339" s="1187"/>
      <c r="BT339" s="1187"/>
      <c r="BU339" s="1187"/>
      <c r="BV339" s="1191"/>
      <c r="BW339" s="1186"/>
      <c r="BX339" s="1186"/>
      <c r="BY339" s="1186"/>
      <c r="BZ339" s="1186"/>
      <c r="CA339" s="1186"/>
      <c r="CB339" s="1186"/>
      <c r="CC339" s="1186"/>
      <c r="CD339" s="1186"/>
      <c r="CE339" s="1186"/>
      <c r="CF339" s="1186"/>
      <c r="CG339" s="1186"/>
      <c r="CH339" s="1186"/>
      <c r="CI339" s="1186"/>
      <c r="CJ339" s="1186"/>
      <c r="CK339" s="1186"/>
      <c r="CL339" s="1186"/>
      <c r="CM339" s="1186"/>
      <c r="CN339" s="1186"/>
      <c r="CO339" s="1186"/>
      <c r="CP339" s="1186"/>
      <c r="CQ339" s="1186"/>
      <c r="CR339" s="1186"/>
      <c r="CS339" s="1186"/>
      <c r="CT339" s="1186"/>
      <c r="CU339" s="1186"/>
      <c r="CV339" s="1186"/>
      <c r="CW339" s="1186"/>
      <c r="CX339" s="1186"/>
      <c r="CY339" s="1186"/>
      <c r="CZ339" s="1186"/>
      <c r="DA339" s="1186"/>
      <c r="DB339" s="1186"/>
      <c r="DC339" s="1186"/>
      <c r="DD339" s="1186"/>
      <c r="DE339" s="1186"/>
      <c r="DF339" s="1186"/>
      <c r="DG339" s="1186"/>
      <c r="DH339" s="1186"/>
      <c r="DI339" s="1186"/>
      <c r="DJ339" s="1186"/>
      <c r="DK339" s="1186"/>
      <c r="DL339" s="1186"/>
      <c r="DM339" s="1186"/>
      <c r="DN339" s="1186"/>
      <c r="DO339" s="1186"/>
      <c r="DP339" s="1186"/>
      <c r="DQ339" s="1186"/>
      <c r="DR339" s="1186"/>
      <c r="DS339" s="1186"/>
      <c r="DT339" s="1186"/>
      <c r="DU339" s="1186"/>
      <c r="DV339" s="1186"/>
      <c r="DW339" s="1186"/>
      <c r="DX339" s="1186"/>
      <c r="DY339" s="1186"/>
      <c r="DZ339" s="1186"/>
      <c r="EA339" s="1186"/>
      <c r="EB339" s="1186"/>
      <c r="EC339" s="1186"/>
      <c r="ED339" s="1186"/>
      <c r="EE339" s="1186"/>
      <c r="EF339" s="1186"/>
      <c r="EG339" s="1186"/>
      <c r="EH339" s="1186"/>
      <c r="EI339" s="1186"/>
      <c r="EJ339" s="1186"/>
      <c r="EK339" s="1197"/>
      <c r="EL339" s="1198"/>
      <c r="EM339" s="1186"/>
      <c r="EN339" s="1186"/>
      <c r="EO339" s="1186"/>
      <c r="EP339" s="1186"/>
      <c r="EQ339" s="1186"/>
      <c r="ER339" s="1186"/>
      <c r="ES339" s="1186"/>
      <c r="ET339" s="1186"/>
      <c r="EU339" s="1186"/>
      <c r="EV339" s="1186"/>
      <c r="EW339" s="1186"/>
      <c r="EX339" s="1186"/>
      <c r="EY339" s="1186"/>
      <c r="EZ339" s="1186"/>
      <c r="FA339" s="1186"/>
      <c r="FB339" s="1186"/>
      <c r="FC339" s="1209"/>
      <c r="FD339" s="1186"/>
      <c r="FE339" s="1186"/>
      <c r="FF339" s="1186"/>
      <c r="FG339" s="1186"/>
      <c r="FH339" s="1186"/>
      <c r="FI339" s="1186"/>
      <c r="FJ339" s="1186"/>
      <c r="FK339" s="1186"/>
      <c r="FL339" s="1209"/>
      <c r="FM339" s="1186"/>
      <c r="FN339" s="1186"/>
      <c r="FO339" s="1186"/>
      <c r="FP339" s="1186"/>
      <c r="FQ339" s="1186"/>
      <c r="FR339" s="1186"/>
      <c r="FS339" s="1186"/>
      <c r="FT339" s="1186">
        <v>1</v>
      </c>
      <c r="FU339" s="1186"/>
      <c r="FV339" s="1186"/>
      <c r="FW339" s="1186"/>
      <c r="FX339" s="1186"/>
      <c r="FY339" s="1186"/>
      <c r="FZ339" s="1186"/>
      <c r="GA339" s="1186"/>
      <c r="GB339" s="1186"/>
      <c r="GC339" s="1186"/>
      <c r="GD339" s="1186"/>
      <c r="GE339" s="1186"/>
      <c r="GF339" s="1186"/>
      <c r="GG339" s="1186"/>
      <c r="GH339" s="1186"/>
      <c r="GI339" s="1186"/>
      <c r="GJ339" s="1186"/>
      <c r="GK339" s="1186"/>
      <c r="GL339" s="1186"/>
      <c r="GM339" s="1186"/>
      <c r="GN339" s="1186"/>
      <c r="GO339" s="1186"/>
      <c r="GP339" s="1186"/>
      <c r="GQ339" s="1186"/>
      <c r="GR339" s="1186"/>
      <c r="GS339" s="1186"/>
      <c r="GT339" s="1186"/>
      <c r="GU339" s="1186"/>
      <c r="GV339" s="1186"/>
      <c r="GW339" s="1186"/>
      <c r="GX339" s="1186"/>
      <c r="GY339" s="1218"/>
      <c r="GZ339" s="364">
        <f t="shared" si="278"/>
        <v>0</v>
      </c>
      <c r="HA339" s="365">
        <f t="shared" si="260"/>
        <v>1</v>
      </c>
      <c r="HB339" s="366">
        <f t="shared" si="279"/>
        <v>1</v>
      </c>
      <c r="HC339" s="366">
        <v>0</v>
      </c>
      <c r="HD339" s="365">
        <v>0</v>
      </c>
      <c r="HE339" s="365">
        <v>0</v>
      </c>
      <c r="HF339" s="54"/>
      <c r="HG339" s="708"/>
      <c r="HH339" s="708">
        <v>0.23</v>
      </c>
      <c r="HI339" s="709">
        <f t="shared" si="262"/>
        <v>0.23</v>
      </c>
      <c r="HJ339" s="710"/>
      <c r="HK339" s="710">
        <v>1.73</v>
      </c>
      <c r="HL339" s="738">
        <f t="shared" si="280"/>
        <v>-0.122647631408176</v>
      </c>
      <c r="HM339" s="739"/>
      <c r="HN339" s="739"/>
      <c r="HO339" s="739">
        <v>1.73</v>
      </c>
      <c r="HP339" s="740">
        <f t="shared" si="264"/>
        <v>1024.16</v>
      </c>
      <c r="HQ339" s="738">
        <f t="shared" si="265"/>
        <v>-0.122647631408176</v>
      </c>
      <c r="HR339" s="741"/>
      <c r="HS339" s="742">
        <v>44927</v>
      </c>
      <c r="HT339" s="739">
        <f ca="1" t="shared" si="281"/>
        <v>5</v>
      </c>
      <c r="HU339" s="739">
        <f ca="1" t="shared" si="282"/>
        <v>150</v>
      </c>
      <c r="HV339" s="739">
        <v>593</v>
      </c>
      <c r="HW339" s="739">
        <f t="shared" si="268"/>
        <v>1</v>
      </c>
      <c r="HX339" s="761">
        <f t="shared" si="285"/>
        <v>0.00168776371308017</v>
      </c>
      <c r="HY339" s="739">
        <f ca="1" t="shared" si="286"/>
        <v>0.00410689170182841</v>
      </c>
      <c r="HZ339" s="739">
        <f t="shared" si="271"/>
        <v>592</v>
      </c>
      <c r="IA339" s="739"/>
      <c r="IB339" s="739">
        <f ca="1" t="shared" si="272"/>
        <v>0.2</v>
      </c>
      <c r="IC339" s="769">
        <f ca="1" t="shared" si="273"/>
        <v>0.00666666666666667</v>
      </c>
      <c r="ID339" s="769">
        <f ca="1" t="shared" si="274"/>
        <v>88800</v>
      </c>
      <c r="IE339" s="739"/>
      <c r="IF339" s="739"/>
      <c r="IG339" s="739"/>
      <c r="IH339" s="739"/>
      <c r="II339" s="739"/>
      <c r="IJ339" s="739"/>
      <c r="IK339" s="739"/>
      <c r="IL339" s="743"/>
      <c r="IM339" s="743"/>
      <c r="IN339" s="743"/>
      <c r="IO339" s="743"/>
      <c r="IP339" s="743"/>
      <c r="IQ339" s="739"/>
      <c r="IR339" s="739"/>
      <c r="IS339" s="739"/>
      <c r="IT339" s="739"/>
      <c r="IU339" s="739"/>
      <c r="IV339" s="739"/>
      <c r="IW339" s="739"/>
      <c r="IX339" s="739"/>
      <c r="IY339" s="739"/>
      <c r="IZ339" s="739"/>
      <c r="JA339" s="739"/>
      <c r="JB339" s="743">
        <v>0</v>
      </c>
      <c r="JC339" s="743">
        <v>0</v>
      </c>
      <c r="JD339" s="743">
        <v>0</v>
      </c>
      <c r="JE339" s="743">
        <v>0</v>
      </c>
      <c r="JF339" s="743">
        <v>0</v>
      </c>
      <c r="JG339" s="739">
        <v>0</v>
      </c>
      <c r="JH339" s="739">
        <v>0</v>
      </c>
      <c r="JI339" s="739">
        <v>0</v>
      </c>
      <c r="JJ339" s="739">
        <v>0</v>
      </c>
      <c r="JK339" s="739">
        <v>0</v>
      </c>
      <c r="JL339" s="739">
        <v>0</v>
      </c>
      <c r="JM339" s="739">
        <v>0</v>
      </c>
      <c r="JN339" s="28">
        <f t="shared" si="283"/>
        <v>0</v>
      </c>
      <c r="JO339" s="28">
        <f t="shared" si="284"/>
        <v>0</v>
      </c>
      <c r="JP339" s="28"/>
      <c r="JQ339" s="28"/>
      <c r="JR339" s="28"/>
      <c r="JS339" s="28"/>
      <c r="JT339" s="28"/>
      <c r="JU339" s="28"/>
      <c r="JV339" s="28"/>
      <c r="JW339" s="28"/>
      <c r="JX339" s="28"/>
      <c r="JY339" s="28"/>
      <c r="JZ339" s="28"/>
      <c r="KA339" s="28"/>
      <c r="KB339" s="28"/>
      <c r="KC339" s="28"/>
      <c r="KD339" s="28"/>
      <c r="KE339" s="824"/>
    </row>
    <row r="340" s="786" customFormat="1" hidden="1" customHeight="1" spans="1:291">
      <c r="A340" s="847" t="s">
        <v>1334</v>
      </c>
      <c r="B340" s="343"/>
      <c r="C340" s="95" t="s">
        <v>1917</v>
      </c>
      <c r="D340" s="95" t="s">
        <v>2249</v>
      </c>
      <c r="E340" s="411"/>
      <c r="F340" s="1235" t="s">
        <v>2272</v>
      </c>
      <c r="G340" s="112" t="s">
        <v>898</v>
      </c>
      <c r="H340" s="1263" t="s">
        <v>898</v>
      </c>
      <c r="I340" s="99">
        <f t="shared" si="277"/>
        <v>-1</v>
      </c>
      <c r="J340" s="1129">
        <v>908</v>
      </c>
      <c r="K340" s="1130">
        <f t="shared" si="289"/>
        <v>907</v>
      </c>
      <c r="L340" s="1131">
        <f t="shared" si="290"/>
        <v>907</v>
      </c>
      <c r="M340" s="1132"/>
      <c r="N340" s="1137"/>
      <c r="O340" s="1134"/>
      <c r="P340" s="1135">
        <f t="shared" si="287"/>
        <v>0</v>
      </c>
      <c r="Q340" s="1154">
        <f t="shared" si="288"/>
        <v>0</v>
      </c>
      <c r="R340" s="1153"/>
      <c r="S340" s="1237"/>
      <c r="T340" s="1237"/>
      <c r="U340" s="1237"/>
      <c r="V340" s="1237"/>
      <c r="W340" s="1237"/>
      <c r="X340" s="1237"/>
      <c r="Y340" s="1237"/>
      <c r="Z340" s="1237"/>
      <c r="AA340" s="1153"/>
      <c r="AB340" s="1166"/>
      <c r="AC340" s="1153"/>
      <c r="AD340" s="1153"/>
      <c r="AE340" s="1153"/>
      <c r="AF340" s="1153"/>
      <c r="AG340" s="1153"/>
      <c r="AH340" s="1153"/>
      <c r="AI340" s="1153"/>
      <c r="AJ340" s="1153"/>
      <c r="AK340" s="1153"/>
      <c r="AL340" s="1153"/>
      <c r="AM340" s="1153"/>
      <c r="AN340" s="1153"/>
      <c r="AO340" s="1153"/>
      <c r="AP340" s="1153"/>
      <c r="AQ340" s="1153"/>
      <c r="AR340" s="1153"/>
      <c r="AS340" s="1176"/>
      <c r="AT340" s="1177"/>
      <c r="AU340" s="1178"/>
      <c r="AV340" s="1178"/>
      <c r="AW340" s="1178"/>
      <c r="AX340" s="1178"/>
      <c r="AY340" s="1178"/>
      <c r="AZ340" s="1178"/>
      <c r="BA340" s="1178"/>
      <c r="BB340" s="1178"/>
      <c r="BC340" s="1178"/>
      <c r="BD340" s="1178"/>
      <c r="BE340" s="1178"/>
      <c r="BF340" s="1178"/>
      <c r="BG340" s="1178"/>
      <c r="BH340" s="1178"/>
      <c r="BI340" s="1178"/>
      <c r="BJ340" s="1178"/>
      <c r="BK340" s="1186"/>
      <c r="BL340" s="1187">
        <v>-908</v>
      </c>
      <c r="BM340" s="1187"/>
      <c r="BN340" s="1187"/>
      <c r="BO340" s="1187"/>
      <c r="BP340" s="1187"/>
      <c r="BQ340" s="1187"/>
      <c r="BR340" s="1187"/>
      <c r="BS340" s="1187"/>
      <c r="BT340" s="1187"/>
      <c r="BU340" s="1187"/>
      <c r="BV340" s="1191"/>
      <c r="BW340" s="1186"/>
      <c r="BX340" s="1186"/>
      <c r="BY340" s="1186"/>
      <c r="BZ340" s="1186"/>
      <c r="CA340" s="1186"/>
      <c r="CB340" s="1186"/>
      <c r="CC340" s="1186"/>
      <c r="CD340" s="1186"/>
      <c r="CE340" s="1186"/>
      <c r="CF340" s="1186"/>
      <c r="CG340" s="1186"/>
      <c r="CH340" s="1186"/>
      <c r="CI340" s="1186"/>
      <c r="CJ340" s="1186"/>
      <c r="CK340" s="1186"/>
      <c r="CL340" s="1186"/>
      <c r="CM340" s="1186"/>
      <c r="CN340" s="1186"/>
      <c r="CO340" s="1186"/>
      <c r="CP340" s="1186"/>
      <c r="CQ340" s="1186"/>
      <c r="CR340" s="1186"/>
      <c r="CS340" s="1186"/>
      <c r="CT340" s="1186"/>
      <c r="CU340" s="1186"/>
      <c r="CV340" s="1186"/>
      <c r="CW340" s="1186"/>
      <c r="CX340" s="1186"/>
      <c r="CY340" s="1186"/>
      <c r="CZ340" s="1186"/>
      <c r="DA340" s="1186"/>
      <c r="DB340" s="1186"/>
      <c r="DC340" s="1186"/>
      <c r="DD340" s="1186"/>
      <c r="DE340" s="1186"/>
      <c r="DF340" s="1186"/>
      <c r="DG340" s="1186"/>
      <c r="DH340" s="1186"/>
      <c r="DI340" s="1186"/>
      <c r="DJ340" s="1186"/>
      <c r="DK340" s="1186"/>
      <c r="DL340" s="1186"/>
      <c r="DM340" s="1186"/>
      <c r="DN340" s="1186"/>
      <c r="DO340" s="1186"/>
      <c r="DP340" s="1186"/>
      <c r="DQ340" s="1186"/>
      <c r="DR340" s="1186"/>
      <c r="DS340" s="1186"/>
      <c r="DT340" s="1186"/>
      <c r="DU340" s="1186"/>
      <c r="DV340" s="1186"/>
      <c r="DW340" s="1186"/>
      <c r="DX340" s="1186"/>
      <c r="DY340" s="1186"/>
      <c r="DZ340" s="1186"/>
      <c r="EA340" s="1186"/>
      <c r="EB340" s="1186"/>
      <c r="EC340" s="1186"/>
      <c r="ED340" s="1186"/>
      <c r="EE340" s="1186"/>
      <c r="EF340" s="1186"/>
      <c r="EG340" s="1186"/>
      <c r="EH340" s="1186"/>
      <c r="EI340" s="1186"/>
      <c r="EJ340" s="1186"/>
      <c r="EK340" s="1197"/>
      <c r="EL340" s="1198"/>
      <c r="EM340" s="1186"/>
      <c r="EN340" s="1186"/>
      <c r="EO340" s="1186"/>
      <c r="EP340" s="1186"/>
      <c r="EQ340" s="1186"/>
      <c r="ER340" s="1186"/>
      <c r="ES340" s="1186"/>
      <c r="ET340" s="1186"/>
      <c r="EU340" s="1186"/>
      <c r="EV340" s="1186"/>
      <c r="EW340" s="1186"/>
      <c r="EX340" s="1186"/>
      <c r="EY340" s="1186"/>
      <c r="EZ340" s="1186"/>
      <c r="FA340" s="1186"/>
      <c r="FB340" s="1186"/>
      <c r="FC340" s="1209"/>
      <c r="FD340" s="1186"/>
      <c r="FE340" s="1186"/>
      <c r="FF340" s="1186"/>
      <c r="FG340" s="1186"/>
      <c r="FH340" s="1186"/>
      <c r="FI340" s="1186"/>
      <c r="FJ340" s="1186"/>
      <c r="FK340" s="1186"/>
      <c r="FL340" s="1209"/>
      <c r="FM340" s="1186"/>
      <c r="FN340" s="1186"/>
      <c r="FO340" s="1186"/>
      <c r="FP340" s="1186"/>
      <c r="FQ340" s="1186"/>
      <c r="FR340" s="1186"/>
      <c r="FS340" s="1186"/>
      <c r="FT340" s="1186">
        <v>1</v>
      </c>
      <c r="FU340" s="1186"/>
      <c r="FV340" s="1186"/>
      <c r="FW340" s="1186"/>
      <c r="FX340" s="1186"/>
      <c r="FY340" s="1186"/>
      <c r="FZ340" s="1186"/>
      <c r="GA340" s="1186"/>
      <c r="GB340" s="1186"/>
      <c r="GC340" s="1186"/>
      <c r="GD340" s="1186"/>
      <c r="GE340" s="1186"/>
      <c r="GF340" s="1186"/>
      <c r="GG340" s="1186"/>
      <c r="GH340" s="1186"/>
      <c r="GI340" s="1186"/>
      <c r="GJ340" s="1186"/>
      <c r="GK340" s="1186"/>
      <c r="GL340" s="1186"/>
      <c r="GM340" s="1186"/>
      <c r="GN340" s="1186"/>
      <c r="GO340" s="1186"/>
      <c r="GP340" s="1186"/>
      <c r="GQ340" s="1186"/>
      <c r="GR340" s="1186"/>
      <c r="GS340" s="1186"/>
      <c r="GT340" s="1186"/>
      <c r="GU340" s="1186"/>
      <c r="GV340" s="1186"/>
      <c r="GW340" s="1186"/>
      <c r="GX340" s="1186"/>
      <c r="GY340" s="1218"/>
      <c r="GZ340" s="364">
        <f t="shared" si="278"/>
        <v>0</v>
      </c>
      <c r="HA340" s="365">
        <f t="shared" si="260"/>
        <v>1</v>
      </c>
      <c r="HB340" s="366">
        <f t="shared" si="279"/>
        <v>1</v>
      </c>
      <c r="HC340" s="366">
        <v>882</v>
      </c>
      <c r="HD340" s="365">
        <v>200</v>
      </c>
      <c r="HE340" s="365">
        <v>0</v>
      </c>
      <c r="HF340" s="54"/>
      <c r="HG340" s="708"/>
      <c r="HH340" s="708">
        <v>0.23</v>
      </c>
      <c r="HI340" s="709">
        <f t="shared" si="262"/>
        <v>0.23</v>
      </c>
      <c r="HJ340" s="710"/>
      <c r="HK340" s="710">
        <v>1.73</v>
      </c>
      <c r="HL340" s="738">
        <f t="shared" si="280"/>
        <v>-0.122647631408176</v>
      </c>
      <c r="HM340" s="739"/>
      <c r="HN340" s="739"/>
      <c r="HO340" s="739">
        <v>1.73</v>
      </c>
      <c r="HP340" s="740">
        <f t="shared" si="264"/>
        <v>1569.11</v>
      </c>
      <c r="HQ340" s="738">
        <f t="shared" si="265"/>
        <v>-0.122647631408176</v>
      </c>
      <c r="HR340" s="741"/>
      <c r="HS340" s="742">
        <v>44927</v>
      </c>
      <c r="HT340" s="739">
        <f ca="1" t="shared" si="281"/>
        <v>5</v>
      </c>
      <c r="HU340" s="739">
        <f ca="1" t="shared" si="282"/>
        <v>150</v>
      </c>
      <c r="HV340" s="739">
        <v>908</v>
      </c>
      <c r="HW340" s="739">
        <f t="shared" si="268"/>
        <v>1</v>
      </c>
      <c r="HX340" s="761">
        <f t="shared" si="285"/>
        <v>0.00110192837465565</v>
      </c>
      <c r="HY340" s="739">
        <f ca="1" t="shared" si="286"/>
        <v>0.00268135904499541</v>
      </c>
      <c r="HZ340" s="739">
        <f t="shared" si="271"/>
        <v>907</v>
      </c>
      <c r="IA340" s="739"/>
      <c r="IB340" s="739">
        <f ca="1" t="shared" si="272"/>
        <v>0.2</v>
      </c>
      <c r="IC340" s="769">
        <f ca="1" t="shared" si="273"/>
        <v>0.00666666666666667</v>
      </c>
      <c r="ID340" s="769">
        <f ca="1" t="shared" si="274"/>
        <v>136050</v>
      </c>
      <c r="IE340" s="739"/>
      <c r="IF340" s="739"/>
      <c r="IG340" s="739"/>
      <c r="IH340" s="739"/>
      <c r="II340" s="739"/>
      <c r="IJ340" s="739"/>
      <c r="IK340" s="739"/>
      <c r="IL340" s="743"/>
      <c r="IM340" s="743"/>
      <c r="IN340" s="743"/>
      <c r="IO340" s="743"/>
      <c r="IP340" s="743"/>
      <c r="IQ340" s="739"/>
      <c r="IR340" s="739"/>
      <c r="IS340" s="739"/>
      <c r="IT340" s="739"/>
      <c r="IU340" s="739"/>
      <c r="IV340" s="739"/>
      <c r="IW340" s="739"/>
      <c r="IX340" s="739"/>
      <c r="IY340" s="739"/>
      <c r="IZ340" s="739"/>
      <c r="JA340" s="739"/>
      <c r="JB340" s="743">
        <v>0</v>
      </c>
      <c r="JC340" s="743">
        <v>0</v>
      </c>
      <c r="JD340" s="743">
        <v>0</v>
      </c>
      <c r="JE340" s="743">
        <v>0</v>
      </c>
      <c r="JF340" s="743">
        <v>0</v>
      </c>
      <c r="JG340" s="739">
        <v>300</v>
      </c>
      <c r="JH340" s="739">
        <v>0</v>
      </c>
      <c r="JI340" s="739">
        <v>150</v>
      </c>
      <c r="JJ340" s="739">
        <v>0</v>
      </c>
      <c r="JK340" s="739">
        <v>432</v>
      </c>
      <c r="JL340" s="739">
        <v>0</v>
      </c>
      <c r="JM340" s="739">
        <v>0</v>
      </c>
      <c r="JN340" s="28">
        <f t="shared" si="283"/>
        <v>882</v>
      </c>
      <c r="JO340" s="28">
        <f t="shared" si="284"/>
        <v>0</v>
      </c>
      <c r="JP340" s="28"/>
      <c r="JQ340" s="28"/>
      <c r="JR340" s="28"/>
      <c r="JS340" s="28"/>
      <c r="JT340" s="28"/>
      <c r="JU340" s="28"/>
      <c r="JV340" s="28"/>
      <c r="JW340" s="28"/>
      <c r="JX340" s="28"/>
      <c r="JY340" s="28"/>
      <c r="JZ340" s="28"/>
      <c r="KA340" s="28"/>
      <c r="KB340" s="28"/>
      <c r="KC340" s="28"/>
      <c r="KD340" s="28"/>
      <c r="KE340" s="824"/>
    </row>
    <row r="341" s="786" customFormat="1" hidden="1" customHeight="1" spans="1:291">
      <c r="A341" s="847" t="s">
        <v>1334</v>
      </c>
      <c r="B341" s="343"/>
      <c r="C341" s="95" t="s">
        <v>1917</v>
      </c>
      <c r="D341" s="95" t="s">
        <v>2249</v>
      </c>
      <c r="E341" s="411"/>
      <c r="F341" s="1235" t="s">
        <v>2273</v>
      </c>
      <c r="G341" s="112" t="s">
        <v>898</v>
      </c>
      <c r="H341" s="1263" t="s">
        <v>898</v>
      </c>
      <c r="I341" s="99">
        <f t="shared" si="277"/>
        <v>-376</v>
      </c>
      <c r="J341" s="1129">
        <v>1284</v>
      </c>
      <c r="K341" s="1130">
        <f t="shared" si="289"/>
        <v>908</v>
      </c>
      <c r="L341" s="1131">
        <f t="shared" si="290"/>
        <v>908</v>
      </c>
      <c r="M341" s="1132"/>
      <c r="N341" s="1137"/>
      <c r="O341" s="1134"/>
      <c r="P341" s="1135">
        <f t="shared" si="287"/>
        <v>0</v>
      </c>
      <c r="Q341" s="1154">
        <f t="shared" si="288"/>
        <v>0</v>
      </c>
      <c r="R341" s="1153"/>
      <c r="S341" s="1237"/>
      <c r="T341" s="1237"/>
      <c r="U341" s="1237"/>
      <c r="V341" s="1237"/>
      <c r="W341" s="1237"/>
      <c r="X341" s="1237"/>
      <c r="Y341" s="1237"/>
      <c r="Z341" s="1237"/>
      <c r="AA341" s="1153"/>
      <c r="AB341" s="1166"/>
      <c r="AC341" s="1153"/>
      <c r="AD341" s="1153"/>
      <c r="AE341" s="1153"/>
      <c r="AF341" s="1153"/>
      <c r="AG341" s="1153"/>
      <c r="AH341" s="1153"/>
      <c r="AI341" s="1153"/>
      <c r="AJ341" s="1153"/>
      <c r="AK341" s="1153"/>
      <c r="AL341" s="1153"/>
      <c r="AM341" s="1153"/>
      <c r="AN341" s="1153"/>
      <c r="AO341" s="1153"/>
      <c r="AP341" s="1153"/>
      <c r="AQ341" s="1153"/>
      <c r="AR341" s="1153"/>
      <c r="AS341" s="1176"/>
      <c r="AT341" s="1177"/>
      <c r="AU341" s="1178"/>
      <c r="AV341" s="1178"/>
      <c r="AW341" s="1178"/>
      <c r="AX341" s="1178"/>
      <c r="AY341" s="1178"/>
      <c r="AZ341" s="1178"/>
      <c r="BA341" s="1178"/>
      <c r="BB341" s="1178"/>
      <c r="BC341" s="1178"/>
      <c r="BD341" s="1178"/>
      <c r="BE341" s="1178"/>
      <c r="BF341" s="1178"/>
      <c r="BG341" s="1178"/>
      <c r="BH341" s="1178"/>
      <c r="BI341" s="1178"/>
      <c r="BJ341" s="1178"/>
      <c r="BK341" s="1186"/>
      <c r="BL341" s="1187">
        <v>-1284</v>
      </c>
      <c r="BM341" s="1187"/>
      <c r="BN341" s="1187"/>
      <c r="BO341" s="1187"/>
      <c r="BP341" s="1187"/>
      <c r="BQ341" s="1187"/>
      <c r="BR341" s="1187"/>
      <c r="BS341" s="1187"/>
      <c r="BT341" s="1187"/>
      <c r="BU341" s="1187"/>
      <c r="BV341" s="1191"/>
      <c r="BW341" s="1186"/>
      <c r="BX341" s="1186"/>
      <c r="BY341" s="1186"/>
      <c r="BZ341" s="1186"/>
      <c r="CA341" s="1186"/>
      <c r="CB341" s="1186"/>
      <c r="CC341" s="1186"/>
      <c r="CD341" s="1186"/>
      <c r="CE341" s="1186"/>
      <c r="CF341" s="1186"/>
      <c r="CG341" s="1186"/>
      <c r="CH341" s="1186"/>
      <c r="CI341" s="1186"/>
      <c r="CJ341" s="1186"/>
      <c r="CK341" s="1186"/>
      <c r="CL341" s="1186"/>
      <c r="CM341" s="1186"/>
      <c r="CN341" s="1186"/>
      <c r="CO341" s="1186"/>
      <c r="CP341" s="1186"/>
      <c r="CQ341" s="1186"/>
      <c r="CR341" s="1186"/>
      <c r="CS341" s="1186"/>
      <c r="CT341" s="1186"/>
      <c r="CU341" s="1186"/>
      <c r="CV341" s="1186"/>
      <c r="CW341" s="1186"/>
      <c r="CX341" s="1186"/>
      <c r="CY341" s="1186"/>
      <c r="CZ341" s="1186"/>
      <c r="DA341" s="1186"/>
      <c r="DB341" s="1186"/>
      <c r="DC341" s="1186"/>
      <c r="DD341" s="1186"/>
      <c r="DE341" s="1186"/>
      <c r="DF341" s="1186"/>
      <c r="DG341" s="1186"/>
      <c r="DH341" s="1186"/>
      <c r="DI341" s="1186"/>
      <c r="DJ341" s="1186"/>
      <c r="DK341" s="1186"/>
      <c r="DL341" s="1186"/>
      <c r="DM341" s="1186"/>
      <c r="DN341" s="1186"/>
      <c r="DO341" s="1186"/>
      <c r="DP341" s="1186"/>
      <c r="DQ341" s="1186"/>
      <c r="DR341" s="1186"/>
      <c r="DS341" s="1186"/>
      <c r="DT341" s="1186"/>
      <c r="DU341" s="1186"/>
      <c r="DV341" s="1186"/>
      <c r="DW341" s="1186"/>
      <c r="DX341" s="1186"/>
      <c r="DY341" s="1186"/>
      <c r="DZ341" s="1186"/>
      <c r="EA341" s="1186"/>
      <c r="EB341" s="1186"/>
      <c r="EC341" s="1186"/>
      <c r="ED341" s="1186"/>
      <c r="EE341" s="1186"/>
      <c r="EF341" s="1186"/>
      <c r="EG341" s="1186"/>
      <c r="EH341" s="1186"/>
      <c r="EI341" s="1186"/>
      <c r="EJ341" s="1186"/>
      <c r="EK341" s="1197"/>
      <c r="EL341" s="1198"/>
      <c r="EM341" s="1186"/>
      <c r="EN341" s="1186"/>
      <c r="EO341" s="1186"/>
      <c r="EP341" s="1186"/>
      <c r="EQ341" s="1186"/>
      <c r="ER341" s="1186"/>
      <c r="ES341" s="1186"/>
      <c r="ET341" s="1186"/>
      <c r="EU341" s="1186"/>
      <c r="EV341" s="1186"/>
      <c r="EW341" s="1186"/>
      <c r="EX341" s="1186"/>
      <c r="EY341" s="1186"/>
      <c r="EZ341" s="1186"/>
      <c r="FA341" s="1186"/>
      <c r="FB341" s="1186"/>
      <c r="FC341" s="1209"/>
      <c r="FD341" s="1186"/>
      <c r="FE341" s="1186"/>
      <c r="FF341" s="1186"/>
      <c r="FG341" s="1186"/>
      <c r="FH341" s="1186"/>
      <c r="FI341" s="1186"/>
      <c r="FJ341" s="1186"/>
      <c r="FK341" s="1186"/>
      <c r="FL341" s="1209"/>
      <c r="FM341" s="1186"/>
      <c r="FN341" s="1186"/>
      <c r="FO341" s="1186"/>
      <c r="FP341" s="1186"/>
      <c r="FQ341" s="1186"/>
      <c r="FR341" s="1186"/>
      <c r="FS341" s="1186"/>
      <c r="FT341" s="1186">
        <v>1</v>
      </c>
      <c r="FU341" s="1186"/>
      <c r="FV341" s="1186"/>
      <c r="FW341" s="1186"/>
      <c r="FX341" s="1186"/>
      <c r="FY341" s="1186"/>
      <c r="FZ341" s="1186"/>
      <c r="GA341" s="1186"/>
      <c r="GB341" s="1186"/>
      <c r="GC341" s="1186"/>
      <c r="GD341" s="1186"/>
      <c r="GE341" s="1186"/>
      <c r="GF341" s="1186"/>
      <c r="GG341" s="1186"/>
      <c r="GH341" s="1186"/>
      <c r="GI341" s="1186"/>
      <c r="GJ341" s="1186"/>
      <c r="GK341" s="1186"/>
      <c r="GL341" s="1186"/>
      <c r="GM341" s="1186"/>
      <c r="GN341" s="1186"/>
      <c r="GO341" s="1186">
        <v>375</v>
      </c>
      <c r="GP341" s="1186"/>
      <c r="GQ341" s="1186"/>
      <c r="GR341" s="1186"/>
      <c r="GS341" s="1186"/>
      <c r="GT341" s="1186"/>
      <c r="GU341" s="1186"/>
      <c r="GV341" s="1186"/>
      <c r="GW341" s="1186"/>
      <c r="GX341" s="1186"/>
      <c r="GY341" s="1218"/>
      <c r="GZ341" s="364">
        <f t="shared" si="278"/>
        <v>0</v>
      </c>
      <c r="HA341" s="365">
        <f t="shared" si="260"/>
        <v>376</v>
      </c>
      <c r="HB341" s="366">
        <f t="shared" si="279"/>
        <v>376</v>
      </c>
      <c r="HC341" s="366">
        <v>432</v>
      </c>
      <c r="HD341" s="365">
        <v>396</v>
      </c>
      <c r="HE341" s="365">
        <v>252</v>
      </c>
      <c r="HF341" s="54"/>
      <c r="HG341" s="708"/>
      <c r="HH341" s="708">
        <v>0.23</v>
      </c>
      <c r="HI341" s="709">
        <f t="shared" si="262"/>
        <v>86.48</v>
      </c>
      <c r="HJ341" s="710"/>
      <c r="HK341" s="710">
        <v>1.73</v>
      </c>
      <c r="HL341" s="738">
        <f t="shared" si="280"/>
        <v>-0.122647631408176</v>
      </c>
      <c r="HM341" s="739"/>
      <c r="HN341" s="739"/>
      <c r="HO341" s="739">
        <v>1.73</v>
      </c>
      <c r="HP341" s="740">
        <f t="shared" si="264"/>
        <v>1570.84</v>
      </c>
      <c r="HQ341" s="738">
        <f t="shared" si="265"/>
        <v>-0.122647631408176</v>
      </c>
      <c r="HR341" s="741"/>
      <c r="HS341" s="742">
        <v>44927</v>
      </c>
      <c r="HT341" s="739">
        <f ca="1" t="shared" si="281"/>
        <v>5</v>
      </c>
      <c r="HU341" s="739">
        <f ca="1" t="shared" si="282"/>
        <v>150</v>
      </c>
      <c r="HV341" s="739">
        <v>1284</v>
      </c>
      <c r="HW341" s="739">
        <f t="shared" si="268"/>
        <v>376</v>
      </c>
      <c r="HX341" s="761">
        <f t="shared" si="285"/>
        <v>0.343065693430657</v>
      </c>
      <c r="HY341" s="739">
        <f ca="1" t="shared" si="286"/>
        <v>0.834793187347932</v>
      </c>
      <c r="HZ341" s="739">
        <f t="shared" si="271"/>
        <v>908</v>
      </c>
      <c r="IA341" s="739"/>
      <c r="IB341" s="739">
        <f ca="1" t="shared" si="272"/>
        <v>75.2</v>
      </c>
      <c r="IC341" s="769">
        <f ca="1" t="shared" si="273"/>
        <v>2.50666666666667</v>
      </c>
      <c r="ID341" s="769">
        <f ca="1" t="shared" si="274"/>
        <v>362.234042553191</v>
      </c>
      <c r="IE341" s="739"/>
      <c r="IF341" s="739"/>
      <c r="IG341" s="739"/>
      <c r="IH341" s="739"/>
      <c r="II341" s="739"/>
      <c r="IJ341" s="739"/>
      <c r="IK341" s="739"/>
      <c r="IL341" s="743"/>
      <c r="IM341" s="743"/>
      <c r="IN341" s="743"/>
      <c r="IO341" s="743"/>
      <c r="IP341" s="743"/>
      <c r="IQ341" s="739"/>
      <c r="IR341" s="739"/>
      <c r="IS341" s="739"/>
      <c r="IT341" s="739"/>
      <c r="IU341" s="739"/>
      <c r="IV341" s="739"/>
      <c r="IW341" s="739"/>
      <c r="IX341" s="739"/>
      <c r="IY341" s="739"/>
      <c r="IZ341" s="739"/>
      <c r="JA341" s="739"/>
      <c r="JB341" s="743">
        <v>0</v>
      </c>
      <c r="JC341" s="743">
        <v>0</v>
      </c>
      <c r="JD341" s="743">
        <v>0</v>
      </c>
      <c r="JE341" s="743">
        <v>0</v>
      </c>
      <c r="JF341" s="743">
        <v>0</v>
      </c>
      <c r="JG341" s="739">
        <v>0</v>
      </c>
      <c r="JH341" s="739">
        <v>0</v>
      </c>
      <c r="JI341" s="739">
        <v>0</v>
      </c>
      <c r="JJ341" s="739">
        <v>0</v>
      </c>
      <c r="JK341" s="739">
        <v>432</v>
      </c>
      <c r="JL341" s="739">
        <v>0</v>
      </c>
      <c r="JM341" s="739">
        <v>0</v>
      </c>
      <c r="JN341" s="28">
        <f t="shared" si="283"/>
        <v>432</v>
      </c>
      <c r="JO341" s="28">
        <f t="shared" si="284"/>
        <v>0</v>
      </c>
      <c r="JP341" s="28"/>
      <c r="JQ341" s="28"/>
      <c r="JR341" s="28"/>
      <c r="JS341" s="28"/>
      <c r="JT341" s="28"/>
      <c r="JU341" s="28"/>
      <c r="JV341" s="28"/>
      <c r="JW341" s="28"/>
      <c r="JX341" s="28"/>
      <c r="JY341" s="28"/>
      <c r="JZ341" s="28"/>
      <c r="KA341" s="28"/>
      <c r="KB341" s="28"/>
      <c r="KC341" s="28"/>
      <c r="KD341" s="28"/>
      <c r="KE341" s="824"/>
    </row>
    <row r="342" s="786" customFormat="1" hidden="1" customHeight="1" spans="1:291">
      <c r="A342" s="847" t="s">
        <v>1334</v>
      </c>
      <c r="B342" s="343"/>
      <c r="C342" s="95" t="s">
        <v>1917</v>
      </c>
      <c r="D342" s="95" t="s">
        <v>2249</v>
      </c>
      <c r="E342" s="411"/>
      <c r="F342" s="1235" t="s">
        <v>2274</v>
      </c>
      <c r="G342" s="112" t="s">
        <v>898</v>
      </c>
      <c r="H342" s="1263" t="s">
        <v>898</v>
      </c>
      <c r="I342" s="99">
        <f t="shared" si="277"/>
        <v>-376</v>
      </c>
      <c r="J342" s="1129">
        <v>510</v>
      </c>
      <c r="K342" s="1130">
        <f t="shared" si="289"/>
        <v>134</v>
      </c>
      <c r="L342" s="1131">
        <f t="shared" si="290"/>
        <v>134</v>
      </c>
      <c r="M342" s="1132"/>
      <c r="N342" s="1137"/>
      <c r="O342" s="1134"/>
      <c r="P342" s="1135">
        <f t="shared" si="287"/>
        <v>0</v>
      </c>
      <c r="Q342" s="1154">
        <f t="shared" si="288"/>
        <v>0</v>
      </c>
      <c r="R342" s="1153"/>
      <c r="S342" s="1237"/>
      <c r="T342" s="1237"/>
      <c r="U342" s="1237"/>
      <c r="V342" s="1237"/>
      <c r="W342" s="1237"/>
      <c r="X342" s="1237"/>
      <c r="Y342" s="1237"/>
      <c r="Z342" s="1237"/>
      <c r="AA342" s="1153"/>
      <c r="AB342" s="1166"/>
      <c r="AC342" s="1153"/>
      <c r="AD342" s="1153"/>
      <c r="AE342" s="1153"/>
      <c r="AF342" s="1153"/>
      <c r="AG342" s="1153"/>
      <c r="AH342" s="1153"/>
      <c r="AI342" s="1153"/>
      <c r="AJ342" s="1153"/>
      <c r="AK342" s="1153"/>
      <c r="AL342" s="1153"/>
      <c r="AM342" s="1153"/>
      <c r="AN342" s="1153"/>
      <c r="AO342" s="1153"/>
      <c r="AP342" s="1153"/>
      <c r="AQ342" s="1153"/>
      <c r="AR342" s="1153"/>
      <c r="AS342" s="1176"/>
      <c r="AT342" s="1177"/>
      <c r="AU342" s="1178"/>
      <c r="AV342" s="1178"/>
      <c r="AW342" s="1178"/>
      <c r="AX342" s="1178"/>
      <c r="AY342" s="1178"/>
      <c r="AZ342" s="1178"/>
      <c r="BA342" s="1178"/>
      <c r="BB342" s="1178"/>
      <c r="BC342" s="1178"/>
      <c r="BD342" s="1178"/>
      <c r="BE342" s="1178"/>
      <c r="BF342" s="1178"/>
      <c r="BG342" s="1178"/>
      <c r="BH342" s="1178"/>
      <c r="BI342" s="1178"/>
      <c r="BJ342" s="1178"/>
      <c r="BK342" s="1186"/>
      <c r="BL342" s="1187">
        <v>-510</v>
      </c>
      <c r="BM342" s="1187"/>
      <c r="BN342" s="1187"/>
      <c r="BO342" s="1187"/>
      <c r="BP342" s="1187"/>
      <c r="BQ342" s="1187"/>
      <c r="BR342" s="1187"/>
      <c r="BS342" s="1187"/>
      <c r="BT342" s="1187"/>
      <c r="BU342" s="1187"/>
      <c r="BV342" s="1191"/>
      <c r="BW342" s="1186"/>
      <c r="BX342" s="1186"/>
      <c r="BY342" s="1186"/>
      <c r="BZ342" s="1186"/>
      <c r="CA342" s="1186"/>
      <c r="CB342" s="1186"/>
      <c r="CC342" s="1186"/>
      <c r="CD342" s="1186"/>
      <c r="CE342" s="1186"/>
      <c r="CF342" s="1186"/>
      <c r="CG342" s="1186"/>
      <c r="CH342" s="1186"/>
      <c r="CI342" s="1186"/>
      <c r="CJ342" s="1186"/>
      <c r="CK342" s="1186"/>
      <c r="CL342" s="1186"/>
      <c r="CM342" s="1186"/>
      <c r="CN342" s="1186"/>
      <c r="CO342" s="1186"/>
      <c r="CP342" s="1186"/>
      <c r="CQ342" s="1186"/>
      <c r="CR342" s="1186"/>
      <c r="CS342" s="1186"/>
      <c r="CT342" s="1186"/>
      <c r="CU342" s="1186"/>
      <c r="CV342" s="1186"/>
      <c r="CW342" s="1186"/>
      <c r="CX342" s="1186"/>
      <c r="CY342" s="1186"/>
      <c r="CZ342" s="1186"/>
      <c r="DA342" s="1186"/>
      <c r="DB342" s="1186"/>
      <c r="DC342" s="1186"/>
      <c r="DD342" s="1186"/>
      <c r="DE342" s="1186"/>
      <c r="DF342" s="1186"/>
      <c r="DG342" s="1186"/>
      <c r="DH342" s="1186"/>
      <c r="DI342" s="1186"/>
      <c r="DJ342" s="1186"/>
      <c r="DK342" s="1186"/>
      <c r="DL342" s="1186"/>
      <c r="DM342" s="1186"/>
      <c r="DN342" s="1186"/>
      <c r="DO342" s="1186"/>
      <c r="DP342" s="1186"/>
      <c r="DQ342" s="1186"/>
      <c r="DR342" s="1186"/>
      <c r="DS342" s="1186"/>
      <c r="DT342" s="1186"/>
      <c r="DU342" s="1186"/>
      <c r="DV342" s="1186"/>
      <c r="DW342" s="1186"/>
      <c r="DX342" s="1186"/>
      <c r="DY342" s="1186"/>
      <c r="DZ342" s="1186"/>
      <c r="EA342" s="1186"/>
      <c r="EB342" s="1186"/>
      <c r="EC342" s="1186"/>
      <c r="ED342" s="1186"/>
      <c r="EE342" s="1186"/>
      <c r="EF342" s="1186"/>
      <c r="EG342" s="1186"/>
      <c r="EH342" s="1186"/>
      <c r="EI342" s="1186"/>
      <c r="EJ342" s="1186"/>
      <c r="EK342" s="1197"/>
      <c r="EL342" s="1198"/>
      <c r="EM342" s="1186"/>
      <c r="EN342" s="1186"/>
      <c r="EO342" s="1186"/>
      <c r="EP342" s="1186"/>
      <c r="EQ342" s="1186"/>
      <c r="ER342" s="1186"/>
      <c r="ES342" s="1186"/>
      <c r="ET342" s="1186"/>
      <c r="EU342" s="1186"/>
      <c r="EV342" s="1186"/>
      <c r="EW342" s="1186"/>
      <c r="EX342" s="1186"/>
      <c r="EY342" s="1186"/>
      <c r="EZ342" s="1186"/>
      <c r="FA342" s="1186"/>
      <c r="FB342" s="1186"/>
      <c r="FC342" s="1209"/>
      <c r="FD342" s="1186"/>
      <c r="FE342" s="1186"/>
      <c r="FF342" s="1186"/>
      <c r="FG342" s="1186"/>
      <c r="FH342" s="1186"/>
      <c r="FI342" s="1186"/>
      <c r="FJ342" s="1186"/>
      <c r="FK342" s="1186"/>
      <c r="FL342" s="1209"/>
      <c r="FM342" s="1186"/>
      <c r="FN342" s="1186"/>
      <c r="FO342" s="1186"/>
      <c r="FP342" s="1186"/>
      <c r="FQ342" s="1186"/>
      <c r="FR342" s="1186"/>
      <c r="FS342" s="1186"/>
      <c r="FT342" s="1186">
        <v>1</v>
      </c>
      <c r="FU342" s="1186"/>
      <c r="FV342" s="1186"/>
      <c r="FW342" s="1186"/>
      <c r="FX342" s="1186"/>
      <c r="FY342" s="1186"/>
      <c r="FZ342" s="1186"/>
      <c r="GA342" s="1186"/>
      <c r="GB342" s="1186"/>
      <c r="GC342" s="1186"/>
      <c r="GD342" s="1186"/>
      <c r="GE342" s="1186"/>
      <c r="GF342" s="1186"/>
      <c r="GG342" s="1186"/>
      <c r="GH342" s="1186"/>
      <c r="GI342" s="1186"/>
      <c r="GJ342" s="1186"/>
      <c r="GK342" s="1186"/>
      <c r="GL342" s="1186"/>
      <c r="GM342" s="1186"/>
      <c r="GN342" s="1186"/>
      <c r="GO342" s="1186">
        <v>375</v>
      </c>
      <c r="GP342" s="1186"/>
      <c r="GQ342" s="1186"/>
      <c r="GR342" s="1186"/>
      <c r="GS342" s="1186"/>
      <c r="GT342" s="1186"/>
      <c r="GU342" s="1186"/>
      <c r="GV342" s="1186"/>
      <c r="GW342" s="1186"/>
      <c r="GX342" s="1186"/>
      <c r="GY342" s="1218"/>
      <c r="GZ342" s="364">
        <f t="shared" si="278"/>
        <v>0</v>
      </c>
      <c r="HA342" s="365">
        <f t="shared" si="260"/>
        <v>376</v>
      </c>
      <c r="HB342" s="366">
        <f t="shared" si="279"/>
        <v>376</v>
      </c>
      <c r="HC342" s="366">
        <v>432</v>
      </c>
      <c r="HD342" s="365">
        <v>504</v>
      </c>
      <c r="HE342" s="365">
        <v>15</v>
      </c>
      <c r="HF342" s="54"/>
      <c r="HG342" s="708"/>
      <c r="HH342" s="708">
        <v>0.23</v>
      </c>
      <c r="HI342" s="709">
        <f t="shared" si="262"/>
        <v>86.48</v>
      </c>
      <c r="HJ342" s="710"/>
      <c r="HK342" s="710">
        <v>1.73</v>
      </c>
      <c r="HL342" s="738">
        <f t="shared" si="280"/>
        <v>-0.122647631408176</v>
      </c>
      <c r="HM342" s="739"/>
      <c r="HN342" s="739"/>
      <c r="HO342" s="739">
        <v>1.73</v>
      </c>
      <c r="HP342" s="740">
        <f t="shared" si="264"/>
        <v>231.82</v>
      </c>
      <c r="HQ342" s="738">
        <f t="shared" si="265"/>
        <v>-0.122647631408176</v>
      </c>
      <c r="HR342" s="741"/>
      <c r="HS342" s="742">
        <v>44927</v>
      </c>
      <c r="HT342" s="739">
        <f ca="1" t="shared" si="281"/>
        <v>5</v>
      </c>
      <c r="HU342" s="739">
        <f ca="1" t="shared" si="282"/>
        <v>150</v>
      </c>
      <c r="HV342" s="739">
        <v>510</v>
      </c>
      <c r="HW342" s="739">
        <f t="shared" si="268"/>
        <v>376</v>
      </c>
      <c r="HX342" s="761">
        <f t="shared" si="285"/>
        <v>1.16770186335404</v>
      </c>
      <c r="HY342" s="739">
        <f ca="1" t="shared" si="286"/>
        <v>2.84140786749482</v>
      </c>
      <c r="HZ342" s="739">
        <f t="shared" si="271"/>
        <v>134</v>
      </c>
      <c r="IA342" s="739"/>
      <c r="IB342" s="739">
        <f ca="1" t="shared" si="272"/>
        <v>75.2</v>
      </c>
      <c r="IC342" s="769">
        <f ca="1" t="shared" si="273"/>
        <v>2.50666666666667</v>
      </c>
      <c r="ID342" s="769">
        <f ca="1" t="shared" si="274"/>
        <v>53.4574468085106</v>
      </c>
      <c r="IE342" s="739"/>
      <c r="IF342" s="739"/>
      <c r="IG342" s="739"/>
      <c r="IH342" s="739"/>
      <c r="II342" s="739"/>
      <c r="IJ342" s="739"/>
      <c r="IK342" s="739"/>
      <c r="IL342" s="743"/>
      <c r="IM342" s="743"/>
      <c r="IN342" s="743"/>
      <c r="IO342" s="743"/>
      <c r="IP342" s="743"/>
      <c r="IQ342" s="739"/>
      <c r="IR342" s="739"/>
      <c r="IS342" s="739"/>
      <c r="IT342" s="739"/>
      <c r="IU342" s="739"/>
      <c r="IV342" s="739"/>
      <c r="IW342" s="739"/>
      <c r="IX342" s="739"/>
      <c r="IY342" s="739"/>
      <c r="IZ342" s="739"/>
      <c r="JA342" s="739"/>
      <c r="JB342" s="743">
        <v>0</v>
      </c>
      <c r="JC342" s="743">
        <v>0</v>
      </c>
      <c r="JD342" s="743">
        <v>0</v>
      </c>
      <c r="JE342" s="743">
        <v>0</v>
      </c>
      <c r="JF342" s="743">
        <v>0</v>
      </c>
      <c r="JG342" s="739">
        <v>0</v>
      </c>
      <c r="JH342" s="739">
        <v>0</v>
      </c>
      <c r="JI342" s="739">
        <v>0</v>
      </c>
      <c r="JJ342" s="739">
        <v>0</v>
      </c>
      <c r="JK342" s="739">
        <v>432</v>
      </c>
      <c r="JL342" s="739">
        <v>0</v>
      </c>
      <c r="JM342" s="739">
        <v>0</v>
      </c>
      <c r="JN342" s="28">
        <f t="shared" si="283"/>
        <v>432</v>
      </c>
      <c r="JO342" s="28">
        <f t="shared" si="284"/>
        <v>0</v>
      </c>
      <c r="JP342" s="28"/>
      <c r="JQ342" s="28"/>
      <c r="JR342" s="28"/>
      <c r="JS342" s="28"/>
      <c r="JT342" s="28"/>
      <c r="JU342" s="28"/>
      <c r="JV342" s="28"/>
      <c r="JW342" s="28"/>
      <c r="JX342" s="28"/>
      <c r="JY342" s="28"/>
      <c r="JZ342" s="28"/>
      <c r="KA342" s="28"/>
      <c r="KB342" s="28"/>
      <c r="KC342" s="28"/>
      <c r="KD342" s="28"/>
      <c r="KE342" s="824"/>
    </row>
    <row r="343" s="786" customFormat="1" hidden="1" customHeight="1" spans="1:291">
      <c r="A343" s="847" t="s">
        <v>1334</v>
      </c>
      <c r="B343" s="343"/>
      <c r="C343" s="95" t="s">
        <v>1917</v>
      </c>
      <c r="D343" s="95" t="s">
        <v>2249</v>
      </c>
      <c r="E343" s="411"/>
      <c r="F343" s="1235" t="s">
        <v>2275</v>
      </c>
      <c r="G343" s="112" t="s">
        <v>898</v>
      </c>
      <c r="H343" s="1263" t="s">
        <v>898</v>
      </c>
      <c r="I343" s="99">
        <f t="shared" si="277"/>
        <v>-376</v>
      </c>
      <c r="J343" s="1129">
        <v>550</v>
      </c>
      <c r="K343" s="1130">
        <f t="shared" si="289"/>
        <v>174</v>
      </c>
      <c r="L343" s="1131">
        <f t="shared" si="290"/>
        <v>174</v>
      </c>
      <c r="M343" s="1132"/>
      <c r="N343" s="1137"/>
      <c r="O343" s="1134"/>
      <c r="P343" s="1135">
        <f t="shared" si="287"/>
        <v>0</v>
      </c>
      <c r="Q343" s="1154">
        <f t="shared" si="288"/>
        <v>0</v>
      </c>
      <c r="R343" s="1153"/>
      <c r="S343" s="1237"/>
      <c r="T343" s="1237"/>
      <c r="U343" s="1237"/>
      <c r="V343" s="1237"/>
      <c r="W343" s="1237"/>
      <c r="X343" s="1237"/>
      <c r="Y343" s="1237"/>
      <c r="Z343" s="1237"/>
      <c r="AA343" s="1153"/>
      <c r="AB343" s="1166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76"/>
      <c r="AT343" s="1177"/>
      <c r="AU343" s="1178"/>
      <c r="AV343" s="1178"/>
      <c r="AW343" s="1178"/>
      <c r="AX343" s="1178"/>
      <c r="AY343" s="1178"/>
      <c r="AZ343" s="1178"/>
      <c r="BA343" s="1178"/>
      <c r="BB343" s="1178"/>
      <c r="BC343" s="1178"/>
      <c r="BD343" s="1178"/>
      <c r="BE343" s="1178"/>
      <c r="BF343" s="1178"/>
      <c r="BG343" s="1178"/>
      <c r="BH343" s="1178"/>
      <c r="BI343" s="1178"/>
      <c r="BJ343" s="1178"/>
      <c r="BK343" s="1186"/>
      <c r="BL343" s="1187">
        <v>-550</v>
      </c>
      <c r="BM343" s="1187"/>
      <c r="BN343" s="1187"/>
      <c r="BO343" s="1187"/>
      <c r="BP343" s="1187"/>
      <c r="BQ343" s="1187"/>
      <c r="BR343" s="1187"/>
      <c r="BS343" s="1187"/>
      <c r="BT343" s="1187"/>
      <c r="BU343" s="1187"/>
      <c r="BV343" s="1191"/>
      <c r="BW343" s="1186"/>
      <c r="BX343" s="1186"/>
      <c r="BY343" s="1186"/>
      <c r="BZ343" s="1186"/>
      <c r="CA343" s="1186"/>
      <c r="CB343" s="1186"/>
      <c r="CC343" s="1186"/>
      <c r="CD343" s="1186"/>
      <c r="CE343" s="1186"/>
      <c r="CF343" s="1186"/>
      <c r="CG343" s="1186"/>
      <c r="CH343" s="1186"/>
      <c r="CI343" s="1186"/>
      <c r="CJ343" s="1186"/>
      <c r="CK343" s="1186"/>
      <c r="CL343" s="1186"/>
      <c r="CM343" s="1186"/>
      <c r="CN343" s="1186"/>
      <c r="CO343" s="1186"/>
      <c r="CP343" s="1186"/>
      <c r="CQ343" s="1186"/>
      <c r="CR343" s="1186"/>
      <c r="CS343" s="1186"/>
      <c r="CT343" s="1186"/>
      <c r="CU343" s="1186"/>
      <c r="CV343" s="1186"/>
      <c r="CW343" s="1186"/>
      <c r="CX343" s="1186"/>
      <c r="CY343" s="1186"/>
      <c r="CZ343" s="1186"/>
      <c r="DA343" s="1186"/>
      <c r="DB343" s="1186"/>
      <c r="DC343" s="1186"/>
      <c r="DD343" s="1186"/>
      <c r="DE343" s="1186"/>
      <c r="DF343" s="1186"/>
      <c r="DG343" s="1186"/>
      <c r="DH343" s="1186"/>
      <c r="DI343" s="1186"/>
      <c r="DJ343" s="1186"/>
      <c r="DK343" s="1186"/>
      <c r="DL343" s="1186"/>
      <c r="DM343" s="1186"/>
      <c r="DN343" s="1186"/>
      <c r="DO343" s="1186"/>
      <c r="DP343" s="1186"/>
      <c r="DQ343" s="1186"/>
      <c r="DR343" s="1186"/>
      <c r="DS343" s="1186"/>
      <c r="DT343" s="1186"/>
      <c r="DU343" s="1186"/>
      <c r="DV343" s="1186"/>
      <c r="DW343" s="1186"/>
      <c r="DX343" s="1186"/>
      <c r="DY343" s="1186"/>
      <c r="DZ343" s="1186"/>
      <c r="EA343" s="1186"/>
      <c r="EB343" s="1186"/>
      <c r="EC343" s="1186"/>
      <c r="ED343" s="1186"/>
      <c r="EE343" s="1186"/>
      <c r="EF343" s="1186"/>
      <c r="EG343" s="1186"/>
      <c r="EH343" s="1186"/>
      <c r="EI343" s="1186"/>
      <c r="EJ343" s="1186"/>
      <c r="EK343" s="1197"/>
      <c r="EL343" s="1198"/>
      <c r="EM343" s="1186"/>
      <c r="EN343" s="1186"/>
      <c r="EO343" s="1186"/>
      <c r="EP343" s="1186"/>
      <c r="EQ343" s="1186"/>
      <c r="ER343" s="1186"/>
      <c r="ES343" s="1186"/>
      <c r="ET343" s="1186"/>
      <c r="EU343" s="1186"/>
      <c r="EV343" s="1186"/>
      <c r="EW343" s="1186"/>
      <c r="EX343" s="1186"/>
      <c r="EY343" s="1186"/>
      <c r="EZ343" s="1186"/>
      <c r="FA343" s="1186"/>
      <c r="FB343" s="1186"/>
      <c r="FC343" s="1209"/>
      <c r="FD343" s="1186"/>
      <c r="FE343" s="1186"/>
      <c r="FF343" s="1186"/>
      <c r="FG343" s="1186"/>
      <c r="FH343" s="1186"/>
      <c r="FI343" s="1186"/>
      <c r="FJ343" s="1186"/>
      <c r="FK343" s="1186"/>
      <c r="FL343" s="1209"/>
      <c r="FM343" s="1186"/>
      <c r="FN343" s="1186"/>
      <c r="FO343" s="1186"/>
      <c r="FP343" s="1186"/>
      <c r="FQ343" s="1186"/>
      <c r="FR343" s="1186"/>
      <c r="FS343" s="1186"/>
      <c r="FT343" s="1186">
        <v>1</v>
      </c>
      <c r="FU343" s="1186"/>
      <c r="FV343" s="1186"/>
      <c r="FW343" s="1186"/>
      <c r="FX343" s="1186"/>
      <c r="FY343" s="1186"/>
      <c r="FZ343" s="1186"/>
      <c r="GA343" s="1186"/>
      <c r="GB343" s="1186"/>
      <c r="GC343" s="1186"/>
      <c r="GD343" s="1186"/>
      <c r="GE343" s="1186"/>
      <c r="GF343" s="1186"/>
      <c r="GG343" s="1186"/>
      <c r="GH343" s="1186"/>
      <c r="GI343" s="1186"/>
      <c r="GJ343" s="1186"/>
      <c r="GK343" s="1186"/>
      <c r="GL343" s="1186"/>
      <c r="GM343" s="1186"/>
      <c r="GN343" s="1186"/>
      <c r="GO343" s="1186">
        <v>375</v>
      </c>
      <c r="GP343" s="1186"/>
      <c r="GQ343" s="1186"/>
      <c r="GR343" s="1186"/>
      <c r="GS343" s="1186"/>
      <c r="GT343" s="1186"/>
      <c r="GU343" s="1186"/>
      <c r="GV343" s="1186"/>
      <c r="GW343" s="1186"/>
      <c r="GX343" s="1186"/>
      <c r="GY343" s="1218"/>
      <c r="GZ343" s="364">
        <f t="shared" si="278"/>
        <v>0</v>
      </c>
      <c r="HA343" s="365">
        <f t="shared" si="260"/>
        <v>376</v>
      </c>
      <c r="HB343" s="366">
        <f t="shared" si="279"/>
        <v>376</v>
      </c>
      <c r="HC343" s="366">
        <v>432</v>
      </c>
      <c r="HD343" s="365">
        <v>504</v>
      </c>
      <c r="HE343" s="365">
        <v>15</v>
      </c>
      <c r="HF343" s="54"/>
      <c r="HG343" s="708"/>
      <c r="HH343" s="708">
        <v>0.23</v>
      </c>
      <c r="HI343" s="709">
        <f t="shared" si="262"/>
        <v>86.48</v>
      </c>
      <c r="HJ343" s="710"/>
      <c r="HK343" s="710">
        <v>1.73</v>
      </c>
      <c r="HL343" s="738">
        <f t="shared" si="280"/>
        <v>-0.122647631408176</v>
      </c>
      <c r="HM343" s="739"/>
      <c r="HN343" s="739"/>
      <c r="HO343" s="739">
        <v>1.73</v>
      </c>
      <c r="HP343" s="740">
        <f t="shared" si="264"/>
        <v>301.02</v>
      </c>
      <c r="HQ343" s="738">
        <f t="shared" si="265"/>
        <v>-0.122647631408176</v>
      </c>
      <c r="HR343" s="741"/>
      <c r="HS343" s="742">
        <v>44927</v>
      </c>
      <c r="HT343" s="739">
        <f ca="1" t="shared" si="281"/>
        <v>5</v>
      </c>
      <c r="HU343" s="739">
        <f ca="1" t="shared" si="282"/>
        <v>150</v>
      </c>
      <c r="HV343" s="739">
        <v>550</v>
      </c>
      <c r="HW343" s="739">
        <f t="shared" si="268"/>
        <v>376</v>
      </c>
      <c r="HX343" s="761">
        <f t="shared" si="285"/>
        <v>1.03867403314917</v>
      </c>
      <c r="HY343" s="739">
        <f ca="1" t="shared" si="286"/>
        <v>2.52744014732965</v>
      </c>
      <c r="HZ343" s="739">
        <f t="shared" si="271"/>
        <v>174</v>
      </c>
      <c r="IA343" s="739"/>
      <c r="IB343" s="739">
        <f ca="1" t="shared" si="272"/>
        <v>75.2</v>
      </c>
      <c r="IC343" s="769">
        <f ca="1" t="shared" si="273"/>
        <v>2.50666666666667</v>
      </c>
      <c r="ID343" s="769">
        <f ca="1" t="shared" si="274"/>
        <v>69.4148936170213</v>
      </c>
      <c r="IE343" s="739"/>
      <c r="IF343" s="739"/>
      <c r="IG343" s="739"/>
      <c r="IH343" s="739"/>
      <c r="II343" s="739"/>
      <c r="IJ343" s="739"/>
      <c r="IK343" s="739"/>
      <c r="IL343" s="743"/>
      <c r="IM343" s="743"/>
      <c r="IN343" s="743"/>
      <c r="IO343" s="743"/>
      <c r="IP343" s="743"/>
      <c r="IQ343" s="739"/>
      <c r="IR343" s="739"/>
      <c r="IS343" s="739"/>
      <c r="IT343" s="739"/>
      <c r="IU343" s="739"/>
      <c r="IV343" s="739"/>
      <c r="IW343" s="739"/>
      <c r="IX343" s="739"/>
      <c r="IY343" s="739"/>
      <c r="IZ343" s="739"/>
      <c r="JA343" s="739"/>
      <c r="JB343" s="743">
        <v>0</v>
      </c>
      <c r="JC343" s="743">
        <v>0</v>
      </c>
      <c r="JD343" s="743">
        <v>0</v>
      </c>
      <c r="JE343" s="743">
        <v>0</v>
      </c>
      <c r="JF343" s="743">
        <v>0</v>
      </c>
      <c r="JG343" s="739">
        <v>0</v>
      </c>
      <c r="JH343" s="739">
        <v>0</v>
      </c>
      <c r="JI343" s="739">
        <v>0</v>
      </c>
      <c r="JJ343" s="739">
        <v>0</v>
      </c>
      <c r="JK343" s="739">
        <v>432</v>
      </c>
      <c r="JL343" s="739">
        <v>0</v>
      </c>
      <c r="JM343" s="739">
        <v>0</v>
      </c>
      <c r="JN343" s="28">
        <f t="shared" si="283"/>
        <v>432</v>
      </c>
      <c r="JO343" s="28">
        <f t="shared" si="284"/>
        <v>0</v>
      </c>
      <c r="JP343" s="28"/>
      <c r="JQ343" s="28"/>
      <c r="JR343" s="28"/>
      <c r="JS343" s="28"/>
      <c r="JT343" s="28"/>
      <c r="JU343" s="28"/>
      <c r="JV343" s="28"/>
      <c r="JW343" s="28"/>
      <c r="JX343" s="28"/>
      <c r="JY343" s="28"/>
      <c r="JZ343" s="28"/>
      <c r="KA343" s="28"/>
      <c r="KB343" s="28"/>
      <c r="KC343" s="28"/>
      <c r="KD343" s="28"/>
      <c r="KE343" s="824"/>
    </row>
    <row r="344" s="786" customFormat="1" hidden="1" customHeight="1" spans="1:291">
      <c r="A344" s="847" t="s">
        <v>1334</v>
      </c>
      <c r="B344" s="343"/>
      <c r="C344" s="95" t="s">
        <v>1917</v>
      </c>
      <c r="D344" s="95" t="s">
        <v>2249</v>
      </c>
      <c r="E344" s="411"/>
      <c r="F344" s="1235" t="s">
        <v>2276</v>
      </c>
      <c r="G344" s="112" t="s">
        <v>898</v>
      </c>
      <c r="H344" s="1263" t="s">
        <v>898</v>
      </c>
      <c r="I344" s="99">
        <f t="shared" si="277"/>
        <v>-376</v>
      </c>
      <c r="J344" s="1129">
        <v>544</v>
      </c>
      <c r="K344" s="1130">
        <f t="shared" si="289"/>
        <v>168</v>
      </c>
      <c r="L344" s="1131">
        <f t="shared" si="290"/>
        <v>168</v>
      </c>
      <c r="M344" s="1132"/>
      <c r="N344" s="1137"/>
      <c r="O344" s="1134"/>
      <c r="P344" s="1135">
        <f t="shared" si="287"/>
        <v>0</v>
      </c>
      <c r="Q344" s="1154">
        <f t="shared" si="288"/>
        <v>0</v>
      </c>
      <c r="R344" s="1153"/>
      <c r="S344" s="1237"/>
      <c r="T344" s="1237"/>
      <c r="U344" s="1237"/>
      <c r="V344" s="1237"/>
      <c r="W344" s="1237"/>
      <c r="X344" s="1237"/>
      <c r="Y344" s="1237"/>
      <c r="Z344" s="1237"/>
      <c r="AA344" s="1153"/>
      <c r="AB344" s="1166"/>
      <c r="AC344" s="1153"/>
      <c r="AD344" s="1153"/>
      <c r="AE344" s="1153"/>
      <c r="AF344" s="1153"/>
      <c r="AG344" s="1153"/>
      <c r="AH344" s="1153"/>
      <c r="AI344" s="1153"/>
      <c r="AJ344" s="1153"/>
      <c r="AK344" s="1153"/>
      <c r="AL344" s="1153"/>
      <c r="AM344" s="1153"/>
      <c r="AN344" s="1153"/>
      <c r="AO344" s="1153"/>
      <c r="AP344" s="1153"/>
      <c r="AQ344" s="1153"/>
      <c r="AR344" s="1153"/>
      <c r="AS344" s="1176"/>
      <c r="AT344" s="1177"/>
      <c r="AU344" s="1178"/>
      <c r="AV344" s="1178"/>
      <c r="AW344" s="1178"/>
      <c r="AX344" s="1178"/>
      <c r="AY344" s="1178"/>
      <c r="AZ344" s="1178"/>
      <c r="BA344" s="1178"/>
      <c r="BB344" s="1178"/>
      <c r="BC344" s="1178"/>
      <c r="BD344" s="1178"/>
      <c r="BE344" s="1178"/>
      <c r="BF344" s="1178"/>
      <c r="BG344" s="1178"/>
      <c r="BH344" s="1178"/>
      <c r="BI344" s="1178"/>
      <c r="BJ344" s="1178"/>
      <c r="BK344" s="1186"/>
      <c r="BL344" s="1187">
        <v>-544</v>
      </c>
      <c r="BM344" s="1187"/>
      <c r="BN344" s="1187"/>
      <c r="BO344" s="1187"/>
      <c r="BP344" s="1187"/>
      <c r="BQ344" s="1187"/>
      <c r="BR344" s="1187"/>
      <c r="BS344" s="1187"/>
      <c r="BT344" s="1187"/>
      <c r="BU344" s="1187"/>
      <c r="BV344" s="1191"/>
      <c r="BW344" s="1186"/>
      <c r="BX344" s="1186"/>
      <c r="BY344" s="1186"/>
      <c r="BZ344" s="1186"/>
      <c r="CA344" s="1186"/>
      <c r="CB344" s="1186"/>
      <c r="CC344" s="1186"/>
      <c r="CD344" s="1186"/>
      <c r="CE344" s="1186"/>
      <c r="CF344" s="1186"/>
      <c r="CG344" s="1186"/>
      <c r="CH344" s="1186"/>
      <c r="CI344" s="1186"/>
      <c r="CJ344" s="1186"/>
      <c r="CK344" s="1186"/>
      <c r="CL344" s="1186"/>
      <c r="CM344" s="1186"/>
      <c r="CN344" s="1186"/>
      <c r="CO344" s="1186"/>
      <c r="CP344" s="1186"/>
      <c r="CQ344" s="1186"/>
      <c r="CR344" s="1186"/>
      <c r="CS344" s="1186"/>
      <c r="CT344" s="1186"/>
      <c r="CU344" s="1186"/>
      <c r="CV344" s="1186"/>
      <c r="CW344" s="1186"/>
      <c r="CX344" s="1186"/>
      <c r="CY344" s="1186"/>
      <c r="CZ344" s="1186"/>
      <c r="DA344" s="1186"/>
      <c r="DB344" s="1186"/>
      <c r="DC344" s="1186"/>
      <c r="DD344" s="1186"/>
      <c r="DE344" s="1186"/>
      <c r="DF344" s="1186"/>
      <c r="DG344" s="1186"/>
      <c r="DH344" s="1186"/>
      <c r="DI344" s="1186"/>
      <c r="DJ344" s="1186"/>
      <c r="DK344" s="1186"/>
      <c r="DL344" s="1186"/>
      <c r="DM344" s="1186"/>
      <c r="DN344" s="1186"/>
      <c r="DO344" s="1186"/>
      <c r="DP344" s="1186"/>
      <c r="DQ344" s="1186"/>
      <c r="DR344" s="1186"/>
      <c r="DS344" s="1186"/>
      <c r="DT344" s="1186"/>
      <c r="DU344" s="1186"/>
      <c r="DV344" s="1186"/>
      <c r="DW344" s="1186"/>
      <c r="DX344" s="1186"/>
      <c r="DY344" s="1186"/>
      <c r="DZ344" s="1186"/>
      <c r="EA344" s="1186"/>
      <c r="EB344" s="1186"/>
      <c r="EC344" s="1186"/>
      <c r="ED344" s="1186"/>
      <c r="EE344" s="1186"/>
      <c r="EF344" s="1186"/>
      <c r="EG344" s="1186"/>
      <c r="EH344" s="1186"/>
      <c r="EI344" s="1186"/>
      <c r="EJ344" s="1186"/>
      <c r="EK344" s="1197"/>
      <c r="EL344" s="1198"/>
      <c r="EM344" s="1186"/>
      <c r="EN344" s="1186"/>
      <c r="EO344" s="1186"/>
      <c r="EP344" s="1186"/>
      <c r="EQ344" s="1186"/>
      <c r="ER344" s="1186"/>
      <c r="ES344" s="1186"/>
      <c r="ET344" s="1186"/>
      <c r="EU344" s="1186"/>
      <c r="EV344" s="1186"/>
      <c r="EW344" s="1186"/>
      <c r="EX344" s="1186"/>
      <c r="EY344" s="1186"/>
      <c r="EZ344" s="1186"/>
      <c r="FA344" s="1186"/>
      <c r="FB344" s="1186"/>
      <c r="FC344" s="1209"/>
      <c r="FD344" s="1186"/>
      <c r="FE344" s="1186"/>
      <c r="FF344" s="1186"/>
      <c r="FG344" s="1186"/>
      <c r="FH344" s="1186"/>
      <c r="FI344" s="1186"/>
      <c r="FJ344" s="1186"/>
      <c r="FK344" s="1186"/>
      <c r="FL344" s="1209"/>
      <c r="FM344" s="1186"/>
      <c r="FN344" s="1186"/>
      <c r="FO344" s="1186"/>
      <c r="FP344" s="1186"/>
      <c r="FQ344" s="1186"/>
      <c r="FR344" s="1186"/>
      <c r="FS344" s="1186"/>
      <c r="FT344" s="1186">
        <v>1</v>
      </c>
      <c r="FU344" s="1186"/>
      <c r="FV344" s="1186"/>
      <c r="FW344" s="1186"/>
      <c r="FX344" s="1186"/>
      <c r="FY344" s="1186"/>
      <c r="FZ344" s="1186"/>
      <c r="GA344" s="1186"/>
      <c r="GB344" s="1186"/>
      <c r="GC344" s="1186"/>
      <c r="GD344" s="1186"/>
      <c r="GE344" s="1186"/>
      <c r="GF344" s="1186"/>
      <c r="GG344" s="1186"/>
      <c r="GH344" s="1186"/>
      <c r="GI344" s="1186"/>
      <c r="GJ344" s="1186"/>
      <c r="GK344" s="1186"/>
      <c r="GL344" s="1186"/>
      <c r="GM344" s="1186"/>
      <c r="GN344" s="1186"/>
      <c r="GO344" s="1186">
        <v>375</v>
      </c>
      <c r="GP344" s="1186"/>
      <c r="GQ344" s="1186"/>
      <c r="GR344" s="1186"/>
      <c r="GS344" s="1186"/>
      <c r="GT344" s="1186"/>
      <c r="GU344" s="1186"/>
      <c r="GV344" s="1186"/>
      <c r="GW344" s="1186"/>
      <c r="GX344" s="1186"/>
      <c r="GY344" s="1218"/>
      <c r="GZ344" s="364">
        <f t="shared" si="278"/>
        <v>0</v>
      </c>
      <c r="HA344" s="365">
        <f t="shared" si="260"/>
        <v>376</v>
      </c>
      <c r="HB344" s="366">
        <f t="shared" si="279"/>
        <v>376</v>
      </c>
      <c r="HC344" s="366">
        <v>432</v>
      </c>
      <c r="HD344" s="365">
        <v>504</v>
      </c>
      <c r="HE344" s="365">
        <v>15</v>
      </c>
      <c r="HF344" s="54"/>
      <c r="HG344" s="708"/>
      <c r="HH344" s="708">
        <v>0.23</v>
      </c>
      <c r="HI344" s="709">
        <f t="shared" si="262"/>
        <v>86.48</v>
      </c>
      <c r="HJ344" s="710"/>
      <c r="HK344" s="710">
        <v>1.73</v>
      </c>
      <c r="HL344" s="738">
        <f t="shared" si="280"/>
        <v>-0.122647631408176</v>
      </c>
      <c r="HM344" s="739"/>
      <c r="HN344" s="739"/>
      <c r="HO344" s="739">
        <v>1.73</v>
      </c>
      <c r="HP344" s="740">
        <f t="shared" si="264"/>
        <v>290.64</v>
      </c>
      <c r="HQ344" s="738">
        <f t="shared" si="265"/>
        <v>-0.122647631408176</v>
      </c>
      <c r="HR344" s="741"/>
      <c r="HS344" s="742">
        <v>44927</v>
      </c>
      <c r="HT344" s="739">
        <f ca="1" t="shared" si="281"/>
        <v>5</v>
      </c>
      <c r="HU344" s="739">
        <f ca="1" t="shared" si="282"/>
        <v>150</v>
      </c>
      <c r="HV344" s="739">
        <v>544</v>
      </c>
      <c r="HW344" s="739">
        <f t="shared" si="268"/>
        <v>376</v>
      </c>
      <c r="HX344" s="761">
        <f t="shared" si="285"/>
        <v>1.0561797752809</v>
      </c>
      <c r="HY344" s="739">
        <f ca="1" t="shared" si="286"/>
        <v>2.57003745318352</v>
      </c>
      <c r="HZ344" s="739">
        <f t="shared" si="271"/>
        <v>168</v>
      </c>
      <c r="IA344" s="739"/>
      <c r="IB344" s="739">
        <f ca="1" t="shared" si="272"/>
        <v>75.2</v>
      </c>
      <c r="IC344" s="769">
        <f ca="1" t="shared" si="273"/>
        <v>2.50666666666667</v>
      </c>
      <c r="ID344" s="769">
        <f ca="1" t="shared" si="274"/>
        <v>67.0212765957447</v>
      </c>
      <c r="IE344" s="739"/>
      <c r="IF344" s="739"/>
      <c r="IG344" s="739"/>
      <c r="IH344" s="739"/>
      <c r="II344" s="739"/>
      <c r="IJ344" s="739"/>
      <c r="IK344" s="739"/>
      <c r="IL344" s="743"/>
      <c r="IM344" s="743"/>
      <c r="IN344" s="743"/>
      <c r="IO344" s="743"/>
      <c r="IP344" s="743"/>
      <c r="IQ344" s="739"/>
      <c r="IR344" s="739"/>
      <c r="IS344" s="739"/>
      <c r="IT344" s="739"/>
      <c r="IU344" s="739"/>
      <c r="IV344" s="739"/>
      <c r="IW344" s="739"/>
      <c r="IX344" s="739"/>
      <c r="IY344" s="739"/>
      <c r="IZ344" s="739"/>
      <c r="JA344" s="739"/>
      <c r="JB344" s="743">
        <v>0</v>
      </c>
      <c r="JC344" s="743">
        <v>0</v>
      </c>
      <c r="JD344" s="743">
        <v>0</v>
      </c>
      <c r="JE344" s="743">
        <v>0</v>
      </c>
      <c r="JF344" s="743">
        <v>0</v>
      </c>
      <c r="JG344" s="739">
        <v>0</v>
      </c>
      <c r="JH344" s="739">
        <v>0</v>
      </c>
      <c r="JI344" s="739">
        <v>0</v>
      </c>
      <c r="JJ344" s="739">
        <v>0</v>
      </c>
      <c r="JK344" s="739">
        <v>432</v>
      </c>
      <c r="JL344" s="739">
        <v>0</v>
      </c>
      <c r="JM344" s="739">
        <v>0</v>
      </c>
      <c r="JN344" s="28">
        <f t="shared" si="283"/>
        <v>432</v>
      </c>
      <c r="JO344" s="28">
        <f t="shared" si="284"/>
        <v>0</v>
      </c>
      <c r="JP344" s="28"/>
      <c r="JQ344" s="28"/>
      <c r="JR344" s="28"/>
      <c r="JS344" s="28"/>
      <c r="JT344" s="28"/>
      <c r="JU344" s="28"/>
      <c r="JV344" s="28"/>
      <c r="JW344" s="28"/>
      <c r="JX344" s="28"/>
      <c r="JY344" s="28"/>
      <c r="JZ344" s="28"/>
      <c r="KA344" s="28"/>
      <c r="KB344" s="28"/>
      <c r="KC344" s="28"/>
      <c r="KD344" s="28"/>
      <c r="KE344" s="824"/>
    </row>
    <row r="345" s="786" customFormat="1" hidden="1" customHeight="1" spans="1:291">
      <c r="A345" s="847" t="s">
        <v>1334</v>
      </c>
      <c r="B345" s="343"/>
      <c r="C345" s="95" t="s">
        <v>1917</v>
      </c>
      <c r="D345" s="95" t="s">
        <v>2249</v>
      </c>
      <c r="E345" s="411"/>
      <c r="F345" s="1235" t="s">
        <v>2277</v>
      </c>
      <c r="G345" s="112" t="s">
        <v>898</v>
      </c>
      <c r="H345" s="1263" t="s">
        <v>898</v>
      </c>
      <c r="I345" s="99">
        <f t="shared" si="277"/>
        <v>-1</v>
      </c>
      <c r="J345" s="1129">
        <v>837</v>
      </c>
      <c r="K345" s="1130">
        <f t="shared" si="289"/>
        <v>836</v>
      </c>
      <c r="L345" s="1131">
        <f t="shared" si="290"/>
        <v>836</v>
      </c>
      <c r="M345" s="1132"/>
      <c r="N345" s="1137"/>
      <c r="O345" s="1134"/>
      <c r="P345" s="1135">
        <f t="shared" si="287"/>
        <v>0</v>
      </c>
      <c r="Q345" s="1154">
        <f t="shared" si="288"/>
        <v>0</v>
      </c>
      <c r="R345" s="1153"/>
      <c r="S345" s="1237"/>
      <c r="T345" s="1237"/>
      <c r="U345" s="1237"/>
      <c r="V345" s="1237"/>
      <c r="W345" s="1237"/>
      <c r="X345" s="1237"/>
      <c r="Y345" s="1237"/>
      <c r="Z345" s="1237"/>
      <c r="AA345" s="1153"/>
      <c r="AB345" s="1166"/>
      <c r="AC345" s="1153"/>
      <c r="AD345" s="1153"/>
      <c r="AE345" s="1153"/>
      <c r="AF345" s="1153"/>
      <c r="AG345" s="1153"/>
      <c r="AH345" s="1153"/>
      <c r="AI345" s="1153"/>
      <c r="AJ345" s="1153"/>
      <c r="AK345" s="1153"/>
      <c r="AL345" s="1153"/>
      <c r="AM345" s="1153"/>
      <c r="AN345" s="1153"/>
      <c r="AO345" s="1153"/>
      <c r="AP345" s="1153"/>
      <c r="AQ345" s="1153"/>
      <c r="AR345" s="1153"/>
      <c r="AS345" s="1176"/>
      <c r="AT345" s="1177"/>
      <c r="AU345" s="1178"/>
      <c r="AV345" s="1178"/>
      <c r="AW345" s="1178"/>
      <c r="AX345" s="1178"/>
      <c r="AY345" s="1178"/>
      <c r="AZ345" s="1178"/>
      <c r="BA345" s="1178"/>
      <c r="BB345" s="1178"/>
      <c r="BC345" s="1178"/>
      <c r="BD345" s="1178"/>
      <c r="BE345" s="1178"/>
      <c r="BF345" s="1178"/>
      <c r="BG345" s="1178"/>
      <c r="BH345" s="1178"/>
      <c r="BI345" s="1178"/>
      <c r="BJ345" s="1178"/>
      <c r="BK345" s="1186"/>
      <c r="BL345" s="1187">
        <v>-837</v>
      </c>
      <c r="BM345" s="1187"/>
      <c r="BN345" s="1187"/>
      <c r="BO345" s="1187"/>
      <c r="BP345" s="1187"/>
      <c r="BQ345" s="1187"/>
      <c r="BR345" s="1187"/>
      <c r="BS345" s="1187"/>
      <c r="BT345" s="1187"/>
      <c r="BU345" s="1187"/>
      <c r="BV345" s="1191"/>
      <c r="BW345" s="1186"/>
      <c r="BX345" s="1186"/>
      <c r="BY345" s="1186"/>
      <c r="BZ345" s="1186"/>
      <c r="CA345" s="1186"/>
      <c r="CB345" s="1186"/>
      <c r="CC345" s="1186"/>
      <c r="CD345" s="1186"/>
      <c r="CE345" s="1186"/>
      <c r="CF345" s="1186"/>
      <c r="CG345" s="1186"/>
      <c r="CH345" s="1186"/>
      <c r="CI345" s="1186"/>
      <c r="CJ345" s="1186"/>
      <c r="CK345" s="1186"/>
      <c r="CL345" s="1186"/>
      <c r="CM345" s="1186"/>
      <c r="CN345" s="1186"/>
      <c r="CO345" s="1186"/>
      <c r="CP345" s="1186"/>
      <c r="CQ345" s="1186"/>
      <c r="CR345" s="1186"/>
      <c r="CS345" s="1186"/>
      <c r="CT345" s="1186"/>
      <c r="CU345" s="1186"/>
      <c r="CV345" s="1186"/>
      <c r="CW345" s="1186"/>
      <c r="CX345" s="1186"/>
      <c r="CY345" s="1186"/>
      <c r="CZ345" s="1186"/>
      <c r="DA345" s="1186"/>
      <c r="DB345" s="1186"/>
      <c r="DC345" s="1186"/>
      <c r="DD345" s="1186"/>
      <c r="DE345" s="1186"/>
      <c r="DF345" s="1186"/>
      <c r="DG345" s="1186"/>
      <c r="DH345" s="1186"/>
      <c r="DI345" s="1186"/>
      <c r="DJ345" s="1186"/>
      <c r="DK345" s="1186"/>
      <c r="DL345" s="1186"/>
      <c r="DM345" s="1186"/>
      <c r="DN345" s="1186"/>
      <c r="DO345" s="1186"/>
      <c r="DP345" s="1186"/>
      <c r="DQ345" s="1186"/>
      <c r="DR345" s="1186"/>
      <c r="DS345" s="1186"/>
      <c r="DT345" s="1186"/>
      <c r="DU345" s="1186"/>
      <c r="DV345" s="1186"/>
      <c r="DW345" s="1186"/>
      <c r="DX345" s="1186"/>
      <c r="DY345" s="1186"/>
      <c r="DZ345" s="1186"/>
      <c r="EA345" s="1186"/>
      <c r="EB345" s="1186"/>
      <c r="EC345" s="1186"/>
      <c r="ED345" s="1186"/>
      <c r="EE345" s="1186"/>
      <c r="EF345" s="1186"/>
      <c r="EG345" s="1186"/>
      <c r="EH345" s="1186"/>
      <c r="EI345" s="1186"/>
      <c r="EJ345" s="1186"/>
      <c r="EK345" s="1197"/>
      <c r="EL345" s="1198"/>
      <c r="EM345" s="1186"/>
      <c r="EN345" s="1186"/>
      <c r="EO345" s="1186"/>
      <c r="EP345" s="1186"/>
      <c r="EQ345" s="1186"/>
      <c r="ER345" s="1186"/>
      <c r="ES345" s="1186"/>
      <c r="ET345" s="1186"/>
      <c r="EU345" s="1186"/>
      <c r="EV345" s="1186"/>
      <c r="EW345" s="1186"/>
      <c r="EX345" s="1186"/>
      <c r="EY345" s="1186"/>
      <c r="EZ345" s="1186"/>
      <c r="FA345" s="1186"/>
      <c r="FB345" s="1186"/>
      <c r="FC345" s="1209"/>
      <c r="FD345" s="1186"/>
      <c r="FE345" s="1186"/>
      <c r="FF345" s="1186"/>
      <c r="FG345" s="1186"/>
      <c r="FH345" s="1186"/>
      <c r="FI345" s="1186"/>
      <c r="FJ345" s="1186"/>
      <c r="FK345" s="1186"/>
      <c r="FL345" s="1209"/>
      <c r="FM345" s="1186"/>
      <c r="FN345" s="1186"/>
      <c r="FO345" s="1186"/>
      <c r="FP345" s="1186"/>
      <c r="FQ345" s="1186"/>
      <c r="FR345" s="1186"/>
      <c r="FS345" s="1186"/>
      <c r="FT345" s="1186">
        <v>1</v>
      </c>
      <c r="FU345" s="1186"/>
      <c r="FV345" s="1186"/>
      <c r="FW345" s="1186"/>
      <c r="FX345" s="1186"/>
      <c r="FY345" s="1186"/>
      <c r="FZ345" s="1186"/>
      <c r="GA345" s="1186"/>
      <c r="GB345" s="1186"/>
      <c r="GC345" s="1186"/>
      <c r="GD345" s="1186"/>
      <c r="GE345" s="1186"/>
      <c r="GF345" s="1186"/>
      <c r="GG345" s="1186"/>
      <c r="GH345" s="1186"/>
      <c r="GI345" s="1186"/>
      <c r="GJ345" s="1186"/>
      <c r="GK345" s="1186"/>
      <c r="GL345" s="1186"/>
      <c r="GM345" s="1186"/>
      <c r="GN345" s="1186"/>
      <c r="GO345" s="1186"/>
      <c r="GP345" s="1186"/>
      <c r="GQ345" s="1186"/>
      <c r="GR345" s="1186"/>
      <c r="GS345" s="1186"/>
      <c r="GT345" s="1186"/>
      <c r="GU345" s="1186"/>
      <c r="GV345" s="1186"/>
      <c r="GW345" s="1186"/>
      <c r="GX345" s="1186"/>
      <c r="GY345" s="1218"/>
      <c r="GZ345" s="364">
        <f t="shared" si="278"/>
        <v>0</v>
      </c>
      <c r="HA345" s="365">
        <f t="shared" si="260"/>
        <v>1</v>
      </c>
      <c r="HB345" s="366">
        <f t="shared" si="279"/>
        <v>1</v>
      </c>
      <c r="HC345" s="366">
        <v>432</v>
      </c>
      <c r="HD345" s="365">
        <v>216</v>
      </c>
      <c r="HE345" s="365">
        <v>15</v>
      </c>
      <c r="HF345" s="54"/>
      <c r="HG345" s="708"/>
      <c r="HH345" s="708">
        <v>0.23</v>
      </c>
      <c r="HI345" s="709">
        <f t="shared" si="262"/>
        <v>0.23</v>
      </c>
      <c r="HJ345" s="710"/>
      <c r="HK345" s="710">
        <v>1.73</v>
      </c>
      <c r="HL345" s="738">
        <f t="shared" si="280"/>
        <v>-0.122647631408176</v>
      </c>
      <c r="HM345" s="739"/>
      <c r="HN345" s="739"/>
      <c r="HO345" s="739">
        <v>1.73</v>
      </c>
      <c r="HP345" s="740">
        <f t="shared" si="264"/>
        <v>1446.28</v>
      </c>
      <c r="HQ345" s="738">
        <f t="shared" si="265"/>
        <v>-0.122647631408176</v>
      </c>
      <c r="HR345" s="741"/>
      <c r="HS345" s="742">
        <v>44927</v>
      </c>
      <c r="HT345" s="739">
        <f ca="1" t="shared" si="281"/>
        <v>5</v>
      </c>
      <c r="HU345" s="739">
        <f ca="1" t="shared" si="282"/>
        <v>150</v>
      </c>
      <c r="HV345" s="739">
        <v>837</v>
      </c>
      <c r="HW345" s="739">
        <f t="shared" si="268"/>
        <v>1</v>
      </c>
      <c r="HX345" s="761">
        <f t="shared" si="285"/>
        <v>0.00119545726240287</v>
      </c>
      <c r="HY345" s="739">
        <f ca="1" t="shared" si="286"/>
        <v>0.00290894600518031</v>
      </c>
      <c r="HZ345" s="739">
        <f t="shared" si="271"/>
        <v>836</v>
      </c>
      <c r="IA345" s="739"/>
      <c r="IB345" s="739">
        <f ca="1" t="shared" si="272"/>
        <v>0.2</v>
      </c>
      <c r="IC345" s="769">
        <f ca="1" t="shared" si="273"/>
        <v>0.00666666666666667</v>
      </c>
      <c r="ID345" s="769">
        <f ca="1" t="shared" si="274"/>
        <v>125400</v>
      </c>
      <c r="IE345" s="739"/>
      <c r="IF345" s="739"/>
      <c r="IG345" s="739"/>
      <c r="IH345" s="739"/>
      <c r="II345" s="739"/>
      <c r="IJ345" s="739"/>
      <c r="IK345" s="739"/>
      <c r="IL345" s="743"/>
      <c r="IM345" s="743"/>
      <c r="IN345" s="743"/>
      <c r="IO345" s="743"/>
      <c r="IP345" s="743"/>
      <c r="IQ345" s="739"/>
      <c r="IR345" s="739"/>
      <c r="IS345" s="739"/>
      <c r="IT345" s="739"/>
      <c r="IU345" s="739"/>
      <c r="IV345" s="739"/>
      <c r="IW345" s="739"/>
      <c r="IX345" s="739"/>
      <c r="IY345" s="739"/>
      <c r="IZ345" s="739"/>
      <c r="JA345" s="739"/>
      <c r="JB345" s="743">
        <v>0</v>
      </c>
      <c r="JC345" s="743">
        <v>0</v>
      </c>
      <c r="JD345" s="743">
        <v>0</v>
      </c>
      <c r="JE345" s="743">
        <v>0</v>
      </c>
      <c r="JF345" s="743">
        <v>0</v>
      </c>
      <c r="JG345" s="739">
        <v>0</v>
      </c>
      <c r="JH345" s="739">
        <v>0</v>
      </c>
      <c r="JI345" s="739">
        <v>0</v>
      </c>
      <c r="JJ345" s="739">
        <v>0</v>
      </c>
      <c r="JK345" s="739">
        <v>432</v>
      </c>
      <c r="JL345" s="739">
        <v>0</v>
      </c>
      <c r="JM345" s="739">
        <v>0</v>
      </c>
      <c r="JN345" s="28">
        <f t="shared" si="283"/>
        <v>432</v>
      </c>
      <c r="JO345" s="28">
        <f t="shared" si="284"/>
        <v>0</v>
      </c>
      <c r="JP345" s="28"/>
      <c r="JQ345" s="28"/>
      <c r="JR345" s="28"/>
      <c r="JS345" s="28"/>
      <c r="JT345" s="28"/>
      <c r="JU345" s="28"/>
      <c r="JV345" s="28"/>
      <c r="JW345" s="28"/>
      <c r="JX345" s="28"/>
      <c r="JY345" s="28"/>
      <c r="JZ345" s="28"/>
      <c r="KA345" s="28"/>
      <c r="KB345" s="28"/>
      <c r="KC345" s="28"/>
      <c r="KD345" s="28"/>
      <c r="KE345" s="824"/>
    </row>
    <row r="346" s="786" customFormat="1" hidden="1" customHeight="1" spans="1:291">
      <c r="A346" s="847" t="s">
        <v>1334</v>
      </c>
      <c r="B346" s="343"/>
      <c r="C346" s="95" t="s">
        <v>1917</v>
      </c>
      <c r="D346" s="95" t="s">
        <v>2249</v>
      </c>
      <c r="E346" s="411"/>
      <c r="F346" s="1235" t="s">
        <v>2278</v>
      </c>
      <c r="G346" s="112" t="s">
        <v>898</v>
      </c>
      <c r="H346" s="1263" t="s">
        <v>898</v>
      </c>
      <c r="I346" s="99">
        <f t="shared" si="277"/>
        <v>-1</v>
      </c>
      <c r="J346" s="1129">
        <v>1049</v>
      </c>
      <c r="K346" s="1130">
        <f t="shared" si="289"/>
        <v>1048</v>
      </c>
      <c r="L346" s="1131">
        <f t="shared" si="290"/>
        <v>1048</v>
      </c>
      <c r="M346" s="1132"/>
      <c r="N346" s="1137"/>
      <c r="O346" s="1134"/>
      <c r="P346" s="1135">
        <f t="shared" si="287"/>
        <v>0</v>
      </c>
      <c r="Q346" s="1154">
        <f t="shared" si="288"/>
        <v>0</v>
      </c>
      <c r="R346" s="1153"/>
      <c r="S346" s="1237"/>
      <c r="T346" s="1237"/>
      <c r="U346" s="1237"/>
      <c r="V346" s="1237"/>
      <c r="W346" s="1237"/>
      <c r="X346" s="1237"/>
      <c r="Y346" s="1237"/>
      <c r="Z346" s="1237"/>
      <c r="AA346" s="1153"/>
      <c r="AB346" s="1166"/>
      <c r="AC346" s="1153"/>
      <c r="AD346" s="1153"/>
      <c r="AE346" s="1153"/>
      <c r="AF346" s="1153"/>
      <c r="AG346" s="1153"/>
      <c r="AH346" s="1153"/>
      <c r="AI346" s="1153"/>
      <c r="AJ346" s="1153"/>
      <c r="AK346" s="1153"/>
      <c r="AL346" s="1153"/>
      <c r="AM346" s="1153"/>
      <c r="AN346" s="1153"/>
      <c r="AO346" s="1153"/>
      <c r="AP346" s="1153"/>
      <c r="AQ346" s="1153"/>
      <c r="AR346" s="1153"/>
      <c r="AS346" s="1176"/>
      <c r="AT346" s="1177"/>
      <c r="AU346" s="1178"/>
      <c r="AV346" s="1178"/>
      <c r="AW346" s="1178"/>
      <c r="AX346" s="1178"/>
      <c r="AY346" s="1178"/>
      <c r="AZ346" s="1178"/>
      <c r="BA346" s="1178"/>
      <c r="BB346" s="1178"/>
      <c r="BC346" s="1178"/>
      <c r="BD346" s="1178"/>
      <c r="BE346" s="1178"/>
      <c r="BF346" s="1178"/>
      <c r="BG346" s="1178"/>
      <c r="BH346" s="1178"/>
      <c r="BI346" s="1178"/>
      <c r="BJ346" s="1178"/>
      <c r="BK346" s="1186"/>
      <c r="BL346" s="1187">
        <v>-1049</v>
      </c>
      <c r="BM346" s="1187"/>
      <c r="BN346" s="1187"/>
      <c r="BO346" s="1187"/>
      <c r="BP346" s="1187"/>
      <c r="BQ346" s="1187"/>
      <c r="BR346" s="1187"/>
      <c r="BS346" s="1187"/>
      <c r="BT346" s="1187"/>
      <c r="BU346" s="1187"/>
      <c r="BV346" s="1191"/>
      <c r="BW346" s="1186"/>
      <c r="BX346" s="1186"/>
      <c r="BY346" s="1186"/>
      <c r="BZ346" s="1186"/>
      <c r="CA346" s="1186"/>
      <c r="CB346" s="1186"/>
      <c r="CC346" s="1186"/>
      <c r="CD346" s="1186"/>
      <c r="CE346" s="1186"/>
      <c r="CF346" s="1186"/>
      <c r="CG346" s="1186"/>
      <c r="CH346" s="1186"/>
      <c r="CI346" s="1186"/>
      <c r="CJ346" s="1186"/>
      <c r="CK346" s="1186"/>
      <c r="CL346" s="1186"/>
      <c r="CM346" s="1186"/>
      <c r="CN346" s="1186"/>
      <c r="CO346" s="1186"/>
      <c r="CP346" s="1186"/>
      <c r="CQ346" s="1186"/>
      <c r="CR346" s="1186"/>
      <c r="CS346" s="1186"/>
      <c r="CT346" s="1186"/>
      <c r="CU346" s="1186"/>
      <c r="CV346" s="1186"/>
      <c r="CW346" s="1186"/>
      <c r="CX346" s="1186"/>
      <c r="CY346" s="1186"/>
      <c r="CZ346" s="1186"/>
      <c r="DA346" s="1186"/>
      <c r="DB346" s="1186"/>
      <c r="DC346" s="1186"/>
      <c r="DD346" s="1186"/>
      <c r="DE346" s="1186"/>
      <c r="DF346" s="1186"/>
      <c r="DG346" s="1186"/>
      <c r="DH346" s="1186"/>
      <c r="DI346" s="1186"/>
      <c r="DJ346" s="1186"/>
      <c r="DK346" s="1186"/>
      <c r="DL346" s="1186"/>
      <c r="DM346" s="1186"/>
      <c r="DN346" s="1186"/>
      <c r="DO346" s="1186"/>
      <c r="DP346" s="1186"/>
      <c r="DQ346" s="1186"/>
      <c r="DR346" s="1186"/>
      <c r="DS346" s="1186"/>
      <c r="DT346" s="1186"/>
      <c r="DU346" s="1186"/>
      <c r="DV346" s="1186"/>
      <c r="DW346" s="1186"/>
      <c r="DX346" s="1186"/>
      <c r="DY346" s="1186"/>
      <c r="DZ346" s="1186"/>
      <c r="EA346" s="1186"/>
      <c r="EB346" s="1186"/>
      <c r="EC346" s="1186"/>
      <c r="ED346" s="1186"/>
      <c r="EE346" s="1186"/>
      <c r="EF346" s="1186"/>
      <c r="EG346" s="1186"/>
      <c r="EH346" s="1186"/>
      <c r="EI346" s="1186"/>
      <c r="EJ346" s="1186"/>
      <c r="EK346" s="1197"/>
      <c r="EL346" s="1198"/>
      <c r="EM346" s="1186"/>
      <c r="EN346" s="1186"/>
      <c r="EO346" s="1186"/>
      <c r="EP346" s="1186"/>
      <c r="EQ346" s="1186"/>
      <c r="ER346" s="1186"/>
      <c r="ES346" s="1186"/>
      <c r="ET346" s="1186"/>
      <c r="EU346" s="1186"/>
      <c r="EV346" s="1186"/>
      <c r="EW346" s="1186"/>
      <c r="EX346" s="1186"/>
      <c r="EY346" s="1186"/>
      <c r="EZ346" s="1186"/>
      <c r="FA346" s="1186"/>
      <c r="FB346" s="1186"/>
      <c r="FC346" s="1209"/>
      <c r="FD346" s="1186"/>
      <c r="FE346" s="1186"/>
      <c r="FF346" s="1186"/>
      <c r="FG346" s="1186"/>
      <c r="FH346" s="1186"/>
      <c r="FI346" s="1186"/>
      <c r="FJ346" s="1186"/>
      <c r="FK346" s="1186"/>
      <c r="FL346" s="1209"/>
      <c r="FM346" s="1186"/>
      <c r="FN346" s="1186"/>
      <c r="FO346" s="1186"/>
      <c r="FP346" s="1186"/>
      <c r="FQ346" s="1186"/>
      <c r="FR346" s="1186"/>
      <c r="FS346" s="1186"/>
      <c r="FT346" s="1186">
        <v>1</v>
      </c>
      <c r="FU346" s="1186"/>
      <c r="FV346" s="1186"/>
      <c r="FW346" s="1186"/>
      <c r="FX346" s="1186"/>
      <c r="FY346" s="1186"/>
      <c r="FZ346" s="1186"/>
      <c r="GA346" s="1186"/>
      <c r="GB346" s="1186"/>
      <c r="GC346" s="1186"/>
      <c r="GD346" s="1186"/>
      <c r="GE346" s="1186"/>
      <c r="GF346" s="1186"/>
      <c r="GG346" s="1186"/>
      <c r="GH346" s="1186"/>
      <c r="GI346" s="1186"/>
      <c r="GJ346" s="1186"/>
      <c r="GK346" s="1186"/>
      <c r="GL346" s="1186"/>
      <c r="GM346" s="1186"/>
      <c r="GN346" s="1186"/>
      <c r="GO346" s="1186"/>
      <c r="GP346" s="1186"/>
      <c r="GQ346" s="1186"/>
      <c r="GR346" s="1186"/>
      <c r="GS346" s="1186"/>
      <c r="GT346" s="1186"/>
      <c r="GU346" s="1186"/>
      <c r="GV346" s="1186"/>
      <c r="GW346" s="1186"/>
      <c r="GX346" s="1186"/>
      <c r="GY346" s="1218"/>
      <c r="GZ346" s="364">
        <f t="shared" si="278"/>
        <v>0</v>
      </c>
      <c r="HA346" s="365">
        <f t="shared" si="260"/>
        <v>1</v>
      </c>
      <c r="HB346" s="366">
        <f t="shared" si="279"/>
        <v>1</v>
      </c>
      <c r="HC346" s="366">
        <v>0</v>
      </c>
      <c r="HD346" s="365">
        <v>180</v>
      </c>
      <c r="HE346" s="365">
        <v>252</v>
      </c>
      <c r="HF346" s="54"/>
      <c r="HG346" s="708"/>
      <c r="HH346" s="708">
        <v>0.23</v>
      </c>
      <c r="HI346" s="709">
        <f t="shared" si="262"/>
        <v>0.23</v>
      </c>
      <c r="HJ346" s="710"/>
      <c r="HK346" s="710">
        <v>1.73</v>
      </c>
      <c r="HL346" s="738">
        <f t="shared" si="280"/>
        <v>-0.122647631408176</v>
      </c>
      <c r="HM346" s="739"/>
      <c r="HN346" s="739"/>
      <c r="HO346" s="739">
        <v>1.73</v>
      </c>
      <c r="HP346" s="740">
        <f t="shared" si="264"/>
        <v>1813.04</v>
      </c>
      <c r="HQ346" s="738">
        <f t="shared" si="265"/>
        <v>-0.122647631408176</v>
      </c>
      <c r="HR346" s="741"/>
      <c r="HS346" s="742">
        <v>44927</v>
      </c>
      <c r="HT346" s="739">
        <f ca="1" t="shared" si="281"/>
        <v>5</v>
      </c>
      <c r="HU346" s="739">
        <f ca="1" t="shared" si="282"/>
        <v>150</v>
      </c>
      <c r="HV346" s="739">
        <v>1049</v>
      </c>
      <c r="HW346" s="739">
        <f t="shared" si="268"/>
        <v>1</v>
      </c>
      <c r="HX346" s="761">
        <f t="shared" si="285"/>
        <v>0.000953743443013829</v>
      </c>
      <c r="HY346" s="739">
        <f ca="1" t="shared" si="286"/>
        <v>0.00232077571133365</v>
      </c>
      <c r="HZ346" s="739">
        <f t="shared" si="271"/>
        <v>1048</v>
      </c>
      <c r="IA346" s="739"/>
      <c r="IB346" s="739">
        <f ca="1" t="shared" si="272"/>
        <v>0.2</v>
      </c>
      <c r="IC346" s="769">
        <f ca="1" t="shared" si="273"/>
        <v>0.00666666666666667</v>
      </c>
      <c r="ID346" s="769">
        <f ca="1" t="shared" si="274"/>
        <v>157200</v>
      </c>
      <c r="IE346" s="739"/>
      <c r="IF346" s="739"/>
      <c r="IG346" s="739"/>
      <c r="IH346" s="739"/>
      <c r="II346" s="739"/>
      <c r="IJ346" s="739"/>
      <c r="IK346" s="739"/>
      <c r="IL346" s="743"/>
      <c r="IM346" s="743"/>
      <c r="IN346" s="743"/>
      <c r="IO346" s="743"/>
      <c r="IP346" s="743"/>
      <c r="IQ346" s="739"/>
      <c r="IR346" s="739"/>
      <c r="IS346" s="739"/>
      <c r="IT346" s="739"/>
      <c r="IU346" s="739"/>
      <c r="IV346" s="739"/>
      <c r="IW346" s="739"/>
      <c r="IX346" s="739"/>
      <c r="IY346" s="739"/>
      <c r="IZ346" s="739"/>
      <c r="JA346" s="739"/>
      <c r="JB346" s="743">
        <v>0</v>
      </c>
      <c r="JC346" s="743">
        <v>0</v>
      </c>
      <c r="JD346" s="743">
        <v>0</v>
      </c>
      <c r="JE346" s="743">
        <v>0</v>
      </c>
      <c r="JF346" s="743">
        <v>0</v>
      </c>
      <c r="JG346" s="739">
        <v>0</v>
      </c>
      <c r="JH346" s="739">
        <v>0</v>
      </c>
      <c r="JI346" s="739">
        <v>0</v>
      </c>
      <c r="JJ346" s="739">
        <v>0</v>
      </c>
      <c r="JK346" s="739">
        <v>0</v>
      </c>
      <c r="JL346" s="739">
        <v>0</v>
      </c>
      <c r="JM346" s="739">
        <v>0</v>
      </c>
      <c r="JN346" s="28">
        <f t="shared" si="283"/>
        <v>0</v>
      </c>
      <c r="JO346" s="28">
        <f t="shared" si="284"/>
        <v>0</v>
      </c>
      <c r="JP346" s="28"/>
      <c r="JQ346" s="28"/>
      <c r="JR346" s="28"/>
      <c r="JS346" s="28"/>
      <c r="JT346" s="28"/>
      <c r="JU346" s="28"/>
      <c r="JV346" s="28"/>
      <c r="JW346" s="28"/>
      <c r="JX346" s="28"/>
      <c r="JY346" s="28"/>
      <c r="JZ346" s="28"/>
      <c r="KA346" s="28"/>
      <c r="KB346" s="28"/>
      <c r="KC346" s="28"/>
      <c r="KD346" s="28"/>
      <c r="KE346" s="824"/>
    </row>
    <row r="347" s="786" customFormat="1" hidden="1" customHeight="1" spans="1:291">
      <c r="A347" s="847" t="s">
        <v>1334</v>
      </c>
      <c r="B347" s="343"/>
      <c r="C347" s="95" t="s">
        <v>1917</v>
      </c>
      <c r="D347" s="95" t="s">
        <v>2249</v>
      </c>
      <c r="E347" s="411"/>
      <c r="F347" s="1235" t="s">
        <v>2279</v>
      </c>
      <c r="G347" s="112" t="s">
        <v>898</v>
      </c>
      <c r="H347" s="1263" t="s">
        <v>898</v>
      </c>
      <c r="I347" s="99">
        <f t="shared" si="277"/>
        <v>-1</v>
      </c>
      <c r="J347" s="1129">
        <v>1764</v>
      </c>
      <c r="K347" s="1130">
        <f t="shared" si="289"/>
        <v>1763</v>
      </c>
      <c r="L347" s="1131">
        <f t="shared" si="290"/>
        <v>1763</v>
      </c>
      <c r="M347" s="1132"/>
      <c r="N347" s="1137"/>
      <c r="O347" s="1134"/>
      <c r="P347" s="1135">
        <f t="shared" si="287"/>
        <v>0</v>
      </c>
      <c r="Q347" s="1154">
        <f t="shared" si="288"/>
        <v>0</v>
      </c>
      <c r="R347" s="1153"/>
      <c r="S347" s="1237"/>
      <c r="T347" s="1237"/>
      <c r="U347" s="1237"/>
      <c r="V347" s="1237"/>
      <c r="W347" s="1237"/>
      <c r="X347" s="1237"/>
      <c r="Y347" s="1237"/>
      <c r="Z347" s="1237"/>
      <c r="AA347" s="1153"/>
      <c r="AB347" s="1166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76"/>
      <c r="AT347" s="1177"/>
      <c r="AU347" s="1178"/>
      <c r="AV347" s="1178"/>
      <c r="AW347" s="1178"/>
      <c r="AX347" s="1178"/>
      <c r="AY347" s="1178"/>
      <c r="AZ347" s="1178"/>
      <c r="BA347" s="1178"/>
      <c r="BB347" s="1178"/>
      <c r="BC347" s="1178"/>
      <c r="BD347" s="1178"/>
      <c r="BE347" s="1178"/>
      <c r="BF347" s="1178"/>
      <c r="BG347" s="1178"/>
      <c r="BH347" s="1178"/>
      <c r="BI347" s="1178"/>
      <c r="BJ347" s="1178"/>
      <c r="BK347" s="1186"/>
      <c r="BL347" s="1187">
        <v>-1764</v>
      </c>
      <c r="BM347" s="1187"/>
      <c r="BN347" s="1187"/>
      <c r="BO347" s="1187"/>
      <c r="BP347" s="1187"/>
      <c r="BQ347" s="1187"/>
      <c r="BR347" s="1187"/>
      <c r="BS347" s="1187"/>
      <c r="BT347" s="1187"/>
      <c r="BU347" s="1187"/>
      <c r="BV347" s="1191"/>
      <c r="BW347" s="1186"/>
      <c r="BX347" s="1186"/>
      <c r="BY347" s="1186"/>
      <c r="BZ347" s="1186"/>
      <c r="CA347" s="1186"/>
      <c r="CB347" s="1186"/>
      <c r="CC347" s="1186"/>
      <c r="CD347" s="1186"/>
      <c r="CE347" s="1186"/>
      <c r="CF347" s="1186"/>
      <c r="CG347" s="1186"/>
      <c r="CH347" s="1186"/>
      <c r="CI347" s="1186"/>
      <c r="CJ347" s="1186"/>
      <c r="CK347" s="1186"/>
      <c r="CL347" s="1186"/>
      <c r="CM347" s="1186"/>
      <c r="CN347" s="1186"/>
      <c r="CO347" s="1186"/>
      <c r="CP347" s="1186"/>
      <c r="CQ347" s="1186"/>
      <c r="CR347" s="1186"/>
      <c r="CS347" s="1186"/>
      <c r="CT347" s="1186"/>
      <c r="CU347" s="1186"/>
      <c r="CV347" s="1186"/>
      <c r="CW347" s="1186"/>
      <c r="CX347" s="1186"/>
      <c r="CY347" s="1186"/>
      <c r="CZ347" s="1186"/>
      <c r="DA347" s="1186"/>
      <c r="DB347" s="1186"/>
      <c r="DC347" s="1186"/>
      <c r="DD347" s="1186"/>
      <c r="DE347" s="1186"/>
      <c r="DF347" s="1186"/>
      <c r="DG347" s="1186"/>
      <c r="DH347" s="1186"/>
      <c r="DI347" s="1186"/>
      <c r="DJ347" s="1186"/>
      <c r="DK347" s="1186"/>
      <c r="DL347" s="1186"/>
      <c r="DM347" s="1186"/>
      <c r="DN347" s="1186"/>
      <c r="DO347" s="1186"/>
      <c r="DP347" s="1186"/>
      <c r="DQ347" s="1186"/>
      <c r="DR347" s="1186"/>
      <c r="DS347" s="1186"/>
      <c r="DT347" s="1186"/>
      <c r="DU347" s="1186"/>
      <c r="DV347" s="1186"/>
      <c r="DW347" s="1186"/>
      <c r="DX347" s="1186"/>
      <c r="DY347" s="1186"/>
      <c r="DZ347" s="1186"/>
      <c r="EA347" s="1186"/>
      <c r="EB347" s="1186"/>
      <c r="EC347" s="1186"/>
      <c r="ED347" s="1186"/>
      <c r="EE347" s="1186"/>
      <c r="EF347" s="1186"/>
      <c r="EG347" s="1186"/>
      <c r="EH347" s="1186"/>
      <c r="EI347" s="1186"/>
      <c r="EJ347" s="1186"/>
      <c r="EK347" s="1197"/>
      <c r="EL347" s="1198"/>
      <c r="EM347" s="1186"/>
      <c r="EN347" s="1186"/>
      <c r="EO347" s="1186"/>
      <c r="EP347" s="1186"/>
      <c r="EQ347" s="1186"/>
      <c r="ER347" s="1186"/>
      <c r="ES347" s="1186"/>
      <c r="ET347" s="1186"/>
      <c r="EU347" s="1186"/>
      <c r="EV347" s="1186"/>
      <c r="EW347" s="1186"/>
      <c r="EX347" s="1186"/>
      <c r="EY347" s="1186"/>
      <c r="EZ347" s="1186"/>
      <c r="FA347" s="1186"/>
      <c r="FB347" s="1186"/>
      <c r="FC347" s="1209"/>
      <c r="FD347" s="1186"/>
      <c r="FE347" s="1186"/>
      <c r="FF347" s="1186"/>
      <c r="FG347" s="1186"/>
      <c r="FH347" s="1186"/>
      <c r="FI347" s="1186"/>
      <c r="FJ347" s="1186"/>
      <c r="FK347" s="1186"/>
      <c r="FL347" s="1209"/>
      <c r="FM347" s="1186"/>
      <c r="FN347" s="1186"/>
      <c r="FO347" s="1186"/>
      <c r="FP347" s="1186"/>
      <c r="FQ347" s="1186"/>
      <c r="FR347" s="1186"/>
      <c r="FS347" s="1186"/>
      <c r="FT347" s="1186">
        <v>1</v>
      </c>
      <c r="FU347" s="1186"/>
      <c r="FV347" s="1186"/>
      <c r="FW347" s="1186"/>
      <c r="FX347" s="1186"/>
      <c r="FY347" s="1186"/>
      <c r="FZ347" s="1186"/>
      <c r="GA347" s="1186"/>
      <c r="GB347" s="1186"/>
      <c r="GC347" s="1186"/>
      <c r="GD347" s="1186"/>
      <c r="GE347" s="1186"/>
      <c r="GF347" s="1186"/>
      <c r="GG347" s="1186"/>
      <c r="GH347" s="1186"/>
      <c r="GI347" s="1186"/>
      <c r="GJ347" s="1186"/>
      <c r="GK347" s="1186"/>
      <c r="GL347" s="1186"/>
      <c r="GM347" s="1186"/>
      <c r="GN347" s="1186"/>
      <c r="GO347" s="1186"/>
      <c r="GP347" s="1186"/>
      <c r="GQ347" s="1186"/>
      <c r="GR347" s="1186"/>
      <c r="GS347" s="1186"/>
      <c r="GT347" s="1186"/>
      <c r="GU347" s="1186"/>
      <c r="GV347" s="1186"/>
      <c r="GW347" s="1186"/>
      <c r="GX347" s="1186"/>
      <c r="GY347" s="1218"/>
      <c r="GZ347" s="364">
        <f t="shared" si="278"/>
        <v>0</v>
      </c>
      <c r="HA347" s="365">
        <f t="shared" si="260"/>
        <v>1</v>
      </c>
      <c r="HB347" s="366">
        <f t="shared" si="279"/>
        <v>1</v>
      </c>
      <c r="HC347" s="366">
        <v>0</v>
      </c>
      <c r="HD347" s="365">
        <v>100</v>
      </c>
      <c r="HE347" s="365">
        <v>180</v>
      </c>
      <c r="HF347" s="54"/>
      <c r="HG347" s="708"/>
      <c r="HH347" s="708">
        <v>0.23</v>
      </c>
      <c r="HI347" s="709">
        <f t="shared" si="262"/>
        <v>0.23</v>
      </c>
      <c r="HJ347" s="710"/>
      <c r="HK347" s="710">
        <v>1.73</v>
      </c>
      <c r="HL347" s="738">
        <f t="shared" si="280"/>
        <v>-0.122647631408176</v>
      </c>
      <c r="HM347" s="739"/>
      <c r="HN347" s="739"/>
      <c r="HO347" s="739">
        <v>1.73</v>
      </c>
      <c r="HP347" s="740">
        <f t="shared" si="264"/>
        <v>3049.99</v>
      </c>
      <c r="HQ347" s="738">
        <f t="shared" si="265"/>
        <v>-0.122647631408176</v>
      </c>
      <c r="HR347" s="741"/>
      <c r="HS347" s="742">
        <v>44927</v>
      </c>
      <c r="HT347" s="739">
        <f ca="1" t="shared" si="281"/>
        <v>5</v>
      </c>
      <c r="HU347" s="739">
        <f ca="1" t="shared" si="282"/>
        <v>150</v>
      </c>
      <c r="HV347" s="739">
        <v>1764</v>
      </c>
      <c r="HW347" s="739">
        <f t="shared" si="268"/>
        <v>1</v>
      </c>
      <c r="HX347" s="761">
        <f t="shared" si="285"/>
        <v>0.000567054153671676</v>
      </c>
      <c r="HY347" s="739">
        <f ca="1" t="shared" si="286"/>
        <v>0.00137983177393441</v>
      </c>
      <c r="HZ347" s="739">
        <f t="shared" si="271"/>
        <v>1763</v>
      </c>
      <c r="IA347" s="739"/>
      <c r="IB347" s="739">
        <f ca="1" t="shared" si="272"/>
        <v>0.2</v>
      </c>
      <c r="IC347" s="769">
        <f ca="1" t="shared" si="273"/>
        <v>0.00666666666666667</v>
      </c>
      <c r="ID347" s="769">
        <f ca="1" t="shared" si="274"/>
        <v>264450</v>
      </c>
      <c r="IE347" s="739"/>
      <c r="IF347" s="739"/>
      <c r="IG347" s="739"/>
      <c r="IH347" s="739"/>
      <c r="II347" s="739"/>
      <c r="IJ347" s="739"/>
      <c r="IK347" s="739"/>
      <c r="IL347" s="743"/>
      <c r="IM347" s="743"/>
      <c r="IN347" s="743"/>
      <c r="IO347" s="743"/>
      <c r="IP347" s="743"/>
      <c r="IQ347" s="739"/>
      <c r="IR347" s="739"/>
      <c r="IS347" s="739"/>
      <c r="IT347" s="739"/>
      <c r="IU347" s="739"/>
      <c r="IV347" s="739"/>
      <c r="IW347" s="739"/>
      <c r="IX347" s="739"/>
      <c r="IY347" s="739"/>
      <c r="IZ347" s="739"/>
      <c r="JA347" s="739"/>
      <c r="JB347" s="743">
        <v>0</v>
      </c>
      <c r="JC347" s="743">
        <v>0</v>
      </c>
      <c r="JD347" s="743">
        <v>0</v>
      </c>
      <c r="JE347" s="743">
        <v>0</v>
      </c>
      <c r="JF347" s="743">
        <v>0</v>
      </c>
      <c r="JG347" s="739">
        <v>0</v>
      </c>
      <c r="JH347" s="739">
        <v>0</v>
      </c>
      <c r="JI347" s="739">
        <v>0</v>
      </c>
      <c r="JJ347" s="739">
        <v>0</v>
      </c>
      <c r="JK347" s="739">
        <v>0</v>
      </c>
      <c r="JL347" s="739">
        <v>0</v>
      </c>
      <c r="JM347" s="739">
        <v>0</v>
      </c>
      <c r="JN347" s="28">
        <f t="shared" si="283"/>
        <v>0</v>
      </c>
      <c r="JO347" s="28">
        <f t="shared" si="284"/>
        <v>0</v>
      </c>
      <c r="JP347" s="28"/>
      <c r="JQ347" s="28"/>
      <c r="JR347" s="28"/>
      <c r="JS347" s="28"/>
      <c r="JT347" s="28"/>
      <c r="JU347" s="28"/>
      <c r="JV347" s="28"/>
      <c r="JW347" s="28"/>
      <c r="JX347" s="28"/>
      <c r="JY347" s="28"/>
      <c r="JZ347" s="28"/>
      <c r="KA347" s="28"/>
      <c r="KB347" s="28"/>
      <c r="KC347" s="28"/>
      <c r="KD347" s="28"/>
      <c r="KE347" s="824"/>
    </row>
    <row r="348" s="786" customFormat="1" hidden="1" customHeight="1" spans="1:291">
      <c r="A348" s="847" t="s">
        <v>1334</v>
      </c>
      <c r="B348" s="343"/>
      <c r="C348" s="95" t="s">
        <v>1917</v>
      </c>
      <c r="D348" s="95" t="s">
        <v>2249</v>
      </c>
      <c r="E348" s="411"/>
      <c r="F348" s="1235" t="s">
        <v>2280</v>
      </c>
      <c r="G348" s="112" t="s">
        <v>898</v>
      </c>
      <c r="H348" s="1263" t="s">
        <v>898</v>
      </c>
      <c r="I348" s="99">
        <f t="shared" si="277"/>
        <v>-1</v>
      </c>
      <c r="J348" s="1129">
        <v>778</v>
      </c>
      <c r="K348" s="1130">
        <f t="shared" si="289"/>
        <v>777</v>
      </c>
      <c r="L348" s="1131">
        <f t="shared" si="290"/>
        <v>777</v>
      </c>
      <c r="M348" s="1132"/>
      <c r="N348" s="1137"/>
      <c r="O348" s="1134"/>
      <c r="P348" s="1135">
        <f t="shared" si="287"/>
        <v>0</v>
      </c>
      <c r="Q348" s="1154">
        <f t="shared" si="288"/>
        <v>0</v>
      </c>
      <c r="R348" s="1153"/>
      <c r="S348" s="1237"/>
      <c r="T348" s="1237"/>
      <c r="U348" s="1237"/>
      <c r="V348" s="1237"/>
      <c r="W348" s="1237"/>
      <c r="X348" s="1237"/>
      <c r="Y348" s="1237"/>
      <c r="Z348" s="1237"/>
      <c r="AA348" s="1153"/>
      <c r="AB348" s="1166"/>
      <c r="AC348" s="1153"/>
      <c r="AD348" s="1153"/>
      <c r="AE348" s="1153"/>
      <c r="AF348" s="1153"/>
      <c r="AG348" s="1153"/>
      <c r="AH348" s="1153"/>
      <c r="AI348" s="1153"/>
      <c r="AJ348" s="1153"/>
      <c r="AK348" s="1153"/>
      <c r="AL348" s="1153"/>
      <c r="AM348" s="1153"/>
      <c r="AN348" s="1153"/>
      <c r="AO348" s="1153"/>
      <c r="AP348" s="1153"/>
      <c r="AQ348" s="1153"/>
      <c r="AR348" s="1153"/>
      <c r="AS348" s="1176"/>
      <c r="AT348" s="1177"/>
      <c r="AU348" s="1178"/>
      <c r="AV348" s="1178"/>
      <c r="AW348" s="1178"/>
      <c r="AX348" s="1178"/>
      <c r="AY348" s="1178"/>
      <c r="AZ348" s="1178"/>
      <c r="BA348" s="1178"/>
      <c r="BB348" s="1178"/>
      <c r="BC348" s="1178"/>
      <c r="BD348" s="1178"/>
      <c r="BE348" s="1178"/>
      <c r="BF348" s="1178"/>
      <c r="BG348" s="1178"/>
      <c r="BH348" s="1178"/>
      <c r="BI348" s="1178"/>
      <c r="BJ348" s="1178"/>
      <c r="BK348" s="1186"/>
      <c r="BL348" s="1187">
        <v>-778</v>
      </c>
      <c r="BM348" s="1187"/>
      <c r="BN348" s="1187"/>
      <c r="BO348" s="1187"/>
      <c r="BP348" s="1187"/>
      <c r="BQ348" s="1187"/>
      <c r="BR348" s="1187"/>
      <c r="BS348" s="1187"/>
      <c r="BT348" s="1187"/>
      <c r="BU348" s="1187"/>
      <c r="BV348" s="1191"/>
      <c r="BW348" s="1186"/>
      <c r="BX348" s="1186"/>
      <c r="BY348" s="1186"/>
      <c r="BZ348" s="1186"/>
      <c r="CA348" s="1186"/>
      <c r="CB348" s="1186"/>
      <c r="CC348" s="1186"/>
      <c r="CD348" s="1186"/>
      <c r="CE348" s="1186"/>
      <c r="CF348" s="1186"/>
      <c r="CG348" s="1186"/>
      <c r="CH348" s="1186"/>
      <c r="CI348" s="1186"/>
      <c r="CJ348" s="1186"/>
      <c r="CK348" s="1186"/>
      <c r="CL348" s="1186"/>
      <c r="CM348" s="1186"/>
      <c r="CN348" s="1186"/>
      <c r="CO348" s="1186"/>
      <c r="CP348" s="1186"/>
      <c r="CQ348" s="1186"/>
      <c r="CR348" s="1186"/>
      <c r="CS348" s="1186"/>
      <c r="CT348" s="1186"/>
      <c r="CU348" s="1186"/>
      <c r="CV348" s="1186"/>
      <c r="CW348" s="1186"/>
      <c r="CX348" s="1186"/>
      <c r="CY348" s="1186"/>
      <c r="CZ348" s="1186"/>
      <c r="DA348" s="1186"/>
      <c r="DB348" s="1186"/>
      <c r="DC348" s="1186"/>
      <c r="DD348" s="1186"/>
      <c r="DE348" s="1186"/>
      <c r="DF348" s="1186"/>
      <c r="DG348" s="1186"/>
      <c r="DH348" s="1186"/>
      <c r="DI348" s="1186"/>
      <c r="DJ348" s="1186"/>
      <c r="DK348" s="1186"/>
      <c r="DL348" s="1186"/>
      <c r="DM348" s="1186"/>
      <c r="DN348" s="1186"/>
      <c r="DO348" s="1186"/>
      <c r="DP348" s="1186"/>
      <c r="DQ348" s="1186"/>
      <c r="DR348" s="1186"/>
      <c r="DS348" s="1186"/>
      <c r="DT348" s="1186"/>
      <c r="DU348" s="1186"/>
      <c r="DV348" s="1186"/>
      <c r="DW348" s="1186"/>
      <c r="DX348" s="1186"/>
      <c r="DY348" s="1186"/>
      <c r="DZ348" s="1186"/>
      <c r="EA348" s="1186"/>
      <c r="EB348" s="1186"/>
      <c r="EC348" s="1186"/>
      <c r="ED348" s="1186"/>
      <c r="EE348" s="1186"/>
      <c r="EF348" s="1186"/>
      <c r="EG348" s="1186"/>
      <c r="EH348" s="1186"/>
      <c r="EI348" s="1186"/>
      <c r="EJ348" s="1186"/>
      <c r="EK348" s="1197"/>
      <c r="EL348" s="1198"/>
      <c r="EM348" s="1186"/>
      <c r="EN348" s="1186"/>
      <c r="EO348" s="1186"/>
      <c r="EP348" s="1186"/>
      <c r="EQ348" s="1186"/>
      <c r="ER348" s="1186"/>
      <c r="ES348" s="1186"/>
      <c r="ET348" s="1186"/>
      <c r="EU348" s="1186"/>
      <c r="EV348" s="1186"/>
      <c r="EW348" s="1186"/>
      <c r="EX348" s="1186"/>
      <c r="EY348" s="1186"/>
      <c r="EZ348" s="1186"/>
      <c r="FA348" s="1186"/>
      <c r="FB348" s="1186"/>
      <c r="FC348" s="1209"/>
      <c r="FD348" s="1186"/>
      <c r="FE348" s="1186"/>
      <c r="FF348" s="1186"/>
      <c r="FG348" s="1186"/>
      <c r="FH348" s="1186"/>
      <c r="FI348" s="1186"/>
      <c r="FJ348" s="1186"/>
      <c r="FK348" s="1186"/>
      <c r="FL348" s="1209"/>
      <c r="FM348" s="1186"/>
      <c r="FN348" s="1186"/>
      <c r="FO348" s="1186"/>
      <c r="FP348" s="1186"/>
      <c r="FQ348" s="1186"/>
      <c r="FR348" s="1186"/>
      <c r="FS348" s="1186"/>
      <c r="FT348" s="1186">
        <v>1</v>
      </c>
      <c r="FU348" s="1186"/>
      <c r="FV348" s="1186"/>
      <c r="FW348" s="1186"/>
      <c r="FX348" s="1186"/>
      <c r="FY348" s="1186"/>
      <c r="FZ348" s="1186"/>
      <c r="GA348" s="1186"/>
      <c r="GB348" s="1186"/>
      <c r="GC348" s="1186"/>
      <c r="GD348" s="1186"/>
      <c r="GE348" s="1186"/>
      <c r="GF348" s="1186"/>
      <c r="GG348" s="1186"/>
      <c r="GH348" s="1186"/>
      <c r="GI348" s="1186"/>
      <c r="GJ348" s="1186"/>
      <c r="GK348" s="1186"/>
      <c r="GL348" s="1186"/>
      <c r="GM348" s="1186"/>
      <c r="GN348" s="1186"/>
      <c r="GO348" s="1186"/>
      <c r="GP348" s="1186"/>
      <c r="GQ348" s="1186"/>
      <c r="GR348" s="1186"/>
      <c r="GS348" s="1186"/>
      <c r="GT348" s="1186"/>
      <c r="GU348" s="1186"/>
      <c r="GV348" s="1186"/>
      <c r="GW348" s="1186"/>
      <c r="GX348" s="1186"/>
      <c r="GY348" s="1218"/>
      <c r="GZ348" s="364">
        <f t="shared" si="278"/>
        <v>0</v>
      </c>
      <c r="HA348" s="365">
        <f t="shared" si="260"/>
        <v>1</v>
      </c>
      <c r="HB348" s="366">
        <f t="shared" si="279"/>
        <v>1</v>
      </c>
      <c r="HC348" s="366">
        <v>0</v>
      </c>
      <c r="HD348" s="365">
        <v>0</v>
      </c>
      <c r="HE348" s="365">
        <v>0</v>
      </c>
      <c r="HF348" s="54"/>
      <c r="HG348" s="708"/>
      <c r="HH348" s="708">
        <v>0.23</v>
      </c>
      <c r="HI348" s="709">
        <f t="shared" si="262"/>
        <v>0.23</v>
      </c>
      <c r="HJ348" s="710"/>
      <c r="HK348" s="710">
        <v>1.73</v>
      </c>
      <c r="HL348" s="738">
        <f t="shared" si="280"/>
        <v>-0.122647631408176</v>
      </c>
      <c r="HM348" s="739"/>
      <c r="HN348" s="739"/>
      <c r="HO348" s="739">
        <v>1.73</v>
      </c>
      <c r="HP348" s="740">
        <f t="shared" si="264"/>
        <v>1344.21</v>
      </c>
      <c r="HQ348" s="738">
        <f t="shared" si="265"/>
        <v>-0.122647631408176</v>
      </c>
      <c r="HR348" s="741"/>
      <c r="HS348" s="742">
        <v>44927</v>
      </c>
      <c r="HT348" s="739">
        <f ca="1" t="shared" si="281"/>
        <v>5</v>
      </c>
      <c r="HU348" s="739">
        <f ca="1" t="shared" si="282"/>
        <v>150</v>
      </c>
      <c r="HV348" s="739">
        <v>778</v>
      </c>
      <c r="HW348" s="739">
        <f t="shared" si="268"/>
        <v>1</v>
      </c>
      <c r="HX348" s="761">
        <f t="shared" si="285"/>
        <v>0.00128617363344051</v>
      </c>
      <c r="HY348" s="739">
        <f ca="1" t="shared" si="286"/>
        <v>0.00312968917470525</v>
      </c>
      <c r="HZ348" s="739">
        <f t="shared" si="271"/>
        <v>777</v>
      </c>
      <c r="IA348" s="739"/>
      <c r="IB348" s="739">
        <f ca="1" t="shared" si="272"/>
        <v>0.2</v>
      </c>
      <c r="IC348" s="769">
        <f ca="1" t="shared" si="273"/>
        <v>0.00666666666666667</v>
      </c>
      <c r="ID348" s="769">
        <f ca="1" t="shared" si="274"/>
        <v>116550</v>
      </c>
      <c r="IE348" s="739"/>
      <c r="IF348" s="739"/>
      <c r="IG348" s="739"/>
      <c r="IH348" s="739"/>
      <c r="II348" s="739"/>
      <c r="IJ348" s="739"/>
      <c r="IK348" s="739"/>
      <c r="IL348" s="743"/>
      <c r="IM348" s="743"/>
      <c r="IN348" s="743"/>
      <c r="IO348" s="743"/>
      <c r="IP348" s="743"/>
      <c r="IQ348" s="739"/>
      <c r="IR348" s="739"/>
      <c r="IS348" s="739"/>
      <c r="IT348" s="739"/>
      <c r="IU348" s="739"/>
      <c r="IV348" s="739"/>
      <c r="IW348" s="739"/>
      <c r="IX348" s="739"/>
      <c r="IY348" s="739"/>
      <c r="IZ348" s="739"/>
      <c r="JA348" s="739"/>
      <c r="JB348" s="743">
        <v>0</v>
      </c>
      <c r="JC348" s="743">
        <v>0</v>
      </c>
      <c r="JD348" s="743">
        <v>0</v>
      </c>
      <c r="JE348" s="743">
        <v>0</v>
      </c>
      <c r="JF348" s="743">
        <v>0</v>
      </c>
      <c r="JG348" s="739">
        <v>0</v>
      </c>
      <c r="JH348" s="739">
        <v>0</v>
      </c>
      <c r="JI348" s="739">
        <v>0</v>
      </c>
      <c r="JJ348" s="739">
        <v>0</v>
      </c>
      <c r="JK348" s="739">
        <v>0</v>
      </c>
      <c r="JL348" s="739">
        <v>0</v>
      </c>
      <c r="JM348" s="739">
        <v>0</v>
      </c>
      <c r="JN348" s="28">
        <f t="shared" si="283"/>
        <v>0</v>
      </c>
      <c r="JO348" s="28">
        <f t="shared" si="284"/>
        <v>0</v>
      </c>
      <c r="JP348" s="28"/>
      <c r="JQ348" s="28"/>
      <c r="JR348" s="28"/>
      <c r="JS348" s="28"/>
      <c r="JT348" s="28"/>
      <c r="JU348" s="28"/>
      <c r="JV348" s="28"/>
      <c r="JW348" s="28"/>
      <c r="JX348" s="28"/>
      <c r="JY348" s="28"/>
      <c r="JZ348" s="28"/>
      <c r="KA348" s="28"/>
      <c r="KB348" s="28"/>
      <c r="KC348" s="28"/>
      <c r="KD348" s="28"/>
      <c r="KE348" s="824"/>
    </row>
    <row r="349" s="786" customFormat="1" hidden="1" customHeight="1" spans="1:291">
      <c r="A349" s="847" t="s">
        <v>1334</v>
      </c>
      <c r="B349" s="343"/>
      <c r="C349" s="95" t="s">
        <v>1917</v>
      </c>
      <c r="D349" s="95" t="s">
        <v>2249</v>
      </c>
      <c r="E349" s="411"/>
      <c r="F349" s="1235" t="s">
        <v>2281</v>
      </c>
      <c r="G349" s="112" t="s">
        <v>898</v>
      </c>
      <c r="H349" s="1263" t="s">
        <v>898</v>
      </c>
      <c r="I349" s="99">
        <f t="shared" si="277"/>
        <v>-1</v>
      </c>
      <c r="J349" s="1129">
        <v>1272</v>
      </c>
      <c r="K349" s="1130">
        <f t="shared" si="289"/>
        <v>1271</v>
      </c>
      <c r="L349" s="1131">
        <f t="shared" si="290"/>
        <v>1271</v>
      </c>
      <c r="M349" s="1132"/>
      <c r="N349" s="1137"/>
      <c r="O349" s="1134"/>
      <c r="P349" s="1135">
        <f t="shared" si="287"/>
        <v>0</v>
      </c>
      <c r="Q349" s="1154">
        <f t="shared" si="288"/>
        <v>0</v>
      </c>
      <c r="R349" s="1153"/>
      <c r="S349" s="1237"/>
      <c r="T349" s="1237"/>
      <c r="U349" s="1237"/>
      <c r="V349" s="1237"/>
      <c r="W349" s="1237"/>
      <c r="X349" s="1237"/>
      <c r="Y349" s="1237"/>
      <c r="Z349" s="1237"/>
      <c r="AA349" s="1153"/>
      <c r="AB349" s="1166"/>
      <c r="AC349" s="1153"/>
      <c r="AD349" s="1153"/>
      <c r="AE349" s="1153"/>
      <c r="AF349" s="1153"/>
      <c r="AG349" s="1153"/>
      <c r="AH349" s="1153"/>
      <c r="AI349" s="1153"/>
      <c r="AJ349" s="1153"/>
      <c r="AK349" s="1153"/>
      <c r="AL349" s="1153"/>
      <c r="AM349" s="1153"/>
      <c r="AN349" s="1153"/>
      <c r="AO349" s="1153"/>
      <c r="AP349" s="1153"/>
      <c r="AQ349" s="1153"/>
      <c r="AR349" s="1153"/>
      <c r="AS349" s="1176"/>
      <c r="AT349" s="1177"/>
      <c r="AU349" s="1178"/>
      <c r="AV349" s="1178"/>
      <c r="AW349" s="1178"/>
      <c r="AX349" s="1178"/>
      <c r="AY349" s="1178"/>
      <c r="AZ349" s="1178"/>
      <c r="BA349" s="1178"/>
      <c r="BB349" s="1178"/>
      <c r="BC349" s="1178"/>
      <c r="BD349" s="1178"/>
      <c r="BE349" s="1178"/>
      <c r="BF349" s="1178"/>
      <c r="BG349" s="1178"/>
      <c r="BH349" s="1178"/>
      <c r="BI349" s="1178"/>
      <c r="BJ349" s="1178"/>
      <c r="BK349" s="1186"/>
      <c r="BL349" s="1187">
        <v>-1272</v>
      </c>
      <c r="BM349" s="1187"/>
      <c r="BN349" s="1187"/>
      <c r="BO349" s="1187"/>
      <c r="BP349" s="1187"/>
      <c r="BQ349" s="1187"/>
      <c r="BR349" s="1187"/>
      <c r="BS349" s="1187"/>
      <c r="BT349" s="1187"/>
      <c r="BU349" s="1187"/>
      <c r="BV349" s="1191"/>
      <c r="BW349" s="1186"/>
      <c r="BX349" s="1186"/>
      <c r="BY349" s="1186"/>
      <c r="BZ349" s="1186"/>
      <c r="CA349" s="1186"/>
      <c r="CB349" s="1186"/>
      <c r="CC349" s="1186"/>
      <c r="CD349" s="1186"/>
      <c r="CE349" s="1186"/>
      <c r="CF349" s="1186"/>
      <c r="CG349" s="1186"/>
      <c r="CH349" s="1186"/>
      <c r="CI349" s="1186"/>
      <c r="CJ349" s="1186"/>
      <c r="CK349" s="1186"/>
      <c r="CL349" s="1186"/>
      <c r="CM349" s="1186"/>
      <c r="CN349" s="1186"/>
      <c r="CO349" s="1186"/>
      <c r="CP349" s="1186"/>
      <c r="CQ349" s="1186"/>
      <c r="CR349" s="1186"/>
      <c r="CS349" s="1186"/>
      <c r="CT349" s="1186"/>
      <c r="CU349" s="1186"/>
      <c r="CV349" s="1186"/>
      <c r="CW349" s="1186"/>
      <c r="CX349" s="1186"/>
      <c r="CY349" s="1186"/>
      <c r="CZ349" s="1186"/>
      <c r="DA349" s="1186"/>
      <c r="DB349" s="1186"/>
      <c r="DC349" s="1186"/>
      <c r="DD349" s="1186"/>
      <c r="DE349" s="1186"/>
      <c r="DF349" s="1186"/>
      <c r="DG349" s="1186"/>
      <c r="DH349" s="1186"/>
      <c r="DI349" s="1186"/>
      <c r="DJ349" s="1186"/>
      <c r="DK349" s="1186"/>
      <c r="DL349" s="1186"/>
      <c r="DM349" s="1186"/>
      <c r="DN349" s="1186"/>
      <c r="DO349" s="1186"/>
      <c r="DP349" s="1186"/>
      <c r="DQ349" s="1186"/>
      <c r="DR349" s="1186"/>
      <c r="DS349" s="1186"/>
      <c r="DT349" s="1186"/>
      <c r="DU349" s="1186"/>
      <c r="DV349" s="1186"/>
      <c r="DW349" s="1186"/>
      <c r="DX349" s="1186"/>
      <c r="DY349" s="1186"/>
      <c r="DZ349" s="1186"/>
      <c r="EA349" s="1186"/>
      <c r="EB349" s="1186"/>
      <c r="EC349" s="1186"/>
      <c r="ED349" s="1186"/>
      <c r="EE349" s="1186"/>
      <c r="EF349" s="1186"/>
      <c r="EG349" s="1186"/>
      <c r="EH349" s="1186"/>
      <c r="EI349" s="1186"/>
      <c r="EJ349" s="1186"/>
      <c r="EK349" s="1197"/>
      <c r="EL349" s="1198"/>
      <c r="EM349" s="1186"/>
      <c r="EN349" s="1186"/>
      <c r="EO349" s="1186"/>
      <c r="EP349" s="1186"/>
      <c r="EQ349" s="1186"/>
      <c r="ER349" s="1186"/>
      <c r="ES349" s="1186"/>
      <c r="ET349" s="1186"/>
      <c r="EU349" s="1186"/>
      <c r="EV349" s="1186"/>
      <c r="EW349" s="1186"/>
      <c r="EX349" s="1186"/>
      <c r="EY349" s="1186"/>
      <c r="EZ349" s="1186"/>
      <c r="FA349" s="1186"/>
      <c r="FB349" s="1186"/>
      <c r="FC349" s="1209"/>
      <c r="FD349" s="1186"/>
      <c r="FE349" s="1186"/>
      <c r="FF349" s="1186"/>
      <c r="FG349" s="1186"/>
      <c r="FH349" s="1186"/>
      <c r="FI349" s="1186"/>
      <c r="FJ349" s="1186"/>
      <c r="FK349" s="1186"/>
      <c r="FL349" s="1209"/>
      <c r="FM349" s="1186"/>
      <c r="FN349" s="1186"/>
      <c r="FO349" s="1186"/>
      <c r="FP349" s="1186"/>
      <c r="FQ349" s="1186"/>
      <c r="FR349" s="1186"/>
      <c r="FS349" s="1186"/>
      <c r="FT349" s="1186">
        <v>1</v>
      </c>
      <c r="FU349" s="1186"/>
      <c r="FV349" s="1186"/>
      <c r="FW349" s="1186"/>
      <c r="FX349" s="1186"/>
      <c r="FY349" s="1186"/>
      <c r="FZ349" s="1186"/>
      <c r="GA349" s="1186"/>
      <c r="GB349" s="1186"/>
      <c r="GC349" s="1186"/>
      <c r="GD349" s="1186"/>
      <c r="GE349" s="1186"/>
      <c r="GF349" s="1186"/>
      <c r="GG349" s="1186"/>
      <c r="GH349" s="1186"/>
      <c r="GI349" s="1186"/>
      <c r="GJ349" s="1186"/>
      <c r="GK349" s="1186"/>
      <c r="GL349" s="1186"/>
      <c r="GM349" s="1186"/>
      <c r="GN349" s="1186"/>
      <c r="GO349" s="1186"/>
      <c r="GP349" s="1186"/>
      <c r="GQ349" s="1186"/>
      <c r="GR349" s="1186"/>
      <c r="GS349" s="1186"/>
      <c r="GT349" s="1186"/>
      <c r="GU349" s="1186"/>
      <c r="GV349" s="1186"/>
      <c r="GW349" s="1186"/>
      <c r="GX349" s="1186"/>
      <c r="GY349" s="1218"/>
      <c r="GZ349" s="364">
        <f t="shared" si="278"/>
        <v>0</v>
      </c>
      <c r="HA349" s="365">
        <f t="shared" si="260"/>
        <v>1</v>
      </c>
      <c r="HB349" s="366">
        <f t="shared" si="279"/>
        <v>1</v>
      </c>
      <c r="HC349" s="366">
        <v>0</v>
      </c>
      <c r="HD349" s="365">
        <v>216</v>
      </c>
      <c r="HE349" s="365">
        <v>15</v>
      </c>
      <c r="HF349" s="54"/>
      <c r="HG349" s="708"/>
      <c r="HH349" s="708">
        <v>0.23</v>
      </c>
      <c r="HI349" s="709">
        <f t="shared" si="262"/>
        <v>0.23</v>
      </c>
      <c r="HJ349" s="710"/>
      <c r="HK349" s="710">
        <v>1.73</v>
      </c>
      <c r="HL349" s="738">
        <f t="shared" si="280"/>
        <v>-0.122647631408176</v>
      </c>
      <c r="HM349" s="739"/>
      <c r="HN349" s="739"/>
      <c r="HO349" s="739">
        <v>1.73</v>
      </c>
      <c r="HP349" s="740">
        <f t="shared" si="264"/>
        <v>2198.83</v>
      </c>
      <c r="HQ349" s="738">
        <f t="shared" si="265"/>
        <v>-0.122647631408176</v>
      </c>
      <c r="HR349" s="741"/>
      <c r="HS349" s="742">
        <v>44927</v>
      </c>
      <c r="HT349" s="739">
        <f ca="1" t="shared" si="281"/>
        <v>5</v>
      </c>
      <c r="HU349" s="739">
        <f ca="1" t="shared" si="282"/>
        <v>150</v>
      </c>
      <c r="HV349" s="739">
        <v>1272</v>
      </c>
      <c r="HW349" s="739">
        <f t="shared" si="268"/>
        <v>1</v>
      </c>
      <c r="HX349" s="761">
        <f t="shared" si="285"/>
        <v>0.000786472670074715</v>
      </c>
      <c r="HY349" s="739">
        <f ca="1" t="shared" si="286"/>
        <v>0.00191375016384847</v>
      </c>
      <c r="HZ349" s="739">
        <f t="shared" si="271"/>
        <v>1271</v>
      </c>
      <c r="IA349" s="739"/>
      <c r="IB349" s="739">
        <f ca="1" t="shared" si="272"/>
        <v>0.2</v>
      </c>
      <c r="IC349" s="769">
        <f ca="1" t="shared" si="273"/>
        <v>0.00666666666666667</v>
      </c>
      <c r="ID349" s="769">
        <f ca="1" t="shared" si="274"/>
        <v>190650</v>
      </c>
      <c r="IE349" s="739"/>
      <c r="IF349" s="739"/>
      <c r="IG349" s="739"/>
      <c r="IH349" s="739"/>
      <c r="II349" s="739"/>
      <c r="IJ349" s="739"/>
      <c r="IK349" s="739"/>
      <c r="IL349" s="743"/>
      <c r="IM349" s="743"/>
      <c r="IN349" s="743"/>
      <c r="IO349" s="743"/>
      <c r="IP349" s="743"/>
      <c r="IQ349" s="739"/>
      <c r="IR349" s="739"/>
      <c r="IS349" s="739"/>
      <c r="IT349" s="739"/>
      <c r="IU349" s="739"/>
      <c r="IV349" s="739"/>
      <c r="IW349" s="739"/>
      <c r="IX349" s="739"/>
      <c r="IY349" s="739"/>
      <c r="IZ349" s="739"/>
      <c r="JA349" s="739"/>
      <c r="JB349" s="743">
        <v>0</v>
      </c>
      <c r="JC349" s="743">
        <v>0</v>
      </c>
      <c r="JD349" s="743">
        <v>0</v>
      </c>
      <c r="JE349" s="743">
        <v>0</v>
      </c>
      <c r="JF349" s="743">
        <v>0</v>
      </c>
      <c r="JG349" s="739">
        <v>0</v>
      </c>
      <c r="JH349" s="739">
        <v>0</v>
      </c>
      <c r="JI349" s="739">
        <v>0</v>
      </c>
      <c r="JJ349" s="739">
        <v>0</v>
      </c>
      <c r="JK349" s="739">
        <v>0</v>
      </c>
      <c r="JL349" s="739">
        <v>0</v>
      </c>
      <c r="JM349" s="739">
        <v>0</v>
      </c>
      <c r="JN349" s="28">
        <f t="shared" si="283"/>
        <v>0</v>
      </c>
      <c r="JO349" s="28">
        <f t="shared" si="284"/>
        <v>0</v>
      </c>
      <c r="JP349" s="28"/>
      <c r="JQ349" s="28"/>
      <c r="JR349" s="28"/>
      <c r="JS349" s="28"/>
      <c r="JT349" s="28"/>
      <c r="JU349" s="28"/>
      <c r="JV349" s="28"/>
      <c r="JW349" s="28"/>
      <c r="JX349" s="28"/>
      <c r="JY349" s="28"/>
      <c r="JZ349" s="28"/>
      <c r="KA349" s="28"/>
      <c r="KB349" s="28"/>
      <c r="KC349" s="28"/>
      <c r="KD349" s="28"/>
      <c r="KE349" s="824"/>
    </row>
    <row r="350" s="786" customFormat="1" hidden="1" customHeight="1" spans="1:291">
      <c r="A350" s="847" t="s">
        <v>1334</v>
      </c>
      <c r="B350" s="343"/>
      <c r="C350" s="95" t="s">
        <v>1917</v>
      </c>
      <c r="D350" s="95" t="s">
        <v>2249</v>
      </c>
      <c r="E350" s="411"/>
      <c r="F350" s="1235" t="s">
        <v>2282</v>
      </c>
      <c r="G350" s="112" t="s">
        <v>898</v>
      </c>
      <c r="H350" s="1263" t="s">
        <v>898</v>
      </c>
      <c r="I350" s="99">
        <f t="shared" si="277"/>
        <v>-1</v>
      </c>
      <c r="J350" s="1129">
        <v>1442</v>
      </c>
      <c r="K350" s="1130">
        <f t="shared" si="289"/>
        <v>1441</v>
      </c>
      <c r="L350" s="1131">
        <f t="shared" si="290"/>
        <v>1441</v>
      </c>
      <c r="M350" s="1132"/>
      <c r="N350" s="1137"/>
      <c r="O350" s="1134"/>
      <c r="P350" s="1135">
        <f t="shared" si="287"/>
        <v>0</v>
      </c>
      <c r="Q350" s="1154">
        <f t="shared" si="288"/>
        <v>0</v>
      </c>
      <c r="R350" s="1153"/>
      <c r="S350" s="1237"/>
      <c r="T350" s="1237"/>
      <c r="U350" s="1237"/>
      <c r="V350" s="1237"/>
      <c r="W350" s="1237"/>
      <c r="X350" s="1237"/>
      <c r="Y350" s="1237"/>
      <c r="Z350" s="1237"/>
      <c r="AA350" s="1153"/>
      <c r="AB350" s="1166"/>
      <c r="AC350" s="1153"/>
      <c r="AD350" s="1153"/>
      <c r="AE350" s="1153"/>
      <c r="AF350" s="1153"/>
      <c r="AG350" s="1153"/>
      <c r="AH350" s="1153"/>
      <c r="AI350" s="1153"/>
      <c r="AJ350" s="1153"/>
      <c r="AK350" s="1153"/>
      <c r="AL350" s="1153"/>
      <c r="AM350" s="1153"/>
      <c r="AN350" s="1153"/>
      <c r="AO350" s="1153"/>
      <c r="AP350" s="1153"/>
      <c r="AQ350" s="1153"/>
      <c r="AR350" s="1153"/>
      <c r="AS350" s="1176"/>
      <c r="AT350" s="1177"/>
      <c r="AU350" s="1178"/>
      <c r="AV350" s="1178"/>
      <c r="AW350" s="1178"/>
      <c r="AX350" s="1178"/>
      <c r="AY350" s="1178"/>
      <c r="AZ350" s="1178"/>
      <c r="BA350" s="1178"/>
      <c r="BB350" s="1178"/>
      <c r="BC350" s="1178"/>
      <c r="BD350" s="1178"/>
      <c r="BE350" s="1178"/>
      <c r="BF350" s="1178"/>
      <c r="BG350" s="1178"/>
      <c r="BH350" s="1178"/>
      <c r="BI350" s="1178"/>
      <c r="BJ350" s="1178"/>
      <c r="BK350" s="1186"/>
      <c r="BL350" s="1187">
        <v>-1442</v>
      </c>
      <c r="BM350" s="1187"/>
      <c r="BN350" s="1187"/>
      <c r="BO350" s="1187"/>
      <c r="BP350" s="1187"/>
      <c r="BQ350" s="1187"/>
      <c r="BR350" s="1187"/>
      <c r="BS350" s="1187"/>
      <c r="BT350" s="1187"/>
      <c r="BU350" s="1187"/>
      <c r="BV350" s="1191"/>
      <c r="BW350" s="1186"/>
      <c r="BX350" s="1186"/>
      <c r="BY350" s="1186"/>
      <c r="BZ350" s="1186"/>
      <c r="CA350" s="1186"/>
      <c r="CB350" s="1186"/>
      <c r="CC350" s="1186"/>
      <c r="CD350" s="1186"/>
      <c r="CE350" s="1186"/>
      <c r="CF350" s="1186"/>
      <c r="CG350" s="1186"/>
      <c r="CH350" s="1186"/>
      <c r="CI350" s="1186"/>
      <c r="CJ350" s="1186"/>
      <c r="CK350" s="1186"/>
      <c r="CL350" s="1186"/>
      <c r="CM350" s="1186"/>
      <c r="CN350" s="1186"/>
      <c r="CO350" s="1186"/>
      <c r="CP350" s="1186"/>
      <c r="CQ350" s="1186"/>
      <c r="CR350" s="1186"/>
      <c r="CS350" s="1186"/>
      <c r="CT350" s="1186"/>
      <c r="CU350" s="1186"/>
      <c r="CV350" s="1186"/>
      <c r="CW350" s="1186"/>
      <c r="CX350" s="1186"/>
      <c r="CY350" s="1186"/>
      <c r="CZ350" s="1186"/>
      <c r="DA350" s="1186"/>
      <c r="DB350" s="1186"/>
      <c r="DC350" s="1186"/>
      <c r="DD350" s="1186"/>
      <c r="DE350" s="1186"/>
      <c r="DF350" s="1186"/>
      <c r="DG350" s="1186"/>
      <c r="DH350" s="1186"/>
      <c r="DI350" s="1186"/>
      <c r="DJ350" s="1186"/>
      <c r="DK350" s="1186"/>
      <c r="DL350" s="1186"/>
      <c r="DM350" s="1186"/>
      <c r="DN350" s="1186"/>
      <c r="DO350" s="1186"/>
      <c r="DP350" s="1186"/>
      <c r="DQ350" s="1186"/>
      <c r="DR350" s="1186"/>
      <c r="DS350" s="1186"/>
      <c r="DT350" s="1186"/>
      <c r="DU350" s="1186"/>
      <c r="DV350" s="1186"/>
      <c r="DW350" s="1186"/>
      <c r="DX350" s="1186"/>
      <c r="DY350" s="1186"/>
      <c r="DZ350" s="1186"/>
      <c r="EA350" s="1186"/>
      <c r="EB350" s="1186"/>
      <c r="EC350" s="1186"/>
      <c r="ED350" s="1186"/>
      <c r="EE350" s="1186"/>
      <c r="EF350" s="1186"/>
      <c r="EG350" s="1186"/>
      <c r="EH350" s="1186"/>
      <c r="EI350" s="1186"/>
      <c r="EJ350" s="1186"/>
      <c r="EK350" s="1197"/>
      <c r="EL350" s="1198"/>
      <c r="EM350" s="1186"/>
      <c r="EN350" s="1186"/>
      <c r="EO350" s="1186"/>
      <c r="EP350" s="1186"/>
      <c r="EQ350" s="1186"/>
      <c r="ER350" s="1186"/>
      <c r="ES350" s="1186"/>
      <c r="ET350" s="1186"/>
      <c r="EU350" s="1186"/>
      <c r="EV350" s="1186"/>
      <c r="EW350" s="1186"/>
      <c r="EX350" s="1186"/>
      <c r="EY350" s="1186"/>
      <c r="EZ350" s="1186"/>
      <c r="FA350" s="1186"/>
      <c r="FB350" s="1186"/>
      <c r="FC350" s="1209"/>
      <c r="FD350" s="1186"/>
      <c r="FE350" s="1186"/>
      <c r="FF350" s="1186"/>
      <c r="FG350" s="1186"/>
      <c r="FH350" s="1186"/>
      <c r="FI350" s="1186"/>
      <c r="FJ350" s="1186"/>
      <c r="FK350" s="1186"/>
      <c r="FL350" s="1209"/>
      <c r="FM350" s="1186"/>
      <c r="FN350" s="1186"/>
      <c r="FO350" s="1186"/>
      <c r="FP350" s="1186"/>
      <c r="FQ350" s="1186"/>
      <c r="FR350" s="1186"/>
      <c r="FS350" s="1186"/>
      <c r="FT350" s="1186">
        <v>1</v>
      </c>
      <c r="FU350" s="1186"/>
      <c r="FV350" s="1186"/>
      <c r="FW350" s="1186"/>
      <c r="FX350" s="1186"/>
      <c r="FY350" s="1186"/>
      <c r="FZ350" s="1186"/>
      <c r="GA350" s="1186"/>
      <c r="GB350" s="1186"/>
      <c r="GC350" s="1186"/>
      <c r="GD350" s="1186"/>
      <c r="GE350" s="1186"/>
      <c r="GF350" s="1186"/>
      <c r="GG350" s="1186"/>
      <c r="GH350" s="1186"/>
      <c r="GI350" s="1186"/>
      <c r="GJ350" s="1186"/>
      <c r="GK350" s="1186"/>
      <c r="GL350" s="1186"/>
      <c r="GM350" s="1186"/>
      <c r="GN350" s="1186"/>
      <c r="GO350" s="1186"/>
      <c r="GP350" s="1186"/>
      <c r="GQ350" s="1186"/>
      <c r="GR350" s="1186"/>
      <c r="GS350" s="1186"/>
      <c r="GT350" s="1186"/>
      <c r="GU350" s="1186"/>
      <c r="GV350" s="1186"/>
      <c r="GW350" s="1186"/>
      <c r="GX350" s="1186"/>
      <c r="GY350" s="1218"/>
      <c r="GZ350" s="364">
        <f t="shared" si="278"/>
        <v>0</v>
      </c>
      <c r="HA350" s="365">
        <f t="shared" si="260"/>
        <v>1</v>
      </c>
      <c r="HB350" s="366">
        <f t="shared" si="279"/>
        <v>1</v>
      </c>
      <c r="HC350" s="366">
        <v>0</v>
      </c>
      <c r="HD350" s="365">
        <v>180</v>
      </c>
      <c r="HE350" s="365">
        <v>432</v>
      </c>
      <c r="HF350" s="54"/>
      <c r="HG350" s="708"/>
      <c r="HH350" s="708">
        <v>0.23</v>
      </c>
      <c r="HI350" s="709">
        <f t="shared" si="262"/>
        <v>0.23</v>
      </c>
      <c r="HJ350" s="710"/>
      <c r="HK350" s="710">
        <v>1.73</v>
      </c>
      <c r="HL350" s="738">
        <f t="shared" si="280"/>
        <v>-0.122647631408176</v>
      </c>
      <c r="HM350" s="739"/>
      <c r="HN350" s="739"/>
      <c r="HO350" s="739">
        <v>1.73</v>
      </c>
      <c r="HP350" s="740">
        <f t="shared" si="264"/>
        <v>2492.93</v>
      </c>
      <c r="HQ350" s="738">
        <f t="shared" si="265"/>
        <v>-0.122647631408176</v>
      </c>
      <c r="HR350" s="741"/>
      <c r="HS350" s="742">
        <v>44927</v>
      </c>
      <c r="HT350" s="739">
        <f ca="1" t="shared" si="281"/>
        <v>5</v>
      </c>
      <c r="HU350" s="739">
        <f ca="1" t="shared" si="282"/>
        <v>150</v>
      </c>
      <c r="HV350" s="739">
        <v>1442</v>
      </c>
      <c r="HW350" s="739">
        <f t="shared" si="268"/>
        <v>1</v>
      </c>
      <c r="HX350" s="761">
        <f t="shared" si="285"/>
        <v>0.000693721817551162</v>
      </c>
      <c r="HY350" s="739">
        <f ca="1" t="shared" si="286"/>
        <v>0.00168805642270783</v>
      </c>
      <c r="HZ350" s="739">
        <f t="shared" si="271"/>
        <v>1441</v>
      </c>
      <c r="IA350" s="739"/>
      <c r="IB350" s="739">
        <f ca="1" t="shared" si="272"/>
        <v>0.2</v>
      </c>
      <c r="IC350" s="769">
        <f ca="1" t="shared" si="273"/>
        <v>0.00666666666666667</v>
      </c>
      <c r="ID350" s="769">
        <f ca="1" t="shared" si="274"/>
        <v>216150</v>
      </c>
      <c r="IE350" s="739"/>
      <c r="IF350" s="739"/>
      <c r="IG350" s="739"/>
      <c r="IH350" s="739"/>
      <c r="II350" s="739"/>
      <c r="IJ350" s="739"/>
      <c r="IK350" s="739"/>
      <c r="IL350" s="743"/>
      <c r="IM350" s="743"/>
      <c r="IN350" s="743"/>
      <c r="IO350" s="743"/>
      <c r="IP350" s="743"/>
      <c r="IQ350" s="739"/>
      <c r="IR350" s="739"/>
      <c r="IS350" s="739"/>
      <c r="IT350" s="739"/>
      <c r="IU350" s="739"/>
      <c r="IV350" s="739"/>
      <c r="IW350" s="739"/>
      <c r="IX350" s="739"/>
      <c r="IY350" s="739"/>
      <c r="IZ350" s="739"/>
      <c r="JA350" s="739"/>
      <c r="JB350" s="743">
        <v>0</v>
      </c>
      <c r="JC350" s="743">
        <v>0</v>
      </c>
      <c r="JD350" s="743">
        <v>0</v>
      </c>
      <c r="JE350" s="743">
        <v>0</v>
      </c>
      <c r="JF350" s="743">
        <v>0</v>
      </c>
      <c r="JG350" s="739">
        <v>0</v>
      </c>
      <c r="JH350" s="739">
        <v>0</v>
      </c>
      <c r="JI350" s="739">
        <v>0</v>
      </c>
      <c r="JJ350" s="739">
        <v>0</v>
      </c>
      <c r="JK350" s="739">
        <v>0</v>
      </c>
      <c r="JL350" s="739">
        <v>0</v>
      </c>
      <c r="JM350" s="739">
        <v>0</v>
      </c>
      <c r="JN350" s="28">
        <f t="shared" si="283"/>
        <v>0</v>
      </c>
      <c r="JO350" s="28">
        <f t="shared" si="284"/>
        <v>0</v>
      </c>
      <c r="JP350" s="28"/>
      <c r="JQ350" s="28"/>
      <c r="JR350" s="28"/>
      <c r="JS350" s="28"/>
      <c r="JT350" s="28"/>
      <c r="JU350" s="28"/>
      <c r="JV350" s="28"/>
      <c r="JW350" s="28"/>
      <c r="JX350" s="28"/>
      <c r="JY350" s="28"/>
      <c r="JZ350" s="28"/>
      <c r="KA350" s="28"/>
      <c r="KB350" s="28"/>
      <c r="KC350" s="28"/>
      <c r="KD350" s="28"/>
      <c r="KE350" s="824"/>
    </row>
    <row r="351" s="786" customFormat="1" hidden="1" customHeight="1" spans="1:291">
      <c r="A351" s="847" t="s">
        <v>1334</v>
      </c>
      <c r="B351" s="343"/>
      <c r="C351" s="95" t="s">
        <v>1917</v>
      </c>
      <c r="D351" s="95" t="s">
        <v>2249</v>
      </c>
      <c r="E351" s="411"/>
      <c r="F351" s="1235" t="s">
        <v>2283</v>
      </c>
      <c r="G351" s="112" t="s">
        <v>898</v>
      </c>
      <c r="H351" s="1263" t="s">
        <v>898</v>
      </c>
      <c r="I351" s="99">
        <f t="shared" si="277"/>
        <v>-1</v>
      </c>
      <c r="J351" s="1129">
        <v>980</v>
      </c>
      <c r="K351" s="1130">
        <f t="shared" si="289"/>
        <v>979</v>
      </c>
      <c r="L351" s="1131">
        <f t="shared" si="290"/>
        <v>979</v>
      </c>
      <c r="M351" s="1132"/>
      <c r="N351" s="1137"/>
      <c r="O351" s="1134"/>
      <c r="P351" s="1135">
        <f t="shared" si="287"/>
        <v>0</v>
      </c>
      <c r="Q351" s="1154">
        <f t="shared" si="288"/>
        <v>0</v>
      </c>
      <c r="R351" s="1153"/>
      <c r="S351" s="1237"/>
      <c r="T351" s="1237"/>
      <c r="U351" s="1237"/>
      <c r="V351" s="1237"/>
      <c r="W351" s="1237"/>
      <c r="X351" s="1237"/>
      <c r="Y351" s="1237"/>
      <c r="Z351" s="1237"/>
      <c r="AA351" s="1153"/>
      <c r="AB351" s="1166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76"/>
      <c r="AT351" s="1177"/>
      <c r="AU351" s="1178"/>
      <c r="AV351" s="1178"/>
      <c r="AW351" s="1178"/>
      <c r="AX351" s="1178"/>
      <c r="AY351" s="1178"/>
      <c r="AZ351" s="1178"/>
      <c r="BA351" s="1178"/>
      <c r="BB351" s="1178"/>
      <c r="BC351" s="1178"/>
      <c r="BD351" s="1178"/>
      <c r="BE351" s="1178"/>
      <c r="BF351" s="1178"/>
      <c r="BG351" s="1178"/>
      <c r="BH351" s="1178"/>
      <c r="BI351" s="1178"/>
      <c r="BJ351" s="1178"/>
      <c r="BK351" s="1186"/>
      <c r="BL351" s="1187">
        <v>-980</v>
      </c>
      <c r="BM351" s="1187"/>
      <c r="BN351" s="1187"/>
      <c r="BO351" s="1187"/>
      <c r="BP351" s="1187"/>
      <c r="BQ351" s="1187"/>
      <c r="BR351" s="1187"/>
      <c r="BS351" s="1187"/>
      <c r="BT351" s="1187"/>
      <c r="BU351" s="1187"/>
      <c r="BV351" s="1191"/>
      <c r="BW351" s="1186"/>
      <c r="BX351" s="1186"/>
      <c r="BY351" s="1186"/>
      <c r="BZ351" s="1186"/>
      <c r="CA351" s="1186"/>
      <c r="CB351" s="1186"/>
      <c r="CC351" s="1186"/>
      <c r="CD351" s="1186"/>
      <c r="CE351" s="1186"/>
      <c r="CF351" s="1186"/>
      <c r="CG351" s="1186"/>
      <c r="CH351" s="1186"/>
      <c r="CI351" s="1186"/>
      <c r="CJ351" s="1186"/>
      <c r="CK351" s="1186"/>
      <c r="CL351" s="1186"/>
      <c r="CM351" s="1186"/>
      <c r="CN351" s="1186"/>
      <c r="CO351" s="1186"/>
      <c r="CP351" s="1186"/>
      <c r="CQ351" s="1186"/>
      <c r="CR351" s="1186"/>
      <c r="CS351" s="1186"/>
      <c r="CT351" s="1186"/>
      <c r="CU351" s="1186"/>
      <c r="CV351" s="1186"/>
      <c r="CW351" s="1186"/>
      <c r="CX351" s="1186"/>
      <c r="CY351" s="1186"/>
      <c r="CZ351" s="1186"/>
      <c r="DA351" s="1186"/>
      <c r="DB351" s="1186"/>
      <c r="DC351" s="1186"/>
      <c r="DD351" s="1186"/>
      <c r="DE351" s="1186"/>
      <c r="DF351" s="1186"/>
      <c r="DG351" s="1186"/>
      <c r="DH351" s="1186"/>
      <c r="DI351" s="1186"/>
      <c r="DJ351" s="1186"/>
      <c r="DK351" s="1186"/>
      <c r="DL351" s="1186"/>
      <c r="DM351" s="1186"/>
      <c r="DN351" s="1186"/>
      <c r="DO351" s="1186"/>
      <c r="DP351" s="1186"/>
      <c r="DQ351" s="1186"/>
      <c r="DR351" s="1186"/>
      <c r="DS351" s="1186"/>
      <c r="DT351" s="1186"/>
      <c r="DU351" s="1186"/>
      <c r="DV351" s="1186"/>
      <c r="DW351" s="1186"/>
      <c r="DX351" s="1186"/>
      <c r="DY351" s="1186"/>
      <c r="DZ351" s="1186"/>
      <c r="EA351" s="1186"/>
      <c r="EB351" s="1186"/>
      <c r="EC351" s="1186"/>
      <c r="ED351" s="1186"/>
      <c r="EE351" s="1186"/>
      <c r="EF351" s="1186"/>
      <c r="EG351" s="1186"/>
      <c r="EH351" s="1186"/>
      <c r="EI351" s="1186"/>
      <c r="EJ351" s="1186"/>
      <c r="EK351" s="1197"/>
      <c r="EL351" s="1198"/>
      <c r="EM351" s="1186"/>
      <c r="EN351" s="1186"/>
      <c r="EO351" s="1186"/>
      <c r="EP351" s="1186"/>
      <c r="EQ351" s="1186"/>
      <c r="ER351" s="1186"/>
      <c r="ES351" s="1186"/>
      <c r="ET351" s="1186"/>
      <c r="EU351" s="1186"/>
      <c r="EV351" s="1186"/>
      <c r="EW351" s="1186"/>
      <c r="EX351" s="1186"/>
      <c r="EY351" s="1186"/>
      <c r="EZ351" s="1186"/>
      <c r="FA351" s="1186"/>
      <c r="FB351" s="1186"/>
      <c r="FC351" s="1209"/>
      <c r="FD351" s="1186"/>
      <c r="FE351" s="1186"/>
      <c r="FF351" s="1186"/>
      <c r="FG351" s="1186"/>
      <c r="FH351" s="1186"/>
      <c r="FI351" s="1186"/>
      <c r="FJ351" s="1186"/>
      <c r="FK351" s="1186"/>
      <c r="FL351" s="1209"/>
      <c r="FM351" s="1186"/>
      <c r="FN351" s="1186"/>
      <c r="FO351" s="1186"/>
      <c r="FP351" s="1186"/>
      <c r="FQ351" s="1186"/>
      <c r="FR351" s="1186"/>
      <c r="FS351" s="1186"/>
      <c r="FT351" s="1186">
        <v>1</v>
      </c>
      <c r="FU351" s="1186"/>
      <c r="FV351" s="1186"/>
      <c r="FW351" s="1186"/>
      <c r="FX351" s="1186"/>
      <c r="FY351" s="1186"/>
      <c r="FZ351" s="1186"/>
      <c r="GA351" s="1186"/>
      <c r="GB351" s="1186"/>
      <c r="GC351" s="1186"/>
      <c r="GD351" s="1186"/>
      <c r="GE351" s="1186"/>
      <c r="GF351" s="1186"/>
      <c r="GG351" s="1186"/>
      <c r="GH351" s="1186"/>
      <c r="GI351" s="1186"/>
      <c r="GJ351" s="1186"/>
      <c r="GK351" s="1186"/>
      <c r="GL351" s="1186"/>
      <c r="GM351" s="1186"/>
      <c r="GN351" s="1186"/>
      <c r="GO351" s="1186"/>
      <c r="GP351" s="1186"/>
      <c r="GQ351" s="1186"/>
      <c r="GR351" s="1186"/>
      <c r="GS351" s="1186"/>
      <c r="GT351" s="1186"/>
      <c r="GU351" s="1186"/>
      <c r="GV351" s="1186"/>
      <c r="GW351" s="1186"/>
      <c r="GX351" s="1186"/>
      <c r="GY351" s="1218"/>
      <c r="GZ351" s="364">
        <f t="shared" si="278"/>
        <v>0</v>
      </c>
      <c r="HA351" s="365">
        <f t="shared" si="260"/>
        <v>1</v>
      </c>
      <c r="HB351" s="366">
        <f t="shared" si="279"/>
        <v>1</v>
      </c>
      <c r="HC351" s="366">
        <v>0</v>
      </c>
      <c r="HD351" s="365">
        <v>0</v>
      </c>
      <c r="HE351" s="365">
        <v>0</v>
      </c>
      <c r="HF351" s="54"/>
      <c r="HG351" s="708"/>
      <c r="HH351" s="708">
        <v>0.23</v>
      </c>
      <c r="HI351" s="709">
        <f t="shared" si="262"/>
        <v>0.23</v>
      </c>
      <c r="HJ351" s="710"/>
      <c r="HK351" s="710">
        <v>1.73</v>
      </c>
      <c r="HL351" s="738">
        <f t="shared" si="280"/>
        <v>-0.122647631408176</v>
      </c>
      <c r="HM351" s="739"/>
      <c r="HN351" s="739"/>
      <c r="HO351" s="739">
        <v>1.73</v>
      </c>
      <c r="HP351" s="740">
        <f t="shared" si="264"/>
        <v>1693.67</v>
      </c>
      <c r="HQ351" s="738">
        <f t="shared" si="265"/>
        <v>-0.122647631408176</v>
      </c>
      <c r="HR351" s="741"/>
      <c r="HS351" s="742">
        <v>44927</v>
      </c>
      <c r="HT351" s="739">
        <f ca="1" t="shared" si="281"/>
        <v>5</v>
      </c>
      <c r="HU351" s="739">
        <f ca="1" t="shared" si="282"/>
        <v>150</v>
      </c>
      <c r="HV351" s="739">
        <v>980</v>
      </c>
      <c r="HW351" s="739">
        <f t="shared" si="268"/>
        <v>1</v>
      </c>
      <c r="HX351" s="761">
        <f t="shared" si="285"/>
        <v>0.00102092904543134</v>
      </c>
      <c r="HY351" s="739">
        <f ca="1" t="shared" si="286"/>
        <v>0.00248426067721627</v>
      </c>
      <c r="HZ351" s="739">
        <f t="shared" si="271"/>
        <v>979</v>
      </c>
      <c r="IA351" s="739"/>
      <c r="IB351" s="739">
        <f ca="1" t="shared" si="272"/>
        <v>0.2</v>
      </c>
      <c r="IC351" s="769">
        <f ca="1" t="shared" si="273"/>
        <v>0.00666666666666667</v>
      </c>
      <c r="ID351" s="769">
        <f ca="1" t="shared" si="274"/>
        <v>146850</v>
      </c>
      <c r="IE351" s="739"/>
      <c r="IF351" s="739"/>
      <c r="IG351" s="739"/>
      <c r="IH351" s="739"/>
      <c r="II351" s="739"/>
      <c r="IJ351" s="739"/>
      <c r="IK351" s="739"/>
      <c r="IL351" s="743"/>
      <c r="IM351" s="743"/>
      <c r="IN351" s="743"/>
      <c r="IO351" s="743"/>
      <c r="IP351" s="743"/>
      <c r="IQ351" s="739"/>
      <c r="IR351" s="739"/>
      <c r="IS351" s="739"/>
      <c r="IT351" s="739"/>
      <c r="IU351" s="739"/>
      <c r="IV351" s="739"/>
      <c r="IW351" s="739"/>
      <c r="IX351" s="739"/>
      <c r="IY351" s="739"/>
      <c r="IZ351" s="739"/>
      <c r="JA351" s="739"/>
      <c r="JB351" s="743">
        <v>0</v>
      </c>
      <c r="JC351" s="743">
        <v>0</v>
      </c>
      <c r="JD351" s="743">
        <v>0</v>
      </c>
      <c r="JE351" s="743">
        <v>0</v>
      </c>
      <c r="JF351" s="743">
        <v>0</v>
      </c>
      <c r="JG351" s="739">
        <v>0</v>
      </c>
      <c r="JH351" s="739">
        <v>0</v>
      </c>
      <c r="JI351" s="739">
        <v>0</v>
      </c>
      <c r="JJ351" s="739">
        <v>0</v>
      </c>
      <c r="JK351" s="739">
        <v>0</v>
      </c>
      <c r="JL351" s="739">
        <v>0</v>
      </c>
      <c r="JM351" s="739">
        <v>0</v>
      </c>
      <c r="JN351" s="28">
        <f t="shared" si="283"/>
        <v>0</v>
      </c>
      <c r="JO351" s="28">
        <f t="shared" si="284"/>
        <v>0</v>
      </c>
      <c r="JP351" s="28"/>
      <c r="JQ351" s="28"/>
      <c r="JR351" s="28"/>
      <c r="JS351" s="28"/>
      <c r="JT351" s="28"/>
      <c r="JU351" s="28"/>
      <c r="JV351" s="28"/>
      <c r="JW351" s="28"/>
      <c r="JX351" s="28"/>
      <c r="JY351" s="28"/>
      <c r="JZ351" s="28"/>
      <c r="KA351" s="28"/>
      <c r="KB351" s="28"/>
      <c r="KC351" s="28"/>
      <c r="KD351" s="28"/>
      <c r="KE351" s="824"/>
    </row>
    <row r="352" s="786" customFormat="1" hidden="1" customHeight="1" spans="1:291">
      <c r="A352" s="847" t="s">
        <v>1334</v>
      </c>
      <c r="B352" s="343"/>
      <c r="C352" s="95" t="s">
        <v>1917</v>
      </c>
      <c r="D352" s="95" t="s">
        <v>2249</v>
      </c>
      <c r="E352" s="411"/>
      <c r="F352" s="1235" t="s">
        <v>2284</v>
      </c>
      <c r="G352" s="112" t="s">
        <v>898</v>
      </c>
      <c r="H352" s="1263" t="s">
        <v>898</v>
      </c>
      <c r="I352" s="99">
        <f t="shared" si="277"/>
        <v>-1</v>
      </c>
      <c r="J352" s="1129">
        <v>1540</v>
      </c>
      <c r="K352" s="1130">
        <f t="shared" si="289"/>
        <v>1539</v>
      </c>
      <c r="L352" s="1131">
        <f t="shared" si="290"/>
        <v>1539</v>
      </c>
      <c r="M352" s="1132"/>
      <c r="N352" s="1137"/>
      <c r="O352" s="1134"/>
      <c r="P352" s="1135">
        <f t="shared" si="287"/>
        <v>0</v>
      </c>
      <c r="Q352" s="1154">
        <f t="shared" si="288"/>
        <v>0</v>
      </c>
      <c r="R352" s="1153"/>
      <c r="S352" s="1237"/>
      <c r="T352" s="1237"/>
      <c r="U352" s="1237"/>
      <c r="V352" s="1237"/>
      <c r="W352" s="1237"/>
      <c r="X352" s="1237"/>
      <c r="Y352" s="1237"/>
      <c r="Z352" s="1237"/>
      <c r="AA352" s="1153"/>
      <c r="AB352" s="1166"/>
      <c r="AC352" s="1153"/>
      <c r="AD352" s="1153"/>
      <c r="AE352" s="1153"/>
      <c r="AF352" s="1153"/>
      <c r="AG352" s="1153"/>
      <c r="AH352" s="1153"/>
      <c r="AI352" s="1153"/>
      <c r="AJ352" s="1153"/>
      <c r="AK352" s="1153"/>
      <c r="AL352" s="1153"/>
      <c r="AM352" s="1153"/>
      <c r="AN352" s="1153"/>
      <c r="AO352" s="1153"/>
      <c r="AP352" s="1153"/>
      <c r="AQ352" s="1153"/>
      <c r="AR352" s="1153"/>
      <c r="AS352" s="1176"/>
      <c r="AT352" s="1177"/>
      <c r="AU352" s="1178"/>
      <c r="AV352" s="1178"/>
      <c r="AW352" s="1178"/>
      <c r="AX352" s="1178"/>
      <c r="AY352" s="1178"/>
      <c r="AZ352" s="1178"/>
      <c r="BA352" s="1178"/>
      <c r="BB352" s="1178"/>
      <c r="BC352" s="1178"/>
      <c r="BD352" s="1178"/>
      <c r="BE352" s="1178"/>
      <c r="BF352" s="1178"/>
      <c r="BG352" s="1178"/>
      <c r="BH352" s="1178"/>
      <c r="BI352" s="1178"/>
      <c r="BJ352" s="1178"/>
      <c r="BK352" s="1186"/>
      <c r="BL352" s="1187">
        <v>-1540</v>
      </c>
      <c r="BM352" s="1187"/>
      <c r="BN352" s="1187"/>
      <c r="BO352" s="1187"/>
      <c r="BP352" s="1187"/>
      <c r="BQ352" s="1187"/>
      <c r="BR352" s="1187"/>
      <c r="BS352" s="1187"/>
      <c r="BT352" s="1187"/>
      <c r="BU352" s="1187"/>
      <c r="BV352" s="1191"/>
      <c r="BW352" s="1186"/>
      <c r="BX352" s="1186"/>
      <c r="BY352" s="1186"/>
      <c r="BZ352" s="1186"/>
      <c r="CA352" s="1186"/>
      <c r="CB352" s="1186"/>
      <c r="CC352" s="1186"/>
      <c r="CD352" s="1186"/>
      <c r="CE352" s="1186"/>
      <c r="CF352" s="1186"/>
      <c r="CG352" s="1186"/>
      <c r="CH352" s="1186"/>
      <c r="CI352" s="1186"/>
      <c r="CJ352" s="1186"/>
      <c r="CK352" s="1186"/>
      <c r="CL352" s="1186"/>
      <c r="CM352" s="1186"/>
      <c r="CN352" s="1186"/>
      <c r="CO352" s="1186"/>
      <c r="CP352" s="1186"/>
      <c r="CQ352" s="1186"/>
      <c r="CR352" s="1186"/>
      <c r="CS352" s="1186"/>
      <c r="CT352" s="1186"/>
      <c r="CU352" s="1186"/>
      <c r="CV352" s="1186"/>
      <c r="CW352" s="1186"/>
      <c r="CX352" s="1186"/>
      <c r="CY352" s="1186"/>
      <c r="CZ352" s="1186"/>
      <c r="DA352" s="1186"/>
      <c r="DB352" s="1186"/>
      <c r="DC352" s="1186"/>
      <c r="DD352" s="1186"/>
      <c r="DE352" s="1186"/>
      <c r="DF352" s="1186"/>
      <c r="DG352" s="1186"/>
      <c r="DH352" s="1186"/>
      <c r="DI352" s="1186"/>
      <c r="DJ352" s="1186"/>
      <c r="DK352" s="1186"/>
      <c r="DL352" s="1186"/>
      <c r="DM352" s="1186"/>
      <c r="DN352" s="1186"/>
      <c r="DO352" s="1186"/>
      <c r="DP352" s="1186"/>
      <c r="DQ352" s="1186"/>
      <c r="DR352" s="1186"/>
      <c r="DS352" s="1186"/>
      <c r="DT352" s="1186"/>
      <c r="DU352" s="1186"/>
      <c r="DV352" s="1186"/>
      <c r="DW352" s="1186"/>
      <c r="DX352" s="1186"/>
      <c r="DY352" s="1186"/>
      <c r="DZ352" s="1186"/>
      <c r="EA352" s="1186"/>
      <c r="EB352" s="1186"/>
      <c r="EC352" s="1186"/>
      <c r="ED352" s="1186"/>
      <c r="EE352" s="1186"/>
      <c r="EF352" s="1186"/>
      <c r="EG352" s="1186"/>
      <c r="EH352" s="1186"/>
      <c r="EI352" s="1186"/>
      <c r="EJ352" s="1186"/>
      <c r="EK352" s="1197"/>
      <c r="EL352" s="1198"/>
      <c r="EM352" s="1186"/>
      <c r="EN352" s="1186"/>
      <c r="EO352" s="1186"/>
      <c r="EP352" s="1186"/>
      <c r="EQ352" s="1186"/>
      <c r="ER352" s="1186"/>
      <c r="ES352" s="1186"/>
      <c r="ET352" s="1186"/>
      <c r="EU352" s="1186"/>
      <c r="EV352" s="1186"/>
      <c r="EW352" s="1186"/>
      <c r="EX352" s="1186"/>
      <c r="EY352" s="1186"/>
      <c r="EZ352" s="1186"/>
      <c r="FA352" s="1186"/>
      <c r="FB352" s="1186"/>
      <c r="FC352" s="1209"/>
      <c r="FD352" s="1186"/>
      <c r="FE352" s="1186"/>
      <c r="FF352" s="1186"/>
      <c r="FG352" s="1186"/>
      <c r="FH352" s="1186"/>
      <c r="FI352" s="1186"/>
      <c r="FJ352" s="1186"/>
      <c r="FK352" s="1186"/>
      <c r="FL352" s="1209"/>
      <c r="FM352" s="1186"/>
      <c r="FN352" s="1186"/>
      <c r="FO352" s="1186"/>
      <c r="FP352" s="1186"/>
      <c r="FQ352" s="1186"/>
      <c r="FR352" s="1186"/>
      <c r="FS352" s="1186"/>
      <c r="FT352" s="1186">
        <v>1</v>
      </c>
      <c r="FU352" s="1186"/>
      <c r="FV352" s="1186"/>
      <c r="FW352" s="1186"/>
      <c r="FX352" s="1186"/>
      <c r="FY352" s="1186"/>
      <c r="FZ352" s="1186"/>
      <c r="GA352" s="1186"/>
      <c r="GB352" s="1186"/>
      <c r="GC352" s="1186"/>
      <c r="GD352" s="1186"/>
      <c r="GE352" s="1186"/>
      <c r="GF352" s="1186"/>
      <c r="GG352" s="1186"/>
      <c r="GH352" s="1186"/>
      <c r="GI352" s="1186"/>
      <c r="GJ352" s="1186"/>
      <c r="GK352" s="1186"/>
      <c r="GL352" s="1186"/>
      <c r="GM352" s="1186"/>
      <c r="GN352" s="1186"/>
      <c r="GO352" s="1186"/>
      <c r="GP352" s="1186"/>
      <c r="GQ352" s="1186"/>
      <c r="GR352" s="1186"/>
      <c r="GS352" s="1186"/>
      <c r="GT352" s="1186"/>
      <c r="GU352" s="1186"/>
      <c r="GV352" s="1186"/>
      <c r="GW352" s="1186"/>
      <c r="GX352" s="1186"/>
      <c r="GY352" s="1218"/>
      <c r="GZ352" s="364">
        <f t="shared" si="278"/>
        <v>0</v>
      </c>
      <c r="HA352" s="365">
        <f t="shared" si="260"/>
        <v>1</v>
      </c>
      <c r="HB352" s="366">
        <f t="shared" si="279"/>
        <v>1</v>
      </c>
      <c r="HC352" s="366">
        <v>100</v>
      </c>
      <c r="HD352" s="365">
        <v>180</v>
      </c>
      <c r="HE352" s="365">
        <v>84</v>
      </c>
      <c r="HF352" s="54"/>
      <c r="HG352" s="708"/>
      <c r="HH352" s="708">
        <v>0.23</v>
      </c>
      <c r="HI352" s="709">
        <f t="shared" si="262"/>
        <v>0.23</v>
      </c>
      <c r="HJ352" s="710"/>
      <c r="HK352" s="710">
        <v>1.73</v>
      </c>
      <c r="HL352" s="738">
        <f t="shared" si="280"/>
        <v>-0.122647631408176</v>
      </c>
      <c r="HM352" s="739"/>
      <c r="HN352" s="739"/>
      <c r="HO352" s="739">
        <v>1.73</v>
      </c>
      <c r="HP352" s="740">
        <f t="shared" si="264"/>
        <v>2662.47</v>
      </c>
      <c r="HQ352" s="738">
        <f t="shared" si="265"/>
        <v>-0.122647631408176</v>
      </c>
      <c r="HR352" s="741"/>
      <c r="HS352" s="742">
        <v>44927</v>
      </c>
      <c r="HT352" s="739">
        <f ca="1" t="shared" si="281"/>
        <v>5</v>
      </c>
      <c r="HU352" s="739">
        <f ca="1" t="shared" si="282"/>
        <v>150</v>
      </c>
      <c r="HV352" s="739">
        <v>1540</v>
      </c>
      <c r="HW352" s="739">
        <f t="shared" ref="HW341:HW370" si="291">HB352</f>
        <v>1</v>
      </c>
      <c r="HX352" s="761">
        <f t="shared" si="285"/>
        <v>0.000649561545956479</v>
      </c>
      <c r="HY352" s="739">
        <f ca="1" t="shared" si="286"/>
        <v>0.00158059976182743</v>
      </c>
      <c r="HZ352" s="739">
        <f t="shared" si="271"/>
        <v>1539</v>
      </c>
      <c r="IA352" s="739"/>
      <c r="IB352" s="739">
        <f ca="1" t="shared" ref="IB324:IB387" si="292">HW352/HT352</f>
        <v>0.2</v>
      </c>
      <c r="IC352" s="769">
        <f ca="1" t="shared" ref="IC324:IC387" si="293">HW352/HU352</f>
        <v>0.00666666666666667</v>
      </c>
      <c r="ID352" s="769">
        <f ca="1" t="shared" ref="ID324:ID387" si="294">HZ352/IC352</f>
        <v>230850</v>
      </c>
      <c r="IE352" s="739"/>
      <c r="IF352" s="739"/>
      <c r="IG352" s="739"/>
      <c r="IH352" s="739"/>
      <c r="II352" s="739"/>
      <c r="IJ352" s="739"/>
      <c r="IK352" s="739"/>
      <c r="IL352" s="743"/>
      <c r="IM352" s="743"/>
      <c r="IN352" s="743"/>
      <c r="IO352" s="743"/>
      <c r="IP352" s="743"/>
      <c r="IQ352" s="739"/>
      <c r="IR352" s="739"/>
      <c r="IS352" s="739"/>
      <c r="IT352" s="739"/>
      <c r="IU352" s="739"/>
      <c r="IV352" s="739"/>
      <c r="IW352" s="739"/>
      <c r="IX352" s="739"/>
      <c r="IY352" s="739"/>
      <c r="IZ352" s="739"/>
      <c r="JA352" s="739"/>
      <c r="JB352" s="743">
        <v>0</v>
      </c>
      <c r="JC352" s="743">
        <v>100</v>
      </c>
      <c r="JD352" s="743">
        <v>0</v>
      </c>
      <c r="JE352" s="743">
        <v>0</v>
      </c>
      <c r="JF352" s="743">
        <v>0</v>
      </c>
      <c r="JG352" s="739">
        <v>0</v>
      </c>
      <c r="JH352" s="739">
        <v>0</v>
      </c>
      <c r="JI352" s="739">
        <v>0</v>
      </c>
      <c r="JJ352" s="739">
        <v>0</v>
      </c>
      <c r="JK352" s="739">
        <v>0</v>
      </c>
      <c r="JL352" s="739">
        <v>0</v>
      </c>
      <c r="JM352" s="739">
        <v>0</v>
      </c>
      <c r="JN352" s="28">
        <f t="shared" si="283"/>
        <v>100</v>
      </c>
      <c r="JO352" s="28">
        <f t="shared" si="284"/>
        <v>0</v>
      </c>
      <c r="JP352" s="28"/>
      <c r="JQ352" s="28"/>
      <c r="JR352" s="28"/>
      <c r="JS352" s="28"/>
      <c r="JT352" s="28"/>
      <c r="JU352" s="28"/>
      <c r="JV352" s="28"/>
      <c r="JW352" s="28"/>
      <c r="JX352" s="28"/>
      <c r="JY352" s="28"/>
      <c r="JZ352" s="28"/>
      <c r="KA352" s="28"/>
      <c r="KB352" s="28"/>
      <c r="KC352" s="28"/>
      <c r="KD352" s="28"/>
      <c r="KE352" s="824"/>
    </row>
    <row r="353" s="786" customFormat="1" hidden="1" customHeight="1" spans="1:291">
      <c r="A353" s="847" t="s">
        <v>1334</v>
      </c>
      <c r="B353" s="343"/>
      <c r="C353" s="95" t="s">
        <v>1917</v>
      </c>
      <c r="D353" s="95" t="s">
        <v>2249</v>
      </c>
      <c r="E353" s="411"/>
      <c r="F353" s="1235" t="s">
        <v>2285</v>
      </c>
      <c r="G353" s="112" t="s">
        <v>898</v>
      </c>
      <c r="H353" s="1263" t="s">
        <v>898</v>
      </c>
      <c r="I353" s="99">
        <f t="shared" si="277"/>
        <v>-1</v>
      </c>
      <c r="J353" s="1129">
        <v>1041</v>
      </c>
      <c r="K353" s="1130">
        <f t="shared" si="289"/>
        <v>1040</v>
      </c>
      <c r="L353" s="1131">
        <f t="shared" si="290"/>
        <v>1040</v>
      </c>
      <c r="M353" s="1132"/>
      <c r="N353" s="1137"/>
      <c r="O353" s="1134"/>
      <c r="P353" s="1135">
        <f t="shared" si="287"/>
        <v>0</v>
      </c>
      <c r="Q353" s="1154">
        <f t="shared" si="288"/>
        <v>0</v>
      </c>
      <c r="R353" s="1153"/>
      <c r="S353" s="1237"/>
      <c r="T353" s="1237"/>
      <c r="U353" s="1237"/>
      <c r="V353" s="1237"/>
      <c r="W353" s="1237"/>
      <c r="X353" s="1237"/>
      <c r="Y353" s="1237"/>
      <c r="Z353" s="1237"/>
      <c r="AA353" s="1153"/>
      <c r="AB353" s="1166"/>
      <c r="AC353" s="1153"/>
      <c r="AD353" s="1153"/>
      <c r="AE353" s="1153"/>
      <c r="AF353" s="1153"/>
      <c r="AG353" s="1153"/>
      <c r="AH353" s="1153"/>
      <c r="AI353" s="1153"/>
      <c r="AJ353" s="1153"/>
      <c r="AK353" s="1153"/>
      <c r="AL353" s="1153"/>
      <c r="AM353" s="1153"/>
      <c r="AN353" s="1153"/>
      <c r="AO353" s="1153"/>
      <c r="AP353" s="1153"/>
      <c r="AQ353" s="1153"/>
      <c r="AR353" s="1153"/>
      <c r="AS353" s="1176"/>
      <c r="AT353" s="1177"/>
      <c r="AU353" s="1178"/>
      <c r="AV353" s="1178"/>
      <c r="AW353" s="1178"/>
      <c r="AX353" s="1178"/>
      <c r="AY353" s="1178"/>
      <c r="AZ353" s="1178"/>
      <c r="BA353" s="1178"/>
      <c r="BB353" s="1178"/>
      <c r="BC353" s="1178"/>
      <c r="BD353" s="1178"/>
      <c r="BE353" s="1178"/>
      <c r="BF353" s="1178"/>
      <c r="BG353" s="1178"/>
      <c r="BH353" s="1178"/>
      <c r="BI353" s="1178"/>
      <c r="BJ353" s="1178"/>
      <c r="BK353" s="1186"/>
      <c r="BL353" s="1187">
        <v>-1041</v>
      </c>
      <c r="BM353" s="1187"/>
      <c r="BN353" s="1187"/>
      <c r="BO353" s="1187"/>
      <c r="BP353" s="1187"/>
      <c r="BQ353" s="1187"/>
      <c r="BR353" s="1187"/>
      <c r="BS353" s="1187"/>
      <c r="BT353" s="1187"/>
      <c r="BU353" s="1187"/>
      <c r="BV353" s="1191"/>
      <c r="BW353" s="1186"/>
      <c r="BX353" s="1186"/>
      <c r="BY353" s="1186"/>
      <c r="BZ353" s="1186"/>
      <c r="CA353" s="1186"/>
      <c r="CB353" s="1186"/>
      <c r="CC353" s="1186"/>
      <c r="CD353" s="1186"/>
      <c r="CE353" s="1186"/>
      <c r="CF353" s="1186"/>
      <c r="CG353" s="1186"/>
      <c r="CH353" s="1186"/>
      <c r="CI353" s="1186"/>
      <c r="CJ353" s="1186"/>
      <c r="CK353" s="1186"/>
      <c r="CL353" s="1186"/>
      <c r="CM353" s="1186"/>
      <c r="CN353" s="1186"/>
      <c r="CO353" s="1186"/>
      <c r="CP353" s="1186"/>
      <c r="CQ353" s="1186"/>
      <c r="CR353" s="1186"/>
      <c r="CS353" s="1186"/>
      <c r="CT353" s="1186"/>
      <c r="CU353" s="1186"/>
      <c r="CV353" s="1186"/>
      <c r="CW353" s="1186"/>
      <c r="CX353" s="1186"/>
      <c r="CY353" s="1186"/>
      <c r="CZ353" s="1186"/>
      <c r="DA353" s="1186"/>
      <c r="DB353" s="1186"/>
      <c r="DC353" s="1186"/>
      <c r="DD353" s="1186"/>
      <c r="DE353" s="1186"/>
      <c r="DF353" s="1186"/>
      <c r="DG353" s="1186"/>
      <c r="DH353" s="1186"/>
      <c r="DI353" s="1186"/>
      <c r="DJ353" s="1186"/>
      <c r="DK353" s="1186"/>
      <c r="DL353" s="1186"/>
      <c r="DM353" s="1186"/>
      <c r="DN353" s="1186"/>
      <c r="DO353" s="1186"/>
      <c r="DP353" s="1186"/>
      <c r="DQ353" s="1186"/>
      <c r="DR353" s="1186"/>
      <c r="DS353" s="1186"/>
      <c r="DT353" s="1186"/>
      <c r="DU353" s="1186"/>
      <c r="DV353" s="1186"/>
      <c r="DW353" s="1186"/>
      <c r="DX353" s="1186"/>
      <c r="DY353" s="1186"/>
      <c r="DZ353" s="1186"/>
      <c r="EA353" s="1186"/>
      <c r="EB353" s="1186"/>
      <c r="EC353" s="1186"/>
      <c r="ED353" s="1186"/>
      <c r="EE353" s="1186"/>
      <c r="EF353" s="1186"/>
      <c r="EG353" s="1186"/>
      <c r="EH353" s="1186"/>
      <c r="EI353" s="1186"/>
      <c r="EJ353" s="1186"/>
      <c r="EK353" s="1197"/>
      <c r="EL353" s="1198"/>
      <c r="EM353" s="1186"/>
      <c r="EN353" s="1186"/>
      <c r="EO353" s="1186"/>
      <c r="EP353" s="1186"/>
      <c r="EQ353" s="1186"/>
      <c r="ER353" s="1186"/>
      <c r="ES353" s="1186"/>
      <c r="ET353" s="1186"/>
      <c r="EU353" s="1186"/>
      <c r="EV353" s="1186"/>
      <c r="EW353" s="1186"/>
      <c r="EX353" s="1186"/>
      <c r="EY353" s="1186"/>
      <c r="EZ353" s="1186"/>
      <c r="FA353" s="1186"/>
      <c r="FB353" s="1186"/>
      <c r="FC353" s="1209"/>
      <c r="FD353" s="1186"/>
      <c r="FE353" s="1186"/>
      <c r="FF353" s="1186"/>
      <c r="FG353" s="1186"/>
      <c r="FH353" s="1186"/>
      <c r="FI353" s="1186"/>
      <c r="FJ353" s="1186"/>
      <c r="FK353" s="1186"/>
      <c r="FL353" s="1209"/>
      <c r="FM353" s="1186"/>
      <c r="FN353" s="1186"/>
      <c r="FO353" s="1186"/>
      <c r="FP353" s="1186"/>
      <c r="FQ353" s="1186"/>
      <c r="FR353" s="1186"/>
      <c r="FS353" s="1186"/>
      <c r="FT353" s="1186">
        <v>1</v>
      </c>
      <c r="FU353" s="1186"/>
      <c r="FV353" s="1186"/>
      <c r="FW353" s="1186"/>
      <c r="FX353" s="1186"/>
      <c r="FY353" s="1186"/>
      <c r="FZ353" s="1186"/>
      <c r="GA353" s="1186"/>
      <c r="GB353" s="1186"/>
      <c r="GC353" s="1186"/>
      <c r="GD353" s="1186"/>
      <c r="GE353" s="1186"/>
      <c r="GF353" s="1186"/>
      <c r="GG353" s="1186"/>
      <c r="GH353" s="1186"/>
      <c r="GI353" s="1186"/>
      <c r="GJ353" s="1186"/>
      <c r="GK353" s="1186"/>
      <c r="GL353" s="1186"/>
      <c r="GM353" s="1186"/>
      <c r="GN353" s="1186"/>
      <c r="GO353" s="1186"/>
      <c r="GP353" s="1186"/>
      <c r="GQ353" s="1186"/>
      <c r="GR353" s="1186"/>
      <c r="GS353" s="1186"/>
      <c r="GT353" s="1186"/>
      <c r="GU353" s="1186"/>
      <c r="GV353" s="1186"/>
      <c r="GW353" s="1186"/>
      <c r="GX353" s="1186"/>
      <c r="GY353" s="1218"/>
      <c r="GZ353" s="364">
        <f t="shared" si="278"/>
        <v>0</v>
      </c>
      <c r="HA353" s="365">
        <f t="shared" si="260"/>
        <v>1</v>
      </c>
      <c r="HB353" s="366">
        <f t="shared" si="279"/>
        <v>1</v>
      </c>
      <c r="HC353" s="366">
        <v>0</v>
      </c>
      <c r="HD353" s="365">
        <v>704</v>
      </c>
      <c r="HE353" s="365">
        <v>180</v>
      </c>
      <c r="HF353" s="54"/>
      <c r="HG353" s="708"/>
      <c r="HH353" s="708">
        <v>0.23</v>
      </c>
      <c r="HI353" s="709">
        <f t="shared" si="262"/>
        <v>0.23</v>
      </c>
      <c r="HJ353" s="710"/>
      <c r="HK353" s="710">
        <v>1.73</v>
      </c>
      <c r="HL353" s="738">
        <f t="shared" si="280"/>
        <v>-0.122647631408176</v>
      </c>
      <c r="HM353" s="739"/>
      <c r="HN353" s="739"/>
      <c r="HO353" s="739">
        <v>1.73</v>
      </c>
      <c r="HP353" s="740">
        <f t="shared" si="264"/>
        <v>1799.2</v>
      </c>
      <c r="HQ353" s="738">
        <f t="shared" si="265"/>
        <v>-0.122647631408176</v>
      </c>
      <c r="HR353" s="741"/>
      <c r="HS353" s="742">
        <v>44927</v>
      </c>
      <c r="HT353" s="739">
        <f ca="1" t="shared" si="281"/>
        <v>5</v>
      </c>
      <c r="HU353" s="739">
        <f ca="1" t="shared" si="282"/>
        <v>150</v>
      </c>
      <c r="HV353" s="739">
        <v>1041</v>
      </c>
      <c r="HW353" s="739">
        <f t="shared" si="291"/>
        <v>1</v>
      </c>
      <c r="HX353" s="761">
        <f t="shared" si="285"/>
        <v>0.000961076405574243</v>
      </c>
      <c r="HY353" s="739">
        <f ca="1" t="shared" si="286"/>
        <v>0.00233861925356399</v>
      </c>
      <c r="HZ353" s="739">
        <f t="shared" si="271"/>
        <v>1040</v>
      </c>
      <c r="IA353" s="739"/>
      <c r="IB353" s="739">
        <f ca="1" t="shared" si="292"/>
        <v>0.2</v>
      </c>
      <c r="IC353" s="769">
        <f ca="1" t="shared" si="293"/>
        <v>0.00666666666666667</v>
      </c>
      <c r="ID353" s="769">
        <f ca="1" t="shared" si="294"/>
        <v>156000</v>
      </c>
      <c r="IE353" s="739"/>
      <c r="IF353" s="739"/>
      <c r="IG353" s="739"/>
      <c r="IH353" s="739"/>
      <c r="II353" s="739"/>
      <c r="IJ353" s="739"/>
      <c r="IK353" s="739"/>
      <c r="IL353" s="743"/>
      <c r="IM353" s="743"/>
      <c r="IN353" s="743"/>
      <c r="IO353" s="743"/>
      <c r="IP353" s="743"/>
      <c r="IQ353" s="739"/>
      <c r="IR353" s="739"/>
      <c r="IS353" s="739"/>
      <c r="IT353" s="739"/>
      <c r="IU353" s="739"/>
      <c r="IV353" s="739"/>
      <c r="IW353" s="739"/>
      <c r="IX353" s="739"/>
      <c r="IY353" s="739"/>
      <c r="IZ353" s="739"/>
      <c r="JA353" s="739"/>
      <c r="JB353" s="743">
        <v>0</v>
      </c>
      <c r="JC353" s="743">
        <v>0</v>
      </c>
      <c r="JD353" s="743">
        <v>0</v>
      </c>
      <c r="JE353" s="743">
        <v>0</v>
      </c>
      <c r="JF353" s="743">
        <v>0</v>
      </c>
      <c r="JG353" s="739">
        <v>0</v>
      </c>
      <c r="JH353" s="739">
        <v>0</v>
      </c>
      <c r="JI353" s="739">
        <v>0</v>
      </c>
      <c r="JJ353" s="739">
        <v>0</v>
      </c>
      <c r="JK353" s="739">
        <v>0</v>
      </c>
      <c r="JL353" s="739">
        <v>0</v>
      </c>
      <c r="JM353" s="739">
        <v>0</v>
      </c>
      <c r="JN353" s="28">
        <f t="shared" si="283"/>
        <v>0</v>
      </c>
      <c r="JO353" s="28">
        <f t="shared" si="284"/>
        <v>0</v>
      </c>
      <c r="JP353" s="28"/>
      <c r="JQ353" s="28"/>
      <c r="JR353" s="28"/>
      <c r="JS353" s="28"/>
      <c r="JT353" s="28"/>
      <c r="JU353" s="28"/>
      <c r="JV353" s="28"/>
      <c r="JW353" s="28"/>
      <c r="JX353" s="28"/>
      <c r="JY353" s="28"/>
      <c r="JZ353" s="28"/>
      <c r="KA353" s="28"/>
      <c r="KB353" s="28"/>
      <c r="KC353" s="28"/>
      <c r="KD353" s="28"/>
      <c r="KE353" s="824"/>
    </row>
    <row r="354" s="1071" customFormat="1" hidden="1" customHeight="1" spans="1:291">
      <c r="A354" s="847" t="s">
        <v>1334</v>
      </c>
      <c r="B354" s="415">
        <v>2020</v>
      </c>
      <c r="C354" s="122" t="s">
        <v>2069</v>
      </c>
      <c r="D354" s="122" t="s">
        <v>2070</v>
      </c>
      <c r="E354" s="796"/>
      <c r="F354" s="1246" t="s">
        <v>498</v>
      </c>
      <c r="G354" s="112" t="s">
        <v>499</v>
      </c>
      <c r="H354" s="1060" t="s">
        <v>500</v>
      </c>
      <c r="I354" s="99">
        <f t="shared" si="277"/>
        <v>-1111</v>
      </c>
      <c r="J354" s="1129">
        <v>690</v>
      </c>
      <c r="K354" s="1130">
        <f t="shared" si="289"/>
        <v>-421</v>
      </c>
      <c r="L354" s="1131">
        <f t="shared" si="290"/>
        <v>-421</v>
      </c>
      <c r="M354" s="1142"/>
      <c r="N354" s="1137"/>
      <c r="O354" s="1134"/>
      <c r="P354" s="1135">
        <f t="shared" si="287"/>
        <v>0</v>
      </c>
      <c r="Q354" s="1152">
        <f t="shared" si="288"/>
        <v>0</v>
      </c>
      <c r="R354" s="1153"/>
      <c r="S354" s="1244"/>
      <c r="T354" s="1244"/>
      <c r="U354" s="1244"/>
      <c r="V354" s="1244"/>
      <c r="W354" s="1244"/>
      <c r="X354" s="1244"/>
      <c r="Y354" s="1244"/>
      <c r="Z354" s="1244"/>
      <c r="AA354" s="1153"/>
      <c r="AB354" s="1166"/>
      <c r="AC354" s="1153"/>
      <c r="AD354" s="1153"/>
      <c r="AE354" s="1153"/>
      <c r="AF354" s="1153"/>
      <c r="AG354" s="1153"/>
      <c r="AH354" s="1153"/>
      <c r="AI354" s="1153"/>
      <c r="AJ354" s="1153"/>
      <c r="AK354" s="1153"/>
      <c r="AL354" s="1153"/>
      <c r="AM354" s="1153"/>
      <c r="AN354" s="1153"/>
      <c r="AO354" s="1153"/>
      <c r="AP354" s="1153"/>
      <c r="AQ354" s="1153"/>
      <c r="AR354" s="1153"/>
      <c r="AS354" s="1176"/>
      <c r="AT354" s="1177"/>
      <c r="AU354" s="1178"/>
      <c r="AV354" s="1178"/>
      <c r="AW354" s="1178"/>
      <c r="AX354" s="1178"/>
      <c r="AY354" s="1178"/>
      <c r="AZ354" s="1178"/>
      <c r="BA354" s="1178"/>
      <c r="BB354" s="1178"/>
      <c r="BC354" s="1178"/>
      <c r="BD354" s="1178"/>
      <c r="BE354" s="1178"/>
      <c r="BF354" s="1178"/>
      <c r="BG354" s="1178"/>
      <c r="BH354" s="1178"/>
      <c r="BI354" s="1178"/>
      <c r="BJ354" s="1178"/>
      <c r="BK354" s="1186"/>
      <c r="BL354" s="1187">
        <v>-714</v>
      </c>
      <c r="BM354" s="1187"/>
      <c r="BN354" s="1187"/>
      <c r="BO354" s="1187"/>
      <c r="BP354" s="1187"/>
      <c r="BQ354" s="1187">
        <v>22</v>
      </c>
      <c r="BR354" s="1187"/>
      <c r="BS354" s="1187"/>
      <c r="BT354" s="1187"/>
      <c r="BU354" s="1187"/>
      <c r="BV354" s="1191"/>
      <c r="BW354" s="1186"/>
      <c r="BX354" s="1186"/>
      <c r="BY354" s="1186"/>
      <c r="BZ354" s="1186"/>
      <c r="CA354" s="1186"/>
      <c r="CB354" s="1186"/>
      <c r="CC354" s="1186"/>
      <c r="CD354" s="1186"/>
      <c r="CE354" s="1186"/>
      <c r="CF354" s="1186"/>
      <c r="CG354" s="1186"/>
      <c r="CH354" s="1186">
        <v>48</v>
      </c>
      <c r="CI354" s="1186">
        <v>432</v>
      </c>
      <c r="CJ354" s="1186">
        <v>200</v>
      </c>
      <c r="CK354" s="1186"/>
      <c r="CL354" s="1186"/>
      <c r="CM354" s="1186"/>
      <c r="CN354" s="1186">
        <v>12</v>
      </c>
      <c r="CO354" s="1186"/>
      <c r="CP354" s="1186"/>
      <c r="CQ354" s="1186"/>
      <c r="CR354" s="1186"/>
      <c r="CS354" s="1186"/>
      <c r="CT354" s="1186">
        <v>36</v>
      </c>
      <c r="CU354" s="1186"/>
      <c r="CV354" s="1186"/>
      <c r="CW354" s="1186"/>
      <c r="CX354" s="1186"/>
      <c r="CY354" s="1186"/>
      <c r="CZ354" s="1186"/>
      <c r="DA354" s="1186"/>
      <c r="DB354" s="1186"/>
      <c r="DC354" s="1186"/>
      <c r="DD354" s="1186">
        <v>240</v>
      </c>
      <c r="DE354" s="1186"/>
      <c r="DF354" s="1186"/>
      <c r="DG354" s="1186"/>
      <c r="DH354" s="1186"/>
      <c r="DI354" s="1186"/>
      <c r="DJ354" s="1186"/>
      <c r="DK354" s="1186"/>
      <c r="DL354" s="1186"/>
      <c r="DM354" s="1186"/>
      <c r="DN354" s="1186"/>
      <c r="DO354" s="1186"/>
      <c r="DP354" s="1186"/>
      <c r="DQ354" s="1186"/>
      <c r="DR354" s="1186"/>
      <c r="DS354" s="1186"/>
      <c r="DT354" s="1186"/>
      <c r="DU354" s="1186"/>
      <c r="DV354" s="1186"/>
      <c r="DW354" s="1186"/>
      <c r="DX354" s="1186"/>
      <c r="DY354" s="1186"/>
      <c r="DZ354" s="1186"/>
      <c r="EA354" s="1186"/>
      <c r="EB354" s="1186"/>
      <c r="EC354" s="1186"/>
      <c r="ED354" s="1186"/>
      <c r="EE354" s="1186"/>
      <c r="EF354" s="1186"/>
      <c r="EG354" s="1186">
        <v>144</v>
      </c>
      <c r="EH354" s="1186"/>
      <c r="EI354" s="1186"/>
      <c r="EJ354" s="1186"/>
      <c r="EK354" s="1197"/>
      <c r="EL354" s="1198"/>
      <c r="EM354" s="1186"/>
      <c r="EN354" s="1186"/>
      <c r="EO354" s="1186"/>
      <c r="EP354" s="1186"/>
      <c r="EQ354" s="1186"/>
      <c r="ER354" s="1186"/>
      <c r="ES354" s="1186"/>
      <c r="ET354" s="1186"/>
      <c r="EU354" s="1186"/>
      <c r="EV354" s="1186"/>
      <c r="EW354" s="1186"/>
      <c r="EX354" s="1186"/>
      <c r="EY354" s="1186"/>
      <c r="EZ354" s="1186"/>
      <c r="FA354" s="1186"/>
      <c r="FB354" s="1186"/>
      <c r="FC354" s="1208"/>
      <c r="FD354" s="1186"/>
      <c r="FE354" s="1186"/>
      <c r="FF354" s="1186"/>
      <c r="FG354" s="1186"/>
      <c r="FH354" s="1186"/>
      <c r="FI354" s="1186"/>
      <c r="FJ354" s="1186"/>
      <c r="FK354" s="1186"/>
      <c r="FL354" s="1208"/>
      <c r="FM354" s="1186"/>
      <c r="FN354" s="1186"/>
      <c r="FO354" s="1186"/>
      <c r="FP354" s="1186"/>
      <c r="FQ354" s="1186"/>
      <c r="FR354" s="1186"/>
      <c r="FS354" s="1186"/>
      <c r="FT354" s="1186"/>
      <c r="FU354" s="1186"/>
      <c r="FV354" s="1186"/>
      <c r="FW354" s="1186"/>
      <c r="FX354" s="1186"/>
      <c r="FY354" s="1186"/>
      <c r="FZ354" s="1186"/>
      <c r="GA354" s="1186"/>
      <c r="GB354" s="1186"/>
      <c r="GC354" s="1186"/>
      <c r="GD354" s="1186"/>
      <c r="GE354" s="1186"/>
      <c r="GF354" s="1186"/>
      <c r="GG354" s="1186"/>
      <c r="GH354" s="1186"/>
      <c r="GI354" s="1186"/>
      <c r="GJ354" s="1186"/>
      <c r="GK354" s="1186"/>
      <c r="GL354" s="1186">
        <v>1</v>
      </c>
      <c r="GM354" s="1186"/>
      <c r="GN354" s="1186"/>
      <c r="GO354" s="1186"/>
      <c r="GP354" s="1186"/>
      <c r="GQ354" s="1186"/>
      <c r="GR354" s="1186"/>
      <c r="GS354" s="1186"/>
      <c r="GT354" s="1186"/>
      <c r="GU354" s="1186"/>
      <c r="GV354" s="1186"/>
      <c r="GW354" s="1186"/>
      <c r="GX354" s="1186"/>
      <c r="GY354" s="1219"/>
      <c r="GZ354" s="364">
        <f t="shared" si="278"/>
        <v>1112</v>
      </c>
      <c r="HA354" s="365">
        <f t="shared" si="260"/>
        <v>1</v>
      </c>
      <c r="HB354" s="366">
        <f t="shared" si="279"/>
        <v>1113</v>
      </c>
      <c r="HC354" s="366">
        <v>3354</v>
      </c>
      <c r="HD354" s="365">
        <v>10881</v>
      </c>
      <c r="HE354" s="365">
        <v>11786</v>
      </c>
      <c r="HF354" s="54"/>
      <c r="HG354" s="708">
        <v>9.99</v>
      </c>
      <c r="HH354" s="708">
        <v>2.6</v>
      </c>
      <c r="HI354" s="709">
        <f t="shared" si="262"/>
        <v>2893.8</v>
      </c>
      <c r="HJ354" s="710">
        <v>15</v>
      </c>
      <c r="HK354" s="710">
        <v>12.31</v>
      </c>
      <c r="HL354" s="738">
        <f t="shared" si="280"/>
        <v>0.293340987370838</v>
      </c>
      <c r="HM354" s="739"/>
      <c r="HN354" s="739">
        <v>5000</v>
      </c>
      <c r="HO354" s="739">
        <v>12.31</v>
      </c>
      <c r="HP354" s="740">
        <f t="shared" si="264"/>
        <v>-5182.51</v>
      </c>
      <c r="HQ354" s="738">
        <f t="shared" si="265"/>
        <v>0.293340987370838</v>
      </c>
      <c r="HR354" s="741"/>
      <c r="HS354" s="742">
        <v>44927</v>
      </c>
      <c r="HT354" s="739">
        <f ca="1" t="shared" si="281"/>
        <v>5</v>
      </c>
      <c r="HU354" s="739">
        <f ca="1" t="shared" si="282"/>
        <v>150</v>
      </c>
      <c r="HV354" s="739">
        <v>690</v>
      </c>
      <c r="HW354" s="739">
        <f t="shared" si="291"/>
        <v>1113</v>
      </c>
      <c r="HX354" s="761">
        <f t="shared" si="285"/>
        <v>8.27509293680297</v>
      </c>
      <c r="HY354" s="739">
        <f ca="1" t="shared" si="286"/>
        <v>20.1360594795539</v>
      </c>
      <c r="HZ354" s="739">
        <f t="shared" si="271"/>
        <v>-421</v>
      </c>
      <c r="IA354" s="739"/>
      <c r="IB354" s="739">
        <f ca="1" t="shared" si="292"/>
        <v>222.6</v>
      </c>
      <c r="IC354" s="769">
        <f ca="1" t="shared" si="293"/>
        <v>7.42</v>
      </c>
      <c r="ID354" s="769">
        <f ca="1" t="shared" si="294"/>
        <v>-56.7385444743935</v>
      </c>
      <c r="IE354" s="739"/>
      <c r="IF354" s="739"/>
      <c r="IG354" s="739"/>
      <c r="IH354" s="739"/>
      <c r="II354" s="739"/>
      <c r="IJ354" s="739"/>
      <c r="IK354" s="739"/>
      <c r="IL354" s="743"/>
      <c r="IM354" s="743"/>
      <c r="IN354" s="743"/>
      <c r="IO354" s="743"/>
      <c r="IP354" s="743"/>
      <c r="IQ354" s="739"/>
      <c r="IR354" s="739"/>
      <c r="IS354" s="739"/>
      <c r="IT354" s="739"/>
      <c r="IU354" s="739"/>
      <c r="IV354" s="739"/>
      <c r="IW354" s="739"/>
      <c r="IX354" s="739"/>
      <c r="IY354" s="739"/>
      <c r="IZ354" s="739"/>
      <c r="JA354" s="739"/>
      <c r="JB354" s="743">
        <v>388</v>
      </c>
      <c r="JC354" s="743">
        <v>240</v>
      </c>
      <c r="JD354" s="743">
        <v>270</v>
      </c>
      <c r="JE354" s="743">
        <v>0</v>
      </c>
      <c r="JF354" s="743">
        <v>360</v>
      </c>
      <c r="JG354" s="739">
        <v>156</v>
      </c>
      <c r="JH354" s="739">
        <v>216</v>
      </c>
      <c r="JI354" s="739">
        <v>240</v>
      </c>
      <c r="JJ354" s="739">
        <v>752</v>
      </c>
      <c r="JK354" s="739">
        <v>84</v>
      </c>
      <c r="JL354" s="739">
        <v>220</v>
      </c>
      <c r="JM354" s="739">
        <v>428</v>
      </c>
      <c r="JN354" s="28">
        <f t="shared" si="283"/>
        <v>3354</v>
      </c>
      <c r="JO354" s="28">
        <f t="shared" si="284"/>
        <v>0</v>
      </c>
      <c r="JP354" s="325"/>
      <c r="JQ354" s="325"/>
      <c r="JR354" s="325"/>
      <c r="JS354" s="325"/>
      <c r="JT354" s="325"/>
      <c r="JU354" s="325"/>
      <c r="JV354" s="325"/>
      <c r="JW354" s="325"/>
      <c r="JX354" s="325"/>
      <c r="JY354" s="325"/>
      <c r="JZ354" s="325"/>
      <c r="KA354" s="325"/>
      <c r="KB354" s="325"/>
      <c r="KC354" s="325"/>
      <c r="KD354" s="325"/>
      <c r="KE354" s="825"/>
    </row>
    <row r="355" s="786" customFormat="1" hidden="1" customHeight="1" spans="1:291">
      <c r="A355" s="847" t="s">
        <v>1334</v>
      </c>
      <c r="B355" s="343">
        <v>2021</v>
      </c>
      <c r="C355" s="95" t="s">
        <v>2069</v>
      </c>
      <c r="D355" s="95" t="s">
        <v>2070</v>
      </c>
      <c r="E355" s="411"/>
      <c r="F355" s="1061" t="s">
        <v>504</v>
      </c>
      <c r="G355" s="112" t="s">
        <v>505</v>
      </c>
      <c r="H355" s="1060" t="s">
        <v>506</v>
      </c>
      <c r="I355" s="99">
        <f t="shared" si="277"/>
        <v>-900</v>
      </c>
      <c r="J355" s="1129">
        <v>684</v>
      </c>
      <c r="K355" s="1130">
        <f t="shared" si="289"/>
        <v>-216</v>
      </c>
      <c r="L355" s="1131">
        <f t="shared" si="290"/>
        <v>-216</v>
      </c>
      <c r="M355" s="1132"/>
      <c r="N355" s="1137"/>
      <c r="O355" s="1134"/>
      <c r="P355" s="1138">
        <f t="shared" si="287"/>
        <v>0</v>
      </c>
      <c r="Q355" s="1154">
        <f t="shared" si="288"/>
        <v>0</v>
      </c>
      <c r="R355" s="1153"/>
      <c r="S355" s="1237"/>
      <c r="T355" s="1237"/>
      <c r="U355" s="1237"/>
      <c r="V355" s="1237"/>
      <c r="W355" s="1237"/>
      <c r="X355" s="1237"/>
      <c r="Y355" s="1237"/>
      <c r="Z355" s="1237"/>
      <c r="AA355" s="1153"/>
      <c r="AB355" s="1166"/>
      <c r="AC355" s="1153"/>
      <c r="AD355" s="1153"/>
      <c r="AE355" s="1153"/>
      <c r="AF355" s="1153"/>
      <c r="AG355" s="1153"/>
      <c r="AH355" s="1153"/>
      <c r="AI355" s="1153"/>
      <c r="AJ355" s="1153"/>
      <c r="AK355" s="1153"/>
      <c r="AL355" s="1153"/>
      <c r="AM355" s="1153"/>
      <c r="AN355" s="1153"/>
      <c r="AO355" s="1153"/>
      <c r="AP355" s="1153"/>
      <c r="AQ355" s="1153"/>
      <c r="AR355" s="1153"/>
      <c r="AS355" s="1176"/>
      <c r="AT355" s="1177"/>
      <c r="AU355" s="1178"/>
      <c r="AV355" s="1178"/>
      <c r="AW355" s="1178"/>
      <c r="AX355" s="1178"/>
      <c r="AY355" s="1178"/>
      <c r="AZ355" s="1178"/>
      <c r="BA355" s="1178"/>
      <c r="BB355" s="1178"/>
      <c r="BC355" s="1178"/>
      <c r="BD355" s="1178"/>
      <c r="BE355" s="1178"/>
      <c r="BF355" s="1178"/>
      <c r="BG355" s="1178"/>
      <c r="BH355" s="1178"/>
      <c r="BI355" s="1178"/>
      <c r="BJ355" s="1178"/>
      <c r="BK355" s="1186"/>
      <c r="BL355" s="1187">
        <v>-732</v>
      </c>
      <c r="BM355" s="1187"/>
      <c r="BN355" s="1187">
        <v>-60</v>
      </c>
      <c r="BO355" s="1187"/>
      <c r="BP355" s="1187"/>
      <c r="BQ355" s="1187"/>
      <c r="BR355" s="1187"/>
      <c r="BS355" s="1187"/>
      <c r="BT355" s="1187"/>
      <c r="BU355" s="1187"/>
      <c r="BV355" s="1191"/>
      <c r="BW355" s="1186"/>
      <c r="BX355" s="1186"/>
      <c r="BY355" s="1186"/>
      <c r="BZ355" s="1186"/>
      <c r="CA355" s="1186"/>
      <c r="CB355" s="1186"/>
      <c r="CC355" s="1186">
        <v>48</v>
      </c>
      <c r="CD355" s="1186"/>
      <c r="CE355" s="1186"/>
      <c r="CF355" s="1186"/>
      <c r="CG355" s="1186"/>
      <c r="CH355" s="1186">
        <v>72</v>
      </c>
      <c r="CI355" s="1186">
        <v>480</v>
      </c>
      <c r="CJ355" s="1186"/>
      <c r="CK355" s="1186"/>
      <c r="CL355" s="1186"/>
      <c r="CM355" s="1186"/>
      <c r="CN355" s="1186">
        <v>12</v>
      </c>
      <c r="CO355" s="1186"/>
      <c r="CP355" s="1186"/>
      <c r="CQ355" s="1186"/>
      <c r="CR355" s="1186"/>
      <c r="CS355" s="1186"/>
      <c r="CT355" s="1186">
        <v>36</v>
      </c>
      <c r="CU355" s="1186"/>
      <c r="CV355" s="1186"/>
      <c r="CW355" s="1186"/>
      <c r="CX355" s="1186"/>
      <c r="CY355" s="1186"/>
      <c r="CZ355" s="1186"/>
      <c r="DA355" s="1186"/>
      <c r="DB355" s="1186"/>
      <c r="DC355" s="1186"/>
      <c r="DD355" s="1186"/>
      <c r="DE355" s="1186"/>
      <c r="DF355" s="1186"/>
      <c r="DG355" s="1186"/>
      <c r="DH355" s="1186"/>
      <c r="DI355" s="1186"/>
      <c r="DJ355" s="1186"/>
      <c r="DK355" s="1186">
        <v>216</v>
      </c>
      <c r="DL355" s="1186"/>
      <c r="DM355" s="1186"/>
      <c r="DN355" s="1186"/>
      <c r="DO355" s="1186"/>
      <c r="DP355" s="1186"/>
      <c r="DQ355" s="1186"/>
      <c r="DR355" s="1186"/>
      <c r="DS355" s="1186"/>
      <c r="DT355" s="1186"/>
      <c r="DU355" s="1186"/>
      <c r="DV355" s="1186"/>
      <c r="DW355" s="1186"/>
      <c r="DX355" s="1186"/>
      <c r="DY355" s="1186"/>
      <c r="DZ355" s="1186"/>
      <c r="EA355" s="1186"/>
      <c r="EB355" s="1186"/>
      <c r="EC355" s="1186"/>
      <c r="ED355" s="1186"/>
      <c r="EE355" s="1186"/>
      <c r="EF355" s="1186"/>
      <c r="EG355" s="1186">
        <v>144</v>
      </c>
      <c r="EH355" s="1186"/>
      <c r="EI355" s="1186"/>
      <c r="EJ355" s="1186"/>
      <c r="EK355" s="1197"/>
      <c r="EL355" s="1198"/>
      <c r="EM355" s="1186"/>
      <c r="EN355" s="1186"/>
      <c r="EO355" s="1186"/>
      <c r="EP355" s="1186"/>
      <c r="EQ355" s="1186"/>
      <c r="ER355" s="1186"/>
      <c r="ES355" s="1186"/>
      <c r="ET355" s="1186"/>
      <c r="EU355" s="1186"/>
      <c r="EV355" s="1186"/>
      <c r="EW355" s="1186"/>
      <c r="EX355" s="1186"/>
      <c r="EY355" s="1186"/>
      <c r="EZ355" s="1186"/>
      <c r="FA355" s="1186"/>
      <c r="FB355" s="1186"/>
      <c r="FC355" s="1209"/>
      <c r="FD355" s="1186"/>
      <c r="FE355" s="1186"/>
      <c r="FF355" s="1186"/>
      <c r="FG355" s="1186"/>
      <c r="FH355" s="1186"/>
      <c r="FI355" s="1186"/>
      <c r="FJ355" s="1186"/>
      <c r="FK355" s="1186"/>
      <c r="FL355" s="1209"/>
      <c r="FM355" s="1186"/>
      <c r="FN355" s="1186"/>
      <c r="FO355" s="1186"/>
      <c r="FP355" s="1186"/>
      <c r="FQ355" s="1186"/>
      <c r="FR355" s="1186"/>
      <c r="FS355" s="1186"/>
      <c r="FT355" s="1186"/>
      <c r="FU355" s="1186"/>
      <c r="FV355" s="1186"/>
      <c r="FW355" s="1186"/>
      <c r="FX355" s="1186"/>
      <c r="FY355" s="1186"/>
      <c r="FZ355" s="1186"/>
      <c r="GA355" s="1186"/>
      <c r="GB355" s="1186"/>
      <c r="GC355" s="1186"/>
      <c r="GD355" s="1186"/>
      <c r="GE355" s="1186"/>
      <c r="GF355" s="1186"/>
      <c r="GG355" s="1186"/>
      <c r="GH355" s="1186"/>
      <c r="GI355" s="1186"/>
      <c r="GJ355" s="1186"/>
      <c r="GK355" s="1186"/>
      <c r="GL355" s="1186"/>
      <c r="GM355" s="1186"/>
      <c r="GN355" s="1186"/>
      <c r="GO355" s="1186"/>
      <c r="GP355" s="1186"/>
      <c r="GQ355" s="1186"/>
      <c r="GR355" s="1186"/>
      <c r="GS355" s="1186"/>
      <c r="GT355" s="1186"/>
      <c r="GU355" s="1186"/>
      <c r="GV355" s="1186"/>
      <c r="GW355" s="1186"/>
      <c r="GX355" s="1186"/>
      <c r="GY355" s="1218"/>
      <c r="GZ355" s="364">
        <f t="shared" si="278"/>
        <v>1008</v>
      </c>
      <c r="HA355" s="365">
        <f t="shared" si="260"/>
        <v>0</v>
      </c>
      <c r="HB355" s="366">
        <f t="shared" si="279"/>
        <v>1008</v>
      </c>
      <c r="HC355" s="366">
        <v>3363</v>
      </c>
      <c r="HD355" s="365">
        <v>7951</v>
      </c>
      <c r="HE355" s="365">
        <v>1954</v>
      </c>
      <c r="HF355" s="54"/>
      <c r="HG355" s="708">
        <v>9.99</v>
      </c>
      <c r="HH355" s="708">
        <v>2.6</v>
      </c>
      <c r="HI355" s="709">
        <f t="shared" si="262"/>
        <v>2620.8</v>
      </c>
      <c r="HJ355" s="710">
        <v>15</v>
      </c>
      <c r="HK355" s="710">
        <v>13.56</v>
      </c>
      <c r="HL355" s="738">
        <f t="shared" si="280"/>
        <v>0.22158438576349</v>
      </c>
      <c r="HM355" s="739"/>
      <c r="HN355" s="739">
        <v>5000</v>
      </c>
      <c r="HO355" s="739">
        <v>13.56</v>
      </c>
      <c r="HP355" s="740">
        <f t="shared" si="264"/>
        <v>-2928.96</v>
      </c>
      <c r="HQ355" s="738">
        <f t="shared" si="265"/>
        <v>0.22158438576349</v>
      </c>
      <c r="HR355" s="741"/>
      <c r="HS355" s="742">
        <v>44927</v>
      </c>
      <c r="HT355" s="739">
        <f ca="1" t="shared" si="281"/>
        <v>5</v>
      </c>
      <c r="HU355" s="739">
        <f ca="1" t="shared" si="282"/>
        <v>150</v>
      </c>
      <c r="HV355" s="739">
        <v>684</v>
      </c>
      <c r="HW355" s="739">
        <f t="shared" si="291"/>
        <v>1008</v>
      </c>
      <c r="HX355" s="761">
        <f t="shared" si="285"/>
        <v>4.30769230769231</v>
      </c>
      <c r="HY355" s="739">
        <f ca="1" t="shared" si="286"/>
        <v>10.4820512820513</v>
      </c>
      <c r="HZ355" s="739">
        <f t="shared" si="271"/>
        <v>-216</v>
      </c>
      <c r="IA355" s="739"/>
      <c r="IB355" s="739">
        <f ca="1" t="shared" si="292"/>
        <v>201.6</v>
      </c>
      <c r="IC355" s="769">
        <f ca="1" t="shared" si="293"/>
        <v>6.72</v>
      </c>
      <c r="ID355" s="769">
        <f ca="1" t="shared" si="294"/>
        <v>-32.1428571428571</v>
      </c>
      <c r="IE355" s="739"/>
      <c r="IF355" s="739"/>
      <c r="IG355" s="739"/>
      <c r="IH355" s="739"/>
      <c r="II355" s="739"/>
      <c r="IJ355" s="739"/>
      <c r="IK355" s="739"/>
      <c r="IL355" s="743"/>
      <c r="IM355" s="743"/>
      <c r="IN355" s="743"/>
      <c r="IO355" s="743"/>
      <c r="IP355" s="743"/>
      <c r="IQ355" s="739"/>
      <c r="IR355" s="739"/>
      <c r="IS355" s="739"/>
      <c r="IT355" s="739"/>
      <c r="IU355" s="739"/>
      <c r="IV355" s="739"/>
      <c r="IW355" s="739"/>
      <c r="IX355" s="739"/>
      <c r="IY355" s="739"/>
      <c r="IZ355" s="739"/>
      <c r="JA355" s="739"/>
      <c r="JB355" s="743">
        <v>776</v>
      </c>
      <c r="JC355" s="743">
        <v>120</v>
      </c>
      <c r="JD355" s="743">
        <v>295</v>
      </c>
      <c r="JE355" s="743">
        <v>0</v>
      </c>
      <c r="JF355" s="743">
        <v>680</v>
      </c>
      <c r="JG355" s="739">
        <v>204</v>
      </c>
      <c r="JH355" s="739">
        <v>48</v>
      </c>
      <c r="JI355" s="739">
        <v>360</v>
      </c>
      <c r="JJ355" s="739">
        <v>464</v>
      </c>
      <c r="JK355" s="739">
        <v>84</v>
      </c>
      <c r="JL355" s="739">
        <v>168</v>
      </c>
      <c r="JM355" s="739">
        <v>164</v>
      </c>
      <c r="JN355" s="28">
        <f t="shared" si="283"/>
        <v>3363</v>
      </c>
      <c r="JO355" s="28">
        <f t="shared" si="284"/>
        <v>0</v>
      </c>
      <c r="JP355" s="28"/>
      <c r="JQ355" s="28"/>
      <c r="JR355" s="28"/>
      <c r="JS355" s="28"/>
      <c r="JT355" s="28"/>
      <c r="JU355" s="28"/>
      <c r="JV355" s="28"/>
      <c r="JW355" s="28"/>
      <c r="JX355" s="28"/>
      <c r="JY355" s="28"/>
      <c r="JZ355" s="28"/>
      <c r="KA355" s="28"/>
      <c r="KB355" s="28"/>
      <c r="KC355" s="28"/>
      <c r="KD355" s="28"/>
      <c r="KE355" s="824"/>
    </row>
    <row r="356" s="1071" customFormat="1" hidden="1" customHeight="1" spans="1:291">
      <c r="A356" s="847" t="s">
        <v>1334</v>
      </c>
      <c r="B356" s="415">
        <v>2021</v>
      </c>
      <c r="C356" s="122" t="s">
        <v>2069</v>
      </c>
      <c r="D356" s="122" t="s">
        <v>2070</v>
      </c>
      <c r="E356" s="796"/>
      <c r="F356" s="1246" t="s">
        <v>510</v>
      </c>
      <c r="G356" s="112" t="s">
        <v>511</v>
      </c>
      <c r="H356" s="1060" t="s">
        <v>512</v>
      </c>
      <c r="I356" s="99">
        <f t="shared" si="277"/>
        <v>-1442</v>
      </c>
      <c r="J356" s="1129">
        <v>1164</v>
      </c>
      <c r="K356" s="1130">
        <f t="shared" si="289"/>
        <v>-278</v>
      </c>
      <c r="L356" s="1131">
        <f t="shared" si="290"/>
        <v>-278</v>
      </c>
      <c r="M356" s="1142"/>
      <c r="N356" s="1137"/>
      <c r="O356" s="1134"/>
      <c r="P356" s="1135">
        <f t="shared" si="287"/>
        <v>0</v>
      </c>
      <c r="Q356" s="1152">
        <f t="shared" si="288"/>
        <v>0</v>
      </c>
      <c r="R356" s="1153"/>
      <c r="S356" s="1244"/>
      <c r="T356" s="1244"/>
      <c r="U356" s="1244"/>
      <c r="V356" s="1244"/>
      <c r="W356" s="1244"/>
      <c r="X356" s="1244"/>
      <c r="Y356" s="1244"/>
      <c r="Z356" s="1244"/>
      <c r="AA356" s="1153"/>
      <c r="AB356" s="1166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153"/>
      <c r="AO356" s="1153"/>
      <c r="AP356" s="1153"/>
      <c r="AQ356" s="1153"/>
      <c r="AR356" s="1153"/>
      <c r="AS356" s="1176"/>
      <c r="AT356" s="1177"/>
      <c r="AU356" s="1178"/>
      <c r="AV356" s="1178"/>
      <c r="AW356" s="1178"/>
      <c r="AX356" s="1178"/>
      <c r="AY356" s="1178"/>
      <c r="AZ356" s="1178"/>
      <c r="BA356" s="1178"/>
      <c r="BB356" s="1178"/>
      <c r="BC356" s="1178"/>
      <c r="BD356" s="1178"/>
      <c r="BE356" s="1178"/>
      <c r="BF356" s="1178"/>
      <c r="BG356" s="1178"/>
      <c r="BH356" s="1178"/>
      <c r="BI356" s="1178"/>
      <c r="BJ356" s="1178"/>
      <c r="BK356" s="1186"/>
      <c r="BL356" s="1187">
        <v>-1236</v>
      </c>
      <c r="BM356" s="1187"/>
      <c r="BN356" s="1187">
        <v>8</v>
      </c>
      <c r="BO356" s="1187"/>
      <c r="BP356" s="1187"/>
      <c r="BQ356" s="1187">
        <v>-12</v>
      </c>
      <c r="BR356" s="1187"/>
      <c r="BS356" s="1187"/>
      <c r="BT356" s="1187"/>
      <c r="BU356" s="1187"/>
      <c r="BV356" s="1191"/>
      <c r="BW356" s="1186"/>
      <c r="BX356" s="1186"/>
      <c r="BY356" s="1186"/>
      <c r="BZ356" s="1186"/>
      <c r="CA356" s="1186"/>
      <c r="CB356" s="1186"/>
      <c r="CC356" s="1186">
        <v>48</v>
      </c>
      <c r="CD356" s="1186"/>
      <c r="CE356" s="1186"/>
      <c r="CF356" s="1186"/>
      <c r="CG356" s="1186"/>
      <c r="CH356" s="1186">
        <v>48</v>
      </c>
      <c r="CI356" s="1186">
        <v>984</v>
      </c>
      <c r="CJ356" s="1186">
        <v>100</v>
      </c>
      <c r="CK356" s="1186">
        <v>48</v>
      </c>
      <c r="CL356" s="1186"/>
      <c r="CM356" s="1186"/>
      <c r="CN356" s="1186">
        <v>12</v>
      </c>
      <c r="CO356" s="1186"/>
      <c r="CP356" s="1186"/>
      <c r="CQ356" s="1186"/>
      <c r="CR356" s="1186"/>
      <c r="CS356" s="1186"/>
      <c r="CT356" s="1186">
        <v>36</v>
      </c>
      <c r="CU356" s="1186">
        <v>2</v>
      </c>
      <c r="CV356" s="1186"/>
      <c r="CW356" s="1186"/>
      <c r="CX356" s="1186"/>
      <c r="CY356" s="1186"/>
      <c r="CZ356" s="1186"/>
      <c r="DA356" s="1186"/>
      <c r="DB356" s="1186">
        <v>96</v>
      </c>
      <c r="DC356" s="1186"/>
      <c r="DD356" s="1186"/>
      <c r="DE356" s="1186"/>
      <c r="DF356" s="1186"/>
      <c r="DG356" s="1186"/>
      <c r="DH356" s="1186"/>
      <c r="DI356" s="1186"/>
      <c r="DJ356" s="1186"/>
      <c r="DK356" s="1186"/>
      <c r="DL356" s="1186"/>
      <c r="DM356" s="1186"/>
      <c r="DN356" s="1186"/>
      <c r="DO356" s="1186"/>
      <c r="DP356" s="1186"/>
      <c r="DQ356" s="1186"/>
      <c r="DR356" s="1186"/>
      <c r="DS356" s="1186"/>
      <c r="DT356" s="1186"/>
      <c r="DU356" s="1186"/>
      <c r="DV356" s="1186"/>
      <c r="DW356" s="1186"/>
      <c r="DX356" s="1186"/>
      <c r="DY356" s="1186"/>
      <c r="DZ356" s="1186"/>
      <c r="EA356" s="1186"/>
      <c r="EB356" s="1186"/>
      <c r="EC356" s="1186"/>
      <c r="ED356" s="1186"/>
      <c r="EE356" s="1186"/>
      <c r="EF356" s="1186"/>
      <c r="EG356" s="1186">
        <v>144</v>
      </c>
      <c r="EH356" s="1186"/>
      <c r="EI356" s="1186"/>
      <c r="EJ356" s="1186"/>
      <c r="EK356" s="1197"/>
      <c r="EL356" s="1198"/>
      <c r="EM356" s="1186"/>
      <c r="EN356" s="1186"/>
      <c r="EO356" s="1186"/>
      <c r="EP356" s="1186"/>
      <c r="EQ356" s="1186"/>
      <c r="ER356" s="1186"/>
      <c r="ES356" s="1186"/>
      <c r="ET356" s="1186"/>
      <c r="EU356" s="1186"/>
      <c r="EV356" s="1186"/>
      <c r="EW356" s="1186"/>
      <c r="EX356" s="1186"/>
      <c r="EY356" s="1186"/>
      <c r="EZ356" s="1186"/>
      <c r="FA356" s="1186"/>
      <c r="FB356" s="1186"/>
      <c r="FC356" s="1208"/>
      <c r="FD356" s="1186"/>
      <c r="FE356" s="1186"/>
      <c r="FF356" s="1186"/>
      <c r="FG356" s="1186"/>
      <c r="FH356" s="1186"/>
      <c r="FI356" s="1186"/>
      <c r="FJ356" s="1186"/>
      <c r="FK356" s="1186"/>
      <c r="FL356" s="1208"/>
      <c r="FM356" s="1186"/>
      <c r="FN356" s="1186"/>
      <c r="FO356" s="1186"/>
      <c r="FP356" s="1186"/>
      <c r="FQ356" s="1186"/>
      <c r="FR356" s="1186"/>
      <c r="FS356" s="1186"/>
      <c r="FT356" s="1186"/>
      <c r="FU356" s="1186"/>
      <c r="FV356" s="1186"/>
      <c r="FW356" s="1186"/>
      <c r="FX356" s="1186"/>
      <c r="FY356" s="1186"/>
      <c r="FZ356" s="1186"/>
      <c r="GA356" s="1186"/>
      <c r="GB356" s="1186"/>
      <c r="GC356" s="1186"/>
      <c r="GD356" s="1186"/>
      <c r="GE356" s="1186"/>
      <c r="GF356" s="1186"/>
      <c r="GG356" s="1186"/>
      <c r="GH356" s="1186"/>
      <c r="GI356" s="1186"/>
      <c r="GJ356" s="1186"/>
      <c r="GK356" s="1186"/>
      <c r="GL356" s="1186"/>
      <c r="GM356" s="1186"/>
      <c r="GN356" s="1186"/>
      <c r="GO356" s="1186"/>
      <c r="GP356" s="1186"/>
      <c r="GQ356" s="1186"/>
      <c r="GR356" s="1186"/>
      <c r="GS356" s="1186"/>
      <c r="GT356" s="1186"/>
      <c r="GU356" s="1186"/>
      <c r="GV356" s="1186"/>
      <c r="GW356" s="1186"/>
      <c r="GX356" s="1186"/>
      <c r="GY356" s="1219"/>
      <c r="GZ356" s="364">
        <f t="shared" si="278"/>
        <v>1518</v>
      </c>
      <c r="HA356" s="365">
        <f t="shared" si="260"/>
        <v>0</v>
      </c>
      <c r="HB356" s="366">
        <f t="shared" si="279"/>
        <v>1518</v>
      </c>
      <c r="HC356" s="366">
        <v>3164</v>
      </c>
      <c r="HD356" s="365">
        <v>7646</v>
      </c>
      <c r="HE356" s="365">
        <v>1958</v>
      </c>
      <c r="HF356" s="54"/>
      <c r="HG356" s="709">
        <v>9.99</v>
      </c>
      <c r="HH356" s="709">
        <v>2.6</v>
      </c>
      <c r="HI356" s="709">
        <f t="shared" si="262"/>
        <v>3946.8</v>
      </c>
      <c r="HJ356" s="711">
        <v>15</v>
      </c>
      <c r="HK356" s="711">
        <v>12.13</v>
      </c>
      <c r="HL356" s="738">
        <f t="shared" si="280"/>
        <v>0.303673938002296</v>
      </c>
      <c r="HM356" s="743"/>
      <c r="HN356" s="743">
        <v>5000</v>
      </c>
      <c r="HO356" s="743">
        <v>11.89</v>
      </c>
      <c r="HP356" s="740">
        <f t="shared" si="264"/>
        <v>-3372.14</v>
      </c>
      <c r="HQ356" s="738">
        <f t="shared" si="265"/>
        <v>0.317451205510907</v>
      </c>
      <c r="HR356" s="818"/>
      <c r="HS356" s="742">
        <v>44927</v>
      </c>
      <c r="HT356" s="739">
        <f ca="1" t="shared" si="281"/>
        <v>5</v>
      </c>
      <c r="HU356" s="739">
        <f ca="1" t="shared" si="282"/>
        <v>150</v>
      </c>
      <c r="HV356" s="743">
        <v>1164</v>
      </c>
      <c r="HW356" s="739">
        <f t="shared" si="291"/>
        <v>1518</v>
      </c>
      <c r="HX356" s="761">
        <f t="shared" si="285"/>
        <v>3.42663656884876</v>
      </c>
      <c r="HY356" s="739">
        <f ca="1" t="shared" si="286"/>
        <v>8.33814898419865</v>
      </c>
      <c r="HZ356" s="739">
        <f t="shared" si="271"/>
        <v>-278</v>
      </c>
      <c r="IA356" s="743"/>
      <c r="IB356" s="739">
        <f ca="1" t="shared" si="292"/>
        <v>303.6</v>
      </c>
      <c r="IC356" s="769">
        <f ca="1" t="shared" si="293"/>
        <v>10.12</v>
      </c>
      <c r="ID356" s="769">
        <f ca="1" t="shared" si="294"/>
        <v>-27.4703557312253</v>
      </c>
      <c r="IE356" s="743"/>
      <c r="IF356" s="743"/>
      <c r="IG356" s="743"/>
      <c r="IH356" s="743"/>
      <c r="II356" s="743"/>
      <c r="IJ356" s="743"/>
      <c r="IK356" s="743"/>
      <c r="IL356" s="743"/>
      <c r="IM356" s="743"/>
      <c r="IN356" s="743"/>
      <c r="IO356" s="743"/>
      <c r="IP356" s="743"/>
      <c r="IQ356" s="739"/>
      <c r="IR356" s="739"/>
      <c r="IS356" s="739"/>
      <c r="IT356" s="739"/>
      <c r="IU356" s="739"/>
      <c r="IV356" s="739"/>
      <c r="IW356" s="739"/>
      <c r="IX356" s="739"/>
      <c r="IY356" s="739"/>
      <c r="IZ356" s="739"/>
      <c r="JA356" s="739"/>
      <c r="JB356" s="743">
        <v>508</v>
      </c>
      <c r="JC356" s="743">
        <v>0</v>
      </c>
      <c r="JD356" s="743">
        <v>312</v>
      </c>
      <c r="JE356" s="743">
        <v>0</v>
      </c>
      <c r="JF356" s="743">
        <v>480</v>
      </c>
      <c r="JG356" s="739">
        <v>264</v>
      </c>
      <c r="JH356" s="739">
        <v>48</v>
      </c>
      <c r="JI356" s="739">
        <v>720</v>
      </c>
      <c r="JJ356" s="739">
        <v>416</v>
      </c>
      <c r="JK356" s="739">
        <v>132</v>
      </c>
      <c r="JL356" s="739">
        <v>120</v>
      </c>
      <c r="JM356" s="739">
        <v>164</v>
      </c>
      <c r="JN356" s="28">
        <f t="shared" si="283"/>
        <v>3164</v>
      </c>
      <c r="JO356" s="28">
        <f t="shared" si="284"/>
        <v>0</v>
      </c>
      <c r="JP356" s="325"/>
      <c r="JQ356" s="325"/>
      <c r="JR356" s="325"/>
      <c r="JS356" s="325"/>
      <c r="JT356" s="325"/>
      <c r="JU356" s="325"/>
      <c r="JV356" s="325"/>
      <c r="JW356" s="325"/>
      <c r="JX356" s="325"/>
      <c r="JY356" s="325"/>
      <c r="JZ356" s="325"/>
      <c r="KA356" s="325"/>
      <c r="KB356" s="325"/>
      <c r="KC356" s="325"/>
      <c r="KD356" s="325"/>
      <c r="KE356" s="825"/>
    </row>
    <row r="357" s="786" customFormat="1" hidden="1" customHeight="1" spans="1:291">
      <c r="A357" s="847" t="s">
        <v>1334</v>
      </c>
      <c r="B357" s="343"/>
      <c r="C357" s="95" t="s">
        <v>1747</v>
      </c>
      <c r="D357" s="95" t="s">
        <v>2286</v>
      </c>
      <c r="E357" s="411"/>
      <c r="F357" s="1235" t="s">
        <v>2287</v>
      </c>
      <c r="G357" s="112" t="s">
        <v>822</v>
      </c>
      <c r="H357" s="1060" t="s">
        <v>2288</v>
      </c>
      <c r="I357" s="99">
        <f t="shared" ref="I357:I375" si="295">L357-J357</f>
        <v>0</v>
      </c>
      <c r="J357" s="1129">
        <v>200</v>
      </c>
      <c r="K357" s="1130">
        <f t="shared" ref="K357:K370" si="296">(N357+O357+P357+Q357)-SUM(AT357:GY357)</f>
        <v>200</v>
      </c>
      <c r="L357" s="1131">
        <f t="shared" ref="L357:L370" si="297">(N357+O357+Q357)-SUM(AT357:GY357)</f>
        <v>200</v>
      </c>
      <c r="M357" s="1132"/>
      <c r="N357" s="1137"/>
      <c r="O357" s="1139"/>
      <c r="P357" s="1138">
        <f t="shared" ref="P357:P370" si="298">SUM(R357:AA357)</f>
        <v>0</v>
      </c>
      <c r="Q357" s="1154">
        <f t="shared" ref="Q357:Q370" si="299">SUM(AB357:AS357)</f>
        <v>0</v>
      </c>
      <c r="R357" s="1156"/>
      <c r="S357" s="1237"/>
      <c r="T357" s="1237"/>
      <c r="U357" s="1237"/>
      <c r="V357" s="1237"/>
      <c r="W357" s="1237"/>
      <c r="X357" s="1237"/>
      <c r="Y357" s="1237"/>
      <c r="Z357" s="1237"/>
      <c r="AA357" s="1156"/>
      <c r="AB357" s="1167"/>
      <c r="AC357" s="1156"/>
      <c r="AD357" s="1156"/>
      <c r="AE357" s="1156"/>
      <c r="AF357" s="1156"/>
      <c r="AG357" s="1156"/>
      <c r="AH357" s="1156"/>
      <c r="AI357" s="1156"/>
      <c r="AJ357" s="1156"/>
      <c r="AK357" s="1156"/>
      <c r="AL357" s="1156"/>
      <c r="AM357" s="1156"/>
      <c r="AN357" s="1156"/>
      <c r="AO357" s="1156"/>
      <c r="AP357" s="1156"/>
      <c r="AQ357" s="1156"/>
      <c r="AR357" s="1156"/>
      <c r="AS357" s="1179"/>
      <c r="AT357" s="1177"/>
      <c r="AU357" s="1178"/>
      <c r="AV357" s="1178"/>
      <c r="AW357" s="1178"/>
      <c r="AX357" s="1178"/>
      <c r="AY357" s="1178"/>
      <c r="AZ357" s="1178"/>
      <c r="BA357" s="1178"/>
      <c r="BB357" s="1178"/>
      <c r="BC357" s="1178"/>
      <c r="BD357" s="1178"/>
      <c r="BE357" s="1178"/>
      <c r="BF357" s="1178"/>
      <c r="BG357" s="1178"/>
      <c r="BH357" s="1178"/>
      <c r="BI357" s="1178"/>
      <c r="BJ357" s="1178"/>
      <c r="BK357" s="1186"/>
      <c r="BL357" s="1187">
        <v>-200</v>
      </c>
      <c r="BM357" s="1187"/>
      <c r="BN357" s="1187"/>
      <c r="BO357" s="1187"/>
      <c r="BP357" s="1187"/>
      <c r="BQ357" s="1187"/>
      <c r="BR357" s="1187"/>
      <c r="BS357" s="1187"/>
      <c r="BT357" s="1187"/>
      <c r="BU357" s="1187"/>
      <c r="BV357" s="1191"/>
      <c r="BW357" s="1186"/>
      <c r="BX357" s="1186"/>
      <c r="BY357" s="1186"/>
      <c r="BZ357" s="1186"/>
      <c r="CA357" s="1186"/>
      <c r="CB357" s="1186"/>
      <c r="CC357" s="1186"/>
      <c r="CD357" s="1186"/>
      <c r="CE357" s="1186"/>
      <c r="CF357" s="1186"/>
      <c r="CG357" s="1186"/>
      <c r="CH357" s="1186"/>
      <c r="CI357" s="1186"/>
      <c r="CJ357" s="1186"/>
      <c r="CK357" s="1186"/>
      <c r="CL357" s="1186"/>
      <c r="CM357" s="1186"/>
      <c r="CN357" s="1186"/>
      <c r="CO357" s="1186"/>
      <c r="CP357" s="1186"/>
      <c r="CQ357" s="1186"/>
      <c r="CR357" s="1186"/>
      <c r="CS357" s="1186"/>
      <c r="CT357" s="1186"/>
      <c r="CU357" s="1186"/>
      <c r="CV357" s="1186"/>
      <c r="CW357" s="1186"/>
      <c r="CX357" s="1186"/>
      <c r="CY357" s="1186"/>
      <c r="CZ357" s="1186"/>
      <c r="DA357" s="1186"/>
      <c r="DB357" s="1186"/>
      <c r="DC357" s="1186"/>
      <c r="DD357" s="1186"/>
      <c r="DE357" s="1186"/>
      <c r="DF357" s="1186"/>
      <c r="DG357" s="1186"/>
      <c r="DH357" s="1186"/>
      <c r="DI357" s="1186"/>
      <c r="DJ357" s="1186"/>
      <c r="DK357" s="1186"/>
      <c r="DL357" s="1186"/>
      <c r="DM357" s="1186"/>
      <c r="DN357" s="1186"/>
      <c r="DO357" s="1186"/>
      <c r="DP357" s="1186"/>
      <c r="DQ357" s="1186"/>
      <c r="DR357" s="1186"/>
      <c r="DS357" s="1186"/>
      <c r="DT357" s="1186"/>
      <c r="DU357" s="1186"/>
      <c r="DV357" s="1186"/>
      <c r="DW357" s="1186"/>
      <c r="DX357" s="1186"/>
      <c r="DY357" s="1186"/>
      <c r="DZ357" s="1186"/>
      <c r="EA357" s="1186"/>
      <c r="EB357" s="1186"/>
      <c r="EC357" s="1186"/>
      <c r="ED357" s="1186"/>
      <c r="EE357" s="1186"/>
      <c r="EF357" s="1186"/>
      <c r="EG357" s="1186"/>
      <c r="EH357" s="1186"/>
      <c r="EI357" s="1186"/>
      <c r="EJ357" s="1186"/>
      <c r="EK357" s="1197"/>
      <c r="EL357" s="1198"/>
      <c r="EM357" s="1186"/>
      <c r="EN357" s="1186"/>
      <c r="EO357" s="1186"/>
      <c r="EP357" s="1186"/>
      <c r="EQ357" s="1186"/>
      <c r="ER357" s="1186"/>
      <c r="ES357" s="1186"/>
      <c r="ET357" s="1186"/>
      <c r="EU357" s="1186"/>
      <c r="EV357" s="1186"/>
      <c r="EW357" s="1186"/>
      <c r="EX357" s="1186"/>
      <c r="EY357" s="1186"/>
      <c r="EZ357" s="1186"/>
      <c r="FA357" s="1186"/>
      <c r="FB357" s="1186"/>
      <c r="FC357" s="1209"/>
      <c r="FD357" s="1186"/>
      <c r="FE357" s="1186"/>
      <c r="FF357" s="1186"/>
      <c r="FG357" s="1186"/>
      <c r="FH357" s="1186"/>
      <c r="FI357" s="1186"/>
      <c r="FJ357" s="1186"/>
      <c r="FK357" s="1186"/>
      <c r="FL357" s="1209"/>
      <c r="FM357" s="1186"/>
      <c r="FN357" s="1186"/>
      <c r="FO357" s="1186"/>
      <c r="FP357" s="1186"/>
      <c r="FQ357" s="1186"/>
      <c r="FR357" s="1186"/>
      <c r="FS357" s="1186"/>
      <c r="FT357" s="1186"/>
      <c r="FU357" s="1186"/>
      <c r="FV357" s="1186"/>
      <c r="FW357" s="1186"/>
      <c r="FX357" s="1186"/>
      <c r="FY357" s="1186"/>
      <c r="FZ357" s="1186"/>
      <c r="GA357" s="1186"/>
      <c r="GB357" s="1186"/>
      <c r="GC357" s="1186"/>
      <c r="GD357" s="1186"/>
      <c r="GE357" s="1186"/>
      <c r="GF357" s="1186"/>
      <c r="GG357" s="1186"/>
      <c r="GH357" s="1186"/>
      <c r="GI357" s="1186"/>
      <c r="GJ357" s="1186"/>
      <c r="GK357" s="1186"/>
      <c r="GL357" s="1186"/>
      <c r="GM357" s="1186"/>
      <c r="GN357" s="1186"/>
      <c r="GO357" s="1186"/>
      <c r="GP357" s="1186"/>
      <c r="GQ357" s="1186"/>
      <c r="GR357" s="1186"/>
      <c r="GS357" s="1186"/>
      <c r="GT357" s="1186"/>
      <c r="GU357" s="1186"/>
      <c r="GV357" s="1186"/>
      <c r="GW357" s="1186"/>
      <c r="GX357" s="1186"/>
      <c r="GY357" s="1218"/>
      <c r="GZ357" s="364">
        <f t="shared" ref="GZ357:GZ375" si="300">SUM(BW357:EK357)</f>
        <v>0</v>
      </c>
      <c r="HA357" s="365">
        <f t="shared" ref="HA357:HA375" si="301">SUM(EL357:GY357)</f>
        <v>0</v>
      </c>
      <c r="HB357" s="366">
        <f t="shared" ref="HB357:HB375" si="302">HA357+GZ357</f>
        <v>0</v>
      </c>
      <c r="HC357" s="366">
        <v>180</v>
      </c>
      <c r="HD357" s="365">
        <v>0</v>
      </c>
      <c r="HE357" s="365">
        <v>1044</v>
      </c>
      <c r="HF357" s="54"/>
      <c r="HG357" s="708"/>
      <c r="HH357" s="708">
        <v>1.36</v>
      </c>
      <c r="HI357" s="709">
        <f t="shared" ref="HI357:HI370" si="303">HH357*HW357</f>
        <v>0</v>
      </c>
      <c r="HJ357" s="710"/>
      <c r="HK357" s="710">
        <v>11.66</v>
      </c>
      <c r="HL357" s="738">
        <f t="shared" ref="HL357:HL375" si="304">1-HK357/6.7/HH357</f>
        <v>-0.279631255487269</v>
      </c>
      <c r="HM357" s="739"/>
      <c r="HN357" s="739"/>
      <c r="HO357" s="739">
        <v>11.66</v>
      </c>
      <c r="HP357" s="740">
        <f t="shared" ref="HP357:HP370" si="305">HK357*HZ357</f>
        <v>2332</v>
      </c>
      <c r="HQ357" s="738">
        <f t="shared" ref="HQ357:HQ375" si="306">1-HO357/6.7/HH357</f>
        <v>-0.279631255487269</v>
      </c>
      <c r="HR357" s="741"/>
      <c r="HS357" s="742">
        <v>44927</v>
      </c>
      <c r="HT357" s="739">
        <f ca="1" t="shared" ref="HT357:HT375" si="307">HU357/30</f>
        <v>5</v>
      </c>
      <c r="HU357" s="739">
        <f ca="1" t="shared" ref="HU357:HU375" si="308">DATEDIF(HS357,TODAY(),"D")</f>
        <v>150</v>
      </c>
      <c r="HV357" s="739">
        <v>200</v>
      </c>
      <c r="HW357" s="739">
        <f t="shared" si="291"/>
        <v>0</v>
      </c>
      <c r="HX357" s="761">
        <f t="shared" ref="HX357:HX370" si="309">HW357/((HV357+HZ357)/2)</f>
        <v>0</v>
      </c>
      <c r="HY357" s="739">
        <f ca="1" t="shared" ref="HY357:HY370" si="310">HX357/HU357*365</f>
        <v>0</v>
      </c>
      <c r="HZ357" s="739">
        <f t="shared" si="271"/>
        <v>200</v>
      </c>
      <c r="IA357" s="739"/>
      <c r="IB357" s="739">
        <f ca="1" t="shared" si="292"/>
        <v>0</v>
      </c>
      <c r="IC357" s="769">
        <f ca="1" t="shared" si="293"/>
        <v>0</v>
      </c>
      <c r="ID357" s="769" t="e">
        <f ca="1" t="shared" si="294"/>
        <v>#DIV/0!</v>
      </c>
      <c r="IE357" s="739"/>
      <c r="IF357" s="739"/>
      <c r="IG357" s="739"/>
      <c r="IH357" s="739"/>
      <c r="II357" s="739"/>
      <c r="IJ357" s="739"/>
      <c r="IK357" s="739"/>
      <c r="IL357" s="743"/>
      <c r="IM357" s="743"/>
      <c r="IN357" s="743"/>
      <c r="IO357" s="743"/>
      <c r="IP357" s="743"/>
      <c r="IQ357" s="739"/>
      <c r="IR357" s="739"/>
      <c r="IS357" s="739"/>
      <c r="IT357" s="739"/>
      <c r="IU357" s="739"/>
      <c r="IV357" s="739"/>
      <c r="IW357" s="739"/>
      <c r="IX357" s="739"/>
      <c r="IY357" s="739"/>
      <c r="IZ357" s="739"/>
      <c r="JA357" s="739"/>
      <c r="JB357" s="743">
        <v>0</v>
      </c>
      <c r="JC357" s="743">
        <v>0</v>
      </c>
      <c r="JD357" s="743">
        <v>0</v>
      </c>
      <c r="JE357" s="743">
        <v>0</v>
      </c>
      <c r="JF357" s="743">
        <v>0</v>
      </c>
      <c r="JG357" s="739">
        <v>108</v>
      </c>
      <c r="JH357" s="739">
        <v>0</v>
      </c>
      <c r="JI357" s="739">
        <v>0</v>
      </c>
      <c r="JJ357" s="739">
        <v>0</v>
      </c>
      <c r="JK357" s="739">
        <v>72</v>
      </c>
      <c r="JL357" s="739">
        <v>0</v>
      </c>
      <c r="JM357" s="739">
        <v>0</v>
      </c>
      <c r="JN357" s="28">
        <f t="shared" ref="JN357:JN375" si="311">SUM(JB357:JM357)</f>
        <v>180</v>
      </c>
      <c r="JO357" s="28">
        <f t="shared" ref="JO357:JO375" si="312">JN357-HC357</f>
        <v>0</v>
      </c>
      <c r="JP357" s="28"/>
      <c r="JQ357" s="28"/>
      <c r="JR357" s="28"/>
      <c r="JS357" s="28"/>
      <c r="JT357" s="28"/>
      <c r="JU357" s="28"/>
      <c r="JV357" s="28"/>
      <c r="JW357" s="28"/>
      <c r="JX357" s="28"/>
      <c r="JY357" s="28"/>
      <c r="JZ357" s="28"/>
      <c r="KA357" s="28"/>
      <c r="KB357" s="28"/>
      <c r="KC357" s="28"/>
      <c r="KD357" s="28"/>
      <c r="KE357" s="824"/>
    </row>
    <row r="358" s="786" customFormat="1" hidden="1" customHeight="1" spans="1:291">
      <c r="A358" s="847" t="s">
        <v>1334</v>
      </c>
      <c r="B358" s="343"/>
      <c r="C358" s="95" t="s">
        <v>1747</v>
      </c>
      <c r="D358" s="95" t="s">
        <v>2286</v>
      </c>
      <c r="E358" s="411"/>
      <c r="F358" s="1235" t="s">
        <v>2289</v>
      </c>
      <c r="G358" s="112" t="s">
        <v>824</v>
      </c>
      <c r="H358" s="1060" t="s">
        <v>2290</v>
      </c>
      <c r="I358" s="99">
        <f t="shared" si="295"/>
        <v>0</v>
      </c>
      <c r="J358" s="1129">
        <v>126</v>
      </c>
      <c r="K358" s="1130">
        <f t="shared" si="296"/>
        <v>126</v>
      </c>
      <c r="L358" s="1131">
        <f t="shared" si="297"/>
        <v>126</v>
      </c>
      <c r="M358" s="1132"/>
      <c r="N358" s="1137"/>
      <c r="O358" s="1139"/>
      <c r="P358" s="1138">
        <f t="shared" si="298"/>
        <v>0</v>
      </c>
      <c r="Q358" s="1154">
        <f t="shared" si="299"/>
        <v>0</v>
      </c>
      <c r="R358" s="1156"/>
      <c r="S358" s="1237"/>
      <c r="T358" s="1237"/>
      <c r="U358" s="1237"/>
      <c r="V358" s="1237"/>
      <c r="W358" s="1237"/>
      <c r="X358" s="1237"/>
      <c r="Y358" s="1237"/>
      <c r="Z358" s="1237"/>
      <c r="AA358" s="1156"/>
      <c r="AB358" s="1167"/>
      <c r="AC358" s="1156"/>
      <c r="AD358" s="1156"/>
      <c r="AE358" s="1156"/>
      <c r="AF358" s="1156"/>
      <c r="AG358" s="1156"/>
      <c r="AH358" s="1156"/>
      <c r="AI358" s="1156"/>
      <c r="AJ358" s="1156"/>
      <c r="AK358" s="1156"/>
      <c r="AL358" s="1156"/>
      <c r="AM358" s="1156"/>
      <c r="AN358" s="1156"/>
      <c r="AO358" s="1156"/>
      <c r="AP358" s="1156"/>
      <c r="AQ358" s="1156"/>
      <c r="AR358" s="1156"/>
      <c r="AS358" s="1179"/>
      <c r="AT358" s="1177"/>
      <c r="AU358" s="1178"/>
      <c r="AV358" s="1178"/>
      <c r="AW358" s="1178"/>
      <c r="AX358" s="1178"/>
      <c r="AY358" s="1178"/>
      <c r="AZ358" s="1178"/>
      <c r="BA358" s="1178"/>
      <c r="BB358" s="1178"/>
      <c r="BC358" s="1178"/>
      <c r="BD358" s="1178"/>
      <c r="BE358" s="1178"/>
      <c r="BF358" s="1178"/>
      <c r="BG358" s="1178"/>
      <c r="BH358" s="1178"/>
      <c r="BI358" s="1178"/>
      <c r="BJ358" s="1178"/>
      <c r="BK358" s="1186"/>
      <c r="BL358" s="1187">
        <v>-126</v>
      </c>
      <c r="BM358" s="1187"/>
      <c r="BN358" s="1187"/>
      <c r="BO358" s="1187"/>
      <c r="BP358" s="1187"/>
      <c r="BQ358" s="1187"/>
      <c r="BR358" s="1187"/>
      <c r="BS358" s="1187"/>
      <c r="BT358" s="1187"/>
      <c r="BU358" s="1187"/>
      <c r="BV358" s="1191"/>
      <c r="BW358" s="1186"/>
      <c r="BX358" s="1186"/>
      <c r="BY358" s="1186"/>
      <c r="BZ358" s="1186"/>
      <c r="CA358" s="1186"/>
      <c r="CB358" s="1186"/>
      <c r="CC358" s="1186"/>
      <c r="CD358" s="1186"/>
      <c r="CE358" s="1186"/>
      <c r="CF358" s="1186"/>
      <c r="CG358" s="1186"/>
      <c r="CH358" s="1186"/>
      <c r="CI358" s="1186"/>
      <c r="CJ358" s="1186"/>
      <c r="CK358" s="1186"/>
      <c r="CL358" s="1186"/>
      <c r="CM358" s="1186"/>
      <c r="CN358" s="1186"/>
      <c r="CO358" s="1186"/>
      <c r="CP358" s="1186"/>
      <c r="CQ358" s="1186"/>
      <c r="CR358" s="1186"/>
      <c r="CS358" s="1186"/>
      <c r="CT358" s="1186"/>
      <c r="CU358" s="1186"/>
      <c r="CV358" s="1186"/>
      <c r="CW358" s="1186"/>
      <c r="CX358" s="1186"/>
      <c r="CY358" s="1186"/>
      <c r="CZ358" s="1186"/>
      <c r="DA358" s="1186"/>
      <c r="DB358" s="1186"/>
      <c r="DC358" s="1186"/>
      <c r="DD358" s="1186"/>
      <c r="DE358" s="1186"/>
      <c r="DF358" s="1186"/>
      <c r="DG358" s="1186"/>
      <c r="DH358" s="1186"/>
      <c r="DI358" s="1186"/>
      <c r="DJ358" s="1186"/>
      <c r="DK358" s="1186"/>
      <c r="DL358" s="1186"/>
      <c r="DM358" s="1186"/>
      <c r="DN358" s="1186"/>
      <c r="DO358" s="1186"/>
      <c r="DP358" s="1186"/>
      <c r="DQ358" s="1186"/>
      <c r="DR358" s="1186"/>
      <c r="DS358" s="1186"/>
      <c r="DT358" s="1186"/>
      <c r="DU358" s="1186"/>
      <c r="DV358" s="1186"/>
      <c r="DW358" s="1186"/>
      <c r="DX358" s="1186"/>
      <c r="DY358" s="1186"/>
      <c r="DZ358" s="1186"/>
      <c r="EA358" s="1186"/>
      <c r="EB358" s="1186"/>
      <c r="EC358" s="1186"/>
      <c r="ED358" s="1186"/>
      <c r="EE358" s="1186"/>
      <c r="EF358" s="1186"/>
      <c r="EG358" s="1186"/>
      <c r="EH358" s="1186"/>
      <c r="EI358" s="1186"/>
      <c r="EJ358" s="1186"/>
      <c r="EK358" s="1197"/>
      <c r="EL358" s="1198"/>
      <c r="EM358" s="1186"/>
      <c r="EN358" s="1186"/>
      <c r="EO358" s="1186"/>
      <c r="EP358" s="1186"/>
      <c r="EQ358" s="1186"/>
      <c r="ER358" s="1186"/>
      <c r="ES358" s="1186"/>
      <c r="ET358" s="1186"/>
      <c r="EU358" s="1186"/>
      <c r="EV358" s="1186"/>
      <c r="EW358" s="1186"/>
      <c r="EX358" s="1186"/>
      <c r="EY358" s="1186"/>
      <c r="EZ358" s="1186"/>
      <c r="FA358" s="1186"/>
      <c r="FB358" s="1186"/>
      <c r="FC358" s="1209"/>
      <c r="FD358" s="1186"/>
      <c r="FE358" s="1186"/>
      <c r="FF358" s="1186"/>
      <c r="FG358" s="1186"/>
      <c r="FH358" s="1186"/>
      <c r="FI358" s="1186"/>
      <c r="FJ358" s="1186"/>
      <c r="FK358" s="1186"/>
      <c r="FL358" s="1209"/>
      <c r="FM358" s="1186"/>
      <c r="FN358" s="1186"/>
      <c r="FO358" s="1186"/>
      <c r="FP358" s="1186"/>
      <c r="FQ358" s="1186"/>
      <c r="FR358" s="1186"/>
      <c r="FS358" s="1186"/>
      <c r="FT358" s="1186"/>
      <c r="FU358" s="1186"/>
      <c r="FV358" s="1186"/>
      <c r="FW358" s="1186"/>
      <c r="FX358" s="1186"/>
      <c r="FY358" s="1186"/>
      <c r="FZ358" s="1186"/>
      <c r="GA358" s="1186"/>
      <c r="GB358" s="1186"/>
      <c r="GC358" s="1186"/>
      <c r="GD358" s="1186"/>
      <c r="GE358" s="1186"/>
      <c r="GF358" s="1186"/>
      <c r="GG358" s="1186"/>
      <c r="GH358" s="1186"/>
      <c r="GI358" s="1186"/>
      <c r="GJ358" s="1186"/>
      <c r="GK358" s="1186"/>
      <c r="GL358" s="1186"/>
      <c r="GM358" s="1186"/>
      <c r="GN358" s="1186"/>
      <c r="GO358" s="1186"/>
      <c r="GP358" s="1186"/>
      <c r="GQ358" s="1186"/>
      <c r="GR358" s="1186"/>
      <c r="GS358" s="1186"/>
      <c r="GT358" s="1186"/>
      <c r="GU358" s="1186"/>
      <c r="GV358" s="1186"/>
      <c r="GW358" s="1186"/>
      <c r="GX358" s="1186"/>
      <c r="GY358" s="1218"/>
      <c r="GZ358" s="364">
        <f t="shared" si="300"/>
        <v>0</v>
      </c>
      <c r="HA358" s="365">
        <f t="shared" si="301"/>
        <v>0</v>
      </c>
      <c r="HB358" s="366">
        <f t="shared" si="302"/>
        <v>0</v>
      </c>
      <c r="HC358" s="366">
        <v>216</v>
      </c>
      <c r="HD358" s="365">
        <v>3024</v>
      </c>
      <c r="HE358" s="365">
        <v>3488</v>
      </c>
      <c r="HF358" s="54"/>
      <c r="HG358" s="708"/>
      <c r="HH358" s="708">
        <v>1.36</v>
      </c>
      <c r="HI358" s="709">
        <f t="shared" si="303"/>
        <v>0</v>
      </c>
      <c r="HJ358" s="710"/>
      <c r="HK358" s="710">
        <v>11.66</v>
      </c>
      <c r="HL358" s="738">
        <f t="shared" si="304"/>
        <v>-0.279631255487269</v>
      </c>
      <c r="HM358" s="739"/>
      <c r="HN358" s="739"/>
      <c r="HO358" s="739">
        <v>11.66</v>
      </c>
      <c r="HP358" s="740">
        <f t="shared" si="305"/>
        <v>1469.16</v>
      </c>
      <c r="HQ358" s="738">
        <f t="shared" si="306"/>
        <v>-0.279631255487269</v>
      </c>
      <c r="HR358" s="741"/>
      <c r="HS358" s="742">
        <v>44927</v>
      </c>
      <c r="HT358" s="739">
        <f ca="1" t="shared" si="307"/>
        <v>5</v>
      </c>
      <c r="HU358" s="739">
        <f ca="1" t="shared" si="308"/>
        <v>150</v>
      </c>
      <c r="HV358" s="739">
        <v>126</v>
      </c>
      <c r="HW358" s="739">
        <f t="shared" si="291"/>
        <v>0</v>
      </c>
      <c r="HX358" s="761">
        <f t="shared" si="309"/>
        <v>0</v>
      </c>
      <c r="HY358" s="739">
        <f ca="1" t="shared" si="310"/>
        <v>0</v>
      </c>
      <c r="HZ358" s="739">
        <f t="shared" si="271"/>
        <v>126</v>
      </c>
      <c r="IA358" s="739"/>
      <c r="IB358" s="739">
        <f ca="1" t="shared" si="292"/>
        <v>0</v>
      </c>
      <c r="IC358" s="769">
        <f ca="1" t="shared" si="293"/>
        <v>0</v>
      </c>
      <c r="ID358" s="769" t="e">
        <f ca="1" t="shared" si="294"/>
        <v>#DIV/0!</v>
      </c>
      <c r="IE358" s="739"/>
      <c r="IF358" s="739"/>
      <c r="IG358" s="739"/>
      <c r="IH358" s="739"/>
      <c r="II358" s="739"/>
      <c r="IJ358" s="739"/>
      <c r="IK358" s="739"/>
      <c r="IL358" s="743"/>
      <c r="IM358" s="743"/>
      <c r="IN358" s="743"/>
      <c r="IO358" s="743"/>
      <c r="IP358" s="743"/>
      <c r="IQ358" s="739"/>
      <c r="IR358" s="739"/>
      <c r="IS358" s="739"/>
      <c r="IT358" s="739"/>
      <c r="IU358" s="739"/>
      <c r="IV358" s="739"/>
      <c r="IW358" s="739"/>
      <c r="IX358" s="739"/>
      <c r="IY358" s="739"/>
      <c r="IZ358" s="739"/>
      <c r="JA358" s="739"/>
      <c r="JB358" s="743">
        <v>0</v>
      </c>
      <c r="JC358" s="743">
        <v>0</v>
      </c>
      <c r="JD358" s="743">
        <v>72</v>
      </c>
      <c r="JE358" s="743">
        <v>0</v>
      </c>
      <c r="JF358" s="743">
        <v>0</v>
      </c>
      <c r="JG358" s="739">
        <v>144</v>
      </c>
      <c r="JH358" s="739">
        <v>0</v>
      </c>
      <c r="JI358" s="739">
        <v>0</v>
      </c>
      <c r="JJ358" s="739">
        <v>0</v>
      </c>
      <c r="JK358" s="739">
        <v>0</v>
      </c>
      <c r="JL358" s="739">
        <v>0</v>
      </c>
      <c r="JM358" s="739">
        <v>0</v>
      </c>
      <c r="JN358" s="28">
        <f t="shared" si="311"/>
        <v>216</v>
      </c>
      <c r="JO358" s="28">
        <f t="shared" si="312"/>
        <v>0</v>
      </c>
      <c r="JP358" s="28"/>
      <c r="JQ358" s="28"/>
      <c r="JR358" s="28"/>
      <c r="JS358" s="28"/>
      <c r="JT358" s="28"/>
      <c r="JU358" s="28"/>
      <c r="JV358" s="28"/>
      <c r="JW358" s="28"/>
      <c r="JX358" s="28"/>
      <c r="JY358" s="28"/>
      <c r="JZ358" s="28"/>
      <c r="KA358" s="28"/>
      <c r="KB358" s="28"/>
      <c r="KC358" s="28"/>
      <c r="KD358" s="28"/>
      <c r="KE358" s="824"/>
    </row>
    <row r="359" s="786" customFormat="1" hidden="1" customHeight="1" spans="1:291">
      <c r="A359" s="847" t="s">
        <v>1334</v>
      </c>
      <c r="B359" s="343"/>
      <c r="C359" s="95" t="s">
        <v>1747</v>
      </c>
      <c r="D359" s="95" t="s">
        <v>2286</v>
      </c>
      <c r="E359" s="411"/>
      <c r="F359" s="1235" t="s">
        <v>2291</v>
      </c>
      <c r="G359" s="112" t="s">
        <v>828</v>
      </c>
      <c r="H359" s="1060" t="s">
        <v>2292</v>
      </c>
      <c r="I359" s="99">
        <f t="shared" si="295"/>
        <v>0</v>
      </c>
      <c r="J359" s="1129">
        <v>200</v>
      </c>
      <c r="K359" s="1130">
        <f t="shared" si="296"/>
        <v>200</v>
      </c>
      <c r="L359" s="1131">
        <f t="shared" si="297"/>
        <v>200</v>
      </c>
      <c r="M359" s="1132"/>
      <c r="N359" s="1137"/>
      <c r="O359" s="1139"/>
      <c r="P359" s="1138">
        <f t="shared" si="298"/>
        <v>0</v>
      </c>
      <c r="Q359" s="1154">
        <f t="shared" si="299"/>
        <v>0</v>
      </c>
      <c r="R359" s="1156"/>
      <c r="S359" s="1237"/>
      <c r="T359" s="1237"/>
      <c r="U359" s="1237"/>
      <c r="V359" s="1237"/>
      <c r="W359" s="1237"/>
      <c r="X359" s="1237"/>
      <c r="Y359" s="1237"/>
      <c r="Z359" s="1237"/>
      <c r="AA359" s="1156"/>
      <c r="AB359" s="1167"/>
      <c r="AC359" s="1156"/>
      <c r="AD359" s="1156"/>
      <c r="AE359" s="1156"/>
      <c r="AF359" s="1156"/>
      <c r="AG359" s="1156"/>
      <c r="AH359" s="1156"/>
      <c r="AI359" s="1156"/>
      <c r="AJ359" s="1156"/>
      <c r="AK359" s="1156"/>
      <c r="AL359" s="1156"/>
      <c r="AM359" s="1156"/>
      <c r="AN359" s="1156"/>
      <c r="AO359" s="1156"/>
      <c r="AP359" s="1156"/>
      <c r="AQ359" s="1156"/>
      <c r="AR359" s="1156"/>
      <c r="AS359" s="1179"/>
      <c r="AT359" s="1177"/>
      <c r="AU359" s="1178"/>
      <c r="AV359" s="1178"/>
      <c r="AW359" s="1178"/>
      <c r="AX359" s="1178"/>
      <c r="AY359" s="1178"/>
      <c r="AZ359" s="1178"/>
      <c r="BA359" s="1178"/>
      <c r="BB359" s="1178"/>
      <c r="BC359" s="1178"/>
      <c r="BD359" s="1178"/>
      <c r="BE359" s="1178"/>
      <c r="BF359" s="1178"/>
      <c r="BG359" s="1178"/>
      <c r="BH359" s="1178"/>
      <c r="BI359" s="1178"/>
      <c r="BJ359" s="1178"/>
      <c r="BK359" s="1186"/>
      <c r="BL359" s="1187">
        <v>-200</v>
      </c>
      <c r="BM359" s="1187"/>
      <c r="BN359" s="1187"/>
      <c r="BO359" s="1187"/>
      <c r="BP359" s="1187"/>
      <c r="BQ359" s="1187"/>
      <c r="BR359" s="1187"/>
      <c r="BS359" s="1187"/>
      <c r="BT359" s="1187"/>
      <c r="BU359" s="1187"/>
      <c r="BV359" s="1191"/>
      <c r="BW359" s="1186"/>
      <c r="BX359" s="1186"/>
      <c r="BY359" s="1186"/>
      <c r="BZ359" s="1186"/>
      <c r="CA359" s="1186"/>
      <c r="CB359" s="1186"/>
      <c r="CC359" s="1186"/>
      <c r="CD359" s="1186"/>
      <c r="CE359" s="1186"/>
      <c r="CF359" s="1186"/>
      <c r="CG359" s="1186"/>
      <c r="CH359" s="1186"/>
      <c r="CI359" s="1186"/>
      <c r="CJ359" s="1186"/>
      <c r="CK359" s="1186"/>
      <c r="CL359" s="1186"/>
      <c r="CM359" s="1186"/>
      <c r="CN359" s="1186"/>
      <c r="CO359" s="1186"/>
      <c r="CP359" s="1186"/>
      <c r="CQ359" s="1186"/>
      <c r="CR359" s="1186"/>
      <c r="CS359" s="1186"/>
      <c r="CT359" s="1186"/>
      <c r="CU359" s="1186"/>
      <c r="CV359" s="1186"/>
      <c r="CW359" s="1186"/>
      <c r="CX359" s="1186"/>
      <c r="CY359" s="1186"/>
      <c r="CZ359" s="1186"/>
      <c r="DA359" s="1186"/>
      <c r="DB359" s="1186"/>
      <c r="DC359" s="1186"/>
      <c r="DD359" s="1186"/>
      <c r="DE359" s="1186"/>
      <c r="DF359" s="1186"/>
      <c r="DG359" s="1186"/>
      <c r="DH359" s="1186"/>
      <c r="DI359" s="1186"/>
      <c r="DJ359" s="1186"/>
      <c r="DK359" s="1186"/>
      <c r="DL359" s="1186"/>
      <c r="DM359" s="1186"/>
      <c r="DN359" s="1186"/>
      <c r="DO359" s="1186"/>
      <c r="DP359" s="1186"/>
      <c r="DQ359" s="1186"/>
      <c r="DR359" s="1186"/>
      <c r="DS359" s="1186"/>
      <c r="DT359" s="1186"/>
      <c r="DU359" s="1186"/>
      <c r="DV359" s="1186"/>
      <c r="DW359" s="1186"/>
      <c r="DX359" s="1186"/>
      <c r="DY359" s="1186"/>
      <c r="DZ359" s="1186"/>
      <c r="EA359" s="1186"/>
      <c r="EB359" s="1186"/>
      <c r="EC359" s="1186"/>
      <c r="ED359" s="1186"/>
      <c r="EE359" s="1186"/>
      <c r="EF359" s="1186"/>
      <c r="EG359" s="1186"/>
      <c r="EH359" s="1186"/>
      <c r="EI359" s="1186"/>
      <c r="EJ359" s="1186"/>
      <c r="EK359" s="1197"/>
      <c r="EL359" s="1198"/>
      <c r="EM359" s="1186"/>
      <c r="EN359" s="1186"/>
      <c r="EO359" s="1186"/>
      <c r="EP359" s="1186"/>
      <c r="EQ359" s="1186"/>
      <c r="ER359" s="1186"/>
      <c r="ES359" s="1186"/>
      <c r="ET359" s="1186"/>
      <c r="EU359" s="1186"/>
      <c r="EV359" s="1186"/>
      <c r="EW359" s="1186"/>
      <c r="EX359" s="1186"/>
      <c r="EY359" s="1186"/>
      <c r="EZ359" s="1186"/>
      <c r="FA359" s="1186"/>
      <c r="FB359" s="1186"/>
      <c r="FC359" s="1209"/>
      <c r="FD359" s="1186"/>
      <c r="FE359" s="1186"/>
      <c r="FF359" s="1186"/>
      <c r="FG359" s="1186"/>
      <c r="FH359" s="1186"/>
      <c r="FI359" s="1186"/>
      <c r="FJ359" s="1186"/>
      <c r="FK359" s="1186"/>
      <c r="FL359" s="1209"/>
      <c r="FM359" s="1186"/>
      <c r="FN359" s="1186"/>
      <c r="FO359" s="1186"/>
      <c r="FP359" s="1186"/>
      <c r="FQ359" s="1186"/>
      <c r="FR359" s="1186"/>
      <c r="FS359" s="1186"/>
      <c r="FT359" s="1186"/>
      <c r="FU359" s="1186"/>
      <c r="FV359" s="1186"/>
      <c r="FW359" s="1186"/>
      <c r="FX359" s="1186"/>
      <c r="FY359" s="1186"/>
      <c r="FZ359" s="1186"/>
      <c r="GA359" s="1186"/>
      <c r="GB359" s="1186"/>
      <c r="GC359" s="1186"/>
      <c r="GD359" s="1186"/>
      <c r="GE359" s="1186"/>
      <c r="GF359" s="1186"/>
      <c r="GG359" s="1186"/>
      <c r="GH359" s="1186"/>
      <c r="GI359" s="1186"/>
      <c r="GJ359" s="1186"/>
      <c r="GK359" s="1186"/>
      <c r="GL359" s="1186"/>
      <c r="GM359" s="1186"/>
      <c r="GN359" s="1186"/>
      <c r="GO359" s="1186"/>
      <c r="GP359" s="1186"/>
      <c r="GQ359" s="1186"/>
      <c r="GR359" s="1186"/>
      <c r="GS359" s="1186"/>
      <c r="GT359" s="1186"/>
      <c r="GU359" s="1186"/>
      <c r="GV359" s="1186"/>
      <c r="GW359" s="1186"/>
      <c r="GX359" s="1186"/>
      <c r="GY359" s="1218"/>
      <c r="GZ359" s="364">
        <f t="shared" si="300"/>
        <v>0</v>
      </c>
      <c r="HA359" s="365">
        <f t="shared" si="301"/>
        <v>0</v>
      </c>
      <c r="HB359" s="366">
        <f t="shared" si="302"/>
        <v>0</v>
      </c>
      <c r="HC359" s="366">
        <v>216</v>
      </c>
      <c r="HD359" s="365">
        <v>0</v>
      </c>
      <c r="HE359" s="365">
        <v>828</v>
      </c>
      <c r="HF359" s="54"/>
      <c r="HG359" s="708"/>
      <c r="HH359" s="708">
        <v>1.36</v>
      </c>
      <c r="HI359" s="709">
        <f t="shared" si="303"/>
        <v>0</v>
      </c>
      <c r="HJ359" s="710"/>
      <c r="HK359" s="710">
        <v>11.66</v>
      </c>
      <c r="HL359" s="738">
        <f t="shared" si="304"/>
        <v>-0.279631255487269</v>
      </c>
      <c r="HM359" s="739"/>
      <c r="HN359" s="739"/>
      <c r="HO359" s="739">
        <v>11.66</v>
      </c>
      <c r="HP359" s="740">
        <f t="shared" si="305"/>
        <v>2332</v>
      </c>
      <c r="HQ359" s="738">
        <f t="shared" si="306"/>
        <v>-0.279631255487269</v>
      </c>
      <c r="HR359" s="741"/>
      <c r="HS359" s="742">
        <v>44927</v>
      </c>
      <c r="HT359" s="739">
        <f ca="1" t="shared" si="307"/>
        <v>5</v>
      </c>
      <c r="HU359" s="739">
        <f ca="1" t="shared" si="308"/>
        <v>150</v>
      </c>
      <c r="HV359" s="739">
        <v>200</v>
      </c>
      <c r="HW359" s="739">
        <f t="shared" si="291"/>
        <v>0</v>
      </c>
      <c r="HX359" s="761">
        <f t="shared" si="309"/>
        <v>0</v>
      </c>
      <c r="HY359" s="739">
        <f ca="1" t="shared" si="310"/>
        <v>0</v>
      </c>
      <c r="HZ359" s="739">
        <f t="shared" si="271"/>
        <v>200</v>
      </c>
      <c r="IA359" s="739"/>
      <c r="IB359" s="739">
        <f ca="1" t="shared" si="292"/>
        <v>0</v>
      </c>
      <c r="IC359" s="769">
        <f ca="1" t="shared" si="293"/>
        <v>0</v>
      </c>
      <c r="ID359" s="769" t="e">
        <f ca="1" t="shared" si="294"/>
        <v>#DIV/0!</v>
      </c>
      <c r="IE359" s="739"/>
      <c r="IF359" s="739"/>
      <c r="IG359" s="739"/>
      <c r="IH359" s="739"/>
      <c r="II359" s="739"/>
      <c r="IJ359" s="739"/>
      <c r="IK359" s="739"/>
      <c r="IL359" s="743"/>
      <c r="IM359" s="743"/>
      <c r="IN359" s="743"/>
      <c r="IO359" s="743"/>
      <c r="IP359" s="743"/>
      <c r="IQ359" s="739"/>
      <c r="IR359" s="739"/>
      <c r="IS359" s="739"/>
      <c r="IT359" s="739"/>
      <c r="IU359" s="739"/>
      <c r="IV359" s="739"/>
      <c r="IW359" s="739"/>
      <c r="IX359" s="739"/>
      <c r="IY359" s="739"/>
      <c r="IZ359" s="739"/>
      <c r="JA359" s="739"/>
      <c r="JB359" s="743">
        <v>0</v>
      </c>
      <c r="JC359" s="743">
        <v>0</v>
      </c>
      <c r="JD359" s="743">
        <v>36</v>
      </c>
      <c r="JE359" s="743">
        <v>0</v>
      </c>
      <c r="JF359" s="743">
        <v>0</v>
      </c>
      <c r="JG359" s="739">
        <v>144</v>
      </c>
      <c r="JH359" s="739">
        <v>0</v>
      </c>
      <c r="JI359" s="739">
        <v>0</v>
      </c>
      <c r="JJ359" s="739">
        <v>0</v>
      </c>
      <c r="JK359" s="739">
        <v>36</v>
      </c>
      <c r="JL359" s="739">
        <v>0</v>
      </c>
      <c r="JM359" s="739">
        <v>0</v>
      </c>
      <c r="JN359" s="28">
        <f t="shared" si="311"/>
        <v>216</v>
      </c>
      <c r="JO359" s="28">
        <f t="shared" si="312"/>
        <v>0</v>
      </c>
      <c r="JP359" s="28"/>
      <c r="JQ359" s="28"/>
      <c r="JR359" s="28"/>
      <c r="JS359" s="28"/>
      <c r="JT359" s="28"/>
      <c r="JU359" s="28"/>
      <c r="JV359" s="28"/>
      <c r="JW359" s="28"/>
      <c r="JX359" s="28"/>
      <c r="JY359" s="28"/>
      <c r="JZ359" s="28"/>
      <c r="KA359" s="28"/>
      <c r="KB359" s="28"/>
      <c r="KC359" s="28"/>
      <c r="KD359" s="28"/>
      <c r="KE359" s="824"/>
    </row>
    <row r="360" s="786" customFormat="1" hidden="1" customHeight="1" spans="1:291">
      <c r="A360" s="847" t="s">
        <v>1334</v>
      </c>
      <c r="B360" s="343"/>
      <c r="C360" s="95" t="s">
        <v>1747</v>
      </c>
      <c r="D360" s="95" t="s">
        <v>2286</v>
      </c>
      <c r="E360" s="411"/>
      <c r="F360" s="1235" t="s">
        <v>2293</v>
      </c>
      <c r="G360" s="112" t="s">
        <v>830</v>
      </c>
      <c r="H360" s="1060" t="s">
        <v>2294</v>
      </c>
      <c r="I360" s="99">
        <f t="shared" si="295"/>
        <v>0</v>
      </c>
      <c r="J360" s="1129">
        <v>0</v>
      </c>
      <c r="K360" s="1130">
        <f t="shared" si="296"/>
        <v>0</v>
      </c>
      <c r="L360" s="1131">
        <f t="shared" si="297"/>
        <v>0</v>
      </c>
      <c r="M360" s="1132"/>
      <c r="N360" s="1133"/>
      <c r="O360" s="1139"/>
      <c r="P360" s="1138">
        <f t="shared" si="298"/>
        <v>0</v>
      </c>
      <c r="Q360" s="1154">
        <f t="shared" si="299"/>
        <v>0</v>
      </c>
      <c r="R360" s="1156"/>
      <c r="S360" s="1237"/>
      <c r="T360" s="1237"/>
      <c r="U360" s="1237"/>
      <c r="V360" s="1237"/>
      <c r="W360" s="1237"/>
      <c r="X360" s="1237"/>
      <c r="Y360" s="1237"/>
      <c r="Z360" s="1237"/>
      <c r="AA360" s="1156"/>
      <c r="AB360" s="1167"/>
      <c r="AC360" s="1156"/>
      <c r="AD360" s="1156"/>
      <c r="AE360" s="1156"/>
      <c r="AF360" s="1156"/>
      <c r="AG360" s="1156"/>
      <c r="AH360" s="1156"/>
      <c r="AI360" s="1156"/>
      <c r="AJ360" s="1156"/>
      <c r="AK360" s="1156"/>
      <c r="AL360" s="1156"/>
      <c r="AM360" s="1156"/>
      <c r="AN360" s="1156"/>
      <c r="AO360" s="1156"/>
      <c r="AP360" s="1156"/>
      <c r="AQ360" s="1156"/>
      <c r="AR360" s="1156"/>
      <c r="AS360" s="1179"/>
      <c r="AT360" s="1177"/>
      <c r="AU360" s="1178"/>
      <c r="AV360" s="1178"/>
      <c r="AW360" s="1178"/>
      <c r="AX360" s="1178"/>
      <c r="AY360" s="1178"/>
      <c r="AZ360" s="1178"/>
      <c r="BA360" s="1178"/>
      <c r="BB360" s="1178"/>
      <c r="BC360" s="1178"/>
      <c r="BD360" s="1178"/>
      <c r="BE360" s="1178"/>
      <c r="BF360" s="1178"/>
      <c r="BG360" s="1178"/>
      <c r="BH360" s="1178"/>
      <c r="BI360" s="1178"/>
      <c r="BJ360" s="1178"/>
      <c r="BK360" s="1186"/>
      <c r="BL360" s="1187"/>
      <c r="BM360" s="1187"/>
      <c r="BN360" s="1187"/>
      <c r="BO360" s="1187"/>
      <c r="BP360" s="1187"/>
      <c r="BQ360" s="1187"/>
      <c r="BR360" s="1187"/>
      <c r="BS360" s="1187"/>
      <c r="BT360" s="1187"/>
      <c r="BU360" s="1187"/>
      <c r="BV360" s="1191"/>
      <c r="BW360" s="1186"/>
      <c r="BX360" s="1186"/>
      <c r="BY360" s="1186"/>
      <c r="BZ360" s="1186"/>
      <c r="CA360" s="1186"/>
      <c r="CB360" s="1186"/>
      <c r="CC360" s="1186"/>
      <c r="CD360" s="1186"/>
      <c r="CE360" s="1186"/>
      <c r="CF360" s="1186"/>
      <c r="CG360" s="1186"/>
      <c r="CH360" s="1186"/>
      <c r="CI360" s="1186"/>
      <c r="CJ360" s="1186"/>
      <c r="CK360" s="1186"/>
      <c r="CL360" s="1186"/>
      <c r="CM360" s="1186"/>
      <c r="CN360" s="1186"/>
      <c r="CO360" s="1186"/>
      <c r="CP360" s="1186"/>
      <c r="CQ360" s="1186"/>
      <c r="CR360" s="1186"/>
      <c r="CS360" s="1186"/>
      <c r="CT360" s="1186"/>
      <c r="CU360" s="1186"/>
      <c r="CV360" s="1186"/>
      <c r="CW360" s="1186"/>
      <c r="CX360" s="1186"/>
      <c r="CY360" s="1186"/>
      <c r="CZ360" s="1186"/>
      <c r="DA360" s="1186"/>
      <c r="DB360" s="1186"/>
      <c r="DC360" s="1186"/>
      <c r="DD360" s="1186"/>
      <c r="DE360" s="1186"/>
      <c r="DF360" s="1186"/>
      <c r="DG360" s="1186"/>
      <c r="DH360" s="1186"/>
      <c r="DI360" s="1186"/>
      <c r="DJ360" s="1186"/>
      <c r="DK360" s="1186"/>
      <c r="DL360" s="1186"/>
      <c r="DM360" s="1186"/>
      <c r="DN360" s="1186"/>
      <c r="DO360" s="1186"/>
      <c r="DP360" s="1186"/>
      <c r="DQ360" s="1186"/>
      <c r="DR360" s="1186"/>
      <c r="DS360" s="1186"/>
      <c r="DT360" s="1186"/>
      <c r="DU360" s="1186"/>
      <c r="DV360" s="1186"/>
      <c r="DW360" s="1186"/>
      <c r="DX360" s="1186"/>
      <c r="DY360" s="1186"/>
      <c r="DZ360" s="1186"/>
      <c r="EA360" s="1186"/>
      <c r="EB360" s="1186"/>
      <c r="EC360" s="1186"/>
      <c r="ED360" s="1186"/>
      <c r="EE360" s="1186"/>
      <c r="EF360" s="1186"/>
      <c r="EG360" s="1186"/>
      <c r="EH360" s="1186"/>
      <c r="EI360" s="1186"/>
      <c r="EJ360" s="1186"/>
      <c r="EK360" s="1197"/>
      <c r="EL360" s="1198"/>
      <c r="EM360" s="1186"/>
      <c r="EN360" s="1186"/>
      <c r="EO360" s="1186"/>
      <c r="EP360" s="1186"/>
      <c r="EQ360" s="1186"/>
      <c r="ER360" s="1186"/>
      <c r="ES360" s="1186"/>
      <c r="ET360" s="1186"/>
      <c r="EU360" s="1186"/>
      <c r="EV360" s="1186"/>
      <c r="EW360" s="1186"/>
      <c r="EX360" s="1186"/>
      <c r="EY360" s="1186"/>
      <c r="EZ360" s="1186"/>
      <c r="FA360" s="1186"/>
      <c r="FB360" s="1186"/>
      <c r="FC360" s="1209"/>
      <c r="FD360" s="1186"/>
      <c r="FE360" s="1186"/>
      <c r="FF360" s="1186"/>
      <c r="FG360" s="1186"/>
      <c r="FH360" s="1186"/>
      <c r="FI360" s="1186"/>
      <c r="FJ360" s="1186"/>
      <c r="FK360" s="1186"/>
      <c r="FL360" s="1209"/>
      <c r="FM360" s="1186"/>
      <c r="FN360" s="1186"/>
      <c r="FO360" s="1186"/>
      <c r="FP360" s="1186"/>
      <c r="FQ360" s="1186"/>
      <c r="FR360" s="1186"/>
      <c r="FS360" s="1186"/>
      <c r="FT360" s="1186"/>
      <c r="FU360" s="1186"/>
      <c r="FV360" s="1186"/>
      <c r="FW360" s="1186"/>
      <c r="FX360" s="1186"/>
      <c r="FY360" s="1186"/>
      <c r="FZ360" s="1186"/>
      <c r="GA360" s="1186"/>
      <c r="GB360" s="1186"/>
      <c r="GC360" s="1186"/>
      <c r="GD360" s="1186"/>
      <c r="GE360" s="1186"/>
      <c r="GF360" s="1186"/>
      <c r="GG360" s="1186"/>
      <c r="GH360" s="1186"/>
      <c r="GI360" s="1186"/>
      <c r="GJ360" s="1186"/>
      <c r="GK360" s="1186"/>
      <c r="GL360" s="1186"/>
      <c r="GM360" s="1186"/>
      <c r="GN360" s="1186"/>
      <c r="GO360" s="1186"/>
      <c r="GP360" s="1186"/>
      <c r="GQ360" s="1186"/>
      <c r="GR360" s="1186"/>
      <c r="GS360" s="1186"/>
      <c r="GT360" s="1186"/>
      <c r="GU360" s="1186"/>
      <c r="GV360" s="1186"/>
      <c r="GW360" s="1186"/>
      <c r="GX360" s="1186"/>
      <c r="GY360" s="1218"/>
      <c r="GZ360" s="364">
        <f t="shared" si="300"/>
        <v>0</v>
      </c>
      <c r="HA360" s="365">
        <f t="shared" si="301"/>
        <v>0</v>
      </c>
      <c r="HB360" s="366">
        <f t="shared" si="302"/>
        <v>0</v>
      </c>
      <c r="HC360" s="366">
        <v>360</v>
      </c>
      <c r="HD360" s="365">
        <v>0</v>
      </c>
      <c r="HE360" s="365">
        <v>800</v>
      </c>
      <c r="HF360" s="54"/>
      <c r="HG360" s="708"/>
      <c r="HH360" s="708">
        <v>1.36</v>
      </c>
      <c r="HI360" s="709">
        <f t="shared" si="303"/>
        <v>0</v>
      </c>
      <c r="HJ360" s="710"/>
      <c r="HK360" s="710">
        <v>11.66</v>
      </c>
      <c r="HL360" s="738">
        <f t="shared" si="304"/>
        <v>-0.279631255487269</v>
      </c>
      <c r="HM360" s="739"/>
      <c r="HN360" s="739"/>
      <c r="HO360" s="739">
        <v>11.66</v>
      </c>
      <c r="HP360" s="740">
        <f t="shared" si="305"/>
        <v>0</v>
      </c>
      <c r="HQ360" s="738">
        <f t="shared" si="306"/>
        <v>-0.279631255487269</v>
      </c>
      <c r="HR360" s="741"/>
      <c r="HS360" s="742">
        <v>44927</v>
      </c>
      <c r="HT360" s="739">
        <f ca="1" t="shared" si="307"/>
        <v>5</v>
      </c>
      <c r="HU360" s="739">
        <f ca="1" t="shared" si="308"/>
        <v>150</v>
      </c>
      <c r="HV360" s="739">
        <v>0</v>
      </c>
      <c r="HW360" s="739">
        <f t="shared" si="291"/>
        <v>0</v>
      </c>
      <c r="HX360" s="761" t="e">
        <f t="shared" si="309"/>
        <v>#DIV/0!</v>
      </c>
      <c r="HY360" s="739" t="e">
        <f ca="1" t="shared" si="310"/>
        <v>#DIV/0!</v>
      </c>
      <c r="HZ360" s="739">
        <f t="shared" si="271"/>
        <v>0</v>
      </c>
      <c r="IA360" s="739"/>
      <c r="IB360" s="739">
        <f ca="1" t="shared" si="292"/>
        <v>0</v>
      </c>
      <c r="IC360" s="769">
        <f ca="1" t="shared" si="293"/>
        <v>0</v>
      </c>
      <c r="ID360" s="769" t="e">
        <f ca="1" t="shared" si="294"/>
        <v>#DIV/0!</v>
      </c>
      <c r="IE360" s="739"/>
      <c r="IF360" s="739"/>
      <c r="IG360" s="739"/>
      <c r="IH360" s="739"/>
      <c r="II360" s="739"/>
      <c r="IJ360" s="739"/>
      <c r="IK360" s="739"/>
      <c r="IL360" s="743"/>
      <c r="IM360" s="743"/>
      <c r="IN360" s="743"/>
      <c r="IO360" s="743"/>
      <c r="IP360" s="743"/>
      <c r="IQ360" s="739"/>
      <c r="IR360" s="739"/>
      <c r="IS360" s="739"/>
      <c r="IT360" s="739"/>
      <c r="IU360" s="739"/>
      <c r="IV360" s="739"/>
      <c r="IW360" s="739"/>
      <c r="IX360" s="739"/>
      <c r="IY360" s="739"/>
      <c r="IZ360" s="739"/>
      <c r="JA360" s="739"/>
      <c r="JB360" s="743">
        <v>0</v>
      </c>
      <c r="JC360" s="743">
        <v>0</v>
      </c>
      <c r="JD360" s="743">
        <v>0</v>
      </c>
      <c r="JE360" s="743">
        <v>0</v>
      </c>
      <c r="JF360" s="743">
        <v>0</v>
      </c>
      <c r="JG360" s="739">
        <v>108</v>
      </c>
      <c r="JH360" s="739">
        <v>0</v>
      </c>
      <c r="JI360" s="739">
        <v>180</v>
      </c>
      <c r="JJ360" s="739">
        <v>0</v>
      </c>
      <c r="JK360" s="739">
        <v>72</v>
      </c>
      <c r="JL360" s="739">
        <v>0</v>
      </c>
      <c r="JM360" s="739">
        <v>0</v>
      </c>
      <c r="JN360" s="28">
        <f t="shared" si="311"/>
        <v>360</v>
      </c>
      <c r="JO360" s="28">
        <f t="shared" si="312"/>
        <v>0</v>
      </c>
      <c r="JP360" s="28"/>
      <c r="JQ360" s="28"/>
      <c r="JR360" s="28"/>
      <c r="JS360" s="28"/>
      <c r="JT360" s="28"/>
      <c r="JU360" s="28"/>
      <c r="JV360" s="28"/>
      <c r="JW360" s="28"/>
      <c r="JX360" s="28"/>
      <c r="JY360" s="28"/>
      <c r="JZ360" s="28"/>
      <c r="KA360" s="28"/>
      <c r="KB360" s="28"/>
      <c r="KC360" s="28"/>
      <c r="KD360" s="28"/>
      <c r="KE360" s="824"/>
    </row>
    <row r="361" s="786" customFormat="1" hidden="1" customHeight="1" spans="1:291">
      <c r="A361" s="847" t="s">
        <v>1334</v>
      </c>
      <c r="B361" s="343"/>
      <c r="C361" s="95" t="s">
        <v>1747</v>
      </c>
      <c r="D361" s="95" t="s">
        <v>2286</v>
      </c>
      <c r="E361" s="411"/>
      <c r="F361" s="1235" t="s">
        <v>2295</v>
      </c>
      <c r="G361" s="112" t="s">
        <v>832</v>
      </c>
      <c r="H361" s="1060" t="s">
        <v>2296</v>
      </c>
      <c r="I361" s="99">
        <f t="shared" si="295"/>
        <v>0</v>
      </c>
      <c r="J361" s="1129">
        <v>0</v>
      </c>
      <c r="K361" s="1130">
        <f t="shared" si="296"/>
        <v>0</v>
      </c>
      <c r="L361" s="1131">
        <f t="shared" si="297"/>
        <v>0</v>
      </c>
      <c r="M361" s="1132"/>
      <c r="N361" s="1137"/>
      <c r="O361" s="1134"/>
      <c r="P361" s="1135">
        <f t="shared" si="298"/>
        <v>0</v>
      </c>
      <c r="Q361" s="1154">
        <f t="shared" si="299"/>
        <v>0</v>
      </c>
      <c r="R361" s="1153"/>
      <c r="S361" s="1237"/>
      <c r="T361" s="1237"/>
      <c r="U361" s="1237"/>
      <c r="V361" s="1237"/>
      <c r="W361" s="1237"/>
      <c r="X361" s="1237"/>
      <c r="Y361" s="1237"/>
      <c r="Z361" s="1237"/>
      <c r="AA361" s="1153"/>
      <c r="AB361" s="1166"/>
      <c r="AC361" s="1153"/>
      <c r="AD361" s="1153"/>
      <c r="AE361" s="1153"/>
      <c r="AF361" s="1153"/>
      <c r="AG361" s="1153"/>
      <c r="AH361" s="1153"/>
      <c r="AI361" s="1153"/>
      <c r="AJ361" s="1153"/>
      <c r="AK361" s="1153"/>
      <c r="AL361" s="1153"/>
      <c r="AM361" s="1153"/>
      <c r="AN361" s="1153"/>
      <c r="AO361" s="1153"/>
      <c r="AP361" s="1153"/>
      <c r="AQ361" s="1153"/>
      <c r="AR361" s="1153"/>
      <c r="AS361" s="1176"/>
      <c r="AT361" s="1177"/>
      <c r="AU361" s="1178"/>
      <c r="AV361" s="1178"/>
      <c r="AW361" s="1178"/>
      <c r="AX361" s="1178"/>
      <c r="AY361" s="1178"/>
      <c r="AZ361" s="1178"/>
      <c r="BA361" s="1178"/>
      <c r="BB361" s="1178"/>
      <c r="BC361" s="1178"/>
      <c r="BD361" s="1178"/>
      <c r="BE361" s="1178"/>
      <c r="BF361" s="1178"/>
      <c r="BG361" s="1178"/>
      <c r="BH361" s="1178"/>
      <c r="BI361" s="1178"/>
      <c r="BJ361" s="1178"/>
      <c r="BK361" s="1186"/>
      <c r="BL361" s="1187"/>
      <c r="BM361" s="1187"/>
      <c r="BN361" s="1187"/>
      <c r="BO361" s="1187"/>
      <c r="BP361" s="1187"/>
      <c r="BQ361" s="1187"/>
      <c r="BR361" s="1187"/>
      <c r="BS361" s="1187"/>
      <c r="BT361" s="1187"/>
      <c r="BU361" s="1187"/>
      <c r="BV361" s="1191"/>
      <c r="BW361" s="1186"/>
      <c r="BX361" s="1186"/>
      <c r="BY361" s="1186"/>
      <c r="BZ361" s="1186"/>
      <c r="CA361" s="1186"/>
      <c r="CB361" s="1186"/>
      <c r="CC361" s="1186"/>
      <c r="CD361" s="1186"/>
      <c r="CE361" s="1186"/>
      <c r="CF361" s="1186"/>
      <c r="CG361" s="1186"/>
      <c r="CH361" s="1186"/>
      <c r="CI361" s="1186"/>
      <c r="CJ361" s="1186"/>
      <c r="CK361" s="1186"/>
      <c r="CL361" s="1186"/>
      <c r="CM361" s="1186"/>
      <c r="CN361" s="1186"/>
      <c r="CO361" s="1186"/>
      <c r="CP361" s="1186"/>
      <c r="CQ361" s="1186"/>
      <c r="CR361" s="1186"/>
      <c r="CS361" s="1186"/>
      <c r="CT361" s="1186"/>
      <c r="CU361" s="1186"/>
      <c r="CV361" s="1186"/>
      <c r="CW361" s="1186"/>
      <c r="CX361" s="1186"/>
      <c r="CY361" s="1186"/>
      <c r="CZ361" s="1186"/>
      <c r="DA361" s="1186"/>
      <c r="DB361" s="1186"/>
      <c r="DC361" s="1186"/>
      <c r="DD361" s="1186"/>
      <c r="DE361" s="1186"/>
      <c r="DF361" s="1186"/>
      <c r="DG361" s="1186"/>
      <c r="DH361" s="1186"/>
      <c r="DI361" s="1186"/>
      <c r="DJ361" s="1186"/>
      <c r="DK361" s="1186"/>
      <c r="DL361" s="1186"/>
      <c r="DM361" s="1186"/>
      <c r="DN361" s="1186"/>
      <c r="DO361" s="1186"/>
      <c r="DP361" s="1186"/>
      <c r="DQ361" s="1186"/>
      <c r="DR361" s="1186"/>
      <c r="DS361" s="1186"/>
      <c r="DT361" s="1186"/>
      <c r="DU361" s="1186"/>
      <c r="DV361" s="1186"/>
      <c r="DW361" s="1186"/>
      <c r="DX361" s="1186"/>
      <c r="DY361" s="1186"/>
      <c r="DZ361" s="1186"/>
      <c r="EA361" s="1186"/>
      <c r="EB361" s="1186"/>
      <c r="EC361" s="1186"/>
      <c r="ED361" s="1186"/>
      <c r="EE361" s="1186"/>
      <c r="EF361" s="1186"/>
      <c r="EG361" s="1186"/>
      <c r="EH361" s="1186"/>
      <c r="EI361" s="1186"/>
      <c r="EJ361" s="1186"/>
      <c r="EK361" s="1197"/>
      <c r="EL361" s="1198"/>
      <c r="EM361" s="1186"/>
      <c r="EN361" s="1186"/>
      <c r="EO361" s="1186"/>
      <c r="EP361" s="1186"/>
      <c r="EQ361" s="1186"/>
      <c r="ER361" s="1186"/>
      <c r="ES361" s="1186"/>
      <c r="ET361" s="1186"/>
      <c r="EU361" s="1186"/>
      <c r="EV361" s="1186"/>
      <c r="EW361" s="1186"/>
      <c r="EX361" s="1186"/>
      <c r="EY361" s="1186"/>
      <c r="EZ361" s="1186"/>
      <c r="FA361" s="1186"/>
      <c r="FB361" s="1186"/>
      <c r="FC361" s="1209"/>
      <c r="FD361" s="1186"/>
      <c r="FE361" s="1186"/>
      <c r="FF361" s="1186"/>
      <c r="FG361" s="1186"/>
      <c r="FH361" s="1186"/>
      <c r="FI361" s="1186"/>
      <c r="FJ361" s="1186"/>
      <c r="FK361" s="1186"/>
      <c r="FL361" s="1209"/>
      <c r="FM361" s="1186"/>
      <c r="FN361" s="1186"/>
      <c r="FO361" s="1186"/>
      <c r="FP361" s="1186"/>
      <c r="FQ361" s="1186"/>
      <c r="FR361" s="1186"/>
      <c r="FS361" s="1186"/>
      <c r="FT361" s="1186"/>
      <c r="FU361" s="1186"/>
      <c r="FV361" s="1186"/>
      <c r="FW361" s="1186"/>
      <c r="FX361" s="1186"/>
      <c r="FY361" s="1186"/>
      <c r="FZ361" s="1186"/>
      <c r="GA361" s="1186"/>
      <c r="GB361" s="1186"/>
      <c r="GC361" s="1186"/>
      <c r="GD361" s="1186"/>
      <c r="GE361" s="1186"/>
      <c r="GF361" s="1186"/>
      <c r="GG361" s="1186"/>
      <c r="GH361" s="1186"/>
      <c r="GI361" s="1186"/>
      <c r="GJ361" s="1186"/>
      <c r="GK361" s="1186"/>
      <c r="GL361" s="1186"/>
      <c r="GM361" s="1186"/>
      <c r="GN361" s="1186"/>
      <c r="GO361" s="1186"/>
      <c r="GP361" s="1186"/>
      <c r="GQ361" s="1186"/>
      <c r="GR361" s="1186"/>
      <c r="GS361" s="1186"/>
      <c r="GT361" s="1186"/>
      <c r="GU361" s="1186"/>
      <c r="GV361" s="1186"/>
      <c r="GW361" s="1186"/>
      <c r="GX361" s="1186"/>
      <c r="GY361" s="1218"/>
      <c r="GZ361" s="364">
        <f t="shared" si="300"/>
        <v>0</v>
      </c>
      <c r="HA361" s="365">
        <f t="shared" si="301"/>
        <v>0</v>
      </c>
      <c r="HB361" s="366">
        <f t="shared" si="302"/>
        <v>0</v>
      </c>
      <c r="HC361" s="366">
        <v>288</v>
      </c>
      <c r="HD361" s="365">
        <v>3024</v>
      </c>
      <c r="HE361" s="365">
        <v>1092</v>
      </c>
      <c r="HF361" s="54"/>
      <c r="HG361" s="708"/>
      <c r="HH361" s="708">
        <v>1.36</v>
      </c>
      <c r="HI361" s="709">
        <f t="shared" si="303"/>
        <v>0</v>
      </c>
      <c r="HJ361" s="710"/>
      <c r="HK361" s="710">
        <v>11.66</v>
      </c>
      <c r="HL361" s="738">
        <f t="shared" si="304"/>
        <v>-0.279631255487269</v>
      </c>
      <c r="HM361" s="739"/>
      <c r="HN361" s="739"/>
      <c r="HO361" s="739">
        <v>11.66</v>
      </c>
      <c r="HP361" s="740">
        <f t="shared" si="305"/>
        <v>0</v>
      </c>
      <c r="HQ361" s="738">
        <f t="shared" si="306"/>
        <v>-0.279631255487269</v>
      </c>
      <c r="HR361" s="741"/>
      <c r="HS361" s="742">
        <v>44927</v>
      </c>
      <c r="HT361" s="739">
        <f ca="1" t="shared" si="307"/>
        <v>5</v>
      </c>
      <c r="HU361" s="739">
        <f ca="1" t="shared" si="308"/>
        <v>150</v>
      </c>
      <c r="HV361" s="739">
        <v>0</v>
      </c>
      <c r="HW361" s="739">
        <f t="shared" si="291"/>
        <v>0</v>
      </c>
      <c r="HX361" s="761" t="e">
        <f t="shared" si="309"/>
        <v>#DIV/0!</v>
      </c>
      <c r="HY361" s="739" t="e">
        <f ca="1" t="shared" si="310"/>
        <v>#DIV/0!</v>
      </c>
      <c r="HZ361" s="739">
        <f t="shared" si="271"/>
        <v>0</v>
      </c>
      <c r="IA361" s="739"/>
      <c r="IB361" s="739">
        <f ca="1" t="shared" si="292"/>
        <v>0</v>
      </c>
      <c r="IC361" s="769">
        <f ca="1" t="shared" si="293"/>
        <v>0</v>
      </c>
      <c r="ID361" s="769" t="e">
        <f ca="1" t="shared" si="294"/>
        <v>#DIV/0!</v>
      </c>
      <c r="IE361" s="739"/>
      <c r="IF361" s="739"/>
      <c r="IG361" s="739"/>
      <c r="IH361" s="739"/>
      <c r="II361" s="739"/>
      <c r="IJ361" s="739"/>
      <c r="IK361" s="739"/>
      <c r="IL361" s="743"/>
      <c r="IM361" s="743"/>
      <c r="IN361" s="743"/>
      <c r="IO361" s="743"/>
      <c r="IP361" s="743"/>
      <c r="IQ361" s="739"/>
      <c r="IR361" s="739"/>
      <c r="IS361" s="739"/>
      <c r="IT361" s="739"/>
      <c r="IU361" s="739"/>
      <c r="IV361" s="739"/>
      <c r="IW361" s="739"/>
      <c r="IX361" s="739"/>
      <c r="IY361" s="739"/>
      <c r="IZ361" s="739"/>
      <c r="JA361" s="739"/>
      <c r="JB361" s="743">
        <v>0</v>
      </c>
      <c r="JC361" s="743">
        <v>0</v>
      </c>
      <c r="JD361" s="743">
        <v>108</v>
      </c>
      <c r="JE361" s="743">
        <v>0</v>
      </c>
      <c r="JF361" s="743">
        <v>0</v>
      </c>
      <c r="JG361" s="739">
        <v>144</v>
      </c>
      <c r="JH361" s="739">
        <v>0</v>
      </c>
      <c r="JI361" s="739">
        <v>0</v>
      </c>
      <c r="JJ361" s="739">
        <v>0</v>
      </c>
      <c r="JK361" s="739">
        <v>36</v>
      </c>
      <c r="JL361" s="739">
        <v>0</v>
      </c>
      <c r="JM361" s="739">
        <v>0</v>
      </c>
      <c r="JN361" s="28">
        <f t="shared" si="311"/>
        <v>288</v>
      </c>
      <c r="JO361" s="28">
        <f t="shared" si="312"/>
        <v>0</v>
      </c>
      <c r="JP361" s="28"/>
      <c r="JQ361" s="28"/>
      <c r="JR361" s="28"/>
      <c r="JS361" s="28"/>
      <c r="JT361" s="28"/>
      <c r="JU361" s="28"/>
      <c r="JV361" s="28"/>
      <c r="JW361" s="28"/>
      <c r="JX361" s="28"/>
      <c r="JY361" s="28"/>
      <c r="JZ361" s="28"/>
      <c r="KA361" s="28"/>
      <c r="KB361" s="28"/>
      <c r="KC361" s="28"/>
      <c r="KD361" s="28"/>
      <c r="KE361" s="824"/>
    </row>
    <row r="362" s="786" customFormat="1" hidden="1" customHeight="1" spans="1:291">
      <c r="A362" s="847" t="s">
        <v>1334</v>
      </c>
      <c r="B362" s="343"/>
      <c r="C362" s="95" t="s">
        <v>1747</v>
      </c>
      <c r="D362" s="95" t="s">
        <v>2286</v>
      </c>
      <c r="E362" s="411"/>
      <c r="F362" s="1235" t="s">
        <v>2297</v>
      </c>
      <c r="G362" s="112" t="s">
        <v>834</v>
      </c>
      <c r="H362" s="1060" t="s">
        <v>2298</v>
      </c>
      <c r="I362" s="99">
        <f t="shared" si="295"/>
        <v>0</v>
      </c>
      <c r="J362" s="1129">
        <v>124</v>
      </c>
      <c r="K362" s="1130">
        <f t="shared" si="296"/>
        <v>124</v>
      </c>
      <c r="L362" s="1131">
        <f t="shared" si="297"/>
        <v>124</v>
      </c>
      <c r="M362" s="1132"/>
      <c r="N362" s="1137"/>
      <c r="O362" s="1134"/>
      <c r="P362" s="1135">
        <f t="shared" si="298"/>
        <v>0</v>
      </c>
      <c r="Q362" s="1154">
        <f t="shared" si="299"/>
        <v>0</v>
      </c>
      <c r="R362" s="1153"/>
      <c r="S362" s="1237"/>
      <c r="T362" s="1237"/>
      <c r="U362" s="1237"/>
      <c r="V362" s="1237"/>
      <c r="W362" s="1237"/>
      <c r="X362" s="1237"/>
      <c r="Y362" s="1237"/>
      <c r="Z362" s="1237"/>
      <c r="AA362" s="1153"/>
      <c r="AB362" s="1166"/>
      <c r="AC362" s="1153"/>
      <c r="AD362" s="1153"/>
      <c r="AE362" s="1153"/>
      <c r="AF362" s="1153"/>
      <c r="AG362" s="1153"/>
      <c r="AH362" s="1153"/>
      <c r="AI362" s="1153"/>
      <c r="AJ362" s="1153"/>
      <c r="AK362" s="1153"/>
      <c r="AL362" s="1153"/>
      <c r="AM362" s="1153"/>
      <c r="AN362" s="1153"/>
      <c r="AO362" s="1153"/>
      <c r="AP362" s="1153"/>
      <c r="AQ362" s="1153"/>
      <c r="AR362" s="1153"/>
      <c r="AS362" s="1176"/>
      <c r="AT362" s="1177"/>
      <c r="AU362" s="1178"/>
      <c r="AV362" s="1178"/>
      <c r="AW362" s="1178"/>
      <c r="AX362" s="1178"/>
      <c r="AY362" s="1178"/>
      <c r="AZ362" s="1178"/>
      <c r="BA362" s="1178"/>
      <c r="BB362" s="1178"/>
      <c r="BC362" s="1178"/>
      <c r="BD362" s="1178"/>
      <c r="BE362" s="1178"/>
      <c r="BF362" s="1178"/>
      <c r="BG362" s="1178"/>
      <c r="BH362" s="1178"/>
      <c r="BI362" s="1178"/>
      <c r="BJ362" s="1178"/>
      <c r="BK362" s="1186"/>
      <c r="BL362" s="1187">
        <v>-124</v>
      </c>
      <c r="BM362" s="1187"/>
      <c r="BN362" s="1187"/>
      <c r="BO362" s="1187"/>
      <c r="BP362" s="1187"/>
      <c r="BQ362" s="1187"/>
      <c r="BR362" s="1187"/>
      <c r="BS362" s="1187"/>
      <c r="BT362" s="1187"/>
      <c r="BU362" s="1187"/>
      <c r="BV362" s="1191"/>
      <c r="BW362" s="1186"/>
      <c r="BX362" s="1186"/>
      <c r="BY362" s="1186"/>
      <c r="BZ362" s="1186"/>
      <c r="CA362" s="1186"/>
      <c r="CB362" s="1186"/>
      <c r="CC362" s="1186"/>
      <c r="CD362" s="1186"/>
      <c r="CE362" s="1186"/>
      <c r="CF362" s="1186"/>
      <c r="CG362" s="1186"/>
      <c r="CH362" s="1186"/>
      <c r="CI362" s="1186"/>
      <c r="CJ362" s="1186"/>
      <c r="CK362" s="1186"/>
      <c r="CL362" s="1186"/>
      <c r="CM362" s="1186"/>
      <c r="CN362" s="1186"/>
      <c r="CO362" s="1186"/>
      <c r="CP362" s="1186"/>
      <c r="CQ362" s="1186"/>
      <c r="CR362" s="1186"/>
      <c r="CS362" s="1186"/>
      <c r="CT362" s="1186"/>
      <c r="CU362" s="1186"/>
      <c r="CV362" s="1186"/>
      <c r="CW362" s="1186"/>
      <c r="CX362" s="1186"/>
      <c r="CY362" s="1186"/>
      <c r="CZ362" s="1186"/>
      <c r="DA362" s="1186"/>
      <c r="DB362" s="1186"/>
      <c r="DC362" s="1186"/>
      <c r="DD362" s="1186"/>
      <c r="DE362" s="1186"/>
      <c r="DF362" s="1186"/>
      <c r="DG362" s="1186"/>
      <c r="DH362" s="1186"/>
      <c r="DI362" s="1186"/>
      <c r="DJ362" s="1186"/>
      <c r="DK362" s="1186"/>
      <c r="DL362" s="1186"/>
      <c r="DM362" s="1186"/>
      <c r="DN362" s="1186"/>
      <c r="DO362" s="1186"/>
      <c r="DP362" s="1186"/>
      <c r="DQ362" s="1186"/>
      <c r="DR362" s="1186"/>
      <c r="DS362" s="1186"/>
      <c r="DT362" s="1186"/>
      <c r="DU362" s="1186"/>
      <c r="DV362" s="1186"/>
      <c r="DW362" s="1186"/>
      <c r="DX362" s="1186"/>
      <c r="DY362" s="1186"/>
      <c r="DZ362" s="1186"/>
      <c r="EA362" s="1186"/>
      <c r="EB362" s="1186"/>
      <c r="EC362" s="1186"/>
      <c r="ED362" s="1186"/>
      <c r="EE362" s="1186"/>
      <c r="EF362" s="1186"/>
      <c r="EG362" s="1186"/>
      <c r="EH362" s="1186"/>
      <c r="EI362" s="1186"/>
      <c r="EJ362" s="1186"/>
      <c r="EK362" s="1197"/>
      <c r="EL362" s="1198"/>
      <c r="EM362" s="1186"/>
      <c r="EN362" s="1186"/>
      <c r="EO362" s="1186"/>
      <c r="EP362" s="1186"/>
      <c r="EQ362" s="1186"/>
      <c r="ER362" s="1186"/>
      <c r="ES362" s="1186"/>
      <c r="ET362" s="1186"/>
      <c r="EU362" s="1186"/>
      <c r="EV362" s="1186"/>
      <c r="EW362" s="1186"/>
      <c r="EX362" s="1186"/>
      <c r="EY362" s="1186"/>
      <c r="EZ362" s="1186"/>
      <c r="FA362" s="1186"/>
      <c r="FB362" s="1186"/>
      <c r="FC362" s="1209"/>
      <c r="FD362" s="1186"/>
      <c r="FE362" s="1186"/>
      <c r="FF362" s="1186"/>
      <c r="FG362" s="1186"/>
      <c r="FH362" s="1186"/>
      <c r="FI362" s="1186"/>
      <c r="FJ362" s="1186"/>
      <c r="FK362" s="1186"/>
      <c r="FL362" s="1209"/>
      <c r="FM362" s="1186"/>
      <c r="FN362" s="1186"/>
      <c r="FO362" s="1186"/>
      <c r="FP362" s="1186"/>
      <c r="FQ362" s="1186"/>
      <c r="FR362" s="1186"/>
      <c r="FS362" s="1186"/>
      <c r="FT362" s="1186"/>
      <c r="FU362" s="1186"/>
      <c r="FV362" s="1186"/>
      <c r="FW362" s="1186"/>
      <c r="FX362" s="1186"/>
      <c r="FY362" s="1186"/>
      <c r="FZ362" s="1186"/>
      <c r="GA362" s="1186"/>
      <c r="GB362" s="1186"/>
      <c r="GC362" s="1186"/>
      <c r="GD362" s="1186"/>
      <c r="GE362" s="1186"/>
      <c r="GF362" s="1186"/>
      <c r="GG362" s="1186"/>
      <c r="GH362" s="1186"/>
      <c r="GI362" s="1186"/>
      <c r="GJ362" s="1186"/>
      <c r="GK362" s="1186"/>
      <c r="GL362" s="1186"/>
      <c r="GM362" s="1186"/>
      <c r="GN362" s="1186"/>
      <c r="GO362" s="1186"/>
      <c r="GP362" s="1186"/>
      <c r="GQ362" s="1186"/>
      <c r="GR362" s="1186"/>
      <c r="GS362" s="1186"/>
      <c r="GT362" s="1186"/>
      <c r="GU362" s="1186"/>
      <c r="GV362" s="1186"/>
      <c r="GW362" s="1186"/>
      <c r="GX362" s="1186"/>
      <c r="GY362" s="1218"/>
      <c r="GZ362" s="364">
        <f t="shared" si="300"/>
        <v>0</v>
      </c>
      <c r="HA362" s="365">
        <f t="shared" si="301"/>
        <v>0</v>
      </c>
      <c r="HB362" s="366">
        <f t="shared" si="302"/>
        <v>0</v>
      </c>
      <c r="HC362" s="366">
        <v>108</v>
      </c>
      <c r="HD362" s="365">
        <v>0</v>
      </c>
      <c r="HE362" s="365">
        <v>0</v>
      </c>
      <c r="HF362" s="54"/>
      <c r="HG362" s="708"/>
      <c r="HH362" s="708">
        <v>1.36</v>
      </c>
      <c r="HI362" s="709">
        <f t="shared" si="303"/>
        <v>0</v>
      </c>
      <c r="HJ362" s="710"/>
      <c r="HK362" s="710">
        <v>11.66</v>
      </c>
      <c r="HL362" s="738">
        <f t="shared" si="304"/>
        <v>-0.279631255487269</v>
      </c>
      <c r="HM362" s="739"/>
      <c r="HN362" s="739"/>
      <c r="HO362" s="739">
        <v>11.66</v>
      </c>
      <c r="HP362" s="740">
        <f t="shared" si="305"/>
        <v>1445.84</v>
      </c>
      <c r="HQ362" s="738">
        <f t="shared" si="306"/>
        <v>-0.279631255487269</v>
      </c>
      <c r="HR362" s="741"/>
      <c r="HS362" s="742">
        <v>44927</v>
      </c>
      <c r="HT362" s="739">
        <f ca="1" t="shared" si="307"/>
        <v>5</v>
      </c>
      <c r="HU362" s="739">
        <f ca="1" t="shared" si="308"/>
        <v>150</v>
      </c>
      <c r="HV362" s="739">
        <v>124</v>
      </c>
      <c r="HW362" s="739">
        <f t="shared" si="291"/>
        <v>0</v>
      </c>
      <c r="HX362" s="761">
        <f t="shared" si="309"/>
        <v>0</v>
      </c>
      <c r="HY362" s="739">
        <f ca="1" t="shared" si="310"/>
        <v>0</v>
      </c>
      <c r="HZ362" s="739">
        <f t="shared" si="271"/>
        <v>124</v>
      </c>
      <c r="IA362" s="739"/>
      <c r="IB362" s="739">
        <f ca="1" t="shared" si="292"/>
        <v>0</v>
      </c>
      <c r="IC362" s="769">
        <f ca="1" t="shared" si="293"/>
        <v>0</v>
      </c>
      <c r="ID362" s="769" t="e">
        <f ca="1" t="shared" si="294"/>
        <v>#DIV/0!</v>
      </c>
      <c r="IE362" s="739"/>
      <c r="IF362" s="739"/>
      <c r="IG362" s="739"/>
      <c r="IH362" s="739"/>
      <c r="II362" s="739"/>
      <c r="IJ362" s="739"/>
      <c r="IK362" s="739"/>
      <c r="IL362" s="743"/>
      <c r="IM362" s="743"/>
      <c r="IN362" s="743"/>
      <c r="IO362" s="743"/>
      <c r="IP362" s="743"/>
      <c r="IQ362" s="739"/>
      <c r="IR362" s="739"/>
      <c r="IS362" s="739"/>
      <c r="IT362" s="739"/>
      <c r="IU362" s="739"/>
      <c r="IV362" s="739"/>
      <c r="IW362" s="739"/>
      <c r="IX362" s="739"/>
      <c r="IY362" s="739"/>
      <c r="IZ362" s="739"/>
      <c r="JA362" s="739"/>
      <c r="JB362" s="743">
        <v>0</v>
      </c>
      <c r="JC362" s="743">
        <v>0</v>
      </c>
      <c r="JD362" s="743">
        <v>0</v>
      </c>
      <c r="JE362" s="743">
        <v>0</v>
      </c>
      <c r="JF362" s="743">
        <v>0</v>
      </c>
      <c r="JG362" s="739">
        <v>72</v>
      </c>
      <c r="JH362" s="739">
        <v>0</v>
      </c>
      <c r="JI362" s="739">
        <v>0</v>
      </c>
      <c r="JJ362" s="739">
        <v>0</v>
      </c>
      <c r="JK362" s="739">
        <v>36</v>
      </c>
      <c r="JL362" s="739">
        <v>0</v>
      </c>
      <c r="JM362" s="739">
        <v>0</v>
      </c>
      <c r="JN362" s="28">
        <f t="shared" si="311"/>
        <v>108</v>
      </c>
      <c r="JO362" s="28">
        <f t="shared" si="312"/>
        <v>0</v>
      </c>
      <c r="JP362" s="28"/>
      <c r="JQ362" s="28"/>
      <c r="JR362" s="28"/>
      <c r="JS362" s="28"/>
      <c r="JT362" s="28"/>
      <c r="JU362" s="28"/>
      <c r="JV362" s="28"/>
      <c r="JW362" s="28"/>
      <c r="JX362" s="28"/>
      <c r="JY362" s="28"/>
      <c r="JZ362" s="28"/>
      <c r="KA362" s="28"/>
      <c r="KB362" s="28"/>
      <c r="KC362" s="28"/>
      <c r="KD362" s="28"/>
      <c r="KE362" s="824"/>
    </row>
    <row r="363" s="786" customFormat="1" hidden="1" customHeight="1" spans="1:291">
      <c r="A363" s="847" t="s">
        <v>1334</v>
      </c>
      <c r="B363" s="343"/>
      <c r="C363" s="95" t="s">
        <v>2129</v>
      </c>
      <c r="D363" s="95" t="s">
        <v>2130</v>
      </c>
      <c r="E363" s="411"/>
      <c r="F363" s="1235" t="s">
        <v>2299</v>
      </c>
      <c r="G363" s="112" t="s">
        <v>798</v>
      </c>
      <c r="H363" s="1060" t="s">
        <v>799</v>
      </c>
      <c r="I363" s="99">
        <f t="shared" si="295"/>
        <v>0</v>
      </c>
      <c r="J363" s="1129">
        <v>38</v>
      </c>
      <c r="K363" s="1130">
        <f t="shared" si="296"/>
        <v>38</v>
      </c>
      <c r="L363" s="1131">
        <f t="shared" si="297"/>
        <v>38</v>
      </c>
      <c r="M363" s="1132"/>
      <c r="N363" s="1133"/>
      <c r="O363" s="1139"/>
      <c r="P363" s="1138">
        <f t="shared" si="298"/>
        <v>0</v>
      </c>
      <c r="Q363" s="1154">
        <f t="shared" si="299"/>
        <v>0</v>
      </c>
      <c r="R363" s="1156"/>
      <c r="S363" s="1237"/>
      <c r="T363" s="1237"/>
      <c r="U363" s="1237"/>
      <c r="V363" s="1237"/>
      <c r="W363" s="1237"/>
      <c r="X363" s="1237"/>
      <c r="Y363" s="1237"/>
      <c r="Z363" s="1237"/>
      <c r="AA363" s="1156"/>
      <c r="AB363" s="1167"/>
      <c r="AC363" s="1156"/>
      <c r="AD363" s="1156"/>
      <c r="AE363" s="1156"/>
      <c r="AF363" s="1156"/>
      <c r="AG363" s="1156"/>
      <c r="AH363" s="1156"/>
      <c r="AI363" s="1156"/>
      <c r="AJ363" s="1156"/>
      <c r="AK363" s="1156"/>
      <c r="AL363" s="1156"/>
      <c r="AM363" s="1156"/>
      <c r="AN363" s="1156"/>
      <c r="AO363" s="1156"/>
      <c r="AP363" s="1156"/>
      <c r="AQ363" s="1156"/>
      <c r="AR363" s="1156"/>
      <c r="AS363" s="1179"/>
      <c r="AT363" s="1177"/>
      <c r="AU363" s="1178"/>
      <c r="AV363" s="1178"/>
      <c r="AW363" s="1178"/>
      <c r="AX363" s="1178"/>
      <c r="AY363" s="1178"/>
      <c r="AZ363" s="1178"/>
      <c r="BA363" s="1178"/>
      <c r="BB363" s="1178"/>
      <c r="BC363" s="1178"/>
      <c r="BD363" s="1178"/>
      <c r="BE363" s="1178"/>
      <c r="BF363" s="1178"/>
      <c r="BG363" s="1178"/>
      <c r="BH363" s="1178"/>
      <c r="BI363" s="1178"/>
      <c r="BJ363" s="1178"/>
      <c r="BK363" s="1186"/>
      <c r="BL363" s="1187">
        <v>-38</v>
      </c>
      <c r="BM363" s="1187"/>
      <c r="BN363" s="1187"/>
      <c r="BO363" s="1187"/>
      <c r="BP363" s="1187"/>
      <c r="BQ363" s="1187"/>
      <c r="BR363" s="1187"/>
      <c r="BS363" s="1187"/>
      <c r="BT363" s="1187"/>
      <c r="BU363" s="1187"/>
      <c r="BV363" s="1191"/>
      <c r="BW363" s="1186"/>
      <c r="BX363" s="1186"/>
      <c r="BY363" s="1186"/>
      <c r="BZ363" s="1186"/>
      <c r="CA363" s="1186"/>
      <c r="CB363" s="1186"/>
      <c r="CC363" s="1186"/>
      <c r="CD363" s="1186"/>
      <c r="CE363" s="1186"/>
      <c r="CF363" s="1186"/>
      <c r="CG363" s="1186"/>
      <c r="CH363" s="1186"/>
      <c r="CI363" s="1186"/>
      <c r="CJ363" s="1186"/>
      <c r="CK363" s="1186"/>
      <c r="CL363" s="1186"/>
      <c r="CM363" s="1186"/>
      <c r="CN363" s="1186"/>
      <c r="CO363" s="1186"/>
      <c r="CP363" s="1186"/>
      <c r="CQ363" s="1186"/>
      <c r="CR363" s="1186"/>
      <c r="CS363" s="1186"/>
      <c r="CT363" s="1186"/>
      <c r="CU363" s="1186"/>
      <c r="CV363" s="1186"/>
      <c r="CW363" s="1186"/>
      <c r="CX363" s="1186"/>
      <c r="CY363" s="1186"/>
      <c r="CZ363" s="1186"/>
      <c r="DA363" s="1186"/>
      <c r="DB363" s="1186"/>
      <c r="DC363" s="1186"/>
      <c r="DD363" s="1186"/>
      <c r="DE363" s="1186"/>
      <c r="DF363" s="1186"/>
      <c r="DG363" s="1186"/>
      <c r="DH363" s="1186"/>
      <c r="DI363" s="1186"/>
      <c r="DJ363" s="1186"/>
      <c r="DK363" s="1186"/>
      <c r="DL363" s="1186"/>
      <c r="DM363" s="1186"/>
      <c r="DN363" s="1186"/>
      <c r="DO363" s="1186"/>
      <c r="DP363" s="1186"/>
      <c r="DQ363" s="1186"/>
      <c r="DR363" s="1186"/>
      <c r="DS363" s="1186"/>
      <c r="DT363" s="1186"/>
      <c r="DU363" s="1186"/>
      <c r="DV363" s="1186"/>
      <c r="DW363" s="1186"/>
      <c r="DX363" s="1186"/>
      <c r="DY363" s="1186"/>
      <c r="DZ363" s="1186"/>
      <c r="EA363" s="1186"/>
      <c r="EB363" s="1186"/>
      <c r="EC363" s="1186"/>
      <c r="ED363" s="1186"/>
      <c r="EE363" s="1186"/>
      <c r="EF363" s="1186"/>
      <c r="EG363" s="1186"/>
      <c r="EH363" s="1186"/>
      <c r="EI363" s="1186"/>
      <c r="EJ363" s="1186"/>
      <c r="EK363" s="1197"/>
      <c r="EL363" s="1198"/>
      <c r="EM363" s="1186"/>
      <c r="EN363" s="1186"/>
      <c r="EO363" s="1186"/>
      <c r="EP363" s="1186"/>
      <c r="EQ363" s="1186"/>
      <c r="ER363" s="1186"/>
      <c r="ES363" s="1186"/>
      <c r="ET363" s="1186"/>
      <c r="EU363" s="1186"/>
      <c r="EV363" s="1186"/>
      <c r="EW363" s="1186"/>
      <c r="EX363" s="1186"/>
      <c r="EY363" s="1186"/>
      <c r="EZ363" s="1186"/>
      <c r="FA363" s="1186"/>
      <c r="FB363" s="1186"/>
      <c r="FC363" s="1209"/>
      <c r="FD363" s="1186"/>
      <c r="FE363" s="1186"/>
      <c r="FF363" s="1186"/>
      <c r="FG363" s="1186"/>
      <c r="FH363" s="1186"/>
      <c r="FI363" s="1186"/>
      <c r="FJ363" s="1186"/>
      <c r="FK363" s="1186"/>
      <c r="FL363" s="1209"/>
      <c r="FM363" s="1186"/>
      <c r="FN363" s="1186"/>
      <c r="FO363" s="1186"/>
      <c r="FP363" s="1186"/>
      <c r="FQ363" s="1186"/>
      <c r="FR363" s="1186"/>
      <c r="FS363" s="1186"/>
      <c r="FT363" s="1186"/>
      <c r="FU363" s="1186"/>
      <c r="FV363" s="1186"/>
      <c r="FW363" s="1186"/>
      <c r="FX363" s="1186"/>
      <c r="FY363" s="1186"/>
      <c r="FZ363" s="1186"/>
      <c r="GA363" s="1186"/>
      <c r="GB363" s="1186"/>
      <c r="GC363" s="1186"/>
      <c r="GD363" s="1186"/>
      <c r="GE363" s="1186"/>
      <c r="GF363" s="1186"/>
      <c r="GG363" s="1186"/>
      <c r="GH363" s="1186"/>
      <c r="GI363" s="1186"/>
      <c r="GJ363" s="1186"/>
      <c r="GK363" s="1186"/>
      <c r="GL363" s="1186"/>
      <c r="GM363" s="1186"/>
      <c r="GN363" s="1186"/>
      <c r="GO363" s="1186"/>
      <c r="GP363" s="1186"/>
      <c r="GQ363" s="1186"/>
      <c r="GR363" s="1186"/>
      <c r="GS363" s="1186"/>
      <c r="GT363" s="1186"/>
      <c r="GU363" s="1186"/>
      <c r="GV363" s="1186"/>
      <c r="GW363" s="1186"/>
      <c r="GX363" s="1186"/>
      <c r="GY363" s="1218"/>
      <c r="GZ363" s="364">
        <f t="shared" si="300"/>
        <v>0</v>
      </c>
      <c r="HA363" s="365">
        <f t="shared" si="301"/>
        <v>0</v>
      </c>
      <c r="HB363" s="366">
        <f t="shared" si="302"/>
        <v>0</v>
      </c>
      <c r="HC363" s="366">
        <v>1480</v>
      </c>
      <c r="HD363" s="365">
        <v>1000</v>
      </c>
      <c r="HE363" s="365">
        <v>4676</v>
      </c>
      <c r="HF363" s="54"/>
      <c r="HG363" s="708"/>
      <c r="HH363" s="708">
        <v>1.6</v>
      </c>
      <c r="HI363" s="709">
        <f t="shared" si="303"/>
        <v>0</v>
      </c>
      <c r="HJ363" s="710"/>
      <c r="HK363" s="710">
        <v>12.16</v>
      </c>
      <c r="HL363" s="738">
        <f t="shared" si="304"/>
        <v>-0.134328358208955</v>
      </c>
      <c r="HM363" s="739"/>
      <c r="HN363" s="739">
        <v>3000</v>
      </c>
      <c r="HO363" s="739">
        <v>12.16</v>
      </c>
      <c r="HP363" s="740">
        <f t="shared" si="305"/>
        <v>462.08</v>
      </c>
      <c r="HQ363" s="738">
        <f t="shared" si="306"/>
        <v>-0.134328358208955</v>
      </c>
      <c r="HR363" s="741"/>
      <c r="HS363" s="742">
        <v>44927</v>
      </c>
      <c r="HT363" s="739">
        <f ca="1" t="shared" si="307"/>
        <v>5</v>
      </c>
      <c r="HU363" s="739">
        <f ca="1" t="shared" si="308"/>
        <v>150</v>
      </c>
      <c r="HV363" s="739">
        <v>38</v>
      </c>
      <c r="HW363" s="739">
        <f t="shared" si="291"/>
        <v>0</v>
      </c>
      <c r="HX363" s="761">
        <f t="shared" si="309"/>
        <v>0</v>
      </c>
      <c r="HY363" s="739">
        <f ca="1" t="shared" si="310"/>
        <v>0</v>
      </c>
      <c r="HZ363" s="739">
        <f t="shared" si="271"/>
        <v>38</v>
      </c>
      <c r="IA363" s="739"/>
      <c r="IB363" s="739">
        <f ca="1" t="shared" si="292"/>
        <v>0</v>
      </c>
      <c r="IC363" s="769">
        <f ca="1" t="shared" si="293"/>
        <v>0</v>
      </c>
      <c r="ID363" s="769" t="e">
        <f ca="1" t="shared" si="294"/>
        <v>#DIV/0!</v>
      </c>
      <c r="IE363" s="739"/>
      <c r="IF363" s="739"/>
      <c r="IG363" s="739"/>
      <c r="IH363" s="739"/>
      <c r="II363" s="739"/>
      <c r="IJ363" s="739"/>
      <c r="IK363" s="739"/>
      <c r="IL363" s="743"/>
      <c r="IM363" s="743"/>
      <c r="IN363" s="743"/>
      <c r="IO363" s="743"/>
      <c r="IP363" s="743"/>
      <c r="IQ363" s="739"/>
      <c r="IR363" s="739"/>
      <c r="IS363" s="739"/>
      <c r="IT363" s="739"/>
      <c r="IU363" s="739"/>
      <c r="IV363" s="739"/>
      <c r="IW363" s="739"/>
      <c r="IX363" s="739"/>
      <c r="IY363" s="739"/>
      <c r="IZ363" s="739"/>
      <c r="JA363" s="739"/>
      <c r="JB363" s="743">
        <v>0</v>
      </c>
      <c r="JC363" s="743">
        <v>0</v>
      </c>
      <c r="JD363" s="743">
        <v>0</v>
      </c>
      <c r="JE363" s="743">
        <v>1200</v>
      </c>
      <c r="JF363" s="743">
        <v>0</v>
      </c>
      <c r="JG363" s="739">
        <v>0</v>
      </c>
      <c r="JH363" s="739">
        <v>0</v>
      </c>
      <c r="JI363" s="739">
        <v>0</v>
      </c>
      <c r="JJ363" s="739">
        <v>0</v>
      </c>
      <c r="JK363" s="739">
        <v>0</v>
      </c>
      <c r="JL363" s="739">
        <v>280</v>
      </c>
      <c r="JM363" s="739">
        <v>0</v>
      </c>
      <c r="JN363" s="28">
        <f t="shared" si="311"/>
        <v>1480</v>
      </c>
      <c r="JO363" s="28">
        <f t="shared" si="312"/>
        <v>0</v>
      </c>
      <c r="JP363" s="28"/>
      <c r="JQ363" s="28"/>
      <c r="JR363" s="28"/>
      <c r="JS363" s="28"/>
      <c r="JT363" s="28"/>
      <c r="JU363" s="28"/>
      <c r="JV363" s="28"/>
      <c r="JW363" s="28"/>
      <c r="JX363" s="28"/>
      <c r="JY363" s="28"/>
      <c r="JZ363" s="28"/>
      <c r="KA363" s="28"/>
      <c r="KB363" s="28"/>
      <c r="KC363" s="28"/>
      <c r="KD363" s="28"/>
      <c r="KE363" s="824"/>
    </row>
    <row r="364" s="786" customFormat="1" hidden="1" customHeight="1" spans="1:291">
      <c r="A364" s="847" t="s">
        <v>1334</v>
      </c>
      <c r="B364" s="343"/>
      <c r="C364" s="95" t="s">
        <v>2129</v>
      </c>
      <c r="D364" s="95" t="s">
        <v>2130</v>
      </c>
      <c r="E364" s="411"/>
      <c r="F364" s="1235" t="s">
        <v>2300</v>
      </c>
      <c r="G364" s="112" t="s">
        <v>795</v>
      </c>
      <c r="H364" s="1060" t="s">
        <v>796</v>
      </c>
      <c r="I364" s="99">
        <f t="shared" si="295"/>
        <v>0</v>
      </c>
      <c r="J364" s="1129">
        <v>5</v>
      </c>
      <c r="K364" s="1130">
        <f t="shared" si="296"/>
        <v>5</v>
      </c>
      <c r="L364" s="1131">
        <f t="shared" si="297"/>
        <v>5</v>
      </c>
      <c r="M364" s="1132"/>
      <c r="N364" s="1133"/>
      <c r="O364" s="1139"/>
      <c r="P364" s="1138">
        <f t="shared" si="298"/>
        <v>0</v>
      </c>
      <c r="Q364" s="1154">
        <f t="shared" si="299"/>
        <v>0</v>
      </c>
      <c r="R364" s="1156"/>
      <c r="S364" s="1237"/>
      <c r="T364" s="1237"/>
      <c r="U364" s="1237"/>
      <c r="V364" s="1237"/>
      <c r="W364" s="1237"/>
      <c r="X364" s="1237"/>
      <c r="Y364" s="1237"/>
      <c r="Z364" s="1237"/>
      <c r="AA364" s="1156"/>
      <c r="AB364" s="1167"/>
      <c r="AC364" s="1156"/>
      <c r="AD364" s="1156"/>
      <c r="AE364" s="1156"/>
      <c r="AF364" s="1156"/>
      <c r="AG364" s="1156"/>
      <c r="AH364" s="1156"/>
      <c r="AI364" s="1156"/>
      <c r="AJ364" s="1156"/>
      <c r="AK364" s="1156"/>
      <c r="AL364" s="1156"/>
      <c r="AM364" s="1156"/>
      <c r="AN364" s="1156"/>
      <c r="AO364" s="1156"/>
      <c r="AP364" s="1156"/>
      <c r="AQ364" s="1156"/>
      <c r="AR364" s="1156"/>
      <c r="AS364" s="1179"/>
      <c r="AT364" s="1177"/>
      <c r="AU364" s="1178"/>
      <c r="AV364" s="1178"/>
      <c r="AW364" s="1178"/>
      <c r="AX364" s="1178"/>
      <c r="AY364" s="1178"/>
      <c r="AZ364" s="1178"/>
      <c r="BA364" s="1178"/>
      <c r="BB364" s="1178"/>
      <c r="BC364" s="1178"/>
      <c r="BD364" s="1178"/>
      <c r="BE364" s="1178"/>
      <c r="BF364" s="1178"/>
      <c r="BG364" s="1178"/>
      <c r="BH364" s="1178"/>
      <c r="BI364" s="1178"/>
      <c r="BJ364" s="1178"/>
      <c r="BK364" s="1186"/>
      <c r="BL364" s="1187">
        <v>-5</v>
      </c>
      <c r="BM364" s="1187"/>
      <c r="BN364" s="1187"/>
      <c r="BO364" s="1187"/>
      <c r="BP364" s="1187"/>
      <c r="BQ364" s="1187"/>
      <c r="BR364" s="1187"/>
      <c r="BS364" s="1187"/>
      <c r="BT364" s="1187"/>
      <c r="BU364" s="1187"/>
      <c r="BV364" s="1191"/>
      <c r="BW364" s="1186"/>
      <c r="BX364" s="1186"/>
      <c r="BY364" s="1186"/>
      <c r="BZ364" s="1186"/>
      <c r="CA364" s="1186"/>
      <c r="CB364" s="1186"/>
      <c r="CC364" s="1186"/>
      <c r="CD364" s="1186"/>
      <c r="CE364" s="1186"/>
      <c r="CF364" s="1186"/>
      <c r="CG364" s="1186"/>
      <c r="CH364" s="1186"/>
      <c r="CI364" s="1186"/>
      <c r="CJ364" s="1186"/>
      <c r="CK364" s="1186"/>
      <c r="CL364" s="1186"/>
      <c r="CM364" s="1186"/>
      <c r="CN364" s="1186"/>
      <c r="CO364" s="1186"/>
      <c r="CP364" s="1186"/>
      <c r="CQ364" s="1186"/>
      <c r="CR364" s="1186"/>
      <c r="CS364" s="1186"/>
      <c r="CT364" s="1186"/>
      <c r="CU364" s="1186"/>
      <c r="CV364" s="1186"/>
      <c r="CW364" s="1186"/>
      <c r="CX364" s="1186"/>
      <c r="CY364" s="1186"/>
      <c r="CZ364" s="1186"/>
      <c r="DA364" s="1186"/>
      <c r="DB364" s="1186"/>
      <c r="DC364" s="1186"/>
      <c r="DD364" s="1186"/>
      <c r="DE364" s="1186"/>
      <c r="DF364" s="1186"/>
      <c r="DG364" s="1186"/>
      <c r="DH364" s="1186"/>
      <c r="DI364" s="1186"/>
      <c r="DJ364" s="1186"/>
      <c r="DK364" s="1186"/>
      <c r="DL364" s="1186"/>
      <c r="DM364" s="1186"/>
      <c r="DN364" s="1186"/>
      <c r="DO364" s="1186"/>
      <c r="DP364" s="1186"/>
      <c r="DQ364" s="1186"/>
      <c r="DR364" s="1186"/>
      <c r="DS364" s="1186"/>
      <c r="DT364" s="1186"/>
      <c r="DU364" s="1186"/>
      <c r="DV364" s="1186"/>
      <c r="DW364" s="1186"/>
      <c r="DX364" s="1186"/>
      <c r="DY364" s="1186"/>
      <c r="DZ364" s="1186"/>
      <c r="EA364" s="1186"/>
      <c r="EB364" s="1186"/>
      <c r="EC364" s="1186"/>
      <c r="ED364" s="1186"/>
      <c r="EE364" s="1186"/>
      <c r="EF364" s="1186"/>
      <c r="EG364" s="1186"/>
      <c r="EH364" s="1186"/>
      <c r="EI364" s="1186"/>
      <c r="EJ364" s="1186"/>
      <c r="EK364" s="1197"/>
      <c r="EL364" s="1198"/>
      <c r="EM364" s="1186"/>
      <c r="EN364" s="1186"/>
      <c r="EO364" s="1186"/>
      <c r="EP364" s="1186"/>
      <c r="EQ364" s="1186"/>
      <c r="ER364" s="1186"/>
      <c r="ES364" s="1186"/>
      <c r="ET364" s="1186"/>
      <c r="EU364" s="1186"/>
      <c r="EV364" s="1186"/>
      <c r="EW364" s="1186"/>
      <c r="EX364" s="1186"/>
      <c r="EY364" s="1186"/>
      <c r="EZ364" s="1186"/>
      <c r="FA364" s="1186"/>
      <c r="FB364" s="1186"/>
      <c r="FC364" s="1209"/>
      <c r="FD364" s="1186"/>
      <c r="FE364" s="1186"/>
      <c r="FF364" s="1186"/>
      <c r="FG364" s="1186"/>
      <c r="FH364" s="1186"/>
      <c r="FI364" s="1186"/>
      <c r="FJ364" s="1186"/>
      <c r="FK364" s="1186"/>
      <c r="FL364" s="1209"/>
      <c r="FM364" s="1186"/>
      <c r="FN364" s="1186"/>
      <c r="FO364" s="1186"/>
      <c r="FP364" s="1186"/>
      <c r="FQ364" s="1186"/>
      <c r="FR364" s="1186"/>
      <c r="FS364" s="1186"/>
      <c r="FT364" s="1186"/>
      <c r="FU364" s="1186"/>
      <c r="FV364" s="1186"/>
      <c r="FW364" s="1186"/>
      <c r="FX364" s="1186"/>
      <c r="FY364" s="1186"/>
      <c r="FZ364" s="1186"/>
      <c r="GA364" s="1186"/>
      <c r="GB364" s="1186"/>
      <c r="GC364" s="1186"/>
      <c r="GD364" s="1186"/>
      <c r="GE364" s="1186"/>
      <c r="GF364" s="1186"/>
      <c r="GG364" s="1186"/>
      <c r="GH364" s="1186"/>
      <c r="GI364" s="1186"/>
      <c r="GJ364" s="1186"/>
      <c r="GK364" s="1186"/>
      <c r="GL364" s="1186"/>
      <c r="GM364" s="1186"/>
      <c r="GN364" s="1186"/>
      <c r="GO364" s="1186"/>
      <c r="GP364" s="1186"/>
      <c r="GQ364" s="1186"/>
      <c r="GR364" s="1186"/>
      <c r="GS364" s="1186"/>
      <c r="GT364" s="1186"/>
      <c r="GU364" s="1186"/>
      <c r="GV364" s="1186"/>
      <c r="GW364" s="1186"/>
      <c r="GX364" s="1186"/>
      <c r="GY364" s="1218"/>
      <c r="GZ364" s="364">
        <f t="shared" si="300"/>
        <v>0</v>
      </c>
      <c r="HA364" s="365">
        <f t="shared" si="301"/>
        <v>0</v>
      </c>
      <c r="HB364" s="366">
        <f t="shared" si="302"/>
        <v>0</v>
      </c>
      <c r="HC364" s="366">
        <v>520</v>
      </c>
      <c r="HD364" s="365">
        <v>1720</v>
      </c>
      <c r="HE364" s="365">
        <v>1412</v>
      </c>
      <c r="HF364" s="54"/>
      <c r="HG364" s="708"/>
      <c r="HH364" s="708">
        <v>1.6</v>
      </c>
      <c r="HI364" s="709">
        <f t="shared" si="303"/>
        <v>0</v>
      </c>
      <c r="HJ364" s="710"/>
      <c r="HK364" s="710">
        <v>11.5</v>
      </c>
      <c r="HL364" s="738">
        <f t="shared" si="304"/>
        <v>-0.0727611940298505</v>
      </c>
      <c r="HM364" s="739"/>
      <c r="HN364" s="739">
        <v>3000</v>
      </c>
      <c r="HO364" s="739">
        <v>11.5</v>
      </c>
      <c r="HP364" s="740">
        <f t="shared" si="305"/>
        <v>57.5</v>
      </c>
      <c r="HQ364" s="738">
        <f t="shared" si="306"/>
        <v>-0.0727611940298505</v>
      </c>
      <c r="HR364" s="741"/>
      <c r="HS364" s="742">
        <v>44927</v>
      </c>
      <c r="HT364" s="739">
        <f ca="1" t="shared" si="307"/>
        <v>5</v>
      </c>
      <c r="HU364" s="739">
        <f ca="1" t="shared" si="308"/>
        <v>150</v>
      </c>
      <c r="HV364" s="739">
        <v>5</v>
      </c>
      <c r="HW364" s="739">
        <f t="shared" si="291"/>
        <v>0</v>
      </c>
      <c r="HX364" s="761">
        <f t="shared" si="309"/>
        <v>0</v>
      </c>
      <c r="HY364" s="739">
        <f ca="1" t="shared" si="310"/>
        <v>0</v>
      </c>
      <c r="HZ364" s="739">
        <f t="shared" si="271"/>
        <v>5</v>
      </c>
      <c r="IA364" s="739"/>
      <c r="IB364" s="739">
        <f ca="1" t="shared" si="292"/>
        <v>0</v>
      </c>
      <c r="IC364" s="769">
        <f ca="1" t="shared" si="293"/>
        <v>0</v>
      </c>
      <c r="ID364" s="769" t="e">
        <f ca="1" t="shared" si="294"/>
        <v>#DIV/0!</v>
      </c>
      <c r="IE364" s="739"/>
      <c r="IF364" s="739"/>
      <c r="IG364" s="739"/>
      <c r="IH364" s="739"/>
      <c r="II364" s="739"/>
      <c r="IJ364" s="739"/>
      <c r="IK364" s="739"/>
      <c r="IL364" s="743"/>
      <c r="IM364" s="743"/>
      <c r="IN364" s="743"/>
      <c r="IO364" s="743"/>
      <c r="IP364" s="743"/>
      <c r="IQ364" s="739"/>
      <c r="IR364" s="739"/>
      <c r="IS364" s="739"/>
      <c r="IT364" s="739"/>
      <c r="IU364" s="739"/>
      <c r="IV364" s="739"/>
      <c r="IW364" s="739"/>
      <c r="IX364" s="739"/>
      <c r="IY364" s="739"/>
      <c r="IZ364" s="739"/>
      <c r="JA364" s="739"/>
      <c r="JB364" s="743">
        <v>0</v>
      </c>
      <c r="JC364" s="743">
        <v>0</v>
      </c>
      <c r="JD364" s="743">
        <v>0</v>
      </c>
      <c r="JE364" s="743">
        <v>520</v>
      </c>
      <c r="JF364" s="743">
        <v>0</v>
      </c>
      <c r="JG364" s="739">
        <v>0</v>
      </c>
      <c r="JH364" s="739">
        <v>0</v>
      </c>
      <c r="JI364" s="739">
        <v>0</v>
      </c>
      <c r="JJ364" s="739">
        <v>0</v>
      </c>
      <c r="JK364" s="739">
        <v>0</v>
      </c>
      <c r="JL364" s="739">
        <v>0</v>
      </c>
      <c r="JM364" s="739">
        <v>0</v>
      </c>
      <c r="JN364" s="28">
        <f t="shared" si="311"/>
        <v>520</v>
      </c>
      <c r="JO364" s="28">
        <f t="shared" si="312"/>
        <v>0</v>
      </c>
      <c r="JP364" s="28"/>
      <c r="JQ364" s="28"/>
      <c r="JR364" s="28"/>
      <c r="JS364" s="28"/>
      <c r="JT364" s="28"/>
      <c r="JU364" s="28"/>
      <c r="JV364" s="28"/>
      <c r="JW364" s="28"/>
      <c r="JX364" s="28"/>
      <c r="JY364" s="28"/>
      <c r="JZ364" s="28"/>
      <c r="KA364" s="28"/>
      <c r="KB364" s="28"/>
      <c r="KC364" s="28"/>
      <c r="KD364" s="28"/>
      <c r="KE364" s="824"/>
    </row>
    <row r="365" s="786" customFormat="1" hidden="1" customHeight="1" spans="1:291">
      <c r="A365" s="847" t="s">
        <v>1334</v>
      </c>
      <c r="B365" s="343">
        <v>2019</v>
      </c>
      <c r="C365" s="95" t="s">
        <v>2166</v>
      </c>
      <c r="D365" s="95" t="s">
        <v>2301</v>
      </c>
      <c r="E365" s="411"/>
      <c r="F365" s="1235" t="s">
        <v>2302</v>
      </c>
      <c r="G365" s="112" t="s">
        <v>765</v>
      </c>
      <c r="H365" s="1060" t="s">
        <v>766</v>
      </c>
      <c r="I365" s="99">
        <f t="shared" si="295"/>
        <v>0</v>
      </c>
      <c r="J365" s="1129">
        <v>0</v>
      </c>
      <c r="K365" s="1130">
        <f t="shared" si="296"/>
        <v>0</v>
      </c>
      <c r="L365" s="1131">
        <f t="shared" si="297"/>
        <v>0</v>
      </c>
      <c r="M365" s="1132"/>
      <c r="N365" s="1137"/>
      <c r="O365" s="1134"/>
      <c r="P365" s="1135">
        <f t="shared" si="298"/>
        <v>0</v>
      </c>
      <c r="Q365" s="1154">
        <f t="shared" si="299"/>
        <v>0</v>
      </c>
      <c r="R365" s="1153"/>
      <c r="S365" s="1237"/>
      <c r="T365" s="1237"/>
      <c r="U365" s="1237"/>
      <c r="V365" s="1237"/>
      <c r="W365" s="1237"/>
      <c r="X365" s="1237"/>
      <c r="Y365" s="1237"/>
      <c r="Z365" s="1237"/>
      <c r="AA365" s="1153"/>
      <c r="AB365" s="1166"/>
      <c r="AC365" s="1153"/>
      <c r="AD365" s="1153"/>
      <c r="AE365" s="1153"/>
      <c r="AF365" s="1153"/>
      <c r="AG365" s="1153"/>
      <c r="AH365" s="1153"/>
      <c r="AI365" s="1153"/>
      <c r="AJ365" s="1153"/>
      <c r="AK365" s="1153"/>
      <c r="AL365" s="1153"/>
      <c r="AM365" s="1153"/>
      <c r="AN365" s="1153"/>
      <c r="AO365" s="1153"/>
      <c r="AP365" s="1153"/>
      <c r="AQ365" s="1153"/>
      <c r="AR365" s="1153"/>
      <c r="AS365" s="1176"/>
      <c r="AT365" s="1177"/>
      <c r="AU365" s="1178"/>
      <c r="AV365" s="1178"/>
      <c r="AW365" s="1178"/>
      <c r="AX365" s="1178"/>
      <c r="AY365" s="1178"/>
      <c r="AZ365" s="1178"/>
      <c r="BA365" s="1178"/>
      <c r="BB365" s="1178"/>
      <c r="BC365" s="1178"/>
      <c r="BD365" s="1178"/>
      <c r="BE365" s="1178"/>
      <c r="BF365" s="1178"/>
      <c r="BG365" s="1178"/>
      <c r="BH365" s="1178"/>
      <c r="BI365" s="1178"/>
      <c r="BJ365" s="1178"/>
      <c r="BK365" s="1186"/>
      <c r="BL365" s="1187"/>
      <c r="BM365" s="1187"/>
      <c r="BN365" s="1187"/>
      <c r="BO365" s="1187"/>
      <c r="BP365" s="1187"/>
      <c r="BQ365" s="1187"/>
      <c r="BR365" s="1187"/>
      <c r="BS365" s="1187"/>
      <c r="BT365" s="1187"/>
      <c r="BU365" s="1187"/>
      <c r="BV365" s="1191"/>
      <c r="BW365" s="1186"/>
      <c r="BX365" s="1186"/>
      <c r="BY365" s="1186"/>
      <c r="BZ365" s="1186"/>
      <c r="CA365" s="1186"/>
      <c r="CB365" s="1186"/>
      <c r="CC365" s="1186"/>
      <c r="CD365" s="1186"/>
      <c r="CE365" s="1186"/>
      <c r="CF365" s="1186"/>
      <c r="CG365" s="1186"/>
      <c r="CH365" s="1186"/>
      <c r="CI365" s="1186"/>
      <c r="CJ365" s="1186"/>
      <c r="CK365" s="1186"/>
      <c r="CL365" s="1186"/>
      <c r="CM365" s="1186"/>
      <c r="CN365" s="1186"/>
      <c r="CO365" s="1186"/>
      <c r="CP365" s="1186"/>
      <c r="CQ365" s="1186"/>
      <c r="CR365" s="1186"/>
      <c r="CS365" s="1186"/>
      <c r="CT365" s="1186"/>
      <c r="CU365" s="1186"/>
      <c r="CV365" s="1186"/>
      <c r="CW365" s="1186"/>
      <c r="CX365" s="1186"/>
      <c r="CY365" s="1186"/>
      <c r="CZ365" s="1186"/>
      <c r="DA365" s="1186"/>
      <c r="DB365" s="1186"/>
      <c r="DC365" s="1186"/>
      <c r="DD365" s="1186"/>
      <c r="DE365" s="1186"/>
      <c r="DF365" s="1186"/>
      <c r="DG365" s="1186"/>
      <c r="DH365" s="1186"/>
      <c r="DI365" s="1186"/>
      <c r="DJ365" s="1186"/>
      <c r="DK365" s="1186"/>
      <c r="DL365" s="1186"/>
      <c r="DM365" s="1186"/>
      <c r="DN365" s="1186"/>
      <c r="DO365" s="1186"/>
      <c r="DP365" s="1186"/>
      <c r="DQ365" s="1186"/>
      <c r="DR365" s="1186"/>
      <c r="DS365" s="1186"/>
      <c r="DT365" s="1186"/>
      <c r="DU365" s="1186"/>
      <c r="DV365" s="1186"/>
      <c r="DW365" s="1186"/>
      <c r="DX365" s="1186"/>
      <c r="DY365" s="1186"/>
      <c r="DZ365" s="1186"/>
      <c r="EA365" s="1186"/>
      <c r="EB365" s="1186"/>
      <c r="EC365" s="1186"/>
      <c r="ED365" s="1186"/>
      <c r="EE365" s="1186"/>
      <c r="EF365" s="1186"/>
      <c r="EG365" s="1186"/>
      <c r="EH365" s="1186"/>
      <c r="EI365" s="1186"/>
      <c r="EJ365" s="1186"/>
      <c r="EK365" s="1197"/>
      <c r="EL365" s="1198"/>
      <c r="EM365" s="1186"/>
      <c r="EN365" s="1186"/>
      <c r="EO365" s="1186"/>
      <c r="EP365" s="1186"/>
      <c r="EQ365" s="1186"/>
      <c r="ER365" s="1186"/>
      <c r="ES365" s="1186"/>
      <c r="ET365" s="1186"/>
      <c r="EU365" s="1186"/>
      <c r="EV365" s="1186"/>
      <c r="EW365" s="1186"/>
      <c r="EX365" s="1186"/>
      <c r="EY365" s="1186"/>
      <c r="EZ365" s="1186"/>
      <c r="FA365" s="1186"/>
      <c r="FB365" s="1186"/>
      <c r="FC365" s="1209"/>
      <c r="FD365" s="1186"/>
      <c r="FE365" s="1186"/>
      <c r="FF365" s="1186"/>
      <c r="FG365" s="1186"/>
      <c r="FH365" s="1186"/>
      <c r="FI365" s="1186"/>
      <c r="FJ365" s="1186"/>
      <c r="FK365" s="1186"/>
      <c r="FL365" s="1209"/>
      <c r="FM365" s="1186"/>
      <c r="FN365" s="1186"/>
      <c r="FO365" s="1186"/>
      <c r="FP365" s="1186"/>
      <c r="FQ365" s="1186"/>
      <c r="FR365" s="1186"/>
      <c r="FS365" s="1186"/>
      <c r="FT365" s="1186"/>
      <c r="FU365" s="1186"/>
      <c r="FV365" s="1186"/>
      <c r="FW365" s="1186"/>
      <c r="FX365" s="1186"/>
      <c r="FY365" s="1186"/>
      <c r="FZ365" s="1186"/>
      <c r="GA365" s="1186"/>
      <c r="GB365" s="1186"/>
      <c r="GC365" s="1186"/>
      <c r="GD365" s="1186"/>
      <c r="GE365" s="1186"/>
      <c r="GF365" s="1186"/>
      <c r="GG365" s="1186"/>
      <c r="GH365" s="1186"/>
      <c r="GI365" s="1186"/>
      <c r="GJ365" s="1186"/>
      <c r="GK365" s="1186"/>
      <c r="GL365" s="1186"/>
      <c r="GM365" s="1186"/>
      <c r="GN365" s="1186"/>
      <c r="GO365" s="1186"/>
      <c r="GP365" s="1186"/>
      <c r="GQ365" s="1186"/>
      <c r="GR365" s="1186"/>
      <c r="GS365" s="1186"/>
      <c r="GT365" s="1186"/>
      <c r="GU365" s="1186"/>
      <c r="GV365" s="1186"/>
      <c r="GW365" s="1186"/>
      <c r="GX365" s="1186"/>
      <c r="GY365" s="1218"/>
      <c r="GZ365" s="364">
        <f t="shared" si="300"/>
        <v>0</v>
      </c>
      <c r="HA365" s="365">
        <f t="shared" si="301"/>
        <v>0</v>
      </c>
      <c r="HB365" s="366">
        <f t="shared" si="302"/>
        <v>0</v>
      </c>
      <c r="HC365" s="366">
        <v>1266</v>
      </c>
      <c r="HD365" s="365">
        <v>2942</v>
      </c>
      <c r="HE365" s="365">
        <v>5900</v>
      </c>
      <c r="HF365" s="54"/>
      <c r="HG365" s="708"/>
      <c r="HH365" s="708">
        <v>1.2</v>
      </c>
      <c r="HI365" s="709">
        <f t="shared" si="303"/>
        <v>0</v>
      </c>
      <c r="HJ365" s="710"/>
      <c r="HK365" s="710">
        <v>8.73</v>
      </c>
      <c r="HL365" s="738">
        <f t="shared" si="304"/>
        <v>-0.085820895522388</v>
      </c>
      <c r="HM365" s="739"/>
      <c r="HN365" s="739">
        <v>3000</v>
      </c>
      <c r="HO365" s="739">
        <v>8.73</v>
      </c>
      <c r="HP365" s="740">
        <f t="shared" si="305"/>
        <v>0</v>
      </c>
      <c r="HQ365" s="738">
        <f t="shared" si="306"/>
        <v>-0.085820895522388</v>
      </c>
      <c r="HR365" s="741"/>
      <c r="HS365" s="742">
        <v>44927</v>
      </c>
      <c r="HT365" s="739">
        <f ca="1" t="shared" si="307"/>
        <v>5</v>
      </c>
      <c r="HU365" s="739">
        <f ca="1" t="shared" si="308"/>
        <v>150</v>
      </c>
      <c r="HV365" s="739">
        <v>0</v>
      </c>
      <c r="HW365" s="739">
        <f t="shared" si="291"/>
        <v>0</v>
      </c>
      <c r="HX365" s="761" t="e">
        <f t="shared" si="309"/>
        <v>#DIV/0!</v>
      </c>
      <c r="HY365" s="739" t="e">
        <f ca="1" t="shared" si="310"/>
        <v>#DIV/0!</v>
      </c>
      <c r="HZ365" s="739">
        <f t="shared" si="271"/>
        <v>0</v>
      </c>
      <c r="IA365" s="739"/>
      <c r="IB365" s="739">
        <f ca="1" t="shared" si="292"/>
        <v>0</v>
      </c>
      <c r="IC365" s="769">
        <f ca="1" t="shared" si="293"/>
        <v>0</v>
      </c>
      <c r="ID365" s="769" t="e">
        <f ca="1" t="shared" si="294"/>
        <v>#DIV/0!</v>
      </c>
      <c r="IE365" s="739"/>
      <c r="IF365" s="739"/>
      <c r="IG365" s="739"/>
      <c r="IH365" s="739"/>
      <c r="II365" s="739"/>
      <c r="IJ365" s="739"/>
      <c r="IK365" s="739"/>
      <c r="IL365" s="743"/>
      <c r="IM365" s="743"/>
      <c r="IN365" s="743"/>
      <c r="IO365" s="743"/>
      <c r="IP365" s="743"/>
      <c r="IQ365" s="739"/>
      <c r="IR365" s="739"/>
      <c r="IS365" s="739"/>
      <c r="IT365" s="739"/>
      <c r="IU365" s="739"/>
      <c r="IV365" s="739"/>
      <c r="IW365" s="739"/>
      <c r="IX365" s="739"/>
      <c r="IY365" s="739"/>
      <c r="IZ365" s="739"/>
      <c r="JA365" s="739"/>
      <c r="JB365" s="743">
        <v>408</v>
      </c>
      <c r="JC365" s="743">
        <v>120</v>
      </c>
      <c r="JD365" s="743">
        <v>300</v>
      </c>
      <c r="JE365" s="743">
        <v>0</v>
      </c>
      <c r="JF365" s="743">
        <v>288</v>
      </c>
      <c r="JG365" s="739">
        <v>120</v>
      </c>
      <c r="JH365" s="739">
        <v>30</v>
      </c>
      <c r="JI365" s="739">
        <v>0</v>
      </c>
      <c r="JJ365" s="739">
        <v>0</v>
      </c>
      <c r="JK365" s="739">
        <v>0</v>
      </c>
      <c r="JL365" s="739">
        <v>0</v>
      </c>
      <c r="JM365" s="739">
        <v>0</v>
      </c>
      <c r="JN365" s="28">
        <f t="shared" si="311"/>
        <v>1266</v>
      </c>
      <c r="JO365" s="28">
        <f t="shared" si="312"/>
        <v>0</v>
      </c>
      <c r="JP365" s="28"/>
      <c r="JQ365" s="28"/>
      <c r="JR365" s="28"/>
      <c r="JS365" s="28"/>
      <c r="JT365" s="28"/>
      <c r="JU365" s="28"/>
      <c r="JV365" s="28"/>
      <c r="JW365" s="28"/>
      <c r="JX365" s="28"/>
      <c r="JY365" s="28"/>
      <c r="JZ365" s="28"/>
      <c r="KA365" s="28"/>
      <c r="KB365" s="28"/>
      <c r="KC365" s="28"/>
      <c r="KD365" s="28"/>
      <c r="KE365" s="824"/>
    </row>
    <row r="366" s="786" customFormat="1" hidden="1" customHeight="1" spans="1:291">
      <c r="A366" s="847" t="s">
        <v>1334</v>
      </c>
      <c r="B366" s="343">
        <v>2019</v>
      </c>
      <c r="C366" s="95" t="s">
        <v>2166</v>
      </c>
      <c r="D366" s="95" t="s">
        <v>2301</v>
      </c>
      <c r="E366" s="411"/>
      <c r="F366" s="1235" t="s">
        <v>2303</v>
      </c>
      <c r="G366" s="112" t="s">
        <v>771</v>
      </c>
      <c r="H366" s="1060" t="s">
        <v>772</v>
      </c>
      <c r="I366" s="99">
        <f t="shared" si="295"/>
        <v>0</v>
      </c>
      <c r="J366" s="1129">
        <v>0</v>
      </c>
      <c r="K366" s="1130">
        <f t="shared" si="296"/>
        <v>0</v>
      </c>
      <c r="L366" s="1131">
        <f t="shared" si="297"/>
        <v>0</v>
      </c>
      <c r="M366" s="1132"/>
      <c r="N366" s="1137"/>
      <c r="O366" s="1134"/>
      <c r="P366" s="1135">
        <f t="shared" si="298"/>
        <v>0</v>
      </c>
      <c r="Q366" s="1154">
        <f t="shared" si="299"/>
        <v>0</v>
      </c>
      <c r="R366" s="1153"/>
      <c r="S366" s="1237"/>
      <c r="T366" s="1237"/>
      <c r="U366" s="1237"/>
      <c r="V366" s="1237"/>
      <c r="W366" s="1237"/>
      <c r="X366" s="1237"/>
      <c r="Y366" s="1237"/>
      <c r="Z366" s="1237"/>
      <c r="AA366" s="1153"/>
      <c r="AB366" s="1166"/>
      <c r="AC366" s="1153"/>
      <c r="AD366" s="1153"/>
      <c r="AE366" s="1153"/>
      <c r="AF366" s="1153"/>
      <c r="AG366" s="1153"/>
      <c r="AH366" s="1153"/>
      <c r="AI366" s="1153"/>
      <c r="AJ366" s="1153"/>
      <c r="AK366" s="1153"/>
      <c r="AL366" s="1153"/>
      <c r="AM366" s="1153"/>
      <c r="AN366" s="1153"/>
      <c r="AO366" s="1153"/>
      <c r="AP366" s="1153"/>
      <c r="AQ366" s="1153"/>
      <c r="AR366" s="1153"/>
      <c r="AS366" s="1176"/>
      <c r="AT366" s="1177"/>
      <c r="AU366" s="1178"/>
      <c r="AV366" s="1178"/>
      <c r="AW366" s="1178"/>
      <c r="AX366" s="1178"/>
      <c r="AY366" s="1178"/>
      <c r="AZ366" s="1178"/>
      <c r="BA366" s="1178"/>
      <c r="BB366" s="1178"/>
      <c r="BC366" s="1178"/>
      <c r="BD366" s="1178"/>
      <c r="BE366" s="1178"/>
      <c r="BF366" s="1178"/>
      <c r="BG366" s="1178"/>
      <c r="BH366" s="1178"/>
      <c r="BI366" s="1178"/>
      <c r="BJ366" s="1178"/>
      <c r="BK366" s="1186"/>
      <c r="BL366" s="1187"/>
      <c r="BM366" s="1187"/>
      <c r="BN366" s="1187"/>
      <c r="BO366" s="1187"/>
      <c r="BP366" s="1187"/>
      <c r="BQ366" s="1187"/>
      <c r="BR366" s="1187"/>
      <c r="BS366" s="1187"/>
      <c r="BT366" s="1187"/>
      <c r="BU366" s="1187"/>
      <c r="BV366" s="1191"/>
      <c r="BW366" s="1186"/>
      <c r="BX366" s="1186"/>
      <c r="BY366" s="1186"/>
      <c r="BZ366" s="1186"/>
      <c r="CA366" s="1186"/>
      <c r="CB366" s="1186"/>
      <c r="CC366" s="1186"/>
      <c r="CD366" s="1186"/>
      <c r="CE366" s="1186"/>
      <c r="CF366" s="1186"/>
      <c r="CG366" s="1186"/>
      <c r="CH366" s="1186"/>
      <c r="CI366" s="1186"/>
      <c r="CJ366" s="1186"/>
      <c r="CK366" s="1186"/>
      <c r="CL366" s="1186"/>
      <c r="CM366" s="1186"/>
      <c r="CN366" s="1186"/>
      <c r="CO366" s="1186"/>
      <c r="CP366" s="1186"/>
      <c r="CQ366" s="1186"/>
      <c r="CR366" s="1186"/>
      <c r="CS366" s="1186"/>
      <c r="CT366" s="1186"/>
      <c r="CU366" s="1186"/>
      <c r="CV366" s="1186"/>
      <c r="CW366" s="1186"/>
      <c r="CX366" s="1186"/>
      <c r="CY366" s="1186"/>
      <c r="CZ366" s="1186"/>
      <c r="DA366" s="1186"/>
      <c r="DB366" s="1186"/>
      <c r="DC366" s="1186"/>
      <c r="DD366" s="1186"/>
      <c r="DE366" s="1186"/>
      <c r="DF366" s="1186"/>
      <c r="DG366" s="1186"/>
      <c r="DH366" s="1186"/>
      <c r="DI366" s="1186"/>
      <c r="DJ366" s="1186"/>
      <c r="DK366" s="1186"/>
      <c r="DL366" s="1186"/>
      <c r="DM366" s="1186"/>
      <c r="DN366" s="1186"/>
      <c r="DO366" s="1186"/>
      <c r="DP366" s="1186"/>
      <c r="DQ366" s="1186"/>
      <c r="DR366" s="1186"/>
      <c r="DS366" s="1186"/>
      <c r="DT366" s="1186"/>
      <c r="DU366" s="1186"/>
      <c r="DV366" s="1186"/>
      <c r="DW366" s="1186"/>
      <c r="DX366" s="1186"/>
      <c r="DY366" s="1186"/>
      <c r="DZ366" s="1186"/>
      <c r="EA366" s="1186"/>
      <c r="EB366" s="1186"/>
      <c r="EC366" s="1186"/>
      <c r="ED366" s="1186"/>
      <c r="EE366" s="1186"/>
      <c r="EF366" s="1186"/>
      <c r="EG366" s="1186"/>
      <c r="EH366" s="1186"/>
      <c r="EI366" s="1186"/>
      <c r="EJ366" s="1186"/>
      <c r="EK366" s="1197"/>
      <c r="EL366" s="1198"/>
      <c r="EM366" s="1186"/>
      <c r="EN366" s="1186"/>
      <c r="EO366" s="1186"/>
      <c r="EP366" s="1186"/>
      <c r="EQ366" s="1186"/>
      <c r="ER366" s="1186"/>
      <c r="ES366" s="1186"/>
      <c r="ET366" s="1186"/>
      <c r="EU366" s="1186"/>
      <c r="EV366" s="1186"/>
      <c r="EW366" s="1186"/>
      <c r="EX366" s="1186"/>
      <c r="EY366" s="1186"/>
      <c r="EZ366" s="1186"/>
      <c r="FA366" s="1186"/>
      <c r="FB366" s="1186"/>
      <c r="FC366" s="1209"/>
      <c r="FD366" s="1186"/>
      <c r="FE366" s="1186"/>
      <c r="FF366" s="1186"/>
      <c r="FG366" s="1186"/>
      <c r="FH366" s="1186"/>
      <c r="FI366" s="1186"/>
      <c r="FJ366" s="1186"/>
      <c r="FK366" s="1186"/>
      <c r="FL366" s="1209"/>
      <c r="FM366" s="1186"/>
      <c r="FN366" s="1186"/>
      <c r="FO366" s="1186"/>
      <c r="FP366" s="1186"/>
      <c r="FQ366" s="1186"/>
      <c r="FR366" s="1186"/>
      <c r="FS366" s="1186"/>
      <c r="FT366" s="1186"/>
      <c r="FU366" s="1186"/>
      <c r="FV366" s="1186"/>
      <c r="FW366" s="1186"/>
      <c r="FX366" s="1186"/>
      <c r="FY366" s="1186"/>
      <c r="FZ366" s="1186"/>
      <c r="GA366" s="1186"/>
      <c r="GB366" s="1186"/>
      <c r="GC366" s="1186"/>
      <c r="GD366" s="1186"/>
      <c r="GE366" s="1186"/>
      <c r="GF366" s="1186"/>
      <c r="GG366" s="1186"/>
      <c r="GH366" s="1186"/>
      <c r="GI366" s="1186"/>
      <c r="GJ366" s="1186"/>
      <c r="GK366" s="1186"/>
      <c r="GL366" s="1186"/>
      <c r="GM366" s="1186"/>
      <c r="GN366" s="1186"/>
      <c r="GO366" s="1186"/>
      <c r="GP366" s="1186"/>
      <c r="GQ366" s="1186"/>
      <c r="GR366" s="1186"/>
      <c r="GS366" s="1186"/>
      <c r="GT366" s="1186"/>
      <c r="GU366" s="1186"/>
      <c r="GV366" s="1186"/>
      <c r="GW366" s="1186"/>
      <c r="GX366" s="1186"/>
      <c r="GY366" s="1218"/>
      <c r="GZ366" s="364">
        <f t="shared" si="300"/>
        <v>0</v>
      </c>
      <c r="HA366" s="365">
        <f t="shared" si="301"/>
        <v>0</v>
      </c>
      <c r="HB366" s="366">
        <f t="shared" si="302"/>
        <v>0</v>
      </c>
      <c r="HC366" s="366">
        <v>984</v>
      </c>
      <c r="HD366" s="365">
        <v>1439</v>
      </c>
      <c r="HE366" s="365">
        <v>3260</v>
      </c>
      <c r="HF366" s="54"/>
      <c r="HG366" s="708"/>
      <c r="HH366" s="708">
        <v>1.2</v>
      </c>
      <c r="HI366" s="709">
        <f t="shared" si="303"/>
        <v>0</v>
      </c>
      <c r="HJ366" s="710"/>
      <c r="HK366" s="710">
        <v>8.73</v>
      </c>
      <c r="HL366" s="738">
        <f t="shared" si="304"/>
        <v>-0.085820895522388</v>
      </c>
      <c r="HM366" s="739"/>
      <c r="HN366" s="739">
        <v>3000</v>
      </c>
      <c r="HO366" s="739">
        <v>8.73</v>
      </c>
      <c r="HP366" s="740">
        <f t="shared" si="305"/>
        <v>0</v>
      </c>
      <c r="HQ366" s="738">
        <f t="shared" si="306"/>
        <v>-0.085820895522388</v>
      </c>
      <c r="HR366" s="741"/>
      <c r="HS366" s="742">
        <v>44927</v>
      </c>
      <c r="HT366" s="739">
        <f ca="1" t="shared" si="307"/>
        <v>5</v>
      </c>
      <c r="HU366" s="739">
        <f ca="1" t="shared" si="308"/>
        <v>150</v>
      </c>
      <c r="HV366" s="739">
        <v>0</v>
      </c>
      <c r="HW366" s="739">
        <f t="shared" si="291"/>
        <v>0</v>
      </c>
      <c r="HX366" s="761" t="e">
        <f t="shared" si="309"/>
        <v>#DIV/0!</v>
      </c>
      <c r="HY366" s="739" t="e">
        <f ca="1" t="shared" si="310"/>
        <v>#DIV/0!</v>
      </c>
      <c r="HZ366" s="739">
        <f t="shared" si="271"/>
        <v>0</v>
      </c>
      <c r="IA366" s="739"/>
      <c r="IB366" s="739">
        <f ca="1" t="shared" si="292"/>
        <v>0</v>
      </c>
      <c r="IC366" s="769">
        <f ca="1" t="shared" si="293"/>
        <v>0</v>
      </c>
      <c r="ID366" s="769" t="e">
        <f ca="1" t="shared" si="294"/>
        <v>#DIV/0!</v>
      </c>
      <c r="IE366" s="739"/>
      <c r="IF366" s="739"/>
      <c r="IG366" s="739"/>
      <c r="IH366" s="739"/>
      <c r="II366" s="739"/>
      <c r="IJ366" s="739"/>
      <c r="IK366" s="739"/>
      <c r="IL366" s="743"/>
      <c r="IM366" s="743"/>
      <c r="IN366" s="743"/>
      <c r="IO366" s="743"/>
      <c r="IP366" s="743"/>
      <c r="IQ366" s="739"/>
      <c r="IR366" s="739"/>
      <c r="IS366" s="739"/>
      <c r="IT366" s="739"/>
      <c r="IU366" s="739"/>
      <c r="IV366" s="739"/>
      <c r="IW366" s="739"/>
      <c r="IX366" s="739"/>
      <c r="IY366" s="739"/>
      <c r="IZ366" s="739"/>
      <c r="JA366" s="739"/>
      <c r="JB366" s="743">
        <v>348</v>
      </c>
      <c r="JC366" s="743">
        <v>60</v>
      </c>
      <c r="JD366" s="743">
        <v>180</v>
      </c>
      <c r="JE366" s="743">
        <v>0</v>
      </c>
      <c r="JF366" s="743">
        <v>216</v>
      </c>
      <c r="JG366" s="739">
        <v>60</v>
      </c>
      <c r="JH366" s="739">
        <v>120</v>
      </c>
      <c r="JI366" s="739">
        <v>0</v>
      </c>
      <c r="JJ366" s="739">
        <v>0</v>
      </c>
      <c r="JK366" s="739">
        <v>0</v>
      </c>
      <c r="JL366" s="739">
        <v>0</v>
      </c>
      <c r="JM366" s="739">
        <v>0</v>
      </c>
      <c r="JN366" s="28">
        <f t="shared" si="311"/>
        <v>984</v>
      </c>
      <c r="JO366" s="28">
        <f t="shared" si="312"/>
        <v>0</v>
      </c>
      <c r="JP366" s="28"/>
      <c r="JQ366" s="28"/>
      <c r="JR366" s="28"/>
      <c r="JS366" s="28"/>
      <c r="JT366" s="28"/>
      <c r="JU366" s="28"/>
      <c r="JV366" s="28"/>
      <c r="JW366" s="28"/>
      <c r="JX366" s="28"/>
      <c r="JY366" s="28"/>
      <c r="JZ366" s="28"/>
      <c r="KA366" s="28"/>
      <c r="KB366" s="28"/>
      <c r="KC366" s="28"/>
      <c r="KD366" s="28"/>
      <c r="KE366" s="824"/>
    </row>
    <row r="367" s="786" customFormat="1" hidden="1" customHeight="1" spans="1:291">
      <c r="A367" s="847" t="s">
        <v>1334</v>
      </c>
      <c r="B367" s="343">
        <v>2019</v>
      </c>
      <c r="C367" s="95" t="s">
        <v>2166</v>
      </c>
      <c r="D367" s="95" t="s">
        <v>2301</v>
      </c>
      <c r="E367" s="411"/>
      <c r="F367" s="1235" t="s">
        <v>2304</v>
      </c>
      <c r="G367" s="112" t="s">
        <v>774</v>
      </c>
      <c r="H367" s="1060" t="s">
        <v>775</v>
      </c>
      <c r="I367" s="99">
        <f t="shared" si="295"/>
        <v>0</v>
      </c>
      <c r="J367" s="1129">
        <v>300</v>
      </c>
      <c r="K367" s="1130">
        <f t="shared" si="296"/>
        <v>300</v>
      </c>
      <c r="L367" s="1131">
        <f t="shared" si="297"/>
        <v>300</v>
      </c>
      <c r="M367" s="1132"/>
      <c r="N367" s="1137"/>
      <c r="O367" s="1134"/>
      <c r="P367" s="1135">
        <f t="shared" si="298"/>
        <v>0</v>
      </c>
      <c r="Q367" s="1154">
        <f t="shared" si="299"/>
        <v>0</v>
      </c>
      <c r="R367" s="1153"/>
      <c r="S367" s="1237"/>
      <c r="T367" s="1237"/>
      <c r="U367" s="1237"/>
      <c r="V367" s="1237"/>
      <c r="W367" s="1237"/>
      <c r="X367" s="1237"/>
      <c r="Y367" s="1237"/>
      <c r="Z367" s="1237"/>
      <c r="AA367" s="1153"/>
      <c r="AB367" s="1166"/>
      <c r="AC367" s="1153"/>
      <c r="AD367" s="1153"/>
      <c r="AE367" s="1153"/>
      <c r="AF367" s="1153"/>
      <c r="AG367" s="1153"/>
      <c r="AH367" s="1153"/>
      <c r="AI367" s="1153"/>
      <c r="AJ367" s="1153"/>
      <c r="AK367" s="1153"/>
      <c r="AL367" s="1153"/>
      <c r="AM367" s="1153"/>
      <c r="AN367" s="1153"/>
      <c r="AO367" s="1153"/>
      <c r="AP367" s="1153"/>
      <c r="AQ367" s="1153"/>
      <c r="AR367" s="1153"/>
      <c r="AS367" s="1176"/>
      <c r="AT367" s="1177"/>
      <c r="AU367" s="1178"/>
      <c r="AV367" s="1178"/>
      <c r="AW367" s="1178"/>
      <c r="AX367" s="1178"/>
      <c r="AY367" s="1178"/>
      <c r="AZ367" s="1178"/>
      <c r="BA367" s="1178"/>
      <c r="BB367" s="1178"/>
      <c r="BC367" s="1178"/>
      <c r="BD367" s="1178"/>
      <c r="BE367" s="1178"/>
      <c r="BF367" s="1178"/>
      <c r="BG367" s="1178"/>
      <c r="BH367" s="1178"/>
      <c r="BI367" s="1178"/>
      <c r="BJ367" s="1178"/>
      <c r="BK367" s="1186"/>
      <c r="BL367" s="1187">
        <v>-300</v>
      </c>
      <c r="BM367" s="1187"/>
      <c r="BN367" s="1187"/>
      <c r="BO367" s="1187"/>
      <c r="BP367" s="1187"/>
      <c r="BQ367" s="1187"/>
      <c r="BR367" s="1187"/>
      <c r="BS367" s="1187"/>
      <c r="BT367" s="1187"/>
      <c r="BU367" s="1187"/>
      <c r="BV367" s="1191"/>
      <c r="BW367" s="1186"/>
      <c r="BX367" s="1186"/>
      <c r="BY367" s="1186"/>
      <c r="BZ367" s="1186"/>
      <c r="CA367" s="1186"/>
      <c r="CB367" s="1186"/>
      <c r="CC367" s="1186"/>
      <c r="CD367" s="1186"/>
      <c r="CE367" s="1186"/>
      <c r="CF367" s="1186"/>
      <c r="CG367" s="1186"/>
      <c r="CH367" s="1186"/>
      <c r="CI367" s="1186"/>
      <c r="CJ367" s="1186"/>
      <c r="CK367" s="1186"/>
      <c r="CL367" s="1186"/>
      <c r="CM367" s="1186"/>
      <c r="CN367" s="1186"/>
      <c r="CO367" s="1186"/>
      <c r="CP367" s="1186"/>
      <c r="CQ367" s="1186"/>
      <c r="CR367" s="1186"/>
      <c r="CS367" s="1186"/>
      <c r="CT367" s="1186"/>
      <c r="CU367" s="1186"/>
      <c r="CV367" s="1186"/>
      <c r="CW367" s="1186"/>
      <c r="CX367" s="1186"/>
      <c r="CY367" s="1186"/>
      <c r="CZ367" s="1186"/>
      <c r="DA367" s="1186"/>
      <c r="DB367" s="1186"/>
      <c r="DC367" s="1186"/>
      <c r="DD367" s="1186"/>
      <c r="DE367" s="1186"/>
      <c r="DF367" s="1186"/>
      <c r="DG367" s="1186"/>
      <c r="DH367" s="1186"/>
      <c r="DI367" s="1186"/>
      <c r="DJ367" s="1186"/>
      <c r="DK367" s="1186"/>
      <c r="DL367" s="1186"/>
      <c r="DM367" s="1186"/>
      <c r="DN367" s="1186"/>
      <c r="DO367" s="1186"/>
      <c r="DP367" s="1186"/>
      <c r="DQ367" s="1186"/>
      <c r="DR367" s="1186"/>
      <c r="DS367" s="1186"/>
      <c r="DT367" s="1186"/>
      <c r="DU367" s="1186"/>
      <c r="DV367" s="1186"/>
      <c r="DW367" s="1186"/>
      <c r="DX367" s="1186"/>
      <c r="DY367" s="1186"/>
      <c r="DZ367" s="1186"/>
      <c r="EA367" s="1186"/>
      <c r="EB367" s="1186"/>
      <c r="EC367" s="1186"/>
      <c r="ED367" s="1186"/>
      <c r="EE367" s="1186"/>
      <c r="EF367" s="1186"/>
      <c r="EG367" s="1186"/>
      <c r="EH367" s="1186"/>
      <c r="EI367" s="1186"/>
      <c r="EJ367" s="1186"/>
      <c r="EK367" s="1197"/>
      <c r="EL367" s="1198"/>
      <c r="EM367" s="1186"/>
      <c r="EN367" s="1186"/>
      <c r="EO367" s="1186"/>
      <c r="EP367" s="1186"/>
      <c r="EQ367" s="1186"/>
      <c r="ER367" s="1186"/>
      <c r="ES367" s="1186"/>
      <c r="ET367" s="1186"/>
      <c r="EU367" s="1186"/>
      <c r="EV367" s="1186"/>
      <c r="EW367" s="1186"/>
      <c r="EX367" s="1186"/>
      <c r="EY367" s="1186"/>
      <c r="EZ367" s="1186"/>
      <c r="FA367" s="1186"/>
      <c r="FB367" s="1186"/>
      <c r="FC367" s="1209"/>
      <c r="FD367" s="1186"/>
      <c r="FE367" s="1186"/>
      <c r="FF367" s="1186"/>
      <c r="FG367" s="1186"/>
      <c r="FH367" s="1186"/>
      <c r="FI367" s="1186"/>
      <c r="FJ367" s="1186"/>
      <c r="FK367" s="1186"/>
      <c r="FL367" s="1209"/>
      <c r="FM367" s="1186"/>
      <c r="FN367" s="1186"/>
      <c r="FO367" s="1186"/>
      <c r="FP367" s="1186"/>
      <c r="FQ367" s="1186"/>
      <c r="FR367" s="1186"/>
      <c r="FS367" s="1186"/>
      <c r="FT367" s="1186"/>
      <c r="FU367" s="1186"/>
      <c r="FV367" s="1186"/>
      <c r="FW367" s="1186"/>
      <c r="FX367" s="1186"/>
      <c r="FY367" s="1186"/>
      <c r="FZ367" s="1186"/>
      <c r="GA367" s="1186"/>
      <c r="GB367" s="1186"/>
      <c r="GC367" s="1186"/>
      <c r="GD367" s="1186"/>
      <c r="GE367" s="1186"/>
      <c r="GF367" s="1186"/>
      <c r="GG367" s="1186"/>
      <c r="GH367" s="1186"/>
      <c r="GI367" s="1186"/>
      <c r="GJ367" s="1186"/>
      <c r="GK367" s="1186"/>
      <c r="GL367" s="1186"/>
      <c r="GM367" s="1186"/>
      <c r="GN367" s="1186"/>
      <c r="GO367" s="1186"/>
      <c r="GP367" s="1186"/>
      <c r="GQ367" s="1186"/>
      <c r="GR367" s="1186"/>
      <c r="GS367" s="1186"/>
      <c r="GT367" s="1186"/>
      <c r="GU367" s="1186"/>
      <c r="GV367" s="1186"/>
      <c r="GW367" s="1186"/>
      <c r="GX367" s="1186"/>
      <c r="GY367" s="1218"/>
      <c r="GZ367" s="364">
        <f t="shared" si="300"/>
        <v>0</v>
      </c>
      <c r="HA367" s="365">
        <f t="shared" si="301"/>
        <v>0</v>
      </c>
      <c r="HB367" s="366">
        <f t="shared" si="302"/>
        <v>0</v>
      </c>
      <c r="HC367" s="366">
        <v>744</v>
      </c>
      <c r="HD367" s="365">
        <v>1239</v>
      </c>
      <c r="HE367" s="365">
        <v>3805</v>
      </c>
      <c r="HF367" s="54"/>
      <c r="HG367" s="708"/>
      <c r="HH367" s="708">
        <v>1.2</v>
      </c>
      <c r="HI367" s="709">
        <f t="shared" si="303"/>
        <v>0</v>
      </c>
      <c r="HJ367" s="710"/>
      <c r="HK367" s="710">
        <v>8.73</v>
      </c>
      <c r="HL367" s="738">
        <f t="shared" si="304"/>
        <v>-0.085820895522388</v>
      </c>
      <c r="HM367" s="739"/>
      <c r="HN367" s="739">
        <v>3000</v>
      </c>
      <c r="HO367" s="739">
        <v>8.73</v>
      </c>
      <c r="HP367" s="740">
        <f t="shared" si="305"/>
        <v>2619</v>
      </c>
      <c r="HQ367" s="738">
        <f t="shared" si="306"/>
        <v>-0.085820895522388</v>
      </c>
      <c r="HR367" s="741"/>
      <c r="HS367" s="742">
        <v>44927</v>
      </c>
      <c r="HT367" s="739">
        <f ca="1" t="shared" si="307"/>
        <v>5</v>
      </c>
      <c r="HU367" s="739">
        <f ca="1" t="shared" si="308"/>
        <v>150</v>
      </c>
      <c r="HV367" s="739">
        <v>300</v>
      </c>
      <c r="HW367" s="739">
        <f t="shared" si="291"/>
        <v>0</v>
      </c>
      <c r="HX367" s="761">
        <f t="shared" si="309"/>
        <v>0</v>
      </c>
      <c r="HY367" s="739">
        <f ca="1" t="shared" si="310"/>
        <v>0</v>
      </c>
      <c r="HZ367" s="739">
        <f t="shared" si="271"/>
        <v>300</v>
      </c>
      <c r="IA367" s="739"/>
      <c r="IB367" s="739">
        <f ca="1" t="shared" si="292"/>
        <v>0</v>
      </c>
      <c r="IC367" s="769">
        <f ca="1" t="shared" si="293"/>
        <v>0</v>
      </c>
      <c r="ID367" s="769" t="e">
        <f ca="1" t="shared" si="294"/>
        <v>#DIV/0!</v>
      </c>
      <c r="IE367" s="739"/>
      <c r="IF367" s="739"/>
      <c r="IG367" s="739"/>
      <c r="IH367" s="739"/>
      <c r="II367" s="739"/>
      <c r="IJ367" s="739"/>
      <c r="IK367" s="739"/>
      <c r="IL367" s="743"/>
      <c r="IM367" s="743"/>
      <c r="IN367" s="743"/>
      <c r="IO367" s="743"/>
      <c r="IP367" s="743"/>
      <c r="IQ367" s="739"/>
      <c r="IR367" s="739"/>
      <c r="IS367" s="739"/>
      <c r="IT367" s="739"/>
      <c r="IU367" s="739"/>
      <c r="IV367" s="739"/>
      <c r="IW367" s="739"/>
      <c r="IX367" s="739"/>
      <c r="IY367" s="739"/>
      <c r="IZ367" s="739"/>
      <c r="JA367" s="739"/>
      <c r="JB367" s="743">
        <v>288</v>
      </c>
      <c r="JC367" s="743">
        <v>0</v>
      </c>
      <c r="JD367" s="743">
        <v>120</v>
      </c>
      <c r="JE367" s="743">
        <v>0</v>
      </c>
      <c r="JF367" s="743">
        <v>216</v>
      </c>
      <c r="JG367" s="739">
        <v>0</v>
      </c>
      <c r="JH367" s="739">
        <v>120</v>
      </c>
      <c r="JI367" s="739">
        <v>0</v>
      </c>
      <c r="JJ367" s="739">
        <v>0</v>
      </c>
      <c r="JK367" s="739">
        <v>0</v>
      </c>
      <c r="JL367" s="739">
        <v>0</v>
      </c>
      <c r="JM367" s="739">
        <v>0</v>
      </c>
      <c r="JN367" s="28">
        <f t="shared" si="311"/>
        <v>744</v>
      </c>
      <c r="JO367" s="28">
        <f t="shared" si="312"/>
        <v>0</v>
      </c>
      <c r="JP367" s="28"/>
      <c r="JQ367" s="28"/>
      <c r="JR367" s="28"/>
      <c r="JS367" s="28"/>
      <c r="JT367" s="28"/>
      <c r="JU367" s="28"/>
      <c r="JV367" s="28"/>
      <c r="JW367" s="28"/>
      <c r="JX367" s="28"/>
      <c r="JY367" s="28"/>
      <c r="JZ367" s="28"/>
      <c r="KA367" s="28"/>
      <c r="KB367" s="28"/>
      <c r="KC367" s="28"/>
      <c r="KD367" s="28"/>
      <c r="KE367" s="824"/>
    </row>
    <row r="368" s="1071" customFormat="1" hidden="1" customHeight="1" spans="1:291">
      <c r="A368" s="847" t="s">
        <v>1334</v>
      </c>
      <c r="B368" s="343">
        <v>2019</v>
      </c>
      <c r="C368" s="95" t="s">
        <v>2166</v>
      </c>
      <c r="D368" s="122" t="s">
        <v>2301</v>
      </c>
      <c r="E368" s="796"/>
      <c r="F368" s="1235" t="s">
        <v>2305</v>
      </c>
      <c r="G368" s="112" t="s">
        <v>780</v>
      </c>
      <c r="H368" s="1060" t="s">
        <v>781</v>
      </c>
      <c r="I368" s="99">
        <f t="shared" si="295"/>
        <v>0</v>
      </c>
      <c r="J368" s="1129">
        <v>0</v>
      </c>
      <c r="K368" s="1130">
        <f t="shared" si="296"/>
        <v>0</v>
      </c>
      <c r="L368" s="1131">
        <f t="shared" si="297"/>
        <v>0</v>
      </c>
      <c r="M368" s="1142"/>
      <c r="N368" s="1137"/>
      <c r="O368" s="1134"/>
      <c r="P368" s="1135">
        <f t="shared" si="298"/>
        <v>0</v>
      </c>
      <c r="Q368" s="1152">
        <f t="shared" si="299"/>
        <v>0</v>
      </c>
      <c r="R368" s="1153"/>
      <c r="S368" s="1244"/>
      <c r="T368" s="1244"/>
      <c r="U368" s="1244"/>
      <c r="V368" s="1244"/>
      <c r="W368" s="1244"/>
      <c r="X368" s="1244"/>
      <c r="Y368" s="1244"/>
      <c r="Z368" s="1244"/>
      <c r="AA368" s="1153"/>
      <c r="AB368" s="1166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153"/>
      <c r="AO368" s="1153"/>
      <c r="AP368" s="1153"/>
      <c r="AQ368" s="1153"/>
      <c r="AR368" s="1153"/>
      <c r="AS368" s="1176"/>
      <c r="AT368" s="1177"/>
      <c r="AU368" s="1178"/>
      <c r="AV368" s="1178"/>
      <c r="AW368" s="1178"/>
      <c r="AX368" s="1178"/>
      <c r="AY368" s="1178"/>
      <c r="AZ368" s="1178"/>
      <c r="BA368" s="1178"/>
      <c r="BB368" s="1178"/>
      <c r="BC368" s="1178"/>
      <c r="BD368" s="1178"/>
      <c r="BE368" s="1178"/>
      <c r="BF368" s="1178"/>
      <c r="BG368" s="1178"/>
      <c r="BH368" s="1178"/>
      <c r="BI368" s="1178"/>
      <c r="BJ368" s="1178"/>
      <c r="BK368" s="1186"/>
      <c r="BL368" s="1187"/>
      <c r="BM368" s="1187"/>
      <c r="BN368" s="1187"/>
      <c r="BO368" s="1187"/>
      <c r="BP368" s="1187"/>
      <c r="BQ368" s="1187"/>
      <c r="BR368" s="1187"/>
      <c r="BS368" s="1187"/>
      <c r="BT368" s="1187"/>
      <c r="BU368" s="1187"/>
      <c r="BV368" s="1191"/>
      <c r="BW368" s="1186"/>
      <c r="BX368" s="1186"/>
      <c r="BY368" s="1186"/>
      <c r="BZ368" s="1186"/>
      <c r="CA368" s="1186"/>
      <c r="CB368" s="1186"/>
      <c r="CC368" s="1186"/>
      <c r="CD368" s="1186"/>
      <c r="CE368" s="1186"/>
      <c r="CF368" s="1186"/>
      <c r="CG368" s="1186"/>
      <c r="CH368" s="1186"/>
      <c r="CI368" s="1186"/>
      <c r="CJ368" s="1186"/>
      <c r="CK368" s="1186"/>
      <c r="CL368" s="1186"/>
      <c r="CM368" s="1186"/>
      <c r="CN368" s="1186"/>
      <c r="CO368" s="1186"/>
      <c r="CP368" s="1186"/>
      <c r="CQ368" s="1186"/>
      <c r="CR368" s="1186"/>
      <c r="CS368" s="1186"/>
      <c r="CT368" s="1186"/>
      <c r="CU368" s="1186"/>
      <c r="CV368" s="1186"/>
      <c r="CW368" s="1186"/>
      <c r="CX368" s="1186"/>
      <c r="CY368" s="1186"/>
      <c r="CZ368" s="1186"/>
      <c r="DA368" s="1186"/>
      <c r="DB368" s="1186"/>
      <c r="DC368" s="1186"/>
      <c r="DD368" s="1186"/>
      <c r="DE368" s="1186"/>
      <c r="DF368" s="1186"/>
      <c r="DG368" s="1186"/>
      <c r="DH368" s="1186"/>
      <c r="DI368" s="1186"/>
      <c r="DJ368" s="1186"/>
      <c r="DK368" s="1186"/>
      <c r="DL368" s="1186"/>
      <c r="DM368" s="1186"/>
      <c r="DN368" s="1186"/>
      <c r="DO368" s="1186"/>
      <c r="DP368" s="1186"/>
      <c r="DQ368" s="1186"/>
      <c r="DR368" s="1186"/>
      <c r="DS368" s="1186"/>
      <c r="DT368" s="1186"/>
      <c r="DU368" s="1186"/>
      <c r="DV368" s="1186"/>
      <c r="DW368" s="1186"/>
      <c r="DX368" s="1186"/>
      <c r="DY368" s="1186"/>
      <c r="DZ368" s="1186"/>
      <c r="EA368" s="1186"/>
      <c r="EB368" s="1186"/>
      <c r="EC368" s="1186"/>
      <c r="ED368" s="1186"/>
      <c r="EE368" s="1186"/>
      <c r="EF368" s="1186"/>
      <c r="EG368" s="1186"/>
      <c r="EH368" s="1186"/>
      <c r="EI368" s="1186"/>
      <c r="EJ368" s="1186"/>
      <c r="EK368" s="1197"/>
      <c r="EL368" s="1198"/>
      <c r="EM368" s="1186"/>
      <c r="EN368" s="1186"/>
      <c r="EO368" s="1186"/>
      <c r="EP368" s="1186"/>
      <c r="EQ368" s="1186"/>
      <c r="ER368" s="1186"/>
      <c r="ES368" s="1186"/>
      <c r="ET368" s="1186"/>
      <c r="EU368" s="1186"/>
      <c r="EV368" s="1186"/>
      <c r="EW368" s="1186"/>
      <c r="EX368" s="1186"/>
      <c r="EY368" s="1186"/>
      <c r="EZ368" s="1186"/>
      <c r="FA368" s="1186"/>
      <c r="FB368" s="1186"/>
      <c r="FC368" s="1208"/>
      <c r="FD368" s="1186"/>
      <c r="FE368" s="1186"/>
      <c r="FF368" s="1186"/>
      <c r="FG368" s="1186"/>
      <c r="FH368" s="1186"/>
      <c r="FI368" s="1186"/>
      <c r="FJ368" s="1186"/>
      <c r="FK368" s="1186"/>
      <c r="FL368" s="1208"/>
      <c r="FM368" s="1186"/>
      <c r="FN368" s="1186"/>
      <c r="FO368" s="1186"/>
      <c r="FP368" s="1186"/>
      <c r="FQ368" s="1186"/>
      <c r="FR368" s="1186"/>
      <c r="FS368" s="1186"/>
      <c r="FT368" s="1186"/>
      <c r="FU368" s="1186"/>
      <c r="FV368" s="1186"/>
      <c r="FW368" s="1186"/>
      <c r="FX368" s="1186"/>
      <c r="FY368" s="1186"/>
      <c r="FZ368" s="1186"/>
      <c r="GA368" s="1186"/>
      <c r="GB368" s="1186"/>
      <c r="GC368" s="1186"/>
      <c r="GD368" s="1186"/>
      <c r="GE368" s="1186"/>
      <c r="GF368" s="1186"/>
      <c r="GG368" s="1186"/>
      <c r="GH368" s="1186"/>
      <c r="GI368" s="1186"/>
      <c r="GJ368" s="1186"/>
      <c r="GK368" s="1186"/>
      <c r="GL368" s="1186"/>
      <c r="GM368" s="1186"/>
      <c r="GN368" s="1186"/>
      <c r="GO368" s="1186"/>
      <c r="GP368" s="1186"/>
      <c r="GQ368" s="1186"/>
      <c r="GR368" s="1186"/>
      <c r="GS368" s="1186"/>
      <c r="GT368" s="1186"/>
      <c r="GU368" s="1186"/>
      <c r="GV368" s="1186"/>
      <c r="GW368" s="1186"/>
      <c r="GX368" s="1186"/>
      <c r="GY368" s="1219"/>
      <c r="GZ368" s="364">
        <f t="shared" si="300"/>
        <v>0</v>
      </c>
      <c r="HA368" s="365">
        <f t="shared" si="301"/>
        <v>0</v>
      </c>
      <c r="HB368" s="366">
        <f t="shared" si="302"/>
        <v>0</v>
      </c>
      <c r="HC368" s="366">
        <v>804</v>
      </c>
      <c r="HD368" s="365">
        <v>1236</v>
      </c>
      <c r="HE368" s="365">
        <v>2600</v>
      </c>
      <c r="HF368" s="54"/>
      <c r="HG368" s="709"/>
      <c r="HH368" s="709">
        <v>1.2</v>
      </c>
      <c r="HI368" s="709">
        <f t="shared" si="303"/>
        <v>0</v>
      </c>
      <c r="HJ368" s="711"/>
      <c r="HK368" s="711">
        <v>8.73</v>
      </c>
      <c r="HL368" s="738">
        <f t="shared" si="304"/>
        <v>-0.085820895522388</v>
      </c>
      <c r="HM368" s="743"/>
      <c r="HN368" s="743">
        <v>3000</v>
      </c>
      <c r="HO368" s="743">
        <v>8.73</v>
      </c>
      <c r="HP368" s="740">
        <f t="shared" si="305"/>
        <v>0</v>
      </c>
      <c r="HQ368" s="738">
        <f t="shared" si="306"/>
        <v>-0.085820895522388</v>
      </c>
      <c r="HR368" s="818"/>
      <c r="HS368" s="742">
        <v>44927</v>
      </c>
      <c r="HT368" s="739">
        <f ca="1" t="shared" si="307"/>
        <v>5</v>
      </c>
      <c r="HU368" s="739">
        <f ca="1" t="shared" si="308"/>
        <v>150</v>
      </c>
      <c r="HV368" s="743">
        <v>0</v>
      </c>
      <c r="HW368" s="739">
        <f t="shared" si="291"/>
        <v>0</v>
      </c>
      <c r="HX368" s="761" t="e">
        <f t="shared" si="309"/>
        <v>#DIV/0!</v>
      </c>
      <c r="HY368" s="739" t="e">
        <f ca="1" t="shared" si="310"/>
        <v>#DIV/0!</v>
      </c>
      <c r="HZ368" s="739">
        <f t="shared" si="271"/>
        <v>0</v>
      </c>
      <c r="IA368" s="743"/>
      <c r="IB368" s="739">
        <f ca="1" t="shared" si="292"/>
        <v>0</v>
      </c>
      <c r="IC368" s="769">
        <f ca="1" t="shared" si="293"/>
        <v>0</v>
      </c>
      <c r="ID368" s="769" t="e">
        <f ca="1" t="shared" si="294"/>
        <v>#DIV/0!</v>
      </c>
      <c r="IE368" s="743"/>
      <c r="IF368" s="743"/>
      <c r="IG368" s="743"/>
      <c r="IH368" s="743"/>
      <c r="II368" s="743"/>
      <c r="IJ368" s="743"/>
      <c r="IK368" s="743"/>
      <c r="IL368" s="743"/>
      <c r="IM368" s="743"/>
      <c r="IN368" s="743"/>
      <c r="IO368" s="743"/>
      <c r="IP368" s="743"/>
      <c r="IQ368" s="739"/>
      <c r="IR368" s="739"/>
      <c r="IS368" s="739"/>
      <c r="IT368" s="739"/>
      <c r="IU368" s="739"/>
      <c r="IV368" s="739"/>
      <c r="IW368" s="739"/>
      <c r="IX368" s="739"/>
      <c r="IY368" s="739"/>
      <c r="IZ368" s="739"/>
      <c r="JA368" s="739"/>
      <c r="JB368" s="743">
        <v>408</v>
      </c>
      <c r="JC368" s="743">
        <v>0</v>
      </c>
      <c r="JD368" s="743">
        <v>60</v>
      </c>
      <c r="JE368" s="743">
        <v>0</v>
      </c>
      <c r="JF368" s="743">
        <v>216</v>
      </c>
      <c r="JG368" s="739">
        <v>0</v>
      </c>
      <c r="JH368" s="739">
        <v>120</v>
      </c>
      <c r="JI368" s="739">
        <v>0</v>
      </c>
      <c r="JJ368" s="739">
        <v>0</v>
      </c>
      <c r="JK368" s="739">
        <v>0</v>
      </c>
      <c r="JL368" s="739">
        <v>0</v>
      </c>
      <c r="JM368" s="739">
        <v>0</v>
      </c>
      <c r="JN368" s="28">
        <f t="shared" si="311"/>
        <v>804</v>
      </c>
      <c r="JO368" s="28">
        <f t="shared" si="312"/>
        <v>0</v>
      </c>
      <c r="JP368" s="325"/>
      <c r="JQ368" s="325"/>
      <c r="JR368" s="325"/>
      <c r="JS368" s="325"/>
      <c r="JT368" s="325"/>
      <c r="JU368" s="325"/>
      <c r="JV368" s="325"/>
      <c r="JW368" s="325"/>
      <c r="JX368" s="325"/>
      <c r="JY368" s="325"/>
      <c r="JZ368" s="325"/>
      <c r="KA368" s="325"/>
      <c r="KB368" s="325"/>
      <c r="KC368" s="325"/>
      <c r="KD368" s="325"/>
      <c r="KE368" s="825"/>
    </row>
    <row r="369" s="786" customFormat="1" hidden="1" customHeight="1" spans="1:291">
      <c r="A369" s="847" t="s">
        <v>2306</v>
      </c>
      <c r="B369" s="343"/>
      <c r="C369" s="95" t="s">
        <v>2307</v>
      </c>
      <c r="D369" s="95" t="s">
        <v>2308</v>
      </c>
      <c r="E369" s="411"/>
      <c r="F369" s="1235" t="s">
        <v>693</v>
      </c>
      <c r="G369" s="112" t="s">
        <v>694</v>
      </c>
      <c r="H369" s="1060" t="s">
        <v>695</v>
      </c>
      <c r="I369" s="99">
        <f t="shared" si="295"/>
        <v>0</v>
      </c>
      <c r="J369" s="1129">
        <v>6</v>
      </c>
      <c r="K369" s="1130">
        <f t="shared" si="296"/>
        <v>6</v>
      </c>
      <c r="L369" s="1131">
        <f t="shared" si="297"/>
        <v>6</v>
      </c>
      <c r="M369" s="1132"/>
      <c r="N369" s="1133"/>
      <c r="O369" s="1139"/>
      <c r="P369" s="1138">
        <f t="shared" si="298"/>
        <v>0</v>
      </c>
      <c r="Q369" s="1154">
        <f t="shared" si="299"/>
        <v>0</v>
      </c>
      <c r="R369" s="1156"/>
      <c r="S369" s="1237"/>
      <c r="T369" s="1237"/>
      <c r="U369" s="1237"/>
      <c r="V369" s="1237"/>
      <c r="W369" s="1237"/>
      <c r="X369" s="1237"/>
      <c r="Y369" s="1237"/>
      <c r="Z369" s="1237"/>
      <c r="AA369" s="1156"/>
      <c r="AB369" s="1167"/>
      <c r="AC369" s="1156"/>
      <c r="AD369" s="1156"/>
      <c r="AE369" s="1156"/>
      <c r="AF369" s="1156"/>
      <c r="AG369" s="1156"/>
      <c r="AH369" s="1156"/>
      <c r="AI369" s="1156"/>
      <c r="AJ369" s="1156"/>
      <c r="AK369" s="1156"/>
      <c r="AL369" s="1156"/>
      <c r="AM369" s="1156"/>
      <c r="AN369" s="1156"/>
      <c r="AO369" s="1156"/>
      <c r="AP369" s="1156"/>
      <c r="AQ369" s="1156"/>
      <c r="AR369" s="1156"/>
      <c r="AS369" s="1179"/>
      <c r="AT369" s="1177"/>
      <c r="AU369" s="1178"/>
      <c r="AV369" s="1178"/>
      <c r="AW369" s="1178"/>
      <c r="AX369" s="1178"/>
      <c r="AY369" s="1178"/>
      <c r="AZ369" s="1178"/>
      <c r="BA369" s="1178"/>
      <c r="BB369" s="1178"/>
      <c r="BC369" s="1178"/>
      <c r="BD369" s="1178"/>
      <c r="BE369" s="1178"/>
      <c r="BF369" s="1178"/>
      <c r="BG369" s="1178"/>
      <c r="BH369" s="1178"/>
      <c r="BI369" s="1178"/>
      <c r="BJ369" s="1178"/>
      <c r="BK369" s="1186"/>
      <c r="BL369" s="1187">
        <v>-6</v>
      </c>
      <c r="BM369" s="1187"/>
      <c r="BN369" s="1187"/>
      <c r="BO369" s="1187"/>
      <c r="BP369" s="1187"/>
      <c r="BQ369" s="1187"/>
      <c r="BR369" s="1187"/>
      <c r="BS369" s="1187"/>
      <c r="BT369" s="1187"/>
      <c r="BU369" s="1187"/>
      <c r="BV369" s="1191"/>
      <c r="BW369" s="1186"/>
      <c r="BX369" s="1186"/>
      <c r="BY369" s="1186"/>
      <c r="BZ369" s="1186"/>
      <c r="CA369" s="1186"/>
      <c r="CB369" s="1186"/>
      <c r="CC369" s="1186"/>
      <c r="CD369" s="1186"/>
      <c r="CE369" s="1186"/>
      <c r="CF369" s="1186"/>
      <c r="CG369" s="1186"/>
      <c r="CH369" s="1186"/>
      <c r="CI369" s="1186"/>
      <c r="CJ369" s="1186"/>
      <c r="CK369" s="1186"/>
      <c r="CL369" s="1186"/>
      <c r="CM369" s="1186"/>
      <c r="CN369" s="1186"/>
      <c r="CO369" s="1186"/>
      <c r="CP369" s="1186"/>
      <c r="CQ369" s="1186"/>
      <c r="CR369" s="1186"/>
      <c r="CS369" s="1186"/>
      <c r="CT369" s="1186"/>
      <c r="CU369" s="1186"/>
      <c r="CV369" s="1186"/>
      <c r="CW369" s="1186"/>
      <c r="CX369" s="1186"/>
      <c r="CY369" s="1186"/>
      <c r="CZ369" s="1186"/>
      <c r="DA369" s="1186"/>
      <c r="DB369" s="1186"/>
      <c r="DC369" s="1186"/>
      <c r="DD369" s="1186"/>
      <c r="DE369" s="1186"/>
      <c r="DF369" s="1186"/>
      <c r="DG369" s="1186"/>
      <c r="DH369" s="1186"/>
      <c r="DI369" s="1186"/>
      <c r="DJ369" s="1186"/>
      <c r="DK369" s="1186"/>
      <c r="DL369" s="1186"/>
      <c r="DM369" s="1186"/>
      <c r="DN369" s="1186"/>
      <c r="DO369" s="1186"/>
      <c r="DP369" s="1186"/>
      <c r="DQ369" s="1186"/>
      <c r="DR369" s="1186"/>
      <c r="DS369" s="1186"/>
      <c r="DT369" s="1186"/>
      <c r="DU369" s="1186"/>
      <c r="DV369" s="1186"/>
      <c r="DW369" s="1186"/>
      <c r="DX369" s="1186"/>
      <c r="DY369" s="1186"/>
      <c r="DZ369" s="1186"/>
      <c r="EA369" s="1186"/>
      <c r="EB369" s="1186"/>
      <c r="EC369" s="1186"/>
      <c r="ED369" s="1186"/>
      <c r="EE369" s="1186"/>
      <c r="EF369" s="1186"/>
      <c r="EG369" s="1186"/>
      <c r="EH369" s="1186"/>
      <c r="EI369" s="1186"/>
      <c r="EJ369" s="1186"/>
      <c r="EK369" s="1197"/>
      <c r="EL369" s="1198"/>
      <c r="EM369" s="1186"/>
      <c r="EN369" s="1186"/>
      <c r="EO369" s="1186"/>
      <c r="EP369" s="1186"/>
      <c r="EQ369" s="1186"/>
      <c r="ER369" s="1186"/>
      <c r="ES369" s="1186"/>
      <c r="ET369" s="1186"/>
      <c r="EU369" s="1186"/>
      <c r="EV369" s="1186"/>
      <c r="EW369" s="1186"/>
      <c r="EX369" s="1186"/>
      <c r="EY369" s="1186"/>
      <c r="EZ369" s="1186"/>
      <c r="FA369" s="1186"/>
      <c r="FB369" s="1186"/>
      <c r="FC369" s="1209"/>
      <c r="FD369" s="1186"/>
      <c r="FE369" s="1186"/>
      <c r="FF369" s="1186"/>
      <c r="FG369" s="1186"/>
      <c r="FH369" s="1186"/>
      <c r="FI369" s="1186"/>
      <c r="FJ369" s="1186"/>
      <c r="FK369" s="1186"/>
      <c r="FL369" s="1209"/>
      <c r="FM369" s="1186"/>
      <c r="FN369" s="1186"/>
      <c r="FO369" s="1186"/>
      <c r="FP369" s="1186"/>
      <c r="FQ369" s="1186"/>
      <c r="FR369" s="1186"/>
      <c r="FS369" s="1186"/>
      <c r="FT369" s="1186"/>
      <c r="FU369" s="1186"/>
      <c r="FV369" s="1186"/>
      <c r="FW369" s="1186"/>
      <c r="FX369" s="1186"/>
      <c r="FY369" s="1186"/>
      <c r="FZ369" s="1186"/>
      <c r="GA369" s="1186"/>
      <c r="GB369" s="1186"/>
      <c r="GC369" s="1186"/>
      <c r="GD369" s="1186"/>
      <c r="GE369" s="1186"/>
      <c r="GF369" s="1186"/>
      <c r="GG369" s="1186"/>
      <c r="GH369" s="1186"/>
      <c r="GI369" s="1186"/>
      <c r="GJ369" s="1186"/>
      <c r="GK369" s="1186"/>
      <c r="GL369" s="1186"/>
      <c r="GM369" s="1186"/>
      <c r="GN369" s="1186"/>
      <c r="GO369" s="1186"/>
      <c r="GP369" s="1186"/>
      <c r="GQ369" s="1186"/>
      <c r="GR369" s="1186"/>
      <c r="GS369" s="1186"/>
      <c r="GT369" s="1186"/>
      <c r="GU369" s="1186"/>
      <c r="GV369" s="1186"/>
      <c r="GW369" s="1186"/>
      <c r="GX369" s="1186"/>
      <c r="GY369" s="1218"/>
      <c r="GZ369" s="364">
        <f t="shared" si="300"/>
        <v>0</v>
      </c>
      <c r="HA369" s="365">
        <f t="shared" si="301"/>
        <v>0</v>
      </c>
      <c r="HB369" s="366">
        <f t="shared" si="302"/>
        <v>0</v>
      </c>
      <c r="HC369" s="366">
        <v>60</v>
      </c>
      <c r="HD369" s="365">
        <v>294</v>
      </c>
      <c r="HE369" s="365">
        <v>250</v>
      </c>
      <c r="HF369" s="54"/>
      <c r="HG369" s="708">
        <v>29.99</v>
      </c>
      <c r="HH369" s="708">
        <v>7.79</v>
      </c>
      <c r="HI369" s="709">
        <f t="shared" si="303"/>
        <v>0</v>
      </c>
      <c r="HJ369" s="710">
        <v>56.57</v>
      </c>
      <c r="HK369" s="710">
        <v>45</v>
      </c>
      <c r="HL369" s="738">
        <f t="shared" si="304"/>
        <v>0.137815415860364</v>
      </c>
      <c r="HM369" s="739"/>
      <c r="HN369" s="739"/>
      <c r="HO369" s="739">
        <v>45</v>
      </c>
      <c r="HP369" s="740">
        <f t="shared" si="305"/>
        <v>270</v>
      </c>
      <c r="HQ369" s="738">
        <f t="shared" si="306"/>
        <v>0.137815415860364</v>
      </c>
      <c r="HR369" s="741"/>
      <c r="HS369" s="742">
        <v>44927</v>
      </c>
      <c r="HT369" s="739">
        <f ca="1" t="shared" si="307"/>
        <v>5</v>
      </c>
      <c r="HU369" s="739">
        <f ca="1" t="shared" si="308"/>
        <v>150</v>
      </c>
      <c r="HV369" s="739">
        <v>6</v>
      </c>
      <c r="HW369" s="739">
        <f t="shared" si="291"/>
        <v>0</v>
      </c>
      <c r="HX369" s="761">
        <f t="shared" si="309"/>
        <v>0</v>
      </c>
      <c r="HY369" s="739">
        <f ca="1" t="shared" si="310"/>
        <v>0</v>
      </c>
      <c r="HZ369" s="739">
        <f t="shared" si="271"/>
        <v>6</v>
      </c>
      <c r="IA369" s="739"/>
      <c r="IB369" s="739">
        <f ca="1" t="shared" si="292"/>
        <v>0</v>
      </c>
      <c r="IC369" s="769">
        <f ca="1" t="shared" si="293"/>
        <v>0</v>
      </c>
      <c r="ID369" s="769" t="e">
        <f ca="1" t="shared" si="294"/>
        <v>#DIV/0!</v>
      </c>
      <c r="IE369" s="739"/>
      <c r="IF369" s="739"/>
      <c r="IG369" s="739"/>
      <c r="IH369" s="739"/>
      <c r="II369" s="739"/>
      <c r="IJ369" s="739"/>
      <c r="IK369" s="739"/>
      <c r="IL369" s="743"/>
      <c r="IM369" s="743"/>
      <c r="IN369" s="743"/>
      <c r="IO369" s="743"/>
      <c r="IP369" s="743"/>
      <c r="IQ369" s="739"/>
      <c r="IR369" s="739"/>
      <c r="IS369" s="739"/>
      <c r="IT369" s="739"/>
      <c r="IU369" s="739"/>
      <c r="IV369" s="739"/>
      <c r="IW369" s="739"/>
      <c r="IX369" s="739"/>
      <c r="IY369" s="739"/>
      <c r="IZ369" s="739"/>
      <c r="JA369" s="739"/>
      <c r="JB369" s="743">
        <v>0</v>
      </c>
      <c r="JC369" s="743">
        <v>0</v>
      </c>
      <c r="JD369" s="743">
        <v>0</v>
      </c>
      <c r="JE369" s="743">
        <v>0</v>
      </c>
      <c r="JF369" s="743">
        <v>0</v>
      </c>
      <c r="JG369" s="739">
        <v>0</v>
      </c>
      <c r="JH369" s="739">
        <v>0</v>
      </c>
      <c r="JI369" s="739">
        <v>0</v>
      </c>
      <c r="JJ369" s="739">
        <v>0</v>
      </c>
      <c r="JK369" s="739">
        <v>0</v>
      </c>
      <c r="JL369" s="739">
        <v>0</v>
      </c>
      <c r="JM369" s="739">
        <v>60</v>
      </c>
      <c r="JN369" s="28">
        <f t="shared" si="311"/>
        <v>60</v>
      </c>
      <c r="JO369" s="28">
        <f t="shared" si="312"/>
        <v>0</v>
      </c>
      <c r="JP369" s="28"/>
      <c r="JQ369" s="28"/>
      <c r="JR369" s="28"/>
      <c r="JS369" s="28"/>
      <c r="JT369" s="28"/>
      <c r="JU369" s="28"/>
      <c r="JV369" s="28"/>
      <c r="JW369" s="28"/>
      <c r="JX369" s="28"/>
      <c r="JY369" s="28"/>
      <c r="JZ369" s="28"/>
      <c r="KA369" s="28"/>
      <c r="KB369" s="28"/>
      <c r="KC369" s="28"/>
      <c r="KD369" s="28"/>
      <c r="KE369" s="824"/>
    </row>
    <row r="370" s="786" customFormat="1" hidden="1" customHeight="1" spans="1:291">
      <c r="A370" s="847" t="s">
        <v>2306</v>
      </c>
      <c r="B370" s="343"/>
      <c r="C370" s="95" t="s">
        <v>2307</v>
      </c>
      <c r="D370" s="95" t="s">
        <v>2308</v>
      </c>
      <c r="E370" s="411"/>
      <c r="F370" s="1235" t="s">
        <v>696</v>
      </c>
      <c r="G370" s="112" t="s">
        <v>697</v>
      </c>
      <c r="H370" s="1060" t="s">
        <v>698</v>
      </c>
      <c r="I370" s="99">
        <f t="shared" si="295"/>
        <v>0</v>
      </c>
      <c r="J370" s="1129">
        <v>138</v>
      </c>
      <c r="K370" s="1130">
        <f t="shared" si="296"/>
        <v>138</v>
      </c>
      <c r="L370" s="1131">
        <f t="shared" si="297"/>
        <v>138</v>
      </c>
      <c r="M370" s="1132"/>
      <c r="N370" s="1133"/>
      <c r="O370" s="1139"/>
      <c r="P370" s="1138">
        <f t="shared" si="298"/>
        <v>0</v>
      </c>
      <c r="Q370" s="1154">
        <f t="shared" si="299"/>
        <v>0</v>
      </c>
      <c r="R370" s="1156"/>
      <c r="S370" s="1237"/>
      <c r="T370" s="1237"/>
      <c r="U370" s="1237"/>
      <c r="V370" s="1237"/>
      <c r="W370" s="1237"/>
      <c r="X370" s="1237"/>
      <c r="Y370" s="1237"/>
      <c r="Z370" s="1237"/>
      <c r="AA370" s="1156"/>
      <c r="AB370" s="1167"/>
      <c r="AC370" s="1156"/>
      <c r="AD370" s="1156"/>
      <c r="AE370" s="1156"/>
      <c r="AF370" s="1156"/>
      <c r="AG370" s="1156"/>
      <c r="AH370" s="1156"/>
      <c r="AI370" s="1156"/>
      <c r="AJ370" s="1156"/>
      <c r="AK370" s="1156"/>
      <c r="AL370" s="1156"/>
      <c r="AM370" s="1156"/>
      <c r="AN370" s="1156"/>
      <c r="AO370" s="1156"/>
      <c r="AP370" s="1156"/>
      <c r="AQ370" s="1156"/>
      <c r="AR370" s="1156"/>
      <c r="AS370" s="1179"/>
      <c r="AT370" s="1177"/>
      <c r="AU370" s="1178"/>
      <c r="AV370" s="1178"/>
      <c r="AW370" s="1178"/>
      <c r="AX370" s="1178"/>
      <c r="AY370" s="1178"/>
      <c r="AZ370" s="1178"/>
      <c r="BA370" s="1178"/>
      <c r="BB370" s="1178"/>
      <c r="BC370" s="1178"/>
      <c r="BD370" s="1178"/>
      <c r="BE370" s="1178"/>
      <c r="BF370" s="1178"/>
      <c r="BG370" s="1178"/>
      <c r="BH370" s="1178"/>
      <c r="BI370" s="1178"/>
      <c r="BJ370" s="1178"/>
      <c r="BK370" s="1186"/>
      <c r="BL370" s="1187">
        <v>-138</v>
      </c>
      <c r="BM370" s="1187"/>
      <c r="BN370" s="1187"/>
      <c r="BO370" s="1187"/>
      <c r="BP370" s="1187"/>
      <c r="BQ370" s="1187"/>
      <c r="BR370" s="1187"/>
      <c r="BS370" s="1187"/>
      <c r="BT370" s="1187"/>
      <c r="BU370" s="1187"/>
      <c r="BV370" s="1191"/>
      <c r="BW370" s="1186"/>
      <c r="BX370" s="1186"/>
      <c r="BY370" s="1186"/>
      <c r="BZ370" s="1186"/>
      <c r="CA370" s="1186"/>
      <c r="CB370" s="1186"/>
      <c r="CC370" s="1186"/>
      <c r="CD370" s="1186"/>
      <c r="CE370" s="1186"/>
      <c r="CF370" s="1186"/>
      <c r="CG370" s="1186"/>
      <c r="CH370" s="1186"/>
      <c r="CI370" s="1186"/>
      <c r="CJ370" s="1186"/>
      <c r="CK370" s="1186"/>
      <c r="CL370" s="1186"/>
      <c r="CM370" s="1186"/>
      <c r="CN370" s="1186"/>
      <c r="CO370" s="1186"/>
      <c r="CP370" s="1186"/>
      <c r="CQ370" s="1186"/>
      <c r="CR370" s="1186"/>
      <c r="CS370" s="1186"/>
      <c r="CT370" s="1186"/>
      <c r="CU370" s="1186"/>
      <c r="CV370" s="1186"/>
      <c r="CW370" s="1186"/>
      <c r="CX370" s="1186"/>
      <c r="CY370" s="1186"/>
      <c r="CZ370" s="1186"/>
      <c r="DA370" s="1186"/>
      <c r="DB370" s="1186"/>
      <c r="DC370" s="1186"/>
      <c r="DD370" s="1186"/>
      <c r="DE370" s="1186"/>
      <c r="DF370" s="1186"/>
      <c r="DG370" s="1186"/>
      <c r="DH370" s="1186"/>
      <c r="DI370" s="1186"/>
      <c r="DJ370" s="1186"/>
      <c r="DK370" s="1186"/>
      <c r="DL370" s="1186"/>
      <c r="DM370" s="1186"/>
      <c r="DN370" s="1186"/>
      <c r="DO370" s="1186"/>
      <c r="DP370" s="1186"/>
      <c r="DQ370" s="1186"/>
      <c r="DR370" s="1186"/>
      <c r="DS370" s="1186"/>
      <c r="DT370" s="1186"/>
      <c r="DU370" s="1186"/>
      <c r="DV370" s="1186"/>
      <c r="DW370" s="1186"/>
      <c r="DX370" s="1186"/>
      <c r="DY370" s="1186"/>
      <c r="DZ370" s="1186"/>
      <c r="EA370" s="1186"/>
      <c r="EB370" s="1186"/>
      <c r="EC370" s="1186"/>
      <c r="ED370" s="1186"/>
      <c r="EE370" s="1186"/>
      <c r="EF370" s="1186"/>
      <c r="EG370" s="1186"/>
      <c r="EH370" s="1186"/>
      <c r="EI370" s="1186"/>
      <c r="EJ370" s="1186"/>
      <c r="EK370" s="1197"/>
      <c r="EL370" s="1198"/>
      <c r="EM370" s="1186"/>
      <c r="EN370" s="1186"/>
      <c r="EO370" s="1186"/>
      <c r="EP370" s="1186"/>
      <c r="EQ370" s="1186"/>
      <c r="ER370" s="1186"/>
      <c r="ES370" s="1186"/>
      <c r="ET370" s="1186"/>
      <c r="EU370" s="1186"/>
      <c r="EV370" s="1186"/>
      <c r="EW370" s="1186"/>
      <c r="EX370" s="1186"/>
      <c r="EY370" s="1186"/>
      <c r="EZ370" s="1186"/>
      <c r="FA370" s="1186"/>
      <c r="FB370" s="1186"/>
      <c r="FC370" s="1209"/>
      <c r="FD370" s="1186"/>
      <c r="FE370" s="1186"/>
      <c r="FF370" s="1186"/>
      <c r="FG370" s="1186"/>
      <c r="FH370" s="1186"/>
      <c r="FI370" s="1186"/>
      <c r="FJ370" s="1186"/>
      <c r="FK370" s="1186"/>
      <c r="FL370" s="1209"/>
      <c r="FM370" s="1186"/>
      <c r="FN370" s="1186"/>
      <c r="FO370" s="1186"/>
      <c r="FP370" s="1186"/>
      <c r="FQ370" s="1186"/>
      <c r="FR370" s="1186"/>
      <c r="FS370" s="1186"/>
      <c r="FT370" s="1186"/>
      <c r="FU370" s="1186"/>
      <c r="FV370" s="1186"/>
      <c r="FW370" s="1186"/>
      <c r="FX370" s="1186"/>
      <c r="FY370" s="1186"/>
      <c r="FZ370" s="1186"/>
      <c r="GA370" s="1186"/>
      <c r="GB370" s="1186"/>
      <c r="GC370" s="1186"/>
      <c r="GD370" s="1186"/>
      <c r="GE370" s="1186"/>
      <c r="GF370" s="1186"/>
      <c r="GG370" s="1186"/>
      <c r="GH370" s="1186"/>
      <c r="GI370" s="1186"/>
      <c r="GJ370" s="1186"/>
      <c r="GK370" s="1186"/>
      <c r="GL370" s="1186"/>
      <c r="GM370" s="1186"/>
      <c r="GN370" s="1186"/>
      <c r="GO370" s="1186"/>
      <c r="GP370" s="1186"/>
      <c r="GQ370" s="1186"/>
      <c r="GR370" s="1186"/>
      <c r="GS370" s="1186"/>
      <c r="GT370" s="1186"/>
      <c r="GU370" s="1186"/>
      <c r="GV370" s="1186"/>
      <c r="GW370" s="1186"/>
      <c r="GX370" s="1186"/>
      <c r="GY370" s="1218"/>
      <c r="GZ370" s="364">
        <f t="shared" si="300"/>
        <v>0</v>
      </c>
      <c r="HA370" s="365">
        <f t="shared" si="301"/>
        <v>0</v>
      </c>
      <c r="HB370" s="366">
        <f t="shared" si="302"/>
        <v>0</v>
      </c>
      <c r="HC370" s="366">
        <v>60</v>
      </c>
      <c r="HD370" s="365">
        <v>240</v>
      </c>
      <c r="HE370" s="365">
        <v>394</v>
      </c>
      <c r="HF370" s="54"/>
      <c r="HG370" s="708">
        <v>29.99</v>
      </c>
      <c r="HH370" s="708">
        <v>7.79</v>
      </c>
      <c r="HI370" s="709">
        <f t="shared" si="303"/>
        <v>0</v>
      </c>
      <c r="HJ370" s="710">
        <v>56.57</v>
      </c>
      <c r="HK370" s="710">
        <v>45</v>
      </c>
      <c r="HL370" s="738">
        <f t="shared" si="304"/>
        <v>0.137815415860364</v>
      </c>
      <c r="HM370" s="739"/>
      <c r="HN370" s="739"/>
      <c r="HO370" s="739">
        <v>45</v>
      </c>
      <c r="HP370" s="740">
        <f t="shared" si="305"/>
        <v>6210</v>
      </c>
      <c r="HQ370" s="738">
        <f t="shared" si="306"/>
        <v>0.137815415860364</v>
      </c>
      <c r="HR370" s="741"/>
      <c r="HS370" s="742">
        <v>44927</v>
      </c>
      <c r="HT370" s="739">
        <f ca="1" t="shared" si="307"/>
        <v>5</v>
      </c>
      <c r="HU370" s="739">
        <f ca="1" t="shared" si="308"/>
        <v>150</v>
      </c>
      <c r="HV370" s="739">
        <v>138</v>
      </c>
      <c r="HW370" s="739">
        <f t="shared" si="291"/>
        <v>0</v>
      </c>
      <c r="HX370" s="761">
        <f t="shared" si="309"/>
        <v>0</v>
      </c>
      <c r="HY370" s="739">
        <f ca="1" t="shared" si="310"/>
        <v>0</v>
      </c>
      <c r="HZ370" s="739">
        <f t="shared" si="271"/>
        <v>138</v>
      </c>
      <c r="IA370" s="739"/>
      <c r="IB370" s="739">
        <f ca="1" t="shared" si="292"/>
        <v>0</v>
      </c>
      <c r="IC370" s="769">
        <f ca="1" t="shared" si="293"/>
        <v>0</v>
      </c>
      <c r="ID370" s="769" t="e">
        <f ca="1" t="shared" si="294"/>
        <v>#DIV/0!</v>
      </c>
      <c r="IE370" s="739"/>
      <c r="IF370" s="739"/>
      <c r="IG370" s="739"/>
      <c r="IH370" s="739"/>
      <c r="II370" s="739"/>
      <c r="IJ370" s="739"/>
      <c r="IK370" s="739"/>
      <c r="IL370" s="743"/>
      <c r="IM370" s="743"/>
      <c r="IN370" s="743"/>
      <c r="IO370" s="743"/>
      <c r="IP370" s="743"/>
      <c r="IQ370" s="739"/>
      <c r="IR370" s="739"/>
      <c r="IS370" s="739"/>
      <c r="IT370" s="739"/>
      <c r="IU370" s="739"/>
      <c r="IV370" s="739"/>
      <c r="IW370" s="739"/>
      <c r="IX370" s="739"/>
      <c r="IY370" s="739"/>
      <c r="IZ370" s="739"/>
      <c r="JA370" s="739"/>
      <c r="JB370" s="743">
        <v>0</v>
      </c>
      <c r="JC370" s="743">
        <v>0</v>
      </c>
      <c r="JD370" s="743">
        <v>0</v>
      </c>
      <c r="JE370" s="743">
        <v>0</v>
      </c>
      <c r="JF370" s="743">
        <v>0</v>
      </c>
      <c r="JG370" s="739">
        <v>0</v>
      </c>
      <c r="JH370" s="739">
        <v>0</v>
      </c>
      <c r="JI370" s="739">
        <v>0</v>
      </c>
      <c r="JJ370" s="739">
        <v>0</v>
      </c>
      <c r="JK370" s="739">
        <v>0</v>
      </c>
      <c r="JL370" s="739">
        <v>0</v>
      </c>
      <c r="JM370" s="739">
        <v>60</v>
      </c>
      <c r="JN370" s="28">
        <f t="shared" si="311"/>
        <v>60</v>
      </c>
      <c r="JO370" s="28">
        <f t="shared" si="312"/>
        <v>0</v>
      </c>
      <c r="JP370" s="28"/>
      <c r="JQ370" s="28"/>
      <c r="JR370" s="28"/>
      <c r="JS370" s="28"/>
      <c r="JT370" s="28"/>
      <c r="JU370" s="28"/>
      <c r="JV370" s="28"/>
      <c r="JW370" s="28"/>
      <c r="JX370" s="28"/>
      <c r="JY370" s="28"/>
      <c r="JZ370" s="28"/>
      <c r="KA370" s="28"/>
      <c r="KB370" s="28"/>
      <c r="KC370" s="28"/>
      <c r="KD370" s="28"/>
      <c r="KE370" s="824"/>
    </row>
    <row r="371" s="786" customFormat="1" hidden="1" customHeight="1" spans="1:291">
      <c r="A371" s="847" t="s">
        <v>1334</v>
      </c>
      <c r="B371" s="343"/>
      <c r="C371" s="95" t="s">
        <v>1917</v>
      </c>
      <c r="D371" s="95" t="s">
        <v>2249</v>
      </c>
      <c r="E371" s="411"/>
      <c r="F371" s="1235" t="s">
        <v>2309</v>
      </c>
      <c r="G371" s="112" t="s">
        <v>898</v>
      </c>
      <c r="H371" s="1263" t="s">
        <v>898</v>
      </c>
      <c r="I371" s="99">
        <f t="shared" si="295"/>
        <v>0</v>
      </c>
      <c r="J371" s="1129">
        <v>34</v>
      </c>
      <c r="K371" s="1130">
        <f t="shared" ref="K371:K389" si="313">(N371+O371+P371+Q371)-SUM(AT371:GY371)</f>
        <v>34</v>
      </c>
      <c r="L371" s="1131">
        <f t="shared" ref="L371:L389" si="314">(N371+O371+Q371)-SUM(AT371:GY371)</f>
        <v>34</v>
      </c>
      <c r="M371" s="1132"/>
      <c r="N371" s="1137"/>
      <c r="O371" s="1134"/>
      <c r="P371" s="1135">
        <f t="shared" ref="P371:P388" si="315">SUM(R371:AA371)</f>
        <v>0</v>
      </c>
      <c r="Q371" s="1154">
        <f t="shared" ref="Q371:Q388" si="316">SUM(AB371:AS371)</f>
        <v>0</v>
      </c>
      <c r="R371" s="1153"/>
      <c r="S371" s="1237"/>
      <c r="T371" s="1237"/>
      <c r="U371" s="1237"/>
      <c r="V371" s="1237"/>
      <c r="W371" s="1237"/>
      <c r="X371" s="1237"/>
      <c r="Y371" s="1237"/>
      <c r="Z371" s="1237"/>
      <c r="AA371" s="1153"/>
      <c r="AB371" s="1166"/>
      <c r="AC371" s="1153"/>
      <c r="AD371" s="1153"/>
      <c r="AE371" s="1153"/>
      <c r="AF371" s="1153"/>
      <c r="AG371" s="1153"/>
      <c r="AH371" s="1153"/>
      <c r="AI371" s="1153"/>
      <c r="AJ371" s="1153"/>
      <c r="AK371" s="1153"/>
      <c r="AL371" s="1153"/>
      <c r="AM371" s="1153"/>
      <c r="AN371" s="1153"/>
      <c r="AO371" s="1153"/>
      <c r="AP371" s="1153"/>
      <c r="AQ371" s="1153"/>
      <c r="AR371" s="1153"/>
      <c r="AS371" s="1176"/>
      <c r="AT371" s="1177"/>
      <c r="AU371" s="1178"/>
      <c r="AV371" s="1178"/>
      <c r="AW371" s="1178"/>
      <c r="AX371" s="1178"/>
      <c r="AY371" s="1178"/>
      <c r="AZ371" s="1178"/>
      <c r="BA371" s="1178"/>
      <c r="BB371" s="1178"/>
      <c r="BC371" s="1178"/>
      <c r="BD371" s="1178"/>
      <c r="BE371" s="1178"/>
      <c r="BF371" s="1178"/>
      <c r="BG371" s="1178"/>
      <c r="BH371" s="1178"/>
      <c r="BI371" s="1178"/>
      <c r="BJ371" s="1178"/>
      <c r="BK371" s="1186"/>
      <c r="BL371" s="1187">
        <v>-34</v>
      </c>
      <c r="BM371" s="1187"/>
      <c r="BN371" s="1187"/>
      <c r="BO371" s="1187"/>
      <c r="BP371" s="1187"/>
      <c r="BQ371" s="1187"/>
      <c r="BR371" s="1187"/>
      <c r="BS371" s="1187"/>
      <c r="BT371" s="1187"/>
      <c r="BU371" s="1187"/>
      <c r="BV371" s="1191"/>
      <c r="BW371" s="1186"/>
      <c r="BX371" s="1186"/>
      <c r="BY371" s="1186"/>
      <c r="BZ371" s="1186"/>
      <c r="CA371" s="1186"/>
      <c r="CB371" s="1186"/>
      <c r="CC371" s="1186"/>
      <c r="CD371" s="1186"/>
      <c r="CE371" s="1186"/>
      <c r="CF371" s="1186"/>
      <c r="CG371" s="1186"/>
      <c r="CH371" s="1186"/>
      <c r="CI371" s="1186"/>
      <c r="CJ371" s="1186"/>
      <c r="CK371" s="1186"/>
      <c r="CL371" s="1186"/>
      <c r="CM371" s="1186"/>
      <c r="CN371" s="1186"/>
      <c r="CO371" s="1186"/>
      <c r="CP371" s="1186"/>
      <c r="CQ371" s="1186"/>
      <c r="CR371" s="1186"/>
      <c r="CS371" s="1186"/>
      <c r="CT371" s="1186"/>
      <c r="CU371" s="1186"/>
      <c r="CV371" s="1186"/>
      <c r="CW371" s="1186"/>
      <c r="CX371" s="1186"/>
      <c r="CY371" s="1186"/>
      <c r="CZ371" s="1186"/>
      <c r="DA371" s="1186"/>
      <c r="DB371" s="1186"/>
      <c r="DC371" s="1186"/>
      <c r="DD371" s="1186"/>
      <c r="DE371" s="1186"/>
      <c r="DF371" s="1186"/>
      <c r="DG371" s="1186"/>
      <c r="DH371" s="1186"/>
      <c r="DI371" s="1186"/>
      <c r="DJ371" s="1186"/>
      <c r="DK371" s="1186"/>
      <c r="DL371" s="1186"/>
      <c r="DM371" s="1186"/>
      <c r="DN371" s="1186"/>
      <c r="DO371" s="1186"/>
      <c r="DP371" s="1186"/>
      <c r="DQ371" s="1186"/>
      <c r="DR371" s="1186"/>
      <c r="DS371" s="1186"/>
      <c r="DT371" s="1186"/>
      <c r="DU371" s="1186"/>
      <c r="DV371" s="1186"/>
      <c r="DW371" s="1186"/>
      <c r="DX371" s="1186"/>
      <c r="DY371" s="1186"/>
      <c r="DZ371" s="1186"/>
      <c r="EA371" s="1186"/>
      <c r="EB371" s="1186"/>
      <c r="EC371" s="1186"/>
      <c r="ED371" s="1186"/>
      <c r="EE371" s="1186"/>
      <c r="EF371" s="1186"/>
      <c r="EG371" s="1186"/>
      <c r="EH371" s="1186"/>
      <c r="EI371" s="1186"/>
      <c r="EJ371" s="1186"/>
      <c r="EK371" s="1197"/>
      <c r="EL371" s="1198"/>
      <c r="EM371" s="1186"/>
      <c r="EN371" s="1186"/>
      <c r="EO371" s="1186"/>
      <c r="EP371" s="1186"/>
      <c r="EQ371" s="1186"/>
      <c r="ER371" s="1186"/>
      <c r="ES371" s="1186"/>
      <c r="ET371" s="1186"/>
      <c r="EU371" s="1186"/>
      <c r="EV371" s="1186"/>
      <c r="EW371" s="1186"/>
      <c r="EX371" s="1186"/>
      <c r="EY371" s="1186"/>
      <c r="EZ371" s="1186"/>
      <c r="FA371" s="1186"/>
      <c r="FB371" s="1186"/>
      <c r="FC371" s="1209"/>
      <c r="FD371" s="1186"/>
      <c r="FE371" s="1186"/>
      <c r="FF371" s="1186"/>
      <c r="FG371" s="1186"/>
      <c r="FH371" s="1186"/>
      <c r="FI371" s="1186"/>
      <c r="FJ371" s="1186"/>
      <c r="FK371" s="1186"/>
      <c r="FL371" s="1209"/>
      <c r="FM371" s="1186"/>
      <c r="FN371" s="1186"/>
      <c r="FO371" s="1186"/>
      <c r="FP371" s="1186"/>
      <c r="FQ371" s="1186"/>
      <c r="FR371" s="1186"/>
      <c r="FS371" s="1186"/>
      <c r="FT371" s="1186"/>
      <c r="FU371" s="1186"/>
      <c r="FV371" s="1186"/>
      <c r="FW371" s="1186"/>
      <c r="FX371" s="1186"/>
      <c r="FY371" s="1186"/>
      <c r="FZ371" s="1186"/>
      <c r="GA371" s="1186"/>
      <c r="GB371" s="1186"/>
      <c r="GC371" s="1186"/>
      <c r="GD371" s="1186"/>
      <c r="GE371" s="1186"/>
      <c r="GF371" s="1186"/>
      <c r="GG371" s="1186"/>
      <c r="GH371" s="1186"/>
      <c r="GI371" s="1186"/>
      <c r="GJ371" s="1186"/>
      <c r="GK371" s="1186"/>
      <c r="GL371" s="1186"/>
      <c r="GM371" s="1186"/>
      <c r="GN371" s="1186"/>
      <c r="GO371" s="1186"/>
      <c r="GP371" s="1186"/>
      <c r="GQ371" s="1186"/>
      <c r="GR371" s="1186"/>
      <c r="GS371" s="1186"/>
      <c r="GT371" s="1186"/>
      <c r="GU371" s="1186"/>
      <c r="GV371" s="1186"/>
      <c r="GW371" s="1186"/>
      <c r="GX371" s="1186"/>
      <c r="GY371" s="1218"/>
      <c r="GZ371" s="364">
        <f t="shared" si="300"/>
        <v>0</v>
      </c>
      <c r="HA371" s="365">
        <f t="shared" si="301"/>
        <v>0</v>
      </c>
      <c r="HB371" s="366">
        <f t="shared" si="302"/>
        <v>0</v>
      </c>
      <c r="HC371" s="366">
        <v>0</v>
      </c>
      <c r="HD371" s="365">
        <v>216</v>
      </c>
      <c r="HE371" s="365">
        <v>0</v>
      </c>
      <c r="HF371" s="54"/>
      <c r="HG371" s="708"/>
      <c r="HH371" s="708">
        <v>0.23</v>
      </c>
      <c r="HI371" s="709">
        <f t="shared" ref="HI371:HI410" si="317">HH371*HW371</f>
        <v>0</v>
      </c>
      <c r="HJ371" s="710"/>
      <c r="HK371" s="710">
        <v>1.73</v>
      </c>
      <c r="HL371" s="738">
        <f t="shared" si="304"/>
        <v>-0.122647631408176</v>
      </c>
      <c r="HM371" s="739"/>
      <c r="HN371" s="739"/>
      <c r="HO371" s="739">
        <v>1.73</v>
      </c>
      <c r="HP371" s="740">
        <f t="shared" ref="HP371:HP380" si="318">HK371*HZ371</f>
        <v>58.82</v>
      </c>
      <c r="HQ371" s="738">
        <f t="shared" si="306"/>
        <v>-0.122647631408176</v>
      </c>
      <c r="HR371" s="741"/>
      <c r="HS371" s="742">
        <v>44927</v>
      </c>
      <c r="HT371" s="739">
        <f ca="1" t="shared" si="307"/>
        <v>5</v>
      </c>
      <c r="HU371" s="739">
        <f ca="1" t="shared" si="308"/>
        <v>150</v>
      </c>
      <c r="HV371" s="739">
        <v>34</v>
      </c>
      <c r="HW371" s="739">
        <f t="shared" ref="HW371:HW423" si="319">HB371</f>
        <v>0</v>
      </c>
      <c r="HX371" s="761">
        <f t="shared" ref="HX371:HX410" si="320">HW371/((HV371+HZ371)/2)</f>
        <v>0</v>
      </c>
      <c r="HY371" s="739">
        <f ca="1" t="shared" ref="HY371:HY410" si="321">HX371/HU371*365</f>
        <v>0</v>
      </c>
      <c r="HZ371" s="739">
        <f t="shared" ref="HZ371:HZ432" si="322">K371</f>
        <v>34</v>
      </c>
      <c r="IA371" s="739"/>
      <c r="IB371" s="739">
        <f ca="1" t="shared" si="292"/>
        <v>0</v>
      </c>
      <c r="IC371" s="769">
        <f ca="1" t="shared" si="293"/>
        <v>0</v>
      </c>
      <c r="ID371" s="769" t="e">
        <f ca="1" t="shared" si="294"/>
        <v>#DIV/0!</v>
      </c>
      <c r="IE371" s="739"/>
      <c r="IF371" s="739"/>
      <c r="IG371" s="739"/>
      <c r="IH371" s="739"/>
      <c r="II371" s="739"/>
      <c r="IJ371" s="739"/>
      <c r="IK371" s="739"/>
      <c r="IL371" s="743"/>
      <c r="IM371" s="743"/>
      <c r="IN371" s="743"/>
      <c r="IO371" s="743"/>
      <c r="IP371" s="743"/>
      <c r="IQ371" s="739"/>
      <c r="IR371" s="739"/>
      <c r="IS371" s="739"/>
      <c r="IT371" s="739"/>
      <c r="IU371" s="739"/>
      <c r="IV371" s="739"/>
      <c r="IW371" s="739"/>
      <c r="IX371" s="739"/>
      <c r="IY371" s="739"/>
      <c r="IZ371" s="739"/>
      <c r="JA371" s="739"/>
      <c r="JB371" s="743">
        <v>0</v>
      </c>
      <c r="JC371" s="743">
        <v>0</v>
      </c>
      <c r="JD371" s="743">
        <v>0</v>
      </c>
      <c r="JE371" s="743">
        <v>0</v>
      </c>
      <c r="JF371" s="743">
        <v>0</v>
      </c>
      <c r="JG371" s="739">
        <v>0</v>
      </c>
      <c r="JH371" s="739">
        <v>0</v>
      </c>
      <c r="JI371" s="739">
        <v>0</v>
      </c>
      <c r="JJ371" s="739">
        <v>0</v>
      </c>
      <c r="JK371" s="739">
        <v>0</v>
      </c>
      <c r="JL371" s="739">
        <v>0</v>
      </c>
      <c r="JM371" s="739">
        <v>0</v>
      </c>
      <c r="JN371" s="28">
        <f t="shared" si="311"/>
        <v>0</v>
      </c>
      <c r="JO371" s="28">
        <f t="shared" si="312"/>
        <v>0</v>
      </c>
      <c r="JP371" s="28"/>
      <c r="JQ371" s="28"/>
      <c r="JR371" s="28"/>
      <c r="JS371" s="28"/>
      <c r="JT371" s="28"/>
      <c r="JU371" s="28"/>
      <c r="JV371" s="28"/>
      <c r="JW371" s="28"/>
      <c r="JX371" s="28"/>
      <c r="JY371" s="28"/>
      <c r="JZ371" s="28"/>
      <c r="KA371" s="28"/>
      <c r="KB371" s="28"/>
      <c r="KC371" s="28"/>
      <c r="KD371" s="28"/>
      <c r="KE371" s="824"/>
    </row>
    <row r="372" s="786" customFormat="1" hidden="1" customHeight="1" spans="1:291">
      <c r="A372" s="847" t="s">
        <v>1334</v>
      </c>
      <c r="B372" s="343"/>
      <c r="C372" s="95" t="s">
        <v>1917</v>
      </c>
      <c r="D372" s="95" t="s">
        <v>2249</v>
      </c>
      <c r="E372" s="411"/>
      <c r="F372" s="1235" t="s">
        <v>2310</v>
      </c>
      <c r="G372" s="112" t="s">
        <v>898</v>
      </c>
      <c r="H372" s="1263" t="s">
        <v>898</v>
      </c>
      <c r="I372" s="99">
        <f t="shared" si="295"/>
        <v>0</v>
      </c>
      <c r="J372" s="1129">
        <v>0</v>
      </c>
      <c r="K372" s="1130">
        <f t="shared" si="313"/>
        <v>0</v>
      </c>
      <c r="L372" s="1131">
        <f t="shared" si="314"/>
        <v>0</v>
      </c>
      <c r="M372" s="1132"/>
      <c r="N372" s="1137"/>
      <c r="O372" s="1134"/>
      <c r="P372" s="1135">
        <f t="shared" si="315"/>
        <v>0</v>
      </c>
      <c r="Q372" s="1154">
        <f t="shared" si="316"/>
        <v>0</v>
      </c>
      <c r="R372" s="1153"/>
      <c r="S372" s="1237"/>
      <c r="T372" s="1237"/>
      <c r="U372" s="1237"/>
      <c r="V372" s="1237"/>
      <c r="W372" s="1237"/>
      <c r="X372" s="1237"/>
      <c r="Y372" s="1237"/>
      <c r="Z372" s="1237"/>
      <c r="AA372" s="1153"/>
      <c r="AB372" s="1166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153"/>
      <c r="AO372" s="1153"/>
      <c r="AP372" s="1153"/>
      <c r="AQ372" s="1153"/>
      <c r="AR372" s="1153"/>
      <c r="AS372" s="1176"/>
      <c r="AT372" s="1177"/>
      <c r="AU372" s="1178"/>
      <c r="AV372" s="1178"/>
      <c r="AW372" s="1178"/>
      <c r="AX372" s="1178"/>
      <c r="AY372" s="1178"/>
      <c r="AZ372" s="1178"/>
      <c r="BA372" s="1178"/>
      <c r="BB372" s="1178"/>
      <c r="BC372" s="1178"/>
      <c r="BD372" s="1178"/>
      <c r="BE372" s="1178"/>
      <c r="BF372" s="1178"/>
      <c r="BG372" s="1178"/>
      <c r="BH372" s="1178"/>
      <c r="BI372" s="1178"/>
      <c r="BJ372" s="1178"/>
      <c r="BK372" s="1186"/>
      <c r="BL372" s="1187"/>
      <c r="BM372" s="1187"/>
      <c r="BN372" s="1187"/>
      <c r="BO372" s="1187"/>
      <c r="BP372" s="1187"/>
      <c r="BQ372" s="1187"/>
      <c r="BR372" s="1187"/>
      <c r="BS372" s="1187"/>
      <c r="BT372" s="1187"/>
      <c r="BU372" s="1187"/>
      <c r="BV372" s="1191"/>
      <c r="BW372" s="1186"/>
      <c r="BX372" s="1186"/>
      <c r="BY372" s="1186"/>
      <c r="BZ372" s="1186"/>
      <c r="CA372" s="1186"/>
      <c r="CB372" s="1186"/>
      <c r="CC372" s="1186"/>
      <c r="CD372" s="1186"/>
      <c r="CE372" s="1186"/>
      <c r="CF372" s="1186"/>
      <c r="CG372" s="1186"/>
      <c r="CH372" s="1186"/>
      <c r="CI372" s="1186"/>
      <c r="CJ372" s="1186"/>
      <c r="CK372" s="1186"/>
      <c r="CL372" s="1186"/>
      <c r="CM372" s="1186"/>
      <c r="CN372" s="1186"/>
      <c r="CO372" s="1186"/>
      <c r="CP372" s="1186"/>
      <c r="CQ372" s="1186"/>
      <c r="CR372" s="1186"/>
      <c r="CS372" s="1186"/>
      <c r="CT372" s="1186"/>
      <c r="CU372" s="1186"/>
      <c r="CV372" s="1186"/>
      <c r="CW372" s="1186"/>
      <c r="CX372" s="1186"/>
      <c r="CY372" s="1186"/>
      <c r="CZ372" s="1186"/>
      <c r="DA372" s="1186"/>
      <c r="DB372" s="1186"/>
      <c r="DC372" s="1186"/>
      <c r="DD372" s="1186"/>
      <c r="DE372" s="1186"/>
      <c r="DF372" s="1186"/>
      <c r="DG372" s="1186"/>
      <c r="DH372" s="1186"/>
      <c r="DI372" s="1186"/>
      <c r="DJ372" s="1186"/>
      <c r="DK372" s="1186"/>
      <c r="DL372" s="1186"/>
      <c r="DM372" s="1186"/>
      <c r="DN372" s="1186"/>
      <c r="DO372" s="1186"/>
      <c r="DP372" s="1186"/>
      <c r="DQ372" s="1186"/>
      <c r="DR372" s="1186"/>
      <c r="DS372" s="1186"/>
      <c r="DT372" s="1186"/>
      <c r="DU372" s="1186"/>
      <c r="DV372" s="1186"/>
      <c r="DW372" s="1186"/>
      <c r="DX372" s="1186"/>
      <c r="DY372" s="1186"/>
      <c r="DZ372" s="1186"/>
      <c r="EA372" s="1186"/>
      <c r="EB372" s="1186"/>
      <c r="EC372" s="1186"/>
      <c r="ED372" s="1186"/>
      <c r="EE372" s="1186"/>
      <c r="EF372" s="1186"/>
      <c r="EG372" s="1186"/>
      <c r="EH372" s="1186"/>
      <c r="EI372" s="1186"/>
      <c r="EJ372" s="1186"/>
      <c r="EK372" s="1197"/>
      <c r="EL372" s="1198"/>
      <c r="EM372" s="1186"/>
      <c r="EN372" s="1186"/>
      <c r="EO372" s="1186"/>
      <c r="EP372" s="1186"/>
      <c r="EQ372" s="1186"/>
      <c r="ER372" s="1186"/>
      <c r="ES372" s="1186"/>
      <c r="ET372" s="1186"/>
      <c r="EU372" s="1186"/>
      <c r="EV372" s="1186"/>
      <c r="EW372" s="1186"/>
      <c r="EX372" s="1186"/>
      <c r="EY372" s="1186"/>
      <c r="EZ372" s="1186"/>
      <c r="FA372" s="1186"/>
      <c r="FB372" s="1186"/>
      <c r="FC372" s="1209"/>
      <c r="FD372" s="1186"/>
      <c r="FE372" s="1186"/>
      <c r="FF372" s="1186"/>
      <c r="FG372" s="1186"/>
      <c r="FH372" s="1186"/>
      <c r="FI372" s="1186"/>
      <c r="FJ372" s="1186"/>
      <c r="FK372" s="1186"/>
      <c r="FL372" s="1209"/>
      <c r="FM372" s="1186"/>
      <c r="FN372" s="1186"/>
      <c r="FO372" s="1186"/>
      <c r="FP372" s="1186"/>
      <c r="FQ372" s="1186"/>
      <c r="FR372" s="1186"/>
      <c r="FS372" s="1186"/>
      <c r="FT372" s="1186"/>
      <c r="FU372" s="1186"/>
      <c r="FV372" s="1186"/>
      <c r="FW372" s="1186"/>
      <c r="FX372" s="1186"/>
      <c r="FY372" s="1186"/>
      <c r="FZ372" s="1186"/>
      <c r="GA372" s="1186"/>
      <c r="GB372" s="1186"/>
      <c r="GC372" s="1186"/>
      <c r="GD372" s="1186"/>
      <c r="GE372" s="1186"/>
      <c r="GF372" s="1186"/>
      <c r="GG372" s="1186"/>
      <c r="GH372" s="1186"/>
      <c r="GI372" s="1186"/>
      <c r="GJ372" s="1186"/>
      <c r="GK372" s="1186"/>
      <c r="GL372" s="1186"/>
      <c r="GM372" s="1186"/>
      <c r="GN372" s="1186"/>
      <c r="GO372" s="1186"/>
      <c r="GP372" s="1186"/>
      <c r="GQ372" s="1186"/>
      <c r="GR372" s="1186"/>
      <c r="GS372" s="1186"/>
      <c r="GT372" s="1186"/>
      <c r="GU372" s="1186"/>
      <c r="GV372" s="1186"/>
      <c r="GW372" s="1186"/>
      <c r="GX372" s="1186"/>
      <c r="GY372" s="1218"/>
      <c r="GZ372" s="364">
        <f t="shared" si="300"/>
        <v>0</v>
      </c>
      <c r="HA372" s="365">
        <f t="shared" si="301"/>
        <v>0</v>
      </c>
      <c r="HB372" s="366">
        <f t="shared" si="302"/>
        <v>0</v>
      </c>
      <c r="HC372" s="366">
        <v>432</v>
      </c>
      <c r="HD372" s="365">
        <v>840</v>
      </c>
      <c r="HE372" s="365">
        <v>412</v>
      </c>
      <c r="HF372" s="54"/>
      <c r="HG372" s="708"/>
      <c r="HH372" s="708">
        <v>0.23</v>
      </c>
      <c r="HI372" s="709">
        <f t="shared" si="317"/>
        <v>0</v>
      </c>
      <c r="HJ372" s="710"/>
      <c r="HK372" s="710">
        <v>1.73</v>
      </c>
      <c r="HL372" s="738">
        <f t="shared" si="304"/>
        <v>-0.122647631408176</v>
      </c>
      <c r="HM372" s="739"/>
      <c r="HN372" s="739"/>
      <c r="HO372" s="739">
        <v>1.73</v>
      </c>
      <c r="HP372" s="740">
        <f t="shared" si="318"/>
        <v>0</v>
      </c>
      <c r="HQ372" s="738">
        <f t="shared" si="306"/>
        <v>-0.122647631408176</v>
      </c>
      <c r="HR372" s="741"/>
      <c r="HS372" s="742">
        <v>44927</v>
      </c>
      <c r="HT372" s="739">
        <f ca="1" t="shared" si="307"/>
        <v>5</v>
      </c>
      <c r="HU372" s="739">
        <f ca="1" t="shared" si="308"/>
        <v>150</v>
      </c>
      <c r="HV372" s="739">
        <v>0</v>
      </c>
      <c r="HW372" s="739">
        <f t="shared" si="319"/>
        <v>0</v>
      </c>
      <c r="HX372" s="761" t="e">
        <f t="shared" si="320"/>
        <v>#DIV/0!</v>
      </c>
      <c r="HY372" s="739" t="e">
        <f ca="1" t="shared" si="321"/>
        <v>#DIV/0!</v>
      </c>
      <c r="HZ372" s="739">
        <f t="shared" si="322"/>
        <v>0</v>
      </c>
      <c r="IA372" s="739"/>
      <c r="IB372" s="739">
        <f ca="1" t="shared" si="292"/>
        <v>0</v>
      </c>
      <c r="IC372" s="769">
        <f ca="1" t="shared" si="293"/>
        <v>0</v>
      </c>
      <c r="ID372" s="769" t="e">
        <f ca="1" t="shared" si="294"/>
        <v>#DIV/0!</v>
      </c>
      <c r="IE372" s="739"/>
      <c r="IF372" s="739"/>
      <c r="IG372" s="739"/>
      <c r="IH372" s="739"/>
      <c r="II372" s="739"/>
      <c r="IJ372" s="739"/>
      <c r="IK372" s="739"/>
      <c r="IL372" s="743"/>
      <c r="IM372" s="743"/>
      <c r="IN372" s="743"/>
      <c r="IO372" s="743"/>
      <c r="IP372" s="743"/>
      <c r="IQ372" s="739"/>
      <c r="IR372" s="739"/>
      <c r="IS372" s="739"/>
      <c r="IT372" s="739"/>
      <c r="IU372" s="739"/>
      <c r="IV372" s="739"/>
      <c r="IW372" s="739"/>
      <c r="IX372" s="739"/>
      <c r="IY372" s="739"/>
      <c r="IZ372" s="739"/>
      <c r="JA372" s="739"/>
      <c r="JB372" s="743">
        <v>0</v>
      </c>
      <c r="JC372" s="743">
        <v>0</v>
      </c>
      <c r="JD372" s="743">
        <v>0</v>
      </c>
      <c r="JE372" s="743">
        <v>0</v>
      </c>
      <c r="JF372" s="743">
        <v>0</v>
      </c>
      <c r="JG372" s="739">
        <v>0</v>
      </c>
      <c r="JH372" s="739">
        <v>0</v>
      </c>
      <c r="JI372" s="739">
        <v>0</v>
      </c>
      <c r="JJ372" s="739">
        <v>0</v>
      </c>
      <c r="JK372" s="739">
        <v>432</v>
      </c>
      <c r="JL372" s="739">
        <v>0</v>
      </c>
      <c r="JM372" s="739">
        <v>0</v>
      </c>
      <c r="JN372" s="28">
        <f t="shared" si="311"/>
        <v>432</v>
      </c>
      <c r="JO372" s="28">
        <f t="shared" si="312"/>
        <v>0</v>
      </c>
      <c r="JP372" s="28"/>
      <c r="JQ372" s="28"/>
      <c r="JR372" s="28"/>
      <c r="JS372" s="28"/>
      <c r="JT372" s="28"/>
      <c r="JU372" s="28"/>
      <c r="JV372" s="28"/>
      <c r="JW372" s="28"/>
      <c r="JX372" s="28"/>
      <c r="JY372" s="28"/>
      <c r="JZ372" s="28"/>
      <c r="KA372" s="28"/>
      <c r="KB372" s="28"/>
      <c r="KC372" s="28"/>
      <c r="KD372" s="28"/>
      <c r="KE372" s="824"/>
    </row>
    <row r="373" s="786" customFormat="1" hidden="1" customHeight="1" spans="1:291">
      <c r="A373" s="847" t="s">
        <v>1334</v>
      </c>
      <c r="B373" s="343"/>
      <c r="C373" s="95" t="s">
        <v>1917</v>
      </c>
      <c r="D373" s="95" t="s">
        <v>2249</v>
      </c>
      <c r="E373" s="411"/>
      <c r="F373" s="1235" t="s">
        <v>2311</v>
      </c>
      <c r="G373" s="112" t="s">
        <v>875</v>
      </c>
      <c r="H373" s="1060" t="s">
        <v>875</v>
      </c>
      <c r="I373" s="99">
        <f t="shared" si="295"/>
        <v>0</v>
      </c>
      <c r="J373" s="1129">
        <v>0</v>
      </c>
      <c r="K373" s="1130">
        <f t="shared" si="313"/>
        <v>0</v>
      </c>
      <c r="L373" s="1131">
        <f t="shared" si="314"/>
        <v>0</v>
      </c>
      <c r="M373" s="1132"/>
      <c r="N373" s="1137"/>
      <c r="O373" s="1134"/>
      <c r="P373" s="1135">
        <f t="shared" si="315"/>
        <v>0</v>
      </c>
      <c r="Q373" s="1154">
        <f t="shared" si="316"/>
        <v>0</v>
      </c>
      <c r="R373" s="1153"/>
      <c r="S373" s="1237"/>
      <c r="T373" s="1237"/>
      <c r="U373" s="1237"/>
      <c r="V373" s="1237"/>
      <c r="W373" s="1237"/>
      <c r="X373" s="1237"/>
      <c r="Y373" s="1237"/>
      <c r="Z373" s="1237"/>
      <c r="AA373" s="1153"/>
      <c r="AB373" s="1166"/>
      <c r="AC373" s="1153"/>
      <c r="AD373" s="1153"/>
      <c r="AE373" s="1153"/>
      <c r="AF373" s="1153"/>
      <c r="AG373" s="1153"/>
      <c r="AH373" s="1153"/>
      <c r="AI373" s="1153"/>
      <c r="AJ373" s="1153"/>
      <c r="AK373" s="1153"/>
      <c r="AL373" s="1153"/>
      <c r="AM373" s="1153"/>
      <c r="AN373" s="1153"/>
      <c r="AO373" s="1153"/>
      <c r="AP373" s="1153"/>
      <c r="AQ373" s="1153"/>
      <c r="AR373" s="1153"/>
      <c r="AS373" s="1176"/>
      <c r="AT373" s="1177"/>
      <c r="AU373" s="1178"/>
      <c r="AV373" s="1178"/>
      <c r="AW373" s="1178"/>
      <c r="AX373" s="1178"/>
      <c r="AY373" s="1178"/>
      <c r="AZ373" s="1178"/>
      <c r="BA373" s="1178"/>
      <c r="BB373" s="1178"/>
      <c r="BC373" s="1178"/>
      <c r="BD373" s="1178"/>
      <c r="BE373" s="1178"/>
      <c r="BF373" s="1178"/>
      <c r="BG373" s="1178"/>
      <c r="BH373" s="1178"/>
      <c r="BI373" s="1178"/>
      <c r="BJ373" s="1178"/>
      <c r="BK373" s="1186"/>
      <c r="BL373" s="1187"/>
      <c r="BM373" s="1187"/>
      <c r="BN373" s="1187"/>
      <c r="BO373" s="1187"/>
      <c r="BP373" s="1187"/>
      <c r="BQ373" s="1187"/>
      <c r="BR373" s="1187"/>
      <c r="BS373" s="1187"/>
      <c r="BT373" s="1187"/>
      <c r="BU373" s="1187"/>
      <c r="BV373" s="1191"/>
      <c r="BW373" s="1186"/>
      <c r="BX373" s="1186"/>
      <c r="BY373" s="1186"/>
      <c r="BZ373" s="1186"/>
      <c r="CA373" s="1186"/>
      <c r="CB373" s="1186"/>
      <c r="CC373" s="1186"/>
      <c r="CD373" s="1186"/>
      <c r="CE373" s="1186"/>
      <c r="CF373" s="1186"/>
      <c r="CG373" s="1186"/>
      <c r="CH373" s="1186"/>
      <c r="CI373" s="1186"/>
      <c r="CJ373" s="1186"/>
      <c r="CK373" s="1186"/>
      <c r="CL373" s="1186"/>
      <c r="CM373" s="1186"/>
      <c r="CN373" s="1186"/>
      <c r="CO373" s="1186"/>
      <c r="CP373" s="1186"/>
      <c r="CQ373" s="1186"/>
      <c r="CR373" s="1186"/>
      <c r="CS373" s="1186"/>
      <c r="CT373" s="1186"/>
      <c r="CU373" s="1186"/>
      <c r="CV373" s="1186"/>
      <c r="CW373" s="1186"/>
      <c r="CX373" s="1186"/>
      <c r="CY373" s="1186"/>
      <c r="CZ373" s="1186"/>
      <c r="DA373" s="1186"/>
      <c r="DB373" s="1186"/>
      <c r="DC373" s="1186"/>
      <c r="DD373" s="1186"/>
      <c r="DE373" s="1186"/>
      <c r="DF373" s="1186"/>
      <c r="DG373" s="1186"/>
      <c r="DH373" s="1186"/>
      <c r="DI373" s="1186"/>
      <c r="DJ373" s="1186"/>
      <c r="DK373" s="1186"/>
      <c r="DL373" s="1186"/>
      <c r="DM373" s="1186"/>
      <c r="DN373" s="1186"/>
      <c r="DO373" s="1186"/>
      <c r="DP373" s="1186"/>
      <c r="DQ373" s="1186"/>
      <c r="DR373" s="1186"/>
      <c r="DS373" s="1186"/>
      <c r="DT373" s="1186"/>
      <c r="DU373" s="1186"/>
      <c r="DV373" s="1186"/>
      <c r="DW373" s="1186"/>
      <c r="DX373" s="1186"/>
      <c r="DY373" s="1186"/>
      <c r="DZ373" s="1186"/>
      <c r="EA373" s="1186"/>
      <c r="EB373" s="1186"/>
      <c r="EC373" s="1186"/>
      <c r="ED373" s="1186"/>
      <c r="EE373" s="1186"/>
      <c r="EF373" s="1186"/>
      <c r="EG373" s="1186"/>
      <c r="EH373" s="1186"/>
      <c r="EI373" s="1186"/>
      <c r="EJ373" s="1186"/>
      <c r="EK373" s="1197"/>
      <c r="EL373" s="1198"/>
      <c r="EM373" s="1186"/>
      <c r="EN373" s="1186"/>
      <c r="EO373" s="1186"/>
      <c r="EP373" s="1186"/>
      <c r="EQ373" s="1186"/>
      <c r="ER373" s="1186"/>
      <c r="ES373" s="1186"/>
      <c r="ET373" s="1186"/>
      <c r="EU373" s="1186"/>
      <c r="EV373" s="1186"/>
      <c r="EW373" s="1186"/>
      <c r="EX373" s="1186"/>
      <c r="EY373" s="1186"/>
      <c r="EZ373" s="1186"/>
      <c r="FA373" s="1186"/>
      <c r="FB373" s="1186"/>
      <c r="FC373" s="1209"/>
      <c r="FD373" s="1186"/>
      <c r="FE373" s="1186"/>
      <c r="FF373" s="1186"/>
      <c r="FG373" s="1186"/>
      <c r="FH373" s="1186"/>
      <c r="FI373" s="1186"/>
      <c r="FJ373" s="1186"/>
      <c r="FK373" s="1186"/>
      <c r="FL373" s="1209"/>
      <c r="FM373" s="1186"/>
      <c r="FN373" s="1186"/>
      <c r="FO373" s="1186"/>
      <c r="FP373" s="1186"/>
      <c r="FQ373" s="1186"/>
      <c r="FR373" s="1186"/>
      <c r="FS373" s="1186"/>
      <c r="FT373" s="1186"/>
      <c r="FU373" s="1186"/>
      <c r="FV373" s="1186"/>
      <c r="FW373" s="1186"/>
      <c r="FX373" s="1186"/>
      <c r="FY373" s="1186"/>
      <c r="FZ373" s="1186"/>
      <c r="GA373" s="1186"/>
      <c r="GB373" s="1186"/>
      <c r="GC373" s="1186"/>
      <c r="GD373" s="1186"/>
      <c r="GE373" s="1186"/>
      <c r="GF373" s="1186"/>
      <c r="GG373" s="1186"/>
      <c r="GH373" s="1186"/>
      <c r="GI373" s="1186"/>
      <c r="GJ373" s="1186"/>
      <c r="GK373" s="1186"/>
      <c r="GL373" s="1186"/>
      <c r="GM373" s="1186"/>
      <c r="GN373" s="1186"/>
      <c r="GO373" s="1186"/>
      <c r="GP373" s="1186"/>
      <c r="GQ373" s="1186"/>
      <c r="GR373" s="1186"/>
      <c r="GS373" s="1186"/>
      <c r="GT373" s="1186"/>
      <c r="GU373" s="1186"/>
      <c r="GV373" s="1186"/>
      <c r="GW373" s="1186"/>
      <c r="GX373" s="1186"/>
      <c r="GY373" s="1218"/>
      <c r="GZ373" s="364">
        <f t="shared" si="300"/>
        <v>0</v>
      </c>
      <c r="HA373" s="365">
        <f t="shared" si="301"/>
        <v>0</v>
      </c>
      <c r="HB373" s="366">
        <f t="shared" si="302"/>
        <v>0</v>
      </c>
      <c r="HC373" s="366">
        <v>0</v>
      </c>
      <c r="HD373" s="365">
        <v>108</v>
      </c>
      <c r="HE373" s="365">
        <v>1015</v>
      </c>
      <c r="HF373" s="54"/>
      <c r="HG373" s="708"/>
      <c r="HH373" s="708">
        <v>0.28</v>
      </c>
      <c r="HI373" s="709">
        <f t="shared" si="317"/>
        <v>0</v>
      </c>
      <c r="HJ373" s="710"/>
      <c r="HK373" s="710">
        <v>2</v>
      </c>
      <c r="HL373" s="738">
        <f t="shared" si="304"/>
        <v>-0.0660980810234539</v>
      </c>
      <c r="HM373" s="739"/>
      <c r="HN373" s="739"/>
      <c r="HO373" s="739">
        <v>2</v>
      </c>
      <c r="HP373" s="740">
        <f t="shared" si="318"/>
        <v>0</v>
      </c>
      <c r="HQ373" s="738">
        <f t="shared" si="306"/>
        <v>-0.0660980810234539</v>
      </c>
      <c r="HR373" s="741"/>
      <c r="HS373" s="742">
        <v>44927</v>
      </c>
      <c r="HT373" s="739">
        <f ca="1" t="shared" si="307"/>
        <v>5</v>
      </c>
      <c r="HU373" s="739">
        <f ca="1" t="shared" si="308"/>
        <v>150</v>
      </c>
      <c r="HV373" s="739">
        <v>0</v>
      </c>
      <c r="HW373" s="739">
        <f t="shared" si="319"/>
        <v>0</v>
      </c>
      <c r="HX373" s="761" t="e">
        <f t="shared" si="320"/>
        <v>#DIV/0!</v>
      </c>
      <c r="HY373" s="739" t="e">
        <f ca="1" t="shared" si="321"/>
        <v>#DIV/0!</v>
      </c>
      <c r="HZ373" s="739">
        <f t="shared" si="322"/>
        <v>0</v>
      </c>
      <c r="IA373" s="739"/>
      <c r="IB373" s="739">
        <f ca="1" t="shared" si="292"/>
        <v>0</v>
      </c>
      <c r="IC373" s="769">
        <f ca="1" t="shared" si="293"/>
        <v>0</v>
      </c>
      <c r="ID373" s="769" t="e">
        <f ca="1" t="shared" si="294"/>
        <v>#DIV/0!</v>
      </c>
      <c r="IE373" s="739"/>
      <c r="IF373" s="739"/>
      <c r="IG373" s="739"/>
      <c r="IH373" s="739"/>
      <c r="II373" s="739"/>
      <c r="IJ373" s="739"/>
      <c r="IK373" s="739"/>
      <c r="IL373" s="743"/>
      <c r="IM373" s="743"/>
      <c r="IN373" s="743"/>
      <c r="IO373" s="743"/>
      <c r="IP373" s="743"/>
      <c r="IQ373" s="739"/>
      <c r="IR373" s="739"/>
      <c r="IS373" s="739"/>
      <c r="IT373" s="739"/>
      <c r="IU373" s="739"/>
      <c r="IV373" s="739"/>
      <c r="IW373" s="739"/>
      <c r="IX373" s="739"/>
      <c r="IY373" s="739"/>
      <c r="IZ373" s="739"/>
      <c r="JA373" s="739"/>
      <c r="JB373" s="743">
        <v>0</v>
      </c>
      <c r="JC373" s="743">
        <v>0</v>
      </c>
      <c r="JD373" s="743">
        <v>0</v>
      </c>
      <c r="JE373" s="743">
        <v>0</v>
      </c>
      <c r="JF373" s="743">
        <v>0</v>
      </c>
      <c r="JG373" s="739">
        <v>0</v>
      </c>
      <c r="JH373" s="739">
        <v>0</v>
      </c>
      <c r="JI373" s="739">
        <v>0</v>
      </c>
      <c r="JJ373" s="739">
        <v>0</v>
      </c>
      <c r="JK373" s="739">
        <v>0</v>
      </c>
      <c r="JL373" s="739">
        <v>0</v>
      </c>
      <c r="JM373" s="739">
        <v>0</v>
      </c>
      <c r="JN373" s="28">
        <f t="shared" si="311"/>
        <v>0</v>
      </c>
      <c r="JO373" s="28">
        <f t="shared" si="312"/>
        <v>0</v>
      </c>
      <c r="JP373" s="28"/>
      <c r="JQ373" s="28"/>
      <c r="JR373" s="28"/>
      <c r="JS373" s="28"/>
      <c r="JT373" s="28"/>
      <c r="JU373" s="28"/>
      <c r="JV373" s="28"/>
      <c r="JW373" s="28"/>
      <c r="JX373" s="28"/>
      <c r="JY373" s="28"/>
      <c r="JZ373" s="28"/>
      <c r="KA373" s="28"/>
      <c r="KB373" s="28"/>
      <c r="KC373" s="28"/>
      <c r="KD373" s="28"/>
      <c r="KE373" s="824"/>
    </row>
    <row r="374" s="786" customFormat="1" hidden="1" customHeight="1" spans="1:291">
      <c r="A374" s="847" t="s">
        <v>2306</v>
      </c>
      <c r="B374" s="343"/>
      <c r="C374" s="95" t="s">
        <v>1917</v>
      </c>
      <c r="D374" s="95" t="s">
        <v>2249</v>
      </c>
      <c r="E374" s="411"/>
      <c r="F374" s="1235" t="s">
        <v>2312</v>
      </c>
      <c r="G374" s="112" t="s">
        <v>875</v>
      </c>
      <c r="H374" s="1060" t="s">
        <v>875</v>
      </c>
      <c r="I374" s="99">
        <f t="shared" si="295"/>
        <v>0</v>
      </c>
      <c r="J374" s="1129">
        <v>72</v>
      </c>
      <c r="K374" s="1130">
        <f t="shared" si="313"/>
        <v>72</v>
      </c>
      <c r="L374" s="1131">
        <f t="shared" si="314"/>
        <v>72</v>
      </c>
      <c r="M374" s="1132"/>
      <c r="N374" s="1137"/>
      <c r="O374" s="1134"/>
      <c r="P374" s="1135">
        <f t="shared" si="315"/>
        <v>0</v>
      </c>
      <c r="Q374" s="1154">
        <f t="shared" si="316"/>
        <v>0</v>
      </c>
      <c r="R374" s="1153"/>
      <c r="S374" s="1237"/>
      <c r="T374" s="1237"/>
      <c r="U374" s="1237"/>
      <c r="V374" s="1237"/>
      <c r="W374" s="1237"/>
      <c r="X374" s="1237"/>
      <c r="Y374" s="1237"/>
      <c r="Z374" s="1237"/>
      <c r="AA374" s="1153"/>
      <c r="AB374" s="1166"/>
      <c r="AC374" s="1153"/>
      <c r="AD374" s="1153"/>
      <c r="AE374" s="1153"/>
      <c r="AF374" s="1153"/>
      <c r="AG374" s="1153"/>
      <c r="AH374" s="1153"/>
      <c r="AI374" s="1153"/>
      <c r="AJ374" s="1153"/>
      <c r="AK374" s="1153"/>
      <c r="AL374" s="1153"/>
      <c r="AM374" s="1153"/>
      <c r="AN374" s="1153"/>
      <c r="AO374" s="1153"/>
      <c r="AP374" s="1153"/>
      <c r="AQ374" s="1153"/>
      <c r="AR374" s="1153"/>
      <c r="AS374" s="1176"/>
      <c r="AT374" s="1177"/>
      <c r="AU374" s="1178"/>
      <c r="AV374" s="1178"/>
      <c r="AW374" s="1178"/>
      <c r="AX374" s="1178"/>
      <c r="AY374" s="1178"/>
      <c r="AZ374" s="1178"/>
      <c r="BA374" s="1178"/>
      <c r="BB374" s="1178"/>
      <c r="BC374" s="1178"/>
      <c r="BD374" s="1178"/>
      <c r="BE374" s="1178"/>
      <c r="BF374" s="1178"/>
      <c r="BG374" s="1178"/>
      <c r="BH374" s="1178"/>
      <c r="BI374" s="1178"/>
      <c r="BJ374" s="1178"/>
      <c r="BK374" s="1186"/>
      <c r="BL374" s="1187">
        <v>-72</v>
      </c>
      <c r="BM374" s="1187"/>
      <c r="BN374" s="1187"/>
      <c r="BO374" s="1187"/>
      <c r="BP374" s="1187"/>
      <c r="BQ374" s="1187"/>
      <c r="BR374" s="1187"/>
      <c r="BS374" s="1187"/>
      <c r="BT374" s="1187"/>
      <c r="BU374" s="1187"/>
      <c r="BV374" s="1191"/>
      <c r="BW374" s="1186"/>
      <c r="BX374" s="1186"/>
      <c r="BY374" s="1186"/>
      <c r="BZ374" s="1186"/>
      <c r="CA374" s="1186"/>
      <c r="CB374" s="1186"/>
      <c r="CC374" s="1186"/>
      <c r="CD374" s="1186"/>
      <c r="CE374" s="1186"/>
      <c r="CF374" s="1186"/>
      <c r="CG374" s="1186"/>
      <c r="CH374" s="1186"/>
      <c r="CI374" s="1186"/>
      <c r="CJ374" s="1186"/>
      <c r="CK374" s="1186"/>
      <c r="CL374" s="1186"/>
      <c r="CM374" s="1186"/>
      <c r="CN374" s="1186"/>
      <c r="CO374" s="1186"/>
      <c r="CP374" s="1186"/>
      <c r="CQ374" s="1186"/>
      <c r="CR374" s="1186"/>
      <c r="CS374" s="1186"/>
      <c r="CT374" s="1186"/>
      <c r="CU374" s="1186"/>
      <c r="CV374" s="1186"/>
      <c r="CW374" s="1186"/>
      <c r="CX374" s="1186"/>
      <c r="CY374" s="1186"/>
      <c r="CZ374" s="1186"/>
      <c r="DA374" s="1186"/>
      <c r="DB374" s="1186"/>
      <c r="DC374" s="1186"/>
      <c r="DD374" s="1186"/>
      <c r="DE374" s="1186"/>
      <c r="DF374" s="1186"/>
      <c r="DG374" s="1186"/>
      <c r="DH374" s="1186"/>
      <c r="DI374" s="1186"/>
      <c r="DJ374" s="1186"/>
      <c r="DK374" s="1186"/>
      <c r="DL374" s="1186"/>
      <c r="DM374" s="1186"/>
      <c r="DN374" s="1186"/>
      <c r="DO374" s="1186"/>
      <c r="DP374" s="1186"/>
      <c r="DQ374" s="1186"/>
      <c r="DR374" s="1186"/>
      <c r="DS374" s="1186"/>
      <c r="DT374" s="1186"/>
      <c r="DU374" s="1186"/>
      <c r="DV374" s="1186"/>
      <c r="DW374" s="1186"/>
      <c r="DX374" s="1186"/>
      <c r="DY374" s="1186"/>
      <c r="DZ374" s="1186"/>
      <c r="EA374" s="1186"/>
      <c r="EB374" s="1186"/>
      <c r="EC374" s="1186"/>
      <c r="ED374" s="1186"/>
      <c r="EE374" s="1186"/>
      <c r="EF374" s="1186"/>
      <c r="EG374" s="1186"/>
      <c r="EH374" s="1186"/>
      <c r="EI374" s="1186"/>
      <c r="EJ374" s="1186"/>
      <c r="EK374" s="1197"/>
      <c r="EL374" s="1198"/>
      <c r="EM374" s="1186"/>
      <c r="EN374" s="1186"/>
      <c r="EO374" s="1186"/>
      <c r="EP374" s="1186"/>
      <c r="EQ374" s="1186"/>
      <c r="ER374" s="1186"/>
      <c r="ES374" s="1186"/>
      <c r="ET374" s="1186"/>
      <c r="EU374" s="1186"/>
      <c r="EV374" s="1186"/>
      <c r="EW374" s="1186"/>
      <c r="EX374" s="1186"/>
      <c r="EY374" s="1186"/>
      <c r="EZ374" s="1186"/>
      <c r="FA374" s="1186"/>
      <c r="FB374" s="1186"/>
      <c r="FC374" s="1209"/>
      <c r="FD374" s="1186"/>
      <c r="FE374" s="1186"/>
      <c r="FF374" s="1186"/>
      <c r="FG374" s="1186"/>
      <c r="FH374" s="1186"/>
      <c r="FI374" s="1186"/>
      <c r="FJ374" s="1186"/>
      <c r="FK374" s="1186"/>
      <c r="FL374" s="1209"/>
      <c r="FM374" s="1186"/>
      <c r="FN374" s="1186"/>
      <c r="FO374" s="1186"/>
      <c r="FP374" s="1186"/>
      <c r="FQ374" s="1186"/>
      <c r="FR374" s="1186"/>
      <c r="FS374" s="1186"/>
      <c r="FT374" s="1186"/>
      <c r="FU374" s="1186"/>
      <c r="FV374" s="1186"/>
      <c r="FW374" s="1186"/>
      <c r="FX374" s="1186"/>
      <c r="FY374" s="1186"/>
      <c r="FZ374" s="1186"/>
      <c r="GA374" s="1186"/>
      <c r="GB374" s="1186"/>
      <c r="GC374" s="1186"/>
      <c r="GD374" s="1186"/>
      <c r="GE374" s="1186"/>
      <c r="GF374" s="1186"/>
      <c r="GG374" s="1186"/>
      <c r="GH374" s="1186"/>
      <c r="GI374" s="1186"/>
      <c r="GJ374" s="1186"/>
      <c r="GK374" s="1186"/>
      <c r="GL374" s="1186"/>
      <c r="GM374" s="1186"/>
      <c r="GN374" s="1186"/>
      <c r="GO374" s="1186"/>
      <c r="GP374" s="1186"/>
      <c r="GQ374" s="1186"/>
      <c r="GR374" s="1186"/>
      <c r="GS374" s="1186"/>
      <c r="GT374" s="1186"/>
      <c r="GU374" s="1186"/>
      <c r="GV374" s="1186"/>
      <c r="GW374" s="1186"/>
      <c r="GX374" s="1186"/>
      <c r="GY374" s="1218"/>
      <c r="GZ374" s="364">
        <f t="shared" si="300"/>
        <v>0</v>
      </c>
      <c r="HA374" s="365">
        <f t="shared" si="301"/>
        <v>0</v>
      </c>
      <c r="HB374" s="366">
        <f t="shared" si="302"/>
        <v>0</v>
      </c>
      <c r="HC374" s="366">
        <v>0</v>
      </c>
      <c r="HD374" s="365">
        <v>396</v>
      </c>
      <c r="HE374" s="365">
        <v>1015</v>
      </c>
      <c r="HF374" s="54"/>
      <c r="HG374" s="708"/>
      <c r="HH374" s="708">
        <v>0.28</v>
      </c>
      <c r="HI374" s="709">
        <f t="shared" si="317"/>
        <v>0</v>
      </c>
      <c r="HJ374" s="710"/>
      <c r="HK374" s="710">
        <v>2</v>
      </c>
      <c r="HL374" s="738">
        <f t="shared" si="304"/>
        <v>-0.0660980810234539</v>
      </c>
      <c r="HM374" s="739"/>
      <c r="HN374" s="739"/>
      <c r="HO374" s="739">
        <v>2</v>
      </c>
      <c r="HP374" s="740">
        <f t="shared" si="318"/>
        <v>144</v>
      </c>
      <c r="HQ374" s="738">
        <f t="shared" si="306"/>
        <v>-0.0660980810234539</v>
      </c>
      <c r="HR374" s="741"/>
      <c r="HS374" s="742">
        <v>44927</v>
      </c>
      <c r="HT374" s="739">
        <f ca="1" t="shared" si="307"/>
        <v>5</v>
      </c>
      <c r="HU374" s="739">
        <f ca="1" t="shared" si="308"/>
        <v>150</v>
      </c>
      <c r="HV374" s="739">
        <v>72</v>
      </c>
      <c r="HW374" s="739">
        <f t="shared" si="319"/>
        <v>0</v>
      </c>
      <c r="HX374" s="761">
        <f t="shared" si="320"/>
        <v>0</v>
      </c>
      <c r="HY374" s="739">
        <f ca="1" t="shared" si="321"/>
        <v>0</v>
      </c>
      <c r="HZ374" s="739">
        <f t="shared" si="322"/>
        <v>72</v>
      </c>
      <c r="IA374" s="739"/>
      <c r="IB374" s="739">
        <f ca="1" t="shared" si="292"/>
        <v>0</v>
      </c>
      <c r="IC374" s="769">
        <f ca="1" t="shared" si="293"/>
        <v>0</v>
      </c>
      <c r="ID374" s="769" t="e">
        <f ca="1" t="shared" si="294"/>
        <v>#DIV/0!</v>
      </c>
      <c r="IE374" s="739"/>
      <c r="IF374" s="739"/>
      <c r="IG374" s="739"/>
      <c r="IH374" s="739"/>
      <c r="II374" s="739"/>
      <c r="IJ374" s="739"/>
      <c r="IK374" s="739"/>
      <c r="IL374" s="743"/>
      <c r="IM374" s="743"/>
      <c r="IN374" s="743"/>
      <c r="IO374" s="743"/>
      <c r="IP374" s="743"/>
      <c r="IQ374" s="739"/>
      <c r="IR374" s="739"/>
      <c r="IS374" s="739"/>
      <c r="IT374" s="739"/>
      <c r="IU374" s="739"/>
      <c r="IV374" s="739"/>
      <c r="IW374" s="739"/>
      <c r="IX374" s="739"/>
      <c r="IY374" s="739"/>
      <c r="IZ374" s="739"/>
      <c r="JA374" s="739"/>
      <c r="JB374" s="743">
        <v>0</v>
      </c>
      <c r="JC374" s="743">
        <v>0</v>
      </c>
      <c r="JD374" s="743">
        <v>0</v>
      </c>
      <c r="JE374" s="743">
        <v>0</v>
      </c>
      <c r="JF374" s="743">
        <v>0</v>
      </c>
      <c r="JG374" s="739">
        <v>0</v>
      </c>
      <c r="JH374" s="739">
        <v>0</v>
      </c>
      <c r="JI374" s="739">
        <v>0</v>
      </c>
      <c r="JJ374" s="739">
        <v>0</v>
      </c>
      <c r="JK374" s="739">
        <v>0</v>
      </c>
      <c r="JL374" s="739">
        <v>0</v>
      </c>
      <c r="JM374" s="739">
        <v>0</v>
      </c>
      <c r="JN374" s="28">
        <f t="shared" si="311"/>
        <v>0</v>
      </c>
      <c r="JO374" s="28">
        <f t="shared" si="312"/>
        <v>0</v>
      </c>
      <c r="JP374" s="28"/>
      <c r="JQ374" s="28"/>
      <c r="JR374" s="28"/>
      <c r="JS374" s="28"/>
      <c r="JT374" s="28"/>
      <c r="JU374" s="28"/>
      <c r="JV374" s="28"/>
      <c r="JW374" s="28"/>
      <c r="JX374" s="28"/>
      <c r="JY374" s="28"/>
      <c r="JZ374" s="28"/>
      <c r="KA374" s="28"/>
      <c r="KB374" s="28"/>
      <c r="KC374" s="28"/>
      <c r="KD374" s="28"/>
      <c r="KE374" s="824"/>
    </row>
    <row r="375" s="786" customFormat="1" hidden="1" customHeight="1" spans="1:291">
      <c r="A375" s="847" t="s">
        <v>1334</v>
      </c>
      <c r="B375" s="343"/>
      <c r="C375" s="95" t="s">
        <v>1917</v>
      </c>
      <c r="D375" s="95" t="s">
        <v>2249</v>
      </c>
      <c r="E375" s="411"/>
      <c r="F375" s="1235" t="s">
        <v>2313</v>
      </c>
      <c r="G375" s="112" t="s">
        <v>846</v>
      </c>
      <c r="H375" s="1060" t="s">
        <v>846</v>
      </c>
      <c r="I375" s="99">
        <f t="shared" si="295"/>
        <v>0</v>
      </c>
      <c r="J375" s="1129">
        <v>0</v>
      </c>
      <c r="K375" s="1130">
        <f t="shared" si="313"/>
        <v>0</v>
      </c>
      <c r="L375" s="1131">
        <f t="shared" si="314"/>
        <v>0</v>
      </c>
      <c r="M375" s="1132"/>
      <c r="N375" s="1137"/>
      <c r="O375" s="1134"/>
      <c r="P375" s="1135">
        <f t="shared" si="315"/>
        <v>0</v>
      </c>
      <c r="Q375" s="1154">
        <f t="shared" si="316"/>
        <v>0</v>
      </c>
      <c r="R375" s="1153"/>
      <c r="S375" s="1237"/>
      <c r="T375" s="1237"/>
      <c r="U375" s="1237"/>
      <c r="V375" s="1237"/>
      <c r="W375" s="1237"/>
      <c r="X375" s="1237"/>
      <c r="Y375" s="1237"/>
      <c r="Z375" s="1237"/>
      <c r="AA375" s="1153"/>
      <c r="AB375" s="1166"/>
      <c r="AC375" s="1153"/>
      <c r="AD375" s="1153"/>
      <c r="AE375" s="1153"/>
      <c r="AF375" s="1153"/>
      <c r="AG375" s="1153"/>
      <c r="AH375" s="1153"/>
      <c r="AI375" s="1153"/>
      <c r="AJ375" s="1153"/>
      <c r="AK375" s="1153"/>
      <c r="AL375" s="1153"/>
      <c r="AM375" s="1153"/>
      <c r="AN375" s="1153"/>
      <c r="AO375" s="1153"/>
      <c r="AP375" s="1153"/>
      <c r="AQ375" s="1153"/>
      <c r="AR375" s="1153"/>
      <c r="AS375" s="1176"/>
      <c r="AT375" s="1177"/>
      <c r="AU375" s="1178"/>
      <c r="AV375" s="1178"/>
      <c r="AW375" s="1178"/>
      <c r="AX375" s="1178"/>
      <c r="AY375" s="1178"/>
      <c r="AZ375" s="1178"/>
      <c r="BA375" s="1178"/>
      <c r="BB375" s="1178"/>
      <c r="BC375" s="1178"/>
      <c r="BD375" s="1178"/>
      <c r="BE375" s="1178"/>
      <c r="BF375" s="1178"/>
      <c r="BG375" s="1178"/>
      <c r="BH375" s="1178"/>
      <c r="BI375" s="1178"/>
      <c r="BJ375" s="1178"/>
      <c r="BK375" s="1186"/>
      <c r="BL375" s="1187"/>
      <c r="BM375" s="1187"/>
      <c r="BN375" s="1187"/>
      <c r="BO375" s="1187"/>
      <c r="BP375" s="1187"/>
      <c r="BQ375" s="1187"/>
      <c r="BR375" s="1187"/>
      <c r="BS375" s="1187"/>
      <c r="BT375" s="1187"/>
      <c r="BU375" s="1187"/>
      <c r="BV375" s="1191"/>
      <c r="BW375" s="1186"/>
      <c r="BX375" s="1186"/>
      <c r="BY375" s="1186"/>
      <c r="BZ375" s="1186"/>
      <c r="CA375" s="1186"/>
      <c r="CB375" s="1186"/>
      <c r="CC375" s="1186"/>
      <c r="CD375" s="1186"/>
      <c r="CE375" s="1186"/>
      <c r="CF375" s="1186"/>
      <c r="CG375" s="1186"/>
      <c r="CH375" s="1186"/>
      <c r="CI375" s="1186"/>
      <c r="CJ375" s="1186"/>
      <c r="CK375" s="1186"/>
      <c r="CL375" s="1186"/>
      <c r="CM375" s="1186"/>
      <c r="CN375" s="1186"/>
      <c r="CO375" s="1186"/>
      <c r="CP375" s="1186"/>
      <c r="CQ375" s="1186"/>
      <c r="CR375" s="1186"/>
      <c r="CS375" s="1186"/>
      <c r="CT375" s="1186"/>
      <c r="CU375" s="1186"/>
      <c r="CV375" s="1186"/>
      <c r="CW375" s="1186"/>
      <c r="CX375" s="1186"/>
      <c r="CY375" s="1186"/>
      <c r="CZ375" s="1186"/>
      <c r="DA375" s="1186"/>
      <c r="DB375" s="1186"/>
      <c r="DC375" s="1186"/>
      <c r="DD375" s="1186"/>
      <c r="DE375" s="1186"/>
      <c r="DF375" s="1186"/>
      <c r="DG375" s="1186"/>
      <c r="DH375" s="1186"/>
      <c r="DI375" s="1186"/>
      <c r="DJ375" s="1186"/>
      <c r="DK375" s="1186"/>
      <c r="DL375" s="1186"/>
      <c r="DM375" s="1186"/>
      <c r="DN375" s="1186"/>
      <c r="DO375" s="1186"/>
      <c r="DP375" s="1186"/>
      <c r="DQ375" s="1186"/>
      <c r="DR375" s="1186"/>
      <c r="DS375" s="1186"/>
      <c r="DT375" s="1186"/>
      <c r="DU375" s="1186"/>
      <c r="DV375" s="1186"/>
      <c r="DW375" s="1186"/>
      <c r="DX375" s="1186"/>
      <c r="DY375" s="1186"/>
      <c r="DZ375" s="1186"/>
      <c r="EA375" s="1186"/>
      <c r="EB375" s="1186"/>
      <c r="EC375" s="1186"/>
      <c r="ED375" s="1186"/>
      <c r="EE375" s="1186"/>
      <c r="EF375" s="1186"/>
      <c r="EG375" s="1186"/>
      <c r="EH375" s="1186"/>
      <c r="EI375" s="1186"/>
      <c r="EJ375" s="1186"/>
      <c r="EK375" s="1197"/>
      <c r="EL375" s="1198"/>
      <c r="EM375" s="1186"/>
      <c r="EN375" s="1186"/>
      <c r="EO375" s="1186"/>
      <c r="EP375" s="1186"/>
      <c r="EQ375" s="1186"/>
      <c r="ER375" s="1186"/>
      <c r="ES375" s="1186"/>
      <c r="ET375" s="1186"/>
      <c r="EU375" s="1186"/>
      <c r="EV375" s="1186"/>
      <c r="EW375" s="1186"/>
      <c r="EX375" s="1186"/>
      <c r="EY375" s="1186"/>
      <c r="EZ375" s="1186"/>
      <c r="FA375" s="1186"/>
      <c r="FB375" s="1186"/>
      <c r="FC375" s="1209"/>
      <c r="FD375" s="1186"/>
      <c r="FE375" s="1186"/>
      <c r="FF375" s="1186"/>
      <c r="FG375" s="1186"/>
      <c r="FH375" s="1186"/>
      <c r="FI375" s="1186"/>
      <c r="FJ375" s="1186"/>
      <c r="FK375" s="1186"/>
      <c r="FL375" s="1209"/>
      <c r="FM375" s="1186"/>
      <c r="FN375" s="1186"/>
      <c r="FO375" s="1186"/>
      <c r="FP375" s="1186"/>
      <c r="FQ375" s="1186"/>
      <c r="FR375" s="1186"/>
      <c r="FS375" s="1186"/>
      <c r="FT375" s="1186"/>
      <c r="FU375" s="1186"/>
      <c r="FV375" s="1186"/>
      <c r="FW375" s="1186"/>
      <c r="FX375" s="1186"/>
      <c r="FY375" s="1186"/>
      <c r="FZ375" s="1186"/>
      <c r="GA375" s="1186"/>
      <c r="GB375" s="1186"/>
      <c r="GC375" s="1186"/>
      <c r="GD375" s="1186"/>
      <c r="GE375" s="1186"/>
      <c r="GF375" s="1186"/>
      <c r="GG375" s="1186"/>
      <c r="GH375" s="1186"/>
      <c r="GI375" s="1186"/>
      <c r="GJ375" s="1186"/>
      <c r="GK375" s="1186"/>
      <c r="GL375" s="1186"/>
      <c r="GM375" s="1186"/>
      <c r="GN375" s="1186"/>
      <c r="GO375" s="1186"/>
      <c r="GP375" s="1186"/>
      <c r="GQ375" s="1186"/>
      <c r="GR375" s="1186"/>
      <c r="GS375" s="1186"/>
      <c r="GT375" s="1186"/>
      <c r="GU375" s="1186"/>
      <c r="GV375" s="1186"/>
      <c r="GW375" s="1186"/>
      <c r="GX375" s="1186"/>
      <c r="GY375" s="1218"/>
      <c r="GZ375" s="364">
        <f t="shared" si="300"/>
        <v>0</v>
      </c>
      <c r="HA375" s="365">
        <f t="shared" si="301"/>
        <v>0</v>
      </c>
      <c r="HB375" s="366">
        <f t="shared" si="302"/>
        <v>0</v>
      </c>
      <c r="HC375" s="366">
        <v>200</v>
      </c>
      <c r="HD375" s="365">
        <v>720</v>
      </c>
      <c r="HE375" s="365">
        <v>1045</v>
      </c>
      <c r="HF375" s="54"/>
      <c r="HG375" s="708"/>
      <c r="HH375" s="708">
        <v>0.54</v>
      </c>
      <c r="HI375" s="709">
        <f t="shared" si="317"/>
        <v>0</v>
      </c>
      <c r="HJ375" s="710"/>
      <c r="HK375" s="710">
        <v>3.63</v>
      </c>
      <c r="HL375" s="738">
        <f t="shared" si="304"/>
        <v>-0.00331674958540629</v>
      </c>
      <c r="HM375" s="739"/>
      <c r="HN375" s="739"/>
      <c r="HO375" s="739">
        <v>3.63</v>
      </c>
      <c r="HP375" s="740">
        <f t="shared" si="318"/>
        <v>0</v>
      </c>
      <c r="HQ375" s="738">
        <f t="shared" si="306"/>
        <v>-0.00331674958540629</v>
      </c>
      <c r="HR375" s="741"/>
      <c r="HS375" s="742">
        <v>44927</v>
      </c>
      <c r="HT375" s="739">
        <f ca="1" t="shared" si="307"/>
        <v>5</v>
      </c>
      <c r="HU375" s="739">
        <f ca="1" t="shared" si="308"/>
        <v>150</v>
      </c>
      <c r="HV375" s="739">
        <v>0</v>
      </c>
      <c r="HW375" s="739">
        <f t="shared" si="319"/>
        <v>0</v>
      </c>
      <c r="HX375" s="761" t="e">
        <f t="shared" si="320"/>
        <v>#DIV/0!</v>
      </c>
      <c r="HY375" s="739" t="e">
        <f ca="1" t="shared" si="321"/>
        <v>#DIV/0!</v>
      </c>
      <c r="HZ375" s="739">
        <f t="shared" si="322"/>
        <v>0</v>
      </c>
      <c r="IA375" s="739"/>
      <c r="IB375" s="739">
        <f ca="1" t="shared" si="292"/>
        <v>0</v>
      </c>
      <c r="IC375" s="769">
        <f ca="1" t="shared" si="293"/>
        <v>0</v>
      </c>
      <c r="ID375" s="769" t="e">
        <f ca="1" t="shared" si="294"/>
        <v>#DIV/0!</v>
      </c>
      <c r="IE375" s="739"/>
      <c r="IF375" s="739"/>
      <c r="IG375" s="739"/>
      <c r="IH375" s="739"/>
      <c r="II375" s="739"/>
      <c r="IJ375" s="739"/>
      <c r="IK375" s="739"/>
      <c r="IL375" s="743"/>
      <c r="IM375" s="743"/>
      <c r="IN375" s="743"/>
      <c r="IO375" s="743"/>
      <c r="IP375" s="743"/>
      <c r="IQ375" s="739"/>
      <c r="IR375" s="739"/>
      <c r="IS375" s="739"/>
      <c r="IT375" s="739"/>
      <c r="IU375" s="739"/>
      <c r="IV375" s="739"/>
      <c r="IW375" s="739"/>
      <c r="IX375" s="739"/>
      <c r="IY375" s="739"/>
      <c r="IZ375" s="739"/>
      <c r="JA375" s="739"/>
      <c r="JB375" s="743">
        <v>200</v>
      </c>
      <c r="JC375" s="743">
        <v>0</v>
      </c>
      <c r="JD375" s="743">
        <v>0</v>
      </c>
      <c r="JE375" s="743">
        <v>0</v>
      </c>
      <c r="JF375" s="743">
        <v>0</v>
      </c>
      <c r="JG375" s="739">
        <v>0</v>
      </c>
      <c r="JH375" s="739">
        <v>0</v>
      </c>
      <c r="JI375" s="739">
        <v>0</v>
      </c>
      <c r="JJ375" s="739">
        <v>0</v>
      </c>
      <c r="JK375" s="739">
        <v>0</v>
      </c>
      <c r="JL375" s="739">
        <v>0</v>
      </c>
      <c r="JM375" s="739">
        <v>0</v>
      </c>
      <c r="JN375" s="28">
        <f t="shared" si="311"/>
        <v>200</v>
      </c>
      <c r="JO375" s="28">
        <f t="shared" si="312"/>
        <v>0</v>
      </c>
      <c r="JP375" s="28"/>
      <c r="JQ375" s="28"/>
      <c r="JR375" s="28"/>
      <c r="JS375" s="28"/>
      <c r="JT375" s="28"/>
      <c r="JU375" s="28"/>
      <c r="JV375" s="28"/>
      <c r="JW375" s="28"/>
      <c r="JX375" s="28"/>
      <c r="JY375" s="28"/>
      <c r="JZ375" s="28"/>
      <c r="KA375" s="28"/>
      <c r="KB375" s="28"/>
      <c r="KC375" s="28"/>
      <c r="KD375" s="28"/>
      <c r="KE375" s="824"/>
    </row>
    <row r="376" s="786" customFormat="1" hidden="1" customHeight="1" spans="1:291">
      <c r="A376" s="847" t="s">
        <v>1334</v>
      </c>
      <c r="B376" s="343"/>
      <c r="C376" s="95" t="s">
        <v>1917</v>
      </c>
      <c r="D376" s="95" t="s">
        <v>2314</v>
      </c>
      <c r="E376" s="411"/>
      <c r="F376" s="1235" t="s">
        <v>2315</v>
      </c>
      <c r="G376" s="112" t="s">
        <v>838</v>
      </c>
      <c r="H376" s="1060" t="s">
        <v>839</v>
      </c>
      <c r="I376" s="99">
        <f t="shared" ref="I371:I426" si="323">L376-J376</f>
        <v>-260</v>
      </c>
      <c r="J376" s="1129">
        <v>172</v>
      </c>
      <c r="K376" s="1130">
        <f t="shared" si="313"/>
        <v>-88</v>
      </c>
      <c r="L376" s="1131">
        <f t="shared" si="314"/>
        <v>-88</v>
      </c>
      <c r="M376" s="1132"/>
      <c r="N376" s="1137"/>
      <c r="O376" s="1134"/>
      <c r="P376" s="1135">
        <f t="shared" si="315"/>
        <v>0</v>
      </c>
      <c r="Q376" s="1154">
        <f t="shared" si="316"/>
        <v>0</v>
      </c>
      <c r="R376" s="1153"/>
      <c r="S376" s="1237"/>
      <c r="T376" s="1237"/>
      <c r="U376" s="1237"/>
      <c r="V376" s="1237"/>
      <c r="W376" s="1237"/>
      <c r="X376" s="1237"/>
      <c r="Y376" s="1237"/>
      <c r="Z376" s="1237"/>
      <c r="AA376" s="1153"/>
      <c r="AB376" s="1167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76"/>
      <c r="AT376" s="1177"/>
      <c r="AU376" s="1178"/>
      <c r="AV376" s="1178"/>
      <c r="AW376" s="1178"/>
      <c r="AX376" s="1178"/>
      <c r="AY376" s="1178"/>
      <c r="AZ376" s="1178"/>
      <c r="BA376" s="1178"/>
      <c r="BB376" s="1178"/>
      <c r="BC376" s="1178"/>
      <c r="BD376" s="1178"/>
      <c r="BE376" s="1178"/>
      <c r="BF376" s="1178"/>
      <c r="BG376" s="1178"/>
      <c r="BH376" s="1178"/>
      <c r="BI376" s="1178"/>
      <c r="BJ376" s="1178"/>
      <c r="BK376" s="1186"/>
      <c r="BL376" s="1187">
        <v>-172</v>
      </c>
      <c r="BM376" s="1187"/>
      <c r="BN376" s="1187">
        <v>-28</v>
      </c>
      <c r="BO376" s="1187"/>
      <c r="BP376" s="1187"/>
      <c r="BQ376" s="1187"/>
      <c r="BR376" s="1187"/>
      <c r="BS376" s="1187"/>
      <c r="BT376" s="1187"/>
      <c r="BU376" s="1187"/>
      <c r="BV376" s="1191"/>
      <c r="BW376" s="1186"/>
      <c r="BX376" s="1186"/>
      <c r="BY376" s="1186"/>
      <c r="BZ376" s="1186"/>
      <c r="CA376" s="1186"/>
      <c r="CB376" s="1186"/>
      <c r="CC376" s="1186"/>
      <c r="CD376" s="1186"/>
      <c r="CE376" s="1186"/>
      <c r="CF376" s="1186"/>
      <c r="CG376" s="1186"/>
      <c r="CH376" s="1186"/>
      <c r="CI376" s="1186"/>
      <c r="CJ376" s="1186"/>
      <c r="CK376" s="1186">
        <v>48</v>
      </c>
      <c r="CL376" s="1186"/>
      <c r="CM376" s="1186"/>
      <c r="CN376" s="1186"/>
      <c r="CO376" s="1186"/>
      <c r="CP376" s="1186"/>
      <c r="CQ376" s="1186"/>
      <c r="CR376" s="1186"/>
      <c r="CS376" s="1186"/>
      <c r="CT376" s="1186"/>
      <c r="CU376" s="1186"/>
      <c r="CV376" s="1186"/>
      <c r="CW376" s="1186"/>
      <c r="CX376" s="1186"/>
      <c r="CY376" s="1186"/>
      <c r="CZ376" s="1186"/>
      <c r="DA376" s="1186"/>
      <c r="DB376" s="1186"/>
      <c r="DC376" s="1186"/>
      <c r="DD376" s="1186"/>
      <c r="DE376" s="1186"/>
      <c r="DF376" s="1186"/>
      <c r="DG376" s="1186"/>
      <c r="DH376" s="1186"/>
      <c r="DI376" s="1186"/>
      <c r="DJ376" s="1186"/>
      <c r="DK376" s="1186"/>
      <c r="DL376" s="1186"/>
      <c r="DM376" s="1186"/>
      <c r="DN376" s="1186"/>
      <c r="DO376" s="1186"/>
      <c r="DP376" s="1186"/>
      <c r="DQ376" s="1186"/>
      <c r="DR376" s="1186"/>
      <c r="DS376" s="1186"/>
      <c r="DT376" s="1186"/>
      <c r="DU376" s="1186"/>
      <c r="DV376" s="1186"/>
      <c r="DW376" s="1186"/>
      <c r="DX376" s="1186"/>
      <c r="DY376" s="1186"/>
      <c r="DZ376" s="1186"/>
      <c r="EA376" s="1186"/>
      <c r="EB376" s="1186"/>
      <c r="EC376" s="1186"/>
      <c r="ED376" s="1186"/>
      <c r="EE376" s="1186"/>
      <c r="EF376" s="1186"/>
      <c r="EG376" s="1186">
        <v>240</v>
      </c>
      <c r="EH376" s="1186"/>
      <c r="EI376" s="1186"/>
      <c r="EJ376" s="1186"/>
      <c r="EK376" s="1197"/>
      <c r="EL376" s="1198"/>
      <c r="EM376" s="1186"/>
      <c r="EN376" s="1186"/>
      <c r="EO376" s="1186"/>
      <c r="EP376" s="1186"/>
      <c r="EQ376" s="1186"/>
      <c r="ER376" s="1186"/>
      <c r="ES376" s="1186"/>
      <c r="ET376" s="1186"/>
      <c r="EU376" s="1186"/>
      <c r="EV376" s="1186"/>
      <c r="EW376" s="1186"/>
      <c r="EX376" s="1186"/>
      <c r="EY376" s="1186"/>
      <c r="EZ376" s="1186"/>
      <c r="FA376" s="1186"/>
      <c r="FB376" s="1186"/>
      <c r="FC376" s="1209"/>
      <c r="FD376" s="1186"/>
      <c r="FE376" s="1186"/>
      <c r="FF376" s="1186"/>
      <c r="FG376" s="1186"/>
      <c r="FH376" s="1186"/>
      <c r="FI376" s="1186"/>
      <c r="FJ376" s="1186"/>
      <c r="FK376" s="1186"/>
      <c r="FL376" s="1209"/>
      <c r="FM376" s="1186"/>
      <c r="FN376" s="1186"/>
      <c r="FO376" s="1186"/>
      <c r="FP376" s="1186"/>
      <c r="FQ376" s="1186"/>
      <c r="FR376" s="1186"/>
      <c r="FS376" s="1186"/>
      <c r="FT376" s="1186"/>
      <c r="FU376" s="1186"/>
      <c r="FV376" s="1186"/>
      <c r="FW376" s="1186"/>
      <c r="FX376" s="1186"/>
      <c r="FY376" s="1186"/>
      <c r="FZ376" s="1186"/>
      <c r="GA376" s="1186"/>
      <c r="GB376" s="1186"/>
      <c r="GC376" s="1186"/>
      <c r="GD376" s="1186"/>
      <c r="GE376" s="1186"/>
      <c r="GF376" s="1186"/>
      <c r="GG376" s="1186"/>
      <c r="GH376" s="1186"/>
      <c r="GI376" s="1186"/>
      <c r="GJ376" s="1186"/>
      <c r="GK376" s="1186"/>
      <c r="GL376" s="1186"/>
      <c r="GM376" s="1186"/>
      <c r="GN376" s="1186"/>
      <c r="GO376" s="1186"/>
      <c r="GP376" s="1186"/>
      <c r="GQ376" s="1186"/>
      <c r="GR376" s="1186"/>
      <c r="GS376" s="1186"/>
      <c r="GT376" s="1186"/>
      <c r="GU376" s="1186"/>
      <c r="GV376" s="1186"/>
      <c r="GW376" s="1186"/>
      <c r="GX376" s="1186"/>
      <c r="GY376" s="1218"/>
      <c r="GZ376" s="364">
        <f t="shared" ref="GZ375:GZ436" si="324">SUM(BW376:EK376)</f>
        <v>288</v>
      </c>
      <c r="HA376" s="365">
        <f t="shared" ref="HA374:HA389" si="325">SUM(EL376:GY376)</f>
        <v>0</v>
      </c>
      <c r="HB376" s="366">
        <f t="shared" ref="HB371:HB411" si="326">HA376+GZ376</f>
        <v>288</v>
      </c>
      <c r="HC376" s="366">
        <v>1384</v>
      </c>
      <c r="HD376" s="365">
        <v>3718</v>
      </c>
      <c r="HE376" s="365">
        <v>1676</v>
      </c>
      <c r="HF376" s="54"/>
      <c r="HG376" s="708"/>
      <c r="HH376" s="708">
        <v>0.56</v>
      </c>
      <c r="HI376" s="709">
        <f t="shared" si="317"/>
        <v>161.28</v>
      </c>
      <c r="HJ376" s="710">
        <v>4.18</v>
      </c>
      <c r="HK376" s="710">
        <v>3.07</v>
      </c>
      <c r="HL376" s="738">
        <f t="shared" ref="HL371:HL411" si="327">1-HK376/6.7/HH376</f>
        <v>0.181769722814499</v>
      </c>
      <c r="HM376" s="739"/>
      <c r="HN376" s="739"/>
      <c r="HO376" s="739">
        <v>3.07</v>
      </c>
      <c r="HP376" s="740">
        <f t="shared" si="318"/>
        <v>-270.16</v>
      </c>
      <c r="HQ376" s="738">
        <f t="shared" ref="HQ373:HQ397" si="328">1-HO376/6.7/HH376</f>
        <v>0.181769722814499</v>
      </c>
      <c r="HR376" s="741"/>
      <c r="HS376" s="742">
        <v>44927</v>
      </c>
      <c r="HT376" s="739">
        <f ca="1" t="shared" ref="HT371:HT411" si="329">HU376/30</f>
        <v>5</v>
      </c>
      <c r="HU376" s="739">
        <f ca="1" t="shared" ref="HU371:HU411" si="330">DATEDIF(HS376,TODAY(),"D")</f>
        <v>150</v>
      </c>
      <c r="HV376" s="739">
        <v>172</v>
      </c>
      <c r="HW376" s="739">
        <f t="shared" si="319"/>
        <v>288</v>
      </c>
      <c r="HX376" s="761">
        <f t="shared" si="320"/>
        <v>6.85714285714286</v>
      </c>
      <c r="HY376" s="739">
        <f ca="1" t="shared" si="321"/>
        <v>16.6857142857143</v>
      </c>
      <c r="HZ376" s="739">
        <f t="shared" si="322"/>
        <v>-88</v>
      </c>
      <c r="IA376" s="739"/>
      <c r="IB376" s="739">
        <f ca="1" t="shared" si="292"/>
        <v>57.6</v>
      </c>
      <c r="IC376" s="769">
        <f ca="1" t="shared" si="293"/>
        <v>1.92</v>
      </c>
      <c r="ID376" s="769">
        <f ca="1" t="shared" si="294"/>
        <v>-45.8333333333333</v>
      </c>
      <c r="IE376" s="739"/>
      <c r="IF376" s="739"/>
      <c r="IG376" s="739"/>
      <c r="IH376" s="739"/>
      <c r="II376" s="739"/>
      <c r="IJ376" s="739"/>
      <c r="IK376" s="739"/>
      <c r="IL376" s="743"/>
      <c r="IM376" s="743"/>
      <c r="IN376" s="743"/>
      <c r="IO376" s="743"/>
      <c r="IP376" s="743"/>
      <c r="IQ376" s="739"/>
      <c r="IR376" s="739"/>
      <c r="IS376" s="739"/>
      <c r="IT376" s="739"/>
      <c r="IU376" s="739"/>
      <c r="IV376" s="739"/>
      <c r="IW376" s="739"/>
      <c r="IX376" s="739"/>
      <c r="IY376" s="739"/>
      <c r="IZ376" s="739"/>
      <c r="JA376" s="739"/>
      <c r="JB376" s="743">
        <v>96</v>
      </c>
      <c r="JC376" s="743">
        <v>150</v>
      </c>
      <c r="JD376" s="743">
        <v>414</v>
      </c>
      <c r="JE376" s="743">
        <v>0</v>
      </c>
      <c r="JF376" s="743">
        <v>144</v>
      </c>
      <c r="JG376" s="739">
        <v>0</v>
      </c>
      <c r="JH376" s="739">
        <v>0</v>
      </c>
      <c r="JI376" s="739">
        <v>0</v>
      </c>
      <c r="JJ376" s="739">
        <v>48</v>
      </c>
      <c r="JK376" s="739">
        <v>240</v>
      </c>
      <c r="JL376" s="739">
        <v>244</v>
      </c>
      <c r="JM376" s="739">
        <v>48</v>
      </c>
      <c r="JN376" s="28">
        <f t="shared" ref="JN371:JN411" si="331">SUM(JB376:JM376)</f>
        <v>1384</v>
      </c>
      <c r="JO376" s="28">
        <f t="shared" ref="JO371:JO411" si="332">JN376-HC376</f>
        <v>0</v>
      </c>
      <c r="JP376" s="28"/>
      <c r="JQ376" s="28"/>
      <c r="JR376" s="28"/>
      <c r="JS376" s="28"/>
      <c r="JT376" s="28"/>
      <c r="JU376" s="28"/>
      <c r="JV376" s="28"/>
      <c r="JW376" s="28"/>
      <c r="JX376" s="28"/>
      <c r="JY376" s="28"/>
      <c r="JZ376" s="28"/>
      <c r="KA376" s="28"/>
      <c r="KB376" s="28"/>
      <c r="KC376" s="28"/>
      <c r="KD376" s="28"/>
      <c r="KE376" s="824"/>
    </row>
    <row r="377" s="786" customFormat="1" hidden="1" customHeight="1" spans="1:291">
      <c r="A377" s="847" t="s">
        <v>1334</v>
      </c>
      <c r="B377" s="343"/>
      <c r="C377" s="95" t="s">
        <v>1917</v>
      </c>
      <c r="D377" s="95" t="s">
        <v>2249</v>
      </c>
      <c r="E377" s="411"/>
      <c r="F377" s="1235" t="s">
        <v>2316</v>
      </c>
      <c r="G377" s="112" t="s">
        <v>841</v>
      </c>
      <c r="H377" s="1060" t="s">
        <v>842</v>
      </c>
      <c r="I377" s="99">
        <f t="shared" si="323"/>
        <v>-380</v>
      </c>
      <c r="J377" s="1129">
        <v>0</v>
      </c>
      <c r="K377" s="1130">
        <f t="shared" si="313"/>
        <v>-380</v>
      </c>
      <c r="L377" s="1131">
        <f t="shared" si="314"/>
        <v>-380</v>
      </c>
      <c r="M377" s="1132"/>
      <c r="N377" s="1137"/>
      <c r="O377" s="1134"/>
      <c r="P377" s="1135">
        <f t="shared" si="315"/>
        <v>0</v>
      </c>
      <c r="Q377" s="1154">
        <f t="shared" si="316"/>
        <v>0</v>
      </c>
      <c r="R377" s="1153"/>
      <c r="S377" s="1237"/>
      <c r="T377" s="1237"/>
      <c r="U377" s="1237"/>
      <c r="V377" s="1237"/>
      <c r="W377" s="1237"/>
      <c r="X377" s="1237"/>
      <c r="Y377" s="1237"/>
      <c r="Z377" s="1237"/>
      <c r="AA377" s="1153"/>
      <c r="AB377" s="1166"/>
      <c r="AC377" s="1153"/>
      <c r="AD377" s="1153"/>
      <c r="AE377" s="1153"/>
      <c r="AF377" s="1153"/>
      <c r="AG377" s="1153"/>
      <c r="AH377" s="1153"/>
      <c r="AI377" s="1153"/>
      <c r="AJ377" s="1153"/>
      <c r="AK377" s="1153"/>
      <c r="AL377" s="1153"/>
      <c r="AM377" s="1153"/>
      <c r="AN377" s="1153"/>
      <c r="AO377" s="1153"/>
      <c r="AP377" s="1153"/>
      <c r="AQ377" s="1153"/>
      <c r="AR377" s="1153"/>
      <c r="AS377" s="1176"/>
      <c r="AT377" s="1177"/>
      <c r="AU377" s="1178"/>
      <c r="AV377" s="1178"/>
      <c r="AW377" s="1178"/>
      <c r="AX377" s="1178"/>
      <c r="AY377" s="1178"/>
      <c r="AZ377" s="1178"/>
      <c r="BA377" s="1178"/>
      <c r="BB377" s="1178"/>
      <c r="BC377" s="1178"/>
      <c r="BD377" s="1178"/>
      <c r="BE377" s="1178"/>
      <c r="BF377" s="1178"/>
      <c r="BG377" s="1178"/>
      <c r="BH377" s="1178"/>
      <c r="BI377" s="1178"/>
      <c r="BJ377" s="1178"/>
      <c r="BK377" s="1186"/>
      <c r="BL377" s="1187"/>
      <c r="BM377" s="1187"/>
      <c r="BN377" s="1187"/>
      <c r="BO377" s="1187"/>
      <c r="BP377" s="1187"/>
      <c r="BQ377" s="1187"/>
      <c r="BR377" s="1187"/>
      <c r="BS377" s="1187"/>
      <c r="BT377" s="1187"/>
      <c r="BU377" s="1187"/>
      <c r="BV377" s="1191"/>
      <c r="BW377" s="1186"/>
      <c r="BX377" s="1186"/>
      <c r="BY377" s="1186"/>
      <c r="BZ377" s="1186"/>
      <c r="CA377" s="1186"/>
      <c r="CB377" s="1186"/>
      <c r="CC377" s="1186"/>
      <c r="CD377" s="1186"/>
      <c r="CE377" s="1186"/>
      <c r="CF377" s="1186"/>
      <c r="CG377" s="1186"/>
      <c r="CH377" s="1186"/>
      <c r="CI377" s="1186"/>
      <c r="CJ377" s="1186"/>
      <c r="CK377" s="1186"/>
      <c r="CL377" s="1186"/>
      <c r="CM377" s="1186"/>
      <c r="CN377" s="1186"/>
      <c r="CO377" s="1186"/>
      <c r="CP377" s="1186"/>
      <c r="CQ377" s="1186"/>
      <c r="CR377" s="1186"/>
      <c r="CS377" s="1186"/>
      <c r="CT377" s="1186"/>
      <c r="CU377" s="1186"/>
      <c r="CV377" s="1186"/>
      <c r="CW377" s="1186"/>
      <c r="CX377" s="1186"/>
      <c r="CY377" s="1186"/>
      <c r="CZ377" s="1186"/>
      <c r="DA377" s="1186"/>
      <c r="DB377" s="1186"/>
      <c r="DC377" s="1186"/>
      <c r="DD377" s="1186"/>
      <c r="DE377" s="1186"/>
      <c r="DF377" s="1186"/>
      <c r="DG377" s="1186"/>
      <c r="DH377" s="1186"/>
      <c r="DI377" s="1186"/>
      <c r="DJ377" s="1186"/>
      <c r="DK377" s="1186"/>
      <c r="DL377" s="1186"/>
      <c r="DM377" s="1186"/>
      <c r="DN377" s="1186"/>
      <c r="DO377" s="1186"/>
      <c r="DP377" s="1186"/>
      <c r="DQ377" s="1186"/>
      <c r="DR377" s="1186"/>
      <c r="DS377" s="1186"/>
      <c r="DT377" s="1186"/>
      <c r="DU377" s="1186"/>
      <c r="DV377" s="1186"/>
      <c r="DW377" s="1186"/>
      <c r="DX377" s="1186"/>
      <c r="DY377" s="1186"/>
      <c r="DZ377" s="1186"/>
      <c r="EA377" s="1186"/>
      <c r="EB377" s="1186"/>
      <c r="EC377" s="1186"/>
      <c r="ED377" s="1186"/>
      <c r="EE377" s="1186"/>
      <c r="EF377" s="1186"/>
      <c r="EG377" s="1186">
        <v>380</v>
      </c>
      <c r="EH377" s="1186"/>
      <c r="EI377" s="1186"/>
      <c r="EJ377" s="1186"/>
      <c r="EK377" s="1197"/>
      <c r="EL377" s="1198"/>
      <c r="EM377" s="1186"/>
      <c r="EN377" s="1186"/>
      <c r="EO377" s="1186"/>
      <c r="EP377" s="1186"/>
      <c r="EQ377" s="1186"/>
      <c r="ER377" s="1186"/>
      <c r="ES377" s="1186"/>
      <c r="ET377" s="1186"/>
      <c r="EU377" s="1186"/>
      <c r="EV377" s="1186"/>
      <c r="EW377" s="1186"/>
      <c r="EX377" s="1186"/>
      <c r="EY377" s="1186"/>
      <c r="EZ377" s="1186"/>
      <c r="FA377" s="1186"/>
      <c r="FB377" s="1186"/>
      <c r="FC377" s="1209"/>
      <c r="FD377" s="1186"/>
      <c r="FE377" s="1186"/>
      <c r="FF377" s="1186"/>
      <c r="FG377" s="1186"/>
      <c r="FH377" s="1186"/>
      <c r="FI377" s="1186"/>
      <c r="FJ377" s="1186"/>
      <c r="FK377" s="1186"/>
      <c r="FL377" s="1209"/>
      <c r="FM377" s="1186"/>
      <c r="FN377" s="1186"/>
      <c r="FO377" s="1186"/>
      <c r="FP377" s="1186"/>
      <c r="FQ377" s="1186"/>
      <c r="FR377" s="1186"/>
      <c r="FS377" s="1186"/>
      <c r="FT377" s="1186"/>
      <c r="FU377" s="1186"/>
      <c r="FV377" s="1186"/>
      <c r="FW377" s="1186"/>
      <c r="FX377" s="1186"/>
      <c r="FY377" s="1186"/>
      <c r="FZ377" s="1186"/>
      <c r="GA377" s="1186"/>
      <c r="GB377" s="1186"/>
      <c r="GC377" s="1186"/>
      <c r="GD377" s="1186"/>
      <c r="GE377" s="1186"/>
      <c r="GF377" s="1186"/>
      <c r="GG377" s="1186"/>
      <c r="GH377" s="1186"/>
      <c r="GI377" s="1186"/>
      <c r="GJ377" s="1186"/>
      <c r="GK377" s="1186"/>
      <c r="GL377" s="1186"/>
      <c r="GM377" s="1186"/>
      <c r="GN377" s="1186"/>
      <c r="GO377" s="1186"/>
      <c r="GP377" s="1186"/>
      <c r="GQ377" s="1186"/>
      <c r="GR377" s="1186"/>
      <c r="GS377" s="1186"/>
      <c r="GT377" s="1186"/>
      <c r="GU377" s="1186"/>
      <c r="GV377" s="1186"/>
      <c r="GW377" s="1186"/>
      <c r="GX377" s="1186"/>
      <c r="GY377" s="1218"/>
      <c r="GZ377" s="364">
        <f t="shared" si="324"/>
        <v>380</v>
      </c>
      <c r="HA377" s="365">
        <f t="shared" si="325"/>
        <v>0</v>
      </c>
      <c r="HB377" s="366">
        <f t="shared" si="326"/>
        <v>380</v>
      </c>
      <c r="HC377" s="366">
        <v>0</v>
      </c>
      <c r="HD377" s="365">
        <v>1988</v>
      </c>
      <c r="HE377" s="365">
        <v>918</v>
      </c>
      <c r="HF377" s="54"/>
      <c r="HG377" s="708"/>
      <c r="HH377" s="708">
        <v>0.47</v>
      </c>
      <c r="HI377" s="709">
        <f t="shared" si="317"/>
        <v>178.6</v>
      </c>
      <c r="HJ377" s="710">
        <v>3.85</v>
      </c>
      <c r="HK377" s="710">
        <v>3.41</v>
      </c>
      <c r="HL377" s="738">
        <f t="shared" si="327"/>
        <v>-0.0828834550651001</v>
      </c>
      <c r="HM377" s="739"/>
      <c r="HN377" s="739"/>
      <c r="HO377" s="739">
        <v>3.41</v>
      </c>
      <c r="HP377" s="740">
        <f t="shared" si="318"/>
        <v>-1295.8</v>
      </c>
      <c r="HQ377" s="738">
        <f t="shared" si="328"/>
        <v>-0.0828834550651001</v>
      </c>
      <c r="HR377" s="741"/>
      <c r="HS377" s="742">
        <v>44927</v>
      </c>
      <c r="HT377" s="739">
        <f ca="1" t="shared" si="329"/>
        <v>5</v>
      </c>
      <c r="HU377" s="739">
        <f ca="1" t="shared" si="330"/>
        <v>150</v>
      </c>
      <c r="HV377" s="739">
        <v>0</v>
      </c>
      <c r="HW377" s="739">
        <f t="shared" si="319"/>
        <v>380</v>
      </c>
      <c r="HX377" s="761">
        <f t="shared" si="320"/>
        <v>-2</v>
      </c>
      <c r="HY377" s="739">
        <f ca="1" t="shared" si="321"/>
        <v>-4.86666666666667</v>
      </c>
      <c r="HZ377" s="739">
        <f t="shared" si="322"/>
        <v>-380</v>
      </c>
      <c r="IA377" s="739"/>
      <c r="IB377" s="739">
        <f ca="1" t="shared" si="292"/>
        <v>76</v>
      </c>
      <c r="IC377" s="769">
        <f ca="1" t="shared" si="293"/>
        <v>2.53333333333333</v>
      </c>
      <c r="ID377" s="769">
        <f ca="1" t="shared" si="294"/>
        <v>-150</v>
      </c>
      <c r="IE377" s="739"/>
      <c r="IF377" s="739"/>
      <c r="IG377" s="739"/>
      <c r="IH377" s="739"/>
      <c r="II377" s="739"/>
      <c r="IJ377" s="739"/>
      <c r="IK377" s="739"/>
      <c r="IL377" s="743"/>
      <c r="IM377" s="743"/>
      <c r="IN377" s="743"/>
      <c r="IO377" s="743"/>
      <c r="IP377" s="743"/>
      <c r="IQ377" s="739"/>
      <c r="IR377" s="739"/>
      <c r="IS377" s="739"/>
      <c r="IT377" s="739"/>
      <c r="IU377" s="739"/>
      <c r="IV377" s="739"/>
      <c r="IW377" s="739"/>
      <c r="IX377" s="739"/>
      <c r="IY377" s="739"/>
      <c r="IZ377" s="739"/>
      <c r="JA377" s="739"/>
      <c r="JB377" s="743">
        <v>0</v>
      </c>
      <c r="JC377" s="743">
        <v>0</v>
      </c>
      <c r="JD377" s="743">
        <v>0</v>
      </c>
      <c r="JE377" s="743">
        <v>0</v>
      </c>
      <c r="JF377" s="743">
        <v>0</v>
      </c>
      <c r="JG377" s="739">
        <v>0</v>
      </c>
      <c r="JH377" s="739">
        <v>0</v>
      </c>
      <c r="JI377" s="739">
        <v>0</v>
      </c>
      <c r="JJ377" s="739">
        <v>0</v>
      </c>
      <c r="JK377" s="739">
        <v>0</v>
      </c>
      <c r="JL377" s="739">
        <v>0</v>
      </c>
      <c r="JM377" s="739">
        <v>0</v>
      </c>
      <c r="JN377" s="28">
        <f t="shared" si="331"/>
        <v>0</v>
      </c>
      <c r="JO377" s="28">
        <f t="shared" si="332"/>
        <v>0</v>
      </c>
      <c r="JP377" s="28"/>
      <c r="JQ377" s="28"/>
      <c r="JR377" s="28"/>
      <c r="JS377" s="28"/>
      <c r="JT377" s="28"/>
      <c r="JU377" s="28"/>
      <c r="JV377" s="28"/>
      <c r="JW377" s="28"/>
      <c r="JX377" s="28"/>
      <c r="JY377" s="28"/>
      <c r="JZ377" s="28"/>
      <c r="KA377" s="28"/>
      <c r="KB377" s="28"/>
      <c r="KC377" s="28"/>
      <c r="KD377" s="28"/>
      <c r="KE377" s="824"/>
    </row>
    <row r="378" s="786" customFormat="1" hidden="1" customHeight="1" spans="1:291">
      <c r="A378" s="847" t="s">
        <v>2306</v>
      </c>
      <c r="B378" s="343"/>
      <c r="C378" s="95" t="s">
        <v>1917</v>
      </c>
      <c r="D378" s="95" t="s">
        <v>2249</v>
      </c>
      <c r="E378" s="411"/>
      <c r="F378" s="1235" t="s">
        <v>2317</v>
      </c>
      <c r="G378" s="112" t="s">
        <v>844</v>
      </c>
      <c r="H378" s="1060" t="s">
        <v>842</v>
      </c>
      <c r="I378" s="99">
        <f t="shared" si="323"/>
        <v>-380</v>
      </c>
      <c r="J378" s="1129">
        <v>0</v>
      </c>
      <c r="K378" s="1130">
        <f t="shared" si="313"/>
        <v>-380</v>
      </c>
      <c r="L378" s="1131">
        <f t="shared" si="314"/>
        <v>-380</v>
      </c>
      <c r="M378" s="1132"/>
      <c r="N378" s="1137"/>
      <c r="O378" s="1134"/>
      <c r="P378" s="1135">
        <f t="shared" si="315"/>
        <v>0</v>
      </c>
      <c r="Q378" s="1154">
        <f t="shared" si="316"/>
        <v>0</v>
      </c>
      <c r="R378" s="1153"/>
      <c r="S378" s="1237"/>
      <c r="T378" s="1237"/>
      <c r="U378" s="1237"/>
      <c r="V378" s="1237"/>
      <c r="W378" s="1237"/>
      <c r="X378" s="1237"/>
      <c r="Y378" s="1237"/>
      <c r="Z378" s="1237"/>
      <c r="AA378" s="1153"/>
      <c r="AB378" s="1166"/>
      <c r="AC378" s="1153"/>
      <c r="AD378" s="1153"/>
      <c r="AE378" s="1153"/>
      <c r="AF378" s="1153"/>
      <c r="AG378" s="1153"/>
      <c r="AH378" s="1153"/>
      <c r="AI378" s="1153"/>
      <c r="AJ378" s="1153"/>
      <c r="AK378" s="1153"/>
      <c r="AL378" s="1153"/>
      <c r="AM378" s="1153"/>
      <c r="AN378" s="1153"/>
      <c r="AO378" s="1153"/>
      <c r="AP378" s="1153"/>
      <c r="AQ378" s="1153"/>
      <c r="AR378" s="1153"/>
      <c r="AS378" s="1176"/>
      <c r="AT378" s="1177"/>
      <c r="AU378" s="1178"/>
      <c r="AV378" s="1178"/>
      <c r="AW378" s="1178"/>
      <c r="AX378" s="1178"/>
      <c r="AY378" s="1178"/>
      <c r="AZ378" s="1178"/>
      <c r="BA378" s="1178"/>
      <c r="BB378" s="1178"/>
      <c r="BC378" s="1178"/>
      <c r="BD378" s="1178"/>
      <c r="BE378" s="1178"/>
      <c r="BF378" s="1178"/>
      <c r="BG378" s="1178"/>
      <c r="BH378" s="1178"/>
      <c r="BI378" s="1178"/>
      <c r="BJ378" s="1178"/>
      <c r="BK378" s="1186"/>
      <c r="BL378" s="1187"/>
      <c r="BM378" s="1187"/>
      <c r="BN378" s="1187"/>
      <c r="BO378" s="1187"/>
      <c r="BP378" s="1187"/>
      <c r="BQ378" s="1187"/>
      <c r="BR378" s="1187"/>
      <c r="BS378" s="1187"/>
      <c r="BT378" s="1187"/>
      <c r="BU378" s="1187"/>
      <c r="BV378" s="1191"/>
      <c r="BW378" s="1186"/>
      <c r="BX378" s="1186"/>
      <c r="BY378" s="1186"/>
      <c r="BZ378" s="1186"/>
      <c r="CA378" s="1186"/>
      <c r="CB378" s="1186"/>
      <c r="CC378" s="1186"/>
      <c r="CD378" s="1186"/>
      <c r="CE378" s="1186"/>
      <c r="CF378" s="1186"/>
      <c r="CG378" s="1186"/>
      <c r="CH378" s="1186"/>
      <c r="CI378" s="1186"/>
      <c r="CJ378" s="1186"/>
      <c r="CK378" s="1186"/>
      <c r="CL378" s="1186"/>
      <c r="CM378" s="1186"/>
      <c r="CN378" s="1186"/>
      <c r="CO378" s="1186"/>
      <c r="CP378" s="1186"/>
      <c r="CQ378" s="1186"/>
      <c r="CR378" s="1186"/>
      <c r="CS378" s="1186"/>
      <c r="CT378" s="1186"/>
      <c r="CU378" s="1186"/>
      <c r="CV378" s="1186"/>
      <c r="CW378" s="1186"/>
      <c r="CX378" s="1186"/>
      <c r="CY378" s="1186"/>
      <c r="CZ378" s="1186"/>
      <c r="DA378" s="1186"/>
      <c r="DB378" s="1186"/>
      <c r="DC378" s="1186"/>
      <c r="DD378" s="1186"/>
      <c r="DE378" s="1186"/>
      <c r="DF378" s="1186"/>
      <c r="DG378" s="1186"/>
      <c r="DH378" s="1186"/>
      <c r="DI378" s="1186"/>
      <c r="DJ378" s="1186"/>
      <c r="DK378" s="1186"/>
      <c r="DL378" s="1186"/>
      <c r="DM378" s="1186"/>
      <c r="DN378" s="1186"/>
      <c r="DO378" s="1186"/>
      <c r="DP378" s="1186"/>
      <c r="DQ378" s="1186"/>
      <c r="DR378" s="1186"/>
      <c r="DS378" s="1186"/>
      <c r="DT378" s="1186"/>
      <c r="DU378" s="1186"/>
      <c r="DV378" s="1186"/>
      <c r="DW378" s="1186"/>
      <c r="DX378" s="1186"/>
      <c r="DY378" s="1186"/>
      <c r="DZ378" s="1186"/>
      <c r="EA378" s="1186"/>
      <c r="EB378" s="1186"/>
      <c r="EC378" s="1186"/>
      <c r="ED378" s="1186"/>
      <c r="EE378" s="1186"/>
      <c r="EF378" s="1186"/>
      <c r="EG378" s="1186">
        <v>380</v>
      </c>
      <c r="EH378" s="1186"/>
      <c r="EI378" s="1186"/>
      <c r="EJ378" s="1186"/>
      <c r="EK378" s="1197"/>
      <c r="EL378" s="1198"/>
      <c r="EM378" s="1186"/>
      <c r="EN378" s="1186"/>
      <c r="EO378" s="1186"/>
      <c r="EP378" s="1186"/>
      <c r="EQ378" s="1186"/>
      <c r="ER378" s="1186"/>
      <c r="ES378" s="1186"/>
      <c r="ET378" s="1186"/>
      <c r="EU378" s="1186"/>
      <c r="EV378" s="1186"/>
      <c r="EW378" s="1186"/>
      <c r="EX378" s="1186"/>
      <c r="EY378" s="1186"/>
      <c r="EZ378" s="1186"/>
      <c r="FA378" s="1186"/>
      <c r="FB378" s="1186"/>
      <c r="FC378" s="1209"/>
      <c r="FD378" s="1186"/>
      <c r="FE378" s="1186"/>
      <c r="FF378" s="1186"/>
      <c r="FG378" s="1186"/>
      <c r="FH378" s="1186"/>
      <c r="FI378" s="1186"/>
      <c r="FJ378" s="1186"/>
      <c r="FK378" s="1186"/>
      <c r="FL378" s="1209"/>
      <c r="FM378" s="1186"/>
      <c r="FN378" s="1186"/>
      <c r="FO378" s="1186"/>
      <c r="FP378" s="1186"/>
      <c r="FQ378" s="1186"/>
      <c r="FR378" s="1186"/>
      <c r="FS378" s="1186"/>
      <c r="FT378" s="1186"/>
      <c r="FU378" s="1186"/>
      <c r="FV378" s="1186"/>
      <c r="FW378" s="1186"/>
      <c r="FX378" s="1186"/>
      <c r="FY378" s="1186"/>
      <c r="FZ378" s="1186"/>
      <c r="GA378" s="1186"/>
      <c r="GB378" s="1186"/>
      <c r="GC378" s="1186"/>
      <c r="GD378" s="1186"/>
      <c r="GE378" s="1186"/>
      <c r="GF378" s="1186"/>
      <c r="GG378" s="1186"/>
      <c r="GH378" s="1186"/>
      <c r="GI378" s="1186"/>
      <c r="GJ378" s="1186"/>
      <c r="GK378" s="1186"/>
      <c r="GL378" s="1186"/>
      <c r="GM378" s="1186"/>
      <c r="GN378" s="1186"/>
      <c r="GO378" s="1186"/>
      <c r="GP378" s="1186"/>
      <c r="GQ378" s="1186"/>
      <c r="GR378" s="1186"/>
      <c r="GS378" s="1186"/>
      <c r="GT378" s="1186"/>
      <c r="GU378" s="1186"/>
      <c r="GV378" s="1186"/>
      <c r="GW378" s="1186"/>
      <c r="GX378" s="1186"/>
      <c r="GY378" s="1218"/>
      <c r="GZ378" s="364">
        <f t="shared" si="324"/>
        <v>380</v>
      </c>
      <c r="HA378" s="365">
        <f t="shared" si="325"/>
        <v>0</v>
      </c>
      <c r="HB378" s="366">
        <f t="shared" si="326"/>
        <v>380</v>
      </c>
      <c r="HC378" s="366">
        <v>0</v>
      </c>
      <c r="HD378" s="365">
        <v>2028</v>
      </c>
      <c r="HE378" s="365">
        <v>935</v>
      </c>
      <c r="HF378" s="54"/>
      <c r="HG378" s="708"/>
      <c r="HH378" s="708">
        <v>0.47</v>
      </c>
      <c r="HI378" s="709">
        <f t="shared" si="317"/>
        <v>178.6</v>
      </c>
      <c r="HJ378" s="710">
        <v>3.85</v>
      </c>
      <c r="HK378" s="710">
        <v>3.41</v>
      </c>
      <c r="HL378" s="738">
        <f t="shared" si="327"/>
        <v>-0.0828834550651001</v>
      </c>
      <c r="HM378" s="739"/>
      <c r="HN378" s="739"/>
      <c r="HO378" s="739">
        <v>3.41</v>
      </c>
      <c r="HP378" s="740">
        <f t="shared" si="318"/>
        <v>-1295.8</v>
      </c>
      <c r="HQ378" s="738">
        <f t="shared" si="328"/>
        <v>-0.0828834550651001</v>
      </c>
      <c r="HR378" s="741"/>
      <c r="HS378" s="742">
        <v>44927</v>
      </c>
      <c r="HT378" s="739">
        <f ca="1" t="shared" si="329"/>
        <v>5</v>
      </c>
      <c r="HU378" s="739">
        <f ca="1" t="shared" si="330"/>
        <v>150</v>
      </c>
      <c r="HV378" s="739">
        <v>0</v>
      </c>
      <c r="HW378" s="739">
        <f t="shared" si="319"/>
        <v>380</v>
      </c>
      <c r="HX378" s="761">
        <f t="shared" si="320"/>
        <v>-2</v>
      </c>
      <c r="HY378" s="739">
        <f ca="1" t="shared" si="321"/>
        <v>-4.86666666666667</v>
      </c>
      <c r="HZ378" s="739">
        <f t="shared" si="322"/>
        <v>-380</v>
      </c>
      <c r="IA378" s="739"/>
      <c r="IB378" s="739">
        <f ca="1" t="shared" si="292"/>
        <v>76</v>
      </c>
      <c r="IC378" s="769">
        <f ca="1" t="shared" si="293"/>
        <v>2.53333333333333</v>
      </c>
      <c r="ID378" s="769">
        <f ca="1" t="shared" si="294"/>
        <v>-150</v>
      </c>
      <c r="IE378" s="739"/>
      <c r="IF378" s="739"/>
      <c r="IG378" s="739"/>
      <c r="IH378" s="739"/>
      <c r="II378" s="739"/>
      <c r="IJ378" s="739"/>
      <c r="IK378" s="739"/>
      <c r="IL378" s="743"/>
      <c r="IM378" s="743"/>
      <c r="IN378" s="743"/>
      <c r="IO378" s="743"/>
      <c r="IP378" s="743"/>
      <c r="IQ378" s="739"/>
      <c r="IR378" s="739"/>
      <c r="IS378" s="739"/>
      <c r="IT378" s="739"/>
      <c r="IU378" s="739"/>
      <c r="IV378" s="739"/>
      <c r="IW378" s="739"/>
      <c r="IX378" s="739"/>
      <c r="IY378" s="739"/>
      <c r="IZ378" s="739"/>
      <c r="JA378" s="739"/>
      <c r="JB378" s="743">
        <v>0</v>
      </c>
      <c r="JC378" s="743">
        <v>0</v>
      </c>
      <c r="JD378" s="743">
        <v>0</v>
      </c>
      <c r="JE378" s="743">
        <v>0</v>
      </c>
      <c r="JF378" s="743">
        <v>0</v>
      </c>
      <c r="JG378" s="739">
        <v>0</v>
      </c>
      <c r="JH378" s="739">
        <v>0</v>
      </c>
      <c r="JI378" s="739">
        <v>0</v>
      </c>
      <c r="JJ378" s="739">
        <v>0</v>
      </c>
      <c r="JK378" s="739">
        <v>0</v>
      </c>
      <c r="JL378" s="739">
        <v>0</v>
      </c>
      <c r="JM378" s="739">
        <v>0</v>
      </c>
      <c r="JN378" s="28">
        <f t="shared" si="331"/>
        <v>0</v>
      </c>
      <c r="JO378" s="28">
        <f t="shared" si="332"/>
        <v>0</v>
      </c>
      <c r="JP378" s="28"/>
      <c r="JQ378" s="28"/>
      <c r="JR378" s="28"/>
      <c r="JS378" s="28"/>
      <c r="JT378" s="28"/>
      <c r="JU378" s="28"/>
      <c r="JV378" s="28"/>
      <c r="JW378" s="28"/>
      <c r="JX378" s="28"/>
      <c r="JY378" s="28"/>
      <c r="JZ378" s="28"/>
      <c r="KA378" s="28"/>
      <c r="KB378" s="28"/>
      <c r="KC378" s="28"/>
      <c r="KD378" s="28"/>
      <c r="KE378" s="824"/>
    </row>
    <row r="379" s="786" customFormat="1" hidden="1" customHeight="1" spans="1:291">
      <c r="A379" s="847" t="s">
        <v>1334</v>
      </c>
      <c r="B379" s="343"/>
      <c r="C379" s="95" t="s">
        <v>1917</v>
      </c>
      <c r="D379" s="95" t="s">
        <v>2249</v>
      </c>
      <c r="E379" s="411"/>
      <c r="F379" s="1235" t="s">
        <v>2318</v>
      </c>
      <c r="G379" s="112" t="s">
        <v>846</v>
      </c>
      <c r="H379" s="1060" t="s">
        <v>2319</v>
      </c>
      <c r="I379" s="99">
        <f t="shared" si="323"/>
        <v>0</v>
      </c>
      <c r="J379" s="1129">
        <v>0</v>
      </c>
      <c r="K379" s="1130">
        <f t="shared" si="313"/>
        <v>0</v>
      </c>
      <c r="L379" s="1131">
        <f t="shared" si="314"/>
        <v>0</v>
      </c>
      <c r="M379" s="1132"/>
      <c r="N379" s="1137"/>
      <c r="O379" s="1134"/>
      <c r="P379" s="1135">
        <f t="shared" si="315"/>
        <v>0</v>
      </c>
      <c r="Q379" s="1154">
        <f t="shared" si="316"/>
        <v>0</v>
      </c>
      <c r="R379" s="1153"/>
      <c r="S379" s="1237"/>
      <c r="T379" s="1237"/>
      <c r="U379" s="1237"/>
      <c r="V379" s="1237"/>
      <c r="W379" s="1237"/>
      <c r="X379" s="1237"/>
      <c r="Y379" s="1237"/>
      <c r="Z379" s="1237"/>
      <c r="AA379" s="1153"/>
      <c r="AB379" s="1166"/>
      <c r="AC379" s="1153"/>
      <c r="AD379" s="1153"/>
      <c r="AE379" s="1153"/>
      <c r="AF379" s="1153"/>
      <c r="AG379" s="1153"/>
      <c r="AH379" s="1153"/>
      <c r="AI379" s="1153"/>
      <c r="AJ379" s="1153"/>
      <c r="AK379" s="1153"/>
      <c r="AL379" s="1153"/>
      <c r="AM379" s="1153"/>
      <c r="AN379" s="1153"/>
      <c r="AO379" s="1153"/>
      <c r="AP379" s="1153"/>
      <c r="AQ379" s="1153"/>
      <c r="AR379" s="1153"/>
      <c r="AS379" s="1176"/>
      <c r="AT379" s="1177"/>
      <c r="AU379" s="1178"/>
      <c r="AV379" s="1178"/>
      <c r="AW379" s="1178"/>
      <c r="AX379" s="1178"/>
      <c r="AY379" s="1178"/>
      <c r="AZ379" s="1178"/>
      <c r="BA379" s="1178"/>
      <c r="BB379" s="1178"/>
      <c r="BC379" s="1178"/>
      <c r="BD379" s="1178"/>
      <c r="BE379" s="1178"/>
      <c r="BF379" s="1178"/>
      <c r="BG379" s="1178"/>
      <c r="BH379" s="1178"/>
      <c r="BI379" s="1178"/>
      <c r="BJ379" s="1178"/>
      <c r="BK379" s="1186"/>
      <c r="BL379" s="1187"/>
      <c r="BM379" s="1187"/>
      <c r="BN379" s="1187"/>
      <c r="BO379" s="1187"/>
      <c r="BP379" s="1187"/>
      <c r="BQ379" s="1187"/>
      <c r="BR379" s="1187"/>
      <c r="BS379" s="1187"/>
      <c r="BT379" s="1187"/>
      <c r="BU379" s="1187"/>
      <c r="BV379" s="1191"/>
      <c r="BW379" s="1186"/>
      <c r="BX379" s="1186"/>
      <c r="BY379" s="1186"/>
      <c r="BZ379" s="1186"/>
      <c r="CA379" s="1186"/>
      <c r="CB379" s="1186"/>
      <c r="CC379" s="1186"/>
      <c r="CD379" s="1186"/>
      <c r="CE379" s="1186"/>
      <c r="CF379" s="1186"/>
      <c r="CG379" s="1186"/>
      <c r="CH379" s="1186"/>
      <c r="CI379" s="1186"/>
      <c r="CJ379" s="1186"/>
      <c r="CK379" s="1186"/>
      <c r="CL379" s="1186"/>
      <c r="CM379" s="1186"/>
      <c r="CN379" s="1186"/>
      <c r="CO379" s="1186"/>
      <c r="CP379" s="1186"/>
      <c r="CQ379" s="1186"/>
      <c r="CR379" s="1186"/>
      <c r="CS379" s="1186"/>
      <c r="CT379" s="1186"/>
      <c r="CU379" s="1186"/>
      <c r="CV379" s="1186"/>
      <c r="CW379" s="1186"/>
      <c r="CX379" s="1186"/>
      <c r="CY379" s="1186"/>
      <c r="CZ379" s="1186"/>
      <c r="DA379" s="1186"/>
      <c r="DB379" s="1186"/>
      <c r="DC379" s="1186"/>
      <c r="DD379" s="1186"/>
      <c r="DE379" s="1186"/>
      <c r="DF379" s="1186"/>
      <c r="DG379" s="1186"/>
      <c r="DH379" s="1186"/>
      <c r="DI379" s="1186"/>
      <c r="DJ379" s="1186"/>
      <c r="DK379" s="1186"/>
      <c r="DL379" s="1186"/>
      <c r="DM379" s="1186"/>
      <c r="DN379" s="1186"/>
      <c r="DO379" s="1186"/>
      <c r="DP379" s="1186"/>
      <c r="DQ379" s="1186"/>
      <c r="DR379" s="1186"/>
      <c r="DS379" s="1186"/>
      <c r="DT379" s="1186"/>
      <c r="DU379" s="1186"/>
      <c r="DV379" s="1186"/>
      <c r="DW379" s="1186"/>
      <c r="DX379" s="1186"/>
      <c r="DY379" s="1186"/>
      <c r="DZ379" s="1186"/>
      <c r="EA379" s="1186"/>
      <c r="EB379" s="1186"/>
      <c r="EC379" s="1186"/>
      <c r="ED379" s="1186"/>
      <c r="EE379" s="1186"/>
      <c r="EF379" s="1186"/>
      <c r="EG379" s="1186"/>
      <c r="EH379" s="1186"/>
      <c r="EI379" s="1186"/>
      <c r="EJ379" s="1186"/>
      <c r="EK379" s="1197"/>
      <c r="EL379" s="1198"/>
      <c r="EM379" s="1186"/>
      <c r="EN379" s="1186"/>
      <c r="EO379" s="1186"/>
      <c r="EP379" s="1186"/>
      <c r="EQ379" s="1186"/>
      <c r="ER379" s="1186"/>
      <c r="ES379" s="1186"/>
      <c r="ET379" s="1186"/>
      <c r="EU379" s="1186"/>
      <c r="EV379" s="1186"/>
      <c r="EW379" s="1186"/>
      <c r="EX379" s="1186"/>
      <c r="EY379" s="1186"/>
      <c r="EZ379" s="1186"/>
      <c r="FA379" s="1186"/>
      <c r="FB379" s="1186"/>
      <c r="FC379" s="1209"/>
      <c r="FD379" s="1186"/>
      <c r="FE379" s="1186"/>
      <c r="FF379" s="1186"/>
      <c r="FG379" s="1186"/>
      <c r="FH379" s="1186"/>
      <c r="FI379" s="1186"/>
      <c r="FJ379" s="1186"/>
      <c r="FK379" s="1186"/>
      <c r="FL379" s="1209"/>
      <c r="FM379" s="1186"/>
      <c r="FN379" s="1186"/>
      <c r="FO379" s="1186"/>
      <c r="FP379" s="1186"/>
      <c r="FQ379" s="1186"/>
      <c r="FR379" s="1186"/>
      <c r="FS379" s="1186"/>
      <c r="FT379" s="1186"/>
      <c r="FU379" s="1186"/>
      <c r="FV379" s="1186"/>
      <c r="FW379" s="1186"/>
      <c r="FX379" s="1186"/>
      <c r="FY379" s="1186"/>
      <c r="FZ379" s="1186"/>
      <c r="GA379" s="1186"/>
      <c r="GB379" s="1186"/>
      <c r="GC379" s="1186"/>
      <c r="GD379" s="1186"/>
      <c r="GE379" s="1186"/>
      <c r="GF379" s="1186"/>
      <c r="GG379" s="1186"/>
      <c r="GH379" s="1186"/>
      <c r="GI379" s="1186"/>
      <c r="GJ379" s="1186"/>
      <c r="GK379" s="1186"/>
      <c r="GL379" s="1186"/>
      <c r="GM379" s="1186"/>
      <c r="GN379" s="1186"/>
      <c r="GO379" s="1186"/>
      <c r="GP379" s="1186"/>
      <c r="GQ379" s="1186"/>
      <c r="GR379" s="1186"/>
      <c r="GS379" s="1186"/>
      <c r="GT379" s="1186"/>
      <c r="GU379" s="1186"/>
      <c r="GV379" s="1186"/>
      <c r="GW379" s="1186"/>
      <c r="GX379" s="1186"/>
      <c r="GY379" s="1218"/>
      <c r="GZ379" s="364">
        <f t="shared" si="324"/>
        <v>0</v>
      </c>
      <c r="HA379" s="365">
        <f t="shared" si="325"/>
        <v>0</v>
      </c>
      <c r="HB379" s="366">
        <f t="shared" si="326"/>
        <v>0</v>
      </c>
      <c r="HC379" s="366">
        <v>0</v>
      </c>
      <c r="HD379" s="365">
        <v>1480</v>
      </c>
      <c r="HE379" s="365">
        <v>360</v>
      </c>
      <c r="HF379" s="54"/>
      <c r="HG379" s="708"/>
      <c r="HH379" s="708">
        <v>0.47</v>
      </c>
      <c r="HI379" s="709">
        <f t="shared" si="317"/>
        <v>0</v>
      </c>
      <c r="HJ379" s="710"/>
      <c r="HK379" s="710">
        <v>2.86</v>
      </c>
      <c r="HL379" s="738">
        <f t="shared" si="327"/>
        <v>0.0917751667195935</v>
      </c>
      <c r="HM379" s="739"/>
      <c r="HN379" s="739"/>
      <c r="HO379" s="739">
        <v>2.86</v>
      </c>
      <c r="HP379" s="740">
        <f t="shared" si="318"/>
        <v>0</v>
      </c>
      <c r="HQ379" s="738">
        <f t="shared" si="328"/>
        <v>0.0917751667195935</v>
      </c>
      <c r="HR379" s="741"/>
      <c r="HS379" s="742">
        <v>44927</v>
      </c>
      <c r="HT379" s="739">
        <f ca="1" t="shared" si="329"/>
        <v>5</v>
      </c>
      <c r="HU379" s="739">
        <f ca="1" t="shared" si="330"/>
        <v>150</v>
      </c>
      <c r="HV379" s="739">
        <v>0</v>
      </c>
      <c r="HW379" s="739">
        <f t="shared" si="319"/>
        <v>0</v>
      </c>
      <c r="HX379" s="761" t="e">
        <f t="shared" si="320"/>
        <v>#DIV/0!</v>
      </c>
      <c r="HY379" s="739" t="e">
        <f ca="1" t="shared" si="321"/>
        <v>#DIV/0!</v>
      </c>
      <c r="HZ379" s="739">
        <f t="shared" si="322"/>
        <v>0</v>
      </c>
      <c r="IA379" s="739"/>
      <c r="IB379" s="739">
        <f ca="1" t="shared" si="292"/>
        <v>0</v>
      </c>
      <c r="IC379" s="769">
        <f ca="1" t="shared" si="293"/>
        <v>0</v>
      </c>
      <c r="ID379" s="769" t="e">
        <f ca="1" t="shared" si="294"/>
        <v>#DIV/0!</v>
      </c>
      <c r="IE379" s="739"/>
      <c r="IF379" s="739"/>
      <c r="IG379" s="739"/>
      <c r="IH379" s="739"/>
      <c r="II379" s="739"/>
      <c r="IJ379" s="739"/>
      <c r="IK379" s="739"/>
      <c r="IL379" s="743"/>
      <c r="IM379" s="743"/>
      <c r="IN379" s="743"/>
      <c r="IO379" s="743"/>
      <c r="IP379" s="743"/>
      <c r="IQ379" s="739"/>
      <c r="IR379" s="739"/>
      <c r="IS379" s="739"/>
      <c r="IT379" s="739"/>
      <c r="IU379" s="739"/>
      <c r="IV379" s="739"/>
      <c r="IW379" s="739"/>
      <c r="IX379" s="739"/>
      <c r="IY379" s="739"/>
      <c r="IZ379" s="739"/>
      <c r="JA379" s="739"/>
      <c r="JB379" s="743">
        <v>0</v>
      </c>
      <c r="JC379" s="743">
        <v>0</v>
      </c>
      <c r="JD379" s="743">
        <v>0</v>
      </c>
      <c r="JE379" s="743">
        <v>0</v>
      </c>
      <c r="JF379" s="743">
        <v>0</v>
      </c>
      <c r="JG379" s="739">
        <v>0</v>
      </c>
      <c r="JH379" s="739">
        <v>0</v>
      </c>
      <c r="JI379" s="739">
        <v>0</v>
      </c>
      <c r="JJ379" s="739">
        <v>0</v>
      </c>
      <c r="JK379" s="739">
        <v>0</v>
      </c>
      <c r="JL379" s="739">
        <v>0</v>
      </c>
      <c r="JM379" s="739">
        <v>0</v>
      </c>
      <c r="JN379" s="28">
        <f t="shared" si="331"/>
        <v>0</v>
      </c>
      <c r="JO379" s="28">
        <f t="shared" si="332"/>
        <v>0</v>
      </c>
      <c r="JP379" s="28"/>
      <c r="JQ379" s="28"/>
      <c r="JR379" s="28"/>
      <c r="JS379" s="28"/>
      <c r="JT379" s="28"/>
      <c r="JU379" s="28"/>
      <c r="JV379" s="28"/>
      <c r="JW379" s="28"/>
      <c r="JX379" s="28"/>
      <c r="JY379" s="28"/>
      <c r="JZ379" s="28"/>
      <c r="KA379" s="28"/>
      <c r="KB379" s="28"/>
      <c r="KC379" s="28"/>
      <c r="KD379" s="28"/>
      <c r="KE379" s="824"/>
    </row>
    <row r="380" s="786" customFormat="1" hidden="1" customHeight="1" spans="1:291">
      <c r="A380" s="847" t="s">
        <v>1334</v>
      </c>
      <c r="B380" s="343"/>
      <c r="C380" s="95" t="s">
        <v>1917</v>
      </c>
      <c r="D380" s="95" t="s">
        <v>2249</v>
      </c>
      <c r="E380" s="411"/>
      <c r="F380" s="1235" t="s">
        <v>2320</v>
      </c>
      <c r="G380" s="112" t="s">
        <v>855</v>
      </c>
      <c r="H380" s="1060" t="s">
        <v>856</v>
      </c>
      <c r="I380" s="99">
        <f t="shared" si="323"/>
        <v>0</v>
      </c>
      <c r="J380" s="1129">
        <v>0</v>
      </c>
      <c r="K380" s="1130">
        <f t="shared" si="313"/>
        <v>0</v>
      </c>
      <c r="L380" s="1131">
        <f t="shared" si="314"/>
        <v>0</v>
      </c>
      <c r="M380" s="1132"/>
      <c r="N380" s="1137"/>
      <c r="O380" s="1134"/>
      <c r="P380" s="1135">
        <f t="shared" si="315"/>
        <v>0</v>
      </c>
      <c r="Q380" s="1154">
        <f t="shared" si="316"/>
        <v>0</v>
      </c>
      <c r="R380" s="1153"/>
      <c r="S380" s="1237"/>
      <c r="T380" s="1237"/>
      <c r="U380" s="1237"/>
      <c r="V380" s="1237"/>
      <c r="W380" s="1237"/>
      <c r="X380" s="1237"/>
      <c r="Y380" s="1237"/>
      <c r="Z380" s="1237"/>
      <c r="AA380" s="1153"/>
      <c r="AB380" s="1166"/>
      <c r="AC380" s="1153"/>
      <c r="AD380" s="1153"/>
      <c r="AE380" s="1153"/>
      <c r="AF380" s="1153"/>
      <c r="AG380" s="1153"/>
      <c r="AH380" s="1153"/>
      <c r="AI380" s="1153"/>
      <c r="AJ380" s="1153"/>
      <c r="AK380" s="1153"/>
      <c r="AL380" s="1153"/>
      <c r="AM380" s="1153"/>
      <c r="AN380" s="1153"/>
      <c r="AO380" s="1153"/>
      <c r="AP380" s="1153"/>
      <c r="AQ380" s="1153"/>
      <c r="AR380" s="1153"/>
      <c r="AS380" s="1176"/>
      <c r="AT380" s="1177"/>
      <c r="AU380" s="1178"/>
      <c r="AV380" s="1178"/>
      <c r="AW380" s="1178"/>
      <c r="AX380" s="1178"/>
      <c r="AY380" s="1178"/>
      <c r="AZ380" s="1178"/>
      <c r="BA380" s="1178"/>
      <c r="BB380" s="1178"/>
      <c r="BC380" s="1178"/>
      <c r="BD380" s="1178"/>
      <c r="BE380" s="1178"/>
      <c r="BF380" s="1178"/>
      <c r="BG380" s="1178"/>
      <c r="BH380" s="1178"/>
      <c r="BI380" s="1178"/>
      <c r="BJ380" s="1178"/>
      <c r="BK380" s="1186"/>
      <c r="BL380" s="1187"/>
      <c r="BM380" s="1187"/>
      <c r="BN380" s="1187"/>
      <c r="BO380" s="1187"/>
      <c r="BP380" s="1187"/>
      <c r="BQ380" s="1187"/>
      <c r="BR380" s="1187"/>
      <c r="BS380" s="1187"/>
      <c r="BT380" s="1187"/>
      <c r="BU380" s="1187"/>
      <c r="BV380" s="1191"/>
      <c r="BW380" s="1186"/>
      <c r="BX380" s="1186"/>
      <c r="BY380" s="1186"/>
      <c r="BZ380" s="1186"/>
      <c r="CA380" s="1186"/>
      <c r="CB380" s="1186"/>
      <c r="CC380" s="1186"/>
      <c r="CD380" s="1186"/>
      <c r="CE380" s="1186"/>
      <c r="CF380" s="1186"/>
      <c r="CG380" s="1186"/>
      <c r="CH380" s="1186"/>
      <c r="CI380" s="1186"/>
      <c r="CJ380" s="1186"/>
      <c r="CK380" s="1186"/>
      <c r="CL380" s="1186"/>
      <c r="CM380" s="1186"/>
      <c r="CN380" s="1186"/>
      <c r="CO380" s="1186"/>
      <c r="CP380" s="1186"/>
      <c r="CQ380" s="1186"/>
      <c r="CR380" s="1186"/>
      <c r="CS380" s="1186"/>
      <c r="CT380" s="1186"/>
      <c r="CU380" s="1186"/>
      <c r="CV380" s="1186"/>
      <c r="CW380" s="1186"/>
      <c r="CX380" s="1186"/>
      <c r="CY380" s="1186"/>
      <c r="CZ380" s="1186"/>
      <c r="DA380" s="1186"/>
      <c r="DB380" s="1186"/>
      <c r="DC380" s="1186"/>
      <c r="DD380" s="1186"/>
      <c r="DE380" s="1186"/>
      <c r="DF380" s="1186"/>
      <c r="DG380" s="1186"/>
      <c r="DH380" s="1186"/>
      <c r="DI380" s="1186"/>
      <c r="DJ380" s="1186"/>
      <c r="DK380" s="1186"/>
      <c r="DL380" s="1186"/>
      <c r="DM380" s="1186"/>
      <c r="DN380" s="1186"/>
      <c r="DO380" s="1186"/>
      <c r="DP380" s="1186"/>
      <c r="DQ380" s="1186"/>
      <c r="DR380" s="1186"/>
      <c r="DS380" s="1186"/>
      <c r="DT380" s="1186"/>
      <c r="DU380" s="1186"/>
      <c r="DV380" s="1186"/>
      <c r="DW380" s="1186"/>
      <c r="DX380" s="1186"/>
      <c r="DY380" s="1186"/>
      <c r="DZ380" s="1186"/>
      <c r="EA380" s="1186"/>
      <c r="EB380" s="1186"/>
      <c r="EC380" s="1186"/>
      <c r="ED380" s="1186"/>
      <c r="EE380" s="1186"/>
      <c r="EF380" s="1186"/>
      <c r="EG380" s="1186"/>
      <c r="EH380" s="1186"/>
      <c r="EI380" s="1186"/>
      <c r="EJ380" s="1186"/>
      <c r="EK380" s="1197"/>
      <c r="EL380" s="1198"/>
      <c r="EM380" s="1186"/>
      <c r="EN380" s="1186"/>
      <c r="EO380" s="1186"/>
      <c r="EP380" s="1186"/>
      <c r="EQ380" s="1186"/>
      <c r="ER380" s="1186"/>
      <c r="ES380" s="1186"/>
      <c r="ET380" s="1186"/>
      <c r="EU380" s="1186"/>
      <c r="EV380" s="1186"/>
      <c r="EW380" s="1186"/>
      <c r="EX380" s="1186"/>
      <c r="EY380" s="1186"/>
      <c r="EZ380" s="1186"/>
      <c r="FA380" s="1186"/>
      <c r="FB380" s="1186"/>
      <c r="FC380" s="1209"/>
      <c r="FD380" s="1186"/>
      <c r="FE380" s="1186"/>
      <c r="FF380" s="1186"/>
      <c r="FG380" s="1186"/>
      <c r="FH380" s="1186"/>
      <c r="FI380" s="1186"/>
      <c r="FJ380" s="1186"/>
      <c r="FK380" s="1186"/>
      <c r="FL380" s="1209"/>
      <c r="FM380" s="1186"/>
      <c r="FN380" s="1186"/>
      <c r="FO380" s="1186"/>
      <c r="FP380" s="1186"/>
      <c r="FQ380" s="1186"/>
      <c r="FR380" s="1186"/>
      <c r="FS380" s="1186"/>
      <c r="FT380" s="1186"/>
      <c r="FU380" s="1186"/>
      <c r="FV380" s="1186"/>
      <c r="FW380" s="1186"/>
      <c r="FX380" s="1186"/>
      <c r="FY380" s="1186"/>
      <c r="FZ380" s="1186"/>
      <c r="GA380" s="1186"/>
      <c r="GB380" s="1186"/>
      <c r="GC380" s="1186"/>
      <c r="GD380" s="1186"/>
      <c r="GE380" s="1186"/>
      <c r="GF380" s="1186"/>
      <c r="GG380" s="1186"/>
      <c r="GH380" s="1186"/>
      <c r="GI380" s="1186"/>
      <c r="GJ380" s="1186"/>
      <c r="GK380" s="1186"/>
      <c r="GL380" s="1186"/>
      <c r="GM380" s="1186"/>
      <c r="GN380" s="1186"/>
      <c r="GO380" s="1186"/>
      <c r="GP380" s="1186"/>
      <c r="GQ380" s="1186"/>
      <c r="GR380" s="1186"/>
      <c r="GS380" s="1186"/>
      <c r="GT380" s="1186"/>
      <c r="GU380" s="1186"/>
      <c r="GV380" s="1186"/>
      <c r="GW380" s="1186"/>
      <c r="GX380" s="1186"/>
      <c r="GY380" s="1218"/>
      <c r="GZ380" s="364">
        <f t="shared" si="324"/>
        <v>0</v>
      </c>
      <c r="HA380" s="365">
        <f t="shared" si="325"/>
        <v>0</v>
      </c>
      <c r="HB380" s="366">
        <f t="shared" si="326"/>
        <v>0</v>
      </c>
      <c r="HC380" s="366">
        <v>0</v>
      </c>
      <c r="HD380" s="365">
        <v>916</v>
      </c>
      <c r="HE380" s="365">
        <v>1616</v>
      </c>
      <c r="HF380" s="54"/>
      <c r="HG380" s="708"/>
      <c r="HH380" s="708">
        <v>0.54</v>
      </c>
      <c r="HI380" s="709">
        <f t="shared" si="317"/>
        <v>0</v>
      </c>
      <c r="HJ380" s="710">
        <v>4.41</v>
      </c>
      <c r="HK380" s="710">
        <v>3.86</v>
      </c>
      <c r="HL380" s="738">
        <f t="shared" si="327"/>
        <v>-0.0668877833056936</v>
      </c>
      <c r="HM380" s="739"/>
      <c r="HN380" s="739"/>
      <c r="HO380" s="739">
        <v>3.86</v>
      </c>
      <c r="HP380" s="740">
        <f t="shared" si="318"/>
        <v>0</v>
      </c>
      <c r="HQ380" s="738">
        <f t="shared" si="328"/>
        <v>-0.0668877833056936</v>
      </c>
      <c r="HR380" s="741"/>
      <c r="HS380" s="742">
        <v>44927</v>
      </c>
      <c r="HT380" s="739">
        <f ca="1" t="shared" si="329"/>
        <v>5</v>
      </c>
      <c r="HU380" s="739">
        <f ca="1" t="shared" si="330"/>
        <v>150</v>
      </c>
      <c r="HV380" s="739">
        <v>0</v>
      </c>
      <c r="HW380" s="739">
        <f t="shared" si="319"/>
        <v>0</v>
      </c>
      <c r="HX380" s="761" t="e">
        <f t="shared" si="320"/>
        <v>#DIV/0!</v>
      </c>
      <c r="HY380" s="739" t="e">
        <f ca="1" t="shared" si="321"/>
        <v>#DIV/0!</v>
      </c>
      <c r="HZ380" s="739">
        <f t="shared" si="322"/>
        <v>0</v>
      </c>
      <c r="IA380" s="739"/>
      <c r="IB380" s="739">
        <f ca="1" t="shared" si="292"/>
        <v>0</v>
      </c>
      <c r="IC380" s="769">
        <f ca="1" t="shared" si="293"/>
        <v>0</v>
      </c>
      <c r="ID380" s="769" t="e">
        <f ca="1" t="shared" si="294"/>
        <v>#DIV/0!</v>
      </c>
      <c r="IE380" s="739"/>
      <c r="IF380" s="739"/>
      <c r="IG380" s="739"/>
      <c r="IH380" s="739"/>
      <c r="II380" s="739"/>
      <c r="IJ380" s="739"/>
      <c r="IK380" s="739"/>
      <c r="IL380" s="743"/>
      <c r="IM380" s="743"/>
      <c r="IN380" s="743"/>
      <c r="IO380" s="743"/>
      <c r="IP380" s="743"/>
      <c r="IQ380" s="739"/>
      <c r="IR380" s="739"/>
      <c r="IS380" s="739"/>
      <c r="IT380" s="739"/>
      <c r="IU380" s="739"/>
      <c r="IV380" s="739"/>
      <c r="IW380" s="739"/>
      <c r="IX380" s="739"/>
      <c r="IY380" s="739"/>
      <c r="IZ380" s="739"/>
      <c r="JA380" s="739"/>
      <c r="JB380" s="743">
        <v>0</v>
      </c>
      <c r="JC380" s="743">
        <v>0</v>
      </c>
      <c r="JD380" s="743">
        <v>0</v>
      </c>
      <c r="JE380" s="743">
        <v>0</v>
      </c>
      <c r="JF380" s="743">
        <v>0</v>
      </c>
      <c r="JG380" s="739">
        <v>0</v>
      </c>
      <c r="JH380" s="739">
        <v>0</v>
      </c>
      <c r="JI380" s="739">
        <v>0</v>
      </c>
      <c r="JJ380" s="739">
        <v>0</v>
      </c>
      <c r="JK380" s="739">
        <v>0</v>
      </c>
      <c r="JL380" s="739">
        <v>0</v>
      </c>
      <c r="JM380" s="739">
        <v>0</v>
      </c>
      <c r="JN380" s="28">
        <f t="shared" si="331"/>
        <v>0</v>
      </c>
      <c r="JO380" s="28">
        <f t="shared" si="332"/>
        <v>0</v>
      </c>
      <c r="JP380" s="28"/>
      <c r="JQ380" s="28"/>
      <c r="JR380" s="28"/>
      <c r="JS380" s="28"/>
      <c r="JT380" s="28"/>
      <c r="JU380" s="28"/>
      <c r="JV380" s="28"/>
      <c r="JW380" s="28"/>
      <c r="JX380" s="28"/>
      <c r="JY380" s="28"/>
      <c r="JZ380" s="28"/>
      <c r="KA380" s="28"/>
      <c r="KB380" s="28"/>
      <c r="KC380" s="28"/>
      <c r="KD380" s="28"/>
      <c r="KE380" s="824"/>
    </row>
    <row r="381" s="786" customFormat="1" hidden="1" customHeight="1" spans="1:291">
      <c r="A381" s="847" t="s">
        <v>1334</v>
      </c>
      <c r="B381" s="343"/>
      <c r="C381" s="95" t="s">
        <v>1917</v>
      </c>
      <c r="D381" s="95" t="s">
        <v>2249</v>
      </c>
      <c r="E381" s="411"/>
      <c r="F381" s="1235" t="s">
        <v>2321</v>
      </c>
      <c r="G381" s="112" t="s">
        <v>858</v>
      </c>
      <c r="H381" s="1060" t="s">
        <v>859</v>
      </c>
      <c r="I381" s="99">
        <f t="shared" si="323"/>
        <v>0</v>
      </c>
      <c r="J381" s="1129">
        <v>0</v>
      </c>
      <c r="K381" s="1130">
        <f t="shared" si="313"/>
        <v>0</v>
      </c>
      <c r="L381" s="1131">
        <f t="shared" si="314"/>
        <v>0</v>
      </c>
      <c r="M381" s="1132"/>
      <c r="N381" s="1137"/>
      <c r="O381" s="1134"/>
      <c r="P381" s="1135">
        <f t="shared" si="315"/>
        <v>0</v>
      </c>
      <c r="Q381" s="1154">
        <f t="shared" si="316"/>
        <v>0</v>
      </c>
      <c r="R381" s="1153"/>
      <c r="S381" s="1237"/>
      <c r="T381" s="1237"/>
      <c r="U381" s="1237"/>
      <c r="V381" s="1237"/>
      <c r="W381" s="1237"/>
      <c r="X381" s="1237"/>
      <c r="Y381" s="1237"/>
      <c r="Z381" s="1237"/>
      <c r="AA381" s="1153"/>
      <c r="AB381" s="1166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153"/>
      <c r="AO381" s="1153"/>
      <c r="AP381" s="1153"/>
      <c r="AQ381" s="1153"/>
      <c r="AR381" s="1153"/>
      <c r="AS381" s="1176"/>
      <c r="AT381" s="1177"/>
      <c r="AU381" s="1178"/>
      <c r="AV381" s="1178"/>
      <c r="AW381" s="1178"/>
      <c r="AX381" s="1178"/>
      <c r="AY381" s="1178"/>
      <c r="AZ381" s="1178"/>
      <c r="BA381" s="1178"/>
      <c r="BB381" s="1178"/>
      <c r="BC381" s="1178"/>
      <c r="BD381" s="1178"/>
      <c r="BE381" s="1178"/>
      <c r="BF381" s="1178"/>
      <c r="BG381" s="1178"/>
      <c r="BH381" s="1178"/>
      <c r="BI381" s="1178"/>
      <c r="BJ381" s="1178"/>
      <c r="BK381" s="1186"/>
      <c r="BL381" s="1187"/>
      <c r="BM381" s="1187"/>
      <c r="BN381" s="1187"/>
      <c r="BO381" s="1187"/>
      <c r="BP381" s="1187"/>
      <c r="BQ381" s="1187"/>
      <c r="BR381" s="1187"/>
      <c r="BS381" s="1187"/>
      <c r="BT381" s="1187"/>
      <c r="BU381" s="1187"/>
      <c r="BV381" s="1191"/>
      <c r="BW381" s="1186"/>
      <c r="BX381" s="1186"/>
      <c r="BY381" s="1186"/>
      <c r="BZ381" s="1186"/>
      <c r="CA381" s="1186"/>
      <c r="CB381" s="1186"/>
      <c r="CC381" s="1186"/>
      <c r="CD381" s="1186"/>
      <c r="CE381" s="1186"/>
      <c r="CF381" s="1186"/>
      <c r="CG381" s="1186"/>
      <c r="CH381" s="1186"/>
      <c r="CI381" s="1186"/>
      <c r="CJ381" s="1186"/>
      <c r="CK381" s="1186"/>
      <c r="CL381" s="1186"/>
      <c r="CM381" s="1186"/>
      <c r="CN381" s="1186"/>
      <c r="CO381" s="1186"/>
      <c r="CP381" s="1186"/>
      <c r="CQ381" s="1186"/>
      <c r="CR381" s="1186"/>
      <c r="CS381" s="1186"/>
      <c r="CT381" s="1186"/>
      <c r="CU381" s="1186"/>
      <c r="CV381" s="1186"/>
      <c r="CW381" s="1186"/>
      <c r="CX381" s="1186"/>
      <c r="CY381" s="1186"/>
      <c r="CZ381" s="1186"/>
      <c r="DA381" s="1186"/>
      <c r="DB381" s="1186"/>
      <c r="DC381" s="1186"/>
      <c r="DD381" s="1186"/>
      <c r="DE381" s="1186"/>
      <c r="DF381" s="1186"/>
      <c r="DG381" s="1186"/>
      <c r="DH381" s="1186"/>
      <c r="DI381" s="1186"/>
      <c r="DJ381" s="1186"/>
      <c r="DK381" s="1186"/>
      <c r="DL381" s="1186"/>
      <c r="DM381" s="1186"/>
      <c r="DN381" s="1186"/>
      <c r="DO381" s="1186"/>
      <c r="DP381" s="1186"/>
      <c r="DQ381" s="1186"/>
      <c r="DR381" s="1186"/>
      <c r="DS381" s="1186"/>
      <c r="DT381" s="1186"/>
      <c r="DU381" s="1186"/>
      <c r="DV381" s="1186"/>
      <c r="DW381" s="1186"/>
      <c r="DX381" s="1186"/>
      <c r="DY381" s="1186"/>
      <c r="DZ381" s="1186"/>
      <c r="EA381" s="1186"/>
      <c r="EB381" s="1186"/>
      <c r="EC381" s="1186"/>
      <c r="ED381" s="1186"/>
      <c r="EE381" s="1186"/>
      <c r="EF381" s="1186"/>
      <c r="EG381" s="1186"/>
      <c r="EH381" s="1186"/>
      <c r="EI381" s="1186"/>
      <c r="EJ381" s="1186"/>
      <c r="EK381" s="1197"/>
      <c r="EL381" s="1198"/>
      <c r="EM381" s="1186"/>
      <c r="EN381" s="1186"/>
      <c r="EO381" s="1186"/>
      <c r="EP381" s="1186"/>
      <c r="EQ381" s="1186"/>
      <c r="ER381" s="1186"/>
      <c r="ES381" s="1186"/>
      <c r="ET381" s="1186"/>
      <c r="EU381" s="1186"/>
      <c r="EV381" s="1186"/>
      <c r="EW381" s="1186"/>
      <c r="EX381" s="1186"/>
      <c r="EY381" s="1186"/>
      <c r="EZ381" s="1186"/>
      <c r="FA381" s="1186"/>
      <c r="FB381" s="1186"/>
      <c r="FC381" s="1209"/>
      <c r="FD381" s="1186"/>
      <c r="FE381" s="1186"/>
      <c r="FF381" s="1186"/>
      <c r="FG381" s="1186"/>
      <c r="FH381" s="1186"/>
      <c r="FI381" s="1186"/>
      <c r="FJ381" s="1186"/>
      <c r="FK381" s="1186"/>
      <c r="FL381" s="1209"/>
      <c r="FM381" s="1186"/>
      <c r="FN381" s="1186"/>
      <c r="FO381" s="1186"/>
      <c r="FP381" s="1186"/>
      <c r="FQ381" s="1186"/>
      <c r="FR381" s="1186"/>
      <c r="FS381" s="1186"/>
      <c r="FT381" s="1186"/>
      <c r="FU381" s="1186"/>
      <c r="FV381" s="1186"/>
      <c r="FW381" s="1186"/>
      <c r="FX381" s="1186"/>
      <c r="FY381" s="1186"/>
      <c r="FZ381" s="1186"/>
      <c r="GA381" s="1186"/>
      <c r="GB381" s="1186"/>
      <c r="GC381" s="1186"/>
      <c r="GD381" s="1186"/>
      <c r="GE381" s="1186"/>
      <c r="GF381" s="1186"/>
      <c r="GG381" s="1186"/>
      <c r="GH381" s="1186"/>
      <c r="GI381" s="1186"/>
      <c r="GJ381" s="1186"/>
      <c r="GK381" s="1186"/>
      <c r="GL381" s="1186"/>
      <c r="GM381" s="1186"/>
      <c r="GN381" s="1186"/>
      <c r="GO381" s="1186"/>
      <c r="GP381" s="1186"/>
      <c r="GQ381" s="1186"/>
      <c r="GR381" s="1186"/>
      <c r="GS381" s="1186"/>
      <c r="GT381" s="1186"/>
      <c r="GU381" s="1186"/>
      <c r="GV381" s="1186"/>
      <c r="GW381" s="1186"/>
      <c r="GX381" s="1186"/>
      <c r="GY381" s="1218"/>
      <c r="GZ381" s="364">
        <f t="shared" si="324"/>
        <v>0</v>
      </c>
      <c r="HA381" s="365">
        <f t="shared" si="325"/>
        <v>0</v>
      </c>
      <c r="HB381" s="366">
        <f t="shared" si="326"/>
        <v>0</v>
      </c>
      <c r="HC381" s="366">
        <v>0</v>
      </c>
      <c r="HD381" s="365">
        <v>1836</v>
      </c>
      <c r="HE381" s="365">
        <v>1616</v>
      </c>
      <c r="HF381" s="54"/>
      <c r="HG381" s="708"/>
      <c r="HH381" s="708">
        <v>0.54</v>
      </c>
      <c r="HI381" s="709">
        <f t="shared" si="317"/>
        <v>0</v>
      </c>
      <c r="HJ381" s="710">
        <v>4.41</v>
      </c>
      <c r="HK381" s="710">
        <v>3.86</v>
      </c>
      <c r="HL381" s="738">
        <f t="shared" si="327"/>
        <v>-0.0668877833056936</v>
      </c>
      <c r="HM381" s="739"/>
      <c r="HN381" s="739"/>
      <c r="HO381" s="739">
        <v>3.86</v>
      </c>
      <c r="HP381" s="740">
        <f t="shared" ref="HP381:HP410" si="333">HK381*HZ381</f>
        <v>0</v>
      </c>
      <c r="HQ381" s="738">
        <f t="shared" si="328"/>
        <v>-0.0668877833056936</v>
      </c>
      <c r="HR381" s="741"/>
      <c r="HS381" s="742">
        <v>44927</v>
      </c>
      <c r="HT381" s="739">
        <f ca="1" t="shared" si="329"/>
        <v>5</v>
      </c>
      <c r="HU381" s="739">
        <f ca="1" t="shared" si="330"/>
        <v>150</v>
      </c>
      <c r="HV381" s="739">
        <v>0</v>
      </c>
      <c r="HW381" s="739">
        <f t="shared" si="319"/>
        <v>0</v>
      </c>
      <c r="HX381" s="761" t="e">
        <f t="shared" si="320"/>
        <v>#DIV/0!</v>
      </c>
      <c r="HY381" s="739" t="e">
        <f ca="1" t="shared" si="321"/>
        <v>#DIV/0!</v>
      </c>
      <c r="HZ381" s="739">
        <f t="shared" si="322"/>
        <v>0</v>
      </c>
      <c r="IA381" s="739"/>
      <c r="IB381" s="739">
        <f ca="1" t="shared" si="292"/>
        <v>0</v>
      </c>
      <c r="IC381" s="769">
        <f ca="1" t="shared" si="293"/>
        <v>0</v>
      </c>
      <c r="ID381" s="769" t="e">
        <f ca="1" t="shared" si="294"/>
        <v>#DIV/0!</v>
      </c>
      <c r="IE381" s="739"/>
      <c r="IF381" s="739"/>
      <c r="IG381" s="739"/>
      <c r="IH381" s="739"/>
      <c r="II381" s="739"/>
      <c r="IJ381" s="739"/>
      <c r="IK381" s="739"/>
      <c r="IL381" s="743"/>
      <c r="IM381" s="743"/>
      <c r="IN381" s="743"/>
      <c r="IO381" s="743"/>
      <c r="IP381" s="743"/>
      <c r="IQ381" s="739"/>
      <c r="IR381" s="739"/>
      <c r="IS381" s="739"/>
      <c r="IT381" s="739"/>
      <c r="IU381" s="739"/>
      <c r="IV381" s="739"/>
      <c r="IW381" s="739"/>
      <c r="IX381" s="739"/>
      <c r="IY381" s="739"/>
      <c r="IZ381" s="739"/>
      <c r="JA381" s="739"/>
      <c r="JB381" s="743">
        <v>0</v>
      </c>
      <c r="JC381" s="743">
        <v>0</v>
      </c>
      <c r="JD381" s="743">
        <v>0</v>
      </c>
      <c r="JE381" s="743">
        <v>0</v>
      </c>
      <c r="JF381" s="743">
        <v>0</v>
      </c>
      <c r="JG381" s="739">
        <v>0</v>
      </c>
      <c r="JH381" s="739">
        <v>0</v>
      </c>
      <c r="JI381" s="739">
        <v>0</v>
      </c>
      <c r="JJ381" s="739">
        <v>0</v>
      </c>
      <c r="JK381" s="739">
        <v>0</v>
      </c>
      <c r="JL381" s="739">
        <v>0</v>
      </c>
      <c r="JM381" s="739">
        <v>0</v>
      </c>
      <c r="JN381" s="28">
        <f t="shared" si="331"/>
        <v>0</v>
      </c>
      <c r="JO381" s="28">
        <f t="shared" si="332"/>
        <v>0</v>
      </c>
      <c r="JP381" s="28"/>
      <c r="JQ381" s="28"/>
      <c r="JR381" s="28"/>
      <c r="JS381" s="28"/>
      <c r="JT381" s="28"/>
      <c r="JU381" s="28"/>
      <c r="JV381" s="28"/>
      <c r="JW381" s="28"/>
      <c r="JX381" s="28"/>
      <c r="JY381" s="28"/>
      <c r="JZ381" s="28"/>
      <c r="KA381" s="28"/>
      <c r="KB381" s="28"/>
      <c r="KC381" s="28"/>
      <c r="KD381" s="28"/>
      <c r="KE381" s="824"/>
    </row>
    <row r="382" s="786" customFormat="1" hidden="1" customHeight="1" spans="1:291">
      <c r="A382" s="847" t="s">
        <v>2306</v>
      </c>
      <c r="B382" s="343"/>
      <c r="C382" s="95" t="s">
        <v>1917</v>
      </c>
      <c r="D382" s="95" t="s">
        <v>2249</v>
      </c>
      <c r="E382" s="411"/>
      <c r="F382" s="1235" t="s">
        <v>2322</v>
      </c>
      <c r="G382" s="112" t="s">
        <v>861</v>
      </c>
      <c r="H382" s="1060" t="s">
        <v>862</v>
      </c>
      <c r="I382" s="99">
        <f t="shared" si="323"/>
        <v>0</v>
      </c>
      <c r="J382" s="1129">
        <v>0</v>
      </c>
      <c r="K382" s="1130">
        <f t="shared" si="313"/>
        <v>0</v>
      </c>
      <c r="L382" s="1131">
        <f t="shared" si="314"/>
        <v>0</v>
      </c>
      <c r="M382" s="1132"/>
      <c r="N382" s="1137"/>
      <c r="O382" s="1134"/>
      <c r="P382" s="1135">
        <f t="shared" si="315"/>
        <v>0</v>
      </c>
      <c r="Q382" s="1154">
        <f t="shared" si="316"/>
        <v>0</v>
      </c>
      <c r="R382" s="1153"/>
      <c r="S382" s="1237"/>
      <c r="T382" s="1237"/>
      <c r="U382" s="1237"/>
      <c r="V382" s="1237"/>
      <c r="W382" s="1237"/>
      <c r="X382" s="1237"/>
      <c r="Y382" s="1237"/>
      <c r="Z382" s="1237"/>
      <c r="AA382" s="1153"/>
      <c r="AB382" s="1166"/>
      <c r="AC382" s="1153"/>
      <c r="AD382" s="1153"/>
      <c r="AE382" s="1153"/>
      <c r="AF382" s="1153"/>
      <c r="AG382" s="1153"/>
      <c r="AH382" s="1153"/>
      <c r="AI382" s="1153"/>
      <c r="AJ382" s="1153"/>
      <c r="AK382" s="1153"/>
      <c r="AL382" s="1153"/>
      <c r="AM382" s="1153"/>
      <c r="AN382" s="1153"/>
      <c r="AO382" s="1153"/>
      <c r="AP382" s="1153"/>
      <c r="AQ382" s="1153"/>
      <c r="AR382" s="1153"/>
      <c r="AS382" s="1176"/>
      <c r="AT382" s="1177"/>
      <c r="AU382" s="1178"/>
      <c r="AV382" s="1178"/>
      <c r="AW382" s="1178"/>
      <c r="AX382" s="1178"/>
      <c r="AY382" s="1178"/>
      <c r="AZ382" s="1178"/>
      <c r="BA382" s="1178"/>
      <c r="BB382" s="1178"/>
      <c r="BC382" s="1178"/>
      <c r="BD382" s="1178"/>
      <c r="BE382" s="1178"/>
      <c r="BF382" s="1178"/>
      <c r="BG382" s="1178"/>
      <c r="BH382" s="1178"/>
      <c r="BI382" s="1178"/>
      <c r="BJ382" s="1178"/>
      <c r="BK382" s="1186"/>
      <c r="BL382" s="1187"/>
      <c r="BM382" s="1187"/>
      <c r="BN382" s="1187"/>
      <c r="BO382" s="1187"/>
      <c r="BP382" s="1187"/>
      <c r="BQ382" s="1187"/>
      <c r="BR382" s="1187"/>
      <c r="BS382" s="1187"/>
      <c r="BT382" s="1187"/>
      <c r="BU382" s="1187"/>
      <c r="BV382" s="1191"/>
      <c r="BW382" s="1186"/>
      <c r="BX382" s="1186"/>
      <c r="BY382" s="1186"/>
      <c r="BZ382" s="1186"/>
      <c r="CA382" s="1186"/>
      <c r="CB382" s="1186"/>
      <c r="CC382" s="1186"/>
      <c r="CD382" s="1186"/>
      <c r="CE382" s="1186"/>
      <c r="CF382" s="1186"/>
      <c r="CG382" s="1186"/>
      <c r="CH382" s="1186"/>
      <c r="CI382" s="1186"/>
      <c r="CJ382" s="1186"/>
      <c r="CK382" s="1186"/>
      <c r="CL382" s="1186"/>
      <c r="CM382" s="1186"/>
      <c r="CN382" s="1186"/>
      <c r="CO382" s="1186"/>
      <c r="CP382" s="1186"/>
      <c r="CQ382" s="1186"/>
      <c r="CR382" s="1186"/>
      <c r="CS382" s="1186"/>
      <c r="CT382" s="1186"/>
      <c r="CU382" s="1186"/>
      <c r="CV382" s="1186"/>
      <c r="CW382" s="1186"/>
      <c r="CX382" s="1186"/>
      <c r="CY382" s="1186"/>
      <c r="CZ382" s="1186"/>
      <c r="DA382" s="1186"/>
      <c r="DB382" s="1186"/>
      <c r="DC382" s="1186"/>
      <c r="DD382" s="1186"/>
      <c r="DE382" s="1186"/>
      <c r="DF382" s="1186"/>
      <c r="DG382" s="1186"/>
      <c r="DH382" s="1186"/>
      <c r="DI382" s="1186"/>
      <c r="DJ382" s="1186"/>
      <c r="DK382" s="1186"/>
      <c r="DL382" s="1186"/>
      <c r="DM382" s="1186"/>
      <c r="DN382" s="1186"/>
      <c r="DO382" s="1186"/>
      <c r="DP382" s="1186"/>
      <c r="DQ382" s="1186"/>
      <c r="DR382" s="1186"/>
      <c r="DS382" s="1186"/>
      <c r="DT382" s="1186"/>
      <c r="DU382" s="1186"/>
      <c r="DV382" s="1186"/>
      <c r="DW382" s="1186"/>
      <c r="DX382" s="1186"/>
      <c r="DY382" s="1186"/>
      <c r="DZ382" s="1186"/>
      <c r="EA382" s="1186"/>
      <c r="EB382" s="1186"/>
      <c r="EC382" s="1186"/>
      <c r="ED382" s="1186"/>
      <c r="EE382" s="1186"/>
      <c r="EF382" s="1186"/>
      <c r="EG382" s="1186"/>
      <c r="EH382" s="1186"/>
      <c r="EI382" s="1186"/>
      <c r="EJ382" s="1186"/>
      <c r="EK382" s="1197"/>
      <c r="EL382" s="1198"/>
      <c r="EM382" s="1186"/>
      <c r="EN382" s="1186"/>
      <c r="EO382" s="1186"/>
      <c r="EP382" s="1186"/>
      <c r="EQ382" s="1186"/>
      <c r="ER382" s="1186"/>
      <c r="ES382" s="1186"/>
      <c r="ET382" s="1186"/>
      <c r="EU382" s="1186"/>
      <c r="EV382" s="1186"/>
      <c r="EW382" s="1186"/>
      <c r="EX382" s="1186"/>
      <c r="EY382" s="1186"/>
      <c r="EZ382" s="1186"/>
      <c r="FA382" s="1186"/>
      <c r="FB382" s="1186"/>
      <c r="FC382" s="1209"/>
      <c r="FD382" s="1186"/>
      <c r="FE382" s="1186"/>
      <c r="FF382" s="1186"/>
      <c r="FG382" s="1186"/>
      <c r="FH382" s="1186"/>
      <c r="FI382" s="1186"/>
      <c r="FJ382" s="1186"/>
      <c r="FK382" s="1186"/>
      <c r="FL382" s="1209"/>
      <c r="FM382" s="1186"/>
      <c r="FN382" s="1186"/>
      <c r="FO382" s="1186"/>
      <c r="FP382" s="1186"/>
      <c r="FQ382" s="1186"/>
      <c r="FR382" s="1186"/>
      <c r="FS382" s="1186"/>
      <c r="FT382" s="1186"/>
      <c r="FU382" s="1186"/>
      <c r="FV382" s="1186"/>
      <c r="FW382" s="1186"/>
      <c r="FX382" s="1186"/>
      <c r="FY382" s="1186"/>
      <c r="FZ382" s="1186"/>
      <c r="GA382" s="1186"/>
      <c r="GB382" s="1186"/>
      <c r="GC382" s="1186"/>
      <c r="GD382" s="1186"/>
      <c r="GE382" s="1186"/>
      <c r="GF382" s="1186"/>
      <c r="GG382" s="1186"/>
      <c r="GH382" s="1186"/>
      <c r="GI382" s="1186"/>
      <c r="GJ382" s="1186"/>
      <c r="GK382" s="1186"/>
      <c r="GL382" s="1186"/>
      <c r="GM382" s="1186"/>
      <c r="GN382" s="1186"/>
      <c r="GO382" s="1186"/>
      <c r="GP382" s="1186"/>
      <c r="GQ382" s="1186"/>
      <c r="GR382" s="1186"/>
      <c r="GS382" s="1186"/>
      <c r="GT382" s="1186"/>
      <c r="GU382" s="1186"/>
      <c r="GV382" s="1186"/>
      <c r="GW382" s="1186"/>
      <c r="GX382" s="1186"/>
      <c r="GY382" s="1218"/>
      <c r="GZ382" s="364">
        <f t="shared" si="324"/>
        <v>0</v>
      </c>
      <c r="HA382" s="365">
        <f t="shared" si="325"/>
        <v>0</v>
      </c>
      <c r="HB382" s="366">
        <f t="shared" si="326"/>
        <v>0</v>
      </c>
      <c r="HC382" s="366">
        <v>0</v>
      </c>
      <c r="HD382" s="365">
        <v>1427</v>
      </c>
      <c r="HE382" s="365">
        <v>2343</v>
      </c>
      <c r="HF382" s="54"/>
      <c r="HG382" s="708"/>
      <c r="HH382" s="708">
        <v>0.54</v>
      </c>
      <c r="HI382" s="709">
        <f t="shared" si="317"/>
        <v>0</v>
      </c>
      <c r="HJ382" s="710">
        <v>4.41</v>
      </c>
      <c r="HK382" s="710">
        <v>3.86</v>
      </c>
      <c r="HL382" s="738">
        <f t="shared" si="327"/>
        <v>-0.0668877833056936</v>
      </c>
      <c r="HM382" s="739"/>
      <c r="HN382" s="739"/>
      <c r="HO382" s="739">
        <v>3.86</v>
      </c>
      <c r="HP382" s="740">
        <f t="shared" si="333"/>
        <v>0</v>
      </c>
      <c r="HQ382" s="738">
        <f t="shared" si="328"/>
        <v>-0.0668877833056936</v>
      </c>
      <c r="HR382" s="741"/>
      <c r="HS382" s="742">
        <v>44927</v>
      </c>
      <c r="HT382" s="739">
        <f ca="1" t="shared" si="329"/>
        <v>5</v>
      </c>
      <c r="HU382" s="739">
        <f ca="1" t="shared" si="330"/>
        <v>150</v>
      </c>
      <c r="HV382" s="739">
        <v>0</v>
      </c>
      <c r="HW382" s="739">
        <f t="shared" si="319"/>
        <v>0</v>
      </c>
      <c r="HX382" s="761" t="e">
        <f t="shared" si="320"/>
        <v>#DIV/0!</v>
      </c>
      <c r="HY382" s="739" t="e">
        <f ca="1" t="shared" si="321"/>
        <v>#DIV/0!</v>
      </c>
      <c r="HZ382" s="739">
        <f t="shared" si="322"/>
        <v>0</v>
      </c>
      <c r="IA382" s="739"/>
      <c r="IB382" s="739">
        <f ca="1" t="shared" si="292"/>
        <v>0</v>
      </c>
      <c r="IC382" s="769">
        <f ca="1" t="shared" si="293"/>
        <v>0</v>
      </c>
      <c r="ID382" s="769" t="e">
        <f ca="1" t="shared" si="294"/>
        <v>#DIV/0!</v>
      </c>
      <c r="IE382" s="739"/>
      <c r="IF382" s="739"/>
      <c r="IG382" s="739"/>
      <c r="IH382" s="739"/>
      <c r="II382" s="739"/>
      <c r="IJ382" s="739"/>
      <c r="IK382" s="739"/>
      <c r="IL382" s="743"/>
      <c r="IM382" s="743"/>
      <c r="IN382" s="743"/>
      <c r="IO382" s="743"/>
      <c r="IP382" s="743"/>
      <c r="IQ382" s="739"/>
      <c r="IR382" s="739"/>
      <c r="IS382" s="739"/>
      <c r="IT382" s="739"/>
      <c r="IU382" s="739"/>
      <c r="IV382" s="739"/>
      <c r="IW382" s="739"/>
      <c r="IX382" s="739"/>
      <c r="IY382" s="739"/>
      <c r="IZ382" s="739"/>
      <c r="JA382" s="739"/>
      <c r="JB382" s="743">
        <v>0</v>
      </c>
      <c r="JC382" s="743">
        <v>0</v>
      </c>
      <c r="JD382" s="743">
        <v>0</v>
      </c>
      <c r="JE382" s="743">
        <v>0</v>
      </c>
      <c r="JF382" s="743">
        <v>0</v>
      </c>
      <c r="JG382" s="739">
        <v>0</v>
      </c>
      <c r="JH382" s="739">
        <v>0</v>
      </c>
      <c r="JI382" s="739">
        <v>0</v>
      </c>
      <c r="JJ382" s="739">
        <v>0</v>
      </c>
      <c r="JK382" s="739">
        <v>0</v>
      </c>
      <c r="JL382" s="739">
        <v>0</v>
      </c>
      <c r="JM382" s="739">
        <v>0</v>
      </c>
      <c r="JN382" s="28">
        <f t="shared" si="331"/>
        <v>0</v>
      </c>
      <c r="JO382" s="28">
        <f t="shared" si="332"/>
        <v>0</v>
      </c>
      <c r="JP382" s="28"/>
      <c r="JQ382" s="28"/>
      <c r="JR382" s="28"/>
      <c r="JS382" s="28"/>
      <c r="JT382" s="28"/>
      <c r="JU382" s="28"/>
      <c r="JV382" s="28"/>
      <c r="JW382" s="28"/>
      <c r="JX382" s="28"/>
      <c r="JY382" s="28"/>
      <c r="JZ382" s="28"/>
      <c r="KA382" s="28"/>
      <c r="KB382" s="28"/>
      <c r="KC382" s="28"/>
      <c r="KD382" s="28"/>
      <c r="KE382" s="824"/>
    </row>
    <row r="383" s="786" customFormat="1" hidden="1" customHeight="1" spans="1:291">
      <c r="A383" s="847" t="s">
        <v>2306</v>
      </c>
      <c r="B383" s="343"/>
      <c r="C383" s="95" t="s">
        <v>1917</v>
      </c>
      <c r="D383" s="95" t="s">
        <v>2249</v>
      </c>
      <c r="E383" s="411"/>
      <c r="F383" s="1235" t="s">
        <v>2323</v>
      </c>
      <c r="G383" s="112" t="s">
        <v>846</v>
      </c>
      <c r="H383" s="1060" t="s">
        <v>846</v>
      </c>
      <c r="I383" s="99">
        <f t="shared" si="323"/>
        <v>0</v>
      </c>
      <c r="J383" s="1129">
        <v>0</v>
      </c>
      <c r="K383" s="1130">
        <f t="shared" si="313"/>
        <v>0</v>
      </c>
      <c r="L383" s="1131">
        <f t="shared" si="314"/>
        <v>0</v>
      </c>
      <c r="M383" s="1132"/>
      <c r="N383" s="1137"/>
      <c r="O383" s="1134"/>
      <c r="P383" s="1135">
        <f t="shared" si="315"/>
        <v>0</v>
      </c>
      <c r="Q383" s="1154">
        <f t="shared" si="316"/>
        <v>0</v>
      </c>
      <c r="R383" s="1153"/>
      <c r="S383" s="1237"/>
      <c r="T383" s="1237"/>
      <c r="U383" s="1237"/>
      <c r="V383" s="1237"/>
      <c r="W383" s="1237"/>
      <c r="X383" s="1237"/>
      <c r="Y383" s="1237"/>
      <c r="Z383" s="1237"/>
      <c r="AA383" s="1153"/>
      <c r="AB383" s="1166"/>
      <c r="AC383" s="1153"/>
      <c r="AD383" s="1153"/>
      <c r="AE383" s="1153"/>
      <c r="AF383" s="1153"/>
      <c r="AG383" s="1153"/>
      <c r="AH383" s="1153"/>
      <c r="AI383" s="1153"/>
      <c r="AJ383" s="1153"/>
      <c r="AK383" s="1153"/>
      <c r="AL383" s="1153"/>
      <c r="AM383" s="1153"/>
      <c r="AN383" s="1153"/>
      <c r="AO383" s="1153"/>
      <c r="AP383" s="1153"/>
      <c r="AQ383" s="1153"/>
      <c r="AR383" s="1153"/>
      <c r="AS383" s="1176"/>
      <c r="AT383" s="1177"/>
      <c r="AU383" s="1178"/>
      <c r="AV383" s="1178"/>
      <c r="AW383" s="1178"/>
      <c r="AX383" s="1178"/>
      <c r="AY383" s="1178"/>
      <c r="AZ383" s="1178"/>
      <c r="BA383" s="1178"/>
      <c r="BB383" s="1178"/>
      <c r="BC383" s="1178"/>
      <c r="BD383" s="1178"/>
      <c r="BE383" s="1178"/>
      <c r="BF383" s="1178"/>
      <c r="BG383" s="1178"/>
      <c r="BH383" s="1178"/>
      <c r="BI383" s="1178"/>
      <c r="BJ383" s="1178"/>
      <c r="BK383" s="1186"/>
      <c r="BL383" s="1187"/>
      <c r="BM383" s="1187"/>
      <c r="BN383" s="1187"/>
      <c r="BO383" s="1187"/>
      <c r="BP383" s="1187"/>
      <c r="BQ383" s="1187"/>
      <c r="BR383" s="1187"/>
      <c r="BS383" s="1187"/>
      <c r="BT383" s="1187"/>
      <c r="BU383" s="1187"/>
      <c r="BV383" s="1191"/>
      <c r="BW383" s="1186"/>
      <c r="BX383" s="1186"/>
      <c r="BY383" s="1186"/>
      <c r="BZ383" s="1186"/>
      <c r="CA383" s="1186"/>
      <c r="CB383" s="1186"/>
      <c r="CC383" s="1186"/>
      <c r="CD383" s="1186"/>
      <c r="CE383" s="1186"/>
      <c r="CF383" s="1186"/>
      <c r="CG383" s="1186"/>
      <c r="CH383" s="1186"/>
      <c r="CI383" s="1186"/>
      <c r="CJ383" s="1186"/>
      <c r="CK383" s="1186"/>
      <c r="CL383" s="1186"/>
      <c r="CM383" s="1186"/>
      <c r="CN383" s="1186"/>
      <c r="CO383" s="1186"/>
      <c r="CP383" s="1186"/>
      <c r="CQ383" s="1186"/>
      <c r="CR383" s="1186"/>
      <c r="CS383" s="1186"/>
      <c r="CT383" s="1186"/>
      <c r="CU383" s="1186"/>
      <c r="CV383" s="1186"/>
      <c r="CW383" s="1186"/>
      <c r="CX383" s="1186"/>
      <c r="CY383" s="1186"/>
      <c r="CZ383" s="1186"/>
      <c r="DA383" s="1186"/>
      <c r="DB383" s="1186"/>
      <c r="DC383" s="1186"/>
      <c r="DD383" s="1186"/>
      <c r="DE383" s="1186"/>
      <c r="DF383" s="1186"/>
      <c r="DG383" s="1186"/>
      <c r="DH383" s="1186"/>
      <c r="DI383" s="1186"/>
      <c r="DJ383" s="1186"/>
      <c r="DK383" s="1186"/>
      <c r="DL383" s="1186"/>
      <c r="DM383" s="1186"/>
      <c r="DN383" s="1186"/>
      <c r="DO383" s="1186"/>
      <c r="DP383" s="1186"/>
      <c r="DQ383" s="1186"/>
      <c r="DR383" s="1186"/>
      <c r="DS383" s="1186"/>
      <c r="DT383" s="1186"/>
      <c r="DU383" s="1186"/>
      <c r="DV383" s="1186"/>
      <c r="DW383" s="1186"/>
      <c r="DX383" s="1186"/>
      <c r="DY383" s="1186"/>
      <c r="DZ383" s="1186"/>
      <c r="EA383" s="1186"/>
      <c r="EB383" s="1186"/>
      <c r="EC383" s="1186"/>
      <c r="ED383" s="1186"/>
      <c r="EE383" s="1186"/>
      <c r="EF383" s="1186"/>
      <c r="EG383" s="1186"/>
      <c r="EH383" s="1186"/>
      <c r="EI383" s="1186"/>
      <c r="EJ383" s="1186"/>
      <c r="EK383" s="1197"/>
      <c r="EL383" s="1198"/>
      <c r="EM383" s="1186"/>
      <c r="EN383" s="1186"/>
      <c r="EO383" s="1186"/>
      <c r="EP383" s="1186"/>
      <c r="EQ383" s="1186"/>
      <c r="ER383" s="1186"/>
      <c r="ES383" s="1186"/>
      <c r="ET383" s="1186"/>
      <c r="EU383" s="1186"/>
      <c r="EV383" s="1186"/>
      <c r="EW383" s="1186"/>
      <c r="EX383" s="1186"/>
      <c r="EY383" s="1186"/>
      <c r="EZ383" s="1186"/>
      <c r="FA383" s="1186"/>
      <c r="FB383" s="1186"/>
      <c r="FC383" s="1209"/>
      <c r="FD383" s="1186"/>
      <c r="FE383" s="1186"/>
      <c r="FF383" s="1186"/>
      <c r="FG383" s="1186"/>
      <c r="FH383" s="1186"/>
      <c r="FI383" s="1186"/>
      <c r="FJ383" s="1186"/>
      <c r="FK383" s="1186"/>
      <c r="FL383" s="1209"/>
      <c r="FM383" s="1186"/>
      <c r="FN383" s="1186"/>
      <c r="FO383" s="1186"/>
      <c r="FP383" s="1186"/>
      <c r="FQ383" s="1186"/>
      <c r="FR383" s="1186"/>
      <c r="FS383" s="1186"/>
      <c r="FT383" s="1186"/>
      <c r="FU383" s="1186"/>
      <c r="FV383" s="1186"/>
      <c r="FW383" s="1186"/>
      <c r="FX383" s="1186"/>
      <c r="FY383" s="1186"/>
      <c r="FZ383" s="1186"/>
      <c r="GA383" s="1186"/>
      <c r="GB383" s="1186"/>
      <c r="GC383" s="1186"/>
      <c r="GD383" s="1186"/>
      <c r="GE383" s="1186"/>
      <c r="GF383" s="1186"/>
      <c r="GG383" s="1186"/>
      <c r="GH383" s="1186"/>
      <c r="GI383" s="1186"/>
      <c r="GJ383" s="1186"/>
      <c r="GK383" s="1186"/>
      <c r="GL383" s="1186"/>
      <c r="GM383" s="1186"/>
      <c r="GN383" s="1186"/>
      <c r="GO383" s="1186"/>
      <c r="GP383" s="1186"/>
      <c r="GQ383" s="1186"/>
      <c r="GR383" s="1186"/>
      <c r="GS383" s="1186"/>
      <c r="GT383" s="1186"/>
      <c r="GU383" s="1186"/>
      <c r="GV383" s="1186"/>
      <c r="GW383" s="1186"/>
      <c r="GX383" s="1186"/>
      <c r="GY383" s="1218"/>
      <c r="GZ383" s="364">
        <f t="shared" si="324"/>
        <v>0</v>
      </c>
      <c r="HA383" s="365">
        <f t="shared" si="325"/>
        <v>0</v>
      </c>
      <c r="HB383" s="366">
        <f t="shared" si="326"/>
        <v>0</v>
      </c>
      <c r="HC383" s="366">
        <v>380</v>
      </c>
      <c r="HD383" s="365">
        <v>880</v>
      </c>
      <c r="HE383" s="365">
        <v>950</v>
      </c>
      <c r="HF383" s="54"/>
      <c r="HG383" s="708"/>
      <c r="HH383" s="708">
        <v>0.54</v>
      </c>
      <c r="HI383" s="709">
        <f t="shared" si="317"/>
        <v>0</v>
      </c>
      <c r="HJ383" s="710"/>
      <c r="HK383" s="710">
        <v>3.63</v>
      </c>
      <c r="HL383" s="738">
        <f t="shared" si="327"/>
        <v>-0.00331674958540629</v>
      </c>
      <c r="HM383" s="739"/>
      <c r="HN383" s="739"/>
      <c r="HO383" s="739">
        <v>3.63</v>
      </c>
      <c r="HP383" s="740">
        <f t="shared" si="333"/>
        <v>0</v>
      </c>
      <c r="HQ383" s="738">
        <f t="shared" si="328"/>
        <v>-0.00331674958540629</v>
      </c>
      <c r="HR383" s="741"/>
      <c r="HS383" s="742">
        <v>44927</v>
      </c>
      <c r="HT383" s="739">
        <f ca="1" t="shared" si="329"/>
        <v>5</v>
      </c>
      <c r="HU383" s="739">
        <f ca="1" t="shared" si="330"/>
        <v>150</v>
      </c>
      <c r="HV383" s="739">
        <v>0</v>
      </c>
      <c r="HW383" s="739">
        <f t="shared" si="319"/>
        <v>0</v>
      </c>
      <c r="HX383" s="761" t="e">
        <f t="shared" si="320"/>
        <v>#DIV/0!</v>
      </c>
      <c r="HY383" s="739" t="e">
        <f ca="1" t="shared" si="321"/>
        <v>#DIV/0!</v>
      </c>
      <c r="HZ383" s="739">
        <f t="shared" si="322"/>
        <v>0</v>
      </c>
      <c r="IA383" s="739"/>
      <c r="IB383" s="739">
        <f ca="1" t="shared" si="292"/>
        <v>0</v>
      </c>
      <c r="IC383" s="769">
        <f ca="1" t="shared" si="293"/>
        <v>0</v>
      </c>
      <c r="ID383" s="769" t="e">
        <f ca="1" t="shared" si="294"/>
        <v>#DIV/0!</v>
      </c>
      <c r="IE383" s="739"/>
      <c r="IF383" s="739"/>
      <c r="IG383" s="739"/>
      <c r="IH383" s="739"/>
      <c r="II383" s="739"/>
      <c r="IJ383" s="739"/>
      <c r="IK383" s="739"/>
      <c r="IL383" s="743"/>
      <c r="IM383" s="743"/>
      <c r="IN383" s="743"/>
      <c r="IO383" s="743"/>
      <c r="IP383" s="743"/>
      <c r="IQ383" s="739"/>
      <c r="IR383" s="739"/>
      <c r="IS383" s="739"/>
      <c r="IT383" s="739"/>
      <c r="IU383" s="739"/>
      <c r="IV383" s="739"/>
      <c r="IW383" s="739"/>
      <c r="IX383" s="739"/>
      <c r="IY383" s="739"/>
      <c r="IZ383" s="739"/>
      <c r="JA383" s="739"/>
      <c r="JB383" s="743">
        <v>0</v>
      </c>
      <c r="JC383" s="743">
        <v>20</v>
      </c>
      <c r="JD383" s="743">
        <v>360</v>
      </c>
      <c r="JE383" s="743">
        <v>0</v>
      </c>
      <c r="JF383" s="743">
        <v>0</v>
      </c>
      <c r="JG383" s="739">
        <v>0</v>
      </c>
      <c r="JH383" s="739">
        <v>0</v>
      </c>
      <c r="JI383" s="739">
        <v>0</v>
      </c>
      <c r="JJ383" s="739">
        <v>0</v>
      </c>
      <c r="JK383" s="739">
        <v>0</v>
      </c>
      <c r="JL383" s="739">
        <v>0</v>
      </c>
      <c r="JM383" s="739">
        <v>0</v>
      </c>
      <c r="JN383" s="28">
        <f t="shared" si="331"/>
        <v>380</v>
      </c>
      <c r="JO383" s="28">
        <f t="shared" si="332"/>
        <v>0</v>
      </c>
      <c r="JP383" s="28"/>
      <c r="JQ383" s="28"/>
      <c r="JR383" s="28"/>
      <c r="JS383" s="28"/>
      <c r="JT383" s="28"/>
      <c r="JU383" s="28"/>
      <c r="JV383" s="28"/>
      <c r="JW383" s="28"/>
      <c r="JX383" s="28"/>
      <c r="JY383" s="28"/>
      <c r="JZ383" s="28"/>
      <c r="KA383" s="28"/>
      <c r="KB383" s="28"/>
      <c r="KC383" s="28"/>
      <c r="KD383" s="28"/>
      <c r="KE383" s="824"/>
    </row>
    <row r="384" s="786" customFormat="1" hidden="1" customHeight="1" spans="1:291">
      <c r="A384" s="847" t="s">
        <v>1334</v>
      </c>
      <c r="B384" s="343"/>
      <c r="C384" s="95" t="s">
        <v>1917</v>
      </c>
      <c r="D384" s="95" t="s">
        <v>2249</v>
      </c>
      <c r="E384" s="411"/>
      <c r="F384" s="1235" t="s">
        <v>2324</v>
      </c>
      <c r="G384" s="112" t="s">
        <v>846</v>
      </c>
      <c r="H384" s="1060" t="s">
        <v>846</v>
      </c>
      <c r="I384" s="99">
        <f t="shared" si="323"/>
        <v>0</v>
      </c>
      <c r="J384" s="1129">
        <v>0</v>
      </c>
      <c r="K384" s="1130">
        <f t="shared" si="313"/>
        <v>0</v>
      </c>
      <c r="L384" s="1131">
        <f t="shared" si="314"/>
        <v>0</v>
      </c>
      <c r="M384" s="1132"/>
      <c r="N384" s="1137"/>
      <c r="O384" s="1134"/>
      <c r="P384" s="1135">
        <f t="shared" si="315"/>
        <v>0</v>
      </c>
      <c r="Q384" s="1154">
        <f t="shared" si="316"/>
        <v>0</v>
      </c>
      <c r="R384" s="1153"/>
      <c r="S384" s="1237"/>
      <c r="T384" s="1237"/>
      <c r="U384" s="1237"/>
      <c r="V384" s="1237"/>
      <c r="W384" s="1237"/>
      <c r="X384" s="1237"/>
      <c r="Y384" s="1237"/>
      <c r="Z384" s="1237"/>
      <c r="AA384" s="1153"/>
      <c r="AB384" s="1166"/>
      <c r="AC384" s="1153"/>
      <c r="AD384" s="1153"/>
      <c r="AE384" s="1153"/>
      <c r="AF384" s="1153"/>
      <c r="AG384" s="1153"/>
      <c r="AH384" s="1153"/>
      <c r="AI384" s="1153"/>
      <c r="AJ384" s="1153"/>
      <c r="AK384" s="1153"/>
      <c r="AL384" s="1153"/>
      <c r="AM384" s="1153"/>
      <c r="AN384" s="1153"/>
      <c r="AO384" s="1153"/>
      <c r="AP384" s="1153"/>
      <c r="AQ384" s="1153"/>
      <c r="AR384" s="1153"/>
      <c r="AS384" s="1176"/>
      <c r="AT384" s="1177"/>
      <c r="AU384" s="1178"/>
      <c r="AV384" s="1178"/>
      <c r="AW384" s="1178"/>
      <c r="AX384" s="1178"/>
      <c r="AY384" s="1178"/>
      <c r="AZ384" s="1178"/>
      <c r="BA384" s="1178"/>
      <c r="BB384" s="1178"/>
      <c r="BC384" s="1178"/>
      <c r="BD384" s="1178"/>
      <c r="BE384" s="1178"/>
      <c r="BF384" s="1178"/>
      <c r="BG384" s="1178"/>
      <c r="BH384" s="1178"/>
      <c r="BI384" s="1178"/>
      <c r="BJ384" s="1178"/>
      <c r="BK384" s="1186"/>
      <c r="BL384" s="1187"/>
      <c r="BM384" s="1187"/>
      <c r="BN384" s="1187"/>
      <c r="BO384" s="1187"/>
      <c r="BP384" s="1187"/>
      <c r="BQ384" s="1187"/>
      <c r="BR384" s="1187"/>
      <c r="BS384" s="1187"/>
      <c r="BT384" s="1187"/>
      <c r="BU384" s="1187"/>
      <c r="BV384" s="1191"/>
      <c r="BW384" s="1186"/>
      <c r="BX384" s="1186"/>
      <c r="BY384" s="1186"/>
      <c r="BZ384" s="1186"/>
      <c r="CA384" s="1186"/>
      <c r="CB384" s="1186"/>
      <c r="CC384" s="1186"/>
      <c r="CD384" s="1186"/>
      <c r="CE384" s="1186"/>
      <c r="CF384" s="1186"/>
      <c r="CG384" s="1186"/>
      <c r="CH384" s="1186"/>
      <c r="CI384" s="1186"/>
      <c r="CJ384" s="1186"/>
      <c r="CK384" s="1186"/>
      <c r="CL384" s="1186"/>
      <c r="CM384" s="1186"/>
      <c r="CN384" s="1186"/>
      <c r="CO384" s="1186"/>
      <c r="CP384" s="1186"/>
      <c r="CQ384" s="1186"/>
      <c r="CR384" s="1186"/>
      <c r="CS384" s="1186"/>
      <c r="CT384" s="1186"/>
      <c r="CU384" s="1186"/>
      <c r="CV384" s="1186"/>
      <c r="CW384" s="1186"/>
      <c r="CX384" s="1186"/>
      <c r="CY384" s="1186"/>
      <c r="CZ384" s="1186"/>
      <c r="DA384" s="1186"/>
      <c r="DB384" s="1186"/>
      <c r="DC384" s="1186"/>
      <c r="DD384" s="1186"/>
      <c r="DE384" s="1186"/>
      <c r="DF384" s="1186"/>
      <c r="DG384" s="1186"/>
      <c r="DH384" s="1186"/>
      <c r="DI384" s="1186"/>
      <c r="DJ384" s="1186"/>
      <c r="DK384" s="1186"/>
      <c r="DL384" s="1186"/>
      <c r="DM384" s="1186"/>
      <c r="DN384" s="1186"/>
      <c r="DO384" s="1186"/>
      <c r="DP384" s="1186"/>
      <c r="DQ384" s="1186"/>
      <c r="DR384" s="1186"/>
      <c r="DS384" s="1186"/>
      <c r="DT384" s="1186"/>
      <c r="DU384" s="1186"/>
      <c r="DV384" s="1186"/>
      <c r="DW384" s="1186"/>
      <c r="DX384" s="1186"/>
      <c r="DY384" s="1186"/>
      <c r="DZ384" s="1186"/>
      <c r="EA384" s="1186"/>
      <c r="EB384" s="1186"/>
      <c r="EC384" s="1186"/>
      <c r="ED384" s="1186"/>
      <c r="EE384" s="1186"/>
      <c r="EF384" s="1186"/>
      <c r="EG384" s="1186"/>
      <c r="EH384" s="1186"/>
      <c r="EI384" s="1186"/>
      <c r="EJ384" s="1186"/>
      <c r="EK384" s="1197"/>
      <c r="EL384" s="1198"/>
      <c r="EM384" s="1186"/>
      <c r="EN384" s="1186"/>
      <c r="EO384" s="1186"/>
      <c r="EP384" s="1186"/>
      <c r="EQ384" s="1186"/>
      <c r="ER384" s="1186"/>
      <c r="ES384" s="1186"/>
      <c r="ET384" s="1186"/>
      <c r="EU384" s="1186"/>
      <c r="EV384" s="1186"/>
      <c r="EW384" s="1186"/>
      <c r="EX384" s="1186"/>
      <c r="EY384" s="1186"/>
      <c r="EZ384" s="1186"/>
      <c r="FA384" s="1186"/>
      <c r="FB384" s="1186"/>
      <c r="FC384" s="1209"/>
      <c r="FD384" s="1186"/>
      <c r="FE384" s="1186"/>
      <c r="FF384" s="1186"/>
      <c r="FG384" s="1186"/>
      <c r="FH384" s="1186"/>
      <c r="FI384" s="1186"/>
      <c r="FJ384" s="1186"/>
      <c r="FK384" s="1186"/>
      <c r="FL384" s="1209"/>
      <c r="FM384" s="1186"/>
      <c r="FN384" s="1186"/>
      <c r="FO384" s="1186"/>
      <c r="FP384" s="1186"/>
      <c r="FQ384" s="1186"/>
      <c r="FR384" s="1186"/>
      <c r="FS384" s="1186"/>
      <c r="FT384" s="1186"/>
      <c r="FU384" s="1186"/>
      <c r="FV384" s="1186"/>
      <c r="FW384" s="1186"/>
      <c r="FX384" s="1186"/>
      <c r="FY384" s="1186"/>
      <c r="FZ384" s="1186"/>
      <c r="GA384" s="1186"/>
      <c r="GB384" s="1186"/>
      <c r="GC384" s="1186"/>
      <c r="GD384" s="1186"/>
      <c r="GE384" s="1186"/>
      <c r="GF384" s="1186"/>
      <c r="GG384" s="1186"/>
      <c r="GH384" s="1186"/>
      <c r="GI384" s="1186"/>
      <c r="GJ384" s="1186"/>
      <c r="GK384" s="1186"/>
      <c r="GL384" s="1186"/>
      <c r="GM384" s="1186"/>
      <c r="GN384" s="1186"/>
      <c r="GO384" s="1186"/>
      <c r="GP384" s="1186"/>
      <c r="GQ384" s="1186"/>
      <c r="GR384" s="1186"/>
      <c r="GS384" s="1186"/>
      <c r="GT384" s="1186"/>
      <c r="GU384" s="1186"/>
      <c r="GV384" s="1186"/>
      <c r="GW384" s="1186"/>
      <c r="GX384" s="1186"/>
      <c r="GY384" s="1218"/>
      <c r="GZ384" s="364">
        <f t="shared" si="324"/>
        <v>0</v>
      </c>
      <c r="HA384" s="365">
        <f t="shared" si="325"/>
        <v>0</v>
      </c>
      <c r="HB384" s="366">
        <f t="shared" si="326"/>
        <v>0</v>
      </c>
      <c r="HC384" s="366">
        <v>180</v>
      </c>
      <c r="HD384" s="365">
        <v>2062</v>
      </c>
      <c r="HE384" s="365">
        <v>350</v>
      </c>
      <c r="HF384" s="54"/>
      <c r="HG384" s="708"/>
      <c r="HH384" s="708">
        <v>0.54</v>
      </c>
      <c r="HI384" s="709">
        <f t="shared" si="317"/>
        <v>0</v>
      </c>
      <c r="HJ384" s="710"/>
      <c r="HK384" s="710">
        <v>3.63</v>
      </c>
      <c r="HL384" s="738">
        <f t="shared" si="327"/>
        <v>-0.00331674958540629</v>
      </c>
      <c r="HM384" s="739"/>
      <c r="HN384" s="739"/>
      <c r="HO384" s="739">
        <v>3.63</v>
      </c>
      <c r="HP384" s="740">
        <f t="shared" si="333"/>
        <v>0</v>
      </c>
      <c r="HQ384" s="738">
        <f t="shared" si="328"/>
        <v>-0.00331674958540629</v>
      </c>
      <c r="HR384" s="741"/>
      <c r="HS384" s="742">
        <v>44927</v>
      </c>
      <c r="HT384" s="739">
        <f ca="1" t="shared" si="329"/>
        <v>5</v>
      </c>
      <c r="HU384" s="739">
        <f ca="1" t="shared" si="330"/>
        <v>150</v>
      </c>
      <c r="HV384" s="739">
        <v>0</v>
      </c>
      <c r="HW384" s="739">
        <f t="shared" si="319"/>
        <v>0</v>
      </c>
      <c r="HX384" s="761" t="e">
        <f t="shared" si="320"/>
        <v>#DIV/0!</v>
      </c>
      <c r="HY384" s="739" t="e">
        <f ca="1" t="shared" si="321"/>
        <v>#DIV/0!</v>
      </c>
      <c r="HZ384" s="739">
        <f t="shared" si="322"/>
        <v>0</v>
      </c>
      <c r="IA384" s="739"/>
      <c r="IB384" s="739">
        <f ca="1" t="shared" si="292"/>
        <v>0</v>
      </c>
      <c r="IC384" s="769">
        <f ca="1" t="shared" si="293"/>
        <v>0</v>
      </c>
      <c r="ID384" s="769" t="e">
        <f ca="1" t="shared" si="294"/>
        <v>#DIV/0!</v>
      </c>
      <c r="IE384" s="739"/>
      <c r="IF384" s="739"/>
      <c r="IG384" s="739"/>
      <c r="IH384" s="739"/>
      <c r="II384" s="739"/>
      <c r="IJ384" s="739"/>
      <c r="IK384" s="739"/>
      <c r="IL384" s="743"/>
      <c r="IM384" s="743"/>
      <c r="IN384" s="743"/>
      <c r="IO384" s="743"/>
      <c r="IP384" s="743"/>
      <c r="IQ384" s="739"/>
      <c r="IR384" s="739"/>
      <c r="IS384" s="739"/>
      <c r="IT384" s="739"/>
      <c r="IU384" s="739"/>
      <c r="IV384" s="739"/>
      <c r="IW384" s="739"/>
      <c r="IX384" s="739"/>
      <c r="IY384" s="739"/>
      <c r="IZ384" s="739"/>
      <c r="JA384" s="739"/>
      <c r="JB384" s="743">
        <v>0</v>
      </c>
      <c r="JC384" s="743">
        <v>30</v>
      </c>
      <c r="JD384" s="743">
        <v>0</v>
      </c>
      <c r="JE384" s="743">
        <v>0</v>
      </c>
      <c r="JF384" s="743">
        <v>0</v>
      </c>
      <c r="JG384" s="739">
        <v>150</v>
      </c>
      <c r="JH384" s="739">
        <v>0</v>
      </c>
      <c r="JI384" s="739">
        <v>0</v>
      </c>
      <c r="JJ384" s="739">
        <v>0</v>
      </c>
      <c r="JK384" s="739">
        <v>0</v>
      </c>
      <c r="JL384" s="739">
        <v>0</v>
      </c>
      <c r="JM384" s="739">
        <v>0</v>
      </c>
      <c r="JN384" s="28">
        <f t="shared" si="331"/>
        <v>180</v>
      </c>
      <c r="JO384" s="28">
        <f t="shared" si="332"/>
        <v>0</v>
      </c>
      <c r="JP384" s="28"/>
      <c r="JQ384" s="28"/>
      <c r="JR384" s="28"/>
      <c r="JS384" s="28"/>
      <c r="JT384" s="28"/>
      <c r="JU384" s="28"/>
      <c r="JV384" s="28"/>
      <c r="JW384" s="28"/>
      <c r="JX384" s="28"/>
      <c r="JY384" s="28"/>
      <c r="JZ384" s="28"/>
      <c r="KA384" s="28"/>
      <c r="KB384" s="28"/>
      <c r="KC384" s="28"/>
      <c r="KD384" s="28"/>
      <c r="KE384" s="824"/>
    </row>
    <row r="385" s="786" customFormat="1" hidden="1" customHeight="1" spans="1:291">
      <c r="A385" s="847" t="s">
        <v>2306</v>
      </c>
      <c r="B385" s="343"/>
      <c r="C385" s="95" t="s">
        <v>1917</v>
      </c>
      <c r="D385" s="95" t="s">
        <v>2249</v>
      </c>
      <c r="E385" s="411"/>
      <c r="F385" s="1235" t="s">
        <v>2325</v>
      </c>
      <c r="G385" s="112" t="s">
        <v>846</v>
      </c>
      <c r="H385" s="1060" t="s">
        <v>846</v>
      </c>
      <c r="I385" s="99">
        <f t="shared" si="323"/>
        <v>0</v>
      </c>
      <c r="J385" s="1129">
        <v>0</v>
      </c>
      <c r="K385" s="1130">
        <f t="shared" si="313"/>
        <v>0</v>
      </c>
      <c r="L385" s="1131">
        <f t="shared" si="314"/>
        <v>0</v>
      </c>
      <c r="M385" s="1132"/>
      <c r="N385" s="1137"/>
      <c r="O385" s="1134"/>
      <c r="P385" s="1135">
        <f t="shared" si="315"/>
        <v>0</v>
      </c>
      <c r="Q385" s="1154">
        <f t="shared" si="316"/>
        <v>0</v>
      </c>
      <c r="R385" s="1153"/>
      <c r="S385" s="1237"/>
      <c r="T385" s="1237"/>
      <c r="U385" s="1237"/>
      <c r="V385" s="1237"/>
      <c r="W385" s="1237"/>
      <c r="X385" s="1237"/>
      <c r="Y385" s="1237"/>
      <c r="Z385" s="1237"/>
      <c r="AA385" s="1153"/>
      <c r="AB385" s="1166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153"/>
      <c r="AO385" s="1153"/>
      <c r="AP385" s="1153"/>
      <c r="AQ385" s="1153"/>
      <c r="AR385" s="1153"/>
      <c r="AS385" s="1176"/>
      <c r="AT385" s="1177"/>
      <c r="AU385" s="1178"/>
      <c r="AV385" s="1178"/>
      <c r="AW385" s="1178"/>
      <c r="AX385" s="1178"/>
      <c r="AY385" s="1178"/>
      <c r="AZ385" s="1178"/>
      <c r="BA385" s="1178"/>
      <c r="BB385" s="1178"/>
      <c r="BC385" s="1178"/>
      <c r="BD385" s="1178"/>
      <c r="BE385" s="1178"/>
      <c r="BF385" s="1178"/>
      <c r="BG385" s="1178"/>
      <c r="BH385" s="1178"/>
      <c r="BI385" s="1178"/>
      <c r="BJ385" s="1178"/>
      <c r="BK385" s="1186"/>
      <c r="BL385" s="1187"/>
      <c r="BM385" s="1187"/>
      <c r="BN385" s="1187"/>
      <c r="BO385" s="1187"/>
      <c r="BP385" s="1187"/>
      <c r="BQ385" s="1187"/>
      <c r="BR385" s="1187"/>
      <c r="BS385" s="1187"/>
      <c r="BT385" s="1187"/>
      <c r="BU385" s="1187"/>
      <c r="BV385" s="1191"/>
      <c r="BW385" s="1186"/>
      <c r="BX385" s="1186"/>
      <c r="BY385" s="1186"/>
      <c r="BZ385" s="1186"/>
      <c r="CA385" s="1186"/>
      <c r="CB385" s="1186"/>
      <c r="CC385" s="1186"/>
      <c r="CD385" s="1186"/>
      <c r="CE385" s="1186"/>
      <c r="CF385" s="1186"/>
      <c r="CG385" s="1186"/>
      <c r="CH385" s="1186"/>
      <c r="CI385" s="1186"/>
      <c r="CJ385" s="1186"/>
      <c r="CK385" s="1186"/>
      <c r="CL385" s="1186"/>
      <c r="CM385" s="1186"/>
      <c r="CN385" s="1186"/>
      <c r="CO385" s="1186"/>
      <c r="CP385" s="1186"/>
      <c r="CQ385" s="1186"/>
      <c r="CR385" s="1186"/>
      <c r="CS385" s="1186"/>
      <c r="CT385" s="1186"/>
      <c r="CU385" s="1186"/>
      <c r="CV385" s="1186"/>
      <c r="CW385" s="1186"/>
      <c r="CX385" s="1186"/>
      <c r="CY385" s="1186"/>
      <c r="CZ385" s="1186"/>
      <c r="DA385" s="1186"/>
      <c r="DB385" s="1186"/>
      <c r="DC385" s="1186"/>
      <c r="DD385" s="1186"/>
      <c r="DE385" s="1186"/>
      <c r="DF385" s="1186"/>
      <c r="DG385" s="1186"/>
      <c r="DH385" s="1186"/>
      <c r="DI385" s="1186"/>
      <c r="DJ385" s="1186"/>
      <c r="DK385" s="1186"/>
      <c r="DL385" s="1186"/>
      <c r="DM385" s="1186"/>
      <c r="DN385" s="1186"/>
      <c r="DO385" s="1186"/>
      <c r="DP385" s="1186"/>
      <c r="DQ385" s="1186"/>
      <c r="DR385" s="1186"/>
      <c r="DS385" s="1186"/>
      <c r="DT385" s="1186"/>
      <c r="DU385" s="1186"/>
      <c r="DV385" s="1186"/>
      <c r="DW385" s="1186"/>
      <c r="DX385" s="1186"/>
      <c r="DY385" s="1186"/>
      <c r="DZ385" s="1186"/>
      <c r="EA385" s="1186"/>
      <c r="EB385" s="1186"/>
      <c r="EC385" s="1186"/>
      <c r="ED385" s="1186"/>
      <c r="EE385" s="1186"/>
      <c r="EF385" s="1186"/>
      <c r="EG385" s="1186"/>
      <c r="EH385" s="1186"/>
      <c r="EI385" s="1186"/>
      <c r="EJ385" s="1186"/>
      <c r="EK385" s="1197"/>
      <c r="EL385" s="1198"/>
      <c r="EM385" s="1186"/>
      <c r="EN385" s="1186"/>
      <c r="EO385" s="1186"/>
      <c r="EP385" s="1186"/>
      <c r="EQ385" s="1186"/>
      <c r="ER385" s="1186"/>
      <c r="ES385" s="1186"/>
      <c r="ET385" s="1186"/>
      <c r="EU385" s="1186"/>
      <c r="EV385" s="1186"/>
      <c r="EW385" s="1186"/>
      <c r="EX385" s="1186"/>
      <c r="EY385" s="1186"/>
      <c r="EZ385" s="1186"/>
      <c r="FA385" s="1186"/>
      <c r="FB385" s="1186"/>
      <c r="FC385" s="1209"/>
      <c r="FD385" s="1186"/>
      <c r="FE385" s="1186"/>
      <c r="FF385" s="1186"/>
      <c r="FG385" s="1186"/>
      <c r="FH385" s="1186"/>
      <c r="FI385" s="1186"/>
      <c r="FJ385" s="1186"/>
      <c r="FK385" s="1186"/>
      <c r="FL385" s="1209"/>
      <c r="FM385" s="1186"/>
      <c r="FN385" s="1186"/>
      <c r="FO385" s="1186"/>
      <c r="FP385" s="1186"/>
      <c r="FQ385" s="1186"/>
      <c r="FR385" s="1186"/>
      <c r="FS385" s="1186"/>
      <c r="FT385" s="1186"/>
      <c r="FU385" s="1186"/>
      <c r="FV385" s="1186"/>
      <c r="FW385" s="1186"/>
      <c r="FX385" s="1186"/>
      <c r="FY385" s="1186"/>
      <c r="FZ385" s="1186"/>
      <c r="GA385" s="1186"/>
      <c r="GB385" s="1186"/>
      <c r="GC385" s="1186"/>
      <c r="GD385" s="1186"/>
      <c r="GE385" s="1186"/>
      <c r="GF385" s="1186"/>
      <c r="GG385" s="1186"/>
      <c r="GH385" s="1186"/>
      <c r="GI385" s="1186"/>
      <c r="GJ385" s="1186"/>
      <c r="GK385" s="1186"/>
      <c r="GL385" s="1186"/>
      <c r="GM385" s="1186"/>
      <c r="GN385" s="1186"/>
      <c r="GO385" s="1186"/>
      <c r="GP385" s="1186"/>
      <c r="GQ385" s="1186"/>
      <c r="GR385" s="1186"/>
      <c r="GS385" s="1186"/>
      <c r="GT385" s="1186"/>
      <c r="GU385" s="1186"/>
      <c r="GV385" s="1186"/>
      <c r="GW385" s="1186"/>
      <c r="GX385" s="1186"/>
      <c r="GY385" s="1218"/>
      <c r="GZ385" s="364">
        <f t="shared" si="324"/>
        <v>0</v>
      </c>
      <c r="HA385" s="365">
        <f t="shared" si="325"/>
        <v>0</v>
      </c>
      <c r="HB385" s="366">
        <f t="shared" si="326"/>
        <v>0</v>
      </c>
      <c r="HC385" s="366">
        <v>15</v>
      </c>
      <c r="HD385" s="365">
        <v>1448</v>
      </c>
      <c r="HE385" s="365">
        <v>1925</v>
      </c>
      <c r="HF385" s="54"/>
      <c r="HG385" s="708"/>
      <c r="HH385" s="708">
        <v>0.54</v>
      </c>
      <c r="HI385" s="709">
        <f t="shared" si="317"/>
        <v>0</v>
      </c>
      <c r="HJ385" s="710"/>
      <c r="HK385" s="710">
        <v>3.63</v>
      </c>
      <c r="HL385" s="738">
        <f t="shared" si="327"/>
        <v>-0.00331674958540629</v>
      </c>
      <c r="HM385" s="739"/>
      <c r="HN385" s="739"/>
      <c r="HO385" s="739">
        <v>3.63</v>
      </c>
      <c r="HP385" s="740">
        <f t="shared" si="333"/>
        <v>0</v>
      </c>
      <c r="HQ385" s="738">
        <f t="shared" si="328"/>
        <v>-0.00331674958540629</v>
      </c>
      <c r="HR385" s="741"/>
      <c r="HS385" s="742">
        <v>44927</v>
      </c>
      <c r="HT385" s="739">
        <f ca="1" t="shared" si="329"/>
        <v>5</v>
      </c>
      <c r="HU385" s="739">
        <f ca="1" t="shared" si="330"/>
        <v>150</v>
      </c>
      <c r="HV385" s="739">
        <v>0</v>
      </c>
      <c r="HW385" s="739">
        <f t="shared" si="319"/>
        <v>0</v>
      </c>
      <c r="HX385" s="761" t="e">
        <f t="shared" si="320"/>
        <v>#DIV/0!</v>
      </c>
      <c r="HY385" s="739" t="e">
        <f ca="1" t="shared" si="321"/>
        <v>#DIV/0!</v>
      </c>
      <c r="HZ385" s="739">
        <f t="shared" si="322"/>
        <v>0</v>
      </c>
      <c r="IA385" s="739"/>
      <c r="IB385" s="739">
        <f ca="1" t="shared" si="292"/>
        <v>0</v>
      </c>
      <c r="IC385" s="769">
        <f ca="1" t="shared" si="293"/>
        <v>0</v>
      </c>
      <c r="ID385" s="769" t="e">
        <f ca="1" t="shared" si="294"/>
        <v>#DIV/0!</v>
      </c>
      <c r="IE385" s="739"/>
      <c r="IF385" s="739"/>
      <c r="IG385" s="739"/>
      <c r="IH385" s="739"/>
      <c r="II385" s="739"/>
      <c r="IJ385" s="739"/>
      <c r="IK385" s="739"/>
      <c r="IL385" s="743"/>
      <c r="IM385" s="743"/>
      <c r="IN385" s="743"/>
      <c r="IO385" s="743"/>
      <c r="IP385" s="743"/>
      <c r="IQ385" s="739"/>
      <c r="IR385" s="739"/>
      <c r="IS385" s="739"/>
      <c r="IT385" s="739"/>
      <c r="IU385" s="739"/>
      <c r="IV385" s="739"/>
      <c r="IW385" s="739"/>
      <c r="IX385" s="739"/>
      <c r="IY385" s="739"/>
      <c r="IZ385" s="739"/>
      <c r="JA385" s="739"/>
      <c r="JB385" s="743">
        <v>0</v>
      </c>
      <c r="JC385" s="743">
        <v>15</v>
      </c>
      <c r="JD385" s="743">
        <v>0</v>
      </c>
      <c r="JE385" s="743">
        <v>0</v>
      </c>
      <c r="JF385" s="743">
        <v>0</v>
      </c>
      <c r="JG385" s="739">
        <v>0</v>
      </c>
      <c r="JH385" s="739">
        <v>0</v>
      </c>
      <c r="JI385" s="739">
        <v>0</v>
      </c>
      <c r="JJ385" s="739">
        <v>0</v>
      </c>
      <c r="JK385" s="739">
        <v>0</v>
      </c>
      <c r="JL385" s="739">
        <v>0</v>
      </c>
      <c r="JM385" s="739">
        <v>0</v>
      </c>
      <c r="JN385" s="28">
        <f t="shared" si="331"/>
        <v>15</v>
      </c>
      <c r="JO385" s="28">
        <f t="shared" si="332"/>
        <v>0</v>
      </c>
      <c r="JP385" s="28"/>
      <c r="JQ385" s="28"/>
      <c r="JR385" s="28"/>
      <c r="JS385" s="28"/>
      <c r="JT385" s="28"/>
      <c r="JU385" s="28"/>
      <c r="JV385" s="28"/>
      <c r="JW385" s="28"/>
      <c r="JX385" s="28"/>
      <c r="JY385" s="28"/>
      <c r="JZ385" s="28"/>
      <c r="KA385" s="28"/>
      <c r="KB385" s="28"/>
      <c r="KC385" s="28"/>
      <c r="KD385" s="28"/>
      <c r="KE385" s="824"/>
    </row>
    <row r="386" s="786" customFormat="1" hidden="1" customHeight="1" spans="1:291">
      <c r="A386" s="847" t="s">
        <v>2306</v>
      </c>
      <c r="B386" s="343"/>
      <c r="C386" s="95" t="s">
        <v>1917</v>
      </c>
      <c r="D386" s="95" t="s">
        <v>2249</v>
      </c>
      <c r="E386" s="411"/>
      <c r="F386" s="1235" t="s">
        <v>2326</v>
      </c>
      <c r="G386" s="112" t="s">
        <v>852</v>
      </c>
      <c r="H386" s="1060" t="s">
        <v>853</v>
      </c>
      <c r="I386" s="99">
        <f t="shared" si="323"/>
        <v>0</v>
      </c>
      <c r="J386" s="1129">
        <v>0</v>
      </c>
      <c r="K386" s="1130">
        <f t="shared" si="313"/>
        <v>0</v>
      </c>
      <c r="L386" s="1131">
        <f t="shared" si="314"/>
        <v>0</v>
      </c>
      <c r="M386" s="1132"/>
      <c r="N386" s="1137"/>
      <c r="O386" s="1134"/>
      <c r="P386" s="1135">
        <f t="shared" si="315"/>
        <v>0</v>
      </c>
      <c r="Q386" s="1154">
        <f t="shared" si="316"/>
        <v>0</v>
      </c>
      <c r="R386" s="1153"/>
      <c r="S386" s="1237"/>
      <c r="T386" s="1237"/>
      <c r="U386" s="1237"/>
      <c r="V386" s="1237"/>
      <c r="W386" s="1237"/>
      <c r="X386" s="1237"/>
      <c r="Y386" s="1237"/>
      <c r="Z386" s="1237"/>
      <c r="AA386" s="1153"/>
      <c r="AB386" s="1166"/>
      <c r="AC386" s="1153"/>
      <c r="AD386" s="1153"/>
      <c r="AE386" s="1153"/>
      <c r="AF386" s="1153"/>
      <c r="AG386" s="1153"/>
      <c r="AH386" s="1153"/>
      <c r="AI386" s="1153"/>
      <c r="AJ386" s="1153"/>
      <c r="AK386" s="1153"/>
      <c r="AL386" s="1153"/>
      <c r="AM386" s="1153"/>
      <c r="AN386" s="1153"/>
      <c r="AO386" s="1153"/>
      <c r="AP386" s="1153"/>
      <c r="AQ386" s="1153"/>
      <c r="AR386" s="1153"/>
      <c r="AS386" s="1176"/>
      <c r="AT386" s="1177"/>
      <c r="AU386" s="1178"/>
      <c r="AV386" s="1178"/>
      <c r="AW386" s="1178"/>
      <c r="AX386" s="1178"/>
      <c r="AY386" s="1178"/>
      <c r="AZ386" s="1178"/>
      <c r="BA386" s="1178"/>
      <c r="BB386" s="1178"/>
      <c r="BC386" s="1178"/>
      <c r="BD386" s="1178"/>
      <c r="BE386" s="1178"/>
      <c r="BF386" s="1178"/>
      <c r="BG386" s="1178"/>
      <c r="BH386" s="1178"/>
      <c r="BI386" s="1178"/>
      <c r="BJ386" s="1178"/>
      <c r="BK386" s="1186"/>
      <c r="BL386" s="1187"/>
      <c r="BM386" s="1187"/>
      <c r="BN386" s="1187"/>
      <c r="BO386" s="1187"/>
      <c r="BP386" s="1187"/>
      <c r="BQ386" s="1187"/>
      <c r="BR386" s="1187"/>
      <c r="BS386" s="1187"/>
      <c r="BT386" s="1187"/>
      <c r="BU386" s="1187"/>
      <c r="BV386" s="1191"/>
      <c r="BW386" s="1186"/>
      <c r="BX386" s="1186"/>
      <c r="BY386" s="1186"/>
      <c r="BZ386" s="1186"/>
      <c r="CA386" s="1186"/>
      <c r="CB386" s="1186"/>
      <c r="CC386" s="1186"/>
      <c r="CD386" s="1186"/>
      <c r="CE386" s="1186"/>
      <c r="CF386" s="1186"/>
      <c r="CG386" s="1186"/>
      <c r="CH386" s="1186"/>
      <c r="CI386" s="1186"/>
      <c r="CJ386" s="1186"/>
      <c r="CK386" s="1186"/>
      <c r="CL386" s="1186"/>
      <c r="CM386" s="1186"/>
      <c r="CN386" s="1186"/>
      <c r="CO386" s="1186"/>
      <c r="CP386" s="1186"/>
      <c r="CQ386" s="1186"/>
      <c r="CR386" s="1186"/>
      <c r="CS386" s="1186"/>
      <c r="CT386" s="1186"/>
      <c r="CU386" s="1186"/>
      <c r="CV386" s="1186"/>
      <c r="CW386" s="1186"/>
      <c r="CX386" s="1186"/>
      <c r="CY386" s="1186"/>
      <c r="CZ386" s="1186"/>
      <c r="DA386" s="1186"/>
      <c r="DB386" s="1186"/>
      <c r="DC386" s="1186"/>
      <c r="DD386" s="1186"/>
      <c r="DE386" s="1186"/>
      <c r="DF386" s="1186"/>
      <c r="DG386" s="1186"/>
      <c r="DH386" s="1186"/>
      <c r="DI386" s="1186"/>
      <c r="DJ386" s="1186"/>
      <c r="DK386" s="1186"/>
      <c r="DL386" s="1186"/>
      <c r="DM386" s="1186"/>
      <c r="DN386" s="1186"/>
      <c r="DO386" s="1186"/>
      <c r="DP386" s="1186"/>
      <c r="DQ386" s="1186"/>
      <c r="DR386" s="1186"/>
      <c r="DS386" s="1186"/>
      <c r="DT386" s="1186"/>
      <c r="DU386" s="1186"/>
      <c r="DV386" s="1186"/>
      <c r="DW386" s="1186"/>
      <c r="DX386" s="1186"/>
      <c r="DY386" s="1186"/>
      <c r="DZ386" s="1186"/>
      <c r="EA386" s="1186"/>
      <c r="EB386" s="1186"/>
      <c r="EC386" s="1186"/>
      <c r="ED386" s="1186"/>
      <c r="EE386" s="1186"/>
      <c r="EF386" s="1186"/>
      <c r="EG386" s="1186"/>
      <c r="EH386" s="1186"/>
      <c r="EI386" s="1186"/>
      <c r="EJ386" s="1186"/>
      <c r="EK386" s="1197"/>
      <c r="EL386" s="1198"/>
      <c r="EM386" s="1186"/>
      <c r="EN386" s="1186"/>
      <c r="EO386" s="1186"/>
      <c r="EP386" s="1186"/>
      <c r="EQ386" s="1186"/>
      <c r="ER386" s="1186"/>
      <c r="ES386" s="1186"/>
      <c r="ET386" s="1186"/>
      <c r="EU386" s="1186"/>
      <c r="EV386" s="1186"/>
      <c r="EW386" s="1186"/>
      <c r="EX386" s="1186"/>
      <c r="EY386" s="1186"/>
      <c r="EZ386" s="1186"/>
      <c r="FA386" s="1186"/>
      <c r="FB386" s="1186"/>
      <c r="FC386" s="1209"/>
      <c r="FD386" s="1186"/>
      <c r="FE386" s="1186"/>
      <c r="FF386" s="1186"/>
      <c r="FG386" s="1186"/>
      <c r="FH386" s="1186"/>
      <c r="FI386" s="1186"/>
      <c r="FJ386" s="1186"/>
      <c r="FK386" s="1186"/>
      <c r="FL386" s="1209"/>
      <c r="FM386" s="1186"/>
      <c r="FN386" s="1186"/>
      <c r="FO386" s="1186"/>
      <c r="FP386" s="1186"/>
      <c r="FQ386" s="1186"/>
      <c r="FR386" s="1186"/>
      <c r="FS386" s="1186"/>
      <c r="FT386" s="1186"/>
      <c r="FU386" s="1186"/>
      <c r="FV386" s="1186"/>
      <c r="FW386" s="1186"/>
      <c r="FX386" s="1186"/>
      <c r="FY386" s="1186"/>
      <c r="FZ386" s="1186"/>
      <c r="GA386" s="1186"/>
      <c r="GB386" s="1186"/>
      <c r="GC386" s="1186"/>
      <c r="GD386" s="1186"/>
      <c r="GE386" s="1186"/>
      <c r="GF386" s="1186"/>
      <c r="GG386" s="1186"/>
      <c r="GH386" s="1186"/>
      <c r="GI386" s="1186"/>
      <c r="GJ386" s="1186"/>
      <c r="GK386" s="1186"/>
      <c r="GL386" s="1186"/>
      <c r="GM386" s="1186"/>
      <c r="GN386" s="1186"/>
      <c r="GO386" s="1186"/>
      <c r="GP386" s="1186"/>
      <c r="GQ386" s="1186"/>
      <c r="GR386" s="1186"/>
      <c r="GS386" s="1186"/>
      <c r="GT386" s="1186"/>
      <c r="GU386" s="1186"/>
      <c r="GV386" s="1186"/>
      <c r="GW386" s="1186"/>
      <c r="GX386" s="1186"/>
      <c r="GY386" s="1218"/>
      <c r="GZ386" s="364">
        <f t="shared" si="324"/>
        <v>0</v>
      </c>
      <c r="HA386" s="365">
        <f t="shared" si="325"/>
        <v>0</v>
      </c>
      <c r="HB386" s="366">
        <f t="shared" si="326"/>
        <v>0</v>
      </c>
      <c r="HC386" s="366">
        <v>45</v>
      </c>
      <c r="HD386" s="365">
        <v>1614</v>
      </c>
      <c r="HE386" s="365">
        <v>2726</v>
      </c>
      <c r="HF386" s="54"/>
      <c r="HG386" s="708"/>
      <c r="HH386" s="708">
        <v>0.54</v>
      </c>
      <c r="HI386" s="709">
        <f t="shared" si="317"/>
        <v>0</v>
      </c>
      <c r="HJ386" s="710">
        <v>4.41</v>
      </c>
      <c r="HK386" s="710">
        <v>3.86</v>
      </c>
      <c r="HL386" s="738">
        <f t="shared" si="327"/>
        <v>-0.0668877833056936</v>
      </c>
      <c r="HM386" s="739"/>
      <c r="HN386" s="739"/>
      <c r="HO386" s="739">
        <v>3.86</v>
      </c>
      <c r="HP386" s="740">
        <f t="shared" si="333"/>
        <v>0</v>
      </c>
      <c r="HQ386" s="738">
        <f t="shared" si="328"/>
        <v>-0.0668877833056936</v>
      </c>
      <c r="HR386" s="741"/>
      <c r="HS386" s="742">
        <v>44927</v>
      </c>
      <c r="HT386" s="739">
        <f ca="1" t="shared" si="329"/>
        <v>5</v>
      </c>
      <c r="HU386" s="739">
        <f ca="1" t="shared" si="330"/>
        <v>150</v>
      </c>
      <c r="HV386" s="739">
        <v>0</v>
      </c>
      <c r="HW386" s="739">
        <f t="shared" si="319"/>
        <v>0</v>
      </c>
      <c r="HX386" s="761" t="e">
        <f t="shared" si="320"/>
        <v>#DIV/0!</v>
      </c>
      <c r="HY386" s="739" t="e">
        <f ca="1" t="shared" si="321"/>
        <v>#DIV/0!</v>
      </c>
      <c r="HZ386" s="739">
        <f t="shared" si="322"/>
        <v>0</v>
      </c>
      <c r="IA386" s="739"/>
      <c r="IB386" s="739">
        <f ca="1" t="shared" si="292"/>
        <v>0</v>
      </c>
      <c r="IC386" s="769">
        <f ca="1" t="shared" si="293"/>
        <v>0</v>
      </c>
      <c r="ID386" s="769" t="e">
        <f ca="1" t="shared" si="294"/>
        <v>#DIV/0!</v>
      </c>
      <c r="IE386" s="739"/>
      <c r="IF386" s="739"/>
      <c r="IG386" s="739"/>
      <c r="IH386" s="739"/>
      <c r="II386" s="739"/>
      <c r="IJ386" s="739"/>
      <c r="IK386" s="739"/>
      <c r="IL386" s="743"/>
      <c r="IM386" s="743"/>
      <c r="IN386" s="743"/>
      <c r="IO386" s="743"/>
      <c r="IP386" s="743"/>
      <c r="IQ386" s="739"/>
      <c r="IR386" s="739"/>
      <c r="IS386" s="739"/>
      <c r="IT386" s="739"/>
      <c r="IU386" s="739"/>
      <c r="IV386" s="739"/>
      <c r="IW386" s="739"/>
      <c r="IX386" s="739"/>
      <c r="IY386" s="739"/>
      <c r="IZ386" s="739"/>
      <c r="JA386" s="739"/>
      <c r="JB386" s="743">
        <v>0</v>
      </c>
      <c r="JC386" s="743">
        <v>0</v>
      </c>
      <c r="JD386" s="743">
        <v>45</v>
      </c>
      <c r="JE386" s="743">
        <v>0</v>
      </c>
      <c r="JF386" s="743">
        <v>0</v>
      </c>
      <c r="JG386" s="739">
        <v>0</v>
      </c>
      <c r="JH386" s="739">
        <v>0</v>
      </c>
      <c r="JI386" s="739">
        <v>0</v>
      </c>
      <c r="JJ386" s="739">
        <v>0</v>
      </c>
      <c r="JK386" s="739">
        <v>0</v>
      </c>
      <c r="JL386" s="739">
        <v>0</v>
      </c>
      <c r="JM386" s="739">
        <v>0</v>
      </c>
      <c r="JN386" s="28">
        <f t="shared" si="331"/>
        <v>45</v>
      </c>
      <c r="JO386" s="28">
        <f t="shared" si="332"/>
        <v>0</v>
      </c>
      <c r="JP386" s="28"/>
      <c r="JQ386" s="28"/>
      <c r="JR386" s="28"/>
      <c r="JS386" s="28"/>
      <c r="JT386" s="28"/>
      <c r="JU386" s="28"/>
      <c r="JV386" s="28"/>
      <c r="JW386" s="28"/>
      <c r="JX386" s="28"/>
      <c r="JY386" s="28"/>
      <c r="JZ386" s="28"/>
      <c r="KA386" s="28"/>
      <c r="KB386" s="28"/>
      <c r="KC386" s="28"/>
      <c r="KD386" s="28"/>
      <c r="KE386" s="824"/>
    </row>
    <row r="387" s="786" customFormat="1" hidden="1" customHeight="1" spans="1:291">
      <c r="A387" s="847" t="s">
        <v>2306</v>
      </c>
      <c r="B387" s="343"/>
      <c r="C387" s="95" t="s">
        <v>1917</v>
      </c>
      <c r="D387" s="95" t="s">
        <v>2249</v>
      </c>
      <c r="E387" s="411"/>
      <c r="F387" s="1235" t="s">
        <v>2327</v>
      </c>
      <c r="G387" s="112" t="s">
        <v>861</v>
      </c>
      <c r="H387" s="1060" t="s">
        <v>867</v>
      </c>
      <c r="I387" s="99">
        <f t="shared" si="323"/>
        <v>0</v>
      </c>
      <c r="J387" s="1129">
        <v>0</v>
      </c>
      <c r="K387" s="1130">
        <f t="shared" si="313"/>
        <v>0</v>
      </c>
      <c r="L387" s="1131">
        <f t="shared" si="314"/>
        <v>0</v>
      </c>
      <c r="M387" s="1132"/>
      <c r="N387" s="1137"/>
      <c r="O387" s="1134"/>
      <c r="P387" s="1135">
        <f t="shared" si="315"/>
        <v>0</v>
      </c>
      <c r="Q387" s="1154">
        <f t="shared" si="316"/>
        <v>0</v>
      </c>
      <c r="R387" s="1153"/>
      <c r="S387" s="1237"/>
      <c r="T387" s="1237"/>
      <c r="U387" s="1237"/>
      <c r="V387" s="1237"/>
      <c r="W387" s="1237"/>
      <c r="X387" s="1237"/>
      <c r="Y387" s="1237"/>
      <c r="Z387" s="1237"/>
      <c r="AA387" s="1153"/>
      <c r="AB387" s="1166"/>
      <c r="AC387" s="1153"/>
      <c r="AD387" s="1153"/>
      <c r="AE387" s="1153"/>
      <c r="AF387" s="1153"/>
      <c r="AG387" s="1153"/>
      <c r="AH387" s="1153"/>
      <c r="AI387" s="1153"/>
      <c r="AJ387" s="1153"/>
      <c r="AK387" s="1153"/>
      <c r="AL387" s="1153"/>
      <c r="AM387" s="1153"/>
      <c r="AN387" s="1153"/>
      <c r="AO387" s="1153"/>
      <c r="AP387" s="1153"/>
      <c r="AQ387" s="1153"/>
      <c r="AR387" s="1153"/>
      <c r="AS387" s="1176"/>
      <c r="AT387" s="1177"/>
      <c r="AU387" s="1178"/>
      <c r="AV387" s="1178"/>
      <c r="AW387" s="1178"/>
      <c r="AX387" s="1178"/>
      <c r="AY387" s="1178"/>
      <c r="AZ387" s="1178"/>
      <c r="BA387" s="1178"/>
      <c r="BB387" s="1178"/>
      <c r="BC387" s="1178"/>
      <c r="BD387" s="1178"/>
      <c r="BE387" s="1178"/>
      <c r="BF387" s="1178"/>
      <c r="BG387" s="1178"/>
      <c r="BH387" s="1178"/>
      <c r="BI387" s="1178"/>
      <c r="BJ387" s="1178"/>
      <c r="BK387" s="1186"/>
      <c r="BL387" s="1187"/>
      <c r="BM387" s="1187"/>
      <c r="BN387" s="1187"/>
      <c r="BO387" s="1187"/>
      <c r="BP387" s="1187"/>
      <c r="BQ387" s="1187"/>
      <c r="BR387" s="1187"/>
      <c r="BS387" s="1187"/>
      <c r="BT387" s="1187"/>
      <c r="BU387" s="1187"/>
      <c r="BV387" s="1191"/>
      <c r="BW387" s="1186"/>
      <c r="BX387" s="1186"/>
      <c r="BY387" s="1186"/>
      <c r="BZ387" s="1186"/>
      <c r="CA387" s="1186"/>
      <c r="CB387" s="1186"/>
      <c r="CC387" s="1186"/>
      <c r="CD387" s="1186"/>
      <c r="CE387" s="1186"/>
      <c r="CF387" s="1186"/>
      <c r="CG387" s="1186"/>
      <c r="CH387" s="1186"/>
      <c r="CI387" s="1186"/>
      <c r="CJ387" s="1186"/>
      <c r="CK387" s="1186"/>
      <c r="CL387" s="1186"/>
      <c r="CM387" s="1186"/>
      <c r="CN387" s="1186"/>
      <c r="CO387" s="1186"/>
      <c r="CP387" s="1186"/>
      <c r="CQ387" s="1186"/>
      <c r="CR387" s="1186"/>
      <c r="CS387" s="1186"/>
      <c r="CT387" s="1186"/>
      <c r="CU387" s="1186"/>
      <c r="CV387" s="1186"/>
      <c r="CW387" s="1186"/>
      <c r="CX387" s="1186"/>
      <c r="CY387" s="1186"/>
      <c r="CZ387" s="1186"/>
      <c r="DA387" s="1186"/>
      <c r="DB387" s="1186"/>
      <c r="DC387" s="1186"/>
      <c r="DD387" s="1186"/>
      <c r="DE387" s="1186"/>
      <c r="DF387" s="1186"/>
      <c r="DG387" s="1186"/>
      <c r="DH387" s="1186"/>
      <c r="DI387" s="1186"/>
      <c r="DJ387" s="1186"/>
      <c r="DK387" s="1186"/>
      <c r="DL387" s="1186"/>
      <c r="DM387" s="1186"/>
      <c r="DN387" s="1186"/>
      <c r="DO387" s="1186"/>
      <c r="DP387" s="1186"/>
      <c r="DQ387" s="1186"/>
      <c r="DR387" s="1186"/>
      <c r="DS387" s="1186"/>
      <c r="DT387" s="1186"/>
      <c r="DU387" s="1186"/>
      <c r="DV387" s="1186"/>
      <c r="DW387" s="1186"/>
      <c r="DX387" s="1186"/>
      <c r="DY387" s="1186"/>
      <c r="DZ387" s="1186"/>
      <c r="EA387" s="1186"/>
      <c r="EB387" s="1186"/>
      <c r="EC387" s="1186"/>
      <c r="ED387" s="1186"/>
      <c r="EE387" s="1186"/>
      <c r="EF387" s="1186"/>
      <c r="EG387" s="1186"/>
      <c r="EH387" s="1186"/>
      <c r="EI387" s="1186"/>
      <c r="EJ387" s="1186"/>
      <c r="EK387" s="1197"/>
      <c r="EL387" s="1198"/>
      <c r="EM387" s="1186"/>
      <c r="EN387" s="1186"/>
      <c r="EO387" s="1186"/>
      <c r="EP387" s="1186"/>
      <c r="EQ387" s="1186"/>
      <c r="ER387" s="1186"/>
      <c r="ES387" s="1186"/>
      <c r="ET387" s="1186"/>
      <c r="EU387" s="1186"/>
      <c r="EV387" s="1186"/>
      <c r="EW387" s="1186"/>
      <c r="EX387" s="1186"/>
      <c r="EY387" s="1186"/>
      <c r="EZ387" s="1186"/>
      <c r="FA387" s="1186"/>
      <c r="FB387" s="1186"/>
      <c r="FC387" s="1209"/>
      <c r="FD387" s="1186"/>
      <c r="FE387" s="1186"/>
      <c r="FF387" s="1186"/>
      <c r="FG387" s="1186"/>
      <c r="FH387" s="1186"/>
      <c r="FI387" s="1186"/>
      <c r="FJ387" s="1186"/>
      <c r="FK387" s="1186"/>
      <c r="FL387" s="1209"/>
      <c r="FM387" s="1186"/>
      <c r="FN387" s="1186"/>
      <c r="FO387" s="1186"/>
      <c r="FP387" s="1186"/>
      <c r="FQ387" s="1186"/>
      <c r="FR387" s="1186"/>
      <c r="FS387" s="1186"/>
      <c r="FT387" s="1186"/>
      <c r="FU387" s="1186"/>
      <c r="FV387" s="1186"/>
      <c r="FW387" s="1186"/>
      <c r="FX387" s="1186"/>
      <c r="FY387" s="1186"/>
      <c r="FZ387" s="1186"/>
      <c r="GA387" s="1186"/>
      <c r="GB387" s="1186"/>
      <c r="GC387" s="1186"/>
      <c r="GD387" s="1186"/>
      <c r="GE387" s="1186"/>
      <c r="GF387" s="1186"/>
      <c r="GG387" s="1186"/>
      <c r="GH387" s="1186"/>
      <c r="GI387" s="1186"/>
      <c r="GJ387" s="1186"/>
      <c r="GK387" s="1186"/>
      <c r="GL387" s="1186"/>
      <c r="GM387" s="1186"/>
      <c r="GN387" s="1186"/>
      <c r="GO387" s="1186"/>
      <c r="GP387" s="1186"/>
      <c r="GQ387" s="1186"/>
      <c r="GR387" s="1186"/>
      <c r="GS387" s="1186"/>
      <c r="GT387" s="1186"/>
      <c r="GU387" s="1186"/>
      <c r="GV387" s="1186"/>
      <c r="GW387" s="1186"/>
      <c r="GX387" s="1186"/>
      <c r="GY387" s="1218"/>
      <c r="GZ387" s="364">
        <f t="shared" si="324"/>
        <v>0</v>
      </c>
      <c r="HA387" s="365">
        <f t="shared" si="325"/>
        <v>0</v>
      </c>
      <c r="HB387" s="366">
        <f t="shared" si="326"/>
        <v>0</v>
      </c>
      <c r="HC387" s="366">
        <v>25</v>
      </c>
      <c r="HD387" s="365">
        <v>876</v>
      </c>
      <c r="HE387" s="365">
        <v>1616</v>
      </c>
      <c r="HF387" s="54"/>
      <c r="HG387" s="708"/>
      <c r="HH387" s="708">
        <v>0.54</v>
      </c>
      <c r="HI387" s="709">
        <f t="shared" si="317"/>
        <v>0</v>
      </c>
      <c r="HJ387" s="710">
        <v>4.41</v>
      </c>
      <c r="HK387" s="710">
        <v>3.86</v>
      </c>
      <c r="HL387" s="738">
        <f t="shared" si="327"/>
        <v>-0.0668877833056936</v>
      </c>
      <c r="HM387" s="739"/>
      <c r="HN387" s="739"/>
      <c r="HO387" s="739">
        <v>3.86</v>
      </c>
      <c r="HP387" s="740">
        <f t="shared" si="333"/>
        <v>0</v>
      </c>
      <c r="HQ387" s="738">
        <f t="shared" si="328"/>
        <v>-0.0668877833056936</v>
      </c>
      <c r="HR387" s="741"/>
      <c r="HS387" s="742">
        <v>44927</v>
      </c>
      <c r="HT387" s="739">
        <f ca="1" t="shared" si="329"/>
        <v>5</v>
      </c>
      <c r="HU387" s="739">
        <f ca="1" t="shared" si="330"/>
        <v>150</v>
      </c>
      <c r="HV387" s="739">
        <v>0</v>
      </c>
      <c r="HW387" s="739">
        <f t="shared" si="319"/>
        <v>0</v>
      </c>
      <c r="HX387" s="761" t="e">
        <f t="shared" si="320"/>
        <v>#DIV/0!</v>
      </c>
      <c r="HY387" s="739" t="e">
        <f ca="1" t="shared" si="321"/>
        <v>#DIV/0!</v>
      </c>
      <c r="HZ387" s="739">
        <f t="shared" si="322"/>
        <v>0</v>
      </c>
      <c r="IA387" s="739"/>
      <c r="IB387" s="739">
        <f ca="1" t="shared" ref="IB387:IB450" si="334">HW387/HT387</f>
        <v>0</v>
      </c>
      <c r="IC387" s="769">
        <f ca="1" t="shared" ref="IC387:IC450" si="335">HW387/HU387</f>
        <v>0</v>
      </c>
      <c r="ID387" s="769" t="e">
        <f ca="1" t="shared" ref="ID387:ID450" si="336">HZ387/IC387</f>
        <v>#DIV/0!</v>
      </c>
      <c r="IE387" s="739"/>
      <c r="IF387" s="739"/>
      <c r="IG387" s="739"/>
      <c r="IH387" s="739"/>
      <c r="II387" s="739"/>
      <c r="IJ387" s="739"/>
      <c r="IK387" s="739"/>
      <c r="IL387" s="743"/>
      <c r="IM387" s="743"/>
      <c r="IN387" s="743"/>
      <c r="IO387" s="743"/>
      <c r="IP387" s="743"/>
      <c r="IQ387" s="739"/>
      <c r="IR387" s="739"/>
      <c r="IS387" s="739"/>
      <c r="IT387" s="739"/>
      <c r="IU387" s="739"/>
      <c r="IV387" s="739"/>
      <c r="IW387" s="739"/>
      <c r="IX387" s="739"/>
      <c r="IY387" s="739"/>
      <c r="IZ387" s="739"/>
      <c r="JA387" s="739"/>
      <c r="JB387" s="743">
        <v>0</v>
      </c>
      <c r="JC387" s="743">
        <v>25</v>
      </c>
      <c r="JD387" s="743">
        <v>0</v>
      </c>
      <c r="JE387" s="743">
        <v>0</v>
      </c>
      <c r="JF387" s="743">
        <v>0</v>
      </c>
      <c r="JG387" s="739">
        <v>0</v>
      </c>
      <c r="JH387" s="739">
        <v>0</v>
      </c>
      <c r="JI387" s="739">
        <v>0</v>
      </c>
      <c r="JJ387" s="739">
        <v>0</v>
      </c>
      <c r="JK387" s="739">
        <v>0</v>
      </c>
      <c r="JL387" s="739">
        <v>0</v>
      </c>
      <c r="JM387" s="739">
        <v>0</v>
      </c>
      <c r="JN387" s="28">
        <f t="shared" si="331"/>
        <v>25</v>
      </c>
      <c r="JO387" s="28">
        <f t="shared" si="332"/>
        <v>0</v>
      </c>
      <c r="JP387" s="28"/>
      <c r="JQ387" s="28"/>
      <c r="JR387" s="28"/>
      <c r="JS387" s="28"/>
      <c r="JT387" s="28"/>
      <c r="JU387" s="28"/>
      <c r="JV387" s="28"/>
      <c r="JW387" s="28"/>
      <c r="JX387" s="28"/>
      <c r="JY387" s="28"/>
      <c r="JZ387" s="28"/>
      <c r="KA387" s="28"/>
      <c r="KB387" s="28"/>
      <c r="KC387" s="28"/>
      <c r="KD387" s="28"/>
      <c r="KE387" s="824"/>
    </row>
    <row r="388" s="786" customFormat="1" hidden="1" customHeight="1" spans="1:291">
      <c r="A388" s="847" t="s">
        <v>2306</v>
      </c>
      <c r="B388" s="343"/>
      <c r="C388" s="95" t="s">
        <v>1917</v>
      </c>
      <c r="D388" s="95" t="s">
        <v>2249</v>
      </c>
      <c r="E388" s="411"/>
      <c r="F388" s="1235" t="s">
        <v>2328</v>
      </c>
      <c r="G388" s="112" t="s">
        <v>869</v>
      </c>
      <c r="H388" s="1060" t="s">
        <v>870</v>
      </c>
      <c r="I388" s="99">
        <f t="shared" si="323"/>
        <v>0</v>
      </c>
      <c r="J388" s="1129">
        <v>0</v>
      </c>
      <c r="K388" s="1130">
        <f t="shared" si="313"/>
        <v>0</v>
      </c>
      <c r="L388" s="1131">
        <f t="shared" si="314"/>
        <v>0</v>
      </c>
      <c r="M388" s="1132"/>
      <c r="N388" s="1137"/>
      <c r="O388" s="1134"/>
      <c r="P388" s="1135">
        <f t="shared" si="315"/>
        <v>0</v>
      </c>
      <c r="Q388" s="1154">
        <f t="shared" si="316"/>
        <v>0</v>
      </c>
      <c r="R388" s="1153"/>
      <c r="S388" s="1237"/>
      <c r="T388" s="1237"/>
      <c r="U388" s="1237"/>
      <c r="V388" s="1237"/>
      <c r="W388" s="1237"/>
      <c r="X388" s="1237"/>
      <c r="Y388" s="1237"/>
      <c r="Z388" s="1237"/>
      <c r="AA388" s="1153"/>
      <c r="AB388" s="1166"/>
      <c r="AC388" s="1153"/>
      <c r="AD388" s="1153"/>
      <c r="AE388" s="1153"/>
      <c r="AF388" s="1153"/>
      <c r="AG388" s="1153"/>
      <c r="AH388" s="1153"/>
      <c r="AI388" s="1153"/>
      <c r="AJ388" s="1153"/>
      <c r="AK388" s="1153"/>
      <c r="AL388" s="1153"/>
      <c r="AM388" s="1153"/>
      <c r="AN388" s="1153"/>
      <c r="AO388" s="1153"/>
      <c r="AP388" s="1153"/>
      <c r="AQ388" s="1153"/>
      <c r="AR388" s="1153"/>
      <c r="AS388" s="1176"/>
      <c r="AT388" s="1177"/>
      <c r="AU388" s="1178"/>
      <c r="AV388" s="1178"/>
      <c r="AW388" s="1178"/>
      <c r="AX388" s="1178"/>
      <c r="AY388" s="1178"/>
      <c r="AZ388" s="1178"/>
      <c r="BA388" s="1178"/>
      <c r="BB388" s="1178"/>
      <c r="BC388" s="1178"/>
      <c r="BD388" s="1178"/>
      <c r="BE388" s="1178"/>
      <c r="BF388" s="1178"/>
      <c r="BG388" s="1178"/>
      <c r="BH388" s="1178"/>
      <c r="BI388" s="1178"/>
      <c r="BJ388" s="1178"/>
      <c r="BK388" s="1186"/>
      <c r="BL388" s="1187"/>
      <c r="BM388" s="1187"/>
      <c r="BN388" s="1187"/>
      <c r="BO388" s="1187"/>
      <c r="BP388" s="1187"/>
      <c r="BQ388" s="1187"/>
      <c r="BR388" s="1187"/>
      <c r="BS388" s="1187"/>
      <c r="BT388" s="1187"/>
      <c r="BU388" s="1187"/>
      <c r="BV388" s="1191"/>
      <c r="BW388" s="1186"/>
      <c r="BX388" s="1186"/>
      <c r="BY388" s="1186"/>
      <c r="BZ388" s="1186"/>
      <c r="CA388" s="1186"/>
      <c r="CB388" s="1186"/>
      <c r="CC388" s="1186"/>
      <c r="CD388" s="1186"/>
      <c r="CE388" s="1186"/>
      <c r="CF388" s="1186"/>
      <c r="CG388" s="1186"/>
      <c r="CH388" s="1186"/>
      <c r="CI388" s="1186"/>
      <c r="CJ388" s="1186"/>
      <c r="CK388" s="1186"/>
      <c r="CL388" s="1186"/>
      <c r="CM388" s="1186"/>
      <c r="CN388" s="1186"/>
      <c r="CO388" s="1186"/>
      <c r="CP388" s="1186"/>
      <c r="CQ388" s="1186"/>
      <c r="CR388" s="1186"/>
      <c r="CS388" s="1186"/>
      <c r="CT388" s="1186"/>
      <c r="CU388" s="1186"/>
      <c r="CV388" s="1186"/>
      <c r="CW388" s="1186"/>
      <c r="CX388" s="1186"/>
      <c r="CY388" s="1186"/>
      <c r="CZ388" s="1186"/>
      <c r="DA388" s="1186"/>
      <c r="DB388" s="1186"/>
      <c r="DC388" s="1186"/>
      <c r="DD388" s="1186"/>
      <c r="DE388" s="1186"/>
      <c r="DF388" s="1186"/>
      <c r="DG388" s="1186"/>
      <c r="DH388" s="1186"/>
      <c r="DI388" s="1186"/>
      <c r="DJ388" s="1186"/>
      <c r="DK388" s="1186"/>
      <c r="DL388" s="1186"/>
      <c r="DM388" s="1186"/>
      <c r="DN388" s="1186"/>
      <c r="DO388" s="1186"/>
      <c r="DP388" s="1186"/>
      <c r="DQ388" s="1186"/>
      <c r="DR388" s="1186"/>
      <c r="DS388" s="1186"/>
      <c r="DT388" s="1186"/>
      <c r="DU388" s="1186"/>
      <c r="DV388" s="1186"/>
      <c r="DW388" s="1186"/>
      <c r="DX388" s="1186"/>
      <c r="DY388" s="1186"/>
      <c r="DZ388" s="1186"/>
      <c r="EA388" s="1186"/>
      <c r="EB388" s="1186"/>
      <c r="EC388" s="1186"/>
      <c r="ED388" s="1186"/>
      <c r="EE388" s="1186"/>
      <c r="EF388" s="1186"/>
      <c r="EG388" s="1186"/>
      <c r="EH388" s="1186"/>
      <c r="EI388" s="1186"/>
      <c r="EJ388" s="1186"/>
      <c r="EK388" s="1197"/>
      <c r="EL388" s="1198"/>
      <c r="EM388" s="1186"/>
      <c r="EN388" s="1186"/>
      <c r="EO388" s="1186"/>
      <c r="EP388" s="1186"/>
      <c r="EQ388" s="1186"/>
      <c r="ER388" s="1186"/>
      <c r="ES388" s="1186"/>
      <c r="ET388" s="1186"/>
      <c r="EU388" s="1186"/>
      <c r="EV388" s="1186"/>
      <c r="EW388" s="1186"/>
      <c r="EX388" s="1186"/>
      <c r="EY388" s="1186"/>
      <c r="EZ388" s="1186"/>
      <c r="FA388" s="1186"/>
      <c r="FB388" s="1186"/>
      <c r="FC388" s="1209"/>
      <c r="FD388" s="1186"/>
      <c r="FE388" s="1186"/>
      <c r="FF388" s="1186"/>
      <c r="FG388" s="1186"/>
      <c r="FH388" s="1186"/>
      <c r="FI388" s="1186"/>
      <c r="FJ388" s="1186"/>
      <c r="FK388" s="1186"/>
      <c r="FL388" s="1209"/>
      <c r="FM388" s="1186"/>
      <c r="FN388" s="1186"/>
      <c r="FO388" s="1186"/>
      <c r="FP388" s="1186"/>
      <c r="FQ388" s="1186"/>
      <c r="FR388" s="1186"/>
      <c r="FS388" s="1186"/>
      <c r="FT388" s="1186"/>
      <c r="FU388" s="1186"/>
      <c r="FV388" s="1186"/>
      <c r="FW388" s="1186"/>
      <c r="FX388" s="1186"/>
      <c r="FY388" s="1186"/>
      <c r="FZ388" s="1186"/>
      <c r="GA388" s="1186"/>
      <c r="GB388" s="1186"/>
      <c r="GC388" s="1186"/>
      <c r="GD388" s="1186"/>
      <c r="GE388" s="1186"/>
      <c r="GF388" s="1186"/>
      <c r="GG388" s="1186"/>
      <c r="GH388" s="1186"/>
      <c r="GI388" s="1186"/>
      <c r="GJ388" s="1186"/>
      <c r="GK388" s="1186"/>
      <c r="GL388" s="1186"/>
      <c r="GM388" s="1186"/>
      <c r="GN388" s="1186"/>
      <c r="GO388" s="1186"/>
      <c r="GP388" s="1186"/>
      <c r="GQ388" s="1186"/>
      <c r="GR388" s="1186"/>
      <c r="GS388" s="1186"/>
      <c r="GT388" s="1186"/>
      <c r="GU388" s="1186"/>
      <c r="GV388" s="1186"/>
      <c r="GW388" s="1186"/>
      <c r="GX388" s="1186"/>
      <c r="GY388" s="1218"/>
      <c r="GZ388" s="364">
        <f t="shared" si="324"/>
        <v>0</v>
      </c>
      <c r="HA388" s="365">
        <f t="shared" si="325"/>
        <v>0</v>
      </c>
      <c r="HB388" s="366">
        <f t="shared" si="326"/>
        <v>0</v>
      </c>
      <c r="HC388" s="366">
        <v>40</v>
      </c>
      <c r="HD388" s="365">
        <v>1066</v>
      </c>
      <c r="HE388" s="365">
        <v>1418</v>
      </c>
      <c r="HF388" s="54"/>
      <c r="HG388" s="708"/>
      <c r="HH388" s="708">
        <v>0.54</v>
      </c>
      <c r="HI388" s="709">
        <f t="shared" si="317"/>
        <v>0</v>
      </c>
      <c r="HJ388" s="710">
        <v>4.41</v>
      </c>
      <c r="HK388" s="710">
        <v>3.86</v>
      </c>
      <c r="HL388" s="738">
        <f t="shared" si="327"/>
        <v>-0.0668877833056936</v>
      </c>
      <c r="HM388" s="739"/>
      <c r="HN388" s="739"/>
      <c r="HO388" s="739">
        <v>3.86</v>
      </c>
      <c r="HP388" s="740">
        <f t="shared" si="333"/>
        <v>0</v>
      </c>
      <c r="HQ388" s="738">
        <f t="shared" si="328"/>
        <v>-0.0668877833056936</v>
      </c>
      <c r="HR388" s="741"/>
      <c r="HS388" s="742">
        <v>44927</v>
      </c>
      <c r="HT388" s="739">
        <f ca="1" t="shared" si="329"/>
        <v>5</v>
      </c>
      <c r="HU388" s="739">
        <f ca="1" t="shared" si="330"/>
        <v>150</v>
      </c>
      <c r="HV388" s="739">
        <v>0</v>
      </c>
      <c r="HW388" s="739">
        <f t="shared" si="319"/>
        <v>0</v>
      </c>
      <c r="HX388" s="761" t="e">
        <f t="shared" si="320"/>
        <v>#DIV/0!</v>
      </c>
      <c r="HY388" s="739" t="e">
        <f ca="1" t="shared" si="321"/>
        <v>#DIV/0!</v>
      </c>
      <c r="HZ388" s="739">
        <f t="shared" si="322"/>
        <v>0</v>
      </c>
      <c r="IA388" s="739"/>
      <c r="IB388" s="739">
        <f ca="1" t="shared" si="334"/>
        <v>0</v>
      </c>
      <c r="IC388" s="769">
        <f ca="1" t="shared" si="335"/>
        <v>0</v>
      </c>
      <c r="ID388" s="769" t="e">
        <f ca="1" t="shared" si="336"/>
        <v>#DIV/0!</v>
      </c>
      <c r="IE388" s="739"/>
      <c r="IF388" s="739"/>
      <c r="IG388" s="739"/>
      <c r="IH388" s="739"/>
      <c r="II388" s="739"/>
      <c r="IJ388" s="739"/>
      <c r="IK388" s="739"/>
      <c r="IL388" s="743"/>
      <c r="IM388" s="743"/>
      <c r="IN388" s="743"/>
      <c r="IO388" s="743"/>
      <c r="IP388" s="743"/>
      <c r="IQ388" s="739"/>
      <c r="IR388" s="739"/>
      <c r="IS388" s="739"/>
      <c r="IT388" s="739"/>
      <c r="IU388" s="739"/>
      <c r="IV388" s="739"/>
      <c r="IW388" s="739"/>
      <c r="IX388" s="739"/>
      <c r="IY388" s="739"/>
      <c r="IZ388" s="739"/>
      <c r="JA388" s="739"/>
      <c r="JB388" s="743">
        <v>0</v>
      </c>
      <c r="JC388" s="743">
        <v>40</v>
      </c>
      <c r="JD388" s="743">
        <v>0</v>
      </c>
      <c r="JE388" s="743">
        <v>0</v>
      </c>
      <c r="JF388" s="743">
        <v>0</v>
      </c>
      <c r="JG388" s="739">
        <v>0</v>
      </c>
      <c r="JH388" s="739">
        <v>0</v>
      </c>
      <c r="JI388" s="739">
        <v>0</v>
      </c>
      <c r="JJ388" s="739">
        <v>0</v>
      </c>
      <c r="JK388" s="739">
        <v>0</v>
      </c>
      <c r="JL388" s="739">
        <v>0</v>
      </c>
      <c r="JM388" s="739">
        <v>0</v>
      </c>
      <c r="JN388" s="28">
        <f t="shared" si="331"/>
        <v>40</v>
      </c>
      <c r="JO388" s="28">
        <f t="shared" si="332"/>
        <v>0</v>
      </c>
      <c r="JP388" s="28"/>
      <c r="JQ388" s="28"/>
      <c r="JR388" s="28"/>
      <c r="JS388" s="28"/>
      <c r="JT388" s="28"/>
      <c r="JU388" s="28"/>
      <c r="JV388" s="28"/>
      <c r="JW388" s="28"/>
      <c r="JX388" s="28"/>
      <c r="JY388" s="28"/>
      <c r="JZ388" s="28"/>
      <c r="KA388" s="28"/>
      <c r="KB388" s="28"/>
      <c r="KC388" s="28"/>
      <c r="KD388" s="28"/>
      <c r="KE388" s="824"/>
    </row>
    <row r="389" s="786" customFormat="1" hidden="1" customHeight="1" spans="1:291">
      <c r="A389" s="847" t="s">
        <v>2306</v>
      </c>
      <c r="B389" s="343"/>
      <c r="C389" s="95" t="s">
        <v>1917</v>
      </c>
      <c r="D389" s="95" t="s">
        <v>2249</v>
      </c>
      <c r="E389" s="411"/>
      <c r="F389" s="1235" t="s">
        <v>2329</v>
      </c>
      <c r="G389" s="112" t="s">
        <v>872</v>
      </c>
      <c r="H389" s="1060" t="s">
        <v>873</v>
      </c>
      <c r="I389" s="99">
        <f t="shared" si="323"/>
        <v>0</v>
      </c>
      <c r="J389" s="1129">
        <v>0</v>
      </c>
      <c r="K389" s="1130">
        <f t="shared" si="313"/>
        <v>0</v>
      </c>
      <c r="L389" s="1131">
        <f t="shared" si="314"/>
        <v>0</v>
      </c>
      <c r="M389" s="1132"/>
      <c r="N389" s="1137"/>
      <c r="O389" s="1134"/>
      <c r="P389" s="1135">
        <f t="shared" ref="P389:P410" si="337">SUM(R389:AA389)</f>
        <v>0</v>
      </c>
      <c r="Q389" s="1154">
        <f t="shared" ref="Q389:Q412" si="338">SUM(AB389:AS389)</f>
        <v>0</v>
      </c>
      <c r="R389" s="1153"/>
      <c r="S389" s="1237"/>
      <c r="T389" s="1237"/>
      <c r="U389" s="1237"/>
      <c r="V389" s="1237"/>
      <c r="W389" s="1237"/>
      <c r="X389" s="1237"/>
      <c r="Y389" s="1237"/>
      <c r="Z389" s="1237"/>
      <c r="AA389" s="1153"/>
      <c r="AB389" s="1166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76"/>
      <c r="AT389" s="1177"/>
      <c r="AU389" s="1178"/>
      <c r="AV389" s="1178"/>
      <c r="AW389" s="1178"/>
      <c r="AX389" s="1178"/>
      <c r="AY389" s="1178"/>
      <c r="AZ389" s="1178"/>
      <c r="BA389" s="1178"/>
      <c r="BB389" s="1178"/>
      <c r="BC389" s="1178"/>
      <c r="BD389" s="1178"/>
      <c r="BE389" s="1178"/>
      <c r="BF389" s="1178"/>
      <c r="BG389" s="1178"/>
      <c r="BH389" s="1178"/>
      <c r="BI389" s="1178"/>
      <c r="BJ389" s="1178"/>
      <c r="BK389" s="1186"/>
      <c r="BL389" s="1187"/>
      <c r="BM389" s="1187"/>
      <c r="BN389" s="1187"/>
      <c r="BO389" s="1187"/>
      <c r="BP389" s="1187"/>
      <c r="BQ389" s="1187"/>
      <c r="BR389" s="1187"/>
      <c r="BS389" s="1187"/>
      <c r="BT389" s="1187"/>
      <c r="BU389" s="1187"/>
      <c r="BV389" s="1191"/>
      <c r="BW389" s="1186"/>
      <c r="BX389" s="1186"/>
      <c r="BY389" s="1186"/>
      <c r="BZ389" s="1186"/>
      <c r="CA389" s="1186"/>
      <c r="CB389" s="1186"/>
      <c r="CC389" s="1186"/>
      <c r="CD389" s="1186"/>
      <c r="CE389" s="1186"/>
      <c r="CF389" s="1186"/>
      <c r="CG389" s="1186"/>
      <c r="CH389" s="1186"/>
      <c r="CI389" s="1186"/>
      <c r="CJ389" s="1186"/>
      <c r="CK389" s="1186"/>
      <c r="CL389" s="1186"/>
      <c r="CM389" s="1186"/>
      <c r="CN389" s="1186"/>
      <c r="CO389" s="1186"/>
      <c r="CP389" s="1186"/>
      <c r="CQ389" s="1186"/>
      <c r="CR389" s="1186"/>
      <c r="CS389" s="1186"/>
      <c r="CT389" s="1186"/>
      <c r="CU389" s="1186"/>
      <c r="CV389" s="1186"/>
      <c r="CW389" s="1186"/>
      <c r="CX389" s="1186"/>
      <c r="CY389" s="1186"/>
      <c r="CZ389" s="1186"/>
      <c r="DA389" s="1186"/>
      <c r="DB389" s="1186"/>
      <c r="DC389" s="1186"/>
      <c r="DD389" s="1186"/>
      <c r="DE389" s="1186"/>
      <c r="DF389" s="1186"/>
      <c r="DG389" s="1186"/>
      <c r="DH389" s="1186"/>
      <c r="DI389" s="1186"/>
      <c r="DJ389" s="1186"/>
      <c r="DK389" s="1186"/>
      <c r="DL389" s="1186"/>
      <c r="DM389" s="1186"/>
      <c r="DN389" s="1186"/>
      <c r="DO389" s="1186"/>
      <c r="DP389" s="1186"/>
      <c r="DQ389" s="1186"/>
      <c r="DR389" s="1186"/>
      <c r="DS389" s="1186"/>
      <c r="DT389" s="1186"/>
      <c r="DU389" s="1186"/>
      <c r="DV389" s="1186"/>
      <c r="DW389" s="1186"/>
      <c r="DX389" s="1186"/>
      <c r="DY389" s="1186"/>
      <c r="DZ389" s="1186"/>
      <c r="EA389" s="1186"/>
      <c r="EB389" s="1186"/>
      <c r="EC389" s="1186"/>
      <c r="ED389" s="1186"/>
      <c r="EE389" s="1186"/>
      <c r="EF389" s="1186"/>
      <c r="EG389" s="1186"/>
      <c r="EH389" s="1186"/>
      <c r="EI389" s="1186"/>
      <c r="EJ389" s="1186"/>
      <c r="EK389" s="1197"/>
      <c r="EL389" s="1198"/>
      <c r="EM389" s="1186"/>
      <c r="EN389" s="1186"/>
      <c r="EO389" s="1186"/>
      <c r="EP389" s="1186"/>
      <c r="EQ389" s="1186"/>
      <c r="ER389" s="1186"/>
      <c r="ES389" s="1186"/>
      <c r="ET389" s="1186"/>
      <c r="EU389" s="1186"/>
      <c r="EV389" s="1186"/>
      <c r="EW389" s="1186"/>
      <c r="EX389" s="1186"/>
      <c r="EY389" s="1186"/>
      <c r="EZ389" s="1186"/>
      <c r="FA389" s="1186"/>
      <c r="FB389" s="1186"/>
      <c r="FC389" s="1209"/>
      <c r="FD389" s="1186"/>
      <c r="FE389" s="1186"/>
      <c r="FF389" s="1186"/>
      <c r="FG389" s="1186"/>
      <c r="FH389" s="1186"/>
      <c r="FI389" s="1186"/>
      <c r="FJ389" s="1186"/>
      <c r="FK389" s="1186"/>
      <c r="FL389" s="1209"/>
      <c r="FM389" s="1186"/>
      <c r="FN389" s="1186"/>
      <c r="FO389" s="1186"/>
      <c r="FP389" s="1186"/>
      <c r="FQ389" s="1186"/>
      <c r="FR389" s="1186"/>
      <c r="FS389" s="1186"/>
      <c r="FT389" s="1186"/>
      <c r="FU389" s="1186"/>
      <c r="FV389" s="1186"/>
      <c r="FW389" s="1186"/>
      <c r="FX389" s="1186"/>
      <c r="FY389" s="1186"/>
      <c r="FZ389" s="1186"/>
      <c r="GA389" s="1186"/>
      <c r="GB389" s="1186"/>
      <c r="GC389" s="1186"/>
      <c r="GD389" s="1186"/>
      <c r="GE389" s="1186"/>
      <c r="GF389" s="1186"/>
      <c r="GG389" s="1186"/>
      <c r="GH389" s="1186"/>
      <c r="GI389" s="1186"/>
      <c r="GJ389" s="1186"/>
      <c r="GK389" s="1186"/>
      <c r="GL389" s="1186"/>
      <c r="GM389" s="1186"/>
      <c r="GN389" s="1186"/>
      <c r="GO389" s="1186"/>
      <c r="GP389" s="1186"/>
      <c r="GQ389" s="1186"/>
      <c r="GR389" s="1186"/>
      <c r="GS389" s="1186"/>
      <c r="GT389" s="1186"/>
      <c r="GU389" s="1186"/>
      <c r="GV389" s="1186"/>
      <c r="GW389" s="1186"/>
      <c r="GX389" s="1186"/>
      <c r="GY389" s="1218"/>
      <c r="GZ389" s="364">
        <f t="shared" si="324"/>
        <v>0</v>
      </c>
      <c r="HA389" s="365">
        <f t="shared" si="325"/>
        <v>0</v>
      </c>
      <c r="HB389" s="366">
        <f t="shared" si="326"/>
        <v>0</v>
      </c>
      <c r="HC389" s="366">
        <v>32</v>
      </c>
      <c r="HD389" s="365">
        <v>1478</v>
      </c>
      <c r="HE389" s="365">
        <v>2226</v>
      </c>
      <c r="HF389" s="54"/>
      <c r="HG389" s="708"/>
      <c r="HH389" s="708">
        <v>0.54</v>
      </c>
      <c r="HI389" s="709">
        <f t="shared" si="317"/>
        <v>0</v>
      </c>
      <c r="HJ389" s="710">
        <v>4.41</v>
      </c>
      <c r="HK389" s="710">
        <v>3.86</v>
      </c>
      <c r="HL389" s="738">
        <f t="shared" si="327"/>
        <v>-0.0668877833056936</v>
      </c>
      <c r="HM389" s="739"/>
      <c r="HN389" s="739"/>
      <c r="HO389" s="739">
        <v>3.86</v>
      </c>
      <c r="HP389" s="740">
        <f t="shared" si="333"/>
        <v>0</v>
      </c>
      <c r="HQ389" s="738">
        <f t="shared" si="328"/>
        <v>-0.0668877833056936</v>
      </c>
      <c r="HR389" s="741"/>
      <c r="HS389" s="742">
        <v>44927</v>
      </c>
      <c r="HT389" s="739">
        <f ca="1" t="shared" si="329"/>
        <v>5</v>
      </c>
      <c r="HU389" s="739">
        <f ca="1" t="shared" si="330"/>
        <v>150</v>
      </c>
      <c r="HV389" s="739">
        <v>0</v>
      </c>
      <c r="HW389" s="739">
        <f t="shared" si="319"/>
        <v>0</v>
      </c>
      <c r="HX389" s="761" t="e">
        <f t="shared" si="320"/>
        <v>#DIV/0!</v>
      </c>
      <c r="HY389" s="739" t="e">
        <f ca="1" t="shared" si="321"/>
        <v>#DIV/0!</v>
      </c>
      <c r="HZ389" s="739">
        <f t="shared" si="322"/>
        <v>0</v>
      </c>
      <c r="IA389" s="739"/>
      <c r="IB389" s="739">
        <f ca="1" t="shared" si="334"/>
        <v>0</v>
      </c>
      <c r="IC389" s="769">
        <f ca="1" t="shared" si="335"/>
        <v>0</v>
      </c>
      <c r="ID389" s="769" t="e">
        <f ca="1" t="shared" si="336"/>
        <v>#DIV/0!</v>
      </c>
      <c r="IE389" s="739"/>
      <c r="IF389" s="739"/>
      <c r="IG389" s="739"/>
      <c r="IH389" s="739"/>
      <c r="II389" s="739"/>
      <c r="IJ389" s="739"/>
      <c r="IK389" s="739"/>
      <c r="IL389" s="743"/>
      <c r="IM389" s="743"/>
      <c r="IN389" s="743"/>
      <c r="IO389" s="743"/>
      <c r="IP389" s="743"/>
      <c r="IQ389" s="739"/>
      <c r="IR389" s="739"/>
      <c r="IS389" s="739"/>
      <c r="IT389" s="739"/>
      <c r="IU389" s="739"/>
      <c r="IV389" s="739"/>
      <c r="IW389" s="739"/>
      <c r="IX389" s="739"/>
      <c r="IY389" s="739"/>
      <c r="IZ389" s="739"/>
      <c r="JA389" s="739"/>
      <c r="JB389" s="743">
        <v>0</v>
      </c>
      <c r="JC389" s="743">
        <v>32</v>
      </c>
      <c r="JD389" s="743">
        <v>0</v>
      </c>
      <c r="JE389" s="743">
        <v>0</v>
      </c>
      <c r="JF389" s="743">
        <v>0</v>
      </c>
      <c r="JG389" s="739">
        <v>0</v>
      </c>
      <c r="JH389" s="739">
        <v>0</v>
      </c>
      <c r="JI389" s="739">
        <v>0</v>
      </c>
      <c r="JJ389" s="739">
        <v>0</v>
      </c>
      <c r="JK389" s="739">
        <v>0</v>
      </c>
      <c r="JL389" s="739">
        <v>0</v>
      </c>
      <c r="JM389" s="739">
        <v>0</v>
      </c>
      <c r="JN389" s="28">
        <f t="shared" si="331"/>
        <v>32</v>
      </c>
      <c r="JO389" s="28">
        <f t="shared" si="332"/>
        <v>0</v>
      </c>
      <c r="JP389" s="28"/>
      <c r="JQ389" s="28"/>
      <c r="JR389" s="28"/>
      <c r="JS389" s="28"/>
      <c r="JT389" s="28"/>
      <c r="JU389" s="28"/>
      <c r="JV389" s="28"/>
      <c r="JW389" s="28"/>
      <c r="JX389" s="28"/>
      <c r="JY389" s="28"/>
      <c r="JZ389" s="28"/>
      <c r="KA389" s="28"/>
      <c r="KB389" s="28"/>
      <c r="KC389" s="28"/>
      <c r="KD389" s="28"/>
      <c r="KE389" s="824"/>
    </row>
    <row r="390" s="786" customFormat="1" hidden="1" customHeight="1" spans="1:291">
      <c r="A390" s="847" t="s">
        <v>2306</v>
      </c>
      <c r="B390" s="343"/>
      <c r="C390" s="95" t="s">
        <v>1917</v>
      </c>
      <c r="D390" s="95" t="s">
        <v>2249</v>
      </c>
      <c r="E390" s="411"/>
      <c r="F390" s="1235" t="s">
        <v>2330</v>
      </c>
      <c r="G390" s="112" t="s">
        <v>864</v>
      </c>
      <c r="H390" s="1060" t="s">
        <v>865</v>
      </c>
      <c r="I390" s="99">
        <f t="shared" si="323"/>
        <v>0</v>
      </c>
      <c r="J390" s="1129">
        <v>0</v>
      </c>
      <c r="K390" s="1130">
        <f t="shared" ref="K390:K410" si="339">(N390+O390+P390+Q390)-SUM(AT390:GY390)</f>
        <v>0</v>
      </c>
      <c r="L390" s="1131">
        <f t="shared" ref="L390:L410" si="340">(N390+O390+Q390)-SUM(AT390:GY390)</f>
        <v>0</v>
      </c>
      <c r="M390" s="1132"/>
      <c r="N390" s="1137"/>
      <c r="O390" s="1134"/>
      <c r="P390" s="1135">
        <f t="shared" si="337"/>
        <v>0</v>
      </c>
      <c r="Q390" s="1154">
        <f t="shared" si="338"/>
        <v>0</v>
      </c>
      <c r="R390" s="1153"/>
      <c r="S390" s="1237"/>
      <c r="T390" s="1237"/>
      <c r="U390" s="1237"/>
      <c r="V390" s="1237"/>
      <c r="W390" s="1237"/>
      <c r="X390" s="1237"/>
      <c r="Y390" s="1237"/>
      <c r="Z390" s="1237"/>
      <c r="AA390" s="1153"/>
      <c r="AB390" s="1166"/>
      <c r="AC390" s="1153"/>
      <c r="AD390" s="1153"/>
      <c r="AE390" s="1153"/>
      <c r="AF390" s="1153"/>
      <c r="AG390" s="1153"/>
      <c r="AH390" s="1153"/>
      <c r="AI390" s="1153"/>
      <c r="AJ390" s="1153"/>
      <c r="AK390" s="1153"/>
      <c r="AL390" s="1153"/>
      <c r="AM390" s="1153"/>
      <c r="AN390" s="1153"/>
      <c r="AO390" s="1153"/>
      <c r="AP390" s="1153"/>
      <c r="AQ390" s="1153"/>
      <c r="AR390" s="1153"/>
      <c r="AS390" s="1176"/>
      <c r="AT390" s="1177"/>
      <c r="AU390" s="1178"/>
      <c r="AV390" s="1178"/>
      <c r="AW390" s="1178"/>
      <c r="AX390" s="1178"/>
      <c r="AY390" s="1178"/>
      <c r="AZ390" s="1178"/>
      <c r="BA390" s="1178"/>
      <c r="BB390" s="1178"/>
      <c r="BC390" s="1178"/>
      <c r="BD390" s="1178"/>
      <c r="BE390" s="1178"/>
      <c r="BF390" s="1178"/>
      <c r="BG390" s="1178"/>
      <c r="BH390" s="1178"/>
      <c r="BI390" s="1178"/>
      <c r="BJ390" s="1178"/>
      <c r="BK390" s="1186"/>
      <c r="BL390" s="1187"/>
      <c r="BM390" s="1187"/>
      <c r="BN390" s="1187"/>
      <c r="BO390" s="1187"/>
      <c r="BP390" s="1187"/>
      <c r="BQ390" s="1187"/>
      <c r="BR390" s="1187"/>
      <c r="BS390" s="1187"/>
      <c r="BT390" s="1187"/>
      <c r="BU390" s="1187"/>
      <c r="BV390" s="1191"/>
      <c r="BW390" s="1186"/>
      <c r="BX390" s="1186"/>
      <c r="BY390" s="1186"/>
      <c r="BZ390" s="1186"/>
      <c r="CA390" s="1186"/>
      <c r="CB390" s="1186"/>
      <c r="CC390" s="1186"/>
      <c r="CD390" s="1186"/>
      <c r="CE390" s="1186"/>
      <c r="CF390" s="1186"/>
      <c r="CG390" s="1186"/>
      <c r="CH390" s="1186"/>
      <c r="CI390" s="1186"/>
      <c r="CJ390" s="1186"/>
      <c r="CK390" s="1186"/>
      <c r="CL390" s="1186"/>
      <c r="CM390" s="1186"/>
      <c r="CN390" s="1186"/>
      <c r="CO390" s="1186"/>
      <c r="CP390" s="1186"/>
      <c r="CQ390" s="1186"/>
      <c r="CR390" s="1186"/>
      <c r="CS390" s="1186"/>
      <c r="CT390" s="1186"/>
      <c r="CU390" s="1186"/>
      <c r="CV390" s="1186"/>
      <c r="CW390" s="1186"/>
      <c r="CX390" s="1186"/>
      <c r="CY390" s="1186"/>
      <c r="CZ390" s="1186"/>
      <c r="DA390" s="1186"/>
      <c r="DB390" s="1186"/>
      <c r="DC390" s="1186"/>
      <c r="DD390" s="1186"/>
      <c r="DE390" s="1186"/>
      <c r="DF390" s="1186"/>
      <c r="DG390" s="1186"/>
      <c r="DH390" s="1186"/>
      <c r="DI390" s="1186"/>
      <c r="DJ390" s="1186"/>
      <c r="DK390" s="1186"/>
      <c r="DL390" s="1186"/>
      <c r="DM390" s="1186"/>
      <c r="DN390" s="1186"/>
      <c r="DO390" s="1186"/>
      <c r="DP390" s="1186"/>
      <c r="DQ390" s="1186"/>
      <c r="DR390" s="1186"/>
      <c r="DS390" s="1186"/>
      <c r="DT390" s="1186"/>
      <c r="DU390" s="1186"/>
      <c r="DV390" s="1186"/>
      <c r="DW390" s="1186"/>
      <c r="DX390" s="1186"/>
      <c r="DY390" s="1186"/>
      <c r="DZ390" s="1186"/>
      <c r="EA390" s="1186"/>
      <c r="EB390" s="1186"/>
      <c r="EC390" s="1186"/>
      <c r="ED390" s="1186"/>
      <c r="EE390" s="1186"/>
      <c r="EF390" s="1186"/>
      <c r="EG390" s="1186"/>
      <c r="EH390" s="1186"/>
      <c r="EI390" s="1186"/>
      <c r="EJ390" s="1186"/>
      <c r="EK390" s="1197"/>
      <c r="EL390" s="1198"/>
      <c r="EM390" s="1186"/>
      <c r="EN390" s="1186"/>
      <c r="EO390" s="1186"/>
      <c r="EP390" s="1186"/>
      <c r="EQ390" s="1186"/>
      <c r="ER390" s="1186"/>
      <c r="ES390" s="1186"/>
      <c r="ET390" s="1186"/>
      <c r="EU390" s="1186"/>
      <c r="EV390" s="1186"/>
      <c r="EW390" s="1186"/>
      <c r="EX390" s="1186"/>
      <c r="EY390" s="1186"/>
      <c r="EZ390" s="1186"/>
      <c r="FA390" s="1186"/>
      <c r="FB390" s="1186"/>
      <c r="FC390" s="1209"/>
      <c r="FD390" s="1186"/>
      <c r="FE390" s="1186"/>
      <c r="FF390" s="1186"/>
      <c r="FG390" s="1186"/>
      <c r="FH390" s="1186"/>
      <c r="FI390" s="1186"/>
      <c r="FJ390" s="1186"/>
      <c r="FK390" s="1186"/>
      <c r="FL390" s="1209"/>
      <c r="FM390" s="1186"/>
      <c r="FN390" s="1186"/>
      <c r="FO390" s="1186"/>
      <c r="FP390" s="1186"/>
      <c r="FQ390" s="1186"/>
      <c r="FR390" s="1186"/>
      <c r="FS390" s="1186"/>
      <c r="FT390" s="1186"/>
      <c r="FU390" s="1186"/>
      <c r="FV390" s="1186"/>
      <c r="FW390" s="1186"/>
      <c r="FX390" s="1186"/>
      <c r="FY390" s="1186"/>
      <c r="FZ390" s="1186"/>
      <c r="GA390" s="1186"/>
      <c r="GB390" s="1186"/>
      <c r="GC390" s="1186"/>
      <c r="GD390" s="1186"/>
      <c r="GE390" s="1186"/>
      <c r="GF390" s="1186"/>
      <c r="GG390" s="1186"/>
      <c r="GH390" s="1186"/>
      <c r="GI390" s="1186"/>
      <c r="GJ390" s="1186"/>
      <c r="GK390" s="1186"/>
      <c r="GL390" s="1186"/>
      <c r="GM390" s="1186"/>
      <c r="GN390" s="1186"/>
      <c r="GO390" s="1186"/>
      <c r="GP390" s="1186"/>
      <c r="GQ390" s="1186"/>
      <c r="GR390" s="1186"/>
      <c r="GS390" s="1186"/>
      <c r="GT390" s="1186"/>
      <c r="GU390" s="1186"/>
      <c r="GV390" s="1186"/>
      <c r="GW390" s="1186"/>
      <c r="GX390" s="1186"/>
      <c r="GY390" s="1218"/>
      <c r="GZ390" s="364">
        <f t="shared" si="324"/>
        <v>0</v>
      </c>
      <c r="HA390" s="365">
        <f t="shared" ref="HA390:HA401" si="341">SUM(EL390:GY390)</f>
        <v>0</v>
      </c>
      <c r="HB390" s="366">
        <f t="shared" si="326"/>
        <v>0</v>
      </c>
      <c r="HC390" s="366">
        <v>50</v>
      </c>
      <c r="HD390" s="365">
        <v>1446</v>
      </c>
      <c r="HE390" s="365">
        <v>1616</v>
      </c>
      <c r="HF390" s="54"/>
      <c r="HG390" s="708"/>
      <c r="HH390" s="708">
        <v>0.54</v>
      </c>
      <c r="HI390" s="709">
        <f t="shared" si="317"/>
        <v>0</v>
      </c>
      <c r="HJ390" s="710">
        <v>4.41</v>
      </c>
      <c r="HK390" s="710">
        <v>3.86</v>
      </c>
      <c r="HL390" s="738">
        <f t="shared" si="327"/>
        <v>-0.0668877833056936</v>
      </c>
      <c r="HM390" s="739"/>
      <c r="HN390" s="739"/>
      <c r="HO390" s="739">
        <v>3.86</v>
      </c>
      <c r="HP390" s="740">
        <f t="shared" si="333"/>
        <v>0</v>
      </c>
      <c r="HQ390" s="738">
        <f t="shared" si="328"/>
        <v>-0.0668877833056936</v>
      </c>
      <c r="HR390" s="741"/>
      <c r="HS390" s="742">
        <v>44927</v>
      </c>
      <c r="HT390" s="739">
        <f ca="1" t="shared" si="329"/>
        <v>5</v>
      </c>
      <c r="HU390" s="739">
        <f ca="1" t="shared" si="330"/>
        <v>150</v>
      </c>
      <c r="HV390" s="739">
        <v>0</v>
      </c>
      <c r="HW390" s="739">
        <f t="shared" si="319"/>
        <v>0</v>
      </c>
      <c r="HX390" s="761" t="e">
        <f t="shared" si="320"/>
        <v>#DIV/0!</v>
      </c>
      <c r="HY390" s="739" t="e">
        <f ca="1" t="shared" si="321"/>
        <v>#DIV/0!</v>
      </c>
      <c r="HZ390" s="739">
        <f t="shared" si="322"/>
        <v>0</v>
      </c>
      <c r="IA390" s="739"/>
      <c r="IB390" s="739">
        <f ca="1" t="shared" si="334"/>
        <v>0</v>
      </c>
      <c r="IC390" s="769">
        <f ca="1" t="shared" si="335"/>
        <v>0</v>
      </c>
      <c r="ID390" s="769" t="e">
        <f ca="1" t="shared" si="336"/>
        <v>#DIV/0!</v>
      </c>
      <c r="IE390" s="739"/>
      <c r="IF390" s="739"/>
      <c r="IG390" s="739"/>
      <c r="IH390" s="739"/>
      <c r="II390" s="739"/>
      <c r="IJ390" s="739"/>
      <c r="IK390" s="739"/>
      <c r="IL390" s="743"/>
      <c r="IM390" s="743"/>
      <c r="IN390" s="743"/>
      <c r="IO390" s="743"/>
      <c r="IP390" s="743"/>
      <c r="IQ390" s="739"/>
      <c r="IR390" s="739"/>
      <c r="IS390" s="739"/>
      <c r="IT390" s="739"/>
      <c r="IU390" s="739"/>
      <c r="IV390" s="739"/>
      <c r="IW390" s="739"/>
      <c r="IX390" s="739"/>
      <c r="IY390" s="739"/>
      <c r="IZ390" s="739"/>
      <c r="JA390" s="739"/>
      <c r="JB390" s="743">
        <v>0</v>
      </c>
      <c r="JC390" s="743">
        <v>50</v>
      </c>
      <c r="JD390" s="743">
        <v>0</v>
      </c>
      <c r="JE390" s="743">
        <v>0</v>
      </c>
      <c r="JF390" s="743">
        <v>0</v>
      </c>
      <c r="JG390" s="739">
        <v>0</v>
      </c>
      <c r="JH390" s="739">
        <v>0</v>
      </c>
      <c r="JI390" s="739">
        <v>0</v>
      </c>
      <c r="JJ390" s="739">
        <v>0</v>
      </c>
      <c r="JK390" s="739">
        <v>0</v>
      </c>
      <c r="JL390" s="739">
        <v>0</v>
      </c>
      <c r="JM390" s="739">
        <v>0</v>
      </c>
      <c r="JN390" s="28">
        <f t="shared" si="331"/>
        <v>50</v>
      </c>
      <c r="JO390" s="28">
        <f t="shared" si="332"/>
        <v>0</v>
      </c>
      <c r="JP390" s="28"/>
      <c r="JQ390" s="28"/>
      <c r="JR390" s="28"/>
      <c r="JS390" s="28"/>
      <c r="JT390" s="28"/>
      <c r="JU390" s="28"/>
      <c r="JV390" s="28"/>
      <c r="JW390" s="28"/>
      <c r="JX390" s="28"/>
      <c r="JY390" s="28"/>
      <c r="JZ390" s="28"/>
      <c r="KA390" s="28"/>
      <c r="KB390" s="28"/>
      <c r="KC390" s="28"/>
      <c r="KD390" s="28"/>
      <c r="KE390" s="824"/>
    </row>
    <row r="391" s="786" customFormat="1" hidden="1" customHeight="1" spans="1:291">
      <c r="A391" s="847" t="s">
        <v>1334</v>
      </c>
      <c r="B391" s="343"/>
      <c r="C391" s="95" t="s">
        <v>2331</v>
      </c>
      <c r="D391" s="95" t="s">
        <v>2332</v>
      </c>
      <c r="E391" s="411"/>
      <c r="F391" s="1235" t="s">
        <v>2333</v>
      </c>
      <c r="G391" s="112" t="s">
        <v>801</v>
      </c>
      <c r="H391" s="1060" t="s">
        <v>802</v>
      </c>
      <c r="I391" s="99">
        <f t="shared" si="323"/>
        <v>0</v>
      </c>
      <c r="J391" s="1129">
        <v>324</v>
      </c>
      <c r="K391" s="1130">
        <f t="shared" si="339"/>
        <v>324</v>
      </c>
      <c r="L391" s="1131">
        <f t="shared" si="340"/>
        <v>324</v>
      </c>
      <c r="M391" s="1132"/>
      <c r="N391" s="1133"/>
      <c r="O391" s="1139"/>
      <c r="P391" s="1138">
        <f t="shared" si="337"/>
        <v>0</v>
      </c>
      <c r="Q391" s="1154">
        <f t="shared" si="338"/>
        <v>0</v>
      </c>
      <c r="R391" s="1156"/>
      <c r="S391" s="1237"/>
      <c r="T391" s="1237"/>
      <c r="U391" s="1237"/>
      <c r="V391" s="1237"/>
      <c r="W391" s="1237"/>
      <c r="X391" s="1237"/>
      <c r="Y391" s="1237"/>
      <c r="Z391" s="1237"/>
      <c r="AA391" s="1156"/>
      <c r="AB391" s="1167"/>
      <c r="AC391" s="1156"/>
      <c r="AD391" s="1156"/>
      <c r="AE391" s="1156"/>
      <c r="AF391" s="1156"/>
      <c r="AG391" s="1156"/>
      <c r="AH391" s="1156"/>
      <c r="AI391" s="1156"/>
      <c r="AJ391" s="1156"/>
      <c r="AK391" s="1156"/>
      <c r="AL391" s="1156"/>
      <c r="AM391" s="1156"/>
      <c r="AN391" s="1156"/>
      <c r="AO391" s="1156"/>
      <c r="AP391" s="1156"/>
      <c r="AQ391" s="1156"/>
      <c r="AR391" s="1156"/>
      <c r="AS391" s="1179"/>
      <c r="AT391" s="1177"/>
      <c r="AU391" s="1178"/>
      <c r="AV391" s="1178"/>
      <c r="AW391" s="1178"/>
      <c r="AX391" s="1178"/>
      <c r="AY391" s="1178"/>
      <c r="AZ391" s="1178"/>
      <c r="BA391" s="1178"/>
      <c r="BB391" s="1178"/>
      <c r="BC391" s="1178"/>
      <c r="BD391" s="1178"/>
      <c r="BE391" s="1178"/>
      <c r="BF391" s="1178"/>
      <c r="BG391" s="1178"/>
      <c r="BH391" s="1178"/>
      <c r="BI391" s="1178"/>
      <c r="BJ391" s="1178"/>
      <c r="BK391" s="1186"/>
      <c r="BL391" s="1187">
        <v>-324</v>
      </c>
      <c r="BM391" s="1187"/>
      <c r="BN391" s="1187"/>
      <c r="BO391" s="1187"/>
      <c r="BP391" s="1187"/>
      <c r="BQ391" s="1187"/>
      <c r="BR391" s="1187"/>
      <c r="BS391" s="1187"/>
      <c r="BT391" s="1187"/>
      <c r="BU391" s="1187"/>
      <c r="BV391" s="1191"/>
      <c r="BW391" s="1186"/>
      <c r="BX391" s="1186"/>
      <c r="BY391" s="1186"/>
      <c r="BZ391" s="1186"/>
      <c r="CA391" s="1186"/>
      <c r="CB391" s="1186"/>
      <c r="CC391" s="1186"/>
      <c r="CD391" s="1186"/>
      <c r="CE391" s="1186"/>
      <c r="CF391" s="1186"/>
      <c r="CG391" s="1186"/>
      <c r="CH391" s="1186"/>
      <c r="CI391" s="1186"/>
      <c r="CJ391" s="1186"/>
      <c r="CK391" s="1186"/>
      <c r="CL391" s="1186"/>
      <c r="CM391" s="1186"/>
      <c r="CN391" s="1186"/>
      <c r="CO391" s="1186"/>
      <c r="CP391" s="1186"/>
      <c r="CQ391" s="1186"/>
      <c r="CR391" s="1186"/>
      <c r="CS391" s="1186"/>
      <c r="CT391" s="1186"/>
      <c r="CU391" s="1186"/>
      <c r="CV391" s="1186"/>
      <c r="CW391" s="1186"/>
      <c r="CX391" s="1186"/>
      <c r="CY391" s="1186"/>
      <c r="CZ391" s="1186"/>
      <c r="DA391" s="1186"/>
      <c r="DB391" s="1186"/>
      <c r="DC391" s="1186"/>
      <c r="DD391" s="1186"/>
      <c r="DE391" s="1186"/>
      <c r="DF391" s="1186"/>
      <c r="DG391" s="1186"/>
      <c r="DH391" s="1186"/>
      <c r="DI391" s="1186"/>
      <c r="DJ391" s="1186"/>
      <c r="DK391" s="1186"/>
      <c r="DL391" s="1186"/>
      <c r="DM391" s="1186"/>
      <c r="DN391" s="1186"/>
      <c r="DO391" s="1186"/>
      <c r="DP391" s="1186"/>
      <c r="DQ391" s="1186"/>
      <c r="DR391" s="1186"/>
      <c r="DS391" s="1186"/>
      <c r="DT391" s="1186"/>
      <c r="DU391" s="1186"/>
      <c r="DV391" s="1186"/>
      <c r="DW391" s="1186"/>
      <c r="DX391" s="1186"/>
      <c r="DY391" s="1186"/>
      <c r="DZ391" s="1186"/>
      <c r="EA391" s="1186"/>
      <c r="EB391" s="1186"/>
      <c r="EC391" s="1186"/>
      <c r="ED391" s="1186"/>
      <c r="EE391" s="1186"/>
      <c r="EF391" s="1186"/>
      <c r="EG391" s="1186"/>
      <c r="EH391" s="1186"/>
      <c r="EI391" s="1186"/>
      <c r="EJ391" s="1186"/>
      <c r="EK391" s="1197"/>
      <c r="EL391" s="1198"/>
      <c r="EM391" s="1186"/>
      <c r="EN391" s="1186"/>
      <c r="EO391" s="1186"/>
      <c r="EP391" s="1186"/>
      <c r="EQ391" s="1186"/>
      <c r="ER391" s="1186"/>
      <c r="ES391" s="1186"/>
      <c r="ET391" s="1186"/>
      <c r="EU391" s="1186"/>
      <c r="EV391" s="1186"/>
      <c r="EW391" s="1186"/>
      <c r="EX391" s="1186"/>
      <c r="EY391" s="1186"/>
      <c r="EZ391" s="1186"/>
      <c r="FA391" s="1186"/>
      <c r="FB391" s="1186"/>
      <c r="FC391" s="1209"/>
      <c r="FD391" s="1186"/>
      <c r="FE391" s="1186"/>
      <c r="FF391" s="1186"/>
      <c r="FG391" s="1186"/>
      <c r="FH391" s="1186"/>
      <c r="FI391" s="1186"/>
      <c r="FJ391" s="1186"/>
      <c r="FK391" s="1186"/>
      <c r="FL391" s="1209"/>
      <c r="FM391" s="1186"/>
      <c r="FN391" s="1186"/>
      <c r="FO391" s="1186"/>
      <c r="FP391" s="1186"/>
      <c r="FQ391" s="1186"/>
      <c r="FR391" s="1186"/>
      <c r="FS391" s="1186"/>
      <c r="FT391" s="1186"/>
      <c r="FU391" s="1186"/>
      <c r="FV391" s="1186"/>
      <c r="FW391" s="1186"/>
      <c r="FX391" s="1186"/>
      <c r="FY391" s="1186"/>
      <c r="FZ391" s="1186"/>
      <c r="GA391" s="1186"/>
      <c r="GB391" s="1186"/>
      <c r="GC391" s="1186"/>
      <c r="GD391" s="1186"/>
      <c r="GE391" s="1186"/>
      <c r="GF391" s="1186"/>
      <c r="GG391" s="1186"/>
      <c r="GH391" s="1186"/>
      <c r="GI391" s="1186"/>
      <c r="GJ391" s="1186"/>
      <c r="GK391" s="1186"/>
      <c r="GL391" s="1186"/>
      <c r="GM391" s="1186"/>
      <c r="GN391" s="1186"/>
      <c r="GO391" s="1186"/>
      <c r="GP391" s="1186"/>
      <c r="GQ391" s="1186"/>
      <c r="GR391" s="1186"/>
      <c r="GS391" s="1186"/>
      <c r="GT391" s="1186"/>
      <c r="GU391" s="1186"/>
      <c r="GV391" s="1186"/>
      <c r="GW391" s="1186"/>
      <c r="GX391" s="1186"/>
      <c r="GY391" s="1218"/>
      <c r="GZ391" s="364">
        <f t="shared" si="324"/>
        <v>0</v>
      </c>
      <c r="HA391" s="365">
        <f t="shared" si="341"/>
        <v>0</v>
      </c>
      <c r="HB391" s="366">
        <f t="shared" si="326"/>
        <v>0</v>
      </c>
      <c r="HC391" s="366">
        <v>12</v>
      </c>
      <c r="HD391" s="365">
        <v>1686</v>
      </c>
      <c r="HE391" s="365">
        <v>633</v>
      </c>
      <c r="HF391" s="54"/>
      <c r="HG391" s="708"/>
      <c r="HH391" s="708">
        <v>1.73</v>
      </c>
      <c r="HI391" s="709">
        <f t="shared" si="317"/>
        <v>0</v>
      </c>
      <c r="HJ391" s="710"/>
      <c r="HK391" s="710">
        <v>12</v>
      </c>
      <c r="HL391" s="738">
        <f t="shared" si="327"/>
        <v>-0.0352859977568805</v>
      </c>
      <c r="HM391" s="739"/>
      <c r="HN391" s="739"/>
      <c r="HO391" s="739">
        <v>12</v>
      </c>
      <c r="HP391" s="740">
        <f t="shared" si="333"/>
        <v>3888</v>
      </c>
      <c r="HQ391" s="738">
        <f t="shared" si="328"/>
        <v>-0.0352859977568805</v>
      </c>
      <c r="HR391" s="741"/>
      <c r="HS391" s="742">
        <v>44927</v>
      </c>
      <c r="HT391" s="739">
        <f ca="1" t="shared" si="329"/>
        <v>5</v>
      </c>
      <c r="HU391" s="739">
        <f ca="1" t="shared" si="330"/>
        <v>150</v>
      </c>
      <c r="HV391" s="739">
        <v>324</v>
      </c>
      <c r="HW391" s="739">
        <f t="shared" si="319"/>
        <v>0</v>
      </c>
      <c r="HX391" s="761">
        <f t="shared" si="320"/>
        <v>0</v>
      </c>
      <c r="HY391" s="739">
        <f ca="1" t="shared" si="321"/>
        <v>0</v>
      </c>
      <c r="HZ391" s="739">
        <f t="shared" si="322"/>
        <v>324</v>
      </c>
      <c r="IA391" s="739"/>
      <c r="IB391" s="739">
        <f ca="1" t="shared" si="334"/>
        <v>0</v>
      </c>
      <c r="IC391" s="769">
        <f ca="1" t="shared" si="335"/>
        <v>0</v>
      </c>
      <c r="ID391" s="769" t="e">
        <f ca="1" t="shared" si="336"/>
        <v>#DIV/0!</v>
      </c>
      <c r="IE391" s="739"/>
      <c r="IF391" s="739"/>
      <c r="IG391" s="739"/>
      <c r="IH391" s="739"/>
      <c r="II391" s="739"/>
      <c r="IJ391" s="739"/>
      <c r="IK391" s="739"/>
      <c r="IL391" s="743"/>
      <c r="IM391" s="743"/>
      <c r="IN391" s="743"/>
      <c r="IO391" s="743"/>
      <c r="IP391" s="743"/>
      <c r="IQ391" s="739"/>
      <c r="IR391" s="739"/>
      <c r="IS391" s="739"/>
      <c r="IT391" s="739"/>
      <c r="IU391" s="739"/>
      <c r="IV391" s="739"/>
      <c r="IW391" s="739"/>
      <c r="IX391" s="739"/>
      <c r="IY391" s="739"/>
      <c r="IZ391" s="739"/>
      <c r="JA391" s="739"/>
      <c r="JB391" s="743">
        <v>0</v>
      </c>
      <c r="JC391" s="743">
        <v>0</v>
      </c>
      <c r="JD391" s="743">
        <v>12</v>
      </c>
      <c r="JE391" s="743">
        <v>0</v>
      </c>
      <c r="JF391" s="743">
        <v>0</v>
      </c>
      <c r="JG391" s="739">
        <v>0</v>
      </c>
      <c r="JH391" s="739">
        <v>0</v>
      </c>
      <c r="JI391" s="739">
        <v>0</v>
      </c>
      <c r="JJ391" s="739">
        <v>0</v>
      </c>
      <c r="JK391" s="739">
        <v>0</v>
      </c>
      <c r="JL391" s="739">
        <v>0</v>
      </c>
      <c r="JM391" s="739">
        <v>0</v>
      </c>
      <c r="JN391" s="28">
        <f t="shared" si="331"/>
        <v>12</v>
      </c>
      <c r="JO391" s="28">
        <f t="shared" si="332"/>
        <v>0</v>
      </c>
      <c r="JP391" s="28"/>
      <c r="JQ391" s="28"/>
      <c r="JR391" s="28"/>
      <c r="JS391" s="28"/>
      <c r="JT391" s="28"/>
      <c r="JU391" s="28"/>
      <c r="JV391" s="28"/>
      <c r="JW391" s="28"/>
      <c r="JX391" s="28"/>
      <c r="JY391" s="28"/>
      <c r="JZ391" s="28"/>
      <c r="KA391" s="28"/>
      <c r="KB391" s="28"/>
      <c r="KC391" s="28"/>
      <c r="KD391" s="28"/>
      <c r="KE391" s="824"/>
    </row>
    <row r="392" s="786" customFormat="1" hidden="1" customHeight="1" spans="1:291">
      <c r="A392" s="847" t="s">
        <v>1334</v>
      </c>
      <c r="B392" s="343"/>
      <c r="C392" s="95" t="s">
        <v>2331</v>
      </c>
      <c r="D392" s="95" t="s">
        <v>2334</v>
      </c>
      <c r="E392" s="411"/>
      <c r="F392" s="1235" t="s">
        <v>2335</v>
      </c>
      <c r="G392" s="112" t="s">
        <v>819</v>
      </c>
      <c r="H392" s="1060" t="s">
        <v>820</v>
      </c>
      <c r="I392" s="99">
        <f t="shared" si="323"/>
        <v>0</v>
      </c>
      <c r="J392" s="1129">
        <v>607</v>
      </c>
      <c r="K392" s="1130">
        <f t="shared" si="339"/>
        <v>607</v>
      </c>
      <c r="L392" s="1131">
        <f t="shared" si="340"/>
        <v>607</v>
      </c>
      <c r="M392" s="1132"/>
      <c r="N392" s="1137"/>
      <c r="O392" s="1139"/>
      <c r="P392" s="1138">
        <f t="shared" si="337"/>
        <v>0</v>
      </c>
      <c r="Q392" s="1154">
        <f t="shared" si="338"/>
        <v>0</v>
      </c>
      <c r="R392" s="1156"/>
      <c r="S392" s="1237"/>
      <c r="T392" s="1237"/>
      <c r="U392" s="1237"/>
      <c r="V392" s="1237"/>
      <c r="W392" s="1237"/>
      <c r="X392" s="1237"/>
      <c r="Y392" s="1237"/>
      <c r="Z392" s="1237"/>
      <c r="AA392" s="1156"/>
      <c r="AB392" s="1167"/>
      <c r="AC392" s="1156"/>
      <c r="AD392" s="1156"/>
      <c r="AE392" s="1156"/>
      <c r="AF392" s="1156"/>
      <c r="AG392" s="1156"/>
      <c r="AH392" s="1156"/>
      <c r="AI392" s="1156"/>
      <c r="AJ392" s="1156"/>
      <c r="AK392" s="1156"/>
      <c r="AL392" s="1156"/>
      <c r="AM392" s="1156"/>
      <c r="AN392" s="1156"/>
      <c r="AO392" s="1156"/>
      <c r="AP392" s="1156"/>
      <c r="AQ392" s="1156"/>
      <c r="AR392" s="1156"/>
      <c r="AS392" s="1179"/>
      <c r="AT392" s="1177"/>
      <c r="AU392" s="1178"/>
      <c r="AV392" s="1178"/>
      <c r="AW392" s="1178"/>
      <c r="AX392" s="1178"/>
      <c r="AY392" s="1178"/>
      <c r="AZ392" s="1178"/>
      <c r="BA392" s="1178"/>
      <c r="BB392" s="1178"/>
      <c r="BC392" s="1178"/>
      <c r="BD392" s="1178"/>
      <c r="BE392" s="1178"/>
      <c r="BF392" s="1178"/>
      <c r="BG392" s="1178"/>
      <c r="BH392" s="1178"/>
      <c r="BI392" s="1178"/>
      <c r="BJ392" s="1178"/>
      <c r="BK392" s="1186"/>
      <c r="BL392" s="1187">
        <v>-607</v>
      </c>
      <c r="BM392" s="1187"/>
      <c r="BN392" s="1187"/>
      <c r="BO392" s="1187"/>
      <c r="BP392" s="1187"/>
      <c r="BQ392" s="1187"/>
      <c r="BR392" s="1187"/>
      <c r="BS392" s="1187"/>
      <c r="BT392" s="1187"/>
      <c r="BU392" s="1187"/>
      <c r="BV392" s="1191"/>
      <c r="BW392" s="1186"/>
      <c r="BX392" s="1186"/>
      <c r="BY392" s="1186"/>
      <c r="BZ392" s="1186"/>
      <c r="CA392" s="1186"/>
      <c r="CB392" s="1186"/>
      <c r="CC392" s="1186"/>
      <c r="CD392" s="1186"/>
      <c r="CE392" s="1186"/>
      <c r="CF392" s="1186"/>
      <c r="CG392" s="1186"/>
      <c r="CH392" s="1186"/>
      <c r="CI392" s="1186"/>
      <c r="CJ392" s="1186"/>
      <c r="CK392" s="1186"/>
      <c r="CL392" s="1186"/>
      <c r="CM392" s="1186"/>
      <c r="CN392" s="1186"/>
      <c r="CO392" s="1186"/>
      <c r="CP392" s="1186"/>
      <c r="CQ392" s="1186"/>
      <c r="CR392" s="1186"/>
      <c r="CS392" s="1186"/>
      <c r="CT392" s="1186"/>
      <c r="CU392" s="1186"/>
      <c r="CV392" s="1186"/>
      <c r="CW392" s="1186"/>
      <c r="CX392" s="1186"/>
      <c r="CY392" s="1186"/>
      <c r="CZ392" s="1186"/>
      <c r="DA392" s="1186"/>
      <c r="DB392" s="1186"/>
      <c r="DC392" s="1186"/>
      <c r="DD392" s="1186"/>
      <c r="DE392" s="1186"/>
      <c r="DF392" s="1186"/>
      <c r="DG392" s="1186"/>
      <c r="DH392" s="1186"/>
      <c r="DI392" s="1186"/>
      <c r="DJ392" s="1186"/>
      <c r="DK392" s="1186"/>
      <c r="DL392" s="1186"/>
      <c r="DM392" s="1186"/>
      <c r="DN392" s="1186"/>
      <c r="DO392" s="1186"/>
      <c r="DP392" s="1186"/>
      <c r="DQ392" s="1186"/>
      <c r="DR392" s="1186"/>
      <c r="DS392" s="1186"/>
      <c r="DT392" s="1186"/>
      <c r="DU392" s="1186"/>
      <c r="DV392" s="1186"/>
      <c r="DW392" s="1186"/>
      <c r="DX392" s="1186"/>
      <c r="DY392" s="1186"/>
      <c r="DZ392" s="1186"/>
      <c r="EA392" s="1186"/>
      <c r="EB392" s="1186"/>
      <c r="EC392" s="1186"/>
      <c r="ED392" s="1186"/>
      <c r="EE392" s="1186"/>
      <c r="EF392" s="1186"/>
      <c r="EG392" s="1186"/>
      <c r="EH392" s="1186"/>
      <c r="EI392" s="1186"/>
      <c r="EJ392" s="1186"/>
      <c r="EK392" s="1197"/>
      <c r="EL392" s="1198"/>
      <c r="EM392" s="1186"/>
      <c r="EN392" s="1186"/>
      <c r="EO392" s="1186"/>
      <c r="EP392" s="1186"/>
      <c r="EQ392" s="1186"/>
      <c r="ER392" s="1186"/>
      <c r="ES392" s="1186"/>
      <c r="ET392" s="1186"/>
      <c r="EU392" s="1186"/>
      <c r="EV392" s="1186"/>
      <c r="EW392" s="1186"/>
      <c r="EX392" s="1186"/>
      <c r="EY392" s="1186"/>
      <c r="EZ392" s="1186"/>
      <c r="FA392" s="1186"/>
      <c r="FB392" s="1186"/>
      <c r="FC392" s="1209"/>
      <c r="FD392" s="1186"/>
      <c r="FE392" s="1186"/>
      <c r="FF392" s="1186"/>
      <c r="FG392" s="1186"/>
      <c r="FH392" s="1186"/>
      <c r="FI392" s="1186"/>
      <c r="FJ392" s="1186"/>
      <c r="FK392" s="1186"/>
      <c r="FL392" s="1209"/>
      <c r="FM392" s="1186"/>
      <c r="FN392" s="1186"/>
      <c r="FO392" s="1186"/>
      <c r="FP392" s="1186"/>
      <c r="FQ392" s="1186"/>
      <c r="FR392" s="1186"/>
      <c r="FS392" s="1186"/>
      <c r="FT392" s="1186"/>
      <c r="FU392" s="1186"/>
      <c r="FV392" s="1186"/>
      <c r="FW392" s="1186"/>
      <c r="FX392" s="1186"/>
      <c r="FY392" s="1186"/>
      <c r="FZ392" s="1186"/>
      <c r="GA392" s="1186"/>
      <c r="GB392" s="1186"/>
      <c r="GC392" s="1186"/>
      <c r="GD392" s="1186"/>
      <c r="GE392" s="1186"/>
      <c r="GF392" s="1186"/>
      <c r="GG392" s="1186"/>
      <c r="GH392" s="1186"/>
      <c r="GI392" s="1186"/>
      <c r="GJ392" s="1186"/>
      <c r="GK392" s="1186"/>
      <c r="GL392" s="1186"/>
      <c r="GM392" s="1186"/>
      <c r="GN392" s="1186"/>
      <c r="GO392" s="1186"/>
      <c r="GP392" s="1186"/>
      <c r="GQ392" s="1186"/>
      <c r="GR392" s="1186"/>
      <c r="GS392" s="1186"/>
      <c r="GT392" s="1186"/>
      <c r="GU392" s="1186"/>
      <c r="GV392" s="1186"/>
      <c r="GW392" s="1186"/>
      <c r="GX392" s="1186"/>
      <c r="GY392" s="1218"/>
      <c r="GZ392" s="364">
        <f t="shared" si="324"/>
        <v>0</v>
      </c>
      <c r="HA392" s="365">
        <f t="shared" si="341"/>
        <v>0</v>
      </c>
      <c r="HB392" s="366">
        <f t="shared" si="326"/>
        <v>0</v>
      </c>
      <c r="HC392" s="366">
        <v>0</v>
      </c>
      <c r="HD392" s="365">
        <v>296</v>
      </c>
      <c r="HE392" s="365">
        <v>985</v>
      </c>
      <c r="HF392" s="54"/>
      <c r="HG392" s="708"/>
      <c r="HH392" s="708">
        <v>1.97</v>
      </c>
      <c r="HI392" s="709">
        <f t="shared" si="317"/>
        <v>0</v>
      </c>
      <c r="HJ392" s="710"/>
      <c r="HK392" s="710">
        <v>14.2</v>
      </c>
      <c r="HL392" s="738">
        <f t="shared" si="327"/>
        <v>-0.0758390787180847</v>
      </c>
      <c r="HM392" s="739"/>
      <c r="HN392" s="739"/>
      <c r="HO392" s="739">
        <v>14.2</v>
      </c>
      <c r="HP392" s="740">
        <f t="shared" si="333"/>
        <v>8619.4</v>
      </c>
      <c r="HQ392" s="738">
        <f t="shared" si="328"/>
        <v>-0.0758390787180847</v>
      </c>
      <c r="HR392" s="741"/>
      <c r="HS392" s="742">
        <v>44927</v>
      </c>
      <c r="HT392" s="739">
        <f ca="1" t="shared" si="329"/>
        <v>5</v>
      </c>
      <c r="HU392" s="739">
        <f ca="1" t="shared" si="330"/>
        <v>150</v>
      </c>
      <c r="HV392" s="739">
        <v>607</v>
      </c>
      <c r="HW392" s="739">
        <f t="shared" si="319"/>
        <v>0</v>
      </c>
      <c r="HX392" s="761">
        <f t="shared" si="320"/>
        <v>0</v>
      </c>
      <c r="HY392" s="739">
        <f ca="1" t="shared" si="321"/>
        <v>0</v>
      </c>
      <c r="HZ392" s="739">
        <f t="shared" si="322"/>
        <v>607</v>
      </c>
      <c r="IA392" s="739"/>
      <c r="IB392" s="739">
        <f ca="1" t="shared" si="334"/>
        <v>0</v>
      </c>
      <c r="IC392" s="769">
        <f ca="1" t="shared" si="335"/>
        <v>0</v>
      </c>
      <c r="ID392" s="769" t="e">
        <f ca="1" t="shared" si="336"/>
        <v>#DIV/0!</v>
      </c>
      <c r="IE392" s="739"/>
      <c r="IF392" s="739"/>
      <c r="IG392" s="739"/>
      <c r="IH392" s="739"/>
      <c r="II392" s="739"/>
      <c r="IJ392" s="739"/>
      <c r="IK392" s="739"/>
      <c r="IL392" s="743"/>
      <c r="IM392" s="743"/>
      <c r="IN392" s="743"/>
      <c r="IO392" s="743"/>
      <c r="IP392" s="743"/>
      <c r="IQ392" s="739"/>
      <c r="IR392" s="739"/>
      <c r="IS392" s="739"/>
      <c r="IT392" s="739"/>
      <c r="IU392" s="739"/>
      <c r="IV392" s="739"/>
      <c r="IW392" s="739"/>
      <c r="IX392" s="739"/>
      <c r="IY392" s="739"/>
      <c r="IZ392" s="739"/>
      <c r="JA392" s="739"/>
      <c r="JB392" s="743">
        <v>0</v>
      </c>
      <c r="JC392" s="743">
        <v>0</v>
      </c>
      <c r="JD392" s="743">
        <v>0</v>
      </c>
      <c r="JE392" s="743">
        <v>0</v>
      </c>
      <c r="JF392" s="743">
        <v>0</v>
      </c>
      <c r="JG392" s="739">
        <v>0</v>
      </c>
      <c r="JH392" s="739">
        <v>0</v>
      </c>
      <c r="JI392" s="739">
        <v>0</v>
      </c>
      <c r="JJ392" s="739">
        <v>0</v>
      </c>
      <c r="JK392" s="739">
        <v>0</v>
      </c>
      <c r="JL392" s="739">
        <v>0</v>
      </c>
      <c r="JM392" s="739">
        <v>0</v>
      </c>
      <c r="JN392" s="28">
        <f t="shared" si="331"/>
        <v>0</v>
      </c>
      <c r="JO392" s="28">
        <f t="shared" si="332"/>
        <v>0</v>
      </c>
      <c r="JP392" s="28"/>
      <c r="JQ392" s="28"/>
      <c r="JR392" s="28"/>
      <c r="JS392" s="28"/>
      <c r="JT392" s="28"/>
      <c r="JU392" s="28"/>
      <c r="JV392" s="28"/>
      <c r="JW392" s="28"/>
      <c r="JX392" s="28"/>
      <c r="JY392" s="28"/>
      <c r="JZ392" s="28"/>
      <c r="KA392" s="28"/>
      <c r="KB392" s="28"/>
      <c r="KC392" s="28"/>
      <c r="KD392" s="28"/>
      <c r="KE392" s="824"/>
    </row>
    <row r="393" s="786" customFormat="1" hidden="1" customHeight="1" spans="1:291">
      <c r="A393" s="847" t="s">
        <v>1334</v>
      </c>
      <c r="B393" s="343"/>
      <c r="C393" s="95" t="s">
        <v>2331</v>
      </c>
      <c r="D393" s="95" t="s">
        <v>2332</v>
      </c>
      <c r="E393" s="411"/>
      <c r="F393" s="1235" t="s">
        <v>2336</v>
      </c>
      <c r="G393" s="112" t="s">
        <v>810</v>
      </c>
      <c r="H393" s="1060" t="s">
        <v>811</v>
      </c>
      <c r="I393" s="99">
        <f t="shared" si="323"/>
        <v>0</v>
      </c>
      <c r="J393" s="1129">
        <v>880</v>
      </c>
      <c r="K393" s="1130">
        <f t="shared" si="339"/>
        <v>880</v>
      </c>
      <c r="L393" s="1131">
        <f t="shared" si="340"/>
        <v>880</v>
      </c>
      <c r="M393" s="1132"/>
      <c r="N393" s="1137"/>
      <c r="O393" s="1139"/>
      <c r="P393" s="1138">
        <f t="shared" si="337"/>
        <v>0</v>
      </c>
      <c r="Q393" s="1154">
        <f t="shared" si="338"/>
        <v>0</v>
      </c>
      <c r="R393" s="1156"/>
      <c r="S393" s="1237"/>
      <c r="T393" s="1237"/>
      <c r="U393" s="1237"/>
      <c r="V393" s="1237"/>
      <c r="W393" s="1237"/>
      <c r="X393" s="1237"/>
      <c r="Y393" s="1237"/>
      <c r="Z393" s="1237"/>
      <c r="AA393" s="1156"/>
      <c r="AB393" s="1167"/>
      <c r="AC393" s="1156"/>
      <c r="AD393" s="1156"/>
      <c r="AE393" s="1156"/>
      <c r="AF393" s="1156"/>
      <c r="AG393" s="1156"/>
      <c r="AH393" s="1156"/>
      <c r="AI393" s="1156"/>
      <c r="AJ393" s="1156"/>
      <c r="AK393" s="1156"/>
      <c r="AL393" s="1156"/>
      <c r="AM393" s="1156"/>
      <c r="AN393" s="1156"/>
      <c r="AO393" s="1156"/>
      <c r="AP393" s="1156"/>
      <c r="AQ393" s="1156"/>
      <c r="AR393" s="1156"/>
      <c r="AS393" s="1179"/>
      <c r="AT393" s="1177"/>
      <c r="AU393" s="1178"/>
      <c r="AV393" s="1178"/>
      <c r="AW393" s="1178"/>
      <c r="AX393" s="1178"/>
      <c r="AY393" s="1178"/>
      <c r="AZ393" s="1178"/>
      <c r="BA393" s="1178"/>
      <c r="BB393" s="1178"/>
      <c r="BC393" s="1178"/>
      <c r="BD393" s="1178"/>
      <c r="BE393" s="1178"/>
      <c r="BF393" s="1178"/>
      <c r="BG393" s="1178"/>
      <c r="BH393" s="1178"/>
      <c r="BI393" s="1178"/>
      <c r="BJ393" s="1178"/>
      <c r="BK393" s="1186"/>
      <c r="BL393" s="1187">
        <v>-880</v>
      </c>
      <c r="BM393" s="1187"/>
      <c r="BN393" s="1187"/>
      <c r="BO393" s="1187"/>
      <c r="BP393" s="1187"/>
      <c r="BQ393" s="1187"/>
      <c r="BR393" s="1187"/>
      <c r="BS393" s="1187"/>
      <c r="BT393" s="1187"/>
      <c r="BU393" s="1187"/>
      <c r="BV393" s="1191"/>
      <c r="BW393" s="1186"/>
      <c r="BX393" s="1186"/>
      <c r="BY393" s="1186"/>
      <c r="BZ393" s="1186"/>
      <c r="CA393" s="1186"/>
      <c r="CB393" s="1186"/>
      <c r="CC393" s="1186"/>
      <c r="CD393" s="1186"/>
      <c r="CE393" s="1186"/>
      <c r="CF393" s="1186"/>
      <c r="CG393" s="1186"/>
      <c r="CH393" s="1186"/>
      <c r="CI393" s="1186"/>
      <c r="CJ393" s="1186"/>
      <c r="CK393" s="1186"/>
      <c r="CL393" s="1186"/>
      <c r="CM393" s="1186"/>
      <c r="CN393" s="1186"/>
      <c r="CO393" s="1186"/>
      <c r="CP393" s="1186"/>
      <c r="CQ393" s="1186"/>
      <c r="CR393" s="1186"/>
      <c r="CS393" s="1186"/>
      <c r="CT393" s="1186"/>
      <c r="CU393" s="1186"/>
      <c r="CV393" s="1186"/>
      <c r="CW393" s="1186"/>
      <c r="CX393" s="1186"/>
      <c r="CY393" s="1186"/>
      <c r="CZ393" s="1186"/>
      <c r="DA393" s="1186"/>
      <c r="DB393" s="1186"/>
      <c r="DC393" s="1186"/>
      <c r="DD393" s="1186"/>
      <c r="DE393" s="1186"/>
      <c r="DF393" s="1186"/>
      <c r="DG393" s="1186"/>
      <c r="DH393" s="1186"/>
      <c r="DI393" s="1186"/>
      <c r="DJ393" s="1186"/>
      <c r="DK393" s="1186"/>
      <c r="DL393" s="1186"/>
      <c r="DM393" s="1186"/>
      <c r="DN393" s="1186"/>
      <c r="DO393" s="1186"/>
      <c r="DP393" s="1186"/>
      <c r="DQ393" s="1186"/>
      <c r="DR393" s="1186"/>
      <c r="DS393" s="1186"/>
      <c r="DT393" s="1186"/>
      <c r="DU393" s="1186"/>
      <c r="DV393" s="1186"/>
      <c r="DW393" s="1186"/>
      <c r="DX393" s="1186"/>
      <c r="DY393" s="1186"/>
      <c r="DZ393" s="1186"/>
      <c r="EA393" s="1186"/>
      <c r="EB393" s="1186"/>
      <c r="EC393" s="1186"/>
      <c r="ED393" s="1186"/>
      <c r="EE393" s="1186"/>
      <c r="EF393" s="1186"/>
      <c r="EG393" s="1186"/>
      <c r="EH393" s="1186"/>
      <c r="EI393" s="1186"/>
      <c r="EJ393" s="1186"/>
      <c r="EK393" s="1197"/>
      <c r="EL393" s="1198"/>
      <c r="EM393" s="1186"/>
      <c r="EN393" s="1186"/>
      <c r="EO393" s="1186"/>
      <c r="EP393" s="1186"/>
      <c r="EQ393" s="1186"/>
      <c r="ER393" s="1186"/>
      <c r="ES393" s="1186"/>
      <c r="ET393" s="1186"/>
      <c r="EU393" s="1186"/>
      <c r="EV393" s="1186"/>
      <c r="EW393" s="1186"/>
      <c r="EX393" s="1186"/>
      <c r="EY393" s="1186"/>
      <c r="EZ393" s="1186"/>
      <c r="FA393" s="1186"/>
      <c r="FB393" s="1186"/>
      <c r="FC393" s="1209"/>
      <c r="FD393" s="1186"/>
      <c r="FE393" s="1186"/>
      <c r="FF393" s="1186"/>
      <c r="FG393" s="1186"/>
      <c r="FH393" s="1186"/>
      <c r="FI393" s="1186"/>
      <c r="FJ393" s="1186"/>
      <c r="FK393" s="1186"/>
      <c r="FL393" s="1209"/>
      <c r="FM393" s="1186"/>
      <c r="FN393" s="1186"/>
      <c r="FO393" s="1186"/>
      <c r="FP393" s="1186"/>
      <c r="FQ393" s="1186"/>
      <c r="FR393" s="1186"/>
      <c r="FS393" s="1186"/>
      <c r="FT393" s="1186"/>
      <c r="FU393" s="1186"/>
      <c r="FV393" s="1186"/>
      <c r="FW393" s="1186"/>
      <c r="FX393" s="1186"/>
      <c r="FY393" s="1186"/>
      <c r="FZ393" s="1186"/>
      <c r="GA393" s="1186"/>
      <c r="GB393" s="1186"/>
      <c r="GC393" s="1186"/>
      <c r="GD393" s="1186"/>
      <c r="GE393" s="1186"/>
      <c r="GF393" s="1186"/>
      <c r="GG393" s="1186"/>
      <c r="GH393" s="1186"/>
      <c r="GI393" s="1186"/>
      <c r="GJ393" s="1186"/>
      <c r="GK393" s="1186"/>
      <c r="GL393" s="1186"/>
      <c r="GM393" s="1186"/>
      <c r="GN393" s="1186"/>
      <c r="GO393" s="1186"/>
      <c r="GP393" s="1186"/>
      <c r="GQ393" s="1186"/>
      <c r="GR393" s="1186"/>
      <c r="GS393" s="1186"/>
      <c r="GT393" s="1186"/>
      <c r="GU393" s="1186"/>
      <c r="GV393" s="1186"/>
      <c r="GW393" s="1186"/>
      <c r="GX393" s="1186"/>
      <c r="GY393" s="1218"/>
      <c r="GZ393" s="364">
        <f t="shared" si="324"/>
        <v>0</v>
      </c>
      <c r="HA393" s="365">
        <f t="shared" si="341"/>
        <v>0</v>
      </c>
      <c r="HB393" s="366">
        <f t="shared" si="326"/>
        <v>0</v>
      </c>
      <c r="HC393" s="366">
        <v>0</v>
      </c>
      <c r="HD393" s="365">
        <v>0</v>
      </c>
      <c r="HE393" s="365">
        <v>1388</v>
      </c>
      <c r="HF393" s="54"/>
      <c r="HG393" s="708"/>
      <c r="HH393" s="708">
        <v>1.97</v>
      </c>
      <c r="HI393" s="709">
        <f t="shared" si="317"/>
        <v>0</v>
      </c>
      <c r="HJ393" s="710"/>
      <c r="HK393" s="710">
        <v>13.46</v>
      </c>
      <c r="HL393" s="738">
        <f t="shared" si="327"/>
        <v>-0.0197742253201001</v>
      </c>
      <c r="HM393" s="739"/>
      <c r="HN393" s="739"/>
      <c r="HO393" s="739">
        <v>13.46</v>
      </c>
      <c r="HP393" s="740">
        <f t="shared" si="333"/>
        <v>11844.8</v>
      </c>
      <c r="HQ393" s="738">
        <f t="shared" si="328"/>
        <v>-0.0197742253201001</v>
      </c>
      <c r="HR393" s="741"/>
      <c r="HS393" s="742">
        <v>44927</v>
      </c>
      <c r="HT393" s="739">
        <f ca="1" t="shared" si="329"/>
        <v>5</v>
      </c>
      <c r="HU393" s="739">
        <f ca="1" t="shared" si="330"/>
        <v>150</v>
      </c>
      <c r="HV393" s="739">
        <v>880</v>
      </c>
      <c r="HW393" s="739">
        <f t="shared" si="319"/>
        <v>0</v>
      </c>
      <c r="HX393" s="761">
        <f t="shared" si="320"/>
        <v>0</v>
      </c>
      <c r="HY393" s="739">
        <f ca="1" t="shared" si="321"/>
        <v>0</v>
      </c>
      <c r="HZ393" s="739">
        <f t="shared" si="322"/>
        <v>880</v>
      </c>
      <c r="IA393" s="739"/>
      <c r="IB393" s="739">
        <f ca="1" t="shared" si="334"/>
        <v>0</v>
      </c>
      <c r="IC393" s="769">
        <f ca="1" t="shared" si="335"/>
        <v>0</v>
      </c>
      <c r="ID393" s="769" t="e">
        <f ca="1" t="shared" si="336"/>
        <v>#DIV/0!</v>
      </c>
      <c r="IE393" s="739"/>
      <c r="IF393" s="739"/>
      <c r="IG393" s="739"/>
      <c r="IH393" s="739"/>
      <c r="II393" s="739"/>
      <c r="IJ393" s="739"/>
      <c r="IK393" s="739"/>
      <c r="IL393" s="743"/>
      <c r="IM393" s="743"/>
      <c r="IN393" s="743"/>
      <c r="IO393" s="743"/>
      <c r="IP393" s="743"/>
      <c r="IQ393" s="739"/>
      <c r="IR393" s="739"/>
      <c r="IS393" s="739"/>
      <c r="IT393" s="739"/>
      <c r="IU393" s="739"/>
      <c r="IV393" s="739"/>
      <c r="IW393" s="739"/>
      <c r="IX393" s="739"/>
      <c r="IY393" s="739"/>
      <c r="IZ393" s="739"/>
      <c r="JA393" s="739"/>
      <c r="JB393" s="743">
        <v>0</v>
      </c>
      <c r="JC393" s="743">
        <v>0</v>
      </c>
      <c r="JD393" s="743">
        <v>0</v>
      </c>
      <c r="JE393" s="743">
        <v>0</v>
      </c>
      <c r="JF393" s="743">
        <v>0</v>
      </c>
      <c r="JG393" s="739">
        <v>0</v>
      </c>
      <c r="JH393" s="739">
        <v>0</v>
      </c>
      <c r="JI393" s="739">
        <v>0</v>
      </c>
      <c r="JJ393" s="739">
        <v>0</v>
      </c>
      <c r="JK393" s="739">
        <v>0</v>
      </c>
      <c r="JL393" s="739">
        <v>0</v>
      </c>
      <c r="JM393" s="739">
        <v>0</v>
      </c>
      <c r="JN393" s="28">
        <f t="shared" si="331"/>
        <v>0</v>
      </c>
      <c r="JO393" s="28">
        <f t="shared" si="332"/>
        <v>0</v>
      </c>
      <c r="JP393" s="28"/>
      <c r="JQ393" s="28"/>
      <c r="JR393" s="28"/>
      <c r="JS393" s="28"/>
      <c r="JT393" s="28"/>
      <c r="JU393" s="28"/>
      <c r="JV393" s="28"/>
      <c r="JW393" s="28"/>
      <c r="JX393" s="28"/>
      <c r="JY393" s="28"/>
      <c r="JZ393" s="28"/>
      <c r="KA393" s="28"/>
      <c r="KB393" s="28"/>
      <c r="KC393" s="28"/>
      <c r="KD393" s="28"/>
      <c r="KE393" s="824"/>
    </row>
    <row r="394" s="786" customFormat="1" hidden="1" customHeight="1" spans="1:291">
      <c r="A394" s="847" t="s">
        <v>1334</v>
      </c>
      <c r="B394" s="343"/>
      <c r="C394" s="95" t="s">
        <v>2331</v>
      </c>
      <c r="D394" s="95" t="s">
        <v>2332</v>
      </c>
      <c r="E394" s="411"/>
      <c r="F394" s="1235" t="s">
        <v>2337</v>
      </c>
      <c r="G394" s="112" t="s">
        <v>804</v>
      </c>
      <c r="H394" s="1060" t="s">
        <v>805</v>
      </c>
      <c r="I394" s="99">
        <f t="shared" si="323"/>
        <v>0</v>
      </c>
      <c r="J394" s="1129">
        <v>296</v>
      </c>
      <c r="K394" s="1130">
        <f t="shared" si="339"/>
        <v>296</v>
      </c>
      <c r="L394" s="1131">
        <f t="shared" si="340"/>
        <v>296</v>
      </c>
      <c r="M394" s="1132"/>
      <c r="N394" s="1133"/>
      <c r="O394" s="1139"/>
      <c r="P394" s="1138">
        <f t="shared" si="337"/>
        <v>0</v>
      </c>
      <c r="Q394" s="1154">
        <f t="shared" si="338"/>
        <v>0</v>
      </c>
      <c r="R394" s="1156"/>
      <c r="S394" s="1237"/>
      <c r="T394" s="1237"/>
      <c r="U394" s="1237"/>
      <c r="V394" s="1237"/>
      <c r="W394" s="1237"/>
      <c r="X394" s="1237"/>
      <c r="Y394" s="1237"/>
      <c r="Z394" s="1237"/>
      <c r="AA394" s="1156"/>
      <c r="AB394" s="1167"/>
      <c r="AC394" s="1156"/>
      <c r="AD394" s="1156"/>
      <c r="AE394" s="1156"/>
      <c r="AF394" s="1156"/>
      <c r="AG394" s="1156"/>
      <c r="AH394" s="1156"/>
      <c r="AI394" s="1156"/>
      <c r="AJ394" s="1156"/>
      <c r="AK394" s="1156"/>
      <c r="AL394" s="1156"/>
      <c r="AM394" s="1156"/>
      <c r="AN394" s="1156"/>
      <c r="AO394" s="1156"/>
      <c r="AP394" s="1156"/>
      <c r="AQ394" s="1156"/>
      <c r="AR394" s="1156"/>
      <c r="AS394" s="1179"/>
      <c r="AT394" s="1177"/>
      <c r="AU394" s="1178"/>
      <c r="AV394" s="1178"/>
      <c r="AW394" s="1178"/>
      <c r="AX394" s="1178"/>
      <c r="AY394" s="1178"/>
      <c r="AZ394" s="1178"/>
      <c r="BA394" s="1178"/>
      <c r="BB394" s="1178"/>
      <c r="BC394" s="1178"/>
      <c r="BD394" s="1178"/>
      <c r="BE394" s="1178"/>
      <c r="BF394" s="1178"/>
      <c r="BG394" s="1178"/>
      <c r="BH394" s="1178"/>
      <c r="BI394" s="1178"/>
      <c r="BJ394" s="1178"/>
      <c r="BK394" s="1186"/>
      <c r="BL394" s="1187">
        <v>-296</v>
      </c>
      <c r="BM394" s="1187"/>
      <c r="BN394" s="1187"/>
      <c r="BO394" s="1187"/>
      <c r="BP394" s="1187"/>
      <c r="BQ394" s="1187"/>
      <c r="BR394" s="1187"/>
      <c r="BS394" s="1187"/>
      <c r="BT394" s="1187"/>
      <c r="BU394" s="1187"/>
      <c r="BV394" s="1191"/>
      <c r="BW394" s="1186"/>
      <c r="BX394" s="1186"/>
      <c r="BY394" s="1186"/>
      <c r="BZ394" s="1186"/>
      <c r="CA394" s="1186"/>
      <c r="CB394" s="1186"/>
      <c r="CC394" s="1186"/>
      <c r="CD394" s="1186"/>
      <c r="CE394" s="1186"/>
      <c r="CF394" s="1186"/>
      <c r="CG394" s="1186"/>
      <c r="CH394" s="1186"/>
      <c r="CI394" s="1186"/>
      <c r="CJ394" s="1186"/>
      <c r="CK394" s="1186"/>
      <c r="CL394" s="1186"/>
      <c r="CM394" s="1186"/>
      <c r="CN394" s="1186"/>
      <c r="CO394" s="1186"/>
      <c r="CP394" s="1186"/>
      <c r="CQ394" s="1186"/>
      <c r="CR394" s="1186"/>
      <c r="CS394" s="1186"/>
      <c r="CT394" s="1186"/>
      <c r="CU394" s="1186"/>
      <c r="CV394" s="1186"/>
      <c r="CW394" s="1186"/>
      <c r="CX394" s="1186"/>
      <c r="CY394" s="1186"/>
      <c r="CZ394" s="1186"/>
      <c r="DA394" s="1186"/>
      <c r="DB394" s="1186"/>
      <c r="DC394" s="1186"/>
      <c r="DD394" s="1186"/>
      <c r="DE394" s="1186"/>
      <c r="DF394" s="1186"/>
      <c r="DG394" s="1186"/>
      <c r="DH394" s="1186"/>
      <c r="DI394" s="1186"/>
      <c r="DJ394" s="1186"/>
      <c r="DK394" s="1186"/>
      <c r="DL394" s="1186"/>
      <c r="DM394" s="1186"/>
      <c r="DN394" s="1186"/>
      <c r="DO394" s="1186"/>
      <c r="DP394" s="1186"/>
      <c r="DQ394" s="1186"/>
      <c r="DR394" s="1186"/>
      <c r="DS394" s="1186"/>
      <c r="DT394" s="1186"/>
      <c r="DU394" s="1186"/>
      <c r="DV394" s="1186"/>
      <c r="DW394" s="1186"/>
      <c r="DX394" s="1186"/>
      <c r="DY394" s="1186"/>
      <c r="DZ394" s="1186"/>
      <c r="EA394" s="1186"/>
      <c r="EB394" s="1186"/>
      <c r="EC394" s="1186"/>
      <c r="ED394" s="1186"/>
      <c r="EE394" s="1186"/>
      <c r="EF394" s="1186"/>
      <c r="EG394" s="1186"/>
      <c r="EH394" s="1186"/>
      <c r="EI394" s="1186"/>
      <c r="EJ394" s="1186"/>
      <c r="EK394" s="1197"/>
      <c r="EL394" s="1198"/>
      <c r="EM394" s="1186"/>
      <c r="EN394" s="1186"/>
      <c r="EO394" s="1186"/>
      <c r="EP394" s="1186"/>
      <c r="EQ394" s="1186"/>
      <c r="ER394" s="1186"/>
      <c r="ES394" s="1186"/>
      <c r="ET394" s="1186"/>
      <c r="EU394" s="1186"/>
      <c r="EV394" s="1186"/>
      <c r="EW394" s="1186"/>
      <c r="EX394" s="1186"/>
      <c r="EY394" s="1186"/>
      <c r="EZ394" s="1186"/>
      <c r="FA394" s="1186"/>
      <c r="FB394" s="1186"/>
      <c r="FC394" s="1209"/>
      <c r="FD394" s="1186"/>
      <c r="FE394" s="1186"/>
      <c r="FF394" s="1186"/>
      <c r="FG394" s="1186"/>
      <c r="FH394" s="1186"/>
      <c r="FI394" s="1186"/>
      <c r="FJ394" s="1186"/>
      <c r="FK394" s="1186"/>
      <c r="FL394" s="1209"/>
      <c r="FM394" s="1186"/>
      <c r="FN394" s="1186"/>
      <c r="FO394" s="1186"/>
      <c r="FP394" s="1186"/>
      <c r="FQ394" s="1186"/>
      <c r="FR394" s="1186"/>
      <c r="FS394" s="1186"/>
      <c r="FT394" s="1186"/>
      <c r="FU394" s="1186"/>
      <c r="FV394" s="1186"/>
      <c r="FW394" s="1186"/>
      <c r="FX394" s="1186"/>
      <c r="FY394" s="1186"/>
      <c r="FZ394" s="1186"/>
      <c r="GA394" s="1186"/>
      <c r="GB394" s="1186"/>
      <c r="GC394" s="1186"/>
      <c r="GD394" s="1186"/>
      <c r="GE394" s="1186"/>
      <c r="GF394" s="1186"/>
      <c r="GG394" s="1186"/>
      <c r="GH394" s="1186"/>
      <c r="GI394" s="1186"/>
      <c r="GJ394" s="1186"/>
      <c r="GK394" s="1186"/>
      <c r="GL394" s="1186"/>
      <c r="GM394" s="1186"/>
      <c r="GN394" s="1186"/>
      <c r="GO394" s="1186"/>
      <c r="GP394" s="1186"/>
      <c r="GQ394" s="1186"/>
      <c r="GR394" s="1186"/>
      <c r="GS394" s="1186"/>
      <c r="GT394" s="1186"/>
      <c r="GU394" s="1186"/>
      <c r="GV394" s="1186"/>
      <c r="GW394" s="1186"/>
      <c r="GX394" s="1186"/>
      <c r="GY394" s="1218"/>
      <c r="GZ394" s="364">
        <f t="shared" si="324"/>
        <v>0</v>
      </c>
      <c r="HA394" s="365">
        <f t="shared" si="341"/>
        <v>0</v>
      </c>
      <c r="HB394" s="366">
        <f t="shared" si="326"/>
        <v>0</v>
      </c>
      <c r="HC394" s="366">
        <v>0</v>
      </c>
      <c r="HD394" s="365">
        <v>216</v>
      </c>
      <c r="HE394" s="365">
        <v>837</v>
      </c>
      <c r="HF394" s="54"/>
      <c r="HG394" s="708"/>
      <c r="HH394" s="708">
        <v>2.26</v>
      </c>
      <c r="HI394" s="709">
        <f t="shared" si="317"/>
        <v>0</v>
      </c>
      <c r="HJ394" s="710"/>
      <c r="HK394" s="710">
        <v>13.71</v>
      </c>
      <c r="HL394" s="738">
        <f t="shared" si="327"/>
        <v>0.0945713908334432</v>
      </c>
      <c r="HM394" s="739"/>
      <c r="HN394" s="739"/>
      <c r="HO394" s="739">
        <v>13.71</v>
      </c>
      <c r="HP394" s="740">
        <f t="shared" si="333"/>
        <v>4058.16</v>
      </c>
      <c r="HQ394" s="738">
        <f t="shared" si="328"/>
        <v>0.0945713908334432</v>
      </c>
      <c r="HR394" s="741"/>
      <c r="HS394" s="742">
        <v>44927</v>
      </c>
      <c r="HT394" s="739">
        <f ca="1" t="shared" si="329"/>
        <v>5</v>
      </c>
      <c r="HU394" s="739">
        <f ca="1" t="shared" si="330"/>
        <v>150</v>
      </c>
      <c r="HV394" s="739">
        <v>296</v>
      </c>
      <c r="HW394" s="739">
        <f t="shared" si="319"/>
        <v>0</v>
      </c>
      <c r="HX394" s="761">
        <f t="shared" si="320"/>
        <v>0</v>
      </c>
      <c r="HY394" s="739">
        <f ca="1" t="shared" si="321"/>
        <v>0</v>
      </c>
      <c r="HZ394" s="739">
        <f t="shared" si="322"/>
        <v>296</v>
      </c>
      <c r="IA394" s="739"/>
      <c r="IB394" s="739">
        <f ca="1" t="shared" si="334"/>
        <v>0</v>
      </c>
      <c r="IC394" s="769">
        <f ca="1" t="shared" si="335"/>
        <v>0</v>
      </c>
      <c r="ID394" s="769" t="e">
        <f ca="1" t="shared" si="336"/>
        <v>#DIV/0!</v>
      </c>
      <c r="IE394" s="739"/>
      <c r="IF394" s="739"/>
      <c r="IG394" s="739"/>
      <c r="IH394" s="739"/>
      <c r="II394" s="739"/>
      <c r="IJ394" s="739"/>
      <c r="IK394" s="739"/>
      <c r="IL394" s="743"/>
      <c r="IM394" s="743"/>
      <c r="IN394" s="743"/>
      <c r="IO394" s="743"/>
      <c r="IP394" s="743"/>
      <c r="IQ394" s="739"/>
      <c r="IR394" s="739"/>
      <c r="IS394" s="739"/>
      <c r="IT394" s="739"/>
      <c r="IU394" s="739"/>
      <c r="IV394" s="739"/>
      <c r="IW394" s="739"/>
      <c r="IX394" s="739"/>
      <c r="IY394" s="739"/>
      <c r="IZ394" s="739"/>
      <c r="JA394" s="739"/>
      <c r="JB394" s="743">
        <v>0</v>
      </c>
      <c r="JC394" s="743">
        <v>0</v>
      </c>
      <c r="JD394" s="743">
        <v>0</v>
      </c>
      <c r="JE394" s="743">
        <v>0</v>
      </c>
      <c r="JF394" s="743">
        <v>0</v>
      </c>
      <c r="JG394" s="739">
        <v>0</v>
      </c>
      <c r="JH394" s="739">
        <v>0</v>
      </c>
      <c r="JI394" s="739">
        <v>0</v>
      </c>
      <c r="JJ394" s="739">
        <v>0</v>
      </c>
      <c r="JK394" s="739">
        <v>0</v>
      </c>
      <c r="JL394" s="739">
        <v>0</v>
      </c>
      <c r="JM394" s="739">
        <v>0</v>
      </c>
      <c r="JN394" s="28">
        <f t="shared" si="331"/>
        <v>0</v>
      </c>
      <c r="JO394" s="28">
        <f t="shared" si="332"/>
        <v>0</v>
      </c>
      <c r="JP394" s="28"/>
      <c r="JQ394" s="28"/>
      <c r="JR394" s="28"/>
      <c r="JS394" s="28"/>
      <c r="JT394" s="28"/>
      <c r="JU394" s="28"/>
      <c r="JV394" s="28"/>
      <c r="JW394" s="28"/>
      <c r="JX394" s="28"/>
      <c r="JY394" s="28"/>
      <c r="JZ394" s="28"/>
      <c r="KA394" s="28"/>
      <c r="KB394" s="28"/>
      <c r="KC394" s="28"/>
      <c r="KD394" s="28"/>
      <c r="KE394" s="824"/>
    </row>
    <row r="395" s="786" customFormat="1" hidden="1" customHeight="1" spans="1:291">
      <c r="A395" s="847" t="s">
        <v>1334</v>
      </c>
      <c r="B395" s="343"/>
      <c r="C395" s="95" t="s">
        <v>2331</v>
      </c>
      <c r="D395" s="95" t="s">
        <v>2332</v>
      </c>
      <c r="E395" s="411"/>
      <c r="F395" s="1235" t="s">
        <v>2338</v>
      </c>
      <c r="G395" s="112" t="s">
        <v>807</v>
      </c>
      <c r="H395" s="1060" t="s">
        <v>808</v>
      </c>
      <c r="I395" s="99">
        <f t="shared" si="323"/>
        <v>0</v>
      </c>
      <c r="J395" s="1129">
        <v>1332</v>
      </c>
      <c r="K395" s="1130">
        <f t="shared" si="339"/>
        <v>1332</v>
      </c>
      <c r="L395" s="1131">
        <f t="shared" si="340"/>
        <v>1332</v>
      </c>
      <c r="M395" s="1132"/>
      <c r="N395" s="1133"/>
      <c r="O395" s="1139"/>
      <c r="P395" s="1138">
        <f t="shared" si="337"/>
        <v>0</v>
      </c>
      <c r="Q395" s="1154">
        <f t="shared" si="338"/>
        <v>0</v>
      </c>
      <c r="R395" s="1156"/>
      <c r="S395" s="1237"/>
      <c r="T395" s="1237"/>
      <c r="U395" s="1237"/>
      <c r="V395" s="1237"/>
      <c r="W395" s="1237"/>
      <c r="X395" s="1237"/>
      <c r="Y395" s="1237"/>
      <c r="Z395" s="1237"/>
      <c r="AA395" s="1156"/>
      <c r="AB395" s="1167"/>
      <c r="AC395" s="1156"/>
      <c r="AD395" s="1156"/>
      <c r="AE395" s="1156"/>
      <c r="AF395" s="1156"/>
      <c r="AG395" s="1156"/>
      <c r="AH395" s="1156"/>
      <c r="AI395" s="1156"/>
      <c r="AJ395" s="1156"/>
      <c r="AK395" s="1156"/>
      <c r="AL395" s="1156"/>
      <c r="AM395" s="1156"/>
      <c r="AN395" s="1156"/>
      <c r="AO395" s="1156"/>
      <c r="AP395" s="1156"/>
      <c r="AQ395" s="1156"/>
      <c r="AR395" s="1156"/>
      <c r="AS395" s="1179"/>
      <c r="AT395" s="1177"/>
      <c r="AU395" s="1178"/>
      <c r="AV395" s="1178"/>
      <c r="AW395" s="1178"/>
      <c r="AX395" s="1178"/>
      <c r="AY395" s="1178"/>
      <c r="AZ395" s="1178"/>
      <c r="BA395" s="1178"/>
      <c r="BB395" s="1178"/>
      <c r="BC395" s="1178"/>
      <c r="BD395" s="1178"/>
      <c r="BE395" s="1178"/>
      <c r="BF395" s="1178"/>
      <c r="BG395" s="1178"/>
      <c r="BH395" s="1178"/>
      <c r="BI395" s="1178"/>
      <c r="BJ395" s="1178"/>
      <c r="BK395" s="1186"/>
      <c r="BL395" s="1187">
        <v>-1332</v>
      </c>
      <c r="BM395" s="1187"/>
      <c r="BN395" s="1187"/>
      <c r="BO395" s="1187"/>
      <c r="BP395" s="1187"/>
      <c r="BQ395" s="1187"/>
      <c r="BR395" s="1187"/>
      <c r="BS395" s="1187"/>
      <c r="BT395" s="1187"/>
      <c r="BU395" s="1187"/>
      <c r="BV395" s="1191"/>
      <c r="BW395" s="1186"/>
      <c r="BX395" s="1186"/>
      <c r="BY395" s="1186"/>
      <c r="BZ395" s="1186"/>
      <c r="CA395" s="1186"/>
      <c r="CB395" s="1186"/>
      <c r="CC395" s="1186"/>
      <c r="CD395" s="1186"/>
      <c r="CE395" s="1186"/>
      <c r="CF395" s="1186"/>
      <c r="CG395" s="1186"/>
      <c r="CH395" s="1186"/>
      <c r="CI395" s="1186"/>
      <c r="CJ395" s="1186"/>
      <c r="CK395" s="1186"/>
      <c r="CL395" s="1186"/>
      <c r="CM395" s="1186"/>
      <c r="CN395" s="1186"/>
      <c r="CO395" s="1186"/>
      <c r="CP395" s="1186"/>
      <c r="CQ395" s="1186"/>
      <c r="CR395" s="1186"/>
      <c r="CS395" s="1186"/>
      <c r="CT395" s="1186"/>
      <c r="CU395" s="1186"/>
      <c r="CV395" s="1186"/>
      <c r="CW395" s="1186"/>
      <c r="CX395" s="1186"/>
      <c r="CY395" s="1186"/>
      <c r="CZ395" s="1186"/>
      <c r="DA395" s="1186"/>
      <c r="DB395" s="1186"/>
      <c r="DC395" s="1186"/>
      <c r="DD395" s="1186"/>
      <c r="DE395" s="1186"/>
      <c r="DF395" s="1186"/>
      <c r="DG395" s="1186"/>
      <c r="DH395" s="1186"/>
      <c r="DI395" s="1186"/>
      <c r="DJ395" s="1186"/>
      <c r="DK395" s="1186"/>
      <c r="DL395" s="1186"/>
      <c r="DM395" s="1186"/>
      <c r="DN395" s="1186"/>
      <c r="DO395" s="1186"/>
      <c r="DP395" s="1186"/>
      <c r="DQ395" s="1186"/>
      <c r="DR395" s="1186"/>
      <c r="DS395" s="1186"/>
      <c r="DT395" s="1186"/>
      <c r="DU395" s="1186"/>
      <c r="DV395" s="1186"/>
      <c r="DW395" s="1186"/>
      <c r="DX395" s="1186"/>
      <c r="DY395" s="1186"/>
      <c r="DZ395" s="1186"/>
      <c r="EA395" s="1186"/>
      <c r="EB395" s="1186"/>
      <c r="EC395" s="1186"/>
      <c r="ED395" s="1186"/>
      <c r="EE395" s="1186"/>
      <c r="EF395" s="1186"/>
      <c r="EG395" s="1186"/>
      <c r="EH395" s="1186"/>
      <c r="EI395" s="1186"/>
      <c r="EJ395" s="1186"/>
      <c r="EK395" s="1197"/>
      <c r="EL395" s="1198"/>
      <c r="EM395" s="1186"/>
      <c r="EN395" s="1186"/>
      <c r="EO395" s="1186"/>
      <c r="EP395" s="1186"/>
      <c r="EQ395" s="1186"/>
      <c r="ER395" s="1186"/>
      <c r="ES395" s="1186"/>
      <c r="ET395" s="1186"/>
      <c r="EU395" s="1186"/>
      <c r="EV395" s="1186"/>
      <c r="EW395" s="1186"/>
      <c r="EX395" s="1186"/>
      <c r="EY395" s="1186"/>
      <c r="EZ395" s="1186"/>
      <c r="FA395" s="1186"/>
      <c r="FB395" s="1186"/>
      <c r="FC395" s="1209"/>
      <c r="FD395" s="1186"/>
      <c r="FE395" s="1186"/>
      <c r="FF395" s="1186"/>
      <c r="FG395" s="1186"/>
      <c r="FH395" s="1186"/>
      <c r="FI395" s="1186"/>
      <c r="FJ395" s="1186"/>
      <c r="FK395" s="1186"/>
      <c r="FL395" s="1209"/>
      <c r="FM395" s="1186"/>
      <c r="FN395" s="1186"/>
      <c r="FO395" s="1186"/>
      <c r="FP395" s="1186"/>
      <c r="FQ395" s="1186"/>
      <c r="FR395" s="1186"/>
      <c r="FS395" s="1186"/>
      <c r="FT395" s="1186"/>
      <c r="FU395" s="1186"/>
      <c r="FV395" s="1186"/>
      <c r="FW395" s="1186"/>
      <c r="FX395" s="1186"/>
      <c r="FY395" s="1186"/>
      <c r="FZ395" s="1186"/>
      <c r="GA395" s="1186"/>
      <c r="GB395" s="1186"/>
      <c r="GC395" s="1186"/>
      <c r="GD395" s="1186"/>
      <c r="GE395" s="1186"/>
      <c r="GF395" s="1186"/>
      <c r="GG395" s="1186"/>
      <c r="GH395" s="1186"/>
      <c r="GI395" s="1186"/>
      <c r="GJ395" s="1186"/>
      <c r="GK395" s="1186"/>
      <c r="GL395" s="1186"/>
      <c r="GM395" s="1186"/>
      <c r="GN395" s="1186"/>
      <c r="GO395" s="1186"/>
      <c r="GP395" s="1186"/>
      <c r="GQ395" s="1186"/>
      <c r="GR395" s="1186"/>
      <c r="GS395" s="1186"/>
      <c r="GT395" s="1186"/>
      <c r="GU395" s="1186"/>
      <c r="GV395" s="1186"/>
      <c r="GW395" s="1186"/>
      <c r="GX395" s="1186"/>
      <c r="GY395" s="1218"/>
      <c r="GZ395" s="364">
        <f t="shared" si="324"/>
        <v>0</v>
      </c>
      <c r="HA395" s="365">
        <f t="shared" si="341"/>
        <v>0</v>
      </c>
      <c r="HB395" s="366">
        <f t="shared" si="326"/>
        <v>0</v>
      </c>
      <c r="HC395" s="366">
        <v>0</v>
      </c>
      <c r="HD395" s="365">
        <v>180</v>
      </c>
      <c r="HE395" s="365">
        <v>84</v>
      </c>
      <c r="HF395" s="54"/>
      <c r="HG395" s="708"/>
      <c r="HH395" s="708">
        <v>3.28</v>
      </c>
      <c r="HI395" s="709">
        <f t="shared" si="317"/>
        <v>0</v>
      </c>
      <c r="HJ395" s="710"/>
      <c r="HK395" s="710">
        <v>23.95</v>
      </c>
      <c r="HL395" s="738">
        <f t="shared" si="327"/>
        <v>-0.0898252639242811</v>
      </c>
      <c r="HM395" s="739"/>
      <c r="HN395" s="739"/>
      <c r="HO395" s="739">
        <v>23.95</v>
      </c>
      <c r="HP395" s="740">
        <f t="shared" si="333"/>
        <v>31901.4</v>
      </c>
      <c r="HQ395" s="738">
        <f t="shared" si="328"/>
        <v>-0.0898252639242811</v>
      </c>
      <c r="HR395" s="741"/>
      <c r="HS395" s="742">
        <v>44927</v>
      </c>
      <c r="HT395" s="739">
        <f ca="1" t="shared" si="329"/>
        <v>5</v>
      </c>
      <c r="HU395" s="739">
        <f ca="1" t="shared" si="330"/>
        <v>150</v>
      </c>
      <c r="HV395" s="739">
        <v>1332</v>
      </c>
      <c r="HW395" s="739">
        <f t="shared" si="319"/>
        <v>0</v>
      </c>
      <c r="HX395" s="761">
        <f t="shared" si="320"/>
        <v>0</v>
      </c>
      <c r="HY395" s="739">
        <f ca="1" t="shared" si="321"/>
        <v>0</v>
      </c>
      <c r="HZ395" s="739">
        <f t="shared" si="322"/>
        <v>1332</v>
      </c>
      <c r="IA395" s="739"/>
      <c r="IB395" s="739">
        <f ca="1" t="shared" si="334"/>
        <v>0</v>
      </c>
      <c r="IC395" s="769">
        <f ca="1" t="shared" si="335"/>
        <v>0</v>
      </c>
      <c r="ID395" s="769" t="e">
        <f ca="1" t="shared" si="336"/>
        <v>#DIV/0!</v>
      </c>
      <c r="IE395" s="739"/>
      <c r="IF395" s="739"/>
      <c r="IG395" s="739"/>
      <c r="IH395" s="739"/>
      <c r="II395" s="739"/>
      <c r="IJ395" s="739"/>
      <c r="IK395" s="739"/>
      <c r="IL395" s="743"/>
      <c r="IM395" s="743"/>
      <c r="IN395" s="743"/>
      <c r="IO395" s="743"/>
      <c r="IP395" s="743"/>
      <c r="IQ395" s="739"/>
      <c r="IR395" s="739"/>
      <c r="IS395" s="739"/>
      <c r="IT395" s="739"/>
      <c r="IU395" s="739"/>
      <c r="IV395" s="739"/>
      <c r="IW395" s="739"/>
      <c r="IX395" s="739"/>
      <c r="IY395" s="739"/>
      <c r="IZ395" s="739"/>
      <c r="JA395" s="739"/>
      <c r="JB395" s="743">
        <v>0</v>
      </c>
      <c r="JC395" s="743">
        <v>0</v>
      </c>
      <c r="JD395" s="743">
        <v>0</v>
      </c>
      <c r="JE395" s="743">
        <v>0</v>
      </c>
      <c r="JF395" s="743">
        <v>0</v>
      </c>
      <c r="JG395" s="739">
        <v>0</v>
      </c>
      <c r="JH395" s="739">
        <v>0</v>
      </c>
      <c r="JI395" s="739">
        <v>0</v>
      </c>
      <c r="JJ395" s="739">
        <v>0</v>
      </c>
      <c r="JK395" s="739">
        <v>0</v>
      </c>
      <c r="JL395" s="739">
        <v>0</v>
      </c>
      <c r="JM395" s="739">
        <v>0</v>
      </c>
      <c r="JN395" s="28">
        <f t="shared" si="331"/>
        <v>0</v>
      </c>
      <c r="JO395" s="28">
        <f t="shared" si="332"/>
        <v>0</v>
      </c>
      <c r="JP395" s="28"/>
      <c r="JQ395" s="28"/>
      <c r="JR395" s="28"/>
      <c r="JS395" s="28"/>
      <c r="JT395" s="28"/>
      <c r="JU395" s="28"/>
      <c r="JV395" s="28"/>
      <c r="JW395" s="28"/>
      <c r="JX395" s="28"/>
      <c r="JY395" s="28"/>
      <c r="JZ395" s="28"/>
      <c r="KA395" s="28"/>
      <c r="KB395" s="28"/>
      <c r="KC395" s="28"/>
      <c r="KD395" s="28"/>
      <c r="KE395" s="824"/>
    </row>
    <row r="396" s="786" customFormat="1" hidden="1" customHeight="1" spans="1:291">
      <c r="A396" s="847" t="s">
        <v>1334</v>
      </c>
      <c r="B396" s="343"/>
      <c r="C396" s="95" t="s">
        <v>2331</v>
      </c>
      <c r="D396" s="95" t="s">
        <v>2334</v>
      </c>
      <c r="E396" s="411"/>
      <c r="F396" s="1235" t="s">
        <v>2339</v>
      </c>
      <c r="G396" s="112" t="s">
        <v>813</v>
      </c>
      <c r="H396" s="1060" t="s">
        <v>814</v>
      </c>
      <c r="I396" s="99">
        <f t="shared" si="323"/>
        <v>0</v>
      </c>
      <c r="J396" s="1129">
        <v>448</v>
      </c>
      <c r="K396" s="1130">
        <f t="shared" si="339"/>
        <v>448</v>
      </c>
      <c r="L396" s="1131">
        <f t="shared" si="340"/>
        <v>448</v>
      </c>
      <c r="M396" s="1132"/>
      <c r="N396" s="1137"/>
      <c r="O396" s="1139"/>
      <c r="P396" s="1138">
        <f t="shared" si="337"/>
        <v>0</v>
      </c>
      <c r="Q396" s="1154">
        <f t="shared" si="338"/>
        <v>0</v>
      </c>
      <c r="R396" s="1156"/>
      <c r="S396" s="1237"/>
      <c r="T396" s="1237"/>
      <c r="U396" s="1237"/>
      <c r="V396" s="1237"/>
      <c r="W396" s="1237"/>
      <c r="X396" s="1237"/>
      <c r="Y396" s="1237"/>
      <c r="Z396" s="1237"/>
      <c r="AA396" s="1156"/>
      <c r="AB396" s="1167"/>
      <c r="AC396" s="1156"/>
      <c r="AD396" s="1156"/>
      <c r="AE396" s="1156"/>
      <c r="AF396" s="1156"/>
      <c r="AG396" s="1156"/>
      <c r="AH396" s="1156"/>
      <c r="AI396" s="1156"/>
      <c r="AJ396" s="1156"/>
      <c r="AK396" s="1156"/>
      <c r="AL396" s="1156"/>
      <c r="AM396" s="1156"/>
      <c r="AN396" s="1156"/>
      <c r="AO396" s="1156"/>
      <c r="AP396" s="1156"/>
      <c r="AQ396" s="1156"/>
      <c r="AR396" s="1156"/>
      <c r="AS396" s="1179"/>
      <c r="AT396" s="1177"/>
      <c r="AU396" s="1178"/>
      <c r="AV396" s="1178"/>
      <c r="AW396" s="1178"/>
      <c r="AX396" s="1178"/>
      <c r="AY396" s="1178"/>
      <c r="AZ396" s="1178"/>
      <c r="BA396" s="1178"/>
      <c r="BB396" s="1178"/>
      <c r="BC396" s="1178"/>
      <c r="BD396" s="1178"/>
      <c r="BE396" s="1178"/>
      <c r="BF396" s="1178"/>
      <c r="BG396" s="1178"/>
      <c r="BH396" s="1178"/>
      <c r="BI396" s="1178"/>
      <c r="BJ396" s="1178"/>
      <c r="BK396" s="1186"/>
      <c r="BL396" s="1187">
        <v>-448</v>
      </c>
      <c r="BM396" s="1187"/>
      <c r="BN396" s="1187"/>
      <c r="BO396" s="1187"/>
      <c r="BP396" s="1187"/>
      <c r="BQ396" s="1187"/>
      <c r="BR396" s="1187"/>
      <c r="BS396" s="1187"/>
      <c r="BT396" s="1187"/>
      <c r="BU396" s="1187"/>
      <c r="BV396" s="1191"/>
      <c r="BW396" s="1186"/>
      <c r="BX396" s="1186"/>
      <c r="BY396" s="1186"/>
      <c r="BZ396" s="1186"/>
      <c r="CA396" s="1186"/>
      <c r="CB396" s="1186"/>
      <c r="CC396" s="1186"/>
      <c r="CD396" s="1186"/>
      <c r="CE396" s="1186"/>
      <c r="CF396" s="1186"/>
      <c r="CG396" s="1186"/>
      <c r="CH396" s="1186"/>
      <c r="CI396" s="1186"/>
      <c r="CJ396" s="1186"/>
      <c r="CK396" s="1186"/>
      <c r="CL396" s="1186"/>
      <c r="CM396" s="1186"/>
      <c r="CN396" s="1186"/>
      <c r="CO396" s="1186"/>
      <c r="CP396" s="1186"/>
      <c r="CQ396" s="1186"/>
      <c r="CR396" s="1186"/>
      <c r="CS396" s="1186"/>
      <c r="CT396" s="1186"/>
      <c r="CU396" s="1186"/>
      <c r="CV396" s="1186"/>
      <c r="CW396" s="1186"/>
      <c r="CX396" s="1186"/>
      <c r="CY396" s="1186"/>
      <c r="CZ396" s="1186"/>
      <c r="DA396" s="1186"/>
      <c r="DB396" s="1186"/>
      <c r="DC396" s="1186"/>
      <c r="DD396" s="1186"/>
      <c r="DE396" s="1186"/>
      <c r="DF396" s="1186"/>
      <c r="DG396" s="1186"/>
      <c r="DH396" s="1186"/>
      <c r="DI396" s="1186"/>
      <c r="DJ396" s="1186"/>
      <c r="DK396" s="1186"/>
      <c r="DL396" s="1186"/>
      <c r="DM396" s="1186"/>
      <c r="DN396" s="1186"/>
      <c r="DO396" s="1186"/>
      <c r="DP396" s="1186"/>
      <c r="DQ396" s="1186"/>
      <c r="DR396" s="1186"/>
      <c r="DS396" s="1186"/>
      <c r="DT396" s="1186"/>
      <c r="DU396" s="1186"/>
      <c r="DV396" s="1186"/>
      <c r="DW396" s="1186"/>
      <c r="DX396" s="1186"/>
      <c r="DY396" s="1186"/>
      <c r="DZ396" s="1186"/>
      <c r="EA396" s="1186"/>
      <c r="EB396" s="1186"/>
      <c r="EC396" s="1186"/>
      <c r="ED396" s="1186"/>
      <c r="EE396" s="1186"/>
      <c r="EF396" s="1186"/>
      <c r="EG396" s="1186"/>
      <c r="EH396" s="1186"/>
      <c r="EI396" s="1186"/>
      <c r="EJ396" s="1186"/>
      <c r="EK396" s="1197"/>
      <c r="EL396" s="1198"/>
      <c r="EM396" s="1186"/>
      <c r="EN396" s="1186"/>
      <c r="EO396" s="1186"/>
      <c r="EP396" s="1186"/>
      <c r="EQ396" s="1186"/>
      <c r="ER396" s="1186"/>
      <c r="ES396" s="1186"/>
      <c r="ET396" s="1186"/>
      <c r="EU396" s="1186"/>
      <c r="EV396" s="1186"/>
      <c r="EW396" s="1186"/>
      <c r="EX396" s="1186"/>
      <c r="EY396" s="1186"/>
      <c r="EZ396" s="1186"/>
      <c r="FA396" s="1186"/>
      <c r="FB396" s="1186"/>
      <c r="FC396" s="1209"/>
      <c r="FD396" s="1186"/>
      <c r="FE396" s="1186"/>
      <c r="FF396" s="1186"/>
      <c r="FG396" s="1186"/>
      <c r="FH396" s="1186"/>
      <c r="FI396" s="1186"/>
      <c r="FJ396" s="1186"/>
      <c r="FK396" s="1186"/>
      <c r="FL396" s="1209"/>
      <c r="FM396" s="1186"/>
      <c r="FN396" s="1186"/>
      <c r="FO396" s="1186"/>
      <c r="FP396" s="1186"/>
      <c r="FQ396" s="1186"/>
      <c r="FR396" s="1186"/>
      <c r="FS396" s="1186"/>
      <c r="FT396" s="1186"/>
      <c r="FU396" s="1186"/>
      <c r="FV396" s="1186"/>
      <c r="FW396" s="1186"/>
      <c r="FX396" s="1186"/>
      <c r="FY396" s="1186"/>
      <c r="FZ396" s="1186"/>
      <c r="GA396" s="1186"/>
      <c r="GB396" s="1186"/>
      <c r="GC396" s="1186"/>
      <c r="GD396" s="1186"/>
      <c r="GE396" s="1186"/>
      <c r="GF396" s="1186"/>
      <c r="GG396" s="1186"/>
      <c r="GH396" s="1186"/>
      <c r="GI396" s="1186"/>
      <c r="GJ396" s="1186"/>
      <c r="GK396" s="1186"/>
      <c r="GL396" s="1186"/>
      <c r="GM396" s="1186"/>
      <c r="GN396" s="1186"/>
      <c r="GO396" s="1186"/>
      <c r="GP396" s="1186"/>
      <c r="GQ396" s="1186"/>
      <c r="GR396" s="1186"/>
      <c r="GS396" s="1186"/>
      <c r="GT396" s="1186"/>
      <c r="GU396" s="1186"/>
      <c r="GV396" s="1186"/>
      <c r="GW396" s="1186"/>
      <c r="GX396" s="1186"/>
      <c r="GY396" s="1218"/>
      <c r="GZ396" s="364">
        <f t="shared" si="324"/>
        <v>0</v>
      </c>
      <c r="HA396" s="365">
        <f t="shared" si="341"/>
        <v>0</v>
      </c>
      <c r="HB396" s="366">
        <f t="shared" si="326"/>
        <v>0</v>
      </c>
      <c r="HC396" s="366">
        <v>0</v>
      </c>
      <c r="HD396" s="365">
        <v>1560</v>
      </c>
      <c r="HE396" s="365">
        <v>11</v>
      </c>
      <c r="HF396" s="54"/>
      <c r="HG396" s="708"/>
      <c r="HH396" s="708">
        <v>2.42</v>
      </c>
      <c r="HI396" s="709">
        <f t="shared" si="317"/>
        <v>0</v>
      </c>
      <c r="HJ396" s="710"/>
      <c r="HK396" s="710">
        <v>16.36</v>
      </c>
      <c r="HL396" s="738">
        <f t="shared" si="327"/>
        <v>-0.00900456395707394</v>
      </c>
      <c r="HM396" s="739"/>
      <c r="HN396" s="739"/>
      <c r="HO396" s="739">
        <v>16.36</v>
      </c>
      <c r="HP396" s="740">
        <f t="shared" si="333"/>
        <v>7329.28</v>
      </c>
      <c r="HQ396" s="738">
        <f t="shared" si="328"/>
        <v>-0.00900456395707394</v>
      </c>
      <c r="HR396" s="741"/>
      <c r="HS396" s="742">
        <v>44927</v>
      </c>
      <c r="HT396" s="739">
        <f ca="1" t="shared" si="329"/>
        <v>5</v>
      </c>
      <c r="HU396" s="739">
        <f ca="1" t="shared" si="330"/>
        <v>150</v>
      </c>
      <c r="HV396" s="739">
        <v>448</v>
      </c>
      <c r="HW396" s="739">
        <f t="shared" si="319"/>
        <v>0</v>
      </c>
      <c r="HX396" s="761">
        <f t="shared" si="320"/>
        <v>0</v>
      </c>
      <c r="HY396" s="739">
        <f ca="1" t="shared" si="321"/>
        <v>0</v>
      </c>
      <c r="HZ396" s="739">
        <f t="shared" si="322"/>
        <v>448</v>
      </c>
      <c r="IA396" s="739"/>
      <c r="IB396" s="739">
        <f ca="1" t="shared" si="334"/>
        <v>0</v>
      </c>
      <c r="IC396" s="769">
        <f ca="1" t="shared" si="335"/>
        <v>0</v>
      </c>
      <c r="ID396" s="769" t="e">
        <f ca="1" t="shared" si="336"/>
        <v>#DIV/0!</v>
      </c>
      <c r="IE396" s="739"/>
      <c r="IF396" s="739"/>
      <c r="IG396" s="739"/>
      <c r="IH396" s="739"/>
      <c r="II396" s="739"/>
      <c r="IJ396" s="739"/>
      <c r="IK396" s="739"/>
      <c r="IL396" s="743"/>
      <c r="IM396" s="743"/>
      <c r="IN396" s="743"/>
      <c r="IO396" s="743"/>
      <c r="IP396" s="743"/>
      <c r="IQ396" s="739"/>
      <c r="IR396" s="739"/>
      <c r="IS396" s="739"/>
      <c r="IT396" s="739"/>
      <c r="IU396" s="739"/>
      <c r="IV396" s="739"/>
      <c r="IW396" s="739"/>
      <c r="IX396" s="739"/>
      <c r="IY396" s="739"/>
      <c r="IZ396" s="739"/>
      <c r="JA396" s="739"/>
      <c r="JB396" s="743">
        <v>0</v>
      </c>
      <c r="JC396" s="743">
        <v>0</v>
      </c>
      <c r="JD396" s="743">
        <v>0</v>
      </c>
      <c r="JE396" s="743">
        <v>0</v>
      </c>
      <c r="JF396" s="743">
        <v>0</v>
      </c>
      <c r="JG396" s="739">
        <v>0</v>
      </c>
      <c r="JH396" s="739">
        <v>0</v>
      </c>
      <c r="JI396" s="739">
        <v>0</v>
      </c>
      <c r="JJ396" s="739">
        <v>0</v>
      </c>
      <c r="JK396" s="739">
        <v>0</v>
      </c>
      <c r="JL396" s="739">
        <v>0</v>
      </c>
      <c r="JM396" s="739">
        <v>0</v>
      </c>
      <c r="JN396" s="28">
        <f t="shared" si="331"/>
        <v>0</v>
      </c>
      <c r="JO396" s="28">
        <f t="shared" si="332"/>
        <v>0</v>
      </c>
      <c r="JP396" s="28"/>
      <c r="JQ396" s="28"/>
      <c r="JR396" s="28"/>
      <c r="JS396" s="28"/>
      <c r="JT396" s="28"/>
      <c r="JU396" s="28"/>
      <c r="JV396" s="28"/>
      <c r="JW396" s="28"/>
      <c r="JX396" s="28"/>
      <c r="JY396" s="28"/>
      <c r="JZ396" s="28"/>
      <c r="KA396" s="28"/>
      <c r="KB396" s="28"/>
      <c r="KC396" s="28"/>
      <c r="KD396" s="28"/>
      <c r="KE396" s="824"/>
    </row>
    <row r="397" s="786" customFormat="1" hidden="1" customHeight="1" spans="1:291">
      <c r="A397" s="847" t="s">
        <v>1334</v>
      </c>
      <c r="B397" s="343"/>
      <c r="C397" s="95" t="s">
        <v>2331</v>
      </c>
      <c r="D397" s="95" t="s">
        <v>2334</v>
      </c>
      <c r="E397" s="411"/>
      <c r="F397" s="1235" t="s">
        <v>2340</v>
      </c>
      <c r="G397" s="112" t="s">
        <v>816</v>
      </c>
      <c r="H397" s="1060" t="s">
        <v>817</v>
      </c>
      <c r="I397" s="99">
        <f t="shared" si="323"/>
        <v>0</v>
      </c>
      <c r="J397" s="1129">
        <v>548</v>
      </c>
      <c r="K397" s="1130">
        <f t="shared" si="339"/>
        <v>548</v>
      </c>
      <c r="L397" s="1131">
        <f t="shared" si="340"/>
        <v>548</v>
      </c>
      <c r="M397" s="1132"/>
      <c r="N397" s="1137"/>
      <c r="O397" s="1139"/>
      <c r="P397" s="1138">
        <f t="shared" si="337"/>
        <v>0</v>
      </c>
      <c r="Q397" s="1154">
        <f t="shared" si="338"/>
        <v>0</v>
      </c>
      <c r="R397" s="1156"/>
      <c r="S397" s="1237"/>
      <c r="T397" s="1237"/>
      <c r="U397" s="1237"/>
      <c r="V397" s="1237"/>
      <c r="W397" s="1237"/>
      <c r="X397" s="1237"/>
      <c r="Y397" s="1237"/>
      <c r="Z397" s="1237"/>
      <c r="AA397" s="1156"/>
      <c r="AB397" s="1167"/>
      <c r="AC397" s="1156"/>
      <c r="AD397" s="1156"/>
      <c r="AE397" s="1156"/>
      <c r="AF397" s="1156"/>
      <c r="AG397" s="1156"/>
      <c r="AH397" s="1156"/>
      <c r="AI397" s="1156"/>
      <c r="AJ397" s="1156"/>
      <c r="AK397" s="1156"/>
      <c r="AL397" s="1156"/>
      <c r="AM397" s="1156"/>
      <c r="AN397" s="1156"/>
      <c r="AO397" s="1156"/>
      <c r="AP397" s="1156"/>
      <c r="AQ397" s="1156"/>
      <c r="AR397" s="1156"/>
      <c r="AS397" s="1179"/>
      <c r="AT397" s="1177"/>
      <c r="AU397" s="1178"/>
      <c r="AV397" s="1178"/>
      <c r="AW397" s="1178"/>
      <c r="AX397" s="1178"/>
      <c r="AY397" s="1178"/>
      <c r="AZ397" s="1178"/>
      <c r="BA397" s="1178"/>
      <c r="BB397" s="1178"/>
      <c r="BC397" s="1178"/>
      <c r="BD397" s="1178"/>
      <c r="BE397" s="1178"/>
      <c r="BF397" s="1178"/>
      <c r="BG397" s="1178"/>
      <c r="BH397" s="1178"/>
      <c r="BI397" s="1178"/>
      <c r="BJ397" s="1178"/>
      <c r="BK397" s="1186"/>
      <c r="BL397" s="1187">
        <v>-548</v>
      </c>
      <c r="BM397" s="1187"/>
      <c r="BN397" s="1187"/>
      <c r="BO397" s="1187"/>
      <c r="BP397" s="1187"/>
      <c r="BQ397" s="1187"/>
      <c r="BR397" s="1187"/>
      <c r="BS397" s="1187"/>
      <c r="BT397" s="1187"/>
      <c r="BU397" s="1187"/>
      <c r="BV397" s="1191"/>
      <c r="BW397" s="1186"/>
      <c r="BX397" s="1186"/>
      <c r="BY397" s="1186"/>
      <c r="BZ397" s="1186"/>
      <c r="CA397" s="1186"/>
      <c r="CB397" s="1186"/>
      <c r="CC397" s="1186"/>
      <c r="CD397" s="1186"/>
      <c r="CE397" s="1186"/>
      <c r="CF397" s="1186"/>
      <c r="CG397" s="1186"/>
      <c r="CH397" s="1186"/>
      <c r="CI397" s="1186"/>
      <c r="CJ397" s="1186"/>
      <c r="CK397" s="1186"/>
      <c r="CL397" s="1186"/>
      <c r="CM397" s="1186"/>
      <c r="CN397" s="1186"/>
      <c r="CO397" s="1186"/>
      <c r="CP397" s="1186"/>
      <c r="CQ397" s="1186"/>
      <c r="CR397" s="1186"/>
      <c r="CS397" s="1186"/>
      <c r="CT397" s="1186"/>
      <c r="CU397" s="1186"/>
      <c r="CV397" s="1186"/>
      <c r="CW397" s="1186"/>
      <c r="CX397" s="1186"/>
      <c r="CY397" s="1186"/>
      <c r="CZ397" s="1186"/>
      <c r="DA397" s="1186"/>
      <c r="DB397" s="1186"/>
      <c r="DC397" s="1186"/>
      <c r="DD397" s="1186"/>
      <c r="DE397" s="1186"/>
      <c r="DF397" s="1186"/>
      <c r="DG397" s="1186"/>
      <c r="DH397" s="1186"/>
      <c r="DI397" s="1186"/>
      <c r="DJ397" s="1186"/>
      <c r="DK397" s="1186"/>
      <c r="DL397" s="1186"/>
      <c r="DM397" s="1186"/>
      <c r="DN397" s="1186"/>
      <c r="DO397" s="1186"/>
      <c r="DP397" s="1186"/>
      <c r="DQ397" s="1186"/>
      <c r="DR397" s="1186"/>
      <c r="DS397" s="1186"/>
      <c r="DT397" s="1186"/>
      <c r="DU397" s="1186"/>
      <c r="DV397" s="1186"/>
      <c r="DW397" s="1186"/>
      <c r="DX397" s="1186"/>
      <c r="DY397" s="1186"/>
      <c r="DZ397" s="1186"/>
      <c r="EA397" s="1186"/>
      <c r="EB397" s="1186"/>
      <c r="EC397" s="1186"/>
      <c r="ED397" s="1186"/>
      <c r="EE397" s="1186"/>
      <c r="EF397" s="1186"/>
      <c r="EG397" s="1186"/>
      <c r="EH397" s="1186"/>
      <c r="EI397" s="1186"/>
      <c r="EJ397" s="1186"/>
      <c r="EK397" s="1197"/>
      <c r="EL397" s="1198"/>
      <c r="EM397" s="1186"/>
      <c r="EN397" s="1186"/>
      <c r="EO397" s="1186"/>
      <c r="EP397" s="1186"/>
      <c r="EQ397" s="1186"/>
      <c r="ER397" s="1186"/>
      <c r="ES397" s="1186"/>
      <c r="ET397" s="1186"/>
      <c r="EU397" s="1186"/>
      <c r="EV397" s="1186"/>
      <c r="EW397" s="1186"/>
      <c r="EX397" s="1186"/>
      <c r="EY397" s="1186"/>
      <c r="EZ397" s="1186"/>
      <c r="FA397" s="1186"/>
      <c r="FB397" s="1186"/>
      <c r="FC397" s="1209"/>
      <c r="FD397" s="1186"/>
      <c r="FE397" s="1186"/>
      <c r="FF397" s="1186"/>
      <c r="FG397" s="1186"/>
      <c r="FH397" s="1186"/>
      <c r="FI397" s="1186"/>
      <c r="FJ397" s="1186"/>
      <c r="FK397" s="1186"/>
      <c r="FL397" s="1209"/>
      <c r="FM397" s="1186"/>
      <c r="FN397" s="1186"/>
      <c r="FO397" s="1186"/>
      <c r="FP397" s="1186"/>
      <c r="FQ397" s="1186"/>
      <c r="FR397" s="1186"/>
      <c r="FS397" s="1186"/>
      <c r="FT397" s="1186"/>
      <c r="FU397" s="1186"/>
      <c r="FV397" s="1186"/>
      <c r="FW397" s="1186"/>
      <c r="FX397" s="1186"/>
      <c r="FY397" s="1186"/>
      <c r="FZ397" s="1186"/>
      <c r="GA397" s="1186"/>
      <c r="GB397" s="1186"/>
      <c r="GC397" s="1186"/>
      <c r="GD397" s="1186"/>
      <c r="GE397" s="1186"/>
      <c r="GF397" s="1186"/>
      <c r="GG397" s="1186"/>
      <c r="GH397" s="1186"/>
      <c r="GI397" s="1186"/>
      <c r="GJ397" s="1186"/>
      <c r="GK397" s="1186"/>
      <c r="GL397" s="1186"/>
      <c r="GM397" s="1186"/>
      <c r="GN397" s="1186"/>
      <c r="GO397" s="1186"/>
      <c r="GP397" s="1186"/>
      <c r="GQ397" s="1186"/>
      <c r="GR397" s="1186"/>
      <c r="GS397" s="1186"/>
      <c r="GT397" s="1186"/>
      <c r="GU397" s="1186"/>
      <c r="GV397" s="1186"/>
      <c r="GW397" s="1186"/>
      <c r="GX397" s="1186"/>
      <c r="GY397" s="1218"/>
      <c r="GZ397" s="364">
        <f t="shared" si="324"/>
        <v>0</v>
      </c>
      <c r="HA397" s="365">
        <f t="shared" si="341"/>
        <v>0</v>
      </c>
      <c r="HB397" s="366">
        <f t="shared" si="326"/>
        <v>0</v>
      </c>
      <c r="HC397" s="366">
        <v>0</v>
      </c>
      <c r="HD397" s="365">
        <v>88</v>
      </c>
      <c r="HE397" s="365">
        <v>1061</v>
      </c>
      <c r="HF397" s="54"/>
      <c r="HG397" s="708"/>
      <c r="HH397" s="708">
        <v>2.63</v>
      </c>
      <c r="HI397" s="709">
        <f t="shared" si="317"/>
        <v>0</v>
      </c>
      <c r="HJ397" s="710"/>
      <c r="HK397" s="710">
        <v>19.35</v>
      </c>
      <c r="HL397" s="738">
        <f t="shared" si="327"/>
        <v>-0.0981215595028659</v>
      </c>
      <c r="HM397" s="739"/>
      <c r="HN397" s="739"/>
      <c r="HO397" s="739">
        <v>19.35</v>
      </c>
      <c r="HP397" s="740">
        <f t="shared" si="333"/>
        <v>10603.8</v>
      </c>
      <c r="HQ397" s="738">
        <f t="shared" si="328"/>
        <v>-0.0981215595028659</v>
      </c>
      <c r="HR397" s="741"/>
      <c r="HS397" s="742">
        <v>44927</v>
      </c>
      <c r="HT397" s="739">
        <f ca="1" t="shared" si="329"/>
        <v>5</v>
      </c>
      <c r="HU397" s="739">
        <f ca="1" t="shared" si="330"/>
        <v>150</v>
      </c>
      <c r="HV397" s="739">
        <v>548</v>
      </c>
      <c r="HW397" s="739">
        <f t="shared" si="319"/>
        <v>0</v>
      </c>
      <c r="HX397" s="761">
        <f t="shared" si="320"/>
        <v>0</v>
      </c>
      <c r="HY397" s="739">
        <f ca="1" t="shared" si="321"/>
        <v>0</v>
      </c>
      <c r="HZ397" s="739">
        <f t="shared" si="322"/>
        <v>548</v>
      </c>
      <c r="IA397" s="739"/>
      <c r="IB397" s="739">
        <f ca="1" t="shared" si="334"/>
        <v>0</v>
      </c>
      <c r="IC397" s="769">
        <f ca="1" t="shared" si="335"/>
        <v>0</v>
      </c>
      <c r="ID397" s="769" t="e">
        <f ca="1" t="shared" si="336"/>
        <v>#DIV/0!</v>
      </c>
      <c r="IE397" s="739"/>
      <c r="IF397" s="739"/>
      <c r="IG397" s="739"/>
      <c r="IH397" s="739"/>
      <c r="II397" s="739"/>
      <c r="IJ397" s="739"/>
      <c r="IK397" s="739"/>
      <c r="IL397" s="743"/>
      <c r="IM397" s="743"/>
      <c r="IN397" s="743"/>
      <c r="IO397" s="743"/>
      <c r="IP397" s="743"/>
      <c r="IQ397" s="739"/>
      <c r="IR397" s="739"/>
      <c r="IS397" s="739"/>
      <c r="IT397" s="739"/>
      <c r="IU397" s="739"/>
      <c r="IV397" s="739"/>
      <c r="IW397" s="739"/>
      <c r="IX397" s="739"/>
      <c r="IY397" s="739"/>
      <c r="IZ397" s="739"/>
      <c r="JA397" s="739"/>
      <c r="JB397" s="743">
        <v>0</v>
      </c>
      <c r="JC397" s="743">
        <v>0</v>
      </c>
      <c r="JD397" s="743">
        <v>0</v>
      </c>
      <c r="JE397" s="743">
        <v>0</v>
      </c>
      <c r="JF397" s="743">
        <v>0</v>
      </c>
      <c r="JG397" s="739">
        <v>0</v>
      </c>
      <c r="JH397" s="739">
        <v>0</v>
      </c>
      <c r="JI397" s="739">
        <v>0</v>
      </c>
      <c r="JJ397" s="739">
        <v>0</v>
      </c>
      <c r="JK397" s="739">
        <v>0</v>
      </c>
      <c r="JL397" s="739">
        <v>0</v>
      </c>
      <c r="JM397" s="739">
        <v>0</v>
      </c>
      <c r="JN397" s="28">
        <f t="shared" si="331"/>
        <v>0</v>
      </c>
      <c r="JO397" s="28">
        <f t="shared" si="332"/>
        <v>0</v>
      </c>
      <c r="JP397" s="28"/>
      <c r="JQ397" s="28"/>
      <c r="JR397" s="28"/>
      <c r="JS397" s="28"/>
      <c r="JT397" s="28"/>
      <c r="JU397" s="28"/>
      <c r="JV397" s="28"/>
      <c r="JW397" s="28"/>
      <c r="JX397" s="28"/>
      <c r="JY397" s="28"/>
      <c r="JZ397" s="28"/>
      <c r="KA397" s="28"/>
      <c r="KB397" s="28"/>
      <c r="KC397" s="28"/>
      <c r="KD397" s="28"/>
      <c r="KE397" s="824"/>
    </row>
    <row r="398" s="786" customFormat="1" hidden="1" customHeight="1" spans="1:291">
      <c r="A398" s="847" t="s">
        <v>1334</v>
      </c>
      <c r="B398" s="343"/>
      <c r="C398" s="95" t="s">
        <v>2307</v>
      </c>
      <c r="D398" s="95" t="s">
        <v>2308</v>
      </c>
      <c r="E398" s="411"/>
      <c r="F398" s="1235" t="s">
        <v>699</v>
      </c>
      <c r="G398" s="112" t="s">
        <v>700</v>
      </c>
      <c r="H398" s="1060" t="s">
        <v>2341</v>
      </c>
      <c r="I398" s="99">
        <f t="shared" si="323"/>
        <v>0</v>
      </c>
      <c r="J398" s="1129">
        <v>887</v>
      </c>
      <c r="K398" s="1130">
        <f t="shared" si="339"/>
        <v>887</v>
      </c>
      <c r="L398" s="1131">
        <f t="shared" si="340"/>
        <v>887</v>
      </c>
      <c r="M398" s="1132"/>
      <c r="N398" s="1133"/>
      <c r="O398" s="1139"/>
      <c r="P398" s="1138">
        <f t="shared" si="337"/>
        <v>0</v>
      </c>
      <c r="Q398" s="1154">
        <f t="shared" si="338"/>
        <v>0</v>
      </c>
      <c r="R398" s="1156"/>
      <c r="S398" s="1237"/>
      <c r="T398" s="1237"/>
      <c r="U398" s="1237"/>
      <c r="V398" s="1237"/>
      <c r="W398" s="1237"/>
      <c r="X398" s="1237"/>
      <c r="Y398" s="1237"/>
      <c r="Z398" s="1237"/>
      <c r="AA398" s="1156"/>
      <c r="AB398" s="1167"/>
      <c r="AC398" s="1156"/>
      <c r="AD398" s="1156"/>
      <c r="AE398" s="1156"/>
      <c r="AF398" s="1156"/>
      <c r="AG398" s="1156"/>
      <c r="AH398" s="1156"/>
      <c r="AI398" s="1156"/>
      <c r="AJ398" s="1156"/>
      <c r="AK398" s="1156"/>
      <c r="AL398" s="1156"/>
      <c r="AM398" s="1156"/>
      <c r="AN398" s="1156"/>
      <c r="AO398" s="1156"/>
      <c r="AP398" s="1156"/>
      <c r="AQ398" s="1156"/>
      <c r="AR398" s="1156"/>
      <c r="AS398" s="1179"/>
      <c r="AT398" s="1177"/>
      <c r="AU398" s="1178"/>
      <c r="AV398" s="1178"/>
      <c r="AW398" s="1178"/>
      <c r="AX398" s="1178"/>
      <c r="AY398" s="1178"/>
      <c r="AZ398" s="1178"/>
      <c r="BA398" s="1178"/>
      <c r="BB398" s="1178"/>
      <c r="BC398" s="1178"/>
      <c r="BD398" s="1178"/>
      <c r="BE398" s="1178"/>
      <c r="BF398" s="1178"/>
      <c r="BG398" s="1178"/>
      <c r="BH398" s="1178"/>
      <c r="BI398" s="1178"/>
      <c r="BJ398" s="1178"/>
      <c r="BK398" s="1186"/>
      <c r="BL398" s="1187">
        <v>-887</v>
      </c>
      <c r="BM398" s="1187"/>
      <c r="BN398" s="1187"/>
      <c r="BO398" s="1187"/>
      <c r="BP398" s="1187"/>
      <c r="BQ398" s="1187"/>
      <c r="BR398" s="1187"/>
      <c r="BS398" s="1187"/>
      <c r="BT398" s="1187"/>
      <c r="BU398" s="1187"/>
      <c r="BV398" s="1191"/>
      <c r="BW398" s="1186"/>
      <c r="BX398" s="1186"/>
      <c r="BY398" s="1186"/>
      <c r="BZ398" s="1186"/>
      <c r="CA398" s="1186"/>
      <c r="CB398" s="1186"/>
      <c r="CC398" s="1186"/>
      <c r="CD398" s="1186"/>
      <c r="CE398" s="1186"/>
      <c r="CF398" s="1186"/>
      <c r="CG398" s="1186"/>
      <c r="CH398" s="1186"/>
      <c r="CI398" s="1186"/>
      <c r="CJ398" s="1186"/>
      <c r="CK398" s="1186"/>
      <c r="CL398" s="1186"/>
      <c r="CM398" s="1186"/>
      <c r="CN398" s="1186"/>
      <c r="CO398" s="1186"/>
      <c r="CP398" s="1186"/>
      <c r="CQ398" s="1186"/>
      <c r="CR398" s="1186"/>
      <c r="CS398" s="1186"/>
      <c r="CT398" s="1186"/>
      <c r="CU398" s="1186"/>
      <c r="CV398" s="1186"/>
      <c r="CW398" s="1186"/>
      <c r="CX398" s="1186"/>
      <c r="CY398" s="1186"/>
      <c r="CZ398" s="1186"/>
      <c r="DA398" s="1186"/>
      <c r="DB398" s="1186"/>
      <c r="DC398" s="1186"/>
      <c r="DD398" s="1186"/>
      <c r="DE398" s="1186"/>
      <c r="DF398" s="1186"/>
      <c r="DG398" s="1186"/>
      <c r="DH398" s="1186"/>
      <c r="DI398" s="1186"/>
      <c r="DJ398" s="1186"/>
      <c r="DK398" s="1186"/>
      <c r="DL398" s="1186"/>
      <c r="DM398" s="1186"/>
      <c r="DN398" s="1186"/>
      <c r="DO398" s="1186"/>
      <c r="DP398" s="1186"/>
      <c r="DQ398" s="1186"/>
      <c r="DR398" s="1186"/>
      <c r="DS398" s="1186"/>
      <c r="DT398" s="1186"/>
      <c r="DU398" s="1186"/>
      <c r="DV398" s="1186"/>
      <c r="DW398" s="1186"/>
      <c r="DX398" s="1186"/>
      <c r="DY398" s="1186"/>
      <c r="DZ398" s="1186"/>
      <c r="EA398" s="1186"/>
      <c r="EB398" s="1186"/>
      <c r="EC398" s="1186"/>
      <c r="ED398" s="1186"/>
      <c r="EE398" s="1186"/>
      <c r="EF398" s="1186"/>
      <c r="EG398" s="1186"/>
      <c r="EH398" s="1186"/>
      <c r="EI398" s="1186"/>
      <c r="EJ398" s="1186"/>
      <c r="EK398" s="1197"/>
      <c r="EL398" s="1198"/>
      <c r="EM398" s="1186"/>
      <c r="EN398" s="1186"/>
      <c r="EO398" s="1186"/>
      <c r="EP398" s="1186"/>
      <c r="EQ398" s="1186"/>
      <c r="ER398" s="1186"/>
      <c r="ES398" s="1186"/>
      <c r="ET398" s="1186"/>
      <c r="EU398" s="1186"/>
      <c r="EV398" s="1186"/>
      <c r="EW398" s="1186"/>
      <c r="EX398" s="1186"/>
      <c r="EY398" s="1186"/>
      <c r="EZ398" s="1186"/>
      <c r="FA398" s="1186"/>
      <c r="FB398" s="1186"/>
      <c r="FC398" s="1209"/>
      <c r="FD398" s="1186"/>
      <c r="FE398" s="1186"/>
      <c r="FF398" s="1186"/>
      <c r="FG398" s="1186"/>
      <c r="FH398" s="1186"/>
      <c r="FI398" s="1186"/>
      <c r="FJ398" s="1186"/>
      <c r="FK398" s="1186"/>
      <c r="FL398" s="1209"/>
      <c r="FM398" s="1186"/>
      <c r="FN398" s="1186"/>
      <c r="FO398" s="1186"/>
      <c r="FP398" s="1186"/>
      <c r="FQ398" s="1186"/>
      <c r="FR398" s="1186"/>
      <c r="FS398" s="1186"/>
      <c r="FT398" s="1186"/>
      <c r="FU398" s="1186"/>
      <c r="FV398" s="1186"/>
      <c r="FW398" s="1186"/>
      <c r="FX398" s="1186"/>
      <c r="FY398" s="1186"/>
      <c r="FZ398" s="1186"/>
      <c r="GA398" s="1186"/>
      <c r="GB398" s="1186"/>
      <c r="GC398" s="1186"/>
      <c r="GD398" s="1186"/>
      <c r="GE398" s="1186"/>
      <c r="GF398" s="1186"/>
      <c r="GG398" s="1186"/>
      <c r="GH398" s="1186"/>
      <c r="GI398" s="1186"/>
      <c r="GJ398" s="1186"/>
      <c r="GK398" s="1186"/>
      <c r="GL398" s="1186"/>
      <c r="GM398" s="1186"/>
      <c r="GN398" s="1186"/>
      <c r="GO398" s="1186"/>
      <c r="GP398" s="1186"/>
      <c r="GQ398" s="1186"/>
      <c r="GR398" s="1186"/>
      <c r="GS398" s="1186"/>
      <c r="GT398" s="1186"/>
      <c r="GU398" s="1186"/>
      <c r="GV398" s="1186"/>
      <c r="GW398" s="1186"/>
      <c r="GX398" s="1186"/>
      <c r="GY398" s="1218"/>
      <c r="GZ398" s="364">
        <f t="shared" si="324"/>
        <v>0</v>
      </c>
      <c r="HA398" s="365">
        <f t="shared" si="341"/>
        <v>0</v>
      </c>
      <c r="HB398" s="366">
        <f t="shared" si="326"/>
        <v>0</v>
      </c>
      <c r="HC398" s="366">
        <v>150</v>
      </c>
      <c r="HD398" s="365">
        <v>1838</v>
      </c>
      <c r="HE398" s="365">
        <v>2140</v>
      </c>
      <c r="HF398" s="54"/>
      <c r="HG398" s="708"/>
      <c r="HH398" s="708"/>
      <c r="HI398" s="709">
        <f t="shared" si="317"/>
        <v>0</v>
      </c>
      <c r="HJ398" s="710">
        <v>69.75</v>
      </c>
      <c r="HK398" s="710">
        <v>49.25</v>
      </c>
      <c r="HL398" s="738" t="e">
        <f t="shared" si="327"/>
        <v>#DIV/0!</v>
      </c>
      <c r="HM398" s="739"/>
      <c r="HN398" s="739"/>
      <c r="HO398" s="739">
        <v>49.25</v>
      </c>
      <c r="HP398" s="740">
        <f t="shared" si="333"/>
        <v>43684.75</v>
      </c>
      <c r="HQ398" s="738"/>
      <c r="HR398" s="741"/>
      <c r="HS398" s="742">
        <v>44927</v>
      </c>
      <c r="HT398" s="739">
        <f ca="1" t="shared" si="329"/>
        <v>5</v>
      </c>
      <c r="HU398" s="739">
        <f ca="1" t="shared" si="330"/>
        <v>150</v>
      </c>
      <c r="HV398" s="739">
        <v>887</v>
      </c>
      <c r="HW398" s="739">
        <f t="shared" si="319"/>
        <v>0</v>
      </c>
      <c r="HX398" s="761">
        <f t="shared" si="320"/>
        <v>0</v>
      </c>
      <c r="HY398" s="739">
        <f ca="1" t="shared" si="321"/>
        <v>0</v>
      </c>
      <c r="HZ398" s="739">
        <f t="shared" si="322"/>
        <v>887</v>
      </c>
      <c r="IA398" s="739"/>
      <c r="IB398" s="739">
        <f ca="1" t="shared" si="334"/>
        <v>0</v>
      </c>
      <c r="IC398" s="769">
        <f ca="1" t="shared" si="335"/>
        <v>0</v>
      </c>
      <c r="ID398" s="769" t="e">
        <f ca="1" t="shared" si="336"/>
        <v>#DIV/0!</v>
      </c>
      <c r="IE398" s="739"/>
      <c r="IF398" s="739"/>
      <c r="IG398" s="739"/>
      <c r="IH398" s="739"/>
      <c r="II398" s="739"/>
      <c r="IJ398" s="739"/>
      <c r="IK398" s="739"/>
      <c r="IL398" s="743"/>
      <c r="IM398" s="743"/>
      <c r="IN398" s="743"/>
      <c r="IO398" s="743"/>
      <c r="IP398" s="743"/>
      <c r="IQ398" s="739"/>
      <c r="IR398" s="739"/>
      <c r="IS398" s="739"/>
      <c r="IT398" s="739"/>
      <c r="IU398" s="739"/>
      <c r="IV398" s="739"/>
      <c r="IW398" s="739"/>
      <c r="IX398" s="739"/>
      <c r="IY398" s="739"/>
      <c r="IZ398" s="739"/>
      <c r="JA398" s="739"/>
      <c r="JB398" s="743">
        <v>0</v>
      </c>
      <c r="JC398" s="743">
        <v>150</v>
      </c>
      <c r="JD398" s="743">
        <v>0</v>
      </c>
      <c r="JE398" s="743">
        <v>0</v>
      </c>
      <c r="JF398" s="743">
        <v>0</v>
      </c>
      <c r="JG398" s="739">
        <v>0</v>
      </c>
      <c r="JH398" s="739">
        <v>0</v>
      </c>
      <c r="JI398" s="739">
        <v>0</v>
      </c>
      <c r="JJ398" s="739">
        <v>0</v>
      </c>
      <c r="JK398" s="739">
        <v>0</v>
      </c>
      <c r="JL398" s="739">
        <v>0</v>
      </c>
      <c r="JM398" s="739">
        <v>0</v>
      </c>
      <c r="JN398" s="28">
        <f t="shared" si="331"/>
        <v>150</v>
      </c>
      <c r="JO398" s="28">
        <f t="shared" si="332"/>
        <v>0</v>
      </c>
      <c r="JP398" s="28"/>
      <c r="JQ398" s="28"/>
      <c r="JR398" s="28"/>
      <c r="JS398" s="28"/>
      <c r="JT398" s="28"/>
      <c r="JU398" s="28"/>
      <c r="JV398" s="28"/>
      <c r="JW398" s="28"/>
      <c r="JX398" s="28"/>
      <c r="JY398" s="28"/>
      <c r="JZ398" s="28"/>
      <c r="KA398" s="28"/>
      <c r="KB398" s="28"/>
      <c r="KC398" s="28"/>
      <c r="KD398" s="28"/>
      <c r="KE398" s="824"/>
    </row>
    <row r="399" s="786" customFormat="1" hidden="1" customHeight="1" spans="1:291">
      <c r="A399" s="847" t="s">
        <v>1334</v>
      </c>
      <c r="B399" s="343"/>
      <c r="C399" s="95" t="s">
        <v>2307</v>
      </c>
      <c r="D399" s="95" t="s">
        <v>2308</v>
      </c>
      <c r="E399" s="411"/>
      <c r="F399" s="1235" t="s">
        <v>702</v>
      </c>
      <c r="G399" s="112" t="s">
        <v>703</v>
      </c>
      <c r="H399" s="1060" t="s">
        <v>2342</v>
      </c>
      <c r="I399" s="99">
        <f t="shared" si="323"/>
        <v>0</v>
      </c>
      <c r="J399" s="1129">
        <v>870</v>
      </c>
      <c r="K399" s="1130">
        <f t="shared" si="339"/>
        <v>870</v>
      </c>
      <c r="L399" s="1131">
        <f t="shared" si="340"/>
        <v>870</v>
      </c>
      <c r="M399" s="1132"/>
      <c r="N399" s="1133"/>
      <c r="O399" s="1139"/>
      <c r="P399" s="1138">
        <f t="shared" si="337"/>
        <v>0</v>
      </c>
      <c r="Q399" s="1154">
        <f t="shared" si="338"/>
        <v>0</v>
      </c>
      <c r="R399" s="1156"/>
      <c r="S399" s="1237"/>
      <c r="T399" s="1237"/>
      <c r="U399" s="1237"/>
      <c r="V399" s="1237"/>
      <c r="W399" s="1237"/>
      <c r="X399" s="1237"/>
      <c r="Y399" s="1237"/>
      <c r="Z399" s="1237"/>
      <c r="AA399" s="1156"/>
      <c r="AB399" s="1167"/>
      <c r="AC399" s="1156"/>
      <c r="AD399" s="1156"/>
      <c r="AE399" s="1156"/>
      <c r="AF399" s="1156"/>
      <c r="AG399" s="1156"/>
      <c r="AH399" s="1156"/>
      <c r="AI399" s="1156"/>
      <c r="AJ399" s="1156"/>
      <c r="AK399" s="1156"/>
      <c r="AL399" s="1156"/>
      <c r="AM399" s="1156"/>
      <c r="AN399" s="1156"/>
      <c r="AO399" s="1156"/>
      <c r="AP399" s="1156"/>
      <c r="AQ399" s="1156"/>
      <c r="AR399" s="1156"/>
      <c r="AS399" s="1179"/>
      <c r="AT399" s="1177"/>
      <c r="AU399" s="1178"/>
      <c r="AV399" s="1178"/>
      <c r="AW399" s="1178"/>
      <c r="AX399" s="1178"/>
      <c r="AY399" s="1178"/>
      <c r="AZ399" s="1178"/>
      <c r="BA399" s="1178"/>
      <c r="BB399" s="1178"/>
      <c r="BC399" s="1178"/>
      <c r="BD399" s="1178"/>
      <c r="BE399" s="1178"/>
      <c r="BF399" s="1178"/>
      <c r="BG399" s="1178"/>
      <c r="BH399" s="1178"/>
      <c r="BI399" s="1178"/>
      <c r="BJ399" s="1178"/>
      <c r="BK399" s="1186"/>
      <c r="BL399" s="1187">
        <v>-870</v>
      </c>
      <c r="BM399" s="1187"/>
      <c r="BN399" s="1187"/>
      <c r="BO399" s="1187"/>
      <c r="BP399" s="1187"/>
      <c r="BQ399" s="1187"/>
      <c r="BR399" s="1187"/>
      <c r="BS399" s="1187"/>
      <c r="BT399" s="1187"/>
      <c r="BU399" s="1187"/>
      <c r="BV399" s="1191"/>
      <c r="BW399" s="1186"/>
      <c r="BX399" s="1186"/>
      <c r="BY399" s="1186"/>
      <c r="BZ399" s="1186"/>
      <c r="CA399" s="1186"/>
      <c r="CB399" s="1186"/>
      <c r="CC399" s="1186"/>
      <c r="CD399" s="1186"/>
      <c r="CE399" s="1186"/>
      <c r="CF399" s="1186"/>
      <c r="CG399" s="1186"/>
      <c r="CH399" s="1186"/>
      <c r="CI399" s="1186"/>
      <c r="CJ399" s="1186"/>
      <c r="CK399" s="1186"/>
      <c r="CL399" s="1186"/>
      <c r="CM399" s="1186"/>
      <c r="CN399" s="1186"/>
      <c r="CO399" s="1186"/>
      <c r="CP399" s="1186"/>
      <c r="CQ399" s="1186"/>
      <c r="CR399" s="1186"/>
      <c r="CS399" s="1186"/>
      <c r="CT399" s="1186"/>
      <c r="CU399" s="1186"/>
      <c r="CV399" s="1186"/>
      <c r="CW399" s="1186"/>
      <c r="CX399" s="1186"/>
      <c r="CY399" s="1186"/>
      <c r="CZ399" s="1186"/>
      <c r="DA399" s="1186"/>
      <c r="DB399" s="1186"/>
      <c r="DC399" s="1186"/>
      <c r="DD399" s="1186"/>
      <c r="DE399" s="1186"/>
      <c r="DF399" s="1186"/>
      <c r="DG399" s="1186"/>
      <c r="DH399" s="1186"/>
      <c r="DI399" s="1186"/>
      <c r="DJ399" s="1186"/>
      <c r="DK399" s="1186"/>
      <c r="DL399" s="1186"/>
      <c r="DM399" s="1186"/>
      <c r="DN399" s="1186"/>
      <c r="DO399" s="1186"/>
      <c r="DP399" s="1186"/>
      <c r="DQ399" s="1186"/>
      <c r="DR399" s="1186"/>
      <c r="DS399" s="1186"/>
      <c r="DT399" s="1186"/>
      <c r="DU399" s="1186"/>
      <c r="DV399" s="1186"/>
      <c r="DW399" s="1186"/>
      <c r="DX399" s="1186"/>
      <c r="DY399" s="1186"/>
      <c r="DZ399" s="1186"/>
      <c r="EA399" s="1186"/>
      <c r="EB399" s="1186"/>
      <c r="EC399" s="1186"/>
      <c r="ED399" s="1186"/>
      <c r="EE399" s="1186"/>
      <c r="EF399" s="1186"/>
      <c r="EG399" s="1186"/>
      <c r="EH399" s="1186"/>
      <c r="EI399" s="1186"/>
      <c r="EJ399" s="1186"/>
      <c r="EK399" s="1197"/>
      <c r="EL399" s="1198"/>
      <c r="EM399" s="1186"/>
      <c r="EN399" s="1186"/>
      <c r="EO399" s="1186"/>
      <c r="EP399" s="1186"/>
      <c r="EQ399" s="1186"/>
      <c r="ER399" s="1186"/>
      <c r="ES399" s="1186"/>
      <c r="ET399" s="1186"/>
      <c r="EU399" s="1186"/>
      <c r="EV399" s="1186"/>
      <c r="EW399" s="1186"/>
      <c r="EX399" s="1186"/>
      <c r="EY399" s="1186"/>
      <c r="EZ399" s="1186"/>
      <c r="FA399" s="1186"/>
      <c r="FB399" s="1186"/>
      <c r="FC399" s="1209"/>
      <c r="FD399" s="1186"/>
      <c r="FE399" s="1186"/>
      <c r="FF399" s="1186"/>
      <c r="FG399" s="1186"/>
      <c r="FH399" s="1186"/>
      <c r="FI399" s="1186"/>
      <c r="FJ399" s="1186"/>
      <c r="FK399" s="1186"/>
      <c r="FL399" s="1209"/>
      <c r="FM399" s="1186"/>
      <c r="FN399" s="1186"/>
      <c r="FO399" s="1186"/>
      <c r="FP399" s="1186"/>
      <c r="FQ399" s="1186"/>
      <c r="FR399" s="1186"/>
      <c r="FS399" s="1186"/>
      <c r="FT399" s="1186"/>
      <c r="FU399" s="1186"/>
      <c r="FV399" s="1186"/>
      <c r="FW399" s="1186"/>
      <c r="FX399" s="1186"/>
      <c r="FY399" s="1186"/>
      <c r="FZ399" s="1186"/>
      <c r="GA399" s="1186"/>
      <c r="GB399" s="1186"/>
      <c r="GC399" s="1186"/>
      <c r="GD399" s="1186"/>
      <c r="GE399" s="1186"/>
      <c r="GF399" s="1186"/>
      <c r="GG399" s="1186"/>
      <c r="GH399" s="1186"/>
      <c r="GI399" s="1186"/>
      <c r="GJ399" s="1186"/>
      <c r="GK399" s="1186"/>
      <c r="GL399" s="1186"/>
      <c r="GM399" s="1186"/>
      <c r="GN399" s="1186"/>
      <c r="GO399" s="1186"/>
      <c r="GP399" s="1186"/>
      <c r="GQ399" s="1186"/>
      <c r="GR399" s="1186"/>
      <c r="GS399" s="1186"/>
      <c r="GT399" s="1186"/>
      <c r="GU399" s="1186"/>
      <c r="GV399" s="1186"/>
      <c r="GW399" s="1186"/>
      <c r="GX399" s="1186"/>
      <c r="GY399" s="1218"/>
      <c r="GZ399" s="364">
        <f t="shared" si="324"/>
        <v>0</v>
      </c>
      <c r="HA399" s="365">
        <f t="shared" si="341"/>
        <v>0</v>
      </c>
      <c r="HB399" s="366">
        <f t="shared" si="326"/>
        <v>0</v>
      </c>
      <c r="HC399" s="366">
        <v>150</v>
      </c>
      <c r="HD399" s="365">
        <v>888</v>
      </c>
      <c r="HE399" s="365">
        <v>1700</v>
      </c>
      <c r="HF399" s="54"/>
      <c r="HG399" s="708"/>
      <c r="HH399" s="708"/>
      <c r="HI399" s="709">
        <f t="shared" si="317"/>
        <v>0</v>
      </c>
      <c r="HJ399" s="710">
        <v>69.75</v>
      </c>
      <c r="HK399" s="710">
        <v>49.25</v>
      </c>
      <c r="HL399" s="738" t="e">
        <f t="shared" si="327"/>
        <v>#DIV/0!</v>
      </c>
      <c r="HM399" s="739"/>
      <c r="HN399" s="739"/>
      <c r="HO399" s="739">
        <v>49.25</v>
      </c>
      <c r="HP399" s="740">
        <f t="shared" si="333"/>
        <v>42847.5</v>
      </c>
      <c r="HQ399" s="738"/>
      <c r="HR399" s="741"/>
      <c r="HS399" s="742">
        <v>44927</v>
      </c>
      <c r="HT399" s="739">
        <f ca="1" t="shared" si="329"/>
        <v>5</v>
      </c>
      <c r="HU399" s="739">
        <f ca="1" t="shared" si="330"/>
        <v>150</v>
      </c>
      <c r="HV399" s="739">
        <v>870</v>
      </c>
      <c r="HW399" s="739">
        <f t="shared" si="319"/>
        <v>0</v>
      </c>
      <c r="HX399" s="761">
        <f t="shared" si="320"/>
        <v>0</v>
      </c>
      <c r="HY399" s="739">
        <f ca="1" t="shared" si="321"/>
        <v>0</v>
      </c>
      <c r="HZ399" s="739">
        <f t="shared" si="322"/>
        <v>870</v>
      </c>
      <c r="IA399" s="739"/>
      <c r="IB399" s="739">
        <f ca="1" t="shared" si="334"/>
        <v>0</v>
      </c>
      <c r="IC399" s="769">
        <f ca="1" t="shared" si="335"/>
        <v>0</v>
      </c>
      <c r="ID399" s="769" t="e">
        <f ca="1" t="shared" si="336"/>
        <v>#DIV/0!</v>
      </c>
      <c r="IE399" s="739"/>
      <c r="IF399" s="739"/>
      <c r="IG399" s="739"/>
      <c r="IH399" s="739"/>
      <c r="II399" s="739"/>
      <c r="IJ399" s="739"/>
      <c r="IK399" s="739"/>
      <c r="IL399" s="743"/>
      <c r="IM399" s="743"/>
      <c r="IN399" s="743"/>
      <c r="IO399" s="743"/>
      <c r="IP399" s="743"/>
      <c r="IQ399" s="739"/>
      <c r="IR399" s="739"/>
      <c r="IS399" s="739"/>
      <c r="IT399" s="739"/>
      <c r="IU399" s="739"/>
      <c r="IV399" s="739"/>
      <c r="IW399" s="739"/>
      <c r="IX399" s="739"/>
      <c r="IY399" s="739"/>
      <c r="IZ399" s="739"/>
      <c r="JA399" s="739"/>
      <c r="JB399" s="743">
        <v>0</v>
      </c>
      <c r="JC399" s="743">
        <v>150</v>
      </c>
      <c r="JD399" s="743">
        <v>0</v>
      </c>
      <c r="JE399" s="743">
        <v>0</v>
      </c>
      <c r="JF399" s="743">
        <v>0</v>
      </c>
      <c r="JG399" s="739">
        <v>0</v>
      </c>
      <c r="JH399" s="739">
        <v>0</v>
      </c>
      <c r="JI399" s="739">
        <v>0</v>
      </c>
      <c r="JJ399" s="739">
        <v>0</v>
      </c>
      <c r="JK399" s="739">
        <v>0</v>
      </c>
      <c r="JL399" s="739">
        <v>0</v>
      </c>
      <c r="JM399" s="739">
        <v>0</v>
      </c>
      <c r="JN399" s="28">
        <f t="shared" si="331"/>
        <v>150</v>
      </c>
      <c r="JO399" s="28">
        <f t="shared" si="332"/>
        <v>0</v>
      </c>
      <c r="JP399" s="28"/>
      <c r="JQ399" s="28"/>
      <c r="JR399" s="28"/>
      <c r="JS399" s="28"/>
      <c r="JT399" s="28"/>
      <c r="JU399" s="28"/>
      <c r="JV399" s="28"/>
      <c r="JW399" s="28"/>
      <c r="JX399" s="28"/>
      <c r="JY399" s="28"/>
      <c r="JZ399" s="28"/>
      <c r="KA399" s="28"/>
      <c r="KB399" s="28"/>
      <c r="KC399" s="28"/>
      <c r="KD399" s="28"/>
      <c r="KE399" s="824"/>
    </row>
    <row r="400" s="786" customFormat="1" hidden="1" customHeight="1" spans="1:291">
      <c r="A400" s="847" t="s">
        <v>1334</v>
      </c>
      <c r="B400" s="343"/>
      <c r="C400" s="95" t="s">
        <v>2307</v>
      </c>
      <c r="D400" s="95" t="s">
        <v>2308</v>
      </c>
      <c r="E400" s="411"/>
      <c r="F400" s="1235" t="s">
        <v>705</v>
      </c>
      <c r="G400" s="112" t="s">
        <v>706</v>
      </c>
      <c r="H400" s="1060" t="s">
        <v>707</v>
      </c>
      <c r="I400" s="99">
        <f t="shared" si="323"/>
        <v>100</v>
      </c>
      <c r="J400" s="1129">
        <v>0</v>
      </c>
      <c r="K400" s="1130">
        <f t="shared" si="339"/>
        <v>100</v>
      </c>
      <c r="L400" s="1131">
        <f t="shared" si="340"/>
        <v>100</v>
      </c>
      <c r="M400" s="1132"/>
      <c r="N400" s="1133"/>
      <c r="O400" s="1139"/>
      <c r="P400" s="1138">
        <f t="shared" si="337"/>
        <v>0</v>
      </c>
      <c r="Q400" s="1154">
        <f t="shared" si="338"/>
        <v>300</v>
      </c>
      <c r="R400" s="1156"/>
      <c r="S400" s="1237"/>
      <c r="T400" s="1237"/>
      <c r="U400" s="1237"/>
      <c r="V400" s="1237"/>
      <c r="W400" s="1237"/>
      <c r="X400" s="1237"/>
      <c r="Y400" s="1237"/>
      <c r="Z400" s="1237"/>
      <c r="AA400" s="1156"/>
      <c r="AB400" s="1167"/>
      <c r="AC400" s="1156"/>
      <c r="AD400" s="1156"/>
      <c r="AE400" s="1156">
        <v>300</v>
      </c>
      <c r="AF400" s="1156"/>
      <c r="AG400" s="1156"/>
      <c r="AH400" s="1156"/>
      <c r="AI400" s="1156"/>
      <c r="AJ400" s="1156"/>
      <c r="AK400" s="1156"/>
      <c r="AL400" s="1156"/>
      <c r="AM400" s="1156"/>
      <c r="AN400" s="1156"/>
      <c r="AO400" s="1156"/>
      <c r="AP400" s="1156"/>
      <c r="AQ400" s="1156"/>
      <c r="AR400" s="1156"/>
      <c r="AS400" s="1179"/>
      <c r="AT400" s="1177"/>
      <c r="AU400" s="1178"/>
      <c r="AV400" s="1178"/>
      <c r="AW400" s="1178"/>
      <c r="AX400" s="1178"/>
      <c r="AY400" s="1178"/>
      <c r="AZ400" s="1178"/>
      <c r="BA400" s="1178"/>
      <c r="BB400" s="1178"/>
      <c r="BC400" s="1178"/>
      <c r="BD400" s="1178"/>
      <c r="BE400" s="1178"/>
      <c r="BF400" s="1178"/>
      <c r="BG400" s="1178"/>
      <c r="BH400" s="1178"/>
      <c r="BI400" s="1178"/>
      <c r="BJ400" s="1178"/>
      <c r="BK400" s="1186"/>
      <c r="BL400" s="1187"/>
      <c r="BM400" s="1187"/>
      <c r="BN400" s="1187"/>
      <c r="BO400" s="1187"/>
      <c r="BP400" s="1187"/>
      <c r="BQ400" s="1187"/>
      <c r="BR400" s="1187"/>
      <c r="BS400" s="1187"/>
      <c r="BT400" s="1187"/>
      <c r="BU400" s="1187"/>
      <c r="BV400" s="1191"/>
      <c r="BW400" s="1186"/>
      <c r="BX400" s="1186"/>
      <c r="BY400" s="1186"/>
      <c r="BZ400" s="1186"/>
      <c r="CA400" s="1186"/>
      <c r="CB400" s="1186"/>
      <c r="CC400" s="1186"/>
      <c r="CD400" s="1186"/>
      <c r="CE400" s="1186"/>
      <c r="CF400" s="1186"/>
      <c r="CG400" s="1186"/>
      <c r="CH400" s="1186"/>
      <c r="CI400" s="1186"/>
      <c r="CJ400" s="1186"/>
      <c r="CK400" s="1186"/>
      <c r="CL400" s="1186"/>
      <c r="CM400" s="1186"/>
      <c r="CN400" s="1186"/>
      <c r="CO400" s="1186"/>
      <c r="CP400" s="1186"/>
      <c r="CQ400" s="1186"/>
      <c r="CR400" s="1186"/>
      <c r="CS400" s="1186"/>
      <c r="CT400" s="1186"/>
      <c r="CU400" s="1186"/>
      <c r="CV400" s="1186"/>
      <c r="CW400" s="1186"/>
      <c r="CX400" s="1186"/>
      <c r="CY400" s="1186"/>
      <c r="CZ400" s="1186"/>
      <c r="DA400" s="1186"/>
      <c r="DB400" s="1186"/>
      <c r="DC400" s="1186"/>
      <c r="DD400" s="1186"/>
      <c r="DE400" s="1186"/>
      <c r="DF400" s="1186"/>
      <c r="DG400" s="1186"/>
      <c r="DH400" s="1186"/>
      <c r="DI400" s="1186"/>
      <c r="DJ400" s="1186"/>
      <c r="DK400" s="1186"/>
      <c r="DL400" s="1186"/>
      <c r="DM400" s="1186"/>
      <c r="DN400" s="1186"/>
      <c r="DO400" s="1186"/>
      <c r="DP400" s="1186"/>
      <c r="DQ400" s="1186"/>
      <c r="DR400" s="1186"/>
      <c r="DS400" s="1186"/>
      <c r="DT400" s="1186"/>
      <c r="DU400" s="1186"/>
      <c r="DV400" s="1186"/>
      <c r="DW400" s="1186"/>
      <c r="DX400" s="1186"/>
      <c r="DY400" s="1186"/>
      <c r="DZ400" s="1186"/>
      <c r="EA400" s="1186"/>
      <c r="EB400" s="1186"/>
      <c r="EC400" s="1186"/>
      <c r="ED400" s="1186"/>
      <c r="EE400" s="1186"/>
      <c r="EF400" s="1186"/>
      <c r="EG400" s="1186"/>
      <c r="EH400" s="1186"/>
      <c r="EI400" s="1186"/>
      <c r="EJ400" s="1186"/>
      <c r="EK400" s="1197"/>
      <c r="EL400" s="1198"/>
      <c r="EM400" s="1198"/>
      <c r="EN400" s="1198"/>
      <c r="EO400" s="1186"/>
      <c r="EP400" s="1186"/>
      <c r="EQ400" s="1186"/>
      <c r="ER400" s="1186"/>
      <c r="ES400" s="1186"/>
      <c r="ET400" s="1186"/>
      <c r="EU400" s="1186"/>
      <c r="EV400" s="1186"/>
      <c r="EW400" s="1186"/>
      <c r="EX400" s="1186"/>
      <c r="EY400" s="1186"/>
      <c r="EZ400" s="1186"/>
      <c r="FA400" s="1186"/>
      <c r="FB400" s="1186"/>
      <c r="FC400" s="1209"/>
      <c r="FD400" s="1186"/>
      <c r="FE400" s="1186"/>
      <c r="FF400" s="1186">
        <v>200</v>
      </c>
      <c r="FG400" s="1186"/>
      <c r="FH400" s="1186"/>
      <c r="FI400" s="1186"/>
      <c r="FJ400" s="1186"/>
      <c r="FK400" s="1186"/>
      <c r="FL400" s="1209"/>
      <c r="FM400" s="1186"/>
      <c r="FN400" s="1186"/>
      <c r="FO400" s="1186"/>
      <c r="FP400" s="1186"/>
      <c r="FQ400" s="1186"/>
      <c r="FR400" s="1186"/>
      <c r="FS400" s="1186"/>
      <c r="FT400" s="1186"/>
      <c r="FU400" s="1186"/>
      <c r="FV400" s="1186"/>
      <c r="FW400" s="1186"/>
      <c r="FX400" s="1186"/>
      <c r="FY400" s="1186"/>
      <c r="FZ400" s="1186"/>
      <c r="GA400" s="1186"/>
      <c r="GB400" s="1186"/>
      <c r="GC400" s="1186"/>
      <c r="GD400" s="1186"/>
      <c r="GE400" s="1186"/>
      <c r="GF400" s="1186"/>
      <c r="GG400" s="1186"/>
      <c r="GH400" s="1186"/>
      <c r="GI400" s="1186"/>
      <c r="GJ400" s="1186"/>
      <c r="GK400" s="1186"/>
      <c r="GL400" s="1186"/>
      <c r="GM400" s="1186"/>
      <c r="GN400" s="1186"/>
      <c r="GO400" s="1186"/>
      <c r="GP400" s="1186"/>
      <c r="GQ400" s="1186"/>
      <c r="GR400" s="1186"/>
      <c r="GS400" s="1186"/>
      <c r="GT400" s="1186"/>
      <c r="GU400" s="1186"/>
      <c r="GV400" s="1186"/>
      <c r="GW400" s="1186"/>
      <c r="GX400" s="1186"/>
      <c r="GY400" s="1218"/>
      <c r="GZ400" s="364">
        <f t="shared" si="324"/>
        <v>0</v>
      </c>
      <c r="HA400" s="365">
        <f t="shared" si="341"/>
        <v>200</v>
      </c>
      <c r="HB400" s="366">
        <f t="shared" si="326"/>
        <v>200</v>
      </c>
      <c r="HC400" s="366">
        <v>100</v>
      </c>
      <c r="HD400" s="365">
        <v>7040</v>
      </c>
      <c r="HE400" s="365">
        <v>8860</v>
      </c>
      <c r="HF400" s="54"/>
      <c r="HG400" s="708"/>
      <c r="HH400" s="708"/>
      <c r="HI400" s="709">
        <f t="shared" si="317"/>
        <v>0</v>
      </c>
      <c r="HJ400" s="710"/>
      <c r="HK400" s="710">
        <v>11.52</v>
      </c>
      <c r="HL400" s="738" t="e">
        <f t="shared" si="327"/>
        <v>#DIV/0!</v>
      </c>
      <c r="HM400" s="739"/>
      <c r="HN400" s="739"/>
      <c r="HO400" s="739">
        <v>11.52</v>
      </c>
      <c r="HP400" s="740">
        <f t="shared" si="333"/>
        <v>1152</v>
      </c>
      <c r="HQ400" s="738"/>
      <c r="HR400" s="741"/>
      <c r="HS400" s="742">
        <v>44927</v>
      </c>
      <c r="HT400" s="739">
        <f ca="1" t="shared" si="329"/>
        <v>5</v>
      </c>
      <c r="HU400" s="739">
        <f ca="1" t="shared" si="330"/>
        <v>150</v>
      </c>
      <c r="HV400" s="739">
        <v>0</v>
      </c>
      <c r="HW400" s="739">
        <f t="shared" si="319"/>
        <v>200</v>
      </c>
      <c r="HX400" s="761">
        <f t="shared" si="320"/>
        <v>4</v>
      </c>
      <c r="HY400" s="739">
        <f ca="1" t="shared" si="321"/>
        <v>9.73333333333333</v>
      </c>
      <c r="HZ400" s="739">
        <f t="shared" si="322"/>
        <v>100</v>
      </c>
      <c r="IA400" s="739"/>
      <c r="IB400" s="739">
        <f ca="1" t="shared" si="334"/>
        <v>40</v>
      </c>
      <c r="IC400" s="769">
        <f ca="1" t="shared" si="335"/>
        <v>1.33333333333333</v>
      </c>
      <c r="ID400" s="769">
        <f ca="1" t="shared" si="336"/>
        <v>75</v>
      </c>
      <c r="IE400" s="739"/>
      <c r="IF400" s="739"/>
      <c r="IG400" s="739"/>
      <c r="IH400" s="739"/>
      <c r="II400" s="739"/>
      <c r="IJ400" s="739"/>
      <c r="IK400" s="739"/>
      <c r="IL400" s="743"/>
      <c r="IM400" s="743"/>
      <c r="IN400" s="743"/>
      <c r="IO400" s="743"/>
      <c r="IP400" s="743"/>
      <c r="IQ400" s="739"/>
      <c r="IR400" s="739"/>
      <c r="IS400" s="739"/>
      <c r="IT400" s="739"/>
      <c r="IU400" s="739"/>
      <c r="IV400" s="739"/>
      <c r="IW400" s="739"/>
      <c r="IX400" s="739"/>
      <c r="IY400" s="739"/>
      <c r="IZ400" s="739"/>
      <c r="JA400" s="739"/>
      <c r="JB400" s="743">
        <v>0</v>
      </c>
      <c r="JC400" s="743">
        <v>68</v>
      </c>
      <c r="JD400" s="743">
        <v>32</v>
      </c>
      <c r="JE400" s="743">
        <v>0</v>
      </c>
      <c r="JF400" s="743">
        <v>0</v>
      </c>
      <c r="JG400" s="739">
        <v>0</v>
      </c>
      <c r="JH400" s="739">
        <v>0</v>
      </c>
      <c r="JI400" s="739">
        <v>0</v>
      </c>
      <c r="JJ400" s="739">
        <v>0</v>
      </c>
      <c r="JK400" s="739">
        <v>0</v>
      </c>
      <c r="JL400" s="739">
        <v>0</v>
      </c>
      <c r="JM400" s="739">
        <v>0</v>
      </c>
      <c r="JN400" s="28">
        <f t="shared" si="331"/>
        <v>100</v>
      </c>
      <c r="JO400" s="28">
        <f t="shared" si="332"/>
        <v>0</v>
      </c>
      <c r="JP400" s="28"/>
      <c r="JQ400" s="28"/>
      <c r="JR400" s="28"/>
      <c r="JS400" s="28"/>
      <c r="JT400" s="28"/>
      <c r="JU400" s="28"/>
      <c r="JV400" s="28"/>
      <c r="JW400" s="28"/>
      <c r="JX400" s="28"/>
      <c r="JY400" s="28"/>
      <c r="JZ400" s="28"/>
      <c r="KA400" s="28"/>
      <c r="KB400" s="28"/>
      <c r="KC400" s="28"/>
      <c r="KD400" s="28"/>
      <c r="KE400" s="824"/>
    </row>
    <row r="401" s="786" customFormat="1" hidden="1" customHeight="1" spans="1:291">
      <c r="A401" s="847" t="s">
        <v>1334</v>
      </c>
      <c r="B401" s="343"/>
      <c r="C401" s="95" t="s">
        <v>2307</v>
      </c>
      <c r="D401" s="95" t="s">
        <v>2308</v>
      </c>
      <c r="E401" s="411"/>
      <c r="F401" s="1235" t="s">
        <v>708</v>
      </c>
      <c r="G401" s="112" t="s">
        <v>709</v>
      </c>
      <c r="H401" s="1060" t="s">
        <v>710</v>
      </c>
      <c r="I401" s="99">
        <f t="shared" si="323"/>
        <v>0</v>
      </c>
      <c r="J401" s="1129">
        <v>0</v>
      </c>
      <c r="K401" s="1130">
        <f t="shared" si="339"/>
        <v>0</v>
      </c>
      <c r="L401" s="1131">
        <f t="shared" si="340"/>
        <v>0</v>
      </c>
      <c r="M401" s="1132"/>
      <c r="N401" s="1133"/>
      <c r="O401" s="1139"/>
      <c r="P401" s="1138">
        <f t="shared" si="337"/>
        <v>0</v>
      </c>
      <c r="Q401" s="1154">
        <f t="shared" si="338"/>
        <v>0</v>
      </c>
      <c r="R401" s="1156"/>
      <c r="S401" s="1237"/>
      <c r="T401" s="1237"/>
      <c r="U401" s="1237"/>
      <c r="V401" s="1237"/>
      <c r="W401" s="1237"/>
      <c r="X401" s="1237"/>
      <c r="Y401" s="1237"/>
      <c r="Z401" s="1237"/>
      <c r="AA401" s="1156"/>
      <c r="AB401" s="1167"/>
      <c r="AC401" s="1156"/>
      <c r="AD401" s="1156"/>
      <c r="AE401" s="1156"/>
      <c r="AF401" s="1156"/>
      <c r="AG401" s="1156"/>
      <c r="AH401" s="1156"/>
      <c r="AI401" s="1156"/>
      <c r="AJ401" s="1156"/>
      <c r="AK401" s="1156"/>
      <c r="AL401" s="1156"/>
      <c r="AM401" s="1156"/>
      <c r="AN401" s="1156"/>
      <c r="AO401" s="1156"/>
      <c r="AP401" s="1156"/>
      <c r="AQ401" s="1156"/>
      <c r="AR401" s="1156"/>
      <c r="AS401" s="1179"/>
      <c r="AT401" s="1177"/>
      <c r="AU401" s="1178"/>
      <c r="AV401" s="1178"/>
      <c r="AW401" s="1178"/>
      <c r="AX401" s="1178"/>
      <c r="AY401" s="1178"/>
      <c r="AZ401" s="1178"/>
      <c r="BA401" s="1178"/>
      <c r="BB401" s="1178"/>
      <c r="BC401" s="1178"/>
      <c r="BD401" s="1178"/>
      <c r="BE401" s="1178"/>
      <c r="BF401" s="1178"/>
      <c r="BG401" s="1178"/>
      <c r="BH401" s="1178"/>
      <c r="BI401" s="1178"/>
      <c r="BJ401" s="1178"/>
      <c r="BK401" s="1186"/>
      <c r="BL401" s="1187"/>
      <c r="BM401" s="1187"/>
      <c r="BN401" s="1187"/>
      <c r="BO401" s="1187"/>
      <c r="BP401" s="1187"/>
      <c r="BQ401" s="1187"/>
      <c r="BR401" s="1187"/>
      <c r="BS401" s="1187"/>
      <c r="BT401" s="1187"/>
      <c r="BU401" s="1187"/>
      <c r="BV401" s="1191"/>
      <c r="BW401" s="1186"/>
      <c r="BX401" s="1186"/>
      <c r="BY401" s="1186"/>
      <c r="BZ401" s="1186"/>
      <c r="CA401" s="1186"/>
      <c r="CB401" s="1186"/>
      <c r="CC401" s="1186"/>
      <c r="CD401" s="1186"/>
      <c r="CE401" s="1186"/>
      <c r="CF401" s="1186"/>
      <c r="CG401" s="1186"/>
      <c r="CH401" s="1186"/>
      <c r="CI401" s="1186"/>
      <c r="CJ401" s="1186"/>
      <c r="CK401" s="1186"/>
      <c r="CL401" s="1186"/>
      <c r="CM401" s="1186"/>
      <c r="CN401" s="1186"/>
      <c r="CO401" s="1186"/>
      <c r="CP401" s="1186"/>
      <c r="CQ401" s="1186"/>
      <c r="CR401" s="1186"/>
      <c r="CS401" s="1186"/>
      <c r="CT401" s="1186"/>
      <c r="CU401" s="1186"/>
      <c r="CV401" s="1186"/>
      <c r="CW401" s="1186"/>
      <c r="CX401" s="1186"/>
      <c r="CY401" s="1186"/>
      <c r="CZ401" s="1186"/>
      <c r="DA401" s="1186"/>
      <c r="DB401" s="1186"/>
      <c r="DC401" s="1186"/>
      <c r="DD401" s="1186"/>
      <c r="DE401" s="1186"/>
      <c r="DF401" s="1186"/>
      <c r="DG401" s="1186"/>
      <c r="DH401" s="1186"/>
      <c r="DI401" s="1186"/>
      <c r="DJ401" s="1186"/>
      <c r="DK401" s="1186"/>
      <c r="DL401" s="1186"/>
      <c r="DM401" s="1186"/>
      <c r="DN401" s="1186"/>
      <c r="DO401" s="1186"/>
      <c r="DP401" s="1186"/>
      <c r="DQ401" s="1186"/>
      <c r="DR401" s="1186"/>
      <c r="DS401" s="1186"/>
      <c r="DT401" s="1186"/>
      <c r="DU401" s="1186"/>
      <c r="DV401" s="1186"/>
      <c r="DW401" s="1186"/>
      <c r="DX401" s="1186"/>
      <c r="DY401" s="1186"/>
      <c r="DZ401" s="1186"/>
      <c r="EA401" s="1186"/>
      <c r="EB401" s="1186"/>
      <c r="EC401" s="1186"/>
      <c r="ED401" s="1186"/>
      <c r="EE401" s="1186"/>
      <c r="EF401" s="1186"/>
      <c r="EG401" s="1186"/>
      <c r="EH401" s="1186"/>
      <c r="EI401" s="1186"/>
      <c r="EJ401" s="1186"/>
      <c r="EK401" s="1197"/>
      <c r="EL401" s="1198"/>
      <c r="EM401" s="1186"/>
      <c r="EN401" s="1186"/>
      <c r="EO401" s="1186"/>
      <c r="EP401" s="1186"/>
      <c r="EQ401" s="1186"/>
      <c r="ER401" s="1186"/>
      <c r="ES401" s="1186"/>
      <c r="ET401" s="1186"/>
      <c r="EU401" s="1186"/>
      <c r="EV401" s="1186"/>
      <c r="EW401" s="1186"/>
      <c r="EX401" s="1186"/>
      <c r="EY401" s="1186"/>
      <c r="EZ401" s="1186"/>
      <c r="FA401" s="1186"/>
      <c r="FB401" s="1186"/>
      <c r="FC401" s="1209"/>
      <c r="FD401" s="1186"/>
      <c r="FE401" s="1186"/>
      <c r="FF401" s="1186"/>
      <c r="FG401" s="1186"/>
      <c r="FH401" s="1186"/>
      <c r="FI401" s="1186"/>
      <c r="FJ401" s="1186"/>
      <c r="FK401" s="1186"/>
      <c r="FL401" s="1209"/>
      <c r="FM401" s="1186"/>
      <c r="FN401" s="1186"/>
      <c r="FO401" s="1186"/>
      <c r="FP401" s="1186"/>
      <c r="FQ401" s="1186"/>
      <c r="FR401" s="1186"/>
      <c r="FS401" s="1186"/>
      <c r="FT401" s="1186"/>
      <c r="FU401" s="1186"/>
      <c r="FV401" s="1186"/>
      <c r="FW401" s="1186"/>
      <c r="FX401" s="1186"/>
      <c r="FY401" s="1186"/>
      <c r="FZ401" s="1186"/>
      <c r="GA401" s="1186"/>
      <c r="GB401" s="1186"/>
      <c r="GC401" s="1186"/>
      <c r="GD401" s="1186"/>
      <c r="GE401" s="1186"/>
      <c r="GF401" s="1186"/>
      <c r="GG401" s="1186"/>
      <c r="GH401" s="1186"/>
      <c r="GI401" s="1186"/>
      <c r="GJ401" s="1186"/>
      <c r="GK401" s="1186"/>
      <c r="GL401" s="1186"/>
      <c r="GM401" s="1186"/>
      <c r="GN401" s="1186"/>
      <c r="GO401" s="1186"/>
      <c r="GP401" s="1186"/>
      <c r="GQ401" s="1186"/>
      <c r="GR401" s="1186"/>
      <c r="GS401" s="1186"/>
      <c r="GT401" s="1186"/>
      <c r="GU401" s="1186"/>
      <c r="GV401" s="1186"/>
      <c r="GW401" s="1186"/>
      <c r="GX401" s="1186"/>
      <c r="GY401" s="1218"/>
      <c r="GZ401" s="364">
        <f t="shared" si="324"/>
        <v>0</v>
      </c>
      <c r="HA401" s="365">
        <f t="shared" si="341"/>
        <v>0</v>
      </c>
      <c r="HB401" s="366">
        <f t="shared" si="326"/>
        <v>0</v>
      </c>
      <c r="HC401" s="366">
        <v>246</v>
      </c>
      <c r="HD401" s="365">
        <v>3759</v>
      </c>
      <c r="HE401" s="365">
        <v>4720</v>
      </c>
      <c r="HF401" s="54"/>
      <c r="HG401" s="851"/>
      <c r="HH401" s="851"/>
      <c r="HI401" s="709">
        <f t="shared" si="317"/>
        <v>0</v>
      </c>
      <c r="HJ401" s="852"/>
      <c r="HK401" s="852">
        <v>11.52</v>
      </c>
      <c r="HL401" s="738" t="e">
        <f t="shared" si="327"/>
        <v>#DIV/0!</v>
      </c>
      <c r="HM401" s="853"/>
      <c r="HN401" s="853"/>
      <c r="HO401" s="853">
        <v>11.52</v>
      </c>
      <c r="HP401" s="740">
        <f t="shared" si="333"/>
        <v>0</v>
      </c>
      <c r="HQ401" s="738"/>
      <c r="HR401" s="854"/>
      <c r="HS401" s="742">
        <v>44927</v>
      </c>
      <c r="HT401" s="739">
        <f ca="1" t="shared" si="329"/>
        <v>5</v>
      </c>
      <c r="HU401" s="739">
        <f ca="1" t="shared" si="330"/>
        <v>150</v>
      </c>
      <c r="HV401" s="853">
        <v>0</v>
      </c>
      <c r="HW401" s="739">
        <f t="shared" si="319"/>
        <v>0</v>
      </c>
      <c r="HX401" s="761" t="e">
        <f t="shared" si="320"/>
        <v>#DIV/0!</v>
      </c>
      <c r="HY401" s="739" t="e">
        <f ca="1" t="shared" si="321"/>
        <v>#DIV/0!</v>
      </c>
      <c r="HZ401" s="739">
        <f t="shared" si="322"/>
        <v>0</v>
      </c>
      <c r="IA401" s="853"/>
      <c r="IB401" s="739">
        <f ca="1" t="shared" si="334"/>
        <v>0</v>
      </c>
      <c r="IC401" s="769">
        <f ca="1" t="shared" si="335"/>
        <v>0</v>
      </c>
      <c r="ID401" s="769" t="e">
        <f ca="1" t="shared" si="336"/>
        <v>#DIV/0!</v>
      </c>
      <c r="IE401" s="853"/>
      <c r="IF401" s="853"/>
      <c r="IG401" s="853"/>
      <c r="IH401" s="853"/>
      <c r="II401" s="853"/>
      <c r="IJ401" s="853"/>
      <c r="IK401" s="853"/>
      <c r="IL401" s="743"/>
      <c r="IM401" s="743"/>
      <c r="IN401" s="743"/>
      <c r="IO401" s="743"/>
      <c r="IP401" s="743"/>
      <c r="IQ401" s="739"/>
      <c r="IR401" s="739"/>
      <c r="IS401" s="739"/>
      <c r="IT401" s="739"/>
      <c r="IU401" s="739"/>
      <c r="IV401" s="739"/>
      <c r="IW401" s="739"/>
      <c r="IX401" s="739"/>
      <c r="IY401" s="739"/>
      <c r="IZ401" s="739"/>
      <c r="JA401" s="739"/>
      <c r="JB401" s="743">
        <v>0</v>
      </c>
      <c r="JC401" s="743">
        <v>70</v>
      </c>
      <c r="JD401" s="743">
        <v>80</v>
      </c>
      <c r="JE401" s="743">
        <v>0</v>
      </c>
      <c r="JF401" s="743">
        <v>0</v>
      </c>
      <c r="JG401" s="739">
        <v>0</v>
      </c>
      <c r="JH401" s="739">
        <v>96</v>
      </c>
      <c r="JI401" s="739">
        <v>0</v>
      </c>
      <c r="JJ401" s="739">
        <v>0</v>
      </c>
      <c r="JK401" s="739">
        <v>0</v>
      </c>
      <c r="JL401" s="739">
        <v>0</v>
      </c>
      <c r="JM401" s="739">
        <v>0</v>
      </c>
      <c r="JN401" s="28">
        <f t="shared" si="331"/>
        <v>246</v>
      </c>
      <c r="JO401" s="28">
        <f t="shared" si="332"/>
        <v>0</v>
      </c>
      <c r="JP401" s="28"/>
      <c r="JQ401" s="28"/>
      <c r="JR401" s="28"/>
      <c r="JS401" s="28"/>
      <c r="JT401" s="28"/>
      <c r="JU401" s="28"/>
      <c r="JV401" s="28"/>
      <c r="JW401" s="28"/>
      <c r="JX401" s="28"/>
      <c r="JY401" s="28"/>
      <c r="JZ401" s="28"/>
      <c r="KA401" s="28"/>
      <c r="KB401" s="28"/>
      <c r="KC401" s="28"/>
      <c r="KD401" s="28"/>
      <c r="KE401" s="824"/>
    </row>
    <row r="402" s="786" customFormat="1" hidden="1" customHeight="1" spans="1:291">
      <c r="A402" s="847" t="s">
        <v>1334</v>
      </c>
      <c r="B402" s="343"/>
      <c r="C402" s="95" t="s">
        <v>2307</v>
      </c>
      <c r="D402" s="95" t="s">
        <v>2308</v>
      </c>
      <c r="E402" s="411"/>
      <c r="F402" s="1235" t="s">
        <v>711</v>
      </c>
      <c r="G402" s="112" t="s">
        <v>712</v>
      </c>
      <c r="H402" s="1060" t="s">
        <v>713</v>
      </c>
      <c r="I402" s="99">
        <f t="shared" si="323"/>
        <v>0</v>
      </c>
      <c r="J402" s="1129">
        <v>0</v>
      </c>
      <c r="K402" s="1130">
        <f t="shared" si="339"/>
        <v>0</v>
      </c>
      <c r="L402" s="1131">
        <f t="shared" si="340"/>
        <v>0</v>
      </c>
      <c r="M402" s="1132"/>
      <c r="N402" s="1133"/>
      <c r="O402" s="1139"/>
      <c r="P402" s="1138">
        <f t="shared" si="337"/>
        <v>0</v>
      </c>
      <c r="Q402" s="1154">
        <f t="shared" si="338"/>
        <v>0</v>
      </c>
      <c r="R402" s="1156"/>
      <c r="S402" s="1237"/>
      <c r="T402" s="1237"/>
      <c r="U402" s="1237"/>
      <c r="V402" s="1237"/>
      <c r="W402" s="1237"/>
      <c r="X402" s="1237"/>
      <c r="Y402" s="1237"/>
      <c r="Z402" s="1237"/>
      <c r="AA402" s="1156"/>
      <c r="AB402" s="1167"/>
      <c r="AC402" s="1156"/>
      <c r="AD402" s="1156"/>
      <c r="AE402" s="1156"/>
      <c r="AF402" s="1156"/>
      <c r="AG402" s="1156"/>
      <c r="AH402" s="1156"/>
      <c r="AI402" s="1156"/>
      <c r="AJ402" s="1156"/>
      <c r="AK402" s="1156"/>
      <c r="AL402" s="1156"/>
      <c r="AM402" s="1156"/>
      <c r="AN402" s="1156"/>
      <c r="AO402" s="1156"/>
      <c r="AP402" s="1156"/>
      <c r="AQ402" s="1156"/>
      <c r="AR402" s="1156"/>
      <c r="AS402" s="1179"/>
      <c r="AT402" s="1177"/>
      <c r="AU402" s="1178"/>
      <c r="AV402" s="1178"/>
      <c r="AW402" s="1178"/>
      <c r="AX402" s="1178"/>
      <c r="AY402" s="1178"/>
      <c r="AZ402" s="1178"/>
      <c r="BA402" s="1178"/>
      <c r="BB402" s="1178"/>
      <c r="BC402" s="1178"/>
      <c r="BD402" s="1178"/>
      <c r="BE402" s="1178"/>
      <c r="BF402" s="1178"/>
      <c r="BG402" s="1178"/>
      <c r="BH402" s="1178"/>
      <c r="BI402" s="1178"/>
      <c r="BJ402" s="1178"/>
      <c r="BK402" s="1186"/>
      <c r="BL402" s="1187"/>
      <c r="BM402" s="1187"/>
      <c r="BN402" s="1187"/>
      <c r="BO402" s="1187"/>
      <c r="BP402" s="1187"/>
      <c r="BQ402" s="1187"/>
      <c r="BR402" s="1187"/>
      <c r="BS402" s="1187"/>
      <c r="BT402" s="1187"/>
      <c r="BU402" s="1187"/>
      <c r="BV402" s="1191"/>
      <c r="BW402" s="1186"/>
      <c r="BX402" s="1186"/>
      <c r="BY402" s="1186"/>
      <c r="BZ402" s="1186"/>
      <c r="CA402" s="1186"/>
      <c r="CB402" s="1186"/>
      <c r="CC402" s="1186"/>
      <c r="CD402" s="1186"/>
      <c r="CE402" s="1186"/>
      <c r="CF402" s="1186"/>
      <c r="CG402" s="1186"/>
      <c r="CH402" s="1186"/>
      <c r="CI402" s="1186"/>
      <c r="CJ402" s="1186"/>
      <c r="CK402" s="1186"/>
      <c r="CL402" s="1186"/>
      <c r="CM402" s="1186"/>
      <c r="CN402" s="1186"/>
      <c r="CO402" s="1186"/>
      <c r="CP402" s="1186"/>
      <c r="CQ402" s="1186"/>
      <c r="CR402" s="1186"/>
      <c r="CS402" s="1186"/>
      <c r="CT402" s="1186"/>
      <c r="CU402" s="1186"/>
      <c r="CV402" s="1186"/>
      <c r="CW402" s="1186"/>
      <c r="CX402" s="1186"/>
      <c r="CY402" s="1186"/>
      <c r="CZ402" s="1186"/>
      <c r="DA402" s="1186"/>
      <c r="DB402" s="1186"/>
      <c r="DC402" s="1186"/>
      <c r="DD402" s="1186"/>
      <c r="DE402" s="1186"/>
      <c r="DF402" s="1186"/>
      <c r="DG402" s="1186"/>
      <c r="DH402" s="1186"/>
      <c r="DI402" s="1186"/>
      <c r="DJ402" s="1186"/>
      <c r="DK402" s="1186"/>
      <c r="DL402" s="1186"/>
      <c r="DM402" s="1186"/>
      <c r="DN402" s="1186"/>
      <c r="DO402" s="1186"/>
      <c r="DP402" s="1186"/>
      <c r="DQ402" s="1186"/>
      <c r="DR402" s="1186"/>
      <c r="DS402" s="1186"/>
      <c r="DT402" s="1186"/>
      <c r="DU402" s="1186"/>
      <c r="DV402" s="1186"/>
      <c r="DW402" s="1186"/>
      <c r="DX402" s="1186"/>
      <c r="DY402" s="1186"/>
      <c r="DZ402" s="1186"/>
      <c r="EA402" s="1186"/>
      <c r="EB402" s="1186"/>
      <c r="EC402" s="1186"/>
      <c r="ED402" s="1186"/>
      <c r="EE402" s="1186"/>
      <c r="EF402" s="1186"/>
      <c r="EG402" s="1186"/>
      <c r="EH402" s="1186"/>
      <c r="EI402" s="1186"/>
      <c r="EJ402" s="1186"/>
      <c r="EK402" s="1197"/>
      <c r="EL402" s="1198"/>
      <c r="EM402" s="1186"/>
      <c r="EN402" s="1186"/>
      <c r="EO402" s="1186"/>
      <c r="EP402" s="1186"/>
      <c r="EQ402" s="1186"/>
      <c r="ER402" s="1186"/>
      <c r="ES402" s="1186"/>
      <c r="ET402" s="1186"/>
      <c r="EU402" s="1186"/>
      <c r="EV402" s="1186"/>
      <c r="EW402" s="1186"/>
      <c r="EX402" s="1186"/>
      <c r="EY402" s="1186"/>
      <c r="EZ402" s="1186"/>
      <c r="FA402" s="1186"/>
      <c r="FB402" s="1186"/>
      <c r="FC402" s="1209"/>
      <c r="FD402" s="1186"/>
      <c r="FE402" s="1186"/>
      <c r="FF402" s="1186"/>
      <c r="FG402" s="1186"/>
      <c r="FH402" s="1186"/>
      <c r="FI402" s="1186"/>
      <c r="FJ402" s="1186"/>
      <c r="FK402" s="1186"/>
      <c r="FL402" s="1209"/>
      <c r="FM402" s="1186"/>
      <c r="FN402" s="1186"/>
      <c r="FO402" s="1186"/>
      <c r="FP402" s="1186"/>
      <c r="FQ402" s="1186"/>
      <c r="FR402" s="1186"/>
      <c r="FS402" s="1186"/>
      <c r="FT402" s="1186"/>
      <c r="FU402" s="1186"/>
      <c r="FV402" s="1186"/>
      <c r="FW402" s="1186"/>
      <c r="FX402" s="1186"/>
      <c r="FY402" s="1186"/>
      <c r="FZ402" s="1186"/>
      <c r="GA402" s="1186"/>
      <c r="GB402" s="1186"/>
      <c r="GC402" s="1186"/>
      <c r="GD402" s="1186"/>
      <c r="GE402" s="1186"/>
      <c r="GF402" s="1186"/>
      <c r="GG402" s="1186"/>
      <c r="GH402" s="1186"/>
      <c r="GI402" s="1186"/>
      <c r="GJ402" s="1186"/>
      <c r="GK402" s="1186"/>
      <c r="GL402" s="1186"/>
      <c r="GM402" s="1186"/>
      <c r="GN402" s="1186"/>
      <c r="GO402" s="1186"/>
      <c r="GP402" s="1186"/>
      <c r="GQ402" s="1186"/>
      <c r="GR402" s="1186"/>
      <c r="GS402" s="1186"/>
      <c r="GT402" s="1186"/>
      <c r="GU402" s="1186"/>
      <c r="GV402" s="1186"/>
      <c r="GW402" s="1186"/>
      <c r="GX402" s="1186"/>
      <c r="GY402" s="1218"/>
      <c r="GZ402" s="364">
        <f t="shared" si="324"/>
        <v>0</v>
      </c>
      <c r="HA402" s="365">
        <f t="shared" ref="HA402:HA410" si="342">SUM(EL402:GY402)</f>
        <v>0</v>
      </c>
      <c r="HB402" s="366">
        <f t="shared" si="326"/>
        <v>0</v>
      </c>
      <c r="HC402" s="366">
        <v>0</v>
      </c>
      <c r="HD402" s="365">
        <v>3922</v>
      </c>
      <c r="HE402" s="365">
        <v>4629</v>
      </c>
      <c r="HF402" s="54"/>
      <c r="HG402" s="851"/>
      <c r="HH402" s="851"/>
      <c r="HI402" s="709">
        <f t="shared" si="317"/>
        <v>0</v>
      </c>
      <c r="HJ402" s="852"/>
      <c r="HK402" s="852">
        <v>11.52</v>
      </c>
      <c r="HL402" s="738" t="e">
        <f t="shared" si="327"/>
        <v>#DIV/0!</v>
      </c>
      <c r="HM402" s="853"/>
      <c r="HN402" s="853"/>
      <c r="HO402" s="853">
        <v>11.52</v>
      </c>
      <c r="HP402" s="740">
        <f t="shared" si="333"/>
        <v>0</v>
      </c>
      <c r="HQ402" s="738"/>
      <c r="HR402" s="854"/>
      <c r="HS402" s="742">
        <v>44927</v>
      </c>
      <c r="HT402" s="739">
        <f ca="1" t="shared" si="329"/>
        <v>5</v>
      </c>
      <c r="HU402" s="739">
        <f ca="1" t="shared" si="330"/>
        <v>150</v>
      </c>
      <c r="HV402" s="853">
        <v>0</v>
      </c>
      <c r="HW402" s="739">
        <f t="shared" si="319"/>
        <v>0</v>
      </c>
      <c r="HX402" s="761" t="e">
        <f t="shared" si="320"/>
        <v>#DIV/0!</v>
      </c>
      <c r="HY402" s="739" t="e">
        <f ca="1" t="shared" si="321"/>
        <v>#DIV/0!</v>
      </c>
      <c r="HZ402" s="739">
        <f t="shared" si="322"/>
        <v>0</v>
      </c>
      <c r="IA402" s="853"/>
      <c r="IB402" s="739">
        <f ca="1" t="shared" si="334"/>
        <v>0</v>
      </c>
      <c r="IC402" s="769">
        <f ca="1" t="shared" si="335"/>
        <v>0</v>
      </c>
      <c r="ID402" s="769" t="e">
        <f ca="1" t="shared" si="336"/>
        <v>#DIV/0!</v>
      </c>
      <c r="IE402" s="853"/>
      <c r="IF402" s="853"/>
      <c r="IG402" s="853"/>
      <c r="IH402" s="853"/>
      <c r="II402" s="853"/>
      <c r="IJ402" s="853"/>
      <c r="IK402" s="853"/>
      <c r="IL402" s="743"/>
      <c r="IM402" s="743"/>
      <c r="IN402" s="743"/>
      <c r="IO402" s="743"/>
      <c r="IP402" s="743"/>
      <c r="IQ402" s="739"/>
      <c r="IR402" s="739"/>
      <c r="IS402" s="739"/>
      <c r="IT402" s="739"/>
      <c r="IU402" s="739"/>
      <c r="IV402" s="739"/>
      <c r="IW402" s="739"/>
      <c r="IX402" s="739"/>
      <c r="IY402" s="739"/>
      <c r="IZ402" s="739"/>
      <c r="JA402" s="739"/>
      <c r="JB402" s="743">
        <v>0</v>
      </c>
      <c r="JC402" s="743">
        <v>0</v>
      </c>
      <c r="JD402" s="743">
        <v>0</v>
      </c>
      <c r="JE402" s="743">
        <v>0</v>
      </c>
      <c r="JF402" s="743">
        <v>0</v>
      </c>
      <c r="JG402" s="739">
        <v>0</v>
      </c>
      <c r="JH402" s="739">
        <v>0</v>
      </c>
      <c r="JI402" s="739">
        <v>0</v>
      </c>
      <c r="JJ402" s="739">
        <v>0</v>
      </c>
      <c r="JK402" s="739">
        <v>0</v>
      </c>
      <c r="JL402" s="739">
        <v>0</v>
      </c>
      <c r="JM402" s="739">
        <v>0</v>
      </c>
      <c r="JN402" s="28">
        <f t="shared" si="331"/>
        <v>0</v>
      </c>
      <c r="JO402" s="28">
        <f t="shared" si="332"/>
        <v>0</v>
      </c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824"/>
    </row>
    <row r="403" s="786" customFormat="1" hidden="1" customHeight="1" spans="1:291">
      <c r="A403" s="847" t="s">
        <v>1334</v>
      </c>
      <c r="B403" s="343"/>
      <c r="C403" s="95" t="s">
        <v>2307</v>
      </c>
      <c r="D403" s="95" t="s">
        <v>2308</v>
      </c>
      <c r="E403" s="411"/>
      <c r="F403" s="1235" t="s">
        <v>714</v>
      </c>
      <c r="G403" s="112" t="s">
        <v>715</v>
      </c>
      <c r="H403" s="1060" t="s">
        <v>716</v>
      </c>
      <c r="I403" s="99">
        <f t="shared" si="323"/>
        <v>0</v>
      </c>
      <c r="J403" s="1129">
        <v>0</v>
      </c>
      <c r="K403" s="1130">
        <f t="shared" si="339"/>
        <v>0</v>
      </c>
      <c r="L403" s="1131">
        <f t="shared" si="340"/>
        <v>0</v>
      </c>
      <c r="M403" s="1132"/>
      <c r="N403" s="1133"/>
      <c r="O403" s="1139"/>
      <c r="P403" s="1138">
        <f t="shared" si="337"/>
        <v>0</v>
      </c>
      <c r="Q403" s="1154">
        <f t="shared" si="338"/>
        <v>0</v>
      </c>
      <c r="R403" s="1156"/>
      <c r="S403" s="1237"/>
      <c r="T403" s="1237"/>
      <c r="U403" s="1237"/>
      <c r="V403" s="1237"/>
      <c r="W403" s="1237"/>
      <c r="X403" s="1237"/>
      <c r="Y403" s="1237"/>
      <c r="Z403" s="1237"/>
      <c r="AA403" s="1156"/>
      <c r="AB403" s="1167"/>
      <c r="AC403" s="1156"/>
      <c r="AD403" s="1156"/>
      <c r="AE403" s="1156"/>
      <c r="AF403" s="1156"/>
      <c r="AG403" s="1156"/>
      <c r="AH403" s="1156"/>
      <c r="AI403" s="1156"/>
      <c r="AJ403" s="1156"/>
      <c r="AK403" s="1156"/>
      <c r="AL403" s="1156"/>
      <c r="AM403" s="1156"/>
      <c r="AN403" s="1156"/>
      <c r="AO403" s="1156"/>
      <c r="AP403" s="1156"/>
      <c r="AQ403" s="1156"/>
      <c r="AR403" s="1156"/>
      <c r="AS403" s="1179"/>
      <c r="AT403" s="1177"/>
      <c r="AU403" s="1178"/>
      <c r="AV403" s="1178"/>
      <c r="AW403" s="1178"/>
      <c r="AX403" s="1178"/>
      <c r="AY403" s="1178"/>
      <c r="AZ403" s="1178"/>
      <c r="BA403" s="1178"/>
      <c r="BB403" s="1178"/>
      <c r="BC403" s="1178"/>
      <c r="BD403" s="1178"/>
      <c r="BE403" s="1178"/>
      <c r="BF403" s="1178"/>
      <c r="BG403" s="1178"/>
      <c r="BH403" s="1178"/>
      <c r="BI403" s="1178"/>
      <c r="BJ403" s="1178"/>
      <c r="BK403" s="1186"/>
      <c r="BL403" s="1187"/>
      <c r="BM403" s="1187"/>
      <c r="BN403" s="1187"/>
      <c r="BO403" s="1187"/>
      <c r="BP403" s="1187"/>
      <c r="BQ403" s="1187"/>
      <c r="BR403" s="1187"/>
      <c r="BS403" s="1187"/>
      <c r="BT403" s="1187"/>
      <c r="BU403" s="1187"/>
      <c r="BV403" s="1191"/>
      <c r="BW403" s="1186"/>
      <c r="BX403" s="1186"/>
      <c r="BY403" s="1186"/>
      <c r="BZ403" s="1186"/>
      <c r="CA403" s="1186"/>
      <c r="CB403" s="1186"/>
      <c r="CC403" s="1186"/>
      <c r="CD403" s="1186"/>
      <c r="CE403" s="1186"/>
      <c r="CF403" s="1186"/>
      <c r="CG403" s="1186"/>
      <c r="CH403" s="1186"/>
      <c r="CI403" s="1186"/>
      <c r="CJ403" s="1186"/>
      <c r="CK403" s="1186"/>
      <c r="CL403" s="1186"/>
      <c r="CM403" s="1186"/>
      <c r="CN403" s="1186"/>
      <c r="CO403" s="1186"/>
      <c r="CP403" s="1186"/>
      <c r="CQ403" s="1186"/>
      <c r="CR403" s="1186"/>
      <c r="CS403" s="1186"/>
      <c r="CT403" s="1186"/>
      <c r="CU403" s="1186"/>
      <c r="CV403" s="1186"/>
      <c r="CW403" s="1186"/>
      <c r="CX403" s="1186"/>
      <c r="CY403" s="1186"/>
      <c r="CZ403" s="1186"/>
      <c r="DA403" s="1186"/>
      <c r="DB403" s="1186"/>
      <c r="DC403" s="1186"/>
      <c r="DD403" s="1186"/>
      <c r="DE403" s="1186"/>
      <c r="DF403" s="1186"/>
      <c r="DG403" s="1186"/>
      <c r="DH403" s="1186"/>
      <c r="DI403" s="1186"/>
      <c r="DJ403" s="1186"/>
      <c r="DK403" s="1186"/>
      <c r="DL403" s="1186"/>
      <c r="DM403" s="1186"/>
      <c r="DN403" s="1186"/>
      <c r="DO403" s="1186"/>
      <c r="DP403" s="1186"/>
      <c r="DQ403" s="1186"/>
      <c r="DR403" s="1186"/>
      <c r="DS403" s="1186"/>
      <c r="DT403" s="1186"/>
      <c r="DU403" s="1186"/>
      <c r="DV403" s="1186"/>
      <c r="DW403" s="1186"/>
      <c r="DX403" s="1186"/>
      <c r="DY403" s="1186"/>
      <c r="DZ403" s="1186"/>
      <c r="EA403" s="1186"/>
      <c r="EB403" s="1186"/>
      <c r="EC403" s="1186"/>
      <c r="ED403" s="1186"/>
      <c r="EE403" s="1186"/>
      <c r="EF403" s="1186"/>
      <c r="EG403" s="1186"/>
      <c r="EH403" s="1186"/>
      <c r="EI403" s="1186"/>
      <c r="EJ403" s="1186"/>
      <c r="EK403" s="1197"/>
      <c r="EL403" s="1198"/>
      <c r="EM403" s="1186"/>
      <c r="EN403" s="1186"/>
      <c r="EO403" s="1186"/>
      <c r="EP403" s="1186"/>
      <c r="EQ403" s="1186"/>
      <c r="ER403" s="1186"/>
      <c r="ES403" s="1186"/>
      <c r="ET403" s="1186"/>
      <c r="EU403" s="1186"/>
      <c r="EV403" s="1186"/>
      <c r="EW403" s="1186"/>
      <c r="EX403" s="1186"/>
      <c r="EY403" s="1186"/>
      <c r="EZ403" s="1186"/>
      <c r="FA403" s="1186"/>
      <c r="FB403" s="1186"/>
      <c r="FC403" s="1209"/>
      <c r="FD403" s="1186"/>
      <c r="FE403" s="1186"/>
      <c r="FF403" s="1186"/>
      <c r="FG403" s="1186"/>
      <c r="FH403" s="1186"/>
      <c r="FI403" s="1186"/>
      <c r="FJ403" s="1186"/>
      <c r="FK403" s="1186"/>
      <c r="FL403" s="1209"/>
      <c r="FM403" s="1186"/>
      <c r="FN403" s="1186"/>
      <c r="FO403" s="1186"/>
      <c r="FP403" s="1186"/>
      <c r="FQ403" s="1186"/>
      <c r="FR403" s="1186"/>
      <c r="FS403" s="1186"/>
      <c r="FT403" s="1186"/>
      <c r="FU403" s="1186"/>
      <c r="FV403" s="1186"/>
      <c r="FW403" s="1186"/>
      <c r="FX403" s="1186"/>
      <c r="FY403" s="1186"/>
      <c r="FZ403" s="1186"/>
      <c r="GA403" s="1186"/>
      <c r="GB403" s="1186"/>
      <c r="GC403" s="1186"/>
      <c r="GD403" s="1186"/>
      <c r="GE403" s="1186"/>
      <c r="GF403" s="1186"/>
      <c r="GG403" s="1186"/>
      <c r="GH403" s="1186"/>
      <c r="GI403" s="1186"/>
      <c r="GJ403" s="1186"/>
      <c r="GK403" s="1186"/>
      <c r="GL403" s="1186"/>
      <c r="GM403" s="1186"/>
      <c r="GN403" s="1186"/>
      <c r="GO403" s="1186"/>
      <c r="GP403" s="1186"/>
      <c r="GQ403" s="1186"/>
      <c r="GR403" s="1186"/>
      <c r="GS403" s="1186"/>
      <c r="GT403" s="1186"/>
      <c r="GU403" s="1186"/>
      <c r="GV403" s="1186"/>
      <c r="GW403" s="1186"/>
      <c r="GX403" s="1186"/>
      <c r="GY403" s="1218"/>
      <c r="GZ403" s="364">
        <f t="shared" si="324"/>
        <v>0</v>
      </c>
      <c r="HA403" s="365">
        <f t="shared" si="342"/>
        <v>0</v>
      </c>
      <c r="HB403" s="366">
        <f t="shared" si="326"/>
        <v>0</v>
      </c>
      <c r="HC403" s="366">
        <v>600</v>
      </c>
      <c r="HD403" s="365">
        <v>264</v>
      </c>
      <c r="HE403" s="365">
        <v>2124</v>
      </c>
      <c r="HF403" s="54"/>
      <c r="HG403" s="851"/>
      <c r="HH403" s="851"/>
      <c r="HI403" s="709">
        <f t="shared" si="317"/>
        <v>0</v>
      </c>
      <c r="HJ403" s="852"/>
      <c r="HK403" s="852">
        <v>11.52</v>
      </c>
      <c r="HL403" s="738" t="e">
        <f t="shared" si="327"/>
        <v>#DIV/0!</v>
      </c>
      <c r="HM403" s="853"/>
      <c r="HN403" s="853"/>
      <c r="HO403" s="853">
        <v>11.52</v>
      </c>
      <c r="HP403" s="740">
        <f t="shared" si="333"/>
        <v>0</v>
      </c>
      <c r="HQ403" s="738"/>
      <c r="HR403" s="854"/>
      <c r="HS403" s="742">
        <v>44927</v>
      </c>
      <c r="HT403" s="739">
        <f ca="1" t="shared" si="329"/>
        <v>5</v>
      </c>
      <c r="HU403" s="739">
        <f ca="1" t="shared" si="330"/>
        <v>150</v>
      </c>
      <c r="HV403" s="853">
        <v>0</v>
      </c>
      <c r="HW403" s="739">
        <f t="shared" si="319"/>
        <v>0</v>
      </c>
      <c r="HX403" s="761" t="e">
        <f t="shared" si="320"/>
        <v>#DIV/0!</v>
      </c>
      <c r="HY403" s="739" t="e">
        <f ca="1" t="shared" si="321"/>
        <v>#DIV/0!</v>
      </c>
      <c r="HZ403" s="739">
        <f t="shared" si="322"/>
        <v>0</v>
      </c>
      <c r="IA403" s="853"/>
      <c r="IB403" s="739">
        <f ca="1" t="shared" si="334"/>
        <v>0</v>
      </c>
      <c r="IC403" s="769">
        <f ca="1" t="shared" si="335"/>
        <v>0</v>
      </c>
      <c r="ID403" s="769" t="e">
        <f ca="1" t="shared" si="336"/>
        <v>#DIV/0!</v>
      </c>
      <c r="IE403" s="853"/>
      <c r="IF403" s="853"/>
      <c r="IG403" s="853"/>
      <c r="IH403" s="853"/>
      <c r="II403" s="853"/>
      <c r="IJ403" s="853"/>
      <c r="IK403" s="853"/>
      <c r="IL403" s="743"/>
      <c r="IM403" s="743"/>
      <c r="IN403" s="743"/>
      <c r="IO403" s="743"/>
      <c r="IP403" s="743"/>
      <c r="IQ403" s="739"/>
      <c r="IR403" s="739"/>
      <c r="IS403" s="739"/>
      <c r="IT403" s="739"/>
      <c r="IU403" s="739"/>
      <c r="IV403" s="739"/>
      <c r="IW403" s="739"/>
      <c r="IX403" s="739"/>
      <c r="IY403" s="739"/>
      <c r="IZ403" s="739"/>
      <c r="JA403" s="739"/>
      <c r="JB403" s="743">
        <v>0</v>
      </c>
      <c r="JC403" s="743">
        <v>544</v>
      </c>
      <c r="JD403" s="743">
        <v>56</v>
      </c>
      <c r="JE403" s="743">
        <v>0</v>
      </c>
      <c r="JF403" s="743">
        <v>0</v>
      </c>
      <c r="JG403" s="739">
        <v>0</v>
      </c>
      <c r="JH403" s="739">
        <v>0</v>
      </c>
      <c r="JI403" s="739">
        <v>0</v>
      </c>
      <c r="JJ403" s="739">
        <v>0</v>
      </c>
      <c r="JK403" s="739">
        <v>0</v>
      </c>
      <c r="JL403" s="739">
        <v>0</v>
      </c>
      <c r="JM403" s="739">
        <v>0</v>
      </c>
      <c r="JN403" s="28">
        <f t="shared" si="331"/>
        <v>600</v>
      </c>
      <c r="JO403" s="28">
        <f t="shared" si="332"/>
        <v>0</v>
      </c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824"/>
    </row>
    <row r="404" s="786" customFormat="1" hidden="1" customHeight="1" spans="1:291">
      <c r="A404" s="847" t="s">
        <v>1334</v>
      </c>
      <c r="B404" s="343"/>
      <c r="C404" s="95" t="s">
        <v>2307</v>
      </c>
      <c r="D404" s="95" t="s">
        <v>2308</v>
      </c>
      <c r="E404" s="411"/>
      <c r="F404" s="1235" t="s">
        <v>717</v>
      </c>
      <c r="G404" s="112" t="s">
        <v>718</v>
      </c>
      <c r="H404" s="1060" t="s">
        <v>719</v>
      </c>
      <c r="I404" s="99">
        <f t="shared" si="323"/>
        <v>0</v>
      </c>
      <c r="J404" s="1129">
        <v>0</v>
      </c>
      <c r="K404" s="1130">
        <f t="shared" si="339"/>
        <v>0</v>
      </c>
      <c r="L404" s="1131">
        <f t="shared" si="340"/>
        <v>0</v>
      </c>
      <c r="M404" s="1132"/>
      <c r="N404" s="1133"/>
      <c r="O404" s="1139"/>
      <c r="P404" s="1138">
        <f t="shared" si="337"/>
        <v>0</v>
      </c>
      <c r="Q404" s="1154">
        <f t="shared" si="338"/>
        <v>0</v>
      </c>
      <c r="R404" s="1156"/>
      <c r="S404" s="1237"/>
      <c r="T404" s="1237"/>
      <c r="U404" s="1237"/>
      <c r="V404" s="1237"/>
      <c r="W404" s="1237"/>
      <c r="X404" s="1237"/>
      <c r="Y404" s="1237"/>
      <c r="Z404" s="1237"/>
      <c r="AA404" s="1156"/>
      <c r="AB404" s="1167"/>
      <c r="AC404" s="1156"/>
      <c r="AD404" s="1156"/>
      <c r="AE404" s="1156"/>
      <c r="AF404" s="1156"/>
      <c r="AG404" s="1156"/>
      <c r="AH404" s="1156"/>
      <c r="AI404" s="1156"/>
      <c r="AJ404" s="1156"/>
      <c r="AK404" s="1156"/>
      <c r="AL404" s="1156"/>
      <c r="AM404" s="1156"/>
      <c r="AN404" s="1156"/>
      <c r="AO404" s="1156"/>
      <c r="AP404" s="1156"/>
      <c r="AQ404" s="1156"/>
      <c r="AR404" s="1156"/>
      <c r="AS404" s="1179"/>
      <c r="AT404" s="1177"/>
      <c r="AU404" s="1178"/>
      <c r="AV404" s="1178"/>
      <c r="AW404" s="1178"/>
      <c r="AX404" s="1178"/>
      <c r="AY404" s="1178"/>
      <c r="AZ404" s="1178"/>
      <c r="BA404" s="1178"/>
      <c r="BB404" s="1178"/>
      <c r="BC404" s="1178"/>
      <c r="BD404" s="1178"/>
      <c r="BE404" s="1178"/>
      <c r="BF404" s="1178"/>
      <c r="BG404" s="1178"/>
      <c r="BH404" s="1178"/>
      <c r="BI404" s="1178"/>
      <c r="BJ404" s="1178"/>
      <c r="BK404" s="1186"/>
      <c r="BL404" s="1187"/>
      <c r="BM404" s="1187"/>
      <c r="BN404" s="1187"/>
      <c r="BO404" s="1187"/>
      <c r="BP404" s="1187"/>
      <c r="BQ404" s="1187"/>
      <c r="BR404" s="1187"/>
      <c r="BS404" s="1187"/>
      <c r="BT404" s="1187"/>
      <c r="BU404" s="1187"/>
      <c r="BV404" s="1191"/>
      <c r="BW404" s="1186"/>
      <c r="BX404" s="1186"/>
      <c r="BY404" s="1186"/>
      <c r="BZ404" s="1186"/>
      <c r="CA404" s="1186"/>
      <c r="CB404" s="1186"/>
      <c r="CC404" s="1186"/>
      <c r="CD404" s="1186"/>
      <c r="CE404" s="1186"/>
      <c r="CF404" s="1186"/>
      <c r="CG404" s="1186"/>
      <c r="CH404" s="1186"/>
      <c r="CI404" s="1186"/>
      <c r="CJ404" s="1186"/>
      <c r="CK404" s="1186"/>
      <c r="CL404" s="1186"/>
      <c r="CM404" s="1186"/>
      <c r="CN404" s="1186"/>
      <c r="CO404" s="1186"/>
      <c r="CP404" s="1186"/>
      <c r="CQ404" s="1186"/>
      <c r="CR404" s="1186"/>
      <c r="CS404" s="1186"/>
      <c r="CT404" s="1186"/>
      <c r="CU404" s="1186"/>
      <c r="CV404" s="1186"/>
      <c r="CW404" s="1186"/>
      <c r="CX404" s="1186"/>
      <c r="CY404" s="1186"/>
      <c r="CZ404" s="1186"/>
      <c r="DA404" s="1186"/>
      <c r="DB404" s="1186"/>
      <c r="DC404" s="1186"/>
      <c r="DD404" s="1186"/>
      <c r="DE404" s="1186"/>
      <c r="DF404" s="1186"/>
      <c r="DG404" s="1186"/>
      <c r="DH404" s="1186"/>
      <c r="DI404" s="1186"/>
      <c r="DJ404" s="1186"/>
      <c r="DK404" s="1186"/>
      <c r="DL404" s="1186"/>
      <c r="DM404" s="1186"/>
      <c r="DN404" s="1186"/>
      <c r="DO404" s="1186"/>
      <c r="DP404" s="1186"/>
      <c r="DQ404" s="1186"/>
      <c r="DR404" s="1186"/>
      <c r="DS404" s="1186"/>
      <c r="DT404" s="1186"/>
      <c r="DU404" s="1186"/>
      <c r="DV404" s="1186"/>
      <c r="DW404" s="1186"/>
      <c r="DX404" s="1186"/>
      <c r="DY404" s="1186"/>
      <c r="DZ404" s="1186"/>
      <c r="EA404" s="1186"/>
      <c r="EB404" s="1186"/>
      <c r="EC404" s="1186"/>
      <c r="ED404" s="1186"/>
      <c r="EE404" s="1186"/>
      <c r="EF404" s="1186"/>
      <c r="EG404" s="1186"/>
      <c r="EH404" s="1186"/>
      <c r="EI404" s="1186"/>
      <c r="EJ404" s="1186"/>
      <c r="EK404" s="1197"/>
      <c r="EL404" s="1198"/>
      <c r="EM404" s="1186"/>
      <c r="EN404" s="1186"/>
      <c r="EO404" s="1186"/>
      <c r="EP404" s="1186"/>
      <c r="EQ404" s="1186"/>
      <c r="ER404" s="1186"/>
      <c r="ES404" s="1186"/>
      <c r="ET404" s="1186"/>
      <c r="EU404" s="1186"/>
      <c r="EV404" s="1186"/>
      <c r="EW404" s="1186"/>
      <c r="EX404" s="1186"/>
      <c r="EY404" s="1186"/>
      <c r="EZ404" s="1186"/>
      <c r="FA404" s="1186"/>
      <c r="FB404" s="1186"/>
      <c r="FC404" s="1209"/>
      <c r="FD404" s="1186"/>
      <c r="FE404" s="1186"/>
      <c r="FF404" s="1186"/>
      <c r="FG404" s="1186"/>
      <c r="FH404" s="1186"/>
      <c r="FI404" s="1186"/>
      <c r="FJ404" s="1186"/>
      <c r="FK404" s="1186"/>
      <c r="FL404" s="1209"/>
      <c r="FM404" s="1186"/>
      <c r="FN404" s="1186"/>
      <c r="FO404" s="1186"/>
      <c r="FP404" s="1186"/>
      <c r="FQ404" s="1186"/>
      <c r="FR404" s="1186"/>
      <c r="FS404" s="1186"/>
      <c r="FT404" s="1186"/>
      <c r="FU404" s="1186"/>
      <c r="FV404" s="1186"/>
      <c r="FW404" s="1186"/>
      <c r="FX404" s="1186"/>
      <c r="FY404" s="1186"/>
      <c r="FZ404" s="1186"/>
      <c r="GA404" s="1186"/>
      <c r="GB404" s="1186"/>
      <c r="GC404" s="1186"/>
      <c r="GD404" s="1186"/>
      <c r="GE404" s="1186"/>
      <c r="GF404" s="1186"/>
      <c r="GG404" s="1186"/>
      <c r="GH404" s="1186"/>
      <c r="GI404" s="1186"/>
      <c r="GJ404" s="1186"/>
      <c r="GK404" s="1186"/>
      <c r="GL404" s="1186"/>
      <c r="GM404" s="1186"/>
      <c r="GN404" s="1186"/>
      <c r="GO404" s="1186"/>
      <c r="GP404" s="1186"/>
      <c r="GQ404" s="1186"/>
      <c r="GR404" s="1186"/>
      <c r="GS404" s="1186"/>
      <c r="GT404" s="1186"/>
      <c r="GU404" s="1186"/>
      <c r="GV404" s="1186"/>
      <c r="GW404" s="1186"/>
      <c r="GX404" s="1186"/>
      <c r="GY404" s="1218"/>
      <c r="GZ404" s="364">
        <f t="shared" si="324"/>
        <v>0</v>
      </c>
      <c r="HA404" s="365">
        <f t="shared" si="342"/>
        <v>0</v>
      </c>
      <c r="HB404" s="366">
        <f t="shared" si="326"/>
        <v>0</v>
      </c>
      <c r="HC404" s="366">
        <v>500</v>
      </c>
      <c r="HD404" s="365">
        <v>184</v>
      </c>
      <c r="HE404" s="365">
        <v>1964</v>
      </c>
      <c r="HF404" s="54"/>
      <c r="HG404" s="851"/>
      <c r="HH404" s="851"/>
      <c r="HI404" s="709">
        <f t="shared" si="317"/>
        <v>0</v>
      </c>
      <c r="HJ404" s="852"/>
      <c r="HK404" s="852">
        <v>11.52</v>
      </c>
      <c r="HL404" s="738" t="e">
        <f t="shared" si="327"/>
        <v>#DIV/0!</v>
      </c>
      <c r="HM404" s="853"/>
      <c r="HN404" s="853"/>
      <c r="HO404" s="853">
        <v>11.52</v>
      </c>
      <c r="HP404" s="740">
        <f t="shared" si="333"/>
        <v>0</v>
      </c>
      <c r="HQ404" s="738"/>
      <c r="HR404" s="854"/>
      <c r="HS404" s="742">
        <v>44927</v>
      </c>
      <c r="HT404" s="739">
        <f ca="1" t="shared" si="329"/>
        <v>5</v>
      </c>
      <c r="HU404" s="739">
        <f ca="1" t="shared" si="330"/>
        <v>150</v>
      </c>
      <c r="HV404" s="853">
        <v>0</v>
      </c>
      <c r="HW404" s="739">
        <f t="shared" si="319"/>
        <v>0</v>
      </c>
      <c r="HX404" s="761" t="e">
        <f t="shared" si="320"/>
        <v>#DIV/0!</v>
      </c>
      <c r="HY404" s="739" t="e">
        <f ca="1" t="shared" si="321"/>
        <v>#DIV/0!</v>
      </c>
      <c r="HZ404" s="739">
        <f t="shared" si="322"/>
        <v>0</v>
      </c>
      <c r="IA404" s="853"/>
      <c r="IB404" s="739">
        <f ca="1" t="shared" si="334"/>
        <v>0</v>
      </c>
      <c r="IC404" s="769">
        <f ca="1" t="shared" si="335"/>
        <v>0</v>
      </c>
      <c r="ID404" s="769" t="e">
        <f ca="1" t="shared" si="336"/>
        <v>#DIV/0!</v>
      </c>
      <c r="IE404" s="853"/>
      <c r="IF404" s="853"/>
      <c r="IG404" s="853"/>
      <c r="IH404" s="853"/>
      <c r="II404" s="853"/>
      <c r="IJ404" s="853"/>
      <c r="IK404" s="853"/>
      <c r="IL404" s="743"/>
      <c r="IM404" s="743"/>
      <c r="IN404" s="743"/>
      <c r="IO404" s="743"/>
      <c r="IP404" s="743"/>
      <c r="IQ404" s="739"/>
      <c r="IR404" s="739"/>
      <c r="IS404" s="739"/>
      <c r="IT404" s="739"/>
      <c r="IU404" s="739"/>
      <c r="IV404" s="739"/>
      <c r="IW404" s="739"/>
      <c r="IX404" s="739"/>
      <c r="IY404" s="739"/>
      <c r="IZ404" s="739"/>
      <c r="JA404" s="739"/>
      <c r="JB404" s="743">
        <v>0</v>
      </c>
      <c r="JC404" s="743">
        <v>348</v>
      </c>
      <c r="JD404" s="743">
        <v>152</v>
      </c>
      <c r="JE404" s="743">
        <v>0</v>
      </c>
      <c r="JF404" s="743">
        <v>0</v>
      </c>
      <c r="JG404" s="739">
        <v>0</v>
      </c>
      <c r="JH404" s="739">
        <v>0</v>
      </c>
      <c r="JI404" s="739">
        <v>0</v>
      </c>
      <c r="JJ404" s="739">
        <v>0</v>
      </c>
      <c r="JK404" s="739">
        <v>0</v>
      </c>
      <c r="JL404" s="739">
        <v>0</v>
      </c>
      <c r="JM404" s="739">
        <v>0</v>
      </c>
      <c r="JN404" s="28">
        <f t="shared" si="331"/>
        <v>500</v>
      </c>
      <c r="JO404" s="28">
        <f t="shared" si="332"/>
        <v>0</v>
      </c>
      <c r="JP404" s="28"/>
      <c r="JQ404" s="28"/>
      <c r="JR404" s="28"/>
      <c r="JS404" s="28"/>
      <c r="JT404" s="28"/>
      <c r="JU404" s="28"/>
      <c r="JV404" s="28"/>
      <c r="JW404" s="28"/>
      <c r="JX404" s="28"/>
      <c r="JY404" s="28"/>
      <c r="JZ404" s="28"/>
      <c r="KA404" s="28"/>
      <c r="KB404" s="28"/>
      <c r="KC404" s="28"/>
      <c r="KD404" s="28"/>
      <c r="KE404" s="824"/>
    </row>
    <row r="405" s="786" customFormat="1" hidden="1" customHeight="1" spans="1:291">
      <c r="A405" s="847" t="s">
        <v>1334</v>
      </c>
      <c r="B405" s="343"/>
      <c r="C405" s="95" t="s">
        <v>2307</v>
      </c>
      <c r="D405" s="95" t="s">
        <v>2308</v>
      </c>
      <c r="E405" s="411"/>
      <c r="F405" s="1264" t="s">
        <v>720</v>
      </c>
      <c r="G405" s="855" t="s">
        <v>721</v>
      </c>
      <c r="H405" s="1265" t="s">
        <v>722</v>
      </c>
      <c r="I405" s="99">
        <f t="shared" si="323"/>
        <v>0</v>
      </c>
      <c r="J405" s="1269">
        <v>414</v>
      </c>
      <c r="K405" s="1130">
        <f t="shared" si="339"/>
        <v>414</v>
      </c>
      <c r="L405" s="1131">
        <f t="shared" si="340"/>
        <v>414</v>
      </c>
      <c r="M405" s="1132"/>
      <c r="N405" s="1133"/>
      <c r="O405" s="1139"/>
      <c r="P405" s="1138">
        <f t="shared" si="337"/>
        <v>0</v>
      </c>
      <c r="Q405" s="1154">
        <f t="shared" si="338"/>
        <v>0</v>
      </c>
      <c r="R405" s="1156"/>
      <c r="S405" s="1237"/>
      <c r="T405" s="1237"/>
      <c r="U405" s="1237"/>
      <c r="V405" s="1237"/>
      <c r="W405" s="1237"/>
      <c r="X405" s="1237"/>
      <c r="Y405" s="1237"/>
      <c r="Z405" s="1237"/>
      <c r="AA405" s="1156"/>
      <c r="AB405" s="1167"/>
      <c r="AC405" s="1156"/>
      <c r="AD405" s="1156"/>
      <c r="AE405" s="1156"/>
      <c r="AF405" s="1156"/>
      <c r="AG405" s="1156"/>
      <c r="AH405" s="1156"/>
      <c r="AI405" s="1156"/>
      <c r="AJ405" s="1156"/>
      <c r="AK405" s="1156"/>
      <c r="AL405" s="1156"/>
      <c r="AM405" s="1156"/>
      <c r="AN405" s="1156"/>
      <c r="AO405" s="1156"/>
      <c r="AP405" s="1156"/>
      <c r="AQ405" s="1156"/>
      <c r="AR405" s="1156"/>
      <c r="AS405" s="1179"/>
      <c r="AT405" s="1177"/>
      <c r="AU405" s="1178"/>
      <c r="AV405" s="1178"/>
      <c r="AW405" s="1178"/>
      <c r="AX405" s="1178"/>
      <c r="AY405" s="1178"/>
      <c r="AZ405" s="1178"/>
      <c r="BA405" s="1178"/>
      <c r="BB405" s="1178"/>
      <c r="BC405" s="1178"/>
      <c r="BD405" s="1178"/>
      <c r="BE405" s="1178"/>
      <c r="BF405" s="1178"/>
      <c r="BG405" s="1178"/>
      <c r="BH405" s="1178"/>
      <c r="BI405" s="1178"/>
      <c r="BJ405" s="1178"/>
      <c r="BK405" s="1186"/>
      <c r="BL405" s="1187">
        <v>-414</v>
      </c>
      <c r="BM405" s="1187"/>
      <c r="BN405" s="1187"/>
      <c r="BO405" s="1187"/>
      <c r="BP405" s="1187"/>
      <c r="BQ405" s="1187"/>
      <c r="BR405" s="1187"/>
      <c r="BS405" s="1187"/>
      <c r="BT405" s="1187"/>
      <c r="BU405" s="1187"/>
      <c r="BV405" s="1191"/>
      <c r="BW405" s="1186"/>
      <c r="BX405" s="1186"/>
      <c r="BY405" s="1186"/>
      <c r="BZ405" s="1186"/>
      <c r="CA405" s="1186"/>
      <c r="CB405" s="1186"/>
      <c r="CC405" s="1186"/>
      <c r="CD405" s="1186"/>
      <c r="CE405" s="1186"/>
      <c r="CF405" s="1186"/>
      <c r="CG405" s="1186"/>
      <c r="CH405" s="1186"/>
      <c r="CI405" s="1186"/>
      <c r="CJ405" s="1186"/>
      <c r="CK405" s="1186"/>
      <c r="CL405" s="1186"/>
      <c r="CM405" s="1186"/>
      <c r="CN405" s="1186"/>
      <c r="CO405" s="1186"/>
      <c r="CP405" s="1186"/>
      <c r="CQ405" s="1186"/>
      <c r="CR405" s="1186"/>
      <c r="CS405" s="1186"/>
      <c r="CT405" s="1186"/>
      <c r="CU405" s="1186"/>
      <c r="CV405" s="1186"/>
      <c r="CW405" s="1186"/>
      <c r="CX405" s="1186"/>
      <c r="CY405" s="1186"/>
      <c r="CZ405" s="1186"/>
      <c r="DA405" s="1186"/>
      <c r="DB405" s="1186"/>
      <c r="DC405" s="1186"/>
      <c r="DD405" s="1186"/>
      <c r="DE405" s="1186"/>
      <c r="DF405" s="1186"/>
      <c r="DG405" s="1186"/>
      <c r="DH405" s="1186"/>
      <c r="DI405" s="1186"/>
      <c r="DJ405" s="1186"/>
      <c r="DK405" s="1186"/>
      <c r="DL405" s="1186"/>
      <c r="DM405" s="1186"/>
      <c r="DN405" s="1186"/>
      <c r="DO405" s="1186"/>
      <c r="DP405" s="1186"/>
      <c r="DQ405" s="1186"/>
      <c r="DR405" s="1186"/>
      <c r="DS405" s="1186"/>
      <c r="DT405" s="1186"/>
      <c r="DU405" s="1186"/>
      <c r="DV405" s="1186"/>
      <c r="DW405" s="1186"/>
      <c r="DX405" s="1186"/>
      <c r="DY405" s="1186"/>
      <c r="DZ405" s="1186"/>
      <c r="EA405" s="1186"/>
      <c r="EB405" s="1186"/>
      <c r="EC405" s="1186"/>
      <c r="ED405" s="1186"/>
      <c r="EE405" s="1186"/>
      <c r="EF405" s="1186"/>
      <c r="EG405" s="1186"/>
      <c r="EH405" s="1186"/>
      <c r="EI405" s="1186"/>
      <c r="EJ405" s="1186"/>
      <c r="EK405" s="1197"/>
      <c r="EL405" s="1198"/>
      <c r="EM405" s="1186"/>
      <c r="EN405" s="1186"/>
      <c r="EO405" s="1186"/>
      <c r="EP405" s="1186"/>
      <c r="EQ405" s="1186"/>
      <c r="ER405" s="1186"/>
      <c r="ES405" s="1186"/>
      <c r="ET405" s="1186"/>
      <c r="EU405" s="1186"/>
      <c r="EV405" s="1186"/>
      <c r="EW405" s="1186"/>
      <c r="EX405" s="1186"/>
      <c r="EY405" s="1186"/>
      <c r="EZ405" s="1186"/>
      <c r="FA405" s="1186"/>
      <c r="FB405" s="1186"/>
      <c r="FC405" s="1209"/>
      <c r="FD405" s="1186"/>
      <c r="FE405" s="1186"/>
      <c r="FF405" s="1186"/>
      <c r="FG405" s="1186"/>
      <c r="FH405" s="1186"/>
      <c r="FI405" s="1186"/>
      <c r="FJ405" s="1186"/>
      <c r="FK405" s="1186"/>
      <c r="FL405" s="1209"/>
      <c r="FM405" s="1186"/>
      <c r="FN405" s="1186"/>
      <c r="FO405" s="1186"/>
      <c r="FP405" s="1186"/>
      <c r="FQ405" s="1186"/>
      <c r="FR405" s="1186"/>
      <c r="FS405" s="1186"/>
      <c r="FT405" s="1186"/>
      <c r="FU405" s="1186"/>
      <c r="FV405" s="1186"/>
      <c r="FW405" s="1186"/>
      <c r="FX405" s="1186"/>
      <c r="FY405" s="1186"/>
      <c r="FZ405" s="1186"/>
      <c r="GA405" s="1186"/>
      <c r="GB405" s="1186"/>
      <c r="GC405" s="1186"/>
      <c r="GD405" s="1186"/>
      <c r="GE405" s="1186"/>
      <c r="GF405" s="1186"/>
      <c r="GG405" s="1186"/>
      <c r="GH405" s="1186"/>
      <c r="GI405" s="1186"/>
      <c r="GJ405" s="1186"/>
      <c r="GK405" s="1186"/>
      <c r="GL405" s="1186"/>
      <c r="GM405" s="1186"/>
      <c r="GN405" s="1186"/>
      <c r="GO405" s="1186"/>
      <c r="GP405" s="1186"/>
      <c r="GQ405" s="1186"/>
      <c r="GR405" s="1186"/>
      <c r="GS405" s="1186"/>
      <c r="GT405" s="1186"/>
      <c r="GU405" s="1186"/>
      <c r="GV405" s="1186"/>
      <c r="GW405" s="1186"/>
      <c r="GX405" s="1186"/>
      <c r="GY405" s="1218"/>
      <c r="GZ405" s="364">
        <f t="shared" si="324"/>
        <v>0</v>
      </c>
      <c r="HA405" s="365">
        <f t="shared" si="342"/>
        <v>0</v>
      </c>
      <c r="HB405" s="366">
        <f t="shared" si="326"/>
        <v>0</v>
      </c>
      <c r="HC405" s="366">
        <v>550</v>
      </c>
      <c r="HD405" s="365">
        <v>2112</v>
      </c>
      <c r="HE405" s="365">
        <v>2536</v>
      </c>
      <c r="HF405" s="54"/>
      <c r="HG405" s="709"/>
      <c r="HH405" s="709"/>
      <c r="HI405" s="709">
        <f t="shared" si="317"/>
        <v>0</v>
      </c>
      <c r="HJ405" s="711"/>
      <c r="HK405" s="711">
        <v>2.66</v>
      </c>
      <c r="HL405" s="738" t="e">
        <f t="shared" si="327"/>
        <v>#DIV/0!</v>
      </c>
      <c r="HM405" s="743"/>
      <c r="HN405" s="743"/>
      <c r="HO405" s="743">
        <v>2.66</v>
      </c>
      <c r="HP405" s="740">
        <f t="shared" si="333"/>
        <v>1101.24</v>
      </c>
      <c r="HQ405" s="738"/>
      <c r="HR405" s="818"/>
      <c r="HS405" s="742">
        <v>44927</v>
      </c>
      <c r="HT405" s="739">
        <f ca="1" t="shared" si="329"/>
        <v>5</v>
      </c>
      <c r="HU405" s="739">
        <f ca="1" t="shared" si="330"/>
        <v>150</v>
      </c>
      <c r="HV405" s="743">
        <v>414</v>
      </c>
      <c r="HW405" s="739">
        <f t="shared" si="319"/>
        <v>0</v>
      </c>
      <c r="HX405" s="761">
        <f t="shared" si="320"/>
        <v>0</v>
      </c>
      <c r="HY405" s="739">
        <f ca="1" t="shared" si="321"/>
        <v>0</v>
      </c>
      <c r="HZ405" s="739">
        <f t="shared" si="322"/>
        <v>414</v>
      </c>
      <c r="IA405" s="743"/>
      <c r="IB405" s="739">
        <f ca="1" t="shared" si="334"/>
        <v>0</v>
      </c>
      <c r="IC405" s="769">
        <f ca="1" t="shared" si="335"/>
        <v>0</v>
      </c>
      <c r="ID405" s="769" t="e">
        <f ca="1" t="shared" si="336"/>
        <v>#DIV/0!</v>
      </c>
      <c r="IE405" s="743"/>
      <c r="IF405" s="743"/>
      <c r="IG405" s="743"/>
      <c r="IH405" s="743"/>
      <c r="II405" s="743"/>
      <c r="IJ405" s="743"/>
      <c r="IK405" s="743"/>
      <c r="IL405" s="743"/>
      <c r="IM405" s="743"/>
      <c r="IN405" s="743"/>
      <c r="IO405" s="743"/>
      <c r="IP405" s="743"/>
      <c r="IQ405" s="739"/>
      <c r="IR405" s="739"/>
      <c r="IS405" s="739"/>
      <c r="IT405" s="739"/>
      <c r="IU405" s="739"/>
      <c r="IV405" s="739"/>
      <c r="IW405" s="739"/>
      <c r="IX405" s="739"/>
      <c r="IY405" s="739"/>
      <c r="IZ405" s="739"/>
      <c r="JA405" s="739"/>
      <c r="JB405" s="743">
        <v>0</v>
      </c>
      <c r="JC405" s="743">
        <v>300</v>
      </c>
      <c r="JD405" s="743">
        <v>0</v>
      </c>
      <c r="JE405" s="743">
        <v>100</v>
      </c>
      <c r="JF405" s="743">
        <v>0</v>
      </c>
      <c r="JG405" s="739">
        <v>0</v>
      </c>
      <c r="JH405" s="739">
        <v>0</v>
      </c>
      <c r="JI405" s="739">
        <v>0</v>
      </c>
      <c r="JJ405" s="739">
        <v>100</v>
      </c>
      <c r="JK405" s="739">
        <v>0</v>
      </c>
      <c r="JL405" s="739">
        <v>0</v>
      </c>
      <c r="JM405" s="739">
        <v>50</v>
      </c>
      <c r="JN405" s="28">
        <f t="shared" si="331"/>
        <v>550</v>
      </c>
      <c r="JO405" s="28">
        <f t="shared" si="332"/>
        <v>0</v>
      </c>
      <c r="JP405" s="28"/>
      <c r="JQ405" s="28"/>
      <c r="JR405" s="28"/>
      <c r="JS405" s="28"/>
      <c r="JT405" s="28"/>
      <c r="JU405" s="28"/>
      <c r="JV405" s="28"/>
      <c r="JW405" s="28"/>
      <c r="JX405" s="28"/>
      <c r="JY405" s="28"/>
      <c r="JZ405" s="28"/>
      <c r="KA405" s="28"/>
      <c r="KB405" s="28"/>
      <c r="KC405" s="28"/>
      <c r="KD405" s="28"/>
      <c r="KE405" s="824"/>
    </row>
    <row r="406" s="786" customFormat="1" hidden="1" customHeight="1" spans="1:291">
      <c r="A406" s="847" t="s">
        <v>1334</v>
      </c>
      <c r="B406" s="343"/>
      <c r="C406" s="95" t="s">
        <v>2307</v>
      </c>
      <c r="D406" s="95" t="s">
        <v>2308</v>
      </c>
      <c r="E406" s="411"/>
      <c r="F406" s="1264" t="s">
        <v>723</v>
      </c>
      <c r="G406" s="855" t="s">
        <v>724</v>
      </c>
      <c r="H406" s="1265" t="s">
        <v>725</v>
      </c>
      <c r="I406" s="99">
        <f t="shared" si="323"/>
        <v>0</v>
      </c>
      <c r="J406" s="1269">
        <v>881</v>
      </c>
      <c r="K406" s="1130">
        <f t="shared" si="339"/>
        <v>881</v>
      </c>
      <c r="L406" s="1131">
        <f t="shared" si="340"/>
        <v>881</v>
      </c>
      <c r="M406" s="1132"/>
      <c r="N406" s="1133"/>
      <c r="O406" s="1139"/>
      <c r="P406" s="1138">
        <f t="shared" si="337"/>
        <v>0</v>
      </c>
      <c r="Q406" s="1154">
        <f t="shared" si="338"/>
        <v>0</v>
      </c>
      <c r="R406" s="1156"/>
      <c r="S406" s="1237"/>
      <c r="T406" s="1237"/>
      <c r="U406" s="1237"/>
      <c r="V406" s="1237"/>
      <c r="W406" s="1237"/>
      <c r="X406" s="1237"/>
      <c r="Y406" s="1237"/>
      <c r="Z406" s="1237"/>
      <c r="AA406" s="1156"/>
      <c r="AB406" s="1167"/>
      <c r="AC406" s="1156"/>
      <c r="AD406" s="1156"/>
      <c r="AE406" s="1156"/>
      <c r="AF406" s="1156"/>
      <c r="AG406" s="1156"/>
      <c r="AH406" s="1156"/>
      <c r="AI406" s="1156"/>
      <c r="AJ406" s="1156"/>
      <c r="AK406" s="1156"/>
      <c r="AL406" s="1156"/>
      <c r="AM406" s="1156"/>
      <c r="AN406" s="1156"/>
      <c r="AO406" s="1156"/>
      <c r="AP406" s="1156"/>
      <c r="AQ406" s="1156"/>
      <c r="AR406" s="1156"/>
      <c r="AS406" s="1179"/>
      <c r="AT406" s="1177"/>
      <c r="AU406" s="1178"/>
      <c r="AV406" s="1178"/>
      <c r="AW406" s="1178"/>
      <c r="AX406" s="1178"/>
      <c r="AY406" s="1178"/>
      <c r="AZ406" s="1178"/>
      <c r="BA406" s="1178"/>
      <c r="BB406" s="1178"/>
      <c r="BC406" s="1178"/>
      <c r="BD406" s="1178"/>
      <c r="BE406" s="1178"/>
      <c r="BF406" s="1178"/>
      <c r="BG406" s="1178"/>
      <c r="BH406" s="1178"/>
      <c r="BI406" s="1178"/>
      <c r="BJ406" s="1178"/>
      <c r="BK406" s="1186"/>
      <c r="BL406" s="1187">
        <v>-881</v>
      </c>
      <c r="BM406" s="1187"/>
      <c r="BN406" s="1187"/>
      <c r="BO406" s="1187"/>
      <c r="BP406" s="1187"/>
      <c r="BQ406" s="1187"/>
      <c r="BR406" s="1187"/>
      <c r="BS406" s="1187"/>
      <c r="BT406" s="1187"/>
      <c r="BU406" s="1187"/>
      <c r="BV406" s="1191"/>
      <c r="BW406" s="1186"/>
      <c r="BX406" s="1186"/>
      <c r="BY406" s="1186"/>
      <c r="BZ406" s="1186"/>
      <c r="CA406" s="1186"/>
      <c r="CB406" s="1186"/>
      <c r="CC406" s="1186"/>
      <c r="CD406" s="1186"/>
      <c r="CE406" s="1186"/>
      <c r="CF406" s="1186"/>
      <c r="CG406" s="1186"/>
      <c r="CH406" s="1186"/>
      <c r="CI406" s="1186"/>
      <c r="CJ406" s="1186"/>
      <c r="CK406" s="1186"/>
      <c r="CL406" s="1186"/>
      <c r="CM406" s="1186"/>
      <c r="CN406" s="1186"/>
      <c r="CO406" s="1186"/>
      <c r="CP406" s="1186"/>
      <c r="CQ406" s="1186"/>
      <c r="CR406" s="1186"/>
      <c r="CS406" s="1186"/>
      <c r="CT406" s="1186"/>
      <c r="CU406" s="1186"/>
      <c r="CV406" s="1186"/>
      <c r="CW406" s="1186"/>
      <c r="CX406" s="1186"/>
      <c r="CY406" s="1186"/>
      <c r="CZ406" s="1186"/>
      <c r="DA406" s="1186"/>
      <c r="DB406" s="1186"/>
      <c r="DC406" s="1186"/>
      <c r="DD406" s="1186"/>
      <c r="DE406" s="1186"/>
      <c r="DF406" s="1186"/>
      <c r="DG406" s="1186"/>
      <c r="DH406" s="1186"/>
      <c r="DI406" s="1186"/>
      <c r="DJ406" s="1186"/>
      <c r="DK406" s="1186"/>
      <c r="DL406" s="1186"/>
      <c r="DM406" s="1186"/>
      <c r="DN406" s="1186"/>
      <c r="DO406" s="1186"/>
      <c r="DP406" s="1186"/>
      <c r="DQ406" s="1186"/>
      <c r="DR406" s="1186"/>
      <c r="DS406" s="1186"/>
      <c r="DT406" s="1186"/>
      <c r="DU406" s="1186"/>
      <c r="DV406" s="1186"/>
      <c r="DW406" s="1186"/>
      <c r="DX406" s="1186"/>
      <c r="DY406" s="1186"/>
      <c r="DZ406" s="1186"/>
      <c r="EA406" s="1186"/>
      <c r="EB406" s="1186"/>
      <c r="EC406" s="1186"/>
      <c r="ED406" s="1186"/>
      <c r="EE406" s="1186"/>
      <c r="EF406" s="1186"/>
      <c r="EG406" s="1186"/>
      <c r="EH406" s="1186"/>
      <c r="EI406" s="1186"/>
      <c r="EJ406" s="1186"/>
      <c r="EK406" s="1197"/>
      <c r="EL406" s="1198"/>
      <c r="EM406" s="1186"/>
      <c r="EN406" s="1186"/>
      <c r="EO406" s="1186"/>
      <c r="EP406" s="1186"/>
      <c r="EQ406" s="1186"/>
      <c r="ER406" s="1186"/>
      <c r="ES406" s="1186"/>
      <c r="ET406" s="1186"/>
      <c r="EU406" s="1186"/>
      <c r="EV406" s="1186"/>
      <c r="EW406" s="1186"/>
      <c r="EX406" s="1186"/>
      <c r="EY406" s="1186"/>
      <c r="EZ406" s="1186"/>
      <c r="FA406" s="1186"/>
      <c r="FB406" s="1186"/>
      <c r="FC406" s="1209"/>
      <c r="FD406" s="1186"/>
      <c r="FE406" s="1186"/>
      <c r="FF406" s="1186"/>
      <c r="FG406" s="1186"/>
      <c r="FH406" s="1186"/>
      <c r="FI406" s="1186"/>
      <c r="FJ406" s="1186"/>
      <c r="FK406" s="1186"/>
      <c r="FL406" s="1209"/>
      <c r="FM406" s="1186"/>
      <c r="FN406" s="1186"/>
      <c r="FO406" s="1186"/>
      <c r="FP406" s="1186"/>
      <c r="FQ406" s="1186"/>
      <c r="FR406" s="1186"/>
      <c r="FS406" s="1186"/>
      <c r="FT406" s="1186"/>
      <c r="FU406" s="1186"/>
      <c r="FV406" s="1186"/>
      <c r="FW406" s="1186"/>
      <c r="FX406" s="1186"/>
      <c r="FY406" s="1186"/>
      <c r="FZ406" s="1186"/>
      <c r="GA406" s="1186"/>
      <c r="GB406" s="1186"/>
      <c r="GC406" s="1186"/>
      <c r="GD406" s="1186"/>
      <c r="GE406" s="1186"/>
      <c r="GF406" s="1186"/>
      <c r="GG406" s="1186"/>
      <c r="GH406" s="1186"/>
      <c r="GI406" s="1186"/>
      <c r="GJ406" s="1186"/>
      <c r="GK406" s="1186"/>
      <c r="GL406" s="1186"/>
      <c r="GM406" s="1186"/>
      <c r="GN406" s="1186"/>
      <c r="GO406" s="1186"/>
      <c r="GP406" s="1186"/>
      <c r="GQ406" s="1186"/>
      <c r="GR406" s="1186"/>
      <c r="GS406" s="1186"/>
      <c r="GT406" s="1186"/>
      <c r="GU406" s="1186"/>
      <c r="GV406" s="1186"/>
      <c r="GW406" s="1186"/>
      <c r="GX406" s="1186"/>
      <c r="GY406" s="1218"/>
      <c r="GZ406" s="364">
        <f t="shared" si="324"/>
        <v>0</v>
      </c>
      <c r="HA406" s="365">
        <f t="shared" si="342"/>
        <v>0</v>
      </c>
      <c r="HB406" s="366">
        <f t="shared" si="326"/>
        <v>0</v>
      </c>
      <c r="HC406" s="366">
        <v>400</v>
      </c>
      <c r="HD406" s="365">
        <v>2124</v>
      </c>
      <c r="HE406" s="365">
        <v>2728</v>
      </c>
      <c r="HF406" s="54"/>
      <c r="HG406" s="709"/>
      <c r="HH406" s="709"/>
      <c r="HI406" s="709">
        <f t="shared" si="317"/>
        <v>0</v>
      </c>
      <c r="HJ406" s="711"/>
      <c r="HK406" s="711">
        <v>2.9</v>
      </c>
      <c r="HL406" s="738" t="e">
        <f t="shared" si="327"/>
        <v>#DIV/0!</v>
      </c>
      <c r="HM406" s="743"/>
      <c r="HN406" s="743"/>
      <c r="HO406" s="743">
        <v>2.9</v>
      </c>
      <c r="HP406" s="740">
        <f t="shared" si="333"/>
        <v>2554.9</v>
      </c>
      <c r="HQ406" s="738"/>
      <c r="HR406" s="818"/>
      <c r="HS406" s="742">
        <v>44927</v>
      </c>
      <c r="HT406" s="739">
        <f ca="1" t="shared" si="329"/>
        <v>5</v>
      </c>
      <c r="HU406" s="739">
        <f ca="1" t="shared" si="330"/>
        <v>150</v>
      </c>
      <c r="HV406" s="743">
        <v>881</v>
      </c>
      <c r="HW406" s="739">
        <f t="shared" si="319"/>
        <v>0</v>
      </c>
      <c r="HX406" s="761">
        <f t="shared" si="320"/>
        <v>0</v>
      </c>
      <c r="HY406" s="739">
        <f ca="1" t="shared" si="321"/>
        <v>0</v>
      </c>
      <c r="HZ406" s="739">
        <f t="shared" si="322"/>
        <v>881</v>
      </c>
      <c r="IA406" s="743"/>
      <c r="IB406" s="739">
        <f ca="1" t="shared" si="334"/>
        <v>0</v>
      </c>
      <c r="IC406" s="769">
        <f ca="1" t="shared" si="335"/>
        <v>0</v>
      </c>
      <c r="ID406" s="769" t="e">
        <f ca="1" t="shared" si="336"/>
        <v>#DIV/0!</v>
      </c>
      <c r="IE406" s="743"/>
      <c r="IF406" s="743"/>
      <c r="IG406" s="743"/>
      <c r="IH406" s="743"/>
      <c r="II406" s="743"/>
      <c r="IJ406" s="743"/>
      <c r="IK406" s="743"/>
      <c r="IL406" s="743"/>
      <c r="IM406" s="743"/>
      <c r="IN406" s="743"/>
      <c r="IO406" s="743"/>
      <c r="IP406" s="743"/>
      <c r="IQ406" s="739"/>
      <c r="IR406" s="739"/>
      <c r="IS406" s="739"/>
      <c r="IT406" s="739"/>
      <c r="IU406" s="739"/>
      <c r="IV406" s="739"/>
      <c r="IW406" s="739"/>
      <c r="IX406" s="739"/>
      <c r="IY406" s="739"/>
      <c r="IZ406" s="739"/>
      <c r="JA406" s="739"/>
      <c r="JB406" s="743">
        <v>0</v>
      </c>
      <c r="JC406" s="743">
        <v>200</v>
      </c>
      <c r="JD406" s="743">
        <v>0</v>
      </c>
      <c r="JE406" s="743">
        <v>100</v>
      </c>
      <c r="JF406" s="743">
        <v>0</v>
      </c>
      <c r="JG406" s="739">
        <v>0</v>
      </c>
      <c r="JH406" s="739">
        <v>0</v>
      </c>
      <c r="JI406" s="739">
        <v>0</v>
      </c>
      <c r="JJ406" s="739">
        <v>100</v>
      </c>
      <c r="JK406" s="739">
        <v>0</v>
      </c>
      <c r="JL406" s="739">
        <v>0</v>
      </c>
      <c r="JM406" s="739">
        <v>0</v>
      </c>
      <c r="JN406" s="28">
        <f t="shared" si="331"/>
        <v>400</v>
      </c>
      <c r="JO406" s="28">
        <f t="shared" si="332"/>
        <v>0</v>
      </c>
      <c r="JP406" s="28"/>
      <c r="JQ406" s="28"/>
      <c r="JR406" s="28"/>
      <c r="JS406" s="28"/>
      <c r="JT406" s="28"/>
      <c r="JU406" s="28"/>
      <c r="JV406" s="28"/>
      <c r="JW406" s="28"/>
      <c r="JX406" s="28"/>
      <c r="JY406" s="28"/>
      <c r="JZ406" s="28"/>
      <c r="KA406" s="28"/>
      <c r="KB406" s="28"/>
      <c r="KC406" s="28"/>
      <c r="KD406" s="28"/>
      <c r="KE406" s="824"/>
    </row>
    <row r="407" s="786" customFormat="1" hidden="1" customHeight="1" spans="1:291">
      <c r="A407" s="847" t="s">
        <v>1334</v>
      </c>
      <c r="B407" s="343"/>
      <c r="C407" s="95" t="s">
        <v>2307</v>
      </c>
      <c r="D407" s="95" t="s">
        <v>2308</v>
      </c>
      <c r="E407" s="411"/>
      <c r="F407" s="1264" t="s">
        <v>726</v>
      </c>
      <c r="G407" s="855" t="s">
        <v>727</v>
      </c>
      <c r="H407" s="1265" t="s">
        <v>728</v>
      </c>
      <c r="I407" s="99">
        <f t="shared" si="323"/>
        <v>0</v>
      </c>
      <c r="J407" s="1269">
        <v>836</v>
      </c>
      <c r="K407" s="1130">
        <f t="shared" si="339"/>
        <v>836</v>
      </c>
      <c r="L407" s="1131">
        <f t="shared" si="340"/>
        <v>836</v>
      </c>
      <c r="M407" s="1132"/>
      <c r="N407" s="1133"/>
      <c r="O407" s="1139"/>
      <c r="P407" s="1138">
        <f t="shared" si="337"/>
        <v>0</v>
      </c>
      <c r="Q407" s="1154">
        <f t="shared" si="338"/>
        <v>0</v>
      </c>
      <c r="R407" s="1156"/>
      <c r="S407" s="1237"/>
      <c r="T407" s="1237"/>
      <c r="U407" s="1237"/>
      <c r="V407" s="1237"/>
      <c r="W407" s="1237"/>
      <c r="X407" s="1237"/>
      <c r="Y407" s="1237"/>
      <c r="Z407" s="1237"/>
      <c r="AA407" s="1156"/>
      <c r="AB407" s="1167"/>
      <c r="AC407" s="1156"/>
      <c r="AD407" s="1156"/>
      <c r="AE407" s="1156"/>
      <c r="AF407" s="1156"/>
      <c r="AG407" s="1156"/>
      <c r="AH407" s="1156"/>
      <c r="AI407" s="1156"/>
      <c r="AJ407" s="1156"/>
      <c r="AK407" s="1156"/>
      <c r="AL407" s="1156"/>
      <c r="AM407" s="1156"/>
      <c r="AN407" s="1156"/>
      <c r="AO407" s="1156"/>
      <c r="AP407" s="1156"/>
      <c r="AQ407" s="1156"/>
      <c r="AR407" s="1156"/>
      <c r="AS407" s="1179"/>
      <c r="AT407" s="1177"/>
      <c r="AU407" s="1178"/>
      <c r="AV407" s="1178"/>
      <c r="AW407" s="1178"/>
      <c r="AX407" s="1178"/>
      <c r="AY407" s="1178"/>
      <c r="AZ407" s="1178"/>
      <c r="BA407" s="1178"/>
      <c r="BB407" s="1178"/>
      <c r="BC407" s="1178"/>
      <c r="BD407" s="1178"/>
      <c r="BE407" s="1178"/>
      <c r="BF407" s="1178"/>
      <c r="BG407" s="1178"/>
      <c r="BH407" s="1178"/>
      <c r="BI407" s="1178"/>
      <c r="BJ407" s="1178"/>
      <c r="BK407" s="1186"/>
      <c r="BL407" s="1187">
        <v>-836</v>
      </c>
      <c r="BM407" s="1187"/>
      <c r="BN407" s="1187"/>
      <c r="BO407" s="1187"/>
      <c r="BP407" s="1187"/>
      <c r="BQ407" s="1187"/>
      <c r="BR407" s="1187"/>
      <c r="BS407" s="1187"/>
      <c r="BT407" s="1187"/>
      <c r="BU407" s="1187"/>
      <c r="BV407" s="1191"/>
      <c r="BW407" s="1186"/>
      <c r="BX407" s="1186"/>
      <c r="BY407" s="1186"/>
      <c r="BZ407" s="1186"/>
      <c r="CA407" s="1186"/>
      <c r="CB407" s="1186"/>
      <c r="CC407" s="1186"/>
      <c r="CD407" s="1186"/>
      <c r="CE407" s="1186"/>
      <c r="CF407" s="1186"/>
      <c r="CG407" s="1186"/>
      <c r="CH407" s="1186"/>
      <c r="CI407" s="1186"/>
      <c r="CJ407" s="1186"/>
      <c r="CK407" s="1186"/>
      <c r="CL407" s="1186"/>
      <c r="CM407" s="1186"/>
      <c r="CN407" s="1186"/>
      <c r="CO407" s="1186"/>
      <c r="CP407" s="1186"/>
      <c r="CQ407" s="1186"/>
      <c r="CR407" s="1186"/>
      <c r="CS407" s="1186"/>
      <c r="CT407" s="1186"/>
      <c r="CU407" s="1186"/>
      <c r="CV407" s="1186"/>
      <c r="CW407" s="1186"/>
      <c r="CX407" s="1186"/>
      <c r="CY407" s="1186"/>
      <c r="CZ407" s="1186"/>
      <c r="DA407" s="1186"/>
      <c r="DB407" s="1186"/>
      <c r="DC407" s="1186"/>
      <c r="DD407" s="1186"/>
      <c r="DE407" s="1186"/>
      <c r="DF407" s="1186"/>
      <c r="DG407" s="1186"/>
      <c r="DH407" s="1186"/>
      <c r="DI407" s="1186"/>
      <c r="DJ407" s="1186"/>
      <c r="DK407" s="1186"/>
      <c r="DL407" s="1186"/>
      <c r="DM407" s="1186"/>
      <c r="DN407" s="1186"/>
      <c r="DO407" s="1186"/>
      <c r="DP407" s="1186"/>
      <c r="DQ407" s="1186"/>
      <c r="DR407" s="1186"/>
      <c r="DS407" s="1186"/>
      <c r="DT407" s="1186"/>
      <c r="DU407" s="1186"/>
      <c r="DV407" s="1186"/>
      <c r="DW407" s="1186"/>
      <c r="DX407" s="1186"/>
      <c r="DY407" s="1186"/>
      <c r="DZ407" s="1186"/>
      <c r="EA407" s="1186"/>
      <c r="EB407" s="1186"/>
      <c r="EC407" s="1186"/>
      <c r="ED407" s="1186"/>
      <c r="EE407" s="1186"/>
      <c r="EF407" s="1186"/>
      <c r="EG407" s="1186"/>
      <c r="EH407" s="1186"/>
      <c r="EI407" s="1186"/>
      <c r="EJ407" s="1186"/>
      <c r="EK407" s="1197"/>
      <c r="EL407" s="1198"/>
      <c r="EM407" s="1186"/>
      <c r="EN407" s="1186"/>
      <c r="EO407" s="1186"/>
      <c r="EP407" s="1186"/>
      <c r="EQ407" s="1186"/>
      <c r="ER407" s="1186"/>
      <c r="ES407" s="1186"/>
      <c r="ET407" s="1186"/>
      <c r="EU407" s="1186"/>
      <c r="EV407" s="1186"/>
      <c r="EW407" s="1186"/>
      <c r="EX407" s="1186"/>
      <c r="EY407" s="1186"/>
      <c r="EZ407" s="1186"/>
      <c r="FA407" s="1186"/>
      <c r="FB407" s="1186"/>
      <c r="FC407" s="1209"/>
      <c r="FD407" s="1186"/>
      <c r="FE407" s="1186"/>
      <c r="FF407" s="1186"/>
      <c r="FG407" s="1186"/>
      <c r="FH407" s="1186"/>
      <c r="FI407" s="1186"/>
      <c r="FJ407" s="1186"/>
      <c r="FK407" s="1186"/>
      <c r="FL407" s="1209"/>
      <c r="FM407" s="1186"/>
      <c r="FN407" s="1186"/>
      <c r="FO407" s="1186"/>
      <c r="FP407" s="1186"/>
      <c r="FQ407" s="1186"/>
      <c r="FR407" s="1186"/>
      <c r="FS407" s="1186"/>
      <c r="FT407" s="1186"/>
      <c r="FU407" s="1186"/>
      <c r="FV407" s="1186"/>
      <c r="FW407" s="1186"/>
      <c r="FX407" s="1186"/>
      <c r="FY407" s="1186"/>
      <c r="FZ407" s="1186"/>
      <c r="GA407" s="1186"/>
      <c r="GB407" s="1186"/>
      <c r="GC407" s="1186"/>
      <c r="GD407" s="1186"/>
      <c r="GE407" s="1186"/>
      <c r="GF407" s="1186"/>
      <c r="GG407" s="1186"/>
      <c r="GH407" s="1186"/>
      <c r="GI407" s="1186"/>
      <c r="GJ407" s="1186"/>
      <c r="GK407" s="1186"/>
      <c r="GL407" s="1186"/>
      <c r="GM407" s="1186"/>
      <c r="GN407" s="1186"/>
      <c r="GO407" s="1186"/>
      <c r="GP407" s="1186"/>
      <c r="GQ407" s="1186"/>
      <c r="GR407" s="1186"/>
      <c r="GS407" s="1186"/>
      <c r="GT407" s="1186"/>
      <c r="GU407" s="1186"/>
      <c r="GV407" s="1186"/>
      <c r="GW407" s="1186"/>
      <c r="GX407" s="1186"/>
      <c r="GY407" s="1218"/>
      <c r="GZ407" s="364">
        <f t="shared" si="324"/>
        <v>0</v>
      </c>
      <c r="HA407" s="365">
        <f t="shared" si="342"/>
        <v>0</v>
      </c>
      <c r="HB407" s="366">
        <f t="shared" si="326"/>
        <v>0</v>
      </c>
      <c r="HC407" s="366">
        <v>364</v>
      </c>
      <c r="HD407" s="365">
        <v>2206</v>
      </c>
      <c r="HE407" s="365">
        <v>1652</v>
      </c>
      <c r="HF407" s="54"/>
      <c r="HG407" s="709"/>
      <c r="HH407" s="709"/>
      <c r="HI407" s="709">
        <f t="shared" si="317"/>
        <v>0</v>
      </c>
      <c r="HJ407" s="711"/>
      <c r="HK407" s="711">
        <v>4.2</v>
      </c>
      <c r="HL407" s="738" t="e">
        <f t="shared" si="327"/>
        <v>#DIV/0!</v>
      </c>
      <c r="HM407" s="743"/>
      <c r="HN407" s="743"/>
      <c r="HO407" s="743">
        <v>4.2</v>
      </c>
      <c r="HP407" s="740">
        <f t="shared" si="333"/>
        <v>3511.2</v>
      </c>
      <c r="HQ407" s="738"/>
      <c r="HR407" s="818"/>
      <c r="HS407" s="742">
        <v>44927</v>
      </c>
      <c r="HT407" s="739">
        <f ca="1" t="shared" si="329"/>
        <v>5</v>
      </c>
      <c r="HU407" s="739">
        <f ca="1" t="shared" si="330"/>
        <v>150</v>
      </c>
      <c r="HV407" s="743">
        <v>836</v>
      </c>
      <c r="HW407" s="739">
        <f t="shared" si="319"/>
        <v>0</v>
      </c>
      <c r="HX407" s="761">
        <f t="shared" si="320"/>
        <v>0</v>
      </c>
      <c r="HY407" s="739">
        <f ca="1" t="shared" si="321"/>
        <v>0</v>
      </c>
      <c r="HZ407" s="739">
        <f t="shared" si="322"/>
        <v>836</v>
      </c>
      <c r="IA407" s="743"/>
      <c r="IB407" s="739">
        <f ca="1" t="shared" si="334"/>
        <v>0</v>
      </c>
      <c r="IC407" s="769">
        <f ca="1" t="shared" si="335"/>
        <v>0</v>
      </c>
      <c r="ID407" s="769" t="e">
        <f ca="1" t="shared" si="336"/>
        <v>#DIV/0!</v>
      </c>
      <c r="IE407" s="743"/>
      <c r="IF407" s="743"/>
      <c r="IG407" s="743"/>
      <c r="IH407" s="743"/>
      <c r="II407" s="743"/>
      <c r="IJ407" s="743"/>
      <c r="IK407" s="743"/>
      <c r="IL407" s="743"/>
      <c r="IM407" s="743"/>
      <c r="IN407" s="743"/>
      <c r="IO407" s="743"/>
      <c r="IP407" s="743"/>
      <c r="IQ407" s="739"/>
      <c r="IR407" s="739"/>
      <c r="IS407" s="739"/>
      <c r="IT407" s="739"/>
      <c r="IU407" s="739"/>
      <c r="IV407" s="739"/>
      <c r="IW407" s="739"/>
      <c r="IX407" s="739"/>
      <c r="IY407" s="739"/>
      <c r="IZ407" s="739"/>
      <c r="JA407" s="739"/>
      <c r="JB407" s="743">
        <v>0</v>
      </c>
      <c r="JC407" s="743">
        <v>200</v>
      </c>
      <c r="JD407" s="743">
        <v>0</v>
      </c>
      <c r="JE407" s="743">
        <v>100</v>
      </c>
      <c r="JF407" s="743">
        <v>0</v>
      </c>
      <c r="JG407" s="739">
        <v>0</v>
      </c>
      <c r="JH407" s="739">
        <v>0</v>
      </c>
      <c r="JI407" s="739">
        <v>0</v>
      </c>
      <c r="JJ407" s="739">
        <v>0</v>
      </c>
      <c r="JK407" s="739">
        <v>0</v>
      </c>
      <c r="JL407" s="739">
        <v>64</v>
      </c>
      <c r="JM407" s="739">
        <v>0</v>
      </c>
      <c r="JN407" s="28">
        <f t="shared" si="331"/>
        <v>364</v>
      </c>
      <c r="JO407" s="28">
        <f t="shared" si="332"/>
        <v>0</v>
      </c>
      <c r="JP407" s="28"/>
      <c r="JQ407" s="28"/>
      <c r="JR407" s="28"/>
      <c r="JS407" s="28"/>
      <c r="JT407" s="28"/>
      <c r="JU407" s="28"/>
      <c r="JV407" s="28"/>
      <c r="JW407" s="28"/>
      <c r="JX407" s="28"/>
      <c r="JY407" s="28"/>
      <c r="JZ407" s="28"/>
      <c r="KA407" s="28"/>
      <c r="KB407" s="28"/>
      <c r="KC407" s="28"/>
      <c r="KD407" s="28"/>
      <c r="KE407" s="824"/>
    </row>
    <row r="408" s="786" customFormat="1" hidden="1" customHeight="1" spans="1:291">
      <c r="A408" s="847" t="s">
        <v>1334</v>
      </c>
      <c r="B408" s="343"/>
      <c r="C408" s="95" t="s">
        <v>2307</v>
      </c>
      <c r="D408" s="95" t="s">
        <v>2308</v>
      </c>
      <c r="E408" s="411"/>
      <c r="F408" s="1264" t="s">
        <v>729</v>
      </c>
      <c r="G408" s="855" t="s">
        <v>730</v>
      </c>
      <c r="H408" s="1265" t="s">
        <v>731</v>
      </c>
      <c r="I408" s="99">
        <f t="shared" si="323"/>
        <v>0</v>
      </c>
      <c r="J408" s="1269">
        <v>1250</v>
      </c>
      <c r="K408" s="1130">
        <f t="shared" si="339"/>
        <v>1250</v>
      </c>
      <c r="L408" s="1131">
        <f t="shared" si="340"/>
        <v>1250</v>
      </c>
      <c r="M408" s="1132"/>
      <c r="N408" s="1133"/>
      <c r="O408" s="1139"/>
      <c r="P408" s="1138">
        <f t="shared" si="337"/>
        <v>0</v>
      </c>
      <c r="Q408" s="1154">
        <f t="shared" si="338"/>
        <v>0</v>
      </c>
      <c r="R408" s="1156"/>
      <c r="S408" s="1237"/>
      <c r="T408" s="1237"/>
      <c r="U408" s="1237"/>
      <c r="V408" s="1237"/>
      <c r="W408" s="1237"/>
      <c r="X408" s="1237"/>
      <c r="Y408" s="1237"/>
      <c r="Z408" s="1237"/>
      <c r="AA408" s="1156"/>
      <c r="AB408" s="1167"/>
      <c r="AC408" s="1156"/>
      <c r="AD408" s="1156"/>
      <c r="AE408" s="1156"/>
      <c r="AF408" s="1156"/>
      <c r="AG408" s="1156"/>
      <c r="AH408" s="1156"/>
      <c r="AI408" s="1156"/>
      <c r="AJ408" s="1156"/>
      <c r="AK408" s="1156"/>
      <c r="AL408" s="1156"/>
      <c r="AM408" s="1156"/>
      <c r="AN408" s="1156"/>
      <c r="AO408" s="1156"/>
      <c r="AP408" s="1156"/>
      <c r="AQ408" s="1156"/>
      <c r="AR408" s="1156"/>
      <c r="AS408" s="1179"/>
      <c r="AT408" s="1177"/>
      <c r="AU408" s="1178"/>
      <c r="AV408" s="1178"/>
      <c r="AW408" s="1178"/>
      <c r="AX408" s="1178"/>
      <c r="AY408" s="1178"/>
      <c r="AZ408" s="1178"/>
      <c r="BA408" s="1178"/>
      <c r="BB408" s="1178"/>
      <c r="BC408" s="1178"/>
      <c r="BD408" s="1178"/>
      <c r="BE408" s="1178"/>
      <c r="BF408" s="1178"/>
      <c r="BG408" s="1178"/>
      <c r="BH408" s="1178"/>
      <c r="BI408" s="1178"/>
      <c r="BJ408" s="1178"/>
      <c r="BK408" s="1186"/>
      <c r="BL408" s="1187">
        <v>-1250</v>
      </c>
      <c r="BM408" s="1187"/>
      <c r="BN408" s="1187"/>
      <c r="BO408" s="1187"/>
      <c r="BP408" s="1187"/>
      <c r="BQ408" s="1187"/>
      <c r="BR408" s="1187"/>
      <c r="BS408" s="1187"/>
      <c r="BT408" s="1187"/>
      <c r="BU408" s="1187"/>
      <c r="BV408" s="1191"/>
      <c r="BW408" s="1186"/>
      <c r="BX408" s="1186"/>
      <c r="BY408" s="1186"/>
      <c r="BZ408" s="1186"/>
      <c r="CA408" s="1186"/>
      <c r="CB408" s="1186"/>
      <c r="CC408" s="1186"/>
      <c r="CD408" s="1186"/>
      <c r="CE408" s="1186"/>
      <c r="CF408" s="1186"/>
      <c r="CG408" s="1186"/>
      <c r="CH408" s="1186"/>
      <c r="CI408" s="1186"/>
      <c r="CJ408" s="1186"/>
      <c r="CK408" s="1186"/>
      <c r="CL408" s="1186"/>
      <c r="CM408" s="1186"/>
      <c r="CN408" s="1186"/>
      <c r="CO408" s="1186"/>
      <c r="CP408" s="1186"/>
      <c r="CQ408" s="1186"/>
      <c r="CR408" s="1186"/>
      <c r="CS408" s="1186"/>
      <c r="CT408" s="1186"/>
      <c r="CU408" s="1186"/>
      <c r="CV408" s="1186"/>
      <c r="CW408" s="1186"/>
      <c r="CX408" s="1186"/>
      <c r="CY408" s="1186"/>
      <c r="CZ408" s="1186"/>
      <c r="DA408" s="1186"/>
      <c r="DB408" s="1186"/>
      <c r="DC408" s="1186"/>
      <c r="DD408" s="1186"/>
      <c r="DE408" s="1186"/>
      <c r="DF408" s="1186"/>
      <c r="DG408" s="1186"/>
      <c r="DH408" s="1186"/>
      <c r="DI408" s="1186"/>
      <c r="DJ408" s="1186"/>
      <c r="DK408" s="1186"/>
      <c r="DL408" s="1186"/>
      <c r="DM408" s="1186"/>
      <c r="DN408" s="1186"/>
      <c r="DO408" s="1186"/>
      <c r="DP408" s="1186"/>
      <c r="DQ408" s="1186"/>
      <c r="DR408" s="1186"/>
      <c r="DS408" s="1186"/>
      <c r="DT408" s="1186"/>
      <c r="DU408" s="1186"/>
      <c r="DV408" s="1186"/>
      <c r="DW408" s="1186"/>
      <c r="DX408" s="1186"/>
      <c r="DY408" s="1186"/>
      <c r="DZ408" s="1186"/>
      <c r="EA408" s="1186"/>
      <c r="EB408" s="1186"/>
      <c r="EC408" s="1186"/>
      <c r="ED408" s="1186"/>
      <c r="EE408" s="1186"/>
      <c r="EF408" s="1186"/>
      <c r="EG408" s="1186"/>
      <c r="EH408" s="1186"/>
      <c r="EI408" s="1186"/>
      <c r="EJ408" s="1186"/>
      <c r="EK408" s="1197"/>
      <c r="EL408" s="1198"/>
      <c r="EM408" s="1186"/>
      <c r="EN408" s="1186"/>
      <c r="EO408" s="1186"/>
      <c r="EP408" s="1186"/>
      <c r="EQ408" s="1186"/>
      <c r="ER408" s="1186"/>
      <c r="ES408" s="1186"/>
      <c r="ET408" s="1186"/>
      <c r="EU408" s="1186"/>
      <c r="EV408" s="1186"/>
      <c r="EW408" s="1186"/>
      <c r="EX408" s="1186"/>
      <c r="EY408" s="1186"/>
      <c r="EZ408" s="1186"/>
      <c r="FA408" s="1186"/>
      <c r="FB408" s="1186"/>
      <c r="FC408" s="1209"/>
      <c r="FD408" s="1186"/>
      <c r="FE408" s="1186"/>
      <c r="FF408" s="1186"/>
      <c r="FG408" s="1186"/>
      <c r="FH408" s="1186"/>
      <c r="FI408" s="1186"/>
      <c r="FJ408" s="1186"/>
      <c r="FK408" s="1186"/>
      <c r="FL408" s="1209"/>
      <c r="FM408" s="1186"/>
      <c r="FN408" s="1186"/>
      <c r="FO408" s="1186"/>
      <c r="FP408" s="1186"/>
      <c r="FQ408" s="1186"/>
      <c r="FR408" s="1186"/>
      <c r="FS408" s="1186"/>
      <c r="FT408" s="1186"/>
      <c r="FU408" s="1186"/>
      <c r="FV408" s="1186"/>
      <c r="FW408" s="1186"/>
      <c r="FX408" s="1186"/>
      <c r="FY408" s="1186"/>
      <c r="FZ408" s="1186"/>
      <c r="GA408" s="1186"/>
      <c r="GB408" s="1186"/>
      <c r="GC408" s="1186"/>
      <c r="GD408" s="1186"/>
      <c r="GE408" s="1186"/>
      <c r="GF408" s="1186"/>
      <c r="GG408" s="1186"/>
      <c r="GH408" s="1186"/>
      <c r="GI408" s="1186"/>
      <c r="GJ408" s="1186"/>
      <c r="GK408" s="1186"/>
      <c r="GL408" s="1186"/>
      <c r="GM408" s="1186"/>
      <c r="GN408" s="1186"/>
      <c r="GO408" s="1186"/>
      <c r="GP408" s="1186"/>
      <c r="GQ408" s="1186"/>
      <c r="GR408" s="1186"/>
      <c r="GS408" s="1186"/>
      <c r="GT408" s="1186"/>
      <c r="GU408" s="1186"/>
      <c r="GV408" s="1186"/>
      <c r="GW408" s="1186"/>
      <c r="GX408" s="1186"/>
      <c r="GY408" s="1218"/>
      <c r="GZ408" s="364">
        <f t="shared" si="324"/>
        <v>0</v>
      </c>
      <c r="HA408" s="365">
        <f t="shared" si="342"/>
        <v>0</v>
      </c>
      <c r="HB408" s="366">
        <f t="shared" si="326"/>
        <v>0</v>
      </c>
      <c r="HC408" s="366">
        <v>564</v>
      </c>
      <c r="HD408" s="365">
        <v>2232</v>
      </c>
      <c r="HE408" s="365">
        <v>1652</v>
      </c>
      <c r="HF408" s="54"/>
      <c r="HG408" s="709"/>
      <c r="HH408" s="709"/>
      <c r="HI408" s="709">
        <f t="shared" si="317"/>
        <v>0</v>
      </c>
      <c r="HJ408" s="711"/>
      <c r="HK408" s="711">
        <v>4.2</v>
      </c>
      <c r="HL408" s="738" t="e">
        <f t="shared" si="327"/>
        <v>#DIV/0!</v>
      </c>
      <c r="HM408" s="743"/>
      <c r="HN408" s="743"/>
      <c r="HO408" s="743">
        <v>4.2</v>
      </c>
      <c r="HP408" s="740">
        <f t="shared" si="333"/>
        <v>5250</v>
      </c>
      <c r="HQ408" s="738"/>
      <c r="HR408" s="818"/>
      <c r="HS408" s="742">
        <v>44927</v>
      </c>
      <c r="HT408" s="739">
        <f ca="1" t="shared" si="329"/>
        <v>5</v>
      </c>
      <c r="HU408" s="739">
        <f ca="1" t="shared" si="330"/>
        <v>150</v>
      </c>
      <c r="HV408" s="743">
        <v>1250</v>
      </c>
      <c r="HW408" s="739">
        <f t="shared" si="319"/>
        <v>0</v>
      </c>
      <c r="HX408" s="761">
        <f t="shared" si="320"/>
        <v>0</v>
      </c>
      <c r="HY408" s="739">
        <f ca="1" t="shared" si="321"/>
        <v>0</v>
      </c>
      <c r="HZ408" s="739">
        <f t="shared" si="322"/>
        <v>1250</v>
      </c>
      <c r="IA408" s="743"/>
      <c r="IB408" s="739">
        <f ca="1" t="shared" si="334"/>
        <v>0</v>
      </c>
      <c r="IC408" s="769">
        <f ca="1" t="shared" si="335"/>
        <v>0</v>
      </c>
      <c r="ID408" s="769" t="e">
        <f ca="1" t="shared" si="336"/>
        <v>#DIV/0!</v>
      </c>
      <c r="IE408" s="743"/>
      <c r="IF408" s="743"/>
      <c r="IG408" s="743"/>
      <c r="IH408" s="743"/>
      <c r="II408" s="743"/>
      <c r="IJ408" s="743"/>
      <c r="IK408" s="743"/>
      <c r="IL408" s="743"/>
      <c r="IM408" s="743"/>
      <c r="IN408" s="743"/>
      <c r="IO408" s="743"/>
      <c r="IP408" s="743"/>
      <c r="IQ408" s="739"/>
      <c r="IR408" s="739"/>
      <c r="IS408" s="739"/>
      <c r="IT408" s="739"/>
      <c r="IU408" s="739"/>
      <c r="IV408" s="739"/>
      <c r="IW408" s="739"/>
      <c r="IX408" s="739"/>
      <c r="IY408" s="739"/>
      <c r="IZ408" s="739"/>
      <c r="JA408" s="739"/>
      <c r="JB408" s="743">
        <v>0</v>
      </c>
      <c r="JC408" s="743">
        <v>300</v>
      </c>
      <c r="JD408" s="743">
        <v>0</v>
      </c>
      <c r="JE408" s="743">
        <v>100</v>
      </c>
      <c r="JF408" s="743">
        <v>0</v>
      </c>
      <c r="JG408" s="739">
        <v>0</v>
      </c>
      <c r="JH408" s="739">
        <v>0</v>
      </c>
      <c r="JI408" s="739">
        <v>0</v>
      </c>
      <c r="JJ408" s="739">
        <v>100</v>
      </c>
      <c r="JK408" s="739">
        <v>0</v>
      </c>
      <c r="JL408" s="739">
        <v>64</v>
      </c>
      <c r="JM408" s="739">
        <v>0</v>
      </c>
      <c r="JN408" s="28">
        <f t="shared" si="331"/>
        <v>564</v>
      </c>
      <c r="JO408" s="28">
        <f t="shared" si="332"/>
        <v>0</v>
      </c>
      <c r="JP408" s="28"/>
      <c r="JQ408" s="28"/>
      <c r="JR408" s="28"/>
      <c r="JS408" s="28"/>
      <c r="JT408" s="28"/>
      <c r="JU408" s="28"/>
      <c r="JV408" s="28"/>
      <c r="JW408" s="28"/>
      <c r="JX408" s="28"/>
      <c r="JY408" s="28"/>
      <c r="JZ408" s="28"/>
      <c r="KA408" s="28"/>
      <c r="KB408" s="28"/>
      <c r="KC408" s="28"/>
      <c r="KD408" s="28"/>
      <c r="KE408" s="824"/>
    </row>
    <row r="409" s="786" customFormat="1" hidden="1" customHeight="1" spans="1:291">
      <c r="A409" s="95" t="s">
        <v>1610</v>
      </c>
      <c r="B409" s="343">
        <v>2020</v>
      </c>
      <c r="C409" s="95" t="s">
        <v>1645</v>
      </c>
      <c r="D409" s="95" t="s">
        <v>1646</v>
      </c>
      <c r="E409" s="411"/>
      <c r="F409" s="1061" t="s">
        <v>732</v>
      </c>
      <c r="G409" s="112" t="s">
        <v>2343</v>
      </c>
      <c r="H409" s="301" t="s">
        <v>2344</v>
      </c>
      <c r="I409" s="99">
        <f t="shared" si="323"/>
        <v>-378</v>
      </c>
      <c r="J409" s="1141">
        <v>604</v>
      </c>
      <c r="K409" s="1130">
        <f t="shared" si="339"/>
        <v>226</v>
      </c>
      <c r="L409" s="1131">
        <f t="shared" si="340"/>
        <v>226</v>
      </c>
      <c r="M409" s="1132"/>
      <c r="N409" s="1137"/>
      <c r="O409" s="1134"/>
      <c r="P409" s="1138">
        <f t="shared" si="337"/>
        <v>0</v>
      </c>
      <c r="Q409" s="1154">
        <f t="shared" si="338"/>
        <v>3000</v>
      </c>
      <c r="R409" s="1156"/>
      <c r="S409" s="1237"/>
      <c r="T409" s="1237"/>
      <c r="U409" s="1237"/>
      <c r="V409" s="1237"/>
      <c r="W409" s="1237"/>
      <c r="X409" s="1237"/>
      <c r="Y409" s="1237"/>
      <c r="Z409" s="1237"/>
      <c r="AA409" s="1156"/>
      <c r="AB409" s="1167"/>
      <c r="AC409" s="1156"/>
      <c r="AD409" s="1156"/>
      <c r="AE409" s="1156"/>
      <c r="AF409" s="1156"/>
      <c r="AG409" s="1156"/>
      <c r="AH409" s="1156"/>
      <c r="AI409" s="1156"/>
      <c r="AJ409" s="1237">
        <v>3000</v>
      </c>
      <c r="AK409" s="1156"/>
      <c r="AL409" s="1156"/>
      <c r="AM409" s="1156"/>
      <c r="AN409" s="1156"/>
      <c r="AO409" s="1156"/>
      <c r="AP409" s="1156"/>
      <c r="AQ409" s="1156"/>
      <c r="AR409" s="1156"/>
      <c r="AS409" s="1179"/>
      <c r="AT409" s="1177"/>
      <c r="AU409" s="1178"/>
      <c r="AV409" s="1178"/>
      <c r="AW409" s="1178"/>
      <c r="AX409" s="1178"/>
      <c r="AY409" s="1178"/>
      <c r="AZ409" s="1178"/>
      <c r="BA409" s="1178"/>
      <c r="BB409" s="1178"/>
      <c r="BC409" s="1178"/>
      <c r="BD409" s="1178"/>
      <c r="BE409" s="1178"/>
      <c r="BF409" s="1178"/>
      <c r="BG409" s="1178"/>
      <c r="BH409" s="1178"/>
      <c r="BI409" s="1178"/>
      <c r="BJ409" s="1178"/>
      <c r="BK409" s="1186"/>
      <c r="BL409" s="1187">
        <v>-644</v>
      </c>
      <c r="BM409" s="1187"/>
      <c r="BN409" s="1187"/>
      <c r="BO409" s="1187"/>
      <c r="BP409" s="1187"/>
      <c r="BQ409" s="1187"/>
      <c r="BR409" s="1187"/>
      <c r="BS409" s="1187"/>
      <c r="BT409" s="1187"/>
      <c r="BU409" s="1187"/>
      <c r="BV409" s="1191"/>
      <c r="BW409" s="1186"/>
      <c r="BX409" s="1186"/>
      <c r="BY409" s="1186"/>
      <c r="BZ409" s="1186"/>
      <c r="CA409" s="1186"/>
      <c r="CB409" s="1186"/>
      <c r="CC409" s="1186"/>
      <c r="CD409" s="1186"/>
      <c r="CE409" s="1186"/>
      <c r="CF409" s="1186">
        <v>32</v>
      </c>
      <c r="CG409" s="1186">
        <v>60</v>
      </c>
      <c r="CH409" s="1186"/>
      <c r="CI409" s="1186"/>
      <c r="CJ409" s="1186">
        <v>48</v>
      </c>
      <c r="CK409" s="1186"/>
      <c r="CL409" s="1186"/>
      <c r="CM409" s="1186"/>
      <c r="CN409" s="1186">
        <v>18</v>
      </c>
      <c r="CO409" s="1186"/>
      <c r="CP409" s="1186">
        <v>846</v>
      </c>
      <c r="CQ409" s="1186">
        <v>193</v>
      </c>
      <c r="CR409" s="1186"/>
      <c r="CS409" s="1186"/>
      <c r="CT409" s="1186">
        <v>20</v>
      </c>
      <c r="CU409" s="1186">
        <v>8</v>
      </c>
      <c r="CV409" s="1186">
        <v>108</v>
      </c>
      <c r="CW409" s="1186">
        <v>52</v>
      </c>
      <c r="CX409" s="1186"/>
      <c r="CY409" s="1186">
        <v>64</v>
      </c>
      <c r="CZ409" s="1186">
        <v>40</v>
      </c>
      <c r="DA409" s="1186"/>
      <c r="DB409" s="1186"/>
      <c r="DC409" s="1186">
        <v>210</v>
      </c>
      <c r="DD409" s="1186"/>
      <c r="DE409" s="1186"/>
      <c r="DF409" s="1186"/>
      <c r="DG409" s="1186"/>
      <c r="DH409" s="1186"/>
      <c r="DI409" s="1186"/>
      <c r="DJ409" s="1186">
        <v>66</v>
      </c>
      <c r="DK409" s="1186"/>
      <c r="DL409" s="1186"/>
      <c r="DM409" s="1186"/>
      <c r="DN409" s="1186"/>
      <c r="DO409" s="1186">
        <v>272</v>
      </c>
      <c r="DP409" s="1186">
        <v>90</v>
      </c>
      <c r="DQ409" s="1186"/>
      <c r="DR409" s="1186"/>
      <c r="DS409" s="1186">
        <v>12</v>
      </c>
      <c r="DT409" s="1186"/>
      <c r="DU409" s="1186"/>
      <c r="DV409" s="1186"/>
      <c r="DW409" s="1186">
        <v>12</v>
      </c>
      <c r="DX409" s="1186"/>
      <c r="DY409" s="1186"/>
      <c r="DZ409" s="1186"/>
      <c r="EA409" s="1186">
        <v>467</v>
      </c>
      <c r="EB409" s="1186"/>
      <c r="EC409" s="1186">
        <v>156</v>
      </c>
      <c r="ED409" s="1186">
        <v>144</v>
      </c>
      <c r="EE409" s="1186">
        <v>224</v>
      </c>
      <c r="EF409" s="1186">
        <v>260</v>
      </c>
      <c r="EG409" s="1186"/>
      <c r="EH409" s="1186"/>
      <c r="EI409" s="1186"/>
      <c r="EJ409" s="1186"/>
      <c r="EK409" s="1197"/>
      <c r="EL409" s="1198"/>
      <c r="EM409" s="1186"/>
      <c r="EN409" s="1186"/>
      <c r="EO409" s="1186"/>
      <c r="EP409" s="1186"/>
      <c r="EQ409" s="1186"/>
      <c r="ER409" s="1186"/>
      <c r="ES409" s="1186"/>
      <c r="ET409" s="1186"/>
      <c r="EU409" s="1186"/>
      <c r="EV409" s="1186"/>
      <c r="EW409" s="1186"/>
      <c r="EX409" s="1186"/>
      <c r="EY409" s="1186"/>
      <c r="EZ409" s="1186"/>
      <c r="FA409" s="1186"/>
      <c r="FB409" s="1186"/>
      <c r="FC409" s="1209"/>
      <c r="FD409" s="1186"/>
      <c r="FE409" s="1186"/>
      <c r="FF409" s="1186"/>
      <c r="FG409" s="1186"/>
      <c r="FH409" s="1186"/>
      <c r="FI409" s="1186"/>
      <c r="FJ409" s="1186"/>
      <c r="FK409" s="1186"/>
      <c r="FL409" s="1209"/>
      <c r="FM409" s="1186"/>
      <c r="FN409" s="1186"/>
      <c r="FO409" s="1186"/>
      <c r="FP409" s="1186">
        <v>4</v>
      </c>
      <c r="FQ409" s="1186"/>
      <c r="FR409" s="1186"/>
      <c r="FS409" s="1186"/>
      <c r="FT409" s="1186"/>
      <c r="FU409" s="1186"/>
      <c r="FV409" s="1186">
        <v>9</v>
      </c>
      <c r="FW409" s="1186">
        <v>3</v>
      </c>
      <c r="FX409" s="1186"/>
      <c r="FY409" s="1186"/>
      <c r="FZ409" s="1186"/>
      <c r="GA409" s="1186"/>
      <c r="GB409" s="1186"/>
      <c r="GC409" s="1186"/>
      <c r="GD409" s="1186"/>
      <c r="GE409" s="1186"/>
      <c r="GF409" s="1186"/>
      <c r="GG409" s="1186"/>
      <c r="GH409" s="1186"/>
      <c r="GI409" s="1186"/>
      <c r="GJ409" s="1186"/>
      <c r="GK409" s="1186"/>
      <c r="GL409" s="1186"/>
      <c r="GM409" s="1186"/>
      <c r="GN409" s="1186"/>
      <c r="GO409" s="1186"/>
      <c r="GP409" s="1186"/>
      <c r="GQ409" s="1186"/>
      <c r="GR409" s="1186"/>
      <c r="GS409" s="1186"/>
      <c r="GT409" s="1186"/>
      <c r="GU409" s="1186"/>
      <c r="GV409" s="1186"/>
      <c r="GW409" s="1186"/>
      <c r="GX409" s="1186"/>
      <c r="GY409" s="1218"/>
      <c r="GZ409" s="364">
        <f t="shared" si="324"/>
        <v>3402</v>
      </c>
      <c r="HA409" s="365">
        <f t="shared" si="342"/>
        <v>16</v>
      </c>
      <c r="HB409" s="366">
        <f t="shared" si="326"/>
        <v>3418</v>
      </c>
      <c r="HC409" s="366">
        <v>10260</v>
      </c>
      <c r="HD409" s="365">
        <v>7034</v>
      </c>
      <c r="HE409" s="365">
        <v>5924</v>
      </c>
      <c r="HF409" s="54"/>
      <c r="HG409" s="708"/>
      <c r="HH409" s="708"/>
      <c r="HI409" s="709">
        <f t="shared" si="317"/>
        <v>0</v>
      </c>
      <c r="HJ409" s="710">
        <v>4.79</v>
      </c>
      <c r="HK409" s="710">
        <v>3.85</v>
      </c>
      <c r="HL409" s="738" t="e">
        <f t="shared" si="327"/>
        <v>#DIV/0!</v>
      </c>
      <c r="HM409" s="739"/>
      <c r="HN409" s="739">
        <v>3000</v>
      </c>
      <c r="HO409" s="739">
        <v>3.85</v>
      </c>
      <c r="HP409" s="740">
        <f t="shared" si="333"/>
        <v>870.1</v>
      </c>
      <c r="HQ409" s="738"/>
      <c r="HR409" s="741"/>
      <c r="HS409" s="742">
        <v>44927</v>
      </c>
      <c r="HT409" s="739">
        <f ca="1" t="shared" si="329"/>
        <v>5</v>
      </c>
      <c r="HU409" s="739">
        <f ca="1" t="shared" si="330"/>
        <v>150</v>
      </c>
      <c r="HV409" s="739">
        <v>608</v>
      </c>
      <c r="HW409" s="739">
        <f t="shared" si="319"/>
        <v>3418</v>
      </c>
      <c r="HX409" s="761">
        <f t="shared" si="320"/>
        <v>8.19664268585132</v>
      </c>
      <c r="HY409" s="739">
        <f ca="1" t="shared" si="321"/>
        <v>19.9451638689049</v>
      </c>
      <c r="HZ409" s="739">
        <f t="shared" si="322"/>
        <v>226</v>
      </c>
      <c r="IA409" s="739"/>
      <c r="IB409" s="739">
        <f ca="1" t="shared" si="334"/>
        <v>683.6</v>
      </c>
      <c r="IC409" s="769">
        <f ca="1" t="shared" si="335"/>
        <v>22.7866666666667</v>
      </c>
      <c r="ID409" s="769">
        <f ca="1" t="shared" si="336"/>
        <v>9.91808074897601</v>
      </c>
      <c r="IE409" s="739"/>
      <c r="IF409" s="739"/>
      <c r="IG409" s="739"/>
      <c r="IH409" s="739"/>
      <c r="II409" s="739"/>
      <c r="IJ409" s="739"/>
      <c r="IK409" s="739"/>
      <c r="IL409" s="743"/>
      <c r="IM409" s="743"/>
      <c r="IN409" s="743"/>
      <c r="IO409" s="743"/>
      <c r="IP409" s="743"/>
      <c r="IQ409" s="739"/>
      <c r="IR409" s="739"/>
      <c r="IS409" s="739"/>
      <c r="IT409" s="739"/>
      <c r="IU409" s="739"/>
      <c r="IV409" s="739"/>
      <c r="IW409" s="739"/>
      <c r="IX409" s="739"/>
      <c r="IY409" s="739"/>
      <c r="IZ409" s="739"/>
      <c r="JA409" s="739"/>
      <c r="JB409" s="743">
        <v>2253</v>
      </c>
      <c r="JC409" s="743">
        <v>0</v>
      </c>
      <c r="JD409" s="743">
        <v>661</v>
      </c>
      <c r="JE409" s="743">
        <v>556</v>
      </c>
      <c r="JF409" s="743">
        <v>689</v>
      </c>
      <c r="JG409" s="739">
        <v>3146</v>
      </c>
      <c r="JH409" s="739">
        <v>26</v>
      </c>
      <c r="JI409" s="739">
        <v>0</v>
      </c>
      <c r="JJ409" s="739">
        <v>17</v>
      </c>
      <c r="JK409" s="739">
        <v>601</v>
      </c>
      <c r="JL409" s="739">
        <v>497</v>
      </c>
      <c r="JM409" s="739">
        <v>1814</v>
      </c>
      <c r="JN409" s="28">
        <f t="shared" si="331"/>
        <v>10260</v>
      </c>
      <c r="JO409" s="28">
        <f t="shared" si="332"/>
        <v>0</v>
      </c>
      <c r="JP409" s="28"/>
      <c r="JQ409" s="28"/>
      <c r="JR409" s="28"/>
      <c r="JS409" s="28"/>
      <c r="JT409" s="28"/>
      <c r="JU409" s="28"/>
      <c r="JV409" s="28"/>
      <c r="JW409" s="28"/>
      <c r="JX409" s="28"/>
      <c r="JY409" s="28"/>
      <c r="JZ409" s="28"/>
      <c r="KA409" s="28"/>
      <c r="KB409" s="28"/>
      <c r="KC409" s="28"/>
      <c r="KD409" s="28"/>
      <c r="KE409" s="824"/>
    </row>
    <row r="410" s="786" customFormat="1" hidden="1" customHeight="1" spans="1:291">
      <c r="A410" s="95" t="s">
        <v>1610</v>
      </c>
      <c r="B410" s="343">
        <v>2020</v>
      </c>
      <c r="C410" s="95" t="s">
        <v>1645</v>
      </c>
      <c r="D410" s="95" t="s">
        <v>1646</v>
      </c>
      <c r="E410" s="411"/>
      <c r="F410" s="1266" t="s">
        <v>735</v>
      </c>
      <c r="G410" s="112" t="s">
        <v>2345</v>
      </c>
      <c r="H410" s="1060" t="s">
        <v>737</v>
      </c>
      <c r="I410" s="99">
        <f t="shared" si="323"/>
        <v>165</v>
      </c>
      <c r="J410" s="1141">
        <v>112</v>
      </c>
      <c r="K410" s="1130">
        <f t="shared" si="339"/>
        <v>277</v>
      </c>
      <c r="L410" s="1131">
        <f t="shared" si="340"/>
        <v>277</v>
      </c>
      <c r="M410" s="1132"/>
      <c r="N410" s="1137"/>
      <c r="O410" s="1139"/>
      <c r="P410" s="1138">
        <f t="shared" si="337"/>
        <v>0</v>
      </c>
      <c r="Q410" s="1154">
        <f t="shared" si="338"/>
        <v>1000</v>
      </c>
      <c r="R410" s="1156"/>
      <c r="S410" s="1237"/>
      <c r="T410" s="1237"/>
      <c r="U410" s="1237"/>
      <c r="V410" s="1238"/>
      <c r="W410" s="1237"/>
      <c r="X410" s="1237"/>
      <c r="Y410" s="1237"/>
      <c r="Z410" s="1237"/>
      <c r="AA410" s="1156"/>
      <c r="AB410" s="1167"/>
      <c r="AC410" s="1156"/>
      <c r="AD410" s="1156"/>
      <c r="AE410" s="1156"/>
      <c r="AF410" s="1156"/>
      <c r="AG410" s="1156"/>
      <c r="AH410" s="1156"/>
      <c r="AI410" s="1156"/>
      <c r="AJ410" s="1238">
        <v>500</v>
      </c>
      <c r="AK410" s="1156"/>
      <c r="AL410" s="1156">
        <v>500</v>
      </c>
      <c r="AM410" s="1156"/>
      <c r="AN410" s="1156"/>
      <c r="AO410" s="1156"/>
      <c r="AP410" s="1156"/>
      <c r="AQ410" s="1156"/>
      <c r="AR410" s="1156"/>
      <c r="AS410" s="1179"/>
      <c r="AT410" s="1177"/>
      <c r="AU410" s="1178"/>
      <c r="AV410" s="1178"/>
      <c r="AW410" s="1178"/>
      <c r="AX410" s="1178"/>
      <c r="AY410" s="1178"/>
      <c r="AZ410" s="1178"/>
      <c r="BA410" s="1178"/>
      <c r="BB410" s="1178"/>
      <c r="BC410" s="1178"/>
      <c r="BD410" s="1178"/>
      <c r="BE410" s="1178"/>
      <c r="BF410" s="1178"/>
      <c r="BG410" s="1178"/>
      <c r="BH410" s="1178"/>
      <c r="BI410" s="1178"/>
      <c r="BJ410" s="1178"/>
      <c r="BK410" s="1186"/>
      <c r="BL410" s="1187">
        <v>-116</v>
      </c>
      <c r="BM410" s="1187"/>
      <c r="BN410" s="1187"/>
      <c r="BO410" s="1187"/>
      <c r="BP410" s="1187"/>
      <c r="BQ410" s="1187"/>
      <c r="BR410" s="1187"/>
      <c r="BS410" s="1187"/>
      <c r="BT410" s="1187"/>
      <c r="BU410" s="1187"/>
      <c r="BV410" s="1191"/>
      <c r="BW410" s="1186"/>
      <c r="BX410" s="1186"/>
      <c r="BY410" s="1186"/>
      <c r="BZ410" s="1186"/>
      <c r="CA410" s="1186"/>
      <c r="CB410" s="1186"/>
      <c r="CC410" s="1186"/>
      <c r="CD410" s="1186"/>
      <c r="CE410" s="1186">
        <v>2</v>
      </c>
      <c r="CF410" s="1186"/>
      <c r="CG410" s="1186"/>
      <c r="CH410" s="1186"/>
      <c r="CI410" s="1186"/>
      <c r="CJ410" s="1186"/>
      <c r="CK410" s="1186"/>
      <c r="CL410" s="1186"/>
      <c r="CM410" s="1186"/>
      <c r="CN410" s="1186">
        <v>6</v>
      </c>
      <c r="CO410" s="1186"/>
      <c r="CP410" s="1186">
        <v>48</v>
      </c>
      <c r="CQ410" s="1186"/>
      <c r="CR410" s="1186"/>
      <c r="CS410" s="1186"/>
      <c r="CT410" s="1186"/>
      <c r="CU410" s="1186"/>
      <c r="CV410" s="1186">
        <v>152</v>
      </c>
      <c r="CW410" s="1186">
        <v>228</v>
      </c>
      <c r="CX410" s="1186"/>
      <c r="CY410" s="1186"/>
      <c r="CZ410" s="1186"/>
      <c r="DA410" s="1186"/>
      <c r="DB410" s="1186"/>
      <c r="DC410" s="1186"/>
      <c r="DD410" s="1186"/>
      <c r="DE410" s="1186"/>
      <c r="DF410" s="1186"/>
      <c r="DG410" s="1186"/>
      <c r="DH410" s="1186"/>
      <c r="DI410" s="1186"/>
      <c r="DJ410" s="1186">
        <v>24</v>
      </c>
      <c r="DK410" s="1186"/>
      <c r="DL410" s="1186"/>
      <c r="DM410" s="1186"/>
      <c r="DN410" s="1186"/>
      <c r="DO410" s="1186">
        <v>45</v>
      </c>
      <c r="DP410" s="1186"/>
      <c r="DQ410" s="1186"/>
      <c r="DR410" s="1186"/>
      <c r="DS410" s="1186"/>
      <c r="DT410" s="1186"/>
      <c r="DU410" s="1186"/>
      <c r="DV410" s="1186"/>
      <c r="DW410" s="1186"/>
      <c r="DX410" s="1186"/>
      <c r="DY410" s="1186"/>
      <c r="DZ410" s="1186"/>
      <c r="EA410" s="1186">
        <v>12</v>
      </c>
      <c r="EB410" s="1186"/>
      <c r="EC410" s="1186"/>
      <c r="ED410" s="1186"/>
      <c r="EE410" s="1186"/>
      <c r="EF410" s="1186"/>
      <c r="EG410" s="1186"/>
      <c r="EH410" s="1186"/>
      <c r="EI410" s="1186"/>
      <c r="EJ410" s="1186"/>
      <c r="EK410" s="1197"/>
      <c r="EL410" s="1198"/>
      <c r="EM410" s="1186"/>
      <c r="EN410" s="1186"/>
      <c r="EO410" s="1186"/>
      <c r="EP410" s="1186"/>
      <c r="EQ410" s="1186"/>
      <c r="ER410" s="1186"/>
      <c r="ES410" s="1186"/>
      <c r="ET410" s="1186"/>
      <c r="EU410" s="1186"/>
      <c r="EV410" s="1186"/>
      <c r="EW410" s="1186"/>
      <c r="EX410" s="1186"/>
      <c r="EY410" s="1186"/>
      <c r="EZ410" s="1186"/>
      <c r="FA410" s="1186"/>
      <c r="FB410" s="1186"/>
      <c r="FC410" s="1209"/>
      <c r="FD410" s="1186"/>
      <c r="FE410" s="1186"/>
      <c r="FF410" s="1186"/>
      <c r="FG410" s="1186"/>
      <c r="FH410" s="1186"/>
      <c r="FI410" s="1186"/>
      <c r="FJ410" s="1186"/>
      <c r="FK410" s="1186"/>
      <c r="FL410" s="1209"/>
      <c r="FM410" s="1186"/>
      <c r="FN410" s="1186"/>
      <c r="FO410" s="1186"/>
      <c r="FP410" s="1186">
        <v>4</v>
      </c>
      <c r="FQ410" s="1186"/>
      <c r="FR410" s="1186"/>
      <c r="FS410" s="1186"/>
      <c r="FT410" s="1186"/>
      <c r="FU410" s="1186"/>
      <c r="FV410" s="1186"/>
      <c r="FW410" s="1186"/>
      <c r="FX410" s="1186">
        <v>246</v>
      </c>
      <c r="FY410" s="1186"/>
      <c r="FZ410" s="1186"/>
      <c r="GA410" s="1186"/>
      <c r="GB410" s="1186"/>
      <c r="GC410" s="1186"/>
      <c r="GD410" s="1186"/>
      <c r="GE410" s="1186"/>
      <c r="GF410" s="1186"/>
      <c r="GG410" s="1186"/>
      <c r="GH410" s="1186"/>
      <c r="GI410" s="1186"/>
      <c r="GJ410" s="1186"/>
      <c r="GK410" s="1186"/>
      <c r="GL410" s="1186"/>
      <c r="GM410" s="1186"/>
      <c r="GN410" s="1186"/>
      <c r="GO410" s="1186"/>
      <c r="GP410" s="1186"/>
      <c r="GQ410" s="1186">
        <v>6</v>
      </c>
      <c r="GR410" s="1186"/>
      <c r="GS410" s="1186">
        <v>46</v>
      </c>
      <c r="GT410" s="1186"/>
      <c r="GU410" s="1186"/>
      <c r="GV410" s="1186">
        <v>20</v>
      </c>
      <c r="GW410" s="1186"/>
      <c r="GX410" s="1186"/>
      <c r="GY410" s="1218"/>
      <c r="GZ410" s="364">
        <f t="shared" si="324"/>
        <v>517</v>
      </c>
      <c r="HA410" s="365">
        <f t="shared" si="342"/>
        <v>322</v>
      </c>
      <c r="HB410" s="366">
        <f t="shared" si="326"/>
        <v>839</v>
      </c>
      <c r="HC410" s="366">
        <v>1202</v>
      </c>
      <c r="HD410" s="365">
        <v>1293</v>
      </c>
      <c r="HE410" s="365">
        <v>1796</v>
      </c>
      <c r="HF410" s="54"/>
      <c r="HG410" s="708"/>
      <c r="HH410" s="708"/>
      <c r="HI410" s="709">
        <f t="shared" si="317"/>
        <v>0</v>
      </c>
      <c r="HJ410" s="710">
        <v>8.29</v>
      </c>
      <c r="HK410" s="710">
        <v>4.75</v>
      </c>
      <c r="HL410" s="738" t="e">
        <f t="shared" si="327"/>
        <v>#DIV/0!</v>
      </c>
      <c r="HM410" s="739"/>
      <c r="HN410" s="739">
        <v>3000</v>
      </c>
      <c r="HO410" s="739">
        <v>4.75</v>
      </c>
      <c r="HP410" s="740">
        <f t="shared" si="333"/>
        <v>1315.75</v>
      </c>
      <c r="HQ410" s="738"/>
      <c r="HR410" s="741"/>
      <c r="HS410" s="742">
        <v>44927</v>
      </c>
      <c r="HT410" s="739">
        <f ca="1" t="shared" si="329"/>
        <v>5</v>
      </c>
      <c r="HU410" s="739">
        <f ca="1" t="shared" si="330"/>
        <v>150</v>
      </c>
      <c r="HV410" s="739">
        <v>116</v>
      </c>
      <c r="HW410" s="739">
        <f t="shared" si="319"/>
        <v>839</v>
      </c>
      <c r="HX410" s="761">
        <f t="shared" si="320"/>
        <v>4.26972010178117</v>
      </c>
      <c r="HY410" s="739">
        <f ca="1" t="shared" si="321"/>
        <v>10.3896522476675</v>
      </c>
      <c r="HZ410" s="739">
        <f t="shared" si="322"/>
        <v>277</v>
      </c>
      <c r="IA410" s="739"/>
      <c r="IB410" s="739">
        <f ca="1" t="shared" si="334"/>
        <v>167.8</v>
      </c>
      <c r="IC410" s="769">
        <f ca="1" t="shared" si="335"/>
        <v>5.59333333333333</v>
      </c>
      <c r="ID410" s="769">
        <f ca="1" t="shared" si="336"/>
        <v>49.523241954708</v>
      </c>
      <c r="IE410" s="739"/>
      <c r="IF410" s="739"/>
      <c r="IG410" s="739"/>
      <c r="IH410" s="739"/>
      <c r="II410" s="739"/>
      <c r="IJ410" s="739"/>
      <c r="IK410" s="739"/>
      <c r="IL410" s="743"/>
      <c r="IM410" s="743"/>
      <c r="IN410" s="743"/>
      <c r="IO410" s="743"/>
      <c r="IP410" s="743"/>
      <c r="IQ410" s="739"/>
      <c r="IR410" s="739"/>
      <c r="IS410" s="739"/>
      <c r="IT410" s="739"/>
      <c r="IU410" s="739"/>
      <c r="IV410" s="739"/>
      <c r="IW410" s="739"/>
      <c r="IX410" s="739"/>
      <c r="IY410" s="739"/>
      <c r="IZ410" s="739"/>
      <c r="JA410" s="739"/>
      <c r="JB410" s="743">
        <v>141</v>
      </c>
      <c r="JC410" s="743">
        <v>10</v>
      </c>
      <c r="JD410" s="743">
        <v>200</v>
      </c>
      <c r="JE410" s="743">
        <v>0</v>
      </c>
      <c r="JF410" s="743">
        <v>87</v>
      </c>
      <c r="JG410" s="739">
        <v>328</v>
      </c>
      <c r="JH410" s="739">
        <v>10</v>
      </c>
      <c r="JI410" s="739">
        <v>0</v>
      </c>
      <c r="JJ410" s="739">
        <v>6</v>
      </c>
      <c r="JK410" s="739">
        <v>66</v>
      </c>
      <c r="JL410" s="739">
        <v>218</v>
      </c>
      <c r="JM410" s="739">
        <v>136</v>
      </c>
      <c r="JN410" s="28">
        <f t="shared" si="331"/>
        <v>1202</v>
      </c>
      <c r="JO410" s="28">
        <f t="shared" si="332"/>
        <v>0</v>
      </c>
      <c r="JP410" s="28"/>
      <c r="JQ410" s="28"/>
      <c r="JR410" s="28"/>
      <c r="JS410" s="28"/>
      <c r="JT410" s="28"/>
      <c r="JU410" s="28"/>
      <c r="JV410" s="28"/>
      <c r="JW410" s="28"/>
      <c r="JX410" s="28"/>
      <c r="JY410" s="28"/>
      <c r="JZ410" s="28"/>
      <c r="KA410" s="28"/>
      <c r="KB410" s="28"/>
      <c r="KC410" s="28"/>
      <c r="KD410" s="28"/>
      <c r="KE410" s="824"/>
    </row>
    <row r="411" s="786" customFormat="1" hidden="1" customHeight="1" spans="1:291">
      <c r="A411" s="847" t="s">
        <v>2306</v>
      </c>
      <c r="B411" s="343">
        <v>2019</v>
      </c>
      <c r="C411" s="95" t="s">
        <v>2166</v>
      </c>
      <c r="D411" s="95" t="s">
        <v>2301</v>
      </c>
      <c r="E411" s="411"/>
      <c r="F411" s="1235" t="s">
        <v>2346</v>
      </c>
      <c r="G411" s="112" t="s">
        <v>768</v>
      </c>
      <c r="H411" s="1060" t="s">
        <v>769</v>
      </c>
      <c r="I411" s="99">
        <f t="shared" si="323"/>
        <v>0</v>
      </c>
      <c r="J411" s="1129">
        <v>0</v>
      </c>
      <c r="K411" s="1130">
        <f t="shared" ref="K384:K447" si="343">(N411+O411+P411+Q411)-SUM(AT411:GY411)</f>
        <v>0</v>
      </c>
      <c r="L411" s="1131">
        <f t="shared" ref="L384:L447" si="344">(N411+O411+Q411)-SUM(AT411:GY411)</f>
        <v>0</v>
      </c>
      <c r="M411" s="1132"/>
      <c r="N411" s="1137"/>
      <c r="O411" s="1134"/>
      <c r="P411" s="1135">
        <f t="shared" ref="P411:P439" si="345">SUM(R411:AA411)</f>
        <v>0</v>
      </c>
      <c r="Q411" s="1154">
        <f t="shared" si="338"/>
        <v>0</v>
      </c>
      <c r="R411" s="1153"/>
      <c r="S411" s="1153"/>
      <c r="T411" s="1153"/>
      <c r="U411" s="1153"/>
      <c r="V411" s="1153"/>
      <c r="W411" s="1153"/>
      <c r="X411" s="1153"/>
      <c r="Y411" s="1153"/>
      <c r="Z411" s="1153"/>
      <c r="AA411" s="1153"/>
      <c r="AB411" s="1166"/>
      <c r="AC411" s="1153"/>
      <c r="AD411" s="1153"/>
      <c r="AE411" s="1153"/>
      <c r="AF411" s="1153"/>
      <c r="AG411" s="1153"/>
      <c r="AH411" s="1153"/>
      <c r="AI411" s="1153"/>
      <c r="AJ411" s="1153"/>
      <c r="AK411" s="1153"/>
      <c r="AL411" s="1153"/>
      <c r="AM411" s="1153"/>
      <c r="AN411" s="1153"/>
      <c r="AO411" s="1153"/>
      <c r="AP411" s="1153"/>
      <c r="AQ411" s="1153"/>
      <c r="AR411" s="1153"/>
      <c r="AS411" s="1176"/>
      <c r="AT411" s="1177"/>
      <c r="AU411" s="1178"/>
      <c r="AV411" s="1178"/>
      <c r="AW411" s="1178"/>
      <c r="AX411" s="1178"/>
      <c r="AY411" s="1178"/>
      <c r="AZ411" s="1178"/>
      <c r="BA411" s="1178"/>
      <c r="BB411" s="1178"/>
      <c r="BC411" s="1178"/>
      <c r="BD411" s="1178"/>
      <c r="BE411" s="1178"/>
      <c r="BF411" s="1178"/>
      <c r="BG411" s="1178"/>
      <c r="BH411" s="1178"/>
      <c r="BI411" s="1178"/>
      <c r="BJ411" s="1178"/>
      <c r="BK411" s="1186"/>
      <c r="BL411" s="1187"/>
      <c r="BM411" s="1187"/>
      <c r="BN411" s="1187"/>
      <c r="BO411" s="1187"/>
      <c r="BP411" s="1187"/>
      <c r="BQ411" s="1187"/>
      <c r="BR411" s="1187"/>
      <c r="BS411" s="1187"/>
      <c r="BT411" s="1187"/>
      <c r="BU411" s="1187"/>
      <c r="BV411" s="1191"/>
      <c r="BW411" s="1186"/>
      <c r="BX411" s="1186"/>
      <c r="BY411" s="1186"/>
      <c r="BZ411" s="1186"/>
      <c r="CA411" s="1186"/>
      <c r="CB411" s="1186"/>
      <c r="CC411" s="1186"/>
      <c r="CD411" s="1186"/>
      <c r="CE411" s="1186"/>
      <c r="CF411" s="1186"/>
      <c r="CG411" s="1186"/>
      <c r="CH411" s="1186"/>
      <c r="CI411" s="1186"/>
      <c r="CJ411" s="1186"/>
      <c r="CK411" s="1186"/>
      <c r="CL411" s="1186"/>
      <c r="CM411" s="1186"/>
      <c r="CN411" s="1186"/>
      <c r="CO411" s="1186"/>
      <c r="CP411" s="1186"/>
      <c r="CQ411" s="1186"/>
      <c r="CR411" s="1186"/>
      <c r="CS411" s="1186"/>
      <c r="CT411" s="1186"/>
      <c r="CU411" s="1186"/>
      <c r="CV411" s="1186"/>
      <c r="CW411" s="1186"/>
      <c r="CX411" s="1186"/>
      <c r="CY411" s="1186"/>
      <c r="CZ411" s="1186"/>
      <c r="DA411" s="1186"/>
      <c r="DB411" s="1186"/>
      <c r="DC411" s="1186"/>
      <c r="DD411" s="1186"/>
      <c r="DE411" s="1186"/>
      <c r="DF411" s="1186"/>
      <c r="DG411" s="1186"/>
      <c r="DH411" s="1186"/>
      <c r="DI411" s="1186"/>
      <c r="DJ411" s="1186"/>
      <c r="DK411" s="1186"/>
      <c r="DL411" s="1186"/>
      <c r="DM411" s="1186"/>
      <c r="DN411" s="1186"/>
      <c r="DO411" s="1186"/>
      <c r="DP411" s="1186"/>
      <c r="DQ411" s="1186"/>
      <c r="DR411" s="1186"/>
      <c r="DS411" s="1186"/>
      <c r="DT411" s="1186"/>
      <c r="DU411" s="1186"/>
      <c r="DV411" s="1186"/>
      <c r="DW411" s="1186"/>
      <c r="DX411" s="1186"/>
      <c r="DY411" s="1186"/>
      <c r="DZ411" s="1186"/>
      <c r="EA411" s="1186"/>
      <c r="EB411" s="1186"/>
      <c r="EC411" s="1186"/>
      <c r="ED411" s="1186"/>
      <c r="EE411" s="1186"/>
      <c r="EF411" s="1186"/>
      <c r="EG411" s="1186"/>
      <c r="EH411" s="1186"/>
      <c r="EI411" s="1186"/>
      <c r="EJ411" s="1186"/>
      <c r="EK411" s="1197"/>
      <c r="EL411" s="1198"/>
      <c r="EM411" s="1186"/>
      <c r="EN411" s="1186"/>
      <c r="EO411" s="1186"/>
      <c r="EP411" s="1186"/>
      <c r="EQ411" s="1186"/>
      <c r="ER411" s="1186"/>
      <c r="ES411" s="1186"/>
      <c r="ET411" s="1186"/>
      <c r="EU411" s="1186"/>
      <c r="EV411" s="1186"/>
      <c r="EW411" s="1186"/>
      <c r="EX411" s="1186"/>
      <c r="EY411" s="1186"/>
      <c r="EZ411" s="1186"/>
      <c r="FA411" s="1186"/>
      <c r="FB411" s="1186"/>
      <c r="FC411" s="1209"/>
      <c r="FD411" s="1186"/>
      <c r="FE411" s="1186"/>
      <c r="FF411" s="1186"/>
      <c r="FG411" s="1186"/>
      <c r="FH411" s="1186"/>
      <c r="FI411" s="1186"/>
      <c r="FJ411" s="1186"/>
      <c r="FK411" s="1186"/>
      <c r="FL411" s="1209"/>
      <c r="FM411" s="1186"/>
      <c r="FN411" s="1186"/>
      <c r="FO411" s="1186"/>
      <c r="FP411" s="1186"/>
      <c r="FQ411" s="1186"/>
      <c r="FR411" s="1186"/>
      <c r="FS411" s="1186"/>
      <c r="FT411" s="1186"/>
      <c r="FU411" s="1186"/>
      <c r="FV411" s="1186"/>
      <c r="FW411" s="1186"/>
      <c r="FX411" s="1186"/>
      <c r="FY411" s="1186"/>
      <c r="FZ411" s="1186"/>
      <c r="GA411" s="1186"/>
      <c r="GB411" s="1186"/>
      <c r="GC411" s="1186"/>
      <c r="GD411" s="1186"/>
      <c r="GE411" s="1186"/>
      <c r="GF411" s="1186"/>
      <c r="GG411" s="1186"/>
      <c r="GH411" s="1186"/>
      <c r="GI411" s="1186"/>
      <c r="GJ411" s="1186"/>
      <c r="GK411" s="1186"/>
      <c r="GL411" s="1186"/>
      <c r="GM411" s="1186"/>
      <c r="GN411" s="1186"/>
      <c r="GO411" s="1186"/>
      <c r="GP411" s="1186"/>
      <c r="GQ411" s="1186"/>
      <c r="GR411" s="1186"/>
      <c r="GS411" s="1186"/>
      <c r="GT411" s="1186"/>
      <c r="GU411" s="1186"/>
      <c r="GV411" s="1186"/>
      <c r="GW411" s="1186"/>
      <c r="GX411" s="1186"/>
      <c r="GY411" s="1218"/>
      <c r="GZ411" s="364">
        <f t="shared" si="324"/>
        <v>0</v>
      </c>
      <c r="HA411" s="365">
        <f t="shared" ref="HA408:HA425" si="346">SUM(EL411:GY411)</f>
        <v>0</v>
      </c>
      <c r="HB411" s="366">
        <f t="shared" si="326"/>
        <v>0</v>
      </c>
      <c r="HC411" s="366">
        <v>0</v>
      </c>
      <c r="HD411" s="365">
        <v>2140</v>
      </c>
      <c r="HE411" s="365">
        <v>4400</v>
      </c>
      <c r="HF411" s="54"/>
      <c r="HG411" s="708"/>
      <c r="HH411" s="708">
        <v>1.2</v>
      </c>
      <c r="HI411" s="709">
        <f t="shared" ref="HI390:HI453" si="347">HH411*HW411</f>
        <v>0</v>
      </c>
      <c r="HJ411" s="710"/>
      <c r="HK411" s="710">
        <v>8.73</v>
      </c>
      <c r="HL411" s="738">
        <f t="shared" si="327"/>
        <v>-0.085820895522388</v>
      </c>
      <c r="HM411" s="739"/>
      <c r="HN411" s="739">
        <v>3000</v>
      </c>
      <c r="HO411" s="739">
        <v>8.73</v>
      </c>
      <c r="HP411" s="740">
        <f t="shared" ref="HP394:HP435" si="348">HK411*HZ411</f>
        <v>0</v>
      </c>
      <c r="HQ411" s="738">
        <f t="shared" ref="HQ411:HQ419" si="349">1-HO411/6.7/HH411</f>
        <v>-0.085820895522388</v>
      </c>
      <c r="HR411" s="741"/>
      <c r="HS411" s="742">
        <v>44927</v>
      </c>
      <c r="HT411" s="739">
        <f ca="1" t="shared" si="329"/>
        <v>5</v>
      </c>
      <c r="HU411" s="739">
        <f ca="1" t="shared" si="330"/>
        <v>150</v>
      </c>
      <c r="HV411" s="739">
        <v>0</v>
      </c>
      <c r="HW411" s="739">
        <f t="shared" si="319"/>
        <v>0</v>
      </c>
      <c r="HX411" s="761" t="e">
        <f t="shared" ref="HX379:HX442" si="350">HW411/((HV411+HZ411)/2)</f>
        <v>#DIV/0!</v>
      </c>
      <c r="HY411" s="739" t="e">
        <f ca="1" t="shared" ref="HY379:HY442" si="351">HX411/HU411*365</f>
        <v>#DIV/0!</v>
      </c>
      <c r="HZ411" s="739">
        <f t="shared" si="322"/>
        <v>0</v>
      </c>
      <c r="IA411" s="739"/>
      <c r="IB411" s="739">
        <f ca="1" t="shared" si="334"/>
        <v>0</v>
      </c>
      <c r="IC411" s="769">
        <f ca="1" t="shared" si="335"/>
        <v>0</v>
      </c>
      <c r="ID411" s="769" t="e">
        <f ca="1" t="shared" si="336"/>
        <v>#DIV/0!</v>
      </c>
      <c r="IE411" s="739"/>
      <c r="IF411" s="739"/>
      <c r="IG411" s="739"/>
      <c r="IH411" s="739"/>
      <c r="II411" s="739"/>
      <c r="IJ411" s="739"/>
      <c r="IK411" s="739"/>
      <c r="IL411" s="743"/>
      <c r="IM411" s="743"/>
      <c r="IN411" s="743"/>
      <c r="IO411" s="743"/>
      <c r="IP411" s="743"/>
      <c r="IQ411" s="739"/>
      <c r="IR411" s="739"/>
      <c r="IS411" s="739"/>
      <c r="IT411" s="739"/>
      <c r="IU411" s="739"/>
      <c r="IV411" s="739"/>
      <c r="IW411" s="739"/>
      <c r="IX411" s="739"/>
      <c r="IY411" s="739"/>
      <c r="IZ411" s="739"/>
      <c r="JA411" s="739"/>
      <c r="JB411" s="743">
        <v>0</v>
      </c>
      <c r="JC411" s="743">
        <v>0</v>
      </c>
      <c r="JD411" s="743">
        <v>0</v>
      </c>
      <c r="JE411" s="743">
        <v>0</v>
      </c>
      <c r="JF411" s="743">
        <v>0</v>
      </c>
      <c r="JG411" s="739">
        <v>0</v>
      </c>
      <c r="JH411" s="739">
        <v>0</v>
      </c>
      <c r="JI411" s="739">
        <v>0</v>
      </c>
      <c r="JJ411" s="739">
        <v>0</v>
      </c>
      <c r="JK411" s="739">
        <v>0</v>
      </c>
      <c r="JL411" s="739">
        <v>0</v>
      </c>
      <c r="JM411" s="739">
        <v>0</v>
      </c>
      <c r="JN411" s="28">
        <f t="shared" si="331"/>
        <v>0</v>
      </c>
      <c r="JO411" s="28">
        <f t="shared" si="332"/>
        <v>0</v>
      </c>
      <c r="JP411" s="28"/>
      <c r="JQ411" s="28"/>
      <c r="JR411" s="28"/>
      <c r="JS411" s="28"/>
      <c r="JT411" s="28"/>
      <c r="JU411" s="28"/>
      <c r="JV411" s="28"/>
      <c r="JW411" s="28"/>
      <c r="JX411" s="28"/>
      <c r="JY411" s="28"/>
      <c r="JZ411" s="28"/>
      <c r="KA411" s="28"/>
      <c r="KB411" s="28"/>
      <c r="KC411" s="28"/>
      <c r="KD411" s="28"/>
      <c r="KE411" s="824"/>
    </row>
    <row r="412" s="1071" customFormat="1" hidden="1" customHeight="1" spans="1:291">
      <c r="A412" s="857" t="s">
        <v>1334</v>
      </c>
      <c r="B412" s="343">
        <v>2019</v>
      </c>
      <c r="C412" s="122" t="s">
        <v>2166</v>
      </c>
      <c r="D412" s="122" t="s">
        <v>2301</v>
      </c>
      <c r="E412" s="796"/>
      <c r="F412" s="1235" t="s">
        <v>2347</v>
      </c>
      <c r="G412" s="112" t="s">
        <v>777</v>
      </c>
      <c r="H412" s="1060" t="s">
        <v>778</v>
      </c>
      <c r="I412" s="99">
        <f t="shared" si="323"/>
        <v>0</v>
      </c>
      <c r="J412" s="1129">
        <v>0</v>
      </c>
      <c r="K412" s="1130">
        <f t="shared" si="343"/>
        <v>0</v>
      </c>
      <c r="L412" s="1131">
        <f t="shared" si="344"/>
        <v>0</v>
      </c>
      <c r="M412" s="1142"/>
      <c r="N412" s="1137"/>
      <c r="O412" s="1134"/>
      <c r="P412" s="1135">
        <f t="shared" si="345"/>
        <v>0</v>
      </c>
      <c r="Q412" s="1152">
        <f t="shared" si="338"/>
        <v>0</v>
      </c>
      <c r="R412" s="1153"/>
      <c r="S412" s="1153"/>
      <c r="T412" s="1153"/>
      <c r="U412" s="1153"/>
      <c r="V412" s="1153"/>
      <c r="W412" s="1153"/>
      <c r="X412" s="1153"/>
      <c r="Y412" s="1153"/>
      <c r="Z412" s="1153"/>
      <c r="AA412" s="1153"/>
      <c r="AB412" s="1166"/>
      <c r="AC412" s="1153"/>
      <c r="AD412" s="1153"/>
      <c r="AE412" s="1153"/>
      <c r="AF412" s="1153"/>
      <c r="AG412" s="1153"/>
      <c r="AH412" s="1153"/>
      <c r="AI412" s="1153"/>
      <c r="AJ412" s="1153"/>
      <c r="AK412" s="1153"/>
      <c r="AL412" s="1153"/>
      <c r="AM412" s="1153"/>
      <c r="AN412" s="1153"/>
      <c r="AO412" s="1153"/>
      <c r="AP412" s="1153"/>
      <c r="AQ412" s="1153"/>
      <c r="AR412" s="1153"/>
      <c r="AS412" s="1176"/>
      <c r="AT412" s="1177"/>
      <c r="AU412" s="1178"/>
      <c r="AV412" s="1178"/>
      <c r="AW412" s="1178"/>
      <c r="AX412" s="1178"/>
      <c r="AY412" s="1178"/>
      <c r="AZ412" s="1178"/>
      <c r="BA412" s="1178"/>
      <c r="BB412" s="1178"/>
      <c r="BC412" s="1178"/>
      <c r="BD412" s="1178"/>
      <c r="BE412" s="1178"/>
      <c r="BF412" s="1178"/>
      <c r="BG412" s="1178"/>
      <c r="BH412" s="1178"/>
      <c r="BI412" s="1178"/>
      <c r="BJ412" s="1178"/>
      <c r="BK412" s="1186"/>
      <c r="BL412" s="1187"/>
      <c r="BM412" s="1187"/>
      <c r="BN412" s="1187"/>
      <c r="BO412" s="1187"/>
      <c r="BP412" s="1187"/>
      <c r="BQ412" s="1187"/>
      <c r="BR412" s="1187"/>
      <c r="BS412" s="1187"/>
      <c r="BT412" s="1187"/>
      <c r="BU412" s="1187"/>
      <c r="BV412" s="1191"/>
      <c r="BW412" s="1186"/>
      <c r="BX412" s="1186"/>
      <c r="BY412" s="1186"/>
      <c r="BZ412" s="1186"/>
      <c r="CA412" s="1186"/>
      <c r="CB412" s="1186"/>
      <c r="CC412" s="1186"/>
      <c r="CD412" s="1186"/>
      <c r="CE412" s="1186"/>
      <c r="CF412" s="1186"/>
      <c r="CG412" s="1186"/>
      <c r="CH412" s="1186"/>
      <c r="CI412" s="1186"/>
      <c r="CJ412" s="1186"/>
      <c r="CK412" s="1186"/>
      <c r="CL412" s="1186"/>
      <c r="CM412" s="1186"/>
      <c r="CN412" s="1186"/>
      <c r="CO412" s="1186"/>
      <c r="CP412" s="1186"/>
      <c r="CQ412" s="1186"/>
      <c r="CR412" s="1186"/>
      <c r="CS412" s="1186"/>
      <c r="CT412" s="1186"/>
      <c r="CU412" s="1186"/>
      <c r="CV412" s="1186"/>
      <c r="CW412" s="1186"/>
      <c r="CX412" s="1186"/>
      <c r="CY412" s="1186"/>
      <c r="CZ412" s="1186"/>
      <c r="DA412" s="1186"/>
      <c r="DB412" s="1186"/>
      <c r="DC412" s="1186"/>
      <c r="DD412" s="1186"/>
      <c r="DE412" s="1186"/>
      <c r="DF412" s="1186"/>
      <c r="DG412" s="1186"/>
      <c r="DH412" s="1186"/>
      <c r="DI412" s="1186"/>
      <c r="DJ412" s="1186"/>
      <c r="DK412" s="1186"/>
      <c r="DL412" s="1186"/>
      <c r="DM412" s="1186"/>
      <c r="DN412" s="1186"/>
      <c r="DO412" s="1186"/>
      <c r="DP412" s="1186"/>
      <c r="DQ412" s="1186"/>
      <c r="DR412" s="1186"/>
      <c r="DS412" s="1186"/>
      <c r="DT412" s="1186"/>
      <c r="DU412" s="1186"/>
      <c r="DV412" s="1186"/>
      <c r="DW412" s="1186"/>
      <c r="DX412" s="1186"/>
      <c r="DY412" s="1186"/>
      <c r="DZ412" s="1186"/>
      <c r="EA412" s="1186"/>
      <c r="EB412" s="1186"/>
      <c r="EC412" s="1186"/>
      <c r="ED412" s="1186"/>
      <c r="EE412" s="1186"/>
      <c r="EF412" s="1186"/>
      <c r="EG412" s="1186"/>
      <c r="EH412" s="1186"/>
      <c r="EI412" s="1186"/>
      <c r="EJ412" s="1186"/>
      <c r="EK412" s="1197"/>
      <c r="EL412" s="1198"/>
      <c r="EM412" s="1186"/>
      <c r="EN412" s="1186"/>
      <c r="EO412" s="1186"/>
      <c r="EP412" s="1186"/>
      <c r="EQ412" s="1186"/>
      <c r="ER412" s="1186"/>
      <c r="ES412" s="1186"/>
      <c r="ET412" s="1186"/>
      <c r="EU412" s="1186"/>
      <c r="EV412" s="1186"/>
      <c r="EW412" s="1186"/>
      <c r="EX412" s="1186"/>
      <c r="EY412" s="1186"/>
      <c r="EZ412" s="1186"/>
      <c r="FA412" s="1186"/>
      <c r="FB412" s="1186"/>
      <c r="FC412" s="1208"/>
      <c r="FD412" s="1186"/>
      <c r="FE412" s="1186"/>
      <c r="FF412" s="1186"/>
      <c r="FG412" s="1186"/>
      <c r="FH412" s="1186"/>
      <c r="FI412" s="1186"/>
      <c r="FJ412" s="1186"/>
      <c r="FK412" s="1186"/>
      <c r="FL412" s="1208"/>
      <c r="FM412" s="1186"/>
      <c r="FN412" s="1186"/>
      <c r="FO412" s="1186"/>
      <c r="FP412" s="1186"/>
      <c r="FQ412" s="1186"/>
      <c r="FR412" s="1186"/>
      <c r="FS412" s="1186"/>
      <c r="FT412" s="1186"/>
      <c r="FU412" s="1186"/>
      <c r="FV412" s="1186"/>
      <c r="FW412" s="1186"/>
      <c r="FX412" s="1186"/>
      <c r="FY412" s="1186"/>
      <c r="FZ412" s="1186"/>
      <c r="GA412" s="1186"/>
      <c r="GB412" s="1186"/>
      <c r="GC412" s="1186"/>
      <c r="GD412" s="1186"/>
      <c r="GE412" s="1186"/>
      <c r="GF412" s="1186"/>
      <c r="GG412" s="1186"/>
      <c r="GH412" s="1186"/>
      <c r="GI412" s="1186"/>
      <c r="GJ412" s="1186"/>
      <c r="GK412" s="1186"/>
      <c r="GL412" s="1186"/>
      <c r="GM412" s="1186"/>
      <c r="GN412" s="1186"/>
      <c r="GO412" s="1186"/>
      <c r="GP412" s="1186"/>
      <c r="GQ412" s="1186"/>
      <c r="GR412" s="1186"/>
      <c r="GS412" s="1186"/>
      <c r="GT412" s="1186"/>
      <c r="GU412" s="1186"/>
      <c r="GV412" s="1186"/>
      <c r="GW412" s="1186"/>
      <c r="GX412" s="1186"/>
      <c r="GY412" s="1219"/>
      <c r="GZ412" s="364">
        <f t="shared" si="324"/>
        <v>0</v>
      </c>
      <c r="HA412" s="365">
        <f t="shared" si="346"/>
        <v>0</v>
      </c>
      <c r="HB412" s="366">
        <f t="shared" ref="HB412:HB475" si="352">HA412+GZ412</f>
        <v>0</v>
      </c>
      <c r="HC412" s="366">
        <v>120</v>
      </c>
      <c r="HD412" s="365">
        <v>1626</v>
      </c>
      <c r="HE412" s="365">
        <v>3500</v>
      </c>
      <c r="HF412" s="54"/>
      <c r="HG412" s="709"/>
      <c r="HH412" s="709">
        <v>1.2</v>
      </c>
      <c r="HI412" s="709">
        <f t="shared" si="347"/>
        <v>0</v>
      </c>
      <c r="HJ412" s="711"/>
      <c r="HK412" s="711">
        <v>8.73</v>
      </c>
      <c r="HL412" s="738">
        <f t="shared" ref="HL412:HL475" si="353">1-HK412/6.7/HH412</f>
        <v>-0.085820895522388</v>
      </c>
      <c r="HM412" s="743"/>
      <c r="HN412" s="743">
        <v>3000</v>
      </c>
      <c r="HO412" s="743">
        <v>8.73</v>
      </c>
      <c r="HP412" s="740">
        <f t="shared" si="348"/>
        <v>0</v>
      </c>
      <c r="HQ412" s="738">
        <f t="shared" si="349"/>
        <v>-0.085820895522388</v>
      </c>
      <c r="HR412" s="818"/>
      <c r="HS412" s="742">
        <v>44927</v>
      </c>
      <c r="HT412" s="739">
        <f ca="1" t="shared" ref="HT412:HT475" si="354">HU412/30</f>
        <v>5</v>
      </c>
      <c r="HU412" s="739">
        <f ca="1" t="shared" ref="HU412:HU475" si="355">DATEDIF(HS412,TODAY(),"D")</f>
        <v>150</v>
      </c>
      <c r="HV412" s="743">
        <v>0</v>
      </c>
      <c r="HW412" s="739">
        <f t="shared" si="319"/>
        <v>0</v>
      </c>
      <c r="HX412" s="761" t="e">
        <f t="shared" si="350"/>
        <v>#DIV/0!</v>
      </c>
      <c r="HY412" s="739" t="e">
        <f ca="1" t="shared" si="351"/>
        <v>#DIV/0!</v>
      </c>
      <c r="HZ412" s="739">
        <f t="shared" si="322"/>
        <v>0</v>
      </c>
      <c r="IA412" s="743"/>
      <c r="IB412" s="739">
        <f ca="1" t="shared" si="334"/>
        <v>0</v>
      </c>
      <c r="IC412" s="769">
        <f ca="1" t="shared" si="335"/>
        <v>0</v>
      </c>
      <c r="ID412" s="769" t="e">
        <f ca="1" t="shared" si="336"/>
        <v>#DIV/0!</v>
      </c>
      <c r="IE412" s="743"/>
      <c r="IF412" s="743"/>
      <c r="IG412" s="743"/>
      <c r="IH412" s="743"/>
      <c r="II412" s="743"/>
      <c r="IJ412" s="743"/>
      <c r="IK412" s="743"/>
      <c r="IL412" s="743"/>
      <c r="IM412" s="743"/>
      <c r="IN412" s="743"/>
      <c r="IO412" s="743"/>
      <c r="IP412" s="743"/>
      <c r="IQ412" s="739"/>
      <c r="IR412" s="739"/>
      <c r="IS412" s="739"/>
      <c r="IT412" s="739"/>
      <c r="IU412" s="739"/>
      <c r="IV412" s="739"/>
      <c r="IW412" s="739"/>
      <c r="IX412" s="739"/>
      <c r="IY412" s="739"/>
      <c r="IZ412" s="739"/>
      <c r="JA412" s="739"/>
      <c r="JB412" s="743">
        <v>0</v>
      </c>
      <c r="JC412" s="743">
        <v>0</v>
      </c>
      <c r="JD412" s="743">
        <v>0</v>
      </c>
      <c r="JE412" s="743">
        <v>0</v>
      </c>
      <c r="JF412" s="743">
        <v>0</v>
      </c>
      <c r="JG412" s="739">
        <v>0</v>
      </c>
      <c r="JH412" s="739">
        <v>120</v>
      </c>
      <c r="JI412" s="739">
        <v>0</v>
      </c>
      <c r="JJ412" s="739">
        <v>0</v>
      </c>
      <c r="JK412" s="739">
        <v>0</v>
      </c>
      <c r="JL412" s="739">
        <v>0</v>
      </c>
      <c r="JM412" s="739">
        <v>0</v>
      </c>
      <c r="JN412" s="28">
        <f t="shared" ref="JN412:JN475" si="356">SUM(JB412:JM412)</f>
        <v>120</v>
      </c>
      <c r="JO412" s="28">
        <f t="shared" ref="JO412:JO475" si="357">JN412-HC412</f>
        <v>0</v>
      </c>
      <c r="JP412" s="325"/>
      <c r="JQ412" s="325"/>
      <c r="JR412" s="325"/>
      <c r="JS412" s="325"/>
      <c r="JT412" s="325"/>
      <c r="JU412" s="325"/>
      <c r="JV412" s="325"/>
      <c r="JW412" s="325"/>
      <c r="JX412" s="325"/>
      <c r="JY412" s="325"/>
      <c r="JZ412" s="325"/>
      <c r="KA412" s="325"/>
      <c r="KB412" s="325"/>
      <c r="KC412" s="325"/>
      <c r="KD412" s="325"/>
      <c r="KE412" s="825"/>
    </row>
    <row r="413" s="786" customFormat="1" hidden="1" customHeight="1" spans="1:291">
      <c r="A413" s="847" t="s">
        <v>2306</v>
      </c>
      <c r="B413" s="343"/>
      <c r="C413" s="95" t="s">
        <v>1917</v>
      </c>
      <c r="D413" s="95" t="s">
        <v>2249</v>
      </c>
      <c r="E413" s="411"/>
      <c r="F413" s="1235" t="s">
        <v>2348</v>
      </c>
      <c r="G413" s="112" t="s">
        <v>846</v>
      </c>
      <c r="H413" s="1060" t="s">
        <v>846</v>
      </c>
      <c r="I413" s="99">
        <f t="shared" si="323"/>
        <v>0</v>
      </c>
      <c r="J413" s="1129">
        <v>0</v>
      </c>
      <c r="K413" s="1130">
        <f t="shared" si="343"/>
        <v>0</v>
      </c>
      <c r="L413" s="1131">
        <f t="shared" si="344"/>
        <v>0</v>
      </c>
      <c r="M413" s="1132"/>
      <c r="N413" s="1137"/>
      <c r="O413" s="1134"/>
      <c r="P413" s="1135">
        <f t="shared" si="345"/>
        <v>0</v>
      </c>
      <c r="Q413" s="1154">
        <f t="shared" ref="Q411:Q476" si="358">SUM(AB413:AS413)</f>
        <v>0</v>
      </c>
      <c r="R413" s="1153"/>
      <c r="S413" s="1153"/>
      <c r="T413" s="1153"/>
      <c r="U413" s="1153"/>
      <c r="V413" s="1153"/>
      <c r="W413" s="1153"/>
      <c r="X413" s="1153"/>
      <c r="Y413" s="1153"/>
      <c r="Z413" s="1153"/>
      <c r="AA413" s="1153"/>
      <c r="AB413" s="1166"/>
      <c r="AC413" s="1153"/>
      <c r="AD413" s="1153"/>
      <c r="AE413" s="1153"/>
      <c r="AF413" s="1153"/>
      <c r="AG413" s="1153"/>
      <c r="AH413" s="1153"/>
      <c r="AI413" s="1153"/>
      <c r="AJ413" s="1153"/>
      <c r="AK413" s="1153"/>
      <c r="AL413" s="1153"/>
      <c r="AM413" s="1153"/>
      <c r="AN413" s="1153"/>
      <c r="AO413" s="1153"/>
      <c r="AP413" s="1153"/>
      <c r="AQ413" s="1153"/>
      <c r="AR413" s="1153"/>
      <c r="AS413" s="1176"/>
      <c r="AT413" s="1177"/>
      <c r="AU413" s="1178"/>
      <c r="AV413" s="1178"/>
      <c r="AW413" s="1178"/>
      <c r="AX413" s="1178"/>
      <c r="AY413" s="1178"/>
      <c r="AZ413" s="1178"/>
      <c r="BA413" s="1178"/>
      <c r="BB413" s="1178"/>
      <c r="BC413" s="1178"/>
      <c r="BD413" s="1178"/>
      <c r="BE413" s="1178"/>
      <c r="BF413" s="1178"/>
      <c r="BG413" s="1178"/>
      <c r="BH413" s="1178"/>
      <c r="BI413" s="1178"/>
      <c r="BJ413" s="1178"/>
      <c r="BK413" s="1186"/>
      <c r="BL413" s="1187"/>
      <c r="BM413" s="1187"/>
      <c r="BN413" s="1187"/>
      <c r="BO413" s="1187"/>
      <c r="BP413" s="1187"/>
      <c r="BQ413" s="1187"/>
      <c r="BR413" s="1187"/>
      <c r="BS413" s="1187"/>
      <c r="BT413" s="1187"/>
      <c r="BU413" s="1187"/>
      <c r="BV413" s="1191"/>
      <c r="BW413" s="1186"/>
      <c r="BX413" s="1186"/>
      <c r="BY413" s="1186"/>
      <c r="BZ413" s="1186"/>
      <c r="CA413" s="1186"/>
      <c r="CB413" s="1186"/>
      <c r="CC413" s="1186"/>
      <c r="CD413" s="1186"/>
      <c r="CE413" s="1186"/>
      <c r="CF413" s="1186"/>
      <c r="CG413" s="1186"/>
      <c r="CH413" s="1186"/>
      <c r="CI413" s="1186"/>
      <c r="CJ413" s="1186"/>
      <c r="CK413" s="1186"/>
      <c r="CL413" s="1186"/>
      <c r="CM413" s="1186"/>
      <c r="CN413" s="1186"/>
      <c r="CO413" s="1186"/>
      <c r="CP413" s="1186"/>
      <c r="CQ413" s="1186"/>
      <c r="CR413" s="1186"/>
      <c r="CS413" s="1186"/>
      <c r="CT413" s="1186"/>
      <c r="CU413" s="1186"/>
      <c r="CV413" s="1186"/>
      <c r="CW413" s="1186"/>
      <c r="CX413" s="1186"/>
      <c r="CY413" s="1186"/>
      <c r="CZ413" s="1186"/>
      <c r="DA413" s="1186"/>
      <c r="DB413" s="1186"/>
      <c r="DC413" s="1186"/>
      <c r="DD413" s="1186"/>
      <c r="DE413" s="1186"/>
      <c r="DF413" s="1186"/>
      <c r="DG413" s="1186"/>
      <c r="DH413" s="1186"/>
      <c r="DI413" s="1186"/>
      <c r="DJ413" s="1186"/>
      <c r="DK413" s="1186"/>
      <c r="DL413" s="1186"/>
      <c r="DM413" s="1186"/>
      <c r="DN413" s="1186"/>
      <c r="DO413" s="1186"/>
      <c r="DP413" s="1186"/>
      <c r="DQ413" s="1186"/>
      <c r="DR413" s="1186"/>
      <c r="DS413" s="1186"/>
      <c r="DT413" s="1186"/>
      <c r="DU413" s="1186"/>
      <c r="DV413" s="1186"/>
      <c r="DW413" s="1186"/>
      <c r="DX413" s="1186"/>
      <c r="DY413" s="1186"/>
      <c r="DZ413" s="1186"/>
      <c r="EA413" s="1186"/>
      <c r="EB413" s="1186"/>
      <c r="EC413" s="1186"/>
      <c r="ED413" s="1186"/>
      <c r="EE413" s="1186"/>
      <c r="EF413" s="1186"/>
      <c r="EG413" s="1186"/>
      <c r="EH413" s="1186"/>
      <c r="EI413" s="1186"/>
      <c r="EJ413" s="1186"/>
      <c r="EK413" s="1197"/>
      <c r="EL413" s="1198"/>
      <c r="EM413" s="1186"/>
      <c r="EN413" s="1186"/>
      <c r="EO413" s="1186"/>
      <c r="EP413" s="1186"/>
      <c r="EQ413" s="1186"/>
      <c r="ER413" s="1186"/>
      <c r="ES413" s="1186"/>
      <c r="ET413" s="1186"/>
      <c r="EU413" s="1186"/>
      <c r="EV413" s="1186"/>
      <c r="EW413" s="1186"/>
      <c r="EX413" s="1186"/>
      <c r="EY413" s="1186"/>
      <c r="EZ413" s="1186"/>
      <c r="FA413" s="1186"/>
      <c r="FB413" s="1186"/>
      <c r="FC413" s="1209"/>
      <c r="FD413" s="1186"/>
      <c r="FE413" s="1186"/>
      <c r="FF413" s="1186"/>
      <c r="FG413" s="1186"/>
      <c r="FH413" s="1186"/>
      <c r="FI413" s="1186"/>
      <c r="FJ413" s="1186"/>
      <c r="FK413" s="1186"/>
      <c r="FL413" s="1209"/>
      <c r="FM413" s="1186"/>
      <c r="FN413" s="1186"/>
      <c r="FO413" s="1186"/>
      <c r="FP413" s="1186"/>
      <c r="FQ413" s="1186"/>
      <c r="FR413" s="1186"/>
      <c r="FS413" s="1186"/>
      <c r="FT413" s="1186"/>
      <c r="FU413" s="1186"/>
      <c r="FV413" s="1186"/>
      <c r="FW413" s="1186"/>
      <c r="FX413" s="1186"/>
      <c r="FY413" s="1186"/>
      <c r="FZ413" s="1186"/>
      <c r="GA413" s="1186"/>
      <c r="GB413" s="1186"/>
      <c r="GC413" s="1186"/>
      <c r="GD413" s="1186"/>
      <c r="GE413" s="1186"/>
      <c r="GF413" s="1186"/>
      <c r="GG413" s="1186"/>
      <c r="GH413" s="1186"/>
      <c r="GI413" s="1186"/>
      <c r="GJ413" s="1186"/>
      <c r="GK413" s="1186"/>
      <c r="GL413" s="1186"/>
      <c r="GM413" s="1186"/>
      <c r="GN413" s="1186"/>
      <c r="GO413" s="1186"/>
      <c r="GP413" s="1186"/>
      <c r="GQ413" s="1186"/>
      <c r="GR413" s="1186"/>
      <c r="GS413" s="1186"/>
      <c r="GT413" s="1186"/>
      <c r="GU413" s="1186"/>
      <c r="GV413" s="1186"/>
      <c r="GW413" s="1186"/>
      <c r="GX413" s="1186"/>
      <c r="GY413" s="1218"/>
      <c r="GZ413" s="364">
        <f t="shared" si="324"/>
        <v>0</v>
      </c>
      <c r="HA413" s="365">
        <f t="shared" si="346"/>
        <v>0</v>
      </c>
      <c r="HB413" s="366">
        <f t="shared" si="352"/>
        <v>0</v>
      </c>
      <c r="HC413" s="366">
        <v>0</v>
      </c>
      <c r="HD413" s="365">
        <v>580</v>
      </c>
      <c r="HE413" s="365">
        <v>745</v>
      </c>
      <c r="HF413" s="54"/>
      <c r="HG413" s="708"/>
      <c r="HH413" s="708">
        <v>0.54</v>
      </c>
      <c r="HI413" s="709">
        <f t="shared" si="347"/>
        <v>0</v>
      </c>
      <c r="HJ413" s="710"/>
      <c r="HK413" s="710">
        <v>3.28</v>
      </c>
      <c r="HL413" s="738">
        <f t="shared" si="353"/>
        <v>0.0934217799889443</v>
      </c>
      <c r="HM413" s="739"/>
      <c r="HN413" s="739"/>
      <c r="HO413" s="739">
        <v>3.28</v>
      </c>
      <c r="HP413" s="740">
        <f t="shared" si="348"/>
        <v>0</v>
      </c>
      <c r="HQ413" s="738">
        <f t="shared" si="349"/>
        <v>0.0934217799889443</v>
      </c>
      <c r="HR413" s="741"/>
      <c r="HS413" s="742">
        <v>44927</v>
      </c>
      <c r="HT413" s="739">
        <f ca="1" t="shared" si="354"/>
        <v>5</v>
      </c>
      <c r="HU413" s="739">
        <f ca="1" t="shared" si="355"/>
        <v>150</v>
      </c>
      <c r="HV413" s="739">
        <v>0</v>
      </c>
      <c r="HW413" s="739">
        <f t="shared" si="319"/>
        <v>0</v>
      </c>
      <c r="HX413" s="761" t="e">
        <f t="shared" si="350"/>
        <v>#DIV/0!</v>
      </c>
      <c r="HY413" s="739" t="e">
        <f ca="1" t="shared" si="351"/>
        <v>#DIV/0!</v>
      </c>
      <c r="HZ413" s="739">
        <f t="shared" si="322"/>
        <v>0</v>
      </c>
      <c r="IA413" s="739"/>
      <c r="IB413" s="739">
        <f ca="1" t="shared" si="334"/>
        <v>0</v>
      </c>
      <c r="IC413" s="769">
        <f ca="1" t="shared" si="335"/>
        <v>0</v>
      </c>
      <c r="ID413" s="769" t="e">
        <f ca="1" t="shared" si="336"/>
        <v>#DIV/0!</v>
      </c>
      <c r="IE413" s="739"/>
      <c r="IF413" s="739"/>
      <c r="IG413" s="739"/>
      <c r="IH413" s="739"/>
      <c r="II413" s="739"/>
      <c r="IJ413" s="739"/>
      <c r="IK413" s="739"/>
      <c r="IL413" s="743"/>
      <c r="IM413" s="743"/>
      <c r="IN413" s="743"/>
      <c r="IO413" s="743"/>
      <c r="IP413" s="743"/>
      <c r="IQ413" s="739"/>
      <c r="IR413" s="739"/>
      <c r="IS413" s="739"/>
      <c r="IT413" s="739"/>
      <c r="IU413" s="739"/>
      <c r="IV413" s="739"/>
      <c r="IW413" s="739"/>
      <c r="IX413" s="739"/>
      <c r="IY413" s="739"/>
      <c r="IZ413" s="739"/>
      <c r="JA413" s="739"/>
      <c r="JB413" s="743">
        <v>0</v>
      </c>
      <c r="JC413" s="743">
        <v>0</v>
      </c>
      <c r="JD413" s="743">
        <v>0</v>
      </c>
      <c r="JE413" s="743">
        <v>0</v>
      </c>
      <c r="JF413" s="743">
        <v>0</v>
      </c>
      <c r="JG413" s="739">
        <v>0</v>
      </c>
      <c r="JH413" s="739">
        <v>0</v>
      </c>
      <c r="JI413" s="739">
        <v>0</v>
      </c>
      <c r="JJ413" s="739">
        <v>0</v>
      </c>
      <c r="JK413" s="739">
        <v>0</v>
      </c>
      <c r="JL413" s="739">
        <v>0</v>
      </c>
      <c r="JM413" s="739">
        <v>0</v>
      </c>
      <c r="JN413" s="28">
        <f t="shared" si="356"/>
        <v>0</v>
      </c>
      <c r="JO413" s="28">
        <f t="shared" si="357"/>
        <v>0</v>
      </c>
      <c r="JP413" s="28"/>
      <c r="JQ413" s="28"/>
      <c r="JR413" s="28"/>
      <c r="JS413" s="28"/>
      <c r="JT413" s="28"/>
      <c r="JU413" s="28"/>
      <c r="JV413" s="28"/>
      <c r="JW413" s="28"/>
      <c r="JX413" s="28"/>
      <c r="JY413" s="28"/>
      <c r="JZ413" s="28"/>
      <c r="KA413" s="28"/>
      <c r="KB413" s="28"/>
      <c r="KC413" s="28"/>
      <c r="KD413" s="28"/>
      <c r="KE413" s="824"/>
    </row>
    <row r="414" s="786" customFormat="1" hidden="1" customHeight="1" spans="1:291">
      <c r="A414" s="847" t="s">
        <v>2306</v>
      </c>
      <c r="B414" s="343"/>
      <c r="C414" s="95" t="s">
        <v>1917</v>
      </c>
      <c r="D414" s="95" t="s">
        <v>2249</v>
      </c>
      <c r="E414" s="411"/>
      <c r="F414" s="1235" t="s">
        <v>2349</v>
      </c>
      <c r="G414" s="112" t="s">
        <v>918</v>
      </c>
      <c r="H414" s="1060" t="s">
        <v>842</v>
      </c>
      <c r="I414" s="99">
        <f t="shared" si="323"/>
        <v>0</v>
      </c>
      <c r="J414" s="1129">
        <v>0</v>
      </c>
      <c r="K414" s="1130">
        <f t="shared" si="343"/>
        <v>0</v>
      </c>
      <c r="L414" s="1131">
        <f t="shared" si="344"/>
        <v>0</v>
      </c>
      <c r="M414" s="1132"/>
      <c r="N414" s="1137"/>
      <c r="O414" s="1134"/>
      <c r="P414" s="1135">
        <f t="shared" si="345"/>
        <v>0</v>
      </c>
      <c r="Q414" s="1154">
        <f t="shared" si="358"/>
        <v>0</v>
      </c>
      <c r="R414" s="1153"/>
      <c r="S414" s="1153"/>
      <c r="T414" s="1153"/>
      <c r="U414" s="1153"/>
      <c r="V414" s="1153"/>
      <c r="W414" s="1153"/>
      <c r="X414" s="1153"/>
      <c r="Y414" s="1153"/>
      <c r="Z414" s="1153"/>
      <c r="AA414" s="1153"/>
      <c r="AB414" s="1166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76"/>
      <c r="AT414" s="1177"/>
      <c r="AU414" s="1178"/>
      <c r="AV414" s="1178"/>
      <c r="AW414" s="1178"/>
      <c r="AX414" s="1178"/>
      <c r="AY414" s="1178"/>
      <c r="AZ414" s="1178"/>
      <c r="BA414" s="1178"/>
      <c r="BB414" s="1178"/>
      <c r="BC414" s="1178"/>
      <c r="BD414" s="1178"/>
      <c r="BE414" s="1178"/>
      <c r="BF414" s="1178"/>
      <c r="BG414" s="1178"/>
      <c r="BH414" s="1178"/>
      <c r="BI414" s="1178"/>
      <c r="BJ414" s="1178"/>
      <c r="BK414" s="1186"/>
      <c r="BL414" s="1187"/>
      <c r="BM414" s="1187"/>
      <c r="BN414" s="1187"/>
      <c r="BO414" s="1187"/>
      <c r="BP414" s="1187"/>
      <c r="BQ414" s="1187"/>
      <c r="BR414" s="1187"/>
      <c r="BS414" s="1187"/>
      <c r="BT414" s="1187"/>
      <c r="BU414" s="1187"/>
      <c r="BV414" s="1191"/>
      <c r="BW414" s="1186"/>
      <c r="BX414" s="1186"/>
      <c r="BY414" s="1186"/>
      <c r="BZ414" s="1186"/>
      <c r="CA414" s="1186"/>
      <c r="CB414" s="1186"/>
      <c r="CC414" s="1186"/>
      <c r="CD414" s="1186"/>
      <c r="CE414" s="1186"/>
      <c r="CF414" s="1186"/>
      <c r="CG414" s="1186"/>
      <c r="CH414" s="1186"/>
      <c r="CI414" s="1186"/>
      <c r="CJ414" s="1186"/>
      <c r="CK414" s="1186"/>
      <c r="CL414" s="1186"/>
      <c r="CM414" s="1186"/>
      <c r="CN414" s="1186"/>
      <c r="CO414" s="1186"/>
      <c r="CP414" s="1186"/>
      <c r="CQ414" s="1186"/>
      <c r="CR414" s="1186"/>
      <c r="CS414" s="1186"/>
      <c r="CT414" s="1186"/>
      <c r="CU414" s="1186"/>
      <c r="CV414" s="1186"/>
      <c r="CW414" s="1186"/>
      <c r="CX414" s="1186"/>
      <c r="CY414" s="1186"/>
      <c r="CZ414" s="1186"/>
      <c r="DA414" s="1186"/>
      <c r="DB414" s="1186"/>
      <c r="DC414" s="1186"/>
      <c r="DD414" s="1186"/>
      <c r="DE414" s="1186"/>
      <c r="DF414" s="1186"/>
      <c r="DG414" s="1186"/>
      <c r="DH414" s="1186"/>
      <c r="DI414" s="1186"/>
      <c r="DJ414" s="1186"/>
      <c r="DK414" s="1186"/>
      <c r="DL414" s="1186"/>
      <c r="DM414" s="1186"/>
      <c r="DN414" s="1186"/>
      <c r="DO414" s="1186"/>
      <c r="DP414" s="1186"/>
      <c r="DQ414" s="1186"/>
      <c r="DR414" s="1186"/>
      <c r="DS414" s="1186"/>
      <c r="DT414" s="1186"/>
      <c r="DU414" s="1186"/>
      <c r="DV414" s="1186"/>
      <c r="DW414" s="1186"/>
      <c r="DX414" s="1186"/>
      <c r="DY414" s="1186"/>
      <c r="DZ414" s="1186"/>
      <c r="EA414" s="1186"/>
      <c r="EB414" s="1186"/>
      <c r="EC414" s="1186"/>
      <c r="ED414" s="1186"/>
      <c r="EE414" s="1186"/>
      <c r="EF414" s="1186"/>
      <c r="EG414" s="1186"/>
      <c r="EH414" s="1186"/>
      <c r="EI414" s="1186"/>
      <c r="EJ414" s="1186"/>
      <c r="EK414" s="1197"/>
      <c r="EL414" s="1198"/>
      <c r="EM414" s="1186"/>
      <c r="EN414" s="1186"/>
      <c r="EO414" s="1186"/>
      <c r="EP414" s="1186"/>
      <c r="EQ414" s="1186"/>
      <c r="ER414" s="1186"/>
      <c r="ES414" s="1186"/>
      <c r="ET414" s="1186"/>
      <c r="EU414" s="1186"/>
      <c r="EV414" s="1186"/>
      <c r="EW414" s="1186"/>
      <c r="EX414" s="1186"/>
      <c r="EY414" s="1186"/>
      <c r="EZ414" s="1186"/>
      <c r="FA414" s="1186"/>
      <c r="FB414" s="1186"/>
      <c r="FC414" s="1209"/>
      <c r="FD414" s="1186"/>
      <c r="FE414" s="1186"/>
      <c r="FF414" s="1186"/>
      <c r="FG414" s="1186"/>
      <c r="FH414" s="1186"/>
      <c r="FI414" s="1186"/>
      <c r="FJ414" s="1186"/>
      <c r="FK414" s="1186"/>
      <c r="FL414" s="1209"/>
      <c r="FM414" s="1186"/>
      <c r="FN414" s="1186"/>
      <c r="FO414" s="1186"/>
      <c r="FP414" s="1186"/>
      <c r="FQ414" s="1186"/>
      <c r="FR414" s="1186"/>
      <c r="FS414" s="1186"/>
      <c r="FT414" s="1186"/>
      <c r="FU414" s="1186"/>
      <c r="FV414" s="1186"/>
      <c r="FW414" s="1186"/>
      <c r="FX414" s="1186"/>
      <c r="FY414" s="1186"/>
      <c r="FZ414" s="1186"/>
      <c r="GA414" s="1186"/>
      <c r="GB414" s="1186"/>
      <c r="GC414" s="1186"/>
      <c r="GD414" s="1186"/>
      <c r="GE414" s="1186"/>
      <c r="GF414" s="1186"/>
      <c r="GG414" s="1186"/>
      <c r="GH414" s="1186"/>
      <c r="GI414" s="1186"/>
      <c r="GJ414" s="1186"/>
      <c r="GK414" s="1186"/>
      <c r="GL414" s="1186"/>
      <c r="GM414" s="1186"/>
      <c r="GN414" s="1186"/>
      <c r="GO414" s="1186"/>
      <c r="GP414" s="1186"/>
      <c r="GQ414" s="1186"/>
      <c r="GR414" s="1186"/>
      <c r="GS414" s="1186"/>
      <c r="GT414" s="1186"/>
      <c r="GU414" s="1186"/>
      <c r="GV414" s="1186"/>
      <c r="GW414" s="1186"/>
      <c r="GX414" s="1186"/>
      <c r="GY414" s="1218"/>
      <c r="GZ414" s="364">
        <f t="shared" si="324"/>
        <v>0</v>
      </c>
      <c r="HA414" s="365">
        <f t="shared" si="346"/>
        <v>0</v>
      </c>
      <c r="HB414" s="366">
        <f t="shared" si="352"/>
        <v>0</v>
      </c>
      <c r="HC414" s="366">
        <v>24</v>
      </c>
      <c r="HD414" s="365">
        <v>1456</v>
      </c>
      <c r="HE414" s="365">
        <v>2191</v>
      </c>
      <c r="HF414" s="54"/>
      <c r="HG414" s="708"/>
      <c r="HH414" s="708">
        <v>0.47</v>
      </c>
      <c r="HI414" s="709">
        <f t="shared" si="347"/>
        <v>0</v>
      </c>
      <c r="HJ414" s="710">
        <v>3.85</v>
      </c>
      <c r="HK414" s="710">
        <v>3.41</v>
      </c>
      <c r="HL414" s="738">
        <f t="shared" si="353"/>
        <v>-0.0828834550651001</v>
      </c>
      <c r="HM414" s="739"/>
      <c r="HN414" s="739"/>
      <c r="HO414" s="739">
        <v>3.41</v>
      </c>
      <c r="HP414" s="740">
        <f t="shared" si="348"/>
        <v>0</v>
      </c>
      <c r="HQ414" s="738">
        <f t="shared" si="349"/>
        <v>-0.0828834550651001</v>
      </c>
      <c r="HR414" s="741"/>
      <c r="HS414" s="742">
        <v>44927</v>
      </c>
      <c r="HT414" s="739">
        <f ca="1" t="shared" si="354"/>
        <v>5</v>
      </c>
      <c r="HU414" s="739">
        <f ca="1" t="shared" si="355"/>
        <v>150</v>
      </c>
      <c r="HV414" s="739">
        <v>0</v>
      </c>
      <c r="HW414" s="739">
        <f t="shared" si="319"/>
        <v>0</v>
      </c>
      <c r="HX414" s="761" t="e">
        <f t="shared" si="350"/>
        <v>#DIV/0!</v>
      </c>
      <c r="HY414" s="739" t="e">
        <f ca="1" t="shared" si="351"/>
        <v>#DIV/0!</v>
      </c>
      <c r="HZ414" s="739">
        <f t="shared" si="322"/>
        <v>0</v>
      </c>
      <c r="IA414" s="739"/>
      <c r="IB414" s="739">
        <f ca="1" t="shared" si="334"/>
        <v>0</v>
      </c>
      <c r="IC414" s="769">
        <f ca="1" t="shared" si="335"/>
        <v>0</v>
      </c>
      <c r="ID414" s="769" t="e">
        <f ca="1" t="shared" si="336"/>
        <v>#DIV/0!</v>
      </c>
      <c r="IE414" s="739"/>
      <c r="IF414" s="739"/>
      <c r="IG414" s="739"/>
      <c r="IH414" s="739"/>
      <c r="II414" s="739"/>
      <c r="IJ414" s="739"/>
      <c r="IK414" s="739"/>
      <c r="IL414" s="743"/>
      <c r="IM414" s="743"/>
      <c r="IN414" s="743"/>
      <c r="IO414" s="743"/>
      <c r="IP414" s="743"/>
      <c r="IQ414" s="739"/>
      <c r="IR414" s="739"/>
      <c r="IS414" s="739"/>
      <c r="IT414" s="739"/>
      <c r="IU414" s="739"/>
      <c r="IV414" s="739"/>
      <c r="IW414" s="739"/>
      <c r="IX414" s="739"/>
      <c r="IY414" s="739"/>
      <c r="IZ414" s="739"/>
      <c r="JA414" s="739"/>
      <c r="JB414" s="743">
        <v>0</v>
      </c>
      <c r="JC414" s="743">
        <v>24</v>
      </c>
      <c r="JD414" s="743">
        <v>0</v>
      </c>
      <c r="JE414" s="743">
        <v>0</v>
      </c>
      <c r="JF414" s="743">
        <v>0</v>
      </c>
      <c r="JG414" s="739">
        <v>0</v>
      </c>
      <c r="JH414" s="739">
        <v>0</v>
      </c>
      <c r="JI414" s="739">
        <v>0</v>
      </c>
      <c r="JJ414" s="739">
        <v>0</v>
      </c>
      <c r="JK414" s="739">
        <v>0</v>
      </c>
      <c r="JL414" s="739">
        <v>0</v>
      </c>
      <c r="JM414" s="739">
        <v>0</v>
      </c>
      <c r="JN414" s="28">
        <f t="shared" si="356"/>
        <v>24</v>
      </c>
      <c r="JO414" s="28">
        <f t="shared" si="357"/>
        <v>0</v>
      </c>
      <c r="JP414" s="28"/>
      <c r="JQ414" s="28"/>
      <c r="JR414" s="28"/>
      <c r="JS414" s="28"/>
      <c r="JT414" s="28"/>
      <c r="JU414" s="28"/>
      <c r="JV414" s="28"/>
      <c r="JW414" s="28"/>
      <c r="JX414" s="28"/>
      <c r="JY414" s="28"/>
      <c r="JZ414" s="28"/>
      <c r="KA414" s="28"/>
      <c r="KB414" s="28"/>
      <c r="KC414" s="28"/>
      <c r="KD414" s="28"/>
      <c r="KE414" s="824"/>
    </row>
    <row r="415" s="786" customFormat="1" hidden="1" customHeight="1" spans="1:291">
      <c r="A415" s="847" t="s">
        <v>2306</v>
      </c>
      <c r="B415" s="343"/>
      <c r="C415" s="95" t="s">
        <v>1917</v>
      </c>
      <c r="D415" s="95" t="s">
        <v>2249</v>
      </c>
      <c r="E415" s="411"/>
      <c r="F415" s="1235" t="s">
        <v>2350</v>
      </c>
      <c r="G415" s="112" t="s">
        <v>920</v>
      </c>
      <c r="H415" s="1060" t="s">
        <v>921</v>
      </c>
      <c r="I415" s="99">
        <f t="shared" si="323"/>
        <v>0</v>
      </c>
      <c r="J415" s="1129">
        <v>0</v>
      </c>
      <c r="K415" s="1130">
        <f t="shared" si="343"/>
        <v>0</v>
      </c>
      <c r="L415" s="1131">
        <f t="shared" si="344"/>
        <v>0</v>
      </c>
      <c r="M415" s="1132"/>
      <c r="N415" s="1137"/>
      <c r="O415" s="1134"/>
      <c r="P415" s="1135">
        <f t="shared" si="345"/>
        <v>0</v>
      </c>
      <c r="Q415" s="1154">
        <f t="shared" si="358"/>
        <v>0</v>
      </c>
      <c r="R415" s="1153"/>
      <c r="S415" s="1153"/>
      <c r="T415" s="1153"/>
      <c r="U415" s="1153"/>
      <c r="V415" s="1153"/>
      <c r="W415" s="1153"/>
      <c r="X415" s="1153"/>
      <c r="Y415" s="1153"/>
      <c r="Z415" s="1153"/>
      <c r="AA415" s="1153"/>
      <c r="AB415" s="1166"/>
      <c r="AC415" s="1153"/>
      <c r="AD415" s="1153"/>
      <c r="AE415" s="1153"/>
      <c r="AF415" s="1153"/>
      <c r="AG415" s="1153"/>
      <c r="AH415" s="1153"/>
      <c r="AI415" s="1153"/>
      <c r="AJ415" s="1153"/>
      <c r="AK415" s="1153"/>
      <c r="AL415" s="1153"/>
      <c r="AM415" s="1153"/>
      <c r="AN415" s="1153"/>
      <c r="AO415" s="1153"/>
      <c r="AP415" s="1153"/>
      <c r="AQ415" s="1153"/>
      <c r="AR415" s="1153"/>
      <c r="AS415" s="1176"/>
      <c r="AT415" s="1177"/>
      <c r="AU415" s="1178"/>
      <c r="AV415" s="1178"/>
      <c r="AW415" s="1178"/>
      <c r="AX415" s="1178"/>
      <c r="AY415" s="1178"/>
      <c r="AZ415" s="1178"/>
      <c r="BA415" s="1178"/>
      <c r="BB415" s="1178"/>
      <c r="BC415" s="1178"/>
      <c r="BD415" s="1178"/>
      <c r="BE415" s="1178"/>
      <c r="BF415" s="1178"/>
      <c r="BG415" s="1178"/>
      <c r="BH415" s="1178"/>
      <c r="BI415" s="1178"/>
      <c r="BJ415" s="1178"/>
      <c r="BK415" s="1186"/>
      <c r="BL415" s="1187"/>
      <c r="BM415" s="1187"/>
      <c r="BN415" s="1187"/>
      <c r="BO415" s="1187"/>
      <c r="BP415" s="1187"/>
      <c r="BQ415" s="1187"/>
      <c r="BR415" s="1187"/>
      <c r="BS415" s="1187"/>
      <c r="BT415" s="1187"/>
      <c r="BU415" s="1187"/>
      <c r="BV415" s="1191"/>
      <c r="BW415" s="1186"/>
      <c r="BX415" s="1186"/>
      <c r="BY415" s="1186"/>
      <c r="BZ415" s="1186"/>
      <c r="CA415" s="1186"/>
      <c r="CB415" s="1186"/>
      <c r="CC415" s="1186"/>
      <c r="CD415" s="1186"/>
      <c r="CE415" s="1186"/>
      <c r="CF415" s="1186"/>
      <c r="CG415" s="1186"/>
      <c r="CH415" s="1186"/>
      <c r="CI415" s="1186"/>
      <c r="CJ415" s="1186"/>
      <c r="CK415" s="1186"/>
      <c r="CL415" s="1186"/>
      <c r="CM415" s="1186"/>
      <c r="CN415" s="1186"/>
      <c r="CO415" s="1186"/>
      <c r="CP415" s="1186"/>
      <c r="CQ415" s="1186"/>
      <c r="CR415" s="1186"/>
      <c r="CS415" s="1186"/>
      <c r="CT415" s="1186"/>
      <c r="CU415" s="1186"/>
      <c r="CV415" s="1186"/>
      <c r="CW415" s="1186"/>
      <c r="CX415" s="1186"/>
      <c r="CY415" s="1186"/>
      <c r="CZ415" s="1186"/>
      <c r="DA415" s="1186"/>
      <c r="DB415" s="1186"/>
      <c r="DC415" s="1186"/>
      <c r="DD415" s="1186"/>
      <c r="DE415" s="1186"/>
      <c r="DF415" s="1186"/>
      <c r="DG415" s="1186"/>
      <c r="DH415" s="1186"/>
      <c r="DI415" s="1186"/>
      <c r="DJ415" s="1186"/>
      <c r="DK415" s="1186"/>
      <c r="DL415" s="1186"/>
      <c r="DM415" s="1186"/>
      <c r="DN415" s="1186"/>
      <c r="DO415" s="1186"/>
      <c r="DP415" s="1186"/>
      <c r="DQ415" s="1186"/>
      <c r="DR415" s="1186"/>
      <c r="DS415" s="1186"/>
      <c r="DT415" s="1186"/>
      <c r="DU415" s="1186"/>
      <c r="DV415" s="1186"/>
      <c r="DW415" s="1186"/>
      <c r="DX415" s="1186"/>
      <c r="DY415" s="1186"/>
      <c r="DZ415" s="1186"/>
      <c r="EA415" s="1186"/>
      <c r="EB415" s="1186"/>
      <c r="EC415" s="1186"/>
      <c r="ED415" s="1186"/>
      <c r="EE415" s="1186"/>
      <c r="EF415" s="1186"/>
      <c r="EG415" s="1186"/>
      <c r="EH415" s="1186"/>
      <c r="EI415" s="1186"/>
      <c r="EJ415" s="1186"/>
      <c r="EK415" s="1197"/>
      <c r="EL415" s="1198"/>
      <c r="EM415" s="1186"/>
      <c r="EN415" s="1186"/>
      <c r="EO415" s="1186"/>
      <c r="EP415" s="1186"/>
      <c r="EQ415" s="1186"/>
      <c r="ER415" s="1186"/>
      <c r="ES415" s="1186"/>
      <c r="ET415" s="1186"/>
      <c r="EU415" s="1186"/>
      <c r="EV415" s="1186"/>
      <c r="EW415" s="1186"/>
      <c r="EX415" s="1186"/>
      <c r="EY415" s="1186"/>
      <c r="EZ415" s="1186"/>
      <c r="FA415" s="1186"/>
      <c r="FB415" s="1186"/>
      <c r="FC415" s="1209"/>
      <c r="FD415" s="1186"/>
      <c r="FE415" s="1186"/>
      <c r="FF415" s="1186"/>
      <c r="FG415" s="1186"/>
      <c r="FH415" s="1186"/>
      <c r="FI415" s="1186"/>
      <c r="FJ415" s="1186"/>
      <c r="FK415" s="1186"/>
      <c r="FL415" s="1209"/>
      <c r="FM415" s="1186"/>
      <c r="FN415" s="1186"/>
      <c r="FO415" s="1186"/>
      <c r="FP415" s="1186"/>
      <c r="FQ415" s="1186"/>
      <c r="FR415" s="1186"/>
      <c r="FS415" s="1186"/>
      <c r="FT415" s="1186"/>
      <c r="FU415" s="1186"/>
      <c r="FV415" s="1186"/>
      <c r="FW415" s="1186"/>
      <c r="FX415" s="1186"/>
      <c r="FY415" s="1186"/>
      <c r="FZ415" s="1186"/>
      <c r="GA415" s="1186"/>
      <c r="GB415" s="1186"/>
      <c r="GC415" s="1186"/>
      <c r="GD415" s="1186"/>
      <c r="GE415" s="1186"/>
      <c r="GF415" s="1186"/>
      <c r="GG415" s="1186"/>
      <c r="GH415" s="1186"/>
      <c r="GI415" s="1186"/>
      <c r="GJ415" s="1186"/>
      <c r="GK415" s="1186"/>
      <c r="GL415" s="1186"/>
      <c r="GM415" s="1186"/>
      <c r="GN415" s="1186"/>
      <c r="GO415" s="1186"/>
      <c r="GP415" s="1186"/>
      <c r="GQ415" s="1186"/>
      <c r="GR415" s="1186"/>
      <c r="GS415" s="1186"/>
      <c r="GT415" s="1186"/>
      <c r="GU415" s="1186"/>
      <c r="GV415" s="1186"/>
      <c r="GW415" s="1186"/>
      <c r="GX415" s="1186"/>
      <c r="GY415" s="1218"/>
      <c r="GZ415" s="364">
        <f t="shared" si="324"/>
        <v>0</v>
      </c>
      <c r="HA415" s="365">
        <f t="shared" si="346"/>
        <v>0</v>
      </c>
      <c r="HB415" s="366">
        <f t="shared" si="352"/>
        <v>0</v>
      </c>
      <c r="HC415" s="366">
        <v>0</v>
      </c>
      <c r="HD415" s="365">
        <v>1036</v>
      </c>
      <c r="HE415" s="365">
        <v>991</v>
      </c>
      <c r="HF415" s="54"/>
      <c r="HG415" s="708"/>
      <c r="HH415" s="708">
        <v>0.47</v>
      </c>
      <c r="HI415" s="709">
        <f t="shared" si="347"/>
        <v>0</v>
      </c>
      <c r="HJ415" s="710">
        <v>3.85</v>
      </c>
      <c r="HK415" s="710">
        <v>3.41</v>
      </c>
      <c r="HL415" s="738">
        <f t="shared" si="353"/>
        <v>-0.0828834550651001</v>
      </c>
      <c r="HM415" s="739"/>
      <c r="HN415" s="739"/>
      <c r="HO415" s="739">
        <v>3.41</v>
      </c>
      <c r="HP415" s="740">
        <f t="shared" si="348"/>
        <v>0</v>
      </c>
      <c r="HQ415" s="738">
        <f t="shared" si="349"/>
        <v>-0.0828834550651001</v>
      </c>
      <c r="HR415" s="741"/>
      <c r="HS415" s="742">
        <v>44927</v>
      </c>
      <c r="HT415" s="739">
        <f ca="1" t="shared" si="354"/>
        <v>5</v>
      </c>
      <c r="HU415" s="739">
        <f ca="1" t="shared" si="355"/>
        <v>150</v>
      </c>
      <c r="HV415" s="739">
        <v>0</v>
      </c>
      <c r="HW415" s="739">
        <f t="shared" si="319"/>
        <v>0</v>
      </c>
      <c r="HX415" s="761" t="e">
        <f t="shared" si="350"/>
        <v>#DIV/0!</v>
      </c>
      <c r="HY415" s="739" t="e">
        <f ca="1" t="shared" si="351"/>
        <v>#DIV/0!</v>
      </c>
      <c r="HZ415" s="739">
        <f t="shared" si="322"/>
        <v>0</v>
      </c>
      <c r="IA415" s="739"/>
      <c r="IB415" s="739">
        <f ca="1" t="shared" si="334"/>
        <v>0</v>
      </c>
      <c r="IC415" s="769">
        <f ca="1" t="shared" si="335"/>
        <v>0</v>
      </c>
      <c r="ID415" s="769" t="e">
        <f ca="1" t="shared" si="336"/>
        <v>#DIV/0!</v>
      </c>
      <c r="IE415" s="739"/>
      <c r="IF415" s="739"/>
      <c r="IG415" s="739"/>
      <c r="IH415" s="739"/>
      <c r="II415" s="739"/>
      <c r="IJ415" s="739"/>
      <c r="IK415" s="739"/>
      <c r="IL415" s="743"/>
      <c r="IM415" s="743"/>
      <c r="IN415" s="743"/>
      <c r="IO415" s="743"/>
      <c r="IP415" s="743"/>
      <c r="IQ415" s="739"/>
      <c r="IR415" s="739"/>
      <c r="IS415" s="739"/>
      <c r="IT415" s="739"/>
      <c r="IU415" s="739"/>
      <c r="IV415" s="739"/>
      <c r="IW415" s="739"/>
      <c r="IX415" s="739"/>
      <c r="IY415" s="739"/>
      <c r="IZ415" s="739"/>
      <c r="JA415" s="739"/>
      <c r="JB415" s="743">
        <v>0</v>
      </c>
      <c r="JC415" s="743">
        <v>0</v>
      </c>
      <c r="JD415" s="743">
        <v>0</v>
      </c>
      <c r="JE415" s="743">
        <v>0</v>
      </c>
      <c r="JF415" s="743">
        <v>0</v>
      </c>
      <c r="JG415" s="739">
        <v>0</v>
      </c>
      <c r="JH415" s="739">
        <v>0</v>
      </c>
      <c r="JI415" s="739">
        <v>0</v>
      </c>
      <c r="JJ415" s="739">
        <v>0</v>
      </c>
      <c r="JK415" s="739">
        <v>0</v>
      </c>
      <c r="JL415" s="739">
        <v>0</v>
      </c>
      <c r="JM415" s="739">
        <v>0</v>
      </c>
      <c r="JN415" s="28">
        <f t="shared" si="356"/>
        <v>0</v>
      </c>
      <c r="JO415" s="28">
        <f t="shared" si="357"/>
        <v>0</v>
      </c>
      <c r="JP415" s="28"/>
      <c r="JQ415" s="28"/>
      <c r="JR415" s="28"/>
      <c r="JS415" s="28"/>
      <c r="JT415" s="28"/>
      <c r="JU415" s="28"/>
      <c r="JV415" s="28"/>
      <c r="JW415" s="28"/>
      <c r="JX415" s="28"/>
      <c r="JY415" s="28"/>
      <c r="JZ415" s="28"/>
      <c r="KA415" s="28"/>
      <c r="KB415" s="28"/>
      <c r="KC415" s="28"/>
      <c r="KD415" s="28"/>
      <c r="KE415" s="824"/>
    </row>
    <row r="416" s="786" customFormat="1" hidden="1" customHeight="1" spans="1:291">
      <c r="A416" s="847" t="s">
        <v>2306</v>
      </c>
      <c r="B416" s="343"/>
      <c r="C416" s="95" t="s">
        <v>1917</v>
      </c>
      <c r="D416" s="95" t="s">
        <v>2249</v>
      </c>
      <c r="E416" s="411"/>
      <c r="F416" s="1235" t="s">
        <v>2351</v>
      </c>
      <c r="G416" s="112" t="s">
        <v>923</v>
      </c>
      <c r="H416" s="1060" t="s">
        <v>924</v>
      </c>
      <c r="I416" s="99">
        <f t="shared" si="323"/>
        <v>0</v>
      </c>
      <c r="J416" s="1129">
        <v>0</v>
      </c>
      <c r="K416" s="1130">
        <f t="shared" si="343"/>
        <v>0</v>
      </c>
      <c r="L416" s="1131">
        <f t="shared" si="344"/>
        <v>0</v>
      </c>
      <c r="M416" s="1132"/>
      <c r="N416" s="1137"/>
      <c r="O416" s="1134"/>
      <c r="P416" s="1135">
        <f t="shared" si="345"/>
        <v>0</v>
      </c>
      <c r="Q416" s="1154">
        <f t="shared" si="358"/>
        <v>0</v>
      </c>
      <c r="R416" s="1153"/>
      <c r="S416" s="1153"/>
      <c r="T416" s="1153"/>
      <c r="U416" s="1153"/>
      <c r="V416" s="1153"/>
      <c r="W416" s="1153"/>
      <c r="X416" s="1153"/>
      <c r="Y416" s="1153"/>
      <c r="Z416" s="1153"/>
      <c r="AA416" s="1153"/>
      <c r="AB416" s="1166"/>
      <c r="AC416" s="1153"/>
      <c r="AD416" s="1153"/>
      <c r="AE416" s="1153"/>
      <c r="AF416" s="1153"/>
      <c r="AG416" s="1153"/>
      <c r="AH416" s="1153"/>
      <c r="AI416" s="1153"/>
      <c r="AJ416" s="1153"/>
      <c r="AK416" s="1153"/>
      <c r="AL416" s="1153"/>
      <c r="AM416" s="1153"/>
      <c r="AN416" s="1153"/>
      <c r="AO416" s="1153"/>
      <c r="AP416" s="1153"/>
      <c r="AQ416" s="1153"/>
      <c r="AR416" s="1153"/>
      <c r="AS416" s="1176"/>
      <c r="AT416" s="1177"/>
      <c r="AU416" s="1178"/>
      <c r="AV416" s="1178"/>
      <c r="AW416" s="1178"/>
      <c r="AX416" s="1178"/>
      <c r="AY416" s="1178"/>
      <c r="AZ416" s="1178"/>
      <c r="BA416" s="1178"/>
      <c r="BB416" s="1178"/>
      <c r="BC416" s="1178"/>
      <c r="BD416" s="1178"/>
      <c r="BE416" s="1178"/>
      <c r="BF416" s="1178"/>
      <c r="BG416" s="1178"/>
      <c r="BH416" s="1178"/>
      <c r="BI416" s="1178"/>
      <c r="BJ416" s="1178"/>
      <c r="BK416" s="1186"/>
      <c r="BL416" s="1187"/>
      <c r="BM416" s="1187"/>
      <c r="BN416" s="1187"/>
      <c r="BO416" s="1187"/>
      <c r="BP416" s="1187"/>
      <c r="BQ416" s="1187"/>
      <c r="BR416" s="1187"/>
      <c r="BS416" s="1187"/>
      <c r="BT416" s="1187"/>
      <c r="BU416" s="1187"/>
      <c r="BV416" s="1191"/>
      <c r="BW416" s="1186"/>
      <c r="BX416" s="1186"/>
      <c r="BY416" s="1186"/>
      <c r="BZ416" s="1186"/>
      <c r="CA416" s="1186"/>
      <c r="CB416" s="1186"/>
      <c r="CC416" s="1186"/>
      <c r="CD416" s="1186"/>
      <c r="CE416" s="1186"/>
      <c r="CF416" s="1186"/>
      <c r="CG416" s="1186"/>
      <c r="CH416" s="1186"/>
      <c r="CI416" s="1186"/>
      <c r="CJ416" s="1186"/>
      <c r="CK416" s="1186"/>
      <c r="CL416" s="1186"/>
      <c r="CM416" s="1186"/>
      <c r="CN416" s="1186"/>
      <c r="CO416" s="1186"/>
      <c r="CP416" s="1186"/>
      <c r="CQ416" s="1186"/>
      <c r="CR416" s="1186"/>
      <c r="CS416" s="1186"/>
      <c r="CT416" s="1186"/>
      <c r="CU416" s="1186"/>
      <c r="CV416" s="1186"/>
      <c r="CW416" s="1186"/>
      <c r="CX416" s="1186"/>
      <c r="CY416" s="1186"/>
      <c r="CZ416" s="1186"/>
      <c r="DA416" s="1186"/>
      <c r="DB416" s="1186"/>
      <c r="DC416" s="1186"/>
      <c r="DD416" s="1186"/>
      <c r="DE416" s="1186"/>
      <c r="DF416" s="1186"/>
      <c r="DG416" s="1186"/>
      <c r="DH416" s="1186"/>
      <c r="DI416" s="1186"/>
      <c r="DJ416" s="1186"/>
      <c r="DK416" s="1186"/>
      <c r="DL416" s="1186"/>
      <c r="DM416" s="1186"/>
      <c r="DN416" s="1186"/>
      <c r="DO416" s="1186"/>
      <c r="DP416" s="1186"/>
      <c r="DQ416" s="1186"/>
      <c r="DR416" s="1186"/>
      <c r="DS416" s="1186"/>
      <c r="DT416" s="1186"/>
      <c r="DU416" s="1186"/>
      <c r="DV416" s="1186"/>
      <c r="DW416" s="1186"/>
      <c r="DX416" s="1186"/>
      <c r="DY416" s="1186"/>
      <c r="DZ416" s="1186"/>
      <c r="EA416" s="1186"/>
      <c r="EB416" s="1186"/>
      <c r="EC416" s="1186"/>
      <c r="ED416" s="1186"/>
      <c r="EE416" s="1186"/>
      <c r="EF416" s="1186"/>
      <c r="EG416" s="1186"/>
      <c r="EH416" s="1186"/>
      <c r="EI416" s="1186"/>
      <c r="EJ416" s="1186"/>
      <c r="EK416" s="1197"/>
      <c r="EL416" s="1198"/>
      <c r="EM416" s="1186"/>
      <c r="EN416" s="1186"/>
      <c r="EO416" s="1186"/>
      <c r="EP416" s="1186"/>
      <c r="EQ416" s="1186"/>
      <c r="ER416" s="1186"/>
      <c r="ES416" s="1186"/>
      <c r="ET416" s="1186"/>
      <c r="EU416" s="1186"/>
      <c r="EV416" s="1186"/>
      <c r="EW416" s="1186"/>
      <c r="EX416" s="1186"/>
      <c r="EY416" s="1186"/>
      <c r="EZ416" s="1186"/>
      <c r="FA416" s="1186"/>
      <c r="FB416" s="1186"/>
      <c r="FC416" s="1209"/>
      <c r="FD416" s="1186"/>
      <c r="FE416" s="1186"/>
      <c r="FF416" s="1186"/>
      <c r="FG416" s="1186"/>
      <c r="FH416" s="1186"/>
      <c r="FI416" s="1186"/>
      <c r="FJ416" s="1186"/>
      <c r="FK416" s="1186"/>
      <c r="FL416" s="1209"/>
      <c r="FM416" s="1186"/>
      <c r="FN416" s="1186"/>
      <c r="FO416" s="1186"/>
      <c r="FP416" s="1186"/>
      <c r="FQ416" s="1186"/>
      <c r="FR416" s="1186"/>
      <c r="FS416" s="1186"/>
      <c r="FT416" s="1186"/>
      <c r="FU416" s="1186"/>
      <c r="FV416" s="1186"/>
      <c r="FW416" s="1186"/>
      <c r="FX416" s="1186"/>
      <c r="FY416" s="1186"/>
      <c r="FZ416" s="1186"/>
      <c r="GA416" s="1186"/>
      <c r="GB416" s="1186"/>
      <c r="GC416" s="1186"/>
      <c r="GD416" s="1186"/>
      <c r="GE416" s="1186"/>
      <c r="GF416" s="1186"/>
      <c r="GG416" s="1186"/>
      <c r="GH416" s="1186"/>
      <c r="GI416" s="1186"/>
      <c r="GJ416" s="1186"/>
      <c r="GK416" s="1186"/>
      <c r="GL416" s="1186"/>
      <c r="GM416" s="1186"/>
      <c r="GN416" s="1186"/>
      <c r="GO416" s="1186"/>
      <c r="GP416" s="1186"/>
      <c r="GQ416" s="1186"/>
      <c r="GR416" s="1186"/>
      <c r="GS416" s="1186"/>
      <c r="GT416" s="1186"/>
      <c r="GU416" s="1186"/>
      <c r="GV416" s="1186"/>
      <c r="GW416" s="1186"/>
      <c r="GX416" s="1186"/>
      <c r="GY416" s="1218"/>
      <c r="GZ416" s="364">
        <f t="shared" si="324"/>
        <v>0</v>
      </c>
      <c r="HA416" s="365">
        <f t="shared" si="346"/>
        <v>0</v>
      </c>
      <c r="HB416" s="366">
        <f t="shared" si="352"/>
        <v>0</v>
      </c>
      <c r="HC416" s="366">
        <v>0</v>
      </c>
      <c r="HD416" s="365">
        <v>1354</v>
      </c>
      <c r="HE416" s="365">
        <v>1685</v>
      </c>
      <c r="HF416" s="54"/>
      <c r="HG416" s="709"/>
      <c r="HH416" s="709">
        <v>0.47</v>
      </c>
      <c r="HI416" s="709">
        <f t="shared" si="347"/>
        <v>0</v>
      </c>
      <c r="HJ416" s="711">
        <v>3.85</v>
      </c>
      <c r="HK416" s="711">
        <v>3.41</v>
      </c>
      <c r="HL416" s="738">
        <f t="shared" si="353"/>
        <v>-0.0828834550651001</v>
      </c>
      <c r="HM416" s="743"/>
      <c r="HN416" s="743"/>
      <c r="HO416" s="743">
        <v>3.41</v>
      </c>
      <c r="HP416" s="740">
        <f t="shared" si="348"/>
        <v>0</v>
      </c>
      <c r="HQ416" s="738">
        <f t="shared" si="349"/>
        <v>-0.0828834550651001</v>
      </c>
      <c r="HR416" s="818"/>
      <c r="HS416" s="742">
        <v>44927</v>
      </c>
      <c r="HT416" s="739">
        <f ca="1" t="shared" si="354"/>
        <v>5</v>
      </c>
      <c r="HU416" s="739">
        <f ca="1" t="shared" si="355"/>
        <v>150</v>
      </c>
      <c r="HV416" s="743">
        <v>0</v>
      </c>
      <c r="HW416" s="739">
        <f t="shared" si="319"/>
        <v>0</v>
      </c>
      <c r="HX416" s="761" t="e">
        <f t="shared" si="350"/>
        <v>#DIV/0!</v>
      </c>
      <c r="HY416" s="739" t="e">
        <f ca="1" t="shared" si="351"/>
        <v>#DIV/0!</v>
      </c>
      <c r="HZ416" s="739">
        <f t="shared" si="322"/>
        <v>0</v>
      </c>
      <c r="IA416" s="743"/>
      <c r="IB416" s="739">
        <f ca="1" t="shared" si="334"/>
        <v>0</v>
      </c>
      <c r="IC416" s="769">
        <f ca="1" t="shared" si="335"/>
        <v>0</v>
      </c>
      <c r="ID416" s="769" t="e">
        <f ca="1" t="shared" si="336"/>
        <v>#DIV/0!</v>
      </c>
      <c r="IE416" s="743"/>
      <c r="IF416" s="743"/>
      <c r="IG416" s="743"/>
      <c r="IH416" s="743"/>
      <c r="II416" s="743"/>
      <c r="IJ416" s="743"/>
      <c r="IK416" s="743"/>
      <c r="IL416" s="743"/>
      <c r="IM416" s="743"/>
      <c r="IN416" s="743"/>
      <c r="IO416" s="743"/>
      <c r="IP416" s="743"/>
      <c r="IQ416" s="739"/>
      <c r="IR416" s="739"/>
      <c r="IS416" s="739"/>
      <c r="IT416" s="739"/>
      <c r="IU416" s="739"/>
      <c r="IV416" s="739"/>
      <c r="IW416" s="739"/>
      <c r="IX416" s="739"/>
      <c r="IY416" s="739"/>
      <c r="IZ416" s="739"/>
      <c r="JA416" s="739"/>
      <c r="JB416" s="743">
        <v>0</v>
      </c>
      <c r="JC416" s="743">
        <v>0</v>
      </c>
      <c r="JD416" s="743">
        <v>0</v>
      </c>
      <c r="JE416" s="743">
        <v>0</v>
      </c>
      <c r="JF416" s="743">
        <v>0</v>
      </c>
      <c r="JG416" s="739">
        <v>0</v>
      </c>
      <c r="JH416" s="739">
        <v>0</v>
      </c>
      <c r="JI416" s="739">
        <v>0</v>
      </c>
      <c r="JJ416" s="739">
        <v>0</v>
      </c>
      <c r="JK416" s="739">
        <v>0</v>
      </c>
      <c r="JL416" s="739">
        <v>0</v>
      </c>
      <c r="JM416" s="739">
        <v>0</v>
      </c>
      <c r="JN416" s="28">
        <f t="shared" si="356"/>
        <v>0</v>
      </c>
      <c r="JO416" s="28">
        <f t="shared" si="357"/>
        <v>0</v>
      </c>
      <c r="JP416" s="28"/>
      <c r="JQ416" s="28"/>
      <c r="JR416" s="28"/>
      <c r="JS416" s="28"/>
      <c r="JT416" s="28"/>
      <c r="JU416" s="28"/>
      <c r="JV416" s="28"/>
      <c r="JW416" s="28"/>
      <c r="JX416" s="28"/>
      <c r="JY416" s="28"/>
      <c r="JZ416" s="28"/>
      <c r="KA416" s="28"/>
      <c r="KB416" s="28"/>
      <c r="KC416" s="28"/>
      <c r="KD416" s="28"/>
      <c r="KE416" s="824"/>
    </row>
    <row r="417" s="786" customFormat="1" hidden="1" customHeight="1" spans="1:291">
      <c r="A417" s="847" t="s">
        <v>2306</v>
      </c>
      <c r="B417" s="343"/>
      <c r="C417" s="95" t="s">
        <v>1917</v>
      </c>
      <c r="D417" s="95" t="s">
        <v>2249</v>
      </c>
      <c r="E417" s="411"/>
      <c r="F417" s="1235" t="s">
        <v>2352</v>
      </c>
      <c r="G417" s="112" t="s">
        <v>926</v>
      </c>
      <c r="H417" s="1060" t="s">
        <v>927</v>
      </c>
      <c r="I417" s="99">
        <f t="shared" si="323"/>
        <v>-60</v>
      </c>
      <c r="J417" s="1129">
        <v>0</v>
      </c>
      <c r="K417" s="1130">
        <f t="shared" si="343"/>
        <v>-60</v>
      </c>
      <c r="L417" s="1131">
        <f t="shared" si="344"/>
        <v>-60</v>
      </c>
      <c r="M417" s="1132"/>
      <c r="N417" s="1137"/>
      <c r="O417" s="1134"/>
      <c r="P417" s="1135">
        <f t="shared" si="345"/>
        <v>0</v>
      </c>
      <c r="Q417" s="1154">
        <f t="shared" si="358"/>
        <v>0</v>
      </c>
      <c r="R417" s="1153"/>
      <c r="S417" s="1153"/>
      <c r="T417" s="1153"/>
      <c r="U417" s="1153"/>
      <c r="V417" s="1153"/>
      <c r="W417" s="1153"/>
      <c r="X417" s="1153"/>
      <c r="Y417" s="1153"/>
      <c r="Z417" s="1153"/>
      <c r="AA417" s="1153"/>
      <c r="AB417" s="1166"/>
      <c r="AC417" s="1153"/>
      <c r="AD417" s="1153"/>
      <c r="AE417" s="1153"/>
      <c r="AF417" s="1153"/>
      <c r="AG417" s="1153"/>
      <c r="AH417" s="1153"/>
      <c r="AI417" s="1153"/>
      <c r="AJ417" s="1153"/>
      <c r="AK417" s="1153"/>
      <c r="AL417" s="1153"/>
      <c r="AM417" s="1153"/>
      <c r="AN417" s="1153"/>
      <c r="AO417" s="1153"/>
      <c r="AP417" s="1153"/>
      <c r="AQ417" s="1153"/>
      <c r="AR417" s="1153"/>
      <c r="AS417" s="1176"/>
      <c r="AT417" s="1177"/>
      <c r="AU417" s="1178"/>
      <c r="AV417" s="1178"/>
      <c r="AW417" s="1178"/>
      <c r="AX417" s="1178"/>
      <c r="AY417" s="1178"/>
      <c r="AZ417" s="1178"/>
      <c r="BA417" s="1178"/>
      <c r="BB417" s="1178"/>
      <c r="BC417" s="1178"/>
      <c r="BD417" s="1178"/>
      <c r="BE417" s="1178"/>
      <c r="BF417" s="1178"/>
      <c r="BG417" s="1178"/>
      <c r="BH417" s="1178"/>
      <c r="BI417" s="1178"/>
      <c r="BJ417" s="1178"/>
      <c r="BK417" s="1186"/>
      <c r="BL417" s="1187"/>
      <c r="BM417" s="1187"/>
      <c r="BN417" s="1187"/>
      <c r="BO417" s="1187"/>
      <c r="BP417" s="1187"/>
      <c r="BQ417" s="1187"/>
      <c r="BR417" s="1187"/>
      <c r="BS417" s="1187"/>
      <c r="BT417" s="1187"/>
      <c r="BU417" s="1187"/>
      <c r="BV417" s="1191"/>
      <c r="BW417" s="1186"/>
      <c r="BX417" s="1186"/>
      <c r="BY417" s="1186"/>
      <c r="BZ417" s="1186"/>
      <c r="CA417" s="1186"/>
      <c r="CB417" s="1186"/>
      <c r="CC417" s="1186"/>
      <c r="CD417" s="1186"/>
      <c r="CE417" s="1186"/>
      <c r="CF417" s="1186"/>
      <c r="CG417" s="1186"/>
      <c r="CH417" s="1186"/>
      <c r="CI417" s="1186"/>
      <c r="CJ417" s="1186"/>
      <c r="CK417" s="1186"/>
      <c r="CL417" s="1186"/>
      <c r="CM417" s="1186"/>
      <c r="CN417" s="1186"/>
      <c r="CO417" s="1186"/>
      <c r="CP417" s="1186"/>
      <c r="CQ417" s="1186"/>
      <c r="CR417" s="1186"/>
      <c r="CS417" s="1186"/>
      <c r="CT417" s="1186"/>
      <c r="CU417" s="1186"/>
      <c r="CV417" s="1186"/>
      <c r="CW417" s="1186"/>
      <c r="CX417" s="1186"/>
      <c r="CY417" s="1186"/>
      <c r="CZ417" s="1186"/>
      <c r="DA417" s="1186"/>
      <c r="DB417" s="1186"/>
      <c r="DC417" s="1186"/>
      <c r="DD417" s="1186"/>
      <c r="DE417" s="1186"/>
      <c r="DF417" s="1186"/>
      <c r="DG417" s="1186"/>
      <c r="DH417" s="1186"/>
      <c r="DI417" s="1186"/>
      <c r="DJ417" s="1186"/>
      <c r="DK417" s="1186"/>
      <c r="DL417" s="1186"/>
      <c r="DM417" s="1186"/>
      <c r="DN417" s="1186"/>
      <c r="DO417" s="1186"/>
      <c r="DP417" s="1186"/>
      <c r="DQ417" s="1186"/>
      <c r="DR417" s="1186"/>
      <c r="DS417" s="1186"/>
      <c r="DT417" s="1186"/>
      <c r="DU417" s="1186"/>
      <c r="DV417" s="1186"/>
      <c r="DW417" s="1186"/>
      <c r="DX417" s="1186"/>
      <c r="DY417" s="1186"/>
      <c r="DZ417" s="1186"/>
      <c r="EA417" s="1186"/>
      <c r="EB417" s="1186"/>
      <c r="EC417" s="1186"/>
      <c r="ED417" s="1186"/>
      <c r="EE417" s="1186"/>
      <c r="EF417" s="1186"/>
      <c r="EG417" s="1186">
        <v>60</v>
      </c>
      <c r="EH417" s="1186"/>
      <c r="EI417" s="1186"/>
      <c r="EJ417" s="1186"/>
      <c r="EK417" s="1197"/>
      <c r="EL417" s="1198"/>
      <c r="EM417" s="1186"/>
      <c r="EN417" s="1186"/>
      <c r="EO417" s="1186"/>
      <c r="EP417" s="1186"/>
      <c r="EQ417" s="1186"/>
      <c r="ER417" s="1186"/>
      <c r="ES417" s="1186"/>
      <c r="ET417" s="1186"/>
      <c r="EU417" s="1186"/>
      <c r="EV417" s="1186"/>
      <c r="EW417" s="1186"/>
      <c r="EX417" s="1186"/>
      <c r="EY417" s="1186"/>
      <c r="EZ417" s="1186"/>
      <c r="FA417" s="1186"/>
      <c r="FB417" s="1186"/>
      <c r="FC417" s="1209"/>
      <c r="FD417" s="1186"/>
      <c r="FE417" s="1186"/>
      <c r="FF417" s="1186"/>
      <c r="FG417" s="1186"/>
      <c r="FH417" s="1186"/>
      <c r="FI417" s="1186"/>
      <c r="FJ417" s="1186"/>
      <c r="FK417" s="1186"/>
      <c r="FL417" s="1209"/>
      <c r="FM417" s="1186"/>
      <c r="FN417" s="1186"/>
      <c r="FO417" s="1186"/>
      <c r="FP417" s="1186"/>
      <c r="FQ417" s="1186"/>
      <c r="FR417" s="1186"/>
      <c r="FS417" s="1186"/>
      <c r="FT417" s="1186"/>
      <c r="FU417" s="1186"/>
      <c r="FV417" s="1186"/>
      <c r="FW417" s="1186"/>
      <c r="FX417" s="1186"/>
      <c r="FY417" s="1186"/>
      <c r="FZ417" s="1186"/>
      <c r="GA417" s="1186"/>
      <c r="GB417" s="1186"/>
      <c r="GC417" s="1186"/>
      <c r="GD417" s="1186"/>
      <c r="GE417" s="1186"/>
      <c r="GF417" s="1186"/>
      <c r="GG417" s="1186"/>
      <c r="GH417" s="1186"/>
      <c r="GI417" s="1186"/>
      <c r="GJ417" s="1186"/>
      <c r="GK417" s="1186"/>
      <c r="GL417" s="1186"/>
      <c r="GM417" s="1186"/>
      <c r="GN417" s="1186"/>
      <c r="GO417" s="1186"/>
      <c r="GP417" s="1186"/>
      <c r="GQ417" s="1186"/>
      <c r="GR417" s="1186"/>
      <c r="GS417" s="1186"/>
      <c r="GT417" s="1186"/>
      <c r="GU417" s="1186"/>
      <c r="GV417" s="1186"/>
      <c r="GW417" s="1186"/>
      <c r="GX417" s="1186"/>
      <c r="GY417" s="1218"/>
      <c r="GZ417" s="364">
        <f t="shared" si="324"/>
        <v>60</v>
      </c>
      <c r="HA417" s="365">
        <f t="shared" si="346"/>
        <v>0</v>
      </c>
      <c r="HB417" s="366">
        <f t="shared" si="352"/>
        <v>60</v>
      </c>
      <c r="HC417" s="366">
        <v>0</v>
      </c>
      <c r="HD417" s="365">
        <v>1820</v>
      </c>
      <c r="HE417" s="365">
        <v>1695</v>
      </c>
      <c r="HF417" s="54"/>
      <c r="HG417" s="709"/>
      <c r="HH417" s="709">
        <v>0.47</v>
      </c>
      <c r="HI417" s="709">
        <f t="shared" si="347"/>
        <v>28.2</v>
      </c>
      <c r="HJ417" s="711">
        <v>3.85</v>
      </c>
      <c r="HK417" s="711">
        <v>3.41</v>
      </c>
      <c r="HL417" s="738">
        <f t="shared" si="353"/>
        <v>-0.0828834550651001</v>
      </c>
      <c r="HM417" s="743"/>
      <c r="HN417" s="743"/>
      <c r="HO417" s="743">
        <v>3.41</v>
      </c>
      <c r="HP417" s="740">
        <f t="shared" si="348"/>
        <v>-204.6</v>
      </c>
      <c r="HQ417" s="738">
        <f t="shared" si="349"/>
        <v>-0.0828834550651001</v>
      </c>
      <c r="HR417" s="818"/>
      <c r="HS417" s="742">
        <v>44927</v>
      </c>
      <c r="HT417" s="739">
        <f ca="1" t="shared" si="354"/>
        <v>5</v>
      </c>
      <c r="HU417" s="739">
        <f ca="1" t="shared" si="355"/>
        <v>150</v>
      </c>
      <c r="HV417" s="743">
        <v>0</v>
      </c>
      <c r="HW417" s="739">
        <f t="shared" si="319"/>
        <v>60</v>
      </c>
      <c r="HX417" s="761">
        <f t="shared" si="350"/>
        <v>-2</v>
      </c>
      <c r="HY417" s="739">
        <f ca="1" t="shared" si="351"/>
        <v>-4.86666666666667</v>
      </c>
      <c r="HZ417" s="739">
        <f t="shared" si="322"/>
        <v>-60</v>
      </c>
      <c r="IA417" s="743"/>
      <c r="IB417" s="739">
        <f ca="1" t="shared" si="334"/>
        <v>12</v>
      </c>
      <c r="IC417" s="769">
        <f ca="1" t="shared" si="335"/>
        <v>0.4</v>
      </c>
      <c r="ID417" s="769">
        <f ca="1" t="shared" si="336"/>
        <v>-150</v>
      </c>
      <c r="IE417" s="743"/>
      <c r="IF417" s="743"/>
      <c r="IG417" s="743"/>
      <c r="IH417" s="743"/>
      <c r="II417" s="743"/>
      <c r="IJ417" s="743"/>
      <c r="IK417" s="743"/>
      <c r="IL417" s="743"/>
      <c r="IM417" s="743"/>
      <c r="IN417" s="743"/>
      <c r="IO417" s="743"/>
      <c r="IP417" s="743"/>
      <c r="IQ417" s="739"/>
      <c r="IR417" s="739"/>
      <c r="IS417" s="739"/>
      <c r="IT417" s="739"/>
      <c r="IU417" s="739"/>
      <c r="IV417" s="739"/>
      <c r="IW417" s="739"/>
      <c r="IX417" s="739"/>
      <c r="IY417" s="739"/>
      <c r="IZ417" s="739"/>
      <c r="JA417" s="739"/>
      <c r="JB417" s="743">
        <v>0</v>
      </c>
      <c r="JC417" s="743">
        <v>0</v>
      </c>
      <c r="JD417" s="743">
        <v>0</v>
      </c>
      <c r="JE417" s="743">
        <v>0</v>
      </c>
      <c r="JF417" s="743">
        <v>0</v>
      </c>
      <c r="JG417" s="739">
        <v>0</v>
      </c>
      <c r="JH417" s="739">
        <v>0</v>
      </c>
      <c r="JI417" s="739">
        <v>0</v>
      </c>
      <c r="JJ417" s="739">
        <v>0</v>
      </c>
      <c r="JK417" s="739">
        <v>0</v>
      </c>
      <c r="JL417" s="739">
        <v>0</v>
      </c>
      <c r="JM417" s="739">
        <v>0</v>
      </c>
      <c r="JN417" s="28">
        <f t="shared" si="356"/>
        <v>0</v>
      </c>
      <c r="JO417" s="28">
        <f t="shared" si="357"/>
        <v>0</v>
      </c>
      <c r="JP417" s="28"/>
      <c r="JQ417" s="28"/>
      <c r="JR417" s="28"/>
      <c r="JS417" s="28"/>
      <c r="JT417" s="28"/>
      <c r="JU417" s="28"/>
      <c r="JV417" s="28"/>
      <c r="JW417" s="28"/>
      <c r="JX417" s="28"/>
      <c r="JY417" s="28"/>
      <c r="JZ417" s="28"/>
      <c r="KA417" s="28"/>
      <c r="KB417" s="28"/>
      <c r="KC417" s="28"/>
      <c r="KD417" s="28"/>
      <c r="KE417" s="824"/>
    </row>
    <row r="418" s="786" customFormat="1" hidden="1" customHeight="1" spans="1:291">
      <c r="A418" s="847" t="s">
        <v>2306</v>
      </c>
      <c r="B418" s="343"/>
      <c r="C418" s="95" t="s">
        <v>1917</v>
      </c>
      <c r="D418" s="95" t="s">
        <v>2249</v>
      </c>
      <c r="E418" s="411"/>
      <c r="F418" s="1235" t="s">
        <v>2353</v>
      </c>
      <c r="G418" s="112" t="s">
        <v>929</v>
      </c>
      <c r="H418" s="1060" t="s">
        <v>930</v>
      </c>
      <c r="I418" s="99">
        <f t="shared" si="323"/>
        <v>-260</v>
      </c>
      <c r="J418" s="1129">
        <v>0</v>
      </c>
      <c r="K418" s="1130">
        <f t="shared" si="343"/>
        <v>-260</v>
      </c>
      <c r="L418" s="1131">
        <f t="shared" si="344"/>
        <v>-260</v>
      </c>
      <c r="M418" s="1132"/>
      <c r="N418" s="1137"/>
      <c r="O418" s="1134"/>
      <c r="P418" s="1135">
        <f t="shared" si="345"/>
        <v>0</v>
      </c>
      <c r="Q418" s="1154">
        <f t="shared" si="358"/>
        <v>0</v>
      </c>
      <c r="R418" s="1153"/>
      <c r="S418" s="1153"/>
      <c r="T418" s="1153"/>
      <c r="U418" s="1153"/>
      <c r="V418" s="1153"/>
      <c r="W418" s="1153"/>
      <c r="X418" s="1153"/>
      <c r="Y418" s="1153"/>
      <c r="Z418" s="1153"/>
      <c r="AA418" s="1153"/>
      <c r="AB418" s="1166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76"/>
      <c r="AT418" s="1177"/>
      <c r="AU418" s="1178"/>
      <c r="AV418" s="1178"/>
      <c r="AW418" s="1178"/>
      <c r="AX418" s="1178"/>
      <c r="AY418" s="1178"/>
      <c r="AZ418" s="1178"/>
      <c r="BA418" s="1178"/>
      <c r="BB418" s="1178"/>
      <c r="BC418" s="1178"/>
      <c r="BD418" s="1178"/>
      <c r="BE418" s="1178"/>
      <c r="BF418" s="1178"/>
      <c r="BG418" s="1178"/>
      <c r="BH418" s="1178"/>
      <c r="BI418" s="1178"/>
      <c r="BJ418" s="1178"/>
      <c r="BK418" s="1186"/>
      <c r="BL418" s="1187"/>
      <c r="BM418" s="1187"/>
      <c r="BN418" s="1187"/>
      <c r="BO418" s="1187"/>
      <c r="BP418" s="1187"/>
      <c r="BQ418" s="1187"/>
      <c r="BR418" s="1187"/>
      <c r="BS418" s="1187"/>
      <c r="BT418" s="1187"/>
      <c r="BU418" s="1187"/>
      <c r="BV418" s="1191"/>
      <c r="BW418" s="1186"/>
      <c r="BX418" s="1186"/>
      <c r="BY418" s="1186"/>
      <c r="BZ418" s="1186"/>
      <c r="CA418" s="1186"/>
      <c r="CB418" s="1186"/>
      <c r="CC418" s="1186"/>
      <c r="CD418" s="1186"/>
      <c r="CE418" s="1186"/>
      <c r="CF418" s="1186"/>
      <c r="CG418" s="1186"/>
      <c r="CH418" s="1186"/>
      <c r="CI418" s="1186"/>
      <c r="CJ418" s="1186"/>
      <c r="CK418" s="1186"/>
      <c r="CL418" s="1186"/>
      <c r="CM418" s="1186"/>
      <c r="CN418" s="1186"/>
      <c r="CO418" s="1186"/>
      <c r="CP418" s="1186"/>
      <c r="CQ418" s="1186"/>
      <c r="CR418" s="1186"/>
      <c r="CS418" s="1186"/>
      <c r="CT418" s="1186"/>
      <c r="CU418" s="1186"/>
      <c r="CV418" s="1186"/>
      <c r="CW418" s="1186"/>
      <c r="CX418" s="1186"/>
      <c r="CY418" s="1186"/>
      <c r="CZ418" s="1186"/>
      <c r="DA418" s="1186"/>
      <c r="DB418" s="1186"/>
      <c r="DC418" s="1186"/>
      <c r="DD418" s="1186"/>
      <c r="DE418" s="1186"/>
      <c r="DF418" s="1186"/>
      <c r="DG418" s="1186"/>
      <c r="DH418" s="1186"/>
      <c r="DI418" s="1186"/>
      <c r="DJ418" s="1186"/>
      <c r="DK418" s="1186"/>
      <c r="DL418" s="1186"/>
      <c r="DM418" s="1186"/>
      <c r="DN418" s="1186"/>
      <c r="DO418" s="1186"/>
      <c r="DP418" s="1186"/>
      <c r="DQ418" s="1186"/>
      <c r="DR418" s="1186"/>
      <c r="DS418" s="1186"/>
      <c r="DT418" s="1186"/>
      <c r="DU418" s="1186"/>
      <c r="DV418" s="1186"/>
      <c r="DW418" s="1186"/>
      <c r="DX418" s="1186"/>
      <c r="DY418" s="1186"/>
      <c r="DZ418" s="1186"/>
      <c r="EA418" s="1186"/>
      <c r="EB418" s="1186"/>
      <c r="EC418" s="1186"/>
      <c r="ED418" s="1186"/>
      <c r="EE418" s="1186"/>
      <c r="EF418" s="1186"/>
      <c r="EG418" s="1186">
        <v>260</v>
      </c>
      <c r="EH418" s="1186"/>
      <c r="EI418" s="1186"/>
      <c r="EJ418" s="1186"/>
      <c r="EK418" s="1197"/>
      <c r="EL418" s="1198"/>
      <c r="EM418" s="1186"/>
      <c r="EN418" s="1186"/>
      <c r="EO418" s="1186"/>
      <c r="EP418" s="1186"/>
      <c r="EQ418" s="1186"/>
      <c r="ER418" s="1186"/>
      <c r="ES418" s="1186"/>
      <c r="ET418" s="1186"/>
      <c r="EU418" s="1186"/>
      <c r="EV418" s="1186"/>
      <c r="EW418" s="1186"/>
      <c r="EX418" s="1186"/>
      <c r="EY418" s="1186"/>
      <c r="EZ418" s="1186"/>
      <c r="FA418" s="1186"/>
      <c r="FB418" s="1186"/>
      <c r="FC418" s="1209"/>
      <c r="FD418" s="1186"/>
      <c r="FE418" s="1186"/>
      <c r="FF418" s="1186"/>
      <c r="FG418" s="1186"/>
      <c r="FH418" s="1186"/>
      <c r="FI418" s="1186"/>
      <c r="FJ418" s="1186"/>
      <c r="FK418" s="1186"/>
      <c r="FL418" s="1209"/>
      <c r="FM418" s="1186"/>
      <c r="FN418" s="1186"/>
      <c r="FO418" s="1186"/>
      <c r="FP418" s="1186"/>
      <c r="FQ418" s="1186"/>
      <c r="FR418" s="1186"/>
      <c r="FS418" s="1186"/>
      <c r="FT418" s="1186"/>
      <c r="FU418" s="1186"/>
      <c r="FV418" s="1186"/>
      <c r="FW418" s="1186"/>
      <c r="FX418" s="1186"/>
      <c r="FY418" s="1186"/>
      <c r="FZ418" s="1186"/>
      <c r="GA418" s="1186"/>
      <c r="GB418" s="1186"/>
      <c r="GC418" s="1186"/>
      <c r="GD418" s="1186"/>
      <c r="GE418" s="1186"/>
      <c r="GF418" s="1186"/>
      <c r="GG418" s="1186"/>
      <c r="GH418" s="1186"/>
      <c r="GI418" s="1186"/>
      <c r="GJ418" s="1186"/>
      <c r="GK418" s="1186"/>
      <c r="GL418" s="1186"/>
      <c r="GM418" s="1186"/>
      <c r="GN418" s="1186"/>
      <c r="GO418" s="1186"/>
      <c r="GP418" s="1186"/>
      <c r="GQ418" s="1186"/>
      <c r="GR418" s="1186"/>
      <c r="GS418" s="1186"/>
      <c r="GT418" s="1186"/>
      <c r="GU418" s="1186"/>
      <c r="GV418" s="1186"/>
      <c r="GW418" s="1186"/>
      <c r="GX418" s="1186"/>
      <c r="GY418" s="1218"/>
      <c r="GZ418" s="364">
        <f t="shared" si="324"/>
        <v>260</v>
      </c>
      <c r="HA418" s="365">
        <f t="shared" si="346"/>
        <v>0</v>
      </c>
      <c r="HB418" s="366">
        <f t="shared" si="352"/>
        <v>260</v>
      </c>
      <c r="HC418" s="366">
        <v>0</v>
      </c>
      <c r="HD418" s="365">
        <v>984</v>
      </c>
      <c r="HE418" s="365">
        <v>271</v>
      </c>
      <c r="HF418" s="54"/>
      <c r="HG418" s="708"/>
      <c r="HH418" s="708">
        <v>0.47</v>
      </c>
      <c r="HI418" s="709">
        <f t="shared" si="347"/>
        <v>122.2</v>
      </c>
      <c r="HJ418" s="710">
        <v>3.85</v>
      </c>
      <c r="HK418" s="710">
        <v>3.41</v>
      </c>
      <c r="HL418" s="738">
        <f t="shared" si="353"/>
        <v>-0.0828834550651001</v>
      </c>
      <c r="HM418" s="739"/>
      <c r="HN418" s="739"/>
      <c r="HO418" s="739">
        <v>3.41</v>
      </c>
      <c r="HP418" s="740">
        <f t="shared" si="348"/>
        <v>-886.6</v>
      </c>
      <c r="HQ418" s="738">
        <f t="shared" si="349"/>
        <v>-0.0828834550651001</v>
      </c>
      <c r="HR418" s="741"/>
      <c r="HS418" s="742">
        <v>44927</v>
      </c>
      <c r="HT418" s="739">
        <f ca="1" t="shared" si="354"/>
        <v>5</v>
      </c>
      <c r="HU418" s="739">
        <f ca="1" t="shared" si="355"/>
        <v>150</v>
      </c>
      <c r="HV418" s="739">
        <v>0</v>
      </c>
      <c r="HW418" s="739">
        <f t="shared" si="319"/>
        <v>260</v>
      </c>
      <c r="HX418" s="761">
        <f t="shared" si="350"/>
        <v>-2</v>
      </c>
      <c r="HY418" s="739">
        <f ca="1" t="shared" si="351"/>
        <v>-4.86666666666667</v>
      </c>
      <c r="HZ418" s="739">
        <f t="shared" si="322"/>
        <v>-260</v>
      </c>
      <c r="IA418" s="739"/>
      <c r="IB418" s="739">
        <f ca="1" t="shared" si="334"/>
        <v>52</v>
      </c>
      <c r="IC418" s="769">
        <f ca="1" t="shared" si="335"/>
        <v>1.73333333333333</v>
      </c>
      <c r="ID418" s="769">
        <f ca="1" t="shared" si="336"/>
        <v>-150</v>
      </c>
      <c r="IE418" s="739"/>
      <c r="IF418" s="739"/>
      <c r="IG418" s="739"/>
      <c r="IH418" s="739"/>
      <c r="II418" s="739"/>
      <c r="IJ418" s="739"/>
      <c r="IK418" s="739"/>
      <c r="IL418" s="743"/>
      <c r="IM418" s="743"/>
      <c r="IN418" s="743"/>
      <c r="IO418" s="743"/>
      <c r="IP418" s="743"/>
      <c r="IQ418" s="739"/>
      <c r="IR418" s="739"/>
      <c r="IS418" s="739"/>
      <c r="IT418" s="739"/>
      <c r="IU418" s="739"/>
      <c r="IV418" s="739"/>
      <c r="IW418" s="739"/>
      <c r="IX418" s="739"/>
      <c r="IY418" s="739"/>
      <c r="IZ418" s="739"/>
      <c r="JA418" s="739"/>
      <c r="JB418" s="743">
        <v>0</v>
      </c>
      <c r="JC418" s="743">
        <v>0</v>
      </c>
      <c r="JD418" s="743">
        <v>0</v>
      </c>
      <c r="JE418" s="743">
        <v>0</v>
      </c>
      <c r="JF418" s="743">
        <v>0</v>
      </c>
      <c r="JG418" s="739">
        <v>0</v>
      </c>
      <c r="JH418" s="739">
        <v>0</v>
      </c>
      <c r="JI418" s="739">
        <v>0</v>
      </c>
      <c r="JJ418" s="739">
        <v>0</v>
      </c>
      <c r="JK418" s="739">
        <v>0</v>
      </c>
      <c r="JL418" s="739">
        <v>0</v>
      </c>
      <c r="JM418" s="739">
        <v>0</v>
      </c>
      <c r="JN418" s="28">
        <f t="shared" si="356"/>
        <v>0</v>
      </c>
      <c r="JO418" s="28">
        <f t="shared" si="357"/>
        <v>0</v>
      </c>
      <c r="JP418" s="28"/>
      <c r="JQ418" s="28"/>
      <c r="JR418" s="28"/>
      <c r="JS418" s="28"/>
      <c r="JT418" s="28"/>
      <c r="JU418" s="28"/>
      <c r="JV418" s="28"/>
      <c r="JW418" s="28"/>
      <c r="JX418" s="28"/>
      <c r="JY418" s="28"/>
      <c r="JZ418" s="28"/>
      <c r="KA418" s="28"/>
      <c r="KB418" s="28"/>
      <c r="KC418" s="28"/>
      <c r="KD418" s="28"/>
      <c r="KE418" s="824"/>
    </row>
    <row r="419" s="786" customFormat="1" hidden="1" customHeight="1" spans="1:291">
      <c r="A419" s="847" t="s">
        <v>2306</v>
      </c>
      <c r="B419" s="343"/>
      <c r="C419" s="95" t="s">
        <v>1917</v>
      </c>
      <c r="D419" s="95" t="s">
        <v>2249</v>
      </c>
      <c r="E419" s="411"/>
      <c r="F419" s="1235" t="s">
        <v>2354</v>
      </c>
      <c r="G419" s="112" t="s">
        <v>932</v>
      </c>
      <c r="H419" s="1060" t="s">
        <v>933</v>
      </c>
      <c r="I419" s="99">
        <f t="shared" si="323"/>
        <v>-360</v>
      </c>
      <c r="J419" s="1129">
        <v>0</v>
      </c>
      <c r="K419" s="1130">
        <f t="shared" si="343"/>
        <v>-360</v>
      </c>
      <c r="L419" s="1131">
        <f t="shared" si="344"/>
        <v>-360</v>
      </c>
      <c r="M419" s="1132"/>
      <c r="N419" s="1137"/>
      <c r="O419" s="1134"/>
      <c r="P419" s="1135">
        <f t="shared" si="345"/>
        <v>0</v>
      </c>
      <c r="Q419" s="1154">
        <f t="shared" si="358"/>
        <v>0</v>
      </c>
      <c r="R419" s="1153"/>
      <c r="S419" s="1153"/>
      <c r="T419" s="1153"/>
      <c r="U419" s="1153"/>
      <c r="V419" s="1153"/>
      <c r="W419" s="1153"/>
      <c r="X419" s="1153"/>
      <c r="Y419" s="1153"/>
      <c r="Z419" s="1153"/>
      <c r="AA419" s="1153"/>
      <c r="AB419" s="1166"/>
      <c r="AC419" s="1153"/>
      <c r="AD419" s="1153"/>
      <c r="AE419" s="1153"/>
      <c r="AF419" s="1153"/>
      <c r="AG419" s="1153"/>
      <c r="AH419" s="1153"/>
      <c r="AI419" s="1153"/>
      <c r="AJ419" s="1153"/>
      <c r="AK419" s="1153"/>
      <c r="AL419" s="1153"/>
      <c r="AM419" s="1153"/>
      <c r="AN419" s="1153"/>
      <c r="AO419" s="1153"/>
      <c r="AP419" s="1153"/>
      <c r="AQ419" s="1153"/>
      <c r="AR419" s="1153"/>
      <c r="AS419" s="1176"/>
      <c r="AT419" s="1177"/>
      <c r="AU419" s="1178"/>
      <c r="AV419" s="1178"/>
      <c r="AW419" s="1178"/>
      <c r="AX419" s="1178"/>
      <c r="AY419" s="1178"/>
      <c r="AZ419" s="1178"/>
      <c r="BA419" s="1178"/>
      <c r="BB419" s="1178"/>
      <c r="BC419" s="1178"/>
      <c r="BD419" s="1178"/>
      <c r="BE419" s="1178"/>
      <c r="BF419" s="1178"/>
      <c r="BG419" s="1178"/>
      <c r="BH419" s="1178"/>
      <c r="BI419" s="1178"/>
      <c r="BJ419" s="1178"/>
      <c r="BK419" s="1186"/>
      <c r="BL419" s="1187"/>
      <c r="BM419" s="1187"/>
      <c r="BN419" s="1187"/>
      <c r="BO419" s="1187"/>
      <c r="BP419" s="1187"/>
      <c r="BQ419" s="1187"/>
      <c r="BR419" s="1187"/>
      <c r="BS419" s="1187"/>
      <c r="BT419" s="1187"/>
      <c r="BU419" s="1187"/>
      <c r="BV419" s="1191"/>
      <c r="BW419" s="1186"/>
      <c r="BX419" s="1186"/>
      <c r="BY419" s="1186"/>
      <c r="BZ419" s="1186"/>
      <c r="CA419" s="1186"/>
      <c r="CB419" s="1186"/>
      <c r="CC419" s="1186"/>
      <c r="CD419" s="1186"/>
      <c r="CE419" s="1186"/>
      <c r="CF419" s="1186"/>
      <c r="CG419" s="1186"/>
      <c r="CH419" s="1186"/>
      <c r="CI419" s="1186"/>
      <c r="CJ419" s="1186"/>
      <c r="CK419" s="1186"/>
      <c r="CL419" s="1186"/>
      <c r="CM419" s="1186"/>
      <c r="CN419" s="1186"/>
      <c r="CO419" s="1186"/>
      <c r="CP419" s="1186"/>
      <c r="CQ419" s="1186"/>
      <c r="CR419" s="1186"/>
      <c r="CS419" s="1186"/>
      <c r="CT419" s="1186"/>
      <c r="CU419" s="1186"/>
      <c r="CV419" s="1186"/>
      <c r="CW419" s="1186"/>
      <c r="CX419" s="1186"/>
      <c r="CY419" s="1186"/>
      <c r="CZ419" s="1186"/>
      <c r="DA419" s="1186"/>
      <c r="DB419" s="1186"/>
      <c r="DC419" s="1186"/>
      <c r="DD419" s="1186"/>
      <c r="DE419" s="1186"/>
      <c r="DF419" s="1186"/>
      <c r="DG419" s="1186"/>
      <c r="DH419" s="1186"/>
      <c r="DI419" s="1186"/>
      <c r="DJ419" s="1186"/>
      <c r="DK419" s="1186"/>
      <c r="DL419" s="1186"/>
      <c r="DM419" s="1186"/>
      <c r="DN419" s="1186"/>
      <c r="DO419" s="1186"/>
      <c r="DP419" s="1186"/>
      <c r="DQ419" s="1186"/>
      <c r="DR419" s="1186"/>
      <c r="DS419" s="1186"/>
      <c r="DT419" s="1186"/>
      <c r="DU419" s="1186"/>
      <c r="DV419" s="1186"/>
      <c r="DW419" s="1186"/>
      <c r="DX419" s="1186"/>
      <c r="DY419" s="1186"/>
      <c r="DZ419" s="1186"/>
      <c r="EA419" s="1186"/>
      <c r="EB419" s="1186"/>
      <c r="EC419" s="1186"/>
      <c r="ED419" s="1186"/>
      <c r="EE419" s="1186"/>
      <c r="EF419" s="1186"/>
      <c r="EG419" s="1186">
        <v>360</v>
      </c>
      <c r="EH419" s="1186"/>
      <c r="EI419" s="1186"/>
      <c r="EJ419" s="1186"/>
      <c r="EK419" s="1197"/>
      <c r="EL419" s="1198"/>
      <c r="EM419" s="1186"/>
      <c r="EN419" s="1186"/>
      <c r="EO419" s="1186"/>
      <c r="EP419" s="1186"/>
      <c r="EQ419" s="1186"/>
      <c r="ER419" s="1186"/>
      <c r="ES419" s="1186"/>
      <c r="ET419" s="1186"/>
      <c r="EU419" s="1186"/>
      <c r="EV419" s="1186"/>
      <c r="EW419" s="1186"/>
      <c r="EX419" s="1186"/>
      <c r="EY419" s="1186"/>
      <c r="EZ419" s="1186"/>
      <c r="FA419" s="1186"/>
      <c r="FB419" s="1186"/>
      <c r="FC419" s="1209"/>
      <c r="FD419" s="1186"/>
      <c r="FE419" s="1186"/>
      <c r="FF419" s="1186"/>
      <c r="FG419" s="1186"/>
      <c r="FH419" s="1186"/>
      <c r="FI419" s="1186"/>
      <c r="FJ419" s="1186"/>
      <c r="FK419" s="1186"/>
      <c r="FL419" s="1209"/>
      <c r="FM419" s="1186"/>
      <c r="FN419" s="1186"/>
      <c r="FO419" s="1186"/>
      <c r="FP419" s="1186"/>
      <c r="FQ419" s="1186"/>
      <c r="FR419" s="1186"/>
      <c r="FS419" s="1186"/>
      <c r="FT419" s="1186"/>
      <c r="FU419" s="1186"/>
      <c r="FV419" s="1186"/>
      <c r="FW419" s="1186"/>
      <c r="FX419" s="1186"/>
      <c r="FY419" s="1186"/>
      <c r="FZ419" s="1186"/>
      <c r="GA419" s="1186"/>
      <c r="GB419" s="1186"/>
      <c r="GC419" s="1186"/>
      <c r="GD419" s="1186"/>
      <c r="GE419" s="1186"/>
      <c r="GF419" s="1186"/>
      <c r="GG419" s="1186"/>
      <c r="GH419" s="1186"/>
      <c r="GI419" s="1186"/>
      <c r="GJ419" s="1186"/>
      <c r="GK419" s="1186"/>
      <c r="GL419" s="1186"/>
      <c r="GM419" s="1186"/>
      <c r="GN419" s="1186"/>
      <c r="GO419" s="1186"/>
      <c r="GP419" s="1186"/>
      <c r="GQ419" s="1186"/>
      <c r="GR419" s="1186"/>
      <c r="GS419" s="1186"/>
      <c r="GT419" s="1186"/>
      <c r="GU419" s="1186"/>
      <c r="GV419" s="1186"/>
      <c r="GW419" s="1186"/>
      <c r="GX419" s="1186"/>
      <c r="GY419" s="1218"/>
      <c r="GZ419" s="364">
        <f t="shared" si="324"/>
        <v>360</v>
      </c>
      <c r="HA419" s="365">
        <f t="shared" si="346"/>
        <v>0</v>
      </c>
      <c r="HB419" s="366">
        <f t="shared" si="352"/>
        <v>360</v>
      </c>
      <c r="HC419" s="366">
        <v>0</v>
      </c>
      <c r="HD419" s="365">
        <v>1334</v>
      </c>
      <c r="HE419" s="365">
        <v>440</v>
      </c>
      <c r="HF419" s="54"/>
      <c r="HG419" s="709"/>
      <c r="HH419" s="709">
        <v>0.47</v>
      </c>
      <c r="HI419" s="709">
        <f t="shared" si="347"/>
        <v>169.2</v>
      </c>
      <c r="HJ419" s="711">
        <v>3.85</v>
      </c>
      <c r="HK419" s="711">
        <v>3.41</v>
      </c>
      <c r="HL419" s="738">
        <f t="shared" si="353"/>
        <v>-0.0828834550651001</v>
      </c>
      <c r="HM419" s="743"/>
      <c r="HN419" s="743"/>
      <c r="HO419" s="743">
        <v>3.41</v>
      </c>
      <c r="HP419" s="740">
        <f t="shared" si="348"/>
        <v>-1227.6</v>
      </c>
      <c r="HQ419" s="738">
        <f t="shared" si="349"/>
        <v>-0.0828834550651001</v>
      </c>
      <c r="HR419" s="818"/>
      <c r="HS419" s="742">
        <v>44927</v>
      </c>
      <c r="HT419" s="739">
        <f ca="1" t="shared" si="354"/>
        <v>5</v>
      </c>
      <c r="HU419" s="739">
        <f ca="1" t="shared" si="355"/>
        <v>150</v>
      </c>
      <c r="HV419" s="743">
        <v>0</v>
      </c>
      <c r="HW419" s="739">
        <f t="shared" si="319"/>
        <v>360</v>
      </c>
      <c r="HX419" s="761">
        <f t="shared" si="350"/>
        <v>-2</v>
      </c>
      <c r="HY419" s="739">
        <f ca="1" t="shared" si="351"/>
        <v>-4.86666666666667</v>
      </c>
      <c r="HZ419" s="739">
        <f t="shared" si="322"/>
        <v>-360</v>
      </c>
      <c r="IA419" s="743"/>
      <c r="IB419" s="739">
        <f ca="1" t="shared" si="334"/>
        <v>72</v>
      </c>
      <c r="IC419" s="769">
        <f ca="1" t="shared" si="335"/>
        <v>2.4</v>
      </c>
      <c r="ID419" s="769">
        <f ca="1" t="shared" si="336"/>
        <v>-150</v>
      </c>
      <c r="IE419" s="743"/>
      <c r="IF419" s="743"/>
      <c r="IG419" s="743"/>
      <c r="IH419" s="743"/>
      <c r="II419" s="743"/>
      <c r="IJ419" s="743"/>
      <c r="IK419" s="743"/>
      <c r="IL419" s="743"/>
      <c r="IM419" s="743"/>
      <c r="IN419" s="743"/>
      <c r="IO419" s="743"/>
      <c r="IP419" s="743"/>
      <c r="IQ419" s="739"/>
      <c r="IR419" s="739"/>
      <c r="IS419" s="739"/>
      <c r="IT419" s="739"/>
      <c r="IU419" s="739"/>
      <c r="IV419" s="739"/>
      <c r="IW419" s="739"/>
      <c r="IX419" s="739"/>
      <c r="IY419" s="739"/>
      <c r="IZ419" s="739"/>
      <c r="JA419" s="739"/>
      <c r="JB419" s="743">
        <v>0</v>
      </c>
      <c r="JC419" s="743">
        <v>0</v>
      </c>
      <c r="JD419" s="743">
        <v>0</v>
      </c>
      <c r="JE419" s="743">
        <v>0</v>
      </c>
      <c r="JF419" s="743">
        <v>0</v>
      </c>
      <c r="JG419" s="739">
        <v>0</v>
      </c>
      <c r="JH419" s="739">
        <v>0</v>
      </c>
      <c r="JI419" s="739">
        <v>0</v>
      </c>
      <c r="JJ419" s="739">
        <v>0</v>
      </c>
      <c r="JK419" s="739">
        <v>0</v>
      </c>
      <c r="JL419" s="739">
        <v>0</v>
      </c>
      <c r="JM419" s="739">
        <v>0</v>
      </c>
      <c r="JN419" s="28">
        <f t="shared" si="356"/>
        <v>0</v>
      </c>
      <c r="JO419" s="28">
        <f t="shared" si="357"/>
        <v>0</v>
      </c>
      <c r="JP419" s="28"/>
      <c r="JQ419" s="28"/>
      <c r="JR419" s="28"/>
      <c r="JS419" s="28"/>
      <c r="JT419" s="28"/>
      <c r="JU419" s="28"/>
      <c r="JV419" s="28"/>
      <c r="JW419" s="28"/>
      <c r="JX419" s="28"/>
      <c r="JY419" s="28"/>
      <c r="JZ419" s="28"/>
      <c r="KA419" s="28"/>
      <c r="KB419" s="28"/>
      <c r="KC419" s="28"/>
      <c r="KD419" s="28"/>
      <c r="KE419" s="824"/>
    </row>
    <row r="420" s="1071" customFormat="1" hidden="1" customHeight="1" spans="1:291">
      <c r="A420" s="847" t="s">
        <v>2306</v>
      </c>
      <c r="B420" s="415"/>
      <c r="C420" s="122" t="s">
        <v>1747</v>
      </c>
      <c r="D420" s="122" t="s">
        <v>2355</v>
      </c>
      <c r="E420" s="796"/>
      <c r="F420" s="1235" t="s">
        <v>2356</v>
      </c>
      <c r="G420" s="112" t="s">
        <v>393</v>
      </c>
      <c r="H420" s="1060" t="s">
        <v>935</v>
      </c>
      <c r="I420" s="99">
        <f t="shared" si="323"/>
        <v>0</v>
      </c>
      <c r="J420" s="1141">
        <v>4</v>
      </c>
      <c r="K420" s="1130">
        <f t="shared" si="343"/>
        <v>4</v>
      </c>
      <c r="L420" s="1131">
        <f t="shared" si="344"/>
        <v>4</v>
      </c>
      <c r="M420" s="1132"/>
      <c r="N420" s="1137"/>
      <c r="O420" s="1134"/>
      <c r="P420" s="1135">
        <f t="shared" si="345"/>
        <v>0</v>
      </c>
      <c r="Q420" s="1152">
        <f t="shared" si="358"/>
        <v>0</v>
      </c>
      <c r="R420" s="1153"/>
      <c r="S420" s="1153"/>
      <c r="T420" s="1153"/>
      <c r="U420" s="1153"/>
      <c r="V420" s="1153"/>
      <c r="W420" s="1153"/>
      <c r="X420" s="1153"/>
      <c r="Y420" s="1153"/>
      <c r="Z420" s="1153"/>
      <c r="AA420" s="1153"/>
      <c r="AB420" s="1166"/>
      <c r="AC420" s="1153"/>
      <c r="AD420" s="1153"/>
      <c r="AE420" s="1153"/>
      <c r="AF420" s="1153"/>
      <c r="AG420" s="1153"/>
      <c r="AH420" s="1153"/>
      <c r="AI420" s="1153"/>
      <c r="AJ420" s="1153"/>
      <c r="AK420" s="1153"/>
      <c r="AL420" s="1153"/>
      <c r="AM420" s="1153"/>
      <c r="AN420" s="1153"/>
      <c r="AO420" s="1153"/>
      <c r="AP420" s="1153"/>
      <c r="AQ420" s="1153"/>
      <c r="AR420" s="1153"/>
      <c r="AS420" s="1176"/>
      <c r="AT420" s="1177"/>
      <c r="AU420" s="1178"/>
      <c r="AV420" s="1178"/>
      <c r="AW420" s="1178"/>
      <c r="AX420" s="1178"/>
      <c r="AY420" s="1178"/>
      <c r="AZ420" s="1178"/>
      <c r="BA420" s="1178"/>
      <c r="BB420" s="1178"/>
      <c r="BC420" s="1178"/>
      <c r="BD420" s="1178"/>
      <c r="BE420" s="1178"/>
      <c r="BF420" s="1178"/>
      <c r="BG420" s="1178"/>
      <c r="BH420" s="1178"/>
      <c r="BI420" s="1178"/>
      <c r="BJ420" s="1178"/>
      <c r="BK420" s="1186"/>
      <c r="BL420" s="1187">
        <v>-4</v>
      </c>
      <c r="BM420" s="1187"/>
      <c r="BN420" s="1187"/>
      <c r="BO420" s="1187"/>
      <c r="BP420" s="1187"/>
      <c r="BQ420" s="1187"/>
      <c r="BR420" s="1187"/>
      <c r="BS420" s="1187"/>
      <c r="BT420" s="1187"/>
      <c r="BU420" s="1187"/>
      <c r="BV420" s="1191"/>
      <c r="BW420" s="1186"/>
      <c r="BX420" s="1186"/>
      <c r="BY420" s="1186"/>
      <c r="BZ420" s="1186"/>
      <c r="CA420" s="1186"/>
      <c r="CB420" s="1186"/>
      <c r="CC420" s="1186"/>
      <c r="CD420" s="1186"/>
      <c r="CE420" s="1186"/>
      <c r="CF420" s="1186"/>
      <c r="CG420" s="1186"/>
      <c r="CH420" s="1186"/>
      <c r="CI420" s="1186"/>
      <c r="CJ420" s="1186"/>
      <c r="CK420" s="1186"/>
      <c r="CL420" s="1186"/>
      <c r="CM420" s="1186"/>
      <c r="CN420" s="1186"/>
      <c r="CO420" s="1186"/>
      <c r="CP420" s="1186"/>
      <c r="CQ420" s="1186"/>
      <c r="CR420" s="1186"/>
      <c r="CS420" s="1186"/>
      <c r="CT420" s="1186"/>
      <c r="CU420" s="1186"/>
      <c r="CV420" s="1186"/>
      <c r="CW420" s="1186"/>
      <c r="CX420" s="1186"/>
      <c r="CY420" s="1186"/>
      <c r="CZ420" s="1186"/>
      <c r="DA420" s="1186"/>
      <c r="DB420" s="1186"/>
      <c r="DC420" s="1186"/>
      <c r="DD420" s="1186"/>
      <c r="DE420" s="1186"/>
      <c r="DF420" s="1186"/>
      <c r="DG420" s="1186"/>
      <c r="DH420" s="1186"/>
      <c r="DI420" s="1186"/>
      <c r="DJ420" s="1186"/>
      <c r="DK420" s="1186"/>
      <c r="DL420" s="1186"/>
      <c r="DM420" s="1186"/>
      <c r="DN420" s="1186"/>
      <c r="DO420" s="1186"/>
      <c r="DP420" s="1186"/>
      <c r="DQ420" s="1186"/>
      <c r="DR420" s="1186"/>
      <c r="DS420" s="1186"/>
      <c r="DT420" s="1186"/>
      <c r="DU420" s="1186"/>
      <c r="DV420" s="1186"/>
      <c r="DW420" s="1186"/>
      <c r="DX420" s="1186"/>
      <c r="DY420" s="1186"/>
      <c r="DZ420" s="1186"/>
      <c r="EA420" s="1186"/>
      <c r="EB420" s="1186"/>
      <c r="EC420" s="1186"/>
      <c r="ED420" s="1186"/>
      <c r="EE420" s="1186"/>
      <c r="EF420" s="1186"/>
      <c r="EG420" s="1186"/>
      <c r="EH420" s="1186"/>
      <c r="EI420" s="1186"/>
      <c r="EJ420" s="1186"/>
      <c r="EK420" s="1197"/>
      <c r="EL420" s="1198"/>
      <c r="EM420" s="1186"/>
      <c r="EN420" s="1186"/>
      <c r="EO420" s="1186"/>
      <c r="EP420" s="1186"/>
      <c r="EQ420" s="1186"/>
      <c r="ER420" s="1186"/>
      <c r="ES420" s="1186"/>
      <c r="ET420" s="1186"/>
      <c r="EU420" s="1186"/>
      <c r="EV420" s="1186"/>
      <c r="EW420" s="1186"/>
      <c r="EX420" s="1186"/>
      <c r="EY420" s="1186"/>
      <c r="EZ420" s="1186"/>
      <c r="FA420" s="1186"/>
      <c r="FB420" s="1186"/>
      <c r="FC420" s="1208"/>
      <c r="FD420" s="1186"/>
      <c r="FE420" s="1186"/>
      <c r="FF420" s="1186"/>
      <c r="FG420" s="1186"/>
      <c r="FH420" s="1186"/>
      <c r="FI420" s="1186"/>
      <c r="FJ420" s="1186"/>
      <c r="FK420" s="1186"/>
      <c r="FL420" s="1208"/>
      <c r="FM420" s="1186"/>
      <c r="FN420" s="1186"/>
      <c r="FO420" s="1186"/>
      <c r="FP420" s="1186"/>
      <c r="FQ420" s="1186"/>
      <c r="FR420" s="1186"/>
      <c r="FS420" s="1186"/>
      <c r="FT420" s="1186"/>
      <c r="FU420" s="1186"/>
      <c r="FV420" s="1186"/>
      <c r="FW420" s="1186"/>
      <c r="FX420" s="1186"/>
      <c r="FY420" s="1186"/>
      <c r="FZ420" s="1186"/>
      <c r="GA420" s="1186"/>
      <c r="GB420" s="1186"/>
      <c r="GC420" s="1186"/>
      <c r="GD420" s="1186"/>
      <c r="GE420" s="1186"/>
      <c r="GF420" s="1186"/>
      <c r="GG420" s="1186"/>
      <c r="GH420" s="1186"/>
      <c r="GI420" s="1186"/>
      <c r="GJ420" s="1186"/>
      <c r="GK420" s="1186"/>
      <c r="GL420" s="1186"/>
      <c r="GM420" s="1186"/>
      <c r="GN420" s="1186"/>
      <c r="GO420" s="1186"/>
      <c r="GP420" s="1186"/>
      <c r="GQ420" s="1186"/>
      <c r="GR420" s="1186"/>
      <c r="GS420" s="1186"/>
      <c r="GT420" s="1186"/>
      <c r="GU420" s="1186"/>
      <c r="GV420" s="1186"/>
      <c r="GW420" s="1186"/>
      <c r="GX420" s="1186"/>
      <c r="GY420" s="1219"/>
      <c r="GZ420" s="364">
        <f t="shared" si="324"/>
        <v>0</v>
      </c>
      <c r="HA420" s="365">
        <f t="shared" si="346"/>
        <v>0</v>
      </c>
      <c r="HB420" s="366">
        <f t="shared" si="352"/>
        <v>0</v>
      </c>
      <c r="HC420" s="366">
        <v>100</v>
      </c>
      <c r="HD420" s="365">
        <v>528</v>
      </c>
      <c r="HE420" s="365"/>
      <c r="HF420" s="54"/>
      <c r="HG420" s="709"/>
      <c r="HH420" s="709"/>
      <c r="HI420" s="709">
        <f t="shared" si="347"/>
        <v>0</v>
      </c>
      <c r="HJ420" s="711"/>
      <c r="HK420" s="711">
        <v>13.9</v>
      </c>
      <c r="HL420" s="738" t="e">
        <f t="shared" si="353"/>
        <v>#DIV/0!</v>
      </c>
      <c r="HM420" s="743"/>
      <c r="HN420" s="743"/>
      <c r="HO420" s="743">
        <v>13.9</v>
      </c>
      <c r="HP420" s="740">
        <f t="shared" si="348"/>
        <v>55.6</v>
      </c>
      <c r="HQ420" s="738"/>
      <c r="HR420" s="818"/>
      <c r="HS420" s="742">
        <v>44927</v>
      </c>
      <c r="HT420" s="739">
        <f ca="1" t="shared" si="354"/>
        <v>5</v>
      </c>
      <c r="HU420" s="739">
        <f ca="1" t="shared" si="355"/>
        <v>150</v>
      </c>
      <c r="HV420" s="743">
        <v>4</v>
      </c>
      <c r="HW420" s="739">
        <f t="shared" si="319"/>
        <v>0</v>
      </c>
      <c r="HX420" s="761">
        <f t="shared" si="350"/>
        <v>0</v>
      </c>
      <c r="HY420" s="739">
        <f ca="1" t="shared" si="351"/>
        <v>0</v>
      </c>
      <c r="HZ420" s="739">
        <f t="shared" si="322"/>
        <v>4</v>
      </c>
      <c r="IA420" s="743"/>
      <c r="IB420" s="739">
        <f ca="1" t="shared" si="334"/>
        <v>0</v>
      </c>
      <c r="IC420" s="769">
        <f ca="1" t="shared" si="335"/>
        <v>0</v>
      </c>
      <c r="ID420" s="769" t="e">
        <f ca="1" t="shared" si="336"/>
        <v>#DIV/0!</v>
      </c>
      <c r="IE420" s="743"/>
      <c r="IF420" s="743"/>
      <c r="IG420" s="743"/>
      <c r="IH420" s="743"/>
      <c r="II420" s="743"/>
      <c r="IJ420" s="743"/>
      <c r="IK420" s="743"/>
      <c r="IL420" s="743"/>
      <c r="IM420" s="743"/>
      <c r="IN420" s="743"/>
      <c r="IO420" s="743"/>
      <c r="IP420" s="743"/>
      <c r="IQ420" s="739"/>
      <c r="IR420" s="739"/>
      <c r="IS420" s="739"/>
      <c r="IT420" s="739"/>
      <c r="IU420" s="739"/>
      <c r="IV420" s="739"/>
      <c r="IW420" s="739"/>
      <c r="IX420" s="739"/>
      <c r="IY420" s="739"/>
      <c r="IZ420" s="739"/>
      <c r="JA420" s="739"/>
      <c r="JB420" s="743">
        <v>0</v>
      </c>
      <c r="JC420" s="743">
        <v>0</v>
      </c>
      <c r="JD420" s="743">
        <v>0</v>
      </c>
      <c r="JE420" s="743">
        <v>0</v>
      </c>
      <c r="JF420" s="743">
        <v>0</v>
      </c>
      <c r="JG420" s="739">
        <v>0</v>
      </c>
      <c r="JH420" s="739">
        <v>100</v>
      </c>
      <c r="JI420" s="739">
        <v>0</v>
      </c>
      <c r="JJ420" s="739">
        <v>0</v>
      </c>
      <c r="JK420" s="739">
        <v>0</v>
      </c>
      <c r="JL420" s="739">
        <v>0</v>
      </c>
      <c r="JM420" s="739">
        <v>0</v>
      </c>
      <c r="JN420" s="28">
        <f t="shared" si="356"/>
        <v>100</v>
      </c>
      <c r="JO420" s="28">
        <f t="shared" si="357"/>
        <v>0</v>
      </c>
      <c r="JP420" s="325"/>
      <c r="JQ420" s="325"/>
      <c r="JR420" s="325"/>
      <c r="JS420" s="325"/>
      <c r="JT420" s="325"/>
      <c r="JU420" s="325"/>
      <c r="JV420" s="325"/>
      <c r="JW420" s="325"/>
      <c r="JX420" s="325"/>
      <c r="JY420" s="325"/>
      <c r="JZ420" s="325"/>
      <c r="KA420" s="325"/>
      <c r="KB420" s="325"/>
      <c r="KC420" s="325"/>
      <c r="KD420" s="325"/>
      <c r="KE420" s="825"/>
    </row>
    <row r="421" s="786" customFormat="1" hidden="1" customHeight="1" spans="1:291">
      <c r="A421" s="95" t="s">
        <v>1610</v>
      </c>
      <c r="B421" s="343"/>
      <c r="C421" s="95" t="s">
        <v>1645</v>
      </c>
      <c r="D421" s="95" t="s">
        <v>1646</v>
      </c>
      <c r="E421" s="95"/>
      <c r="F421" s="909" t="s">
        <v>513</v>
      </c>
      <c r="G421" s="112" t="s">
        <v>937</v>
      </c>
      <c r="H421" s="301" t="s">
        <v>938</v>
      </c>
      <c r="I421" s="99">
        <f t="shared" si="323"/>
        <v>0</v>
      </c>
      <c r="J421" s="1141">
        <v>0</v>
      </c>
      <c r="K421" s="1130">
        <f t="shared" si="343"/>
        <v>0</v>
      </c>
      <c r="L421" s="1131">
        <f t="shared" si="344"/>
        <v>0</v>
      </c>
      <c r="M421" s="1132"/>
      <c r="N421" s="1137"/>
      <c r="O421" s="1134"/>
      <c r="P421" s="1138">
        <f t="shared" si="345"/>
        <v>0</v>
      </c>
      <c r="Q421" s="1154">
        <f t="shared" si="358"/>
        <v>0</v>
      </c>
      <c r="R421" s="1153"/>
      <c r="S421" s="1153"/>
      <c r="T421" s="1153"/>
      <c r="U421" s="1153"/>
      <c r="V421" s="1153"/>
      <c r="W421" s="1153"/>
      <c r="X421" s="1153"/>
      <c r="Y421" s="1153"/>
      <c r="Z421" s="1153"/>
      <c r="AA421" s="1153"/>
      <c r="AB421" s="1166"/>
      <c r="AC421" s="1153"/>
      <c r="AD421" s="1153"/>
      <c r="AE421" s="1153"/>
      <c r="AF421" s="1153"/>
      <c r="AG421" s="1153"/>
      <c r="AH421" s="1153"/>
      <c r="AI421" s="1153"/>
      <c r="AJ421" s="1153"/>
      <c r="AK421" s="1153"/>
      <c r="AL421" s="1153"/>
      <c r="AM421" s="1153"/>
      <c r="AN421" s="1153"/>
      <c r="AO421" s="1153"/>
      <c r="AP421" s="1153"/>
      <c r="AQ421" s="1153"/>
      <c r="AR421" s="1153"/>
      <c r="AS421" s="1176"/>
      <c r="AT421" s="1177"/>
      <c r="AU421" s="1178"/>
      <c r="AV421" s="1178"/>
      <c r="AW421" s="1178"/>
      <c r="AX421" s="1178"/>
      <c r="AY421" s="1178"/>
      <c r="AZ421" s="1178"/>
      <c r="BA421" s="1178"/>
      <c r="BB421" s="1178"/>
      <c r="BC421" s="1178"/>
      <c r="BD421" s="1178"/>
      <c r="BE421" s="1178"/>
      <c r="BF421" s="1178"/>
      <c r="BG421" s="1178"/>
      <c r="BH421" s="1178"/>
      <c r="BI421" s="1178"/>
      <c r="BJ421" s="1178"/>
      <c r="BK421" s="1186"/>
      <c r="BL421" s="1187"/>
      <c r="BM421" s="1187"/>
      <c r="BN421" s="1187"/>
      <c r="BO421" s="1187"/>
      <c r="BP421" s="1187"/>
      <c r="BQ421" s="1187"/>
      <c r="BR421" s="1187"/>
      <c r="BS421" s="1187"/>
      <c r="BT421" s="1187"/>
      <c r="BU421" s="1187"/>
      <c r="BV421" s="1191"/>
      <c r="BW421" s="1186"/>
      <c r="BX421" s="1186"/>
      <c r="BY421" s="1186"/>
      <c r="BZ421" s="1186"/>
      <c r="CA421" s="1186"/>
      <c r="CB421" s="1186"/>
      <c r="CC421" s="1186"/>
      <c r="CD421" s="1186"/>
      <c r="CE421" s="1186"/>
      <c r="CF421" s="1186"/>
      <c r="CG421" s="1186"/>
      <c r="CH421" s="1186"/>
      <c r="CI421" s="1186"/>
      <c r="CJ421" s="1186"/>
      <c r="CK421" s="1186"/>
      <c r="CL421" s="1186"/>
      <c r="CM421" s="1186"/>
      <c r="CN421" s="1186"/>
      <c r="CO421" s="1186"/>
      <c r="CP421" s="1186"/>
      <c r="CQ421" s="1186"/>
      <c r="CR421" s="1186"/>
      <c r="CS421" s="1186"/>
      <c r="CT421" s="1186"/>
      <c r="CU421" s="1186"/>
      <c r="CV421" s="1186"/>
      <c r="CW421" s="1186"/>
      <c r="CX421" s="1186"/>
      <c r="CY421" s="1186"/>
      <c r="CZ421" s="1186"/>
      <c r="DA421" s="1186"/>
      <c r="DB421" s="1186"/>
      <c r="DC421" s="1186"/>
      <c r="DD421" s="1186"/>
      <c r="DE421" s="1186"/>
      <c r="DF421" s="1186"/>
      <c r="DG421" s="1186"/>
      <c r="DH421" s="1186"/>
      <c r="DI421" s="1186"/>
      <c r="DJ421" s="1186"/>
      <c r="DK421" s="1186"/>
      <c r="DL421" s="1186"/>
      <c r="DM421" s="1186"/>
      <c r="DN421" s="1186"/>
      <c r="DO421" s="1186"/>
      <c r="DP421" s="1186"/>
      <c r="DQ421" s="1186"/>
      <c r="DR421" s="1186"/>
      <c r="DS421" s="1186"/>
      <c r="DT421" s="1186"/>
      <c r="DU421" s="1186"/>
      <c r="DV421" s="1186"/>
      <c r="DW421" s="1186"/>
      <c r="DX421" s="1186"/>
      <c r="DY421" s="1186"/>
      <c r="DZ421" s="1186"/>
      <c r="EA421" s="1186"/>
      <c r="EB421" s="1186"/>
      <c r="EC421" s="1186"/>
      <c r="ED421" s="1186"/>
      <c r="EE421" s="1186"/>
      <c r="EF421" s="1186"/>
      <c r="EG421" s="1186"/>
      <c r="EH421" s="1186"/>
      <c r="EI421" s="1186"/>
      <c r="EJ421" s="1186"/>
      <c r="EK421" s="1197"/>
      <c r="EL421" s="1198"/>
      <c r="EM421" s="1186"/>
      <c r="EN421" s="1186"/>
      <c r="EO421" s="1186"/>
      <c r="EP421" s="1186"/>
      <c r="EQ421" s="1186"/>
      <c r="ER421" s="1186"/>
      <c r="ES421" s="1186"/>
      <c r="ET421" s="1186"/>
      <c r="EU421" s="1186"/>
      <c r="EV421" s="1186"/>
      <c r="EW421" s="1186"/>
      <c r="EX421" s="1186"/>
      <c r="EY421" s="1186"/>
      <c r="EZ421" s="1186"/>
      <c r="FA421" s="1186"/>
      <c r="FB421" s="1186"/>
      <c r="FC421" s="1209"/>
      <c r="FD421" s="1186"/>
      <c r="FE421" s="1186"/>
      <c r="FF421" s="1186"/>
      <c r="FG421" s="1186"/>
      <c r="FH421" s="1186"/>
      <c r="FI421" s="1186"/>
      <c r="FJ421" s="1186"/>
      <c r="FK421" s="1186"/>
      <c r="FL421" s="1209"/>
      <c r="FM421" s="1186"/>
      <c r="FN421" s="1186"/>
      <c r="FO421" s="1186"/>
      <c r="FP421" s="1186"/>
      <c r="FQ421" s="1186"/>
      <c r="FR421" s="1186"/>
      <c r="FS421" s="1186"/>
      <c r="FT421" s="1186"/>
      <c r="FU421" s="1186"/>
      <c r="FV421" s="1186"/>
      <c r="FW421" s="1186"/>
      <c r="FX421" s="1186"/>
      <c r="FY421" s="1186"/>
      <c r="FZ421" s="1186"/>
      <c r="GA421" s="1186"/>
      <c r="GB421" s="1186"/>
      <c r="GC421" s="1186"/>
      <c r="GD421" s="1186"/>
      <c r="GE421" s="1186"/>
      <c r="GF421" s="1186"/>
      <c r="GG421" s="1186"/>
      <c r="GH421" s="1186"/>
      <c r="GI421" s="1186"/>
      <c r="GJ421" s="1186"/>
      <c r="GK421" s="1186"/>
      <c r="GL421" s="1186"/>
      <c r="GM421" s="1186"/>
      <c r="GN421" s="1186"/>
      <c r="GO421" s="1186"/>
      <c r="GP421" s="1186"/>
      <c r="GQ421" s="1186"/>
      <c r="GR421" s="1186"/>
      <c r="GS421" s="1186"/>
      <c r="GT421" s="1186"/>
      <c r="GU421" s="1186"/>
      <c r="GV421" s="1186"/>
      <c r="GW421" s="1186"/>
      <c r="GX421" s="1186"/>
      <c r="GY421" s="1218"/>
      <c r="GZ421" s="364">
        <f t="shared" si="324"/>
        <v>0</v>
      </c>
      <c r="HA421" s="365">
        <f t="shared" si="346"/>
        <v>0</v>
      </c>
      <c r="HB421" s="366">
        <f t="shared" si="352"/>
        <v>0</v>
      </c>
      <c r="HC421" s="366">
        <v>70</v>
      </c>
      <c r="HD421" s="365">
        <v>924</v>
      </c>
      <c r="HE421" s="365"/>
      <c r="HF421" s="54"/>
      <c r="HG421" s="708"/>
      <c r="HH421" s="708"/>
      <c r="HI421" s="709">
        <f t="shared" si="347"/>
        <v>0</v>
      </c>
      <c r="HJ421" s="710"/>
      <c r="HK421" s="710">
        <v>9.74</v>
      </c>
      <c r="HL421" s="738" t="e">
        <f t="shared" si="353"/>
        <v>#DIV/0!</v>
      </c>
      <c r="HM421" s="739"/>
      <c r="HN421" s="739"/>
      <c r="HO421" s="739">
        <v>9.74</v>
      </c>
      <c r="HP421" s="740">
        <f t="shared" si="348"/>
        <v>0</v>
      </c>
      <c r="HQ421" s="738"/>
      <c r="HR421" s="741"/>
      <c r="HS421" s="742">
        <v>44927</v>
      </c>
      <c r="HT421" s="739">
        <f ca="1" t="shared" si="354"/>
        <v>5</v>
      </c>
      <c r="HU421" s="739">
        <f ca="1" t="shared" si="355"/>
        <v>150</v>
      </c>
      <c r="HV421" s="739">
        <v>0</v>
      </c>
      <c r="HW421" s="739">
        <f t="shared" si="319"/>
        <v>0</v>
      </c>
      <c r="HX421" s="761" t="e">
        <f t="shared" si="350"/>
        <v>#DIV/0!</v>
      </c>
      <c r="HY421" s="739" t="e">
        <f ca="1" t="shared" si="351"/>
        <v>#DIV/0!</v>
      </c>
      <c r="HZ421" s="739">
        <f t="shared" si="322"/>
        <v>0</v>
      </c>
      <c r="IA421" s="739"/>
      <c r="IB421" s="739">
        <f ca="1" t="shared" si="334"/>
        <v>0</v>
      </c>
      <c r="IC421" s="769">
        <f ca="1" t="shared" si="335"/>
        <v>0</v>
      </c>
      <c r="ID421" s="769" t="e">
        <f ca="1" t="shared" si="336"/>
        <v>#DIV/0!</v>
      </c>
      <c r="IE421" s="739"/>
      <c r="IF421" s="739"/>
      <c r="IG421" s="739"/>
      <c r="IH421" s="739"/>
      <c r="II421" s="739"/>
      <c r="IJ421" s="739"/>
      <c r="IK421" s="739"/>
      <c r="IL421" s="743"/>
      <c r="IM421" s="743"/>
      <c r="IN421" s="743"/>
      <c r="IO421" s="743"/>
      <c r="IP421" s="743"/>
      <c r="IQ421" s="739"/>
      <c r="IR421" s="739"/>
      <c r="IS421" s="739"/>
      <c r="IT421" s="739"/>
      <c r="IU421" s="739"/>
      <c r="IV421" s="739"/>
      <c r="IW421" s="739"/>
      <c r="IX421" s="739"/>
      <c r="IY421" s="739"/>
      <c r="IZ421" s="739"/>
      <c r="JA421" s="739"/>
      <c r="JB421" s="743">
        <v>70</v>
      </c>
      <c r="JC421" s="743">
        <v>0</v>
      </c>
      <c r="JD421" s="743">
        <v>0</v>
      </c>
      <c r="JE421" s="743">
        <v>0</v>
      </c>
      <c r="JF421" s="743">
        <v>0</v>
      </c>
      <c r="JG421" s="739">
        <v>0</v>
      </c>
      <c r="JH421" s="739">
        <v>0</v>
      </c>
      <c r="JI421" s="739">
        <v>0</v>
      </c>
      <c r="JJ421" s="739">
        <v>0</v>
      </c>
      <c r="JK421" s="739">
        <v>0</v>
      </c>
      <c r="JL421" s="739">
        <v>0</v>
      </c>
      <c r="JM421" s="739">
        <v>0</v>
      </c>
      <c r="JN421" s="28">
        <f t="shared" si="356"/>
        <v>70</v>
      </c>
      <c r="JO421" s="28">
        <f t="shared" si="357"/>
        <v>0</v>
      </c>
      <c r="JP421" s="28"/>
      <c r="JQ421" s="28"/>
      <c r="JR421" s="28"/>
      <c r="JS421" s="28"/>
      <c r="JT421" s="28"/>
      <c r="JU421" s="28"/>
      <c r="JV421" s="28"/>
      <c r="JW421" s="28"/>
      <c r="JX421" s="28"/>
      <c r="JY421" s="28"/>
      <c r="JZ421" s="28"/>
      <c r="KA421" s="28"/>
      <c r="KB421" s="28"/>
      <c r="KC421" s="28"/>
      <c r="KD421" s="28"/>
      <c r="KE421" s="824"/>
    </row>
    <row r="422" s="786" customFormat="1" hidden="1" customHeight="1" spans="1:291">
      <c r="A422" s="283" t="s">
        <v>2357</v>
      </c>
      <c r="B422" s="343"/>
      <c r="C422" s="95" t="s">
        <v>1645</v>
      </c>
      <c r="D422" s="95" t="s">
        <v>1646</v>
      </c>
      <c r="E422" s="411"/>
      <c r="F422" s="1267" t="s">
        <v>2358</v>
      </c>
      <c r="G422" s="112" t="s">
        <v>940</v>
      </c>
      <c r="H422" s="1060" t="s">
        <v>1178</v>
      </c>
      <c r="I422" s="99">
        <f t="shared" si="323"/>
        <v>0</v>
      </c>
      <c r="J422" s="1129">
        <v>64</v>
      </c>
      <c r="K422" s="1130">
        <f t="shared" si="343"/>
        <v>64</v>
      </c>
      <c r="L422" s="1131">
        <f t="shared" si="344"/>
        <v>64</v>
      </c>
      <c r="M422" s="1132"/>
      <c r="N422" s="1137"/>
      <c r="O422" s="1134"/>
      <c r="P422" s="1135">
        <f t="shared" si="345"/>
        <v>0</v>
      </c>
      <c r="Q422" s="1154">
        <f t="shared" si="358"/>
        <v>0</v>
      </c>
      <c r="R422" s="1153"/>
      <c r="S422" s="1153"/>
      <c r="T422" s="1153"/>
      <c r="U422" s="1153"/>
      <c r="V422" s="1153"/>
      <c r="W422" s="1153"/>
      <c r="X422" s="1153"/>
      <c r="Y422" s="1153"/>
      <c r="Z422" s="1153"/>
      <c r="AA422" s="1153"/>
      <c r="AB422" s="1166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76"/>
      <c r="AT422" s="1177"/>
      <c r="AU422" s="1178"/>
      <c r="AV422" s="1178"/>
      <c r="AW422" s="1178"/>
      <c r="AX422" s="1178"/>
      <c r="AY422" s="1178"/>
      <c r="AZ422" s="1178"/>
      <c r="BA422" s="1178"/>
      <c r="BB422" s="1178"/>
      <c r="BC422" s="1178"/>
      <c r="BD422" s="1178"/>
      <c r="BE422" s="1178"/>
      <c r="BF422" s="1178"/>
      <c r="BG422" s="1178"/>
      <c r="BH422" s="1178"/>
      <c r="BI422" s="1178"/>
      <c r="BJ422" s="1178"/>
      <c r="BK422" s="1186"/>
      <c r="BL422" s="1187">
        <v>-64</v>
      </c>
      <c r="BM422" s="1187"/>
      <c r="BN422" s="1187"/>
      <c r="BO422" s="1187"/>
      <c r="BP422" s="1187"/>
      <c r="BQ422" s="1187"/>
      <c r="BR422" s="1187"/>
      <c r="BS422" s="1187"/>
      <c r="BT422" s="1187"/>
      <c r="BU422" s="1187"/>
      <c r="BV422" s="1191"/>
      <c r="BW422" s="1186"/>
      <c r="BX422" s="1186"/>
      <c r="BY422" s="1186"/>
      <c r="BZ422" s="1186"/>
      <c r="CA422" s="1186"/>
      <c r="CB422" s="1186"/>
      <c r="CC422" s="1186"/>
      <c r="CD422" s="1186"/>
      <c r="CE422" s="1186"/>
      <c r="CF422" s="1186"/>
      <c r="CG422" s="1186"/>
      <c r="CH422" s="1186"/>
      <c r="CI422" s="1186"/>
      <c r="CJ422" s="1186"/>
      <c r="CK422" s="1186"/>
      <c r="CL422" s="1186"/>
      <c r="CM422" s="1186"/>
      <c r="CN422" s="1186"/>
      <c r="CO422" s="1186"/>
      <c r="CP422" s="1186"/>
      <c r="CQ422" s="1186"/>
      <c r="CR422" s="1186"/>
      <c r="CS422" s="1186"/>
      <c r="CT422" s="1186"/>
      <c r="CU422" s="1186"/>
      <c r="CV422" s="1186"/>
      <c r="CW422" s="1186"/>
      <c r="CX422" s="1186"/>
      <c r="CY422" s="1186"/>
      <c r="CZ422" s="1186"/>
      <c r="DA422" s="1186"/>
      <c r="DB422" s="1186"/>
      <c r="DC422" s="1186"/>
      <c r="DD422" s="1186"/>
      <c r="DE422" s="1186"/>
      <c r="DF422" s="1186"/>
      <c r="DG422" s="1186"/>
      <c r="DH422" s="1186"/>
      <c r="DI422" s="1186"/>
      <c r="DJ422" s="1186"/>
      <c r="DK422" s="1186"/>
      <c r="DL422" s="1186"/>
      <c r="DM422" s="1186"/>
      <c r="DN422" s="1186"/>
      <c r="DO422" s="1186"/>
      <c r="DP422" s="1186"/>
      <c r="DQ422" s="1186"/>
      <c r="DR422" s="1186"/>
      <c r="DS422" s="1186"/>
      <c r="DT422" s="1186"/>
      <c r="DU422" s="1186"/>
      <c r="DV422" s="1186"/>
      <c r="DW422" s="1186"/>
      <c r="DX422" s="1186"/>
      <c r="DY422" s="1186"/>
      <c r="DZ422" s="1186"/>
      <c r="EA422" s="1186"/>
      <c r="EB422" s="1186"/>
      <c r="EC422" s="1186"/>
      <c r="ED422" s="1186"/>
      <c r="EE422" s="1186"/>
      <c r="EF422" s="1186"/>
      <c r="EG422" s="1186"/>
      <c r="EH422" s="1186"/>
      <c r="EI422" s="1186"/>
      <c r="EJ422" s="1186"/>
      <c r="EK422" s="1197"/>
      <c r="EL422" s="1198"/>
      <c r="EM422" s="1186"/>
      <c r="EN422" s="1186"/>
      <c r="EO422" s="1186"/>
      <c r="EP422" s="1186"/>
      <c r="EQ422" s="1186"/>
      <c r="ER422" s="1186"/>
      <c r="ES422" s="1186"/>
      <c r="ET422" s="1186"/>
      <c r="EU422" s="1186"/>
      <c r="EV422" s="1186"/>
      <c r="EW422" s="1186"/>
      <c r="EX422" s="1186"/>
      <c r="EY422" s="1186"/>
      <c r="EZ422" s="1186"/>
      <c r="FA422" s="1186"/>
      <c r="FB422" s="1186"/>
      <c r="FC422" s="1209"/>
      <c r="FD422" s="1186"/>
      <c r="FE422" s="1186"/>
      <c r="FF422" s="1186"/>
      <c r="FG422" s="1186"/>
      <c r="FH422" s="1186"/>
      <c r="FI422" s="1186"/>
      <c r="FJ422" s="1186"/>
      <c r="FK422" s="1186"/>
      <c r="FL422" s="1209"/>
      <c r="FM422" s="1186"/>
      <c r="FN422" s="1186"/>
      <c r="FO422" s="1186"/>
      <c r="FP422" s="1186"/>
      <c r="FQ422" s="1186"/>
      <c r="FR422" s="1186"/>
      <c r="FS422" s="1186"/>
      <c r="FT422" s="1186"/>
      <c r="FU422" s="1186"/>
      <c r="FV422" s="1186"/>
      <c r="FW422" s="1186"/>
      <c r="FX422" s="1186"/>
      <c r="FY422" s="1186"/>
      <c r="FZ422" s="1186"/>
      <c r="GA422" s="1186"/>
      <c r="GB422" s="1186"/>
      <c r="GC422" s="1186"/>
      <c r="GD422" s="1186"/>
      <c r="GE422" s="1186"/>
      <c r="GF422" s="1186"/>
      <c r="GG422" s="1186"/>
      <c r="GH422" s="1186"/>
      <c r="GI422" s="1186"/>
      <c r="GJ422" s="1186"/>
      <c r="GK422" s="1186"/>
      <c r="GL422" s="1186"/>
      <c r="GM422" s="1186"/>
      <c r="GN422" s="1186"/>
      <c r="GO422" s="1186"/>
      <c r="GP422" s="1186"/>
      <c r="GQ422" s="1186"/>
      <c r="GR422" s="1186"/>
      <c r="GS422" s="1186"/>
      <c r="GT422" s="1186"/>
      <c r="GU422" s="1186"/>
      <c r="GV422" s="1186"/>
      <c r="GW422" s="1186"/>
      <c r="GX422" s="1186"/>
      <c r="GY422" s="1218"/>
      <c r="GZ422" s="364">
        <f t="shared" si="324"/>
        <v>0</v>
      </c>
      <c r="HA422" s="365">
        <f t="shared" si="346"/>
        <v>0</v>
      </c>
      <c r="HB422" s="366">
        <f t="shared" si="352"/>
        <v>0</v>
      </c>
      <c r="HC422" s="366">
        <v>1512</v>
      </c>
      <c r="HD422" s="365">
        <v>1260</v>
      </c>
      <c r="HE422" s="365">
        <v>672</v>
      </c>
      <c r="HF422" s="54"/>
      <c r="HG422" s="709"/>
      <c r="HH422" s="709"/>
      <c r="HI422" s="709">
        <f t="shared" si="347"/>
        <v>0</v>
      </c>
      <c r="HJ422" s="711">
        <v>12.83</v>
      </c>
      <c r="HK422" s="711">
        <v>4.38</v>
      </c>
      <c r="HL422" s="738" t="e">
        <f t="shared" si="353"/>
        <v>#DIV/0!</v>
      </c>
      <c r="HM422" s="743"/>
      <c r="HN422" s="743"/>
      <c r="HO422" s="743">
        <v>4.38</v>
      </c>
      <c r="HP422" s="740">
        <f t="shared" si="348"/>
        <v>280.32</v>
      </c>
      <c r="HQ422" s="738"/>
      <c r="HR422" s="818"/>
      <c r="HS422" s="742">
        <v>44927</v>
      </c>
      <c r="HT422" s="739">
        <f ca="1" t="shared" si="354"/>
        <v>5</v>
      </c>
      <c r="HU422" s="739">
        <f ca="1" t="shared" si="355"/>
        <v>150</v>
      </c>
      <c r="HV422" s="743">
        <v>64</v>
      </c>
      <c r="HW422" s="739">
        <f t="shared" si="319"/>
        <v>0</v>
      </c>
      <c r="HX422" s="761">
        <f t="shared" si="350"/>
        <v>0</v>
      </c>
      <c r="HY422" s="739">
        <f ca="1" t="shared" si="351"/>
        <v>0</v>
      </c>
      <c r="HZ422" s="739">
        <f t="shared" si="322"/>
        <v>64</v>
      </c>
      <c r="IA422" s="743"/>
      <c r="IB422" s="739">
        <f ca="1" t="shared" si="334"/>
        <v>0</v>
      </c>
      <c r="IC422" s="769">
        <f ca="1" t="shared" si="335"/>
        <v>0</v>
      </c>
      <c r="ID422" s="769" t="e">
        <f ca="1" t="shared" si="336"/>
        <v>#DIV/0!</v>
      </c>
      <c r="IE422" s="743"/>
      <c r="IF422" s="743"/>
      <c r="IG422" s="743"/>
      <c r="IH422" s="743"/>
      <c r="II422" s="743"/>
      <c r="IJ422" s="743"/>
      <c r="IK422" s="743"/>
      <c r="IL422" s="743"/>
      <c r="IM422" s="743"/>
      <c r="IN422" s="743"/>
      <c r="IO422" s="743"/>
      <c r="IP422" s="743"/>
      <c r="IQ422" s="739"/>
      <c r="IR422" s="739"/>
      <c r="IS422" s="739"/>
      <c r="IT422" s="739"/>
      <c r="IU422" s="739"/>
      <c r="IV422" s="739"/>
      <c r="IW422" s="739"/>
      <c r="IX422" s="739"/>
      <c r="IY422" s="739"/>
      <c r="IZ422" s="739"/>
      <c r="JA422" s="739"/>
      <c r="JB422" s="743">
        <v>0</v>
      </c>
      <c r="JC422" s="743">
        <v>0</v>
      </c>
      <c r="JD422" s="743">
        <v>0</v>
      </c>
      <c r="JE422" s="743">
        <v>756</v>
      </c>
      <c r="JF422" s="743">
        <v>0</v>
      </c>
      <c r="JG422" s="739">
        <v>0</v>
      </c>
      <c r="JH422" s="739">
        <v>0</v>
      </c>
      <c r="JI422" s="739">
        <v>0</v>
      </c>
      <c r="JJ422" s="739">
        <v>0</v>
      </c>
      <c r="JK422" s="739">
        <v>0</v>
      </c>
      <c r="JL422" s="739">
        <v>0</v>
      </c>
      <c r="JM422" s="739">
        <v>756</v>
      </c>
      <c r="JN422" s="28">
        <f t="shared" si="356"/>
        <v>1512</v>
      </c>
      <c r="JO422" s="28">
        <f t="shared" si="357"/>
        <v>0</v>
      </c>
      <c r="JP422" s="28"/>
      <c r="JQ422" s="28"/>
      <c r="JR422" s="28"/>
      <c r="JS422" s="28"/>
      <c r="JT422" s="28"/>
      <c r="JU422" s="28"/>
      <c r="JV422" s="28"/>
      <c r="JW422" s="28"/>
      <c r="JX422" s="28"/>
      <c r="JY422" s="28"/>
      <c r="JZ422" s="28"/>
      <c r="KA422" s="28"/>
      <c r="KB422" s="28"/>
      <c r="KC422" s="28"/>
      <c r="KD422" s="28"/>
      <c r="KE422" s="824"/>
    </row>
    <row r="423" s="786" customFormat="1" hidden="1" customHeight="1" spans="1:291">
      <c r="A423" s="858" t="s">
        <v>1667</v>
      </c>
      <c r="B423" s="415"/>
      <c r="C423" s="95" t="s">
        <v>1645</v>
      </c>
      <c r="D423" s="95" t="s">
        <v>1646</v>
      </c>
      <c r="E423" s="411"/>
      <c r="F423" s="1061" t="s">
        <v>2359</v>
      </c>
      <c r="G423" s="112" t="s">
        <v>942</v>
      </c>
      <c r="H423" s="301" t="s">
        <v>943</v>
      </c>
      <c r="I423" s="99">
        <f t="shared" si="323"/>
        <v>-16</v>
      </c>
      <c r="J423" s="1141">
        <v>1447</v>
      </c>
      <c r="K423" s="1130">
        <f t="shared" si="343"/>
        <v>1431</v>
      </c>
      <c r="L423" s="1131">
        <f t="shared" si="344"/>
        <v>1431</v>
      </c>
      <c r="M423" s="1132"/>
      <c r="N423" s="1137"/>
      <c r="O423" s="1134"/>
      <c r="P423" s="1135">
        <f t="shared" si="345"/>
        <v>0</v>
      </c>
      <c r="Q423" s="1154">
        <f t="shared" si="358"/>
        <v>0</v>
      </c>
      <c r="R423" s="1153"/>
      <c r="S423" s="1153"/>
      <c r="T423" s="1153"/>
      <c r="U423" s="1153"/>
      <c r="V423" s="1153"/>
      <c r="W423" s="1153"/>
      <c r="X423" s="1153"/>
      <c r="Y423" s="1153"/>
      <c r="Z423" s="1153"/>
      <c r="AA423" s="1153"/>
      <c r="AB423" s="1166"/>
      <c r="AC423" s="1153"/>
      <c r="AD423" s="1153"/>
      <c r="AE423" s="1153"/>
      <c r="AF423" s="1153"/>
      <c r="AG423" s="1153"/>
      <c r="AH423" s="1153"/>
      <c r="AI423" s="1153"/>
      <c r="AJ423" s="1153"/>
      <c r="AK423" s="1153"/>
      <c r="AL423" s="1153"/>
      <c r="AM423" s="1153"/>
      <c r="AN423" s="1153"/>
      <c r="AO423" s="1153"/>
      <c r="AP423" s="1153"/>
      <c r="AQ423" s="1153"/>
      <c r="AR423" s="1153"/>
      <c r="AS423" s="1176"/>
      <c r="AT423" s="1177"/>
      <c r="AU423" s="1178"/>
      <c r="AV423" s="1178"/>
      <c r="AW423" s="1178"/>
      <c r="AX423" s="1178"/>
      <c r="AY423" s="1178"/>
      <c r="AZ423" s="1178"/>
      <c r="BA423" s="1178"/>
      <c r="BB423" s="1178"/>
      <c r="BC423" s="1178"/>
      <c r="BD423" s="1178"/>
      <c r="BE423" s="1178"/>
      <c r="BF423" s="1178"/>
      <c r="BG423" s="1178"/>
      <c r="BH423" s="1178"/>
      <c r="BI423" s="1178"/>
      <c r="BJ423" s="1178"/>
      <c r="BK423" s="1186"/>
      <c r="BL423" s="1187">
        <v>-1447</v>
      </c>
      <c r="BM423" s="1187"/>
      <c r="BN423" s="1187"/>
      <c r="BO423" s="1187"/>
      <c r="BP423" s="1187"/>
      <c r="BQ423" s="1187"/>
      <c r="BR423" s="1187"/>
      <c r="BS423" s="1187"/>
      <c r="BT423" s="1187"/>
      <c r="BU423" s="1187"/>
      <c r="BV423" s="1191"/>
      <c r="BW423" s="1186"/>
      <c r="BX423" s="1186"/>
      <c r="BY423" s="1186"/>
      <c r="BZ423" s="1186"/>
      <c r="CA423" s="1186"/>
      <c r="CB423" s="1186"/>
      <c r="CC423" s="1186"/>
      <c r="CD423" s="1186"/>
      <c r="CE423" s="1186"/>
      <c r="CF423" s="1186"/>
      <c r="CG423" s="1186"/>
      <c r="CH423" s="1186"/>
      <c r="CI423" s="1186"/>
      <c r="CJ423" s="1186">
        <v>6</v>
      </c>
      <c r="CK423" s="1186"/>
      <c r="CL423" s="1186"/>
      <c r="CM423" s="1186"/>
      <c r="CN423" s="1186"/>
      <c r="CO423" s="1186"/>
      <c r="CP423" s="1186"/>
      <c r="CQ423" s="1186"/>
      <c r="CR423" s="1186"/>
      <c r="CS423" s="1186"/>
      <c r="CT423" s="1186"/>
      <c r="CU423" s="1186"/>
      <c r="CV423" s="1186"/>
      <c r="CW423" s="1186"/>
      <c r="CX423" s="1186"/>
      <c r="CY423" s="1186"/>
      <c r="CZ423" s="1186"/>
      <c r="DA423" s="1186"/>
      <c r="DB423" s="1186"/>
      <c r="DC423" s="1186"/>
      <c r="DD423" s="1186"/>
      <c r="DE423" s="1186"/>
      <c r="DF423" s="1186"/>
      <c r="DG423" s="1186"/>
      <c r="DH423" s="1186"/>
      <c r="DI423" s="1186"/>
      <c r="DJ423" s="1186"/>
      <c r="DK423" s="1186"/>
      <c r="DL423" s="1186"/>
      <c r="DM423" s="1186"/>
      <c r="DN423" s="1186"/>
      <c r="DO423" s="1186"/>
      <c r="DP423" s="1186"/>
      <c r="DQ423" s="1186"/>
      <c r="DR423" s="1186"/>
      <c r="DS423" s="1186"/>
      <c r="DT423" s="1186"/>
      <c r="DU423" s="1186"/>
      <c r="DV423" s="1186"/>
      <c r="DW423" s="1186"/>
      <c r="DX423" s="1186"/>
      <c r="DY423" s="1186"/>
      <c r="DZ423" s="1186"/>
      <c r="EA423" s="1186"/>
      <c r="EB423" s="1186"/>
      <c r="EC423" s="1186">
        <v>10</v>
      </c>
      <c r="ED423" s="1186"/>
      <c r="EE423" s="1186"/>
      <c r="EF423" s="1186"/>
      <c r="EG423" s="1186"/>
      <c r="EH423" s="1186"/>
      <c r="EI423" s="1186"/>
      <c r="EJ423" s="1186"/>
      <c r="EK423" s="1197"/>
      <c r="EL423" s="1198"/>
      <c r="EM423" s="1186"/>
      <c r="EN423" s="1186"/>
      <c r="EO423" s="1186"/>
      <c r="EP423" s="1186"/>
      <c r="EQ423" s="1186"/>
      <c r="ER423" s="1186"/>
      <c r="ES423" s="1186"/>
      <c r="ET423" s="1186"/>
      <c r="EU423" s="1186"/>
      <c r="EV423" s="1186"/>
      <c r="EW423" s="1186"/>
      <c r="EX423" s="1186"/>
      <c r="EY423" s="1186"/>
      <c r="EZ423" s="1186"/>
      <c r="FA423" s="1186"/>
      <c r="FB423" s="1186"/>
      <c r="FC423" s="1209"/>
      <c r="FD423" s="1186"/>
      <c r="FE423" s="1186"/>
      <c r="FF423" s="1186"/>
      <c r="FG423" s="1186"/>
      <c r="FH423" s="1186"/>
      <c r="FI423" s="1186"/>
      <c r="FJ423" s="1186"/>
      <c r="FK423" s="1186"/>
      <c r="FL423" s="1209"/>
      <c r="FM423" s="1186"/>
      <c r="FN423" s="1186"/>
      <c r="FO423" s="1186"/>
      <c r="FP423" s="1186"/>
      <c r="FQ423" s="1186"/>
      <c r="FR423" s="1186"/>
      <c r="FS423" s="1186"/>
      <c r="FT423" s="1186"/>
      <c r="FU423" s="1186"/>
      <c r="FV423" s="1186"/>
      <c r="FW423" s="1186"/>
      <c r="FX423" s="1186"/>
      <c r="FY423" s="1186"/>
      <c r="FZ423" s="1186"/>
      <c r="GA423" s="1186"/>
      <c r="GB423" s="1186"/>
      <c r="GC423" s="1186"/>
      <c r="GD423" s="1186"/>
      <c r="GE423" s="1186"/>
      <c r="GF423" s="1186"/>
      <c r="GG423" s="1186"/>
      <c r="GH423" s="1186"/>
      <c r="GI423" s="1186"/>
      <c r="GJ423" s="1186"/>
      <c r="GK423" s="1186"/>
      <c r="GL423" s="1186"/>
      <c r="GM423" s="1186"/>
      <c r="GN423" s="1186"/>
      <c r="GO423" s="1186"/>
      <c r="GP423" s="1186"/>
      <c r="GQ423" s="1186"/>
      <c r="GR423" s="1186"/>
      <c r="GS423" s="1186"/>
      <c r="GT423" s="1186"/>
      <c r="GU423" s="1186"/>
      <c r="GV423" s="1186"/>
      <c r="GW423" s="1186"/>
      <c r="GX423" s="1186"/>
      <c r="GY423" s="1218"/>
      <c r="GZ423" s="364">
        <f t="shared" si="324"/>
        <v>16</v>
      </c>
      <c r="HA423" s="365">
        <f t="shared" si="346"/>
        <v>0</v>
      </c>
      <c r="HB423" s="366">
        <f t="shared" si="352"/>
        <v>16</v>
      </c>
      <c r="HC423" s="366">
        <v>62</v>
      </c>
      <c r="HD423" s="365">
        <v>310</v>
      </c>
      <c r="HE423" s="365">
        <v>966</v>
      </c>
      <c r="HF423" s="54"/>
      <c r="HG423" s="709"/>
      <c r="HH423" s="709"/>
      <c r="HI423" s="709">
        <f t="shared" si="347"/>
        <v>0</v>
      </c>
      <c r="HJ423" s="711"/>
      <c r="HK423" s="711">
        <v>5.81</v>
      </c>
      <c r="HL423" s="738" t="e">
        <f t="shared" si="353"/>
        <v>#DIV/0!</v>
      </c>
      <c r="HM423" s="743"/>
      <c r="HN423" s="743"/>
      <c r="HO423" s="743">
        <v>5.81</v>
      </c>
      <c r="HP423" s="740">
        <f t="shared" si="348"/>
        <v>8314.11</v>
      </c>
      <c r="HQ423" s="738"/>
      <c r="HR423" s="818"/>
      <c r="HS423" s="742">
        <v>44927</v>
      </c>
      <c r="HT423" s="739">
        <f ca="1" t="shared" si="354"/>
        <v>5</v>
      </c>
      <c r="HU423" s="739">
        <f ca="1" t="shared" si="355"/>
        <v>150</v>
      </c>
      <c r="HV423" s="743">
        <v>1447</v>
      </c>
      <c r="HW423" s="739">
        <f t="shared" si="319"/>
        <v>16</v>
      </c>
      <c r="HX423" s="761">
        <f t="shared" si="350"/>
        <v>0.0111188325225851</v>
      </c>
      <c r="HY423" s="739">
        <f ca="1" t="shared" si="351"/>
        <v>0.0270558258049571</v>
      </c>
      <c r="HZ423" s="739">
        <f t="shared" si="322"/>
        <v>1431</v>
      </c>
      <c r="IA423" s="743"/>
      <c r="IB423" s="739">
        <f ca="1" t="shared" si="334"/>
        <v>3.2</v>
      </c>
      <c r="IC423" s="769">
        <f ca="1" t="shared" si="335"/>
        <v>0.106666666666667</v>
      </c>
      <c r="ID423" s="769">
        <f ca="1" t="shared" si="336"/>
        <v>13415.625</v>
      </c>
      <c r="IE423" s="743"/>
      <c r="IF423" s="743"/>
      <c r="IG423" s="743"/>
      <c r="IH423" s="743"/>
      <c r="II423" s="743"/>
      <c r="IJ423" s="743"/>
      <c r="IK423" s="743"/>
      <c r="IL423" s="743"/>
      <c r="IM423" s="743"/>
      <c r="IN423" s="743"/>
      <c r="IO423" s="743"/>
      <c r="IP423" s="743"/>
      <c r="IQ423" s="739"/>
      <c r="IR423" s="739"/>
      <c r="IS423" s="739"/>
      <c r="IT423" s="739"/>
      <c r="IU423" s="739"/>
      <c r="IV423" s="739"/>
      <c r="IW423" s="739"/>
      <c r="IX423" s="739"/>
      <c r="IY423" s="739"/>
      <c r="IZ423" s="739"/>
      <c r="JA423" s="739"/>
      <c r="JB423" s="743">
        <v>0</v>
      </c>
      <c r="JC423" s="743">
        <v>0</v>
      </c>
      <c r="JD423" s="743">
        <v>0</v>
      </c>
      <c r="JE423" s="743">
        <v>0</v>
      </c>
      <c r="JF423" s="743">
        <v>0</v>
      </c>
      <c r="JG423" s="739">
        <v>0</v>
      </c>
      <c r="JH423" s="739">
        <v>0</v>
      </c>
      <c r="JI423" s="739">
        <v>0</v>
      </c>
      <c r="JJ423" s="739">
        <v>0</v>
      </c>
      <c r="JK423" s="739">
        <v>0</v>
      </c>
      <c r="JL423" s="739">
        <v>0</v>
      </c>
      <c r="JM423" s="739">
        <v>62</v>
      </c>
      <c r="JN423" s="28">
        <f t="shared" si="356"/>
        <v>62</v>
      </c>
      <c r="JO423" s="28">
        <f t="shared" si="357"/>
        <v>0</v>
      </c>
      <c r="JP423" s="28"/>
      <c r="JQ423" s="28"/>
      <c r="JR423" s="28"/>
      <c r="JS423" s="28"/>
      <c r="JT423" s="28"/>
      <c r="JU423" s="28"/>
      <c r="JV423" s="28"/>
      <c r="JW423" s="28"/>
      <c r="JX423" s="28"/>
      <c r="JY423" s="28"/>
      <c r="JZ423" s="28"/>
      <c r="KA423" s="28"/>
      <c r="KB423" s="28"/>
      <c r="KC423" s="28"/>
      <c r="KD423" s="28"/>
      <c r="KE423" s="824"/>
    </row>
    <row r="424" s="786" customFormat="1" hidden="1" customHeight="1" spans="1:291">
      <c r="A424" s="847" t="s">
        <v>2306</v>
      </c>
      <c r="B424" s="343"/>
      <c r="C424" s="95" t="s">
        <v>1645</v>
      </c>
      <c r="D424" s="95" t="s">
        <v>1646</v>
      </c>
      <c r="E424" s="411"/>
      <c r="F424" s="1235" t="s">
        <v>2360</v>
      </c>
      <c r="G424" s="112" t="s">
        <v>945</v>
      </c>
      <c r="H424" s="1060"/>
      <c r="I424" s="99">
        <f t="shared" si="323"/>
        <v>0</v>
      </c>
      <c r="J424" s="1141">
        <v>0</v>
      </c>
      <c r="K424" s="1130">
        <f t="shared" si="343"/>
        <v>0</v>
      </c>
      <c r="L424" s="1131">
        <f t="shared" si="344"/>
        <v>0</v>
      </c>
      <c r="M424" s="1132"/>
      <c r="N424" s="1137"/>
      <c r="O424" s="1134"/>
      <c r="P424" s="1135">
        <f t="shared" si="345"/>
        <v>0</v>
      </c>
      <c r="Q424" s="1154">
        <f t="shared" si="358"/>
        <v>0</v>
      </c>
      <c r="R424" s="1153"/>
      <c r="S424" s="1153"/>
      <c r="T424" s="1153"/>
      <c r="U424" s="1153"/>
      <c r="V424" s="1153"/>
      <c r="W424" s="1153"/>
      <c r="X424" s="1153"/>
      <c r="Y424" s="1153"/>
      <c r="Z424" s="1153"/>
      <c r="AA424" s="1153"/>
      <c r="AB424" s="1166"/>
      <c r="AC424" s="1153"/>
      <c r="AD424" s="1153"/>
      <c r="AE424" s="1153"/>
      <c r="AF424" s="1153"/>
      <c r="AG424" s="1153"/>
      <c r="AH424" s="1153"/>
      <c r="AI424" s="1153"/>
      <c r="AJ424" s="1153"/>
      <c r="AK424" s="1153"/>
      <c r="AL424" s="1153"/>
      <c r="AM424" s="1153"/>
      <c r="AN424" s="1153"/>
      <c r="AO424" s="1153"/>
      <c r="AP424" s="1153"/>
      <c r="AQ424" s="1153"/>
      <c r="AR424" s="1153"/>
      <c r="AS424" s="1176"/>
      <c r="AT424" s="1177"/>
      <c r="AU424" s="1178"/>
      <c r="AV424" s="1178"/>
      <c r="AW424" s="1178"/>
      <c r="AX424" s="1178"/>
      <c r="AY424" s="1178"/>
      <c r="AZ424" s="1178"/>
      <c r="BA424" s="1178"/>
      <c r="BB424" s="1178"/>
      <c r="BC424" s="1178"/>
      <c r="BD424" s="1178"/>
      <c r="BE424" s="1178"/>
      <c r="BF424" s="1178"/>
      <c r="BG424" s="1178"/>
      <c r="BH424" s="1178"/>
      <c r="BI424" s="1178"/>
      <c r="BJ424" s="1178"/>
      <c r="BK424" s="1186"/>
      <c r="BL424" s="1187"/>
      <c r="BM424" s="1187"/>
      <c r="BN424" s="1187"/>
      <c r="BO424" s="1187"/>
      <c r="BP424" s="1187"/>
      <c r="BQ424" s="1187"/>
      <c r="BR424" s="1187"/>
      <c r="BS424" s="1187"/>
      <c r="BT424" s="1187"/>
      <c r="BU424" s="1187"/>
      <c r="BV424" s="1191"/>
      <c r="BW424" s="1186"/>
      <c r="BX424" s="1186"/>
      <c r="BY424" s="1186"/>
      <c r="BZ424" s="1186"/>
      <c r="CA424" s="1186"/>
      <c r="CB424" s="1186"/>
      <c r="CC424" s="1186"/>
      <c r="CD424" s="1186"/>
      <c r="CE424" s="1186"/>
      <c r="CF424" s="1186"/>
      <c r="CG424" s="1186"/>
      <c r="CH424" s="1186"/>
      <c r="CI424" s="1186"/>
      <c r="CJ424" s="1186"/>
      <c r="CK424" s="1186"/>
      <c r="CL424" s="1186"/>
      <c r="CM424" s="1186"/>
      <c r="CN424" s="1186"/>
      <c r="CO424" s="1186"/>
      <c r="CP424" s="1186"/>
      <c r="CQ424" s="1186"/>
      <c r="CR424" s="1186"/>
      <c r="CS424" s="1186"/>
      <c r="CT424" s="1186"/>
      <c r="CU424" s="1186"/>
      <c r="CV424" s="1186"/>
      <c r="CW424" s="1186"/>
      <c r="CX424" s="1186"/>
      <c r="CY424" s="1186"/>
      <c r="CZ424" s="1186"/>
      <c r="DA424" s="1186"/>
      <c r="DB424" s="1186"/>
      <c r="DC424" s="1186"/>
      <c r="DD424" s="1186"/>
      <c r="DE424" s="1186"/>
      <c r="DF424" s="1186"/>
      <c r="DG424" s="1186"/>
      <c r="DH424" s="1186"/>
      <c r="DI424" s="1186"/>
      <c r="DJ424" s="1186"/>
      <c r="DK424" s="1186"/>
      <c r="DL424" s="1186"/>
      <c r="DM424" s="1186"/>
      <c r="DN424" s="1186"/>
      <c r="DO424" s="1186"/>
      <c r="DP424" s="1186"/>
      <c r="DQ424" s="1186"/>
      <c r="DR424" s="1186"/>
      <c r="DS424" s="1186"/>
      <c r="DT424" s="1186"/>
      <c r="DU424" s="1186"/>
      <c r="DV424" s="1186"/>
      <c r="DW424" s="1186"/>
      <c r="DX424" s="1186"/>
      <c r="DY424" s="1186"/>
      <c r="DZ424" s="1186"/>
      <c r="EA424" s="1186"/>
      <c r="EB424" s="1186"/>
      <c r="EC424" s="1186"/>
      <c r="ED424" s="1186"/>
      <c r="EE424" s="1186"/>
      <c r="EF424" s="1186"/>
      <c r="EG424" s="1186"/>
      <c r="EH424" s="1186"/>
      <c r="EI424" s="1186"/>
      <c r="EJ424" s="1186"/>
      <c r="EK424" s="1197"/>
      <c r="EL424" s="1198"/>
      <c r="EM424" s="1186"/>
      <c r="EN424" s="1186"/>
      <c r="EO424" s="1186"/>
      <c r="EP424" s="1186"/>
      <c r="EQ424" s="1186"/>
      <c r="ER424" s="1186"/>
      <c r="ES424" s="1186"/>
      <c r="ET424" s="1186"/>
      <c r="EU424" s="1186"/>
      <c r="EV424" s="1186"/>
      <c r="EW424" s="1186"/>
      <c r="EX424" s="1186"/>
      <c r="EY424" s="1186"/>
      <c r="EZ424" s="1186"/>
      <c r="FA424" s="1186"/>
      <c r="FB424" s="1186"/>
      <c r="FC424" s="1209"/>
      <c r="FD424" s="1186"/>
      <c r="FE424" s="1186"/>
      <c r="FF424" s="1186"/>
      <c r="FG424" s="1186"/>
      <c r="FH424" s="1186"/>
      <c r="FI424" s="1186"/>
      <c r="FJ424" s="1186"/>
      <c r="FK424" s="1186"/>
      <c r="FL424" s="1209"/>
      <c r="FM424" s="1186"/>
      <c r="FN424" s="1186"/>
      <c r="FO424" s="1186"/>
      <c r="FP424" s="1186"/>
      <c r="FQ424" s="1186"/>
      <c r="FR424" s="1186"/>
      <c r="FS424" s="1186"/>
      <c r="FT424" s="1186"/>
      <c r="FU424" s="1186"/>
      <c r="FV424" s="1186"/>
      <c r="FW424" s="1186"/>
      <c r="FX424" s="1186"/>
      <c r="FY424" s="1186"/>
      <c r="FZ424" s="1186"/>
      <c r="GA424" s="1186"/>
      <c r="GB424" s="1186"/>
      <c r="GC424" s="1186"/>
      <c r="GD424" s="1186"/>
      <c r="GE424" s="1186"/>
      <c r="GF424" s="1186"/>
      <c r="GG424" s="1186"/>
      <c r="GH424" s="1186"/>
      <c r="GI424" s="1186"/>
      <c r="GJ424" s="1186"/>
      <c r="GK424" s="1186"/>
      <c r="GL424" s="1186"/>
      <c r="GM424" s="1186"/>
      <c r="GN424" s="1186"/>
      <c r="GO424" s="1186"/>
      <c r="GP424" s="1186"/>
      <c r="GQ424" s="1186"/>
      <c r="GR424" s="1186"/>
      <c r="GS424" s="1186"/>
      <c r="GT424" s="1186"/>
      <c r="GU424" s="1186"/>
      <c r="GV424" s="1186"/>
      <c r="GW424" s="1186"/>
      <c r="GX424" s="1186"/>
      <c r="GY424" s="1218"/>
      <c r="GZ424" s="364">
        <f t="shared" si="324"/>
        <v>0</v>
      </c>
      <c r="HA424" s="365">
        <f t="shared" si="346"/>
        <v>0</v>
      </c>
      <c r="HB424" s="366">
        <f t="shared" si="352"/>
        <v>0</v>
      </c>
      <c r="HC424" s="366">
        <v>0</v>
      </c>
      <c r="HD424" s="365">
        <v>0</v>
      </c>
      <c r="HE424" s="365">
        <v>34</v>
      </c>
      <c r="HF424" s="54"/>
      <c r="HG424" s="709"/>
      <c r="HH424" s="709"/>
      <c r="HI424" s="709">
        <f t="shared" si="347"/>
        <v>0</v>
      </c>
      <c r="HJ424" s="711"/>
      <c r="HK424" s="711">
        <v>429</v>
      </c>
      <c r="HL424" s="738" t="e">
        <f t="shared" si="353"/>
        <v>#DIV/0!</v>
      </c>
      <c r="HM424" s="743"/>
      <c r="HN424" s="743"/>
      <c r="HO424" s="743">
        <v>429</v>
      </c>
      <c r="HP424" s="740">
        <f t="shared" si="348"/>
        <v>0</v>
      </c>
      <c r="HQ424" s="738"/>
      <c r="HR424" s="818"/>
      <c r="HS424" s="742">
        <v>44927</v>
      </c>
      <c r="HT424" s="739">
        <f ca="1" t="shared" si="354"/>
        <v>5</v>
      </c>
      <c r="HU424" s="739">
        <f ca="1" t="shared" si="355"/>
        <v>150</v>
      </c>
      <c r="HV424" s="743">
        <v>0</v>
      </c>
      <c r="HW424" s="739">
        <f t="shared" ref="HW424:HW487" si="359">HB424</f>
        <v>0</v>
      </c>
      <c r="HX424" s="761" t="e">
        <f t="shared" si="350"/>
        <v>#DIV/0!</v>
      </c>
      <c r="HY424" s="739" t="e">
        <f ca="1" t="shared" si="351"/>
        <v>#DIV/0!</v>
      </c>
      <c r="HZ424" s="739">
        <f t="shared" si="322"/>
        <v>0</v>
      </c>
      <c r="IA424" s="743"/>
      <c r="IB424" s="739">
        <f ca="1" t="shared" si="334"/>
        <v>0</v>
      </c>
      <c r="IC424" s="769">
        <f ca="1" t="shared" si="335"/>
        <v>0</v>
      </c>
      <c r="ID424" s="769" t="e">
        <f ca="1" t="shared" si="336"/>
        <v>#DIV/0!</v>
      </c>
      <c r="IE424" s="743"/>
      <c r="IF424" s="743"/>
      <c r="IG424" s="743"/>
      <c r="IH424" s="743"/>
      <c r="II424" s="743"/>
      <c r="IJ424" s="743"/>
      <c r="IK424" s="743"/>
      <c r="IL424" s="743"/>
      <c r="IM424" s="743"/>
      <c r="IN424" s="743"/>
      <c r="IO424" s="743"/>
      <c r="IP424" s="743"/>
      <c r="IQ424" s="739"/>
      <c r="IR424" s="739"/>
      <c r="IS424" s="739"/>
      <c r="IT424" s="739"/>
      <c r="IU424" s="739"/>
      <c r="IV424" s="739"/>
      <c r="IW424" s="739"/>
      <c r="IX424" s="739"/>
      <c r="IY424" s="739"/>
      <c r="IZ424" s="739"/>
      <c r="JA424" s="739"/>
      <c r="JB424" s="743">
        <v>0</v>
      </c>
      <c r="JC424" s="743">
        <v>0</v>
      </c>
      <c r="JD424" s="743">
        <v>0</v>
      </c>
      <c r="JE424" s="743">
        <v>0</v>
      </c>
      <c r="JF424" s="743">
        <v>0</v>
      </c>
      <c r="JG424" s="739">
        <v>0</v>
      </c>
      <c r="JH424" s="739">
        <v>0</v>
      </c>
      <c r="JI424" s="739">
        <v>0</v>
      </c>
      <c r="JJ424" s="739">
        <v>0</v>
      </c>
      <c r="JK424" s="739">
        <v>0</v>
      </c>
      <c r="JL424" s="739">
        <v>0</v>
      </c>
      <c r="JM424" s="739">
        <v>0</v>
      </c>
      <c r="JN424" s="28">
        <f t="shared" si="356"/>
        <v>0</v>
      </c>
      <c r="JO424" s="28">
        <f t="shared" si="357"/>
        <v>0</v>
      </c>
      <c r="JP424" s="28"/>
      <c r="JQ424" s="28"/>
      <c r="JR424" s="28"/>
      <c r="JS424" s="28"/>
      <c r="JT424" s="28"/>
      <c r="JU424" s="28"/>
      <c r="JV424" s="28"/>
      <c r="JW424" s="28"/>
      <c r="JX424" s="28"/>
      <c r="JY424" s="28"/>
      <c r="JZ424" s="28"/>
      <c r="KA424" s="28"/>
      <c r="KB424" s="28"/>
      <c r="KC424" s="28"/>
      <c r="KD424" s="28"/>
      <c r="KE424" s="824"/>
    </row>
    <row r="425" s="786" customFormat="1" hidden="1" customHeight="1" spans="1:291">
      <c r="A425" s="847" t="s">
        <v>2306</v>
      </c>
      <c r="B425" s="343"/>
      <c r="C425" s="95" t="s">
        <v>1645</v>
      </c>
      <c r="D425" s="95" t="s">
        <v>1646</v>
      </c>
      <c r="E425" s="411"/>
      <c r="F425" s="1235" t="s">
        <v>2361</v>
      </c>
      <c r="G425" s="112" t="s">
        <v>947</v>
      </c>
      <c r="H425" s="301" t="s">
        <v>948</v>
      </c>
      <c r="I425" s="99">
        <f t="shared" si="323"/>
        <v>0</v>
      </c>
      <c r="J425" s="1141">
        <v>0</v>
      </c>
      <c r="K425" s="1130">
        <f t="shared" si="343"/>
        <v>0</v>
      </c>
      <c r="L425" s="1131">
        <f t="shared" si="344"/>
        <v>0</v>
      </c>
      <c r="M425" s="1132"/>
      <c r="N425" s="1137"/>
      <c r="O425" s="1134"/>
      <c r="P425" s="1135">
        <f t="shared" si="345"/>
        <v>0</v>
      </c>
      <c r="Q425" s="1154">
        <f t="shared" si="358"/>
        <v>0</v>
      </c>
      <c r="R425" s="1153"/>
      <c r="S425" s="1153"/>
      <c r="T425" s="1153"/>
      <c r="U425" s="1153"/>
      <c r="V425" s="1153"/>
      <c r="W425" s="1153"/>
      <c r="X425" s="1153"/>
      <c r="Y425" s="1153"/>
      <c r="Z425" s="1153"/>
      <c r="AA425" s="1153"/>
      <c r="AB425" s="1166"/>
      <c r="AC425" s="1153"/>
      <c r="AD425" s="1153"/>
      <c r="AE425" s="1153"/>
      <c r="AF425" s="1153"/>
      <c r="AG425" s="1153"/>
      <c r="AH425" s="1153"/>
      <c r="AI425" s="1153"/>
      <c r="AJ425" s="1153"/>
      <c r="AK425" s="1153"/>
      <c r="AL425" s="1153"/>
      <c r="AM425" s="1153"/>
      <c r="AN425" s="1153"/>
      <c r="AO425" s="1153"/>
      <c r="AP425" s="1153"/>
      <c r="AQ425" s="1153"/>
      <c r="AR425" s="1153"/>
      <c r="AS425" s="1176"/>
      <c r="AT425" s="1177"/>
      <c r="AU425" s="1178"/>
      <c r="AV425" s="1178"/>
      <c r="AW425" s="1178"/>
      <c r="AX425" s="1178"/>
      <c r="AY425" s="1178"/>
      <c r="AZ425" s="1178"/>
      <c r="BA425" s="1178"/>
      <c r="BB425" s="1178"/>
      <c r="BC425" s="1178"/>
      <c r="BD425" s="1178"/>
      <c r="BE425" s="1178"/>
      <c r="BF425" s="1178"/>
      <c r="BG425" s="1178"/>
      <c r="BH425" s="1178"/>
      <c r="BI425" s="1178"/>
      <c r="BJ425" s="1178"/>
      <c r="BK425" s="1186"/>
      <c r="BL425" s="1187"/>
      <c r="BM425" s="1187"/>
      <c r="BN425" s="1187"/>
      <c r="BO425" s="1187"/>
      <c r="BP425" s="1187"/>
      <c r="BQ425" s="1187"/>
      <c r="BR425" s="1187"/>
      <c r="BS425" s="1187"/>
      <c r="BT425" s="1187"/>
      <c r="BU425" s="1187"/>
      <c r="BV425" s="1191"/>
      <c r="BW425" s="1186"/>
      <c r="BX425" s="1186"/>
      <c r="BY425" s="1186"/>
      <c r="BZ425" s="1186"/>
      <c r="CA425" s="1186"/>
      <c r="CB425" s="1186"/>
      <c r="CC425" s="1186"/>
      <c r="CD425" s="1186"/>
      <c r="CE425" s="1186"/>
      <c r="CF425" s="1186"/>
      <c r="CG425" s="1186"/>
      <c r="CH425" s="1186"/>
      <c r="CI425" s="1186"/>
      <c r="CJ425" s="1186"/>
      <c r="CK425" s="1186"/>
      <c r="CL425" s="1186"/>
      <c r="CM425" s="1186"/>
      <c r="CN425" s="1186"/>
      <c r="CO425" s="1186"/>
      <c r="CP425" s="1186"/>
      <c r="CQ425" s="1186"/>
      <c r="CR425" s="1186"/>
      <c r="CS425" s="1186"/>
      <c r="CT425" s="1186"/>
      <c r="CU425" s="1186"/>
      <c r="CV425" s="1186"/>
      <c r="CW425" s="1186"/>
      <c r="CX425" s="1186"/>
      <c r="CY425" s="1186"/>
      <c r="CZ425" s="1186"/>
      <c r="DA425" s="1186"/>
      <c r="DB425" s="1186"/>
      <c r="DC425" s="1186"/>
      <c r="DD425" s="1186"/>
      <c r="DE425" s="1186"/>
      <c r="DF425" s="1186"/>
      <c r="DG425" s="1186"/>
      <c r="DH425" s="1186"/>
      <c r="DI425" s="1186"/>
      <c r="DJ425" s="1186"/>
      <c r="DK425" s="1186"/>
      <c r="DL425" s="1186"/>
      <c r="DM425" s="1186"/>
      <c r="DN425" s="1186"/>
      <c r="DO425" s="1186"/>
      <c r="DP425" s="1186"/>
      <c r="DQ425" s="1186"/>
      <c r="DR425" s="1186"/>
      <c r="DS425" s="1186"/>
      <c r="DT425" s="1186"/>
      <c r="DU425" s="1186"/>
      <c r="DV425" s="1186"/>
      <c r="DW425" s="1186"/>
      <c r="DX425" s="1186"/>
      <c r="DY425" s="1186"/>
      <c r="DZ425" s="1186"/>
      <c r="EA425" s="1186"/>
      <c r="EB425" s="1186"/>
      <c r="EC425" s="1186"/>
      <c r="ED425" s="1186"/>
      <c r="EE425" s="1186"/>
      <c r="EF425" s="1186"/>
      <c r="EG425" s="1186"/>
      <c r="EH425" s="1186"/>
      <c r="EI425" s="1186"/>
      <c r="EJ425" s="1186"/>
      <c r="EK425" s="1197"/>
      <c r="EL425" s="1198"/>
      <c r="EM425" s="1186"/>
      <c r="EN425" s="1186"/>
      <c r="EO425" s="1186"/>
      <c r="EP425" s="1186"/>
      <c r="EQ425" s="1186"/>
      <c r="ER425" s="1186"/>
      <c r="ES425" s="1186"/>
      <c r="ET425" s="1186"/>
      <c r="EU425" s="1186"/>
      <c r="EV425" s="1186"/>
      <c r="EW425" s="1186"/>
      <c r="EX425" s="1186"/>
      <c r="EY425" s="1186"/>
      <c r="EZ425" s="1186"/>
      <c r="FA425" s="1186"/>
      <c r="FB425" s="1186"/>
      <c r="FC425" s="1209"/>
      <c r="FD425" s="1186"/>
      <c r="FE425" s="1186"/>
      <c r="FF425" s="1186"/>
      <c r="FG425" s="1186"/>
      <c r="FH425" s="1186"/>
      <c r="FI425" s="1186"/>
      <c r="FJ425" s="1186"/>
      <c r="FK425" s="1186"/>
      <c r="FL425" s="1209"/>
      <c r="FM425" s="1186"/>
      <c r="FN425" s="1186"/>
      <c r="FO425" s="1186"/>
      <c r="FP425" s="1186"/>
      <c r="FQ425" s="1186"/>
      <c r="FR425" s="1186"/>
      <c r="FS425" s="1186"/>
      <c r="FT425" s="1186"/>
      <c r="FU425" s="1186"/>
      <c r="FV425" s="1186"/>
      <c r="FW425" s="1186"/>
      <c r="FX425" s="1186"/>
      <c r="FY425" s="1186"/>
      <c r="FZ425" s="1186"/>
      <c r="GA425" s="1186"/>
      <c r="GB425" s="1186"/>
      <c r="GC425" s="1186"/>
      <c r="GD425" s="1186"/>
      <c r="GE425" s="1186"/>
      <c r="GF425" s="1186"/>
      <c r="GG425" s="1186"/>
      <c r="GH425" s="1186"/>
      <c r="GI425" s="1186"/>
      <c r="GJ425" s="1186"/>
      <c r="GK425" s="1186"/>
      <c r="GL425" s="1186"/>
      <c r="GM425" s="1186"/>
      <c r="GN425" s="1186"/>
      <c r="GO425" s="1186"/>
      <c r="GP425" s="1186"/>
      <c r="GQ425" s="1186"/>
      <c r="GR425" s="1186"/>
      <c r="GS425" s="1186"/>
      <c r="GT425" s="1186"/>
      <c r="GU425" s="1186"/>
      <c r="GV425" s="1186"/>
      <c r="GW425" s="1186"/>
      <c r="GX425" s="1186"/>
      <c r="GY425" s="1218"/>
      <c r="GZ425" s="364">
        <f t="shared" si="324"/>
        <v>0</v>
      </c>
      <c r="HA425" s="365">
        <f t="shared" si="346"/>
        <v>0</v>
      </c>
      <c r="HB425" s="366">
        <f t="shared" si="352"/>
        <v>0</v>
      </c>
      <c r="HC425" s="366">
        <v>0</v>
      </c>
      <c r="HD425" s="365">
        <v>12</v>
      </c>
      <c r="HE425" s="365">
        <v>2171</v>
      </c>
      <c r="HF425" s="54"/>
      <c r="HG425" s="708"/>
      <c r="HH425" s="708"/>
      <c r="HI425" s="709">
        <f t="shared" si="347"/>
        <v>0</v>
      </c>
      <c r="HJ425" s="710"/>
      <c r="HK425" s="710">
        <v>6</v>
      </c>
      <c r="HL425" s="738" t="e">
        <f t="shared" si="353"/>
        <v>#DIV/0!</v>
      </c>
      <c r="HM425" s="739"/>
      <c r="HN425" s="739"/>
      <c r="HO425" s="739">
        <v>6</v>
      </c>
      <c r="HP425" s="740">
        <f t="shared" si="348"/>
        <v>0</v>
      </c>
      <c r="HQ425" s="738"/>
      <c r="HR425" s="741"/>
      <c r="HS425" s="742">
        <v>44927</v>
      </c>
      <c r="HT425" s="739">
        <f ca="1" t="shared" si="354"/>
        <v>5</v>
      </c>
      <c r="HU425" s="739">
        <f ca="1" t="shared" si="355"/>
        <v>150</v>
      </c>
      <c r="HV425" s="739">
        <v>0</v>
      </c>
      <c r="HW425" s="739">
        <f t="shared" si="359"/>
        <v>0</v>
      </c>
      <c r="HX425" s="761" t="e">
        <f t="shared" si="350"/>
        <v>#DIV/0!</v>
      </c>
      <c r="HY425" s="739" t="e">
        <f ca="1" t="shared" si="351"/>
        <v>#DIV/0!</v>
      </c>
      <c r="HZ425" s="739">
        <f t="shared" si="322"/>
        <v>0</v>
      </c>
      <c r="IA425" s="739"/>
      <c r="IB425" s="739">
        <f ca="1" t="shared" si="334"/>
        <v>0</v>
      </c>
      <c r="IC425" s="769">
        <f ca="1" t="shared" si="335"/>
        <v>0</v>
      </c>
      <c r="ID425" s="769" t="e">
        <f ca="1" t="shared" si="336"/>
        <v>#DIV/0!</v>
      </c>
      <c r="IE425" s="739"/>
      <c r="IF425" s="739"/>
      <c r="IG425" s="739"/>
      <c r="IH425" s="739"/>
      <c r="II425" s="739"/>
      <c r="IJ425" s="739"/>
      <c r="IK425" s="739"/>
      <c r="IL425" s="743"/>
      <c r="IM425" s="743"/>
      <c r="IN425" s="743"/>
      <c r="IO425" s="743"/>
      <c r="IP425" s="743"/>
      <c r="IQ425" s="739"/>
      <c r="IR425" s="739"/>
      <c r="IS425" s="739"/>
      <c r="IT425" s="739"/>
      <c r="IU425" s="739"/>
      <c r="IV425" s="739"/>
      <c r="IW425" s="739"/>
      <c r="IX425" s="739"/>
      <c r="IY425" s="739"/>
      <c r="IZ425" s="739"/>
      <c r="JA425" s="739"/>
      <c r="JB425" s="743">
        <v>0</v>
      </c>
      <c r="JC425" s="743">
        <v>0</v>
      </c>
      <c r="JD425" s="743">
        <v>0</v>
      </c>
      <c r="JE425" s="743">
        <v>0</v>
      </c>
      <c r="JF425" s="743">
        <v>0</v>
      </c>
      <c r="JG425" s="739">
        <v>0</v>
      </c>
      <c r="JH425" s="739">
        <v>0</v>
      </c>
      <c r="JI425" s="739">
        <v>0</v>
      </c>
      <c r="JJ425" s="739">
        <v>0</v>
      </c>
      <c r="JK425" s="739">
        <v>0</v>
      </c>
      <c r="JL425" s="739">
        <v>0</v>
      </c>
      <c r="JM425" s="739">
        <v>0</v>
      </c>
      <c r="JN425" s="28">
        <f t="shared" si="356"/>
        <v>0</v>
      </c>
      <c r="JO425" s="28">
        <f t="shared" si="357"/>
        <v>0</v>
      </c>
      <c r="JP425" s="28"/>
      <c r="JQ425" s="28"/>
      <c r="JR425" s="28"/>
      <c r="JS425" s="28"/>
      <c r="JT425" s="28"/>
      <c r="JU425" s="28"/>
      <c r="JV425" s="28"/>
      <c r="JW425" s="28"/>
      <c r="JX425" s="28"/>
      <c r="JY425" s="28"/>
      <c r="JZ425" s="28"/>
      <c r="KA425" s="28"/>
      <c r="KB425" s="28"/>
      <c r="KC425" s="28"/>
      <c r="KD425" s="28"/>
      <c r="KE425" s="824"/>
    </row>
    <row r="426" s="786" customFormat="1" hidden="1" customHeight="1" spans="1:291">
      <c r="A426" s="847" t="s">
        <v>2306</v>
      </c>
      <c r="B426" s="343"/>
      <c r="C426" s="95" t="s">
        <v>1645</v>
      </c>
      <c r="D426" s="95" t="s">
        <v>1646</v>
      </c>
      <c r="E426" s="411"/>
      <c r="F426" s="1235" t="s">
        <v>2362</v>
      </c>
      <c r="G426" s="112" t="s">
        <v>950</v>
      </c>
      <c r="H426" s="301" t="s">
        <v>951</v>
      </c>
      <c r="I426" s="99">
        <f t="shared" si="323"/>
        <v>-1</v>
      </c>
      <c r="J426" s="1141">
        <v>0</v>
      </c>
      <c r="K426" s="1130">
        <f t="shared" si="343"/>
        <v>-1</v>
      </c>
      <c r="L426" s="1131">
        <f t="shared" si="344"/>
        <v>-1</v>
      </c>
      <c r="M426" s="1132"/>
      <c r="N426" s="1137"/>
      <c r="O426" s="1134"/>
      <c r="P426" s="1135">
        <f t="shared" si="345"/>
        <v>0</v>
      </c>
      <c r="Q426" s="1154">
        <f t="shared" si="358"/>
        <v>0</v>
      </c>
      <c r="R426" s="1153"/>
      <c r="S426" s="1153"/>
      <c r="T426" s="1153"/>
      <c r="U426" s="1153"/>
      <c r="V426" s="1153"/>
      <c r="W426" s="1153"/>
      <c r="X426" s="1153"/>
      <c r="Y426" s="1153"/>
      <c r="Z426" s="1153"/>
      <c r="AA426" s="1153"/>
      <c r="AB426" s="1166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76"/>
      <c r="AT426" s="1177"/>
      <c r="AU426" s="1178"/>
      <c r="AV426" s="1178"/>
      <c r="AW426" s="1178"/>
      <c r="AX426" s="1178"/>
      <c r="AY426" s="1178"/>
      <c r="AZ426" s="1178"/>
      <c r="BA426" s="1178"/>
      <c r="BB426" s="1178"/>
      <c r="BC426" s="1178"/>
      <c r="BD426" s="1178"/>
      <c r="BE426" s="1178"/>
      <c r="BF426" s="1178"/>
      <c r="BG426" s="1178"/>
      <c r="BH426" s="1178"/>
      <c r="BI426" s="1178"/>
      <c r="BJ426" s="1178"/>
      <c r="BK426" s="1186"/>
      <c r="BL426" s="1187"/>
      <c r="BM426" s="1187"/>
      <c r="BN426" s="1187"/>
      <c r="BO426" s="1187"/>
      <c r="BP426" s="1187"/>
      <c r="BQ426" s="1187"/>
      <c r="BR426" s="1187"/>
      <c r="BS426" s="1187"/>
      <c r="BT426" s="1187"/>
      <c r="BU426" s="1187"/>
      <c r="BV426" s="1191"/>
      <c r="BW426" s="1186"/>
      <c r="BX426" s="1186"/>
      <c r="BY426" s="1186"/>
      <c r="BZ426" s="1186"/>
      <c r="CA426" s="1186"/>
      <c r="CB426" s="1186"/>
      <c r="CC426" s="1186"/>
      <c r="CD426" s="1186"/>
      <c r="CE426" s="1186"/>
      <c r="CF426" s="1186"/>
      <c r="CG426" s="1186"/>
      <c r="CH426" s="1186"/>
      <c r="CI426" s="1186"/>
      <c r="CJ426" s="1186"/>
      <c r="CK426" s="1186"/>
      <c r="CL426" s="1186"/>
      <c r="CM426" s="1186"/>
      <c r="CN426" s="1186"/>
      <c r="CO426" s="1186"/>
      <c r="CP426" s="1186"/>
      <c r="CQ426" s="1186"/>
      <c r="CR426" s="1186"/>
      <c r="CS426" s="1186"/>
      <c r="CT426" s="1186"/>
      <c r="CU426" s="1186"/>
      <c r="CV426" s="1186"/>
      <c r="CW426" s="1186"/>
      <c r="CX426" s="1186"/>
      <c r="CY426" s="1186"/>
      <c r="CZ426" s="1186"/>
      <c r="DA426" s="1186"/>
      <c r="DB426" s="1186"/>
      <c r="DC426" s="1186"/>
      <c r="DD426" s="1186"/>
      <c r="DE426" s="1186"/>
      <c r="DF426" s="1186"/>
      <c r="DG426" s="1186"/>
      <c r="DH426" s="1186"/>
      <c r="DI426" s="1186"/>
      <c r="DJ426" s="1186"/>
      <c r="DK426" s="1186"/>
      <c r="DL426" s="1186"/>
      <c r="DM426" s="1186"/>
      <c r="DN426" s="1186"/>
      <c r="DO426" s="1186"/>
      <c r="DP426" s="1186"/>
      <c r="DQ426" s="1186"/>
      <c r="DR426" s="1186"/>
      <c r="DS426" s="1186"/>
      <c r="DT426" s="1186"/>
      <c r="DU426" s="1186"/>
      <c r="DV426" s="1186"/>
      <c r="DW426" s="1186"/>
      <c r="DX426" s="1186"/>
      <c r="DY426" s="1186"/>
      <c r="DZ426" s="1186"/>
      <c r="EA426" s="1186"/>
      <c r="EB426" s="1186"/>
      <c r="EC426" s="1186"/>
      <c r="ED426" s="1186"/>
      <c r="EE426" s="1186"/>
      <c r="EF426" s="1186"/>
      <c r="EG426" s="1186"/>
      <c r="EH426" s="1186"/>
      <c r="EI426" s="1186"/>
      <c r="EJ426" s="1186"/>
      <c r="EK426" s="1197"/>
      <c r="EL426" s="1198"/>
      <c r="EM426" s="1186"/>
      <c r="EN426" s="1186"/>
      <c r="EO426" s="1186"/>
      <c r="EP426" s="1186"/>
      <c r="EQ426" s="1186"/>
      <c r="ER426" s="1186"/>
      <c r="ES426" s="1186"/>
      <c r="ET426" s="1186"/>
      <c r="EU426" s="1186"/>
      <c r="EV426" s="1186"/>
      <c r="EW426" s="1186"/>
      <c r="EX426" s="1186"/>
      <c r="EY426" s="1186"/>
      <c r="EZ426" s="1186"/>
      <c r="FA426" s="1186"/>
      <c r="FB426" s="1186"/>
      <c r="FC426" s="1209"/>
      <c r="FD426" s="1186"/>
      <c r="FE426" s="1186"/>
      <c r="FF426" s="1186"/>
      <c r="FG426" s="1186"/>
      <c r="FH426" s="1186"/>
      <c r="FI426" s="1186"/>
      <c r="FJ426" s="1186"/>
      <c r="FK426" s="1186"/>
      <c r="FL426" s="1209"/>
      <c r="FM426" s="1186"/>
      <c r="FN426" s="1186"/>
      <c r="FO426" s="1186"/>
      <c r="FP426" s="1186"/>
      <c r="FQ426" s="1186"/>
      <c r="FR426" s="1186"/>
      <c r="FS426" s="1186"/>
      <c r="FT426" s="1186"/>
      <c r="FU426" s="1186"/>
      <c r="FV426" s="1186"/>
      <c r="FW426" s="1186"/>
      <c r="FX426" s="1186"/>
      <c r="FY426" s="1186">
        <v>1</v>
      </c>
      <c r="FZ426" s="1186"/>
      <c r="GA426" s="1186"/>
      <c r="GB426" s="1186"/>
      <c r="GC426" s="1186"/>
      <c r="GD426" s="1186"/>
      <c r="GE426" s="1186"/>
      <c r="GF426" s="1186"/>
      <c r="GG426" s="1186"/>
      <c r="GH426" s="1186"/>
      <c r="GI426" s="1186"/>
      <c r="GJ426" s="1186"/>
      <c r="GK426" s="1186"/>
      <c r="GL426" s="1186"/>
      <c r="GM426" s="1186"/>
      <c r="GN426" s="1186"/>
      <c r="GO426" s="1186"/>
      <c r="GP426" s="1186"/>
      <c r="GQ426" s="1186"/>
      <c r="GR426" s="1186"/>
      <c r="GS426" s="1186"/>
      <c r="GT426" s="1186"/>
      <c r="GU426" s="1186"/>
      <c r="GV426" s="1186"/>
      <c r="GW426" s="1186"/>
      <c r="GX426" s="1186"/>
      <c r="GY426" s="1218"/>
      <c r="GZ426" s="364">
        <f t="shared" si="324"/>
        <v>0</v>
      </c>
      <c r="HA426" s="365">
        <f t="shared" ref="HA426:HA436" si="360">SUM(EL426:GY426)</f>
        <v>1</v>
      </c>
      <c r="HB426" s="366">
        <f t="shared" si="352"/>
        <v>1</v>
      </c>
      <c r="HC426" s="366">
        <v>0</v>
      </c>
      <c r="HD426" s="365">
        <v>20</v>
      </c>
      <c r="HE426" s="365">
        <v>2176</v>
      </c>
      <c r="HF426" s="54"/>
      <c r="HG426" s="708"/>
      <c r="HH426" s="708"/>
      <c r="HI426" s="709">
        <f t="shared" si="347"/>
        <v>0</v>
      </c>
      <c r="HJ426" s="710"/>
      <c r="HK426" s="710">
        <v>5.81</v>
      </c>
      <c r="HL426" s="738" t="e">
        <f t="shared" si="353"/>
        <v>#DIV/0!</v>
      </c>
      <c r="HM426" s="739"/>
      <c r="HN426" s="739"/>
      <c r="HO426" s="739">
        <v>5.81</v>
      </c>
      <c r="HP426" s="740">
        <f t="shared" si="348"/>
        <v>-5.81</v>
      </c>
      <c r="HQ426" s="738"/>
      <c r="HR426" s="741"/>
      <c r="HS426" s="742">
        <v>44927</v>
      </c>
      <c r="HT426" s="739">
        <f ca="1" t="shared" si="354"/>
        <v>5</v>
      </c>
      <c r="HU426" s="739">
        <f ca="1" t="shared" si="355"/>
        <v>150</v>
      </c>
      <c r="HV426" s="739">
        <v>0</v>
      </c>
      <c r="HW426" s="739">
        <f t="shared" si="359"/>
        <v>1</v>
      </c>
      <c r="HX426" s="761">
        <f t="shared" si="350"/>
        <v>-2</v>
      </c>
      <c r="HY426" s="739">
        <f ca="1" t="shared" si="351"/>
        <v>-4.86666666666667</v>
      </c>
      <c r="HZ426" s="739">
        <f t="shared" si="322"/>
        <v>-1</v>
      </c>
      <c r="IA426" s="739"/>
      <c r="IB426" s="739">
        <f ca="1" t="shared" si="334"/>
        <v>0.2</v>
      </c>
      <c r="IC426" s="769">
        <f ca="1" t="shared" si="335"/>
        <v>0.00666666666666667</v>
      </c>
      <c r="ID426" s="769">
        <f ca="1" t="shared" si="336"/>
        <v>-150</v>
      </c>
      <c r="IE426" s="739"/>
      <c r="IF426" s="739"/>
      <c r="IG426" s="739"/>
      <c r="IH426" s="739"/>
      <c r="II426" s="739"/>
      <c r="IJ426" s="739"/>
      <c r="IK426" s="739"/>
      <c r="IL426" s="743"/>
      <c r="IM426" s="743"/>
      <c r="IN426" s="743"/>
      <c r="IO426" s="743"/>
      <c r="IP426" s="743"/>
      <c r="IQ426" s="739"/>
      <c r="IR426" s="739"/>
      <c r="IS426" s="739"/>
      <c r="IT426" s="739"/>
      <c r="IU426" s="739"/>
      <c r="IV426" s="739"/>
      <c r="IW426" s="739"/>
      <c r="IX426" s="739"/>
      <c r="IY426" s="739"/>
      <c r="IZ426" s="739"/>
      <c r="JA426" s="739"/>
      <c r="JB426" s="743">
        <v>0</v>
      </c>
      <c r="JC426" s="743">
        <v>0</v>
      </c>
      <c r="JD426" s="743">
        <v>0</v>
      </c>
      <c r="JE426" s="743">
        <v>0</v>
      </c>
      <c r="JF426" s="743">
        <v>0</v>
      </c>
      <c r="JG426" s="739">
        <v>0</v>
      </c>
      <c r="JH426" s="739">
        <v>0</v>
      </c>
      <c r="JI426" s="739">
        <v>0</v>
      </c>
      <c r="JJ426" s="739">
        <v>0</v>
      </c>
      <c r="JK426" s="739">
        <v>0</v>
      </c>
      <c r="JL426" s="739">
        <v>0</v>
      </c>
      <c r="JM426" s="739">
        <v>0</v>
      </c>
      <c r="JN426" s="28">
        <f t="shared" si="356"/>
        <v>0</v>
      </c>
      <c r="JO426" s="28">
        <f t="shared" si="357"/>
        <v>0</v>
      </c>
      <c r="JP426" s="28"/>
      <c r="JQ426" s="28"/>
      <c r="JR426" s="28"/>
      <c r="JS426" s="28"/>
      <c r="JT426" s="28"/>
      <c r="JU426" s="28"/>
      <c r="JV426" s="28"/>
      <c r="JW426" s="28"/>
      <c r="JX426" s="28"/>
      <c r="JY426" s="28"/>
      <c r="JZ426" s="28"/>
      <c r="KA426" s="28"/>
      <c r="KB426" s="28"/>
      <c r="KC426" s="28"/>
      <c r="KD426" s="28"/>
      <c r="KE426" s="824"/>
    </row>
    <row r="427" s="786" customFormat="1" hidden="1" customHeight="1" spans="1:291">
      <c r="A427" s="847" t="s">
        <v>2306</v>
      </c>
      <c r="B427" s="343"/>
      <c r="C427" s="95" t="s">
        <v>1645</v>
      </c>
      <c r="D427" s="95" t="s">
        <v>1646</v>
      </c>
      <c r="E427" s="411"/>
      <c r="F427" s="1235" t="s">
        <v>2363</v>
      </c>
      <c r="G427" s="112" t="s">
        <v>953</v>
      </c>
      <c r="H427" s="301" t="s">
        <v>954</v>
      </c>
      <c r="I427" s="99">
        <f t="shared" ref="I427:I490" si="361">L427-J427</f>
        <v>0</v>
      </c>
      <c r="J427" s="1141">
        <v>0</v>
      </c>
      <c r="K427" s="1130">
        <f t="shared" si="343"/>
        <v>0</v>
      </c>
      <c r="L427" s="1131">
        <f t="shared" si="344"/>
        <v>0</v>
      </c>
      <c r="M427" s="1132"/>
      <c r="N427" s="1137"/>
      <c r="O427" s="1134"/>
      <c r="P427" s="1135">
        <f t="shared" si="345"/>
        <v>0</v>
      </c>
      <c r="Q427" s="1154">
        <f t="shared" si="358"/>
        <v>0</v>
      </c>
      <c r="R427" s="1153"/>
      <c r="S427" s="1153"/>
      <c r="T427" s="1153"/>
      <c r="U427" s="1153"/>
      <c r="V427" s="1153"/>
      <c r="W427" s="1153"/>
      <c r="X427" s="1153"/>
      <c r="Y427" s="1153"/>
      <c r="Z427" s="1153"/>
      <c r="AA427" s="1153"/>
      <c r="AB427" s="1166"/>
      <c r="AC427" s="1153"/>
      <c r="AD427" s="1153"/>
      <c r="AE427" s="1153"/>
      <c r="AF427" s="1153"/>
      <c r="AG427" s="1153"/>
      <c r="AH427" s="1153"/>
      <c r="AI427" s="1153"/>
      <c r="AJ427" s="1153"/>
      <c r="AK427" s="1153"/>
      <c r="AL427" s="1153"/>
      <c r="AM427" s="1153"/>
      <c r="AN427" s="1153"/>
      <c r="AO427" s="1153"/>
      <c r="AP427" s="1153"/>
      <c r="AQ427" s="1153"/>
      <c r="AR427" s="1153"/>
      <c r="AS427" s="1176"/>
      <c r="AT427" s="1177"/>
      <c r="AU427" s="1178"/>
      <c r="AV427" s="1178"/>
      <c r="AW427" s="1178"/>
      <c r="AX427" s="1178"/>
      <c r="AY427" s="1178"/>
      <c r="AZ427" s="1178"/>
      <c r="BA427" s="1178"/>
      <c r="BB427" s="1178"/>
      <c r="BC427" s="1178"/>
      <c r="BD427" s="1178"/>
      <c r="BE427" s="1178"/>
      <c r="BF427" s="1178"/>
      <c r="BG427" s="1178"/>
      <c r="BH427" s="1178"/>
      <c r="BI427" s="1178"/>
      <c r="BJ427" s="1178"/>
      <c r="BK427" s="1186"/>
      <c r="BL427" s="1187"/>
      <c r="BM427" s="1187"/>
      <c r="BN427" s="1187"/>
      <c r="BO427" s="1187"/>
      <c r="BP427" s="1187"/>
      <c r="BQ427" s="1187"/>
      <c r="BR427" s="1187"/>
      <c r="BS427" s="1187"/>
      <c r="BT427" s="1187"/>
      <c r="BU427" s="1187"/>
      <c r="BV427" s="1191"/>
      <c r="BW427" s="1186"/>
      <c r="BX427" s="1186"/>
      <c r="BY427" s="1186"/>
      <c r="BZ427" s="1186"/>
      <c r="CA427" s="1186"/>
      <c r="CB427" s="1186"/>
      <c r="CC427" s="1186"/>
      <c r="CD427" s="1186"/>
      <c r="CE427" s="1186"/>
      <c r="CF427" s="1186"/>
      <c r="CG427" s="1186"/>
      <c r="CH427" s="1186"/>
      <c r="CI427" s="1186"/>
      <c r="CJ427" s="1186"/>
      <c r="CK427" s="1186"/>
      <c r="CL427" s="1186"/>
      <c r="CM427" s="1186"/>
      <c r="CN427" s="1186"/>
      <c r="CO427" s="1186"/>
      <c r="CP427" s="1186"/>
      <c r="CQ427" s="1186"/>
      <c r="CR427" s="1186"/>
      <c r="CS427" s="1186"/>
      <c r="CT427" s="1186"/>
      <c r="CU427" s="1186"/>
      <c r="CV427" s="1186"/>
      <c r="CW427" s="1186"/>
      <c r="CX427" s="1186"/>
      <c r="CY427" s="1186"/>
      <c r="CZ427" s="1186"/>
      <c r="DA427" s="1186"/>
      <c r="DB427" s="1186"/>
      <c r="DC427" s="1186"/>
      <c r="DD427" s="1186"/>
      <c r="DE427" s="1186"/>
      <c r="DF427" s="1186"/>
      <c r="DG427" s="1186"/>
      <c r="DH427" s="1186"/>
      <c r="DI427" s="1186"/>
      <c r="DJ427" s="1186"/>
      <c r="DK427" s="1186"/>
      <c r="DL427" s="1186"/>
      <c r="DM427" s="1186"/>
      <c r="DN427" s="1186"/>
      <c r="DO427" s="1186"/>
      <c r="DP427" s="1186"/>
      <c r="DQ427" s="1186"/>
      <c r="DR427" s="1186"/>
      <c r="DS427" s="1186"/>
      <c r="DT427" s="1186"/>
      <c r="DU427" s="1186"/>
      <c r="DV427" s="1186"/>
      <c r="DW427" s="1186"/>
      <c r="DX427" s="1186"/>
      <c r="DY427" s="1186"/>
      <c r="DZ427" s="1186"/>
      <c r="EA427" s="1186"/>
      <c r="EB427" s="1186"/>
      <c r="EC427" s="1186"/>
      <c r="ED427" s="1186"/>
      <c r="EE427" s="1186"/>
      <c r="EF427" s="1186"/>
      <c r="EG427" s="1186"/>
      <c r="EH427" s="1186"/>
      <c r="EI427" s="1186"/>
      <c r="EJ427" s="1186"/>
      <c r="EK427" s="1197"/>
      <c r="EL427" s="1198"/>
      <c r="EM427" s="1186"/>
      <c r="EN427" s="1186"/>
      <c r="EO427" s="1186"/>
      <c r="EP427" s="1186"/>
      <c r="EQ427" s="1186"/>
      <c r="ER427" s="1186"/>
      <c r="ES427" s="1186"/>
      <c r="ET427" s="1186"/>
      <c r="EU427" s="1186"/>
      <c r="EV427" s="1186"/>
      <c r="EW427" s="1186"/>
      <c r="EX427" s="1186"/>
      <c r="EY427" s="1186"/>
      <c r="EZ427" s="1186"/>
      <c r="FA427" s="1186"/>
      <c r="FB427" s="1186"/>
      <c r="FC427" s="1209"/>
      <c r="FD427" s="1186"/>
      <c r="FE427" s="1186"/>
      <c r="FF427" s="1186"/>
      <c r="FG427" s="1186"/>
      <c r="FH427" s="1186"/>
      <c r="FI427" s="1186"/>
      <c r="FJ427" s="1186"/>
      <c r="FK427" s="1186"/>
      <c r="FL427" s="1209"/>
      <c r="FM427" s="1186"/>
      <c r="FN427" s="1186"/>
      <c r="FO427" s="1186"/>
      <c r="FP427" s="1186"/>
      <c r="FQ427" s="1186"/>
      <c r="FR427" s="1186"/>
      <c r="FS427" s="1186"/>
      <c r="FT427" s="1186"/>
      <c r="FU427" s="1186"/>
      <c r="FV427" s="1186"/>
      <c r="FW427" s="1186"/>
      <c r="FX427" s="1186"/>
      <c r="FY427" s="1186"/>
      <c r="FZ427" s="1186"/>
      <c r="GA427" s="1186"/>
      <c r="GB427" s="1186"/>
      <c r="GC427" s="1186"/>
      <c r="GD427" s="1186"/>
      <c r="GE427" s="1186"/>
      <c r="GF427" s="1186"/>
      <c r="GG427" s="1186"/>
      <c r="GH427" s="1186"/>
      <c r="GI427" s="1186"/>
      <c r="GJ427" s="1186"/>
      <c r="GK427" s="1186"/>
      <c r="GL427" s="1186"/>
      <c r="GM427" s="1186"/>
      <c r="GN427" s="1186"/>
      <c r="GO427" s="1186"/>
      <c r="GP427" s="1186"/>
      <c r="GQ427" s="1186"/>
      <c r="GR427" s="1186"/>
      <c r="GS427" s="1186"/>
      <c r="GT427" s="1186"/>
      <c r="GU427" s="1186"/>
      <c r="GV427" s="1186"/>
      <c r="GW427" s="1186"/>
      <c r="GX427" s="1186"/>
      <c r="GY427" s="1218"/>
      <c r="GZ427" s="364">
        <f t="shared" si="324"/>
        <v>0</v>
      </c>
      <c r="HA427" s="365">
        <f t="shared" si="360"/>
        <v>0</v>
      </c>
      <c r="HB427" s="366">
        <f t="shared" si="352"/>
        <v>0</v>
      </c>
      <c r="HC427" s="366">
        <v>0</v>
      </c>
      <c r="HD427" s="365">
        <v>256</v>
      </c>
      <c r="HE427" s="365">
        <v>156</v>
      </c>
      <c r="HF427" s="54"/>
      <c r="HG427" s="708"/>
      <c r="HH427" s="708"/>
      <c r="HI427" s="709">
        <f t="shared" si="347"/>
        <v>0</v>
      </c>
      <c r="HJ427" s="710"/>
      <c r="HK427" s="710">
        <v>14.7</v>
      </c>
      <c r="HL427" s="738" t="e">
        <f t="shared" si="353"/>
        <v>#DIV/0!</v>
      </c>
      <c r="HM427" s="739"/>
      <c r="HN427" s="739"/>
      <c r="HO427" s="739">
        <v>14.7</v>
      </c>
      <c r="HP427" s="740">
        <f t="shared" si="348"/>
        <v>0</v>
      </c>
      <c r="HQ427" s="738"/>
      <c r="HR427" s="741"/>
      <c r="HS427" s="742">
        <v>44927</v>
      </c>
      <c r="HT427" s="739">
        <f ca="1" t="shared" si="354"/>
        <v>5</v>
      </c>
      <c r="HU427" s="739">
        <f ca="1" t="shared" si="355"/>
        <v>150</v>
      </c>
      <c r="HV427" s="739">
        <v>0</v>
      </c>
      <c r="HW427" s="739">
        <f t="shared" si="359"/>
        <v>0</v>
      </c>
      <c r="HX427" s="761" t="e">
        <f t="shared" si="350"/>
        <v>#DIV/0!</v>
      </c>
      <c r="HY427" s="739" t="e">
        <f ca="1" t="shared" si="351"/>
        <v>#DIV/0!</v>
      </c>
      <c r="HZ427" s="739">
        <f t="shared" si="322"/>
        <v>0</v>
      </c>
      <c r="IA427" s="739"/>
      <c r="IB427" s="739">
        <f ca="1" t="shared" si="334"/>
        <v>0</v>
      </c>
      <c r="IC427" s="769">
        <f ca="1" t="shared" si="335"/>
        <v>0</v>
      </c>
      <c r="ID427" s="769" t="e">
        <f ca="1" t="shared" si="336"/>
        <v>#DIV/0!</v>
      </c>
      <c r="IE427" s="739"/>
      <c r="IF427" s="739"/>
      <c r="IG427" s="739"/>
      <c r="IH427" s="739"/>
      <c r="II427" s="739"/>
      <c r="IJ427" s="739"/>
      <c r="IK427" s="739"/>
      <c r="IL427" s="743"/>
      <c r="IM427" s="743"/>
      <c r="IN427" s="743"/>
      <c r="IO427" s="743"/>
      <c r="IP427" s="743"/>
      <c r="IQ427" s="739"/>
      <c r="IR427" s="739"/>
      <c r="IS427" s="739"/>
      <c r="IT427" s="739"/>
      <c r="IU427" s="739"/>
      <c r="IV427" s="739"/>
      <c r="IW427" s="739"/>
      <c r="IX427" s="739"/>
      <c r="IY427" s="739"/>
      <c r="IZ427" s="739"/>
      <c r="JA427" s="739"/>
      <c r="JB427" s="743">
        <v>0</v>
      </c>
      <c r="JC427" s="743">
        <v>0</v>
      </c>
      <c r="JD427" s="743">
        <v>0</v>
      </c>
      <c r="JE427" s="743">
        <v>0</v>
      </c>
      <c r="JF427" s="743">
        <v>0</v>
      </c>
      <c r="JG427" s="739">
        <v>0</v>
      </c>
      <c r="JH427" s="739">
        <v>0</v>
      </c>
      <c r="JI427" s="739">
        <v>0</v>
      </c>
      <c r="JJ427" s="739">
        <v>0</v>
      </c>
      <c r="JK427" s="739">
        <v>0</v>
      </c>
      <c r="JL427" s="739">
        <v>0</v>
      </c>
      <c r="JM427" s="739">
        <v>0</v>
      </c>
      <c r="JN427" s="28">
        <f t="shared" si="356"/>
        <v>0</v>
      </c>
      <c r="JO427" s="28">
        <f t="shared" si="357"/>
        <v>0</v>
      </c>
      <c r="JP427" s="28"/>
      <c r="JQ427" s="28"/>
      <c r="JR427" s="28"/>
      <c r="JS427" s="28"/>
      <c r="JT427" s="28"/>
      <c r="JU427" s="28"/>
      <c r="JV427" s="28"/>
      <c r="JW427" s="28"/>
      <c r="JX427" s="28"/>
      <c r="JY427" s="28"/>
      <c r="JZ427" s="28"/>
      <c r="KA427" s="28"/>
      <c r="KB427" s="28"/>
      <c r="KC427" s="28"/>
      <c r="KD427" s="28"/>
      <c r="KE427" s="824"/>
    </row>
    <row r="428" s="786" customFormat="1" hidden="1" customHeight="1" spans="1:291">
      <c r="A428" s="847" t="s">
        <v>2306</v>
      </c>
      <c r="B428" s="343"/>
      <c r="C428" s="95" t="s">
        <v>1645</v>
      </c>
      <c r="D428" s="95" t="s">
        <v>1646</v>
      </c>
      <c r="E428" s="411"/>
      <c r="F428" s="1235" t="s">
        <v>2364</v>
      </c>
      <c r="G428" s="112" t="s">
        <v>956</v>
      </c>
      <c r="H428" s="301" t="s">
        <v>957</v>
      </c>
      <c r="I428" s="99">
        <f t="shared" si="361"/>
        <v>0</v>
      </c>
      <c r="J428" s="1141">
        <v>0</v>
      </c>
      <c r="K428" s="1130">
        <f t="shared" si="343"/>
        <v>0</v>
      </c>
      <c r="L428" s="1131">
        <f t="shared" si="344"/>
        <v>0</v>
      </c>
      <c r="M428" s="1132"/>
      <c r="N428" s="1137"/>
      <c r="O428" s="1134"/>
      <c r="P428" s="1135">
        <f t="shared" si="345"/>
        <v>0</v>
      </c>
      <c r="Q428" s="1154">
        <f t="shared" si="358"/>
        <v>0</v>
      </c>
      <c r="R428" s="1153"/>
      <c r="S428" s="1153"/>
      <c r="T428" s="1153"/>
      <c r="U428" s="1153"/>
      <c r="V428" s="1153"/>
      <c r="W428" s="1153"/>
      <c r="X428" s="1153"/>
      <c r="Y428" s="1153"/>
      <c r="Z428" s="1153"/>
      <c r="AA428" s="1153"/>
      <c r="AB428" s="1166"/>
      <c r="AC428" s="1153"/>
      <c r="AD428" s="1153"/>
      <c r="AE428" s="1153"/>
      <c r="AF428" s="1153"/>
      <c r="AG428" s="1153"/>
      <c r="AH428" s="1153"/>
      <c r="AI428" s="1153"/>
      <c r="AJ428" s="1153"/>
      <c r="AK428" s="1153"/>
      <c r="AL428" s="1153"/>
      <c r="AM428" s="1153"/>
      <c r="AN428" s="1153"/>
      <c r="AO428" s="1153"/>
      <c r="AP428" s="1153"/>
      <c r="AQ428" s="1153"/>
      <c r="AR428" s="1153"/>
      <c r="AS428" s="1176"/>
      <c r="AT428" s="1177"/>
      <c r="AU428" s="1178"/>
      <c r="AV428" s="1178"/>
      <c r="AW428" s="1178"/>
      <c r="AX428" s="1178"/>
      <c r="AY428" s="1178"/>
      <c r="AZ428" s="1178"/>
      <c r="BA428" s="1178"/>
      <c r="BB428" s="1178"/>
      <c r="BC428" s="1178"/>
      <c r="BD428" s="1178"/>
      <c r="BE428" s="1178"/>
      <c r="BF428" s="1178"/>
      <c r="BG428" s="1178"/>
      <c r="BH428" s="1178"/>
      <c r="BI428" s="1178"/>
      <c r="BJ428" s="1178"/>
      <c r="BK428" s="1186"/>
      <c r="BL428" s="1187"/>
      <c r="BM428" s="1187"/>
      <c r="BN428" s="1187"/>
      <c r="BO428" s="1187"/>
      <c r="BP428" s="1187"/>
      <c r="BQ428" s="1187"/>
      <c r="BR428" s="1187"/>
      <c r="BS428" s="1187"/>
      <c r="BT428" s="1187"/>
      <c r="BU428" s="1187"/>
      <c r="BV428" s="1191"/>
      <c r="BW428" s="1186"/>
      <c r="BX428" s="1186"/>
      <c r="BY428" s="1186"/>
      <c r="BZ428" s="1186"/>
      <c r="CA428" s="1186"/>
      <c r="CB428" s="1186"/>
      <c r="CC428" s="1186"/>
      <c r="CD428" s="1186"/>
      <c r="CE428" s="1186"/>
      <c r="CF428" s="1186"/>
      <c r="CG428" s="1186"/>
      <c r="CH428" s="1186"/>
      <c r="CI428" s="1186"/>
      <c r="CJ428" s="1186"/>
      <c r="CK428" s="1186"/>
      <c r="CL428" s="1186"/>
      <c r="CM428" s="1186"/>
      <c r="CN428" s="1186"/>
      <c r="CO428" s="1186"/>
      <c r="CP428" s="1186"/>
      <c r="CQ428" s="1186"/>
      <c r="CR428" s="1186"/>
      <c r="CS428" s="1186"/>
      <c r="CT428" s="1186"/>
      <c r="CU428" s="1186"/>
      <c r="CV428" s="1186"/>
      <c r="CW428" s="1186"/>
      <c r="CX428" s="1186"/>
      <c r="CY428" s="1186"/>
      <c r="CZ428" s="1186"/>
      <c r="DA428" s="1186"/>
      <c r="DB428" s="1186"/>
      <c r="DC428" s="1186"/>
      <c r="DD428" s="1186"/>
      <c r="DE428" s="1186"/>
      <c r="DF428" s="1186"/>
      <c r="DG428" s="1186"/>
      <c r="DH428" s="1186"/>
      <c r="DI428" s="1186"/>
      <c r="DJ428" s="1186"/>
      <c r="DK428" s="1186"/>
      <c r="DL428" s="1186"/>
      <c r="DM428" s="1186"/>
      <c r="DN428" s="1186"/>
      <c r="DO428" s="1186"/>
      <c r="DP428" s="1186"/>
      <c r="DQ428" s="1186"/>
      <c r="DR428" s="1186"/>
      <c r="DS428" s="1186"/>
      <c r="DT428" s="1186"/>
      <c r="DU428" s="1186"/>
      <c r="DV428" s="1186"/>
      <c r="DW428" s="1186"/>
      <c r="DX428" s="1186"/>
      <c r="DY428" s="1186"/>
      <c r="DZ428" s="1186"/>
      <c r="EA428" s="1186"/>
      <c r="EB428" s="1186"/>
      <c r="EC428" s="1186"/>
      <c r="ED428" s="1186"/>
      <c r="EE428" s="1186"/>
      <c r="EF428" s="1186"/>
      <c r="EG428" s="1186"/>
      <c r="EH428" s="1186"/>
      <c r="EI428" s="1186"/>
      <c r="EJ428" s="1186"/>
      <c r="EK428" s="1197"/>
      <c r="EL428" s="1198"/>
      <c r="EM428" s="1186"/>
      <c r="EN428" s="1186"/>
      <c r="EO428" s="1186"/>
      <c r="EP428" s="1186"/>
      <c r="EQ428" s="1186"/>
      <c r="ER428" s="1186"/>
      <c r="ES428" s="1186"/>
      <c r="ET428" s="1186"/>
      <c r="EU428" s="1186"/>
      <c r="EV428" s="1186"/>
      <c r="EW428" s="1186"/>
      <c r="EX428" s="1186"/>
      <c r="EY428" s="1186"/>
      <c r="EZ428" s="1186"/>
      <c r="FA428" s="1186"/>
      <c r="FB428" s="1186"/>
      <c r="FC428" s="1209"/>
      <c r="FD428" s="1186"/>
      <c r="FE428" s="1186"/>
      <c r="FF428" s="1186"/>
      <c r="FG428" s="1186"/>
      <c r="FH428" s="1186"/>
      <c r="FI428" s="1186"/>
      <c r="FJ428" s="1186"/>
      <c r="FK428" s="1186"/>
      <c r="FL428" s="1209"/>
      <c r="FM428" s="1186"/>
      <c r="FN428" s="1186"/>
      <c r="FO428" s="1186"/>
      <c r="FP428" s="1186"/>
      <c r="FQ428" s="1186"/>
      <c r="FR428" s="1186"/>
      <c r="FS428" s="1186"/>
      <c r="FT428" s="1186"/>
      <c r="FU428" s="1186"/>
      <c r="FV428" s="1186"/>
      <c r="FW428" s="1186"/>
      <c r="FX428" s="1186"/>
      <c r="FY428" s="1186"/>
      <c r="FZ428" s="1186"/>
      <c r="GA428" s="1186"/>
      <c r="GB428" s="1186"/>
      <c r="GC428" s="1186"/>
      <c r="GD428" s="1186"/>
      <c r="GE428" s="1186"/>
      <c r="GF428" s="1186"/>
      <c r="GG428" s="1186"/>
      <c r="GH428" s="1186"/>
      <c r="GI428" s="1186"/>
      <c r="GJ428" s="1186"/>
      <c r="GK428" s="1186"/>
      <c r="GL428" s="1186"/>
      <c r="GM428" s="1186"/>
      <c r="GN428" s="1186"/>
      <c r="GO428" s="1186"/>
      <c r="GP428" s="1186"/>
      <c r="GQ428" s="1186"/>
      <c r="GR428" s="1186"/>
      <c r="GS428" s="1186"/>
      <c r="GT428" s="1186"/>
      <c r="GU428" s="1186"/>
      <c r="GV428" s="1186"/>
      <c r="GW428" s="1186"/>
      <c r="GX428" s="1186"/>
      <c r="GY428" s="1218"/>
      <c r="GZ428" s="364">
        <f t="shared" si="324"/>
        <v>0</v>
      </c>
      <c r="HA428" s="365">
        <f t="shared" si="360"/>
        <v>0</v>
      </c>
      <c r="HB428" s="366">
        <f t="shared" si="352"/>
        <v>0</v>
      </c>
      <c r="HC428" s="366">
        <v>0</v>
      </c>
      <c r="HD428" s="365">
        <v>26</v>
      </c>
      <c r="HE428" s="365">
        <v>32</v>
      </c>
      <c r="HF428" s="54"/>
      <c r="HG428" s="708"/>
      <c r="HH428" s="708"/>
      <c r="HI428" s="709">
        <f t="shared" si="347"/>
        <v>0</v>
      </c>
      <c r="HJ428" s="710"/>
      <c r="HK428" s="710">
        <v>12.34</v>
      </c>
      <c r="HL428" s="738" t="e">
        <f t="shared" si="353"/>
        <v>#DIV/0!</v>
      </c>
      <c r="HM428" s="739"/>
      <c r="HN428" s="739"/>
      <c r="HO428" s="739">
        <v>12.34</v>
      </c>
      <c r="HP428" s="740">
        <f t="shared" si="348"/>
        <v>0</v>
      </c>
      <c r="HQ428" s="738"/>
      <c r="HR428" s="741"/>
      <c r="HS428" s="742">
        <v>44927</v>
      </c>
      <c r="HT428" s="739">
        <f ca="1" t="shared" si="354"/>
        <v>5</v>
      </c>
      <c r="HU428" s="739">
        <f ca="1" t="shared" si="355"/>
        <v>150</v>
      </c>
      <c r="HV428" s="739">
        <v>0</v>
      </c>
      <c r="HW428" s="739">
        <f t="shared" si="359"/>
        <v>0</v>
      </c>
      <c r="HX428" s="761" t="e">
        <f t="shared" si="350"/>
        <v>#DIV/0!</v>
      </c>
      <c r="HY428" s="739" t="e">
        <f ca="1" t="shared" si="351"/>
        <v>#DIV/0!</v>
      </c>
      <c r="HZ428" s="739">
        <f t="shared" si="322"/>
        <v>0</v>
      </c>
      <c r="IA428" s="739"/>
      <c r="IB428" s="739">
        <f ca="1" t="shared" si="334"/>
        <v>0</v>
      </c>
      <c r="IC428" s="769">
        <f ca="1" t="shared" si="335"/>
        <v>0</v>
      </c>
      <c r="ID428" s="769" t="e">
        <f ca="1" t="shared" si="336"/>
        <v>#DIV/0!</v>
      </c>
      <c r="IE428" s="739"/>
      <c r="IF428" s="739"/>
      <c r="IG428" s="739"/>
      <c r="IH428" s="739"/>
      <c r="II428" s="739"/>
      <c r="IJ428" s="739"/>
      <c r="IK428" s="739"/>
      <c r="IL428" s="743"/>
      <c r="IM428" s="743"/>
      <c r="IN428" s="743"/>
      <c r="IO428" s="743"/>
      <c r="IP428" s="743"/>
      <c r="IQ428" s="739"/>
      <c r="IR428" s="739"/>
      <c r="IS428" s="739"/>
      <c r="IT428" s="739"/>
      <c r="IU428" s="739"/>
      <c r="IV428" s="739"/>
      <c r="IW428" s="739"/>
      <c r="IX428" s="739"/>
      <c r="IY428" s="739"/>
      <c r="IZ428" s="739"/>
      <c r="JA428" s="739"/>
      <c r="JB428" s="743">
        <v>0</v>
      </c>
      <c r="JC428" s="743">
        <v>0</v>
      </c>
      <c r="JD428" s="743">
        <v>0</v>
      </c>
      <c r="JE428" s="743">
        <v>0</v>
      </c>
      <c r="JF428" s="743">
        <v>0</v>
      </c>
      <c r="JG428" s="739">
        <v>0</v>
      </c>
      <c r="JH428" s="739">
        <v>0</v>
      </c>
      <c r="JI428" s="739">
        <v>0</v>
      </c>
      <c r="JJ428" s="739">
        <v>0</v>
      </c>
      <c r="JK428" s="739">
        <v>0</v>
      </c>
      <c r="JL428" s="739">
        <v>0</v>
      </c>
      <c r="JM428" s="739">
        <v>0</v>
      </c>
      <c r="JN428" s="28">
        <f t="shared" si="356"/>
        <v>0</v>
      </c>
      <c r="JO428" s="28">
        <f t="shared" si="357"/>
        <v>0</v>
      </c>
      <c r="JP428" s="28"/>
      <c r="JQ428" s="28"/>
      <c r="JR428" s="28"/>
      <c r="JS428" s="28"/>
      <c r="JT428" s="28"/>
      <c r="JU428" s="28"/>
      <c r="JV428" s="28"/>
      <c r="JW428" s="28"/>
      <c r="JX428" s="28"/>
      <c r="JY428" s="28"/>
      <c r="JZ428" s="28"/>
      <c r="KA428" s="28"/>
      <c r="KB428" s="28"/>
      <c r="KC428" s="28"/>
      <c r="KD428" s="28"/>
      <c r="KE428" s="824"/>
    </row>
    <row r="429" s="786" customFormat="1" hidden="1" customHeight="1" spans="1:291">
      <c r="A429" s="847" t="s">
        <v>2306</v>
      </c>
      <c r="B429" s="343"/>
      <c r="C429" s="95" t="s">
        <v>2331</v>
      </c>
      <c r="D429" s="95" t="s">
        <v>2334</v>
      </c>
      <c r="E429" s="411"/>
      <c r="F429" s="1235" t="s">
        <v>2365</v>
      </c>
      <c r="G429" s="112" t="s">
        <v>959</v>
      </c>
      <c r="H429" s="1060" t="s">
        <v>960</v>
      </c>
      <c r="I429" s="99">
        <f t="shared" si="361"/>
        <v>0</v>
      </c>
      <c r="J429" s="1129">
        <v>0</v>
      </c>
      <c r="K429" s="1130">
        <f t="shared" si="343"/>
        <v>0</v>
      </c>
      <c r="L429" s="1131">
        <f t="shared" si="344"/>
        <v>0</v>
      </c>
      <c r="M429" s="1132"/>
      <c r="N429" s="1137"/>
      <c r="O429" s="1134"/>
      <c r="P429" s="1135">
        <f t="shared" si="345"/>
        <v>0</v>
      </c>
      <c r="Q429" s="1154">
        <f t="shared" si="358"/>
        <v>0</v>
      </c>
      <c r="R429" s="1153"/>
      <c r="S429" s="1153"/>
      <c r="T429" s="1153"/>
      <c r="U429" s="1153"/>
      <c r="V429" s="1153"/>
      <c r="W429" s="1153"/>
      <c r="X429" s="1153"/>
      <c r="Y429" s="1153"/>
      <c r="Z429" s="1153"/>
      <c r="AA429" s="1153"/>
      <c r="AB429" s="1166"/>
      <c r="AC429" s="1153"/>
      <c r="AD429" s="1153"/>
      <c r="AE429" s="1153"/>
      <c r="AF429" s="1153"/>
      <c r="AG429" s="1153"/>
      <c r="AH429" s="1153"/>
      <c r="AI429" s="1153"/>
      <c r="AJ429" s="1153"/>
      <c r="AK429" s="1153"/>
      <c r="AL429" s="1153"/>
      <c r="AM429" s="1153"/>
      <c r="AN429" s="1153"/>
      <c r="AO429" s="1153"/>
      <c r="AP429" s="1153"/>
      <c r="AQ429" s="1153"/>
      <c r="AR429" s="1153"/>
      <c r="AS429" s="1176"/>
      <c r="AT429" s="1177"/>
      <c r="AU429" s="1178"/>
      <c r="AV429" s="1178"/>
      <c r="AW429" s="1178"/>
      <c r="AX429" s="1178"/>
      <c r="AY429" s="1178"/>
      <c r="AZ429" s="1178"/>
      <c r="BA429" s="1178"/>
      <c r="BB429" s="1178"/>
      <c r="BC429" s="1178"/>
      <c r="BD429" s="1178"/>
      <c r="BE429" s="1178"/>
      <c r="BF429" s="1178"/>
      <c r="BG429" s="1178"/>
      <c r="BH429" s="1178"/>
      <c r="BI429" s="1178"/>
      <c r="BJ429" s="1178"/>
      <c r="BK429" s="1186"/>
      <c r="BL429" s="1187"/>
      <c r="BM429" s="1187"/>
      <c r="BN429" s="1187"/>
      <c r="BO429" s="1187"/>
      <c r="BP429" s="1187"/>
      <c r="BQ429" s="1187"/>
      <c r="BR429" s="1187"/>
      <c r="BS429" s="1187"/>
      <c r="BT429" s="1187"/>
      <c r="BU429" s="1187"/>
      <c r="BV429" s="1191"/>
      <c r="BW429" s="1186"/>
      <c r="BX429" s="1186"/>
      <c r="BY429" s="1186"/>
      <c r="BZ429" s="1186"/>
      <c r="CA429" s="1186"/>
      <c r="CB429" s="1186"/>
      <c r="CC429" s="1186"/>
      <c r="CD429" s="1186"/>
      <c r="CE429" s="1186"/>
      <c r="CF429" s="1186"/>
      <c r="CG429" s="1186"/>
      <c r="CH429" s="1186"/>
      <c r="CI429" s="1186"/>
      <c r="CJ429" s="1186"/>
      <c r="CK429" s="1186"/>
      <c r="CL429" s="1186"/>
      <c r="CM429" s="1186"/>
      <c r="CN429" s="1186"/>
      <c r="CO429" s="1186"/>
      <c r="CP429" s="1186"/>
      <c r="CQ429" s="1186"/>
      <c r="CR429" s="1186"/>
      <c r="CS429" s="1186"/>
      <c r="CT429" s="1186"/>
      <c r="CU429" s="1186"/>
      <c r="CV429" s="1186"/>
      <c r="CW429" s="1186"/>
      <c r="CX429" s="1186"/>
      <c r="CY429" s="1186"/>
      <c r="CZ429" s="1186"/>
      <c r="DA429" s="1186"/>
      <c r="DB429" s="1186"/>
      <c r="DC429" s="1186"/>
      <c r="DD429" s="1186"/>
      <c r="DE429" s="1186"/>
      <c r="DF429" s="1186"/>
      <c r="DG429" s="1186"/>
      <c r="DH429" s="1186"/>
      <c r="DI429" s="1186"/>
      <c r="DJ429" s="1186"/>
      <c r="DK429" s="1186"/>
      <c r="DL429" s="1186"/>
      <c r="DM429" s="1186"/>
      <c r="DN429" s="1186"/>
      <c r="DO429" s="1186"/>
      <c r="DP429" s="1186"/>
      <c r="DQ429" s="1186"/>
      <c r="DR429" s="1186"/>
      <c r="DS429" s="1186"/>
      <c r="DT429" s="1186"/>
      <c r="DU429" s="1186"/>
      <c r="DV429" s="1186"/>
      <c r="DW429" s="1186"/>
      <c r="DX429" s="1186"/>
      <c r="DY429" s="1186"/>
      <c r="DZ429" s="1186"/>
      <c r="EA429" s="1186"/>
      <c r="EB429" s="1186"/>
      <c r="EC429" s="1186"/>
      <c r="ED429" s="1186"/>
      <c r="EE429" s="1186"/>
      <c r="EF429" s="1186"/>
      <c r="EG429" s="1186"/>
      <c r="EH429" s="1186"/>
      <c r="EI429" s="1186"/>
      <c r="EJ429" s="1186"/>
      <c r="EK429" s="1197"/>
      <c r="EL429" s="1198"/>
      <c r="EM429" s="1186"/>
      <c r="EN429" s="1186"/>
      <c r="EO429" s="1186"/>
      <c r="EP429" s="1186"/>
      <c r="EQ429" s="1186"/>
      <c r="ER429" s="1186"/>
      <c r="ES429" s="1186"/>
      <c r="ET429" s="1186"/>
      <c r="EU429" s="1186"/>
      <c r="EV429" s="1186"/>
      <c r="EW429" s="1186"/>
      <c r="EX429" s="1186"/>
      <c r="EY429" s="1186"/>
      <c r="EZ429" s="1186"/>
      <c r="FA429" s="1186"/>
      <c r="FB429" s="1186"/>
      <c r="FC429" s="1209"/>
      <c r="FD429" s="1186"/>
      <c r="FE429" s="1186"/>
      <c r="FF429" s="1186"/>
      <c r="FG429" s="1186"/>
      <c r="FH429" s="1186"/>
      <c r="FI429" s="1186"/>
      <c r="FJ429" s="1186"/>
      <c r="FK429" s="1186"/>
      <c r="FL429" s="1209"/>
      <c r="FM429" s="1186"/>
      <c r="FN429" s="1186"/>
      <c r="FO429" s="1186"/>
      <c r="FP429" s="1186"/>
      <c r="FQ429" s="1186"/>
      <c r="FR429" s="1186"/>
      <c r="FS429" s="1186"/>
      <c r="FT429" s="1186"/>
      <c r="FU429" s="1186"/>
      <c r="FV429" s="1186"/>
      <c r="FW429" s="1186"/>
      <c r="FX429" s="1186"/>
      <c r="FY429" s="1186"/>
      <c r="FZ429" s="1186"/>
      <c r="GA429" s="1186"/>
      <c r="GB429" s="1186"/>
      <c r="GC429" s="1186"/>
      <c r="GD429" s="1186"/>
      <c r="GE429" s="1186"/>
      <c r="GF429" s="1186"/>
      <c r="GG429" s="1186"/>
      <c r="GH429" s="1186"/>
      <c r="GI429" s="1186"/>
      <c r="GJ429" s="1186"/>
      <c r="GK429" s="1186"/>
      <c r="GL429" s="1186"/>
      <c r="GM429" s="1186"/>
      <c r="GN429" s="1186"/>
      <c r="GO429" s="1186"/>
      <c r="GP429" s="1186"/>
      <c r="GQ429" s="1186"/>
      <c r="GR429" s="1186"/>
      <c r="GS429" s="1186"/>
      <c r="GT429" s="1186"/>
      <c r="GU429" s="1186"/>
      <c r="GV429" s="1186"/>
      <c r="GW429" s="1186"/>
      <c r="GX429" s="1186"/>
      <c r="GY429" s="1218"/>
      <c r="GZ429" s="364">
        <f t="shared" si="324"/>
        <v>0</v>
      </c>
      <c r="HA429" s="365">
        <f t="shared" si="360"/>
        <v>0</v>
      </c>
      <c r="HB429" s="366">
        <f t="shared" si="352"/>
        <v>0</v>
      </c>
      <c r="HC429" s="366">
        <v>0</v>
      </c>
      <c r="HD429" s="365">
        <v>0</v>
      </c>
      <c r="HE429" s="365">
        <v>0</v>
      </c>
      <c r="HF429" s="54"/>
      <c r="HG429" s="708"/>
      <c r="HH429" s="708">
        <v>3.28</v>
      </c>
      <c r="HI429" s="709">
        <f t="shared" si="347"/>
        <v>0</v>
      </c>
      <c r="HJ429" s="710"/>
      <c r="HK429" s="710">
        <v>13.71</v>
      </c>
      <c r="HL429" s="738">
        <f t="shared" si="353"/>
        <v>0.376137604659629</v>
      </c>
      <c r="HM429" s="739"/>
      <c r="HN429" s="739"/>
      <c r="HO429" s="739">
        <v>13.71</v>
      </c>
      <c r="HP429" s="740">
        <f t="shared" si="348"/>
        <v>0</v>
      </c>
      <c r="HQ429" s="738">
        <f t="shared" ref="HQ429:HQ440" si="362">1-HO429/6.7/HH429</f>
        <v>0.376137604659629</v>
      </c>
      <c r="HR429" s="741"/>
      <c r="HS429" s="742">
        <v>44927</v>
      </c>
      <c r="HT429" s="739">
        <f ca="1" t="shared" si="354"/>
        <v>5</v>
      </c>
      <c r="HU429" s="739">
        <f ca="1" t="shared" si="355"/>
        <v>150</v>
      </c>
      <c r="HV429" s="739">
        <v>0</v>
      </c>
      <c r="HW429" s="739">
        <f t="shared" si="359"/>
        <v>0</v>
      </c>
      <c r="HX429" s="761" t="e">
        <f t="shared" si="350"/>
        <v>#DIV/0!</v>
      </c>
      <c r="HY429" s="739" t="e">
        <f ca="1" t="shared" si="351"/>
        <v>#DIV/0!</v>
      </c>
      <c r="HZ429" s="739">
        <f t="shared" si="322"/>
        <v>0</v>
      </c>
      <c r="IA429" s="739"/>
      <c r="IB429" s="739">
        <f ca="1" t="shared" si="334"/>
        <v>0</v>
      </c>
      <c r="IC429" s="769">
        <f ca="1" t="shared" si="335"/>
        <v>0</v>
      </c>
      <c r="ID429" s="769" t="e">
        <f ca="1" t="shared" si="336"/>
        <v>#DIV/0!</v>
      </c>
      <c r="IE429" s="739"/>
      <c r="IF429" s="739"/>
      <c r="IG429" s="739"/>
      <c r="IH429" s="739"/>
      <c r="II429" s="739"/>
      <c r="IJ429" s="739"/>
      <c r="IK429" s="739"/>
      <c r="IL429" s="743"/>
      <c r="IM429" s="743"/>
      <c r="IN429" s="743"/>
      <c r="IO429" s="743"/>
      <c r="IP429" s="743"/>
      <c r="IQ429" s="739"/>
      <c r="IR429" s="739"/>
      <c r="IS429" s="739"/>
      <c r="IT429" s="739"/>
      <c r="IU429" s="739"/>
      <c r="IV429" s="739"/>
      <c r="IW429" s="739"/>
      <c r="IX429" s="739"/>
      <c r="IY429" s="739"/>
      <c r="IZ429" s="739"/>
      <c r="JA429" s="739"/>
      <c r="JB429" s="743">
        <v>0</v>
      </c>
      <c r="JC429" s="743">
        <v>0</v>
      </c>
      <c r="JD429" s="743">
        <v>0</v>
      </c>
      <c r="JE429" s="743">
        <v>0</v>
      </c>
      <c r="JF429" s="743">
        <v>0</v>
      </c>
      <c r="JG429" s="739">
        <v>0</v>
      </c>
      <c r="JH429" s="739">
        <v>0</v>
      </c>
      <c r="JI429" s="739">
        <v>0</v>
      </c>
      <c r="JJ429" s="739">
        <v>0</v>
      </c>
      <c r="JK429" s="739">
        <v>0</v>
      </c>
      <c r="JL429" s="739">
        <v>0</v>
      </c>
      <c r="JM429" s="739">
        <v>0</v>
      </c>
      <c r="JN429" s="28">
        <f t="shared" si="356"/>
        <v>0</v>
      </c>
      <c r="JO429" s="28">
        <f t="shared" si="357"/>
        <v>0</v>
      </c>
      <c r="JP429" s="28"/>
      <c r="JQ429" s="28"/>
      <c r="JR429" s="28"/>
      <c r="JS429" s="28"/>
      <c r="JT429" s="28"/>
      <c r="JU429" s="28"/>
      <c r="JV429" s="28"/>
      <c r="JW429" s="28"/>
      <c r="JX429" s="28"/>
      <c r="JY429" s="28"/>
      <c r="JZ429" s="28"/>
      <c r="KA429" s="28"/>
      <c r="KB429" s="28"/>
      <c r="KC429" s="28"/>
      <c r="KD429" s="28"/>
      <c r="KE429" s="824"/>
    </row>
    <row r="430" s="786" customFormat="1" hidden="1" customHeight="1" spans="1:291">
      <c r="A430" s="847" t="s">
        <v>2306</v>
      </c>
      <c r="B430" s="343"/>
      <c r="C430" s="95" t="s">
        <v>2331</v>
      </c>
      <c r="D430" s="95" t="s">
        <v>2334</v>
      </c>
      <c r="E430" s="411"/>
      <c r="F430" s="1235" t="s">
        <v>2366</v>
      </c>
      <c r="G430" s="112" t="s">
        <v>807</v>
      </c>
      <c r="H430" s="1060" t="s">
        <v>962</v>
      </c>
      <c r="I430" s="99">
        <f t="shared" si="361"/>
        <v>0</v>
      </c>
      <c r="J430" s="1129">
        <v>0</v>
      </c>
      <c r="K430" s="1130">
        <f t="shared" si="343"/>
        <v>0</v>
      </c>
      <c r="L430" s="1131">
        <f t="shared" si="344"/>
        <v>0</v>
      </c>
      <c r="M430" s="1132"/>
      <c r="N430" s="1137"/>
      <c r="O430" s="1134"/>
      <c r="P430" s="1135">
        <f t="shared" si="345"/>
        <v>0</v>
      </c>
      <c r="Q430" s="1154">
        <f t="shared" si="358"/>
        <v>0</v>
      </c>
      <c r="R430" s="1153"/>
      <c r="S430" s="1153"/>
      <c r="T430" s="1153"/>
      <c r="U430" s="1153"/>
      <c r="V430" s="1153"/>
      <c r="W430" s="1153"/>
      <c r="X430" s="1153"/>
      <c r="Y430" s="1153"/>
      <c r="Z430" s="1153"/>
      <c r="AA430" s="1153"/>
      <c r="AB430" s="1166"/>
      <c r="AC430" s="1153"/>
      <c r="AD430" s="1153"/>
      <c r="AE430" s="1153"/>
      <c r="AF430" s="1153"/>
      <c r="AG430" s="1153"/>
      <c r="AH430" s="1153"/>
      <c r="AI430" s="1153"/>
      <c r="AJ430" s="1153"/>
      <c r="AK430" s="1153"/>
      <c r="AL430" s="1153"/>
      <c r="AM430" s="1153"/>
      <c r="AN430" s="1153"/>
      <c r="AO430" s="1153"/>
      <c r="AP430" s="1153"/>
      <c r="AQ430" s="1153"/>
      <c r="AR430" s="1153"/>
      <c r="AS430" s="1176"/>
      <c r="AT430" s="1177"/>
      <c r="AU430" s="1178"/>
      <c r="AV430" s="1178"/>
      <c r="AW430" s="1178"/>
      <c r="AX430" s="1178"/>
      <c r="AY430" s="1178"/>
      <c r="AZ430" s="1178"/>
      <c r="BA430" s="1178"/>
      <c r="BB430" s="1178"/>
      <c r="BC430" s="1178"/>
      <c r="BD430" s="1178"/>
      <c r="BE430" s="1178"/>
      <c r="BF430" s="1178"/>
      <c r="BG430" s="1178"/>
      <c r="BH430" s="1178"/>
      <c r="BI430" s="1178"/>
      <c r="BJ430" s="1178"/>
      <c r="BK430" s="1186"/>
      <c r="BL430" s="1187"/>
      <c r="BM430" s="1187"/>
      <c r="BN430" s="1187"/>
      <c r="BO430" s="1187"/>
      <c r="BP430" s="1187"/>
      <c r="BQ430" s="1187"/>
      <c r="BR430" s="1187"/>
      <c r="BS430" s="1187"/>
      <c r="BT430" s="1187"/>
      <c r="BU430" s="1187"/>
      <c r="BV430" s="1191"/>
      <c r="BW430" s="1186"/>
      <c r="BX430" s="1186"/>
      <c r="BY430" s="1186"/>
      <c r="BZ430" s="1186"/>
      <c r="CA430" s="1186"/>
      <c r="CB430" s="1186"/>
      <c r="CC430" s="1186"/>
      <c r="CD430" s="1186"/>
      <c r="CE430" s="1186"/>
      <c r="CF430" s="1186"/>
      <c r="CG430" s="1186"/>
      <c r="CH430" s="1186"/>
      <c r="CI430" s="1186"/>
      <c r="CJ430" s="1186"/>
      <c r="CK430" s="1186"/>
      <c r="CL430" s="1186"/>
      <c r="CM430" s="1186"/>
      <c r="CN430" s="1186"/>
      <c r="CO430" s="1186"/>
      <c r="CP430" s="1186"/>
      <c r="CQ430" s="1186"/>
      <c r="CR430" s="1186"/>
      <c r="CS430" s="1186"/>
      <c r="CT430" s="1186"/>
      <c r="CU430" s="1186"/>
      <c r="CV430" s="1186"/>
      <c r="CW430" s="1186"/>
      <c r="CX430" s="1186"/>
      <c r="CY430" s="1186"/>
      <c r="CZ430" s="1186"/>
      <c r="DA430" s="1186"/>
      <c r="DB430" s="1186"/>
      <c r="DC430" s="1186"/>
      <c r="DD430" s="1186"/>
      <c r="DE430" s="1186"/>
      <c r="DF430" s="1186"/>
      <c r="DG430" s="1186"/>
      <c r="DH430" s="1186"/>
      <c r="DI430" s="1186"/>
      <c r="DJ430" s="1186"/>
      <c r="DK430" s="1186"/>
      <c r="DL430" s="1186"/>
      <c r="DM430" s="1186"/>
      <c r="DN430" s="1186"/>
      <c r="DO430" s="1186"/>
      <c r="DP430" s="1186"/>
      <c r="DQ430" s="1186"/>
      <c r="DR430" s="1186"/>
      <c r="DS430" s="1186"/>
      <c r="DT430" s="1186"/>
      <c r="DU430" s="1186"/>
      <c r="DV430" s="1186"/>
      <c r="DW430" s="1186"/>
      <c r="DX430" s="1186"/>
      <c r="DY430" s="1186"/>
      <c r="DZ430" s="1186"/>
      <c r="EA430" s="1186"/>
      <c r="EB430" s="1186"/>
      <c r="EC430" s="1186"/>
      <c r="ED430" s="1186"/>
      <c r="EE430" s="1186"/>
      <c r="EF430" s="1186"/>
      <c r="EG430" s="1186"/>
      <c r="EH430" s="1186"/>
      <c r="EI430" s="1186"/>
      <c r="EJ430" s="1186"/>
      <c r="EK430" s="1197"/>
      <c r="EL430" s="1198"/>
      <c r="EM430" s="1186"/>
      <c r="EN430" s="1186"/>
      <c r="EO430" s="1186"/>
      <c r="EP430" s="1186"/>
      <c r="EQ430" s="1186"/>
      <c r="ER430" s="1186"/>
      <c r="ES430" s="1186"/>
      <c r="ET430" s="1186"/>
      <c r="EU430" s="1186"/>
      <c r="EV430" s="1186"/>
      <c r="EW430" s="1186"/>
      <c r="EX430" s="1186"/>
      <c r="EY430" s="1186"/>
      <c r="EZ430" s="1186"/>
      <c r="FA430" s="1186"/>
      <c r="FB430" s="1186"/>
      <c r="FC430" s="1209"/>
      <c r="FD430" s="1186"/>
      <c r="FE430" s="1186"/>
      <c r="FF430" s="1186"/>
      <c r="FG430" s="1186"/>
      <c r="FH430" s="1186"/>
      <c r="FI430" s="1186"/>
      <c r="FJ430" s="1186"/>
      <c r="FK430" s="1186"/>
      <c r="FL430" s="1209"/>
      <c r="FM430" s="1186"/>
      <c r="FN430" s="1186"/>
      <c r="FO430" s="1186"/>
      <c r="FP430" s="1186"/>
      <c r="FQ430" s="1186"/>
      <c r="FR430" s="1186"/>
      <c r="FS430" s="1186"/>
      <c r="FT430" s="1186"/>
      <c r="FU430" s="1186"/>
      <c r="FV430" s="1186"/>
      <c r="FW430" s="1186"/>
      <c r="FX430" s="1186"/>
      <c r="FY430" s="1186"/>
      <c r="FZ430" s="1186"/>
      <c r="GA430" s="1186"/>
      <c r="GB430" s="1186"/>
      <c r="GC430" s="1186"/>
      <c r="GD430" s="1186"/>
      <c r="GE430" s="1186"/>
      <c r="GF430" s="1186"/>
      <c r="GG430" s="1186"/>
      <c r="GH430" s="1186"/>
      <c r="GI430" s="1186"/>
      <c r="GJ430" s="1186"/>
      <c r="GK430" s="1186"/>
      <c r="GL430" s="1186"/>
      <c r="GM430" s="1186"/>
      <c r="GN430" s="1186"/>
      <c r="GO430" s="1186"/>
      <c r="GP430" s="1186"/>
      <c r="GQ430" s="1186"/>
      <c r="GR430" s="1186"/>
      <c r="GS430" s="1186"/>
      <c r="GT430" s="1186"/>
      <c r="GU430" s="1186"/>
      <c r="GV430" s="1186"/>
      <c r="GW430" s="1186"/>
      <c r="GX430" s="1186"/>
      <c r="GY430" s="1218"/>
      <c r="GZ430" s="364">
        <f t="shared" si="324"/>
        <v>0</v>
      </c>
      <c r="HA430" s="365">
        <f t="shared" si="360"/>
        <v>0</v>
      </c>
      <c r="HB430" s="366">
        <f t="shared" si="352"/>
        <v>0</v>
      </c>
      <c r="HC430" s="366">
        <v>0</v>
      </c>
      <c r="HD430" s="365">
        <v>0</v>
      </c>
      <c r="HE430" s="365">
        <v>0</v>
      </c>
      <c r="HF430" s="54"/>
      <c r="HG430" s="708"/>
      <c r="HH430" s="708">
        <v>4.04</v>
      </c>
      <c r="HI430" s="709">
        <f t="shared" si="347"/>
        <v>0</v>
      </c>
      <c r="HJ430" s="710"/>
      <c r="HK430" s="710">
        <v>23.95</v>
      </c>
      <c r="HL430" s="738">
        <f t="shared" si="353"/>
        <v>0.115191369883257</v>
      </c>
      <c r="HM430" s="739"/>
      <c r="HN430" s="739"/>
      <c r="HO430" s="739">
        <v>23.95</v>
      </c>
      <c r="HP430" s="740">
        <f t="shared" si="348"/>
        <v>0</v>
      </c>
      <c r="HQ430" s="738">
        <f t="shared" si="362"/>
        <v>0.115191369883257</v>
      </c>
      <c r="HR430" s="741"/>
      <c r="HS430" s="742">
        <v>44927</v>
      </c>
      <c r="HT430" s="739">
        <f ca="1" t="shared" si="354"/>
        <v>5</v>
      </c>
      <c r="HU430" s="739">
        <f ca="1" t="shared" si="355"/>
        <v>150</v>
      </c>
      <c r="HV430" s="739">
        <v>0</v>
      </c>
      <c r="HW430" s="739">
        <f t="shared" si="359"/>
        <v>0</v>
      </c>
      <c r="HX430" s="761" t="e">
        <f t="shared" si="350"/>
        <v>#DIV/0!</v>
      </c>
      <c r="HY430" s="739" t="e">
        <f ca="1" t="shared" si="351"/>
        <v>#DIV/0!</v>
      </c>
      <c r="HZ430" s="739">
        <f t="shared" si="322"/>
        <v>0</v>
      </c>
      <c r="IA430" s="739"/>
      <c r="IB430" s="739">
        <f ca="1" t="shared" si="334"/>
        <v>0</v>
      </c>
      <c r="IC430" s="769">
        <f ca="1" t="shared" si="335"/>
        <v>0</v>
      </c>
      <c r="ID430" s="769" t="e">
        <f ca="1" t="shared" si="336"/>
        <v>#DIV/0!</v>
      </c>
      <c r="IE430" s="739"/>
      <c r="IF430" s="739"/>
      <c r="IG430" s="739"/>
      <c r="IH430" s="739"/>
      <c r="II430" s="739"/>
      <c r="IJ430" s="739"/>
      <c r="IK430" s="739"/>
      <c r="IL430" s="743"/>
      <c r="IM430" s="743"/>
      <c r="IN430" s="743"/>
      <c r="IO430" s="743"/>
      <c r="IP430" s="743"/>
      <c r="IQ430" s="739"/>
      <c r="IR430" s="739"/>
      <c r="IS430" s="739"/>
      <c r="IT430" s="739"/>
      <c r="IU430" s="739"/>
      <c r="IV430" s="739"/>
      <c r="IW430" s="739"/>
      <c r="IX430" s="739"/>
      <c r="IY430" s="739"/>
      <c r="IZ430" s="739"/>
      <c r="JA430" s="739"/>
      <c r="JB430" s="743">
        <v>0</v>
      </c>
      <c r="JC430" s="743">
        <v>0</v>
      </c>
      <c r="JD430" s="743">
        <v>0</v>
      </c>
      <c r="JE430" s="743">
        <v>0</v>
      </c>
      <c r="JF430" s="743">
        <v>0</v>
      </c>
      <c r="JG430" s="739">
        <v>0</v>
      </c>
      <c r="JH430" s="739">
        <v>0</v>
      </c>
      <c r="JI430" s="739">
        <v>0</v>
      </c>
      <c r="JJ430" s="739">
        <v>0</v>
      </c>
      <c r="JK430" s="739">
        <v>0</v>
      </c>
      <c r="JL430" s="739">
        <v>0</v>
      </c>
      <c r="JM430" s="739">
        <v>0</v>
      </c>
      <c r="JN430" s="28">
        <f t="shared" si="356"/>
        <v>0</v>
      </c>
      <c r="JO430" s="28">
        <f t="shared" si="357"/>
        <v>0</v>
      </c>
      <c r="JP430" s="28"/>
      <c r="JQ430" s="28"/>
      <c r="JR430" s="28"/>
      <c r="JS430" s="28"/>
      <c r="JT430" s="28"/>
      <c r="JU430" s="28"/>
      <c r="JV430" s="28"/>
      <c r="JW430" s="28"/>
      <c r="JX430" s="28"/>
      <c r="JY430" s="28"/>
      <c r="JZ430" s="28"/>
      <c r="KA430" s="28"/>
      <c r="KB430" s="28"/>
      <c r="KC430" s="28"/>
      <c r="KD430" s="28"/>
      <c r="KE430" s="824"/>
    </row>
    <row r="431" s="786" customFormat="1" hidden="1" customHeight="1" spans="1:291">
      <c r="A431" s="847" t="s">
        <v>2306</v>
      </c>
      <c r="B431" s="343"/>
      <c r="C431" s="95" t="s">
        <v>2331</v>
      </c>
      <c r="D431" s="95" t="s">
        <v>2334</v>
      </c>
      <c r="E431" s="411"/>
      <c r="F431" s="1235" t="s">
        <v>2367</v>
      </c>
      <c r="G431" s="112" t="s">
        <v>801</v>
      </c>
      <c r="H431" s="1060" t="s">
        <v>964</v>
      </c>
      <c r="I431" s="99">
        <f t="shared" si="361"/>
        <v>0</v>
      </c>
      <c r="J431" s="1129">
        <v>0</v>
      </c>
      <c r="K431" s="1130">
        <f t="shared" si="343"/>
        <v>0</v>
      </c>
      <c r="L431" s="1131">
        <f t="shared" si="344"/>
        <v>0</v>
      </c>
      <c r="M431" s="1132"/>
      <c r="N431" s="1137"/>
      <c r="O431" s="1134"/>
      <c r="P431" s="1135">
        <f t="shared" si="345"/>
        <v>0</v>
      </c>
      <c r="Q431" s="1154">
        <f t="shared" si="358"/>
        <v>0</v>
      </c>
      <c r="R431" s="1153"/>
      <c r="S431" s="1153"/>
      <c r="T431" s="1153"/>
      <c r="U431" s="1153"/>
      <c r="V431" s="1153"/>
      <c r="W431" s="1153"/>
      <c r="X431" s="1153"/>
      <c r="Y431" s="1153"/>
      <c r="Z431" s="1153"/>
      <c r="AA431" s="1153"/>
      <c r="AB431" s="1166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153"/>
      <c r="AO431" s="1153"/>
      <c r="AP431" s="1153"/>
      <c r="AQ431" s="1153"/>
      <c r="AR431" s="1153"/>
      <c r="AS431" s="1176"/>
      <c r="AT431" s="1177"/>
      <c r="AU431" s="1178"/>
      <c r="AV431" s="1178"/>
      <c r="AW431" s="1178"/>
      <c r="AX431" s="1178"/>
      <c r="AY431" s="1178"/>
      <c r="AZ431" s="1178"/>
      <c r="BA431" s="1178"/>
      <c r="BB431" s="1178"/>
      <c r="BC431" s="1178"/>
      <c r="BD431" s="1178"/>
      <c r="BE431" s="1178"/>
      <c r="BF431" s="1178"/>
      <c r="BG431" s="1178"/>
      <c r="BH431" s="1178"/>
      <c r="BI431" s="1178"/>
      <c r="BJ431" s="1178"/>
      <c r="BK431" s="1186"/>
      <c r="BL431" s="1187"/>
      <c r="BM431" s="1187"/>
      <c r="BN431" s="1187"/>
      <c r="BO431" s="1187"/>
      <c r="BP431" s="1187"/>
      <c r="BQ431" s="1187"/>
      <c r="BR431" s="1187"/>
      <c r="BS431" s="1187"/>
      <c r="BT431" s="1187"/>
      <c r="BU431" s="1187"/>
      <c r="BV431" s="1191"/>
      <c r="BW431" s="1186"/>
      <c r="BX431" s="1186"/>
      <c r="BY431" s="1186"/>
      <c r="BZ431" s="1186"/>
      <c r="CA431" s="1186"/>
      <c r="CB431" s="1186"/>
      <c r="CC431" s="1186"/>
      <c r="CD431" s="1186"/>
      <c r="CE431" s="1186"/>
      <c r="CF431" s="1186"/>
      <c r="CG431" s="1186"/>
      <c r="CH431" s="1186"/>
      <c r="CI431" s="1186"/>
      <c r="CJ431" s="1186"/>
      <c r="CK431" s="1186"/>
      <c r="CL431" s="1186"/>
      <c r="CM431" s="1186"/>
      <c r="CN431" s="1186"/>
      <c r="CO431" s="1186"/>
      <c r="CP431" s="1186"/>
      <c r="CQ431" s="1186"/>
      <c r="CR431" s="1186"/>
      <c r="CS431" s="1186"/>
      <c r="CT431" s="1186"/>
      <c r="CU431" s="1186"/>
      <c r="CV431" s="1186"/>
      <c r="CW431" s="1186"/>
      <c r="CX431" s="1186"/>
      <c r="CY431" s="1186"/>
      <c r="CZ431" s="1186"/>
      <c r="DA431" s="1186"/>
      <c r="DB431" s="1186"/>
      <c r="DC431" s="1186"/>
      <c r="DD431" s="1186"/>
      <c r="DE431" s="1186"/>
      <c r="DF431" s="1186"/>
      <c r="DG431" s="1186"/>
      <c r="DH431" s="1186"/>
      <c r="DI431" s="1186"/>
      <c r="DJ431" s="1186"/>
      <c r="DK431" s="1186"/>
      <c r="DL431" s="1186"/>
      <c r="DM431" s="1186"/>
      <c r="DN431" s="1186"/>
      <c r="DO431" s="1186"/>
      <c r="DP431" s="1186"/>
      <c r="DQ431" s="1186"/>
      <c r="DR431" s="1186"/>
      <c r="DS431" s="1186"/>
      <c r="DT431" s="1186"/>
      <c r="DU431" s="1186"/>
      <c r="DV431" s="1186"/>
      <c r="DW431" s="1186"/>
      <c r="DX431" s="1186"/>
      <c r="DY431" s="1186"/>
      <c r="DZ431" s="1186"/>
      <c r="EA431" s="1186"/>
      <c r="EB431" s="1186"/>
      <c r="EC431" s="1186"/>
      <c r="ED431" s="1186"/>
      <c r="EE431" s="1186"/>
      <c r="EF431" s="1186"/>
      <c r="EG431" s="1186"/>
      <c r="EH431" s="1186"/>
      <c r="EI431" s="1186"/>
      <c r="EJ431" s="1186"/>
      <c r="EK431" s="1197"/>
      <c r="EL431" s="1198"/>
      <c r="EM431" s="1186"/>
      <c r="EN431" s="1186"/>
      <c r="EO431" s="1186"/>
      <c r="EP431" s="1186"/>
      <c r="EQ431" s="1186"/>
      <c r="ER431" s="1186"/>
      <c r="ES431" s="1186"/>
      <c r="ET431" s="1186"/>
      <c r="EU431" s="1186"/>
      <c r="EV431" s="1186"/>
      <c r="EW431" s="1186"/>
      <c r="EX431" s="1186"/>
      <c r="EY431" s="1186"/>
      <c r="EZ431" s="1186"/>
      <c r="FA431" s="1186"/>
      <c r="FB431" s="1186"/>
      <c r="FC431" s="1209"/>
      <c r="FD431" s="1186"/>
      <c r="FE431" s="1186"/>
      <c r="FF431" s="1186"/>
      <c r="FG431" s="1186"/>
      <c r="FH431" s="1186"/>
      <c r="FI431" s="1186"/>
      <c r="FJ431" s="1186"/>
      <c r="FK431" s="1186"/>
      <c r="FL431" s="1209"/>
      <c r="FM431" s="1186"/>
      <c r="FN431" s="1186"/>
      <c r="FO431" s="1186"/>
      <c r="FP431" s="1186"/>
      <c r="FQ431" s="1186"/>
      <c r="FR431" s="1186"/>
      <c r="FS431" s="1186"/>
      <c r="FT431" s="1186"/>
      <c r="FU431" s="1186"/>
      <c r="FV431" s="1186"/>
      <c r="FW431" s="1186"/>
      <c r="FX431" s="1186"/>
      <c r="FY431" s="1186"/>
      <c r="FZ431" s="1186"/>
      <c r="GA431" s="1186"/>
      <c r="GB431" s="1186"/>
      <c r="GC431" s="1186"/>
      <c r="GD431" s="1186"/>
      <c r="GE431" s="1186"/>
      <c r="GF431" s="1186"/>
      <c r="GG431" s="1186"/>
      <c r="GH431" s="1186"/>
      <c r="GI431" s="1186"/>
      <c r="GJ431" s="1186"/>
      <c r="GK431" s="1186"/>
      <c r="GL431" s="1186"/>
      <c r="GM431" s="1186"/>
      <c r="GN431" s="1186"/>
      <c r="GO431" s="1186"/>
      <c r="GP431" s="1186"/>
      <c r="GQ431" s="1186"/>
      <c r="GR431" s="1186"/>
      <c r="GS431" s="1186"/>
      <c r="GT431" s="1186"/>
      <c r="GU431" s="1186"/>
      <c r="GV431" s="1186"/>
      <c r="GW431" s="1186"/>
      <c r="GX431" s="1186"/>
      <c r="GY431" s="1218"/>
      <c r="GZ431" s="364">
        <f t="shared" si="324"/>
        <v>0</v>
      </c>
      <c r="HA431" s="365">
        <f t="shared" si="360"/>
        <v>0</v>
      </c>
      <c r="HB431" s="366">
        <f t="shared" si="352"/>
        <v>0</v>
      </c>
      <c r="HC431" s="366">
        <v>0</v>
      </c>
      <c r="HD431" s="365">
        <v>0</v>
      </c>
      <c r="HE431" s="365">
        <v>0</v>
      </c>
      <c r="HF431" s="54"/>
      <c r="HG431" s="708"/>
      <c r="HH431" s="708">
        <v>2.52</v>
      </c>
      <c r="HI431" s="709">
        <f t="shared" si="347"/>
        <v>0</v>
      </c>
      <c r="HJ431" s="710"/>
      <c r="HK431" s="710">
        <v>12</v>
      </c>
      <c r="HL431" s="738">
        <f t="shared" si="353"/>
        <v>0.289267945984364</v>
      </c>
      <c r="HM431" s="739"/>
      <c r="HN431" s="739"/>
      <c r="HO431" s="739">
        <v>12</v>
      </c>
      <c r="HP431" s="740">
        <f t="shared" si="348"/>
        <v>0</v>
      </c>
      <c r="HQ431" s="738">
        <f t="shared" si="362"/>
        <v>0.289267945984364</v>
      </c>
      <c r="HR431" s="741"/>
      <c r="HS431" s="742">
        <v>44927</v>
      </c>
      <c r="HT431" s="739">
        <f ca="1" t="shared" si="354"/>
        <v>5</v>
      </c>
      <c r="HU431" s="739">
        <f ca="1" t="shared" si="355"/>
        <v>150</v>
      </c>
      <c r="HV431" s="739">
        <v>0</v>
      </c>
      <c r="HW431" s="739">
        <f t="shared" si="359"/>
        <v>0</v>
      </c>
      <c r="HX431" s="761" t="e">
        <f t="shared" si="350"/>
        <v>#DIV/0!</v>
      </c>
      <c r="HY431" s="739" t="e">
        <f ca="1" t="shared" si="351"/>
        <v>#DIV/0!</v>
      </c>
      <c r="HZ431" s="739">
        <f t="shared" si="322"/>
        <v>0</v>
      </c>
      <c r="IA431" s="739"/>
      <c r="IB431" s="739">
        <f ca="1" t="shared" si="334"/>
        <v>0</v>
      </c>
      <c r="IC431" s="769">
        <f ca="1" t="shared" si="335"/>
        <v>0</v>
      </c>
      <c r="ID431" s="769" t="e">
        <f ca="1" t="shared" si="336"/>
        <v>#DIV/0!</v>
      </c>
      <c r="IE431" s="739"/>
      <c r="IF431" s="739"/>
      <c r="IG431" s="739"/>
      <c r="IH431" s="739"/>
      <c r="II431" s="739"/>
      <c r="IJ431" s="739"/>
      <c r="IK431" s="739"/>
      <c r="IL431" s="743"/>
      <c r="IM431" s="743"/>
      <c r="IN431" s="743"/>
      <c r="IO431" s="743"/>
      <c r="IP431" s="743"/>
      <c r="IQ431" s="739"/>
      <c r="IR431" s="739"/>
      <c r="IS431" s="739"/>
      <c r="IT431" s="739"/>
      <c r="IU431" s="739"/>
      <c r="IV431" s="739"/>
      <c r="IW431" s="739"/>
      <c r="IX431" s="739"/>
      <c r="IY431" s="739"/>
      <c r="IZ431" s="739"/>
      <c r="JA431" s="739"/>
      <c r="JB431" s="743">
        <v>0</v>
      </c>
      <c r="JC431" s="743">
        <v>0</v>
      </c>
      <c r="JD431" s="743">
        <v>0</v>
      </c>
      <c r="JE431" s="743">
        <v>0</v>
      </c>
      <c r="JF431" s="743">
        <v>0</v>
      </c>
      <c r="JG431" s="739">
        <v>0</v>
      </c>
      <c r="JH431" s="739">
        <v>0</v>
      </c>
      <c r="JI431" s="739">
        <v>0</v>
      </c>
      <c r="JJ431" s="739">
        <v>0</v>
      </c>
      <c r="JK431" s="739">
        <v>0</v>
      </c>
      <c r="JL431" s="739">
        <v>0</v>
      </c>
      <c r="JM431" s="739">
        <v>0</v>
      </c>
      <c r="JN431" s="28">
        <f t="shared" si="356"/>
        <v>0</v>
      </c>
      <c r="JO431" s="28">
        <f t="shared" si="357"/>
        <v>0</v>
      </c>
      <c r="JP431" s="28"/>
      <c r="JQ431" s="28"/>
      <c r="JR431" s="28"/>
      <c r="JS431" s="28"/>
      <c r="JT431" s="28"/>
      <c r="JU431" s="28"/>
      <c r="JV431" s="28"/>
      <c r="JW431" s="28"/>
      <c r="JX431" s="28"/>
      <c r="JY431" s="28"/>
      <c r="JZ431" s="28"/>
      <c r="KA431" s="28"/>
      <c r="KB431" s="28"/>
      <c r="KC431" s="28"/>
      <c r="KD431" s="28"/>
      <c r="KE431" s="824"/>
    </row>
    <row r="432" s="786" customFormat="1" hidden="1" customHeight="1" spans="1:291">
      <c r="A432" s="847" t="s">
        <v>2306</v>
      </c>
      <c r="B432" s="343"/>
      <c r="C432" s="95" t="s">
        <v>2331</v>
      </c>
      <c r="D432" s="95" t="s">
        <v>2334</v>
      </c>
      <c r="E432" s="411"/>
      <c r="F432" s="1235" t="s">
        <v>2368</v>
      </c>
      <c r="G432" s="112" t="s">
        <v>966</v>
      </c>
      <c r="H432" s="1060" t="s">
        <v>967</v>
      </c>
      <c r="I432" s="99">
        <f t="shared" si="361"/>
        <v>0</v>
      </c>
      <c r="J432" s="1129">
        <v>0</v>
      </c>
      <c r="K432" s="1130">
        <f t="shared" si="343"/>
        <v>0</v>
      </c>
      <c r="L432" s="1131">
        <f t="shared" si="344"/>
        <v>0</v>
      </c>
      <c r="M432" s="1132"/>
      <c r="N432" s="1137"/>
      <c r="O432" s="1134"/>
      <c r="P432" s="1135">
        <f t="shared" si="345"/>
        <v>0</v>
      </c>
      <c r="Q432" s="1154">
        <f t="shared" si="358"/>
        <v>0</v>
      </c>
      <c r="R432" s="1153"/>
      <c r="S432" s="1153"/>
      <c r="T432" s="1153"/>
      <c r="U432" s="1153"/>
      <c r="V432" s="1153"/>
      <c r="W432" s="1153"/>
      <c r="X432" s="1153"/>
      <c r="Y432" s="1153"/>
      <c r="Z432" s="1153"/>
      <c r="AA432" s="1153"/>
      <c r="AB432" s="1166"/>
      <c r="AC432" s="1153"/>
      <c r="AD432" s="1153"/>
      <c r="AE432" s="1153"/>
      <c r="AF432" s="1153"/>
      <c r="AG432" s="1153"/>
      <c r="AH432" s="1153"/>
      <c r="AI432" s="1153"/>
      <c r="AJ432" s="1153"/>
      <c r="AK432" s="1153"/>
      <c r="AL432" s="1153"/>
      <c r="AM432" s="1153"/>
      <c r="AN432" s="1153"/>
      <c r="AO432" s="1153"/>
      <c r="AP432" s="1153"/>
      <c r="AQ432" s="1153"/>
      <c r="AR432" s="1153"/>
      <c r="AS432" s="1176"/>
      <c r="AT432" s="1177"/>
      <c r="AU432" s="1178"/>
      <c r="AV432" s="1178"/>
      <c r="AW432" s="1178"/>
      <c r="AX432" s="1178"/>
      <c r="AY432" s="1178"/>
      <c r="AZ432" s="1178"/>
      <c r="BA432" s="1178"/>
      <c r="BB432" s="1178"/>
      <c r="BC432" s="1178"/>
      <c r="BD432" s="1178"/>
      <c r="BE432" s="1178"/>
      <c r="BF432" s="1178"/>
      <c r="BG432" s="1178"/>
      <c r="BH432" s="1178"/>
      <c r="BI432" s="1178"/>
      <c r="BJ432" s="1178"/>
      <c r="BK432" s="1186"/>
      <c r="BL432" s="1187"/>
      <c r="BM432" s="1187"/>
      <c r="BN432" s="1187"/>
      <c r="BO432" s="1187"/>
      <c r="BP432" s="1187"/>
      <c r="BQ432" s="1187"/>
      <c r="BR432" s="1187"/>
      <c r="BS432" s="1187"/>
      <c r="BT432" s="1187"/>
      <c r="BU432" s="1187"/>
      <c r="BV432" s="1191"/>
      <c r="BW432" s="1186"/>
      <c r="BX432" s="1186"/>
      <c r="BY432" s="1186"/>
      <c r="BZ432" s="1186"/>
      <c r="CA432" s="1186"/>
      <c r="CB432" s="1186"/>
      <c r="CC432" s="1186"/>
      <c r="CD432" s="1186"/>
      <c r="CE432" s="1186"/>
      <c r="CF432" s="1186"/>
      <c r="CG432" s="1186"/>
      <c r="CH432" s="1186"/>
      <c r="CI432" s="1186"/>
      <c r="CJ432" s="1186"/>
      <c r="CK432" s="1186"/>
      <c r="CL432" s="1186"/>
      <c r="CM432" s="1186"/>
      <c r="CN432" s="1186"/>
      <c r="CO432" s="1186"/>
      <c r="CP432" s="1186"/>
      <c r="CQ432" s="1186"/>
      <c r="CR432" s="1186"/>
      <c r="CS432" s="1186"/>
      <c r="CT432" s="1186"/>
      <c r="CU432" s="1186"/>
      <c r="CV432" s="1186"/>
      <c r="CW432" s="1186"/>
      <c r="CX432" s="1186"/>
      <c r="CY432" s="1186"/>
      <c r="CZ432" s="1186"/>
      <c r="DA432" s="1186"/>
      <c r="DB432" s="1186"/>
      <c r="DC432" s="1186"/>
      <c r="DD432" s="1186"/>
      <c r="DE432" s="1186"/>
      <c r="DF432" s="1186"/>
      <c r="DG432" s="1186"/>
      <c r="DH432" s="1186"/>
      <c r="DI432" s="1186"/>
      <c r="DJ432" s="1186"/>
      <c r="DK432" s="1186"/>
      <c r="DL432" s="1186"/>
      <c r="DM432" s="1186"/>
      <c r="DN432" s="1186"/>
      <c r="DO432" s="1186"/>
      <c r="DP432" s="1186"/>
      <c r="DQ432" s="1186"/>
      <c r="DR432" s="1186"/>
      <c r="DS432" s="1186"/>
      <c r="DT432" s="1186"/>
      <c r="DU432" s="1186"/>
      <c r="DV432" s="1186"/>
      <c r="DW432" s="1186"/>
      <c r="DX432" s="1186"/>
      <c r="DY432" s="1186"/>
      <c r="DZ432" s="1186"/>
      <c r="EA432" s="1186"/>
      <c r="EB432" s="1186"/>
      <c r="EC432" s="1186"/>
      <c r="ED432" s="1186"/>
      <c r="EE432" s="1186"/>
      <c r="EF432" s="1186"/>
      <c r="EG432" s="1186"/>
      <c r="EH432" s="1186"/>
      <c r="EI432" s="1186"/>
      <c r="EJ432" s="1186"/>
      <c r="EK432" s="1197"/>
      <c r="EL432" s="1198"/>
      <c r="EM432" s="1186"/>
      <c r="EN432" s="1186"/>
      <c r="EO432" s="1186"/>
      <c r="EP432" s="1186"/>
      <c r="EQ432" s="1186"/>
      <c r="ER432" s="1186"/>
      <c r="ES432" s="1186"/>
      <c r="ET432" s="1186"/>
      <c r="EU432" s="1186"/>
      <c r="EV432" s="1186"/>
      <c r="EW432" s="1186"/>
      <c r="EX432" s="1186"/>
      <c r="EY432" s="1186"/>
      <c r="EZ432" s="1186"/>
      <c r="FA432" s="1186"/>
      <c r="FB432" s="1186"/>
      <c r="FC432" s="1209"/>
      <c r="FD432" s="1186"/>
      <c r="FE432" s="1186"/>
      <c r="FF432" s="1186"/>
      <c r="FG432" s="1186"/>
      <c r="FH432" s="1186"/>
      <c r="FI432" s="1186"/>
      <c r="FJ432" s="1186"/>
      <c r="FK432" s="1186"/>
      <c r="FL432" s="1209"/>
      <c r="FM432" s="1186"/>
      <c r="FN432" s="1186"/>
      <c r="FO432" s="1186"/>
      <c r="FP432" s="1186"/>
      <c r="FQ432" s="1186"/>
      <c r="FR432" s="1186"/>
      <c r="FS432" s="1186"/>
      <c r="FT432" s="1186"/>
      <c r="FU432" s="1186"/>
      <c r="FV432" s="1186"/>
      <c r="FW432" s="1186"/>
      <c r="FX432" s="1186"/>
      <c r="FY432" s="1186"/>
      <c r="FZ432" s="1186"/>
      <c r="GA432" s="1186"/>
      <c r="GB432" s="1186"/>
      <c r="GC432" s="1186"/>
      <c r="GD432" s="1186"/>
      <c r="GE432" s="1186"/>
      <c r="GF432" s="1186"/>
      <c r="GG432" s="1186"/>
      <c r="GH432" s="1186"/>
      <c r="GI432" s="1186"/>
      <c r="GJ432" s="1186"/>
      <c r="GK432" s="1186"/>
      <c r="GL432" s="1186"/>
      <c r="GM432" s="1186"/>
      <c r="GN432" s="1186"/>
      <c r="GO432" s="1186"/>
      <c r="GP432" s="1186"/>
      <c r="GQ432" s="1186"/>
      <c r="GR432" s="1186"/>
      <c r="GS432" s="1186"/>
      <c r="GT432" s="1186"/>
      <c r="GU432" s="1186"/>
      <c r="GV432" s="1186"/>
      <c r="GW432" s="1186"/>
      <c r="GX432" s="1186"/>
      <c r="GY432" s="1218"/>
      <c r="GZ432" s="364">
        <f t="shared" si="324"/>
        <v>0</v>
      </c>
      <c r="HA432" s="365">
        <f t="shared" si="360"/>
        <v>0</v>
      </c>
      <c r="HB432" s="366">
        <f t="shared" si="352"/>
        <v>0</v>
      </c>
      <c r="HC432" s="366">
        <v>0</v>
      </c>
      <c r="HD432" s="365">
        <v>102</v>
      </c>
      <c r="HE432" s="365">
        <v>1334</v>
      </c>
      <c r="HF432" s="54"/>
      <c r="HG432" s="708"/>
      <c r="HH432" s="708">
        <v>2.52</v>
      </c>
      <c r="HI432" s="709">
        <f t="shared" si="347"/>
        <v>0</v>
      </c>
      <c r="HJ432" s="710"/>
      <c r="HK432" s="710">
        <v>13.94</v>
      </c>
      <c r="HL432" s="738">
        <f t="shared" si="353"/>
        <v>0.174366263918503</v>
      </c>
      <c r="HM432" s="739"/>
      <c r="HN432" s="739"/>
      <c r="HO432" s="739">
        <v>13.94</v>
      </c>
      <c r="HP432" s="740">
        <f t="shared" si="348"/>
        <v>0</v>
      </c>
      <c r="HQ432" s="738">
        <f t="shared" si="362"/>
        <v>0.174366263918503</v>
      </c>
      <c r="HR432" s="741"/>
      <c r="HS432" s="742">
        <v>44927</v>
      </c>
      <c r="HT432" s="739">
        <f ca="1" t="shared" si="354"/>
        <v>5</v>
      </c>
      <c r="HU432" s="739">
        <f ca="1" t="shared" si="355"/>
        <v>150</v>
      </c>
      <c r="HV432" s="739">
        <v>0</v>
      </c>
      <c r="HW432" s="739">
        <f t="shared" si="359"/>
        <v>0</v>
      </c>
      <c r="HX432" s="761" t="e">
        <f t="shared" si="350"/>
        <v>#DIV/0!</v>
      </c>
      <c r="HY432" s="739" t="e">
        <f ca="1" t="shared" si="351"/>
        <v>#DIV/0!</v>
      </c>
      <c r="HZ432" s="739">
        <f t="shared" si="322"/>
        <v>0</v>
      </c>
      <c r="IA432" s="739"/>
      <c r="IB432" s="739">
        <f ca="1" t="shared" si="334"/>
        <v>0</v>
      </c>
      <c r="IC432" s="769">
        <f ca="1" t="shared" si="335"/>
        <v>0</v>
      </c>
      <c r="ID432" s="769" t="e">
        <f ca="1" t="shared" si="336"/>
        <v>#DIV/0!</v>
      </c>
      <c r="IE432" s="739"/>
      <c r="IF432" s="739"/>
      <c r="IG432" s="739"/>
      <c r="IH432" s="739"/>
      <c r="II432" s="739"/>
      <c r="IJ432" s="739"/>
      <c r="IK432" s="739"/>
      <c r="IL432" s="743"/>
      <c r="IM432" s="743"/>
      <c r="IN432" s="743"/>
      <c r="IO432" s="743"/>
      <c r="IP432" s="743"/>
      <c r="IQ432" s="739"/>
      <c r="IR432" s="739"/>
      <c r="IS432" s="739"/>
      <c r="IT432" s="739"/>
      <c r="IU432" s="739"/>
      <c r="IV432" s="739"/>
      <c r="IW432" s="739"/>
      <c r="IX432" s="739"/>
      <c r="IY432" s="739"/>
      <c r="IZ432" s="739"/>
      <c r="JA432" s="739"/>
      <c r="JB432" s="743">
        <v>0</v>
      </c>
      <c r="JC432" s="743">
        <v>0</v>
      </c>
      <c r="JD432" s="743">
        <v>0</v>
      </c>
      <c r="JE432" s="743">
        <v>0</v>
      </c>
      <c r="JF432" s="743">
        <v>0</v>
      </c>
      <c r="JG432" s="739">
        <v>0</v>
      </c>
      <c r="JH432" s="739">
        <v>0</v>
      </c>
      <c r="JI432" s="739">
        <v>0</v>
      </c>
      <c r="JJ432" s="739">
        <v>0</v>
      </c>
      <c r="JK432" s="739">
        <v>0</v>
      </c>
      <c r="JL432" s="739">
        <v>0</v>
      </c>
      <c r="JM432" s="739">
        <v>0</v>
      </c>
      <c r="JN432" s="28">
        <f t="shared" si="356"/>
        <v>0</v>
      </c>
      <c r="JO432" s="28">
        <f t="shared" si="357"/>
        <v>0</v>
      </c>
      <c r="JP432" s="28"/>
      <c r="JQ432" s="28"/>
      <c r="JR432" s="28"/>
      <c r="JS432" s="28"/>
      <c r="JT432" s="28"/>
      <c r="JU432" s="28"/>
      <c r="JV432" s="28"/>
      <c r="JW432" s="28"/>
      <c r="JX432" s="28"/>
      <c r="JY432" s="28"/>
      <c r="JZ432" s="28"/>
      <c r="KA432" s="28"/>
      <c r="KB432" s="28"/>
      <c r="KC432" s="28"/>
      <c r="KD432" s="28"/>
      <c r="KE432" s="824"/>
    </row>
    <row r="433" s="786" customFormat="1" hidden="1" customHeight="1" spans="1:291">
      <c r="A433" s="847" t="s">
        <v>2306</v>
      </c>
      <c r="B433" s="343"/>
      <c r="C433" s="95" t="s">
        <v>2331</v>
      </c>
      <c r="D433" s="95" t="s">
        <v>2334</v>
      </c>
      <c r="E433" s="411"/>
      <c r="F433" s="1235" t="s">
        <v>2369</v>
      </c>
      <c r="G433" s="112" t="s">
        <v>969</v>
      </c>
      <c r="H433" s="1060" t="s">
        <v>970</v>
      </c>
      <c r="I433" s="99">
        <f t="shared" si="361"/>
        <v>0</v>
      </c>
      <c r="J433" s="1129">
        <v>2</v>
      </c>
      <c r="K433" s="1130">
        <f t="shared" si="343"/>
        <v>2</v>
      </c>
      <c r="L433" s="1131">
        <f t="shared" si="344"/>
        <v>2</v>
      </c>
      <c r="M433" s="1132"/>
      <c r="N433" s="1137"/>
      <c r="O433" s="1134"/>
      <c r="P433" s="1135">
        <f t="shared" si="345"/>
        <v>0</v>
      </c>
      <c r="Q433" s="1154">
        <f t="shared" si="358"/>
        <v>0</v>
      </c>
      <c r="R433" s="1153"/>
      <c r="S433" s="1153"/>
      <c r="T433" s="1153"/>
      <c r="U433" s="1153"/>
      <c r="V433" s="1153"/>
      <c r="W433" s="1153"/>
      <c r="X433" s="1153"/>
      <c r="Y433" s="1153"/>
      <c r="Z433" s="1153"/>
      <c r="AA433" s="1153"/>
      <c r="AB433" s="1166"/>
      <c r="AC433" s="1153"/>
      <c r="AD433" s="1153"/>
      <c r="AE433" s="1153"/>
      <c r="AF433" s="1153"/>
      <c r="AG433" s="1153"/>
      <c r="AH433" s="1153"/>
      <c r="AI433" s="1153"/>
      <c r="AJ433" s="1153"/>
      <c r="AK433" s="1153"/>
      <c r="AL433" s="1153"/>
      <c r="AM433" s="1153"/>
      <c r="AN433" s="1153"/>
      <c r="AO433" s="1153"/>
      <c r="AP433" s="1153"/>
      <c r="AQ433" s="1153"/>
      <c r="AR433" s="1153"/>
      <c r="AS433" s="1176"/>
      <c r="AT433" s="1177"/>
      <c r="AU433" s="1178"/>
      <c r="AV433" s="1178"/>
      <c r="AW433" s="1178"/>
      <c r="AX433" s="1178"/>
      <c r="AY433" s="1178"/>
      <c r="AZ433" s="1178"/>
      <c r="BA433" s="1178"/>
      <c r="BB433" s="1178"/>
      <c r="BC433" s="1178"/>
      <c r="BD433" s="1178"/>
      <c r="BE433" s="1178"/>
      <c r="BF433" s="1178"/>
      <c r="BG433" s="1178"/>
      <c r="BH433" s="1178"/>
      <c r="BI433" s="1178"/>
      <c r="BJ433" s="1178"/>
      <c r="BK433" s="1186"/>
      <c r="BL433" s="1187">
        <v>-2</v>
      </c>
      <c r="BM433" s="1187"/>
      <c r="BN433" s="1187"/>
      <c r="BO433" s="1187"/>
      <c r="BP433" s="1187"/>
      <c r="BQ433" s="1187"/>
      <c r="BR433" s="1187"/>
      <c r="BS433" s="1187"/>
      <c r="BT433" s="1187"/>
      <c r="BU433" s="1187"/>
      <c r="BV433" s="1191"/>
      <c r="BW433" s="1186"/>
      <c r="BX433" s="1186"/>
      <c r="BY433" s="1186"/>
      <c r="BZ433" s="1186"/>
      <c r="CA433" s="1186"/>
      <c r="CB433" s="1186"/>
      <c r="CC433" s="1186"/>
      <c r="CD433" s="1186"/>
      <c r="CE433" s="1186"/>
      <c r="CF433" s="1186"/>
      <c r="CG433" s="1186"/>
      <c r="CH433" s="1186"/>
      <c r="CI433" s="1186"/>
      <c r="CJ433" s="1186"/>
      <c r="CK433" s="1186"/>
      <c r="CL433" s="1186"/>
      <c r="CM433" s="1186"/>
      <c r="CN433" s="1186"/>
      <c r="CO433" s="1186"/>
      <c r="CP433" s="1186"/>
      <c r="CQ433" s="1186"/>
      <c r="CR433" s="1186"/>
      <c r="CS433" s="1186"/>
      <c r="CT433" s="1186"/>
      <c r="CU433" s="1186"/>
      <c r="CV433" s="1186"/>
      <c r="CW433" s="1186"/>
      <c r="CX433" s="1186"/>
      <c r="CY433" s="1186"/>
      <c r="CZ433" s="1186"/>
      <c r="DA433" s="1186"/>
      <c r="DB433" s="1186"/>
      <c r="DC433" s="1186"/>
      <c r="DD433" s="1186"/>
      <c r="DE433" s="1186"/>
      <c r="DF433" s="1186"/>
      <c r="DG433" s="1186"/>
      <c r="DH433" s="1186"/>
      <c r="DI433" s="1186"/>
      <c r="DJ433" s="1186"/>
      <c r="DK433" s="1186"/>
      <c r="DL433" s="1186"/>
      <c r="DM433" s="1186"/>
      <c r="DN433" s="1186"/>
      <c r="DO433" s="1186"/>
      <c r="DP433" s="1186"/>
      <c r="DQ433" s="1186"/>
      <c r="DR433" s="1186"/>
      <c r="DS433" s="1186"/>
      <c r="DT433" s="1186"/>
      <c r="DU433" s="1186"/>
      <c r="DV433" s="1186"/>
      <c r="DW433" s="1186"/>
      <c r="DX433" s="1186"/>
      <c r="DY433" s="1186"/>
      <c r="DZ433" s="1186"/>
      <c r="EA433" s="1186"/>
      <c r="EB433" s="1186"/>
      <c r="EC433" s="1186"/>
      <c r="ED433" s="1186"/>
      <c r="EE433" s="1186"/>
      <c r="EF433" s="1186"/>
      <c r="EG433" s="1186"/>
      <c r="EH433" s="1186"/>
      <c r="EI433" s="1186"/>
      <c r="EJ433" s="1186"/>
      <c r="EK433" s="1197"/>
      <c r="EL433" s="1198"/>
      <c r="EM433" s="1186"/>
      <c r="EN433" s="1186"/>
      <c r="EO433" s="1186"/>
      <c r="EP433" s="1186"/>
      <c r="EQ433" s="1186"/>
      <c r="ER433" s="1186"/>
      <c r="ES433" s="1186"/>
      <c r="ET433" s="1186"/>
      <c r="EU433" s="1186"/>
      <c r="EV433" s="1186"/>
      <c r="EW433" s="1186"/>
      <c r="EX433" s="1186"/>
      <c r="EY433" s="1186"/>
      <c r="EZ433" s="1186"/>
      <c r="FA433" s="1186"/>
      <c r="FB433" s="1186"/>
      <c r="FC433" s="1209"/>
      <c r="FD433" s="1186"/>
      <c r="FE433" s="1186"/>
      <c r="FF433" s="1186"/>
      <c r="FG433" s="1186"/>
      <c r="FH433" s="1186"/>
      <c r="FI433" s="1186"/>
      <c r="FJ433" s="1186"/>
      <c r="FK433" s="1186"/>
      <c r="FL433" s="1209"/>
      <c r="FM433" s="1186"/>
      <c r="FN433" s="1186"/>
      <c r="FO433" s="1186"/>
      <c r="FP433" s="1186"/>
      <c r="FQ433" s="1186"/>
      <c r="FR433" s="1186"/>
      <c r="FS433" s="1186"/>
      <c r="FT433" s="1186"/>
      <c r="FU433" s="1186"/>
      <c r="FV433" s="1186"/>
      <c r="FW433" s="1186"/>
      <c r="FX433" s="1186"/>
      <c r="FY433" s="1186"/>
      <c r="FZ433" s="1186"/>
      <c r="GA433" s="1186"/>
      <c r="GB433" s="1186"/>
      <c r="GC433" s="1186"/>
      <c r="GD433" s="1186"/>
      <c r="GE433" s="1186"/>
      <c r="GF433" s="1186"/>
      <c r="GG433" s="1186"/>
      <c r="GH433" s="1186"/>
      <c r="GI433" s="1186"/>
      <c r="GJ433" s="1186"/>
      <c r="GK433" s="1186"/>
      <c r="GL433" s="1186"/>
      <c r="GM433" s="1186"/>
      <c r="GN433" s="1186"/>
      <c r="GO433" s="1186"/>
      <c r="GP433" s="1186"/>
      <c r="GQ433" s="1186"/>
      <c r="GR433" s="1186"/>
      <c r="GS433" s="1186"/>
      <c r="GT433" s="1186"/>
      <c r="GU433" s="1186"/>
      <c r="GV433" s="1186"/>
      <c r="GW433" s="1186"/>
      <c r="GX433" s="1186"/>
      <c r="GY433" s="1218"/>
      <c r="GZ433" s="364">
        <f t="shared" si="324"/>
        <v>0</v>
      </c>
      <c r="HA433" s="365">
        <f t="shared" si="360"/>
        <v>0</v>
      </c>
      <c r="HB433" s="366">
        <f t="shared" si="352"/>
        <v>0</v>
      </c>
      <c r="HC433" s="366">
        <v>36</v>
      </c>
      <c r="HD433" s="365">
        <v>1560</v>
      </c>
      <c r="HE433" s="365">
        <v>1194</v>
      </c>
      <c r="HF433" s="54"/>
      <c r="HG433" s="708"/>
      <c r="HH433" s="708">
        <v>3.28</v>
      </c>
      <c r="HI433" s="709">
        <f t="shared" si="347"/>
        <v>0</v>
      </c>
      <c r="HJ433" s="710"/>
      <c r="HK433" s="710">
        <v>11.51</v>
      </c>
      <c r="HL433" s="738">
        <f t="shared" si="353"/>
        <v>0.476246814706953</v>
      </c>
      <c r="HM433" s="739"/>
      <c r="HN433" s="739"/>
      <c r="HO433" s="739">
        <v>11.51</v>
      </c>
      <c r="HP433" s="740">
        <f t="shared" si="348"/>
        <v>23.02</v>
      </c>
      <c r="HQ433" s="738">
        <f t="shared" si="362"/>
        <v>0.476246814706953</v>
      </c>
      <c r="HR433" s="741"/>
      <c r="HS433" s="742">
        <v>44927</v>
      </c>
      <c r="HT433" s="739">
        <f ca="1" t="shared" si="354"/>
        <v>5</v>
      </c>
      <c r="HU433" s="739">
        <f ca="1" t="shared" si="355"/>
        <v>150</v>
      </c>
      <c r="HV433" s="739">
        <v>2</v>
      </c>
      <c r="HW433" s="739">
        <f t="shared" si="359"/>
        <v>0</v>
      </c>
      <c r="HX433" s="761">
        <f t="shared" si="350"/>
        <v>0</v>
      </c>
      <c r="HY433" s="739">
        <f ca="1" t="shared" si="351"/>
        <v>0</v>
      </c>
      <c r="HZ433" s="739">
        <f t="shared" ref="HZ433:HZ496" si="363">K433</f>
        <v>2</v>
      </c>
      <c r="IA433" s="739"/>
      <c r="IB433" s="739">
        <f ca="1" t="shared" si="334"/>
        <v>0</v>
      </c>
      <c r="IC433" s="769">
        <f ca="1" t="shared" si="335"/>
        <v>0</v>
      </c>
      <c r="ID433" s="769" t="e">
        <f ca="1" t="shared" si="336"/>
        <v>#DIV/0!</v>
      </c>
      <c r="IE433" s="739"/>
      <c r="IF433" s="739"/>
      <c r="IG433" s="739"/>
      <c r="IH433" s="739"/>
      <c r="II433" s="739"/>
      <c r="IJ433" s="739"/>
      <c r="IK433" s="739"/>
      <c r="IL433" s="743"/>
      <c r="IM433" s="743"/>
      <c r="IN433" s="743"/>
      <c r="IO433" s="743"/>
      <c r="IP433" s="743"/>
      <c r="IQ433" s="739"/>
      <c r="IR433" s="739"/>
      <c r="IS433" s="739"/>
      <c r="IT433" s="739"/>
      <c r="IU433" s="739"/>
      <c r="IV433" s="739"/>
      <c r="IW433" s="739"/>
      <c r="IX433" s="739"/>
      <c r="IY433" s="739"/>
      <c r="IZ433" s="739"/>
      <c r="JA433" s="739"/>
      <c r="JB433" s="743">
        <v>36</v>
      </c>
      <c r="JC433" s="743">
        <v>0</v>
      </c>
      <c r="JD433" s="743">
        <v>0</v>
      </c>
      <c r="JE433" s="743">
        <v>0</v>
      </c>
      <c r="JF433" s="743">
        <v>0</v>
      </c>
      <c r="JG433" s="739">
        <v>0</v>
      </c>
      <c r="JH433" s="739">
        <v>0</v>
      </c>
      <c r="JI433" s="739">
        <v>0</v>
      </c>
      <c r="JJ433" s="739">
        <v>0</v>
      </c>
      <c r="JK433" s="739">
        <v>0</v>
      </c>
      <c r="JL433" s="739">
        <v>0</v>
      </c>
      <c r="JM433" s="739">
        <v>0</v>
      </c>
      <c r="JN433" s="28">
        <f t="shared" si="356"/>
        <v>36</v>
      </c>
      <c r="JO433" s="28">
        <f t="shared" si="357"/>
        <v>0</v>
      </c>
      <c r="JP433" s="28"/>
      <c r="JQ433" s="28"/>
      <c r="JR433" s="28"/>
      <c r="JS433" s="28"/>
      <c r="JT433" s="28"/>
      <c r="JU433" s="28"/>
      <c r="JV433" s="28"/>
      <c r="JW433" s="28"/>
      <c r="JX433" s="28"/>
      <c r="JY433" s="28"/>
      <c r="JZ433" s="28"/>
      <c r="KA433" s="28"/>
      <c r="KB433" s="28"/>
      <c r="KC433" s="28"/>
      <c r="KD433" s="28"/>
      <c r="KE433" s="824"/>
    </row>
    <row r="434" s="786" customFormat="1" hidden="1" customHeight="1" spans="1:291">
      <c r="A434" s="847" t="s">
        <v>2306</v>
      </c>
      <c r="B434" s="343"/>
      <c r="C434" s="95" t="s">
        <v>2331</v>
      </c>
      <c r="D434" s="95" t="s">
        <v>2334</v>
      </c>
      <c r="E434" s="411"/>
      <c r="F434" s="1235" t="s">
        <v>2370</v>
      </c>
      <c r="G434" s="112" t="s">
        <v>972</v>
      </c>
      <c r="H434" s="1060" t="s">
        <v>973</v>
      </c>
      <c r="I434" s="99">
        <f t="shared" si="361"/>
        <v>0</v>
      </c>
      <c r="J434" s="1129">
        <v>0</v>
      </c>
      <c r="K434" s="1130">
        <f t="shared" si="343"/>
        <v>0</v>
      </c>
      <c r="L434" s="1131">
        <f t="shared" si="344"/>
        <v>0</v>
      </c>
      <c r="M434" s="1132"/>
      <c r="N434" s="1133"/>
      <c r="O434" s="1139"/>
      <c r="P434" s="1138">
        <f t="shared" si="345"/>
        <v>0</v>
      </c>
      <c r="Q434" s="1154">
        <f t="shared" si="358"/>
        <v>0</v>
      </c>
      <c r="R434" s="1156"/>
      <c r="S434" s="1156"/>
      <c r="T434" s="1156"/>
      <c r="U434" s="1156"/>
      <c r="V434" s="1156"/>
      <c r="W434" s="1156"/>
      <c r="X434" s="1156"/>
      <c r="Y434" s="1156"/>
      <c r="Z434" s="1156"/>
      <c r="AA434" s="1156"/>
      <c r="AB434" s="1167"/>
      <c r="AC434" s="1156"/>
      <c r="AD434" s="1156"/>
      <c r="AE434" s="1156"/>
      <c r="AF434" s="1156"/>
      <c r="AG434" s="1156"/>
      <c r="AH434" s="1156"/>
      <c r="AI434" s="1156"/>
      <c r="AJ434" s="1156"/>
      <c r="AK434" s="1156"/>
      <c r="AL434" s="1156"/>
      <c r="AM434" s="1156"/>
      <c r="AN434" s="1156"/>
      <c r="AO434" s="1156"/>
      <c r="AP434" s="1156"/>
      <c r="AQ434" s="1156"/>
      <c r="AR434" s="1156"/>
      <c r="AS434" s="1179"/>
      <c r="AT434" s="1177"/>
      <c r="AU434" s="1178"/>
      <c r="AV434" s="1178"/>
      <c r="AW434" s="1178"/>
      <c r="AX434" s="1178"/>
      <c r="AY434" s="1178"/>
      <c r="AZ434" s="1178"/>
      <c r="BA434" s="1178"/>
      <c r="BB434" s="1178"/>
      <c r="BC434" s="1178"/>
      <c r="BD434" s="1178"/>
      <c r="BE434" s="1178"/>
      <c r="BF434" s="1178"/>
      <c r="BG434" s="1178"/>
      <c r="BH434" s="1178"/>
      <c r="BI434" s="1178"/>
      <c r="BJ434" s="1178"/>
      <c r="BK434" s="1186"/>
      <c r="BL434" s="1187"/>
      <c r="BM434" s="1187"/>
      <c r="BN434" s="1187"/>
      <c r="BO434" s="1187"/>
      <c r="BP434" s="1187"/>
      <c r="BQ434" s="1187"/>
      <c r="BR434" s="1187"/>
      <c r="BS434" s="1187"/>
      <c r="BT434" s="1187"/>
      <c r="BU434" s="1187"/>
      <c r="BV434" s="1191"/>
      <c r="BW434" s="1186"/>
      <c r="BX434" s="1186"/>
      <c r="BY434" s="1186"/>
      <c r="BZ434" s="1186"/>
      <c r="CA434" s="1186"/>
      <c r="CB434" s="1186"/>
      <c r="CC434" s="1186"/>
      <c r="CD434" s="1186"/>
      <c r="CE434" s="1186"/>
      <c r="CF434" s="1186"/>
      <c r="CG434" s="1186"/>
      <c r="CH434" s="1186"/>
      <c r="CI434" s="1186"/>
      <c r="CJ434" s="1186"/>
      <c r="CK434" s="1186"/>
      <c r="CL434" s="1186"/>
      <c r="CM434" s="1186"/>
      <c r="CN434" s="1186"/>
      <c r="CO434" s="1186"/>
      <c r="CP434" s="1186"/>
      <c r="CQ434" s="1186"/>
      <c r="CR434" s="1186"/>
      <c r="CS434" s="1186"/>
      <c r="CT434" s="1186"/>
      <c r="CU434" s="1186"/>
      <c r="CV434" s="1186"/>
      <c r="CW434" s="1186"/>
      <c r="CX434" s="1186"/>
      <c r="CY434" s="1186"/>
      <c r="CZ434" s="1186"/>
      <c r="DA434" s="1186"/>
      <c r="DB434" s="1186"/>
      <c r="DC434" s="1186"/>
      <c r="DD434" s="1186"/>
      <c r="DE434" s="1186"/>
      <c r="DF434" s="1186"/>
      <c r="DG434" s="1186"/>
      <c r="DH434" s="1186"/>
      <c r="DI434" s="1186"/>
      <c r="DJ434" s="1186"/>
      <c r="DK434" s="1186"/>
      <c r="DL434" s="1186"/>
      <c r="DM434" s="1186"/>
      <c r="DN434" s="1186"/>
      <c r="DO434" s="1186"/>
      <c r="DP434" s="1186"/>
      <c r="DQ434" s="1186"/>
      <c r="DR434" s="1186"/>
      <c r="DS434" s="1186"/>
      <c r="DT434" s="1186"/>
      <c r="DU434" s="1186"/>
      <c r="DV434" s="1186"/>
      <c r="DW434" s="1186"/>
      <c r="DX434" s="1186"/>
      <c r="DY434" s="1186"/>
      <c r="DZ434" s="1186"/>
      <c r="EA434" s="1186"/>
      <c r="EB434" s="1186"/>
      <c r="EC434" s="1186"/>
      <c r="ED434" s="1186"/>
      <c r="EE434" s="1186"/>
      <c r="EF434" s="1186"/>
      <c r="EG434" s="1186"/>
      <c r="EH434" s="1186"/>
      <c r="EI434" s="1186"/>
      <c r="EJ434" s="1186"/>
      <c r="EK434" s="1197"/>
      <c r="EL434" s="1198"/>
      <c r="EM434" s="1186"/>
      <c r="EN434" s="1186"/>
      <c r="EO434" s="1186"/>
      <c r="EP434" s="1186"/>
      <c r="EQ434" s="1186"/>
      <c r="ER434" s="1186"/>
      <c r="ES434" s="1186"/>
      <c r="ET434" s="1186"/>
      <c r="EU434" s="1186"/>
      <c r="EV434" s="1186"/>
      <c r="EW434" s="1186"/>
      <c r="EX434" s="1186"/>
      <c r="EY434" s="1186"/>
      <c r="EZ434" s="1186"/>
      <c r="FA434" s="1186"/>
      <c r="FB434" s="1186"/>
      <c r="FC434" s="1209"/>
      <c r="FD434" s="1186"/>
      <c r="FE434" s="1186"/>
      <c r="FF434" s="1186"/>
      <c r="FG434" s="1186"/>
      <c r="FH434" s="1186"/>
      <c r="FI434" s="1186"/>
      <c r="FJ434" s="1186"/>
      <c r="FK434" s="1186"/>
      <c r="FL434" s="1209"/>
      <c r="FM434" s="1186"/>
      <c r="FN434" s="1186"/>
      <c r="FO434" s="1186"/>
      <c r="FP434" s="1186"/>
      <c r="FQ434" s="1186"/>
      <c r="FR434" s="1186"/>
      <c r="FS434" s="1186"/>
      <c r="FT434" s="1186"/>
      <c r="FU434" s="1186"/>
      <c r="FV434" s="1186"/>
      <c r="FW434" s="1186"/>
      <c r="FX434" s="1186"/>
      <c r="FY434" s="1186"/>
      <c r="FZ434" s="1186"/>
      <c r="GA434" s="1186"/>
      <c r="GB434" s="1186"/>
      <c r="GC434" s="1186"/>
      <c r="GD434" s="1186"/>
      <c r="GE434" s="1186"/>
      <c r="GF434" s="1186"/>
      <c r="GG434" s="1186"/>
      <c r="GH434" s="1186"/>
      <c r="GI434" s="1186"/>
      <c r="GJ434" s="1186"/>
      <c r="GK434" s="1186"/>
      <c r="GL434" s="1186"/>
      <c r="GM434" s="1186"/>
      <c r="GN434" s="1186"/>
      <c r="GO434" s="1186"/>
      <c r="GP434" s="1186"/>
      <c r="GQ434" s="1186"/>
      <c r="GR434" s="1186"/>
      <c r="GS434" s="1186"/>
      <c r="GT434" s="1186"/>
      <c r="GU434" s="1186"/>
      <c r="GV434" s="1186"/>
      <c r="GW434" s="1186"/>
      <c r="GX434" s="1186"/>
      <c r="GY434" s="1218"/>
      <c r="GZ434" s="364">
        <f t="shared" si="324"/>
        <v>0</v>
      </c>
      <c r="HA434" s="365">
        <f t="shared" si="360"/>
        <v>0</v>
      </c>
      <c r="HB434" s="366">
        <f t="shared" si="352"/>
        <v>0</v>
      </c>
      <c r="HC434" s="366">
        <v>0</v>
      </c>
      <c r="HD434" s="365">
        <v>48</v>
      </c>
      <c r="HE434" s="365">
        <v>1316</v>
      </c>
      <c r="HF434" s="54"/>
      <c r="HG434" s="708"/>
      <c r="HH434" s="708">
        <v>2.52</v>
      </c>
      <c r="HI434" s="709">
        <f t="shared" si="347"/>
        <v>0</v>
      </c>
      <c r="HJ434" s="710"/>
      <c r="HK434" s="710">
        <v>14.92</v>
      </c>
      <c r="HL434" s="738">
        <f t="shared" si="353"/>
        <v>0.116323146173892</v>
      </c>
      <c r="HM434" s="739"/>
      <c r="HN434" s="739"/>
      <c r="HO434" s="739">
        <v>14.92</v>
      </c>
      <c r="HP434" s="740">
        <f t="shared" si="348"/>
        <v>0</v>
      </c>
      <c r="HQ434" s="738">
        <f t="shared" si="362"/>
        <v>0.116323146173892</v>
      </c>
      <c r="HR434" s="741"/>
      <c r="HS434" s="742">
        <v>44927</v>
      </c>
      <c r="HT434" s="739">
        <f ca="1" t="shared" si="354"/>
        <v>5</v>
      </c>
      <c r="HU434" s="739">
        <f ca="1" t="shared" si="355"/>
        <v>150</v>
      </c>
      <c r="HV434" s="739">
        <v>0</v>
      </c>
      <c r="HW434" s="739">
        <f t="shared" si="359"/>
        <v>0</v>
      </c>
      <c r="HX434" s="761" t="e">
        <f t="shared" si="350"/>
        <v>#DIV/0!</v>
      </c>
      <c r="HY434" s="739" t="e">
        <f ca="1" t="shared" si="351"/>
        <v>#DIV/0!</v>
      </c>
      <c r="HZ434" s="739">
        <f t="shared" si="363"/>
        <v>0</v>
      </c>
      <c r="IA434" s="739"/>
      <c r="IB434" s="739">
        <f ca="1" t="shared" si="334"/>
        <v>0</v>
      </c>
      <c r="IC434" s="769">
        <f ca="1" t="shared" si="335"/>
        <v>0</v>
      </c>
      <c r="ID434" s="769" t="e">
        <f ca="1" t="shared" si="336"/>
        <v>#DIV/0!</v>
      </c>
      <c r="IE434" s="739"/>
      <c r="IF434" s="739"/>
      <c r="IG434" s="739"/>
      <c r="IH434" s="739"/>
      <c r="II434" s="739"/>
      <c r="IJ434" s="739"/>
      <c r="IK434" s="739"/>
      <c r="IL434" s="743"/>
      <c r="IM434" s="743"/>
      <c r="IN434" s="743"/>
      <c r="IO434" s="743"/>
      <c r="IP434" s="743"/>
      <c r="IQ434" s="739"/>
      <c r="IR434" s="739"/>
      <c r="IS434" s="739"/>
      <c r="IT434" s="739"/>
      <c r="IU434" s="739"/>
      <c r="IV434" s="739"/>
      <c r="IW434" s="739"/>
      <c r="IX434" s="739"/>
      <c r="IY434" s="739"/>
      <c r="IZ434" s="739"/>
      <c r="JA434" s="739"/>
      <c r="JB434" s="743">
        <v>0</v>
      </c>
      <c r="JC434" s="743">
        <v>0</v>
      </c>
      <c r="JD434" s="743">
        <v>0</v>
      </c>
      <c r="JE434" s="743">
        <v>0</v>
      </c>
      <c r="JF434" s="743">
        <v>0</v>
      </c>
      <c r="JG434" s="739">
        <v>0</v>
      </c>
      <c r="JH434" s="739">
        <v>0</v>
      </c>
      <c r="JI434" s="739">
        <v>0</v>
      </c>
      <c r="JJ434" s="739">
        <v>0</v>
      </c>
      <c r="JK434" s="739">
        <v>0</v>
      </c>
      <c r="JL434" s="739">
        <v>0</v>
      </c>
      <c r="JM434" s="739">
        <v>0</v>
      </c>
      <c r="JN434" s="28">
        <f t="shared" si="356"/>
        <v>0</v>
      </c>
      <c r="JO434" s="28">
        <f t="shared" si="357"/>
        <v>0</v>
      </c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824"/>
    </row>
    <row r="435" s="786" customFormat="1" hidden="1" customHeight="1" spans="1:291">
      <c r="A435" s="847" t="s">
        <v>2306</v>
      </c>
      <c r="B435" s="343"/>
      <c r="C435" s="95" t="s">
        <v>2331</v>
      </c>
      <c r="D435" s="95" t="s">
        <v>2334</v>
      </c>
      <c r="E435" s="411"/>
      <c r="F435" s="1235" t="s">
        <v>2371</v>
      </c>
      <c r="G435" s="112" t="s">
        <v>975</v>
      </c>
      <c r="H435" s="1060" t="s">
        <v>976</v>
      </c>
      <c r="I435" s="99">
        <f t="shared" si="361"/>
        <v>0</v>
      </c>
      <c r="J435" s="1129">
        <v>0</v>
      </c>
      <c r="K435" s="1130">
        <f t="shared" si="343"/>
        <v>0</v>
      </c>
      <c r="L435" s="1131">
        <f t="shared" si="344"/>
        <v>0</v>
      </c>
      <c r="M435" s="1132"/>
      <c r="N435" s="1133"/>
      <c r="O435" s="1139"/>
      <c r="P435" s="1138">
        <f t="shared" si="345"/>
        <v>0</v>
      </c>
      <c r="Q435" s="1154">
        <f t="shared" si="358"/>
        <v>0</v>
      </c>
      <c r="R435" s="1156"/>
      <c r="S435" s="1156"/>
      <c r="T435" s="1156"/>
      <c r="U435" s="1156"/>
      <c r="V435" s="1156"/>
      <c r="W435" s="1156"/>
      <c r="X435" s="1156"/>
      <c r="Y435" s="1156"/>
      <c r="Z435" s="1156"/>
      <c r="AA435" s="1156"/>
      <c r="AB435" s="1167"/>
      <c r="AC435" s="1156"/>
      <c r="AD435" s="1156"/>
      <c r="AE435" s="1156"/>
      <c r="AF435" s="1156"/>
      <c r="AG435" s="1156"/>
      <c r="AH435" s="1156"/>
      <c r="AI435" s="1156"/>
      <c r="AJ435" s="1156"/>
      <c r="AK435" s="1156"/>
      <c r="AL435" s="1156"/>
      <c r="AM435" s="1156"/>
      <c r="AN435" s="1156"/>
      <c r="AO435" s="1156"/>
      <c r="AP435" s="1156"/>
      <c r="AQ435" s="1156"/>
      <c r="AR435" s="1156"/>
      <c r="AS435" s="1179"/>
      <c r="AT435" s="1177"/>
      <c r="AU435" s="1178"/>
      <c r="AV435" s="1178"/>
      <c r="AW435" s="1178"/>
      <c r="AX435" s="1178"/>
      <c r="AY435" s="1178"/>
      <c r="AZ435" s="1178"/>
      <c r="BA435" s="1178"/>
      <c r="BB435" s="1178"/>
      <c r="BC435" s="1178"/>
      <c r="BD435" s="1178"/>
      <c r="BE435" s="1178"/>
      <c r="BF435" s="1178"/>
      <c r="BG435" s="1178"/>
      <c r="BH435" s="1178"/>
      <c r="BI435" s="1178"/>
      <c r="BJ435" s="1178"/>
      <c r="BK435" s="1186"/>
      <c r="BL435" s="1187"/>
      <c r="BM435" s="1187"/>
      <c r="BN435" s="1187"/>
      <c r="BO435" s="1187"/>
      <c r="BP435" s="1187"/>
      <c r="BQ435" s="1187"/>
      <c r="BR435" s="1187"/>
      <c r="BS435" s="1187"/>
      <c r="BT435" s="1187"/>
      <c r="BU435" s="1187"/>
      <c r="BV435" s="1191"/>
      <c r="BW435" s="1186"/>
      <c r="BX435" s="1186"/>
      <c r="BY435" s="1186"/>
      <c r="BZ435" s="1186"/>
      <c r="CA435" s="1186"/>
      <c r="CB435" s="1186"/>
      <c r="CC435" s="1186"/>
      <c r="CD435" s="1186"/>
      <c r="CE435" s="1186"/>
      <c r="CF435" s="1186"/>
      <c r="CG435" s="1186"/>
      <c r="CH435" s="1186"/>
      <c r="CI435" s="1186"/>
      <c r="CJ435" s="1186"/>
      <c r="CK435" s="1186"/>
      <c r="CL435" s="1186"/>
      <c r="CM435" s="1186"/>
      <c r="CN435" s="1186"/>
      <c r="CO435" s="1186"/>
      <c r="CP435" s="1186"/>
      <c r="CQ435" s="1186"/>
      <c r="CR435" s="1186"/>
      <c r="CS435" s="1186"/>
      <c r="CT435" s="1186"/>
      <c r="CU435" s="1186"/>
      <c r="CV435" s="1186"/>
      <c r="CW435" s="1186"/>
      <c r="CX435" s="1186"/>
      <c r="CY435" s="1186"/>
      <c r="CZ435" s="1186"/>
      <c r="DA435" s="1186"/>
      <c r="DB435" s="1186"/>
      <c r="DC435" s="1186"/>
      <c r="DD435" s="1186"/>
      <c r="DE435" s="1186"/>
      <c r="DF435" s="1186"/>
      <c r="DG435" s="1186"/>
      <c r="DH435" s="1186"/>
      <c r="DI435" s="1186"/>
      <c r="DJ435" s="1186"/>
      <c r="DK435" s="1186"/>
      <c r="DL435" s="1186"/>
      <c r="DM435" s="1186"/>
      <c r="DN435" s="1186"/>
      <c r="DO435" s="1186"/>
      <c r="DP435" s="1186"/>
      <c r="DQ435" s="1186"/>
      <c r="DR435" s="1186"/>
      <c r="DS435" s="1186"/>
      <c r="DT435" s="1186"/>
      <c r="DU435" s="1186"/>
      <c r="DV435" s="1186"/>
      <c r="DW435" s="1186"/>
      <c r="DX435" s="1186"/>
      <c r="DY435" s="1186"/>
      <c r="DZ435" s="1186"/>
      <c r="EA435" s="1186"/>
      <c r="EB435" s="1186"/>
      <c r="EC435" s="1186"/>
      <c r="ED435" s="1186"/>
      <c r="EE435" s="1186"/>
      <c r="EF435" s="1186"/>
      <c r="EG435" s="1186"/>
      <c r="EH435" s="1186"/>
      <c r="EI435" s="1186"/>
      <c r="EJ435" s="1186"/>
      <c r="EK435" s="1197"/>
      <c r="EL435" s="1198"/>
      <c r="EM435" s="1186"/>
      <c r="EN435" s="1186"/>
      <c r="EO435" s="1186"/>
      <c r="EP435" s="1186"/>
      <c r="EQ435" s="1186"/>
      <c r="ER435" s="1186"/>
      <c r="ES435" s="1186"/>
      <c r="ET435" s="1186"/>
      <c r="EU435" s="1186"/>
      <c r="EV435" s="1186"/>
      <c r="EW435" s="1186"/>
      <c r="EX435" s="1186"/>
      <c r="EY435" s="1186"/>
      <c r="EZ435" s="1186"/>
      <c r="FA435" s="1186"/>
      <c r="FB435" s="1186"/>
      <c r="FC435" s="1209"/>
      <c r="FD435" s="1186"/>
      <c r="FE435" s="1186"/>
      <c r="FF435" s="1186"/>
      <c r="FG435" s="1186"/>
      <c r="FH435" s="1186"/>
      <c r="FI435" s="1186"/>
      <c r="FJ435" s="1186"/>
      <c r="FK435" s="1186"/>
      <c r="FL435" s="1209"/>
      <c r="FM435" s="1186"/>
      <c r="FN435" s="1186"/>
      <c r="FO435" s="1186"/>
      <c r="FP435" s="1186"/>
      <c r="FQ435" s="1186"/>
      <c r="FR435" s="1186"/>
      <c r="FS435" s="1186"/>
      <c r="FT435" s="1186"/>
      <c r="FU435" s="1186"/>
      <c r="FV435" s="1186"/>
      <c r="FW435" s="1186"/>
      <c r="FX435" s="1186"/>
      <c r="FY435" s="1186"/>
      <c r="FZ435" s="1186"/>
      <c r="GA435" s="1186"/>
      <c r="GB435" s="1186"/>
      <c r="GC435" s="1186"/>
      <c r="GD435" s="1186"/>
      <c r="GE435" s="1186"/>
      <c r="GF435" s="1186"/>
      <c r="GG435" s="1186"/>
      <c r="GH435" s="1186"/>
      <c r="GI435" s="1186"/>
      <c r="GJ435" s="1186"/>
      <c r="GK435" s="1186"/>
      <c r="GL435" s="1186"/>
      <c r="GM435" s="1186"/>
      <c r="GN435" s="1186"/>
      <c r="GO435" s="1186"/>
      <c r="GP435" s="1186"/>
      <c r="GQ435" s="1186"/>
      <c r="GR435" s="1186"/>
      <c r="GS435" s="1186"/>
      <c r="GT435" s="1186"/>
      <c r="GU435" s="1186"/>
      <c r="GV435" s="1186"/>
      <c r="GW435" s="1186"/>
      <c r="GX435" s="1186"/>
      <c r="GY435" s="1218"/>
      <c r="GZ435" s="364">
        <f t="shared" si="324"/>
        <v>0</v>
      </c>
      <c r="HA435" s="365">
        <f t="shared" si="360"/>
        <v>0</v>
      </c>
      <c r="HB435" s="366">
        <f t="shared" si="352"/>
        <v>0</v>
      </c>
      <c r="HC435" s="366">
        <v>0</v>
      </c>
      <c r="HD435" s="365">
        <v>0</v>
      </c>
      <c r="HE435" s="365">
        <v>0</v>
      </c>
      <c r="HF435" s="54"/>
      <c r="HG435" s="708"/>
      <c r="HH435" s="708">
        <v>5.04</v>
      </c>
      <c r="HI435" s="709">
        <f t="shared" si="347"/>
        <v>0</v>
      </c>
      <c r="HJ435" s="710"/>
      <c r="HK435" s="710">
        <v>28.32</v>
      </c>
      <c r="HL435" s="738">
        <f t="shared" si="353"/>
        <v>0.161336176261549</v>
      </c>
      <c r="HM435" s="739"/>
      <c r="HN435" s="739"/>
      <c r="HO435" s="739">
        <v>28.32</v>
      </c>
      <c r="HP435" s="740">
        <f t="shared" si="348"/>
        <v>0</v>
      </c>
      <c r="HQ435" s="738">
        <f t="shared" si="362"/>
        <v>0.161336176261549</v>
      </c>
      <c r="HR435" s="741"/>
      <c r="HS435" s="742">
        <v>44927</v>
      </c>
      <c r="HT435" s="739">
        <f ca="1" t="shared" si="354"/>
        <v>5</v>
      </c>
      <c r="HU435" s="739">
        <f ca="1" t="shared" si="355"/>
        <v>150</v>
      </c>
      <c r="HV435" s="739">
        <v>0</v>
      </c>
      <c r="HW435" s="739">
        <f t="shared" si="359"/>
        <v>0</v>
      </c>
      <c r="HX435" s="761" t="e">
        <f t="shared" si="350"/>
        <v>#DIV/0!</v>
      </c>
      <c r="HY435" s="739" t="e">
        <f ca="1" t="shared" si="351"/>
        <v>#DIV/0!</v>
      </c>
      <c r="HZ435" s="739">
        <f t="shared" si="363"/>
        <v>0</v>
      </c>
      <c r="IA435" s="739"/>
      <c r="IB435" s="739">
        <f ca="1" t="shared" si="334"/>
        <v>0</v>
      </c>
      <c r="IC435" s="769">
        <f ca="1" t="shared" si="335"/>
        <v>0</v>
      </c>
      <c r="ID435" s="769" t="e">
        <f ca="1" t="shared" si="336"/>
        <v>#DIV/0!</v>
      </c>
      <c r="IE435" s="739"/>
      <c r="IF435" s="739"/>
      <c r="IG435" s="739"/>
      <c r="IH435" s="739"/>
      <c r="II435" s="739"/>
      <c r="IJ435" s="739"/>
      <c r="IK435" s="739"/>
      <c r="IL435" s="743"/>
      <c r="IM435" s="743"/>
      <c r="IN435" s="743"/>
      <c r="IO435" s="743"/>
      <c r="IP435" s="743"/>
      <c r="IQ435" s="739"/>
      <c r="IR435" s="739"/>
      <c r="IS435" s="739"/>
      <c r="IT435" s="739"/>
      <c r="IU435" s="739"/>
      <c r="IV435" s="739"/>
      <c r="IW435" s="739"/>
      <c r="IX435" s="739"/>
      <c r="IY435" s="739"/>
      <c r="IZ435" s="739"/>
      <c r="JA435" s="739"/>
      <c r="JB435" s="743">
        <v>0</v>
      </c>
      <c r="JC435" s="743">
        <v>0</v>
      </c>
      <c r="JD435" s="743">
        <v>0</v>
      </c>
      <c r="JE435" s="743">
        <v>0</v>
      </c>
      <c r="JF435" s="743">
        <v>0</v>
      </c>
      <c r="JG435" s="739">
        <v>0</v>
      </c>
      <c r="JH435" s="739">
        <v>0</v>
      </c>
      <c r="JI435" s="739">
        <v>0</v>
      </c>
      <c r="JJ435" s="739">
        <v>0</v>
      </c>
      <c r="JK435" s="739">
        <v>0</v>
      </c>
      <c r="JL435" s="739">
        <v>0</v>
      </c>
      <c r="JM435" s="739">
        <v>0</v>
      </c>
      <c r="JN435" s="28">
        <f t="shared" si="356"/>
        <v>0</v>
      </c>
      <c r="JO435" s="28">
        <f t="shared" si="357"/>
        <v>0</v>
      </c>
      <c r="JP435" s="28"/>
      <c r="JQ435" s="28"/>
      <c r="JR435" s="28"/>
      <c r="JS435" s="28"/>
      <c r="JT435" s="28"/>
      <c r="JU435" s="28"/>
      <c r="JV435" s="28"/>
      <c r="JW435" s="28"/>
      <c r="JX435" s="28"/>
      <c r="JY435" s="28"/>
      <c r="JZ435" s="28"/>
      <c r="KA435" s="28"/>
      <c r="KB435" s="28"/>
      <c r="KC435" s="28"/>
      <c r="KD435" s="28"/>
      <c r="KE435" s="824"/>
    </row>
    <row r="436" s="786" customFormat="1" hidden="1" customHeight="1" spans="1:291">
      <c r="A436" s="847" t="s">
        <v>2306</v>
      </c>
      <c r="B436" s="343"/>
      <c r="C436" s="95" t="s">
        <v>2331</v>
      </c>
      <c r="D436" s="95" t="s">
        <v>2334</v>
      </c>
      <c r="E436" s="411"/>
      <c r="F436" s="1235" t="s">
        <v>2372</v>
      </c>
      <c r="G436" s="112" t="s">
        <v>978</v>
      </c>
      <c r="H436" s="1060" t="s">
        <v>979</v>
      </c>
      <c r="I436" s="99">
        <f t="shared" si="361"/>
        <v>0</v>
      </c>
      <c r="J436" s="1129">
        <v>0</v>
      </c>
      <c r="K436" s="1130">
        <f t="shared" si="343"/>
        <v>0</v>
      </c>
      <c r="L436" s="1131">
        <f t="shared" si="344"/>
        <v>0</v>
      </c>
      <c r="M436" s="1132"/>
      <c r="N436" s="1133"/>
      <c r="O436" s="1139"/>
      <c r="P436" s="1138">
        <f t="shared" si="345"/>
        <v>0</v>
      </c>
      <c r="Q436" s="1154">
        <f t="shared" si="358"/>
        <v>0</v>
      </c>
      <c r="R436" s="1156"/>
      <c r="S436" s="1156"/>
      <c r="T436" s="1156"/>
      <c r="U436" s="1156"/>
      <c r="V436" s="1156"/>
      <c r="W436" s="1156"/>
      <c r="X436" s="1156"/>
      <c r="Y436" s="1156"/>
      <c r="Z436" s="1156"/>
      <c r="AA436" s="1156"/>
      <c r="AB436" s="1167"/>
      <c r="AC436" s="1156"/>
      <c r="AD436" s="1156"/>
      <c r="AE436" s="1156"/>
      <c r="AF436" s="1156"/>
      <c r="AG436" s="1156"/>
      <c r="AH436" s="1156"/>
      <c r="AI436" s="1156"/>
      <c r="AJ436" s="1156"/>
      <c r="AK436" s="1156"/>
      <c r="AL436" s="1156"/>
      <c r="AM436" s="1156"/>
      <c r="AN436" s="1156"/>
      <c r="AO436" s="1156"/>
      <c r="AP436" s="1156"/>
      <c r="AQ436" s="1156"/>
      <c r="AR436" s="1156"/>
      <c r="AS436" s="1179"/>
      <c r="AT436" s="1177"/>
      <c r="AU436" s="1178"/>
      <c r="AV436" s="1178"/>
      <c r="AW436" s="1178"/>
      <c r="AX436" s="1178"/>
      <c r="AY436" s="1178"/>
      <c r="AZ436" s="1178"/>
      <c r="BA436" s="1178"/>
      <c r="BB436" s="1178"/>
      <c r="BC436" s="1178"/>
      <c r="BD436" s="1178"/>
      <c r="BE436" s="1178"/>
      <c r="BF436" s="1178"/>
      <c r="BG436" s="1178"/>
      <c r="BH436" s="1178"/>
      <c r="BI436" s="1178"/>
      <c r="BJ436" s="1178"/>
      <c r="BK436" s="1186"/>
      <c r="BL436" s="1187"/>
      <c r="BM436" s="1187"/>
      <c r="BN436" s="1187"/>
      <c r="BO436" s="1187"/>
      <c r="BP436" s="1187"/>
      <c r="BQ436" s="1187"/>
      <c r="BR436" s="1187"/>
      <c r="BS436" s="1187"/>
      <c r="BT436" s="1187"/>
      <c r="BU436" s="1187"/>
      <c r="BV436" s="1191"/>
      <c r="BW436" s="1186"/>
      <c r="BX436" s="1186"/>
      <c r="BY436" s="1186"/>
      <c r="BZ436" s="1186"/>
      <c r="CA436" s="1186"/>
      <c r="CB436" s="1186"/>
      <c r="CC436" s="1186"/>
      <c r="CD436" s="1186"/>
      <c r="CE436" s="1186"/>
      <c r="CF436" s="1186"/>
      <c r="CG436" s="1186"/>
      <c r="CH436" s="1186"/>
      <c r="CI436" s="1186"/>
      <c r="CJ436" s="1186"/>
      <c r="CK436" s="1186"/>
      <c r="CL436" s="1186"/>
      <c r="CM436" s="1186"/>
      <c r="CN436" s="1186"/>
      <c r="CO436" s="1186"/>
      <c r="CP436" s="1186"/>
      <c r="CQ436" s="1186"/>
      <c r="CR436" s="1186"/>
      <c r="CS436" s="1186"/>
      <c r="CT436" s="1186"/>
      <c r="CU436" s="1186"/>
      <c r="CV436" s="1186"/>
      <c r="CW436" s="1186"/>
      <c r="CX436" s="1186"/>
      <c r="CY436" s="1186"/>
      <c r="CZ436" s="1186"/>
      <c r="DA436" s="1186"/>
      <c r="DB436" s="1186"/>
      <c r="DC436" s="1186"/>
      <c r="DD436" s="1186"/>
      <c r="DE436" s="1186"/>
      <c r="DF436" s="1186"/>
      <c r="DG436" s="1186"/>
      <c r="DH436" s="1186"/>
      <c r="DI436" s="1186"/>
      <c r="DJ436" s="1186"/>
      <c r="DK436" s="1186"/>
      <c r="DL436" s="1186"/>
      <c r="DM436" s="1186"/>
      <c r="DN436" s="1186"/>
      <c r="DO436" s="1186"/>
      <c r="DP436" s="1186"/>
      <c r="DQ436" s="1186"/>
      <c r="DR436" s="1186"/>
      <c r="DS436" s="1186"/>
      <c r="DT436" s="1186"/>
      <c r="DU436" s="1186"/>
      <c r="DV436" s="1186"/>
      <c r="DW436" s="1186"/>
      <c r="DX436" s="1186"/>
      <c r="DY436" s="1186"/>
      <c r="DZ436" s="1186"/>
      <c r="EA436" s="1186"/>
      <c r="EB436" s="1186"/>
      <c r="EC436" s="1186"/>
      <c r="ED436" s="1186"/>
      <c r="EE436" s="1186"/>
      <c r="EF436" s="1186"/>
      <c r="EG436" s="1186"/>
      <c r="EH436" s="1186"/>
      <c r="EI436" s="1186"/>
      <c r="EJ436" s="1186"/>
      <c r="EK436" s="1197"/>
      <c r="EL436" s="1198"/>
      <c r="EM436" s="1186"/>
      <c r="EN436" s="1186"/>
      <c r="EO436" s="1186"/>
      <c r="EP436" s="1186"/>
      <c r="EQ436" s="1186"/>
      <c r="ER436" s="1186"/>
      <c r="ES436" s="1186"/>
      <c r="ET436" s="1186"/>
      <c r="EU436" s="1186"/>
      <c r="EV436" s="1186"/>
      <c r="EW436" s="1186"/>
      <c r="EX436" s="1186"/>
      <c r="EY436" s="1186"/>
      <c r="EZ436" s="1186"/>
      <c r="FA436" s="1186"/>
      <c r="FB436" s="1186"/>
      <c r="FC436" s="1209"/>
      <c r="FD436" s="1186"/>
      <c r="FE436" s="1186"/>
      <c r="FF436" s="1186"/>
      <c r="FG436" s="1186"/>
      <c r="FH436" s="1186"/>
      <c r="FI436" s="1186"/>
      <c r="FJ436" s="1186"/>
      <c r="FK436" s="1186"/>
      <c r="FL436" s="1209"/>
      <c r="FM436" s="1186"/>
      <c r="FN436" s="1186"/>
      <c r="FO436" s="1186"/>
      <c r="FP436" s="1186"/>
      <c r="FQ436" s="1186"/>
      <c r="FR436" s="1186"/>
      <c r="FS436" s="1186"/>
      <c r="FT436" s="1186"/>
      <c r="FU436" s="1186"/>
      <c r="FV436" s="1186"/>
      <c r="FW436" s="1186"/>
      <c r="FX436" s="1186"/>
      <c r="FY436" s="1186"/>
      <c r="FZ436" s="1186"/>
      <c r="GA436" s="1186"/>
      <c r="GB436" s="1186"/>
      <c r="GC436" s="1186"/>
      <c r="GD436" s="1186"/>
      <c r="GE436" s="1186"/>
      <c r="GF436" s="1186"/>
      <c r="GG436" s="1186"/>
      <c r="GH436" s="1186"/>
      <c r="GI436" s="1186"/>
      <c r="GJ436" s="1186"/>
      <c r="GK436" s="1186"/>
      <c r="GL436" s="1186"/>
      <c r="GM436" s="1186"/>
      <c r="GN436" s="1186"/>
      <c r="GO436" s="1186"/>
      <c r="GP436" s="1186"/>
      <c r="GQ436" s="1186"/>
      <c r="GR436" s="1186"/>
      <c r="GS436" s="1186"/>
      <c r="GT436" s="1186"/>
      <c r="GU436" s="1186"/>
      <c r="GV436" s="1186"/>
      <c r="GW436" s="1186"/>
      <c r="GX436" s="1186"/>
      <c r="GY436" s="1218"/>
      <c r="GZ436" s="364">
        <f t="shared" si="324"/>
        <v>0</v>
      </c>
      <c r="HA436" s="365">
        <f t="shared" si="360"/>
        <v>0</v>
      </c>
      <c r="HB436" s="366">
        <f t="shared" si="352"/>
        <v>0</v>
      </c>
      <c r="HC436" s="366">
        <v>0</v>
      </c>
      <c r="HD436" s="365">
        <v>0</v>
      </c>
      <c r="HE436" s="365">
        <v>0</v>
      </c>
      <c r="HF436" s="54"/>
      <c r="HG436" s="708"/>
      <c r="HH436" s="708">
        <v>5.04</v>
      </c>
      <c r="HI436" s="709">
        <f t="shared" si="347"/>
        <v>0</v>
      </c>
      <c r="HJ436" s="710"/>
      <c r="HK436" s="710">
        <v>23.69</v>
      </c>
      <c r="HL436" s="738">
        <f t="shared" si="353"/>
        <v>0.298448235015399</v>
      </c>
      <c r="HM436" s="739"/>
      <c r="HN436" s="739"/>
      <c r="HO436" s="739">
        <v>23.69</v>
      </c>
      <c r="HP436" s="740">
        <f t="shared" ref="HP436:HP453" si="364">HK436*HZ436</f>
        <v>0</v>
      </c>
      <c r="HQ436" s="738">
        <f t="shared" si="362"/>
        <v>0.298448235015399</v>
      </c>
      <c r="HR436" s="741"/>
      <c r="HS436" s="742">
        <v>44927</v>
      </c>
      <c r="HT436" s="739">
        <f ca="1" t="shared" si="354"/>
        <v>5</v>
      </c>
      <c r="HU436" s="739">
        <f ca="1" t="shared" si="355"/>
        <v>150</v>
      </c>
      <c r="HV436" s="739">
        <v>0</v>
      </c>
      <c r="HW436" s="739">
        <f t="shared" si="359"/>
        <v>0</v>
      </c>
      <c r="HX436" s="761" t="e">
        <f t="shared" si="350"/>
        <v>#DIV/0!</v>
      </c>
      <c r="HY436" s="739" t="e">
        <f ca="1" t="shared" si="351"/>
        <v>#DIV/0!</v>
      </c>
      <c r="HZ436" s="739">
        <f t="shared" si="363"/>
        <v>0</v>
      </c>
      <c r="IA436" s="739"/>
      <c r="IB436" s="739">
        <f ca="1" t="shared" si="334"/>
        <v>0</v>
      </c>
      <c r="IC436" s="769">
        <f ca="1" t="shared" si="335"/>
        <v>0</v>
      </c>
      <c r="ID436" s="769" t="e">
        <f ca="1" t="shared" si="336"/>
        <v>#DIV/0!</v>
      </c>
      <c r="IE436" s="739"/>
      <c r="IF436" s="739"/>
      <c r="IG436" s="739"/>
      <c r="IH436" s="739"/>
      <c r="II436" s="739"/>
      <c r="IJ436" s="739"/>
      <c r="IK436" s="739"/>
      <c r="IL436" s="743"/>
      <c r="IM436" s="743"/>
      <c r="IN436" s="743"/>
      <c r="IO436" s="743"/>
      <c r="IP436" s="743"/>
      <c r="IQ436" s="739"/>
      <c r="IR436" s="739"/>
      <c r="IS436" s="739"/>
      <c r="IT436" s="739"/>
      <c r="IU436" s="739"/>
      <c r="IV436" s="739"/>
      <c r="IW436" s="739"/>
      <c r="IX436" s="739"/>
      <c r="IY436" s="739"/>
      <c r="IZ436" s="739"/>
      <c r="JA436" s="739"/>
      <c r="JB436" s="743">
        <v>0</v>
      </c>
      <c r="JC436" s="743">
        <v>0</v>
      </c>
      <c r="JD436" s="743">
        <v>0</v>
      </c>
      <c r="JE436" s="743">
        <v>0</v>
      </c>
      <c r="JF436" s="743">
        <v>0</v>
      </c>
      <c r="JG436" s="739">
        <v>0</v>
      </c>
      <c r="JH436" s="739">
        <v>0</v>
      </c>
      <c r="JI436" s="739">
        <v>0</v>
      </c>
      <c r="JJ436" s="739">
        <v>0</v>
      </c>
      <c r="JK436" s="739">
        <v>0</v>
      </c>
      <c r="JL436" s="739">
        <v>0</v>
      </c>
      <c r="JM436" s="739">
        <v>0</v>
      </c>
      <c r="JN436" s="28">
        <f t="shared" si="356"/>
        <v>0</v>
      </c>
      <c r="JO436" s="28">
        <f t="shared" si="357"/>
        <v>0</v>
      </c>
      <c r="JP436" s="28"/>
      <c r="JQ436" s="28"/>
      <c r="JR436" s="28"/>
      <c r="JS436" s="28"/>
      <c r="JT436" s="28"/>
      <c r="JU436" s="28"/>
      <c r="JV436" s="28"/>
      <c r="JW436" s="28"/>
      <c r="JX436" s="28"/>
      <c r="JY436" s="28"/>
      <c r="JZ436" s="28"/>
      <c r="KA436" s="28"/>
      <c r="KB436" s="28"/>
      <c r="KC436" s="28"/>
      <c r="KD436" s="28"/>
      <c r="KE436" s="824"/>
    </row>
    <row r="437" s="786" customFormat="1" hidden="1" customHeight="1" spans="1:291">
      <c r="A437" s="847" t="s">
        <v>2306</v>
      </c>
      <c r="B437" s="343"/>
      <c r="C437" s="95" t="s">
        <v>2331</v>
      </c>
      <c r="D437" s="95" t="s">
        <v>2334</v>
      </c>
      <c r="E437" s="411"/>
      <c r="F437" s="1235" t="s">
        <v>2373</v>
      </c>
      <c r="G437" s="112" t="s">
        <v>810</v>
      </c>
      <c r="H437" s="1060" t="s">
        <v>981</v>
      </c>
      <c r="I437" s="99">
        <f t="shared" si="361"/>
        <v>0</v>
      </c>
      <c r="J437" s="1129">
        <v>203</v>
      </c>
      <c r="K437" s="1130">
        <f t="shared" si="343"/>
        <v>203</v>
      </c>
      <c r="L437" s="1131">
        <f t="shared" si="344"/>
        <v>203</v>
      </c>
      <c r="M437" s="1132"/>
      <c r="N437" s="1133"/>
      <c r="O437" s="1139"/>
      <c r="P437" s="1138">
        <f t="shared" si="345"/>
        <v>0</v>
      </c>
      <c r="Q437" s="1154">
        <f t="shared" si="358"/>
        <v>0</v>
      </c>
      <c r="R437" s="1156"/>
      <c r="S437" s="1156"/>
      <c r="T437" s="1156"/>
      <c r="U437" s="1156"/>
      <c r="V437" s="1156"/>
      <c r="W437" s="1156"/>
      <c r="X437" s="1156"/>
      <c r="Y437" s="1156"/>
      <c r="Z437" s="1156"/>
      <c r="AA437" s="1156"/>
      <c r="AB437" s="1167"/>
      <c r="AC437" s="1156"/>
      <c r="AD437" s="1156"/>
      <c r="AE437" s="1156"/>
      <c r="AF437" s="1156"/>
      <c r="AG437" s="1156"/>
      <c r="AH437" s="1156"/>
      <c r="AI437" s="1156"/>
      <c r="AJ437" s="1156"/>
      <c r="AK437" s="1156"/>
      <c r="AL437" s="1156"/>
      <c r="AM437" s="1156"/>
      <c r="AN437" s="1156"/>
      <c r="AO437" s="1156"/>
      <c r="AP437" s="1156"/>
      <c r="AQ437" s="1156"/>
      <c r="AR437" s="1156"/>
      <c r="AS437" s="1179"/>
      <c r="AT437" s="1177"/>
      <c r="AU437" s="1178"/>
      <c r="AV437" s="1178"/>
      <c r="AW437" s="1178"/>
      <c r="AX437" s="1178"/>
      <c r="AY437" s="1178"/>
      <c r="AZ437" s="1178"/>
      <c r="BA437" s="1178"/>
      <c r="BB437" s="1178"/>
      <c r="BC437" s="1178"/>
      <c r="BD437" s="1178"/>
      <c r="BE437" s="1178"/>
      <c r="BF437" s="1178"/>
      <c r="BG437" s="1178"/>
      <c r="BH437" s="1178"/>
      <c r="BI437" s="1178"/>
      <c r="BJ437" s="1178"/>
      <c r="BK437" s="1186"/>
      <c r="BL437" s="1187">
        <v>-203</v>
      </c>
      <c r="BM437" s="1187"/>
      <c r="BN437" s="1187"/>
      <c r="BO437" s="1187"/>
      <c r="BP437" s="1187"/>
      <c r="BQ437" s="1187"/>
      <c r="BR437" s="1187"/>
      <c r="BS437" s="1187"/>
      <c r="BT437" s="1187"/>
      <c r="BU437" s="1187"/>
      <c r="BV437" s="1191"/>
      <c r="BW437" s="1186"/>
      <c r="BX437" s="1186"/>
      <c r="BY437" s="1186"/>
      <c r="BZ437" s="1186"/>
      <c r="CA437" s="1186"/>
      <c r="CB437" s="1186"/>
      <c r="CC437" s="1186"/>
      <c r="CD437" s="1186"/>
      <c r="CE437" s="1186"/>
      <c r="CF437" s="1186"/>
      <c r="CG437" s="1186"/>
      <c r="CH437" s="1186"/>
      <c r="CI437" s="1186"/>
      <c r="CJ437" s="1186"/>
      <c r="CK437" s="1186"/>
      <c r="CL437" s="1186"/>
      <c r="CM437" s="1186"/>
      <c r="CN437" s="1186"/>
      <c r="CO437" s="1186"/>
      <c r="CP437" s="1186"/>
      <c r="CQ437" s="1186"/>
      <c r="CR437" s="1186"/>
      <c r="CS437" s="1186"/>
      <c r="CT437" s="1186"/>
      <c r="CU437" s="1186"/>
      <c r="CV437" s="1186"/>
      <c r="CW437" s="1186"/>
      <c r="CX437" s="1186"/>
      <c r="CY437" s="1186"/>
      <c r="CZ437" s="1186"/>
      <c r="DA437" s="1186"/>
      <c r="DB437" s="1186"/>
      <c r="DC437" s="1186"/>
      <c r="DD437" s="1186"/>
      <c r="DE437" s="1186"/>
      <c r="DF437" s="1186"/>
      <c r="DG437" s="1186"/>
      <c r="DH437" s="1186"/>
      <c r="DI437" s="1186"/>
      <c r="DJ437" s="1186"/>
      <c r="DK437" s="1186"/>
      <c r="DL437" s="1186"/>
      <c r="DM437" s="1186"/>
      <c r="DN437" s="1186"/>
      <c r="DO437" s="1186"/>
      <c r="DP437" s="1186"/>
      <c r="DQ437" s="1186"/>
      <c r="DR437" s="1186"/>
      <c r="DS437" s="1186"/>
      <c r="DT437" s="1186"/>
      <c r="DU437" s="1186"/>
      <c r="DV437" s="1186"/>
      <c r="DW437" s="1186"/>
      <c r="DX437" s="1186"/>
      <c r="DY437" s="1186"/>
      <c r="DZ437" s="1186"/>
      <c r="EA437" s="1186"/>
      <c r="EB437" s="1186"/>
      <c r="EC437" s="1186"/>
      <c r="ED437" s="1186"/>
      <c r="EE437" s="1186"/>
      <c r="EF437" s="1186"/>
      <c r="EG437" s="1186"/>
      <c r="EH437" s="1186"/>
      <c r="EI437" s="1186"/>
      <c r="EJ437" s="1186"/>
      <c r="EK437" s="1197"/>
      <c r="EL437" s="1198"/>
      <c r="EM437" s="1186"/>
      <c r="EN437" s="1186"/>
      <c r="EO437" s="1186"/>
      <c r="EP437" s="1186"/>
      <c r="EQ437" s="1186"/>
      <c r="ER437" s="1186"/>
      <c r="ES437" s="1186"/>
      <c r="ET437" s="1186"/>
      <c r="EU437" s="1186"/>
      <c r="EV437" s="1186"/>
      <c r="EW437" s="1186"/>
      <c r="EX437" s="1186"/>
      <c r="EY437" s="1186"/>
      <c r="EZ437" s="1186"/>
      <c r="FA437" s="1186"/>
      <c r="FB437" s="1186"/>
      <c r="FC437" s="1209"/>
      <c r="FD437" s="1186"/>
      <c r="FE437" s="1186"/>
      <c r="FF437" s="1186"/>
      <c r="FG437" s="1186"/>
      <c r="FH437" s="1186"/>
      <c r="FI437" s="1186"/>
      <c r="FJ437" s="1186"/>
      <c r="FK437" s="1186"/>
      <c r="FL437" s="1209"/>
      <c r="FM437" s="1186"/>
      <c r="FN437" s="1186"/>
      <c r="FO437" s="1186"/>
      <c r="FP437" s="1186"/>
      <c r="FQ437" s="1186"/>
      <c r="FR437" s="1186"/>
      <c r="FS437" s="1186"/>
      <c r="FT437" s="1186"/>
      <c r="FU437" s="1186"/>
      <c r="FV437" s="1186"/>
      <c r="FW437" s="1186"/>
      <c r="FX437" s="1186"/>
      <c r="FY437" s="1186"/>
      <c r="FZ437" s="1186"/>
      <c r="GA437" s="1186"/>
      <c r="GB437" s="1186"/>
      <c r="GC437" s="1186"/>
      <c r="GD437" s="1186"/>
      <c r="GE437" s="1186"/>
      <c r="GF437" s="1186"/>
      <c r="GG437" s="1186"/>
      <c r="GH437" s="1186"/>
      <c r="GI437" s="1186"/>
      <c r="GJ437" s="1186"/>
      <c r="GK437" s="1186"/>
      <c r="GL437" s="1186"/>
      <c r="GM437" s="1186"/>
      <c r="GN437" s="1186"/>
      <c r="GO437" s="1186"/>
      <c r="GP437" s="1186"/>
      <c r="GQ437" s="1186"/>
      <c r="GR437" s="1186"/>
      <c r="GS437" s="1186"/>
      <c r="GT437" s="1186"/>
      <c r="GU437" s="1186"/>
      <c r="GV437" s="1186"/>
      <c r="GW437" s="1186"/>
      <c r="GX437" s="1186"/>
      <c r="GY437" s="1218"/>
      <c r="GZ437" s="364">
        <f t="shared" ref="GZ437:GZ500" si="365">SUM(BW437:EK437)</f>
        <v>0</v>
      </c>
      <c r="HA437" s="365">
        <f t="shared" ref="HA437:HA445" si="366">SUM(EL437:GY437)</f>
        <v>0</v>
      </c>
      <c r="HB437" s="366">
        <f t="shared" si="352"/>
        <v>0</v>
      </c>
      <c r="HC437" s="366">
        <v>0</v>
      </c>
      <c r="HD437" s="365">
        <v>1660</v>
      </c>
      <c r="HE437" s="365">
        <v>1538</v>
      </c>
      <c r="HF437" s="54"/>
      <c r="HG437" s="708"/>
      <c r="HH437" s="708">
        <v>3.28</v>
      </c>
      <c r="HI437" s="709">
        <f t="shared" si="347"/>
        <v>0</v>
      </c>
      <c r="HJ437" s="710"/>
      <c r="HK437" s="710">
        <v>13.46</v>
      </c>
      <c r="HL437" s="738">
        <f t="shared" si="353"/>
        <v>0.387513651255916</v>
      </c>
      <c r="HM437" s="739"/>
      <c r="HN437" s="739"/>
      <c r="HO437" s="739">
        <v>13.46</v>
      </c>
      <c r="HP437" s="740">
        <f t="shared" si="364"/>
        <v>2732.38</v>
      </c>
      <c r="HQ437" s="738">
        <f t="shared" si="362"/>
        <v>0.387513651255916</v>
      </c>
      <c r="HR437" s="741"/>
      <c r="HS437" s="742">
        <v>44927</v>
      </c>
      <c r="HT437" s="739">
        <f ca="1" t="shared" si="354"/>
        <v>5</v>
      </c>
      <c r="HU437" s="739">
        <f ca="1" t="shared" si="355"/>
        <v>150</v>
      </c>
      <c r="HV437" s="739">
        <v>203</v>
      </c>
      <c r="HW437" s="739">
        <f t="shared" si="359"/>
        <v>0</v>
      </c>
      <c r="HX437" s="761">
        <f t="shared" si="350"/>
        <v>0</v>
      </c>
      <c r="HY437" s="739">
        <f ca="1" t="shared" si="351"/>
        <v>0</v>
      </c>
      <c r="HZ437" s="739">
        <f t="shared" si="363"/>
        <v>203</v>
      </c>
      <c r="IA437" s="739"/>
      <c r="IB437" s="739">
        <f ca="1" t="shared" si="334"/>
        <v>0</v>
      </c>
      <c r="IC437" s="769">
        <f ca="1" t="shared" si="335"/>
        <v>0</v>
      </c>
      <c r="ID437" s="769" t="e">
        <f ca="1" t="shared" si="336"/>
        <v>#DIV/0!</v>
      </c>
      <c r="IE437" s="739"/>
      <c r="IF437" s="739"/>
      <c r="IG437" s="739"/>
      <c r="IH437" s="739"/>
      <c r="II437" s="739"/>
      <c r="IJ437" s="739"/>
      <c r="IK437" s="739"/>
      <c r="IL437" s="743"/>
      <c r="IM437" s="743"/>
      <c r="IN437" s="743"/>
      <c r="IO437" s="743"/>
      <c r="IP437" s="743"/>
      <c r="IQ437" s="739"/>
      <c r="IR437" s="739"/>
      <c r="IS437" s="739"/>
      <c r="IT437" s="739"/>
      <c r="IU437" s="739"/>
      <c r="IV437" s="739"/>
      <c r="IW437" s="739"/>
      <c r="IX437" s="739"/>
      <c r="IY437" s="739"/>
      <c r="IZ437" s="739"/>
      <c r="JA437" s="739"/>
      <c r="JB437" s="743">
        <v>0</v>
      </c>
      <c r="JC437" s="743">
        <v>0</v>
      </c>
      <c r="JD437" s="743">
        <v>0</v>
      </c>
      <c r="JE437" s="743">
        <v>0</v>
      </c>
      <c r="JF437" s="743">
        <v>0</v>
      </c>
      <c r="JG437" s="739">
        <v>0</v>
      </c>
      <c r="JH437" s="739">
        <v>0</v>
      </c>
      <c r="JI437" s="739">
        <v>0</v>
      </c>
      <c r="JJ437" s="739">
        <v>0</v>
      </c>
      <c r="JK437" s="739">
        <v>0</v>
      </c>
      <c r="JL437" s="739">
        <v>0</v>
      </c>
      <c r="JM437" s="739">
        <v>0</v>
      </c>
      <c r="JN437" s="28">
        <f t="shared" si="356"/>
        <v>0</v>
      </c>
      <c r="JO437" s="28">
        <f t="shared" si="357"/>
        <v>0</v>
      </c>
      <c r="JP437" s="28"/>
      <c r="JQ437" s="28"/>
      <c r="JR437" s="28"/>
      <c r="JS437" s="28"/>
      <c r="JT437" s="28"/>
      <c r="JU437" s="28"/>
      <c r="JV437" s="28"/>
      <c r="JW437" s="28"/>
      <c r="JX437" s="28"/>
      <c r="JY437" s="28"/>
      <c r="JZ437" s="28"/>
      <c r="KA437" s="28"/>
      <c r="KB437" s="28"/>
      <c r="KC437" s="28"/>
      <c r="KD437" s="28"/>
      <c r="KE437" s="824"/>
    </row>
    <row r="438" s="786" customFormat="1" hidden="1" customHeight="1" spans="1:291">
      <c r="A438" s="847" t="s">
        <v>2306</v>
      </c>
      <c r="B438" s="343"/>
      <c r="C438" s="95" t="s">
        <v>2331</v>
      </c>
      <c r="D438" s="95" t="s">
        <v>2332</v>
      </c>
      <c r="E438" s="411"/>
      <c r="F438" s="1235" t="s">
        <v>2374</v>
      </c>
      <c r="G438" s="112" t="s">
        <v>819</v>
      </c>
      <c r="H438" s="1060" t="s">
        <v>983</v>
      </c>
      <c r="I438" s="99">
        <f t="shared" si="361"/>
        <v>0</v>
      </c>
      <c r="J438" s="1129">
        <v>7</v>
      </c>
      <c r="K438" s="1130">
        <f t="shared" si="343"/>
        <v>7</v>
      </c>
      <c r="L438" s="1131">
        <f t="shared" si="344"/>
        <v>7</v>
      </c>
      <c r="M438" s="1132"/>
      <c r="N438" s="1133"/>
      <c r="O438" s="1139"/>
      <c r="P438" s="1138">
        <f t="shared" si="345"/>
        <v>0</v>
      </c>
      <c r="Q438" s="1154">
        <f t="shared" si="358"/>
        <v>0</v>
      </c>
      <c r="R438" s="1156"/>
      <c r="S438" s="1156"/>
      <c r="T438" s="1156"/>
      <c r="U438" s="1156"/>
      <c r="V438" s="1156"/>
      <c r="W438" s="1156"/>
      <c r="X438" s="1156"/>
      <c r="Y438" s="1156"/>
      <c r="Z438" s="1156"/>
      <c r="AA438" s="1156"/>
      <c r="AB438" s="1167"/>
      <c r="AC438" s="1156"/>
      <c r="AD438" s="1156"/>
      <c r="AE438" s="1156"/>
      <c r="AF438" s="1156"/>
      <c r="AG438" s="1156"/>
      <c r="AH438" s="1156"/>
      <c r="AI438" s="1156"/>
      <c r="AJ438" s="1156"/>
      <c r="AK438" s="1156"/>
      <c r="AL438" s="1156"/>
      <c r="AM438" s="1156"/>
      <c r="AN438" s="1156"/>
      <c r="AO438" s="1156"/>
      <c r="AP438" s="1156"/>
      <c r="AQ438" s="1156"/>
      <c r="AR438" s="1156"/>
      <c r="AS438" s="1179"/>
      <c r="AT438" s="1177"/>
      <c r="AU438" s="1178"/>
      <c r="AV438" s="1178"/>
      <c r="AW438" s="1178"/>
      <c r="AX438" s="1178"/>
      <c r="AY438" s="1178"/>
      <c r="AZ438" s="1178"/>
      <c r="BA438" s="1178"/>
      <c r="BB438" s="1178"/>
      <c r="BC438" s="1178"/>
      <c r="BD438" s="1178"/>
      <c r="BE438" s="1178"/>
      <c r="BF438" s="1178"/>
      <c r="BG438" s="1178"/>
      <c r="BH438" s="1178"/>
      <c r="BI438" s="1178"/>
      <c r="BJ438" s="1178"/>
      <c r="BK438" s="1186"/>
      <c r="BL438" s="1187">
        <v>-7</v>
      </c>
      <c r="BM438" s="1187"/>
      <c r="BN438" s="1187"/>
      <c r="BO438" s="1187"/>
      <c r="BP438" s="1187"/>
      <c r="BQ438" s="1187"/>
      <c r="BR438" s="1187"/>
      <c r="BS438" s="1187"/>
      <c r="BT438" s="1187"/>
      <c r="BU438" s="1187"/>
      <c r="BV438" s="1191"/>
      <c r="BW438" s="1186"/>
      <c r="BX438" s="1186"/>
      <c r="BY438" s="1186"/>
      <c r="BZ438" s="1186"/>
      <c r="CA438" s="1186"/>
      <c r="CB438" s="1186"/>
      <c r="CC438" s="1186"/>
      <c r="CD438" s="1186"/>
      <c r="CE438" s="1186"/>
      <c r="CF438" s="1186"/>
      <c r="CG438" s="1186"/>
      <c r="CH438" s="1186"/>
      <c r="CI438" s="1186"/>
      <c r="CJ438" s="1186"/>
      <c r="CK438" s="1186"/>
      <c r="CL438" s="1186"/>
      <c r="CM438" s="1186"/>
      <c r="CN438" s="1186"/>
      <c r="CO438" s="1186"/>
      <c r="CP438" s="1186"/>
      <c r="CQ438" s="1186"/>
      <c r="CR438" s="1186"/>
      <c r="CS438" s="1186"/>
      <c r="CT438" s="1186"/>
      <c r="CU438" s="1186"/>
      <c r="CV438" s="1186"/>
      <c r="CW438" s="1186"/>
      <c r="CX438" s="1186"/>
      <c r="CY438" s="1186"/>
      <c r="CZ438" s="1186"/>
      <c r="DA438" s="1186"/>
      <c r="DB438" s="1186"/>
      <c r="DC438" s="1186"/>
      <c r="DD438" s="1186"/>
      <c r="DE438" s="1186"/>
      <c r="DF438" s="1186"/>
      <c r="DG438" s="1186"/>
      <c r="DH438" s="1186"/>
      <c r="DI438" s="1186"/>
      <c r="DJ438" s="1186"/>
      <c r="DK438" s="1186"/>
      <c r="DL438" s="1186"/>
      <c r="DM438" s="1186"/>
      <c r="DN438" s="1186"/>
      <c r="DO438" s="1186"/>
      <c r="DP438" s="1186"/>
      <c r="DQ438" s="1186"/>
      <c r="DR438" s="1186"/>
      <c r="DS438" s="1186"/>
      <c r="DT438" s="1186"/>
      <c r="DU438" s="1186"/>
      <c r="DV438" s="1186"/>
      <c r="DW438" s="1186"/>
      <c r="DX438" s="1186"/>
      <c r="DY438" s="1186"/>
      <c r="DZ438" s="1186"/>
      <c r="EA438" s="1186"/>
      <c r="EB438" s="1186"/>
      <c r="EC438" s="1186"/>
      <c r="ED438" s="1186"/>
      <c r="EE438" s="1186"/>
      <c r="EF438" s="1186"/>
      <c r="EG438" s="1186"/>
      <c r="EH438" s="1186"/>
      <c r="EI438" s="1186"/>
      <c r="EJ438" s="1186"/>
      <c r="EK438" s="1197"/>
      <c r="EL438" s="1198"/>
      <c r="EM438" s="1186"/>
      <c r="EN438" s="1186"/>
      <c r="EO438" s="1186"/>
      <c r="EP438" s="1186"/>
      <c r="EQ438" s="1186"/>
      <c r="ER438" s="1186"/>
      <c r="ES438" s="1186"/>
      <c r="ET438" s="1186"/>
      <c r="EU438" s="1186"/>
      <c r="EV438" s="1186"/>
      <c r="EW438" s="1186"/>
      <c r="EX438" s="1186"/>
      <c r="EY438" s="1186"/>
      <c r="EZ438" s="1186"/>
      <c r="FA438" s="1186"/>
      <c r="FB438" s="1186"/>
      <c r="FC438" s="1209"/>
      <c r="FD438" s="1186"/>
      <c r="FE438" s="1186"/>
      <c r="FF438" s="1186"/>
      <c r="FG438" s="1186"/>
      <c r="FH438" s="1186"/>
      <c r="FI438" s="1186"/>
      <c r="FJ438" s="1186"/>
      <c r="FK438" s="1186"/>
      <c r="FL438" s="1209"/>
      <c r="FM438" s="1186"/>
      <c r="FN438" s="1186"/>
      <c r="FO438" s="1186"/>
      <c r="FP438" s="1186"/>
      <c r="FQ438" s="1186"/>
      <c r="FR438" s="1186"/>
      <c r="FS438" s="1186"/>
      <c r="FT438" s="1186"/>
      <c r="FU438" s="1186"/>
      <c r="FV438" s="1186"/>
      <c r="FW438" s="1186"/>
      <c r="FX438" s="1186"/>
      <c r="FY438" s="1186"/>
      <c r="FZ438" s="1186"/>
      <c r="GA438" s="1186"/>
      <c r="GB438" s="1186"/>
      <c r="GC438" s="1186"/>
      <c r="GD438" s="1186"/>
      <c r="GE438" s="1186"/>
      <c r="GF438" s="1186"/>
      <c r="GG438" s="1186"/>
      <c r="GH438" s="1186"/>
      <c r="GI438" s="1186"/>
      <c r="GJ438" s="1186"/>
      <c r="GK438" s="1186"/>
      <c r="GL438" s="1186"/>
      <c r="GM438" s="1186"/>
      <c r="GN438" s="1186"/>
      <c r="GO438" s="1186"/>
      <c r="GP438" s="1186"/>
      <c r="GQ438" s="1186"/>
      <c r="GR438" s="1186"/>
      <c r="GS438" s="1186"/>
      <c r="GT438" s="1186"/>
      <c r="GU438" s="1186"/>
      <c r="GV438" s="1186"/>
      <c r="GW438" s="1186"/>
      <c r="GX438" s="1186"/>
      <c r="GY438" s="1218"/>
      <c r="GZ438" s="364">
        <f t="shared" si="365"/>
        <v>0</v>
      </c>
      <c r="HA438" s="365">
        <f t="shared" si="366"/>
        <v>0</v>
      </c>
      <c r="HB438" s="366">
        <f t="shared" si="352"/>
        <v>0</v>
      </c>
      <c r="HC438" s="366">
        <v>180</v>
      </c>
      <c r="HD438" s="365">
        <v>1520</v>
      </c>
      <c r="HE438" s="365">
        <v>1660</v>
      </c>
      <c r="HF438" s="54"/>
      <c r="HG438" s="708"/>
      <c r="HH438" s="708">
        <v>3.28</v>
      </c>
      <c r="HI438" s="709">
        <f t="shared" si="347"/>
        <v>0</v>
      </c>
      <c r="HJ438" s="710"/>
      <c r="HK438" s="710">
        <v>14.2</v>
      </c>
      <c r="HL438" s="738">
        <f t="shared" si="353"/>
        <v>0.353840553330906</v>
      </c>
      <c r="HM438" s="739"/>
      <c r="HN438" s="739"/>
      <c r="HO438" s="739">
        <v>14.2</v>
      </c>
      <c r="HP438" s="740">
        <f t="shared" si="364"/>
        <v>99.4</v>
      </c>
      <c r="HQ438" s="738">
        <f t="shared" si="362"/>
        <v>0.353840553330906</v>
      </c>
      <c r="HR438" s="741"/>
      <c r="HS438" s="742">
        <v>44927</v>
      </c>
      <c r="HT438" s="739">
        <f ca="1" t="shared" si="354"/>
        <v>5</v>
      </c>
      <c r="HU438" s="739">
        <f ca="1" t="shared" si="355"/>
        <v>150</v>
      </c>
      <c r="HV438" s="739">
        <v>7</v>
      </c>
      <c r="HW438" s="739">
        <f t="shared" si="359"/>
        <v>0</v>
      </c>
      <c r="HX438" s="761">
        <f t="shared" si="350"/>
        <v>0</v>
      </c>
      <c r="HY438" s="739">
        <f ca="1" t="shared" si="351"/>
        <v>0</v>
      </c>
      <c r="HZ438" s="739">
        <f t="shared" si="363"/>
        <v>7</v>
      </c>
      <c r="IA438" s="739"/>
      <c r="IB438" s="739">
        <f ca="1" t="shared" si="334"/>
        <v>0</v>
      </c>
      <c r="IC438" s="769">
        <f ca="1" t="shared" si="335"/>
        <v>0</v>
      </c>
      <c r="ID438" s="769" t="e">
        <f ca="1" t="shared" si="336"/>
        <v>#DIV/0!</v>
      </c>
      <c r="IE438" s="739"/>
      <c r="IF438" s="739"/>
      <c r="IG438" s="739"/>
      <c r="IH438" s="739"/>
      <c r="II438" s="739"/>
      <c r="IJ438" s="739"/>
      <c r="IK438" s="739"/>
      <c r="IL438" s="743"/>
      <c r="IM438" s="743"/>
      <c r="IN438" s="743"/>
      <c r="IO438" s="743"/>
      <c r="IP438" s="743"/>
      <c r="IQ438" s="739"/>
      <c r="IR438" s="739"/>
      <c r="IS438" s="739"/>
      <c r="IT438" s="739"/>
      <c r="IU438" s="739"/>
      <c r="IV438" s="739"/>
      <c r="IW438" s="739"/>
      <c r="IX438" s="739"/>
      <c r="IY438" s="739"/>
      <c r="IZ438" s="739"/>
      <c r="JA438" s="739"/>
      <c r="JB438" s="743">
        <v>0</v>
      </c>
      <c r="JC438" s="743">
        <v>0</v>
      </c>
      <c r="JD438" s="743">
        <v>0</v>
      </c>
      <c r="JE438" s="743">
        <v>0</v>
      </c>
      <c r="JF438" s="743">
        <v>0</v>
      </c>
      <c r="JG438" s="739">
        <v>0</v>
      </c>
      <c r="JH438" s="739">
        <v>0</v>
      </c>
      <c r="JI438" s="739">
        <v>0</v>
      </c>
      <c r="JJ438" s="739">
        <v>0</v>
      </c>
      <c r="JK438" s="739">
        <v>0</v>
      </c>
      <c r="JL438" s="739">
        <v>0</v>
      </c>
      <c r="JM438" s="739">
        <v>180</v>
      </c>
      <c r="JN438" s="28">
        <f t="shared" si="356"/>
        <v>180</v>
      </c>
      <c r="JO438" s="28">
        <f t="shared" si="357"/>
        <v>0</v>
      </c>
      <c r="JP438" s="28"/>
      <c r="JQ438" s="28"/>
      <c r="JR438" s="28"/>
      <c r="JS438" s="28"/>
      <c r="JT438" s="28"/>
      <c r="JU438" s="28"/>
      <c r="JV438" s="28"/>
      <c r="JW438" s="28"/>
      <c r="JX438" s="28"/>
      <c r="JY438" s="28"/>
      <c r="JZ438" s="28"/>
      <c r="KA438" s="28"/>
      <c r="KB438" s="28"/>
      <c r="KC438" s="28"/>
      <c r="KD438" s="28"/>
      <c r="KE438" s="824"/>
    </row>
    <row r="439" s="786" customFormat="1" hidden="1" customHeight="1" spans="1:291">
      <c r="A439" s="847" t="s">
        <v>2306</v>
      </c>
      <c r="B439" s="343"/>
      <c r="C439" s="95" t="s">
        <v>2331</v>
      </c>
      <c r="D439" s="95" t="s">
        <v>2332</v>
      </c>
      <c r="E439" s="411"/>
      <c r="F439" s="1235" t="s">
        <v>2375</v>
      </c>
      <c r="G439" s="112" t="s">
        <v>966</v>
      </c>
      <c r="H439" s="1060" t="s">
        <v>985</v>
      </c>
      <c r="I439" s="99">
        <f t="shared" si="361"/>
        <v>0</v>
      </c>
      <c r="J439" s="1129">
        <v>8</v>
      </c>
      <c r="K439" s="1130">
        <f t="shared" si="343"/>
        <v>8</v>
      </c>
      <c r="L439" s="1131">
        <f t="shared" si="344"/>
        <v>8</v>
      </c>
      <c r="M439" s="1132"/>
      <c r="N439" s="1133"/>
      <c r="O439" s="1139"/>
      <c r="P439" s="1138">
        <f t="shared" si="345"/>
        <v>0</v>
      </c>
      <c r="Q439" s="1154">
        <f t="shared" si="358"/>
        <v>0</v>
      </c>
      <c r="R439" s="1156"/>
      <c r="S439" s="1156"/>
      <c r="T439" s="1156"/>
      <c r="U439" s="1156"/>
      <c r="V439" s="1156"/>
      <c r="W439" s="1156"/>
      <c r="X439" s="1156"/>
      <c r="Y439" s="1156"/>
      <c r="Z439" s="1156"/>
      <c r="AA439" s="1156"/>
      <c r="AB439" s="1167"/>
      <c r="AC439" s="1156"/>
      <c r="AD439" s="1156"/>
      <c r="AE439" s="1156"/>
      <c r="AF439" s="1156"/>
      <c r="AG439" s="1156"/>
      <c r="AH439" s="1156"/>
      <c r="AI439" s="1156"/>
      <c r="AJ439" s="1156"/>
      <c r="AK439" s="1156"/>
      <c r="AL439" s="1156"/>
      <c r="AM439" s="1156"/>
      <c r="AN439" s="1156"/>
      <c r="AO439" s="1156"/>
      <c r="AP439" s="1156"/>
      <c r="AQ439" s="1156"/>
      <c r="AR439" s="1156"/>
      <c r="AS439" s="1179"/>
      <c r="AT439" s="1177"/>
      <c r="AU439" s="1178"/>
      <c r="AV439" s="1178"/>
      <c r="AW439" s="1178"/>
      <c r="AX439" s="1178"/>
      <c r="AY439" s="1178"/>
      <c r="AZ439" s="1178"/>
      <c r="BA439" s="1178"/>
      <c r="BB439" s="1178"/>
      <c r="BC439" s="1178"/>
      <c r="BD439" s="1178"/>
      <c r="BE439" s="1178"/>
      <c r="BF439" s="1178"/>
      <c r="BG439" s="1178"/>
      <c r="BH439" s="1178"/>
      <c r="BI439" s="1178"/>
      <c r="BJ439" s="1178"/>
      <c r="BK439" s="1186"/>
      <c r="BL439" s="1187">
        <v>-8</v>
      </c>
      <c r="BM439" s="1187"/>
      <c r="BN439" s="1187"/>
      <c r="BO439" s="1187"/>
      <c r="BP439" s="1187"/>
      <c r="BQ439" s="1187"/>
      <c r="BR439" s="1187"/>
      <c r="BS439" s="1187"/>
      <c r="BT439" s="1187"/>
      <c r="BU439" s="1187"/>
      <c r="BV439" s="1191"/>
      <c r="BW439" s="1186"/>
      <c r="BX439" s="1186"/>
      <c r="BY439" s="1186"/>
      <c r="BZ439" s="1186"/>
      <c r="CA439" s="1186"/>
      <c r="CB439" s="1186"/>
      <c r="CC439" s="1186"/>
      <c r="CD439" s="1186"/>
      <c r="CE439" s="1186"/>
      <c r="CF439" s="1186"/>
      <c r="CG439" s="1186"/>
      <c r="CH439" s="1186"/>
      <c r="CI439" s="1186"/>
      <c r="CJ439" s="1186"/>
      <c r="CK439" s="1186"/>
      <c r="CL439" s="1186"/>
      <c r="CM439" s="1186"/>
      <c r="CN439" s="1186"/>
      <c r="CO439" s="1186"/>
      <c r="CP439" s="1186"/>
      <c r="CQ439" s="1186"/>
      <c r="CR439" s="1186"/>
      <c r="CS439" s="1186"/>
      <c r="CT439" s="1186"/>
      <c r="CU439" s="1186"/>
      <c r="CV439" s="1186"/>
      <c r="CW439" s="1186"/>
      <c r="CX439" s="1186"/>
      <c r="CY439" s="1186"/>
      <c r="CZ439" s="1186"/>
      <c r="DA439" s="1186"/>
      <c r="DB439" s="1186"/>
      <c r="DC439" s="1186"/>
      <c r="DD439" s="1186"/>
      <c r="DE439" s="1186"/>
      <c r="DF439" s="1186"/>
      <c r="DG439" s="1186"/>
      <c r="DH439" s="1186"/>
      <c r="DI439" s="1186"/>
      <c r="DJ439" s="1186"/>
      <c r="DK439" s="1186"/>
      <c r="DL439" s="1186"/>
      <c r="DM439" s="1186"/>
      <c r="DN439" s="1186"/>
      <c r="DO439" s="1186"/>
      <c r="DP439" s="1186"/>
      <c r="DQ439" s="1186"/>
      <c r="DR439" s="1186"/>
      <c r="DS439" s="1186"/>
      <c r="DT439" s="1186"/>
      <c r="DU439" s="1186"/>
      <c r="DV439" s="1186"/>
      <c r="DW439" s="1186"/>
      <c r="DX439" s="1186"/>
      <c r="DY439" s="1186"/>
      <c r="DZ439" s="1186"/>
      <c r="EA439" s="1186"/>
      <c r="EB439" s="1186"/>
      <c r="EC439" s="1186"/>
      <c r="ED439" s="1186"/>
      <c r="EE439" s="1186"/>
      <c r="EF439" s="1186"/>
      <c r="EG439" s="1186"/>
      <c r="EH439" s="1186"/>
      <c r="EI439" s="1186"/>
      <c r="EJ439" s="1186"/>
      <c r="EK439" s="1197"/>
      <c r="EL439" s="1198"/>
      <c r="EM439" s="1186"/>
      <c r="EN439" s="1186"/>
      <c r="EO439" s="1186"/>
      <c r="EP439" s="1186"/>
      <c r="EQ439" s="1186"/>
      <c r="ER439" s="1186"/>
      <c r="ES439" s="1186"/>
      <c r="ET439" s="1186"/>
      <c r="EU439" s="1186"/>
      <c r="EV439" s="1186"/>
      <c r="EW439" s="1186"/>
      <c r="EX439" s="1186"/>
      <c r="EY439" s="1186"/>
      <c r="EZ439" s="1186"/>
      <c r="FA439" s="1186"/>
      <c r="FB439" s="1186"/>
      <c r="FC439" s="1209"/>
      <c r="FD439" s="1186"/>
      <c r="FE439" s="1186"/>
      <c r="FF439" s="1186"/>
      <c r="FG439" s="1186"/>
      <c r="FH439" s="1186"/>
      <c r="FI439" s="1186"/>
      <c r="FJ439" s="1186"/>
      <c r="FK439" s="1186"/>
      <c r="FL439" s="1209"/>
      <c r="FM439" s="1186"/>
      <c r="FN439" s="1186"/>
      <c r="FO439" s="1186"/>
      <c r="FP439" s="1186"/>
      <c r="FQ439" s="1186"/>
      <c r="FR439" s="1186"/>
      <c r="FS439" s="1186"/>
      <c r="FT439" s="1186"/>
      <c r="FU439" s="1186"/>
      <c r="FV439" s="1186"/>
      <c r="FW439" s="1186"/>
      <c r="FX439" s="1186"/>
      <c r="FY439" s="1186"/>
      <c r="FZ439" s="1186"/>
      <c r="GA439" s="1186"/>
      <c r="GB439" s="1186"/>
      <c r="GC439" s="1186"/>
      <c r="GD439" s="1186"/>
      <c r="GE439" s="1186"/>
      <c r="GF439" s="1186"/>
      <c r="GG439" s="1186"/>
      <c r="GH439" s="1186"/>
      <c r="GI439" s="1186"/>
      <c r="GJ439" s="1186"/>
      <c r="GK439" s="1186"/>
      <c r="GL439" s="1186"/>
      <c r="GM439" s="1186"/>
      <c r="GN439" s="1186"/>
      <c r="GO439" s="1186"/>
      <c r="GP439" s="1186"/>
      <c r="GQ439" s="1186"/>
      <c r="GR439" s="1186"/>
      <c r="GS439" s="1186"/>
      <c r="GT439" s="1186"/>
      <c r="GU439" s="1186"/>
      <c r="GV439" s="1186"/>
      <c r="GW439" s="1186"/>
      <c r="GX439" s="1186"/>
      <c r="GY439" s="1218"/>
      <c r="GZ439" s="364">
        <f t="shared" si="365"/>
        <v>0</v>
      </c>
      <c r="HA439" s="365">
        <f t="shared" si="366"/>
        <v>0</v>
      </c>
      <c r="HB439" s="366">
        <f t="shared" si="352"/>
        <v>0</v>
      </c>
      <c r="HC439" s="366">
        <v>130</v>
      </c>
      <c r="HD439" s="365">
        <v>1950</v>
      </c>
      <c r="HE439" s="365">
        <v>1774</v>
      </c>
      <c r="HF439" s="54"/>
      <c r="HG439" s="708"/>
      <c r="HH439" s="708">
        <v>2.52</v>
      </c>
      <c r="HI439" s="709">
        <f t="shared" si="347"/>
        <v>0</v>
      </c>
      <c r="HJ439" s="710"/>
      <c r="HK439" s="710">
        <v>13.94</v>
      </c>
      <c r="HL439" s="738">
        <f t="shared" si="353"/>
        <v>0.174366263918503</v>
      </c>
      <c r="HM439" s="739"/>
      <c r="HN439" s="739"/>
      <c r="HO439" s="739">
        <v>13.94</v>
      </c>
      <c r="HP439" s="740">
        <f t="shared" si="364"/>
        <v>111.52</v>
      </c>
      <c r="HQ439" s="738">
        <f t="shared" si="362"/>
        <v>0.174366263918503</v>
      </c>
      <c r="HR439" s="741"/>
      <c r="HS439" s="742">
        <v>44927</v>
      </c>
      <c r="HT439" s="739">
        <f ca="1" t="shared" si="354"/>
        <v>5</v>
      </c>
      <c r="HU439" s="739">
        <f ca="1" t="shared" si="355"/>
        <v>150</v>
      </c>
      <c r="HV439" s="739">
        <v>8</v>
      </c>
      <c r="HW439" s="739">
        <f t="shared" si="359"/>
        <v>0</v>
      </c>
      <c r="HX439" s="761">
        <f t="shared" si="350"/>
        <v>0</v>
      </c>
      <c r="HY439" s="739">
        <f ca="1" t="shared" si="351"/>
        <v>0</v>
      </c>
      <c r="HZ439" s="739">
        <f t="shared" si="363"/>
        <v>8</v>
      </c>
      <c r="IA439" s="739"/>
      <c r="IB439" s="739">
        <f ca="1" t="shared" si="334"/>
        <v>0</v>
      </c>
      <c r="IC439" s="769">
        <f ca="1" t="shared" si="335"/>
        <v>0</v>
      </c>
      <c r="ID439" s="769" t="e">
        <f ca="1" t="shared" si="336"/>
        <v>#DIV/0!</v>
      </c>
      <c r="IE439" s="739"/>
      <c r="IF439" s="739"/>
      <c r="IG439" s="739"/>
      <c r="IH439" s="739"/>
      <c r="II439" s="739"/>
      <c r="IJ439" s="739"/>
      <c r="IK439" s="739"/>
      <c r="IL439" s="743"/>
      <c r="IM439" s="743"/>
      <c r="IN439" s="743"/>
      <c r="IO439" s="743"/>
      <c r="IP439" s="743"/>
      <c r="IQ439" s="739"/>
      <c r="IR439" s="739"/>
      <c r="IS439" s="739"/>
      <c r="IT439" s="739"/>
      <c r="IU439" s="739"/>
      <c r="IV439" s="739"/>
      <c r="IW439" s="739"/>
      <c r="IX439" s="739"/>
      <c r="IY439" s="739"/>
      <c r="IZ439" s="739"/>
      <c r="JA439" s="739"/>
      <c r="JB439" s="743">
        <v>0</v>
      </c>
      <c r="JC439" s="743">
        <v>0</v>
      </c>
      <c r="JD439" s="743">
        <v>0</v>
      </c>
      <c r="JE439" s="743">
        <v>0</v>
      </c>
      <c r="JF439" s="743">
        <v>0</v>
      </c>
      <c r="JG439" s="739">
        <v>0</v>
      </c>
      <c r="JH439" s="739">
        <v>0</v>
      </c>
      <c r="JI439" s="739">
        <v>0</v>
      </c>
      <c r="JJ439" s="739">
        <v>0</v>
      </c>
      <c r="JK439" s="739">
        <v>0</v>
      </c>
      <c r="JL439" s="739">
        <v>0</v>
      </c>
      <c r="JM439" s="739">
        <v>130</v>
      </c>
      <c r="JN439" s="28">
        <f t="shared" si="356"/>
        <v>130</v>
      </c>
      <c r="JO439" s="28">
        <f t="shared" si="357"/>
        <v>0</v>
      </c>
      <c r="JP439" s="28"/>
      <c r="JQ439" s="28"/>
      <c r="JR439" s="28"/>
      <c r="JS439" s="28"/>
      <c r="JT439" s="28"/>
      <c r="JU439" s="28"/>
      <c r="JV439" s="28"/>
      <c r="JW439" s="28"/>
      <c r="JX439" s="28"/>
      <c r="JY439" s="28"/>
      <c r="JZ439" s="28"/>
      <c r="KA439" s="28"/>
      <c r="KB439" s="28"/>
      <c r="KC439" s="28"/>
      <c r="KD439" s="28"/>
      <c r="KE439" s="824"/>
    </row>
    <row r="440" s="786" customFormat="1" hidden="1" customHeight="1" spans="1:291">
      <c r="A440" s="847" t="s">
        <v>2306</v>
      </c>
      <c r="B440" s="343"/>
      <c r="C440" s="95" t="s">
        <v>2331</v>
      </c>
      <c r="D440" s="95" t="s">
        <v>2332</v>
      </c>
      <c r="E440" s="411"/>
      <c r="F440" s="1235" t="s">
        <v>2376</v>
      </c>
      <c r="G440" s="112" t="s">
        <v>813</v>
      </c>
      <c r="H440" s="1060" t="s">
        <v>987</v>
      </c>
      <c r="I440" s="99">
        <f t="shared" si="361"/>
        <v>0</v>
      </c>
      <c r="J440" s="1129">
        <v>136</v>
      </c>
      <c r="K440" s="1130">
        <f t="shared" si="343"/>
        <v>136</v>
      </c>
      <c r="L440" s="1131">
        <f t="shared" si="344"/>
        <v>136</v>
      </c>
      <c r="M440" s="1132"/>
      <c r="N440" s="1133"/>
      <c r="O440" s="1139"/>
      <c r="P440" s="1138">
        <f t="shared" ref="P440:P502" si="367">SUM(R440:AA440)</f>
        <v>0</v>
      </c>
      <c r="Q440" s="1154">
        <f t="shared" si="358"/>
        <v>0</v>
      </c>
      <c r="R440" s="1156"/>
      <c r="S440" s="1156"/>
      <c r="T440" s="1156"/>
      <c r="U440" s="1156"/>
      <c r="V440" s="1156"/>
      <c r="W440" s="1156"/>
      <c r="X440" s="1156"/>
      <c r="Y440" s="1156"/>
      <c r="Z440" s="1156"/>
      <c r="AA440" s="1156"/>
      <c r="AB440" s="1167"/>
      <c r="AC440" s="1156"/>
      <c r="AD440" s="1156"/>
      <c r="AE440" s="1156"/>
      <c r="AF440" s="1156"/>
      <c r="AG440" s="1156"/>
      <c r="AH440" s="1156"/>
      <c r="AI440" s="1156"/>
      <c r="AJ440" s="1156"/>
      <c r="AK440" s="1156"/>
      <c r="AL440" s="1156"/>
      <c r="AM440" s="1156"/>
      <c r="AN440" s="1156"/>
      <c r="AO440" s="1156"/>
      <c r="AP440" s="1156"/>
      <c r="AQ440" s="1156"/>
      <c r="AR440" s="1156"/>
      <c r="AS440" s="1179"/>
      <c r="AT440" s="1177"/>
      <c r="AU440" s="1178"/>
      <c r="AV440" s="1178"/>
      <c r="AW440" s="1178"/>
      <c r="AX440" s="1178"/>
      <c r="AY440" s="1178"/>
      <c r="AZ440" s="1178"/>
      <c r="BA440" s="1178"/>
      <c r="BB440" s="1178"/>
      <c r="BC440" s="1178"/>
      <c r="BD440" s="1178"/>
      <c r="BE440" s="1178"/>
      <c r="BF440" s="1178"/>
      <c r="BG440" s="1178"/>
      <c r="BH440" s="1178"/>
      <c r="BI440" s="1178"/>
      <c r="BJ440" s="1178"/>
      <c r="BK440" s="1186"/>
      <c r="BL440" s="1187">
        <v>-136</v>
      </c>
      <c r="BM440" s="1187"/>
      <c r="BN440" s="1187"/>
      <c r="BO440" s="1187"/>
      <c r="BP440" s="1187"/>
      <c r="BQ440" s="1187"/>
      <c r="BR440" s="1187"/>
      <c r="BS440" s="1187"/>
      <c r="BT440" s="1187"/>
      <c r="BU440" s="1187"/>
      <c r="BV440" s="1191"/>
      <c r="BW440" s="1186"/>
      <c r="BX440" s="1186"/>
      <c r="BY440" s="1186"/>
      <c r="BZ440" s="1186"/>
      <c r="CA440" s="1186"/>
      <c r="CB440" s="1186"/>
      <c r="CC440" s="1186"/>
      <c r="CD440" s="1186"/>
      <c r="CE440" s="1186"/>
      <c r="CF440" s="1186"/>
      <c r="CG440" s="1186"/>
      <c r="CH440" s="1186"/>
      <c r="CI440" s="1186"/>
      <c r="CJ440" s="1186"/>
      <c r="CK440" s="1186"/>
      <c r="CL440" s="1186"/>
      <c r="CM440" s="1186"/>
      <c r="CN440" s="1186"/>
      <c r="CO440" s="1186"/>
      <c r="CP440" s="1186"/>
      <c r="CQ440" s="1186"/>
      <c r="CR440" s="1186"/>
      <c r="CS440" s="1186"/>
      <c r="CT440" s="1186"/>
      <c r="CU440" s="1186"/>
      <c r="CV440" s="1186"/>
      <c r="CW440" s="1186"/>
      <c r="CX440" s="1186"/>
      <c r="CY440" s="1186"/>
      <c r="CZ440" s="1186"/>
      <c r="DA440" s="1186"/>
      <c r="DB440" s="1186"/>
      <c r="DC440" s="1186"/>
      <c r="DD440" s="1186"/>
      <c r="DE440" s="1186"/>
      <c r="DF440" s="1186"/>
      <c r="DG440" s="1186"/>
      <c r="DH440" s="1186"/>
      <c r="DI440" s="1186"/>
      <c r="DJ440" s="1186"/>
      <c r="DK440" s="1186"/>
      <c r="DL440" s="1186"/>
      <c r="DM440" s="1186"/>
      <c r="DN440" s="1186"/>
      <c r="DO440" s="1186"/>
      <c r="DP440" s="1186"/>
      <c r="DQ440" s="1186"/>
      <c r="DR440" s="1186"/>
      <c r="DS440" s="1186"/>
      <c r="DT440" s="1186"/>
      <c r="DU440" s="1186"/>
      <c r="DV440" s="1186"/>
      <c r="DW440" s="1186"/>
      <c r="DX440" s="1186"/>
      <c r="DY440" s="1186"/>
      <c r="DZ440" s="1186"/>
      <c r="EA440" s="1186"/>
      <c r="EB440" s="1186"/>
      <c r="EC440" s="1186"/>
      <c r="ED440" s="1186"/>
      <c r="EE440" s="1186"/>
      <c r="EF440" s="1186"/>
      <c r="EG440" s="1186"/>
      <c r="EH440" s="1186"/>
      <c r="EI440" s="1186"/>
      <c r="EJ440" s="1186"/>
      <c r="EK440" s="1197"/>
      <c r="EL440" s="1198"/>
      <c r="EM440" s="1186"/>
      <c r="EN440" s="1186"/>
      <c r="EO440" s="1186"/>
      <c r="EP440" s="1186"/>
      <c r="EQ440" s="1186"/>
      <c r="ER440" s="1186"/>
      <c r="ES440" s="1186"/>
      <c r="ET440" s="1186"/>
      <c r="EU440" s="1186"/>
      <c r="EV440" s="1186"/>
      <c r="EW440" s="1186"/>
      <c r="EX440" s="1186"/>
      <c r="EY440" s="1186"/>
      <c r="EZ440" s="1186"/>
      <c r="FA440" s="1186"/>
      <c r="FB440" s="1186"/>
      <c r="FC440" s="1209"/>
      <c r="FD440" s="1186"/>
      <c r="FE440" s="1186"/>
      <c r="FF440" s="1186"/>
      <c r="FG440" s="1186"/>
      <c r="FH440" s="1186"/>
      <c r="FI440" s="1186"/>
      <c r="FJ440" s="1186"/>
      <c r="FK440" s="1186"/>
      <c r="FL440" s="1209"/>
      <c r="FM440" s="1186"/>
      <c r="FN440" s="1186"/>
      <c r="FO440" s="1186"/>
      <c r="FP440" s="1186"/>
      <c r="FQ440" s="1186"/>
      <c r="FR440" s="1186"/>
      <c r="FS440" s="1186"/>
      <c r="FT440" s="1186"/>
      <c r="FU440" s="1186"/>
      <c r="FV440" s="1186"/>
      <c r="FW440" s="1186"/>
      <c r="FX440" s="1186"/>
      <c r="FY440" s="1186"/>
      <c r="FZ440" s="1186"/>
      <c r="GA440" s="1186"/>
      <c r="GB440" s="1186"/>
      <c r="GC440" s="1186"/>
      <c r="GD440" s="1186"/>
      <c r="GE440" s="1186"/>
      <c r="GF440" s="1186"/>
      <c r="GG440" s="1186"/>
      <c r="GH440" s="1186"/>
      <c r="GI440" s="1186"/>
      <c r="GJ440" s="1186"/>
      <c r="GK440" s="1186"/>
      <c r="GL440" s="1186"/>
      <c r="GM440" s="1186"/>
      <c r="GN440" s="1186"/>
      <c r="GO440" s="1186"/>
      <c r="GP440" s="1186"/>
      <c r="GQ440" s="1186"/>
      <c r="GR440" s="1186"/>
      <c r="GS440" s="1186"/>
      <c r="GT440" s="1186"/>
      <c r="GU440" s="1186"/>
      <c r="GV440" s="1186"/>
      <c r="GW440" s="1186"/>
      <c r="GX440" s="1186"/>
      <c r="GY440" s="1218"/>
      <c r="GZ440" s="364">
        <f t="shared" si="365"/>
        <v>0</v>
      </c>
      <c r="HA440" s="365">
        <f t="shared" si="366"/>
        <v>0</v>
      </c>
      <c r="HB440" s="366">
        <f t="shared" si="352"/>
        <v>0</v>
      </c>
      <c r="HC440" s="366">
        <v>0</v>
      </c>
      <c r="HD440" s="365">
        <v>0</v>
      </c>
      <c r="HE440" s="365">
        <v>82</v>
      </c>
      <c r="HF440" s="54"/>
      <c r="HG440" s="708"/>
      <c r="HH440" s="708">
        <v>4.04</v>
      </c>
      <c r="HI440" s="709">
        <f t="shared" si="347"/>
        <v>0</v>
      </c>
      <c r="HJ440" s="710"/>
      <c r="HK440" s="710">
        <v>16.36</v>
      </c>
      <c r="HL440" s="738">
        <f t="shared" si="353"/>
        <v>0.395596276045515</v>
      </c>
      <c r="HM440" s="739"/>
      <c r="HN440" s="739"/>
      <c r="HO440" s="739">
        <v>16.36</v>
      </c>
      <c r="HP440" s="740">
        <f t="shared" si="364"/>
        <v>2224.96</v>
      </c>
      <c r="HQ440" s="738">
        <f t="shared" si="362"/>
        <v>0.395596276045515</v>
      </c>
      <c r="HR440" s="741"/>
      <c r="HS440" s="742">
        <v>44927</v>
      </c>
      <c r="HT440" s="739">
        <f ca="1" t="shared" si="354"/>
        <v>5</v>
      </c>
      <c r="HU440" s="739">
        <f ca="1" t="shared" si="355"/>
        <v>150</v>
      </c>
      <c r="HV440" s="739">
        <v>136</v>
      </c>
      <c r="HW440" s="739">
        <f t="shared" si="359"/>
        <v>0</v>
      </c>
      <c r="HX440" s="761">
        <f t="shared" si="350"/>
        <v>0</v>
      </c>
      <c r="HY440" s="739">
        <f ca="1" t="shared" si="351"/>
        <v>0</v>
      </c>
      <c r="HZ440" s="739">
        <f t="shared" si="363"/>
        <v>136</v>
      </c>
      <c r="IA440" s="739"/>
      <c r="IB440" s="739">
        <f ca="1" t="shared" si="334"/>
        <v>0</v>
      </c>
      <c r="IC440" s="769">
        <f ca="1" t="shared" si="335"/>
        <v>0</v>
      </c>
      <c r="ID440" s="769" t="e">
        <f ca="1" t="shared" si="336"/>
        <v>#DIV/0!</v>
      </c>
      <c r="IE440" s="739"/>
      <c r="IF440" s="739"/>
      <c r="IG440" s="739"/>
      <c r="IH440" s="739"/>
      <c r="II440" s="739"/>
      <c r="IJ440" s="739"/>
      <c r="IK440" s="739"/>
      <c r="IL440" s="743"/>
      <c r="IM440" s="743"/>
      <c r="IN440" s="743"/>
      <c r="IO440" s="743"/>
      <c r="IP440" s="743"/>
      <c r="IQ440" s="739"/>
      <c r="IR440" s="739"/>
      <c r="IS440" s="739"/>
      <c r="IT440" s="739"/>
      <c r="IU440" s="739"/>
      <c r="IV440" s="739"/>
      <c r="IW440" s="739"/>
      <c r="IX440" s="739"/>
      <c r="IY440" s="739"/>
      <c r="IZ440" s="739"/>
      <c r="JA440" s="739"/>
      <c r="JB440" s="743">
        <v>0</v>
      </c>
      <c r="JC440" s="743">
        <v>0</v>
      </c>
      <c r="JD440" s="743">
        <v>0</v>
      </c>
      <c r="JE440" s="743">
        <v>0</v>
      </c>
      <c r="JF440" s="743">
        <v>0</v>
      </c>
      <c r="JG440" s="739">
        <v>0</v>
      </c>
      <c r="JH440" s="739">
        <v>0</v>
      </c>
      <c r="JI440" s="739">
        <v>0</v>
      </c>
      <c r="JJ440" s="739">
        <v>0</v>
      </c>
      <c r="JK440" s="739">
        <v>0</v>
      </c>
      <c r="JL440" s="739">
        <v>0</v>
      </c>
      <c r="JM440" s="739">
        <v>0</v>
      </c>
      <c r="JN440" s="28">
        <f t="shared" si="356"/>
        <v>0</v>
      </c>
      <c r="JO440" s="28">
        <f t="shared" si="357"/>
        <v>0</v>
      </c>
      <c r="JP440" s="28"/>
      <c r="JQ440" s="28"/>
      <c r="JR440" s="28"/>
      <c r="JS440" s="28"/>
      <c r="JT440" s="28"/>
      <c r="JU440" s="28"/>
      <c r="JV440" s="28"/>
      <c r="JW440" s="28"/>
      <c r="JX440" s="28"/>
      <c r="JY440" s="28"/>
      <c r="JZ440" s="28"/>
      <c r="KA440" s="28"/>
      <c r="KB440" s="28"/>
      <c r="KC440" s="28"/>
      <c r="KD440" s="28"/>
      <c r="KE440" s="824"/>
    </row>
    <row r="441" s="786" customFormat="1" hidden="1" customHeight="1" spans="1:291">
      <c r="A441" s="847" t="s">
        <v>2306</v>
      </c>
      <c r="B441" s="343"/>
      <c r="C441" s="95" t="s">
        <v>2331</v>
      </c>
      <c r="D441" s="95" t="s">
        <v>2332</v>
      </c>
      <c r="E441" s="411"/>
      <c r="F441" s="1235" t="s">
        <v>2377</v>
      </c>
      <c r="G441" s="112" t="s">
        <v>969</v>
      </c>
      <c r="H441" s="1060" t="s">
        <v>989</v>
      </c>
      <c r="I441" s="99">
        <f t="shared" si="361"/>
        <v>0</v>
      </c>
      <c r="J441" s="1129">
        <v>0</v>
      </c>
      <c r="K441" s="1130">
        <f t="shared" si="343"/>
        <v>0</v>
      </c>
      <c r="L441" s="1131">
        <f t="shared" si="344"/>
        <v>0</v>
      </c>
      <c r="M441" s="1132"/>
      <c r="N441" s="1133"/>
      <c r="O441" s="1139"/>
      <c r="P441" s="1138">
        <f t="shared" si="367"/>
        <v>0</v>
      </c>
      <c r="Q441" s="1154">
        <f t="shared" si="358"/>
        <v>0</v>
      </c>
      <c r="R441" s="1156"/>
      <c r="S441" s="1156"/>
      <c r="T441" s="1156"/>
      <c r="U441" s="1156"/>
      <c r="V441" s="1156"/>
      <c r="W441" s="1156"/>
      <c r="X441" s="1156"/>
      <c r="Y441" s="1156"/>
      <c r="Z441" s="1156"/>
      <c r="AA441" s="1156"/>
      <c r="AB441" s="1167"/>
      <c r="AC441" s="1156"/>
      <c r="AD441" s="1156"/>
      <c r="AE441" s="1156"/>
      <c r="AF441" s="1156"/>
      <c r="AG441" s="1156"/>
      <c r="AH441" s="1156"/>
      <c r="AI441" s="1156"/>
      <c r="AJ441" s="1156"/>
      <c r="AK441" s="1156"/>
      <c r="AL441" s="1156"/>
      <c r="AM441" s="1156"/>
      <c r="AN441" s="1156"/>
      <c r="AO441" s="1156"/>
      <c r="AP441" s="1156"/>
      <c r="AQ441" s="1156"/>
      <c r="AR441" s="1156"/>
      <c r="AS441" s="1179"/>
      <c r="AT441" s="1177"/>
      <c r="AU441" s="1178"/>
      <c r="AV441" s="1178"/>
      <c r="AW441" s="1178"/>
      <c r="AX441" s="1178"/>
      <c r="AY441" s="1178"/>
      <c r="AZ441" s="1178"/>
      <c r="BA441" s="1178"/>
      <c r="BB441" s="1178"/>
      <c r="BC441" s="1178"/>
      <c r="BD441" s="1178"/>
      <c r="BE441" s="1178"/>
      <c r="BF441" s="1178"/>
      <c r="BG441" s="1178"/>
      <c r="BH441" s="1178"/>
      <c r="BI441" s="1178"/>
      <c r="BJ441" s="1178"/>
      <c r="BK441" s="1186"/>
      <c r="BL441" s="1187"/>
      <c r="BM441" s="1187"/>
      <c r="BN441" s="1187"/>
      <c r="BO441" s="1187"/>
      <c r="BP441" s="1187"/>
      <c r="BQ441" s="1187"/>
      <c r="BR441" s="1187"/>
      <c r="BS441" s="1187"/>
      <c r="BT441" s="1187"/>
      <c r="BU441" s="1187"/>
      <c r="BV441" s="1191"/>
      <c r="BW441" s="1186"/>
      <c r="BX441" s="1186"/>
      <c r="BY441" s="1186"/>
      <c r="BZ441" s="1186"/>
      <c r="CA441" s="1186"/>
      <c r="CB441" s="1186"/>
      <c r="CC441" s="1186"/>
      <c r="CD441" s="1186"/>
      <c r="CE441" s="1186"/>
      <c r="CF441" s="1186"/>
      <c r="CG441" s="1186"/>
      <c r="CH441" s="1186"/>
      <c r="CI441" s="1186"/>
      <c r="CJ441" s="1186"/>
      <c r="CK441" s="1186"/>
      <c r="CL441" s="1186"/>
      <c r="CM441" s="1186"/>
      <c r="CN441" s="1186"/>
      <c r="CO441" s="1186"/>
      <c r="CP441" s="1186"/>
      <c r="CQ441" s="1186"/>
      <c r="CR441" s="1186"/>
      <c r="CS441" s="1186"/>
      <c r="CT441" s="1186"/>
      <c r="CU441" s="1186"/>
      <c r="CV441" s="1186"/>
      <c r="CW441" s="1186"/>
      <c r="CX441" s="1186"/>
      <c r="CY441" s="1186"/>
      <c r="CZ441" s="1186"/>
      <c r="DA441" s="1186"/>
      <c r="DB441" s="1186"/>
      <c r="DC441" s="1186"/>
      <c r="DD441" s="1186"/>
      <c r="DE441" s="1186"/>
      <c r="DF441" s="1186"/>
      <c r="DG441" s="1186"/>
      <c r="DH441" s="1186"/>
      <c r="DI441" s="1186"/>
      <c r="DJ441" s="1186"/>
      <c r="DK441" s="1186"/>
      <c r="DL441" s="1186"/>
      <c r="DM441" s="1186"/>
      <c r="DN441" s="1186"/>
      <c r="DO441" s="1186"/>
      <c r="DP441" s="1186"/>
      <c r="DQ441" s="1186"/>
      <c r="DR441" s="1186"/>
      <c r="DS441" s="1186"/>
      <c r="DT441" s="1186"/>
      <c r="DU441" s="1186"/>
      <c r="DV441" s="1186"/>
      <c r="DW441" s="1186"/>
      <c r="DX441" s="1186"/>
      <c r="DY441" s="1186"/>
      <c r="DZ441" s="1186"/>
      <c r="EA441" s="1186"/>
      <c r="EB441" s="1186"/>
      <c r="EC441" s="1186"/>
      <c r="ED441" s="1186"/>
      <c r="EE441" s="1186"/>
      <c r="EF441" s="1186"/>
      <c r="EG441" s="1186"/>
      <c r="EH441" s="1186"/>
      <c r="EI441" s="1186"/>
      <c r="EJ441" s="1186"/>
      <c r="EK441" s="1197"/>
      <c r="EL441" s="1198"/>
      <c r="EM441" s="1186"/>
      <c r="EN441" s="1186"/>
      <c r="EO441" s="1186"/>
      <c r="EP441" s="1186"/>
      <c r="EQ441" s="1186"/>
      <c r="ER441" s="1186"/>
      <c r="ES441" s="1186"/>
      <c r="ET441" s="1186"/>
      <c r="EU441" s="1186"/>
      <c r="EV441" s="1186"/>
      <c r="EW441" s="1186"/>
      <c r="EX441" s="1186"/>
      <c r="EY441" s="1186"/>
      <c r="EZ441" s="1186"/>
      <c r="FA441" s="1186"/>
      <c r="FB441" s="1186"/>
      <c r="FC441" s="1209"/>
      <c r="FD441" s="1186"/>
      <c r="FE441" s="1186"/>
      <c r="FF441" s="1186"/>
      <c r="FG441" s="1186"/>
      <c r="FH441" s="1186"/>
      <c r="FI441" s="1186"/>
      <c r="FJ441" s="1186"/>
      <c r="FK441" s="1186"/>
      <c r="FL441" s="1209"/>
      <c r="FM441" s="1186"/>
      <c r="FN441" s="1186"/>
      <c r="FO441" s="1186"/>
      <c r="FP441" s="1186"/>
      <c r="FQ441" s="1186"/>
      <c r="FR441" s="1186"/>
      <c r="FS441" s="1186"/>
      <c r="FT441" s="1186"/>
      <c r="FU441" s="1186"/>
      <c r="FV441" s="1186"/>
      <c r="FW441" s="1186"/>
      <c r="FX441" s="1186"/>
      <c r="FY441" s="1186"/>
      <c r="FZ441" s="1186"/>
      <c r="GA441" s="1186"/>
      <c r="GB441" s="1186"/>
      <c r="GC441" s="1186"/>
      <c r="GD441" s="1186"/>
      <c r="GE441" s="1186"/>
      <c r="GF441" s="1186"/>
      <c r="GG441" s="1186"/>
      <c r="GH441" s="1186"/>
      <c r="GI441" s="1186"/>
      <c r="GJ441" s="1186"/>
      <c r="GK441" s="1186"/>
      <c r="GL441" s="1186"/>
      <c r="GM441" s="1186"/>
      <c r="GN441" s="1186"/>
      <c r="GO441" s="1186"/>
      <c r="GP441" s="1186"/>
      <c r="GQ441" s="1186"/>
      <c r="GR441" s="1186"/>
      <c r="GS441" s="1186"/>
      <c r="GT441" s="1186"/>
      <c r="GU441" s="1186"/>
      <c r="GV441" s="1186"/>
      <c r="GW441" s="1186"/>
      <c r="GX441" s="1186"/>
      <c r="GY441" s="1218"/>
      <c r="GZ441" s="364">
        <f t="shared" si="365"/>
        <v>0</v>
      </c>
      <c r="HA441" s="365">
        <f t="shared" si="366"/>
        <v>0</v>
      </c>
      <c r="HB441" s="366">
        <f t="shared" si="352"/>
        <v>0</v>
      </c>
      <c r="HC441" s="366">
        <v>0</v>
      </c>
      <c r="HD441" s="365">
        <v>1700</v>
      </c>
      <c r="HE441" s="365">
        <v>1679</v>
      </c>
      <c r="HF441" s="54"/>
      <c r="HG441" s="708"/>
      <c r="HH441" s="708">
        <v>3.28</v>
      </c>
      <c r="HI441" s="709">
        <f t="shared" si="347"/>
        <v>0</v>
      </c>
      <c r="HJ441" s="710"/>
      <c r="HK441" s="710">
        <v>11.51</v>
      </c>
      <c r="HL441" s="738">
        <f t="shared" si="353"/>
        <v>0.476246814706953</v>
      </c>
      <c r="HM441" s="739"/>
      <c r="HN441" s="739"/>
      <c r="HO441" s="739">
        <v>11.51</v>
      </c>
      <c r="HP441" s="740">
        <f t="shared" si="364"/>
        <v>0</v>
      </c>
      <c r="HQ441" s="738">
        <f t="shared" ref="HQ441:HQ480" si="368">1-HO441/6.7/HH441</f>
        <v>0.476246814706953</v>
      </c>
      <c r="HR441" s="741"/>
      <c r="HS441" s="742">
        <v>44927</v>
      </c>
      <c r="HT441" s="739">
        <f ca="1" t="shared" si="354"/>
        <v>5</v>
      </c>
      <c r="HU441" s="739">
        <f ca="1" t="shared" si="355"/>
        <v>150</v>
      </c>
      <c r="HV441" s="739">
        <v>0</v>
      </c>
      <c r="HW441" s="739">
        <f t="shared" si="359"/>
        <v>0</v>
      </c>
      <c r="HX441" s="761" t="e">
        <f t="shared" si="350"/>
        <v>#DIV/0!</v>
      </c>
      <c r="HY441" s="739" t="e">
        <f ca="1" t="shared" si="351"/>
        <v>#DIV/0!</v>
      </c>
      <c r="HZ441" s="739">
        <f t="shared" si="363"/>
        <v>0</v>
      </c>
      <c r="IA441" s="739"/>
      <c r="IB441" s="739">
        <f ca="1" t="shared" si="334"/>
        <v>0</v>
      </c>
      <c r="IC441" s="769">
        <f ca="1" t="shared" si="335"/>
        <v>0</v>
      </c>
      <c r="ID441" s="769" t="e">
        <f ca="1" t="shared" si="336"/>
        <v>#DIV/0!</v>
      </c>
      <c r="IE441" s="739"/>
      <c r="IF441" s="739"/>
      <c r="IG441" s="739"/>
      <c r="IH441" s="739"/>
      <c r="II441" s="739"/>
      <c r="IJ441" s="739"/>
      <c r="IK441" s="739"/>
      <c r="IL441" s="743"/>
      <c r="IM441" s="743"/>
      <c r="IN441" s="743"/>
      <c r="IO441" s="743"/>
      <c r="IP441" s="743"/>
      <c r="IQ441" s="739"/>
      <c r="IR441" s="739"/>
      <c r="IS441" s="739"/>
      <c r="IT441" s="739"/>
      <c r="IU441" s="739"/>
      <c r="IV441" s="739"/>
      <c r="IW441" s="739"/>
      <c r="IX441" s="739"/>
      <c r="IY441" s="739"/>
      <c r="IZ441" s="739"/>
      <c r="JA441" s="739"/>
      <c r="JB441" s="743">
        <v>0</v>
      </c>
      <c r="JC441" s="743">
        <v>0</v>
      </c>
      <c r="JD441" s="743">
        <v>0</v>
      </c>
      <c r="JE441" s="743">
        <v>0</v>
      </c>
      <c r="JF441" s="743">
        <v>0</v>
      </c>
      <c r="JG441" s="739">
        <v>0</v>
      </c>
      <c r="JH441" s="739">
        <v>0</v>
      </c>
      <c r="JI441" s="739">
        <v>0</v>
      </c>
      <c r="JJ441" s="739">
        <v>0</v>
      </c>
      <c r="JK441" s="739">
        <v>0</v>
      </c>
      <c r="JL441" s="739">
        <v>0</v>
      </c>
      <c r="JM441" s="739">
        <v>0</v>
      </c>
      <c r="JN441" s="28">
        <f t="shared" si="356"/>
        <v>0</v>
      </c>
      <c r="JO441" s="28">
        <f t="shared" si="357"/>
        <v>0</v>
      </c>
      <c r="JP441" s="28"/>
      <c r="JQ441" s="28"/>
      <c r="JR441" s="28"/>
      <c r="JS441" s="28"/>
      <c r="JT441" s="28"/>
      <c r="JU441" s="28"/>
      <c r="JV441" s="28"/>
      <c r="JW441" s="28"/>
      <c r="JX441" s="28"/>
      <c r="JY441" s="28"/>
      <c r="JZ441" s="28"/>
      <c r="KA441" s="28"/>
      <c r="KB441" s="28"/>
      <c r="KC441" s="28"/>
      <c r="KD441" s="28"/>
      <c r="KE441" s="824"/>
    </row>
    <row r="442" s="786" customFormat="1" hidden="1" customHeight="1" spans="1:291">
      <c r="A442" s="847" t="s">
        <v>2306</v>
      </c>
      <c r="B442" s="343"/>
      <c r="C442" s="95" t="s">
        <v>2331</v>
      </c>
      <c r="D442" s="95" t="s">
        <v>2332</v>
      </c>
      <c r="E442" s="411"/>
      <c r="F442" s="1235" t="s">
        <v>2378</v>
      </c>
      <c r="G442" s="112" t="s">
        <v>972</v>
      </c>
      <c r="H442" s="1060" t="s">
        <v>991</v>
      </c>
      <c r="I442" s="99">
        <f t="shared" si="361"/>
        <v>0</v>
      </c>
      <c r="J442" s="1129">
        <v>70</v>
      </c>
      <c r="K442" s="1130">
        <f t="shared" si="343"/>
        <v>70</v>
      </c>
      <c r="L442" s="1131">
        <f t="shared" si="344"/>
        <v>70</v>
      </c>
      <c r="M442" s="1132"/>
      <c r="N442" s="1137"/>
      <c r="O442" s="1134"/>
      <c r="P442" s="1138">
        <f t="shared" si="367"/>
        <v>0</v>
      </c>
      <c r="Q442" s="1154">
        <f t="shared" si="358"/>
        <v>0</v>
      </c>
      <c r="R442" s="1156"/>
      <c r="S442" s="1156"/>
      <c r="T442" s="1156"/>
      <c r="U442" s="1156"/>
      <c r="V442" s="1156"/>
      <c r="W442" s="1156"/>
      <c r="X442" s="1156"/>
      <c r="Y442" s="1156"/>
      <c r="Z442" s="1156"/>
      <c r="AA442" s="1156"/>
      <c r="AB442" s="1167"/>
      <c r="AC442" s="1156"/>
      <c r="AD442" s="1156"/>
      <c r="AE442" s="1156"/>
      <c r="AF442" s="1156"/>
      <c r="AG442" s="1156"/>
      <c r="AH442" s="1156"/>
      <c r="AI442" s="1156"/>
      <c r="AJ442" s="1156"/>
      <c r="AK442" s="1156"/>
      <c r="AL442" s="1156"/>
      <c r="AM442" s="1156"/>
      <c r="AN442" s="1156"/>
      <c r="AO442" s="1156"/>
      <c r="AP442" s="1156"/>
      <c r="AQ442" s="1156"/>
      <c r="AR442" s="1156"/>
      <c r="AS442" s="1179"/>
      <c r="AT442" s="1177"/>
      <c r="AU442" s="1178"/>
      <c r="AV442" s="1178"/>
      <c r="AW442" s="1178"/>
      <c r="AX442" s="1178"/>
      <c r="AY442" s="1178"/>
      <c r="AZ442" s="1178"/>
      <c r="BA442" s="1178"/>
      <c r="BB442" s="1178"/>
      <c r="BC442" s="1178"/>
      <c r="BD442" s="1178"/>
      <c r="BE442" s="1178"/>
      <c r="BF442" s="1178"/>
      <c r="BG442" s="1178"/>
      <c r="BH442" s="1178"/>
      <c r="BI442" s="1178"/>
      <c r="BJ442" s="1178"/>
      <c r="BK442" s="1186"/>
      <c r="BL442" s="1187">
        <v>-70</v>
      </c>
      <c r="BM442" s="1187"/>
      <c r="BN442" s="1187"/>
      <c r="BO442" s="1187"/>
      <c r="BP442" s="1187"/>
      <c r="BQ442" s="1187"/>
      <c r="BR442" s="1187"/>
      <c r="BS442" s="1187"/>
      <c r="BT442" s="1187"/>
      <c r="BU442" s="1187"/>
      <c r="BV442" s="1191"/>
      <c r="BW442" s="1186"/>
      <c r="BX442" s="1186"/>
      <c r="BY442" s="1186"/>
      <c r="BZ442" s="1186"/>
      <c r="CA442" s="1186"/>
      <c r="CB442" s="1186"/>
      <c r="CC442" s="1186"/>
      <c r="CD442" s="1186"/>
      <c r="CE442" s="1186"/>
      <c r="CF442" s="1186"/>
      <c r="CG442" s="1186"/>
      <c r="CH442" s="1186"/>
      <c r="CI442" s="1186"/>
      <c r="CJ442" s="1186"/>
      <c r="CK442" s="1186"/>
      <c r="CL442" s="1186"/>
      <c r="CM442" s="1186"/>
      <c r="CN442" s="1186"/>
      <c r="CO442" s="1186"/>
      <c r="CP442" s="1186"/>
      <c r="CQ442" s="1186"/>
      <c r="CR442" s="1186"/>
      <c r="CS442" s="1186"/>
      <c r="CT442" s="1186"/>
      <c r="CU442" s="1186"/>
      <c r="CV442" s="1186"/>
      <c r="CW442" s="1186"/>
      <c r="CX442" s="1186"/>
      <c r="CY442" s="1186"/>
      <c r="CZ442" s="1186"/>
      <c r="DA442" s="1186"/>
      <c r="DB442" s="1186"/>
      <c r="DC442" s="1186"/>
      <c r="DD442" s="1186"/>
      <c r="DE442" s="1186"/>
      <c r="DF442" s="1186"/>
      <c r="DG442" s="1186"/>
      <c r="DH442" s="1186"/>
      <c r="DI442" s="1186"/>
      <c r="DJ442" s="1186"/>
      <c r="DK442" s="1186"/>
      <c r="DL442" s="1186"/>
      <c r="DM442" s="1186"/>
      <c r="DN442" s="1186"/>
      <c r="DO442" s="1186"/>
      <c r="DP442" s="1186"/>
      <c r="DQ442" s="1186"/>
      <c r="DR442" s="1186"/>
      <c r="DS442" s="1186"/>
      <c r="DT442" s="1186"/>
      <c r="DU442" s="1186"/>
      <c r="DV442" s="1186"/>
      <c r="DW442" s="1186"/>
      <c r="DX442" s="1186"/>
      <c r="DY442" s="1186"/>
      <c r="DZ442" s="1186"/>
      <c r="EA442" s="1186"/>
      <c r="EB442" s="1186"/>
      <c r="EC442" s="1186"/>
      <c r="ED442" s="1186"/>
      <c r="EE442" s="1186"/>
      <c r="EF442" s="1186"/>
      <c r="EG442" s="1186"/>
      <c r="EH442" s="1186"/>
      <c r="EI442" s="1186"/>
      <c r="EJ442" s="1186"/>
      <c r="EK442" s="1197"/>
      <c r="EL442" s="1198"/>
      <c r="EM442" s="1186"/>
      <c r="EN442" s="1186"/>
      <c r="EO442" s="1186"/>
      <c r="EP442" s="1186"/>
      <c r="EQ442" s="1186"/>
      <c r="ER442" s="1186"/>
      <c r="ES442" s="1186"/>
      <c r="ET442" s="1186"/>
      <c r="EU442" s="1186"/>
      <c r="EV442" s="1186"/>
      <c r="EW442" s="1186"/>
      <c r="EX442" s="1186"/>
      <c r="EY442" s="1186"/>
      <c r="EZ442" s="1186"/>
      <c r="FA442" s="1186"/>
      <c r="FB442" s="1186"/>
      <c r="FC442" s="1209"/>
      <c r="FD442" s="1186"/>
      <c r="FE442" s="1186"/>
      <c r="FF442" s="1186"/>
      <c r="FG442" s="1186"/>
      <c r="FH442" s="1186"/>
      <c r="FI442" s="1186"/>
      <c r="FJ442" s="1186"/>
      <c r="FK442" s="1186"/>
      <c r="FL442" s="1209"/>
      <c r="FM442" s="1186"/>
      <c r="FN442" s="1186"/>
      <c r="FO442" s="1186"/>
      <c r="FP442" s="1186"/>
      <c r="FQ442" s="1186"/>
      <c r="FR442" s="1186"/>
      <c r="FS442" s="1186"/>
      <c r="FT442" s="1186"/>
      <c r="FU442" s="1186"/>
      <c r="FV442" s="1186"/>
      <c r="FW442" s="1186"/>
      <c r="FX442" s="1186"/>
      <c r="FY442" s="1186"/>
      <c r="FZ442" s="1186"/>
      <c r="GA442" s="1186"/>
      <c r="GB442" s="1186"/>
      <c r="GC442" s="1186"/>
      <c r="GD442" s="1186"/>
      <c r="GE442" s="1186"/>
      <c r="GF442" s="1186"/>
      <c r="GG442" s="1186"/>
      <c r="GH442" s="1186"/>
      <c r="GI442" s="1186"/>
      <c r="GJ442" s="1186"/>
      <c r="GK442" s="1186"/>
      <c r="GL442" s="1186"/>
      <c r="GM442" s="1186"/>
      <c r="GN442" s="1186"/>
      <c r="GO442" s="1186"/>
      <c r="GP442" s="1186"/>
      <c r="GQ442" s="1186"/>
      <c r="GR442" s="1186"/>
      <c r="GS442" s="1186"/>
      <c r="GT442" s="1186"/>
      <c r="GU442" s="1186"/>
      <c r="GV442" s="1186"/>
      <c r="GW442" s="1186"/>
      <c r="GX442" s="1186"/>
      <c r="GY442" s="1218"/>
      <c r="GZ442" s="364">
        <f t="shared" si="365"/>
        <v>0</v>
      </c>
      <c r="HA442" s="365">
        <f t="shared" si="366"/>
        <v>0</v>
      </c>
      <c r="HB442" s="366">
        <f t="shared" si="352"/>
        <v>0</v>
      </c>
      <c r="HC442" s="366">
        <v>0</v>
      </c>
      <c r="HD442" s="365">
        <v>2184</v>
      </c>
      <c r="HE442" s="365">
        <v>1748</v>
      </c>
      <c r="HF442" s="54"/>
      <c r="HG442" s="708"/>
      <c r="HH442" s="708">
        <v>2.52</v>
      </c>
      <c r="HI442" s="709">
        <f t="shared" si="347"/>
        <v>0</v>
      </c>
      <c r="HJ442" s="710"/>
      <c r="HK442" s="710">
        <v>14.92</v>
      </c>
      <c r="HL442" s="738">
        <f t="shared" si="353"/>
        <v>0.116323146173892</v>
      </c>
      <c r="HM442" s="739"/>
      <c r="HN442" s="739"/>
      <c r="HO442" s="739">
        <v>14.92</v>
      </c>
      <c r="HP442" s="740">
        <f t="shared" si="364"/>
        <v>1044.4</v>
      </c>
      <c r="HQ442" s="738">
        <f t="shared" si="368"/>
        <v>0.116323146173892</v>
      </c>
      <c r="HR442" s="741"/>
      <c r="HS442" s="742">
        <v>44927</v>
      </c>
      <c r="HT442" s="739">
        <f ca="1" t="shared" si="354"/>
        <v>5</v>
      </c>
      <c r="HU442" s="739">
        <f ca="1" t="shared" si="355"/>
        <v>150</v>
      </c>
      <c r="HV442" s="739">
        <v>70</v>
      </c>
      <c r="HW442" s="739">
        <f t="shared" si="359"/>
        <v>0</v>
      </c>
      <c r="HX442" s="761">
        <f t="shared" si="350"/>
        <v>0</v>
      </c>
      <c r="HY442" s="739">
        <f ca="1" t="shared" si="351"/>
        <v>0</v>
      </c>
      <c r="HZ442" s="739">
        <f t="shared" si="363"/>
        <v>70</v>
      </c>
      <c r="IA442" s="739"/>
      <c r="IB442" s="739">
        <f ca="1" t="shared" si="334"/>
        <v>0</v>
      </c>
      <c r="IC442" s="769">
        <f ca="1" t="shared" si="335"/>
        <v>0</v>
      </c>
      <c r="ID442" s="769" t="e">
        <f ca="1" t="shared" si="336"/>
        <v>#DIV/0!</v>
      </c>
      <c r="IE442" s="739"/>
      <c r="IF442" s="739"/>
      <c r="IG442" s="739"/>
      <c r="IH442" s="739"/>
      <c r="II442" s="739"/>
      <c r="IJ442" s="739"/>
      <c r="IK442" s="739"/>
      <c r="IL442" s="743"/>
      <c r="IM442" s="743"/>
      <c r="IN442" s="743"/>
      <c r="IO442" s="743"/>
      <c r="IP442" s="743"/>
      <c r="IQ442" s="739"/>
      <c r="IR442" s="739"/>
      <c r="IS442" s="739"/>
      <c r="IT442" s="739"/>
      <c r="IU442" s="739"/>
      <c r="IV442" s="739"/>
      <c r="IW442" s="739"/>
      <c r="IX442" s="739"/>
      <c r="IY442" s="739"/>
      <c r="IZ442" s="739"/>
      <c r="JA442" s="739"/>
      <c r="JB442" s="743">
        <v>0</v>
      </c>
      <c r="JC442" s="743">
        <v>0</v>
      </c>
      <c r="JD442" s="743">
        <v>0</v>
      </c>
      <c r="JE442" s="743">
        <v>0</v>
      </c>
      <c r="JF442" s="743">
        <v>0</v>
      </c>
      <c r="JG442" s="739">
        <v>0</v>
      </c>
      <c r="JH442" s="739">
        <v>0</v>
      </c>
      <c r="JI442" s="739">
        <v>0</v>
      </c>
      <c r="JJ442" s="739">
        <v>0</v>
      </c>
      <c r="JK442" s="739">
        <v>0</v>
      </c>
      <c r="JL442" s="739">
        <v>0</v>
      </c>
      <c r="JM442" s="739">
        <v>0</v>
      </c>
      <c r="JN442" s="28">
        <f t="shared" si="356"/>
        <v>0</v>
      </c>
      <c r="JO442" s="28">
        <f t="shared" si="357"/>
        <v>0</v>
      </c>
      <c r="JP442" s="28"/>
      <c r="JQ442" s="28"/>
      <c r="JR442" s="28"/>
      <c r="JS442" s="28"/>
      <c r="JT442" s="28"/>
      <c r="JU442" s="28"/>
      <c r="JV442" s="28"/>
      <c r="JW442" s="28"/>
      <c r="JX442" s="28"/>
      <c r="JY442" s="28"/>
      <c r="JZ442" s="28"/>
      <c r="KA442" s="28"/>
      <c r="KB442" s="28"/>
      <c r="KC442" s="28"/>
      <c r="KD442" s="28"/>
      <c r="KE442" s="824"/>
    </row>
    <row r="443" s="786" customFormat="1" hidden="1" customHeight="1" spans="1:291">
      <c r="A443" s="847" t="s">
        <v>2306</v>
      </c>
      <c r="B443" s="343"/>
      <c r="C443" s="95" t="s">
        <v>2331</v>
      </c>
      <c r="D443" s="95" t="s">
        <v>2332</v>
      </c>
      <c r="E443" s="411"/>
      <c r="F443" s="1235" t="s">
        <v>2379</v>
      </c>
      <c r="G443" s="112" t="s">
        <v>975</v>
      </c>
      <c r="H443" s="1060" t="s">
        <v>993</v>
      </c>
      <c r="I443" s="99">
        <f t="shared" si="361"/>
        <v>0</v>
      </c>
      <c r="J443" s="1129">
        <v>0</v>
      </c>
      <c r="K443" s="1130">
        <f t="shared" si="343"/>
        <v>0</v>
      </c>
      <c r="L443" s="1131">
        <f t="shared" si="344"/>
        <v>0</v>
      </c>
      <c r="M443" s="1132"/>
      <c r="N443" s="1133"/>
      <c r="O443" s="1139"/>
      <c r="P443" s="1138">
        <f t="shared" si="367"/>
        <v>0</v>
      </c>
      <c r="Q443" s="1154">
        <f t="shared" si="358"/>
        <v>0</v>
      </c>
      <c r="R443" s="1156"/>
      <c r="S443" s="1156"/>
      <c r="T443" s="1156"/>
      <c r="U443" s="1156"/>
      <c r="V443" s="1156"/>
      <c r="W443" s="1156"/>
      <c r="X443" s="1156"/>
      <c r="Y443" s="1156"/>
      <c r="Z443" s="1156"/>
      <c r="AA443" s="1156"/>
      <c r="AB443" s="1167"/>
      <c r="AC443" s="1156"/>
      <c r="AD443" s="1156"/>
      <c r="AE443" s="1156"/>
      <c r="AF443" s="1156"/>
      <c r="AG443" s="1156"/>
      <c r="AH443" s="1156"/>
      <c r="AI443" s="1156"/>
      <c r="AJ443" s="1156"/>
      <c r="AK443" s="1156"/>
      <c r="AL443" s="1156"/>
      <c r="AM443" s="1156"/>
      <c r="AN443" s="1156"/>
      <c r="AO443" s="1156"/>
      <c r="AP443" s="1156"/>
      <c r="AQ443" s="1156"/>
      <c r="AR443" s="1156"/>
      <c r="AS443" s="1179"/>
      <c r="AT443" s="1177"/>
      <c r="AU443" s="1178"/>
      <c r="AV443" s="1178"/>
      <c r="AW443" s="1178"/>
      <c r="AX443" s="1178"/>
      <c r="AY443" s="1178"/>
      <c r="AZ443" s="1178"/>
      <c r="BA443" s="1178"/>
      <c r="BB443" s="1178"/>
      <c r="BC443" s="1178"/>
      <c r="BD443" s="1178"/>
      <c r="BE443" s="1178"/>
      <c r="BF443" s="1178"/>
      <c r="BG443" s="1178"/>
      <c r="BH443" s="1178"/>
      <c r="BI443" s="1178"/>
      <c r="BJ443" s="1178"/>
      <c r="BK443" s="1186"/>
      <c r="BL443" s="1187"/>
      <c r="BM443" s="1187"/>
      <c r="BN443" s="1187"/>
      <c r="BO443" s="1187"/>
      <c r="BP443" s="1187"/>
      <c r="BQ443" s="1187"/>
      <c r="BR443" s="1187"/>
      <c r="BS443" s="1187"/>
      <c r="BT443" s="1187"/>
      <c r="BU443" s="1187"/>
      <c r="BV443" s="1191"/>
      <c r="BW443" s="1186"/>
      <c r="BX443" s="1186"/>
      <c r="BY443" s="1186"/>
      <c r="BZ443" s="1186"/>
      <c r="CA443" s="1186"/>
      <c r="CB443" s="1186"/>
      <c r="CC443" s="1186"/>
      <c r="CD443" s="1186"/>
      <c r="CE443" s="1186"/>
      <c r="CF443" s="1186"/>
      <c r="CG443" s="1186"/>
      <c r="CH443" s="1186"/>
      <c r="CI443" s="1186"/>
      <c r="CJ443" s="1186"/>
      <c r="CK443" s="1186"/>
      <c r="CL443" s="1186"/>
      <c r="CM443" s="1186"/>
      <c r="CN443" s="1186"/>
      <c r="CO443" s="1186"/>
      <c r="CP443" s="1186"/>
      <c r="CQ443" s="1186"/>
      <c r="CR443" s="1186"/>
      <c r="CS443" s="1186"/>
      <c r="CT443" s="1186"/>
      <c r="CU443" s="1186"/>
      <c r="CV443" s="1186"/>
      <c r="CW443" s="1186"/>
      <c r="CX443" s="1186"/>
      <c r="CY443" s="1186"/>
      <c r="CZ443" s="1186"/>
      <c r="DA443" s="1186"/>
      <c r="DB443" s="1186"/>
      <c r="DC443" s="1186"/>
      <c r="DD443" s="1186"/>
      <c r="DE443" s="1186"/>
      <c r="DF443" s="1186"/>
      <c r="DG443" s="1186"/>
      <c r="DH443" s="1186"/>
      <c r="DI443" s="1186"/>
      <c r="DJ443" s="1186"/>
      <c r="DK443" s="1186"/>
      <c r="DL443" s="1186"/>
      <c r="DM443" s="1186"/>
      <c r="DN443" s="1186"/>
      <c r="DO443" s="1186"/>
      <c r="DP443" s="1186"/>
      <c r="DQ443" s="1186"/>
      <c r="DR443" s="1186"/>
      <c r="DS443" s="1186"/>
      <c r="DT443" s="1186"/>
      <c r="DU443" s="1186"/>
      <c r="DV443" s="1186"/>
      <c r="DW443" s="1186"/>
      <c r="DX443" s="1186"/>
      <c r="DY443" s="1186"/>
      <c r="DZ443" s="1186"/>
      <c r="EA443" s="1186"/>
      <c r="EB443" s="1186"/>
      <c r="EC443" s="1186"/>
      <c r="ED443" s="1186"/>
      <c r="EE443" s="1186"/>
      <c r="EF443" s="1186"/>
      <c r="EG443" s="1186"/>
      <c r="EH443" s="1186"/>
      <c r="EI443" s="1186"/>
      <c r="EJ443" s="1186"/>
      <c r="EK443" s="1197"/>
      <c r="EL443" s="1198"/>
      <c r="EM443" s="1186"/>
      <c r="EN443" s="1186"/>
      <c r="EO443" s="1186"/>
      <c r="EP443" s="1186"/>
      <c r="EQ443" s="1186"/>
      <c r="ER443" s="1186"/>
      <c r="ES443" s="1186"/>
      <c r="ET443" s="1186"/>
      <c r="EU443" s="1186"/>
      <c r="EV443" s="1186"/>
      <c r="EW443" s="1186"/>
      <c r="EX443" s="1186"/>
      <c r="EY443" s="1186"/>
      <c r="EZ443" s="1186"/>
      <c r="FA443" s="1186"/>
      <c r="FB443" s="1186"/>
      <c r="FC443" s="1209"/>
      <c r="FD443" s="1186"/>
      <c r="FE443" s="1186"/>
      <c r="FF443" s="1186"/>
      <c r="FG443" s="1186"/>
      <c r="FH443" s="1186"/>
      <c r="FI443" s="1186"/>
      <c r="FJ443" s="1186"/>
      <c r="FK443" s="1186"/>
      <c r="FL443" s="1209"/>
      <c r="FM443" s="1186"/>
      <c r="FN443" s="1186"/>
      <c r="FO443" s="1186"/>
      <c r="FP443" s="1186"/>
      <c r="FQ443" s="1186"/>
      <c r="FR443" s="1186"/>
      <c r="FS443" s="1186"/>
      <c r="FT443" s="1186"/>
      <c r="FU443" s="1186"/>
      <c r="FV443" s="1186"/>
      <c r="FW443" s="1186"/>
      <c r="FX443" s="1186"/>
      <c r="FY443" s="1186"/>
      <c r="FZ443" s="1186"/>
      <c r="GA443" s="1186"/>
      <c r="GB443" s="1186"/>
      <c r="GC443" s="1186"/>
      <c r="GD443" s="1186"/>
      <c r="GE443" s="1186"/>
      <c r="GF443" s="1186"/>
      <c r="GG443" s="1186"/>
      <c r="GH443" s="1186"/>
      <c r="GI443" s="1186"/>
      <c r="GJ443" s="1186"/>
      <c r="GK443" s="1186"/>
      <c r="GL443" s="1186"/>
      <c r="GM443" s="1186"/>
      <c r="GN443" s="1186"/>
      <c r="GO443" s="1186"/>
      <c r="GP443" s="1186"/>
      <c r="GQ443" s="1186"/>
      <c r="GR443" s="1186"/>
      <c r="GS443" s="1186"/>
      <c r="GT443" s="1186"/>
      <c r="GU443" s="1186"/>
      <c r="GV443" s="1186"/>
      <c r="GW443" s="1186"/>
      <c r="GX443" s="1186"/>
      <c r="GY443" s="1218"/>
      <c r="GZ443" s="364">
        <f t="shared" si="365"/>
        <v>0</v>
      </c>
      <c r="HA443" s="365">
        <f t="shared" si="366"/>
        <v>0</v>
      </c>
      <c r="HB443" s="366">
        <f t="shared" si="352"/>
        <v>0</v>
      </c>
      <c r="HC443" s="366">
        <v>0</v>
      </c>
      <c r="HD443" s="365">
        <v>1200</v>
      </c>
      <c r="HE443" s="365">
        <v>1294</v>
      </c>
      <c r="HF443" s="54"/>
      <c r="HG443" s="863"/>
      <c r="HH443" s="863">
        <v>5.04</v>
      </c>
      <c r="HI443" s="709">
        <f t="shared" si="347"/>
        <v>0</v>
      </c>
      <c r="HJ443" s="864"/>
      <c r="HK443" s="864">
        <v>28.32</v>
      </c>
      <c r="HL443" s="738">
        <f t="shared" si="353"/>
        <v>0.161336176261549</v>
      </c>
      <c r="HM443" s="865"/>
      <c r="HN443" s="865"/>
      <c r="HO443" s="865">
        <v>28.32</v>
      </c>
      <c r="HP443" s="740">
        <f t="shared" si="364"/>
        <v>0</v>
      </c>
      <c r="HQ443" s="738">
        <f t="shared" si="368"/>
        <v>0.161336176261549</v>
      </c>
      <c r="HR443" s="866"/>
      <c r="HS443" s="742">
        <v>44927</v>
      </c>
      <c r="HT443" s="739">
        <f ca="1" t="shared" si="354"/>
        <v>5</v>
      </c>
      <c r="HU443" s="739">
        <f ca="1" t="shared" si="355"/>
        <v>150</v>
      </c>
      <c r="HV443" s="865">
        <v>0</v>
      </c>
      <c r="HW443" s="739">
        <f t="shared" si="359"/>
        <v>0</v>
      </c>
      <c r="HX443" s="761" t="e">
        <f t="shared" ref="HX443:HX506" si="369">HW443/((HV443+HZ443)/2)</f>
        <v>#DIV/0!</v>
      </c>
      <c r="HY443" s="739" t="e">
        <f ca="1" t="shared" ref="HY443:HY506" si="370">HX443/HU443*365</f>
        <v>#DIV/0!</v>
      </c>
      <c r="HZ443" s="739">
        <f t="shared" si="363"/>
        <v>0</v>
      </c>
      <c r="IA443" s="865"/>
      <c r="IB443" s="739">
        <f ca="1" t="shared" si="334"/>
        <v>0</v>
      </c>
      <c r="IC443" s="769">
        <f ca="1" t="shared" si="335"/>
        <v>0</v>
      </c>
      <c r="ID443" s="769" t="e">
        <f ca="1" t="shared" si="336"/>
        <v>#DIV/0!</v>
      </c>
      <c r="IE443" s="865"/>
      <c r="IF443" s="865"/>
      <c r="IG443" s="865"/>
      <c r="IH443" s="865"/>
      <c r="II443" s="865"/>
      <c r="IJ443" s="865"/>
      <c r="IK443" s="865"/>
      <c r="IL443" s="743"/>
      <c r="IM443" s="743"/>
      <c r="IN443" s="743"/>
      <c r="IO443" s="743"/>
      <c r="IP443" s="743"/>
      <c r="IQ443" s="739"/>
      <c r="IR443" s="739"/>
      <c r="IS443" s="739"/>
      <c r="IT443" s="739"/>
      <c r="IU443" s="739"/>
      <c r="IV443" s="739"/>
      <c r="IW443" s="739"/>
      <c r="IX443" s="739"/>
      <c r="IY443" s="739"/>
      <c r="IZ443" s="739"/>
      <c r="JA443" s="739"/>
      <c r="JB443" s="743">
        <v>0</v>
      </c>
      <c r="JC443" s="743">
        <v>0</v>
      </c>
      <c r="JD443" s="743">
        <v>0</v>
      </c>
      <c r="JE443" s="743">
        <v>0</v>
      </c>
      <c r="JF443" s="743">
        <v>0</v>
      </c>
      <c r="JG443" s="739">
        <v>0</v>
      </c>
      <c r="JH443" s="739">
        <v>0</v>
      </c>
      <c r="JI443" s="739">
        <v>0</v>
      </c>
      <c r="JJ443" s="739">
        <v>0</v>
      </c>
      <c r="JK443" s="739">
        <v>0</v>
      </c>
      <c r="JL443" s="739">
        <v>0</v>
      </c>
      <c r="JM443" s="739">
        <v>0</v>
      </c>
      <c r="JN443" s="28">
        <f t="shared" si="356"/>
        <v>0</v>
      </c>
      <c r="JO443" s="28">
        <f t="shared" si="357"/>
        <v>0</v>
      </c>
      <c r="JP443" s="28"/>
      <c r="JQ443" s="28"/>
      <c r="JR443" s="28"/>
      <c r="JS443" s="28"/>
      <c r="JT443" s="28"/>
      <c r="JU443" s="28"/>
      <c r="JV443" s="28"/>
      <c r="JW443" s="28"/>
      <c r="JX443" s="28"/>
      <c r="JY443" s="28"/>
      <c r="JZ443" s="28"/>
      <c r="KA443" s="28"/>
      <c r="KB443" s="28"/>
      <c r="KC443" s="28"/>
      <c r="KD443" s="28"/>
      <c r="KE443" s="824"/>
    </row>
    <row r="444" s="786" customFormat="1" hidden="1" customHeight="1" spans="1:291">
      <c r="A444" s="847" t="s">
        <v>2306</v>
      </c>
      <c r="B444" s="343"/>
      <c r="C444" s="95" t="s">
        <v>2331</v>
      </c>
      <c r="D444" s="95" t="s">
        <v>2332</v>
      </c>
      <c r="E444" s="411"/>
      <c r="F444" s="1235" t="s">
        <v>2380</v>
      </c>
      <c r="G444" s="112" t="s">
        <v>816</v>
      </c>
      <c r="H444" s="1060" t="s">
        <v>995</v>
      </c>
      <c r="I444" s="99">
        <f t="shared" si="361"/>
        <v>0</v>
      </c>
      <c r="J444" s="1129">
        <v>78</v>
      </c>
      <c r="K444" s="1130">
        <f t="shared" si="343"/>
        <v>78</v>
      </c>
      <c r="L444" s="1131">
        <f t="shared" si="344"/>
        <v>78</v>
      </c>
      <c r="M444" s="1132"/>
      <c r="N444" s="1133"/>
      <c r="O444" s="1139"/>
      <c r="P444" s="1138">
        <f t="shared" si="367"/>
        <v>0</v>
      </c>
      <c r="Q444" s="1154">
        <f t="shared" si="358"/>
        <v>0</v>
      </c>
      <c r="R444" s="1156"/>
      <c r="S444" s="1156"/>
      <c r="T444" s="1156"/>
      <c r="U444" s="1156"/>
      <c r="V444" s="1156"/>
      <c r="W444" s="1156"/>
      <c r="X444" s="1156"/>
      <c r="Y444" s="1156"/>
      <c r="Z444" s="1156"/>
      <c r="AA444" s="1156"/>
      <c r="AB444" s="1167"/>
      <c r="AC444" s="1156"/>
      <c r="AD444" s="1156"/>
      <c r="AE444" s="1156"/>
      <c r="AF444" s="1156"/>
      <c r="AG444" s="1156"/>
      <c r="AH444" s="1156"/>
      <c r="AI444" s="1156"/>
      <c r="AJ444" s="1156"/>
      <c r="AK444" s="1156"/>
      <c r="AL444" s="1156"/>
      <c r="AM444" s="1156"/>
      <c r="AN444" s="1156"/>
      <c r="AO444" s="1156"/>
      <c r="AP444" s="1156"/>
      <c r="AQ444" s="1156"/>
      <c r="AR444" s="1156"/>
      <c r="AS444" s="1179"/>
      <c r="AT444" s="1177"/>
      <c r="AU444" s="1178"/>
      <c r="AV444" s="1178"/>
      <c r="AW444" s="1178"/>
      <c r="AX444" s="1178"/>
      <c r="AY444" s="1178"/>
      <c r="AZ444" s="1178"/>
      <c r="BA444" s="1178"/>
      <c r="BB444" s="1178"/>
      <c r="BC444" s="1178"/>
      <c r="BD444" s="1178"/>
      <c r="BE444" s="1178"/>
      <c r="BF444" s="1178"/>
      <c r="BG444" s="1178"/>
      <c r="BH444" s="1178"/>
      <c r="BI444" s="1178"/>
      <c r="BJ444" s="1178"/>
      <c r="BK444" s="1186"/>
      <c r="BL444" s="1187">
        <v>-78</v>
      </c>
      <c r="BM444" s="1187"/>
      <c r="BN444" s="1187"/>
      <c r="BO444" s="1187"/>
      <c r="BP444" s="1187"/>
      <c r="BQ444" s="1187"/>
      <c r="BR444" s="1187"/>
      <c r="BS444" s="1187"/>
      <c r="BT444" s="1187"/>
      <c r="BU444" s="1187"/>
      <c r="BV444" s="1191"/>
      <c r="BW444" s="1186"/>
      <c r="BX444" s="1186"/>
      <c r="BY444" s="1186"/>
      <c r="BZ444" s="1186"/>
      <c r="CA444" s="1186"/>
      <c r="CB444" s="1186"/>
      <c r="CC444" s="1186"/>
      <c r="CD444" s="1186"/>
      <c r="CE444" s="1186"/>
      <c r="CF444" s="1186"/>
      <c r="CG444" s="1186"/>
      <c r="CH444" s="1186"/>
      <c r="CI444" s="1186"/>
      <c r="CJ444" s="1186"/>
      <c r="CK444" s="1186"/>
      <c r="CL444" s="1186"/>
      <c r="CM444" s="1186"/>
      <c r="CN444" s="1186"/>
      <c r="CO444" s="1186"/>
      <c r="CP444" s="1186"/>
      <c r="CQ444" s="1186"/>
      <c r="CR444" s="1186"/>
      <c r="CS444" s="1186"/>
      <c r="CT444" s="1186"/>
      <c r="CU444" s="1186"/>
      <c r="CV444" s="1186"/>
      <c r="CW444" s="1186"/>
      <c r="CX444" s="1186"/>
      <c r="CY444" s="1186"/>
      <c r="CZ444" s="1186"/>
      <c r="DA444" s="1186"/>
      <c r="DB444" s="1186"/>
      <c r="DC444" s="1186"/>
      <c r="DD444" s="1186"/>
      <c r="DE444" s="1186"/>
      <c r="DF444" s="1186"/>
      <c r="DG444" s="1186"/>
      <c r="DH444" s="1186"/>
      <c r="DI444" s="1186"/>
      <c r="DJ444" s="1186"/>
      <c r="DK444" s="1186"/>
      <c r="DL444" s="1186"/>
      <c r="DM444" s="1186"/>
      <c r="DN444" s="1186"/>
      <c r="DO444" s="1186"/>
      <c r="DP444" s="1186"/>
      <c r="DQ444" s="1186"/>
      <c r="DR444" s="1186"/>
      <c r="DS444" s="1186"/>
      <c r="DT444" s="1186"/>
      <c r="DU444" s="1186"/>
      <c r="DV444" s="1186"/>
      <c r="DW444" s="1186"/>
      <c r="DX444" s="1186"/>
      <c r="DY444" s="1186"/>
      <c r="DZ444" s="1186"/>
      <c r="EA444" s="1186"/>
      <c r="EB444" s="1186"/>
      <c r="EC444" s="1186"/>
      <c r="ED444" s="1186"/>
      <c r="EE444" s="1186"/>
      <c r="EF444" s="1186"/>
      <c r="EG444" s="1186"/>
      <c r="EH444" s="1186"/>
      <c r="EI444" s="1186"/>
      <c r="EJ444" s="1186"/>
      <c r="EK444" s="1197"/>
      <c r="EL444" s="1198"/>
      <c r="EM444" s="1186"/>
      <c r="EN444" s="1186"/>
      <c r="EO444" s="1186"/>
      <c r="EP444" s="1186"/>
      <c r="EQ444" s="1186"/>
      <c r="ER444" s="1186"/>
      <c r="ES444" s="1186"/>
      <c r="ET444" s="1186"/>
      <c r="EU444" s="1186"/>
      <c r="EV444" s="1186"/>
      <c r="EW444" s="1186"/>
      <c r="EX444" s="1186"/>
      <c r="EY444" s="1186"/>
      <c r="EZ444" s="1186"/>
      <c r="FA444" s="1186"/>
      <c r="FB444" s="1186"/>
      <c r="FC444" s="1209"/>
      <c r="FD444" s="1186"/>
      <c r="FE444" s="1186"/>
      <c r="FF444" s="1186"/>
      <c r="FG444" s="1186"/>
      <c r="FH444" s="1186"/>
      <c r="FI444" s="1186"/>
      <c r="FJ444" s="1186"/>
      <c r="FK444" s="1186"/>
      <c r="FL444" s="1209"/>
      <c r="FM444" s="1186"/>
      <c r="FN444" s="1186"/>
      <c r="FO444" s="1186"/>
      <c r="FP444" s="1186"/>
      <c r="FQ444" s="1186"/>
      <c r="FR444" s="1186"/>
      <c r="FS444" s="1186"/>
      <c r="FT444" s="1186"/>
      <c r="FU444" s="1186"/>
      <c r="FV444" s="1186"/>
      <c r="FW444" s="1186"/>
      <c r="FX444" s="1186"/>
      <c r="FY444" s="1186"/>
      <c r="FZ444" s="1186"/>
      <c r="GA444" s="1186"/>
      <c r="GB444" s="1186"/>
      <c r="GC444" s="1186"/>
      <c r="GD444" s="1186"/>
      <c r="GE444" s="1186"/>
      <c r="GF444" s="1186"/>
      <c r="GG444" s="1186"/>
      <c r="GH444" s="1186"/>
      <c r="GI444" s="1186"/>
      <c r="GJ444" s="1186"/>
      <c r="GK444" s="1186"/>
      <c r="GL444" s="1186"/>
      <c r="GM444" s="1186"/>
      <c r="GN444" s="1186"/>
      <c r="GO444" s="1186"/>
      <c r="GP444" s="1186"/>
      <c r="GQ444" s="1186"/>
      <c r="GR444" s="1186"/>
      <c r="GS444" s="1186"/>
      <c r="GT444" s="1186"/>
      <c r="GU444" s="1186"/>
      <c r="GV444" s="1186"/>
      <c r="GW444" s="1186"/>
      <c r="GX444" s="1186"/>
      <c r="GY444" s="1218"/>
      <c r="GZ444" s="364">
        <f t="shared" si="365"/>
        <v>0</v>
      </c>
      <c r="HA444" s="365">
        <f t="shared" si="366"/>
        <v>0</v>
      </c>
      <c r="HB444" s="366">
        <f t="shared" si="352"/>
        <v>0</v>
      </c>
      <c r="HC444" s="366">
        <v>0</v>
      </c>
      <c r="HD444" s="365">
        <v>0</v>
      </c>
      <c r="HE444" s="365">
        <v>1594</v>
      </c>
      <c r="HF444" s="54"/>
      <c r="HG444" s="863"/>
      <c r="HH444" s="863">
        <v>4.04</v>
      </c>
      <c r="HI444" s="709">
        <f t="shared" si="347"/>
        <v>0</v>
      </c>
      <c r="HJ444" s="864"/>
      <c r="HK444" s="864">
        <v>19.35</v>
      </c>
      <c r="HL444" s="738">
        <f t="shared" si="353"/>
        <v>0.285133737254322</v>
      </c>
      <c r="HM444" s="865"/>
      <c r="HN444" s="865"/>
      <c r="HO444" s="865">
        <v>19.35</v>
      </c>
      <c r="HP444" s="740">
        <f t="shared" si="364"/>
        <v>1509.3</v>
      </c>
      <c r="HQ444" s="738">
        <f t="shared" si="368"/>
        <v>0.285133737254322</v>
      </c>
      <c r="HR444" s="866"/>
      <c r="HS444" s="742">
        <v>44927</v>
      </c>
      <c r="HT444" s="739">
        <f ca="1" t="shared" si="354"/>
        <v>5</v>
      </c>
      <c r="HU444" s="739">
        <f ca="1" t="shared" si="355"/>
        <v>150</v>
      </c>
      <c r="HV444" s="865">
        <v>78</v>
      </c>
      <c r="HW444" s="739">
        <f t="shared" si="359"/>
        <v>0</v>
      </c>
      <c r="HX444" s="761">
        <f t="shared" si="369"/>
        <v>0</v>
      </c>
      <c r="HY444" s="739">
        <f ca="1" t="shared" si="370"/>
        <v>0</v>
      </c>
      <c r="HZ444" s="739">
        <f t="shared" si="363"/>
        <v>78</v>
      </c>
      <c r="IA444" s="865"/>
      <c r="IB444" s="739">
        <f ca="1" t="shared" si="334"/>
        <v>0</v>
      </c>
      <c r="IC444" s="769">
        <f ca="1" t="shared" si="335"/>
        <v>0</v>
      </c>
      <c r="ID444" s="769" t="e">
        <f ca="1" t="shared" si="336"/>
        <v>#DIV/0!</v>
      </c>
      <c r="IE444" s="865"/>
      <c r="IF444" s="865"/>
      <c r="IG444" s="865"/>
      <c r="IH444" s="865"/>
      <c r="II444" s="865"/>
      <c r="IJ444" s="865"/>
      <c r="IK444" s="865"/>
      <c r="IL444" s="743"/>
      <c r="IM444" s="743"/>
      <c r="IN444" s="743"/>
      <c r="IO444" s="743"/>
      <c r="IP444" s="743"/>
      <c r="IQ444" s="739"/>
      <c r="IR444" s="739"/>
      <c r="IS444" s="739"/>
      <c r="IT444" s="739"/>
      <c r="IU444" s="739"/>
      <c r="IV444" s="739"/>
      <c r="IW444" s="739"/>
      <c r="IX444" s="739"/>
      <c r="IY444" s="739"/>
      <c r="IZ444" s="739"/>
      <c r="JA444" s="739"/>
      <c r="JB444" s="743">
        <v>0</v>
      </c>
      <c r="JC444" s="743">
        <v>0</v>
      </c>
      <c r="JD444" s="743">
        <v>0</v>
      </c>
      <c r="JE444" s="743">
        <v>0</v>
      </c>
      <c r="JF444" s="743">
        <v>0</v>
      </c>
      <c r="JG444" s="739">
        <v>0</v>
      </c>
      <c r="JH444" s="739">
        <v>0</v>
      </c>
      <c r="JI444" s="739">
        <v>0</v>
      </c>
      <c r="JJ444" s="739">
        <v>0</v>
      </c>
      <c r="JK444" s="739">
        <v>0</v>
      </c>
      <c r="JL444" s="739">
        <v>0</v>
      </c>
      <c r="JM444" s="739">
        <v>0</v>
      </c>
      <c r="JN444" s="28">
        <f t="shared" si="356"/>
        <v>0</v>
      </c>
      <c r="JO444" s="28">
        <f t="shared" si="357"/>
        <v>0</v>
      </c>
      <c r="JP444" s="28"/>
      <c r="JQ444" s="28"/>
      <c r="JR444" s="28"/>
      <c r="JS444" s="28"/>
      <c r="JT444" s="28"/>
      <c r="JU444" s="28"/>
      <c r="JV444" s="28"/>
      <c r="JW444" s="28"/>
      <c r="JX444" s="28"/>
      <c r="JY444" s="28"/>
      <c r="JZ444" s="28"/>
      <c r="KA444" s="28"/>
      <c r="KB444" s="28"/>
      <c r="KC444" s="28"/>
      <c r="KD444" s="28"/>
      <c r="KE444" s="824"/>
    </row>
    <row r="445" s="786" customFormat="1" hidden="1" customHeight="1" spans="1:291">
      <c r="A445" s="847" t="s">
        <v>2306</v>
      </c>
      <c r="B445" s="343"/>
      <c r="C445" s="95" t="s">
        <v>2331</v>
      </c>
      <c r="D445" s="95" t="s">
        <v>2332</v>
      </c>
      <c r="E445" s="411"/>
      <c r="F445" s="1235" t="s">
        <v>2381</v>
      </c>
      <c r="G445" s="112" t="s">
        <v>978</v>
      </c>
      <c r="H445" s="1060" t="s">
        <v>997</v>
      </c>
      <c r="I445" s="99">
        <f t="shared" si="361"/>
        <v>0</v>
      </c>
      <c r="J445" s="1129">
        <v>198</v>
      </c>
      <c r="K445" s="1130">
        <f t="shared" si="343"/>
        <v>198</v>
      </c>
      <c r="L445" s="1131">
        <f t="shared" si="344"/>
        <v>198</v>
      </c>
      <c r="M445" s="1132"/>
      <c r="N445" s="1137"/>
      <c r="O445" s="1134"/>
      <c r="P445" s="1138">
        <f t="shared" si="367"/>
        <v>0</v>
      </c>
      <c r="Q445" s="1154">
        <f t="shared" si="358"/>
        <v>0</v>
      </c>
      <c r="R445" s="1156"/>
      <c r="S445" s="1156"/>
      <c r="T445" s="1156"/>
      <c r="U445" s="1156"/>
      <c r="V445" s="1156"/>
      <c r="W445" s="1156"/>
      <c r="X445" s="1156"/>
      <c r="Y445" s="1156"/>
      <c r="Z445" s="1156"/>
      <c r="AA445" s="1156"/>
      <c r="AB445" s="1167"/>
      <c r="AC445" s="1156"/>
      <c r="AD445" s="1156"/>
      <c r="AE445" s="1156"/>
      <c r="AF445" s="1156"/>
      <c r="AG445" s="1156"/>
      <c r="AH445" s="1156"/>
      <c r="AI445" s="1156"/>
      <c r="AJ445" s="1156"/>
      <c r="AK445" s="1156"/>
      <c r="AL445" s="1156"/>
      <c r="AM445" s="1156"/>
      <c r="AN445" s="1156"/>
      <c r="AO445" s="1156"/>
      <c r="AP445" s="1156"/>
      <c r="AQ445" s="1156"/>
      <c r="AR445" s="1156"/>
      <c r="AS445" s="1179"/>
      <c r="AT445" s="1177"/>
      <c r="AU445" s="1178"/>
      <c r="AV445" s="1178"/>
      <c r="AW445" s="1178"/>
      <c r="AX445" s="1178"/>
      <c r="AY445" s="1178"/>
      <c r="AZ445" s="1178"/>
      <c r="BA445" s="1178"/>
      <c r="BB445" s="1178"/>
      <c r="BC445" s="1178"/>
      <c r="BD445" s="1178"/>
      <c r="BE445" s="1178"/>
      <c r="BF445" s="1178"/>
      <c r="BG445" s="1178"/>
      <c r="BH445" s="1178"/>
      <c r="BI445" s="1178"/>
      <c r="BJ445" s="1178"/>
      <c r="BK445" s="1186"/>
      <c r="BL445" s="1187">
        <v>-198</v>
      </c>
      <c r="BM445" s="1187"/>
      <c r="BN445" s="1187"/>
      <c r="BO445" s="1187"/>
      <c r="BP445" s="1187"/>
      <c r="BQ445" s="1187"/>
      <c r="BR445" s="1187"/>
      <c r="BS445" s="1187"/>
      <c r="BT445" s="1187"/>
      <c r="BU445" s="1187"/>
      <c r="BV445" s="1191"/>
      <c r="BW445" s="1186"/>
      <c r="BX445" s="1186"/>
      <c r="BY445" s="1186"/>
      <c r="BZ445" s="1186"/>
      <c r="CA445" s="1186"/>
      <c r="CB445" s="1186"/>
      <c r="CC445" s="1186"/>
      <c r="CD445" s="1186"/>
      <c r="CE445" s="1186"/>
      <c r="CF445" s="1186"/>
      <c r="CG445" s="1186"/>
      <c r="CH445" s="1186"/>
      <c r="CI445" s="1186"/>
      <c r="CJ445" s="1186"/>
      <c r="CK445" s="1186"/>
      <c r="CL445" s="1186"/>
      <c r="CM445" s="1186"/>
      <c r="CN445" s="1186"/>
      <c r="CO445" s="1186"/>
      <c r="CP445" s="1186"/>
      <c r="CQ445" s="1186"/>
      <c r="CR445" s="1186"/>
      <c r="CS445" s="1186"/>
      <c r="CT445" s="1186"/>
      <c r="CU445" s="1186"/>
      <c r="CV445" s="1186"/>
      <c r="CW445" s="1186"/>
      <c r="CX445" s="1186"/>
      <c r="CY445" s="1186"/>
      <c r="CZ445" s="1186"/>
      <c r="DA445" s="1186"/>
      <c r="DB445" s="1186"/>
      <c r="DC445" s="1186"/>
      <c r="DD445" s="1186"/>
      <c r="DE445" s="1186"/>
      <c r="DF445" s="1186"/>
      <c r="DG445" s="1186"/>
      <c r="DH445" s="1186"/>
      <c r="DI445" s="1186"/>
      <c r="DJ445" s="1186"/>
      <c r="DK445" s="1186"/>
      <c r="DL445" s="1186"/>
      <c r="DM445" s="1186"/>
      <c r="DN445" s="1186"/>
      <c r="DO445" s="1186"/>
      <c r="DP445" s="1186"/>
      <c r="DQ445" s="1186"/>
      <c r="DR445" s="1186"/>
      <c r="DS445" s="1186"/>
      <c r="DT445" s="1186"/>
      <c r="DU445" s="1186"/>
      <c r="DV445" s="1186"/>
      <c r="DW445" s="1186"/>
      <c r="DX445" s="1186"/>
      <c r="DY445" s="1186"/>
      <c r="DZ445" s="1186"/>
      <c r="EA445" s="1186"/>
      <c r="EB445" s="1186"/>
      <c r="EC445" s="1186"/>
      <c r="ED445" s="1186"/>
      <c r="EE445" s="1186"/>
      <c r="EF445" s="1186"/>
      <c r="EG445" s="1186"/>
      <c r="EH445" s="1186"/>
      <c r="EI445" s="1186"/>
      <c r="EJ445" s="1186"/>
      <c r="EK445" s="1197"/>
      <c r="EL445" s="1198"/>
      <c r="EM445" s="1186"/>
      <c r="EN445" s="1186"/>
      <c r="EO445" s="1186"/>
      <c r="EP445" s="1186"/>
      <c r="EQ445" s="1186"/>
      <c r="ER445" s="1186"/>
      <c r="ES445" s="1186"/>
      <c r="ET445" s="1186"/>
      <c r="EU445" s="1186"/>
      <c r="EV445" s="1186"/>
      <c r="EW445" s="1186"/>
      <c r="EX445" s="1186"/>
      <c r="EY445" s="1186"/>
      <c r="EZ445" s="1186"/>
      <c r="FA445" s="1186"/>
      <c r="FB445" s="1186"/>
      <c r="FC445" s="1209"/>
      <c r="FD445" s="1186"/>
      <c r="FE445" s="1186"/>
      <c r="FF445" s="1186"/>
      <c r="FG445" s="1186"/>
      <c r="FH445" s="1186"/>
      <c r="FI445" s="1186"/>
      <c r="FJ445" s="1186"/>
      <c r="FK445" s="1186"/>
      <c r="FL445" s="1209"/>
      <c r="FM445" s="1186"/>
      <c r="FN445" s="1186"/>
      <c r="FO445" s="1186"/>
      <c r="FP445" s="1186"/>
      <c r="FQ445" s="1186"/>
      <c r="FR445" s="1186"/>
      <c r="FS445" s="1186"/>
      <c r="FT445" s="1186"/>
      <c r="FU445" s="1186"/>
      <c r="FV445" s="1186"/>
      <c r="FW445" s="1186"/>
      <c r="FX445" s="1186"/>
      <c r="FY445" s="1186"/>
      <c r="FZ445" s="1186"/>
      <c r="GA445" s="1186"/>
      <c r="GB445" s="1186"/>
      <c r="GC445" s="1186"/>
      <c r="GD445" s="1186"/>
      <c r="GE445" s="1186"/>
      <c r="GF445" s="1186"/>
      <c r="GG445" s="1186"/>
      <c r="GH445" s="1186"/>
      <c r="GI445" s="1186"/>
      <c r="GJ445" s="1186"/>
      <c r="GK445" s="1186"/>
      <c r="GL445" s="1186"/>
      <c r="GM445" s="1186"/>
      <c r="GN445" s="1186"/>
      <c r="GO445" s="1186"/>
      <c r="GP445" s="1186"/>
      <c r="GQ445" s="1186"/>
      <c r="GR445" s="1186"/>
      <c r="GS445" s="1186"/>
      <c r="GT445" s="1186"/>
      <c r="GU445" s="1186"/>
      <c r="GV445" s="1186"/>
      <c r="GW445" s="1186"/>
      <c r="GX445" s="1186"/>
      <c r="GY445" s="1218"/>
      <c r="GZ445" s="364">
        <f t="shared" si="365"/>
        <v>0</v>
      </c>
      <c r="HA445" s="365">
        <f t="shared" si="366"/>
        <v>0</v>
      </c>
      <c r="HB445" s="366">
        <f t="shared" si="352"/>
        <v>0</v>
      </c>
      <c r="HC445" s="366">
        <v>0</v>
      </c>
      <c r="HD445" s="365">
        <v>45</v>
      </c>
      <c r="HE445" s="365">
        <v>567</v>
      </c>
      <c r="HF445" s="54"/>
      <c r="HG445" s="708"/>
      <c r="HH445" s="708">
        <v>5.04</v>
      </c>
      <c r="HI445" s="709">
        <f t="shared" si="347"/>
        <v>0</v>
      </c>
      <c r="HJ445" s="710"/>
      <c r="HK445" s="710">
        <v>23.69</v>
      </c>
      <c r="HL445" s="738">
        <f t="shared" si="353"/>
        <v>0.298448235015399</v>
      </c>
      <c r="HM445" s="739"/>
      <c r="HN445" s="739"/>
      <c r="HO445" s="739">
        <v>23.69</v>
      </c>
      <c r="HP445" s="740">
        <f t="shared" si="364"/>
        <v>4690.62</v>
      </c>
      <c r="HQ445" s="738">
        <f t="shared" si="368"/>
        <v>0.298448235015399</v>
      </c>
      <c r="HR445" s="741"/>
      <c r="HS445" s="742">
        <v>44927</v>
      </c>
      <c r="HT445" s="739">
        <f ca="1" t="shared" si="354"/>
        <v>5</v>
      </c>
      <c r="HU445" s="739">
        <f ca="1" t="shared" si="355"/>
        <v>150</v>
      </c>
      <c r="HV445" s="739">
        <v>198</v>
      </c>
      <c r="HW445" s="739">
        <f t="shared" si="359"/>
        <v>0</v>
      </c>
      <c r="HX445" s="761">
        <f t="shared" si="369"/>
        <v>0</v>
      </c>
      <c r="HY445" s="739">
        <f ca="1" t="shared" si="370"/>
        <v>0</v>
      </c>
      <c r="HZ445" s="739">
        <f t="shared" si="363"/>
        <v>198</v>
      </c>
      <c r="IA445" s="739"/>
      <c r="IB445" s="739">
        <f ca="1" t="shared" si="334"/>
        <v>0</v>
      </c>
      <c r="IC445" s="769">
        <f ca="1" t="shared" si="335"/>
        <v>0</v>
      </c>
      <c r="ID445" s="769" t="e">
        <f ca="1" t="shared" si="336"/>
        <v>#DIV/0!</v>
      </c>
      <c r="IE445" s="739"/>
      <c r="IF445" s="739"/>
      <c r="IG445" s="739"/>
      <c r="IH445" s="739"/>
      <c r="II445" s="739"/>
      <c r="IJ445" s="739"/>
      <c r="IK445" s="739"/>
      <c r="IL445" s="743"/>
      <c r="IM445" s="743"/>
      <c r="IN445" s="743"/>
      <c r="IO445" s="743"/>
      <c r="IP445" s="743"/>
      <c r="IQ445" s="739"/>
      <c r="IR445" s="739"/>
      <c r="IS445" s="739"/>
      <c r="IT445" s="739"/>
      <c r="IU445" s="739"/>
      <c r="IV445" s="739"/>
      <c r="IW445" s="739"/>
      <c r="IX445" s="739"/>
      <c r="IY445" s="739"/>
      <c r="IZ445" s="739"/>
      <c r="JA445" s="739"/>
      <c r="JB445" s="743">
        <v>0</v>
      </c>
      <c r="JC445" s="743">
        <v>0</v>
      </c>
      <c r="JD445" s="743">
        <v>0</v>
      </c>
      <c r="JE445" s="743">
        <v>0</v>
      </c>
      <c r="JF445" s="743">
        <v>0</v>
      </c>
      <c r="JG445" s="739">
        <v>0</v>
      </c>
      <c r="JH445" s="739">
        <v>0</v>
      </c>
      <c r="JI445" s="739">
        <v>0</v>
      </c>
      <c r="JJ445" s="739">
        <v>0</v>
      </c>
      <c r="JK445" s="739">
        <v>0</v>
      </c>
      <c r="JL445" s="739">
        <v>0</v>
      </c>
      <c r="JM445" s="739">
        <v>0</v>
      </c>
      <c r="JN445" s="28">
        <f t="shared" si="356"/>
        <v>0</v>
      </c>
      <c r="JO445" s="28">
        <f t="shared" si="357"/>
        <v>0</v>
      </c>
      <c r="JP445" s="28"/>
      <c r="JQ445" s="28"/>
      <c r="JR445" s="28"/>
      <c r="JS445" s="28"/>
      <c r="JT445" s="28"/>
      <c r="JU445" s="28"/>
      <c r="JV445" s="28"/>
      <c r="JW445" s="28"/>
      <c r="JX445" s="28"/>
      <c r="JY445" s="28"/>
      <c r="JZ445" s="28"/>
      <c r="KA445" s="28"/>
      <c r="KB445" s="28"/>
      <c r="KC445" s="28"/>
      <c r="KD445" s="28"/>
      <c r="KE445" s="824"/>
    </row>
    <row r="446" s="786" customFormat="1" hidden="1" customHeight="1" spans="1:291">
      <c r="A446" s="847" t="s">
        <v>2306</v>
      </c>
      <c r="B446" s="343"/>
      <c r="C446" s="95" t="s">
        <v>1747</v>
      </c>
      <c r="D446" s="95" t="s">
        <v>2382</v>
      </c>
      <c r="E446" s="411"/>
      <c r="F446" s="1235" t="s">
        <v>2383</v>
      </c>
      <c r="G446" s="112" t="s">
        <v>999</v>
      </c>
      <c r="H446" s="1060" t="s">
        <v>2384</v>
      </c>
      <c r="I446" s="99">
        <f t="shared" si="361"/>
        <v>0</v>
      </c>
      <c r="J446" s="1129">
        <v>192</v>
      </c>
      <c r="K446" s="1130">
        <f t="shared" si="343"/>
        <v>192</v>
      </c>
      <c r="L446" s="1131">
        <f t="shared" si="344"/>
        <v>192</v>
      </c>
      <c r="M446" s="1132"/>
      <c r="N446" s="1133"/>
      <c r="O446" s="1139"/>
      <c r="P446" s="1138">
        <f t="shared" si="367"/>
        <v>0</v>
      </c>
      <c r="Q446" s="1154">
        <f t="shared" si="358"/>
        <v>0</v>
      </c>
      <c r="R446" s="1156"/>
      <c r="S446" s="1156"/>
      <c r="T446" s="1156"/>
      <c r="U446" s="1156"/>
      <c r="V446" s="1156"/>
      <c r="W446" s="1156"/>
      <c r="X446" s="1156"/>
      <c r="Y446" s="1156"/>
      <c r="Z446" s="1156"/>
      <c r="AA446" s="1156"/>
      <c r="AB446" s="1167"/>
      <c r="AC446" s="1156"/>
      <c r="AD446" s="1156"/>
      <c r="AE446" s="1156"/>
      <c r="AF446" s="1156"/>
      <c r="AG446" s="1156"/>
      <c r="AH446" s="1156"/>
      <c r="AI446" s="1156"/>
      <c r="AJ446" s="1156"/>
      <c r="AK446" s="1156"/>
      <c r="AL446" s="1156"/>
      <c r="AM446" s="1156"/>
      <c r="AN446" s="1156"/>
      <c r="AO446" s="1156"/>
      <c r="AP446" s="1156"/>
      <c r="AQ446" s="1156"/>
      <c r="AR446" s="1156"/>
      <c r="AS446" s="1179"/>
      <c r="AT446" s="1177"/>
      <c r="AU446" s="1178"/>
      <c r="AV446" s="1178"/>
      <c r="AW446" s="1178"/>
      <c r="AX446" s="1178"/>
      <c r="AY446" s="1178"/>
      <c r="AZ446" s="1178"/>
      <c r="BA446" s="1178"/>
      <c r="BB446" s="1178"/>
      <c r="BC446" s="1178"/>
      <c r="BD446" s="1178"/>
      <c r="BE446" s="1178"/>
      <c r="BF446" s="1178"/>
      <c r="BG446" s="1178"/>
      <c r="BH446" s="1178"/>
      <c r="BI446" s="1178"/>
      <c r="BJ446" s="1178"/>
      <c r="BK446" s="1186"/>
      <c r="BL446" s="1187">
        <v>-192</v>
      </c>
      <c r="BM446" s="1187"/>
      <c r="BN446" s="1187"/>
      <c r="BO446" s="1187"/>
      <c r="BP446" s="1187"/>
      <c r="BQ446" s="1187"/>
      <c r="BR446" s="1187"/>
      <c r="BS446" s="1187"/>
      <c r="BT446" s="1187"/>
      <c r="BU446" s="1187"/>
      <c r="BV446" s="1191"/>
      <c r="BW446" s="1186"/>
      <c r="BX446" s="1186"/>
      <c r="BY446" s="1186"/>
      <c r="BZ446" s="1186"/>
      <c r="CA446" s="1186"/>
      <c r="CB446" s="1186"/>
      <c r="CC446" s="1186"/>
      <c r="CD446" s="1186"/>
      <c r="CE446" s="1186"/>
      <c r="CF446" s="1186"/>
      <c r="CG446" s="1186"/>
      <c r="CH446" s="1186"/>
      <c r="CI446" s="1186"/>
      <c r="CJ446" s="1186"/>
      <c r="CK446" s="1186"/>
      <c r="CL446" s="1186"/>
      <c r="CM446" s="1186"/>
      <c r="CN446" s="1186"/>
      <c r="CO446" s="1186"/>
      <c r="CP446" s="1186"/>
      <c r="CQ446" s="1186"/>
      <c r="CR446" s="1186"/>
      <c r="CS446" s="1186"/>
      <c r="CT446" s="1186"/>
      <c r="CU446" s="1186"/>
      <c r="CV446" s="1186"/>
      <c r="CW446" s="1186"/>
      <c r="CX446" s="1186"/>
      <c r="CY446" s="1186"/>
      <c r="CZ446" s="1186"/>
      <c r="DA446" s="1186"/>
      <c r="DB446" s="1186"/>
      <c r="DC446" s="1186"/>
      <c r="DD446" s="1186"/>
      <c r="DE446" s="1186"/>
      <c r="DF446" s="1186"/>
      <c r="DG446" s="1186"/>
      <c r="DH446" s="1186"/>
      <c r="DI446" s="1186"/>
      <c r="DJ446" s="1186"/>
      <c r="DK446" s="1186"/>
      <c r="DL446" s="1186"/>
      <c r="DM446" s="1186"/>
      <c r="DN446" s="1186"/>
      <c r="DO446" s="1186"/>
      <c r="DP446" s="1186"/>
      <c r="DQ446" s="1186"/>
      <c r="DR446" s="1186"/>
      <c r="DS446" s="1186"/>
      <c r="DT446" s="1186"/>
      <c r="DU446" s="1186"/>
      <c r="DV446" s="1186"/>
      <c r="DW446" s="1186"/>
      <c r="DX446" s="1186"/>
      <c r="DY446" s="1186"/>
      <c r="DZ446" s="1186"/>
      <c r="EA446" s="1186"/>
      <c r="EB446" s="1186"/>
      <c r="EC446" s="1186"/>
      <c r="ED446" s="1186"/>
      <c r="EE446" s="1186"/>
      <c r="EF446" s="1186"/>
      <c r="EG446" s="1186"/>
      <c r="EH446" s="1186"/>
      <c r="EI446" s="1186"/>
      <c r="EJ446" s="1186"/>
      <c r="EK446" s="1197"/>
      <c r="EL446" s="1198"/>
      <c r="EM446" s="1186"/>
      <c r="EN446" s="1186"/>
      <c r="EO446" s="1186"/>
      <c r="EP446" s="1186"/>
      <c r="EQ446" s="1186"/>
      <c r="ER446" s="1186"/>
      <c r="ES446" s="1186"/>
      <c r="ET446" s="1186"/>
      <c r="EU446" s="1186"/>
      <c r="EV446" s="1186"/>
      <c r="EW446" s="1186"/>
      <c r="EX446" s="1186"/>
      <c r="EY446" s="1186"/>
      <c r="EZ446" s="1186"/>
      <c r="FA446" s="1186"/>
      <c r="FB446" s="1186"/>
      <c r="FC446" s="1209"/>
      <c r="FD446" s="1186"/>
      <c r="FE446" s="1186"/>
      <c r="FF446" s="1186"/>
      <c r="FG446" s="1186"/>
      <c r="FH446" s="1186"/>
      <c r="FI446" s="1186"/>
      <c r="FJ446" s="1186"/>
      <c r="FK446" s="1186"/>
      <c r="FL446" s="1209"/>
      <c r="FM446" s="1186"/>
      <c r="FN446" s="1186"/>
      <c r="FO446" s="1186"/>
      <c r="FP446" s="1186"/>
      <c r="FQ446" s="1186"/>
      <c r="FR446" s="1186"/>
      <c r="FS446" s="1186"/>
      <c r="FT446" s="1186"/>
      <c r="FU446" s="1186"/>
      <c r="FV446" s="1186"/>
      <c r="FW446" s="1186"/>
      <c r="FX446" s="1186"/>
      <c r="FY446" s="1186"/>
      <c r="FZ446" s="1186"/>
      <c r="GA446" s="1186"/>
      <c r="GB446" s="1186"/>
      <c r="GC446" s="1186"/>
      <c r="GD446" s="1186"/>
      <c r="GE446" s="1186"/>
      <c r="GF446" s="1186"/>
      <c r="GG446" s="1186"/>
      <c r="GH446" s="1186"/>
      <c r="GI446" s="1186"/>
      <c r="GJ446" s="1186"/>
      <c r="GK446" s="1186"/>
      <c r="GL446" s="1186"/>
      <c r="GM446" s="1186"/>
      <c r="GN446" s="1186"/>
      <c r="GO446" s="1186"/>
      <c r="GP446" s="1186"/>
      <c r="GQ446" s="1186"/>
      <c r="GR446" s="1186"/>
      <c r="GS446" s="1186"/>
      <c r="GT446" s="1186"/>
      <c r="GU446" s="1186"/>
      <c r="GV446" s="1186"/>
      <c r="GW446" s="1186"/>
      <c r="GX446" s="1186"/>
      <c r="GY446" s="1218"/>
      <c r="GZ446" s="364">
        <f t="shared" si="365"/>
        <v>0</v>
      </c>
      <c r="HA446" s="365">
        <f t="shared" ref="HA446:HA462" si="371">SUM(EL446:GY446)</f>
        <v>0</v>
      </c>
      <c r="HB446" s="366">
        <f t="shared" si="352"/>
        <v>0</v>
      </c>
      <c r="HC446" s="366">
        <v>0</v>
      </c>
      <c r="HD446" s="365">
        <v>0</v>
      </c>
      <c r="HE446" s="365">
        <v>1481</v>
      </c>
      <c r="HF446" s="54"/>
      <c r="HG446" s="708"/>
      <c r="HH446" s="708">
        <v>1.84</v>
      </c>
      <c r="HI446" s="709">
        <f t="shared" si="347"/>
        <v>0</v>
      </c>
      <c r="HJ446" s="710">
        <v>9</v>
      </c>
      <c r="HK446" s="710">
        <v>6.31</v>
      </c>
      <c r="HL446" s="738">
        <f t="shared" si="353"/>
        <v>0.488157040882544</v>
      </c>
      <c r="HM446" s="739"/>
      <c r="HN446" s="739"/>
      <c r="HO446" s="739">
        <v>6.31</v>
      </c>
      <c r="HP446" s="740">
        <f t="shared" si="364"/>
        <v>1211.52</v>
      </c>
      <c r="HQ446" s="738">
        <f t="shared" si="368"/>
        <v>0.488157040882544</v>
      </c>
      <c r="HR446" s="741"/>
      <c r="HS446" s="742">
        <v>44927</v>
      </c>
      <c r="HT446" s="739">
        <f ca="1" t="shared" si="354"/>
        <v>5</v>
      </c>
      <c r="HU446" s="739">
        <f ca="1" t="shared" si="355"/>
        <v>150</v>
      </c>
      <c r="HV446" s="739">
        <v>192</v>
      </c>
      <c r="HW446" s="739">
        <f t="shared" si="359"/>
        <v>0</v>
      </c>
      <c r="HX446" s="761">
        <f t="shared" si="369"/>
        <v>0</v>
      </c>
      <c r="HY446" s="739">
        <f ca="1" t="shared" si="370"/>
        <v>0</v>
      </c>
      <c r="HZ446" s="739">
        <f t="shared" si="363"/>
        <v>192</v>
      </c>
      <c r="IA446" s="739"/>
      <c r="IB446" s="739">
        <f ca="1" t="shared" si="334"/>
        <v>0</v>
      </c>
      <c r="IC446" s="769">
        <f ca="1" t="shared" si="335"/>
        <v>0</v>
      </c>
      <c r="ID446" s="769" t="e">
        <f ca="1" t="shared" si="336"/>
        <v>#DIV/0!</v>
      </c>
      <c r="IE446" s="739"/>
      <c r="IF446" s="739"/>
      <c r="IG446" s="739"/>
      <c r="IH446" s="739"/>
      <c r="II446" s="739"/>
      <c r="IJ446" s="739"/>
      <c r="IK446" s="739"/>
      <c r="IL446" s="743"/>
      <c r="IM446" s="743"/>
      <c r="IN446" s="743"/>
      <c r="IO446" s="743"/>
      <c r="IP446" s="743"/>
      <c r="IQ446" s="739"/>
      <c r="IR446" s="739"/>
      <c r="IS446" s="739"/>
      <c r="IT446" s="739"/>
      <c r="IU446" s="739"/>
      <c r="IV446" s="739"/>
      <c r="IW446" s="739"/>
      <c r="IX446" s="739"/>
      <c r="IY446" s="739"/>
      <c r="IZ446" s="739"/>
      <c r="JA446" s="739"/>
      <c r="JB446" s="743">
        <v>0</v>
      </c>
      <c r="JC446" s="743">
        <v>0</v>
      </c>
      <c r="JD446" s="743">
        <v>0</v>
      </c>
      <c r="JE446" s="743">
        <v>0</v>
      </c>
      <c r="JF446" s="743">
        <v>0</v>
      </c>
      <c r="JG446" s="739">
        <v>0</v>
      </c>
      <c r="JH446" s="739">
        <v>0</v>
      </c>
      <c r="JI446" s="739">
        <v>0</v>
      </c>
      <c r="JJ446" s="739">
        <v>0</v>
      </c>
      <c r="JK446" s="739">
        <v>0</v>
      </c>
      <c r="JL446" s="739">
        <v>0</v>
      </c>
      <c r="JM446" s="739">
        <v>0</v>
      </c>
      <c r="JN446" s="28">
        <f t="shared" si="356"/>
        <v>0</v>
      </c>
      <c r="JO446" s="28">
        <f t="shared" si="357"/>
        <v>0</v>
      </c>
      <c r="JP446" s="28"/>
      <c r="JQ446" s="28"/>
      <c r="JR446" s="28"/>
      <c r="JS446" s="28"/>
      <c r="JT446" s="28"/>
      <c r="JU446" s="28"/>
      <c r="JV446" s="28"/>
      <c r="JW446" s="28"/>
      <c r="JX446" s="28"/>
      <c r="JY446" s="28"/>
      <c r="JZ446" s="28"/>
      <c r="KA446" s="28"/>
      <c r="KB446" s="28"/>
      <c r="KC446" s="28"/>
      <c r="KD446" s="28"/>
      <c r="KE446" s="824"/>
    </row>
    <row r="447" s="786" customFormat="1" hidden="1" customHeight="1" spans="1:291">
      <c r="A447" s="847" t="s">
        <v>2306</v>
      </c>
      <c r="B447" s="343"/>
      <c r="C447" s="95" t="s">
        <v>1612</v>
      </c>
      <c r="D447" s="95" t="s">
        <v>2382</v>
      </c>
      <c r="E447" s="411"/>
      <c r="F447" s="1235" t="s">
        <v>2385</v>
      </c>
      <c r="G447" s="859" t="s">
        <v>1001</v>
      </c>
      <c r="H447" s="1268" t="s">
        <v>2386</v>
      </c>
      <c r="I447" s="99">
        <f t="shared" si="361"/>
        <v>0</v>
      </c>
      <c r="J447" s="1270">
        <v>0</v>
      </c>
      <c r="K447" s="1130">
        <f t="shared" si="343"/>
        <v>0</v>
      </c>
      <c r="L447" s="1131">
        <f t="shared" si="344"/>
        <v>0</v>
      </c>
      <c r="M447" s="1132"/>
      <c r="N447" s="1137"/>
      <c r="O447" s="1134"/>
      <c r="P447" s="1138">
        <f t="shared" si="367"/>
        <v>0</v>
      </c>
      <c r="Q447" s="1154">
        <f t="shared" si="358"/>
        <v>0</v>
      </c>
      <c r="R447" s="1156"/>
      <c r="S447" s="1156"/>
      <c r="T447" s="1156"/>
      <c r="U447" s="1156"/>
      <c r="V447" s="1156"/>
      <c r="W447" s="1156"/>
      <c r="X447" s="1156"/>
      <c r="Y447" s="1156"/>
      <c r="Z447" s="1156"/>
      <c r="AA447" s="1156"/>
      <c r="AB447" s="1167"/>
      <c r="AC447" s="1156"/>
      <c r="AD447" s="1156"/>
      <c r="AE447" s="1156"/>
      <c r="AF447" s="1156"/>
      <c r="AG447" s="1156"/>
      <c r="AH447" s="1156"/>
      <c r="AI447" s="1156"/>
      <c r="AJ447" s="1156"/>
      <c r="AK447" s="1156"/>
      <c r="AL447" s="1156"/>
      <c r="AM447" s="1156"/>
      <c r="AN447" s="1156"/>
      <c r="AO447" s="1156"/>
      <c r="AP447" s="1156"/>
      <c r="AQ447" s="1156"/>
      <c r="AR447" s="1156"/>
      <c r="AS447" s="1179"/>
      <c r="AT447" s="1177"/>
      <c r="AU447" s="1178"/>
      <c r="AV447" s="1178"/>
      <c r="AW447" s="1178"/>
      <c r="AX447" s="1178"/>
      <c r="AY447" s="1178"/>
      <c r="AZ447" s="1178"/>
      <c r="BA447" s="1178"/>
      <c r="BB447" s="1178"/>
      <c r="BC447" s="1178"/>
      <c r="BD447" s="1178"/>
      <c r="BE447" s="1178"/>
      <c r="BF447" s="1178"/>
      <c r="BG447" s="1178"/>
      <c r="BH447" s="1178"/>
      <c r="BI447" s="1178"/>
      <c r="BJ447" s="1178"/>
      <c r="BK447" s="1186"/>
      <c r="BL447" s="1187"/>
      <c r="BM447" s="1187"/>
      <c r="BN447" s="1187"/>
      <c r="BO447" s="1187"/>
      <c r="BP447" s="1187"/>
      <c r="BQ447" s="1187"/>
      <c r="BR447" s="1187"/>
      <c r="BS447" s="1187"/>
      <c r="BT447" s="1187"/>
      <c r="BU447" s="1187"/>
      <c r="BV447" s="1191"/>
      <c r="BW447" s="1186"/>
      <c r="BX447" s="1186"/>
      <c r="BY447" s="1186"/>
      <c r="BZ447" s="1186"/>
      <c r="CA447" s="1186"/>
      <c r="CB447" s="1186"/>
      <c r="CC447" s="1186"/>
      <c r="CD447" s="1186"/>
      <c r="CE447" s="1186"/>
      <c r="CF447" s="1186"/>
      <c r="CG447" s="1186"/>
      <c r="CH447" s="1186"/>
      <c r="CI447" s="1186"/>
      <c r="CJ447" s="1186"/>
      <c r="CK447" s="1186"/>
      <c r="CL447" s="1186"/>
      <c r="CM447" s="1186"/>
      <c r="CN447" s="1186"/>
      <c r="CO447" s="1186"/>
      <c r="CP447" s="1186"/>
      <c r="CQ447" s="1186"/>
      <c r="CR447" s="1186"/>
      <c r="CS447" s="1186"/>
      <c r="CT447" s="1186"/>
      <c r="CU447" s="1186"/>
      <c r="CV447" s="1186"/>
      <c r="CW447" s="1186"/>
      <c r="CX447" s="1186"/>
      <c r="CY447" s="1186"/>
      <c r="CZ447" s="1186"/>
      <c r="DA447" s="1186"/>
      <c r="DB447" s="1186"/>
      <c r="DC447" s="1186"/>
      <c r="DD447" s="1186"/>
      <c r="DE447" s="1186"/>
      <c r="DF447" s="1186"/>
      <c r="DG447" s="1186"/>
      <c r="DH447" s="1186"/>
      <c r="DI447" s="1186"/>
      <c r="DJ447" s="1186"/>
      <c r="DK447" s="1186"/>
      <c r="DL447" s="1186"/>
      <c r="DM447" s="1186"/>
      <c r="DN447" s="1186"/>
      <c r="DO447" s="1186"/>
      <c r="DP447" s="1186"/>
      <c r="DQ447" s="1186"/>
      <c r="DR447" s="1186"/>
      <c r="DS447" s="1186"/>
      <c r="DT447" s="1186"/>
      <c r="DU447" s="1186"/>
      <c r="DV447" s="1186"/>
      <c r="DW447" s="1186"/>
      <c r="DX447" s="1186"/>
      <c r="DY447" s="1186"/>
      <c r="DZ447" s="1186"/>
      <c r="EA447" s="1186"/>
      <c r="EB447" s="1186"/>
      <c r="EC447" s="1186"/>
      <c r="ED447" s="1186"/>
      <c r="EE447" s="1186"/>
      <c r="EF447" s="1186"/>
      <c r="EG447" s="1186"/>
      <c r="EH447" s="1186"/>
      <c r="EI447" s="1186"/>
      <c r="EJ447" s="1186"/>
      <c r="EK447" s="1197"/>
      <c r="EL447" s="1198"/>
      <c r="EM447" s="1186"/>
      <c r="EN447" s="1186"/>
      <c r="EO447" s="1186"/>
      <c r="EP447" s="1186"/>
      <c r="EQ447" s="1186"/>
      <c r="ER447" s="1186"/>
      <c r="ES447" s="1186"/>
      <c r="ET447" s="1186"/>
      <c r="EU447" s="1186"/>
      <c r="EV447" s="1186"/>
      <c r="EW447" s="1186"/>
      <c r="EX447" s="1186"/>
      <c r="EY447" s="1186"/>
      <c r="EZ447" s="1186"/>
      <c r="FA447" s="1186"/>
      <c r="FB447" s="1186"/>
      <c r="FC447" s="1209"/>
      <c r="FD447" s="1186"/>
      <c r="FE447" s="1186"/>
      <c r="FF447" s="1186"/>
      <c r="FG447" s="1186"/>
      <c r="FH447" s="1186"/>
      <c r="FI447" s="1186"/>
      <c r="FJ447" s="1186"/>
      <c r="FK447" s="1186"/>
      <c r="FL447" s="1209"/>
      <c r="FM447" s="1186"/>
      <c r="FN447" s="1186"/>
      <c r="FO447" s="1186"/>
      <c r="FP447" s="1186"/>
      <c r="FQ447" s="1186"/>
      <c r="FR447" s="1186"/>
      <c r="FS447" s="1186"/>
      <c r="FT447" s="1186"/>
      <c r="FU447" s="1186"/>
      <c r="FV447" s="1186"/>
      <c r="FW447" s="1186"/>
      <c r="FX447" s="1186"/>
      <c r="FY447" s="1186"/>
      <c r="FZ447" s="1186"/>
      <c r="GA447" s="1186"/>
      <c r="GB447" s="1186"/>
      <c r="GC447" s="1186"/>
      <c r="GD447" s="1186"/>
      <c r="GE447" s="1186"/>
      <c r="GF447" s="1186"/>
      <c r="GG447" s="1186"/>
      <c r="GH447" s="1186"/>
      <c r="GI447" s="1186"/>
      <c r="GJ447" s="1186"/>
      <c r="GK447" s="1186"/>
      <c r="GL447" s="1186"/>
      <c r="GM447" s="1186"/>
      <c r="GN447" s="1186"/>
      <c r="GO447" s="1186"/>
      <c r="GP447" s="1186"/>
      <c r="GQ447" s="1186"/>
      <c r="GR447" s="1186"/>
      <c r="GS447" s="1186"/>
      <c r="GT447" s="1186"/>
      <c r="GU447" s="1186"/>
      <c r="GV447" s="1186"/>
      <c r="GW447" s="1186"/>
      <c r="GX447" s="1186"/>
      <c r="GY447" s="1218"/>
      <c r="GZ447" s="364">
        <f t="shared" si="365"/>
        <v>0</v>
      </c>
      <c r="HA447" s="365">
        <f t="shared" si="371"/>
        <v>0</v>
      </c>
      <c r="HB447" s="366">
        <f t="shared" si="352"/>
        <v>0</v>
      </c>
      <c r="HC447" s="366">
        <v>0</v>
      </c>
      <c r="HD447" s="365">
        <v>0</v>
      </c>
      <c r="HE447" s="365">
        <v>1673</v>
      </c>
      <c r="HF447" s="54"/>
      <c r="HG447" s="708"/>
      <c r="HH447" s="708">
        <v>1.84</v>
      </c>
      <c r="HI447" s="709">
        <f t="shared" si="347"/>
        <v>0</v>
      </c>
      <c r="HJ447" s="710">
        <v>9</v>
      </c>
      <c r="HK447" s="710">
        <v>7.45</v>
      </c>
      <c r="HL447" s="738">
        <f t="shared" si="353"/>
        <v>0.395684620376379</v>
      </c>
      <c r="HM447" s="739"/>
      <c r="HN447" s="739"/>
      <c r="HO447" s="739">
        <v>7.45</v>
      </c>
      <c r="HP447" s="740">
        <f t="shared" si="364"/>
        <v>0</v>
      </c>
      <c r="HQ447" s="738">
        <f t="shared" si="368"/>
        <v>0.395684620376379</v>
      </c>
      <c r="HR447" s="741"/>
      <c r="HS447" s="742">
        <v>44927</v>
      </c>
      <c r="HT447" s="739">
        <f ca="1" t="shared" si="354"/>
        <v>5</v>
      </c>
      <c r="HU447" s="739">
        <f ca="1" t="shared" si="355"/>
        <v>150</v>
      </c>
      <c r="HV447" s="739">
        <v>0</v>
      </c>
      <c r="HW447" s="739">
        <f t="shared" si="359"/>
        <v>0</v>
      </c>
      <c r="HX447" s="761" t="e">
        <f t="shared" si="369"/>
        <v>#DIV/0!</v>
      </c>
      <c r="HY447" s="739" t="e">
        <f ca="1" t="shared" si="370"/>
        <v>#DIV/0!</v>
      </c>
      <c r="HZ447" s="739">
        <f t="shared" si="363"/>
        <v>0</v>
      </c>
      <c r="IA447" s="739"/>
      <c r="IB447" s="739">
        <f ca="1" t="shared" si="334"/>
        <v>0</v>
      </c>
      <c r="IC447" s="769">
        <f ca="1" t="shared" si="335"/>
        <v>0</v>
      </c>
      <c r="ID447" s="769" t="e">
        <f ca="1" t="shared" si="336"/>
        <v>#DIV/0!</v>
      </c>
      <c r="IE447" s="739"/>
      <c r="IF447" s="739"/>
      <c r="IG447" s="739"/>
      <c r="IH447" s="739"/>
      <c r="II447" s="739"/>
      <c r="IJ447" s="739"/>
      <c r="IK447" s="739"/>
      <c r="IL447" s="743"/>
      <c r="IM447" s="743"/>
      <c r="IN447" s="743"/>
      <c r="IO447" s="743"/>
      <c r="IP447" s="743"/>
      <c r="IQ447" s="739"/>
      <c r="IR447" s="739"/>
      <c r="IS447" s="739"/>
      <c r="IT447" s="739"/>
      <c r="IU447" s="739"/>
      <c r="IV447" s="739"/>
      <c r="IW447" s="739"/>
      <c r="IX447" s="739"/>
      <c r="IY447" s="739"/>
      <c r="IZ447" s="739"/>
      <c r="JA447" s="739"/>
      <c r="JB447" s="743">
        <v>0</v>
      </c>
      <c r="JC447" s="743">
        <v>0</v>
      </c>
      <c r="JD447" s="743">
        <v>0</v>
      </c>
      <c r="JE447" s="743">
        <v>0</v>
      </c>
      <c r="JF447" s="743">
        <v>0</v>
      </c>
      <c r="JG447" s="739">
        <v>0</v>
      </c>
      <c r="JH447" s="739">
        <v>0</v>
      </c>
      <c r="JI447" s="739">
        <v>0</v>
      </c>
      <c r="JJ447" s="739">
        <v>0</v>
      </c>
      <c r="JK447" s="739">
        <v>0</v>
      </c>
      <c r="JL447" s="739">
        <v>0</v>
      </c>
      <c r="JM447" s="739">
        <v>0</v>
      </c>
      <c r="JN447" s="28">
        <f t="shared" si="356"/>
        <v>0</v>
      </c>
      <c r="JO447" s="28">
        <f t="shared" si="357"/>
        <v>0</v>
      </c>
      <c r="JP447" s="28"/>
      <c r="JQ447" s="28"/>
      <c r="JR447" s="28"/>
      <c r="JS447" s="28"/>
      <c r="JT447" s="28"/>
      <c r="JU447" s="28"/>
      <c r="JV447" s="28"/>
      <c r="JW447" s="28"/>
      <c r="JX447" s="28"/>
      <c r="JY447" s="28"/>
      <c r="JZ447" s="28"/>
      <c r="KA447" s="28"/>
      <c r="KB447" s="28"/>
      <c r="KC447" s="28"/>
      <c r="KD447" s="28"/>
      <c r="KE447" s="824"/>
    </row>
    <row r="448" s="786" customFormat="1" hidden="1" customHeight="1" spans="1:291">
      <c r="A448" s="847" t="s">
        <v>2306</v>
      </c>
      <c r="B448" s="343"/>
      <c r="C448" s="95" t="s">
        <v>2166</v>
      </c>
      <c r="D448" s="95" t="s">
        <v>2382</v>
      </c>
      <c r="E448" s="411"/>
      <c r="F448" s="1235" t="s">
        <v>2387</v>
      </c>
      <c r="G448" s="859" t="s">
        <v>1003</v>
      </c>
      <c r="H448" s="1268" t="s">
        <v>2388</v>
      </c>
      <c r="I448" s="99">
        <f t="shared" si="361"/>
        <v>0</v>
      </c>
      <c r="J448" s="1270">
        <v>0</v>
      </c>
      <c r="K448" s="1130">
        <f t="shared" ref="K448:K510" si="372">(N448+O448+P448+Q448)-SUM(AT448:GY448)</f>
        <v>0</v>
      </c>
      <c r="L448" s="1131">
        <f t="shared" ref="L448:L510" si="373">(N448+O448+Q448)-SUM(AT448:GY448)</f>
        <v>0</v>
      </c>
      <c r="M448" s="1132"/>
      <c r="N448" s="1137"/>
      <c r="O448" s="1134"/>
      <c r="P448" s="1138">
        <f t="shared" si="367"/>
        <v>0</v>
      </c>
      <c r="Q448" s="1154">
        <f t="shared" si="358"/>
        <v>0</v>
      </c>
      <c r="R448" s="1156"/>
      <c r="S448" s="1156"/>
      <c r="T448" s="1156"/>
      <c r="U448" s="1156"/>
      <c r="V448" s="1156"/>
      <c r="W448" s="1156"/>
      <c r="X448" s="1156"/>
      <c r="Y448" s="1156"/>
      <c r="Z448" s="1156"/>
      <c r="AA448" s="1156"/>
      <c r="AB448" s="1167"/>
      <c r="AC448" s="1156"/>
      <c r="AD448" s="1156"/>
      <c r="AE448" s="1156"/>
      <c r="AF448" s="1156"/>
      <c r="AG448" s="1156"/>
      <c r="AH448" s="1156"/>
      <c r="AI448" s="1156"/>
      <c r="AJ448" s="1156"/>
      <c r="AK448" s="1156"/>
      <c r="AL448" s="1156"/>
      <c r="AM448" s="1156"/>
      <c r="AN448" s="1156"/>
      <c r="AO448" s="1156"/>
      <c r="AP448" s="1156"/>
      <c r="AQ448" s="1156"/>
      <c r="AR448" s="1156"/>
      <c r="AS448" s="1179"/>
      <c r="AT448" s="1177"/>
      <c r="AU448" s="1178"/>
      <c r="AV448" s="1178"/>
      <c r="AW448" s="1178"/>
      <c r="AX448" s="1178"/>
      <c r="AY448" s="1178"/>
      <c r="AZ448" s="1178"/>
      <c r="BA448" s="1178"/>
      <c r="BB448" s="1178"/>
      <c r="BC448" s="1178"/>
      <c r="BD448" s="1178"/>
      <c r="BE448" s="1178"/>
      <c r="BF448" s="1178"/>
      <c r="BG448" s="1178"/>
      <c r="BH448" s="1178"/>
      <c r="BI448" s="1178"/>
      <c r="BJ448" s="1178"/>
      <c r="BK448" s="1186"/>
      <c r="BL448" s="1187"/>
      <c r="BM448" s="1187"/>
      <c r="BN448" s="1187"/>
      <c r="BO448" s="1187"/>
      <c r="BP448" s="1187"/>
      <c r="BQ448" s="1187"/>
      <c r="BR448" s="1187"/>
      <c r="BS448" s="1187"/>
      <c r="BT448" s="1187"/>
      <c r="BU448" s="1187"/>
      <c r="BV448" s="1191"/>
      <c r="BW448" s="1186"/>
      <c r="BX448" s="1186"/>
      <c r="BY448" s="1186"/>
      <c r="BZ448" s="1186"/>
      <c r="CA448" s="1186"/>
      <c r="CB448" s="1186"/>
      <c r="CC448" s="1186"/>
      <c r="CD448" s="1186"/>
      <c r="CE448" s="1186"/>
      <c r="CF448" s="1186"/>
      <c r="CG448" s="1186"/>
      <c r="CH448" s="1186"/>
      <c r="CI448" s="1186"/>
      <c r="CJ448" s="1186"/>
      <c r="CK448" s="1186"/>
      <c r="CL448" s="1186"/>
      <c r="CM448" s="1186"/>
      <c r="CN448" s="1186"/>
      <c r="CO448" s="1186"/>
      <c r="CP448" s="1186"/>
      <c r="CQ448" s="1186"/>
      <c r="CR448" s="1186"/>
      <c r="CS448" s="1186"/>
      <c r="CT448" s="1186"/>
      <c r="CU448" s="1186"/>
      <c r="CV448" s="1186"/>
      <c r="CW448" s="1186"/>
      <c r="CX448" s="1186"/>
      <c r="CY448" s="1186"/>
      <c r="CZ448" s="1186"/>
      <c r="DA448" s="1186"/>
      <c r="DB448" s="1186"/>
      <c r="DC448" s="1186"/>
      <c r="DD448" s="1186"/>
      <c r="DE448" s="1186"/>
      <c r="DF448" s="1186"/>
      <c r="DG448" s="1186"/>
      <c r="DH448" s="1186"/>
      <c r="DI448" s="1186"/>
      <c r="DJ448" s="1186"/>
      <c r="DK448" s="1186"/>
      <c r="DL448" s="1186"/>
      <c r="DM448" s="1186"/>
      <c r="DN448" s="1186"/>
      <c r="DO448" s="1186"/>
      <c r="DP448" s="1186"/>
      <c r="DQ448" s="1186"/>
      <c r="DR448" s="1186"/>
      <c r="DS448" s="1186"/>
      <c r="DT448" s="1186"/>
      <c r="DU448" s="1186"/>
      <c r="DV448" s="1186"/>
      <c r="DW448" s="1186"/>
      <c r="DX448" s="1186"/>
      <c r="DY448" s="1186"/>
      <c r="DZ448" s="1186"/>
      <c r="EA448" s="1186"/>
      <c r="EB448" s="1186"/>
      <c r="EC448" s="1186"/>
      <c r="ED448" s="1186"/>
      <c r="EE448" s="1186"/>
      <c r="EF448" s="1186"/>
      <c r="EG448" s="1186"/>
      <c r="EH448" s="1186"/>
      <c r="EI448" s="1186"/>
      <c r="EJ448" s="1186"/>
      <c r="EK448" s="1197"/>
      <c r="EL448" s="1198"/>
      <c r="EM448" s="1186"/>
      <c r="EN448" s="1186"/>
      <c r="EO448" s="1186"/>
      <c r="EP448" s="1186"/>
      <c r="EQ448" s="1186"/>
      <c r="ER448" s="1186"/>
      <c r="ES448" s="1186"/>
      <c r="ET448" s="1186"/>
      <c r="EU448" s="1186"/>
      <c r="EV448" s="1186"/>
      <c r="EW448" s="1186"/>
      <c r="EX448" s="1186"/>
      <c r="EY448" s="1186"/>
      <c r="EZ448" s="1186"/>
      <c r="FA448" s="1186"/>
      <c r="FB448" s="1186"/>
      <c r="FC448" s="1209"/>
      <c r="FD448" s="1186"/>
      <c r="FE448" s="1186"/>
      <c r="FF448" s="1186"/>
      <c r="FG448" s="1186"/>
      <c r="FH448" s="1186"/>
      <c r="FI448" s="1186"/>
      <c r="FJ448" s="1186"/>
      <c r="FK448" s="1186"/>
      <c r="FL448" s="1209"/>
      <c r="FM448" s="1186"/>
      <c r="FN448" s="1186"/>
      <c r="FO448" s="1186"/>
      <c r="FP448" s="1186"/>
      <c r="FQ448" s="1186"/>
      <c r="FR448" s="1186"/>
      <c r="FS448" s="1186"/>
      <c r="FT448" s="1186"/>
      <c r="FU448" s="1186"/>
      <c r="FV448" s="1186"/>
      <c r="FW448" s="1186"/>
      <c r="FX448" s="1186"/>
      <c r="FY448" s="1186"/>
      <c r="FZ448" s="1186"/>
      <c r="GA448" s="1186"/>
      <c r="GB448" s="1186"/>
      <c r="GC448" s="1186"/>
      <c r="GD448" s="1186"/>
      <c r="GE448" s="1186"/>
      <c r="GF448" s="1186"/>
      <c r="GG448" s="1186"/>
      <c r="GH448" s="1186"/>
      <c r="GI448" s="1186"/>
      <c r="GJ448" s="1186"/>
      <c r="GK448" s="1186"/>
      <c r="GL448" s="1186"/>
      <c r="GM448" s="1186"/>
      <c r="GN448" s="1186"/>
      <c r="GO448" s="1186"/>
      <c r="GP448" s="1186"/>
      <c r="GQ448" s="1186"/>
      <c r="GR448" s="1186"/>
      <c r="GS448" s="1186"/>
      <c r="GT448" s="1186"/>
      <c r="GU448" s="1186"/>
      <c r="GV448" s="1186"/>
      <c r="GW448" s="1186"/>
      <c r="GX448" s="1186"/>
      <c r="GY448" s="1218"/>
      <c r="GZ448" s="364">
        <f t="shared" si="365"/>
        <v>0</v>
      </c>
      <c r="HA448" s="365">
        <f t="shared" si="371"/>
        <v>0</v>
      </c>
      <c r="HB448" s="366">
        <f t="shared" si="352"/>
        <v>0</v>
      </c>
      <c r="HC448" s="366">
        <v>0</v>
      </c>
      <c r="HD448" s="365">
        <v>0</v>
      </c>
      <c r="HE448" s="365">
        <v>1361</v>
      </c>
      <c r="HF448" s="54"/>
      <c r="HG448" s="863"/>
      <c r="HH448" s="863">
        <v>1.84</v>
      </c>
      <c r="HI448" s="709">
        <f t="shared" si="347"/>
        <v>0</v>
      </c>
      <c r="HJ448" s="864">
        <v>9</v>
      </c>
      <c r="HK448" s="864">
        <v>6.49</v>
      </c>
      <c r="HL448" s="738">
        <f t="shared" si="353"/>
        <v>0.47355613238157</v>
      </c>
      <c r="HM448" s="865"/>
      <c r="HN448" s="865"/>
      <c r="HO448" s="865">
        <v>6.49</v>
      </c>
      <c r="HP448" s="740">
        <f t="shared" si="364"/>
        <v>0</v>
      </c>
      <c r="HQ448" s="738">
        <f t="shared" si="368"/>
        <v>0.47355613238157</v>
      </c>
      <c r="HR448" s="866"/>
      <c r="HS448" s="742">
        <v>44927</v>
      </c>
      <c r="HT448" s="739">
        <f ca="1" t="shared" si="354"/>
        <v>5</v>
      </c>
      <c r="HU448" s="739">
        <f ca="1" t="shared" si="355"/>
        <v>150</v>
      </c>
      <c r="HV448" s="865">
        <v>0</v>
      </c>
      <c r="HW448" s="739">
        <f t="shared" si="359"/>
        <v>0</v>
      </c>
      <c r="HX448" s="761" t="e">
        <f t="shared" si="369"/>
        <v>#DIV/0!</v>
      </c>
      <c r="HY448" s="739" t="e">
        <f ca="1" t="shared" si="370"/>
        <v>#DIV/0!</v>
      </c>
      <c r="HZ448" s="739">
        <f t="shared" si="363"/>
        <v>0</v>
      </c>
      <c r="IA448" s="865"/>
      <c r="IB448" s="739">
        <f ca="1" t="shared" si="334"/>
        <v>0</v>
      </c>
      <c r="IC448" s="769">
        <f ca="1" t="shared" si="335"/>
        <v>0</v>
      </c>
      <c r="ID448" s="769" t="e">
        <f ca="1" t="shared" si="336"/>
        <v>#DIV/0!</v>
      </c>
      <c r="IE448" s="865"/>
      <c r="IF448" s="865"/>
      <c r="IG448" s="865"/>
      <c r="IH448" s="865"/>
      <c r="II448" s="865"/>
      <c r="IJ448" s="865"/>
      <c r="IK448" s="865"/>
      <c r="IL448" s="743"/>
      <c r="IM448" s="743"/>
      <c r="IN448" s="743"/>
      <c r="IO448" s="743"/>
      <c r="IP448" s="743"/>
      <c r="IQ448" s="739"/>
      <c r="IR448" s="739"/>
      <c r="IS448" s="739"/>
      <c r="IT448" s="739"/>
      <c r="IU448" s="739"/>
      <c r="IV448" s="739"/>
      <c r="IW448" s="739"/>
      <c r="IX448" s="739"/>
      <c r="IY448" s="739"/>
      <c r="IZ448" s="739"/>
      <c r="JA448" s="739"/>
      <c r="JB448" s="743">
        <v>0</v>
      </c>
      <c r="JC448" s="743">
        <v>0</v>
      </c>
      <c r="JD448" s="743">
        <v>0</v>
      </c>
      <c r="JE448" s="743">
        <v>0</v>
      </c>
      <c r="JF448" s="743">
        <v>0</v>
      </c>
      <c r="JG448" s="739">
        <v>0</v>
      </c>
      <c r="JH448" s="739">
        <v>0</v>
      </c>
      <c r="JI448" s="739">
        <v>0</v>
      </c>
      <c r="JJ448" s="739">
        <v>0</v>
      </c>
      <c r="JK448" s="739">
        <v>0</v>
      </c>
      <c r="JL448" s="739">
        <v>0</v>
      </c>
      <c r="JM448" s="739">
        <v>0</v>
      </c>
      <c r="JN448" s="28">
        <f t="shared" si="356"/>
        <v>0</v>
      </c>
      <c r="JO448" s="28">
        <f t="shared" si="357"/>
        <v>0</v>
      </c>
      <c r="JP448" s="28"/>
      <c r="JQ448" s="28"/>
      <c r="JR448" s="28"/>
      <c r="JS448" s="28"/>
      <c r="JT448" s="28"/>
      <c r="JU448" s="28"/>
      <c r="JV448" s="28"/>
      <c r="JW448" s="28"/>
      <c r="JX448" s="28"/>
      <c r="JY448" s="28"/>
      <c r="JZ448" s="28"/>
      <c r="KA448" s="28"/>
      <c r="KB448" s="28"/>
      <c r="KC448" s="28"/>
      <c r="KD448" s="28"/>
      <c r="KE448" s="824"/>
    </row>
    <row r="449" s="786" customFormat="1" hidden="1" customHeight="1" spans="1:291">
      <c r="A449" s="847" t="s">
        <v>2306</v>
      </c>
      <c r="B449" s="343"/>
      <c r="C449" s="95" t="s">
        <v>2166</v>
      </c>
      <c r="D449" s="95" t="s">
        <v>2382</v>
      </c>
      <c r="E449" s="411"/>
      <c r="F449" s="1235" t="s">
        <v>2389</v>
      </c>
      <c r="G449" s="112" t="s">
        <v>1005</v>
      </c>
      <c r="H449" s="1060" t="s">
        <v>2390</v>
      </c>
      <c r="I449" s="99">
        <f t="shared" si="361"/>
        <v>0</v>
      </c>
      <c r="J449" s="1129">
        <v>48</v>
      </c>
      <c r="K449" s="1130">
        <f t="shared" si="372"/>
        <v>48</v>
      </c>
      <c r="L449" s="1131">
        <f t="shared" si="373"/>
        <v>48</v>
      </c>
      <c r="M449" s="1132"/>
      <c r="N449" s="1137"/>
      <c r="O449" s="1139"/>
      <c r="P449" s="1138">
        <f t="shared" si="367"/>
        <v>0</v>
      </c>
      <c r="Q449" s="1154">
        <f t="shared" si="358"/>
        <v>0</v>
      </c>
      <c r="R449" s="1156"/>
      <c r="S449" s="1156"/>
      <c r="T449" s="1156"/>
      <c r="U449" s="1156"/>
      <c r="V449" s="1156"/>
      <c r="W449" s="1156"/>
      <c r="X449" s="1156"/>
      <c r="Y449" s="1156"/>
      <c r="Z449" s="1156"/>
      <c r="AA449" s="1156"/>
      <c r="AB449" s="1167"/>
      <c r="AC449" s="1156"/>
      <c r="AD449" s="1156"/>
      <c r="AE449" s="1156"/>
      <c r="AF449" s="1156"/>
      <c r="AG449" s="1156"/>
      <c r="AH449" s="1156"/>
      <c r="AI449" s="1156"/>
      <c r="AJ449" s="1156"/>
      <c r="AK449" s="1156"/>
      <c r="AL449" s="1156"/>
      <c r="AM449" s="1156"/>
      <c r="AN449" s="1156"/>
      <c r="AO449" s="1156"/>
      <c r="AP449" s="1156"/>
      <c r="AQ449" s="1156"/>
      <c r="AR449" s="1156"/>
      <c r="AS449" s="1179"/>
      <c r="AT449" s="1177"/>
      <c r="AU449" s="1178"/>
      <c r="AV449" s="1178"/>
      <c r="AW449" s="1178"/>
      <c r="AX449" s="1178"/>
      <c r="AY449" s="1178"/>
      <c r="AZ449" s="1178"/>
      <c r="BA449" s="1178"/>
      <c r="BB449" s="1178"/>
      <c r="BC449" s="1178"/>
      <c r="BD449" s="1178"/>
      <c r="BE449" s="1178"/>
      <c r="BF449" s="1178"/>
      <c r="BG449" s="1178"/>
      <c r="BH449" s="1178"/>
      <c r="BI449" s="1178"/>
      <c r="BJ449" s="1178"/>
      <c r="BK449" s="1186"/>
      <c r="BL449" s="1187">
        <v>-48</v>
      </c>
      <c r="BM449" s="1187"/>
      <c r="BN449" s="1187"/>
      <c r="BO449" s="1187"/>
      <c r="BP449" s="1187"/>
      <c r="BQ449" s="1187"/>
      <c r="BR449" s="1187"/>
      <c r="BS449" s="1187"/>
      <c r="BT449" s="1187"/>
      <c r="BU449" s="1187"/>
      <c r="BV449" s="1191"/>
      <c r="BW449" s="1186"/>
      <c r="BX449" s="1186"/>
      <c r="BY449" s="1186"/>
      <c r="BZ449" s="1186"/>
      <c r="CA449" s="1186"/>
      <c r="CB449" s="1186"/>
      <c r="CC449" s="1186"/>
      <c r="CD449" s="1186"/>
      <c r="CE449" s="1186"/>
      <c r="CF449" s="1186"/>
      <c r="CG449" s="1186"/>
      <c r="CH449" s="1186"/>
      <c r="CI449" s="1186"/>
      <c r="CJ449" s="1186"/>
      <c r="CK449" s="1186"/>
      <c r="CL449" s="1186"/>
      <c r="CM449" s="1186"/>
      <c r="CN449" s="1186"/>
      <c r="CO449" s="1186"/>
      <c r="CP449" s="1186"/>
      <c r="CQ449" s="1186"/>
      <c r="CR449" s="1186"/>
      <c r="CS449" s="1186"/>
      <c r="CT449" s="1186"/>
      <c r="CU449" s="1186"/>
      <c r="CV449" s="1186"/>
      <c r="CW449" s="1186"/>
      <c r="CX449" s="1186"/>
      <c r="CY449" s="1186"/>
      <c r="CZ449" s="1186"/>
      <c r="DA449" s="1186"/>
      <c r="DB449" s="1186"/>
      <c r="DC449" s="1186"/>
      <c r="DD449" s="1186"/>
      <c r="DE449" s="1186"/>
      <c r="DF449" s="1186"/>
      <c r="DG449" s="1186"/>
      <c r="DH449" s="1186"/>
      <c r="DI449" s="1186"/>
      <c r="DJ449" s="1186"/>
      <c r="DK449" s="1186"/>
      <c r="DL449" s="1186"/>
      <c r="DM449" s="1186"/>
      <c r="DN449" s="1186"/>
      <c r="DO449" s="1186"/>
      <c r="DP449" s="1186"/>
      <c r="DQ449" s="1186"/>
      <c r="DR449" s="1186"/>
      <c r="DS449" s="1186"/>
      <c r="DT449" s="1186"/>
      <c r="DU449" s="1186"/>
      <c r="DV449" s="1186"/>
      <c r="DW449" s="1186"/>
      <c r="DX449" s="1186"/>
      <c r="DY449" s="1186"/>
      <c r="DZ449" s="1186"/>
      <c r="EA449" s="1186"/>
      <c r="EB449" s="1186"/>
      <c r="EC449" s="1186"/>
      <c r="ED449" s="1186"/>
      <c r="EE449" s="1186"/>
      <c r="EF449" s="1186"/>
      <c r="EG449" s="1186"/>
      <c r="EH449" s="1186"/>
      <c r="EI449" s="1186"/>
      <c r="EJ449" s="1186"/>
      <c r="EK449" s="1197"/>
      <c r="EL449" s="1198"/>
      <c r="EM449" s="1186"/>
      <c r="EN449" s="1186"/>
      <c r="EO449" s="1186"/>
      <c r="EP449" s="1186"/>
      <c r="EQ449" s="1186"/>
      <c r="ER449" s="1186"/>
      <c r="ES449" s="1186"/>
      <c r="ET449" s="1186"/>
      <c r="EU449" s="1186"/>
      <c r="EV449" s="1186"/>
      <c r="EW449" s="1186"/>
      <c r="EX449" s="1186"/>
      <c r="EY449" s="1186"/>
      <c r="EZ449" s="1186"/>
      <c r="FA449" s="1186"/>
      <c r="FB449" s="1186"/>
      <c r="FC449" s="1209"/>
      <c r="FD449" s="1186"/>
      <c r="FE449" s="1186"/>
      <c r="FF449" s="1186"/>
      <c r="FG449" s="1186"/>
      <c r="FH449" s="1186"/>
      <c r="FI449" s="1186"/>
      <c r="FJ449" s="1186"/>
      <c r="FK449" s="1186"/>
      <c r="FL449" s="1209"/>
      <c r="FM449" s="1186"/>
      <c r="FN449" s="1186"/>
      <c r="FO449" s="1186"/>
      <c r="FP449" s="1186"/>
      <c r="FQ449" s="1186"/>
      <c r="FR449" s="1186"/>
      <c r="FS449" s="1186"/>
      <c r="FT449" s="1186"/>
      <c r="FU449" s="1186"/>
      <c r="FV449" s="1186"/>
      <c r="FW449" s="1186"/>
      <c r="FX449" s="1186"/>
      <c r="FY449" s="1186"/>
      <c r="FZ449" s="1186"/>
      <c r="GA449" s="1186"/>
      <c r="GB449" s="1186"/>
      <c r="GC449" s="1186"/>
      <c r="GD449" s="1186"/>
      <c r="GE449" s="1186"/>
      <c r="GF449" s="1186"/>
      <c r="GG449" s="1186"/>
      <c r="GH449" s="1186"/>
      <c r="GI449" s="1186"/>
      <c r="GJ449" s="1186"/>
      <c r="GK449" s="1186"/>
      <c r="GL449" s="1186"/>
      <c r="GM449" s="1186"/>
      <c r="GN449" s="1186"/>
      <c r="GO449" s="1186"/>
      <c r="GP449" s="1186"/>
      <c r="GQ449" s="1186"/>
      <c r="GR449" s="1186"/>
      <c r="GS449" s="1186"/>
      <c r="GT449" s="1186"/>
      <c r="GU449" s="1186"/>
      <c r="GV449" s="1186"/>
      <c r="GW449" s="1186"/>
      <c r="GX449" s="1186"/>
      <c r="GY449" s="1218"/>
      <c r="GZ449" s="364">
        <f t="shared" si="365"/>
        <v>0</v>
      </c>
      <c r="HA449" s="365">
        <f t="shared" si="371"/>
        <v>0</v>
      </c>
      <c r="HB449" s="366">
        <f t="shared" si="352"/>
        <v>0</v>
      </c>
      <c r="HC449" s="366">
        <v>0</v>
      </c>
      <c r="HD449" s="365">
        <v>0</v>
      </c>
      <c r="HE449" s="365">
        <v>2273</v>
      </c>
      <c r="HF449" s="54"/>
      <c r="HG449" s="863"/>
      <c r="HH449" s="863">
        <v>1.84</v>
      </c>
      <c r="HI449" s="709">
        <f t="shared" si="347"/>
        <v>0</v>
      </c>
      <c r="HJ449" s="864">
        <v>9</v>
      </c>
      <c r="HK449" s="864">
        <v>7</v>
      </c>
      <c r="HL449" s="738">
        <f t="shared" si="353"/>
        <v>0.432186891628813</v>
      </c>
      <c r="HM449" s="865"/>
      <c r="HN449" s="865"/>
      <c r="HO449" s="865">
        <v>7</v>
      </c>
      <c r="HP449" s="740">
        <f t="shared" si="364"/>
        <v>336</v>
      </c>
      <c r="HQ449" s="738">
        <f t="shared" si="368"/>
        <v>0.432186891628813</v>
      </c>
      <c r="HR449" s="866"/>
      <c r="HS449" s="742">
        <v>44927</v>
      </c>
      <c r="HT449" s="739">
        <f ca="1" t="shared" si="354"/>
        <v>5</v>
      </c>
      <c r="HU449" s="739">
        <f ca="1" t="shared" si="355"/>
        <v>150</v>
      </c>
      <c r="HV449" s="865">
        <v>48</v>
      </c>
      <c r="HW449" s="739">
        <f t="shared" si="359"/>
        <v>0</v>
      </c>
      <c r="HX449" s="761">
        <f t="shared" si="369"/>
        <v>0</v>
      </c>
      <c r="HY449" s="739">
        <f ca="1" t="shared" si="370"/>
        <v>0</v>
      </c>
      <c r="HZ449" s="739">
        <f t="shared" si="363"/>
        <v>48</v>
      </c>
      <c r="IA449" s="865"/>
      <c r="IB449" s="739">
        <f ca="1" t="shared" si="334"/>
        <v>0</v>
      </c>
      <c r="IC449" s="769">
        <f ca="1" t="shared" si="335"/>
        <v>0</v>
      </c>
      <c r="ID449" s="769" t="e">
        <f ca="1" t="shared" si="336"/>
        <v>#DIV/0!</v>
      </c>
      <c r="IE449" s="865"/>
      <c r="IF449" s="865"/>
      <c r="IG449" s="865"/>
      <c r="IH449" s="865"/>
      <c r="II449" s="865"/>
      <c r="IJ449" s="865"/>
      <c r="IK449" s="865"/>
      <c r="IL449" s="743"/>
      <c r="IM449" s="743"/>
      <c r="IN449" s="743"/>
      <c r="IO449" s="743"/>
      <c r="IP449" s="743"/>
      <c r="IQ449" s="739"/>
      <c r="IR449" s="739"/>
      <c r="IS449" s="739"/>
      <c r="IT449" s="739"/>
      <c r="IU449" s="739"/>
      <c r="IV449" s="739"/>
      <c r="IW449" s="739"/>
      <c r="IX449" s="739"/>
      <c r="IY449" s="739"/>
      <c r="IZ449" s="739"/>
      <c r="JA449" s="739"/>
      <c r="JB449" s="743">
        <v>0</v>
      </c>
      <c r="JC449" s="743">
        <v>0</v>
      </c>
      <c r="JD449" s="743">
        <v>0</v>
      </c>
      <c r="JE449" s="743">
        <v>0</v>
      </c>
      <c r="JF449" s="743">
        <v>0</v>
      </c>
      <c r="JG449" s="739">
        <v>0</v>
      </c>
      <c r="JH449" s="739">
        <v>0</v>
      </c>
      <c r="JI449" s="739">
        <v>0</v>
      </c>
      <c r="JJ449" s="739">
        <v>0</v>
      </c>
      <c r="JK449" s="739">
        <v>0</v>
      </c>
      <c r="JL449" s="739">
        <v>0</v>
      </c>
      <c r="JM449" s="739">
        <v>0</v>
      </c>
      <c r="JN449" s="28">
        <f t="shared" si="356"/>
        <v>0</v>
      </c>
      <c r="JO449" s="28">
        <f t="shared" si="357"/>
        <v>0</v>
      </c>
      <c r="JP449" s="28"/>
      <c r="JQ449" s="28"/>
      <c r="JR449" s="28"/>
      <c r="JS449" s="28"/>
      <c r="JT449" s="28"/>
      <c r="JU449" s="28"/>
      <c r="JV449" s="28"/>
      <c r="JW449" s="28"/>
      <c r="JX449" s="28"/>
      <c r="JY449" s="28"/>
      <c r="JZ449" s="28"/>
      <c r="KA449" s="28"/>
      <c r="KB449" s="28"/>
      <c r="KC449" s="28"/>
      <c r="KD449" s="28"/>
      <c r="KE449" s="824"/>
    </row>
    <row r="450" s="786" customFormat="1" hidden="1" customHeight="1" spans="1:291">
      <c r="A450" s="847" t="s">
        <v>2306</v>
      </c>
      <c r="B450" s="343"/>
      <c r="C450" s="95" t="s">
        <v>1747</v>
      </c>
      <c r="D450" s="95" t="s">
        <v>2382</v>
      </c>
      <c r="E450" s="411"/>
      <c r="F450" s="1235" t="s">
        <v>2391</v>
      </c>
      <c r="G450" s="112" t="s">
        <v>1007</v>
      </c>
      <c r="H450" s="1060" t="s">
        <v>2392</v>
      </c>
      <c r="I450" s="99">
        <f t="shared" si="361"/>
        <v>0</v>
      </c>
      <c r="J450" s="1129">
        <v>0</v>
      </c>
      <c r="K450" s="1130">
        <f t="shared" si="372"/>
        <v>0</v>
      </c>
      <c r="L450" s="1131">
        <f t="shared" si="373"/>
        <v>0</v>
      </c>
      <c r="M450" s="1132"/>
      <c r="N450" s="1133"/>
      <c r="O450" s="1139"/>
      <c r="P450" s="1138">
        <f t="shared" si="367"/>
        <v>0</v>
      </c>
      <c r="Q450" s="1154">
        <f t="shared" si="358"/>
        <v>0</v>
      </c>
      <c r="R450" s="1156"/>
      <c r="S450" s="1156"/>
      <c r="T450" s="1156"/>
      <c r="U450" s="1156"/>
      <c r="V450" s="1156"/>
      <c r="W450" s="1156"/>
      <c r="X450" s="1156"/>
      <c r="Y450" s="1156"/>
      <c r="Z450" s="1156"/>
      <c r="AA450" s="1156"/>
      <c r="AB450" s="1167"/>
      <c r="AC450" s="1156"/>
      <c r="AD450" s="1156"/>
      <c r="AE450" s="1156"/>
      <c r="AF450" s="1156"/>
      <c r="AG450" s="1156"/>
      <c r="AH450" s="1156"/>
      <c r="AI450" s="1156"/>
      <c r="AJ450" s="1156"/>
      <c r="AK450" s="1156"/>
      <c r="AL450" s="1156"/>
      <c r="AM450" s="1156"/>
      <c r="AN450" s="1156"/>
      <c r="AO450" s="1156"/>
      <c r="AP450" s="1156"/>
      <c r="AQ450" s="1156"/>
      <c r="AR450" s="1156"/>
      <c r="AS450" s="1179"/>
      <c r="AT450" s="1177"/>
      <c r="AU450" s="1178"/>
      <c r="AV450" s="1178"/>
      <c r="AW450" s="1178"/>
      <c r="AX450" s="1178"/>
      <c r="AY450" s="1178"/>
      <c r="AZ450" s="1178"/>
      <c r="BA450" s="1178"/>
      <c r="BB450" s="1178"/>
      <c r="BC450" s="1178"/>
      <c r="BD450" s="1178"/>
      <c r="BE450" s="1178"/>
      <c r="BF450" s="1178"/>
      <c r="BG450" s="1178"/>
      <c r="BH450" s="1178"/>
      <c r="BI450" s="1178"/>
      <c r="BJ450" s="1178"/>
      <c r="BK450" s="1186"/>
      <c r="BL450" s="1187"/>
      <c r="BM450" s="1187"/>
      <c r="BN450" s="1187"/>
      <c r="BO450" s="1187"/>
      <c r="BP450" s="1187"/>
      <c r="BQ450" s="1187"/>
      <c r="BR450" s="1187"/>
      <c r="BS450" s="1187"/>
      <c r="BT450" s="1187"/>
      <c r="BU450" s="1187"/>
      <c r="BV450" s="1191"/>
      <c r="BW450" s="1186"/>
      <c r="BX450" s="1186"/>
      <c r="BY450" s="1186"/>
      <c r="BZ450" s="1186"/>
      <c r="CA450" s="1186"/>
      <c r="CB450" s="1186"/>
      <c r="CC450" s="1186"/>
      <c r="CD450" s="1186"/>
      <c r="CE450" s="1186"/>
      <c r="CF450" s="1186"/>
      <c r="CG450" s="1186"/>
      <c r="CH450" s="1186"/>
      <c r="CI450" s="1186"/>
      <c r="CJ450" s="1186"/>
      <c r="CK450" s="1186"/>
      <c r="CL450" s="1186"/>
      <c r="CM450" s="1186"/>
      <c r="CN450" s="1186"/>
      <c r="CO450" s="1186"/>
      <c r="CP450" s="1186"/>
      <c r="CQ450" s="1186"/>
      <c r="CR450" s="1186"/>
      <c r="CS450" s="1186"/>
      <c r="CT450" s="1186"/>
      <c r="CU450" s="1186"/>
      <c r="CV450" s="1186"/>
      <c r="CW450" s="1186"/>
      <c r="CX450" s="1186"/>
      <c r="CY450" s="1186"/>
      <c r="CZ450" s="1186"/>
      <c r="DA450" s="1186"/>
      <c r="DB450" s="1186"/>
      <c r="DC450" s="1186"/>
      <c r="DD450" s="1186"/>
      <c r="DE450" s="1186"/>
      <c r="DF450" s="1186"/>
      <c r="DG450" s="1186"/>
      <c r="DH450" s="1186"/>
      <c r="DI450" s="1186"/>
      <c r="DJ450" s="1186"/>
      <c r="DK450" s="1186"/>
      <c r="DL450" s="1186"/>
      <c r="DM450" s="1186"/>
      <c r="DN450" s="1186"/>
      <c r="DO450" s="1186"/>
      <c r="DP450" s="1186"/>
      <c r="DQ450" s="1186"/>
      <c r="DR450" s="1186"/>
      <c r="DS450" s="1186"/>
      <c r="DT450" s="1186"/>
      <c r="DU450" s="1186"/>
      <c r="DV450" s="1186"/>
      <c r="DW450" s="1186"/>
      <c r="DX450" s="1186"/>
      <c r="DY450" s="1186"/>
      <c r="DZ450" s="1186"/>
      <c r="EA450" s="1186"/>
      <c r="EB450" s="1186"/>
      <c r="EC450" s="1186"/>
      <c r="ED450" s="1186"/>
      <c r="EE450" s="1186"/>
      <c r="EF450" s="1186"/>
      <c r="EG450" s="1186"/>
      <c r="EH450" s="1186"/>
      <c r="EI450" s="1186"/>
      <c r="EJ450" s="1186"/>
      <c r="EK450" s="1197"/>
      <c r="EL450" s="1198"/>
      <c r="EM450" s="1186"/>
      <c r="EN450" s="1186"/>
      <c r="EO450" s="1186"/>
      <c r="EP450" s="1186"/>
      <c r="EQ450" s="1186"/>
      <c r="ER450" s="1186"/>
      <c r="ES450" s="1186"/>
      <c r="ET450" s="1186"/>
      <c r="EU450" s="1186"/>
      <c r="EV450" s="1186"/>
      <c r="EW450" s="1186"/>
      <c r="EX450" s="1186"/>
      <c r="EY450" s="1186"/>
      <c r="EZ450" s="1186"/>
      <c r="FA450" s="1186"/>
      <c r="FB450" s="1186"/>
      <c r="FC450" s="1209"/>
      <c r="FD450" s="1186"/>
      <c r="FE450" s="1186"/>
      <c r="FF450" s="1186"/>
      <c r="FG450" s="1186"/>
      <c r="FH450" s="1186"/>
      <c r="FI450" s="1186"/>
      <c r="FJ450" s="1186"/>
      <c r="FK450" s="1186"/>
      <c r="FL450" s="1209"/>
      <c r="FM450" s="1186"/>
      <c r="FN450" s="1186"/>
      <c r="FO450" s="1186"/>
      <c r="FP450" s="1186"/>
      <c r="FQ450" s="1186"/>
      <c r="FR450" s="1186"/>
      <c r="FS450" s="1186"/>
      <c r="FT450" s="1186"/>
      <c r="FU450" s="1186"/>
      <c r="FV450" s="1186"/>
      <c r="FW450" s="1186"/>
      <c r="FX450" s="1186"/>
      <c r="FY450" s="1186"/>
      <c r="FZ450" s="1186"/>
      <c r="GA450" s="1186"/>
      <c r="GB450" s="1186"/>
      <c r="GC450" s="1186"/>
      <c r="GD450" s="1186"/>
      <c r="GE450" s="1186"/>
      <c r="GF450" s="1186"/>
      <c r="GG450" s="1186"/>
      <c r="GH450" s="1186"/>
      <c r="GI450" s="1186"/>
      <c r="GJ450" s="1186"/>
      <c r="GK450" s="1186"/>
      <c r="GL450" s="1186"/>
      <c r="GM450" s="1186"/>
      <c r="GN450" s="1186"/>
      <c r="GO450" s="1186"/>
      <c r="GP450" s="1186"/>
      <c r="GQ450" s="1186"/>
      <c r="GR450" s="1186"/>
      <c r="GS450" s="1186"/>
      <c r="GT450" s="1186"/>
      <c r="GU450" s="1186"/>
      <c r="GV450" s="1186"/>
      <c r="GW450" s="1186"/>
      <c r="GX450" s="1186"/>
      <c r="GY450" s="1218"/>
      <c r="GZ450" s="364">
        <f t="shared" si="365"/>
        <v>0</v>
      </c>
      <c r="HA450" s="365">
        <f t="shared" si="371"/>
        <v>0</v>
      </c>
      <c r="HB450" s="366">
        <f t="shared" si="352"/>
        <v>0</v>
      </c>
      <c r="HC450" s="366">
        <v>0</v>
      </c>
      <c r="HD450" s="365">
        <v>0</v>
      </c>
      <c r="HE450" s="365">
        <v>432</v>
      </c>
      <c r="HF450" s="54"/>
      <c r="HG450" s="708"/>
      <c r="HH450" s="708">
        <v>1.84</v>
      </c>
      <c r="HI450" s="709">
        <f t="shared" si="347"/>
        <v>0</v>
      </c>
      <c r="HJ450" s="710">
        <v>9</v>
      </c>
      <c r="HK450" s="710">
        <v>6.31</v>
      </c>
      <c r="HL450" s="738">
        <f t="shared" si="353"/>
        <v>0.488157040882544</v>
      </c>
      <c r="HM450" s="739"/>
      <c r="HN450" s="739"/>
      <c r="HO450" s="739">
        <v>6.31</v>
      </c>
      <c r="HP450" s="740">
        <f t="shared" si="364"/>
        <v>0</v>
      </c>
      <c r="HQ450" s="738">
        <f t="shared" si="368"/>
        <v>0.488157040882544</v>
      </c>
      <c r="HR450" s="741"/>
      <c r="HS450" s="742">
        <v>44927</v>
      </c>
      <c r="HT450" s="739">
        <f ca="1" t="shared" si="354"/>
        <v>5</v>
      </c>
      <c r="HU450" s="739">
        <f ca="1" t="shared" si="355"/>
        <v>150</v>
      </c>
      <c r="HV450" s="739">
        <v>0</v>
      </c>
      <c r="HW450" s="739">
        <f t="shared" si="359"/>
        <v>0</v>
      </c>
      <c r="HX450" s="761" t="e">
        <f t="shared" si="369"/>
        <v>#DIV/0!</v>
      </c>
      <c r="HY450" s="739" t="e">
        <f ca="1" t="shared" si="370"/>
        <v>#DIV/0!</v>
      </c>
      <c r="HZ450" s="739">
        <f t="shared" si="363"/>
        <v>0</v>
      </c>
      <c r="IA450" s="739"/>
      <c r="IB450" s="739">
        <f ca="1" t="shared" si="334"/>
        <v>0</v>
      </c>
      <c r="IC450" s="769">
        <f ca="1" t="shared" si="335"/>
        <v>0</v>
      </c>
      <c r="ID450" s="769" t="e">
        <f ca="1" t="shared" si="336"/>
        <v>#DIV/0!</v>
      </c>
      <c r="IE450" s="739"/>
      <c r="IF450" s="739"/>
      <c r="IG450" s="739"/>
      <c r="IH450" s="739"/>
      <c r="II450" s="739"/>
      <c r="IJ450" s="739"/>
      <c r="IK450" s="739"/>
      <c r="IL450" s="743"/>
      <c r="IM450" s="743"/>
      <c r="IN450" s="743"/>
      <c r="IO450" s="743"/>
      <c r="IP450" s="743"/>
      <c r="IQ450" s="739"/>
      <c r="IR450" s="739"/>
      <c r="IS450" s="739"/>
      <c r="IT450" s="739"/>
      <c r="IU450" s="739"/>
      <c r="IV450" s="739"/>
      <c r="IW450" s="739"/>
      <c r="IX450" s="739"/>
      <c r="IY450" s="739"/>
      <c r="IZ450" s="739"/>
      <c r="JA450" s="739"/>
      <c r="JB450" s="743">
        <v>0</v>
      </c>
      <c r="JC450" s="743">
        <v>0</v>
      </c>
      <c r="JD450" s="743">
        <v>0</v>
      </c>
      <c r="JE450" s="743">
        <v>0</v>
      </c>
      <c r="JF450" s="743">
        <v>0</v>
      </c>
      <c r="JG450" s="739">
        <v>0</v>
      </c>
      <c r="JH450" s="739">
        <v>0</v>
      </c>
      <c r="JI450" s="739">
        <v>0</v>
      </c>
      <c r="JJ450" s="739">
        <v>0</v>
      </c>
      <c r="JK450" s="739">
        <v>0</v>
      </c>
      <c r="JL450" s="739">
        <v>0</v>
      </c>
      <c r="JM450" s="739">
        <v>0</v>
      </c>
      <c r="JN450" s="28">
        <f t="shared" si="356"/>
        <v>0</v>
      </c>
      <c r="JO450" s="28">
        <f t="shared" si="357"/>
        <v>0</v>
      </c>
      <c r="JP450" s="28"/>
      <c r="JQ450" s="28"/>
      <c r="JR450" s="28"/>
      <c r="JS450" s="28"/>
      <c r="JT450" s="28"/>
      <c r="JU450" s="28"/>
      <c r="JV450" s="28"/>
      <c r="JW450" s="28"/>
      <c r="JX450" s="28"/>
      <c r="JY450" s="28"/>
      <c r="JZ450" s="28"/>
      <c r="KA450" s="28"/>
      <c r="KB450" s="28"/>
      <c r="KC450" s="28"/>
      <c r="KD450" s="28"/>
      <c r="KE450" s="824"/>
    </row>
    <row r="451" s="786" customFormat="1" hidden="1" customHeight="1" spans="1:291">
      <c r="A451" s="847" t="s">
        <v>2306</v>
      </c>
      <c r="B451" s="343"/>
      <c r="C451" s="95" t="s">
        <v>1747</v>
      </c>
      <c r="D451" s="95" t="s">
        <v>2382</v>
      </c>
      <c r="E451" s="411"/>
      <c r="F451" s="1235" t="s">
        <v>2393</v>
      </c>
      <c r="G451" s="112" t="s">
        <v>1009</v>
      </c>
      <c r="H451" s="1060" t="s">
        <v>2394</v>
      </c>
      <c r="I451" s="99">
        <f t="shared" si="361"/>
        <v>0</v>
      </c>
      <c r="J451" s="1129">
        <v>137</v>
      </c>
      <c r="K451" s="1130">
        <f t="shared" si="372"/>
        <v>137</v>
      </c>
      <c r="L451" s="1131">
        <f t="shared" si="373"/>
        <v>137</v>
      </c>
      <c r="M451" s="1132"/>
      <c r="N451" s="1137"/>
      <c r="O451" s="1139"/>
      <c r="P451" s="1138">
        <f t="shared" si="367"/>
        <v>0</v>
      </c>
      <c r="Q451" s="1154">
        <f t="shared" si="358"/>
        <v>0</v>
      </c>
      <c r="R451" s="1156"/>
      <c r="S451" s="1156"/>
      <c r="T451" s="1156"/>
      <c r="U451" s="1156"/>
      <c r="V451" s="1156"/>
      <c r="W451" s="1156"/>
      <c r="X451" s="1156"/>
      <c r="Y451" s="1156"/>
      <c r="Z451" s="1156"/>
      <c r="AA451" s="1156"/>
      <c r="AB451" s="1167"/>
      <c r="AC451" s="1156"/>
      <c r="AD451" s="1156"/>
      <c r="AE451" s="1156"/>
      <c r="AF451" s="1156"/>
      <c r="AG451" s="1156"/>
      <c r="AH451" s="1156"/>
      <c r="AI451" s="1156"/>
      <c r="AJ451" s="1156"/>
      <c r="AK451" s="1156"/>
      <c r="AL451" s="1156"/>
      <c r="AM451" s="1156"/>
      <c r="AN451" s="1156"/>
      <c r="AO451" s="1156"/>
      <c r="AP451" s="1156"/>
      <c r="AQ451" s="1156"/>
      <c r="AR451" s="1156"/>
      <c r="AS451" s="1179"/>
      <c r="AT451" s="1177"/>
      <c r="AU451" s="1178"/>
      <c r="AV451" s="1178"/>
      <c r="AW451" s="1178"/>
      <c r="AX451" s="1178"/>
      <c r="AY451" s="1178"/>
      <c r="AZ451" s="1178"/>
      <c r="BA451" s="1178"/>
      <c r="BB451" s="1178"/>
      <c r="BC451" s="1178"/>
      <c r="BD451" s="1178"/>
      <c r="BE451" s="1178"/>
      <c r="BF451" s="1178"/>
      <c r="BG451" s="1178"/>
      <c r="BH451" s="1178"/>
      <c r="BI451" s="1178"/>
      <c r="BJ451" s="1178"/>
      <c r="BK451" s="1186"/>
      <c r="BL451" s="1187">
        <v>-137</v>
      </c>
      <c r="BM451" s="1187"/>
      <c r="BN451" s="1187"/>
      <c r="BO451" s="1187"/>
      <c r="BP451" s="1187"/>
      <c r="BQ451" s="1187"/>
      <c r="BR451" s="1187"/>
      <c r="BS451" s="1187"/>
      <c r="BT451" s="1187"/>
      <c r="BU451" s="1187"/>
      <c r="BV451" s="1191"/>
      <c r="BW451" s="1186"/>
      <c r="BX451" s="1186"/>
      <c r="BY451" s="1186"/>
      <c r="BZ451" s="1186"/>
      <c r="CA451" s="1186"/>
      <c r="CB451" s="1186"/>
      <c r="CC451" s="1186"/>
      <c r="CD451" s="1186"/>
      <c r="CE451" s="1186"/>
      <c r="CF451" s="1186"/>
      <c r="CG451" s="1186"/>
      <c r="CH451" s="1186"/>
      <c r="CI451" s="1186"/>
      <c r="CJ451" s="1186"/>
      <c r="CK451" s="1186"/>
      <c r="CL451" s="1186"/>
      <c r="CM451" s="1186"/>
      <c r="CN451" s="1186"/>
      <c r="CO451" s="1186"/>
      <c r="CP451" s="1186"/>
      <c r="CQ451" s="1186"/>
      <c r="CR451" s="1186"/>
      <c r="CS451" s="1186"/>
      <c r="CT451" s="1186"/>
      <c r="CU451" s="1186"/>
      <c r="CV451" s="1186"/>
      <c r="CW451" s="1186"/>
      <c r="CX451" s="1186"/>
      <c r="CY451" s="1186"/>
      <c r="CZ451" s="1186"/>
      <c r="DA451" s="1186"/>
      <c r="DB451" s="1186"/>
      <c r="DC451" s="1186"/>
      <c r="DD451" s="1186"/>
      <c r="DE451" s="1186"/>
      <c r="DF451" s="1186"/>
      <c r="DG451" s="1186"/>
      <c r="DH451" s="1186"/>
      <c r="DI451" s="1186"/>
      <c r="DJ451" s="1186"/>
      <c r="DK451" s="1186"/>
      <c r="DL451" s="1186"/>
      <c r="DM451" s="1186"/>
      <c r="DN451" s="1186"/>
      <c r="DO451" s="1186"/>
      <c r="DP451" s="1186"/>
      <c r="DQ451" s="1186"/>
      <c r="DR451" s="1186"/>
      <c r="DS451" s="1186"/>
      <c r="DT451" s="1186"/>
      <c r="DU451" s="1186"/>
      <c r="DV451" s="1186"/>
      <c r="DW451" s="1186"/>
      <c r="DX451" s="1186"/>
      <c r="DY451" s="1186"/>
      <c r="DZ451" s="1186"/>
      <c r="EA451" s="1186"/>
      <c r="EB451" s="1186"/>
      <c r="EC451" s="1186"/>
      <c r="ED451" s="1186"/>
      <c r="EE451" s="1186"/>
      <c r="EF451" s="1186"/>
      <c r="EG451" s="1186"/>
      <c r="EH451" s="1186"/>
      <c r="EI451" s="1186"/>
      <c r="EJ451" s="1186"/>
      <c r="EK451" s="1197"/>
      <c r="EL451" s="1198"/>
      <c r="EM451" s="1186"/>
      <c r="EN451" s="1186"/>
      <c r="EO451" s="1186"/>
      <c r="EP451" s="1186"/>
      <c r="EQ451" s="1186"/>
      <c r="ER451" s="1186"/>
      <c r="ES451" s="1186"/>
      <c r="ET451" s="1186"/>
      <c r="EU451" s="1186"/>
      <c r="EV451" s="1186"/>
      <c r="EW451" s="1186"/>
      <c r="EX451" s="1186"/>
      <c r="EY451" s="1186"/>
      <c r="EZ451" s="1186"/>
      <c r="FA451" s="1186"/>
      <c r="FB451" s="1186"/>
      <c r="FC451" s="1209"/>
      <c r="FD451" s="1186"/>
      <c r="FE451" s="1186"/>
      <c r="FF451" s="1186"/>
      <c r="FG451" s="1186"/>
      <c r="FH451" s="1186"/>
      <c r="FI451" s="1186"/>
      <c r="FJ451" s="1186"/>
      <c r="FK451" s="1186"/>
      <c r="FL451" s="1209"/>
      <c r="FM451" s="1186"/>
      <c r="FN451" s="1186"/>
      <c r="FO451" s="1186"/>
      <c r="FP451" s="1186"/>
      <c r="FQ451" s="1186"/>
      <c r="FR451" s="1186"/>
      <c r="FS451" s="1186"/>
      <c r="FT451" s="1186"/>
      <c r="FU451" s="1186"/>
      <c r="FV451" s="1186"/>
      <c r="FW451" s="1186"/>
      <c r="FX451" s="1186"/>
      <c r="FY451" s="1186"/>
      <c r="FZ451" s="1186"/>
      <c r="GA451" s="1186"/>
      <c r="GB451" s="1186"/>
      <c r="GC451" s="1186"/>
      <c r="GD451" s="1186"/>
      <c r="GE451" s="1186"/>
      <c r="GF451" s="1186"/>
      <c r="GG451" s="1186"/>
      <c r="GH451" s="1186"/>
      <c r="GI451" s="1186"/>
      <c r="GJ451" s="1186"/>
      <c r="GK451" s="1186"/>
      <c r="GL451" s="1186"/>
      <c r="GM451" s="1186"/>
      <c r="GN451" s="1186"/>
      <c r="GO451" s="1186"/>
      <c r="GP451" s="1186"/>
      <c r="GQ451" s="1186"/>
      <c r="GR451" s="1186"/>
      <c r="GS451" s="1186"/>
      <c r="GT451" s="1186"/>
      <c r="GU451" s="1186"/>
      <c r="GV451" s="1186"/>
      <c r="GW451" s="1186"/>
      <c r="GX451" s="1186"/>
      <c r="GY451" s="1218"/>
      <c r="GZ451" s="364">
        <f t="shared" si="365"/>
        <v>0</v>
      </c>
      <c r="HA451" s="365">
        <f t="shared" si="371"/>
        <v>0</v>
      </c>
      <c r="HB451" s="366">
        <f t="shared" si="352"/>
        <v>0</v>
      </c>
      <c r="HC451" s="366">
        <v>0</v>
      </c>
      <c r="HD451" s="365">
        <v>264</v>
      </c>
      <c r="HE451" s="365">
        <v>0</v>
      </c>
      <c r="HF451" s="54"/>
      <c r="HG451" s="708"/>
      <c r="HH451" s="708">
        <v>1.84</v>
      </c>
      <c r="HI451" s="709">
        <f t="shared" si="347"/>
        <v>0</v>
      </c>
      <c r="HJ451" s="710">
        <v>9</v>
      </c>
      <c r="HK451" s="710">
        <v>6.31</v>
      </c>
      <c r="HL451" s="738">
        <f t="shared" si="353"/>
        <v>0.488157040882544</v>
      </c>
      <c r="HM451" s="739"/>
      <c r="HN451" s="739"/>
      <c r="HO451" s="739">
        <v>6.31</v>
      </c>
      <c r="HP451" s="740">
        <f t="shared" si="364"/>
        <v>864.47</v>
      </c>
      <c r="HQ451" s="738">
        <f t="shared" si="368"/>
        <v>0.488157040882544</v>
      </c>
      <c r="HR451" s="741"/>
      <c r="HS451" s="742">
        <v>44927</v>
      </c>
      <c r="HT451" s="739">
        <f ca="1" t="shared" si="354"/>
        <v>5</v>
      </c>
      <c r="HU451" s="739">
        <f ca="1" t="shared" si="355"/>
        <v>150</v>
      </c>
      <c r="HV451" s="739">
        <v>137</v>
      </c>
      <c r="HW451" s="739">
        <f t="shared" si="359"/>
        <v>0</v>
      </c>
      <c r="HX451" s="761">
        <f t="shared" si="369"/>
        <v>0</v>
      </c>
      <c r="HY451" s="739">
        <f ca="1" t="shared" si="370"/>
        <v>0</v>
      </c>
      <c r="HZ451" s="739">
        <f t="shared" si="363"/>
        <v>137</v>
      </c>
      <c r="IA451" s="739"/>
      <c r="IB451" s="739">
        <f ca="1" t="shared" ref="IB451:IB514" si="374">HW451/HT451</f>
        <v>0</v>
      </c>
      <c r="IC451" s="769">
        <f ca="1" t="shared" ref="IC451:IC514" si="375">HW451/HU451</f>
        <v>0</v>
      </c>
      <c r="ID451" s="769" t="e">
        <f ca="1" t="shared" ref="ID451:ID514" si="376">HZ451/IC451</f>
        <v>#DIV/0!</v>
      </c>
      <c r="IE451" s="739"/>
      <c r="IF451" s="739"/>
      <c r="IG451" s="739"/>
      <c r="IH451" s="739"/>
      <c r="II451" s="739"/>
      <c r="IJ451" s="739"/>
      <c r="IK451" s="739"/>
      <c r="IL451" s="743"/>
      <c r="IM451" s="743"/>
      <c r="IN451" s="743"/>
      <c r="IO451" s="743"/>
      <c r="IP451" s="743"/>
      <c r="IQ451" s="739"/>
      <c r="IR451" s="739"/>
      <c r="IS451" s="739"/>
      <c r="IT451" s="739"/>
      <c r="IU451" s="739"/>
      <c r="IV451" s="739"/>
      <c r="IW451" s="739"/>
      <c r="IX451" s="739"/>
      <c r="IY451" s="739"/>
      <c r="IZ451" s="739"/>
      <c r="JA451" s="739"/>
      <c r="JB451" s="743">
        <v>0</v>
      </c>
      <c r="JC451" s="743">
        <v>0</v>
      </c>
      <c r="JD451" s="743">
        <v>0</v>
      </c>
      <c r="JE451" s="743">
        <v>0</v>
      </c>
      <c r="JF451" s="743">
        <v>0</v>
      </c>
      <c r="JG451" s="739">
        <v>0</v>
      </c>
      <c r="JH451" s="739">
        <v>0</v>
      </c>
      <c r="JI451" s="739">
        <v>0</v>
      </c>
      <c r="JJ451" s="739">
        <v>0</v>
      </c>
      <c r="JK451" s="739">
        <v>0</v>
      </c>
      <c r="JL451" s="739">
        <v>0</v>
      </c>
      <c r="JM451" s="739">
        <v>0</v>
      </c>
      <c r="JN451" s="28">
        <f t="shared" si="356"/>
        <v>0</v>
      </c>
      <c r="JO451" s="28">
        <f t="shared" si="357"/>
        <v>0</v>
      </c>
      <c r="JP451" s="28"/>
      <c r="JQ451" s="28"/>
      <c r="JR451" s="28"/>
      <c r="JS451" s="28"/>
      <c r="JT451" s="28"/>
      <c r="JU451" s="28"/>
      <c r="JV451" s="28"/>
      <c r="JW451" s="28"/>
      <c r="JX451" s="28"/>
      <c r="JY451" s="28"/>
      <c r="JZ451" s="28"/>
      <c r="KA451" s="28"/>
      <c r="KB451" s="28"/>
      <c r="KC451" s="28"/>
      <c r="KD451" s="28"/>
      <c r="KE451" s="824"/>
    </row>
    <row r="452" s="786" customFormat="1" hidden="1" customHeight="1" spans="1:291">
      <c r="A452" s="847" t="s">
        <v>2306</v>
      </c>
      <c r="B452" s="343"/>
      <c r="C452" s="95" t="s">
        <v>1917</v>
      </c>
      <c r="D452" s="95" t="s">
        <v>2382</v>
      </c>
      <c r="E452" s="411"/>
      <c r="F452" s="1235" t="s">
        <v>2395</v>
      </c>
      <c r="G452" s="859" t="s">
        <v>1011</v>
      </c>
      <c r="H452" s="1268" t="s">
        <v>2396</v>
      </c>
      <c r="I452" s="99">
        <f t="shared" si="361"/>
        <v>0</v>
      </c>
      <c r="J452" s="1270">
        <v>48</v>
      </c>
      <c r="K452" s="1130">
        <f t="shared" si="372"/>
        <v>48</v>
      </c>
      <c r="L452" s="1131">
        <f t="shared" si="373"/>
        <v>48</v>
      </c>
      <c r="M452" s="1132"/>
      <c r="N452" s="1137"/>
      <c r="O452" s="1139"/>
      <c r="P452" s="1138">
        <f t="shared" si="367"/>
        <v>0</v>
      </c>
      <c r="Q452" s="1154">
        <f t="shared" si="358"/>
        <v>0</v>
      </c>
      <c r="R452" s="1156"/>
      <c r="S452" s="1156"/>
      <c r="T452" s="1156"/>
      <c r="U452" s="1156"/>
      <c r="V452" s="1156"/>
      <c r="W452" s="1156"/>
      <c r="X452" s="1156"/>
      <c r="Y452" s="1156"/>
      <c r="Z452" s="1156"/>
      <c r="AA452" s="1156"/>
      <c r="AB452" s="1167"/>
      <c r="AC452" s="1156"/>
      <c r="AD452" s="1156"/>
      <c r="AE452" s="1156"/>
      <c r="AF452" s="1156"/>
      <c r="AG452" s="1156"/>
      <c r="AH452" s="1156"/>
      <c r="AI452" s="1156"/>
      <c r="AJ452" s="1156"/>
      <c r="AK452" s="1156"/>
      <c r="AL452" s="1156"/>
      <c r="AM452" s="1156"/>
      <c r="AN452" s="1156"/>
      <c r="AO452" s="1156"/>
      <c r="AP452" s="1156"/>
      <c r="AQ452" s="1156"/>
      <c r="AR452" s="1156"/>
      <c r="AS452" s="1179"/>
      <c r="AT452" s="1177"/>
      <c r="AU452" s="1178"/>
      <c r="AV452" s="1178"/>
      <c r="AW452" s="1178"/>
      <c r="AX452" s="1178"/>
      <c r="AY452" s="1178"/>
      <c r="AZ452" s="1178"/>
      <c r="BA452" s="1178"/>
      <c r="BB452" s="1178"/>
      <c r="BC452" s="1178"/>
      <c r="BD452" s="1178"/>
      <c r="BE452" s="1178"/>
      <c r="BF452" s="1178"/>
      <c r="BG452" s="1178"/>
      <c r="BH452" s="1178"/>
      <c r="BI452" s="1178"/>
      <c r="BJ452" s="1178"/>
      <c r="BK452" s="1186"/>
      <c r="BL452" s="1187">
        <v>-48</v>
      </c>
      <c r="BM452" s="1187"/>
      <c r="BN452" s="1187"/>
      <c r="BO452" s="1187"/>
      <c r="BP452" s="1187"/>
      <c r="BQ452" s="1187"/>
      <c r="BR452" s="1187"/>
      <c r="BS452" s="1187"/>
      <c r="BT452" s="1187"/>
      <c r="BU452" s="1187"/>
      <c r="BV452" s="1191"/>
      <c r="BW452" s="1186"/>
      <c r="BX452" s="1186"/>
      <c r="BY452" s="1186"/>
      <c r="BZ452" s="1186"/>
      <c r="CA452" s="1186"/>
      <c r="CB452" s="1186"/>
      <c r="CC452" s="1186"/>
      <c r="CD452" s="1186"/>
      <c r="CE452" s="1186"/>
      <c r="CF452" s="1186"/>
      <c r="CG452" s="1186"/>
      <c r="CH452" s="1186"/>
      <c r="CI452" s="1186"/>
      <c r="CJ452" s="1186"/>
      <c r="CK452" s="1186"/>
      <c r="CL452" s="1186"/>
      <c r="CM452" s="1186"/>
      <c r="CN452" s="1186"/>
      <c r="CO452" s="1186"/>
      <c r="CP452" s="1186"/>
      <c r="CQ452" s="1186"/>
      <c r="CR452" s="1186"/>
      <c r="CS452" s="1186"/>
      <c r="CT452" s="1186"/>
      <c r="CU452" s="1186"/>
      <c r="CV452" s="1186"/>
      <c r="CW452" s="1186"/>
      <c r="CX452" s="1186"/>
      <c r="CY452" s="1186"/>
      <c r="CZ452" s="1186"/>
      <c r="DA452" s="1186"/>
      <c r="DB452" s="1186"/>
      <c r="DC452" s="1186"/>
      <c r="DD452" s="1186"/>
      <c r="DE452" s="1186"/>
      <c r="DF452" s="1186"/>
      <c r="DG452" s="1186"/>
      <c r="DH452" s="1186"/>
      <c r="DI452" s="1186"/>
      <c r="DJ452" s="1186"/>
      <c r="DK452" s="1186"/>
      <c r="DL452" s="1186"/>
      <c r="DM452" s="1186"/>
      <c r="DN452" s="1186"/>
      <c r="DO452" s="1186"/>
      <c r="DP452" s="1186"/>
      <c r="DQ452" s="1186"/>
      <c r="DR452" s="1186"/>
      <c r="DS452" s="1186"/>
      <c r="DT452" s="1186"/>
      <c r="DU452" s="1186"/>
      <c r="DV452" s="1186"/>
      <c r="DW452" s="1186"/>
      <c r="DX452" s="1186"/>
      <c r="DY452" s="1186"/>
      <c r="DZ452" s="1186"/>
      <c r="EA452" s="1186"/>
      <c r="EB452" s="1186"/>
      <c r="EC452" s="1186"/>
      <c r="ED452" s="1186"/>
      <c r="EE452" s="1186"/>
      <c r="EF452" s="1186"/>
      <c r="EG452" s="1186"/>
      <c r="EH452" s="1186"/>
      <c r="EI452" s="1186"/>
      <c r="EJ452" s="1186"/>
      <c r="EK452" s="1197"/>
      <c r="EL452" s="1198"/>
      <c r="EM452" s="1186"/>
      <c r="EN452" s="1186"/>
      <c r="EO452" s="1186"/>
      <c r="EP452" s="1186"/>
      <c r="EQ452" s="1186"/>
      <c r="ER452" s="1186"/>
      <c r="ES452" s="1186"/>
      <c r="ET452" s="1186"/>
      <c r="EU452" s="1186"/>
      <c r="EV452" s="1186"/>
      <c r="EW452" s="1186"/>
      <c r="EX452" s="1186"/>
      <c r="EY452" s="1186"/>
      <c r="EZ452" s="1186"/>
      <c r="FA452" s="1186"/>
      <c r="FB452" s="1186"/>
      <c r="FC452" s="1209"/>
      <c r="FD452" s="1186"/>
      <c r="FE452" s="1186"/>
      <c r="FF452" s="1186"/>
      <c r="FG452" s="1186"/>
      <c r="FH452" s="1186"/>
      <c r="FI452" s="1186"/>
      <c r="FJ452" s="1186"/>
      <c r="FK452" s="1186"/>
      <c r="FL452" s="1209"/>
      <c r="FM452" s="1186"/>
      <c r="FN452" s="1186"/>
      <c r="FO452" s="1186"/>
      <c r="FP452" s="1186"/>
      <c r="FQ452" s="1186"/>
      <c r="FR452" s="1186"/>
      <c r="FS452" s="1186"/>
      <c r="FT452" s="1186"/>
      <c r="FU452" s="1186"/>
      <c r="FV452" s="1186"/>
      <c r="FW452" s="1186"/>
      <c r="FX452" s="1186"/>
      <c r="FY452" s="1186"/>
      <c r="FZ452" s="1186"/>
      <c r="GA452" s="1186"/>
      <c r="GB452" s="1186"/>
      <c r="GC452" s="1186"/>
      <c r="GD452" s="1186"/>
      <c r="GE452" s="1186"/>
      <c r="GF452" s="1186"/>
      <c r="GG452" s="1186"/>
      <c r="GH452" s="1186"/>
      <c r="GI452" s="1186"/>
      <c r="GJ452" s="1186"/>
      <c r="GK452" s="1186"/>
      <c r="GL452" s="1186"/>
      <c r="GM452" s="1186"/>
      <c r="GN452" s="1186"/>
      <c r="GO452" s="1186"/>
      <c r="GP452" s="1186"/>
      <c r="GQ452" s="1186"/>
      <c r="GR452" s="1186"/>
      <c r="GS452" s="1186"/>
      <c r="GT452" s="1186"/>
      <c r="GU452" s="1186"/>
      <c r="GV452" s="1186"/>
      <c r="GW452" s="1186"/>
      <c r="GX452" s="1186"/>
      <c r="GY452" s="1218"/>
      <c r="GZ452" s="364">
        <f t="shared" si="365"/>
        <v>0</v>
      </c>
      <c r="HA452" s="365">
        <f t="shared" si="371"/>
        <v>0</v>
      </c>
      <c r="HB452" s="366">
        <f t="shared" si="352"/>
        <v>0</v>
      </c>
      <c r="HC452" s="366">
        <v>0</v>
      </c>
      <c r="HD452" s="365">
        <v>0</v>
      </c>
      <c r="HE452" s="365">
        <v>120</v>
      </c>
      <c r="HF452" s="54"/>
      <c r="HG452" s="708"/>
      <c r="HH452" s="708">
        <v>1.84</v>
      </c>
      <c r="HI452" s="709">
        <f t="shared" si="347"/>
        <v>0</v>
      </c>
      <c r="HJ452" s="710">
        <v>9</v>
      </c>
      <c r="HK452" s="710">
        <v>6.4</v>
      </c>
      <c r="HL452" s="738">
        <f t="shared" si="353"/>
        <v>0.480856586632057</v>
      </c>
      <c r="HM452" s="739"/>
      <c r="HN452" s="739"/>
      <c r="HO452" s="739">
        <v>6.4</v>
      </c>
      <c r="HP452" s="740">
        <f t="shared" si="364"/>
        <v>307.2</v>
      </c>
      <c r="HQ452" s="738">
        <f t="shared" si="368"/>
        <v>0.480856586632057</v>
      </c>
      <c r="HR452" s="741"/>
      <c r="HS452" s="742">
        <v>44927</v>
      </c>
      <c r="HT452" s="739">
        <f ca="1" t="shared" si="354"/>
        <v>5</v>
      </c>
      <c r="HU452" s="739">
        <f ca="1" t="shared" si="355"/>
        <v>150</v>
      </c>
      <c r="HV452" s="739">
        <v>48</v>
      </c>
      <c r="HW452" s="739">
        <f t="shared" si="359"/>
        <v>0</v>
      </c>
      <c r="HX452" s="761">
        <f t="shared" si="369"/>
        <v>0</v>
      </c>
      <c r="HY452" s="739">
        <f ca="1" t="shared" si="370"/>
        <v>0</v>
      </c>
      <c r="HZ452" s="739">
        <f t="shared" si="363"/>
        <v>48</v>
      </c>
      <c r="IA452" s="739"/>
      <c r="IB452" s="739">
        <f ca="1" t="shared" si="374"/>
        <v>0</v>
      </c>
      <c r="IC452" s="769">
        <f ca="1" t="shared" si="375"/>
        <v>0</v>
      </c>
      <c r="ID452" s="769" t="e">
        <f ca="1" t="shared" si="376"/>
        <v>#DIV/0!</v>
      </c>
      <c r="IE452" s="739"/>
      <c r="IF452" s="739"/>
      <c r="IG452" s="739"/>
      <c r="IH452" s="739"/>
      <c r="II452" s="739"/>
      <c r="IJ452" s="739"/>
      <c r="IK452" s="739"/>
      <c r="IL452" s="743"/>
      <c r="IM452" s="743"/>
      <c r="IN452" s="743"/>
      <c r="IO452" s="743"/>
      <c r="IP452" s="743"/>
      <c r="IQ452" s="739"/>
      <c r="IR452" s="739"/>
      <c r="IS452" s="739"/>
      <c r="IT452" s="739"/>
      <c r="IU452" s="739"/>
      <c r="IV452" s="739"/>
      <c r="IW452" s="739"/>
      <c r="IX452" s="739"/>
      <c r="IY452" s="739"/>
      <c r="IZ452" s="739"/>
      <c r="JA452" s="739"/>
      <c r="JB452" s="743">
        <v>0</v>
      </c>
      <c r="JC452" s="743">
        <v>0</v>
      </c>
      <c r="JD452" s="743">
        <v>0</v>
      </c>
      <c r="JE452" s="743">
        <v>0</v>
      </c>
      <c r="JF452" s="743">
        <v>0</v>
      </c>
      <c r="JG452" s="739">
        <v>0</v>
      </c>
      <c r="JH452" s="739">
        <v>0</v>
      </c>
      <c r="JI452" s="739">
        <v>0</v>
      </c>
      <c r="JJ452" s="739">
        <v>0</v>
      </c>
      <c r="JK452" s="739">
        <v>0</v>
      </c>
      <c r="JL452" s="739">
        <v>0</v>
      </c>
      <c r="JM452" s="739">
        <v>0</v>
      </c>
      <c r="JN452" s="28">
        <f t="shared" si="356"/>
        <v>0</v>
      </c>
      <c r="JO452" s="28">
        <f t="shared" si="357"/>
        <v>0</v>
      </c>
      <c r="JP452" s="28"/>
      <c r="JQ452" s="28"/>
      <c r="JR452" s="28"/>
      <c r="JS452" s="28"/>
      <c r="JT452" s="28"/>
      <c r="JU452" s="28"/>
      <c r="JV452" s="28"/>
      <c r="JW452" s="28"/>
      <c r="JX452" s="28"/>
      <c r="JY452" s="28"/>
      <c r="JZ452" s="28"/>
      <c r="KA452" s="28"/>
      <c r="KB452" s="28"/>
      <c r="KC452" s="28"/>
      <c r="KD452" s="28"/>
      <c r="KE452" s="824"/>
    </row>
    <row r="453" s="786" customFormat="1" hidden="1" customHeight="1" spans="1:291">
      <c r="A453" s="847" t="s">
        <v>2306</v>
      </c>
      <c r="B453" s="343"/>
      <c r="C453" s="95" t="s">
        <v>1917</v>
      </c>
      <c r="D453" s="95" t="s">
        <v>2382</v>
      </c>
      <c r="E453" s="411"/>
      <c r="F453" s="1235" t="s">
        <v>2397</v>
      </c>
      <c r="G453" s="859" t="s">
        <v>1013</v>
      </c>
      <c r="H453" s="1268" t="s">
        <v>2398</v>
      </c>
      <c r="I453" s="99">
        <f t="shared" si="361"/>
        <v>0</v>
      </c>
      <c r="J453" s="1270">
        <v>168</v>
      </c>
      <c r="K453" s="1130">
        <f t="shared" si="372"/>
        <v>168</v>
      </c>
      <c r="L453" s="1131">
        <f t="shared" si="373"/>
        <v>168</v>
      </c>
      <c r="M453" s="1132"/>
      <c r="N453" s="1137"/>
      <c r="O453" s="1139"/>
      <c r="P453" s="1138">
        <f t="shared" si="367"/>
        <v>0</v>
      </c>
      <c r="Q453" s="1154">
        <f t="shared" si="358"/>
        <v>0</v>
      </c>
      <c r="R453" s="1156"/>
      <c r="S453" s="1156"/>
      <c r="T453" s="1156"/>
      <c r="U453" s="1156"/>
      <c r="V453" s="1156"/>
      <c r="W453" s="1156"/>
      <c r="X453" s="1156"/>
      <c r="Y453" s="1156"/>
      <c r="Z453" s="1156"/>
      <c r="AA453" s="1156"/>
      <c r="AB453" s="1167"/>
      <c r="AC453" s="1156"/>
      <c r="AD453" s="1156"/>
      <c r="AE453" s="1156"/>
      <c r="AF453" s="1156"/>
      <c r="AG453" s="1156"/>
      <c r="AH453" s="1156"/>
      <c r="AI453" s="1156"/>
      <c r="AJ453" s="1156"/>
      <c r="AK453" s="1156"/>
      <c r="AL453" s="1156"/>
      <c r="AM453" s="1156"/>
      <c r="AN453" s="1156"/>
      <c r="AO453" s="1156"/>
      <c r="AP453" s="1156"/>
      <c r="AQ453" s="1156"/>
      <c r="AR453" s="1156"/>
      <c r="AS453" s="1179"/>
      <c r="AT453" s="1177"/>
      <c r="AU453" s="1178"/>
      <c r="AV453" s="1178"/>
      <c r="AW453" s="1178"/>
      <c r="AX453" s="1178"/>
      <c r="AY453" s="1178"/>
      <c r="AZ453" s="1178"/>
      <c r="BA453" s="1178"/>
      <c r="BB453" s="1178"/>
      <c r="BC453" s="1178"/>
      <c r="BD453" s="1178"/>
      <c r="BE453" s="1178"/>
      <c r="BF453" s="1178"/>
      <c r="BG453" s="1178"/>
      <c r="BH453" s="1178"/>
      <c r="BI453" s="1178"/>
      <c r="BJ453" s="1178"/>
      <c r="BK453" s="1186"/>
      <c r="BL453" s="1187">
        <v>-168</v>
      </c>
      <c r="BM453" s="1187"/>
      <c r="BN453" s="1187"/>
      <c r="BO453" s="1187"/>
      <c r="BP453" s="1187"/>
      <c r="BQ453" s="1187"/>
      <c r="BR453" s="1187"/>
      <c r="BS453" s="1187"/>
      <c r="BT453" s="1187"/>
      <c r="BU453" s="1187"/>
      <c r="BV453" s="1191"/>
      <c r="BW453" s="1186"/>
      <c r="BX453" s="1186"/>
      <c r="BY453" s="1186"/>
      <c r="BZ453" s="1186"/>
      <c r="CA453" s="1186"/>
      <c r="CB453" s="1186"/>
      <c r="CC453" s="1186"/>
      <c r="CD453" s="1186"/>
      <c r="CE453" s="1186"/>
      <c r="CF453" s="1186"/>
      <c r="CG453" s="1186"/>
      <c r="CH453" s="1186"/>
      <c r="CI453" s="1186"/>
      <c r="CJ453" s="1186"/>
      <c r="CK453" s="1186"/>
      <c r="CL453" s="1186"/>
      <c r="CM453" s="1186"/>
      <c r="CN453" s="1186"/>
      <c r="CO453" s="1186"/>
      <c r="CP453" s="1186"/>
      <c r="CQ453" s="1186"/>
      <c r="CR453" s="1186"/>
      <c r="CS453" s="1186"/>
      <c r="CT453" s="1186"/>
      <c r="CU453" s="1186"/>
      <c r="CV453" s="1186"/>
      <c r="CW453" s="1186"/>
      <c r="CX453" s="1186"/>
      <c r="CY453" s="1186"/>
      <c r="CZ453" s="1186"/>
      <c r="DA453" s="1186"/>
      <c r="DB453" s="1186"/>
      <c r="DC453" s="1186"/>
      <c r="DD453" s="1186"/>
      <c r="DE453" s="1186"/>
      <c r="DF453" s="1186"/>
      <c r="DG453" s="1186"/>
      <c r="DH453" s="1186"/>
      <c r="DI453" s="1186"/>
      <c r="DJ453" s="1186"/>
      <c r="DK453" s="1186"/>
      <c r="DL453" s="1186"/>
      <c r="DM453" s="1186"/>
      <c r="DN453" s="1186"/>
      <c r="DO453" s="1186"/>
      <c r="DP453" s="1186"/>
      <c r="DQ453" s="1186"/>
      <c r="DR453" s="1186"/>
      <c r="DS453" s="1186"/>
      <c r="DT453" s="1186"/>
      <c r="DU453" s="1186"/>
      <c r="DV453" s="1186"/>
      <c r="DW453" s="1186"/>
      <c r="DX453" s="1186"/>
      <c r="DY453" s="1186"/>
      <c r="DZ453" s="1186"/>
      <c r="EA453" s="1186"/>
      <c r="EB453" s="1186"/>
      <c r="EC453" s="1186"/>
      <c r="ED453" s="1186"/>
      <c r="EE453" s="1186"/>
      <c r="EF453" s="1186"/>
      <c r="EG453" s="1186"/>
      <c r="EH453" s="1186"/>
      <c r="EI453" s="1186"/>
      <c r="EJ453" s="1186"/>
      <c r="EK453" s="1197"/>
      <c r="EL453" s="1198"/>
      <c r="EM453" s="1186"/>
      <c r="EN453" s="1186"/>
      <c r="EO453" s="1186"/>
      <c r="EP453" s="1186"/>
      <c r="EQ453" s="1186"/>
      <c r="ER453" s="1186"/>
      <c r="ES453" s="1186"/>
      <c r="ET453" s="1186"/>
      <c r="EU453" s="1186"/>
      <c r="EV453" s="1186"/>
      <c r="EW453" s="1186"/>
      <c r="EX453" s="1186"/>
      <c r="EY453" s="1186"/>
      <c r="EZ453" s="1186"/>
      <c r="FA453" s="1186"/>
      <c r="FB453" s="1186"/>
      <c r="FC453" s="1209"/>
      <c r="FD453" s="1186"/>
      <c r="FE453" s="1186"/>
      <c r="FF453" s="1186"/>
      <c r="FG453" s="1186"/>
      <c r="FH453" s="1186"/>
      <c r="FI453" s="1186"/>
      <c r="FJ453" s="1186"/>
      <c r="FK453" s="1186"/>
      <c r="FL453" s="1209"/>
      <c r="FM453" s="1186"/>
      <c r="FN453" s="1186"/>
      <c r="FO453" s="1186"/>
      <c r="FP453" s="1186"/>
      <c r="FQ453" s="1186"/>
      <c r="FR453" s="1186"/>
      <c r="FS453" s="1186"/>
      <c r="FT453" s="1186"/>
      <c r="FU453" s="1186"/>
      <c r="FV453" s="1186"/>
      <c r="FW453" s="1186"/>
      <c r="FX453" s="1186"/>
      <c r="FY453" s="1186"/>
      <c r="FZ453" s="1186"/>
      <c r="GA453" s="1186"/>
      <c r="GB453" s="1186"/>
      <c r="GC453" s="1186"/>
      <c r="GD453" s="1186"/>
      <c r="GE453" s="1186"/>
      <c r="GF453" s="1186"/>
      <c r="GG453" s="1186"/>
      <c r="GH453" s="1186"/>
      <c r="GI453" s="1186"/>
      <c r="GJ453" s="1186"/>
      <c r="GK453" s="1186"/>
      <c r="GL453" s="1186"/>
      <c r="GM453" s="1186"/>
      <c r="GN453" s="1186"/>
      <c r="GO453" s="1186"/>
      <c r="GP453" s="1186"/>
      <c r="GQ453" s="1186"/>
      <c r="GR453" s="1186"/>
      <c r="GS453" s="1186"/>
      <c r="GT453" s="1186"/>
      <c r="GU453" s="1186"/>
      <c r="GV453" s="1186"/>
      <c r="GW453" s="1186"/>
      <c r="GX453" s="1186"/>
      <c r="GY453" s="1218"/>
      <c r="GZ453" s="364">
        <f t="shared" si="365"/>
        <v>0</v>
      </c>
      <c r="HA453" s="365">
        <f t="shared" si="371"/>
        <v>0</v>
      </c>
      <c r="HB453" s="366">
        <f t="shared" si="352"/>
        <v>0</v>
      </c>
      <c r="HC453" s="366">
        <v>0</v>
      </c>
      <c r="HD453" s="365">
        <v>0</v>
      </c>
      <c r="HE453" s="365">
        <v>0</v>
      </c>
      <c r="HF453" s="54"/>
      <c r="HG453" s="708"/>
      <c r="HH453" s="708">
        <v>1.84</v>
      </c>
      <c r="HI453" s="709">
        <f t="shared" si="347"/>
        <v>0</v>
      </c>
      <c r="HJ453" s="710">
        <v>9</v>
      </c>
      <c r="HK453" s="710">
        <v>6.75</v>
      </c>
      <c r="HL453" s="738">
        <f t="shared" si="353"/>
        <v>0.452465931213498</v>
      </c>
      <c r="HM453" s="739"/>
      <c r="HN453" s="739"/>
      <c r="HO453" s="739">
        <v>6.75</v>
      </c>
      <c r="HP453" s="740">
        <f t="shared" si="364"/>
        <v>1134</v>
      </c>
      <c r="HQ453" s="738">
        <f t="shared" si="368"/>
        <v>0.452465931213498</v>
      </c>
      <c r="HR453" s="741"/>
      <c r="HS453" s="742">
        <v>44927</v>
      </c>
      <c r="HT453" s="739">
        <f ca="1" t="shared" si="354"/>
        <v>5</v>
      </c>
      <c r="HU453" s="739">
        <f ca="1" t="shared" si="355"/>
        <v>150</v>
      </c>
      <c r="HV453" s="739">
        <v>168</v>
      </c>
      <c r="HW453" s="739">
        <f t="shared" si="359"/>
        <v>0</v>
      </c>
      <c r="HX453" s="761">
        <f t="shared" si="369"/>
        <v>0</v>
      </c>
      <c r="HY453" s="739">
        <f ca="1" t="shared" si="370"/>
        <v>0</v>
      </c>
      <c r="HZ453" s="739">
        <f t="shared" si="363"/>
        <v>168</v>
      </c>
      <c r="IA453" s="739"/>
      <c r="IB453" s="739">
        <f ca="1" t="shared" si="374"/>
        <v>0</v>
      </c>
      <c r="IC453" s="769">
        <f ca="1" t="shared" si="375"/>
        <v>0</v>
      </c>
      <c r="ID453" s="769" t="e">
        <f ca="1" t="shared" si="376"/>
        <v>#DIV/0!</v>
      </c>
      <c r="IE453" s="739"/>
      <c r="IF453" s="739"/>
      <c r="IG453" s="739"/>
      <c r="IH453" s="739"/>
      <c r="II453" s="739"/>
      <c r="IJ453" s="739"/>
      <c r="IK453" s="739"/>
      <c r="IL453" s="743"/>
      <c r="IM453" s="743"/>
      <c r="IN453" s="743"/>
      <c r="IO453" s="743"/>
      <c r="IP453" s="743"/>
      <c r="IQ453" s="739"/>
      <c r="IR453" s="739"/>
      <c r="IS453" s="739"/>
      <c r="IT453" s="739"/>
      <c r="IU453" s="739"/>
      <c r="IV453" s="739"/>
      <c r="IW453" s="739"/>
      <c r="IX453" s="739"/>
      <c r="IY453" s="739"/>
      <c r="IZ453" s="739"/>
      <c r="JA453" s="739"/>
      <c r="JB453" s="743">
        <v>0</v>
      </c>
      <c r="JC453" s="743">
        <v>0</v>
      </c>
      <c r="JD453" s="743">
        <v>0</v>
      </c>
      <c r="JE453" s="743">
        <v>0</v>
      </c>
      <c r="JF453" s="743">
        <v>0</v>
      </c>
      <c r="JG453" s="739">
        <v>0</v>
      </c>
      <c r="JH453" s="739">
        <v>0</v>
      </c>
      <c r="JI453" s="739">
        <v>0</v>
      </c>
      <c r="JJ453" s="739">
        <v>0</v>
      </c>
      <c r="JK453" s="739">
        <v>0</v>
      </c>
      <c r="JL453" s="739">
        <v>0</v>
      </c>
      <c r="JM453" s="739">
        <v>0</v>
      </c>
      <c r="JN453" s="28">
        <f t="shared" si="356"/>
        <v>0</v>
      </c>
      <c r="JO453" s="28">
        <f t="shared" si="357"/>
        <v>0</v>
      </c>
      <c r="JP453" s="28"/>
      <c r="JQ453" s="28"/>
      <c r="JR453" s="28"/>
      <c r="JS453" s="28"/>
      <c r="JT453" s="28"/>
      <c r="JU453" s="28"/>
      <c r="JV453" s="28"/>
      <c r="JW453" s="28"/>
      <c r="JX453" s="28"/>
      <c r="JY453" s="28"/>
      <c r="JZ453" s="28"/>
      <c r="KA453" s="28"/>
      <c r="KB453" s="28"/>
      <c r="KC453" s="28"/>
      <c r="KD453" s="28"/>
      <c r="KE453" s="824"/>
    </row>
    <row r="454" s="786" customFormat="1" hidden="1" customHeight="1" spans="1:291">
      <c r="A454" s="847" t="s">
        <v>2306</v>
      </c>
      <c r="B454" s="343"/>
      <c r="C454" s="95" t="s">
        <v>2166</v>
      </c>
      <c r="D454" s="95" t="s">
        <v>2382</v>
      </c>
      <c r="E454" s="411"/>
      <c r="F454" s="1235" t="s">
        <v>2399</v>
      </c>
      <c r="G454" s="112" t="s">
        <v>1015</v>
      </c>
      <c r="H454" s="1060" t="s">
        <v>2400</v>
      </c>
      <c r="I454" s="99">
        <f t="shared" si="361"/>
        <v>0</v>
      </c>
      <c r="J454" s="1129">
        <v>0</v>
      </c>
      <c r="K454" s="1130">
        <f t="shared" si="372"/>
        <v>0</v>
      </c>
      <c r="L454" s="1131">
        <f t="shared" si="373"/>
        <v>0</v>
      </c>
      <c r="M454" s="1132"/>
      <c r="N454" s="1137"/>
      <c r="O454" s="1139"/>
      <c r="P454" s="1138">
        <f t="shared" si="367"/>
        <v>0</v>
      </c>
      <c r="Q454" s="1154">
        <f t="shared" si="358"/>
        <v>0</v>
      </c>
      <c r="R454" s="1156"/>
      <c r="S454" s="1156"/>
      <c r="T454" s="1156"/>
      <c r="U454" s="1156"/>
      <c r="V454" s="1156"/>
      <c r="W454" s="1156"/>
      <c r="X454" s="1156"/>
      <c r="Y454" s="1156"/>
      <c r="Z454" s="1156"/>
      <c r="AA454" s="1156"/>
      <c r="AB454" s="1167"/>
      <c r="AC454" s="1156"/>
      <c r="AD454" s="1156"/>
      <c r="AE454" s="1156"/>
      <c r="AF454" s="1156"/>
      <c r="AG454" s="1156"/>
      <c r="AH454" s="1156"/>
      <c r="AI454" s="1156"/>
      <c r="AJ454" s="1156"/>
      <c r="AK454" s="1156"/>
      <c r="AL454" s="1156"/>
      <c r="AM454" s="1156"/>
      <c r="AN454" s="1156"/>
      <c r="AO454" s="1156"/>
      <c r="AP454" s="1156"/>
      <c r="AQ454" s="1156"/>
      <c r="AR454" s="1156"/>
      <c r="AS454" s="1179"/>
      <c r="AT454" s="1177"/>
      <c r="AU454" s="1178"/>
      <c r="AV454" s="1178"/>
      <c r="AW454" s="1178"/>
      <c r="AX454" s="1178"/>
      <c r="AY454" s="1178"/>
      <c r="AZ454" s="1178"/>
      <c r="BA454" s="1178"/>
      <c r="BB454" s="1178"/>
      <c r="BC454" s="1178"/>
      <c r="BD454" s="1178"/>
      <c r="BE454" s="1178"/>
      <c r="BF454" s="1178"/>
      <c r="BG454" s="1178"/>
      <c r="BH454" s="1178"/>
      <c r="BI454" s="1178"/>
      <c r="BJ454" s="1178"/>
      <c r="BK454" s="1186"/>
      <c r="BL454" s="1187"/>
      <c r="BM454" s="1187"/>
      <c r="BN454" s="1187"/>
      <c r="BO454" s="1187"/>
      <c r="BP454" s="1187"/>
      <c r="BQ454" s="1187"/>
      <c r="BR454" s="1187"/>
      <c r="BS454" s="1187"/>
      <c r="BT454" s="1187"/>
      <c r="BU454" s="1187"/>
      <c r="BV454" s="1191"/>
      <c r="BW454" s="1186"/>
      <c r="BX454" s="1186"/>
      <c r="BY454" s="1186"/>
      <c r="BZ454" s="1186"/>
      <c r="CA454" s="1186"/>
      <c r="CB454" s="1186"/>
      <c r="CC454" s="1186"/>
      <c r="CD454" s="1186"/>
      <c r="CE454" s="1186"/>
      <c r="CF454" s="1186"/>
      <c r="CG454" s="1186"/>
      <c r="CH454" s="1186"/>
      <c r="CI454" s="1186"/>
      <c r="CJ454" s="1186"/>
      <c r="CK454" s="1186"/>
      <c r="CL454" s="1186"/>
      <c r="CM454" s="1186"/>
      <c r="CN454" s="1186"/>
      <c r="CO454" s="1186"/>
      <c r="CP454" s="1186"/>
      <c r="CQ454" s="1186"/>
      <c r="CR454" s="1186"/>
      <c r="CS454" s="1186"/>
      <c r="CT454" s="1186"/>
      <c r="CU454" s="1186"/>
      <c r="CV454" s="1186"/>
      <c r="CW454" s="1186"/>
      <c r="CX454" s="1186"/>
      <c r="CY454" s="1186"/>
      <c r="CZ454" s="1186"/>
      <c r="DA454" s="1186"/>
      <c r="DB454" s="1186"/>
      <c r="DC454" s="1186"/>
      <c r="DD454" s="1186"/>
      <c r="DE454" s="1186"/>
      <c r="DF454" s="1186"/>
      <c r="DG454" s="1186"/>
      <c r="DH454" s="1186"/>
      <c r="DI454" s="1186"/>
      <c r="DJ454" s="1186"/>
      <c r="DK454" s="1186"/>
      <c r="DL454" s="1186"/>
      <c r="DM454" s="1186"/>
      <c r="DN454" s="1186"/>
      <c r="DO454" s="1186"/>
      <c r="DP454" s="1186"/>
      <c r="DQ454" s="1186"/>
      <c r="DR454" s="1186"/>
      <c r="DS454" s="1186"/>
      <c r="DT454" s="1186"/>
      <c r="DU454" s="1186"/>
      <c r="DV454" s="1186"/>
      <c r="DW454" s="1186"/>
      <c r="DX454" s="1186"/>
      <c r="DY454" s="1186"/>
      <c r="DZ454" s="1186"/>
      <c r="EA454" s="1186"/>
      <c r="EB454" s="1186"/>
      <c r="EC454" s="1186"/>
      <c r="ED454" s="1186"/>
      <c r="EE454" s="1186"/>
      <c r="EF454" s="1186"/>
      <c r="EG454" s="1186"/>
      <c r="EH454" s="1186"/>
      <c r="EI454" s="1186"/>
      <c r="EJ454" s="1186"/>
      <c r="EK454" s="1197"/>
      <c r="EL454" s="1198"/>
      <c r="EM454" s="1186"/>
      <c r="EN454" s="1186"/>
      <c r="EO454" s="1186"/>
      <c r="EP454" s="1186"/>
      <c r="EQ454" s="1186"/>
      <c r="ER454" s="1186"/>
      <c r="ES454" s="1186"/>
      <c r="ET454" s="1186"/>
      <c r="EU454" s="1186"/>
      <c r="EV454" s="1186"/>
      <c r="EW454" s="1186"/>
      <c r="EX454" s="1186"/>
      <c r="EY454" s="1186"/>
      <c r="EZ454" s="1186"/>
      <c r="FA454" s="1186"/>
      <c r="FB454" s="1186"/>
      <c r="FC454" s="1209"/>
      <c r="FD454" s="1186"/>
      <c r="FE454" s="1186"/>
      <c r="FF454" s="1186"/>
      <c r="FG454" s="1186"/>
      <c r="FH454" s="1186"/>
      <c r="FI454" s="1186"/>
      <c r="FJ454" s="1186"/>
      <c r="FK454" s="1186"/>
      <c r="FL454" s="1209"/>
      <c r="FM454" s="1186"/>
      <c r="FN454" s="1186"/>
      <c r="FO454" s="1186"/>
      <c r="FP454" s="1186"/>
      <c r="FQ454" s="1186"/>
      <c r="FR454" s="1186"/>
      <c r="FS454" s="1186"/>
      <c r="FT454" s="1186"/>
      <c r="FU454" s="1186"/>
      <c r="FV454" s="1186"/>
      <c r="FW454" s="1186"/>
      <c r="FX454" s="1186"/>
      <c r="FY454" s="1186"/>
      <c r="FZ454" s="1186"/>
      <c r="GA454" s="1186"/>
      <c r="GB454" s="1186"/>
      <c r="GC454" s="1186"/>
      <c r="GD454" s="1186"/>
      <c r="GE454" s="1186"/>
      <c r="GF454" s="1186"/>
      <c r="GG454" s="1186"/>
      <c r="GH454" s="1186"/>
      <c r="GI454" s="1186"/>
      <c r="GJ454" s="1186"/>
      <c r="GK454" s="1186"/>
      <c r="GL454" s="1186"/>
      <c r="GM454" s="1186"/>
      <c r="GN454" s="1186"/>
      <c r="GO454" s="1186"/>
      <c r="GP454" s="1186"/>
      <c r="GQ454" s="1186"/>
      <c r="GR454" s="1186"/>
      <c r="GS454" s="1186"/>
      <c r="GT454" s="1186"/>
      <c r="GU454" s="1186"/>
      <c r="GV454" s="1186"/>
      <c r="GW454" s="1186"/>
      <c r="GX454" s="1186"/>
      <c r="GY454" s="1218"/>
      <c r="GZ454" s="364">
        <f t="shared" si="365"/>
        <v>0</v>
      </c>
      <c r="HA454" s="365">
        <f t="shared" si="371"/>
        <v>0</v>
      </c>
      <c r="HB454" s="366">
        <f t="shared" si="352"/>
        <v>0</v>
      </c>
      <c r="HC454" s="366">
        <v>0</v>
      </c>
      <c r="HD454" s="365">
        <v>0</v>
      </c>
      <c r="HE454" s="365">
        <v>1080</v>
      </c>
      <c r="HF454" s="54"/>
      <c r="HG454" s="708"/>
      <c r="HH454" s="708">
        <v>1.84</v>
      </c>
      <c r="HI454" s="709">
        <f t="shared" ref="HI454:HI517" si="377">HH454*HW454</f>
        <v>0</v>
      </c>
      <c r="HJ454" s="710">
        <v>9</v>
      </c>
      <c r="HK454" s="710">
        <v>7</v>
      </c>
      <c r="HL454" s="738">
        <f t="shared" si="353"/>
        <v>0.432186891628813</v>
      </c>
      <c r="HM454" s="739"/>
      <c r="HN454" s="739"/>
      <c r="HO454" s="739">
        <v>7</v>
      </c>
      <c r="HP454" s="740">
        <f t="shared" ref="HP454:HP488" si="378">HK454*HZ454</f>
        <v>0</v>
      </c>
      <c r="HQ454" s="738">
        <f t="shared" si="368"/>
        <v>0.432186891628813</v>
      </c>
      <c r="HR454" s="741"/>
      <c r="HS454" s="742">
        <v>44927</v>
      </c>
      <c r="HT454" s="739">
        <f ca="1" t="shared" si="354"/>
        <v>5</v>
      </c>
      <c r="HU454" s="739">
        <f ca="1" t="shared" si="355"/>
        <v>150</v>
      </c>
      <c r="HV454" s="739">
        <v>0</v>
      </c>
      <c r="HW454" s="739">
        <f t="shared" si="359"/>
        <v>0</v>
      </c>
      <c r="HX454" s="761" t="e">
        <f t="shared" si="369"/>
        <v>#DIV/0!</v>
      </c>
      <c r="HY454" s="739" t="e">
        <f ca="1" t="shared" si="370"/>
        <v>#DIV/0!</v>
      </c>
      <c r="HZ454" s="739">
        <f t="shared" si="363"/>
        <v>0</v>
      </c>
      <c r="IA454" s="739"/>
      <c r="IB454" s="739">
        <f ca="1" t="shared" si="374"/>
        <v>0</v>
      </c>
      <c r="IC454" s="769">
        <f ca="1" t="shared" si="375"/>
        <v>0</v>
      </c>
      <c r="ID454" s="769" t="e">
        <f ca="1" t="shared" si="376"/>
        <v>#DIV/0!</v>
      </c>
      <c r="IE454" s="739"/>
      <c r="IF454" s="739"/>
      <c r="IG454" s="739"/>
      <c r="IH454" s="739"/>
      <c r="II454" s="739"/>
      <c r="IJ454" s="739"/>
      <c r="IK454" s="739"/>
      <c r="IL454" s="743"/>
      <c r="IM454" s="743"/>
      <c r="IN454" s="743"/>
      <c r="IO454" s="743"/>
      <c r="IP454" s="743"/>
      <c r="IQ454" s="739"/>
      <c r="IR454" s="739"/>
      <c r="IS454" s="739"/>
      <c r="IT454" s="739"/>
      <c r="IU454" s="739"/>
      <c r="IV454" s="739"/>
      <c r="IW454" s="739"/>
      <c r="IX454" s="739"/>
      <c r="IY454" s="739"/>
      <c r="IZ454" s="739"/>
      <c r="JA454" s="739"/>
      <c r="JB454" s="743">
        <v>0</v>
      </c>
      <c r="JC454" s="743">
        <v>0</v>
      </c>
      <c r="JD454" s="743">
        <v>0</v>
      </c>
      <c r="JE454" s="743">
        <v>0</v>
      </c>
      <c r="JF454" s="743">
        <v>0</v>
      </c>
      <c r="JG454" s="739">
        <v>0</v>
      </c>
      <c r="JH454" s="739">
        <v>0</v>
      </c>
      <c r="JI454" s="739">
        <v>0</v>
      </c>
      <c r="JJ454" s="739">
        <v>0</v>
      </c>
      <c r="JK454" s="739">
        <v>0</v>
      </c>
      <c r="JL454" s="739">
        <v>0</v>
      </c>
      <c r="JM454" s="739">
        <v>0</v>
      </c>
      <c r="JN454" s="28">
        <f t="shared" si="356"/>
        <v>0</v>
      </c>
      <c r="JO454" s="28">
        <f t="shared" si="357"/>
        <v>0</v>
      </c>
      <c r="JP454" s="28"/>
      <c r="JQ454" s="28"/>
      <c r="JR454" s="28"/>
      <c r="JS454" s="28"/>
      <c r="JT454" s="28"/>
      <c r="JU454" s="28"/>
      <c r="JV454" s="28"/>
      <c r="JW454" s="28"/>
      <c r="JX454" s="28"/>
      <c r="JY454" s="28"/>
      <c r="JZ454" s="28"/>
      <c r="KA454" s="28"/>
      <c r="KB454" s="28"/>
      <c r="KC454" s="28"/>
      <c r="KD454" s="28"/>
      <c r="KE454" s="824"/>
    </row>
    <row r="455" s="786" customFormat="1" hidden="1" customHeight="1" spans="1:291">
      <c r="A455" s="847" t="s">
        <v>2306</v>
      </c>
      <c r="B455" s="343"/>
      <c r="C455" s="95" t="s">
        <v>1747</v>
      </c>
      <c r="D455" s="95" t="s">
        <v>2286</v>
      </c>
      <c r="E455" s="411"/>
      <c r="F455" s="1235" t="s">
        <v>2401</v>
      </c>
      <c r="G455" s="112" t="s">
        <v>1017</v>
      </c>
      <c r="H455" s="1060" t="s">
        <v>2402</v>
      </c>
      <c r="I455" s="99">
        <f t="shared" si="361"/>
        <v>0</v>
      </c>
      <c r="J455" s="1129">
        <v>25</v>
      </c>
      <c r="K455" s="1130">
        <f t="shared" si="372"/>
        <v>25</v>
      </c>
      <c r="L455" s="1131">
        <f t="shared" si="373"/>
        <v>25</v>
      </c>
      <c r="M455" s="1132"/>
      <c r="N455" s="1137"/>
      <c r="O455" s="1139"/>
      <c r="P455" s="1138">
        <f t="shared" si="367"/>
        <v>0</v>
      </c>
      <c r="Q455" s="1154">
        <f t="shared" si="358"/>
        <v>0</v>
      </c>
      <c r="R455" s="1156"/>
      <c r="S455" s="1156"/>
      <c r="T455" s="1156"/>
      <c r="U455" s="1156"/>
      <c r="V455" s="1156"/>
      <c r="W455" s="1156"/>
      <c r="X455" s="1156"/>
      <c r="Y455" s="1156"/>
      <c r="Z455" s="1156"/>
      <c r="AA455" s="1156"/>
      <c r="AB455" s="1167"/>
      <c r="AC455" s="1156"/>
      <c r="AD455" s="1156"/>
      <c r="AE455" s="1156"/>
      <c r="AF455" s="1156"/>
      <c r="AG455" s="1156"/>
      <c r="AH455" s="1156"/>
      <c r="AI455" s="1156"/>
      <c r="AJ455" s="1156"/>
      <c r="AK455" s="1156"/>
      <c r="AL455" s="1156"/>
      <c r="AM455" s="1156"/>
      <c r="AN455" s="1156"/>
      <c r="AO455" s="1156"/>
      <c r="AP455" s="1156"/>
      <c r="AQ455" s="1156"/>
      <c r="AR455" s="1156"/>
      <c r="AS455" s="1179"/>
      <c r="AT455" s="1177"/>
      <c r="AU455" s="1178"/>
      <c r="AV455" s="1178"/>
      <c r="AW455" s="1178"/>
      <c r="AX455" s="1178"/>
      <c r="AY455" s="1178"/>
      <c r="AZ455" s="1178"/>
      <c r="BA455" s="1178"/>
      <c r="BB455" s="1178"/>
      <c r="BC455" s="1178"/>
      <c r="BD455" s="1178"/>
      <c r="BE455" s="1178"/>
      <c r="BF455" s="1178"/>
      <c r="BG455" s="1178"/>
      <c r="BH455" s="1178"/>
      <c r="BI455" s="1178"/>
      <c r="BJ455" s="1178"/>
      <c r="BK455" s="1186"/>
      <c r="BL455" s="1187">
        <v>-25</v>
      </c>
      <c r="BM455" s="1187"/>
      <c r="BN455" s="1187"/>
      <c r="BO455" s="1187"/>
      <c r="BP455" s="1187"/>
      <c r="BQ455" s="1187"/>
      <c r="BR455" s="1187"/>
      <c r="BS455" s="1187"/>
      <c r="BT455" s="1187"/>
      <c r="BU455" s="1187"/>
      <c r="BV455" s="1191"/>
      <c r="BW455" s="1186"/>
      <c r="BX455" s="1186"/>
      <c r="BY455" s="1186"/>
      <c r="BZ455" s="1186"/>
      <c r="CA455" s="1186"/>
      <c r="CB455" s="1186"/>
      <c r="CC455" s="1186"/>
      <c r="CD455" s="1186"/>
      <c r="CE455" s="1186"/>
      <c r="CF455" s="1186"/>
      <c r="CG455" s="1186"/>
      <c r="CH455" s="1186"/>
      <c r="CI455" s="1186"/>
      <c r="CJ455" s="1186"/>
      <c r="CK455" s="1186"/>
      <c r="CL455" s="1186"/>
      <c r="CM455" s="1186"/>
      <c r="CN455" s="1186"/>
      <c r="CO455" s="1186"/>
      <c r="CP455" s="1186"/>
      <c r="CQ455" s="1186"/>
      <c r="CR455" s="1186"/>
      <c r="CS455" s="1186"/>
      <c r="CT455" s="1186"/>
      <c r="CU455" s="1186"/>
      <c r="CV455" s="1186"/>
      <c r="CW455" s="1186"/>
      <c r="CX455" s="1186"/>
      <c r="CY455" s="1186"/>
      <c r="CZ455" s="1186"/>
      <c r="DA455" s="1186"/>
      <c r="DB455" s="1186"/>
      <c r="DC455" s="1186"/>
      <c r="DD455" s="1186"/>
      <c r="DE455" s="1186"/>
      <c r="DF455" s="1186"/>
      <c r="DG455" s="1186"/>
      <c r="DH455" s="1186"/>
      <c r="DI455" s="1186"/>
      <c r="DJ455" s="1186"/>
      <c r="DK455" s="1186"/>
      <c r="DL455" s="1186"/>
      <c r="DM455" s="1186"/>
      <c r="DN455" s="1186"/>
      <c r="DO455" s="1186"/>
      <c r="DP455" s="1186"/>
      <c r="DQ455" s="1186"/>
      <c r="DR455" s="1186"/>
      <c r="DS455" s="1186"/>
      <c r="DT455" s="1186"/>
      <c r="DU455" s="1186"/>
      <c r="DV455" s="1186"/>
      <c r="DW455" s="1186"/>
      <c r="DX455" s="1186"/>
      <c r="DY455" s="1186"/>
      <c r="DZ455" s="1186"/>
      <c r="EA455" s="1186"/>
      <c r="EB455" s="1186"/>
      <c r="EC455" s="1186"/>
      <c r="ED455" s="1186"/>
      <c r="EE455" s="1186"/>
      <c r="EF455" s="1186"/>
      <c r="EG455" s="1186"/>
      <c r="EH455" s="1186"/>
      <c r="EI455" s="1186"/>
      <c r="EJ455" s="1186"/>
      <c r="EK455" s="1197"/>
      <c r="EL455" s="1198"/>
      <c r="EM455" s="1186"/>
      <c r="EN455" s="1186"/>
      <c r="EO455" s="1186"/>
      <c r="EP455" s="1186"/>
      <c r="EQ455" s="1186"/>
      <c r="ER455" s="1186"/>
      <c r="ES455" s="1186"/>
      <c r="ET455" s="1186"/>
      <c r="EU455" s="1186"/>
      <c r="EV455" s="1186"/>
      <c r="EW455" s="1186"/>
      <c r="EX455" s="1186"/>
      <c r="EY455" s="1186"/>
      <c r="EZ455" s="1186"/>
      <c r="FA455" s="1186"/>
      <c r="FB455" s="1186"/>
      <c r="FC455" s="1209"/>
      <c r="FD455" s="1186"/>
      <c r="FE455" s="1186"/>
      <c r="FF455" s="1186"/>
      <c r="FG455" s="1186"/>
      <c r="FH455" s="1186"/>
      <c r="FI455" s="1186"/>
      <c r="FJ455" s="1186"/>
      <c r="FK455" s="1186"/>
      <c r="FL455" s="1209"/>
      <c r="FM455" s="1186"/>
      <c r="FN455" s="1186"/>
      <c r="FO455" s="1186"/>
      <c r="FP455" s="1186"/>
      <c r="FQ455" s="1186"/>
      <c r="FR455" s="1186"/>
      <c r="FS455" s="1186"/>
      <c r="FT455" s="1186"/>
      <c r="FU455" s="1186"/>
      <c r="FV455" s="1186"/>
      <c r="FW455" s="1186"/>
      <c r="FX455" s="1186"/>
      <c r="FY455" s="1186"/>
      <c r="FZ455" s="1186"/>
      <c r="GA455" s="1186"/>
      <c r="GB455" s="1186"/>
      <c r="GC455" s="1186"/>
      <c r="GD455" s="1186"/>
      <c r="GE455" s="1186"/>
      <c r="GF455" s="1186"/>
      <c r="GG455" s="1186"/>
      <c r="GH455" s="1186"/>
      <c r="GI455" s="1186"/>
      <c r="GJ455" s="1186"/>
      <c r="GK455" s="1186"/>
      <c r="GL455" s="1186"/>
      <c r="GM455" s="1186"/>
      <c r="GN455" s="1186"/>
      <c r="GO455" s="1186"/>
      <c r="GP455" s="1186"/>
      <c r="GQ455" s="1186"/>
      <c r="GR455" s="1186"/>
      <c r="GS455" s="1186"/>
      <c r="GT455" s="1186"/>
      <c r="GU455" s="1186"/>
      <c r="GV455" s="1186"/>
      <c r="GW455" s="1186"/>
      <c r="GX455" s="1186"/>
      <c r="GY455" s="1218"/>
      <c r="GZ455" s="364">
        <f t="shared" si="365"/>
        <v>0</v>
      </c>
      <c r="HA455" s="365">
        <f t="shared" si="371"/>
        <v>0</v>
      </c>
      <c r="HB455" s="366">
        <f t="shared" si="352"/>
        <v>0</v>
      </c>
      <c r="HC455" s="366">
        <v>0</v>
      </c>
      <c r="HD455" s="365">
        <v>0</v>
      </c>
      <c r="HE455" s="365">
        <v>2075</v>
      </c>
      <c r="HF455" s="54"/>
      <c r="HG455" s="708"/>
      <c r="HH455" s="708">
        <v>2.09</v>
      </c>
      <c r="HI455" s="709">
        <f t="shared" si="377"/>
        <v>0</v>
      </c>
      <c r="HJ455" s="710"/>
      <c r="HK455" s="710">
        <v>9.79</v>
      </c>
      <c r="HL455" s="738">
        <f t="shared" si="353"/>
        <v>0.300864100549882</v>
      </c>
      <c r="HM455" s="739"/>
      <c r="HN455" s="739"/>
      <c r="HO455" s="739">
        <v>11.66</v>
      </c>
      <c r="HP455" s="740">
        <f t="shared" si="378"/>
        <v>244.75</v>
      </c>
      <c r="HQ455" s="738">
        <f t="shared" si="368"/>
        <v>0.167321288295365</v>
      </c>
      <c r="HR455" s="741"/>
      <c r="HS455" s="742">
        <v>44927</v>
      </c>
      <c r="HT455" s="739">
        <f ca="1" t="shared" si="354"/>
        <v>5</v>
      </c>
      <c r="HU455" s="739">
        <f ca="1" t="shared" si="355"/>
        <v>150</v>
      </c>
      <c r="HV455" s="739">
        <v>25</v>
      </c>
      <c r="HW455" s="739">
        <f t="shared" si="359"/>
        <v>0</v>
      </c>
      <c r="HX455" s="761">
        <f t="shared" si="369"/>
        <v>0</v>
      </c>
      <c r="HY455" s="739">
        <f ca="1" t="shared" si="370"/>
        <v>0</v>
      </c>
      <c r="HZ455" s="739">
        <f t="shared" si="363"/>
        <v>25</v>
      </c>
      <c r="IA455" s="739"/>
      <c r="IB455" s="739">
        <f ca="1" t="shared" si="374"/>
        <v>0</v>
      </c>
      <c r="IC455" s="769">
        <f ca="1" t="shared" si="375"/>
        <v>0</v>
      </c>
      <c r="ID455" s="769" t="e">
        <f ca="1" t="shared" si="376"/>
        <v>#DIV/0!</v>
      </c>
      <c r="IE455" s="739"/>
      <c r="IF455" s="739"/>
      <c r="IG455" s="739"/>
      <c r="IH455" s="739"/>
      <c r="II455" s="739"/>
      <c r="IJ455" s="739"/>
      <c r="IK455" s="739"/>
      <c r="IL455" s="743"/>
      <c r="IM455" s="743"/>
      <c r="IN455" s="743"/>
      <c r="IO455" s="743"/>
      <c r="IP455" s="743"/>
      <c r="IQ455" s="739"/>
      <c r="IR455" s="739"/>
      <c r="IS455" s="739"/>
      <c r="IT455" s="739"/>
      <c r="IU455" s="739"/>
      <c r="IV455" s="739"/>
      <c r="IW455" s="739"/>
      <c r="IX455" s="739"/>
      <c r="IY455" s="739"/>
      <c r="IZ455" s="739"/>
      <c r="JA455" s="739"/>
      <c r="JB455" s="743">
        <v>0</v>
      </c>
      <c r="JC455" s="743">
        <v>0</v>
      </c>
      <c r="JD455" s="743">
        <v>0</v>
      </c>
      <c r="JE455" s="743">
        <v>0</v>
      </c>
      <c r="JF455" s="743">
        <v>0</v>
      </c>
      <c r="JG455" s="739">
        <v>0</v>
      </c>
      <c r="JH455" s="739">
        <v>0</v>
      </c>
      <c r="JI455" s="739">
        <v>0</v>
      </c>
      <c r="JJ455" s="739">
        <v>0</v>
      </c>
      <c r="JK455" s="739">
        <v>0</v>
      </c>
      <c r="JL455" s="739">
        <v>0</v>
      </c>
      <c r="JM455" s="739">
        <v>0</v>
      </c>
      <c r="JN455" s="28">
        <f t="shared" si="356"/>
        <v>0</v>
      </c>
      <c r="JO455" s="28">
        <f t="shared" si="357"/>
        <v>0</v>
      </c>
      <c r="JP455" s="28"/>
      <c r="JQ455" s="28"/>
      <c r="JR455" s="28"/>
      <c r="JS455" s="28"/>
      <c r="JT455" s="28"/>
      <c r="JU455" s="28"/>
      <c r="JV455" s="28"/>
      <c r="JW455" s="28"/>
      <c r="JX455" s="28"/>
      <c r="JY455" s="28"/>
      <c r="JZ455" s="28"/>
      <c r="KA455" s="28"/>
      <c r="KB455" s="28"/>
      <c r="KC455" s="28"/>
      <c r="KD455" s="28"/>
      <c r="KE455" s="824"/>
    </row>
    <row r="456" s="786" customFormat="1" hidden="1" customHeight="1" spans="1:291">
      <c r="A456" s="847" t="s">
        <v>2306</v>
      </c>
      <c r="B456" s="343"/>
      <c r="C456" s="95" t="s">
        <v>1747</v>
      </c>
      <c r="D456" s="95" t="s">
        <v>2286</v>
      </c>
      <c r="E456" s="411"/>
      <c r="F456" s="1235" t="s">
        <v>2403</v>
      </c>
      <c r="G456" s="112" t="s">
        <v>1019</v>
      </c>
      <c r="H456" s="1060" t="s">
        <v>2404</v>
      </c>
      <c r="I456" s="99">
        <f t="shared" si="361"/>
        <v>0</v>
      </c>
      <c r="J456" s="1129">
        <v>36</v>
      </c>
      <c r="K456" s="1130">
        <f t="shared" si="372"/>
        <v>36</v>
      </c>
      <c r="L456" s="1131">
        <f t="shared" si="373"/>
        <v>36</v>
      </c>
      <c r="M456" s="1132"/>
      <c r="N456" s="1137"/>
      <c r="O456" s="1139"/>
      <c r="P456" s="1138">
        <f t="shared" si="367"/>
        <v>0</v>
      </c>
      <c r="Q456" s="1154">
        <f t="shared" si="358"/>
        <v>0</v>
      </c>
      <c r="R456" s="1156"/>
      <c r="S456" s="1156"/>
      <c r="T456" s="1156"/>
      <c r="U456" s="1156"/>
      <c r="V456" s="1156"/>
      <c r="W456" s="1156"/>
      <c r="X456" s="1156"/>
      <c r="Y456" s="1156"/>
      <c r="Z456" s="1156"/>
      <c r="AA456" s="1156"/>
      <c r="AB456" s="1167"/>
      <c r="AC456" s="1156"/>
      <c r="AD456" s="1156"/>
      <c r="AE456" s="1156"/>
      <c r="AF456" s="1156"/>
      <c r="AG456" s="1156"/>
      <c r="AH456" s="1156"/>
      <c r="AI456" s="1156"/>
      <c r="AJ456" s="1156"/>
      <c r="AK456" s="1156"/>
      <c r="AL456" s="1156"/>
      <c r="AM456" s="1156"/>
      <c r="AN456" s="1156"/>
      <c r="AO456" s="1156"/>
      <c r="AP456" s="1156"/>
      <c r="AQ456" s="1156"/>
      <c r="AR456" s="1156"/>
      <c r="AS456" s="1179"/>
      <c r="AT456" s="1177"/>
      <c r="AU456" s="1178"/>
      <c r="AV456" s="1178"/>
      <c r="AW456" s="1178"/>
      <c r="AX456" s="1178"/>
      <c r="AY456" s="1178"/>
      <c r="AZ456" s="1178"/>
      <c r="BA456" s="1178"/>
      <c r="BB456" s="1178"/>
      <c r="BC456" s="1178"/>
      <c r="BD456" s="1178"/>
      <c r="BE456" s="1178"/>
      <c r="BF456" s="1178"/>
      <c r="BG456" s="1178"/>
      <c r="BH456" s="1178"/>
      <c r="BI456" s="1178"/>
      <c r="BJ456" s="1178"/>
      <c r="BK456" s="1186"/>
      <c r="BL456" s="1187">
        <v>-36</v>
      </c>
      <c r="BM456" s="1187"/>
      <c r="BN456" s="1187"/>
      <c r="BO456" s="1187"/>
      <c r="BP456" s="1187"/>
      <c r="BQ456" s="1187"/>
      <c r="BR456" s="1187"/>
      <c r="BS456" s="1187"/>
      <c r="BT456" s="1187"/>
      <c r="BU456" s="1187"/>
      <c r="BV456" s="1191"/>
      <c r="BW456" s="1186"/>
      <c r="BX456" s="1186"/>
      <c r="BY456" s="1186"/>
      <c r="BZ456" s="1186"/>
      <c r="CA456" s="1186"/>
      <c r="CB456" s="1186"/>
      <c r="CC456" s="1186"/>
      <c r="CD456" s="1186"/>
      <c r="CE456" s="1186"/>
      <c r="CF456" s="1186"/>
      <c r="CG456" s="1186"/>
      <c r="CH456" s="1186"/>
      <c r="CI456" s="1186"/>
      <c r="CJ456" s="1186"/>
      <c r="CK456" s="1186"/>
      <c r="CL456" s="1186"/>
      <c r="CM456" s="1186"/>
      <c r="CN456" s="1186"/>
      <c r="CO456" s="1186"/>
      <c r="CP456" s="1186"/>
      <c r="CQ456" s="1186"/>
      <c r="CR456" s="1186"/>
      <c r="CS456" s="1186"/>
      <c r="CT456" s="1186"/>
      <c r="CU456" s="1186"/>
      <c r="CV456" s="1186"/>
      <c r="CW456" s="1186"/>
      <c r="CX456" s="1186"/>
      <c r="CY456" s="1186"/>
      <c r="CZ456" s="1186"/>
      <c r="DA456" s="1186"/>
      <c r="DB456" s="1186"/>
      <c r="DC456" s="1186"/>
      <c r="DD456" s="1186"/>
      <c r="DE456" s="1186"/>
      <c r="DF456" s="1186"/>
      <c r="DG456" s="1186"/>
      <c r="DH456" s="1186"/>
      <c r="DI456" s="1186"/>
      <c r="DJ456" s="1186"/>
      <c r="DK456" s="1186"/>
      <c r="DL456" s="1186"/>
      <c r="DM456" s="1186"/>
      <c r="DN456" s="1186"/>
      <c r="DO456" s="1186"/>
      <c r="DP456" s="1186"/>
      <c r="DQ456" s="1186"/>
      <c r="DR456" s="1186"/>
      <c r="DS456" s="1186"/>
      <c r="DT456" s="1186"/>
      <c r="DU456" s="1186"/>
      <c r="DV456" s="1186"/>
      <c r="DW456" s="1186"/>
      <c r="DX456" s="1186"/>
      <c r="DY456" s="1186"/>
      <c r="DZ456" s="1186"/>
      <c r="EA456" s="1186"/>
      <c r="EB456" s="1186"/>
      <c r="EC456" s="1186"/>
      <c r="ED456" s="1186"/>
      <c r="EE456" s="1186"/>
      <c r="EF456" s="1186"/>
      <c r="EG456" s="1186"/>
      <c r="EH456" s="1186"/>
      <c r="EI456" s="1186"/>
      <c r="EJ456" s="1186"/>
      <c r="EK456" s="1197"/>
      <c r="EL456" s="1198"/>
      <c r="EM456" s="1186"/>
      <c r="EN456" s="1186"/>
      <c r="EO456" s="1186"/>
      <c r="EP456" s="1186"/>
      <c r="EQ456" s="1186"/>
      <c r="ER456" s="1186"/>
      <c r="ES456" s="1186"/>
      <c r="ET456" s="1186"/>
      <c r="EU456" s="1186"/>
      <c r="EV456" s="1186"/>
      <c r="EW456" s="1186"/>
      <c r="EX456" s="1186"/>
      <c r="EY456" s="1186"/>
      <c r="EZ456" s="1186"/>
      <c r="FA456" s="1186"/>
      <c r="FB456" s="1186"/>
      <c r="FC456" s="1209"/>
      <c r="FD456" s="1186"/>
      <c r="FE456" s="1186"/>
      <c r="FF456" s="1186"/>
      <c r="FG456" s="1186"/>
      <c r="FH456" s="1186"/>
      <c r="FI456" s="1186"/>
      <c r="FJ456" s="1186"/>
      <c r="FK456" s="1186"/>
      <c r="FL456" s="1209"/>
      <c r="FM456" s="1186"/>
      <c r="FN456" s="1186"/>
      <c r="FO456" s="1186"/>
      <c r="FP456" s="1186"/>
      <c r="FQ456" s="1186"/>
      <c r="FR456" s="1186"/>
      <c r="FS456" s="1186"/>
      <c r="FT456" s="1186"/>
      <c r="FU456" s="1186"/>
      <c r="FV456" s="1186"/>
      <c r="FW456" s="1186"/>
      <c r="FX456" s="1186"/>
      <c r="FY456" s="1186"/>
      <c r="FZ456" s="1186"/>
      <c r="GA456" s="1186"/>
      <c r="GB456" s="1186"/>
      <c r="GC456" s="1186"/>
      <c r="GD456" s="1186"/>
      <c r="GE456" s="1186"/>
      <c r="GF456" s="1186"/>
      <c r="GG456" s="1186"/>
      <c r="GH456" s="1186"/>
      <c r="GI456" s="1186"/>
      <c r="GJ456" s="1186"/>
      <c r="GK456" s="1186"/>
      <c r="GL456" s="1186"/>
      <c r="GM456" s="1186"/>
      <c r="GN456" s="1186"/>
      <c r="GO456" s="1186"/>
      <c r="GP456" s="1186"/>
      <c r="GQ456" s="1186"/>
      <c r="GR456" s="1186"/>
      <c r="GS456" s="1186"/>
      <c r="GT456" s="1186"/>
      <c r="GU456" s="1186"/>
      <c r="GV456" s="1186"/>
      <c r="GW456" s="1186"/>
      <c r="GX456" s="1186"/>
      <c r="GY456" s="1218"/>
      <c r="GZ456" s="364">
        <f t="shared" si="365"/>
        <v>0</v>
      </c>
      <c r="HA456" s="365">
        <f t="shared" si="371"/>
        <v>0</v>
      </c>
      <c r="HB456" s="366">
        <f t="shared" si="352"/>
        <v>0</v>
      </c>
      <c r="HC456" s="366">
        <v>0</v>
      </c>
      <c r="HD456" s="365">
        <v>0</v>
      </c>
      <c r="HE456" s="365">
        <v>468</v>
      </c>
      <c r="HF456" s="54"/>
      <c r="HG456" s="708"/>
      <c r="HH456" s="708">
        <v>2.09</v>
      </c>
      <c r="HI456" s="709">
        <f t="shared" si="377"/>
        <v>0</v>
      </c>
      <c r="HJ456" s="710"/>
      <c r="HK456" s="710">
        <v>9.79</v>
      </c>
      <c r="HL456" s="738">
        <f t="shared" si="353"/>
        <v>0.300864100549882</v>
      </c>
      <c r="HM456" s="739"/>
      <c r="HN456" s="739"/>
      <c r="HO456" s="739">
        <v>11.66</v>
      </c>
      <c r="HP456" s="740">
        <f t="shared" si="378"/>
        <v>352.44</v>
      </c>
      <c r="HQ456" s="738">
        <f t="shared" si="368"/>
        <v>0.167321288295365</v>
      </c>
      <c r="HR456" s="741"/>
      <c r="HS456" s="742">
        <v>44927</v>
      </c>
      <c r="HT456" s="739">
        <f ca="1" t="shared" si="354"/>
        <v>5</v>
      </c>
      <c r="HU456" s="739">
        <f ca="1" t="shared" si="355"/>
        <v>150</v>
      </c>
      <c r="HV456" s="739">
        <v>36</v>
      </c>
      <c r="HW456" s="739">
        <f t="shared" si="359"/>
        <v>0</v>
      </c>
      <c r="HX456" s="761">
        <f t="shared" si="369"/>
        <v>0</v>
      </c>
      <c r="HY456" s="739">
        <f ca="1" t="shared" si="370"/>
        <v>0</v>
      </c>
      <c r="HZ456" s="739">
        <f t="shared" si="363"/>
        <v>36</v>
      </c>
      <c r="IA456" s="739"/>
      <c r="IB456" s="739">
        <f ca="1" t="shared" si="374"/>
        <v>0</v>
      </c>
      <c r="IC456" s="769">
        <f ca="1" t="shared" si="375"/>
        <v>0</v>
      </c>
      <c r="ID456" s="769" t="e">
        <f ca="1" t="shared" si="376"/>
        <v>#DIV/0!</v>
      </c>
      <c r="IE456" s="739"/>
      <c r="IF456" s="739"/>
      <c r="IG456" s="739"/>
      <c r="IH456" s="739"/>
      <c r="II456" s="739"/>
      <c r="IJ456" s="739"/>
      <c r="IK456" s="739"/>
      <c r="IL456" s="743"/>
      <c r="IM456" s="743"/>
      <c r="IN456" s="743"/>
      <c r="IO456" s="743"/>
      <c r="IP456" s="743"/>
      <c r="IQ456" s="739"/>
      <c r="IR456" s="739"/>
      <c r="IS456" s="739"/>
      <c r="IT456" s="739"/>
      <c r="IU456" s="739"/>
      <c r="IV456" s="739"/>
      <c r="IW456" s="739"/>
      <c r="IX456" s="739"/>
      <c r="IY456" s="739"/>
      <c r="IZ456" s="739"/>
      <c r="JA456" s="739"/>
      <c r="JB456" s="743">
        <v>0</v>
      </c>
      <c r="JC456" s="743">
        <v>0</v>
      </c>
      <c r="JD456" s="743">
        <v>0</v>
      </c>
      <c r="JE456" s="743">
        <v>0</v>
      </c>
      <c r="JF456" s="743">
        <v>0</v>
      </c>
      <c r="JG456" s="739">
        <v>0</v>
      </c>
      <c r="JH456" s="739">
        <v>0</v>
      </c>
      <c r="JI456" s="739">
        <v>0</v>
      </c>
      <c r="JJ456" s="739">
        <v>0</v>
      </c>
      <c r="JK456" s="739">
        <v>0</v>
      </c>
      <c r="JL456" s="739">
        <v>0</v>
      </c>
      <c r="JM456" s="739">
        <v>0</v>
      </c>
      <c r="JN456" s="28">
        <f t="shared" si="356"/>
        <v>0</v>
      </c>
      <c r="JO456" s="28">
        <f t="shared" si="357"/>
        <v>0</v>
      </c>
      <c r="JP456" s="28"/>
      <c r="JQ456" s="28"/>
      <c r="JR456" s="28"/>
      <c r="JS456" s="28"/>
      <c r="JT456" s="28"/>
      <c r="JU456" s="28"/>
      <c r="JV456" s="28"/>
      <c r="JW456" s="28"/>
      <c r="JX456" s="28"/>
      <c r="JY456" s="28"/>
      <c r="JZ456" s="28"/>
      <c r="KA456" s="28"/>
      <c r="KB456" s="28"/>
      <c r="KC456" s="28"/>
      <c r="KD456" s="28"/>
      <c r="KE456" s="824"/>
    </row>
    <row r="457" s="786" customFormat="1" hidden="1" customHeight="1" spans="1:291">
      <c r="A457" s="847" t="s">
        <v>2306</v>
      </c>
      <c r="B457" s="343"/>
      <c r="C457" s="95" t="s">
        <v>1747</v>
      </c>
      <c r="D457" s="95" t="s">
        <v>2286</v>
      </c>
      <c r="E457" s="411"/>
      <c r="F457" s="1235" t="s">
        <v>2405</v>
      </c>
      <c r="G457" s="112" t="s">
        <v>1021</v>
      </c>
      <c r="H457" s="1060" t="s">
        <v>2406</v>
      </c>
      <c r="I457" s="99">
        <f t="shared" si="361"/>
        <v>0</v>
      </c>
      <c r="J457" s="1129">
        <v>80</v>
      </c>
      <c r="K457" s="1130">
        <f t="shared" si="372"/>
        <v>80</v>
      </c>
      <c r="L457" s="1131">
        <f t="shared" si="373"/>
        <v>80</v>
      </c>
      <c r="M457" s="1132"/>
      <c r="N457" s="1133"/>
      <c r="O457" s="1139"/>
      <c r="P457" s="1138">
        <f t="shared" si="367"/>
        <v>0</v>
      </c>
      <c r="Q457" s="1154">
        <f t="shared" si="358"/>
        <v>0</v>
      </c>
      <c r="R457" s="1156"/>
      <c r="S457" s="1156"/>
      <c r="T457" s="1156"/>
      <c r="U457" s="1156"/>
      <c r="V457" s="1156"/>
      <c r="W457" s="1156"/>
      <c r="X457" s="1156"/>
      <c r="Y457" s="1156"/>
      <c r="Z457" s="1156"/>
      <c r="AA457" s="1156"/>
      <c r="AB457" s="1167"/>
      <c r="AC457" s="1156"/>
      <c r="AD457" s="1156"/>
      <c r="AE457" s="1156"/>
      <c r="AF457" s="1156"/>
      <c r="AG457" s="1156"/>
      <c r="AH457" s="1156"/>
      <c r="AI457" s="1156"/>
      <c r="AJ457" s="1156"/>
      <c r="AK457" s="1156"/>
      <c r="AL457" s="1156"/>
      <c r="AM457" s="1156"/>
      <c r="AN457" s="1156"/>
      <c r="AO457" s="1156"/>
      <c r="AP457" s="1156"/>
      <c r="AQ457" s="1156"/>
      <c r="AR457" s="1156"/>
      <c r="AS457" s="1179"/>
      <c r="AT457" s="1177"/>
      <c r="AU457" s="1178"/>
      <c r="AV457" s="1178"/>
      <c r="AW457" s="1178"/>
      <c r="AX457" s="1178"/>
      <c r="AY457" s="1178"/>
      <c r="AZ457" s="1178"/>
      <c r="BA457" s="1178"/>
      <c r="BB457" s="1178"/>
      <c r="BC457" s="1178"/>
      <c r="BD457" s="1178"/>
      <c r="BE457" s="1178"/>
      <c r="BF457" s="1178"/>
      <c r="BG457" s="1178"/>
      <c r="BH457" s="1178"/>
      <c r="BI457" s="1178"/>
      <c r="BJ457" s="1178"/>
      <c r="BK457" s="1186"/>
      <c r="BL457" s="1187">
        <v>-80</v>
      </c>
      <c r="BM457" s="1187"/>
      <c r="BN457" s="1187"/>
      <c r="BO457" s="1187"/>
      <c r="BP457" s="1187"/>
      <c r="BQ457" s="1187"/>
      <c r="BR457" s="1187"/>
      <c r="BS457" s="1187"/>
      <c r="BT457" s="1187"/>
      <c r="BU457" s="1187"/>
      <c r="BV457" s="1191"/>
      <c r="BW457" s="1186"/>
      <c r="BX457" s="1186"/>
      <c r="BY457" s="1186"/>
      <c r="BZ457" s="1186"/>
      <c r="CA457" s="1186"/>
      <c r="CB457" s="1186"/>
      <c r="CC457" s="1186"/>
      <c r="CD457" s="1186"/>
      <c r="CE457" s="1186"/>
      <c r="CF457" s="1186"/>
      <c r="CG457" s="1186"/>
      <c r="CH457" s="1186"/>
      <c r="CI457" s="1186"/>
      <c r="CJ457" s="1186"/>
      <c r="CK457" s="1186"/>
      <c r="CL457" s="1186"/>
      <c r="CM457" s="1186"/>
      <c r="CN457" s="1186"/>
      <c r="CO457" s="1186"/>
      <c r="CP457" s="1186"/>
      <c r="CQ457" s="1186"/>
      <c r="CR457" s="1186"/>
      <c r="CS457" s="1186"/>
      <c r="CT457" s="1186"/>
      <c r="CU457" s="1186"/>
      <c r="CV457" s="1186"/>
      <c r="CW457" s="1186"/>
      <c r="CX457" s="1186"/>
      <c r="CY457" s="1186"/>
      <c r="CZ457" s="1186"/>
      <c r="DA457" s="1186"/>
      <c r="DB457" s="1186"/>
      <c r="DC457" s="1186"/>
      <c r="DD457" s="1186"/>
      <c r="DE457" s="1186"/>
      <c r="DF457" s="1186"/>
      <c r="DG457" s="1186"/>
      <c r="DH457" s="1186"/>
      <c r="DI457" s="1186"/>
      <c r="DJ457" s="1186"/>
      <c r="DK457" s="1186"/>
      <c r="DL457" s="1186"/>
      <c r="DM457" s="1186"/>
      <c r="DN457" s="1186"/>
      <c r="DO457" s="1186"/>
      <c r="DP457" s="1186"/>
      <c r="DQ457" s="1186"/>
      <c r="DR457" s="1186"/>
      <c r="DS457" s="1186"/>
      <c r="DT457" s="1186"/>
      <c r="DU457" s="1186"/>
      <c r="DV457" s="1186"/>
      <c r="DW457" s="1186"/>
      <c r="DX457" s="1186"/>
      <c r="DY457" s="1186"/>
      <c r="DZ457" s="1186"/>
      <c r="EA457" s="1186"/>
      <c r="EB457" s="1186"/>
      <c r="EC457" s="1186"/>
      <c r="ED457" s="1186"/>
      <c r="EE457" s="1186"/>
      <c r="EF457" s="1186"/>
      <c r="EG457" s="1186"/>
      <c r="EH457" s="1186"/>
      <c r="EI457" s="1186"/>
      <c r="EJ457" s="1186"/>
      <c r="EK457" s="1197"/>
      <c r="EL457" s="1198"/>
      <c r="EM457" s="1186"/>
      <c r="EN457" s="1186"/>
      <c r="EO457" s="1186"/>
      <c r="EP457" s="1186"/>
      <c r="EQ457" s="1186"/>
      <c r="ER457" s="1186"/>
      <c r="ES457" s="1186"/>
      <c r="ET457" s="1186"/>
      <c r="EU457" s="1186"/>
      <c r="EV457" s="1186"/>
      <c r="EW457" s="1186"/>
      <c r="EX457" s="1186"/>
      <c r="EY457" s="1186"/>
      <c r="EZ457" s="1186"/>
      <c r="FA457" s="1186"/>
      <c r="FB457" s="1186"/>
      <c r="FC457" s="1209"/>
      <c r="FD457" s="1186"/>
      <c r="FE457" s="1186"/>
      <c r="FF457" s="1186"/>
      <c r="FG457" s="1186"/>
      <c r="FH457" s="1186"/>
      <c r="FI457" s="1186"/>
      <c r="FJ457" s="1186"/>
      <c r="FK457" s="1186"/>
      <c r="FL457" s="1209"/>
      <c r="FM457" s="1186"/>
      <c r="FN457" s="1186"/>
      <c r="FO457" s="1186"/>
      <c r="FP457" s="1186"/>
      <c r="FQ457" s="1186"/>
      <c r="FR457" s="1186"/>
      <c r="FS457" s="1186"/>
      <c r="FT457" s="1186"/>
      <c r="FU457" s="1186"/>
      <c r="FV457" s="1186"/>
      <c r="FW457" s="1186"/>
      <c r="FX457" s="1186"/>
      <c r="FY457" s="1186"/>
      <c r="FZ457" s="1186"/>
      <c r="GA457" s="1186"/>
      <c r="GB457" s="1186"/>
      <c r="GC457" s="1186"/>
      <c r="GD457" s="1186"/>
      <c r="GE457" s="1186"/>
      <c r="GF457" s="1186"/>
      <c r="GG457" s="1186"/>
      <c r="GH457" s="1186"/>
      <c r="GI457" s="1186"/>
      <c r="GJ457" s="1186"/>
      <c r="GK457" s="1186"/>
      <c r="GL457" s="1186"/>
      <c r="GM457" s="1186"/>
      <c r="GN457" s="1186"/>
      <c r="GO457" s="1186"/>
      <c r="GP457" s="1186"/>
      <c r="GQ457" s="1186"/>
      <c r="GR457" s="1186"/>
      <c r="GS457" s="1186"/>
      <c r="GT457" s="1186"/>
      <c r="GU457" s="1186"/>
      <c r="GV457" s="1186"/>
      <c r="GW457" s="1186"/>
      <c r="GX457" s="1186"/>
      <c r="GY457" s="1218"/>
      <c r="GZ457" s="364">
        <f t="shared" si="365"/>
        <v>0</v>
      </c>
      <c r="HA457" s="365">
        <f t="shared" si="371"/>
        <v>0</v>
      </c>
      <c r="HB457" s="366">
        <f t="shared" si="352"/>
        <v>0</v>
      </c>
      <c r="HC457" s="366">
        <v>0</v>
      </c>
      <c r="HD457" s="365">
        <v>0</v>
      </c>
      <c r="HE457" s="365">
        <v>2430</v>
      </c>
      <c r="HF457" s="54"/>
      <c r="HG457" s="708"/>
      <c r="HH457" s="708">
        <v>2.09</v>
      </c>
      <c r="HI457" s="709">
        <f t="shared" si="377"/>
        <v>0</v>
      </c>
      <c r="HJ457" s="710"/>
      <c r="HK457" s="710">
        <v>9.79</v>
      </c>
      <c r="HL457" s="738">
        <f t="shared" si="353"/>
        <v>0.300864100549882</v>
      </c>
      <c r="HM457" s="739"/>
      <c r="HN457" s="739"/>
      <c r="HO457" s="739">
        <v>11.66</v>
      </c>
      <c r="HP457" s="740">
        <f t="shared" si="378"/>
        <v>783.2</v>
      </c>
      <c r="HQ457" s="738">
        <f t="shared" si="368"/>
        <v>0.167321288295365</v>
      </c>
      <c r="HR457" s="741"/>
      <c r="HS457" s="742">
        <v>44927</v>
      </c>
      <c r="HT457" s="739">
        <f ca="1" t="shared" si="354"/>
        <v>5</v>
      </c>
      <c r="HU457" s="739">
        <f ca="1" t="shared" si="355"/>
        <v>150</v>
      </c>
      <c r="HV457" s="739">
        <v>80</v>
      </c>
      <c r="HW457" s="739">
        <f t="shared" si="359"/>
        <v>0</v>
      </c>
      <c r="HX457" s="761">
        <f t="shared" si="369"/>
        <v>0</v>
      </c>
      <c r="HY457" s="739">
        <f ca="1" t="shared" si="370"/>
        <v>0</v>
      </c>
      <c r="HZ457" s="739">
        <f t="shared" si="363"/>
        <v>80</v>
      </c>
      <c r="IA457" s="739"/>
      <c r="IB457" s="739">
        <f ca="1" t="shared" si="374"/>
        <v>0</v>
      </c>
      <c r="IC457" s="769">
        <f ca="1" t="shared" si="375"/>
        <v>0</v>
      </c>
      <c r="ID457" s="769" t="e">
        <f ca="1" t="shared" si="376"/>
        <v>#DIV/0!</v>
      </c>
      <c r="IE457" s="739"/>
      <c r="IF457" s="739"/>
      <c r="IG457" s="739"/>
      <c r="IH457" s="739"/>
      <c r="II457" s="739"/>
      <c r="IJ457" s="739"/>
      <c r="IK457" s="739"/>
      <c r="IL457" s="743"/>
      <c r="IM457" s="743"/>
      <c r="IN457" s="743"/>
      <c r="IO457" s="743"/>
      <c r="IP457" s="743"/>
      <c r="IQ457" s="739"/>
      <c r="IR457" s="739"/>
      <c r="IS457" s="739"/>
      <c r="IT457" s="739"/>
      <c r="IU457" s="739"/>
      <c r="IV457" s="739"/>
      <c r="IW457" s="739"/>
      <c r="IX457" s="739"/>
      <c r="IY457" s="739"/>
      <c r="IZ457" s="739"/>
      <c r="JA457" s="739"/>
      <c r="JB457" s="743">
        <v>0</v>
      </c>
      <c r="JC457" s="743">
        <v>0</v>
      </c>
      <c r="JD457" s="743">
        <v>0</v>
      </c>
      <c r="JE457" s="743">
        <v>0</v>
      </c>
      <c r="JF457" s="743">
        <v>0</v>
      </c>
      <c r="JG457" s="739">
        <v>0</v>
      </c>
      <c r="JH457" s="739">
        <v>0</v>
      </c>
      <c r="JI457" s="739">
        <v>0</v>
      </c>
      <c r="JJ457" s="739">
        <v>0</v>
      </c>
      <c r="JK457" s="739">
        <v>0</v>
      </c>
      <c r="JL457" s="739">
        <v>0</v>
      </c>
      <c r="JM457" s="739">
        <v>0</v>
      </c>
      <c r="JN457" s="28">
        <f t="shared" si="356"/>
        <v>0</v>
      </c>
      <c r="JO457" s="28">
        <f t="shared" si="357"/>
        <v>0</v>
      </c>
      <c r="JP457" s="28"/>
      <c r="JQ457" s="28"/>
      <c r="JR457" s="28"/>
      <c r="JS457" s="28"/>
      <c r="JT457" s="28"/>
      <c r="JU457" s="28"/>
      <c r="JV457" s="28"/>
      <c r="JW457" s="28"/>
      <c r="JX457" s="28"/>
      <c r="JY457" s="28"/>
      <c r="JZ457" s="28"/>
      <c r="KA457" s="28"/>
      <c r="KB457" s="28"/>
      <c r="KC457" s="28"/>
      <c r="KD457" s="28"/>
      <c r="KE457" s="824"/>
    </row>
    <row r="458" s="786" customFormat="1" hidden="1" customHeight="1" spans="1:291">
      <c r="A458" s="847" t="s">
        <v>2306</v>
      </c>
      <c r="B458" s="343"/>
      <c r="C458" s="95" t="s">
        <v>1747</v>
      </c>
      <c r="D458" s="95" t="s">
        <v>2286</v>
      </c>
      <c r="E458" s="411"/>
      <c r="F458" s="1235" t="s">
        <v>2407</v>
      </c>
      <c r="G458" s="112" t="s">
        <v>1023</v>
      </c>
      <c r="H458" s="1060" t="s">
        <v>2408</v>
      </c>
      <c r="I458" s="99">
        <f t="shared" si="361"/>
        <v>0</v>
      </c>
      <c r="J458" s="1129">
        <v>144</v>
      </c>
      <c r="K458" s="1130">
        <f t="shared" si="372"/>
        <v>144</v>
      </c>
      <c r="L458" s="1131">
        <f t="shared" si="373"/>
        <v>144</v>
      </c>
      <c r="M458" s="1132"/>
      <c r="N458" s="1133"/>
      <c r="O458" s="1139"/>
      <c r="P458" s="1138">
        <f t="shared" si="367"/>
        <v>0</v>
      </c>
      <c r="Q458" s="1154">
        <f t="shared" si="358"/>
        <v>0</v>
      </c>
      <c r="R458" s="1156"/>
      <c r="S458" s="1156"/>
      <c r="T458" s="1156"/>
      <c r="U458" s="1156"/>
      <c r="V458" s="1156"/>
      <c r="W458" s="1156"/>
      <c r="X458" s="1156"/>
      <c r="Y458" s="1156"/>
      <c r="Z458" s="1156"/>
      <c r="AA458" s="1156"/>
      <c r="AB458" s="1167"/>
      <c r="AC458" s="1156"/>
      <c r="AD458" s="1156"/>
      <c r="AE458" s="1156"/>
      <c r="AF458" s="1156"/>
      <c r="AG458" s="1156"/>
      <c r="AH458" s="1156"/>
      <c r="AI458" s="1156"/>
      <c r="AJ458" s="1156"/>
      <c r="AK458" s="1156"/>
      <c r="AL458" s="1156"/>
      <c r="AM458" s="1156"/>
      <c r="AN458" s="1156"/>
      <c r="AO458" s="1156"/>
      <c r="AP458" s="1156"/>
      <c r="AQ458" s="1156"/>
      <c r="AR458" s="1156"/>
      <c r="AS458" s="1179"/>
      <c r="AT458" s="1177"/>
      <c r="AU458" s="1178"/>
      <c r="AV458" s="1178"/>
      <c r="AW458" s="1178"/>
      <c r="AX458" s="1178"/>
      <c r="AY458" s="1178"/>
      <c r="AZ458" s="1178"/>
      <c r="BA458" s="1178"/>
      <c r="BB458" s="1178"/>
      <c r="BC458" s="1178"/>
      <c r="BD458" s="1178"/>
      <c r="BE458" s="1178"/>
      <c r="BF458" s="1178"/>
      <c r="BG458" s="1178"/>
      <c r="BH458" s="1178"/>
      <c r="BI458" s="1178"/>
      <c r="BJ458" s="1178"/>
      <c r="BK458" s="1186"/>
      <c r="BL458" s="1187">
        <v>-144</v>
      </c>
      <c r="BM458" s="1187"/>
      <c r="BN458" s="1187"/>
      <c r="BO458" s="1187"/>
      <c r="BP458" s="1187"/>
      <c r="BQ458" s="1187"/>
      <c r="BR458" s="1187"/>
      <c r="BS458" s="1187"/>
      <c r="BT458" s="1187"/>
      <c r="BU458" s="1187"/>
      <c r="BV458" s="1191"/>
      <c r="BW458" s="1186"/>
      <c r="BX458" s="1186"/>
      <c r="BY458" s="1186"/>
      <c r="BZ458" s="1186"/>
      <c r="CA458" s="1186"/>
      <c r="CB458" s="1186"/>
      <c r="CC458" s="1186"/>
      <c r="CD458" s="1186"/>
      <c r="CE458" s="1186"/>
      <c r="CF458" s="1186"/>
      <c r="CG458" s="1186"/>
      <c r="CH458" s="1186"/>
      <c r="CI458" s="1186"/>
      <c r="CJ458" s="1186"/>
      <c r="CK458" s="1186"/>
      <c r="CL458" s="1186"/>
      <c r="CM458" s="1186"/>
      <c r="CN458" s="1186"/>
      <c r="CO458" s="1186"/>
      <c r="CP458" s="1186"/>
      <c r="CQ458" s="1186"/>
      <c r="CR458" s="1186"/>
      <c r="CS458" s="1186"/>
      <c r="CT458" s="1186"/>
      <c r="CU458" s="1186"/>
      <c r="CV458" s="1186"/>
      <c r="CW458" s="1186"/>
      <c r="CX458" s="1186"/>
      <c r="CY458" s="1186"/>
      <c r="CZ458" s="1186"/>
      <c r="DA458" s="1186"/>
      <c r="DB458" s="1186"/>
      <c r="DC458" s="1186"/>
      <c r="DD458" s="1186"/>
      <c r="DE458" s="1186"/>
      <c r="DF458" s="1186"/>
      <c r="DG458" s="1186"/>
      <c r="DH458" s="1186"/>
      <c r="DI458" s="1186"/>
      <c r="DJ458" s="1186"/>
      <c r="DK458" s="1186"/>
      <c r="DL458" s="1186"/>
      <c r="DM458" s="1186"/>
      <c r="DN458" s="1186"/>
      <c r="DO458" s="1186"/>
      <c r="DP458" s="1186"/>
      <c r="DQ458" s="1186"/>
      <c r="DR458" s="1186"/>
      <c r="DS458" s="1186"/>
      <c r="DT458" s="1186"/>
      <c r="DU458" s="1186"/>
      <c r="DV458" s="1186"/>
      <c r="DW458" s="1186"/>
      <c r="DX458" s="1186"/>
      <c r="DY458" s="1186"/>
      <c r="DZ458" s="1186"/>
      <c r="EA458" s="1186"/>
      <c r="EB458" s="1186"/>
      <c r="EC458" s="1186"/>
      <c r="ED458" s="1186"/>
      <c r="EE458" s="1186"/>
      <c r="EF458" s="1186"/>
      <c r="EG458" s="1186"/>
      <c r="EH458" s="1186"/>
      <c r="EI458" s="1186"/>
      <c r="EJ458" s="1186"/>
      <c r="EK458" s="1197"/>
      <c r="EL458" s="1198"/>
      <c r="EM458" s="1186"/>
      <c r="EN458" s="1186"/>
      <c r="EO458" s="1186"/>
      <c r="EP458" s="1186"/>
      <c r="EQ458" s="1186"/>
      <c r="ER458" s="1186"/>
      <c r="ES458" s="1186"/>
      <c r="ET458" s="1186"/>
      <c r="EU458" s="1186"/>
      <c r="EV458" s="1186"/>
      <c r="EW458" s="1186"/>
      <c r="EX458" s="1186"/>
      <c r="EY458" s="1186"/>
      <c r="EZ458" s="1186"/>
      <c r="FA458" s="1186"/>
      <c r="FB458" s="1186"/>
      <c r="FC458" s="1209"/>
      <c r="FD458" s="1186"/>
      <c r="FE458" s="1186"/>
      <c r="FF458" s="1186"/>
      <c r="FG458" s="1186"/>
      <c r="FH458" s="1186"/>
      <c r="FI458" s="1186"/>
      <c r="FJ458" s="1186"/>
      <c r="FK458" s="1186"/>
      <c r="FL458" s="1209"/>
      <c r="FM458" s="1186"/>
      <c r="FN458" s="1186"/>
      <c r="FO458" s="1186"/>
      <c r="FP458" s="1186"/>
      <c r="FQ458" s="1186"/>
      <c r="FR458" s="1186"/>
      <c r="FS458" s="1186"/>
      <c r="FT458" s="1186"/>
      <c r="FU458" s="1186"/>
      <c r="FV458" s="1186"/>
      <c r="FW458" s="1186"/>
      <c r="FX458" s="1186"/>
      <c r="FY458" s="1186"/>
      <c r="FZ458" s="1186"/>
      <c r="GA458" s="1186"/>
      <c r="GB458" s="1186"/>
      <c r="GC458" s="1186"/>
      <c r="GD458" s="1186"/>
      <c r="GE458" s="1186"/>
      <c r="GF458" s="1186"/>
      <c r="GG458" s="1186"/>
      <c r="GH458" s="1186"/>
      <c r="GI458" s="1186"/>
      <c r="GJ458" s="1186"/>
      <c r="GK458" s="1186"/>
      <c r="GL458" s="1186"/>
      <c r="GM458" s="1186"/>
      <c r="GN458" s="1186"/>
      <c r="GO458" s="1186"/>
      <c r="GP458" s="1186"/>
      <c r="GQ458" s="1186"/>
      <c r="GR458" s="1186"/>
      <c r="GS458" s="1186"/>
      <c r="GT458" s="1186"/>
      <c r="GU458" s="1186"/>
      <c r="GV458" s="1186"/>
      <c r="GW458" s="1186"/>
      <c r="GX458" s="1186"/>
      <c r="GY458" s="1218"/>
      <c r="GZ458" s="364">
        <f t="shared" si="365"/>
        <v>0</v>
      </c>
      <c r="HA458" s="365">
        <f t="shared" si="371"/>
        <v>0</v>
      </c>
      <c r="HB458" s="366">
        <f t="shared" si="352"/>
        <v>0</v>
      </c>
      <c r="HC458" s="366">
        <v>0</v>
      </c>
      <c r="HD458" s="365">
        <v>0</v>
      </c>
      <c r="HE458" s="365">
        <v>0</v>
      </c>
      <c r="HF458" s="54"/>
      <c r="HG458" s="708"/>
      <c r="HH458" s="708">
        <v>2.09</v>
      </c>
      <c r="HI458" s="709">
        <f t="shared" si="377"/>
        <v>0</v>
      </c>
      <c r="HJ458" s="710"/>
      <c r="HK458" s="710">
        <v>9.79</v>
      </c>
      <c r="HL458" s="738">
        <f t="shared" si="353"/>
        <v>0.300864100549882</v>
      </c>
      <c r="HM458" s="739"/>
      <c r="HN458" s="739"/>
      <c r="HO458" s="739">
        <v>11.66</v>
      </c>
      <c r="HP458" s="740">
        <f t="shared" si="378"/>
        <v>1409.76</v>
      </c>
      <c r="HQ458" s="738">
        <f t="shared" si="368"/>
        <v>0.167321288295365</v>
      </c>
      <c r="HR458" s="741"/>
      <c r="HS458" s="742">
        <v>44927</v>
      </c>
      <c r="HT458" s="739">
        <f ca="1" t="shared" si="354"/>
        <v>5</v>
      </c>
      <c r="HU458" s="739">
        <f ca="1" t="shared" si="355"/>
        <v>150</v>
      </c>
      <c r="HV458" s="739">
        <v>144</v>
      </c>
      <c r="HW458" s="739">
        <f t="shared" si="359"/>
        <v>0</v>
      </c>
      <c r="HX458" s="761">
        <f t="shared" si="369"/>
        <v>0</v>
      </c>
      <c r="HY458" s="739">
        <f ca="1" t="shared" si="370"/>
        <v>0</v>
      </c>
      <c r="HZ458" s="739">
        <f t="shared" si="363"/>
        <v>144</v>
      </c>
      <c r="IA458" s="739"/>
      <c r="IB458" s="739">
        <f ca="1" t="shared" si="374"/>
        <v>0</v>
      </c>
      <c r="IC458" s="769">
        <f ca="1" t="shared" si="375"/>
        <v>0</v>
      </c>
      <c r="ID458" s="769" t="e">
        <f ca="1" t="shared" si="376"/>
        <v>#DIV/0!</v>
      </c>
      <c r="IE458" s="739"/>
      <c r="IF458" s="739"/>
      <c r="IG458" s="739"/>
      <c r="IH458" s="739"/>
      <c r="II458" s="739"/>
      <c r="IJ458" s="739"/>
      <c r="IK458" s="739"/>
      <c r="IL458" s="743"/>
      <c r="IM458" s="743"/>
      <c r="IN458" s="743"/>
      <c r="IO458" s="743"/>
      <c r="IP458" s="743"/>
      <c r="IQ458" s="739"/>
      <c r="IR458" s="739"/>
      <c r="IS458" s="739"/>
      <c r="IT458" s="739"/>
      <c r="IU458" s="739"/>
      <c r="IV458" s="739"/>
      <c r="IW458" s="739"/>
      <c r="IX458" s="739"/>
      <c r="IY458" s="739"/>
      <c r="IZ458" s="739"/>
      <c r="JA458" s="739"/>
      <c r="JB458" s="743">
        <v>0</v>
      </c>
      <c r="JC458" s="743">
        <v>0</v>
      </c>
      <c r="JD458" s="743">
        <v>0</v>
      </c>
      <c r="JE458" s="743">
        <v>0</v>
      </c>
      <c r="JF458" s="743">
        <v>0</v>
      </c>
      <c r="JG458" s="739">
        <v>0</v>
      </c>
      <c r="JH458" s="739">
        <v>0</v>
      </c>
      <c r="JI458" s="739">
        <v>0</v>
      </c>
      <c r="JJ458" s="739">
        <v>0</v>
      </c>
      <c r="JK458" s="739">
        <v>0</v>
      </c>
      <c r="JL458" s="739">
        <v>0</v>
      </c>
      <c r="JM458" s="739">
        <v>0</v>
      </c>
      <c r="JN458" s="28">
        <f t="shared" si="356"/>
        <v>0</v>
      </c>
      <c r="JO458" s="28">
        <f t="shared" si="357"/>
        <v>0</v>
      </c>
      <c r="JP458" s="28"/>
      <c r="JQ458" s="28"/>
      <c r="JR458" s="28"/>
      <c r="JS458" s="28"/>
      <c r="JT458" s="28"/>
      <c r="JU458" s="28"/>
      <c r="JV458" s="28"/>
      <c r="JW458" s="28"/>
      <c r="JX458" s="28"/>
      <c r="JY458" s="28"/>
      <c r="JZ458" s="28"/>
      <c r="KA458" s="28"/>
      <c r="KB458" s="28"/>
      <c r="KC458" s="28"/>
      <c r="KD458" s="28"/>
      <c r="KE458" s="824"/>
    </row>
    <row r="459" s="786" customFormat="1" hidden="1" customHeight="1" spans="1:291">
      <c r="A459" s="847" t="s">
        <v>2306</v>
      </c>
      <c r="B459" s="343"/>
      <c r="C459" s="95" t="s">
        <v>1747</v>
      </c>
      <c r="D459" s="95" t="s">
        <v>2286</v>
      </c>
      <c r="E459" s="411"/>
      <c r="F459" s="1235" t="s">
        <v>2409</v>
      </c>
      <c r="G459" s="112" t="s">
        <v>1025</v>
      </c>
      <c r="H459" s="1060" t="s">
        <v>2410</v>
      </c>
      <c r="I459" s="99">
        <f t="shared" si="361"/>
        <v>0</v>
      </c>
      <c r="J459" s="1129">
        <v>267</v>
      </c>
      <c r="K459" s="1130">
        <f t="shared" si="372"/>
        <v>267</v>
      </c>
      <c r="L459" s="1131">
        <f t="shared" si="373"/>
        <v>267</v>
      </c>
      <c r="M459" s="1132"/>
      <c r="N459" s="1133"/>
      <c r="O459" s="1139"/>
      <c r="P459" s="1138">
        <f t="shared" si="367"/>
        <v>0</v>
      </c>
      <c r="Q459" s="1154">
        <f t="shared" si="358"/>
        <v>0</v>
      </c>
      <c r="R459" s="1156"/>
      <c r="S459" s="1156"/>
      <c r="T459" s="1156"/>
      <c r="U459" s="1156"/>
      <c r="V459" s="1156"/>
      <c r="W459" s="1156"/>
      <c r="X459" s="1156"/>
      <c r="Y459" s="1156"/>
      <c r="Z459" s="1156"/>
      <c r="AA459" s="1156"/>
      <c r="AB459" s="1167"/>
      <c r="AC459" s="1156"/>
      <c r="AD459" s="1156"/>
      <c r="AE459" s="1156"/>
      <c r="AF459" s="1156"/>
      <c r="AG459" s="1156"/>
      <c r="AH459" s="1156"/>
      <c r="AI459" s="1156"/>
      <c r="AJ459" s="1156"/>
      <c r="AK459" s="1156"/>
      <c r="AL459" s="1156"/>
      <c r="AM459" s="1156"/>
      <c r="AN459" s="1156"/>
      <c r="AO459" s="1156"/>
      <c r="AP459" s="1156"/>
      <c r="AQ459" s="1156"/>
      <c r="AR459" s="1156"/>
      <c r="AS459" s="1179"/>
      <c r="AT459" s="1177"/>
      <c r="AU459" s="1178"/>
      <c r="AV459" s="1178"/>
      <c r="AW459" s="1178"/>
      <c r="AX459" s="1178"/>
      <c r="AY459" s="1178"/>
      <c r="AZ459" s="1178"/>
      <c r="BA459" s="1178"/>
      <c r="BB459" s="1178"/>
      <c r="BC459" s="1178"/>
      <c r="BD459" s="1178"/>
      <c r="BE459" s="1178"/>
      <c r="BF459" s="1178"/>
      <c r="BG459" s="1178"/>
      <c r="BH459" s="1178"/>
      <c r="BI459" s="1178"/>
      <c r="BJ459" s="1178"/>
      <c r="BK459" s="1186"/>
      <c r="BL459" s="1187">
        <v>-267</v>
      </c>
      <c r="BM459" s="1187"/>
      <c r="BN459" s="1187"/>
      <c r="BO459" s="1187"/>
      <c r="BP459" s="1187"/>
      <c r="BQ459" s="1187"/>
      <c r="BR459" s="1187"/>
      <c r="BS459" s="1187"/>
      <c r="BT459" s="1187"/>
      <c r="BU459" s="1187"/>
      <c r="BV459" s="1191"/>
      <c r="BW459" s="1186"/>
      <c r="BX459" s="1186"/>
      <c r="BY459" s="1186"/>
      <c r="BZ459" s="1186"/>
      <c r="CA459" s="1186"/>
      <c r="CB459" s="1186"/>
      <c r="CC459" s="1186"/>
      <c r="CD459" s="1186"/>
      <c r="CE459" s="1186"/>
      <c r="CF459" s="1186"/>
      <c r="CG459" s="1186"/>
      <c r="CH459" s="1186"/>
      <c r="CI459" s="1186"/>
      <c r="CJ459" s="1186"/>
      <c r="CK459" s="1186"/>
      <c r="CL459" s="1186"/>
      <c r="CM459" s="1186"/>
      <c r="CN459" s="1186"/>
      <c r="CO459" s="1186"/>
      <c r="CP459" s="1186"/>
      <c r="CQ459" s="1186"/>
      <c r="CR459" s="1186"/>
      <c r="CS459" s="1186"/>
      <c r="CT459" s="1186"/>
      <c r="CU459" s="1186"/>
      <c r="CV459" s="1186"/>
      <c r="CW459" s="1186"/>
      <c r="CX459" s="1186"/>
      <c r="CY459" s="1186"/>
      <c r="CZ459" s="1186"/>
      <c r="DA459" s="1186"/>
      <c r="DB459" s="1186"/>
      <c r="DC459" s="1186"/>
      <c r="DD459" s="1186"/>
      <c r="DE459" s="1186"/>
      <c r="DF459" s="1186"/>
      <c r="DG459" s="1186"/>
      <c r="DH459" s="1186"/>
      <c r="DI459" s="1186"/>
      <c r="DJ459" s="1186"/>
      <c r="DK459" s="1186"/>
      <c r="DL459" s="1186"/>
      <c r="DM459" s="1186"/>
      <c r="DN459" s="1186"/>
      <c r="DO459" s="1186"/>
      <c r="DP459" s="1186"/>
      <c r="DQ459" s="1186"/>
      <c r="DR459" s="1186"/>
      <c r="DS459" s="1186"/>
      <c r="DT459" s="1186"/>
      <c r="DU459" s="1186"/>
      <c r="DV459" s="1186"/>
      <c r="DW459" s="1186"/>
      <c r="DX459" s="1186"/>
      <c r="DY459" s="1186"/>
      <c r="DZ459" s="1186"/>
      <c r="EA459" s="1186"/>
      <c r="EB459" s="1186"/>
      <c r="EC459" s="1186"/>
      <c r="ED459" s="1186"/>
      <c r="EE459" s="1186"/>
      <c r="EF459" s="1186"/>
      <c r="EG459" s="1186"/>
      <c r="EH459" s="1186"/>
      <c r="EI459" s="1186"/>
      <c r="EJ459" s="1186"/>
      <c r="EK459" s="1197"/>
      <c r="EL459" s="1198"/>
      <c r="EM459" s="1186"/>
      <c r="EN459" s="1186"/>
      <c r="EO459" s="1186"/>
      <c r="EP459" s="1186"/>
      <c r="EQ459" s="1186"/>
      <c r="ER459" s="1186"/>
      <c r="ES459" s="1186"/>
      <c r="ET459" s="1186"/>
      <c r="EU459" s="1186"/>
      <c r="EV459" s="1186"/>
      <c r="EW459" s="1186"/>
      <c r="EX459" s="1186"/>
      <c r="EY459" s="1186"/>
      <c r="EZ459" s="1186"/>
      <c r="FA459" s="1186"/>
      <c r="FB459" s="1186"/>
      <c r="FC459" s="1209"/>
      <c r="FD459" s="1186"/>
      <c r="FE459" s="1186"/>
      <c r="FF459" s="1186"/>
      <c r="FG459" s="1186"/>
      <c r="FH459" s="1186"/>
      <c r="FI459" s="1186"/>
      <c r="FJ459" s="1186"/>
      <c r="FK459" s="1186"/>
      <c r="FL459" s="1209"/>
      <c r="FM459" s="1186"/>
      <c r="FN459" s="1186"/>
      <c r="FO459" s="1186"/>
      <c r="FP459" s="1186"/>
      <c r="FQ459" s="1186"/>
      <c r="FR459" s="1186"/>
      <c r="FS459" s="1186"/>
      <c r="FT459" s="1186"/>
      <c r="FU459" s="1186"/>
      <c r="FV459" s="1186"/>
      <c r="FW459" s="1186"/>
      <c r="FX459" s="1186"/>
      <c r="FY459" s="1186"/>
      <c r="FZ459" s="1186"/>
      <c r="GA459" s="1186"/>
      <c r="GB459" s="1186"/>
      <c r="GC459" s="1186"/>
      <c r="GD459" s="1186"/>
      <c r="GE459" s="1186"/>
      <c r="GF459" s="1186"/>
      <c r="GG459" s="1186"/>
      <c r="GH459" s="1186"/>
      <c r="GI459" s="1186"/>
      <c r="GJ459" s="1186"/>
      <c r="GK459" s="1186"/>
      <c r="GL459" s="1186"/>
      <c r="GM459" s="1186"/>
      <c r="GN459" s="1186"/>
      <c r="GO459" s="1186"/>
      <c r="GP459" s="1186"/>
      <c r="GQ459" s="1186"/>
      <c r="GR459" s="1186"/>
      <c r="GS459" s="1186"/>
      <c r="GT459" s="1186"/>
      <c r="GU459" s="1186"/>
      <c r="GV459" s="1186"/>
      <c r="GW459" s="1186"/>
      <c r="GX459" s="1186"/>
      <c r="GY459" s="1218"/>
      <c r="GZ459" s="364">
        <f t="shared" si="365"/>
        <v>0</v>
      </c>
      <c r="HA459" s="365">
        <f t="shared" si="371"/>
        <v>0</v>
      </c>
      <c r="HB459" s="366">
        <f t="shared" si="352"/>
        <v>0</v>
      </c>
      <c r="HC459" s="366">
        <v>0</v>
      </c>
      <c r="HD459" s="365">
        <v>0</v>
      </c>
      <c r="HE459" s="365">
        <v>40</v>
      </c>
      <c r="HF459" s="54"/>
      <c r="HG459" s="708"/>
      <c r="HH459" s="708">
        <v>2.09</v>
      </c>
      <c r="HI459" s="709">
        <f t="shared" si="377"/>
        <v>0</v>
      </c>
      <c r="HJ459" s="710"/>
      <c r="HK459" s="710">
        <v>9.79</v>
      </c>
      <c r="HL459" s="738">
        <f t="shared" si="353"/>
        <v>0.300864100549882</v>
      </c>
      <c r="HM459" s="739"/>
      <c r="HN459" s="739"/>
      <c r="HO459" s="739">
        <v>11.66</v>
      </c>
      <c r="HP459" s="740">
        <f t="shared" si="378"/>
        <v>2613.93</v>
      </c>
      <c r="HQ459" s="738">
        <f t="shared" si="368"/>
        <v>0.167321288295365</v>
      </c>
      <c r="HR459" s="741"/>
      <c r="HS459" s="742">
        <v>44927</v>
      </c>
      <c r="HT459" s="739">
        <f ca="1" t="shared" si="354"/>
        <v>5</v>
      </c>
      <c r="HU459" s="739">
        <f ca="1" t="shared" si="355"/>
        <v>150</v>
      </c>
      <c r="HV459" s="739">
        <v>267</v>
      </c>
      <c r="HW459" s="739">
        <f t="shared" si="359"/>
        <v>0</v>
      </c>
      <c r="HX459" s="761">
        <f t="shared" si="369"/>
        <v>0</v>
      </c>
      <c r="HY459" s="739">
        <f ca="1" t="shared" si="370"/>
        <v>0</v>
      </c>
      <c r="HZ459" s="739">
        <f t="shared" si="363"/>
        <v>267</v>
      </c>
      <c r="IA459" s="739"/>
      <c r="IB459" s="739">
        <f ca="1" t="shared" si="374"/>
        <v>0</v>
      </c>
      <c r="IC459" s="769">
        <f ca="1" t="shared" si="375"/>
        <v>0</v>
      </c>
      <c r="ID459" s="769" t="e">
        <f ca="1" t="shared" si="376"/>
        <v>#DIV/0!</v>
      </c>
      <c r="IE459" s="739"/>
      <c r="IF459" s="739"/>
      <c r="IG459" s="739"/>
      <c r="IH459" s="739"/>
      <c r="II459" s="739"/>
      <c r="IJ459" s="739"/>
      <c r="IK459" s="739"/>
      <c r="IL459" s="743"/>
      <c r="IM459" s="743"/>
      <c r="IN459" s="743"/>
      <c r="IO459" s="743"/>
      <c r="IP459" s="743"/>
      <c r="IQ459" s="739"/>
      <c r="IR459" s="739"/>
      <c r="IS459" s="739"/>
      <c r="IT459" s="739"/>
      <c r="IU459" s="739"/>
      <c r="IV459" s="739"/>
      <c r="IW459" s="739"/>
      <c r="IX459" s="739"/>
      <c r="IY459" s="739"/>
      <c r="IZ459" s="739"/>
      <c r="JA459" s="739"/>
      <c r="JB459" s="743">
        <v>0</v>
      </c>
      <c r="JC459" s="743">
        <v>0</v>
      </c>
      <c r="JD459" s="743">
        <v>0</v>
      </c>
      <c r="JE459" s="743">
        <v>0</v>
      </c>
      <c r="JF459" s="743">
        <v>0</v>
      </c>
      <c r="JG459" s="739">
        <v>0</v>
      </c>
      <c r="JH459" s="739">
        <v>0</v>
      </c>
      <c r="JI459" s="739">
        <v>0</v>
      </c>
      <c r="JJ459" s="739">
        <v>0</v>
      </c>
      <c r="JK459" s="739">
        <v>0</v>
      </c>
      <c r="JL459" s="739">
        <v>0</v>
      </c>
      <c r="JM459" s="739">
        <v>0</v>
      </c>
      <c r="JN459" s="28">
        <f t="shared" si="356"/>
        <v>0</v>
      </c>
      <c r="JO459" s="28">
        <f t="shared" si="357"/>
        <v>0</v>
      </c>
      <c r="JP459" s="28"/>
      <c r="JQ459" s="28"/>
      <c r="JR459" s="28"/>
      <c r="JS459" s="28"/>
      <c r="JT459" s="28"/>
      <c r="JU459" s="28"/>
      <c r="JV459" s="28"/>
      <c r="JW459" s="28"/>
      <c r="JX459" s="28"/>
      <c r="JY459" s="28"/>
      <c r="JZ459" s="28"/>
      <c r="KA459" s="28"/>
      <c r="KB459" s="28"/>
      <c r="KC459" s="28"/>
      <c r="KD459" s="28"/>
      <c r="KE459" s="824"/>
    </row>
    <row r="460" s="786" customFormat="1" hidden="1" customHeight="1" spans="1:291">
      <c r="A460" s="847" t="s">
        <v>2306</v>
      </c>
      <c r="B460" s="343"/>
      <c r="C460" s="95" t="s">
        <v>1747</v>
      </c>
      <c r="D460" s="95" t="s">
        <v>2286</v>
      </c>
      <c r="E460" s="411"/>
      <c r="F460" s="1235" t="s">
        <v>2411</v>
      </c>
      <c r="G460" s="112" t="s">
        <v>1027</v>
      </c>
      <c r="H460" s="1060" t="s">
        <v>2412</v>
      </c>
      <c r="I460" s="99">
        <f t="shared" si="361"/>
        <v>0</v>
      </c>
      <c r="J460" s="1129">
        <v>46</v>
      </c>
      <c r="K460" s="1130">
        <f t="shared" si="372"/>
        <v>46</v>
      </c>
      <c r="L460" s="1131">
        <f t="shared" si="373"/>
        <v>46</v>
      </c>
      <c r="M460" s="1132"/>
      <c r="N460" s="1133"/>
      <c r="O460" s="1139"/>
      <c r="P460" s="1138">
        <f t="shared" si="367"/>
        <v>0</v>
      </c>
      <c r="Q460" s="1154">
        <f t="shared" si="358"/>
        <v>0</v>
      </c>
      <c r="R460" s="1156"/>
      <c r="S460" s="1156"/>
      <c r="T460" s="1156"/>
      <c r="U460" s="1156"/>
      <c r="V460" s="1156"/>
      <c r="W460" s="1156"/>
      <c r="X460" s="1156"/>
      <c r="Y460" s="1156"/>
      <c r="Z460" s="1156"/>
      <c r="AA460" s="1156"/>
      <c r="AB460" s="1167"/>
      <c r="AC460" s="1156"/>
      <c r="AD460" s="1156"/>
      <c r="AE460" s="1156"/>
      <c r="AF460" s="1156"/>
      <c r="AG460" s="1156"/>
      <c r="AH460" s="1156"/>
      <c r="AI460" s="1156"/>
      <c r="AJ460" s="1156"/>
      <c r="AK460" s="1156"/>
      <c r="AL460" s="1156"/>
      <c r="AM460" s="1156"/>
      <c r="AN460" s="1156"/>
      <c r="AO460" s="1156"/>
      <c r="AP460" s="1156"/>
      <c r="AQ460" s="1156"/>
      <c r="AR460" s="1156"/>
      <c r="AS460" s="1179"/>
      <c r="AT460" s="1177"/>
      <c r="AU460" s="1178"/>
      <c r="AV460" s="1178"/>
      <c r="AW460" s="1178"/>
      <c r="AX460" s="1178"/>
      <c r="AY460" s="1178"/>
      <c r="AZ460" s="1178"/>
      <c r="BA460" s="1178"/>
      <c r="BB460" s="1178"/>
      <c r="BC460" s="1178"/>
      <c r="BD460" s="1178"/>
      <c r="BE460" s="1178"/>
      <c r="BF460" s="1178"/>
      <c r="BG460" s="1178"/>
      <c r="BH460" s="1178"/>
      <c r="BI460" s="1178"/>
      <c r="BJ460" s="1178"/>
      <c r="BK460" s="1186"/>
      <c r="BL460" s="1187">
        <v>-46</v>
      </c>
      <c r="BM460" s="1187"/>
      <c r="BN460" s="1187"/>
      <c r="BO460" s="1187"/>
      <c r="BP460" s="1187"/>
      <c r="BQ460" s="1187"/>
      <c r="BR460" s="1187"/>
      <c r="BS460" s="1187"/>
      <c r="BT460" s="1187"/>
      <c r="BU460" s="1187"/>
      <c r="BV460" s="1191"/>
      <c r="BW460" s="1186"/>
      <c r="BX460" s="1186"/>
      <c r="BY460" s="1186"/>
      <c r="BZ460" s="1186"/>
      <c r="CA460" s="1186"/>
      <c r="CB460" s="1186"/>
      <c r="CC460" s="1186"/>
      <c r="CD460" s="1186"/>
      <c r="CE460" s="1186"/>
      <c r="CF460" s="1186"/>
      <c r="CG460" s="1186"/>
      <c r="CH460" s="1186"/>
      <c r="CI460" s="1186"/>
      <c r="CJ460" s="1186"/>
      <c r="CK460" s="1186"/>
      <c r="CL460" s="1186"/>
      <c r="CM460" s="1186"/>
      <c r="CN460" s="1186"/>
      <c r="CO460" s="1186"/>
      <c r="CP460" s="1186"/>
      <c r="CQ460" s="1186"/>
      <c r="CR460" s="1186"/>
      <c r="CS460" s="1186"/>
      <c r="CT460" s="1186"/>
      <c r="CU460" s="1186"/>
      <c r="CV460" s="1186"/>
      <c r="CW460" s="1186"/>
      <c r="CX460" s="1186"/>
      <c r="CY460" s="1186"/>
      <c r="CZ460" s="1186"/>
      <c r="DA460" s="1186"/>
      <c r="DB460" s="1186"/>
      <c r="DC460" s="1186"/>
      <c r="DD460" s="1186"/>
      <c r="DE460" s="1186"/>
      <c r="DF460" s="1186"/>
      <c r="DG460" s="1186"/>
      <c r="DH460" s="1186"/>
      <c r="DI460" s="1186"/>
      <c r="DJ460" s="1186"/>
      <c r="DK460" s="1186"/>
      <c r="DL460" s="1186"/>
      <c r="DM460" s="1186"/>
      <c r="DN460" s="1186"/>
      <c r="DO460" s="1186"/>
      <c r="DP460" s="1186"/>
      <c r="DQ460" s="1186"/>
      <c r="DR460" s="1186"/>
      <c r="DS460" s="1186"/>
      <c r="DT460" s="1186"/>
      <c r="DU460" s="1186"/>
      <c r="DV460" s="1186"/>
      <c r="DW460" s="1186"/>
      <c r="DX460" s="1186"/>
      <c r="DY460" s="1186"/>
      <c r="DZ460" s="1186"/>
      <c r="EA460" s="1186"/>
      <c r="EB460" s="1186"/>
      <c r="EC460" s="1186"/>
      <c r="ED460" s="1186"/>
      <c r="EE460" s="1186"/>
      <c r="EF460" s="1186"/>
      <c r="EG460" s="1186"/>
      <c r="EH460" s="1186"/>
      <c r="EI460" s="1186"/>
      <c r="EJ460" s="1186"/>
      <c r="EK460" s="1197"/>
      <c r="EL460" s="1198"/>
      <c r="EM460" s="1186"/>
      <c r="EN460" s="1186"/>
      <c r="EO460" s="1186"/>
      <c r="EP460" s="1186"/>
      <c r="EQ460" s="1186"/>
      <c r="ER460" s="1186"/>
      <c r="ES460" s="1186"/>
      <c r="ET460" s="1186"/>
      <c r="EU460" s="1186"/>
      <c r="EV460" s="1186"/>
      <c r="EW460" s="1186"/>
      <c r="EX460" s="1186"/>
      <c r="EY460" s="1186"/>
      <c r="EZ460" s="1186"/>
      <c r="FA460" s="1186"/>
      <c r="FB460" s="1186"/>
      <c r="FC460" s="1209"/>
      <c r="FD460" s="1186"/>
      <c r="FE460" s="1186"/>
      <c r="FF460" s="1186"/>
      <c r="FG460" s="1186"/>
      <c r="FH460" s="1186"/>
      <c r="FI460" s="1186"/>
      <c r="FJ460" s="1186"/>
      <c r="FK460" s="1186"/>
      <c r="FL460" s="1209"/>
      <c r="FM460" s="1186"/>
      <c r="FN460" s="1186"/>
      <c r="FO460" s="1186"/>
      <c r="FP460" s="1186"/>
      <c r="FQ460" s="1186"/>
      <c r="FR460" s="1186"/>
      <c r="FS460" s="1186"/>
      <c r="FT460" s="1186"/>
      <c r="FU460" s="1186"/>
      <c r="FV460" s="1186"/>
      <c r="FW460" s="1186"/>
      <c r="FX460" s="1186"/>
      <c r="FY460" s="1186"/>
      <c r="FZ460" s="1186"/>
      <c r="GA460" s="1186"/>
      <c r="GB460" s="1186"/>
      <c r="GC460" s="1186"/>
      <c r="GD460" s="1186"/>
      <c r="GE460" s="1186"/>
      <c r="GF460" s="1186"/>
      <c r="GG460" s="1186"/>
      <c r="GH460" s="1186"/>
      <c r="GI460" s="1186"/>
      <c r="GJ460" s="1186"/>
      <c r="GK460" s="1186"/>
      <c r="GL460" s="1186"/>
      <c r="GM460" s="1186"/>
      <c r="GN460" s="1186"/>
      <c r="GO460" s="1186"/>
      <c r="GP460" s="1186"/>
      <c r="GQ460" s="1186"/>
      <c r="GR460" s="1186"/>
      <c r="GS460" s="1186"/>
      <c r="GT460" s="1186"/>
      <c r="GU460" s="1186"/>
      <c r="GV460" s="1186"/>
      <c r="GW460" s="1186"/>
      <c r="GX460" s="1186"/>
      <c r="GY460" s="1218"/>
      <c r="GZ460" s="364">
        <f t="shared" si="365"/>
        <v>0</v>
      </c>
      <c r="HA460" s="365">
        <f t="shared" si="371"/>
        <v>0</v>
      </c>
      <c r="HB460" s="366">
        <f t="shared" si="352"/>
        <v>0</v>
      </c>
      <c r="HC460" s="366">
        <v>0</v>
      </c>
      <c r="HD460" s="365">
        <v>0</v>
      </c>
      <c r="HE460" s="365">
        <v>0</v>
      </c>
      <c r="HF460" s="54"/>
      <c r="HG460" s="708"/>
      <c r="HH460" s="708">
        <v>2.09</v>
      </c>
      <c r="HI460" s="709">
        <f t="shared" si="377"/>
        <v>0</v>
      </c>
      <c r="HJ460" s="710"/>
      <c r="HK460" s="710">
        <v>9.79</v>
      </c>
      <c r="HL460" s="738">
        <f t="shared" si="353"/>
        <v>0.300864100549882</v>
      </c>
      <c r="HM460" s="739"/>
      <c r="HN460" s="739"/>
      <c r="HO460" s="739">
        <v>11.66</v>
      </c>
      <c r="HP460" s="740">
        <f t="shared" si="378"/>
        <v>450.34</v>
      </c>
      <c r="HQ460" s="738">
        <f t="shared" si="368"/>
        <v>0.167321288295365</v>
      </c>
      <c r="HR460" s="741"/>
      <c r="HS460" s="742">
        <v>44927</v>
      </c>
      <c r="HT460" s="739">
        <f ca="1" t="shared" si="354"/>
        <v>5</v>
      </c>
      <c r="HU460" s="739">
        <f ca="1" t="shared" si="355"/>
        <v>150</v>
      </c>
      <c r="HV460" s="739">
        <v>46</v>
      </c>
      <c r="HW460" s="739">
        <f t="shared" si="359"/>
        <v>0</v>
      </c>
      <c r="HX460" s="761">
        <f t="shared" si="369"/>
        <v>0</v>
      </c>
      <c r="HY460" s="739">
        <f ca="1" t="shared" si="370"/>
        <v>0</v>
      </c>
      <c r="HZ460" s="739">
        <f t="shared" si="363"/>
        <v>46</v>
      </c>
      <c r="IA460" s="739"/>
      <c r="IB460" s="739">
        <f ca="1" t="shared" si="374"/>
        <v>0</v>
      </c>
      <c r="IC460" s="769">
        <f ca="1" t="shared" si="375"/>
        <v>0</v>
      </c>
      <c r="ID460" s="769" t="e">
        <f ca="1" t="shared" si="376"/>
        <v>#DIV/0!</v>
      </c>
      <c r="IE460" s="739"/>
      <c r="IF460" s="739"/>
      <c r="IG460" s="739"/>
      <c r="IH460" s="739"/>
      <c r="II460" s="739"/>
      <c r="IJ460" s="739"/>
      <c r="IK460" s="739"/>
      <c r="IL460" s="743"/>
      <c r="IM460" s="743"/>
      <c r="IN460" s="743"/>
      <c r="IO460" s="743"/>
      <c r="IP460" s="743"/>
      <c r="IQ460" s="739"/>
      <c r="IR460" s="739"/>
      <c r="IS460" s="739"/>
      <c r="IT460" s="739"/>
      <c r="IU460" s="739"/>
      <c r="IV460" s="739"/>
      <c r="IW460" s="739"/>
      <c r="IX460" s="739"/>
      <c r="IY460" s="739"/>
      <c r="IZ460" s="739"/>
      <c r="JA460" s="739"/>
      <c r="JB460" s="743">
        <v>0</v>
      </c>
      <c r="JC460" s="743">
        <v>0</v>
      </c>
      <c r="JD460" s="743">
        <v>0</v>
      </c>
      <c r="JE460" s="743">
        <v>0</v>
      </c>
      <c r="JF460" s="743">
        <v>0</v>
      </c>
      <c r="JG460" s="739">
        <v>0</v>
      </c>
      <c r="JH460" s="739">
        <v>0</v>
      </c>
      <c r="JI460" s="739">
        <v>0</v>
      </c>
      <c r="JJ460" s="739">
        <v>0</v>
      </c>
      <c r="JK460" s="739">
        <v>0</v>
      </c>
      <c r="JL460" s="739">
        <v>0</v>
      </c>
      <c r="JM460" s="739">
        <v>0</v>
      </c>
      <c r="JN460" s="28">
        <f t="shared" si="356"/>
        <v>0</v>
      </c>
      <c r="JO460" s="28">
        <f t="shared" si="357"/>
        <v>0</v>
      </c>
      <c r="JP460" s="28"/>
      <c r="JQ460" s="28"/>
      <c r="JR460" s="28"/>
      <c r="JS460" s="28"/>
      <c r="JT460" s="28"/>
      <c r="JU460" s="28"/>
      <c r="JV460" s="28"/>
      <c r="JW460" s="28"/>
      <c r="JX460" s="28"/>
      <c r="JY460" s="28"/>
      <c r="JZ460" s="28"/>
      <c r="KA460" s="28"/>
      <c r="KB460" s="28"/>
      <c r="KC460" s="28"/>
      <c r="KD460" s="28"/>
      <c r="KE460" s="824"/>
    </row>
    <row r="461" s="786" customFormat="1" hidden="1" customHeight="1" spans="1:291">
      <c r="A461" s="847" t="s">
        <v>2306</v>
      </c>
      <c r="B461" s="343"/>
      <c r="C461" s="95" t="s">
        <v>1747</v>
      </c>
      <c r="D461" s="95" t="s">
        <v>2413</v>
      </c>
      <c r="E461" s="411"/>
      <c r="F461" s="1235" t="s">
        <v>2414</v>
      </c>
      <c r="G461" s="112" t="s">
        <v>1029</v>
      </c>
      <c r="H461" s="1060" t="s">
        <v>1030</v>
      </c>
      <c r="I461" s="99">
        <f t="shared" si="361"/>
        <v>0</v>
      </c>
      <c r="J461" s="1129">
        <v>165</v>
      </c>
      <c r="K461" s="1130">
        <f t="shared" si="372"/>
        <v>165</v>
      </c>
      <c r="L461" s="1131">
        <f t="shared" si="373"/>
        <v>165</v>
      </c>
      <c r="M461" s="1132"/>
      <c r="N461" s="1133"/>
      <c r="O461" s="1139"/>
      <c r="P461" s="1138">
        <f t="shared" si="367"/>
        <v>0</v>
      </c>
      <c r="Q461" s="1154">
        <f t="shared" si="358"/>
        <v>0</v>
      </c>
      <c r="R461" s="1156"/>
      <c r="S461" s="1156"/>
      <c r="T461" s="1156"/>
      <c r="U461" s="1156"/>
      <c r="V461" s="1156"/>
      <c r="W461" s="1156"/>
      <c r="X461" s="1156"/>
      <c r="Y461" s="1156"/>
      <c r="Z461" s="1156"/>
      <c r="AA461" s="1156"/>
      <c r="AB461" s="1167"/>
      <c r="AC461" s="1156"/>
      <c r="AD461" s="1156"/>
      <c r="AE461" s="1156"/>
      <c r="AF461" s="1156"/>
      <c r="AG461" s="1156"/>
      <c r="AH461" s="1156"/>
      <c r="AI461" s="1156"/>
      <c r="AJ461" s="1156"/>
      <c r="AK461" s="1156"/>
      <c r="AL461" s="1156"/>
      <c r="AM461" s="1156"/>
      <c r="AN461" s="1156"/>
      <c r="AO461" s="1156"/>
      <c r="AP461" s="1156"/>
      <c r="AQ461" s="1156"/>
      <c r="AR461" s="1156"/>
      <c r="AS461" s="1179"/>
      <c r="AT461" s="1177"/>
      <c r="AU461" s="1178"/>
      <c r="AV461" s="1178"/>
      <c r="AW461" s="1178"/>
      <c r="AX461" s="1178"/>
      <c r="AY461" s="1178"/>
      <c r="AZ461" s="1178"/>
      <c r="BA461" s="1178"/>
      <c r="BB461" s="1178"/>
      <c r="BC461" s="1178"/>
      <c r="BD461" s="1178"/>
      <c r="BE461" s="1178"/>
      <c r="BF461" s="1178"/>
      <c r="BG461" s="1178"/>
      <c r="BH461" s="1178"/>
      <c r="BI461" s="1178"/>
      <c r="BJ461" s="1178"/>
      <c r="BK461" s="1186"/>
      <c r="BL461" s="1187">
        <v>-165</v>
      </c>
      <c r="BM461" s="1187"/>
      <c r="BN461" s="1187"/>
      <c r="BO461" s="1187"/>
      <c r="BP461" s="1187"/>
      <c r="BQ461" s="1187"/>
      <c r="BR461" s="1187"/>
      <c r="BS461" s="1187"/>
      <c r="BT461" s="1187"/>
      <c r="BU461" s="1187"/>
      <c r="BV461" s="1191"/>
      <c r="BW461" s="1186"/>
      <c r="BX461" s="1186"/>
      <c r="BY461" s="1186"/>
      <c r="BZ461" s="1186"/>
      <c r="CA461" s="1186"/>
      <c r="CB461" s="1186"/>
      <c r="CC461" s="1186"/>
      <c r="CD461" s="1186"/>
      <c r="CE461" s="1186"/>
      <c r="CF461" s="1186"/>
      <c r="CG461" s="1186"/>
      <c r="CH461" s="1186"/>
      <c r="CI461" s="1186"/>
      <c r="CJ461" s="1186"/>
      <c r="CK461" s="1186"/>
      <c r="CL461" s="1186"/>
      <c r="CM461" s="1186"/>
      <c r="CN461" s="1186"/>
      <c r="CO461" s="1186"/>
      <c r="CP461" s="1186"/>
      <c r="CQ461" s="1186"/>
      <c r="CR461" s="1186"/>
      <c r="CS461" s="1186"/>
      <c r="CT461" s="1186"/>
      <c r="CU461" s="1186"/>
      <c r="CV461" s="1186"/>
      <c r="CW461" s="1186"/>
      <c r="CX461" s="1186"/>
      <c r="CY461" s="1186"/>
      <c r="CZ461" s="1186"/>
      <c r="DA461" s="1186"/>
      <c r="DB461" s="1186"/>
      <c r="DC461" s="1186"/>
      <c r="DD461" s="1186"/>
      <c r="DE461" s="1186"/>
      <c r="DF461" s="1186"/>
      <c r="DG461" s="1186"/>
      <c r="DH461" s="1186"/>
      <c r="DI461" s="1186"/>
      <c r="DJ461" s="1186"/>
      <c r="DK461" s="1186"/>
      <c r="DL461" s="1186"/>
      <c r="DM461" s="1186"/>
      <c r="DN461" s="1186"/>
      <c r="DO461" s="1186"/>
      <c r="DP461" s="1186"/>
      <c r="DQ461" s="1186"/>
      <c r="DR461" s="1186"/>
      <c r="DS461" s="1186"/>
      <c r="DT461" s="1186"/>
      <c r="DU461" s="1186"/>
      <c r="DV461" s="1186"/>
      <c r="DW461" s="1186"/>
      <c r="DX461" s="1186"/>
      <c r="DY461" s="1186"/>
      <c r="DZ461" s="1186"/>
      <c r="EA461" s="1186"/>
      <c r="EB461" s="1186"/>
      <c r="EC461" s="1186"/>
      <c r="ED461" s="1186"/>
      <c r="EE461" s="1186"/>
      <c r="EF461" s="1186"/>
      <c r="EG461" s="1186"/>
      <c r="EH461" s="1186"/>
      <c r="EI461" s="1186"/>
      <c r="EJ461" s="1186"/>
      <c r="EK461" s="1197"/>
      <c r="EL461" s="1198"/>
      <c r="EM461" s="1186"/>
      <c r="EN461" s="1186"/>
      <c r="EO461" s="1186"/>
      <c r="EP461" s="1186"/>
      <c r="EQ461" s="1186"/>
      <c r="ER461" s="1186"/>
      <c r="ES461" s="1186"/>
      <c r="ET461" s="1186"/>
      <c r="EU461" s="1186"/>
      <c r="EV461" s="1186"/>
      <c r="EW461" s="1186"/>
      <c r="EX461" s="1186"/>
      <c r="EY461" s="1186"/>
      <c r="EZ461" s="1186"/>
      <c r="FA461" s="1186"/>
      <c r="FB461" s="1186"/>
      <c r="FC461" s="1209"/>
      <c r="FD461" s="1186"/>
      <c r="FE461" s="1186"/>
      <c r="FF461" s="1186"/>
      <c r="FG461" s="1186"/>
      <c r="FH461" s="1186"/>
      <c r="FI461" s="1186"/>
      <c r="FJ461" s="1186"/>
      <c r="FK461" s="1186"/>
      <c r="FL461" s="1209"/>
      <c r="FM461" s="1186"/>
      <c r="FN461" s="1186"/>
      <c r="FO461" s="1186"/>
      <c r="FP461" s="1186"/>
      <c r="FQ461" s="1186"/>
      <c r="FR461" s="1186"/>
      <c r="FS461" s="1186"/>
      <c r="FT461" s="1186"/>
      <c r="FU461" s="1186"/>
      <c r="FV461" s="1186"/>
      <c r="FW461" s="1186"/>
      <c r="FX461" s="1186"/>
      <c r="FY461" s="1186"/>
      <c r="FZ461" s="1186"/>
      <c r="GA461" s="1186"/>
      <c r="GB461" s="1186"/>
      <c r="GC461" s="1186"/>
      <c r="GD461" s="1186"/>
      <c r="GE461" s="1186"/>
      <c r="GF461" s="1186"/>
      <c r="GG461" s="1186"/>
      <c r="GH461" s="1186"/>
      <c r="GI461" s="1186"/>
      <c r="GJ461" s="1186"/>
      <c r="GK461" s="1186"/>
      <c r="GL461" s="1186"/>
      <c r="GM461" s="1186"/>
      <c r="GN461" s="1186"/>
      <c r="GO461" s="1186"/>
      <c r="GP461" s="1186"/>
      <c r="GQ461" s="1186"/>
      <c r="GR461" s="1186"/>
      <c r="GS461" s="1186"/>
      <c r="GT461" s="1186"/>
      <c r="GU461" s="1186"/>
      <c r="GV461" s="1186"/>
      <c r="GW461" s="1186"/>
      <c r="GX461" s="1186"/>
      <c r="GY461" s="1218"/>
      <c r="GZ461" s="364">
        <f t="shared" si="365"/>
        <v>0</v>
      </c>
      <c r="HA461" s="365">
        <f t="shared" si="371"/>
        <v>0</v>
      </c>
      <c r="HB461" s="366">
        <f t="shared" si="352"/>
        <v>0</v>
      </c>
      <c r="HC461" s="366">
        <v>0</v>
      </c>
      <c r="HD461" s="365">
        <v>0</v>
      </c>
      <c r="HE461" s="365">
        <v>1485</v>
      </c>
      <c r="HF461" s="54"/>
      <c r="HG461" s="708"/>
      <c r="HH461" s="708">
        <v>2.55</v>
      </c>
      <c r="HI461" s="709">
        <f t="shared" si="377"/>
        <v>0</v>
      </c>
      <c r="HJ461" s="710">
        <v>14.75</v>
      </c>
      <c r="HK461" s="710">
        <v>9.83</v>
      </c>
      <c r="HL461" s="738">
        <f t="shared" si="353"/>
        <v>0.424641498390401</v>
      </c>
      <c r="HM461" s="739"/>
      <c r="HN461" s="739"/>
      <c r="HO461" s="739">
        <v>9.83</v>
      </c>
      <c r="HP461" s="740">
        <f t="shared" si="378"/>
        <v>1621.95</v>
      </c>
      <c r="HQ461" s="738">
        <f t="shared" si="368"/>
        <v>0.424641498390401</v>
      </c>
      <c r="HR461" s="741"/>
      <c r="HS461" s="742">
        <v>44927</v>
      </c>
      <c r="HT461" s="739">
        <f ca="1" t="shared" si="354"/>
        <v>5</v>
      </c>
      <c r="HU461" s="739">
        <f ca="1" t="shared" si="355"/>
        <v>150</v>
      </c>
      <c r="HV461" s="739">
        <v>165</v>
      </c>
      <c r="HW461" s="739">
        <f t="shared" si="359"/>
        <v>0</v>
      </c>
      <c r="HX461" s="761">
        <f t="shared" si="369"/>
        <v>0</v>
      </c>
      <c r="HY461" s="739">
        <f ca="1" t="shared" si="370"/>
        <v>0</v>
      </c>
      <c r="HZ461" s="739">
        <f t="shared" si="363"/>
        <v>165</v>
      </c>
      <c r="IA461" s="739"/>
      <c r="IB461" s="739">
        <f ca="1" t="shared" si="374"/>
        <v>0</v>
      </c>
      <c r="IC461" s="769">
        <f ca="1" t="shared" si="375"/>
        <v>0</v>
      </c>
      <c r="ID461" s="769" t="e">
        <f ca="1" t="shared" si="376"/>
        <v>#DIV/0!</v>
      </c>
      <c r="IE461" s="739"/>
      <c r="IF461" s="739"/>
      <c r="IG461" s="739"/>
      <c r="IH461" s="739"/>
      <c r="II461" s="739"/>
      <c r="IJ461" s="739"/>
      <c r="IK461" s="739"/>
      <c r="IL461" s="743"/>
      <c r="IM461" s="743"/>
      <c r="IN461" s="743"/>
      <c r="IO461" s="743"/>
      <c r="IP461" s="743"/>
      <c r="IQ461" s="739"/>
      <c r="IR461" s="739"/>
      <c r="IS461" s="739"/>
      <c r="IT461" s="739"/>
      <c r="IU461" s="739"/>
      <c r="IV461" s="739"/>
      <c r="IW461" s="739"/>
      <c r="IX461" s="739"/>
      <c r="IY461" s="739"/>
      <c r="IZ461" s="739"/>
      <c r="JA461" s="739"/>
      <c r="JB461" s="743">
        <v>0</v>
      </c>
      <c r="JC461" s="743">
        <v>0</v>
      </c>
      <c r="JD461" s="743">
        <v>0</v>
      </c>
      <c r="JE461" s="743">
        <v>0</v>
      </c>
      <c r="JF461" s="743">
        <v>0</v>
      </c>
      <c r="JG461" s="739">
        <v>0</v>
      </c>
      <c r="JH461" s="739">
        <v>0</v>
      </c>
      <c r="JI461" s="739">
        <v>0</v>
      </c>
      <c r="JJ461" s="739">
        <v>0</v>
      </c>
      <c r="JK461" s="739">
        <v>0</v>
      </c>
      <c r="JL461" s="739">
        <v>0</v>
      </c>
      <c r="JM461" s="739">
        <v>0</v>
      </c>
      <c r="JN461" s="28">
        <f t="shared" si="356"/>
        <v>0</v>
      </c>
      <c r="JO461" s="28">
        <f t="shared" si="357"/>
        <v>0</v>
      </c>
      <c r="JP461" s="28"/>
      <c r="JQ461" s="28"/>
      <c r="JR461" s="28"/>
      <c r="JS461" s="28"/>
      <c r="JT461" s="28"/>
      <c r="JU461" s="28"/>
      <c r="JV461" s="28"/>
      <c r="JW461" s="28"/>
      <c r="JX461" s="28"/>
      <c r="JY461" s="28"/>
      <c r="JZ461" s="28"/>
      <c r="KA461" s="28"/>
      <c r="KB461" s="28"/>
      <c r="KC461" s="28"/>
      <c r="KD461" s="28"/>
      <c r="KE461" s="824"/>
    </row>
    <row r="462" s="786" customFormat="1" hidden="1" customHeight="1" spans="1:291">
      <c r="A462" s="847" t="s">
        <v>2306</v>
      </c>
      <c r="B462" s="343"/>
      <c r="C462" s="95" t="s">
        <v>1747</v>
      </c>
      <c r="D462" s="95" t="s">
        <v>2413</v>
      </c>
      <c r="E462" s="411"/>
      <c r="F462" s="1235" t="s">
        <v>2415</v>
      </c>
      <c r="G462" s="112" t="s">
        <v>1032</v>
      </c>
      <c r="H462" s="1060" t="s">
        <v>1033</v>
      </c>
      <c r="I462" s="99">
        <f t="shared" si="361"/>
        <v>0</v>
      </c>
      <c r="J462" s="1129">
        <v>0</v>
      </c>
      <c r="K462" s="1130">
        <f t="shared" si="372"/>
        <v>0</v>
      </c>
      <c r="L462" s="1131">
        <f t="shared" si="373"/>
        <v>0</v>
      </c>
      <c r="M462" s="1132"/>
      <c r="N462" s="1133"/>
      <c r="O462" s="1139"/>
      <c r="P462" s="1138">
        <f t="shared" si="367"/>
        <v>0</v>
      </c>
      <c r="Q462" s="1154">
        <f t="shared" si="358"/>
        <v>0</v>
      </c>
      <c r="R462" s="1156"/>
      <c r="S462" s="1156"/>
      <c r="T462" s="1156"/>
      <c r="U462" s="1156"/>
      <c r="V462" s="1156"/>
      <c r="W462" s="1156"/>
      <c r="X462" s="1156"/>
      <c r="Y462" s="1156"/>
      <c r="Z462" s="1156"/>
      <c r="AA462" s="1156"/>
      <c r="AB462" s="1167"/>
      <c r="AC462" s="1156"/>
      <c r="AD462" s="1156"/>
      <c r="AE462" s="1156"/>
      <c r="AF462" s="1156"/>
      <c r="AG462" s="1156"/>
      <c r="AH462" s="1156"/>
      <c r="AI462" s="1156"/>
      <c r="AJ462" s="1156"/>
      <c r="AK462" s="1156"/>
      <c r="AL462" s="1156"/>
      <c r="AM462" s="1156"/>
      <c r="AN462" s="1156"/>
      <c r="AO462" s="1156"/>
      <c r="AP462" s="1156"/>
      <c r="AQ462" s="1156"/>
      <c r="AR462" s="1156"/>
      <c r="AS462" s="1179"/>
      <c r="AT462" s="1177"/>
      <c r="AU462" s="1178"/>
      <c r="AV462" s="1178"/>
      <c r="AW462" s="1178"/>
      <c r="AX462" s="1178"/>
      <c r="AY462" s="1178"/>
      <c r="AZ462" s="1178"/>
      <c r="BA462" s="1178"/>
      <c r="BB462" s="1178"/>
      <c r="BC462" s="1178"/>
      <c r="BD462" s="1178"/>
      <c r="BE462" s="1178"/>
      <c r="BF462" s="1178"/>
      <c r="BG462" s="1178"/>
      <c r="BH462" s="1178"/>
      <c r="BI462" s="1178"/>
      <c r="BJ462" s="1178"/>
      <c r="BK462" s="1186"/>
      <c r="BL462" s="1187"/>
      <c r="BM462" s="1187"/>
      <c r="BN462" s="1187"/>
      <c r="BO462" s="1187"/>
      <c r="BP462" s="1187"/>
      <c r="BQ462" s="1187"/>
      <c r="BR462" s="1187"/>
      <c r="BS462" s="1187"/>
      <c r="BT462" s="1187"/>
      <c r="BU462" s="1187"/>
      <c r="BV462" s="1191"/>
      <c r="BW462" s="1186"/>
      <c r="BX462" s="1186"/>
      <c r="BY462" s="1186"/>
      <c r="BZ462" s="1186"/>
      <c r="CA462" s="1186"/>
      <c r="CB462" s="1186"/>
      <c r="CC462" s="1186"/>
      <c r="CD462" s="1186"/>
      <c r="CE462" s="1186"/>
      <c r="CF462" s="1186"/>
      <c r="CG462" s="1186"/>
      <c r="CH462" s="1186"/>
      <c r="CI462" s="1186"/>
      <c r="CJ462" s="1186"/>
      <c r="CK462" s="1186"/>
      <c r="CL462" s="1186"/>
      <c r="CM462" s="1186"/>
      <c r="CN462" s="1186"/>
      <c r="CO462" s="1186"/>
      <c r="CP462" s="1186"/>
      <c r="CQ462" s="1186"/>
      <c r="CR462" s="1186"/>
      <c r="CS462" s="1186"/>
      <c r="CT462" s="1186"/>
      <c r="CU462" s="1186"/>
      <c r="CV462" s="1186"/>
      <c r="CW462" s="1186"/>
      <c r="CX462" s="1186"/>
      <c r="CY462" s="1186"/>
      <c r="CZ462" s="1186"/>
      <c r="DA462" s="1186"/>
      <c r="DB462" s="1186"/>
      <c r="DC462" s="1186"/>
      <c r="DD462" s="1186"/>
      <c r="DE462" s="1186"/>
      <c r="DF462" s="1186"/>
      <c r="DG462" s="1186"/>
      <c r="DH462" s="1186"/>
      <c r="DI462" s="1186"/>
      <c r="DJ462" s="1186"/>
      <c r="DK462" s="1186"/>
      <c r="DL462" s="1186"/>
      <c r="DM462" s="1186"/>
      <c r="DN462" s="1186"/>
      <c r="DO462" s="1186"/>
      <c r="DP462" s="1186"/>
      <c r="DQ462" s="1186"/>
      <c r="DR462" s="1186"/>
      <c r="DS462" s="1186"/>
      <c r="DT462" s="1186"/>
      <c r="DU462" s="1186"/>
      <c r="DV462" s="1186"/>
      <c r="DW462" s="1186"/>
      <c r="DX462" s="1186"/>
      <c r="DY462" s="1186"/>
      <c r="DZ462" s="1186"/>
      <c r="EA462" s="1186"/>
      <c r="EB462" s="1186"/>
      <c r="EC462" s="1186"/>
      <c r="ED462" s="1186"/>
      <c r="EE462" s="1186"/>
      <c r="EF462" s="1186"/>
      <c r="EG462" s="1186"/>
      <c r="EH462" s="1186"/>
      <c r="EI462" s="1186"/>
      <c r="EJ462" s="1186"/>
      <c r="EK462" s="1197"/>
      <c r="EL462" s="1198"/>
      <c r="EM462" s="1186"/>
      <c r="EN462" s="1186"/>
      <c r="EO462" s="1186"/>
      <c r="EP462" s="1186"/>
      <c r="EQ462" s="1186"/>
      <c r="ER462" s="1186"/>
      <c r="ES462" s="1186"/>
      <c r="ET462" s="1186"/>
      <c r="EU462" s="1186"/>
      <c r="EV462" s="1186"/>
      <c r="EW462" s="1186"/>
      <c r="EX462" s="1186"/>
      <c r="EY462" s="1186"/>
      <c r="EZ462" s="1186"/>
      <c r="FA462" s="1186"/>
      <c r="FB462" s="1186"/>
      <c r="FC462" s="1209"/>
      <c r="FD462" s="1186"/>
      <c r="FE462" s="1186"/>
      <c r="FF462" s="1186"/>
      <c r="FG462" s="1186"/>
      <c r="FH462" s="1186"/>
      <c r="FI462" s="1186"/>
      <c r="FJ462" s="1186"/>
      <c r="FK462" s="1186"/>
      <c r="FL462" s="1209"/>
      <c r="FM462" s="1186"/>
      <c r="FN462" s="1186"/>
      <c r="FO462" s="1186"/>
      <c r="FP462" s="1186"/>
      <c r="FQ462" s="1186"/>
      <c r="FR462" s="1186"/>
      <c r="FS462" s="1186"/>
      <c r="FT462" s="1186"/>
      <c r="FU462" s="1186"/>
      <c r="FV462" s="1186"/>
      <c r="FW462" s="1186"/>
      <c r="FX462" s="1186"/>
      <c r="FY462" s="1186"/>
      <c r="FZ462" s="1186"/>
      <c r="GA462" s="1186"/>
      <c r="GB462" s="1186"/>
      <c r="GC462" s="1186"/>
      <c r="GD462" s="1186"/>
      <c r="GE462" s="1186"/>
      <c r="GF462" s="1186"/>
      <c r="GG462" s="1186"/>
      <c r="GH462" s="1186"/>
      <c r="GI462" s="1186"/>
      <c r="GJ462" s="1186"/>
      <c r="GK462" s="1186"/>
      <c r="GL462" s="1186"/>
      <c r="GM462" s="1186"/>
      <c r="GN462" s="1186"/>
      <c r="GO462" s="1186"/>
      <c r="GP462" s="1186"/>
      <c r="GQ462" s="1186"/>
      <c r="GR462" s="1186"/>
      <c r="GS462" s="1186"/>
      <c r="GT462" s="1186"/>
      <c r="GU462" s="1186"/>
      <c r="GV462" s="1186"/>
      <c r="GW462" s="1186"/>
      <c r="GX462" s="1186"/>
      <c r="GY462" s="1218"/>
      <c r="GZ462" s="364">
        <f t="shared" si="365"/>
        <v>0</v>
      </c>
      <c r="HA462" s="365">
        <f t="shared" si="371"/>
        <v>0</v>
      </c>
      <c r="HB462" s="366">
        <f t="shared" si="352"/>
        <v>0</v>
      </c>
      <c r="HC462" s="366">
        <v>0</v>
      </c>
      <c r="HD462" s="365">
        <v>0</v>
      </c>
      <c r="HE462" s="365">
        <v>2049</v>
      </c>
      <c r="HF462" s="54"/>
      <c r="HG462" s="708"/>
      <c r="HH462" s="708">
        <v>2.55</v>
      </c>
      <c r="HI462" s="709">
        <f t="shared" si="377"/>
        <v>0</v>
      </c>
      <c r="HJ462" s="710">
        <v>14.75</v>
      </c>
      <c r="HK462" s="710">
        <v>9.83</v>
      </c>
      <c r="HL462" s="738">
        <f t="shared" si="353"/>
        <v>0.424641498390401</v>
      </c>
      <c r="HM462" s="739"/>
      <c r="HN462" s="739"/>
      <c r="HO462" s="739">
        <v>9.83</v>
      </c>
      <c r="HP462" s="740">
        <f t="shared" si="378"/>
        <v>0</v>
      </c>
      <c r="HQ462" s="738">
        <f t="shared" si="368"/>
        <v>0.424641498390401</v>
      </c>
      <c r="HR462" s="741"/>
      <c r="HS462" s="742">
        <v>44927</v>
      </c>
      <c r="HT462" s="739">
        <f ca="1" t="shared" si="354"/>
        <v>5</v>
      </c>
      <c r="HU462" s="739">
        <f ca="1" t="shared" si="355"/>
        <v>150</v>
      </c>
      <c r="HV462" s="739">
        <v>0</v>
      </c>
      <c r="HW462" s="739">
        <f t="shared" si="359"/>
        <v>0</v>
      </c>
      <c r="HX462" s="761" t="e">
        <f t="shared" si="369"/>
        <v>#DIV/0!</v>
      </c>
      <c r="HY462" s="739" t="e">
        <f ca="1" t="shared" si="370"/>
        <v>#DIV/0!</v>
      </c>
      <c r="HZ462" s="739">
        <f t="shared" si="363"/>
        <v>0</v>
      </c>
      <c r="IA462" s="739"/>
      <c r="IB462" s="739">
        <f ca="1" t="shared" si="374"/>
        <v>0</v>
      </c>
      <c r="IC462" s="769">
        <f ca="1" t="shared" si="375"/>
        <v>0</v>
      </c>
      <c r="ID462" s="769" t="e">
        <f ca="1" t="shared" si="376"/>
        <v>#DIV/0!</v>
      </c>
      <c r="IE462" s="739"/>
      <c r="IF462" s="739"/>
      <c r="IG462" s="739"/>
      <c r="IH462" s="739"/>
      <c r="II462" s="739"/>
      <c r="IJ462" s="739"/>
      <c r="IK462" s="739"/>
      <c r="IL462" s="743"/>
      <c r="IM462" s="743"/>
      <c r="IN462" s="743"/>
      <c r="IO462" s="743"/>
      <c r="IP462" s="743"/>
      <c r="IQ462" s="739"/>
      <c r="IR462" s="739"/>
      <c r="IS462" s="739"/>
      <c r="IT462" s="739"/>
      <c r="IU462" s="739"/>
      <c r="IV462" s="739"/>
      <c r="IW462" s="739"/>
      <c r="IX462" s="739"/>
      <c r="IY462" s="739"/>
      <c r="IZ462" s="739"/>
      <c r="JA462" s="739"/>
      <c r="JB462" s="743">
        <v>0</v>
      </c>
      <c r="JC462" s="743">
        <v>0</v>
      </c>
      <c r="JD462" s="743">
        <v>0</v>
      </c>
      <c r="JE462" s="743">
        <v>0</v>
      </c>
      <c r="JF462" s="743">
        <v>0</v>
      </c>
      <c r="JG462" s="739">
        <v>0</v>
      </c>
      <c r="JH462" s="739">
        <v>0</v>
      </c>
      <c r="JI462" s="739">
        <v>0</v>
      </c>
      <c r="JJ462" s="739">
        <v>0</v>
      </c>
      <c r="JK462" s="739">
        <v>0</v>
      </c>
      <c r="JL462" s="739">
        <v>0</v>
      </c>
      <c r="JM462" s="739">
        <v>0</v>
      </c>
      <c r="JN462" s="28">
        <f t="shared" si="356"/>
        <v>0</v>
      </c>
      <c r="JO462" s="28">
        <f t="shared" si="357"/>
        <v>0</v>
      </c>
      <c r="JP462" s="28"/>
      <c r="JQ462" s="28"/>
      <c r="JR462" s="28"/>
      <c r="JS462" s="28"/>
      <c r="JT462" s="28"/>
      <c r="JU462" s="28"/>
      <c r="JV462" s="28"/>
      <c r="JW462" s="28"/>
      <c r="JX462" s="28"/>
      <c r="JY462" s="28"/>
      <c r="JZ462" s="28"/>
      <c r="KA462" s="28"/>
      <c r="KB462" s="28"/>
      <c r="KC462" s="28"/>
      <c r="KD462" s="28"/>
      <c r="KE462" s="824"/>
    </row>
    <row r="463" s="786" customFormat="1" hidden="1" customHeight="1" spans="1:291">
      <c r="A463" s="847" t="s">
        <v>2306</v>
      </c>
      <c r="B463" s="343"/>
      <c r="C463" s="95" t="s">
        <v>1747</v>
      </c>
      <c r="D463" s="95" t="s">
        <v>2416</v>
      </c>
      <c r="E463" s="411"/>
      <c r="F463" s="1235" t="s">
        <v>2417</v>
      </c>
      <c r="G463" s="112" t="s">
        <v>1035</v>
      </c>
      <c r="H463" s="1060" t="s">
        <v>1036</v>
      </c>
      <c r="I463" s="99">
        <f t="shared" si="361"/>
        <v>0</v>
      </c>
      <c r="J463" s="1129">
        <v>10</v>
      </c>
      <c r="K463" s="1130">
        <f t="shared" si="372"/>
        <v>10</v>
      </c>
      <c r="L463" s="1131">
        <f t="shared" si="373"/>
        <v>10</v>
      </c>
      <c r="M463" s="1132"/>
      <c r="N463" s="1133"/>
      <c r="O463" s="1139"/>
      <c r="P463" s="1138">
        <f t="shared" si="367"/>
        <v>0</v>
      </c>
      <c r="Q463" s="1154">
        <f t="shared" si="358"/>
        <v>0</v>
      </c>
      <c r="R463" s="1156"/>
      <c r="S463" s="1156"/>
      <c r="T463" s="1156"/>
      <c r="U463" s="1156"/>
      <c r="V463" s="1156"/>
      <c r="W463" s="1156"/>
      <c r="X463" s="1156"/>
      <c r="Y463" s="1156"/>
      <c r="Z463" s="1156"/>
      <c r="AA463" s="1156"/>
      <c r="AB463" s="1167"/>
      <c r="AC463" s="1156"/>
      <c r="AD463" s="1156"/>
      <c r="AE463" s="1156"/>
      <c r="AF463" s="1156"/>
      <c r="AG463" s="1156"/>
      <c r="AH463" s="1156"/>
      <c r="AI463" s="1156"/>
      <c r="AJ463" s="1156"/>
      <c r="AK463" s="1156"/>
      <c r="AL463" s="1156"/>
      <c r="AM463" s="1156"/>
      <c r="AN463" s="1156"/>
      <c r="AO463" s="1156"/>
      <c r="AP463" s="1156"/>
      <c r="AQ463" s="1156"/>
      <c r="AR463" s="1156"/>
      <c r="AS463" s="1179"/>
      <c r="AT463" s="1177"/>
      <c r="AU463" s="1178"/>
      <c r="AV463" s="1178"/>
      <c r="AW463" s="1178"/>
      <c r="AX463" s="1178"/>
      <c r="AY463" s="1178"/>
      <c r="AZ463" s="1178"/>
      <c r="BA463" s="1178"/>
      <c r="BB463" s="1178"/>
      <c r="BC463" s="1178"/>
      <c r="BD463" s="1178"/>
      <c r="BE463" s="1178"/>
      <c r="BF463" s="1178"/>
      <c r="BG463" s="1178"/>
      <c r="BH463" s="1178"/>
      <c r="BI463" s="1178"/>
      <c r="BJ463" s="1178"/>
      <c r="BK463" s="1186"/>
      <c r="BL463" s="1187">
        <v>-10</v>
      </c>
      <c r="BM463" s="1187"/>
      <c r="BN463" s="1187"/>
      <c r="BO463" s="1187"/>
      <c r="BP463" s="1187"/>
      <c r="BQ463" s="1187"/>
      <c r="BR463" s="1187"/>
      <c r="BS463" s="1187"/>
      <c r="BT463" s="1187"/>
      <c r="BU463" s="1187"/>
      <c r="BV463" s="1191"/>
      <c r="BW463" s="1186"/>
      <c r="BX463" s="1186"/>
      <c r="BY463" s="1186"/>
      <c r="BZ463" s="1186"/>
      <c r="CA463" s="1186"/>
      <c r="CB463" s="1186"/>
      <c r="CC463" s="1186"/>
      <c r="CD463" s="1186"/>
      <c r="CE463" s="1186"/>
      <c r="CF463" s="1186"/>
      <c r="CG463" s="1186"/>
      <c r="CH463" s="1186"/>
      <c r="CI463" s="1186"/>
      <c r="CJ463" s="1186"/>
      <c r="CK463" s="1186"/>
      <c r="CL463" s="1186"/>
      <c r="CM463" s="1186"/>
      <c r="CN463" s="1186"/>
      <c r="CO463" s="1186"/>
      <c r="CP463" s="1186"/>
      <c r="CQ463" s="1186"/>
      <c r="CR463" s="1186"/>
      <c r="CS463" s="1186"/>
      <c r="CT463" s="1186"/>
      <c r="CU463" s="1186"/>
      <c r="CV463" s="1186"/>
      <c r="CW463" s="1186"/>
      <c r="CX463" s="1186"/>
      <c r="CY463" s="1186"/>
      <c r="CZ463" s="1186"/>
      <c r="DA463" s="1186"/>
      <c r="DB463" s="1186"/>
      <c r="DC463" s="1186"/>
      <c r="DD463" s="1186"/>
      <c r="DE463" s="1186"/>
      <c r="DF463" s="1186"/>
      <c r="DG463" s="1186"/>
      <c r="DH463" s="1186"/>
      <c r="DI463" s="1186"/>
      <c r="DJ463" s="1186"/>
      <c r="DK463" s="1186"/>
      <c r="DL463" s="1186"/>
      <c r="DM463" s="1186"/>
      <c r="DN463" s="1186"/>
      <c r="DO463" s="1186"/>
      <c r="DP463" s="1186"/>
      <c r="DQ463" s="1186"/>
      <c r="DR463" s="1186"/>
      <c r="DS463" s="1186"/>
      <c r="DT463" s="1186"/>
      <c r="DU463" s="1186"/>
      <c r="DV463" s="1186"/>
      <c r="DW463" s="1186"/>
      <c r="DX463" s="1186"/>
      <c r="DY463" s="1186"/>
      <c r="DZ463" s="1186"/>
      <c r="EA463" s="1186"/>
      <c r="EB463" s="1186"/>
      <c r="EC463" s="1186"/>
      <c r="ED463" s="1186"/>
      <c r="EE463" s="1186"/>
      <c r="EF463" s="1186"/>
      <c r="EG463" s="1186"/>
      <c r="EH463" s="1186"/>
      <c r="EI463" s="1186"/>
      <c r="EJ463" s="1186"/>
      <c r="EK463" s="1197"/>
      <c r="EL463" s="1198"/>
      <c r="EM463" s="1186"/>
      <c r="EN463" s="1186"/>
      <c r="EO463" s="1186"/>
      <c r="EP463" s="1186"/>
      <c r="EQ463" s="1186"/>
      <c r="ER463" s="1186"/>
      <c r="ES463" s="1186"/>
      <c r="ET463" s="1186"/>
      <c r="EU463" s="1186"/>
      <c r="EV463" s="1186"/>
      <c r="EW463" s="1186"/>
      <c r="EX463" s="1186"/>
      <c r="EY463" s="1186"/>
      <c r="EZ463" s="1186"/>
      <c r="FA463" s="1186"/>
      <c r="FB463" s="1186"/>
      <c r="FC463" s="1209"/>
      <c r="FD463" s="1186"/>
      <c r="FE463" s="1186"/>
      <c r="FF463" s="1186"/>
      <c r="FG463" s="1186"/>
      <c r="FH463" s="1186"/>
      <c r="FI463" s="1186"/>
      <c r="FJ463" s="1186"/>
      <c r="FK463" s="1186"/>
      <c r="FL463" s="1209"/>
      <c r="FM463" s="1186"/>
      <c r="FN463" s="1186"/>
      <c r="FO463" s="1186"/>
      <c r="FP463" s="1186"/>
      <c r="FQ463" s="1186"/>
      <c r="FR463" s="1186"/>
      <c r="FS463" s="1186"/>
      <c r="FT463" s="1186"/>
      <c r="FU463" s="1186"/>
      <c r="FV463" s="1186"/>
      <c r="FW463" s="1186"/>
      <c r="FX463" s="1186"/>
      <c r="FY463" s="1186"/>
      <c r="FZ463" s="1186"/>
      <c r="GA463" s="1186"/>
      <c r="GB463" s="1186"/>
      <c r="GC463" s="1186"/>
      <c r="GD463" s="1186"/>
      <c r="GE463" s="1186"/>
      <c r="GF463" s="1186"/>
      <c r="GG463" s="1186"/>
      <c r="GH463" s="1186"/>
      <c r="GI463" s="1186"/>
      <c r="GJ463" s="1186"/>
      <c r="GK463" s="1186"/>
      <c r="GL463" s="1186"/>
      <c r="GM463" s="1186"/>
      <c r="GN463" s="1186"/>
      <c r="GO463" s="1186"/>
      <c r="GP463" s="1186"/>
      <c r="GQ463" s="1186"/>
      <c r="GR463" s="1186"/>
      <c r="GS463" s="1186"/>
      <c r="GT463" s="1186"/>
      <c r="GU463" s="1186"/>
      <c r="GV463" s="1186"/>
      <c r="GW463" s="1186"/>
      <c r="GX463" s="1186"/>
      <c r="GY463" s="1218"/>
      <c r="GZ463" s="364">
        <f t="shared" si="365"/>
        <v>0</v>
      </c>
      <c r="HA463" s="365">
        <f t="shared" ref="HA463:HA471" si="379">SUM(EL463:GY463)</f>
        <v>0</v>
      </c>
      <c r="HB463" s="366">
        <f t="shared" si="352"/>
        <v>0</v>
      </c>
      <c r="HC463" s="366">
        <v>16</v>
      </c>
      <c r="HD463" s="365">
        <v>24</v>
      </c>
      <c r="HE463" s="365">
        <v>934</v>
      </c>
      <c r="HF463" s="54"/>
      <c r="HG463" s="708"/>
      <c r="HH463" s="708">
        <v>3.34</v>
      </c>
      <c r="HI463" s="709">
        <f t="shared" si="377"/>
        <v>0</v>
      </c>
      <c r="HJ463" s="710">
        <v>24.75</v>
      </c>
      <c r="HK463" s="710">
        <v>16.32</v>
      </c>
      <c r="HL463" s="738">
        <f t="shared" si="353"/>
        <v>0.270712306729824</v>
      </c>
      <c r="HM463" s="739"/>
      <c r="HN463" s="739"/>
      <c r="HO463" s="739">
        <v>16.32</v>
      </c>
      <c r="HP463" s="740">
        <f t="shared" si="378"/>
        <v>163.2</v>
      </c>
      <c r="HQ463" s="738">
        <f t="shared" si="368"/>
        <v>0.270712306729824</v>
      </c>
      <c r="HR463" s="741"/>
      <c r="HS463" s="742">
        <v>44927</v>
      </c>
      <c r="HT463" s="739">
        <f ca="1" t="shared" si="354"/>
        <v>5</v>
      </c>
      <c r="HU463" s="739">
        <f ca="1" t="shared" si="355"/>
        <v>150</v>
      </c>
      <c r="HV463" s="739">
        <v>10</v>
      </c>
      <c r="HW463" s="739">
        <f t="shared" si="359"/>
        <v>0</v>
      </c>
      <c r="HX463" s="761">
        <f t="shared" si="369"/>
        <v>0</v>
      </c>
      <c r="HY463" s="739">
        <f ca="1" t="shared" si="370"/>
        <v>0</v>
      </c>
      <c r="HZ463" s="739">
        <f t="shared" si="363"/>
        <v>10</v>
      </c>
      <c r="IA463" s="739"/>
      <c r="IB463" s="739">
        <f ca="1" t="shared" si="374"/>
        <v>0</v>
      </c>
      <c r="IC463" s="769">
        <f ca="1" t="shared" si="375"/>
        <v>0</v>
      </c>
      <c r="ID463" s="769" t="e">
        <f ca="1" t="shared" si="376"/>
        <v>#DIV/0!</v>
      </c>
      <c r="IE463" s="739"/>
      <c r="IF463" s="739"/>
      <c r="IG463" s="739"/>
      <c r="IH463" s="739"/>
      <c r="II463" s="739"/>
      <c r="IJ463" s="739"/>
      <c r="IK463" s="739"/>
      <c r="IL463" s="743"/>
      <c r="IM463" s="743"/>
      <c r="IN463" s="743"/>
      <c r="IO463" s="743"/>
      <c r="IP463" s="743"/>
      <c r="IQ463" s="739"/>
      <c r="IR463" s="739"/>
      <c r="IS463" s="739"/>
      <c r="IT463" s="739"/>
      <c r="IU463" s="739"/>
      <c r="IV463" s="739"/>
      <c r="IW463" s="739"/>
      <c r="IX463" s="739"/>
      <c r="IY463" s="739"/>
      <c r="IZ463" s="739"/>
      <c r="JA463" s="739"/>
      <c r="JB463" s="743">
        <v>0</v>
      </c>
      <c r="JC463" s="743">
        <v>0</v>
      </c>
      <c r="JD463" s="743">
        <v>0</v>
      </c>
      <c r="JE463" s="743">
        <v>0</v>
      </c>
      <c r="JF463" s="743">
        <v>8</v>
      </c>
      <c r="JG463" s="739">
        <v>8</v>
      </c>
      <c r="JH463" s="739">
        <v>0</v>
      </c>
      <c r="JI463" s="739">
        <v>0</v>
      </c>
      <c r="JJ463" s="739">
        <v>0</v>
      </c>
      <c r="JK463" s="739">
        <v>0</v>
      </c>
      <c r="JL463" s="739">
        <v>0</v>
      </c>
      <c r="JM463" s="739">
        <v>0</v>
      </c>
      <c r="JN463" s="28">
        <f t="shared" si="356"/>
        <v>16</v>
      </c>
      <c r="JO463" s="28">
        <f t="shared" si="357"/>
        <v>0</v>
      </c>
      <c r="JP463" s="28"/>
      <c r="JQ463" s="28"/>
      <c r="JR463" s="28"/>
      <c r="JS463" s="28"/>
      <c r="JT463" s="28"/>
      <c r="JU463" s="28"/>
      <c r="JV463" s="28"/>
      <c r="JW463" s="28"/>
      <c r="JX463" s="28"/>
      <c r="JY463" s="28"/>
      <c r="JZ463" s="28"/>
      <c r="KA463" s="28"/>
      <c r="KB463" s="28"/>
      <c r="KC463" s="28"/>
      <c r="KD463" s="28"/>
      <c r="KE463" s="824"/>
    </row>
    <row r="464" s="786" customFormat="1" hidden="1" customHeight="1" spans="1:291">
      <c r="A464" s="847" t="s">
        <v>2306</v>
      </c>
      <c r="B464" s="343"/>
      <c r="C464" s="95" t="s">
        <v>1747</v>
      </c>
      <c r="D464" s="95" t="s">
        <v>2416</v>
      </c>
      <c r="E464" s="411"/>
      <c r="F464" s="1235" t="s">
        <v>2418</v>
      </c>
      <c r="G464" s="112" t="s">
        <v>1038</v>
      </c>
      <c r="H464" s="1060" t="s">
        <v>1039</v>
      </c>
      <c r="I464" s="99">
        <f t="shared" si="361"/>
        <v>0</v>
      </c>
      <c r="J464" s="1129">
        <v>60</v>
      </c>
      <c r="K464" s="1130">
        <f t="shared" si="372"/>
        <v>60</v>
      </c>
      <c r="L464" s="1131">
        <f t="shared" si="373"/>
        <v>60</v>
      </c>
      <c r="M464" s="1132"/>
      <c r="N464" s="1133"/>
      <c r="O464" s="1139"/>
      <c r="P464" s="1138">
        <f t="shared" si="367"/>
        <v>0</v>
      </c>
      <c r="Q464" s="1154">
        <f t="shared" si="358"/>
        <v>0</v>
      </c>
      <c r="R464" s="1156"/>
      <c r="S464" s="1156"/>
      <c r="T464" s="1156"/>
      <c r="U464" s="1156"/>
      <c r="V464" s="1156"/>
      <c r="W464" s="1156"/>
      <c r="X464" s="1156"/>
      <c r="Y464" s="1156"/>
      <c r="Z464" s="1156"/>
      <c r="AA464" s="1156"/>
      <c r="AB464" s="1167"/>
      <c r="AC464" s="1156"/>
      <c r="AD464" s="1156"/>
      <c r="AE464" s="1156"/>
      <c r="AF464" s="1156"/>
      <c r="AG464" s="1156"/>
      <c r="AH464" s="1156"/>
      <c r="AI464" s="1156"/>
      <c r="AJ464" s="1156"/>
      <c r="AK464" s="1156"/>
      <c r="AL464" s="1156"/>
      <c r="AM464" s="1156"/>
      <c r="AN464" s="1156"/>
      <c r="AO464" s="1156"/>
      <c r="AP464" s="1156"/>
      <c r="AQ464" s="1156"/>
      <c r="AR464" s="1156"/>
      <c r="AS464" s="1179"/>
      <c r="AT464" s="1177"/>
      <c r="AU464" s="1178"/>
      <c r="AV464" s="1178"/>
      <c r="AW464" s="1178"/>
      <c r="AX464" s="1178"/>
      <c r="AY464" s="1178"/>
      <c r="AZ464" s="1178"/>
      <c r="BA464" s="1178"/>
      <c r="BB464" s="1178"/>
      <c r="BC464" s="1178"/>
      <c r="BD464" s="1178"/>
      <c r="BE464" s="1178"/>
      <c r="BF464" s="1178"/>
      <c r="BG464" s="1178"/>
      <c r="BH464" s="1178"/>
      <c r="BI464" s="1178"/>
      <c r="BJ464" s="1178"/>
      <c r="BK464" s="1186"/>
      <c r="BL464" s="1187">
        <v>-60</v>
      </c>
      <c r="BM464" s="1187"/>
      <c r="BN464" s="1187"/>
      <c r="BO464" s="1187"/>
      <c r="BP464" s="1187"/>
      <c r="BQ464" s="1187"/>
      <c r="BR464" s="1187"/>
      <c r="BS464" s="1187"/>
      <c r="BT464" s="1187"/>
      <c r="BU464" s="1187"/>
      <c r="BV464" s="1191"/>
      <c r="BW464" s="1186"/>
      <c r="BX464" s="1186"/>
      <c r="BY464" s="1186"/>
      <c r="BZ464" s="1186"/>
      <c r="CA464" s="1186"/>
      <c r="CB464" s="1186"/>
      <c r="CC464" s="1186"/>
      <c r="CD464" s="1186"/>
      <c r="CE464" s="1186"/>
      <c r="CF464" s="1186"/>
      <c r="CG464" s="1186"/>
      <c r="CH464" s="1186"/>
      <c r="CI464" s="1186"/>
      <c r="CJ464" s="1186"/>
      <c r="CK464" s="1186"/>
      <c r="CL464" s="1186"/>
      <c r="CM464" s="1186"/>
      <c r="CN464" s="1186"/>
      <c r="CO464" s="1186"/>
      <c r="CP464" s="1186"/>
      <c r="CQ464" s="1186"/>
      <c r="CR464" s="1186"/>
      <c r="CS464" s="1186"/>
      <c r="CT464" s="1186"/>
      <c r="CU464" s="1186"/>
      <c r="CV464" s="1186"/>
      <c r="CW464" s="1186"/>
      <c r="CX464" s="1186"/>
      <c r="CY464" s="1186"/>
      <c r="CZ464" s="1186"/>
      <c r="DA464" s="1186"/>
      <c r="DB464" s="1186"/>
      <c r="DC464" s="1186"/>
      <c r="DD464" s="1186"/>
      <c r="DE464" s="1186"/>
      <c r="DF464" s="1186"/>
      <c r="DG464" s="1186"/>
      <c r="DH464" s="1186"/>
      <c r="DI464" s="1186"/>
      <c r="DJ464" s="1186"/>
      <c r="DK464" s="1186"/>
      <c r="DL464" s="1186"/>
      <c r="DM464" s="1186"/>
      <c r="DN464" s="1186"/>
      <c r="DO464" s="1186"/>
      <c r="DP464" s="1186"/>
      <c r="DQ464" s="1186"/>
      <c r="DR464" s="1186"/>
      <c r="DS464" s="1186"/>
      <c r="DT464" s="1186"/>
      <c r="DU464" s="1186"/>
      <c r="DV464" s="1186"/>
      <c r="DW464" s="1186"/>
      <c r="DX464" s="1186"/>
      <c r="DY464" s="1186"/>
      <c r="DZ464" s="1186"/>
      <c r="EA464" s="1186"/>
      <c r="EB464" s="1186"/>
      <c r="EC464" s="1186"/>
      <c r="ED464" s="1186"/>
      <c r="EE464" s="1186"/>
      <c r="EF464" s="1186"/>
      <c r="EG464" s="1186"/>
      <c r="EH464" s="1186"/>
      <c r="EI464" s="1186"/>
      <c r="EJ464" s="1186"/>
      <c r="EK464" s="1197"/>
      <c r="EL464" s="1198"/>
      <c r="EM464" s="1186"/>
      <c r="EN464" s="1186"/>
      <c r="EO464" s="1186"/>
      <c r="EP464" s="1186"/>
      <c r="EQ464" s="1186"/>
      <c r="ER464" s="1186"/>
      <c r="ES464" s="1186"/>
      <c r="ET464" s="1186"/>
      <c r="EU464" s="1186"/>
      <c r="EV464" s="1186"/>
      <c r="EW464" s="1186"/>
      <c r="EX464" s="1186"/>
      <c r="EY464" s="1186"/>
      <c r="EZ464" s="1186"/>
      <c r="FA464" s="1186"/>
      <c r="FB464" s="1186"/>
      <c r="FC464" s="1209"/>
      <c r="FD464" s="1186"/>
      <c r="FE464" s="1186"/>
      <c r="FF464" s="1186"/>
      <c r="FG464" s="1186"/>
      <c r="FH464" s="1186"/>
      <c r="FI464" s="1186"/>
      <c r="FJ464" s="1186"/>
      <c r="FK464" s="1186"/>
      <c r="FL464" s="1209"/>
      <c r="FM464" s="1186"/>
      <c r="FN464" s="1186"/>
      <c r="FO464" s="1186"/>
      <c r="FP464" s="1186"/>
      <c r="FQ464" s="1186"/>
      <c r="FR464" s="1186"/>
      <c r="FS464" s="1186"/>
      <c r="FT464" s="1186"/>
      <c r="FU464" s="1186"/>
      <c r="FV464" s="1186"/>
      <c r="FW464" s="1186"/>
      <c r="FX464" s="1186"/>
      <c r="FY464" s="1186"/>
      <c r="FZ464" s="1186"/>
      <c r="GA464" s="1186"/>
      <c r="GB464" s="1186"/>
      <c r="GC464" s="1186"/>
      <c r="GD464" s="1186"/>
      <c r="GE464" s="1186"/>
      <c r="GF464" s="1186"/>
      <c r="GG464" s="1186"/>
      <c r="GH464" s="1186"/>
      <c r="GI464" s="1186"/>
      <c r="GJ464" s="1186"/>
      <c r="GK464" s="1186"/>
      <c r="GL464" s="1186"/>
      <c r="GM464" s="1186"/>
      <c r="GN464" s="1186"/>
      <c r="GO464" s="1186"/>
      <c r="GP464" s="1186"/>
      <c r="GQ464" s="1186"/>
      <c r="GR464" s="1186"/>
      <c r="GS464" s="1186"/>
      <c r="GT464" s="1186"/>
      <c r="GU464" s="1186"/>
      <c r="GV464" s="1186"/>
      <c r="GW464" s="1186"/>
      <c r="GX464" s="1186"/>
      <c r="GY464" s="1218"/>
      <c r="GZ464" s="364">
        <f t="shared" si="365"/>
        <v>0</v>
      </c>
      <c r="HA464" s="365">
        <f t="shared" si="379"/>
        <v>0</v>
      </c>
      <c r="HB464" s="366">
        <f t="shared" si="352"/>
        <v>0</v>
      </c>
      <c r="HC464" s="366">
        <v>16</v>
      </c>
      <c r="HD464" s="365">
        <v>24</v>
      </c>
      <c r="HE464" s="365">
        <v>1924</v>
      </c>
      <c r="HF464" s="54"/>
      <c r="HG464" s="708"/>
      <c r="HH464" s="708">
        <v>3.34</v>
      </c>
      <c r="HI464" s="709">
        <f t="shared" si="377"/>
        <v>0</v>
      </c>
      <c r="HJ464" s="710">
        <v>24.75</v>
      </c>
      <c r="HK464" s="710">
        <v>16.32</v>
      </c>
      <c r="HL464" s="738">
        <f t="shared" si="353"/>
        <v>0.270712306729824</v>
      </c>
      <c r="HM464" s="739"/>
      <c r="HN464" s="739"/>
      <c r="HO464" s="739">
        <v>16.32</v>
      </c>
      <c r="HP464" s="740">
        <f t="shared" si="378"/>
        <v>979.2</v>
      </c>
      <c r="HQ464" s="738">
        <f t="shared" si="368"/>
        <v>0.270712306729824</v>
      </c>
      <c r="HR464" s="741"/>
      <c r="HS464" s="742">
        <v>44927</v>
      </c>
      <c r="HT464" s="739">
        <f ca="1" t="shared" si="354"/>
        <v>5</v>
      </c>
      <c r="HU464" s="739">
        <f ca="1" t="shared" si="355"/>
        <v>150</v>
      </c>
      <c r="HV464" s="739">
        <v>60</v>
      </c>
      <c r="HW464" s="739">
        <f t="shared" si="359"/>
        <v>0</v>
      </c>
      <c r="HX464" s="761">
        <f t="shared" si="369"/>
        <v>0</v>
      </c>
      <c r="HY464" s="739">
        <f ca="1" t="shared" si="370"/>
        <v>0</v>
      </c>
      <c r="HZ464" s="739">
        <f t="shared" si="363"/>
        <v>60</v>
      </c>
      <c r="IA464" s="739"/>
      <c r="IB464" s="739">
        <f ca="1" t="shared" si="374"/>
        <v>0</v>
      </c>
      <c r="IC464" s="769">
        <f ca="1" t="shared" si="375"/>
        <v>0</v>
      </c>
      <c r="ID464" s="769" t="e">
        <f ca="1" t="shared" si="376"/>
        <v>#DIV/0!</v>
      </c>
      <c r="IE464" s="739"/>
      <c r="IF464" s="739"/>
      <c r="IG464" s="739"/>
      <c r="IH464" s="739"/>
      <c r="II464" s="739"/>
      <c r="IJ464" s="739"/>
      <c r="IK464" s="739"/>
      <c r="IL464" s="743"/>
      <c r="IM464" s="743"/>
      <c r="IN464" s="743"/>
      <c r="IO464" s="743"/>
      <c r="IP464" s="743"/>
      <c r="IQ464" s="739"/>
      <c r="IR464" s="739"/>
      <c r="IS464" s="739"/>
      <c r="IT464" s="739"/>
      <c r="IU464" s="739"/>
      <c r="IV464" s="739"/>
      <c r="IW464" s="739"/>
      <c r="IX464" s="739"/>
      <c r="IY464" s="739"/>
      <c r="IZ464" s="739"/>
      <c r="JA464" s="739"/>
      <c r="JB464" s="743">
        <v>0</v>
      </c>
      <c r="JC464" s="743">
        <v>0</v>
      </c>
      <c r="JD464" s="743">
        <v>0</v>
      </c>
      <c r="JE464" s="743">
        <v>0</v>
      </c>
      <c r="JF464" s="743">
        <v>8</v>
      </c>
      <c r="JG464" s="739">
        <v>8</v>
      </c>
      <c r="JH464" s="739">
        <v>0</v>
      </c>
      <c r="JI464" s="739">
        <v>0</v>
      </c>
      <c r="JJ464" s="739">
        <v>0</v>
      </c>
      <c r="JK464" s="739">
        <v>0</v>
      </c>
      <c r="JL464" s="739">
        <v>0</v>
      </c>
      <c r="JM464" s="739">
        <v>0</v>
      </c>
      <c r="JN464" s="28">
        <f t="shared" si="356"/>
        <v>16</v>
      </c>
      <c r="JO464" s="28">
        <f t="shared" si="357"/>
        <v>0</v>
      </c>
      <c r="JP464" s="28"/>
      <c r="JQ464" s="28"/>
      <c r="JR464" s="28"/>
      <c r="JS464" s="28"/>
      <c r="JT464" s="28"/>
      <c r="JU464" s="28"/>
      <c r="JV464" s="28"/>
      <c r="JW464" s="28"/>
      <c r="JX464" s="28"/>
      <c r="JY464" s="28"/>
      <c r="JZ464" s="28"/>
      <c r="KA464" s="28"/>
      <c r="KB464" s="28"/>
      <c r="KC464" s="28"/>
      <c r="KD464" s="28"/>
      <c r="KE464" s="824"/>
    </row>
    <row r="465" s="786" customFormat="1" hidden="1" customHeight="1" spans="1:291">
      <c r="A465" s="847" t="s">
        <v>2306</v>
      </c>
      <c r="B465" s="343"/>
      <c r="C465" s="95" t="s">
        <v>1612</v>
      </c>
      <c r="D465" s="95" t="s">
        <v>2419</v>
      </c>
      <c r="E465" s="411"/>
      <c r="F465" s="1235" t="s">
        <v>2420</v>
      </c>
      <c r="G465" s="112" t="s">
        <v>1041</v>
      </c>
      <c r="H465" s="1060" t="s">
        <v>1042</v>
      </c>
      <c r="I465" s="99">
        <f t="shared" si="361"/>
        <v>0</v>
      </c>
      <c r="J465" s="1129">
        <v>0</v>
      </c>
      <c r="K465" s="1130">
        <f t="shared" si="372"/>
        <v>0</v>
      </c>
      <c r="L465" s="1131">
        <f t="shared" si="373"/>
        <v>0</v>
      </c>
      <c r="M465" s="1132"/>
      <c r="N465" s="1133"/>
      <c r="O465" s="1139"/>
      <c r="P465" s="1138">
        <f t="shared" si="367"/>
        <v>0</v>
      </c>
      <c r="Q465" s="1154">
        <f t="shared" si="358"/>
        <v>0</v>
      </c>
      <c r="R465" s="1156"/>
      <c r="S465" s="1156"/>
      <c r="T465" s="1156"/>
      <c r="U465" s="1156"/>
      <c r="V465" s="1156"/>
      <c r="W465" s="1156"/>
      <c r="X465" s="1156"/>
      <c r="Y465" s="1156"/>
      <c r="Z465" s="1156"/>
      <c r="AA465" s="1156"/>
      <c r="AB465" s="1167"/>
      <c r="AC465" s="1156"/>
      <c r="AD465" s="1156"/>
      <c r="AE465" s="1156"/>
      <c r="AF465" s="1156"/>
      <c r="AG465" s="1156"/>
      <c r="AH465" s="1156"/>
      <c r="AI465" s="1156"/>
      <c r="AJ465" s="1156"/>
      <c r="AK465" s="1156"/>
      <c r="AL465" s="1156"/>
      <c r="AM465" s="1156"/>
      <c r="AN465" s="1156"/>
      <c r="AO465" s="1156"/>
      <c r="AP465" s="1156"/>
      <c r="AQ465" s="1156"/>
      <c r="AR465" s="1156"/>
      <c r="AS465" s="1179"/>
      <c r="AT465" s="1177"/>
      <c r="AU465" s="1178"/>
      <c r="AV465" s="1178"/>
      <c r="AW465" s="1178"/>
      <c r="AX465" s="1178"/>
      <c r="AY465" s="1178"/>
      <c r="AZ465" s="1178"/>
      <c r="BA465" s="1178"/>
      <c r="BB465" s="1178"/>
      <c r="BC465" s="1178"/>
      <c r="BD465" s="1178"/>
      <c r="BE465" s="1178"/>
      <c r="BF465" s="1178"/>
      <c r="BG465" s="1178"/>
      <c r="BH465" s="1178"/>
      <c r="BI465" s="1178"/>
      <c r="BJ465" s="1178"/>
      <c r="BK465" s="1186"/>
      <c r="BL465" s="1187"/>
      <c r="BM465" s="1187"/>
      <c r="BN465" s="1187"/>
      <c r="BO465" s="1187"/>
      <c r="BP465" s="1187"/>
      <c r="BQ465" s="1187"/>
      <c r="BR465" s="1187"/>
      <c r="BS465" s="1187"/>
      <c r="BT465" s="1187"/>
      <c r="BU465" s="1187"/>
      <c r="BV465" s="1191"/>
      <c r="BW465" s="1186"/>
      <c r="BX465" s="1186"/>
      <c r="BY465" s="1186"/>
      <c r="BZ465" s="1186"/>
      <c r="CA465" s="1186"/>
      <c r="CB465" s="1186"/>
      <c r="CC465" s="1186"/>
      <c r="CD465" s="1186"/>
      <c r="CE465" s="1186"/>
      <c r="CF465" s="1186"/>
      <c r="CG465" s="1186"/>
      <c r="CH465" s="1186"/>
      <c r="CI465" s="1186"/>
      <c r="CJ465" s="1186"/>
      <c r="CK465" s="1186"/>
      <c r="CL465" s="1186"/>
      <c r="CM465" s="1186"/>
      <c r="CN465" s="1186"/>
      <c r="CO465" s="1186"/>
      <c r="CP465" s="1186"/>
      <c r="CQ465" s="1186"/>
      <c r="CR465" s="1186"/>
      <c r="CS465" s="1186"/>
      <c r="CT465" s="1186"/>
      <c r="CU465" s="1186"/>
      <c r="CV465" s="1186"/>
      <c r="CW465" s="1186"/>
      <c r="CX465" s="1186"/>
      <c r="CY465" s="1186"/>
      <c r="CZ465" s="1186"/>
      <c r="DA465" s="1186"/>
      <c r="DB465" s="1186"/>
      <c r="DC465" s="1186"/>
      <c r="DD465" s="1186"/>
      <c r="DE465" s="1186"/>
      <c r="DF465" s="1186"/>
      <c r="DG465" s="1186"/>
      <c r="DH465" s="1186"/>
      <c r="DI465" s="1186"/>
      <c r="DJ465" s="1186"/>
      <c r="DK465" s="1186"/>
      <c r="DL465" s="1186"/>
      <c r="DM465" s="1186"/>
      <c r="DN465" s="1186"/>
      <c r="DO465" s="1186"/>
      <c r="DP465" s="1186"/>
      <c r="DQ465" s="1186"/>
      <c r="DR465" s="1186"/>
      <c r="DS465" s="1186"/>
      <c r="DT465" s="1186"/>
      <c r="DU465" s="1186"/>
      <c r="DV465" s="1186"/>
      <c r="DW465" s="1186"/>
      <c r="DX465" s="1186"/>
      <c r="DY465" s="1186"/>
      <c r="DZ465" s="1186"/>
      <c r="EA465" s="1186"/>
      <c r="EB465" s="1186"/>
      <c r="EC465" s="1186"/>
      <c r="ED465" s="1186"/>
      <c r="EE465" s="1186"/>
      <c r="EF465" s="1186"/>
      <c r="EG465" s="1186"/>
      <c r="EH465" s="1186"/>
      <c r="EI465" s="1186"/>
      <c r="EJ465" s="1186"/>
      <c r="EK465" s="1197"/>
      <c r="EL465" s="1198"/>
      <c r="EM465" s="1186"/>
      <c r="EN465" s="1186"/>
      <c r="EO465" s="1186"/>
      <c r="EP465" s="1186"/>
      <c r="EQ465" s="1186"/>
      <c r="ER465" s="1186"/>
      <c r="ES465" s="1186"/>
      <c r="ET465" s="1186"/>
      <c r="EU465" s="1186"/>
      <c r="EV465" s="1186"/>
      <c r="EW465" s="1186"/>
      <c r="EX465" s="1186"/>
      <c r="EY465" s="1186"/>
      <c r="EZ465" s="1186"/>
      <c r="FA465" s="1186"/>
      <c r="FB465" s="1186"/>
      <c r="FC465" s="1209"/>
      <c r="FD465" s="1186"/>
      <c r="FE465" s="1186"/>
      <c r="FF465" s="1186"/>
      <c r="FG465" s="1186"/>
      <c r="FH465" s="1186"/>
      <c r="FI465" s="1186"/>
      <c r="FJ465" s="1186"/>
      <c r="FK465" s="1186"/>
      <c r="FL465" s="1209"/>
      <c r="FM465" s="1186"/>
      <c r="FN465" s="1186"/>
      <c r="FO465" s="1186"/>
      <c r="FP465" s="1186"/>
      <c r="FQ465" s="1186"/>
      <c r="FR465" s="1186"/>
      <c r="FS465" s="1186"/>
      <c r="FT465" s="1186"/>
      <c r="FU465" s="1186"/>
      <c r="FV465" s="1186"/>
      <c r="FW465" s="1186"/>
      <c r="FX465" s="1186"/>
      <c r="FY465" s="1186"/>
      <c r="FZ465" s="1186"/>
      <c r="GA465" s="1186"/>
      <c r="GB465" s="1186"/>
      <c r="GC465" s="1186"/>
      <c r="GD465" s="1186"/>
      <c r="GE465" s="1186"/>
      <c r="GF465" s="1186"/>
      <c r="GG465" s="1186"/>
      <c r="GH465" s="1186"/>
      <c r="GI465" s="1186"/>
      <c r="GJ465" s="1186"/>
      <c r="GK465" s="1186"/>
      <c r="GL465" s="1186"/>
      <c r="GM465" s="1186"/>
      <c r="GN465" s="1186"/>
      <c r="GO465" s="1186"/>
      <c r="GP465" s="1186"/>
      <c r="GQ465" s="1186"/>
      <c r="GR465" s="1186"/>
      <c r="GS465" s="1186"/>
      <c r="GT465" s="1186"/>
      <c r="GU465" s="1186"/>
      <c r="GV465" s="1186"/>
      <c r="GW465" s="1186"/>
      <c r="GX465" s="1186"/>
      <c r="GY465" s="1218"/>
      <c r="GZ465" s="364">
        <f t="shared" si="365"/>
        <v>0</v>
      </c>
      <c r="HA465" s="365">
        <f t="shared" si="379"/>
        <v>0</v>
      </c>
      <c r="HB465" s="366">
        <f t="shared" si="352"/>
        <v>0</v>
      </c>
      <c r="HC465" s="366">
        <v>0</v>
      </c>
      <c r="HD465" s="365">
        <v>0</v>
      </c>
      <c r="HE465" s="365">
        <v>720</v>
      </c>
      <c r="HF465" s="54"/>
      <c r="HG465" s="708"/>
      <c r="HH465" s="708">
        <v>0.89</v>
      </c>
      <c r="HI465" s="709">
        <f t="shared" si="377"/>
        <v>0</v>
      </c>
      <c r="HJ465" s="710"/>
      <c r="HK465" s="710">
        <v>4.61</v>
      </c>
      <c r="HL465" s="738">
        <f t="shared" si="353"/>
        <v>0.226899211806138</v>
      </c>
      <c r="HM465" s="739"/>
      <c r="HN465" s="739"/>
      <c r="HO465" s="739">
        <v>4.61</v>
      </c>
      <c r="HP465" s="740">
        <f t="shared" si="378"/>
        <v>0</v>
      </c>
      <c r="HQ465" s="738">
        <f t="shared" si="368"/>
        <v>0.226899211806138</v>
      </c>
      <c r="HR465" s="741"/>
      <c r="HS465" s="742">
        <v>44927</v>
      </c>
      <c r="HT465" s="739">
        <f ca="1" t="shared" si="354"/>
        <v>5</v>
      </c>
      <c r="HU465" s="739">
        <f ca="1" t="shared" si="355"/>
        <v>150</v>
      </c>
      <c r="HV465" s="739">
        <v>0</v>
      </c>
      <c r="HW465" s="739">
        <f t="shared" si="359"/>
        <v>0</v>
      </c>
      <c r="HX465" s="761" t="e">
        <f t="shared" si="369"/>
        <v>#DIV/0!</v>
      </c>
      <c r="HY465" s="739" t="e">
        <f ca="1" t="shared" si="370"/>
        <v>#DIV/0!</v>
      </c>
      <c r="HZ465" s="739">
        <f t="shared" si="363"/>
        <v>0</v>
      </c>
      <c r="IA465" s="739"/>
      <c r="IB465" s="739">
        <f ca="1" t="shared" si="374"/>
        <v>0</v>
      </c>
      <c r="IC465" s="769">
        <f ca="1" t="shared" si="375"/>
        <v>0</v>
      </c>
      <c r="ID465" s="769" t="e">
        <f ca="1" t="shared" si="376"/>
        <v>#DIV/0!</v>
      </c>
      <c r="IE465" s="739"/>
      <c r="IF465" s="739"/>
      <c r="IG465" s="739"/>
      <c r="IH465" s="739"/>
      <c r="II465" s="739"/>
      <c r="IJ465" s="739"/>
      <c r="IK465" s="739"/>
      <c r="IL465" s="743"/>
      <c r="IM465" s="743"/>
      <c r="IN465" s="743"/>
      <c r="IO465" s="743"/>
      <c r="IP465" s="743"/>
      <c r="IQ465" s="739"/>
      <c r="IR465" s="739"/>
      <c r="IS465" s="739"/>
      <c r="IT465" s="739"/>
      <c r="IU465" s="739"/>
      <c r="IV465" s="739"/>
      <c r="IW465" s="739"/>
      <c r="IX465" s="739"/>
      <c r="IY465" s="739"/>
      <c r="IZ465" s="739"/>
      <c r="JA465" s="739"/>
      <c r="JB465" s="743">
        <v>0</v>
      </c>
      <c r="JC465" s="743">
        <v>0</v>
      </c>
      <c r="JD465" s="743">
        <v>0</v>
      </c>
      <c r="JE465" s="743">
        <v>0</v>
      </c>
      <c r="JF465" s="743">
        <v>0</v>
      </c>
      <c r="JG465" s="739">
        <v>0</v>
      </c>
      <c r="JH465" s="739">
        <v>0</v>
      </c>
      <c r="JI465" s="739">
        <v>0</v>
      </c>
      <c r="JJ465" s="739">
        <v>0</v>
      </c>
      <c r="JK465" s="739">
        <v>0</v>
      </c>
      <c r="JL465" s="739">
        <v>0</v>
      </c>
      <c r="JM465" s="739">
        <v>0</v>
      </c>
      <c r="JN465" s="28">
        <f t="shared" si="356"/>
        <v>0</v>
      </c>
      <c r="JO465" s="28">
        <f t="shared" si="357"/>
        <v>0</v>
      </c>
      <c r="JP465" s="28"/>
      <c r="JQ465" s="28"/>
      <c r="JR465" s="28"/>
      <c r="JS465" s="28"/>
      <c r="JT465" s="28"/>
      <c r="JU465" s="28"/>
      <c r="JV465" s="28"/>
      <c r="JW465" s="28"/>
      <c r="JX465" s="28"/>
      <c r="JY465" s="28"/>
      <c r="JZ465" s="28"/>
      <c r="KA465" s="28"/>
      <c r="KB465" s="28"/>
      <c r="KC465" s="28"/>
      <c r="KD465" s="28"/>
      <c r="KE465" s="824"/>
    </row>
    <row r="466" s="786" customFormat="1" hidden="1" customHeight="1" spans="1:291">
      <c r="A466" s="847" t="s">
        <v>2306</v>
      </c>
      <c r="B466" s="343"/>
      <c r="C466" s="95" t="s">
        <v>1612</v>
      </c>
      <c r="D466" s="95" t="s">
        <v>2419</v>
      </c>
      <c r="E466" s="411"/>
      <c r="F466" s="1235" t="s">
        <v>2421</v>
      </c>
      <c r="G466" s="112" t="s">
        <v>1044</v>
      </c>
      <c r="H466" s="1060" t="s">
        <v>1045</v>
      </c>
      <c r="I466" s="99">
        <f t="shared" si="361"/>
        <v>0</v>
      </c>
      <c r="J466" s="1129">
        <v>92</v>
      </c>
      <c r="K466" s="1130">
        <f t="shared" si="372"/>
        <v>92</v>
      </c>
      <c r="L466" s="1131">
        <f t="shared" si="373"/>
        <v>92</v>
      </c>
      <c r="M466" s="1132"/>
      <c r="N466" s="1133"/>
      <c r="O466" s="1139"/>
      <c r="P466" s="1138">
        <f t="shared" si="367"/>
        <v>0</v>
      </c>
      <c r="Q466" s="1154">
        <f t="shared" si="358"/>
        <v>0</v>
      </c>
      <c r="R466" s="1156"/>
      <c r="S466" s="1156"/>
      <c r="T466" s="1156"/>
      <c r="U466" s="1156"/>
      <c r="V466" s="1156"/>
      <c r="W466" s="1156"/>
      <c r="X466" s="1156"/>
      <c r="Y466" s="1156"/>
      <c r="Z466" s="1156"/>
      <c r="AA466" s="1156"/>
      <c r="AB466" s="1167"/>
      <c r="AC466" s="1156"/>
      <c r="AD466" s="1156"/>
      <c r="AE466" s="1156"/>
      <c r="AF466" s="1156"/>
      <c r="AG466" s="1156"/>
      <c r="AH466" s="1156"/>
      <c r="AI466" s="1156"/>
      <c r="AJ466" s="1156"/>
      <c r="AK466" s="1156"/>
      <c r="AL466" s="1156"/>
      <c r="AM466" s="1156"/>
      <c r="AN466" s="1156"/>
      <c r="AO466" s="1156"/>
      <c r="AP466" s="1156"/>
      <c r="AQ466" s="1156"/>
      <c r="AR466" s="1156"/>
      <c r="AS466" s="1179"/>
      <c r="AT466" s="1177"/>
      <c r="AU466" s="1178"/>
      <c r="AV466" s="1178"/>
      <c r="AW466" s="1178"/>
      <c r="AX466" s="1178"/>
      <c r="AY466" s="1178"/>
      <c r="AZ466" s="1178"/>
      <c r="BA466" s="1178"/>
      <c r="BB466" s="1178"/>
      <c r="BC466" s="1178"/>
      <c r="BD466" s="1178"/>
      <c r="BE466" s="1178"/>
      <c r="BF466" s="1178"/>
      <c r="BG466" s="1178"/>
      <c r="BH466" s="1178"/>
      <c r="BI466" s="1178"/>
      <c r="BJ466" s="1178"/>
      <c r="BK466" s="1186"/>
      <c r="BL466" s="1187">
        <v>-92</v>
      </c>
      <c r="BM466" s="1187"/>
      <c r="BN466" s="1187"/>
      <c r="BO466" s="1187"/>
      <c r="BP466" s="1187"/>
      <c r="BQ466" s="1187"/>
      <c r="BR466" s="1187"/>
      <c r="BS466" s="1187"/>
      <c r="BT466" s="1187"/>
      <c r="BU466" s="1187"/>
      <c r="BV466" s="1191"/>
      <c r="BW466" s="1186"/>
      <c r="BX466" s="1186"/>
      <c r="BY466" s="1186"/>
      <c r="BZ466" s="1186"/>
      <c r="CA466" s="1186"/>
      <c r="CB466" s="1186"/>
      <c r="CC466" s="1186"/>
      <c r="CD466" s="1186"/>
      <c r="CE466" s="1186"/>
      <c r="CF466" s="1186"/>
      <c r="CG466" s="1186"/>
      <c r="CH466" s="1186"/>
      <c r="CI466" s="1186"/>
      <c r="CJ466" s="1186"/>
      <c r="CK466" s="1186"/>
      <c r="CL466" s="1186"/>
      <c r="CM466" s="1186"/>
      <c r="CN466" s="1186"/>
      <c r="CO466" s="1186"/>
      <c r="CP466" s="1186"/>
      <c r="CQ466" s="1186"/>
      <c r="CR466" s="1186"/>
      <c r="CS466" s="1186"/>
      <c r="CT466" s="1186"/>
      <c r="CU466" s="1186"/>
      <c r="CV466" s="1186"/>
      <c r="CW466" s="1186"/>
      <c r="CX466" s="1186"/>
      <c r="CY466" s="1186"/>
      <c r="CZ466" s="1186"/>
      <c r="DA466" s="1186"/>
      <c r="DB466" s="1186"/>
      <c r="DC466" s="1186"/>
      <c r="DD466" s="1186"/>
      <c r="DE466" s="1186"/>
      <c r="DF466" s="1186"/>
      <c r="DG466" s="1186"/>
      <c r="DH466" s="1186"/>
      <c r="DI466" s="1186"/>
      <c r="DJ466" s="1186"/>
      <c r="DK466" s="1186"/>
      <c r="DL466" s="1186"/>
      <c r="DM466" s="1186"/>
      <c r="DN466" s="1186"/>
      <c r="DO466" s="1186"/>
      <c r="DP466" s="1186"/>
      <c r="DQ466" s="1186"/>
      <c r="DR466" s="1186"/>
      <c r="DS466" s="1186"/>
      <c r="DT466" s="1186"/>
      <c r="DU466" s="1186"/>
      <c r="DV466" s="1186"/>
      <c r="DW466" s="1186"/>
      <c r="DX466" s="1186"/>
      <c r="DY466" s="1186"/>
      <c r="DZ466" s="1186"/>
      <c r="EA466" s="1186"/>
      <c r="EB466" s="1186"/>
      <c r="EC466" s="1186"/>
      <c r="ED466" s="1186"/>
      <c r="EE466" s="1186"/>
      <c r="EF466" s="1186"/>
      <c r="EG466" s="1186"/>
      <c r="EH466" s="1186"/>
      <c r="EI466" s="1186"/>
      <c r="EJ466" s="1186"/>
      <c r="EK466" s="1197"/>
      <c r="EL466" s="1198"/>
      <c r="EM466" s="1186"/>
      <c r="EN466" s="1186"/>
      <c r="EO466" s="1186"/>
      <c r="EP466" s="1186"/>
      <c r="EQ466" s="1186"/>
      <c r="ER466" s="1186"/>
      <c r="ES466" s="1186"/>
      <c r="ET466" s="1186"/>
      <c r="EU466" s="1186"/>
      <c r="EV466" s="1186"/>
      <c r="EW466" s="1186"/>
      <c r="EX466" s="1186"/>
      <c r="EY466" s="1186"/>
      <c r="EZ466" s="1186"/>
      <c r="FA466" s="1186"/>
      <c r="FB466" s="1186"/>
      <c r="FC466" s="1209"/>
      <c r="FD466" s="1186"/>
      <c r="FE466" s="1186"/>
      <c r="FF466" s="1186"/>
      <c r="FG466" s="1186"/>
      <c r="FH466" s="1186"/>
      <c r="FI466" s="1186"/>
      <c r="FJ466" s="1186"/>
      <c r="FK466" s="1186"/>
      <c r="FL466" s="1209"/>
      <c r="FM466" s="1186"/>
      <c r="FN466" s="1186"/>
      <c r="FO466" s="1186"/>
      <c r="FP466" s="1186"/>
      <c r="FQ466" s="1186"/>
      <c r="FR466" s="1186"/>
      <c r="FS466" s="1186"/>
      <c r="FT466" s="1186"/>
      <c r="FU466" s="1186"/>
      <c r="FV466" s="1186"/>
      <c r="FW466" s="1186"/>
      <c r="FX466" s="1186"/>
      <c r="FY466" s="1186"/>
      <c r="FZ466" s="1186"/>
      <c r="GA466" s="1186"/>
      <c r="GB466" s="1186"/>
      <c r="GC466" s="1186"/>
      <c r="GD466" s="1186"/>
      <c r="GE466" s="1186"/>
      <c r="GF466" s="1186"/>
      <c r="GG466" s="1186"/>
      <c r="GH466" s="1186"/>
      <c r="GI466" s="1186"/>
      <c r="GJ466" s="1186"/>
      <c r="GK466" s="1186"/>
      <c r="GL466" s="1186"/>
      <c r="GM466" s="1186"/>
      <c r="GN466" s="1186"/>
      <c r="GO466" s="1186"/>
      <c r="GP466" s="1186"/>
      <c r="GQ466" s="1186"/>
      <c r="GR466" s="1186"/>
      <c r="GS466" s="1186"/>
      <c r="GT466" s="1186"/>
      <c r="GU466" s="1186"/>
      <c r="GV466" s="1186"/>
      <c r="GW466" s="1186"/>
      <c r="GX466" s="1186"/>
      <c r="GY466" s="1218"/>
      <c r="GZ466" s="364">
        <f t="shared" si="365"/>
        <v>0</v>
      </c>
      <c r="HA466" s="365">
        <f t="shared" si="379"/>
        <v>0</v>
      </c>
      <c r="HB466" s="366">
        <f t="shared" si="352"/>
        <v>0</v>
      </c>
      <c r="HC466" s="366">
        <v>0</v>
      </c>
      <c r="HD466" s="365">
        <v>912</v>
      </c>
      <c r="HE466" s="365">
        <v>2212</v>
      </c>
      <c r="HF466" s="54"/>
      <c r="HG466" s="708"/>
      <c r="HH466" s="708">
        <v>0.89</v>
      </c>
      <c r="HI466" s="709">
        <f t="shared" si="377"/>
        <v>0</v>
      </c>
      <c r="HJ466" s="710"/>
      <c r="HK466" s="710">
        <v>4.28</v>
      </c>
      <c r="HL466" s="738">
        <f t="shared" si="353"/>
        <v>0.282240482978367</v>
      </c>
      <c r="HM466" s="739"/>
      <c r="HN466" s="739"/>
      <c r="HO466" s="739">
        <v>4.28</v>
      </c>
      <c r="HP466" s="740">
        <f t="shared" si="378"/>
        <v>393.76</v>
      </c>
      <c r="HQ466" s="738">
        <f t="shared" si="368"/>
        <v>0.282240482978367</v>
      </c>
      <c r="HR466" s="741"/>
      <c r="HS466" s="742">
        <v>44927</v>
      </c>
      <c r="HT466" s="739">
        <f ca="1" t="shared" si="354"/>
        <v>5</v>
      </c>
      <c r="HU466" s="739">
        <f ca="1" t="shared" si="355"/>
        <v>150</v>
      </c>
      <c r="HV466" s="739">
        <v>92</v>
      </c>
      <c r="HW466" s="739">
        <f t="shared" si="359"/>
        <v>0</v>
      </c>
      <c r="HX466" s="761">
        <f t="shared" si="369"/>
        <v>0</v>
      </c>
      <c r="HY466" s="739">
        <f ca="1" t="shared" si="370"/>
        <v>0</v>
      </c>
      <c r="HZ466" s="739">
        <f t="shared" si="363"/>
        <v>92</v>
      </c>
      <c r="IA466" s="739"/>
      <c r="IB466" s="739">
        <f ca="1" t="shared" si="374"/>
        <v>0</v>
      </c>
      <c r="IC466" s="769">
        <f ca="1" t="shared" si="375"/>
        <v>0</v>
      </c>
      <c r="ID466" s="769" t="e">
        <f ca="1" t="shared" si="376"/>
        <v>#DIV/0!</v>
      </c>
      <c r="IE466" s="739"/>
      <c r="IF466" s="739"/>
      <c r="IG466" s="739"/>
      <c r="IH466" s="739"/>
      <c r="II466" s="739"/>
      <c r="IJ466" s="739"/>
      <c r="IK466" s="739"/>
      <c r="IL466" s="743"/>
      <c r="IM466" s="743"/>
      <c r="IN466" s="743"/>
      <c r="IO466" s="743"/>
      <c r="IP466" s="743"/>
      <c r="IQ466" s="739"/>
      <c r="IR466" s="739"/>
      <c r="IS466" s="739"/>
      <c r="IT466" s="739"/>
      <c r="IU466" s="739"/>
      <c r="IV466" s="739"/>
      <c r="IW466" s="739"/>
      <c r="IX466" s="739"/>
      <c r="IY466" s="739"/>
      <c r="IZ466" s="739"/>
      <c r="JA466" s="739"/>
      <c r="JB466" s="743">
        <v>0</v>
      </c>
      <c r="JC466" s="743">
        <v>0</v>
      </c>
      <c r="JD466" s="743">
        <v>0</v>
      </c>
      <c r="JE466" s="743">
        <v>0</v>
      </c>
      <c r="JF466" s="743">
        <v>0</v>
      </c>
      <c r="JG466" s="739">
        <v>0</v>
      </c>
      <c r="JH466" s="739">
        <v>0</v>
      </c>
      <c r="JI466" s="739">
        <v>0</v>
      </c>
      <c r="JJ466" s="739">
        <v>0</v>
      </c>
      <c r="JK466" s="739">
        <v>0</v>
      </c>
      <c r="JL466" s="739">
        <v>0</v>
      </c>
      <c r="JM466" s="739">
        <v>0</v>
      </c>
      <c r="JN466" s="28">
        <f t="shared" si="356"/>
        <v>0</v>
      </c>
      <c r="JO466" s="28">
        <f t="shared" si="357"/>
        <v>0</v>
      </c>
      <c r="JP466" s="28"/>
      <c r="JQ466" s="28"/>
      <c r="JR466" s="28"/>
      <c r="JS466" s="28"/>
      <c r="JT466" s="28"/>
      <c r="JU466" s="28"/>
      <c r="JV466" s="28"/>
      <c r="JW466" s="28"/>
      <c r="JX466" s="28"/>
      <c r="JY466" s="28"/>
      <c r="JZ466" s="28"/>
      <c r="KA466" s="28"/>
      <c r="KB466" s="28"/>
      <c r="KC466" s="28"/>
      <c r="KD466" s="28"/>
      <c r="KE466" s="824"/>
    </row>
    <row r="467" s="786" customFormat="1" hidden="1" customHeight="1" spans="1:291">
      <c r="A467" s="847" t="s">
        <v>2306</v>
      </c>
      <c r="B467" s="343"/>
      <c r="C467" s="95" t="s">
        <v>1612</v>
      </c>
      <c r="D467" s="95" t="s">
        <v>2419</v>
      </c>
      <c r="E467" s="411"/>
      <c r="F467" s="1235" t="s">
        <v>2422</v>
      </c>
      <c r="G467" s="112" t="s">
        <v>1044</v>
      </c>
      <c r="H467" s="1060" t="s">
        <v>1047</v>
      </c>
      <c r="I467" s="99">
        <f t="shared" si="361"/>
        <v>0</v>
      </c>
      <c r="J467" s="1129">
        <v>40</v>
      </c>
      <c r="K467" s="1130">
        <f t="shared" si="372"/>
        <v>40</v>
      </c>
      <c r="L467" s="1131">
        <f t="shared" si="373"/>
        <v>40</v>
      </c>
      <c r="M467" s="1132"/>
      <c r="N467" s="1133"/>
      <c r="O467" s="1139"/>
      <c r="P467" s="1138">
        <f t="shared" si="367"/>
        <v>0</v>
      </c>
      <c r="Q467" s="1154">
        <f t="shared" si="358"/>
        <v>0</v>
      </c>
      <c r="R467" s="1156"/>
      <c r="S467" s="1156"/>
      <c r="T467" s="1156"/>
      <c r="U467" s="1156"/>
      <c r="V467" s="1156"/>
      <c r="W467" s="1156"/>
      <c r="X467" s="1156"/>
      <c r="Y467" s="1156"/>
      <c r="Z467" s="1156"/>
      <c r="AA467" s="1156"/>
      <c r="AB467" s="1167"/>
      <c r="AC467" s="1156"/>
      <c r="AD467" s="1156"/>
      <c r="AE467" s="1156"/>
      <c r="AF467" s="1156"/>
      <c r="AG467" s="1156"/>
      <c r="AH467" s="1156"/>
      <c r="AI467" s="1156"/>
      <c r="AJ467" s="1156"/>
      <c r="AK467" s="1156"/>
      <c r="AL467" s="1156"/>
      <c r="AM467" s="1156"/>
      <c r="AN467" s="1156"/>
      <c r="AO467" s="1156"/>
      <c r="AP467" s="1156"/>
      <c r="AQ467" s="1156"/>
      <c r="AR467" s="1156"/>
      <c r="AS467" s="1179"/>
      <c r="AT467" s="1177"/>
      <c r="AU467" s="1178"/>
      <c r="AV467" s="1178"/>
      <c r="AW467" s="1178"/>
      <c r="AX467" s="1178"/>
      <c r="AY467" s="1178"/>
      <c r="AZ467" s="1178"/>
      <c r="BA467" s="1178"/>
      <c r="BB467" s="1178"/>
      <c r="BC467" s="1178"/>
      <c r="BD467" s="1178"/>
      <c r="BE467" s="1178"/>
      <c r="BF467" s="1178"/>
      <c r="BG467" s="1178"/>
      <c r="BH467" s="1178"/>
      <c r="BI467" s="1178"/>
      <c r="BJ467" s="1178"/>
      <c r="BK467" s="1186"/>
      <c r="BL467" s="1187">
        <v>-40</v>
      </c>
      <c r="BM467" s="1187"/>
      <c r="BN467" s="1187"/>
      <c r="BO467" s="1187"/>
      <c r="BP467" s="1187"/>
      <c r="BQ467" s="1187"/>
      <c r="BR467" s="1187"/>
      <c r="BS467" s="1187"/>
      <c r="BT467" s="1187"/>
      <c r="BU467" s="1187"/>
      <c r="BV467" s="1191"/>
      <c r="BW467" s="1186"/>
      <c r="BX467" s="1186"/>
      <c r="BY467" s="1186"/>
      <c r="BZ467" s="1186"/>
      <c r="CA467" s="1186"/>
      <c r="CB467" s="1186"/>
      <c r="CC467" s="1186"/>
      <c r="CD467" s="1186"/>
      <c r="CE467" s="1186"/>
      <c r="CF467" s="1186"/>
      <c r="CG467" s="1186"/>
      <c r="CH467" s="1186"/>
      <c r="CI467" s="1186"/>
      <c r="CJ467" s="1186"/>
      <c r="CK467" s="1186"/>
      <c r="CL467" s="1186"/>
      <c r="CM467" s="1186"/>
      <c r="CN467" s="1186"/>
      <c r="CO467" s="1186"/>
      <c r="CP467" s="1186"/>
      <c r="CQ467" s="1186"/>
      <c r="CR467" s="1186"/>
      <c r="CS467" s="1186"/>
      <c r="CT467" s="1186"/>
      <c r="CU467" s="1186"/>
      <c r="CV467" s="1186"/>
      <c r="CW467" s="1186"/>
      <c r="CX467" s="1186"/>
      <c r="CY467" s="1186"/>
      <c r="CZ467" s="1186"/>
      <c r="DA467" s="1186"/>
      <c r="DB467" s="1186"/>
      <c r="DC467" s="1186"/>
      <c r="DD467" s="1186"/>
      <c r="DE467" s="1186"/>
      <c r="DF467" s="1186"/>
      <c r="DG467" s="1186"/>
      <c r="DH467" s="1186"/>
      <c r="DI467" s="1186"/>
      <c r="DJ467" s="1186"/>
      <c r="DK467" s="1186"/>
      <c r="DL467" s="1186"/>
      <c r="DM467" s="1186"/>
      <c r="DN467" s="1186"/>
      <c r="DO467" s="1186"/>
      <c r="DP467" s="1186"/>
      <c r="DQ467" s="1186"/>
      <c r="DR467" s="1186"/>
      <c r="DS467" s="1186"/>
      <c r="DT467" s="1186"/>
      <c r="DU467" s="1186"/>
      <c r="DV467" s="1186"/>
      <c r="DW467" s="1186"/>
      <c r="DX467" s="1186"/>
      <c r="DY467" s="1186"/>
      <c r="DZ467" s="1186"/>
      <c r="EA467" s="1186"/>
      <c r="EB467" s="1186"/>
      <c r="EC467" s="1186"/>
      <c r="ED467" s="1186"/>
      <c r="EE467" s="1186"/>
      <c r="EF467" s="1186"/>
      <c r="EG467" s="1186"/>
      <c r="EH467" s="1186"/>
      <c r="EI467" s="1186"/>
      <c r="EJ467" s="1186"/>
      <c r="EK467" s="1197"/>
      <c r="EL467" s="1198"/>
      <c r="EM467" s="1186"/>
      <c r="EN467" s="1186"/>
      <c r="EO467" s="1186"/>
      <c r="EP467" s="1186"/>
      <c r="EQ467" s="1186"/>
      <c r="ER467" s="1186"/>
      <c r="ES467" s="1186"/>
      <c r="ET467" s="1186"/>
      <c r="EU467" s="1186"/>
      <c r="EV467" s="1186"/>
      <c r="EW467" s="1186"/>
      <c r="EX467" s="1186"/>
      <c r="EY467" s="1186"/>
      <c r="EZ467" s="1186"/>
      <c r="FA467" s="1186"/>
      <c r="FB467" s="1186"/>
      <c r="FC467" s="1209"/>
      <c r="FD467" s="1186"/>
      <c r="FE467" s="1186"/>
      <c r="FF467" s="1186"/>
      <c r="FG467" s="1186"/>
      <c r="FH467" s="1186"/>
      <c r="FI467" s="1186"/>
      <c r="FJ467" s="1186"/>
      <c r="FK467" s="1186"/>
      <c r="FL467" s="1209"/>
      <c r="FM467" s="1186"/>
      <c r="FN467" s="1186"/>
      <c r="FO467" s="1186"/>
      <c r="FP467" s="1186"/>
      <c r="FQ467" s="1186"/>
      <c r="FR467" s="1186"/>
      <c r="FS467" s="1186"/>
      <c r="FT467" s="1186"/>
      <c r="FU467" s="1186"/>
      <c r="FV467" s="1186"/>
      <c r="FW467" s="1186"/>
      <c r="FX467" s="1186"/>
      <c r="FY467" s="1186"/>
      <c r="FZ467" s="1186"/>
      <c r="GA467" s="1186"/>
      <c r="GB467" s="1186"/>
      <c r="GC467" s="1186"/>
      <c r="GD467" s="1186"/>
      <c r="GE467" s="1186"/>
      <c r="GF467" s="1186"/>
      <c r="GG467" s="1186"/>
      <c r="GH467" s="1186"/>
      <c r="GI467" s="1186"/>
      <c r="GJ467" s="1186"/>
      <c r="GK467" s="1186"/>
      <c r="GL467" s="1186"/>
      <c r="GM467" s="1186"/>
      <c r="GN467" s="1186"/>
      <c r="GO467" s="1186"/>
      <c r="GP467" s="1186"/>
      <c r="GQ467" s="1186"/>
      <c r="GR467" s="1186"/>
      <c r="GS467" s="1186"/>
      <c r="GT467" s="1186"/>
      <c r="GU467" s="1186"/>
      <c r="GV467" s="1186"/>
      <c r="GW467" s="1186"/>
      <c r="GX467" s="1186"/>
      <c r="GY467" s="1218"/>
      <c r="GZ467" s="364">
        <f t="shared" si="365"/>
        <v>0</v>
      </c>
      <c r="HA467" s="365">
        <f t="shared" si="379"/>
        <v>0</v>
      </c>
      <c r="HB467" s="366">
        <f t="shared" si="352"/>
        <v>0</v>
      </c>
      <c r="HC467" s="366">
        <v>0</v>
      </c>
      <c r="HD467" s="365">
        <v>912</v>
      </c>
      <c r="HE467" s="365">
        <v>1752</v>
      </c>
      <c r="HF467" s="54"/>
      <c r="HG467" s="708"/>
      <c r="HH467" s="708">
        <v>0.89</v>
      </c>
      <c r="HI467" s="709">
        <f t="shared" si="377"/>
        <v>0</v>
      </c>
      <c r="HJ467" s="710"/>
      <c r="HK467" s="710">
        <v>4.18</v>
      </c>
      <c r="HL467" s="738">
        <f t="shared" si="353"/>
        <v>0.299010565151769</v>
      </c>
      <c r="HM467" s="739"/>
      <c r="HN467" s="739"/>
      <c r="HO467" s="739">
        <v>4.18</v>
      </c>
      <c r="HP467" s="740">
        <f t="shared" si="378"/>
        <v>167.2</v>
      </c>
      <c r="HQ467" s="738">
        <f t="shared" si="368"/>
        <v>0.299010565151769</v>
      </c>
      <c r="HR467" s="741"/>
      <c r="HS467" s="742">
        <v>44927</v>
      </c>
      <c r="HT467" s="739">
        <f ca="1" t="shared" si="354"/>
        <v>5</v>
      </c>
      <c r="HU467" s="739">
        <f ca="1" t="shared" si="355"/>
        <v>150</v>
      </c>
      <c r="HV467" s="739">
        <v>40</v>
      </c>
      <c r="HW467" s="739">
        <f t="shared" si="359"/>
        <v>0</v>
      </c>
      <c r="HX467" s="761">
        <f t="shared" si="369"/>
        <v>0</v>
      </c>
      <c r="HY467" s="739">
        <f ca="1" t="shared" si="370"/>
        <v>0</v>
      </c>
      <c r="HZ467" s="739">
        <f t="shared" si="363"/>
        <v>40</v>
      </c>
      <c r="IA467" s="739"/>
      <c r="IB467" s="739">
        <f ca="1" t="shared" si="374"/>
        <v>0</v>
      </c>
      <c r="IC467" s="769">
        <f ca="1" t="shared" si="375"/>
        <v>0</v>
      </c>
      <c r="ID467" s="769" t="e">
        <f ca="1" t="shared" si="376"/>
        <v>#DIV/0!</v>
      </c>
      <c r="IE467" s="739"/>
      <c r="IF467" s="739"/>
      <c r="IG467" s="739"/>
      <c r="IH467" s="739"/>
      <c r="II467" s="739"/>
      <c r="IJ467" s="739"/>
      <c r="IK467" s="739"/>
      <c r="IL467" s="743"/>
      <c r="IM467" s="743"/>
      <c r="IN467" s="743"/>
      <c r="IO467" s="743"/>
      <c r="IP467" s="743"/>
      <c r="IQ467" s="739"/>
      <c r="IR467" s="739"/>
      <c r="IS467" s="739"/>
      <c r="IT467" s="739"/>
      <c r="IU467" s="739"/>
      <c r="IV467" s="739"/>
      <c r="IW467" s="739"/>
      <c r="IX467" s="739"/>
      <c r="IY467" s="739"/>
      <c r="IZ467" s="739"/>
      <c r="JA467" s="739"/>
      <c r="JB467" s="743">
        <v>0</v>
      </c>
      <c r="JC467" s="743">
        <v>0</v>
      </c>
      <c r="JD467" s="743">
        <v>0</v>
      </c>
      <c r="JE467" s="743">
        <v>0</v>
      </c>
      <c r="JF467" s="743">
        <v>0</v>
      </c>
      <c r="JG467" s="739">
        <v>0</v>
      </c>
      <c r="JH467" s="739">
        <v>0</v>
      </c>
      <c r="JI467" s="739">
        <v>0</v>
      </c>
      <c r="JJ467" s="739">
        <v>0</v>
      </c>
      <c r="JK467" s="739">
        <v>0</v>
      </c>
      <c r="JL467" s="739">
        <v>0</v>
      </c>
      <c r="JM467" s="739">
        <v>0</v>
      </c>
      <c r="JN467" s="28">
        <f t="shared" si="356"/>
        <v>0</v>
      </c>
      <c r="JO467" s="28">
        <f t="shared" si="357"/>
        <v>0</v>
      </c>
      <c r="JP467" s="28"/>
      <c r="JQ467" s="28"/>
      <c r="JR467" s="28"/>
      <c r="JS467" s="28"/>
      <c r="JT467" s="28"/>
      <c r="JU467" s="28"/>
      <c r="JV467" s="28"/>
      <c r="JW467" s="28"/>
      <c r="JX467" s="28"/>
      <c r="JY467" s="28"/>
      <c r="JZ467" s="28"/>
      <c r="KA467" s="28"/>
      <c r="KB467" s="28"/>
      <c r="KC467" s="28"/>
      <c r="KD467" s="28"/>
      <c r="KE467" s="824"/>
    </row>
    <row r="468" s="786" customFormat="1" hidden="1" customHeight="1" spans="1:291">
      <c r="A468" s="847" t="s">
        <v>2306</v>
      </c>
      <c r="B468" s="343"/>
      <c r="C468" s="95" t="s">
        <v>1612</v>
      </c>
      <c r="D468" s="95" t="s">
        <v>2419</v>
      </c>
      <c r="E468" s="411"/>
      <c r="F468" s="1235" t="s">
        <v>2423</v>
      </c>
      <c r="G468" s="112" t="s">
        <v>1049</v>
      </c>
      <c r="H468" s="1060" t="s">
        <v>1050</v>
      </c>
      <c r="I468" s="99">
        <f t="shared" si="361"/>
        <v>0</v>
      </c>
      <c r="J468" s="1129">
        <v>292</v>
      </c>
      <c r="K468" s="1130">
        <f t="shared" si="372"/>
        <v>292</v>
      </c>
      <c r="L468" s="1131">
        <f t="shared" si="373"/>
        <v>292</v>
      </c>
      <c r="M468" s="1132"/>
      <c r="N468" s="1133"/>
      <c r="O468" s="1139"/>
      <c r="P468" s="1138">
        <f t="shared" si="367"/>
        <v>0</v>
      </c>
      <c r="Q468" s="1154">
        <f t="shared" si="358"/>
        <v>0</v>
      </c>
      <c r="R468" s="1156"/>
      <c r="S468" s="1156"/>
      <c r="T468" s="1156"/>
      <c r="U468" s="1156"/>
      <c r="V468" s="1156"/>
      <c r="W468" s="1156"/>
      <c r="X468" s="1156"/>
      <c r="Y468" s="1156"/>
      <c r="Z468" s="1156"/>
      <c r="AA468" s="1156"/>
      <c r="AB468" s="1167"/>
      <c r="AC468" s="1156"/>
      <c r="AD468" s="1156"/>
      <c r="AE468" s="1156"/>
      <c r="AF468" s="1156"/>
      <c r="AG468" s="1156"/>
      <c r="AH468" s="1156"/>
      <c r="AI468" s="1156"/>
      <c r="AJ468" s="1156"/>
      <c r="AK468" s="1156"/>
      <c r="AL468" s="1156"/>
      <c r="AM468" s="1156"/>
      <c r="AN468" s="1156"/>
      <c r="AO468" s="1156"/>
      <c r="AP468" s="1156"/>
      <c r="AQ468" s="1156"/>
      <c r="AR468" s="1156"/>
      <c r="AS468" s="1179"/>
      <c r="AT468" s="1177"/>
      <c r="AU468" s="1178"/>
      <c r="AV468" s="1178"/>
      <c r="AW468" s="1178"/>
      <c r="AX468" s="1178"/>
      <c r="AY468" s="1178"/>
      <c r="AZ468" s="1178"/>
      <c r="BA468" s="1178"/>
      <c r="BB468" s="1178"/>
      <c r="BC468" s="1178"/>
      <c r="BD468" s="1178"/>
      <c r="BE468" s="1178"/>
      <c r="BF468" s="1178"/>
      <c r="BG468" s="1178"/>
      <c r="BH468" s="1178"/>
      <c r="BI468" s="1178"/>
      <c r="BJ468" s="1178"/>
      <c r="BK468" s="1186"/>
      <c r="BL468" s="1187">
        <v>-292</v>
      </c>
      <c r="BM468" s="1187"/>
      <c r="BN468" s="1187"/>
      <c r="BO468" s="1187"/>
      <c r="BP468" s="1187"/>
      <c r="BQ468" s="1187"/>
      <c r="BR468" s="1187"/>
      <c r="BS468" s="1187"/>
      <c r="BT468" s="1187"/>
      <c r="BU468" s="1187"/>
      <c r="BV468" s="1191"/>
      <c r="BW468" s="1186"/>
      <c r="BX468" s="1186"/>
      <c r="BY468" s="1186"/>
      <c r="BZ468" s="1186"/>
      <c r="CA468" s="1186"/>
      <c r="CB468" s="1186"/>
      <c r="CC468" s="1186"/>
      <c r="CD468" s="1186"/>
      <c r="CE468" s="1186"/>
      <c r="CF468" s="1186"/>
      <c r="CG468" s="1186"/>
      <c r="CH468" s="1186"/>
      <c r="CI468" s="1186"/>
      <c r="CJ468" s="1186"/>
      <c r="CK468" s="1186"/>
      <c r="CL468" s="1186"/>
      <c r="CM468" s="1186"/>
      <c r="CN468" s="1186"/>
      <c r="CO468" s="1186"/>
      <c r="CP468" s="1186"/>
      <c r="CQ468" s="1186"/>
      <c r="CR468" s="1186"/>
      <c r="CS468" s="1186"/>
      <c r="CT468" s="1186"/>
      <c r="CU468" s="1186"/>
      <c r="CV468" s="1186"/>
      <c r="CW468" s="1186"/>
      <c r="CX468" s="1186"/>
      <c r="CY468" s="1186"/>
      <c r="CZ468" s="1186"/>
      <c r="DA468" s="1186"/>
      <c r="DB468" s="1186"/>
      <c r="DC468" s="1186"/>
      <c r="DD468" s="1186"/>
      <c r="DE468" s="1186"/>
      <c r="DF468" s="1186"/>
      <c r="DG468" s="1186"/>
      <c r="DH468" s="1186"/>
      <c r="DI468" s="1186"/>
      <c r="DJ468" s="1186"/>
      <c r="DK468" s="1186"/>
      <c r="DL468" s="1186"/>
      <c r="DM468" s="1186"/>
      <c r="DN468" s="1186"/>
      <c r="DO468" s="1186"/>
      <c r="DP468" s="1186"/>
      <c r="DQ468" s="1186"/>
      <c r="DR468" s="1186"/>
      <c r="DS468" s="1186"/>
      <c r="DT468" s="1186"/>
      <c r="DU468" s="1186"/>
      <c r="DV468" s="1186"/>
      <c r="DW468" s="1186"/>
      <c r="DX468" s="1186"/>
      <c r="DY468" s="1186"/>
      <c r="DZ468" s="1186"/>
      <c r="EA468" s="1186"/>
      <c r="EB468" s="1186"/>
      <c r="EC468" s="1186"/>
      <c r="ED468" s="1186"/>
      <c r="EE468" s="1186"/>
      <c r="EF468" s="1186"/>
      <c r="EG468" s="1186"/>
      <c r="EH468" s="1186"/>
      <c r="EI468" s="1186"/>
      <c r="EJ468" s="1186"/>
      <c r="EK468" s="1197"/>
      <c r="EL468" s="1198"/>
      <c r="EM468" s="1186"/>
      <c r="EN468" s="1186"/>
      <c r="EO468" s="1186"/>
      <c r="EP468" s="1186"/>
      <c r="EQ468" s="1186"/>
      <c r="ER468" s="1186"/>
      <c r="ES468" s="1186"/>
      <c r="ET468" s="1186"/>
      <c r="EU468" s="1186"/>
      <c r="EV468" s="1186"/>
      <c r="EW468" s="1186"/>
      <c r="EX468" s="1186"/>
      <c r="EY468" s="1186"/>
      <c r="EZ468" s="1186"/>
      <c r="FA468" s="1186"/>
      <c r="FB468" s="1186"/>
      <c r="FC468" s="1209"/>
      <c r="FD468" s="1186"/>
      <c r="FE468" s="1186"/>
      <c r="FF468" s="1186"/>
      <c r="FG468" s="1186"/>
      <c r="FH468" s="1186"/>
      <c r="FI468" s="1186"/>
      <c r="FJ468" s="1186"/>
      <c r="FK468" s="1186"/>
      <c r="FL468" s="1209"/>
      <c r="FM468" s="1186"/>
      <c r="FN468" s="1186"/>
      <c r="FO468" s="1186"/>
      <c r="FP468" s="1186"/>
      <c r="FQ468" s="1186"/>
      <c r="FR468" s="1186"/>
      <c r="FS468" s="1186"/>
      <c r="FT468" s="1186"/>
      <c r="FU468" s="1186"/>
      <c r="FV468" s="1186"/>
      <c r="FW468" s="1186"/>
      <c r="FX468" s="1186"/>
      <c r="FY468" s="1186"/>
      <c r="FZ468" s="1186"/>
      <c r="GA468" s="1186"/>
      <c r="GB468" s="1186"/>
      <c r="GC468" s="1186"/>
      <c r="GD468" s="1186"/>
      <c r="GE468" s="1186"/>
      <c r="GF468" s="1186"/>
      <c r="GG468" s="1186"/>
      <c r="GH468" s="1186"/>
      <c r="GI468" s="1186"/>
      <c r="GJ468" s="1186"/>
      <c r="GK468" s="1186"/>
      <c r="GL468" s="1186"/>
      <c r="GM468" s="1186"/>
      <c r="GN468" s="1186"/>
      <c r="GO468" s="1186"/>
      <c r="GP468" s="1186"/>
      <c r="GQ468" s="1186"/>
      <c r="GR468" s="1186"/>
      <c r="GS468" s="1186"/>
      <c r="GT468" s="1186"/>
      <c r="GU468" s="1186"/>
      <c r="GV468" s="1186"/>
      <c r="GW468" s="1186"/>
      <c r="GX468" s="1186"/>
      <c r="GY468" s="1218"/>
      <c r="GZ468" s="364">
        <f t="shared" si="365"/>
        <v>0</v>
      </c>
      <c r="HA468" s="365">
        <f t="shared" si="379"/>
        <v>0</v>
      </c>
      <c r="HB468" s="366">
        <f t="shared" si="352"/>
        <v>0</v>
      </c>
      <c r="HC468" s="366">
        <v>408</v>
      </c>
      <c r="HD468" s="365">
        <v>0</v>
      </c>
      <c r="HE468" s="365">
        <v>2400</v>
      </c>
      <c r="HF468" s="54"/>
      <c r="HG468" s="708"/>
      <c r="HH468" s="708">
        <v>1.09</v>
      </c>
      <c r="HI468" s="709">
        <f t="shared" si="377"/>
        <v>0</v>
      </c>
      <c r="HJ468" s="710"/>
      <c r="HK468" s="710">
        <v>4.92</v>
      </c>
      <c r="HL468" s="738">
        <f t="shared" si="353"/>
        <v>0.326304258523894</v>
      </c>
      <c r="HM468" s="739"/>
      <c r="HN468" s="739"/>
      <c r="HO468" s="739">
        <v>4.92</v>
      </c>
      <c r="HP468" s="740">
        <f t="shared" si="378"/>
        <v>1436.64</v>
      </c>
      <c r="HQ468" s="738">
        <f t="shared" si="368"/>
        <v>0.326304258523894</v>
      </c>
      <c r="HR468" s="741"/>
      <c r="HS468" s="742">
        <v>44927</v>
      </c>
      <c r="HT468" s="739">
        <f ca="1" t="shared" si="354"/>
        <v>5</v>
      </c>
      <c r="HU468" s="739">
        <f ca="1" t="shared" si="355"/>
        <v>150</v>
      </c>
      <c r="HV468" s="739">
        <v>292</v>
      </c>
      <c r="HW468" s="739">
        <f t="shared" si="359"/>
        <v>0</v>
      </c>
      <c r="HX468" s="761">
        <f t="shared" si="369"/>
        <v>0</v>
      </c>
      <c r="HY468" s="739">
        <f ca="1" t="shared" si="370"/>
        <v>0</v>
      </c>
      <c r="HZ468" s="739">
        <f t="shared" si="363"/>
        <v>292</v>
      </c>
      <c r="IA468" s="739"/>
      <c r="IB468" s="739">
        <f ca="1" t="shared" si="374"/>
        <v>0</v>
      </c>
      <c r="IC468" s="769">
        <f ca="1" t="shared" si="375"/>
        <v>0</v>
      </c>
      <c r="ID468" s="769" t="e">
        <f ca="1" t="shared" si="376"/>
        <v>#DIV/0!</v>
      </c>
      <c r="IE468" s="739"/>
      <c r="IF468" s="739"/>
      <c r="IG468" s="739"/>
      <c r="IH468" s="739"/>
      <c r="II468" s="739"/>
      <c r="IJ468" s="739"/>
      <c r="IK468" s="739"/>
      <c r="IL468" s="743"/>
      <c r="IM468" s="743"/>
      <c r="IN468" s="743"/>
      <c r="IO468" s="743"/>
      <c r="IP468" s="743"/>
      <c r="IQ468" s="739"/>
      <c r="IR468" s="739"/>
      <c r="IS468" s="739"/>
      <c r="IT468" s="739"/>
      <c r="IU468" s="739"/>
      <c r="IV468" s="739"/>
      <c r="IW468" s="739"/>
      <c r="IX468" s="739"/>
      <c r="IY468" s="739"/>
      <c r="IZ468" s="739"/>
      <c r="JA468" s="739"/>
      <c r="JB468" s="743">
        <v>0</v>
      </c>
      <c r="JC468" s="743">
        <v>0</v>
      </c>
      <c r="JD468" s="743">
        <v>0</v>
      </c>
      <c r="JE468" s="743">
        <v>408</v>
      </c>
      <c r="JF468" s="743">
        <v>0</v>
      </c>
      <c r="JG468" s="739">
        <v>0</v>
      </c>
      <c r="JH468" s="739">
        <v>0</v>
      </c>
      <c r="JI468" s="739">
        <v>0</v>
      </c>
      <c r="JJ468" s="739">
        <v>0</v>
      </c>
      <c r="JK468" s="739">
        <v>0</v>
      </c>
      <c r="JL468" s="739">
        <v>0</v>
      </c>
      <c r="JM468" s="739">
        <v>0</v>
      </c>
      <c r="JN468" s="28">
        <f t="shared" si="356"/>
        <v>408</v>
      </c>
      <c r="JO468" s="28">
        <f t="shared" si="357"/>
        <v>0</v>
      </c>
      <c r="JP468" s="28"/>
      <c r="JQ468" s="28"/>
      <c r="JR468" s="28"/>
      <c r="JS468" s="28"/>
      <c r="JT468" s="28"/>
      <c r="JU468" s="28"/>
      <c r="JV468" s="28"/>
      <c r="JW468" s="28"/>
      <c r="JX468" s="28"/>
      <c r="JY468" s="28"/>
      <c r="JZ468" s="28"/>
      <c r="KA468" s="28"/>
      <c r="KB468" s="28"/>
      <c r="KC468" s="28"/>
      <c r="KD468" s="28"/>
      <c r="KE468" s="824"/>
    </row>
    <row r="469" s="786" customFormat="1" hidden="1" customHeight="1" spans="1:291">
      <c r="A469" s="847" t="s">
        <v>2306</v>
      </c>
      <c r="B469" s="343"/>
      <c r="C469" s="95" t="s">
        <v>1612</v>
      </c>
      <c r="D469" s="95" t="s">
        <v>2419</v>
      </c>
      <c r="E469" s="411"/>
      <c r="F469" s="1235" t="s">
        <v>2424</v>
      </c>
      <c r="G469" s="112" t="s">
        <v>1052</v>
      </c>
      <c r="H469" s="1060" t="s">
        <v>1053</v>
      </c>
      <c r="I469" s="99">
        <f t="shared" si="361"/>
        <v>0</v>
      </c>
      <c r="J469" s="1129">
        <v>430</v>
      </c>
      <c r="K469" s="1130">
        <f t="shared" si="372"/>
        <v>430</v>
      </c>
      <c r="L469" s="1131">
        <f t="shared" si="373"/>
        <v>430</v>
      </c>
      <c r="M469" s="1132"/>
      <c r="N469" s="1133"/>
      <c r="O469" s="1139"/>
      <c r="P469" s="1138">
        <f t="shared" si="367"/>
        <v>0</v>
      </c>
      <c r="Q469" s="1154">
        <f t="shared" si="358"/>
        <v>0</v>
      </c>
      <c r="R469" s="1156"/>
      <c r="S469" s="1156"/>
      <c r="T469" s="1156"/>
      <c r="U469" s="1156"/>
      <c r="V469" s="1156"/>
      <c r="W469" s="1156"/>
      <c r="X469" s="1156"/>
      <c r="Y469" s="1156"/>
      <c r="Z469" s="1156"/>
      <c r="AA469" s="1156"/>
      <c r="AB469" s="1167"/>
      <c r="AC469" s="1156"/>
      <c r="AD469" s="1156"/>
      <c r="AE469" s="1156"/>
      <c r="AF469" s="1156"/>
      <c r="AG469" s="1156"/>
      <c r="AH469" s="1156"/>
      <c r="AI469" s="1156"/>
      <c r="AJ469" s="1156"/>
      <c r="AK469" s="1156"/>
      <c r="AL469" s="1156"/>
      <c r="AM469" s="1156"/>
      <c r="AN469" s="1156"/>
      <c r="AO469" s="1156"/>
      <c r="AP469" s="1156"/>
      <c r="AQ469" s="1156"/>
      <c r="AR469" s="1156"/>
      <c r="AS469" s="1179"/>
      <c r="AT469" s="1177"/>
      <c r="AU469" s="1178"/>
      <c r="AV469" s="1178"/>
      <c r="AW469" s="1178"/>
      <c r="AX469" s="1178"/>
      <c r="AY469" s="1178"/>
      <c r="AZ469" s="1178"/>
      <c r="BA469" s="1178"/>
      <c r="BB469" s="1178"/>
      <c r="BC469" s="1178"/>
      <c r="BD469" s="1178"/>
      <c r="BE469" s="1178"/>
      <c r="BF469" s="1178"/>
      <c r="BG469" s="1178"/>
      <c r="BH469" s="1178"/>
      <c r="BI469" s="1178"/>
      <c r="BJ469" s="1178"/>
      <c r="BK469" s="1186"/>
      <c r="BL469" s="1187">
        <v>-430</v>
      </c>
      <c r="BM469" s="1187"/>
      <c r="BN469" s="1187"/>
      <c r="BO469" s="1187"/>
      <c r="BP469" s="1187"/>
      <c r="BQ469" s="1187"/>
      <c r="BR469" s="1187"/>
      <c r="BS469" s="1187"/>
      <c r="BT469" s="1187"/>
      <c r="BU469" s="1187"/>
      <c r="BV469" s="1191"/>
      <c r="BW469" s="1186"/>
      <c r="BX469" s="1186"/>
      <c r="BY469" s="1186"/>
      <c r="BZ469" s="1186"/>
      <c r="CA469" s="1186"/>
      <c r="CB469" s="1186"/>
      <c r="CC469" s="1186"/>
      <c r="CD469" s="1186"/>
      <c r="CE469" s="1186"/>
      <c r="CF469" s="1186"/>
      <c r="CG469" s="1186"/>
      <c r="CH469" s="1186"/>
      <c r="CI469" s="1186"/>
      <c r="CJ469" s="1186"/>
      <c r="CK469" s="1186"/>
      <c r="CL469" s="1186"/>
      <c r="CM469" s="1186"/>
      <c r="CN469" s="1186"/>
      <c r="CO469" s="1186"/>
      <c r="CP469" s="1186"/>
      <c r="CQ469" s="1186"/>
      <c r="CR469" s="1186"/>
      <c r="CS469" s="1186"/>
      <c r="CT469" s="1186"/>
      <c r="CU469" s="1186"/>
      <c r="CV469" s="1186"/>
      <c r="CW469" s="1186"/>
      <c r="CX469" s="1186"/>
      <c r="CY469" s="1186"/>
      <c r="CZ469" s="1186"/>
      <c r="DA469" s="1186"/>
      <c r="DB469" s="1186"/>
      <c r="DC469" s="1186"/>
      <c r="DD469" s="1186"/>
      <c r="DE469" s="1186"/>
      <c r="DF469" s="1186"/>
      <c r="DG469" s="1186"/>
      <c r="DH469" s="1186"/>
      <c r="DI469" s="1186"/>
      <c r="DJ469" s="1186"/>
      <c r="DK469" s="1186"/>
      <c r="DL469" s="1186"/>
      <c r="DM469" s="1186"/>
      <c r="DN469" s="1186"/>
      <c r="DO469" s="1186"/>
      <c r="DP469" s="1186"/>
      <c r="DQ469" s="1186"/>
      <c r="DR469" s="1186"/>
      <c r="DS469" s="1186"/>
      <c r="DT469" s="1186"/>
      <c r="DU469" s="1186"/>
      <c r="DV469" s="1186"/>
      <c r="DW469" s="1186"/>
      <c r="DX469" s="1186"/>
      <c r="DY469" s="1186"/>
      <c r="DZ469" s="1186"/>
      <c r="EA469" s="1186"/>
      <c r="EB469" s="1186"/>
      <c r="EC469" s="1186"/>
      <c r="ED469" s="1186"/>
      <c r="EE469" s="1186"/>
      <c r="EF469" s="1186"/>
      <c r="EG469" s="1186"/>
      <c r="EH469" s="1186"/>
      <c r="EI469" s="1186"/>
      <c r="EJ469" s="1186"/>
      <c r="EK469" s="1197"/>
      <c r="EL469" s="1198"/>
      <c r="EM469" s="1186"/>
      <c r="EN469" s="1186"/>
      <c r="EO469" s="1186"/>
      <c r="EP469" s="1186"/>
      <c r="EQ469" s="1186"/>
      <c r="ER469" s="1186"/>
      <c r="ES469" s="1186"/>
      <c r="ET469" s="1186"/>
      <c r="EU469" s="1186"/>
      <c r="EV469" s="1186"/>
      <c r="EW469" s="1186"/>
      <c r="EX469" s="1186"/>
      <c r="EY469" s="1186"/>
      <c r="EZ469" s="1186"/>
      <c r="FA469" s="1186"/>
      <c r="FB469" s="1186"/>
      <c r="FC469" s="1209"/>
      <c r="FD469" s="1186"/>
      <c r="FE469" s="1186"/>
      <c r="FF469" s="1186"/>
      <c r="FG469" s="1186"/>
      <c r="FH469" s="1186"/>
      <c r="FI469" s="1186"/>
      <c r="FJ469" s="1186"/>
      <c r="FK469" s="1186"/>
      <c r="FL469" s="1209"/>
      <c r="FM469" s="1186"/>
      <c r="FN469" s="1186"/>
      <c r="FO469" s="1186"/>
      <c r="FP469" s="1186"/>
      <c r="FQ469" s="1186"/>
      <c r="FR469" s="1186"/>
      <c r="FS469" s="1186"/>
      <c r="FT469" s="1186"/>
      <c r="FU469" s="1186"/>
      <c r="FV469" s="1186"/>
      <c r="FW469" s="1186"/>
      <c r="FX469" s="1186"/>
      <c r="FY469" s="1186"/>
      <c r="FZ469" s="1186"/>
      <c r="GA469" s="1186"/>
      <c r="GB469" s="1186"/>
      <c r="GC469" s="1186"/>
      <c r="GD469" s="1186"/>
      <c r="GE469" s="1186"/>
      <c r="GF469" s="1186"/>
      <c r="GG469" s="1186"/>
      <c r="GH469" s="1186"/>
      <c r="GI469" s="1186"/>
      <c r="GJ469" s="1186"/>
      <c r="GK469" s="1186"/>
      <c r="GL469" s="1186"/>
      <c r="GM469" s="1186"/>
      <c r="GN469" s="1186"/>
      <c r="GO469" s="1186"/>
      <c r="GP469" s="1186"/>
      <c r="GQ469" s="1186"/>
      <c r="GR469" s="1186"/>
      <c r="GS469" s="1186"/>
      <c r="GT469" s="1186"/>
      <c r="GU469" s="1186"/>
      <c r="GV469" s="1186"/>
      <c r="GW469" s="1186"/>
      <c r="GX469" s="1186"/>
      <c r="GY469" s="1218"/>
      <c r="GZ469" s="364">
        <f t="shared" si="365"/>
        <v>0</v>
      </c>
      <c r="HA469" s="365">
        <f t="shared" si="379"/>
        <v>0</v>
      </c>
      <c r="HB469" s="366">
        <f t="shared" si="352"/>
        <v>0</v>
      </c>
      <c r="HC469" s="366">
        <v>0</v>
      </c>
      <c r="HD469" s="365">
        <v>0</v>
      </c>
      <c r="HE469" s="365">
        <v>2272</v>
      </c>
      <c r="HF469" s="54"/>
      <c r="HG469" s="708"/>
      <c r="HH469" s="708">
        <v>0.89</v>
      </c>
      <c r="HI469" s="709">
        <f t="shared" si="377"/>
        <v>0</v>
      </c>
      <c r="HJ469" s="710"/>
      <c r="HK469" s="710">
        <v>4.18</v>
      </c>
      <c r="HL469" s="738">
        <f t="shared" si="353"/>
        <v>0.299010565151769</v>
      </c>
      <c r="HM469" s="739"/>
      <c r="HN469" s="739"/>
      <c r="HO469" s="739">
        <v>4.18</v>
      </c>
      <c r="HP469" s="740">
        <f t="shared" si="378"/>
        <v>1797.4</v>
      </c>
      <c r="HQ469" s="738">
        <f t="shared" si="368"/>
        <v>0.299010565151769</v>
      </c>
      <c r="HR469" s="741"/>
      <c r="HS469" s="742">
        <v>44927</v>
      </c>
      <c r="HT469" s="739">
        <f ca="1" t="shared" si="354"/>
        <v>5</v>
      </c>
      <c r="HU469" s="739">
        <f ca="1" t="shared" si="355"/>
        <v>150</v>
      </c>
      <c r="HV469" s="739">
        <v>430</v>
      </c>
      <c r="HW469" s="739">
        <f t="shared" si="359"/>
        <v>0</v>
      </c>
      <c r="HX469" s="761">
        <f t="shared" si="369"/>
        <v>0</v>
      </c>
      <c r="HY469" s="739">
        <f ca="1" t="shared" si="370"/>
        <v>0</v>
      </c>
      <c r="HZ469" s="739">
        <f t="shared" si="363"/>
        <v>430</v>
      </c>
      <c r="IA469" s="739"/>
      <c r="IB469" s="739">
        <f ca="1" t="shared" si="374"/>
        <v>0</v>
      </c>
      <c r="IC469" s="769">
        <f ca="1" t="shared" si="375"/>
        <v>0</v>
      </c>
      <c r="ID469" s="769" t="e">
        <f ca="1" t="shared" si="376"/>
        <v>#DIV/0!</v>
      </c>
      <c r="IE469" s="739"/>
      <c r="IF469" s="739"/>
      <c r="IG469" s="739"/>
      <c r="IH469" s="739"/>
      <c r="II469" s="739"/>
      <c r="IJ469" s="739"/>
      <c r="IK469" s="739"/>
      <c r="IL469" s="743"/>
      <c r="IM469" s="743"/>
      <c r="IN469" s="743"/>
      <c r="IO469" s="743"/>
      <c r="IP469" s="743"/>
      <c r="IQ469" s="739"/>
      <c r="IR469" s="739"/>
      <c r="IS469" s="739"/>
      <c r="IT469" s="739"/>
      <c r="IU469" s="739"/>
      <c r="IV469" s="739"/>
      <c r="IW469" s="739"/>
      <c r="IX469" s="739"/>
      <c r="IY469" s="739"/>
      <c r="IZ469" s="739"/>
      <c r="JA469" s="739"/>
      <c r="JB469" s="743">
        <v>0</v>
      </c>
      <c r="JC469" s="743">
        <v>0</v>
      </c>
      <c r="JD469" s="743">
        <v>0</v>
      </c>
      <c r="JE469" s="743">
        <v>0</v>
      </c>
      <c r="JF469" s="743">
        <v>0</v>
      </c>
      <c r="JG469" s="739">
        <v>0</v>
      </c>
      <c r="JH469" s="739">
        <v>0</v>
      </c>
      <c r="JI469" s="739">
        <v>0</v>
      </c>
      <c r="JJ469" s="739">
        <v>0</v>
      </c>
      <c r="JK469" s="739">
        <v>0</v>
      </c>
      <c r="JL469" s="739">
        <v>0</v>
      </c>
      <c r="JM469" s="739">
        <v>0</v>
      </c>
      <c r="JN469" s="28">
        <f t="shared" si="356"/>
        <v>0</v>
      </c>
      <c r="JO469" s="28">
        <f t="shared" si="357"/>
        <v>0</v>
      </c>
      <c r="JP469" s="28"/>
      <c r="JQ469" s="28"/>
      <c r="JR469" s="28"/>
      <c r="JS469" s="28"/>
      <c r="JT469" s="28"/>
      <c r="JU469" s="28"/>
      <c r="JV469" s="28"/>
      <c r="JW469" s="28"/>
      <c r="JX469" s="28"/>
      <c r="JY469" s="28"/>
      <c r="JZ469" s="28"/>
      <c r="KA469" s="28"/>
      <c r="KB469" s="28"/>
      <c r="KC469" s="28"/>
      <c r="KD469" s="28"/>
      <c r="KE469" s="824"/>
    </row>
    <row r="470" s="786" customFormat="1" hidden="1" customHeight="1" spans="1:291">
      <c r="A470" s="847" t="s">
        <v>2306</v>
      </c>
      <c r="B470" s="343"/>
      <c r="C470" s="95" t="s">
        <v>1612</v>
      </c>
      <c r="D470" s="95" t="s">
        <v>2419</v>
      </c>
      <c r="E470" s="411"/>
      <c r="F470" s="1235" t="s">
        <v>2425</v>
      </c>
      <c r="G470" s="112" t="s">
        <v>1055</v>
      </c>
      <c r="H470" s="1060" t="s">
        <v>1056</v>
      </c>
      <c r="I470" s="99">
        <f t="shared" si="361"/>
        <v>0</v>
      </c>
      <c r="J470" s="1129">
        <v>156</v>
      </c>
      <c r="K470" s="1130">
        <f t="shared" si="372"/>
        <v>156</v>
      </c>
      <c r="L470" s="1131">
        <f t="shared" si="373"/>
        <v>156</v>
      </c>
      <c r="M470" s="1132"/>
      <c r="N470" s="1133"/>
      <c r="O470" s="1139"/>
      <c r="P470" s="1138">
        <f t="shared" si="367"/>
        <v>0</v>
      </c>
      <c r="Q470" s="1154">
        <f t="shared" si="358"/>
        <v>0</v>
      </c>
      <c r="R470" s="1156"/>
      <c r="S470" s="1156"/>
      <c r="T470" s="1156"/>
      <c r="U470" s="1156"/>
      <c r="V470" s="1156"/>
      <c r="W470" s="1156"/>
      <c r="X470" s="1156"/>
      <c r="Y470" s="1156"/>
      <c r="Z470" s="1156"/>
      <c r="AA470" s="1156"/>
      <c r="AB470" s="1167"/>
      <c r="AC470" s="1156"/>
      <c r="AD470" s="1156"/>
      <c r="AE470" s="1156"/>
      <c r="AF470" s="1156"/>
      <c r="AG470" s="1156"/>
      <c r="AH470" s="1156"/>
      <c r="AI470" s="1156"/>
      <c r="AJ470" s="1156"/>
      <c r="AK470" s="1156"/>
      <c r="AL470" s="1156"/>
      <c r="AM470" s="1156"/>
      <c r="AN470" s="1156"/>
      <c r="AO470" s="1156"/>
      <c r="AP470" s="1156"/>
      <c r="AQ470" s="1156"/>
      <c r="AR470" s="1156"/>
      <c r="AS470" s="1179"/>
      <c r="AT470" s="1177"/>
      <c r="AU470" s="1178"/>
      <c r="AV470" s="1178"/>
      <c r="AW470" s="1178"/>
      <c r="AX470" s="1178"/>
      <c r="AY470" s="1178"/>
      <c r="AZ470" s="1178"/>
      <c r="BA470" s="1178"/>
      <c r="BB470" s="1178"/>
      <c r="BC470" s="1178"/>
      <c r="BD470" s="1178"/>
      <c r="BE470" s="1178"/>
      <c r="BF470" s="1178"/>
      <c r="BG470" s="1178"/>
      <c r="BH470" s="1178"/>
      <c r="BI470" s="1178"/>
      <c r="BJ470" s="1178"/>
      <c r="BK470" s="1186"/>
      <c r="BL470" s="1187">
        <v>-156</v>
      </c>
      <c r="BM470" s="1187"/>
      <c r="BN470" s="1187"/>
      <c r="BO470" s="1187"/>
      <c r="BP470" s="1187"/>
      <c r="BQ470" s="1187"/>
      <c r="BR470" s="1187"/>
      <c r="BS470" s="1187"/>
      <c r="BT470" s="1187"/>
      <c r="BU470" s="1187"/>
      <c r="BV470" s="1191"/>
      <c r="BW470" s="1186"/>
      <c r="BX470" s="1186"/>
      <c r="BY470" s="1186"/>
      <c r="BZ470" s="1186"/>
      <c r="CA470" s="1186"/>
      <c r="CB470" s="1186"/>
      <c r="CC470" s="1186"/>
      <c r="CD470" s="1186"/>
      <c r="CE470" s="1186"/>
      <c r="CF470" s="1186"/>
      <c r="CG470" s="1186"/>
      <c r="CH470" s="1186"/>
      <c r="CI470" s="1186"/>
      <c r="CJ470" s="1186"/>
      <c r="CK470" s="1186"/>
      <c r="CL470" s="1186"/>
      <c r="CM470" s="1186"/>
      <c r="CN470" s="1186"/>
      <c r="CO470" s="1186"/>
      <c r="CP470" s="1186"/>
      <c r="CQ470" s="1186"/>
      <c r="CR470" s="1186"/>
      <c r="CS470" s="1186"/>
      <c r="CT470" s="1186"/>
      <c r="CU470" s="1186"/>
      <c r="CV470" s="1186"/>
      <c r="CW470" s="1186"/>
      <c r="CX470" s="1186"/>
      <c r="CY470" s="1186"/>
      <c r="CZ470" s="1186"/>
      <c r="DA470" s="1186"/>
      <c r="DB470" s="1186"/>
      <c r="DC470" s="1186"/>
      <c r="DD470" s="1186"/>
      <c r="DE470" s="1186"/>
      <c r="DF470" s="1186"/>
      <c r="DG470" s="1186"/>
      <c r="DH470" s="1186"/>
      <c r="DI470" s="1186"/>
      <c r="DJ470" s="1186"/>
      <c r="DK470" s="1186"/>
      <c r="DL470" s="1186"/>
      <c r="DM470" s="1186"/>
      <c r="DN470" s="1186"/>
      <c r="DO470" s="1186"/>
      <c r="DP470" s="1186"/>
      <c r="DQ470" s="1186"/>
      <c r="DR470" s="1186"/>
      <c r="DS470" s="1186"/>
      <c r="DT470" s="1186"/>
      <c r="DU470" s="1186"/>
      <c r="DV470" s="1186"/>
      <c r="DW470" s="1186"/>
      <c r="DX470" s="1186"/>
      <c r="DY470" s="1186"/>
      <c r="DZ470" s="1186"/>
      <c r="EA470" s="1186"/>
      <c r="EB470" s="1186"/>
      <c r="EC470" s="1186"/>
      <c r="ED470" s="1186"/>
      <c r="EE470" s="1186"/>
      <c r="EF470" s="1186"/>
      <c r="EG470" s="1186"/>
      <c r="EH470" s="1186"/>
      <c r="EI470" s="1186"/>
      <c r="EJ470" s="1186"/>
      <c r="EK470" s="1197"/>
      <c r="EL470" s="1198"/>
      <c r="EM470" s="1186"/>
      <c r="EN470" s="1186"/>
      <c r="EO470" s="1186"/>
      <c r="EP470" s="1186"/>
      <c r="EQ470" s="1186"/>
      <c r="ER470" s="1186"/>
      <c r="ES470" s="1186"/>
      <c r="ET470" s="1186"/>
      <c r="EU470" s="1186"/>
      <c r="EV470" s="1186"/>
      <c r="EW470" s="1186"/>
      <c r="EX470" s="1186"/>
      <c r="EY470" s="1186"/>
      <c r="EZ470" s="1186"/>
      <c r="FA470" s="1186"/>
      <c r="FB470" s="1186"/>
      <c r="FC470" s="1209"/>
      <c r="FD470" s="1186"/>
      <c r="FE470" s="1186"/>
      <c r="FF470" s="1186"/>
      <c r="FG470" s="1186"/>
      <c r="FH470" s="1186"/>
      <c r="FI470" s="1186"/>
      <c r="FJ470" s="1186"/>
      <c r="FK470" s="1186"/>
      <c r="FL470" s="1209"/>
      <c r="FM470" s="1186"/>
      <c r="FN470" s="1186"/>
      <c r="FO470" s="1186"/>
      <c r="FP470" s="1186"/>
      <c r="FQ470" s="1186"/>
      <c r="FR470" s="1186"/>
      <c r="FS470" s="1186"/>
      <c r="FT470" s="1186"/>
      <c r="FU470" s="1186"/>
      <c r="FV470" s="1186"/>
      <c r="FW470" s="1186"/>
      <c r="FX470" s="1186"/>
      <c r="FY470" s="1186"/>
      <c r="FZ470" s="1186"/>
      <c r="GA470" s="1186"/>
      <c r="GB470" s="1186"/>
      <c r="GC470" s="1186"/>
      <c r="GD470" s="1186"/>
      <c r="GE470" s="1186"/>
      <c r="GF470" s="1186"/>
      <c r="GG470" s="1186"/>
      <c r="GH470" s="1186"/>
      <c r="GI470" s="1186"/>
      <c r="GJ470" s="1186"/>
      <c r="GK470" s="1186"/>
      <c r="GL470" s="1186"/>
      <c r="GM470" s="1186"/>
      <c r="GN470" s="1186"/>
      <c r="GO470" s="1186"/>
      <c r="GP470" s="1186"/>
      <c r="GQ470" s="1186"/>
      <c r="GR470" s="1186"/>
      <c r="GS470" s="1186"/>
      <c r="GT470" s="1186"/>
      <c r="GU470" s="1186"/>
      <c r="GV470" s="1186"/>
      <c r="GW470" s="1186"/>
      <c r="GX470" s="1186"/>
      <c r="GY470" s="1218"/>
      <c r="GZ470" s="364">
        <f t="shared" si="365"/>
        <v>0</v>
      </c>
      <c r="HA470" s="365">
        <f t="shared" si="379"/>
        <v>0</v>
      </c>
      <c r="HB470" s="366">
        <f t="shared" si="352"/>
        <v>0</v>
      </c>
      <c r="HC470" s="366">
        <v>204</v>
      </c>
      <c r="HD470" s="365">
        <v>1182</v>
      </c>
      <c r="HE470" s="365">
        <v>2085</v>
      </c>
      <c r="HF470" s="54"/>
      <c r="HG470" s="708"/>
      <c r="HH470" s="708">
        <v>0.89</v>
      </c>
      <c r="HI470" s="709">
        <f t="shared" si="377"/>
        <v>0</v>
      </c>
      <c r="HJ470" s="710"/>
      <c r="HK470" s="710">
        <v>4.3</v>
      </c>
      <c r="HL470" s="738">
        <f t="shared" si="353"/>
        <v>0.278886466543686</v>
      </c>
      <c r="HM470" s="739"/>
      <c r="HN470" s="739"/>
      <c r="HO470" s="739">
        <v>4.3</v>
      </c>
      <c r="HP470" s="740">
        <f t="shared" si="378"/>
        <v>670.8</v>
      </c>
      <c r="HQ470" s="738">
        <f t="shared" si="368"/>
        <v>0.278886466543686</v>
      </c>
      <c r="HR470" s="741"/>
      <c r="HS470" s="742">
        <v>44927</v>
      </c>
      <c r="HT470" s="739">
        <f ca="1" t="shared" si="354"/>
        <v>5</v>
      </c>
      <c r="HU470" s="739">
        <f ca="1" t="shared" si="355"/>
        <v>150</v>
      </c>
      <c r="HV470" s="739">
        <v>156</v>
      </c>
      <c r="HW470" s="739">
        <f t="shared" si="359"/>
        <v>0</v>
      </c>
      <c r="HX470" s="761">
        <f t="shared" si="369"/>
        <v>0</v>
      </c>
      <c r="HY470" s="739">
        <f ca="1" t="shared" si="370"/>
        <v>0</v>
      </c>
      <c r="HZ470" s="739">
        <f t="shared" si="363"/>
        <v>156</v>
      </c>
      <c r="IA470" s="739"/>
      <c r="IB470" s="739">
        <f ca="1" t="shared" si="374"/>
        <v>0</v>
      </c>
      <c r="IC470" s="769">
        <f ca="1" t="shared" si="375"/>
        <v>0</v>
      </c>
      <c r="ID470" s="769" t="e">
        <f ca="1" t="shared" si="376"/>
        <v>#DIV/0!</v>
      </c>
      <c r="IE470" s="739"/>
      <c r="IF470" s="739"/>
      <c r="IG470" s="739"/>
      <c r="IH470" s="739"/>
      <c r="II470" s="739"/>
      <c r="IJ470" s="739"/>
      <c r="IK470" s="739"/>
      <c r="IL470" s="743"/>
      <c r="IM470" s="743"/>
      <c r="IN470" s="743"/>
      <c r="IO470" s="743"/>
      <c r="IP470" s="743"/>
      <c r="IQ470" s="739"/>
      <c r="IR470" s="739"/>
      <c r="IS470" s="739"/>
      <c r="IT470" s="739"/>
      <c r="IU470" s="739"/>
      <c r="IV470" s="739"/>
      <c r="IW470" s="739"/>
      <c r="IX470" s="739"/>
      <c r="IY470" s="739"/>
      <c r="IZ470" s="739"/>
      <c r="JA470" s="739"/>
      <c r="JB470" s="743">
        <v>0</v>
      </c>
      <c r="JC470" s="743">
        <v>0</v>
      </c>
      <c r="JD470" s="743">
        <v>0</v>
      </c>
      <c r="JE470" s="743">
        <v>204</v>
      </c>
      <c r="JF470" s="743">
        <v>0</v>
      </c>
      <c r="JG470" s="739">
        <v>0</v>
      </c>
      <c r="JH470" s="739">
        <v>0</v>
      </c>
      <c r="JI470" s="739">
        <v>0</v>
      </c>
      <c r="JJ470" s="739">
        <v>0</v>
      </c>
      <c r="JK470" s="739">
        <v>0</v>
      </c>
      <c r="JL470" s="739">
        <v>0</v>
      </c>
      <c r="JM470" s="739">
        <v>0</v>
      </c>
      <c r="JN470" s="28">
        <f t="shared" si="356"/>
        <v>204</v>
      </c>
      <c r="JO470" s="28">
        <f t="shared" si="357"/>
        <v>0</v>
      </c>
      <c r="JP470" s="28"/>
      <c r="JQ470" s="28"/>
      <c r="JR470" s="28"/>
      <c r="JS470" s="28"/>
      <c r="JT470" s="28"/>
      <c r="JU470" s="28"/>
      <c r="JV470" s="28"/>
      <c r="JW470" s="28"/>
      <c r="JX470" s="28"/>
      <c r="JY470" s="28"/>
      <c r="JZ470" s="28"/>
      <c r="KA470" s="28"/>
      <c r="KB470" s="28"/>
      <c r="KC470" s="28"/>
      <c r="KD470" s="28"/>
      <c r="KE470" s="824"/>
    </row>
    <row r="471" s="786" customFormat="1" hidden="1" customHeight="1" spans="1:291">
      <c r="A471" s="847" t="s">
        <v>2306</v>
      </c>
      <c r="B471" s="343"/>
      <c r="C471" s="95" t="s">
        <v>1612</v>
      </c>
      <c r="D471" s="95" t="s">
        <v>2419</v>
      </c>
      <c r="E471" s="411"/>
      <c r="F471" s="1235" t="s">
        <v>2426</v>
      </c>
      <c r="G471" s="112" t="s">
        <v>1058</v>
      </c>
      <c r="H471" s="1060" t="s">
        <v>1059</v>
      </c>
      <c r="I471" s="99">
        <f t="shared" si="361"/>
        <v>0</v>
      </c>
      <c r="J471" s="1129">
        <v>135</v>
      </c>
      <c r="K471" s="1130">
        <f t="shared" si="372"/>
        <v>135</v>
      </c>
      <c r="L471" s="1131">
        <f t="shared" si="373"/>
        <v>135</v>
      </c>
      <c r="M471" s="1132"/>
      <c r="N471" s="1137"/>
      <c r="O471" s="1139"/>
      <c r="P471" s="1138">
        <f t="shared" si="367"/>
        <v>0</v>
      </c>
      <c r="Q471" s="1154">
        <f t="shared" si="358"/>
        <v>0</v>
      </c>
      <c r="R471" s="1156"/>
      <c r="S471" s="1156"/>
      <c r="T471" s="1156"/>
      <c r="U471" s="1156"/>
      <c r="V471" s="1156"/>
      <c r="W471" s="1156"/>
      <c r="X471" s="1156"/>
      <c r="Y471" s="1156"/>
      <c r="Z471" s="1156"/>
      <c r="AA471" s="1156"/>
      <c r="AB471" s="1167"/>
      <c r="AC471" s="1156"/>
      <c r="AD471" s="1156"/>
      <c r="AE471" s="1156"/>
      <c r="AF471" s="1156"/>
      <c r="AG471" s="1156"/>
      <c r="AH471" s="1156"/>
      <c r="AI471" s="1156"/>
      <c r="AJ471" s="1156"/>
      <c r="AK471" s="1156"/>
      <c r="AL471" s="1156"/>
      <c r="AM471" s="1156"/>
      <c r="AN471" s="1156"/>
      <c r="AO471" s="1156"/>
      <c r="AP471" s="1156"/>
      <c r="AQ471" s="1156"/>
      <c r="AR471" s="1156"/>
      <c r="AS471" s="1179"/>
      <c r="AT471" s="1177"/>
      <c r="AU471" s="1178"/>
      <c r="AV471" s="1178"/>
      <c r="AW471" s="1178"/>
      <c r="AX471" s="1178"/>
      <c r="AY471" s="1178"/>
      <c r="AZ471" s="1178"/>
      <c r="BA471" s="1178"/>
      <c r="BB471" s="1178"/>
      <c r="BC471" s="1178"/>
      <c r="BD471" s="1178"/>
      <c r="BE471" s="1178"/>
      <c r="BF471" s="1178"/>
      <c r="BG471" s="1178"/>
      <c r="BH471" s="1178"/>
      <c r="BI471" s="1178"/>
      <c r="BJ471" s="1178"/>
      <c r="BK471" s="1186"/>
      <c r="BL471" s="1187">
        <v>-135</v>
      </c>
      <c r="BM471" s="1187"/>
      <c r="BN471" s="1187"/>
      <c r="BO471" s="1187"/>
      <c r="BP471" s="1187"/>
      <c r="BQ471" s="1187"/>
      <c r="BR471" s="1187"/>
      <c r="BS471" s="1187"/>
      <c r="BT471" s="1187"/>
      <c r="BU471" s="1187"/>
      <c r="BV471" s="1191"/>
      <c r="BW471" s="1186"/>
      <c r="BX471" s="1186"/>
      <c r="BY471" s="1186"/>
      <c r="BZ471" s="1186"/>
      <c r="CA471" s="1186"/>
      <c r="CB471" s="1186"/>
      <c r="CC471" s="1186"/>
      <c r="CD471" s="1186"/>
      <c r="CE471" s="1186"/>
      <c r="CF471" s="1186"/>
      <c r="CG471" s="1186"/>
      <c r="CH471" s="1186"/>
      <c r="CI471" s="1186"/>
      <c r="CJ471" s="1186"/>
      <c r="CK471" s="1186"/>
      <c r="CL471" s="1186"/>
      <c r="CM471" s="1186"/>
      <c r="CN471" s="1186"/>
      <c r="CO471" s="1186"/>
      <c r="CP471" s="1186"/>
      <c r="CQ471" s="1186"/>
      <c r="CR471" s="1186"/>
      <c r="CS471" s="1186"/>
      <c r="CT471" s="1186"/>
      <c r="CU471" s="1186"/>
      <c r="CV471" s="1186"/>
      <c r="CW471" s="1186"/>
      <c r="CX471" s="1186"/>
      <c r="CY471" s="1186"/>
      <c r="CZ471" s="1186"/>
      <c r="DA471" s="1186"/>
      <c r="DB471" s="1186"/>
      <c r="DC471" s="1186"/>
      <c r="DD471" s="1186"/>
      <c r="DE471" s="1186"/>
      <c r="DF471" s="1186"/>
      <c r="DG471" s="1186"/>
      <c r="DH471" s="1186"/>
      <c r="DI471" s="1186"/>
      <c r="DJ471" s="1186"/>
      <c r="DK471" s="1186"/>
      <c r="DL471" s="1186"/>
      <c r="DM471" s="1186"/>
      <c r="DN471" s="1186"/>
      <c r="DO471" s="1186"/>
      <c r="DP471" s="1186"/>
      <c r="DQ471" s="1186"/>
      <c r="DR471" s="1186"/>
      <c r="DS471" s="1186"/>
      <c r="DT471" s="1186"/>
      <c r="DU471" s="1186"/>
      <c r="DV471" s="1186"/>
      <c r="DW471" s="1186"/>
      <c r="DX471" s="1186"/>
      <c r="DY471" s="1186"/>
      <c r="DZ471" s="1186"/>
      <c r="EA471" s="1186"/>
      <c r="EB471" s="1186"/>
      <c r="EC471" s="1186"/>
      <c r="ED471" s="1186"/>
      <c r="EE471" s="1186"/>
      <c r="EF471" s="1186"/>
      <c r="EG471" s="1186"/>
      <c r="EH471" s="1186"/>
      <c r="EI471" s="1186"/>
      <c r="EJ471" s="1186"/>
      <c r="EK471" s="1197"/>
      <c r="EL471" s="1198"/>
      <c r="EM471" s="1186"/>
      <c r="EN471" s="1186"/>
      <c r="EO471" s="1186"/>
      <c r="EP471" s="1186"/>
      <c r="EQ471" s="1186"/>
      <c r="ER471" s="1186"/>
      <c r="ES471" s="1186"/>
      <c r="ET471" s="1186"/>
      <c r="EU471" s="1186"/>
      <c r="EV471" s="1186"/>
      <c r="EW471" s="1186"/>
      <c r="EX471" s="1186"/>
      <c r="EY471" s="1186"/>
      <c r="EZ471" s="1186"/>
      <c r="FA471" s="1186"/>
      <c r="FB471" s="1186"/>
      <c r="FC471" s="1209"/>
      <c r="FD471" s="1186"/>
      <c r="FE471" s="1186"/>
      <c r="FF471" s="1186"/>
      <c r="FG471" s="1186"/>
      <c r="FH471" s="1186"/>
      <c r="FI471" s="1186"/>
      <c r="FJ471" s="1186"/>
      <c r="FK471" s="1186"/>
      <c r="FL471" s="1209"/>
      <c r="FM471" s="1186"/>
      <c r="FN471" s="1186"/>
      <c r="FO471" s="1186"/>
      <c r="FP471" s="1186"/>
      <c r="FQ471" s="1186"/>
      <c r="FR471" s="1186"/>
      <c r="FS471" s="1186"/>
      <c r="FT471" s="1186"/>
      <c r="FU471" s="1186"/>
      <c r="FV471" s="1186"/>
      <c r="FW471" s="1186"/>
      <c r="FX471" s="1186"/>
      <c r="FY471" s="1186"/>
      <c r="FZ471" s="1186"/>
      <c r="GA471" s="1186"/>
      <c r="GB471" s="1186"/>
      <c r="GC471" s="1186"/>
      <c r="GD471" s="1186"/>
      <c r="GE471" s="1186"/>
      <c r="GF471" s="1186"/>
      <c r="GG471" s="1186"/>
      <c r="GH471" s="1186"/>
      <c r="GI471" s="1186"/>
      <c r="GJ471" s="1186"/>
      <c r="GK471" s="1186"/>
      <c r="GL471" s="1186"/>
      <c r="GM471" s="1186"/>
      <c r="GN471" s="1186"/>
      <c r="GO471" s="1186"/>
      <c r="GP471" s="1186"/>
      <c r="GQ471" s="1186"/>
      <c r="GR471" s="1186"/>
      <c r="GS471" s="1186"/>
      <c r="GT471" s="1186"/>
      <c r="GU471" s="1186"/>
      <c r="GV471" s="1186"/>
      <c r="GW471" s="1186"/>
      <c r="GX471" s="1186"/>
      <c r="GY471" s="1218"/>
      <c r="GZ471" s="364">
        <f t="shared" si="365"/>
        <v>0</v>
      </c>
      <c r="HA471" s="365">
        <f t="shared" si="379"/>
        <v>0</v>
      </c>
      <c r="HB471" s="366">
        <f t="shared" si="352"/>
        <v>0</v>
      </c>
      <c r="HC471" s="366">
        <v>408</v>
      </c>
      <c r="HD471" s="365">
        <v>0</v>
      </c>
      <c r="HE471" s="365">
        <v>2514</v>
      </c>
      <c r="HF471" s="54"/>
      <c r="HG471" s="708"/>
      <c r="HH471" s="708">
        <v>0.89</v>
      </c>
      <c r="HI471" s="709">
        <f t="shared" si="377"/>
        <v>0</v>
      </c>
      <c r="HJ471" s="710"/>
      <c r="HK471" s="710">
        <v>4.77</v>
      </c>
      <c r="HL471" s="738">
        <f t="shared" si="353"/>
        <v>0.200067080328694</v>
      </c>
      <c r="HM471" s="739"/>
      <c r="HN471" s="739"/>
      <c r="HO471" s="739">
        <v>4.77</v>
      </c>
      <c r="HP471" s="740">
        <f t="shared" si="378"/>
        <v>643.95</v>
      </c>
      <c r="HQ471" s="738">
        <f t="shared" si="368"/>
        <v>0.200067080328694</v>
      </c>
      <c r="HR471" s="741"/>
      <c r="HS471" s="742">
        <v>44927</v>
      </c>
      <c r="HT471" s="739">
        <f ca="1" t="shared" si="354"/>
        <v>5</v>
      </c>
      <c r="HU471" s="739">
        <f ca="1" t="shared" si="355"/>
        <v>150</v>
      </c>
      <c r="HV471" s="739">
        <v>135</v>
      </c>
      <c r="HW471" s="739">
        <f t="shared" si="359"/>
        <v>0</v>
      </c>
      <c r="HX471" s="761">
        <f t="shared" si="369"/>
        <v>0</v>
      </c>
      <c r="HY471" s="739">
        <f ca="1" t="shared" si="370"/>
        <v>0</v>
      </c>
      <c r="HZ471" s="739">
        <f t="shared" si="363"/>
        <v>135</v>
      </c>
      <c r="IA471" s="739"/>
      <c r="IB471" s="739">
        <f ca="1" t="shared" si="374"/>
        <v>0</v>
      </c>
      <c r="IC471" s="769">
        <f ca="1" t="shared" si="375"/>
        <v>0</v>
      </c>
      <c r="ID471" s="769" t="e">
        <f ca="1" t="shared" si="376"/>
        <v>#DIV/0!</v>
      </c>
      <c r="IE471" s="739"/>
      <c r="IF471" s="739"/>
      <c r="IG471" s="739"/>
      <c r="IH471" s="739"/>
      <c r="II471" s="739"/>
      <c r="IJ471" s="739"/>
      <c r="IK471" s="739"/>
      <c r="IL471" s="743"/>
      <c r="IM471" s="743"/>
      <c r="IN471" s="743"/>
      <c r="IO471" s="743"/>
      <c r="IP471" s="743"/>
      <c r="IQ471" s="739"/>
      <c r="IR471" s="739"/>
      <c r="IS471" s="739"/>
      <c r="IT471" s="739"/>
      <c r="IU471" s="739"/>
      <c r="IV471" s="739"/>
      <c r="IW471" s="739"/>
      <c r="IX471" s="739"/>
      <c r="IY471" s="739"/>
      <c r="IZ471" s="739"/>
      <c r="JA471" s="739"/>
      <c r="JB471" s="743">
        <v>0</v>
      </c>
      <c r="JC471" s="743">
        <v>0</v>
      </c>
      <c r="JD471" s="743">
        <v>0</v>
      </c>
      <c r="JE471" s="743">
        <v>408</v>
      </c>
      <c r="JF471" s="743">
        <v>0</v>
      </c>
      <c r="JG471" s="739">
        <v>0</v>
      </c>
      <c r="JH471" s="739">
        <v>0</v>
      </c>
      <c r="JI471" s="739">
        <v>0</v>
      </c>
      <c r="JJ471" s="739">
        <v>0</v>
      </c>
      <c r="JK471" s="739">
        <v>0</v>
      </c>
      <c r="JL471" s="739">
        <v>0</v>
      </c>
      <c r="JM471" s="739">
        <v>0</v>
      </c>
      <c r="JN471" s="28">
        <f t="shared" si="356"/>
        <v>408</v>
      </c>
      <c r="JO471" s="28">
        <f t="shared" si="357"/>
        <v>0</v>
      </c>
      <c r="JP471" s="28"/>
      <c r="JQ471" s="28"/>
      <c r="JR471" s="28"/>
      <c r="JS471" s="28"/>
      <c r="JT471" s="28"/>
      <c r="JU471" s="28"/>
      <c r="JV471" s="28"/>
      <c r="JW471" s="28"/>
      <c r="JX471" s="28"/>
      <c r="JY471" s="28"/>
      <c r="JZ471" s="28"/>
      <c r="KA471" s="28"/>
      <c r="KB471" s="28"/>
      <c r="KC471" s="28"/>
      <c r="KD471" s="28"/>
      <c r="KE471" s="824"/>
    </row>
    <row r="472" s="786" customFormat="1" hidden="1" customHeight="1" spans="1:291">
      <c r="A472" s="847" t="s">
        <v>2306</v>
      </c>
      <c r="B472" s="343"/>
      <c r="C472" s="95" t="s">
        <v>1612</v>
      </c>
      <c r="D472" s="95" t="s">
        <v>2419</v>
      </c>
      <c r="E472" s="411"/>
      <c r="F472" s="1235" t="s">
        <v>2427</v>
      </c>
      <c r="G472" s="112" t="s">
        <v>1061</v>
      </c>
      <c r="H472" s="1060" t="s">
        <v>1062</v>
      </c>
      <c r="I472" s="99">
        <f t="shared" si="361"/>
        <v>0</v>
      </c>
      <c r="J472" s="1129">
        <v>220</v>
      </c>
      <c r="K472" s="1130">
        <f t="shared" si="372"/>
        <v>220</v>
      </c>
      <c r="L472" s="1131">
        <f t="shared" si="373"/>
        <v>220</v>
      </c>
      <c r="M472" s="1132"/>
      <c r="N472" s="1137"/>
      <c r="O472" s="1139"/>
      <c r="P472" s="1138">
        <f t="shared" si="367"/>
        <v>0</v>
      </c>
      <c r="Q472" s="1154">
        <f t="shared" si="358"/>
        <v>0</v>
      </c>
      <c r="R472" s="1156"/>
      <c r="S472" s="1156"/>
      <c r="T472" s="1156"/>
      <c r="U472" s="1156"/>
      <c r="V472" s="1156"/>
      <c r="W472" s="1156"/>
      <c r="X472" s="1156"/>
      <c r="Y472" s="1156"/>
      <c r="Z472" s="1156"/>
      <c r="AA472" s="1156"/>
      <c r="AB472" s="1167"/>
      <c r="AC472" s="1156"/>
      <c r="AD472" s="1156"/>
      <c r="AE472" s="1156"/>
      <c r="AF472" s="1156"/>
      <c r="AG472" s="1156"/>
      <c r="AH472" s="1156"/>
      <c r="AI472" s="1156"/>
      <c r="AJ472" s="1156"/>
      <c r="AK472" s="1156"/>
      <c r="AL472" s="1156"/>
      <c r="AM472" s="1156"/>
      <c r="AN472" s="1156"/>
      <c r="AO472" s="1156"/>
      <c r="AP472" s="1156"/>
      <c r="AQ472" s="1156"/>
      <c r="AR472" s="1156"/>
      <c r="AS472" s="1179"/>
      <c r="AT472" s="1177"/>
      <c r="AU472" s="1178"/>
      <c r="AV472" s="1178"/>
      <c r="AW472" s="1178"/>
      <c r="AX472" s="1178"/>
      <c r="AY472" s="1178"/>
      <c r="AZ472" s="1178"/>
      <c r="BA472" s="1178"/>
      <c r="BB472" s="1178"/>
      <c r="BC472" s="1178"/>
      <c r="BD472" s="1178"/>
      <c r="BE472" s="1178"/>
      <c r="BF472" s="1178"/>
      <c r="BG472" s="1178"/>
      <c r="BH472" s="1178"/>
      <c r="BI472" s="1178"/>
      <c r="BJ472" s="1178"/>
      <c r="BK472" s="1186"/>
      <c r="BL472" s="1187">
        <v>-220</v>
      </c>
      <c r="BM472" s="1187"/>
      <c r="BN472" s="1187"/>
      <c r="BO472" s="1187"/>
      <c r="BP472" s="1187"/>
      <c r="BQ472" s="1187"/>
      <c r="BR472" s="1187"/>
      <c r="BS472" s="1187"/>
      <c r="BT472" s="1187"/>
      <c r="BU472" s="1187"/>
      <c r="BV472" s="1191"/>
      <c r="BW472" s="1186"/>
      <c r="BX472" s="1186"/>
      <c r="BY472" s="1186"/>
      <c r="BZ472" s="1186"/>
      <c r="CA472" s="1186"/>
      <c r="CB472" s="1186"/>
      <c r="CC472" s="1186"/>
      <c r="CD472" s="1186"/>
      <c r="CE472" s="1186"/>
      <c r="CF472" s="1186"/>
      <c r="CG472" s="1186"/>
      <c r="CH472" s="1186"/>
      <c r="CI472" s="1186"/>
      <c r="CJ472" s="1186"/>
      <c r="CK472" s="1186"/>
      <c r="CL472" s="1186"/>
      <c r="CM472" s="1186"/>
      <c r="CN472" s="1186"/>
      <c r="CO472" s="1186"/>
      <c r="CP472" s="1186"/>
      <c r="CQ472" s="1186"/>
      <c r="CR472" s="1186"/>
      <c r="CS472" s="1186"/>
      <c r="CT472" s="1186"/>
      <c r="CU472" s="1186"/>
      <c r="CV472" s="1186"/>
      <c r="CW472" s="1186"/>
      <c r="CX472" s="1186"/>
      <c r="CY472" s="1186"/>
      <c r="CZ472" s="1186"/>
      <c r="DA472" s="1186"/>
      <c r="DB472" s="1186"/>
      <c r="DC472" s="1186"/>
      <c r="DD472" s="1186"/>
      <c r="DE472" s="1186"/>
      <c r="DF472" s="1186"/>
      <c r="DG472" s="1186"/>
      <c r="DH472" s="1186"/>
      <c r="DI472" s="1186"/>
      <c r="DJ472" s="1186"/>
      <c r="DK472" s="1186"/>
      <c r="DL472" s="1186"/>
      <c r="DM472" s="1186"/>
      <c r="DN472" s="1186"/>
      <c r="DO472" s="1186"/>
      <c r="DP472" s="1186"/>
      <c r="DQ472" s="1186"/>
      <c r="DR472" s="1186"/>
      <c r="DS472" s="1186"/>
      <c r="DT472" s="1186"/>
      <c r="DU472" s="1186"/>
      <c r="DV472" s="1186"/>
      <c r="DW472" s="1186"/>
      <c r="DX472" s="1186"/>
      <c r="DY472" s="1186"/>
      <c r="DZ472" s="1186"/>
      <c r="EA472" s="1186"/>
      <c r="EB472" s="1186"/>
      <c r="EC472" s="1186"/>
      <c r="ED472" s="1186"/>
      <c r="EE472" s="1186"/>
      <c r="EF472" s="1186"/>
      <c r="EG472" s="1186"/>
      <c r="EH472" s="1186"/>
      <c r="EI472" s="1186"/>
      <c r="EJ472" s="1186"/>
      <c r="EK472" s="1197"/>
      <c r="EL472" s="1198"/>
      <c r="EM472" s="1186"/>
      <c r="EN472" s="1186"/>
      <c r="EO472" s="1186"/>
      <c r="EP472" s="1186"/>
      <c r="EQ472" s="1186"/>
      <c r="ER472" s="1186"/>
      <c r="ES472" s="1186"/>
      <c r="ET472" s="1186"/>
      <c r="EU472" s="1186"/>
      <c r="EV472" s="1186"/>
      <c r="EW472" s="1186"/>
      <c r="EX472" s="1186"/>
      <c r="EY472" s="1186"/>
      <c r="EZ472" s="1186"/>
      <c r="FA472" s="1186"/>
      <c r="FB472" s="1186"/>
      <c r="FC472" s="1209"/>
      <c r="FD472" s="1186"/>
      <c r="FE472" s="1186"/>
      <c r="FF472" s="1186"/>
      <c r="FG472" s="1186"/>
      <c r="FH472" s="1186"/>
      <c r="FI472" s="1186"/>
      <c r="FJ472" s="1186"/>
      <c r="FK472" s="1186"/>
      <c r="FL472" s="1209"/>
      <c r="FM472" s="1186"/>
      <c r="FN472" s="1186"/>
      <c r="FO472" s="1186"/>
      <c r="FP472" s="1186"/>
      <c r="FQ472" s="1186"/>
      <c r="FR472" s="1186"/>
      <c r="FS472" s="1186"/>
      <c r="FT472" s="1186"/>
      <c r="FU472" s="1186"/>
      <c r="FV472" s="1186"/>
      <c r="FW472" s="1186"/>
      <c r="FX472" s="1186"/>
      <c r="FY472" s="1186"/>
      <c r="FZ472" s="1186"/>
      <c r="GA472" s="1186"/>
      <c r="GB472" s="1186"/>
      <c r="GC472" s="1186"/>
      <c r="GD472" s="1186"/>
      <c r="GE472" s="1186"/>
      <c r="GF472" s="1186"/>
      <c r="GG472" s="1186"/>
      <c r="GH472" s="1186"/>
      <c r="GI472" s="1186"/>
      <c r="GJ472" s="1186"/>
      <c r="GK472" s="1186"/>
      <c r="GL472" s="1186"/>
      <c r="GM472" s="1186"/>
      <c r="GN472" s="1186"/>
      <c r="GO472" s="1186"/>
      <c r="GP472" s="1186"/>
      <c r="GQ472" s="1186"/>
      <c r="GR472" s="1186"/>
      <c r="GS472" s="1186"/>
      <c r="GT472" s="1186"/>
      <c r="GU472" s="1186"/>
      <c r="GV472" s="1186"/>
      <c r="GW472" s="1186"/>
      <c r="GX472" s="1186"/>
      <c r="GY472" s="1218"/>
      <c r="GZ472" s="364">
        <f t="shared" si="365"/>
        <v>0</v>
      </c>
      <c r="HA472" s="365">
        <f t="shared" ref="HA472:HA484" si="380">SUM(EL472:GY472)</f>
        <v>0</v>
      </c>
      <c r="HB472" s="366">
        <f t="shared" si="352"/>
        <v>0</v>
      </c>
      <c r="HC472" s="366">
        <v>0</v>
      </c>
      <c r="HD472" s="365">
        <v>2430</v>
      </c>
      <c r="HE472" s="365">
        <v>1113</v>
      </c>
      <c r="HF472" s="54"/>
      <c r="HG472" s="708"/>
      <c r="HH472" s="708">
        <v>0.94</v>
      </c>
      <c r="HI472" s="709">
        <f t="shared" si="377"/>
        <v>0</v>
      </c>
      <c r="HJ472" s="710"/>
      <c r="HK472" s="710">
        <v>4.57</v>
      </c>
      <c r="HL472" s="738">
        <f t="shared" si="353"/>
        <v>0.274372816767228</v>
      </c>
      <c r="HM472" s="739"/>
      <c r="HN472" s="739"/>
      <c r="HO472" s="739">
        <v>4.57</v>
      </c>
      <c r="HP472" s="740">
        <f t="shared" si="378"/>
        <v>1005.4</v>
      </c>
      <c r="HQ472" s="738">
        <f t="shared" si="368"/>
        <v>0.274372816767228</v>
      </c>
      <c r="HR472" s="741"/>
      <c r="HS472" s="742">
        <v>44927</v>
      </c>
      <c r="HT472" s="739">
        <f ca="1" t="shared" si="354"/>
        <v>5</v>
      </c>
      <c r="HU472" s="739">
        <f ca="1" t="shared" si="355"/>
        <v>150</v>
      </c>
      <c r="HV472" s="739">
        <v>220</v>
      </c>
      <c r="HW472" s="739">
        <f t="shared" si="359"/>
        <v>0</v>
      </c>
      <c r="HX472" s="761">
        <f t="shared" si="369"/>
        <v>0</v>
      </c>
      <c r="HY472" s="739">
        <f ca="1" t="shared" si="370"/>
        <v>0</v>
      </c>
      <c r="HZ472" s="739">
        <f t="shared" si="363"/>
        <v>220</v>
      </c>
      <c r="IA472" s="739"/>
      <c r="IB472" s="739">
        <f ca="1" t="shared" si="374"/>
        <v>0</v>
      </c>
      <c r="IC472" s="769">
        <f ca="1" t="shared" si="375"/>
        <v>0</v>
      </c>
      <c r="ID472" s="769" t="e">
        <f ca="1" t="shared" si="376"/>
        <v>#DIV/0!</v>
      </c>
      <c r="IE472" s="739"/>
      <c r="IF472" s="739"/>
      <c r="IG472" s="739"/>
      <c r="IH472" s="739"/>
      <c r="II472" s="739"/>
      <c r="IJ472" s="739"/>
      <c r="IK472" s="739"/>
      <c r="IL472" s="743"/>
      <c r="IM472" s="743"/>
      <c r="IN472" s="743"/>
      <c r="IO472" s="743"/>
      <c r="IP472" s="743"/>
      <c r="IQ472" s="739"/>
      <c r="IR472" s="739"/>
      <c r="IS472" s="739"/>
      <c r="IT472" s="739"/>
      <c r="IU472" s="739"/>
      <c r="IV472" s="739"/>
      <c r="IW472" s="739"/>
      <c r="IX472" s="739"/>
      <c r="IY472" s="739"/>
      <c r="IZ472" s="739"/>
      <c r="JA472" s="739"/>
      <c r="JB472" s="743">
        <v>0</v>
      </c>
      <c r="JC472" s="743">
        <v>0</v>
      </c>
      <c r="JD472" s="743">
        <v>0</v>
      </c>
      <c r="JE472" s="743">
        <v>0</v>
      </c>
      <c r="JF472" s="743">
        <v>0</v>
      </c>
      <c r="JG472" s="739">
        <v>0</v>
      </c>
      <c r="JH472" s="739">
        <v>0</v>
      </c>
      <c r="JI472" s="739">
        <v>0</v>
      </c>
      <c r="JJ472" s="739">
        <v>0</v>
      </c>
      <c r="JK472" s="739">
        <v>0</v>
      </c>
      <c r="JL472" s="739">
        <v>0</v>
      </c>
      <c r="JM472" s="739">
        <v>0</v>
      </c>
      <c r="JN472" s="28">
        <f t="shared" si="356"/>
        <v>0</v>
      </c>
      <c r="JO472" s="28">
        <f t="shared" si="357"/>
        <v>0</v>
      </c>
      <c r="JP472" s="28"/>
      <c r="JQ472" s="28"/>
      <c r="JR472" s="28"/>
      <c r="JS472" s="28"/>
      <c r="JT472" s="28"/>
      <c r="JU472" s="28"/>
      <c r="JV472" s="28"/>
      <c r="JW472" s="28"/>
      <c r="JX472" s="28"/>
      <c r="JY472" s="28"/>
      <c r="JZ472" s="28"/>
      <c r="KA472" s="28"/>
      <c r="KB472" s="28"/>
      <c r="KC472" s="28"/>
      <c r="KD472" s="28"/>
      <c r="KE472" s="824"/>
    </row>
    <row r="473" s="786" customFormat="1" hidden="1" customHeight="1" spans="1:291">
      <c r="A473" s="847" t="s">
        <v>2306</v>
      </c>
      <c r="B473" s="343"/>
      <c r="C473" s="95" t="s">
        <v>1612</v>
      </c>
      <c r="D473" s="95" t="s">
        <v>2419</v>
      </c>
      <c r="E473" s="411"/>
      <c r="F473" s="1235" t="s">
        <v>2428</v>
      </c>
      <c r="G473" s="112" t="s">
        <v>1064</v>
      </c>
      <c r="H473" s="1060" t="s">
        <v>1065</v>
      </c>
      <c r="I473" s="99">
        <f t="shared" si="361"/>
        <v>0</v>
      </c>
      <c r="J473" s="1129">
        <v>93</v>
      </c>
      <c r="K473" s="1130">
        <f t="shared" si="372"/>
        <v>93</v>
      </c>
      <c r="L473" s="1131">
        <f t="shared" si="373"/>
        <v>93</v>
      </c>
      <c r="M473" s="1132"/>
      <c r="N473" s="1137"/>
      <c r="O473" s="1139"/>
      <c r="P473" s="1138">
        <f t="shared" si="367"/>
        <v>0</v>
      </c>
      <c r="Q473" s="1154">
        <f t="shared" si="358"/>
        <v>0</v>
      </c>
      <c r="R473" s="1156"/>
      <c r="S473" s="1156"/>
      <c r="T473" s="1156"/>
      <c r="U473" s="1156"/>
      <c r="V473" s="1156"/>
      <c r="W473" s="1156"/>
      <c r="X473" s="1156"/>
      <c r="Y473" s="1156"/>
      <c r="Z473" s="1156"/>
      <c r="AA473" s="1156"/>
      <c r="AB473" s="1167"/>
      <c r="AC473" s="1156"/>
      <c r="AD473" s="1156"/>
      <c r="AE473" s="1156"/>
      <c r="AF473" s="1156"/>
      <c r="AG473" s="1156"/>
      <c r="AH473" s="1156"/>
      <c r="AI473" s="1156"/>
      <c r="AJ473" s="1156"/>
      <c r="AK473" s="1156"/>
      <c r="AL473" s="1156"/>
      <c r="AM473" s="1156"/>
      <c r="AN473" s="1156"/>
      <c r="AO473" s="1156"/>
      <c r="AP473" s="1156"/>
      <c r="AQ473" s="1156"/>
      <c r="AR473" s="1156"/>
      <c r="AS473" s="1179"/>
      <c r="AT473" s="1177"/>
      <c r="AU473" s="1178"/>
      <c r="AV473" s="1178"/>
      <c r="AW473" s="1178"/>
      <c r="AX473" s="1178"/>
      <c r="AY473" s="1178"/>
      <c r="AZ473" s="1178"/>
      <c r="BA473" s="1178"/>
      <c r="BB473" s="1178"/>
      <c r="BC473" s="1178"/>
      <c r="BD473" s="1178"/>
      <c r="BE473" s="1178"/>
      <c r="BF473" s="1178"/>
      <c r="BG473" s="1178"/>
      <c r="BH473" s="1178"/>
      <c r="BI473" s="1178"/>
      <c r="BJ473" s="1178"/>
      <c r="BK473" s="1186"/>
      <c r="BL473" s="1187">
        <v>-93</v>
      </c>
      <c r="BM473" s="1187"/>
      <c r="BN473" s="1187"/>
      <c r="BO473" s="1187"/>
      <c r="BP473" s="1187"/>
      <c r="BQ473" s="1187"/>
      <c r="BR473" s="1187"/>
      <c r="BS473" s="1187"/>
      <c r="BT473" s="1187"/>
      <c r="BU473" s="1187"/>
      <c r="BV473" s="1191"/>
      <c r="BW473" s="1186"/>
      <c r="BX473" s="1186"/>
      <c r="BY473" s="1186"/>
      <c r="BZ473" s="1186"/>
      <c r="CA473" s="1186"/>
      <c r="CB473" s="1186"/>
      <c r="CC473" s="1186"/>
      <c r="CD473" s="1186"/>
      <c r="CE473" s="1186"/>
      <c r="CF473" s="1186"/>
      <c r="CG473" s="1186"/>
      <c r="CH473" s="1186"/>
      <c r="CI473" s="1186"/>
      <c r="CJ473" s="1186"/>
      <c r="CK473" s="1186"/>
      <c r="CL473" s="1186"/>
      <c r="CM473" s="1186"/>
      <c r="CN473" s="1186"/>
      <c r="CO473" s="1186"/>
      <c r="CP473" s="1186"/>
      <c r="CQ473" s="1186"/>
      <c r="CR473" s="1186"/>
      <c r="CS473" s="1186"/>
      <c r="CT473" s="1186"/>
      <c r="CU473" s="1186"/>
      <c r="CV473" s="1186"/>
      <c r="CW473" s="1186"/>
      <c r="CX473" s="1186"/>
      <c r="CY473" s="1186"/>
      <c r="CZ473" s="1186"/>
      <c r="DA473" s="1186"/>
      <c r="DB473" s="1186"/>
      <c r="DC473" s="1186"/>
      <c r="DD473" s="1186"/>
      <c r="DE473" s="1186"/>
      <c r="DF473" s="1186"/>
      <c r="DG473" s="1186"/>
      <c r="DH473" s="1186"/>
      <c r="DI473" s="1186"/>
      <c r="DJ473" s="1186"/>
      <c r="DK473" s="1186"/>
      <c r="DL473" s="1186"/>
      <c r="DM473" s="1186"/>
      <c r="DN473" s="1186"/>
      <c r="DO473" s="1186"/>
      <c r="DP473" s="1186"/>
      <c r="DQ473" s="1186"/>
      <c r="DR473" s="1186"/>
      <c r="DS473" s="1186"/>
      <c r="DT473" s="1186"/>
      <c r="DU473" s="1186"/>
      <c r="DV473" s="1186"/>
      <c r="DW473" s="1186"/>
      <c r="DX473" s="1186"/>
      <c r="DY473" s="1186"/>
      <c r="DZ473" s="1186"/>
      <c r="EA473" s="1186"/>
      <c r="EB473" s="1186"/>
      <c r="EC473" s="1186"/>
      <c r="ED473" s="1186"/>
      <c r="EE473" s="1186"/>
      <c r="EF473" s="1186"/>
      <c r="EG473" s="1186"/>
      <c r="EH473" s="1186"/>
      <c r="EI473" s="1186"/>
      <c r="EJ473" s="1186"/>
      <c r="EK473" s="1197"/>
      <c r="EL473" s="1198"/>
      <c r="EM473" s="1186"/>
      <c r="EN473" s="1186"/>
      <c r="EO473" s="1186"/>
      <c r="EP473" s="1186"/>
      <c r="EQ473" s="1186"/>
      <c r="ER473" s="1186"/>
      <c r="ES473" s="1186"/>
      <c r="ET473" s="1186"/>
      <c r="EU473" s="1186"/>
      <c r="EV473" s="1186"/>
      <c r="EW473" s="1186"/>
      <c r="EX473" s="1186"/>
      <c r="EY473" s="1186"/>
      <c r="EZ473" s="1186"/>
      <c r="FA473" s="1186"/>
      <c r="FB473" s="1186"/>
      <c r="FC473" s="1209"/>
      <c r="FD473" s="1186"/>
      <c r="FE473" s="1186"/>
      <c r="FF473" s="1186"/>
      <c r="FG473" s="1186"/>
      <c r="FH473" s="1186"/>
      <c r="FI473" s="1186"/>
      <c r="FJ473" s="1186"/>
      <c r="FK473" s="1186"/>
      <c r="FL473" s="1209"/>
      <c r="FM473" s="1186"/>
      <c r="FN473" s="1186"/>
      <c r="FO473" s="1186"/>
      <c r="FP473" s="1186"/>
      <c r="FQ473" s="1186"/>
      <c r="FR473" s="1186"/>
      <c r="FS473" s="1186"/>
      <c r="FT473" s="1186"/>
      <c r="FU473" s="1186"/>
      <c r="FV473" s="1186"/>
      <c r="FW473" s="1186"/>
      <c r="FX473" s="1186"/>
      <c r="FY473" s="1186"/>
      <c r="FZ473" s="1186"/>
      <c r="GA473" s="1186"/>
      <c r="GB473" s="1186"/>
      <c r="GC473" s="1186"/>
      <c r="GD473" s="1186"/>
      <c r="GE473" s="1186"/>
      <c r="GF473" s="1186"/>
      <c r="GG473" s="1186"/>
      <c r="GH473" s="1186"/>
      <c r="GI473" s="1186"/>
      <c r="GJ473" s="1186"/>
      <c r="GK473" s="1186"/>
      <c r="GL473" s="1186"/>
      <c r="GM473" s="1186"/>
      <c r="GN473" s="1186"/>
      <c r="GO473" s="1186"/>
      <c r="GP473" s="1186"/>
      <c r="GQ473" s="1186"/>
      <c r="GR473" s="1186"/>
      <c r="GS473" s="1186"/>
      <c r="GT473" s="1186"/>
      <c r="GU473" s="1186"/>
      <c r="GV473" s="1186"/>
      <c r="GW473" s="1186"/>
      <c r="GX473" s="1186"/>
      <c r="GY473" s="1218"/>
      <c r="GZ473" s="364">
        <f t="shared" si="365"/>
        <v>0</v>
      </c>
      <c r="HA473" s="365">
        <f t="shared" si="380"/>
        <v>0</v>
      </c>
      <c r="HB473" s="366">
        <f t="shared" si="352"/>
        <v>0</v>
      </c>
      <c r="HC473" s="366">
        <v>102</v>
      </c>
      <c r="HD473" s="365">
        <v>3414</v>
      </c>
      <c r="HE473" s="365">
        <v>8947</v>
      </c>
      <c r="HF473" s="54"/>
      <c r="HG473" s="708"/>
      <c r="HH473" s="708">
        <v>0.94</v>
      </c>
      <c r="HI473" s="709">
        <f t="shared" si="377"/>
        <v>0</v>
      </c>
      <c r="HJ473" s="710"/>
      <c r="HK473" s="710">
        <v>4.45</v>
      </c>
      <c r="HL473" s="738">
        <f t="shared" si="353"/>
        <v>0.293426484598285</v>
      </c>
      <c r="HM473" s="739"/>
      <c r="HN473" s="739"/>
      <c r="HO473" s="739">
        <v>4.45</v>
      </c>
      <c r="HP473" s="740">
        <f t="shared" si="378"/>
        <v>413.85</v>
      </c>
      <c r="HQ473" s="738">
        <f t="shared" si="368"/>
        <v>0.293426484598285</v>
      </c>
      <c r="HR473" s="741"/>
      <c r="HS473" s="742">
        <v>44927</v>
      </c>
      <c r="HT473" s="739">
        <f ca="1" t="shared" si="354"/>
        <v>5</v>
      </c>
      <c r="HU473" s="739">
        <f ca="1" t="shared" si="355"/>
        <v>150</v>
      </c>
      <c r="HV473" s="739">
        <v>93</v>
      </c>
      <c r="HW473" s="739">
        <f t="shared" si="359"/>
        <v>0</v>
      </c>
      <c r="HX473" s="761">
        <f t="shared" si="369"/>
        <v>0</v>
      </c>
      <c r="HY473" s="739">
        <f ca="1" t="shared" si="370"/>
        <v>0</v>
      </c>
      <c r="HZ473" s="739">
        <f t="shared" si="363"/>
        <v>93</v>
      </c>
      <c r="IA473" s="739"/>
      <c r="IB473" s="739">
        <f ca="1" t="shared" si="374"/>
        <v>0</v>
      </c>
      <c r="IC473" s="769">
        <f ca="1" t="shared" si="375"/>
        <v>0</v>
      </c>
      <c r="ID473" s="769" t="e">
        <f ca="1" t="shared" si="376"/>
        <v>#DIV/0!</v>
      </c>
      <c r="IE473" s="739"/>
      <c r="IF473" s="739"/>
      <c r="IG473" s="739"/>
      <c r="IH473" s="739"/>
      <c r="II473" s="739"/>
      <c r="IJ473" s="739"/>
      <c r="IK473" s="739"/>
      <c r="IL473" s="743"/>
      <c r="IM473" s="743"/>
      <c r="IN473" s="743"/>
      <c r="IO473" s="743"/>
      <c r="IP473" s="743"/>
      <c r="IQ473" s="739"/>
      <c r="IR473" s="739"/>
      <c r="IS473" s="739"/>
      <c r="IT473" s="739"/>
      <c r="IU473" s="739"/>
      <c r="IV473" s="739"/>
      <c r="IW473" s="739"/>
      <c r="IX473" s="739"/>
      <c r="IY473" s="739"/>
      <c r="IZ473" s="739"/>
      <c r="JA473" s="739"/>
      <c r="JB473" s="743">
        <v>0</v>
      </c>
      <c r="JC473" s="743">
        <v>0</v>
      </c>
      <c r="JD473" s="743">
        <v>0</v>
      </c>
      <c r="JE473" s="743">
        <v>102</v>
      </c>
      <c r="JF473" s="743">
        <v>0</v>
      </c>
      <c r="JG473" s="739">
        <v>0</v>
      </c>
      <c r="JH473" s="739">
        <v>0</v>
      </c>
      <c r="JI473" s="739">
        <v>0</v>
      </c>
      <c r="JJ473" s="739">
        <v>0</v>
      </c>
      <c r="JK473" s="739">
        <v>0</v>
      </c>
      <c r="JL473" s="739">
        <v>0</v>
      </c>
      <c r="JM473" s="739">
        <v>0</v>
      </c>
      <c r="JN473" s="28">
        <f t="shared" si="356"/>
        <v>102</v>
      </c>
      <c r="JO473" s="28">
        <f t="shared" si="357"/>
        <v>0</v>
      </c>
      <c r="JP473" s="28"/>
      <c r="JQ473" s="28"/>
      <c r="JR473" s="28"/>
      <c r="JS473" s="28"/>
      <c r="JT473" s="28"/>
      <c r="JU473" s="28"/>
      <c r="JV473" s="28"/>
      <c r="JW473" s="28"/>
      <c r="JX473" s="28"/>
      <c r="JY473" s="28"/>
      <c r="JZ473" s="28"/>
      <c r="KA473" s="28"/>
      <c r="KB473" s="28"/>
      <c r="KC473" s="28"/>
      <c r="KD473" s="28"/>
      <c r="KE473" s="824"/>
    </row>
    <row r="474" s="786" customFormat="1" hidden="1" customHeight="1" spans="1:291">
      <c r="A474" s="847" t="s">
        <v>2306</v>
      </c>
      <c r="B474" s="343"/>
      <c r="C474" s="95" t="s">
        <v>1612</v>
      </c>
      <c r="D474" s="95" t="s">
        <v>2419</v>
      </c>
      <c r="E474" s="411"/>
      <c r="F474" s="1235" t="s">
        <v>2429</v>
      </c>
      <c r="G474" s="112" t="s">
        <v>1067</v>
      </c>
      <c r="H474" s="1060" t="s">
        <v>1068</v>
      </c>
      <c r="I474" s="99">
        <f t="shared" si="361"/>
        <v>0</v>
      </c>
      <c r="J474" s="1129">
        <v>80</v>
      </c>
      <c r="K474" s="1130">
        <f t="shared" si="372"/>
        <v>80</v>
      </c>
      <c r="L474" s="1131">
        <f t="shared" si="373"/>
        <v>80</v>
      </c>
      <c r="M474" s="1132"/>
      <c r="N474" s="1137"/>
      <c r="O474" s="1139"/>
      <c r="P474" s="1138">
        <f t="shared" si="367"/>
        <v>0</v>
      </c>
      <c r="Q474" s="1154">
        <f t="shared" si="358"/>
        <v>0</v>
      </c>
      <c r="R474" s="1156"/>
      <c r="S474" s="1156"/>
      <c r="T474" s="1156"/>
      <c r="U474" s="1156"/>
      <c r="V474" s="1156"/>
      <c r="W474" s="1156"/>
      <c r="X474" s="1156"/>
      <c r="Y474" s="1156"/>
      <c r="Z474" s="1156"/>
      <c r="AA474" s="1156"/>
      <c r="AB474" s="1167"/>
      <c r="AC474" s="1156"/>
      <c r="AD474" s="1156"/>
      <c r="AE474" s="1156"/>
      <c r="AF474" s="1156"/>
      <c r="AG474" s="1156"/>
      <c r="AH474" s="1156"/>
      <c r="AI474" s="1156"/>
      <c r="AJ474" s="1156"/>
      <c r="AK474" s="1156"/>
      <c r="AL474" s="1156"/>
      <c r="AM474" s="1156"/>
      <c r="AN474" s="1156"/>
      <c r="AO474" s="1156"/>
      <c r="AP474" s="1156"/>
      <c r="AQ474" s="1156"/>
      <c r="AR474" s="1156"/>
      <c r="AS474" s="1179"/>
      <c r="AT474" s="1177"/>
      <c r="AU474" s="1178"/>
      <c r="AV474" s="1178"/>
      <c r="AW474" s="1178"/>
      <c r="AX474" s="1178"/>
      <c r="AY474" s="1178"/>
      <c r="AZ474" s="1178"/>
      <c r="BA474" s="1178"/>
      <c r="BB474" s="1178"/>
      <c r="BC474" s="1178"/>
      <c r="BD474" s="1178"/>
      <c r="BE474" s="1178"/>
      <c r="BF474" s="1178"/>
      <c r="BG474" s="1178"/>
      <c r="BH474" s="1178"/>
      <c r="BI474" s="1178"/>
      <c r="BJ474" s="1178"/>
      <c r="BK474" s="1186"/>
      <c r="BL474" s="1187">
        <v>-80</v>
      </c>
      <c r="BM474" s="1187"/>
      <c r="BN474" s="1187"/>
      <c r="BO474" s="1187"/>
      <c r="BP474" s="1187"/>
      <c r="BQ474" s="1187"/>
      <c r="BR474" s="1187"/>
      <c r="BS474" s="1187"/>
      <c r="BT474" s="1187"/>
      <c r="BU474" s="1187"/>
      <c r="BV474" s="1191"/>
      <c r="BW474" s="1186"/>
      <c r="BX474" s="1186"/>
      <c r="BY474" s="1186"/>
      <c r="BZ474" s="1186"/>
      <c r="CA474" s="1186"/>
      <c r="CB474" s="1186"/>
      <c r="CC474" s="1186"/>
      <c r="CD474" s="1186"/>
      <c r="CE474" s="1186"/>
      <c r="CF474" s="1186"/>
      <c r="CG474" s="1186"/>
      <c r="CH474" s="1186"/>
      <c r="CI474" s="1186"/>
      <c r="CJ474" s="1186"/>
      <c r="CK474" s="1186"/>
      <c r="CL474" s="1186"/>
      <c r="CM474" s="1186"/>
      <c r="CN474" s="1186"/>
      <c r="CO474" s="1186"/>
      <c r="CP474" s="1186"/>
      <c r="CQ474" s="1186"/>
      <c r="CR474" s="1186"/>
      <c r="CS474" s="1186"/>
      <c r="CT474" s="1186"/>
      <c r="CU474" s="1186"/>
      <c r="CV474" s="1186"/>
      <c r="CW474" s="1186"/>
      <c r="CX474" s="1186"/>
      <c r="CY474" s="1186"/>
      <c r="CZ474" s="1186"/>
      <c r="DA474" s="1186"/>
      <c r="DB474" s="1186"/>
      <c r="DC474" s="1186"/>
      <c r="DD474" s="1186"/>
      <c r="DE474" s="1186"/>
      <c r="DF474" s="1186"/>
      <c r="DG474" s="1186"/>
      <c r="DH474" s="1186"/>
      <c r="DI474" s="1186"/>
      <c r="DJ474" s="1186"/>
      <c r="DK474" s="1186"/>
      <c r="DL474" s="1186"/>
      <c r="DM474" s="1186"/>
      <c r="DN474" s="1186"/>
      <c r="DO474" s="1186"/>
      <c r="DP474" s="1186"/>
      <c r="DQ474" s="1186"/>
      <c r="DR474" s="1186"/>
      <c r="DS474" s="1186"/>
      <c r="DT474" s="1186"/>
      <c r="DU474" s="1186"/>
      <c r="DV474" s="1186"/>
      <c r="DW474" s="1186"/>
      <c r="DX474" s="1186"/>
      <c r="DY474" s="1186"/>
      <c r="DZ474" s="1186"/>
      <c r="EA474" s="1186"/>
      <c r="EB474" s="1186"/>
      <c r="EC474" s="1186"/>
      <c r="ED474" s="1186"/>
      <c r="EE474" s="1186"/>
      <c r="EF474" s="1186"/>
      <c r="EG474" s="1186"/>
      <c r="EH474" s="1186"/>
      <c r="EI474" s="1186"/>
      <c r="EJ474" s="1186"/>
      <c r="EK474" s="1197"/>
      <c r="EL474" s="1198"/>
      <c r="EM474" s="1186"/>
      <c r="EN474" s="1186"/>
      <c r="EO474" s="1186"/>
      <c r="EP474" s="1186"/>
      <c r="EQ474" s="1186"/>
      <c r="ER474" s="1186"/>
      <c r="ES474" s="1186"/>
      <c r="ET474" s="1186"/>
      <c r="EU474" s="1186"/>
      <c r="EV474" s="1186"/>
      <c r="EW474" s="1186"/>
      <c r="EX474" s="1186"/>
      <c r="EY474" s="1186"/>
      <c r="EZ474" s="1186"/>
      <c r="FA474" s="1186"/>
      <c r="FB474" s="1186"/>
      <c r="FC474" s="1209"/>
      <c r="FD474" s="1186"/>
      <c r="FE474" s="1186"/>
      <c r="FF474" s="1186"/>
      <c r="FG474" s="1186"/>
      <c r="FH474" s="1186"/>
      <c r="FI474" s="1186"/>
      <c r="FJ474" s="1186"/>
      <c r="FK474" s="1186"/>
      <c r="FL474" s="1209"/>
      <c r="FM474" s="1186"/>
      <c r="FN474" s="1186"/>
      <c r="FO474" s="1186"/>
      <c r="FP474" s="1186"/>
      <c r="FQ474" s="1186"/>
      <c r="FR474" s="1186"/>
      <c r="FS474" s="1186"/>
      <c r="FT474" s="1186"/>
      <c r="FU474" s="1186"/>
      <c r="FV474" s="1186"/>
      <c r="FW474" s="1186"/>
      <c r="FX474" s="1186"/>
      <c r="FY474" s="1186"/>
      <c r="FZ474" s="1186"/>
      <c r="GA474" s="1186"/>
      <c r="GB474" s="1186"/>
      <c r="GC474" s="1186"/>
      <c r="GD474" s="1186"/>
      <c r="GE474" s="1186"/>
      <c r="GF474" s="1186"/>
      <c r="GG474" s="1186"/>
      <c r="GH474" s="1186"/>
      <c r="GI474" s="1186"/>
      <c r="GJ474" s="1186"/>
      <c r="GK474" s="1186"/>
      <c r="GL474" s="1186"/>
      <c r="GM474" s="1186"/>
      <c r="GN474" s="1186"/>
      <c r="GO474" s="1186"/>
      <c r="GP474" s="1186"/>
      <c r="GQ474" s="1186"/>
      <c r="GR474" s="1186"/>
      <c r="GS474" s="1186"/>
      <c r="GT474" s="1186"/>
      <c r="GU474" s="1186"/>
      <c r="GV474" s="1186"/>
      <c r="GW474" s="1186"/>
      <c r="GX474" s="1186"/>
      <c r="GY474" s="1218"/>
      <c r="GZ474" s="364">
        <f t="shared" si="365"/>
        <v>0</v>
      </c>
      <c r="HA474" s="365">
        <f t="shared" si="380"/>
        <v>0</v>
      </c>
      <c r="HB474" s="366">
        <f t="shared" si="352"/>
        <v>0</v>
      </c>
      <c r="HC474" s="366">
        <v>0</v>
      </c>
      <c r="HD474" s="365">
        <v>1134</v>
      </c>
      <c r="HE474" s="365">
        <v>10567</v>
      </c>
      <c r="HF474" s="54"/>
      <c r="HG474" s="708"/>
      <c r="HH474" s="708">
        <v>0.94</v>
      </c>
      <c r="HI474" s="709">
        <f t="shared" si="377"/>
        <v>0</v>
      </c>
      <c r="HJ474" s="710"/>
      <c r="HK474" s="710">
        <v>4.32</v>
      </c>
      <c r="HL474" s="738">
        <f t="shared" si="353"/>
        <v>0.314067958081931</v>
      </c>
      <c r="HM474" s="739"/>
      <c r="HN474" s="739"/>
      <c r="HO474" s="739">
        <v>4.32</v>
      </c>
      <c r="HP474" s="740">
        <f t="shared" si="378"/>
        <v>345.6</v>
      </c>
      <c r="HQ474" s="738">
        <f t="shared" si="368"/>
        <v>0.314067958081931</v>
      </c>
      <c r="HR474" s="741"/>
      <c r="HS474" s="742">
        <v>44927</v>
      </c>
      <c r="HT474" s="739">
        <f ca="1" t="shared" si="354"/>
        <v>5</v>
      </c>
      <c r="HU474" s="739">
        <f ca="1" t="shared" si="355"/>
        <v>150</v>
      </c>
      <c r="HV474" s="739">
        <v>80</v>
      </c>
      <c r="HW474" s="739">
        <f t="shared" si="359"/>
        <v>0</v>
      </c>
      <c r="HX474" s="761">
        <f t="shared" si="369"/>
        <v>0</v>
      </c>
      <c r="HY474" s="739">
        <f ca="1" t="shared" si="370"/>
        <v>0</v>
      </c>
      <c r="HZ474" s="739">
        <f t="shared" si="363"/>
        <v>80</v>
      </c>
      <c r="IA474" s="739"/>
      <c r="IB474" s="739">
        <f ca="1" t="shared" si="374"/>
        <v>0</v>
      </c>
      <c r="IC474" s="769">
        <f ca="1" t="shared" si="375"/>
        <v>0</v>
      </c>
      <c r="ID474" s="769" t="e">
        <f ca="1" t="shared" si="376"/>
        <v>#DIV/0!</v>
      </c>
      <c r="IE474" s="739"/>
      <c r="IF474" s="739"/>
      <c r="IG474" s="739"/>
      <c r="IH474" s="739"/>
      <c r="II474" s="739"/>
      <c r="IJ474" s="739"/>
      <c r="IK474" s="739"/>
      <c r="IL474" s="743"/>
      <c r="IM474" s="743"/>
      <c r="IN474" s="743"/>
      <c r="IO474" s="743"/>
      <c r="IP474" s="743"/>
      <c r="IQ474" s="739"/>
      <c r="IR474" s="739"/>
      <c r="IS474" s="739"/>
      <c r="IT474" s="739"/>
      <c r="IU474" s="739"/>
      <c r="IV474" s="739"/>
      <c r="IW474" s="739"/>
      <c r="IX474" s="739"/>
      <c r="IY474" s="739"/>
      <c r="IZ474" s="739"/>
      <c r="JA474" s="739"/>
      <c r="JB474" s="743">
        <v>0</v>
      </c>
      <c r="JC474" s="743">
        <v>0</v>
      </c>
      <c r="JD474" s="743">
        <v>0</v>
      </c>
      <c r="JE474" s="743">
        <v>0</v>
      </c>
      <c r="JF474" s="743">
        <v>0</v>
      </c>
      <c r="JG474" s="739">
        <v>0</v>
      </c>
      <c r="JH474" s="739">
        <v>0</v>
      </c>
      <c r="JI474" s="739">
        <v>0</v>
      </c>
      <c r="JJ474" s="739">
        <v>0</v>
      </c>
      <c r="JK474" s="739">
        <v>0</v>
      </c>
      <c r="JL474" s="739">
        <v>0</v>
      </c>
      <c r="JM474" s="739">
        <v>0</v>
      </c>
      <c r="JN474" s="28">
        <f t="shared" si="356"/>
        <v>0</v>
      </c>
      <c r="JO474" s="28">
        <f t="shared" si="357"/>
        <v>0</v>
      </c>
      <c r="JP474" s="28"/>
      <c r="JQ474" s="28"/>
      <c r="JR474" s="28"/>
      <c r="JS474" s="28"/>
      <c r="JT474" s="28"/>
      <c r="JU474" s="28"/>
      <c r="JV474" s="28"/>
      <c r="JW474" s="28"/>
      <c r="JX474" s="28"/>
      <c r="JY474" s="28"/>
      <c r="JZ474" s="28"/>
      <c r="KA474" s="28"/>
      <c r="KB474" s="28"/>
      <c r="KC474" s="28"/>
      <c r="KD474" s="28"/>
      <c r="KE474" s="824"/>
    </row>
    <row r="475" s="786" customFormat="1" hidden="1" customHeight="1" spans="1:291">
      <c r="A475" s="847" t="s">
        <v>2306</v>
      </c>
      <c r="B475" s="343"/>
      <c r="C475" s="95" t="s">
        <v>1917</v>
      </c>
      <c r="D475" s="95" t="s">
        <v>2430</v>
      </c>
      <c r="E475" s="411"/>
      <c r="F475" s="1235" t="s">
        <v>2431</v>
      </c>
      <c r="G475" s="112" t="s">
        <v>1070</v>
      </c>
      <c r="H475" s="1060" t="s">
        <v>1071</v>
      </c>
      <c r="I475" s="99">
        <f t="shared" si="361"/>
        <v>0</v>
      </c>
      <c r="J475" s="1129">
        <v>503</v>
      </c>
      <c r="K475" s="1130">
        <f t="shared" si="372"/>
        <v>503</v>
      </c>
      <c r="L475" s="1131">
        <f t="shared" si="373"/>
        <v>503</v>
      </c>
      <c r="M475" s="1132"/>
      <c r="N475" s="1137"/>
      <c r="O475" s="1139"/>
      <c r="P475" s="1138">
        <f t="shared" si="367"/>
        <v>0</v>
      </c>
      <c r="Q475" s="1154">
        <f t="shared" si="358"/>
        <v>0</v>
      </c>
      <c r="R475" s="1156"/>
      <c r="S475" s="1156"/>
      <c r="T475" s="1156"/>
      <c r="U475" s="1156"/>
      <c r="V475" s="1156"/>
      <c r="W475" s="1156"/>
      <c r="X475" s="1156"/>
      <c r="Y475" s="1156"/>
      <c r="Z475" s="1156"/>
      <c r="AA475" s="1156"/>
      <c r="AB475" s="1167"/>
      <c r="AC475" s="1156"/>
      <c r="AD475" s="1156"/>
      <c r="AE475" s="1156"/>
      <c r="AF475" s="1156"/>
      <c r="AG475" s="1156"/>
      <c r="AH475" s="1156"/>
      <c r="AI475" s="1156"/>
      <c r="AJ475" s="1156"/>
      <c r="AK475" s="1156"/>
      <c r="AL475" s="1156"/>
      <c r="AM475" s="1156"/>
      <c r="AN475" s="1156"/>
      <c r="AO475" s="1156"/>
      <c r="AP475" s="1156"/>
      <c r="AQ475" s="1156"/>
      <c r="AR475" s="1156"/>
      <c r="AS475" s="1179"/>
      <c r="AT475" s="1177"/>
      <c r="AU475" s="1178"/>
      <c r="AV475" s="1178"/>
      <c r="AW475" s="1178"/>
      <c r="AX475" s="1178"/>
      <c r="AY475" s="1178"/>
      <c r="AZ475" s="1178"/>
      <c r="BA475" s="1178"/>
      <c r="BB475" s="1178"/>
      <c r="BC475" s="1178"/>
      <c r="BD475" s="1178"/>
      <c r="BE475" s="1178"/>
      <c r="BF475" s="1178"/>
      <c r="BG475" s="1178"/>
      <c r="BH475" s="1178"/>
      <c r="BI475" s="1178"/>
      <c r="BJ475" s="1178"/>
      <c r="BK475" s="1186"/>
      <c r="BL475" s="1187">
        <v>-503</v>
      </c>
      <c r="BM475" s="1187"/>
      <c r="BN475" s="1187"/>
      <c r="BO475" s="1187"/>
      <c r="BP475" s="1187"/>
      <c r="BQ475" s="1187"/>
      <c r="BR475" s="1187"/>
      <c r="BS475" s="1187"/>
      <c r="BT475" s="1187"/>
      <c r="BU475" s="1187"/>
      <c r="BV475" s="1191"/>
      <c r="BW475" s="1186"/>
      <c r="BX475" s="1186"/>
      <c r="BY475" s="1186"/>
      <c r="BZ475" s="1186"/>
      <c r="CA475" s="1186"/>
      <c r="CB475" s="1186"/>
      <c r="CC475" s="1186"/>
      <c r="CD475" s="1186"/>
      <c r="CE475" s="1186"/>
      <c r="CF475" s="1186"/>
      <c r="CG475" s="1186"/>
      <c r="CH475" s="1186"/>
      <c r="CI475" s="1186"/>
      <c r="CJ475" s="1186"/>
      <c r="CK475" s="1186"/>
      <c r="CL475" s="1186"/>
      <c r="CM475" s="1186"/>
      <c r="CN475" s="1186"/>
      <c r="CO475" s="1186"/>
      <c r="CP475" s="1186"/>
      <c r="CQ475" s="1186"/>
      <c r="CR475" s="1186"/>
      <c r="CS475" s="1186"/>
      <c r="CT475" s="1186"/>
      <c r="CU475" s="1186"/>
      <c r="CV475" s="1186"/>
      <c r="CW475" s="1186"/>
      <c r="CX475" s="1186"/>
      <c r="CY475" s="1186"/>
      <c r="CZ475" s="1186"/>
      <c r="DA475" s="1186"/>
      <c r="DB475" s="1186"/>
      <c r="DC475" s="1186"/>
      <c r="DD475" s="1186"/>
      <c r="DE475" s="1186"/>
      <c r="DF475" s="1186"/>
      <c r="DG475" s="1186"/>
      <c r="DH475" s="1186"/>
      <c r="DI475" s="1186"/>
      <c r="DJ475" s="1186"/>
      <c r="DK475" s="1186"/>
      <c r="DL475" s="1186"/>
      <c r="DM475" s="1186"/>
      <c r="DN475" s="1186"/>
      <c r="DO475" s="1186"/>
      <c r="DP475" s="1186"/>
      <c r="DQ475" s="1186"/>
      <c r="DR475" s="1186"/>
      <c r="DS475" s="1186"/>
      <c r="DT475" s="1186"/>
      <c r="DU475" s="1186"/>
      <c r="DV475" s="1186"/>
      <c r="DW475" s="1186"/>
      <c r="DX475" s="1186"/>
      <c r="DY475" s="1186"/>
      <c r="DZ475" s="1186"/>
      <c r="EA475" s="1186"/>
      <c r="EB475" s="1186"/>
      <c r="EC475" s="1186"/>
      <c r="ED475" s="1186"/>
      <c r="EE475" s="1186"/>
      <c r="EF475" s="1186"/>
      <c r="EG475" s="1186"/>
      <c r="EH475" s="1186"/>
      <c r="EI475" s="1186"/>
      <c r="EJ475" s="1186"/>
      <c r="EK475" s="1197"/>
      <c r="EL475" s="1198"/>
      <c r="EM475" s="1186"/>
      <c r="EN475" s="1186"/>
      <c r="EO475" s="1186"/>
      <c r="EP475" s="1186"/>
      <c r="EQ475" s="1186"/>
      <c r="ER475" s="1186"/>
      <c r="ES475" s="1186"/>
      <c r="ET475" s="1186"/>
      <c r="EU475" s="1186"/>
      <c r="EV475" s="1186"/>
      <c r="EW475" s="1186"/>
      <c r="EX475" s="1186"/>
      <c r="EY475" s="1186"/>
      <c r="EZ475" s="1186"/>
      <c r="FA475" s="1186"/>
      <c r="FB475" s="1186"/>
      <c r="FC475" s="1209"/>
      <c r="FD475" s="1186"/>
      <c r="FE475" s="1186"/>
      <c r="FF475" s="1186"/>
      <c r="FG475" s="1186"/>
      <c r="FH475" s="1186"/>
      <c r="FI475" s="1186"/>
      <c r="FJ475" s="1186"/>
      <c r="FK475" s="1186"/>
      <c r="FL475" s="1209"/>
      <c r="FM475" s="1186"/>
      <c r="FN475" s="1186"/>
      <c r="FO475" s="1186"/>
      <c r="FP475" s="1186"/>
      <c r="FQ475" s="1186"/>
      <c r="FR475" s="1186"/>
      <c r="FS475" s="1186"/>
      <c r="FT475" s="1186"/>
      <c r="FU475" s="1186"/>
      <c r="FV475" s="1186"/>
      <c r="FW475" s="1186"/>
      <c r="FX475" s="1186"/>
      <c r="FY475" s="1186"/>
      <c r="FZ475" s="1186"/>
      <c r="GA475" s="1186"/>
      <c r="GB475" s="1186"/>
      <c r="GC475" s="1186"/>
      <c r="GD475" s="1186"/>
      <c r="GE475" s="1186"/>
      <c r="GF475" s="1186"/>
      <c r="GG475" s="1186"/>
      <c r="GH475" s="1186"/>
      <c r="GI475" s="1186"/>
      <c r="GJ475" s="1186"/>
      <c r="GK475" s="1186"/>
      <c r="GL475" s="1186"/>
      <c r="GM475" s="1186"/>
      <c r="GN475" s="1186"/>
      <c r="GO475" s="1186"/>
      <c r="GP475" s="1186"/>
      <c r="GQ475" s="1186"/>
      <c r="GR475" s="1186"/>
      <c r="GS475" s="1186"/>
      <c r="GT475" s="1186"/>
      <c r="GU475" s="1186"/>
      <c r="GV475" s="1186"/>
      <c r="GW475" s="1186"/>
      <c r="GX475" s="1186"/>
      <c r="GY475" s="1218"/>
      <c r="GZ475" s="364">
        <f t="shared" si="365"/>
        <v>0</v>
      </c>
      <c r="HA475" s="365">
        <f t="shared" si="380"/>
        <v>0</v>
      </c>
      <c r="HB475" s="366">
        <f t="shared" si="352"/>
        <v>0</v>
      </c>
      <c r="HC475" s="366">
        <v>0</v>
      </c>
      <c r="HD475" s="365">
        <v>0</v>
      </c>
      <c r="HE475" s="365">
        <v>0</v>
      </c>
      <c r="HF475" s="54"/>
      <c r="HG475" s="708"/>
      <c r="HH475" s="708">
        <v>1.7</v>
      </c>
      <c r="HI475" s="709">
        <f t="shared" si="377"/>
        <v>0</v>
      </c>
      <c r="HJ475" s="710"/>
      <c r="HK475" s="710">
        <v>6.27</v>
      </c>
      <c r="HL475" s="738">
        <f t="shared" si="353"/>
        <v>0.449517120280948</v>
      </c>
      <c r="HM475" s="739"/>
      <c r="HN475" s="739"/>
      <c r="HO475" s="739">
        <v>6.27</v>
      </c>
      <c r="HP475" s="740">
        <f t="shared" si="378"/>
        <v>3153.81</v>
      </c>
      <c r="HQ475" s="738">
        <f t="shared" si="368"/>
        <v>0.449517120280948</v>
      </c>
      <c r="HR475" s="741"/>
      <c r="HS475" s="742">
        <v>44927</v>
      </c>
      <c r="HT475" s="739">
        <f ca="1" t="shared" si="354"/>
        <v>5</v>
      </c>
      <c r="HU475" s="739">
        <f ca="1" t="shared" si="355"/>
        <v>150</v>
      </c>
      <c r="HV475" s="739">
        <v>503</v>
      </c>
      <c r="HW475" s="739">
        <f t="shared" si="359"/>
        <v>0</v>
      </c>
      <c r="HX475" s="761">
        <f t="shared" si="369"/>
        <v>0</v>
      </c>
      <c r="HY475" s="739">
        <f ca="1" t="shared" si="370"/>
        <v>0</v>
      </c>
      <c r="HZ475" s="739">
        <f t="shared" si="363"/>
        <v>503</v>
      </c>
      <c r="IA475" s="739"/>
      <c r="IB475" s="739">
        <f ca="1" t="shared" si="374"/>
        <v>0</v>
      </c>
      <c r="IC475" s="769">
        <f ca="1" t="shared" si="375"/>
        <v>0</v>
      </c>
      <c r="ID475" s="769" t="e">
        <f ca="1" t="shared" si="376"/>
        <v>#DIV/0!</v>
      </c>
      <c r="IE475" s="739"/>
      <c r="IF475" s="739"/>
      <c r="IG475" s="739"/>
      <c r="IH475" s="739"/>
      <c r="II475" s="739"/>
      <c r="IJ475" s="739"/>
      <c r="IK475" s="739"/>
      <c r="IL475" s="743"/>
      <c r="IM475" s="743"/>
      <c r="IN475" s="743"/>
      <c r="IO475" s="743"/>
      <c r="IP475" s="743"/>
      <c r="IQ475" s="739"/>
      <c r="IR475" s="739"/>
      <c r="IS475" s="739"/>
      <c r="IT475" s="739"/>
      <c r="IU475" s="739"/>
      <c r="IV475" s="739"/>
      <c r="IW475" s="739"/>
      <c r="IX475" s="739"/>
      <c r="IY475" s="739"/>
      <c r="IZ475" s="739"/>
      <c r="JA475" s="739"/>
      <c r="JB475" s="743">
        <v>0</v>
      </c>
      <c r="JC475" s="743">
        <v>0</v>
      </c>
      <c r="JD475" s="743">
        <v>0</v>
      </c>
      <c r="JE475" s="743">
        <v>0</v>
      </c>
      <c r="JF475" s="743">
        <v>0</v>
      </c>
      <c r="JG475" s="739">
        <v>0</v>
      </c>
      <c r="JH475" s="739">
        <v>0</v>
      </c>
      <c r="JI475" s="739">
        <v>0</v>
      </c>
      <c r="JJ475" s="739">
        <v>0</v>
      </c>
      <c r="JK475" s="739">
        <v>0</v>
      </c>
      <c r="JL475" s="739">
        <v>0</v>
      </c>
      <c r="JM475" s="739">
        <v>0</v>
      </c>
      <c r="JN475" s="28">
        <f t="shared" si="356"/>
        <v>0</v>
      </c>
      <c r="JO475" s="28">
        <f t="shared" si="357"/>
        <v>0</v>
      </c>
      <c r="JP475" s="28"/>
      <c r="JQ475" s="28"/>
      <c r="JR475" s="28"/>
      <c r="JS475" s="28"/>
      <c r="JT475" s="28"/>
      <c r="JU475" s="28"/>
      <c r="JV475" s="28"/>
      <c r="JW475" s="28"/>
      <c r="JX475" s="28"/>
      <c r="JY475" s="28"/>
      <c r="JZ475" s="28"/>
      <c r="KA475" s="28"/>
      <c r="KB475" s="28"/>
      <c r="KC475" s="28"/>
      <c r="KD475" s="28"/>
      <c r="KE475" s="824"/>
    </row>
    <row r="476" s="786" customFormat="1" hidden="1" customHeight="1" spans="1:291">
      <c r="A476" s="847" t="s">
        <v>2306</v>
      </c>
      <c r="B476" s="343"/>
      <c r="C476" s="95" t="s">
        <v>1917</v>
      </c>
      <c r="D476" s="95" t="s">
        <v>2432</v>
      </c>
      <c r="E476" s="411"/>
      <c r="F476" s="1235" t="s">
        <v>2433</v>
      </c>
      <c r="G476" s="112" t="s">
        <v>1073</v>
      </c>
      <c r="H476" s="1060" t="s">
        <v>2434</v>
      </c>
      <c r="I476" s="99">
        <f t="shared" si="361"/>
        <v>0</v>
      </c>
      <c r="J476" s="1129">
        <v>378</v>
      </c>
      <c r="K476" s="1130">
        <f t="shared" si="372"/>
        <v>378</v>
      </c>
      <c r="L476" s="1131">
        <f t="shared" si="373"/>
        <v>378</v>
      </c>
      <c r="M476" s="1132"/>
      <c r="N476" s="1137"/>
      <c r="O476" s="1139"/>
      <c r="P476" s="1138">
        <f t="shared" si="367"/>
        <v>0</v>
      </c>
      <c r="Q476" s="1154">
        <f t="shared" si="358"/>
        <v>0</v>
      </c>
      <c r="R476" s="1156"/>
      <c r="S476" s="1156"/>
      <c r="T476" s="1156"/>
      <c r="U476" s="1156"/>
      <c r="V476" s="1156"/>
      <c r="W476" s="1156"/>
      <c r="X476" s="1156"/>
      <c r="Y476" s="1156"/>
      <c r="Z476" s="1156"/>
      <c r="AA476" s="1156"/>
      <c r="AB476" s="1167"/>
      <c r="AC476" s="1156"/>
      <c r="AD476" s="1156"/>
      <c r="AE476" s="1156"/>
      <c r="AF476" s="1156"/>
      <c r="AG476" s="1156"/>
      <c r="AH476" s="1156"/>
      <c r="AI476" s="1156"/>
      <c r="AJ476" s="1156"/>
      <c r="AK476" s="1156"/>
      <c r="AL476" s="1156"/>
      <c r="AM476" s="1156"/>
      <c r="AN476" s="1156"/>
      <c r="AO476" s="1156"/>
      <c r="AP476" s="1156"/>
      <c r="AQ476" s="1156"/>
      <c r="AR476" s="1156"/>
      <c r="AS476" s="1179"/>
      <c r="AT476" s="1177"/>
      <c r="AU476" s="1178"/>
      <c r="AV476" s="1178"/>
      <c r="AW476" s="1178"/>
      <c r="AX476" s="1178"/>
      <c r="AY476" s="1178"/>
      <c r="AZ476" s="1178"/>
      <c r="BA476" s="1178"/>
      <c r="BB476" s="1178"/>
      <c r="BC476" s="1178"/>
      <c r="BD476" s="1178"/>
      <c r="BE476" s="1178"/>
      <c r="BF476" s="1178"/>
      <c r="BG476" s="1178"/>
      <c r="BH476" s="1178"/>
      <c r="BI476" s="1178"/>
      <c r="BJ476" s="1178"/>
      <c r="BK476" s="1186"/>
      <c r="BL476" s="1187">
        <v>-378</v>
      </c>
      <c r="BM476" s="1187"/>
      <c r="BN476" s="1187"/>
      <c r="BO476" s="1187"/>
      <c r="BP476" s="1187"/>
      <c r="BQ476" s="1187"/>
      <c r="BR476" s="1187"/>
      <c r="BS476" s="1187"/>
      <c r="BT476" s="1187"/>
      <c r="BU476" s="1187"/>
      <c r="BV476" s="1191"/>
      <c r="BW476" s="1186"/>
      <c r="BX476" s="1186"/>
      <c r="BY476" s="1186"/>
      <c r="BZ476" s="1186"/>
      <c r="CA476" s="1186"/>
      <c r="CB476" s="1186"/>
      <c r="CC476" s="1186"/>
      <c r="CD476" s="1186"/>
      <c r="CE476" s="1186"/>
      <c r="CF476" s="1186"/>
      <c r="CG476" s="1186"/>
      <c r="CH476" s="1186"/>
      <c r="CI476" s="1186"/>
      <c r="CJ476" s="1186"/>
      <c r="CK476" s="1186"/>
      <c r="CL476" s="1186"/>
      <c r="CM476" s="1186"/>
      <c r="CN476" s="1186"/>
      <c r="CO476" s="1186"/>
      <c r="CP476" s="1186"/>
      <c r="CQ476" s="1186"/>
      <c r="CR476" s="1186"/>
      <c r="CS476" s="1186"/>
      <c r="CT476" s="1186"/>
      <c r="CU476" s="1186"/>
      <c r="CV476" s="1186"/>
      <c r="CW476" s="1186"/>
      <c r="CX476" s="1186"/>
      <c r="CY476" s="1186"/>
      <c r="CZ476" s="1186"/>
      <c r="DA476" s="1186"/>
      <c r="DB476" s="1186"/>
      <c r="DC476" s="1186"/>
      <c r="DD476" s="1186"/>
      <c r="DE476" s="1186"/>
      <c r="DF476" s="1186"/>
      <c r="DG476" s="1186"/>
      <c r="DH476" s="1186"/>
      <c r="DI476" s="1186"/>
      <c r="DJ476" s="1186"/>
      <c r="DK476" s="1186"/>
      <c r="DL476" s="1186"/>
      <c r="DM476" s="1186"/>
      <c r="DN476" s="1186"/>
      <c r="DO476" s="1186"/>
      <c r="DP476" s="1186"/>
      <c r="DQ476" s="1186"/>
      <c r="DR476" s="1186"/>
      <c r="DS476" s="1186"/>
      <c r="DT476" s="1186"/>
      <c r="DU476" s="1186"/>
      <c r="DV476" s="1186"/>
      <c r="DW476" s="1186"/>
      <c r="DX476" s="1186"/>
      <c r="DY476" s="1186"/>
      <c r="DZ476" s="1186"/>
      <c r="EA476" s="1186"/>
      <c r="EB476" s="1186"/>
      <c r="EC476" s="1186"/>
      <c r="ED476" s="1186"/>
      <c r="EE476" s="1186"/>
      <c r="EF476" s="1186"/>
      <c r="EG476" s="1186"/>
      <c r="EH476" s="1186"/>
      <c r="EI476" s="1186"/>
      <c r="EJ476" s="1186"/>
      <c r="EK476" s="1197"/>
      <c r="EL476" s="1198"/>
      <c r="EM476" s="1186"/>
      <c r="EN476" s="1186"/>
      <c r="EO476" s="1186"/>
      <c r="EP476" s="1186"/>
      <c r="EQ476" s="1186"/>
      <c r="ER476" s="1186"/>
      <c r="ES476" s="1186"/>
      <c r="ET476" s="1186"/>
      <c r="EU476" s="1186"/>
      <c r="EV476" s="1186"/>
      <c r="EW476" s="1186"/>
      <c r="EX476" s="1186"/>
      <c r="EY476" s="1186"/>
      <c r="EZ476" s="1186"/>
      <c r="FA476" s="1186"/>
      <c r="FB476" s="1186"/>
      <c r="FC476" s="1209"/>
      <c r="FD476" s="1186"/>
      <c r="FE476" s="1186"/>
      <c r="FF476" s="1186"/>
      <c r="FG476" s="1186"/>
      <c r="FH476" s="1186"/>
      <c r="FI476" s="1186"/>
      <c r="FJ476" s="1186"/>
      <c r="FK476" s="1186"/>
      <c r="FL476" s="1209"/>
      <c r="FM476" s="1186"/>
      <c r="FN476" s="1186"/>
      <c r="FO476" s="1186"/>
      <c r="FP476" s="1186"/>
      <c r="FQ476" s="1186"/>
      <c r="FR476" s="1186"/>
      <c r="FS476" s="1186"/>
      <c r="FT476" s="1186"/>
      <c r="FU476" s="1186"/>
      <c r="FV476" s="1186"/>
      <c r="FW476" s="1186"/>
      <c r="FX476" s="1186"/>
      <c r="FY476" s="1186"/>
      <c r="FZ476" s="1186"/>
      <c r="GA476" s="1186"/>
      <c r="GB476" s="1186"/>
      <c r="GC476" s="1186"/>
      <c r="GD476" s="1186"/>
      <c r="GE476" s="1186"/>
      <c r="GF476" s="1186"/>
      <c r="GG476" s="1186"/>
      <c r="GH476" s="1186"/>
      <c r="GI476" s="1186"/>
      <c r="GJ476" s="1186"/>
      <c r="GK476" s="1186"/>
      <c r="GL476" s="1186"/>
      <c r="GM476" s="1186"/>
      <c r="GN476" s="1186"/>
      <c r="GO476" s="1186"/>
      <c r="GP476" s="1186"/>
      <c r="GQ476" s="1186"/>
      <c r="GR476" s="1186"/>
      <c r="GS476" s="1186"/>
      <c r="GT476" s="1186"/>
      <c r="GU476" s="1186"/>
      <c r="GV476" s="1186"/>
      <c r="GW476" s="1186"/>
      <c r="GX476" s="1186"/>
      <c r="GY476" s="1218"/>
      <c r="GZ476" s="364">
        <f t="shared" si="365"/>
        <v>0</v>
      </c>
      <c r="HA476" s="365">
        <f t="shared" si="380"/>
        <v>0</v>
      </c>
      <c r="HB476" s="366">
        <f t="shared" ref="HB476:HB539" si="381">HA476+GZ476</f>
        <v>0</v>
      </c>
      <c r="HC476" s="366">
        <v>0</v>
      </c>
      <c r="HD476" s="365">
        <v>920</v>
      </c>
      <c r="HE476" s="365">
        <v>40</v>
      </c>
      <c r="HF476" s="54"/>
      <c r="HG476" s="708"/>
      <c r="HH476" s="708">
        <v>1.57</v>
      </c>
      <c r="HI476" s="709">
        <f t="shared" si="377"/>
        <v>0</v>
      </c>
      <c r="HJ476" s="710"/>
      <c r="HK476" s="710">
        <v>7.36</v>
      </c>
      <c r="HL476" s="738">
        <f t="shared" ref="HL476:HL539" si="382">1-HK476/6.7/HH476</f>
        <v>0.300313718034034</v>
      </c>
      <c r="HM476" s="739"/>
      <c r="HN476" s="739"/>
      <c r="HO476" s="739">
        <v>8.18</v>
      </c>
      <c r="HP476" s="740">
        <f t="shared" si="378"/>
        <v>2782.08</v>
      </c>
      <c r="HQ476" s="738">
        <f t="shared" si="368"/>
        <v>0.222359539880217</v>
      </c>
      <c r="HR476" s="741"/>
      <c r="HS476" s="742">
        <v>44927</v>
      </c>
      <c r="HT476" s="739">
        <f ca="1" t="shared" ref="HT476:HT539" si="383">HU476/30</f>
        <v>5</v>
      </c>
      <c r="HU476" s="739">
        <f ca="1" t="shared" ref="HU476:HU527" si="384">DATEDIF(HS476,TODAY(),"D")</f>
        <v>150</v>
      </c>
      <c r="HV476" s="739">
        <v>378</v>
      </c>
      <c r="HW476" s="739">
        <f t="shared" si="359"/>
        <v>0</v>
      </c>
      <c r="HX476" s="761">
        <f t="shared" si="369"/>
        <v>0</v>
      </c>
      <c r="HY476" s="739">
        <f ca="1" t="shared" si="370"/>
        <v>0</v>
      </c>
      <c r="HZ476" s="739">
        <f t="shared" si="363"/>
        <v>378</v>
      </c>
      <c r="IA476" s="739"/>
      <c r="IB476" s="739">
        <f ca="1" t="shared" si="374"/>
        <v>0</v>
      </c>
      <c r="IC476" s="769">
        <f ca="1" t="shared" si="375"/>
        <v>0</v>
      </c>
      <c r="ID476" s="769" t="e">
        <f ca="1" t="shared" si="376"/>
        <v>#DIV/0!</v>
      </c>
      <c r="IE476" s="739"/>
      <c r="IF476" s="739"/>
      <c r="IG476" s="739"/>
      <c r="IH476" s="739"/>
      <c r="II476" s="739"/>
      <c r="IJ476" s="739"/>
      <c r="IK476" s="739"/>
      <c r="IL476" s="743"/>
      <c r="IM476" s="743"/>
      <c r="IN476" s="743"/>
      <c r="IO476" s="743"/>
      <c r="IP476" s="743"/>
      <c r="IQ476" s="739"/>
      <c r="IR476" s="739"/>
      <c r="IS476" s="739"/>
      <c r="IT476" s="739"/>
      <c r="IU476" s="739"/>
      <c r="IV476" s="739"/>
      <c r="IW476" s="739"/>
      <c r="IX476" s="739"/>
      <c r="IY476" s="739"/>
      <c r="IZ476" s="739"/>
      <c r="JA476" s="739"/>
      <c r="JB476" s="743">
        <v>0</v>
      </c>
      <c r="JC476" s="743">
        <v>0</v>
      </c>
      <c r="JD476" s="743">
        <v>0</v>
      </c>
      <c r="JE476" s="743">
        <v>0</v>
      </c>
      <c r="JF476" s="743">
        <v>0</v>
      </c>
      <c r="JG476" s="739">
        <v>0</v>
      </c>
      <c r="JH476" s="739">
        <v>0</v>
      </c>
      <c r="JI476" s="739">
        <v>0</v>
      </c>
      <c r="JJ476" s="739">
        <v>0</v>
      </c>
      <c r="JK476" s="739">
        <v>0</v>
      </c>
      <c r="JL476" s="739">
        <v>0</v>
      </c>
      <c r="JM476" s="739">
        <v>0</v>
      </c>
      <c r="JN476" s="28">
        <f t="shared" ref="JN476:JN539" si="385">SUM(JB476:JM476)</f>
        <v>0</v>
      </c>
      <c r="JO476" s="28">
        <f t="shared" ref="JO476:JO539" si="386">JN476-HC476</f>
        <v>0</v>
      </c>
      <c r="JP476" s="28"/>
      <c r="JQ476" s="28"/>
      <c r="JR476" s="28"/>
      <c r="JS476" s="28"/>
      <c r="JT476" s="28"/>
      <c r="JU476" s="28"/>
      <c r="JV476" s="28"/>
      <c r="JW476" s="28"/>
      <c r="JX476" s="28"/>
      <c r="JY476" s="28"/>
      <c r="JZ476" s="28"/>
      <c r="KA476" s="28"/>
      <c r="KB476" s="28"/>
      <c r="KC476" s="28"/>
      <c r="KD476" s="28"/>
      <c r="KE476" s="824"/>
    </row>
    <row r="477" s="786" customFormat="1" hidden="1" customHeight="1" spans="1:291">
      <c r="A477" s="847" t="s">
        <v>2306</v>
      </c>
      <c r="B477" s="343"/>
      <c r="C477" s="95" t="s">
        <v>1747</v>
      </c>
      <c r="D477" s="95" t="s">
        <v>2435</v>
      </c>
      <c r="E477" s="411"/>
      <c r="F477" s="1235" t="s">
        <v>2436</v>
      </c>
      <c r="G477" s="112" t="s">
        <v>1075</v>
      </c>
      <c r="H477" s="1060" t="s">
        <v>2437</v>
      </c>
      <c r="I477" s="99">
        <f t="shared" si="361"/>
        <v>0</v>
      </c>
      <c r="J477" s="1129">
        <v>71</v>
      </c>
      <c r="K477" s="1130">
        <f t="shared" si="372"/>
        <v>71</v>
      </c>
      <c r="L477" s="1131">
        <f t="shared" si="373"/>
        <v>71</v>
      </c>
      <c r="M477" s="1132"/>
      <c r="N477" s="1137"/>
      <c r="O477" s="1139"/>
      <c r="P477" s="1138">
        <f t="shared" si="367"/>
        <v>0</v>
      </c>
      <c r="Q477" s="1154">
        <f t="shared" ref="Q477:Q491" si="387">SUM(AB477:AS477)</f>
        <v>0</v>
      </c>
      <c r="R477" s="1156"/>
      <c r="S477" s="1156"/>
      <c r="T477" s="1156"/>
      <c r="U477" s="1156"/>
      <c r="V477" s="1156"/>
      <c r="W477" s="1156"/>
      <c r="X477" s="1156"/>
      <c r="Y477" s="1156"/>
      <c r="Z477" s="1156"/>
      <c r="AA477" s="1156"/>
      <c r="AB477" s="1167"/>
      <c r="AC477" s="1156"/>
      <c r="AD477" s="1156"/>
      <c r="AE477" s="1156"/>
      <c r="AF477" s="1156"/>
      <c r="AG477" s="1156"/>
      <c r="AH477" s="1156"/>
      <c r="AI477" s="1156"/>
      <c r="AJ477" s="1156"/>
      <c r="AK477" s="1156"/>
      <c r="AL477" s="1156"/>
      <c r="AM477" s="1156"/>
      <c r="AN477" s="1156"/>
      <c r="AO477" s="1156"/>
      <c r="AP477" s="1156"/>
      <c r="AQ477" s="1156"/>
      <c r="AR477" s="1156"/>
      <c r="AS477" s="1179"/>
      <c r="AT477" s="1177"/>
      <c r="AU477" s="1178"/>
      <c r="AV477" s="1178"/>
      <c r="AW477" s="1178"/>
      <c r="AX477" s="1178"/>
      <c r="AY477" s="1178"/>
      <c r="AZ477" s="1178"/>
      <c r="BA477" s="1178"/>
      <c r="BB477" s="1178"/>
      <c r="BC477" s="1178"/>
      <c r="BD477" s="1178"/>
      <c r="BE477" s="1178"/>
      <c r="BF477" s="1178"/>
      <c r="BG477" s="1178"/>
      <c r="BH477" s="1178"/>
      <c r="BI477" s="1178"/>
      <c r="BJ477" s="1178"/>
      <c r="BK477" s="1186"/>
      <c r="BL477" s="1187">
        <v>-71</v>
      </c>
      <c r="BM477" s="1187"/>
      <c r="BN477" s="1187"/>
      <c r="BO477" s="1187"/>
      <c r="BP477" s="1187"/>
      <c r="BQ477" s="1187"/>
      <c r="BR477" s="1187"/>
      <c r="BS477" s="1187"/>
      <c r="BT477" s="1187"/>
      <c r="BU477" s="1187"/>
      <c r="BV477" s="1191"/>
      <c r="BW477" s="1186"/>
      <c r="BX477" s="1186"/>
      <c r="BY477" s="1186"/>
      <c r="BZ477" s="1186"/>
      <c r="CA477" s="1186"/>
      <c r="CB477" s="1186"/>
      <c r="CC477" s="1186"/>
      <c r="CD477" s="1186"/>
      <c r="CE477" s="1186"/>
      <c r="CF477" s="1186"/>
      <c r="CG477" s="1186"/>
      <c r="CH477" s="1186"/>
      <c r="CI477" s="1186"/>
      <c r="CJ477" s="1186"/>
      <c r="CK477" s="1186"/>
      <c r="CL477" s="1186"/>
      <c r="CM477" s="1186"/>
      <c r="CN477" s="1186"/>
      <c r="CO477" s="1186"/>
      <c r="CP477" s="1186"/>
      <c r="CQ477" s="1186"/>
      <c r="CR477" s="1186"/>
      <c r="CS477" s="1186"/>
      <c r="CT477" s="1186"/>
      <c r="CU477" s="1186"/>
      <c r="CV477" s="1186"/>
      <c r="CW477" s="1186"/>
      <c r="CX477" s="1186"/>
      <c r="CY477" s="1186"/>
      <c r="CZ477" s="1186"/>
      <c r="DA477" s="1186"/>
      <c r="DB477" s="1186"/>
      <c r="DC477" s="1186"/>
      <c r="DD477" s="1186"/>
      <c r="DE477" s="1186"/>
      <c r="DF477" s="1186"/>
      <c r="DG477" s="1186"/>
      <c r="DH477" s="1186"/>
      <c r="DI477" s="1186"/>
      <c r="DJ477" s="1186"/>
      <c r="DK477" s="1186"/>
      <c r="DL477" s="1186"/>
      <c r="DM477" s="1186"/>
      <c r="DN477" s="1186"/>
      <c r="DO477" s="1186"/>
      <c r="DP477" s="1186"/>
      <c r="DQ477" s="1186"/>
      <c r="DR477" s="1186"/>
      <c r="DS477" s="1186"/>
      <c r="DT477" s="1186"/>
      <c r="DU477" s="1186"/>
      <c r="DV477" s="1186"/>
      <c r="DW477" s="1186"/>
      <c r="DX477" s="1186"/>
      <c r="DY477" s="1186"/>
      <c r="DZ477" s="1186"/>
      <c r="EA477" s="1186"/>
      <c r="EB477" s="1186"/>
      <c r="EC477" s="1186"/>
      <c r="ED477" s="1186"/>
      <c r="EE477" s="1186"/>
      <c r="EF477" s="1186"/>
      <c r="EG477" s="1186"/>
      <c r="EH477" s="1186"/>
      <c r="EI477" s="1186"/>
      <c r="EJ477" s="1186"/>
      <c r="EK477" s="1197"/>
      <c r="EL477" s="1198"/>
      <c r="EM477" s="1186"/>
      <c r="EN477" s="1186"/>
      <c r="EO477" s="1186"/>
      <c r="EP477" s="1186"/>
      <c r="EQ477" s="1186"/>
      <c r="ER477" s="1186"/>
      <c r="ES477" s="1186"/>
      <c r="ET477" s="1186"/>
      <c r="EU477" s="1186"/>
      <c r="EV477" s="1186"/>
      <c r="EW477" s="1186"/>
      <c r="EX477" s="1186"/>
      <c r="EY477" s="1186"/>
      <c r="EZ477" s="1186"/>
      <c r="FA477" s="1186"/>
      <c r="FB477" s="1186"/>
      <c r="FC477" s="1209"/>
      <c r="FD477" s="1186"/>
      <c r="FE477" s="1186"/>
      <c r="FF477" s="1186"/>
      <c r="FG477" s="1186"/>
      <c r="FH477" s="1186"/>
      <c r="FI477" s="1186"/>
      <c r="FJ477" s="1186"/>
      <c r="FK477" s="1186"/>
      <c r="FL477" s="1209"/>
      <c r="FM477" s="1186"/>
      <c r="FN477" s="1186"/>
      <c r="FO477" s="1186"/>
      <c r="FP477" s="1186"/>
      <c r="FQ477" s="1186"/>
      <c r="FR477" s="1186"/>
      <c r="FS477" s="1186"/>
      <c r="FT477" s="1186"/>
      <c r="FU477" s="1186"/>
      <c r="FV477" s="1186"/>
      <c r="FW477" s="1186"/>
      <c r="FX477" s="1186"/>
      <c r="FY477" s="1186"/>
      <c r="FZ477" s="1186"/>
      <c r="GA477" s="1186"/>
      <c r="GB477" s="1186"/>
      <c r="GC477" s="1186"/>
      <c r="GD477" s="1186"/>
      <c r="GE477" s="1186"/>
      <c r="GF477" s="1186"/>
      <c r="GG477" s="1186"/>
      <c r="GH477" s="1186"/>
      <c r="GI477" s="1186"/>
      <c r="GJ477" s="1186"/>
      <c r="GK477" s="1186"/>
      <c r="GL477" s="1186"/>
      <c r="GM477" s="1186"/>
      <c r="GN477" s="1186"/>
      <c r="GO477" s="1186"/>
      <c r="GP477" s="1186"/>
      <c r="GQ477" s="1186"/>
      <c r="GR477" s="1186"/>
      <c r="GS477" s="1186"/>
      <c r="GT477" s="1186"/>
      <c r="GU477" s="1186"/>
      <c r="GV477" s="1186"/>
      <c r="GW477" s="1186"/>
      <c r="GX477" s="1186"/>
      <c r="GY477" s="1218"/>
      <c r="GZ477" s="364">
        <f t="shared" si="365"/>
        <v>0</v>
      </c>
      <c r="HA477" s="365">
        <f t="shared" si="380"/>
        <v>0</v>
      </c>
      <c r="HB477" s="366">
        <f t="shared" si="381"/>
        <v>0</v>
      </c>
      <c r="HC477" s="366">
        <v>6048</v>
      </c>
      <c r="HD477" s="365">
        <v>5040</v>
      </c>
      <c r="HE477" s="365">
        <v>4260</v>
      </c>
      <c r="HF477" s="54"/>
      <c r="HG477" s="708"/>
      <c r="HH477" s="708">
        <v>1.15</v>
      </c>
      <c r="HI477" s="709">
        <f t="shared" si="377"/>
        <v>0</v>
      </c>
      <c r="HJ477" s="710"/>
      <c r="HK477" s="710">
        <v>4.69</v>
      </c>
      <c r="HL477" s="738">
        <f t="shared" si="382"/>
        <v>0.391304347826087</v>
      </c>
      <c r="HM477" s="739"/>
      <c r="HN477" s="739"/>
      <c r="HO477" s="739">
        <v>4.69</v>
      </c>
      <c r="HP477" s="740">
        <f t="shared" si="378"/>
        <v>332.99</v>
      </c>
      <c r="HQ477" s="738">
        <f t="shared" si="368"/>
        <v>0.391304347826087</v>
      </c>
      <c r="HR477" s="741"/>
      <c r="HS477" s="742">
        <v>44927</v>
      </c>
      <c r="HT477" s="739">
        <f ca="1" t="shared" si="383"/>
        <v>5</v>
      </c>
      <c r="HU477" s="739">
        <f ca="1" t="shared" si="384"/>
        <v>150</v>
      </c>
      <c r="HV477" s="739">
        <v>71</v>
      </c>
      <c r="HW477" s="739">
        <f t="shared" si="359"/>
        <v>0</v>
      </c>
      <c r="HX477" s="761">
        <f t="shared" si="369"/>
        <v>0</v>
      </c>
      <c r="HY477" s="739">
        <f ca="1" t="shared" si="370"/>
        <v>0</v>
      </c>
      <c r="HZ477" s="739">
        <f t="shared" si="363"/>
        <v>71</v>
      </c>
      <c r="IA477" s="739"/>
      <c r="IB477" s="739">
        <f ca="1" t="shared" si="374"/>
        <v>0</v>
      </c>
      <c r="IC477" s="769">
        <f ca="1" t="shared" si="375"/>
        <v>0</v>
      </c>
      <c r="ID477" s="769" t="e">
        <f ca="1" t="shared" si="376"/>
        <v>#DIV/0!</v>
      </c>
      <c r="IE477" s="739"/>
      <c r="IF477" s="739"/>
      <c r="IG477" s="739"/>
      <c r="IH477" s="739"/>
      <c r="II477" s="739"/>
      <c r="IJ477" s="739"/>
      <c r="IK477" s="739"/>
      <c r="IL477" s="743"/>
      <c r="IM477" s="743"/>
      <c r="IN477" s="743"/>
      <c r="IO477" s="743"/>
      <c r="IP477" s="743"/>
      <c r="IQ477" s="739"/>
      <c r="IR477" s="739"/>
      <c r="IS477" s="739"/>
      <c r="IT477" s="739"/>
      <c r="IU477" s="739"/>
      <c r="IV477" s="739"/>
      <c r="IW477" s="739"/>
      <c r="IX477" s="739"/>
      <c r="IY477" s="739"/>
      <c r="IZ477" s="739"/>
      <c r="JA477" s="739"/>
      <c r="JB477" s="743">
        <v>0</v>
      </c>
      <c r="JC477" s="743">
        <v>0</v>
      </c>
      <c r="JD477" s="743">
        <v>0</v>
      </c>
      <c r="JE477" s="743">
        <v>3024</v>
      </c>
      <c r="JF477" s="743">
        <v>0</v>
      </c>
      <c r="JG477" s="739">
        <v>0</v>
      </c>
      <c r="JH477" s="739">
        <v>0</v>
      </c>
      <c r="JI477" s="739">
        <v>0</v>
      </c>
      <c r="JJ477" s="739">
        <v>0</v>
      </c>
      <c r="JK477" s="739">
        <v>0</v>
      </c>
      <c r="JL477" s="739">
        <v>0</v>
      </c>
      <c r="JM477" s="739">
        <v>3024</v>
      </c>
      <c r="JN477" s="28">
        <f t="shared" si="385"/>
        <v>6048</v>
      </c>
      <c r="JO477" s="28">
        <f t="shared" si="386"/>
        <v>0</v>
      </c>
      <c r="JP477" s="28"/>
      <c r="JQ477" s="28"/>
      <c r="JR477" s="28"/>
      <c r="JS477" s="28"/>
      <c r="JT477" s="28"/>
      <c r="JU477" s="28"/>
      <c r="JV477" s="28"/>
      <c r="JW477" s="28"/>
      <c r="JX477" s="28"/>
      <c r="JY477" s="28"/>
      <c r="JZ477" s="28"/>
      <c r="KA477" s="28"/>
      <c r="KB477" s="28"/>
      <c r="KC477" s="28"/>
      <c r="KD477" s="28"/>
      <c r="KE477" s="824"/>
    </row>
    <row r="478" s="786" customFormat="1" hidden="1" customHeight="1" spans="1:291">
      <c r="A478" s="847" t="s">
        <v>2306</v>
      </c>
      <c r="B478" s="343"/>
      <c r="C478" s="95" t="s">
        <v>1747</v>
      </c>
      <c r="D478" s="95" t="s">
        <v>2435</v>
      </c>
      <c r="E478" s="411"/>
      <c r="F478" s="1235" t="s">
        <v>2438</v>
      </c>
      <c r="G478" s="112" t="s">
        <v>1077</v>
      </c>
      <c r="H478" s="1060" t="s">
        <v>2439</v>
      </c>
      <c r="I478" s="99">
        <f t="shared" si="361"/>
        <v>0</v>
      </c>
      <c r="J478" s="1129">
        <v>80</v>
      </c>
      <c r="K478" s="1130">
        <f t="shared" si="372"/>
        <v>80</v>
      </c>
      <c r="L478" s="1131">
        <f t="shared" si="373"/>
        <v>80</v>
      </c>
      <c r="M478" s="1132"/>
      <c r="N478" s="1137"/>
      <c r="O478" s="1139"/>
      <c r="P478" s="1138">
        <f t="shared" si="367"/>
        <v>0</v>
      </c>
      <c r="Q478" s="1154">
        <f t="shared" si="387"/>
        <v>0</v>
      </c>
      <c r="R478" s="1156"/>
      <c r="S478" s="1156"/>
      <c r="T478" s="1156"/>
      <c r="U478" s="1156"/>
      <c r="V478" s="1156"/>
      <c r="W478" s="1156"/>
      <c r="X478" s="1156"/>
      <c r="Y478" s="1156"/>
      <c r="Z478" s="1156"/>
      <c r="AA478" s="1156"/>
      <c r="AB478" s="1167"/>
      <c r="AC478" s="1156"/>
      <c r="AD478" s="1156"/>
      <c r="AE478" s="1156"/>
      <c r="AF478" s="1156"/>
      <c r="AG478" s="1156"/>
      <c r="AH478" s="1156"/>
      <c r="AI478" s="1156"/>
      <c r="AJ478" s="1156"/>
      <c r="AK478" s="1156"/>
      <c r="AL478" s="1156"/>
      <c r="AM478" s="1156"/>
      <c r="AN478" s="1156"/>
      <c r="AO478" s="1156"/>
      <c r="AP478" s="1156"/>
      <c r="AQ478" s="1156"/>
      <c r="AR478" s="1156"/>
      <c r="AS478" s="1179"/>
      <c r="AT478" s="1177"/>
      <c r="AU478" s="1178"/>
      <c r="AV478" s="1178"/>
      <c r="AW478" s="1178"/>
      <c r="AX478" s="1178"/>
      <c r="AY478" s="1178"/>
      <c r="AZ478" s="1178"/>
      <c r="BA478" s="1178"/>
      <c r="BB478" s="1178"/>
      <c r="BC478" s="1178"/>
      <c r="BD478" s="1178"/>
      <c r="BE478" s="1178"/>
      <c r="BF478" s="1178"/>
      <c r="BG478" s="1178"/>
      <c r="BH478" s="1178"/>
      <c r="BI478" s="1178"/>
      <c r="BJ478" s="1178"/>
      <c r="BK478" s="1186"/>
      <c r="BL478" s="1187">
        <v>-80</v>
      </c>
      <c r="BM478" s="1187"/>
      <c r="BN478" s="1187"/>
      <c r="BO478" s="1187"/>
      <c r="BP478" s="1187"/>
      <c r="BQ478" s="1187"/>
      <c r="BR478" s="1187"/>
      <c r="BS478" s="1187"/>
      <c r="BT478" s="1187"/>
      <c r="BU478" s="1187"/>
      <c r="BV478" s="1191"/>
      <c r="BW478" s="1186"/>
      <c r="BX478" s="1186"/>
      <c r="BY478" s="1186"/>
      <c r="BZ478" s="1186"/>
      <c r="CA478" s="1186"/>
      <c r="CB478" s="1186"/>
      <c r="CC478" s="1186"/>
      <c r="CD478" s="1186"/>
      <c r="CE478" s="1186"/>
      <c r="CF478" s="1186"/>
      <c r="CG478" s="1186"/>
      <c r="CH478" s="1186"/>
      <c r="CI478" s="1186"/>
      <c r="CJ478" s="1186"/>
      <c r="CK478" s="1186"/>
      <c r="CL478" s="1186"/>
      <c r="CM478" s="1186"/>
      <c r="CN478" s="1186"/>
      <c r="CO478" s="1186"/>
      <c r="CP478" s="1186"/>
      <c r="CQ478" s="1186"/>
      <c r="CR478" s="1186"/>
      <c r="CS478" s="1186"/>
      <c r="CT478" s="1186"/>
      <c r="CU478" s="1186"/>
      <c r="CV478" s="1186"/>
      <c r="CW478" s="1186"/>
      <c r="CX478" s="1186"/>
      <c r="CY478" s="1186"/>
      <c r="CZ478" s="1186"/>
      <c r="DA478" s="1186"/>
      <c r="DB478" s="1186"/>
      <c r="DC478" s="1186"/>
      <c r="DD478" s="1186"/>
      <c r="DE478" s="1186"/>
      <c r="DF478" s="1186"/>
      <c r="DG478" s="1186"/>
      <c r="DH478" s="1186"/>
      <c r="DI478" s="1186"/>
      <c r="DJ478" s="1186"/>
      <c r="DK478" s="1186"/>
      <c r="DL478" s="1186"/>
      <c r="DM478" s="1186"/>
      <c r="DN478" s="1186"/>
      <c r="DO478" s="1186"/>
      <c r="DP478" s="1186"/>
      <c r="DQ478" s="1186"/>
      <c r="DR478" s="1186"/>
      <c r="DS478" s="1186"/>
      <c r="DT478" s="1186"/>
      <c r="DU478" s="1186"/>
      <c r="DV478" s="1186"/>
      <c r="DW478" s="1186"/>
      <c r="DX478" s="1186"/>
      <c r="DY478" s="1186"/>
      <c r="DZ478" s="1186"/>
      <c r="EA478" s="1186"/>
      <c r="EB478" s="1186"/>
      <c r="EC478" s="1186"/>
      <c r="ED478" s="1186"/>
      <c r="EE478" s="1186"/>
      <c r="EF478" s="1186"/>
      <c r="EG478" s="1186"/>
      <c r="EH478" s="1186"/>
      <c r="EI478" s="1186"/>
      <c r="EJ478" s="1186"/>
      <c r="EK478" s="1197"/>
      <c r="EL478" s="1198"/>
      <c r="EM478" s="1186"/>
      <c r="EN478" s="1186"/>
      <c r="EO478" s="1186"/>
      <c r="EP478" s="1186"/>
      <c r="EQ478" s="1186"/>
      <c r="ER478" s="1186"/>
      <c r="ES478" s="1186"/>
      <c r="ET478" s="1186"/>
      <c r="EU478" s="1186"/>
      <c r="EV478" s="1186"/>
      <c r="EW478" s="1186"/>
      <c r="EX478" s="1186"/>
      <c r="EY478" s="1186"/>
      <c r="EZ478" s="1186"/>
      <c r="FA478" s="1186"/>
      <c r="FB478" s="1186"/>
      <c r="FC478" s="1209"/>
      <c r="FD478" s="1186"/>
      <c r="FE478" s="1186"/>
      <c r="FF478" s="1186"/>
      <c r="FG478" s="1186"/>
      <c r="FH478" s="1186"/>
      <c r="FI478" s="1186"/>
      <c r="FJ478" s="1186"/>
      <c r="FK478" s="1186"/>
      <c r="FL478" s="1209"/>
      <c r="FM478" s="1186"/>
      <c r="FN478" s="1186"/>
      <c r="FO478" s="1186"/>
      <c r="FP478" s="1186"/>
      <c r="FQ478" s="1186"/>
      <c r="FR478" s="1186"/>
      <c r="FS478" s="1186"/>
      <c r="FT478" s="1186"/>
      <c r="FU478" s="1186"/>
      <c r="FV478" s="1186"/>
      <c r="FW478" s="1186"/>
      <c r="FX478" s="1186"/>
      <c r="FY478" s="1186"/>
      <c r="FZ478" s="1186"/>
      <c r="GA478" s="1186"/>
      <c r="GB478" s="1186"/>
      <c r="GC478" s="1186"/>
      <c r="GD478" s="1186"/>
      <c r="GE478" s="1186"/>
      <c r="GF478" s="1186"/>
      <c r="GG478" s="1186"/>
      <c r="GH478" s="1186"/>
      <c r="GI478" s="1186"/>
      <c r="GJ478" s="1186"/>
      <c r="GK478" s="1186"/>
      <c r="GL478" s="1186"/>
      <c r="GM478" s="1186"/>
      <c r="GN478" s="1186"/>
      <c r="GO478" s="1186"/>
      <c r="GP478" s="1186"/>
      <c r="GQ478" s="1186"/>
      <c r="GR478" s="1186"/>
      <c r="GS478" s="1186"/>
      <c r="GT478" s="1186"/>
      <c r="GU478" s="1186"/>
      <c r="GV478" s="1186"/>
      <c r="GW478" s="1186"/>
      <c r="GX478" s="1186"/>
      <c r="GY478" s="1218"/>
      <c r="GZ478" s="364">
        <f t="shared" si="365"/>
        <v>0</v>
      </c>
      <c r="HA478" s="365">
        <f t="shared" si="380"/>
        <v>0</v>
      </c>
      <c r="HB478" s="366">
        <f t="shared" si="381"/>
        <v>0</v>
      </c>
      <c r="HC478" s="366">
        <v>6048</v>
      </c>
      <c r="HD478" s="365">
        <v>5040</v>
      </c>
      <c r="HE478" s="365">
        <v>2232</v>
      </c>
      <c r="HF478" s="54"/>
      <c r="HG478" s="863"/>
      <c r="HH478" s="863">
        <v>1.15</v>
      </c>
      <c r="HI478" s="709">
        <f t="shared" si="377"/>
        <v>0</v>
      </c>
      <c r="HJ478" s="864"/>
      <c r="HK478" s="864">
        <v>4.69</v>
      </c>
      <c r="HL478" s="738">
        <f t="shared" si="382"/>
        <v>0.391304347826087</v>
      </c>
      <c r="HM478" s="865"/>
      <c r="HN478" s="865"/>
      <c r="HO478" s="865">
        <v>4.69</v>
      </c>
      <c r="HP478" s="740">
        <f t="shared" si="378"/>
        <v>375.2</v>
      </c>
      <c r="HQ478" s="738">
        <f t="shared" si="368"/>
        <v>0.391304347826087</v>
      </c>
      <c r="HR478" s="866"/>
      <c r="HS478" s="742">
        <v>44927</v>
      </c>
      <c r="HT478" s="739">
        <f ca="1" t="shared" si="383"/>
        <v>5</v>
      </c>
      <c r="HU478" s="739">
        <f ca="1" t="shared" si="384"/>
        <v>150</v>
      </c>
      <c r="HV478" s="865">
        <v>80</v>
      </c>
      <c r="HW478" s="739">
        <f t="shared" si="359"/>
        <v>0</v>
      </c>
      <c r="HX478" s="761">
        <f t="shared" si="369"/>
        <v>0</v>
      </c>
      <c r="HY478" s="739">
        <f ca="1" t="shared" si="370"/>
        <v>0</v>
      </c>
      <c r="HZ478" s="739">
        <f t="shared" si="363"/>
        <v>80</v>
      </c>
      <c r="IA478" s="865"/>
      <c r="IB478" s="739">
        <f ca="1" t="shared" si="374"/>
        <v>0</v>
      </c>
      <c r="IC478" s="769">
        <f ca="1" t="shared" si="375"/>
        <v>0</v>
      </c>
      <c r="ID478" s="769" t="e">
        <f ca="1" t="shared" si="376"/>
        <v>#DIV/0!</v>
      </c>
      <c r="IE478" s="865"/>
      <c r="IF478" s="865"/>
      <c r="IG478" s="865"/>
      <c r="IH478" s="865"/>
      <c r="II478" s="865"/>
      <c r="IJ478" s="865"/>
      <c r="IK478" s="865"/>
      <c r="IL478" s="743"/>
      <c r="IM478" s="743"/>
      <c r="IN478" s="743"/>
      <c r="IO478" s="743"/>
      <c r="IP478" s="743"/>
      <c r="IQ478" s="739"/>
      <c r="IR478" s="739"/>
      <c r="IS478" s="739"/>
      <c r="IT478" s="739"/>
      <c r="IU478" s="739"/>
      <c r="IV478" s="739"/>
      <c r="IW478" s="739"/>
      <c r="IX478" s="739"/>
      <c r="IY478" s="739"/>
      <c r="IZ478" s="739"/>
      <c r="JA478" s="739"/>
      <c r="JB478" s="743">
        <v>0</v>
      </c>
      <c r="JC478" s="743">
        <v>0</v>
      </c>
      <c r="JD478" s="743">
        <v>0</v>
      </c>
      <c r="JE478" s="743">
        <v>3024</v>
      </c>
      <c r="JF478" s="743">
        <v>0</v>
      </c>
      <c r="JG478" s="739">
        <v>0</v>
      </c>
      <c r="JH478" s="739">
        <v>0</v>
      </c>
      <c r="JI478" s="739">
        <v>0</v>
      </c>
      <c r="JJ478" s="739">
        <v>0</v>
      </c>
      <c r="JK478" s="739">
        <v>0</v>
      </c>
      <c r="JL478" s="739">
        <v>0</v>
      </c>
      <c r="JM478" s="739">
        <v>3024</v>
      </c>
      <c r="JN478" s="28">
        <f t="shared" si="385"/>
        <v>6048</v>
      </c>
      <c r="JO478" s="28">
        <f t="shared" si="386"/>
        <v>0</v>
      </c>
      <c r="JP478" s="28"/>
      <c r="JQ478" s="28"/>
      <c r="JR478" s="28"/>
      <c r="JS478" s="28"/>
      <c r="JT478" s="28"/>
      <c r="JU478" s="28"/>
      <c r="JV478" s="28"/>
      <c r="JW478" s="28"/>
      <c r="JX478" s="28"/>
      <c r="JY478" s="28"/>
      <c r="JZ478" s="28"/>
      <c r="KA478" s="28"/>
      <c r="KB478" s="28"/>
      <c r="KC478" s="28"/>
      <c r="KD478" s="28"/>
      <c r="KE478" s="824"/>
    </row>
    <row r="479" s="786" customFormat="1" hidden="1" customHeight="1" spans="1:291">
      <c r="A479" s="847" t="s">
        <v>2306</v>
      </c>
      <c r="B479" s="343"/>
      <c r="C479" s="95" t="s">
        <v>1747</v>
      </c>
      <c r="D479" s="95" t="s">
        <v>2435</v>
      </c>
      <c r="E479" s="411"/>
      <c r="F479" s="1235" t="s">
        <v>2440</v>
      </c>
      <c r="G479" s="112" t="s">
        <v>1079</v>
      </c>
      <c r="H479" s="1060" t="s">
        <v>2441</v>
      </c>
      <c r="I479" s="99">
        <f t="shared" si="361"/>
        <v>0</v>
      </c>
      <c r="J479" s="1129">
        <v>66</v>
      </c>
      <c r="K479" s="1130">
        <f t="shared" si="372"/>
        <v>66</v>
      </c>
      <c r="L479" s="1131">
        <f t="shared" si="373"/>
        <v>66</v>
      </c>
      <c r="M479" s="1132"/>
      <c r="N479" s="1137"/>
      <c r="O479" s="1134"/>
      <c r="P479" s="1135">
        <f t="shared" si="367"/>
        <v>0</v>
      </c>
      <c r="Q479" s="1154">
        <f t="shared" si="387"/>
        <v>0</v>
      </c>
      <c r="R479" s="1153"/>
      <c r="S479" s="1153"/>
      <c r="T479" s="1153"/>
      <c r="U479" s="1153"/>
      <c r="V479" s="1153"/>
      <c r="W479" s="1153"/>
      <c r="X479" s="1153"/>
      <c r="Y479" s="1153"/>
      <c r="Z479" s="1153"/>
      <c r="AA479" s="1153"/>
      <c r="AB479" s="1166"/>
      <c r="AC479" s="1153"/>
      <c r="AD479" s="1153"/>
      <c r="AE479" s="1153"/>
      <c r="AF479" s="1153"/>
      <c r="AG479" s="1153"/>
      <c r="AH479" s="1153"/>
      <c r="AI479" s="1153"/>
      <c r="AJ479" s="1153"/>
      <c r="AK479" s="1153"/>
      <c r="AL479" s="1153"/>
      <c r="AM479" s="1153"/>
      <c r="AN479" s="1153"/>
      <c r="AO479" s="1153"/>
      <c r="AP479" s="1153"/>
      <c r="AQ479" s="1153"/>
      <c r="AR479" s="1153"/>
      <c r="AS479" s="1176"/>
      <c r="AT479" s="1177"/>
      <c r="AU479" s="1178"/>
      <c r="AV479" s="1178"/>
      <c r="AW479" s="1178"/>
      <c r="AX479" s="1178"/>
      <c r="AY479" s="1178"/>
      <c r="AZ479" s="1178"/>
      <c r="BA479" s="1178"/>
      <c r="BB479" s="1178"/>
      <c r="BC479" s="1178"/>
      <c r="BD479" s="1178"/>
      <c r="BE479" s="1178"/>
      <c r="BF479" s="1178"/>
      <c r="BG479" s="1178"/>
      <c r="BH479" s="1178"/>
      <c r="BI479" s="1178"/>
      <c r="BJ479" s="1178"/>
      <c r="BK479" s="1186"/>
      <c r="BL479" s="1187">
        <v>-66</v>
      </c>
      <c r="BM479" s="1187"/>
      <c r="BN479" s="1187"/>
      <c r="BO479" s="1187"/>
      <c r="BP479" s="1187"/>
      <c r="BQ479" s="1187"/>
      <c r="BR479" s="1187"/>
      <c r="BS479" s="1187"/>
      <c r="BT479" s="1187"/>
      <c r="BU479" s="1187"/>
      <c r="BV479" s="1191"/>
      <c r="BW479" s="1186"/>
      <c r="BX479" s="1186"/>
      <c r="BY479" s="1186"/>
      <c r="BZ479" s="1186"/>
      <c r="CA479" s="1186"/>
      <c r="CB479" s="1186"/>
      <c r="CC479" s="1186"/>
      <c r="CD479" s="1186"/>
      <c r="CE479" s="1186"/>
      <c r="CF479" s="1186"/>
      <c r="CG479" s="1186"/>
      <c r="CH479" s="1186"/>
      <c r="CI479" s="1186"/>
      <c r="CJ479" s="1186"/>
      <c r="CK479" s="1186"/>
      <c r="CL479" s="1186"/>
      <c r="CM479" s="1186"/>
      <c r="CN479" s="1186"/>
      <c r="CO479" s="1186"/>
      <c r="CP479" s="1186"/>
      <c r="CQ479" s="1186"/>
      <c r="CR479" s="1186"/>
      <c r="CS479" s="1186"/>
      <c r="CT479" s="1186"/>
      <c r="CU479" s="1186"/>
      <c r="CV479" s="1186"/>
      <c r="CW479" s="1186"/>
      <c r="CX479" s="1186"/>
      <c r="CY479" s="1186"/>
      <c r="CZ479" s="1186"/>
      <c r="DA479" s="1186"/>
      <c r="DB479" s="1186"/>
      <c r="DC479" s="1186"/>
      <c r="DD479" s="1186"/>
      <c r="DE479" s="1186"/>
      <c r="DF479" s="1186"/>
      <c r="DG479" s="1186"/>
      <c r="DH479" s="1186"/>
      <c r="DI479" s="1186"/>
      <c r="DJ479" s="1186"/>
      <c r="DK479" s="1186"/>
      <c r="DL479" s="1186"/>
      <c r="DM479" s="1186"/>
      <c r="DN479" s="1186"/>
      <c r="DO479" s="1186"/>
      <c r="DP479" s="1186"/>
      <c r="DQ479" s="1186"/>
      <c r="DR479" s="1186"/>
      <c r="DS479" s="1186"/>
      <c r="DT479" s="1186"/>
      <c r="DU479" s="1186"/>
      <c r="DV479" s="1186"/>
      <c r="DW479" s="1186"/>
      <c r="DX479" s="1186"/>
      <c r="DY479" s="1186"/>
      <c r="DZ479" s="1186"/>
      <c r="EA479" s="1186"/>
      <c r="EB479" s="1186"/>
      <c r="EC479" s="1186"/>
      <c r="ED479" s="1186"/>
      <c r="EE479" s="1186"/>
      <c r="EF479" s="1186"/>
      <c r="EG479" s="1186"/>
      <c r="EH479" s="1186"/>
      <c r="EI479" s="1186"/>
      <c r="EJ479" s="1186"/>
      <c r="EK479" s="1197"/>
      <c r="EL479" s="1198"/>
      <c r="EM479" s="1186"/>
      <c r="EN479" s="1186"/>
      <c r="EO479" s="1186"/>
      <c r="EP479" s="1186"/>
      <c r="EQ479" s="1186"/>
      <c r="ER479" s="1186"/>
      <c r="ES479" s="1186"/>
      <c r="ET479" s="1186"/>
      <c r="EU479" s="1186"/>
      <c r="EV479" s="1186"/>
      <c r="EW479" s="1186"/>
      <c r="EX479" s="1186"/>
      <c r="EY479" s="1186"/>
      <c r="EZ479" s="1186"/>
      <c r="FA479" s="1186"/>
      <c r="FB479" s="1186"/>
      <c r="FC479" s="1209"/>
      <c r="FD479" s="1186"/>
      <c r="FE479" s="1186"/>
      <c r="FF479" s="1186"/>
      <c r="FG479" s="1186"/>
      <c r="FH479" s="1186"/>
      <c r="FI479" s="1186"/>
      <c r="FJ479" s="1186"/>
      <c r="FK479" s="1186"/>
      <c r="FL479" s="1209"/>
      <c r="FM479" s="1186"/>
      <c r="FN479" s="1186"/>
      <c r="FO479" s="1186"/>
      <c r="FP479" s="1186"/>
      <c r="FQ479" s="1186"/>
      <c r="FR479" s="1186"/>
      <c r="FS479" s="1186"/>
      <c r="FT479" s="1186"/>
      <c r="FU479" s="1186"/>
      <c r="FV479" s="1186"/>
      <c r="FW479" s="1186"/>
      <c r="FX479" s="1186"/>
      <c r="FY479" s="1186"/>
      <c r="FZ479" s="1186"/>
      <c r="GA479" s="1186"/>
      <c r="GB479" s="1186"/>
      <c r="GC479" s="1186"/>
      <c r="GD479" s="1186"/>
      <c r="GE479" s="1186"/>
      <c r="GF479" s="1186"/>
      <c r="GG479" s="1186"/>
      <c r="GH479" s="1186"/>
      <c r="GI479" s="1186"/>
      <c r="GJ479" s="1186"/>
      <c r="GK479" s="1186"/>
      <c r="GL479" s="1186"/>
      <c r="GM479" s="1186"/>
      <c r="GN479" s="1186"/>
      <c r="GO479" s="1186"/>
      <c r="GP479" s="1186"/>
      <c r="GQ479" s="1186"/>
      <c r="GR479" s="1186"/>
      <c r="GS479" s="1186"/>
      <c r="GT479" s="1186"/>
      <c r="GU479" s="1186"/>
      <c r="GV479" s="1186"/>
      <c r="GW479" s="1186"/>
      <c r="GX479" s="1186"/>
      <c r="GY479" s="1218"/>
      <c r="GZ479" s="364">
        <f t="shared" si="365"/>
        <v>0</v>
      </c>
      <c r="HA479" s="365">
        <f t="shared" si="380"/>
        <v>0</v>
      </c>
      <c r="HB479" s="366">
        <f t="shared" si="381"/>
        <v>0</v>
      </c>
      <c r="HC479" s="366">
        <v>6048</v>
      </c>
      <c r="HD479" s="365">
        <v>5040</v>
      </c>
      <c r="HE479" s="365">
        <v>2511</v>
      </c>
      <c r="HF479" s="54"/>
      <c r="HG479" s="863"/>
      <c r="HH479" s="863">
        <v>1.15</v>
      </c>
      <c r="HI479" s="709">
        <f t="shared" si="377"/>
        <v>0</v>
      </c>
      <c r="HJ479" s="864"/>
      <c r="HK479" s="864">
        <v>4.69</v>
      </c>
      <c r="HL479" s="738">
        <f t="shared" si="382"/>
        <v>0.391304347826087</v>
      </c>
      <c r="HM479" s="865"/>
      <c r="HN479" s="865"/>
      <c r="HO479" s="865">
        <v>4.69</v>
      </c>
      <c r="HP479" s="740">
        <f t="shared" si="378"/>
        <v>309.54</v>
      </c>
      <c r="HQ479" s="738">
        <f t="shared" si="368"/>
        <v>0.391304347826087</v>
      </c>
      <c r="HR479" s="866"/>
      <c r="HS479" s="742">
        <v>44927</v>
      </c>
      <c r="HT479" s="739">
        <f ca="1" t="shared" si="383"/>
        <v>5</v>
      </c>
      <c r="HU479" s="739">
        <f ca="1" t="shared" si="384"/>
        <v>150</v>
      </c>
      <c r="HV479" s="865">
        <v>66</v>
      </c>
      <c r="HW479" s="739">
        <f t="shared" si="359"/>
        <v>0</v>
      </c>
      <c r="HX479" s="761">
        <f t="shared" si="369"/>
        <v>0</v>
      </c>
      <c r="HY479" s="739">
        <f ca="1" t="shared" si="370"/>
        <v>0</v>
      </c>
      <c r="HZ479" s="739">
        <f t="shared" si="363"/>
        <v>66</v>
      </c>
      <c r="IA479" s="865"/>
      <c r="IB479" s="739">
        <f ca="1" t="shared" si="374"/>
        <v>0</v>
      </c>
      <c r="IC479" s="769">
        <f ca="1" t="shared" si="375"/>
        <v>0</v>
      </c>
      <c r="ID479" s="769" t="e">
        <f ca="1" t="shared" si="376"/>
        <v>#DIV/0!</v>
      </c>
      <c r="IE479" s="865"/>
      <c r="IF479" s="865"/>
      <c r="IG479" s="865"/>
      <c r="IH479" s="865"/>
      <c r="II479" s="865"/>
      <c r="IJ479" s="865"/>
      <c r="IK479" s="865"/>
      <c r="IL479" s="743"/>
      <c r="IM479" s="743"/>
      <c r="IN479" s="743"/>
      <c r="IO479" s="743"/>
      <c r="IP479" s="743"/>
      <c r="IQ479" s="739"/>
      <c r="IR479" s="739"/>
      <c r="IS479" s="739"/>
      <c r="IT479" s="739"/>
      <c r="IU479" s="739"/>
      <c r="IV479" s="739"/>
      <c r="IW479" s="739"/>
      <c r="IX479" s="739"/>
      <c r="IY479" s="739"/>
      <c r="IZ479" s="739"/>
      <c r="JA479" s="739"/>
      <c r="JB479" s="743">
        <v>0</v>
      </c>
      <c r="JC479" s="743">
        <v>0</v>
      </c>
      <c r="JD479" s="743">
        <v>0</v>
      </c>
      <c r="JE479" s="743">
        <v>3024</v>
      </c>
      <c r="JF479" s="743">
        <v>0</v>
      </c>
      <c r="JG479" s="739">
        <v>0</v>
      </c>
      <c r="JH479" s="739">
        <v>0</v>
      </c>
      <c r="JI479" s="739">
        <v>0</v>
      </c>
      <c r="JJ479" s="739">
        <v>0</v>
      </c>
      <c r="JK479" s="739">
        <v>0</v>
      </c>
      <c r="JL479" s="739">
        <v>0</v>
      </c>
      <c r="JM479" s="739">
        <v>3024</v>
      </c>
      <c r="JN479" s="28">
        <f t="shared" si="385"/>
        <v>6048</v>
      </c>
      <c r="JO479" s="28">
        <f t="shared" si="386"/>
        <v>0</v>
      </c>
      <c r="JP479" s="28"/>
      <c r="JQ479" s="28"/>
      <c r="JR479" s="28"/>
      <c r="JS479" s="28"/>
      <c r="JT479" s="28"/>
      <c r="JU479" s="28"/>
      <c r="JV479" s="28"/>
      <c r="JW479" s="28"/>
      <c r="JX479" s="28"/>
      <c r="JY479" s="28"/>
      <c r="JZ479" s="28"/>
      <c r="KA479" s="28"/>
      <c r="KB479" s="28"/>
      <c r="KC479" s="28"/>
      <c r="KD479" s="28"/>
      <c r="KE479" s="824"/>
    </row>
    <row r="480" s="786" customFormat="1" hidden="1" customHeight="1" spans="1:291">
      <c r="A480" s="847" t="s">
        <v>2306</v>
      </c>
      <c r="B480" s="343"/>
      <c r="C480" s="95" t="s">
        <v>1747</v>
      </c>
      <c r="D480" s="95" t="s">
        <v>2435</v>
      </c>
      <c r="E480" s="411"/>
      <c r="F480" s="1235" t="s">
        <v>2442</v>
      </c>
      <c r="G480" s="112" t="s">
        <v>1081</v>
      </c>
      <c r="H480" s="1060" t="s">
        <v>2443</v>
      </c>
      <c r="I480" s="99">
        <f t="shared" si="361"/>
        <v>0</v>
      </c>
      <c r="J480" s="1129">
        <v>96</v>
      </c>
      <c r="K480" s="1130">
        <f t="shared" si="372"/>
        <v>96</v>
      </c>
      <c r="L480" s="1131">
        <f t="shared" si="373"/>
        <v>96</v>
      </c>
      <c r="M480" s="1132"/>
      <c r="N480" s="1137"/>
      <c r="O480" s="1134"/>
      <c r="P480" s="1135">
        <f t="shared" si="367"/>
        <v>0</v>
      </c>
      <c r="Q480" s="1154">
        <f t="shared" si="387"/>
        <v>0</v>
      </c>
      <c r="R480" s="1153"/>
      <c r="S480" s="1153"/>
      <c r="T480" s="1153"/>
      <c r="U480" s="1153"/>
      <c r="V480" s="1153"/>
      <c r="W480" s="1153"/>
      <c r="X480" s="1153"/>
      <c r="Y480" s="1153"/>
      <c r="Z480" s="1153"/>
      <c r="AA480" s="1153"/>
      <c r="AB480" s="1166"/>
      <c r="AC480" s="1153"/>
      <c r="AD480" s="1153"/>
      <c r="AE480" s="1153"/>
      <c r="AF480" s="1153"/>
      <c r="AG480" s="1153"/>
      <c r="AH480" s="1153"/>
      <c r="AI480" s="1153"/>
      <c r="AJ480" s="1153"/>
      <c r="AK480" s="1153"/>
      <c r="AL480" s="1153"/>
      <c r="AM480" s="1153"/>
      <c r="AN480" s="1153"/>
      <c r="AO480" s="1153"/>
      <c r="AP480" s="1153"/>
      <c r="AQ480" s="1153"/>
      <c r="AR480" s="1153"/>
      <c r="AS480" s="1176"/>
      <c r="AT480" s="1177"/>
      <c r="AU480" s="1178"/>
      <c r="AV480" s="1178"/>
      <c r="AW480" s="1178"/>
      <c r="AX480" s="1178"/>
      <c r="AY480" s="1178"/>
      <c r="AZ480" s="1178"/>
      <c r="BA480" s="1178"/>
      <c r="BB480" s="1178"/>
      <c r="BC480" s="1178"/>
      <c r="BD480" s="1178"/>
      <c r="BE480" s="1178"/>
      <c r="BF480" s="1178"/>
      <c r="BG480" s="1178"/>
      <c r="BH480" s="1178"/>
      <c r="BI480" s="1178"/>
      <c r="BJ480" s="1178"/>
      <c r="BK480" s="1186"/>
      <c r="BL480" s="1187">
        <v>-96</v>
      </c>
      <c r="BM480" s="1187"/>
      <c r="BN480" s="1187"/>
      <c r="BO480" s="1187"/>
      <c r="BP480" s="1187"/>
      <c r="BQ480" s="1187"/>
      <c r="BR480" s="1187"/>
      <c r="BS480" s="1187"/>
      <c r="BT480" s="1187"/>
      <c r="BU480" s="1187"/>
      <c r="BV480" s="1191"/>
      <c r="BW480" s="1186"/>
      <c r="BX480" s="1186"/>
      <c r="BY480" s="1186"/>
      <c r="BZ480" s="1186"/>
      <c r="CA480" s="1186"/>
      <c r="CB480" s="1186"/>
      <c r="CC480" s="1186"/>
      <c r="CD480" s="1186"/>
      <c r="CE480" s="1186"/>
      <c r="CF480" s="1186"/>
      <c r="CG480" s="1186"/>
      <c r="CH480" s="1186"/>
      <c r="CI480" s="1186"/>
      <c r="CJ480" s="1186"/>
      <c r="CK480" s="1186"/>
      <c r="CL480" s="1186"/>
      <c r="CM480" s="1186"/>
      <c r="CN480" s="1186"/>
      <c r="CO480" s="1186"/>
      <c r="CP480" s="1186"/>
      <c r="CQ480" s="1186"/>
      <c r="CR480" s="1186"/>
      <c r="CS480" s="1186"/>
      <c r="CT480" s="1186"/>
      <c r="CU480" s="1186"/>
      <c r="CV480" s="1186"/>
      <c r="CW480" s="1186"/>
      <c r="CX480" s="1186"/>
      <c r="CY480" s="1186"/>
      <c r="CZ480" s="1186"/>
      <c r="DA480" s="1186"/>
      <c r="DB480" s="1186"/>
      <c r="DC480" s="1186"/>
      <c r="DD480" s="1186"/>
      <c r="DE480" s="1186"/>
      <c r="DF480" s="1186"/>
      <c r="DG480" s="1186"/>
      <c r="DH480" s="1186"/>
      <c r="DI480" s="1186"/>
      <c r="DJ480" s="1186"/>
      <c r="DK480" s="1186"/>
      <c r="DL480" s="1186"/>
      <c r="DM480" s="1186"/>
      <c r="DN480" s="1186"/>
      <c r="DO480" s="1186"/>
      <c r="DP480" s="1186"/>
      <c r="DQ480" s="1186"/>
      <c r="DR480" s="1186"/>
      <c r="DS480" s="1186"/>
      <c r="DT480" s="1186"/>
      <c r="DU480" s="1186"/>
      <c r="DV480" s="1186"/>
      <c r="DW480" s="1186"/>
      <c r="DX480" s="1186"/>
      <c r="DY480" s="1186"/>
      <c r="DZ480" s="1186"/>
      <c r="EA480" s="1186"/>
      <c r="EB480" s="1186"/>
      <c r="EC480" s="1186"/>
      <c r="ED480" s="1186"/>
      <c r="EE480" s="1186"/>
      <c r="EF480" s="1186"/>
      <c r="EG480" s="1186"/>
      <c r="EH480" s="1186"/>
      <c r="EI480" s="1186"/>
      <c r="EJ480" s="1186"/>
      <c r="EK480" s="1197"/>
      <c r="EL480" s="1198"/>
      <c r="EM480" s="1186"/>
      <c r="EN480" s="1186"/>
      <c r="EO480" s="1186"/>
      <c r="EP480" s="1186"/>
      <c r="EQ480" s="1186"/>
      <c r="ER480" s="1186"/>
      <c r="ES480" s="1186"/>
      <c r="ET480" s="1186"/>
      <c r="EU480" s="1186"/>
      <c r="EV480" s="1186"/>
      <c r="EW480" s="1186"/>
      <c r="EX480" s="1186"/>
      <c r="EY480" s="1186"/>
      <c r="EZ480" s="1186"/>
      <c r="FA480" s="1186"/>
      <c r="FB480" s="1186"/>
      <c r="FC480" s="1209"/>
      <c r="FD480" s="1186"/>
      <c r="FE480" s="1186"/>
      <c r="FF480" s="1186"/>
      <c r="FG480" s="1186"/>
      <c r="FH480" s="1186"/>
      <c r="FI480" s="1186"/>
      <c r="FJ480" s="1186"/>
      <c r="FK480" s="1186"/>
      <c r="FL480" s="1209"/>
      <c r="FM480" s="1186"/>
      <c r="FN480" s="1186"/>
      <c r="FO480" s="1186"/>
      <c r="FP480" s="1186"/>
      <c r="FQ480" s="1186"/>
      <c r="FR480" s="1186"/>
      <c r="FS480" s="1186"/>
      <c r="FT480" s="1186"/>
      <c r="FU480" s="1186"/>
      <c r="FV480" s="1186"/>
      <c r="FW480" s="1186"/>
      <c r="FX480" s="1186"/>
      <c r="FY480" s="1186"/>
      <c r="FZ480" s="1186"/>
      <c r="GA480" s="1186"/>
      <c r="GB480" s="1186"/>
      <c r="GC480" s="1186"/>
      <c r="GD480" s="1186"/>
      <c r="GE480" s="1186"/>
      <c r="GF480" s="1186"/>
      <c r="GG480" s="1186"/>
      <c r="GH480" s="1186"/>
      <c r="GI480" s="1186"/>
      <c r="GJ480" s="1186"/>
      <c r="GK480" s="1186"/>
      <c r="GL480" s="1186"/>
      <c r="GM480" s="1186"/>
      <c r="GN480" s="1186"/>
      <c r="GO480" s="1186"/>
      <c r="GP480" s="1186"/>
      <c r="GQ480" s="1186"/>
      <c r="GR480" s="1186"/>
      <c r="GS480" s="1186"/>
      <c r="GT480" s="1186"/>
      <c r="GU480" s="1186"/>
      <c r="GV480" s="1186"/>
      <c r="GW480" s="1186"/>
      <c r="GX480" s="1186"/>
      <c r="GY480" s="1218"/>
      <c r="GZ480" s="364">
        <f t="shared" si="365"/>
        <v>0</v>
      </c>
      <c r="HA480" s="365">
        <f t="shared" si="380"/>
        <v>0</v>
      </c>
      <c r="HB480" s="366">
        <f t="shared" si="381"/>
        <v>0</v>
      </c>
      <c r="HC480" s="366">
        <v>6048</v>
      </c>
      <c r="HD480" s="365">
        <v>5040</v>
      </c>
      <c r="HE480" s="365">
        <v>2889</v>
      </c>
      <c r="HF480" s="54"/>
      <c r="HG480" s="863"/>
      <c r="HH480" s="863">
        <v>1.15</v>
      </c>
      <c r="HI480" s="709">
        <f t="shared" si="377"/>
        <v>0</v>
      </c>
      <c r="HJ480" s="864"/>
      <c r="HK480" s="864">
        <v>4.69</v>
      </c>
      <c r="HL480" s="738">
        <f t="shared" si="382"/>
        <v>0.391304347826087</v>
      </c>
      <c r="HM480" s="865"/>
      <c r="HN480" s="865"/>
      <c r="HO480" s="865">
        <v>4.69</v>
      </c>
      <c r="HP480" s="740">
        <f t="shared" si="378"/>
        <v>450.24</v>
      </c>
      <c r="HQ480" s="738">
        <f t="shared" si="368"/>
        <v>0.391304347826087</v>
      </c>
      <c r="HR480" s="866"/>
      <c r="HS480" s="742">
        <v>44927</v>
      </c>
      <c r="HT480" s="739">
        <f ca="1" t="shared" si="383"/>
        <v>5</v>
      </c>
      <c r="HU480" s="739">
        <f ca="1" t="shared" si="384"/>
        <v>150</v>
      </c>
      <c r="HV480" s="865">
        <v>96</v>
      </c>
      <c r="HW480" s="739">
        <f t="shared" si="359"/>
        <v>0</v>
      </c>
      <c r="HX480" s="761">
        <f t="shared" si="369"/>
        <v>0</v>
      </c>
      <c r="HY480" s="739">
        <f ca="1" t="shared" si="370"/>
        <v>0</v>
      </c>
      <c r="HZ480" s="739">
        <f t="shared" si="363"/>
        <v>96</v>
      </c>
      <c r="IA480" s="865"/>
      <c r="IB480" s="739">
        <f ca="1" t="shared" si="374"/>
        <v>0</v>
      </c>
      <c r="IC480" s="769">
        <f ca="1" t="shared" si="375"/>
        <v>0</v>
      </c>
      <c r="ID480" s="769" t="e">
        <f ca="1" t="shared" si="376"/>
        <v>#DIV/0!</v>
      </c>
      <c r="IE480" s="865"/>
      <c r="IF480" s="865"/>
      <c r="IG480" s="865"/>
      <c r="IH480" s="865"/>
      <c r="II480" s="865"/>
      <c r="IJ480" s="865"/>
      <c r="IK480" s="865"/>
      <c r="IL480" s="743"/>
      <c r="IM480" s="743"/>
      <c r="IN480" s="743"/>
      <c r="IO480" s="743"/>
      <c r="IP480" s="743"/>
      <c r="IQ480" s="739"/>
      <c r="IR480" s="739"/>
      <c r="IS480" s="739"/>
      <c r="IT480" s="739"/>
      <c r="IU480" s="739"/>
      <c r="IV480" s="739"/>
      <c r="IW480" s="739"/>
      <c r="IX480" s="739"/>
      <c r="IY480" s="739"/>
      <c r="IZ480" s="739"/>
      <c r="JA480" s="739"/>
      <c r="JB480" s="743">
        <v>0</v>
      </c>
      <c r="JC480" s="743">
        <v>0</v>
      </c>
      <c r="JD480" s="743">
        <v>0</v>
      </c>
      <c r="JE480" s="743">
        <v>3024</v>
      </c>
      <c r="JF480" s="743">
        <v>0</v>
      </c>
      <c r="JG480" s="739">
        <v>0</v>
      </c>
      <c r="JH480" s="739">
        <v>0</v>
      </c>
      <c r="JI480" s="739">
        <v>0</v>
      </c>
      <c r="JJ480" s="739">
        <v>0</v>
      </c>
      <c r="JK480" s="739">
        <v>0</v>
      </c>
      <c r="JL480" s="739">
        <v>0</v>
      </c>
      <c r="JM480" s="739">
        <v>3024</v>
      </c>
      <c r="JN480" s="28">
        <f t="shared" si="385"/>
        <v>6048</v>
      </c>
      <c r="JO480" s="28">
        <f t="shared" si="386"/>
        <v>0</v>
      </c>
      <c r="JP480" s="28"/>
      <c r="JQ480" s="28"/>
      <c r="JR480" s="28"/>
      <c r="JS480" s="28"/>
      <c r="JT480" s="28"/>
      <c r="JU480" s="28"/>
      <c r="JV480" s="28"/>
      <c r="JW480" s="28"/>
      <c r="JX480" s="28"/>
      <c r="JY480" s="28"/>
      <c r="JZ480" s="28"/>
      <c r="KA480" s="28"/>
      <c r="KB480" s="28"/>
      <c r="KC480" s="28"/>
      <c r="KD480" s="28"/>
      <c r="KE480" s="824"/>
    </row>
    <row r="481" s="786" customFormat="1" hidden="1" customHeight="1" spans="1:291">
      <c r="A481" s="847" t="s">
        <v>2306</v>
      </c>
      <c r="B481" s="343"/>
      <c r="C481" s="95" t="s">
        <v>2096</v>
      </c>
      <c r="D481" s="95" t="s">
        <v>2444</v>
      </c>
      <c r="E481" s="411"/>
      <c r="F481" s="1235" t="s">
        <v>2445</v>
      </c>
      <c r="G481" s="112" t="s">
        <v>1083</v>
      </c>
      <c r="H481" s="1060" t="s">
        <v>2446</v>
      </c>
      <c r="I481" s="99">
        <f t="shared" si="361"/>
        <v>0</v>
      </c>
      <c r="J481" s="1129">
        <v>753</v>
      </c>
      <c r="K481" s="1130">
        <f t="shared" si="372"/>
        <v>753</v>
      </c>
      <c r="L481" s="1131">
        <f t="shared" si="373"/>
        <v>753</v>
      </c>
      <c r="M481" s="1132"/>
      <c r="N481" s="1137"/>
      <c r="O481" s="1134"/>
      <c r="P481" s="1135">
        <f t="shared" si="367"/>
        <v>0</v>
      </c>
      <c r="Q481" s="1154">
        <f t="shared" si="387"/>
        <v>0</v>
      </c>
      <c r="R481" s="1153"/>
      <c r="S481" s="1153"/>
      <c r="T481" s="1153"/>
      <c r="U481" s="1153"/>
      <c r="V481" s="1153"/>
      <c r="W481" s="1153"/>
      <c r="X481" s="1153"/>
      <c r="Y481" s="1153"/>
      <c r="Z481" s="1153"/>
      <c r="AA481" s="1153"/>
      <c r="AB481" s="1166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153"/>
      <c r="AO481" s="1153"/>
      <c r="AP481" s="1153"/>
      <c r="AQ481" s="1153"/>
      <c r="AR481" s="1153"/>
      <c r="AS481" s="1176"/>
      <c r="AT481" s="1177"/>
      <c r="AU481" s="1178"/>
      <c r="AV481" s="1178"/>
      <c r="AW481" s="1178"/>
      <c r="AX481" s="1178"/>
      <c r="AY481" s="1178"/>
      <c r="AZ481" s="1178"/>
      <c r="BA481" s="1178"/>
      <c r="BB481" s="1178"/>
      <c r="BC481" s="1178"/>
      <c r="BD481" s="1178"/>
      <c r="BE481" s="1178"/>
      <c r="BF481" s="1178"/>
      <c r="BG481" s="1178"/>
      <c r="BH481" s="1178"/>
      <c r="BI481" s="1178"/>
      <c r="BJ481" s="1178"/>
      <c r="BK481" s="1186"/>
      <c r="BL481" s="1187">
        <v>-753</v>
      </c>
      <c r="BM481" s="1187"/>
      <c r="BN481" s="1187"/>
      <c r="BO481" s="1187"/>
      <c r="BP481" s="1187"/>
      <c r="BQ481" s="1187"/>
      <c r="BR481" s="1187"/>
      <c r="BS481" s="1187"/>
      <c r="BT481" s="1187"/>
      <c r="BU481" s="1187"/>
      <c r="BV481" s="1191"/>
      <c r="BW481" s="1186"/>
      <c r="BX481" s="1186"/>
      <c r="BY481" s="1186"/>
      <c r="BZ481" s="1186"/>
      <c r="CA481" s="1186"/>
      <c r="CB481" s="1186"/>
      <c r="CC481" s="1186"/>
      <c r="CD481" s="1186"/>
      <c r="CE481" s="1186"/>
      <c r="CF481" s="1186"/>
      <c r="CG481" s="1186"/>
      <c r="CH481" s="1186"/>
      <c r="CI481" s="1186"/>
      <c r="CJ481" s="1186"/>
      <c r="CK481" s="1186"/>
      <c r="CL481" s="1186"/>
      <c r="CM481" s="1186"/>
      <c r="CN481" s="1186"/>
      <c r="CO481" s="1186"/>
      <c r="CP481" s="1186"/>
      <c r="CQ481" s="1186"/>
      <c r="CR481" s="1186"/>
      <c r="CS481" s="1186"/>
      <c r="CT481" s="1186"/>
      <c r="CU481" s="1186"/>
      <c r="CV481" s="1186"/>
      <c r="CW481" s="1186"/>
      <c r="CX481" s="1186"/>
      <c r="CY481" s="1186"/>
      <c r="CZ481" s="1186"/>
      <c r="DA481" s="1186"/>
      <c r="DB481" s="1186"/>
      <c r="DC481" s="1186"/>
      <c r="DD481" s="1186"/>
      <c r="DE481" s="1186"/>
      <c r="DF481" s="1186"/>
      <c r="DG481" s="1186"/>
      <c r="DH481" s="1186"/>
      <c r="DI481" s="1186"/>
      <c r="DJ481" s="1186"/>
      <c r="DK481" s="1186"/>
      <c r="DL481" s="1186"/>
      <c r="DM481" s="1186"/>
      <c r="DN481" s="1186"/>
      <c r="DO481" s="1186"/>
      <c r="DP481" s="1186"/>
      <c r="DQ481" s="1186"/>
      <c r="DR481" s="1186"/>
      <c r="DS481" s="1186"/>
      <c r="DT481" s="1186"/>
      <c r="DU481" s="1186"/>
      <c r="DV481" s="1186"/>
      <c r="DW481" s="1186"/>
      <c r="DX481" s="1186"/>
      <c r="DY481" s="1186"/>
      <c r="DZ481" s="1186"/>
      <c r="EA481" s="1186"/>
      <c r="EB481" s="1186"/>
      <c r="EC481" s="1186"/>
      <c r="ED481" s="1186"/>
      <c r="EE481" s="1186"/>
      <c r="EF481" s="1186"/>
      <c r="EG481" s="1186"/>
      <c r="EH481" s="1186"/>
      <c r="EI481" s="1186"/>
      <c r="EJ481" s="1186"/>
      <c r="EK481" s="1197"/>
      <c r="EL481" s="1198"/>
      <c r="EM481" s="1186"/>
      <c r="EN481" s="1186"/>
      <c r="EO481" s="1186"/>
      <c r="EP481" s="1186"/>
      <c r="EQ481" s="1186"/>
      <c r="ER481" s="1186"/>
      <c r="ES481" s="1186"/>
      <c r="ET481" s="1186"/>
      <c r="EU481" s="1186"/>
      <c r="EV481" s="1186"/>
      <c r="EW481" s="1186"/>
      <c r="EX481" s="1186"/>
      <c r="EY481" s="1186"/>
      <c r="EZ481" s="1186"/>
      <c r="FA481" s="1186"/>
      <c r="FB481" s="1186"/>
      <c r="FC481" s="1209"/>
      <c r="FD481" s="1186"/>
      <c r="FE481" s="1186"/>
      <c r="FF481" s="1186"/>
      <c r="FG481" s="1186"/>
      <c r="FH481" s="1186"/>
      <c r="FI481" s="1186"/>
      <c r="FJ481" s="1186"/>
      <c r="FK481" s="1186"/>
      <c r="FL481" s="1209"/>
      <c r="FM481" s="1186"/>
      <c r="FN481" s="1186"/>
      <c r="FO481" s="1186"/>
      <c r="FP481" s="1186"/>
      <c r="FQ481" s="1186"/>
      <c r="FR481" s="1186"/>
      <c r="FS481" s="1186"/>
      <c r="FT481" s="1186"/>
      <c r="FU481" s="1186"/>
      <c r="FV481" s="1186"/>
      <c r="FW481" s="1186"/>
      <c r="FX481" s="1186"/>
      <c r="FY481" s="1186"/>
      <c r="FZ481" s="1186"/>
      <c r="GA481" s="1186"/>
      <c r="GB481" s="1186"/>
      <c r="GC481" s="1186"/>
      <c r="GD481" s="1186"/>
      <c r="GE481" s="1186"/>
      <c r="GF481" s="1186"/>
      <c r="GG481" s="1186"/>
      <c r="GH481" s="1186"/>
      <c r="GI481" s="1186"/>
      <c r="GJ481" s="1186"/>
      <c r="GK481" s="1186"/>
      <c r="GL481" s="1186"/>
      <c r="GM481" s="1186"/>
      <c r="GN481" s="1186"/>
      <c r="GO481" s="1186"/>
      <c r="GP481" s="1186"/>
      <c r="GQ481" s="1186"/>
      <c r="GR481" s="1186"/>
      <c r="GS481" s="1186"/>
      <c r="GT481" s="1186"/>
      <c r="GU481" s="1186"/>
      <c r="GV481" s="1186"/>
      <c r="GW481" s="1186"/>
      <c r="GX481" s="1186"/>
      <c r="GY481" s="1218"/>
      <c r="GZ481" s="364">
        <f t="shared" si="365"/>
        <v>0</v>
      </c>
      <c r="HA481" s="365">
        <f t="shared" si="380"/>
        <v>0</v>
      </c>
      <c r="HB481" s="366">
        <f t="shared" si="381"/>
        <v>0</v>
      </c>
      <c r="HC481" s="366">
        <v>0</v>
      </c>
      <c r="HD481" s="365">
        <v>0</v>
      </c>
      <c r="HE481" s="365">
        <v>0</v>
      </c>
      <c r="HF481" s="54"/>
      <c r="HG481" s="863"/>
      <c r="HH481" s="863">
        <v>6.08</v>
      </c>
      <c r="HI481" s="709">
        <f t="shared" si="377"/>
        <v>0</v>
      </c>
      <c r="HJ481" s="864"/>
      <c r="HK481" s="864">
        <v>29</v>
      </c>
      <c r="HL481" s="738">
        <f t="shared" si="382"/>
        <v>0.288098978790259</v>
      </c>
      <c r="HM481" s="865"/>
      <c r="HN481" s="865"/>
      <c r="HO481" s="865">
        <v>29</v>
      </c>
      <c r="HP481" s="740">
        <f t="shared" si="378"/>
        <v>21837</v>
      </c>
      <c r="HQ481" s="868"/>
      <c r="HR481" s="866"/>
      <c r="HS481" s="742">
        <v>44927</v>
      </c>
      <c r="HT481" s="739">
        <f ca="1" t="shared" si="383"/>
        <v>5</v>
      </c>
      <c r="HU481" s="739">
        <f ca="1" t="shared" si="384"/>
        <v>150</v>
      </c>
      <c r="HV481" s="865">
        <v>753</v>
      </c>
      <c r="HW481" s="739">
        <f t="shared" si="359"/>
        <v>0</v>
      </c>
      <c r="HX481" s="761">
        <f t="shared" si="369"/>
        <v>0</v>
      </c>
      <c r="HY481" s="739">
        <f ca="1" t="shared" si="370"/>
        <v>0</v>
      </c>
      <c r="HZ481" s="739">
        <f t="shared" si="363"/>
        <v>753</v>
      </c>
      <c r="IA481" s="865"/>
      <c r="IB481" s="739">
        <f ca="1" t="shared" si="374"/>
        <v>0</v>
      </c>
      <c r="IC481" s="769">
        <f ca="1" t="shared" si="375"/>
        <v>0</v>
      </c>
      <c r="ID481" s="769" t="e">
        <f ca="1" t="shared" si="376"/>
        <v>#DIV/0!</v>
      </c>
      <c r="IE481" s="865"/>
      <c r="IF481" s="865"/>
      <c r="IG481" s="865"/>
      <c r="IH481" s="865"/>
      <c r="II481" s="865"/>
      <c r="IJ481" s="865"/>
      <c r="IK481" s="865"/>
      <c r="IL481" s="743"/>
      <c r="IM481" s="743"/>
      <c r="IN481" s="743"/>
      <c r="IO481" s="743"/>
      <c r="IP481" s="743"/>
      <c r="IQ481" s="739"/>
      <c r="IR481" s="739"/>
      <c r="IS481" s="739"/>
      <c r="IT481" s="739"/>
      <c r="IU481" s="739"/>
      <c r="IV481" s="739"/>
      <c r="IW481" s="739"/>
      <c r="IX481" s="739"/>
      <c r="IY481" s="739"/>
      <c r="IZ481" s="739"/>
      <c r="JA481" s="739"/>
      <c r="JB481" s="743">
        <v>0</v>
      </c>
      <c r="JC481" s="743">
        <v>0</v>
      </c>
      <c r="JD481" s="743">
        <v>0</v>
      </c>
      <c r="JE481" s="743">
        <v>0</v>
      </c>
      <c r="JF481" s="743">
        <v>0</v>
      </c>
      <c r="JG481" s="739">
        <v>0</v>
      </c>
      <c r="JH481" s="739">
        <v>0</v>
      </c>
      <c r="JI481" s="739">
        <v>0</v>
      </c>
      <c r="JJ481" s="739">
        <v>0</v>
      </c>
      <c r="JK481" s="739">
        <v>0</v>
      </c>
      <c r="JL481" s="739">
        <v>0</v>
      </c>
      <c r="JM481" s="739">
        <v>0</v>
      </c>
      <c r="JN481" s="28">
        <f t="shared" si="385"/>
        <v>0</v>
      </c>
      <c r="JO481" s="28">
        <f t="shared" si="386"/>
        <v>0</v>
      </c>
      <c r="JP481" s="28"/>
      <c r="JQ481" s="28"/>
      <c r="JR481" s="28"/>
      <c r="JS481" s="28"/>
      <c r="JT481" s="28"/>
      <c r="JU481" s="28"/>
      <c r="JV481" s="28"/>
      <c r="JW481" s="28"/>
      <c r="JX481" s="28"/>
      <c r="JY481" s="28"/>
      <c r="JZ481" s="28"/>
      <c r="KA481" s="28"/>
      <c r="KB481" s="28"/>
      <c r="KC481" s="28"/>
      <c r="KD481" s="28"/>
      <c r="KE481" s="824"/>
    </row>
    <row r="482" s="786" customFormat="1" hidden="1" customHeight="1" spans="1:291">
      <c r="A482" s="847" t="s">
        <v>2306</v>
      </c>
      <c r="B482" s="343"/>
      <c r="C482" s="95" t="s">
        <v>2166</v>
      </c>
      <c r="D482" s="95" t="s">
        <v>2447</v>
      </c>
      <c r="E482" s="411"/>
      <c r="F482" s="1235" t="s">
        <v>2448</v>
      </c>
      <c r="G482" s="859" t="s">
        <v>1085</v>
      </c>
      <c r="H482" s="1268" t="s">
        <v>1086</v>
      </c>
      <c r="I482" s="99">
        <f t="shared" si="361"/>
        <v>0</v>
      </c>
      <c r="J482" s="1270">
        <v>24</v>
      </c>
      <c r="K482" s="1130">
        <f t="shared" si="372"/>
        <v>24</v>
      </c>
      <c r="L482" s="1131">
        <f t="shared" si="373"/>
        <v>24</v>
      </c>
      <c r="M482" s="1132"/>
      <c r="N482" s="1137"/>
      <c r="O482" s="1134"/>
      <c r="P482" s="1135">
        <f t="shared" si="367"/>
        <v>0</v>
      </c>
      <c r="Q482" s="1154">
        <f t="shared" si="387"/>
        <v>0</v>
      </c>
      <c r="R482" s="1153"/>
      <c r="S482" s="1153"/>
      <c r="T482" s="1153"/>
      <c r="U482" s="1153"/>
      <c r="V482" s="1153"/>
      <c r="W482" s="1153"/>
      <c r="X482" s="1153"/>
      <c r="Y482" s="1153"/>
      <c r="Z482" s="1153"/>
      <c r="AA482" s="1153"/>
      <c r="AB482" s="1166"/>
      <c r="AC482" s="1153"/>
      <c r="AD482" s="1153"/>
      <c r="AE482" s="1153"/>
      <c r="AF482" s="1153"/>
      <c r="AG482" s="1153"/>
      <c r="AH482" s="1153"/>
      <c r="AI482" s="1153"/>
      <c r="AJ482" s="1153"/>
      <c r="AK482" s="1153"/>
      <c r="AL482" s="1153"/>
      <c r="AM482" s="1153"/>
      <c r="AN482" s="1153"/>
      <c r="AO482" s="1153"/>
      <c r="AP482" s="1153"/>
      <c r="AQ482" s="1153"/>
      <c r="AR482" s="1153"/>
      <c r="AS482" s="1176"/>
      <c r="AT482" s="1177"/>
      <c r="AU482" s="1178"/>
      <c r="AV482" s="1178"/>
      <c r="AW482" s="1178"/>
      <c r="AX482" s="1178"/>
      <c r="AY482" s="1178"/>
      <c r="AZ482" s="1178"/>
      <c r="BA482" s="1178"/>
      <c r="BB482" s="1178"/>
      <c r="BC482" s="1178"/>
      <c r="BD482" s="1178"/>
      <c r="BE482" s="1178"/>
      <c r="BF482" s="1178"/>
      <c r="BG482" s="1178"/>
      <c r="BH482" s="1178"/>
      <c r="BI482" s="1178"/>
      <c r="BJ482" s="1178"/>
      <c r="BK482" s="1186"/>
      <c r="BL482" s="1187">
        <v>-24</v>
      </c>
      <c r="BM482" s="1187"/>
      <c r="BN482" s="1187"/>
      <c r="BO482" s="1187"/>
      <c r="BP482" s="1187"/>
      <c r="BQ482" s="1187"/>
      <c r="BR482" s="1187"/>
      <c r="BS482" s="1187"/>
      <c r="BT482" s="1187"/>
      <c r="BU482" s="1187"/>
      <c r="BV482" s="1191"/>
      <c r="BW482" s="1186"/>
      <c r="BX482" s="1186"/>
      <c r="BY482" s="1186"/>
      <c r="BZ482" s="1186"/>
      <c r="CA482" s="1186"/>
      <c r="CB482" s="1186"/>
      <c r="CC482" s="1186"/>
      <c r="CD482" s="1186"/>
      <c r="CE482" s="1186"/>
      <c r="CF482" s="1186"/>
      <c r="CG482" s="1186"/>
      <c r="CH482" s="1186"/>
      <c r="CI482" s="1186"/>
      <c r="CJ482" s="1186"/>
      <c r="CK482" s="1186"/>
      <c r="CL482" s="1186"/>
      <c r="CM482" s="1186"/>
      <c r="CN482" s="1186"/>
      <c r="CO482" s="1186"/>
      <c r="CP482" s="1186"/>
      <c r="CQ482" s="1186"/>
      <c r="CR482" s="1186"/>
      <c r="CS482" s="1186"/>
      <c r="CT482" s="1186"/>
      <c r="CU482" s="1186"/>
      <c r="CV482" s="1186"/>
      <c r="CW482" s="1186"/>
      <c r="CX482" s="1186"/>
      <c r="CY482" s="1186"/>
      <c r="CZ482" s="1186"/>
      <c r="DA482" s="1186"/>
      <c r="DB482" s="1186"/>
      <c r="DC482" s="1186"/>
      <c r="DD482" s="1186"/>
      <c r="DE482" s="1186"/>
      <c r="DF482" s="1186"/>
      <c r="DG482" s="1186"/>
      <c r="DH482" s="1186"/>
      <c r="DI482" s="1186"/>
      <c r="DJ482" s="1186"/>
      <c r="DK482" s="1186"/>
      <c r="DL482" s="1186"/>
      <c r="DM482" s="1186"/>
      <c r="DN482" s="1186"/>
      <c r="DO482" s="1186"/>
      <c r="DP482" s="1186"/>
      <c r="DQ482" s="1186"/>
      <c r="DR482" s="1186"/>
      <c r="DS482" s="1186"/>
      <c r="DT482" s="1186"/>
      <c r="DU482" s="1186"/>
      <c r="DV482" s="1186"/>
      <c r="DW482" s="1186"/>
      <c r="DX482" s="1186"/>
      <c r="DY482" s="1186"/>
      <c r="DZ482" s="1186"/>
      <c r="EA482" s="1186"/>
      <c r="EB482" s="1186"/>
      <c r="EC482" s="1186"/>
      <c r="ED482" s="1186"/>
      <c r="EE482" s="1186"/>
      <c r="EF482" s="1186"/>
      <c r="EG482" s="1186"/>
      <c r="EH482" s="1186"/>
      <c r="EI482" s="1186"/>
      <c r="EJ482" s="1186"/>
      <c r="EK482" s="1197"/>
      <c r="EL482" s="1198"/>
      <c r="EM482" s="1186"/>
      <c r="EN482" s="1186"/>
      <c r="EO482" s="1186"/>
      <c r="EP482" s="1186"/>
      <c r="EQ482" s="1186"/>
      <c r="ER482" s="1186"/>
      <c r="ES482" s="1186"/>
      <c r="ET482" s="1186"/>
      <c r="EU482" s="1186"/>
      <c r="EV482" s="1186"/>
      <c r="EW482" s="1186"/>
      <c r="EX482" s="1186"/>
      <c r="EY482" s="1186"/>
      <c r="EZ482" s="1186"/>
      <c r="FA482" s="1186"/>
      <c r="FB482" s="1186"/>
      <c r="FC482" s="1209"/>
      <c r="FD482" s="1186"/>
      <c r="FE482" s="1186"/>
      <c r="FF482" s="1186"/>
      <c r="FG482" s="1186"/>
      <c r="FH482" s="1186"/>
      <c r="FI482" s="1186"/>
      <c r="FJ482" s="1186"/>
      <c r="FK482" s="1186"/>
      <c r="FL482" s="1209"/>
      <c r="FM482" s="1186"/>
      <c r="FN482" s="1186"/>
      <c r="FO482" s="1186"/>
      <c r="FP482" s="1186"/>
      <c r="FQ482" s="1186"/>
      <c r="FR482" s="1186"/>
      <c r="FS482" s="1186"/>
      <c r="FT482" s="1186"/>
      <c r="FU482" s="1186"/>
      <c r="FV482" s="1186"/>
      <c r="FW482" s="1186"/>
      <c r="FX482" s="1186"/>
      <c r="FY482" s="1186"/>
      <c r="FZ482" s="1186"/>
      <c r="GA482" s="1186"/>
      <c r="GB482" s="1186"/>
      <c r="GC482" s="1186"/>
      <c r="GD482" s="1186"/>
      <c r="GE482" s="1186"/>
      <c r="GF482" s="1186"/>
      <c r="GG482" s="1186"/>
      <c r="GH482" s="1186"/>
      <c r="GI482" s="1186"/>
      <c r="GJ482" s="1186"/>
      <c r="GK482" s="1186"/>
      <c r="GL482" s="1186"/>
      <c r="GM482" s="1186"/>
      <c r="GN482" s="1186"/>
      <c r="GO482" s="1186"/>
      <c r="GP482" s="1186"/>
      <c r="GQ482" s="1186"/>
      <c r="GR482" s="1186"/>
      <c r="GS482" s="1186"/>
      <c r="GT482" s="1186"/>
      <c r="GU482" s="1186"/>
      <c r="GV482" s="1186"/>
      <c r="GW482" s="1186"/>
      <c r="GX482" s="1186"/>
      <c r="GY482" s="1218"/>
      <c r="GZ482" s="364">
        <f t="shared" si="365"/>
        <v>0</v>
      </c>
      <c r="HA482" s="365">
        <f t="shared" si="380"/>
        <v>0</v>
      </c>
      <c r="HB482" s="366">
        <f t="shared" si="381"/>
        <v>0</v>
      </c>
      <c r="HC482" s="366">
        <v>0</v>
      </c>
      <c r="HD482" s="365">
        <v>557</v>
      </c>
      <c r="HE482" s="365">
        <v>1314</v>
      </c>
      <c r="HF482" s="54"/>
      <c r="HG482" s="863"/>
      <c r="HH482" s="863">
        <v>1.99</v>
      </c>
      <c r="HI482" s="709">
        <f t="shared" si="377"/>
        <v>0</v>
      </c>
      <c r="HJ482" s="864"/>
      <c r="HK482" s="864">
        <v>10.21</v>
      </c>
      <c r="HL482" s="738">
        <f t="shared" si="382"/>
        <v>0.234230855771394</v>
      </c>
      <c r="HM482" s="865"/>
      <c r="HN482" s="865"/>
      <c r="HO482" s="865">
        <v>10.21</v>
      </c>
      <c r="HP482" s="740">
        <f t="shared" si="378"/>
        <v>245.04</v>
      </c>
      <c r="HQ482" s="868"/>
      <c r="HR482" s="866"/>
      <c r="HS482" s="742">
        <v>44927</v>
      </c>
      <c r="HT482" s="739">
        <f ca="1" t="shared" si="383"/>
        <v>5</v>
      </c>
      <c r="HU482" s="739">
        <f ca="1" t="shared" si="384"/>
        <v>150</v>
      </c>
      <c r="HV482" s="865">
        <v>24</v>
      </c>
      <c r="HW482" s="739">
        <f t="shared" si="359"/>
        <v>0</v>
      </c>
      <c r="HX482" s="761">
        <f t="shared" si="369"/>
        <v>0</v>
      </c>
      <c r="HY482" s="739">
        <f ca="1" t="shared" si="370"/>
        <v>0</v>
      </c>
      <c r="HZ482" s="739">
        <f t="shared" si="363"/>
        <v>24</v>
      </c>
      <c r="IA482" s="865"/>
      <c r="IB482" s="739">
        <f ca="1" t="shared" si="374"/>
        <v>0</v>
      </c>
      <c r="IC482" s="769">
        <f ca="1" t="shared" si="375"/>
        <v>0</v>
      </c>
      <c r="ID482" s="769" t="e">
        <f ca="1" t="shared" si="376"/>
        <v>#DIV/0!</v>
      </c>
      <c r="IE482" s="865"/>
      <c r="IF482" s="865"/>
      <c r="IG482" s="865"/>
      <c r="IH482" s="865"/>
      <c r="II482" s="865"/>
      <c r="IJ482" s="865"/>
      <c r="IK482" s="865"/>
      <c r="IL482" s="743"/>
      <c r="IM482" s="743"/>
      <c r="IN482" s="743"/>
      <c r="IO482" s="743"/>
      <c r="IP482" s="743"/>
      <c r="IQ482" s="739"/>
      <c r="IR482" s="739"/>
      <c r="IS482" s="739"/>
      <c r="IT482" s="739"/>
      <c r="IU482" s="739"/>
      <c r="IV482" s="739"/>
      <c r="IW482" s="739"/>
      <c r="IX482" s="739"/>
      <c r="IY482" s="739"/>
      <c r="IZ482" s="739"/>
      <c r="JA482" s="739"/>
      <c r="JB482" s="743">
        <v>0</v>
      </c>
      <c r="JC482" s="743">
        <v>0</v>
      </c>
      <c r="JD482" s="743">
        <v>0</v>
      </c>
      <c r="JE482" s="743">
        <v>0</v>
      </c>
      <c r="JF482" s="743">
        <v>0</v>
      </c>
      <c r="JG482" s="739">
        <v>0</v>
      </c>
      <c r="JH482" s="739">
        <v>0</v>
      </c>
      <c r="JI482" s="739">
        <v>0</v>
      </c>
      <c r="JJ482" s="739">
        <v>0</v>
      </c>
      <c r="JK482" s="739">
        <v>0</v>
      </c>
      <c r="JL482" s="739">
        <v>0</v>
      </c>
      <c r="JM482" s="739">
        <v>0</v>
      </c>
      <c r="JN482" s="28">
        <f t="shared" si="385"/>
        <v>0</v>
      </c>
      <c r="JO482" s="28">
        <f t="shared" si="386"/>
        <v>0</v>
      </c>
      <c r="JP482" s="28"/>
      <c r="JQ482" s="28"/>
      <c r="JR482" s="28"/>
      <c r="JS482" s="28"/>
      <c r="JT482" s="28"/>
      <c r="JU482" s="28"/>
      <c r="JV482" s="28"/>
      <c r="JW482" s="28"/>
      <c r="JX482" s="28"/>
      <c r="JY482" s="28"/>
      <c r="JZ482" s="28"/>
      <c r="KA482" s="28"/>
      <c r="KB482" s="28"/>
      <c r="KC482" s="28"/>
      <c r="KD482" s="28"/>
      <c r="KE482" s="824"/>
    </row>
    <row r="483" s="786" customFormat="1" hidden="1" customHeight="1" spans="1:291">
      <c r="A483" s="847" t="s">
        <v>2306</v>
      </c>
      <c r="B483" s="343"/>
      <c r="C483" s="95" t="s">
        <v>2166</v>
      </c>
      <c r="D483" s="95" t="s">
        <v>2447</v>
      </c>
      <c r="E483" s="411"/>
      <c r="F483" s="1235" t="s">
        <v>2449</v>
      </c>
      <c r="G483" s="859" t="s">
        <v>1088</v>
      </c>
      <c r="H483" s="1268" t="s">
        <v>2450</v>
      </c>
      <c r="I483" s="99">
        <f t="shared" si="361"/>
        <v>0</v>
      </c>
      <c r="J483" s="1270">
        <v>28</v>
      </c>
      <c r="K483" s="1130">
        <f t="shared" si="372"/>
        <v>28</v>
      </c>
      <c r="L483" s="1131">
        <f t="shared" si="373"/>
        <v>28</v>
      </c>
      <c r="M483" s="1132"/>
      <c r="N483" s="1137"/>
      <c r="O483" s="1134"/>
      <c r="P483" s="1135">
        <f t="shared" si="367"/>
        <v>0</v>
      </c>
      <c r="Q483" s="1154">
        <f t="shared" si="387"/>
        <v>0</v>
      </c>
      <c r="R483" s="1153"/>
      <c r="S483" s="1153"/>
      <c r="T483" s="1153"/>
      <c r="U483" s="1153"/>
      <c r="V483" s="1153"/>
      <c r="W483" s="1153"/>
      <c r="X483" s="1153"/>
      <c r="Y483" s="1153"/>
      <c r="Z483" s="1153"/>
      <c r="AA483" s="1153"/>
      <c r="AB483" s="1166"/>
      <c r="AC483" s="1153"/>
      <c r="AD483" s="1153"/>
      <c r="AE483" s="1153"/>
      <c r="AF483" s="1153"/>
      <c r="AG483" s="1153"/>
      <c r="AH483" s="1153"/>
      <c r="AI483" s="1153"/>
      <c r="AJ483" s="1153"/>
      <c r="AK483" s="1153"/>
      <c r="AL483" s="1153"/>
      <c r="AM483" s="1153"/>
      <c r="AN483" s="1153"/>
      <c r="AO483" s="1153"/>
      <c r="AP483" s="1153"/>
      <c r="AQ483" s="1153"/>
      <c r="AR483" s="1153"/>
      <c r="AS483" s="1176"/>
      <c r="AT483" s="1177"/>
      <c r="AU483" s="1178"/>
      <c r="AV483" s="1178"/>
      <c r="AW483" s="1178"/>
      <c r="AX483" s="1178"/>
      <c r="AY483" s="1178"/>
      <c r="AZ483" s="1178"/>
      <c r="BA483" s="1178"/>
      <c r="BB483" s="1178"/>
      <c r="BC483" s="1178"/>
      <c r="BD483" s="1178"/>
      <c r="BE483" s="1178"/>
      <c r="BF483" s="1178"/>
      <c r="BG483" s="1178"/>
      <c r="BH483" s="1178"/>
      <c r="BI483" s="1178"/>
      <c r="BJ483" s="1178"/>
      <c r="BK483" s="1186"/>
      <c r="BL483" s="1187">
        <v>-4</v>
      </c>
      <c r="BM483" s="1187"/>
      <c r="BN483" s="1187"/>
      <c r="BO483" s="1187"/>
      <c r="BP483" s="1187"/>
      <c r="BQ483" s="1187"/>
      <c r="BR483" s="1187"/>
      <c r="BS483" s="1187"/>
      <c r="BT483" s="1187"/>
      <c r="BU483" s="1187"/>
      <c r="BV483" s="1191">
        <v>-24</v>
      </c>
      <c r="BW483" s="1186"/>
      <c r="BX483" s="1186"/>
      <c r="BY483" s="1186"/>
      <c r="BZ483" s="1186"/>
      <c r="CA483" s="1186"/>
      <c r="CB483" s="1186"/>
      <c r="CC483" s="1186"/>
      <c r="CD483" s="1186"/>
      <c r="CE483" s="1186"/>
      <c r="CF483" s="1186"/>
      <c r="CG483" s="1186"/>
      <c r="CH483" s="1186"/>
      <c r="CI483" s="1186"/>
      <c r="CJ483" s="1186"/>
      <c r="CK483" s="1186"/>
      <c r="CL483" s="1186"/>
      <c r="CM483" s="1186"/>
      <c r="CN483" s="1186"/>
      <c r="CO483" s="1186"/>
      <c r="CP483" s="1186"/>
      <c r="CQ483" s="1186"/>
      <c r="CR483" s="1186"/>
      <c r="CS483" s="1186"/>
      <c r="CT483" s="1186"/>
      <c r="CU483" s="1186"/>
      <c r="CV483" s="1186"/>
      <c r="CW483" s="1186"/>
      <c r="CX483" s="1186"/>
      <c r="CY483" s="1186"/>
      <c r="CZ483" s="1186"/>
      <c r="DA483" s="1186"/>
      <c r="DB483" s="1186"/>
      <c r="DC483" s="1186"/>
      <c r="DD483" s="1186"/>
      <c r="DE483" s="1186"/>
      <c r="DF483" s="1186"/>
      <c r="DG483" s="1186"/>
      <c r="DH483" s="1186"/>
      <c r="DI483" s="1186"/>
      <c r="DJ483" s="1186"/>
      <c r="DK483" s="1186"/>
      <c r="DL483" s="1186"/>
      <c r="DM483" s="1186"/>
      <c r="DN483" s="1186"/>
      <c r="DO483" s="1186"/>
      <c r="DP483" s="1186"/>
      <c r="DQ483" s="1186"/>
      <c r="DR483" s="1186"/>
      <c r="DS483" s="1186"/>
      <c r="DT483" s="1186"/>
      <c r="DU483" s="1186"/>
      <c r="DV483" s="1186"/>
      <c r="DW483" s="1186"/>
      <c r="DX483" s="1186"/>
      <c r="DY483" s="1186"/>
      <c r="DZ483" s="1186"/>
      <c r="EA483" s="1186"/>
      <c r="EB483" s="1186"/>
      <c r="EC483" s="1186"/>
      <c r="ED483" s="1186"/>
      <c r="EE483" s="1186"/>
      <c r="EF483" s="1186"/>
      <c r="EG483" s="1186"/>
      <c r="EH483" s="1186"/>
      <c r="EI483" s="1186"/>
      <c r="EJ483" s="1186"/>
      <c r="EK483" s="1197"/>
      <c r="EL483" s="1198"/>
      <c r="EM483" s="1186"/>
      <c r="EN483" s="1186"/>
      <c r="EO483" s="1186"/>
      <c r="EP483" s="1186"/>
      <c r="EQ483" s="1186"/>
      <c r="ER483" s="1186"/>
      <c r="ES483" s="1186"/>
      <c r="ET483" s="1186"/>
      <c r="EU483" s="1186"/>
      <c r="EV483" s="1186"/>
      <c r="EW483" s="1186"/>
      <c r="EX483" s="1186"/>
      <c r="EY483" s="1186"/>
      <c r="EZ483" s="1186"/>
      <c r="FA483" s="1186"/>
      <c r="FB483" s="1186"/>
      <c r="FC483" s="1209"/>
      <c r="FD483" s="1186"/>
      <c r="FE483" s="1186"/>
      <c r="FF483" s="1186"/>
      <c r="FG483" s="1186"/>
      <c r="FH483" s="1186"/>
      <c r="FI483" s="1186"/>
      <c r="FJ483" s="1186"/>
      <c r="FK483" s="1186"/>
      <c r="FL483" s="1209"/>
      <c r="FM483" s="1186"/>
      <c r="FN483" s="1186"/>
      <c r="FO483" s="1186"/>
      <c r="FP483" s="1186"/>
      <c r="FQ483" s="1186"/>
      <c r="FR483" s="1186"/>
      <c r="FS483" s="1186"/>
      <c r="FT483" s="1186"/>
      <c r="FU483" s="1186"/>
      <c r="FV483" s="1186"/>
      <c r="FW483" s="1186"/>
      <c r="FX483" s="1186"/>
      <c r="FY483" s="1186"/>
      <c r="FZ483" s="1186"/>
      <c r="GA483" s="1186"/>
      <c r="GB483" s="1186"/>
      <c r="GC483" s="1186"/>
      <c r="GD483" s="1186"/>
      <c r="GE483" s="1186"/>
      <c r="GF483" s="1186"/>
      <c r="GG483" s="1186"/>
      <c r="GH483" s="1186"/>
      <c r="GI483" s="1186"/>
      <c r="GJ483" s="1186"/>
      <c r="GK483" s="1186"/>
      <c r="GL483" s="1186"/>
      <c r="GM483" s="1186"/>
      <c r="GN483" s="1186"/>
      <c r="GO483" s="1186"/>
      <c r="GP483" s="1186"/>
      <c r="GQ483" s="1186"/>
      <c r="GR483" s="1186"/>
      <c r="GS483" s="1186"/>
      <c r="GT483" s="1186"/>
      <c r="GU483" s="1186"/>
      <c r="GV483" s="1186"/>
      <c r="GW483" s="1186"/>
      <c r="GX483" s="1186"/>
      <c r="GY483" s="1218"/>
      <c r="GZ483" s="364">
        <f t="shared" si="365"/>
        <v>0</v>
      </c>
      <c r="HA483" s="365">
        <f t="shared" si="380"/>
        <v>0</v>
      </c>
      <c r="HB483" s="366">
        <f t="shared" si="381"/>
        <v>0</v>
      </c>
      <c r="HC483" s="366">
        <v>20</v>
      </c>
      <c r="HD483" s="365">
        <v>0</v>
      </c>
      <c r="HE483" s="365">
        <v>0</v>
      </c>
      <c r="HF483" s="54"/>
      <c r="HG483" s="863"/>
      <c r="HH483" s="863">
        <v>1.99</v>
      </c>
      <c r="HI483" s="709">
        <f t="shared" si="377"/>
        <v>0</v>
      </c>
      <c r="HJ483" s="864"/>
      <c r="HK483" s="864">
        <v>10.21</v>
      </c>
      <c r="HL483" s="738">
        <f t="shared" si="382"/>
        <v>0.234230855771394</v>
      </c>
      <c r="HM483" s="865"/>
      <c r="HN483" s="865"/>
      <c r="HO483" s="865">
        <v>10.21</v>
      </c>
      <c r="HP483" s="740">
        <f t="shared" si="378"/>
        <v>285.88</v>
      </c>
      <c r="HQ483" s="868"/>
      <c r="HR483" s="866"/>
      <c r="HS483" s="742">
        <v>44927</v>
      </c>
      <c r="HT483" s="739">
        <f ca="1" t="shared" si="383"/>
        <v>5</v>
      </c>
      <c r="HU483" s="739">
        <f ca="1" t="shared" si="384"/>
        <v>150</v>
      </c>
      <c r="HV483" s="865">
        <v>28</v>
      </c>
      <c r="HW483" s="739">
        <f t="shared" si="359"/>
        <v>0</v>
      </c>
      <c r="HX483" s="761">
        <f t="shared" si="369"/>
        <v>0</v>
      </c>
      <c r="HY483" s="739">
        <f ca="1" t="shared" si="370"/>
        <v>0</v>
      </c>
      <c r="HZ483" s="739">
        <f t="shared" si="363"/>
        <v>28</v>
      </c>
      <c r="IA483" s="865"/>
      <c r="IB483" s="739">
        <f ca="1" t="shared" si="374"/>
        <v>0</v>
      </c>
      <c r="IC483" s="769">
        <f ca="1" t="shared" si="375"/>
        <v>0</v>
      </c>
      <c r="ID483" s="769" t="e">
        <f ca="1" t="shared" si="376"/>
        <v>#DIV/0!</v>
      </c>
      <c r="IE483" s="865"/>
      <c r="IF483" s="865"/>
      <c r="IG483" s="865"/>
      <c r="IH483" s="865"/>
      <c r="II483" s="865"/>
      <c r="IJ483" s="865"/>
      <c r="IK483" s="865"/>
      <c r="IL483" s="743"/>
      <c r="IM483" s="743"/>
      <c r="IN483" s="743"/>
      <c r="IO483" s="743"/>
      <c r="IP483" s="743"/>
      <c r="IQ483" s="739"/>
      <c r="IR483" s="739"/>
      <c r="IS483" s="739"/>
      <c r="IT483" s="739"/>
      <c r="IU483" s="739"/>
      <c r="IV483" s="739"/>
      <c r="IW483" s="739"/>
      <c r="IX483" s="739"/>
      <c r="IY483" s="739"/>
      <c r="IZ483" s="739"/>
      <c r="JA483" s="739"/>
      <c r="JB483" s="743">
        <v>0</v>
      </c>
      <c r="JC483" s="743">
        <v>20</v>
      </c>
      <c r="JD483" s="743">
        <v>0</v>
      </c>
      <c r="JE483" s="743">
        <v>0</v>
      </c>
      <c r="JF483" s="743">
        <v>0</v>
      </c>
      <c r="JG483" s="739">
        <v>0</v>
      </c>
      <c r="JH483" s="739">
        <v>0</v>
      </c>
      <c r="JI483" s="739">
        <v>0</v>
      </c>
      <c r="JJ483" s="739">
        <v>0</v>
      </c>
      <c r="JK483" s="739">
        <v>0</v>
      </c>
      <c r="JL483" s="739">
        <v>0</v>
      </c>
      <c r="JM483" s="739">
        <v>0</v>
      </c>
      <c r="JN483" s="28">
        <f t="shared" si="385"/>
        <v>20</v>
      </c>
      <c r="JO483" s="28">
        <f t="shared" si="386"/>
        <v>0</v>
      </c>
      <c r="JP483" s="28"/>
      <c r="JQ483" s="28"/>
      <c r="JR483" s="28"/>
      <c r="JS483" s="28"/>
      <c r="JT483" s="28"/>
      <c r="JU483" s="28"/>
      <c r="JV483" s="28"/>
      <c r="JW483" s="28"/>
      <c r="JX483" s="28"/>
      <c r="JY483" s="28"/>
      <c r="JZ483" s="28"/>
      <c r="KA483" s="28"/>
      <c r="KB483" s="28"/>
      <c r="KC483" s="28"/>
      <c r="KD483" s="28"/>
      <c r="KE483" s="824"/>
    </row>
    <row r="484" s="786" customFormat="1" hidden="1" customHeight="1" spans="1:291">
      <c r="A484" s="847" t="s">
        <v>2306</v>
      </c>
      <c r="B484" s="343"/>
      <c r="C484" s="95" t="s">
        <v>2166</v>
      </c>
      <c r="D484" s="95" t="s">
        <v>2447</v>
      </c>
      <c r="E484" s="411"/>
      <c r="F484" s="1235" t="s">
        <v>2451</v>
      </c>
      <c r="G484" s="859" t="s">
        <v>1090</v>
      </c>
      <c r="H484" s="1268" t="s">
        <v>2452</v>
      </c>
      <c r="I484" s="99">
        <f t="shared" si="361"/>
        <v>0</v>
      </c>
      <c r="J484" s="1270">
        <v>52</v>
      </c>
      <c r="K484" s="1130">
        <f t="shared" si="372"/>
        <v>52</v>
      </c>
      <c r="L484" s="1131">
        <f t="shared" si="373"/>
        <v>52</v>
      </c>
      <c r="M484" s="1132"/>
      <c r="N484" s="1137"/>
      <c r="O484" s="1134"/>
      <c r="P484" s="1135">
        <f t="shared" si="367"/>
        <v>0</v>
      </c>
      <c r="Q484" s="1154">
        <f t="shared" si="387"/>
        <v>0</v>
      </c>
      <c r="R484" s="1153"/>
      <c r="S484" s="1153"/>
      <c r="T484" s="1153"/>
      <c r="U484" s="1153"/>
      <c r="V484" s="1153"/>
      <c r="W484" s="1153"/>
      <c r="X484" s="1153"/>
      <c r="Y484" s="1153"/>
      <c r="Z484" s="1153"/>
      <c r="AA484" s="1153"/>
      <c r="AB484" s="1166"/>
      <c r="AC484" s="1153"/>
      <c r="AD484" s="1153"/>
      <c r="AE484" s="1153"/>
      <c r="AF484" s="1153"/>
      <c r="AG484" s="1153"/>
      <c r="AH484" s="1153"/>
      <c r="AI484" s="1153"/>
      <c r="AJ484" s="1153"/>
      <c r="AK484" s="1153"/>
      <c r="AL484" s="1153"/>
      <c r="AM484" s="1153"/>
      <c r="AN484" s="1153"/>
      <c r="AO484" s="1153"/>
      <c r="AP484" s="1153"/>
      <c r="AQ484" s="1153"/>
      <c r="AR484" s="1153"/>
      <c r="AS484" s="1176"/>
      <c r="AT484" s="1177"/>
      <c r="AU484" s="1178"/>
      <c r="AV484" s="1178"/>
      <c r="AW484" s="1178"/>
      <c r="AX484" s="1178"/>
      <c r="AY484" s="1178"/>
      <c r="AZ484" s="1178"/>
      <c r="BA484" s="1178"/>
      <c r="BB484" s="1178"/>
      <c r="BC484" s="1178"/>
      <c r="BD484" s="1178"/>
      <c r="BE484" s="1178"/>
      <c r="BF484" s="1178"/>
      <c r="BG484" s="1178"/>
      <c r="BH484" s="1178"/>
      <c r="BI484" s="1178"/>
      <c r="BJ484" s="1178"/>
      <c r="BK484" s="1186"/>
      <c r="BL484" s="1187">
        <v>-52</v>
      </c>
      <c r="BM484" s="1187"/>
      <c r="BN484" s="1187"/>
      <c r="BO484" s="1187"/>
      <c r="BP484" s="1187"/>
      <c r="BQ484" s="1187"/>
      <c r="BR484" s="1187"/>
      <c r="BS484" s="1187"/>
      <c r="BT484" s="1187"/>
      <c r="BU484" s="1187"/>
      <c r="BV484" s="1191"/>
      <c r="BW484" s="1186"/>
      <c r="BX484" s="1186"/>
      <c r="BY484" s="1186"/>
      <c r="BZ484" s="1186"/>
      <c r="CA484" s="1186"/>
      <c r="CB484" s="1186"/>
      <c r="CC484" s="1186"/>
      <c r="CD484" s="1186"/>
      <c r="CE484" s="1186"/>
      <c r="CF484" s="1186"/>
      <c r="CG484" s="1186"/>
      <c r="CH484" s="1186"/>
      <c r="CI484" s="1186"/>
      <c r="CJ484" s="1186"/>
      <c r="CK484" s="1186"/>
      <c r="CL484" s="1186"/>
      <c r="CM484" s="1186"/>
      <c r="CN484" s="1186"/>
      <c r="CO484" s="1186"/>
      <c r="CP484" s="1186"/>
      <c r="CQ484" s="1186"/>
      <c r="CR484" s="1186"/>
      <c r="CS484" s="1186"/>
      <c r="CT484" s="1186"/>
      <c r="CU484" s="1186"/>
      <c r="CV484" s="1186"/>
      <c r="CW484" s="1186"/>
      <c r="CX484" s="1186"/>
      <c r="CY484" s="1186"/>
      <c r="CZ484" s="1186"/>
      <c r="DA484" s="1186"/>
      <c r="DB484" s="1186"/>
      <c r="DC484" s="1186"/>
      <c r="DD484" s="1186"/>
      <c r="DE484" s="1186"/>
      <c r="DF484" s="1186"/>
      <c r="DG484" s="1186"/>
      <c r="DH484" s="1186"/>
      <c r="DI484" s="1186"/>
      <c r="DJ484" s="1186"/>
      <c r="DK484" s="1186"/>
      <c r="DL484" s="1186"/>
      <c r="DM484" s="1186"/>
      <c r="DN484" s="1186"/>
      <c r="DO484" s="1186"/>
      <c r="DP484" s="1186"/>
      <c r="DQ484" s="1186"/>
      <c r="DR484" s="1186"/>
      <c r="DS484" s="1186"/>
      <c r="DT484" s="1186"/>
      <c r="DU484" s="1186"/>
      <c r="DV484" s="1186"/>
      <c r="DW484" s="1186"/>
      <c r="DX484" s="1186"/>
      <c r="DY484" s="1186"/>
      <c r="DZ484" s="1186"/>
      <c r="EA484" s="1186"/>
      <c r="EB484" s="1186"/>
      <c r="EC484" s="1186"/>
      <c r="ED484" s="1186"/>
      <c r="EE484" s="1186"/>
      <c r="EF484" s="1186"/>
      <c r="EG484" s="1186"/>
      <c r="EH484" s="1186"/>
      <c r="EI484" s="1186"/>
      <c r="EJ484" s="1186"/>
      <c r="EK484" s="1197"/>
      <c r="EL484" s="1198"/>
      <c r="EM484" s="1186"/>
      <c r="EN484" s="1186"/>
      <c r="EO484" s="1186"/>
      <c r="EP484" s="1186"/>
      <c r="EQ484" s="1186"/>
      <c r="ER484" s="1186"/>
      <c r="ES484" s="1186"/>
      <c r="ET484" s="1186"/>
      <c r="EU484" s="1186"/>
      <c r="EV484" s="1186"/>
      <c r="EW484" s="1186"/>
      <c r="EX484" s="1186"/>
      <c r="EY484" s="1186"/>
      <c r="EZ484" s="1186"/>
      <c r="FA484" s="1186"/>
      <c r="FB484" s="1186"/>
      <c r="FC484" s="1209"/>
      <c r="FD484" s="1186"/>
      <c r="FE484" s="1186"/>
      <c r="FF484" s="1186"/>
      <c r="FG484" s="1186"/>
      <c r="FH484" s="1186"/>
      <c r="FI484" s="1186"/>
      <c r="FJ484" s="1186"/>
      <c r="FK484" s="1186"/>
      <c r="FL484" s="1209"/>
      <c r="FM484" s="1186"/>
      <c r="FN484" s="1186"/>
      <c r="FO484" s="1186"/>
      <c r="FP484" s="1186"/>
      <c r="FQ484" s="1186"/>
      <c r="FR484" s="1186"/>
      <c r="FS484" s="1186"/>
      <c r="FT484" s="1186"/>
      <c r="FU484" s="1186"/>
      <c r="FV484" s="1186"/>
      <c r="FW484" s="1186"/>
      <c r="FX484" s="1186"/>
      <c r="FY484" s="1186"/>
      <c r="FZ484" s="1186"/>
      <c r="GA484" s="1186"/>
      <c r="GB484" s="1186"/>
      <c r="GC484" s="1186"/>
      <c r="GD484" s="1186"/>
      <c r="GE484" s="1186"/>
      <c r="GF484" s="1186"/>
      <c r="GG484" s="1186"/>
      <c r="GH484" s="1186"/>
      <c r="GI484" s="1186"/>
      <c r="GJ484" s="1186"/>
      <c r="GK484" s="1186"/>
      <c r="GL484" s="1186"/>
      <c r="GM484" s="1186"/>
      <c r="GN484" s="1186"/>
      <c r="GO484" s="1186"/>
      <c r="GP484" s="1186"/>
      <c r="GQ484" s="1186"/>
      <c r="GR484" s="1186"/>
      <c r="GS484" s="1186"/>
      <c r="GT484" s="1186"/>
      <c r="GU484" s="1186"/>
      <c r="GV484" s="1186"/>
      <c r="GW484" s="1186"/>
      <c r="GX484" s="1186"/>
      <c r="GY484" s="1218"/>
      <c r="GZ484" s="364">
        <f t="shared" si="365"/>
        <v>0</v>
      </c>
      <c r="HA484" s="365">
        <f t="shared" si="380"/>
        <v>0</v>
      </c>
      <c r="HB484" s="366">
        <f t="shared" si="381"/>
        <v>0</v>
      </c>
      <c r="HC484" s="366">
        <v>20</v>
      </c>
      <c r="HD484" s="365">
        <v>0</v>
      </c>
      <c r="HE484" s="365">
        <v>234</v>
      </c>
      <c r="HF484" s="54"/>
      <c r="HG484" s="863"/>
      <c r="HH484" s="863">
        <v>1.99</v>
      </c>
      <c r="HI484" s="709">
        <f t="shared" si="377"/>
        <v>0</v>
      </c>
      <c r="HJ484" s="864"/>
      <c r="HK484" s="864">
        <v>10.12</v>
      </c>
      <c r="HL484" s="738">
        <f t="shared" si="382"/>
        <v>0.240981024525613</v>
      </c>
      <c r="HM484" s="865"/>
      <c r="HN484" s="865"/>
      <c r="HO484" s="865">
        <v>10.12</v>
      </c>
      <c r="HP484" s="740">
        <f t="shared" si="378"/>
        <v>526.24</v>
      </c>
      <c r="HQ484" s="868"/>
      <c r="HR484" s="866"/>
      <c r="HS484" s="742">
        <v>44927</v>
      </c>
      <c r="HT484" s="739">
        <f ca="1" t="shared" si="383"/>
        <v>5</v>
      </c>
      <c r="HU484" s="739">
        <f ca="1" t="shared" si="384"/>
        <v>150</v>
      </c>
      <c r="HV484" s="865">
        <v>52</v>
      </c>
      <c r="HW484" s="739">
        <f t="shared" si="359"/>
        <v>0</v>
      </c>
      <c r="HX484" s="761">
        <f t="shared" si="369"/>
        <v>0</v>
      </c>
      <c r="HY484" s="739">
        <f ca="1" t="shared" si="370"/>
        <v>0</v>
      </c>
      <c r="HZ484" s="739">
        <f t="shared" si="363"/>
        <v>52</v>
      </c>
      <c r="IA484" s="865"/>
      <c r="IB484" s="739">
        <f ca="1" t="shared" si="374"/>
        <v>0</v>
      </c>
      <c r="IC484" s="769">
        <f ca="1" t="shared" si="375"/>
        <v>0</v>
      </c>
      <c r="ID484" s="769" t="e">
        <f ca="1" t="shared" si="376"/>
        <v>#DIV/0!</v>
      </c>
      <c r="IE484" s="865"/>
      <c r="IF484" s="865"/>
      <c r="IG484" s="865"/>
      <c r="IH484" s="865"/>
      <c r="II484" s="865"/>
      <c r="IJ484" s="865"/>
      <c r="IK484" s="865"/>
      <c r="IL484" s="743"/>
      <c r="IM484" s="743"/>
      <c r="IN484" s="743"/>
      <c r="IO484" s="743"/>
      <c r="IP484" s="743"/>
      <c r="IQ484" s="739"/>
      <c r="IR484" s="739"/>
      <c r="IS484" s="739"/>
      <c r="IT484" s="739"/>
      <c r="IU484" s="739"/>
      <c r="IV484" s="739"/>
      <c r="IW484" s="739"/>
      <c r="IX484" s="739"/>
      <c r="IY484" s="739"/>
      <c r="IZ484" s="739"/>
      <c r="JA484" s="739"/>
      <c r="JB484" s="743">
        <v>0</v>
      </c>
      <c r="JC484" s="743">
        <v>20</v>
      </c>
      <c r="JD484" s="743">
        <v>0</v>
      </c>
      <c r="JE484" s="743">
        <v>0</v>
      </c>
      <c r="JF484" s="743">
        <v>0</v>
      </c>
      <c r="JG484" s="739">
        <v>0</v>
      </c>
      <c r="JH484" s="739">
        <v>0</v>
      </c>
      <c r="JI484" s="739">
        <v>0</v>
      </c>
      <c r="JJ484" s="739">
        <v>0</v>
      </c>
      <c r="JK484" s="739">
        <v>0</v>
      </c>
      <c r="JL484" s="739">
        <v>0</v>
      </c>
      <c r="JM484" s="739">
        <v>0</v>
      </c>
      <c r="JN484" s="28">
        <f t="shared" si="385"/>
        <v>20</v>
      </c>
      <c r="JO484" s="28">
        <f t="shared" si="386"/>
        <v>0</v>
      </c>
      <c r="JP484" s="28"/>
      <c r="JQ484" s="28"/>
      <c r="JR484" s="28"/>
      <c r="JS484" s="28"/>
      <c r="JT484" s="28"/>
      <c r="JU484" s="28"/>
      <c r="JV484" s="28"/>
      <c r="JW484" s="28"/>
      <c r="JX484" s="28"/>
      <c r="JY484" s="28"/>
      <c r="JZ484" s="28"/>
      <c r="KA484" s="28"/>
      <c r="KB484" s="28"/>
      <c r="KC484" s="28"/>
      <c r="KD484" s="28"/>
      <c r="KE484" s="824"/>
    </row>
    <row r="485" s="786" customFormat="1" hidden="1" customHeight="1" spans="1:291">
      <c r="A485" s="847" t="s">
        <v>2306</v>
      </c>
      <c r="B485" s="343"/>
      <c r="C485" s="95" t="s">
        <v>2166</v>
      </c>
      <c r="D485" s="95" t="s">
        <v>2447</v>
      </c>
      <c r="E485" s="411"/>
      <c r="F485" s="1235" t="s">
        <v>2453</v>
      </c>
      <c r="G485" s="859" t="s">
        <v>1092</v>
      </c>
      <c r="H485" s="1268" t="s">
        <v>2454</v>
      </c>
      <c r="I485" s="99">
        <f t="shared" si="361"/>
        <v>0</v>
      </c>
      <c r="J485" s="1270">
        <v>0</v>
      </c>
      <c r="K485" s="1130">
        <f t="shared" si="372"/>
        <v>0</v>
      </c>
      <c r="L485" s="1131">
        <f t="shared" si="373"/>
        <v>0</v>
      </c>
      <c r="M485" s="1132"/>
      <c r="N485" s="1137"/>
      <c r="O485" s="1134"/>
      <c r="P485" s="1135">
        <f t="shared" si="367"/>
        <v>0</v>
      </c>
      <c r="Q485" s="1154">
        <f t="shared" si="387"/>
        <v>0</v>
      </c>
      <c r="R485" s="1153"/>
      <c r="S485" s="1153"/>
      <c r="T485" s="1153"/>
      <c r="U485" s="1153"/>
      <c r="V485" s="1153"/>
      <c r="W485" s="1153"/>
      <c r="X485" s="1153"/>
      <c r="Y485" s="1153"/>
      <c r="Z485" s="1153"/>
      <c r="AA485" s="1153"/>
      <c r="AB485" s="1166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153"/>
      <c r="AO485" s="1153"/>
      <c r="AP485" s="1153"/>
      <c r="AQ485" s="1153"/>
      <c r="AR485" s="1153"/>
      <c r="AS485" s="1176"/>
      <c r="AT485" s="1177"/>
      <c r="AU485" s="1178"/>
      <c r="AV485" s="1178"/>
      <c r="AW485" s="1178"/>
      <c r="AX485" s="1178"/>
      <c r="AY485" s="1178"/>
      <c r="AZ485" s="1178"/>
      <c r="BA485" s="1178"/>
      <c r="BB485" s="1178"/>
      <c r="BC485" s="1178"/>
      <c r="BD485" s="1178"/>
      <c r="BE485" s="1178"/>
      <c r="BF485" s="1178"/>
      <c r="BG485" s="1178"/>
      <c r="BH485" s="1178"/>
      <c r="BI485" s="1178"/>
      <c r="BJ485" s="1178"/>
      <c r="BK485" s="1186"/>
      <c r="BL485" s="1187"/>
      <c r="BM485" s="1187"/>
      <c r="BN485" s="1187"/>
      <c r="BO485" s="1187"/>
      <c r="BP485" s="1187"/>
      <c r="BQ485" s="1187"/>
      <c r="BR485" s="1187"/>
      <c r="BS485" s="1187"/>
      <c r="BT485" s="1187"/>
      <c r="BU485" s="1187"/>
      <c r="BV485" s="1191"/>
      <c r="BW485" s="1186"/>
      <c r="BX485" s="1186"/>
      <c r="BY485" s="1186"/>
      <c r="BZ485" s="1186"/>
      <c r="CA485" s="1186"/>
      <c r="CB485" s="1186"/>
      <c r="CC485" s="1186"/>
      <c r="CD485" s="1186"/>
      <c r="CE485" s="1186"/>
      <c r="CF485" s="1186"/>
      <c r="CG485" s="1186"/>
      <c r="CH485" s="1186"/>
      <c r="CI485" s="1186"/>
      <c r="CJ485" s="1186"/>
      <c r="CK485" s="1186"/>
      <c r="CL485" s="1186"/>
      <c r="CM485" s="1186"/>
      <c r="CN485" s="1186"/>
      <c r="CO485" s="1186"/>
      <c r="CP485" s="1186"/>
      <c r="CQ485" s="1186"/>
      <c r="CR485" s="1186"/>
      <c r="CS485" s="1186"/>
      <c r="CT485" s="1186"/>
      <c r="CU485" s="1186"/>
      <c r="CV485" s="1186"/>
      <c r="CW485" s="1186"/>
      <c r="CX485" s="1186"/>
      <c r="CY485" s="1186"/>
      <c r="CZ485" s="1186"/>
      <c r="DA485" s="1186"/>
      <c r="DB485" s="1186"/>
      <c r="DC485" s="1186"/>
      <c r="DD485" s="1186"/>
      <c r="DE485" s="1186"/>
      <c r="DF485" s="1186"/>
      <c r="DG485" s="1186"/>
      <c r="DH485" s="1186"/>
      <c r="DI485" s="1186"/>
      <c r="DJ485" s="1186"/>
      <c r="DK485" s="1186"/>
      <c r="DL485" s="1186"/>
      <c r="DM485" s="1186"/>
      <c r="DN485" s="1186"/>
      <c r="DO485" s="1186"/>
      <c r="DP485" s="1186"/>
      <c r="DQ485" s="1186"/>
      <c r="DR485" s="1186"/>
      <c r="DS485" s="1186"/>
      <c r="DT485" s="1186"/>
      <c r="DU485" s="1186"/>
      <c r="DV485" s="1186"/>
      <c r="DW485" s="1186"/>
      <c r="DX485" s="1186"/>
      <c r="DY485" s="1186"/>
      <c r="DZ485" s="1186"/>
      <c r="EA485" s="1186"/>
      <c r="EB485" s="1186"/>
      <c r="EC485" s="1186"/>
      <c r="ED485" s="1186"/>
      <c r="EE485" s="1186"/>
      <c r="EF485" s="1186"/>
      <c r="EG485" s="1186"/>
      <c r="EH485" s="1186"/>
      <c r="EI485" s="1186"/>
      <c r="EJ485" s="1186"/>
      <c r="EK485" s="1197"/>
      <c r="EL485" s="1198"/>
      <c r="EM485" s="1186"/>
      <c r="EN485" s="1186"/>
      <c r="EO485" s="1186"/>
      <c r="EP485" s="1186"/>
      <c r="EQ485" s="1186"/>
      <c r="ER485" s="1186"/>
      <c r="ES485" s="1186"/>
      <c r="ET485" s="1186"/>
      <c r="EU485" s="1186"/>
      <c r="EV485" s="1186"/>
      <c r="EW485" s="1186"/>
      <c r="EX485" s="1186"/>
      <c r="EY485" s="1186"/>
      <c r="EZ485" s="1186"/>
      <c r="FA485" s="1186"/>
      <c r="FB485" s="1186"/>
      <c r="FC485" s="1209"/>
      <c r="FD485" s="1186"/>
      <c r="FE485" s="1186"/>
      <c r="FF485" s="1186"/>
      <c r="FG485" s="1186"/>
      <c r="FH485" s="1186"/>
      <c r="FI485" s="1186"/>
      <c r="FJ485" s="1186"/>
      <c r="FK485" s="1186"/>
      <c r="FL485" s="1209"/>
      <c r="FM485" s="1186"/>
      <c r="FN485" s="1186"/>
      <c r="FO485" s="1186"/>
      <c r="FP485" s="1186"/>
      <c r="FQ485" s="1186"/>
      <c r="FR485" s="1186"/>
      <c r="FS485" s="1186"/>
      <c r="FT485" s="1186"/>
      <c r="FU485" s="1186"/>
      <c r="FV485" s="1186"/>
      <c r="FW485" s="1186"/>
      <c r="FX485" s="1186"/>
      <c r="FY485" s="1186"/>
      <c r="FZ485" s="1186"/>
      <c r="GA485" s="1186"/>
      <c r="GB485" s="1186"/>
      <c r="GC485" s="1186"/>
      <c r="GD485" s="1186"/>
      <c r="GE485" s="1186"/>
      <c r="GF485" s="1186"/>
      <c r="GG485" s="1186"/>
      <c r="GH485" s="1186"/>
      <c r="GI485" s="1186"/>
      <c r="GJ485" s="1186"/>
      <c r="GK485" s="1186"/>
      <c r="GL485" s="1186"/>
      <c r="GM485" s="1186"/>
      <c r="GN485" s="1186"/>
      <c r="GO485" s="1186"/>
      <c r="GP485" s="1186"/>
      <c r="GQ485" s="1186"/>
      <c r="GR485" s="1186"/>
      <c r="GS485" s="1186"/>
      <c r="GT485" s="1186"/>
      <c r="GU485" s="1186"/>
      <c r="GV485" s="1186"/>
      <c r="GW485" s="1186"/>
      <c r="GX485" s="1186"/>
      <c r="GY485" s="1218"/>
      <c r="GZ485" s="364">
        <f t="shared" si="365"/>
        <v>0</v>
      </c>
      <c r="HA485" s="365">
        <f t="shared" ref="HA485:HA496" si="388">SUM(EL485:GY485)</f>
        <v>0</v>
      </c>
      <c r="HB485" s="366">
        <f t="shared" si="381"/>
        <v>0</v>
      </c>
      <c r="HC485" s="366">
        <v>0</v>
      </c>
      <c r="HD485" s="365">
        <v>0</v>
      </c>
      <c r="HE485" s="365">
        <v>96</v>
      </c>
      <c r="HF485" s="54"/>
      <c r="HG485" s="851"/>
      <c r="HH485" s="851">
        <v>1.99</v>
      </c>
      <c r="HI485" s="709">
        <f t="shared" si="377"/>
        <v>0</v>
      </c>
      <c r="HJ485" s="852"/>
      <c r="HK485" s="852">
        <v>10.12</v>
      </c>
      <c r="HL485" s="738">
        <f t="shared" si="382"/>
        <v>0.240981024525613</v>
      </c>
      <c r="HM485" s="853"/>
      <c r="HN485" s="853"/>
      <c r="HO485" s="853">
        <v>10.12</v>
      </c>
      <c r="HP485" s="740">
        <f t="shared" si="378"/>
        <v>0</v>
      </c>
      <c r="HQ485" s="869"/>
      <c r="HR485" s="854"/>
      <c r="HS485" s="742">
        <v>44927</v>
      </c>
      <c r="HT485" s="739">
        <f ca="1" t="shared" si="383"/>
        <v>5</v>
      </c>
      <c r="HU485" s="739">
        <f ca="1" t="shared" si="384"/>
        <v>150</v>
      </c>
      <c r="HV485" s="853">
        <v>0</v>
      </c>
      <c r="HW485" s="739">
        <f t="shared" si="359"/>
        <v>0</v>
      </c>
      <c r="HX485" s="761" t="e">
        <f t="shared" si="369"/>
        <v>#DIV/0!</v>
      </c>
      <c r="HY485" s="739" t="e">
        <f ca="1" t="shared" si="370"/>
        <v>#DIV/0!</v>
      </c>
      <c r="HZ485" s="739">
        <f t="shared" si="363"/>
        <v>0</v>
      </c>
      <c r="IA485" s="853"/>
      <c r="IB485" s="739">
        <f ca="1" t="shared" si="374"/>
        <v>0</v>
      </c>
      <c r="IC485" s="769">
        <f ca="1" t="shared" si="375"/>
        <v>0</v>
      </c>
      <c r="ID485" s="769" t="e">
        <f ca="1" t="shared" si="376"/>
        <v>#DIV/0!</v>
      </c>
      <c r="IE485" s="853"/>
      <c r="IF485" s="853"/>
      <c r="IG485" s="853"/>
      <c r="IH485" s="853"/>
      <c r="II485" s="853"/>
      <c r="IJ485" s="853"/>
      <c r="IK485" s="853"/>
      <c r="IL485" s="743"/>
      <c r="IM485" s="743"/>
      <c r="IN485" s="743"/>
      <c r="IO485" s="743"/>
      <c r="IP485" s="743"/>
      <c r="IQ485" s="739"/>
      <c r="IR485" s="739"/>
      <c r="IS485" s="739"/>
      <c r="IT485" s="739"/>
      <c r="IU485" s="739"/>
      <c r="IV485" s="739"/>
      <c r="IW485" s="739"/>
      <c r="IX485" s="739"/>
      <c r="IY485" s="739"/>
      <c r="IZ485" s="739"/>
      <c r="JA485" s="739"/>
      <c r="JB485" s="743">
        <v>0</v>
      </c>
      <c r="JC485" s="743">
        <v>0</v>
      </c>
      <c r="JD485" s="743">
        <v>0</v>
      </c>
      <c r="JE485" s="743">
        <v>0</v>
      </c>
      <c r="JF485" s="743">
        <v>0</v>
      </c>
      <c r="JG485" s="739">
        <v>0</v>
      </c>
      <c r="JH485" s="739">
        <v>0</v>
      </c>
      <c r="JI485" s="739">
        <v>0</v>
      </c>
      <c r="JJ485" s="739">
        <v>0</v>
      </c>
      <c r="JK485" s="739">
        <v>0</v>
      </c>
      <c r="JL485" s="739">
        <v>0</v>
      </c>
      <c r="JM485" s="739">
        <v>0</v>
      </c>
      <c r="JN485" s="28">
        <f t="shared" si="385"/>
        <v>0</v>
      </c>
      <c r="JO485" s="28">
        <f t="shared" si="386"/>
        <v>0</v>
      </c>
      <c r="JP485" s="28"/>
      <c r="JQ485" s="28"/>
      <c r="JR485" s="28"/>
      <c r="JS485" s="28"/>
      <c r="JT485" s="28"/>
      <c r="JU485" s="28"/>
      <c r="JV485" s="28"/>
      <c r="JW485" s="28"/>
      <c r="JX485" s="28"/>
      <c r="JY485" s="28"/>
      <c r="JZ485" s="28"/>
      <c r="KA485" s="28"/>
      <c r="KB485" s="28"/>
      <c r="KC485" s="28"/>
      <c r="KD485" s="28"/>
      <c r="KE485" s="824"/>
    </row>
    <row r="486" s="786" customFormat="1" hidden="1" customHeight="1" spans="1:291">
      <c r="A486" s="847" t="s">
        <v>2306</v>
      </c>
      <c r="B486" s="343"/>
      <c r="C486" s="95" t="s">
        <v>2166</v>
      </c>
      <c r="D486" s="95" t="s">
        <v>2447</v>
      </c>
      <c r="E486" s="411"/>
      <c r="F486" s="1235" t="s">
        <v>2455</v>
      </c>
      <c r="G486" s="859" t="s">
        <v>1094</v>
      </c>
      <c r="H486" s="1268" t="s">
        <v>1095</v>
      </c>
      <c r="I486" s="99">
        <f t="shared" si="361"/>
        <v>0</v>
      </c>
      <c r="J486" s="1270">
        <v>-19</v>
      </c>
      <c r="K486" s="1130">
        <f t="shared" si="372"/>
        <v>-19</v>
      </c>
      <c r="L486" s="1131">
        <f t="shared" si="373"/>
        <v>-19</v>
      </c>
      <c r="M486" s="1132"/>
      <c r="N486" s="1137"/>
      <c r="O486" s="1134"/>
      <c r="P486" s="1135">
        <f t="shared" si="367"/>
        <v>0</v>
      </c>
      <c r="Q486" s="1154">
        <f t="shared" si="387"/>
        <v>0</v>
      </c>
      <c r="R486" s="1153"/>
      <c r="S486" s="1153"/>
      <c r="T486" s="1153"/>
      <c r="U486" s="1153"/>
      <c r="V486" s="1153"/>
      <c r="W486" s="1153"/>
      <c r="X486" s="1153"/>
      <c r="Y486" s="1153"/>
      <c r="Z486" s="1153"/>
      <c r="AA486" s="1153"/>
      <c r="AB486" s="1166"/>
      <c r="AC486" s="1153"/>
      <c r="AD486" s="1153"/>
      <c r="AE486" s="1153"/>
      <c r="AF486" s="1153"/>
      <c r="AG486" s="1153"/>
      <c r="AH486" s="1153"/>
      <c r="AI486" s="1153"/>
      <c r="AJ486" s="1153"/>
      <c r="AK486" s="1153"/>
      <c r="AL486" s="1153"/>
      <c r="AM486" s="1153"/>
      <c r="AN486" s="1153"/>
      <c r="AO486" s="1153"/>
      <c r="AP486" s="1153"/>
      <c r="AQ486" s="1153"/>
      <c r="AR486" s="1153"/>
      <c r="AS486" s="1176"/>
      <c r="AT486" s="1177"/>
      <c r="AU486" s="1178"/>
      <c r="AV486" s="1178"/>
      <c r="AW486" s="1178"/>
      <c r="AX486" s="1178"/>
      <c r="AY486" s="1178"/>
      <c r="AZ486" s="1178"/>
      <c r="BA486" s="1178"/>
      <c r="BB486" s="1178"/>
      <c r="BC486" s="1178"/>
      <c r="BD486" s="1178"/>
      <c r="BE486" s="1178"/>
      <c r="BF486" s="1178"/>
      <c r="BG486" s="1178"/>
      <c r="BH486" s="1178"/>
      <c r="BI486" s="1178"/>
      <c r="BJ486" s="1178"/>
      <c r="BK486" s="1186"/>
      <c r="BL486" s="1187">
        <v>19</v>
      </c>
      <c r="BM486" s="1187"/>
      <c r="BN486" s="1187"/>
      <c r="BO486" s="1187"/>
      <c r="BP486" s="1187"/>
      <c r="BQ486" s="1187"/>
      <c r="BR486" s="1187"/>
      <c r="BS486" s="1187"/>
      <c r="BT486" s="1187"/>
      <c r="BU486" s="1187"/>
      <c r="BV486" s="1191"/>
      <c r="BW486" s="1186"/>
      <c r="BX486" s="1186"/>
      <c r="BY486" s="1186"/>
      <c r="BZ486" s="1186"/>
      <c r="CA486" s="1186"/>
      <c r="CB486" s="1186"/>
      <c r="CC486" s="1186"/>
      <c r="CD486" s="1186"/>
      <c r="CE486" s="1186"/>
      <c r="CF486" s="1186"/>
      <c r="CG486" s="1186"/>
      <c r="CH486" s="1186"/>
      <c r="CI486" s="1186"/>
      <c r="CJ486" s="1186"/>
      <c r="CK486" s="1186"/>
      <c r="CL486" s="1186"/>
      <c r="CM486" s="1186"/>
      <c r="CN486" s="1186"/>
      <c r="CO486" s="1186"/>
      <c r="CP486" s="1186"/>
      <c r="CQ486" s="1186"/>
      <c r="CR486" s="1186"/>
      <c r="CS486" s="1186"/>
      <c r="CT486" s="1186"/>
      <c r="CU486" s="1186"/>
      <c r="CV486" s="1186"/>
      <c r="CW486" s="1186"/>
      <c r="CX486" s="1186"/>
      <c r="CY486" s="1186"/>
      <c r="CZ486" s="1186"/>
      <c r="DA486" s="1186"/>
      <c r="DB486" s="1186"/>
      <c r="DC486" s="1186"/>
      <c r="DD486" s="1186"/>
      <c r="DE486" s="1186"/>
      <c r="DF486" s="1186"/>
      <c r="DG486" s="1186"/>
      <c r="DH486" s="1186"/>
      <c r="DI486" s="1186"/>
      <c r="DJ486" s="1186"/>
      <c r="DK486" s="1186"/>
      <c r="DL486" s="1186"/>
      <c r="DM486" s="1186"/>
      <c r="DN486" s="1186"/>
      <c r="DO486" s="1186"/>
      <c r="DP486" s="1186"/>
      <c r="DQ486" s="1186"/>
      <c r="DR486" s="1186"/>
      <c r="DS486" s="1186"/>
      <c r="DT486" s="1186"/>
      <c r="DU486" s="1186"/>
      <c r="DV486" s="1186"/>
      <c r="DW486" s="1186"/>
      <c r="DX486" s="1186"/>
      <c r="DY486" s="1186"/>
      <c r="DZ486" s="1186"/>
      <c r="EA486" s="1186"/>
      <c r="EB486" s="1186"/>
      <c r="EC486" s="1186"/>
      <c r="ED486" s="1186"/>
      <c r="EE486" s="1186"/>
      <c r="EF486" s="1186"/>
      <c r="EG486" s="1186"/>
      <c r="EH486" s="1186"/>
      <c r="EI486" s="1186"/>
      <c r="EJ486" s="1186"/>
      <c r="EK486" s="1197"/>
      <c r="EL486" s="1198"/>
      <c r="EM486" s="1186"/>
      <c r="EN486" s="1186"/>
      <c r="EO486" s="1186"/>
      <c r="EP486" s="1186"/>
      <c r="EQ486" s="1186"/>
      <c r="ER486" s="1186"/>
      <c r="ES486" s="1186"/>
      <c r="ET486" s="1186"/>
      <c r="EU486" s="1186"/>
      <c r="EV486" s="1186"/>
      <c r="EW486" s="1186"/>
      <c r="EX486" s="1186"/>
      <c r="EY486" s="1186"/>
      <c r="EZ486" s="1186"/>
      <c r="FA486" s="1186"/>
      <c r="FB486" s="1186"/>
      <c r="FC486" s="1209"/>
      <c r="FD486" s="1186"/>
      <c r="FE486" s="1186"/>
      <c r="FF486" s="1186"/>
      <c r="FG486" s="1186"/>
      <c r="FH486" s="1186"/>
      <c r="FI486" s="1186"/>
      <c r="FJ486" s="1186"/>
      <c r="FK486" s="1186"/>
      <c r="FL486" s="1209"/>
      <c r="FM486" s="1186"/>
      <c r="FN486" s="1186"/>
      <c r="FO486" s="1186"/>
      <c r="FP486" s="1186"/>
      <c r="FQ486" s="1186"/>
      <c r="FR486" s="1186"/>
      <c r="FS486" s="1186"/>
      <c r="FT486" s="1186"/>
      <c r="FU486" s="1186"/>
      <c r="FV486" s="1186"/>
      <c r="FW486" s="1186"/>
      <c r="FX486" s="1186"/>
      <c r="FY486" s="1186"/>
      <c r="FZ486" s="1186"/>
      <c r="GA486" s="1186"/>
      <c r="GB486" s="1186"/>
      <c r="GC486" s="1186"/>
      <c r="GD486" s="1186"/>
      <c r="GE486" s="1186"/>
      <c r="GF486" s="1186"/>
      <c r="GG486" s="1186"/>
      <c r="GH486" s="1186"/>
      <c r="GI486" s="1186"/>
      <c r="GJ486" s="1186"/>
      <c r="GK486" s="1186"/>
      <c r="GL486" s="1186"/>
      <c r="GM486" s="1186"/>
      <c r="GN486" s="1186"/>
      <c r="GO486" s="1186"/>
      <c r="GP486" s="1186"/>
      <c r="GQ486" s="1186"/>
      <c r="GR486" s="1186"/>
      <c r="GS486" s="1186"/>
      <c r="GT486" s="1186"/>
      <c r="GU486" s="1186"/>
      <c r="GV486" s="1186"/>
      <c r="GW486" s="1186"/>
      <c r="GX486" s="1186"/>
      <c r="GY486" s="1218"/>
      <c r="GZ486" s="364">
        <f t="shared" si="365"/>
        <v>0</v>
      </c>
      <c r="HA486" s="365">
        <f t="shared" si="388"/>
        <v>0</v>
      </c>
      <c r="HB486" s="366">
        <f t="shared" si="381"/>
        <v>0</v>
      </c>
      <c r="HC486" s="366">
        <v>32</v>
      </c>
      <c r="HD486" s="365">
        <v>696</v>
      </c>
      <c r="HE486" s="365">
        <v>1422</v>
      </c>
      <c r="HF486" s="54"/>
      <c r="HG486" s="851"/>
      <c r="HH486" s="851">
        <v>1.99</v>
      </c>
      <c r="HI486" s="709">
        <f t="shared" si="377"/>
        <v>0</v>
      </c>
      <c r="HJ486" s="852"/>
      <c r="HK486" s="852">
        <v>10.12</v>
      </c>
      <c r="HL486" s="738">
        <f t="shared" si="382"/>
        <v>0.240981024525613</v>
      </c>
      <c r="HM486" s="853"/>
      <c r="HN486" s="853"/>
      <c r="HO486" s="853">
        <v>10.12</v>
      </c>
      <c r="HP486" s="740">
        <f t="shared" si="378"/>
        <v>-192.28</v>
      </c>
      <c r="HQ486" s="869"/>
      <c r="HR486" s="854"/>
      <c r="HS486" s="742">
        <v>44927</v>
      </c>
      <c r="HT486" s="739">
        <f ca="1" t="shared" si="383"/>
        <v>5</v>
      </c>
      <c r="HU486" s="739">
        <f ca="1" t="shared" si="384"/>
        <v>150</v>
      </c>
      <c r="HV486" s="853">
        <v>-19</v>
      </c>
      <c r="HW486" s="739">
        <f t="shared" si="359"/>
        <v>0</v>
      </c>
      <c r="HX486" s="761">
        <f t="shared" si="369"/>
        <v>0</v>
      </c>
      <c r="HY486" s="739">
        <f ca="1" t="shared" si="370"/>
        <v>0</v>
      </c>
      <c r="HZ486" s="739">
        <f t="shared" si="363"/>
        <v>-19</v>
      </c>
      <c r="IA486" s="853"/>
      <c r="IB486" s="739">
        <f ca="1" t="shared" si="374"/>
        <v>0</v>
      </c>
      <c r="IC486" s="769">
        <f ca="1" t="shared" si="375"/>
        <v>0</v>
      </c>
      <c r="ID486" s="769" t="e">
        <f ca="1" t="shared" si="376"/>
        <v>#DIV/0!</v>
      </c>
      <c r="IE486" s="853"/>
      <c r="IF486" s="853"/>
      <c r="IG486" s="853"/>
      <c r="IH486" s="853"/>
      <c r="II486" s="853"/>
      <c r="IJ486" s="853"/>
      <c r="IK486" s="853"/>
      <c r="IL486" s="743"/>
      <c r="IM486" s="743"/>
      <c r="IN486" s="743"/>
      <c r="IO486" s="743"/>
      <c r="IP486" s="743"/>
      <c r="IQ486" s="739"/>
      <c r="IR486" s="739"/>
      <c r="IS486" s="739"/>
      <c r="IT486" s="739"/>
      <c r="IU486" s="739"/>
      <c r="IV486" s="739"/>
      <c r="IW486" s="739"/>
      <c r="IX486" s="739"/>
      <c r="IY486" s="739"/>
      <c r="IZ486" s="739"/>
      <c r="JA486" s="739"/>
      <c r="JB486" s="743">
        <v>0</v>
      </c>
      <c r="JC486" s="743">
        <v>32</v>
      </c>
      <c r="JD486" s="743">
        <v>0</v>
      </c>
      <c r="JE486" s="743">
        <v>0</v>
      </c>
      <c r="JF486" s="743">
        <v>0</v>
      </c>
      <c r="JG486" s="739">
        <v>0</v>
      </c>
      <c r="JH486" s="739">
        <v>0</v>
      </c>
      <c r="JI486" s="739">
        <v>0</v>
      </c>
      <c r="JJ486" s="739">
        <v>0</v>
      </c>
      <c r="JK486" s="739">
        <v>0</v>
      </c>
      <c r="JL486" s="739">
        <v>0</v>
      </c>
      <c r="JM486" s="739">
        <v>0</v>
      </c>
      <c r="JN486" s="28">
        <f t="shared" si="385"/>
        <v>32</v>
      </c>
      <c r="JO486" s="28">
        <f t="shared" si="386"/>
        <v>0</v>
      </c>
      <c r="JP486" s="28"/>
      <c r="JQ486" s="28"/>
      <c r="JR486" s="28"/>
      <c r="JS486" s="28"/>
      <c r="JT486" s="28"/>
      <c r="JU486" s="28"/>
      <c r="JV486" s="28"/>
      <c r="JW486" s="28"/>
      <c r="JX486" s="28"/>
      <c r="JY486" s="28"/>
      <c r="JZ486" s="28"/>
      <c r="KA486" s="28"/>
      <c r="KB486" s="28"/>
      <c r="KC486" s="28"/>
      <c r="KD486" s="28"/>
      <c r="KE486" s="824"/>
    </row>
    <row r="487" s="786" customFormat="1" hidden="1" customHeight="1" spans="1:291">
      <c r="A487" s="847" t="s">
        <v>2306</v>
      </c>
      <c r="B487" s="343"/>
      <c r="C487" s="95" t="s">
        <v>2166</v>
      </c>
      <c r="D487" s="95" t="s">
        <v>2447</v>
      </c>
      <c r="E487" s="411"/>
      <c r="F487" s="1235" t="s">
        <v>2456</v>
      </c>
      <c r="G487" s="859" t="s">
        <v>1097</v>
      </c>
      <c r="H487" s="1268" t="s">
        <v>2457</v>
      </c>
      <c r="I487" s="99">
        <f t="shared" si="361"/>
        <v>0</v>
      </c>
      <c r="J487" s="1270">
        <v>333</v>
      </c>
      <c r="K487" s="1130">
        <f t="shared" si="372"/>
        <v>333</v>
      </c>
      <c r="L487" s="1131">
        <f t="shared" si="373"/>
        <v>333</v>
      </c>
      <c r="M487" s="1132"/>
      <c r="N487" s="1137"/>
      <c r="O487" s="1134"/>
      <c r="P487" s="1135">
        <f t="shared" si="367"/>
        <v>0</v>
      </c>
      <c r="Q487" s="1154">
        <f t="shared" si="387"/>
        <v>0</v>
      </c>
      <c r="R487" s="1153"/>
      <c r="S487" s="1153"/>
      <c r="T487" s="1153"/>
      <c r="U487" s="1153"/>
      <c r="V487" s="1153"/>
      <c r="W487" s="1153"/>
      <c r="X487" s="1153"/>
      <c r="Y487" s="1153"/>
      <c r="Z487" s="1153"/>
      <c r="AA487" s="1153"/>
      <c r="AB487" s="1166"/>
      <c r="AC487" s="1153"/>
      <c r="AD487" s="1153"/>
      <c r="AE487" s="1153"/>
      <c r="AF487" s="1153"/>
      <c r="AG487" s="1153"/>
      <c r="AH487" s="1153"/>
      <c r="AI487" s="1153"/>
      <c r="AJ487" s="1153"/>
      <c r="AK487" s="1153"/>
      <c r="AL487" s="1153"/>
      <c r="AM487" s="1153"/>
      <c r="AN487" s="1153"/>
      <c r="AO487" s="1153"/>
      <c r="AP487" s="1153"/>
      <c r="AQ487" s="1153"/>
      <c r="AR487" s="1153"/>
      <c r="AS487" s="1176"/>
      <c r="AT487" s="1177"/>
      <c r="AU487" s="1178"/>
      <c r="AV487" s="1178"/>
      <c r="AW487" s="1178"/>
      <c r="AX487" s="1178"/>
      <c r="AY487" s="1178"/>
      <c r="AZ487" s="1178"/>
      <c r="BA487" s="1178"/>
      <c r="BB487" s="1178"/>
      <c r="BC487" s="1178"/>
      <c r="BD487" s="1178"/>
      <c r="BE487" s="1178"/>
      <c r="BF487" s="1178"/>
      <c r="BG487" s="1178"/>
      <c r="BH487" s="1178"/>
      <c r="BI487" s="1178"/>
      <c r="BJ487" s="1178"/>
      <c r="BK487" s="1186"/>
      <c r="BL487" s="1187">
        <v>-333</v>
      </c>
      <c r="BM487" s="1187"/>
      <c r="BN487" s="1187"/>
      <c r="BO487" s="1187"/>
      <c r="BP487" s="1187"/>
      <c r="BQ487" s="1187"/>
      <c r="BR487" s="1187"/>
      <c r="BS487" s="1187"/>
      <c r="BT487" s="1187"/>
      <c r="BU487" s="1187"/>
      <c r="BV487" s="1191"/>
      <c r="BW487" s="1186"/>
      <c r="BX487" s="1186"/>
      <c r="BY487" s="1186"/>
      <c r="BZ487" s="1186"/>
      <c r="CA487" s="1186"/>
      <c r="CB487" s="1186"/>
      <c r="CC487" s="1186"/>
      <c r="CD487" s="1186"/>
      <c r="CE487" s="1186"/>
      <c r="CF487" s="1186"/>
      <c r="CG487" s="1186"/>
      <c r="CH487" s="1186"/>
      <c r="CI487" s="1186"/>
      <c r="CJ487" s="1186"/>
      <c r="CK487" s="1186"/>
      <c r="CL487" s="1186"/>
      <c r="CM487" s="1186"/>
      <c r="CN487" s="1186"/>
      <c r="CO487" s="1186"/>
      <c r="CP487" s="1186"/>
      <c r="CQ487" s="1186"/>
      <c r="CR487" s="1186"/>
      <c r="CS487" s="1186"/>
      <c r="CT487" s="1186"/>
      <c r="CU487" s="1186"/>
      <c r="CV487" s="1186"/>
      <c r="CW487" s="1186"/>
      <c r="CX487" s="1186"/>
      <c r="CY487" s="1186"/>
      <c r="CZ487" s="1186"/>
      <c r="DA487" s="1186"/>
      <c r="DB487" s="1186"/>
      <c r="DC487" s="1186"/>
      <c r="DD487" s="1186"/>
      <c r="DE487" s="1186"/>
      <c r="DF487" s="1186"/>
      <c r="DG487" s="1186"/>
      <c r="DH487" s="1186"/>
      <c r="DI487" s="1186"/>
      <c r="DJ487" s="1186"/>
      <c r="DK487" s="1186"/>
      <c r="DL487" s="1186"/>
      <c r="DM487" s="1186"/>
      <c r="DN487" s="1186"/>
      <c r="DO487" s="1186"/>
      <c r="DP487" s="1186"/>
      <c r="DQ487" s="1186"/>
      <c r="DR487" s="1186"/>
      <c r="DS487" s="1186"/>
      <c r="DT487" s="1186"/>
      <c r="DU487" s="1186"/>
      <c r="DV487" s="1186"/>
      <c r="DW487" s="1186"/>
      <c r="DX487" s="1186"/>
      <c r="DY487" s="1186"/>
      <c r="DZ487" s="1186"/>
      <c r="EA487" s="1186"/>
      <c r="EB487" s="1186"/>
      <c r="EC487" s="1186"/>
      <c r="ED487" s="1186"/>
      <c r="EE487" s="1186"/>
      <c r="EF487" s="1186"/>
      <c r="EG487" s="1186"/>
      <c r="EH487" s="1186"/>
      <c r="EI487" s="1186"/>
      <c r="EJ487" s="1186"/>
      <c r="EK487" s="1197"/>
      <c r="EL487" s="1198"/>
      <c r="EM487" s="1186"/>
      <c r="EN487" s="1186"/>
      <c r="EO487" s="1186"/>
      <c r="EP487" s="1186"/>
      <c r="EQ487" s="1186"/>
      <c r="ER487" s="1186"/>
      <c r="ES487" s="1186"/>
      <c r="ET487" s="1186"/>
      <c r="EU487" s="1186"/>
      <c r="EV487" s="1186"/>
      <c r="EW487" s="1186"/>
      <c r="EX487" s="1186"/>
      <c r="EY487" s="1186"/>
      <c r="EZ487" s="1186"/>
      <c r="FA487" s="1186"/>
      <c r="FB487" s="1186"/>
      <c r="FC487" s="1209"/>
      <c r="FD487" s="1186"/>
      <c r="FE487" s="1186"/>
      <c r="FF487" s="1186"/>
      <c r="FG487" s="1186"/>
      <c r="FH487" s="1186"/>
      <c r="FI487" s="1186"/>
      <c r="FJ487" s="1186"/>
      <c r="FK487" s="1186"/>
      <c r="FL487" s="1209"/>
      <c r="FM487" s="1186"/>
      <c r="FN487" s="1186"/>
      <c r="FO487" s="1186"/>
      <c r="FP487" s="1186"/>
      <c r="FQ487" s="1186"/>
      <c r="FR487" s="1186"/>
      <c r="FS487" s="1186"/>
      <c r="FT487" s="1186"/>
      <c r="FU487" s="1186"/>
      <c r="FV487" s="1186"/>
      <c r="FW487" s="1186"/>
      <c r="FX487" s="1186"/>
      <c r="FY487" s="1186"/>
      <c r="FZ487" s="1186"/>
      <c r="GA487" s="1186"/>
      <c r="GB487" s="1186"/>
      <c r="GC487" s="1186"/>
      <c r="GD487" s="1186"/>
      <c r="GE487" s="1186"/>
      <c r="GF487" s="1186"/>
      <c r="GG487" s="1186"/>
      <c r="GH487" s="1186"/>
      <c r="GI487" s="1186"/>
      <c r="GJ487" s="1186"/>
      <c r="GK487" s="1186"/>
      <c r="GL487" s="1186"/>
      <c r="GM487" s="1186"/>
      <c r="GN487" s="1186"/>
      <c r="GO487" s="1186"/>
      <c r="GP487" s="1186"/>
      <c r="GQ487" s="1186"/>
      <c r="GR487" s="1186"/>
      <c r="GS487" s="1186"/>
      <c r="GT487" s="1186"/>
      <c r="GU487" s="1186"/>
      <c r="GV487" s="1186"/>
      <c r="GW487" s="1186"/>
      <c r="GX487" s="1186"/>
      <c r="GY487" s="1218"/>
      <c r="GZ487" s="364">
        <f t="shared" si="365"/>
        <v>0</v>
      </c>
      <c r="HA487" s="365">
        <f t="shared" si="388"/>
        <v>0</v>
      </c>
      <c r="HB487" s="366">
        <f t="shared" si="381"/>
        <v>0</v>
      </c>
      <c r="HC487" s="366">
        <v>27</v>
      </c>
      <c r="HD487" s="365">
        <v>0</v>
      </c>
      <c r="HE487" s="365">
        <v>1986</v>
      </c>
      <c r="HF487" s="54"/>
      <c r="HG487" s="851"/>
      <c r="HH487" s="851">
        <v>1.99</v>
      </c>
      <c r="HI487" s="709">
        <f t="shared" si="377"/>
        <v>0</v>
      </c>
      <c r="HJ487" s="852"/>
      <c r="HK487" s="852">
        <v>10.12</v>
      </c>
      <c r="HL487" s="738">
        <f t="shared" si="382"/>
        <v>0.240981024525613</v>
      </c>
      <c r="HM487" s="853"/>
      <c r="HN487" s="853"/>
      <c r="HO487" s="853">
        <v>10.12</v>
      </c>
      <c r="HP487" s="740">
        <f t="shared" si="378"/>
        <v>3369.96</v>
      </c>
      <c r="HQ487" s="869"/>
      <c r="HR487" s="854"/>
      <c r="HS487" s="742">
        <v>44927</v>
      </c>
      <c r="HT487" s="739">
        <f ca="1" t="shared" si="383"/>
        <v>5</v>
      </c>
      <c r="HU487" s="739">
        <f ca="1" t="shared" si="384"/>
        <v>150</v>
      </c>
      <c r="HV487" s="853">
        <v>333</v>
      </c>
      <c r="HW487" s="739">
        <f t="shared" si="359"/>
        <v>0</v>
      </c>
      <c r="HX487" s="761">
        <f t="shared" si="369"/>
        <v>0</v>
      </c>
      <c r="HY487" s="739">
        <f ca="1" t="shared" si="370"/>
        <v>0</v>
      </c>
      <c r="HZ487" s="739">
        <f t="shared" si="363"/>
        <v>333</v>
      </c>
      <c r="IA487" s="853"/>
      <c r="IB487" s="739">
        <f ca="1" t="shared" si="374"/>
        <v>0</v>
      </c>
      <c r="IC487" s="769">
        <f ca="1" t="shared" si="375"/>
        <v>0</v>
      </c>
      <c r="ID487" s="769" t="e">
        <f ca="1" t="shared" si="376"/>
        <v>#DIV/0!</v>
      </c>
      <c r="IE487" s="853"/>
      <c r="IF487" s="853"/>
      <c r="IG487" s="853"/>
      <c r="IH487" s="853"/>
      <c r="II487" s="853"/>
      <c r="IJ487" s="853"/>
      <c r="IK487" s="853"/>
      <c r="IL487" s="743"/>
      <c r="IM487" s="743"/>
      <c r="IN487" s="743"/>
      <c r="IO487" s="743"/>
      <c r="IP487" s="743"/>
      <c r="IQ487" s="739"/>
      <c r="IR487" s="739"/>
      <c r="IS487" s="739"/>
      <c r="IT487" s="739"/>
      <c r="IU487" s="739"/>
      <c r="IV487" s="739"/>
      <c r="IW487" s="739"/>
      <c r="IX487" s="739"/>
      <c r="IY487" s="739"/>
      <c r="IZ487" s="739"/>
      <c r="JA487" s="739"/>
      <c r="JB487" s="743">
        <v>0</v>
      </c>
      <c r="JC487" s="743">
        <v>20</v>
      </c>
      <c r="JD487" s="743">
        <v>0</v>
      </c>
      <c r="JE487" s="743">
        <v>0</v>
      </c>
      <c r="JF487" s="743">
        <v>0</v>
      </c>
      <c r="JG487" s="739">
        <v>0</v>
      </c>
      <c r="JH487" s="739">
        <v>0</v>
      </c>
      <c r="JI487" s="739">
        <v>7</v>
      </c>
      <c r="JJ487" s="739">
        <v>0</v>
      </c>
      <c r="JK487" s="739">
        <v>0</v>
      </c>
      <c r="JL487" s="739">
        <v>0</v>
      </c>
      <c r="JM487" s="739">
        <v>0</v>
      </c>
      <c r="JN487" s="28">
        <f t="shared" si="385"/>
        <v>27</v>
      </c>
      <c r="JO487" s="28">
        <f t="shared" si="386"/>
        <v>0</v>
      </c>
      <c r="JP487" s="28"/>
      <c r="JQ487" s="28"/>
      <c r="JR487" s="28"/>
      <c r="JS487" s="28"/>
      <c r="JT487" s="28"/>
      <c r="JU487" s="28"/>
      <c r="JV487" s="28"/>
      <c r="JW487" s="28"/>
      <c r="JX487" s="28"/>
      <c r="JY487" s="28"/>
      <c r="JZ487" s="28"/>
      <c r="KA487" s="28"/>
      <c r="KB487" s="28"/>
      <c r="KC487" s="28"/>
      <c r="KD487" s="28"/>
      <c r="KE487" s="824"/>
    </row>
    <row r="488" s="786" customFormat="1" hidden="1" customHeight="1" spans="1:291">
      <c r="A488" s="847" t="s">
        <v>2306</v>
      </c>
      <c r="B488" s="343"/>
      <c r="C488" s="95" t="s">
        <v>2166</v>
      </c>
      <c r="D488" s="95" t="s">
        <v>2447</v>
      </c>
      <c r="E488" s="411"/>
      <c r="F488" s="1235" t="s">
        <v>2458</v>
      </c>
      <c r="G488" s="859" t="s">
        <v>1099</v>
      </c>
      <c r="H488" s="1268" t="s">
        <v>2459</v>
      </c>
      <c r="I488" s="99">
        <f t="shared" si="361"/>
        <v>0</v>
      </c>
      <c r="J488" s="1270">
        <v>12</v>
      </c>
      <c r="K488" s="1130">
        <f t="shared" si="372"/>
        <v>12</v>
      </c>
      <c r="L488" s="1131">
        <f t="shared" si="373"/>
        <v>12</v>
      </c>
      <c r="M488" s="1132"/>
      <c r="N488" s="1137"/>
      <c r="O488" s="1134"/>
      <c r="P488" s="1135">
        <f t="shared" si="367"/>
        <v>0</v>
      </c>
      <c r="Q488" s="1154">
        <f t="shared" si="387"/>
        <v>0</v>
      </c>
      <c r="R488" s="1153"/>
      <c r="S488" s="1153"/>
      <c r="T488" s="1153"/>
      <c r="U488" s="1153"/>
      <c r="V488" s="1153"/>
      <c r="W488" s="1153"/>
      <c r="X488" s="1153"/>
      <c r="Y488" s="1153"/>
      <c r="Z488" s="1153"/>
      <c r="AA488" s="1153"/>
      <c r="AB488" s="1166"/>
      <c r="AC488" s="1153"/>
      <c r="AD488" s="1153"/>
      <c r="AE488" s="1153"/>
      <c r="AF488" s="1153"/>
      <c r="AG488" s="1153"/>
      <c r="AH488" s="1153"/>
      <c r="AI488" s="1153"/>
      <c r="AJ488" s="1153"/>
      <c r="AK488" s="1153"/>
      <c r="AL488" s="1153"/>
      <c r="AM488" s="1153"/>
      <c r="AN488" s="1153"/>
      <c r="AO488" s="1153"/>
      <c r="AP488" s="1153"/>
      <c r="AQ488" s="1153"/>
      <c r="AR488" s="1153"/>
      <c r="AS488" s="1176"/>
      <c r="AT488" s="1177"/>
      <c r="AU488" s="1178"/>
      <c r="AV488" s="1178"/>
      <c r="AW488" s="1178"/>
      <c r="AX488" s="1178"/>
      <c r="AY488" s="1178"/>
      <c r="AZ488" s="1178"/>
      <c r="BA488" s="1178"/>
      <c r="BB488" s="1178"/>
      <c r="BC488" s="1178"/>
      <c r="BD488" s="1178"/>
      <c r="BE488" s="1178"/>
      <c r="BF488" s="1178"/>
      <c r="BG488" s="1178"/>
      <c r="BH488" s="1178"/>
      <c r="BI488" s="1178"/>
      <c r="BJ488" s="1178"/>
      <c r="BK488" s="1186"/>
      <c r="BL488" s="1187">
        <v>-12</v>
      </c>
      <c r="BM488" s="1187"/>
      <c r="BN488" s="1187"/>
      <c r="BO488" s="1187"/>
      <c r="BP488" s="1187"/>
      <c r="BQ488" s="1187"/>
      <c r="BR488" s="1187"/>
      <c r="BS488" s="1187"/>
      <c r="BT488" s="1187"/>
      <c r="BU488" s="1187"/>
      <c r="BV488" s="1191"/>
      <c r="BW488" s="1186"/>
      <c r="BX488" s="1186"/>
      <c r="BY488" s="1186"/>
      <c r="BZ488" s="1186"/>
      <c r="CA488" s="1186"/>
      <c r="CB488" s="1186"/>
      <c r="CC488" s="1186"/>
      <c r="CD488" s="1186"/>
      <c r="CE488" s="1186"/>
      <c r="CF488" s="1186"/>
      <c r="CG488" s="1186"/>
      <c r="CH488" s="1186"/>
      <c r="CI488" s="1186"/>
      <c r="CJ488" s="1186"/>
      <c r="CK488" s="1186"/>
      <c r="CL488" s="1186"/>
      <c r="CM488" s="1186"/>
      <c r="CN488" s="1186"/>
      <c r="CO488" s="1186"/>
      <c r="CP488" s="1186"/>
      <c r="CQ488" s="1186"/>
      <c r="CR488" s="1186"/>
      <c r="CS488" s="1186"/>
      <c r="CT488" s="1186"/>
      <c r="CU488" s="1186"/>
      <c r="CV488" s="1186"/>
      <c r="CW488" s="1186"/>
      <c r="CX488" s="1186"/>
      <c r="CY488" s="1186"/>
      <c r="CZ488" s="1186"/>
      <c r="DA488" s="1186"/>
      <c r="DB488" s="1186"/>
      <c r="DC488" s="1186"/>
      <c r="DD488" s="1186"/>
      <c r="DE488" s="1186"/>
      <c r="DF488" s="1186"/>
      <c r="DG488" s="1186"/>
      <c r="DH488" s="1186"/>
      <c r="DI488" s="1186"/>
      <c r="DJ488" s="1186"/>
      <c r="DK488" s="1186"/>
      <c r="DL488" s="1186"/>
      <c r="DM488" s="1186"/>
      <c r="DN488" s="1186"/>
      <c r="DO488" s="1186"/>
      <c r="DP488" s="1186"/>
      <c r="DQ488" s="1186"/>
      <c r="DR488" s="1186"/>
      <c r="DS488" s="1186"/>
      <c r="DT488" s="1186"/>
      <c r="DU488" s="1186"/>
      <c r="DV488" s="1186"/>
      <c r="DW488" s="1186"/>
      <c r="DX488" s="1186"/>
      <c r="DY488" s="1186"/>
      <c r="DZ488" s="1186"/>
      <c r="EA488" s="1186"/>
      <c r="EB488" s="1186"/>
      <c r="EC488" s="1186"/>
      <c r="ED488" s="1186"/>
      <c r="EE488" s="1186"/>
      <c r="EF488" s="1186"/>
      <c r="EG488" s="1186"/>
      <c r="EH488" s="1186"/>
      <c r="EI488" s="1186"/>
      <c r="EJ488" s="1186"/>
      <c r="EK488" s="1197"/>
      <c r="EL488" s="1198"/>
      <c r="EM488" s="1186"/>
      <c r="EN488" s="1186"/>
      <c r="EO488" s="1186"/>
      <c r="EP488" s="1186"/>
      <c r="EQ488" s="1186"/>
      <c r="ER488" s="1186"/>
      <c r="ES488" s="1186"/>
      <c r="ET488" s="1186"/>
      <c r="EU488" s="1186"/>
      <c r="EV488" s="1186"/>
      <c r="EW488" s="1186"/>
      <c r="EX488" s="1186"/>
      <c r="EY488" s="1186"/>
      <c r="EZ488" s="1186"/>
      <c r="FA488" s="1186"/>
      <c r="FB488" s="1186"/>
      <c r="FC488" s="1209"/>
      <c r="FD488" s="1186"/>
      <c r="FE488" s="1186"/>
      <c r="FF488" s="1186"/>
      <c r="FG488" s="1186"/>
      <c r="FH488" s="1186"/>
      <c r="FI488" s="1186"/>
      <c r="FJ488" s="1186"/>
      <c r="FK488" s="1186"/>
      <c r="FL488" s="1209"/>
      <c r="FM488" s="1186"/>
      <c r="FN488" s="1186"/>
      <c r="FO488" s="1186"/>
      <c r="FP488" s="1186"/>
      <c r="FQ488" s="1186"/>
      <c r="FR488" s="1186"/>
      <c r="FS488" s="1186"/>
      <c r="FT488" s="1186"/>
      <c r="FU488" s="1186"/>
      <c r="FV488" s="1186"/>
      <c r="FW488" s="1186"/>
      <c r="FX488" s="1186"/>
      <c r="FY488" s="1186"/>
      <c r="FZ488" s="1186"/>
      <c r="GA488" s="1186"/>
      <c r="GB488" s="1186"/>
      <c r="GC488" s="1186"/>
      <c r="GD488" s="1186"/>
      <c r="GE488" s="1186"/>
      <c r="GF488" s="1186"/>
      <c r="GG488" s="1186"/>
      <c r="GH488" s="1186"/>
      <c r="GI488" s="1186"/>
      <c r="GJ488" s="1186"/>
      <c r="GK488" s="1186"/>
      <c r="GL488" s="1186"/>
      <c r="GM488" s="1186"/>
      <c r="GN488" s="1186"/>
      <c r="GO488" s="1186"/>
      <c r="GP488" s="1186"/>
      <c r="GQ488" s="1186"/>
      <c r="GR488" s="1186"/>
      <c r="GS488" s="1186"/>
      <c r="GT488" s="1186"/>
      <c r="GU488" s="1186"/>
      <c r="GV488" s="1186"/>
      <c r="GW488" s="1186"/>
      <c r="GX488" s="1186"/>
      <c r="GY488" s="1218"/>
      <c r="GZ488" s="364">
        <f t="shared" si="365"/>
        <v>0</v>
      </c>
      <c r="HA488" s="365">
        <f t="shared" si="388"/>
        <v>0</v>
      </c>
      <c r="HB488" s="366">
        <f t="shared" si="381"/>
        <v>0</v>
      </c>
      <c r="HC488" s="366">
        <v>24</v>
      </c>
      <c r="HD488" s="365">
        <v>480</v>
      </c>
      <c r="HE488" s="365">
        <v>2374</v>
      </c>
      <c r="HF488" s="54"/>
      <c r="HG488" s="709"/>
      <c r="HH488" s="709">
        <v>1.99</v>
      </c>
      <c r="HI488" s="709">
        <f t="shared" si="377"/>
        <v>0</v>
      </c>
      <c r="HJ488" s="711"/>
      <c r="HK488" s="711">
        <v>10.12</v>
      </c>
      <c r="HL488" s="738">
        <f t="shared" si="382"/>
        <v>0.240981024525613</v>
      </c>
      <c r="HM488" s="743"/>
      <c r="HN488" s="743"/>
      <c r="HO488" s="743">
        <v>10.12</v>
      </c>
      <c r="HP488" s="740">
        <f t="shared" si="378"/>
        <v>121.44</v>
      </c>
      <c r="HQ488" s="850"/>
      <c r="HR488" s="818"/>
      <c r="HS488" s="742">
        <v>44927</v>
      </c>
      <c r="HT488" s="739">
        <f ca="1" t="shared" si="383"/>
        <v>5</v>
      </c>
      <c r="HU488" s="739">
        <f ca="1" t="shared" si="384"/>
        <v>150</v>
      </c>
      <c r="HV488" s="743">
        <v>12</v>
      </c>
      <c r="HW488" s="739">
        <f t="shared" ref="HW488:HW551" si="389">HB488</f>
        <v>0</v>
      </c>
      <c r="HX488" s="761">
        <f t="shared" si="369"/>
        <v>0</v>
      </c>
      <c r="HY488" s="739">
        <f ca="1" t="shared" si="370"/>
        <v>0</v>
      </c>
      <c r="HZ488" s="739">
        <f t="shared" si="363"/>
        <v>12</v>
      </c>
      <c r="IA488" s="743"/>
      <c r="IB488" s="739">
        <f ca="1" t="shared" si="374"/>
        <v>0</v>
      </c>
      <c r="IC488" s="769">
        <f ca="1" t="shared" si="375"/>
        <v>0</v>
      </c>
      <c r="ID488" s="769" t="e">
        <f ca="1" t="shared" si="376"/>
        <v>#DIV/0!</v>
      </c>
      <c r="IE488" s="743"/>
      <c r="IF488" s="743"/>
      <c r="IG488" s="743"/>
      <c r="IH488" s="743"/>
      <c r="II488" s="743"/>
      <c r="IJ488" s="743"/>
      <c r="IK488" s="743"/>
      <c r="IL488" s="743"/>
      <c r="IM488" s="743"/>
      <c r="IN488" s="743"/>
      <c r="IO488" s="743"/>
      <c r="IP488" s="743"/>
      <c r="IQ488" s="739"/>
      <c r="IR488" s="739"/>
      <c r="IS488" s="739"/>
      <c r="IT488" s="739"/>
      <c r="IU488" s="739"/>
      <c r="IV488" s="739"/>
      <c r="IW488" s="739"/>
      <c r="IX488" s="739"/>
      <c r="IY488" s="739"/>
      <c r="IZ488" s="739"/>
      <c r="JA488" s="739"/>
      <c r="JB488" s="743">
        <v>0</v>
      </c>
      <c r="JC488" s="743">
        <v>24</v>
      </c>
      <c r="JD488" s="743">
        <v>0</v>
      </c>
      <c r="JE488" s="743">
        <v>0</v>
      </c>
      <c r="JF488" s="743">
        <v>0</v>
      </c>
      <c r="JG488" s="739">
        <v>0</v>
      </c>
      <c r="JH488" s="739">
        <v>0</v>
      </c>
      <c r="JI488" s="739">
        <v>0</v>
      </c>
      <c r="JJ488" s="739">
        <v>0</v>
      </c>
      <c r="JK488" s="739">
        <v>0</v>
      </c>
      <c r="JL488" s="739">
        <v>0</v>
      </c>
      <c r="JM488" s="739">
        <v>0</v>
      </c>
      <c r="JN488" s="28">
        <f t="shared" si="385"/>
        <v>24</v>
      </c>
      <c r="JO488" s="28">
        <f t="shared" si="386"/>
        <v>0</v>
      </c>
      <c r="JP488" s="28"/>
      <c r="JQ488" s="28"/>
      <c r="JR488" s="28"/>
      <c r="JS488" s="28"/>
      <c r="JT488" s="28"/>
      <c r="JU488" s="28"/>
      <c r="JV488" s="28"/>
      <c r="JW488" s="28"/>
      <c r="JX488" s="28"/>
      <c r="JY488" s="28"/>
      <c r="JZ488" s="28"/>
      <c r="KA488" s="28"/>
      <c r="KB488" s="28"/>
      <c r="KC488" s="28"/>
      <c r="KD488" s="28"/>
      <c r="KE488" s="824"/>
    </row>
    <row r="489" s="786" customFormat="1" hidden="1" customHeight="1" spans="1:291">
      <c r="A489" s="283" t="s">
        <v>2460</v>
      </c>
      <c r="B489" s="343"/>
      <c r="C489" s="95" t="s">
        <v>1747</v>
      </c>
      <c r="D489" s="95" t="s">
        <v>2461</v>
      </c>
      <c r="E489" s="411"/>
      <c r="F489" s="1271" t="s">
        <v>2462</v>
      </c>
      <c r="G489" s="855" t="s">
        <v>393</v>
      </c>
      <c r="H489" s="1265" t="s">
        <v>1878</v>
      </c>
      <c r="I489" s="99">
        <f t="shared" si="361"/>
        <v>0</v>
      </c>
      <c r="J489" s="1269">
        <v>0</v>
      </c>
      <c r="K489" s="1130">
        <f t="shared" si="372"/>
        <v>0</v>
      </c>
      <c r="L489" s="1131">
        <f t="shared" si="373"/>
        <v>0</v>
      </c>
      <c r="M489" s="1132"/>
      <c r="N489" s="1137"/>
      <c r="O489" s="1134"/>
      <c r="P489" s="1135">
        <f t="shared" si="367"/>
        <v>0</v>
      </c>
      <c r="Q489" s="1154">
        <f t="shared" si="387"/>
        <v>0</v>
      </c>
      <c r="R489" s="1153"/>
      <c r="S489" s="1153"/>
      <c r="T489" s="1153"/>
      <c r="U489" s="1153"/>
      <c r="V489" s="1153"/>
      <c r="W489" s="1153"/>
      <c r="X489" s="1153"/>
      <c r="Y489" s="1153"/>
      <c r="Z489" s="1153"/>
      <c r="AA489" s="1153"/>
      <c r="AB489" s="1166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76"/>
      <c r="AT489" s="1177"/>
      <c r="AU489" s="1178"/>
      <c r="AV489" s="1178"/>
      <c r="AW489" s="1178"/>
      <c r="AX489" s="1178"/>
      <c r="AY489" s="1178"/>
      <c r="AZ489" s="1178"/>
      <c r="BA489" s="1178"/>
      <c r="BB489" s="1178"/>
      <c r="BC489" s="1178"/>
      <c r="BD489" s="1178"/>
      <c r="BE489" s="1178"/>
      <c r="BF489" s="1178"/>
      <c r="BG489" s="1178"/>
      <c r="BH489" s="1178"/>
      <c r="BI489" s="1178"/>
      <c r="BJ489" s="1178"/>
      <c r="BK489" s="1186"/>
      <c r="BL489" s="1187"/>
      <c r="BM489" s="1187"/>
      <c r="BN489" s="1187"/>
      <c r="BO489" s="1187"/>
      <c r="BP489" s="1187"/>
      <c r="BQ489" s="1187"/>
      <c r="BR489" s="1187"/>
      <c r="BS489" s="1187"/>
      <c r="BT489" s="1187"/>
      <c r="BU489" s="1187"/>
      <c r="BV489" s="1191"/>
      <c r="BW489" s="1186"/>
      <c r="BX489" s="1186"/>
      <c r="BY489" s="1186"/>
      <c r="BZ489" s="1186"/>
      <c r="CA489" s="1186"/>
      <c r="CB489" s="1186"/>
      <c r="CC489" s="1186"/>
      <c r="CD489" s="1186"/>
      <c r="CE489" s="1186"/>
      <c r="CF489" s="1186"/>
      <c r="CG489" s="1186"/>
      <c r="CH489" s="1186"/>
      <c r="CI489" s="1186"/>
      <c r="CJ489" s="1186"/>
      <c r="CK489" s="1186"/>
      <c r="CL489" s="1186"/>
      <c r="CM489" s="1186"/>
      <c r="CN489" s="1186"/>
      <c r="CO489" s="1186"/>
      <c r="CP489" s="1186"/>
      <c r="CQ489" s="1186"/>
      <c r="CR489" s="1186"/>
      <c r="CS489" s="1186"/>
      <c r="CT489" s="1186"/>
      <c r="CU489" s="1186"/>
      <c r="CV489" s="1186"/>
      <c r="CW489" s="1186"/>
      <c r="CX489" s="1186"/>
      <c r="CY489" s="1186"/>
      <c r="CZ489" s="1186"/>
      <c r="DA489" s="1186"/>
      <c r="DB489" s="1186"/>
      <c r="DC489" s="1186"/>
      <c r="DD489" s="1186"/>
      <c r="DE489" s="1186"/>
      <c r="DF489" s="1186"/>
      <c r="DG489" s="1186"/>
      <c r="DH489" s="1186"/>
      <c r="DI489" s="1186"/>
      <c r="DJ489" s="1186"/>
      <c r="DK489" s="1186"/>
      <c r="DL489" s="1186"/>
      <c r="DM489" s="1186"/>
      <c r="DN489" s="1186"/>
      <c r="DO489" s="1186"/>
      <c r="DP489" s="1186"/>
      <c r="DQ489" s="1186"/>
      <c r="DR489" s="1186"/>
      <c r="DS489" s="1186"/>
      <c r="DT489" s="1186"/>
      <c r="DU489" s="1186"/>
      <c r="DV489" s="1186"/>
      <c r="DW489" s="1186"/>
      <c r="DX489" s="1186"/>
      <c r="DY489" s="1186"/>
      <c r="DZ489" s="1186"/>
      <c r="EA489" s="1186"/>
      <c r="EB489" s="1186"/>
      <c r="EC489" s="1186"/>
      <c r="ED489" s="1186"/>
      <c r="EE489" s="1186"/>
      <c r="EF489" s="1186"/>
      <c r="EG489" s="1186"/>
      <c r="EH489" s="1186"/>
      <c r="EI489" s="1186"/>
      <c r="EJ489" s="1186"/>
      <c r="EK489" s="1197"/>
      <c r="EL489" s="1198"/>
      <c r="EM489" s="1186"/>
      <c r="EN489" s="1186"/>
      <c r="EO489" s="1186"/>
      <c r="EP489" s="1186"/>
      <c r="EQ489" s="1186"/>
      <c r="ER489" s="1186"/>
      <c r="ES489" s="1186"/>
      <c r="ET489" s="1186"/>
      <c r="EU489" s="1186"/>
      <c r="EV489" s="1186"/>
      <c r="EW489" s="1186"/>
      <c r="EX489" s="1186"/>
      <c r="EY489" s="1186"/>
      <c r="EZ489" s="1186"/>
      <c r="FA489" s="1186"/>
      <c r="FB489" s="1186"/>
      <c r="FC489" s="1209"/>
      <c r="FD489" s="1186"/>
      <c r="FE489" s="1186"/>
      <c r="FF489" s="1186"/>
      <c r="FG489" s="1186"/>
      <c r="FH489" s="1186"/>
      <c r="FI489" s="1186"/>
      <c r="FJ489" s="1186"/>
      <c r="FK489" s="1186"/>
      <c r="FL489" s="1209"/>
      <c r="FM489" s="1186"/>
      <c r="FN489" s="1186"/>
      <c r="FO489" s="1186"/>
      <c r="FP489" s="1186"/>
      <c r="FQ489" s="1186"/>
      <c r="FR489" s="1186"/>
      <c r="FS489" s="1186"/>
      <c r="FT489" s="1186"/>
      <c r="FU489" s="1186"/>
      <c r="FV489" s="1186"/>
      <c r="FW489" s="1186"/>
      <c r="FX489" s="1186"/>
      <c r="FY489" s="1186"/>
      <c r="FZ489" s="1186"/>
      <c r="GA489" s="1186"/>
      <c r="GB489" s="1186"/>
      <c r="GC489" s="1186"/>
      <c r="GD489" s="1186"/>
      <c r="GE489" s="1186"/>
      <c r="GF489" s="1186"/>
      <c r="GG489" s="1186"/>
      <c r="GH489" s="1186"/>
      <c r="GI489" s="1186"/>
      <c r="GJ489" s="1186"/>
      <c r="GK489" s="1186"/>
      <c r="GL489" s="1186"/>
      <c r="GM489" s="1186"/>
      <c r="GN489" s="1186"/>
      <c r="GO489" s="1186"/>
      <c r="GP489" s="1186"/>
      <c r="GQ489" s="1186"/>
      <c r="GR489" s="1186"/>
      <c r="GS489" s="1186"/>
      <c r="GT489" s="1186"/>
      <c r="GU489" s="1186"/>
      <c r="GV489" s="1186"/>
      <c r="GW489" s="1186"/>
      <c r="GX489" s="1186"/>
      <c r="GY489" s="1218"/>
      <c r="GZ489" s="364">
        <f t="shared" si="365"/>
        <v>0</v>
      </c>
      <c r="HA489" s="365">
        <f t="shared" si="388"/>
        <v>0</v>
      </c>
      <c r="HB489" s="366">
        <f t="shared" si="381"/>
        <v>0</v>
      </c>
      <c r="HC489" s="366">
        <v>0</v>
      </c>
      <c r="HD489" s="365">
        <v>3000</v>
      </c>
      <c r="HE489" s="365">
        <v>0</v>
      </c>
      <c r="HF489" s="54"/>
      <c r="HG489" s="709"/>
      <c r="HH489" s="709"/>
      <c r="HI489" s="709">
        <f t="shared" si="377"/>
        <v>0</v>
      </c>
      <c r="HJ489" s="711"/>
      <c r="HK489" s="711">
        <v>17.19</v>
      </c>
      <c r="HL489" s="738" t="e">
        <f t="shared" si="382"/>
        <v>#DIV/0!</v>
      </c>
      <c r="HM489" s="743"/>
      <c r="HN489" s="743"/>
      <c r="HO489" s="743">
        <v>17.19</v>
      </c>
      <c r="HP489" s="740">
        <f t="shared" ref="HP489:HP520" si="390">HK489*HZ489</f>
        <v>0</v>
      </c>
      <c r="HQ489" s="850"/>
      <c r="HR489" s="818"/>
      <c r="HS489" s="742">
        <v>44927</v>
      </c>
      <c r="HT489" s="739">
        <f ca="1" t="shared" si="383"/>
        <v>5</v>
      </c>
      <c r="HU489" s="739">
        <f ca="1" t="shared" si="384"/>
        <v>150</v>
      </c>
      <c r="HV489" s="743">
        <v>0</v>
      </c>
      <c r="HW489" s="739">
        <f t="shared" si="389"/>
        <v>0</v>
      </c>
      <c r="HX489" s="761" t="e">
        <f t="shared" si="369"/>
        <v>#DIV/0!</v>
      </c>
      <c r="HY489" s="739" t="e">
        <f ca="1" t="shared" si="370"/>
        <v>#DIV/0!</v>
      </c>
      <c r="HZ489" s="739">
        <f t="shared" si="363"/>
        <v>0</v>
      </c>
      <c r="IA489" s="743"/>
      <c r="IB489" s="739">
        <f ca="1" t="shared" si="374"/>
        <v>0</v>
      </c>
      <c r="IC489" s="769">
        <f ca="1" t="shared" si="375"/>
        <v>0</v>
      </c>
      <c r="ID489" s="769" t="e">
        <f ca="1" t="shared" si="376"/>
        <v>#DIV/0!</v>
      </c>
      <c r="IE489" s="743"/>
      <c r="IF489" s="743"/>
      <c r="IG489" s="743"/>
      <c r="IH489" s="743"/>
      <c r="II489" s="743"/>
      <c r="IJ489" s="743"/>
      <c r="IK489" s="743"/>
      <c r="IL489" s="743"/>
      <c r="IM489" s="743"/>
      <c r="IN489" s="743"/>
      <c r="IO489" s="743"/>
      <c r="IP489" s="743"/>
      <c r="IQ489" s="739"/>
      <c r="IR489" s="739"/>
      <c r="IS489" s="739"/>
      <c r="IT489" s="739"/>
      <c r="IU489" s="739"/>
      <c r="IV489" s="739"/>
      <c r="IW489" s="739"/>
      <c r="IX489" s="739"/>
      <c r="IY489" s="739"/>
      <c r="IZ489" s="739"/>
      <c r="JA489" s="739"/>
      <c r="JB489" s="743">
        <v>0</v>
      </c>
      <c r="JC489" s="743">
        <v>0</v>
      </c>
      <c r="JD489" s="743">
        <v>0</v>
      </c>
      <c r="JE489" s="743">
        <v>0</v>
      </c>
      <c r="JF489" s="743">
        <v>0</v>
      </c>
      <c r="JG489" s="739">
        <v>0</v>
      </c>
      <c r="JH489" s="739">
        <v>0</v>
      </c>
      <c r="JI489" s="739">
        <v>0</v>
      </c>
      <c r="JJ489" s="739">
        <v>0</v>
      </c>
      <c r="JK489" s="739">
        <v>0</v>
      </c>
      <c r="JL489" s="739">
        <v>0</v>
      </c>
      <c r="JM489" s="739">
        <v>0</v>
      </c>
      <c r="JN489" s="28">
        <f t="shared" si="385"/>
        <v>0</v>
      </c>
      <c r="JO489" s="28">
        <f t="shared" si="386"/>
        <v>0</v>
      </c>
      <c r="JP489" s="28"/>
      <c r="JQ489" s="28"/>
      <c r="JR489" s="28"/>
      <c r="JS489" s="28"/>
      <c r="JT489" s="28"/>
      <c r="JU489" s="28"/>
      <c r="JV489" s="28"/>
      <c r="JW489" s="28"/>
      <c r="JX489" s="28"/>
      <c r="JY489" s="28"/>
      <c r="JZ489" s="28"/>
      <c r="KA489" s="28"/>
      <c r="KB489" s="28"/>
      <c r="KC489" s="28"/>
      <c r="KD489" s="28"/>
      <c r="KE489" s="824"/>
    </row>
    <row r="490" s="786" customFormat="1" hidden="1" customHeight="1" spans="1:291">
      <c r="A490" s="283" t="s">
        <v>2460</v>
      </c>
      <c r="B490" s="343"/>
      <c r="C490" s="95" t="s">
        <v>1747</v>
      </c>
      <c r="D490" s="95" t="s">
        <v>2461</v>
      </c>
      <c r="E490" s="411"/>
      <c r="F490" s="1271" t="s">
        <v>2463</v>
      </c>
      <c r="G490" s="855" t="s">
        <v>399</v>
      </c>
      <c r="H490" s="1265" t="s">
        <v>1880</v>
      </c>
      <c r="I490" s="99">
        <f t="shared" si="361"/>
        <v>0</v>
      </c>
      <c r="J490" s="1269">
        <v>0</v>
      </c>
      <c r="K490" s="1130">
        <f t="shared" si="372"/>
        <v>0</v>
      </c>
      <c r="L490" s="1131">
        <f t="shared" si="373"/>
        <v>0</v>
      </c>
      <c r="M490" s="1132"/>
      <c r="N490" s="1137"/>
      <c r="O490" s="1134"/>
      <c r="P490" s="1135">
        <f t="shared" si="367"/>
        <v>0</v>
      </c>
      <c r="Q490" s="1154">
        <f t="shared" si="387"/>
        <v>0</v>
      </c>
      <c r="R490" s="1153"/>
      <c r="S490" s="1153"/>
      <c r="T490" s="1153"/>
      <c r="U490" s="1153"/>
      <c r="V490" s="1153"/>
      <c r="W490" s="1153"/>
      <c r="X490" s="1153"/>
      <c r="Y490" s="1153"/>
      <c r="Z490" s="1153"/>
      <c r="AA490" s="1153"/>
      <c r="AB490" s="1166"/>
      <c r="AC490" s="1153"/>
      <c r="AD490" s="1153"/>
      <c r="AE490" s="1153"/>
      <c r="AF490" s="1153"/>
      <c r="AG490" s="1153"/>
      <c r="AH490" s="1153"/>
      <c r="AI490" s="1153"/>
      <c r="AJ490" s="1153"/>
      <c r="AK490" s="1153"/>
      <c r="AL490" s="1153"/>
      <c r="AM490" s="1153"/>
      <c r="AN490" s="1153"/>
      <c r="AO490" s="1153"/>
      <c r="AP490" s="1153"/>
      <c r="AQ490" s="1153"/>
      <c r="AR490" s="1153"/>
      <c r="AS490" s="1176"/>
      <c r="AT490" s="1177"/>
      <c r="AU490" s="1178"/>
      <c r="AV490" s="1178"/>
      <c r="AW490" s="1178"/>
      <c r="AX490" s="1178"/>
      <c r="AY490" s="1178"/>
      <c r="AZ490" s="1178"/>
      <c r="BA490" s="1178"/>
      <c r="BB490" s="1178"/>
      <c r="BC490" s="1178"/>
      <c r="BD490" s="1178"/>
      <c r="BE490" s="1178"/>
      <c r="BF490" s="1178"/>
      <c r="BG490" s="1178"/>
      <c r="BH490" s="1178"/>
      <c r="BI490" s="1178"/>
      <c r="BJ490" s="1178"/>
      <c r="BK490" s="1186"/>
      <c r="BL490" s="1187"/>
      <c r="BM490" s="1187"/>
      <c r="BN490" s="1187"/>
      <c r="BO490" s="1187"/>
      <c r="BP490" s="1187"/>
      <c r="BQ490" s="1187"/>
      <c r="BR490" s="1187"/>
      <c r="BS490" s="1187"/>
      <c r="BT490" s="1187"/>
      <c r="BU490" s="1187"/>
      <c r="BV490" s="1191"/>
      <c r="BW490" s="1186"/>
      <c r="BX490" s="1186"/>
      <c r="BY490" s="1186"/>
      <c r="BZ490" s="1186"/>
      <c r="CA490" s="1186"/>
      <c r="CB490" s="1186"/>
      <c r="CC490" s="1186"/>
      <c r="CD490" s="1186"/>
      <c r="CE490" s="1186"/>
      <c r="CF490" s="1186"/>
      <c r="CG490" s="1186"/>
      <c r="CH490" s="1186"/>
      <c r="CI490" s="1186"/>
      <c r="CJ490" s="1186"/>
      <c r="CK490" s="1186"/>
      <c r="CL490" s="1186"/>
      <c r="CM490" s="1186"/>
      <c r="CN490" s="1186"/>
      <c r="CO490" s="1186"/>
      <c r="CP490" s="1186"/>
      <c r="CQ490" s="1186"/>
      <c r="CR490" s="1186"/>
      <c r="CS490" s="1186"/>
      <c r="CT490" s="1186"/>
      <c r="CU490" s="1186"/>
      <c r="CV490" s="1186"/>
      <c r="CW490" s="1186"/>
      <c r="CX490" s="1186"/>
      <c r="CY490" s="1186"/>
      <c r="CZ490" s="1186"/>
      <c r="DA490" s="1186"/>
      <c r="DB490" s="1186"/>
      <c r="DC490" s="1186"/>
      <c r="DD490" s="1186"/>
      <c r="DE490" s="1186"/>
      <c r="DF490" s="1186"/>
      <c r="DG490" s="1186"/>
      <c r="DH490" s="1186"/>
      <c r="DI490" s="1186"/>
      <c r="DJ490" s="1186"/>
      <c r="DK490" s="1186"/>
      <c r="DL490" s="1186"/>
      <c r="DM490" s="1186"/>
      <c r="DN490" s="1186"/>
      <c r="DO490" s="1186"/>
      <c r="DP490" s="1186"/>
      <c r="DQ490" s="1186"/>
      <c r="DR490" s="1186"/>
      <c r="DS490" s="1186"/>
      <c r="DT490" s="1186"/>
      <c r="DU490" s="1186"/>
      <c r="DV490" s="1186"/>
      <c r="DW490" s="1186"/>
      <c r="DX490" s="1186"/>
      <c r="DY490" s="1186"/>
      <c r="DZ490" s="1186"/>
      <c r="EA490" s="1186"/>
      <c r="EB490" s="1186"/>
      <c r="EC490" s="1186"/>
      <c r="ED490" s="1186"/>
      <c r="EE490" s="1186"/>
      <c r="EF490" s="1186"/>
      <c r="EG490" s="1186"/>
      <c r="EH490" s="1186"/>
      <c r="EI490" s="1186"/>
      <c r="EJ490" s="1186"/>
      <c r="EK490" s="1197"/>
      <c r="EL490" s="1198"/>
      <c r="EM490" s="1186"/>
      <c r="EN490" s="1186"/>
      <c r="EO490" s="1186"/>
      <c r="EP490" s="1186"/>
      <c r="EQ490" s="1186"/>
      <c r="ER490" s="1186"/>
      <c r="ES490" s="1186"/>
      <c r="ET490" s="1186"/>
      <c r="EU490" s="1186"/>
      <c r="EV490" s="1186"/>
      <c r="EW490" s="1186"/>
      <c r="EX490" s="1186"/>
      <c r="EY490" s="1186"/>
      <c r="EZ490" s="1186"/>
      <c r="FA490" s="1186"/>
      <c r="FB490" s="1186"/>
      <c r="FC490" s="1209"/>
      <c r="FD490" s="1186"/>
      <c r="FE490" s="1186"/>
      <c r="FF490" s="1186"/>
      <c r="FG490" s="1186"/>
      <c r="FH490" s="1186"/>
      <c r="FI490" s="1186"/>
      <c r="FJ490" s="1186"/>
      <c r="FK490" s="1186"/>
      <c r="FL490" s="1209"/>
      <c r="FM490" s="1186"/>
      <c r="FN490" s="1186"/>
      <c r="FO490" s="1186"/>
      <c r="FP490" s="1186"/>
      <c r="FQ490" s="1186"/>
      <c r="FR490" s="1186"/>
      <c r="FS490" s="1186"/>
      <c r="FT490" s="1186"/>
      <c r="FU490" s="1186"/>
      <c r="FV490" s="1186"/>
      <c r="FW490" s="1186"/>
      <c r="FX490" s="1186"/>
      <c r="FY490" s="1186"/>
      <c r="FZ490" s="1186"/>
      <c r="GA490" s="1186"/>
      <c r="GB490" s="1186"/>
      <c r="GC490" s="1186"/>
      <c r="GD490" s="1186"/>
      <c r="GE490" s="1186"/>
      <c r="GF490" s="1186"/>
      <c r="GG490" s="1186"/>
      <c r="GH490" s="1186"/>
      <c r="GI490" s="1186"/>
      <c r="GJ490" s="1186"/>
      <c r="GK490" s="1186"/>
      <c r="GL490" s="1186"/>
      <c r="GM490" s="1186"/>
      <c r="GN490" s="1186"/>
      <c r="GO490" s="1186"/>
      <c r="GP490" s="1186"/>
      <c r="GQ490" s="1186"/>
      <c r="GR490" s="1186"/>
      <c r="GS490" s="1186"/>
      <c r="GT490" s="1186"/>
      <c r="GU490" s="1186"/>
      <c r="GV490" s="1186"/>
      <c r="GW490" s="1186"/>
      <c r="GX490" s="1186"/>
      <c r="GY490" s="1218"/>
      <c r="GZ490" s="364">
        <f t="shared" si="365"/>
        <v>0</v>
      </c>
      <c r="HA490" s="365">
        <f t="shared" si="388"/>
        <v>0</v>
      </c>
      <c r="HB490" s="366">
        <f t="shared" si="381"/>
        <v>0</v>
      </c>
      <c r="HC490" s="366">
        <v>0</v>
      </c>
      <c r="HD490" s="365">
        <v>3000</v>
      </c>
      <c r="HE490" s="365">
        <v>0</v>
      </c>
      <c r="HF490" s="54"/>
      <c r="HG490" s="709"/>
      <c r="HH490" s="709"/>
      <c r="HI490" s="709">
        <f t="shared" si="377"/>
        <v>0</v>
      </c>
      <c r="HJ490" s="711"/>
      <c r="HK490" s="711">
        <v>17.19</v>
      </c>
      <c r="HL490" s="738" t="e">
        <f t="shared" si="382"/>
        <v>#DIV/0!</v>
      </c>
      <c r="HM490" s="743"/>
      <c r="HN490" s="743"/>
      <c r="HO490" s="743">
        <v>17.19</v>
      </c>
      <c r="HP490" s="740">
        <f t="shared" si="390"/>
        <v>0</v>
      </c>
      <c r="HQ490" s="850"/>
      <c r="HR490" s="818"/>
      <c r="HS490" s="742">
        <v>44927</v>
      </c>
      <c r="HT490" s="739">
        <f ca="1" t="shared" si="383"/>
        <v>5</v>
      </c>
      <c r="HU490" s="739">
        <f ca="1" t="shared" si="384"/>
        <v>150</v>
      </c>
      <c r="HV490" s="743">
        <v>0</v>
      </c>
      <c r="HW490" s="739">
        <f t="shared" si="389"/>
        <v>0</v>
      </c>
      <c r="HX490" s="761" t="e">
        <f t="shared" si="369"/>
        <v>#DIV/0!</v>
      </c>
      <c r="HY490" s="739" t="e">
        <f ca="1" t="shared" si="370"/>
        <v>#DIV/0!</v>
      </c>
      <c r="HZ490" s="739">
        <f t="shared" si="363"/>
        <v>0</v>
      </c>
      <c r="IA490" s="743"/>
      <c r="IB490" s="739">
        <f ca="1" t="shared" si="374"/>
        <v>0</v>
      </c>
      <c r="IC490" s="769">
        <f ca="1" t="shared" si="375"/>
        <v>0</v>
      </c>
      <c r="ID490" s="769" t="e">
        <f ca="1" t="shared" si="376"/>
        <v>#DIV/0!</v>
      </c>
      <c r="IE490" s="743"/>
      <c r="IF490" s="743"/>
      <c r="IG490" s="743"/>
      <c r="IH490" s="743"/>
      <c r="II490" s="743"/>
      <c r="IJ490" s="743"/>
      <c r="IK490" s="743"/>
      <c r="IL490" s="743"/>
      <c r="IM490" s="743"/>
      <c r="IN490" s="743"/>
      <c r="IO490" s="743"/>
      <c r="IP490" s="743"/>
      <c r="IQ490" s="739"/>
      <c r="IR490" s="739"/>
      <c r="IS490" s="739"/>
      <c r="IT490" s="739"/>
      <c r="IU490" s="739"/>
      <c r="IV490" s="739"/>
      <c r="IW490" s="739"/>
      <c r="IX490" s="739"/>
      <c r="IY490" s="739"/>
      <c r="IZ490" s="739"/>
      <c r="JA490" s="739"/>
      <c r="JB490" s="743">
        <v>0</v>
      </c>
      <c r="JC490" s="743">
        <v>0</v>
      </c>
      <c r="JD490" s="743">
        <v>0</v>
      </c>
      <c r="JE490" s="743">
        <v>0</v>
      </c>
      <c r="JF490" s="743">
        <v>0</v>
      </c>
      <c r="JG490" s="739">
        <v>0</v>
      </c>
      <c r="JH490" s="739">
        <v>0</v>
      </c>
      <c r="JI490" s="739">
        <v>0</v>
      </c>
      <c r="JJ490" s="739">
        <v>0</v>
      </c>
      <c r="JK490" s="739">
        <v>0</v>
      </c>
      <c r="JL490" s="739">
        <v>0</v>
      </c>
      <c r="JM490" s="739">
        <v>0</v>
      </c>
      <c r="JN490" s="28">
        <f t="shared" si="385"/>
        <v>0</v>
      </c>
      <c r="JO490" s="28">
        <f t="shared" si="386"/>
        <v>0</v>
      </c>
      <c r="JP490" s="28"/>
      <c r="JQ490" s="28"/>
      <c r="JR490" s="28"/>
      <c r="JS490" s="28"/>
      <c r="JT490" s="28"/>
      <c r="JU490" s="28"/>
      <c r="JV490" s="28"/>
      <c r="JW490" s="28"/>
      <c r="JX490" s="28"/>
      <c r="JY490" s="28"/>
      <c r="JZ490" s="28"/>
      <c r="KA490" s="28"/>
      <c r="KB490" s="28"/>
      <c r="KC490" s="28"/>
      <c r="KD490" s="28"/>
      <c r="KE490" s="824"/>
    </row>
    <row r="491" s="786" customFormat="1" hidden="1" customHeight="1" spans="1:291">
      <c r="A491" s="283" t="s">
        <v>2460</v>
      </c>
      <c r="B491" s="343"/>
      <c r="C491" s="95" t="s">
        <v>1747</v>
      </c>
      <c r="D491" s="95" t="s">
        <v>2461</v>
      </c>
      <c r="E491" s="411"/>
      <c r="F491" s="1271" t="s">
        <v>2464</v>
      </c>
      <c r="G491" s="855" t="s">
        <v>405</v>
      </c>
      <c r="H491" s="1265" t="s">
        <v>1882</v>
      </c>
      <c r="I491" s="99">
        <f t="shared" ref="I491:I554" si="391">L491-J491</f>
        <v>0</v>
      </c>
      <c r="J491" s="1269">
        <v>0</v>
      </c>
      <c r="K491" s="1130">
        <f t="shared" si="372"/>
        <v>0</v>
      </c>
      <c r="L491" s="1131">
        <f t="shared" si="373"/>
        <v>0</v>
      </c>
      <c r="M491" s="1132"/>
      <c r="N491" s="1137"/>
      <c r="O491" s="1134"/>
      <c r="P491" s="1135">
        <f t="shared" si="367"/>
        <v>0</v>
      </c>
      <c r="Q491" s="1154">
        <f t="shared" si="387"/>
        <v>0</v>
      </c>
      <c r="R491" s="1153"/>
      <c r="S491" s="1153"/>
      <c r="T491" s="1153"/>
      <c r="U491" s="1153"/>
      <c r="V491" s="1153"/>
      <c r="W491" s="1153"/>
      <c r="X491" s="1153"/>
      <c r="Y491" s="1153"/>
      <c r="Z491" s="1153"/>
      <c r="AA491" s="1153"/>
      <c r="AB491" s="1166"/>
      <c r="AC491" s="1153"/>
      <c r="AD491" s="1153"/>
      <c r="AE491" s="1153"/>
      <c r="AF491" s="1153"/>
      <c r="AG491" s="1153"/>
      <c r="AH491" s="1153"/>
      <c r="AI491" s="1153"/>
      <c r="AJ491" s="1153"/>
      <c r="AK491" s="1153"/>
      <c r="AL491" s="1153"/>
      <c r="AM491" s="1153"/>
      <c r="AN491" s="1153"/>
      <c r="AO491" s="1153"/>
      <c r="AP491" s="1153"/>
      <c r="AQ491" s="1153"/>
      <c r="AR491" s="1153"/>
      <c r="AS491" s="1176"/>
      <c r="AT491" s="1177"/>
      <c r="AU491" s="1178"/>
      <c r="AV491" s="1178"/>
      <c r="AW491" s="1178"/>
      <c r="AX491" s="1178"/>
      <c r="AY491" s="1178"/>
      <c r="AZ491" s="1178"/>
      <c r="BA491" s="1178"/>
      <c r="BB491" s="1178"/>
      <c r="BC491" s="1178"/>
      <c r="BD491" s="1178"/>
      <c r="BE491" s="1178"/>
      <c r="BF491" s="1178"/>
      <c r="BG491" s="1178"/>
      <c r="BH491" s="1178"/>
      <c r="BI491" s="1178"/>
      <c r="BJ491" s="1178"/>
      <c r="BK491" s="1186"/>
      <c r="BL491" s="1187"/>
      <c r="BM491" s="1187"/>
      <c r="BN491" s="1187"/>
      <c r="BO491" s="1187"/>
      <c r="BP491" s="1187"/>
      <c r="BQ491" s="1187"/>
      <c r="BR491" s="1187"/>
      <c r="BS491" s="1187"/>
      <c r="BT491" s="1187"/>
      <c r="BU491" s="1187"/>
      <c r="BV491" s="1191"/>
      <c r="BW491" s="1186"/>
      <c r="BX491" s="1186"/>
      <c r="BY491" s="1186"/>
      <c r="BZ491" s="1186"/>
      <c r="CA491" s="1186"/>
      <c r="CB491" s="1186"/>
      <c r="CC491" s="1186"/>
      <c r="CD491" s="1186"/>
      <c r="CE491" s="1186"/>
      <c r="CF491" s="1186"/>
      <c r="CG491" s="1186"/>
      <c r="CH491" s="1186"/>
      <c r="CI491" s="1186"/>
      <c r="CJ491" s="1186"/>
      <c r="CK491" s="1186"/>
      <c r="CL491" s="1186"/>
      <c r="CM491" s="1186"/>
      <c r="CN491" s="1186"/>
      <c r="CO491" s="1186"/>
      <c r="CP491" s="1186"/>
      <c r="CQ491" s="1186"/>
      <c r="CR491" s="1186"/>
      <c r="CS491" s="1186"/>
      <c r="CT491" s="1186"/>
      <c r="CU491" s="1186"/>
      <c r="CV491" s="1186"/>
      <c r="CW491" s="1186"/>
      <c r="CX491" s="1186"/>
      <c r="CY491" s="1186"/>
      <c r="CZ491" s="1186"/>
      <c r="DA491" s="1186"/>
      <c r="DB491" s="1186"/>
      <c r="DC491" s="1186"/>
      <c r="DD491" s="1186"/>
      <c r="DE491" s="1186"/>
      <c r="DF491" s="1186"/>
      <c r="DG491" s="1186"/>
      <c r="DH491" s="1186"/>
      <c r="DI491" s="1186"/>
      <c r="DJ491" s="1186"/>
      <c r="DK491" s="1186"/>
      <c r="DL491" s="1186"/>
      <c r="DM491" s="1186"/>
      <c r="DN491" s="1186"/>
      <c r="DO491" s="1186"/>
      <c r="DP491" s="1186"/>
      <c r="DQ491" s="1186"/>
      <c r="DR491" s="1186"/>
      <c r="DS491" s="1186"/>
      <c r="DT491" s="1186"/>
      <c r="DU491" s="1186"/>
      <c r="DV491" s="1186"/>
      <c r="DW491" s="1186"/>
      <c r="DX491" s="1186"/>
      <c r="DY491" s="1186"/>
      <c r="DZ491" s="1186"/>
      <c r="EA491" s="1186"/>
      <c r="EB491" s="1186"/>
      <c r="EC491" s="1186"/>
      <c r="ED491" s="1186"/>
      <c r="EE491" s="1186"/>
      <c r="EF491" s="1186"/>
      <c r="EG491" s="1186"/>
      <c r="EH491" s="1186"/>
      <c r="EI491" s="1186"/>
      <c r="EJ491" s="1186"/>
      <c r="EK491" s="1197"/>
      <c r="EL491" s="1198"/>
      <c r="EM491" s="1186"/>
      <c r="EN491" s="1186"/>
      <c r="EO491" s="1186"/>
      <c r="EP491" s="1186"/>
      <c r="EQ491" s="1186"/>
      <c r="ER491" s="1186"/>
      <c r="ES491" s="1186"/>
      <c r="ET491" s="1186"/>
      <c r="EU491" s="1186"/>
      <c r="EV491" s="1186"/>
      <c r="EW491" s="1186"/>
      <c r="EX491" s="1186"/>
      <c r="EY491" s="1186"/>
      <c r="EZ491" s="1186"/>
      <c r="FA491" s="1186"/>
      <c r="FB491" s="1186"/>
      <c r="FC491" s="1209"/>
      <c r="FD491" s="1186"/>
      <c r="FE491" s="1186"/>
      <c r="FF491" s="1186"/>
      <c r="FG491" s="1186"/>
      <c r="FH491" s="1186"/>
      <c r="FI491" s="1186"/>
      <c r="FJ491" s="1186"/>
      <c r="FK491" s="1186"/>
      <c r="FL491" s="1209"/>
      <c r="FM491" s="1186"/>
      <c r="FN491" s="1186"/>
      <c r="FO491" s="1186"/>
      <c r="FP491" s="1186"/>
      <c r="FQ491" s="1186"/>
      <c r="FR491" s="1186"/>
      <c r="FS491" s="1186"/>
      <c r="FT491" s="1186"/>
      <c r="FU491" s="1186"/>
      <c r="FV491" s="1186"/>
      <c r="FW491" s="1186"/>
      <c r="FX491" s="1186"/>
      <c r="FY491" s="1186"/>
      <c r="FZ491" s="1186"/>
      <c r="GA491" s="1186"/>
      <c r="GB491" s="1186"/>
      <c r="GC491" s="1186"/>
      <c r="GD491" s="1186"/>
      <c r="GE491" s="1186"/>
      <c r="GF491" s="1186"/>
      <c r="GG491" s="1186"/>
      <c r="GH491" s="1186"/>
      <c r="GI491" s="1186"/>
      <c r="GJ491" s="1186"/>
      <c r="GK491" s="1186"/>
      <c r="GL491" s="1186"/>
      <c r="GM491" s="1186"/>
      <c r="GN491" s="1186"/>
      <c r="GO491" s="1186"/>
      <c r="GP491" s="1186"/>
      <c r="GQ491" s="1186"/>
      <c r="GR491" s="1186"/>
      <c r="GS491" s="1186"/>
      <c r="GT491" s="1186"/>
      <c r="GU491" s="1186"/>
      <c r="GV491" s="1186"/>
      <c r="GW491" s="1186"/>
      <c r="GX491" s="1186"/>
      <c r="GY491" s="1218"/>
      <c r="GZ491" s="364">
        <f t="shared" si="365"/>
        <v>0</v>
      </c>
      <c r="HA491" s="365">
        <f t="shared" si="388"/>
        <v>0</v>
      </c>
      <c r="HB491" s="366">
        <f t="shared" si="381"/>
        <v>0</v>
      </c>
      <c r="HC491" s="366">
        <v>0</v>
      </c>
      <c r="HD491" s="365">
        <v>3000</v>
      </c>
      <c r="HE491" s="365">
        <v>0</v>
      </c>
      <c r="HF491" s="54"/>
      <c r="HG491" s="709"/>
      <c r="HH491" s="709"/>
      <c r="HI491" s="709">
        <f t="shared" si="377"/>
        <v>0</v>
      </c>
      <c r="HJ491" s="711"/>
      <c r="HK491" s="711">
        <v>17.19</v>
      </c>
      <c r="HL491" s="738" t="e">
        <f t="shared" si="382"/>
        <v>#DIV/0!</v>
      </c>
      <c r="HM491" s="743"/>
      <c r="HN491" s="743"/>
      <c r="HO491" s="743">
        <v>17.19</v>
      </c>
      <c r="HP491" s="740">
        <f t="shared" si="390"/>
        <v>0</v>
      </c>
      <c r="HQ491" s="850"/>
      <c r="HR491" s="818"/>
      <c r="HS491" s="742">
        <v>44927</v>
      </c>
      <c r="HT491" s="739">
        <f ca="1" t="shared" si="383"/>
        <v>5</v>
      </c>
      <c r="HU491" s="739">
        <f ca="1" t="shared" si="384"/>
        <v>150</v>
      </c>
      <c r="HV491" s="743">
        <v>0</v>
      </c>
      <c r="HW491" s="739">
        <f t="shared" si="389"/>
        <v>0</v>
      </c>
      <c r="HX491" s="761" t="e">
        <f t="shared" si="369"/>
        <v>#DIV/0!</v>
      </c>
      <c r="HY491" s="739" t="e">
        <f ca="1" t="shared" si="370"/>
        <v>#DIV/0!</v>
      </c>
      <c r="HZ491" s="739">
        <f t="shared" si="363"/>
        <v>0</v>
      </c>
      <c r="IA491" s="743"/>
      <c r="IB491" s="739">
        <f ca="1" t="shared" si="374"/>
        <v>0</v>
      </c>
      <c r="IC491" s="769">
        <f ca="1" t="shared" si="375"/>
        <v>0</v>
      </c>
      <c r="ID491" s="769" t="e">
        <f ca="1" t="shared" si="376"/>
        <v>#DIV/0!</v>
      </c>
      <c r="IE491" s="743"/>
      <c r="IF491" s="743"/>
      <c r="IG491" s="743"/>
      <c r="IH491" s="743"/>
      <c r="II491" s="743"/>
      <c r="IJ491" s="743"/>
      <c r="IK491" s="743"/>
      <c r="IL491" s="743"/>
      <c r="IM491" s="743"/>
      <c r="IN491" s="743"/>
      <c r="IO491" s="743"/>
      <c r="IP491" s="743"/>
      <c r="IQ491" s="739"/>
      <c r="IR491" s="739"/>
      <c r="IS491" s="739"/>
      <c r="IT491" s="739"/>
      <c r="IU491" s="739"/>
      <c r="IV491" s="739"/>
      <c r="IW491" s="739"/>
      <c r="IX491" s="739"/>
      <c r="IY491" s="739"/>
      <c r="IZ491" s="739"/>
      <c r="JA491" s="739"/>
      <c r="JB491" s="743">
        <v>0</v>
      </c>
      <c r="JC491" s="743">
        <v>0</v>
      </c>
      <c r="JD491" s="743">
        <v>0</v>
      </c>
      <c r="JE491" s="743">
        <v>0</v>
      </c>
      <c r="JF491" s="743">
        <v>0</v>
      </c>
      <c r="JG491" s="739">
        <v>0</v>
      </c>
      <c r="JH491" s="739">
        <v>0</v>
      </c>
      <c r="JI491" s="739">
        <v>0</v>
      </c>
      <c r="JJ491" s="739">
        <v>0</v>
      </c>
      <c r="JK491" s="739">
        <v>0</v>
      </c>
      <c r="JL491" s="739">
        <v>0</v>
      </c>
      <c r="JM491" s="739">
        <v>0</v>
      </c>
      <c r="JN491" s="28">
        <f t="shared" si="385"/>
        <v>0</v>
      </c>
      <c r="JO491" s="28">
        <f t="shared" si="386"/>
        <v>0</v>
      </c>
      <c r="JP491" s="28"/>
      <c r="JQ491" s="28"/>
      <c r="JR491" s="28"/>
      <c r="JS491" s="28"/>
      <c r="JT491" s="28"/>
      <c r="JU491" s="28"/>
      <c r="JV491" s="28"/>
      <c r="JW491" s="28"/>
      <c r="JX491" s="28"/>
      <c r="JY491" s="28"/>
      <c r="JZ491" s="28"/>
      <c r="KA491" s="28"/>
      <c r="KB491" s="28"/>
      <c r="KC491" s="28"/>
      <c r="KD491" s="28"/>
      <c r="KE491" s="824"/>
    </row>
    <row r="492" s="786" customFormat="1" hidden="1" customHeight="1" spans="1:291">
      <c r="A492" s="283" t="s">
        <v>2460</v>
      </c>
      <c r="B492" s="343"/>
      <c r="C492" s="95" t="s">
        <v>1645</v>
      </c>
      <c r="D492" s="95" t="s">
        <v>1646</v>
      </c>
      <c r="E492" s="411"/>
      <c r="F492" s="1061" t="s">
        <v>2465</v>
      </c>
      <c r="G492" s="112" t="s">
        <v>1106</v>
      </c>
      <c r="H492" s="1060"/>
      <c r="I492" s="99">
        <f t="shared" si="391"/>
        <v>0</v>
      </c>
      <c r="J492" s="1141">
        <v>0</v>
      </c>
      <c r="K492" s="1130">
        <f t="shared" si="372"/>
        <v>0</v>
      </c>
      <c r="L492" s="1131">
        <f t="shared" si="373"/>
        <v>0</v>
      </c>
      <c r="M492" s="1132"/>
      <c r="N492" s="1137"/>
      <c r="O492" s="1134"/>
      <c r="P492" s="1135">
        <f t="shared" si="367"/>
        <v>0</v>
      </c>
      <c r="Q492" s="1154">
        <f t="shared" ref="Q473:Q519" si="392">SUM(AB492:AS492)</f>
        <v>0</v>
      </c>
      <c r="R492" s="1153"/>
      <c r="S492" s="1153"/>
      <c r="T492" s="1153"/>
      <c r="U492" s="1153"/>
      <c r="V492" s="1153"/>
      <c r="W492" s="1153"/>
      <c r="X492" s="1153"/>
      <c r="Y492" s="1153"/>
      <c r="Z492" s="1153"/>
      <c r="AA492" s="1153"/>
      <c r="AB492" s="1166"/>
      <c r="AC492" s="1153"/>
      <c r="AD492" s="1153"/>
      <c r="AE492" s="1153"/>
      <c r="AF492" s="1153"/>
      <c r="AG492" s="1153"/>
      <c r="AH492" s="1153"/>
      <c r="AI492" s="1153"/>
      <c r="AJ492" s="1153"/>
      <c r="AK492" s="1153"/>
      <c r="AL492" s="1153"/>
      <c r="AM492" s="1153"/>
      <c r="AN492" s="1153"/>
      <c r="AO492" s="1153"/>
      <c r="AP492" s="1153"/>
      <c r="AQ492" s="1153"/>
      <c r="AR492" s="1153"/>
      <c r="AS492" s="1176"/>
      <c r="AT492" s="1177"/>
      <c r="AU492" s="1178"/>
      <c r="AV492" s="1178"/>
      <c r="AW492" s="1178"/>
      <c r="AX492" s="1178"/>
      <c r="AY492" s="1178"/>
      <c r="AZ492" s="1178"/>
      <c r="BA492" s="1178"/>
      <c r="BB492" s="1178"/>
      <c r="BC492" s="1178"/>
      <c r="BD492" s="1178"/>
      <c r="BE492" s="1178"/>
      <c r="BF492" s="1178"/>
      <c r="BG492" s="1178"/>
      <c r="BH492" s="1178"/>
      <c r="BI492" s="1178"/>
      <c r="BJ492" s="1178"/>
      <c r="BK492" s="1186"/>
      <c r="BL492" s="1187"/>
      <c r="BM492" s="1187"/>
      <c r="BN492" s="1187"/>
      <c r="BO492" s="1187"/>
      <c r="BP492" s="1187"/>
      <c r="BQ492" s="1187"/>
      <c r="BR492" s="1187"/>
      <c r="BS492" s="1187"/>
      <c r="BT492" s="1187"/>
      <c r="BU492" s="1187"/>
      <c r="BV492" s="1191"/>
      <c r="BW492" s="1186"/>
      <c r="BX492" s="1186"/>
      <c r="BY492" s="1186"/>
      <c r="BZ492" s="1186"/>
      <c r="CA492" s="1186"/>
      <c r="CB492" s="1186"/>
      <c r="CC492" s="1186"/>
      <c r="CD492" s="1186"/>
      <c r="CE492" s="1186"/>
      <c r="CF492" s="1186"/>
      <c r="CG492" s="1186"/>
      <c r="CH492" s="1186"/>
      <c r="CI492" s="1186"/>
      <c r="CJ492" s="1186"/>
      <c r="CK492" s="1186"/>
      <c r="CL492" s="1186"/>
      <c r="CM492" s="1186"/>
      <c r="CN492" s="1186"/>
      <c r="CO492" s="1186"/>
      <c r="CP492" s="1186"/>
      <c r="CQ492" s="1186"/>
      <c r="CR492" s="1186"/>
      <c r="CS492" s="1186"/>
      <c r="CT492" s="1186"/>
      <c r="CU492" s="1186"/>
      <c r="CV492" s="1186"/>
      <c r="CW492" s="1186"/>
      <c r="CX492" s="1186"/>
      <c r="CY492" s="1186"/>
      <c r="CZ492" s="1186"/>
      <c r="DA492" s="1186"/>
      <c r="DB492" s="1186"/>
      <c r="DC492" s="1186"/>
      <c r="DD492" s="1186"/>
      <c r="DE492" s="1186"/>
      <c r="DF492" s="1186"/>
      <c r="DG492" s="1186"/>
      <c r="DH492" s="1186"/>
      <c r="DI492" s="1186"/>
      <c r="DJ492" s="1186"/>
      <c r="DK492" s="1186"/>
      <c r="DL492" s="1186"/>
      <c r="DM492" s="1186"/>
      <c r="DN492" s="1186"/>
      <c r="DO492" s="1186"/>
      <c r="DP492" s="1186"/>
      <c r="DQ492" s="1186"/>
      <c r="DR492" s="1186"/>
      <c r="DS492" s="1186"/>
      <c r="DT492" s="1186"/>
      <c r="DU492" s="1186"/>
      <c r="DV492" s="1186"/>
      <c r="DW492" s="1186"/>
      <c r="DX492" s="1186"/>
      <c r="DY492" s="1186"/>
      <c r="DZ492" s="1186"/>
      <c r="EA492" s="1186"/>
      <c r="EB492" s="1186"/>
      <c r="EC492" s="1186"/>
      <c r="ED492" s="1186"/>
      <c r="EE492" s="1186"/>
      <c r="EF492" s="1186"/>
      <c r="EG492" s="1186"/>
      <c r="EH492" s="1186"/>
      <c r="EI492" s="1186"/>
      <c r="EJ492" s="1186"/>
      <c r="EK492" s="1197"/>
      <c r="EL492" s="1198"/>
      <c r="EM492" s="1186"/>
      <c r="EN492" s="1186"/>
      <c r="EO492" s="1186"/>
      <c r="EP492" s="1186"/>
      <c r="EQ492" s="1186"/>
      <c r="ER492" s="1186"/>
      <c r="ES492" s="1186"/>
      <c r="ET492" s="1186"/>
      <c r="EU492" s="1186"/>
      <c r="EV492" s="1186"/>
      <c r="EW492" s="1186"/>
      <c r="EX492" s="1186"/>
      <c r="EY492" s="1186"/>
      <c r="EZ492" s="1186"/>
      <c r="FA492" s="1186"/>
      <c r="FB492" s="1186"/>
      <c r="FC492" s="1209"/>
      <c r="FD492" s="1186"/>
      <c r="FE492" s="1186"/>
      <c r="FF492" s="1186"/>
      <c r="FG492" s="1186"/>
      <c r="FH492" s="1186"/>
      <c r="FI492" s="1186"/>
      <c r="FJ492" s="1186"/>
      <c r="FK492" s="1186"/>
      <c r="FL492" s="1209"/>
      <c r="FM492" s="1186"/>
      <c r="FN492" s="1186"/>
      <c r="FO492" s="1186"/>
      <c r="FP492" s="1186"/>
      <c r="FQ492" s="1186"/>
      <c r="FR492" s="1186"/>
      <c r="FS492" s="1186"/>
      <c r="FT492" s="1186"/>
      <c r="FU492" s="1186"/>
      <c r="FV492" s="1186"/>
      <c r="FW492" s="1186"/>
      <c r="FX492" s="1186"/>
      <c r="FY492" s="1186"/>
      <c r="FZ492" s="1186"/>
      <c r="GA492" s="1186"/>
      <c r="GB492" s="1186"/>
      <c r="GC492" s="1186"/>
      <c r="GD492" s="1186"/>
      <c r="GE492" s="1186"/>
      <c r="GF492" s="1186"/>
      <c r="GG492" s="1186"/>
      <c r="GH492" s="1186"/>
      <c r="GI492" s="1186"/>
      <c r="GJ492" s="1186"/>
      <c r="GK492" s="1186"/>
      <c r="GL492" s="1186"/>
      <c r="GM492" s="1186"/>
      <c r="GN492" s="1186"/>
      <c r="GO492" s="1186"/>
      <c r="GP492" s="1186"/>
      <c r="GQ492" s="1186"/>
      <c r="GR492" s="1186"/>
      <c r="GS492" s="1186"/>
      <c r="GT492" s="1186"/>
      <c r="GU492" s="1186"/>
      <c r="GV492" s="1186"/>
      <c r="GW492" s="1186"/>
      <c r="GX492" s="1186"/>
      <c r="GY492" s="1218"/>
      <c r="GZ492" s="364">
        <f t="shared" si="365"/>
        <v>0</v>
      </c>
      <c r="HA492" s="365">
        <f t="shared" si="388"/>
        <v>0</v>
      </c>
      <c r="HB492" s="366">
        <f t="shared" si="381"/>
        <v>0</v>
      </c>
      <c r="HC492" s="366">
        <v>0</v>
      </c>
      <c r="HD492" s="365">
        <v>0</v>
      </c>
      <c r="HE492" s="365">
        <v>216</v>
      </c>
      <c r="HF492" s="54"/>
      <c r="HG492" s="709"/>
      <c r="HH492" s="709"/>
      <c r="HI492" s="709">
        <f t="shared" si="377"/>
        <v>0</v>
      </c>
      <c r="HJ492" s="711"/>
      <c r="HK492" s="711">
        <v>10.52</v>
      </c>
      <c r="HL492" s="738" t="e">
        <f t="shared" si="382"/>
        <v>#DIV/0!</v>
      </c>
      <c r="HM492" s="743"/>
      <c r="HN492" s="743"/>
      <c r="HO492" s="743">
        <v>10.52</v>
      </c>
      <c r="HP492" s="740">
        <f t="shared" si="390"/>
        <v>0</v>
      </c>
      <c r="HQ492" s="850"/>
      <c r="HR492" s="818"/>
      <c r="HS492" s="742">
        <v>44927</v>
      </c>
      <c r="HT492" s="739">
        <f ca="1" t="shared" si="383"/>
        <v>5</v>
      </c>
      <c r="HU492" s="739">
        <f ca="1" t="shared" si="384"/>
        <v>150</v>
      </c>
      <c r="HV492" s="743">
        <v>0</v>
      </c>
      <c r="HW492" s="739">
        <f t="shared" si="389"/>
        <v>0</v>
      </c>
      <c r="HX492" s="761" t="e">
        <f t="shared" si="369"/>
        <v>#DIV/0!</v>
      </c>
      <c r="HY492" s="739" t="e">
        <f ca="1" t="shared" si="370"/>
        <v>#DIV/0!</v>
      </c>
      <c r="HZ492" s="739">
        <f t="shared" si="363"/>
        <v>0</v>
      </c>
      <c r="IA492" s="743"/>
      <c r="IB492" s="739">
        <f ca="1" t="shared" si="374"/>
        <v>0</v>
      </c>
      <c r="IC492" s="769">
        <f ca="1" t="shared" si="375"/>
        <v>0</v>
      </c>
      <c r="ID492" s="769" t="e">
        <f ca="1" t="shared" si="376"/>
        <v>#DIV/0!</v>
      </c>
      <c r="IE492" s="743"/>
      <c r="IF492" s="743"/>
      <c r="IG492" s="743"/>
      <c r="IH492" s="743"/>
      <c r="II492" s="743"/>
      <c r="IJ492" s="743"/>
      <c r="IK492" s="743"/>
      <c r="IL492" s="743"/>
      <c r="IM492" s="743"/>
      <c r="IN492" s="743"/>
      <c r="IO492" s="743"/>
      <c r="IP492" s="743"/>
      <c r="IQ492" s="739"/>
      <c r="IR492" s="739"/>
      <c r="IS492" s="739"/>
      <c r="IT492" s="739"/>
      <c r="IU492" s="739"/>
      <c r="IV492" s="739"/>
      <c r="IW492" s="739"/>
      <c r="IX492" s="739"/>
      <c r="IY492" s="739"/>
      <c r="IZ492" s="739"/>
      <c r="JA492" s="739"/>
      <c r="JB492" s="743">
        <v>0</v>
      </c>
      <c r="JC492" s="743">
        <v>0</v>
      </c>
      <c r="JD492" s="743">
        <v>0</v>
      </c>
      <c r="JE492" s="743">
        <v>0</v>
      </c>
      <c r="JF492" s="743">
        <v>0</v>
      </c>
      <c r="JG492" s="739">
        <v>0</v>
      </c>
      <c r="JH492" s="739">
        <v>0</v>
      </c>
      <c r="JI492" s="739">
        <v>0</v>
      </c>
      <c r="JJ492" s="739">
        <v>0</v>
      </c>
      <c r="JK492" s="739">
        <v>0</v>
      </c>
      <c r="JL492" s="739">
        <v>0</v>
      </c>
      <c r="JM492" s="739">
        <v>0</v>
      </c>
      <c r="JN492" s="28">
        <f t="shared" si="385"/>
        <v>0</v>
      </c>
      <c r="JO492" s="28">
        <f t="shared" si="386"/>
        <v>0</v>
      </c>
      <c r="JP492" s="28"/>
      <c r="JQ492" s="28"/>
      <c r="JR492" s="28"/>
      <c r="JS492" s="28"/>
      <c r="JT492" s="28"/>
      <c r="JU492" s="28"/>
      <c r="JV492" s="28"/>
      <c r="JW492" s="28"/>
      <c r="JX492" s="28"/>
      <c r="JY492" s="28"/>
      <c r="JZ492" s="28"/>
      <c r="KA492" s="28"/>
      <c r="KB492" s="28"/>
      <c r="KC492" s="28"/>
      <c r="KD492" s="28"/>
      <c r="KE492" s="824"/>
    </row>
    <row r="493" s="786" customFormat="1" hidden="1" customHeight="1" spans="1:291">
      <c r="A493" s="283" t="s">
        <v>2460</v>
      </c>
      <c r="B493" s="343"/>
      <c r="C493" s="95" t="s">
        <v>1645</v>
      </c>
      <c r="D493" s="95" t="s">
        <v>1646</v>
      </c>
      <c r="E493" s="411"/>
      <c r="F493" s="1061" t="s">
        <v>2466</v>
      </c>
      <c r="G493" s="112" t="s">
        <v>1108</v>
      </c>
      <c r="H493" s="301" t="s">
        <v>1109</v>
      </c>
      <c r="I493" s="99">
        <f t="shared" si="391"/>
        <v>0</v>
      </c>
      <c r="J493" s="1141">
        <v>115</v>
      </c>
      <c r="K493" s="1130">
        <f t="shared" si="372"/>
        <v>115</v>
      </c>
      <c r="L493" s="1131">
        <f t="shared" si="373"/>
        <v>115</v>
      </c>
      <c r="M493" s="1132"/>
      <c r="N493" s="1137"/>
      <c r="O493" s="1134"/>
      <c r="P493" s="1135">
        <f t="shared" si="367"/>
        <v>0</v>
      </c>
      <c r="Q493" s="1154">
        <f t="shared" si="392"/>
        <v>0</v>
      </c>
      <c r="R493" s="1153"/>
      <c r="S493" s="1153"/>
      <c r="T493" s="1153"/>
      <c r="U493" s="1153"/>
      <c r="V493" s="1153"/>
      <c r="W493" s="1153"/>
      <c r="X493" s="1153"/>
      <c r="Y493" s="1153"/>
      <c r="Z493" s="1153"/>
      <c r="AA493" s="1153"/>
      <c r="AB493" s="1166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153"/>
      <c r="AO493" s="1153"/>
      <c r="AP493" s="1153"/>
      <c r="AQ493" s="1153"/>
      <c r="AR493" s="1153"/>
      <c r="AS493" s="1176"/>
      <c r="AT493" s="1177"/>
      <c r="AU493" s="1178"/>
      <c r="AV493" s="1178"/>
      <c r="AW493" s="1178"/>
      <c r="AX493" s="1178"/>
      <c r="AY493" s="1178"/>
      <c r="AZ493" s="1178"/>
      <c r="BA493" s="1178"/>
      <c r="BB493" s="1178"/>
      <c r="BC493" s="1178"/>
      <c r="BD493" s="1178"/>
      <c r="BE493" s="1178"/>
      <c r="BF493" s="1178"/>
      <c r="BG493" s="1178"/>
      <c r="BH493" s="1178"/>
      <c r="BI493" s="1178"/>
      <c r="BJ493" s="1178"/>
      <c r="BK493" s="1186"/>
      <c r="BL493" s="1187">
        <v>-115</v>
      </c>
      <c r="BM493" s="1187"/>
      <c r="BN493" s="1187"/>
      <c r="BO493" s="1187"/>
      <c r="BP493" s="1187"/>
      <c r="BQ493" s="1187"/>
      <c r="BR493" s="1187"/>
      <c r="BS493" s="1187"/>
      <c r="BT493" s="1187"/>
      <c r="BU493" s="1187"/>
      <c r="BV493" s="1191"/>
      <c r="BW493" s="1186"/>
      <c r="BX493" s="1186"/>
      <c r="BY493" s="1186"/>
      <c r="BZ493" s="1186"/>
      <c r="CA493" s="1186"/>
      <c r="CB493" s="1186"/>
      <c r="CC493" s="1186"/>
      <c r="CD493" s="1186"/>
      <c r="CE493" s="1186"/>
      <c r="CF493" s="1186"/>
      <c r="CG493" s="1186"/>
      <c r="CH493" s="1186"/>
      <c r="CI493" s="1186"/>
      <c r="CJ493" s="1186"/>
      <c r="CK493" s="1186"/>
      <c r="CL493" s="1186"/>
      <c r="CM493" s="1186"/>
      <c r="CN493" s="1186"/>
      <c r="CO493" s="1186"/>
      <c r="CP493" s="1186"/>
      <c r="CQ493" s="1186"/>
      <c r="CR493" s="1186"/>
      <c r="CS493" s="1186"/>
      <c r="CT493" s="1186"/>
      <c r="CU493" s="1186"/>
      <c r="CV493" s="1186"/>
      <c r="CW493" s="1186"/>
      <c r="CX493" s="1186"/>
      <c r="CY493" s="1186"/>
      <c r="CZ493" s="1186"/>
      <c r="DA493" s="1186"/>
      <c r="DB493" s="1186"/>
      <c r="DC493" s="1186"/>
      <c r="DD493" s="1186"/>
      <c r="DE493" s="1186"/>
      <c r="DF493" s="1186"/>
      <c r="DG493" s="1186"/>
      <c r="DH493" s="1186"/>
      <c r="DI493" s="1186"/>
      <c r="DJ493" s="1186"/>
      <c r="DK493" s="1186"/>
      <c r="DL493" s="1186"/>
      <c r="DM493" s="1186"/>
      <c r="DN493" s="1186"/>
      <c r="DO493" s="1186"/>
      <c r="DP493" s="1186"/>
      <c r="DQ493" s="1186"/>
      <c r="DR493" s="1186"/>
      <c r="DS493" s="1186"/>
      <c r="DT493" s="1186"/>
      <c r="DU493" s="1186"/>
      <c r="DV493" s="1186"/>
      <c r="DW493" s="1186"/>
      <c r="DX493" s="1186"/>
      <c r="DY493" s="1186"/>
      <c r="DZ493" s="1186"/>
      <c r="EA493" s="1186"/>
      <c r="EB493" s="1186"/>
      <c r="EC493" s="1186"/>
      <c r="ED493" s="1186"/>
      <c r="EE493" s="1186"/>
      <c r="EF493" s="1186"/>
      <c r="EG493" s="1186"/>
      <c r="EH493" s="1186"/>
      <c r="EI493" s="1186"/>
      <c r="EJ493" s="1186"/>
      <c r="EK493" s="1197"/>
      <c r="EL493" s="1198"/>
      <c r="EM493" s="1186"/>
      <c r="EN493" s="1186"/>
      <c r="EO493" s="1186"/>
      <c r="EP493" s="1186"/>
      <c r="EQ493" s="1186"/>
      <c r="ER493" s="1186"/>
      <c r="ES493" s="1186"/>
      <c r="ET493" s="1186"/>
      <c r="EU493" s="1186"/>
      <c r="EV493" s="1186"/>
      <c r="EW493" s="1186"/>
      <c r="EX493" s="1186"/>
      <c r="EY493" s="1186"/>
      <c r="EZ493" s="1186"/>
      <c r="FA493" s="1186"/>
      <c r="FB493" s="1186"/>
      <c r="FC493" s="1209"/>
      <c r="FD493" s="1186"/>
      <c r="FE493" s="1186"/>
      <c r="FF493" s="1186"/>
      <c r="FG493" s="1186"/>
      <c r="FH493" s="1186"/>
      <c r="FI493" s="1186"/>
      <c r="FJ493" s="1186"/>
      <c r="FK493" s="1186"/>
      <c r="FL493" s="1209"/>
      <c r="FM493" s="1186"/>
      <c r="FN493" s="1186"/>
      <c r="FO493" s="1186"/>
      <c r="FP493" s="1186"/>
      <c r="FQ493" s="1186"/>
      <c r="FR493" s="1186"/>
      <c r="FS493" s="1186"/>
      <c r="FT493" s="1186"/>
      <c r="FU493" s="1186"/>
      <c r="FV493" s="1186"/>
      <c r="FW493" s="1186"/>
      <c r="FX493" s="1186"/>
      <c r="FY493" s="1186"/>
      <c r="FZ493" s="1186"/>
      <c r="GA493" s="1186"/>
      <c r="GB493" s="1186"/>
      <c r="GC493" s="1186"/>
      <c r="GD493" s="1186"/>
      <c r="GE493" s="1186"/>
      <c r="GF493" s="1186"/>
      <c r="GG493" s="1186"/>
      <c r="GH493" s="1186"/>
      <c r="GI493" s="1186"/>
      <c r="GJ493" s="1186"/>
      <c r="GK493" s="1186"/>
      <c r="GL493" s="1186"/>
      <c r="GM493" s="1186"/>
      <c r="GN493" s="1186"/>
      <c r="GO493" s="1186"/>
      <c r="GP493" s="1186"/>
      <c r="GQ493" s="1186"/>
      <c r="GR493" s="1186"/>
      <c r="GS493" s="1186"/>
      <c r="GT493" s="1186"/>
      <c r="GU493" s="1186"/>
      <c r="GV493" s="1186"/>
      <c r="GW493" s="1186"/>
      <c r="GX493" s="1186"/>
      <c r="GY493" s="1218"/>
      <c r="GZ493" s="364">
        <f t="shared" si="365"/>
        <v>0</v>
      </c>
      <c r="HA493" s="365">
        <f t="shared" si="388"/>
        <v>0</v>
      </c>
      <c r="HB493" s="366">
        <f t="shared" si="381"/>
        <v>0</v>
      </c>
      <c r="HC493" s="366">
        <v>0</v>
      </c>
      <c r="HD493" s="365">
        <v>112</v>
      </c>
      <c r="HE493" s="365">
        <v>610</v>
      </c>
      <c r="HF493" s="54"/>
      <c r="HG493" s="709"/>
      <c r="HH493" s="709"/>
      <c r="HI493" s="709">
        <f t="shared" si="377"/>
        <v>0</v>
      </c>
      <c r="HJ493" s="711"/>
      <c r="HK493" s="711">
        <v>9.55</v>
      </c>
      <c r="HL493" s="738" t="e">
        <f t="shared" si="382"/>
        <v>#DIV/0!</v>
      </c>
      <c r="HM493" s="743"/>
      <c r="HN493" s="743"/>
      <c r="HO493" s="743">
        <v>9.55</v>
      </c>
      <c r="HP493" s="740">
        <f t="shared" si="390"/>
        <v>1098.25</v>
      </c>
      <c r="HQ493" s="850"/>
      <c r="HR493" s="818"/>
      <c r="HS493" s="742">
        <v>44927</v>
      </c>
      <c r="HT493" s="739">
        <f ca="1" t="shared" si="383"/>
        <v>5</v>
      </c>
      <c r="HU493" s="739">
        <f ca="1" t="shared" si="384"/>
        <v>150</v>
      </c>
      <c r="HV493" s="743">
        <v>115</v>
      </c>
      <c r="HW493" s="739">
        <f t="shared" si="389"/>
        <v>0</v>
      </c>
      <c r="HX493" s="761">
        <f t="shared" si="369"/>
        <v>0</v>
      </c>
      <c r="HY493" s="739">
        <f ca="1" t="shared" si="370"/>
        <v>0</v>
      </c>
      <c r="HZ493" s="739">
        <f t="shared" si="363"/>
        <v>115</v>
      </c>
      <c r="IA493" s="743"/>
      <c r="IB493" s="739">
        <f ca="1" t="shared" si="374"/>
        <v>0</v>
      </c>
      <c r="IC493" s="769">
        <f ca="1" t="shared" si="375"/>
        <v>0</v>
      </c>
      <c r="ID493" s="769" t="e">
        <f ca="1" t="shared" si="376"/>
        <v>#DIV/0!</v>
      </c>
      <c r="IE493" s="743"/>
      <c r="IF493" s="743"/>
      <c r="IG493" s="743"/>
      <c r="IH493" s="743"/>
      <c r="II493" s="743"/>
      <c r="IJ493" s="743"/>
      <c r="IK493" s="743"/>
      <c r="IL493" s="743"/>
      <c r="IM493" s="743"/>
      <c r="IN493" s="743"/>
      <c r="IO493" s="743"/>
      <c r="IP493" s="743"/>
      <c r="IQ493" s="739"/>
      <c r="IR493" s="739"/>
      <c r="IS493" s="739"/>
      <c r="IT493" s="739"/>
      <c r="IU493" s="739"/>
      <c r="IV493" s="739"/>
      <c r="IW493" s="739"/>
      <c r="IX493" s="739"/>
      <c r="IY493" s="739"/>
      <c r="IZ493" s="739"/>
      <c r="JA493" s="739"/>
      <c r="JB493" s="743">
        <v>0</v>
      </c>
      <c r="JC493" s="743">
        <v>0</v>
      </c>
      <c r="JD493" s="743">
        <v>0</v>
      </c>
      <c r="JE493" s="743">
        <v>0</v>
      </c>
      <c r="JF493" s="743">
        <v>0</v>
      </c>
      <c r="JG493" s="739">
        <v>0</v>
      </c>
      <c r="JH493" s="739">
        <v>0</v>
      </c>
      <c r="JI493" s="739">
        <v>0</v>
      </c>
      <c r="JJ493" s="739">
        <v>0</v>
      </c>
      <c r="JK493" s="739">
        <v>0</v>
      </c>
      <c r="JL493" s="739">
        <v>0</v>
      </c>
      <c r="JM493" s="739">
        <v>0</v>
      </c>
      <c r="JN493" s="28">
        <f t="shared" si="385"/>
        <v>0</v>
      </c>
      <c r="JO493" s="28">
        <f t="shared" si="386"/>
        <v>0</v>
      </c>
      <c r="JP493" s="28"/>
      <c r="JQ493" s="28"/>
      <c r="JR493" s="28"/>
      <c r="JS493" s="28"/>
      <c r="JT493" s="28"/>
      <c r="JU493" s="28"/>
      <c r="JV493" s="28"/>
      <c r="JW493" s="28"/>
      <c r="JX493" s="28"/>
      <c r="JY493" s="28"/>
      <c r="JZ493" s="28"/>
      <c r="KA493" s="28"/>
      <c r="KB493" s="28"/>
      <c r="KC493" s="28"/>
      <c r="KD493" s="28"/>
      <c r="KE493" s="824"/>
    </row>
    <row r="494" s="1071" customFormat="1" hidden="1" customHeight="1" spans="1:291">
      <c r="A494" s="514" t="s">
        <v>2460</v>
      </c>
      <c r="B494" s="415"/>
      <c r="C494" s="122" t="s">
        <v>1645</v>
      </c>
      <c r="D494" s="122" t="s">
        <v>1646</v>
      </c>
      <c r="E494" s="796"/>
      <c r="F494" s="1061" t="s">
        <v>2467</v>
      </c>
      <c r="G494" s="112" t="s">
        <v>1111</v>
      </c>
      <c r="H494" s="301" t="s">
        <v>1112</v>
      </c>
      <c r="I494" s="99">
        <f t="shared" si="391"/>
        <v>0</v>
      </c>
      <c r="J494" s="1141">
        <v>-32</v>
      </c>
      <c r="K494" s="1130">
        <f t="shared" si="372"/>
        <v>-32</v>
      </c>
      <c r="L494" s="1131">
        <f t="shared" si="373"/>
        <v>-32</v>
      </c>
      <c r="M494" s="1132"/>
      <c r="N494" s="1137"/>
      <c r="O494" s="1134"/>
      <c r="P494" s="1135">
        <f t="shared" si="367"/>
        <v>0</v>
      </c>
      <c r="Q494" s="1152">
        <f t="shared" si="392"/>
        <v>0</v>
      </c>
      <c r="R494" s="1153"/>
      <c r="S494" s="1153"/>
      <c r="T494" s="1153"/>
      <c r="U494" s="1153"/>
      <c r="V494" s="1153"/>
      <c r="W494" s="1153"/>
      <c r="X494" s="1153"/>
      <c r="Y494" s="1153"/>
      <c r="Z494" s="1153"/>
      <c r="AA494" s="1153"/>
      <c r="AB494" s="1166"/>
      <c r="AC494" s="1153"/>
      <c r="AD494" s="1153"/>
      <c r="AE494" s="1153"/>
      <c r="AF494" s="1153"/>
      <c r="AG494" s="1153"/>
      <c r="AH494" s="1153"/>
      <c r="AI494" s="1153"/>
      <c r="AJ494" s="1153"/>
      <c r="AK494" s="1153"/>
      <c r="AL494" s="1153"/>
      <c r="AM494" s="1153"/>
      <c r="AN494" s="1153"/>
      <c r="AO494" s="1153"/>
      <c r="AP494" s="1153"/>
      <c r="AQ494" s="1153"/>
      <c r="AR494" s="1153"/>
      <c r="AS494" s="1176"/>
      <c r="AT494" s="1177"/>
      <c r="AU494" s="1178"/>
      <c r="AV494" s="1178"/>
      <c r="AW494" s="1178"/>
      <c r="AX494" s="1178"/>
      <c r="AY494" s="1178"/>
      <c r="AZ494" s="1178"/>
      <c r="BA494" s="1178"/>
      <c r="BB494" s="1178"/>
      <c r="BC494" s="1178"/>
      <c r="BD494" s="1178"/>
      <c r="BE494" s="1178"/>
      <c r="BF494" s="1178"/>
      <c r="BG494" s="1178"/>
      <c r="BH494" s="1178"/>
      <c r="BI494" s="1178"/>
      <c r="BJ494" s="1178"/>
      <c r="BK494" s="1186"/>
      <c r="BL494" s="1187">
        <v>32</v>
      </c>
      <c r="BM494" s="1187"/>
      <c r="BN494" s="1187"/>
      <c r="BO494" s="1187"/>
      <c r="BP494" s="1187"/>
      <c r="BQ494" s="1187"/>
      <c r="BR494" s="1187"/>
      <c r="BS494" s="1187"/>
      <c r="BT494" s="1187"/>
      <c r="BU494" s="1187"/>
      <c r="BV494" s="1191"/>
      <c r="BW494" s="1186"/>
      <c r="BX494" s="1186"/>
      <c r="BY494" s="1186"/>
      <c r="BZ494" s="1186"/>
      <c r="CA494" s="1186"/>
      <c r="CB494" s="1186"/>
      <c r="CC494" s="1186"/>
      <c r="CD494" s="1186"/>
      <c r="CE494" s="1186"/>
      <c r="CF494" s="1186"/>
      <c r="CG494" s="1186"/>
      <c r="CH494" s="1186"/>
      <c r="CI494" s="1186"/>
      <c r="CJ494" s="1186"/>
      <c r="CK494" s="1186"/>
      <c r="CL494" s="1186"/>
      <c r="CM494" s="1186"/>
      <c r="CN494" s="1186"/>
      <c r="CO494" s="1186"/>
      <c r="CP494" s="1186"/>
      <c r="CQ494" s="1186"/>
      <c r="CR494" s="1186"/>
      <c r="CS494" s="1186"/>
      <c r="CT494" s="1186"/>
      <c r="CU494" s="1186"/>
      <c r="CV494" s="1186"/>
      <c r="CW494" s="1186"/>
      <c r="CX494" s="1186"/>
      <c r="CY494" s="1186"/>
      <c r="CZ494" s="1186"/>
      <c r="DA494" s="1186"/>
      <c r="DB494" s="1186"/>
      <c r="DC494" s="1186"/>
      <c r="DD494" s="1186"/>
      <c r="DE494" s="1186"/>
      <c r="DF494" s="1186"/>
      <c r="DG494" s="1186"/>
      <c r="DH494" s="1186"/>
      <c r="DI494" s="1186"/>
      <c r="DJ494" s="1186"/>
      <c r="DK494" s="1186"/>
      <c r="DL494" s="1186"/>
      <c r="DM494" s="1186"/>
      <c r="DN494" s="1186"/>
      <c r="DO494" s="1186"/>
      <c r="DP494" s="1186"/>
      <c r="DQ494" s="1186"/>
      <c r="DR494" s="1186"/>
      <c r="DS494" s="1186"/>
      <c r="DT494" s="1186"/>
      <c r="DU494" s="1186"/>
      <c r="DV494" s="1186"/>
      <c r="DW494" s="1186"/>
      <c r="DX494" s="1186"/>
      <c r="DY494" s="1186"/>
      <c r="DZ494" s="1186"/>
      <c r="EA494" s="1186"/>
      <c r="EB494" s="1186"/>
      <c r="EC494" s="1186"/>
      <c r="ED494" s="1186"/>
      <c r="EE494" s="1186"/>
      <c r="EF494" s="1186"/>
      <c r="EG494" s="1186"/>
      <c r="EH494" s="1186"/>
      <c r="EI494" s="1186"/>
      <c r="EJ494" s="1186"/>
      <c r="EK494" s="1197"/>
      <c r="EL494" s="1198"/>
      <c r="EM494" s="1186"/>
      <c r="EN494" s="1186"/>
      <c r="EO494" s="1186"/>
      <c r="EP494" s="1186"/>
      <c r="EQ494" s="1186"/>
      <c r="ER494" s="1186"/>
      <c r="ES494" s="1186"/>
      <c r="ET494" s="1186"/>
      <c r="EU494" s="1186"/>
      <c r="EV494" s="1186"/>
      <c r="EW494" s="1186"/>
      <c r="EX494" s="1186"/>
      <c r="EY494" s="1186"/>
      <c r="EZ494" s="1186"/>
      <c r="FA494" s="1186"/>
      <c r="FB494" s="1186"/>
      <c r="FC494" s="1208"/>
      <c r="FD494" s="1186"/>
      <c r="FE494" s="1186"/>
      <c r="FF494" s="1186"/>
      <c r="FG494" s="1186"/>
      <c r="FH494" s="1186"/>
      <c r="FI494" s="1186"/>
      <c r="FJ494" s="1186"/>
      <c r="FK494" s="1186"/>
      <c r="FL494" s="1208"/>
      <c r="FM494" s="1186"/>
      <c r="FN494" s="1186"/>
      <c r="FO494" s="1186"/>
      <c r="FP494" s="1186"/>
      <c r="FQ494" s="1186"/>
      <c r="FR494" s="1186"/>
      <c r="FS494" s="1186"/>
      <c r="FT494" s="1186"/>
      <c r="FU494" s="1186"/>
      <c r="FV494" s="1186"/>
      <c r="FW494" s="1186"/>
      <c r="FX494" s="1186"/>
      <c r="FY494" s="1186"/>
      <c r="FZ494" s="1186"/>
      <c r="GA494" s="1186"/>
      <c r="GB494" s="1186"/>
      <c r="GC494" s="1186"/>
      <c r="GD494" s="1186"/>
      <c r="GE494" s="1186"/>
      <c r="GF494" s="1186"/>
      <c r="GG494" s="1186"/>
      <c r="GH494" s="1186"/>
      <c r="GI494" s="1186"/>
      <c r="GJ494" s="1186"/>
      <c r="GK494" s="1186"/>
      <c r="GL494" s="1186"/>
      <c r="GM494" s="1186"/>
      <c r="GN494" s="1186"/>
      <c r="GO494" s="1186"/>
      <c r="GP494" s="1186"/>
      <c r="GQ494" s="1186"/>
      <c r="GR494" s="1186"/>
      <c r="GS494" s="1186"/>
      <c r="GT494" s="1186"/>
      <c r="GU494" s="1186"/>
      <c r="GV494" s="1186"/>
      <c r="GW494" s="1186"/>
      <c r="GX494" s="1186"/>
      <c r="GY494" s="1219"/>
      <c r="GZ494" s="364">
        <f t="shared" si="365"/>
        <v>0</v>
      </c>
      <c r="HA494" s="365">
        <f t="shared" si="388"/>
        <v>0</v>
      </c>
      <c r="HB494" s="366">
        <f t="shared" si="381"/>
        <v>0</v>
      </c>
      <c r="HC494" s="366">
        <v>1344</v>
      </c>
      <c r="HD494" s="365">
        <v>734</v>
      </c>
      <c r="HE494" s="365"/>
      <c r="HF494" s="54"/>
      <c r="HG494" s="709"/>
      <c r="HH494" s="709"/>
      <c r="HI494" s="709">
        <f t="shared" si="377"/>
        <v>0</v>
      </c>
      <c r="HJ494" s="711"/>
      <c r="HK494" s="711">
        <v>4.9</v>
      </c>
      <c r="HL494" s="738" t="e">
        <f t="shared" si="382"/>
        <v>#DIV/0!</v>
      </c>
      <c r="HM494" s="743"/>
      <c r="HN494" s="743"/>
      <c r="HO494" s="743">
        <v>4.9</v>
      </c>
      <c r="HP494" s="740">
        <f t="shared" si="390"/>
        <v>-156.8</v>
      </c>
      <c r="HQ494" s="850"/>
      <c r="HR494" s="818"/>
      <c r="HS494" s="742">
        <v>44927</v>
      </c>
      <c r="HT494" s="739">
        <f ca="1" t="shared" si="383"/>
        <v>5</v>
      </c>
      <c r="HU494" s="739">
        <f ca="1" t="shared" si="384"/>
        <v>150</v>
      </c>
      <c r="HV494" s="743">
        <v>-32</v>
      </c>
      <c r="HW494" s="739">
        <f t="shared" si="389"/>
        <v>0</v>
      </c>
      <c r="HX494" s="761">
        <f t="shared" si="369"/>
        <v>0</v>
      </c>
      <c r="HY494" s="739">
        <f ca="1" t="shared" si="370"/>
        <v>0</v>
      </c>
      <c r="HZ494" s="739">
        <f t="shared" si="363"/>
        <v>-32</v>
      </c>
      <c r="IA494" s="743"/>
      <c r="IB494" s="739">
        <f ca="1" t="shared" si="374"/>
        <v>0</v>
      </c>
      <c r="IC494" s="769">
        <f ca="1" t="shared" si="375"/>
        <v>0</v>
      </c>
      <c r="ID494" s="769" t="e">
        <f ca="1" t="shared" si="376"/>
        <v>#DIV/0!</v>
      </c>
      <c r="IE494" s="743"/>
      <c r="IF494" s="743"/>
      <c r="IG494" s="743"/>
      <c r="IH494" s="743"/>
      <c r="II494" s="743"/>
      <c r="IJ494" s="743"/>
      <c r="IK494" s="743"/>
      <c r="IL494" s="743"/>
      <c r="IM494" s="743"/>
      <c r="IN494" s="743"/>
      <c r="IO494" s="743"/>
      <c r="IP494" s="743"/>
      <c r="IQ494" s="739"/>
      <c r="IR494" s="739"/>
      <c r="IS494" s="739"/>
      <c r="IT494" s="739"/>
      <c r="IU494" s="739"/>
      <c r="IV494" s="739"/>
      <c r="IW494" s="739"/>
      <c r="IX494" s="739"/>
      <c r="IY494" s="739"/>
      <c r="IZ494" s="739"/>
      <c r="JA494" s="739"/>
      <c r="JB494" s="743">
        <v>392</v>
      </c>
      <c r="JC494" s="743">
        <v>0</v>
      </c>
      <c r="JD494" s="743">
        <v>288</v>
      </c>
      <c r="JE494" s="743">
        <v>0</v>
      </c>
      <c r="JF494" s="743">
        <v>400</v>
      </c>
      <c r="JG494" s="739">
        <v>96</v>
      </c>
      <c r="JH494" s="739">
        <v>0</v>
      </c>
      <c r="JI494" s="739">
        <v>0</v>
      </c>
      <c r="JJ494" s="739">
        <v>0</v>
      </c>
      <c r="JK494" s="739">
        <v>0</v>
      </c>
      <c r="JL494" s="739">
        <v>168</v>
      </c>
      <c r="JM494" s="739">
        <v>0</v>
      </c>
      <c r="JN494" s="28">
        <f t="shared" si="385"/>
        <v>1344</v>
      </c>
      <c r="JO494" s="28">
        <f t="shared" si="386"/>
        <v>0</v>
      </c>
      <c r="JP494" s="325"/>
      <c r="JQ494" s="325"/>
      <c r="JR494" s="325"/>
      <c r="JS494" s="325"/>
      <c r="JT494" s="325"/>
      <c r="JU494" s="325"/>
      <c r="JV494" s="325"/>
      <c r="JW494" s="325"/>
      <c r="JX494" s="325"/>
      <c r="JY494" s="325"/>
      <c r="JZ494" s="325"/>
      <c r="KA494" s="325"/>
      <c r="KB494" s="325"/>
      <c r="KC494" s="325"/>
      <c r="KD494" s="325"/>
      <c r="KE494" s="825"/>
    </row>
    <row r="495" s="1071" customFormat="1" hidden="1" customHeight="1" spans="1:291">
      <c r="A495" s="514" t="s">
        <v>2460</v>
      </c>
      <c r="B495" s="415"/>
      <c r="C495" s="122" t="s">
        <v>1645</v>
      </c>
      <c r="D495" s="122" t="s">
        <v>1646</v>
      </c>
      <c r="E495" s="796"/>
      <c r="F495" s="1061" t="s">
        <v>2468</v>
      </c>
      <c r="G495" s="112" t="s">
        <v>1114</v>
      </c>
      <c r="H495" s="1060"/>
      <c r="I495" s="99">
        <f t="shared" si="391"/>
        <v>0</v>
      </c>
      <c r="J495" s="1141">
        <v>0</v>
      </c>
      <c r="K495" s="1130">
        <f t="shared" si="372"/>
        <v>0</v>
      </c>
      <c r="L495" s="1131">
        <f t="shared" si="373"/>
        <v>0</v>
      </c>
      <c r="M495" s="1132"/>
      <c r="N495" s="1137"/>
      <c r="O495" s="1134"/>
      <c r="P495" s="1135">
        <f t="shared" si="367"/>
        <v>0</v>
      </c>
      <c r="Q495" s="1152">
        <f t="shared" si="392"/>
        <v>0</v>
      </c>
      <c r="R495" s="1153"/>
      <c r="S495" s="1153"/>
      <c r="T495" s="1153"/>
      <c r="U495" s="1153"/>
      <c r="V495" s="1153"/>
      <c r="W495" s="1153"/>
      <c r="X495" s="1153"/>
      <c r="Y495" s="1153"/>
      <c r="Z495" s="1153"/>
      <c r="AA495" s="1153"/>
      <c r="AB495" s="1166"/>
      <c r="AC495" s="1153"/>
      <c r="AD495" s="1153"/>
      <c r="AE495" s="1153"/>
      <c r="AF495" s="1153"/>
      <c r="AG495" s="1153"/>
      <c r="AH495" s="1153"/>
      <c r="AI495" s="1153"/>
      <c r="AJ495" s="1153"/>
      <c r="AK495" s="1153"/>
      <c r="AL495" s="1153"/>
      <c r="AM495" s="1153"/>
      <c r="AN495" s="1153"/>
      <c r="AO495" s="1153"/>
      <c r="AP495" s="1153"/>
      <c r="AQ495" s="1153"/>
      <c r="AR495" s="1153"/>
      <c r="AS495" s="1176"/>
      <c r="AT495" s="1177"/>
      <c r="AU495" s="1178"/>
      <c r="AV495" s="1178"/>
      <c r="AW495" s="1178"/>
      <c r="AX495" s="1178"/>
      <c r="AY495" s="1178"/>
      <c r="AZ495" s="1178"/>
      <c r="BA495" s="1178"/>
      <c r="BB495" s="1178"/>
      <c r="BC495" s="1178"/>
      <c r="BD495" s="1178"/>
      <c r="BE495" s="1178"/>
      <c r="BF495" s="1178"/>
      <c r="BG495" s="1178"/>
      <c r="BH495" s="1178"/>
      <c r="BI495" s="1178"/>
      <c r="BJ495" s="1178"/>
      <c r="BK495" s="1186"/>
      <c r="BL495" s="1187"/>
      <c r="BM495" s="1187"/>
      <c r="BN495" s="1187"/>
      <c r="BO495" s="1187"/>
      <c r="BP495" s="1187"/>
      <c r="BQ495" s="1187"/>
      <c r="BR495" s="1187"/>
      <c r="BS495" s="1187"/>
      <c r="BT495" s="1187"/>
      <c r="BU495" s="1187"/>
      <c r="BV495" s="1191"/>
      <c r="BW495" s="1186"/>
      <c r="BX495" s="1186"/>
      <c r="BY495" s="1186"/>
      <c r="BZ495" s="1186"/>
      <c r="CA495" s="1186"/>
      <c r="CB495" s="1186"/>
      <c r="CC495" s="1186"/>
      <c r="CD495" s="1186"/>
      <c r="CE495" s="1186"/>
      <c r="CF495" s="1186"/>
      <c r="CG495" s="1186"/>
      <c r="CH495" s="1186"/>
      <c r="CI495" s="1186"/>
      <c r="CJ495" s="1186"/>
      <c r="CK495" s="1186"/>
      <c r="CL495" s="1186"/>
      <c r="CM495" s="1186"/>
      <c r="CN495" s="1186"/>
      <c r="CO495" s="1186"/>
      <c r="CP495" s="1186"/>
      <c r="CQ495" s="1186"/>
      <c r="CR495" s="1186"/>
      <c r="CS495" s="1186"/>
      <c r="CT495" s="1186"/>
      <c r="CU495" s="1186"/>
      <c r="CV495" s="1186"/>
      <c r="CW495" s="1186"/>
      <c r="CX495" s="1186"/>
      <c r="CY495" s="1186"/>
      <c r="CZ495" s="1186"/>
      <c r="DA495" s="1186"/>
      <c r="DB495" s="1186"/>
      <c r="DC495" s="1186"/>
      <c r="DD495" s="1186"/>
      <c r="DE495" s="1186"/>
      <c r="DF495" s="1186"/>
      <c r="DG495" s="1186"/>
      <c r="DH495" s="1186"/>
      <c r="DI495" s="1186"/>
      <c r="DJ495" s="1186"/>
      <c r="DK495" s="1186"/>
      <c r="DL495" s="1186"/>
      <c r="DM495" s="1186"/>
      <c r="DN495" s="1186"/>
      <c r="DO495" s="1186"/>
      <c r="DP495" s="1186"/>
      <c r="DQ495" s="1186"/>
      <c r="DR495" s="1186"/>
      <c r="DS495" s="1186"/>
      <c r="DT495" s="1186"/>
      <c r="DU495" s="1186"/>
      <c r="DV495" s="1186"/>
      <c r="DW495" s="1186"/>
      <c r="DX495" s="1186"/>
      <c r="DY495" s="1186"/>
      <c r="DZ495" s="1186"/>
      <c r="EA495" s="1186"/>
      <c r="EB495" s="1186"/>
      <c r="EC495" s="1186"/>
      <c r="ED495" s="1186"/>
      <c r="EE495" s="1186"/>
      <c r="EF495" s="1186"/>
      <c r="EG495" s="1186"/>
      <c r="EH495" s="1186"/>
      <c r="EI495" s="1186"/>
      <c r="EJ495" s="1186"/>
      <c r="EK495" s="1197"/>
      <c r="EL495" s="1198"/>
      <c r="EM495" s="1186"/>
      <c r="EN495" s="1186"/>
      <c r="EO495" s="1186"/>
      <c r="EP495" s="1186"/>
      <c r="EQ495" s="1186"/>
      <c r="ER495" s="1186"/>
      <c r="ES495" s="1186"/>
      <c r="ET495" s="1186"/>
      <c r="EU495" s="1186"/>
      <c r="EV495" s="1186"/>
      <c r="EW495" s="1186"/>
      <c r="EX495" s="1186"/>
      <c r="EY495" s="1186"/>
      <c r="EZ495" s="1186"/>
      <c r="FA495" s="1186"/>
      <c r="FB495" s="1186"/>
      <c r="FC495" s="1208"/>
      <c r="FD495" s="1186"/>
      <c r="FE495" s="1186"/>
      <c r="FF495" s="1186"/>
      <c r="FG495" s="1186"/>
      <c r="FH495" s="1186"/>
      <c r="FI495" s="1186"/>
      <c r="FJ495" s="1186"/>
      <c r="FK495" s="1186"/>
      <c r="FL495" s="1208"/>
      <c r="FM495" s="1186"/>
      <c r="FN495" s="1186"/>
      <c r="FO495" s="1186"/>
      <c r="FP495" s="1186"/>
      <c r="FQ495" s="1186"/>
      <c r="FR495" s="1186"/>
      <c r="FS495" s="1186"/>
      <c r="FT495" s="1186"/>
      <c r="FU495" s="1186"/>
      <c r="FV495" s="1186"/>
      <c r="FW495" s="1186"/>
      <c r="FX495" s="1186"/>
      <c r="FY495" s="1186"/>
      <c r="FZ495" s="1186"/>
      <c r="GA495" s="1186"/>
      <c r="GB495" s="1186"/>
      <c r="GC495" s="1186"/>
      <c r="GD495" s="1186"/>
      <c r="GE495" s="1186"/>
      <c r="GF495" s="1186"/>
      <c r="GG495" s="1186"/>
      <c r="GH495" s="1186"/>
      <c r="GI495" s="1186"/>
      <c r="GJ495" s="1186"/>
      <c r="GK495" s="1186"/>
      <c r="GL495" s="1186"/>
      <c r="GM495" s="1186"/>
      <c r="GN495" s="1186"/>
      <c r="GO495" s="1186"/>
      <c r="GP495" s="1186"/>
      <c r="GQ495" s="1186"/>
      <c r="GR495" s="1186"/>
      <c r="GS495" s="1186"/>
      <c r="GT495" s="1186"/>
      <c r="GU495" s="1186"/>
      <c r="GV495" s="1186"/>
      <c r="GW495" s="1186"/>
      <c r="GX495" s="1186"/>
      <c r="GY495" s="1219"/>
      <c r="GZ495" s="364">
        <f t="shared" si="365"/>
        <v>0</v>
      </c>
      <c r="HA495" s="365">
        <f t="shared" si="388"/>
        <v>0</v>
      </c>
      <c r="HB495" s="366">
        <f t="shared" si="381"/>
        <v>0</v>
      </c>
      <c r="HC495" s="366">
        <v>0</v>
      </c>
      <c r="HD495" s="365">
        <v>0</v>
      </c>
      <c r="HE495" s="365">
        <v>504</v>
      </c>
      <c r="HF495" s="54"/>
      <c r="HG495" s="709"/>
      <c r="HH495" s="709"/>
      <c r="HI495" s="709">
        <f t="shared" si="377"/>
        <v>0</v>
      </c>
      <c r="HJ495" s="711"/>
      <c r="HK495" s="711">
        <v>9.85</v>
      </c>
      <c r="HL495" s="738" t="e">
        <f t="shared" si="382"/>
        <v>#DIV/0!</v>
      </c>
      <c r="HM495" s="743"/>
      <c r="HN495" s="743"/>
      <c r="HO495" s="743">
        <v>9.85</v>
      </c>
      <c r="HP495" s="740">
        <f t="shared" si="390"/>
        <v>0</v>
      </c>
      <c r="HQ495" s="850"/>
      <c r="HR495" s="818"/>
      <c r="HS495" s="742">
        <v>44927</v>
      </c>
      <c r="HT495" s="739">
        <f ca="1" t="shared" si="383"/>
        <v>5</v>
      </c>
      <c r="HU495" s="739">
        <f ca="1" t="shared" si="384"/>
        <v>150</v>
      </c>
      <c r="HV495" s="743">
        <v>0</v>
      </c>
      <c r="HW495" s="739">
        <f t="shared" si="389"/>
        <v>0</v>
      </c>
      <c r="HX495" s="761" t="e">
        <f t="shared" si="369"/>
        <v>#DIV/0!</v>
      </c>
      <c r="HY495" s="739" t="e">
        <f ca="1" t="shared" si="370"/>
        <v>#DIV/0!</v>
      </c>
      <c r="HZ495" s="739">
        <f t="shared" si="363"/>
        <v>0</v>
      </c>
      <c r="IA495" s="743"/>
      <c r="IB495" s="739">
        <f ca="1" t="shared" si="374"/>
        <v>0</v>
      </c>
      <c r="IC495" s="769">
        <f ca="1" t="shared" si="375"/>
        <v>0</v>
      </c>
      <c r="ID495" s="769" t="e">
        <f ca="1" t="shared" si="376"/>
        <v>#DIV/0!</v>
      </c>
      <c r="IE495" s="743"/>
      <c r="IF495" s="743"/>
      <c r="IG495" s="743"/>
      <c r="IH495" s="743"/>
      <c r="II495" s="743"/>
      <c r="IJ495" s="743"/>
      <c r="IK495" s="743"/>
      <c r="IL495" s="743"/>
      <c r="IM495" s="743"/>
      <c r="IN495" s="743"/>
      <c r="IO495" s="743"/>
      <c r="IP495" s="743"/>
      <c r="IQ495" s="739"/>
      <c r="IR495" s="739"/>
      <c r="IS495" s="739"/>
      <c r="IT495" s="739"/>
      <c r="IU495" s="739"/>
      <c r="IV495" s="739"/>
      <c r="IW495" s="739"/>
      <c r="IX495" s="739"/>
      <c r="IY495" s="739"/>
      <c r="IZ495" s="739"/>
      <c r="JA495" s="739"/>
      <c r="JB495" s="743">
        <v>0</v>
      </c>
      <c r="JC495" s="743">
        <v>0</v>
      </c>
      <c r="JD495" s="743">
        <v>0</v>
      </c>
      <c r="JE495" s="743">
        <v>0</v>
      </c>
      <c r="JF495" s="743">
        <v>0</v>
      </c>
      <c r="JG495" s="739">
        <v>0</v>
      </c>
      <c r="JH495" s="739">
        <v>0</v>
      </c>
      <c r="JI495" s="739">
        <v>0</v>
      </c>
      <c r="JJ495" s="739">
        <v>0</v>
      </c>
      <c r="JK495" s="739">
        <v>0</v>
      </c>
      <c r="JL495" s="739">
        <v>0</v>
      </c>
      <c r="JM495" s="739">
        <v>0</v>
      </c>
      <c r="JN495" s="28">
        <f t="shared" si="385"/>
        <v>0</v>
      </c>
      <c r="JO495" s="28">
        <f t="shared" si="386"/>
        <v>0</v>
      </c>
      <c r="JP495" s="325"/>
      <c r="JQ495" s="325"/>
      <c r="JR495" s="325"/>
      <c r="JS495" s="325"/>
      <c r="JT495" s="325"/>
      <c r="JU495" s="325"/>
      <c r="JV495" s="325"/>
      <c r="JW495" s="325"/>
      <c r="JX495" s="325"/>
      <c r="JY495" s="325"/>
      <c r="JZ495" s="325"/>
      <c r="KA495" s="325"/>
      <c r="KB495" s="325"/>
      <c r="KC495" s="325"/>
      <c r="KD495" s="325"/>
      <c r="KE495" s="825"/>
    </row>
    <row r="496" s="1071" customFormat="1" hidden="1" customHeight="1" spans="1:291">
      <c r="A496" s="514" t="s">
        <v>2460</v>
      </c>
      <c r="B496" s="415"/>
      <c r="C496" s="122" t="s">
        <v>1645</v>
      </c>
      <c r="D496" s="122" t="s">
        <v>1646</v>
      </c>
      <c r="E496" s="796"/>
      <c r="F496" s="1061" t="s">
        <v>2469</v>
      </c>
      <c r="G496" s="112" t="s">
        <v>1116</v>
      </c>
      <c r="H496" s="301" t="s">
        <v>1117</v>
      </c>
      <c r="I496" s="99">
        <f t="shared" si="391"/>
        <v>0</v>
      </c>
      <c r="J496" s="1141">
        <v>400</v>
      </c>
      <c r="K496" s="1130">
        <f t="shared" si="372"/>
        <v>400</v>
      </c>
      <c r="L496" s="1131">
        <f t="shared" si="373"/>
        <v>400</v>
      </c>
      <c r="M496" s="1132"/>
      <c r="N496" s="1137"/>
      <c r="O496" s="1134"/>
      <c r="P496" s="1135">
        <f t="shared" si="367"/>
        <v>0</v>
      </c>
      <c r="Q496" s="1152">
        <f t="shared" si="392"/>
        <v>0</v>
      </c>
      <c r="R496" s="1153"/>
      <c r="S496" s="1153"/>
      <c r="T496" s="1153"/>
      <c r="U496" s="1153"/>
      <c r="V496" s="1153"/>
      <c r="W496" s="1153"/>
      <c r="X496" s="1153"/>
      <c r="Y496" s="1153"/>
      <c r="Z496" s="1153"/>
      <c r="AA496" s="1153"/>
      <c r="AB496" s="1166"/>
      <c r="AC496" s="1153"/>
      <c r="AD496" s="1153"/>
      <c r="AE496" s="1153"/>
      <c r="AF496" s="1153"/>
      <c r="AG496" s="1153"/>
      <c r="AH496" s="1153"/>
      <c r="AI496" s="1153"/>
      <c r="AJ496" s="1153"/>
      <c r="AK496" s="1153"/>
      <c r="AL496" s="1153"/>
      <c r="AM496" s="1153"/>
      <c r="AN496" s="1153"/>
      <c r="AO496" s="1153"/>
      <c r="AP496" s="1153"/>
      <c r="AQ496" s="1153"/>
      <c r="AR496" s="1153"/>
      <c r="AS496" s="1176"/>
      <c r="AT496" s="1177"/>
      <c r="AU496" s="1178"/>
      <c r="AV496" s="1178"/>
      <c r="AW496" s="1178"/>
      <c r="AX496" s="1178"/>
      <c r="AY496" s="1178"/>
      <c r="AZ496" s="1178"/>
      <c r="BA496" s="1178"/>
      <c r="BB496" s="1178"/>
      <c r="BC496" s="1178"/>
      <c r="BD496" s="1178"/>
      <c r="BE496" s="1178"/>
      <c r="BF496" s="1178"/>
      <c r="BG496" s="1178"/>
      <c r="BH496" s="1178"/>
      <c r="BI496" s="1178"/>
      <c r="BJ496" s="1178"/>
      <c r="BK496" s="1186"/>
      <c r="BL496" s="1187">
        <v>-400</v>
      </c>
      <c r="BM496" s="1187"/>
      <c r="BN496" s="1187"/>
      <c r="BO496" s="1187"/>
      <c r="BP496" s="1187"/>
      <c r="BQ496" s="1187"/>
      <c r="BR496" s="1187"/>
      <c r="BS496" s="1187"/>
      <c r="BT496" s="1187"/>
      <c r="BU496" s="1187"/>
      <c r="BV496" s="1191"/>
      <c r="BW496" s="1186"/>
      <c r="BX496" s="1186"/>
      <c r="BY496" s="1186"/>
      <c r="BZ496" s="1186"/>
      <c r="CA496" s="1186"/>
      <c r="CB496" s="1186"/>
      <c r="CC496" s="1186"/>
      <c r="CD496" s="1186"/>
      <c r="CE496" s="1186"/>
      <c r="CF496" s="1186"/>
      <c r="CG496" s="1186"/>
      <c r="CH496" s="1186"/>
      <c r="CI496" s="1186"/>
      <c r="CJ496" s="1186"/>
      <c r="CK496" s="1186"/>
      <c r="CL496" s="1186"/>
      <c r="CM496" s="1186"/>
      <c r="CN496" s="1186"/>
      <c r="CO496" s="1186"/>
      <c r="CP496" s="1186"/>
      <c r="CQ496" s="1186"/>
      <c r="CR496" s="1186"/>
      <c r="CS496" s="1186"/>
      <c r="CT496" s="1186"/>
      <c r="CU496" s="1186"/>
      <c r="CV496" s="1186"/>
      <c r="CW496" s="1186"/>
      <c r="CX496" s="1186"/>
      <c r="CY496" s="1186"/>
      <c r="CZ496" s="1186"/>
      <c r="DA496" s="1186"/>
      <c r="DB496" s="1186"/>
      <c r="DC496" s="1186"/>
      <c r="DD496" s="1186"/>
      <c r="DE496" s="1186"/>
      <c r="DF496" s="1186"/>
      <c r="DG496" s="1186"/>
      <c r="DH496" s="1186"/>
      <c r="DI496" s="1186"/>
      <c r="DJ496" s="1186"/>
      <c r="DK496" s="1186"/>
      <c r="DL496" s="1186"/>
      <c r="DM496" s="1186"/>
      <c r="DN496" s="1186"/>
      <c r="DO496" s="1186"/>
      <c r="DP496" s="1186"/>
      <c r="DQ496" s="1186"/>
      <c r="DR496" s="1186"/>
      <c r="DS496" s="1186"/>
      <c r="DT496" s="1186"/>
      <c r="DU496" s="1186"/>
      <c r="DV496" s="1186"/>
      <c r="DW496" s="1186"/>
      <c r="DX496" s="1186"/>
      <c r="DY496" s="1186"/>
      <c r="DZ496" s="1186"/>
      <c r="EA496" s="1186"/>
      <c r="EB496" s="1186"/>
      <c r="EC496" s="1186"/>
      <c r="ED496" s="1186"/>
      <c r="EE496" s="1186"/>
      <c r="EF496" s="1186"/>
      <c r="EG496" s="1186"/>
      <c r="EH496" s="1186"/>
      <c r="EI496" s="1186"/>
      <c r="EJ496" s="1186"/>
      <c r="EK496" s="1197"/>
      <c r="EL496" s="1198"/>
      <c r="EM496" s="1186"/>
      <c r="EN496" s="1186"/>
      <c r="EO496" s="1186"/>
      <c r="EP496" s="1186"/>
      <c r="EQ496" s="1186"/>
      <c r="ER496" s="1186"/>
      <c r="ES496" s="1186"/>
      <c r="ET496" s="1186"/>
      <c r="EU496" s="1186"/>
      <c r="EV496" s="1186"/>
      <c r="EW496" s="1186"/>
      <c r="EX496" s="1186"/>
      <c r="EY496" s="1186"/>
      <c r="EZ496" s="1186"/>
      <c r="FA496" s="1186"/>
      <c r="FB496" s="1186"/>
      <c r="FC496" s="1208"/>
      <c r="FD496" s="1186"/>
      <c r="FE496" s="1186"/>
      <c r="FF496" s="1186"/>
      <c r="FG496" s="1186"/>
      <c r="FH496" s="1186"/>
      <c r="FI496" s="1186"/>
      <c r="FJ496" s="1186"/>
      <c r="FK496" s="1186"/>
      <c r="FL496" s="1208"/>
      <c r="FM496" s="1186"/>
      <c r="FN496" s="1186"/>
      <c r="FO496" s="1186"/>
      <c r="FP496" s="1186"/>
      <c r="FQ496" s="1186"/>
      <c r="FR496" s="1186"/>
      <c r="FS496" s="1186"/>
      <c r="FT496" s="1186"/>
      <c r="FU496" s="1186"/>
      <c r="FV496" s="1186"/>
      <c r="FW496" s="1186"/>
      <c r="FX496" s="1186"/>
      <c r="FY496" s="1186"/>
      <c r="FZ496" s="1186"/>
      <c r="GA496" s="1186"/>
      <c r="GB496" s="1186"/>
      <c r="GC496" s="1186"/>
      <c r="GD496" s="1186"/>
      <c r="GE496" s="1186"/>
      <c r="GF496" s="1186"/>
      <c r="GG496" s="1186"/>
      <c r="GH496" s="1186"/>
      <c r="GI496" s="1186"/>
      <c r="GJ496" s="1186"/>
      <c r="GK496" s="1186"/>
      <c r="GL496" s="1186"/>
      <c r="GM496" s="1186"/>
      <c r="GN496" s="1186"/>
      <c r="GO496" s="1186"/>
      <c r="GP496" s="1186"/>
      <c r="GQ496" s="1186"/>
      <c r="GR496" s="1186"/>
      <c r="GS496" s="1186"/>
      <c r="GT496" s="1186"/>
      <c r="GU496" s="1186"/>
      <c r="GV496" s="1186"/>
      <c r="GW496" s="1186"/>
      <c r="GX496" s="1186"/>
      <c r="GY496" s="1219"/>
      <c r="GZ496" s="364">
        <f t="shared" si="365"/>
        <v>0</v>
      </c>
      <c r="HA496" s="365">
        <f t="shared" si="388"/>
        <v>0</v>
      </c>
      <c r="HB496" s="366">
        <f t="shared" si="381"/>
        <v>0</v>
      </c>
      <c r="HC496" s="366">
        <v>0</v>
      </c>
      <c r="HD496" s="365">
        <v>332</v>
      </c>
      <c r="HE496" s="365"/>
      <c r="HF496" s="54"/>
      <c r="HG496" s="709"/>
      <c r="HH496" s="709"/>
      <c r="HI496" s="709">
        <f t="shared" si="377"/>
        <v>0</v>
      </c>
      <c r="HJ496" s="711"/>
      <c r="HK496" s="711">
        <v>7.51</v>
      </c>
      <c r="HL496" s="738" t="e">
        <f t="shared" si="382"/>
        <v>#DIV/0!</v>
      </c>
      <c r="HM496" s="743"/>
      <c r="HN496" s="743"/>
      <c r="HO496" s="743">
        <v>7.51</v>
      </c>
      <c r="HP496" s="740">
        <f t="shared" si="390"/>
        <v>3004</v>
      </c>
      <c r="HQ496" s="850"/>
      <c r="HR496" s="818"/>
      <c r="HS496" s="742">
        <v>44927</v>
      </c>
      <c r="HT496" s="739">
        <f ca="1" t="shared" si="383"/>
        <v>5</v>
      </c>
      <c r="HU496" s="739">
        <f ca="1" t="shared" si="384"/>
        <v>150</v>
      </c>
      <c r="HV496" s="743">
        <v>400</v>
      </c>
      <c r="HW496" s="739">
        <f t="shared" si="389"/>
        <v>0</v>
      </c>
      <c r="HX496" s="761">
        <f t="shared" si="369"/>
        <v>0</v>
      </c>
      <c r="HY496" s="739">
        <f ca="1" t="shared" si="370"/>
        <v>0</v>
      </c>
      <c r="HZ496" s="739">
        <f t="shared" si="363"/>
        <v>400</v>
      </c>
      <c r="IA496" s="743"/>
      <c r="IB496" s="739">
        <f ca="1" t="shared" si="374"/>
        <v>0</v>
      </c>
      <c r="IC496" s="769">
        <f ca="1" t="shared" si="375"/>
        <v>0</v>
      </c>
      <c r="ID496" s="769" t="e">
        <f ca="1" t="shared" si="376"/>
        <v>#DIV/0!</v>
      </c>
      <c r="IE496" s="743"/>
      <c r="IF496" s="743"/>
      <c r="IG496" s="743"/>
      <c r="IH496" s="743"/>
      <c r="II496" s="743"/>
      <c r="IJ496" s="743"/>
      <c r="IK496" s="743"/>
      <c r="IL496" s="743"/>
      <c r="IM496" s="743"/>
      <c r="IN496" s="743"/>
      <c r="IO496" s="743"/>
      <c r="IP496" s="743"/>
      <c r="IQ496" s="739"/>
      <c r="IR496" s="739"/>
      <c r="IS496" s="739"/>
      <c r="IT496" s="739"/>
      <c r="IU496" s="739"/>
      <c r="IV496" s="739"/>
      <c r="IW496" s="739"/>
      <c r="IX496" s="739"/>
      <c r="IY496" s="739"/>
      <c r="IZ496" s="739"/>
      <c r="JA496" s="739"/>
      <c r="JB496" s="743">
        <v>0</v>
      </c>
      <c r="JC496" s="743">
        <v>0</v>
      </c>
      <c r="JD496" s="743">
        <v>0</v>
      </c>
      <c r="JE496" s="743">
        <v>0</v>
      </c>
      <c r="JF496" s="743">
        <v>0</v>
      </c>
      <c r="JG496" s="739">
        <v>0</v>
      </c>
      <c r="JH496" s="739">
        <v>0</v>
      </c>
      <c r="JI496" s="739">
        <v>0</v>
      </c>
      <c r="JJ496" s="739">
        <v>0</v>
      </c>
      <c r="JK496" s="739">
        <v>0</v>
      </c>
      <c r="JL496" s="739">
        <v>0</v>
      </c>
      <c r="JM496" s="739">
        <v>0</v>
      </c>
      <c r="JN496" s="28">
        <f t="shared" si="385"/>
        <v>0</v>
      </c>
      <c r="JO496" s="28">
        <f t="shared" si="386"/>
        <v>0</v>
      </c>
      <c r="JP496" s="325"/>
      <c r="JQ496" s="325"/>
      <c r="JR496" s="325"/>
      <c r="JS496" s="325"/>
      <c r="JT496" s="325"/>
      <c r="JU496" s="325"/>
      <c r="JV496" s="325"/>
      <c r="JW496" s="325"/>
      <c r="JX496" s="325"/>
      <c r="JY496" s="325"/>
      <c r="JZ496" s="325"/>
      <c r="KA496" s="325"/>
      <c r="KB496" s="325"/>
      <c r="KC496" s="325"/>
      <c r="KD496" s="325"/>
      <c r="KE496" s="825"/>
    </row>
    <row r="497" s="1071" customFormat="1" hidden="1" customHeight="1" spans="1:291">
      <c r="A497" s="514" t="s">
        <v>2460</v>
      </c>
      <c r="B497" s="415"/>
      <c r="C497" s="122" t="s">
        <v>1645</v>
      </c>
      <c r="D497" s="122" t="s">
        <v>1646</v>
      </c>
      <c r="E497" s="796"/>
      <c r="F497" s="1061" t="s">
        <v>2470</v>
      </c>
      <c r="G497" s="112" t="s">
        <v>1119</v>
      </c>
      <c r="H497" s="1060" t="s">
        <v>1120</v>
      </c>
      <c r="I497" s="99">
        <f t="shared" si="391"/>
        <v>0</v>
      </c>
      <c r="J497" s="1141">
        <v>50</v>
      </c>
      <c r="K497" s="1130">
        <f t="shared" si="372"/>
        <v>50</v>
      </c>
      <c r="L497" s="1131">
        <f t="shared" si="373"/>
        <v>50</v>
      </c>
      <c r="M497" s="1132"/>
      <c r="N497" s="1137"/>
      <c r="O497" s="1134"/>
      <c r="P497" s="1135">
        <f t="shared" si="367"/>
        <v>0</v>
      </c>
      <c r="Q497" s="1152">
        <f t="shared" si="392"/>
        <v>0</v>
      </c>
      <c r="R497" s="1153"/>
      <c r="S497" s="1153"/>
      <c r="T497" s="1153"/>
      <c r="U497" s="1153"/>
      <c r="V497" s="1153"/>
      <c r="W497" s="1153"/>
      <c r="X497" s="1153"/>
      <c r="Y497" s="1153"/>
      <c r="Z497" s="1153"/>
      <c r="AA497" s="1153"/>
      <c r="AB497" s="1166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153"/>
      <c r="AO497" s="1153"/>
      <c r="AP497" s="1153"/>
      <c r="AQ497" s="1153"/>
      <c r="AR497" s="1153"/>
      <c r="AS497" s="1176"/>
      <c r="AT497" s="1177"/>
      <c r="AU497" s="1178"/>
      <c r="AV497" s="1178"/>
      <c r="AW497" s="1178"/>
      <c r="AX497" s="1178"/>
      <c r="AY497" s="1178"/>
      <c r="AZ497" s="1178"/>
      <c r="BA497" s="1178"/>
      <c r="BB497" s="1178"/>
      <c r="BC497" s="1178"/>
      <c r="BD497" s="1178"/>
      <c r="BE497" s="1178"/>
      <c r="BF497" s="1178"/>
      <c r="BG497" s="1178"/>
      <c r="BH497" s="1178"/>
      <c r="BI497" s="1178"/>
      <c r="BJ497" s="1178"/>
      <c r="BK497" s="1186"/>
      <c r="BL497" s="1187">
        <v>-50</v>
      </c>
      <c r="BM497" s="1187"/>
      <c r="BN497" s="1187"/>
      <c r="BO497" s="1187"/>
      <c r="BP497" s="1187"/>
      <c r="BQ497" s="1187"/>
      <c r="BR497" s="1187"/>
      <c r="BS497" s="1187"/>
      <c r="BT497" s="1187"/>
      <c r="BU497" s="1187"/>
      <c r="BV497" s="1191"/>
      <c r="BW497" s="1186"/>
      <c r="BX497" s="1186"/>
      <c r="BY497" s="1186"/>
      <c r="BZ497" s="1186"/>
      <c r="CA497" s="1186"/>
      <c r="CB497" s="1186"/>
      <c r="CC497" s="1186"/>
      <c r="CD497" s="1186"/>
      <c r="CE497" s="1186"/>
      <c r="CF497" s="1186"/>
      <c r="CG497" s="1186"/>
      <c r="CH497" s="1186"/>
      <c r="CI497" s="1186"/>
      <c r="CJ497" s="1186"/>
      <c r="CK497" s="1186"/>
      <c r="CL497" s="1186"/>
      <c r="CM497" s="1186"/>
      <c r="CN497" s="1186"/>
      <c r="CO497" s="1186"/>
      <c r="CP497" s="1186"/>
      <c r="CQ497" s="1186"/>
      <c r="CR497" s="1186"/>
      <c r="CS497" s="1186"/>
      <c r="CT497" s="1186"/>
      <c r="CU497" s="1186"/>
      <c r="CV497" s="1186"/>
      <c r="CW497" s="1186"/>
      <c r="CX497" s="1186"/>
      <c r="CY497" s="1186"/>
      <c r="CZ497" s="1186"/>
      <c r="DA497" s="1186"/>
      <c r="DB497" s="1186"/>
      <c r="DC497" s="1186"/>
      <c r="DD497" s="1186"/>
      <c r="DE497" s="1186"/>
      <c r="DF497" s="1186"/>
      <c r="DG497" s="1186"/>
      <c r="DH497" s="1186"/>
      <c r="DI497" s="1186"/>
      <c r="DJ497" s="1186"/>
      <c r="DK497" s="1186"/>
      <c r="DL497" s="1186"/>
      <c r="DM497" s="1186"/>
      <c r="DN497" s="1186"/>
      <c r="DO497" s="1186"/>
      <c r="DP497" s="1186"/>
      <c r="DQ497" s="1186"/>
      <c r="DR497" s="1186"/>
      <c r="DS497" s="1186"/>
      <c r="DT497" s="1186"/>
      <c r="DU497" s="1186"/>
      <c r="DV497" s="1186"/>
      <c r="DW497" s="1186"/>
      <c r="DX497" s="1186"/>
      <c r="DY497" s="1186"/>
      <c r="DZ497" s="1186"/>
      <c r="EA497" s="1186"/>
      <c r="EB497" s="1186"/>
      <c r="EC497" s="1186"/>
      <c r="ED497" s="1186"/>
      <c r="EE497" s="1186"/>
      <c r="EF497" s="1186"/>
      <c r="EG497" s="1186"/>
      <c r="EH497" s="1186"/>
      <c r="EI497" s="1186"/>
      <c r="EJ497" s="1186"/>
      <c r="EK497" s="1197"/>
      <c r="EL497" s="1198"/>
      <c r="EM497" s="1186"/>
      <c r="EN497" s="1186"/>
      <c r="EO497" s="1186"/>
      <c r="EP497" s="1186"/>
      <c r="EQ497" s="1186"/>
      <c r="ER497" s="1186"/>
      <c r="ES497" s="1186"/>
      <c r="ET497" s="1186"/>
      <c r="EU497" s="1186"/>
      <c r="EV497" s="1186"/>
      <c r="EW497" s="1186"/>
      <c r="EX497" s="1186"/>
      <c r="EY497" s="1186"/>
      <c r="EZ497" s="1186"/>
      <c r="FA497" s="1186"/>
      <c r="FB497" s="1186"/>
      <c r="FC497" s="1208"/>
      <c r="FD497" s="1186"/>
      <c r="FE497" s="1186"/>
      <c r="FF497" s="1186"/>
      <c r="FG497" s="1186"/>
      <c r="FH497" s="1186"/>
      <c r="FI497" s="1186"/>
      <c r="FJ497" s="1186"/>
      <c r="FK497" s="1186"/>
      <c r="FL497" s="1208"/>
      <c r="FM497" s="1186"/>
      <c r="FN497" s="1186"/>
      <c r="FO497" s="1186"/>
      <c r="FP497" s="1186"/>
      <c r="FQ497" s="1186"/>
      <c r="FR497" s="1186"/>
      <c r="FS497" s="1186"/>
      <c r="FT497" s="1186"/>
      <c r="FU497" s="1186"/>
      <c r="FV497" s="1186"/>
      <c r="FW497" s="1186"/>
      <c r="FX497" s="1186"/>
      <c r="FY497" s="1186"/>
      <c r="FZ497" s="1186"/>
      <c r="GA497" s="1186"/>
      <c r="GB497" s="1186"/>
      <c r="GC497" s="1186"/>
      <c r="GD497" s="1186"/>
      <c r="GE497" s="1186"/>
      <c r="GF497" s="1186"/>
      <c r="GG497" s="1186"/>
      <c r="GH497" s="1186"/>
      <c r="GI497" s="1186"/>
      <c r="GJ497" s="1186"/>
      <c r="GK497" s="1186"/>
      <c r="GL497" s="1186"/>
      <c r="GM497" s="1186"/>
      <c r="GN497" s="1186"/>
      <c r="GO497" s="1186"/>
      <c r="GP497" s="1186"/>
      <c r="GQ497" s="1186"/>
      <c r="GR497" s="1186"/>
      <c r="GS497" s="1186"/>
      <c r="GT497" s="1186"/>
      <c r="GU497" s="1186"/>
      <c r="GV497" s="1186"/>
      <c r="GW497" s="1186"/>
      <c r="GX497" s="1186"/>
      <c r="GY497" s="1219"/>
      <c r="GZ497" s="364">
        <f t="shared" si="365"/>
        <v>0</v>
      </c>
      <c r="HA497" s="365">
        <f t="shared" ref="HA497:HA513" si="393">SUM(EL497:GY497)</f>
        <v>0</v>
      </c>
      <c r="HB497" s="366">
        <f t="shared" si="381"/>
        <v>0</v>
      </c>
      <c r="HC497" s="366">
        <v>0</v>
      </c>
      <c r="HD497" s="365">
        <v>628</v>
      </c>
      <c r="HE497" s="365"/>
      <c r="HF497" s="54"/>
      <c r="HG497" s="709"/>
      <c r="HH497" s="709"/>
      <c r="HI497" s="709">
        <f t="shared" si="377"/>
        <v>0</v>
      </c>
      <c r="HJ497" s="711"/>
      <c r="HK497" s="711">
        <v>10.82</v>
      </c>
      <c r="HL497" s="738" t="e">
        <f t="shared" si="382"/>
        <v>#DIV/0!</v>
      </c>
      <c r="HM497" s="743"/>
      <c r="HN497" s="743"/>
      <c r="HO497" s="743">
        <v>10.82</v>
      </c>
      <c r="HP497" s="740">
        <f t="shared" si="390"/>
        <v>541</v>
      </c>
      <c r="HQ497" s="850"/>
      <c r="HR497" s="818"/>
      <c r="HS497" s="742">
        <v>44927</v>
      </c>
      <c r="HT497" s="739">
        <f ca="1" t="shared" si="383"/>
        <v>5</v>
      </c>
      <c r="HU497" s="739">
        <f ca="1" t="shared" si="384"/>
        <v>150</v>
      </c>
      <c r="HV497" s="743">
        <v>50</v>
      </c>
      <c r="HW497" s="739">
        <f t="shared" si="389"/>
        <v>0</v>
      </c>
      <c r="HX497" s="761">
        <f t="shared" si="369"/>
        <v>0</v>
      </c>
      <c r="HY497" s="739">
        <f ca="1" t="shared" si="370"/>
        <v>0</v>
      </c>
      <c r="HZ497" s="739">
        <f t="shared" ref="HZ497:HZ560" si="394">K497</f>
        <v>50</v>
      </c>
      <c r="IA497" s="743"/>
      <c r="IB497" s="739">
        <f ca="1" t="shared" si="374"/>
        <v>0</v>
      </c>
      <c r="IC497" s="769">
        <f ca="1" t="shared" si="375"/>
        <v>0</v>
      </c>
      <c r="ID497" s="769" t="e">
        <f ca="1" t="shared" si="376"/>
        <v>#DIV/0!</v>
      </c>
      <c r="IE497" s="743"/>
      <c r="IF497" s="743"/>
      <c r="IG497" s="743"/>
      <c r="IH497" s="743"/>
      <c r="II497" s="743"/>
      <c r="IJ497" s="743"/>
      <c r="IK497" s="743"/>
      <c r="IL497" s="743"/>
      <c r="IM497" s="743"/>
      <c r="IN497" s="743"/>
      <c r="IO497" s="743"/>
      <c r="IP497" s="743"/>
      <c r="IQ497" s="739"/>
      <c r="IR497" s="739"/>
      <c r="IS497" s="739"/>
      <c r="IT497" s="739"/>
      <c r="IU497" s="739"/>
      <c r="IV497" s="739"/>
      <c r="IW497" s="739"/>
      <c r="IX497" s="739"/>
      <c r="IY497" s="739"/>
      <c r="IZ497" s="739"/>
      <c r="JA497" s="739"/>
      <c r="JB497" s="743">
        <v>0</v>
      </c>
      <c r="JC497" s="743">
        <v>0</v>
      </c>
      <c r="JD497" s="743">
        <v>0</v>
      </c>
      <c r="JE497" s="743">
        <v>0</v>
      </c>
      <c r="JF497" s="743">
        <v>0</v>
      </c>
      <c r="JG497" s="739">
        <v>0</v>
      </c>
      <c r="JH497" s="739">
        <v>0</v>
      </c>
      <c r="JI497" s="739">
        <v>0</v>
      </c>
      <c r="JJ497" s="739">
        <v>0</v>
      </c>
      <c r="JK497" s="739">
        <v>0</v>
      </c>
      <c r="JL497" s="739">
        <v>0</v>
      </c>
      <c r="JM497" s="739">
        <v>0</v>
      </c>
      <c r="JN497" s="28">
        <f t="shared" si="385"/>
        <v>0</v>
      </c>
      <c r="JO497" s="28">
        <f t="shared" si="386"/>
        <v>0</v>
      </c>
      <c r="JP497" s="325"/>
      <c r="JQ497" s="325"/>
      <c r="JR497" s="325"/>
      <c r="JS497" s="325"/>
      <c r="JT497" s="325"/>
      <c r="JU497" s="325"/>
      <c r="JV497" s="325"/>
      <c r="JW497" s="325"/>
      <c r="JX497" s="325"/>
      <c r="JY497" s="325"/>
      <c r="JZ497" s="325"/>
      <c r="KA497" s="325"/>
      <c r="KB497" s="325"/>
      <c r="KC497" s="325"/>
      <c r="KD497" s="325"/>
      <c r="KE497" s="825"/>
    </row>
    <row r="498" s="1071" customFormat="1" hidden="1" customHeight="1" spans="1:291">
      <c r="A498" s="514" t="s">
        <v>2460</v>
      </c>
      <c r="B498" s="415"/>
      <c r="C498" s="122" t="s">
        <v>1645</v>
      </c>
      <c r="D498" s="122" t="s">
        <v>1646</v>
      </c>
      <c r="E498" s="796"/>
      <c r="F498" s="1061" t="s">
        <v>2471</v>
      </c>
      <c r="G498" s="112" t="s">
        <v>1122</v>
      </c>
      <c r="H498" s="301" t="s">
        <v>1123</v>
      </c>
      <c r="I498" s="99">
        <f t="shared" si="391"/>
        <v>0</v>
      </c>
      <c r="J498" s="1141">
        <v>125</v>
      </c>
      <c r="K498" s="1130">
        <f t="shared" si="372"/>
        <v>125</v>
      </c>
      <c r="L498" s="1131">
        <f t="shared" si="373"/>
        <v>125</v>
      </c>
      <c r="M498" s="1132"/>
      <c r="N498" s="1137"/>
      <c r="O498" s="1134"/>
      <c r="P498" s="1135">
        <f t="shared" si="367"/>
        <v>0</v>
      </c>
      <c r="Q498" s="1152">
        <f t="shared" si="392"/>
        <v>0</v>
      </c>
      <c r="R498" s="1153"/>
      <c r="S498" s="1153"/>
      <c r="T498" s="1153"/>
      <c r="U498" s="1153"/>
      <c r="V498" s="1153"/>
      <c r="W498" s="1153"/>
      <c r="X498" s="1153"/>
      <c r="Y498" s="1153"/>
      <c r="Z498" s="1153"/>
      <c r="AA498" s="1153"/>
      <c r="AB498" s="1166"/>
      <c r="AC498" s="1153"/>
      <c r="AD498" s="1153"/>
      <c r="AE498" s="1153"/>
      <c r="AF498" s="1153"/>
      <c r="AG498" s="1153"/>
      <c r="AH498" s="1153"/>
      <c r="AI498" s="1153"/>
      <c r="AJ498" s="1153"/>
      <c r="AK498" s="1153"/>
      <c r="AL498" s="1153"/>
      <c r="AM498" s="1153"/>
      <c r="AN498" s="1153"/>
      <c r="AO498" s="1153"/>
      <c r="AP498" s="1153"/>
      <c r="AQ498" s="1153"/>
      <c r="AR498" s="1153"/>
      <c r="AS498" s="1176"/>
      <c r="AT498" s="1177"/>
      <c r="AU498" s="1178"/>
      <c r="AV498" s="1178"/>
      <c r="AW498" s="1178"/>
      <c r="AX498" s="1178"/>
      <c r="AY498" s="1178"/>
      <c r="AZ498" s="1178"/>
      <c r="BA498" s="1178"/>
      <c r="BB498" s="1178"/>
      <c r="BC498" s="1178"/>
      <c r="BD498" s="1178"/>
      <c r="BE498" s="1178"/>
      <c r="BF498" s="1178"/>
      <c r="BG498" s="1178"/>
      <c r="BH498" s="1178"/>
      <c r="BI498" s="1178"/>
      <c r="BJ498" s="1178"/>
      <c r="BK498" s="1186"/>
      <c r="BL498" s="1187">
        <v>-125</v>
      </c>
      <c r="BM498" s="1187"/>
      <c r="BN498" s="1187"/>
      <c r="BO498" s="1187"/>
      <c r="BP498" s="1187"/>
      <c r="BQ498" s="1187"/>
      <c r="BR498" s="1187"/>
      <c r="BS498" s="1187"/>
      <c r="BT498" s="1187"/>
      <c r="BU498" s="1187"/>
      <c r="BV498" s="1191"/>
      <c r="BW498" s="1186"/>
      <c r="BX498" s="1186"/>
      <c r="BY498" s="1186"/>
      <c r="BZ498" s="1186"/>
      <c r="CA498" s="1186"/>
      <c r="CB498" s="1186"/>
      <c r="CC498" s="1186"/>
      <c r="CD498" s="1186"/>
      <c r="CE498" s="1186"/>
      <c r="CF498" s="1186"/>
      <c r="CG498" s="1186"/>
      <c r="CH498" s="1186"/>
      <c r="CI498" s="1186"/>
      <c r="CJ498" s="1186"/>
      <c r="CK498" s="1186"/>
      <c r="CL498" s="1186"/>
      <c r="CM498" s="1186"/>
      <c r="CN498" s="1186"/>
      <c r="CO498" s="1186"/>
      <c r="CP498" s="1186"/>
      <c r="CQ498" s="1186"/>
      <c r="CR498" s="1186"/>
      <c r="CS498" s="1186"/>
      <c r="CT498" s="1186"/>
      <c r="CU498" s="1186"/>
      <c r="CV498" s="1186"/>
      <c r="CW498" s="1186"/>
      <c r="CX498" s="1186"/>
      <c r="CY498" s="1186"/>
      <c r="CZ498" s="1186"/>
      <c r="DA498" s="1186"/>
      <c r="DB498" s="1186"/>
      <c r="DC498" s="1186"/>
      <c r="DD498" s="1186"/>
      <c r="DE498" s="1186"/>
      <c r="DF498" s="1186"/>
      <c r="DG498" s="1186"/>
      <c r="DH498" s="1186"/>
      <c r="DI498" s="1186"/>
      <c r="DJ498" s="1186"/>
      <c r="DK498" s="1186"/>
      <c r="DL498" s="1186"/>
      <c r="DM498" s="1186"/>
      <c r="DN498" s="1186"/>
      <c r="DO498" s="1186"/>
      <c r="DP498" s="1186"/>
      <c r="DQ498" s="1186"/>
      <c r="DR498" s="1186"/>
      <c r="DS498" s="1186"/>
      <c r="DT498" s="1186"/>
      <c r="DU498" s="1186"/>
      <c r="DV498" s="1186"/>
      <c r="DW498" s="1186"/>
      <c r="DX498" s="1186"/>
      <c r="DY498" s="1186"/>
      <c r="DZ498" s="1186"/>
      <c r="EA498" s="1186"/>
      <c r="EB498" s="1186"/>
      <c r="EC498" s="1186"/>
      <c r="ED498" s="1186"/>
      <c r="EE498" s="1186"/>
      <c r="EF498" s="1186"/>
      <c r="EG498" s="1186"/>
      <c r="EH498" s="1186"/>
      <c r="EI498" s="1186"/>
      <c r="EJ498" s="1186"/>
      <c r="EK498" s="1197"/>
      <c r="EL498" s="1198"/>
      <c r="EM498" s="1186"/>
      <c r="EN498" s="1186"/>
      <c r="EO498" s="1186"/>
      <c r="EP498" s="1186"/>
      <c r="EQ498" s="1186"/>
      <c r="ER498" s="1186"/>
      <c r="ES498" s="1186"/>
      <c r="ET498" s="1186"/>
      <c r="EU498" s="1186"/>
      <c r="EV498" s="1186"/>
      <c r="EW498" s="1186"/>
      <c r="EX498" s="1186"/>
      <c r="EY498" s="1186"/>
      <c r="EZ498" s="1186"/>
      <c r="FA498" s="1186"/>
      <c r="FB498" s="1186"/>
      <c r="FC498" s="1208"/>
      <c r="FD498" s="1186"/>
      <c r="FE498" s="1186"/>
      <c r="FF498" s="1186"/>
      <c r="FG498" s="1186"/>
      <c r="FH498" s="1186"/>
      <c r="FI498" s="1186"/>
      <c r="FJ498" s="1186"/>
      <c r="FK498" s="1186"/>
      <c r="FL498" s="1208"/>
      <c r="FM498" s="1186"/>
      <c r="FN498" s="1186"/>
      <c r="FO498" s="1186"/>
      <c r="FP498" s="1186"/>
      <c r="FQ498" s="1186"/>
      <c r="FR498" s="1186"/>
      <c r="FS498" s="1186"/>
      <c r="FT498" s="1186"/>
      <c r="FU498" s="1186"/>
      <c r="FV498" s="1186"/>
      <c r="FW498" s="1186"/>
      <c r="FX498" s="1186"/>
      <c r="FY498" s="1186"/>
      <c r="FZ498" s="1186"/>
      <c r="GA498" s="1186"/>
      <c r="GB498" s="1186"/>
      <c r="GC498" s="1186"/>
      <c r="GD498" s="1186"/>
      <c r="GE498" s="1186"/>
      <c r="GF498" s="1186"/>
      <c r="GG498" s="1186"/>
      <c r="GH498" s="1186"/>
      <c r="GI498" s="1186"/>
      <c r="GJ498" s="1186"/>
      <c r="GK498" s="1186"/>
      <c r="GL498" s="1186"/>
      <c r="GM498" s="1186"/>
      <c r="GN498" s="1186"/>
      <c r="GO498" s="1186"/>
      <c r="GP498" s="1186"/>
      <c r="GQ498" s="1186"/>
      <c r="GR498" s="1186"/>
      <c r="GS498" s="1186"/>
      <c r="GT498" s="1186"/>
      <c r="GU498" s="1186"/>
      <c r="GV498" s="1186"/>
      <c r="GW498" s="1186"/>
      <c r="GX498" s="1186"/>
      <c r="GY498" s="1219"/>
      <c r="GZ498" s="364">
        <f t="shared" si="365"/>
        <v>0</v>
      </c>
      <c r="HA498" s="365">
        <f t="shared" si="393"/>
        <v>0</v>
      </c>
      <c r="HB498" s="366">
        <f t="shared" si="381"/>
        <v>0</v>
      </c>
      <c r="HC498" s="366">
        <v>0</v>
      </c>
      <c r="HD498" s="365">
        <v>1</v>
      </c>
      <c r="HE498" s="365"/>
      <c r="HF498" s="54"/>
      <c r="HG498" s="708"/>
      <c r="HH498" s="708"/>
      <c r="HI498" s="709">
        <f t="shared" si="377"/>
        <v>0</v>
      </c>
      <c r="HJ498" s="710"/>
      <c r="HK498" s="710">
        <v>13.55</v>
      </c>
      <c r="HL498" s="738" t="e">
        <f t="shared" si="382"/>
        <v>#DIV/0!</v>
      </c>
      <c r="HM498" s="739"/>
      <c r="HN498" s="739"/>
      <c r="HO498" s="739">
        <v>13.55</v>
      </c>
      <c r="HP498" s="740">
        <f t="shared" si="390"/>
        <v>1693.75</v>
      </c>
      <c r="HQ498" s="738"/>
      <c r="HR498" s="741"/>
      <c r="HS498" s="742">
        <v>44927</v>
      </c>
      <c r="HT498" s="739">
        <f ca="1" t="shared" si="383"/>
        <v>5</v>
      </c>
      <c r="HU498" s="739">
        <f ca="1" t="shared" si="384"/>
        <v>150</v>
      </c>
      <c r="HV498" s="739">
        <v>125</v>
      </c>
      <c r="HW498" s="739">
        <f t="shared" si="389"/>
        <v>0</v>
      </c>
      <c r="HX498" s="761">
        <f t="shared" si="369"/>
        <v>0</v>
      </c>
      <c r="HY498" s="739">
        <f ca="1" t="shared" si="370"/>
        <v>0</v>
      </c>
      <c r="HZ498" s="739">
        <f t="shared" si="394"/>
        <v>125</v>
      </c>
      <c r="IA498" s="739"/>
      <c r="IB498" s="739">
        <f ca="1" t="shared" si="374"/>
        <v>0</v>
      </c>
      <c r="IC498" s="769">
        <f ca="1" t="shared" si="375"/>
        <v>0</v>
      </c>
      <c r="ID498" s="769" t="e">
        <f ca="1" t="shared" si="376"/>
        <v>#DIV/0!</v>
      </c>
      <c r="IE498" s="739"/>
      <c r="IF498" s="739"/>
      <c r="IG498" s="739"/>
      <c r="IH498" s="739"/>
      <c r="II498" s="739"/>
      <c r="IJ498" s="739"/>
      <c r="IK498" s="739"/>
      <c r="IL498" s="743"/>
      <c r="IM498" s="743"/>
      <c r="IN498" s="743"/>
      <c r="IO498" s="743"/>
      <c r="IP498" s="743"/>
      <c r="IQ498" s="739"/>
      <c r="IR498" s="739"/>
      <c r="IS498" s="739"/>
      <c r="IT498" s="739"/>
      <c r="IU498" s="739"/>
      <c r="IV498" s="739"/>
      <c r="IW498" s="739"/>
      <c r="IX498" s="739"/>
      <c r="IY498" s="739"/>
      <c r="IZ498" s="739"/>
      <c r="JA498" s="739"/>
      <c r="JB498" s="743">
        <v>0</v>
      </c>
      <c r="JC498" s="743">
        <v>0</v>
      </c>
      <c r="JD498" s="743">
        <v>0</v>
      </c>
      <c r="JE498" s="743">
        <v>0</v>
      </c>
      <c r="JF498" s="743">
        <v>0</v>
      </c>
      <c r="JG498" s="739">
        <v>0</v>
      </c>
      <c r="JH498" s="739">
        <v>0</v>
      </c>
      <c r="JI498" s="739">
        <v>0</v>
      </c>
      <c r="JJ498" s="739">
        <v>0</v>
      </c>
      <c r="JK498" s="739">
        <v>0</v>
      </c>
      <c r="JL498" s="739">
        <v>0</v>
      </c>
      <c r="JM498" s="739">
        <v>0</v>
      </c>
      <c r="JN498" s="28">
        <f t="shared" si="385"/>
        <v>0</v>
      </c>
      <c r="JO498" s="28">
        <f t="shared" si="386"/>
        <v>0</v>
      </c>
      <c r="JP498" s="325"/>
      <c r="JQ498" s="325"/>
      <c r="JR498" s="325"/>
      <c r="JS498" s="325"/>
      <c r="JT498" s="325"/>
      <c r="JU498" s="325"/>
      <c r="JV498" s="325"/>
      <c r="JW498" s="325"/>
      <c r="JX498" s="325"/>
      <c r="JY498" s="325"/>
      <c r="JZ498" s="325"/>
      <c r="KA498" s="325"/>
      <c r="KB498" s="325"/>
      <c r="KC498" s="325"/>
      <c r="KD498" s="325"/>
      <c r="KE498" s="825"/>
    </row>
    <row r="499" s="786" customFormat="1" hidden="1" customHeight="1" spans="1:291">
      <c r="A499" s="283" t="s">
        <v>2460</v>
      </c>
      <c r="B499" s="343"/>
      <c r="C499" s="95" t="s">
        <v>1645</v>
      </c>
      <c r="D499" s="95" t="s">
        <v>1646</v>
      </c>
      <c r="E499" s="411"/>
      <c r="F499" s="1061" t="s">
        <v>2472</v>
      </c>
      <c r="G499" s="112" t="s">
        <v>1125</v>
      </c>
      <c r="H499" s="1060"/>
      <c r="I499" s="99">
        <f t="shared" si="391"/>
        <v>0</v>
      </c>
      <c r="J499" s="1141">
        <v>0</v>
      </c>
      <c r="K499" s="1130">
        <f t="shared" si="372"/>
        <v>0</v>
      </c>
      <c r="L499" s="1131">
        <f t="shared" si="373"/>
        <v>0</v>
      </c>
      <c r="M499" s="1132"/>
      <c r="N499" s="1137"/>
      <c r="O499" s="1134"/>
      <c r="P499" s="1135">
        <f t="shared" si="367"/>
        <v>0</v>
      </c>
      <c r="Q499" s="1154">
        <f t="shared" si="392"/>
        <v>0</v>
      </c>
      <c r="R499" s="1153"/>
      <c r="S499" s="1153"/>
      <c r="T499" s="1153"/>
      <c r="U499" s="1153"/>
      <c r="V499" s="1153"/>
      <c r="W499" s="1153"/>
      <c r="X499" s="1153"/>
      <c r="Y499" s="1153"/>
      <c r="Z499" s="1153"/>
      <c r="AA499" s="1153"/>
      <c r="AB499" s="1166"/>
      <c r="AC499" s="1153"/>
      <c r="AD499" s="1153"/>
      <c r="AE499" s="1153"/>
      <c r="AF499" s="1153"/>
      <c r="AG499" s="1153"/>
      <c r="AH499" s="1153"/>
      <c r="AI499" s="1153"/>
      <c r="AJ499" s="1153"/>
      <c r="AK499" s="1153"/>
      <c r="AL499" s="1153"/>
      <c r="AM499" s="1153"/>
      <c r="AN499" s="1153"/>
      <c r="AO499" s="1153"/>
      <c r="AP499" s="1153"/>
      <c r="AQ499" s="1153"/>
      <c r="AR499" s="1153"/>
      <c r="AS499" s="1176"/>
      <c r="AT499" s="1177"/>
      <c r="AU499" s="1178"/>
      <c r="AV499" s="1178"/>
      <c r="AW499" s="1178"/>
      <c r="AX499" s="1178"/>
      <c r="AY499" s="1178"/>
      <c r="AZ499" s="1178"/>
      <c r="BA499" s="1178"/>
      <c r="BB499" s="1178"/>
      <c r="BC499" s="1178"/>
      <c r="BD499" s="1178"/>
      <c r="BE499" s="1178"/>
      <c r="BF499" s="1178"/>
      <c r="BG499" s="1178"/>
      <c r="BH499" s="1178"/>
      <c r="BI499" s="1178"/>
      <c r="BJ499" s="1178"/>
      <c r="BK499" s="1186"/>
      <c r="BL499" s="1187"/>
      <c r="BM499" s="1187"/>
      <c r="BN499" s="1187"/>
      <c r="BO499" s="1187"/>
      <c r="BP499" s="1187"/>
      <c r="BQ499" s="1187"/>
      <c r="BR499" s="1187"/>
      <c r="BS499" s="1187"/>
      <c r="BT499" s="1187"/>
      <c r="BU499" s="1187"/>
      <c r="BV499" s="1191"/>
      <c r="BW499" s="1186"/>
      <c r="BX499" s="1186"/>
      <c r="BY499" s="1186"/>
      <c r="BZ499" s="1186"/>
      <c r="CA499" s="1186"/>
      <c r="CB499" s="1186"/>
      <c r="CC499" s="1186"/>
      <c r="CD499" s="1186"/>
      <c r="CE499" s="1186"/>
      <c r="CF499" s="1186"/>
      <c r="CG499" s="1186"/>
      <c r="CH499" s="1186"/>
      <c r="CI499" s="1186"/>
      <c r="CJ499" s="1186"/>
      <c r="CK499" s="1186"/>
      <c r="CL499" s="1186"/>
      <c r="CM499" s="1186"/>
      <c r="CN499" s="1186"/>
      <c r="CO499" s="1186"/>
      <c r="CP499" s="1186"/>
      <c r="CQ499" s="1186"/>
      <c r="CR499" s="1186"/>
      <c r="CS499" s="1186"/>
      <c r="CT499" s="1186"/>
      <c r="CU499" s="1186"/>
      <c r="CV499" s="1186"/>
      <c r="CW499" s="1186"/>
      <c r="CX499" s="1186"/>
      <c r="CY499" s="1186"/>
      <c r="CZ499" s="1186"/>
      <c r="DA499" s="1186"/>
      <c r="DB499" s="1186"/>
      <c r="DC499" s="1186"/>
      <c r="DD499" s="1186"/>
      <c r="DE499" s="1186"/>
      <c r="DF499" s="1186"/>
      <c r="DG499" s="1186"/>
      <c r="DH499" s="1186"/>
      <c r="DI499" s="1186"/>
      <c r="DJ499" s="1186"/>
      <c r="DK499" s="1186"/>
      <c r="DL499" s="1186"/>
      <c r="DM499" s="1186"/>
      <c r="DN499" s="1186"/>
      <c r="DO499" s="1186"/>
      <c r="DP499" s="1186"/>
      <c r="DQ499" s="1186"/>
      <c r="DR499" s="1186"/>
      <c r="DS499" s="1186"/>
      <c r="DT499" s="1186"/>
      <c r="DU499" s="1186"/>
      <c r="DV499" s="1186"/>
      <c r="DW499" s="1186"/>
      <c r="DX499" s="1186"/>
      <c r="DY499" s="1186"/>
      <c r="DZ499" s="1186"/>
      <c r="EA499" s="1186"/>
      <c r="EB499" s="1186"/>
      <c r="EC499" s="1186"/>
      <c r="ED499" s="1186"/>
      <c r="EE499" s="1186"/>
      <c r="EF499" s="1186"/>
      <c r="EG499" s="1186"/>
      <c r="EH499" s="1186"/>
      <c r="EI499" s="1186"/>
      <c r="EJ499" s="1186"/>
      <c r="EK499" s="1197"/>
      <c r="EL499" s="1198"/>
      <c r="EM499" s="1186"/>
      <c r="EN499" s="1186"/>
      <c r="EO499" s="1186"/>
      <c r="EP499" s="1186"/>
      <c r="EQ499" s="1186"/>
      <c r="ER499" s="1186"/>
      <c r="ES499" s="1186"/>
      <c r="ET499" s="1186"/>
      <c r="EU499" s="1186"/>
      <c r="EV499" s="1186"/>
      <c r="EW499" s="1186"/>
      <c r="EX499" s="1186"/>
      <c r="EY499" s="1186"/>
      <c r="EZ499" s="1186"/>
      <c r="FA499" s="1186"/>
      <c r="FB499" s="1186"/>
      <c r="FC499" s="1209"/>
      <c r="FD499" s="1186"/>
      <c r="FE499" s="1186"/>
      <c r="FF499" s="1186"/>
      <c r="FG499" s="1186"/>
      <c r="FH499" s="1186"/>
      <c r="FI499" s="1186"/>
      <c r="FJ499" s="1186"/>
      <c r="FK499" s="1186"/>
      <c r="FL499" s="1209"/>
      <c r="FM499" s="1186"/>
      <c r="FN499" s="1186"/>
      <c r="FO499" s="1186"/>
      <c r="FP499" s="1186"/>
      <c r="FQ499" s="1186"/>
      <c r="FR499" s="1186"/>
      <c r="FS499" s="1186"/>
      <c r="FT499" s="1186"/>
      <c r="FU499" s="1186"/>
      <c r="FV499" s="1186"/>
      <c r="FW499" s="1186"/>
      <c r="FX499" s="1186"/>
      <c r="FY499" s="1186"/>
      <c r="FZ499" s="1186"/>
      <c r="GA499" s="1186"/>
      <c r="GB499" s="1186"/>
      <c r="GC499" s="1186"/>
      <c r="GD499" s="1186"/>
      <c r="GE499" s="1186"/>
      <c r="GF499" s="1186"/>
      <c r="GG499" s="1186"/>
      <c r="GH499" s="1186"/>
      <c r="GI499" s="1186"/>
      <c r="GJ499" s="1186"/>
      <c r="GK499" s="1186"/>
      <c r="GL499" s="1186"/>
      <c r="GM499" s="1186"/>
      <c r="GN499" s="1186"/>
      <c r="GO499" s="1186"/>
      <c r="GP499" s="1186"/>
      <c r="GQ499" s="1186"/>
      <c r="GR499" s="1186"/>
      <c r="GS499" s="1186"/>
      <c r="GT499" s="1186"/>
      <c r="GU499" s="1186"/>
      <c r="GV499" s="1186"/>
      <c r="GW499" s="1186"/>
      <c r="GX499" s="1186"/>
      <c r="GY499" s="1218"/>
      <c r="GZ499" s="364">
        <f t="shared" si="365"/>
        <v>0</v>
      </c>
      <c r="HA499" s="365">
        <f t="shared" si="393"/>
        <v>0</v>
      </c>
      <c r="HB499" s="366">
        <f t="shared" si="381"/>
        <v>0</v>
      </c>
      <c r="HC499" s="366">
        <v>0</v>
      </c>
      <c r="HD499" s="365">
        <v>123</v>
      </c>
      <c r="HE499" s="365"/>
      <c r="HF499" s="54"/>
      <c r="HG499" s="708"/>
      <c r="HH499" s="708"/>
      <c r="HI499" s="709">
        <f t="shared" si="377"/>
        <v>0</v>
      </c>
      <c r="HJ499" s="710"/>
      <c r="HK499" s="710">
        <v>7.14</v>
      </c>
      <c r="HL499" s="738" t="e">
        <f t="shared" si="382"/>
        <v>#DIV/0!</v>
      </c>
      <c r="HM499" s="739"/>
      <c r="HN499" s="739"/>
      <c r="HO499" s="739">
        <v>7.14</v>
      </c>
      <c r="HP499" s="740">
        <f t="shared" si="390"/>
        <v>0</v>
      </c>
      <c r="HQ499" s="738"/>
      <c r="HR499" s="741"/>
      <c r="HS499" s="742">
        <v>44927</v>
      </c>
      <c r="HT499" s="739">
        <f ca="1" t="shared" si="383"/>
        <v>5</v>
      </c>
      <c r="HU499" s="739">
        <f ca="1" t="shared" si="384"/>
        <v>150</v>
      </c>
      <c r="HV499" s="739">
        <v>0</v>
      </c>
      <c r="HW499" s="739">
        <f t="shared" si="389"/>
        <v>0</v>
      </c>
      <c r="HX499" s="761" t="e">
        <f t="shared" si="369"/>
        <v>#DIV/0!</v>
      </c>
      <c r="HY499" s="739" t="e">
        <f ca="1" t="shared" si="370"/>
        <v>#DIV/0!</v>
      </c>
      <c r="HZ499" s="739">
        <f t="shared" si="394"/>
        <v>0</v>
      </c>
      <c r="IA499" s="739"/>
      <c r="IB499" s="739">
        <f ca="1" t="shared" si="374"/>
        <v>0</v>
      </c>
      <c r="IC499" s="769">
        <f ca="1" t="shared" si="375"/>
        <v>0</v>
      </c>
      <c r="ID499" s="769" t="e">
        <f ca="1" t="shared" si="376"/>
        <v>#DIV/0!</v>
      </c>
      <c r="IE499" s="739"/>
      <c r="IF499" s="739"/>
      <c r="IG499" s="739"/>
      <c r="IH499" s="739"/>
      <c r="II499" s="739"/>
      <c r="IJ499" s="739"/>
      <c r="IK499" s="739"/>
      <c r="IL499" s="743"/>
      <c r="IM499" s="743"/>
      <c r="IN499" s="743"/>
      <c r="IO499" s="743"/>
      <c r="IP499" s="743"/>
      <c r="IQ499" s="739"/>
      <c r="IR499" s="739"/>
      <c r="IS499" s="739"/>
      <c r="IT499" s="739"/>
      <c r="IU499" s="739"/>
      <c r="IV499" s="739"/>
      <c r="IW499" s="739"/>
      <c r="IX499" s="739"/>
      <c r="IY499" s="739"/>
      <c r="IZ499" s="739"/>
      <c r="JA499" s="739"/>
      <c r="JB499" s="743">
        <v>0</v>
      </c>
      <c r="JC499" s="743">
        <v>0</v>
      </c>
      <c r="JD499" s="743">
        <v>0</v>
      </c>
      <c r="JE499" s="743">
        <v>0</v>
      </c>
      <c r="JF499" s="743">
        <v>0</v>
      </c>
      <c r="JG499" s="739">
        <v>0</v>
      </c>
      <c r="JH499" s="739">
        <v>0</v>
      </c>
      <c r="JI499" s="739">
        <v>0</v>
      </c>
      <c r="JJ499" s="739">
        <v>0</v>
      </c>
      <c r="JK499" s="739">
        <v>0</v>
      </c>
      <c r="JL499" s="739">
        <v>0</v>
      </c>
      <c r="JM499" s="739">
        <v>0</v>
      </c>
      <c r="JN499" s="28">
        <f t="shared" si="385"/>
        <v>0</v>
      </c>
      <c r="JO499" s="28">
        <f t="shared" si="386"/>
        <v>0</v>
      </c>
      <c r="JP499" s="28"/>
      <c r="JQ499" s="28"/>
      <c r="JR499" s="28"/>
      <c r="JS499" s="28"/>
      <c r="JT499" s="28"/>
      <c r="JU499" s="28"/>
      <c r="JV499" s="28"/>
      <c r="JW499" s="28"/>
      <c r="JX499" s="28"/>
      <c r="JY499" s="28"/>
      <c r="JZ499" s="28"/>
      <c r="KA499" s="28"/>
      <c r="KB499" s="28"/>
      <c r="KC499" s="28"/>
      <c r="KD499" s="28"/>
      <c r="KE499" s="824"/>
    </row>
    <row r="500" s="786" customFormat="1" hidden="1" customHeight="1" spans="1:291">
      <c r="A500" s="283" t="s">
        <v>2460</v>
      </c>
      <c r="B500" s="343"/>
      <c r="C500" s="95" t="s">
        <v>1645</v>
      </c>
      <c r="D500" s="95" t="s">
        <v>1646</v>
      </c>
      <c r="E500" s="411"/>
      <c r="F500" s="1061" t="s">
        <v>2473</v>
      </c>
      <c r="G500" s="112" t="s">
        <v>1127</v>
      </c>
      <c r="H500" s="301" t="s">
        <v>1128</v>
      </c>
      <c r="I500" s="99">
        <f t="shared" si="391"/>
        <v>0</v>
      </c>
      <c r="J500" s="1141">
        <v>570</v>
      </c>
      <c r="K500" s="1130">
        <f t="shared" si="372"/>
        <v>570</v>
      </c>
      <c r="L500" s="1131">
        <f t="shared" si="373"/>
        <v>570</v>
      </c>
      <c r="M500" s="1132"/>
      <c r="N500" s="1137"/>
      <c r="O500" s="1134"/>
      <c r="P500" s="1135">
        <f t="shared" si="367"/>
        <v>0</v>
      </c>
      <c r="Q500" s="1154">
        <f t="shared" si="392"/>
        <v>0</v>
      </c>
      <c r="R500" s="1153"/>
      <c r="S500" s="1153"/>
      <c r="T500" s="1153"/>
      <c r="U500" s="1153"/>
      <c r="V500" s="1153"/>
      <c r="W500" s="1153"/>
      <c r="X500" s="1153"/>
      <c r="Y500" s="1153"/>
      <c r="Z500" s="1153"/>
      <c r="AA500" s="1153"/>
      <c r="AB500" s="1166"/>
      <c r="AC500" s="1153"/>
      <c r="AD500" s="1153"/>
      <c r="AE500" s="1153"/>
      <c r="AF500" s="1153"/>
      <c r="AG500" s="1153"/>
      <c r="AH500" s="1153"/>
      <c r="AI500" s="1153"/>
      <c r="AJ500" s="1153"/>
      <c r="AK500" s="1153"/>
      <c r="AL500" s="1153"/>
      <c r="AM500" s="1153"/>
      <c r="AN500" s="1153"/>
      <c r="AO500" s="1153"/>
      <c r="AP500" s="1153"/>
      <c r="AQ500" s="1153"/>
      <c r="AR500" s="1153"/>
      <c r="AS500" s="1176"/>
      <c r="AT500" s="1177"/>
      <c r="AU500" s="1178"/>
      <c r="AV500" s="1178"/>
      <c r="AW500" s="1178"/>
      <c r="AX500" s="1178"/>
      <c r="AY500" s="1178"/>
      <c r="AZ500" s="1178"/>
      <c r="BA500" s="1178"/>
      <c r="BB500" s="1178"/>
      <c r="BC500" s="1178"/>
      <c r="BD500" s="1178"/>
      <c r="BE500" s="1178"/>
      <c r="BF500" s="1178"/>
      <c r="BG500" s="1178"/>
      <c r="BH500" s="1178"/>
      <c r="BI500" s="1178"/>
      <c r="BJ500" s="1178"/>
      <c r="BK500" s="1186"/>
      <c r="BL500" s="1187">
        <v>-570</v>
      </c>
      <c r="BM500" s="1187"/>
      <c r="BN500" s="1187"/>
      <c r="BO500" s="1187"/>
      <c r="BP500" s="1187"/>
      <c r="BQ500" s="1187"/>
      <c r="BR500" s="1187"/>
      <c r="BS500" s="1187"/>
      <c r="BT500" s="1187"/>
      <c r="BU500" s="1187"/>
      <c r="BV500" s="1191"/>
      <c r="BW500" s="1186"/>
      <c r="BX500" s="1186"/>
      <c r="BY500" s="1186"/>
      <c r="BZ500" s="1186"/>
      <c r="CA500" s="1186"/>
      <c r="CB500" s="1186"/>
      <c r="CC500" s="1186"/>
      <c r="CD500" s="1186"/>
      <c r="CE500" s="1186"/>
      <c r="CF500" s="1186"/>
      <c r="CG500" s="1186"/>
      <c r="CH500" s="1186"/>
      <c r="CI500" s="1186"/>
      <c r="CJ500" s="1186"/>
      <c r="CK500" s="1186"/>
      <c r="CL500" s="1186"/>
      <c r="CM500" s="1186"/>
      <c r="CN500" s="1186"/>
      <c r="CO500" s="1186"/>
      <c r="CP500" s="1186"/>
      <c r="CQ500" s="1186"/>
      <c r="CR500" s="1186"/>
      <c r="CS500" s="1186"/>
      <c r="CT500" s="1186"/>
      <c r="CU500" s="1186"/>
      <c r="CV500" s="1186"/>
      <c r="CW500" s="1186"/>
      <c r="CX500" s="1186"/>
      <c r="CY500" s="1186"/>
      <c r="CZ500" s="1186"/>
      <c r="DA500" s="1186"/>
      <c r="DB500" s="1186"/>
      <c r="DC500" s="1186"/>
      <c r="DD500" s="1186"/>
      <c r="DE500" s="1186"/>
      <c r="DF500" s="1186"/>
      <c r="DG500" s="1186"/>
      <c r="DH500" s="1186"/>
      <c r="DI500" s="1186"/>
      <c r="DJ500" s="1186"/>
      <c r="DK500" s="1186"/>
      <c r="DL500" s="1186"/>
      <c r="DM500" s="1186"/>
      <c r="DN500" s="1186"/>
      <c r="DO500" s="1186"/>
      <c r="DP500" s="1186"/>
      <c r="DQ500" s="1186"/>
      <c r="DR500" s="1186"/>
      <c r="DS500" s="1186"/>
      <c r="DT500" s="1186"/>
      <c r="DU500" s="1186"/>
      <c r="DV500" s="1186"/>
      <c r="DW500" s="1186"/>
      <c r="DX500" s="1186"/>
      <c r="DY500" s="1186"/>
      <c r="DZ500" s="1186"/>
      <c r="EA500" s="1186"/>
      <c r="EB500" s="1186"/>
      <c r="EC500" s="1186"/>
      <c r="ED500" s="1186"/>
      <c r="EE500" s="1186"/>
      <c r="EF500" s="1186"/>
      <c r="EG500" s="1186"/>
      <c r="EH500" s="1186"/>
      <c r="EI500" s="1186"/>
      <c r="EJ500" s="1186"/>
      <c r="EK500" s="1197"/>
      <c r="EL500" s="1198"/>
      <c r="EM500" s="1186"/>
      <c r="EN500" s="1186"/>
      <c r="EO500" s="1186"/>
      <c r="EP500" s="1186"/>
      <c r="EQ500" s="1186"/>
      <c r="ER500" s="1186"/>
      <c r="ES500" s="1186"/>
      <c r="ET500" s="1186"/>
      <c r="EU500" s="1186"/>
      <c r="EV500" s="1186"/>
      <c r="EW500" s="1186"/>
      <c r="EX500" s="1186"/>
      <c r="EY500" s="1186"/>
      <c r="EZ500" s="1186"/>
      <c r="FA500" s="1186"/>
      <c r="FB500" s="1186"/>
      <c r="FC500" s="1209"/>
      <c r="FD500" s="1186"/>
      <c r="FE500" s="1186"/>
      <c r="FF500" s="1186"/>
      <c r="FG500" s="1186"/>
      <c r="FH500" s="1186"/>
      <c r="FI500" s="1186"/>
      <c r="FJ500" s="1186"/>
      <c r="FK500" s="1186"/>
      <c r="FL500" s="1209"/>
      <c r="FM500" s="1186"/>
      <c r="FN500" s="1186"/>
      <c r="FO500" s="1186"/>
      <c r="FP500" s="1186"/>
      <c r="FQ500" s="1186"/>
      <c r="FR500" s="1186"/>
      <c r="FS500" s="1186"/>
      <c r="FT500" s="1186"/>
      <c r="FU500" s="1186"/>
      <c r="FV500" s="1186"/>
      <c r="FW500" s="1186"/>
      <c r="FX500" s="1186"/>
      <c r="FY500" s="1186"/>
      <c r="FZ500" s="1186"/>
      <c r="GA500" s="1186"/>
      <c r="GB500" s="1186"/>
      <c r="GC500" s="1186"/>
      <c r="GD500" s="1186"/>
      <c r="GE500" s="1186"/>
      <c r="GF500" s="1186"/>
      <c r="GG500" s="1186"/>
      <c r="GH500" s="1186"/>
      <c r="GI500" s="1186"/>
      <c r="GJ500" s="1186"/>
      <c r="GK500" s="1186"/>
      <c r="GL500" s="1186"/>
      <c r="GM500" s="1186"/>
      <c r="GN500" s="1186"/>
      <c r="GO500" s="1186"/>
      <c r="GP500" s="1186"/>
      <c r="GQ500" s="1186"/>
      <c r="GR500" s="1186"/>
      <c r="GS500" s="1186"/>
      <c r="GT500" s="1186"/>
      <c r="GU500" s="1186"/>
      <c r="GV500" s="1186"/>
      <c r="GW500" s="1186"/>
      <c r="GX500" s="1186"/>
      <c r="GY500" s="1218"/>
      <c r="GZ500" s="364">
        <f t="shared" si="365"/>
        <v>0</v>
      </c>
      <c r="HA500" s="365">
        <f t="shared" si="393"/>
        <v>0</v>
      </c>
      <c r="HB500" s="366">
        <f t="shared" si="381"/>
        <v>0</v>
      </c>
      <c r="HC500" s="366">
        <v>0</v>
      </c>
      <c r="HD500" s="365">
        <v>72</v>
      </c>
      <c r="HE500" s="365"/>
      <c r="HF500" s="54"/>
      <c r="HG500" s="708"/>
      <c r="HH500" s="708"/>
      <c r="HI500" s="709">
        <f t="shared" si="377"/>
        <v>0</v>
      </c>
      <c r="HJ500" s="710"/>
      <c r="HK500" s="710">
        <v>8.75</v>
      </c>
      <c r="HL500" s="738" t="e">
        <f t="shared" si="382"/>
        <v>#DIV/0!</v>
      </c>
      <c r="HM500" s="739"/>
      <c r="HN500" s="739"/>
      <c r="HO500" s="739">
        <v>7.95</v>
      </c>
      <c r="HP500" s="740">
        <f t="shared" si="390"/>
        <v>4987.5</v>
      </c>
      <c r="HQ500" s="738"/>
      <c r="HR500" s="741"/>
      <c r="HS500" s="742">
        <v>44927</v>
      </c>
      <c r="HT500" s="739">
        <f ca="1" t="shared" si="383"/>
        <v>5</v>
      </c>
      <c r="HU500" s="739">
        <f ca="1" t="shared" si="384"/>
        <v>150</v>
      </c>
      <c r="HV500" s="739">
        <v>570</v>
      </c>
      <c r="HW500" s="739">
        <f t="shared" si="389"/>
        <v>0</v>
      </c>
      <c r="HX500" s="761">
        <f t="shared" si="369"/>
        <v>0</v>
      </c>
      <c r="HY500" s="739">
        <f ca="1" t="shared" si="370"/>
        <v>0</v>
      </c>
      <c r="HZ500" s="739">
        <f t="shared" si="394"/>
        <v>570</v>
      </c>
      <c r="IA500" s="739"/>
      <c r="IB500" s="739">
        <f ca="1" t="shared" si="374"/>
        <v>0</v>
      </c>
      <c r="IC500" s="769">
        <f ca="1" t="shared" si="375"/>
        <v>0</v>
      </c>
      <c r="ID500" s="769" t="e">
        <f ca="1" t="shared" si="376"/>
        <v>#DIV/0!</v>
      </c>
      <c r="IE500" s="739"/>
      <c r="IF500" s="739"/>
      <c r="IG500" s="739"/>
      <c r="IH500" s="739"/>
      <c r="II500" s="739"/>
      <c r="IJ500" s="739"/>
      <c r="IK500" s="739"/>
      <c r="IL500" s="743"/>
      <c r="IM500" s="743"/>
      <c r="IN500" s="743"/>
      <c r="IO500" s="743"/>
      <c r="IP500" s="743"/>
      <c r="IQ500" s="739"/>
      <c r="IR500" s="739"/>
      <c r="IS500" s="739"/>
      <c r="IT500" s="739"/>
      <c r="IU500" s="739"/>
      <c r="IV500" s="739"/>
      <c r="IW500" s="739"/>
      <c r="IX500" s="739"/>
      <c r="IY500" s="739"/>
      <c r="IZ500" s="739"/>
      <c r="JA500" s="739"/>
      <c r="JB500" s="743">
        <v>0</v>
      </c>
      <c r="JC500" s="743">
        <v>0</v>
      </c>
      <c r="JD500" s="743">
        <v>0</v>
      </c>
      <c r="JE500" s="743">
        <v>0</v>
      </c>
      <c r="JF500" s="743">
        <v>0</v>
      </c>
      <c r="JG500" s="739">
        <v>0</v>
      </c>
      <c r="JH500" s="739">
        <v>0</v>
      </c>
      <c r="JI500" s="739">
        <v>0</v>
      </c>
      <c r="JJ500" s="739">
        <v>0</v>
      </c>
      <c r="JK500" s="739">
        <v>0</v>
      </c>
      <c r="JL500" s="739">
        <v>0</v>
      </c>
      <c r="JM500" s="739">
        <v>0</v>
      </c>
      <c r="JN500" s="28">
        <f t="shared" si="385"/>
        <v>0</v>
      </c>
      <c r="JO500" s="28">
        <f t="shared" si="386"/>
        <v>0</v>
      </c>
      <c r="JP500" s="28"/>
      <c r="JQ500" s="28"/>
      <c r="JR500" s="28"/>
      <c r="JS500" s="28"/>
      <c r="JT500" s="28"/>
      <c r="JU500" s="28"/>
      <c r="JV500" s="28"/>
      <c r="JW500" s="28"/>
      <c r="JX500" s="28"/>
      <c r="JY500" s="28"/>
      <c r="JZ500" s="28"/>
      <c r="KA500" s="28"/>
      <c r="KB500" s="28"/>
      <c r="KC500" s="28"/>
      <c r="KD500" s="28"/>
      <c r="KE500" s="824"/>
    </row>
    <row r="501" s="786" customFormat="1" hidden="1" customHeight="1" spans="1:291">
      <c r="A501" s="283" t="s">
        <v>2474</v>
      </c>
      <c r="B501" s="343">
        <v>2020</v>
      </c>
      <c r="C501" s="95" t="s">
        <v>1645</v>
      </c>
      <c r="D501" s="95" t="s">
        <v>1646</v>
      </c>
      <c r="E501" s="411"/>
      <c r="F501" s="1258" t="s">
        <v>2475</v>
      </c>
      <c r="G501" s="112" t="s">
        <v>1130</v>
      </c>
      <c r="H501" s="1060" t="s">
        <v>2476</v>
      </c>
      <c r="I501" s="99">
        <f t="shared" si="391"/>
        <v>0</v>
      </c>
      <c r="J501" s="1141">
        <v>10</v>
      </c>
      <c r="K501" s="1130">
        <f t="shared" si="372"/>
        <v>10</v>
      </c>
      <c r="L501" s="1131">
        <f t="shared" si="373"/>
        <v>10</v>
      </c>
      <c r="M501" s="1132"/>
      <c r="N501" s="1137"/>
      <c r="O501" s="1134"/>
      <c r="P501" s="1135">
        <f t="shared" si="367"/>
        <v>0</v>
      </c>
      <c r="Q501" s="1154">
        <f t="shared" si="392"/>
        <v>0</v>
      </c>
      <c r="R501" s="1153"/>
      <c r="S501" s="1153"/>
      <c r="T501" s="1153"/>
      <c r="U501" s="1153"/>
      <c r="V501" s="1153"/>
      <c r="W501" s="1153"/>
      <c r="X501" s="1153"/>
      <c r="Y501" s="1153"/>
      <c r="Z501" s="1153"/>
      <c r="AA501" s="1153"/>
      <c r="AB501" s="1166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76"/>
      <c r="AT501" s="1177"/>
      <c r="AU501" s="1178"/>
      <c r="AV501" s="1178"/>
      <c r="AW501" s="1178"/>
      <c r="AX501" s="1178"/>
      <c r="AY501" s="1178"/>
      <c r="AZ501" s="1178"/>
      <c r="BA501" s="1178"/>
      <c r="BB501" s="1178"/>
      <c r="BC501" s="1178"/>
      <c r="BD501" s="1178"/>
      <c r="BE501" s="1178"/>
      <c r="BF501" s="1178"/>
      <c r="BG501" s="1178"/>
      <c r="BH501" s="1178"/>
      <c r="BI501" s="1178"/>
      <c r="BJ501" s="1178"/>
      <c r="BK501" s="1186"/>
      <c r="BL501" s="1187">
        <v>-10</v>
      </c>
      <c r="BM501" s="1187"/>
      <c r="BN501" s="1187"/>
      <c r="BO501" s="1187"/>
      <c r="BP501" s="1187"/>
      <c r="BQ501" s="1187"/>
      <c r="BR501" s="1187"/>
      <c r="BS501" s="1187"/>
      <c r="BT501" s="1187"/>
      <c r="BU501" s="1187"/>
      <c r="BV501" s="1191"/>
      <c r="BW501" s="1186"/>
      <c r="BX501" s="1186"/>
      <c r="BY501" s="1186"/>
      <c r="BZ501" s="1186"/>
      <c r="CA501" s="1186"/>
      <c r="CB501" s="1186"/>
      <c r="CC501" s="1186"/>
      <c r="CD501" s="1186"/>
      <c r="CE501" s="1186"/>
      <c r="CF501" s="1186"/>
      <c r="CG501" s="1186"/>
      <c r="CH501" s="1186"/>
      <c r="CI501" s="1186"/>
      <c r="CJ501" s="1186"/>
      <c r="CK501" s="1186"/>
      <c r="CL501" s="1186"/>
      <c r="CM501" s="1186"/>
      <c r="CN501" s="1186"/>
      <c r="CO501" s="1186"/>
      <c r="CP501" s="1186"/>
      <c r="CQ501" s="1186"/>
      <c r="CR501" s="1186"/>
      <c r="CS501" s="1186"/>
      <c r="CT501" s="1186"/>
      <c r="CU501" s="1186"/>
      <c r="CV501" s="1186"/>
      <c r="CW501" s="1186"/>
      <c r="CX501" s="1186"/>
      <c r="CY501" s="1186"/>
      <c r="CZ501" s="1186"/>
      <c r="DA501" s="1186"/>
      <c r="DB501" s="1186"/>
      <c r="DC501" s="1186"/>
      <c r="DD501" s="1186"/>
      <c r="DE501" s="1186"/>
      <c r="DF501" s="1186"/>
      <c r="DG501" s="1186"/>
      <c r="DH501" s="1186"/>
      <c r="DI501" s="1186"/>
      <c r="DJ501" s="1186"/>
      <c r="DK501" s="1186"/>
      <c r="DL501" s="1186"/>
      <c r="DM501" s="1186"/>
      <c r="DN501" s="1186"/>
      <c r="DO501" s="1186"/>
      <c r="DP501" s="1186"/>
      <c r="DQ501" s="1186"/>
      <c r="DR501" s="1186"/>
      <c r="DS501" s="1186"/>
      <c r="DT501" s="1186"/>
      <c r="DU501" s="1186"/>
      <c r="DV501" s="1186"/>
      <c r="DW501" s="1186"/>
      <c r="DX501" s="1186"/>
      <c r="DY501" s="1186"/>
      <c r="DZ501" s="1186"/>
      <c r="EA501" s="1186"/>
      <c r="EB501" s="1186"/>
      <c r="EC501" s="1186"/>
      <c r="ED501" s="1186"/>
      <c r="EE501" s="1186"/>
      <c r="EF501" s="1186"/>
      <c r="EG501" s="1186"/>
      <c r="EH501" s="1186"/>
      <c r="EI501" s="1186"/>
      <c r="EJ501" s="1186"/>
      <c r="EK501" s="1197"/>
      <c r="EL501" s="1198"/>
      <c r="EM501" s="1186"/>
      <c r="EN501" s="1186"/>
      <c r="EO501" s="1186"/>
      <c r="EP501" s="1186"/>
      <c r="EQ501" s="1186"/>
      <c r="ER501" s="1186"/>
      <c r="ES501" s="1186"/>
      <c r="ET501" s="1186"/>
      <c r="EU501" s="1186"/>
      <c r="EV501" s="1186"/>
      <c r="EW501" s="1186"/>
      <c r="EX501" s="1186"/>
      <c r="EY501" s="1186"/>
      <c r="EZ501" s="1186"/>
      <c r="FA501" s="1186"/>
      <c r="FB501" s="1186"/>
      <c r="FC501" s="1209"/>
      <c r="FD501" s="1186"/>
      <c r="FE501" s="1186"/>
      <c r="FF501" s="1186"/>
      <c r="FG501" s="1186"/>
      <c r="FH501" s="1186"/>
      <c r="FI501" s="1186"/>
      <c r="FJ501" s="1186"/>
      <c r="FK501" s="1186"/>
      <c r="FL501" s="1209"/>
      <c r="FM501" s="1186"/>
      <c r="FN501" s="1186"/>
      <c r="FO501" s="1186"/>
      <c r="FP501" s="1186"/>
      <c r="FQ501" s="1186"/>
      <c r="FR501" s="1186"/>
      <c r="FS501" s="1186"/>
      <c r="FT501" s="1186"/>
      <c r="FU501" s="1186"/>
      <c r="FV501" s="1186"/>
      <c r="FW501" s="1186"/>
      <c r="FX501" s="1186"/>
      <c r="FY501" s="1186"/>
      <c r="FZ501" s="1186"/>
      <c r="GA501" s="1186"/>
      <c r="GB501" s="1186"/>
      <c r="GC501" s="1186"/>
      <c r="GD501" s="1186"/>
      <c r="GE501" s="1186"/>
      <c r="GF501" s="1186"/>
      <c r="GG501" s="1186"/>
      <c r="GH501" s="1186"/>
      <c r="GI501" s="1186"/>
      <c r="GJ501" s="1186"/>
      <c r="GK501" s="1186"/>
      <c r="GL501" s="1186"/>
      <c r="GM501" s="1186"/>
      <c r="GN501" s="1186"/>
      <c r="GO501" s="1186"/>
      <c r="GP501" s="1186"/>
      <c r="GQ501" s="1186"/>
      <c r="GR501" s="1186"/>
      <c r="GS501" s="1186"/>
      <c r="GT501" s="1186"/>
      <c r="GU501" s="1186"/>
      <c r="GV501" s="1186"/>
      <c r="GW501" s="1186"/>
      <c r="GX501" s="1186"/>
      <c r="GY501" s="1218"/>
      <c r="GZ501" s="364">
        <f t="shared" ref="GZ501:GZ564" si="395">SUM(BW501:EK501)</f>
        <v>0</v>
      </c>
      <c r="HA501" s="365">
        <f t="shared" si="393"/>
        <v>0</v>
      </c>
      <c r="HB501" s="366">
        <f t="shared" si="381"/>
        <v>0</v>
      </c>
      <c r="HC501" s="366">
        <v>4</v>
      </c>
      <c r="HD501" s="365">
        <v>0</v>
      </c>
      <c r="HE501" s="365"/>
      <c r="HF501" s="54"/>
      <c r="HG501" s="708"/>
      <c r="HH501" s="708"/>
      <c r="HI501" s="709">
        <f t="shared" si="377"/>
        <v>0</v>
      </c>
      <c r="HJ501" s="710"/>
      <c r="HK501" s="710">
        <v>365</v>
      </c>
      <c r="HL501" s="738" t="e">
        <f t="shared" si="382"/>
        <v>#DIV/0!</v>
      </c>
      <c r="HM501" s="739"/>
      <c r="HN501" s="739"/>
      <c r="HO501" s="739">
        <v>365</v>
      </c>
      <c r="HP501" s="740">
        <f t="shared" si="390"/>
        <v>3650</v>
      </c>
      <c r="HQ501" s="738"/>
      <c r="HR501" s="741"/>
      <c r="HS501" s="742">
        <v>44927</v>
      </c>
      <c r="HT501" s="739">
        <f ca="1" t="shared" si="383"/>
        <v>5</v>
      </c>
      <c r="HU501" s="739">
        <f ca="1" t="shared" si="384"/>
        <v>150</v>
      </c>
      <c r="HV501" s="739">
        <v>10</v>
      </c>
      <c r="HW501" s="739">
        <f t="shared" si="389"/>
        <v>0</v>
      </c>
      <c r="HX501" s="761">
        <f t="shared" si="369"/>
        <v>0</v>
      </c>
      <c r="HY501" s="739">
        <f ca="1" t="shared" si="370"/>
        <v>0</v>
      </c>
      <c r="HZ501" s="739">
        <f t="shared" si="394"/>
        <v>10</v>
      </c>
      <c r="IA501" s="739"/>
      <c r="IB501" s="739">
        <f ca="1" t="shared" si="374"/>
        <v>0</v>
      </c>
      <c r="IC501" s="769">
        <f ca="1" t="shared" si="375"/>
        <v>0</v>
      </c>
      <c r="ID501" s="769" t="e">
        <f ca="1" t="shared" si="376"/>
        <v>#DIV/0!</v>
      </c>
      <c r="IE501" s="739"/>
      <c r="IF501" s="739"/>
      <c r="IG501" s="739"/>
      <c r="IH501" s="739"/>
      <c r="II501" s="739"/>
      <c r="IJ501" s="739"/>
      <c r="IK501" s="739"/>
      <c r="IL501" s="743"/>
      <c r="IM501" s="743"/>
      <c r="IN501" s="743"/>
      <c r="IO501" s="743"/>
      <c r="IP501" s="743"/>
      <c r="IQ501" s="739"/>
      <c r="IR501" s="739"/>
      <c r="IS501" s="739"/>
      <c r="IT501" s="739"/>
      <c r="IU501" s="739"/>
      <c r="IV501" s="739"/>
      <c r="IW501" s="739"/>
      <c r="IX501" s="739"/>
      <c r="IY501" s="739"/>
      <c r="IZ501" s="739"/>
      <c r="JA501" s="739"/>
      <c r="JB501" s="743">
        <v>4</v>
      </c>
      <c r="JC501" s="743">
        <v>0</v>
      </c>
      <c r="JD501" s="743">
        <v>0</v>
      </c>
      <c r="JE501" s="743">
        <v>0</v>
      </c>
      <c r="JF501" s="743">
        <v>0</v>
      </c>
      <c r="JG501" s="739">
        <v>0</v>
      </c>
      <c r="JH501" s="739">
        <v>0</v>
      </c>
      <c r="JI501" s="739">
        <v>0</v>
      </c>
      <c r="JJ501" s="739">
        <v>0</v>
      </c>
      <c r="JK501" s="739">
        <v>0</v>
      </c>
      <c r="JL501" s="739">
        <v>0</v>
      </c>
      <c r="JM501" s="739">
        <v>0</v>
      </c>
      <c r="JN501" s="28">
        <f t="shared" si="385"/>
        <v>4</v>
      </c>
      <c r="JO501" s="28">
        <f t="shared" si="386"/>
        <v>0</v>
      </c>
      <c r="JP501" s="28"/>
      <c r="JQ501" s="28"/>
      <c r="JR501" s="28"/>
      <c r="JS501" s="28"/>
      <c r="JT501" s="28"/>
      <c r="JU501" s="28"/>
      <c r="JV501" s="28"/>
      <c r="JW501" s="28"/>
      <c r="JX501" s="28"/>
      <c r="JY501" s="28"/>
      <c r="JZ501" s="28"/>
      <c r="KA501" s="28"/>
      <c r="KB501" s="28"/>
      <c r="KC501" s="28"/>
      <c r="KD501" s="28"/>
      <c r="KE501" s="824"/>
    </row>
    <row r="502" s="786" customFormat="1" hidden="1" customHeight="1" spans="1:291">
      <c r="A502" s="847" t="s">
        <v>2306</v>
      </c>
      <c r="B502" s="343"/>
      <c r="C502" s="95"/>
      <c r="D502" s="95" t="s">
        <v>2477</v>
      </c>
      <c r="E502" s="411"/>
      <c r="F502" s="1235" t="s">
        <v>2478</v>
      </c>
      <c r="G502" s="112" t="s">
        <v>1132</v>
      </c>
      <c r="H502" s="1060" t="s">
        <v>2479</v>
      </c>
      <c r="I502" s="99">
        <f t="shared" si="391"/>
        <v>0</v>
      </c>
      <c r="J502" s="1129">
        <v>471</v>
      </c>
      <c r="K502" s="1130">
        <f t="shared" si="372"/>
        <v>471</v>
      </c>
      <c r="L502" s="1131">
        <f t="shared" si="373"/>
        <v>471</v>
      </c>
      <c r="M502" s="1132"/>
      <c r="N502" s="1137"/>
      <c r="O502" s="1134"/>
      <c r="P502" s="1135">
        <f t="shared" si="367"/>
        <v>0</v>
      </c>
      <c r="Q502" s="1154">
        <f t="shared" si="392"/>
        <v>0</v>
      </c>
      <c r="R502" s="1153"/>
      <c r="S502" s="1153"/>
      <c r="T502" s="1153"/>
      <c r="U502" s="1153"/>
      <c r="V502" s="1153"/>
      <c r="W502" s="1153"/>
      <c r="X502" s="1153"/>
      <c r="Y502" s="1153"/>
      <c r="Z502" s="1153"/>
      <c r="AA502" s="1153"/>
      <c r="AB502" s="1166"/>
      <c r="AC502" s="1153"/>
      <c r="AD502" s="1153"/>
      <c r="AE502" s="1153"/>
      <c r="AF502" s="1153"/>
      <c r="AG502" s="1153"/>
      <c r="AH502" s="1153"/>
      <c r="AI502" s="1153"/>
      <c r="AJ502" s="1153"/>
      <c r="AK502" s="1153"/>
      <c r="AL502" s="1153"/>
      <c r="AM502" s="1153"/>
      <c r="AN502" s="1153"/>
      <c r="AO502" s="1153"/>
      <c r="AP502" s="1153"/>
      <c r="AQ502" s="1153"/>
      <c r="AR502" s="1153"/>
      <c r="AS502" s="1176"/>
      <c r="AT502" s="1177"/>
      <c r="AU502" s="1178"/>
      <c r="AV502" s="1178"/>
      <c r="AW502" s="1178"/>
      <c r="AX502" s="1178"/>
      <c r="AY502" s="1178"/>
      <c r="AZ502" s="1178"/>
      <c r="BA502" s="1178"/>
      <c r="BB502" s="1178"/>
      <c r="BC502" s="1178"/>
      <c r="BD502" s="1178"/>
      <c r="BE502" s="1178"/>
      <c r="BF502" s="1178"/>
      <c r="BG502" s="1178"/>
      <c r="BH502" s="1178"/>
      <c r="BI502" s="1178"/>
      <c r="BJ502" s="1178"/>
      <c r="BK502" s="1186"/>
      <c r="BL502" s="1187">
        <v>-471</v>
      </c>
      <c r="BM502" s="1187"/>
      <c r="BN502" s="1187"/>
      <c r="BO502" s="1187"/>
      <c r="BP502" s="1187"/>
      <c r="BQ502" s="1187"/>
      <c r="BR502" s="1187"/>
      <c r="BS502" s="1187"/>
      <c r="BT502" s="1187"/>
      <c r="BU502" s="1187"/>
      <c r="BV502" s="1191"/>
      <c r="BW502" s="1186"/>
      <c r="BX502" s="1186"/>
      <c r="BY502" s="1186"/>
      <c r="BZ502" s="1186"/>
      <c r="CA502" s="1186"/>
      <c r="CB502" s="1186"/>
      <c r="CC502" s="1186"/>
      <c r="CD502" s="1186"/>
      <c r="CE502" s="1186"/>
      <c r="CF502" s="1186"/>
      <c r="CG502" s="1186"/>
      <c r="CH502" s="1186"/>
      <c r="CI502" s="1186"/>
      <c r="CJ502" s="1186"/>
      <c r="CK502" s="1186"/>
      <c r="CL502" s="1186"/>
      <c r="CM502" s="1186"/>
      <c r="CN502" s="1186"/>
      <c r="CO502" s="1186"/>
      <c r="CP502" s="1186"/>
      <c r="CQ502" s="1186"/>
      <c r="CR502" s="1186"/>
      <c r="CS502" s="1186"/>
      <c r="CT502" s="1186"/>
      <c r="CU502" s="1186"/>
      <c r="CV502" s="1186"/>
      <c r="CW502" s="1186"/>
      <c r="CX502" s="1186"/>
      <c r="CY502" s="1186"/>
      <c r="CZ502" s="1186"/>
      <c r="DA502" s="1186"/>
      <c r="DB502" s="1186"/>
      <c r="DC502" s="1186"/>
      <c r="DD502" s="1186"/>
      <c r="DE502" s="1186"/>
      <c r="DF502" s="1186"/>
      <c r="DG502" s="1186"/>
      <c r="DH502" s="1186"/>
      <c r="DI502" s="1186"/>
      <c r="DJ502" s="1186"/>
      <c r="DK502" s="1186"/>
      <c r="DL502" s="1186"/>
      <c r="DM502" s="1186"/>
      <c r="DN502" s="1186"/>
      <c r="DO502" s="1186"/>
      <c r="DP502" s="1186"/>
      <c r="DQ502" s="1186"/>
      <c r="DR502" s="1186"/>
      <c r="DS502" s="1186"/>
      <c r="DT502" s="1186"/>
      <c r="DU502" s="1186"/>
      <c r="DV502" s="1186"/>
      <c r="DW502" s="1186"/>
      <c r="DX502" s="1186"/>
      <c r="DY502" s="1186"/>
      <c r="DZ502" s="1186"/>
      <c r="EA502" s="1186"/>
      <c r="EB502" s="1186"/>
      <c r="EC502" s="1186"/>
      <c r="ED502" s="1186"/>
      <c r="EE502" s="1186"/>
      <c r="EF502" s="1186"/>
      <c r="EG502" s="1186"/>
      <c r="EH502" s="1186"/>
      <c r="EI502" s="1186"/>
      <c r="EJ502" s="1186"/>
      <c r="EK502" s="1197"/>
      <c r="EL502" s="1198"/>
      <c r="EM502" s="1186"/>
      <c r="EN502" s="1186"/>
      <c r="EO502" s="1186"/>
      <c r="EP502" s="1186"/>
      <c r="EQ502" s="1186"/>
      <c r="ER502" s="1186"/>
      <c r="ES502" s="1186"/>
      <c r="ET502" s="1186"/>
      <c r="EU502" s="1186"/>
      <c r="EV502" s="1186"/>
      <c r="EW502" s="1186"/>
      <c r="EX502" s="1186"/>
      <c r="EY502" s="1186"/>
      <c r="EZ502" s="1186"/>
      <c r="FA502" s="1186"/>
      <c r="FB502" s="1186"/>
      <c r="FC502" s="1209"/>
      <c r="FD502" s="1186"/>
      <c r="FE502" s="1186"/>
      <c r="FF502" s="1186"/>
      <c r="FG502" s="1186"/>
      <c r="FH502" s="1186"/>
      <c r="FI502" s="1186"/>
      <c r="FJ502" s="1186"/>
      <c r="FK502" s="1186"/>
      <c r="FL502" s="1209"/>
      <c r="FM502" s="1186"/>
      <c r="FN502" s="1186"/>
      <c r="FO502" s="1186"/>
      <c r="FP502" s="1186"/>
      <c r="FQ502" s="1186"/>
      <c r="FR502" s="1186"/>
      <c r="FS502" s="1186"/>
      <c r="FT502" s="1186"/>
      <c r="FU502" s="1186"/>
      <c r="FV502" s="1186"/>
      <c r="FW502" s="1186"/>
      <c r="FX502" s="1186"/>
      <c r="FY502" s="1186"/>
      <c r="FZ502" s="1186"/>
      <c r="GA502" s="1186"/>
      <c r="GB502" s="1186"/>
      <c r="GC502" s="1186"/>
      <c r="GD502" s="1186"/>
      <c r="GE502" s="1186"/>
      <c r="GF502" s="1186"/>
      <c r="GG502" s="1186"/>
      <c r="GH502" s="1186"/>
      <c r="GI502" s="1186"/>
      <c r="GJ502" s="1186"/>
      <c r="GK502" s="1186"/>
      <c r="GL502" s="1186"/>
      <c r="GM502" s="1186"/>
      <c r="GN502" s="1186"/>
      <c r="GO502" s="1186"/>
      <c r="GP502" s="1186"/>
      <c r="GQ502" s="1186"/>
      <c r="GR502" s="1186"/>
      <c r="GS502" s="1186"/>
      <c r="GT502" s="1186"/>
      <c r="GU502" s="1186"/>
      <c r="GV502" s="1186"/>
      <c r="GW502" s="1186"/>
      <c r="GX502" s="1186"/>
      <c r="GY502" s="1218"/>
      <c r="GZ502" s="364">
        <f t="shared" si="395"/>
        <v>0</v>
      </c>
      <c r="HA502" s="365">
        <f t="shared" si="393"/>
        <v>0</v>
      </c>
      <c r="HB502" s="366">
        <f t="shared" si="381"/>
        <v>0</v>
      </c>
      <c r="HC502" s="366">
        <v>0</v>
      </c>
      <c r="HD502" s="365">
        <v>0</v>
      </c>
      <c r="HE502" s="365">
        <v>102</v>
      </c>
      <c r="HF502" s="54"/>
      <c r="HG502" s="708"/>
      <c r="HH502" s="708">
        <v>2.57</v>
      </c>
      <c r="HI502" s="709">
        <f t="shared" si="377"/>
        <v>0</v>
      </c>
      <c r="HJ502" s="710"/>
      <c r="HK502" s="710">
        <v>14.4</v>
      </c>
      <c r="HL502" s="738">
        <f t="shared" si="382"/>
        <v>0.163714501422847</v>
      </c>
      <c r="HM502" s="739"/>
      <c r="HN502" s="739"/>
      <c r="HO502" s="739">
        <v>14.4</v>
      </c>
      <c r="HP502" s="740">
        <f t="shared" si="390"/>
        <v>6782.4</v>
      </c>
      <c r="HQ502" s="738"/>
      <c r="HR502" s="741"/>
      <c r="HS502" s="742">
        <v>44927</v>
      </c>
      <c r="HT502" s="739">
        <f ca="1" t="shared" si="383"/>
        <v>5</v>
      </c>
      <c r="HU502" s="739">
        <f ca="1" t="shared" si="384"/>
        <v>150</v>
      </c>
      <c r="HV502" s="739">
        <v>471</v>
      </c>
      <c r="HW502" s="739">
        <f t="shared" si="389"/>
        <v>0</v>
      </c>
      <c r="HX502" s="761">
        <f t="shared" si="369"/>
        <v>0</v>
      </c>
      <c r="HY502" s="739">
        <f ca="1" t="shared" si="370"/>
        <v>0</v>
      </c>
      <c r="HZ502" s="739">
        <f t="shared" si="394"/>
        <v>471</v>
      </c>
      <c r="IA502" s="739"/>
      <c r="IB502" s="739">
        <f ca="1" t="shared" si="374"/>
        <v>0</v>
      </c>
      <c r="IC502" s="769">
        <f ca="1" t="shared" si="375"/>
        <v>0</v>
      </c>
      <c r="ID502" s="769" t="e">
        <f ca="1" t="shared" si="376"/>
        <v>#DIV/0!</v>
      </c>
      <c r="IE502" s="739"/>
      <c r="IF502" s="739"/>
      <c r="IG502" s="739"/>
      <c r="IH502" s="739"/>
      <c r="II502" s="739"/>
      <c r="IJ502" s="739"/>
      <c r="IK502" s="739"/>
      <c r="IL502" s="743"/>
      <c r="IM502" s="743"/>
      <c r="IN502" s="743"/>
      <c r="IO502" s="743"/>
      <c r="IP502" s="743"/>
      <c r="IQ502" s="739"/>
      <c r="IR502" s="739"/>
      <c r="IS502" s="739"/>
      <c r="IT502" s="739"/>
      <c r="IU502" s="739"/>
      <c r="IV502" s="739"/>
      <c r="IW502" s="739"/>
      <c r="IX502" s="739"/>
      <c r="IY502" s="739"/>
      <c r="IZ502" s="739"/>
      <c r="JA502" s="739"/>
      <c r="JB502" s="743">
        <v>0</v>
      </c>
      <c r="JC502" s="743">
        <v>0</v>
      </c>
      <c r="JD502" s="743">
        <v>0</v>
      </c>
      <c r="JE502" s="743">
        <v>0</v>
      </c>
      <c r="JF502" s="743">
        <v>0</v>
      </c>
      <c r="JG502" s="739">
        <v>0</v>
      </c>
      <c r="JH502" s="739">
        <v>0</v>
      </c>
      <c r="JI502" s="739">
        <v>0</v>
      </c>
      <c r="JJ502" s="739">
        <v>0</v>
      </c>
      <c r="JK502" s="739">
        <v>0</v>
      </c>
      <c r="JL502" s="739">
        <v>0</v>
      </c>
      <c r="JM502" s="739">
        <v>0</v>
      </c>
      <c r="JN502" s="28">
        <f t="shared" si="385"/>
        <v>0</v>
      </c>
      <c r="JO502" s="28">
        <f t="shared" si="386"/>
        <v>0</v>
      </c>
      <c r="JP502" s="28"/>
      <c r="JQ502" s="28"/>
      <c r="JR502" s="28"/>
      <c r="JS502" s="28"/>
      <c r="JT502" s="28"/>
      <c r="JU502" s="28"/>
      <c r="JV502" s="28"/>
      <c r="JW502" s="28"/>
      <c r="JX502" s="28"/>
      <c r="JY502" s="28"/>
      <c r="JZ502" s="28"/>
      <c r="KA502" s="28"/>
      <c r="KB502" s="28"/>
      <c r="KC502" s="28"/>
      <c r="KD502" s="28"/>
      <c r="KE502" s="824"/>
    </row>
    <row r="503" s="786" customFormat="1" hidden="1" customHeight="1" spans="1:291">
      <c r="A503" s="847" t="s">
        <v>2306</v>
      </c>
      <c r="B503" s="343"/>
      <c r="C503" s="95"/>
      <c r="D503" s="95" t="s">
        <v>2477</v>
      </c>
      <c r="E503" s="411"/>
      <c r="F503" s="1235" t="s">
        <v>2480</v>
      </c>
      <c r="G503" s="112" t="s">
        <v>1134</v>
      </c>
      <c r="H503" s="1060" t="s">
        <v>2481</v>
      </c>
      <c r="I503" s="99">
        <f t="shared" si="391"/>
        <v>0</v>
      </c>
      <c r="J503" s="1129">
        <v>80</v>
      </c>
      <c r="K503" s="1130">
        <f t="shared" si="372"/>
        <v>80</v>
      </c>
      <c r="L503" s="1131">
        <f t="shared" si="373"/>
        <v>80</v>
      </c>
      <c r="M503" s="1132"/>
      <c r="N503" s="1137"/>
      <c r="O503" s="1134"/>
      <c r="P503" s="1135">
        <f t="shared" ref="P503:P519" si="396">SUM(R503:AA503)</f>
        <v>0</v>
      </c>
      <c r="Q503" s="1154">
        <f t="shared" si="392"/>
        <v>0</v>
      </c>
      <c r="R503" s="1153"/>
      <c r="S503" s="1153"/>
      <c r="T503" s="1153"/>
      <c r="U503" s="1153"/>
      <c r="V503" s="1153"/>
      <c r="W503" s="1153"/>
      <c r="X503" s="1153"/>
      <c r="Y503" s="1153"/>
      <c r="Z503" s="1153"/>
      <c r="AA503" s="1153"/>
      <c r="AB503" s="1166"/>
      <c r="AC503" s="1153"/>
      <c r="AD503" s="1153"/>
      <c r="AE503" s="1153"/>
      <c r="AF503" s="1153"/>
      <c r="AG503" s="1153"/>
      <c r="AH503" s="1153"/>
      <c r="AI503" s="1153"/>
      <c r="AJ503" s="1153"/>
      <c r="AK503" s="1153"/>
      <c r="AL503" s="1153"/>
      <c r="AM503" s="1153"/>
      <c r="AN503" s="1153"/>
      <c r="AO503" s="1153"/>
      <c r="AP503" s="1153"/>
      <c r="AQ503" s="1153"/>
      <c r="AR503" s="1153"/>
      <c r="AS503" s="1176"/>
      <c r="AT503" s="1177"/>
      <c r="AU503" s="1178"/>
      <c r="AV503" s="1178"/>
      <c r="AW503" s="1178"/>
      <c r="AX503" s="1178"/>
      <c r="AY503" s="1178"/>
      <c r="AZ503" s="1178"/>
      <c r="BA503" s="1178"/>
      <c r="BB503" s="1178"/>
      <c r="BC503" s="1178"/>
      <c r="BD503" s="1178"/>
      <c r="BE503" s="1178"/>
      <c r="BF503" s="1178"/>
      <c r="BG503" s="1178"/>
      <c r="BH503" s="1178"/>
      <c r="BI503" s="1178"/>
      <c r="BJ503" s="1178"/>
      <c r="BK503" s="1186"/>
      <c r="BL503" s="1187">
        <v>-80</v>
      </c>
      <c r="BM503" s="1187"/>
      <c r="BN503" s="1187"/>
      <c r="BO503" s="1187"/>
      <c r="BP503" s="1187"/>
      <c r="BQ503" s="1187"/>
      <c r="BR503" s="1187"/>
      <c r="BS503" s="1187"/>
      <c r="BT503" s="1187"/>
      <c r="BU503" s="1187"/>
      <c r="BV503" s="1191"/>
      <c r="BW503" s="1186"/>
      <c r="BX503" s="1186"/>
      <c r="BY503" s="1186"/>
      <c r="BZ503" s="1186"/>
      <c r="CA503" s="1186"/>
      <c r="CB503" s="1186"/>
      <c r="CC503" s="1186"/>
      <c r="CD503" s="1186"/>
      <c r="CE503" s="1186"/>
      <c r="CF503" s="1186"/>
      <c r="CG503" s="1186"/>
      <c r="CH503" s="1186"/>
      <c r="CI503" s="1186"/>
      <c r="CJ503" s="1186"/>
      <c r="CK503" s="1186"/>
      <c r="CL503" s="1186"/>
      <c r="CM503" s="1186"/>
      <c r="CN503" s="1186"/>
      <c r="CO503" s="1186"/>
      <c r="CP503" s="1186"/>
      <c r="CQ503" s="1186"/>
      <c r="CR503" s="1186"/>
      <c r="CS503" s="1186"/>
      <c r="CT503" s="1186"/>
      <c r="CU503" s="1186"/>
      <c r="CV503" s="1186"/>
      <c r="CW503" s="1186"/>
      <c r="CX503" s="1186"/>
      <c r="CY503" s="1186"/>
      <c r="CZ503" s="1186"/>
      <c r="DA503" s="1186"/>
      <c r="DB503" s="1186"/>
      <c r="DC503" s="1186"/>
      <c r="DD503" s="1186"/>
      <c r="DE503" s="1186"/>
      <c r="DF503" s="1186"/>
      <c r="DG503" s="1186"/>
      <c r="DH503" s="1186"/>
      <c r="DI503" s="1186"/>
      <c r="DJ503" s="1186"/>
      <c r="DK503" s="1186"/>
      <c r="DL503" s="1186"/>
      <c r="DM503" s="1186"/>
      <c r="DN503" s="1186"/>
      <c r="DO503" s="1186"/>
      <c r="DP503" s="1186"/>
      <c r="DQ503" s="1186"/>
      <c r="DR503" s="1186"/>
      <c r="DS503" s="1186"/>
      <c r="DT503" s="1186"/>
      <c r="DU503" s="1186"/>
      <c r="DV503" s="1186"/>
      <c r="DW503" s="1186"/>
      <c r="DX503" s="1186"/>
      <c r="DY503" s="1186"/>
      <c r="DZ503" s="1186"/>
      <c r="EA503" s="1186"/>
      <c r="EB503" s="1186"/>
      <c r="EC503" s="1186"/>
      <c r="ED503" s="1186"/>
      <c r="EE503" s="1186"/>
      <c r="EF503" s="1186"/>
      <c r="EG503" s="1186"/>
      <c r="EH503" s="1186"/>
      <c r="EI503" s="1186"/>
      <c r="EJ503" s="1186"/>
      <c r="EK503" s="1197"/>
      <c r="EL503" s="1198"/>
      <c r="EM503" s="1186"/>
      <c r="EN503" s="1186"/>
      <c r="EO503" s="1186"/>
      <c r="EP503" s="1186"/>
      <c r="EQ503" s="1186"/>
      <c r="ER503" s="1186"/>
      <c r="ES503" s="1186"/>
      <c r="ET503" s="1186"/>
      <c r="EU503" s="1186"/>
      <c r="EV503" s="1186"/>
      <c r="EW503" s="1186"/>
      <c r="EX503" s="1186"/>
      <c r="EY503" s="1186"/>
      <c r="EZ503" s="1186"/>
      <c r="FA503" s="1186"/>
      <c r="FB503" s="1186"/>
      <c r="FC503" s="1209"/>
      <c r="FD503" s="1186"/>
      <c r="FE503" s="1186"/>
      <c r="FF503" s="1186"/>
      <c r="FG503" s="1186"/>
      <c r="FH503" s="1186"/>
      <c r="FI503" s="1186"/>
      <c r="FJ503" s="1186"/>
      <c r="FK503" s="1186"/>
      <c r="FL503" s="1209"/>
      <c r="FM503" s="1186"/>
      <c r="FN503" s="1186"/>
      <c r="FO503" s="1186"/>
      <c r="FP503" s="1186"/>
      <c r="FQ503" s="1186"/>
      <c r="FR503" s="1186"/>
      <c r="FS503" s="1186"/>
      <c r="FT503" s="1186"/>
      <c r="FU503" s="1186"/>
      <c r="FV503" s="1186"/>
      <c r="FW503" s="1186"/>
      <c r="FX503" s="1186"/>
      <c r="FY503" s="1186"/>
      <c r="FZ503" s="1186"/>
      <c r="GA503" s="1186"/>
      <c r="GB503" s="1186"/>
      <c r="GC503" s="1186"/>
      <c r="GD503" s="1186"/>
      <c r="GE503" s="1186"/>
      <c r="GF503" s="1186"/>
      <c r="GG503" s="1186"/>
      <c r="GH503" s="1186"/>
      <c r="GI503" s="1186"/>
      <c r="GJ503" s="1186"/>
      <c r="GK503" s="1186"/>
      <c r="GL503" s="1186"/>
      <c r="GM503" s="1186"/>
      <c r="GN503" s="1186"/>
      <c r="GO503" s="1186"/>
      <c r="GP503" s="1186"/>
      <c r="GQ503" s="1186"/>
      <c r="GR503" s="1186"/>
      <c r="GS503" s="1186"/>
      <c r="GT503" s="1186"/>
      <c r="GU503" s="1186"/>
      <c r="GV503" s="1186"/>
      <c r="GW503" s="1186"/>
      <c r="GX503" s="1186"/>
      <c r="GY503" s="1218"/>
      <c r="GZ503" s="364">
        <f t="shared" si="395"/>
        <v>0</v>
      </c>
      <c r="HA503" s="365">
        <f t="shared" si="393"/>
        <v>0</v>
      </c>
      <c r="HB503" s="366">
        <f t="shared" si="381"/>
        <v>0</v>
      </c>
      <c r="HC503" s="366">
        <v>0</v>
      </c>
      <c r="HD503" s="365">
        <v>0</v>
      </c>
      <c r="HE503" s="365">
        <v>204</v>
      </c>
      <c r="HF503" s="54"/>
      <c r="HG503" s="708"/>
      <c r="HH503" s="708">
        <v>2.69</v>
      </c>
      <c r="HI503" s="709">
        <f t="shared" si="377"/>
        <v>0</v>
      </c>
      <c r="HJ503" s="710"/>
      <c r="HK503" s="710">
        <v>15.05</v>
      </c>
      <c r="HL503" s="738">
        <f t="shared" si="382"/>
        <v>0.164955889696499</v>
      </c>
      <c r="HM503" s="739"/>
      <c r="HN503" s="739"/>
      <c r="HO503" s="739">
        <v>15.05</v>
      </c>
      <c r="HP503" s="740">
        <f t="shared" si="390"/>
        <v>1204</v>
      </c>
      <c r="HQ503" s="738"/>
      <c r="HR503" s="741"/>
      <c r="HS503" s="742">
        <v>44927</v>
      </c>
      <c r="HT503" s="739">
        <f ca="1" t="shared" si="383"/>
        <v>5</v>
      </c>
      <c r="HU503" s="739">
        <f ca="1" t="shared" si="384"/>
        <v>150</v>
      </c>
      <c r="HV503" s="739">
        <v>80</v>
      </c>
      <c r="HW503" s="739">
        <f t="shared" si="389"/>
        <v>0</v>
      </c>
      <c r="HX503" s="761">
        <f t="shared" si="369"/>
        <v>0</v>
      </c>
      <c r="HY503" s="739">
        <f ca="1" t="shared" si="370"/>
        <v>0</v>
      </c>
      <c r="HZ503" s="739">
        <f t="shared" si="394"/>
        <v>80</v>
      </c>
      <c r="IA503" s="739"/>
      <c r="IB503" s="739">
        <f ca="1" t="shared" si="374"/>
        <v>0</v>
      </c>
      <c r="IC503" s="769">
        <f ca="1" t="shared" si="375"/>
        <v>0</v>
      </c>
      <c r="ID503" s="769" t="e">
        <f ca="1" t="shared" si="376"/>
        <v>#DIV/0!</v>
      </c>
      <c r="IE503" s="739"/>
      <c r="IF503" s="739"/>
      <c r="IG503" s="739"/>
      <c r="IH503" s="739"/>
      <c r="II503" s="739"/>
      <c r="IJ503" s="739"/>
      <c r="IK503" s="739"/>
      <c r="IL503" s="743"/>
      <c r="IM503" s="743"/>
      <c r="IN503" s="743"/>
      <c r="IO503" s="743"/>
      <c r="IP503" s="743"/>
      <c r="IQ503" s="739"/>
      <c r="IR503" s="739"/>
      <c r="IS503" s="739"/>
      <c r="IT503" s="739"/>
      <c r="IU503" s="739"/>
      <c r="IV503" s="739"/>
      <c r="IW503" s="739"/>
      <c r="IX503" s="739"/>
      <c r="IY503" s="739"/>
      <c r="IZ503" s="739"/>
      <c r="JA503" s="739"/>
      <c r="JB503" s="743">
        <v>0</v>
      </c>
      <c r="JC503" s="743">
        <v>0</v>
      </c>
      <c r="JD503" s="743">
        <v>0</v>
      </c>
      <c r="JE503" s="743">
        <v>0</v>
      </c>
      <c r="JF503" s="743">
        <v>0</v>
      </c>
      <c r="JG503" s="739">
        <v>0</v>
      </c>
      <c r="JH503" s="739">
        <v>0</v>
      </c>
      <c r="JI503" s="739">
        <v>0</v>
      </c>
      <c r="JJ503" s="739">
        <v>0</v>
      </c>
      <c r="JK503" s="739">
        <v>0</v>
      </c>
      <c r="JL503" s="739">
        <v>0</v>
      </c>
      <c r="JM503" s="739">
        <v>0</v>
      </c>
      <c r="JN503" s="28">
        <f t="shared" si="385"/>
        <v>0</v>
      </c>
      <c r="JO503" s="28">
        <f t="shared" si="386"/>
        <v>0</v>
      </c>
      <c r="JP503" s="28"/>
      <c r="JQ503" s="28"/>
      <c r="JR503" s="28"/>
      <c r="JS503" s="28"/>
      <c r="JT503" s="28"/>
      <c r="JU503" s="28"/>
      <c r="JV503" s="28"/>
      <c r="JW503" s="28"/>
      <c r="JX503" s="28"/>
      <c r="JY503" s="28"/>
      <c r="JZ503" s="28"/>
      <c r="KA503" s="28"/>
      <c r="KB503" s="28"/>
      <c r="KC503" s="28"/>
      <c r="KD503" s="28"/>
      <c r="KE503" s="824"/>
    </row>
    <row r="504" s="786" customFormat="1" hidden="1" customHeight="1" spans="1:291">
      <c r="A504" s="847" t="s">
        <v>2306</v>
      </c>
      <c r="B504" s="343"/>
      <c r="C504" s="95"/>
      <c r="D504" s="95" t="s">
        <v>2477</v>
      </c>
      <c r="E504" s="411"/>
      <c r="F504" s="1235" t="s">
        <v>2482</v>
      </c>
      <c r="G504" s="112" t="s">
        <v>1136</v>
      </c>
      <c r="H504" s="1060" t="s">
        <v>2483</v>
      </c>
      <c r="I504" s="99">
        <f t="shared" si="391"/>
        <v>0</v>
      </c>
      <c r="J504" s="1129">
        <v>1142</v>
      </c>
      <c r="K504" s="1130">
        <f t="shared" si="372"/>
        <v>1142</v>
      </c>
      <c r="L504" s="1131">
        <f t="shared" si="373"/>
        <v>1142</v>
      </c>
      <c r="M504" s="1132"/>
      <c r="N504" s="1137"/>
      <c r="O504" s="1134"/>
      <c r="P504" s="1135">
        <f t="shared" si="396"/>
        <v>0</v>
      </c>
      <c r="Q504" s="1154">
        <f t="shared" si="392"/>
        <v>0</v>
      </c>
      <c r="R504" s="1153"/>
      <c r="S504" s="1153"/>
      <c r="T504" s="1153"/>
      <c r="U504" s="1153"/>
      <c r="V504" s="1153"/>
      <c r="W504" s="1153"/>
      <c r="X504" s="1153"/>
      <c r="Y504" s="1153"/>
      <c r="Z504" s="1153"/>
      <c r="AA504" s="1153"/>
      <c r="AB504" s="1166"/>
      <c r="AC504" s="1153"/>
      <c r="AD504" s="1153"/>
      <c r="AE504" s="1153"/>
      <c r="AF504" s="1153"/>
      <c r="AG504" s="1153"/>
      <c r="AH504" s="1153"/>
      <c r="AI504" s="1153"/>
      <c r="AJ504" s="1153"/>
      <c r="AK504" s="1153"/>
      <c r="AL504" s="1153"/>
      <c r="AM504" s="1153"/>
      <c r="AN504" s="1153"/>
      <c r="AO504" s="1153"/>
      <c r="AP504" s="1153"/>
      <c r="AQ504" s="1153"/>
      <c r="AR504" s="1153"/>
      <c r="AS504" s="1176"/>
      <c r="AT504" s="1177"/>
      <c r="AU504" s="1178"/>
      <c r="AV504" s="1178"/>
      <c r="AW504" s="1178"/>
      <c r="AX504" s="1178"/>
      <c r="AY504" s="1178"/>
      <c r="AZ504" s="1178"/>
      <c r="BA504" s="1178"/>
      <c r="BB504" s="1178"/>
      <c r="BC504" s="1178"/>
      <c r="BD504" s="1178"/>
      <c r="BE504" s="1178"/>
      <c r="BF504" s="1178"/>
      <c r="BG504" s="1178"/>
      <c r="BH504" s="1178"/>
      <c r="BI504" s="1178"/>
      <c r="BJ504" s="1178"/>
      <c r="BK504" s="1186"/>
      <c r="BL504" s="1187">
        <v>-1142</v>
      </c>
      <c r="BM504" s="1187"/>
      <c r="BN504" s="1187"/>
      <c r="BO504" s="1187"/>
      <c r="BP504" s="1187"/>
      <c r="BQ504" s="1187"/>
      <c r="BR504" s="1187"/>
      <c r="BS504" s="1187"/>
      <c r="BT504" s="1187"/>
      <c r="BU504" s="1187"/>
      <c r="BV504" s="1191"/>
      <c r="BW504" s="1186"/>
      <c r="BX504" s="1186"/>
      <c r="BY504" s="1186"/>
      <c r="BZ504" s="1186"/>
      <c r="CA504" s="1186"/>
      <c r="CB504" s="1186"/>
      <c r="CC504" s="1186"/>
      <c r="CD504" s="1186"/>
      <c r="CE504" s="1186"/>
      <c r="CF504" s="1186"/>
      <c r="CG504" s="1186"/>
      <c r="CH504" s="1186"/>
      <c r="CI504" s="1186"/>
      <c r="CJ504" s="1186"/>
      <c r="CK504" s="1186"/>
      <c r="CL504" s="1186"/>
      <c r="CM504" s="1186"/>
      <c r="CN504" s="1186"/>
      <c r="CO504" s="1186"/>
      <c r="CP504" s="1186"/>
      <c r="CQ504" s="1186"/>
      <c r="CR504" s="1186"/>
      <c r="CS504" s="1186"/>
      <c r="CT504" s="1186"/>
      <c r="CU504" s="1186"/>
      <c r="CV504" s="1186"/>
      <c r="CW504" s="1186"/>
      <c r="CX504" s="1186"/>
      <c r="CY504" s="1186"/>
      <c r="CZ504" s="1186"/>
      <c r="DA504" s="1186"/>
      <c r="DB504" s="1186"/>
      <c r="DC504" s="1186"/>
      <c r="DD504" s="1186"/>
      <c r="DE504" s="1186"/>
      <c r="DF504" s="1186"/>
      <c r="DG504" s="1186"/>
      <c r="DH504" s="1186"/>
      <c r="DI504" s="1186"/>
      <c r="DJ504" s="1186"/>
      <c r="DK504" s="1186"/>
      <c r="DL504" s="1186"/>
      <c r="DM504" s="1186"/>
      <c r="DN504" s="1186"/>
      <c r="DO504" s="1186"/>
      <c r="DP504" s="1186"/>
      <c r="DQ504" s="1186"/>
      <c r="DR504" s="1186"/>
      <c r="DS504" s="1186"/>
      <c r="DT504" s="1186"/>
      <c r="DU504" s="1186"/>
      <c r="DV504" s="1186"/>
      <c r="DW504" s="1186"/>
      <c r="DX504" s="1186"/>
      <c r="DY504" s="1186"/>
      <c r="DZ504" s="1186"/>
      <c r="EA504" s="1186"/>
      <c r="EB504" s="1186"/>
      <c r="EC504" s="1186"/>
      <c r="ED504" s="1186"/>
      <c r="EE504" s="1186"/>
      <c r="EF504" s="1186"/>
      <c r="EG504" s="1186"/>
      <c r="EH504" s="1186"/>
      <c r="EI504" s="1186"/>
      <c r="EJ504" s="1186"/>
      <c r="EK504" s="1197"/>
      <c r="EL504" s="1198"/>
      <c r="EM504" s="1186"/>
      <c r="EN504" s="1186"/>
      <c r="EO504" s="1186"/>
      <c r="EP504" s="1186"/>
      <c r="EQ504" s="1186"/>
      <c r="ER504" s="1186"/>
      <c r="ES504" s="1186"/>
      <c r="ET504" s="1186"/>
      <c r="EU504" s="1186"/>
      <c r="EV504" s="1186"/>
      <c r="EW504" s="1186"/>
      <c r="EX504" s="1186"/>
      <c r="EY504" s="1186"/>
      <c r="EZ504" s="1186"/>
      <c r="FA504" s="1186"/>
      <c r="FB504" s="1186"/>
      <c r="FC504" s="1209"/>
      <c r="FD504" s="1186"/>
      <c r="FE504" s="1186"/>
      <c r="FF504" s="1186"/>
      <c r="FG504" s="1186"/>
      <c r="FH504" s="1186"/>
      <c r="FI504" s="1186"/>
      <c r="FJ504" s="1186"/>
      <c r="FK504" s="1186"/>
      <c r="FL504" s="1209"/>
      <c r="FM504" s="1186"/>
      <c r="FN504" s="1186"/>
      <c r="FO504" s="1186"/>
      <c r="FP504" s="1186"/>
      <c r="FQ504" s="1186"/>
      <c r="FR504" s="1186"/>
      <c r="FS504" s="1186"/>
      <c r="FT504" s="1186"/>
      <c r="FU504" s="1186"/>
      <c r="FV504" s="1186"/>
      <c r="FW504" s="1186"/>
      <c r="FX504" s="1186"/>
      <c r="FY504" s="1186"/>
      <c r="FZ504" s="1186"/>
      <c r="GA504" s="1186"/>
      <c r="GB504" s="1186"/>
      <c r="GC504" s="1186"/>
      <c r="GD504" s="1186"/>
      <c r="GE504" s="1186"/>
      <c r="GF504" s="1186"/>
      <c r="GG504" s="1186"/>
      <c r="GH504" s="1186"/>
      <c r="GI504" s="1186"/>
      <c r="GJ504" s="1186"/>
      <c r="GK504" s="1186"/>
      <c r="GL504" s="1186"/>
      <c r="GM504" s="1186"/>
      <c r="GN504" s="1186"/>
      <c r="GO504" s="1186"/>
      <c r="GP504" s="1186"/>
      <c r="GQ504" s="1186"/>
      <c r="GR504" s="1186"/>
      <c r="GS504" s="1186"/>
      <c r="GT504" s="1186"/>
      <c r="GU504" s="1186"/>
      <c r="GV504" s="1186"/>
      <c r="GW504" s="1186"/>
      <c r="GX504" s="1186"/>
      <c r="GY504" s="1218"/>
      <c r="GZ504" s="364">
        <f t="shared" si="395"/>
        <v>0</v>
      </c>
      <c r="HA504" s="365">
        <f t="shared" si="393"/>
        <v>0</v>
      </c>
      <c r="HB504" s="366">
        <f t="shared" si="381"/>
        <v>0</v>
      </c>
      <c r="HC504" s="366">
        <v>0</v>
      </c>
      <c r="HD504" s="365">
        <v>0</v>
      </c>
      <c r="HE504" s="365">
        <v>0</v>
      </c>
      <c r="HF504" s="54"/>
      <c r="HG504" s="708"/>
      <c r="HH504" s="708">
        <v>1.24</v>
      </c>
      <c r="HI504" s="709">
        <f t="shared" si="377"/>
        <v>0</v>
      </c>
      <c r="HJ504" s="710"/>
      <c r="HK504" s="710">
        <v>6.97</v>
      </c>
      <c r="HL504" s="738">
        <f t="shared" si="382"/>
        <v>0.161049590755898</v>
      </c>
      <c r="HM504" s="739"/>
      <c r="HN504" s="739"/>
      <c r="HO504" s="739">
        <v>6.97</v>
      </c>
      <c r="HP504" s="740">
        <f t="shared" si="390"/>
        <v>7959.74</v>
      </c>
      <c r="HQ504" s="738"/>
      <c r="HR504" s="741"/>
      <c r="HS504" s="742">
        <v>44927</v>
      </c>
      <c r="HT504" s="739">
        <f ca="1" t="shared" si="383"/>
        <v>5</v>
      </c>
      <c r="HU504" s="739">
        <f ca="1" t="shared" si="384"/>
        <v>150</v>
      </c>
      <c r="HV504" s="739">
        <v>1142</v>
      </c>
      <c r="HW504" s="739">
        <f t="shared" si="389"/>
        <v>0</v>
      </c>
      <c r="HX504" s="761">
        <f t="shared" si="369"/>
        <v>0</v>
      </c>
      <c r="HY504" s="739">
        <f ca="1" t="shared" si="370"/>
        <v>0</v>
      </c>
      <c r="HZ504" s="739">
        <f t="shared" si="394"/>
        <v>1142</v>
      </c>
      <c r="IA504" s="739"/>
      <c r="IB504" s="739">
        <f ca="1" t="shared" si="374"/>
        <v>0</v>
      </c>
      <c r="IC504" s="769">
        <f ca="1" t="shared" si="375"/>
        <v>0</v>
      </c>
      <c r="ID504" s="769" t="e">
        <f ca="1" t="shared" si="376"/>
        <v>#DIV/0!</v>
      </c>
      <c r="IE504" s="739"/>
      <c r="IF504" s="739"/>
      <c r="IG504" s="739"/>
      <c r="IH504" s="739"/>
      <c r="II504" s="739"/>
      <c r="IJ504" s="739"/>
      <c r="IK504" s="739"/>
      <c r="IL504" s="743"/>
      <c r="IM504" s="743"/>
      <c r="IN504" s="743"/>
      <c r="IO504" s="743"/>
      <c r="IP504" s="743"/>
      <c r="IQ504" s="739"/>
      <c r="IR504" s="739"/>
      <c r="IS504" s="739"/>
      <c r="IT504" s="739"/>
      <c r="IU504" s="739"/>
      <c r="IV504" s="739"/>
      <c r="IW504" s="739"/>
      <c r="IX504" s="739"/>
      <c r="IY504" s="739"/>
      <c r="IZ504" s="739"/>
      <c r="JA504" s="739"/>
      <c r="JB504" s="743">
        <v>0</v>
      </c>
      <c r="JC504" s="743">
        <v>0</v>
      </c>
      <c r="JD504" s="743">
        <v>0</v>
      </c>
      <c r="JE504" s="743">
        <v>0</v>
      </c>
      <c r="JF504" s="743">
        <v>0</v>
      </c>
      <c r="JG504" s="739">
        <v>0</v>
      </c>
      <c r="JH504" s="739">
        <v>0</v>
      </c>
      <c r="JI504" s="739">
        <v>0</v>
      </c>
      <c r="JJ504" s="739">
        <v>0</v>
      </c>
      <c r="JK504" s="739">
        <v>0</v>
      </c>
      <c r="JL504" s="739">
        <v>0</v>
      </c>
      <c r="JM504" s="739">
        <v>0</v>
      </c>
      <c r="JN504" s="28">
        <f t="shared" si="385"/>
        <v>0</v>
      </c>
      <c r="JO504" s="28">
        <f t="shared" si="386"/>
        <v>0</v>
      </c>
      <c r="JP504" s="28"/>
      <c r="JQ504" s="28"/>
      <c r="JR504" s="28"/>
      <c r="JS504" s="28"/>
      <c r="JT504" s="28"/>
      <c r="JU504" s="28"/>
      <c r="JV504" s="28"/>
      <c r="JW504" s="28"/>
      <c r="JX504" s="28"/>
      <c r="JY504" s="28"/>
      <c r="JZ504" s="28"/>
      <c r="KA504" s="28"/>
      <c r="KB504" s="28"/>
      <c r="KC504" s="28"/>
      <c r="KD504" s="28"/>
      <c r="KE504" s="824"/>
    </row>
    <row r="505" s="786" customFormat="1" hidden="1" customHeight="1" spans="1:291">
      <c r="A505" s="847" t="s">
        <v>2306</v>
      </c>
      <c r="B505" s="343"/>
      <c r="C505" s="95"/>
      <c r="D505" s="95" t="s">
        <v>2477</v>
      </c>
      <c r="E505" s="411"/>
      <c r="F505" s="1235" t="s">
        <v>2484</v>
      </c>
      <c r="G505" s="112" t="s">
        <v>1138</v>
      </c>
      <c r="H505" s="1060" t="s">
        <v>2485</v>
      </c>
      <c r="I505" s="99">
        <f t="shared" si="391"/>
        <v>0</v>
      </c>
      <c r="J505" s="1129">
        <v>322</v>
      </c>
      <c r="K505" s="1130">
        <f t="shared" si="372"/>
        <v>322</v>
      </c>
      <c r="L505" s="1131">
        <f t="shared" si="373"/>
        <v>322</v>
      </c>
      <c r="M505" s="1132"/>
      <c r="N505" s="1137"/>
      <c r="O505" s="1134"/>
      <c r="P505" s="1135">
        <f t="shared" si="396"/>
        <v>0</v>
      </c>
      <c r="Q505" s="1154">
        <f t="shared" si="392"/>
        <v>0</v>
      </c>
      <c r="R505" s="1153"/>
      <c r="S505" s="1153"/>
      <c r="T505" s="1153"/>
      <c r="U505" s="1153"/>
      <c r="V505" s="1153"/>
      <c r="W505" s="1153"/>
      <c r="X505" s="1153"/>
      <c r="Y505" s="1153"/>
      <c r="Z505" s="1153"/>
      <c r="AA505" s="1153"/>
      <c r="AB505" s="1166"/>
      <c r="AC505" s="1153"/>
      <c r="AD505" s="1153"/>
      <c r="AE505" s="1153"/>
      <c r="AF505" s="1153"/>
      <c r="AG505" s="1153"/>
      <c r="AH505" s="1153"/>
      <c r="AI505" s="1153"/>
      <c r="AJ505" s="1153"/>
      <c r="AK505" s="1153"/>
      <c r="AL505" s="1153"/>
      <c r="AM505" s="1153"/>
      <c r="AN505" s="1153"/>
      <c r="AO505" s="1153"/>
      <c r="AP505" s="1153"/>
      <c r="AQ505" s="1153"/>
      <c r="AR505" s="1153"/>
      <c r="AS505" s="1176"/>
      <c r="AT505" s="1177"/>
      <c r="AU505" s="1178"/>
      <c r="AV505" s="1178"/>
      <c r="AW505" s="1178"/>
      <c r="AX505" s="1178"/>
      <c r="AY505" s="1178"/>
      <c r="AZ505" s="1178"/>
      <c r="BA505" s="1178"/>
      <c r="BB505" s="1178"/>
      <c r="BC505" s="1178"/>
      <c r="BD505" s="1178"/>
      <c r="BE505" s="1178"/>
      <c r="BF505" s="1178"/>
      <c r="BG505" s="1178"/>
      <c r="BH505" s="1178"/>
      <c r="BI505" s="1178"/>
      <c r="BJ505" s="1178"/>
      <c r="BK505" s="1186"/>
      <c r="BL505" s="1187">
        <v>-322</v>
      </c>
      <c r="BM505" s="1187"/>
      <c r="BN505" s="1187"/>
      <c r="BO505" s="1187"/>
      <c r="BP505" s="1187"/>
      <c r="BQ505" s="1187"/>
      <c r="BR505" s="1187"/>
      <c r="BS505" s="1187"/>
      <c r="BT505" s="1187"/>
      <c r="BU505" s="1187"/>
      <c r="BV505" s="1191"/>
      <c r="BW505" s="1186"/>
      <c r="BX505" s="1186"/>
      <c r="BY505" s="1186"/>
      <c r="BZ505" s="1186"/>
      <c r="CA505" s="1186"/>
      <c r="CB505" s="1186"/>
      <c r="CC505" s="1186"/>
      <c r="CD505" s="1186"/>
      <c r="CE505" s="1186"/>
      <c r="CF505" s="1186"/>
      <c r="CG505" s="1186"/>
      <c r="CH505" s="1186"/>
      <c r="CI505" s="1186"/>
      <c r="CJ505" s="1186"/>
      <c r="CK505" s="1186"/>
      <c r="CL505" s="1186"/>
      <c r="CM505" s="1186"/>
      <c r="CN505" s="1186"/>
      <c r="CO505" s="1186"/>
      <c r="CP505" s="1186"/>
      <c r="CQ505" s="1186"/>
      <c r="CR505" s="1186"/>
      <c r="CS505" s="1186"/>
      <c r="CT505" s="1186"/>
      <c r="CU505" s="1186"/>
      <c r="CV505" s="1186"/>
      <c r="CW505" s="1186"/>
      <c r="CX505" s="1186"/>
      <c r="CY505" s="1186"/>
      <c r="CZ505" s="1186"/>
      <c r="DA505" s="1186"/>
      <c r="DB505" s="1186"/>
      <c r="DC505" s="1186"/>
      <c r="DD505" s="1186"/>
      <c r="DE505" s="1186"/>
      <c r="DF505" s="1186"/>
      <c r="DG505" s="1186"/>
      <c r="DH505" s="1186"/>
      <c r="DI505" s="1186"/>
      <c r="DJ505" s="1186"/>
      <c r="DK505" s="1186"/>
      <c r="DL505" s="1186"/>
      <c r="DM505" s="1186"/>
      <c r="DN505" s="1186"/>
      <c r="DO505" s="1186"/>
      <c r="DP505" s="1186"/>
      <c r="DQ505" s="1186"/>
      <c r="DR505" s="1186"/>
      <c r="DS505" s="1186"/>
      <c r="DT505" s="1186"/>
      <c r="DU505" s="1186"/>
      <c r="DV505" s="1186"/>
      <c r="DW505" s="1186"/>
      <c r="DX505" s="1186"/>
      <c r="DY505" s="1186"/>
      <c r="DZ505" s="1186"/>
      <c r="EA505" s="1186"/>
      <c r="EB505" s="1186"/>
      <c r="EC505" s="1186"/>
      <c r="ED505" s="1186"/>
      <c r="EE505" s="1186"/>
      <c r="EF505" s="1186"/>
      <c r="EG505" s="1186"/>
      <c r="EH505" s="1186"/>
      <c r="EI505" s="1186"/>
      <c r="EJ505" s="1186"/>
      <c r="EK505" s="1197"/>
      <c r="EL505" s="1198"/>
      <c r="EM505" s="1186"/>
      <c r="EN505" s="1186"/>
      <c r="EO505" s="1186"/>
      <c r="EP505" s="1186"/>
      <c r="EQ505" s="1186"/>
      <c r="ER505" s="1186"/>
      <c r="ES505" s="1186"/>
      <c r="ET505" s="1186"/>
      <c r="EU505" s="1186"/>
      <c r="EV505" s="1186"/>
      <c r="EW505" s="1186"/>
      <c r="EX505" s="1186"/>
      <c r="EY505" s="1186"/>
      <c r="EZ505" s="1186"/>
      <c r="FA505" s="1186"/>
      <c r="FB505" s="1186"/>
      <c r="FC505" s="1209"/>
      <c r="FD505" s="1186"/>
      <c r="FE505" s="1186"/>
      <c r="FF505" s="1186"/>
      <c r="FG505" s="1186"/>
      <c r="FH505" s="1186"/>
      <c r="FI505" s="1186"/>
      <c r="FJ505" s="1186"/>
      <c r="FK505" s="1186"/>
      <c r="FL505" s="1209"/>
      <c r="FM505" s="1186"/>
      <c r="FN505" s="1186"/>
      <c r="FO505" s="1186"/>
      <c r="FP505" s="1186"/>
      <c r="FQ505" s="1186"/>
      <c r="FR505" s="1186"/>
      <c r="FS505" s="1186"/>
      <c r="FT505" s="1186"/>
      <c r="FU505" s="1186"/>
      <c r="FV505" s="1186"/>
      <c r="FW505" s="1186"/>
      <c r="FX505" s="1186"/>
      <c r="FY505" s="1186"/>
      <c r="FZ505" s="1186"/>
      <c r="GA505" s="1186"/>
      <c r="GB505" s="1186"/>
      <c r="GC505" s="1186"/>
      <c r="GD505" s="1186"/>
      <c r="GE505" s="1186"/>
      <c r="GF505" s="1186"/>
      <c r="GG505" s="1186"/>
      <c r="GH505" s="1186"/>
      <c r="GI505" s="1186"/>
      <c r="GJ505" s="1186"/>
      <c r="GK505" s="1186"/>
      <c r="GL505" s="1186"/>
      <c r="GM505" s="1186"/>
      <c r="GN505" s="1186"/>
      <c r="GO505" s="1186"/>
      <c r="GP505" s="1186"/>
      <c r="GQ505" s="1186"/>
      <c r="GR505" s="1186"/>
      <c r="GS505" s="1186"/>
      <c r="GT505" s="1186"/>
      <c r="GU505" s="1186"/>
      <c r="GV505" s="1186"/>
      <c r="GW505" s="1186"/>
      <c r="GX505" s="1186"/>
      <c r="GY505" s="1218"/>
      <c r="GZ505" s="364">
        <f t="shared" si="395"/>
        <v>0</v>
      </c>
      <c r="HA505" s="365">
        <f t="shared" si="393"/>
        <v>0</v>
      </c>
      <c r="HB505" s="366">
        <f t="shared" si="381"/>
        <v>0</v>
      </c>
      <c r="HC505" s="366">
        <v>0</v>
      </c>
      <c r="HD505" s="365">
        <v>0</v>
      </c>
      <c r="HE505" s="365">
        <v>0</v>
      </c>
      <c r="HF505" s="54"/>
      <c r="HG505" s="708"/>
      <c r="HH505" s="708">
        <v>4.32</v>
      </c>
      <c r="HI505" s="709">
        <f t="shared" si="377"/>
        <v>0</v>
      </c>
      <c r="HJ505" s="710"/>
      <c r="HK505" s="710">
        <v>21.28</v>
      </c>
      <c r="HL505" s="738">
        <f t="shared" si="382"/>
        <v>0.264787175234936</v>
      </c>
      <c r="HM505" s="739"/>
      <c r="HN505" s="739"/>
      <c r="HO505" s="739">
        <v>21.28</v>
      </c>
      <c r="HP505" s="740">
        <f t="shared" si="390"/>
        <v>6852.16</v>
      </c>
      <c r="HQ505" s="738"/>
      <c r="HR505" s="741"/>
      <c r="HS505" s="742">
        <v>44927</v>
      </c>
      <c r="HT505" s="739">
        <f ca="1" t="shared" si="383"/>
        <v>5</v>
      </c>
      <c r="HU505" s="739">
        <f ca="1" t="shared" si="384"/>
        <v>150</v>
      </c>
      <c r="HV505" s="739">
        <v>322</v>
      </c>
      <c r="HW505" s="739">
        <f t="shared" si="389"/>
        <v>0</v>
      </c>
      <c r="HX505" s="761">
        <f t="shared" si="369"/>
        <v>0</v>
      </c>
      <c r="HY505" s="739">
        <f ca="1" t="shared" si="370"/>
        <v>0</v>
      </c>
      <c r="HZ505" s="739">
        <f t="shared" si="394"/>
        <v>322</v>
      </c>
      <c r="IA505" s="739"/>
      <c r="IB505" s="739">
        <f ca="1" t="shared" si="374"/>
        <v>0</v>
      </c>
      <c r="IC505" s="769">
        <f ca="1" t="shared" si="375"/>
        <v>0</v>
      </c>
      <c r="ID505" s="769" t="e">
        <f ca="1" t="shared" si="376"/>
        <v>#DIV/0!</v>
      </c>
      <c r="IE505" s="739"/>
      <c r="IF505" s="739"/>
      <c r="IG505" s="739"/>
      <c r="IH505" s="739"/>
      <c r="II505" s="739"/>
      <c r="IJ505" s="739"/>
      <c r="IK505" s="739"/>
      <c r="IL505" s="743"/>
      <c r="IM505" s="743"/>
      <c r="IN505" s="743"/>
      <c r="IO505" s="743"/>
      <c r="IP505" s="743"/>
      <c r="IQ505" s="739"/>
      <c r="IR505" s="739"/>
      <c r="IS505" s="739"/>
      <c r="IT505" s="739"/>
      <c r="IU505" s="739"/>
      <c r="IV505" s="739"/>
      <c r="IW505" s="739"/>
      <c r="IX505" s="739"/>
      <c r="IY505" s="739"/>
      <c r="IZ505" s="739"/>
      <c r="JA505" s="739"/>
      <c r="JB505" s="743">
        <v>0</v>
      </c>
      <c r="JC505" s="743">
        <v>0</v>
      </c>
      <c r="JD505" s="743">
        <v>0</v>
      </c>
      <c r="JE505" s="743">
        <v>0</v>
      </c>
      <c r="JF505" s="743">
        <v>0</v>
      </c>
      <c r="JG505" s="739">
        <v>0</v>
      </c>
      <c r="JH505" s="739">
        <v>0</v>
      </c>
      <c r="JI505" s="739">
        <v>0</v>
      </c>
      <c r="JJ505" s="739">
        <v>0</v>
      </c>
      <c r="JK505" s="739">
        <v>0</v>
      </c>
      <c r="JL505" s="739">
        <v>0</v>
      </c>
      <c r="JM505" s="739">
        <v>0</v>
      </c>
      <c r="JN505" s="28">
        <f t="shared" si="385"/>
        <v>0</v>
      </c>
      <c r="JO505" s="28">
        <f t="shared" si="386"/>
        <v>0</v>
      </c>
      <c r="JP505" s="28"/>
      <c r="JQ505" s="28"/>
      <c r="JR505" s="28"/>
      <c r="JS505" s="28"/>
      <c r="JT505" s="28"/>
      <c r="JU505" s="28"/>
      <c r="JV505" s="28"/>
      <c r="JW505" s="28"/>
      <c r="JX505" s="28"/>
      <c r="JY505" s="28"/>
      <c r="JZ505" s="28"/>
      <c r="KA505" s="28"/>
      <c r="KB505" s="28"/>
      <c r="KC505" s="28"/>
      <c r="KD505" s="28"/>
      <c r="KE505" s="824"/>
    </row>
    <row r="506" s="786" customFormat="1" hidden="1" customHeight="1" spans="1:291">
      <c r="A506" s="847" t="s">
        <v>2306</v>
      </c>
      <c r="B506" s="343"/>
      <c r="C506" s="95"/>
      <c r="D506" s="95" t="s">
        <v>2477</v>
      </c>
      <c r="E506" s="411"/>
      <c r="F506" s="1235" t="s">
        <v>2486</v>
      </c>
      <c r="G506" s="112" t="s">
        <v>1140</v>
      </c>
      <c r="H506" s="1060" t="s">
        <v>2485</v>
      </c>
      <c r="I506" s="99">
        <f t="shared" si="391"/>
        <v>0</v>
      </c>
      <c r="J506" s="1129">
        <v>480</v>
      </c>
      <c r="K506" s="1130">
        <f t="shared" si="372"/>
        <v>480</v>
      </c>
      <c r="L506" s="1131">
        <f t="shared" si="373"/>
        <v>480</v>
      </c>
      <c r="M506" s="1132"/>
      <c r="N506" s="1137"/>
      <c r="O506" s="1134"/>
      <c r="P506" s="1135">
        <f t="shared" si="396"/>
        <v>0</v>
      </c>
      <c r="Q506" s="1154">
        <f t="shared" si="392"/>
        <v>0</v>
      </c>
      <c r="R506" s="1153"/>
      <c r="S506" s="1153"/>
      <c r="T506" s="1153"/>
      <c r="U506" s="1153"/>
      <c r="V506" s="1153"/>
      <c r="W506" s="1153"/>
      <c r="X506" s="1153"/>
      <c r="Y506" s="1153"/>
      <c r="Z506" s="1153"/>
      <c r="AA506" s="1153"/>
      <c r="AB506" s="1166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153"/>
      <c r="AO506" s="1153"/>
      <c r="AP506" s="1153"/>
      <c r="AQ506" s="1153"/>
      <c r="AR506" s="1153"/>
      <c r="AS506" s="1176"/>
      <c r="AT506" s="1177"/>
      <c r="AU506" s="1178"/>
      <c r="AV506" s="1178"/>
      <c r="AW506" s="1178"/>
      <c r="AX506" s="1178"/>
      <c r="AY506" s="1178"/>
      <c r="AZ506" s="1178"/>
      <c r="BA506" s="1178"/>
      <c r="BB506" s="1178"/>
      <c r="BC506" s="1178"/>
      <c r="BD506" s="1178"/>
      <c r="BE506" s="1178"/>
      <c r="BF506" s="1178"/>
      <c r="BG506" s="1178"/>
      <c r="BH506" s="1178"/>
      <c r="BI506" s="1178"/>
      <c r="BJ506" s="1178"/>
      <c r="BK506" s="1186"/>
      <c r="BL506" s="1187">
        <v>-480</v>
      </c>
      <c r="BM506" s="1187"/>
      <c r="BN506" s="1187"/>
      <c r="BO506" s="1187"/>
      <c r="BP506" s="1187"/>
      <c r="BQ506" s="1187"/>
      <c r="BR506" s="1187"/>
      <c r="BS506" s="1187"/>
      <c r="BT506" s="1187"/>
      <c r="BU506" s="1187"/>
      <c r="BV506" s="1191"/>
      <c r="BW506" s="1186"/>
      <c r="BX506" s="1186"/>
      <c r="BY506" s="1186"/>
      <c r="BZ506" s="1186"/>
      <c r="CA506" s="1186"/>
      <c r="CB506" s="1186"/>
      <c r="CC506" s="1186"/>
      <c r="CD506" s="1186"/>
      <c r="CE506" s="1186"/>
      <c r="CF506" s="1186"/>
      <c r="CG506" s="1186"/>
      <c r="CH506" s="1186"/>
      <c r="CI506" s="1186"/>
      <c r="CJ506" s="1186"/>
      <c r="CK506" s="1186"/>
      <c r="CL506" s="1186"/>
      <c r="CM506" s="1186"/>
      <c r="CN506" s="1186"/>
      <c r="CO506" s="1186"/>
      <c r="CP506" s="1186"/>
      <c r="CQ506" s="1186"/>
      <c r="CR506" s="1186"/>
      <c r="CS506" s="1186"/>
      <c r="CT506" s="1186"/>
      <c r="CU506" s="1186"/>
      <c r="CV506" s="1186"/>
      <c r="CW506" s="1186"/>
      <c r="CX506" s="1186"/>
      <c r="CY506" s="1186"/>
      <c r="CZ506" s="1186"/>
      <c r="DA506" s="1186"/>
      <c r="DB506" s="1186"/>
      <c r="DC506" s="1186"/>
      <c r="DD506" s="1186"/>
      <c r="DE506" s="1186"/>
      <c r="DF506" s="1186"/>
      <c r="DG506" s="1186"/>
      <c r="DH506" s="1186"/>
      <c r="DI506" s="1186"/>
      <c r="DJ506" s="1186"/>
      <c r="DK506" s="1186"/>
      <c r="DL506" s="1186"/>
      <c r="DM506" s="1186"/>
      <c r="DN506" s="1186"/>
      <c r="DO506" s="1186"/>
      <c r="DP506" s="1186"/>
      <c r="DQ506" s="1186"/>
      <c r="DR506" s="1186"/>
      <c r="DS506" s="1186"/>
      <c r="DT506" s="1186"/>
      <c r="DU506" s="1186"/>
      <c r="DV506" s="1186"/>
      <c r="DW506" s="1186"/>
      <c r="DX506" s="1186"/>
      <c r="DY506" s="1186"/>
      <c r="DZ506" s="1186"/>
      <c r="EA506" s="1186"/>
      <c r="EB506" s="1186"/>
      <c r="EC506" s="1186"/>
      <c r="ED506" s="1186"/>
      <c r="EE506" s="1186"/>
      <c r="EF506" s="1186"/>
      <c r="EG506" s="1186"/>
      <c r="EH506" s="1186"/>
      <c r="EI506" s="1186"/>
      <c r="EJ506" s="1186"/>
      <c r="EK506" s="1197"/>
      <c r="EL506" s="1198"/>
      <c r="EM506" s="1186"/>
      <c r="EN506" s="1186"/>
      <c r="EO506" s="1186"/>
      <c r="EP506" s="1186"/>
      <c r="EQ506" s="1186"/>
      <c r="ER506" s="1186"/>
      <c r="ES506" s="1186"/>
      <c r="ET506" s="1186"/>
      <c r="EU506" s="1186"/>
      <c r="EV506" s="1186"/>
      <c r="EW506" s="1186"/>
      <c r="EX506" s="1186"/>
      <c r="EY506" s="1186"/>
      <c r="EZ506" s="1186"/>
      <c r="FA506" s="1186"/>
      <c r="FB506" s="1186"/>
      <c r="FC506" s="1209"/>
      <c r="FD506" s="1186"/>
      <c r="FE506" s="1186"/>
      <c r="FF506" s="1186"/>
      <c r="FG506" s="1186"/>
      <c r="FH506" s="1186"/>
      <c r="FI506" s="1186"/>
      <c r="FJ506" s="1186"/>
      <c r="FK506" s="1186"/>
      <c r="FL506" s="1209"/>
      <c r="FM506" s="1186"/>
      <c r="FN506" s="1186"/>
      <c r="FO506" s="1186"/>
      <c r="FP506" s="1186"/>
      <c r="FQ506" s="1186"/>
      <c r="FR506" s="1186"/>
      <c r="FS506" s="1186"/>
      <c r="FT506" s="1186"/>
      <c r="FU506" s="1186"/>
      <c r="FV506" s="1186"/>
      <c r="FW506" s="1186"/>
      <c r="FX506" s="1186"/>
      <c r="FY506" s="1186"/>
      <c r="FZ506" s="1186"/>
      <c r="GA506" s="1186"/>
      <c r="GB506" s="1186"/>
      <c r="GC506" s="1186"/>
      <c r="GD506" s="1186"/>
      <c r="GE506" s="1186"/>
      <c r="GF506" s="1186"/>
      <c r="GG506" s="1186"/>
      <c r="GH506" s="1186"/>
      <c r="GI506" s="1186"/>
      <c r="GJ506" s="1186"/>
      <c r="GK506" s="1186"/>
      <c r="GL506" s="1186"/>
      <c r="GM506" s="1186"/>
      <c r="GN506" s="1186"/>
      <c r="GO506" s="1186"/>
      <c r="GP506" s="1186"/>
      <c r="GQ506" s="1186"/>
      <c r="GR506" s="1186"/>
      <c r="GS506" s="1186"/>
      <c r="GT506" s="1186"/>
      <c r="GU506" s="1186"/>
      <c r="GV506" s="1186"/>
      <c r="GW506" s="1186"/>
      <c r="GX506" s="1186"/>
      <c r="GY506" s="1218"/>
      <c r="GZ506" s="364">
        <f t="shared" si="395"/>
        <v>0</v>
      </c>
      <c r="HA506" s="365">
        <f t="shared" si="393"/>
        <v>0</v>
      </c>
      <c r="HB506" s="366">
        <f t="shared" si="381"/>
        <v>0</v>
      </c>
      <c r="HC506" s="366">
        <v>0</v>
      </c>
      <c r="HD506" s="365">
        <v>0</v>
      </c>
      <c r="HE506" s="365">
        <v>0</v>
      </c>
      <c r="HF506" s="54"/>
      <c r="HG506" s="708"/>
      <c r="HH506" s="708">
        <v>3.69</v>
      </c>
      <c r="HI506" s="709">
        <f t="shared" si="377"/>
        <v>0</v>
      </c>
      <c r="HJ506" s="710"/>
      <c r="HK506" s="710">
        <v>19.5</v>
      </c>
      <c r="HL506" s="738">
        <f t="shared" si="382"/>
        <v>0.211260769324111</v>
      </c>
      <c r="HM506" s="739"/>
      <c r="HN506" s="739"/>
      <c r="HO506" s="739">
        <v>19.5</v>
      </c>
      <c r="HP506" s="740">
        <f t="shared" si="390"/>
        <v>9360</v>
      </c>
      <c r="HQ506" s="738"/>
      <c r="HR506" s="741"/>
      <c r="HS506" s="742">
        <v>44927</v>
      </c>
      <c r="HT506" s="739">
        <f ca="1" t="shared" si="383"/>
        <v>5</v>
      </c>
      <c r="HU506" s="739">
        <f ca="1" t="shared" si="384"/>
        <v>150</v>
      </c>
      <c r="HV506" s="739">
        <v>480</v>
      </c>
      <c r="HW506" s="739">
        <f t="shared" si="389"/>
        <v>0</v>
      </c>
      <c r="HX506" s="761">
        <f t="shared" si="369"/>
        <v>0</v>
      </c>
      <c r="HY506" s="739">
        <f ca="1" t="shared" si="370"/>
        <v>0</v>
      </c>
      <c r="HZ506" s="739">
        <f t="shared" si="394"/>
        <v>480</v>
      </c>
      <c r="IA506" s="739"/>
      <c r="IB506" s="739">
        <f ca="1" t="shared" si="374"/>
        <v>0</v>
      </c>
      <c r="IC506" s="769">
        <f ca="1" t="shared" si="375"/>
        <v>0</v>
      </c>
      <c r="ID506" s="769" t="e">
        <f ca="1" t="shared" si="376"/>
        <v>#DIV/0!</v>
      </c>
      <c r="IE506" s="739"/>
      <c r="IF506" s="739"/>
      <c r="IG506" s="739"/>
      <c r="IH506" s="739"/>
      <c r="II506" s="739"/>
      <c r="IJ506" s="739"/>
      <c r="IK506" s="739"/>
      <c r="IL506" s="743"/>
      <c r="IM506" s="743"/>
      <c r="IN506" s="743"/>
      <c r="IO506" s="743"/>
      <c r="IP506" s="743"/>
      <c r="IQ506" s="739"/>
      <c r="IR506" s="739"/>
      <c r="IS506" s="739"/>
      <c r="IT506" s="739"/>
      <c r="IU506" s="739"/>
      <c r="IV506" s="739"/>
      <c r="IW506" s="739"/>
      <c r="IX506" s="739"/>
      <c r="IY506" s="739"/>
      <c r="IZ506" s="739"/>
      <c r="JA506" s="739"/>
      <c r="JB506" s="743">
        <v>0</v>
      </c>
      <c r="JC506" s="743">
        <v>0</v>
      </c>
      <c r="JD506" s="743">
        <v>0</v>
      </c>
      <c r="JE506" s="743">
        <v>0</v>
      </c>
      <c r="JF506" s="743">
        <v>0</v>
      </c>
      <c r="JG506" s="739">
        <v>0</v>
      </c>
      <c r="JH506" s="739">
        <v>0</v>
      </c>
      <c r="JI506" s="739">
        <v>0</v>
      </c>
      <c r="JJ506" s="739">
        <v>0</v>
      </c>
      <c r="JK506" s="739">
        <v>0</v>
      </c>
      <c r="JL506" s="739">
        <v>0</v>
      </c>
      <c r="JM506" s="739">
        <v>0</v>
      </c>
      <c r="JN506" s="28">
        <f t="shared" si="385"/>
        <v>0</v>
      </c>
      <c r="JO506" s="28">
        <f t="shared" si="386"/>
        <v>0</v>
      </c>
      <c r="JP506" s="28"/>
      <c r="JQ506" s="28"/>
      <c r="JR506" s="28"/>
      <c r="JS506" s="28"/>
      <c r="JT506" s="28"/>
      <c r="JU506" s="28"/>
      <c r="JV506" s="28"/>
      <c r="JW506" s="28"/>
      <c r="JX506" s="28"/>
      <c r="JY506" s="28"/>
      <c r="JZ506" s="28"/>
      <c r="KA506" s="28"/>
      <c r="KB506" s="28"/>
      <c r="KC506" s="28"/>
      <c r="KD506" s="28"/>
      <c r="KE506" s="824"/>
    </row>
    <row r="507" s="786" customFormat="1" hidden="1" customHeight="1" spans="1:291">
      <c r="A507" s="847" t="s">
        <v>2306</v>
      </c>
      <c r="B507" s="343"/>
      <c r="C507" s="95"/>
      <c r="D507" s="95" t="s">
        <v>2477</v>
      </c>
      <c r="E507" s="411"/>
      <c r="F507" s="1235" t="s">
        <v>2487</v>
      </c>
      <c r="G507" s="112" t="s">
        <v>1142</v>
      </c>
      <c r="H507" s="1060" t="s">
        <v>2485</v>
      </c>
      <c r="I507" s="99">
        <f t="shared" si="391"/>
        <v>0</v>
      </c>
      <c r="J507" s="1129">
        <v>343</v>
      </c>
      <c r="K507" s="1130">
        <f t="shared" si="372"/>
        <v>343</v>
      </c>
      <c r="L507" s="1131">
        <f t="shared" si="373"/>
        <v>343</v>
      </c>
      <c r="M507" s="1132"/>
      <c r="N507" s="1137"/>
      <c r="O507" s="1134"/>
      <c r="P507" s="1135">
        <f t="shared" si="396"/>
        <v>0</v>
      </c>
      <c r="Q507" s="1154">
        <f t="shared" si="392"/>
        <v>0</v>
      </c>
      <c r="R507" s="1153"/>
      <c r="S507" s="1153"/>
      <c r="T507" s="1153"/>
      <c r="U507" s="1153"/>
      <c r="V507" s="1153"/>
      <c r="W507" s="1153"/>
      <c r="X507" s="1153"/>
      <c r="Y507" s="1153"/>
      <c r="Z507" s="1153"/>
      <c r="AA507" s="1153"/>
      <c r="AB507" s="1166"/>
      <c r="AC507" s="1153"/>
      <c r="AD507" s="1153"/>
      <c r="AE507" s="1153"/>
      <c r="AF507" s="1153"/>
      <c r="AG507" s="1153"/>
      <c r="AH507" s="1153"/>
      <c r="AI507" s="1153"/>
      <c r="AJ507" s="1153"/>
      <c r="AK507" s="1153"/>
      <c r="AL507" s="1153"/>
      <c r="AM507" s="1153"/>
      <c r="AN507" s="1153"/>
      <c r="AO507" s="1153"/>
      <c r="AP507" s="1153"/>
      <c r="AQ507" s="1153"/>
      <c r="AR507" s="1153"/>
      <c r="AS507" s="1176"/>
      <c r="AT507" s="1177"/>
      <c r="AU507" s="1178"/>
      <c r="AV507" s="1178"/>
      <c r="AW507" s="1178"/>
      <c r="AX507" s="1178"/>
      <c r="AY507" s="1178"/>
      <c r="AZ507" s="1178"/>
      <c r="BA507" s="1178"/>
      <c r="BB507" s="1178"/>
      <c r="BC507" s="1178"/>
      <c r="BD507" s="1178"/>
      <c r="BE507" s="1178"/>
      <c r="BF507" s="1178"/>
      <c r="BG507" s="1178"/>
      <c r="BH507" s="1178"/>
      <c r="BI507" s="1178"/>
      <c r="BJ507" s="1178"/>
      <c r="BK507" s="1186"/>
      <c r="BL507" s="1187">
        <v>-343</v>
      </c>
      <c r="BM507" s="1187"/>
      <c r="BN507" s="1187"/>
      <c r="BO507" s="1187"/>
      <c r="BP507" s="1187"/>
      <c r="BQ507" s="1187"/>
      <c r="BR507" s="1187"/>
      <c r="BS507" s="1187"/>
      <c r="BT507" s="1187"/>
      <c r="BU507" s="1187"/>
      <c r="BV507" s="1191"/>
      <c r="BW507" s="1186"/>
      <c r="BX507" s="1186"/>
      <c r="BY507" s="1186"/>
      <c r="BZ507" s="1186"/>
      <c r="CA507" s="1186"/>
      <c r="CB507" s="1186"/>
      <c r="CC507" s="1186"/>
      <c r="CD507" s="1186"/>
      <c r="CE507" s="1186"/>
      <c r="CF507" s="1186"/>
      <c r="CG507" s="1186"/>
      <c r="CH507" s="1186"/>
      <c r="CI507" s="1186"/>
      <c r="CJ507" s="1186"/>
      <c r="CK507" s="1186"/>
      <c r="CL507" s="1186"/>
      <c r="CM507" s="1186"/>
      <c r="CN507" s="1186"/>
      <c r="CO507" s="1186"/>
      <c r="CP507" s="1186"/>
      <c r="CQ507" s="1186"/>
      <c r="CR507" s="1186"/>
      <c r="CS507" s="1186"/>
      <c r="CT507" s="1186"/>
      <c r="CU507" s="1186"/>
      <c r="CV507" s="1186"/>
      <c r="CW507" s="1186"/>
      <c r="CX507" s="1186"/>
      <c r="CY507" s="1186"/>
      <c r="CZ507" s="1186"/>
      <c r="DA507" s="1186"/>
      <c r="DB507" s="1186"/>
      <c r="DC507" s="1186"/>
      <c r="DD507" s="1186"/>
      <c r="DE507" s="1186"/>
      <c r="DF507" s="1186"/>
      <c r="DG507" s="1186"/>
      <c r="DH507" s="1186"/>
      <c r="DI507" s="1186"/>
      <c r="DJ507" s="1186"/>
      <c r="DK507" s="1186"/>
      <c r="DL507" s="1186"/>
      <c r="DM507" s="1186"/>
      <c r="DN507" s="1186"/>
      <c r="DO507" s="1186"/>
      <c r="DP507" s="1186"/>
      <c r="DQ507" s="1186"/>
      <c r="DR507" s="1186"/>
      <c r="DS507" s="1186"/>
      <c r="DT507" s="1186"/>
      <c r="DU507" s="1186"/>
      <c r="DV507" s="1186"/>
      <c r="DW507" s="1186"/>
      <c r="DX507" s="1186"/>
      <c r="DY507" s="1186"/>
      <c r="DZ507" s="1186"/>
      <c r="EA507" s="1186"/>
      <c r="EB507" s="1186"/>
      <c r="EC507" s="1186"/>
      <c r="ED507" s="1186"/>
      <c r="EE507" s="1186"/>
      <c r="EF507" s="1186"/>
      <c r="EG507" s="1186"/>
      <c r="EH507" s="1186"/>
      <c r="EI507" s="1186"/>
      <c r="EJ507" s="1186"/>
      <c r="EK507" s="1197"/>
      <c r="EL507" s="1198"/>
      <c r="EM507" s="1186"/>
      <c r="EN507" s="1186"/>
      <c r="EO507" s="1186"/>
      <c r="EP507" s="1186"/>
      <c r="EQ507" s="1186"/>
      <c r="ER507" s="1186"/>
      <c r="ES507" s="1186"/>
      <c r="ET507" s="1186"/>
      <c r="EU507" s="1186"/>
      <c r="EV507" s="1186"/>
      <c r="EW507" s="1186"/>
      <c r="EX507" s="1186"/>
      <c r="EY507" s="1186"/>
      <c r="EZ507" s="1186"/>
      <c r="FA507" s="1186"/>
      <c r="FB507" s="1186"/>
      <c r="FC507" s="1209"/>
      <c r="FD507" s="1186"/>
      <c r="FE507" s="1186"/>
      <c r="FF507" s="1186"/>
      <c r="FG507" s="1186"/>
      <c r="FH507" s="1186"/>
      <c r="FI507" s="1186"/>
      <c r="FJ507" s="1186"/>
      <c r="FK507" s="1186"/>
      <c r="FL507" s="1209"/>
      <c r="FM507" s="1186"/>
      <c r="FN507" s="1186"/>
      <c r="FO507" s="1186"/>
      <c r="FP507" s="1186"/>
      <c r="FQ507" s="1186"/>
      <c r="FR507" s="1186"/>
      <c r="FS507" s="1186"/>
      <c r="FT507" s="1186"/>
      <c r="FU507" s="1186"/>
      <c r="FV507" s="1186"/>
      <c r="FW507" s="1186"/>
      <c r="FX507" s="1186"/>
      <c r="FY507" s="1186"/>
      <c r="FZ507" s="1186"/>
      <c r="GA507" s="1186"/>
      <c r="GB507" s="1186"/>
      <c r="GC507" s="1186"/>
      <c r="GD507" s="1186"/>
      <c r="GE507" s="1186"/>
      <c r="GF507" s="1186"/>
      <c r="GG507" s="1186"/>
      <c r="GH507" s="1186"/>
      <c r="GI507" s="1186"/>
      <c r="GJ507" s="1186"/>
      <c r="GK507" s="1186"/>
      <c r="GL507" s="1186"/>
      <c r="GM507" s="1186"/>
      <c r="GN507" s="1186"/>
      <c r="GO507" s="1186"/>
      <c r="GP507" s="1186"/>
      <c r="GQ507" s="1186"/>
      <c r="GR507" s="1186"/>
      <c r="GS507" s="1186"/>
      <c r="GT507" s="1186"/>
      <c r="GU507" s="1186"/>
      <c r="GV507" s="1186"/>
      <c r="GW507" s="1186"/>
      <c r="GX507" s="1186"/>
      <c r="GY507" s="1218"/>
      <c r="GZ507" s="364">
        <f t="shared" si="395"/>
        <v>0</v>
      </c>
      <c r="HA507" s="365">
        <f t="shared" si="393"/>
        <v>0</v>
      </c>
      <c r="HB507" s="366">
        <f t="shared" si="381"/>
        <v>0</v>
      </c>
      <c r="HC507" s="366">
        <v>0</v>
      </c>
      <c r="HD507" s="365">
        <v>0</v>
      </c>
      <c r="HE507" s="365">
        <v>0</v>
      </c>
      <c r="HF507" s="54"/>
      <c r="HG507" s="708"/>
      <c r="HH507" s="708">
        <v>1.15</v>
      </c>
      <c r="HI507" s="709">
        <f t="shared" si="377"/>
        <v>0</v>
      </c>
      <c r="HJ507" s="710"/>
      <c r="HK507" s="710">
        <v>5</v>
      </c>
      <c r="HL507" s="738">
        <f t="shared" si="382"/>
        <v>0.351070733290071</v>
      </c>
      <c r="HM507" s="739"/>
      <c r="HN507" s="739"/>
      <c r="HO507" s="739">
        <v>5</v>
      </c>
      <c r="HP507" s="740">
        <f t="shared" si="390"/>
        <v>1715</v>
      </c>
      <c r="HQ507" s="738"/>
      <c r="HR507" s="741"/>
      <c r="HS507" s="742">
        <v>44927</v>
      </c>
      <c r="HT507" s="739">
        <f ca="1" t="shared" si="383"/>
        <v>5</v>
      </c>
      <c r="HU507" s="739">
        <f ca="1" t="shared" si="384"/>
        <v>150</v>
      </c>
      <c r="HV507" s="739">
        <v>343</v>
      </c>
      <c r="HW507" s="739">
        <f t="shared" si="389"/>
        <v>0</v>
      </c>
      <c r="HX507" s="761">
        <f t="shared" ref="HX507:HX570" si="397">HW507/((HV507+HZ507)/2)</f>
        <v>0</v>
      </c>
      <c r="HY507" s="739">
        <f ca="1" t="shared" ref="HY507:HY570" si="398">HX507/HU507*365</f>
        <v>0</v>
      </c>
      <c r="HZ507" s="739">
        <f t="shared" si="394"/>
        <v>343</v>
      </c>
      <c r="IA507" s="739"/>
      <c r="IB507" s="739">
        <f ca="1" t="shared" si="374"/>
        <v>0</v>
      </c>
      <c r="IC507" s="769">
        <f ca="1" t="shared" si="375"/>
        <v>0</v>
      </c>
      <c r="ID507" s="769" t="e">
        <f ca="1" t="shared" si="376"/>
        <v>#DIV/0!</v>
      </c>
      <c r="IE507" s="739"/>
      <c r="IF507" s="739"/>
      <c r="IG507" s="739"/>
      <c r="IH507" s="739"/>
      <c r="II507" s="739"/>
      <c r="IJ507" s="739"/>
      <c r="IK507" s="739"/>
      <c r="IL507" s="743"/>
      <c r="IM507" s="743"/>
      <c r="IN507" s="743"/>
      <c r="IO507" s="743"/>
      <c r="IP507" s="743"/>
      <c r="IQ507" s="739"/>
      <c r="IR507" s="739"/>
      <c r="IS507" s="739"/>
      <c r="IT507" s="739"/>
      <c r="IU507" s="739"/>
      <c r="IV507" s="739"/>
      <c r="IW507" s="739"/>
      <c r="IX507" s="739"/>
      <c r="IY507" s="739"/>
      <c r="IZ507" s="739"/>
      <c r="JA507" s="739"/>
      <c r="JB507" s="743">
        <v>0</v>
      </c>
      <c r="JC507" s="743">
        <v>0</v>
      </c>
      <c r="JD507" s="743">
        <v>0</v>
      </c>
      <c r="JE507" s="743">
        <v>0</v>
      </c>
      <c r="JF507" s="743">
        <v>0</v>
      </c>
      <c r="JG507" s="739">
        <v>0</v>
      </c>
      <c r="JH507" s="739">
        <v>0</v>
      </c>
      <c r="JI507" s="739">
        <v>0</v>
      </c>
      <c r="JJ507" s="739">
        <v>0</v>
      </c>
      <c r="JK507" s="739">
        <v>0</v>
      </c>
      <c r="JL507" s="739">
        <v>0</v>
      </c>
      <c r="JM507" s="739">
        <v>0</v>
      </c>
      <c r="JN507" s="28">
        <f t="shared" si="385"/>
        <v>0</v>
      </c>
      <c r="JO507" s="28">
        <f t="shared" si="386"/>
        <v>0</v>
      </c>
      <c r="JP507" s="28"/>
      <c r="JQ507" s="28"/>
      <c r="JR507" s="28"/>
      <c r="JS507" s="28"/>
      <c r="JT507" s="28"/>
      <c r="JU507" s="28"/>
      <c r="JV507" s="28"/>
      <c r="JW507" s="28"/>
      <c r="JX507" s="28"/>
      <c r="JY507" s="28"/>
      <c r="JZ507" s="28"/>
      <c r="KA507" s="28"/>
      <c r="KB507" s="28"/>
      <c r="KC507" s="28"/>
      <c r="KD507" s="28"/>
      <c r="KE507" s="824"/>
    </row>
    <row r="508" s="786" customFormat="1" hidden="1" customHeight="1" spans="1:291">
      <c r="A508" s="847" t="s">
        <v>2306</v>
      </c>
      <c r="B508" s="343"/>
      <c r="C508" s="95"/>
      <c r="D508" s="95" t="s">
        <v>2477</v>
      </c>
      <c r="E508" s="411"/>
      <c r="F508" s="1235" t="s">
        <v>2488</v>
      </c>
      <c r="G508" s="112" t="s">
        <v>1144</v>
      </c>
      <c r="H508" s="1060" t="s">
        <v>2485</v>
      </c>
      <c r="I508" s="99">
        <f t="shared" si="391"/>
        <v>0</v>
      </c>
      <c r="J508" s="1129">
        <v>355</v>
      </c>
      <c r="K508" s="1130">
        <f t="shared" si="372"/>
        <v>355</v>
      </c>
      <c r="L508" s="1131">
        <f t="shared" si="373"/>
        <v>355</v>
      </c>
      <c r="M508" s="1132"/>
      <c r="N508" s="1137"/>
      <c r="O508" s="1134"/>
      <c r="P508" s="1135">
        <f t="shared" si="396"/>
        <v>0</v>
      </c>
      <c r="Q508" s="1154">
        <f t="shared" si="392"/>
        <v>0</v>
      </c>
      <c r="R508" s="1153"/>
      <c r="S508" s="1153"/>
      <c r="T508" s="1153"/>
      <c r="U508" s="1153"/>
      <c r="V508" s="1153"/>
      <c r="W508" s="1153"/>
      <c r="X508" s="1153"/>
      <c r="Y508" s="1153"/>
      <c r="Z508" s="1153"/>
      <c r="AA508" s="1153"/>
      <c r="AB508" s="1166"/>
      <c r="AC508" s="1153"/>
      <c r="AD508" s="1153"/>
      <c r="AE508" s="1153"/>
      <c r="AF508" s="1153"/>
      <c r="AG508" s="1153"/>
      <c r="AH508" s="1153"/>
      <c r="AI508" s="1153"/>
      <c r="AJ508" s="1153"/>
      <c r="AK508" s="1153"/>
      <c r="AL508" s="1153"/>
      <c r="AM508" s="1153"/>
      <c r="AN508" s="1153"/>
      <c r="AO508" s="1153"/>
      <c r="AP508" s="1153"/>
      <c r="AQ508" s="1153"/>
      <c r="AR508" s="1153"/>
      <c r="AS508" s="1176"/>
      <c r="AT508" s="1177"/>
      <c r="AU508" s="1178"/>
      <c r="AV508" s="1178"/>
      <c r="AW508" s="1178"/>
      <c r="AX508" s="1178"/>
      <c r="AY508" s="1178"/>
      <c r="AZ508" s="1178"/>
      <c r="BA508" s="1178"/>
      <c r="BB508" s="1178"/>
      <c r="BC508" s="1178"/>
      <c r="BD508" s="1178"/>
      <c r="BE508" s="1178"/>
      <c r="BF508" s="1178"/>
      <c r="BG508" s="1178"/>
      <c r="BH508" s="1178"/>
      <c r="BI508" s="1178"/>
      <c r="BJ508" s="1178"/>
      <c r="BK508" s="1186"/>
      <c r="BL508" s="1187">
        <v>-355</v>
      </c>
      <c r="BM508" s="1187"/>
      <c r="BN508" s="1187"/>
      <c r="BO508" s="1187"/>
      <c r="BP508" s="1187"/>
      <c r="BQ508" s="1187"/>
      <c r="BR508" s="1187"/>
      <c r="BS508" s="1187"/>
      <c r="BT508" s="1187"/>
      <c r="BU508" s="1187"/>
      <c r="BV508" s="1191"/>
      <c r="BW508" s="1186"/>
      <c r="BX508" s="1186"/>
      <c r="BY508" s="1186"/>
      <c r="BZ508" s="1186"/>
      <c r="CA508" s="1186"/>
      <c r="CB508" s="1186"/>
      <c r="CC508" s="1186"/>
      <c r="CD508" s="1186"/>
      <c r="CE508" s="1186"/>
      <c r="CF508" s="1186"/>
      <c r="CG508" s="1186"/>
      <c r="CH508" s="1186"/>
      <c r="CI508" s="1186"/>
      <c r="CJ508" s="1186"/>
      <c r="CK508" s="1186"/>
      <c r="CL508" s="1186"/>
      <c r="CM508" s="1186"/>
      <c r="CN508" s="1186"/>
      <c r="CO508" s="1186"/>
      <c r="CP508" s="1186"/>
      <c r="CQ508" s="1186"/>
      <c r="CR508" s="1186"/>
      <c r="CS508" s="1186"/>
      <c r="CT508" s="1186"/>
      <c r="CU508" s="1186"/>
      <c r="CV508" s="1186"/>
      <c r="CW508" s="1186"/>
      <c r="CX508" s="1186"/>
      <c r="CY508" s="1186"/>
      <c r="CZ508" s="1186"/>
      <c r="DA508" s="1186"/>
      <c r="DB508" s="1186"/>
      <c r="DC508" s="1186"/>
      <c r="DD508" s="1186"/>
      <c r="DE508" s="1186"/>
      <c r="DF508" s="1186"/>
      <c r="DG508" s="1186"/>
      <c r="DH508" s="1186"/>
      <c r="DI508" s="1186"/>
      <c r="DJ508" s="1186"/>
      <c r="DK508" s="1186"/>
      <c r="DL508" s="1186"/>
      <c r="DM508" s="1186"/>
      <c r="DN508" s="1186"/>
      <c r="DO508" s="1186"/>
      <c r="DP508" s="1186"/>
      <c r="DQ508" s="1186"/>
      <c r="DR508" s="1186"/>
      <c r="DS508" s="1186"/>
      <c r="DT508" s="1186"/>
      <c r="DU508" s="1186"/>
      <c r="DV508" s="1186"/>
      <c r="DW508" s="1186"/>
      <c r="DX508" s="1186"/>
      <c r="DY508" s="1186"/>
      <c r="DZ508" s="1186"/>
      <c r="EA508" s="1186"/>
      <c r="EB508" s="1186"/>
      <c r="EC508" s="1186"/>
      <c r="ED508" s="1186"/>
      <c r="EE508" s="1186"/>
      <c r="EF508" s="1186"/>
      <c r="EG508" s="1186"/>
      <c r="EH508" s="1186"/>
      <c r="EI508" s="1186"/>
      <c r="EJ508" s="1186"/>
      <c r="EK508" s="1197"/>
      <c r="EL508" s="1198"/>
      <c r="EM508" s="1186"/>
      <c r="EN508" s="1186"/>
      <c r="EO508" s="1186"/>
      <c r="EP508" s="1186"/>
      <c r="EQ508" s="1186"/>
      <c r="ER508" s="1186"/>
      <c r="ES508" s="1186"/>
      <c r="ET508" s="1186"/>
      <c r="EU508" s="1186"/>
      <c r="EV508" s="1186"/>
      <c r="EW508" s="1186"/>
      <c r="EX508" s="1186"/>
      <c r="EY508" s="1186"/>
      <c r="EZ508" s="1186"/>
      <c r="FA508" s="1186"/>
      <c r="FB508" s="1186"/>
      <c r="FC508" s="1209"/>
      <c r="FD508" s="1186"/>
      <c r="FE508" s="1186"/>
      <c r="FF508" s="1186"/>
      <c r="FG508" s="1186"/>
      <c r="FH508" s="1186"/>
      <c r="FI508" s="1186"/>
      <c r="FJ508" s="1186"/>
      <c r="FK508" s="1186"/>
      <c r="FL508" s="1209"/>
      <c r="FM508" s="1186"/>
      <c r="FN508" s="1186"/>
      <c r="FO508" s="1186"/>
      <c r="FP508" s="1186"/>
      <c r="FQ508" s="1186"/>
      <c r="FR508" s="1186"/>
      <c r="FS508" s="1186"/>
      <c r="FT508" s="1186"/>
      <c r="FU508" s="1186"/>
      <c r="FV508" s="1186"/>
      <c r="FW508" s="1186"/>
      <c r="FX508" s="1186"/>
      <c r="FY508" s="1186"/>
      <c r="FZ508" s="1186"/>
      <c r="GA508" s="1186"/>
      <c r="GB508" s="1186"/>
      <c r="GC508" s="1186"/>
      <c r="GD508" s="1186"/>
      <c r="GE508" s="1186"/>
      <c r="GF508" s="1186"/>
      <c r="GG508" s="1186"/>
      <c r="GH508" s="1186"/>
      <c r="GI508" s="1186"/>
      <c r="GJ508" s="1186"/>
      <c r="GK508" s="1186"/>
      <c r="GL508" s="1186"/>
      <c r="GM508" s="1186"/>
      <c r="GN508" s="1186"/>
      <c r="GO508" s="1186"/>
      <c r="GP508" s="1186"/>
      <c r="GQ508" s="1186"/>
      <c r="GR508" s="1186"/>
      <c r="GS508" s="1186"/>
      <c r="GT508" s="1186"/>
      <c r="GU508" s="1186"/>
      <c r="GV508" s="1186"/>
      <c r="GW508" s="1186"/>
      <c r="GX508" s="1186"/>
      <c r="GY508" s="1218"/>
      <c r="GZ508" s="364">
        <f t="shared" si="395"/>
        <v>0</v>
      </c>
      <c r="HA508" s="365">
        <f t="shared" si="393"/>
        <v>0</v>
      </c>
      <c r="HB508" s="366">
        <f t="shared" si="381"/>
        <v>0</v>
      </c>
      <c r="HC508" s="366">
        <v>0</v>
      </c>
      <c r="HD508" s="365">
        <v>0</v>
      </c>
      <c r="HE508" s="365">
        <v>0</v>
      </c>
      <c r="HF508" s="54"/>
      <c r="HG508" s="708"/>
      <c r="HH508" s="708">
        <v>0.86</v>
      </c>
      <c r="HI508" s="709">
        <f t="shared" si="377"/>
        <v>0</v>
      </c>
      <c r="HJ508" s="710"/>
      <c r="HK508" s="710">
        <v>4.8</v>
      </c>
      <c r="HL508" s="738">
        <f t="shared" si="382"/>
        <v>0.166955918083999</v>
      </c>
      <c r="HM508" s="739"/>
      <c r="HN508" s="739"/>
      <c r="HO508" s="739">
        <v>4.8</v>
      </c>
      <c r="HP508" s="740">
        <f t="shared" si="390"/>
        <v>1704</v>
      </c>
      <c r="HQ508" s="738"/>
      <c r="HR508" s="741"/>
      <c r="HS508" s="742">
        <v>44927</v>
      </c>
      <c r="HT508" s="739">
        <f ca="1" t="shared" si="383"/>
        <v>5</v>
      </c>
      <c r="HU508" s="739">
        <f ca="1" t="shared" si="384"/>
        <v>150</v>
      </c>
      <c r="HV508" s="739">
        <v>355</v>
      </c>
      <c r="HW508" s="739">
        <f t="shared" si="389"/>
        <v>0</v>
      </c>
      <c r="HX508" s="761">
        <f t="shared" si="397"/>
        <v>0</v>
      </c>
      <c r="HY508" s="739">
        <f ca="1" t="shared" si="398"/>
        <v>0</v>
      </c>
      <c r="HZ508" s="739">
        <f t="shared" si="394"/>
        <v>355</v>
      </c>
      <c r="IA508" s="739"/>
      <c r="IB508" s="739">
        <f ca="1" t="shared" si="374"/>
        <v>0</v>
      </c>
      <c r="IC508" s="769">
        <f ca="1" t="shared" si="375"/>
        <v>0</v>
      </c>
      <c r="ID508" s="769" t="e">
        <f ca="1" t="shared" si="376"/>
        <v>#DIV/0!</v>
      </c>
      <c r="IE508" s="739"/>
      <c r="IF508" s="739"/>
      <c r="IG508" s="739"/>
      <c r="IH508" s="739"/>
      <c r="II508" s="739"/>
      <c r="IJ508" s="739"/>
      <c r="IK508" s="739"/>
      <c r="IL508" s="743"/>
      <c r="IM508" s="743"/>
      <c r="IN508" s="743"/>
      <c r="IO508" s="743"/>
      <c r="IP508" s="743"/>
      <c r="IQ508" s="739"/>
      <c r="IR508" s="739"/>
      <c r="IS508" s="739"/>
      <c r="IT508" s="739"/>
      <c r="IU508" s="739"/>
      <c r="IV508" s="739"/>
      <c r="IW508" s="739"/>
      <c r="IX508" s="739"/>
      <c r="IY508" s="739"/>
      <c r="IZ508" s="739"/>
      <c r="JA508" s="739"/>
      <c r="JB508" s="743">
        <v>0</v>
      </c>
      <c r="JC508" s="743">
        <v>0</v>
      </c>
      <c r="JD508" s="743">
        <v>0</v>
      </c>
      <c r="JE508" s="743">
        <v>0</v>
      </c>
      <c r="JF508" s="743">
        <v>0</v>
      </c>
      <c r="JG508" s="739">
        <v>0</v>
      </c>
      <c r="JH508" s="739">
        <v>0</v>
      </c>
      <c r="JI508" s="739">
        <v>0</v>
      </c>
      <c r="JJ508" s="739">
        <v>0</v>
      </c>
      <c r="JK508" s="739">
        <v>0</v>
      </c>
      <c r="JL508" s="739">
        <v>0</v>
      </c>
      <c r="JM508" s="739">
        <v>0</v>
      </c>
      <c r="JN508" s="28">
        <f t="shared" si="385"/>
        <v>0</v>
      </c>
      <c r="JO508" s="28">
        <f t="shared" si="386"/>
        <v>0</v>
      </c>
      <c r="JP508" s="28"/>
      <c r="JQ508" s="28"/>
      <c r="JR508" s="28"/>
      <c r="JS508" s="28"/>
      <c r="JT508" s="28"/>
      <c r="JU508" s="28"/>
      <c r="JV508" s="28"/>
      <c r="JW508" s="28"/>
      <c r="JX508" s="28"/>
      <c r="JY508" s="28"/>
      <c r="JZ508" s="28"/>
      <c r="KA508" s="28"/>
      <c r="KB508" s="28"/>
      <c r="KC508" s="28"/>
      <c r="KD508" s="28"/>
      <c r="KE508" s="824"/>
    </row>
    <row r="509" s="786" customFormat="1" hidden="1" customHeight="1" spans="1:291">
      <c r="A509" s="847" t="s">
        <v>2306</v>
      </c>
      <c r="B509" s="343"/>
      <c r="C509" s="95"/>
      <c r="D509" s="95" t="s">
        <v>2477</v>
      </c>
      <c r="E509" s="411"/>
      <c r="F509" s="1235" t="s">
        <v>2489</v>
      </c>
      <c r="G509" s="112" t="s">
        <v>1146</v>
      </c>
      <c r="H509" s="1060" t="s">
        <v>2485</v>
      </c>
      <c r="I509" s="99">
        <f t="shared" si="391"/>
        <v>0</v>
      </c>
      <c r="J509" s="1129">
        <v>250</v>
      </c>
      <c r="K509" s="1130">
        <f t="shared" si="372"/>
        <v>250</v>
      </c>
      <c r="L509" s="1131">
        <f t="shared" si="373"/>
        <v>250</v>
      </c>
      <c r="M509" s="1132"/>
      <c r="N509" s="1137"/>
      <c r="O509" s="1134"/>
      <c r="P509" s="1135">
        <f t="shared" si="396"/>
        <v>0</v>
      </c>
      <c r="Q509" s="1154">
        <f t="shared" si="392"/>
        <v>0</v>
      </c>
      <c r="R509" s="1153"/>
      <c r="S509" s="1153"/>
      <c r="T509" s="1153"/>
      <c r="U509" s="1153"/>
      <c r="V509" s="1153"/>
      <c r="W509" s="1153"/>
      <c r="X509" s="1153"/>
      <c r="Y509" s="1153"/>
      <c r="Z509" s="1153"/>
      <c r="AA509" s="1153"/>
      <c r="AB509" s="1166"/>
      <c r="AC509" s="1153"/>
      <c r="AD509" s="1153"/>
      <c r="AE509" s="1153"/>
      <c r="AF509" s="1153"/>
      <c r="AG509" s="1153"/>
      <c r="AH509" s="1153"/>
      <c r="AI509" s="1153"/>
      <c r="AJ509" s="1153"/>
      <c r="AK509" s="1153"/>
      <c r="AL509" s="1153"/>
      <c r="AM509" s="1153"/>
      <c r="AN509" s="1153"/>
      <c r="AO509" s="1153"/>
      <c r="AP509" s="1153"/>
      <c r="AQ509" s="1153"/>
      <c r="AR509" s="1153"/>
      <c r="AS509" s="1176"/>
      <c r="AT509" s="1177"/>
      <c r="AU509" s="1178"/>
      <c r="AV509" s="1178"/>
      <c r="AW509" s="1178"/>
      <c r="AX509" s="1178"/>
      <c r="AY509" s="1178"/>
      <c r="AZ509" s="1178"/>
      <c r="BA509" s="1178"/>
      <c r="BB509" s="1178"/>
      <c r="BC509" s="1178"/>
      <c r="BD509" s="1178"/>
      <c r="BE509" s="1178"/>
      <c r="BF509" s="1178"/>
      <c r="BG509" s="1178"/>
      <c r="BH509" s="1178"/>
      <c r="BI509" s="1178"/>
      <c r="BJ509" s="1178"/>
      <c r="BK509" s="1186"/>
      <c r="BL509" s="1187">
        <v>-250</v>
      </c>
      <c r="BM509" s="1187"/>
      <c r="BN509" s="1187"/>
      <c r="BO509" s="1187"/>
      <c r="BP509" s="1187"/>
      <c r="BQ509" s="1187"/>
      <c r="BR509" s="1187"/>
      <c r="BS509" s="1187"/>
      <c r="BT509" s="1187"/>
      <c r="BU509" s="1187"/>
      <c r="BV509" s="1191"/>
      <c r="BW509" s="1186"/>
      <c r="BX509" s="1186"/>
      <c r="BY509" s="1186"/>
      <c r="BZ509" s="1186"/>
      <c r="CA509" s="1186"/>
      <c r="CB509" s="1186"/>
      <c r="CC509" s="1186"/>
      <c r="CD509" s="1186"/>
      <c r="CE509" s="1186"/>
      <c r="CF509" s="1186"/>
      <c r="CG509" s="1186"/>
      <c r="CH509" s="1186"/>
      <c r="CI509" s="1186"/>
      <c r="CJ509" s="1186"/>
      <c r="CK509" s="1186"/>
      <c r="CL509" s="1186"/>
      <c r="CM509" s="1186"/>
      <c r="CN509" s="1186"/>
      <c r="CO509" s="1186"/>
      <c r="CP509" s="1186"/>
      <c r="CQ509" s="1186"/>
      <c r="CR509" s="1186"/>
      <c r="CS509" s="1186"/>
      <c r="CT509" s="1186"/>
      <c r="CU509" s="1186"/>
      <c r="CV509" s="1186"/>
      <c r="CW509" s="1186"/>
      <c r="CX509" s="1186"/>
      <c r="CY509" s="1186"/>
      <c r="CZ509" s="1186"/>
      <c r="DA509" s="1186"/>
      <c r="DB509" s="1186"/>
      <c r="DC509" s="1186"/>
      <c r="DD509" s="1186"/>
      <c r="DE509" s="1186"/>
      <c r="DF509" s="1186"/>
      <c r="DG509" s="1186"/>
      <c r="DH509" s="1186"/>
      <c r="DI509" s="1186"/>
      <c r="DJ509" s="1186"/>
      <c r="DK509" s="1186"/>
      <c r="DL509" s="1186"/>
      <c r="DM509" s="1186"/>
      <c r="DN509" s="1186"/>
      <c r="DO509" s="1186"/>
      <c r="DP509" s="1186"/>
      <c r="DQ509" s="1186"/>
      <c r="DR509" s="1186"/>
      <c r="DS509" s="1186"/>
      <c r="DT509" s="1186"/>
      <c r="DU509" s="1186"/>
      <c r="DV509" s="1186"/>
      <c r="DW509" s="1186"/>
      <c r="DX509" s="1186"/>
      <c r="DY509" s="1186"/>
      <c r="DZ509" s="1186"/>
      <c r="EA509" s="1186"/>
      <c r="EB509" s="1186"/>
      <c r="EC509" s="1186"/>
      <c r="ED509" s="1186"/>
      <c r="EE509" s="1186"/>
      <c r="EF509" s="1186"/>
      <c r="EG509" s="1186"/>
      <c r="EH509" s="1186"/>
      <c r="EI509" s="1186"/>
      <c r="EJ509" s="1186"/>
      <c r="EK509" s="1197"/>
      <c r="EL509" s="1198"/>
      <c r="EM509" s="1186"/>
      <c r="EN509" s="1186"/>
      <c r="EO509" s="1186"/>
      <c r="EP509" s="1186"/>
      <c r="EQ509" s="1186"/>
      <c r="ER509" s="1186"/>
      <c r="ES509" s="1186"/>
      <c r="ET509" s="1186"/>
      <c r="EU509" s="1186"/>
      <c r="EV509" s="1186"/>
      <c r="EW509" s="1186"/>
      <c r="EX509" s="1186"/>
      <c r="EY509" s="1186"/>
      <c r="EZ509" s="1186"/>
      <c r="FA509" s="1186"/>
      <c r="FB509" s="1186"/>
      <c r="FC509" s="1209"/>
      <c r="FD509" s="1186"/>
      <c r="FE509" s="1186"/>
      <c r="FF509" s="1186"/>
      <c r="FG509" s="1186"/>
      <c r="FH509" s="1186"/>
      <c r="FI509" s="1186"/>
      <c r="FJ509" s="1186"/>
      <c r="FK509" s="1186"/>
      <c r="FL509" s="1209"/>
      <c r="FM509" s="1186"/>
      <c r="FN509" s="1186"/>
      <c r="FO509" s="1186"/>
      <c r="FP509" s="1186"/>
      <c r="FQ509" s="1186"/>
      <c r="FR509" s="1186"/>
      <c r="FS509" s="1186"/>
      <c r="FT509" s="1186"/>
      <c r="FU509" s="1186"/>
      <c r="FV509" s="1186"/>
      <c r="FW509" s="1186"/>
      <c r="FX509" s="1186"/>
      <c r="FY509" s="1186"/>
      <c r="FZ509" s="1186"/>
      <c r="GA509" s="1186"/>
      <c r="GB509" s="1186"/>
      <c r="GC509" s="1186"/>
      <c r="GD509" s="1186"/>
      <c r="GE509" s="1186"/>
      <c r="GF509" s="1186"/>
      <c r="GG509" s="1186"/>
      <c r="GH509" s="1186"/>
      <c r="GI509" s="1186"/>
      <c r="GJ509" s="1186"/>
      <c r="GK509" s="1186"/>
      <c r="GL509" s="1186"/>
      <c r="GM509" s="1186"/>
      <c r="GN509" s="1186"/>
      <c r="GO509" s="1186"/>
      <c r="GP509" s="1186"/>
      <c r="GQ509" s="1186"/>
      <c r="GR509" s="1186"/>
      <c r="GS509" s="1186"/>
      <c r="GT509" s="1186"/>
      <c r="GU509" s="1186"/>
      <c r="GV509" s="1186"/>
      <c r="GW509" s="1186"/>
      <c r="GX509" s="1186"/>
      <c r="GY509" s="1218"/>
      <c r="GZ509" s="364">
        <f t="shared" si="395"/>
        <v>0</v>
      </c>
      <c r="HA509" s="365">
        <f t="shared" si="393"/>
        <v>0</v>
      </c>
      <c r="HB509" s="366">
        <f t="shared" si="381"/>
        <v>0</v>
      </c>
      <c r="HC509" s="366">
        <v>0</v>
      </c>
      <c r="HD509" s="365">
        <v>0</v>
      </c>
      <c r="HE509" s="365">
        <v>0</v>
      </c>
      <c r="HF509" s="54"/>
      <c r="HG509" s="851"/>
      <c r="HH509" s="851">
        <v>0.74</v>
      </c>
      <c r="HI509" s="709">
        <f t="shared" si="377"/>
        <v>0</v>
      </c>
      <c r="HJ509" s="852"/>
      <c r="HK509" s="852">
        <v>4.16</v>
      </c>
      <c r="HL509" s="738">
        <f t="shared" si="382"/>
        <v>0.160951996772892</v>
      </c>
      <c r="HM509" s="853"/>
      <c r="HN509" s="853"/>
      <c r="HO509" s="853">
        <v>4.16</v>
      </c>
      <c r="HP509" s="740">
        <f t="shared" si="390"/>
        <v>1040</v>
      </c>
      <c r="HQ509" s="869"/>
      <c r="HR509" s="854"/>
      <c r="HS509" s="742">
        <v>44927</v>
      </c>
      <c r="HT509" s="739">
        <f ca="1" t="shared" si="383"/>
        <v>5</v>
      </c>
      <c r="HU509" s="739">
        <f ca="1" t="shared" si="384"/>
        <v>150</v>
      </c>
      <c r="HV509" s="853">
        <v>250</v>
      </c>
      <c r="HW509" s="739">
        <f t="shared" si="389"/>
        <v>0</v>
      </c>
      <c r="HX509" s="761">
        <f t="shared" si="397"/>
        <v>0</v>
      </c>
      <c r="HY509" s="739">
        <f ca="1" t="shared" si="398"/>
        <v>0</v>
      </c>
      <c r="HZ509" s="739">
        <f t="shared" si="394"/>
        <v>250</v>
      </c>
      <c r="IA509" s="853"/>
      <c r="IB509" s="739">
        <f ca="1" t="shared" si="374"/>
        <v>0</v>
      </c>
      <c r="IC509" s="769">
        <f ca="1" t="shared" si="375"/>
        <v>0</v>
      </c>
      <c r="ID509" s="769" t="e">
        <f ca="1" t="shared" si="376"/>
        <v>#DIV/0!</v>
      </c>
      <c r="IE509" s="853"/>
      <c r="IF509" s="853"/>
      <c r="IG509" s="853"/>
      <c r="IH509" s="853"/>
      <c r="II509" s="853"/>
      <c r="IJ509" s="853"/>
      <c r="IK509" s="853"/>
      <c r="IL509" s="743"/>
      <c r="IM509" s="743"/>
      <c r="IN509" s="743"/>
      <c r="IO509" s="743"/>
      <c r="IP509" s="743"/>
      <c r="IQ509" s="739"/>
      <c r="IR509" s="739"/>
      <c r="IS509" s="739"/>
      <c r="IT509" s="739"/>
      <c r="IU509" s="739"/>
      <c r="IV509" s="739"/>
      <c r="IW509" s="739"/>
      <c r="IX509" s="739"/>
      <c r="IY509" s="739"/>
      <c r="IZ509" s="739"/>
      <c r="JA509" s="739"/>
      <c r="JB509" s="743">
        <v>0</v>
      </c>
      <c r="JC509" s="743">
        <v>0</v>
      </c>
      <c r="JD509" s="743">
        <v>0</v>
      </c>
      <c r="JE509" s="743">
        <v>0</v>
      </c>
      <c r="JF509" s="743">
        <v>0</v>
      </c>
      <c r="JG509" s="739">
        <v>0</v>
      </c>
      <c r="JH509" s="739">
        <v>0</v>
      </c>
      <c r="JI509" s="739">
        <v>0</v>
      </c>
      <c r="JJ509" s="739">
        <v>0</v>
      </c>
      <c r="JK509" s="739">
        <v>0</v>
      </c>
      <c r="JL509" s="739">
        <v>0</v>
      </c>
      <c r="JM509" s="739">
        <v>0</v>
      </c>
      <c r="JN509" s="28">
        <f t="shared" si="385"/>
        <v>0</v>
      </c>
      <c r="JO509" s="28">
        <f t="shared" si="386"/>
        <v>0</v>
      </c>
      <c r="JP509" s="28"/>
      <c r="JQ509" s="28"/>
      <c r="JR509" s="28"/>
      <c r="JS509" s="28"/>
      <c r="JT509" s="28"/>
      <c r="JU509" s="28"/>
      <c r="JV509" s="28"/>
      <c r="JW509" s="28"/>
      <c r="JX509" s="28"/>
      <c r="JY509" s="28"/>
      <c r="JZ509" s="28"/>
      <c r="KA509" s="28"/>
      <c r="KB509" s="28"/>
      <c r="KC509" s="28"/>
      <c r="KD509" s="28"/>
      <c r="KE509" s="824"/>
    </row>
    <row r="510" s="786" customFormat="1" hidden="1" customHeight="1" spans="1:291">
      <c r="A510" s="847" t="s">
        <v>2306</v>
      </c>
      <c r="B510" s="343"/>
      <c r="C510" s="95"/>
      <c r="D510" s="95" t="s">
        <v>2477</v>
      </c>
      <c r="E510" s="411"/>
      <c r="F510" s="1235" t="s">
        <v>2490</v>
      </c>
      <c r="G510" s="112" t="s">
        <v>1148</v>
      </c>
      <c r="H510" s="1060" t="s">
        <v>1148</v>
      </c>
      <c r="I510" s="99">
        <f t="shared" si="391"/>
        <v>0</v>
      </c>
      <c r="J510" s="1129">
        <v>3840</v>
      </c>
      <c r="K510" s="1130">
        <f t="shared" si="372"/>
        <v>3840</v>
      </c>
      <c r="L510" s="1131">
        <f t="shared" si="373"/>
        <v>3840</v>
      </c>
      <c r="M510" s="1132"/>
      <c r="N510" s="1137"/>
      <c r="O510" s="1134"/>
      <c r="P510" s="1135">
        <f t="shared" si="396"/>
        <v>0</v>
      </c>
      <c r="Q510" s="1154">
        <f t="shared" si="392"/>
        <v>0</v>
      </c>
      <c r="R510" s="1153"/>
      <c r="S510" s="1153"/>
      <c r="T510" s="1153"/>
      <c r="U510" s="1153"/>
      <c r="V510" s="1153"/>
      <c r="W510" s="1153"/>
      <c r="X510" s="1153"/>
      <c r="Y510" s="1153"/>
      <c r="Z510" s="1153"/>
      <c r="AA510" s="1153"/>
      <c r="AB510" s="1166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153"/>
      <c r="AO510" s="1153"/>
      <c r="AP510" s="1153"/>
      <c r="AQ510" s="1153"/>
      <c r="AR510" s="1153"/>
      <c r="AS510" s="1176"/>
      <c r="AT510" s="1177"/>
      <c r="AU510" s="1178"/>
      <c r="AV510" s="1178"/>
      <c r="AW510" s="1178"/>
      <c r="AX510" s="1178"/>
      <c r="AY510" s="1178"/>
      <c r="AZ510" s="1178"/>
      <c r="BA510" s="1178"/>
      <c r="BB510" s="1178"/>
      <c r="BC510" s="1178"/>
      <c r="BD510" s="1178"/>
      <c r="BE510" s="1178"/>
      <c r="BF510" s="1178"/>
      <c r="BG510" s="1178"/>
      <c r="BH510" s="1178"/>
      <c r="BI510" s="1178"/>
      <c r="BJ510" s="1178"/>
      <c r="BK510" s="1186"/>
      <c r="BL510" s="1187">
        <v>-3840</v>
      </c>
      <c r="BM510" s="1187"/>
      <c r="BN510" s="1187"/>
      <c r="BO510" s="1187"/>
      <c r="BP510" s="1187"/>
      <c r="BQ510" s="1187"/>
      <c r="BR510" s="1187"/>
      <c r="BS510" s="1187"/>
      <c r="BT510" s="1187"/>
      <c r="BU510" s="1187"/>
      <c r="BV510" s="1191"/>
      <c r="BW510" s="1186"/>
      <c r="BX510" s="1186"/>
      <c r="BY510" s="1186"/>
      <c r="BZ510" s="1186"/>
      <c r="CA510" s="1186"/>
      <c r="CB510" s="1186"/>
      <c r="CC510" s="1186"/>
      <c r="CD510" s="1186"/>
      <c r="CE510" s="1186"/>
      <c r="CF510" s="1186"/>
      <c r="CG510" s="1186"/>
      <c r="CH510" s="1186"/>
      <c r="CI510" s="1186"/>
      <c r="CJ510" s="1186"/>
      <c r="CK510" s="1186"/>
      <c r="CL510" s="1186"/>
      <c r="CM510" s="1186"/>
      <c r="CN510" s="1186"/>
      <c r="CO510" s="1186"/>
      <c r="CP510" s="1186"/>
      <c r="CQ510" s="1186"/>
      <c r="CR510" s="1186"/>
      <c r="CS510" s="1186"/>
      <c r="CT510" s="1186"/>
      <c r="CU510" s="1186"/>
      <c r="CV510" s="1186"/>
      <c r="CW510" s="1186"/>
      <c r="CX510" s="1186"/>
      <c r="CY510" s="1186"/>
      <c r="CZ510" s="1186"/>
      <c r="DA510" s="1186"/>
      <c r="DB510" s="1186"/>
      <c r="DC510" s="1186"/>
      <c r="DD510" s="1186"/>
      <c r="DE510" s="1186"/>
      <c r="DF510" s="1186"/>
      <c r="DG510" s="1186"/>
      <c r="DH510" s="1186"/>
      <c r="DI510" s="1186"/>
      <c r="DJ510" s="1186"/>
      <c r="DK510" s="1186"/>
      <c r="DL510" s="1186"/>
      <c r="DM510" s="1186"/>
      <c r="DN510" s="1186"/>
      <c r="DO510" s="1186"/>
      <c r="DP510" s="1186"/>
      <c r="DQ510" s="1186"/>
      <c r="DR510" s="1186"/>
      <c r="DS510" s="1186"/>
      <c r="DT510" s="1186"/>
      <c r="DU510" s="1186"/>
      <c r="DV510" s="1186"/>
      <c r="DW510" s="1186"/>
      <c r="DX510" s="1186"/>
      <c r="DY510" s="1186"/>
      <c r="DZ510" s="1186"/>
      <c r="EA510" s="1186"/>
      <c r="EB510" s="1186"/>
      <c r="EC510" s="1186"/>
      <c r="ED510" s="1186"/>
      <c r="EE510" s="1186"/>
      <c r="EF510" s="1186"/>
      <c r="EG510" s="1186"/>
      <c r="EH510" s="1186"/>
      <c r="EI510" s="1186"/>
      <c r="EJ510" s="1186"/>
      <c r="EK510" s="1197"/>
      <c r="EL510" s="1198"/>
      <c r="EM510" s="1186"/>
      <c r="EN510" s="1186"/>
      <c r="EO510" s="1186"/>
      <c r="EP510" s="1186"/>
      <c r="EQ510" s="1186"/>
      <c r="ER510" s="1186"/>
      <c r="ES510" s="1186"/>
      <c r="ET510" s="1186"/>
      <c r="EU510" s="1186"/>
      <c r="EV510" s="1186"/>
      <c r="EW510" s="1186"/>
      <c r="EX510" s="1186"/>
      <c r="EY510" s="1186"/>
      <c r="EZ510" s="1186"/>
      <c r="FA510" s="1186"/>
      <c r="FB510" s="1186"/>
      <c r="FC510" s="1209"/>
      <c r="FD510" s="1186"/>
      <c r="FE510" s="1186"/>
      <c r="FF510" s="1186"/>
      <c r="FG510" s="1186"/>
      <c r="FH510" s="1186"/>
      <c r="FI510" s="1186"/>
      <c r="FJ510" s="1186"/>
      <c r="FK510" s="1186"/>
      <c r="FL510" s="1209"/>
      <c r="FM510" s="1186"/>
      <c r="FN510" s="1186"/>
      <c r="FO510" s="1186"/>
      <c r="FP510" s="1186"/>
      <c r="FQ510" s="1186"/>
      <c r="FR510" s="1186"/>
      <c r="FS510" s="1186"/>
      <c r="FT510" s="1186"/>
      <c r="FU510" s="1186"/>
      <c r="FV510" s="1186"/>
      <c r="FW510" s="1186"/>
      <c r="FX510" s="1186"/>
      <c r="FY510" s="1186"/>
      <c r="FZ510" s="1186"/>
      <c r="GA510" s="1186"/>
      <c r="GB510" s="1186"/>
      <c r="GC510" s="1186"/>
      <c r="GD510" s="1186"/>
      <c r="GE510" s="1186"/>
      <c r="GF510" s="1186"/>
      <c r="GG510" s="1186"/>
      <c r="GH510" s="1186"/>
      <c r="GI510" s="1186"/>
      <c r="GJ510" s="1186"/>
      <c r="GK510" s="1186"/>
      <c r="GL510" s="1186"/>
      <c r="GM510" s="1186"/>
      <c r="GN510" s="1186"/>
      <c r="GO510" s="1186"/>
      <c r="GP510" s="1186"/>
      <c r="GQ510" s="1186"/>
      <c r="GR510" s="1186"/>
      <c r="GS510" s="1186"/>
      <c r="GT510" s="1186"/>
      <c r="GU510" s="1186"/>
      <c r="GV510" s="1186"/>
      <c r="GW510" s="1186"/>
      <c r="GX510" s="1186"/>
      <c r="GY510" s="1218"/>
      <c r="GZ510" s="364">
        <f t="shared" si="395"/>
        <v>0</v>
      </c>
      <c r="HA510" s="365">
        <f t="shared" si="393"/>
        <v>0</v>
      </c>
      <c r="HB510" s="366">
        <f t="shared" si="381"/>
        <v>0</v>
      </c>
      <c r="HC510" s="366">
        <v>0</v>
      </c>
      <c r="HD510" s="365">
        <v>0</v>
      </c>
      <c r="HE510" s="365">
        <v>0</v>
      </c>
      <c r="HF510" s="54"/>
      <c r="HG510" s="851"/>
      <c r="HH510" s="851">
        <v>1.4</v>
      </c>
      <c r="HI510" s="709">
        <f t="shared" si="377"/>
        <v>0</v>
      </c>
      <c r="HJ510" s="852"/>
      <c r="HK510" s="852">
        <v>6.9</v>
      </c>
      <c r="HL510" s="738">
        <f t="shared" si="382"/>
        <v>0.264392324093817</v>
      </c>
      <c r="HM510" s="853"/>
      <c r="HN510" s="853"/>
      <c r="HO510" s="853">
        <v>6.9</v>
      </c>
      <c r="HP510" s="740">
        <f t="shared" si="390"/>
        <v>26496</v>
      </c>
      <c r="HQ510" s="869"/>
      <c r="HR510" s="854"/>
      <c r="HS510" s="742">
        <v>44927</v>
      </c>
      <c r="HT510" s="739">
        <f ca="1" t="shared" si="383"/>
        <v>5</v>
      </c>
      <c r="HU510" s="739">
        <f ca="1" t="shared" si="384"/>
        <v>150</v>
      </c>
      <c r="HV510" s="853">
        <v>3840</v>
      </c>
      <c r="HW510" s="739">
        <f t="shared" si="389"/>
        <v>0</v>
      </c>
      <c r="HX510" s="761">
        <f t="shared" si="397"/>
        <v>0</v>
      </c>
      <c r="HY510" s="739">
        <f ca="1" t="shared" si="398"/>
        <v>0</v>
      </c>
      <c r="HZ510" s="739">
        <f t="shared" si="394"/>
        <v>3840</v>
      </c>
      <c r="IA510" s="853"/>
      <c r="IB510" s="739">
        <f ca="1" t="shared" si="374"/>
        <v>0</v>
      </c>
      <c r="IC510" s="769">
        <f ca="1" t="shared" si="375"/>
        <v>0</v>
      </c>
      <c r="ID510" s="769" t="e">
        <f ca="1" t="shared" si="376"/>
        <v>#DIV/0!</v>
      </c>
      <c r="IE510" s="853"/>
      <c r="IF510" s="853"/>
      <c r="IG510" s="853"/>
      <c r="IH510" s="853"/>
      <c r="II510" s="853"/>
      <c r="IJ510" s="853"/>
      <c r="IK510" s="853"/>
      <c r="IL510" s="743"/>
      <c r="IM510" s="743"/>
      <c r="IN510" s="743"/>
      <c r="IO510" s="743"/>
      <c r="IP510" s="743"/>
      <c r="IQ510" s="739"/>
      <c r="IR510" s="739"/>
      <c r="IS510" s="739"/>
      <c r="IT510" s="739"/>
      <c r="IU510" s="739"/>
      <c r="IV510" s="739"/>
      <c r="IW510" s="739"/>
      <c r="IX510" s="739"/>
      <c r="IY510" s="739"/>
      <c r="IZ510" s="739"/>
      <c r="JA510" s="739"/>
      <c r="JB510" s="743">
        <v>0</v>
      </c>
      <c r="JC510" s="743">
        <v>0</v>
      </c>
      <c r="JD510" s="743">
        <v>0</v>
      </c>
      <c r="JE510" s="743">
        <v>0</v>
      </c>
      <c r="JF510" s="743">
        <v>0</v>
      </c>
      <c r="JG510" s="739">
        <v>0</v>
      </c>
      <c r="JH510" s="739">
        <v>0</v>
      </c>
      <c r="JI510" s="739">
        <v>0</v>
      </c>
      <c r="JJ510" s="739">
        <v>0</v>
      </c>
      <c r="JK510" s="739">
        <v>0</v>
      </c>
      <c r="JL510" s="739">
        <v>0</v>
      </c>
      <c r="JM510" s="739">
        <v>0</v>
      </c>
      <c r="JN510" s="28">
        <f t="shared" si="385"/>
        <v>0</v>
      </c>
      <c r="JO510" s="28">
        <f t="shared" si="386"/>
        <v>0</v>
      </c>
      <c r="JP510" s="28"/>
      <c r="JQ510" s="28"/>
      <c r="JR510" s="28"/>
      <c r="JS510" s="28"/>
      <c r="JT510" s="28"/>
      <c r="JU510" s="28"/>
      <c r="JV510" s="28"/>
      <c r="JW510" s="28"/>
      <c r="JX510" s="28"/>
      <c r="JY510" s="28"/>
      <c r="JZ510" s="28"/>
      <c r="KA510" s="28"/>
      <c r="KB510" s="28"/>
      <c r="KC510" s="28"/>
      <c r="KD510" s="28"/>
      <c r="KE510" s="824"/>
    </row>
    <row r="511" s="786" customFormat="1" hidden="1" customHeight="1" spans="1:291">
      <c r="A511" s="847" t="s">
        <v>2306</v>
      </c>
      <c r="B511" s="343"/>
      <c r="C511" s="95"/>
      <c r="D511" s="95" t="s">
        <v>2477</v>
      </c>
      <c r="E511" s="411"/>
      <c r="F511" s="1235" t="s">
        <v>2491</v>
      </c>
      <c r="G511" s="112" t="s">
        <v>1150</v>
      </c>
      <c r="H511" s="1060" t="s">
        <v>2492</v>
      </c>
      <c r="I511" s="99">
        <f t="shared" si="391"/>
        <v>0</v>
      </c>
      <c r="J511" s="1129">
        <v>300</v>
      </c>
      <c r="K511" s="1130">
        <f t="shared" ref="K511:K574" si="399">(N511+O511+P511+Q511)-SUM(AT511:GY511)</f>
        <v>300</v>
      </c>
      <c r="L511" s="1131">
        <f t="shared" ref="L511:L574" si="400">(N511+O511+Q511)-SUM(AT511:GY511)</f>
        <v>300</v>
      </c>
      <c r="M511" s="1132"/>
      <c r="N511" s="1137"/>
      <c r="O511" s="1134"/>
      <c r="P511" s="1135">
        <f t="shared" si="396"/>
        <v>0</v>
      </c>
      <c r="Q511" s="1154">
        <f t="shared" si="392"/>
        <v>0</v>
      </c>
      <c r="R511" s="1153"/>
      <c r="S511" s="1153"/>
      <c r="T511" s="1153"/>
      <c r="U511" s="1153"/>
      <c r="V511" s="1153"/>
      <c r="W511" s="1153"/>
      <c r="X511" s="1153"/>
      <c r="Y511" s="1153"/>
      <c r="Z511" s="1153"/>
      <c r="AA511" s="1153"/>
      <c r="AB511" s="1166"/>
      <c r="AC511" s="1153"/>
      <c r="AD511" s="1153"/>
      <c r="AE511" s="1153"/>
      <c r="AF511" s="1153"/>
      <c r="AG511" s="1153"/>
      <c r="AH511" s="1153"/>
      <c r="AI511" s="1153"/>
      <c r="AJ511" s="1153"/>
      <c r="AK511" s="1153"/>
      <c r="AL511" s="1153"/>
      <c r="AM511" s="1153"/>
      <c r="AN511" s="1153"/>
      <c r="AO511" s="1153"/>
      <c r="AP511" s="1153"/>
      <c r="AQ511" s="1153"/>
      <c r="AR511" s="1153"/>
      <c r="AS511" s="1176"/>
      <c r="AT511" s="1177"/>
      <c r="AU511" s="1178"/>
      <c r="AV511" s="1178"/>
      <c r="AW511" s="1178"/>
      <c r="AX511" s="1178"/>
      <c r="AY511" s="1178"/>
      <c r="AZ511" s="1178"/>
      <c r="BA511" s="1178"/>
      <c r="BB511" s="1178"/>
      <c r="BC511" s="1178"/>
      <c r="BD511" s="1178"/>
      <c r="BE511" s="1178"/>
      <c r="BF511" s="1178"/>
      <c r="BG511" s="1178"/>
      <c r="BH511" s="1178"/>
      <c r="BI511" s="1178"/>
      <c r="BJ511" s="1178"/>
      <c r="BK511" s="1186"/>
      <c r="BL511" s="1187">
        <v>-300</v>
      </c>
      <c r="BM511" s="1187"/>
      <c r="BN511" s="1187"/>
      <c r="BO511" s="1187"/>
      <c r="BP511" s="1187"/>
      <c r="BQ511" s="1187"/>
      <c r="BR511" s="1187"/>
      <c r="BS511" s="1187"/>
      <c r="BT511" s="1187"/>
      <c r="BU511" s="1187"/>
      <c r="BV511" s="1191"/>
      <c r="BW511" s="1186"/>
      <c r="BX511" s="1186"/>
      <c r="BY511" s="1186"/>
      <c r="BZ511" s="1186"/>
      <c r="CA511" s="1186"/>
      <c r="CB511" s="1186"/>
      <c r="CC511" s="1186"/>
      <c r="CD511" s="1186"/>
      <c r="CE511" s="1186"/>
      <c r="CF511" s="1186"/>
      <c r="CG511" s="1186"/>
      <c r="CH511" s="1186"/>
      <c r="CI511" s="1186"/>
      <c r="CJ511" s="1186"/>
      <c r="CK511" s="1186"/>
      <c r="CL511" s="1186"/>
      <c r="CM511" s="1186"/>
      <c r="CN511" s="1186"/>
      <c r="CO511" s="1186"/>
      <c r="CP511" s="1186"/>
      <c r="CQ511" s="1186"/>
      <c r="CR511" s="1186"/>
      <c r="CS511" s="1186"/>
      <c r="CT511" s="1186"/>
      <c r="CU511" s="1186"/>
      <c r="CV511" s="1186"/>
      <c r="CW511" s="1186"/>
      <c r="CX511" s="1186"/>
      <c r="CY511" s="1186"/>
      <c r="CZ511" s="1186"/>
      <c r="DA511" s="1186"/>
      <c r="DB511" s="1186"/>
      <c r="DC511" s="1186"/>
      <c r="DD511" s="1186"/>
      <c r="DE511" s="1186"/>
      <c r="DF511" s="1186"/>
      <c r="DG511" s="1186"/>
      <c r="DH511" s="1186"/>
      <c r="DI511" s="1186"/>
      <c r="DJ511" s="1186"/>
      <c r="DK511" s="1186"/>
      <c r="DL511" s="1186"/>
      <c r="DM511" s="1186"/>
      <c r="DN511" s="1186"/>
      <c r="DO511" s="1186"/>
      <c r="DP511" s="1186"/>
      <c r="DQ511" s="1186"/>
      <c r="DR511" s="1186"/>
      <c r="DS511" s="1186"/>
      <c r="DT511" s="1186"/>
      <c r="DU511" s="1186"/>
      <c r="DV511" s="1186"/>
      <c r="DW511" s="1186"/>
      <c r="DX511" s="1186"/>
      <c r="DY511" s="1186"/>
      <c r="DZ511" s="1186"/>
      <c r="EA511" s="1186"/>
      <c r="EB511" s="1186"/>
      <c r="EC511" s="1186"/>
      <c r="ED511" s="1186"/>
      <c r="EE511" s="1186"/>
      <c r="EF511" s="1186"/>
      <c r="EG511" s="1186"/>
      <c r="EH511" s="1186"/>
      <c r="EI511" s="1186"/>
      <c r="EJ511" s="1186"/>
      <c r="EK511" s="1197"/>
      <c r="EL511" s="1198"/>
      <c r="EM511" s="1186"/>
      <c r="EN511" s="1186"/>
      <c r="EO511" s="1186"/>
      <c r="EP511" s="1186"/>
      <c r="EQ511" s="1186"/>
      <c r="ER511" s="1186"/>
      <c r="ES511" s="1186"/>
      <c r="ET511" s="1186"/>
      <c r="EU511" s="1186"/>
      <c r="EV511" s="1186"/>
      <c r="EW511" s="1186"/>
      <c r="EX511" s="1186"/>
      <c r="EY511" s="1186"/>
      <c r="EZ511" s="1186"/>
      <c r="FA511" s="1186"/>
      <c r="FB511" s="1186"/>
      <c r="FC511" s="1209"/>
      <c r="FD511" s="1186"/>
      <c r="FE511" s="1186"/>
      <c r="FF511" s="1186"/>
      <c r="FG511" s="1186"/>
      <c r="FH511" s="1186"/>
      <c r="FI511" s="1186"/>
      <c r="FJ511" s="1186"/>
      <c r="FK511" s="1186"/>
      <c r="FL511" s="1209"/>
      <c r="FM511" s="1186"/>
      <c r="FN511" s="1186"/>
      <c r="FO511" s="1186"/>
      <c r="FP511" s="1186"/>
      <c r="FQ511" s="1186"/>
      <c r="FR511" s="1186"/>
      <c r="FS511" s="1186"/>
      <c r="FT511" s="1186"/>
      <c r="FU511" s="1186"/>
      <c r="FV511" s="1186"/>
      <c r="FW511" s="1186"/>
      <c r="FX511" s="1186"/>
      <c r="FY511" s="1186"/>
      <c r="FZ511" s="1186"/>
      <c r="GA511" s="1186"/>
      <c r="GB511" s="1186"/>
      <c r="GC511" s="1186"/>
      <c r="GD511" s="1186"/>
      <c r="GE511" s="1186"/>
      <c r="GF511" s="1186"/>
      <c r="GG511" s="1186"/>
      <c r="GH511" s="1186"/>
      <c r="GI511" s="1186"/>
      <c r="GJ511" s="1186"/>
      <c r="GK511" s="1186"/>
      <c r="GL511" s="1186"/>
      <c r="GM511" s="1186"/>
      <c r="GN511" s="1186"/>
      <c r="GO511" s="1186"/>
      <c r="GP511" s="1186"/>
      <c r="GQ511" s="1186"/>
      <c r="GR511" s="1186"/>
      <c r="GS511" s="1186"/>
      <c r="GT511" s="1186"/>
      <c r="GU511" s="1186"/>
      <c r="GV511" s="1186"/>
      <c r="GW511" s="1186"/>
      <c r="GX511" s="1186"/>
      <c r="GY511" s="1218"/>
      <c r="GZ511" s="364">
        <f t="shared" si="395"/>
        <v>0</v>
      </c>
      <c r="HA511" s="365">
        <f t="shared" si="393"/>
        <v>0</v>
      </c>
      <c r="HB511" s="366">
        <f t="shared" si="381"/>
        <v>0</v>
      </c>
      <c r="HC511" s="366">
        <v>0</v>
      </c>
      <c r="HD511" s="365">
        <v>0</v>
      </c>
      <c r="HE511" s="365">
        <v>0</v>
      </c>
      <c r="HF511" s="54"/>
      <c r="HG511" s="851"/>
      <c r="HH511" s="851">
        <v>0.68</v>
      </c>
      <c r="HI511" s="709">
        <f t="shared" si="377"/>
        <v>0</v>
      </c>
      <c r="HJ511" s="852"/>
      <c r="HK511" s="852">
        <v>3.83</v>
      </c>
      <c r="HL511" s="738">
        <f t="shared" si="382"/>
        <v>0.159350307287094</v>
      </c>
      <c r="HM511" s="853"/>
      <c r="HN511" s="853"/>
      <c r="HO511" s="853">
        <v>3.83</v>
      </c>
      <c r="HP511" s="740">
        <f t="shared" si="390"/>
        <v>1149</v>
      </c>
      <c r="HQ511" s="869"/>
      <c r="HR511" s="854"/>
      <c r="HS511" s="742">
        <v>44927</v>
      </c>
      <c r="HT511" s="739">
        <f ca="1" t="shared" si="383"/>
        <v>5</v>
      </c>
      <c r="HU511" s="739">
        <f ca="1" t="shared" si="384"/>
        <v>150</v>
      </c>
      <c r="HV511" s="853">
        <v>300</v>
      </c>
      <c r="HW511" s="739">
        <f t="shared" si="389"/>
        <v>0</v>
      </c>
      <c r="HX511" s="761">
        <f t="shared" si="397"/>
        <v>0</v>
      </c>
      <c r="HY511" s="739">
        <f ca="1" t="shared" si="398"/>
        <v>0</v>
      </c>
      <c r="HZ511" s="739">
        <f t="shared" si="394"/>
        <v>300</v>
      </c>
      <c r="IA511" s="853"/>
      <c r="IB511" s="739">
        <f ca="1" t="shared" si="374"/>
        <v>0</v>
      </c>
      <c r="IC511" s="769">
        <f ca="1" t="shared" si="375"/>
        <v>0</v>
      </c>
      <c r="ID511" s="769" t="e">
        <f ca="1" t="shared" si="376"/>
        <v>#DIV/0!</v>
      </c>
      <c r="IE511" s="853"/>
      <c r="IF511" s="853"/>
      <c r="IG511" s="853"/>
      <c r="IH511" s="853"/>
      <c r="II511" s="853"/>
      <c r="IJ511" s="853"/>
      <c r="IK511" s="853"/>
      <c r="IL511" s="743"/>
      <c r="IM511" s="743"/>
      <c r="IN511" s="743"/>
      <c r="IO511" s="743"/>
      <c r="IP511" s="743"/>
      <c r="IQ511" s="739"/>
      <c r="IR511" s="739"/>
      <c r="IS511" s="739"/>
      <c r="IT511" s="739"/>
      <c r="IU511" s="739"/>
      <c r="IV511" s="739"/>
      <c r="IW511" s="739"/>
      <c r="IX511" s="739"/>
      <c r="IY511" s="739"/>
      <c r="IZ511" s="739"/>
      <c r="JA511" s="739"/>
      <c r="JB511" s="743">
        <v>0</v>
      </c>
      <c r="JC511" s="743">
        <v>0</v>
      </c>
      <c r="JD511" s="743">
        <v>0</v>
      </c>
      <c r="JE511" s="743">
        <v>0</v>
      </c>
      <c r="JF511" s="743">
        <v>0</v>
      </c>
      <c r="JG511" s="739">
        <v>0</v>
      </c>
      <c r="JH511" s="739">
        <v>0</v>
      </c>
      <c r="JI511" s="739">
        <v>0</v>
      </c>
      <c r="JJ511" s="739">
        <v>0</v>
      </c>
      <c r="JK511" s="739">
        <v>0</v>
      </c>
      <c r="JL511" s="739">
        <v>0</v>
      </c>
      <c r="JM511" s="739">
        <v>0</v>
      </c>
      <c r="JN511" s="28">
        <f t="shared" si="385"/>
        <v>0</v>
      </c>
      <c r="JO511" s="28">
        <f t="shared" si="386"/>
        <v>0</v>
      </c>
      <c r="JP511" s="28"/>
      <c r="JQ511" s="28"/>
      <c r="JR511" s="28"/>
      <c r="JS511" s="28"/>
      <c r="JT511" s="28"/>
      <c r="JU511" s="28"/>
      <c r="JV511" s="28"/>
      <c r="JW511" s="28"/>
      <c r="JX511" s="28"/>
      <c r="JY511" s="28"/>
      <c r="JZ511" s="28"/>
      <c r="KA511" s="28"/>
      <c r="KB511" s="28"/>
      <c r="KC511" s="28"/>
      <c r="KD511" s="28"/>
      <c r="KE511" s="824"/>
    </row>
    <row r="512" s="786" customFormat="1" hidden="1" customHeight="1" spans="1:291">
      <c r="A512" s="847" t="s">
        <v>2306</v>
      </c>
      <c r="B512" s="343"/>
      <c r="C512" s="95"/>
      <c r="D512" s="95" t="s">
        <v>2477</v>
      </c>
      <c r="E512" s="411"/>
      <c r="F512" s="1235" t="s">
        <v>2493</v>
      </c>
      <c r="G512" s="112" t="s">
        <v>1152</v>
      </c>
      <c r="H512" s="1060" t="s">
        <v>2494</v>
      </c>
      <c r="I512" s="99">
        <f t="shared" si="391"/>
        <v>0</v>
      </c>
      <c r="J512" s="1129">
        <v>375</v>
      </c>
      <c r="K512" s="1130">
        <f t="shared" si="399"/>
        <v>375</v>
      </c>
      <c r="L512" s="1131">
        <f t="shared" si="400"/>
        <v>375</v>
      </c>
      <c r="M512" s="1132"/>
      <c r="N512" s="1137"/>
      <c r="O512" s="1134"/>
      <c r="P512" s="1135">
        <f t="shared" si="396"/>
        <v>0</v>
      </c>
      <c r="Q512" s="1154">
        <f t="shared" si="392"/>
        <v>0</v>
      </c>
      <c r="R512" s="1153"/>
      <c r="S512" s="1153"/>
      <c r="T512" s="1153"/>
      <c r="U512" s="1153"/>
      <c r="V512" s="1153"/>
      <c r="W512" s="1153"/>
      <c r="X512" s="1153"/>
      <c r="Y512" s="1153"/>
      <c r="Z512" s="1153"/>
      <c r="AA512" s="1153"/>
      <c r="AB512" s="1166"/>
      <c r="AC512" s="1153"/>
      <c r="AD512" s="1153"/>
      <c r="AE512" s="1153"/>
      <c r="AF512" s="1153"/>
      <c r="AG512" s="1153"/>
      <c r="AH512" s="1153"/>
      <c r="AI512" s="1153"/>
      <c r="AJ512" s="1153"/>
      <c r="AK512" s="1153"/>
      <c r="AL512" s="1153"/>
      <c r="AM512" s="1153"/>
      <c r="AN512" s="1153"/>
      <c r="AO512" s="1153"/>
      <c r="AP512" s="1153"/>
      <c r="AQ512" s="1153"/>
      <c r="AR512" s="1153"/>
      <c r="AS512" s="1176"/>
      <c r="AT512" s="1177"/>
      <c r="AU512" s="1178"/>
      <c r="AV512" s="1178"/>
      <c r="AW512" s="1178"/>
      <c r="AX512" s="1178"/>
      <c r="AY512" s="1178"/>
      <c r="AZ512" s="1178"/>
      <c r="BA512" s="1178"/>
      <c r="BB512" s="1178"/>
      <c r="BC512" s="1178"/>
      <c r="BD512" s="1178"/>
      <c r="BE512" s="1178"/>
      <c r="BF512" s="1178"/>
      <c r="BG512" s="1178"/>
      <c r="BH512" s="1178"/>
      <c r="BI512" s="1178"/>
      <c r="BJ512" s="1178"/>
      <c r="BK512" s="1186"/>
      <c r="BL512" s="1187">
        <v>-375</v>
      </c>
      <c r="BM512" s="1187"/>
      <c r="BN512" s="1187"/>
      <c r="BO512" s="1187"/>
      <c r="BP512" s="1187"/>
      <c r="BQ512" s="1187"/>
      <c r="BR512" s="1187"/>
      <c r="BS512" s="1187"/>
      <c r="BT512" s="1187"/>
      <c r="BU512" s="1187"/>
      <c r="BV512" s="1191"/>
      <c r="BW512" s="1186"/>
      <c r="BX512" s="1186"/>
      <c r="BY512" s="1186"/>
      <c r="BZ512" s="1186"/>
      <c r="CA512" s="1186"/>
      <c r="CB512" s="1186"/>
      <c r="CC512" s="1186"/>
      <c r="CD512" s="1186"/>
      <c r="CE512" s="1186"/>
      <c r="CF512" s="1186"/>
      <c r="CG512" s="1186"/>
      <c r="CH512" s="1186"/>
      <c r="CI512" s="1186"/>
      <c r="CJ512" s="1186"/>
      <c r="CK512" s="1186"/>
      <c r="CL512" s="1186"/>
      <c r="CM512" s="1186"/>
      <c r="CN512" s="1186"/>
      <c r="CO512" s="1186"/>
      <c r="CP512" s="1186"/>
      <c r="CQ512" s="1186"/>
      <c r="CR512" s="1186"/>
      <c r="CS512" s="1186"/>
      <c r="CT512" s="1186"/>
      <c r="CU512" s="1186"/>
      <c r="CV512" s="1186"/>
      <c r="CW512" s="1186"/>
      <c r="CX512" s="1186"/>
      <c r="CY512" s="1186"/>
      <c r="CZ512" s="1186"/>
      <c r="DA512" s="1186"/>
      <c r="DB512" s="1186"/>
      <c r="DC512" s="1186"/>
      <c r="DD512" s="1186"/>
      <c r="DE512" s="1186"/>
      <c r="DF512" s="1186"/>
      <c r="DG512" s="1186"/>
      <c r="DH512" s="1186"/>
      <c r="DI512" s="1186"/>
      <c r="DJ512" s="1186"/>
      <c r="DK512" s="1186"/>
      <c r="DL512" s="1186"/>
      <c r="DM512" s="1186"/>
      <c r="DN512" s="1186"/>
      <c r="DO512" s="1186"/>
      <c r="DP512" s="1186"/>
      <c r="DQ512" s="1186"/>
      <c r="DR512" s="1186"/>
      <c r="DS512" s="1186"/>
      <c r="DT512" s="1186"/>
      <c r="DU512" s="1186"/>
      <c r="DV512" s="1186"/>
      <c r="DW512" s="1186"/>
      <c r="DX512" s="1186"/>
      <c r="DY512" s="1186"/>
      <c r="DZ512" s="1186"/>
      <c r="EA512" s="1186"/>
      <c r="EB512" s="1186"/>
      <c r="EC512" s="1186"/>
      <c r="ED512" s="1186"/>
      <c r="EE512" s="1186"/>
      <c r="EF512" s="1186"/>
      <c r="EG512" s="1186"/>
      <c r="EH512" s="1186"/>
      <c r="EI512" s="1186"/>
      <c r="EJ512" s="1186"/>
      <c r="EK512" s="1197"/>
      <c r="EL512" s="1198"/>
      <c r="EM512" s="1186"/>
      <c r="EN512" s="1186"/>
      <c r="EO512" s="1186"/>
      <c r="EP512" s="1186"/>
      <c r="EQ512" s="1186"/>
      <c r="ER512" s="1186"/>
      <c r="ES512" s="1186"/>
      <c r="ET512" s="1186"/>
      <c r="EU512" s="1186"/>
      <c r="EV512" s="1186"/>
      <c r="EW512" s="1186"/>
      <c r="EX512" s="1186"/>
      <c r="EY512" s="1186"/>
      <c r="EZ512" s="1186"/>
      <c r="FA512" s="1186"/>
      <c r="FB512" s="1186"/>
      <c r="FC512" s="1209"/>
      <c r="FD512" s="1186"/>
      <c r="FE512" s="1186"/>
      <c r="FF512" s="1186"/>
      <c r="FG512" s="1186"/>
      <c r="FH512" s="1186"/>
      <c r="FI512" s="1186"/>
      <c r="FJ512" s="1186"/>
      <c r="FK512" s="1186"/>
      <c r="FL512" s="1209"/>
      <c r="FM512" s="1186"/>
      <c r="FN512" s="1186"/>
      <c r="FO512" s="1186"/>
      <c r="FP512" s="1186"/>
      <c r="FQ512" s="1186"/>
      <c r="FR512" s="1186"/>
      <c r="FS512" s="1186"/>
      <c r="FT512" s="1186"/>
      <c r="FU512" s="1186"/>
      <c r="FV512" s="1186"/>
      <c r="FW512" s="1186"/>
      <c r="FX512" s="1186"/>
      <c r="FY512" s="1186"/>
      <c r="FZ512" s="1186"/>
      <c r="GA512" s="1186"/>
      <c r="GB512" s="1186"/>
      <c r="GC512" s="1186"/>
      <c r="GD512" s="1186"/>
      <c r="GE512" s="1186"/>
      <c r="GF512" s="1186"/>
      <c r="GG512" s="1186"/>
      <c r="GH512" s="1186"/>
      <c r="GI512" s="1186"/>
      <c r="GJ512" s="1186"/>
      <c r="GK512" s="1186"/>
      <c r="GL512" s="1186"/>
      <c r="GM512" s="1186"/>
      <c r="GN512" s="1186"/>
      <c r="GO512" s="1186"/>
      <c r="GP512" s="1186"/>
      <c r="GQ512" s="1186"/>
      <c r="GR512" s="1186"/>
      <c r="GS512" s="1186"/>
      <c r="GT512" s="1186"/>
      <c r="GU512" s="1186"/>
      <c r="GV512" s="1186"/>
      <c r="GW512" s="1186"/>
      <c r="GX512" s="1186"/>
      <c r="GY512" s="1218"/>
      <c r="GZ512" s="364">
        <f t="shared" si="395"/>
        <v>0</v>
      </c>
      <c r="HA512" s="365">
        <f t="shared" si="393"/>
        <v>0</v>
      </c>
      <c r="HB512" s="366">
        <f t="shared" si="381"/>
        <v>0</v>
      </c>
      <c r="HC512" s="366">
        <v>0</v>
      </c>
      <c r="HD512" s="365">
        <v>0</v>
      </c>
      <c r="HE512" s="365">
        <v>0</v>
      </c>
      <c r="HF512" s="54"/>
      <c r="HG512" s="851"/>
      <c r="HH512" s="851">
        <v>1.13</v>
      </c>
      <c r="HI512" s="709">
        <f t="shared" si="377"/>
        <v>0</v>
      </c>
      <c r="HJ512" s="852"/>
      <c r="HK512" s="852">
        <v>6.35</v>
      </c>
      <c r="HL512" s="738">
        <f t="shared" si="382"/>
        <v>0.161273279619601</v>
      </c>
      <c r="HM512" s="853"/>
      <c r="HN512" s="853"/>
      <c r="HO512" s="853">
        <v>6.35</v>
      </c>
      <c r="HP512" s="740">
        <f t="shared" si="390"/>
        <v>2381.25</v>
      </c>
      <c r="HQ512" s="869"/>
      <c r="HR512" s="854"/>
      <c r="HS512" s="742">
        <v>44927</v>
      </c>
      <c r="HT512" s="739">
        <f ca="1" t="shared" si="383"/>
        <v>5</v>
      </c>
      <c r="HU512" s="739">
        <f ca="1" t="shared" si="384"/>
        <v>150</v>
      </c>
      <c r="HV512" s="853">
        <v>375</v>
      </c>
      <c r="HW512" s="739">
        <f t="shared" si="389"/>
        <v>0</v>
      </c>
      <c r="HX512" s="761">
        <f t="shared" si="397"/>
        <v>0</v>
      </c>
      <c r="HY512" s="739">
        <f ca="1" t="shared" si="398"/>
        <v>0</v>
      </c>
      <c r="HZ512" s="739">
        <f t="shared" si="394"/>
        <v>375</v>
      </c>
      <c r="IA512" s="853"/>
      <c r="IB512" s="739">
        <f ca="1" t="shared" si="374"/>
        <v>0</v>
      </c>
      <c r="IC512" s="769">
        <f ca="1" t="shared" si="375"/>
        <v>0</v>
      </c>
      <c r="ID512" s="769" t="e">
        <f ca="1" t="shared" si="376"/>
        <v>#DIV/0!</v>
      </c>
      <c r="IE512" s="853"/>
      <c r="IF512" s="853"/>
      <c r="IG512" s="853"/>
      <c r="IH512" s="853"/>
      <c r="II512" s="853"/>
      <c r="IJ512" s="853"/>
      <c r="IK512" s="853"/>
      <c r="IL512" s="743"/>
      <c r="IM512" s="743"/>
      <c r="IN512" s="743"/>
      <c r="IO512" s="743"/>
      <c r="IP512" s="743"/>
      <c r="IQ512" s="739"/>
      <c r="IR512" s="739"/>
      <c r="IS512" s="739"/>
      <c r="IT512" s="739"/>
      <c r="IU512" s="739"/>
      <c r="IV512" s="739"/>
      <c r="IW512" s="739"/>
      <c r="IX512" s="739"/>
      <c r="IY512" s="739"/>
      <c r="IZ512" s="739"/>
      <c r="JA512" s="739"/>
      <c r="JB512" s="743">
        <v>0</v>
      </c>
      <c r="JC512" s="743">
        <v>0</v>
      </c>
      <c r="JD512" s="743">
        <v>0</v>
      </c>
      <c r="JE512" s="743">
        <v>0</v>
      </c>
      <c r="JF512" s="743">
        <v>0</v>
      </c>
      <c r="JG512" s="739">
        <v>0</v>
      </c>
      <c r="JH512" s="739">
        <v>0</v>
      </c>
      <c r="JI512" s="739">
        <v>0</v>
      </c>
      <c r="JJ512" s="739">
        <v>0</v>
      </c>
      <c r="JK512" s="739">
        <v>0</v>
      </c>
      <c r="JL512" s="739">
        <v>0</v>
      </c>
      <c r="JM512" s="739">
        <v>0</v>
      </c>
      <c r="JN512" s="28">
        <f t="shared" si="385"/>
        <v>0</v>
      </c>
      <c r="JO512" s="28">
        <f t="shared" si="386"/>
        <v>0</v>
      </c>
      <c r="JP512" s="28"/>
      <c r="JQ512" s="28"/>
      <c r="JR512" s="28"/>
      <c r="JS512" s="28"/>
      <c r="JT512" s="28"/>
      <c r="JU512" s="28"/>
      <c r="JV512" s="28"/>
      <c r="JW512" s="28"/>
      <c r="JX512" s="28"/>
      <c r="JY512" s="28"/>
      <c r="JZ512" s="28"/>
      <c r="KA512" s="28"/>
      <c r="KB512" s="28"/>
      <c r="KC512" s="28"/>
      <c r="KD512" s="28"/>
      <c r="KE512" s="824"/>
    </row>
    <row r="513" s="786" customFormat="1" hidden="1" customHeight="1" spans="1:291">
      <c r="A513" s="847" t="s">
        <v>2306</v>
      </c>
      <c r="B513" s="343"/>
      <c r="C513" s="95"/>
      <c r="D513" s="95" t="s">
        <v>2477</v>
      </c>
      <c r="E513" s="411"/>
      <c r="F513" s="1264" t="s">
        <v>2495</v>
      </c>
      <c r="G513" s="855" t="s">
        <v>2496</v>
      </c>
      <c r="H513" s="1265" t="s">
        <v>2497</v>
      </c>
      <c r="I513" s="99">
        <f t="shared" si="391"/>
        <v>0</v>
      </c>
      <c r="J513" s="1269">
        <v>384</v>
      </c>
      <c r="K513" s="1130">
        <f t="shared" si="399"/>
        <v>384</v>
      </c>
      <c r="L513" s="1131">
        <f t="shared" si="400"/>
        <v>384</v>
      </c>
      <c r="M513" s="1132"/>
      <c r="N513" s="1137"/>
      <c r="O513" s="1134"/>
      <c r="P513" s="1135">
        <f t="shared" si="396"/>
        <v>0</v>
      </c>
      <c r="Q513" s="1154">
        <f t="shared" si="392"/>
        <v>0</v>
      </c>
      <c r="R513" s="1153"/>
      <c r="S513" s="1153"/>
      <c r="T513" s="1153"/>
      <c r="U513" s="1153"/>
      <c r="V513" s="1153"/>
      <c r="W513" s="1153"/>
      <c r="X513" s="1153"/>
      <c r="Y513" s="1153"/>
      <c r="Z513" s="1153"/>
      <c r="AA513" s="1153"/>
      <c r="AB513" s="1166"/>
      <c r="AC513" s="1153"/>
      <c r="AD513" s="1153"/>
      <c r="AE513" s="1153"/>
      <c r="AF513" s="1153"/>
      <c r="AG513" s="1153"/>
      <c r="AH513" s="1153"/>
      <c r="AI513" s="1153"/>
      <c r="AJ513" s="1153"/>
      <c r="AK513" s="1153"/>
      <c r="AL513" s="1153"/>
      <c r="AM513" s="1153"/>
      <c r="AN513" s="1153"/>
      <c r="AO513" s="1153"/>
      <c r="AP513" s="1153"/>
      <c r="AQ513" s="1153"/>
      <c r="AR513" s="1153"/>
      <c r="AS513" s="1176"/>
      <c r="AT513" s="1177"/>
      <c r="AU513" s="1178"/>
      <c r="AV513" s="1178"/>
      <c r="AW513" s="1178"/>
      <c r="AX513" s="1178"/>
      <c r="AY513" s="1178"/>
      <c r="AZ513" s="1178"/>
      <c r="BA513" s="1178"/>
      <c r="BB513" s="1178"/>
      <c r="BC513" s="1178"/>
      <c r="BD513" s="1178"/>
      <c r="BE513" s="1178"/>
      <c r="BF513" s="1178"/>
      <c r="BG513" s="1178"/>
      <c r="BH513" s="1178"/>
      <c r="BI513" s="1178"/>
      <c r="BJ513" s="1178"/>
      <c r="BK513" s="1186"/>
      <c r="BL513" s="1187">
        <v>-384</v>
      </c>
      <c r="BM513" s="1187"/>
      <c r="BN513" s="1187"/>
      <c r="BO513" s="1187"/>
      <c r="BP513" s="1187"/>
      <c r="BQ513" s="1187"/>
      <c r="BR513" s="1187"/>
      <c r="BS513" s="1187"/>
      <c r="BT513" s="1187"/>
      <c r="BU513" s="1187"/>
      <c r="BV513" s="1191"/>
      <c r="BW513" s="1186"/>
      <c r="BX513" s="1186"/>
      <c r="BY513" s="1186"/>
      <c r="BZ513" s="1186"/>
      <c r="CA513" s="1186"/>
      <c r="CB513" s="1186"/>
      <c r="CC513" s="1186"/>
      <c r="CD513" s="1186"/>
      <c r="CE513" s="1186"/>
      <c r="CF513" s="1186"/>
      <c r="CG513" s="1186"/>
      <c r="CH513" s="1186"/>
      <c r="CI513" s="1186"/>
      <c r="CJ513" s="1186"/>
      <c r="CK513" s="1186"/>
      <c r="CL513" s="1186"/>
      <c r="CM513" s="1186"/>
      <c r="CN513" s="1186"/>
      <c r="CO513" s="1186"/>
      <c r="CP513" s="1186"/>
      <c r="CQ513" s="1186"/>
      <c r="CR513" s="1186"/>
      <c r="CS513" s="1186"/>
      <c r="CT513" s="1186"/>
      <c r="CU513" s="1186"/>
      <c r="CV513" s="1186"/>
      <c r="CW513" s="1186"/>
      <c r="CX513" s="1186"/>
      <c r="CY513" s="1186"/>
      <c r="CZ513" s="1186"/>
      <c r="DA513" s="1186"/>
      <c r="DB513" s="1186"/>
      <c r="DC513" s="1186"/>
      <c r="DD513" s="1186"/>
      <c r="DE513" s="1186"/>
      <c r="DF513" s="1186"/>
      <c r="DG513" s="1186"/>
      <c r="DH513" s="1186"/>
      <c r="DI513" s="1186"/>
      <c r="DJ513" s="1186"/>
      <c r="DK513" s="1186"/>
      <c r="DL513" s="1186"/>
      <c r="DM513" s="1186"/>
      <c r="DN513" s="1186"/>
      <c r="DO513" s="1186"/>
      <c r="DP513" s="1186"/>
      <c r="DQ513" s="1186"/>
      <c r="DR513" s="1186"/>
      <c r="DS513" s="1186"/>
      <c r="DT513" s="1186"/>
      <c r="DU513" s="1186"/>
      <c r="DV513" s="1186"/>
      <c r="DW513" s="1186"/>
      <c r="DX513" s="1186"/>
      <c r="DY513" s="1186"/>
      <c r="DZ513" s="1186"/>
      <c r="EA513" s="1186"/>
      <c r="EB513" s="1186"/>
      <c r="EC513" s="1186"/>
      <c r="ED513" s="1186"/>
      <c r="EE513" s="1186"/>
      <c r="EF513" s="1186"/>
      <c r="EG513" s="1186"/>
      <c r="EH513" s="1186"/>
      <c r="EI513" s="1186"/>
      <c r="EJ513" s="1186"/>
      <c r="EK513" s="1197"/>
      <c r="EL513" s="1198"/>
      <c r="EM513" s="1186"/>
      <c r="EN513" s="1186"/>
      <c r="EO513" s="1186"/>
      <c r="EP513" s="1186"/>
      <c r="EQ513" s="1186"/>
      <c r="ER513" s="1186"/>
      <c r="ES513" s="1186"/>
      <c r="ET513" s="1186"/>
      <c r="EU513" s="1186"/>
      <c r="EV513" s="1186"/>
      <c r="EW513" s="1186"/>
      <c r="EX513" s="1186"/>
      <c r="EY513" s="1186"/>
      <c r="EZ513" s="1186"/>
      <c r="FA513" s="1186"/>
      <c r="FB513" s="1186"/>
      <c r="FC513" s="1209"/>
      <c r="FD513" s="1186"/>
      <c r="FE513" s="1186"/>
      <c r="FF513" s="1186"/>
      <c r="FG513" s="1186"/>
      <c r="FH513" s="1186"/>
      <c r="FI513" s="1186"/>
      <c r="FJ513" s="1186"/>
      <c r="FK513" s="1186"/>
      <c r="FL513" s="1209"/>
      <c r="FM513" s="1186"/>
      <c r="FN513" s="1186"/>
      <c r="FO513" s="1186"/>
      <c r="FP513" s="1186"/>
      <c r="FQ513" s="1186"/>
      <c r="FR513" s="1186"/>
      <c r="FS513" s="1186"/>
      <c r="FT513" s="1186"/>
      <c r="FU513" s="1186"/>
      <c r="FV513" s="1186"/>
      <c r="FW513" s="1186"/>
      <c r="FX513" s="1186"/>
      <c r="FY513" s="1186"/>
      <c r="FZ513" s="1186"/>
      <c r="GA513" s="1186"/>
      <c r="GB513" s="1186"/>
      <c r="GC513" s="1186"/>
      <c r="GD513" s="1186"/>
      <c r="GE513" s="1186"/>
      <c r="GF513" s="1186"/>
      <c r="GG513" s="1186"/>
      <c r="GH513" s="1186"/>
      <c r="GI513" s="1186"/>
      <c r="GJ513" s="1186"/>
      <c r="GK513" s="1186"/>
      <c r="GL513" s="1186"/>
      <c r="GM513" s="1186"/>
      <c r="GN513" s="1186"/>
      <c r="GO513" s="1186"/>
      <c r="GP513" s="1186"/>
      <c r="GQ513" s="1186"/>
      <c r="GR513" s="1186"/>
      <c r="GS513" s="1186"/>
      <c r="GT513" s="1186"/>
      <c r="GU513" s="1186"/>
      <c r="GV513" s="1186"/>
      <c r="GW513" s="1186"/>
      <c r="GX513" s="1186"/>
      <c r="GY513" s="1218"/>
      <c r="GZ513" s="364">
        <f t="shared" si="395"/>
        <v>0</v>
      </c>
      <c r="HA513" s="365">
        <f t="shared" si="393"/>
        <v>0</v>
      </c>
      <c r="HB513" s="366">
        <f t="shared" si="381"/>
        <v>0</v>
      </c>
      <c r="HC513" s="366">
        <v>0</v>
      </c>
      <c r="HD513" s="365">
        <v>0</v>
      </c>
      <c r="HE513" s="365">
        <v>0</v>
      </c>
      <c r="HF513" s="54"/>
      <c r="HG513" s="851"/>
      <c r="HH513" s="851"/>
      <c r="HI513" s="709">
        <f t="shared" si="377"/>
        <v>0</v>
      </c>
      <c r="HJ513" s="852">
        <v>4.7</v>
      </c>
      <c r="HK513" s="852">
        <v>3.375</v>
      </c>
      <c r="HL513" s="738" t="e">
        <f t="shared" si="382"/>
        <v>#DIV/0!</v>
      </c>
      <c r="HM513" s="853"/>
      <c r="HN513" s="853"/>
      <c r="HO513" s="853">
        <v>3.375</v>
      </c>
      <c r="HP513" s="740">
        <f t="shared" si="390"/>
        <v>1296</v>
      </c>
      <c r="HQ513" s="869"/>
      <c r="HR513" s="854"/>
      <c r="HS513" s="742">
        <v>44927</v>
      </c>
      <c r="HT513" s="739">
        <f ca="1" t="shared" si="383"/>
        <v>5</v>
      </c>
      <c r="HU513" s="739">
        <f ca="1" t="shared" si="384"/>
        <v>150</v>
      </c>
      <c r="HV513" s="853">
        <v>384</v>
      </c>
      <c r="HW513" s="739">
        <f t="shared" si="389"/>
        <v>0</v>
      </c>
      <c r="HX513" s="761">
        <f t="shared" si="397"/>
        <v>0</v>
      </c>
      <c r="HY513" s="739">
        <f ca="1" t="shared" si="398"/>
        <v>0</v>
      </c>
      <c r="HZ513" s="739">
        <f t="shared" si="394"/>
        <v>384</v>
      </c>
      <c r="IA513" s="853"/>
      <c r="IB513" s="739">
        <f ca="1" t="shared" si="374"/>
        <v>0</v>
      </c>
      <c r="IC513" s="769">
        <f ca="1" t="shared" si="375"/>
        <v>0</v>
      </c>
      <c r="ID513" s="769" t="e">
        <f ca="1" t="shared" si="376"/>
        <v>#DIV/0!</v>
      </c>
      <c r="IE513" s="853"/>
      <c r="IF513" s="853"/>
      <c r="IG513" s="853"/>
      <c r="IH513" s="853"/>
      <c r="II513" s="853"/>
      <c r="IJ513" s="853"/>
      <c r="IK513" s="853"/>
      <c r="IL513" s="743"/>
      <c r="IM513" s="743"/>
      <c r="IN513" s="743"/>
      <c r="IO513" s="743"/>
      <c r="IP513" s="743"/>
      <c r="IQ513" s="739"/>
      <c r="IR513" s="739"/>
      <c r="IS513" s="739"/>
      <c r="IT513" s="739"/>
      <c r="IU513" s="739"/>
      <c r="IV513" s="739"/>
      <c r="IW513" s="739"/>
      <c r="IX513" s="739"/>
      <c r="IY513" s="739"/>
      <c r="IZ513" s="739"/>
      <c r="JA513" s="739"/>
      <c r="JB513" s="743">
        <v>0</v>
      </c>
      <c r="JC513" s="743">
        <v>0</v>
      </c>
      <c r="JD513" s="743">
        <v>0</v>
      </c>
      <c r="JE513" s="743">
        <v>0</v>
      </c>
      <c r="JF513" s="743">
        <v>0</v>
      </c>
      <c r="JG513" s="739">
        <v>0</v>
      </c>
      <c r="JH513" s="739">
        <v>0</v>
      </c>
      <c r="JI513" s="739">
        <v>0</v>
      </c>
      <c r="JJ513" s="739">
        <v>0</v>
      </c>
      <c r="JK513" s="739">
        <v>0</v>
      </c>
      <c r="JL513" s="739">
        <v>0</v>
      </c>
      <c r="JM513" s="739">
        <v>0</v>
      </c>
      <c r="JN513" s="28">
        <f t="shared" si="385"/>
        <v>0</v>
      </c>
      <c r="JO513" s="28">
        <f t="shared" si="386"/>
        <v>0</v>
      </c>
      <c r="JP513" s="28"/>
      <c r="JQ513" s="28"/>
      <c r="JR513" s="28"/>
      <c r="JS513" s="28"/>
      <c r="JT513" s="28"/>
      <c r="JU513" s="28"/>
      <c r="JV513" s="28"/>
      <c r="JW513" s="28"/>
      <c r="JX513" s="28"/>
      <c r="JY513" s="28"/>
      <c r="JZ513" s="28"/>
      <c r="KA513" s="28"/>
      <c r="KB513" s="28"/>
      <c r="KC513" s="28"/>
      <c r="KD513" s="28"/>
      <c r="KE513" s="824"/>
    </row>
    <row r="514" s="786" customFormat="1" hidden="1" customHeight="1" spans="1:291">
      <c r="A514" s="847" t="s">
        <v>2306</v>
      </c>
      <c r="B514" s="343"/>
      <c r="C514" s="95"/>
      <c r="D514" s="95" t="s">
        <v>2477</v>
      </c>
      <c r="E514" s="411"/>
      <c r="F514" s="1264" t="s">
        <v>2498</v>
      </c>
      <c r="G514" s="855" t="s">
        <v>2496</v>
      </c>
      <c r="H514" s="1265" t="s">
        <v>2499</v>
      </c>
      <c r="I514" s="99">
        <f t="shared" si="391"/>
        <v>0</v>
      </c>
      <c r="J514" s="1269">
        <v>384</v>
      </c>
      <c r="K514" s="1130">
        <f t="shared" si="399"/>
        <v>384</v>
      </c>
      <c r="L514" s="1131">
        <f t="shared" si="400"/>
        <v>384</v>
      </c>
      <c r="M514" s="1132"/>
      <c r="N514" s="1137"/>
      <c r="O514" s="1134"/>
      <c r="P514" s="1135">
        <f t="shared" si="396"/>
        <v>0</v>
      </c>
      <c r="Q514" s="1154">
        <f t="shared" si="392"/>
        <v>0</v>
      </c>
      <c r="R514" s="1153"/>
      <c r="S514" s="1153"/>
      <c r="T514" s="1153"/>
      <c r="U514" s="1153"/>
      <c r="V514" s="1153"/>
      <c r="W514" s="1153"/>
      <c r="X514" s="1153"/>
      <c r="Y514" s="1153"/>
      <c r="Z514" s="1153"/>
      <c r="AA514" s="1153"/>
      <c r="AB514" s="1166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76"/>
      <c r="AT514" s="1177"/>
      <c r="AU514" s="1178"/>
      <c r="AV514" s="1178"/>
      <c r="AW514" s="1178"/>
      <c r="AX514" s="1178"/>
      <c r="AY514" s="1178"/>
      <c r="AZ514" s="1178"/>
      <c r="BA514" s="1178"/>
      <c r="BB514" s="1178"/>
      <c r="BC514" s="1178"/>
      <c r="BD514" s="1178"/>
      <c r="BE514" s="1178"/>
      <c r="BF514" s="1178"/>
      <c r="BG514" s="1178"/>
      <c r="BH514" s="1178"/>
      <c r="BI514" s="1178"/>
      <c r="BJ514" s="1178"/>
      <c r="BK514" s="1186"/>
      <c r="BL514" s="1187">
        <v>-384</v>
      </c>
      <c r="BM514" s="1187"/>
      <c r="BN514" s="1187"/>
      <c r="BO514" s="1187"/>
      <c r="BP514" s="1187"/>
      <c r="BQ514" s="1187"/>
      <c r="BR514" s="1187"/>
      <c r="BS514" s="1187"/>
      <c r="BT514" s="1187"/>
      <c r="BU514" s="1187"/>
      <c r="BV514" s="1191"/>
      <c r="BW514" s="1186"/>
      <c r="BX514" s="1186"/>
      <c r="BY514" s="1186"/>
      <c r="BZ514" s="1186"/>
      <c r="CA514" s="1186"/>
      <c r="CB514" s="1186"/>
      <c r="CC514" s="1186"/>
      <c r="CD514" s="1186"/>
      <c r="CE514" s="1186"/>
      <c r="CF514" s="1186"/>
      <c r="CG514" s="1186"/>
      <c r="CH514" s="1186"/>
      <c r="CI514" s="1186"/>
      <c r="CJ514" s="1186"/>
      <c r="CK514" s="1186"/>
      <c r="CL514" s="1186"/>
      <c r="CM514" s="1186"/>
      <c r="CN514" s="1186"/>
      <c r="CO514" s="1186"/>
      <c r="CP514" s="1186"/>
      <c r="CQ514" s="1186"/>
      <c r="CR514" s="1186"/>
      <c r="CS514" s="1186"/>
      <c r="CT514" s="1186"/>
      <c r="CU514" s="1186"/>
      <c r="CV514" s="1186"/>
      <c r="CW514" s="1186"/>
      <c r="CX514" s="1186"/>
      <c r="CY514" s="1186"/>
      <c r="CZ514" s="1186"/>
      <c r="DA514" s="1186"/>
      <c r="DB514" s="1186"/>
      <c r="DC514" s="1186"/>
      <c r="DD514" s="1186"/>
      <c r="DE514" s="1186"/>
      <c r="DF514" s="1186"/>
      <c r="DG514" s="1186"/>
      <c r="DH514" s="1186"/>
      <c r="DI514" s="1186"/>
      <c r="DJ514" s="1186"/>
      <c r="DK514" s="1186"/>
      <c r="DL514" s="1186"/>
      <c r="DM514" s="1186"/>
      <c r="DN514" s="1186"/>
      <c r="DO514" s="1186"/>
      <c r="DP514" s="1186"/>
      <c r="DQ514" s="1186"/>
      <c r="DR514" s="1186"/>
      <c r="DS514" s="1186"/>
      <c r="DT514" s="1186"/>
      <c r="DU514" s="1186"/>
      <c r="DV514" s="1186"/>
      <c r="DW514" s="1186"/>
      <c r="DX514" s="1186"/>
      <c r="DY514" s="1186"/>
      <c r="DZ514" s="1186"/>
      <c r="EA514" s="1186"/>
      <c r="EB514" s="1186"/>
      <c r="EC514" s="1186"/>
      <c r="ED514" s="1186"/>
      <c r="EE514" s="1186"/>
      <c r="EF514" s="1186"/>
      <c r="EG514" s="1186"/>
      <c r="EH514" s="1186"/>
      <c r="EI514" s="1186"/>
      <c r="EJ514" s="1186"/>
      <c r="EK514" s="1197"/>
      <c r="EL514" s="1198"/>
      <c r="EM514" s="1186"/>
      <c r="EN514" s="1186"/>
      <c r="EO514" s="1186"/>
      <c r="EP514" s="1186"/>
      <c r="EQ514" s="1186"/>
      <c r="ER514" s="1186"/>
      <c r="ES514" s="1186"/>
      <c r="ET514" s="1186"/>
      <c r="EU514" s="1186"/>
      <c r="EV514" s="1186"/>
      <c r="EW514" s="1186"/>
      <c r="EX514" s="1186"/>
      <c r="EY514" s="1186"/>
      <c r="EZ514" s="1186"/>
      <c r="FA514" s="1186"/>
      <c r="FB514" s="1186"/>
      <c r="FC514" s="1209"/>
      <c r="FD514" s="1186"/>
      <c r="FE514" s="1186"/>
      <c r="FF514" s="1186"/>
      <c r="FG514" s="1186"/>
      <c r="FH514" s="1186"/>
      <c r="FI514" s="1186"/>
      <c r="FJ514" s="1186"/>
      <c r="FK514" s="1186"/>
      <c r="FL514" s="1209"/>
      <c r="FM514" s="1186"/>
      <c r="FN514" s="1186"/>
      <c r="FO514" s="1186"/>
      <c r="FP514" s="1186"/>
      <c r="FQ514" s="1186"/>
      <c r="FR514" s="1186"/>
      <c r="FS514" s="1186"/>
      <c r="FT514" s="1186"/>
      <c r="FU514" s="1186"/>
      <c r="FV514" s="1186"/>
      <c r="FW514" s="1186"/>
      <c r="FX514" s="1186"/>
      <c r="FY514" s="1186"/>
      <c r="FZ514" s="1186"/>
      <c r="GA514" s="1186"/>
      <c r="GB514" s="1186"/>
      <c r="GC514" s="1186"/>
      <c r="GD514" s="1186"/>
      <c r="GE514" s="1186"/>
      <c r="GF514" s="1186"/>
      <c r="GG514" s="1186"/>
      <c r="GH514" s="1186"/>
      <c r="GI514" s="1186"/>
      <c r="GJ514" s="1186"/>
      <c r="GK514" s="1186"/>
      <c r="GL514" s="1186"/>
      <c r="GM514" s="1186"/>
      <c r="GN514" s="1186"/>
      <c r="GO514" s="1186"/>
      <c r="GP514" s="1186"/>
      <c r="GQ514" s="1186"/>
      <c r="GR514" s="1186"/>
      <c r="GS514" s="1186"/>
      <c r="GT514" s="1186"/>
      <c r="GU514" s="1186"/>
      <c r="GV514" s="1186"/>
      <c r="GW514" s="1186"/>
      <c r="GX514" s="1186"/>
      <c r="GY514" s="1218"/>
      <c r="GZ514" s="364">
        <f t="shared" si="395"/>
        <v>0</v>
      </c>
      <c r="HA514" s="365">
        <f t="shared" ref="HA514:HA522" si="401">SUM(EL514:GY514)</f>
        <v>0</v>
      </c>
      <c r="HB514" s="366">
        <f t="shared" si="381"/>
        <v>0</v>
      </c>
      <c r="HC514" s="366">
        <v>0</v>
      </c>
      <c r="HD514" s="365">
        <v>0</v>
      </c>
      <c r="HE514" s="365">
        <v>0</v>
      </c>
      <c r="HF514" s="54"/>
      <c r="HG514" s="709"/>
      <c r="HH514" s="709"/>
      <c r="HI514" s="709">
        <f t="shared" si="377"/>
        <v>0</v>
      </c>
      <c r="HJ514" s="711">
        <v>4.2</v>
      </c>
      <c r="HK514" s="711">
        <v>6.25</v>
      </c>
      <c r="HL514" s="738" t="e">
        <f t="shared" si="382"/>
        <v>#DIV/0!</v>
      </c>
      <c r="HM514" s="743"/>
      <c r="HN514" s="743"/>
      <c r="HO514" s="743">
        <v>6.25</v>
      </c>
      <c r="HP514" s="740">
        <f t="shared" si="390"/>
        <v>2400</v>
      </c>
      <c r="HQ514" s="850"/>
      <c r="HR514" s="818"/>
      <c r="HS514" s="742">
        <v>44927</v>
      </c>
      <c r="HT514" s="739">
        <f ca="1" t="shared" si="383"/>
        <v>5</v>
      </c>
      <c r="HU514" s="739">
        <f ca="1" t="shared" si="384"/>
        <v>150</v>
      </c>
      <c r="HV514" s="743">
        <v>384</v>
      </c>
      <c r="HW514" s="739">
        <f t="shared" si="389"/>
        <v>0</v>
      </c>
      <c r="HX514" s="761">
        <f t="shared" si="397"/>
        <v>0</v>
      </c>
      <c r="HY514" s="739">
        <f ca="1" t="shared" si="398"/>
        <v>0</v>
      </c>
      <c r="HZ514" s="739">
        <f t="shared" si="394"/>
        <v>384</v>
      </c>
      <c r="IA514" s="743"/>
      <c r="IB514" s="739">
        <f ca="1" t="shared" si="374"/>
        <v>0</v>
      </c>
      <c r="IC514" s="769">
        <f ca="1" t="shared" si="375"/>
        <v>0</v>
      </c>
      <c r="ID514" s="769" t="e">
        <f ca="1" t="shared" si="376"/>
        <v>#DIV/0!</v>
      </c>
      <c r="IE514" s="743"/>
      <c r="IF514" s="743"/>
      <c r="IG514" s="743"/>
      <c r="IH514" s="743"/>
      <c r="II514" s="743"/>
      <c r="IJ514" s="743"/>
      <c r="IK514" s="743"/>
      <c r="IL514" s="743"/>
      <c r="IM514" s="743"/>
      <c r="IN514" s="743"/>
      <c r="IO514" s="743"/>
      <c r="IP514" s="743"/>
      <c r="IQ514" s="739"/>
      <c r="IR514" s="739"/>
      <c r="IS514" s="739"/>
      <c r="IT514" s="739"/>
      <c r="IU514" s="739"/>
      <c r="IV514" s="739"/>
      <c r="IW514" s="739"/>
      <c r="IX514" s="739"/>
      <c r="IY514" s="739"/>
      <c r="IZ514" s="739"/>
      <c r="JA514" s="739"/>
      <c r="JB514" s="743">
        <v>0</v>
      </c>
      <c r="JC514" s="743">
        <v>0</v>
      </c>
      <c r="JD514" s="743">
        <v>0</v>
      </c>
      <c r="JE514" s="743">
        <v>0</v>
      </c>
      <c r="JF514" s="743">
        <v>0</v>
      </c>
      <c r="JG514" s="739">
        <v>0</v>
      </c>
      <c r="JH514" s="739">
        <v>0</v>
      </c>
      <c r="JI514" s="739">
        <v>0</v>
      </c>
      <c r="JJ514" s="739">
        <v>0</v>
      </c>
      <c r="JK514" s="739">
        <v>0</v>
      </c>
      <c r="JL514" s="739">
        <v>0</v>
      </c>
      <c r="JM514" s="739">
        <v>0</v>
      </c>
      <c r="JN514" s="28">
        <f t="shared" si="385"/>
        <v>0</v>
      </c>
      <c r="JO514" s="28">
        <f t="shared" si="386"/>
        <v>0</v>
      </c>
      <c r="JP514" s="28"/>
      <c r="JQ514" s="28"/>
      <c r="JR514" s="28"/>
      <c r="JS514" s="28"/>
      <c r="JT514" s="28"/>
      <c r="JU514" s="28"/>
      <c r="JV514" s="28"/>
      <c r="JW514" s="28"/>
      <c r="JX514" s="28"/>
      <c r="JY514" s="28"/>
      <c r="JZ514" s="28"/>
      <c r="KA514" s="28"/>
      <c r="KB514" s="28"/>
      <c r="KC514" s="28"/>
      <c r="KD514" s="28"/>
      <c r="KE514" s="824"/>
    </row>
    <row r="515" s="786" customFormat="1" hidden="1" customHeight="1" spans="1:291">
      <c r="A515" s="847" t="s">
        <v>2306</v>
      </c>
      <c r="B515" s="343"/>
      <c r="C515" s="95"/>
      <c r="D515" s="95" t="s">
        <v>2477</v>
      </c>
      <c r="E515" s="411"/>
      <c r="F515" s="1264" t="s">
        <v>2500</v>
      </c>
      <c r="G515" s="855" t="s">
        <v>2496</v>
      </c>
      <c r="H515" s="1265" t="s">
        <v>2501</v>
      </c>
      <c r="I515" s="99">
        <f t="shared" si="391"/>
        <v>0</v>
      </c>
      <c r="J515" s="1269">
        <v>340</v>
      </c>
      <c r="K515" s="1130">
        <f t="shared" si="399"/>
        <v>340</v>
      </c>
      <c r="L515" s="1131">
        <f t="shared" si="400"/>
        <v>340</v>
      </c>
      <c r="M515" s="1132"/>
      <c r="N515" s="1137"/>
      <c r="O515" s="1134"/>
      <c r="P515" s="1135">
        <f t="shared" si="396"/>
        <v>0</v>
      </c>
      <c r="Q515" s="1154">
        <f t="shared" si="392"/>
        <v>0</v>
      </c>
      <c r="R515" s="1153"/>
      <c r="S515" s="1153"/>
      <c r="T515" s="1153"/>
      <c r="U515" s="1153"/>
      <c r="V515" s="1153"/>
      <c r="W515" s="1153"/>
      <c r="X515" s="1153"/>
      <c r="Y515" s="1153"/>
      <c r="Z515" s="1153"/>
      <c r="AA515" s="1153"/>
      <c r="AB515" s="1166"/>
      <c r="AC515" s="1153"/>
      <c r="AD515" s="1153"/>
      <c r="AE515" s="1153"/>
      <c r="AF515" s="1153"/>
      <c r="AG515" s="1153"/>
      <c r="AH515" s="1153"/>
      <c r="AI515" s="1153"/>
      <c r="AJ515" s="1153"/>
      <c r="AK515" s="1153"/>
      <c r="AL515" s="1153"/>
      <c r="AM515" s="1153"/>
      <c r="AN515" s="1153"/>
      <c r="AO515" s="1153"/>
      <c r="AP515" s="1153"/>
      <c r="AQ515" s="1153"/>
      <c r="AR515" s="1153"/>
      <c r="AS515" s="1176"/>
      <c r="AT515" s="1177"/>
      <c r="AU515" s="1178"/>
      <c r="AV515" s="1178"/>
      <c r="AW515" s="1178"/>
      <c r="AX515" s="1178"/>
      <c r="AY515" s="1178"/>
      <c r="AZ515" s="1178"/>
      <c r="BA515" s="1178"/>
      <c r="BB515" s="1178"/>
      <c r="BC515" s="1178"/>
      <c r="BD515" s="1178"/>
      <c r="BE515" s="1178"/>
      <c r="BF515" s="1178"/>
      <c r="BG515" s="1178"/>
      <c r="BH515" s="1178"/>
      <c r="BI515" s="1178"/>
      <c r="BJ515" s="1178"/>
      <c r="BK515" s="1186"/>
      <c r="BL515" s="1187">
        <v>-340</v>
      </c>
      <c r="BM515" s="1187"/>
      <c r="BN515" s="1187"/>
      <c r="BO515" s="1187"/>
      <c r="BP515" s="1187"/>
      <c r="BQ515" s="1187"/>
      <c r="BR515" s="1187"/>
      <c r="BS515" s="1187"/>
      <c r="BT515" s="1187"/>
      <c r="BU515" s="1187"/>
      <c r="BV515" s="1191"/>
      <c r="BW515" s="1186"/>
      <c r="BX515" s="1186"/>
      <c r="BY515" s="1186"/>
      <c r="BZ515" s="1186"/>
      <c r="CA515" s="1186"/>
      <c r="CB515" s="1186"/>
      <c r="CC515" s="1186"/>
      <c r="CD515" s="1186"/>
      <c r="CE515" s="1186"/>
      <c r="CF515" s="1186"/>
      <c r="CG515" s="1186"/>
      <c r="CH515" s="1186"/>
      <c r="CI515" s="1186"/>
      <c r="CJ515" s="1186"/>
      <c r="CK515" s="1186"/>
      <c r="CL515" s="1186"/>
      <c r="CM515" s="1186"/>
      <c r="CN515" s="1186"/>
      <c r="CO515" s="1186"/>
      <c r="CP515" s="1186"/>
      <c r="CQ515" s="1186"/>
      <c r="CR515" s="1186"/>
      <c r="CS515" s="1186"/>
      <c r="CT515" s="1186"/>
      <c r="CU515" s="1186"/>
      <c r="CV515" s="1186"/>
      <c r="CW515" s="1186"/>
      <c r="CX515" s="1186"/>
      <c r="CY515" s="1186"/>
      <c r="CZ515" s="1186"/>
      <c r="DA515" s="1186"/>
      <c r="DB515" s="1186"/>
      <c r="DC515" s="1186"/>
      <c r="DD515" s="1186"/>
      <c r="DE515" s="1186"/>
      <c r="DF515" s="1186"/>
      <c r="DG515" s="1186"/>
      <c r="DH515" s="1186"/>
      <c r="DI515" s="1186"/>
      <c r="DJ515" s="1186"/>
      <c r="DK515" s="1186"/>
      <c r="DL515" s="1186"/>
      <c r="DM515" s="1186"/>
      <c r="DN515" s="1186"/>
      <c r="DO515" s="1186"/>
      <c r="DP515" s="1186"/>
      <c r="DQ515" s="1186"/>
      <c r="DR515" s="1186"/>
      <c r="DS515" s="1186"/>
      <c r="DT515" s="1186"/>
      <c r="DU515" s="1186"/>
      <c r="DV515" s="1186"/>
      <c r="DW515" s="1186"/>
      <c r="DX515" s="1186"/>
      <c r="DY515" s="1186"/>
      <c r="DZ515" s="1186"/>
      <c r="EA515" s="1186"/>
      <c r="EB515" s="1186"/>
      <c r="EC515" s="1186"/>
      <c r="ED515" s="1186"/>
      <c r="EE515" s="1186"/>
      <c r="EF515" s="1186"/>
      <c r="EG515" s="1186"/>
      <c r="EH515" s="1186"/>
      <c r="EI515" s="1186"/>
      <c r="EJ515" s="1186"/>
      <c r="EK515" s="1197"/>
      <c r="EL515" s="1198"/>
      <c r="EM515" s="1186"/>
      <c r="EN515" s="1186"/>
      <c r="EO515" s="1186"/>
      <c r="EP515" s="1186"/>
      <c r="EQ515" s="1186"/>
      <c r="ER515" s="1186"/>
      <c r="ES515" s="1186"/>
      <c r="ET515" s="1186"/>
      <c r="EU515" s="1186"/>
      <c r="EV515" s="1186"/>
      <c r="EW515" s="1186"/>
      <c r="EX515" s="1186"/>
      <c r="EY515" s="1186"/>
      <c r="EZ515" s="1186"/>
      <c r="FA515" s="1186"/>
      <c r="FB515" s="1186"/>
      <c r="FC515" s="1209"/>
      <c r="FD515" s="1186"/>
      <c r="FE515" s="1186"/>
      <c r="FF515" s="1186"/>
      <c r="FG515" s="1186"/>
      <c r="FH515" s="1186"/>
      <c r="FI515" s="1186"/>
      <c r="FJ515" s="1186"/>
      <c r="FK515" s="1186"/>
      <c r="FL515" s="1209"/>
      <c r="FM515" s="1186"/>
      <c r="FN515" s="1186"/>
      <c r="FO515" s="1186"/>
      <c r="FP515" s="1186"/>
      <c r="FQ515" s="1186"/>
      <c r="FR515" s="1186"/>
      <c r="FS515" s="1186"/>
      <c r="FT515" s="1186"/>
      <c r="FU515" s="1186"/>
      <c r="FV515" s="1186"/>
      <c r="FW515" s="1186"/>
      <c r="FX515" s="1186"/>
      <c r="FY515" s="1186"/>
      <c r="FZ515" s="1186"/>
      <c r="GA515" s="1186"/>
      <c r="GB515" s="1186"/>
      <c r="GC515" s="1186"/>
      <c r="GD515" s="1186"/>
      <c r="GE515" s="1186"/>
      <c r="GF515" s="1186"/>
      <c r="GG515" s="1186"/>
      <c r="GH515" s="1186"/>
      <c r="GI515" s="1186"/>
      <c r="GJ515" s="1186"/>
      <c r="GK515" s="1186"/>
      <c r="GL515" s="1186"/>
      <c r="GM515" s="1186"/>
      <c r="GN515" s="1186"/>
      <c r="GO515" s="1186"/>
      <c r="GP515" s="1186"/>
      <c r="GQ515" s="1186"/>
      <c r="GR515" s="1186"/>
      <c r="GS515" s="1186"/>
      <c r="GT515" s="1186"/>
      <c r="GU515" s="1186"/>
      <c r="GV515" s="1186"/>
      <c r="GW515" s="1186"/>
      <c r="GX515" s="1186"/>
      <c r="GY515" s="1218"/>
      <c r="GZ515" s="364">
        <f t="shared" si="395"/>
        <v>0</v>
      </c>
      <c r="HA515" s="365">
        <f t="shared" si="401"/>
        <v>0</v>
      </c>
      <c r="HB515" s="366">
        <f t="shared" si="381"/>
        <v>0</v>
      </c>
      <c r="HC515" s="366">
        <v>0</v>
      </c>
      <c r="HD515" s="365">
        <v>0</v>
      </c>
      <c r="HE515" s="365">
        <v>0</v>
      </c>
      <c r="HF515" s="54"/>
      <c r="HG515" s="709"/>
      <c r="HH515" s="709"/>
      <c r="HI515" s="709">
        <f t="shared" si="377"/>
        <v>0</v>
      </c>
      <c r="HJ515" s="711">
        <v>3.1</v>
      </c>
      <c r="HK515" s="711">
        <v>3</v>
      </c>
      <c r="HL515" s="738" t="e">
        <f t="shared" si="382"/>
        <v>#DIV/0!</v>
      </c>
      <c r="HM515" s="743"/>
      <c r="HN515" s="743"/>
      <c r="HO515" s="743">
        <v>3</v>
      </c>
      <c r="HP515" s="740">
        <f t="shared" si="390"/>
        <v>1020</v>
      </c>
      <c r="HQ515" s="850"/>
      <c r="HR515" s="818"/>
      <c r="HS515" s="742">
        <v>44927</v>
      </c>
      <c r="HT515" s="739">
        <f ca="1" t="shared" si="383"/>
        <v>5</v>
      </c>
      <c r="HU515" s="739">
        <f ca="1" t="shared" si="384"/>
        <v>150</v>
      </c>
      <c r="HV515" s="743">
        <v>340</v>
      </c>
      <c r="HW515" s="739">
        <f t="shared" si="389"/>
        <v>0</v>
      </c>
      <c r="HX515" s="761">
        <f t="shared" si="397"/>
        <v>0</v>
      </c>
      <c r="HY515" s="739">
        <f ca="1" t="shared" si="398"/>
        <v>0</v>
      </c>
      <c r="HZ515" s="739">
        <f t="shared" si="394"/>
        <v>340</v>
      </c>
      <c r="IA515" s="743"/>
      <c r="IB515" s="739">
        <f ca="1" t="shared" ref="IB515:IB576" si="402">HW515/HT515</f>
        <v>0</v>
      </c>
      <c r="IC515" s="769">
        <f ca="1" t="shared" ref="IC515:IC576" si="403">HW515/HU515</f>
        <v>0</v>
      </c>
      <c r="ID515" s="769" t="e">
        <f ca="1" t="shared" ref="ID515:ID576" si="404">HZ515/IC515</f>
        <v>#DIV/0!</v>
      </c>
      <c r="IE515" s="743"/>
      <c r="IF515" s="743"/>
      <c r="IG515" s="743"/>
      <c r="IH515" s="743"/>
      <c r="II515" s="743"/>
      <c r="IJ515" s="743"/>
      <c r="IK515" s="743"/>
      <c r="IL515" s="743"/>
      <c r="IM515" s="743"/>
      <c r="IN515" s="743"/>
      <c r="IO515" s="743"/>
      <c r="IP515" s="743"/>
      <c r="IQ515" s="739"/>
      <c r="IR515" s="739"/>
      <c r="IS515" s="739"/>
      <c r="IT515" s="739"/>
      <c r="IU515" s="739"/>
      <c r="IV515" s="739"/>
      <c r="IW515" s="739"/>
      <c r="IX515" s="739"/>
      <c r="IY515" s="739"/>
      <c r="IZ515" s="739"/>
      <c r="JA515" s="739"/>
      <c r="JB515" s="743">
        <v>0</v>
      </c>
      <c r="JC515" s="743">
        <v>0</v>
      </c>
      <c r="JD515" s="743">
        <v>0</v>
      </c>
      <c r="JE515" s="743">
        <v>0</v>
      </c>
      <c r="JF515" s="743">
        <v>0</v>
      </c>
      <c r="JG515" s="739">
        <v>0</v>
      </c>
      <c r="JH515" s="739">
        <v>0</v>
      </c>
      <c r="JI515" s="739">
        <v>0</v>
      </c>
      <c r="JJ515" s="739">
        <v>0</v>
      </c>
      <c r="JK515" s="739">
        <v>0</v>
      </c>
      <c r="JL515" s="739">
        <v>0</v>
      </c>
      <c r="JM515" s="739">
        <v>0</v>
      </c>
      <c r="JN515" s="28">
        <f t="shared" si="385"/>
        <v>0</v>
      </c>
      <c r="JO515" s="28">
        <f t="shared" si="386"/>
        <v>0</v>
      </c>
      <c r="JP515" s="28"/>
      <c r="JQ515" s="28"/>
      <c r="JR515" s="28"/>
      <c r="JS515" s="28"/>
      <c r="JT515" s="28"/>
      <c r="JU515" s="28"/>
      <c r="JV515" s="28"/>
      <c r="JW515" s="28"/>
      <c r="JX515" s="28"/>
      <c r="JY515" s="28"/>
      <c r="JZ515" s="28"/>
      <c r="KA515" s="28"/>
      <c r="KB515" s="28"/>
      <c r="KC515" s="28"/>
      <c r="KD515" s="28"/>
      <c r="KE515" s="824"/>
    </row>
    <row r="516" s="786" customFormat="1" hidden="1" customHeight="1" spans="1:291">
      <c r="A516" s="847" t="s">
        <v>2306</v>
      </c>
      <c r="B516" s="343"/>
      <c r="C516" s="95"/>
      <c r="D516" s="95" t="s">
        <v>2477</v>
      </c>
      <c r="E516" s="411"/>
      <c r="F516" s="1264" t="s">
        <v>2502</v>
      </c>
      <c r="G516" s="855" t="s">
        <v>2496</v>
      </c>
      <c r="H516" s="1265" t="s">
        <v>2503</v>
      </c>
      <c r="I516" s="99">
        <f t="shared" si="391"/>
        <v>0</v>
      </c>
      <c r="J516" s="1269">
        <v>383</v>
      </c>
      <c r="K516" s="1130">
        <f t="shared" si="399"/>
        <v>383</v>
      </c>
      <c r="L516" s="1131">
        <f t="shared" si="400"/>
        <v>383</v>
      </c>
      <c r="M516" s="1132"/>
      <c r="N516" s="1137"/>
      <c r="O516" s="1134"/>
      <c r="P516" s="1138">
        <f t="shared" si="396"/>
        <v>0</v>
      </c>
      <c r="Q516" s="1154">
        <f t="shared" si="392"/>
        <v>0</v>
      </c>
      <c r="R516" s="1153"/>
      <c r="S516" s="1153"/>
      <c r="T516" s="1153"/>
      <c r="U516" s="1153"/>
      <c r="V516" s="1153"/>
      <c r="W516" s="1153"/>
      <c r="X516" s="1153"/>
      <c r="Y516" s="1153"/>
      <c r="Z516" s="1153"/>
      <c r="AA516" s="1153"/>
      <c r="AB516" s="1166"/>
      <c r="AC516" s="1153"/>
      <c r="AD516" s="1153"/>
      <c r="AE516" s="1153"/>
      <c r="AF516" s="1153"/>
      <c r="AG516" s="1153"/>
      <c r="AH516" s="1153"/>
      <c r="AI516" s="1153"/>
      <c r="AJ516" s="1153"/>
      <c r="AK516" s="1153"/>
      <c r="AL516" s="1153"/>
      <c r="AM516" s="1153"/>
      <c r="AN516" s="1153"/>
      <c r="AO516" s="1153"/>
      <c r="AP516" s="1153"/>
      <c r="AQ516" s="1153"/>
      <c r="AR516" s="1153"/>
      <c r="AS516" s="1176"/>
      <c r="AT516" s="1177"/>
      <c r="AU516" s="1178"/>
      <c r="AV516" s="1178"/>
      <c r="AW516" s="1178"/>
      <c r="AX516" s="1178"/>
      <c r="AY516" s="1178"/>
      <c r="AZ516" s="1178"/>
      <c r="BA516" s="1178"/>
      <c r="BB516" s="1178"/>
      <c r="BC516" s="1178"/>
      <c r="BD516" s="1178"/>
      <c r="BE516" s="1178"/>
      <c r="BF516" s="1178"/>
      <c r="BG516" s="1178"/>
      <c r="BH516" s="1178"/>
      <c r="BI516" s="1178"/>
      <c r="BJ516" s="1178"/>
      <c r="BK516" s="1186"/>
      <c r="BL516" s="1187">
        <v>-383</v>
      </c>
      <c r="BM516" s="1187"/>
      <c r="BN516" s="1187"/>
      <c r="BO516" s="1187"/>
      <c r="BP516" s="1187"/>
      <c r="BQ516" s="1187"/>
      <c r="BR516" s="1187"/>
      <c r="BS516" s="1187"/>
      <c r="BT516" s="1187"/>
      <c r="BU516" s="1187"/>
      <c r="BV516" s="1191"/>
      <c r="BW516" s="1186"/>
      <c r="BX516" s="1186"/>
      <c r="BY516" s="1186"/>
      <c r="BZ516" s="1186"/>
      <c r="CA516" s="1186"/>
      <c r="CB516" s="1186"/>
      <c r="CC516" s="1186"/>
      <c r="CD516" s="1186"/>
      <c r="CE516" s="1186"/>
      <c r="CF516" s="1186"/>
      <c r="CG516" s="1186"/>
      <c r="CH516" s="1186"/>
      <c r="CI516" s="1186"/>
      <c r="CJ516" s="1186"/>
      <c r="CK516" s="1186"/>
      <c r="CL516" s="1186"/>
      <c r="CM516" s="1186"/>
      <c r="CN516" s="1186"/>
      <c r="CO516" s="1186"/>
      <c r="CP516" s="1186"/>
      <c r="CQ516" s="1186"/>
      <c r="CR516" s="1186"/>
      <c r="CS516" s="1186"/>
      <c r="CT516" s="1186"/>
      <c r="CU516" s="1186"/>
      <c r="CV516" s="1186"/>
      <c r="CW516" s="1186"/>
      <c r="CX516" s="1186"/>
      <c r="CY516" s="1186"/>
      <c r="CZ516" s="1186"/>
      <c r="DA516" s="1186"/>
      <c r="DB516" s="1186"/>
      <c r="DC516" s="1186"/>
      <c r="DD516" s="1186"/>
      <c r="DE516" s="1186"/>
      <c r="DF516" s="1186"/>
      <c r="DG516" s="1186"/>
      <c r="DH516" s="1186"/>
      <c r="DI516" s="1186"/>
      <c r="DJ516" s="1186"/>
      <c r="DK516" s="1186"/>
      <c r="DL516" s="1186"/>
      <c r="DM516" s="1186"/>
      <c r="DN516" s="1186"/>
      <c r="DO516" s="1186"/>
      <c r="DP516" s="1186"/>
      <c r="DQ516" s="1186"/>
      <c r="DR516" s="1186"/>
      <c r="DS516" s="1186"/>
      <c r="DT516" s="1186"/>
      <c r="DU516" s="1186"/>
      <c r="DV516" s="1186"/>
      <c r="DW516" s="1186"/>
      <c r="DX516" s="1186"/>
      <c r="DY516" s="1186"/>
      <c r="DZ516" s="1186"/>
      <c r="EA516" s="1186"/>
      <c r="EB516" s="1186"/>
      <c r="EC516" s="1186"/>
      <c r="ED516" s="1186"/>
      <c r="EE516" s="1186"/>
      <c r="EF516" s="1186"/>
      <c r="EG516" s="1186"/>
      <c r="EH516" s="1186"/>
      <c r="EI516" s="1186"/>
      <c r="EJ516" s="1186"/>
      <c r="EK516" s="1197"/>
      <c r="EL516" s="1198"/>
      <c r="EM516" s="1186"/>
      <c r="EN516" s="1186"/>
      <c r="EO516" s="1186"/>
      <c r="EP516" s="1186"/>
      <c r="EQ516" s="1186"/>
      <c r="ER516" s="1186"/>
      <c r="ES516" s="1186"/>
      <c r="ET516" s="1186"/>
      <c r="EU516" s="1186"/>
      <c r="EV516" s="1186"/>
      <c r="EW516" s="1186"/>
      <c r="EX516" s="1186"/>
      <c r="EY516" s="1186"/>
      <c r="EZ516" s="1186"/>
      <c r="FA516" s="1186"/>
      <c r="FB516" s="1186"/>
      <c r="FC516" s="1209"/>
      <c r="FD516" s="1186"/>
      <c r="FE516" s="1186"/>
      <c r="FF516" s="1186"/>
      <c r="FG516" s="1186"/>
      <c r="FH516" s="1186"/>
      <c r="FI516" s="1186"/>
      <c r="FJ516" s="1186"/>
      <c r="FK516" s="1186"/>
      <c r="FL516" s="1209"/>
      <c r="FM516" s="1186"/>
      <c r="FN516" s="1186"/>
      <c r="FO516" s="1186"/>
      <c r="FP516" s="1186"/>
      <c r="FQ516" s="1186"/>
      <c r="FR516" s="1186"/>
      <c r="FS516" s="1186"/>
      <c r="FT516" s="1186"/>
      <c r="FU516" s="1186"/>
      <c r="FV516" s="1186"/>
      <c r="FW516" s="1186"/>
      <c r="FX516" s="1186"/>
      <c r="FY516" s="1186"/>
      <c r="FZ516" s="1186"/>
      <c r="GA516" s="1186"/>
      <c r="GB516" s="1186"/>
      <c r="GC516" s="1186"/>
      <c r="GD516" s="1186"/>
      <c r="GE516" s="1186"/>
      <c r="GF516" s="1186"/>
      <c r="GG516" s="1186"/>
      <c r="GH516" s="1186"/>
      <c r="GI516" s="1186"/>
      <c r="GJ516" s="1186"/>
      <c r="GK516" s="1186"/>
      <c r="GL516" s="1186"/>
      <c r="GM516" s="1186"/>
      <c r="GN516" s="1186"/>
      <c r="GO516" s="1186"/>
      <c r="GP516" s="1186"/>
      <c r="GQ516" s="1186"/>
      <c r="GR516" s="1186"/>
      <c r="GS516" s="1186"/>
      <c r="GT516" s="1186"/>
      <c r="GU516" s="1186"/>
      <c r="GV516" s="1186"/>
      <c r="GW516" s="1186"/>
      <c r="GX516" s="1186"/>
      <c r="GY516" s="1218"/>
      <c r="GZ516" s="364">
        <f t="shared" si="395"/>
        <v>0</v>
      </c>
      <c r="HA516" s="365">
        <f t="shared" si="401"/>
        <v>0</v>
      </c>
      <c r="HB516" s="366">
        <f t="shared" si="381"/>
        <v>0</v>
      </c>
      <c r="HC516" s="366">
        <v>0</v>
      </c>
      <c r="HD516" s="365">
        <v>0</v>
      </c>
      <c r="HE516" s="365">
        <v>0</v>
      </c>
      <c r="HF516" s="54"/>
      <c r="HG516" s="367"/>
      <c r="HH516" s="367"/>
      <c r="HI516" s="709">
        <f t="shared" si="377"/>
        <v>0</v>
      </c>
      <c r="HJ516" s="368">
        <v>5.9</v>
      </c>
      <c r="HK516" s="368">
        <v>3.4</v>
      </c>
      <c r="HL516" s="738" t="e">
        <f t="shared" si="382"/>
        <v>#DIV/0!</v>
      </c>
      <c r="HM516" s="370"/>
      <c r="HN516" s="370"/>
      <c r="HO516" s="370">
        <v>3.4</v>
      </c>
      <c r="HP516" s="740">
        <f t="shared" si="390"/>
        <v>1302.2</v>
      </c>
      <c r="HQ516" s="369"/>
      <c r="HR516" s="372"/>
      <c r="HS516" s="742">
        <v>44927</v>
      </c>
      <c r="HT516" s="739">
        <f ca="1" t="shared" si="383"/>
        <v>5</v>
      </c>
      <c r="HU516" s="739">
        <f ca="1" t="shared" si="384"/>
        <v>150</v>
      </c>
      <c r="HV516" s="370">
        <v>383</v>
      </c>
      <c r="HW516" s="739">
        <f t="shared" si="389"/>
        <v>0</v>
      </c>
      <c r="HX516" s="761">
        <f t="shared" si="397"/>
        <v>0</v>
      </c>
      <c r="HY516" s="739">
        <f ca="1" t="shared" si="398"/>
        <v>0</v>
      </c>
      <c r="HZ516" s="739">
        <f t="shared" si="394"/>
        <v>383</v>
      </c>
      <c r="IA516" s="370"/>
      <c r="IB516" s="739">
        <f ca="1" t="shared" si="402"/>
        <v>0</v>
      </c>
      <c r="IC516" s="769">
        <f ca="1" t="shared" si="403"/>
        <v>0</v>
      </c>
      <c r="ID516" s="769" t="e">
        <f ca="1" t="shared" si="404"/>
        <v>#DIV/0!</v>
      </c>
      <c r="IE516" s="370"/>
      <c r="IF516" s="370"/>
      <c r="IG516" s="370"/>
      <c r="IH516" s="370"/>
      <c r="II516" s="370"/>
      <c r="IJ516" s="370"/>
      <c r="IK516" s="370"/>
      <c r="IL516" s="743"/>
      <c r="IM516" s="743"/>
      <c r="IN516" s="743"/>
      <c r="IO516" s="743"/>
      <c r="IP516" s="743"/>
      <c r="IQ516" s="739"/>
      <c r="IR516" s="739"/>
      <c r="IS516" s="739"/>
      <c r="IT516" s="739"/>
      <c r="IU516" s="739"/>
      <c r="IV516" s="739"/>
      <c r="IW516" s="739"/>
      <c r="IX516" s="739"/>
      <c r="IY516" s="739"/>
      <c r="IZ516" s="739"/>
      <c r="JA516" s="739"/>
      <c r="JB516" s="743">
        <v>0</v>
      </c>
      <c r="JC516" s="743">
        <v>0</v>
      </c>
      <c r="JD516" s="743">
        <v>0</v>
      </c>
      <c r="JE516" s="743">
        <v>0</v>
      </c>
      <c r="JF516" s="743">
        <v>0</v>
      </c>
      <c r="JG516" s="739">
        <v>0</v>
      </c>
      <c r="JH516" s="739">
        <v>0</v>
      </c>
      <c r="JI516" s="739">
        <v>0</v>
      </c>
      <c r="JJ516" s="739">
        <v>0</v>
      </c>
      <c r="JK516" s="739">
        <v>0</v>
      </c>
      <c r="JL516" s="739">
        <v>0</v>
      </c>
      <c r="JM516" s="739">
        <v>0</v>
      </c>
      <c r="JN516" s="28">
        <f t="shared" si="385"/>
        <v>0</v>
      </c>
      <c r="JO516" s="28">
        <f t="shared" si="386"/>
        <v>0</v>
      </c>
      <c r="JP516" s="28"/>
      <c r="JQ516" s="28"/>
      <c r="JR516" s="28"/>
      <c r="JS516" s="28"/>
      <c r="JT516" s="28"/>
      <c r="JU516" s="28"/>
      <c r="JV516" s="28"/>
      <c r="JW516" s="28"/>
      <c r="JX516" s="28"/>
      <c r="JY516" s="28"/>
      <c r="JZ516" s="28"/>
      <c r="KA516" s="28"/>
      <c r="KB516" s="28"/>
      <c r="KC516" s="28"/>
      <c r="KD516" s="28"/>
      <c r="KE516" s="824"/>
    </row>
    <row r="517" s="786" customFormat="1" hidden="1" customHeight="1" spans="1:291">
      <c r="A517" s="847" t="s">
        <v>2306</v>
      </c>
      <c r="B517" s="343"/>
      <c r="C517" s="95"/>
      <c r="D517" s="95" t="s">
        <v>2477</v>
      </c>
      <c r="E517" s="411"/>
      <c r="F517" s="1264" t="s">
        <v>2504</v>
      </c>
      <c r="G517" s="855" t="s">
        <v>2496</v>
      </c>
      <c r="H517" s="1265" t="s">
        <v>2505</v>
      </c>
      <c r="I517" s="99">
        <f t="shared" si="391"/>
        <v>0</v>
      </c>
      <c r="J517" s="1269">
        <v>384</v>
      </c>
      <c r="K517" s="1130">
        <f t="shared" si="399"/>
        <v>384</v>
      </c>
      <c r="L517" s="1131">
        <f t="shared" si="400"/>
        <v>384</v>
      </c>
      <c r="M517" s="1132"/>
      <c r="N517" s="1137"/>
      <c r="O517" s="1134"/>
      <c r="P517" s="1138">
        <f t="shared" si="396"/>
        <v>0</v>
      </c>
      <c r="Q517" s="1154">
        <f t="shared" si="392"/>
        <v>0</v>
      </c>
      <c r="R517" s="1153"/>
      <c r="S517" s="1153"/>
      <c r="T517" s="1153"/>
      <c r="U517" s="1153"/>
      <c r="V517" s="1153"/>
      <c r="W517" s="1153"/>
      <c r="X517" s="1153"/>
      <c r="Y517" s="1153"/>
      <c r="Z517" s="1153"/>
      <c r="AA517" s="1153"/>
      <c r="AB517" s="1166"/>
      <c r="AC517" s="1153"/>
      <c r="AD517" s="1153"/>
      <c r="AE517" s="1153"/>
      <c r="AF517" s="1153"/>
      <c r="AG517" s="1153"/>
      <c r="AH517" s="1153"/>
      <c r="AI517" s="1153"/>
      <c r="AJ517" s="1153"/>
      <c r="AK517" s="1153"/>
      <c r="AL517" s="1153"/>
      <c r="AM517" s="1153"/>
      <c r="AN517" s="1153"/>
      <c r="AO517" s="1153"/>
      <c r="AP517" s="1153"/>
      <c r="AQ517" s="1153"/>
      <c r="AR517" s="1153"/>
      <c r="AS517" s="1176"/>
      <c r="AT517" s="1177"/>
      <c r="AU517" s="1178"/>
      <c r="AV517" s="1178"/>
      <c r="AW517" s="1178"/>
      <c r="AX517" s="1178"/>
      <c r="AY517" s="1178"/>
      <c r="AZ517" s="1178"/>
      <c r="BA517" s="1178"/>
      <c r="BB517" s="1178"/>
      <c r="BC517" s="1178"/>
      <c r="BD517" s="1178"/>
      <c r="BE517" s="1178"/>
      <c r="BF517" s="1178"/>
      <c r="BG517" s="1178"/>
      <c r="BH517" s="1178"/>
      <c r="BI517" s="1178"/>
      <c r="BJ517" s="1178"/>
      <c r="BK517" s="1186"/>
      <c r="BL517" s="1187">
        <v>-384</v>
      </c>
      <c r="BM517" s="1187"/>
      <c r="BN517" s="1187"/>
      <c r="BO517" s="1187"/>
      <c r="BP517" s="1187"/>
      <c r="BQ517" s="1187"/>
      <c r="BR517" s="1187"/>
      <c r="BS517" s="1187"/>
      <c r="BT517" s="1187"/>
      <c r="BU517" s="1187"/>
      <c r="BV517" s="1191"/>
      <c r="BW517" s="1186"/>
      <c r="BX517" s="1186"/>
      <c r="BY517" s="1186"/>
      <c r="BZ517" s="1186"/>
      <c r="CA517" s="1186"/>
      <c r="CB517" s="1186"/>
      <c r="CC517" s="1186"/>
      <c r="CD517" s="1186"/>
      <c r="CE517" s="1186"/>
      <c r="CF517" s="1186"/>
      <c r="CG517" s="1186"/>
      <c r="CH517" s="1186"/>
      <c r="CI517" s="1186"/>
      <c r="CJ517" s="1186"/>
      <c r="CK517" s="1186"/>
      <c r="CL517" s="1186"/>
      <c r="CM517" s="1186"/>
      <c r="CN517" s="1186"/>
      <c r="CO517" s="1186"/>
      <c r="CP517" s="1186"/>
      <c r="CQ517" s="1186"/>
      <c r="CR517" s="1186"/>
      <c r="CS517" s="1186"/>
      <c r="CT517" s="1186"/>
      <c r="CU517" s="1186"/>
      <c r="CV517" s="1186"/>
      <c r="CW517" s="1186"/>
      <c r="CX517" s="1186"/>
      <c r="CY517" s="1186"/>
      <c r="CZ517" s="1186"/>
      <c r="DA517" s="1186"/>
      <c r="DB517" s="1186"/>
      <c r="DC517" s="1186"/>
      <c r="DD517" s="1186"/>
      <c r="DE517" s="1186"/>
      <c r="DF517" s="1186"/>
      <c r="DG517" s="1186"/>
      <c r="DH517" s="1186"/>
      <c r="DI517" s="1186"/>
      <c r="DJ517" s="1186"/>
      <c r="DK517" s="1186"/>
      <c r="DL517" s="1186"/>
      <c r="DM517" s="1186"/>
      <c r="DN517" s="1186"/>
      <c r="DO517" s="1186"/>
      <c r="DP517" s="1186"/>
      <c r="DQ517" s="1186"/>
      <c r="DR517" s="1186"/>
      <c r="DS517" s="1186"/>
      <c r="DT517" s="1186"/>
      <c r="DU517" s="1186"/>
      <c r="DV517" s="1186"/>
      <c r="DW517" s="1186"/>
      <c r="DX517" s="1186"/>
      <c r="DY517" s="1186"/>
      <c r="DZ517" s="1186"/>
      <c r="EA517" s="1186"/>
      <c r="EB517" s="1186"/>
      <c r="EC517" s="1186"/>
      <c r="ED517" s="1186"/>
      <c r="EE517" s="1186"/>
      <c r="EF517" s="1186"/>
      <c r="EG517" s="1186"/>
      <c r="EH517" s="1186"/>
      <c r="EI517" s="1186"/>
      <c r="EJ517" s="1186"/>
      <c r="EK517" s="1197"/>
      <c r="EL517" s="1198"/>
      <c r="EM517" s="1186"/>
      <c r="EN517" s="1186"/>
      <c r="EO517" s="1186"/>
      <c r="EP517" s="1186"/>
      <c r="EQ517" s="1186"/>
      <c r="ER517" s="1186"/>
      <c r="ES517" s="1186"/>
      <c r="ET517" s="1186"/>
      <c r="EU517" s="1186"/>
      <c r="EV517" s="1186"/>
      <c r="EW517" s="1186"/>
      <c r="EX517" s="1186"/>
      <c r="EY517" s="1186"/>
      <c r="EZ517" s="1186"/>
      <c r="FA517" s="1186"/>
      <c r="FB517" s="1186"/>
      <c r="FC517" s="1209"/>
      <c r="FD517" s="1186"/>
      <c r="FE517" s="1186"/>
      <c r="FF517" s="1186"/>
      <c r="FG517" s="1186"/>
      <c r="FH517" s="1186"/>
      <c r="FI517" s="1186"/>
      <c r="FJ517" s="1186"/>
      <c r="FK517" s="1186"/>
      <c r="FL517" s="1209"/>
      <c r="FM517" s="1186"/>
      <c r="FN517" s="1186"/>
      <c r="FO517" s="1186"/>
      <c r="FP517" s="1186"/>
      <c r="FQ517" s="1186"/>
      <c r="FR517" s="1186"/>
      <c r="FS517" s="1186"/>
      <c r="FT517" s="1186"/>
      <c r="FU517" s="1186"/>
      <c r="FV517" s="1186"/>
      <c r="FW517" s="1186"/>
      <c r="FX517" s="1186"/>
      <c r="FY517" s="1186"/>
      <c r="FZ517" s="1186"/>
      <c r="GA517" s="1186"/>
      <c r="GB517" s="1186"/>
      <c r="GC517" s="1186"/>
      <c r="GD517" s="1186"/>
      <c r="GE517" s="1186"/>
      <c r="GF517" s="1186"/>
      <c r="GG517" s="1186"/>
      <c r="GH517" s="1186"/>
      <c r="GI517" s="1186"/>
      <c r="GJ517" s="1186"/>
      <c r="GK517" s="1186"/>
      <c r="GL517" s="1186"/>
      <c r="GM517" s="1186"/>
      <c r="GN517" s="1186"/>
      <c r="GO517" s="1186"/>
      <c r="GP517" s="1186"/>
      <c r="GQ517" s="1186"/>
      <c r="GR517" s="1186"/>
      <c r="GS517" s="1186"/>
      <c r="GT517" s="1186"/>
      <c r="GU517" s="1186"/>
      <c r="GV517" s="1186"/>
      <c r="GW517" s="1186"/>
      <c r="GX517" s="1186"/>
      <c r="GY517" s="1218"/>
      <c r="GZ517" s="364">
        <f t="shared" si="395"/>
        <v>0</v>
      </c>
      <c r="HA517" s="365">
        <f t="shared" si="401"/>
        <v>0</v>
      </c>
      <c r="HB517" s="366">
        <f t="shared" si="381"/>
        <v>0</v>
      </c>
      <c r="HC517" s="366">
        <v>0</v>
      </c>
      <c r="HD517" s="365">
        <v>0</v>
      </c>
      <c r="HE517" s="365">
        <v>0</v>
      </c>
      <c r="HF517" s="54"/>
      <c r="HG517" s="367"/>
      <c r="HH517" s="367"/>
      <c r="HI517" s="709">
        <f t="shared" si="377"/>
        <v>0</v>
      </c>
      <c r="HJ517" s="368">
        <v>3.8</v>
      </c>
      <c r="HK517" s="368">
        <v>7.99</v>
      </c>
      <c r="HL517" s="738" t="e">
        <f t="shared" si="382"/>
        <v>#DIV/0!</v>
      </c>
      <c r="HM517" s="370"/>
      <c r="HN517" s="370"/>
      <c r="HO517" s="370">
        <v>7.99</v>
      </c>
      <c r="HP517" s="740">
        <f t="shared" si="390"/>
        <v>3068.16</v>
      </c>
      <c r="HQ517" s="369"/>
      <c r="HR517" s="372"/>
      <c r="HS517" s="742">
        <v>44927</v>
      </c>
      <c r="HT517" s="739">
        <f ca="1" t="shared" si="383"/>
        <v>5</v>
      </c>
      <c r="HU517" s="739">
        <f ca="1" t="shared" si="384"/>
        <v>150</v>
      </c>
      <c r="HV517" s="370">
        <v>384</v>
      </c>
      <c r="HW517" s="739">
        <f t="shared" si="389"/>
        <v>0</v>
      </c>
      <c r="HX517" s="761">
        <f t="shared" si="397"/>
        <v>0</v>
      </c>
      <c r="HY517" s="739">
        <f ca="1" t="shared" si="398"/>
        <v>0</v>
      </c>
      <c r="HZ517" s="739">
        <f t="shared" si="394"/>
        <v>384</v>
      </c>
      <c r="IA517" s="370"/>
      <c r="IB517" s="739">
        <f ca="1" t="shared" si="402"/>
        <v>0</v>
      </c>
      <c r="IC517" s="769">
        <f ca="1" t="shared" si="403"/>
        <v>0</v>
      </c>
      <c r="ID517" s="769" t="e">
        <f ca="1" t="shared" si="404"/>
        <v>#DIV/0!</v>
      </c>
      <c r="IE517" s="370"/>
      <c r="IF517" s="370"/>
      <c r="IG517" s="370"/>
      <c r="IH517" s="370"/>
      <c r="II517" s="370"/>
      <c r="IJ517" s="370"/>
      <c r="IK517" s="370"/>
      <c r="IL517" s="743"/>
      <c r="IM517" s="743"/>
      <c r="IN517" s="743"/>
      <c r="IO517" s="743"/>
      <c r="IP517" s="743"/>
      <c r="IQ517" s="739"/>
      <c r="IR517" s="739"/>
      <c r="IS517" s="739"/>
      <c r="IT517" s="739"/>
      <c r="IU517" s="739"/>
      <c r="IV517" s="739"/>
      <c r="IW517" s="739"/>
      <c r="IX517" s="739"/>
      <c r="IY517" s="739"/>
      <c r="IZ517" s="739"/>
      <c r="JA517" s="739"/>
      <c r="JB517" s="743">
        <v>0</v>
      </c>
      <c r="JC517" s="743">
        <v>0</v>
      </c>
      <c r="JD517" s="743">
        <v>0</v>
      </c>
      <c r="JE517" s="743">
        <v>0</v>
      </c>
      <c r="JF517" s="743">
        <v>0</v>
      </c>
      <c r="JG517" s="739">
        <v>0</v>
      </c>
      <c r="JH517" s="739">
        <v>0</v>
      </c>
      <c r="JI517" s="739">
        <v>0</v>
      </c>
      <c r="JJ517" s="739">
        <v>0</v>
      </c>
      <c r="JK517" s="739">
        <v>0</v>
      </c>
      <c r="JL517" s="739">
        <v>0</v>
      </c>
      <c r="JM517" s="739">
        <v>0</v>
      </c>
      <c r="JN517" s="28">
        <f t="shared" si="385"/>
        <v>0</v>
      </c>
      <c r="JO517" s="28">
        <f t="shared" si="386"/>
        <v>0</v>
      </c>
      <c r="JP517" s="28"/>
      <c r="JQ517" s="28"/>
      <c r="JR517" s="28"/>
      <c r="JS517" s="28"/>
      <c r="JT517" s="28"/>
      <c r="JU517" s="28"/>
      <c r="JV517" s="28"/>
      <c r="JW517" s="28"/>
      <c r="JX517" s="28"/>
      <c r="JY517" s="28"/>
      <c r="JZ517" s="28"/>
      <c r="KA517" s="28"/>
      <c r="KB517" s="28"/>
      <c r="KC517" s="28"/>
      <c r="KD517" s="28"/>
      <c r="KE517" s="824"/>
    </row>
    <row r="518" s="786" customFormat="1" hidden="1" customHeight="1" spans="1:291">
      <c r="A518" s="847" t="s">
        <v>2306</v>
      </c>
      <c r="B518" s="343"/>
      <c r="C518" s="95" t="s">
        <v>1645</v>
      </c>
      <c r="D518" s="95" t="s">
        <v>2065</v>
      </c>
      <c r="E518" s="411"/>
      <c r="F518" s="1272" t="s">
        <v>2506</v>
      </c>
      <c r="G518" s="14" t="s">
        <v>1164</v>
      </c>
      <c r="H518" s="301" t="s">
        <v>1165</v>
      </c>
      <c r="I518" s="99">
        <f t="shared" si="391"/>
        <v>0</v>
      </c>
      <c r="J518" s="1141">
        <v>15</v>
      </c>
      <c r="K518" s="1130">
        <f t="shared" si="399"/>
        <v>15</v>
      </c>
      <c r="L518" s="1131">
        <f t="shared" si="400"/>
        <v>15</v>
      </c>
      <c r="M518" s="1132"/>
      <c r="N518" s="1137"/>
      <c r="O518" s="1134"/>
      <c r="P518" s="1138">
        <f t="shared" si="396"/>
        <v>0</v>
      </c>
      <c r="Q518" s="1154">
        <f t="shared" si="392"/>
        <v>0</v>
      </c>
      <c r="R518" s="1153"/>
      <c r="S518" s="1153"/>
      <c r="T518" s="1153"/>
      <c r="U518" s="1153"/>
      <c r="V518" s="1153"/>
      <c r="W518" s="1153"/>
      <c r="X518" s="1153"/>
      <c r="Y518" s="1153"/>
      <c r="Z518" s="1153"/>
      <c r="AA518" s="1153"/>
      <c r="AB518" s="1166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76"/>
      <c r="AT518" s="1177"/>
      <c r="AU518" s="1178"/>
      <c r="AV518" s="1178"/>
      <c r="AW518" s="1178"/>
      <c r="AX518" s="1178"/>
      <c r="AY518" s="1178"/>
      <c r="AZ518" s="1178"/>
      <c r="BA518" s="1178"/>
      <c r="BB518" s="1178"/>
      <c r="BC518" s="1178"/>
      <c r="BD518" s="1178"/>
      <c r="BE518" s="1178"/>
      <c r="BF518" s="1178"/>
      <c r="BG518" s="1178"/>
      <c r="BH518" s="1178"/>
      <c r="BI518" s="1178"/>
      <c r="BJ518" s="1178"/>
      <c r="BK518" s="1186"/>
      <c r="BL518" s="1187">
        <v>-15</v>
      </c>
      <c r="BM518" s="1187"/>
      <c r="BN518" s="1187"/>
      <c r="BO518" s="1187"/>
      <c r="BP518" s="1187"/>
      <c r="BQ518" s="1187"/>
      <c r="BR518" s="1187"/>
      <c r="BS518" s="1187"/>
      <c r="BT518" s="1187"/>
      <c r="BU518" s="1187"/>
      <c r="BV518" s="1191"/>
      <c r="BW518" s="1186"/>
      <c r="BX518" s="1186"/>
      <c r="BY518" s="1186"/>
      <c r="BZ518" s="1186"/>
      <c r="CA518" s="1186"/>
      <c r="CB518" s="1186"/>
      <c r="CC518" s="1186"/>
      <c r="CD518" s="1186"/>
      <c r="CE518" s="1186"/>
      <c r="CF518" s="1186"/>
      <c r="CG518" s="1186"/>
      <c r="CH518" s="1186"/>
      <c r="CI518" s="1186"/>
      <c r="CJ518" s="1186"/>
      <c r="CK518" s="1186"/>
      <c r="CL518" s="1186"/>
      <c r="CM518" s="1186"/>
      <c r="CN518" s="1186"/>
      <c r="CO518" s="1186"/>
      <c r="CP518" s="1186"/>
      <c r="CQ518" s="1186"/>
      <c r="CR518" s="1186"/>
      <c r="CS518" s="1186"/>
      <c r="CT518" s="1186"/>
      <c r="CU518" s="1186"/>
      <c r="CV518" s="1186"/>
      <c r="CW518" s="1186"/>
      <c r="CX518" s="1186"/>
      <c r="CY518" s="1186"/>
      <c r="CZ518" s="1186"/>
      <c r="DA518" s="1186"/>
      <c r="DB518" s="1186"/>
      <c r="DC518" s="1186"/>
      <c r="DD518" s="1186"/>
      <c r="DE518" s="1186"/>
      <c r="DF518" s="1186"/>
      <c r="DG518" s="1186"/>
      <c r="DH518" s="1186"/>
      <c r="DI518" s="1186"/>
      <c r="DJ518" s="1186"/>
      <c r="DK518" s="1186"/>
      <c r="DL518" s="1186"/>
      <c r="DM518" s="1186"/>
      <c r="DN518" s="1186"/>
      <c r="DO518" s="1186"/>
      <c r="DP518" s="1186"/>
      <c r="DQ518" s="1186"/>
      <c r="DR518" s="1186"/>
      <c r="DS518" s="1186"/>
      <c r="DT518" s="1186"/>
      <c r="DU518" s="1186"/>
      <c r="DV518" s="1186"/>
      <c r="DW518" s="1186"/>
      <c r="DX518" s="1186"/>
      <c r="DY518" s="1186"/>
      <c r="DZ518" s="1186"/>
      <c r="EA518" s="1186"/>
      <c r="EB518" s="1186"/>
      <c r="EC518" s="1186"/>
      <c r="ED518" s="1186"/>
      <c r="EE518" s="1186"/>
      <c r="EF518" s="1186"/>
      <c r="EG518" s="1186"/>
      <c r="EH518" s="1186"/>
      <c r="EI518" s="1186"/>
      <c r="EJ518" s="1186"/>
      <c r="EK518" s="1197"/>
      <c r="EL518" s="1198"/>
      <c r="EM518" s="1186"/>
      <c r="EN518" s="1186"/>
      <c r="EO518" s="1186"/>
      <c r="EP518" s="1186"/>
      <c r="EQ518" s="1186"/>
      <c r="ER518" s="1186"/>
      <c r="ES518" s="1186"/>
      <c r="ET518" s="1186"/>
      <c r="EU518" s="1186"/>
      <c r="EV518" s="1186"/>
      <c r="EW518" s="1186"/>
      <c r="EX518" s="1186"/>
      <c r="EY518" s="1186"/>
      <c r="EZ518" s="1186"/>
      <c r="FA518" s="1186"/>
      <c r="FB518" s="1186"/>
      <c r="FC518" s="1209"/>
      <c r="FD518" s="1186"/>
      <c r="FE518" s="1186"/>
      <c r="FF518" s="1186"/>
      <c r="FG518" s="1186"/>
      <c r="FH518" s="1186"/>
      <c r="FI518" s="1186"/>
      <c r="FJ518" s="1186"/>
      <c r="FK518" s="1186"/>
      <c r="FL518" s="1209"/>
      <c r="FM518" s="1186"/>
      <c r="FN518" s="1186"/>
      <c r="FO518" s="1186"/>
      <c r="FP518" s="1186"/>
      <c r="FQ518" s="1186"/>
      <c r="FR518" s="1186"/>
      <c r="FS518" s="1186"/>
      <c r="FT518" s="1186"/>
      <c r="FU518" s="1186"/>
      <c r="FV518" s="1186"/>
      <c r="FW518" s="1186"/>
      <c r="FX518" s="1186"/>
      <c r="FY518" s="1186"/>
      <c r="FZ518" s="1186"/>
      <c r="GA518" s="1186"/>
      <c r="GB518" s="1186"/>
      <c r="GC518" s="1186"/>
      <c r="GD518" s="1186"/>
      <c r="GE518" s="1186"/>
      <c r="GF518" s="1186"/>
      <c r="GG518" s="1186"/>
      <c r="GH518" s="1186"/>
      <c r="GI518" s="1186"/>
      <c r="GJ518" s="1186"/>
      <c r="GK518" s="1186"/>
      <c r="GL518" s="1186"/>
      <c r="GM518" s="1186"/>
      <c r="GN518" s="1186"/>
      <c r="GO518" s="1186"/>
      <c r="GP518" s="1186"/>
      <c r="GQ518" s="1186"/>
      <c r="GR518" s="1186"/>
      <c r="GS518" s="1186"/>
      <c r="GT518" s="1186"/>
      <c r="GU518" s="1186"/>
      <c r="GV518" s="1186"/>
      <c r="GW518" s="1186"/>
      <c r="GX518" s="1186"/>
      <c r="GY518" s="1218"/>
      <c r="GZ518" s="364">
        <f t="shared" si="395"/>
        <v>0</v>
      </c>
      <c r="HA518" s="365">
        <f t="shared" si="401"/>
        <v>0</v>
      </c>
      <c r="HB518" s="366">
        <f t="shared" si="381"/>
        <v>0</v>
      </c>
      <c r="HC518" s="366">
        <v>0</v>
      </c>
      <c r="HD518" s="365">
        <v>15</v>
      </c>
      <c r="HE518" s="365">
        <v>1</v>
      </c>
      <c r="HF518" s="54"/>
      <c r="HG518" s="367"/>
      <c r="HH518" s="367"/>
      <c r="HI518" s="709">
        <f t="shared" ref="HI518:HI577" si="405">HH518*HW518</f>
        <v>0</v>
      </c>
      <c r="HJ518" s="368"/>
      <c r="HK518" s="368">
        <v>6</v>
      </c>
      <c r="HL518" s="738" t="e">
        <f t="shared" si="382"/>
        <v>#DIV/0!</v>
      </c>
      <c r="HM518" s="370"/>
      <c r="HN518" s="370"/>
      <c r="HO518" s="370">
        <v>6</v>
      </c>
      <c r="HP518" s="740">
        <f t="shared" si="390"/>
        <v>90</v>
      </c>
      <c r="HQ518" s="369"/>
      <c r="HR518" s="372"/>
      <c r="HS518" s="742">
        <v>44927</v>
      </c>
      <c r="HT518" s="739">
        <f ca="1" t="shared" si="383"/>
        <v>5</v>
      </c>
      <c r="HU518" s="739">
        <f ca="1" t="shared" si="384"/>
        <v>150</v>
      </c>
      <c r="HV518" s="370">
        <v>15</v>
      </c>
      <c r="HW518" s="739">
        <f t="shared" si="389"/>
        <v>0</v>
      </c>
      <c r="HX518" s="761">
        <f t="shared" si="397"/>
        <v>0</v>
      </c>
      <c r="HY518" s="739">
        <f ca="1" t="shared" si="398"/>
        <v>0</v>
      </c>
      <c r="HZ518" s="739">
        <f t="shared" si="394"/>
        <v>15</v>
      </c>
      <c r="IA518" s="370"/>
      <c r="IB518" s="739">
        <f ca="1" t="shared" si="402"/>
        <v>0</v>
      </c>
      <c r="IC518" s="769">
        <f ca="1" t="shared" si="403"/>
        <v>0</v>
      </c>
      <c r="ID518" s="769" t="e">
        <f ca="1" t="shared" si="404"/>
        <v>#DIV/0!</v>
      </c>
      <c r="IE518" s="370"/>
      <c r="IF518" s="370"/>
      <c r="IG518" s="370"/>
      <c r="IH518" s="370"/>
      <c r="II518" s="370"/>
      <c r="IJ518" s="370"/>
      <c r="IK518" s="370"/>
      <c r="IL518" s="743"/>
      <c r="IM518" s="743"/>
      <c r="IN518" s="743"/>
      <c r="IO518" s="743"/>
      <c r="IP518" s="743"/>
      <c r="IQ518" s="739"/>
      <c r="IR518" s="739"/>
      <c r="IS518" s="739"/>
      <c r="IT518" s="739"/>
      <c r="IU518" s="739"/>
      <c r="IV518" s="739"/>
      <c r="IW518" s="739"/>
      <c r="IX518" s="739"/>
      <c r="IY518" s="739"/>
      <c r="IZ518" s="739"/>
      <c r="JA518" s="739"/>
      <c r="JB518" s="743">
        <v>0</v>
      </c>
      <c r="JC518" s="743">
        <v>0</v>
      </c>
      <c r="JD518" s="743">
        <v>0</v>
      </c>
      <c r="JE518" s="743">
        <v>0</v>
      </c>
      <c r="JF518" s="743">
        <v>0</v>
      </c>
      <c r="JG518" s="739">
        <v>0</v>
      </c>
      <c r="JH518" s="739">
        <v>0</v>
      </c>
      <c r="JI518" s="739">
        <v>0</v>
      </c>
      <c r="JJ518" s="739">
        <v>0</v>
      </c>
      <c r="JK518" s="739">
        <v>0</v>
      </c>
      <c r="JL518" s="739">
        <v>0</v>
      </c>
      <c r="JM518" s="739">
        <v>0</v>
      </c>
      <c r="JN518" s="28">
        <f t="shared" si="385"/>
        <v>0</v>
      </c>
      <c r="JO518" s="28">
        <f t="shared" si="386"/>
        <v>0</v>
      </c>
      <c r="JP518" s="28"/>
      <c r="JQ518" s="28"/>
      <c r="JR518" s="28"/>
      <c r="JS518" s="28"/>
      <c r="JT518" s="28"/>
      <c r="JU518" s="28"/>
      <c r="JV518" s="28"/>
      <c r="JW518" s="28"/>
      <c r="JX518" s="28"/>
      <c r="JY518" s="28"/>
      <c r="JZ518" s="28"/>
      <c r="KA518" s="28"/>
      <c r="KB518" s="28"/>
      <c r="KC518" s="28"/>
      <c r="KD518" s="28"/>
      <c r="KE518" s="824"/>
    </row>
    <row r="519" s="786" customFormat="1" hidden="1" customHeight="1" spans="1:291">
      <c r="A519" s="847" t="s">
        <v>2306</v>
      </c>
      <c r="B519" s="343"/>
      <c r="C519" s="95" t="s">
        <v>1645</v>
      </c>
      <c r="D519" s="95" t="s">
        <v>2065</v>
      </c>
      <c r="E519" s="95"/>
      <c r="F519" s="1118" t="s">
        <v>2507</v>
      </c>
      <c r="G519" s="833" t="s">
        <v>2508</v>
      </c>
      <c r="H519" s="301" t="s">
        <v>2509</v>
      </c>
      <c r="I519" s="99">
        <f t="shared" si="391"/>
        <v>0</v>
      </c>
      <c r="J519" s="1269">
        <v>11</v>
      </c>
      <c r="K519" s="1130">
        <f t="shared" si="399"/>
        <v>11</v>
      </c>
      <c r="L519" s="1131">
        <f t="shared" si="400"/>
        <v>11</v>
      </c>
      <c r="M519" s="1132"/>
      <c r="N519" s="1137"/>
      <c r="O519" s="1134"/>
      <c r="P519" s="1138">
        <f t="shared" si="396"/>
        <v>0</v>
      </c>
      <c r="Q519" s="1154">
        <f t="shared" si="392"/>
        <v>0</v>
      </c>
      <c r="R519" s="1153"/>
      <c r="S519" s="1153"/>
      <c r="T519" s="1153"/>
      <c r="U519" s="1153"/>
      <c r="V519" s="1153"/>
      <c r="W519" s="1153"/>
      <c r="X519" s="1153"/>
      <c r="Y519" s="1153"/>
      <c r="Z519" s="1153"/>
      <c r="AA519" s="1153"/>
      <c r="AB519" s="1166"/>
      <c r="AC519" s="1153"/>
      <c r="AD519" s="1153"/>
      <c r="AE519" s="1153"/>
      <c r="AF519" s="1153"/>
      <c r="AG519" s="1153"/>
      <c r="AH519" s="1153"/>
      <c r="AI519" s="1153"/>
      <c r="AJ519" s="1153"/>
      <c r="AK519" s="1153"/>
      <c r="AL519" s="1153"/>
      <c r="AM519" s="1153"/>
      <c r="AN519" s="1153"/>
      <c r="AO519" s="1153"/>
      <c r="AP519" s="1153"/>
      <c r="AQ519" s="1153"/>
      <c r="AR519" s="1153"/>
      <c r="AS519" s="1176"/>
      <c r="AT519" s="1177"/>
      <c r="AU519" s="1178"/>
      <c r="AV519" s="1178"/>
      <c r="AW519" s="1178"/>
      <c r="AX519" s="1178"/>
      <c r="AY519" s="1178"/>
      <c r="AZ519" s="1178"/>
      <c r="BA519" s="1178"/>
      <c r="BB519" s="1178"/>
      <c r="BC519" s="1178"/>
      <c r="BD519" s="1178"/>
      <c r="BE519" s="1178"/>
      <c r="BF519" s="1178"/>
      <c r="BG519" s="1178"/>
      <c r="BH519" s="1178"/>
      <c r="BI519" s="1178"/>
      <c r="BJ519" s="1178"/>
      <c r="BK519" s="1186"/>
      <c r="BL519" s="1187">
        <v>-11</v>
      </c>
      <c r="BM519" s="1187"/>
      <c r="BN519" s="1187"/>
      <c r="BO519" s="1187"/>
      <c r="BP519" s="1187"/>
      <c r="BQ519" s="1187"/>
      <c r="BR519" s="1187"/>
      <c r="BS519" s="1187"/>
      <c r="BT519" s="1187"/>
      <c r="BU519" s="1187"/>
      <c r="BV519" s="1191"/>
      <c r="BW519" s="1186"/>
      <c r="BX519" s="1186"/>
      <c r="BY519" s="1186"/>
      <c r="BZ519" s="1186"/>
      <c r="CA519" s="1186"/>
      <c r="CB519" s="1186"/>
      <c r="CC519" s="1186"/>
      <c r="CD519" s="1186"/>
      <c r="CE519" s="1186"/>
      <c r="CF519" s="1186"/>
      <c r="CG519" s="1186"/>
      <c r="CH519" s="1186"/>
      <c r="CI519" s="1186"/>
      <c r="CJ519" s="1186"/>
      <c r="CK519" s="1186"/>
      <c r="CL519" s="1186"/>
      <c r="CM519" s="1186"/>
      <c r="CN519" s="1186"/>
      <c r="CO519" s="1186"/>
      <c r="CP519" s="1186"/>
      <c r="CQ519" s="1186"/>
      <c r="CR519" s="1186"/>
      <c r="CS519" s="1186"/>
      <c r="CT519" s="1186"/>
      <c r="CU519" s="1186"/>
      <c r="CV519" s="1186"/>
      <c r="CW519" s="1186"/>
      <c r="CX519" s="1186"/>
      <c r="CY519" s="1186"/>
      <c r="CZ519" s="1186"/>
      <c r="DA519" s="1186"/>
      <c r="DB519" s="1186"/>
      <c r="DC519" s="1186"/>
      <c r="DD519" s="1186"/>
      <c r="DE519" s="1186"/>
      <c r="DF519" s="1186"/>
      <c r="DG519" s="1186"/>
      <c r="DH519" s="1186"/>
      <c r="DI519" s="1186"/>
      <c r="DJ519" s="1186"/>
      <c r="DK519" s="1186"/>
      <c r="DL519" s="1186"/>
      <c r="DM519" s="1186"/>
      <c r="DN519" s="1186"/>
      <c r="DO519" s="1186"/>
      <c r="DP519" s="1186"/>
      <c r="DQ519" s="1186"/>
      <c r="DR519" s="1186"/>
      <c r="DS519" s="1186"/>
      <c r="DT519" s="1186"/>
      <c r="DU519" s="1186"/>
      <c r="DV519" s="1186"/>
      <c r="DW519" s="1186"/>
      <c r="DX519" s="1186"/>
      <c r="DY519" s="1186"/>
      <c r="DZ519" s="1186"/>
      <c r="EA519" s="1186"/>
      <c r="EB519" s="1186"/>
      <c r="EC519" s="1186"/>
      <c r="ED519" s="1186"/>
      <c r="EE519" s="1186"/>
      <c r="EF519" s="1186"/>
      <c r="EG519" s="1186"/>
      <c r="EH519" s="1186"/>
      <c r="EI519" s="1186"/>
      <c r="EJ519" s="1186"/>
      <c r="EK519" s="1197"/>
      <c r="EL519" s="1198"/>
      <c r="EM519" s="1186"/>
      <c r="EN519" s="1186"/>
      <c r="EO519" s="1186"/>
      <c r="EP519" s="1186"/>
      <c r="EQ519" s="1186"/>
      <c r="ER519" s="1186"/>
      <c r="ES519" s="1186"/>
      <c r="ET519" s="1186"/>
      <c r="EU519" s="1186"/>
      <c r="EV519" s="1186"/>
      <c r="EW519" s="1186"/>
      <c r="EX519" s="1186"/>
      <c r="EY519" s="1186"/>
      <c r="EZ519" s="1186"/>
      <c r="FA519" s="1186"/>
      <c r="FB519" s="1186"/>
      <c r="FC519" s="1209"/>
      <c r="FD519" s="1186"/>
      <c r="FE519" s="1186"/>
      <c r="FF519" s="1186"/>
      <c r="FG519" s="1186"/>
      <c r="FH519" s="1186"/>
      <c r="FI519" s="1186"/>
      <c r="FJ519" s="1186"/>
      <c r="FK519" s="1186"/>
      <c r="FL519" s="1209"/>
      <c r="FM519" s="1186"/>
      <c r="FN519" s="1186"/>
      <c r="FO519" s="1186"/>
      <c r="FP519" s="1186"/>
      <c r="FQ519" s="1186"/>
      <c r="FR519" s="1186"/>
      <c r="FS519" s="1186"/>
      <c r="FT519" s="1186"/>
      <c r="FU519" s="1186"/>
      <c r="FV519" s="1186"/>
      <c r="FW519" s="1186"/>
      <c r="FX519" s="1186"/>
      <c r="FY519" s="1186"/>
      <c r="FZ519" s="1186"/>
      <c r="GA519" s="1186"/>
      <c r="GB519" s="1186"/>
      <c r="GC519" s="1186"/>
      <c r="GD519" s="1186"/>
      <c r="GE519" s="1186"/>
      <c r="GF519" s="1186"/>
      <c r="GG519" s="1186"/>
      <c r="GH519" s="1186"/>
      <c r="GI519" s="1186"/>
      <c r="GJ519" s="1186"/>
      <c r="GK519" s="1186"/>
      <c r="GL519" s="1186"/>
      <c r="GM519" s="1186"/>
      <c r="GN519" s="1186"/>
      <c r="GO519" s="1186"/>
      <c r="GP519" s="1186"/>
      <c r="GQ519" s="1186"/>
      <c r="GR519" s="1186"/>
      <c r="GS519" s="1186"/>
      <c r="GT519" s="1186"/>
      <c r="GU519" s="1186"/>
      <c r="GV519" s="1186"/>
      <c r="GW519" s="1186"/>
      <c r="GX519" s="1186"/>
      <c r="GY519" s="1218"/>
      <c r="GZ519" s="364">
        <f t="shared" si="395"/>
        <v>0</v>
      </c>
      <c r="HA519" s="365">
        <f t="shared" si="401"/>
        <v>0</v>
      </c>
      <c r="HB519" s="366">
        <f t="shared" si="381"/>
        <v>0</v>
      </c>
      <c r="HC519" s="366">
        <v>0</v>
      </c>
      <c r="HD519" s="365">
        <v>0</v>
      </c>
      <c r="HE519" s="365"/>
      <c r="HF519" s="54"/>
      <c r="HG519" s="367"/>
      <c r="HH519" s="367"/>
      <c r="HI519" s="709">
        <f t="shared" si="405"/>
        <v>0</v>
      </c>
      <c r="HJ519" s="368"/>
      <c r="HK519" s="368">
        <v>429</v>
      </c>
      <c r="HL519" s="738" t="e">
        <f t="shared" si="382"/>
        <v>#DIV/0!</v>
      </c>
      <c r="HM519" s="370"/>
      <c r="HN519" s="370"/>
      <c r="HO519" s="370">
        <v>429</v>
      </c>
      <c r="HP519" s="740">
        <f t="shared" si="390"/>
        <v>4719</v>
      </c>
      <c r="HQ519" s="369"/>
      <c r="HR519" s="372"/>
      <c r="HS519" s="742">
        <v>44927</v>
      </c>
      <c r="HT519" s="739">
        <f ca="1" t="shared" si="383"/>
        <v>5</v>
      </c>
      <c r="HU519" s="739">
        <f ca="1" t="shared" si="384"/>
        <v>150</v>
      </c>
      <c r="HV519" s="370">
        <v>11</v>
      </c>
      <c r="HW519" s="739">
        <f t="shared" si="389"/>
        <v>0</v>
      </c>
      <c r="HX519" s="761">
        <f t="shared" si="397"/>
        <v>0</v>
      </c>
      <c r="HY519" s="739">
        <f ca="1" t="shared" si="398"/>
        <v>0</v>
      </c>
      <c r="HZ519" s="739">
        <f t="shared" si="394"/>
        <v>11</v>
      </c>
      <c r="IA519" s="370"/>
      <c r="IB519" s="739">
        <f ca="1" t="shared" si="402"/>
        <v>0</v>
      </c>
      <c r="IC519" s="769">
        <f ca="1" t="shared" si="403"/>
        <v>0</v>
      </c>
      <c r="ID519" s="769" t="e">
        <f ca="1" t="shared" si="404"/>
        <v>#DIV/0!</v>
      </c>
      <c r="IE519" s="370"/>
      <c r="IF519" s="370"/>
      <c r="IG519" s="370"/>
      <c r="IH519" s="370"/>
      <c r="II519" s="370"/>
      <c r="IJ519" s="370"/>
      <c r="IK519" s="370"/>
      <c r="IL519" s="743"/>
      <c r="IM519" s="743"/>
      <c r="IN519" s="743"/>
      <c r="IO519" s="743"/>
      <c r="IP519" s="743"/>
      <c r="IQ519" s="739"/>
      <c r="IR519" s="739"/>
      <c r="IS519" s="739"/>
      <c r="IT519" s="739"/>
      <c r="IU519" s="739"/>
      <c r="IV519" s="739"/>
      <c r="IW519" s="739"/>
      <c r="IX519" s="739"/>
      <c r="IY519" s="739"/>
      <c r="IZ519" s="739"/>
      <c r="JA519" s="739"/>
      <c r="JB519" s="743">
        <v>0</v>
      </c>
      <c r="JC519" s="743">
        <v>0</v>
      </c>
      <c r="JD519" s="743">
        <v>0</v>
      </c>
      <c r="JE519" s="743">
        <v>0</v>
      </c>
      <c r="JF519" s="743">
        <v>0</v>
      </c>
      <c r="JG519" s="739">
        <v>0</v>
      </c>
      <c r="JH519" s="739">
        <v>0</v>
      </c>
      <c r="JI519" s="739">
        <v>0</v>
      </c>
      <c r="JJ519" s="739">
        <v>0</v>
      </c>
      <c r="JK519" s="739">
        <v>0</v>
      </c>
      <c r="JL519" s="739">
        <v>0</v>
      </c>
      <c r="JM519" s="739">
        <v>0</v>
      </c>
      <c r="JN519" s="28">
        <f t="shared" si="385"/>
        <v>0</v>
      </c>
      <c r="JO519" s="28">
        <f t="shared" si="386"/>
        <v>0</v>
      </c>
      <c r="JP519" s="28"/>
      <c r="JQ519" s="28"/>
      <c r="JR519" s="28"/>
      <c r="JS519" s="28"/>
      <c r="JT519" s="28"/>
      <c r="JU519" s="28"/>
      <c r="JV519" s="28"/>
      <c r="JW519" s="28"/>
      <c r="JX519" s="28"/>
      <c r="JY519" s="28"/>
      <c r="JZ519" s="28"/>
      <c r="KA519" s="28"/>
      <c r="KB519" s="28"/>
      <c r="KC519" s="28"/>
      <c r="KD519" s="28"/>
      <c r="KE519" s="824"/>
    </row>
    <row r="520" s="786" customFormat="1" hidden="1" customHeight="1" spans="1:291">
      <c r="A520" s="283"/>
      <c r="B520" s="343"/>
      <c r="C520" s="95"/>
      <c r="D520" s="95"/>
      <c r="E520" s="418"/>
      <c r="F520" s="1117" t="s">
        <v>1167</v>
      </c>
      <c r="G520" s="867"/>
      <c r="H520" s="1273" t="s">
        <v>1168</v>
      </c>
      <c r="I520" s="99">
        <f t="shared" si="391"/>
        <v>0</v>
      </c>
      <c r="J520" s="1141">
        <v>1224</v>
      </c>
      <c r="K520" s="1130">
        <f t="shared" si="399"/>
        <v>1224</v>
      </c>
      <c r="L520" s="1131">
        <f t="shared" si="400"/>
        <v>1224</v>
      </c>
      <c r="M520" s="1132"/>
      <c r="N520" s="1133"/>
      <c r="O520" s="1139"/>
      <c r="P520" s="1138"/>
      <c r="Q520" s="1154"/>
      <c r="R520" s="1156"/>
      <c r="S520" s="1156"/>
      <c r="T520" s="1156"/>
      <c r="U520" s="1156"/>
      <c r="V520" s="1156"/>
      <c r="W520" s="1156"/>
      <c r="X520" s="1156"/>
      <c r="Y520" s="1156"/>
      <c r="Z520" s="1156"/>
      <c r="AA520" s="1156"/>
      <c r="AB520" s="1167"/>
      <c r="AC520" s="1156"/>
      <c r="AD520" s="1156"/>
      <c r="AE520" s="1156"/>
      <c r="AF520" s="1156"/>
      <c r="AG520" s="1156"/>
      <c r="AH520" s="1156"/>
      <c r="AI520" s="1156"/>
      <c r="AJ520" s="1156"/>
      <c r="AK520" s="1156"/>
      <c r="AL520" s="1156"/>
      <c r="AM520" s="1156"/>
      <c r="AN520" s="1156"/>
      <c r="AO520" s="1156"/>
      <c r="AP520" s="1156"/>
      <c r="AQ520" s="1156"/>
      <c r="AR520" s="1156"/>
      <c r="AS520" s="1179"/>
      <c r="AT520" s="1177"/>
      <c r="AU520" s="1178"/>
      <c r="AV520" s="1178"/>
      <c r="AW520" s="1178"/>
      <c r="AX520" s="1178"/>
      <c r="AY520" s="1178"/>
      <c r="AZ520" s="1178"/>
      <c r="BA520" s="1178"/>
      <c r="BB520" s="1178"/>
      <c r="BC520" s="1178"/>
      <c r="BD520" s="1178"/>
      <c r="BE520" s="1178"/>
      <c r="BF520" s="1178"/>
      <c r="BG520" s="1178"/>
      <c r="BH520" s="1178"/>
      <c r="BI520" s="1178"/>
      <c r="BJ520" s="1178"/>
      <c r="BK520" s="1186"/>
      <c r="BL520" s="1187">
        <v>-1224</v>
      </c>
      <c r="BM520" s="1187"/>
      <c r="BN520" s="1187"/>
      <c r="BO520" s="1187"/>
      <c r="BP520" s="1187"/>
      <c r="BQ520" s="1187"/>
      <c r="BR520" s="1187"/>
      <c r="BS520" s="1187"/>
      <c r="BT520" s="1187"/>
      <c r="BU520" s="1187"/>
      <c r="BV520" s="1191"/>
      <c r="BW520" s="1186"/>
      <c r="BX520" s="1186"/>
      <c r="BY520" s="1186"/>
      <c r="BZ520" s="1186"/>
      <c r="CA520" s="1186"/>
      <c r="CB520" s="1186"/>
      <c r="CC520" s="1186"/>
      <c r="CD520" s="1186"/>
      <c r="CE520" s="1186"/>
      <c r="CF520" s="1186"/>
      <c r="CG520" s="1186"/>
      <c r="CH520" s="1186"/>
      <c r="CI520" s="1186"/>
      <c r="CJ520" s="1186"/>
      <c r="CK520" s="1186"/>
      <c r="CL520" s="1186"/>
      <c r="CM520" s="1186"/>
      <c r="CN520" s="1186"/>
      <c r="CO520" s="1186"/>
      <c r="CP520" s="1186"/>
      <c r="CQ520" s="1186"/>
      <c r="CR520" s="1186"/>
      <c r="CS520" s="1186"/>
      <c r="CT520" s="1186"/>
      <c r="CU520" s="1186"/>
      <c r="CV520" s="1186"/>
      <c r="CW520" s="1186"/>
      <c r="CX520" s="1186"/>
      <c r="CY520" s="1186"/>
      <c r="CZ520" s="1186"/>
      <c r="DA520" s="1186"/>
      <c r="DB520" s="1186"/>
      <c r="DC520" s="1186"/>
      <c r="DD520" s="1186"/>
      <c r="DE520" s="1186"/>
      <c r="DF520" s="1186"/>
      <c r="DG520" s="1186"/>
      <c r="DH520" s="1186"/>
      <c r="DI520" s="1186"/>
      <c r="DJ520" s="1186"/>
      <c r="DK520" s="1186"/>
      <c r="DL520" s="1186"/>
      <c r="DM520" s="1186"/>
      <c r="DN520" s="1186"/>
      <c r="DO520" s="1186"/>
      <c r="DP520" s="1186"/>
      <c r="DQ520" s="1186"/>
      <c r="DR520" s="1186"/>
      <c r="DS520" s="1186"/>
      <c r="DT520" s="1186"/>
      <c r="DU520" s="1186"/>
      <c r="DV520" s="1186"/>
      <c r="DW520" s="1186"/>
      <c r="DX520" s="1186"/>
      <c r="DY520" s="1186"/>
      <c r="DZ520" s="1186"/>
      <c r="EA520" s="1186"/>
      <c r="EB520" s="1186"/>
      <c r="EC520" s="1186"/>
      <c r="ED520" s="1186"/>
      <c r="EE520" s="1186"/>
      <c r="EF520" s="1186"/>
      <c r="EG520" s="1186"/>
      <c r="EH520" s="1186"/>
      <c r="EI520" s="1186"/>
      <c r="EJ520" s="1186"/>
      <c r="EK520" s="1197"/>
      <c r="EL520" s="1198"/>
      <c r="EM520" s="1186"/>
      <c r="EN520" s="1186"/>
      <c r="EO520" s="1186"/>
      <c r="EP520" s="1186"/>
      <c r="EQ520" s="1186"/>
      <c r="ER520" s="1186"/>
      <c r="ES520" s="1186"/>
      <c r="ET520" s="1186"/>
      <c r="EU520" s="1186"/>
      <c r="EV520" s="1186"/>
      <c r="EW520" s="1186"/>
      <c r="EX520" s="1186"/>
      <c r="EY520" s="1186"/>
      <c r="EZ520" s="1186"/>
      <c r="FA520" s="1186"/>
      <c r="FB520" s="1186"/>
      <c r="FC520" s="1209"/>
      <c r="FD520" s="1186"/>
      <c r="FE520" s="1186"/>
      <c r="FF520" s="1186"/>
      <c r="FG520" s="1186"/>
      <c r="FH520" s="1186"/>
      <c r="FI520" s="1186"/>
      <c r="FJ520" s="1186"/>
      <c r="FK520" s="1186"/>
      <c r="FL520" s="1209"/>
      <c r="FM520" s="1186"/>
      <c r="FN520" s="1186"/>
      <c r="FO520" s="1186"/>
      <c r="FP520" s="1186"/>
      <c r="FQ520" s="1186"/>
      <c r="FR520" s="1186"/>
      <c r="FS520" s="1186"/>
      <c r="FT520" s="1186"/>
      <c r="FU520" s="1186"/>
      <c r="FV520" s="1186"/>
      <c r="FW520" s="1186"/>
      <c r="FX520" s="1186"/>
      <c r="FY520" s="1186"/>
      <c r="FZ520" s="1186"/>
      <c r="GA520" s="1186"/>
      <c r="GB520" s="1186"/>
      <c r="GC520" s="1186"/>
      <c r="GD520" s="1186"/>
      <c r="GE520" s="1186"/>
      <c r="GF520" s="1186"/>
      <c r="GG520" s="1186"/>
      <c r="GH520" s="1186"/>
      <c r="GI520" s="1186"/>
      <c r="GJ520" s="1186"/>
      <c r="GK520" s="1186"/>
      <c r="GL520" s="1186"/>
      <c r="GM520" s="1186"/>
      <c r="GN520" s="1186"/>
      <c r="GO520" s="1186"/>
      <c r="GP520" s="1186"/>
      <c r="GQ520" s="1186"/>
      <c r="GR520" s="1186"/>
      <c r="GS520" s="1186"/>
      <c r="GT520" s="1186"/>
      <c r="GU520" s="1186"/>
      <c r="GV520" s="1186"/>
      <c r="GW520" s="1186"/>
      <c r="GX520" s="1186"/>
      <c r="GY520" s="1218"/>
      <c r="GZ520" s="364">
        <f t="shared" si="395"/>
        <v>0</v>
      </c>
      <c r="HA520" s="365">
        <f t="shared" si="401"/>
        <v>0</v>
      </c>
      <c r="HB520" s="366">
        <f t="shared" si="381"/>
        <v>0</v>
      </c>
      <c r="HC520" s="366">
        <v>0</v>
      </c>
      <c r="HD520" s="365">
        <v>0</v>
      </c>
      <c r="HE520" s="365"/>
      <c r="HF520" s="54"/>
      <c r="HG520" s="709"/>
      <c r="HH520" s="709"/>
      <c r="HI520" s="709">
        <f t="shared" si="405"/>
        <v>0</v>
      </c>
      <c r="HJ520" s="711"/>
      <c r="HK520" s="711">
        <v>3.92</v>
      </c>
      <c r="HL520" s="738" t="e">
        <f t="shared" si="382"/>
        <v>#DIV/0!</v>
      </c>
      <c r="HM520" s="743"/>
      <c r="HN520" s="743"/>
      <c r="HO520" s="743"/>
      <c r="HP520" s="740">
        <f t="shared" si="390"/>
        <v>4798.08</v>
      </c>
      <c r="HQ520" s="850"/>
      <c r="HR520" s="818"/>
      <c r="HS520" s="742">
        <v>44927</v>
      </c>
      <c r="HT520" s="739">
        <f ca="1" t="shared" si="383"/>
        <v>5</v>
      </c>
      <c r="HU520" s="739">
        <f ca="1" t="shared" si="384"/>
        <v>150</v>
      </c>
      <c r="HV520" s="743">
        <v>1224</v>
      </c>
      <c r="HW520" s="739">
        <f t="shared" si="389"/>
        <v>0</v>
      </c>
      <c r="HX520" s="761">
        <f t="shared" si="397"/>
        <v>0</v>
      </c>
      <c r="HY520" s="739">
        <f ca="1" t="shared" si="398"/>
        <v>0</v>
      </c>
      <c r="HZ520" s="739">
        <f t="shared" si="394"/>
        <v>1224</v>
      </c>
      <c r="IA520" s="743"/>
      <c r="IB520" s="739">
        <f ca="1" t="shared" si="402"/>
        <v>0</v>
      </c>
      <c r="IC520" s="769">
        <f ca="1" t="shared" si="403"/>
        <v>0</v>
      </c>
      <c r="ID520" s="769" t="e">
        <f ca="1" t="shared" si="404"/>
        <v>#DIV/0!</v>
      </c>
      <c r="IE520" s="743"/>
      <c r="IF520" s="743"/>
      <c r="IG520" s="743"/>
      <c r="IH520" s="743"/>
      <c r="II520" s="743"/>
      <c r="IJ520" s="743"/>
      <c r="IK520" s="743"/>
      <c r="IL520" s="743"/>
      <c r="IM520" s="743"/>
      <c r="IN520" s="743"/>
      <c r="IO520" s="743"/>
      <c r="IP520" s="743"/>
      <c r="IQ520" s="739"/>
      <c r="IR520" s="739"/>
      <c r="IS520" s="739"/>
      <c r="IT520" s="739"/>
      <c r="IU520" s="739"/>
      <c r="IV520" s="739"/>
      <c r="IW520" s="739"/>
      <c r="IX520" s="739"/>
      <c r="IY520" s="739"/>
      <c r="IZ520" s="739"/>
      <c r="JA520" s="739"/>
      <c r="JB520" s="743">
        <v>0</v>
      </c>
      <c r="JC520" s="743">
        <v>0</v>
      </c>
      <c r="JD520" s="743">
        <v>0</v>
      </c>
      <c r="JE520" s="743">
        <v>0</v>
      </c>
      <c r="JF520" s="743">
        <v>0</v>
      </c>
      <c r="JG520" s="739">
        <v>0</v>
      </c>
      <c r="JH520" s="739">
        <v>0</v>
      </c>
      <c r="JI520" s="739">
        <v>0</v>
      </c>
      <c r="JJ520" s="739">
        <v>0</v>
      </c>
      <c r="JK520" s="739">
        <v>0</v>
      </c>
      <c r="JL520" s="739">
        <v>0</v>
      </c>
      <c r="JM520" s="739">
        <v>0</v>
      </c>
      <c r="JN520" s="28">
        <f t="shared" si="385"/>
        <v>0</v>
      </c>
      <c r="JO520" s="28">
        <f t="shared" si="386"/>
        <v>0</v>
      </c>
      <c r="JP520" s="28"/>
      <c r="JQ520" s="28"/>
      <c r="JR520" s="28"/>
      <c r="JS520" s="28"/>
      <c r="JT520" s="28"/>
      <c r="JU520" s="28"/>
      <c r="JV520" s="28"/>
      <c r="JW520" s="28"/>
      <c r="JX520" s="28"/>
      <c r="JY520" s="28"/>
      <c r="JZ520" s="28"/>
      <c r="KA520" s="28"/>
      <c r="KB520" s="28"/>
      <c r="KC520" s="28"/>
      <c r="KD520" s="28"/>
      <c r="KE520" s="824"/>
    </row>
    <row r="521" s="786" customFormat="1" hidden="1" customHeight="1" spans="1:291">
      <c r="A521" s="283"/>
      <c r="B521" s="343"/>
      <c r="C521" s="95"/>
      <c r="D521" s="95"/>
      <c r="E521" s="95"/>
      <c r="F521" s="909" t="s">
        <v>1169</v>
      </c>
      <c r="G521" s="833"/>
      <c r="H521" s="301" t="s">
        <v>1170</v>
      </c>
      <c r="I521" s="99">
        <f t="shared" si="391"/>
        <v>0</v>
      </c>
      <c r="J521" s="1141">
        <v>1096</v>
      </c>
      <c r="K521" s="1130">
        <f t="shared" si="399"/>
        <v>1096</v>
      </c>
      <c r="L521" s="1131">
        <f t="shared" si="400"/>
        <v>1096</v>
      </c>
      <c r="M521" s="1132"/>
      <c r="N521" s="1133"/>
      <c r="O521" s="1139"/>
      <c r="P521" s="1138"/>
      <c r="Q521" s="1154"/>
      <c r="R521" s="1156"/>
      <c r="S521" s="1156"/>
      <c r="T521" s="1156"/>
      <c r="U521" s="1156"/>
      <c r="V521" s="1156"/>
      <c r="W521" s="1156"/>
      <c r="X521" s="1156"/>
      <c r="Y521" s="1156"/>
      <c r="Z521" s="1156"/>
      <c r="AA521" s="1156"/>
      <c r="AB521" s="1167"/>
      <c r="AC521" s="1156"/>
      <c r="AD521" s="1156"/>
      <c r="AE521" s="1156"/>
      <c r="AF521" s="1156"/>
      <c r="AG521" s="1156"/>
      <c r="AH521" s="1156"/>
      <c r="AI521" s="1156"/>
      <c r="AJ521" s="1156"/>
      <c r="AK521" s="1156"/>
      <c r="AL521" s="1156"/>
      <c r="AM521" s="1156"/>
      <c r="AN521" s="1156"/>
      <c r="AO521" s="1156"/>
      <c r="AP521" s="1156"/>
      <c r="AQ521" s="1156"/>
      <c r="AR521" s="1156"/>
      <c r="AS521" s="1179"/>
      <c r="AT521" s="1177"/>
      <c r="AU521" s="1178"/>
      <c r="AV521" s="1178"/>
      <c r="AW521" s="1178"/>
      <c r="AX521" s="1178"/>
      <c r="AY521" s="1178"/>
      <c r="AZ521" s="1178"/>
      <c r="BA521" s="1178"/>
      <c r="BB521" s="1178"/>
      <c r="BC521" s="1178"/>
      <c r="BD521" s="1178"/>
      <c r="BE521" s="1178"/>
      <c r="BF521" s="1178"/>
      <c r="BG521" s="1178"/>
      <c r="BH521" s="1178"/>
      <c r="BI521" s="1178"/>
      <c r="BJ521" s="1178"/>
      <c r="BK521" s="1186"/>
      <c r="BL521" s="1187">
        <v>-1096</v>
      </c>
      <c r="BM521" s="1187"/>
      <c r="BN521" s="1187"/>
      <c r="BO521" s="1187"/>
      <c r="BP521" s="1187"/>
      <c r="BQ521" s="1187"/>
      <c r="BR521" s="1187"/>
      <c r="BS521" s="1187"/>
      <c r="BT521" s="1187"/>
      <c r="BU521" s="1187"/>
      <c r="BV521" s="1191"/>
      <c r="BW521" s="1186"/>
      <c r="BX521" s="1186"/>
      <c r="BY521" s="1186"/>
      <c r="BZ521" s="1186"/>
      <c r="CA521" s="1186"/>
      <c r="CB521" s="1186"/>
      <c r="CC521" s="1186"/>
      <c r="CD521" s="1186"/>
      <c r="CE521" s="1186"/>
      <c r="CF521" s="1186"/>
      <c r="CG521" s="1186"/>
      <c r="CH521" s="1186"/>
      <c r="CI521" s="1186"/>
      <c r="CJ521" s="1186"/>
      <c r="CK521" s="1186"/>
      <c r="CL521" s="1186"/>
      <c r="CM521" s="1186"/>
      <c r="CN521" s="1186"/>
      <c r="CO521" s="1186"/>
      <c r="CP521" s="1186"/>
      <c r="CQ521" s="1186"/>
      <c r="CR521" s="1186"/>
      <c r="CS521" s="1186"/>
      <c r="CT521" s="1186"/>
      <c r="CU521" s="1186"/>
      <c r="CV521" s="1186"/>
      <c r="CW521" s="1186"/>
      <c r="CX521" s="1186"/>
      <c r="CY521" s="1186"/>
      <c r="CZ521" s="1186"/>
      <c r="DA521" s="1186"/>
      <c r="DB521" s="1186"/>
      <c r="DC521" s="1186"/>
      <c r="DD521" s="1186"/>
      <c r="DE521" s="1186"/>
      <c r="DF521" s="1186"/>
      <c r="DG521" s="1186"/>
      <c r="DH521" s="1186"/>
      <c r="DI521" s="1186"/>
      <c r="DJ521" s="1186"/>
      <c r="DK521" s="1186"/>
      <c r="DL521" s="1186"/>
      <c r="DM521" s="1186"/>
      <c r="DN521" s="1186"/>
      <c r="DO521" s="1186"/>
      <c r="DP521" s="1186"/>
      <c r="DQ521" s="1186"/>
      <c r="DR521" s="1186"/>
      <c r="DS521" s="1186"/>
      <c r="DT521" s="1186"/>
      <c r="DU521" s="1186"/>
      <c r="DV521" s="1186"/>
      <c r="DW521" s="1186"/>
      <c r="DX521" s="1186"/>
      <c r="DY521" s="1186"/>
      <c r="DZ521" s="1186"/>
      <c r="EA521" s="1186"/>
      <c r="EB521" s="1186"/>
      <c r="EC521" s="1186"/>
      <c r="ED521" s="1186"/>
      <c r="EE521" s="1186"/>
      <c r="EF521" s="1186"/>
      <c r="EG521" s="1186"/>
      <c r="EH521" s="1186"/>
      <c r="EI521" s="1186"/>
      <c r="EJ521" s="1186"/>
      <c r="EK521" s="1197"/>
      <c r="EL521" s="1198"/>
      <c r="EM521" s="1186"/>
      <c r="EN521" s="1186"/>
      <c r="EO521" s="1186"/>
      <c r="EP521" s="1186"/>
      <c r="EQ521" s="1186"/>
      <c r="ER521" s="1186"/>
      <c r="ES521" s="1186"/>
      <c r="ET521" s="1186"/>
      <c r="EU521" s="1186"/>
      <c r="EV521" s="1186"/>
      <c r="EW521" s="1186"/>
      <c r="EX521" s="1186"/>
      <c r="EY521" s="1186"/>
      <c r="EZ521" s="1186"/>
      <c r="FA521" s="1186"/>
      <c r="FB521" s="1186"/>
      <c r="FC521" s="1209"/>
      <c r="FD521" s="1186"/>
      <c r="FE521" s="1186"/>
      <c r="FF521" s="1186"/>
      <c r="FG521" s="1186"/>
      <c r="FH521" s="1186"/>
      <c r="FI521" s="1186"/>
      <c r="FJ521" s="1186"/>
      <c r="FK521" s="1186"/>
      <c r="FL521" s="1209"/>
      <c r="FM521" s="1186"/>
      <c r="FN521" s="1186"/>
      <c r="FO521" s="1186"/>
      <c r="FP521" s="1186"/>
      <c r="FQ521" s="1186"/>
      <c r="FR521" s="1186"/>
      <c r="FS521" s="1186"/>
      <c r="FT521" s="1186"/>
      <c r="FU521" s="1186"/>
      <c r="FV521" s="1186"/>
      <c r="FW521" s="1186"/>
      <c r="FX521" s="1186"/>
      <c r="FY521" s="1186"/>
      <c r="FZ521" s="1186"/>
      <c r="GA521" s="1186"/>
      <c r="GB521" s="1186"/>
      <c r="GC521" s="1186"/>
      <c r="GD521" s="1186"/>
      <c r="GE521" s="1186"/>
      <c r="GF521" s="1186"/>
      <c r="GG521" s="1186"/>
      <c r="GH521" s="1186"/>
      <c r="GI521" s="1186"/>
      <c r="GJ521" s="1186"/>
      <c r="GK521" s="1186"/>
      <c r="GL521" s="1186"/>
      <c r="GM521" s="1186"/>
      <c r="GN521" s="1186"/>
      <c r="GO521" s="1186"/>
      <c r="GP521" s="1186"/>
      <c r="GQ521" s="1186"/>
      <c r="GR521" s="1186"/>
      <c r="GS521" s="1186"/>
      <c r="GT521" s="1186"/>
      <c r="GU521" s="1186"/>
      <c r="GV521" s="1186"/>
      <c r="GW521" s="1186"/>
      <c r="GX521" s="1186"/>
      <c r="GY521" s="1218"/>
      <c r="GZ521" s="364">
        <f t="shared" si="395"/>
        <v>0</v>
      </c>
      <c r="HA521" s="365">
        <f t="shared" si="401"/>
        <v>0</v>
      </c>
      <c r="HB521" s="366">
        <f t="shared" si="381"/>
        <v>0</v>
      </c>
      <c r="HC521" s="366">
        <v>0</v>
      </c>
      <c r="HD521" s="365">
        <v>0</v>
      </c>
      <c r="HE521" s="365"/>
      <c r="HF521" s="54"/>
      <c r="HG521" s="709"/>
      <c r="HH521" s="709"/>
      <c r="HI521" s="709">
        <f t="shared" si="405"/>
        <v>0</v>
      </c>
      <c r="HJ521" s="711"/>
      <c r="HK521" s="711">
        <v>3.92</v>
      </c>
      <c r="HL521" s="738" t="e">
        <f t="shared" si="382"/>
        <v>#DIV/0!</v>
      </c>
      <c r="HM521" s="743"/>
      <c r="HN521" s="743"/>
      <c r="HO521" s="743"/>
      <c r="HP521" s="740">
        <f t="shared" ref="HP521:HP542" si="406">HK521*HZ521</f>
        <v>4296.32</v>
      </c>
      <c r="HQ521" s="850"/>
      <c r="HR521" s="818"/>
      <c r="HS521" s="742">
        <v>44927</v>
      </c>
      <c r="HT521" s="739">
        <f ca="1" t="shared" si="383"/>
        <v>5</v>
      </c>
      <c r="HU521" s="739">
        <f ca="1" t="shared" si="384"/>
        <v>150</v>
      </c>
      <c r="HV521" s="743">
        <v>1096</v>
      </c>
      <c r="HW521" s="739">
        <f t="shared" si="389"/>
        <v>0</v>
      </c>
      <c r="HX521" s="761">
        <f t="shared" si="397"/>
        <v>0</v>
      </c>
      <c r="HY521" s="739">
        <f ca="1" t="shared" si="398"/>
        <v>0</v>
      </c>
      <c r="HZ521" s="739">
        <f t="shared" si="394"/>
        <v>1096</v>
      </c>
      <c r="IA521" s="743"/>
      <c r="IB521" s="739">
        <f ca="1" t="shared" si="402"/>
        <v>0</v>
      </c>
      <c r="IC521" s="769">
        <f ca="1" t="shared" si="403"/>
        <v>0</v>
      </c>
      <c r="ID521" s="769" t="e">
        <f ca="1" t="shared" si="404"/>
        <v>#DIV/0!</v>
      </c>
      <c r="IE521" s="743"/>
      <c r="IF521" s="743"/>
      <c r="IG521" s="743"/>
      <c r="IH521" s="743"/>
      <c r="II521" s="743"/>
      <c r="IJ521" s="743"/>
      <c r="IK521" s="743"/>
      <c r="IL521" s="743"/>
      <c r="IM521" s="743"/>
      <c r="IN521" s="743"/>
      <c r="IO521" s="743"/>
      <c r="IP521" s="743"/>
      <c r="IQ521" s="739"/>
      <c r="IR521" s="739"/>
      <c r="IS521" s="739"/>
      <c r="IT521" s="739"/>
      <c r="IU521" s="739"/>
      <c r="IV521" s="739"/>
      <c r="IW521" s="739"/>
      <c r="IX521" s="739"/>
      <c r="IY521" s="739"/>
      <c r="IZ521" s="739"/>
      <c r="JA521" s="739"/>
      <c r="JB521" s="743">
        <v>0</v>
      </c>
      <c r="JC521" s="743">
        <v>0</v>
      </c>
      <c r="JD521" s="743">
        <v>0</v>
      </c>
      <c r="JE521" s="743">
        <v>0</v>
      </c>
      <c r="JF521" s="743">
        <v>0</v>
      </c>
      <c r="JG521" s="739">
        <v>0</v>
      </c>
      <c r="JH521" s="739">
        <v>0</v>
      </c>
      <c r="JI521" s="739">
        <v>0</v>
      </c>
      <c r="JJ521" s="739">
        <v>0</v>
      </c>
      <c r="JK521" s="739">
        <v>0</v>
      </c>
      <c r="JL521" s="739">
        <v>0</v>
      </c>
      <c r="JM521" s="739">
        <v>0</v>
      </c>
      <c r="JN521" s="28">
        <f t="shared" si="385"/>
        <v>0</v>
      </c>
      <c r="JO521" s="28">
        <f t="shared" si="386"/>
        <v>0</v>
      </c>
      <c r="JP521" s="28"/>
      <c r="JQ521" s="28"/>
      <c r="JR521" s="28"/>
      <c r="JS521" s="28"/>
      <c r="JT521" s="28"/>
      <c r="JU521" s="28"/>
      <c r="JV521" s="28"/>
      <c r="JW521" s="28"/>
      <c r="JX521" s="28"/>
      <c r="JY521" s="28"/>
      <c r="JZ521" s="28"/>
      <c r="KA521" s="28"/>
      <c r="KB521" s="28"/>
      <c r="KC521" s="28"/>
      <c r="KD521" s="28"/>
      <c r="KE521" s="824"/>
    </row>
    <row r="522" s="786" customFormat="1" hidden="1" customHeight="1" spans="1:291">
      <c r="A522" s="283"/>
      <c r="B522" s="343"/>
      <c r="C522" s="95"/>
      <c r="D522" s="95"/>
      <c r="E522" s="95"/>
      <c r="F522" s="1274"/>
      <c r="G522" s="14" t="s">
        <v>1171</v>
      </c>
      <c r="H522" s="301" t="s">
        <v>1172</v>
      </c>
      <c r="I522" s="99">
        <f t="shared" si="391"/>
        <v>0</v>
      </c>
      <c r="J522" s="1141">
        <v>0</v>
      </c>
      <c r="K522" s="1130">
        <f t="shared" si="399"/>
        <v>0</v>
      </c>
      <c r="L522" s="1131">
        <f t="shared" si="400"/>
        <v>0</v>
      </c>
      <c r="M522" s="1132"/>
      <c r="N522" s="1133"/>
      <c r="O522" s="1139"/>
      <c r="P522" s="1138">
        <f t="shared" ref="P522:P527" si="407">SUM(R522:AA522)</f>
        <v>0</v>
      </c>
      <c r="Q522" s="1154">
        <f t="shared" ref="Q522:Q527" si="408">SUM(AB522:AS522)</f>
        <v>0</v>
      </c>
      <c r="R522" s="1156"/>
      <c r="S522" s="1156"/>
      <c r="T522" s="1156"/>
      <c r="U522" s="1156"/>
      <c r="V522" s="1156"/>
      <c r="W522" s="1156"/>
      <c r="X522" s="1156"/>
      <c r="Y522" s="1156"/>
      <c r="Z522" s="1156"/>
      <c r="AA522" s="1156"/>
      <c r="AB522" s="1167"/>
      <c r="AC522" s="1156"/>
      <c r="AD522" s="1156"/>
      <c r="AE522" s="1156"/>
      <c r="AF522" s="1156"/>
      <c r="AG522" s="1156"/>
      <c r="AH522" s="1156"/>
      <c r="AI522" s="1156"/>
      <c r="AJ522" s="1156"/>
      <c r="AK522" s="1156"/>
      <c r="AL522" s="1156"/>
      <c r="AM522" s="1156"/>
      <c r="AN522" s="1156"/>
      <c r="AO522" s="1156"/>
      <c r="AP522" s="1156"/>
      <c r="AQ522" s="1156"/>
      <c r="AR522" s="1156"/>
      <c r="AS522" s="1179"/>
      <c r="AT522" s="1177"/>
      <c r="AU522" s="1178"/>
      <c r="AV522" s="1178"/>
      <c r="AW522" s="1178"/>
      <c r="AX522" s="1178"/>
      <c r="AY522" s="1178"/>
      <c r="AZ522" s="1178"/>
      <c r="BA522" s="1178"/>
      <c r="BB522" s="1178"/>
      <c r="BC522" s="1178"/>
      <c r="BD522" s="1178"/>
      <c r="BE522" s="1178"/>
      <c r="BF522" s="1178"/>
      <c r="BG522" s="1178"/>
      <c r="BH522" s="1178"/>
      <c r="BI522" s="1178"/>
      <c r="BJ522" s="1178"/>
      <c r="BK522" s="1186"/>
      <c r="BL522" s="1187"/>
      <c r="BM522" s="1187"/>
      <c r="BN522" s="1187"/>
      <c r="BO522" s="1187"/>
      <c r="BP522" s="1187"/>
      <c r="BQ522" s="1187"/>
      <c r="BR522" s="1187"/>
      <c r="BS522" s="1187"/>
      <c r="BT522" s="1187"/>
      <c r="BU522" s="1187"/>
      <c r="BV522" s="1191"/>
      <c r="BW522" s="1186"/>
      <c r="BX522" s="1186"/>
      <c r="BY522" s="1186"/>
      <c r="BZ522" s="1186"/>
      <c r="CA522" s="1186"/>
      <c r="CB522" s="1186"/>
      <c r="CC522" s="1186"/>
      <c r="CD522" s="1186"/>
      <c r="CE522" s="1186"/>
      <c r="CF522" s="1186"/>
      <c r="CG522" s="1186"/>
      <c r="CH522" s="1186"/>
      <c r="CI522" s="1186"/>
      <c r="CJ522" s="1186"/>
      <c r="CK522" s="1186"/>
      <c r="CL522" s="1186"/>
      <c r="CM522" s="1186"/>
      <c r="CN522" s="1186"/>
      <c r="CO522" s="1186"/>
      <c r="CP522" s="1186"/>
      <c r="CQ522" s="1186"/>
      <c r="CR522" s="1186"/>
      <c r="CS522" s="1186"/>
      <c r="CT522" s="1186"/>
      <c r="CU522" s="1186"/>
      <c r="CV522" s="1186"/>
      <c r="CW522" s="1186"/>
      <c r="CX522" s="1186"/>
      <c r="CY522" s="1186"/>
      <c r="CZ522" s="1186"/>
      <c r="DA522" s="1186"/>
      <c r="DB522" s="1186"/>
      <c r="DC522" s="1186"/>
      <c r="DD522" s="1186"/>
      <c r="DE522" s="1186"/>
      <c r="DF522" s="1186"/>
      <c r="DG522" s="1186"/>
      <c r="DH522" s="1186"/>
      <c r="DI522" s="1186"/>
      <c r="DJ522" s="1186"/>
      <c r="DK522" s="1186"/>
      <c r="DL522" s="1186"/>
      <c r="DM522" s="1186"/>
      <c r="DN522" s="1186"/>
      <c r="DO522" s="1186"/>
      <c r="DP522" s="1186"/>
      <c r="DQ522" s="1186"/>
      <c r="DR522" s="1186"/>
      <c r="DS522" s="1186"/>
      <c r="DT522" s="1186"/>
      <c r="DU522" s="1186"/>
      <c r="DV522" s="1186"/>
      <c r="DW522" s="1186"/>
      <c r="DX522" s="1186"/>
      <c r="DY522" s="1186"/>
      <c r="DZ522" s="1186"/>
      <c r="EA522" s="1186"/>
      <c r="EB522" s="1186"/>
      <c r="EC522" s="1186"/>
      <c r="ED522" s="1186"/>
      <c r="EE522" s="1186"/>
      <c r="EF522" s="1186"/>
      <c r="EG522" s="1186"/>
      <c r="EH522" s="1186"/>
      <c r="EI522" s="1186"/>
      <c r="EJ522" s="1186"/>
      <c r="EK522" s="1197"/>
      <c r="EL522" s="1198"/>
      <c r="EM522" s="1186"/>
      <c r="EN522" s="1186"/>
      <c r="EO522" s="1186"/>
      <c r="EP522" s="1186"/>
      <c r="EQ522" s="1186"/>
      <c r="ER522" s="1186"/>
      <c r="ES522" s="1186"/>
      <c r="ET522" s="1186"/>
      <c r="EU522" s="1186"/>
      <c r="EV522" s="1186"/>
      <c r="EW522" s="1186"/>
      <c r="EX522" s="1186"/>
      <c r="EY522" s="1186"/>
      <c r="EZ522" s="1186"/>
      <c r="FA522" s="1186"/>
      <c r="FB522" s="1186"/>
      <c r="FC522" s="1209"/>
      <c r="FD522" s="1186"/>
      <c r="FE522" s="1186"/>
      <c r="FF522" s="1186"/>
      <c r="FG522" s="1186"/>
      <c r="FH522" s="1186"/>
      <c r="FI522" s="1186"/>
      <c r="FJ522" s="1186"/>
      <c r="FK522" s="1186"/>
      <c r="FL522" s="1209"/>
      <c r="FM522" s="1186"/>
      <c r="FN522" s="1186"/>
      <c r="FO522" s="1186"/>
      <c r="FP522" s="1186"/>
      <c r="FQ522" s="1186"/>
      <c r="FR522" s="1186"/>
      <c r="FS522" s="1186"/>
      <c r="FT522" s="1186"/>
      <c r="FU522" s="1186"/>
      <c r="FV522" s="1186"/>
      <c r="FW522" s="1186"/>
      <c r="FX522" s="1186"/>
      <c r="FY522" s="1186"/>
      <c r="FZ522" s="1186"/>
      <c r="GA522" s="1186"/>
      <c r="GB522" s="1186"/>
      <c r="GC522" s="1186"/>
      <c r="GD522" s="1186"/>
      <c r="GE522" s="1186"/>
      <c r="GF522" s="1186"/>
      <c r="GG522" s="1186"/>
      <c r="GH522" s="1186"/>
      <c r="GI522" s="1186"/>
      <c r="GJ522" s="1186"/>
      <c r="GK522" s="1186"/>
      <c r="GL522" s="1186"/>
      <c r="GM522" s="1186"/>
      <c r="GN522" s="1186"/>
      <c r="GO522" s="1186"/>
      <c r="GP522" s="1186"/>
      <c r="GQ522" s="1186"/>
      <c r="GR522" s="1186"/>
      <c r="GS522" s="1186"/>
      <c r="GT522" s="1186"/>
      <c r="GU522" s="1186"/>
      <c r="GV522" s="1186"/>
      <c r="GW522" s="1186"/>
      <c r="GX522" s="1186"/>
      <c r="GY522" s="1218"/>
      <c r="GZ522" s="364">
        <f t="shared" si="395"/>
        <v>0</v>
      </c>
      <c r="HA522" s="365">
        <f t="shared" si="401"/>
        <v>0</v>
      </c>
      <c r="HB522" s="366">
        <f t="shared" si="381"/>
        <v>0</v>
      </c>
      <c r="HC522" s="366">
        <v>0</v>
      </c>
      <c r="HD522" s="365"/>
      <c r="HE522" s="365"/>
      <c r="HF522" s="54"/>
      <c r="HG522" s="709"/>
      <c r="HH522" s="709"/>
      <c r="HI522" s="709">
        <f t="shared" si="405"/>
        <v>0</v>
      </c>
      <c r="HJ522" s="711"/>
      <c r="HK522" s="711"/>
      <c r="HL522" s="738" t="e">
        <f t="shared" si="382"/>
        <v>#DIV/0!</v>
      </c>
      <c r="HM522" s="743"/>
      <c r="HN522" s="743"/>
      <c r="HO522" s="743"/>
      <c r="HP522" s="740">
        <f t="shared" si="406"/>
        <v>0</v>
      </c>
      <c r="HQ522" s="850"/>
      <c r="HR522" s="818"/>
      <c r="HS522" s="742">
        <v>44927</v>
      </c>
      <c r="HT522" s="739">
        <f ca="1" t="shared" si="383"/>
        <v>5</v>
      </c>
      <c r="HU522" s="739">
        <f ca="1" t="shared" si="384"/>
        <v>150</v>
      </c>
      <c r="HV522" s="743">
        <v>0</v>
      </c>
      <c r="HW522" s="739">
        <f t="shared" si="389"/>
        <v>0</v>
      </c>
      <c r="HX522" s="761" t="e">
        <f t="shared" si="397"/>
        <v>#DIV/0!</v>
      </c>
      <c r="HY522" s="739" t="e">
        <f ca="1" t="shared" si="398"/>
        <v>#DIV/0!</v>
      </c>
      <c r="HZ522" s="739">
        <f t="shared" si="394"/>
        <v>0</v>
      </c>
      <c r="IA522" s="743"/>
      <c r="IB522" s="739">
        <f ca="1" t="shared" si="402"/>
        <v>0</v>
      </c>
      <c r="IC522" s="769">
        <f ca="1" t="shared" si="403"/>
        <v>0</v>
      </c>
      <c r="ID522" s="769" t="e">
        <f ca="1" t="shared" si="404"/>
        <v>#DIV/0!</v>
      </c>
      <c r="IE522" s="743"/>
      <c r="IF522" s="743"/>
      <c r="IG522" s="743"/>
      <c r="IH522" s="743"/>
      <c r="II522" s="743"/>
      <c r="IJ522" s="743"/>
      <c r="IK522" s="743"/>
      <c r="IL522" s="743"/>
      <c r="IM522" s="743"/>
      <c r="IN522" s="743"/>
      <c r="IO522" s="743"/>
      <c r="IP522" s="743"/>
      <c r="IQ522" s="739"/>
      <c r="IR522" s="739"/>
      <c r="IS522" s="739"/>
      <c r="IT522" s="739"/>
      <c r="IU522" s="739"/>
      <c r="IV522" s="739"/>
      <c r="IW522" s="739"/>
      <c r="IX522" s="739"/>
      <c r="IY522" s="739"/>
      <c r="IZ522" s="739"/>
      <c r="JA522" s="739"/>
      <c r="JB522" s="743">
        <v>0</v>
      </c>
      <c r="JC522" s="743">
        <v>0</v>
      </c>
      <c r="JD522" s="743">
        <v>0</v>
      </c>
      <c r="JE522" s="743">
        <v>0</v>
      </c>
      <c r="JF522" s="743">
        <v>0</v>
      </c>
      <c r="JG522" s="739">
        <v>0</v>
      </c>
      <c r="JH522" s="739">
        <v>0</v>
      </c>
      <c r="JI522" s="739">
        <v>0</v>
      </c>
      <c r="JJ522" s="739">
        <v>0</v>
      </c>
      <c r="JK522" s="739">
        <v>0</v>
      </c>
      <c r="JL522" s="739">
        <v>0</v>
      </c>
      <c r="JM522" s="739">
        <v>0</v>
      </c>
      <c r="JN522" s="28">
        <f t="shared" si="385"/>
        <v>0</v>
      </c>
      <c r="JO522" s="28">
        <f t="shared" si="386"/>
        <v>0</v>
      </c>
      <c r="JP522" s="28"/>
      <c r="JQ522" s="28"/>
      <c r="JR522" s="28"/>
      <c r="JS522" s="28"/>
      <c r="JT522" s="28"/>
      <c r="JU522" s="28"/>
      <c r="JV522" s="28"/>
      <c r="JW522" s="28"/>
      <c r="JX522" s="28"/>
      <c r="JY522" s="28"/>
      <c r="JZ522" s="28"/>
      <c r="KA522" s="28"/>
      <c r="KB522" s="28"/>
      <c r="KC522" s="28"/>
      <c r="KD522" s="28"/>
      <c r="KE522" s="824"/>
    </row>
    <row r="523" s="786" customFormat="1" hidden="1" customHeight="1" spans="1:291">
      <c r="A523" s="283"/>
      <c r="B523" s="343"/>
      <c r="C523" s="95"/>
      <c r="D523" s="95"/>
      <c r="E523" s="95"/>
      <c r="F523" s="909"/>
      <c r="G523" s="833"/>
      <c r="H523" s="301" t="s">
        <v>1173</v>
      </c>
      <c r="I523" s="99">
        <f t="shared" si="391"/>
        <v>0</v>
      </c>
      <c r="J523" s="1141">
        <v>415</v>
      </c>
      <c r="K523" s="1130">
        <f t="shared" si="399"/>
        <v>415</v>
      </c>
      <c r="L523" s="1131">
        <f t="shared" si="400"/>
        <v>415</v>
      </c>
      <c r="M523" s="1132"/>
      <c r="N523" s="1133"/>
      <c r="O523" s="1139"/>
      <c r="P523" s="1138">
        <f t="shared" si="407"/>
        <v>0</v>
      </c>
      <c r="Q523" s="1154">
        <f t="shared" si="408"/>
        <v>0</v>
      </c>
      <c r="R523" s="1156"/>
      <c r="S523" s="1156"/>
      <c r="T523" s="1156"/>
      <c r="U523" s="1156"/>
      <c r="V523" s="1156"/>
      <c r="W523" s="1156"/>
      <c r="X523" s="1156"/>
      <c r="Y523" s="1156"/>
      <c r="Z523" s="1156"/>
      <c r="AA523" s="1156"/>
      <c r="AB523" s="1167"/>
      <c r="AC523" s="1156"/>
      <c r="AD523" s="1156"/>
      <c r="AE523" s="1156"/>
      <c r="AF523" s="1156"/>
      <c r="AG523" s="1156"/>
      <c r="AH523" s="1156"/>
      <c r="AI523" s="1156"/>
      <c r="AJ523" s="1156"/>
      <c r="AK523" s="1156"/>
      <c r="AL523" s="1156"/>
      <c r="AM523" s="1156"/>
      <c r="AN523" s="1156"/>
      <c r="AO523" s="1156"/>
      <c r="AP523" s="1156"/>
      <c r="AQ523" s="1156"/>
      <c r="AR523" s="1156"/>
      <c r="AS523" s="1179"/>
      <c r="AT523" s="1177"/>
      <c r="AU523" s="1178"/>
      <c r="AV523" s="1178"/>
      <c r="AW523" s="1178"/>
      <c r="AX523" s="1178"/>
      <c r="AY523" s="1178"/>
      <c r="AZ523" s="1178"/>
      <c r="BA523" s="1178"/>
      <c r="BB523" s="1178"/>
      <c r="BC523" s="1178"/>
      <c r="BD523" s="1178"/>
      <c r="BE523" s="1178"/>
      <c r="BF523" s="1178"/>
      <c r="BG523" s="1178"/>
      <c r="BH523" s="1178"/>
      <c r="BI523" s="1178"/>
      <c r="BJ523" s="1178"/>
      <c r="BK523" s="1186"/>
      <c r="BL523" s="1187">
        <v>-415</v>
      </c>
      <c r="BM523" s="1187"/>
      <c r="BN523" s="1187"/>
      <c r="BO523" s="1187"/>
      <c r="BP523" s="1187"/>
      <c r="BQ523" s="1187"/>
      <c r="BR523" s="1187"/>
      <c r="BS523" s="1187"/>
      <c r="BT523" s="1187"/>
      <c r="BU523" s="1187"/>
      <c r="BV523" s="1191"/>
      <c r="BW523" s="1186"/>
      <c r="BX523" s="1186"/>
      <c r="BY523" s="1186"/>
      <c r="BZ523" s="1186"/>
      <c r="CA523" s="1186"/>
      <c r="CB523" s="1186"/>
      <c r="CC523" s="1186"/>
      <c r="CD523" s="1186"/>
      <c r="CE523" s="1186"/>
      <c r="CF523" s="1186"/>
      <c r="CG523" s="1186"/>
      <c r="CH523" s="1186"/>
      <c r="CI523" s="1186"/>
      <c r="CJ523" s="1186"/>
      <c r="CK523" s="1186"/>
      <c r="CL523" s="1186"/>
      <c r="CM523" s="1186"/>
      <c r="CN523" s="1186"/>
      <c r="CO523" s="1186"/>
      <c r="CP523" s="1186"/>
      <c r="CQ523" s="1186"/>
      <c r="CR523" s="1186"/>
      <c r="CS523" s="1186"/>
      <c r="CT523" s="1186"/>
      <c r="CU523" s="1186"/>
      <c r="CV523" s="1186"/>
      <c r="CW523" s="1186"/>
      <c r="CX523" s="1186"/>
      <c r="CY523" s="1186"/>
      <c r="CZ523" s="1186"/>
      <c r="DA523" s="1186"/>
      <c r="DB523" s="1186"/>
      <c r="DC523" s="1186"/>
      <c r="DD523" s="1186"/>
      <c r="DE523" s="1186"/>
      <c r="DF523" s="1186"/>
      <c r="DG523" s="1186"/>
      <c r="DH523" s="1186"/>
      <c r="DI523" s="1186"/>
      <c r="DJ523" s="1186"/>
      <c r="DK523" s="1186"/>
      <c r="DL523" s="1186"/>
      <c r="DM523" s="1186"/>
      <c r="DN523" s="1186"/>
      <c r="DO523" s="1186"/>
      <c r="DP523" s="1186"/>
      <c r="DQ523" s="1186"/>
      <c r="DR523" s="1186"/>
      <c r="DS523" s="1186"/>
      <c r="DT523" s="1186"/>
      <c r="DU523" s="1186"/>
      <c r="DV523" s="1186"/>
      <c r="DW523" s="1186"/>
      <c r="DX523" s="1186"/>
      <c r="DY523" s="1186"/>
      <c r="DZ523" s="1186"/>
      <c r="EA523" s="1186"/>
      <c r="EB523" s="1186"/>
      <c r="EC523" s="1186"/>
      <c r="ED523" s="1186"/>
      <c r="EE523" s="1186"/>
      <c r="EF523" s="1186"/>
      <c r="EG523" s="1186"/>
      <c r="EH523" s="1186"/>
      <c r="EI523" s="1186"/>
      <c r="EJ523" s="1186"/>
      <c r="EK523" s="1197"/>
      <c r="EL523" s="1198"/>
      <c r="EM523" s="1186"/>
      <c r="EN523" s="1186"/>
      <c r="EO523" s="1186"/>
      <c r="EP523" s="1186"/>
      <c r="EQ523" s="1186"/>
      <c r="ER523" s="1186"/>
      <c r="ES523" s="1186"/>
      <c r="ET523" s="1186"/>
      <c r="EU523" s="1186"/>
      <c r="EV523" s="1186"/>
      <c r="EW523" s="1186"/>
      <c r="EX523" s="1186"/>
      <c r="EY523" s="1186"/>
      <c r="EZ523" s="1186"/>
      <c r="FA523" s="1186"/>
      <c r="FB523" s="1186"/>
      <c r="FC523" s="1209"/>
      <c r="FD523" s="1186"/>
      <c r="FE523" s="1186"/>
      <c r="FF523" s="1186"/>
      <c r="FG523" s="1186"/>
      <c r="FH523" s="1186"/>
      <c r="FI523" s="1186"/>
      <c r="FJ523" s="1186"/>
      <c r="FK523" s="1186"/>
      <c r="FL523" s="1209"/>
      <c r="FM523" s="1186"/>
      <c r="FN523" s="1186"/>
      <c r="FO523" s="1186"/>
      <c r="FP523" s="1186"/>
      <c r="FQ523" s="1186"/>
      <c r="FR523" s="1186"/>
      <c r="FS523" s="1186"/>
      <c r="FT523" s="1186"/>
      <c r="FU523" s="1186"/>
      <c r="FV523" s="1186"/>
      <c r="FW523" s="1186"/>
      <c r="FX523" s="1186"/>
      <c r="FY523" s="1186"/>
      <c r="FZ523" s="1186"/>
      <c r="GA523" s="1186"/>
      <c r="GB523" s="1186"/>
      <c r="GC523" s="1186"/>
      <c r="GD523" s="1186"/>
      <c r="GE523" s="1186"/>
      <c r="GF523" s="1186"/>
      <c r="GG523" s="1186"/>
      <c r="GH523" s="1186"/>
      <c r="GI523" s="1186"/>
      <c r="GJ523" s="1186"/>
      <c r="GK523" s="1186"/>
      <c r="GL523" s="1186"/>
      <c r="GM523" s="1186"/>
      <c r="GN523" s="1186"/>
      <c r="GO523" s="1186"/>
      <c r="GP523" s="1186"/>
      <c r="GQ523" s="1186"/>
      <c r="GR523" s="1186"/>
      <c r="GS523" s="1186"/>
      <c r="GT523" s="1186"/>
      <c r="GU523" s="1186"/>
      <c r="GV523" s="1186"/>
      <c r="GW523" s="1186"/>
      <c r="GX523" s="1186"/>
      <c r="GY523" s="1218"/>
      <c r="GZ523" s="364">
        <f t="shared" si="395"/>
        <v>0</v>
      </c>
      <c r="HA523" s="365">
        <f t="shared" ref="HA523:HA534" si="409">SUM(EL523:GY523)</f>
        <v>0</v>
      </c>
      <c r="HB523" s="366">
        <f t="shared" si="381"/>
        <v>0</v>
      </c>
      <c r="HC523" s="366">
        <v>0</v>
      </c>
      <c r="HD523" s="365"/>
      <c r="HE523" s="365"/>
      <c r="HF523" s="54"/>
      <c r="HG523" s="709"/>
      <c r="HH523" s="709"/>
      <c r="HI523" s="709">
        <f t="shared" si="405"/>
        <v>0</v>
      </c>
      <c r="HJ523" s="711"/>
      <c r="HK523" s="711"/>
      <c r="HL523" s="738" t="e">
        <f t="shared" si="382"/>
        <v>#DIV/0!</v>
      </c>
      <c r="HM523" s="743"/>
      <c r="HN523" s="743"/>
      <c r="HO523" s="743"/>
      <c r="HP523" s="740">
        <f t="shared" si="406"/>
        <v>0</v>
      </c>
      <c r="HQ523" s="850"/>
      <c r="HR523" s="818"/>
      <c r="HS523" s="742">
        <v>44927</v>
      </c>
      <c r="HT523" s="739">
        <f ca="1" t="shared" si="383"/>
        <v>5</v>
      </c>
      <c r="HU523" s="739">
        <f ca="1" t="shared" si="384"/>
        <v>150</v>
      </c>
      <c r="HV523" s="743">
        <v>415</v>
      </c>
      <c r="HW523" s="739">
        <f t="shared" si="389"/>
        <v>0</v>
      </c>
      <c r="HX523" s="761">
        <f t="shared" si="397"/>
        <v>0</v>
      </c>
      <c r="HY523" s="739">
        <f ca="1" t="shared" si="398"/>
        <v>0</v>
      </c>
      <c r="HZ523" s="739">
        <f t="shared" si="394"/>
        <v>415</v>
      </c>
      <c r="IA523" s="743"/>
      <c r="IB523" s="739">
        <f ca="1" t="shared" si="402"/>
        <v>0</v>
      </c>
      <c r="IC523" s="769">
        <f ca="1" t="shared" si="403"/>
        <v>0</v>
      </c>
      <c r="ID523" s="769" t="e">
        <f ca="1" t="shared" si="404"/>
        <v>#DIV/0!</v>
      </c>
      <c r="IE523" s="743"/>
      <c r="IF523" s="743"/>
      <c r="IG523" s="743"/>
      <c r="IH523" s="743"/>
      <c r="II523" s="743"/>
      <c r="IJ523" s="743"/>
      <c r="IK523" s="743"/>
      <c r="IL523" s="743"/>
      <c r="IM523" s="743"/>
      <c r="IN523" s="743"/>
      <c r="IO523" s="743"/>
      <c r="IP523" s="743"/>
      <c r="IQ523" s="739"/>
      <c r="IR523" s="739"/>
      <c r="IS523" s="739"/>
      <c r="IT523" s="739"/>
      <c r="IU523" s="739"/>
      <c r="IV523" s="739"/>
      <c r="IW523" s="739"/>
      <c r="IX523" s="739"/>
      <c r="IY523" s="739"/>
      <c r="IZ523" s="739"/>
      <c r="JA523" s="739"/>
      <c r="JB523" s="743">
        <v>0</v>
      </c>
      <c r="JC523" s="743">
        <v>0</v>
      </c>
      <c r="JD523" s="743">
        <v>0</v>
      </c>
      <c r="JE523" s="743">
        <v>0</v>
      </c>
      <c r="JF523" s="743">
        <v>0</v>
      </c>
      <c r="JG523" s="739">
        <v>0</v>
      </c>
      <c r="JH523" s="739">
        <v>0</v>
      </c>
      <c r="JI523" s="739">
        <v>0</v>
      </c>
      <c r="JJ523" s="739">
        <v>0</v>
      </c>
      <c r="JK523" s="739">
        <v>0</v>
      </c>
      <c r="JL523" s="739">
        <v>0</v>
      </c>
      <c r="JM523" s="739">
        <v>0</v>
      </c>
      <c r="JN523" s="28">
        <f t="shared" si="385"/>
        <v>0</v>
      </c>
      <c r="JO523" s="28">
        <f t="shared" si="386"/>
        <v>0</v>
      </c>
      <c r="JP523" s="28"/>
      <c r="JQ523" s="28"/>
      <c r="JR523" s="28"/>
      <c r="JS523" s="28"/>
      <c r="JT523" s="28"/>
      <c r="JU523" s="28"/>
      <c r="JV523" s="28"/>
      <c r="JW523" s="28"/>
      <c r="JX523" s="28"/>
      <c r="JY523" s="28"/>
      <c r="JZ523" s="28"/>
      <c r="KA523" s="28"/>
      <c r="KB523" s="28"/>
      <c r="KC523" s="28"/>
      <c r="KD523" s="28"/>
      <c r="KE523" s="824"/>
    </row>
    <row r="524" s="786" customFormat="1" hidden="1" customHeight="1" spans="1:291">
      <c r="A524" s="283"/>
      <c r="B524" s="343"/>
      <c r="C524" s="95"/>
      <c r="D524" s="95"/>
      <c r="E524" s="95"/>
      <c r="F524" s="909"/>
      <c r="G524" s="833"/>
      <c r="H524" s="301" t="s">
        <v>1174</v>
      </c>
      <c r="I524" s="99">
        <f t="shared" si="391"/>
        <v>0</v>
      </c>
      <c r="J524" s="1141">
        <v>200</v>
      </c>
      <c r="K524" s="1130">
        <f t="shared" si="399"/>
        <v>200</v>
      </c>
      <c r="L524" s="1131">
        <f t="shared" si="400"/>
        <v>200</v>
      </c>
      <c r="M524" s="1132"/>
      <c r="N524" s="1133"/>
      <c r="O524" s="1139"/>
      <c r="P524" s="1138">
        <f t="shared" si="407"/>
        <v>0</v>
      </c>
      <c r="Q524" s="1154">
        <f t="shared" si="408"/>
        <v>0</v>
      </c>
      <c r="R524" s="1156"/>
      <c r="S524" s="1156"/>
      <c r="T524" s="1156"/>
      <c r="U524" s="1156"/>
      <c r="V524" s="1156"/>
      <c r="W524" s="1156"/>
      <c r="X524" s="1156"/>
      <c r="Y524" s="1156"/>
      <c r="Z524" s="1156"/>
      <c r="AA524" s="1156"/>
      <c r="AB524" s="1167"/>
      <c r="AC524" s="1156"/>
      <c r="AD524" s="1156"/>
      <c r="AE524" s="1156"/>
      <c r="AF524" s="1156"/>
      <c r="AG524" s="1156"/>
      <c r="AH524" s="1156"/>
      <c r="AI524" s="1156"/>
      <c r="AJ524" s="1156"/>
      <c r="AK524" s="1156"/>
      <c r="AL524" s="1156"/>
      <c r="AM524" s="1156"/>
      <c r="AN524" s="1156"/>
      <c r="AO524" s="1156"/>
      <c r="AP524" s="1156"/>
      <c r="AQ524" s="1156"/>
      <c r="AR524" s="1156"/>
      <c r="AS524" s="1179"/>
      <c r="AT524" s="1177"/>
      <c r="AU524" s="1178"/>
      <c r="AV524" s="1178"/>
      <c r="AW524" s="1178"/>
      <c r="AX524" s="1178"/>
      <c r="AY524" s="1178"/>
      <c r="AZ524" s="1178"/>
      <c r="BA524" s="1178"/>
      <c r="BB524" s="1178"/>
      <c r="BC524" s="1178"/>
      <c r="BD524" s="1178"/>
      <c r="BE524" s="1178"/>
      <c r="BF524" s="1178"/>
      <c r="BG524" s="1178"/>
      <c r="BH524" s="1178"/>
      <c r="BI524" s="1178"/>
      <c r="BJ524" s="1178"/>
      <c r="BK524" s="1186"/>
      <c r="BL524" s="1187">
        <v>-200</v>
      </c>
      <c r="BM524" s="1187"/>
      <c r="BN524" s="1187"/>
      <c r="BO524" s="1187"/>
      <c r="BP524" s="1187"/>
      <c r="BQ524" s="1187"/>
      <c r="BR524" s="1187"/>
      <c r="BS524" s="1187"/>
      <c r="BT524" s="1187"/>
      <c r="BU524" s="1187"/>
      <c r="BV524" s="1191"/>
      <c r="BW524" s="1186"/>
      <c r="BX524" s="1186"/>
      <c r="BY524" s="1186"/>
      <c r="BZ524" s="1186"/>
      <c r="CA524" s="1186"/>
      <c r="CB524" s="1186"/>
      <c r="CC524" s="1186"/>
      <c r="CD524" s="1186"/>
      <c r="CE524" s="1186"/>
      <c r="CF524" s="1186"/>
      <c r="CG524" s="1186"/>
      <c r="CH524" s="1186"/>
      <c r="CI524" s="1186"/>
      <c r="CJ524" s="1186"/>
      <c r="CK524" s="1186"/>
      <c r="CL524" s="1186"/>
      <c r="CM524" s="1186"/>
      <c r="CN524" s="1186"/>
      <c r="CO524" s="1186"/>
      <c r="CP524" s="1186"/>
      <c r="CQ524" s="1186"/>
      <c r="CR524" s="1186"/>
      <c r="CS524" s="1186"/>
      <c r="CT524" s="1186"/>
      <c r="CU524" s="1186"/>
      <c r="CV524" s="1186"/>
      <c r="CW524" s="1186"/>
      <c r="CX524" s="1186"/>
      <c r="CY524" s="1186"/>
      <c r="CZ524" s="1186"/>
      <c r="DA524" s="1186"/>
      <c r="DB524" s="1186"/>
      <c r="DC524" s="1186"/>
      <c r="DD524" s="1186"/>
      <c r="DE524" s="1186"/>
      <c r="DF524" s="1186"/>
      <c r="DG524" s="1186"/>
      <c r="DH524" s="1186"/>
      <c r="DI524" s="1186"/>
      <c r="DJ524" s="1186"/>
      <c r="DK524" s="1186"/>
      <c r="DL524" s="1186"/>
      <c r="DM524" s="1186"/>
      <c r="DN524" s="1186"/>
      <c r="DO524" s="1186"/>
      <c r="DP524" s="1186"/>
      <c r="DQ524" s="1186"/>
      <c r="DR524" s="1186"/>
      <c r="DS524" s="1186"/>
      <c r="DT524" s="1186"/>
      <c r="DU524" s="1186"/>
      <c r="DV524" s="1186"/>
      <c r="DW524" s="1186"/>
      <c r="DX524" s="1186"/>
      <c r="DY524" s="1186"/>
      <c r="DZ524" s="1186"/>
      <c r="EA524" s="1186"/>
      <c r="EB524" s="1186"/>
      <c r="EC524" s="1186"/>
      <c r="ED524" s="1186"/>
      <c r="EE524" s="1186"/>
      <c r="EF524" s="1186"/>
      <c r="EG524" s="1186"/>
      <c r="EH524" s="1186"/>
      <c r="EI524" s="1186"/>
      <c r="EJ524" s="1186"/>
      <c r="EK524" s="1197"/>
      <c r="EL524" s="1198"/>
      <c r="EM524" s="1186"/>
      <c r="EN524" s="1186"/>
      <c r="EO524" s="1186"/>
      <c r="EP524" s="1186"/>
      <c r="EQ524" s="1186"/>
      <c r="ER524" s="1186"/>
      <c r="ES524" s="1186"/>
      <c r="ET524" s="1186"/>
      <c r="EU524" s="1186"/>
      <c r="EV524" s="1186"/>
      <c r="EW524" s="1186"/>
      <c r="EX524" s="1186"/>
      <c r="EY524" s="1186"/>
      <c r="EZ524" s="1186"/>
      <c r="FA524" s="1186"/>
      <c r="FB524" s="1186"/>
      <c r="FC524" s="1209"/>
      <c r="FD524" s="1186"/>
      <c r="FE524" s="1186"/>
      <c r="FF524" s="1186"/>
      <c r="FG524" s="1186"/>
      <c r="FH524" s="1186"/>
      <c r="FI524" s="1186"/>
      <c r="FJ524" s="1186"/>
      <c r="FK524" s="1186"/>
      <c r="FL524" s="1209"/>
      <c r="FM524" s="1186"/>
      <c r="FN524" s="1186"/>
      <c r="FO524" s="1186"/>
      <c r="FP524" s="1186"/>
      <c r="FQ524" s="1186"/>
      <c r="FR524" s="1186"/>
      <c r="FS524" s="1186"/>
      <c r="FT524" s="1186"/>
      <c r="FU524" s="1186"/>
      <c r="FV524" s="1186"/>
      <c r="FW524" s="1186"/>
      <c r="FX524" s="1186"/>
      <c r="FY524" s="1186"/>
      <c r="FZ524" s="1186"/>
      <c r="GA524" s="1186"/>
      <c r="GB524" s="1186"/>
      <c r="GC524" s="1186"/>
      <c r="GD524" s="1186"/>
      <c r="GE524" s="1186"/>
      <c r="GF524" s="1186"/>
      <c r="GG524" s="1186"/>
      <c r="GH524" s="1186"/>
      <c r="GI524" s="1186"/>
      <c r="GJ524" s="1186"/>
      <c r="GK524" s="1186"/>
      <c r="GL524" s="1186"/>
      <c r="GM524" s="1186"/>
      <c r="GN524" s="1186"/>
      <c r="GO524" s="1186"/>
      <c r="GP524" s="1186"/>
      <c r="GQ524" s="1186"/>
      <c r="GR524" s="1186"/>
      <c r="GS524" s="1186"/>
      <c r="GT524" s="1186"/>
      <c r="GU524" s="1186"/>
      <c r="GV524" s="1186"/>
      <c r="GW524" s="1186"/>
      <c r="GX524" s="1186"/>
      <c r="GY524" s="1218"/>
      <c r="GZ524" s="364">
        <f t="shared" si="395"/>
        <v>0</v>
      </c>
      <c r="HA524" s="365">
        <f t="shared" si="409"/>
        <v>0</v>
      </c>
      <c r="HB524" s="366">
        <f t="shared" si="381"/>
        <v>0</v>
      </c>
      <c r="HC524" s="366">
        <v>0</v>
      </c>
      <c r="HD524" s="365"/>
      <c r="HE524" s="365"/>
      <c r="HF524" s="54"/>
      <c r="HG524" s="709"/>
      <c r="HH524" s="709"/>
      <c r="HI524" s="709">
        <f t="shared" si="405"/>
        <v>0</v>
      </c>
      <c r="HJ524" s="711"/>
      <c r="HK524" s="711"/>
      <c r="HL524" s="738" t="e">
        <f t="shared" si="382"/>
        <v>#DIV/0!</v>
      </c>
      <c r="HM524" s="743"/>
      <c r="HN524" s="743"/>
      <c r="HO524" s="743"/>
      <c r="HP524" s="740">
        <f t="shared" si="406"/>
        <v>0</v>
      </c>
      <c r="HQ524" s="850"/>
      <c r="HR524" s="818"/>
      <c r="HS524" s="742">
        <v>44927</v>
      </c>
      <c r="HT524" s="739">
        <f ca="1" t="shared" si="383"/>
        <v>5</v>
      </c>
      <c r="HU524" s="739">
        <f ca="1" t="shared" si="384"/>
        <v>150</v>
      </c>
      <c r="HV524" s="743">
        <v>200</v>
      </c>
      <c r="HW524" s="739">
        <f t="shared" si="389"/>
        <v>0</v>
      </c>
      <c r="HX524" s="761">
        <f t="shared" si="397"/>
        <v>0</v>
      </c>
      <c r="HY524" s="739">
        <f ca="1" t="shared" si="398"/>
        <v>0</v>
      </c>
      <c r="HZ524" s="739">
        <f t="shared" si="394"/>
        <v>200</v>
      </c>
      <c r="IA524" s="743"/>
      <c r="IB524" s="739">
        <f ca="1" t="shared" si="402"/>
        <v>0</v>
      </c>
      <c r="IC524" s="769">
        <f ca="1" t="shared" si="403"/>
        <v>0</v>
      </c>
      <c r="ID524" s="769" t="e">
        <f ca="1" t="shared" si="404"/>
        <v>#DIV/0!</v>
      </c>
      <c r="IE524" s="743"/>
      <c r="IF524" s="743"/>
      <c r="IG524" s="743"/>
      <c r="IH524" s="743"/>
      <c r="II524" s="743"/>
      <c r="IJ524" s="743"/>
      <c r="IK524" s="743"/>
      <c r="IL524" s="743"/>
      <c r="IM524" s="743"/>
      <c r="IN524" s="743"/>
      <c r="IO524" s="743"/>
      <c r="IP524" s="743"/>
      <c r="IQ524" s="739"/>
      <c r="IR524" s="739"/>
      <c r="IS524" s="739"/>
      <c r="IT524" s="739"/>
      <c r="IU524" s="739"/>
      <c r="IV524" s="739"/>
      <c r="IW524" s="739"/>
      <c r="IX524" s="739"/>
      <c r="IY524" s="739"/>
      <c r="IZ524" s="739"/>
      <c r="JA524" s="739"/>
      <c r="JB524" s="743">
        <v>0</v>
      </c>
      <c r="JC524" s="743">
        <v>0</v>
      </c>
      <c r="JD524" s="743">
        <v>0</v>
      </c>
      <c r="JE524" s="743">
        <v>0</v>
      </c>
      <c r="JF524" s="743">
        <v>0</v>
      </c>
      <c r="JG524" s="739">
        <v>0</v>
      </c>
      <c r="JH524" s="739">
        <v>0</v>
      </c>
      <c r="JI524" s="739">
        <v>0</v>
      </c>
      <c r="JJ524" s="739">
        <v>0</v>
      </c>
      <c r="JK524" s="739">
        <v>0</v>
      </c>
      <c r="JL524" s="739">
        <v>0</v>
      </c>
      <c r="JM524" s="739">
        <v>0</v>
      </c>
      <c r="JN524" s="28">
        <f t="shared" si="385"/>
        <v>0</v>
      </c>
      <c r="JO524" s="28">
        <f t="shared" si="386"/>
        <v>0</v>
      </c>
      <c r="JP524" s="28"/>
      <c r="JQ524" s="28"/>
      <c r="JR524" s="28"/>
      <c r="JS524" s="28"/>
      <c r="JT524" s="28"/>
      <c r="JU524" s="28"/>
      <c r="JV524" s="28"/>
      <c r="JW524" s="28"/>
      <c r="JX524" s="28"/>
      <c r="JY524" s="28"/>
      <c r="JZ524" s="28"/>
      <c r="KA524" s="28"/>
      <c r="KB524" s="28"/>
      <c r="KC524" s="28"/>
      <c r="KD524" s="28"/>
      <c r="KE524" s="824"/>
    </row>
    <row r="525" s="786" customFormat="1" hidden="1" customHeight="1" spans="1:291">
      <c r="A525" s="283"/>
      <c r="B525" s="343"/>
      <c r="C525" s="95"/>
      <c r="D525" s="95"/>
      <c r="E525" s="95"/>
      <c r="F525" s="909"/>
      <c r="G525" s="833"/>
      <c r="H525" s="301" t="s">
        <v>1175</v>
      </c>
      <c r="I525" s="99">
        <f t="shared" si="391"/>
        <v>0</v>
      </c>
      <c r="J525" s="1141">
        <v>200</v>
      </c>
      <c r="K525" s="1130">
        <f t="shared" si="399"/>
        <v>200</v>
      </c>
      <c r="L525" s="1131">
        <f t="shared" si="400"/>
        <v>200</v>
      </c>
      <c r="M525" s="1132"/>
      <c r="N525" s="1133"/>
      <c r="O525" s="1139"/>
      <c r="P525" s="1138">
        <f t="shared" si="407"/>
        <v>0</v>
      </c>
      <c r="Q525" s="1154">
        <f t="shared" si="408"/>
        <v>0</v>
      </c>
      <c r="R525" s="1156"/>
      <c r="S525" s="1156"/>
      <c r="T525" s="1156"/>
      <c r="U525" s="1156"/>
      <c r="V525" s="1156"/>
      <c r="W525" s="1156"/>
      <c r="X525" s="1156"/>
      <c r="Y525" s="1156"/>
      <c r="Z525" s="1156"/>
      <c r="AA525" s="1156"/>
      <c r="AB525" s="1167"/>
      <c r="AC525" s="1156"/>
      <c r="AD525" s="1156"/>
      <c r="AE525" s="1156"/>
      <c r="AF525" s="1156"/>
      <c r="AG525" s="1156"/>
      <c r="AH525" s="1156"/>
      <c r="AI525" s="1156"/>
      <c r="AJ525" s="1156"/>
      <c r="AK525" s="1156"/>
      <c r="AL525" s="1156"/>
      <c r="AM525" s="1156"/>
      <c r="AN525" s="1156"/>
      <c r="AO525" s="1156"/>
      <c r="AP525" s="1156"/>
      <c r="AQ525" s="1156"/>
      <c r="AR525" s="1156"/>
      <c r="AS525" s="1179"/>
      <c r="AT525" s="1177"/>
      <c r="AU525" s="1178"/>
      <c r="AV525" s="1178"/>
      <c r="AW525" s="1178"/>
      <c r="AX525" s="1178"/>
      <c r="AY525" s="1178"/>
      <c r="AZ525" s="1178"/>
      <c r="BA525" s="1178"/>
      <c r="BB525" s="1178"/>
      <c r="BC525" s="1178"/>
      <c r="BD525" s="1178"/>
      <c r="BE525" s="1178"/>
      <c r="BF525" s="1178"/>
      <c r="BG525" s="1178"/>
      <c r="BH525" s="1178"/>
      <c r="BI525" s="1178"/>
      <c r="BJ525" s="1178"/>
      <c r="BK525" s="1186"/>
      <c r="BL525" s="1187">
        <v>-200</v>
      </c>
      <c r="BM525" s="1187"/>
      <c r="BN525" s="1187"/>
      <c r="BO525" s="1187"/>
      <c r="BP525" s="1187"/>
      <c r="BQ525" s="1187"/>
      <c r="BR525" s="1187"/>
      <c r="BS525" s="1187"/>
      <c r="BT525" s="1187"/>
      <c r="BU525" s="1187"/>
      <c r="BV525" s="1191"/>
      <c r="BW525" s="1186"/>
      <c r="BX525" s="1186"/>
      <c r="BY525" s="1186"/>
      <c r="BZ525" s="1186"/>
      <c r="CA525" s="1186"/>
      <c r="CB525" s="1186"/>
      <c r="CC525" s="1186"/>
      <c r="CD525" s="1186"/>
      <c r="CE525" s="1186"/>
      <c r="CF525" s="1186"/>
      <c r="CG525" s="1186"/>
      <c r="CH525" s="1186"/>
      <c r="CI525" s="1186"/>
      <c r="CJ525" s="1186"/>
      <c r="CK525" s="1186"/>
      <c r="CL525" s="1186"/>
      <c r="CM525" s="1186"/>
      <c r="CN525" s="1186"/>
      <c r="CO525" s="1186"/>
      <c r="CP525" s="1186"/>
      <c r="CQ525" s="1186"/>
      <c r="CR525" s="1186"/>
      <c r="CS525" s="1186"/>
      <c r="CT525" s="1186"/>
      <c r="CU525" s="1186"/>
      <c r="CV525" s="1186"/>
      <c r="CW525" s="1186"/>
      <c r="CX525" s="1186"/>
      <c r="CY525" s="1186"/>
      <c r="CZ525" s="1186"/>
      <c r="DA525" s="1186"/>
      <c r="DB525" s="1186"/>
      <c r="DC525" s="1186"/>
      <c r="DD525" s="1186"/>
      <c r="DE525" s="1186"/>
      <c r="DF525" s="1186"/>
      <c r="DG525" s="1186"/>
      <c r="DH525" s="1186"/>
      <c r="DI525" s="1186"/>
      <c r="DJ525" s="1186"/>
      <c r="DK525" s="1186"/>
      <c r="DL525" s="1186"/>
      <c r="DM525" s="1186"/>
      <c r="DN525" s="1186"/>
      <c r="DO525" s="1186"/>
      <c r="DP525" s="1186"/>
      <c r="DQ525" s="1186"/>
      <c r="DR525" s="1186"/>
      <c r="DS525" s="1186"/>
      <c r="DT525" s="1186"/>
      <c r="DU525" s="1186"/>
      <c r="DV525" s="1186"/>
      <c r="DW525" s="1186"/>
      <c r="DX525" s="1186"/>
      <c r="DY525" s="1186"/>
      <c r="DZ525" s="1186"/>
      <c r="EA525" s="1186"/>
      <c r="EB525" s="1186"/>
      <c r="EC525" s="1186"/>
      <c r="ED525" s="1186"/>
      <c r="EE525" s="1186"/>
      <c r="EF525" s="1186"/>
      <c r="EG525" s="1186"/>
      <c r="EH525" s="1186"/>
      <c r="EI525" s="1186"/>
      <c r="EJ525" s="1186"/>
      <c r="EK525" s="1197"/>
      <c r="EL525" s="1198"/>
      <c r="EM525" s="1186"/>
      <c r="EN525" s="1186"/>
      <c r="EO525" s="1186"/>
      <c r="EP525" s="1186"/>
      <c r="EQ525" s="1186"/>
      <c r="ER525" s="1186"/>
      <c r="ES525" s="1186"/>
      <c r="ET525" s="1186"/>
      <c r="EU525" s="1186"/>
      <c r="EV525" s="1186"/>
      <c r="EW525" s="1186"/>
      <c r="EX525" s="1186"/>
      <c r="EY525" s="1186"/>
      <c r="EZ525" s="1186"/>
      <c r="FA525" s="1186"/>
      <c r="FB525" s="1186"/>
      <c r="FC525" s="1209"/>
      <c r="FD525" s="1186"/>
      <c r="FE525" s="1186"/>
      <c r="FF525" s="1186"/>
      <c r="FG525" s="1186"/>
      <c r="FH525" s="1186"/>
      <c r="FI525" s="1186"/>
      <c r="FJ525" s="1186"/>
      <c r="FK525" s="1186"/>
      <c r="FL525" s="1209"/>
      <c r="FM525" s="1186"/>
      <c r="FN525" s="1186"/>
      <c r="FO525" s="1186"/>
      <c r="FP525" s="1186"/>
      <c r="FQ525" s="1186"/>
      <c r="FR525" s="1186"/>
      <c r="FS525" s="1186"/>
      <c r="FT525" s="1186"/>
      <c r="FU525" s="1186"/>
      <c r="FV525" s="1186"/>
      <c r="FW525" s="1186"/>
      <c r="FX525" s="1186"/>
      <c r="FY525" s="1186"/>
      <c r="FZ525" s="1186"/>
      <c r="GA525" s="1186"/>
      <c r="GB525" s="1186"/>
      <c r="GC525" s="1186"/>
      <c r="GD525" s="1186"/>
      <c r="GE525" s="1186"/>
      <c r="GF525" s="1186"/>
      <c r="GG525" s="1186"/>
      <c r="GH525" s="1186"/>
      <c r="GI525" s="1186"/>
      <c r="GJ525" s="1186"/>
      <c r="GK525" s="1186"/>
      <c r="GL525" s="1186"/>
      <c r="GM525" s="1186"/>
      <c r="GN525" s="1186"/>
      <c r="GO525" s="1186"/>
      <c r="GP525" s="1186"/>
      <c r="GQ525" s="1186"/>
      <c r="GR525" s="1186"/>
      <c r="GS525" s="1186"/>
      <c r="GT525" s="1186"/>
      <c r="GU525" s="1186"/>
      <c r="GV525" s="1186"/>
      <c r="GW525" s="1186"/>
      <c r="GX525" s="1186"/>
      <c r="GY525" s="1218"/>
      <c r="GZ525" s="364">
        <f t="shared" si="395"/>
        <v>0</v>
      </c>
      <c r="HA525" s="365">
        <f t="shared" si="409"/>
        <v>0</v>
      </c>
      <c r="HB525" s="366">
        <f t="shared" si="381"/>
        <v>0</v>
      </c>
      <c r="HC525" s="366">
        <v>0</v>
      </c>
      <c r="HD525" s="365"/>
      <c r="HE525" s="365"/>
      <c r="HF525" s="54"/>
      <c r="HG525" s="709"/>
      <c r="HH525" s="709"/>
      <c r="HI525" s="709">
        <f t="shared" si="405"/>
        <v>0</v>
      </c>
      <c r="HJ525" s="711"/>
      <c r="HK525" s="711"/>
      <c r="HL525" s="738" t="e">
        <f t="shared" si="382"/>
        <v>#DIV/0!</v>
      </c>
      <c r="HM525" s="743"/>
      <c r="HN525" s="743"/>
      <c r="HO525" s="743"/>
      <c r="HP525" s="740">
        <f t="shared" si="406"/>
        <v>0</v>
      </c>
      <c r="HQ525" s="850"/>
      <c r="HR525" s="818"/>
      <c r="HS525" s="742">
        <v>44927</v>
      </c>
      <c r="HT525" s="739">
        <f ca="1" t="shared" si="383"/>
        <v>5</v>
      </c>
      <c r="HU525" s="739">
        <f ca="1" t="shared" si="384"/>
        <v>150</v>
      </c>
      <c r="HV525" s="743">
        <v>200</v>
      </c>
      <c r="HW525" s="739">
        <f t="shared" si="389"/>
        <v>0</v>
      </c>
      <c r="HX525" s="761">
        <f t="shared" si="397"/>
        <v>0</v>
      </c>
      <c r="HY525" s="739">
        <f ca="1" t="shared" si="398"/>
        <v>0</v>
      </c>
      <c r="HZ525" s="739">
        <f t="shared" si="394"/>
        <v>200</v>
      </c>
      <c r="IA525" s="743"/>
      <c r="IB525" s="739">
        <f ca="1" t="shared" si="402"/>
        <v>0</v>
      </c>
      <c r="IC525" s="769">
        <f ca="1" t="shared" si="403"/>
        <v>0</v>
      </c>
      <c r="ID525" s="769" t="e">
        <f ca="1" t="shared" si="404"/>
        <v>#DIV/0!</v>
      </c>
      <c r="IE525" s="743"/>
      <c r="IF525" s="743"/>
      <c r="IG525" s="743"/>
      <c r="IH525" s="743"/>
      <c r="II525" s="743"/>
      <c r="IJ525" s="743"/>
      <c r="IK525" s="743"/>
      <c r="IL525" s="743"/>
      <c r="IM525" s="743"/>
      <c r="IN525" s="743"/>
      <c r="IO525" s="743"/>
      <c r="IP525" s="743"/>
      <c r="IQ525" s="739"/>
      <c r="IR525" s="739"/>
      <c r="IS525" s="739"/>
      <c r="IT525" s="739"/>
      <c r="IU525" s="739"/>
      <c r="IV525" s="739"/>
      <c r="IW525" s="739"/>
      <c r="IX525" s="739"/>
      <c r="IY525" s="739"/>
      <c r="IZ525" s="739"/>
      <c r="JA525" s="739"/>
      <c r="JB525" s="743">
        <v>0</v>
      </c>
      <c r="JC525" s="743">
        <v>0</v>
      </c>
      <c r="JD525" s="743">
        <v>0</v>
      </c>
      <c r="JE525" s="743">
        <v>0</v>
      </c>
      <c r="JF525" s="743">
        <v>0</v>
      </c>
      <c r="JG525" s="739">
        <v>0</v>
      </c>
      <c r="JH525" s="739">
        <v>0</v>
      </c>
      <c r="JI525" s="739">
        <v>0</v>
      </c>
      <c r="JJ525" s="739">
        <v>0</v>
      </c>
      <c r="JK525" s="739">
        <v>0</v>
      </c>
      <c r="JL525" s="739">
        <v>0</v>
      </c>
      <c r="JM525" s="739">
        <v>0</v>
      </c>
      <c r="JN525" s="28">
        <f t="shared" si="385"/>
        <v>0</v>
      </c>
      <c r="JO525" s="28">
        <f t="shared" si="386"/>
        <v>0</v>
      </c>
      <c r="JP525" s="28"/>
      <c r="JQ525" s="28"/>
      <c r="JR525" s="28"/>
      <c r="JS525" s="28"/>
      <c r="JT525" s="28"/>
      <c r="JU525" s="28"/>
      <c r="JV525" s="28"/>
      <c r="JW525" s="28"/>
      <c r="JX525" s="28"/>
      <c r="JY525" s="28"/>
      <c r="JZ525" s="28"/>
      <c r="KA525" s="28"/>
      <c r="KB525" s="28"/>
      <c r="KC525" s="28"/>
      <c r="KD525" s="28"/>
      <c r="KE525" s="824"/>
    </row>
    <row r="526" s="786" customFormat="1" hidden="1" customHeight="1" spans="1:291">
      <c r="A526" s="847" t="s">
        <v>2357</v>
      </c>
      <c r="B526" s="343"/>
      <c r="C526" s="95"/>
      <c r="D526" s="95"/>
      <c r="E526" s="95"/>
      <c r="F526" s="909" t="s">
        <v>2510</v>
      </c>
      <c r="G526" s="833" t="s">
        <v>2511</v>
      </c>
      <c r="H526" s="301" t="s">
        <v>2512</v>
      </c>
      <c r="I526" s="99">
        <f t="shared" si="391"/>
        <v>0</v>
      </c>
      <c r="J526" s="1141">
        <v>400</v>
      </c>
      <c r="K526" s="1130">
        <f t="shared" si="399"/>
        <v>400</v>
      </c>
      <c r="L526" s="1131">
        <f t="shared" si="400"/>
        <v>400</v>
      </c>
      <c r="M526" s="1132"/>
      <c r="N526" s="1133"/>
      <c r="O526" s="1139"/>
      <c r="P526" s="1138">
        <f t="shared" si="407"/>
        <v>0</v>
      </c>
      <c r="Q526" s="1154">
        <f t="shared" si="408"/>
        <v>0</v>
      </c>
      <c r="R526" s="1156"/>
      <c r="S526" s="1156"/>
      <c r="T526" s="1156"/>
      <c r="U526" s="1156"/>
      <c r="V526" s="1156"/>
      <c r="W526" s="1156"/>
      <c r="X526" s="1156"/>
      <c r="Y526" s="1156"/>
      <c r="Z526" s="1156"/>
      <c r="AA526" s="1156"/>
      <c r="AB526" s="1167"/>
      <c r="AC526" s="1156"/>
      <c r="AD526" s="1156"/>
      <c r="AE526" s="1156"/>
      <c r="AF526" s="1156"/>
      <c r="AG526" s="1156"/>
      <c r="AH526" s="1156"/>
      <c r="AI526" s="1156"/>
      <c r="AJ526" s="1156"/>
      <c r="AK526" s="1156"/>
      <c r="AL526" s="1156"/>
      <c r="AM526" s="1156"/>
      <c r="AN526" s="1156"/>
      <c r="AO526" s="1156"/>
      <c r="AP526" s="1156"/>
      <c r="AQ526" s="1156"/>
      <c r="AR526" s="1156"/>
      <c r="AS526" s="1179"/>
      <c r="AT526" s="1177"/>
      <c r="AU526" s="1178"/>
      <c r="AV526" s="1178"/>
      <c r="AW526" s="1178"/>
      <c r="AX526" s="1178"/>
      <c r="AY526" s="1178"/>
      <c r="AZ526" s="1178"/>
      <c r="BA526" s="1178"/>
      <c r="BB526" s="1178"/>
      <c r="BC526" s="1178"/>
      <c r="BD526" s="1178"/>
      <c r="BE526" s="1178"/>
      <c r="BF526" s="1178"/>
      <c r="BG526" s="1178"/>
      <c r="BH526" s="1178"/>
      <c r="BI526" s="1178"/>
      <c r="BJ526" s="1178"/>
      <c r="BK526" s="1186"/>
      <c r="BL526" s="1187">
        <v>-400</v>
      </c>
      <c r="BM526" s="1187"/>
      <c r="BN526" s="1187"/>
      <c r="BO526" s="1187"/>
      <c r="BP526" s="1187"/>
      <c r="BQ526" s="1187"/>
      <c r="BR526" s="1187"/>
      <c r="BS526" s="1187"/>
      <c r="BT526" s="1187"/>
      <c r="BU526" s="1187"/>
      <c r="BV526" s="1191"/>
      <c r="BW526" s="1186"/>
      <c r="BX526" s="1186"/>
      <c r="BY526" s="1186"/>
      <c r="BZ526" s="1186"/>
      <c r="CA526" s="1186"/>
      <c r="CB526" s="1186"/>
      <c r="CC526" s="1186"/>
      <c r="CD526" s="1186"/>
      <c r="CE526" s="1186"/>
      <c r="CF526" s="1186"/>
      <c r="CG526" s="1186"/>
      <c r="CH526" s="1186"/>
      <c r="CI526" s="1186"/>
      <c r="CJ526" s="1186"/>
      <c r="CK526" s="1186"/>
      <c r="CL526" s="1186"/>
      <c r="CM526" s="1186"/>
      <c r="CN526" s="1186"/>
      <c r="CO526" s="1186"/>
      <c r="CP526" s="1186"/>
      <c r="CQ526" s="1186"/>
      <c r="CR526" s="1186"/>
      <c r="CS526" s="1186"/>
      <c r="CT526" s="1186"/>
      <c r="CU526" s="1186"/>
      <c r="CV526" s="1186"/>
      <c r="CW526" s="1186"/>
      <c r="CX526" s="1186"/>
      <c r="CY526" s="1186"/>
      <c r="CZ526" s="1186"/>
      <c r="DA526" s="1186"/>
      <c r="DB526" s="1186"/>
      <c r="DC526" s="1186"/>
      <c r="DD526" s="1186"/>
      <c r="DE526" s="1186"/>
      <c r="DF526" s="1186"/>
      <c r="DG526" s="1186"/>
      <c r="DH526" s="1186"/>
      <c r="DI526" s="1186"/>
      <c r="DJ526" s="1186"/>
      <c r="DK526" s="1186"/>
      <c r="DL526" s="1186"/>
      <c r="DM526" s="1186"/>
      <c r="DN526" s="1186"/>
      <c r="DO526" s="1186"/>
      <c r="DP526" s="1186"/>
      <c r="DQ526" s="1186"/>
      <c r="DR526" s="1186"/>
      <c r="DS526" s="1186"/>
      <c r="DT526" s="1186"/>
      <c r="DU526" s="1186"/>
      <c r="DV526" s="1186"/>
      <c r="DW526" s="1186"/>
      <c r="DX526" s="1186"/>
      <c r="DY526" s="1186"/>
      <c r="DZ526" s="1186"/>
      <c r="EA526" s="1186"/>
      <c r="EB526" s="1186"/>
      <c r="EC526" s="1186"/>
      <c r="ED526" s="1186"/>
      <c r="EE526" s="1186"/>
      <c r="EF526" s="1186"/>
      <c r="EG526" s="1186"/>
      <c r="EH526" s="1186"/>
      <c r="EI526" s="1186"/>
      <c r="EJ526" s="1186"/>
      <c r="EK526" s="1197"/>
      <c r="EL526" s="1198"/>
      <c r="EM526" s="1186"/>
      <c r="EN526" s="1186"/>
      <c r="EO526" s="1186"/>
      <c r="EP526" s="1186"/>
      <c r="EQ526" s="1186"/>
      <c r="ER526" s="1186"/>
      <c r="ES526" s="1186"/>
      <c r="ET526" s="1186"/>
      <c r="EU526" s="1186"/>
      <c r="EV526" s="1186"/>
      <c r="EW526" s="1186"/>
      <c r="EX526" s="1186"/>
      <c r="EY526" s="1186"/>
      <c r="EZ526" s="1186"/>
      <c r="FA526" s="1186"/>
      <c r="FB526" s="1186"/>
      <c r="FC526" s="1209"/>
      <c r="FD526" s="1186"/>
      <c r="FE526" s="1186"/>
      <c r="FF526" s="1186"/>
      <c r="FG526" s="1186"/>
      <c r="FH526" s="1186"/>
      <c r="FI526" s="1186"/>
      <c r="FJ526" s="1186"/>
      <c r="FK526" s="1186"/>
      <c r="FL526" s="1209"/>
      <c r="FM526" s="1186"/>
      <c r="FN526" s="1186"/>
      <c r="FO526" s="1186"/>
      <c r="FP526" s="1186"/>
      <c r="FQ526" s="1186"/>
      <c r="FR526" s="1186"/>
      <c r="FS526" s="1186"/>
      <c r="FT526" s="1186"/>
      <c r="FU526" s="1186"/>
      <c r="FV526" s="1186"/>
      <c r="FW526" s="1186"/>
      <c r="FX526" s="1186"/>
      <c r="FY526" s="1186"/>
      <c r="FZ526" s="1186"/>
      <c r="GA526" s="1186"/>
      <c r="GB526" s="1186"/>
      <c r="GC526" s="1186"/>
      <c r="GD526" s="1186"/>
      <c r="GE526" s="1186"/>
      <c r="GF526" s="1186"/>
      <c r="GG526" s="1186"/>
      <c r="GH526" s="1186"/>
      <c r="GI526" s="1186"/>
      <c r="GJ526" s="1186"/>
      <c r="GK526" s="1186"/>
      <c r="GL526" s="1186"/>
      <c r="GM526" s="1186"/>
      <c r="GN526" s="1186"/>
      <c r="GO526" s="1186"/>
      <c r="GP526" s="1186"/>
      <c r="GQ526" s="1186"/>
      <c r="GR526" s="1186"/>
      <c r="GS526" s="1186"/>
      <c r="GT526" s="1186"/>
      <c r="GU526" s="1186"/>
      <c r="GV526" s="1186"/>
      <c r="GW526" s="1186"/>
      <c r="GX526" s="1186"/>
      <c r="GY526" s="1218"/>
      <c r="GZ526" s="364">
        <f t="shared" si="395"/>
        <v>0</v>
      </c>
      <c r="HA526" s="365">
        <f t="shared" si="409"/>
        <v>0</v>
      </c>
      <c r="HB526" s="366">
        <f t="shared" si="381"/>
        <v>0</v>
      </c>
      <c r="HC526" s="366">
        <v>0</v>
      </c>
      <c r="HD526" s="365"/>
      <c r="HE526" s="365"/>
      <c r="HF526" s="54"/>
      <c r="HG526" s="709"/>
      <c r="HH526" s="709"/>
      <c r="HI526" s="709">
        <f t="shared" si="405"/>
        <v>0</v>
      </c>
      <c r="HJ526" s="711"/>
      <c r="HK526" s="711">
        <v>7.51</v>
      </c>
      <c r="HL526" s="738" t="e">
        <f t="shared" si="382"/>
        <v>#DIV/0!</v>
      </c>
      <c r="HM526" s="743"/>
      <c r="HN526" s="743"/>
      <c r="HO526" s="743"/>
      <c r="HP526" s="740">
        <f t="shared" si="406"/>
        <v>3004</v>
      </c>
      <c r="HQ526" s="850"/>
      <c r="HR526" s="818"/>
      <c r="HS526" s="742">
        <v>44927</v>
      </c>
      <c r="HT526" s="739">
        <f ca="1" t="shared" si="383"/>
        <v>5</v>
      </c>
      <c r="HU526" s="739">
        <f ca="1" t="shared" si="384"/>
        <v>150</v>
      </c>
      <c r="HV526" s="743">
        <v>400</v>
      </c>
      <c r="HW526" s="739">
        <f t="shared" si="389"/>
        <v>0</v>
      </c>
      <c r="HX526" s="761">
        <f t="shared" si="397"/>
        <v>0</v>
      </c>
      <c r="HY526" s="739">
        <f ca="1" t="shared" si="398"/>
        <v>0</v>
      </c>
      <c r="HZ526" s="739">
        <f t="shared" si="394"/>
        <v>400</v>
      </c>
      <c r="IA526" s="743"/>
      <c r="IB526" s="739">
        <f ca="1" t="shared" si="402"/>
        <v>0</v>
      </c>
      <c r="IC526" s="769">
        <f ca="1" t="shared" si="403"/>
        <v>0</v>
      </c>
      <c r="ID526" s="769" t="e">
        <f ca="1" t="shared" si="404"/>
        <v>#DIV/0!</v>
      </c>
      <c r="IE526" s="743"/>
      <c r="IF526" s="743"/>
      <c r="IG526" s="743"/>
      <c r="IH526" s="743"/>
      <c r="II526" s="743"/>
      <c r="IJ526" s="743"/>
      <c r="IK526" s="743"/>
      <c r="IL526" s="743"/>
      <c r="IM526" s="743"/>
      <c r="IN526" s="743"/>
      <c r="IO526" s="743"/>
      <c r="IP526" s="743"/>
      <c r="IQ526" s="739"/>
      <c r="IR526" s="739"/>
      <c r="IS526" s="739"/>
      <c r="IT526" s="739"/>
      <c r="IU526" s="739"/>
      <c r="IV526" s="739"/>
      <c r="IW526" s="739"/>
      <c r="IX526" s="739"/>
      <c r="IY526" s="739"/>
      <c r="IZ526" s="739"/>
      <c r="JA526" s="739"/>
      <c r="JB526" s="743">
        <v>0</v>
      </c>
      <c r="JC526" s="743">
        <v>0</v>
      </c>
      <c r="JD526" s="743">
        <v>0</v>
      </c>
      <c r="JE526" s="743">
        <v>0</v>
      </c>
      <c r="JF526" s="743">
        <v>0</v>
      </c>
      <c r="JG526" s="739">
        <v>0</v>
      </c>
      <c r="JH526" s="739">
        <v>0</v>
      </c>
      <c r="JI526" s="739">
        <v>0</v>
      </c>
      <c r="JJ526" s="739">
        <v>0</v>
      </c>
      <c r="JK526" s="739">
        <v>0</v>
      </c>
      <c r="JL526" s="739">
        <v>0</v>
      </c>
      <c r="JM526" s="739">
        <v>0</v>
      </c>
      <c r="JN526" s="28">
        <f t="shared" si="385"/>
        <v>0</v>
      </c>
      <c r="JO526" s="28">
        <f t="shared" si="386"/>
        <v>0</v>
      </c>
      <c r="JP526" s="28"/>
      <c r="JQ526" s="28"/>
      <c r="JR526" s="28"/>
      <c r="JS526" s="28"/>
      <c r="JT526" s="28"/>
      <c r="JU526" s="28"/>
      <c r="JV526" s="28"/>
      <c r="JW526" s="28"/>
      <c r="JX526" s="28"/>
      <c r="JY526" s="28"/>
      <c r="JZ526" s="28"/>
      <c r="KA526" s="28"/>
      <c r="KB526" s="28"/>
      <c r="KC526" s="28"/>
      <c r="KD526" s="28"/>
      <c r="KE526" s="824"/>
    </row>
    <row r="527" s="786" customFormat="1" hidden="1" customHeight="1" spans="1:291">
      <c r="A527" s="283"/>
      <c r="B527" s="343"/>
      <c r="C527" s="95"/>
      <c r="D527" s="95"/>
      <c r="E527" s="95"/>
      <c r="F527" s="909"/>
      <c r="G527" s="833"/>
      <c r="H527" s="301" t="s">
        <v>1177</v>
      </c>
      <c r="I527" s="99">
        <f t="shared" si="391"/>
        <v>0</v>
      </c>
      <c r="J527" s="1141">
        <v>160</v>
      </c>
      <c r="K527" s="1130">
        <f t="shared" si="399"/>
        <v>160</v>
      </c>
      <c r="L527" s="1131">
        <f t="shared" si="400"/>
        <v>160</v>
      </c>
      <c r="M527" s="1132"/>
      <c r="N527" s="1133"/>
      <c r="O527" s="1139"/>
      <c r="P527" s="1138">
        <f t="shared" si="407"/>
        <v>0</v>
      </c>
      <c r="Q527" s="1154">
        <f t="shared" si="408"/>
        <v>0</v>
      </c>
      <c r="R527" s="1156"/>
      <c r="S527" s="1156"/>
      <c r="T527" s="1156"/>
      <c r="U527" s="1156"/>
      <c r="V527" s="1156"/>
      <c r="W527" s="1156"/>
      <c r="X527" s="1156"/>
      <c r="Y527" s="1156"/>
      <c r="Z527" s="1156"/>
      <c r="AA527" s="1156"/>
      <c r="AB527" s="1167"/>
      <c r="AC527" s="1156"/>
      <c r="AD527" s="1156"/>
      <c r="AE527" s="1156"/>
      <c r="AF527" s="1156"/>
      <c r="AG527" s="1156"/>
      <c r="AH527" s="1156"/>
      <c r="AI527" s="1156"/>
      <c r="AJ527" s="1156"/>
      <c r="AK527" s="1156"/>
      <c r="AL527" s="1156"/>
      <c r="AM527" s="1156"/>
      <c r="AN527" s="1156"/>
      <c r="AO527" s="1156"/>
      <c r="AP527" s="1156"/>
      <c r="AQ527" s="1156"/>
      <c r="AR527" s="1156"/>
      <c r="AS527" s="1179"/>
      <c r="AT527" s="1177"/>
      <c r="AU527" s="1178"/>
      <c r="AV527" s="1178"/>
      <c r="AW527" s="1178"/>
      <c r="AX527" s="1178"/>
      <c r="AY527" s="1178"/>
      <c r="AZ527" s="1178"/>
      <c r="BA527" s="1178"/>
      <c r="BB527" s="1178"/>
      <c r="BC527" s="1178"/>
      <c r="BD527" s="1178"/>
      <c r="BE527" s="1178"/>
      <c r="BF527" s="1178"/>
      <c r="BG527" s="1178"/>
      <c r="BH527" s="1178"/>
      <c r="BI527" s="1178"/>
      <c r="BJ527" s="1178"/>
      <c r="BK527" s="1186"/>
      <c r="BL527" s="1187">
        <v>-160</v>
      </c>
      <c r="BM527" s="1187"/>
      <c r="BN527" s="1187"/>
      <c r="BO527" s="1187"/>
      <c r="BP527" s="1187"/>
      <c r="BQ527" s="1187"/>
      <c r="BR527" s="1187"/>
      <c r="BS527" s="1187"/>
      <c r="BT527" s="1187"/>
      <c r="BU527" s="1187"/>
      <c r="BV527" s="1191"/>
      <c r="BW527" s="1186"/>
      <c r="BX527" s="1186"/>
      <c r="BY527" s="1186"/>
      <c r="BZ527" s="1186"/>
      <c r="CA527" s="1186"/>
      <c r="CB527" s="1186"/>
      <c r="CC527" s="1186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186"/>
      <c r="CU527" s="1186"/>
      <c r="CV527" s="1186"/>
      <c r="CW527" s="1186"/>
      <c r="CX527" s="1186"/>
      <c r="CY527" s="1186"/>
      <c r="CZ527" s="1186"/>
      <c r="DA527" s="1186"/>
      <c r="DB527" s="1186"/>
      <c r="DC527" s="1186"/>
      <c r="DD527" s="1186"/>
      <c r="DE527" s="1186"/>
      <c r="DF527" s="1186"/>
      <c r="DG527" s="1186"/>
      <c r="DH527" s="1186"/>
      <c r="DI527" s="1186"/>
      <c r="DJ527" s="1186"/>
      <c r="DK527" s="1186"/>
      <c r="DL527" s="1186"/>
      <c r="DM527" s="1186"/>
      <c r="DN527" s="1186"/>
      <c r="DO527" s="1186"/>
      <c r="DP527" s="1186"/>
      <c r="DQ527" s="1186"/>
      <c r="DR527" s="1186"/>
      <c r="DS527" s="1186"/>
      <c r="DT527" s="1186"/>
      <c r="DU527" s="1186"/>
      <c r="DV527" s="1186"/>
      <c r="DW527" s="1186"/>
      <c r="DX527" s="1186"/>
      <c r="DY527" s="1186"/>
      <c r="DZ527" s="1186"/>
      <c r="EA527" s="1186"/>
      <c r="EB527" s="1186"/>
      <c r="EC527" s="1186"/>
      <c r="ED527" s="1186"/>
      <c r="EE527" s="1186"/>
      <c r="EF527" s="1186"/>
      <c r="EG527" s="1186"/>
      <c r="EH527" s="1186"/>
      <c r="EI527" s="1186"/>
      <c r="EJ527" s="1186"/>
      <c r="EK527" s="1197"/>
      <c r="EL527" s="1198"/>
      <c r="EM527" s="1186"/>
      <c r="EN527" s="1186"/>
      <c r="EO527" s="1186"/>
      <c r="EP527" s="1186"/>
      <c r="EQ527" s="1186"/>
      <c r="ER527" s="1186"/>
      <c r="ES527" s="1186"/>
      <c r="ET527" s="1186"/>
      <c r="EU527" s="1186"/>
      <c r="EV527" s="1186"/>
      <c r="EW527" s="1186"/>
      <c r="EX527" s="1186"/>
      <c r="EY527" s="1186"/>
      <c r="EZ527" s="1186"/>
      <c r="FA527" s="1186"/>
      <c r="FB527" s="1186"/>
      <c r="FC527" s="1209"/>
      <c r="FD527" s="1186"/>
      <c r="FE527" s="1186"/>
      <c r="FF527" s="1186"/>
      <c r="FG527" s="1186"/>
      <c r="FH527" s="1186"/>
      <c r="FI527" s="1186"/>
      <c r="FJ527" s="1186"/>
      <c r="FK527" s="1186"/>
      <c r="FL527" s="1209"/>
      <c r="FM527" s="1186"/>
      <c r="FN527" s="1186"/>
      <c r="FO527" s="1186"/>
      <c r="FP527" s="1186"/>
      <c r="FQ527" s="1186"/>
      <c r="FR527" s="1186"/>
      <c r="FS527" s="1186"/>
      <c r="FT527" s="1186"/>
      <c r="FU527" s="1186"/>
      <c r="FV527" s="1186"/>
      <c r="FW527" s="1186"/>
      <c r="FX527" s="1186"/>
      <c r="FY527" s="1186"/>
      <c r="FZ527" s="1186"/>
      <c r="GA527" s="1186"/>
      <c r="GB527" s="1186"/>
      <c r="GC527" s="1186"/>
      <c r="GD527" s="1186"/>
      <c r="GE527" s="1186"/>
      <c r="GF527" s="1186"/>
      <c r="GG527" s="1186"/>
      <c r="GH527" s="1186"/>
      <c r="GI527" s="1186"/>
      <c r="GJ527" s="1186"/>
      <c r="GK527" s="1186"/>
      <c r="GL527" s="1186"/>
      <c r="GM527" s="1186"/>
      <c r="GN527" s="1186"/>
      <c r="GO527" s="1186"/>
      <c r="GP527" s="1186"/>
      <c r="GQ527" s="1186"/>
      <c r="GR527" s="1186"/>
      <c r="GS527" s="1186"/>
      <c r="GT527" s="1186"/>
      <c r="GU527" s="1186"/>
      <c r="GV527" s="1186"/>
      <c r="GW527" s="1186"/>
      <c r="GX527" s="1186"/>
      <c r="GY527" s="1218"/>
      <c r="GZ527" s="364">
        <f t="shared" si="395"/>
        <v>0</v>
      </c>
      <c r="HA527" s="365">
        <f t="shared" si="409"/>
        <v>0</v>
      </c>
      <c r="HB527" s="366">
        <f t="shared" si="381"/>
        <v>0</v>
      </c>
      <c r="HC527" s="366">
        <v>0</v>
      </c>
      <c r="HD527" s="365"/>
      <c r="HE527" s="365"/>
      <c r="HF527" s="54"/>
      <c r="HG527" s="709"/>
      <c r="HH527" s="709"/>
      <c r="HI527" s="709">
        <f t="shared" si="405"/>
        <v>0</v>
      </c>
      <c r="HJ527" s="711"/>
      <c r="HK527" s="711"/>
      <c r="HL527" s="738" t="e">
        <f t="shared" si="382"/>
        <v>#DIV/0!</v>
      </c>
      <c r="HM527" s="743"/>
      <c r="HN527" s="743"/>
      <c r="HO527" s="743"/>
      <c r="HP527" s="740">
        <f t="shared" si="406"/>
        <v>0</v>
      </c>
      <c r="HQ527" s="850"/>
      <c r="HR527" s="818"/>
      <c r="HS527" s="742">
        <v>44927</v>
      </c>
      <c r="HT527" s="739">
        <f ca="1" t="shared" si="383"/>
        <v>5</v>
      </c>
      <c r="HU527" s="739">
        <f ca="1" t="shared" si="384"/>
        <v>150</v>
      </c>
      <c r="HV527" s="743">
        <v>160</v>
      </c>
      <c r="HW527" s="739">
        <f t="shared" si="389"/>
        <v>0</v>
      </c>
      <c r="HX527" s="761">
        <f t="shared" si="397"/>
        <v>0</v>
      </c>
      <c r="HY527" s="739">
        <f ca="1" t="shared" si="398"/>
        <v>0</v>
      </c>
      <c r="HZ527" s="739">
        <f t="shared" si="394"/>
        <v>160</v>
      </c>
      <c r="IA527" s="743"/>
      <c r="IB527" s="739">
        <f ca="1" t="shared" si="402"/>
        <v>0</v>
      </c>
      <c r="IC527" s="769">
        <f ca="1" t="shared" si="403"/>
        <v>0</v>
      </c>
      <c r="ID527" s="769" t="e">
        <f ca="1" t="shared" si="404"/>
        <v>#DIV/0!</v>
      </c>
      <c r="IE527" s="743"/>
      <c r="IF527" s="743"/>
      <c r="IG527" s="743"/>
      <c r="IH527" s="743"/>
      <c r="II527" s="743"/>
      <c r="IJ527" s="743"/>
      <c r="IK527" s="743"/>
      <c r="IL527" s="743"/>
      <c r="IM527" s="743"/>
      <c r="IN527" s="743"/>
      <c r="IO527" s="743"/>
      <c r="IP527" s="743"/>
      <c r="IQ527" s="739"/>
      <c r="IR527" s="739"/>
      <c r="IS527" s="739"/>
      <c r="IT527" s="739"/>
      <c r="IU527" s="739"/>
      <c r="IV527" s="739"/>
      <c r="IW527" s="739"/>
      <c r="IX527" s="739"/>
      <c r="IY527" s="739"/>
      <c r="IZ527" s="739"/>
      <c r="JA527" s="739"/>
      <c r="JB527" s="743">
        <v>0</v>
      </c>
      <c r="JC527" s="743">
        <v>0</v>
      </c>
      <c r="JD527" s="743">
        <v>0</v>
      </c>
      <c r="JE527" s="743">
        <v>0</v>
      </c>
      <c r="JF527" s="743">
        <v>0</v>
      </c>
      <c r="JG527" s="739">
        <v>0</v>
      </c>
      <c r="JH527" s="739">
        <v>0</v>
      </c>
      <c r="JI527" s="739">
        <v>0</v>
      </c>
      <c r="JJ527" s="739">
        <v>0</v>
      </c>
      <c r="JK527" s="739">
        <v>0</v>
      </c>
      <c r="JL527" s="739">
        <v>0</v>
      </c>
      <c r="JM527" s="739">
        <v>0</v>
      </c>
      <c r="JN527" s="28">
        <f t="shared" si="385"/>
        <v>0</v>
      </c>
      <c r="JO527" s="28">
        <f t="shared" si="386"/>
        <v>0</v>
      </c>
      <c r="JP527" s="28"/>
      <c r="JQ527" s="28"/>
      <c r="JR527" s="28"/>
      <c r="JS527" s="28"/>
      <c r="JT527" s="28"/>
      <c r="JU527" s="28"/>
      <c r="JV527" s="28"/>
      <c r="JW527" s="28"/>
      <c r="JX527" s="28"/>
      <c r="JY527" s="28"/>
      <c r="JZ527" s="28"/>
      <c r="KA527" s="28"/>
      <c r="KB527" s="28"/>
      <c r="KC527" s="28"/>
      <c r="KD527" s="28"/>
      <c r="KE527" s="824"/>
    </row>
    <row r="528" s="786" customFormat="1" hidden="1" customHeight="1" spans="1:291">
      <c r="A528" s="847" t="s">
        <v>2306</v>
      </c>
      <c r="B528" s="343"/>
      <c r="C528" s="95"/>
      <c r="D528" s="95"/>
      <c r="E528" s="95"/>
      <c r="F528" s="909" t="s">
        <v>2513</v>
      </c>
      <c r="G528" s="5" t="s">
        <v>2514</v>
      </c>
      <c r="H528" s="301" t="s">
        <v>2515</v>
      </c>
      <c r="I528" s="99">
        <f t="shared" si="391"/>
        <v>-12</v>
      </c>
      <c r="J528" s="1141">
        <v>300</v>
      </c>
      <c r="K528" s="1130">
        <f t="shared" si="399"/>
        <v>288</v>
      </c>
      <c r="L528" s="1131">
        <f t="shared" si="400"/>
        <v>288</v>
      </c>
      <c r="M528" s="1132"/>
      <c r="N528" s="1133"/>
      <c r="O528" s="1139"/>
      <c r="P528" s="1138">
        <f t="shared" ref="P528:P546" si="410">SUM(R528:AA528)</f>
        <v>0</v>
      </c>
      <c r="Q528" s="1154">
        <f t="shared" ref="Q528:Q546" si="411">SUM(AB528:AS528)</f>
        <v>0</v>
      </c>
      <c r="R528" s="1156"/>
      <c r="S528" s="1156"/>
      <c r="T528" s="1156"/>
      <c r="U528" s="1156"/>
      <c r="V528" s="1156"/>
      <c r="W528" s="1156"/>
      <c r="X528" s="1156"/>
      <c r="Y528" s="1156"/>
      <c r="Z528" s="1156"/>
      <c r="AA528" s="1156"/>
      <c r="AB528" s="1167"/>
      <c r="AC528" s="1156"/>
      <c r="AD528" s="1156"/>
      <c r="AE528" s="1156"/>
      <c r="AF528" s="1156"/>
      <c r="AG528" s="1156"/>
      <c r="AH528" s="1156"/>
      <c r="AI528" s="1156"/>
      <c r="AJ528" s="1156"/>
      <c r="AK528" s="1156"/>
      <c r="AL528" s="1156"/>
      <c r="AM528" s="1156"/>
      <c r="AN528" s="1156"/>
      <c r="AO528" s="1156"/>
      <c r="AP528" s="1156"/>
      <c r="AQ528" s="1156"/>
      <c r="AR528" s="1156"/>
      <c r="AS528" s="1179"/>
      <c r="AT528" s="1177"/>
      <c r="AU528" s="1178"/>
      <c r="AV528" s="1178"/>
      <c r="AW528" s="1178"/>
      <c r="AX528" s="1178"/>
      <c r="AY528" s="1178"/>
      <c r="AZ528" s="1178"/>
      <c r="BA528" s="1178"/>
      <c r="BB528" s="1178"/>
      <c r="BC528" s="1178"/>
      <c r="BD528" s="1178"/>
      <c r="BE528" s="1178"/>
      <c r="BF528" s="1178"/>
      <c r="BG528" s="1178"/>
      <c r="BH528" s="1178"/>
      <c r="BI528" s="1178"/>
      <c r="BJ528" s="1178"/>
      <c r="BK528" s="1186"/>
      <c r="BL528" s="1187">
        <v>-300</v>
      </c>
      <c r="BM528" s="1187"/>
      <c r="BN528" s="1187"/>
      <c r="BO528" s="1187"/>
      <c r="BP528" s="1187"/>
      <c r="BQ528" s="1187"/>
      <c r="BR528" s="1187"/>
      <c r="BS528" s="1187"/>
      <c r="BT528" s="1187"/>
      <c r="BU528" s="1187"/>
      <c r="BV528" s="1191"/>
      <c r="BW528" s="1186"/>
      <c r="BX528" s="1186"/>
      <c r="BY528" s="1186"/>
      <c r="BZ528" s="1186"/>
      <c r="CA528" s="1186"/>
      <c r="CB528" s="1186"/>
      <c r="CC528" s="1186"/>
      <c r="CD528" s="1186"/>
      <c r="CE528" s="1186"/>
      <c r="CF528" s="1186"/>
      <c r="CG528" s="1186"/>
      <c r="CH528" s="1186"/>
      <c r="CI528" s="1186"/>
      <c r="CJ528" s="1186"/>
      <c r="CK528" s="1186"/>
      <c r="CL528" s="1186"/>
      <c r="CM528" s="1186"/>
      <c r="CN528" s="1186"/>
      <c r="CO528" s="1186"/>
      <c r="CP528" s="1186"/>
      <c r="CQ528" s="1186"/>
      <c r="CR528" s="1186"/>
      <c r="CS528" s="1186"/>
      <c r="CT528" s="1186"/>
      <c r="CU528" s="1186"/>
      <c r="CV528" s="1186"/>
      <c r="CW528" s="1186"/>
      <c r="CX528" s="1186"/>
      <c r="CY528" s="1186"/>
      <c r="CZ528" s="1186"/>
      <c r="DA528" s="1186"/>
      <c r="DB528" s="1186"/>
      <c r="DC528" s="1186"/>
      <c r="DD528" s="1186"/>
      <c r="DE528" s="1186"/>
      <c r="DF528" s="1186"/>
      <c r="DG528" s="1186"/>
      <c r="DH528" s="1186"/>
      <c r="DI528" s="1186"/>
      <c r="DJ528" s="1186"/>
      <c r="DK528" s="1186"/>
      <c r="DL528" s="1186"/>
      <c r="DM528" s="1186"/>
      <c r="DN528" s="1186"/>
      <c r="DO528" s="1186"/>
      <c r="DP528" s="1186"/>
      <c r="DQ528" s="1186"/>
      <c r="DR528" s="1186"/>
      <c r="DS528" s="1186"/>
      <c r="DT528" s="1186"/>
      <c r="DU528" s="1186"/>
      <c r="DV528" s="1186"/>
      <c r="DW528" s="1186"/>
      <c r="DX528" s="1186"/>
      <c r="DY528" s="1186"/>
      <c r="DZ528" s="1186"/>
      <c r="EA528" s="1186"/>
      <c r="EB528" s="1186"/>
      <c r="EC528" s="1186">
        <v>12</v>
      </c>
      <c r="ED528" s="1186"/>
      <c r="EE528" s="1186"/>
      <c r="EF528" s="1186"/>
      <c r="EG528" s="1186"/>
      <c r="EH528" s="1186"/>
      <c r="EI528" s="1186"/>
      <c r="EJ528" s="1186"/>
      <c r="EK528" s="1197"/>
      <c r="EL528" s="1198"/>
      <c r="EM528" s="1186"/>
      <c r="EN528" s="1186"/>
      <c r="EO528" s="1186"/>
      <c r="EP528" s="1186"/>
      <c r="EQ528" s="1186"/>
      <c r="ER528" s="1186"/>
      <c r="ES528" s="1186"/>
      <c r="ET528" s="1186"/>
      <c r="EU528" s="1186"/>
      <c r="EV528" s="1186"/>
      <c r="EW528" s="1186"/>
      <c r="EX528" s="1186"/>
      <c r="EY528" s="1186"/>
      <c r="EZ528" s="1186"/>
      <c r="FA528" s="1186"/>
      <c r="FB528" s="1186"/>
      <c r="FC528" s="1209"/>
      <c r="FD528" s="1186"/>
      <c r="FE528" s="1186"/>
      <c r="FF528" s="1186"/>
      <c r="FG528" s="1186"/>
      <c r="FH528" s="1186"/>
      <c r="FI528" s="1186"/>
      <c r="FJ528" s="1186"/>
      <c r="FK528" s="1186"/>
      <c r="FL528" s="1209"/>
      <c r="FM528" s="1186"/>
      <c r="FN528" s="1186"/>
      <c r="FO528" s="1186"/>
      <c r="FP528" s="1186"/>
      <c r="FQ528" s="1186"/>
      <c r="FR528" s="1186"/>
      <c r="FS528" s="1186"/>
      <c r="FT528" s="1186"/>
      <c r="FU528" s="1186"/>
      <c r="FV528" s="1186"/>
      <c r="FW528" s="1186"/>
      <c r="FX528" s="1186"/>
      <c r="FY528" s="1186"/>
      <c r="FZ528" s="1186"/>
      <c r="GA528" s="1186"/>
      <c r="GB528" s="1186"/>
      <c r="GC528" s="1186"/>
      <c r="GD528" s="1186"/>
      <c r="GE528" s="1186"/>
      <c r="GF528" s="1186"/>
      <c r="GG528" s="1186"/>
      <c r="GH528" s="1186"/>
      <c r="GI528" s="1186"/>
      <c r="GJ528" s="1186"/>
      <c r="GK528" s="1186"/>
      <c r="GL528" s="1186"/>
      <c r="GM528" s="1186"/>
      <c r="GN528" s="1186"/>
      <c r="GO528" s="1186"/>
      <c r="GP528" s="1186"/>
      <c r="GQ528" s="1186"/>
      <c r="GR528" s="1186"/>
      <c r="GS528" s="1186"/>
      <c r="GT528" s="1186"/>
      <c r="GU528" s="1186"/>
      <c r="GV528" s="1186"/>
      <c r="GW528" s="1186"/>
      <c r="GX528" s="1186"/>
      <c r="GY528" s="1218"/>
      <c r="GZ528" s="364">
        <f t="shared" si="395"/>
        <v>12</v>
      </c>
      <c r="HA528" s="365">
        <f t="shared" si="409"/>
        <v>0</v>
      </c>
      <c r="HB528" s="366">
        <f t="shared" si="381"/>
        <v>12</v>
      </c>
      <c r="HC528" s="366">
        <v>0</v>
      </c>
      <c r="HD528" s="365"/>
      <c r="HE528" s="365"/>
      <c r="HF528" s="54"/>
      <c r="HG528" s="709"/>
      <c r="HH528" s="709"/>
      <c r="HI528" s="709">
        <f t="shared" si="405"/>
        <v>0</v>
      </c>
      <c r="HJ528" s="711"/>
      <c r="HK528" s="711">
        <v>9.74</v>
      </c>
      <c r="HL528" s="738" t="e">
        <f t="shared" si="382"/>
        <v>#DIV/0!</v>
      </c>
      <c r="HM528" s="743"/>
      <c r="HN528" s="743"/>
      <c r="HO528" s="743"/>
      <c r="HP528" s="740">
        <f t="shared" si="406"/>
        <v>2805.12</v>
      </c>
      <c r="HQ528" s="850"/>
      <c r="HR528" s="818"/>
      <c r="HS528" s="742">
        <v>44927</v>
      </c>
      <c r="HT528" s="739">
        <f t="shared" si="383"/>
        <v>0</v>
      </c>
      <c r="HU528" s="739"/>
      <c r="HV528" s="743">
        <v>300</v>
      </c>
      <c r="HW528" s="739">
        <f t="shared" si="389"/>
        <v>12</v>
      </c>
      <c r="HX528" s="761">
        <f t="shared" si="397"/>
        <v>0.0408163265306122</v>
      </c>
      <c r="HY528" s="739" t="e">
        <f t="shared" si="398"/>
        <v>#DIV/0!</v>
      </c>
      <c r="HZ528" s="739">
        <f t="shared" si="394"/>
        <v>288</v>
      </c>
      <c r="IA528" s="743"/>
      <c r="IB528" s="739" t="e">
        <f t="shared" si="402"/>
        <v>#DIV/0!</v>
      </c>
      <c r="IC528" s="769" t="e">
        <f t="shared" si="403"/>
        <v>#DIV/0!</v>
      </c>
      <c r="ID528" s="769" t="e">
        <f t="shared" si="404"/>
        <v>#DIV/0!</v>
      </c>
      <c r="IE528" s="743"/>
      <c r="IF528" s="743"/>
      <c r="IG528" s="743"/>
      <c r="IH528" s="743"/>
      <c r="II528" s="743"/>
      <c r="IJ528" s="743"/>
      <c r="IK528" s="743"/>
      <c r="IL528" s="743"/>
      <c r="IM528" s="743"/>
      <c r="IN528" s="743"/>
      <c r="IO528" s="743"/>
      <c r="IP528" s="743"/>
      <c r="IQ528" s="739"/>
      <c r="IR528" s="739"/>
      <c r="IS528" s="739"/>
      <c r="IT528" s="739"/>
      <c r="IU528" s="739"/>
      <c r="IV528" s="739"/>
      <c r="IW528" s="739"/>
      <c r="IX528" s="739"/>
      <c r="IY528" s="739"/>
      <c r="IZ528" s="739"/>
      <c r="JA528" s="739"/>
      <c r="JB528" s="743">
        <v>0</v>
      </c>
      <c r="JC528" s="743">
        <v>0</v>
      </c>
      <c r="JD528" s="743">
        <v>0</v>
      </c>
      <c r="JE528" s="743">
        <v>0</v>
      </c>
      <c r="JF528" s="743">
        <v>0</v>
      </c>
      <c r="JG528" s="739">
        <v>0</v>
      </c>
      <c r="JH528" s="739">
        <v>0</v>
      </c>
      <c r="JI528" s="739">
        <v>0</v>
      </c>
      <c r="JJ528" s="739">
        <v>0</v>
      </c>
      <c r="JK528" s="739">
        <v>0</v>
      </c>
      <c r="JL528" s="739">
        <v>0</v>
      </c>
      <c r="JM528" s="739">
        <v>0</v>
      </c>
      <c r="JN528" s="28">
        <f t="shared" si="385"/>
        <v>0</v>
      </c>
      <c r="JO528" s="28">
        <f t="shared" si="386"/>
        <v>0</v>
      </c>
      <c r="JP528" s="28"/>
      <c r="JQ528" s="28"/>
      <c r="JR528" s="28"/>
      <c r="JS528" s="28"/>
      <c r="JT528" s="28"/>
      <c r="JU528" s="28"/>
      <c r="JV528" s="28"/>
      <c r="JW528" s="28"/>
      <c r="JX528" s="28"/>
      <c r="JY528" s="28"/>
      <c r="JZ528" s="28"/>
      <c r="KA528" s="28"/>
      <c r="KB528" s="28"/>
      <c r="KC528" s="28"/>
      <c r="KD528" s="28"/>
      <c r="KE528" s="824"/>
    </row>
    <row r="529" s="786" customFormat="1" hidden="1" customHeight="1" spans="1:291">
      <c r="A529" s="283" t="s">
        <v>1334</v>
      </c>
      <c r="B529" s="343"/>
      <c r="C529" s="95" t="s">
        <v>1645</v>
      </c>
      <c r="D529" s="95" t="s">
        <v>2065</v>
      </c>
      <c r="E529" s="95"/>
      <c r="F529" s="909" t="s">
        <v>2516</v>
      </c>
      <c r="G529" s="5"/>
      <c r="H529" s="301" t="s">
        <v>2517</v>
      </c>
      <c r="I529" s="99">
        <f t="shared" si="391"/>
        <v>0</v>
      </c>
      <c r="J529" s="1141">
        <v>560</v>
      </c>
      <c r="K529" s="1130">
        <f t="shared" si="399"/>
        <v>560</v>
      </c>
      <c r="L529" s="1131">
        <f t="shared" si="400"/>
        <v>560</v>
      </c>
      <c r="M529" s="1132"/>
      <c r="N529" s="1133"/>
      <c r="O529" s="1139"/>
      <c r="P529" s="1138">
        <f t="shared" si="410"/>
        <v>0</v>
      </c>
      <c r="Q529" s="1154">
        <f t="shared" si="411"/>
        <v>0</v>
      </c>
      <c r="R529" s="1156"/>
      <c r="S529" s="1156"/>
      <c r="T529" s="1156"/>
      <c r="U529" s="1156"/>
      <c r="V529" s="1156"/>
      <c r="W529" s="1156"/>
      <c r="X529" s="1156"/>
      <c r="Y529" s="1156"/>
      <c r="Z529" s="1156"/>
      <c r="AA529" s="1156"/>
      <c r="AB529" s="1167"/>
      <c r="AC529" s="1156"/>
      <c r="AD529" s="1156"/>
      <c r="AE529" s="1156"/>
      <c r="AF529" s="1156"/>
      <c r="AG529" s="1156"/>
      <c r="AH529" s="1156"/>
      <c r="AI529" s="1156"/>
      <c r="AJ529" s="1156"/>
      <c r="AK529" s="1156"/>
      <c r="AL529" s="1156"/>
      <c r="AM529" s="1156"/>
      <c r="AN529" s="1156"/>
      <c r="AO529" s="1156"/>
      <c r="AP529" s="1156"/>
      <c r="AQ529" s="1156"/>
      <c r="AR529" s="1156"/>
      <c r="AS529" s="1179"/>
      <c r="AT529" s="1177"/>
      <c r="AU529" s="1178"/>
      <c r="AV529" s="1178"/>
      <c r="AW529" s="1178"/>
      <c r="AX529" s="1178"/>
      <c r="AY529" s="1178"/>
      <c r="AZ529" s="1178"/>
      <c r="BA529" s="1178"/>
      <c r="BB529" s="1178"/>
      <c r="BC529" s="1178"/>
      <c r="BD529" s="1178"/>
      <c r="BE529" s="1178"/>
      <c r="BF529" s="1178"/>
      <c r="BG529" s="1178"/>
      <c r="BH529" s="1178"/>
      <c r="BI529" s="1178"/>
      <c r="BJ529" s="1178"/>
      <c r="BK529" s="1186"/>
      <c r="BL529" s="1187">
        <v>-560</v>
      </c>
      <c r="BM529" s="1187"/>
      <c r="BN529" s="1187"/>
      <c r="BO529" s="1187"/>
      <c r="BP529" s="1187"/>
      <c r="BQ529" s="1187"/>
      <c r="BR529" s="1187"/>
      <c r="BS529" s="1187"/>
      <c r="BT529" s="1187"/>
      <c r="BU529" s="1187"/>
      <c r="BV529" s="1191"/>
      <c r="BW529" s="1186"/>
      <c r="BX529" s="1186"/>
      <c r="BY529" s="1186"/>
      <c r="BZ529" s="1186"/>
      <c r="CA529" s="1186"/>
      <c r="CB529" s="1186"/>
      <c r="CC529" s="1186"/>
      <c r="CD529" s="1186"/>
      <c r="CE529" s="1186"/>
      <c r="CF529" s="1186"/>
      <c r="CG529" s="1186"/>
      <c r="CH529" s="1186"/>
      <c r="CI529" s="1186"/>
      <c r="CJ529" s="1186"/>
      <c r="CK529" s="1186"/>
      <c r="CL529" s="1186"/>
      <c r="CM529" s="1186"/>
      <c r="CN529" s="1186"/>
      <c r="CO529" s="1186"/>
      <c r="CP529" s="1186"/>
      <c r="CQ529" s="1186"/>
      <c r="CR529" s="1186"/>
      <c r="CS529" s="1186"/>
      <c r="CT529" s="1186"/>
      <c r="CU529" s="1186"/>
      <c r="CV529" s="1186"/>
      <c r="CW529" s="1186"/>
      <c r="CX529" s="1186"/>
      <c r="CY529" s="1186"/>
      <c r="CZ529" s="1186"/>
      <c r="DA529" s="1186"/>
      <c r="DB529" s="1186"/>
      <c r="DC529" s="1186"/>
      <c r="DD529" s="1186"/>
      <c r="DE529" s="1186"/>
      <c r="DF529" s="1186"/>
      <c r="DG529" s="1186"/>
      <c r="DH529" s="1186"/>
      <c r="DI529" s="1186"/>
      <c r="DJ529" s="1186"/>
      <c r="DK529" s="1186"/>
      <c r="DL529" s="1186"/>
      <c r="DM529" s="1186"/>
      <c r="DN529" s="1186"/>
      <c r="DO529" s="1186"/>
      <c r="DP529" s="1186"/>
      <c r="DQ529" s="1186"/>
      <c r="DR529" s="1186"/>
      <c r="DS529" s="1186"/>
      <c r="DT529" s="1186"/>
      <c r="DU529" s="1186"/>
      <c r="DV529" s="1186"/>
      <c r="DW529" s="1186"/>
      <c r="DX529" s="1186"/>
      <c r="DY529" s="1186"/>
      <c r="DZ529" s="1186"/>
      <c r="EA529" s="1186"/>
      <c r="EB529" s="1186"/>
      <c r="EC529" s="1186"/>
      <c r="ED529" s="1186"/>
      <c r="EE529" s="1186"/>
      <c r="EF529" s="1186"/>
      <c r="EG529" s="1186"/>
      <c r="EH529" s="1186"/>
      <c r="EI529" s="1186"/>
      <c r="EJ529" s="1186"/>
      <c r="EK529" s="1197"/>
      <c r="EL529" s="1198"/>
      <c r="EM529" s="1186"/>
      <c r="EN529" s="1186"/>
      <c r="EO529" s="1186"/>
      <c r="EP529" s="1186"/>
      <c r="EQ529" s="1186"/>
      <c r="ER529" s="1186"/>
      <c r="ES529" s="1186"/>
      <c r="ET529" s="1186"/>
      <c r="EU529" s="1186"/>
      <c r="EV529" s="1186"/>
      <c r="EW529" s="1186"/>
      <c r="EX529" s="1186"/>
      <c r="EY529" s="1186"/>
      <c r="EZ529" s="1186"/>
      <c r="FA529" s="1186"/>
      <c r="FB529" s="1186"/>
      <c r="FC529" s="1209"/>
      <c r="FD529" s="1186"/>
      <c r="FE529" s="1186"/>
      <c r="FF529" s="1186"/>
      <c r="FG529" s="1186"/>
      <c r="FH529" s="1186"/>
      <c r="FI529" s="1186"/>
      <c r="FJ529" s="1186"/>
      <c r="FK529" s="1186"/>
      <c r="FL529" s="1209"/>
      <c r="FM529" s="1186"/>
      <c r="FN529" s="1186"/>
      <c r="FO529" s="1186"/>
      <c r="FP529" s="1186"/>
      <c r="FQ529" s="1186"/>
      <c r="FR529" s="1186"/>
      <c r="FS529" s="1186"/>
      <c r="FT529" s="1186"/>
      <c r="FU529" s="1186"/>
      <c r="FV529" s="1186"/>
      <c r="FW529" s="1186"/>
      <c r="FX529" s="1186"/>
      <c r="FY529" s="1186"/>
      <c r="FZ529" s="1186"/>
      <c r="GA529" s="1186"/>
      <c r="GB529" s="1186"/>
      <c r="GC529" s="1186"/>
      <c r="GD529" s="1186"/>
      <c r="GE529" s="1186"/>
      <c r="GF529" s="1186"/>
      <c r="GG529" s="1186"/>
      <c r="GH529" s="1186"/>
      <c r="GI529" s="1186"/>
      <c r="GJ529" s="1186"/>
      <c r="GK529" s="1186"/>
      <c r="GL529" s="1186"/>
      <c r="GM529" s="1186"/>
      <c r="GN529" s="1186"/>
      <c r="GO529" s="1186"/>
      <c r="GP529" s="1186"/>
      <c r="GQ529" s="1186"/>
      <c r="GR529" s="1186"/>
      <c r="GS529" s="1186"/>
      <c r="GT529" s="1186"/>
      <c r="GU529" s="1186"/>
      <c r="GV529" s="1186"/>
      <c r="GW529" s="1186"/>
      <c r="GX529" s="1186"/>
      <c r="GY529" s="1218"/>
      <c r="GZ529" s="364">
        <f t="shared" si="395"/>
        <v>0</v>
      </c>
      <c r="HA529" s="365">
        <f t="shared" si="409"/>
        <v>0</v>
      </c>
      <c r="HB529" s="366">
        <f t="shared" si="381"/>
        <v>0</v>
      </c>
      <c r="HC529" s="366">
        <v>0</v>
      </c>
      <c r="HD529" s="365"/>
      <c r="HE529" s="365"/>
      <c r="HF529" s="54"/>
      <c r="HG529" s="709"/>
      <c r="HH529" s="709"/>
      <c r="HI529" s="709">
        <f t="shared" si="405"/>
        <v>0</v>
      </c>
      <c r="HJ529" s="711"/>
      <c r="HK529" s="711">
        <v>8.4</v>
      </c>
      <c r="HL529" s="738" t="e">
        <f t="shared" si="382"/>
        <v>#DIV/0!</v>
      </c>
      <c r="HM529" s="743"/>
      <c r="HN529" s="743"/>
      <c r="HO529" s="743"/>
      <c r="HP529" s="740">
        <f t="shared" si="406"/>
        <v>4704</v>
      </c>
      <c r="HQ529" s="850"/>
      <c r="HR529" s="818"/>
      <c r="HS529" s="742">
        <v>44927</v>
      </c>
      <c r="HT529" s="739">
        <f t="shared" si="383"/>
        <v>0</v>
      </c>
      <c r="HU529" s="739"/>
      <c r="HV529" s="743">
        <v>560</v>
      </c>
      <c r="HW529" s="739">
        <f t="shared" si="389"/>
        <v>0</v>
      </c>
      <c r="HX529" s="761">
        <f t="shared" si="397"/>
        <v>0</v>
      </c>
      <c r="HY529" s="739" t="e">
        <f t="shared" si="398"/>
        <v>#DIV/0!</v>
      </c>
      <c r="HZ529" s="739">
        <f t="shared" si="394"/>
        <v>560</v>
      </c>
      <c r="IA529" s="743"/>
      <c r="IB529" s="739" t="e">
        <f t="shared" si="402"/>
        <v>#DIV/0!</v>
      </c>
      <c r="IC529" s="769" t="e">
        <f t="shared" si="403"/>
        <v>#DIV/0!</v>
      </c>
      <c r="ID529" s="769" t="e">
        <f t="shared" si="404"/>
        <v>#DIV/0!</v>
      </c>
      <c r="IE529" s="743"/>
      <c r="IF529" s="743"/>
      <c r="IG529" s="743"/>
      <c r="IH529" s="743"/>
      <c r="II529" s="743"/>
      <c r="IJ529" s="743"/>
      <c r="IK529" s="743"/>
      <c r="IL529" s="743"/>
      <c r="IM529" s="743"/>
      <c r="IN529" s="743"/>
      <c r="IO529" s="743"/>
      <c r="IP529" s="743"/>
      <c r="IQ529" s="739"/>
      <c r="IR529" s="739"/>
      <c r="IS529" s="739"/>
      <c r="IT529" s="739"/>
      <c r="IU529" s="739"/>
      <c r="IV529" s="739"/>
      <c r="IW529" s="739"/>
      <c r="IX529" s="739"/>
      <c r="IY529" s="739"/>
      <c r="IZ529" s="739"/>
      <c r="JA529" s="739"/>
      <c r="JB529" s="743">
        <v>0</v>
      </c>
      <c r="JC529" s="743">
        <v>0</v>
      </c>
      <c r="JD529" s="743">
        <v>0</v>
      </c>
      <c r="JE529" s="743">
        <v>0</v>
      </c>
      <c r="JF529" s="743">
        <v>0</v>
      </c>
      <c r="JG529" s="739">
        <v>0</v>
      </c>
      <c r="JH529" s="739">
        <v>0</v>
      </c>
      <c r="JI529" s="739">
        <v>0</v>
      </c>
      <c r="JJ529" s="739">
        <v>0</v>
      </c>
      <c r="JK529" s="739">
        <v>0</v>
      </c>
      <c r="JL529" s="739">
        <v>0</v>
      </c>
      <c r="JM529" s="739">
        <v>0</v>
      </c>
      <c r="JN529" s="28">
        <f t="shared" si="385"/>
        <v>0</v>
      </c>
      <c r="JO529" s="28">
        <f t="shared" si="386"/>
        <v>0</v>
      </c>
      <c r="JP529" s="28"/>
      <c r="JQ529" s="28"/>
      <c r="JR529" s="28"/>
      <c r="JS529" s="28"/>
      <c r="JT529" s="28"/>
      <c r="JU529" s="28"/>
      <c r="JV529" s="28"/>
      <c r="JW529" s="28"/>
      <c r="JX529" s="28"/>
      <c r="JY529" s="28"/>
      <c r="JZ529" s="28"/>
      <c r="KA529" s="28"/>
      <c r="KB529" s="28"/>
      <c r="KC529" s="28"/>
      <c r="KD529" s="28"/>
      <c r="KE529" s="824"/>
    </row>
    <row r="530" s="786" customFormat="1" hidden="1" customHeight="1" spans="1:291">
      <c r="A530" s="283" t="s">
        <v>2306</v>
      </c>
      <c r="B530" s="343"/>
      <c r="C530" s="95" t="s">
        <v>1645</v>
      </c>
      <c r="D530" s="95" t="s">
        <v>2065</v>
      </c>
      <c r="E530" s="95"/>
      <c r="F530" s="909" t="s">
        <v>2518</v>
      </c>
      <c r="G530" s="5"/>
      <c r="H530" s="301" t="s">
        <v>2519</v>
      </c>
      <c r="I530" s="99">
        <f t="shared" si="391"/>
        <v>0</v>
      </c>
      <c r="J530" s="1141">
        <v>2</v>
      </c>
      <c r="K530" s="1130">
        <f t="shared" si="399"/>
        <v>2</v>
      </c>
      <c r="L530" s="1131">
        <f t="shared" si="400"/>
        <v>2</v>
      </c>
      <c r="M530" s="1132"/>
      <c r="N530" s="1133"/>
      <c r="O530" s="1139"/>
      <c r="P530" s="1138">
        <f t="shared" si="410"/>
        <v>0</v>
      </c>
      <c r="Q530" s="1154">
        <f t="shared" si="411"/>
        <v>0</v>
      </c>
      <c r="R530" s="1156"/>
      <c r="S530" s="1156"/>
      <c r="T530" s="1156"/>
      <c r="U530" s="1156"/>
      <c r="V530" s="1156"/>
      <c r="W530" s="1156"/>
      <c r="X530" s="1156"/>
      <c r="Y530" s="1156"/>
      <c r="Z530" s="1156"/>
      <c r="AA530" s="1156"/>
      <c r="AB530" s="1167"/>
      <c r="AC530" s="1156"/>
      <c r="AD530" s="1156"/>
      <c r="AE530" s="1156"/>
      <c r="AF530" s="1156"/>
      <c r="AG530" s="1156"/>
      <c r="AH530" s="1156"/>
      <c r="AI530" s="1156"/>
      <c r="AJ530" s="1156"/>
      <c r="AK530" s="1156"/>
      <c r="AL530" s="1156"/>
      <c r="AM530" s="1156"/>
      <c r="AN530" s="1156"/>
      <c r="AO530" s="1156"/>
      <c r="AP530" s="1156"/>
      <c r="AQ530" s="1156"/>
      <c r="AR530" s="1156"/>
      <c r="AS530" s="1179"/>
      <c r="AT530" s="1177"/>
      <c r="AU530" s="1178"/>
      <c r="AV530" s="1178"/>
      <c r="AW530" s="1178"/>
      <c r="AX530" s="1178"/>
      <c r="AY530" s="1178"/>
      <c r="AZ530" s="1178"/>
      <c r="BA530" s="1178"/>
      <c r="BB530" s="1178"/>
      <c r="BC530" s="1178"/>
      <c r="BD530" s="1178"/>
      <c r="BE530" s="1178"/>
      <c r="BF530" s="1178"/>
      <c r="BG530" s="1178"/>
      <c r="BH530" s="1178"/>
      <c r="BI530" s="1178"/>
      <c r="BJ530" s="1178"/>
      <c r="BK530" s="1186"/>
      <c r="BL530" s="1187">
        <v>-2</v>
      </c>
      <c r="BM530" s="1187"/>
      <c r="BN530" s="1187"/>
      <c r="BO530" s="1187"/>
      <c r="BP530" s="1187"/>
      <c r="BQ530" s="1187"/>
      <c r="BR530" s="1187"/>
      <c r="BS530" s="1187"/>
      <c r="BT530" s="1187"/>
      <c r="BU530" s="1187"/>
      <c r="BV530" s="1191"/>
      <c r="BW530" s="1186"/>
      <c r="BX530" s="1186"/>
      <c r="BY530" s="1186"/>
      <c r="BZ530" s="1186"/>
      <c r="CA530" s="1186"/>
      <c r="CB530" s="1186"/>
      <c r="CC530" s="1186"/>
      <c r="CD530" s="1186"/>
      <c r="CE530" s="1186"/>
      <c r="CF530" s="1186"/>
      <c r="CG530" s="1186"/>
      <c r="CH530" s="1186"/>
      <c r="CI530" s="1186"/>
      <c r="CJ530" s="1186"/>
      <c r="CK530" s="1186"/>
      <c r="CL530" s="1186"/>
      <c r="CM530" s="1186"/>
      <c r="CN530" s="1186"/>
      <c r="CO530" s="1186"/>
      <c r="CP530" s="1186"/>
      <c r="CQ530" s="1186"/>
      <c r="CR530" s="1186"/>
      <c r="CS530" s="1186"/>
      <c r="CT530" s="1186"/>
      <c r="CU530" s="1186"/>
      <c r="CV530" s="1186"/>
      <c r="CW530" s="1186"/>
      <c r="CX530" s="1186"/>
      <c r="CY530" s="1186"/>
      <c r="CZ530" s="1186"/>
      <c r="DA530" s="1186"/>
      <c r="DB530" s="1186"/>
      <c r="DC530" s="1186"/>
      <c r="DD530" s="1186"/>
      <c r="DE530" s="1186"/>
      <c r="DF530" s="1186"/>
      <c r="DG530" s="1186"/>
      <c r="DH530" s="1186"/>
      <c r="DI530" s="1186"/>
      <c r="DJ530" s="1186"/>
      <c r="DK530" s="1186"/>
      <c r="DL530" s="1186"/>
      <c r="DM530" s="1186"/>
      <c r="DN530" s="1186"/>
      <c r="DO530" s="1186"/>
      <c r="DP530" s="1186"/>
      <c r="DQ530" s="1186"/>
      <c r="DR530" s="1186"/>
      <c r="DS530" s="1186"/>
      <c r="DT530" s="1186"/>
      <c r="DU530" s="1186"/>
      <c r="DV530" s="1186"/>
      <c r="DW530" s="1186"/>
      <c r="DX530" s="1186"/>
      <c r="DY530" s="1186"/>
      <c r="DZ530" s="1186"/>
      <c r="EA530" s="1186"/>
      <c r="EB530" s="1186"/>
      <c r="EC530" s="1186"/>
      <c r="ED530" s="1186"/>
      <c r="EE530" s="1186"/>
      <c r="EF530" s="1186"/>
      <c r="EG530" s="1186"/>
      <c r="EH530" s="1186"/>
      <c r="EI530" s="1186"/>
      <c r="EJ530" s="1186"/>
      <c r="EK530" s="1197"/>
      <c r="EL530" s="1198"/>
      <c r="EM530" s="1186"/>
      <c r="EN530" s="1186"/>
      <c r="EO530" s="1186"/>
      <c r="EP530" s="1186"/>
      <c r="EQ530" s="1186"/>
      <c r="ER530" s="1186"/>
      <c r="ES530" s="1186"/>
      <c r="ET530" s="1186"/>
      <c r="EU530" s="1186"/>
      <c r="EV530" s="1186"/>
      <c r="EW530" s="1186"/>
      <c r="EX530" s="1186"/>
      <c r="EY530" s="1186"/>
      <c r="EZ530" s="1186"/>
      <c r="FA530" s="1186"/>
      <c r="FB530" s="1186"/>
      <c r="FC530" s="1209"/>
      <c r="FD530" s="1186"/>
      <c r="FE530" s="1186"/>
      <c r="FF530" s="1186"/>
      <c r="FG530" s="1186"/>
      <c r="FH530" s="1186"/>
      <c r="FI530" s="1186"/>
      <c r="FJ530" s="1186"/>
      <c r="FK530" s="1186"/>
      <c r="FL530" s="1209"/>
      <c r="FM530" s="1186"/>
      <c r="FN530" s="1186"/>
      <c r="FO530" s="1186"/>
      <c r="FP530" s="1186"/>
      <c r="FQ530" s="1186"/>
      <c r="FR530" s="1186"/>
      <c r="FS530" s="1186"/>
      <c r="FT530" s="1186"/>
      <c r="FU530" s="1186"/>
      <c r="FV530" s="1186"/>
      <c r="FW530" s="1186"/>
      <c r="FX530" s="1186"/>
      <c r="FY530" s="1186"/>
      <c r="FZ530" s="1186"/>
      <c r="GA530" s="1186"/>
      <c r="GB530" s="1186"/>
      <c r="GC530" s="1186"/>
      <c r="GD530" s="1186"/>
      <c r="GE530" s="1186"/>
      <c r="GF530" s="1186"/>
      <c r="GG530" s="1186"/>
      <c r="GH530" s="1186"/>
      <c r="GI530" s="1186"/>
      <c r="GJ530" s="1186"/>
      <c r="GK530" s="1186"/>
      <c r="GL530" s="1186"/>
      <c r="GM530" s="1186"/>
      <c r="GN530" s="1186"/>
      <c r="GO530" s="1186"/>
      <c r="GP530" s="1186"/>
      <c r="GQ530" s="1186"/>
      <c r="GR530" s="1186"/>
      <c r="GS530" s="1186"/>
      <c r="GT530" s="1186"/>
      <c r="GU530" s="1186"/>
      <c r="GV530" s="1186"/>
      <c r="GW530" s="1186"/>
      <c r="GX530" s="1186"/>
      <c r="GY530" s="1218"/>
      <c r="GZ530" s="364">
        <f t="shared" si="395"/>
        <v>0</v>
      </c>
      <c r="HA530" s="365">
        <f t="shared" si="409"/>
        <v>0</v>
      </c>
      <c r="HB530" s="366">
        <f t="shared" si="381"/>
        <v>0</v>
      </c>
      <c r="HC530" s="366">
        <v>0</v>
      </c>
      <c r="HD530" s="365"/>
      <c r="HE530" s="365"/>
      <c r="HF530" s="54"/>
      <c r="HG530" s="709"/>
      <c r="HH530" s="709"/>
      <c r="HI530" s="709">
        <f t="shared" si="405"/>
        <v>0</v>
      </c>
      <c r="HJ530" s="711"/>
      <c r="HK530" s="711">
        <v>284.2</v>
      </c>
      <c r="HL530" s="738" t="e">
        <f t="shared" si="382"/>
        <v>#DIV/0!</v>
      </c>
      <c r="HM530" s="743"/>
      <c r="HN530" s="743"/>
      <c r="HO530" s="743"/>
      <c r="HP530" s="740">
        <f t="shared" si="406"/>
        <v>568.4</v>
      </c>
      <c r="HQ530" s="850"/>
      <c r="HR530" s="818"/>
      <c r="HS530" s="742">
        <v>44927</v>
      </c>
      <c r="HT530" s="739">
        <f t="shared" si="383"/>
        <v>0</v>
      </c>
      <c r="HU530" s="739"/>
      <c r="HV530" s="743">
        <v>2</v>
      </c>
      <c r="HW530" s="739">
        <f t="shared" si="389"/>
        <v>0</v>
      </c>
      <c r="HX530" s="761">
        <f t="shared" si="397"/>
        <v>0</v>
      </c>
      <c r="HY530" s="739" t="e">
        <f t="shared" si="398"/>
        <v>#DIV/0!</v>
      </c>
      <c r="HZ530" s="739">
        <f t="shared" si="394"/>
        <v>2</v>
      </c>
      <c r="IA530" s="743"/>
      <c r="IB530" s="739" t="e">
        <f t="shared" si="402"/>
        <v>#DIV/0!</v>
      </c>
      <c r="IC530" s="769" t="e">
        <f t="shared" si="403"/>
        <v>#DIV/0!</v>
      </c>
      <c r="ID530" s="769" t="e">
        <f t="shared" si="404"/>
        <v>#DIV/0!</v>
      </c>
      <c r="IE530" s="743"/>
      <c r="IF530" s="743"/>
      <c r="IG530" s="743"/>
      <c r="IH530" s="743"/>
      <c r="II530" s="743"/>
      <c r="IJ530" s="743"/>
      <c r="IK530" s="743"/>
      <c r="IL530" s="743"/>
      <c r="IM530" s="743"/>
      <c r="IN530" s="743"/>
      <c r="IO530" s="743"/>
      <c r="IP530" s="743"/>
      <c r="IQ530" s="739"/>
      <c r="IR530" s="739"/>
      <c r="IS530" s="739"/>
      <c r="IT530" s="739"/>
      <c r="IU530" s="739"/>
      <c r="IV530" s="739"/>
      <c r="IW530" s="739"/>
      <c r="IX530" s="739"/>
      <c r="IY530" s="739"/>
      <c r="IZ530" s="739"/>
      <c r="JA530" s="739"/>
      <c r="JB530" s="743">
        <v>0</v>
      </c>
      <c r="JC530" s="743">
        <v>0</v>
      </c>
      <c r="JD530" s="743">
        <v>0</v>
      </c>
      <c r="JE530" s="743">
        <v>0</v>
      </c>
      <c r="JF530" s="743">
        <v>0</v>
      </c>
      <c r="JG530" s="739">
        <v>0</v>
      </c>
      <c r="JH530" s="739">
        <v>0</v>
      </c>
      <c r="JI530" s="739">
        <v>0</v>
      </c>
      <c r="JJ530" s="739">
        <v>0</v>
      </c>
      <c r="JK530" s="739">
        <v>0</v>
      </c>
      <c r="JL530" s="739">
        <v>0</v>
      </c>
      <c r="JM530" s="739">
        <v>0</v>
      </c>
      <c r="JN530" s="28">
        <f t="shared" si="385"/>
        <v>0</v>
      </c>
      <c r="JO530" s="28">
        <f t="shared" si="386"/>
        <v>0</v>
      </c>
      <c r="JP530" s="28"/>
      <c r="JQ530" s="28"/>
      <c r="JR530" s="28"/>
      <c r="JS530" s="28"/>
      <c r="JT530" s="28"/>
      <c r="JU530" s="28"/>
      <c r="JV530" s="28"/>
      <c r="JW530" s="28"/>
      <c r="JX530" s="28"/>
      <c r="JY530" s="28"/>
      <c r="JZ530" s="28"/>
      <c r="KA530" s="28"/>
      <c r="KB530" s="28"/>
      <c r="KC530" s="28"/>
      <c r="KD530" s="28"/>
      <c r="KE530" s="824"/>
    </row>
    <row r="531" s="786" customFormat="1" customHeight="1" spans="1:291">
      <c r="A531" s="283" t="s">
        <v>2306</v>
      </c>
      <c r="B531" s="343"/>
      <c r="C531" s="95" t="s">
        <v>1645</v>
      </c>
      <c r="D531" s="95" t="s">
        <v>2065</v>
      </c>
      <c r="E531" s="95"/>
      <c r="F531" s="909" t="s">
        <v>2520</v>
      </c>
      <c r="G531" s="5" t="s">
        <v>2521</v>
      </c>
      <c r="H531" s="301" t="s">
        <v>2522</v>
      </c>
      <c r="I531" s="99">
        <f t="shared" si="391"/>
        <v>0</v>
      </c>
      <c r="J531" s="1141">
        <v>20</v>
      </c>
      <c r="K531" s="1130">
        <f t="shared" si="399"/>
        <v>20</v>
      </c>
      <c r="L531" s="1131">
        <f t="shared" si="400"/>
        <v>20</v>
      </c>
      <c r="M531" s="1132"/>
      <c r="N531" s="1133"/>
      <c r="O531" s="1139"/>
      <c r="P531" s="1138">
        <f t="shared" si="410"/>
        <v>0</v>
      </c>
      <c r="Q531" s="1154">
        <f t="shared" si="411"/>
        <v>0</v>
      </c>
      <c r="R531" s="1156"/>
      <c r="S531" s="1156"/>
      <c r="T531" s="1156"/>
      <c r="U531" s="1156"/>
      <c r="V531" s="1156"/>
      <c r="W531" s="1156"/>
      <c r="X531" s="1156"/>
      <c r="Y531" s="1156"/>
      <c r="Z531" s="1156"/>
      <c r="AA531" s="1156"/>
      <c r="AB531" s="1167"/>
      <c r="AC531" s="1156"/>
      <c r="AD531" s="1156"/>
      <c r="AE531" s="1156"/>
      <c r="AF531" s="1156"/>
      <c r="AG531" s="1156"/>
      <c r="AH531" s="1156"/>
      <c r="AI531" s="1156"/>
      <c r="AJ531" s="1156"/>
      <c r="AK531" s="1156"/>
      <c r="AL531" s="1156"/>
      <c r="AM531" s="1156"/>
      <c r="AN531" s="1156"/>
      <c r="AO531" s="1156"/>
      <c r="AP531" s="1156"/>
      <c r="AQ531" s="1156"/>
      <c r="AR531" s="1156"/>
      <c r="AS531" s="1179"/>
      <c r="AT531" s="1177"/>
      <c r="AU531" s="1178"/>
      <c r="AV531" s="1178"/>
      <c r="AW531" s="1178"/>
      <c r="AX531" s="1178"/>
      <c r="AY531" s="1178"/>
      <c r="AZ531" s="1178"/>
      <c r="BA531" s="1178"/>
      <c r="BB531" s="1178"/>
      <c r="BC531" s="1178"/>
      <c r="BD531" s="1178"/>
      <c r="BE531" s="1178"/>
      <c r="BF531" s="1178"/>
      <c r="BG531" s="1178"/>
      <c r="BH531" s="1178"/>
      <c r="BI531" s="1178"/>
      <c r="BJ531" s="1178"/>
      <c r="BK531" s="1186"/>
      <c r="BL531" s="1187">
        <v>-20</v>
      </c>
      <c r="BM531" s="1187"/>
      <c r="BN531" s="1187"/>
      <c r="BO531" s="1187"/>
      <c r="BP531" s="1187"/>
      <c r="BQ531" s="1187"/>
      <c r="BR531" s="1187"/>
      <c r="BS531" s="1187"/>
      <c r="BT531" s="1187"/>
      <c r="BU531" s="1187"/>
      <c r="BV531" s="1191"/>
      <c r="BW531" s="1186"/>
      <c r="BX531" s="1186"/>
      <c r="BY531" s="1186"/>
      <c r="BZ531" s="1186"/>
      <c r="CA531" s="1186"/>
      <c r="CB531" s="1186"/>
      <c r="CC531" s="1186"/>
      <c r="CD531" s="1186"/>
      <c r="CE531" s="1186"/>
      <c r="CF531" s="1186"/>
      <c r="CG531" s="1186"/>
      <c r="CH531" s="1186"/>
      <c r="CI531" s="1186"/>
      <c r="CJ531" s="1186"/>
      <c r="CK531" s="1186"/>
      <c r="CL531" s="1186"/>
      <c r="CM531" s="1186"/>
      <c r="CN531" s="1186"/>
      <c r="CO531" s="1186"/>
      <c r="CP531" s="1186"/>
      <c r="CQ531" s="1186"/>
      <c r="CR531" s="1186"/>
      <c r="CS531" s="1186"/>
      <c r="CT531" s="1186"/>
      <c r="CU531" s="1186"/>
      <c r="CV531" s="1186"/>
      <c r="CW531" s="1186"/>
      <c r="CX531" s="1186"/>
      <c r="CY531" s="1186"/>
      <c r="CZ531" s="1186"/>
      <c r="DA531" s="1186"/>
      <c r="DB531" s="1186"/>
      <c r="DC531" s="1186"/>
      <c r="DD531" s="1186"/>
      <c r="DE531" s="1186"/>
      <c r="DF531" s="1186"/>
      <c r="DG531" s="1186"/>
      <c r="DH531" s="1186"/>
      <c r="DI531" s="1186"/>
      <c r="DJ531" s="1186"/>
      <c r="DK531" s="1186"/>
      <c r="DL531" s="1186"/>
      <c r="DM531" s="1186"/>
      <c r="DN531" s="1186"/>
      <c r="DO531" s="1186"/>
      <c r="DP531" s="1186"/>
      <c r="DQ531" s="1186"/>
      <c r="DR531" s="1186"/>
      <c r="DS531" s="1186"/>
      <c r="DT531" s="1186"/>
      <c r="DU531" s="1186"/>
      <c r="DV531" s="1186"/>
      <c r="DW531" s="1186"/>
      <c r="DX531" s="1186"/>
      <c r="DY531" s="1186"/>
      <c r="DZ531" s="1186"/>
      <c r="EA531" s="1186"/>
      <c r="EB531" s="1186"/>
      <c r="EC531" s="1186"/>
      <c r="ED531" s="1186"/>
      <c r="EE531" s="1186"/>
      <c r="EF531" s="1186"/>
      <c r="EG531" s="1186"/>
      <c r="EH531" s="1186"/>
      <c r="EI531" s="1186"/>
      <c r="EJ531" s="1186"/>
      <c r="EK531" s="1197"/>
      <c r="EL531" s="1198"/>
      <c r="EM531" s="1186"/>
      <c r="EN531" s="1186"/>
      <c r="EO531" s="1186"/>
      <c r="EP531" s="1186"/>
      <c r="EQ531" s="1186"/>
      <c r="ER531" s="1186"/>
      <c r="ES531" s="1186"/>
      <c r="ET531" s="1186"/>
      <c r="EU531" s="1186"/>
      <c r="EV531" s="1186"/>
      <c r="EW531" s="1186"/>
      <c r="EX531" s="1186"/>
      <c r="EY531" s="1186"/>
      <c r="EZ531" s="1186"/>
      <c r="FA531" s="1186"/>
      <c r="FB531" s="1186"/>
      <c r="FC531" s="1209"/>
      <c r="FD531" s="1186"/>
      <c r="FE531" s="1186"/>
      <c r="FF531" s="1186"/>
      <c r="FG531" s="1186"/>
      <c r="FH531" s="1186"/>
      <c r="FI531" s="1186"/>
      <c r="FJ531" s="1186"/>
      <c r="FK531" s="1186"/>
      <c r="FL531" s="1209"/>
      <c r="FM531" s="1186"/>
      <c r="FN531" s="1186"/>
      <c r="FO531" s="1186"/>
      <c r="FP531" s="1186"/>
      <c r="FQ531" s="1186"/>
      <c r="FR531" s="1186"/>
      <c r="FS531" s="1186"/>
      <c r="FT531" s="1186"/>
      <c r="FU531" s="1186"/>
      <c r="FV531" s="1186"/>
      <c r="FW531" s="1186"/>
      <c r="FX531" s="1186"/>
      <c r="FY531" s="1186"/>
      <c r="FZ531" s="1186"/>
      <c r="GA531" s="1186"/>
      <c r="GB531" s="1186"/>
      <c r="GC531" s="1186"/>
      <c r="GD531" s="1186"/>
      <c r="GE531" s="1186"/>
      <c r="GF531" s="1186"/>
      <c r="GG531" s="1186"/>
      <c r="GH531" s="1186"/>
      <c r="GI531" s="1186"/>
      <c r="GJ531" s="1186"/>
      <c r="GK531" s="1186"/>
      <c r="GL531" s="1186"/>
      <c r="GM531" s="1186"/>
      <c r="GN531" s="1186"/>
      <c r="GO531" s="1186"/>
      <c r="GP531" s="1186"/>
      <c r="GQ531" s="1186"/>
      <c r="GR531" s="1186"/>
      <c r="GS531" s="1186"/>
      <c r="GT531" s="1186"/>
      <c r="GU531" s="1186"/>
      <c r="GV531" s="1186"/>
      <c r="GW531" s="1186"/>
      <c r="GX531" s="1186"/>
      <c r="GY531" s="1218"/>
      <c r="GZ531" s="364">
        <f t="shared" si="395"/>
        <v>0</v>
      </c>
      <c r="HA531" s="365">
        <f t="shared" si="409"/>
        <v>0</v>
      </c>
      <c r="HB531" s="366">
        <f t="shared" si="381"/>
        <v>0</v>
      </c>
      <c r="HC531" s="366">
        <v>0</v>
      </c>
      <c r="HD531" s="365"/>
      <c r="HE531" s="365"/>
      <c r="HF531" s="54"/>
      <c r="HG531" s="709"/>
      <c r="HH531" s="709"/>
      <c r="HI531" s="709">
        <f t="shared" si="405"/>
        <v>0</v>
      </c>
      <c r="HJ531" s="711"/>
      <c r="HK531" s="711">
        <v>42.57</v>
      </c>
      <c r="HL531" s="738" t="e">
        <f t="shared" si="382"/>
        <v>#DIV/0!</v>
      </c>
      <c r="HM531" s="743"/>
      <c r="HN531" s="743"/>
      <c r="HO531" s="743"/>
      <c r="HP531" s="740">
        <f t="shared" si="406"/>
        <v>851.4</v>
      </c>
      <c r="HQ531" s="850"/>
      <c r="HR531" s="818"/>
      <c r="HS531" s="742">
        <v>44927</v>
      </c>
      <c r="HT531" s="739">
        <f t="shared" si="383"/>
        <v>0</v>
      </c>
      <c r="HU531" s="739"/>
      <c r="HV531" s="743">
        <v>20</v>
      </c>
      <c r="HW531" s="739">
        <f t="shared" si="389"/>
        <v>0</v>
      </c>
      <c r="HX531" s="761">
        <f t="shared" si="397"/>
        <v>0</v>
      </c>
      <c r="HY531" s="739" t="e">
        <f t="shared" si="398"/>
        <v>#DIV/0!</v>
      </c>
      <c r="HZ531" s="739">
        <f t="shared" si="394"/>
        <v>20</v>
      </c>
      <c r="IA531" s="743"/>
      <c r="IB531" s="739" t="e">
        <f t="shared" si="402"/>
        <v>#DIV/0!</v>
      </c>
      <c r="IC531" s="769" t="e">
        <f t="shared" si="403"/>
        <v>#DIV/0!</v>
      </c>
      <c r="ID531" s="769" t="e">
        <f t="shared" si="404"/>
        <v>#DIV/0!</v>
      </c>
      <c r="IE531" s="743"/>
      <c r="IF531" s="743"/>
      <c r="IG531" s="743"/>
      <c r="IH531" s="743"/>
      <c r="II531" s="743"/>
      <c r="IJ531" s="743"/>
      <c r="IK531" s="743"/>
      <c r="IL531" s="743"/>
      <c r="IM531" s="743"/>
      <c r="IN531" s="743"/>
      <c r="IO531" s="743"/>
      <c r="IP531" s="743"/>
      <c r="IQ531" s="739"/>
      <c r="IR531" s="739"/>
      <c r="IS531" s="739"/>
      <c r="IT531" s="739"/>
      <c r="IU531" s="739"/>
      <c r="IV531" s="739"/>
      <c r="IW531" s="739"/>
      <c r="IX531" s="739"/>
      <c r="IY531" s="739"/>
      <c r="IZ531" s="739"/>
      <c r="JA531" s="739"/>
      <c r="JB531" s="743">
        <v>0</v>
      </c>
      <c r="JC531" s="743">
        <v>0</v>
      </c>
      <c r="JD531" s="743">
        <v>0</v>
      </c>
      <c r="JE531" s="743">
        <v>0</v>
      </c>
      <c r="JF531" s="743">
        <v>0</v>
      </c>
      <c r="JG531" s="739">
        <v>0</v>
      </c>
      <c r="JH531" s="739">
        <v>0</v>
      </c>
      <c r="JI531" s="739">
        <v>0</v>
      </c>
      <c r="JJ531" s="739">
        <v>0</v>
      </c>
      <c r="JK531" s="739">
        <v>0</v>
      </c>
      <c r="JL531" s="739">
        <v>0</v>
      </c>
      <c r="JM531" s="739">
        <v>0</v>
      </c>
      <c r="JN531" s="28">
        <f t="shared" si="385"/>
        <v>0</v>
      </c>
      <c r="JO531" s="28">
        <f t="shared" si="386"/>
        <v>0</v>
      </c>
      <c r="JP531" s="28"/>
      <c r="JQ531" s="28"/>
      <c r="JR531" s="28"/>
      <c r="JS531" s="28"/>
      <c r="JT531" s="28"/>
      <c r="JU531" s="28"/>
      <c r="JV531" s="28"/>
      <c r="JW531" s="28"/>
      <c r="JX531" s="28"/>
      <c r="JY531" s="28"/>
      <c r="JZ531" s="28"/>
      <c r="KA531" s="28"/>
      <c r="KB531" s="28"/>
      <c r="KC531" s="28"/>
      <c r="KD531" s="28"/>
      <c r="KE531" s="824"/>
    </row>
    <row r="532" s="786" customFormat="1" hidden="1" customHeight="1" spans="1:291">
      <c r="A532" s="870" t="s">
        <v>2523</v>
      </c>
      <c r="B532" s="343"/>
      <c r="C532" s="95"/>
      <c r="D532" s="95"/>
      <c r="E532" s="418"/>
      <c r="F532" s="1275" t="s">
        <v>1179</v>
      </c>
      <c r="G532" s="833"/>
      <c r="H532" s="301"/>
      <c r="I532" s="99">
        <f t="shared" si="391"/>
        <v>0</v>
      </c>
      <c r="J532" s="1141">
        <v>135</v>
      </c>
      <c r="K532" s="1130">
        <f t="shared" si="399"/>
        <v>135</v>
      </c>
      <c r="L532" s="1131">
        <f t="shared" si="400"/>
        <v>135</v>
      </c>
      <c r="M532" s="1132"/>
      <c r="N532" s="1137"/>
      <c r="O532" s="1139"/>
      <c r="P532" s="1138">
        <f t="shared" si="410"/>
        <v>0</v>
      </c>
      <c r="Q532" s="1154">
        <f t="shared" si="411"/>
        <v>0</v>
      </c>
      <c r="R532" s="1156"/>
      <c r="S532" s="1156"/>
      <c r="T532" s="1156"/>
      <c r="U532" s="1156"/>
      <c r="V532" s="1156"/>
      <c r="W532" s="1156"/>
      <c r="X532" s="1156"/>
      <c r="Y532" s="1156"/>
      <c r="Z532" s="1156"/>
      <c r="AA532" s="1156"/>
      <c r="AB532" s="1167"/>
      <c r="AC532" s="1156"/>
      <c r="AD532" s="1156"/>
      <c r="AE532" s="1156"/>
      <c r="AF532" s="1156"/>
      <c r="AG532" s="1156"/>
      <c r="AH532" s="1156"/>
      <c r="AI532" s="1156"/>
      <c r="AJ532" s="1156"/>
      <c r="AK532" s="1156"/>
      <c r="AL532" s="1156"/>
      <c r="AM532" s="1156"/>
      <c r="AN532" s="1156"/>
      <c r="AO532" s="1156"/>
      <c r="AP532" s="1156"/>
      <c r="AQ532" s="1156"/>
      <c r="AR532" s="1156"/>
      <c r="AS532" s="1179"/>
      <c r="AT532" s="1177"/>
      <c r="AU532" s="1178"/>
      <c r="AV532" s="1178"/>
      <c r="AW532" s="1178"/>
      <c r="AX532" s="1178"/>
      <c r="AY532" s="1178"/>
      <c r="AZ532" s="1178"/>
      <c r="BA532" s="1178"/>
      <c r="BB532" s="1178"/>
      <c r="BC532" s="1178"/>
      <c r="BD532" s="1178"/>
      <c r="BE532" s="1178"/>
      <c r="BF532" s="1178"/>
      <c r="BG532" s="1178"/>
      <c r="BH532" s="1178"/>
      <c r="BI532" s="1178"/>
      <c r="BJ532" s="1178"/>
      <c r="BK532" s="1186"/>
      <c r="BL532" s="1187">
        <v>-135</v>
      </c>
      <c r="BM532" s="1187"/>
      <c r="BN532" s="1187"/>
      <c r="BO532" s="1187"/>
      <c r="BP532" s="1187"/>
      <c r="BQ532" s="1187"/>
      <c r="BR532" s="1187"/>
      <c r="BS532" s="1187"/>
      <c r="BT532" s="1187"/>
      <c r="BU532" s="1187"/>
      <c r="BV532" s="1191"/>
      <c r="BW532" s="1186"/>
      <c r="BX532" s="1186"/>
      <c r="BY532" s="1186"/>
      <c r="BZ532" s="1186"/>
      <c r="CA532" s="1186"/>
      <c r="CB532" s="1186"/>
      <c r="CC532" s="1186"/>
      <c r="CD532" s="1186"/>
      <c r="CE532" s="1186"/>
      <c r="CF532" s="1186"/>
      <c r="CG532" s="1186"/>
      <c r="CH532" s="1186"/>
      <c r="CI532" s="1186"/>
      <c r="CJ532" s="1186"/>
      <c r="CK532" s="1186"/>
      <c r="CL532" s="1186"/>
      <c r="CM532" s="1186"/>
      <c r="CN532" s="1186"/>
      <c r="CO532" s="1186"/>
      <c r="CP532" s="1186"/>
      <c r="CQ532" s="1186"/>
      <c r="CR532" s="1186"/>
      <c r="CS532" s="1186"/>
      <c r="CT532" s="1186"/>
      <c r="CU532" s="1186"/>
      <c r="CV532" s="1186"/>
      <c r="CW532" s="1186"/>
      <c r="CX532" s="1186"/>
      <c r="CY532" s="1186"/>
      <c r="CZ532" s="1186"/>
      <c r="DA532" s="1186"/>
      <c r="DB532" s="1186"/>
      <c r="DC532" s="1186"/>
      <c r="DD532" s="1186"/>
      <c r="DE532" s="1186"/>
      <c r="DF532" s="1186"/>
      <c r="DG532" s="1186"/>
      <c r="DH532" s="1186"/>
      <c r="DI532" s="1186"/>
      <c r="DJ532" s="1186"/>
      <c r="DK532" s="1186"/>
      <c r="DL532" s="1186"/>
      <c r="DM532" s="1186"/>
      <c r="DN532" s="1186"/>
      <c r="DO532" s="1186"/>
      <c r="DP532" s="1186"/>
      <c r="DQ532" s="1186"/>
      <c r="DR532" s="1186"/>
      <c r="DS532" s="1186"/>
      <c r="DT532" s="1186"/>
      <c r="DU532" s="1186"/>
      <c r="DV532" s="1186"/>
      <c r="DW532" s="1186"/>
      <c r="DX532" s="1186"/>
      <c r="DY532" s="1186"/>
      <c r="DZ532" s="1186"/>
      <c r="EA532" s="1186"/>
      <c r="EB532" s="1186"/>
      <c r="EC532" s="1186"/>
      <c r="ED532" s="1186"/>
      <c r="EE532" s="1186"/>
      <c r="EF532" s="1186"/>
      <c r="EG532" s="1186"/>
      <c r="EH532" s="1186"/>
      <c r="EI532" s="1186"/>
      <c r="EJ532" s="1186"/>
      <c r="EK532" s="1197"/>
      <c r="EL532" s="1198"/>
      <c r="EM532" s="1186"/>
      <c r="EN532" s="1186"/>
      <c r="EO532" s="1186"/>
      <c r="EP532" s="1186"/>
      <c r="EQ532" s="1186"/>
      <c r="ER532" s="1186"/>
      <c r="ES532" s="1186"/>
      <c r="ET532" s="1186"/>
      <c r="EU532" s="1186"/>
      <c r="EV532" s="1186"/>
      <c r="EW532" s="1186"/>
      <c r="EX532" s="1186"/>
      <c r="EY532" s="1186"/>
      <c r="EZ532" s="1186"/>
      <c r="FA532" s="1186"/>
      <c r="FB532" s="1186"/>
      <c r="FC532" s="1209"/>
      <c r="FD532" s="1186"/>
      <c r="FE532" s="1186"/>
      <c r="FF532" s="1186"/>
      <c r="FG532" s="1186"/>
      <c r="FH532" s="1186"/>
      <c r="FI532" s="1186"/>
      <c r="FJ532" s="1186"/>
      <c r="FK532" s="1186"/>
      <c r="FL532" s="1209"/>
      <c r="FM532" s="1186"/>
      <c r="FN532" s="1186"/>
      <c r="FO532" s="1186"/>
      <c r="FP532" s="1186"/>
      <c r="FQ532" s="1186"/>
      <c r="FR532" s="1186"/>
      <c r="FS532" s="1186"/>
      <c r="FT532" s="1186"/>
      <c r="FU532" s="1186"/>
      <c r="FV532" s="1186"/>
      <c r="FW532" s="1186"/>
      <c r="FX532" s="1186"/>
      <c r="FY532" s="1186"/>
      <c r="FZ532" s="1186"/>
      <c r="GA532" s="1186"/>
      <c r="GB532" s="1186"/>
      <c r="GC532" s="1186"/>
      <c r="GD532" s="1186"/>
      <c r="GE532" s="1186"/>
      <c r="GF532" s="1186"/>
      <c r="GG532" s="1186"/>
      <c r="GH532" s="1186"/>
      <c r="GI532" s="1186"/>
      <c r="GJ532" s="1186"/>
      <c r="GK532" s="1186"/>
      <c r="GL532" s="1186"/>
      <c r="GM532" s="1186"/>
      <c r="GN532" s="1186"/>
      <c r="GO532" s="1186"/>
      <c r="GP532" s="1186"/>
      <c r="GQ532" s="1186"/>
      <c r="GR532" s="1186"/>
      <c r="GS532" s="1186"/>
      <c r="GT532" s="1186"/>
      <c r="GU532" s="1186"/>
      <c r="GV532" s="1186"/>
      <c r="GW532" s="1186"/>
      <c r="GX532" s="1186"/>
      <c r="GY532" s="1218"/>
      <c r="GZ532" s="364">
        <f t="shared" si="395"/>
        <v>0</v>
      </c>
      <c r="HA532" s="365">
        <f t="shared" si="409"/>
        <v>0</v>
      </c>
      <c r="HB532" s="366">
        <f t="shared" si="381"/>
        <v>0</v>
      </c>
      <c r="HC532" s="366">
        <v>0</v>
      </c>
      <c r="HD532" s="365"/>
      <c r="HE532" s="365"/>
      <c r="HF532" s="54"/>
      <c r="HG532" s="709"/>
      <c r="HH532" s="709"/>
      <c r="HI532" s="709">
        <f t="shared" si="405"/>
        <v>0</v>
      </c>
      <c r="HJ532" s="711"/>
      <c r="HK532" s="711"/>
      <c r="HL532" s="738" t="e">
        <f t="shared" si="382"/>
        <v>#DIV/0!</v>
      </c>
      <c r="HM532" s="743"/>
      <c r="HN532" s="743"/>
      <c r="HO532" s="743"/>
      <c r="HP532" s="740">
        <f t="shared" si="406"/>
        <v>0</v>
      </c>
      <c r="HQ532" s="850"/>
      <c r="HR532" s="818"/>
      <c r="HS532" s="742">
        <v>44927</v>
      </c>
      <c r="HT532" s="739">
        <f t="shared" si="383"/>
        <v>0</v>
      </c>
      <c r="HU532" s="739"/>
      <c r="HV532" s="743">
        <v>135</v>
      </c>
      <c r="HW532" s="739">
        <f t="shared" si="389"/>
        <v>0</v>
      </c>
      <c r="HX532" s="761">
        <f t="shared" si="397"/>
        <v>0</v>
      </c>
      <c r="HY532" s="739" t="e">
        <f t="shared" si="398"/>
        <v>#DIV/0!</v>
      </c>
      <c r="HZ532" s="739">
        <f t="shared" si="394"/>
        <v>135</v>
      </c>
      <c r="IA532" s="743"/>
      <c r="IB532" s="739" t="e">
        <f t="shared" si="402"/>
        <v>#DIV/0!</v>
      </c>
      <c r="IC532" s="769" t="e">
        <f t="shared" si="403"/>
        <v>#DIV/0!</v>
      </c>
      <c r="ID532" s="769" t="e">
        <f t="shared" si="404"/>
        <v>#DIV/0!</v>
      </c>
      <c r="IE532" s="743"/>
      <c r="IF532" s="743"/>
      <c r="IG532" s="743"/>
      <c r="IH532" s="743"/>
      <c r="II532" s="743"/>
      <c r="IJ532" s="743"/>
      <c r="IK532" s="743"/>
      <c r="IL532" s="743"/>
      <c r="IM532" s="743"/>
      <c r="IN532" s="743"/>
      <c r="IO532" s="743"/>
      <c r="IP532" s="743"/>
      <c r="IQ532" s="739"/>
      <c r="IR532" s="739"/>
      <c r="IS532" s="739"/>
      <c r="IT532" s="739"/>
      <c r="IU532" s="739"/>
      <c r="IV532" s="739"/>
      <c r="IW532" s="739"/>
      <c r="IX532" s="739"/>
      <c r="IY532" s="739"/>
      <c r="IZ532" s="739"/>
      <c r="JA532" s="739"/>
      <c r="JB532" s="743">
        <v>0</v>
      </c>
      <c r="JC532" s="743">
        <v>0</v>
      </c>
      <c r="JD532" s="743">
        <v>0</v>
      </c>
      <c r="JE532" s="743">
        <v>0</v>
      </c>
      <c r="JF532" s="743">
        <v>0</v>
      </c>
      <c r="JG532" s="739">
        <v>0</v>
      </c>
      <c r="JH532" s="739">
        <v>0</v>
      </c>
      <c r="JI532" s="739">
        <v>0</v>
      </c>
      <c r="JJ532" s="739">
        <v>0</v>
      </c>
      <c r="JK532" s="739">
        <v>0</v>
      </c>
      <c r="JL532" s="739">
        <v>0</v>
      </c>
      <c r="JM532" s="739">
        <v>0</v>
      </c>
      <c r="JN532" s="28">
        <f t="shared" si="385"/>
        <v>0</v>
      </c>
      <c r="JO532" s="28">
        <f t="shared" si="386"/>
        <v>0</v>
      </c>
      <c r="JP532" s="28"/>
      <c r="JQ532" s="28"/>
      <c r="JR532" s="28"/>
      <c r="JS532" s="28"/>
      <c r="JT532" s="28"/>
      <c r="JU532" s="28"/>
      <c r="JV532" s="28"/>
      <c r="JW532" s="28"/>
      <c r="JX532" s="28"/>
      <c r="JY532" s="28"/>
      <c r="JZ532" s="28"/>
      <c r="KA532" s="28"/>
      <c r="KB532" s="28"/>
      <c r="KC532" s="28"/>
      <c r="KD532" s="28"/>
      <c r="KE532" s="824"/>
    </row>
    <row r="533" s="786" customFormat="1" hidden="1" customHeight="1" spans="1:291">
      <c r="A533" s="870" t="s">
        <v>2523</v>
      </c>
      <c r="B533" s="343"/>
      <c r="C533" s="95"/>
      <c r="D533" s="95"/>
      <c r="E533" s="95"/>
      <c r="F533" s="1276" t="s">
        <v>1180</v>
      </c>
      <c r="G533" s="833"/>
      <c r="H533" s="301"/>
      <c r="I533" s="99">
        <f t="shared" si="391"/>
        <v>0</v>
      </c>
      <c r="J533" s="1141">
        <v>70</v>
      </c>
      <c r="K533" s="1130">
        <f t="shared" si="399"/>
        <v>70</v>
      </c>
      <c r="L533" s="1131">
        <f t="shared" si="400"/>
        <v>70</v>
      </c>
      <c r="M533" s="1132"/>
      <c r="N533" s="1137"/>
      <c r="O533" s="1139"/>
      <c r="P533" s="1138">
        <f t="shared" si="410"/>
        <v>0</v>
      </c>
      <c r="Q533" s="1154">
        <f t="shared" si="411"/>
        <v>0</v>
      </c>
      <c r="R533" s="1156"/>
      <c r="S533" s="1156"/>
      <c r="T533" s="1156"/>
      <c r="U533" s="1156"/>
      <c r="V533" s="1156"/>
      <c r="W533" s="1156"/>
      <c r="X533" s="1156"/>
      <c r="Y533" s="1156"/>
      <c r="Z533" s="1156"/>
      <c r="AA533" s="1156"/>
      <c r="AB533" s="1167"/>
      <c r="AC533" s="1156"/>
      <c r="AD533" s="1156"/>
      <c r="AE533" s="1156"/>
      <c r="AF533" s="1156"/>
      <c r="AG533" s="1156"/>
      <c r="AH533" s="1156"/>
      <c r="AI533" s="1156"/>
      <c r="AJ533" s="1156"/>
      <c r="AK533" s="1156"/>
      <c r="AL533" s="1156"/>
      <c r="AM533" s="1156"/>
      <c r="AN533" s="1156"/>
      <c r="AO533" s="1156"/>
      <c r="AP533" s="1156"/>
      <c r="AQ533" s="1156"/>
      <c r="AR533" s="1156"/>
      <c r="AS533" s="1179"/>
      <c r="AT533" s="1177"/>
      <c r="AU533" s="1178"/>
      <c r="AV533" s="1178"/>
      <c r="AW533" s="1178"/>
      <c r="AX533" s="1178"/>
      <c r="AY533" s="1178"/>
      <c r="AZ533" s="1178"/>
      <c r="BA533" s="1178"/>
      <c r="BB533" s="1178"/>
      <c r="BC533" s="1178"/>
      <c r="BD533" s="1178"/>
      <c r="BE533" s="1178"/>
      <c r="BF533" s="1178"/>
      <c r="BG533" s="1178"/>
      <c r="BH533" s="1178"/>
      <c r="BI533" s="1178"/>
      <c r="BJ533" s="1178"/>
      <c r="BK533" s="1186"/>
      <c r="BL533" s="1187">
        <v>-70</v>
      </c>
      <c r="BM533" s="1187"/>
      <c r="BN533" s="1187"/>
      <c r="BO533" s="1187"/>
      <c r="BP533" s="1187"/>
      <c r="BQ533" s="1187"/>
      <c r="BR533" s="1187"/>
      <c r="BS533" s="1187"/>
      <c r="BT533" s="1187"/>
      <c r="BU533" s="1187"/>
      <c r="BV533" s="1191"/>
      <c r="BW533" s="1186"/>
      <c r="BX533" s="1186"/>
      <c r="BY533" s="1186"/>
      <c r="BZ533" s="1186"/>
      <c r="CA533" s="1186"/>
      <c r="CB533" s="1186"/>
      <c r="CC533" s="1186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186"/>
      <c r="CU533" s="1186"/>
      <c r="CV533" s="1186"/>
      <c r="CW533" s="1186"/>
      <c r="CX533" s="1186"/>
      <c r="CY533" s="1186"/>
      <c r="CZ533" s="1186"/>
      <c r="DA533" s="1186"/>
      <c r="DB533" s="1186"/>
      <c r="DC533" s="1186"/>
      <c r="DD533" s="1186"/>
      <c r="DE533" s="1186"/>
      <c r="DF533" s="1186"/>
      <c r="DG533" s="1186"/>
      <c r="DH533" s="1186"/>
      <c r="DI533" s="1186"/>
      <c r="DJ533" s="1186"/>
      <c r="DK533" s="1186"/>
      <c r="DL533" s="1186"/>
      <c r="DM533" s="1186"/>
      <c r="DN533" s="1186"/>
      <c r="DO533" s="1186"/>
      <c r="DP533" s="1186"/>
      <c r="DQ533" s="1186"/>
      <c r="DR533" s="1186"/>
      <c r="DS533" s="1186"/>
      <c r="DT533" s="1186"/>
      <c r="DU533" s="1186"/>
      <c r="DV533" s="1186"/>
      <c r="DW533" s="1186"/>
      <c r="DX533" s="1186"/>
      <c r="DY533" s="1186"/>
      <c r="DZ533" s="1186"/>
      <c r="EA533" s="1186"/>
      <c r="EB533" s="1186"/>
      <c r="EC533" s="1186"/>
      <c r="ED533" s="1186"/>
      <c r="EE533" s="1186"/>
      <c r="EF533" s="1186"/>
      <c r="EG533" s="1186"/>
      <c r="EH533" s="1186"/>
      <c r="EI533" s="1186"/>
      <c r="EJ533" s="1186"/>
      <c r="EK533" s="1197"/>
      <c r="EL533" s="1198"/>
      <c r="EM533" s="1186"/>
      <c r="EN533" s="1186"/>
      <c r="EO533" s="1186"/>
      <c r="EP533" s="1186"/>
      <c r="EQ533" s="1186"/>
      <c r="ER533" s="1186"/>
      <c r="ES533" s="1186"/>
      <c r="ET533" s="1186"/>
      <c r="EU533" s="1186"/>
      <c r="EV533" s="1186"/>
      <c r="EW533" s="1186"/>
      <c r="EX533" s="1186"/>
      <c r="EY533" s="1186"/>
      <c r="EZ533" s="1186"/>
      <c r="FA533" s="1186"/>
      <c r="FB533" s="1186"/>
      <c r="FC533" s="1209"/>
      <c r="FD533" s="1186"/>
      <c r="FE533" s="1186"/>
      <c r="FF533" s="1186"/>
      <c r="FG533" s="1186"/>
      <c r="FH533" s="1186"/>
      <c r="FI533" s="1186"/>
      <c r="FJ533" s="1186"/>
      <c r="FK533" s="1186"/>
      <c r="FL533" s="1209"/>
      <c r="FM533" s="1186"/>
      <c r="FN533" s="1186"/>
      <c r="FO533" s="1186"/>
      <c r="FP533" s="1186"/>
      <c r="FQ533" s="1186"/>
      <c r="FR533" s="1186"/>
      <c r="FS533" s="1186"/>
      <c r="FT533" s="1186"/>
      <c r="FU533" s="1186"/>
      <c r="FV533" s="1186"/>
      <c r="FW533" s="1186"/>
      <c r="FX533" s="1186"/>
      <c r="FY533" s="1186"/>
      <c r="FZ533" s="1186"/>
      <c r="GA533" s="1186"/>
      <c r="GB533" s="1186"/>
      <c r="GC533" s="1186"/>
      <c r="GD533" s="1186"/>
      <c r="GE533" s="1186"/>
      <c r="GF533" s="1186"/>
      <c r="GG533" s="1186"/>
      <c r="GH533" s="1186"/>
      <c r="GI533" s="1186"/>
      <c r="GJ533" s="1186"/>
      <c r="GK533" s="1186"/>
      <c r="GL533" s="1186"/>
      <c r="GM533" s="1186"/>
      <c r="GN533" s="1186"/>
      <c r="GO533" s="1186"/>
      <c r="GP533" s="1186"/>
      <c r="GQ533" s="1186"/>
      <c r="GR533" s="1186"/>
      <c r="GS533" s="1186"/>
      <c r="GT533" s="1186"/>
      <c r="GU533" s="1186"/>
      <c r="GV533" s="1186"/>
      <c r="GW533" s="1186"/>
      <c r="GX533" s="1186"/>
      <c r="GY533" s="1218"/>
      <c r="GZ533" s="364">
        <f t="shared" si="395"/>
        <v>0</v>
      </c>
      <c r="HA533" s="365">
        <f t="shared" si="409"/>
        <v>0</v>
      </c>
      <c r="HB533" s="366">
        <f t="shared" si="381"/>
        <v>0</v>
      </c>
      <c r="HC533" s="366">
        <v>0</v>
      </c>
      <c r="HD533" s="365"/>
      <c r="HE533" s="365"/>
      <c r="HF533" s="54"/>
      <c r="HG533" s="709"/>
      <c r="HH533" s="709"/>
      <c r="HI533" s="709">
        <f t="shared" si="405"/>
        <v>0</v>
      </c>
      <c r="HJ533" s="711"/>
      <c r="HK533" s="711"/>
      <c r="HL533" s="738" t="e">
        <f t="shared" si="382"/>
        <v>#DIV/0!</v>
      </c>
      <c r="HM533" s="743"/>
      <c r="HN533" s="743"/>
      <c r="HO533" s="743"/>
      <c r="HP533" s="740">
        <f t="shared" si="406"/>
        <v>0</v>
      </c>
      <c r="HQ533" s="850"/>
      <c r="HR533" s="818"/>
      <c r="HS533" s="742">
        <v>44927</v>
      </c>
      <c r="HT533" s="739">
        <f t="shared" si="383"/>
        <v>0</v>
      </c>
      <c r="HU533" s="739"/>
      <c r="HV533" s="743">
        <v>70</v>
      </c>
      <c r="HW533" s="739">
        <f t="shared" si="389"/>
        <v>0</v>
      </c>
      <c r="HX533" s="761">
        <f t="shared" si="397"/>
        <v>0</v>
      </c>
      <c r="HY533" s="739" t="e">
        <f t="shared" si="398"/>
        <v>#DIV/0!</v>
      </c>
      <c r="HZ533" s="739">
        <f t="shared" si="394"/>
        <v>70</v>
      </c>
      <c r="IA533" s="743"/>
      <c r="IB533" s="739" t="e">
        <f t="shared" si="402"/>
        <v>#DIV/0!</v>
      </c>
      <c r="IC533" s="769" t="e">
        <f t="shared" si="403"/>
        <v>#DIV/0!</v>
      </c>
      <c r="ID533" s="769" t="e">
        <f t="shared" si="404"/>
        <v>#DIV/0!</v>
      </c>
      <c r="IE533" s="743"/>
      <c r="IF533" s="743"/>
      <c r="IG533" s="743"/>
      <c r="IH533" s="743"/>
      <c r="II533" s="743"/>
      <c r="IJ533" s="743"/>
      <c r="IK533" s="743"/>
      <c r="IL533" s="743"/>
      <c r="IM533" s="743"/>
      <c r="IN533" s="743"/>
      <c r="IO533" s="743"/>
      <c r="IP533" s="743"/>
      <c r="IQ533" s="739"/>
      <c r="IR533" s="739"/>
      <c r="IS533" s="739"/>
      <c r="IT533" s="739"/>
      <c r="IU533" s="739"/>
      <c r="IV533" s="739"/>
      <c r="IW533" s="739"/>
      <c r="IX533" s="739"/>
      <c r="IY533" s="739"/>
      <c r="IZ533" s="739"/>
      <c r="JA533" s="739"/>
      <c r="JB533" s="743">
        <v>0</v>
      </c>
      <c r="JC533" s="743">
        <v>0</v>
      </c>
      <c r="JD533" s="743">
        <v>0</v>
      </c>
      <c r="JE533" s="743">
        <v>0</v>
      </c>
      <c r="JF533" s="743">
        <v>0</v>
      </c>
      <c r="JG533" s="739">
        <v>0</v>
      </c>
      <c r="JH533" s="739">
        <v>0</v>
      </c>
      <c r="JI533" s="739">
        <v>0</v>
      </c>
      <c r="JJ533" s="739">
        <v>0</v>
      </c>
      <c r="JK533" s="739">
        <v>0</v>
      </c>
      <c r="JL533" s="739">
        <v>0</v>
      </c>
      <c r="JM533" s="739">
        <v>0</v>
      </c>
      <c r="JN533" s="28">
        <f t="shared" si="385"/>
        <v>0</v>
      </c>
      <c r="JO533" s="28">
        <f t="shared" si="386"/>
        <v>0</v>
      </c>
      <c r="JP533" s="28"/>
      <c r="JQ533" s="28"/>
      <c r="JR533" s="28"/>
      <c r="JS533" s="28"/>
      <c r="JT533" s="28"/>
      <c r="JU533" s="28"/>
      <c r="JV533" s="28"/>
      <c r="JW533" s="28"/>
      <c r="JX533" s="28"/>
      <c r="JY533" s="28"/>
      <c r="JZ533" s="28"/>
      <c r="KA533" s="28"/>
      <c r="KB533" s="28"/>
      <c r="KC533" s="28"/>
      <c r="KD533" s="28"/>
      <c r="KE533" s="824"/>
    </row>
    <row r="534" s="786" customFormat="1" hidden="1" customHeight="1" spans="1:291">
      <c r="A534" s="870" t="s">
        <v>2523</v>
      </c>
      <c r="B534" s="343"/>
      <c r="C534" s="95"/>
      <c r="D534" s="95"/>
      <c r="E534" s="95"/>
      <c r="F534" s="1276" t="s">
        <v>1181</v>
      </c>
      <c r="G534" s="833"/>
      <c r="H534" s="301"/>
      <c r="I534" s="99">
        <f t="shared" si="391"/>
        <v>0</v>
      </c>
      <c r="J534" s="1141">
        <v>132</v>
      </c>
      <c r="K534" s="1130">
        <f t="shared" si="399"/>
        <v>132</v>
      </c>
      <c r="L534" s="1131">
        <f t="shared" si="400"/>
        <v>132</v>
      </c>
      <c r="M534" s="1132"/>
      <c r="N534" s="1137"/>
      <c r="O534" s="1139"/>
      <c r="P534" s="1138"/>
      <c r="Q534" s="1154"/>
      <c r="R534" s="1156"/>
      <c r="S534" s="1156"/>
      <c r="T534" s="1156"/>
      <c r="U534" s="1156"/>
      <c r="V534" s="1156"/>
      <c r="W534" s="1156"/>
      <c r="X534" s="1156"/>
      <c r="Y534" s="1156"/>
      <c r="Z534" s="1156"/>
      <c r="AA534" s="1156"/>
      <c r="AB534" s="1167"/>
      <c r="AC534" s="1156"/>
      <c r="AD534" s="1156"/>
      <c r="AE534" s="1156"/>
      <c r="AF534" s="1156"/>
      <c r="AG534" s="1156"/>
      <c r="AH534" s="1156"/>
      <c r="AI534" s="1156"/>
      <c r="AJ534" s="1156"/>
      <c r="AK534" s="1156"/>
      <c r="AL534" s="1156"/>
      <c r="AM534" s="1156"/>
      <c r="AN534" s="1156"/>
      <c r="AO534" s="1156"/>
      <c r="AP534" s="1156"/>
      <c r="AQ534" s="1156"/>
      <c r="AR534" s="1156"/>
      <c r="AS534" s="1179"/>
      <c r="AT534" s="1177"/>
      <c r="AU534" s="1178"/>
      <c r="AV534" s="1178"/>
      <c r="AW534" s="1178"/>
      <c r="AX534" s="1178"/>
      <c r="AY534" s="1178"/>
      <c r="AZ534" s="1178"/>
      <c r="BA534" s="1178"/>
      <c r="BB534" s="1178"/>
      <c r="BC534" s="1178"/>
      <c r="BD534" s="1178"/>
      <c r="BE534" s="1178"/>
      <c r="BF534" s="1178"/>
      <c r="BG534" s="1178"/>
      <c r="BH534" s="1178"/>
      <c r="BI534" s="1178"/>
      <c r="BJ534" s="1178"/>
      <c r="BK534" s="1186"/>
      <c r="BL534" s="1187">
        <v>-132</v>
      </c>
      <c r="BM534" s="1187"/>
      <c r="BN534" s="1187"/>
      <c r="BO534" s="1187"/>
      <c r="BP534" s="1187"/>
      <c r="BQ534" s="1187"/>
      <c r="BR534" s="1187"/>
      <c r="BS534" s="1187"/>
      <c r="BT534" s="1187"/>
      <c r="BU534" s="1187"/>
      <c r="BV534" s="1191"/>
      <c r="BW534" s="1186"/>
      <c r="BX534" s="1186"/>
      <c r="BY534" s="1186"/>
      <c r="BZ534" s="1186"/>
      <c r="CA534" s="1186"/>
      <c r="CB534" s="1186"/>
      <c r="CC534" s="1186"/>
      <c r="CD534" s="1186"/>
      <c r="CE534" s="1186"/>
      <c r="CF534" s="1186"/>
      <c r="CG534" s="1186"/>
      <c r="CH534" s="1186"/>
      <c r="CI534" s="1186"/>
      <c r="CJ534" s="1186"/>
      <c r="CK534" s="1186"/>
      <c r="CL534" s="1186"/>
      <c r="CM534" s="1186"/>
      <c r="CN534" s="1186"/>
      <c r="CO534" s="1186"/>
      <c r="CP534" s="1186"/>
      <c r="CQ534" s="1186"/>
      <c r="CR534" s="1186"/>
      <c r="CS534" s="1186"/>
      <c r="CT534" s="1186"/>
      <c r="CU534" s="1186"/>
      <c r="CV534" s="1186"/>
      <c r="CW534" s="1186"/>
      <c r="CX534" s="1186"/>
      <c r="CY534" s="1186"/>
      <c r="CZ534" s="1186"/>
      <c r="DA534" s="1186"/>
      <c r="DB534" s="1186"/>
      <c r="DC534" s="1186"/>
      <c r="DD534" s="1186"/>
      <c r="DE534" s="1186"/>
      <c r="DF534" s="1186"/>
      <c r="DG534" s="1186"/>
      <c r="DH534" s="1186"/>
      <c r="DI534" s="1186"/>
      <c r="DJ534" s="1186"/>
      <c r="DK534" s="1186"/>
      <c r="DL534" s="1186"/>
      <c r="DM534" s="1186"/>
      <c r="DN534" s="1186"/>
      <c r="DO534" s="1186"/>
      <c r="DP534" s="1186"/>
      <c r="DQ534" s="1186"/>
      <c r="DR534" s="1186"/>
      <c r="DS534" s="1186"/>
      <c r="DT534" s="1186"/>
      <c r="DU534" s="1186"/>
      <c r="DV534" s="1186"/>
      <c r="DW534" s="1186"/>
      <c r="DX534" s="1186"/>
      <c r="DY534" s="1186"/>
      <c r="DZ534" s="1186"/>
      <c r="EA534" s="1186"/>
      <c r="EB534" s="1186"/>
      <c r="EC534" s="1186"/>
      <c r="ED534" s="1186"/>
      <c r="EE534" s="1186"/>
      <c r="EF534" s="1186"/>
      <c r="EG534" s="1186"/>
      <c r="EH534" s="1186"/>
      <c r="EI534" s="1186"/>
      <c r="EJ534" s="1186"/>
      <c r="EK534" s="1197"/>
      <c r="EL534" s="1198"/>
      <c r="EM534" s="1186"/>
      <c r="EN534" s="1186"/>
      <c r="EO534" s="1186"/>
      <c r="EP534" s="1186"/>
      <c r="EQ534" s="1186"/>
      <c r="ER534" s="1186"/>
      <c r="ES534" s="1186"/>
      <c r="ET534" s="1186"/>
      <c r="EU534" s="1186"/>
      <c r="EV534" s="1186"/>
      <c r="EW534" s="1186"/>
      <c r="EX534" s="1186"/>
      <c r="EY534" s="1186"/>
      <c r="EZ534" s="1186"/>
      <c r="FA534" s="1186"/>
      <c r="FB534" s="1186"/>
      <c r="FC534" s="1209"/>
      <c r="FD534" s="1186"/>
      <c r="FE534" s="1186"/>
      <c r="FF534" s="1186"/>
      <c r="FG534" s="1186"/>
      <c r="FH534" s="1186"/>
      <c r="FI534" s="1186"/>
      <c r="FJ534" s="1186"/>
      <c r="FK534" s="1186"/>
      <c r="FL534" s="1209"/>
      <c r="FM534" s="1186"/>
      <c r="FN534" s="1186"/>
      <c r="FO534" s="1186"/>
      <c r="FP534" s="1186"/>
      <c r="FQ534" s="1186"/>
      <c r="FR534" s="1186"/>
      <c r="FS534" s="1186"/>
      <c r="FT534" s="1186"/>
      <c r="FU534" s="1186"/>
      <c r="FV534" s="1186"/>
      <c r="FW534" s="1186"/>
      <c r="FX534" s="1186"/>
      <c r="FY534" s="1186"/>
      <c r="FZ534" s="1186"/>
      <c r="GA534" s="1186"/>
      <c r="GB534" s="1186"/>
      <c r="GC534" s="1186"/>
      <c r="GD534" s="1186"/>
      <c r="GE534" s="1186"/>
      <c r="GF534" s="1186"/>
      <c r="GG534" s="1186"/>
      <c r="GH534" s="1186"/>
      <c r="GI534" s="1186"/>
      <c r="GJ534" s="1186"/>
      <c r="GK534" s="1186"/>
      <c r="GL534" s="1186"/>
      <c r="GM534" s="1186"/>
      <c r="GN534" s="1186"/>
      <c r="GO534" s="1186"/>
      <c r="GP534" s="1186"/>
      <c r="GQ534" s="1186"/>
      <c r="GR534" s="1186"/>
      <c r="GS534" s="1186"/>
      <c r="GT534" s="1186"/>
      <c r="GU534" s="1186"/>
      <c r="GV534" s="1186"/>
      <c r="GW534" s="1186"/>
      <c r="GX534" s="1186"/>
      <c r="GY534" s="1218"/>
      <c r="GZ534" s="364">
        <f t="shared" si="395"/>
        <v>0</v>
      </c>
      <c r="HA534" s="365">
        <f t="shared" si="409"/>
        <v>0</v>
      </c>
      <c r="HB534" s="366">
        <f t="shared" si="381"/>
        <v>0</v>
      </c>
      <c r="HC534" s="366">
        <v>0</v>
      </c>
      <c r="HD534" s="365"/>
      <c r="HE534" s="365"/>
      <c r="HF534" s="54"/>
      <c r="HG534" s="709"/>
      <c r="HH534" s="709"/>
      <c r="HI534" s="709">
        <f t="shared" si="405"/>
        <v>0</v>
      </c>
      <c r="HJ534" s="711"/>
      <c r="HK534" s="711"/>
      <c r="HL534" s="738" t="e">
        <f t="shared" si="382"/>
        <v>#DIV/0!</v>
      </c>
      <c r="HM534" s="743"/>
      <c r="HN534" s="743"/>
      <c r="HO534" s="743"/>
      <c r="HP534" s="740">
        <f t="shared" si="406"/>
        <v>0</v>
      </c>
      <c r="HQ534" s="850"/>
      <c r="HR534" s="818"/>
      <c r="HS534" s="742">
        <v>44927</v>
      </c>
      <c r="HT534" s="739">
        <f t="shared" si="383"/>
        <v>0</v>
      </c>
      <c r="HU534" s="739"/>
      <c r="HV534" s="743">
        <v>132</v>
      </c>
      <c r="HW534" s="739">
        <f t="shared" si="389"/>
        <v>0</v>
      </c>
      <c r="HX534" s="761">
        <f t="shared" si="397"/>
        <v>0</v>
      </c>
      <c r="HY534" s="739" t="e">
        <f t="shared" si="398"/>
        <v>#DIV/0!</v>
      </c>
      <c r="HZ534" s="739">
        <f t="shared" si="394"/>
        <v>132</v>
      </c>
      <c r="IA534" s="743"/>
      <c r="IB534" s="739" t="e">
        <f t="shared" si="402"/>
        <v>#DIV/0!</v>
      </c>
      <c r="IC534" s="769" t="e">
        <f t="shared" si="403"/>
        <v>#DIV/0!</v>
      </c>
      <c r="ID534" s="769" t="e">
        <f t="shared" si="404"/>
        <v>#DIV/0!</v>
      </c>
      <c r="IE534" s="743"/>
      <c r="IF534" s="743"/>
      <c r="IG534" s="743"/>
      <c r="IH534" s="743"/>
      <c r="II534" s="743"/>
      <c r="IJ534" s="743"/>
      <c r="IK534" s="743"/>
      <c r="IL534" s="743"/>
      <c r="IM534" s="743"/>
      <c r="IN534" s="743"/>
      <c r="IO534" s="743"/>
      <c r="IP534" s="743"/>
      <c r="IQ534" s="739"/>
      <c r="IR534" s="739"/>
      <c r="IS534" s="739"/>
      <c r="IT534" s="739"/>
      <c r="IU534" s="739"/>
      <c r="IV534" s="739"/>
      <c r="IW534" s="739"/>
      <c r="IX534" s="739"/>
      <c r="IY534" s="739"/>
      <c r="IZ534" s="739"/>
      <c r="JA534" s="739"/>
      <c r="JB534" s="743">
        <v>0</v>
      </c>
      <c r="JC534" s="743">
        <v>0</v>
      </c>
      <c r="JD534" s="743">
        <v>0</v>
      </c>
      <c r="JE534" s="743">
        <v>0</v>
      </c>
      <c r="JF534" s="743">
        <v>0</v>
      </c>
      <c r="JG534" s="739">
        <v>0</v>
      </c>
      <c r="JH534" s="739">
        <v>0</v>
      </c>
      <c r="JI534" s="739">
        <v>0</v>
      </c>
      <c r="JJ534" s="739">
        <v>0</v>
      </c>
      <c r="JK534" s="739">
        <v>0</v>
      </c>
      <c r="JL534" s="739">
        <v>0</v>
      </c>
      <c r="JM534" s="739">
        <v>0</v>
      </c>
      <c r="JN534" s="28">
        <f t="shared" si="385"/>
        <v>0</v>
      </c>
      <c r="JO534" s="28">
        <f t="shared" si="386"/>
        <v>0</v>
      </c>
      <c r="JP534" s="28"/>
      <c r="JQ534" s="28"/>
      <c r="JR534" s="28"/>
      <c r="JS534" s="28"/>
      <c r="JT534" s="28"/>
      <c r="JU534" s="28"/>
      <c r="JV534" s="28"/>
      <c r="JW534" s="28"/>
      <c r="JX534" s="28"/>
      <c r="JY534" s="28"/>
      <c r="JZ534" s="28"/>
      <c r="KA534" s="28"/>
      <c r="KB534" s="28"/>
      <c r="KC534" s="28"/>
      <c r="KD534" s="28"/>
      <c r="KE534" s="824"/>
    </row>
    <row r="535" s="786" customFormat="1" hidden="1" customHeight="1" spans="1:291">
      <c r="A535" s="870" t="s">
        <v>2523</v>
      </c>
      <c r="B535" s="343"/>
      <c r="C535" s="95"/>
      <c r="D535" s="95"/>
      <c r="E535" s="95"/>
      <c r="F535" s="1276" t="s">
        <v>1182</v>
      </c>
      <c r="G535" s="833"/>
      <c r="H535" s="301"/>
      <c r="I535" s="99">
        <f t="shared" si="391"/>
        <v>0</v>
      </c>
      <c r="J535" s="1141">
        <v>120</v>
      </c>
      <c r="K535" s="1130">
        <f t="shared" si="399"/>
        <v>120</v>
      </c>
      <c r="L535" s="1131">
        <f t="shared" si="400"/>
        <v>120</v>
      </c>
      <c r="M535" s="1132"/>
      <c r="N535" s="1137"/>
      <c r="O535" s="1139"/>
      <c r="P535" s="1138">
        <f t="shared" ref="P535:P597" si="412">SUM(R535:AA535)</f>
        <v>0</v>
      </c>
      <c r="Q535" s="1154">
        <f t="shared" ref="Q535:Q597" si="413">SUM(AB535:AS535)</f>
        <v>0</v>
      </c>
      <c r="R535" s="1156"/>
      <c r="S535" s="1156"/>
      <c r="T535" s="1156"/>
      <c r="U535" s="1156"/>
      <c r="V535" s="1156"/>
      <c r="W535" s="1156"/>
      <c r="X535" s="1156"/>
      <c r="Y535" s="1156"/>
      <c r="Z535" s="1156"/>
      <c r="AA535" s="1156"/>
      <c r="AB535" s="1167"/>
      <c r="AC535" s="1156"/>
      <c r="AD535" s="1156"/>
      <c r="AE535" s="1156"/>
      <c r="AF535" s="1156"/>
      <c r="AG535" s="1156"/>
      <c r="AH535" s="1156"/>
      <c r="AI535" s="1156"/>
      <c r="AJ535" s="1156"/>
      <c r="AK535" s="1156"/>
      <c r="AL535" s="1156"/>
      <c r="AM535" s="1156"/>
      <c r="AN535" s="1156"/>
      <c r="AO535" s="1156"/>
      <c r="AP535" s="1156"/>
      <c r="AQ535" s="1156"/>
      <c r="AR535" s="1156"/>
      <c r="AS535" s="1179"/>
      <c r="AT535" s="1177"/>
      <c r="AU535" s="1178"/>
      <c r="AV535" s="1178"/>
      <c r="AW535" s="1178"/>
      <c r="AX535" s="1178"/>
      <c r="AY535" s="1178"/>
      <c r="AZ535" s="1178"/>
      <c r="BA535" s="1178"/>
      <c r="BB535" s="1178"/>
      <c r="BC535" s="1178"/>
      <c r="BD535" s="1178"/>
      <c r="BE535" s="1178"/>
      <c r="BF535" s="1178"/>
      <c r="BG535" s="1178"/>
      <c r="BH535" s="1178"/>
      <c r="BI535" s="1178"/>
      <c r="BJ535" s="1178"/>
      <c r="BK535" s="1186"/>
      <c r="BL535" s="1187">
        <v>-120</v>
      </c>
      <c r="BM535" s="1187"/>
      <c r="BN535" s="1187"/>
      <c r="BO535" s="1187"/>
      <c r="BP535" s="1187"/>
      <c r="BQ535" s="1187"/>
      <c r="BR535" s="1187"/>
      <c r="BS535" s="1187"/>
      <c r="BT535" s="1187"/>
      <c r="BU535" s="1187"/>
      <c r="BV535" s="1191"/>
      <c r="BW535" s="1186"/>
      <c r="BX535" s="1186"/>
      <c r="BY535" s="1186"/>
      <c r="BZ535" s="1186"/>
      <c r="CA535" s="1186"/>
      <c r="CB535" s="1186"/>
      <c r="CC535" s="1186"/>
      <c r="CD535" s="1186"/>
      <c r="CE535" s="1186"/>
      <c r="CF535" s="1186"/>
      <c r="CG535" s="1186"/>
      <c r="CH535" s="1186"/>
      <c r="CI535" s="1186"/>
      <c r="CJ535" s="1186"/>
      <c r="CK535" s="1186"/>
      <c r="CL535" s="1186"/>
      <c r="CM535" s="1186"/>
      <c r="CN535" s="1186"/>
      <c r="CO535" s="1186"/>
      <c r="CP535" s="1186"/>
      <c r="CQ535" s="1186"/>
      <c r="CR535" s="1186"/>
      <c r="CS535" s="1186"/>
      <c r="CT535" s="1186"/>
      <c r="CU535" s="1186"/>
      <c r="CV535" s="1186"/>
      <c r="CW535" s="1186"/>
      <c r="CX535" s="1186"/>
      <c r="CY535" s="1186"/>
      <c r="CZ535" s="1186"/>
      <c r="DA535" s="1186"/>
      <c r="DB535" s="1186"/>
      <c r="DC535" s="1186"/>
      <c r="DD535" s="1186"/>
      <c r="DE535" s="1186"/>
      <c r="DF535" s="1186"/>
      <c r="DG535" s="1186"/>
      <c r="DH535" s="1186"/>
      <c r="DI535" s="1186"/>
      <c r="DJ535" s="1186"/>
      <c r="DK535" s="1186"/>
      <c r="DL535" s="1186"/>
      <c r="DM535" s="1186"/>
      <c r="DN535" s="1186"/>
      <c r="DO535" s="1186"/>
      <c r="DP535" s="1186"/>
      <c r="DQ535" s="1186"/>
      <c r="DR535" s="1186"/>
      <c r="DS535" s="1186"/>
      <c r="DT535" s="1186"/>
      <c r="DU535" s="1186"/>
      <c r="DV535" s="1186"/>
      <c r="DW535" s="1186"/>
      <c r="DX535" s="1186"/>
      <c r="DY535" s="1186"/>
      <c r="DZ535" s="1186"/>
      <c r="EA535" s="1186"/>
      <c r="EB535" s="1186"/>
      <c r="EC535" s="1186"/>
      <c r="ED535" s="1186"/>
      <c r="EE535" s="1186"/>
      <c r="EF535" s="1186"/>
      <c r="EG535" s="1186"/>
      <c r="EH535" s="1186"/>
      <c r="EI535" s="1186"/>
      <c r="EJ535" s="1186"/>
      <c r="EK535" s="1197"/>
      <c r="EL535" s="1198"/>
      <c r="EM535" s="1186"/>
      <c r="EN535" s="1186"/>
      <c r="EO535" s="1186"/>
      <c r="EP535" s="1186"/>
      <c r="EQ535" s="1186"/>
      <c r="ER535" s="1186"/>
      <c r="ES535" s="1186"/>
      <c r="ET535" s="1186"/>
      <c r="EU535" s="1186"/>
      <c r="EV535" s="1186"/>
      <c r="EW535" s="1186"/>
      <c r="EX535" s="1186"/>
      <c r="EY535" s="1186"/>
      <c r="EZ535" s="1186"/>
      <c r="FA535" s="1186"/>
      <c r="FB535" s="1186"/>
      <c r="FC535" s="1209"/>
      <c r="FD535" s="1186"/>
      <c r="FE535" s="1186"/>
      <c r="FF535" s="1186"/>
      <c r="FG535" s="1186"/>
      <c r="FH535" s="1186"/>
      <c r="FI535" s="1186"/>
      <c r="FJ535" s="1186"/>
      <c r="FK535" s="1186"/>
      <c r="FL535" s="1209"/>
      <c r="FM535" s="1186"/>
      <c r="FN535" s="1186"/>
      <c r="FO535" s="1186"/>
      <c r="FP535" s="1186"/>
      <c r="FQ535" s="1186"/>
      <c r="FR535" s="1186"/>
      <c r="FS535" s="1186"/>
      <c r="FT535" s="1186"/>
      <c r="FU535" s="1186"/>
      <c r="FV535" s="1186"/>
      <c r="FW535" s="1186"/>
      <c r="FX535" s="1186"/>
      <c r="FY535" s="1186"/>
      <c r="FZ535" s="1186"/>
      <c r="GA535" s="1186"/>
      <c r="GB535" s="1186"/>
      <c r="GC535" s="1186"/>
      <c r="GD535" s="1186"/>
      <c r="GE535" s="1186"/>
      <c r="GF535" s="1186"/>
      <c r="GG535" s="1186"/>
      <c r="GH535" s="1186"/>
      <c r="GI535" s="1186"/>
      <c r="GJ535" s="1186"/>
      <c r="GK535" s="1186"/>
      <c r="GL535" s="1186"/>
      <c r="GM535" s="1186"/>
      <c r="GN535" s="1186"/>
      <c r="GO535" s="1186"/>
      <c r="GP535" s="1186"/>
      <c r="GQ535" s="1186"/>
      <c r="GR535" s="1186"/>
      <c r="GS535" s="1186"/>
      <c r="GT535" s="1186"/>
      <c r="GU535" s="1186"/>
      <c r="GV535" s="1186"/>
      <c r="GW535" s="1186"/>
      <c r="GX535" s="1186"/>
      <c r="GY535" s="1218"/>
      <c r="GZ535" s="364">
        <f t="shared" si="395"/>
        <v>0</v>
      </c>
      <c r="HA535" s="365">
        <f t="shared" ref="HA535:HA548" si="414">SUM(EL535:GY535)</f>
        <v>0</v>
      </c>
      <c r="HB535" s="366">
        <f t="shared" si="381"/>
        <v>0</v>
      </c>
      <c r="HC535" s="366">
        <v>0</v>
      </c>
      <c r="HD535" s="365"/>
      <c r="HE535" s="365"/>
      <c r="HF535" s="54"/>
      <c r="HG535" s="709"/>
      <c r="HH535" s="709"/>
      <c r="HI535" s="709">
        <f t="shared" si="405"/>
        <v>0</v>
      </c>
      <c r="HJ535" s="711"/>
      <c r="HK535" s="711"/>
      <c r="HL535" s="738" t="e">
        <f t="shared" si="382"/>
        <v>#DIV/0!</v>
      </c>
      <c r="HM535" s="743"/>
      <c r="HN535" s="743"/>
      <c r="HO535" s="743"/>
      <c r="HP535" s="740">
        <f t="shared" si="406"/>
        <v>0</v>
      </c>
      <c r="HQ535" s="850"/>
      <c r="HR535" s="818"/>
      <c r="HS535" s="742">
        <v>44927</v>
      </c>
      <c r="HT535" s="739">
        <f t="shared" si="383"/>
        <v>0</v>
      </c>
      <c r="HU535" s="739"/>
      <c r="HV535" s="743">
        <v>120</v>
      </c>
      <c r="HW535" s="739">
        <f t="shared" si="389"/>
        <v>0</v>
      </c>
      <c r="HX535" s="761">
        <f t="shared" si="397"/>
        <v>0</v>
      </c>
      <c r="HY535" s="739" t="e">
        <f t="shared" si="398"/>
        <v>#DIV/0!</v>
      </c>
      <c r="HZ535" s="739">
        <f t="shared" si="394"/>
        <v>120</v>
      </c>
      <c r="IA535" s="743"/>
      <c r="IB535" s="739" t="e">
        <f t="shared" si="402"/>
        <v>#DIV/0!</v>
      </c>
      <c r="IC535" s="769" t="e">
        <f t="shared" si="403"/>
        <v>#DIV/0!</v>
      </c>
      <c r="ID535" s="769" t="e">
        <f t="shared" si="404"/>
        <v>#DIV/0!</v>
      </c>
      <c r="IE535" s="743"/>
      <c r="IF535" s="743"/>
      <c r="IG535" s="743"/>
      <c r="IH535" s="743"/>
      <c r="II535" s="743"/>
      <c r="IJ535" s="743"/>
      <c r="IK535" s="743"/>
      <c r="IL535" s="743"/>
      <c r="IM535" s="743"/>
      <c r="IN535" s="743"/>
      <c r="IO535" s="743"/>
      <c r="IP535" s="743"/>
      <c r="IQ535" s="739"/>
      <c r="IR535" s="739"/>
      <c r="IS535" s="739"/>
      <c r="IT535" s="739"/>
      <c r="IU535" s="739"/>
      <c r="IV535" s="739"/>
      <c r="IW535" s="739"/>
      <c r="IX535" s="739"/>
      <c r="IY535" s="739"/>
      <c r="IZ535" s="739"/>
      <c r="JA535" s="739"/>
      <c r="JB535" s="743">
        <v>0</v>
      </c>
      <c r="JC535" s="743">
        <v>0</v>
      </c>
      <c r="JD535" s="743">
        <v>0</v>
      </c>
      <c r="JE535" s="743">
        <v>0</v>
      </c>
      <c r="JF535" s="743">
        <v>0</v>
      </c>
      <c r="JG535" s="739">
        <v>0</v>
      </c>
      <c r="JH535" s="739">
        <v>0</v>
      </c>
      <c r="JI535" s="739">
        <v>0</v>
      </c>
      <c r="JJ535" s="739">
        <v>0</v>
      </c>
      <c r="JK535" s="739">
        <v>0</v>
      </c>
      <c r="JL535" s="739">
        <v>0</v>
      </c>
      <c r="JM535" s="739">
        <v>0</v>
      </c>
      <c r="JN535" s="28">
        <f t="shared" si="385"/>
        <v>0</v>
      </c>
      <c r="JO535" s="28">
        <f t="shared" si="386"/>
        <v>0</v>
      </c>
      <c r="JP535" s="28"/>
      <c r="JQ535" s="28"/>
      <c r="JR535" s="28"/>
      <c r="JS535" s="28"/>
      <c r="JT535" s="28"/>
      <c r="JU535" s="28"/>
      <c r="JV535" s="28"/>
      <c r="JW535" s="28"/>
      <c r="JX535" s="28"/>
      <c r="JY535" s="28"/>
      <c r="JZ535" s="28"/>
      <c r="KA535" s="28"/>
      <c r="KB535" s="28"/>
      <c r="KC535" s="28"/>
      <c r="KD535" s="28"/>
      <c r="KE535" s="824"/>
    </row>
    <row r="536" s="786" customFormat="1" hidden="1" customHeight="1" spans="1:291">
      <c r="A536" s="870" t="s">
        <v>2523</v>
      </c>
      <c r="B536" s="343"/>
      <c r="C536" s="95"/>
      <c r="D536" s="95"/>
      <c r="E536" s="95"/>
      <c r="F536" s="1276" t="s">
        <v>1183</v>
      </c>
      <c r="G536" s="833"/>
      <c r="H536" s="301"/>
      <c r="I536" s="99">
        <f t="shared" si="391"/>
        <v>0</v>
      </c>
      <c r="J536" s="1141">
        <v>72</v>
      </c>
      <c r="K536" s="1130">
        <f t="shared" si="399"/>
        <v>72</v>
      </c>
      <c r="L536" s="1131">
        <f t="shared" si="400"/>
        <v>72</v>
      </c>
      <c r="M536" s="1132"/>
      <c r="N536" s="1137"/>
      <c r="O536" s="1139"/>
      <c r="P536" s="1138">
        <f t="shared" si="412"/>
        <v>0</v>
      </c>
      <c r="Q536" s="1154">
        <f t="shared" si="413"/>
        <v>0</v>
      </c>
      <c r="R536" s="1156"/>
      <c r="S536" s="1156"/>
      <c r="T536" s="1156"/>
      <c r="U536" s="1156"/>
      <c r="V536" s="1156"/>
      <c r="W536" s="1156"/>
      <c r="X536" s="1156"/>
      <c r="Y536" s="1156"/>
      <c r="Z536" s="1156"/>
      <c r="AA536" s="1156"/>
      <c r="AB536" s="1167"/>
      <c r="AC536" s="1156"/>
      <c r="AD536" s="1156"/>
      <c r="AE536" s="1156"/>
      <c r="AF536" s="1156"/>
      <c r="AG536" s="1156"/>
      <c r="AH536" s="1156"/>
      <c r="AI536" s="1156"/>
      <c r="AJ536" s="1156"/>
      <c r="AK536" s="1156"/>
      <c r="AL536" s="1156"/>
      <c r="AM536" s="1156"/>
      <c r="AN536" s="1156"/>
      <c r="AO536" s="1156"/>
      <c r="AP536" s="1156"/>
      <c r="AQ536" s="1156"/>
      <c r="AR536" s="1156"/>
      <c r="AS536" s="1179"/>
      <c r="AT536" s="1177"/>
      <c r="AU536" s="1178"/>
      <c r="AV536" s="1178"/>
      <c r="AW536" s="1178"/>
      <c r="AX536" s="1178"/>
      <c r="AY536" s="1178"/>
      <c r="AZ536" s="1178"/>
      <c r="BA536" s="1178"/>
      <c r="BB536" s="1178"/>
      <c r="BC536" s="1178"/>
      <c r="BD536" s="1178"/>
      <c r="BE536" s="1178"/>
      <c r="BF536" s="1178"/>
      <c r="BG536" s="1178"/>
      <c r="BH536" s="1178"/>
      <c r="BI536" s="1178"/>
      <c r="BJ536" s="1178"/>
      <c r="BK536" s="1186"/>
      <c r="BL536" s="1187">
        <v>-72</v>
      </c>
      <c r="BM536" s="1187"/>
      <c r="BN536" s="1187"/>
      <c r="BO536" s="1187"/>
      <c r="BP536" s="1187"/>
      <c r="BQ536" s="1187"/>
      <c r="BR536" s="1187"/>
      <c r="BS536" s="1187"/>
      <c r="BT536" s="1187"/>
      <c r="BU536" s="1187"/>
      <c r="BV536" s="1191"/>
      <c r="BW536" s="1186"/>
      <c r="BX536" s="1186"/>
      <c r="BY536" s="1186"/>
      <c r="BZ536" s="1186"/>
      <c r="CA536" s="1186"/>
      <c r="CB536" s="1186"/>
      <c r="CC536" s="1186"/>
      <c r="CD536" s="1186"/>
      <c r="CE536" s="1186"/>
      <c r="CF536" s="1186"/>
      <c r="CG536" s="1186"/>
      <c r="CH536" s="1186"/>
      <c r="CI536" s="1186"/>
      <c r="CJ536" s="1186"/>
      <c r="CK536" s="1186"/>
      <c r="CL536" s="1186"/>
      <c r="CM536" s="1186"/>
      <c r="CN536" s="1186"/>
      <c r="CO536" s="1186"/>
      <c r="CP536" s="1186"/>
      <c r="CQ536" s="1186"/>
      <c r="CR536" s="1186"/>
      <c r="CS536" s="1186"/>
      <c r="CT536" s="1186"/>
      <c r="CU536" s="1186"/>
      <c r="CV536" s="1186"/>
      <c r="CW536" s="1186"/>
      <c r="CX536" s="1186"/>
      <c r="CY536" s="1186"/>
      <c r="CZ536" s="1186"/>
      <c r="DA536" s="1186"/>
      <c r="DB536" s="1186"/>
      <c r="DC536" s="1186"/>
      <c r="DD536" s="1186"/>
      <c r="DE536" s="1186"/>
      <c r="DF536" s="1186"/>
      <c r="DG536" s="1186"/>
      <c r="DH536" s="1186"/>
      <c r="DI536" s="1186"/>
      <c r="DJ536" s="1186"/>
      <c r="DK536" s="1186"/>
      <c r="DL536" s="1186"/>
      <c r="DM536" s="1186"/>
      <c r="DN536" s="1186"/>
      <c r="DO536" s="1186"/>
      <c r="DP536" s="1186"/>
      <c r="DQ536" s="1186"/>
      <c r="DR536" s="1186"/>
      <c r="DS536" s="1186"/>
      <c r="DT536" s="1186"/>
      <c r="DU536" s="1186"/>
      <c r="DV536" s="1186"/>
      <c r="DW536" s="1186"/>
      <c r="DX536" s="1186"/>
      <c r="DY536" s="1186"/>
      <c r="DZ536" s="1186"/>
      <c r="EA536" s="1186"/>
      <c r="EB536" s="1186"/>
      <c r="EC536" s="1186"/>
      <c r="ED536" s="1186"/>
      <c r="EE536" s="1186"/>
      <c r="EF536" s="1186"/>
      <c r="EG536" s="1186"/>
      <c r="EH536" s="1186"/>
      <c r="EI536" s="1186"/>
      <c r="EJ536" s="1186"/>
      <c r="EK536" s="1197"/>
      <c r="EL536" s="1198"/>
      <c r="EM536" s="1186"/>
      <c r="EN536" s="1186"/>
      <c r="EO536" s="1186"/>
      <c r="EP536" s="1186"/>
      <c r="EQ536" s="1186"/>
      <c r="ER536" s="1186"/>
      <c r="ES536" s="1186"/>
      <c r="ET536" s="1186"/>
      <c r="EU536" s="1186"/>
      <c r="EV536" s="1186"/>
      <c r="EW536" s="1186"/>
      <c r="EX536" s="1186"/>
      <c r="EY536" s="1186"/>
      <c r="EZ536" s="1186"/>
      <c r="FA536" s="1186"/>
      <c r="FB536" s="1186"/>
      <c r="FC536" s="1209"/>
      <c r="FD536" s="1186"/>
      <c r="FE536" s="1186"/>
      <c r="FF536" s="1186"/>
      <c r="FG536" s="1186"/>
      <c r="FH536" s="1186"/>
      <c r="FI536" s="1186"/>
      <c r="FJ536" s="1186"/>
      <c r="FK536" s="1186"/>
      <c r="FL536" s="1209"/>
      <c r="FM536" s="1186"/>
      <c r="FN536" s="1186"/>
      <c r="FO536" s="1186"/>
      <c r="FP536" s="1186"/>
      <c r="FQ536" s="1186"/>
      <c r="FR536" s="1186"/>
      <c r="FS536" s="1186"/>
      <c r="FT536" s="1186"/>
      <c r="FU536" s="1186"/>
      <c r="FV536" s="1186"/>
      <c r="FW536" s="1186"/>
      <c r="FX536" s="1186"/>
      <c r="FY536" s="1186"/>
      <c r="FZ536" s="1186"/>
      <c r="GA536" s="1186"/>
      <c r="GB536" s="1186"/>
      <c r="GC536" s="1186"/>
      <c r="GD536" s="1186"/>
      <c r="GE536" s="1186"/>
      <c r="GF536" s="1186"/>
      <c r="GG536" s="1186"/>
      <c r="GH536" s="1186"/>
      <c r="GI536" s="1186"/>
      <c r="GJ536" s="1186"/>
      <c r="GK536" s="1186"/>
      <c r="GL536" s="1186"/>
      <c r="GM536" s="1186"/>
      <c r="GN536" s="1186"/>
      <c r="GO536" s="1186"/>
      <c r="GP536" s="1186"/>
      <c r="GQ536" s="1186"/>
      <c r="GR536" s="1186"/>
      <c r="GS536" s="1186"/>
      <c r="GT536" s="1186"/>
      <c r="GU536" s="1186"/>
      <c r="GV536" s="1186"/>
      <c r="GW536" s="1186"/>
      <c r="GX536" s="1186"/>
      <c r="GY536" s="1218"/>
      <c r="GZ536" s="364">
        <f t="shared" si="395"/>
        <v>0</v>
      </c>
      <c r="HA536" s="365">
        <f t="shared" si="414"/>
        <v>0</v>
      </c>
      <c r="HB536" s="366">
        <f t="shared" si="381"/>
        <v>0</v>
      </c>
      <c r="HC536" s="366">
        <v>0</v>
      </c>
      <c r="HD536" s="365"/>
      <c r="HE536" s="365"/>
      <c r="HF536" s="54"/>
      <c r="HG536" s="709"/>
      <c r="HH536" s="709"/>
      <c r="HI536" s="709">
        <f t="shared" si="405"/>
        <v>0</v>
      </c>
      <c r="HJ536" s="711"/>
      <c r="HK536" s="711"/>
      <c r="HL536" s="738" t="e">
        <f t="shared" si="382"/>
        <v>#DIV/0!</v>
      </c>
      <c r="HM536" s="743"/>
      <c r="HN536" s="743"/>
      <c r="HO536" s="743"/>
      <c r="HP536" s="740">
        <f t="shared" si="406"/>
        <v>0</v>
      </c>
      <c r="HQ536" s="850"/>
      <c r="HR536" s="818"/>
      <c r="HS536" s="742">
        <v>44927</v>
      </c>
      <c r="HT536" s="739">
        <f t="shared" si="383"/>
        <v>0</v>
      </c>
      <c r="HU536" s="739"/>
      <c r="HV536" s="743">
        <v>72</v>
      </c>
      <c r="HW536" s="739">
        <f t="shared" si="389"/>
        <v>0</v>
      </c>
      <c r="HX536" s="761">
        <f t="shared" si="397"/>
        <v>0</v>
      </c>
      <c r="HY536" s="739" t="e">
        <f t="shared" si="398"/>
        <v>#DIV/0!</v>
      </c>
      <c r="HZ536" s="739">
        <f t="shared" si="394"/>
        <v>72</v>
      </c>
      <c r="IA536" s="743"/>
      <c r="IB536" s="739" t="e">
        <f t="shared" si="402"/>
        <v>#DIV/0!</v>
      </c>
      <c r="IC536" s="769" t="e">
        <f t="shared" si="403"/>
        <v>#DIV/0!</v>
      </c>
      <c r="ID536" s="769" t="e">
        <f t="shared" si="404"/>
        <v>#DIV/0!</v>
      </c>
      <c r="IE536" s="743"/>
      <c r="IF536" s="743"/>
      <c r="IG536" s="743"/>
      <c r="IH536" s="743"/>
      <c r="II536" s="743"/>
      <c r="IJ536" s="743"/>
      <c r="IK536" s="743"/>
      <c r="IL536" s="743"/>
      <c r="IM536" s="743"/>
      <c r="IN536" s="743"/>
      <c r="IO536" s="743"/>
      <c r="IP536" s="743"/>
      <c r="IQ536" s="739"/>
      <c r="IR536" s="739"/>
      <c r="IS536" s="739"/>
      <c r="IT536" s="739"/>
      <c r="IU536" s="739"/>
      <c r="IV536" s="739"/>
      <c r="IW536" s="739"/>
      <c r="IX536" s="739"/>
      <c r="IY536" s="739"/>
      <c r="IZ536" s="739"/>
      <c r="JA536" s="739"/>
      <c r="JB536" s="743">
        <v>0</v>
      </c>
      <c r="JC536" s="743">
        <v>0</v>
      </c>
      <c r="JD536" s="743">
        <v>0</v>
      </c>
      <c r="JE536" s="743">
        <v>0</v>
      </c>
      <c r="JF536" s="743">
        <v>0</v>
      </c>
      <c r="JG536" s="739">
        <v>0</v>
      </c>
      <c r="JH536" s="739">
        <v>0</v>
      </c>
      <c r="JI536" s="739">
        <v>0</v>
      </c>
      <c r="JJ536" s="739">
        <v>0</v>
      </c>
      <c r="JK536" s="739">
        <v>0</v>
      </c>
      <c r="JL536" s="739">
        <v>0</v>
      </c>
      <c r="JM536" s="739">
        <v>0</v>
      </c>
      <c r="JN536" s="28">
        <f t="shared" si="385"/>
        <v>0</v>
      </c>
      <c r="JO536" s="28">
        <f t="shared" si="386"/>
        <v>0</v>
      </c>
      <c r="JP536" s="28"/>
      <c r="JQ536" s="28"/>
      <c r="JR536" s="28"/>
      <c r="JS536" s="28"/>
      <c r="JT536" s="28"/>
      <c r="JU536" s="28"/>
      <c r="JV536" s="28"/>
      <c r="JW536" s="28"/>
      <c r="JX536" s="28"/>
      <c r="JY536" s="28"/>
      <c r="JZ536" s="28"/>
      <c r="KA536" s="28"/>
      <c r="KB536" s="28"/>
      <c r="KC536" s="28"/>
      <c r="KD536" s="28"/>
      <c r="KE536" s="824"/>
    </row>
    <row r="537" s="786" customFormat="1" hidden="1" customHeight="1" spans="1:291">
      <c r="A537" s="870" t="s">
        <v>2523</v>
      </c>
      <c r="B537" s="343"/>
      <c r="C537" s="95"/>
      <c r="D537" s="95"/>
      <c r="E537" s="95"/>
      <c r="F537" s="1276" t="s">
        <v>1184</v>
      </c>
      <c r="G537" s="833"/>
      <c r="H537" s="301"/>
      <c r="I537" s="99">
        <f t="shared" si="391"/>
        <v>0</v>
      </c>
      <c r="J537" s="1141">
        <v>78</v>
      </c>
      <c r="K537" s="1130">
        <f t="shared" si="399"/>
        <v>78</v>
      </c>
      <c r="L537" s="1131">
        <f t="shared" si="400"/>
        <v>78</v>
      </c>
      <c r="M537" s="1132"/>
      <c r="N537" s="1137"/>
      <c r="O537" s="1139"/>
      <c r="P537" s="1138">
        <f t="shared" si="412"/>
        <v>0</v>
      </c>
      <c r="Q537" s="1154">
        <f t="shared" si="413"/>
        <v>0</v>
      </c>
      <c r="R537" s="1156"/>
      <c r="S537" s="1156"/>
      <c r="T537" s="1156"/>
      <c r="U537" s="1156"/>
      <c r="V537" s="1156"/>
      <c r="W537" s="1156"/>
      <c r="X537" s="1156"/>
      <c r="Y537" s="1156"/>
      <c r="Z537" s="1156"/>
      <c r="AA537" s="1156"/>
      <c r="AB537" s="1167"/>
      <c r="AC537" s="1156"/>
      <c r="AD537" s="1156"/>
      <c r="AE537" s="1156"/>
      <c r="AF537" s="1156"/>
      <c r="AG537" s="1156"/>
      <c r="AH537" s="1156"/>
      <c r="AI537" s="1156"/>
      <c r="AJ537" s="1156"/>
      <c r="AK537" s="1156"/>
      <c r="AL537" s="1156"/>
      <c r="AM537" s="1156"/>
      <c r="AN537" s="1156"/>
      <c r="AO537" s="1156"/>
      <c r="AP537" s="1156"/>
      <c r="AQ537" s="1156"/>
      <c r="AR537" s="1156"/>
      <c r="AS537" s="1179"/>
      <c r="AT537" s="1177"/>
      <c r="AU537" s="1178"/>
      <c r="AV537" s="1178"/>
      <c r="AW537" s="1178"/>
      <c r="AX537" s="1178"/>
      <c r="AY537" s="1178"/>
      <c r="AZ537" s="1178"/>
      <c r="BA537" s="1178"/>
      <c r="BB537" s="1178"/>
      <c r="BC537" s="1178"/>
      <c r="BD537" s="1178"/>
      <c r="BE537" s="1178"/>
      <c r="BF537" s="1178"/>
      <c r="BG537" s="1178"/>
      <c r="BH537" s="1178"/>
      <c r="BI537" s="1178"/>
      <c r="BJ537" s="1178"/>
      <c r="BK537" s="1186"/>
      <c r="BL537" s="1187">
        <v>-78</v>
      </c>
      <c r="BM537" s="1187"/>
      <c r="BN537" s="1187"/>
      <c r="BO537" s="1187"/>
      <c r="BP537" s="1187"/>
      <c r="BQ537" s="1187"/>
      <c r="BR537" s="1187"/>
      <c r="BS537" s="1187"/>
      <c r="BT537" s="1187"/>
      <c r="BU537" s="1187"/>
      <c r="BV537" s="1191"/>
      <c r="BW537" s="1186"/>
      <c r="BX537" s="1186"/>
      <c r="BY537" s="1186"/>
      <c r="BZ537" s="1186"/>
      <c r="CA537" s="1186"/>
      <c r="CB537" s="1186"/>
      <c r="CC537" s="1186"/>
      <c r="CD537" s="1186"/>
      <c r="CE537" s="1186"/>
      <c r="CF537" s="1186"/>
      <c r="CG537" s="1186"/>
      <c r="CH537" s="1186"/>
      <c r="CI537" s="1186"/>
      <c r="CJ537" s="1186"/>
      <c r="CK537" s="1186"/>
      <c r="CL537" s="1186"/>
      <c r="CM537" s="1186"/>
      <c r="CN537" s="1186"/>
      <c r="CO537" s="1186"/>
      <c r="CP537" s="1186"/>
      <c r="CQ537" s="1186"/>
      <c r="CR537" s="1186"/>
      <c r="CS537" s="1186"/>
      <c r="CT537" s="1186"/>
      <c r="CU537" s="1186"/>
      <c r="CV537" s="1186"/>
      <c r="CW537" s="1186"/>
      <c r="CX537" s="1186"/>
      <c r="CY537" s="1186"/>
      <c r="CZ537" s="1186"/>
      <c r="DA537" s="1186"/>
      <c r="DB537" s="1186"/>
      <c r="DC537" s="1186"/>
      <c r="DD537" s="1186"/>
      <c r="DE537" s="1186"/>
      <c r="DF537" s="1186"/>
      <c r="DG537" s="1186"/>
      <c r="DH537" s="1186"/>
      <c r="DI537" s="1186"/>
      <c r="DJ537" s="1186"/>
      <c r="DK537" s="1186"/>
      <c r="DL537" s="1186"/>
      <c r="DM537" s="1186"/>
      <c r="DN537" s="1186"/>
      <c r="DO537" s="1186"/>
      <c r="DP537" s="1186"/>
      <c r="DQ537" s="1186"/>
      <c r="DR537" s="1186"/>
      <c r="DS537" s="1186"/>
      <c r="DT537" s="1186"/>
      <c r="DU537" s="1186"/>
      <c r="DV537" s="1186"/>
      <c r="DW537" s="1186"/>
      <c r="DX537" s="1186"/>
      <c r="DY537" s="1186"/>
      <c r="DZ537" s="1186"/>
      <c r="EA537" s="1186"/>
      <c r="EB537" s="1186"/>
      <c r="EC537" s="1186"/>
      <c r="ED537" s="1186"/>
      <c r="EE537" s="1186"/>
      <c r="EF537" s="1186"/>
      <c r="EG537" s="1186"/>
      <c r="EH537" s="1186"/>
      <c r="EI537" s="1186"/>
      <c r="EJ537" s="1186"/>
      <c r="EK537" s="1197"/>
      <c r="EL537" s="1198"/>
      <c r="EM537" s="1186"/>
      <c r="EN537" s="1186"/>
      <c r="EO537" s="1186"/>
      <c r="EP537" s="1186"/>
      <c r="EQ537" s="1186"/>
      <c r="ER537" s="1186"/>
      <c r="ES537" s="1186"/>
      <c r="ET537" s="1186"/>
      <c r="EU537" s="1186"/>
      <c r="EV537" s="1186"/>
      <c r="EW537" s="1186"/>
      <c r="EX537" s="1186"/>
      <c r="EY537" s="1186"/>
      <c r="EZ537" s="1186"/>
      <c r="FA537" s="1186"/>
      <c r="FB537" s="1186"/>
      <c r="FC537" s="1209"/>
      <c r="FD537" s="1186"/>
      <c r="FE537" s="1186"/>
      <c r="FF537" s="1186"/>
      <c r="FG537" s="1186"/>
      <c r="FH537" s="1186"/>
      <c r="FI537" s="1186"/>
      <c r="FJ537" s="1186"/>
      <c r="FK537" s="1186"/>
      <c r="FL537" s="1209"/>
      <c r="FM537" s="1186"/>
      <c r="FN537" s="1186"/>
      <c r="FO537" s="1186"/>
      <c r="FP537" s="1186"/>
      <c r="FQ537" s="1186"/>
      <c r="FR537" s="1186"/>
      <c r="FS537" s="1186"/>
      <c r="FT537" s="1186"/>
      <c r="FU537" s="1186"/>
      <c r="FV537" s="1186"/>
      <c r="FW537" s="1186"/>
      <c r="FX537" s="1186"/>
      <c r="FY537" s="1186"/>
      <c r="FZ537" s="1186"/>
      <c r="GA537" s="1186"/>
      <c r="GB537" s="1186"/>
      <c r="GC537" s="1186"/>
      <c r="GD537" s="1186"/>
      <c r="GE537" s="1186"/>
      <c r="GF537" s="1186"/>
      <c r="GG537" s="1186"/>
      <c r="GH537" s="1186"/>
      <c r="GI537" s="1186"/>
      <c r="GJ537" s="1186"/>
      <c r="GK537" s="1186"/>
      <c r="GL537" s="1186"/>
      <c r="GM537" s="1186"/>
      <c r="GN537" s="1186"/>
      <c r="GO537" s="1186"/>
      <c r="GP537" s="1186"/>
      <c r="GQ537" s="1186"/>
      <c r="GR537" s="1186"/>
      <c r="GS537" s="1186"/>
      <c r="GT537" s="1186"/>
      <c r="GU537" s="1186"/>
      <c r="GV537" s="1186"/>
      <c r="GW537" s="1186"/>
      <c r="GX537" s="1186"/>
      <c r="GY537" s="1218"/>
      <c r="GZ537" s="364">
        <f t="shared" si="395"/>
        <v>0</v>
      </c>
      <c r="HA537" s="365">
        <f t="shared" si="414"/>
        <v>0</v>
      </c>
      <c r="HB537" s="366">
        <f t="shared" si="381"/>
        <v>0</v>
      </c>
      <c r="HC537" s="366">
        <v>0</v>
      </c>
      <c r="HD537" s="365"/>
      <c r="HE537" s="365"/>
      <c r="HF537" s="54"/>
      <c r="HG537" s="709"/>
      <c r="HH537" s="709"/>
      <c r="HI537" s="709">
        <f t="shared" si="405"/>
        <v>0</v>
      </c>
      <c r="HJ537" s="711"/>
      <c r="HK537" s="711"/>
      <c r="HL537" s="738" t="e">
        <f t="shared" si="382"/>
        <v>#DIV/0!</v>
      </c>
      <c r="HM537" s="743"/>
      <c r="HN537" s="743"/>
      <c r="HO537" s="743"/>
      <c r="HP537" s="740">
        <f t="shared" si="406"/>
        <v>0</v>
      </c>
      <c r="HQ537" s="850"/>
      <c r="HR537" s="818"/>
      <c r="HS537" s="742">
        <v>44927</v>
      </c>
      <c r="HT537" s="739">
        <f t="shared" si="383"/>
        <v>0</v>
      </c>
      <c r="HU537" s="739"/>
      <c r="HV537" s="743">
        <v>78</v>
      </c>
      <c r="HW537" s="739">
        <f t="shared" si="389"/>
        <v>0</v>
      </c>
      <c r="HX537" s="761">
        <f t="shared" si="397"/>
        <v>0</v>
      </c>
      <c r="HY537" s="739" t="e">
        <f t="shared" si="398"/>
        <v>#DIV/0!</v>
      </c>
      <c r="HZ537" s="739">
        <f t="shared" si="394"/>
        <v>78</v>
      </c>
      <c r="IA537" s="743"/>
      <c r="IB537" s="739" t="e">
        <f t="shared" si="402"/>
        <v>#DIV/0!</v>
      </c>
      <c r="IC537" s="769" t="e">
        <f t="shared" si="403"/>
        <v>#DIV/0!</v>
      </c>
      <c r="ID537" s="769" t="e">
        <f t="shared" si="404"/>
        <v>#DIV/0!</v>
      </c>
      <c r="IE537" s="743"/>
      <c r="IF537" s="743"/>
      <c r="IG537" s="743"/>
      <c r="IH537" s="743"/>
      <c r="II537" s="743"/>
      <c r="IJ537" s="743"/>
      <c r="IK537" s="743"/>
      <c r="IL537" s="743"/>
      <c r="IM537" s="743"/>
      <c r="IN537" s="743"/>
      <c r="IO537" s="743"/>
      <c r="IP537" s="743"/>
      <c r="IQ537" s="739"/>
      <c r="IR537" s="739"/>
      <c r="IS537" s="739"/>
      <c r="IT537" s="739"/>
      <c r="IU537" s="739"/>
      <c r="IV537" s="739"/>
      <c r="IW537" s="739"/>
      <c r="IX537" s="739"/>
      <c r="IY537" s="739"/>
      <c r="IZ537" s="739"/>
      <c r="JA537" s="739"/>
      <c r="JB537" s="743">
        <v>0</v>
      </c>
      <c r="JC537" s="743">
        <v>0</v>
      </c>
      <c r="JD537" s="743">
        <v>0</v>
      </c>
      <c r="JE537" s="743">
        <v>0</v>
      </c>
      <c r="JF537" s="743">
        <v>0</v>
      </c>
      <c r="JG537" s="739">
        <v>0</v>
      </c>
      <c r="JH537" s="739">
        <v>0</v>
      </c>
      <c r="JI537" s="739">
        <v>0</v>
      </c>
      <c r="JJ537" s="739">
        <v>0</v>
      </c>
      <c r="JK537" s="739">
        <v>0</v>
      </c>
      <c r="JL537" s="739">
        <v>0</v>
      </c>
      <c r="JM537" s="739">
        <v>0</v>
      </c>
      <c r="JN537" s="28">
        <f t="shared" si="385"/>
        <v>0</v>
      </c>
      <c r="JO537" s="28">
        <f t="shared" si="386"/>
        <v>0</v>
      </c>
      <c r="JP537" s="28"/>
      <c r="JQ537" s="28"/>
      <c r="JR537" s="28"/>
      <c r="JS537" s="28"/>
      <c r="JT537" s="28"/>
      <c r="JU537" s="28"/>
      <c r="JV537" s="28"/>
      <c r="JW537" s="28"/>
      <c r="JX537" s="28"/>
      <c r="JY537" s="28"/>
      <c r="JZ537" s="28"/>
      <c r="KA537" s="28"/>
      <c r="KB537" s="28"/>
      <c r="KC537" s="28"/>
      <c r="KD537" s="28"/>
      <c r="KE537" s="824"/>
    </row>
    <row r="538" s="786" customFormat="1" hidden="1" customHeight="1" spans="1:291">
      <c r="A538" s="870" t="s">
        <v>2523</v>
      </c>
      <c r="B538" s="343"/>
      <c r="C538" s="95"/>
      <c r="D538" s="95"/>
      <c r="E538" s="95"/>
      <c r="F538" s="1276" t="s">
        <v>1185</v>
      </c>
      <c r="G538" s="833" t="s">
        <v>2524</v>
      </c>
      <c r="H538" s="301" t="s">
        <v>2525</v>
      </c>
      <c r="I538" s="99">
        <f t="shared" si="391"/>
        <v>0</v>
      </c>
      <c r="J538" s="1141">
        <v>339</v>
      </c>
      <c r="K538" s="1130">
        <f t="shared" si="399"/>
        <v>339</v>
      </c>
      <c r="L538" s="1131">
        <f t="shared" si="400"/>
        <v>339</v>
      </c>
      <c r="M538" s="1132"/>
      <c r="N538" s="1137"/>
      <c r="O538" s="1139"/>
      <c r="P538" s="1138">
        <f t="shared" si="412"/>
        <v>0</v>
      </c>
      <c r="Q538" s="1154">
        <f t="shared" si="413"/>
        <v>0</v>
      </c>
      <c r="R538" s="1156"/>
      <c r="S538" s="1156"/>
      <c r="T538" s="1156"/>
      <c r="U538" s="1156"/>
      <c r="V538" s="1156"/>
      <c r="W538" s="1156"/>
      <c r="X538" s="1156"/>
      <c r="Y538" s="1156"/>
      <c r="Z538" s="1156"/>
      <c r="AA538" s="1156"/>
      <c r="AB538" s="1167"/>
      <c r="AC538" s="1156"/>
      <c r="AD538" s="1156"/>
      <c r="AE538" s="1156"/>
      <c r="AF538" s="1156"/>
      <c r="AG538" s="1156"/>
      <c r="AH538" s="1156"/>
      <c r="AI538" s="1156"/>
      <c r="AJ538" s="1156"/>
      <c r="AK538" s="1156"/>
      <c r="AL538" s="1156"/>
      <c r="AM538" s="1156"/>
      <c r="AN538" s="1156"/>
      <c r="AO538" s="1156"/>
      <c r="AP538" s="1156"/>
      <c r="AQ538" s="1156"/>
      <c r="AR538" s="1156"/>
      <c r="AS538" s="1179"/>
      <c r="AT538" s="1177"/>
      <c r="AU538" s="1178"/>
      <c r="AV538" s="1178"/>
      <c r="AW538" s="1178"/>
      <c r="AX538" s="1178"/>
      <c r="AY538" s="1178"/>
      <c r="AZ538" s="1178"/>
      <c r="BA538" s="1178"/>
      <c r="BB538" s="1178"/>
      <c r="BC538" s="1178"/>
      <c r="BD538" s="1178"/>
      <c r="BE538" s="1178"/>
      <c r="BF538" s="1178"/>
      <c r="BG538" s="1178"/>
      <c r="BH538" s="1178"/>
      <c r="BI538" s="1178"/>
      <c r="BJ538" s="1178"/>
      <c r="BK538" s="1186"/>
      <c r="BL538" s="1187">
        <v>-339</v>
      </c>
      <c r="BM538" s="1187"/>
      <c r="BN538" s="1187"/>
      <c r="BO538" s="1187"/>
      <c r="BP538" s="1187"/>
      <c r="BQ538" s="1187"/>
      <c r="BR538" s="1187"/>
      <c r="BS538" s="1187"/>
      <c r="BT538" s="1187"/>
      <c r="BU538" s="1187"/>
      <c r="BV538" s="1191"/>
      <c r="BW538" s="1186"/>
      <c r="BX538" s="1186"/>
      <c r="BY538" s="1186"/>
      <c r="BZ538" s="1186"/>
      <c r="CA538" s="1186"/>
      <c r="CB538" s="1186"/>
      <c r="CC538" s="1186"/>
      <c r="CD538" s="1186"/>
      <c r="CE538" s="1186"/>
      <c r="CF538" s="1186"/>
      <c r="CG538" s="1186"/>
      <c r="CH538" s="1186"/>
      <c r="CI538" s="1186"/>
      <c r="CJ538" s="1186"/>
      <c r="CK538" s="1186"/>
      <c r="CL538" s="1186"/>
      <c r="CM538" s="1186"/>
      <c r="CN538" s="1186"/>
      <c r="CO538" s="1186"/>
      <c r="CP538" s="1186"/>
      <c r="CQ538" s="1186"/>
      <c r="CR538" s="1186"/>
      <c r="CS538" s="1186"/>
      <c r="CT538" s="1186"/>
      <c r="CU538" s="1186"/>
      <c r="CV538" s="1186"/>
      <c r="CW538" s="1186"/>
      <c r="CX538" s="1186"/>
      <c r="CY538" s="1186"/>
      <c r="CZ538" s="1186"/>
      <c r="DA538" s="1186"/>
      <c r="DB538" s="1186"/>
      <c r="DC538" s="1186"/>
      <c r="DD538" s="1186"/>
      <c r="DE538" s="1186"/>
      <c r="DF538" s="1186"/>
      <c r="DG538" s="1186"/>
      <c r="DH538" s="1186"/>
      <c r="DI538" s="1186"/>
      <c r="DJ538" s="1186"/>
      <c r="DK538" s="1186"/>
      <c r="DL538" s="1186"/>
      <c r="DM538" s="1186"/>
      <c r="DN538" s="1186"/>
      <c r="DO538" s="1186"/>
      <c r="DP538" s="1186"/>
      <c r="DQ538" s="1186"/>
      <c r="DR538" s="1186"/>
      <c r="DS538" s="1186"/>
      <c r="DT538" s="1186"/>
      <c r="DU538" s="1186"/>
      <c r="DV538" s="1186"/>
      <c r="DW538" s="1186"/>
      <c r="DX538" s="1186"/>
      <c r="DY538" s="1186"/>
      <c r="DZ538" s="1186"/>
      <c r="EA538" s="1186"/>
      <c r="EB538" s="1186"/>
      <c r="EC538" s="1186"/>
      <c r="ED538" s="1186"/>
      <c r="EE538" s="1186"/>
      <c r="EF538" s="1186"/>
      <c r="EG538" s="1186"/>
      <c r="EH538" s="1186"/>
      <c r="EI538" s="1186"/>
      <c r="EJ538" s="1186"/>
      <c r="EK538" s="1197"/>
      <c r="EL538" s="1198"/>
      <c r="EM538" s="1186"/>
      <c r="EN538" s="1186"/>
      <c r="EO538" s="1186"/>
      <c r="EP538" s="1186"/>
      <c r="EQ538" s="1186"/>
      <c r="ER538" s="1186"/>
      <c r="ES538" s="1186"/>
      <c r="ET538" s="1186"/>
      <c r="EU538" s="1186"/>
      <c r="EV538" s="1186"/>
      <c r="EW538" s="1186"/>
      <c r="EX538" s="1186"/>
      <c r="EY538" s="1186"/>
      <c r="EZ538" s="1186"/>
      <c r="FA538" s="1186"/>
      <c r="FB538" s="1186"/>
      <c r="FC538" s="1209"/>
      <c r="FD538" s="1186"/>
      <c r="FE538" s="1186"/>
      <c r="FF538" s="1186"/>
      <c r="FG538" s="1186"/>
      <c r="FH538" s="1186"/>
      <c r="FI538" s="1186"/>
      <c r="FJ538" s="1186"/>
      <c r="FK538" s="1186"/>
      <c r="FL538" s="1209"/>
      <c r="FM538" s="1186"/>
      <c r="FN538" s="1186"/>
      <c r="FO538" s="1186"/>
      <c r="FP538" s="1186"/>
      <c r="FQ538" s="1186"/>
      <c r="FR538" s="1186"/>
      <c r="FS538" s="1186"/>
      <c r="FT538" s="1186"/>
      <c r="FU538" s="1186"/>
      <c r="FV538" s="1186"/>
      <c r="FW538" s="1186"/>
      <c r="FX538" s="1186"/>
      <c r="FY538" s="1186"/>
      <c r="FZ538" s="1186"/>
      <c r="GA538" s="1186"/>
      <c r="GB538" s="1186"/>
      <c r="GC538" s="1186"/>
      <c r="GD538" s="1186"/>
      <c r="GE538" s="1186"/>
      <c r="GF538" s="1186"/>
      <c r="GG538" s="1186"/>
      <c r="GH538" s="1186"/>
      <c r="GI538" s="1186"/>
      <c r="GJ538" s="1186"/>
      <c r="GK538" s="1186"/>
      <c r="GL538" s="1186"/>
      <c r="GM538" s="1186"/>
      <c r="GN538" s="1186"/>
      <c r="GO538" s="1186"/>
      <c r="GP538" s="1186"/>
      <c r="GQ538" s="1186"/>
      <c r="GR538" s="1186"/>
      <c r="GS538" s="1186"/>
      <c r="GT538" s="1186"/>
      <c r="GU538" s="1186"/>
      <c r="GV538" s="1186"/>
      <c r="GW538" s="1186"/>
      <c r="GX538" s="1186"/>
      <c r="GY538" s="1218"/>
      <c r="GZ538" s="364">
        <f t="shared" si="395"/>
        <v>0</v>
      </c>
      <c r="HA538" s="365">
        <f t="shared" si="414"/>
        <v>0</v>
      </c>
      <c r="HB538" s="366">
        <f t="shared" si="381"/>
        <v>0</v>
      </c>
      <c r="HC538" s="366">
        <v>0</v>
      </c>
      <c r="HD538" s="365"/>
      <c r="HE538" s="365"/>
      <c r="HF538" s="54"/>
      <c r="HG538" s="709"/>
      <c r="HH538" s="709"/>
      <c r="HI538" s="709">
        <f t="shared" si="405"/>
        <v>0</v>
      </c>
      <c r="HJ538" s="711"/>
      <c r="HK538" s="711">
        <v>3.3</v>
      </c>
      <c r="HL538" s="738" t="e">
        <f t="shared" si="382"/>
        <v>#DIV/0!</v>
      </c>
      <c r="HM538" s="743"/>
      <c r="HN538" s="743"/>
      <c r="HO538" s="743"/>
      <c r="HP538" s="740">
        <f t="shared" si="406"/>
        <v>1118.7</v>
      </c>
      <c r="HQ538" s="850"/>
      <c r="HR538" s="818"/>
      <c r="HS538" s="742">
        <v>44927</v>
      </c>
      <c r="HT538" s="739">
        <f t="shared" si="383"/>
        <v>0</v>
      </c>
      <c r="HU538" s="739"/>
      <c r="HV538" s="743">
        <v>339</v>
      </c>
      <c r="HW538" s="739">
        <f t="shared" si="389"/>
        <v>0</v>
      </c>
      <c r="HX538" s="761">
        <f t="shared" si="397"/>
        <v>0</v>
      </c>
      <c r="HY538" s="739" t="e">
        <f t="shared" si="398"/>
        <v>#DIV/0!</v>
      </c>
      <c r="HZ538" s="739">
        <f t="shared" si="394"/>
        <v>339</v>
      </c>
      <c r="IA538" s="743"/>
      <c r="IB538" s="739" t="e">
        <f t="shared" si="402"/>
        <v>#DIV/0!</v>
      </c>
      <c r="IC538" s="769" t="e">
        <f t="shared" si="403"/>
        <v>#DIV/0!</v>
      </c>
      <c r="ID538" s="769" t="e">
        <f t="shared" si="404"/>
        <v>#DIV/0!</v>
      </c>
      <c r="IE538" s="743"/>
      <c r="IF538" s="743"/>
      <c r="IG538" s="743"/>
      <c r="IH538" s="743"/>
      <c r="II538" s="743"/>
      <c r="IJ538" s="743"/>
      <c r="IK538" s="743"/>
      <c r="IL538" s="743"/>
      <c r="IM538" s="743"/>
      <c r="IN538" s="743"/>
      <c r="IO538" s="743"/>
      <c r="IP538" s="743"/>
      <c r="IQ538" s="739"/>
      <c r="IR538" s="739"/>
      <c r="IS538" s="739"/>
      <c r="IT538" s="739"/>
      <c r="IU538" s="739"/>
      <c r="IV538" s="739"/>
      <c r="IW538" s="739"/>
      <c r="IX538" s="739"/>
      <c r="IY538" s="739"/>
      <c r="IZ538" s="739"/>
      <c r="JA538" s="739"/>
      <c r="JB538" s="743">
        <v>0</v>
      </c>
      <c r="JC538" s="743">
        <v>0</v>
      </c>
      <c r="JD538" s="743">
        <v>0</v>
      </c>
      <c r="JE538" s="743">
        <v>0</v>
      </c>
      <c r="JF538" s="743">
        <v>0</v>
      </c>
      <c r="JG538" s="739">
        <v>0</v>
      </c>
      <c r="JH538" s="739">
        <v>0</v>
      </c>
      <c r="JI538" s="739">
        <v>0</v>
      </c>
      <c r="JJ538" s="739">
        <v>0</v>
      </c>
      <c r="JK538" s="739">
        <v>0</v>
      </c>
      <c r="JL538" s="739">
        <v>0</v>
      </c>
      <c r="JM538" s="739">
        <v>0</v>
      </c>
      <c r="JN538" s="28">
        <f t="shared" si="385"/>
        <v>0</v>
      </c>
      <c r="JO538" s="28">
        <f t="shared" si="386"/>
        <v>0</v>
      </c>
      <c r="JP538" s="28"/>
      <c r="JQ538" s="28"/>
      <c r="JR538" s="28"/>
      <c r="JS538" s="28"/>
      <c r="JT538" s="28"/>
      <c r="JU538" s="28"/>
      <c r="JV538" s="28"/>
      <c r="JW538" s="28"/>
      <c r="JX538" s="28"/>
      <c r="JY538" s="28"/>
      <c r="JZ538" s="28"/>
      <c r="KA538" s="28"/>
      <c r="KB538" s="28"/>
      <c r="KC538" s="28"/>
      <c r="KD538" s="28"/>
      <c r="KE538" s="824"/>
    </row>
    <row r="539" s="786" customFormat="1" hidden="1" customHeight="1" spans="1:291">
      <c r="A539" s="870" t="s">
        <v>2523</v>
      </c>
      <c r="B539" s="343"/>
      <c r="C539" s="95"/>
      <c r="D539" s="95"/>
      <c r="E539" s="95"/>
      <c r="F539" s="1276" t="s">
        <v>1186</v>
      </c>
      <c r="G539" s="833" t="s">
        <v>2526</v>
      </c>
      <c r="H539" s="301" t="s">
        <v>2485</v>
      </c>
      <c r="I539" s="99">
        <f t="shared" si="391"/>
        <v>0</v>
      </c>
      <c r="J539" s="1141">
        <v>144</v>
      </c>
      <c r="K539" s="1130">
        <f t="shared" si="399"/>
        <v>144</v>
      </c>
      <c r="L539" s="1131">
        <f t="shared" si="400"/>
        <v>144</v>
      </c>
      <c r="M539" s="1132"/>
      <c r="N539" s="1137"/>
      <c r="O539" s="1139"/>
      <c r="P539" s="1138">
        <f t="shared" si="412"/>
        <v>0</v>
      </c>
      <c r="Q539" s="1154">
        <f t="shared" si="413"/>
        <v>0</v>
      </c>
      <c r="R539" s="1156"/>
      <c r="S539" s="1156"/>
      <c r="T539" s="1156"/>
      <c r="U539" s="1156"/>
      <c r="V539" s="1156"/>
      <c r="W539" s="1156"/>
      <c r="X539" s="1156"/>
      <c r="Y539" s="1156"/>
      <c r="Z539" s="1156"/>
      <c r="AA539" s="1156"/>
      <c r="AB539" s="1167"/>
      <c r="AC539" s="1156"/>
      <c r="AD539" s="1156"/>
      <c r="AE539" s="1156"/>
      <c r="AF539" s="1156"/>
      <c r="AG539" s="1156"/>
      <c r="AH539" s="1156"/>
      <c r="AI539" s="1156"/>
      <c r="AJ539" s="1156"/>
      <c r="AK539" s="1156"/>
      <c r="AL539" s="1156"/>
      <c r="AM539" s="1156"/>
      <c r="AN539" s="1156"/>
      <c r="AO539" s="1156"/>
      <c r="AP539" s="1156"/>
      <c r="AQ539" s="1156"/>
      <c r="AR539" s="1156"/>
      <c r="AS539" s="1179"/>
      <c r="AT539" s="1177"/>
      <c r="AU539" s="1178"/>
      <c r="AV539" s="1178"/>
      <c r="AW539" s="1178"/>
      <c r="AX539" s="1178"/>
      <c r="AY539" s="1178"/>
      <c r="AZ539" s="1178"/>
      <c r="BA539" s="1178"/>
      <c r="BB539" s="1178"/>
      <c r="BC539" s="1178"/>
      <c r="BD539" s="1178"/>
      <c r="BE539" s="1178"/>
      <c r="BF539" s="1178"/>
      <c r="BG539" s="1178"/>
      <c r="BH539" s="1178"/>
      <c r="BI539" s="1178"/>
      <c r="BJ539" s="1178"/>
      <c r="BK539" s="1186"/>
      <c r="BL539" s="1187">
        <v>-144</v>
      </c>
      <c r="BM539" s="1187"/>
      <c r="BN539" s="1187"/>
      <c r="BO539" s="1187"/>
      <c r="BP539" s="1187"/>
      <c r="BQ539" s="1187"/>
      <c r="BR539" s="1187"/>
      <c r="BS539" s="1187"/>
      <c r="BT539" s="1187"/>
      <c r="BU539" s="1187"/>
      <c r="BV539" s="1191"/>
      <c r="BW539" s="1186"/>
      <c r="BX539" s="1186"/>
      <c r="BY539" s="1186"/>
      <c r="BZ539" s="1186"/>
      <c r="CA539" s="1186"/>
      <c r="CB539" s="1186"/>
      <c r="CC539" s="1186"/>
      <c r="CD539" s="1186"/>
      <c r="CE539" s="1186"/>
      <c r="CF539" s="1186"/>
      <c r="CG539" s="1186"/>
      <c r="CH539" s="1186"/>
      <c r="CI539" s="1186"/>
      <c r="CJ539" s="1186"/>
      <c r="CK539" s="1186"/>
      <c r="CL539" s="1186"/>
      <c r="CM539" s="1186"/>
      <c r="CN539" s="1186"/>
      <c r="CO539" s="1186"/>
      <c r="CP539" s="1186"/>
      <c r="CQ539" s="1186"/>
      <c r="CR539" s="1186"/>
      <c r="CS539" s="1186"/>
      <c r="CT539" s="1186"/>
      <c r="CU539" s="1186"/>
      <c r="CV539" s="1186"/>
      <c r="CW539" s="1186"/>
      <c r="CX539" s="1186"/>
      <c r="CY539" s="1186"/>
      <c r="CZ539" s="1186"/>
      <c r="DA539" s="1186"/>
      <c r="DB539" s="1186"/>
      <c r="DC539" s="1186"/>
      <c r="DD539" s="1186"/>
      <c r="DE539" s="1186"/>
      <c r="DF539" s="1186"/>
      <c r="DG539" s="1186"/>
      <c r="DH539" s="1186"/>
      <c r="DI539" s="1186"/>
      <c r="DJ539" s="1186"/>
      <c r="DK539" s="1186"/>
      <c r="DL539" s="1186"/>
      <c r="DM539" s="1186"/>
      <c r="DN539" s="1186"/>
      <c r="DO539" s="1186"/>
      <c r="DP539" s="1186"/>
      <c r="DQ539" s="1186"/>
      <c r="DR539" s="1186"/>
      <c r="DS539" s="1186"/>
      <c r="DT539" s="1186"/>
      <c r="DU539" s="1186"/>
      <c r="DV539" s="1186"/>
      <c r="DW539" s="1186"/>
      <c r="DX539" s="1186"/>
      <c r="DY539" s="1186"/>
      <c r="DZ539" s="1186"/>
      <c r="EA539" s="1186"/>
      <c r="EB539" s="1186"/>
      <c r="EC539" s="1186"/>
      <c r="ED539" s="1186"/>
      <c r="EE539" s="1186"/>
      <c r="EF539" s="1186"/>
      <c r="EG539" s="1186"/>
      <c r="EH539" s="1186"/>
      <c r="EI539" s="1186"/>
      <c r="EJ539" s="1186"/>
      <c r="EK539" s="1197"/>
      <c r="EL539" s="1198"/>
      <c r="EM539" s="1186"/>
      <c r="EN539" s="1186"/>
      <c r="EO539" s="1186"/>
      <c r="EP539" s="1186"/>
      <c r="EQ539" s="1186"/>
      <c r="ER539" s="1186"/>
      <c r="ES539" s="1186"/>
      <c r="ET539" s="1186"/>
      <c r="EU539" s="1186"/>
      <c r="EV539" s="1186"/>
      <c r="EW539" s="1186"/>
      <c r="EX539" s="1186"/>
      <c r="EY539" s="1186"/>
      <c r="EZ539" s="1186"/>
      <c r="FA539" s="1186"/>
      <c r="FB539" s="1186"/>
      <c r="FC539" s="1209"/>
      <c r="FD539" s="1186"/>
      <c r="FE539" s="1186"/>
      <c r="FF539" s="1186"/>
      <c r="FG539" s="1186"/>
      <c r="FH539" s="1186"/>
      <c r="FI539" s="1186"/>
      <c r="FJ539" s="1186"/>
      <c r="FK539" s="1186"/>
      <c r="FL539" s="1209"/>
      <c r="FM539" s="1186"/>
      <c r="FN539" s="1186"/>
      <c r="FO539" s="1186"/>
      <c r="FP539" s="1186"/>
      <c r="FQ539" s="1186"/>
      <c r="FR539" s="1186"/>
      <c r="FS539" s="1186"/>
      <c r="FT539" s="1186"/>
      <c r="FU539" s="1186"/>
      <c r="FV539" s="1186"/>
      <c r="FW539" s="1186"/>
      <c r="FX539" s="1186"/>
      <c r="FY539" s="1186"/>
      <c r="FZ539" s="1186"/>
      <c r="GA539" s="1186"/>
      <c r="GB539" s="1186"/>
      <c r="GC539" s="1186"/>
      <c r="GD539" s="1186"/>
      <c r="GE539" s="1186"/>
      <c r="GF539" s="1186"/>
      <c r="GG539" s="1186"/>
      <c r="GH539" s="1186"/>
      <c r="GI539" s="1186"/>
      <c r="GJ539" s="1186"/>
      <c r="GK539" s="1186"/>
      <c r="GL539" s="1186"/>
      <c r="GM539" s="1186"/>
      <c r="GN539" s="1186"/>
      <c r="GO539" s="1186"/>
      <c r="GP539" s="1186"/>
      <c r="GQ539" s="1186"/>
      <c r="GR539" s="1186"/>
      <c r="GS539" s="1186"/>
      <c r="GT539" s="1186"/>
      <c r="GU539" s="1186"/>
      <c r="GV539" s="1186"/>
      <c r="GW539" s="1186"/>
      <c r="GX539" s="1186"/>
      <c r="GY539" s="1218"/>
      <c r="GZ539" s="364">
        <f t="shared" si="395"/>
        <v>0</v>
      </c>
      <c r="HA539" s="365">
        <f t="shared" si="414"/>
        <v>0</v>
      </c>
      <c r="HB539" s="366">
        <f t="shared" si="381"/>
        <v>0</v>
      </c>
      <c r="HC539" s="366">
        <v>0</v>
      </c>
      <c r="HD539" s="365"/>
      <c r="HE539" s="365"/>
      <c r="HF539" s="54"/>
      <c r="HG539" s="709"/>
      <c r="HH539" s="709"/>
      <c r="HI539" s="709">
        <f t="shared" si="405"/>
        <v>0</v>
      </c>
      <c r="HJ539" s="711"/>
      <c r="HK539" s="711">
        <v>8.1</v>
      </c>
      <c r="HL539" s="738" t="e">
        <f t="shared" si="382"/>
        <v>#DIV/0!</v>
      </c>
      <c r="HM539" s="743"/>
      <c r="HN539" s="743"/>
      <c r="HO539" s="743"/>
      <c r="HP539" s="740">
        <f t="shared" si="406"/>
        <v>1166.4</v>
      </c>
      <c r="HQ539" s="850"/>
      <c r="HR539" s="818"/>
      <c r="HS539" s="742">
        <v>44927</v>
      </c>
      <c r="HT539" s="739">
        <f t="shared" si="383"/>
        <v>0</v>
      </c>
      <c r="HU539" s="739"/>
      <c r="HV539" s="743">
        <v>144</v>
      </c>
      <c r="HW539" s="739">
        <f t="shared" si="389"/>
        <v>0</v>
      </c>
      <c r="HX539" s="761">
        <f t="shared" si="397"/>
        <v>0</v>
      </c>
      <c r="HY539" s="739" t="e">
        <f t="shared" si="398"/>
        <v>#DIV/0!</v>
      </c>
      <c r="HZ539" s="739">
        <f t="shared" si="394"/>
        <v>144</v>
      </c>
      <c r="IA539" s="743"/>
      <c r="IB539" s="739" t="e">
        <f t="shared" si="402"/>
        <v>#DIV/0!</v>
      </c>
      <c r="IC539" s="769" t="e">
        <f t="shared" si="403"/>
        <v>#DIV/0!</v>
      </c>
      <c r="ID539" s="769" t="e">
        <f t="shared" si="404"/>
        <v>#DIV/0!</v>
      </c>
      <c r="IE539" s="743"/>
      <c r="IF539" s="743"/>
      <c r="IG539" s="743"/>
      <c r="IH539" s="743"/>
      <c r="II539" s="743"/>
      <c r="IJ539" s="743"/>
      <c r="IK539" s="743"/>
      <c r="IL539" s="743"/>
      <c r="IM539" s="743"/>
      <c r="IN539" s="743"/>
      <c r="IO539" s="743"/>
      <c r="IP539" s="743"/>
      <c r="IQ539" s="739"/>
      <c r="IR539" s="739"/>
      <c r="IS539" s="739"/>
      <c r="IT539" s="739"/>
      <c r="IU539" s="739"/>
      <c r="IV539" s="739"/>
      <c r="IW539" s="739"/>
      <c r="IX539" s="739"/>
      <c r="IY539" s="739"/>
      <c r="IZ539" s="739"/>
      <c r="JA539" s="739"/>
      <c r="JB539" s="743">
        <v>0</v>
      </c>
      <c r="JC539" s="743">
        <v>0</v>
      </c>
      <c r="JD539" s="743">
        <v>0</v>
      </c>
      <c r="JE539" s="743">
        <v>0</v>
      </c>
      <c r="JF539" s="743">
        <v>0</v>
      </c>
      <c r="JG539" s="739">
        <v>0</v>
      </c>
      <c r="JH539" s="739">
        <v>0</v>
      </c>
      <c r="JI539" s="739">
        <v>0</v>
      </c>
      <c r="JJ539" s="739">
        <v>0</v>
      </c>
      <c r="JK539" s="739">
        <v>0</v>
      </c>
      <c r="JL539" s="739">
        <v>0</v>
      </c>
      <c r="JM539" s="739">
        <v>0</v>
      </c>
      <c r="JN539" s="28">
        <f t="shared" si="385"/>
        <v>0</v>
      </c>
      <c r="JO539" s="28">
        <f t="shared" si="386"/>
        <v>0</v>
      </c>
      <c r="JP539" s="28"/>
      <c r="JQ539" s="28"/>
      <c r="JR539" s="28"/>
      <c r="JS539" s="28"/>
      <c r="JT539" s="28"/>
      <c r="JU539" s="28"/>
      <c r="JV539" s="28"/>
      <c r="JW539" s="28"/>
      <c r="JX539" s="28"/>
      <c r="JY539" s="28"/>
      <c r="JZ539" s="28"/>
      <c r="KA539" s="28"/>
      <c r="KB539" s="28"/>
      <c r="KC539" s="28"/>
      <c r="KD539" s="28"/>
      <c r="KE539" s="824"/>
    </row>
    <row r="540" s="786" customFormat="1" hidden="1" customHeight="1" spans="1:291">
      <c r="A540" s="870" t="s">
        <v>2523</v>
      </c>
      <c r="B540" s="343"/>
      <c r="C540" s="95"/>
      <c r="D540" s="95"/>
      <c r="E540" s="95"/>
      <c r="F540" s="1276" t="s">
        <v>1187</v>
      </c>
      <c r="G540" s="833" t="s">
        <v>2527</v>
      </c>
      <c r="H540" s="301" t="s">
        <v>2485</v>
      </c>
      <c r="I540" s="99">
        <f t="shared" si="391"/>
        <v>0</v>
      </c>
      <c r="J540" s="1141">
        <v>386</v>
      </c>
      <c r="K540" s="1130">
        <f t="shared" si="399"/>
        <v>386</v>
      </c>
      <c r="L540" s="1131">
        <f t="shared" si="400"/>
        <v>386</v>
      </c>
      <c r="M540" s="1132"/>
      <c r="N540" s="1137"/>
      <c r="O540" s="1139"/>
      <c r="P540" s="1138">
        <f t="shared" si="412"/>
        <v>0</v>
      </c>
      <c r="Q540" s="1154">
        <f t="shared" si="413"/>
        <v>0</v>
      </c>
      <c r="R540" s="1156"/>
      <c r="S540" s="1156"/>
      <c r="T540" s="1156"/>
      <c r="U540" s="1156"/>
      <c r="V540" s="1156"/>
      <c r="W540" s="1156"/>
      <c r="X540" s="1156"/>
      <c r="Y540" s="1156"/>
      <c r="Z540" s="1156"/>
      <c r="AA540" s="1156"/>
      <c r="AB540" s="1167"/>
      <c r="AC540" s="1156"/>
      <c r="AD540" s="1156"/>
      <c r="AE540" s="1156"/>
      <c r="AF540" s="1156"/>
      <c r="AG540" s="1156"/>
      <c r="AH540" s="1156"/>
      <c r="AI540" s="1156"/>
      <c r="AJ540" s="1156"/>
      <c r="AK540" s="1156"/>
      <c r="AL540" s="1156"/>
      <c r="AM540" s="1156"/>
      <c r="AN540" s="1156"/>
      <c r="AO540" s="1156"/>
      <c r="AP540" s="1156"/>
      <c r="AQ540" s="1156"/>
      <c r="AR540" s="1156"/>
      <c r="AS540" s="1179"/>
      <c r="AT540" s="1177"/>
      <c r="AU540" s="1178"/>
      <c r="AV540" s="1178"/>
      <c r="AW540" s="1178"/>
      <c r="AX540" s="1178"/>
      <c r="AY540" s="1178"/>
      <c r="AZ540" s="1178"/>
      <c r="BA540" s="1178"/>
      <c r="BB540" s="1178"/>
      <c r="BC540" s="1178"/>
      <c r="BD540" s="1178"/>
      <c r="BE540" s="1178"/>
      <c r="BF540" s="1178"/>
      <c r="BG540" s="1178"/>
      <c r="BH540" s="1178"/>
      <c r="BI540" s="1178"/>
      <c r="BJ540" s="1178"/>
      <c r="BK540" s="1186"/>
      <c r="BL540" s="1187">
        <v>-386</v>
      </c>
      <c r="BM540" s="1187"/>
      <c r="BN540" s="1187"/>
      <c r="BO540" s="1187"/>
      <c r="BP540" s="1187"/>
      <c r="BQ540" s="1187"/>
      <c r="BR540" s="1187"/>
      <c r="BS540" s="1187"/>
      <c r="BT540" s="1187"/>
      <c r="BU540" s="1187"/>
      <c r="BV540" s="1191"/>
      <c r="BW540" s="1186"/>
      <c r="BX540" s="1186"/>
      <c r="BY540" s="1186"/>
      <c r="BZ540" s="1186"/>
      <c r="CA540" s="1186"/>
      <c r="CB540" s="1186"/>
      <c r="CC540" s="1186"/>
      <c r="CD540" s="1186"/>
      <c r="CE540" s="1186"/>
      <c r="CF540" s="1186"/>
      <c r="CG540" s="1186"/>
      <c r="CH540" s="1186"/>
      <c r="CI540" s="1186"/>
      <c r="CJ540" s="1186"/>
      <c r="CK540" s="1186"/>
      <c r="CL540" s="1186"/>
      <c r="CM540" s="1186"/>
      <c r="CN540" s="1186"/>
      <c r="CO540" s="1186"/>
      <c r="CP540" s="1186"/>
      <c r="CQ540" s="1186"/>
      <c r="CR540" s="1186"/>
      <c r="CS540" s="1186"/>
      <c r="CT540" s="1186"/>
      <c r="CU540" s="1186"/>
      <c r="CV540" s="1186"/>
      <c r="CW540" s="1186"/>
      <c r="CX540" s="1186"/>
      <c r="CY540" s="1186"/>
      <c r="CZ540" s="1186"/>
      <c r="DA540" s="1186"/>
      <c r="DB540" s="1186"/>
      <c r="DC540" s="1186"/>
      <c r="DD540" s="1186"/>
      <c r="DE540" s="1186"/>
      <c r="DF540" s="1186"/>
      <c r="DG540" s="1186"/>
      <c r="DH540" s="1186"/>
      <c r="DI540" s="1186"/>
      <c r="DJ540" s="1186"/>
      <c r="DK540" s="1186"/>
      <c r="DL540" s="1186"/>
      <c r="DM540" s="1186"/>
      <c r="DN540" s="1186"/>
      <c r="DO540" s="1186"/>
      <c r="DP540" s="1186"/>
      <c r="DQ540" s="1186"/>
      <c r="DR540" s="1186"/>
      <c r="DS540" s="1186"/>
      <c r="DT540" s="1186"/>
      <c r="DU540" s="1186"/>
      <c r="DV540" s="1186"/>
      <c r="DW540" s="1186"/>
      <c r="DX540" s="1186"/>
      <c r="DY540" s="1186"/>
      <c r="DZ540" s="1186"/>
      <c r="EA540" s="1186"/>
      <c r="EB540" s="1186"/>
      <c r="EC540" s="1186"/>
      <c r="ED540" s="1186"/>
      <c r="EE540" s="1186"/>
      <c r="EF540" s="1186"/>
      <c r="EG540" s="1186"/>
      <c r="EH540" s="1186"/>
      <c r="EI540" s="1186"/>
      <c r="EJ540" s="1186"/>
      <c r="EK540" s="1197"/>
      <c r="EL540" s="1198"/>
      <c r="EM540" s="1186"/>
      <c r="EN540" s="1186"/>
      <c r="EO540" s="1186"/>
      <c r="EP540" s="1186"/>
      <c r="EQ540" s="1186"/>
      <c r="ER540" s="1186"/>
      <c r="ES540" s="1186"/>
      <c r="ET540" s="1186"/>
      <c r="EU540" s="1186"/>
      <c r="EV540" s="1186"/>
      <c r="EW540" s="1186"/>
      <c r="EX540" s="1186"/>
      <c r="EY540" s="1186"/>
      <c r="EZ540" s="1186"/>
      <c r="FA540" s="1186"/>
      <c r="FB540" s="1186"/>
      <c r="FC540" s="1209"/>
      <c r="FD540" s="1186"/>
      <c r="FE540" s="1186"/>
      <c r="FF540" s="1186"/>
      <c r="FG540" s="1186"/>
      <c r="FH540" s="1186"/>
      <c r="FI540" s="1186"/>
      <c r="FJ540" s="1186"/>
      <c r="FK540" s="1186"/>
      <c r="FL540" s="1209"/>
      <c r="FM540" s="1186"/>
      <c r="FN540" s="1186"/>
      <c r="FO540" s="1186"/>
      <c r="FP540" s="1186"/>
      <c r="FQ540" s="1186"/>
      <c r="FR540" s="1186"/>
      <c r="FS540" s="1186"/>
      <c r="FT540" s="1186"/>
      <c r="FU540" s="1186"/>
      <c r="FV540" s="1186"/>
      <c r="FW540" s="1186"/>
      <c r="FX540" s="1186"/>
      <c r="FY540" s="1186"/>
      <c r="FZ540" s="1186"/>
      <c r="GA540" s="1186"/>
      <c r="GB540" s="1186"/>
      <c r="GC540" s="1186"/>
      <c r="GD540" s="1186"/>
      <c r="GE540" s="1186"/>
      <c r="GF540" s="1186"/>
      <c r="GG540" s="1186"/>
      <c r="GH540" s="1186"/>
      <c r="GI540" s="1186"/>
      <c r="GJ540" s="1186"/>
      <c r="GK540" s="1186"/>
      <c r="GL540" s="1186"/>
      <c r="GM540" s="1186"/>
      <c r="GN540" s="1186"/>
      <c r="GO540" s="1186"/>
      <c r="GP540" s="1186"/>
      <c r="GQ540" s="1186"/>
      <c r="GR540" s="1186"/>
      <c r="GS540" s="1186"/>
      <c r="GT540" s="1186"/>
      <c r="GU540" s="1186"/>
      <c r="GV540" s="1186"/>
      <c r="GW540" s="1186"/>
      <c r="GX540" s="1186"/>
      <c r="GY540" s="1218"/>
      <c r="GZ540" s="364">
        <f t="shared" si="395"/>
        <v>0</v>
      </c>
      <c r="HA540" s="365">
        <f t="shared" si="414"/>
        <v>0</v>
      </c>
      <c r="HB540" s="366">
        <f t="shared" ref="HB540:HB577" si="415">HA540+GZ540</f>
        <v>0</v>
      </c>
      <c r="HC540" s="366">
        <v>0</v>
      </c>
      <c r="HD540" s="365"/>
      <c r="HE540" s="365"/>
      <c r="HF540" s="54"/>
      <c r="HG540" s="709"/>
      <c r="HH540" s="709"/>
      <c r="HI540" s="709">
        <f t="shared" si="405"/>
        <v>0</v>
      </c>
      <c r="HJ540" s="711"/>
      <c r="HK540" s="711">
        <v>5.6</v>
      </c>
      <c r="HL540" s="738" t="e">
        <f t="shared" ref="HL540:HL576" si="416">1-HK540/6.7/HH540</f>
        <v>#DIV/0!</v>
      </c>
      <c r="HM540" s="743"/>
      <c r="HN540" s="743"/>
      <c r="HO540" s="743"/>
      <c r="HP540" s="740">
        <f t="shared" si="406"/>
        <v>2161.6</v>
      </c>
      <c r="HQ540" s="850"/>
      <c r="HR540" s="818"/>
      <c r="HS540" s="742">
        <v>44927</v>
      </c>
      <c r="HT540" s="739">
        <f t="shared" ref="HT540:HT576" si="417">HU540/30</f>
        <v>0</v>
      </c>
      <c r="HU540" s="739"/>
      <c r="HV540" s="743">
        <v>386</v>
      </c>
      <c r="HW540" s="739">
        <f t="shared" si="389"/>
        <v>0</v>
      </c>
      <c r="HX540" s="761">
        <f t="shared" si="397"/>
        <v>0</v>
      </c>
      <c r="HY540" s="739" t="e">
        <f t="shared" si="398"/>
        <v>#DIV/0!</v>
      </c>
      <c r="HZ540" s="739">
        <f t="shared" si="394"/>
        <v>386</v>
      </c>
      <c r="IA540" s="743"/>
      <c r="IB540" s="739" t="e">
        <f t="shared" si="402"/>
        <v>#DIV/0!</v>
      </c>
      <c r="IC540" s="769" t="e">
        <f t="shared" si="403"/>
        <v>#DIV/0!</v>
      </c>
      <c r="ID540" s="769" t="e">
        <f t="shared" si="404"/>
        <v>#DIV/0!</v>
      </c>
      <c r="IE540" s="743"/>
      <c r="IF540" s="743"/>
      <c r="IG540" s="743"/>
      <c r="IH540" s="743"/>
      <c r="II540" s="743"/>
      <c r="IJ540" s="743"/>
      <c r="IK540" s="743"/>
      <c r="IL540" s="743"/>
      <c r="IM540" s="743"/>
      <c r="IN540" s="743"/>
      <c r="IO540" s="743"/>
      <c r="IP540" s="743"/>
      <c r="IQ540" s="739"/>
      <c r="IR540" s="739"/>
      <c r="IS540" s="739"/>
      <c r="IT540" s="739"/>
      <c r="IU540" s="739"/>
      <c r="IV540" s="739"/>
      <c r="IW540" s="739"/>
      <c r="IX540" s="739"/>
      <c r="IY540" s="739"/>
      <c r="IZ540" s="739"/>
      <c r="JA540" s="739"/>
      <c r="JB540" s="743">
        <v>0</v>
      </c>
      <c r="JC540" s="743">
        <v>0</v>
      </c>
      <c r="JD540" s="743">
        <v>0</v>
      </c>
      <c r="JE540" s="743">
        <v>0</v>
      </c>
      <c r="JF540" s="743">
        <v>0</v>
      </c>
      <c r="JG540" s="739">
        <v>0</v>
      </c>
      <c r="JH540" s="739">
        <v>0</v>
      </c>
      <c r="JI540" s="739">
        <v>0</v>
      </c>
      <c r="JJ540" s="739">
        <v>0</v>
      </c>
      <c r="JK540" s="739">
        <v>0</v>
      </c>
      <c r="JL540" s="739">
        <v>0</v>
      </c>
      <c r="JM540" s="739">
        <v>0</v>
      </c>
      <c r="JN540" s="28">
        <f t="shared" ref="JN540:JN579" si="418">SUM(JB540:JM540)</f>
        <v>0</v>
      </c>
      <c r="JO540" s="28">
        <f t="shared" ref="JO540:JO579" si="419">JN540-HC540</f>
        <v>0</v>
      </c>
      <c r="JP540" s="28"/>
      <c r="JQ540" s="28"/>
      <c r="JR540" s="28"/>
      <c r="JS540" s="28"/>
      <c r="JT540" s="28"/>
      <c r="JU540" s="28"/>
      <c r="JV540" s="28"/>
      <c r="JW540" s="28"/>
      <c r="JX540" s="28"/>
      <c r="JY540" s="28"/>
      <c r="JZ540" s="28"/>
      <c r="KA540" s="28"/>
      <c r="KB540" s="28"/>
      <c r="KC540" s="28"/>
      <c r="KD540" s="28"/>
      <c r="KE540" s="824"/>
    </row>
    <row r="541" s="786" customFormat="1" hidden="1" customHeight="1" spans="1:291">
      <c r="A541" s="870" t="s">
        <v>2523</v>
      </c>
      <c r="B541" s="343"/>
      <c r="C541" s="95"/>
      <c r="D541" s="95"/>
      <c r="E541" s="95"/>
      <c r="F541" s="1276" t="s">
        <v>1188</v>
      </c>
      <c r="G541" s="833"/>
      <c r="H541" s="301"/>
      <c r="I541" s="99">
        <f t="shared" si="391"/>
        <v>0</v>
      </c>
      <c r="J541" s="1141">
        <v>96</v>
      </c>
      <c r="K541" s="1130">
        <f t="shared" si="399"/>
        <v>96</v>
      </c>
      <c r="L541" s="1131">
        <f t="shared" si="400"/>
        <v>96</v>
      </c>
      <c r="M541" s="1132"/>
      <c r="N541" s="1137"/>
      <c r="O541" s="1139"/>
      <c r="P541" s="1138">
        <f t="shared" si="412"/>
        <v>0</v>
      </c>
      <c r="Q541" s="1154">
        <f t="shared" si="413"/>
        <v>0</v>
      </c>
      <c r="R541" s="1156"/>
      <c r="S541" s="1156"/>
      <c r="T541" s="1156"/>
      <c r="U541" s="1156"/>
      <c r="V541" s="1156"/>
      <c r="W541" s="1156"/>
      <c r="X541" s="1156"/>
      <c r="Y541" s="1156"/>
      <c r="Z541" s="1156"/>
      <c r="AA541" s="1156"/>
      <c r="AB541" s="1167"/>
      <c r="AC541" s="1156"/>
      <c r="AD541" s="1156"/>
      <c r="AE541" s="1156"/>
      <c r="AF541" s="1156"/>
      <c r="AG541" s="1156"/>
      <c r="AH541" s="1156"/>
      <c r="AI541" s="1156"/>
      <c r="AJ541" s="1156"/>
      <c r="AK541" s="1156"/>
      <c r="AL541" s="1156"/>
      <c r="AM541" s="1156"/>
      <c r="AN541" s="1156"/>
      <c r="AO541" s="1156"/>
      <c r="AP541" s="1156"/>
      <c r="AQ541" s="1156"/>
      <c r="AR541" s="1156"/>
      <c r="AS541" s="1179"/>
      <c r="AT541" s="1177"/>
      <c r="AU541" s="1178"/>
      <c r="AV541" s="1178"/>
      <c r="AW541" s="1178"/>
      <c r="AX541" s="1178"/>
      <c r="AY541" s="1178"/>
      <c r="AZ541" s="1178"/>
      <c r="BA541" s="1178"/>
      <c r="BB541" s="1178"/>
      <c r="BC541" s="1178"/>
      <c r="BD541" s="1178"/>
      <c r="BE541" s="1178"/>
      <c r="BF541" s="1178"/>
      <c r="BG541" s="1178"/>
      <c r="BH541" s="1178"/>
      <c r="BI541" s="1178"/>
      <c r="BJ541" s="1178"/>
      <c r="BK541" s="1186"/>
      <c r="BL541" s="1187">
        <v>-96</v>
      </c>
      <c r="BM541" s="1187"/>
      <c r="BN541" s="1187"/>
      <c r="BO541" s="1187"/>
      <c r="BP541" s="1187"/>
      <c r="BQ541" s="1187"/>
      <c r="BR541" s="1187"/>
      <c r="BS541" s="1187"/>
      <c r="BT541" s="1187"/>
      <c r="BU541" s="1187"/>
      <c r="BV541" s="1191"/>
      <c r="BW541" s="1186"/>
      <c r="BX541" s="1186"/>
      <c r="BY541" s="1186"/>
      <c r="BZ541" s="1186"/>
      <c r="CA541" s="1186"/>
      <c r="CB541" s="1186"/>
      <c r="CC541" s="1186"/>
      <c r="CD541" s="1186"/>
      <c r="CE541" s="1186"/>
      <c r="CF541" s="1186"/>
      <c r="CG541" s="1186"/>
      <c r="CH541" s="1186"/>
      <c r="CI541" s="1186"/>
      <c r="CJ541" s="1186"/>
      <c r="CK541" s="1186"/>
      <c r="CL541" s="1186"/>
      <c r="CM541" s="1186"/>
      <c r="CN541" s="1186"/>
      <c r="CO541" s="1186"/>
      <c r="CP541" s="1186"/>
      <c r="CQ541" s="1186"/>
      <c r="CR541" s="1186"/>
      <c r="CS541" s="1186"/>
      <c r="CT541" s="1186"/>
      <c r="CU541" s="1186"/>
      <c r="CV541" s="1186"/>
      <c r="CW541" s="1186"/>
      <c r="CX541" s="1186"/>
      <c r="CY541" s="1186"/>
      <c r="CZ541" s="1186"/>
      <c r="DA541" s="1186"/>
      <c r="DB541" s="1186"/>
      <c r="DC541" s="1186"/>
      <c r="DD541" s="1186"/>
      <c r="DE541" s="1186"/>
      <c r="DF541" s="1186"/>
      <c r="DG541" s="1186"/>
      <c r="DH541" s="1186"/>
      <c r="DI541" s="1186"/>
      <c r="DJ541" s="1186"/>
      <c r="DK541" s="1186"/>
      <c r="DL541" s="1186"/>
      <c r="DM541" s="1186"/>
      <c r="DN541" s="1186"/>
      <c r="DO541" s="1186"/>
      <c r="DP541" s="1186"/>
      <c r="DQ541" s="1186"/>
      <c r="DR541" s="1186"/>
      <c r="DS541" s="1186"/>
      <c r="DT541" s="1186"/>
      <c r="DU541" s="1186"/>
      <c r="DV541" s="1186"/>
      <c r="DW541" s="1186"/>
      <c r="DX541" s="1186"/>
      <c r="DY541" s="1186"/>
      <c r="DZ541" s="1186"/>
      <c r="EA541" s="1186"/>
      <c r="EB541" s="1186"/>
      <c r="EC541" s="1186"/>
      <c r="ED541" s="1186"/>
      <c r="EE541" s="1186"/>
      <c r="EF541" s="1186"/>
      <c r="EG541" s="1186"/>
      <c r="EH541" s="1186"/>
      <c r="EI541" s="1186"/>
      <c r="EJ541" s="1186"/>
      <c r="EK541" s="1197"/>
      <c r="EL541" s="1198"/>
      <c r="EM541" s="1186"/>
      <c r="EN541" s="1186"/>
      <c r="EO541" s="1186"/>
      <c r="EP541" s="1186"/>
      <c r="EQ541" s="1186"/>
      <c r="ER541" s="1186"/>
      <c r="ES541" s="1186"/>
      <c r="ET541" s="1186"/>
      <c r="EU541" s="1186"/>
      <c r="EV541" s="1186"/>
      <c r="EW541" s="1186"/>
      <c r="EX541" s="1186"/>
      <c r="EY541" s="1186"/>
      <c r="EZ541" s="1186"/>
      <c r="FA541" s="1186"/>
      <c r="FB541" s="1186"/>
      <c r="FC541" s="1209"/>
      <c r="FD541" s="1186"/>
      <c r="FE541" s="1186"/>
      <c r="FF541" s="1186"/>
      <c r="FG541" s="1186"/>
      <c r="FH541" s="1186"/>
      <c r="FI541" s="1186"/>
      <c r="FJ541" s="1186"/>
      <c r="FK541" s="1186"/>
      <c r="FL541" s="1209"/>
      <c r="FM541" s="1186"/>
      <c r="FN541" s="1186"/>
      <c r="FO541" s="1186"/>
      <c r="FP541" s="1186"/>
      <c r="FQ541" s="1186"/>
      <c r="FR541" s="1186"/>
      <c r="FS541" s="1186"/>
      <c r="FT541" s="1186"/>
      <c r="FU541" s="1186"/>
      <c r="FV541" s="1186"/>
      <c r="FW541" s="1186"/>
      <c r="FX541" s="1186"/>
      <c r="FY541" s="1186"/>
      <c r="FZ541" s="1186"/>
      <c r="GA541" s="1186"/>
      <c r="GB541" s="1186"/>
      <c r="GC541" s="1186"/>
      <c r="GD541" s="1186"/>
      <c r="GE541" s="1186"/>
      <c r="GF541" s="1186"/>
      <c r="GG541" s="1186"/>
      <c r="GH541" s="1186"/>
      <c r="GI541" s="1186"/>
      <c r="GJ541" s="1186"/>
      <c r="GK541" s="1186"/>
      <c r="GL541" s="1186"/>
      <c r="GM541" s="1186"/>
      <c r="GN541" s="1186"/>
      <c r="GO541" s="1186"/>
      <c r="GP541" s="1186"/>
      <c r="GQ541" s="1186"/>
      <c r="GR541" s="1186"/>
      <c r="GS541" s="1186"/>
      <c r="GT541" s="1186"/>
      <c r="GU541" s="1186"/>
      <c r="GV541" s="1186"/>
      <c r="GW541" s="1186"/>
      <c r="GX541" s="1186"/>
      <c r="GY541" s="1218"/>
      <c r="GZ541" s="364">
        <f t="shared" si="395"/>
        <v>0</v>
      </c>
      <c r="HA541" s="365">
        <f t="shared" si="414"/>
        <v>0</v>
      </c>
      <c r="HB541" s="366">
        <f t="shared" si="415"/>
        <v>0</v>
      </c>
      <c r="HC541" s="366">
        <v>0</v>
      </c>
      <c r="HD541" s="365"/>
      <c r="HE541" s="365"/>
      <c r="HF541" s="54"/>
      <c r="HG541" s="709"/>
      <c r="HH541" s="709"/>
      <c r="HI541" s="709">
        <f t="shared" si="405"/>
        <v>0</v>
      </c>
      <c r="HJ541" s="711"/>
      <c r="HK541" s="711"/>
      <c r="HL541" s="738" t="e">
        <f t="shared" si="416"/>
        <v>#DIV/0!</v>
      </c>
      <c r="HM541" s="743"/>
      <c r="HN541" s="743"/>
      <c r="HO541" s="743"/>
      <c r="HP541" s="740">
        <f t="shared" si="406"/>
        <v>0</v>
      </c>
      <c r="HQ541" s="850"/>
      <c r="HR541" s="818"/>
      <c r="HS541" s="742">
        <v>44927</v>
      </c>
      <c r="HT541" s="739">
        <f t="shared" si="417"/>
        <v>0</v>
      </c>
      <c r="HU541" s="739"/>
      <c r="HV541" s="743">
        <v>96</v>
      </c>
      <c r="HW541" s="739">
        <f t="shared" si="389"/>
        <v>0</v>
      </c>
      <c r="HX541" s="761">
        <f t="shared" si="397"/>
        <v>0</v>
      </c>
      <c r="HY541" s="739" t="e">
        <f t="shared" si="398"/>
        <v>#DIV/0!</v>
      </c>
      <c r="HZ541" s="739">
        <f t="shared" si="394"/>
        <v>96</v>
      </c>
      <c r="IA541" s="743"/>
      <c r="IB541" s="739" t="e">
        <f t="shared" si="402"/>
        <v>#DIV/0!</v>
      </c>
      <c r="IC541" s="769" t="e">
        <f t="shared" si="403"/>
        <v>#DIV/0!</v>
      </c>
      <c r="ID541" s="769" t="e">
        <f t="shared" si="404"/>
        <v>#DIV/0!</v>
      </c>
      <c r="IE541" s="743"/>
      <c r="IF541" s="743"/>
      <c r="IG541" s="743"/>
      <c r="IH541" s="743"/>
      <c r="II541" s="743"/>
      <c r="IJ541" s="743"/>
      <c r="IK541" s="743"/>
      <c r="IL541" s="743"/>
      <c r="IM541" s="743"/>
      <c r="IN541" s="743"/>
      <c r="IO541" s="743"/>
      <c r="IP541" s="743"/>
      <c r="IQ541" s="739"/>
      <c r="IR541" s="739"/>
      <c r="IS541" s="739"/>
      <c r="IT541" s="739"/>
      <c r="IU541" s="739"/>
      <c r="IV541" s="739"/>
      <c r="IW541" s="739"/>
      <c r="IX541" s="739"/>
      <c r="IY541" s="739"/>
      <c r="IZ541" s="739"/>
      <c r="JA541" s="739"/>
      <c r="JB541" s="743">
        <v>0</v>
      </c>
      <c r="JC541" s="743">
        <v>0</v>
      </c>
      <c r="JD541" s="743">
        <v>0</v>
      </c>
      <c r="JE541" s="743">
        <v>0</v>
      </c>
      <c r="JF541" s="743">
        <v>0</v>
      </c>
      <c r="JG541" s="739">
        <v>0</v>
      </c>
      <c r="JH541" s="739">
        <v>0</v>
      </c>
      <c r="JI541" s="739">
        <v>0</v>
      </c>
      <c r="JJ541" s="739">
        <v>0</v>
      </c>
      <c r="JK541" s="739">
        <v>0</v>
      </c>
      <c r="JL541" s="739">
        <v>0</v>
      </c>
      <c r="JM541" s="739">
        <v>0</v>
      </c>
      <c r="JN541" s="28">
        <f t="shared" si="418"/>
        <v>0</v>
      </c>
      <c r="JO541" s="28">
        <f t="shared" si="419"/>
        <v>0</v>
      </c>
      <c r="JP541" s="28"/>
      <c r="JQ541" s="28"/>
      <c r="JR541" s="28"/>
      <c r="JS541" s="28"/>
      <c r="JT541" s="28"/>
      <c r="JU541" s="28"/>
      <c r="JV541" s="28"/>
      <c r="JW541" s="28"/>
      <c r="JX541" s="28"/>
      <c r="JY541" s="28"/>
      <c r="JZ541" s="28"/>
      <c r="KA541" s="28"/>
      <c r="KB541" s="28"/>
      <c r="KC541" s="28"/>
      <c r="KD541" s="28"/>
      <c r="KE541" s="824"/>
    </row>
    <row r="542" s="786" customFormat="1" hidden="1" customHeight="1" spans="1:291">
      <c r="A542" s="870" t="s">
        <v>2523</v>
      </c>
      <c r="B542" s="343"/>
      <c r="C542" s="95"/>
      <c r="D542" s="95"/>
      <c r="E542" s="95"/>
      <c r="F542" s="1276" t="s">
        <v>1189</v>
      </c>
      <c r="G542" s="833" t="s">
        <v>2528</v>
      </c>
      <c r="H542" s="301" t="s">
        <v>2529</v>
      </c>
      <c r="I542" s="99">
        <f t="shared" si="391"/>
        <v>0</v>
      </c>
      <c r="J542" s="1141">
        <v>24</v>
      </c>
      <c r="K542" s="1130">
        <f t="shared" si="399"/>
        <v>24</v>
      </c>
      <c r="L542" s="1131">
        <f t="shared" si="400"/>
        <v>24</v>
      </c>
      <c r="M542" s="1132"/>
      <c r="N542" s="1137"/>
      <c r="O542" s="1139"/>
      <c r="P542" s="1138">
        <f t="shared" si="412"/>
        <v>0</v>
      </c>
      <c r="Q542" s="1154">
        <f t="shared" si="413"/>
        <v>0</v>
      </c>
      <c r="R542" s="1156"/>
      <c r="S542" s="1156"/>
      <c r="T542" s="1156"/>
      <c r="U542" s="1156"/>
      <c r="V542" s="1156"/>
      <c r="W542" s="1156"/>
      <c r="X542" s="1156"/>
      <c r="Y542" s="1156"/>
      <c r="Z542" s="1156"/>
      <c r="AA542" s="1156"/>
      <c r="AB542" s="1167"/>
      <c r="AC542" s="1156"/>
      <c r="AD542" s="1156"/>
      <c r="AE542" s="1156"/>
      <c r="AF542" s="1156"/>
      <c r="AG542" s="1156"/>
      <c r="AH542" s="1156"/>
      <c r="AI542" s="1156"/>
      <c r="AJ542" s="1156"/>
      <c r="AK542" s="1156"/>
      <c r="AL542" s="1156"/>
      <c r="AM542" s="1156"/>
      <c r="AN542" s="1156"/>
      <c r="AO542" s="1156"/>
      <c r="AP542" s="1156"/>
      <c r="AQ542" s="1156"/>
      <c r="AR542" s="1156"/>
      <c r="AS542" s="1179"/>
      <c r="AT542" s="1177"/>
      <c r="AU542" s="1178"/>
      <c r="AV542" s="1178"/>
      <c r="AW542" s="1178"/>
      <c r="AX542" s="1178"/>
      <c r="AY542" s="1178"/>
      <c r="AZ542" s="1178"/>
      <c r="BA542" s="1178"/>
      <c r="BB542" s="1178"/>
      <c r="BC542" s="1178"/>
      <c r="BD542" s="1178"/>
      <c r="BE542" s="1178"/>
      <c r="BF542" s="1178"/>
      <c r="BG542" s="1178"/>
      <c r="BH542" s="1178"/>
      <c r="BI542" s="1178"/>
      <c r="BJ542" s="1178"/>
      <c r="BK542" s="1186"/>
      <c r="BL542" s="1187">
        <v>-24</v>
      </c>
      <c r="BM542" s="1187"/>
      <c r="BN542" s="1187"/>
      <c r="BO542" s="1187"/>
      <c r="BP542" s="1187"/>
      <c r="BQ542" s="1187"/>
      <c r="BR542" s="1187"/>
      <c r="BS542" s="1187"/>
      <c r="BT542" s="1187"/>
      <c r="BU542" s="1187"/>
      <c r="BV542" s="1191"/>
      <c r="BW542" s="1186"/>
      <c r="BX542" s="1186"/>
      <c r="BY542" s="1186"/>
      <c r="BZ542" s="1186"/>
      <c r="CA542" s="1186"/>
      <c r="CB542" s="1186"/>
      <c r="CC542" s="1186"/>
      <c r="CD542" s="1186"/>
      <c r="CE542" s="1186"/>
      <c r="CF542" s="1186"/>
      <c r="CG542" s="1186"/>
      <c r="CH542" s="1186"/>
      <c r="CI542" s="1186"/>
      <c r="CJ542" s="1186"/>
      <c r="CK542" s="1186"/>
      <c r="CL542" s="1186"/>
      <c r="CM542" s="1186"/>
      <c r="CN542" s="1186"/>
      <c r="CO542" s="1186"/>
      <c r="CP542" s="1186"/>
      <c r="CQ542" s="1186"/>
      <c r="CR542" s="1186"/>
      <c r="CS542" s="1186"/>
      <c r="CT542" s="1186"/>
      <c r="CU542" s="1186"/>
      <c r="CV542" s="1186"/>
      <c r="CW542" s="1186"/>
      <c r="CX542" s="1186"/>
      <c r="CY542" s="1186"/>
      <c r="CZ542" s="1186"/>
      <c r="DA542" s="1186"/>
      <c r="DB542" s="1186"/>
      <c r="DC542" s="1186"/>
      <c r="DD542" s="1186"/>
      <c r="DE542" s="1186"/>
      <c r="DF542" s="1186"/>
      <c r="DG542" s="1186"/>
      <c r="DH542" s="1186"/>
      <c r="DI542" s="1186"/>
      <c r="DJ542" s="1186"/>
      <c r="DK542" s="1186"/>
      <c r="DL542" s="1186"/>
      <c r="DM542" s="1186"/>
      <c r="DN542" s="1186"/>
      <c r="DO542" s="1186"/>
      <c r="DP542" s="1186"/>
      <c r="DQ542" s="1186"/>
      <c r="DR542" s="1186"/>
      <c r="DS542" s="1186"/>
      <c r="DT542" s="1186"/>
      <c r="DU542" s="1186"/>
      <c r="DV542" s="1186"/>
      <c r="DW542" s="1186"/>
      <c r="DX542" s="1186"/>
      <c r="DY542" s="1186"/>
      <c r="DZ542" s="1186"/>
      <c r="EA542" s="1186"/>
      <c r="EB542" s="1186"/>
      <c r="EC542" s="1186"/>
      <c r="ED542" s="1186"/>
      <c r="EE542" s="1186"/>
      <c r="EF542" s="1186"/>
      <c r="EG542" s="1186"/>
      <c r="EH542" s="1186"/>
      <c r="EI542" s="1186"/>
      <c r="EJ542" s="1186"/>
      <c r="EK542" s="1197"/>
      <c r="EL542" s="1198"/>
      <c r="EM542" s="1186"/>
      <c r="EN542" s="1186"/>
      <c r="EO542" s="1186"/>
      <c r="EP542" s="1186"/>
      <c r="EQ542" s="1186"/>
      <c r="ER542" s="1186"/>
      <c r="ES542" s="1186"/>
      <c r="ET542" s="1186"/>
      <c r="EU542" s="1186"/>
      <c r="EV542" s="1186"/>
      <c r="EW542" s="1186"/>
      <c r="EX542" s="1186"/>
      <c r="EY542" s="1186"/>
      <c r="EZ542" s="1186"/>
      <c r="FA542" s="1186"/>
      <c r="FB542" s="1186"/>
      <c r="FC542" s="1209"/>
      <c r="FD542" s="1186"/>
      <c r="FE542" s="1186"/>
      <c r="FF542" s="1186"/>
      <c r="FG542" s="1186"/>
      <c r="FH542" s="1186"/>
      <c r="FI542" s="1186"/>
      <c r="FJ542" s="1186"/>
      <c r="FK542" s="1186"/>
      <c r="FL542" s="1209"/>
      <c r="FM542" s="1186"/>
      <c r="FN542" s="1186"/>
      <c r="FO542" s="1186"/>
      <c r="FP542" s="1186"/>
      <c r="FQ542" s="1186"/>
      <c r="FR542" s="1186"/>
      <c r="FS542" s="1186"/>
      <c r="FT542" s="1186"/>
      <c r="FU542" s="1186"/>
      <c r="FV542" s="1186"/>
      <c r="FW542" s="1186"/>
      <c r="FX542" s="1186"/>
      <c r="FY542" s="1186"/>
      <c r="FZ542" s="1186"/>
      <c r="GA542" s="1186"/>
      <c r="GB542" s="1186"/>
      <c r="GC542" s="1186"/>
      <c r="GD542" s="1186"/>
      <c r="GE542" s="1186"/>
      <c r="GF542" s="1186"/>
      <c r="GG542" s="1186"/>
      <c r="GH542" s="1186"/>
      <c r="GI542" s="1186"/>
      <c r="GJ542" s="1186"/>
      <c r="GK542" s="1186"/>
      <c r="GL542" s="1186"/>
      <c r="GM542" s="1186"/>
      <c r="GN542" s="1186"/>
      <c r="GO542" s="1186"/>
      <c r="GP542" s="1186"/>
      <c r="GQ542" s="1186"/>
      <c r="GR542" s="1186"/>
      <c r="GS542" s="1186"/>
      <c r="GT542" s="1186"/>
      <c r="GU542" s="1186"/>
      <c r="GV542" s="1186"/>
      <c r="GW542" s="1186"/>
      <c r="GX542" s="1186"/>
      <c r="GY542" s="1218"/>
      <c r="GZ542" s="364">
        <f t="shared" si="395"/>
        <v>0</v>
      </c>
      <c r="HA542" s="365">
        <f t="shared" si="414"/>
        <v>0</v>
      </c>
      <c r="HB542" s="366">
        <f t="shared" si="415"/>
        <v>0</v>
      </c>
      <c r="HC542" s="366">
        <v>0</v>
      </c>
      <c r="HD542" s="365"/>
      <c r="HE542" s="365"/>
      <c r="HF542" s="54"/>
      <c r="HG542" s="709"/>
      <c r="HH542" s="709"/>
      <c r="HI542" s="709">
        <f t="shared" si="405"/>
        <v>0</v>
      </c>
      <c r="HJ542" s="711"/>
      <c r="HK542" s="711">
        <v>16.47</v>
      </c>
      <c r="HL542" s="738" t="e">
        <f t="shared" si="416"/>
        <v>#DIV/0!</v>
      </c>
      <c r="HM542" s="743"/>
      <c r="HN542" s="743"/>
      <c r="HO542" s="743"/>
      <c r="HP542" s="740">
        <f t="shared" si="406"/>
        <v>395.28</v>
      </c>
      <c r="HQ542" s="850"/>
      <c r="HR542" s="818"/>
      <c r="HS542" s="742">
        <v>44927</v>
      </c>
      <c r="HT542" s="739">
        <f t="shared" si="417"/>
        <v>0</v>
      </c>
      <c r="HU542" s="739"/>
      <c r="HV542" s="743">
        <v>24</v>
      </c>
      <c r="HW542" s="739">
        <f t="shared" si="389"/>
        <v>0</v>
      </c>
      <c r="HX542" s="761">
        <f t="shared" si="397"/>
        <v>0</v>
      </c>
      <c r="HY542" s="739" t="e">
        <f t="shared" si="398"/>
        <v>#DIV/0!</v>
      </c>
      <c r="HZ542" s="739">
        <f t="shared" si="394"/>
        <v>24</v>
      </c>
      <c r="IA542" s="743"/>
      <c r="IB542" s="739" t="e">
        <f t="shared" si="402"/>
        <v>#DIV/0!</v>
      </c>
      <c r="IC542" s="769" t="e">
        <f t="shared" si="403"/>
        <v>#DIV/0!</v>
      </c>
      <c r="ID542" s="769" t="e">
        <f t="shared" si="404"/>
        <v>#DIV/0!</v>
      </c>
      <c r="IE542" s="743"/>
      <c r="IF542" s="743"/>
      <c r="IG542" s="743"/>
      <c r="IH542" s="743"/>
      <c r="II542" s="743"/>
      <c r="IJ542" s="743"/>
      <c r="IK542" s="743"/>
      <c r="IL542" s="743"/>
      <c r="IM542" s="743"/>
      <c r="IN542" s="743"/>
      <c r="IO542" s="743"/>
      <c r="IP542" s="743"/>
      <c r="IQ542" s="739"/>
      <c r="IR542" s="739"/>
      <c r="IS542" s="739"/>
      <c r="IT542" s="739"/>
      <c r="IU542" s="739"/>
      <c r="IV542" s="739"/>
      <c r="IW542" s="739"/>
      <c r="IX542" s="739"/>
      <c r="IY542" s="739"/>
      <c r="IZ542" s="739"/>
      <c r="JA542" s="739"/>
      <c r="JB542" s="743">
        <v>0</v>
      </c>
      <c r="JC542" s="743">
        <v>0</v>
      </c>
      <c r="JD542" s="743">
        <v>0</v>
      </c>
      <c r="JE542" s="743">
        <v>0</v>
      </c>
      <c r="JF542" s="743">
        <v>0</v>
      </c>
      <c r="JG542" s="739">
        <v>0</v>
      </c>
      <c r="JH542" s="739">
        <v>0</v>
      </c>
      <c r="JI542" s="739">
        <v>0</v>
      </c>
      <c r="JJ542" s="739">
        <v>0</v>
      </c>
      <c r="JK542" s="739">
        <v>0</v>
      </c>
      <c r="JL542" s="739">
        <v>0</v>
      </c>
      <c r="JM542" s="739">
        <v>0</v>
      </c>
      <c r="JN542" s="28">
        <f t="shared" si="418"/>
        <v>0</v>
      </c>
      <c r="JO542" s="28">
        <f t="shared" si="419"/>
        <v>0</v>
      </c>
      <c r="JP542" s="28"/>
      <c r="JQ542" s="28"/>
      <c r="JR542" s="28"/>
      <c r="JS542" s="28"/>
      <c r="JT542" s="28"/>
      <c r="JU542" s="28"/>
      <c r="JV542" s="28"/>
      <c r="JW542" s="28"/>
      <c r="JX542" s="28"/>
      <c r="JY542" s="28"/>
      <c r="JZ542" s="28"/>
      <c r="KA542" s="28"/>
      <c r="KB542" s="28"/>
      <c r="KC542" s="28"/>
      <c r="KD542" s="28"/>
      <c r="KE542" s="824"/>
    </row>
    <row r="543" s="786" customFormat="1" hidden="1" customHeight="1" spans="1:291">
      <c r="A543" s="870" t="s">
        <v>2523</v>
      </c>
      <c r="B543" s="343"/>
      <c r="C543" s="95"/>
      <c r="D543" s="95"/>
      <c r="E543" s="95"/>
      <c r="F543" s="1276" t="s">
        <v>1190</v>
      </c>
      <c r="G543" s="833" t="s">
        <v>2530</v>
      </c>
      <c r="H543" s="301" t="s">
        <v>2531</v>
      </c>
      <c r="I543" s="99">
        <f t="shared" si="391"/>
        <v>0</v>
      </c>
      <c r="J543" s="1141">
        <v>24</v>
      </c>
      <c r="K543" s="1130">
        <f t="shared" si="399"/>
        <v>24</v>
      </c>
      <c r="L543" s="1131">
        <f t="shared" si="400"/>
        <v>24</v>
      </c>
      <c r="M543" s="1132"/>
      <c r="N543" s="1137"/>
      <c r="O543" s="1139"/>
      <c r="P543" s="1138">
        <f t="shared" si="412"/>
        <v>0</v>
      </c>
      <c r="Q543" s="1154">
        <f t="shared" si="413"/>
        <v>0</v>
      </c>
      <c r="R543" s="1156"/>
      <c r="S543" s="1156"/>
      <c r="T543" s="1156"/>
      <c r="U543" s="1156"/>
      <c r="V543" s="1156"/>
      <c r="W543" s="1156"/>
      <c r="X543" s="1156"/>
      <c r="Y543" s="1156"/>
      <c r="Z543" s="1156"/>
      <c r="AA543" s="1156"/>
      <c r="AB543" s="1167"/>
      <c r="AC543" s="1156"/>
      <c r="AD543" s="1156"/>
      <c r="AE543" s="1156"/>
      <c r="AF543" s="1156"/>
      <c r="AG543" s="1156"/>
      <c r="AH543" s="1156"/>
      <c r="AI543" s="1156"/>
      <c r="AJ543" s="1156"/>
      <c r="AK543" s="1156"/>
      <c r="AL543" s="1156"/>
      <c r="AM543" s="1156"/>
      <c r="AN543" s="1156"/>
      <c r="AO543" s="1156"/>
      <c r="AP543" s="1156"/>
      <c r="AQ543" s="1156"/>
      <c r="AR543" s="1156"/>
      <c r="AS543" s="1179"/>
      <c r="AT543" s="1177"/>
      <c r="AU543" s="1178"/>
      <c r="AV543" s="1178"/>
      <c r="AW543" s="1178"/>
      <c r="AX543" s="1178"/>
      <c r="AY543" s="1178"/>
      <c r="AZ543" s="1178"/>
      <c r="BA543" s="1178"/>
      <c r="BB543" s="1178"/>
      <c r="BC543" s="1178"/>
      <c r="BD543" s="1178"/>
      <c r="BE543" s="1178"/>
      <c r="BF543" s="1178"/>
      <c r="BG543" s="1178"/>
      <c r="BH543" s="1178"/>
      <c r="BI543" s="1178"/>
      <c r="BJ543" s="1178"/>
      <c r="BK543" s="1186"/>
      <c r="BL543" s="1187">
        <v>-24</v>
      </c>
      <c r="BM543" s="1187"/>
      <c r="BN543" s="1187"/>
      <c r="BO543" s="1187"/>
      <c r="BP543" s="1187"/>
      <c r="BQ543" s="1187"/>
      <c r="BR543" s="1187"/>
      <c r="BS543" s="1187"/>
      <c r="BT543" s="1187"/>
      <c r="BU543" s="1187"/>
      <c r="BV543" s="1191"/>
      <c r="BW543" s="1186"/>
      <c r="BX543" s="1186"/>
      <c r="BY543" s="1186"/>
      <c r="BZ543" s="1186"/>
      <c r="CA543" s="1186"/>
      <c r="CB543" s="1186"/>
      <c r="CC543" s="1186"/>
      <c r="CD543" s="1186"/>
      <c r="CE543" s="1186"/>
      <c r="CF543" s="1186"/>
      <c r="CG543" s="1186"/>
      <c r="CH543" s="1186"/>
      <c r="CI543" s="1186"/>
      <c r="CJ543" s="1186"/>
      <c r="CK543" s="1186"/>
      <c r="CL543" s="1186"/>
      <c r="CM543" s="1186"/>
      <c r="CN543" s="1186"/>
      <c r="CO543" s="1186"/>
      <c r="CP543" s="1186"/>
      <c r="CQ543" s="1186"/>
      <c r="CR543" s="1186"/>
      <c r="CS543" s="1186"/>
      <c r="CT543" s="1186"/>
      <c r="CU543" s="1186"/>
      <c r="CV543" s="1186"/>
      <c r="CW543" s="1186"/>
      <c r="CX543" s="1186"/>
      <c r="CY543" s="1186"/>
      <c r="CZ543" s="1186"/>
      <c r="DA543" s="1186"/>
      <c r="DB543" s="1186"/>
      <c r="DC543" s="1186"/>
      <c r="DD543" s="1186"/>
      <c r="DE543" s="1186"/>
      <c r="DF543" s="1186"/>
      <c r="DG543" s="1186"/>
      <c r="DH543" s="1186"/>
      <c r="DI543" s="1186"/>
      <c r="DJ543" s="1186"/>
      <c r="DK543" s="1186"/>
      <c r="DL543" s="1186"/>
      <c r="DM543" s="1186"/>
      <c r="DN543" s="1186"/>
      <c r="DO543" s="1186"/>
      <c r="DP543" s="1186"/>
      <c r="DQ543" s="1186"/>
      <c r="DR543" s="1186"/>
      <c r="DS543" s="1186"/>
      <c r="DT543" s="1186"/>
      <c r="DU543" s="1186"/>
      <c r="DV543" s="1186"/>
      <c r="DW543" s="1186"/>
      <c r="DX543" s="1186"/>
      <c r="DY543" s="1186"/>
      <c r="DZ543" s="1186"/>
      <c r="EA543" s="1186"/>
      <c r="EB543" s="1186"/>
      <c r="EC543" s="1186"/>
      <c r="ED543" s="1186"/>
      <c r="EE543" s="1186"/>
      <c r="EF543" s="1186"/>
      <c r="EG543" s="1186"/>
      <c r="EH543" s="1186"/>
      <c r="EI543" s="1186"/>
      <c r="EJ543" s="1186"/>
      <c r="EK543" s="1197"/>
      <c r="EL543" s="1198"/>
      <c r="EM543" s="1186"/>
      <c r="EN543" s="1186"/>
      <c r="EO543" s="1186"/>
      <c r="EP543" s="1186"/>
      <c r="EQ543" s="1186"/>
      <c r="ER543" s="1186"/>
      <c r="ES543" s="1186"/>
      <c r="ET543" s="1186"/>
      <c r="EU543" s="1186"/>
      <c r="EV543" s="1186"/>
      <c r="EW543" s="1186"/>
      <c r="EX543" s="1186"/>
      <c r="EY543" s="1186"/>
      <c r="EZ543" s="1186"/>
      <c r="FA543" s="1186"/>
      <c r="FB543" s="1186"/>
      <c r="FC543" s="1209"/>
      <c r="FD543" s="1186"/>
      <c r="FE543" s="1186"/>
      <c r="FF543" s="1186"/>
      <c r="FG543" s="1186"/>
      <c r="FH543" s="1186"/>
      <c r="FI543" s="1186"/>
      <c r="FJ543" s="1186"/>
      <c r="FK543" s="1186"/>
      <c r="FL543" s="1209"/>
      <c r="FM543" s="1186"/>
      <c r="FN543" s="1186"/>
      <c r="FO543" s="1186"/>
      <c r="FP543" s="1186"/>
      <c r="FQ543" s="1186"/>
      <c r="FR543" s="1186"/>
      <c r="FS543" s="1186"/>
      <c r="FT543" s="1186"/>
      <c r="FU543" s="1186"/>
      <c r="FV543" s="1186"/>
      <c r="FW543" s="1186"/>
      <c r="FX543" s="1186"/>
      <c r="FY543" s="1186"/>
      <c r="FZ543" s="1186"/>
      <c r="GA543" s="1186"/>
      <c r="GB543" s="1186"/>
      <c r="GC543" s="1186"/>
      <c r="GD543" s="1186"/>
      <c r="GE543" s="1186"/>
      <c r="GF543" s="1186"/>
      <c r="GG543" s="1186"/>
      <c r="GH543" s="1186"/>
      <c r="GI543" s="1186"/>
      <c r="GJ543" s="1186"/>
      <c r="GK543" s="1186"/>
      <c r="GL543" s="1186"/>
      <c r="GM543" s="1186"/>
      <c r="GN543" s="1186"/>
      <c r="GO543" s="1186"/>
      <c r="GP543" s="1186"/>
      <c r="GQ543" s="1186"/>
      <c r="GR543" s="1186"/>
      <c r="GS543" s="1186"/>
      <c r="GT543" s="1186"/>
      <c r="GU543" s="1186"/>
      <c r="GV543" s="1186"/>
      <c r="GW543" s="1186"/>
      <c r="GX543" s="1186"/>
      <c r="GY543" s="1218"/>
      <c r="GZ543" s="364">
        <f t="shared" si="395"/>
        <v>0</v>
      </c>
      <c r="HA543" s="365">
        <f t="shared" si="414"/>
        <v>0</v>
      </c>
      <c r="HB543" s="366">
        <f t="shared" si="415"/>
        <v>0</v>
      </c>
      <c r="HC543" s="366">
        <v>0</v>
      </c>
      <c r="HD543" s="365"/>
      <c r="HE543" s="365"/>
      <c r="HF543" s="54"/>
      <c r="HG543" s="709"/>
      <c r="HH543" s="709"/>
      <c r="HI543" s="709">
        <f t="shared" si="405"/>
        <v>0</v>
      </c>
      <c r="HJ543" s="711"/>
      <c r="HK543" s="711">
        <v>16.47</v>
      </c>
      <c r="HL543" s="738" t="e">
        <f t="shared" si="416"/>
        <v>#DIV/0!</v>
      </c>
      <c r="HM543" s="743"/>
      <c r="HN543" s="743"/>
      <c r="HO543" s="743"/>
      <c r="HP543" s="740">
        <f t="shared" ref="HP543:HP553" si="420">HK543*HZ543</f>
        <v>395.28</v>
      </c>
      <c r="HQ543" s="850"/>
      <c r="HR543" s="818"/>
      <c r="HS543" s="742">
        <v>44927</v>
      </c>
      <c r="HT543" s="739">
        <f t="shared" si="417"/>
        <v>0</v>
      </c>
      <c r="HU543" s="739"/>
      <c r="HV543" s="743">
        <v>24</v>
      </c>
      <c r="HW543" s="739">
        <f t="shared" si="389"/>
        <v>0</v>
      </c>
      <c r="HX543" s="761">
        <f t="shared" si="397"/>
        <v>0</v>
      </c>
      <c r="HY543" s="739" t="e">
        <f t="shared" si="398"/>
        <v>#DIV/0!</v>
      </c>
      <c r="HZ543" s="739">
        <f t="shared" si="394"/>
        <v>24</v>
      </c>
      <c r="IA543" s="743"/>
      <c r="IB543" s="739" t="e">
        <f t="shared" si="402"/>
        <v>#DIV/0!</v>
      </c>
      <c r="IC543" s="769" t="e">
        <f t="shared" si="403"/>
        <v>#DIV/0!</v>
      </c>
      <c r="ID543" s="769" t="e">
        <f t="shared" si="404"/>
        <v>#DIV/0!</v>
      </c>
      <c r="IE543" s="743"/>
      <c r="IF543" s="743"/>
      <c r="IG543" s="743"/>
      <c r="IH543" s="743"/>
      <c r="II543" s="743"/>
      <c r="IJ543" s="743"/>
      <c r="IK543" s="743"/>
      <c r="IL543" s="743"/>
      <c r="IM543" s="743"/>
      <c r="IN543" s="743"/>
      <c r="IO543" s="743"/>
      <c r="IP543" s="743"/>
      <c r="IQ543" s="739"/>
      <c r="IR543" s="739"/>
      <c r="IS543" s="739"/>
      <c r="IT543" s="739"/>
      <c r="IU543" s="739"/>
      <c r="IV543" s="739"/>
      <c r="IW543" s="739"/>
      <c r="IX543" s="739"/>
      <c r="IY543" s="739"/>
      <c r="IZ543" s="739"/>
      <c r="JA543" s="739"/>
      <c r="JB543" s="743">
        <v>0</v>
      </c>
      <c r="JC543" s="743">
        <v>0</v>
      </c>
      <c r="JD543" s="743">
        <v>0</v>
      </c>
      <c r="JE543" s="743">
        <v>0</v>
      </c>
      <c r="JF543" s="743">
        <v>0</v>
      </c>
      <c r="JG543" s="739">
        <v>0</v>
      </c>
      <c r="JH543" s="739">
        <v>0</v>
      </c>
      <c r="JI543" s="739">
        <v>0</v>
      </c>
      <c r="JJ543" s="739">
        <v>0</v>
      </c>
      <c r="JK543" s="739">
        <v>0</v>
      </c>
      <c r="JL543" s="739">
        <v>0</v>
      </c>
      <c r="JM543" s="739">
        <v>0</v>
      </c>
      <c r="JN543" s="28">
        <f t="shared" si="418"/>
        <v>0</v>
      </c>
      <c r="JO543" s="28">
        <f t="shared" si="419"/>
        <v>0</v>
      </c>
      <c r="JP543" s="28"/>
      <c r="JQ543" s="28"/>
      <c r="JR543" s="28"/>
      <c r="JS543" s="28"/>
      <c r="JT543" s="28"/>
      <c r="JU543" s="28"/>
      <c r="JV543" s="28"/>
      <c r="JW543" s="28"/>
      <c r="JX543" s="28"/>
      <c r="JY543" s="28"/>
      <c r="JZ543" s="28"/>
      <c r="KA543" s="28"/>
      <c r="KB543" s="28"/>
      <c r="KC543" s="28"/>
      <c r="KD543" s="28"/>
      <c r="KE543" s="824"/>
    </row>
    <row r="544" s="786" customFormat="1" hidden="1" customHeight="1" spans="1:291">
      <c r="A544" s="870" t="s">
        <v>2523</v>
      </c>
      <c r="B544" s="343"/>
      <c r="C544" s="95"/>
      <c r="D544" s="95"/>
      <c r="E544" s="95"/>
      <c r="F544" s="1276" t="s">
        <v>1191</v>
      </c>
      <c r="G544" s="833" t="s">
        <v>2532</v>
      </c>
      <c r="H544" s="301" t="s">
        <v>2533</v>
      </c>
      <c r="I544" s="99">
        <f t="shared" si="391"/>
        <v>0</v>
      </c>
      <c r="J544" s="1141">
        <v>148</v>
      </c>
      <c r="K544" s="1130">
        <f t="shared" si="399"/>
        <v>148</v>
      </c>
      <c r="L544" s="1131">
        <f t="shared" si="400"/>
        <v>148</v>
      </c>
      <c r="M544" s="1132"/>
      <c r="N544" s="1137"/>
      <c r="O544" s="1139"/>
      <c r="P544" s="1138">
        <f t="shared" si="412"/>
        <v>0</v>
      </c>
      <c r="Q544" s="1154">
        <f t="shared" si="413"/>
        <v>0</v>
      </c>
      <c r="R544" s="1156"/>
      <c r="S544" s="1156"/>
      <c r="T544" s="1156"/>
      <c r="U544" s="1156"/>
      <c r="V544" s="1156"/>
      <c r="W544" s="1156"/>
      <c r="X544" s="1156"/>
      <c r="Y544" s="1156"/>
      <c r="Z544" s="1156"/>
      <c r="AA544" s="1156"/>
      <c r="AB544" s="1167"/>
      <c r="AC544" s="1156"/>
      <c r="AD544" s="1156"/>
      <c r="AE544" s="1156"/>
      <c r="AF544" s="1156"/>
      <c r="AG544" s="1156"/>
      <c r="AH544" s="1156"/>
      <c r="AI544" s="1156"/>
      <c r="AJ544" s="1156"/>
      <c r="AK544" s="1156"/>
      <c r="AL544" s="1156"/>
      <c r="AM544" s="1156"/>
      <c r="AN544" s="1156"/>
      <c r="AO544" s="1156"/>
      <c r="AP544" s="1156"/>
      <c r="AQ544" s="1156"/>
      <c r="AR544" s="1156"/>
      <c r="AS544" s="1179"/>
      <c r="AT544" s="1177"/>
      <c r="AU544" s="1178"/>
      <c r="AV544" s="1178"/>
      <c r="AW544" s="1178"/>
      <c r="AX544" s="1178"/>
      <c r="AY544" s="1178"/>
      <c r="AZ544" s="1178"/>
      <c r="BA544" s="1178"/>
      <c r="BB544" s="1178"/>
      <c r="BC544" s="1178"/>
      <c r="BD544" s="1178"/>
      <c r="BE544" s="1178"/>
      <c r="BF544" s="1178"/>
      <c r="BG544" s="1178"/>
      <c r="BH544" s="1178"/>
      <c r="BI544" s="1178"/>
      <c r="BJ544" s="1178"/>
      <c r="BK544" s="1186"/>
      <c r="BL544" s="1187">
        <v>-148</v>
      </c>
      <c r="BM544" s="1187"/>
      <c r="BN544" s="1187"/>
      <c r="BO544" s="1187"/>
      <c r="BP544" s="1187"/>
      <c r="BQ544" s="1187"/>
      <c r="BR544" s="1187"/>
      <c r="BS544" s="1187"/>
      <c r="BT544" s="1187"/>
      <c r="BU544" s="1187"/>
      <c r="BV544" s="1191"/>
      <c r="BW544" s="1186"/>
      <c r="BX544" s="1186"/>
      <c r="BY544" s="1186"/>
      <c r="BZ544" s="1186"/>
      <c r="CA544" s="1186"/>
      <c r="CB544" s="1186"/>
      <c r="CC544" s="1186"/>
      <c r="CD544" s="1186"/>
      <c r="CE544" s="1186"/>
      <c r="CF544" s="1186"/>
      <c r="CG544" s="1186"/>
      <c r="CH544" s="1186"/>
      <c r="CI544" s="1186"/>
      <c r="CJ544" s="1186"/>
      <c r="CK544" s="1186"/>
      <c r="CL544" s="1186"/>
      <c r="CM544" s="1186"/>
      <c r="CN544" s="1186"/>
      <c r="CO544" s="1186"/>
      <c r="CP544" s="1186"/>
      <c r="CQ544" s="1186"/>
      <c r="CR544" s="1186"/>
      <c r="CS544" s="1186"/>
      <c r="CT544" s="1186"/>
      <c r="CU544" s="1186"/>
      <c r="CV544" s="1186"/>
      <c r="CW544" s="1186"/>
      <c r="CX544" s="1186"/>
      <c r="CY544" s="1186"/>
      <c r="CZ544" s="1186"/>
      <c r="DA544" s="1186"/>
      <c r="DB544" s="1186"/>
      <c r="DC544" s="1186"/>
      <c r="DD544" s="1186"/>
      <c r="DE544" s="1186"/>
      <c r="DF544" s="1186"/>
      <c r="DG544" s="1186"/>
      <c r="DH544" s="1186"/>
      <c r="DI544" s="1186"/>
      <c r="DJ544" s="1186"/>
      <c r="DK544" s="1186"/>
      <c r="DL544" s="1186"/>
      <c r="DM544" s="1186"/>
      <c r="DN544" s="1186"/>
      <c r="DO544" s="1186"/>
      <c r="DP544" s="1186"/>
      <c r="DQ544" s="1186"/>
      <c r="DR544" s="1186"/>
      <c r="DS544" s="1186"/>
      <c r="DT544" s="1186"/>
      <c r="DU544" s="1186"/>
      <c r="DV544" s="1186"/>
      <c r="DW544" s="1186"/>
      <c r="DX544" s="1186"/>
      <c r="DY544" s="1186"/>
      <c r="DZ544" s="1186"/>
      <c r="EA544" s="1186"/>
      <c r="EB544" s="1186"/>
      <c r="EC544" s="1186"/>
      <c r="ED544" s="1186"/>
      <c r="EE544" s="1186"/>
      <c r="EF544" s="1186"/>
      <c r="EG544" s="1186"/>
      <c r="EH544" s="1186"/>
      <c r="EI544" s="1186"/>
      <c r="EJ544" s="1186"/>
      <c r="EK544" s="1197"/>
      <c r="EL544" s="1198"/>
      <c r="EM544" s="1186"/>
      <c r="EN544" s="1186"/>
      <c r="EO544" s="1186"/>
      <c r="EP544" s="1186"/>
      <c r="EQ544" s="1186"/>
      <c r="ER544" s="1186"/>
      <c r="ES544" s="1186"/>
      <c r="ET544" s="1186"/>
      <c r="EU544" s="1186"/>
      <c r="EV544" s="1186"/>
      <c r="EW544" s="1186"/>
      <c r="EX544" s="1186"/>
      <c r="EY544" s="1186"/>
      <c r="EZ544" s="1186"/>
      <c r="FA544" s="1186"/>
      <c r="FB544" s="1186"/>
      <c r="FC544" s="1209"/>
      <c r="FD544" s="1186"/>
      <c r="FE544" s="1186"/>
      <c r="FF544" s="1186"/>
      <c r="FG544" s="1186"/>
      <c r="FH544" s="1186"/>
      <c r="FI544" s="1186"/>
      <c r="FJ544" s="1186"/>
      <c r="FK544" s="1186"/>
      <c r="FL544" s="1209"/>
      <c r="FM544" s="1186"/>
      <c r="FN544" s="1186"/>
      <c r="FO544" s="1186"/>
      <c r="FP544" s="1186"/>
      <c r="FQ544" s="1186"/>
      <c r="FR544" s="1186"/>
      <c r="FS544" s="1186"/>
      <c r="FT544" s="1186"/>
      <c r="FU544" s="1186"/>
      <c r="FV544" s="1186"/>
      <c r="FW544" s="1186"/>
      <c r="FX544" s="1186"/>
      <c r="FY544" s="1186"/>
      <c r="FZ544" s="1186"/>
      <c r="GA544" s="1186"/>
      <c r="GB544" s="1186"/>
      <c r="GC544" s="1186"/>
      <c r="GD544" s="1186"/>
      <c r="GE544" s="1186"/>
      <c r="GF544" s="1186"/>
      <c r="GG544" s="1186"/>
      <c r="GH544" s="1186"/>
      <c r="GI544" s="1186"/>
      <c r="GJ544" s="1186"/>
      <c r="GK544" s="1186"/>
      <c r="GL544" s="1186"/>
      <c r="GM544" s="1186"/>
      <c r="GN544" s="1186"/>
      <c r="GO544" s="1186"/>
      <c r="GP544" s="1186"/>
      <c r="GQ544" s="1186"/>
      <c r="GR544" s="1186"/>
      <c r="GS544" s="1186"/>
      <c r="GT544" s="1186"/>
      <c r="GU544" s="1186"/>
      <c r="GV544" s="1186"/>
      <c r="GW544" s="1186"/>
      <c r="GX544" s="1186"/>
      <c r="GY544" s="1218"/>
      <c r="GZ544" s="364">
        <f t="shared" si="395"/>
        <v>0</v>
      </c>
      <c r="HA544" s="365">
        <f t="shared" si="414"/>
        <v>0</v>
      </c>
      <c r="HB544" s="366">
        <f t="shared" si="415"/>
        <v>0</v>
      </c>
      <c r="HC544" s="366">
        <v>0</v>
      </c>
      <c r="HD544" s="365"/>
      <c r="HE544" s="365"/>
      <c r="HF544" s="54"/>
      <c r="HG544" s="709"/>
      <c r="HH544" s="709"/>
      <c r="HI544" s="709">
        <f t="shared" si="405"/>
        <v>0</v>
      </c>
      <c r="HJ544" s="711"/>
      <c r="HK544" s="711">
        <v>20.14</v>
      </c>
      <c r="HL544" s="738" t="e">
        <f t="shared" si="416"/>
        <v>#DIV/0!</v>
      </c>
      <c r="HM544" s="743"/>
      <c r="HN544" s="743"/>
      <c r="HO544" s="743"/>
      <c r="HP544" s="740">
        <f t="shared" si="420"/>
        <v>2980.72</v>
      </c>
      <c r="HQ544" s="850"/>
      <c r="HR544" s="818"/>
      <c r="HS544" s="742">
        <v>44927</v>
      </c>
      <c r="HT544" s="739">
        <f t="shared" si="417"/>
        <v>0</v>
      </c>
      <c r="HU544" s="739"/>
      <c r="HV544" s="743">
        <v>148</v>
      </c>
      <c r="HW544" s="739">
        <f t="shared" si="389"/>
        <v>0</v>
      </c>
      <c r="HX544" s="761">
        <f t="shared" si="397"/>
        <v>0</v>
      </c>
      <c r="HY544" s="739" t="e">
        <f t="shared" si="398"/>
        <v>#DIV/0!</v>
      </c>
      <c r="HZ544" s="739">
        <f t="shared" si="394"/>
        <v>148</v>
      </c>
      <c r="IA544" s="743"/>
      <c r="IB544" s="739" t="e">
        <f t="shared" si="402"/>
        <v>#DIV/0!</v>
      </c>
      <c r="IC544" s="769" t="e">
        <f t="shared" si="403"/>
        <v>#DIV/0!</v>
      </c>
      <c r="ID544" s="769" t="e">
        <f t="shared" si="404"/>
        <v>#DIV/0!</v>
      </c>
      <c r="IE544" s="743"/>
      <c r="IF544" s="743"/>
      <c r="IG544" s="743"/>
      <c r="IH544" s="743"/>
      <c r="II544" s="743"/>
      <c r="IJ544" s="743"/>
      <c r="IK544" s="743"/>
      <c r="IL544" s="743"/>
      <c r="IM544" s="743"/>
      <c r="IN544" s="743"/>
      <c r="IO544" s="743"/>
      <c r="IP544" s="743"/>
      <c r="IQ544" s="739"/>
      <c r="IR544" s="739"/>
      <c r="IS544" s="739"/>
      <c r="IT544" s="739"/>
      <c r="IU544" s="739"/>
      <c r="IV544" s="739"/>
      <c r="IW544" s="739"/>
      <c r="IX544" s="739"/>
      <c r="IY544" s="739"/>
      <c r="IZ544" s="739"/>
      <c r="JA544" s="739"/>
      <c r="JB544" s="743">
        <v>0</v>
      </c>
      <c r="JC544" s="743">
        <v>0</v>
      </c>
      <c r="JD544" s="743">
        <v>0</v>
      </c>
      <c r="JE544" s="743">
        <v>0</v>
      </c>
      <c r="JF544" s="743">
        <v>0</v>
      </c>
      <c r="JG544" s="739">
        <v>0</v>
      </c>
      <c r="JH544" s="739">
        <v>0</v>
      </c>
      <c r="JI544" s="739">
        <v>0</v>
      </c>
      <c r="JJ544" s="739">
        <v>0</v>
      </c>
      <c r="JK544" s="739">
        <v>0</v>
      </c>
      <c r="JL544" s="739">
        <v>0</v>
      </c>
      <c r="JM544" s="739">
        <v>0</v>
      </c>
      <c r="JN544" s="28">
        <f t="shared" si="418"/>
        <v>0</v>
      </c>
      <c r="JO544" s="28">
        <f t="shared" si="419"/>
        <v>0</v>
      </c>
      <c r="JP544" s="28"/>
      <c r="JQ544" s="28"/>
      <c r="JR544" s="28"/>
      <c r="JS544" s="28"/>
      <c r="JT544" s="28"/>
      <c r="JU544" s="28"/>
      <c r="JV544" s="28"/>
      <c r="JW544" s="28"/>
      <c r="JX544" s="28"/>
      <c r="JY544" s="28"/>
      <c r="JZ544" s="28"/>
      <c r="KA544" s="28"/>
      <c r="KB544" s="28"/>
      <c r="KC544" s="28"/>
      <c r="KD544" s="28"/>
      <c r="KE544" s="824"/>
    </row>
    <row r="545" s="786" customFormat="1" hidden="1" customHeight="1" spans="1:291">
      <c r="A545" s="870" t="s">
        <v>2523</v>
      </c>
      <c r="B545" s="343"/>
      <c r="C545" s="95"/>
      <c r="D545" s="95"/>
      <c r="E545" s="95"/>
      <c r="F545" s="1276" t="s">
        <v>1192</v>
      </c>
      <c r="G545" s="833" t="s">
        <v>2534</v>
      </c>
      <c r="H545" s="301" t="s">
        <v>2535</v>
      </c>
      <c r="I545" s="99">
        <f t="shared" si="391"/>
        <v>0</v>
      </c>
      <c r="J545" s="1141">
        <v>240</v>
      </c>
      <c r="K545" s="1130">
        <f t="shared" si="399"/>
        <v>240</v>
      </c>
      <c r="L545" s="1131">
        <f t="shared" si="400"/>
        <v>240</v>
      </c>
      <c r="M545" s="1132"/>
      <c r="N545" s="1137"/>
      <c r="O545" s="1139"/>
      <c r="P545" s="1138">
        <f t="shared" si="412"/>
        <v>0</v>
      </c>
      <c r="Q545" s="1154">
        <f t="shared" si="413"/>
        <v>0</v>
      </c>
      <c r="R545" s="1156"/>
      <c r="S545" s="1156"/>
      <c r="T545" s="1156"/>
      <c r="U545" s="1156"/>
      <c r="V545" s="1156"/>
      <c r="W545" s="1156"/>
      <c r="X545" s="1156"/>
      <c r="Y545" s="1156"/>
      <c r="Z545" s="1156"/>
      <c r="AA545" s="1156"/>
      <c r="AB545" s="1167"/>
      <c r="AC545" s="1156"/>
      <c r="AD545" s="1156"/>
      <c r="AE545" s="1156"/>
      <c r="AF545" s="1156"/>
      <c r="AG545" s="1156"/>
      <c r="AH545" s="1156"/>
      <c r="AI545" s="1156"/>
      <c r="AJ545" s="1156"/>
      <c r="AK545" s="1156"/>
      <c r="AL545" s="1156"/>
      <c r="AM545" s="1156"/>
      <c r="AN545" s="1156"/>
      <c r="AO545" s="1156"/>
      <c r="AP545" s="1156"/>
      <c r="AQ545" s="1156"/>
      <c r="AR545" s="1156"/>
      <c r="AS545" s="1179"/>
      <c r="AT545" s="1177"/>
      <c r="AU545" s="1178"/>
      <c r="AV545" s="1178"/>
      <c r="AW545" s="1178"/>
      <c r="AX545" s="1178"/>
      <c r="AY545" s="1178"/>
      <c r="AZ545" s="1178"/>
      <c r="BA545" s="1178"/>
      <c r="BB545" s="1178"/>
      <c r="BC545" s="1178"/>
      <c r="BD545" s="1178"/>
      <c r="BE545" s="1178"/>
      <c r="BF545" s="1178"/>
      <c r="BG545" s="1178"/>
      <c r="BH545" s="1178"/>
      <c r="BI545" s="1178"/>
      <c r="BJ545" s="1178"/>
      <c r="BK545" s="1186"/>
      <c r="BL545" s="1187">
        <v>-240</v>
      </c>
      <c r="BM545" s="1187"/>
      <c r="BN545" s="1187"/>
      <c r="BO545" s="1187"/>
      <c r="BP545" s="1187"/>
      <c r="BQ545" s="1187"/>
      <c r="BR545" s="1187"/>
      <c r="BS545" s="1187"/>
      <c r="BT545" s="1187"/>
      <c r="BU545" s="1187"/>
      <c r="BV545" s="1191"/>
      <c r="BW545" s="1186"/>
      <c r="BX545" s="1186"/>
      <c r="BY545" s="1186"/>
      <c r="BZ545" s="1186"/>
      <c r="CA545" s="1186"/>
      <c r="CB545" s="1186"/>
      <c r="CC545" s="1186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186"/>
      <c r="CU545" s="1186"/>
      <c r="CV545" s="1186"/>
      <c r="CW545" s="1186"/>
      <c r="CX545" s="1186"/>
      <c r="CY545" s="1186"/>
      <c r="CZ545" s="1186"/>
      <c r="DA545" s="1186"/>
      <c r="DB545" s="1186"/>
      <c r="DC545" s="1186"/>
      <c r="DD545" s="1186"/>
      <c r="DE545" s="1186"/>
      <c r="DF545" s="1186"/>
      <c r="DG545" s="1186"/>
      <c r="DH545" s="1186"/>
      <c r="DI545" s="1186"/>
      <c r="DJ545" s="1186"/>
      <c r="DK545" s="1186"/>
      <c r="DL545" s="1186"/>
      <c r="DM545" s="1186"/>
      <c r="DN545" s="1186"/>
      <c r="DO545" s="1186"/>
      <c r="DP545" s="1186"/>
      <c r="DQ545" s="1186"/>
      <c r="DR545" s="1186"/>
      <c r="DS545" s="1186"/>
      <c r="DT545" s="1186"/>
      <c r="DU545" s="1186"/>
      <c r="DV545" s="1186"/>
      <c r="DW545" s="1186"/>
      <c r="DX545" s="1186"/>
      <c r="DY545" s="1186"/>
      <c r="DZ545" s="1186"/>
      <c r="EA545" s="1186"/>
      <c r="EB545" s="1186"/>
      <c r="EC545" s="1186"/>
      <c r="ED545" s="1186"/>
      <c r="EE545" s="1186"/>
      <c r="EF545" s="1186"/>
      <c r="EG545" s="1186"/>
      <c r="EH545" s="1186"/>
      <c r="EI545" s="1186"/>
      <c r="EJ545" s="1186"/>
      <c r="EK545" s="1197"/>
      <c r="EL545" s="1198"/>
      <c r="EM545" s="1186"/>
      <c r="EN545" s="1186"/>
      <c r="EO545" s="1186"/>
      <c r="EP545" s="1186"/>
      <c r="EQ545" s="1186"/>
      <c r="ER545" s="1186"/>
      <c r="ES545" s="1186"/>
      <c r="ET545" s="1186"/>
      <c r="EU545" s="1186"/>
      <c r="EV545" s="1186"/>
      <c r="EW545" s="1186"/>
      <c r="EX545" s="1186"/>
      <c r="EY545" s="1186"/>
      <c r="EZ545" s="1186"/>
      <c r="FA545" s="1186"/>
      <c r="FB545" s="1186"/>
      <c r="FC545" s="1209"/>
      <c r="FD545" s="1186"/>
      <c r="FE545" s="1186"/>
      <c r="FF545" s="1186"/>
      <c r="FG545" s="1186"/>
      <c r="FH545" s="1186"/>
      <c r="FI545" s="1186"/>
      <c r="FJ545" s="1186"/>
      <c r="FK545" s="1186"/>
      <c r="FL545" s="1209"/>
      <c r="FM545" s="1186"/>
      <c r="FN545" s="1186"/>
      <c r="FO545" s="1186"/>
      <c r="FP545" s="1186"/>
      <c r="FQ545" s="1186"/>
      <c r="FR545" s="1186"/>
      <c r="FS545" s="1186"/>
      <c r="FT545" s="1186"/>
      <c r="FU545" s="1186"/>
      <c r="FV545" s="1186"/>
      <c r="FW545" s="1186"/>
      <c r="FX545" s="1186"/>
      <c r="FY545" s="1186"/>
      <c r="FZ545" s="1186"/>
      <c r="GA545" s="1186"/>
      <c r="GB545" s="1186"/>
      <c r="GC545" s="1186"/>
      <c r="GD545" s="1186"/>
      <c r="GE545" s="1186"/>
      <c r="GF545" s="1186"/>
      <c r="GG545" s="1186"/>
      <c r="GH545" s="1186"/>
      <c r="GI545" s="1186"/>
      <c r="GJ545" s="1186"/>
      <c r="GK545" s="1186"/>
      <c r="GL545" s="1186"/>
      <c r="GM545" s="1186"/>
      <c r="GN545" s="1186"/>
      <c r="GO545" s="1186"/>
      <c r="GP545" s="1186"/>
      <c r="GQ545" s="1186"/>
      <c r="GR545" s="1186"/>
      <c r="GS545" s="1186"/>
      <c r="GT545" s="1186"/>
      <c r="GU545" s="1186"/>
      <c r="GV545" s="1186"/>
      <c r="GW545" s="1186"/>
      <c r="GX545" s="1186"/>
      <c r="GY545" s="1218"/>
      <c r="GZ545" s="364">
        <f t="shared" si="395"/>
        <v>0</v>
      </c>
      <c r="HA545" s="365">
        <f t="shared" si="414"/>
        <v>0</v>
      </c>
      <c r="HB545" s="366">
        <f t="shared" si="415"/>
        <v>0</v>
      </c>
      <c r="HC545" s="366">
        <v>0</v>
      </c>
      <c r="HD545" s="365"/>
      <c r="HE545" s="365"/>
      <c r="HF545" s="54"/>
      <c r="HG545" s="709"/>
      <c r="HH545" s="709"/>
      <c r="HI545" s="709">
        <f t="shared" si="405"/>
        <v>0</v>
      </c>
      <c r="HJ545" s="711"/>
      <c r="HK545" s="711">
        <v>4.69</v>
      </c>
      <c r="HL545" s="738" t="e">
        <f t="shared" si="416"/>
        <v>#DIV/0!</v>
      </c>
      <c r="HM545" s="743"/>
      <c r="HN545" s="743"/>
      <c r="HO545" s="743"/>
      <c r="HP545" s="740">
        <f t="shared" si="420"/>
        <v>1125.6</v>
      </c>
      <c r="HQ545" s="850"/>
      <c r="HR545" s="818"/>
      <c r="HS545" s="742">
        <v>44927</v>
      </c>
      <c r="HT545" s="739">
        <f t="shared" si="417"/>
        <v>0</v>
      </c>
      <c r="HU545" s="739"/>
      <c r="HV545" s="743">
        <v>240</v>
      </c>
      <c r="HW545" s="739">
        <f t="shared" si="389"/>
        <v>0</v>
      </c>
      <c r="HX545" s="761">
        <f t="shared" si="397"/>
        <v>0</v>
      </c>
      <c r="HY545" s="739" t="e">
        <f t="shared" si="398"/>
        <v>#DIV/0!</v>
      </c>
      <c r="HZ545" s="739">
        <f t="shared" si="394"/>
        <v>240</v>
      </c>
      <c r="IA545" s="743"/>
      <c r="IB545" s="739" t="e">
        <f t="shared" si="402"/>
        <v>#DIV/0!</v>
      </c>
      <c r="IC545" s="769" t="e">
        <f t="shared" si="403"/>
        <v>#DIV/0!</v>
      </c>
      <c r="ID545" s="769" t="e">
        <f t="shared" si="404"/>
        <v>#DIV/0!</v>
      </c>
      <c r="IE545" s="743"/>
      <c r="IF545" s="743"/>
      <c r="IG545" s="743"/>
      <c r="IH545" s="743"/>
      <c r="II545" s="743"/>
      <c r="IJ545" s="743"/>
      <c r="IK545" s="743"/>
      <c r="IL545" s="743"/>
      <c r="IM545" s="743"/>
      <c r="IN545" s="743"/>
      <c r="IO545" s="743"/>
      <c r="IP545" s="743"/>
      <c r="IQ545" s="739"/>
      <c r="IR545" s="739"/>
      <c r="IS545" s="739"/>
      <c r="IT545" s="739"/>
      <c r="IU545" s="739"/>
      <c r="IV545" s="739"/>
      <c r="IW545" s="739"/>
      <c r="IX545" s="739"/>
      <c r="IY545" s="739"/>
      <c r="IZ545" s="739"/>
      <c r="JA545" s="739"/>
      <c r="JB545" s="743">
        <v>0</v>
      </c>
      <c r="JC545" s="743">
        <v>0</v>
      </c>
      <c r="JD545" s="743">
        <v>0</v>
      </c>
      <c r="JE545" s="743">
        <v>0</v>
      </c>
      <c r="JF545" s="743">
        <v>0</v>
      </c>
      <c r="JG545" s="739">
        <v>0</v>
      </c>
      <c r="JH545" s="739">
        <v>0</v>
      </c>
      <c r="JI545" s="739">
        <v>0</v>
      </c>
      <c r="JJ545" s="739">
        <v>0</v>
      </c>
      <c r="JK545" s="739">
        <v>0</v>
      </c>
      <c r="JL545" s="739">
        <v>0</v>
      </c>
      <c r="JM545" s="739">
        <v>0</v>
      </c>
      <c r="JN545" s="28">
        <f t="shared" si="418"/>
        <v>0</v>
      </c>
      <c r="JO545" s="28">
        <f t="shared" si="419"/>
        <v>0</v>
      </c>
      <c r="JP545" s="28"/>
      <c r="JQ545" s="28"/>
      <c r="JR545" s="28"/>
      <c r="JS545" s="28"/>
      <c r="JT545" s="28"/>
      <c r="JU545" s="28"/>
      <c r="JV545" s="28"/>
      <c r="JW545" s="28"/>
      <c r="JX545" s="28"/>
      <c r="JY545" s="28"/>
      <c r="JZ545" s="28"/>
      <c r="KA545" s="28"/>
      <c r="KB545" s="28"/>
      <c r="KC545" s="28"/>
      <c r="KD545" s="28"/>
      <c r="KE545" s="824"/>
    </row>
    <row r="546" s="786" customFormat="1" hidden="1" customHeight="1" spans="1:291">
      <c r="A546" s="870" t="s">
        <v>2523</v>
      </c>
      <c r="B546" s="343"/>
      <c r="C546" s="95"/>
      <c r="D546" s="95"/>
      <c r="E546" s="95"/>
      <c r="F546" s="1276" t="s">
        <v>1193</v>
      </c>
      <c r="G546" s="833" t="s">
        <v>2536</v>
      </c>
      <c r="H546" s="301" t="s">
        <v>2537</v>
      </c>
      <c r="I546" s="99">
        <f t="shared" si="391"/>
        <v>0</v>
      </c>
      <c r="J546" s="1141">
        <v>129</v>
      </c>
      <c r="K546" s="1130">
        <f t="shared" si="399"/>
        <v>129</v>
      </c>
      <c r="L546" s="1131">
        <f t="shared" si="400"/>
        <v>129</v>
      </c>
      <c r="M546" s="1132"/>
      <c r="N546" s="1137"/>
      <c r="O546" s="1139"/>
      <c r="P546" s="1138">
        <f t="shared" si="412"/>
        <v>0</v>
      </c>
      <c r="Q546" s="1154">
        <f t="shared" si="413"/>
        <v>0</v>
      </c>
      <c r="R546" s="1156"/>
      <c r="S546" s="1156"/>
      <c r="T546" s="1156"/>
      <c r="U546" s="1156"/>
      <c r="V546" s="1156"/>
      <c r="W546" s="1156"/>
      <c r="X546" s="1156"/>
      <c r="Y546" s="1156"/>
      <c r="Z546" s="1156"/>
      <c r="AA546" s="1156"/>
      <c r="AB546" s="1167"/>
      <c r="AC546" s="1156"/>
      <c r="AD546" s="1156"/>
      <c r="AE546" s="1156"/>
      <c r="AF546" s="1156"/>
      <c r="AG546" s="1156"/>
      <c r="AH546" s="1156"/>
      <c r="AI546" s="1156"/>
      <c r="AJ546" s="1156"/>
      <c r="AK546" s="1156"/>
      <c r="AL546" s="1156"/>
      <c r="AM546" s="1156"/>
      <c r="AN546" s="1156"/>
      <c r="AO546" s="1156"/>
      <c r="AP546" s="1156"/>
      <c r="AQ546" s="1156"/>
      <c r="AR546" s="1156"/>
      <c r="AS546" s="1179"/>
      <c r="AT546" s="1177"/>
      <c r="AU546" s="1178"/>
      <c r="AV546" s="1178"/>
      <c r="AW546" s="1178"/>
      <c r="AX546" s="1178"/>
      <c r="AY546" s="1178"/>
      <c r="AZ546" s="1178"/>
      <c r="BA546" s="1178"/>
      <c r="BB546" s="1178"/>
      <c r="BC546" s="1178"/>
      <c r="BD546" s="1178"/>
      <c r="BE546" s="1178"/>
      <c r="BF546" s="1178"/>
      <c r="BG546" s="1178"/>
      <c r="BH546" s="1178"/>
      <c r="BI546" s="1178"/>
      <c r="BJ546" s="1178"/>
      <c r="BK546" s="1186"/>
      <c r="BL546" s="1187">
        <v>-129</v>
      </c>
      <c r="BM546" s="1187"/>
      <c r="BN546" s="1187"/>
      <c r="BO546" s="1187"/>
      <c r="BP546" s="1187"/>
      <c r="BQ546" s="1187"/>
      <c r="BR546" s="1187"/>
      <c r="BS546" s="1187"/>
      <c r="BT546" s="1187"/>
      <c r="BU546" s="1187"/>
      <c r="BV546" s="1191"/>
      <c r="BW546" s="1186"/>
      <c r="BX546" s="1186"/>
      <c r="BY546" s="1186"/>
      <c r="BZ546" s="1186"/>
      <c r="CA546" s="1186"/>
      <c r="CB546" s="1186"/>
      <c r="CC546" s="1186"/>
      <c r="CD546" s="1186"/>
      <c r="CE546" s="1186"/>
      <c r="CF546" s="1186"/>
      <c r="CG546" s="1186"/>
      <c r="CH546" s="1186"/>
      <c r="CI546" s="1186"/>
      <c r="CJ546" s="1186"/>
      <c r="CK546" s="1186"/>
      <c r="CL546" s="1186"/>
      <c r="CM546" s="1186"/>
      <c r="CN546" s="1186"/>
      <c r="CO546" s="1186"/>
      <c r="CP546" s="1186"/>
      <c r="CQ546" s="1186"/>
      <c r="CR546" s="1186"/>
      <c r="CS546" s="1186"/>
      <c r="CT546" s="1186"/>
      <c r="CU546" s="1186"/>
      <c r="CV546" s="1186"/>
      <c r="CW546" s="1186"/>
      <c r="CX546" s="1186"/>
      <c r="CY546" s="1186"/>
      <c r="CZ546" s="1186"/>
      <c r="DA546" s="1186"/>
      <c r="DB546" s="1186"/>
      <c r="DC546" s="1186"/>
      <c r="DD546" s="1186"/>
      <c r="DE546" s="1186"/>
      <c r="DF546" s="1186"/>
      <c r="DG546" s="1186"/>
      <c r="DH546" s="1186"/>
      <c r="DI546" s="1186"/>
      <c r="DJ546" s="1186"/>
      <c r="DK546" s="1186"/>
      <c r="DL546" s="1186"/>
      <c r="DM546" s="1186"/>
      <c r="DN546" s="1186"/>
      <c r="DO546" s="1186"/>
      <c r="DP546" s="1186"/>
      <c r="DQ546" s="1186"/>
      <c r="DR546" s="1186"/>
      <c r="DS546" s="1186"/>
      <c r="DT546" s="1186"/>
      <c r="DU546" s="1186"/>
      <c r="DV546" s="1186"/>
      <c r="DW546" s="1186"/>
      <c r="DX546" s="1186"/>
      <c r="DY546" s="1186"/>
      <c r="DZ546" s="1186"/>
      <c r="EA546" s="1186"/>
      <c r="EB546" s="1186"/>
      <c r="EC546" s="1186"/>
      <c r="ED546" s="1186"/>
      <c r="EE546" s="1186"/>
      <c r="EF546" s="1186"/>
      <c r="EG546" s="1186"/>
      <c r="EH546" s="1186"/>
      <c r="EI546" s="1186"/>
      <c r="EJ546" s="1186"/>
      <c r="EK546" s="1197"/>
      <c r="EL546" s="1198"/>
      <c r="EM546" s="1186"/>
      <c r="EN546" s="1186"/>
      <c r="EO546" s="1186"/>
      <c r="EP546" s="1186"/>
      <c r="EQ546" s="1186"/>
      <c r="ER546" s="1186"/>
      <c r="ES546" s="1186"/>
      <c r="ET546" s="1186"/>
      <c r="EU546" s="1186"/>
      <c r="EV546" s="1186"/>
      <c r="EW546" s="1186"/>
      <c r="EX546" s="1186"/>
      <c r="EY546" s="1186"/>
      <c r="EZ546" s="1186"/>
      <c r="FA546" s="1186"/>
      <c r="FB546" s="1186"/>
      <c r="FC546" s="1209"/>
      <c r="FD546" s="1186"/>
      <c r="FE546" s="1186"/>
      <c r="FF546" s="1186"/>
      <c r="FG546" s="1186"/>
      <c r="FH546" s="1186"/>
      <c r="FI546" s="1186"/>
      <c r="FJ546" s="1186"/>
      <c r="FK546" s="1186"/>
      <c r="FL546" s="1209"/>
      <c r="FM546" s="1186"/>
      <c r="FN546" s="1186"/>
      <c r="FO546" s="1186"/>
      <c r="FP546" s="1186"/>
      <c r="FQ546" s="1186"/>
      <c r="FR546" s="1186"/>
      <c r="FS546" s="1186"/>
      <c r="FT546" s="1186"/>
      <c r="FU546" s="1186"/>
      <c r="FV546" s="1186"/>
      <c r="FW546" s="1186"/>
      <c r="FX546" s="1186"/>
      <c r="FY546" s="1186"/>
      <c r="FZ546" s="1186"/>
      <c r="GA546" s="1186"/>
      <c r="GB546" s="1186"/>
      <c r="GC546" s="1186"/>
      <c r="GD546" s="1186"/>
      <c r="GE546" s="1186"/>
      <c r="GF546" s="1186"/>
      <c r="GG546" s="1186"/>
      <c r="GH546" s="1186"/>
      <c r="GI546" s="1186"/>
      <c r="GJ546" s="1186"/>
      <c r="GK546" s="1186"/>
      <c r="GL546" s="1186"/>
      <c r="GM546" s="1186"/>
      <c r="GN546" s="1186"/>
      <c r="GO546" s="1186"/>
      <c r="GP546" s="1186"/>
      <c r="GQ546" s="1186"/>
      <c r="GR546" s="1186"/>
      <c r="GS546" s="1186"/>
      <c r="GT546" s="1186"/>
      <c r="GU546" s="1186"/>
      <c r="GV546" s="1186"/>
      <c r="GW546" s="1186"/>
      <c r="GX546" s="1186"/>
      <c r="GY546" s="1218"/>
      <c r="GZ546" s="364">
        <f t="shared" si="395"/>
        <v>0</v>
      </c>
      <c r="HA546" s="365">
        <f t="shared" si="414"/>
        <v>0</v>
      </c>
      <c r="HB546" s="366">
        <f t="shared" si="415"/>
        <v>0</v>
      </c>
      <c r="HC546" s="366">
        <v>0</v>
      </c>
      <c r="HD546" s="365"/>
      <c r="HE546" s="365"/>
      <c r="HF546" s="54"/>
      <c r="HG546" s="709"/>
      <c r="HH546" s="709"/>
      <c r="HI546" s="709">
        <f t="shared" si="405"/>
        <v>0</v>
      </c>
      <c r="HJ546" s="711"/>
      <c r="HK546" s="711">
        <v>4.69</v>
      </c>
      <c r="HL546" s="738" t="e">
        <f t="shared" si="416"/>
        <v>#DIV/0!</v>
      </c>
      <c r="HM546" s="743"/>
      <c r="HN546" s="743"/>
      <c r="HO546" s="743"/>
      <c r="HP546" s="740">
        <f t="shared" si="420"/>
        <v>605.01</v>
      </c>
      <c r="HQ546" s="850"/>
      <c r="HR546" s="818"/>
      <c r="HS546" s="742">
        <v>44927</v>
      </c>
      <c r="HT546" s="739">
        <f t="shared" si="417"/>
        <v>0</v>
      </c>
      <c r="HU546" s="739"/>
      <c r="HV546" s="743">
        <v>129</v>
      </c>
      <c r="HW546" s="739">
        <f t="shared" si="389"/>
        <v>0</v>
      </c>
      <c r="HX546" s="761">
        <f t="shared" si="397"/>
        <v>0</v>
      </c>
      <c r="HY546" s="739" t="e">
        <f t="shared" si="398"/>
        <v>#DIV/0!</v>
      </c>
      <c r="HZ546" s="739">
        <f t="shared" si="394"/>
        <v>129</v>
      </c>
      <c r="IA546" s="743"/>
      <c r="IB546" s="739" t="e">
        <f t="shared" si="402"/>
        <v>#DIV/0!</v>
      </c>
      <c r="IC546" s="769" t="e">
        <f t="shared" si="403"/>
        <v>#DIV/0!</v>
      </c>
      <c r="ID546" s="769" t="e">
        <f t="shared" si="404"/>
        <v>#DIV/0!</v>
      </c>
      <c r="IE546" s="743"/>
      <c r="IF546" s="743"/>
      <c r="IG546" s="743"/>
      <c r="IH546" s="743"/>
      <c r="II546" s="743"/>
      <c r="IJ546" s="743"/>
      <c r="IK546" s="743"/>
      <c r="IL546" s="743"/>
      <c r="IM546" s="743"/>
      <c r="IN546" s="743"/>
      <c r="IO546" s="743"/>
      <c r="IP546" s="743"/>
      <c r="IQ546" s="739"/>
      <c r="IR546" s="739"/>
      <c r="IS546" s="739"/>
      <c r="IT546" s="739"/>
      <c r="IU546" s="739"/>
      <c r="IV546" s="739"/>
      <c r="IW546" s="739"/>
      <c r="IX546" s="739"/>
      <c r="IY546" s="739"/>
      <c r="IZ546" s="739"/>
      <c r="JA546" s="739"/>
      <c r="JB546" s="743">
        <v>0</v>
      </c>
      <c r="JC546" s="743">
        <v>0</v>
      </c>
      <c r="JD546" s="743">
        <v>0</v>
      </c>
      <c r="JE546" s="743">
        <v>0</v>
      </c>
      <c r="JF546" s="743">
        <v>0</v>
      </c>
      <c r="JG546" s="739">
        <v>0</v>
      </c>
      <c r="JH546" s="739">
        <v>0</v>
      </c>
      <c r="JI546" s="739">
        <v>0</v>
      </c>
      <c r="JJ546" s="739">
        <v>0</v>
      </c>
      <c r="JK546" s="739">
        <v>0</v>
      </c>
      <c r="JL546" s="739">
        <v>0</v>
      </c>
      <c r="JM546" s="739">
        <v>0</v>
      </c>
      <c r="JN546" s="28">
        <f t="shared" si="418"/>
        <v>0</v>
      </c>
      <c r="JO546" s="28">
        <f t="shared" si="419"/>
        <v>0</v>
      </c>
      <c r="JP546" s="28"/>
      <c r="JQ546" s="28"/>
      <c r="JR546" s="28"/>
      <c r="JS546" s="28"/>
      <c r="JT546" s="28"/>
      <c r="JU546" s="28"/>
      <c r="JV546" s="28"/>
      <c r="JW546" s="28"/>
      <c r="JX546" s="28"/>
      <c r="JY546" s="28"/>
      <c r="JZ546" s="28"/>
      <c r="KA546" s="28"/>
      <c r="KB546" s="28"/>
      <c r="KC546" s="28"/>
      <c r="KD546" s="28"/>
      <c r="KE546" s="824"/>
    </row>
    <row r="547" s="786" customFormat="1" hidden="1" customHeight="1" spans="1:291">
      <c r="A547" s="870" t="s">
        <v>2523</v>
      </c>
      <c r="B547" s="343"/>
      <c r="C547" s="95"/>
      <c r="D547" s="95"/>
      <c r="E547" s="95"/>
      <c r="F547" s="1276" t="s">
        <v>1194</v>
      </c>
      <c r="G547" s="833" t="s">
        <v>2538</v>
      </c>
      <c r="H547" s="301" t="s">
        <v>2539</v>
      </c>
      <c r="I547" s="99">
        <f t="shared" si="391"/>
        <v>0</v>
      </c>
      <c r="J547" s="1141">
        <v>194</v>
      </c>
      <c r="K547" s="1130">
        <f t="shared" si="399"/>
        <v>194</v>
      </c>
      <c r="L547" s="1131">
        <f t="shared" si="400"/>
        <v>194</v>
      </c>
      <c r="M547" s="1132"/>
      <c r="N547" s="1137"/>
      <c r="O547" s="1139"/>
      <c r="P547" s="1138">
        <f t="shared" si="412"/>
        <v>0</v>
      </c>
      <c r="Q547" s="1154">
        <f t="shared" si="413"/>
        <v>0</v>
      </c>
      <c r="R547" s="1156"/>
      <c r="S547" s="1156"/>
      <c r="T547" s="1156"/>
      <c r="U547" s="1156"/>
      <c r="V547" s="1156"/>
      <c r="W547" s="1156"/>
      <c r="X547" s="1156"/>
      <c r="Y547" s="1156"/>
      <c r="Z547" s="1156"/>
      <c r="AA547" s="1156"/>
      <c r="AB547" s="1167"/>
      <c r="AC547" s="1156"/>
      <c r="AD547" s="1156"/>
      <c r="AE547" s="1156"/>
      <c r="AF547" s="1156"/>
      <c r="AG547" s="1156"/>
      <c r="AH547" s="1156"/>
      <c r="AI547" s="1156"/>
      <c r="AJ547" s="1156"/>
      <c r="AK547" s="1156"/>
      <c r="AL547" s="1156"/>
      <c r="AM547" s="1156"/>
      <c r="AN547" s="1156"/>
      <c r="AO547" s="1156"/>
      <c r="AP547" s="1156"/>
      <c r="AQ547" s="1156"/>
      <c r="AR547" s="1156"/>
      <c r="AS547" s="1179"/>
      <c r="AT547" s="1177"/>
      <c r="AU547" s="1178"/>
      <c r="AV547" s="1178"/>
      <c r="AW547" s="1178"/>
      <c r="AX547" s="1178"/>
      <c r="AY547" s="1178"/>
      <c r="AZ547" s="1178"/>
      <c r="BA547" s="1178"/>
      <c r="BB547" s="1178"/>
      <c r="BC547" s="1178"/>
      <c r="BD547" s="1178"/>
      <c r="BE547" s="1178"/>
      <c r="BF547" s="1178"/>
      <c r="BG547" s="1178"/>
      <c r="BH547" s="1178"/>
      <c r="BI547" s="1178"/>
      <c r="BJ547" s="1178"/>
      <c r="BK547" s="1186"/>
      <c r="BL547" s="1187">
        <v>-194</v>
      </c>
      <c r="BM547" s="1187"/>
      <c r="BN547" s="1187"/>
      <c r="BO547" s="1187"/>
      <c r="BP547" s="1187"/>
      <c r="BQ547" s="1187"/>
      <c r="BR547" s="1187"/>
      <c r="BS547" s="1187"/>
      <c r="BT547" s="1187"/>
      <c r="BU547" s="1187"/>
      <c r="BV547" s="1191"/>
      <c r="BW547" s="1186"/>
      <c r="BX547" s="1186"/>
      <c r="BY547" s="1186"/>
      <c r="BZ547" s="1186"/>
      <c r="CA547" s="1186"/>
      <c r="CB547" s="1186"/>
      <c r="CC547" s="1186"/>
      <c r="CD547" s="1186"/>
      <c r="CE547" s="1186"/>
      <c r="CF547" s="1186"/>
      <c r="CG547" s="1186"/>
      <c r="CH547" s="1186"/>
      <c r="CI547" s="1186"/>
      <c r="CJ547" s="1186"/>
      <c r="CK547" s="1186"/>
      <c r="CL547" s="1186"/>
      <c r="CM547" s="1186"/>
      <c r="CN547" s="1186"/>
      <c r="CO547" s="1186"/>
      <c r="CP547" s="1186"/>
      <c r="CQ547" s="1186"/>
      <c r="CR547" s="1186"/>
      <c r="CS547" s="1186"/>
      <c r="CT547" s="1186"/>
      <c r="CU547" s="1186"/>
      <c r="CV547" s="1186"/>
      <c r="CW547" s="1186"/>
      <c r="CX547" s="1186"/>
      <c r="CY547" s="1186"/>
      <c r="CZ547" s="1186"/>
      <c r="DA547" s="1186"/>
      <c r="DB547" s="1186"/>
      <c r="DC547" s="1186"/>
      <c r="DD547" s="1186"/>
      <c r="DE547" s="1186"/>
      <c r="DF547" s="1186"/>
      <c r="DG547" s="1186"/>
      <c r="DH547" s="1186"/>
      <c r="DI547" s="1186"/>
      <c r="DJ547" s="1186"/>
      <c r="DK547" s="1186"/>
      <c r="DL547" s="1186"/>
      <c r="DM547" s="1186"/>
      <c r="DN547" s="1186"/>
      <c r="DO547" s="1186"/>
      <c r="DP547" s="1186"/>
      <c r="DQ547" s="1186"/>
      <c r="DR547" s="1186"/>
      <c r="DS547" s="1186"/>
      <c r="DT547" s="1186"/>
      <c r="DU547" s="1186"/>
      <c r="DV547" s="1186"/>
      <c r="DW547" s="1186"/>
      <c r="DX547" s="1186"/>
      <c r="DY547" s="1186"/>
      <c r="DZ547" s="1186"/>
      <c r="EA547" s="1186"/>
      <c r="EB547" s="1186"/>
      <c r="EC547" s="1186"/>
      <c r="ED547" s="1186"/>
      <c r="EE547" s="1186"/>
      <c r="EF547" s="1186"/>
      <c r="EG547" s="1186"/>
      <c r="EH547" s="1186"/>
      <c r="EI547" s="1186"/>
      <c r="EJ547" s="1186"/>
      <c r="EK547" s="1197"/>
      <c r="EL547" s="1198"/>
      <c r="EM547" s="1186"/>
      <c r="EN547" s="1186"/>
      <c r="EO547" s="1186"/>
      <c r="EP547" s="1186"/>
      <c r="EQ547" s="1186"/>
      <c r="ER547" s="1186"/>
      <c r="ES547" s="1186"/>
      <c r="ET547" s="1186"/>
      <c r="EU547" s="1186"/>
      <c r="EV547" s="1186"/>
      <c r="EW547" s="1186"/>
      <c r="EX547" s="1186"/>
      <c r="EY547" s="1186"/>
      <c r="EZ547" s="1186"/>
      <c r="FA547" s="1186"/>
      <c r="FB547" s="1186"/>
      <c r="FC547" s="1209"/>
      <c r="FD547" s="1186"/>
      <c r="FE547" s="1186"/>
      <c r="FF547" s="1186"/>
      <c r="FG547" s="1186"/>
      <c r="FH547" s="1186"/>
      <c r="FI547" s="1186"/>
      <c r="FJ547" s="1186"/>
      <c r="FK547" s="1186"/>
      <c r="FL547" s="1209"/>
      <c r="FM547" s="1186"/>
      <c r="FN547" s="1186"/>
      <c r="FO547" s="1186"/>
      <c r="FP547" s="1186"/>
      <c r="FQ547" s="1186"/>
      <c r="FR547" s="1186"/>
      <c r="FS547" s="1186"/>
      <c r="FT547" s="1186"/>
      <c r="FU547" s="1186"/>
      <c r="FV547" s="1186"/>
      <c r="FW547" s="1186"/>
      <c r="FX547" s="1186"/>
      <c r="FY547" s="1186"/>
      <c r="FZ547" s="1186"/>
      <c r="GA547" s="1186"/>
      <c r="GB547" s="1186"/>
      <c r="GC547" s="1186"/>
      <c r="GD547" s="1186"/>
      <c r="GE547" s="1186"/>
      <c r="GF547" s="1186"/>
      <c r="GG547" s="1186"/>
      <c r="GH547" s="1186"/>
      <c r="GI547" s="1186"/>
      <c r="GJ547" s="1186"/>
      <c r="GK547" s="1186"/>
      <c r="GL547" s="1186"/>
      <c r="GM547" s="1186"/>
      <c r="GN547" s="1186"/>
      <c r="GO547" s="1186"/>
      <c r="GP547" s="1186"/>
      <c r="GQ547" s="1186"/>
      <c r="GR547" s="1186"/>
      <c r="GS547" s="1186"/>
      <c r="GT547" s="1186"/>
      <c r="GU547" s="1186"/>
      <c r="GV547" s="1186"/>
      <c r="GW547" s="1186"/>
      <c r="GX547" s="1186"/>
      <c r="GY547" s="1218"/>
      <c r="GZ547" s="364">
        <f t="shared" si="395"/>
        <v>0</v>
      </c>
      <c r="HA547" s="365">
        <f t="shared" si="414"/>
        <v>0</v>
      </c>
      <c r="HB547" s="366">
        <f t="shared" si="415"/>
        <v>0</v>
      </c>
      <c r="HC547" s="366">
        <v>0</v>
      </c>
      <c r="HD547" s="365"/>
      <c r="HE547" s="365"/>
      <c r="HF547" s="54"/>
      <c r="HG547" s="709"/>
      <c r="HH547" s="709"/>
      <c r="HI547" s="709">
        <f t="shared" si="405"/>
        <v>0</v>
      </c>
      <c r="HJ547" s="711"/>
      <c r="HK547" s="711">
        <v>4.69</v>
      </c>
      <c r="HL547" s="738" t="e">
        <f t="shared" si="416"/>
        <v>#DIV/0!</v>
      </c>
      <c r="HM547" s="743"/>
      <c r="HN547" s="743"/>
      <c r="HO547" s="743"/>
      <c r="HP547" s="740">
        <f t="shared" si="420"/>
        <v>909.86</v>
      </c>
      <c r="HQ547" s="850"/>
      <c r="HR547" s="818"/>
      <c r="HS547" s="742">
        <v>44927</v>
      </c>
      <c r="HT547" s="739">
        <f t="shared" si="417"/>
        <v>0</v>
      </c>
      <c r="HU547" s="739"/>
      <c r="HV547" s="743">
        <v>194</v>
      </c>
      <c r="HW547" s="739">
        <f t="shared" si="389"/>
        <v>0</v>
      </c>
      <c r="HX547" s="761">
        <f t="shared" si="397"/>
        <v>0</v>
      </c>
      <c r="HY547" s="739" t="e">
        <f t="shared" si="398"/>
        <v>#DIV/0!</v>
      </c>
      <c r="HZ547" s="739">
        <f t="shared" si="394"/>
        <v>194</v>
      </c>
      <c r="IA547" s="743"/>
      <c r="IB547" s="739" t="e">
        <f t="shared" si="402"/>
        <v>#DIV/0!</v>
      </c>
      <c r="IC547" s="769" t="e">
        <f t="shared" si="403"/>
        <v>#DIV/0!</v>
      </c>
      <c r="ID547" s="769" t="e">
        <f t="shared" si="404"/>
        <v>#DIV/0!</v>
      </c>
      <c r="IE547" s="743"/>
      <c r="IF547" s="743"/>
      <c r="IG547" s="743"/>
      <c r="IH547" s="743"/>
      <c r="II547" s="743"/>
      <c r="IJ547" s="743"/>
      <c r="IK547" s="743"/>
      <c r="IL547" s="743"/>
      <c r="IM547" s="743"/>
      <c r="IN547" s="743"/>
      <c r="IO547" s="743"/>
      <c r="IP547" s="743"/>
      <c r="IQ547" s="739"/>
      <c r="IR547" s="739"/>
      <c r="IS547" s="739"/>
      <c r="IT547" s="739"/>
      <c r="IU547" s="739"/>
      <c r="IV547" s="739"/>
      <c r="IW547" s="739"/>
      <c r="IX547" s="739"/>
      <c r="IY547" s="739"/>
      <c r="IZ547" s="739"/>
      <c r="JA547" s="739"/>
      <c r="JB547" s="743">
        <v>0</v>
      </c>
      <c r="JC547" s="743">
        <v>0</v>
      </c>
      <c r="JD547" s="743">
        <v>0</v>
      </c>
      <c r="JE547" s="743">
        <v>0</v>
      </c>
      <c r="JF547" s="743">
        <v>0</v>
      </c>
      <c r="JG547" s="739">
        <v>0</v>
      </c>
      <c r="JH547" s="739">
        <v>0</v>
      </c>
      <c r="JI547" s="739">
        <v>0</v>
      </c>
      <c r="JJ547" s="739">
        <v>0</v>
      </c>
      <c r="JK547" s="739">
        <v>0</v>
      </c>
      <c r="JL547" s="739">
        <v>0</v>
      </c>
      <c r="JM547" s="739">
        <v>0</v>
      </c>
      <c r="JN547" s="28">
        <f t="shared" si="418"/>
        <v>0</v>
      </c>
      <c r="JO547" s="28">
        <f t="shared" si="419"/>
        <v>0</v>
      </c>
      <c r="JP547" s="28"/>
      <c r="JQ547" s="28"/>
      <c r="JR547" s="28"/>
      <c r="JS547" s="28"/>
      <c r="JT547" s="28"/>
      <c r="JU547" s="28"/>
      <c r="JV547" s="28"/>
      <c r="JW547" s="28"/>
      <c r="JX547" s="28"/>
      <c r="JY547" s="28"/>
      <c r="JZ547" s="28"/>
      <c r="KA547" s="28"/>
      <c r="KB547" s="28"/>
      <c r="KC547" s="28"/>
      <c r="KD547" s="28"/>
      <c r="KE547" s="824"/>
    </row>
    <row r="548" s="786" customFormat="1" hidden="1" customHeight="1" spans="1:291">
      <c r="A548" s="870" t="s">
        <v>2523</v>
      </c>
      <c r="B548" s="343"/>
      <c r="C548" s="95"/>
      <c r="D548" s="95"/>
      <c r="E548" s="95"/>
      <c r="F548" s="1276" t="s">
        <v>1195</v>
      </c>
      <c r="G548" s="833" t="s">
        <v>2540</v>
      </c>
      <c r="H548" s="301" t="s">
        <v>2541</v>
      </c>
      <c r="I548" s="99">
        <f t="shared" si="391"/>
        <v>0</v>
      </c>
      <c r="J548" s="1141">
        <v>789</v>
      </c>
      <c r="K548" s="1130">
        <f t="shared" si="399"/>
        <v>789</v>
      </c>
      <c r="L548" s="1131">
        <f t="shared" si="400"/>
        <v>789</v>
      </c>
      <c r="M548" s="1132"/>
      <c r="N548" s="1137"/>
      <c r="O548" s="1139"/>
      <c r="P548" s="1138">
        <f t="shared" si="412"/>
        <v>0</v>
      </c>
      <c r="Q548" s="1154">
        <f t="shared" si="413"/>
        <v>0</v>
      </c>
      <c r="R548" s="1156"/>
      <c r="S548" s="1156"/>
      <c r="T548" s="1156"/>
      <c r="U548" s="1156"/>
      <c r="V548" s="1156"/>
      <c r="W548" s="1156"/>
      <c r="X548" s="1156"/>
      <c r="Y548" s="1156"/>
      <c r="Z548" s="1156"/>
      <c r="AA548" s="1156"/>
      <c r="AB548" s="1167"/>
      <c r="AC548" s="1156"/>
      <c r="AD548" s="1156"/>
      <c r="AE548" s="1156"/>
      <c r="AF548" s="1156"/>
      <c r="AG548" s="1156"/>
      <c r="AH548" s="1156"/>
      <c r="AI548" s="1156"/>
      <c r="AJ548" s="1156"/>
      <c r="AK548" s="1156"/>
      <c r="AL548" s="1156"/>
      <c r="AM548" s="1156"/>
      <c r="AN548" s="1156"/>
      <c r="AO548" s="1156"/>
      <c r="AP548" s="1156"/>
      <c r="AQ548" s="1156"/>
      <c r="AR548" s="1156"/>
      <c r="AS548" s="1179"/>
      <c r="AT548" s="1177"/>
      <c r="AU548" s="1178"/>
      <c r="AV548" s="1178"/>
      <c r="AW548" s="1178"/>
      <c r="AX548" s="1178"/>
      <c r="AY548" s="1178"/>
      <c r="AZ548" s="1178"/>
      <c r="BA548" s="1178"/>
      <c r="BB548" s="1178"/>
      <c r="BC548" s="1178"/>
      <c r="BD548" s="1178"/>
      <c r="BE548" s="1178"/>
      <c r="BF548" s="1178"/>
      <c r="BG548" s="1178"/>
      <c r="BH548" s="1178"/>
      <c r="BI548" s="1178"/>
      <c r="BJ548" s="1178"/>
      <c r="BK548" s="1186"/>
      <c r="BL548" s="1187">
        <v>-789</v>
      </c>
      <c r="BM548" s="1187"/>
      <c r="BN548" s="1187"/>
      <c r="BO548" s="1187"/>
      <c r="BP548" s="1187"/>
      <c r="BQ548" s="1187"/>
      <c r="BR548" s="1187"/>
      <c r="BS548" s="1187"/>
      <c r="BT548" s="1187"/>
      <c r="BU548" s="1187"/>
      <c r="BV548" s="1191"/>
      <c r="BW548" s="1186"/>
      <c r="BX548" s="1186"/>
      <c r="BY548" s="1186"/>
      <c r="BZ548" s="1186"/>
      <c r="CA548" s="1186"/>
      <c r="CB548" s="1186"/>
      <c r="CC548" s="1186"/>
      <c r="CD548" s="1186"/>
      <c r="CE548" s="1186"/>
      <c r="CF548" s="1186"/>
      <c r="CG548" s="1186"/>
      <c r="CH548" s="1186"/>
      <c r="CI548" s="1186"/>
      <c r="CJ548" s="1186"/>
      <c r="CK548" s="1186"/>
      <c r="CL548" s="1186"/>
      <c r="CM548" s="1186"/>
      <c r="CN548" s="1186"/>
      <c r="CO548" s="1186"/>
      <c r="CP548" s="1186"/>
      <c r="CQ548" s="1186"/>
      <c r="CR548" s="1186"/>
      <c r="CS548" s="1186"/>
      <c r="CT548" s="1186"/>
      <c r="CU548" s="1186"/>
      <c r="CV548" s="1186"/>
      <c r="CW548" s="1186"/>
      <c r="CX548" s="1186"/>
      <c r="CY548" s="1186"/>
      <c r="CZ548" s="1186"/>
      <c r="DA548" s="1186"/>
      <c r="DB548" s="1186"/>
      <c r="DC548" s="1186"/>
      <c r="DD548" s="1186"/>
      <c r="DE548" s="1186"/>
      <c r="DF548" s="1186"/>
      <c r="DG548" s="1186"/>
      <c r="DH548" s="1186"/>
      <c r="DI548" s="1186"/>
      <c r="DJ548" s="1186"/>
      <c r="DK548" s="1186"/>
      <c r="DL548" s="1186"/>
      <c r="DM548" s="1186"/>
      <c r="DN548" s="1186"/>
      <c r="DO548" s="1186"/>
      <c r="DP548" s="1186"/>
      <c r="DQ548" s="1186"/>
      <c r="DR548" s="1186"/>
      <c r="DS548" s="1186"/>
      <c r="DT548" s="1186"/>
      <c r="DU548" s="1186"/>
      <c r="DV548" s="1186"/>
      <c r="DW548" s="1186"/>
      <c r="DX548" s="1186"/>
      <c r="DY548" s="1186"/>
      <c r="DZ548" s="1186"/>
      <c r="EA548" s="1186"/>
      <c r="EB548" s="1186"/>
      <c r="EC548" s="1186"/>
      <c r="ED548" s="1186"/>
      <c r="EE548" s="1186"/>
      <c r="EF548" s="1186"/>
      <c r="EG548" s="1186"/>
      <c r="EH548" s="1186"/>
      <c r="EI548" s="1186"/>
      <c r="EJ548" s="1186"/>
      <c r="EK548" s="1197"/>
      <c r="EL548" s="1198"/>
      <c r="EM548" s="1186"/>
      <c r="EN548" s="1186"/>
      <c r="EO548" s="1186"/>
      <c r="EP548" s="1186"/>
      <c r="EQ548" s="1186"/>
      <c r="ER548" s="1186"/>
      <c r="ES548" s="1186"/>
      <c r="ET548" s="1186"/>
      <c r="EU548" s="1186"/>
      <c r="EV548" s="1186"/>
      <c r="EW548" s="1186"/>
      <c r="EX548" s="1186"/>
      <c r="EY548" s="1186"/>
      <c r="EZ548" s="1186"/>
      <c r="FA548" s="1186"/>
      <c r="FB548" s="1186"/>
      <c r="FC548" s="1209"/>
      <c r="FD548" s="1186"/>
      <c r="FE548" s="1186"/>
      <c r="FF548" s="1186"/>
      <c r="FG548" s="1186"/>
      <c r="FH548" s="1186"/>
      <c r="FI548" s="1186"/>
      <c r="FJ548" s="1186"/>
      <c r="FK548" s="1186"/>
      <c r="FL548" s="1209"/>
      <c r="FM548" s="1186"/>
      <c r="FN548" s="1186"/>
      <c r="FO548" s="1186"/>
      <c r="FP548" s="1186"/>
      <c r="FQ548" s="1186"/>
      <c r="FR548" s="1186"/>
      <c r="FS548" s="1186"/>
      <c r="FT548" s="1186"/>
      <c r="FU548" s="1186"/>
      <c r="FV548" s="1186"/>
      <c r="FW548" s="1186"/>
      <c r="FX548" s="1186"/>
      <c r="FY548" s="1186"/>
      <c r="FZ548" s="1186"/>
      <c r="GA548" s="1186"/>
      <c r="GB548" s="1186"/>
      <c r="GC548" s="1186"/>
      <c r="GD548" s="1186"/>
      <c r="GE548" s="1186"/>
      <c r="GF548" s="1186"/>
      <c r="GG548" s="1186"/>
      <c r="GH548" s="1186"/>
      <c r="GI548" s="1186"/>
      <c r="GJ548" s="1186"/>
      <c r="GK548" s="1186"/>
      <c r="GL548" s="1186"/>
      <c r="GM548" s="1186"/>
      <c r="GN548" s="1186"/>
      <c r="GO548" s="1186"/>
      <c r="GP548" s="1186"/>
      <c r="GQ548" s="1186"/>
      <c r="GR548" s="1186"/>
      <c r="GS548" s="1186"/>
      <c r="GT548" s="1186"/>
      <c r="GU548" s="1186"/>
      <c r="GV548" s="1186"/>
      <c r="GW548" s="1186"/>
      <c r="GX548" s="1186"/>
      <c r="GY548" s="1218"/>
      <c r="GZ548" s="364">
        <f t="shared" si="395"/>
        <v>0</v>
      </c>
      <c r="HA548" s="365">
        <f t="shared" si="414"/>
        <v>0</v>
      </c>
      <c r="HB548" s="366">
        <f t="shared" si="415"/>
        <v>0</v>
      </c>
      <c r="HC548" s="366">
        <v>0</v>
      </c>
      <c r="HD548" s="365"/>
      <c r="HE548" s="365"/>
      <c r="HF548" s="54"/>
      <c r="HG548" s="709"/>
      <c r="HH548" s="709"/>
      <c r="HI548" s="709">
        <f t="shared" si="405"/>
        <v>0</v>
      </c>
      <c r="HJ548" s="711"/>
      <c r="HK548" s="711">
        <v>4.69</v>
      </c>
      <c r="HL548" s="738" t="e">
        <f t="shared" si="416"/>
        <v>#DIV/0!</v>
      </c>
      <c r="HM548" s="743"/>
      <c r="HN548" s="743"/>
      <c r="HO548" s="743"/>
      <c r="HP548" s="740">
        <f t="shared" si="420"/>
        <v>3700.41</v>
      </c>
      <c r="HQ548" s="850"/>
      <c r="HR548" s="818"/>
      <c r="HS548" s="742">
        <v>44927</v>
      </c>
      <c r="HT548" s="739">
        <f t="shared" si="417"/>
        <v>0</v>
      </c>
      <c r="HU548" s="739"/>
      <c r="HV548" s="743">
        <v>789</v>
      </c>
      <c r="HW548" s="739">
        <f t="shared" si="389"/>
        <v>0</v>
      </c>
      <c r="HX548" s="761">
        <f t="shared" si="397"/>
        <v>0</v>
      </c>
      <c r="HY548" s="739" t="e">
        <f t="shared" si="398"/>
        <v>#DIV/0!</v>
      </c>
      <c r="HZ548" s="739">
        <f t="shared" si="394"/>
        <v>789</v>
      </c>
      <c r="IA548" s="743"/>
      <c r="IB548" s="739" t="e">
        <f t="shared" si="402"/>
        <v>#DIV/0!</v>
      </c>
      <c r="IC548" s="769" t="e">
        <f t="shared" si="403"/>
        <v>#DIV/0!</v>
      </c>
      <c r="ID548" s="769" t="e">
        <f t="shared" si="404"/>
        <v>#DIV/0!</v>
      </c>
      <c r="IE548" s="743"/>
      <c r="IF548" s="743"/>
      <c r="IG548" s="743"/>
      <c r="IH548" s="743"/>
      <c r="II548" s="743"/>
      <c r="IJ548" s="743"/>
      <c r="IK548" s="743"/>
      <c r="IL548" s="743"/>
      <c r="IM548" s="743"/>
      <c r="IN548" s="743"/>
      <c r="IO548" s="743"/>
      <c r="IP548" s="743"/>
      <c r="IQ548" s="739"/>
      <c r="IR548" s="739"/>
      <c r="IS548" s="739"/>
      <c r="IT548" s="739"/>
      <c r="IU548" s="739"/>
      <c r="IV548" s="739"/>
      <c r="IW548" s="739"/>
      <c r="IX548" s="739"/>
      <c r="IY548" s="739"/>
      <c r="IZ548" s="739"/>
      <c r="JA548" s="739"/>
      <c r="JB548" s="743">
        <v>0</v>
      </c>
      <c r="JC548" s="743">
        <v>0</v>
      </c>
      <c r="JD548" s="743">
        <v>0</v>
      </c>
      <c r="JE548" s="743">
        <v>0</v>
      </c>
      <c r="JF548" s="743">
        <v>0</v>
      </c>
      <c r="JG548" s="739">
        <v>0</v>
      </c>
      <c r="JH548" s="739">
        <v>0</v>
      </c>
      <c r="JI548" s="739">
        <v>0</v>
      </c>
      <c r="JJ548" s="739">
        <v>0</v>
      </c>
      <c r="JK548" s="739">
        <v>0</v>
      </c>
      <c r="JL548" s="739">
        <v>0</v>
      </c>
      <c r="JM548" s="739">
        <v>0</v>
      </c>
      <c r="JN548" s="28">
        <f t="shared" si="418"/>
        <v>0</v>
      </c>
      <c r="JO548" s="28">
        <f t="shared" si="419"/>
        <v>0</v>
      </c>
      <c r="JP548" s="28"/>
      <c r="JQ548" s="28"/>
      <c r="JR548" s="28"/>
      <c r="JS548" s="28"/>
      <c r="JT548" s="28"/>
      <c r="JU548" s="28"/>
      <c r="JV548" s="28"/>
      <c r="JW548" s="28"/>
      <c r="JX548" s="28"/>
      <c r="JY548" s="28"/>
      <c r="JZ548" s="28"/>
      <c r="KA548" s="28"/>
      <c r="KB548" s="28"/>
      <c r="KC548" s="28"/>
      <c r="KD548" s="28"/>
      <c r="KE548" s="824"/>
    </row>
    <row r="549" s="786" customFormat="1" hidden="1" customHeight="1" spans="1:291">
      <c r="A549" s="870" t="s">
        <v>2523</v>
      </c>
      <c r="B549" s="343"/>
      <c r="C549" s="95"/>
      <c r="D549" s="95"/>
      <c r="E549" s="95"/>
      <c r="F549" s="1276" t="s">
        <v>1196</v>
      </c>
      <c r="G549" s="833" t="s">
        <v>2542</v>
      </c>
      <c r="H549" s="301" t="s">
        <v>2543</v>
      </c>
      <c r="I549" s="99">
        <f t="shared" si="391"/>
        <v>0</v>
      </c>
      <c r="J549" s="1141">
        <v>260</v>
      </c>
      <c r="K549" s="1130">
        <f t="shared" si="399"/>
        <v>260</v>
      </c>
      <c r="L549" s="1131">
        <f t="shared" si="400"/>
        <v>260</v>
      </c>
      <c r="M549" s="1132"/>
      <c r="N549" s="1137"/>
      <c r="O549" s="1139"/>
      <c r="P549" s="1138">
        <f t="shared" si="412"/>
        <v>0</v>
      </c>
      <c r="Q549" s="1154">
        <f t="shared" si="413"/>
        <v>0</v>
      </c>
      <c r="R549" s="1156"/>
      <c r="S549" s="1156"/>
      <c r="T549" s="1156"/>
      <c r="U549" s="1156"/>
      <c r="V549" s="1156"/>
      <c r="W549" s="1156"/>
      <c r="X549" s="1156"/>
      <c r="Y549" s="1156"/>
      <c r="Z549" s="1156"/>
      <c r="AA549" s="1156"/>
      <c r="AB549" s="1167"/>
      <c r="AC549" s="1156"/>
      <c r="AD549" s="1156"/>
      <c r="AE549" s="1156"/>
      <c r="AF549" s="1156"/>
      <c r="AG549" s="1156"/>
      <c r="AH549" s="1156"/>
      <c r="AI549" s="1156"/>
      <c r="AJ549" s="1156"/>
      <c r="AK549" s="1156"/>
      <c r="AL549" s="1156"/>
      <c r="AM549" s="1156"/>
      <c r="AN549" s="1156"/>
      <c r="AO549" s="1156"/>
      <c r="AP549" s="1156"/>
      <c r="AQ549" s="1156"/>
      <c r="AR549" s="1156"/>
      <c r="AS549" s="1179"/>
      <c r="AT549" s="1177"/>
      <c r="AU549" s="1178"/>
      <c r="AV549" s="1178"/>
      <c r="AW549" s="1178"/>
      <c r="AX549" s="1178"/>
      <c r="AY549" s="1178"/>
      <c r="AZ549" s="1178"/>
      <c r="BA549" s="1178"/>
      <c r="BB549" s="1178"/>
      <c r="BC549" s="1178"/>
      <c r="BD549" s="1178"/>
      <c r="BE549" s="1178"/>
      <c r="BF549" s="1178"/>
      <c r="BG549" s="1178"/>
      <c r="BH549" s="1178"/>
      <c r="BI549" s="1178"/>
      <c r="BJ549" s="1178"/>
      <c r="BK549" s="1186"/>
      <c r="BL549" s="1187">
        <v>-260</v>
      </c>
      <c r="BM549" s="1187"/>
      <c r="BN549" s="1187"/>
      <c r="BO549" s="1187"/>
      <c r="BP549" s="1187"/>
      <c r="BQ549" s="1187"/>
      <c r="BR549" s="1187"/>
      <c r="BS549" s="1187"/>
      <c r="BT549" s="1187"/>
      <c r="BU549" s="1187"/>
      <c r="BV549" s="1191"/>
      <c r="BW549" s="1186"/>
      <c r="BX549" s="1186"/>
      <c r="BY549" s="1186"/>
      <c r="BZ549" s="1186"/>
      <c r="CA549" s="1186"/>
      <c r="CB549" s="1186"/>
      <c r="CC549" s="1186"/>
      <c r="CD549" s="1186"/>
      <c r="CE549" s="1186"/>
      <c r="CF549" s="1186"/>
      <c r="CG549" s="1186"/>
      <c r="CH549" s="1186"/>
      <c r="CI549" s="1186"/>
      <c r="CJ549" s="1186"/>
      <c r="CK549" s="1186"/>
      <c r="CL549" s="1186"/>
      <c r="CM549" s="1186"/>
      <c r="CN549" s="1186"/>
      <c r="CO549" s="1186"/>
      <c r="CP549" s="1186"/>
      <c r="CQ549" s="1186"/>
      <c r="CR549" s="1186"/>
      <c r="CS549" s="1186"/>
      <c r="CT549" s="1186"/>
      <c r="CU549" s="1186"/>
      <c r="CV549" s="1186"/>
      <c r="CW549" s="1186"/>
      <c r="CX549" s="1186"/>
      <c r="CY549" s="1186"/>
      <c r="CZ549" s="1186"/>
      <c r="DA549" s="1186"/>
      <c r="DB549" s="1186"/>
      <c r="DC549" s="1186"/>
      <c r="DD549" s="1186"/>
      <c r="DE549" s="1186"/>
      <c r="DF549" s="1186"/>
      <c r="DG549" s="1186"/>
      <c r="DH549" s="1186"/>
      <c r="DI549" s="1186"/>
      <c r="DJ549" s="1186"/>
      <c r="DK549" s="1186"/>
      <c r="DL549" s="1186"/>
      <c r="DM549" s="1186"/>
      <c r="DN549" s="1186"/>
      <c r="DO549" s="1186"/>
      <c r="DP549" s="1186"/>
      <c r="DQ549" s="1186"/>
      <c r="DR549" s="1186"/>
      <c r="DS549" s="1186"/>
      <c r="DT549" s="1186"/>
      <c r="DU549" s="1186"/>
      <c r="DV549" s="1186"/>
      <c r="DW549" s="1186"/>
      <c r="DX549" s="1186"/>
      <c r="DY549" s="1186"/>
      <c r="DZ549" s="1186"/>
      <c r="EA549" s="1186"/>
      <c r="EB549" s="1186"/>
      <c r="EC549" s="1186"/>
      <c r="ED549" s="1186"/>
      <c r="EE549" s="1186"/>
      <c r="EF549" s="1186"/>
      <c r="EG549" s="1186"/>
      <c r="EH549" s="1186"/>
      <c r="EI549" s="1186"/>
      <c r="EJ549" s="1186"/>
      <c r="EK549" s="1197"/>
      <c r="EL549" s="1198"/>
      <c r="EM549" s="1186"/>
      <c r="EN549" s="1186"/>
      <c r="EO549" s="1186"/>
      <c r="EP549" s="1186"/>
      <c r="EQ549" s="1186"/>
      <c r="ER549" s="1186"/>
      <c r="ES549" s="1186"/>
      <c r="ET549" s="1186"/>
      <c r="EU549" s="1186"/>
      <c r="EV549" s="1186"/>
      <c r="EW549" s="1186"/>
      <c r="EX549" s="1186"/>
      <c r="EY549" s="1186"/>
      <c r="EZ549" s="1186"/>
      <c r="FA549" s="1186"/>
      <c r="FB549" s="1186"/>
      <c r="FC549" s="1209"/>
      <c r="FD549" s="1186"/>
      <c r="FE549" s="1186"/>
      <c r="FF549" s="1186"/>
      <c r="FG549" s="1186"/>
      <c r="FH549" s="1186"/>
      <c r="FI549" s="1186"/>
      <c r="FJ549" s="1186"/>
      <c r="FK549" s="1186"/>
      <c r="FL549" s="1209"/>
      <c r="FM549" s="1186"/>
      <c r="FN549" s="1186"/>
      <c r="FO549" s="1186"/>
      <c r="FP549" s="1186"/>
      <c r="FQ549" s="1186"/>
      <c r="FR549" s="1186"/>
      <c r="FS549" s="1186"/>
      <c r="FT549" s="1186"/>
      <c r="FU549" s="1186"/>
      <c r="FV549" s="1186"/>
      <c r="FW549" s="1186"/>
      <c r="FX549" s="1186"/>
      <c r="FY549" s="1186"/>
      <c r="FZ549" s="1186"/>
      <c r="GA549" s="1186"/>
      <c r="GB549" s="1186"/>
      <c r="GC549" s="1186"/>
      <c r="GD549" s="1186"/>
      <c r="GE549" s="1186"/>
      <c r="GF549" s="1186"/>
      <c r="GG549" s="1186"/>
      <c r="GH549" s="1186"/>
      <c r="GI549" s="1186"/>
      <c r="GJ549" s="1186"/>
      <c r="GK549" s="1186"/>
      <c r="GL549" s="1186"/>
      <c r="GM549" s="1186"/>
      <c r="GN549" s="1186"/>
      <c r="GO549" s="1186"/>
      <c r="GP549" s="1186"/>
      <c r="GQ549" s="1186"/>
      <c r="GR549" s="1186"/>
      <c r="GS549" s="1186"/>
      <c r="GT549" s="1186"/>
      <c r="GU549" s="1186"/>
      <c r="GV549" s="1186"/>
      <c r="GW549" s="1186"/>
      <c r="GX549" s="1186"/>
      <c r="GY549" s="1218"/>
      <c r="GZ549" s="364">
        <f t="shared" si="395"/>
        <v>0</v>
      </c>
      <c r="HA549" s="365">
        <f t="shared" ref="HA549:HA559" si="421">SUM(EL549:GY549)</f>
        <v>0</v>
      </c>
      <c r="HB549" s="366">
        <f t="shared" si="415"/>
        <v>0</v>
      </c>
      <c r="HC549" s="366">
        <v>0</v>
      </c>
      <c r="HD549" s="365"/>
      <c r="HE549" s="365"/>
      <c r="HF549" s="54"/>
      <c r="HG549" s="709"/>
      <c r="HH549" s="709"/>
      <c r="HI549" s="709">
        <f t="shared" si="405"/>
        <v>0</v>
      </c>
      <c r="HJ549" s="711"/>
      <c r="HK549" s="711">
        <v>4.69</v>
      </c>
      <c r="HL549" s="738" t="e">
        <f t="shared" si="416"/>
        <v>#DIV/0!</v>
      </c>
      <c r="HM549" s="743"/>
      <c r="HN549" s="743"/>
      <c r="HO549" s="743"/>
      <c r="HP549" s="740">
        <f t="shared" si="420"/>
        <v>1219.4</v>
      </c>
      <c r="HQ549" s="850"/>
      <c r="HR549" s="818"/>
      <c r="HS549" s="742">
        <v>44927</v>
      </c>
      <c r="HT549" s="739">
        <f t="shared" si="417"/>
        <v>0</v>
      </c>
      <c r="HU549" s="739"/>
      <c r="HV549" s="743">
        <v>260</v>
      </c>
      <c r="HW549" s="739">
        <f t="shared" si="389"/>
        <v>0</v>
      </c>
      <c r="HX549" s="761">
        <f t="shared" si="397"/>
        <v>0</v>
      </c>
      <c r="HY549" s="739" t="e">
        <f t="shared" si="398"/>
        <v>#DIV/0!</v>
      </c>
      <c r="HZ549" s="739">
        <f t="shared" si="394"/>
        <v>260</v>
      </c>
      <c r="IA549" s="743"/>
      <c r="IB549" s="739" t="e">
        <f t="shared" si="402"/>
        <v>#DIV/0!</v>
      </c>
      <c r="IC549" s="769" t="e">
        <f t="shared" si="403"/>
        <v>#DIV/0!</v>
      </c>
      <c r="ID549" s="769" t="e">
        <f t="shared" si="404"/>
        <v>#DIV/0!</v>
      </c>
      <c r="IE549" s="743"/>
      <c r="IF549" s="743"/>
      <c r="IG549" s="743"/>
      <c r="IH549" s="743"/>
      <c r="II549" s="743"/>
      <c r="IJ549" s="743"/>
      <c r="IK549" s="743"/>
      <c r="IL549" s="743"/>
      <c r="IM549" s="743"/>
      <c r="IN549" s="743"/>
      <c r="IO549" s="743"/>
      <c r="IP549" s="743"/>
      <c r="IQ549" s="739"/>
      <c r="IR549" s="739"/>
      <c r="IS549" s="739"/>
      <c r="IT549" s="739"/>
      <c r="IU549" s="739"/>
      <c r="IV549" s="739"/>
      <c r="IW549" s="739"/>
      <c r="IX549" s="739"/>
      <c r="IY549" s="739"/>
      <c r="IZ549" s="739"/>
      <c r="JA549" s="739"/>
      <c r="JB549" s="743">
        <v>0</v>
      </c>
      <c r="JC549" s="743">
        <v>0</v>
      </c>
      <c r="JD549" s="743">
        <v>0</v>
      </c>
      <c r="JE549" s="743">
        <v>0</v>
      </c>
      <c r="JF549" s="743">
        <v>0</v>
      </c>
      <c r="JG549" s="739">
        <v>0</v>
      </c>
      <c r="JH549" s="739">
        <v>0</v>
      </c>
      <c r="JI549" s="739">
        <v>0</v>
      </c>
      <c r="JJ549" s="739">
        <v>0</v>
      </c>
      <c r="JK549" s="739">
        <v>0</v>
      </c>
      <c r="JL549" s="739">
        <v>0</v>
      </c>
      <c r="JM549" s="739">
        <v>0</v>
      </c>
      <c r="JN549" s="28">
        <f t="shared" si="418"/>
        <v>0</v>
      </c>
      <c r="JO549" s="28">
        <f t="shared" si="419"/>
        <v>0</v>
      </c>
      <c r="JP549" s="28"/>
      <c r="JQ549" s="28"/>
      <c r="JR549" s="28"/>
      <c r="JS549" s="28"/>
      <c r="JT549" s="28"/>
      <c r="JU549" s="28"/>
      <c r="JV549" s="28"/>
      <c r="JW549" s="28"/>
      <c r="JX549" s="28"/>
      <c r="JY549" s="28"/>
      <c r="JZ549" s="28"/>
      <c r="KA549" s="28"/>
      <c r="KB549" s="28"/>
      <c r="KC549" s="28"/>
      <c r="KD549" s="28"/>
      <c r="KE549" s="824"/>
    </row>
    <row r="550" s="786" customFormat="1" hidden="1" customHeight="1" spans="1:291">
      <c r="A550" s="870" t="s">
        <v>2523</v>
      </c>
      <c r="B550" s="343"/>
      <c r="C550" s="95"/>
      <c r="D550" s="95"/>
      <c r="E550" s="95"/>
      <c r="F550" s="1276" t="s">
        <v>1197</v>
      </c>
      <c r="G550" s="833" t="s">
        <v>2544</v>
      </c>
      <c r="H550" s="301" t="s">
        <v>2545</v>
      </c>
      <c r="I550" s="99">
        <f t="shared" si="391"/>
        <v>0</v>
      </c>
      <c r="J550" s="1141">
        <v>149</v>
      </c>
      <c r="K550" s="1130">
        <f t="shared" si="399"/>
        <v>149</v>
      </c>
      <c r="L550" s="1131">
        <f t="shared" si="400"/>
        <v>149</v>
      </c>
      <c r="M550" s="1132"/>
      <c r="N550" s="1137"/>
      <c r="O550" s="1139"/>
      <c r="P550" s="1138">
        <f t="shared" si="412"/>
        <v>0</v>
      </c>
      <c r="Q550" s="1154">
        <f t="shared" si="413"/>
        <v>0</v>
      </c>
      <c r="R550" s="1156"/>
      <c r="S550" s="1156"/>
      <c r="T550" s="1156"/>
      <c r="U550" s="1156"/>
      <c r="V550" s="1156"/>
      <c r="W550" s="1156"/>
      <c r="X550" s="1156"/>
      <c r="Y550" s="1156"/>
      <c r="Z550" s="1156"/>
      <c r="AA550" s="1156"/>
      <c r="AB550" s="1167"/>
      <c r="AC550" s="1156"/>
      <c r="AD550" s="1156"/>
      <c r="AE550" s="1156"/>
      <c r="AF550" s="1156"/>
      <c r="AG550" s="1156"/>
      <c r="AH550" s="1156"/>
      <c r="AI550" s="1156"/>
      <c r="AJ550" s="1156"/>
      <c r="AK550" s="1156"/>
      <c r="AL550" s="1156"/>
      <c r="AM550" s="1156"/>
      <c r="AN550" s="1156"/>
      <c r="AO550" s="1156"/>
      <c r="AP550" s="1156"/>
      <c r="AQ550" s="1156"/>
      <c r="AR550" s="1156"/>
      <c r="AS550" s="1179"/>
      <c r="AT550" s="1177"/>
      <c r="AU550" s="1178"/>
      <c r="AV550" s="1178"/>
      <c r="AW550" s="1178"/>
      <c r="AX550" s="1178"/>
      <c r="AY550" s="1178"/>
      <c r="AZ550" s="1178"/>
      <c r="BA550" s="1178"/>
      <c r="BB550" s="1178"/>
      <c r="BC550" s="1178"/>
      <c r="BD550" s="1178"/>
      <c r="BE550" s="1178"/>
      <c r="BF550" s="1178"/>
      <c r="BG550" s="1178"/>
      <c r="BH550" s="1178"/>
      <c r="BI550" s="1178"/>
      <c r="BJ550" s="1178"/>
      <c r="BK550" s="1186"/>
      <c r="BL550" s="1187">
        <v>-149</v>
      </c>
      <c r="BM550" s="1187"/>
      <c r="BN550" s="1187"/>
      <c r="BO550" s="1187"/>
      <c r="BP550" s="1187"/>
      <c r="BQ550" s="1187"/>
      <c r="BR550" s="1187"/>
      <c r="BS550" s="1187"/>
      <c r="BT550" s="1187"/>
      <c r="BU550" s="1187"/>
      <c r="BV550" s="1191"/>
      <c r="BW550" s="1186"/>
      <c r="BX550" s="1186"/>
      <c r="BY550" s="1186"/>
      <c r="BZ550" s="1186"/>
      <c r="CA550" s="1186"/>
      <c r="CB550" s="1186"/>
      <c r="CC550" s="1186"/>
      <c r="CD550" s="1186"/>
      <c r="CE550" s="1186"/>
      <c r="CF550" s="1186"/>
      <c r="CG550" s="1186"/>
      <c r="CH550" s="1186"/>
      <c r="CI550" s="1186"/>
      <c r="CJ550" s="1186"/>
      <c r="CK550" s="1186"/>
      <c r="CL550" s="1186"/>
      <c r="CM550" s="1186"/>
      <c r="CN550" s="1186"/>
      <c r="CO550" s="1186"/>
      <c r="CP550" s="1186"/>
      <c r="CQ550" s="1186"/>
      <c r="CR550" s="1186"/>
      <c r="CS550" s="1186"/>
      <c r="CT550" s="1186"/>
      <c r="CU550" s="1186"/>
      <c r="CV550" s="1186"/>
      <c r="CW550" s="1186"/>
      <c r="CX550" s="1186"/>
      <c r="CY550" s="1186"/>
      <c r="CZ550" s="1186"/>
      <c r="DA550" s="1186"/>
      <c r="DB550" s="1186"/>
      <c r="DC550" s="1186"/>
      <c r="DD550" s="1186"/>
      <c r="DE550" s="1186"/>
      <c r="DF550" s="1186"/>
      <c r="DG550" s="1186"/>
      <c r="DH550" s="1186"/>
      <c r="DI550" s="1186"/>
      <c r="DJ550" s="1186"/>
      <c r="DK550" s="1186"/>
      <c r="DL550" s="1186"/>
      <c r="DM550" s="1186"/>
      <c r="DN550" s="1186"/>
      <c r="DO550" s="1186"/>
      <c r="DP550" s="1186"/>
      <c r="DQ550" s="1186"/>
      <c r="DR550" s="1186"/>
      <c r="DS550" s="1186"/>
      <c r="DT550" s="1186"/>
      <c r="DU550" s="1186"/>
      <c r="DV550" s="1186"/>
      <c r="DW550" s="1186"/>
      <c r="DX550" s="1186"/>
      <c r="DY550" s="1186"/>
      <c r="DZ550" s="1186"/>
      <c r="EA550" s="1186"/>
      <c r="EB550" s="1186"/>
      <c r="EC550" s="1186"/>
      <c r="ED550" s="1186"/>
      <c r="EE550" s="1186"/>
      <c r="EF550" s="1186"/>
      <c r="EG550" s="1186"/>
      <c r="EH550" s="1186"/>
      <c r="EI550" s="1186"/>
      <c r="EJ550" s="1186"/>
      <c r="EK550" s="1197"/>
      <c r="EL550" s="1198"/>
      <c r="EM550" s="1186"/>
      <c r="EN550" s="1186"/>
      <c r="EO550" s="1186"/>
      <c r="EP550" s="1186"/>
      <c r="EQ550" s="1186"/>
      <c r="ER550" s="1186"/>
      <c r="ES550" s="1186"/>
      <c r="ET550" s="1186"/>
      <c r="EU550" s="1186"/>
      <c r="EV550" s="1186"/>
      <c r="EW550" s="1186"/>
      <c r="EX550" s="1186"/>
      <c r="EY550" s="1186"/>
      <c r="EZ550" s="1186"/>
      <c r="FA550" s="1186"/>
      <c r="FB550" s="1186"/>
      <c r="FC550" s="1209"/>
      <c r="FD550" s="1186"/>
      <c r="FE550" s="1186"/>
      <c r="FF550" s="1186"/>
      <c r="FG550" s="1186"/>
      <c r="FH550" s="1186"/>
      <c r="FI550" s="1186"/>
      <c r="FJ550" s="1186"/>
      <c r="FK550" s="1186"/>
      <c r="FL550" s="1209"/>
      <c r="FM550" s="1186"/>
      <c r="FN550" s="1186"/>
      <c r="FO550" s="1186"/>
      <c r="FP550" s="1186"/>
      <c r="FQ550" s="1186"/>
      <c r="FR550" s="1186"/>
      <c r="FS550" s="1186"/>
      <c r="FT550" s="1186"/>
      <c r="FU550" s="1186"/>
      <c r="FV550" s="1186"/>
      <c r="FW550" s="1186"/>
      <c r="FX550" s="1186"/>
      <c r="FY550" s="1186"/>
      <c r="FZ550" s="1186"/>
      <c r="GA550" s="1186"/>
      <c r="GB550" s="1186"/>
      <c r="GC550" s="1186"/>
      <c r="GD550" s="1186"/>
      <c r="GE550" s="1186"/>
      <c r="GF550" s="1186"/>
      <c r="GG550" s="1186"/>
      <c r="GH550" s="1186"/>
      <c r="GI550" s="1186"/>
      <c r="GJ550" s="1186"/>
      <c r="GK550" s="1186"/>
      <c r="GL550" s="1186"/>
      <c r="GM550" s="1186"/>
      <c r="GN550" s="1186"/>
      <c r="GO550" s="1186"/>
      <c r="GP550" s="1186"/>
      <c r="GQ550" s="1186"/>
      <c r="GR550" s="1186"/>
      <c r="GS550" s="1186"/>
      <c r="GT550" s="1186"/>
      <c r="GU550" s="1186"/>
      <c r="GV550" s="1186"/>
      <c r="GW550" s="1186"/>
      <c r="GX550" s="1186"/>
      <c r="GY550" s="1218"/>
      <c r="GZ550" s="364">
        <f t="shared" si="395"/>
        <v>0</v>
      </c>
      <c r="HA550" s="365">
        <f t="shared" si="421"/>
        <v>0</v>
      </c>
      <c r="HB550" s="366">
        <f t="shared" si="415"/>
        <v>0</v>
      </c>
      <c r="HC550" s="366">
        <v>0</v>
      </c>
      <c r="HD550" s="365"/>
      <c r="HE550" s="365"/>
      <c r="HF550" s="54"/>
      <c r="HG550" s="709"/>
      <c r="HH550" s="709"/>
      <c r="HI550" s="709">
        <f t="shared" si="405"/>
        <v>0</v>
      </c>
      <c r="HJ550" s="711"/>
      <c r="HK550" s="711">
        <v>4.69</v>
      </c>
      <c r="HL550" s="738" t="e">
        <f t="shared" si="416"/>
        <v>#DIV/0!</v>
      </c>
      <c r="HM550" s="743"/>
      <c r="HN550" s="743"/>
      <c r="HO550" s="743"/>
      <c r="HP550" s="740">
        <f t="shared" si="420"/>
        <v>698.81</v>
      </c>
      <c r="HQ550" s="850"/>
      <c r="HR550" s="818"/>
      <c r="HS550" s="742">
        <v>44927</v>
      </c>
      <c r="HT550" s="739">
        <f t="shared" si="417"/>
        <v>0</v>
      </c>
      <c r="HU550" s="739"/>
      <c r="HV550" s="743">
        <v>149</v>
      </c>
      <c r="HW550" s="739">
        <f t="shared" si="389"/>
        <v>0</v>
      </c>
      <c r="HX550" s="761">
        <f t="shared" si="397"/>
        <v>0</v>
      </c>
      <c r="HY550" s="739" t="e">
        <f t="shared" si="398"/>
        <v>#DIV/0!</v>
      </c>
      <c r="HZ550" s="739">
        <f t="shared" si="394"/>
        <v>149</v>
      </c>
      <c r="IA550" s="743"/>
      <c r="IB550" s="739" t="e">
        <f t="shared" si="402"/>
        <v>#DIV/0!</v>
      </c>
      <c r="IC550" s="769" t="e">
        <f t="shared" si="403"/>
        <v>#DIV/0!</v>
      </c>
      <c r="ID550" s="769" t="e">
        <f t="shared" si="404"/>
        <v>#DIV/0!</v>
      </c>
      <c r="IE550" s="743"/>
      <c r="IF550" s="743"/>
      <c r="IG550" s="743"/>
      <c r="IH550" s="743"/>
      <c r="II550" s="743"/>
      <c r="IJ550" s="743"/>
      <c r="IK550" s="743"/>
      <c r="IL550" s="743"/>
      <c r="IM550" s="743"/>
      <c r="IN550" s="743"/>
      <c r="IO550" s="743"/>
      <c r="IP550" s="743"/>
      <c r="IQ550" s="739"/>
      <c r="IR550" s="739"/>
      <c r="IS550" s="739"/>
      <c r="IT550" s="739"/>
      <c r="IU550" s="739"/>
      <c r="IV550" s="739"/>
      <c r="IW550" s="739"/>
      <c r="IX550" s="739"/>
      <c r="IY550" s="739"/>
      <c r="IZ550" s="739"/>
      <c r="JA550" s="739"/>
      <c r="JB550" s="743">
        <v>0</v>
      </c>
      <c r="JC550" s="743">
        <v>0</v>
      </c>
      <c r="JD550" s="743">
        <v>0</v>
      </c>
      <c r="JE550" s="743">
        <v>0</v>
      </c>
      <c r="JF550" s="743">
        <v>0</v>
      </c>
      <c r="JG550" s="739">
        <v>0</v>
      </c>
      <c r="JH550" s="739">
        <v>0</v>
      </c>
      <c r="JI550" s="739">
        <v>0</v>
      </c>
      <c r="JJ550" s="739">
        <v>0</v>
      </c>
      <c r="JK550" s="739">
        <v>0</v>
      </c>
      <c r="JL550" s="739">
        <v>0</v>
      </c>
      <c r="JM550" s="739">
        <v>0</v>
      </c>
      <c r="JN550" s="28">
        <f t="shared" si="418"/>
        <v>0</v>
      </c>
      <c r="JO550" s="28">
        <f t="shared" si="419"/>
        <v>0</v>
      </c>
      <c r="JP550" s="28"/>
      <c r="JQ550" s="28"/>
      <c r="JR550" s="28"/>
      <c r="JS550" s="28"/>
      <c r="JT550" s="28"/>
      <c r="JU550" s="28"/>
      <c r="JV550" s="28"/>
      <c r="JW550" s="28"/>
      <c r="JX550" s="28"/>
      <c r="JY550" s="28"/>
      <c r="JZ550" s="28"/>
      <c r="KA550" s="28"/>
      <c r="KB550" s="28"/>
      <c r="KC550" s="28"/>
      <c r="KD550" s="28"/>
      <c r="KE550" s="824"/>
    </row>
    <row r="551" s="786" customFormat="1" hidden="1" customHeight="1" spans="1:291">
      <c r="A551" s="870" t="s">
        <v>2523</v>
      </c>
      <c r="B551" s="343"/>
      <c r="C551" s="95"/>
      <c r="D551" s="95"/>
      <c r="E551" s="95"/>
      <c r="F551" s="1276" t="s">
        <v>1198</v>
      </c>
      <c r="G551" s="833" t="s">
        <v>2546</v>
      </c>
      <c r="H551" s="301" t="s">
        <v>2547</v>
      </c>
      <c r="I551" s="99">
        <f t="shared" si="391"/>
        <v>0</v>
      </c>
      <c r="J551" s="1141">
        <v>165</v>
      </c>
      <c r="K551" s="1130">
        <f t="shared" si="399"/>
        <v>165</v>
      </c>
      <c r="L551" s="1131">
        <f t="shared" si="400"/>
        <v>165</v>
      </c>
      <c r="M551" s="1132"/>
      <c r="N551" s="1137"/>
      <c r="O551" s="1139"/>
      <c r="P551" s="1138">
        <f t="shared" si="412"/>
        <v>0</v>
      </c>
      <c r="Q551" s="1154">
        <f t="shared" si="413"/>
        <v>0</v>
      </c>
      <c r="R551" s="1156"/>
      <c r="S551" s="1156"/>
      <c r="T551" s="1156"/>
      <c r="U551" s="1156"/>
      <c r="V551" s="1156"/>
      <c r="W551" s="1156"/>
      <c r="X551" s="1156"/>
      <c r="Y551" s="1156"/>
      <c r="Z551" s="1156"/>
      <c r="AA551" s="1156"/>
      <c r="AB551" s="1167"/>
      <c r="AC551" s="1156"/>
      <c r="AD551" s="1156"/>
      <c r="AE551" s="1156"/>
      <c r="AF551" s="1156"/>
      <c r="AG551" s="1156"/>
      <c r="AH551" s="1156"/>
      <c r="AI551" s="1156"/>
      <c r="AJ551" s="1156"/>
      <c r="AK551" s="1156"/>
      <c r="AL551" s="1156"/>
      <c r="AM551" s="1156"/>
      <c r="AN551" s="1156"/>
      <c r="AO551" s="1156"/>
      <c r="AP551" s="1156"/>
      <c r="AQ551" s="1156"/>
      <c r="AR551" s="1156"/>
      <c r="AS551" s="1179"/>
      <c r="AT551" s="1177"/>
      <c r="AU551" s="1178"/>
      <c r="AV551" s="1178"/>
      <c r="AW551" s="1178"/>
      <c r="AX551" s="1178"/>
      <c r="AY551" s="1178"/>
      <c r="AZ551" s="1178"/>
      <c r="BA551" s="1178"/>
      <c r="BB551" s="1178"/>
      <c r="BC551" s="1178"/>
      <c r="BD551" s="1178"/>
      <c r="BE551" s="1178"/>
      <c r="BF551" s="1178"/>
      <c r="BG551" s="1178"/>
      <c r="BH551" s="1178"/>
      <c r="BI551" s="1178"/>
      <c r="BJ551" s="1178"/>
      <c r="BK551" s="1186"/>
      <c r="BL551" s="1187">
        <v>-165</v>
      </c>
      <c r="BM551" s="1187"/>
      <c r="BN551" s="1187"/>
      <c r="BO551" s="1187"/>
      <c r="BP551" s="1187"/>
      <c r="BQ551" s="1187"/>
      <c r="BR551" s="1187"/>
      <c r="BS551" s="1187"/>
      <c r="BT551" s="1187"/>
      <c r="BU551" s="1187"/>
      <c r="BV551" s="1191"/>
      <c r="BW551" s="1186"/>
      <c r="BX551" s="1186"/>
      <c r="BY551" s="1186"/>
      <c r="BZ551" s="1186"/>
      <c r="CA551" s="1186"/>
      <c r="CB551" s="1186"/>
      <c r="CC551" s="1186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186"/>
      <c r="CU551" s="1186"/>
      <c r="CV551" s="1186"/>
      <c r="CW551" s="1186"/>
      <c r="CX551" s="1186"/>
      <c r="CY551" s="1186"/>
      <c r="CZ551" s="1186"/>
      <c r="DA551" s="1186"/>
      <c r="DB551" s="1186"/>
      <c r="DC551" s="1186"/>
      <c r="DD551" s="1186"/>
      <c r="DE551" s="1186"/>
      <c r="DF551" s="1186"/>
      <c r="DG551" s="1186"/>
      <c r="DH551" s="1186"/>
      <c r="DI551" s="1186"/>
      <c r="DJ551" s="1186"/>
      <c r="DK551" s="1186"/>
      <c r="DL551" s="1186"/>
      <c r="DM551" s="1186"/>
      <c r="DN551" s="1186"/>
      <c r="DO551" s="1186"/>
      <c r="DP551" s="1186"/>
      <c r="DQ551" s="1186"/>
      <c r="DR551" s="1186"/>
      <c r="DS551" s="1186"/>
      <c r="DT551" s="1186"/>
      <c r="DU551" s="1186"/>
      <c r="DV551" s="1186"/>
      <c r="DW551" s="1186"/>
      <c r="DX551" s="1186"/>
      <c r="DY551" s="1186"/>
      <c r="DZ551" s="1186"/>
      <c r="EA551" s="1186"/>
      <c r="EB551" s="1186"/>
      <c r="EC551" s="1186"/>
      <c r="ED551" s="1186"/>
      <c r="EE551" s="1186"/>
      <c r="EF551" s="1186"/>
      <c r="EG551" s="1186"/>
      <c r="EH551" s="1186"/>
      <c r="EI551" s="1186"/>
      <c r="EJ551" s="1186"/>
      <c r="EK551" s="1197"/>
      <c r="EL551" s="1198"/>
      <c r="EM551" s="1186"/>
      <c r="EN551" s="1186"/>
      <c r="EO551" s="1186"/>
      <c r="EP551" s="1186"/>
      <c r="EQ551" s="1186"/>
      <c r="ER551" s="1186"/>
      <c r="ES551" s="1186"/>
      <c r="ET551" s="1186"/>
      <c r="EU551" s="1186"/>
      <c r="EV551" s="1186"/>
      <c r="EW551" s="1186"/>
      <c r="EX551" s="1186"/>
      <c r="EY551" s="1186"/>
      <c r="EZ551" s="1186"/>
      <c r="FA551" s="1186"/>
      <c r="FB551" s="1186"/>
      <c r="FC551" s="1209"/>
      <c r="FD551" s="1186"/>
      <c r="FE551" s="1186"/>
      <c r="FF551" s="1186"/>
      <c r="FG551" s="1186"/>
      <c r="FH551" s="1186"/>
      <c r="FI551" s="1186"/>
      <c r="FJ551" s="1186"/>
      <c r="FK551" s="1186"/>
      <c r="FL551" s="1209"/>
      <c r="FM551" s="1186"/>
      <c r="FN551" s="1186"/>
      <c r="FO551" s="1186"/>
      <c r="FP551" s="1186"/>
      <c r="FQ551" s="1186"/>
      <c r="FR551" s="1186"/>
      <c r="FS551" s="1186"/>
      <c r="FT551" s="1186"/>
      <c r="FU551" s="1186"/>
      <c r="FV551" s="1186"/>
      <c r="FW551" s="1186"/>
      <c r="FX551" s="1186"/>
      <c r="FY551" s="1186"/>
      <c r="FZ551" s="1186"/>
      <c r="GA551" s="1186"/>
      <c r="GB551" s="1186"/>
      <c r="GC551" s="1186"/>
      <c r="GD551" s="1186"/>
      <c r="GE551" s="1186"/>
      <c r="GF551" s="1186"/>
      <c r="GG551" s="1186"/>
      <c r="GH551" s="1186"/>
      <c r="GI551" s="1186"/>
      <c r="GJ551" s="1186"/>
      <c r="GK551" s="1186"/>
      <c r="GL551" s="1186"/>
      <c r="GM551" s="1186"/>
      <c r="GN551" s="1186"/>
      <c r="GO551" s="1186"/>
      <c r="GP551" s="1186"/>
      <c r="GQ551" s="1186"/>
      <c r="GR551" s="1186"/>
      <c r="GS551" s="1186"/>
      <c r="GT551" s="1186"/>
      <c r="GU551" s="1186"/>
      <c r="GV551" s="1186"/>
      <c r="GW551" s="1186"/>
      <c r="GX551" s="1186"/>
      <c r="GY551" s="1218"/>
      <c r="GZ551" s="364">
        <f t="shared" si="395"/>
        <v>0</v>
      </c>
      <c r="HA551" s="365">
        <f t="shared" si="421"/>
        <v>0</v>
      </c>
      <c r="HB551" s="366">
        <f t="shared" si="415"/>
        <v>0</v>
      </c>
      <c r="HC551" s="366">
        <v>0</v>
      </c>
      <c r="HD551" s="365"/>
      <c r="HE551" s="365"/>
      <c r="HF551" s="54"/>
      <c r="HG551" s="709"/>
      <c r="HH551" s="709"/>
      <c r="HI551" s="709">
        <f t="shared" si="405"/>
        <v>0</v>
      </c>
      <c r="HJ551" s="711"/>
      <c r="HK551" s="711">
        <v>4.69</v>
      </c>
      <c r="HL551" s="738" t="e">
        <f t="shared" si="416"/>
        <v>#DIV/0!</v>
      </c>
      <c r="HM551" s="743"/>
      <c r="HN551" s="743"/>
      <c r="HO551" s="743"/>
      <c r="HP551" s="740">
        <f t="shared" si="420"/>
        <v>773.85</v>
      </c>
      <c r="HQ551" s="850"/>
      <c r="HR551" s="818"/>
      <c r="HS551" s="742">
        <v>44927</v>
      </c>
      <c r="HT551" s="739">
        <f t="shared" si="417"/>
        <v>0</v>
      </c>
      <c r="HU551" s="739"/>
      <c r="HV551" s="743">
        <v>165</v>
      </c>
      <c r="HW551" s="739">
        <f t="shared" si="389"/>
        <v>0</v>
      </c>
      <c r="HX551" s="761">
        <f t="shared" si="397"/>
        <v>0</v>
      </c>
      <c r="HY551" s="739" t="e">
        <f t="shared" si="398"/>
        <v>#DIV/0!</v>
      </c>
      <c r="HZ551" s="739">
        <f t="shared" si="394"/>
        <v>165</v>
      </c>
      <c r="IA551" s="743"/>
      <c r="IB551" s="739" t="e">
        <f t="shared" si="402"/>
        <v>#DIV/0!</v>
      </c>
      <c r="IC551" s="769" t="e">
        <f t="shared" si="403"/>
        <v>#DIV/0!</v>
      </c>
      <c r="ID551" s="769" t="e">
        <f t="shared" si="404"/>
        <v>#DIV/0!</v>
      </c>
      <c r="IE551" s="743"/>
      <c r="IF551" s="743"/>
      <c r="IG551" s="743"/>
      <c r="IH551" s="743"/>
      <c r="II551" s="743"/>
      <c r="IJ551" s="743"/>
      <c r="IK551" s="743"/>
      <c r="IL551" s="743"/>
      <c r="IM551" s="743"/>
      <c r="IN551" s="743"/>
      <c r="IO551" s="743"/>
      <c r="IP551" s="743"/>
      <c r="IQ551" s="739"/>
      <c r="IR551" s="739"/>
      <c r="IS551" s="739"/>
      <c r="IT551" s="739"/>
      <c r="IU551" s="739"/>
      <c r="IV551" s="739"/>
      <c r="IW551" s="739"/>
      <c r="IX551" s="739"/>
      <c r="IY551" s="739"/>
      <c r="IZ551" s="739"/>
      <c r="JA551" s="739"/>
      <c r="JB551" s="743">
        <v>0</v>
      </c>
      <c r="JC551" s="743">
        <v>0</v>
      </c>
      <c r="JD551" s="743">
        <v>0</v>
      </c>
      <c r="JE551" s="743">
        <v>0</v>
      </c>
      <c r="JF551" s="743">
        <v>0</v>
      </c>
      <c r="JG551" s="739">
        <v>0</v>
      </c>
      <c r="JH551" s="739">
        <v>0</v>
      </c>
      <c r="JI551" s="739">
        <v>0</v>
      </c>
      <c r="JJ551" s="739">
        <v>0</v>
      </c>
      <c r="JK551" s="739">
        <v>0</v>
      </c>
      <c r="JL551" s="739">
        <v>0</v>
      </c>
      <c r="JM551" s="739">
        <v>0</v>
      </c>
      <c r="JN551" s="28">
        <f t="shared" si="418"/>
        <v>0</v>
      </c>
      <c r="JO551" s="28">
        <f t="shared" si="419"/>
        <v>0</v>
      </c>
      <c r="JP551" s="28"/>
      <c r="JQ551" s="28"/>
      <c r="JR551" s="28"/>
      <c r="JS551" s="28"/>
      <c r="JT551" s="28"/>
      <c r="JU551" s="28"/>
      <c r="JV551" s="28"/>
      <c r="JW551" s="28"/>
      <c r="JX551" s="28"/>
      <c r="JY551" s="28"/>
      <c r="JZ551" s="28"/>
      <c r="KA551" s="28"/>
      <c r="KB551" s="28"/>
      <c r="KC551" s="28"/>
      <c r="KD551" s="28"/>
      <c r="KE551" s="824"/>
    </row>
    <row r="552" s="786" customFormat="1" hidden="1" customHeight="1" spans="1:291">
      <c r="A552" s="870" t="s">
        <v>2523</v>
      </c>
      <c r="B552" s="343"/>
      <c r="C552" s="95"/>
      <c r="D552" s="95"/>
      <c r="E552" s="95"/>
      <c r="F552" s="1276" t="s">
        <v>1199</v>
      </c>
      <c r="G552" s="833" t="s">
        <v>2548</v>
      </c>
      <c r="H552" s="301" t="s">
        <v>2549</v>
      </c>
      <c r="I552" s="99">
        <f t="shared" si="391"/>
        <v>0</v>
      </c>
      <c r="J552" s="1141">
        <v>300</v>
      </c>
      <c r="K552" s="1130">
        <f t="shared" si="399"/>
        <v>300</v>
      </c>
      <c r="L552" s="1131">
        <f t="shared" si="400"/>
        <v>300</v>
      </c>
      <c r="M552" s="1132"/>
      <c r="N552" s="1137"/>
      <c r="O552" s="1139"/>
      <c r="P552" s="1138">
        <f t="shared" si="412"/>
        <v>0</v>
      </c>
      <c r="Q552" s="1154">
        <f t="shared" si="413"/>
        <v>0</v>
      </c>
      <c r="R552" s="1156"/>
      <c r="S552" s="1156"/>
      <c r="T552" s="1156"/>
      <c r="U552" s="1156"/>
      <c r="V552" s="1156"/>
      <c r="W552" s="1156"/>
      <c r="X552" s="1156"/>
      <c r="Y552" s="1156"/>
      <c r="Z552" s="1156"/>
      <c r="AA552" s="1156"/>
      <c r="AB552" s="1167"/>
      <c r="AC552" s="1156"/>
      <c r="AD552" s="1156"/>
      <c r="AE552" s="1156"/>
      <c r="AF552" s="1156"/>
      <c r="AG552" s="1156"/>
      <c r="AH552" s="1156"/>
      <c r="AI552" s="1156"/>
      <c r="AJ552" s="1156"/>
      <c r="AK552" s="1156"/>
      <c r="AL552" s="1156"/>
      <c r="AM552" s="1156"/>
      <c r="AN552" s="1156"/>
      <c r="AO552" s="1156"/>
      <c r="AP552" s="1156"/>
      <c r="AQ552" s="1156"/>
      <c r="AR552" s="1156"/>
      <c r="AS552" s="1179"/>
      <c r="AT552" s="1177"/>
      <c r="AU552" s="1178"/>
      <c r="AV552" s="1178"/>
      <c r="AW552" s="1178"/>
      <c r="AX552" s="1178"/>
      <c r="AY552" s="1178"/>
      <c r="AZ552" s="1178"/>
      <c r="BA552" s="1178"/>
      <c r="BB552" s="1178"/>
      <c r="BC552" s="1178"/>
      <c r="BD552" s="1178"/>
      <c r="BE552" s="1178"/>
      <c r="BF552" s="1178"/>
      <c r="BG552" s="1178"/>
      <c r="BH552" s="1178"/>
      <c r="BI552" s="1178"/>
      <c r="BJ552" s="1178"/>
      <c r="BK552" s="1186"/>
      <c r="BL552" s="1187">
        <v>-300</v>
      </c>
      <c r="BM552" s="1187"/>
      <c r="BN552" s="1187"/>
      <c r="BO552" s="1187"/>
      <c r="BP552" s="1187"/>
      <c r="BQ552" s="1187"/>
      <c r="BR552" s="1187"/>
      <c r="BS552" s="1187"/>
      <c r="BT552" s="1187"/>
      <c r="BU552" s="1187"/>
      <c r="BV552" s="1191"/>
      <c r="BW552" s="1186"/>
      <c r="BX552" s="1186"/>
      <c r="BY552" s="1186"/>
      <c r="BZ552" s="1186"/>
      <c r="CA552" s="1186"/>
      <c r="CB552" s="1186"/>
      <c r="CC552" s="1186"/>
      <c r="CD552" s="1186"/>
      <c r="CE552" s="1186"/>
      <c r="CF552" s="1186"/>
      <c r="CG552" s="1186"/>
      <c r="CH552" s="1186"/>
      <c r="CI552" s="1186"/>
      <c r="CJ552" s="1186"/>
      <c r="CK552" s="1186"/>
      <c r="CL552" s="1186"/>
      <c r="CM552" s="1186"/>
      <c r="CN552" s="1186"/>
      <c r="CO552" s="1186"/>
      <c r="CP552" s="1186"/>
      <c r="CQ552" s="1186"/>
      <c r="CR552" s="1186"/>
      <c r="CS552" s="1186"/>
      <c r="CT552" s="1186"/>
      <c r="CU552" s="1186"/>
      <c r="CV552" s="1186"/>
      <c r="CW552" s="1186"/>
      <c r="CX552" s="1186"/>
      <c r="CY552" s="1186"/>
      <c r="CZ552" s="1186"/>
      <c r="DA552" s="1186"/>
      <c r="DB552" s="1186"/>
      <c r="DC552" s="1186"/>
      <c r="DD552" s="1186"/>
      <c r="DE552" s="1186"/>
      <c r="DF552" s="1186"/>
      <c r="DG552" s="1186"/>
      <c r="DH552" s="1186"/>
      <c r="DI552" s="1186"/>
      <c r="DJ552" s="1186"/>
      <c r="DK552" s="1186"/>
      <c r="DL552" s="1186"/>
      <c r="DM552" s="1186"/>
      <c r="DN552" s="1186"/>
      <c r="DO552" s="1186"/>
      <c r="DP552" s="1186"/>
      <c r="DQ552" s="1186"/>
      <c r="DR552" s="1186"/>
      <c r="DS552" s="1186"/>
      <c r="DT552" s="1186"/>
      <c r="DU552" s="1186"/>
      <c r="DV552" s="1186"/>
      <c r="DW552" s="1186"/>
      <c r="DX552" s="1186"/>
      <c r="DY552" s="1186"/>
      <c r="DZ552" s="1186"/>
      <c r="EA552" s="1186"/>
      <c r="EB552" s="1186"/>
      <c r="EC552" s="1186"/>
      <c r="ED552" s="1186"/>
      <c r="EE552" s="1186"/>
      <c r="EF552" s="1186"/>
      <c r="EG552" s="1186"/>
      <c r="EH552" s="1186"/>
      <c r="EI552" s="1186"/>
      <c r="EJ552" s="1186"/>
      <c r="EK552" s="1197"/>
      <c r="EL552" s="1198"/>
      <c r="EM552" s="1186"/>
      <c r="EN552" s="1186"/>
      <c r="EO552" s="1186"/>
      <c r="EP552" s="1186"/>
      <c r="EQ552" s="1186"/>
      <c r="ER552" s="1186"/>
      <c r="ES552" s="1186"/>
      <c r="ET552" s="1186"/>
      <c r="EU552" s="1186"/>
      <c r="EV552" s="1186"/>
      <c r="EW552" s="1186"/>
      <c r="EX552" s="1186"/>
      <c r="EY552" s="1186"/>
      <c r="EZ552" s="1186"/>
      <c r="FA552" s="1186"/>
      <c r="FB552" s="1186"/>
      <c r="FC552" s="1209"/>
      <c r="FD552" s="1186"/>
      <c r="FE552" s="1186"/>
      <c r="FF552" s="1186"/>
      <c r="FG552" s="1186"/>
      <c r="FH552" s="1186"/>
      <c r="FI552" s="1186"/>
      <c r="FJ552" s="1186"/>
      <c r="FK552" s="1186"/>
      <c r="FL552" s="1209"/>
      <c r="FM552" s="1186"/>
      <c r="FN552" s="1186"/>
      <c r="FO552" s="1186"/>
      <c r="FP552" s="1186"/>
      <c r="FQ552" s="1186"/>
      <c r="FR552" s="1186"/>
      <c r="FS552" s="1186"/>
      <c r="FT552" s="1186"/>
      <c r="FU552" s="1186"/>
      <c r="FV552" s="1186"/>
      <c r="FW552" s="1186"/>
      <c r="FX552" s="1186"/>
      <c r="FY552" s="1186"/>
      <c r="FZ552" s="1186"/>
      <c r="GA552" s="1186"/>
      <c r="GB552" s="1186"/>
      <c r="GC552" s="1186"/>
      <c r="GD552" s="1186"/>
      <c r="GE552" s="1186"/>
      <c r="GF552" s="1186"/>
      <c r="GG552" s="1186"/>
      <c r="GH552" s="1186"/>
      <c r="GI552" s="1186"/>
      <c r="GJ552" s="1186"/>
      <c r="GK552" s="1186"/>
      <c r="GL552" s="1186"/>
      <c r="GM552" s="1186"/>
      <c r="GN552" s="1186"/>
      <c r="GO552" s="1186"/>
      <c r="GP552" s="1186"/>
      <c r="GQ552" s="1186"/>
      <c r="GR552" s="1186"/>
      <c r="GS552" s="1186"/>
      <c r="GT552" s="1186"/>
      <c r="GU552" s="1186"/>
      <c r="GV552" s="1186"/>
      <c r="GW552" s="1186"/>
      <c r="GX552" s="1186"/>
      <c r="GY552" s="1218"/>
      <c r="GZ552" s="364">
        <f t="shared" si="395"/>
        <v>0</v>
      </c>
      <c r="HA552" s="365">
        <f t="shared" si="421"/>
        <v>0</v>
      </c>
      <c r="HB552" s="366">
        <f t="shared" si="415"/>
        <v>0</v>
      </c>
      <c r="HC552" s="366">
        <v>0</v>
      </c>
      <c r="HD552" s="365"/>
      <c r="HE552" s="365"/>
      <c r="HF552" s="54"/>
      <c r="HG552" s="709"/>
      <c r="HH552" s="709"/>
      <c r="HI552" s="709">
        <f t="shared" si="405"/>
        <v>0</v>
      </c>
      <c r="HJ552" s="711"/>
      <c r="HK552" s="711">
        <v>7.4</v>
      </c>
      <c r="HL552" s="738" t="e">
        <f t="shared" si="416"/>
        <v>#DIV/0!</v>
      </c>
      <c r="HM552" s="743"/>
      <c r="HN552" s="743"/>
      <c r="HO552" s="743"/>
      <c r="HP552" s="740">
        <f t="shared" si="420"/>
        <v>2220</v>
      </c>
      <c r="HQ552" s="850"/>
      <c r="HR552" s="818"/>
      <c r="HS552" s="742">
        <v>44927</v>
      </c>
      <c r="HT552" s="739">
        <f t="shared" si="417"/>
        <v>0</v>
      </c>
      <c r="HU552" s="739"/>
      <c r="HV552" s="743">
        <v>300</v>
      </c>
      <c r="HW552" s="739">
        <f t="shared" ref="HW552:HW576" si="422">HB552</f>
        <v>0</v>
      </c>
      <c r="HX552" s="761">
        <f t="shared" si="397"/>
        <v>0</v>
      </c>
      <c r="HY552" s="739" t="e">
        <f t="shared" si="398"/>
        <v>#DIV/0!</v>
      </c>
      <c r="HZ552" s="739">
        <f t="shared" si="394"/>
        <v>300</v>
      </c>
      <c r="IA552" s="743"/>
      <c r="IB552" s="739" t="e">
        <f t="shared" si="402"/>
        <v>#DIV/0!</v>
      </c>
      <c r="IC552" s="769" t="e">
        <f t="shared" si="403"/>
        <v>#DIV/0!</v>
      </c>
      <c r="ID552" s="769" t="e">
        <f t="shared" si="404"/>
        <v>#DIV/0!</v>
      </c>
      <c r="IE552" s="743"/>
      <c r="IF552" s="743"/>
      <c r="IG552" s="743"/>
      <c r="IH552" s="743"/>
      <c r="II552" s="743"/>
      <c r="IJ552" s="743"/>
      <c r="IK552" s="743"/>
      <c r="IL552" s="743"/>
      <c r="IM552" s="743"/>
      <c r="IN552" s="743"/>
      <c r="IO552" s="743"/>
      <c r="IP552" s="743"/>
      <c r="IQ552" s="739"/>
      <c r="IR552" s="739"/>
      <c r="IS552" s="739"/>
      <c r="IT552" s="739"/>
      <c r="IU552" s="739"/>
      <c r="IV552" s="739"/>
      <c r="IW552" s="739"/>
      <c r="IX552" s="739"/>
      <c r="IY552" s="739"/>
      <c r="IZ552" s="739"/>
      <c r="JA552" s="739"/>
      <c r="JB552" s="743">
        <v>0</v>
      </c>
      <c r="JC552" s="743">
        <v>0</v>
      </c>
      <c r="JD552" s="743">
        <v>0</v>
      </c>
      <c r="JE552" s="743">
        <v>0</v>
      </c>
      <c r="JF552" s="743">
        <v>0</v>
      </c>
      <c r="JG552" s="739">
        <v>0</v>
      </c>
      <c r="JH552" s="739">
        <v>0</v>
      </c>
      <c r="JI552" s="739">
        <v>0</v>
      </c>
      <c r="JJ552" s="739">
        <v>0</v>
      </c>
      <c r="JK552" s="739">
        <v>0</v>
      </c>
      <c r="JL552" s="739">
        <v>0</v>
      </c>
      <c r="JM552" s="739">
        <v>0</v>
      </c>
      <c r="JN552" s="28">
        <f t="shared" si="418"/>
        <v>0</v>
      </c>
      <c r="JO552" s="28">
        <f t="shared" si="419"/>
        <v>0</v>
      </c>
      <c r="JP552" s="28"/>
      <c r="JQ552" s="28"/>
      <c r="JR552" s="28"/>
      <c r="JS552" s="28"/>
      <c r="JT552" s="28"/>
      <c r="JU552" s="28"/>
      <c r="JV552" s="28"/>
      <c r="JW552" s="28"/>
      <c r="JX552" s="28"/>
      <c r="JY552" s="28"/>
      <c r="JZ552" s="28"/>
      <c r="KA552" s="28"/>
      <c r="KB552" s="28"/>
      <c r="KC552" s="28"/>
      <c r="KD552" s="28"/>
      <c r="KE552" s="824"/>
    </row>
    <row r="553" s="786" customFormat="1" hidden="1" customHeight="1" spans="1:291">
      <c r="A553" s="870" t="s">
        <v>2523</v>
      </c>
      <c r="B553" s="343"/>
      <c r="C553" s="95"/>
      <c r="D553" s="95"/>
      <c r="E553" s="95"/>
      <c r="F553" s="1276" t="s">
        <v>1200</v>
      </c>
      <c r="G553" s="833" t="s">
        <v>2550</v>
      </c>
      <c r="H553" s="301" t="s">
        <v>2551</v>
      </c>
      <c r="I553" s="99">
        <f t="shared" si="391"/>
        <v>0</v>
      </c>
      <c r="J553" s="1141">
        <v>30</v>
      </c>
      <c r="K553" s="1130">
        <f t="shared" si="399"/>
        <v>30</v>
      </c>
      <c r="L553" s="1131">
        <f t="shared" si="400"/>
        <v>30</v>
      </c>
      <c r="M553" s="1132"/>
      <c r="N553" s="1137"/>
      <c r="O553" s="1139"/>
      <c r="P553" s="1138">
        <f t="shared" si="412"/>
        <v>0</v>
      </c>
      <c r="Q553" s="1154">
        <f t="shared" si="413"/>
        <v>0</v>
      </c>
      <c r="R553" s="1156"/>
      <c r="S553" s="1156"/>
      <c r="T553" s="1156"/>
      <c r="U553" s="1156"/>
      <c r="V553" s="1156"/>
      <c r="W553" s="1156"/>
      <c r="X553" s="1156"/>
      <c r="Y553" s="1156"/>
      <c r="Z553" s="1156"/>
      <c r="AA553" s="1156"/>
      <c r="AB553" s="1167"/>
      <c r="AC553" s="1156"/>
      <c r="AD553" s="1156"/>
      <c r="AE553" s="1156"/>
      <c r="AF553" s="1156"/>
      <c r="AG553" s="1156"/>
      <c r="AH553" s="1156"/>
      <c r="AI553" s="1156"/>
      <c r="AJ553" s="1156"/>
      <c r="AK553" s="1156"/>
      <c r="AL553" s="1156"/>
      <c r="AM553" s="1156"/>
      <c r="AN553" s="1156"/>
      <c r="AO553" s="1156"/>
      <c r="AP553" s="1156"/>
      <c r="AQ553" s="1156"/>
      <c r="AR553" s="1156"/>
      <c r="AS553" s="1179"/>
      <c r="AT553" s="1177"/>
      <c r="AU553" s="1178"/>
      <c r="AV553" s="1178"/>
      <c r="AW553" s="1178"/>
      <c r="AX553" s="1178"/>
      <c r="AY553" s="1178"/>
      <c r="AZ553" s="1178"/>
      <c r="BA553" s="1178"/>
      <c r="BB553" s="1178"/>
      <c r="BC553" s="1178"/>
      <c r="BD553" s="1178"/>
      <c r="BE553" s="1178"/>
      <c r="BF553" s="1178"/>
      <c r="BG553" s="1178"/>
      <c r="BH553" s="1178"/>
      <c r="BI553" s="1178"/>
      <c r="BJ553" s="1178"/>
      <c r="BK553" s="1186"/>
      <c r="BL553" s="1187">
        <v>-30</v>
      </c>
      <c r="BM553" s="1187"/>
      <c r="BN553" s="1187"/>
      <c r="BO553" s="1187"/>
      <c r="BP553" s="1187"/>
      <c r="BQ553" s="1187"/>
      <c r="BR553" s="1187"/>
      <c r="BS553" s="1187"/>
      <c r="BT553" s="1187"/>
      <c r="BU553" s="1187"/>
      <c r="BV553" s="1191"/>
      <c r="BW553" s="1186"/>
      <c r="BX553" s="1186"/>
      <c r="BY553" s="1186"/>
      <c r="BZ553" s="1186"/>
      <c r="CA553" s="1186"/>
      <c r="CB553" s="1186"/>
      <c r="CC553" s="1186"/>
      <c r="CD553" s="1186"/>
      <c r="CE553" s="1186"/>
      <c r="CF553" s="1186"/>
      <c r="CG553" s="1186"/>
      <c r="CH553" s="1186"/>
      <c r="CI553" s="1186"/>
      <c r="CJ553" s="1186"/>
      <c r="CK553" s="1186"/>
      <c r="CL553" s="1186"/>
      <c r="CM553" s="1186"/>
      <c r="CN553" s="1186"/>
      <c r="CO553" s="1186"/>
      <c r="CP553" s="1186"/>
      <c r="CQ553" s="1186"/>
      <c r="CR553" s="1186"/>
      <c r="CS553" s="1186"/>
      <c r="CT553" s="1186"/>
      <c r="CU553" s="1186"/>
      <c r="CV553" s="1186"/>
      <c r="CW553" s="1186"/>
      <c r="CX553" s="1186"/>
      <c r="CY553" s="1186"/>
      <c r="CZ553" s="1186"/>
      <c r="DA553" s="1186"/>
      <c r="DB553" s="1186"/>
      <c r="DC553" s="1186"/>
      <c r="DD553" s="1186"/>
      <c r="DE553" s="1186"/>
      <c r="DF553" s="1186"/>
      <c r="DG553" s="1186"/>
      <c r="DH553" s="1186"/>
      <c r="DI553" s="1186"/>
      <c r="DJ553" s="1186"/>
      <c r="DK553" s="1186"/>
      <c r="DL553" s="1186"/>
      <c r="DM553" s="1186"/>
      <c r="DN553" s="1186"/>
      <c r="DO553" s="1186"/>
      <c r="DP553" s="1186"/>
      <c r="DQ553" s="1186"/>
      <c r="DR553" s="1186"/>
      <c r="DS553" s="1186"/>
      <c r="DT553" s="1186"/>
      <c r="DU553" s="1186"/>
      <c r="DV553" s="1186"/>
      <c r="DW553" s="1186"/>
      <c r="DX553" s="1186"/>
      <c r="DY553" s="1186"/>
      <c r="DZ553" s="1186"/>
      <c r="EA553" s="1186"/>
      <c r="EB553" s="1186"/>
      <c r="EC553" s="1186"/>
      <c r="ED553" s="1186"/>
      <c r="EE553" s="1186"/>
      <c r="EF553" s="1186"/>
      <c r="EG553" s="1186"/>
      <c r="EH553" s="1186"/>
      <c r="EI553" s="1186"/>
      <c r="EJ553" s="1186"/>
      <c r="EK553" s="1197"/>
      <c r="EL553" s="1198"/>
      <c r="EM553" s="1186"/>
      <c r="EN553" s="1186"/>
      <c r="EO553" s="1186"/>
      <c r="EP553" s="1186"/>
      <c r="EQ553" s="1186"/>
      <c r="ER553" s="1186"/>
      <c r="ES553" s="1186"/>
      <c r="ET553" s="1186"/>
      <c r="EU553" s="1186"/>
      <c r="EV553" s="1186"/>
      <c r="EW553" s="1186"/>
      <c r="EX553" s="1186"/>
      <c r="EY553" s="1186"/>
      <c r="EZ553" s="1186"/>
      <c r="FA553" s="1186"/>
      <c r="FB553" s="1186"/>
      <c r="FC553" s="1209"/>
      <c r="FD553" s="1186"/>
      <c r="FE553" s="1186"/>
      <c r="FF553" s="1186"/>
      <c r="FG553" s="1186"/>
      <c r="FH553" s="1186"/>
      <c r="FI553" s="1186"/>
      <c r="FJ553" s="1186"/>
      <c r="FK553" s="1186"/>
      <c r="FL553" s="1209"/>
      <c r="FM553" s="1186"/>
      <c r="FN553" s="1186"/>
      <c r="FO553" s="1186"/>
      <c r="FP553" s="1186"/>
      <c r="FQ553" s="1186"/>
      <c r="FR553" s="1186"/>
      <c r="FS553" s="1186"/>
      <c r="FT553" s="1186"/>
      <c r="FU553" s="1186"/>
      <c r="FV553" s="1186"/>
      <c r="FW553" s="1186"/>
      <c r="FX553" s="1186"/>
      <c r="FY553" s="1186"/>
      <c r="FZ553" s="1186"/>
      <c r="GA553" s="1186"/>
      <c r="GB553" s="1186"/>
      <c r="GC553" s="1186"/>
      <c r="GD553" s="1186"/>
      <c r="GE553" s="1186"/>
      <c r="GF553" s="1186"/>
      <c r="GG553" s="1186"/>
      <c r="GH553" s="1186"/>
      <c r="GI553" s="1186"/>
      <c r="GJ553" s="1186"/>
      <c r="GK553" s="1186"/>
      <c r="GL553" s="1186"/>
      <c r="GM553" s="1186"/>
      <c r="GN553" s="1186"/>
      <c r="GO553" s="1186"/>
      <c r="GP553" s="1186"/>
      <c r="GQ553" s="1186"/>
      <c r="GR553" s="1186"/>
      <c r="GS553" s="1186"/>
      <c r="GT553" s="1186"/>
      <c r="GU553" s="1186"/>
      <c r="GV553" s="1186"/>
      <c r="GW553" s="1186"/>
      <c r="GX553" s="1186"/>
      <c r="GY553" s="1218"/>
      <c r="GZ553" s="364">
        <f t="shared" si="395"/>
        <v>0</v>
      </c>
      <c r="HA553" s="365">
        <f t="shared" si="421"/>
        <v>0</v>
      </c>
      <c r="HB553" s="366">
        <f t="shared" si="415"/>
        <v>0</v>
      </c>
      <c r="HC553" s="366">
        <v>0</v>
      </c>
      <c r="HD553" s="365"/>
      <c r="HE553" s="365"/>
      <c r="HF553" s="54"/>
      <c r="HG553" s="709"/>
      <c r="HH553" s="709"/>
      <c r="HI553" s="709">
        <f t="shared" si="405"/>
        <v>0</v>
      </c>
      <c r="HJ553" s="711"/>
      <c r="HK553" s="711">
        <v>7.4</v>
      </c>
      <c r="HL553" s="738" t="e">
        <f t="shared" si="416"/>
        <v>#DIV/0!</v>
      </c>
      <c r="HM553" s="743"/>
      <c r="HN553" s="743"/>
      <c r="HO553" s="743"/>
      <c r="HP553" s="740">
        <f t="shared" si="420"/>
        <v>222</v>
      </c>
      <c r="HQ553" s="850"/>
      <c r="HR553" s="818"/>
      <c r="HS553" s="742">
        <v>44927</v>
      </c>
      <c r="HT553" s="739">
        <f t="shared" si="417"/>
        <v>0</v>
      </c>
      <c r="HU553" s="739"/>
      <c r="HV553" s="743">
        <v>30</v>
      </c>
      <c r="HW553" s="739">
        <f t="shared" si="422"/>
        <v>0</v>
      </c>
      <c r="HX553" s="761">
        <f t="shared" si="397"/>
        <v>0</v>
      </c>
      <c r="HY553" s="739" t="e">
        <f t="shared" si="398"/>
        <v>#DIV/0!</v>
      </c>
      <c r="HZ553" s="739">
        <f t="shared" si="394"/>
        <v>30</v>
      </c>
      <c r="IA553" s="743"/>
      <c r="IB553" s="739" t="e">
        <f t="shared" si="402"/>
        <v>#DIV/0!</v>
      </c>
      <c r="IC553" s="769" t="e">
        <f t="shared" si="403"/>
        <v>#DIV/0!</v>
      </c>
      <c r="ID553" s="769" t="e">
        <f t="shared" si="404"/>
        <v>#DIV/0!</v>
      </c>
      <c r="IE553" s="743"/>
      <c r="IF553" s="743"/>
      <c r="IG553" s="743"/>
      <c r="IH553" s="743"/>
      <c r="II553" s="743"/>
      <c r="IJ553" s="743"/>
      <c r="IK553" s="743"/>
      <c r="IL553" s="743"/>
      <c r="IM553" s="743"/>
      <c r="IN553" s="743"/>
      <c r="IO553" s="743"/>
      <c r="IP553" s="743"/>
      <c r="IQ553" s="739"/>
      <c r="IR553" s="739"/>
      <c r="IS553" s="739"/>
      <c r="IT553" s="739"/>
      <c r="IU553" s="739"/>
      <c r="IV553" s="739"/>
      <c r="IW553" s="739"/>
      <c r="IX553" s="739"/>
      <c r="IY553" s="739"/>
      <c r="IZ553" s="739"/>
      <c r="JA553" s="739"/>
      <c r="JB553" s="743">
        <v>0</v>
      </c>
      <c r="JC553" s="743">
        <v>0</v>
      </c>
      <c r="JD553" s="743">
        <v>0</v>
      </c>
      <c r="JE553" s="743">
        <v>0</v>
      </c>
      <c r="JF553" s="743">
        <v>0</v>
      </c>
      <c r="JG553" s="739">
        <v>0</v>
      </c>
      <c r="JH553" s="739">
        <v>0</v>
      </c>
      <c r="JI553" s="739">
        <v>0</v>
      </c>
      <c r="JJ553" s="739">
        <v>0</v>
      </c>
      <c r="JK553" s="739">
        <v>0</v>
      </c>
      <c r="JL553" s="739">
        <v>0</v>
      </c>
      <c r="JM553" s="739">
        <v>0</v>
      </c>
      <c r="JN553" s="28">
        <f t="shared" si="418"/>
        <v>0</v>
      </c>
      <c r="JO553" s="28">
        <f t="shared" si="419"/>
        <v>0</v>
      </c>
      <c r="JP553" s="28"/>
      <c r="JQ553" s="28"/>
      <c r="JR553" s="28"/>
      <c r="JS553" s="28"/>
      <c r="JT553" s="28"/>
      <c r="JU553" s="28"/>
      <c r="JV553" s="28"/>
      <c r="JW553" s="28"/>
      <c r="JX553" s="28"/>
      <c r="JY553" s="28"/>
      <c r="JZ553" s="28"/>
      <c r="KA553" s="28"/>
      <c r="KB553" s="28"/>
      <c r="KC553" s="28"/>
      <c r="KD553" s="28"/>
      <c r="KE553" s="824"/>
    </row>
    <row r="554" s="786" customFormat="1" hidden="1" customHeight="1" spans="1:291">
      <c r="A554" s="870" t="s">
        <v>2523</v>
      </c>
      <c r="B554" s="343"/>
      <c r="C554" s="95"/>
      <c r="D554" s="95"/>
      <c r="E554" s="95"/>
      <c r="F554" s="1276" t="s">
        <v>1201</v>
      </c>
      <c r="G554" s="833" t="s">
        <v>2552</v>
      </c>
      <c r="H554" s="301" t="s">
        <v>2553</v>
      </c>
      <c r="I554" s="99">
        <f t="shared" si="391"/>
        <v>0</v>
      </c>
      <c r="J554" s="1141">
        <v>308</v>
      </c>
      <c r="K554" s="1130">
        <f t="shared" si="399"/>
        <v>308</v>
      </c>
      <c r="L554" s="1131">
        <f t="shared" si="400"/>
        <v>308</v>
      </c>
      <c r="M554" s="1132"/>
      <c r="N554" s="1137"/>
      <c r="O554" s="1139"/>
      <c r="P554" s="1138">
        <f t="shared" si="412"/>
        <v>0</v>
      </c>
      <c r="Q554" s="1154">
        <f t="shared" si="413"/>
        <v>0</v>
      </c>
      <c r="R554" s="1156"/>
      <c r="S554" s="1156"/>
      <c r="T554" s="1156"/>
      <c r="U554" s="1156"/>
      <c r="V554" s="1156"/>
      <c r="W554" s="1156"/>
      <c r="X554" s="1156"/>
      <c r="Y554" s="1156"/>
      <c r="Z554" s="1156"/>
      <c r="AA554" s="1156"/>
      <c r="AB554" s="1167"/>
      <c r="AC554" s="1156"/>
      <c r="AD554" s="1156"/>
      <c r="AE554" s="1156"/>
      <c r="AF554" s="1156"/>
      <c r="AG554" s="1156"/>
      <c r="AH554" s="1156"/>
      <c r="AI554" s="1156"/>
      <c r="AJ554" s="1156"/>
      <c r="AK554" s="1156"/>
      <c r="AL554" s="1156"/>
      <c r="AM554" s="1156"/>
      <c r="AN554" s="1156"/>
      <c r="AO554" s="1156"/>
      <c r="AP554" s="1156"/>
      <c r="AQ554" s="1156"/>
      <c r="AR554" s="1156"/>
      <c r="AS554" s="1179"/>
      <c r="AT554" s="1177"/>
      <c r="AU554" s="1178"/>
      <c r="AV554" s="1178"/>
      <c r="AW554" s="1178"/>
      <c r="AX554" s="1178"/>
      <c r="AY554" s="1178"/>
      <c r="AZ554" s="1178"/>
      <c r="BA554" s="1178"/>
      <c r="BB554" s="1178"/>
      <c r="BC554" s="1178"/>
      <c r="BD554" s="1178"/>
      <c r="BE554" s="1178"/>
      <c r="BF554" s="1178"/>
      <c r="BG554" s="1178"/>
      <c r="BH554" s="1178"/>
      <c r="BI554" s="1178"/>
      <c r="BJ554" s="1178"/>
      <c r="BK554" s="1186"/>
      <c r="BL554" s="1187">
        <v>-308</v>
      </c>
      <c r="BM554" s="1187"/>
      <c r="BN554" s="1187"/>
      <c r="BO554" s="1187"/>
      <c r="BP554" s="1187"/>
      <c r="BQ554" s="1187"/>
      <c r="BR554" s="1187"/>
      <c r="BS554" s="1187"/>
      <c r="BT554" s="1187"/>
      <c r="BU554" s="1187"/>
      <c r="BV554" s="1191"/>
      <c r="BW554" s="1186"/>
      <c r="BX554" s="1186"/>
      <c r="BY554" s="1186"/>
      <c r="BZ554" s="1186"/>
      <c r="CA554" s="1186"/>
      <c r="CB554" s="1186"/>
      <c r="CC554" s="1186"/>
      <c r="CD554" s="1186"/>
      <c r="CE554" s="1186"/>
      <c r="CF554" s="1186"/>
      <c r="CG554" s="1186"/>
      <c r="CH554" s="1186"/>
      <c r="CI554" s="1186"/>
      <c r="CJ554" s="1186"/>
      <c r="CK554" s="1186"/>
      <c r="CL554" s="1186"/>
      <c r="CM554" s="1186"/>
      <c r="CN554" s="1186"/>
      <c r="CO554" s="1186"/>
      <c r="CP554" s="1186"/>
      <c r="CQ554" s="1186"/>
      <c r="CR554" s="1186"/>
      <c r="CS554" s="1186"/>
      <c r="CT554" s="1186"/>
      <c r="CU554" s="1186"/>
      <c r="CV554" s="1186"/>
      <c r="CW554" s="1186"/>
      <c r="CX554" s="1186"/>
      <c r="CY554" s="1186"/>
      <c r="CZ554" s="1186"/>
      <c r="DA554" s="1186"/>
      <c r="DB554" s="1186"/>
      <c r="DC554" s="1186"/>
      <c r="DD554" s="1186"/>
      <c r="DE554" s="1186"/>
      <c r="DF554" s="1186"/>
      <c r="DG554" s="1186"/>
      <c r="DH554" s="1186"/>
      <c r="DI554" s="1186"/>
      <c r="DJ554" s="1186"/>
      <c r="DK554" s="1186"/>
      <c r="DL554" s="1186"/>
      <c r="DM554" s="1186"/>
      <c r="DN554" s="1186"/>
      <c r="DO554" s="1186"/>
      <c r="DP554" s="1186"/>
      <c r="DQ554" s="1186"/>
      <c r="DR554" s="1186"/>
      <c r="DS554" s="1186"/>
      <c r="DT554" s="1186"/>
      <c r="DU554" s="1186"/>
      <c r="DV554" s="1186"/>
      <c r="DW554" s="1186"/>
      <c r="DX554" s="1186"/>
      <c r="DY554" s="1186"/>
      <c r="DZ554" s="1186"/>
      <c r="EA554" s="1186"/>
      <c r="EB554" s="1186"/>
      <c r="EC554" s="1186"/>
      <c r="ED554" s="1186"/>
      <c r="EE554" s="1186"/>
      <c r="EF554" s="1186"/>
      <c r="EG554" s="1186"/>
      <c r="EH554" s="1186"/>
      <c r="EI554" s="1186"/>
      <c r="EJ554" s="1186"/>
      <c r="EK554" s="1197"/>
      <c r="EL554" s="1198"/>
      <c r="EM554" s="1186"/>
      <c r="EN554" s="1186"/>
      <c r="EO554" s="1186"/>
      <c r="EP554" s="1186"/>
      <c r="EQ554" s="1186"/>
      <c r="ER554" s="1186"/>
      <c r="ES554" s="1186"/>
      <c r="ET554" s="1186"/>
      <c r="EU554" s="1186"/>
      <c r="EV554" s="1186"/>
      <c r="EW554" s="1186"/>
      <c r="EX554" s="1186"/>
      <c r="EY554" s="1186"/>
      <c r="EZ554" s="1186"/>
      <c r="FA554" s="1186"/>
      <c r="FB554" s="1186"/>
      <c r="FC554" s="1209"/>
      <c r="FD554" s="1186"/>
      <c r="FE554" s="1186"/>
      <c r="FF554" s="1186"/>
      <c r="FG554" s="1186"/>
      <c r="FH554" s="1186"/>
      <c r="FI554" s="1186"/>
      <c r="FJ554" s="1186"/>
      <c r="FK554" s="1186"/>
      <c r="FL554" s="1209"/>
      <c r="FM554" s="1186"/>
      <c r="FN554" s="1186"/>
      <c r="FO554" s="1186"/>
      <c r="FP554" s="1186"/>
      <c r="FQ554" s="1186"/>
      <c r="FR554" s="1186"/>
      <c r="FS554" s="1186"/>
      <c r="FT554" s="1186"/>
      <c r="FU554" s="1186"/>
      <c r="FV554" s="1186"/>
      <c r="FW554" s="1186"/>
      <c r="FX554" s="1186"/>
      <c r="FY554" s="1186"/>
      <c r="FZ554" s="1186"/>
      <c r="GA554" s="1186"/>
      <c r="GB554" s="1186"/>
      <c r="GC554" s="1186"/>
      <c r="GD554" s="1186"/>
      <c r="GE554" s="1186"/>
      <c r="GF554" s="1186"/>
      <c r="GG554" s="1186"/>
      <c r="GH554" s="1186"/>
      <c r="GI554" s="1186"/>
      <c r="GJ554" s="1186"/>
      <c r="GK554" s="1186"/>
      <c r="GL554" s="1186"/>
      <c r="GM554" s="1186"/>
      <c r="GN554" s="1186"/>
      <c r="GO554" s="1186"/>
      <c r="GP554" s="1186"/>
      <c r="GQ554" s="1186"/>
      <c r="GR554" s="1186"/>
      <c r="GS554" s="1186"/>
      <c r="GT554" s="1186"/>
      <c r="GU554" s="1186"/>
      <c r="GV554" s="1186"/>
      <c r="GW554" s="1186"/>
      <c r="GX554" s="1186"/>
      <c r="GY554" s="1218"/>
      <c r="GZ554" s="364">
        <f t="shared" si="395"/>
        <v>0</v>
      </c>
      <c r="HA554" s="365">
        <f t="shared" si="421"/>
        <v>0</v>
      </c>
      <c r="HB554" s="366">
        <f t="shared" si="415"/>
        <v>0</v>
      </c>
      <c r="HC554" s="366">
        <v>0</v>
      </c>
      <c r="HD554" s="365"/>
      <c r="HE554" s="365"/>
      <c r="HF554" s="54"/>
      <c r="HG554" s="709"/>
      <c r="HH554" s="709"/>
      <c r="HI554" s="709">
        <f t="shared" si="405"/>
        <v>0</v>
      </c>
      <c r="HJ554" s="711"/>
      <c r="HK554" s="711">
        <v>7.4</v>
      </c>
      <c r="HL554" s="738" t="e">
        <f t="shared" si="416"/>
        <v>#DIV/0!</v>
      </c>
      <c r="HM554" s="743"/>
      <c r="HN554" s="743"/>
      <c r="HO554" s="743"/>
      <c r="HP554" s="740">
        <f t="shared" ref="HP554:HP576" si="423">HK554*HZ554</f>
        <v>2279.2</v>
      </c>
      <c r="HQ554" s="850"/>
      <c r="HR554" s="818"/>
      <c r="HS554" s="742">
        <v>44927</v>
      </c>
      <c r="HT554" s="739">
        <f t="shared" si="417"/>
        <v>0</v>
      </c>
      <c r="HU554" s="739"/>
      <c r="HV554" s="743">
        <v>308</v>
      </c>
      <c r="HW554" s="739">
        <f t="shared" si="422"/>
        <v>0</v>
      </c>
      <c r="HX554" s="761">
        <f t="shared" si="397"/>
        <v>0</v>
      </c>
      <c r="HY554" s="739" t="e">
        <f t="shared" si="398"/>
        <v>#DIV/0!</v>
      </c>
      <c r="HZ554" s="739">
        <f t="shared" si="394"/>
        <v>308</v>
      </c>
      <c r="IA554" s="743"/>
      <c r="IB554" s="739" t="e">
        <f t="shared" si="402"/>
        <v>#DIV/0!</v>
      </c>
      <c r="IC554" s="769" t="e">
        <f t="shared" si="403"/>
        <v>#DIV/0!</v>
      </c>
      <c r="ID554" s="769" t="e">
        <f t="shared" si="404"/>
        <v>#DIV/0!</v>
      </c>
      <c r="IE554" s="743"/>
      <c r="IF554" s="743"/>
      <c r="IG554" s="743"/>
      <c r="IH554" s="743"/>
      <c r="II554" s="743"/>
      <c r="IJ554" s="743"/>
      <c r="IK554" s="743"/>
      <c r="IL554" s="743"/>
      <c r="IM554" s="743"/>
      <c r="IN554" s="743"/>
      <c r="IO554" s="743"/>
      <c r="IP554" s="743"/>
      <c r="IQ554" s="739"/>
      <c r="IR554" s="739"/>
      <c r="IS554" s="739"/>
      <c r="IT554" s="739"/>
      <c r="IU554" s="739"/>
      <c r="IV554" s="739"/>
      <c r="IW554" s="739"/>
      <c r="IX554" s="739"/>
      <c r="IY554" s="739"/>
      <c r="IZ554" s="739"/>
      <c r="JA554" s="739"/>
      <c r="JB554" s="743">
        <v>0</v>
      </c>
      <c r="JC554" s="743">
        <v>0</v>
      </c>
      <c r="JD554" s="743">
        <v>0</v>
      </c>
      <c r="JE554" s="743">
        <v>0</v>
      </c>
      <c r="JF554" s="743">
        <v>0</v>
      </c>
      <c r="JG554" s="739">
        <v>0</v>
      </c>
      <c r="JH554" s="739">
        <v>0</v>
      </c>
      <c r="JI554" s="739">
        <v>0</v>
      </c>
      <c r="JJ554" s="739">
        <v>0</v>
      </c>
      <c r="JK554" s="739">
        <v>0</v>
      </c>
      <c r="JL554" s="739">
        <v>0</v>
      </c>
      <c r="JM554" s="739">
        <v>0</v>
      </c>
      <c r="JN554" s="28">
        <f t="shared" si="418"/>
        <v>0</v>
      </c>
      <c r="JO554" s="28">
        <f t="shared" si="419"/>
        <v>0</v>
      </c>
      <c r="JP554" s="28"/>
      <c r="JQ554" s="28"/>
      <c r="JR554" s="28"/>
      <c r="JS554" s="28"/>
      <c r="JT554" s="28"/>
      <c r="JU554" s="28"/>
      <c r="JV554" s="28"/>
      <c r="JW554" s="28"/>
      <c r="JX554" s="28"/>
      <c r="JY554" s="28"/>
      <c r="JZ554" s="28"/>
      <c r="KA554" s="28"/>
      <c r="KB554" s="28"/>
      <c r="KC554" s="28"/>
      <c r="KD554" s="28"/>
      <c r="KE554" s="824"/>
    </row>
    <row r="555" s="786" customFormat="1" hidden="1" customHeight="1" spans="1:291">
      <c r="A555" s="870" t="s">
        <v>2523</v>
      </c>
      <c r="B555" s="343"/>
      <c r="C555" s="95"/>
      <c r="D555" s="95"/>
      <c r="E555" s="95"/>
      <c r="F555" s="1276" t="s">
        <v>1202</v>
      </c>
      <c r="G555" s="833" t="s">
        <v>2554</v>
      </c>
      <c r="H555" s="301" t="s">
        <v>2555</v>
      </c>
      <c r="I555" s="99">
        <f t="shared" ref="I555:I576" si="424">L555-J555</f>
        <v>0</v>
      </c>
      <c r="J555" s="1141">
        <v>77</v>
      </c>
      <c r="K555" s="1130">
        <f t="shared" si="399"/>
        <v>77</v>
      </c>
      <c r="L555" s="1131">
        <f t="shared" si="400"/>
        <v>77</v>
      </c>
      <c r="M555" s="1132"/>
      <c r="N555" s="1137"/>
      <c r="O555" s="1139"/>
      <c r="P555" s="1138">
        <f t="shared" si="412"/>
        <v>0</v>
      </c>
      <c r="Q555" s="1154">
        <f t="shared" si="413"/>
        <v>0</v>
      </c>
      <c r="R555" s="1156"/>
      <c r="S555" s="1156"/>
      <c r="T555" s="1156"/>
      <c r="U555" s="1156"/>
      <c r="V555" s="1156"/>
      <c r="W555" s="1156"/>
      <c r="X555" s="1156"/>
      <c r="Y555" s="1156"/>
      <c r="Z555" s="1156"/>
      <c r="AA555" s="1156"/>
      <c r="AB555" s="1167"/>
      <c r="AC555" s="1156"/>
      <c r="AD555" s="1156"/>
      <c r="AE555" s="1156"/>
      <c r="AF555" s="1156"/>
      <c r="AG555" s="1156"/>
      <c r="AH555" s="1156"/>
      <c r="AI555" s="1156"/>
      <c r="AJ555" s="1156"/>
      <c r="AK555" s="1156"/>
      <c r="AL555" s="1156"/>
      <c r="AM555" s="1156"/>
      <c r="AN555" s="1156"/>
      <c r="AO555" s="1156"/>
      <c r="AP555" s="1156"/>
      <c r="AQ555" s="1156"/>
      <c r="AR555" s="1156"/>
      <c r="AS555" s="1179"/>
      <c r="AT555" s="1177"/>
      <c r="AU555" s="1178"/>
      <c r="AV555" s="1178"/>
      <c r="AW555" s="1178"/>
      <c r="AX555" s="1178"/>
      <c r="AY555" s="1178"/>
      <c r="AZ555" s="1178"/>
      <c r="BA555" s="1178"/>
      <c r="BB555" s="1178"/>
      <c r="BC555" s="1178"/>
      <c r="BD555" s="1178"/>
      <c r="BE555" s="1178"/>
      <c r="BF555" s="1178"/>
      <c r="BG555" s="1178"/>
      <c r="BH555" s="1178"/>
      <c r="BI555" s="1178"/>
      <c r="BJ555" s="1178"/>
      <c r="BK555" s="1186"/>
      <c r="BL555" s="1187">
        <v>-77</v>
      </c>
      <c r="BM555" s="1187"/>
      <c r="BN555" s="1187"/>
      <c r="BO555" s="1187"/>
      <c r="BP555" s="1187"/>
      <c r="BQ555" s="1187"/>
      <c r="BR555" s="1187"/>
      <c r="BS555" s="1187"/>
      <c r="BT555" s="1187"/>
      <c r="BU555" s="1187"/>
      <c r="BV555" s="1191"/>
      <c r="BW555" s="1186"/>
      <c r="BX555" s="1186"/>
      <c r="BY555" s="1186"/>
      <c r="BZ555" s="1186"/>
      <c r="CA555" s="1186"/>
      <c r="CB555" s="1186"/>
      <c r="CC555" s="1186"/>
      <c r="CD555" s="1186"/>
      <c r="CE555" s="1186"/>
      <c r="CF555" s="1186"/>
      <c r="CG555" s="1186"/>
      <c r="CH555" s="1186"/>
      <c r="CI555" s="1186"/>
      <c r="CJ555" s="1186"/>
      <c r="CK555" s="1186"/>
      <c r="CL555" s="1186"/>
      <c r="CM555" s="1186"/>
      <c r="CN555" s="1186"/>
      <c r="CO555" s="1186"/>
      <c r="CP555" s="1186"/>
      <c r="CQ555" s="1186"/>
      <c r="CR555" s="1186"/>
      <c r="CS555" s="1186"/>
      <c r="CT555" s="1186"/>
      <c r="CU555" s="1186"/>
      <c r="CV555" s="1186"/>
      <c r="CW555" s="1186"/>
      <c r="CX555" s="1186"/>
      <c r="CY555" s="1186"/>
      <c r="CZ555" s="1186"/>
      <c r="DA555" s="1186"/>
      <c r="DB555" s="1186"/>
      <c r="DC555" s="1186"/>
      <c r="DD555" s="1186"/>
      <c r="DE555" s="1186"/>
      <c r="DF555" s="1186"/>
      <c r="DG555" s="1186"/>
      <c r="DH555" s="1186"/>
      <c r="DI555" s="1186"/>
      <c r="DJ555" s="1186"/>
      <c r="DK555" s="1186"/>
      <c r="DL555" s="1186"/>
      <c r="DM555" s="1186"/>
      <c r="DN555" s="1186"/>
      <c r="DO555" s="1186"/>
      <c r="DP555" s="1186"/>
      <c r="DQ555" s="1186"/>
      <c r="DR555" s="1186"/>
      <c r="DS555" s="1186"/>
      <c r="DT555" s="1186"/>
      <c r="DU555" s="1186"/>
      <c r="DV555" s="1186"/>
      <c r="DW555" s="1186"/>
      <c r="DX555" s="1186"/>
      <c r="DY555" s="1186"/>
      <c r="DZ555" s="1186"/>
      <c r="EA555" s="1186"/>
      <c r="EB555" s="1186"/>
      <c r="EC555" s="1186"/>
      <c r="ED555" s="1186"/>
      <c r="EE555" s="1186"/>
      <c r="EF555" s="1186"/>
      <c r="EG555" s="1186"/>
      <c r="EH555" s="1186"/>
      <c r="EI555" s="1186"/>
      <c r="EJ555" s="1186"/>
      <c r="EK555" s="1197"/>
      <c r="EL555" s="1198"/>
      <c r="EM555" s="1186"/>
      <c r="EN555" s="1186"/>
      <c r="EO555" s="1186"/>
      <c r="EP555" s="1186"/>
      <c r="EQ555" s="1186"/>
      <c r="ER555" s="1186"/>
      <c r="ES555" s="1186"/>
      <c r="ET555" s="1186"/>
      <c r="EU555" s="1186"/>
      <c r="EV555" s="1186"/>
      <c r="EW555" s="1186"/>
      <c r="EX555" s="1186"/>
      <c r="EY555" s="1186"/>
      <c r="EZ555" s="1186"/>
      <c r="FA555" s="1186"/>
      <c r="FB555" s="1186"/>
      <c r="FC555" s="1209"/>
      <c r="FD555" s="1186"/>
      <c r="FE555" s="1186"/>
      <c r="FF555" s="1186"/>
      <c r="FG555" s="1186"/>
      <c r="FH555" s="1186"/>
      <c r="FI555" s="1186"/>
      <c r="FJ555" s="1186"/>
      <c r="FK555" s="1186"/>
      <c r="FL555" s="1209"/>
      <c r="FM555" s="1186"/>
      <c r="FN555" s="1186"/>
      <c r="FO555" s="1186"/>
      <c r="FP555" s="1186"/>
      <c r="FQ555" s="1186"/>
      <c r="FR555" s="1186"/>
      <c r="FS555" s="1186"/>
      <c r="FT555" s="1186"/>
      <c r="FU555" s="1186"/>
      <c r="FV555" s="1186"/>
      <c r="FW555" s="1186"/>
      <c r="FX555" s="1186"/>
      <c r="FY555" s="1186"/>
      <c r="FZ555" s="1186"/>
      <c r="GA555" s="1186"/>
      <c r="GB555" s="1186"/>
      <c r="GC555" s="1186"/>
      <c r="GD555" s="1186"/>
      <c r="GE555" s="1186"/>
      <c r="GF555" s="1186"/>
      <c r="GG555" s="1186"/>
      <c r="GH555" s="1186"/>
      <c r="GI555" s="1186"/>
      <c r="GJ555" s="1186"/>
      <c r="GK555" s="1186"/>
      <c r="GL555" s="1186"/>
      <c r="GM555" s="1186"/>
      <c r="GN555" s="1186"/>
      <c r="GO555" s="1186"/>
      <c r="GP555" s="1186"/>
      <c r="GQ555" s="1186"/>
      <c r="GR555" s="1186"/>
      <c r="GS555" s="1186"/>
      <c r="GT555" s="1186"/>
      <c r="GU555" s="1186"/>
      <c r="GV555" s="1186"/>
      <c r="GW555" s="1186"/>
      <c r="GX555" s="1186"/>
      <c r="GY555" s="1218"/>
      <c r="GZ555" s="364">
        <f t="shared" si="395"/>
        <v>0</v>
      </c>
      <c r="HA555" s="365">
        <f t="shared" si="421"/>
        <v>0</v>
      </c>
      <c r="HB555" s="366">
        <f t="shared" si="415"/>
        <v>0</v>
      </c>
      <c r="HC555" s="366">
        <v>0</v>
      </c>
      <c r="HD555" s="365"/>
      <c r="HE555" s="365"/>
      <c r="HF555" s="54"/>
      <c r="HG555" s="709"/>
      <c r="HH555" s="709"/>
      <c r="HI555" s="709">
        <f t="shared" si="405"/>
        <v>0</v>
      </c>
      <c r="HJ555" s="711"/>
      <c r="HK555" s="711"/>
      <c r="HL555" s="738" t="e">
        <f t="shared" si="416"/>
        <v>#DIV/0!</v>
      </c>
      <c r="HM555" s="743"/>
      <c r="HN555" s="743"/>
      <c r="HO555" s="743"/>
      <c r="HP555" s="740">
        <f t="shared" si="423"/>
        <v>0</v>
      </c>
      <c r="HQ555" s="850"/>
      <c r="HR555" s="818"/>
      <c r="HS555" s="742">
        <v>44927</v>
      </c>
      <c r="HT555" s="739">
        <f t="shared" si="417"/>
        <v>0</v>
      </c>
      <c r="HU555" s="739"/>
      <c r="HV555" s="743">
        <v>77</v>
      </c>
      <c r="HW555" s="739">
        <f t="shared" si="422"/>
        <v>0</v>
      </c>
      <c r="HX555" s="761">
        <f t="shared" si="397"/>
        <v>0</v>
      </c>
      <c r="HY555" s="739" t="e">
        <f t="shared" si="398"/>
        <v>#DIV/0!</v>
      </c>
      <c r="HZ555" s="739">
        <f t="shared" si="394"/>
        <v>77</v>
      </c>
      <c r="IA555" s="743"/>
      <c r="IB555" s="739" t="e">
        <f t="shared" si="402"/>
        <v>#DIV/0!</v>
      </c>
      <c r="IC555" s="769" t="e">
        <f t="shared" si="403"/>
        <v>#DIV/0!</v>
      </c>
      <c r="ID555" s="769" t="e">
        <f t="shared" si="404"/>
        <v>#DIV/0!</v>
      </c>
      <c r="IE555" s="743"/>
      <c r="IF555" s="743"/>
      <c r="IG555" s="743"/>
      <c r="IH555" s="743"/>
      <c r="II555" s="743"/>
      <c r="IJ555" s="743"/>
      <c r="IK555" s="743"/>
      <c r="IL555" s="743"/>
      <c r="IM555" s="743"/>
      <c r="IN555" s="743"/>
      <c r="IO555" s="743"/>
      <c r="IP555" s="743"/>
      <c r="IQ555" s="739"/>
      <c r="IR555" s="739"/>
      <c r="IS555" s="739"/>
      <c r="IT555" s="739"/>
      <c r="IU555" s="739"/>
      <c r="IV555" s="739"/>
      <c r="IW555" s="739"/>
      <c r="IX555" s="739"/>
      <c r="IY555" s="739"/>
      <c r="IZ555" s="739"/>
      <c r="JA555" s="739"/>
      <c r="JB555" s="743">
        <v>0</v>
      </c>
      <c r="JC555" s="743">
        <v>0</v>
      </c>
      <c r="JD555" s="743">
        <v>0</v>
      </c>
      <c r="JE555" s="743">
        <v>0</v>
      </c>
      <c r="JF555" s="743">
        <v>0</v>
      </c>
      <c r="JG555" s="739">
        <v>0</v>
      </c>
      <c r="JH555" s="739">
        <v>0</v>
      </c>
      <c r="JI555" s="739">
        <v>0</v>
      </c>
      <c r="JJ555" s="739">
        <v>0</v>
      </c>
      <c r="JK555" s="739">
        <v>0</v>
      </c>
      <c r="JL555" s="739">
        <v>0</v>
      </c>
      <c r="JM555" s="739">
        <v>0</v>
      </c>
      <c r="JN555" s="28">
        <f t="shared" si="418"/>
        <v>0</v>
      </c>
      <c r="JO555" s="28">
        <f t="shared" si="419"/>
        <v>0</v>
      </c>
      <c r="JP555" s="28"/>
      <c r="JQ555" s="28"/>
      <c r="JR555" s="28"/>
      <c r="JS555" s="28"/>
      <c r="JT555" s="28"/>
      <c r="JU555" s="28"/>
      <c r="JV555" s="28"/>
      <c r="JW555" s="28"/>
      <c r="JX555" s="28"/>
      <c r="JY555" s="28"/>
      <c r="JZ555" s="28"/>
      <c r="KA555" s="28"/>
      <c r="KB555" s="28"/>
      <c r="KC555" s="28"/>
      <c r="KD555" s="28"/>
      <c r="KE555" s="824"/>
    </row>
    <row r="556" s="786" customFormat="1" hidden="1" customHeight="1" spans="1:291">
      <c r="A556" s="870" t="s">
        <v>2523</v>
      </c>
      <c r="B556" s="343"/>
      <c r="C556" s="95"/>
      <c r="D556" s="95"/>
      <c r="E556" s="95"/>
      <c r="F556" s="1276" t="s">
        <v>1203</v>
      </c>
      <c r="G556" s="833"/>
      <c r="H556" s="301"/>
      <c r="I556" s="99">
        <f t="shared" si="424"/>
        <v>0</v>
      </c>
      <c r="J556" s="1141">
        <v>96</v>
      </c>
      <c r="K556" s="1130">
        <f t="shared" si="399"/>
        <v>96</v>
      </c>
      <c r="L556" s="1131">
        <f t="shared" si="400"/>
        <v>96</v>
      </c>
      <c r="M556" s="1132"/>
      <c r="N556" s="1137"/>
      <c r="O556" s="1139"/>
      <c r="P556" s="1138">
        <f t="shared" si="412"/>
        <v>0</v>
      </c>
      <c r="Q556" s="1154">
        <f t="shared" si="413"/>
        <v>0</v>
      </c>
      <c r="R556" s="1156"/>
      <c r="S556" s="1156"/>
      <c r="T556" s="1156"/>
      <c r="U556" s="1156"/>
      <c r="V556" s="1156"/>
      <c r="W556" s="1156"/>
      <c r="X556" s="1156"/>
      <c r="Y556" s="1156"/>
      <c r="Z556" s="1156"/>
      <c r="AA556" s="1156"/>
      <c r="AB556" s="1167"/>
      <c r="AC556" s="1156"/>
      <c r="AD556" s="1156"/>
      <c r="AE556" s="1156"/>
      <c r="AF556" s="1156"/>
      <c r="AG556" s="1156"/>
      <c r="AH556" s="1156"/>
      <c r="AI556" s="1156"/>
      <c r="AJ556" s="1156"/>
      <c r="AK556" s="1156"/>
      <c r="AL556" s="1156"/>
      <c r="AM556" s="1156"/>
      <c r="AN556" s="1156"/>
      <c r="AO556" s="1156"/>
      <c r="AP556" s="1156"/>
      <c r="AQ556" s="1156"/>
      <c r="AR556" s="1156"/>
      <c r="AS556" s="1179"/>
      <c r="AT556" s="1177"/>
      <c r="AU556" s="1178"/>
      <c r="AV556" s="1178"/>
      <c r="AW556" s="1178"/>
      <c r="AX556" s="1178"/>
      <c r="AY556" s="1178"/>
      <c r="AZ556" s="1178"/>
      <c r="BA556" s="1178"/>
      <c r="BB556" s="1178"/>
      <c r="BC556" s="1178"/>
      <c r="BD556" s="1178"/>
      <c r="BE556" s="1178"/>
      <c r="BF556" s="1178"/>
      <c r="BG556" s="1178"/>
      <c r="BH556" s="1178"/>
      <c r="BI556" s="1178"/>
      <c r="BJ556" s="1178"/>
      <c r="BK556" s="1186"/>
      <c r="BL556" s="1187">
        <v>-96</v>
      </c>
      <c r="BM556" s="1187"/>
      <c r="BN556" s="1187"/>
      <c r="BO556" s="1187"/>
      <c r="BP556" s="1187"/>
      <c r="BQ556" s="1187"/>
      <c r="BR556" s="1187"/>
      <c r="BS556" s="1187"/>
      <c r="BT556" s="1187"/>
      <c r="BU556" s="1187"/>
      <c r="BV556" s="1191"/>
      <c r="BW556" s="1186"/>
      <c r="BX556" s="1186"/>
      <c r="BY556" s="1186"/>
      <c r="BZ556" s="1186"/>
      <c r="CA556" s="1186"/>
      <c r="CB556" s="1186"/>
      <c r="CC556" s="1186"/>
      <c r="CD556" s="1186"/>
      <c r="CE556" s="1186"/>
      <c r="CF556" s="1186"/>
      <c r="CG556" s="1186"/>
      <c r="CH556" s="1186"/>
      <c r="CI556" s="1186"/>
      <c r="CJ556" s="1186"/>
      <c r="CK556" s="1186"/>
      <c r="CL556" s="1186"/>
      <c r="CM556" s="1186"/>
      <c r="CN556" s="1186"/>
      <c r="CO556" s="1186"/>
      <c r="CP556" s="1186"/>
      <c r="CQ556" s="1186"/>
      <c r="CR556" s="1186"/>
      <c r="CS556" s="1186"/>
      <c r="CT556" s="1186"/>
      <c r="CU556" s="1186"/>
      <c r="CV556" s="1186"/>
      <c r="CW556" s="1186"/>
      <c r="CX556" s="1186"/>
      <c r="CY556" s="1186"/>
      <c r="CZ556" s="1186"/>
      <c r="DA556" s="1186"/>
      <c r="DB556" s="1186"/>
      <c r="DC556" s="1186"/>
      <c r="DD556" s="1186"/>
      <c r="DE556" s="1186"/>
      <c r="DF556" s="1186"/>
      <c r="DG556" s="1186"/>
      <c r="DH556" s="1186"/>
      <c r="DI556" s="1186"/>
      <c r="DJ556" s="1186"/>
      <c r="DK556" s="1186"/>
      <c r="DL556" s="1186"/>
      <c r="DM556" s="1186"/>
      <c r="DN556" s="1186"/>
      <c r="DO556" s="1186"/>
      <c r="DP556" s="1186"/>
      <c r="DQ556" s="1186"/>
      <c r="DR556" s="1186"/>
      <c r="DS556" s="1186"/>
      <c r="DT556" s="1186"/>
      <c r="DU556" s="1186"/>
      <c r="DV556" s="1186"/>
      <c r="DW556" s="1186"/>
      <c r="DX556" s="1186"/>
      <c r="DY556" s="1186"/>
      <c r="DZ556" s="1186"/>
      <c r="EA556" s="1186"/>
      <c r="EB556" s="1186"/>
      <c r="EC556" s="1186"/>
      <c r="ED556" s="1186"/>
      <c r="EE556" s="1186"/>
      <c r="EF556" s="1186"/>
      <c r="EG556" s="1186"/>
      <c r="EH556" s="1186"/>
      <c r="EI556" s="1186"/>
      <c r="EJ556" s="1186"/>
      <c r="EK556" s="1197"/>
      <c r="EL556" s="1198"/>
      <c r="EM556" s="1186"/>
      <c r="EN556" s="1186"/>
      <c r="EO556" s="1186"/>
      <c r="EP556" s="1186"/>
      <c r="EQ556" s="1186"/>
      <c r="ER556" s="1186"/>
      <c r="ES556" s="1186"/>
      <c r="ET556" s="1186"/>
      <c r="EU556" s="1186"/>
      <c r="EV556" s="1186"/>
      <c r="EW556" s="1186"/>
      <c r="EX556" s="1186"/>
      <c r="EY556" s="1186"/>
      <c r="EZ556" s="1186"/>
      <c r="FA556" s="1186"/>
      <c r="FB556" s="1186"/>
      <c r="FC556" s="1209"/>
      <c r="FD556" s="1186"/>
      <c r="FE556" s="1186"/>
      <c r="FF556" s="1186"/>
      <c r="FG556" s="1186"/>
      <c r="FH556" s="1186"/>
      <c r="FI556" s="1186"/>
      <c r="FJ556" s="1186"/>
      <c r="FK556" s="1186"/>
      <c r="FL556" s="1209"/>
      <c r="FM556" s="1186"/>
      <c r="FN556" s="1186"/>
      <c r="FO556" s="1186"/>
      <c r="FP556" s="1186"/>
      <c r="FQ556" s="1186"/>
      <c r="FR556" s="1186"/>
      <c r="FS556" s="1186"/>
      <c r="FT556" s="1186"/>
      <c r="FU556" s="1186"/>
      <c r="FV556" s="1186"/>
      <c r="FW556" s="1186"/>
      <c r="FX556" s="1186"/>
      <c r="FY556" s="1186"/>
      <c r="FZ556" s="1186"/>
      <c r="GA556" s="1186"/>
      <c r="GB556" s="1186"/>
      <c r="GC556" s="1186"/>
      <c r="GD556" s="1186"/>
      <c r="GE556" s="1186"/>
      <c r="GF556" s="1186"/>
      <c r="GG556" s="1186"/>
      <c r="GH556" s="1186"/>
      <c r="GI556" s="1186"/>
      <c r="GJ556" s="1186"/>
      <c r="GK556" s="1186"/>
      <c r="GL556" s="1186"/>
      <c r="GM556" s="1186"/>
      <c r="GN556" s="1186"/>
      <c r="GO556" s="1186"/>
      <c r="GP556" s="1186"/>
      <c r="GQ556" s="1186"/>
      <c r="GR556" s="1186"/>
      <c r="GS556" s="1186"/>
      <c r="GT556" s="1186"/>
      <c r="GU556" s="1186"/>
      <c r="GV556" s="1186"/>
      <c r="GW556" s="1186"/>
      <c r="GX556" s="1186"/>
      <c r="GY556" s="1218"/>
      <c r="GZ556" s="364">
        <f t="shared" si="395"/>
        <v>0</v>
      </c>
      <c r="HA556" s="365">
        <f t="shared" si="421"/>
        <v>0</v>
      </c>
      <c r="HB556" s="366">
        <f t="shared" si="415"/>
        <v>0</v>
      </c>
      <c r="HC556" s="366">
        <v>0</v>
      </c>
      <c r="HD556" s="365"/>
      <c r="HE556" s="365"/>
      <c r="HF556" s="54"/>
      <c r="HG556" s="709"/>
      <c r="HH556" s="709"/>
      <c r="HI556" s="709">
        <f t="shared" si="405"/>
        <v>0</v>
      </c>
      <c r="HJ556" s="711"/>
      <c r="HK556" s="711"/>
      <c r="HL556" s="738" t="e">
        <f t="shared" si="416"/>
        <v>#DIV/0!</v>
      </c>
      <c r="HM556" s="743"/>
      <c r="HN556" s="743"/>
      <c r="HO556" s="743"/>
      <c r="HP556" s="740">
        <f t="shared" si="423"/>
        <v>0</v>
      </c>
      <c r="HQ556" s="850"/>
      <c r="HR556" s="818"/>
      <c r="HS556" s="742">
        <v>44927</v>
      </c>
      <c r="HT556" s="739">
        <f t="shared" si="417"/>
        <v>0</v>
      </c>
      <c r="HU556" s="739"/>
      <c r="HV556" s="743">
        <v>96</v>
      </c>
      <c r="HW556" s="739">
        <f t="shared" si="422"/>
        <v>0</v>
      </c>
      <c r="HX556" s="761">
        <f t="shared" si="397"/>
        <v>0</v>
      </c>
      <c r="HY556" s="739" t="e">
        <f t="shared" si="398"/>
        <v>#DIV/0!</v>
      </c>
      <c r="HZ556" s="739">
        <f t="shared" si="394"/>
        <v>96</v>
      </c>
      <c r="IA556" s="743"/>
      <c r="IB556" s="739" t="e">
        <f t="shared" si="402"/>
        <v>#DIV/0!</v>
      </c>
      <c r="IC556" s="769" t="e">
        <f t="shared" si="403"/>
        <v>#DIV/0!</v>
      </c>
      <c r="ID556" s="769" t="e">
        <f t="shared" si="404"/>
        <v>#DIV/0!</v>
      </c>
      <c r="IE556" s="743"/>
      <c r="IF556" s="743"/>
      <c r="IG556" s="743"/>
      <c r="IH556" s="743"/>
      <c r="II556" s="743"/>
      <c r="IJ556" s="743"/>
      <c r="IK556" s="743"/>
      <c r="IL556" s="743"/>
      <c r="IM556" s="743"/>
      <c r="IN556" s="743"/>
      <c r="IO556" s="743"/>
      <c r="IP556" s="743"/>
      <c r="IQ556" s="739"/>
      <c r="IR556" s="739"/>
      <c r="IS556" s="739"/>
      <c r="IT556" s="739"/>
      <c r="IU556" s="739"/>
      <c r="IV556" s="739"/>
      <c r="IW556" s="739"/>
      <c r="IX556" s="739"/>
      <c r="IY556" s="739"/>
      <c r="IZ556" s="739"/>
      <c r="JA556" s="739"/>
      <c r="JB556" s="743">
        <v>0</v>
      </c>
      <c r="JC556" s="743">
        <v>0</v>
      </c>
      <c r="JD556" s="743">
        <v>0</v>
      </c>
      <c r="JE556" s="743">
        <v>0</v>
      </c>
      <c r="JF556" s="743">
        <v>0</v>
      </c>
      <c r="JG556" s="739">
        <v>0</v>
      </c>
      <c r="JH556" s="739">
        <v>0</v>
      </c>
      <c r="JI556" s="739">
        <v>0</v>
      </c>
      <c r="JJ556" s="739">
        <v>0</v>
      </c>
      <c r="JK556" s="739">
        <v>0</v>
      </c>
      <c r="JL556" s="739">
        <v>0</v>
      </c>
      <c r="JM556" s="739">
        <v>0</v>
      </c>
      <c r="JN556" s="28">
        <f t="shared" si="418"/>
        <v>0</v>
      </c>
      <c r="JO556" s="28">
        <f t="shared" si="419"/>
        <v>0</v>
      </c>
      <c r="JP556" s="28"/>
      <c r="JQ556" s="28"/>
      <c r="JR556" s="28"/>
      <c r="JS556" s="28"/>
      <c r="JT556" s="28"/>
      <c r="JU556" s="28"/>
      <c r="JV556" s="28"/>
      <c r="JW556" s="28"/>
      <c r="JX556" s="28"/>
      <c r="JY556" s="28"/>
      <c r="JZ556" s="28"/>
      <c r="KA556" s="28"/>
      <c r="KB556" s="28"/>
      <c r="KC556" s="28"/>
      <c r="KD556" s="28"/>
      <c r="KE556" s="824"/>
    </row>
    <row r="557" s="786" customFormat="1" hidden="1" customHeight="1" spans="1:291">
      <c r="A557" s="870" t="s">
        <v>2523</v>
      </c>
      <c r="B557" s="343"/>
      <c r="C557" s="95"/>
      <c r="D557" s="95"/>
      <c r="E557" s="95"/>
      <c r="F557" s="1276" t="s">
        <v>1204</v>
      </c>
      <c r="G557" s="833"/>
      <c r="H557" s="301"/>
      <c r="I557" s="99">
        <f t="shared" si="424"/>
        <v>0</v>
      </c>
      <c r="J557" s="1141">
        <v>192</v>
      </c>
      <c r="K557" s="1130">
        <f t="shared" si="399"/>
        <v>192</v>
      </c>
      <c r="L557" s="1131">
        <f t="shared" si="400"/>
        <v>192</v>
      </c>
      <c r="M557" s="1132"/>
      <c r="N557" s="1137"/>
      <c r="O557" s="1139"/>
      <c r="P557" s="1138">
        <f t="shared" si="412"/>
        <v>0</v>
      </c>
      <c r="Q557" s="1154">
        <f t="shared" si="413"/>
        <v>0</v>
      </c>
      <c r="R557" s="1156"/>
      <c r="S557" s="1156"/>
      <c r="T557" s="1156"/>
      <c r="U557" s="1156"/>
      <c r="V557" s="1156"/>
      <c r="W557" s="1156"/>
      <c r="X557" s="1156"/>
      <c r="Y557" s="1156"/>
      <c r="Z557" s="1156"/>
      <c r="AA557" s="1156"/>
      <c r="AB557" s="1167"/>
      <c r="AC557" s="1156"/>
      <c r="AD557" s="1156"/>
      <c r="AE557" s="1156"/>
      <c r="AF557" s="1156"/>
      <c r="AG557" s="1156"/>
      <c r="AH557" s="1156"/>
      <c r="AI557" s="1156"/>
      <c r="AJ557" s="1156"/>
      <c r="AK557" s="1156"/>
      <c r="AL557" s="1156"/>
      <c r="AM557" s="1156"/>
      <c r="AN557" s="1156"/>
      <c r="AO557" s="1156"/>
      <c r="AP557" s="1156"/>
      <c r="AQ557" s="1156"/>
      <c r="AR557" s="1156"/>
      <c r="AS557" s="1179"/>
      <c r="AT557" s="1177"/>
      <c r="AU557" s="1178"/>
      <c r="AV557" s="1178"/>
      <c r="AW557" s="1178"/>
      <c r="AX557" s="1178"/>
      <c r="AY557" s="1178"/>
      <c r="AZ557" s="1178"/>
      <c r="BA557" s="1178"/>
      <c r="BB557" s="1178"/>
      <c r="BC557" s="1178"/>
      <c r="BD557" s="1178"/>
      <c r="BE557" s="1178"/>
      <c r="BF557" s="1178"/>
      <c r="BG557" s="1178"/>
      <c r="BH557" s="1178"/>
      <c r="BI557" s="1178"/>
      <c r="BJ557" s="1178"/>
      <c r="BK557" s="1186"/>
      <c r="BL557" s="1187">
        <v>-192</v>
      </c>
      <c r="BM557" s="1187"/>
      <c r="BN557" s="1187"/>
      <c r="BO557" s="1187"/>
      <c r="BP557" s="1187"/>
      <c r="BQ557" s="1187"/>
      <c r="BR557" s="1187"/>
      <c r="BS557" s="1187"/>
      <c r="BT557" s="1187"/>
      <c r="BU557" s="1187"/>
      <c r="BV557" s="1191"/>
      <c r="BW557" s="1186"/>
      <c r="BX557" s="1186"/>
      <c r="BY557" s="1186"/>
      <c r="BZ557" s="1186"/>
      <c r="CA557" s="1186"/>
      <c r="CB557" s="1186"/>
      <c r="CC557" s="1186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186"/>
      <c r="CU557" s="1186"/>
      <c r="CV557" s="1186"/>
      <c r="CW557" s="1186"/>
      <c r="CX557" s="1186"/>
      <c r="CY557" s="1186"/>
      <c r="CZ557" s="1186"/>
      <c r="DA557" s="1186"/>
      <c r="DB557" s="1186"/>
      <c r="DC557" s="1186"/>
      <c r="DD557" s="1186"/>
      <c r="DE557" s="1186"/>
      <c r="DF557" s="1186"/>
      <c r="DG557" s="1186"/>
      <c r="DH557" s="1186"/>
      <c r="DI557" s="1186"/>
      <c r="DJ557" s="1186"/>
      <c r="DK557" s="1186"/>
      <c r="DL557" s="1186"/>
      <c r="DM557" s="1186"/>
      <c r="DN557" s="1186"/>
      <c r="DO557" s="1186"/>
      <c r="DP557" s="1186"/>
      <c r="DQ557" s="1186"/>
      <c r="DR557" s="1186"/>
      <c r="DS557" s="1186"/>
      <c r="DT557" s="1186"/>
      <c r="DU557" s="1186"/>
      <c r="DV557" s="1186"/>
      <c r="DW557" s="1186"/>
      <c r="DX557" s="1186"/>
      <c r="DY557" s="1186"/>
      <c r="DZ557" s="1186"/>
      <c r="EA557" s="1186"/>
      <c r="EB557" s="1186"/>
      <c r="EC557" s="1186"/>
      <c r="ED557" s="1186"/>
      <c r="EE557" s="1186"/>
      <c r="EF557" s="1186"/>
      <c r="EG557" s="1186"/>
      <c r="EH557" s="1186"/>
      <c r="EI557" s="1186"/>
      <c r="EJ557" s="1186"/>
      <c r="EK557" s="1197"/>
      <c r="EL557" s="1198"/>
      <c r="EM557" s="1186"/>
      <c r="EN557" s="1186"/>
      <c r="EO557" s="1186"/>
      <c r="EP557" s="1186"/>
      <c r="EQ557" s="1186"/>
      <c r="ER557" s="1186"/>
      <c r="ES557" s="1186"/>
      <c r="ET557" s="1186"/>
      <c r="EU557" s="1186"/>
      <c r="EV557" s="1186"/>
      <c r="EW557" s="1186"/>
      <c r="EX557" s="1186"/>
      <c r="EY557" s="1186"/>
      <c r="EZ557" s="1186"/>
      <c r="FA557" s="1186"/>
      <c r="FB557" s="1186"/>
      <c r="FC557" s="1209"/>
      <c r="FD557" s="1186"/>
      <c r="FE557" s="1186"/>
      <c r="FF557" s="1186"/>
      <c r="FG557" s="1186"/>
      <c r="FH557" s="1186"/>
      <c r="FI557" s="1186"/>
      <c r="FJ557" s="1186"/>
      <c r="FK557" s="1186"/>
      <c r="FL557" s="1209"/>
      <c r="FM557" s="1186"/>
      <c r="FN557" s="1186"/>
      <c r="FO557" s="1186"/>
      <c r="FP557" s="1186"/>
      <c r="FQ557" s="1186"/>
      <c r="FR557" s="1186"/>
      <c r="FS557" s="1186"/>
      <c r="FT557" s="1186"/>
      <c r="FU557" s="1186"/>
      <c r="FV557" s="1186"/>
      <c r="FW557" s="1186"/>
      <c r="FX557" s="1186"/>
      <c r="FY557" s="1186"/>
      <c r="FZ557" s="1186"/>
      <c r="GA557" s="1186"/>
      <c r="GB557" s="1186"/>
      <c r="GC557" s="1186"/>
      <c r="GD557" s="1186"/>
      <c r="GE557" s="1186"/>
      <c r="GF557" s="1186"/>
      <c r="GG557" s="1186"/>
      <c r="GH557" s="1186"/>
      <c r="GI557" s="1186"/>
      <c r="GJ557" s="1186"/>
      <c r="GK557" s="1186"/>
      <c r="GL557" s="1186"/>
      <c r="GM557" s="1186"/>
      <c r="GN557" s="1186"/>
      <c r="GO557" s="1186"/>
      <c r="GP557" s="1186"/>
      <c r="GQ557" s="1186"/>
      <c r="GR557" s="1186"/>
      <c r="GS557" s="1186"/>
      <c r="GT557" s="1186"/>
      <c r="GU557" s="1186"/>
      <c r="GV557" s="1186"/>
      <c r="GW557" s="1186"/>
      <c r="GX557" s="1186"/>
      <c r="GY557" s="1218"/>
      <c r="GZ557" s="364">
        <f t="shared" si="395"/>
        <v>0</v>
      </c>
      <c r="HA557" s="365">
        <f t="shared" si="421"/>
        <v>0</v>
      </c>
      <c r="HB557" s="366">
        <f t="shared" si="415"/>
        <v>0</v>
      </c>
      <c r="HC557" s="366">
        <v>0</v>
      </c>
      <c r="HD557" s="365"/>
      <c r="HE557" s="365"/>
      <c r="HF557" s="54"/>
      <c r="HG557" s="709"/>
      <c r="HH557" s="709"/>
      <c r="HI557" s="709">
        <f t="shared" si="405"/>
        <v>0</v>
      </c>
      <c r="HJ557" s="711"/>
      <c r="HK557" s="711"/>
      <c r="HL557" s="738" t="e">
        <f t="shared" si="416"/>
        <v>#DIV/0!</v>
      </c>
      <c r="HM557" s="743"/>
      <c r="HN557" s="743"/>
      <c r="HO557" s="743"/>
      <c r="HP557" s="740">
        <f t="shared" si="423"/>
        <v>0</v>
      </c>
      <c r="HQ557" s="850"/>
      <c r="HR557" s="818"/>
      <c r="HS557" s="742">
        <v>44927</v>
      </c>
      <c r="HT557" s="739">
        <f t="shared" si="417"/>
        <v>0</v>
      </c>
      <c r="HU557" s="739"/>
      <c r="HV557" s="743">
        <v>192</v>
      </c>
      <c r="HW557" s="739">
        <f t="shared" si="422"/>
        <v>0</v>
      </c>
      <c r="HX557" s="761">
        <f t="shared" si="397"/>
        <v>0</v>
      </c>
      <c r="HY557" s="739" t="e">
        <f t="shared" si="398"/>
        <v>#DIV/0!</v>
      </c>
      <c r="HZ557" s="739">
        <f t="shared" si="394"/>
        <v>192</v>
      </c>
      <c r="IA557" s="743"/>
      <c r="IB557" s="739" t="e">
        <f t="shared" si="402"/>
        <v>#DIV/0!</v>
      </c>
      <c r="IC557" s="769" t="e">
        <f t="shared" si="403"/>
        <v>#DIV/0!</v>
      </c>
      <c r="ID557" s="769" t="e">
        <f t="shared" si="404"/>
        <v>#DIV/0!</v>
      </c>
      <c r="IE557" s="743"/>
      <c r="IF557" s="743"/>
      <c r="IG557" s="743"/>
      <c r="IH557" s="743"/>
      <c r="II557" s="743"/>
      <c r="IJ557" s="743"/>
      <c r="IK557" s="743"/>
      <c r="IL557" s="743"/>
      <c r="IM557" s="743"/>
      <c r="IN557" s="743"/>
      <c r="IO557" s="743"/>
      <c r="IP557" s="743"/>
      <c r="IQ557" s="739"/>
      <c r="IR557" s="739"/>
      <c r="IS557" s="739"/>
      <c r="IT557" s="739"/>
      <c r="IU557" s="739"/>
      <c r="IV557" s="739"/>
      <c r="IW557" s="739"/>
      <c r="IX557" s="739"/>
      <c r="IY557" s="739"/>
      <c r="IZ557" s="739"/>
      <c r="JA557" s="739"/>
      <c r="JB557" s="743">
        <v>0</v>
      </c>
      <c r="JC557" s="743">
        <v>0</v>
      </c>
      <c r="JD557" s="743">
        <v>0</v>
      </c>
      <c r="JE557" s="743">
        <v>0</v>
      </c>
      <c r="JF557" s="743">
        <v>0</v>
      </c>
      <c r="JG557" s="739">
        <v>0</v>
      </c>
      <c r="JH557" s="739">
        <v>0</v>
      </c>
      <c r="JI557" s="739">
        <v>0</v>
      </c>
      <c r="JJ557" s="739">
        <v>0</v>
      </c>
      <c r="JK557" s="739">
        <v>0</v>
      </c>
      <c r="JL557" s="739">
        <v>0</v>
      </c>
      <c r="JM557" s="739">
        <v>0</v>
      </c>
      <c r="JN557" s="28">
        <f t="shared" si="418"/>
        <v>0</v>
      </c>
      <c r="JO557" s="28">
        <f t="shared" si="419"/>
        <v>0</v>
      </c>
      <c r="JP557" s="28"/>
      <c r="JQ557" s="28"/>
      <c r="JR557" s="28"/>
      <c r="JS557" s="28"/>
      <c r="JT557" s="28"/>
      <c r="JU557" s="28"/>
      <c r="JV557" s="28"/>
      <c r="JW557" s="28"/>
      <c r="JX557" s="28"/>
      <c r="JY557" s="28"/>
      <c r="JZ557" s="28"/>
      <c r="KA557" s="28"/>
      <c r="KB557" s="28"/>
      <c r="KC557" s="28"/>
      <c r="KD557" s="28"/>
      <c r="KE557" s="824"/>
    </row>
    <row r="558" s="786" customFormat="1" hidden="1" customHeight="1" spans="1:291">
      <c r="A558" s="870" t="s">
        <v>2523</v>
      </c>
      <c r="B558" s="343"/>
      <c r="C558" s="95"/>
      <c r="D558" s="95"/>
      <c r="E558" s="95"/>
      <c r="F558" s="1276" t="s">
        <v>1205</v>
      </c>
      <c r="G558" s="833"/>
      <c r="H558" s="301"/>
      <c r="I558" s="99">
        <f t="shared" si="424"/>
        <v>0</v>
      </c>
      <c r="J558" s="1141">
        <v>144</v>
      </c>
      <c r="K558" s="1130">
        <f t="shared" si="399"/>
        <v>144</v>
      </c>
      <c r="L558" s="1131">
        <f t="shared" si="400"/>
        <v>144</v>
      </c>
      <c r="M558" s="1132"/>
      <c r="N558" s="1137"/>
      <c r="O558" s="1139"/>
      <c r="P558" s="1138">
        <f t="shared" si="412"/>
        <v>0</v>
      </c>
      <c r="Q558" s="1154">
        <f t="shared" si="413"/>
        <v>0</v>
      </c>
      <c r="R558" s="1156"/>
      <c r="S558" s="1156"/>
      <c r="T558" s="1156"/>
      <c r="U558" s="1156"/>
      <c r="V558" s="1156"/>
      <c r="W558" s="1156"/>
      <c r="X558" s="1156"/>
      <c r="Y558" s="1156"/>
      <c r="Z558" s="1156"/>
      <c r="AA558" s="1156"/>
      <c r="AB558" s="1167"/>
      <c r="AC558" s="1156"/>
      <c r="AD558" s="1156"/>
      <c r="AE558" s="1156"/>
      <c r="AF558" s="1156"/>
      <c r="AG558" s="1156"/>
      <c r="AH558" s="1156"/>
      <c r="AI558" s="1156"/>
      <c r="AJ558" s="1156"/>
      <c r="AK558" s="1156"/>
      <c r="AL558" s="1156"/>
      <c r="AM558" s="1156"/>
      <c r="AN558" s="1156"/>
      <c r="AO558" s="1156"/>
      <c r="AP558" s="1156"/>
      <c r="AQ558" s="1156"/>
      <c r="AR558" s="1156"/>
      <c r="AS558" s="1179"/>
      <c r="AT558" s="1177"/>
      <c r="AU558" s="1178"/>
      <c r="AV558" s="1178"/>
      <c r="AW558" s="1178"/>
      <c r="AX558" s="1178"/>
      <c r="AY558" s="1178"/>
      <c r="AZ558" s="1178"/>
      <c r="BA558" s="1178"/>
      <c r="BB558" s="1178"/>
      <c r="BC558" s="1178"/>
      <c r="BD558" s="1178"/>
      <c r="BE558" s="1178"/>
      <c r="BF558" s="1178"/>
      <c r="BG558" s="1178"/>
      <c r="BH558" s="1178"/>
      <c r="BI558" s="1178"/>
      <c r="BJ558" s="1178"/>
      <c r="BK558" s="1186"/>
      <c r="BL558" s="1187">
        <v>-144</v>
      </c>
      <c r="BM558" s="1187"/>
      <c r="BN558" s="1187"/>
      <c r="BO558" s="1187"/>
      <c r="BP558" s="1187"/>
      <c r="BQ558" s="1187"/>
      <c r="BR558" s="1187"/>
      <c r="BS558" s="1187"/>
      <c r="BT558" s="1187"/>
      <c r="BU558" s="1187"/>
      <c r="BV558" s="1191"/>
      <c r="BW558" s="1186"/>
      <c r="BX558" s="1186"/>
      <c r="BY558" s="1186"/>
      <c r="BZ558" s="1186"/>
      <c r="CA558" s="1186"/>
      <c r="CB558" s="1186"/>
      <c r="CC558" s="1186"/>
      <c r="CD558" s="1186"/>
      <c r="CE558" s="1186"/>
      <c r="CF558" s="1186"/>
      <c r="CG558" s="1186"/>
      <c r="CH558" s="1186"/>
      <c r="CI558" s="1186"/>
      <c r="CJ558" s="1186"/>
      <c r="CK558" s="1186"/>
      <c r="CL558" s="1186"/>
      <c r="CM558" s="1186"/>
      <c r="CN558" s="1186"/>
      <c r="CO558" s="1186"/>
      <c r="CP558" s="1186"/>
      <c r="CQ558" s="1186"/>
      <c r="CR558" s="1186"/>
      <c r="CS558" s="1186"/>
      <c r="CT558" s="1186"/>
      <c r="CU558" s="1186"/>
      <c r="CV558" s="1186"/>
      <c r="CW558" s="1186"/>
      <c r="CX558" s="1186"/>
      <c r="CY558" s="1186"/>
      <c r="CZ558" s="1186"/>
      <c r="DA558" s="1186"/>
      <c r="DB558" s="1186"/>
      <c r="DC558" s="1186"/>
      <c r="DD558" s="1186"/>
      <c r="DE558" s="1186"/>
      <c r="DF558" s="1186"/>
      <c r="DG558" s="1186"/>
      <c r="DH558" s="1186"/>
      <c r="DI558" s="1186"/>
      <c r="DJ558" s="1186"/>
      <c r="DK558" s="1186"/>
      <c r="DL558" s="1186"/>
      <c r="DM558" s="1186"/>
      <c r="DN558" s="1186"/>
      <c r="DO558" s="1186"/>
      <c r="DP558" s="1186"/>
      <c r="DQ558" s="1186"/>
      <c r="DR558" s="1186"/>
      <c r="DS558" s="1186"/>
      <c r="DT558" s="1186"/>
      <c r="DU558" s="1186"/>
      <c r="DV558" s="1186"/>
      <c r="DW558" s="1186"/>
      <c r="DX558" s="1186"/>
      <c r="DY558" s="1186"/>
      <c r="DZ558" s="1186"/>
      <c r="EA558" s="1186"/>
      <c r="EB558" s="1186"/>
      <c r="EC558" s="1186"/>
      <c r="ED558" s="1186"/>
      <c r="EE558" s="1186"/>
      <c r="EF558" s="1186"/>
      <c r="EG558" s="1186"/>
      <c r="EH558" s="1186"/>
      <c r="EI558" s="1186"/>
      <c r="EJ558" s="1186"/>
      <c r="EK558" s="1197"/>
      <c r="EL558" s="1198"/>
      <c r="EM558" s="1186"/>
      <c r="EN558" s="1186"/>
      <c r="EO558" s="1186"/>
      <c r="EP558" s="1186"/>
      <c r="EQ558" s="1186"/>
      <c r="ER558" s="1186"/>
      <c r="ES558" s="1186"/>
      <c r="ET558" s="1186"/>
      <c r="EU558" s="1186"/>
      <c r="EV558" s="1186"/>
      <c r="EW558" s="1186"/>
      <c r="EX558" s="1186"/>
      <c r="EY558" s="1186"/>
      <c r="EZ558" s="1186"/>
      <c r="FA558" s="1186"/>
      <c r="FB558" s="1186"/>
      <c r="FC558" s="1209"/>
      <c r="FD558" s="1186"/>
      <c r="FE558" s="1186"/>
      <c r="FF558" s="1186"/>
      <c r="FG558" s="1186"/>
      <c r="FH558" s="1186"/>
      <c r="FI558" s="1186"/>
      <c r="FJ558" s="1186"/>
      <c r="FK558" s="1186"/>
      <c r="FL558" s="1209"/>
      <c r="FM558" s="1186"/>
      <c r="FN558" s="1186"/>
      <c r="FO558" s="1186"/>
      <c r="FP558" s="1186"/>
      <c r="FQ558" s="1186"/>
      <c r="FR558" s="1186"/>
      <c r="FS558" s="1186"/>
      <c r="FT558" s="1186"/>
      <c r="FU558" s="1186"/>
      <c r="FV558" s="1186"/>
      <c r="FW558" s="1186"/>
      <c r="FX558" s="1186"/>
      <c r="FY558" s="1186"/>
      <c r="FZ558" s="1186"/>
      <c r="GA558" s="1186"/>
      <c r="GB558" s="1186"/>
      <c r="GC558" s="1186"/>
      <c r="GD558" s="1186"/>
      <c r="GE558" s="1186"/>
      <c r="GF558" s="1186"/>
      <c r="GG558" s="1186"/>
      <c r="GH558" s="1186"/>
      <c r="GI558" s="1186"/>
      <c r="GJ558" s="1186"/>
      <c r="GK558" s="1186"/>
      <c r="GL558" s="1186"/>
      <c r="GM558" s="1186"/>
      <c r="GN558" s="1186"/>
      <c r="GO558" s="1186"/>
      <c r="GP558" s="1186"/>
      <c r="GQ558" s="1186"/>
      <c r="GR558" s="1186"/>
      <c r="GS558" s="1186"/>
      <c r="GT558" s="1186"/>
      <c r="GU558" s="1186"/>
      <c r="GV558" s="1186"/>
      <c r="GW558" s="1186"/>
      <c r="GX558" s="1186"/>
      <c r="GY558" s="1218"/>
      <c r="GZ558" s="364">
        <f t="shared" si="395"/>
        <v>0</v>
      </c>
      <c r="HA558" s="365">
        <f t="shared" si="421"/>
        <v>0</v>
      </c>
      <c r="HB558" s="366">
        <f t="shared" si="415"/>
        <v>0</v>
      </c>
      <c r="HC558" s="366">
        <v>0</v>
      </c>
      <c r="HD558" s="365"/>
      <c r="HE558" s="365"/>
      <c r="HF558" s="54"/>
      <c r="HG558" s="709"/>
      <c r="HH558" s="709"/>
      <c r="HI558" s="709">
        <f t="shared" si="405"/>
        <v>0</v>
      </c>
      <c r="HJ558" s="711"/>
      <c r="HK558" s="711"/>
      <c r="HL558" s="738" t="e">
        <f t="shared" si="416"/>
        <v>#DIV/0!</v>
      </c>
      <c r="HM558" s="743"/>
      <c r="HN558" s="743"/>
      <c r="HO558" s="743"/>
      <c r="HP558" s="740">
        <f t="shared" si="423"/>
        <v>0</v>
      </c>
      <c r="HQ558" s="850"/>
      <c r="HR558" s="818"/>
      <c r="HS558" s="742">
        <v>44927</v>
      </c>
      <c r="HT558" s="739">
        <f t="shared" si="417"/>
        <v>0</v>
      </c>
      <c r="HU558" s="739"/>
      <c r="HV558" s="743">
        <v>144</v>
      </c>
      <c r="HW558" s="739">
        <f t="shared" si="422"/>
        <v>0</v>
      </c>
      <c r="HX558" s="761">
        <f t="shared" si="397"/>
        <v>0</v>
      </c>
      <c r="HY558" s="739" t="e">
        <f t="shared" si="398"/>
        <v>#DIV/0!</v>
      </c>
      <c r="HZ558" s="739">
        <f t="shared" si="394"/>
        <v>144</v>
      </c>
      <c r="IA558" s="743"/>
      <c r="IB558" s="739" t="e">
        <f t="shared" si="402"/>
        <v>#DIV/0!</v>
      </c>
      <c r="IC558" s="769" t="e">
        <f t="shared" si="403"/>
        <v>#DIV/0!</v>
      </c>
      <c r="ID558" s="769" t="e">
        <f t="shared" si="404"/>
        <v>#DIV/0!</v>
      </c>
      <c r="IE558" s="743"/>
      <c r="IF558" s="743"/>
      <c r="IG558" s="743"/>
      <c r="IH558" s="743"/>
      <c r="II558" s="743"/>
      <c r="IJ558" s="743"/>
      <c r="IK558" s="743"/>
      <c r="IL558" s="743"/>
      <c r="IM558" s="743"/>
      <c r="IN558" s="743"/>
      <c r="IO558" s="743"/>
      <c r="IP558" s="743"/>
      <c r="IQ558" s="739"/>
      <c r="IR558" s="739"/>
      <c r="IS558" s="739"/>
      <c r="IT558" s="739"/>
      <c r="IU558" s="739"/>
      <c r="IV558" s="739"/>
      <c r="IW558" s="739"/>
      <c r="IX558" s="739"/>
      <c r="IY558" s="739"/>
      <c r="IZ558" s="739"/>
      <c r="JA558" s="739"/>
      <c r="JB558" s="743">
        <v>0</v>
      </c>
      <c r="JC558" s="743">
        <v>0</v>
      </c>
      <c r="JD558" s="743">
        <v>0</v>
      </c>
      <c r="JE558" s="743">
        <v>0</v>
      </c>
      <c r="JF558" s="743">
        <v>0</v>
      </c>
      <c r="JG558" s="739">
        <v>0</v>
      </c>
      <c r="JH558" s="739">
        <v>0</v>
      </c>
      <c r="JI558" s="739">
        <v>0</v>
      </c>
      <c r="JJ558" s="739">
        <v>0</v>
      </c>
      <c r="JK558" s="739">
        <v>0</v>
      </c>
      <c r="JL558" s="739">
        <v>0</v>
      </c>
      <c r="JM558" s="739">
        <v>0</v>
      </c>
      <c r="JN558" s="28">
        <f t="shared" si="418"/>
        <v>0</v>
      </c>
      <c r="JO558" s="28">
        <f t="shared" si="419"/>
        <v>0</v>
      </c>
      <c r="JP558" s="28"/>
      <c r="JQ558" s="28"/>
      <c r="JR558" s="28"/>
      <c r="JS558" s="28"/>
      <c r="JT558" s="28"/>
      <c r="JU558" s="28"/>
      <c r="JV558" s="28"/>
      <c r="JW558" s="28"/>
      <c r="JX558" s="28"/>
      <c r="JY558" s="28"/>
      <c r="JZ558" s="28"/>
      <c r="KA558" s="28"/>
      <c r="KB558" s="28"/>
      <c r="KC558" s="28"/>
      <c r="KD558" s="28"/>
      <c r="KE558" s="824"/>
    </row>
    <row r="559" s="786" customFormat="1" hidden="1" customHeight="1" spans="1:291">
      <c r="A559" s="870" t="s">
        <v>2523</v>
      </c>
      <c r="B559" s="343"/>
      <c r="C559" s="95"/>
      <c r="D559" s="95"/>
      <c r="E559" s="95"/>
      <c r="F559" s="1276" t="s">
        <v>1206</v>
      </c>
      <c r="G559" s="833"/>
      <c r="H559" s="301"/>
      <c r="I559" s="99">
        <f t="shared" si="424"/>
        <v>0</v>
      </c>
      <c r="J559" s="1141">
        <v>287</v>
      </c>
      <c r="K559" s="1130">
        <f t="shared" si="399"/>
        <v>287</v>
      </c>
      <c r="L559" s="1131">
        <f t="shared" si="400"/>
        <v>287</v>
      </c>
      <c r="M559" s="1132"/>
      <c r="N559" s="1137"/>
      <c r="O559" s="1139"/>
      <c r="P559" s="1138">
        <f t="shared" si="412"/>
        <v>0</v>
      </c>
      <c r="Q559" s="1154">
        <f t="shared" si="413"/>
        <v>0</v>
      </c>
      <c r="R559" s="1156"/>
      <c r="S559" s="1156"/>
      <c r="T559" s="1156"/>
      <c r="U559" s="1156"/>
      <c r="V559" s="1156"/>
      <c r="W559" s="1156"/>
      <c r="X559" s="1156"/>
      <c r="Y559" s="1156"/>
      <c r="Z559" s="1156"/>
      <c r="AA559" s="1156"/>
      <c r="AB559" s="1167"/>
      <c r="AC559" s="1156"/>
      <c r="AD559" s="1156"/>
      <c r="AE559" s="1156"/>
      <c r="AF559" s="1156"/>
      <c r="AG559" s="1156"/>
      <c r="AH559" s="1156"/>
      <c r="AI559" s="1156"/>
      <c r="AJ559" s="1156"/>
      <c r="AK559" s="1156"/>
      <c r="AL559" s="1156"/>
      <c r="AM559" s="1156"/>
      <c r="AN559" s="1156"/>
      <c r="AO559" s="1156"/>
      <c r="AP559" s="1156"/>
      <c r="AQ559" s="1156"/>
      <c r="AR559" s="1156"/>
      <c r="AS559" s="1179"/>
      <c r="AT559" s="1177"/>
      <c r="AU559" s="1178"/>
      <c r="AV559" s="1178"/>
      <c r="AW559" s="1178"/>
      <c r="AX559" s="1178"/>
      <c r="AY559" s="1178"/>
      <c r="AZ559" s="1178"/>
      <c r="BA559" s="1178"/>
      <c r="BB559" s="1178"/>
      <c r="BC559" s="1178"/>
      <c r="BD559" s="1178"/>
      <c r="BE559" s="1178"/>
      <c r="BF559" s="1178"/>
      <c r="BG559" s="1178"/>
      <c r="BH559" s="1178"/>
      <c r="BI559" s="1178"/>
      <c r="BJ559" s="1178"/>
      <c r="BK559" s="1186"/>
      <c r="BL559" s="1187">
        <v>-287</v>
      </c>
      <c r="BM559" s="1187"/>
      <c r="BN559" s="1187"/>
      <c r="BO559" s="1187"/>
      <c r="BP559" s="1187"/>
      <c r="BQ559" s="1187"/>
      <c r="BR559" s="1187"/>
      <c r="BS559" s="1187"/>
      <c r="BT559" s="1187"/>
      <c r="BU559" s="1187"/>
      <c r="BV559" s="1191"/>
      <c r="BW559" s="1186"/>
      <c r="BX559" s="1186"/>
      <c r="BY559" s="1186"/>
      <c r="BZ559" s="1186"/>
      <c r="CA559" s="1186"/>
      <c r="CB559" s="1186"/>
      <c r="CC559" s="1186"/>
      <c r="CD559" s="1186"/>
      <c r="CE559" s="1186"/>
      <c r="CF559" s="1186"/>
      <c r="CG559" s="1186"/>
      <c r="CH559" s="1186"/>
      <c r="CI559" s="1186"/>
      <c r="CJ559" s="1186"/>
      <c r="CK559" s="1186"/>
      <c r="CL559" s="1186"/>
      <c r="CM559" s="1186"/>
      <c r="CN559" s="1186"/>
      <c r="CO559" s="1186"/>
      <c r="CP559" s="1186"/>
      <c r="CQ559" s="1186"/>
      <c r="CR559" s="1186"/>
      <c r="CS559" s="1186"/>
      <c r="CT559" s="1186"/>
      <c r="CU559" s="1186"/>
      <c r="CV559" s="1186"/>
      <c r="CW559" s="1186"/>
      <c r="CX559" s="1186"/>
      <c r="CY559" s="1186"/>
      <c r="CZ559" s="1186"/>
      <c r="DA559" s="1186"/>
      <c r="DB559" s="1186"/>
      <c r="DC559" s="1186"/>
      <c r="DD559" s="1186"/>
      <c r="DE559" s="1186"/>
      <c r="DF559" s="1186"/>
      <c r="DG559" s="1186"/>
      <c r="DH559" s="1186"/>
      <c r="DI559" s="1186"/>
      <c r="DJ559" s="1186"/>
      <c r="DK559" s="1186"/>
      <c r="DL559" s="1186"/>
      <c r="DM559" s="1186"/>
      <c r="DN559" s="1186"/>
      <c r="DO559" s="1186"/>
      <c r="DP559" s="1186"/>
      <c r="DQ559" s="1186"/>
      <c r="DR559" s="1186"/>
      <c r="DS559" s="1186"/>
      <c r="DT559" s="1186"/>
      <c r="DU559" s="1186"/>
      <c r="DV559" s="1186"/>
      <c r="DW559" s="1186"/>
      <c r="DX559" s="1186"/>
      <c r="DY559" s="1186"/>
      <c r="DZ559" s="1186"/>
      <c r="EA559" s="1186"/>
      <c r="EB559" s="1186"/>
      <c r="EC559" s="1186"/>
      <c r="ED559" s="1186"/>
      <c r="EE559" s="1186"/>
      <c r="EF559" s="1186"/>
      <c r="EG559" s="1186"/>
      <c r="EH559" s="1186"/>
      <c r="EI559" s="1186"/>
      <c r="EJ559" s="1186"/>
      <c r="EK559" s="1197"/>
      <c r="EL559" s="1198"/>
      <c r="EM559" s="1186"/>
      <c r="EN559" s="1186"/>
      <c r="EO559" s="1186"/>
      <c r="EP559" s="1186"/>
      <c r="EQ559" s="1186"/>
      <c r="ER559" s="1186"/>
      <c r="ES559" s="1186"/>
      <c r="ET559" s="1186"/>
      <c r="EU559" s="1186"/>
      <c r="EV559" s="1186"/>
      <c r="EW559" s="1186"/>
      <c r="EX559" s="1186"/>
      <c r="EY559" s="1186"/>
      <c r="EZ559" s="1186"/>
      <c r="FA559" s="1186"/>
      <c r="FB559" s="1186"/>
      <c r="FC559" s="1209"/>
      <c r="FD559" s="1186"/>
      <c r="FE559" s="1186"/>
      <c r="FF559" s="1186"/>
      <c r="FG559" s="1186"/>
      <c r="FH559" s="1186"/>
      <c r="FI559" s="1186"/>
      <c r="FJ559" s="1186"/>
      <c r="FK559" s="1186"/>
      <c r="FL559" s="1209"/>
      <c r="FM559" s="1186"/>
      <c r="FN559" s="1186"/>
      <c r="FO559" s="1186"/>
      <c r="FP559" s="1186"/>
      <c r="FQ559" s="1186"/>
      <c r="FR559" s="1186"/>
      <c r="FS559" s="1186"/>
      <c r="FT559" s="1186"/>
      <c r="FU559" s="1186"/>
      <c r="FV559" s="1186"/>
      <c r="FW559" s="1186"/>
      <c r="FX559" s="1186"/>
      <c r="FY559" s="1186"/>
      <c r="FZ559" s="1186"/>
      <c r="GA559" s="1186"/>
      <c r="GB559" s="1186"/>
      <c r="GC559" s="1186"/>
      <c r="GD559" s="1186"/>
      <c r="GE559" s="1186"/>
      <c r="GF559" s="1186"/>
      <c r="GG559" s="1186"/>
      <c r="GH559" s="1186"/>
      <c r="GI559" s="1186"/>
      <c r="GJ559" s="1186"/>
      <c r="GK559" s="1186"/>
      <c r="GL559" s="1186"/>
      <c r="GM559" s="1186"/>
      <c r="GN559" s="1186"/>
      <c r="GO559" s="1186"/>
      <c r="GP559" s="1186"/>
      <c r="GQ559" s="1186"/>
      <c r="GR559" s="1186"/>
      <c r="GS559" s="1186"/>
      <c r="GT559" s="1186"/>
      <c r="GU559" s="1186"/>
      <c r="GV559" s="1186"/>
      <c r="GW559" s="1186"/>
      <c r="GX559" s="1186"/>
      <c r="GY559" s="1218"/>
      <c r="GZ559" s="364">
        <f t="shared" si="395"/>
        <v>0</v>
      </c>
      <c r="HA559" s="365">
        <f t="shared" si="421"/>
        <v>0</v>
      </c>
      <c r="HB559" s="366">
        <f t="shared" si="415"/>
        <v>0</v>
      </c>
      <c r="HC559" s="366">
        <v>0</v>
      </c>
      <c r="HD559" s="365"/>
      <c r="HE559" s="365"/>
      <c r="HF559" s="54"/>
      <c r="HG559" s="709"/>
      <c r="HH559" s="709"/>
      <c r="HI559" s="709">
        <f t="shared" si="405"/>
        <v>0</v>
      </c>
      <c r="HJ559" s="711"/>
      <c r="HK559" s="711"/>
      <c r="HL559" s="738" t="e">
        <f t="shared" si="416"/>
        <v>#DIV/0!</v>
      </c>
      <c r="HM559" s="743"/>
      <c r="HN559" s="743"/>
      <c r="HO559" s="743"/>
      <c r="HP559" s="740">
        <f t="shared" si="423"/>
        <v>0</v>
      </c>
      <c r="HQ559" s="850"/>
      <c r="HR559" s="818"/>
      <c r="HS559" s="742">
        <v>44927</v>
      </c>
      <c r="HT559" s="739">
        <f t="shared" si="417"/>
        <v>0</v>
      </c>
      <c r="HU559" s="739"/>
      <c r="HV559" s="743">
        <v>287</v>
      </c>
      <c r="HW559" s="739">
        <f t="shared" si="422"/>
        <v>0</v>
      </c>
      <c r="HX559" s="761">
        <f t="shared" si="397"/>
        <v>0</v>
      </c>
      <c r="HY559" s="739" t="e">
        <f t="shared" si="398"/>
        <v>#DIV/0!</v>
      </c>
      <c r="HZ559" s="739">
        <f t="shared" si="394"/>
        <v>287</v>
      </c>
      <c r="IA559" s="743"/>
      <c r="IB559" s="739" t="e">
        <f t="shared" si="402"/>
        <v>#DIV/0!</v>
      </c>
      <c r="IC559" s="769" t="e">
        <f t="shared" si="403"/>
        <v>#DIV/0!</v>
      </c>
      <c r="ID559" s="769" t="e">
        <f t="shared" si="404"/>
        <v>#DIV/0!</v>
      </c>
      <c r="IE559" s="743"/>
      <c r="IF559" s="743"/>
      <c r="IG559" s="743"/>
      <c r="IH559" s="743"/>
      <c r="II559" s="743"/>
      <c r="IJ559" s="743"/>
      <c r="IK559" s="743"/>
      <c r="IL559" s="743"/>
      <c r="IM559" s="743"/>
      <c r="IN559" s="743"/>
      <c r="IO559" s="743"/>
      <c r="IP559" s="743"/>
      <c r="IQ559" s="739"/>
      <c r="IR559" s="739"/>
      <c r="IS559" s="739"/>
      <c r="IT559" s="739"/>
      <c r="IU559" s="739"/>
      <c r="IV559" s="739"/>
      <c r="IW559" s="739"/>
      <c r="IX559" s="739"/>
      <c r="IY559" s="739"/>
      <c r="IZ559" s="739"/>
      <c r="JA559" s="739"/>
      <c r="JB559" s="743">
        <v>0</v>
      </c>
      <c r="JC559" s="743">
        <v>0</v>
      </c>
      <c r="JD559" s="743">
        <v>0</v>
      </c>
      <c r="JE559" s="743">
        <v>0</v>
      </c>
      <c r="JF559" s="743">
        <v>0</v>
      </c>
      <c r="JG559" s="739">
        <v>0</v>
      </c>
      <c r="JH559" s="739">
        <v>0</v>
      </c>
      <c r="JI559" s="739">
        <v>0</v>
      </c>
      <c r="JJ559" s="739">
        <v>0</v>
      </c>
      <c r="JK559" s="739">
        <v>0</v>
      </c>
      <c r="JL559" s="739">
        <v>0</v>
      </c>
      <c r="JM559" s="739">
        <v>0</v>
      </c>
      <c r="JN559" s="28">
        <f t="shared" si="418"/>
        <v>0</v>
      </c>
      <c r="JO559" s="28">
        <f t="shared" si="419"/>
        <v>0</v>
      </c>
      <c r="JP559" s="28"/>
      <c r="JQ559" s="28"/>
      <c r="JR559" s="28"/>
      <c r="JS559" s="28"/>
      <c r="JT559" s="28"/>
      <c r="JU559" s="28"/>
      <c r="JV559" s="28"/>
      <c r="JW559" s="28"/>
      <c r="JX559" s="28"/>
      <c r="JY559" s="28"/>
      <c r="JZ559" s="28"/>
      <c r="KA559" s="28"/>
      <c r="KB559" s="28"/>
      <c r="KC559" s="28"/>
      <c r="KD559" s="28"/>
      <c r="KE559" s="824"/>
    </row>
    <row r="560" s="786" customFormat="1" hidden="1" customHeight="1" spans="1:291">
      <c r="A560" s="870" t="s">
        <v>2523</v>
      </c>
      <c r="B560" s="343"/>
      <c r="C560" s="95"/>
      <c r="D560" s="95"/>
      <c r="E560" s="95"/>
      <c r="F560" s="1276" t="s">
        <v>1207</v>
      </c>
      <c r="G560" s="833"/>
      <c r="H560" s="301"/>
      <c r="I560" s="99">
        <f t="shared" si="424"/>
        <v>0</v>
      </c>
      <c r="J560" s="1141">
        <v>149</v>
      </c>
      <c r="K560" s="1130">
        <f t="shared" si="399"/>
        <v>149</v>
      </c>
      <c r="L560" s="1131">
        <f t="shared" si="400"/>
        <v>149</v>
      </c>
      <c r="M560" s="1132"/>
      <c r="N560" s="1137"/>
      <c r="O560" s="1139"/>
      <c r="P560" s="1138">
        <f t="shared" si="412"/>
        <v>0</v>
      </c>
      <c r="Q560" s="1154">
        <f t="shared" si="413"/>
        <v>0</v>
      </c>
      <c r="R560" s="1156"/>
      <c r="S560" s="1156"/>
      <c r="T560" s="1156"/>
      <c r="U560" s="1156"/>
      <c r="V560" s="1156"/>
      <c r="W560" s="1156"/>
      <c r="X560" s="1156"/>
      <c r="Y560" s="1156"/>
      <c r="Z560" s="1156"/>
      <c r="AA560" s="1156"/>
      <c r="AB560" s="1167"/>
      <c r="AC560" s="1156"/>
      <c r="AD560" s="1156"/>
      <c r="AE560" s="1156"/>
      <c r="AF560" s="1156"/>
      <c r="AG560" s="1156"/>
      <c r="AH560" s="1156"/>
      <c r="AI560" s="1156"/>
      <c r="AJ560" s="1156"/>
      <c r="AK560" s="1156"/>
      <c r="AL560" s="1156"/>
      <c r="AM560" s="1156"/>
      <c r="AN560" s="1156"/>
      <c r="AO560" s="1156"/>
      <c r="AP560" s="1156"/>
      <c r="AQ560" s="1156"/>
      <c r="AR560" s="1156"/>
      <c r="AS560" s="1179"/>
      <c r="AT560" s="1177"/>
      <c r="AU560" s="1178"/>
      <c r="AV560" s="1178"/>
      <c r="AW560" s="1178"/>
      <c r="AX560" s="1178"/>
      <c r="AY560" s="1178"/>
      <c r="AZ560" s="1178"/>
      <c r="BA560" s="1178"/>
      <c r="BB560" s="1178"/>
      <c r="BC560" s="1178"/>
      <c r="BD560" s="1178"/>
      <c r="BE560" s="1178"/>
      <c r="BF560" s="1178"/>
      <c r="BG560" s="1178"/>
      <c r="BH560" s="1178"/>
      <c r="BI560" s="1178"/>
      <c r="BJ560" s="1178"/>
      <c r="BK560" s="1186"/>
      <c r="BL560" s="1187">
        <v>-149</v>
      </c>
      <c r="BM560" s="1187"/>
      <c r="BN560" s="1187"/>
      <c r="BO560" s="1187"/>
      <c r="BP560" s="1187"/>
      <c r="BQ560" s="1187"/>
      <c r="BR560" s="1187"/>
      <c r="BS560" s="1187"/>
      <c r="BT560" s="1187"/>
      <c r="BU560" s="1187"/>
      <c r="BV560" s="1191"/>
      <c r="BW560" s="1186"/>
      <c r="BX560" s="1186"/>
      <c r="BY560" s="1186"/>
      <c r="BZ560" s="1186"/>
      <c r="CA560" s="1186"/>
      <c r="CB560" s="1186"/>
      <c r="CC560" s="1186"/>
      <c r="CD560" s="1186"/>
      <c r="CE560" s="1186"/>
      <c r="CF560" s="1186"/>
      <c r="CG560" s="1186"/>
      <c r="CH560" s="1186"/>
      <c r="CI560" s="1186"/>
      <c r="CJ560" s="1186"/>
      <c r="CK560" s="1186"/>
      <c r="CL560" s="1186"/>
      <c r="CM560" s="1186"/>
      <c r="CN560" s="1186"/>
      <c r="CO560" s="1186"/>
      <c r="CP560" s="1186"/>
      <c r="CQ560" s="1186"/>
      <c r="CR560" s="1186"/>
      <c r="CS560" s="1186"/>
      <c r="CT560" s="1186"/>
      <c r="CU560" s="1186"/>
      <c r="CV560" s="1186"/>
      <c r="CW560" s="1186"/>
      <c r="CX560" s="1186"/>
      <c r="CY560" s="1186"/>
      <c r="CZ560" s="1186"/>
      <c r="DA560" s="1186"/>
      <c r="DB560" s="1186"/>
      <c r="DC560" s="1186"/>
      <c r="DD560" s="1186"/>
      <c r="DE560" s="1186"/>
      <c r="DF560" s="1186"/>
      <c r="DG560" s="1186"/>
      <c r="DH560" s="1186"/>
      <c r="DI560" s="1186"/>
      <c r="DJ560" s="1186"/>
      <c r="DK560" s="1186"/>
      <c r="DL560" s="1186"/>
      <c r="DM560" s="1186"/>
      <c r="DN560" s="1186"/>
      <c r="DO560" s="1186"/>
      <c r="DP560" s="1186"/>
      <c r="DQ560" s="1186"/>
      <c r="DR560" s="1186"/>
      <c r="DS560" s="1186"/>
      <c r="DT560" s="1186"/>
      <c r="DU560" s="1186"/>
      <c r="DV560" s="1186"/>
      <c r="DW560" s="1186"/>
      <c r="DX560" s="1186"/>
      <c r="DY560" s="1186"/>
      <c r="DZ560" s="1186"/>
      <c r="EA560" s="1186"/>
      <c r="EB560" s="1186"/>
      <c r="EC560" s="1186"/>
      <c r="ED560" s="1186"/>
      <c r="EE560" s="1186"/>
      <c r="EF560" s="1186"/>
      <c r="EG560" s="1186"/>
      <c r="EH560" s="1186"/>
      <c r="EI560" s="1186"/>
      <c r="EJ560" s="1186"/>
      <c r="EK560" s="1197"/>
      <c r="EL560" s="1198"/>
      <c r="EM560" s="1186"/>
      <c r="EN560" s="1186"/>
      <c r="EO560" s="1186"/>
      <c r="EP560" s="1186"/>
      <c r="EQ560" s="1186"/>
      <c r="ER560" s="1186"/>
      <c r="ES560" s="1186"/>
      <c r="ET560" s="1186"/>
      <c r="EU560" s="1186"/>
      <c r="EV560" s="1186"/>
      <c r="EW560" s="1186"/>
      <c r="EX560" s="1186"/>
      <c r="EY560" s="1186"/>
      <c r="EZ560" s="1186"/>
      <c r="FA560" s="1186"/>
      <c r="FB560" s="1186"/>
      <c r="FC560" s="1209"/>
      <c r="FD560" s="1186"/>
      <c r="FE560" s="1186"/>
      <c r="FF560" s="1186"/>
      <c r="FG560" s="1186"/>
      <c r="FH560" s="1186"/>
      <c r="FI560" s="1186"/>
      <c r="FJ560" s="1186"/>
      <c r="FK560" s="1186"/>
      <c r="FL560" s="1209"/>
      <c r="FM560" s="1186"/>
      <c r="FN560" s="1186"/>
      <c r="FO560" s="1186"/>
      <c r="FP560" s="1186"/>
      <c r="FQ560" s="1186"/>
      <c r="FR560" s="1186"/>
      <c r="FS560" s="1186"/>
      <c r="FT560" s="1186"/>
      <c r="FU560" s="1186"/>
      <c r="FV560" s="1186"/>
      <c r="FW560" s="1186"/>
      <c r="FX560" s="1186"/>
      <c r="FY560" s="1186"/>
      <c r="FZ560" s="1186"/>
      <c r="GA560" s="1186"/>
      <c r="GB560" s="1186"/>
      <c r="GC560" s="1186"/>
      <c r="GD560" s="1186"/>
      <c r="GE560" s="1186"/>
      <c r="GF560" s="1186"/>
      <c r="GG560" s="1186"/>
      <c r="GH560" s="1186"/>
      <c r="GI560" s="1186"/>
      <c r="GJ560" s="1186"/>
      <c r="GK560" s="1186"/>
      <c r="GL560" s="1186"/>
      <c r="GM560" s="1186"/>
      <c r="GN560" s="1186"/>
      <c r="GO560" s="1186"/>
      <c r="GP560" s="1186"/>
      <c r="GQ560" s="1186"/>
      <c r="GR560" s="1186"/>
      <c r="GS560" s="1186"/>
      <c r="GT560" s="1186"/>
      <c r="GU560" s="1186"/>
      <c r="GV560" s="1186"/>
      <c r="GW560" s="1186"/>
      <c r="GX560" s="1186"/>
      <c r="GY560" s="1218"/>
      <c r="GZ560" s="364">
        <f t="shared" si="395"/>
        <v>0</v>
      </c>
      <c r="HA560" s="365">
        <f t="shared" ref="HA560:HA577" si="425">SUM(EL560:GY560)</f>
        <v>0</v>
      </c>
      <c r="HB560" s="366">
        <f t="shared" si="415"/>
        <v>0</v>
      </c>
      <c r="HC560" s="366">
        <v>0</v>
      </c>
      <c r="HD560" s="365"/>
      <c r="HE560" s="365"/>
      <c r="HF560" s="54"/>
      <c r="HG560" s="709"/>
      <c r="HH560" s="709"/>
      <c r="HI560" s="709">
        <f t="shared" si="405"/>
        <v>0</v>
      </c>
      <c r="HJ560" s="711"/>
      <c r="HK560" s="711"/>
      <c r="HL560" s="738" t="e">
        <f t="shared" si="416"/>
        <v>#DIV/0!</v>
      </c>
      <c r="HM560" s="743"/>
      <c r="HN560" s="743"/>
      <c r="HO560" s="743"/>
      <c r="HP560" s="740">
        <f t="shared" si="423"/>
        <v>0</v>
      </c>
      <c r="HQ560" s="850"/>
      <c r="HR560" s="818"/>
      <c r="HS560" s="742">
        <v>44927</v>
      </c>
      <c r="HT560" s="739">
        <f t="shared" si="417"/>
        <v>0</v>
      </c>
      <c r="HU560" s="739"/>
      <c r="HV560" s="743">
        <v>149</v>
      </c>
      <c r="HW560" s="739">
        <f t="shared" si="422"/>
        <v>0</v>
      </c>
      <c r="HX560" s="761">
        <f t="shared" si="397"/>
        <v>0</v>
      </c>
      <c r="HY560" s="739" t="e">
        <f t="shared" si="398"/>
        <v>#DIV/0!</v>
      </c>
      <c r="HZ560" s="739">
        <f t="shared" si="394"/>
        <v>149</v>
      </c>
      <c r="IA560" s="743"/>
      <c r="IB560" s="739" t="e">
        <f t="shared" si="402"/>
        <v>#DIV/0!</v>
      </c>
      <c r="IC560" s="769" t="e">
        <f t="shared" si="403"/>
        <v>#DIV/0!</v>
      </c>
      <c r="ID560" s="769" t="e">
        <f t="shared" si="404"/>
        <v>#DIV/0!</v>
      </c>
      <c r="IE560" s="743"/>
      <c r="IF560" s="743"/>
      <c r="IG560" s="743"/>
      <c r="IH560" s="743"/>
      <c r="II560" s="743"/>
      <c r="IJ560" s="743"/>
      <c r="IK560" s="743"/>
      <c r="IL560" s="743"/>
      <c r="IM560" s="743"/>
      <c r="IN560" s="743"/>
      <c r="IO560" s="743"/>
      <c r="IP560" s="743"/>
      <c r="IQ560" s="739"/>
      <c r="IR560" s="739"/>
      <c r="IS560" s="739"/>
      <c r="IT560" s="739"/>
      <c r="IU560" s="739"/>
      <c r="IV560" s="739"/>
      <c r="IW560" s="739"/>
      <c r="IX560" s="739"/>
      <c r="IY560" s="739"/>
      <c r="IZ560" s="739"/>
      <c r="JA560" s="739"/>
      <c r="JB560" s="743">
        <v>0</v>
      </c>
      <c r="JC560" s="743">
        <v>0</v>
      </c>
      <c r="JD560" s="743">
        <v>0</v>
      </c>
      <c r="JE560" s="743">
        <v>0</v>
      </c>
      <c r="JF560" s="743">
        <v>0</v>
      </c>
      <c r="JG560" s="739">
        <v>0</v>
      </c>
      <c r="JH560" s="739">
        <v>0</v>
      </c>
      <c r="JI560" s="739">
        <v>0</v>
      </c>
      <c r="JJ560" s="739">
        <v>0</v>
      </c>
      <c r="JK560" s="739">
        <v>0</v>
      </c>
      <c r="JL560" s="739">
        <v>0</v>
      </c>
      <c r="JM560" s="739">
        <v>0</v>
      </c>
      <c r="JN560" s="28">
        <f t="shared" si="418"/>
        <v>0</v>
      </c>
      <c r="JO560" s="28">
        <f t="shared" si="419"/>
        <v>0</v>
      </c>
      <c r="JP560" s="28"/>
      <c r="JQ560" s="28"/>
      <c r="JR560" s="28"/>
      <c r="JS560" s="28"/>
      <c r="JT560" s="28"/>
      <c r="JU560" s="28"/>
      <c r="JV560" s="28"/>
      <c r="JW560" s="28"/>
      <c r="JX560" s="28"/>
      <c r="JY560" s="28"/>
      <c r="JZ560" s="28"/>
      <c r="KA560" s="28"/>
      <c r="KB560" s="28"/>
      <c r="KC560" s="28"/>
      <c r="KD560" s="28"/>
      <c r="KE560" s="824"/>
    </row>
    <row r="561" s="786" customFormat="1" hidden="1" customHeight="1" spans="1:291">
      <c r="A561" s="870" t="s">
        <v>2523</v>
      </c>
      <c r="B561" s="343"/>
      <c r="C561" s="95"/>
      <c r="D561" s="95"/>
      <c r="E561" s="95"/>
      <c r="F561" s="1276" t="s">
        <v>1208</v>
      </c>
      <c r="G561" s="833"/>
      <c r="H561" s="301"/>
      <c r="I561" s="99">
        <f t="shared" si="424"/>
        <v>0</v>
      </c>
      <c r="J561" s="1141">
        <v>184</v>
      </c>
      <c r="K561" s="1130">
        <f t="shared" si="399"/>
        <v>184</v>
      </c>
      <c r="L561" s="1131">
        <f t="shared" si="400"/>
        <v>184</v>
      </c>
      <c r="M561" s="1132"/>
      <c r="N561" s="1137"/>
      <c r="O561" s="1139"/>
      <c r="P561" s="1138">
        <f t="shared" si="412"/>
        <v>0</v>
      </c>
      <c r="Q561" s="1154">
        <f t="shared" si="413"/>
        <v>0</v>
      </c>
      <c r="R561" s="1156"/>
      <c r="S561" s="1156"/>
      <c r="T561" s="1156"/>
      <c r="U561" s="1156"/>
      <c r="V561" s="1156"/>
      <c r="W561" s="1156"/>
      <c r="X561" s="1156"/>
      <c r="Y561" s="1156"/>
      <c r="Z561" s="1156"/>
      <c r="AA561" s="1156"/>
      <c r="AB561" s="1167"/>
      <c r="AC561" s="1156"/>
      <c r="AD561" s="1156"/>
      <c r="AE561" s="1156"/>
      <c r="AF561" s="1156"/>
      <c r="AG561" s="1156"/>
      <c r="AH561" s="1156"/>
      <c r="AI561" s="1156"/>
      <c r="AJ561" s="1156"/>
      <c r="AK561" s="1156"/>
      <c r="AL561" s="1156"/>
      <c r="AM561" s="1156"/>
      <c r="AN561" s="1156"/>
      <c r="AO561" s="1156"/>
      <c r="AP561" s="1156"/>
      <c r="AQ561" s="1156"/>
      <c r="AR561" s="1156"/>
      <c r="AS561" s="1179"/>
      <c r="AT561" s="1177"/>
      <c r="AU561" s="1178"/>
      <c r="AV561" s="1178"/>
      <c r="AW561" s="1178"/>
      <c r="AX561" s="1178"/>
      <c r="AY561" s="1178"/>
      <c r="AZ561" s="1178"/>
      <c r="BA561" s="1178"/>
      <c r="BB561" s="1178"/>
      <c r="BC561" s="1178"/>
      <c r="BD561" s="1178"/>
      <c r="BE561" s="1178"/>
      <c r="BF561" s="1178"/>
      <c r="BG561" s="1178"/>
      <c r="BH561" s="1178"/>
      <c r="BI561" s="1178"/>
      <c r="BJ561" s="1178"/>
      <c r="BK561" s="1186"/>
      <c r="BL561" s="1187">
        <v>-184</v>
      </c>
      <c r="BM561" s="1187"/>
      <c r="BN561" s="1187"/>
      <c r="BO561" s="1187"/>
      <c r="BP561" s="1187"/>
      <c r="BQ561" s="1187"/>
      <c r="BR561" s="1187"/>
      <c r="BS561" s="1187"/>
      <c r="BT561" s="1187"/>
      <c r="BU561" s="1187"/>
      <c r="BV561" s="1191"/>
      <c r="BW561" s="1186"/>
      <c r="BX561" s="1186"/>
      <c r="BY561" s="1186"/>
      <c r="BZ561" s="1186"/>
      <c r="CA561" s="1186"/>
      <c r="CB561" s="1186"/>
      <c r="CC561" s="1186"/>
      <c r="CD561" s="1186"/>
      <c r="CE561" s="1186"/>
      <c r="CF561" s="1186"/>
      <c r="CG561" s="1186"/>
      <c r="CH561" s="1186"/>
      <c r="CI561" s="1186"/>
      <c r="CJ561" s="1186"/>
      <c r="CK561" s="1186"/>
      <c r="CL561" s="1186"/>
      <c r="CM561" s="1186"/>
      <c r="CN561" s="1186"/>
      <c r="CO561" s="1186"/>
      <c r="CP561" s="1186"/>
      <c r="CQ561" s="1186"/>
      <c r="CR561" s="1186"/>
      <c r="CS561" s="1186"/>
      <c r="CT561" s="1186"/>
      <c r="CU561" s="1186"/>
      <c r="CV561" s="1186"/>
      <c r="CW561" s="1186"/>
      <c r="CX561" s="1186"/>
      <c r="CY561" s="1186"/>
      <c r="CZ561" s="1186"/>
      <c r="DA561" s="1186"/>
      <c r="DB561" s="1186"/>
      <c r="DC561" s="1186"/>
      <c r="DD561" s="1186"/>
      <c r="DE561" s="1186"/>
      <c r="DF561" s="1186"/>
      <c r="DG561" s="1186"/>
      <c r="DH561" s="1186"/>
      <c r="DI561" s="1186"/>
      <c r="DJ561" s="1186"/>
      <c r="DK561" s="1186"/>
      <c r="DL561" s="1186"/>
      <c r="DM561" s="1186"/>
      <c r="DN561" s="1186"/>
      <c r="DO561" s="1186"/>
      <c r="DP561" s="1186"/>
      <c r="DQ561" s="1186"/>
      <c r="DR561" s="1186"/>
      <c r="DS561" s="1186"/>
      <c r="DT561" s="1186"/>
      <c r="DU561" s="1186"/>
      <c r="DV561" s="1186"/>
      <c r="DW561" s="1186"/>
      <c r="DX561" s="1186"/>
      <c r="DY561" s="1186"/>
      <c r="DZ561" s="1186"/>
      <c r="EA561" s="1186"/>
      <c r="EB561" s="1186"/>
      <c r="EC561" s="1186"/>
      <c r="ED561" s="1186"/>
      <c r="EE561" s="1186"/>
      <c r="EF561" s="1186"/>
      <c r="EG561" s="1186"/>
      <c r="EH561" s="1186"/>
      <c r="EI561" s="1186"/>
      <c r="EJ561" s="1186"/>
      <c r="EK561" s="1197"/>
      <c r="EL561" s="1198"/>
      <c r="EM561" s="1186"/>
      <c r="EN561" s="1186"/>
      <c r="EO561" s="1186"/>
      <c r="EP561" s="1186"/>
      <c r="EQ561" s="1186"/>
      <c r="ER561" s="1186"/>
      <c r="ES561" s="1186"/>
      <c r="ET561" s="1186"/>
      <c r="EU561" s="1186"/>
      <c r="EV561" s="1186"/>
      <c r="EW561" s="1186"/>
      <c r="EX561" s="1186"/>
      <c r="EY561" s="1186"/>
      <c r="EZ561" s="1186"/>
      <c r="FA561" s="1186"/>
      <c r="FB561" s="1186"/>
      <c r="FC561" s="1209"/>
      <c r="FD561" s="1186"/>
      <c r="FE561" s="1186"/>
      <c r="FF561" s="1186"/>
      <c r="FG561" s="1186"/>
      <c r="FH561" s="1186"/>
      <c r="FI561" s="1186"/>
      <c r="FJ561" s="1186"/>
      <c r="FK561" s="1186"/>
      <c r="FL561" s="1209"/>
      <c r="FM561" s="1186"/>
      <c r="FN561" s="1186"/>
      <c r="FO561" s="1186"/>
      <c r="FP561" s="1186"/>
      <c r="FQ561" s="1186"/>
      <c r="FR561" s="1186"/>
      <c r="FS561" s="1186"/>
      <c r="FT561" s="1186"/>
      <c r="FU561" s="1186"/>
      <c r="FV561" s="1186"/>
      <c r="FW561" s="1186"/>
      <c r="FX561" s="1186"/>
      <c r="FY561" s="1186"/>
      <c r="FZ561" s="1186"/>
      <c r="GA561" s="1186"/>
      <c r="GB561" s="1186"/>
      <c r="GC561" s="1186"/>
      <c r="GD561" s="1186"/>
      <c r="GE561" s="1186"/>
      <c r="GF561" s="1186"/>
      <c r="GG561" s="1186"/>
      <c r="GH561" s="1186"/>
      <c r="GI561" s="1186"/>
      <c r="GJ561" s="1186"/>
      <c r="GK561" s="1186"/>
      <c r="GL561" s="1186"/>
      <c r="GM561" s="1186"/>
      <c r="GN561" s="1186"/>
      <c r="GO561" s="1186"/>
      <c r="GP561" s="1186"/>
      <c r="GQ561" s="1186"/>
      <c r="GR561" s="1186"/>
      <c r="GS561" s="1186"/>
      <c r="GT561" s="1186"/>
      <c r="GU561" s="1186"/>
      <c r="GV561" s="1186"/>
      <c r="GW561" s="1186"/>
      <c r="GX561" s="1186"/>
      <c r="GY561" s="1218"/>
      <c r="GZ561" s="364">
        <f t="shared" si="395"/>
        <v>0</v>
      </c>
      <c r="HA561" s="365">
        <f t="shared" si="425"/>
        <v>0</v>
      </c>
      <c r="HB561" s="366">
        <f t="shared" si="415"/>
        <v>0</v>
      </c>
      <c r="HC561" s="366">
        <v>0</v>
      </c>
      <c r="HD561" s="365"/>
      <c r="HE561" s="365"/>
      <c r="HF561" s="54"/>
      <c r="HG561" s="709"/>
      <c r="HH561" s="709"/>
      <c r="HI561" s="709">
        <f t="shared" si="405"/>
        <v>0</v>
      </c>
      <c r="HJ561" s="711"/>
      <c r="HK561" s="711"/>
      <c r="HL561" s="738" t="e">
        <f t="shared" si="416"/>
        <v>#DIV/0!</v>
      </c>
      <c r="HM561" s="743"/>
      <c r="HN561" s="743"/>
      <c r="HO561" s="743"/>
      <c r="HP561" s="740">
        <f t="shared" si="423"/>
        <v>0</v>
      </c>
      <c r="HQ561" s="850"/>
      <c r="HR561" s="818"/>
      <c r="HS561" s="742">
        <v>44927</v>
      </c>
      <c r="HT561" s="739">
        <f t="shared" si="417"/>
        <v>0</v>
      </c>
      <c r="HU561" s="739"/>
      <c r="HV561" s="743">
        <v>184</v>
      </c>
      <c r="HW561" s="739">
        <f t="shared" si="422"/>
        <v>0</v>
      </c>
      <c r="HX561" s="761">
        <f t="shared" si="397"/>
        <v>0</v>
      </c>
      <c r="HY561" s="739" t="e">
        <f t="shared" si="398"/>
        <v>#DIV/0!</v>
      </c>
      <c r="HZ561" s="739">
        <f t="shared" ref="HZ561:HZ576" si="426">K561</f>
        <v>184</v>
      </c>
      <c r="IA561" s="743"/>
      <c r="IB561" s="739" t="e">
        <f t="shared" si="402"/>
        <v>#DIV/0!</v>
      </c>
      <c r="IC561" s="769" t="e">
        <f t="shared" si="403"/>
        <v>#DIV/0!</v>
      </c>
      <c r="ID561" s="769" t="e">
        <f t="shared" si="404"/>
        <v>#DIV/0!</v>
      </c>
      <c r="IE561" s="743"/>
      <c r="IF561" s="743"/>
      <c r="IG561" s="743"/>
      <c r="IH561" s="743"/>
      <c r="II561" s="743"/>
      <c r="IJ561" s="743"/>
      <c r="IK561" s="743"/>
      <c r="IL561" s="743"/>
      <c r="IM561" s="743"/>
      <c r="IN561" s="743"/>
      <c r="IO561" s="743"/>
      <c r="IP561" s="743"/>
      <c r="IQ561" s="739"/>
      <c r="IR561" s="739"/>
      <c r="IS561" s="739"/>
      <c r="IT561" s="739"/>
      <c r="IU561" s="739"/>
      <c r="IV561" s="739"/>
      <c r="IW561" s="739"/>
      <c r="IX561" s="739"/>
      <c r="IY561" s="739"/>
      <c r="IZ561" s="739"/>
      <c r="JA561" s="739"/>
      <c r="JB561" s="743">
        <v>0</v>
      </c>
      <c r="JC561" s="743">
        <v>0</v>
      </c>
      <c r="JD561" s="743">
        <v>0</v>
      </c>
      <c r="JE561" s="743">
        <v>0</v>
      </c>
      <c r="JF561" s="743">
        <v>0</v>
      </c>
      <c r="JG561" s="739">
        <v>0</v>
      </c>
      <c r="JH561" s="739">
        <v>0</v>
      </c>
      <c r="JI561" s="739">
        <v>0</v>
      </c>
      <c r="JJ561" s="739">
        <v>0</v>
      </c>
      <c r="JK561" s="739">
        <v>0</v>
      </c>
      <c r="JL561" s="739">
        <v>0</v>
      </c>
      <c r="JM561" s="739">
        <v>0</v>
      </c>
      <c r="JN561" s="28">
        <f t="shared" si="418"/>
        <v>0</v>
      </c>
      <c r="JO561" s="28">
        <f t="shared" si="419"/>
        <v>0</v>
      </c>
      <c r="JP561" s="28"/>
      <c r="JQ561" s="28"/>
      <c r="JR561" s="28"/>
      <c r="JS561" s="28"/>
      <c r="JT561" s="28"/>
      <c r="JU561" s="28"/>
      <c r="JV561" s="28"/>
      <c r="JW561" s="28"/>
      <c r="JX561" s="28"/>
      <c r="JY561" s="28"/>
      <c r="JZ561" s="28"/>
      <c r="KA561" s="28"/>
      <c r="KB561" s="28"/>
      <c r="KC561" s="28"/>
      <c r="KD561" s="28"/>
      <c r="KE561" s="824"/>
    </row>
    <row r="562" s="786" customFormat="1" hidden="1" customHeight="1" spans="1:291">
      <c r="A562" s="870" t="s">
        <v>2523</v>
      </c>
      <c r="B562" s="343"/>
      <c r="C562" s="95"/>
      <c r="D562" s="95"/>
      <c r="E562" s="95"/>
      <c r="F562" s="1276" t="s">
        <v>1209</v>
      </c>
      <c r="G562" s="833"/>
      <c r="H562" s="301"/>
      <c r="I562" s="99">
        <f t="shared" si="424"/>
        <v>0</v>
      </c>
      <c r="J562" s="1141">
        <v>360</v>
      </c>
      <c r="K562" s="1130">
        <f t="shared" si="399"/>
        <v>360</v>
      </c>
      <c r="L562" s="1131">
        <f t="shared" si="400"/>
        <v>360</v>
      </c>
      <c r="M562" s="1132"/>
      <c r="N562" s="1137"/>
      <c r="O562" s="1139"/>
      <c r="P562" s="1138">
        <f t="shared" si="412"/>
        <v>0</v>
      </c>
      <c r="Q562" s="1154">
        <f t="shared" si="413"/>
        <v>0</v>
      </c>
      <c r="R562" s="1156"/>
      <c r="S562" s="1156"/>
      <c r="T562" s="1156"/>
      <c r="U562" s="1156"/>
      <c r="V562" s="1156"/>
      <c r="W562" s="1156"/>
      <c r="X562" s="1156"/>
      <c r="Y562" s="1156"/>
      <c r="Z562" s="1156"/>
      <c r="AA562" s="1156"/>
      <c r="AB562" s="1167"/>
      <c r="AC562" s="1156"/>
      <c r="AD562" s="1156"/>
      <c r="AE562" s="1156"/>
      <c r="AF562" s="1156"/>
      <c r="AG562" s="1156"/>
      <c r="AH562" s="1156"/>
      <c r="AI562" s="1156"/>
      <c r="AJ562" s="1156"/>
      <c r="AK562" s="1156"/>
      <c r="AL562" s="1156"/>
      <c r="AM562" s="1156"/>
      <c r="AN562" s="1156"/>
      <c r="AO562" s="1156"/>
      <c r="AP562" s="1156"/>
      <c r="AQ562" s="1156"/>
      <c r="AR562" s="1156"/>
      <c r="AS562" s="1179"/>
      <c r="AT562" s="1177"/>
      <c r="AU562" s="1178"/>
      <c r="AV562" s="1178"/>
      <c r="AW562" s="1178"/>
      <c r="AX562" s="1178"/>
      <c r="AY562" s="1178"/>
      <c r="AZ562" s="1178"/>
      <c r="BA562" s="1178"/>
      <c r="BB562" s="1178"/>
      <c r="BC562" s="1178"/>
      <c r="BD562" s="1178"/>
      <c r="BE562" s="1178"/>
      <c r="BF562" s="1178"/>
      <c r="BG562" s="1178"/>
      <c r="BH562" s="1178"/>
      <c r="BI562" s="1178"/>
      <c r="BJ562" s="1178"/>
      <c r="BK562" s="1186"/>
      <c r="BL562" s="1187">
        <v>-360</v>
      </c>
      <c r="BM562" s="1187"/>
      <c r="BN562" s="1187"/>
      <c r="BO562" s="1187"/>
      <c r="BP562" s="1187"/>
      <c r="BQ562" s="1187"/>
      <c r="BR562" s="1187"/>
      <c r="BS562" s="1187"/>
      <c r="BT562" s="1187"/>
      <c r="BU562" s="1187"/>
      <c r="BV562" s="1191"/>
      <c r="BW562" s="1186"/>
      <c r="BX562" s="1186"/>
      <c r="BY562" s="1186"/>
      <c r="BZ562" s="1186"/>
      <c r="CA562" s="1186"/>
      <c r="CB562" s="1186"/>
      <c r="CC562" s="1186"/>
      <c r="CD562" s="1186"/>
      <c r="CE562" s="1186"/>
      <c r="CF562" s="1186"/>
      <c r="CG562" s="1186"/>
      <c r="CH562" s="1186"/>
      <c r="CI562" s="1186"/>
      <c r="CJ562" s="1186"/>
      <c r="CK562" s="1186"/>
      <c r="CL562" s="1186"/>
      <c r="CM562" s="1186"/>
      <c r="CN562" s="1186"/>
      <c r="CO562" s="1186"/>
      <c r="CP562" s="1186"/>
      <c r="CQ562" s="1186"/>
      <c r="CR562" s="1186"/>
      <c r="CS562" s="1186"/>
      <c r="CT562" s="1186"/>
      <c r="CU562" s="1186"/>
      <c r="CV562" s="1186"/>
      <c r="CW562" s="1186"/>
      <c r="CX562" s="1186"/>
      <c r="CY562" s="1186"/>
      <c r="CZ562" s="1186"/>
      <c r="DA562" s="1186"/>
      <c r="DB562" s="1186"/>
      <c r="DC562" s="1186"/>
      <c r="DD562" s="1186"/>
      <c r="DE562" s="1186"/>
      <c r="DF562" s="1186"/>
      <c r="DG562" s="1186"/>
      <c r="DH562" s="1186"/>
      <c r="DI562" s="1186"/>
      <c r="DJ562" s="1186"/>
      <c r="DK562" s="1186"/>
      <c r="DL562" s="1186"/>
      <c r="DM562" s="1186"/>
      <c r="DN562" s="1186"/>
      <c r="DO562" s="1186"/>
      <c r="DP562" s="1186"/>
      <c r="DQ562" s="1186"/>
      <c r="DR562" s="1186"/>
      <c r="DS562" s="1186"/>
      <c r="DT562" s="1186"/>
      <c r="DU562" s="1186"/>
      <c r="DV562" s="1186"/>
      <c r="DW562" s="1186"/>
      <c r="DX562" s="1186"/>
      <c r="DY562" s="1186"/>
      <c r="DZ562" s="1186"/>
      <c r="EA562" s="1186"/>
      <c r="EB562" s="1186"/>
      <c r="EC562" s="1186"/>
      <c r="ED562" s="1186"/>
      <c r="EE562" s="1186"/>
      <c r="EF562" s="1186"/>
      <c r="EG562" s="1186"/>
      <c r="EH562" s="1186"/>
      <c r="EI562" s="1186"/>
      <c r="EJ562" s="1186"/>
      <c r="EK562" s="1197"/>
      <c r="EL562" s="1198"/>
      <c r="EM562" s="1186"/>
      <c r="EN562" s="1186"/>
      <c r="EO562" s="1186"/>
      <c r="EP562" s="1186"/>
      <c r="EQ562" s="1186"/>
      <c r="ER562" s="1186"/>
      <c r="ES562" s="1186"/>
      <c r="ET562" s="1186"/>
      <c r="EU562" s="1186"/>
      <c r="EV562" s="1186"/>
      <c r="EW562" s="1186"/>
      <c r="EX562" s="1186"/>
      <c r="EY562" s="1186"/>
      <c r="EZ562" s="1186"/>
      <c r="FA562" s="1186"/>
      <c r="FB562" s="1186"/>
      <c r="FC562" s="1209"/>
      <c r="FD562" s="1186"/>
      <c r="FE562" s="1186"/>
      <c r="FF562" s="1186"/>
      <c r="FG562" s="1186"/>
      <c r="FH562" s="1186"/>
      <c r="FI562" s="1186"/>
      <c r="FJ562" s="1186"/>
      <c r="FK562" s="1186"/>
      <c r="FL562" s="1209"/>
      <c r="FM562" s="1186"/>
      <c r="FN562" s="1186"/>
      <c r="FO562" s="1186"/>
      <c r="FP562" s="1186"/>
      <c r="FQ562" s="1186"/>
      <c r="FR562" s="1186"/>
      <c r="FS562" s="1186"/>
      <c r="FT562" s="1186"/>
      <c r="FU562" s="1186"/>
      <c r="FV562" s="1186"/>
      <c r="FW562" s="1186"/>
      <c r="FX562" s="1186"/>
      <c r="FY562" s="1186"/>
      <c r="FZ562" s="1186"/>
      <c r="GA562" s="1186"/>
      <c r="GB562" s="1186"/>
      <c r="GC562" s="1186"/>
      <c r="GD562" s="1186"/>
      <c r="GE562" s="1186"/>
      <c r="GF562" s="1186"/>
      <c r="GG562" s="1186"/>
      <c r="GH562" s="1186"/>
      <c r="GI562" s="1186"/>
      <c r="GJ562" s="1186"/>
      <c r="GK562" s="1186"/>
      <c r="GL562" s="1186"/>
      <c r="GM562" s="1186"/>
      <c r="GN562" s="1186"/>
      <c r="GO562" s="1186"/>
      <c r="GP562" s="1186"/>
      <c r="GQ562" s="1186"/>
      <c r="GR562" s="1186"/>
      <c r="GS562" s="1186"/>
      <c r="GT562" s="1186"/>
      <c r="GU562" s="1186"/>
      <c r="GV562" s="1186"/>
      <c r="GW562" s="1186"/>
      <c r="GX562" s="1186"/>
      <c r="GY562" s="1218"/>
      <c r="GZ562" s="364">
        <f t="shared" si="395"/>
        <v>0</v>
      </c>
      <c r="HA562" s="365">
        <f t="shared" si="425"/>
        <v>0</v>
      </c>
      <c r="HB562" s="366">
        <f t="shared" si="415"/>
        <v>0</v>
      </c>
      <c r="HC562" s="366">
        <v>0</v>
      </c>
      <c r="HD562" s="365"/>
      <c r="HE562" s="365"/>
      <c r="HF562" s="54"/>
      <c r="HG562" s="709"/>
      <c r="HH562" s="709"/>
      <c r="HI562" s="709">
        <f t="shared" si="405"/>
        <v>0</v>
      </c>
      <c r="HJ562" s="711"/>
      <c r="HK562" s="711"/>
      <c r="HL562" s="738" t="e">
        <f t="shared" si="416"/>
        <v>#DIV/0!</v>
      </c>
      <c r="HM562" s="743"/>
      <c r="HN562" s="743"/>
      <c r="HO562" s="743"/>
      <c r="HP562" s="740">
        <f t="shared" si="423"/>
        <v>0</v>
      </c>
      <c r="HQ562" s="850"/>
      <c r="HR562" s="818"/>
      <c r="HS562" s="742">
        <v>44927</v>
      </c>
      <c r="HT562" s="739">
        <f t="shared" si="417"/>
        <v>0</v>
      </c>
      <c r="HU562" s="739"/>
      <c r="HV562" s="743">
        <v>360</v>
      </c>
      <c r="HW562" s="739">
        <f t="shared" si="422"/>
        <v>0</v>
      </c>
      <c r="HX562" s="761">
        <f t="shared" si="397"/>
        <v>0</v>
      </c>
      <c r="HY562" s="739" t="e">
        <f t="shared" si="398"/>
        <v>#DIV/0!</v>
      </c>
      <c r="HZ562" s="739">
        <f t="shared" si="426"/>
        <v>360</v>
      </c>
      <c r="IA562" s="743"/>
      <c r="IB562" s="739" t="e">
        <f t="shared" si="402"/>
        <v>#DIV/0!</v>
      </c>
      <c r="IC562" s="769" t="e">
        <f t="shared" si="403"/>
        <v>#DIV/0!</v>
      </c>
      <c r="ID562" s="769" t="e">
        <f t="shared" si="404"/>
        <v>#DIV/0!</v>
      </c>
      <c r="IE562" s="743"/>
      <c r="IF562" s="743"/>
      <c r="IG562" s="743"/>
      <c r="IH562" s="743"/>
      <c r="II562" s="743"/>
      <c r="IJ562" s="743"/>
      <c r="IK562" s="743"/>
      <c r="IL562" s="743"/>
      <c r="IM562" s="743"/>
      <c r="IN562" s="743"/>
      <c r="IO562" s="743"/>
      <c r="IP562" s="743"/>
      <c r="IQ562" s="739"/>
      <c r="IR562" s="739"/>
      <c r="IS562" s="739"/>
      <c r="IT562" s="739"/>
      <c r="IU562" s="739"/>
      <c r="IV562" s="739"/>
      <c r="IW562" s="739"/>
      <c r="IX562" s="739"/>
      <c r="IY562" s="739"/>
      <c r="IZ562" s="739"/>
      <c r="JA562" s="739"/>
      <c r="JB562" s="743">
        <v>0</v>
      </c>
      <c r="JC562" s="743">
        <v>0</v>
      </c>
      <c r="JD562" s="743">
        <v>0</v>
      </c>
      <c r="JE562" s="743">
        <v>0</v>
      </c>
      <c r="JF562" s="743">
        <v>0</v>
      </c>
      <c r="JG562" s="739">
        <v>0</v>
      </c>
      <c r="JH562" s="739">
        <v>0</v>
      </c>
      <c r="JI562" s="739">
        <v>0</v>
      </c>
      <c r="JJ562" s="739">
        <v>0</v>
      </c>
      <c r="JK562" s="739">
        <v>0</v>
      </c>
      <c r="JL562" s="739">
        <v>0</v>
      </c>
      <c r="JM562" s="739">
        <v>0</v>
      </c>
      <c r="JN562" s="28">
        <f t="shared" si="418"/>
        <v>0</v>
      </c>
      <c r="JO562" s="28">
        <f t="shared" si="419"/>
        <v>0</v>
      </c>
      <c r="JP562" s="28"/>
      <c r="JQ562" s="28"/>
      <c r="JR562" s="28"/>
      <c r="JS562" s="28"/>
      <c r="JT562" s="28"/>
      <c r="JU562" s="28"/>
      <c r="JV562" s="28"/>
      <c r="JW562" s="28"/>
      <c r="JX562" s="28"/>
      <c r="JY562" s="28"/>
      <c r="JZ562" s="28"/>
      <c r="KA562" s="28"/>
      <c r="KB562" s="28"/>
      <c r="KC562" s="28"/>
      <c r="KD562" s="28"/>
      <c r="KE562" s="824"/>
    </row>
    <row r="563" s="786" customFormat="1" hidden="1" customHeight="1" spans="1:291">
      <c r="A563" s="870" t="s">
        <v>2523</v>
      </c>
      <c r="B563" s="343"/>
      <c r="C563" s="95"/>
      <c r="D563" s="95"/>
      <c r="E563" s="95"/>
      <c r="F563" s="1276" t="s">
        <v>1210</v>
      </c>
      <c r="G563" s="833"/>
      <c r="H563" s="301"/>
      <c r="I563" s="99">
        <f t="shared" si="424"/>
        <v>0</v>
      </c>
      <c r="J563" s="1141">
        <v>280</v>
      </c>
      <c r="K563" s="1130">
        <f t="shared" si="399"/>
        <v>280</v>
      </c>
      <c r="L563" s="1131">
        <f t="shared" si="400"/>
        <v>280</v>
      </c>
      <c r="M563" s="1132"/>
      <c r="N563" s="1137"/>
      <c r="O563" s="1139"/>
      <c r="P563" s="1138">
        <f t="shared" si="412"/>
        <v>0</v>
      </c>
      <c r="Q563" s="1154">
        <f t="shared" si="413"/>
        <v>0</v>
      </c>
      <c r="R563" s="1156"/>
      <c r="S563" s="1156"/>
      <c r="T563" s="1156"/>
      <c r="U563" s="1156"/>
      <c r="V563" s="1156"/>
      <c r="W563" s="1156"/>
      <c r="X563" s="1156"/>
      <c r="Y563" s="1156"/>
      <c r="Z563" s="1156"/>
      <c r="AA563" s="1156"/>
      <c r="AB563" s="1167"/>
      <c r="AC563" s="1156"/>
      <c r="AD563" s="1156"/>
      <c r="AE563" s="1156"/>
      <c r="AF563" s="1156"/>
      <c r="AG563" s="1156"/>
      <c r="AH563" s="1156"/>
      <c r="AI563" s="1156"/>
      <c r="AJ563" s="1156"/>
      <c r="AK563" s="1156"/>
      <c r="AL563" s="1156"/>
      <c r="AM563" s="1156"/>
      <c r="AN563" s="1156"/>
      <c r="AO563" s="1156"/>
      <c r="AP563" s="1156"/>
      <c r="AQ563" s="1156"/>
      <c r="AR563" s="1156"/>
      <c r="AS563" s="1179"/>
      <c r="AT563" s="1177"/>
      <c r="AU563" s="1178"/>
      <c r="AV563" s="1178"/>
      <c r="AW563" s="1178"/>
      <c r="AX563" s="1178"/>
      <c r="AY563" s="1178"/>
      <c r="AZ563" s="1178"/>
      <c r="BA563" s="1178"/>
      <c r="BB563" s="1178"/>
      <c r="BC563" s="1178"/>
      <c r="BD563" s="1178"/>
      <c r="BE563" s="1178"/>
      <c r="BF563" s="1178"/>
      <c r="BG563" s="1178"/>
      <c r="BH563" s="1178"/>
      <c r="BI563" s="1178"/>
      <c r="BJ563" s="1178"/>
      <c r="BK563" s="1186"/>
      <c r="BL563" s="1187">
        <v>-280</v>
      </c>
      <c r="BM563" s="1187"/>
      <c r="BN563" s="1187"/>
      <c r="BO563" s="1187"/>
      <c r="BP563" s="1187"/>
      <c r="BQ563" s="1187"/>
      <c r="BR563" s="1187"/>
      <c r="BS563" s="1187"/>
      <c r="BT563" s="1187"/>
      <c r="BU563" s="1187"/>
      <c r="BV563" s="1191"/>
      <c r="BW563" s="1186"/>
      <c r="BX563" s="1186"/>
      <c r="BY563" s="1186"/>
      <c r="BZ563" s="1186"/>
      <c r="CA563" s="1186"/>
      <c r="CB563" s="1186"/>
      <c r="CC563" s="1186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186"/>
      <c r="CU563" s="1186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186"/>
      <c r="DM563" s="1186"/>
      <c r="DN563" s="1186"/>
      <c r="DO563" s="1186"/>
      <c r="DP563" s="1186"/>
      <c r="DQ563" s="1186"/>
      <c r="DR563" s="1186"/>
      <c r="DS563" s="1186"/>
      <c r="DT563" s="1186"/>
      <c r="DU563" s="1186"/>
      <c r="DV563" s="1186"/>
      <c r="DW563" s="1186"/>
      <c r="DX563" s="1186"/>
      <c r="DY563" s="1186"/>
      <c r="DZ563" s="1186"/>
      <c r="EA563" s="1186"/>
      <c r="EB563" s="1186"/>
      <c r="EC563" s="1186"/>
      <c r="ED563" s="1186"/>
      <c r="EE563" s="1186"/>
      <c r="EF563" s="1186"/>
      <c r="EG563" s="1186"/>
      <c r="EH563" s="1186"/>
      <c r="EI563" s="1186"/>
      <c r="EJ563" s="1186"/>
      <c r="EK563" s="1197"/>
      <c r="EL563" s="1198"/>
      <c r="EM563" s="1186"/>
      <c r="EN563" s="1186"/>
      <c r="EO563" s="1186"/>
      <c r="EP563" s="1186"/>
      <c r="EQ563" s="1186"/>
      <c r="ER563" s="1186"/>
      <c r="ES563" s="1186"/>
      <c r="ET563" s="1186"/>
      <c r="EU563" s="1186"/>
      <c r="EV563" s="1186"/>
      <c r="EW563" s="1186"/>
      <c r="EX563" s="1186"/>
      <c r="EY563" s="1186"/>
      <c r="EZ563" s="1186"/>
      <c r="FA563" s="1186"/>
      <c r="FB563" s="1186"/>
      <c r="FC563" s="1209"/>
      <c r="FD563" s="1186"/>
      <c r="FE563" s="1186"/>
      <c r="FF563" s="1186"/>
      <c r="FG563" s="1186"/>
      <c r="FH563" s="1186"/>
      <c r="FI563" s="1186"/>
      <c r="FJ563" s="1186"/>
      <c r="FK563" s="1186"/>
      <c r="FL563" s="1209"/>
      <c r="FM563" s="1186"/>
      <c r="FN563" s="1186"/>
      <c r="FO563" s="1186"/>
      <c r="FP563" s="1186"/>
      <c r="FQ563" s="1186"/>
      <c r="FR563" s="1186"/>
      <c r="FS563" s="1186"/>
      <c r="FT563" s="1186"/>
      <c r="FU563" s="1186"/>
      <c r="FV563" s="1186"/>
      <c r="FW563" s="1186"/>
      <c r="FX563" s="1186"/>
      <c r="FY563" s="1186"/>
      <c r="FZ563" s="1186"/>
      <c r="GA563" s="1186"/>
      <c r="GB563" s="1186"/>
      <c r="GC563" s="1186"/>
      <c r="GD563" s="1186"/>
      <c r="GE563" s="1186"/>
      <c r="GF563" s="1186"/>
      <c r="GG563" s="1186"/>
      <c r="GH563" s="1186"/>
      <c r="GI563" s="1186"/>
      <c r="GJ563" s="1186"/>
      <c r="GK563" s="1186"/>
      <c r="GL563" s="1186"/>
      <c r="GM563" s="1186"/>
      <c r="GN563" s="1186"/>
      <c r="GO563" s="1186"/>
      <c r="GP563" s="1186"/>
      <c r="GQ563" s="1186"/>
      <c r="GR563" s="1186"/>
      <c r="GS563" s="1186"/>
      <c r="GT563" s="1186"/>
      <c r="GU563" s="1186"/>
      <c r="GV563" s="1186"/>
      <c r="GW563" s="1186"/>
      <c r="GX563" s="1186"/>
      <c r="GY563" s="1218"/>
      <c r="GZ563" s="364">
        <f t="shared" si="395"/>
        <v>0</v>
      </c>
      <c r="HA563" s="365">
        <f t="shared" si="425"/>
        <v>0</v>
      </c>
      <c r="HB563" s="366">
        <f t="shared" si="415"/>
        <v>0</v>
      </c>
      <c r="HC563" s="366">
        <v>0</v>
      </c>
      <c r="HD563" s="365"/>
      <c r="HE563" s="365"/>
      <c r="HF563" s="54"/>
      <c r="HG563" s="709"/>
      <c r="HH563" s="709"/>
      <c r="HI563" s="709">
        <f t="shared" si="405"/>
        <v>0</v>
      </c>
      <c r="HJ563" s="711"/>
      <c r="HK563" s="711"/>
      <c r="HL563" s="738" t="e">
        <f t="shared" si="416"/>
        <v>#DIV/0!</v>
      </c>
      <c r="HM563" s="743"/>
      <c r="HN563" s="743"/>
      <c r="HO563" s="743"/>
      <c r="HP563" s="740">
        <f t="shared" si="423"/>
        <v>0</v>
      </c>
      <c r="HQ563" s="850"/>
      <c r="HR563" s="818"/>
      <c r="HS563" s="742">
        <v>44927</v>
      </c>
      <c r="HT563" s="739">
        <f t="shared" si="417"/>
        <v>0</v>
      </c>
      <c r="HU563" s="739"/>
      <c r="HV563" s="743">
        <v>280</v>
      </c>
      <c r="HW563" s="739">
        <f t="shared" si="422"/>
        <v>0</v>
      </c>
      <c r="HX563" s="761">
        <f t="shared" si="397"/>
        <v>0</v>
      </c>
      <c r="HY563" s="739" t="e">
        <f t="shared" si="398"/>
        <v>#DIV/0!</v>
      </c>
      <c r="HZ563" s="739">
        <f t="shared" si="426"/>
        <v>280</v>
      </c>
      <c r="IA563" s="743"/>
      <c r="IB563" s="739" t="e">
        <f t="shared" si="402"/>
        <v>#DIV/0!</v>
      </c>
      <c r="IC563" s="769" t="e">
        <f t="shared" si="403"/>
        <v>#DIV/0!</v>
      </c>
      <c r="ID563" s="769" t="e">
        <f t="shared" si="404"/>
        <v>#DIV/0!</v>
      </c>
      <c r="IE563" s="743"/>
      <c r="IF563" s="743"/>
      <c r="IG563" s="743"/>
      <c r="IH563" s="743"/>
      <c r="II563" s="743"/>
      <c r="IJ563" s="743"/>
      <c r="IK563" s="743"/>
      <c r="IL563" s="743"/>
      <c r="IM563" s="743"/>
      <c r="IN563" s="743"/>
      <c r="IO563" s="743"/>
      <c r="IP563" s="743"/>
      <c r="IQ563" s="739"/>
      <c r="IR563" s="739"/>
      <c r="IS563" s="739"/>
      <c r="IT563" s="739"/>
      <c r="IU563" s="739"/>
      <c r="IV563" s="739"/>
      <c r="IW563" s="739"/>
      <c r="IX563" s="739"/>
      <c r="IY563" s="739"/>
      <c r="IZ563" s="739"/>
      <c r="JA563" s="739"/>
      <c r="JB563" s="743">
        <v>0</v>
      </c>
      <c r="JC563" s="743">
        <v>0</v>
      </c>
      <c r="JD563" s="743">
        <v>0</v>
      </c>
      <c r="JE563" s="743">
        <v>0</v>
      </c>
      <c r="JF563" s="743">
        <v>0</v>
      </c>
      <c r="JG563" s="739">
        <v>0</v>
      </c>
      <c r="JH563" s="739">
        <v>0</v>
      </c>
      <c r="JI563" s="739">
        <v>0</v>
      </c>
      <c r="JJ563" s="739">
        <v>0</v>
      </c>
      <c r="JK563" s="739">
        <v>0</v>
      </c>
      <c r="JL563" s="739">
        <v>0</v>
      </c>
      <c r="JM563" s="739">
        <v>0</v>
      </c>
      <c r="JN563" s="28">
        <f t="shared" si="418"/>
        <v>0</v>
      </c>
      <c r="JO563" s="28">
        <f t="shared" si="419"/>
        <v>0</v>
      </c>
      <c r="JP563" s="28"/>
      <c r="JQ563" s="28"/>
      <c r="JR563" s="28"/>
      <c r="JS563" s="28"/>
      <c r="JT563" s="28"/>
      <c r="JU563" s="28"/>
      <c r="JV563" s="28"/>
      <c r="JW563" s="28"/>
      <c r="JX563" s="28"/>
      <c r="JY563" s="28"/>
      <c r="JZ563" s="28"/>
      <c r="KA563" s="28"/>
      <c r="KB563" s="28"/>
      <c r="KC563" s="28"/>
      <c r="KD563" s="28"/>
      <c r="KE563" s="824"/>
    </row>
    <row r="564" s="786" customFormat="1" hidden="1" customHeight="1" spans="1:291">
      <c r="A564" s="870" t="s">
        <v>2523</v>
      </c>
      <c r="B564" s="343"/>
      <c r="C564" s="95"/>
      <c r="D564" s="95"/>
      <c r="E564" s="95"/>
      <c r="F564" s="1276" t="s">
        <v>1211</v>
      </c>
      <c r="G564" s="833"/>
      <c r="H564" s="301"/>
      <c r="I564" s="99">
        <f t="shared" si="424"/>
        <v>0</v>
      </c>
      <c r="J564" s="1141">
        <v>108</v>
      </c>
      <c r="K564" s="1130">
        <f t="shared" si="399"/>
        <v>108</v>
      </c>
      <c r="L564" s="1131">
        <f t="shared" si="400"/>
        <v>108</v>
      </c>
      <c r="M564" s="1132"/>
      <c r="N564" s="1137"/>
      <c r="O564" s="1139"/>
      <c r="P564" s="1138">
        <f t="shared" si="412"/>
        <v>0</v>
      </c>
      <c r="Q564" s="1154">
        <f t="shared" si="413"/>
        <v>0</v>
      </c>
      <c r="R564" s="1156"/>
      <c r="S564" s="1156"/>
      <c r="T564" s="1156"/>
      <c r="U564" s="1156"/>
      <c r="V564" s="1156"/>
      <c r="W564" s="1156"/>
      <c r="X564" s="1156"/>
      <c r="Y564" s="1156"/>
      <c r="Z564" s="1156"/>
      <c r="AA564" s="1156"/>
      <c r="AB564" s="1167"/>
      <c r="AC564" s="1156"/>
      <c r="AD564" s="1156"/>
      <c r="AE564" s="1156"/>
      <c r="AF564" s="1156"/>
      <c r="AG564" s="1156"/>
      <c r="AH564" s="1156"/>
      <c r="AI564" s="1156"/>
      <c r="AJ564" s="1156"/>
      <c r="AK564" s="1156"/>
      <c r="AL564" s="1156"/>
      <c r="AM564" s="1156"/>
      <c r="AN564" s="1156"/>
      <c r="AO564" s="1156"/>
      <c r="AP564" s="1156"/>
      <c r="AQ564" s="1156"/>
      <c r="AR564" s="1156"/>
      <c r="AS564" s="1179"/>
      <c r="AT564" s="1177"/>
      <c r="AU564" s="1178"/>
      <c r="AV564" s="1178"/>
      <c r="AW564" s="1178"/>
      <c r="AX564" s="1178"/>
      <c r="AY564" s="1178"/>
      <c r="AZ564" s="1178"/>
      <c r="BA564" s="1178"/>
      <c r="BB564" s="1178"/>
      <c r="BC564" s="1178"/>
      <c r="BD564" s="1178"/>
      <c r="BE564" s="1178"/>
      <c r="BF564" s="1178"/>
      <c r="BG564" s="1178"/>
      <c r="BH564" s="1178"/>
      <c r="BI564" s="1178"/>
      <c r="BJ564" s="1178"/>
      <c r="BK564" s="1186"/>
      <c r="BL564" s="1187">
        <v>-108</v>
      </c>
      <c r="BM564" s="1187"/>
      <c r="BN564" s="1187"/>
      <c r="BO564" s="1187"/>
      <c r="BP564" s="1187"/>
      <c r="BQ564" s="1187"/>
      <c r="BR564" s="1187"/>
      <c r="BS564" s="1187"/>
      <c r="BT564" s="1187"/>
      <c r="BU564" s="1187"/>
      <c r="BV564" s="1191"/>
      <c r="BW564" s="1186"/>
      <c r="BX564" s="1186"/>
      <c r="BY564" s="1186"/>
      <c r="BZ564" s="1186"/>
      <c r="CA564" s="1186"/>
      <c r="CB564" s="1186"/>
      <c r="CC564" s="1186"/>
      <c r="CD564" s="1186"/>
      <c r="CE564" s="1186"/>
      <c r="CF564" s="1186"/>
      <c r="CG564" s="1186"/>
      <c r="CH564" s="1186"/>
      <c r="CI564" s="1186"/>
      <c r="CJ564" s="1186"/>
      <c r="CK564" s="1186"/>
      <c r="CL564" s="1186"/>
      <c r="CM564" s="1186"/>
      <c r="CN564" s="1186"/>
      <c r="CO564" s="1186"/>
      <c r="CP564" s="1186"/>
      <c r="CQ564" s="1186"/>
      <c r="CR564" s="1186"/>
      <c r="CS564" s="1186"/>
      <c r="CT564" s="1186"/>
      <c r="CU564" s="1186"/>
      <c r="CV564" s="1186"/>
      <c r="CW564" s="1186"/>
      <c r="CX564" s="1186"/>
      <c r="CY564" s="1186"/>
      <c r="CZ564" s="1186"/>
      <c r="DA564" s="1186"/>
      <c r="DB564" s="1186"/>
      <c r="DC564" s="1186"/>
      <c r="DD564" s="1186"/>
      <c r="DE564" s="1186"/>
      <c r="DF564" s="1186"/>
      <c r="DG564" s="1186"/>
      <c r="DH564" s="1186"/>
      <c r="DI564" s="1186"/>
      <c r="DJ564" s="1186"/>
      <c r="DK564" s="1186"/>
      <c r="DL564" s="1186"/>
      <c r="DM564" s="1186"/>
      <c r="DN564" s="1186"/>
      <c r="DO564" s="1186"/>
      <c r="DP564" s="1186"/>
      <c r="DQ564" s="1186"/>
      <c r="DR564" s="1186"/>
      <c r="DS564" s="1186"/>
      <c r="DT564" s="1186"/>
      <c r="DU564" s="1186"/>
      <c r="DV564" s="1186"/>
      <c r="DW564" s="1186"/>
      <c r="DX564" s="1186"/>
      <c r="DY564" s="1186"/>
      <c r="DZ564" s="1186"/>
      <c r="EA564" s="1186"/>
      <c r="EB564" s="1186"/>
      <c r="EC564" s="1186"/>
      <c r="ED564" s="1186"/>
      <c r="EE564" s="1186"/>
      <c r="EF564" s="1186"/>
      <c r="EG564" s="1186"/>
      <c r="EH564" s="1186"/>
      <c r="EI564" s="1186"/>
      <c r="EJ564" s="1186"/>
      <c r="EK564" s="1197"/>
      <c r="EL564" s="1198"/>
      <c r="EM564" s="1186"/>
      <c r="EN564" s="1186"/>
      <c r="EO564" s="1186"/>
      <c r="EP564" s="1186"/>
      <c r="EQ564" s="1186"/>
      <c r="ER564" s="1186"/>
      <c r="ES564" s="1186"/>
      <c r="ET564" s="1186"/>
      <c r="EU564" s="1186"/>
      <c r="EV564" s="1186"/>
      <c r="EW564" s="1186"/>
      <c r="EX564" s="1186"/>
      <c r="EY564" s="1186"/>
      <c r="EZ564" s="1186"/>
      <c r="FA564" s="1186"/>
      <c r="FB564" s="1186"/>
      <c r="FC564" s="1209"/>
      <c r="FD564" s="1186"/>
      <c r="FE564" s="1186"/>
      <c r="FF564" s="1186"/>
      <c r="FG564" s="1186"/>
      <c r="FH564" s="1186"/>
      <c r="FI564" s="1186"/>
      <c r="FJ564" s="1186"/>
      <c r="FK564" s="1186"/>
      <c r="FL564" s="1209"/>
      <c r="FM564" s="1186"/>
      <c r="FN564" s="1186"/>
      <c r="FO564" s="1186"/>
      <c r="FP564" s="1186"/>
      <c r="FQ564" s="1186"/>
      <c r="FR564" s="1186"/>
      <c r="FS564" s="1186"/>
      <c r="FT564" s="1186"/>
      <c r="FU564" s="1186"/>
      <c r="FV564" s="1186"/>
      <c r="FW564" s="1186"/>
      <c r="FX564" s="1186"/>
      <c r="FY564" s="1186"/>
      <c r="FZ564" s="1186"/>
      <c r="GA564" s="1186"/>
      <c r="GB564" s="1186"/>
      <c r="GC564" s="1186"/>
      <c r="GD564" s="1186"/>
      <c r="GE564" s="1186"/>
      <c r="GF564" s="1186"/>
      <c r="GG564" s="1186"/>
      <c r="GH564" s="1186"/>
      <c r="GI564" s="1186"/>
      <c r="GJ564" s="1186"/>
      <c r="GK564" s="1186"/>
      <c r="GL564" s="1186"/>
      <c r="GM564" s="1186"/>
      <c r="GN564" s="1186"/>
      <c r="GO564" s="1186"/>
      <c r="GP564" s="1186"/>
      <c r="GQ564" s="1186"/>
      <c r="GR564" s="1186"/>
      <c r="GS564" s="1186"/>
      <c r="GT564" s="1186"/>
      <c r="GU564" s="1186"/>
      <c r="GV564" s="1186"/>
      <c r="GW564" s="1186"/>
      <c r="GX564" s="1186"/>
      <c r="GY564" s="1218"/>
      <c r="GZ564" s="364">
        <f t="shared" si="395"/>
        <v>0</v>
      </c>
      <c r="HA564" s="365">
        <f t="shared" si="425"/>
        <v>0</v>
      </c>
      <c r="HB564" s="366">
        <f t="shared" si="415"/>
        <v>0</v>
      </c>
      <c r="HC564" s="366">
        <v>0</v>
      </c>
      <c r="HD564" s="365"/>
      <c r="HE564" s="365"/>
      <c r="HF564" s="54"/>
      <c r="HG564" s="709"/>
      <c r="HH564" s="709"/>
      <c r="HI564" s="709">
        <f t="shared" si="405"/>
        <v>0</v>
      </c>
      <c r="HJ564" s="711"/>
      <c r="HK564" s="711"/>
      <c r="HL564" s="738" t="e">
        <f t="shared" si="416"/>
        <v>#DIV/0!</v>
      </c>
      <c r="HM564" s="743"/>
      <c r="HN564" s="743"/>
      <c r="HO564" s="743"/>
      <c r="HP564" s="740">
        <f t="shared" si="423"/>
        <v>0</v>
      </c>
      <c r="HQ564" s="850"/>
      <c r="HR564" s="818"/>
      <c r="HS564" s="742">
        <v>44927</v>
      </c>
      <c r="HT564" s="739">
        <f t="shared" si="417"/>
        <v>0</v>
      </c>
      <c r="HU564" s="739"/>
      <c r="HV564" s="743">
        <v>108</v>
      </c>
      <c r="HW564" s="739">
        <f t="shared" si="422"/>
        <v>0</v>
      </c>
      <c r="HX564" s="761">
        <f t="shared" si="397"/>
        <v>0</v>
      </c>
      <c r="HY564" s="739" t="e">
        <f t="shared" si="398"/>
        <v>#DIV/0!</v>
      </c>
      <c r="HZ564" s="739">
        <f t="shared" si="426"/>
        <v>108</v>
      </c>
      <c r="IA564" s="743"/>
      <c r="IB564" s="739" t="e">
        <f t="shared" si="402"/>
        <v>#DIV/0!</v>
      </c>
      <c r="IC564" s="769" t="e">
        <f t="shared" si="403"/>
        <v>#DIV/0!</v>
      </c>
      <c r="ID564" s="769" t="e">
        <f t="shared" si="404"/>
        <v>#DIV/0!</v>
      </c>
      <c r="IE564" s="743"/>
      <c r="IF564" s="743"/>
      <c r="IG564" s="743"/>
      <c r="IH564" s="743"/>
      <c r="II564" s="743"/>
      <c r="IJ564" s="743"/>
      <c r="IK564" s="743"/>
      <c r="IL564" s="743"/>
      <c r="IM564" s="743"/>
      <c r="IN564" s="743"/>
      <c r="IO564" s="743"/>
      <c r="IP564" s="743"/>
      <c r="IQ564" s="739"/>
      <c r="IR564" s="739"/>
      <c r="IS564" s="739"/>
      <c r="IT564" s="739"/>
      <c r="IU564" s="739"/>
      <c r="IV564" s="739"/>
      <c r="IW564" s="739"/>
      <c r="IX564" s="739"/>
      <c r="IY564" s="739"/>
      <c r="IZ564" s="739"/>
      <c r="JA564" s="739"/>
      <c r="JB564" s="743">
        <v>0</v>
      </c>
      <c r="JC564" s="743">
        <v>0</v>
      </c>
      <c r="JD564" s="743">
        <v>0</v>
      </c>
      <c r="JE564" s="743">
        <v>0</v>
      </c>
      <c r="JF564" s="743">
        <v>0</v>
      </c>
      <c r="JG564" s="739">
        <v>0</v>
      </c>
      <c r="JH564" s="739">
        <v>0</v>
      </c>
      <c r="JI564" s="739">
        <v>0</v>
      </c>
      <c r="JJ564" s="739">
        <v>0</v>
      </c>
      <c r="JK564" s="739">
        <v>0</v>
      </c>
      <c r="JL564" s="739">
        <v>0</v>
      </c>
      <c r="JM564" s="739">
        <v>0</v>
      </c>
      <c r="JN564" s="28">
        <f t="shared" si="418"/>
        <v>0</v>
      </c>
      <c r="JO564" s="28">
        <f t="shared" si="419"/>
        <v>0</v>
      </c>
      <c r="JP564" s="28"/>
      <c r="JQ564" s="28"/>
      <c r="JR564" s="28"/>
      <c r="JS564" s="28"/>
      <c r="JT564" s="28"/>
      <c r="JU564" s="28"/>
      <c r="JV564" s="28"/>
      <c r="JW564" s="28"/>
      <c r="JX564" s="28"/>
      <c r="JY564" s="28"/>
      <c r="JZ564" s="28"/>
      <c r="KA564" s="28"/>
      <c r="KB564" s="28"/>
      <c r="KC564" s="28"/>
      <c r="KD564" s="28"/>
      <c r="KE564" s="824"/>
    </row>
    <row r="565" s="786" customFormat="1" hidden="1" customHeight="1" spans="1:291">
      <c r="A565" s="870" t="s">
        <v>2523</v>
      </c>
      <c r="B565" s="343"/>
      <c r="C565" s="95"/>
      <c r="D565" s="95"/>
      <c r="E565" s="95"/>
      <c r="F565" s="1276" t="s">
        <v>1212</v>
      </c>
      <c r="G565" s="833" t="s">
        <v>2556</v>
      </c>
      <c r="H565" s="301" t="s">
        <v>2557</v>
      </c>
      <c r="I565" s="99">
        <f t="shared" si="424"/>
        <v>0</v>
      </c>
      <c r="J565" s="1141">
        <v>186</v>
      </c>
      <c r="K565" s="1130">
        <f t="shared" si="399"/>
        <v>186</v>
      </c>
      <c r="L565" s="1131">
        <f t="shared" si="400"/>
        <v>186</v>
      </c>
      <c r="M565" s="1132"/>
      <c r="N565" s="1137"/>
      <c r="O565" s="1139"/>
      <c r="P565" s="1138">
        <f t="shared" si="412"/>
        <v>0</v>
      </c>
      <c r="Q565" s="1154">
        <f t="shared" si="413"/>
        <v>0</v>
      </c>
      <c r="R565" s="1156"/>
      <c r="S565" s="1156"/>
      <c r="T565" s="1156"/>
      <c r="U565" s="1156"/>
      <c r="V565" s="1156"/>
      <c r="W565" s="1156"/>
      <c r="X565" s="1156"/>
      <c r="Y565" s="1156"/>
      <c r="Z565" s="1156"/>
      <c r="AA565" s="1156"/>
      <c r="AB565" s="1167"/>
      <c r="AC565" s="1156"/>
      <c r="AD565" s="1156"/>
      <c r="AE565" s="1156"/>
      <c r="AF565" s="1156"/>
      <c r="AG565" s="1156"/>
      <c r="AH565" s="1156"/>
      <c r="AI565" s="1156"/>
      <c r="AJ565" s="1156"/>
      <c r="AK565" s="1156"/>
      <c r="AL565" s="1156"/>
      <c r="AM565" s="1156"/>
      <c r="AN565" s="1156"/>
      <c r="AO565" s="1156"/>
      <c r="AP565" s="1156"/>
      <c r="AQ565" s="1156"/>
      <c r="AR565" s="1156"/>
      <c r="AS565" s="1179"/>
      <c r="AT565" s="1177"/>
      <c r="AU565" s="1178"/>
      <c r="AV565" s="1178"/>
      <c r="AW565" s="1178"/>
      <c r="AX565" s="1178"/>
      <c r="AY565" s="1178"/>
      <c r="AZ565" s="1178"/>
      <c r="BA565" s="1178"/>
      <c r="BB565" s="1178"/>
      <c r="BC565" s="1178"/>
      <c r="BD565" s="1178"/>
      <c r="BE565" s="1178"/>
      <c r="BF565" s="1178"/>
      <c r="BG565" s="1178"/>
      <c r="BH565" s="1178"/>
      <c r="BI565" s="1178"/>
      <c r="BJ565" s="1178"/>
      <c r="BK565" s="1186"/>
      <c r="BL565" s="1187">
        <v>-186</v>
      </c>
      <c r="BM565" s="1187"/>
      <c r="BN565" s="1187"/>
      <c r="BO565" s="1187"/>
      <c r="BP565" s="1187"/>
      <c r="BQ565" s="1187"/>
      <c r="BR565" s="1187"/>
      <c r="BS565" s="1187"/>
      <c r="BT565" s="1187"/>
      <c r="BU565" s="1187"/>
      <c r="BV565" s="1191"/>
      <c r="BW565" s="1186"/>
      <c r="BX565" s="1186"/>
      <c r="BY565" s="1186"/>
      <c r="BZ565" s="1186"/>
      <c r="CA565" s="1186"/>
      <c r="CB565" s="1186"/>
      <c r="CC565" s="1186"/>
      <c r="CD565" s="1186"/>
      <c r="CE565" s="1186"/>
      <c r="CF565" s="1186"/>
      <c r="CG565" s="1186"/>
      <c r="CH565" s="1186"/>
      <c r="CI565" s="1186"/>
      <c r="CJ565" s="1186"/>
      <c r="CK565" s="1186"/>
      <c r="CL565" s="1186"/>
      <c r="CM565" s="1186"/>
      <c r="CN565" s="1186"/>
      <c r="CO565" s="1186"/>
      <c r="CP565" s="1186"/>
      <c r="CQ565" s="1186"/>
      <c r="CR565" s="1186"/>
      <c r="CS565" s="1186"/>
      <c r="CT565" s="1186"/>
      <c r="CU565" s="1186"/>
      <c r="CV565" s="1186"/>
      <c r="CW565" s="1186"/>
      <c r="CX565" s="1186"/>
      <c r="CY565" s="1186"/>
      <c r="CZ565" s="1186"/>
      <c r="DA565" s="1186"/>
      <c r="DB565" s="1186"/>
      <c r="DC565" s="1186"/>
      <c r="DD565" s="1186"/>
      <c r="DE565" s="1186"/>
      <c r="DF565" s="1186"/>
      <c r="DG565" s="1186"/>
      <c r="DH565" s="1186"/>
      <c r="DI565" s="1186"/>
      <c r="DJ565" s="1186"/>
      <c r="DK565" s="1186"/>
      <c r="DL565" s="1186"/>
      <c r="DM565" s="1186"/>
      <c r="DN565" s="1186"/>
      <c r="DO565" s="1186"/>
      <c r="DP565" s="1186"/>
      <c r="DQ565" s="1186"/>
      <c r="DR565" s="1186"/>
      <c r="DS565" s="1186"/>
      <c r="DT565" s="1186"/>
      <c r="DU565" s="1186"/>
      <c r="DV565" s="1186"/>
      <c r="DW565" s="1186"/>
      <c r="DX565" s="1186"/>
      <c r="DY565" s="1186"/>
      <c r="DZ565" s="1186"/>
      <c r="EA565" s="1186"/>
      <c r="EB565" s="1186"/>
      <c r="EC565" s="1186"/>
      <c r="ED565" s="1186"/>
      <c r="EE565" s="1186"/>
      <c r="EF565" s="1186"/>
      <c r="EG565" s="1186"/>
      <c r="EH565" s="1186"/>
      <c r="EI565" s="1186"/>
      <c r="EJ565" s="1186"/>
      <c r="EK565" s="1197"/>
      <c r="EL565" s="1198"/>
      <c r="EM565" s="1186"/>
      <c r="EN565" s="1186"/>
      <c r="EO565" s="1186"/>
      <c r="EP565" s="1186"/>
      <c r="EQ565" s="1186"/>
      <c r="ER565" s="1186"/>
      <c r="ES565" s="1186"/>
      <c r="ET565" s="1186"/>
      <c r="EU565" s="1186"/>
      <c r="EV565" s="1186"/>
      <c r="EW565" s="1186"/>
      <c r="EX565" s="1186"/>
      <c r="EY565" s="1186"/>
      <c r="EZ565" s="1186"/>
      <c r="FA565" s="1186"/>
      <c r="FB565" s="1186"/>
      <c r="FC565" s="1209"/>
      <c r="FD565" s="1186"/>
      <c r="FE565" s="1186"/>
      <c r="FF565" s="1186"/>
      <c r="FG565" s="1186"/>
      <c r="FH565" s="1186"/>
      <c r="FI565" s="1186"/>
      <c r="FJ565" s="1186"/>
      <c r="FK565" s="1186"/>
      <c r="FL565" s="1209"/>
      <c r="FM565" s="1186"/>
      <c r="FN565" s="1186"/>
      <c r="FO565" s="1186"/>
      <c r="FP565" s="1186"/>
      <c r="FQ565" s="1186"/>
      <c r="FR565" s="1186"/>
      <c r="FS565" s="1186"/>
      <c r="FT565" s="1186"/>
      <c r="FU565" s="1186"/>
      <c r="FV565" s="1186"/>
      <c r="FW565" s="1186"/>
      <c r="FX565" s="1186"/>
      <c r="FY565" s="1186"/>
      <c r="FZ565" s="1186"/>
      <c r="GA565" s="1186"/>
      <c r="GB565" s="1186"/>
      <c r="GC565" s="1186"/>
      <c r="GD565" s="1186"/>
      <c r="GE565" s="1186"/>
      <c r="GF565" s="1186"/>
      <c r="GG565" s="1186"/>
      <c r="GH565" s="1186"/>
      <c r="GI565" s="1186"/>
      <c r="GJ565" s="1186"/>
      <c r="GK565" s="1186"/>
      <c r="GL565" s="1186"/>
      <c r="GM565" s="1186"/>
      <c r="GN565" s="1186"/>
      <c r="GO565" s="1186"/>
      <c r="GP565" s="1186"/>
      <c r="GQ565" s="1186"/>
      <c r="GR565" s="1186"/>
      <c r="GS565" s="1186"/>
      <c r="GT565" s="1186"/>
      <c r="GU565" s="1186"/>
      <c r="GV565" s="1186"/>
      <c r="GW565" s="1186"/>
      <c r="GX565" s="1186"/>
      <c r="GY565" s="1218"/>
      <c r="GZ565" s="364">
        <f t="shared" ref="GZ565:GZ577" si="427">SUM(BW565:EK565)</f>
        <v>0</v>
      </c>
      <c r="HA565" s="365">
        <f t="shared" si="425"/>
        <v>0</v>
      </c>
      <c r="HB565" s="366">
        <f t="shared" si="415"/>
        <v>0</v>
      </c>
      <c r="HC565" s="366">
        <v>0</v>
      </c>
      <c r="HD565" s="365"/>
      <c r="HE565" s="365"/>
      <c r="HF565" s="54"/>
      <c r="HG565" s="709"/>
      <c r="HH565" s="709"/>
      <c r="HI565" s="709">
        <f t="shared" si="405"/>
        <v>0</v>
      </c>
      <c r="HJ565" s="711"/>
      <c r="HK565" s="711">
        <v>7.36</v>
      </c>
      <c r="HL565" s="738" t="e">
        <f t="shared" si="416"/>
        <v>#DIV/0!</v>
      </c>
      <c r="HM565" s="743"/>
      <c r="HN565" s="743"/>
      <c r="HO565" s="743"/>
      <c r="HP565" s="740">
        <f t="shared" si="423"/>
        <v>1368.96</v>
      </c>
      <c r="HQ565" s="850"/>
      <c r="HR565" s="818"/>
      <c r="HS565" s="742">
        <v>44927</v>
      </c>
      <c r="HT565" s="739">
        <f t="shared" si="417"/>
        <v>0</v>
      </c>
      <c r="HU565" s="739"/>
      <c r="HV565" s="743">
        <v>186</v>
      </c>
      <c r="HW565" s="739">
        <f t="shared" si="422"/>
        <v>0</v>
      </c>
      <c r="HX565" s="761">
        <f t="shared" si="397"/>
        <v>0</v>
      </c>
      <c r="HY565" s="739" t="e">
        <f t="shared" si="398"/>
        <v>#DIV/0!</v>
      </c>
      <c r="HZ565" s="739">
        <f t="shared" si="426"/>
        <v>186</v>
      </c>
      <c r="IA565" s="743"/>
      <c r="IB565" s="739" t="e">
        <f t="shared" si="402"/>
        <v>#DIV/0!</v>
      </c>
      <c r="IC565" s="769" t="e">
        <f t="shared" si="403"/>
        <v>#DIV/0!</v>
      </c>
      <c r="ID565" s="769" t="e">
        <f t="shared" si="404"/>
        <v>#DIV/0!</v>
      </c>
      <c r="IE565" s="743"/>
      <c r="IF565" s="743"/>
      <c r="IG565" s="743"/>
      <c r="IH565" s="743"/>
      <c r="II565" s="743"/>
      <c r="IJ565" s="743"/>
      <c r="IK565" s="743"/>
      <c r="IL565" s="743"/>
      <c r="IM565" s="743"/>
      <c r="IN565" s="743"/>
      <c r="IO565" s="743"/>
      <c r="IP565" s="743"/>
      <c r="IQ565" s="739"/>
      <c r="IR565" s="739"/>
      <c r="IS565" s="739"/>
      <c r="IT565" s="739"/>
      <c r="IU565" s="739"/>
      <c r="IV565" s="739"/>
      <c r="IW565" s="739"/>
      <c r="IX565" s="739"/>
      <c r="IY565" s="739"/>
      <c r="IZ565" s="739"/>
      <c r="JA565" s="739"/>
      <c r="JB565" s="743">
        <v>0</v>
      </c>
      <c r="JC565" s="743">
        <v>0</v>
      </c>
      <c r="JD565" s="743">
        <v>0</v>
      </c>
      <c r="JE565" s="743">
        <v>0</v>
      </c>
      <c r="JF565" s="743">
        <v>0</v>
      </c>
      <c r="JG565" s="739">
        <v>0</v>
      </c>
      <c r="JH565" s="739">
        <v>0</v>
      </c>
      <c r="JI565" s="739">
        <v>0</v>
      </c>
      <c r="JJ565" s="739">
        <v>0</v>
      </c>
      <c r="JK565" s="739">
        <v>0</v>
      </c>
      <c r="JL565" s="739">
        <v>0</v>
      </c>
      <c r="JM565" s="739">
        <v>0</v>
      </c>
      <c r="JN565" s="28">
        <f t="shared" si="418"/>
        <v>0</v>
      </c>
      <c r="JO565" s="28">
        <f t="shared" si="419"/>
        <v>0</v>
      </c>
      <c r="JP565" s="28"/>
      <c r="JQ565" s="28"/>
      <c r="JR565" s="28"/>
      <c r="JS565" s="28"/>
      <c r="JT565" s="28"/>
      <c r="JU565" s="28"/>
      <c r="JV565" s="28"/>
      <c r="JW565" s="28"/>
      <c r="JX565" s="28"/>
      <c r="JY565" s="28"/>
      <c r="JZ565" s="28"/>
      <c r="KA565" s="28"/>
      <c r="KB565" s="28"/>
      <c r="KC565" s="28"/>
      <c r="KD565" s="28"/>
      <c r="KE565" s="824"/>
    </row>
    <row r="566" s="786" customFormat="1" hidden="1" customHeight="1" spans="1:291">
      <c r="A566" s="870" t="s">
        <v>2523</v>
      </c>
      <c r="B566" s="343"/>
      <c r="C566" s="95"/>
      <c r="D566" s="95"/>
      <c r="E566" s="95"/>
      <c r="F566" s="1276" t="s">
        <v>1213</v>
      </c>
      <c r="G566" s="833" t="s">
        <v>2558</v>
      </c>
      <c r="H566" s="301" t="s">
        <v>1214</v>
      </c>
      <c r="I566" s="99">
        <f t="shared" si="424"/>
        <v>0</v>
      </c>
      <c r="J566" s="1141">
        <v>217</v>
      </c>
      <c r="K566" s="1130">
        <f t="shared" si="399"/>
        <v>217</v>
      </c>
      <c r="L566" s="1131">
        <f t="shared" si="400"/>
        <v>217</v>
      </c>
      <c r="M566" s="1132"/>
      <c r="N566" s="1137"/>
      <c r="O566" s="1139"/>
      <c r="P566" s="1138">
        <f t="shared" si="412"/>
        <v>0</v>
      </c>
      <c r="Q566" s="1154">
        <f t="shared" si="413"/>
        <v>0</v>
      </c>
      <c r="R566" s="1156"/>
      <c r="S566" s="1156"/>
      <c r="T566" s="1156"/>
      <c r="U566" s="1156"/>
      <c r="V566" s="1156"/>
      <c r="W566" s="1156"/>
      <c r="X566" s="1156"/>
      <c r="Y566" s="1156"/>
      <c r="Z566" s="1156"/>
      <c r="AA566" s="1156"/>
      <c r="AB566" s="1167"/>
      <c r="AC566" s="1156"/>
      <c r="AD566" s="1156"/>
      <c r="AE566" s="1156"/>
      <c r="AF566" s="1156"/>
      <c r="AG566" s="1156"/>
      <c r="AH566" s="1156"/>
      <c r="AI566" s="1156"/>
      <c r="AJ566" s="1156"/>
      <c r="AK566" s="1156"/>
      <c r="AL566" s="1156"/>
      <c r="AM566" s="1156"/>
      <c r="AN566" s="1156"/>
      <c r="AO566" s="1156"/>
      <c r="AP566" s="1156"/>
      <c r="AQ566" s="1156"/>
      <c r="AR566" s="1156"/>
      <c r="AS566" s="1179"/>
      <c r="AT566" s="1177"/>
      <c r="AU566" s="1178"/>
      <c r="AV566" s="1178"/>
      <c r="AW566" s="1178"/>
      <c r="AX566" s="1178"/>
      <c r="AY566" s="1178"/>
      <c r="AZ566" s="1178"/>
      <c r="BA566" s="1178"/>
      <c r="BB566" s="1178"/>
      <c r="BC566" s="1178"/>
      <c r="BD566" s="1178"/>
      <c r="BE566" s="1178"/>
      <c r="BF566" s="1178"/>
      <c r="BG566" s="1178"/>
      <c r="BH566" s="1178"/>
      <c r="BI566" s="1178"/>
      <c r="BJ566" s="1178"/>
      <c r="BK566" s="1186"/>
      <c r="BL566" s="1187">
        <v>-217</v>
      </c>
      <c r="BM566" s="1187"/>
      <c r="BN566" s="1187"/>
      <c r="BO566" s="1187"/>
      <c r="BP566" s="1187"/>
      <c r="BQ566" s="1187"/>
      <c r="BR566" s="1187"/>
      <c r="BS566" s="1187"/>
      <c r="BT566" s="1187"/>
      <c r="BU566" s="1187"/>
      <c r="BV566" s="1191"/>
      <c r="BW566" s="1186"/>
      <c r="BX566" s="1186"/>
      <c r="BY566" s="1186"/>
      <c r="BZ566" s="1186"/>
      <c r="CA566" s="1186"/>
      <c r="CB566" s="1186"/>
      <c r="CC566" s="1186"/>
      <c r="CD566" s="1186"/>
      <c r="CE566" s="1186"/>
      <c r="CF566" s="1186"/>
      <c r="CG566" s="1186"/>
      <c r="CH566" s="1186"/>
      <c r="CI566" s="1186"/>
      <c r="CJ566" s="1186"/>
      <c r="CK566" s="1186"/>
      <c r="CL566" s="1186"/>
      <c r="CM566" s="1186"/>
      <c r="CN566" s="1186"/>
      <c r="CO566" s="1186"/>
      <c r="CP566" s="1186"/>
      <c r="CQ566" s="1186"/>
      <c r="CR566" s="1186"/>
      <c r="CS566" s="1186"/>
      <c r="CT566" s="1186"/>
      <c r="CU566" s="1186"/>
      <c r="CV566" s="1186"/>
      <c r="CW566" s="1186"/>
      <c r="CX566" s="1186"/>
      <c r="CY566" s="1186"/>
      <c r="CZ566" s="1186"/>
      <c r="DA566" s="1186"/>
      <c r="DB566" s="1186"/>
      <c r="DC566" s="1186"/>
      <c r="DD566" s="1186"/>
      <c r="DE566" s="1186"/>
      <c r="DF566" s="1186"/>
      <c r="DG566" s="1186"/>
      <c r="DH566" s="1186"/>
      <c r="DI566" s="1186"/>
      <c r="DJ566" s="1186"/>
      <c r="DK566" s="1186"/>
      <c r="DL566" s="1186"/>
      <c r="DM566" s="1186"/>
      <c r="DN566" s="1186"/>
      <c r="DO566" s="1186"/>
      <c r="DP566" s="1186"/>
      <c r="DQ566" s="1186"/>
      <c r="DR566" s="1186"/>
      <c r="DS566" s="1186"/>
      <c r="DT566" s="1186"/>
      <c r="DU566" s="1186"/>
      <c r="DV566" s="1186"/>
      <c r="DW566" s="1186"/>
      <c r="DX566" s="1186"/>
      <c r="DY566" s="1186"/>
      <c r="DZ566" s="1186"/>
      <c r="EA566" s="1186"/>
      <c r="EB566" s="1186"/>
      <c r="EC566" s="1186"/>
      <c r="ED566" s="1186"/>
      <c r="EE566" s="1186"/>
      <c r="EF566" s="1186"/>
      <c r="EG566" s="1186"/>
      <c r="EH566" s="1186"/>
      <c r="EI566" s="1186"/>
      <c r="EJ566" s="1186"/>
      <c r="EK566" s="1197"/>
      <c r="EL566" s="1198"/>
      <c r="EM566" s="1186"/>
      <c r="EN566" s="1186"/>
      <c r="EO566" s="1186"/>
      <c r="EP566" s="1186"/>
      <c r="EQ566" s="1186"/>
      <c r="ER566" s="1186"/>
      <c r="ES566" s="1186"/>
      <c r="ET566" s="1186"/>
      <c r="EU566" s="1186"/>
      <c r="EV566" s="1186"/>
      <c r="EW566" s="1186"/>
      <c r="EX566" s="1186"/>
      <c r="EY566" s="1186"/>
      <c r="EZ566" s="1186"/>
      <c r="FA566" s="1186"/>
      <c r="FB566" s="1186"/>
      <c r="FC566" s="1209"/>
      <c r="FD566" s="1186"/>
      <c r="FE566" s="1186"/>
      <c r="FF566" s="1186"/>
      <c r="FG566" s="1186"/>
      <c r="FH566" s="1186"/>
      <c r="FI566" s="1186"/>
      <c r="FJ566" s="1186"/>
      <c r="FK566" s="1186"/>
      <c r="FL566" s="1209"/>
      <c r="FM566" s="1186"/>
      <c r="FN566" s="1186"/>
      <c r="FO566" s="1186"/>
      <c r="FP566" s="1186"/>
      <c r="FQ566" s="1186"/>
      <c r="FR566" s="1186"/>
      <c r="FS566" s="1186"/>
      <c r="FT566" s="1186"/>
      <c r="FU566" s="1186"/>
      <c r="FV566" s="1186"/>
      <c r="FW566" s="1186"/>
      <c r="FX566" s="1186"/>
      <c r="FY566" s="1186"/>
      <c r="FZ566" s="1186"/>
      <c r="GA566" s="1186"/>
      <c r="GB566" s="1186"/>
      <c r="GC566" s="1186"/>
      <c r="GD566" s="1186"/>
      <c r="GE566" s="1186"/>
      <c r="GF566" s="1186"/>
      <c r="GG566" s="1186"/>
      <c r="GH566" s="1186"/>
      <c r="GI566" s="1186"/>
      <c r="GJ566" s="1186"/>
      <c r="GK566" s="1186"/>
      <c r="GL566" s="1186"/>
      <c r="GM566" s="1186"/>
      <c r="GN566" s="1186"/>
      <c r="GO566" s="1186"/>
      <c r="GP566" s="1186"/>
      <c r="GQ566" s="1186"/>
      <c r="GR566" s="1186"/>
      <c r="GS566" s="1186"/>
      <c r="GT566" s="1186"/>
      <c r="GU566" s="1186"/>
      <c r="GV566" s="1186"/>
      <c r="GW566" s="1186"/>
      <c r="GX566" s="1186"/>
      <c r="GY566" s="1218"/>
      <c r="GZ566" s="364">
        <f t="shared" si="427"/>
        <v>0</v>
      </c>
      <c r="HA566" s="365">
        <f t="shared" si="425"/>
        <v>0</v>
      </c>
      <c r="HB566" s="366">
        <f t="shared" si="415"/>
        <v>0</v>
      </c>
      <c r="HC566" s="366">
        <v>0</v>
      </c>
      <c r="HD566" s="365"/>
      <c r="HE566" s="365"/>
      <c r="HF566" s="54"/>
      <c r="HG566" s="709"/>
      <c r="HH566" s="709"/>
      <c r="HI566" s="709">
        <f t="shared" si="405"/>
        <v>0</v>
      </c>
      <c r="HJ566" s="711"/>
      <c r="HK566" s="711">
        <v>7.36</v>
      </c>
      <c r="HL566" s="738" t="e">
        <f t="shared" si="416"/>
        <v>#DIV/0!</v>
      </c>
      <c r="HM566" s="743"/>
      <c r="HN566" s="743"/>
      <c r="HO566" s="743"/>
      <c r="HP566" s="740">
        <f t="shared" si="423"/>
        <v>1597.12</v>
      </c>
      <c r="HQ566" s="850"/>
      <c r="HR566" s="818"/>
      <c r="HS566" s="742">
        <v>44927</v>
      </c>
      <c r="HT566" s="739">
        <f t="shared" si="417"/>
        <v>0</v>
      </c>
      <c r="HU566" s="739"/>
      <c r="HV566" s="743">
        <v>217</v>
      </c>
      <c r="HW566" s="739">
        <f t="shared" si="422"/>
        <v>0</v>
      </c>
      <c r="HX566" s="761">
        <f t="shared" si="397"/>
        <v>0</v>
      </c>
      <c r="HY566" s="739" t="e">
        <f t="shared" si="398"/>
        <v>#DIV/0!</v>
      </c>
      <c r="HZ566" s="739">
        <f t="shared" si="426"/>
        <v>217</v>
      </c>
      <c r="IA566" s="743"/>
      <c r="IB566" s="739" t="e">
        <f t="shared" si="402"/>
        <v>#DIV/0!</v>
      </c>
      <c r="IC566" s="769" t="e">
        <f t="shared" si="403"/>
        <v>#DIV/0!</v>
      </c>
      <c r="ID566" s="769" t="e">
        <f t="shared" si="404"/>
        <v>#DIV/0!</v>
      </c>
      <c r="IE566" s="743"/>
      <c r="IF566" s="743"/>
      <c r="IG566" s="743"/>
      <c r="IH566" s="743"/>
      <c r="II566" s="743"/>
      <c r="IJ566" s="743"/>
      <c r="IK566" s="743"/>
      <c r="IL566" s="743"/>
      <c r="IM566" s="743"/>
      <c r="IN566" s="743"/>
      <c r="IO566" s="743"/>
      <c r="IP566" s="743"/>
      <c r="IQ566" s="739"/>
      <c r="IR566" s="739"/>
      <c r="IS566" s="739"/>
      <c r="IT566" s="739"/>
      <c r="IU566" s="739"/>
      <c r="IV566" s="739"/>
      <c r="IW566" s="739"/>
      <c r="IX566" s="739"/>
      <c r="IY566" s="739"/>
      <c r="IZ566" s="739"/>
      <c r="JA566" s="739"/>
      <c r="JB566" s="743">
        <v>0</v>
      </c>
      <c r="JC566" s="743">
        <v>0</v>
      </c>
      <c r="JD566" s="743">
        <v>0</v>
      </c>
      <c r="JE566" s="743">
        <v>0</v>
      </c>
      <c r="JF566" s="743">
        <v>0</v>
      </c>
      <c r="JG566" s="739">
        <v>0</v>
      </c>
      <c r="JH566" s="739">
        <v>0</v>
      </c>
      <c r="JI566" s="739">
        <v>0</v>
      </c>
      <c r="JJ566" s="739">
        <v>0</v>
      </c>
      <c r="JK566" s="739">
        <v>0</v>
      </c>
      <c r="JL566" s="739">
        <v>0</v>
      </c>
      <c r="JM566" s="739">
        <v>0</v>
      </c>
      <c r="JN566" s="28">
        <f t="shared" si="418"/>
        <v>0</v>
      </c>
      <c r="JO566" s="28">
        <f t="shared" si="419"/>
        <v>0</v>
      </c>
      <c r="JP566" s="28"/>
      <c r="JQ566" s="28"/>
      <c r="JR566" s="28"/>
      <c r="JS566" s="28"/>
      <c r="JT566" s="28"/>
      <c r="JU566" s="28"/>
      <c r="JV566" s="28"/>
      <c r="JW566" s="28"/>
      <c r="JX566" s="28"/>
      <c r="JY566" s="28"/>
      <c r="JZ566" s="28"/>
      <c r="KA566" s="28"/>
      <c r="KB566" s="28"/>
      <c r="KC566" s="28"/>
      <c r="KD566" s="28"/>
      <c r="KE566" s="824"/>
    </row>
    <row r="567" s="786" customFormat="1" hidden="1" customHeight="1" spans="1:291">
      <c r="A567" s="870" t="s">
        <v>2523</v>
      </c>
      <c r="B567" s="343"/>
      <c r="C567" s="95"/>
      <c r="D567" s="95"/>
      <c r="E567" s="95"/>
      <c r="F567" s="1276" t="s">
        <v>1215</v>
      </c>
      <c r="G567" s="833"/>
      <c r="H567" s="312" t="s">
        <v>1216</v>
      </c>
      <c r="I567" s="99">
        <f t="shared" si="424"/>
        <v>0</v>
      </c>
      <c r="J567" s="1141">
        <v>34</v>
      </c>
      <c r="K567" s="1130">
        <f t="shared" si="399"/>
        <v>34</v>
      </c>
      <c r="L567" s="1131">
        <f t="shared" si="400"/>
        <v>34</v>
      </c>
      <c r="M567" s="1132"/>
      <c r="N567" s="1137"/>
      <c r="O567" s="1139"/>
      <c r="P567" s="1138">
        <f t="shared" si="412"/>
        <v>0</v>
      </c>
      <c r="Q567" s="1154">
        <f t="shared" si="413"/>
        <v>0</v>
      </c>
      <c r="R567" s="1156"/>
      <c r="S567" s="1156"/>
      <c r="T567" s="1156"/>
      <c r="U567" s="1156"/>
      <c r="V567" s="1156"/>
      <c r="W567" s="1156"/>
      <c r="X567" s="1156"/>
      <c r="Y567" s="1156"/>
      <c r="Z567" s="1156"/>
      <c r="AA567" s="1156"/>
      <c r="AB567" s="1167"/>
      <c r="AC567" s="1156"/>
      <c r="AD567" s="1156"/>
      <c r="AE567" s="1156"/>
      <c r="AF567" s="1156"/>
      <c r="AG567" s="1156"/>
      <c r="AH567" s="1156"/>
      <c r="AI567" s="1156"/>
      <c r="AJ567" s="1156"/>
      <c r="AK567" s="1156"/>
      <c r="AL567" s="1156"/>
      <c r="AM567" s="1156"/>
      <c r="AN567" s="1156"/>
      <c r="AO567" s="1156"/>
      <c r="AP567" s="1156"/>
      <c r="AQ567" s="1156"/>
      <c r="AR567" s="1156"/>
      <c r="AS567" s="1179"/>
      <c r="AT567" s="1177"/>
      <c r="AU567" s="1178"/>
      <c r="AV567" s="1178"/>
      <c r="AW567" s="1178"/>
      <c r="AX567" s="1178"/>
      <c r="AY567" s="1178"/>
      <c r="AZ567" s="1178"/>
      <c r="BA567" s="1178"/>
      <c r="BB567" s="1178"/>
      <c r="BC567" s="1178"/>
      <c r="BD567" s="1178"/>
      <c r="BE567" s="1178"/>
      <c r="BF567" s="1178"/>
      <c r="BG567" s="1178"/>
      <c r="BH567" s="1178"/>
      <c r="BI567" s="1178"/>
      <c r="BJ567" s="1178"/>
      <c r="BK567" s="1186"/>
      <c r="BL567" s="1187">
        <v>-34</v>
      </c>
      <c r="BM567" s="1187"/>
      <c r="BN567" s="1187"/>
      <c r="BO567" s="1187"/>
      <c r="BP567" s="1187"/>
      <c r="BQ567" s="1187"/>
      <c r="BR567" s="1187"/>
      <c r="BS567" s="1187"/>
      <c r="BT567" s="1187"/>
      <c r="BU567" s="1187"/>
      <c r="BV567" s="1191"/>
      <c r="BW567" s="1186"/>
      <c r="BX567" s="1186"/>
      <c r="BY567" s="1186"/>
      <c r="BZ567" s="1186"/>
      <c r="CA567" s="1186"/>
      <c r="CB567" s="1186"/>
      <c r="CC567" s="1186"/>
      <c r="CD567" s="1186"/>
      <c r="CE567" s="1186"/>
      <c r="CF567" s="1186"/>
      <c r="CG567" s="1186"/>
      <c r="CH567" s="1186"/>
      <c r="CI567" s="1186"/>
      <c r="CJ567" s="1186"/>
      <c r="CK567" s="1186"/>
      <c r="CL567" s="1186"/>
      <c r="CM567" s="1186"/>
      <c r="CN567" s="1186"/>
      <c r="CO567" s="1186"/>
      <c r="CP567" s="1186"/>
      <c r="CQ567" s="1186"/>
      <c r="CR567" s="1186"/>
      <c r="CS567" s="1186"/>
      <c r="CT567" s="1186"/>
      <c r="CU567" s="1186"/>
      <c r="CV567" s="1186"/>
      <c r="CW567" s="1186"/>
      <c r="CX567" s="1186"/>
      <c r="CY567" s="1186"/>
      <c r="CZ567" s="1186"/>
      <c r="DA567" s="1186"/>
      <c r="DB567" s="1186"/>
      <c r="DC567" s="1186"/>
      <c r="DD567" s="1186"/>
      <c r="DE567" s="1186"/>
      <c r="DF567" s="1186"/>
      <c r="DG567" s="1186"/>
      <c r="DH567" s="1186"/>
      <c r="DI567" s="1186"/>
      <c r="DJ567" s="1186"/>
      <c r="DK567" s="1186"/>
      <c r="DL567" s="1186"/>
      <c r="DM567" s="1186"/>
      <c r="DN567" s="1186"/>
      <c r="DO567" s="1186"/>
      <c r="DP567" s="1186"/>
      <c r="DQ567" s="1186"/>
      <c r="DR567" s="1186"/>
      <c r="DS567" s="1186"/>
      <c r="DT567" s="1186"/>
      <c r="DU567" s="1186"/>
      <c r="DV567" s="1186"/>
      <c r="DW567" s="1186"/>
      <c r="DX567" s="1186"/>
      <c r="DY567" s="1186"/>
      <c r="DZ567" s="1186"/>
      <c r="EA567" s="1186"/>
      <c r="EB567" s="1186"/>
      <c r="EC567" s="1186"/>
      <c r="ED567" s="1186"/>
      <c r="EE567" s="1186"/>
      <c r="EF567" s="1186"/>
      <c r="EG567" s="1186"/>
      <c r="EH567" s="1186"/>
      <c r="EI567" s="1186"/>
      <c r="EJ567" s="1186"/>
      <c r="EK567" s="1197"/>
      <c r="EL567" s="1198"/>
      <c r="EM567" s="1186"/>
      <c r="EN567" s="1186"/>
      <c r="EO567" s="1186"/>
      <c r="EP567" s="1186"/>
      <c r="EQ567" s="1186"/>
      <c r="ER567" s="1186"/>
      <c r="ES567" s="1186"/>
      <c r="ET567" s="1186"/>
      <c r="EU567" s="1186"/>
      <c r="EV567" s="1186"/>
      <c r="EW567" s="1186"/>
      <c r="EX567" s="1186"/>
      <c r="EY567" s="1186"/>
      <c r="EZ567" s="1186"/>
      <c r="FA567" s="1186"/>
      <c r="FB567" s="1186"/>
      <c r="FC567" s="1209"/>
      <c r="FD567" s="1186"/>
      <c r="FE567" s="1186"/>
      <c r="FF567" s="1186"/>
      <c r="FG567" s="1186"/>
      <c r="FH567" s="1186"/>
      <c r="FI567" s="1186"/>
      <c r="FJ567" s="1186"/>
      <c r="FK567" s="1186"/>
      <c r="FL567" s="1209"/>
      <c r="FM567" s="1186"/>
      <c r="FN567" s="1186"/>
      <c r="FO567" s="1186"/>
      <c r="FP567" s="1186"/>
      <c r="FQ567" s="1186"/>
      <c r="FR567" s="1186"/>
      <c r="FS567" s="1186"/>
      <c r="FT567" s="1186"/>
      <c r="FU567" s="1186"/>
      <c r="FV567" s="1186"/>
      <c r="FW567" s="1186"/>
      <c r="FX567" s="1186"/>
      <c r="FY567" s="1186"/>
      <c r="FZ567" s="1186"/>
      <c r="GA567" s="1186"/>
      <c r="GB567" s="1186"/>
      <c r="GC567" s="1186"/>
      <c r="GD567" s="1186"/>
      <c r="GE567" s="1186"/>
      <c r="GF567" s="1186"/>
      <c r="GG567" s="1186"/>
      <c r="GH567" s="1186"/>
      <c r="GI567" s="1186"/>
      <c r="GJ567" s="1186"/>
      <c r="GK567" s="1186"/>
      <c r="GL567" s="1186"/>
      <c r="GM567" s="1186"/>
      <c r="GN567" s="1186"/>
      <c r="GO567" s="1186"/>
      <c r="GP567" s="1186"/>
      <c r="GQ567" s="1186"/>
      <c r="GR567" s="1186"/>
      <c r="GS567" s="1186"/>
      <c r="GT567" s="1186"/>
      <c r="GU567" s="1186"/>
      <c r="GV567" s="1186"/>
      <c r="GW567" s="1186"/>
      <c r="GX567" s="1186"/>
      <c r="GY567" s="1218"/>
      <c r="GZ567" s="364">
        <f t="shared" si="427"/>
        <v>0</v>
      </c>
      <c r="HA567" s="365">
        <f t="shared" si="425"/>
        <v>0</v>
      </c>
      <c r="HB567" s="366">
        <f t="shared" si="415"/>
        <v>0</v>
      </c>
      <c r="HC567" s="366">
        <v>0</v>
      </c>
      <c r="HD567" s="365"/>
      <c r="HE567" s="365"/>
      <c r="HF567" s="54"/>
      <c r="HG567" s="877"/>
      <c r="HH567" s="877"/>
      <c r="HI567" s="709">
        <f t="shared" si="405"/>
        <v>0</v>
      </c>
      <c r="HJ567" s="878"/>
      <c r="HK567" s="878"/>
      <c r="HL567" s="738" t="e">
        <f t="shared" si="416"/>
        <v>#DIV/0!</v>
      </c>
      <c r="HM567" s="879"/>
      <c r="HN567" s="879"/>
      <c r="HO567" s="879"/>
      <c r="HP567" s="740">
        <f t="shared" si="423"/>
        <v>0</v>
      </c>
      <c r="HQ567" s="880"/>
      <c r="HR567" s="881"/>
      <c r="HS567" s="742">
        <v>44927</v>
      </c>
      <c r="HT567" s="739">
        <f t="shared" si="417"/>
        <v>0</v>
      </c>
      <c r="HU567" s="739"/>
      <c r="HV567" s="879">
        <v>34</v>
      </c>
      <c r="HW567" s="739">
        <f t="shared" si="422"/>
        <v>0</v>
      </c>
      <c r="HX567" s="761">
        <f t="shared" si="397"/>
        <v>0</v>
      </c>
      <c r="HY567" s="739" t="e">
        <f t="shared" si="398"/>
        <v>#DIV/0!</v>
      </c>
      <c r="HZ567" s="739">
        <f t="shared" si="426"/>
        <v>34</v>
      </c>
      <c r="IA567" s="879"/>
      <c r="IB567" s="739" t="e">
        <f t="shared" si="402"/>
        <v>#DIV/0!</v>
      </c>
      <c r="IC567" s="769" t="e">
        <f t="shared" si="403"/>
        <v>#DIV/0!</v>
      </c>
      <c r="ID567" s="769" t="e">
        <f t="shared" si="404"/>
        <v>#DIV/0!</v>
      </c>
      <c r="IE567" s="879"/>
      <c r="IF567" s="879"/>
      <c r="IG567" s="879"/>
      <c r="IH567" s="879"/>
      <c r="II567" s="879"/>
      <c r="IJ567" s="879"/>
      <c r="IK567" s="879"/>
      <c r="IL567" s="743"/>
      <c r="IM567" s="743"/>
      <c r="IN567" s="743"/>
      <c r="IO567" s="743"/>
      <c r="IP567" s="743"/>
      <c r="IQ567" s="739"/>
      <c r="IR567" s="739"/>
      <c r="IS567" s="739"/>
      <c r="IT567" s="739"/>
      <c r="IU567" s="739"/>
      <c r="IV567" s="739"/>
      <c r="IW567" s="739"/>
      <c r="IX567" s="739"/>
      <c r="IY567" s="739"/>
      <c r="IZ567" s="739"/>
      <c r="JA567" s="739"/>
      <c r="JB567" s="743">
        <v>0</v>
      </c>
      <c r="JC567" s="743">
        <v>0</v>
      </c>
      <c r="JD567" s="743">
        <v>0</v>
      </c>
      <c r="JE567" s="743">
        <v>0</v>
      </c>
      <c r="JF567" s="743">
        <v>0</v>
      </c>
      <c r="JG567" s="739">
        <v>0</v>
      </c>
      <c r="JH567" s="739">
        <v>0</v>
      </c>
      <c r="JI567" s="739">
        <v>0</v>
      </c>
      <c r="JJ567" s="739">
        <v>0</v>
      </c>
      <c r="JK567" s="739">
        <v>0</v>
      </c>
      <c r="JL567" s="739">
        <v>0</v>
      </c>
      <c r="JM567" s="739">
        <v>0</v>
      </c>
      <c r="JN567" s="28">
        <f t="shared" si="418"/>
        <v>0</v>
      </c>
      <c r="JO567" s="28">
        <f t="shared" si="419"/>
        <v>0</v>
      </c>
      <c r="JP567" s="28"/>
      <c r="JQ567" s="28"/>
      <c r="JR567" s="28"/>
      <c r="JS567" s="28"/>
      <c r="JT567" s="28"/>
      <c r="JU567" s="28"/>
      <c r="JV567" s="28"/>
      <c r="JW567" s="28"/>
      <c r="JX567" s="28"/>
      <c r="JY567" s="28"/>
      <c r="JZ567" s="28"/>
      <c r="KA567" s="28"/>
      <c r="KB567" s="28"/>
      <c r="KC567" s="28"/>
      <c r="KD567" s="28"/>
      <c r="KE567" s="824"/>
    </row>
    <row r="568" s="786" customFormat="1" hidden="1" customHeight="1" spans="1:291">
      <c r="A568" s="870" t="s">
        <v>2523</v>
      </c>
      <c r="B568" s="343"/>
      <c r="C568" s="95"/>
      <c r="D568" s="95"/>
      <c r="E568" s="95"/>
      <c r="F568" s="1277"/>
      <c r="G568" s="833"/>
      <c r="H568" s="301" t="s">
        <v>2559</v>
      </c>
      <c r="I568" s="99">
        <f t="shared" si="424"/>
        <v>0</v>
      </c>
      <c r="J568" s="1141">
        <v>60</v>
      </c>
      <c r="K568" s="1130">
        <f t="shared" si="399"/>
        <v>60</v>
      </c>
      <c r="L568" s="1131">
        <f t="shared" si="400"/>
        <v>60</v>
      </c>
      <c r="M568" s="1132"/>
      <c r="N568" s="1137"/>
      <c r="O568" s="1139"/>
      <c r="P568" s="1138">
        <f t="shared" si="412"/>
        <v>0</v>
      </c>
      <c r="Q568" s="1154">
        <f t="shared" si="413"/>
        <v>0</v>
      </c>
      <c r="R568" s="1156"/>
      <c r="S568" s="1156"/>
      <c r="T568" s="1156"/>
      <c r="U568" s="1156"/>
      <c r="V568" s="1156"/>
      <c r="W568" s="1156"/>
      <c r="X568" s="1156"/>
      <c r="Y568" s="1156"/>
      <c r="Z568" s="1156"/>
      <c r="AA568" s="1156"/>
      <c r="AB568" s="1167"/>
      <c r="AC568" s="1156"/>
      <c r="AD568" s="1156"/>
      <c r="AE568" s="1156"/>
      <c r="AF568" s="1156"/>
      <c r="AG568" s="1156"/>
      <c r="AH568" s="1156"/>
      <c r="AI568" s="1156"/>
      <c r="AJ568" s="1156"/>
      <c r="AK568" s="1156"/>
      <c r="AL568" s="1156"/>
      <c r="AM568" s="1156"/>
      <c r="AN568" s="1156"/>
      <c r="AO568" s="1156"/>
      <c r="AP568" s="1156"/>
      <c r="AQ568" s="1156"/>
      <c r="AR568" s="1156"/>
      <c r="AS568" s="1179"/>
      <c r="AT568" s="1177"/>
      <c r="AU568" s="1178"/>
      <c r="AV568" s="1178"/>
      <c r="AW568" s="1178"/>
      <c r="AX568" s="1178"/>
      <c r="AY568" s="1178"/>
      <c r="AZ568" s="1178"/>
      <c r="BA568" s="1178"/>
      <c r="BB568" s="1178"/>
      <c r="BC568" s="1178"/>
      <c r="BD568" s="1178"/>
      <c r="BE568" s="1178"/>
      <c r="BF568" s="1178"/>
      <c r="BG568" s="1178"/>
      <c r="BH568" s="1178"/>
      <c r="BI568" s="1178"/>
      <c r="BJ568" s="1178"/>
      <c r="BK568" s="1186"/>
      <c r="BL568" s="1187">
        <v>-60</v>
      </c>
      <c r="BM568" s="1187"/>
      <c r="BN568" s="1187"/>
      <c r="BO568" s="1187"/>
      <c r="BP568" s="1187"/>
      <c r="BQ568" s="1187"/>
      <c r="BR568" s="1187"/>
      <c r="BS568" s="1187"/>
      <c r="BT568" s="1187"/>
      <c r="BU568" s="1187"/>
      <c r="BV568" s="1191"/>
      <c r="BW568" s="1186"/>
      <c r="BX568" s="1186"/>
      <c r="BY568" s="1186"/>
      <c r="BZ568" s="1186"/>
      <c r="CA568" s="1186"/>
      <c r="CB568" s="1186"/>
      <c r="CC568" s="1186"/>
      <c r="CD568" s="1186"/>
      <c r="CE568" s="1186"/>
      <c r="CF568" s="1186"/>
      <c r="CG568" s="1186"/>
      <c r="CH568" s="1186"/>
      <c r="CI568" s="1186"/>
      <c r="CJ568" s="1186"/>
      <c r="CK568" s="1186"/>
      <c r="CL568" s="1186"/>
      <c r="CM568" s="1186"/>
      <c r="CN568" s="1186"/>
      <c r="CO568" s="1186"/>
      <c r="CP568" s="1186"/>
      <c r="CQ568" s="1186"/>
      <c r="CR568" s="1186"/>
      <c r="CS568" s="1186"/>
      <c r="CT568" s="1186"/>
      <c r="CU568" s="1186"/>
      <c r="CV568" s="1186"/>
      <c r="CW568" s="1186"/>
      <c r="CX568" s="1186"/>
      <c r="CY568" s="1186"/>
      <c r="CZ568" s="1186"/>
      <c r="DA568" s="1186"/>
      <c r="DB568" s="1186"/>
      <c r="DC568" s="1186"/>
      <c r="DD568" s="1186"/>
      <c r="DE568" s="1186"/>
      <c r="DF568" s="1186"/>
      <c r="DG568" s="1186"/>
      <c r="DH568" s="1186"/>
      <c r="DI568" s="1186"/>
      <c r="DJ568" s="1186"/>
      <c r="DK568" s="1186"/>
      <c r="DL568" s="1186"/>
      <c r="DM568" s="1186"/>
      <c r="DN568" s="1186"/>
      <c r="DO568" s="1186"/>
      <c r="DP568" s="1186"/>
      <c r="DQ568" s="1186"/>
      <c r="DR568" s="1186"/>
      <c r="DS568" s="1186"/>
      <c r="DT568" s="1186"/>
      <c r="DU568" s="1186"/>
      <c r="DV568" s="1186"/>
      <c r="DW568" s="1186"/>
      <c r="DX568" s="1186"/>
      <c r="DY568" s="1186"/>
      <c r="DZ568" s="1186"/>
      <c r="EA568" s="1186"/>
      <c r="EB568" s="1186"/>
      <c r="EC568" s="1186"/>
      <c r="ED568" s="1186"/>
      <c r="EE568" s="1186"/>
      <c r="EF568" s="1186"/>
      <c r="EG568" s="1186"/>
      <c r="EH568" s="1186"/>
      <c r="EI568" s="1186"/>
      <c r="EJ568" s="1186"/>
      <c r="EK568" s="1197"/>
      <c r="EL568" s="1198"/>
      <c r="EM568" s="1186"/>
      <c r="EN568" s="1186"/>
      <c r="EO568" s="1186"/>
      <c r="EP568" s="1186"/>
      <c r="EQ568" s="1186"/>
      <c r="ER568" s="1186"/>
      <c r="ES568" s="1186"/>
      <c r="ET568" s="1186"/>
      <c r="EU568" s="1186"/>
      <c r="EV568" s="1186"/>
      <c r="EW568" s="1186"/>
      <c r="EX568" s="1186"/>
      <c r="EY568" s="1186"/>
      <c r="EZ568" s="1186"/>
      <c r="FA568" s="1186"/>
      <c r="FB568" s="1186"/>
      <c r="FC568" s="1209"/>
      <c r="FD568" s="1186"/>
      <c r="FE568" s="1186"/>
      <c r="FF568" s="1186"/>
      <c r="FG568" s="1186"/>
      <c r="FH568" s="1186"/>
      <c r="FI568" s="1186"/>
      <c r="FJ568" s="1186"/>
      <c r="FK568" s="1186"/>
      <c r="FL568" s="1209"/>
      <c r="FM568" s="1186"/>
      <c r="FN568" s="1186"/>
      <c r="FO568" s="1186"/>
      <c r="FP568" s="1186"/>
      <c r="FQ568" s="1186"/>
      <c r="FR568" s="1186"/>
      <c r="FS568" s="1186"/>
      <c r="FT568" s="1186"/>
      <c r="FU568" s="1186"/>
      <c r="FV568" s="1186"/>
      <c r="FW568" s="1186"/>
      <c r="FX568" s="1186"/>
      <c r="FY568" s="1186"/>
      <c r="FZ568" s="1186"/>
      <c r="GA568" s="1186"/>
      <c r="GB568" s="1186"/>
      <c r="GC568" s="1186"/>
      <c r="GD568" s="1186"/>
      <c r="GE568" s="1186"/>
      <c r="GF568" s="1186"/>
      <c r="GG568" s="1186"/>
      <c r="GH568" s="1186"/>
      <c r="GI568" s="1186"/>
      <c r="GJ568" s="1186"/>
      <c r="GK568" s="1186"/>
      <c r="GL568" s="1186"/>
      <c r="GM568" s="1186"/>
      <c r="GN568" s="1186"/>
      <c r="GO568" s="1186"/>
      <c r="GP568" s="1186"/>
      <c r="GQ568" s="1186"/>
      <c r="GR568" s="1186"/>
      <c r="GS568" s="1186"/>
      <c r="GT568" s="1186"/>
      <c r="GU568" s="1186"/>
      <c r="GV568" s="1186"/>
      <c r="GW568" s="1186"/>
      <c r="GX568" s="1186"/>
      <c r="GY568" s="1218"/>
      <c r="GZ568" s="364">
        <f t="shared" si="427"/>
        <v>0</v>
      </c>
      <c r="HA568" s="365">
        <f t="shared" si="425"/>
        <v>0</v>
      </c>
      <c r="HB568" s="366">
        <f t="shared" si="415"/>
        <v>0</v>
      </c>
      <c r="HC568" s="366">
        <v>0</v>
      </c>
      <c r="HD568" s="365"/>
      <c r="HE568" s="365"/>
      <c r="HF568" s="54"/>
      <c r="HG568" s="709"/>
      <c r="HH568" s="709"/>
      <c r="HI568" s="709">
        <f t="shared" si="405"/>
        <v>0</v>
      </c>
      <c r="HJ568" s="711"/>
      <c r="HK568" s="711"/>
      <c r="HL568" s="738" t="e">
        <f t="shared" si="416"/>
        <v>#DIV/0!</v>
      </c>
      <c r="HM568" s="743"/>
      <c r="HN568" s="743"/>
      <c r="HO568" s="743"/>
      <c r="HP568" s="740">
        <f t="shared" si="423"/>
        <v>0</v>
      </c>
      <c r="HQ568" s="850"/>
      <c r="HR568" s="818"/>
      <c r="HS568" s="742">
        <v>44927</v>
      </c>
      <c r="HT568" s="739">
        <f t="shared" si="417"/>
        <v>0</v>
      </c>
      <c r="HU568" s="739"/>
      <c r="HV568" s="743">
        <v>60</v>
      </c>
      <c r="HW568" s="739">
        <f t="shared" si="422"/>
        <v>0</v>
      </c>
      <c r="HX568" s="761">
        <f t="shared" si="397"/>
        <v>0</v>
      </c>
      <c r="HY568" s="739" t="e">
        <f t="shared" si="398"/>
        <v>#DIV/0!</v>
      </c>
      <c r="HZ568" s="739">
        <f t="shared" si="426"/>
        <v>60</v>
      </c>
      <c r="IA568" s="743"/>
      <c r="IB568" s="739" t="e">
        <f t="shared" si="402"/>
        <v>#DIV/0!</v>
      </c>
      <c r="IC568" s="769" t="e">
        <f t="shared" si="403"/>
        <v>#DIV/0!</v>
      </c>
      <c r="ID568" s="769" t="e">
        <f t="shared" si="404"/>
        <v>#DIV/0!</v>
      </c>
      <c r="IE568" s="743"/>
      <c r="IF568" s="743"/>
      <c r="IG568" s="743"/>
      <c r="IH568" s="743"/>
      <c r="II568" s="743"/>
      <c r="IJ568" s="743"/>
      <c r="IK568" s="743"/>
      <c r="IL568" s="743"/>
      <c r="IM568" s="743"/>
      <c r="IN568" s="743"/>
      <c r="IO568" s="743"/>
      <c r="IP568" s="743"/>
      <c r="IQ568" s="739"/>
      <c r="IR568" s="739"/>
      <c r="IS568" s="739"/>
      <c r="IT568" s="739"/>
      <c r="IU568" s="739"/>
      <c r="IV568" s="739"/>
      <c r="IW568" s="739"/>
      <c r="IX568" s="739"/>
      <c r="IY568" s="739"/>
      <c r="IZ568" s="739"/>
      <c r="JA568" s="739"/>
      <c r="JB568" s="743">
        <v>0</v>
      </c>
      <c r="JC568" s="743">
        <v>0</v>
      </c>
      <c r="JD568" s="743">
        <v>0</v>
      </c>
      <c r="JE568" s="743">
        <v>0</v>
      </c>
      <c r="JF568" s="743">
        <v>0</v>
      </c>
      <c r="JG568" s="739">
        <v>0</v>
      </c>
      <c r="JH568" s="739">
        <v>0</v>
      </c>
      <c r="JI568" s="739">
        <v>0</v>
      </c>
      <c r="JJ568" s="739">
        <v>0</v>
      </c>
      <c r="JK568" s="739">
        <v>0</v>
      </c>
      <c r="JL568" s="739">
        <v>0</v>
      </c>
      <c r="JM568" s="739">
        <v>0</v>
      </c>
      <c r="JN568" s="28">
        <f t="shared" si="418"/>
        <v>0</v>
      </c>
      <c r="JO568" s="28">
        <f t="shared" si="419"/>
        <v>0</v>
      </c>
      <c r="JP568" s="28"/>
      <c r="JQ568" s="28"/>
      <c r="JR568" s="28"/>
      <c r="JS568" s="28"/>
      <c r="JT568" s="28"/>
      <c r="JU568" s="28"/>
      <c r="JV568" s="28"/>
      <c r="JW568" s="28"/>
      <c r="JX568" s="28"/>
      <c r="JY568" s="28"/>
      <c r="JZ568" s="28"/>
      <c r="KA568" s="28"/>
      <c r="KB568" s="28"/>
      <c r="KC568" s="28"/>
      <c r="KD568" s="28"/>
      <c r="KE568" s="824"/>
    </row>
    <row r="569" s="786" customFormat="1" hidden="1" customHeight="1" spans="1:291">
      <c r="A569" s="870" t="s">
        <v>2523</v>
      </c>
      <c r="B569" s="343"/>
      <c r="C569" s="95"/>
      <c r="D569" s="95"/>
      <c r="E569" s="95"/>
      <c r="F569" s="1277" t="s">
        <v>2560</v>
      </c>
      <c r="G569" s="833"/>
      <c r="H569" s="301" t="s">
        <v>1218</v>
      </c>
      <c r="I569" s="99">
        <f t="shared" si="424"/>
        <v>0</v>
      </c>
      <c r="J569" s="1141">
        <v>52</v>
      </c>
      <c r="K569" s="1130">
        <f t="shared" si="399"/>
        <v>52</v>
      </c>
      <c r="L569" s="1131">
        <f t="shared" si="400"/>
        <v>52</v>
      </c>
      <c r="M569" s="1132"/>
      <c r="N569" s="1137"/>
      <c r="O569" s="1139"/>
      <c r="P569" s="1138">
        <f t="shared" si="412"/>
        <v>0</v>
      </c>
      <c r="Q569" s="1154">
        <f t="shared" si="413"/>
        <v>0</v>
      </c>
      <c r="R569" s="1156"/>
      <c r="S569" s="1156"/>
      <c r="T569" s="1156"/>
      <c r="U569" s="1156"/>
      <c r="V569" s="1156"/>
      <c r="W569" s="1156"/>
      <c r="X569" s="1156"/>
      <c r="Y569" s="1156"/>
      <c r="Z569" s="1156"/>
      <c r="AA569" s="1156"/>
      <c r="AB569" s="1167"/>
      <c r="AC569" s="1156"/>
      <c r="AD569" s="1156"/>
      <c r="AE569" s="1156"/>
      <c r="AF569" s="1156"/>
      <c r="AG569" s="1156"/>
      <c r="AH569" s="1156"/>
      <c r="AI569" s="1156"/>
      <c r="AJ569" s="1156"/>
      <c r="AK569" s="1156"/>
      <c r="AL569" s="1156"/>
      <c r="AM569" s="1156"/>
      <c r="AN569" s="1156"/>
      <c r="AO569" s="1156"/>
      <c r="AP569" s="1156"/>
      <c r="AQ569" s="1156"/>
      <c r="AR569" s="1156"/>
      <c r="AS569" s="1179"/>
      <c r="AT569" s="1177"/>
      <c r="AU569" s="1178"/>
      <c r="AV569" s="1178"/>
      <c r="AW569" s="1178"/>
      <c r="AX569" s="1178"/>
      <c r="AY569" s="1178"/>
      <c r="AZ569" s="1178"/>
      <c r="BA569" s="1178"/>
      <c r="BB569" s="1178"/>
      <c r="BC569" s="1178"/>
      <c r="BD569" s="1178"/>
      <c r="BE569" s="1178"/>
      <c r="BF569" s="1178"/>
      <c r="BG569" s="1178"/>
      <c r="BH569" s="1178"/>
      <c r="BI569" s="1178"/>
      <c r="BJ569" s="1178"/>
      <c r="BK569" s="1186"/>
      <c r="BL569" s="1187">
        <v>-52</v>
      </c>
      <c r="BM569" s="1187"/>
      <c r="BN569" s="1187"/>
      <c r="BO569" s="1187"/>
      <c r="BP569" s="1187"/>
      <c r="BQ569" s="1187"/>
      <c r="BR569" s="1187"/>
      <c r="BS569" s="1187"/>
      <c r="BT569" s="1187"/>
      <c r="BU569" s="1187"/>
      <c r="BV569" s="1191"/>
      <c r="BW569" s="1186"/>
      <c r="BX569" s="1186"/>
      <c r="BY569" s="1186"/>
      <c r="BZ569" s="1186"/>
      <c r="CA569" s="1186"/>
      <c r="CB569" s="1186"/>
      <c r="CC569" s="1186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186"/>
      <c r="CU569" s="1186"/>
      <c r="CV569" s="1186"/>
      <c r="CW569" s="1186"/>
      <c r="CX569" s="1186"/>
      <c r="CY569" s="1186"/>
      <c r="CZ569" s="1186"/>
      <c r="DA569" s="1186"/>
      <c r="DB569" s="1186"/>
      <c r="DC569" s="1186"/>
      <c r="DD569" s="1186"/>
      <c r="DE569" s="1186"/>
      <c r="DF569" s="1186"/>
      <c r="DG569" s="1186"/>
      <c r="DH569" s="1186"/>
      <c r="DI569" s="1186"/>
      <c r="DJ569" s="1186"/>
      <c r="DK569" s="1186"/>
      <c r="DL569" s="1186"/>
      <c r="DM569" s="1186"/>
      <c r="DN569" s="1186"/>
      <c r="DO569" s="1186"/>
      <c r="DP569" s="1186"/>
      <c r="DQ569" s="1186"/>
      <c r="DR569" s="1186"/>
      <c r="DS569" s="1186"/>
      <c r="DT569" s="1186"/>
      <c r="DU569" s="1186"/>
      <c r="DV569" s="1186"/>
      <c r="DW569" s="1186"/>
      <c r="DX569" s="1186"/>
      <c r="DY569" s="1186"/>
      <c r="DZ569" s="1186"/>
      <c r="EA569" s="1186"/>
      <c r="EB569" s="1186"/>
      <c r="EC569" s="1186"/>
      <c r="ED569" s="1186"/>
      <c r="EE569" s="1186"/>
      <c r="EF569" s="1186"/>
      <c r="EG569" s="1186"/>
      <c r="EH569" s="1186"/>
      <c r="EI569" s="1186"/>
      <c r="EJ569" s="1186"/>
      <c r="EK569" s="1197"/>
      <c r="EL569" s="1198"/>
      <c r="EM569" s="1186"/>
      <c r="EN569" s="1186"/>
      <c r="EO569" s="1186"/>
      <c r="EP569" s="1186"/>
      <c r="EQ569" s="1186"/>
      <c r="ER569" s="1186"/>
      <c r="ES569" s="1186"/>
      <c r="ET569" s="1186"/>
      <c r="EU569" s="1186"/>
      <c r="EV569" s="1186"/>
      <c r="EW569" s="1186"/>
      <c r="EX569" s="1186"/>
      <c r="EY569" s="1186"/>
      <c r="EZ569" s="1186"/>
      <c r="FA569" s="1186"/>
      <c r="FB569" s="1186"/>
      <c r="FC569" s="1209"/>
      <c r="FD569" s="1186"/>
      <c r="FE569" s="1186"/>
      <c r="FF569" s="1186"/>
      <c r="FG569" s="1186"/>
      <c r="FH569" s="1186"/>
      <c r="FI569" s="1186"/>
      <c r="FJ569" s="1186"/>
      <c r="FK569" s="1186"/>
      <c r="FL569" s="1209"/>
      <c r="FM569" s="1186"/>
      <c r="FN569" s="1186"/>
      <c r="FO569" s="1186"/>
      <c r="FP569" s="1186"/>
      <c r="FQ569" s="1186"/>
      <c r="FR569" s="1186"/>
      <c r="FS569" s="1186"/>
      <c r="FT569" s="1186"/>
      <c r="FU569" s="1186"/>
      <c r="FV569" s="1186"/>
      <c r="FW569" s="1186"/>
      <c r="FX569" s="1186"/>
      <c r="FY569" s="1186"/>
      <c r="FZ569" s="1186"/>
      <c r="GA569" s="1186"/>
      <c r="GB569" s="1186"/>
      <c r="GC569" s="1186"/>
      <c r="GD569" s="1186"/>
      <c r="GE569" s="1186"/>
      <c r="GF569" s="1186"/>
      <c r="GG569" s="1186"/>
      <c r="GH569" s="1186"/>
      <c r="GI569" s="1186"/>
      <c r="GJ569" s="1186"/>
      <c r="GK569" s="1186"/>
      <c r="GL569" s="1186"/>
      <c r="GM569" s="1186"/>
      <c r="GN569" s="1186"/>
      <c r="GO569" s="1186"/>
      <c r="GP569" s="1186"/>
      <c r="GQ569" s="1186"/>
      <c r="GR569" s="1186"/>
      <c r="GS569" s="1186"/>
      <c r="GT569" s="1186"/>
      <c r="GU569" s="1186"/>
      <c r="GV569" s="1186"/>
      <c r="GW569" s="1186"/>
      <c r="GX569" s="1186"/>
      <c r="GY569" s="1218"/>
      <c r="GZ569" s="364">
        <f t="shared" si="427"/>
        <v>0</v>
      </c>
      <c r="HA569" s="365">
        <f t="shared" si="425"/>
        <v>0</v>
      </c>
      <c r="HB569" s="366">
        <f t="shared" si="415"/>
        <v>0</v>
      </c>
      <c r="HC569" s="366">
        <v>0</v>
      </c>
      <c r="HD569" s="365"/>
      <c r="HE569" s="365"/>
      <c r="HF569" s="54"/>
      <c r="HG569" s="709"/>
      <c r="HH569" s="709"/>
      <c r="HI569" s="709">
        <f t="shared" si="405"/>
        <v>0</v>
      </c>
      <c r="HJ569" s="711"/>
      <c r="HK569" s="711">
        <v>62</v>
      </c>
      <c r="HL569" s="738" t="e">
        <f t="shared" si="416"/>
        <v>#DIV/0!</v>
      </c>
      <c r="HM569" s="743"/>
      <c r="HN569" s="743"/>
      <c r="HO569" s="743"/>
      <c r="HP569" s="740">
        <f t="shared" si="423"/>
        <v>3224</v>
      </c>
      <c r="HQ569" s="850"/>
      <c r="HR569" s="818"/>
      <c r="HS569" s="742">
        <v>44927</v>
      </c>
      <c r="HT569" s="739">
        <f t="shared" si="417"/>
        <v>0</v>
      </c>
      <c r="HU569" s="739"/>
      <c r="HV569" s="743">
        <v>52</v>
      </c>
      <c r="HW569" s="739">
        <f t="shared" si="422"/>
        <v>0</v>
      </c>
      <c r="HX569" s="761">
        <f t="shared" si="397"/>
        <v>0</v>
      </c>
      <c r="HY569" s="739" t="e">
        <f t="shared" si="398"/>
        <v>#DIV/0!</v>
      </c>
      <c r="HZ569" s="739">
        <f t="shared" si="426"/>
        <v>52</v>
      </c>
      <c r="IA569" s="743"/>
      <c r="IB569" s="739" t="e">
        <f t="shared" si="402"/>
        <v>#DIV/0!</v>
      </c>
      <c r="IC569" s="769" t="e">
        <f t="shared" si="403"/>
        <v>#DIV/0!</v>
      </c>
      <c r="ID569" s="769" t="e">
        <f t="shared" si="404"/>
        <v>#DIV/0!</v>
      </c>
      <c r="IE569" s="743"/>
      <c r="IF569" s="743"/>
      <c r="IG569" s="743"/>
      <c r="IH569" s="743"/>
      <c r="II569" s="743"/>
      <c r="IJ569" s="743"/>
      <c r="IK569" s="743"/>
      <c r="IL569" s="743"/>
      <c r="IM569" s="743"/>
      <c r="IN569" s="743"/>
      <c r="IO569" s="743"/>
      <c r="IP569" s="743"/>
      <c r="IQ569" s="739"/>
      <c r="IR569" s="739"/>
      <c r="IS569" s="739"/>
      <c r="IT569" s="739"/>
      <c r="IU569" s="739"/>
      <c r="IV569" s="739"/>
      <c r="IW569" s="739"/>
      <c r="IX569" s="739"/>
      <c r="IY569" s="739"/>
      <c r="IZ569" s="739"/>
      <c r="JA569" s="739"/>
      <c r="JB569" s="743">
        <v>0</v>
      </c>
      <c r="JC569" s="743">
        <v>0</v>
      </c>
      <c r="JD569" s="743">
        <v>0</v>
      </c>
      <c r="JE569" s="743">
        <v>0</v>
      </c>
      <c r="JF569" s="743">
        <v>0</v>
      </c>
      <c r="JG569" s="739">
        <v>0</v>
      </c>
      <c r="JH569" s="739">
        <v>0</v>
      </c>
      <c r="JI569" s="739">
        <v>0</v>
      </c>
      <c r="JJ569" s="739">
        <v>0</v>
      </c>
      <c r="JK569" s="739">
        <v>0</v>
      </c>
      <c r="JL569" s="739">
        <v>0</v>
      </c>
      <c r="JM569" s="739">
        <v>0</v>
      </c>
      <c r="JN569" s="28">
        <f t="shared" si="418"/>
        <v>0</v>
      </c>
      <c r="JO569" s="28">
        <f t="shared" si="419"/>
        <v>0</v>
      </c>
      <c r="JP569" s="28"/>
      <c r="JQ569" s="28"/>
      <c r="JR569" s="28"/>
      <c r="JS569" s="28"/>
      <c r="JT569" s="28"/>
      <c r="JU569" s="28"/>
      <c r="JV569" s="28"/>
      <c r="JW569" s="28"/>
      <c r="JX569" s="28"/>
      <c r="JY569" s="28"/>
      <c r="JZ569" s="28"/>
      <c r="KA569" s="28"/>
      <c r="KB569" s="28"/>
      <c r="KC569" s="28"/>
      <c r="KD569" s="28"/>
      <c r="KE569" s="824"/>
    </row>
    <row r="570" s="786" customFormat="1" hidden="1" customHeight="1" spans="1:291">
      <c r="A570" s="870" t="s">
        <v>2523</v>
      </c>
      <c r="B570" s="343"/>
      <c r="C570" s="95"/>
      <c r="D570" s="95"/>
      <c r="E570" s="95"/>
      <c r="F570" s="1277"/>
      <c r="G570" s="833"/>
      <c r="H570" s="301" t="s">
        <v>1219</v>
      </c>
      <c r="I570" s="99">
        <f t="shared" si="424"/>
        <v>0</v>
      </c>
      <c r="J570" s="1141">
        <v>6000</v>
      </c>
      <c r="K570" s="1130">
        <f t="shared" si="399"/>
        <v>6000</v>
      </c>
      <c r="L570" s="1131">
        <f t="shared" si="400"/>
        <v>6000</v>
      </c>
      <c r="M570" s="1132"/>
      <c r="N570" s="1137"/>
      <c r="O570" s="1139"/>
      <c r="P570" s="1138">
        <f t="shared" si="412"/>
        <v>0</v>
      </c>
      <c r="Q570" s="1154">
        <f t="shared" si="413"/>
        <v>0</v>
      </c>
      <c r="R570" s="1156"/>
      <c r="S570" s="1156"/>
      <c r="T570" s="1156"/>
      <c r="U570" s="1156"/>
      <c r="V570" s="1156"/>
      <c r="W570" s="1156"/>
      <c r="X570" s="1156"/>
      <c r="Y570" s="1156"/>
      <c r="Z570" s="1156"/>
      <c r="AA570" s="1156"/>
      <c r="AB570" s="1167"/>
      <c r="AC570" s="1156"/>
      <c r="AD570" s="1156"/>
      <c r="AE570" s="1156"/>
      <c r="AF570" s="1156"/>
      <c r="AG570" s="1156"/>
      <c r="AH570" s="1156"/>
      <c r="AI570" s="1156"/>
      <c r="AJ570" s="1156"/>
      <c r="AK570" s="1156"/>
      <c r="AL570" s="1156"/>
      <c r="AM570" s="1156"/>
      <c r="AN570" s="1156"/>
      <c r="AO570" s="1156"/>
      <c r="AP570" s="1156"/>
      <c r="AQ570" s="1156"/>
      <c r="AR570" s="1156"/>
      <c r="AS570" s="1179"/>
      <c r="AT570" s="1177"/>
      <c r="AU570" s="1178"/>
      <c r="AV570" s="1178"/>
      <c r="AW570" s="1178"/>
      <c r="AX570" s="1178"/>
      <c r="AY570" s="1178"/>
      <c r="AZ570" s="1178"/>
      <c r="BA570" s="1178"/>
      <c r="BB570" s="1178"/>
      <c r="BC570" s="1178"/>
      <c r="BD570" s="1178"/>
      <c r="BE570" s="1178"/>
      <c r="BF570" s="1178"/>
      <c r="BG570" s="1178"/>
      <c r="BH570" s="1178"/>
      <c r="BI570" s="1178"/>
      <c r="BJ570" s="1178"/>
      <c r="BK570" s="1186"/>
      <c r="BL570" s="1187">
        <v>-6000</v>
      </c>
      <c r="BM570" s="1187"/>
      <c r="BN570" s="1187"/>
      <c r="BO570" s="1187"/>
      <c r="BP570" s="1187"/>
      <c r="BQ570" s="1187"/>
      <c r="BR570" s="1187"/>
      <c r="BS570" s="1187"/>
      <c r="BT570" s="1187"/>
      <c r="BU570" s="1187"/>
      <c r="BV570" s="1191"/>
      <c r="BW570" s="1186"/>
      <c r="BX570" s="1186"/>
      <c r="BY570" s="1186"/>
      <c r="BZ570" s="1186"/>
      <c r="CA570" s="1186"/>
      <c r="CB570" s="1186"/>
      <c r="CC570" s="1186"/>
      <c r="CD570" s="1186"/>
      <c r="CE570" s="1186"/>
      <c r="CF570" s="1186"/>
      <c r="CG570" s="1186"/>
      <c r="CH570" s="1186"/>
      <c r="CI570" s="1186"/>
      <c r="CJ570" s="1186"/>
      <c r="CK570" s="1186"/>
      <c r="CL570" s="1186"/>
      <c r="CM570" s="1186"/>
      <c r="CN570" s="1186"/>
      <c r="CO570" s="1186"/>
      <c r="CP570" s="1186"/>
      <c r="CQ570" s="1186"/>
      <c r="CR570" s="1186"/>
      <c r="CS570" s="1186"/>
      <c r="CT570" s="1186"/>
      <c r="CU570" s="1186"/>
      <c r="CV570" s="1186"/>
      <c r="CW570" s="1186"/>
      <c r="CX570" s="1186"/>
      <c r="CY570" s="1186"/>
      <c r="CZ570" s="1186"/>
      <c r="DA570" s="1186"/>
      <c r="DB570" s="1186"/>
      <c r="DC570" s="1186"/>
      <c r="DD570" s="1186"/>
      <c r="DE570" s="1186"/>
      <c r="DF570" s="1186"/>
      <c r="DG570" s="1186"/>
      <c r="DH570" s="1186"/>
      <c r="DI570" s="1186"/>
      <c r="DJ570" s="1186"/>
      <c r="DK570" s="1186"/>
      <c r="DL570" s="1186"/>
      <c r="DM570" s="1186"/>
      <c r="DN570" s="1186"/>
      <c r="DO570" s="1186"/>
      <c r="DP570" s="1186"/>
      <c r="DQ570" s="1186"/>
      <c r="DR570" s="1186"/>
      <c r="DS570" s="1186"/>
      <c r="DT570" s="1186"/>
      <c r="DU570" s="1186"/>
      <c r="DV570" s="1186"/>
      <c r="DW570" s="1186"/>
      <c r="DX570" s="1186"/>
      <c r="DY570" s="1186"/>
      <c r="DZ570" s="1186"/>
      <c r="EA570" s="1186"/>
      <c r="EB570" s="1186"/>
      <c r="EC570" s="1186"/>
      <c r="ED570" s="1186"/>
      <c r="EE570" s="1186"/>
      <c r="EF570" s="1186"/>
      <c r="EG570" s="1186"/>
      <c r="EH570" s="1186"/>
      <c r="EI570" s="1186"/>
      <c r="EJ570" s="1186"/>
      <c r="EK570" s="1197"/>
      <c r="EL570" s="1198"/>
      <c r="EM570" s="1186"/>
      <c r="EN570" s="1186"/>
      <c r="EO570" s="1186"/>
      <c r="EP570" s="1186"/>
      <c r="EQ570" s="1186"/>
      <c r="ER570" s="1186"/>
      <c r="ES570" s="1186"/>
      <c r="ET570" s="1186"/>
      <c r="EU570" s="1186"/>
      <c r="EV570" s="1186"/>
      <c r="EW570" s="1186"/>
      <c r="EX570" s="1186"/>
      <c r="EY570" s="1186"/>
      <c r="EZ570" s="1186"/>
      <c r="FA570" s="1186"/>
      <c r="FB570" s="1186"/>
      <c r="FC570" s="1209"/>
      <c r="FD570" s="1186"/>
      <c r="FE570" s="1186"/>
      <c r="FF570" s="1186"/>
      <c r="FG570" s="1186"/>
      <c r="FH570" s="1186"/>
      <c r="FI570" s="1186"/>
      <c r="FJ570" s="1186"/>
      <c r="FK570" s="1186"/>
      <c r="FL570" s="1209"/>
      <c r="FM570" s="1186"/>
      <c r="FN570" s="1186"/>
      <c r="FO570" s="1186"/>
      <c r="FP570" s="1186"/>
      <c r="FQ570" s="1186"/>
      <c r="FR570" s="1186"/>
      <c r="FS570" s="1186"/>
      <c r="FT570" s="1186"/>
      <c r="FU570" s="1186"/>
      <c r="FV570" s="1186"/>
      <c r="FW570" s="1186"/>
      <c r="FX570" s="1186"/>
      <c r="FY570" s="1186"/>
      <c r="FZ570" s="1186"/>
      <c r="GA570" s="1186"/>
      <c r="GB570" s="1186"/>
      <c r="GC570" s="1186"/>
      <c r="GD570" s="1186"/>
      <c r="GE570" s="1186"/>
      <c r="GF570" s="1186"/>
      <c r="GG570" s="1186"/>
      <c r="GH570" s="1186"/>
      <c r="GI570" s="1186"/>
      <c r="GJ570" s="1186"/>
      <c r="GK570" s="1186"/>
      <c r="GL570" s="1186"/>
      <c r="GM570" s="1186"/>
      <c r="GN570" s="1186"/>
      <c r="GO570" s="1186"/>
      <c r="GP570" s="1186"/>
      <c r="GQ570" s="1186"/>
      <c r="GR570" s="1186"/>
      <c r="GS570" s="1186"/>
      <c r="GT570" s="1186"/>
      <c r="GU570" s="1186"/>
      <c r="GV570" s="1186"/>
      <c r="GW570" s="1186"/>
      <c r="GX570" s="1186"/>
      <c r="GY570" s="1218"/>
      <c r="GZ570" s="364">
        <f t="shared" si="427"/>
        <v>0</v>
      </c>
      <c r="HA570" s="365">
        <f t="shared" si="425"/>
        <v>0</v>
      </c>
      <c r="HB570" s="366">
        <f t="shared" si="415"/>
        <v>0</v>
      </c>
      <c r="HC570" s="366">
        <v>0</v>
      </c>
      <c r="HD570" s="365"/>
      <c r="HE570" s="365"/>
      <c r="HF570" s="54"/>
      <c r="HG570" s="709"/>
      <c r="HH570" s="709"/>
      <c r="HI570" s="709">
        <f t="shared" si="405"/>
        <v>0</v>
      </c>
      <c r="HJ570" s="711"/>
      <c r="HK570" s="711"/>
      <c r="HL570" s="738" t="e">
        <f t="shared" si="416"/>
        <v>#DIV/0!</v>
      </c>
      <c r="HM570" s="743"/>
      <c r="HN570" s="743"/>
      <c r="HO570" s="743"/>
      <c r="HP570" s="740">
        <f t="shared" si="423"/>
        <v>0</v>
      </c>
      <c r="HQ570" s="850"/>
      <c r="HR570" s="818"/>
      <c r="HS570" s="742">
        <v>44927</v>
      </c>
      <c r="HT570" s="739">
        <f t="shared" si="417"/>
        <v>0</v>
      </c>
      <c r="HU570" s="739"/>
      <c r="HV570" s="743">
        <v>6000</v>
      </c>
      <c r="HW570" s="739">
        <f t="shared" si="422"/>
        <v>0</v>
      </c>
      <c r="HX570" s="761">
        <f t="shared" si="397"/>
        <v>0</v>
      </c>
      <c r="HY570" s="739" t="e">
        <f t="shared" si="398"/>
        <v>#DIV/0!</v>
      </c>
      <c r="HZ570" s="739">
        <f t="shared" si="426"/>
        <v>6000</v>
      </c>
      <c r="IA570" s="743"/>
      <c r="IB570" s="739" t="e">
        <f t="shared" si="402"/>
        <v>#DIV/0!</v>
      </c>
      <c r="IC570" s="769" t="e">
        <f t="shared" si="403"/>
        <v>#DIV/0!</v>
      </c>
      <c r="ID570" s="769" t="e">
        <f t="shared" si="404"/>
        <v>#DIV/0!</v>
      </c>
      <c r="IE570" s="743"/>
      <c r="IF570" s="743"/>
      <c r="IG570" s="743"/>
      <c r="IH570" s="743"/>
      <c r="II570" s="743"/>
      <c r="IJ570" s="743"/>
      <c r="IK570" s="743"/>
      <c r="IL570" s="743"/>
      <c r="IM570" s="743"/>
      <c r="IN570" s="743"/>
      <c r="IO570" s="743"/>
      <c r="IP570" s="743"/>
      <c r="IQ570" s="739"/>
      <c r="IR570" s="739"/>
      <c r="IS570" s="739"/>
      <c r="IT570" s="739"/>
      <c r="IU570" s="739"/>
      <c r="IV570" s="739"/>
      <c r="IW570" s="739"/>
      <c r="IX570" s="739"/>
      <c r="IY570" s="739"/>
      <c r="IZ570" s="739"/>
      <c r="JA570" s="739"/>
      <c r="JB570" s="743">
        <v>0</v>
      </c>
      <c r="JC570" s="743">
        <v>0</v>
      </c>
      <c r="JD570" s="743">
        <v>0</v>
      </c>
      <c r="JE570" s="743">
        <v>0</v>
      </c>
      <c r="JF570" s="743">
        <v>0</v>
      </c>
      <c r="JG570" s="739">
        <v>0</v>
      </c>
      <c r="JH570" s="739">
        <v>0</v>
      </c>
      <c r="JI570" s="739">
        <v>0</v>
      </c>
      <c r="JJ570" s="739">
        <v>0</v>
      </c>
      <c r="JK570" s="739">
        <v>0</v>
      </c>
      <c r="JL570" s="739">
        <v>0</v>
      </c>
      <c r="JM570" s="739">
        <v>0</v>
      </c>
      <c r="JN570" s="28">
        <f t="shared" si="418"/>
        <v>0</v>
      </c>
      <c r="JO570" s="28">
        <f t="shared" si="419"/>
        <v>0</v>
      </c>
      <c r="JP570" s="28"/>
      <c r="JQ570" s="28"/>
      <c r="JR570" s="28"/>
      <c r="JS570" s="28"/>
      <c r="JT570" s="28"/>
      <c r="JU570" s="28"/>
      <c r="JV570" s="28"/>
      <c r="JW570" s="28"/>
      <c r="JX570" s="28"/>
      <c r="JY570" s="28"/>
      <c r="JZ570" s="28"/>
      <c r="KA570" s="28"/>
      <c r="KB570" s="28"/>
      <c r="KC570" s="28"/>
      <c r="KD570" s="28"/>
      <c r="KE570" s="824"/>
    </row>
    <row r="571" s="786" customFormat="1" hidden="1" customHeight="1" spans="1:291">
      <c r="A571" s="870" t="s">
        <v>2523</v>
      </c>
      <c r="B571" s="343"/>
      <c r="C571" s="95"/>
      <c r="D571" s="95"/>
      <c r="E571" s="95"/>
      <c r="F571" s="1277" t="s">
        <v>2561</v>
      </c>
      <c r="G571" s="833" t="s">
        <v>2562</v>
      </c>
      <c r="H571" s="301" t="s">
        <v>2563</v>
      </c>
      <c r="I571" s="99">
        <f t="shared" si="424"/>
        <v>0</v>
      </c>
      <c r="J571" s="1141">
        <v>1</v>
      </c>
      <c r="K571" s="1130">
        <f t="shared" si="399"/>
        <v>1</v>
      </c>
      <c r="L571" s="1131">
        <f t="shared" si="400"/>
        <v>1</v>
      </c>
      <c r="M571" s="1132"/>
      <c r="N571" s="1137"/>
      <c r="O571" s="1139"/>
      <c r="P571" s="1138">
        <f t="shared" si="412"/>
        <v>0</v>
      </c>
      <c r="Q571" s="1154">
        <f t="shared" si="413"/>
        <v>0</v>
      </c>
      <c r="R571" s="1156"/>
      <c r="S571" s="1156"/>
      <c r="T571" s="1156"/>
      <c r="U571" s="1156"/>
      <c r="V571" s="1156"/>
      <c r="W571" s="1156"/>
      <c r="X571" s="1156"/>
      <c r="Y571" s="1156"/>
      <c r="Z571" s="1156"/>
      <c r="AA571" s="1156"/>
      <c r="AB571" s="1167"/>
      <c r="AC571" s="1156"/>
      <c r="AD571" s="1156"/>
      <c r="AE571" s="1156"/>
      <c r="AF571" s="1156"/>
      <c r="AG571" s="1156"/>
      <c r="AH571" s="1156"/>
      <c r="AI571" s="1156"/>
      <c r="AJ571" s="1156"/>
      <c r="AK571" s="1156"/>
      <c r="AL571" s="1156"/>
      <c r="AM571" s="1156"/>
      <c r="AN571" s="1156"/>
      <c r="AO571" s="1156"/>
      <c r="AP571" s="1156"/>
      <c r="AQ571" s="1156"/>
      <c r="AR571" s="1156"/>
      <c r="AS571" s="1179"/>
      <c r="AT571" s="1177"/>
      <c r="AU571" s="1178"/>
      <c r="AV571" s="1178"/>
      <c r="AW571" s="1178"/>
      <c r="AX571" s="1178"/>
      <c r="AY571" s="1178"/>
      <c r="AZ571" s="1178"/>
      <c r="BA571" s="1178"/>
      <c r="BB571" s="1178"/>
      <c r="BC571" s="1178"/>
      <c r="BD571" s="1178"/>
      <c r="BE571" s="1178"/>
      <c r="BF571" s="1178"/>
      <c r="BG571" s="1178"/>
      <c r="BH571" s="1178"/>
      <c r="BI571" s="1178"/>
      <c r="BJ571" s="1178"/>
      <c r="BK571" s="1186"/>
      <c r="BL571" s="1187">
        <v>-1</v>
      </c>
      <c r="BM571" s="1187"/>
      <c r="BN571" s="1187"/>
      <c r="BO571" s="1187"/>
      <c r="BP571" s="1187"/>
      <c r="BQ571" s="1187"/>
      <c r="BR571" s="1187"/>
      <c r="BS571" s="1187"/>
      <c r="BT571" s="1187"/>
      <c r="BU571" s="1187"/>
      <c r="BV571" s="1191"/>
      <c r="BW571" s="1186"/>
      <c r="BX571" s="1186"/>
      <c r="BY571" s="1186"/>
      <c r="BZ571" s="1186"/>
      <c r="CA571" s="1186"/>
      <c r="CB571" s="1186"/>
      <c r="CC571" s="1186"/>
      <c r="CD571" s="1186"/>
      <c r="CE571" s="1186"/>
      <c r="CF571" s="1186"/>
      <c r="CG571" s="1186"/>
      <c r="CH571" s="1186"/>
      <c r="CI571" s="1186"/>
      <c r="CJ571" s="1186"/>
      <c r="CK571" s="1186"/>
      <c r="CL571" s="1186"/>
      <c r="CM571" s="1186"/>
      <c r="CN571" s="1186"/>
      <c r="CO571" s="1186"/>
      <c r="CP571" s="1186"/>
      <c r="CQ571" s="1186"/>
      <c r="CR571" s="1186"/>
      <c r="CS571" s="1186"/>
      <c r="CT571" s="1186"/>
      <c r="CU571" s="1186"/>
      <c r="CV571" s="1186"/>
      <c r="CW571" s="1186"/>
      <c r="CX571" s="1186"/>
      <c r="CY571" s="1186"/>
      <c r="CZ571" s="1186"/>
      <c r="DA571" s="1186"/>
      <c r="DB571" s="1186"/>
      <c r="DC571" s="1186"/>
      <c r="DD571" s="1186"/>
      <c r="DE571" s="1186"/>
      <c r="DF571" s="1186"/>
      <c r="DG571" s="1186"/>
      <c r="DH571" s="1186"/>
      <c r="DI571" s="1186"/>
      <c r="DJ571" s="1186"/>
      <c r="DK571" s="1186"/>
      <c r="DL571" s="1186"/>
      <c r="DM571" s="1186"/>
      <c r="DN571" s="1186"/>
      <c r="DO571" s="1186"/>
      <c r="DP571" s="1186"/>
      <c r="DQ571" s="1186"/>
      <c r="DR571" s="1186"/>
      <c r="DS571" s="1186"/>
      <c r="DT571" s="1186"/>
      <c r="DU571" s="1186"/>
      <c r="DV571" s="1186"/>
      <c r="DW571" s="1186"/>
      <c r="DX571" s="1186"/>
      <c r="DY571" s="1186"/>
      <c r="DZ571" s="1186"/>
      <c r="EA571" s="1186"/>
      <c r="EB571" s="1186"/>
      <c r="EC571" s="1186"/>
      <c r="ED571" s="1186"/>
      <c r="EE571" s="1186"/>
      <c r="EF571" s="1186"/>
      <c r="EG571" s="1186"/>
      <c r="EH571" s="1186"/>
      <c r="EI571" s="1186"/>
      <c r="EJ571" s="1186"/>
      <c r="EK571" s="1197"/>
      <c r="EL571" s="1198"/>
      <c r="EM571" s="1186"/>
      <c r="EN571" s="1186"/>
      <c r="EO571" s="1186"/>
      <c r="EP571" s="1186"/>
      <c r="EQ571" s="1186"/>
      <c r="ER571" s="1186"/>
      <c r="ES571" s="1186"/>
      <c r="ET571" s="1186"/>
      <c r="EU571" s="1186"/>
      <c r="EV571" s="1186"/>
      <c r="EW571" s="1186"/>
      <c r="EX571" s="1186"/>
      <c r="EY571" s="1186"/>
      <c r="EZ571" s="1186"/>
      <c r="FA571" s="1186"/>
      <c r="FB571" s="1186"/>
      <c r="FC571" s="1209"/>
      <c r="FD571" s="1186"/>
      <c r="FE571" s="1186"/>
      <c r="FF571" s="1186"/>
      <c r="FG571" s="1186"/>
      <c r="FH571" s="1186"/>
      <c r="FI571" s="1186"/>
      <c r="FJ571" s="1186"/>
      <c r="FK571" s="1186"/>
      <c r="FL571" s="1209"/>
      <c r="FM571" s="1186"/>
      <c r="FN571" s="1186"/>
      <c r="FO571" s="1186"/>
      <c r="FP571" s="1186"/>
      <c r="FQ571" s="1186"/>
      <c r="FR571" s="1186"/>
      <c r="FS571" s="1186"/>
      <c r="FT571" s="1186"/>
      <c r="FU571" s="1186"/>
      <c r="FV571" s="1186"/>
      <c r="FW571" s="1186"/>
      <c r="FX571" s="1186"/>
      <c r="FY571" s="1186"/>
      <c r="FZ571" s="1186"/>
      <c r="GA571" s="1186"/>
      <c r="GB571" s="1186"/>
      <c r="GC571" s="1186"/>
      <c r="GD571" s="1186"/>
      <c r="GE571" s="1186"/>
      <c r="GF571" s="1186"/>
      <c r="GG571" s="1186"/>
      <c r="GH571" s="1186"/>
      <c r="GI571" s="1186"/>
      <c r="GJ571" s="1186"/>
      <c r="GK571" s="1186"/>
      <c r="GL571" s="1186"/>
      <c r="GM571" s="1186"/>
      <c r="GN571" s="1186"/>
      <c r="GO571" s="1186"/>
      <c r="GP571" s="1186"/>
      <c r="GQ571" s="1186"/>
      <c r="GR571" s="1186"/>
      <c r="GS571" s="1186"/>
      <c r="GT571" s="1186"/>
      <c r="GU571" s="1186"/>
      <c r="GV571" s="1186"/>
      <c r="GW571" s="1186"/>
      <c r="GX571" s="1186"/>
      <c r="GY571" s="1218"/>
      <c r="GZ571" s="364">
        <f t="shared" si="427"/>
        <v>0</v>
      </c>
      <c r="HA571" s="365">
        <f t="shared" si="425"/>
        <v>0</v>
      </c>
      <c r="HB571" s="366">
        <f t="shared" si="415"/>
        <v>0</v>
      </c>
      <c r="HC571" s="366">
        <v>0</v>
      </c>
      <c r="HD571" s="365"/>
      <c r="HE571" s="365"/>
      <c r="HF571" s="54"/>
      <c r="HG571" s="709"/>
      <c r="HH571" s="709"/>
      <c r="HI571" s="709">
        <f t="shared" si="405"/>
        <v>0</v>
      </c>
      <c r="HJ571" s="711"/>
      <c r="HK571" s="711">
        <v>4.1</v>
      </c>
      <c r="HL571" s="738" t="e">
        <f t="shared" si="416"/>
        <v>#DIV/0!</v>
      </c>
      <c r="HM571" s="743"/>
      <c r="HN571" s="743"/>
      <c r="HO571" s="743"/>
      <c r="HP571" s="740">
        <f t="shared" si="423"/>
        <v>4.1</v>
      </c>
      <c r="HQ571" s="850"/>
      <c r="HR571" s="818"/>
      <c r="HS571" s="742">
        <v>44927</v>
      </c>
      <c r="HT571" s="739">
        <f t="shared" si="417"/>
        <v>0</v>
      </c>
      <c r="HU571" s="739"/>
      <c r="HV571" s="743">
        <v>1</v>
      </c>
      <c r="HW571" s="739">
        <f t="shared" si="422"/>
        <v>0</v>
      </c>
      <c r="HX571" s="761">
        <f t="shared" ref="HX571:HX576" si="428">HW571/((HV571+HZ571)/2)</f>
        <v>0</v>
      </c>
      <c r="HY571" s="739" t="e">
        <f t="shared" ref="HY571:HY576" si="429">HX571/HU571*365</f>
        <v>#DIV/0!</v>
      </c>
      <c r="HZ571" s="739">
        <f t="shared" si="426"/>
        <v>1</v>
      </c>
      <c r="IA571" s="743"/>
      <c r="IB571" s="739" t="e">
        <f t="shared" si="402"/>
        <v>#DIV/0!</v>
      </c>
      <c r="IC571" s="769" t="e">
        <f t="shared" si="403"/>
        <v>#DIV/0!</v>
      </c>
      <c r="ID571" s="769" t="e">
        <f t="shared" si="404"/>
        <v>#DIV/0!</v>
      </c>
      <c r="IE571" s="743"/>
      <c r="IF571" s="743"/>
      <c r="IG571" s="743"/>
      <c r="IH571" s="743"/>
      <c r="II571" s="743"/>
      <c r="IJ571" s="743"/>
      <c r="IK571" s="743"/>
      <c r="IL571" s="743"/>
      <c r="IM571" s="743"/>
      <c r="IN571" s="743"/>
      <c r="IO571" s="743"/>
      <c r="IP571" s="743"/>
      <c r="IQ571" s="739"/>
      <c r="IR571" s="739"/>
      <c r="IS571" s="739"/>
      <c r="IT571" s="739"/>
      <c r="IU571" s="739"/>
      <c r="IV571" s="739"/>
      <c r="IW571" s="739"/>
      <c r="IX571" s="739"/>
      <c r="IY571" s="739"/>
      <c r="IZ571" s="739"/>
      <c r="JA571" s="739"/>
      <c r="JB571" s="743">
        <v>0</v>
      </c>
      <c r="JC571" s="743">
        <v>0</v>
      </c>
      <c r="JD571" s="743">
        <v>0</v>
      </c>
      <c r="JE571" s="743">
        <v>0</v>
      </c>
      <c r="JF571" s="743">
        <v>0</v>
      </c>
      <c r="JG571" s="739">
        <v>0</v>
      </c>
      <c r="JH571" s="739">
        <v>0</v>
      </c>
      <c r="JI571" s="739">
        <v>0</v>
      </c>
      <c r="JJ571" s="739">
        <v>0</v>
      </c>
      <c r="JK571" s="739">
        <v>0</v>
      </c>
      <c r="JL571" s="739">
        <v>0</v>
      </c>
      <c r="JM571" s="739">
        <v>0</v>
      </c>
      <c r="JN571" s="28">
        <f t="shared" si="418"/>
        <v>0</v>
      </c>
      <c r="JO571" s="28">
        <f t="shared" si="419"/>
        <v>0</v>
      </c>
      <c r="JP571" s="28"/>
      <c r="JQ571" s="28"/>
      <c r="JR571" s="28"/>
      <c r="JS571" s="28"/>
      <c r="JT571" s="28"/>
      <c r="JU571" s="28"/>
      <c r="JV571" s="28"/>
      <c r="JW571" s="28"/>
      <c r="JX571" s="28"/>
      <c r="JY571" s="28"/>
      <c r="JZ571" s="28"/>
      <c r="KA571" s="28"/>
      <c r="KB571" s="28"/>
      <c r="KC571" s="28"/>
      <c r="KD571" s="28"/>
      <c r="KE571" s="824"/>
    </row>
    <row r="572" s="786" customFormat="1" hidden="1" customHeight="1" spans="1:291">
      <c r="A572" s="870" t="s">
        <v>2523</v>
      </c>
      <c r="B572" s="343"/>
      <c r="C572" s="95"/>
      <c r="D572" s="95"/>
      <c r="E572" s="95"/>
      <c r="F572" s="1277" t="s">
        <v>2564</v>
      </c>
      <c r="G572" s="833" t="s">
        <v>2565</v>
      </c>
      <c r="H572" s="301" t="s">
        <v>2566</v>
      </c>
      <c r="I572" s="99">
        <f t="shared" si="424"/>
        <v>0</v>
      </c>
      <c r="J572" s="1141">
        <v>2</v>
      </c>
      <c r="K572" s="1130">
        <f t="shared" si="399"/>
        <v>2</v>
      </c>
      <c r="L572" s="1131">
        <f t="shared" si="400"/>
        <v>2</v>
      </c>
      <c r="M572" s="1132"/>
      <c r="N572" s="1137"/>
      <c r="O572" s="1139"/>
      <c r="P572" s="1138">
        <f t="shared" si="412"/>
        <v>0</v>
      </c>
      <c r="Q572" s="1154">
        <f t="shared" si="413"/>
        <v>0</v>
      </c>
      <c r="R572" s="1156"/>
      <c r="S572" s="1156"/>
      <c r="T572" s="1156"/>
      <c r="U572" s="1156"/>
      <c r="V572" s="1156"/>
      <c r="W572" s="1156"/>
      <c r="X572" s="1156"/>
      <c r="Y572" s="1156"/>
      <c r="Z572" s="1156"/>
      <c r="AA572" s="1156"/>
      <c r="AB572" s="1167"/>
      <c r="AC572" s="1156"/>
      <c r="AD572" s="1156"/>
      <c r="AE572" s="1156"/>
      <c r="AF572" s="1156"/>
      <c r="AG572" s="1156"/>
      <c r="AH572" s="1156"/>
      <c r="AI572" s="1156"/>
      <c r="AJ572" s="1156"/>
      <c r="AK572" s="1156"/>
      <c r="AL572" s="1156"/>
      <c r="AM572" s="1156"/>
      <c r="AN572" s="1156"/>
      <c r="AO572" s="1156"/>
      <c r="AP572" s="1156"/>
      <c r="AQ572" s="1156"/>
      <c r="AR572" s="1156"/>
      <c r="AS572" s="1179"/>
      <c r="AT572" s="1177"/>
      <c r="AU572" s="1178"/>
      <c r="AV572" s="1178"/>
      <c r="AW572" s="1178"/>
      <c r="AX572" s="1178"/>
      <c r="AY572" s="1178"/>
      <c r="AZ572" s="1178"/>
      <c r="BA572" s="1178"/>
      <c r="BB572" s="1178"/>
      <c r="BC572" s="1178"/>
      <c r="BD572" s="1178"/>
      <c r="BE572" s="1178"/>
      <c r="BF572" s="1178"/>
      <c r="BG572" s="1178"/>
      <c r="BH572" s="1178"/>
      <c r="BI572" s="1178"/>
      <c r="BJ572" s="1178"/>
      <c r="BK572" s="1186"/>
      <c r="BL572" s="1187">
        <v>-2</v>
      </c>
      <c r="BM572" s="1187"/>
      <c r="BN572" s="1187"/>
      <c r="BO572" s="1187"/>
      <c r="BP572" s="1187"/>
      <c r="BQ572" s="1187"/>
      <c r="BR572" s="1187"/>
      <c r="BS572" s="1187"/>
      <c r="BT572" s="1187"/>
      <c r="BU572" s="1187"/>
      <c r="BV572" s="1191"/>
      <c r="BW572" s="1186"/>
      <c r="BX572" s="1186"/>
      <c r="BY572" s="1186"/>
      <c r="BZ572" s="1186"/>
      <c r="CA572" s="1186"/>
      <c r="CB572" s="1186"/>
      <c r="CC572" s="1186"/>
      <c r="CD572" s="1186"/>
      <c r="CE572" s="1186"/>
      <c r="CF572" s="1186"/>
      <c r="CG572" s="1186"/>
      <c r="CH572" s="1186"/>
      <c r="CI572" s="1186"/>
      <c r="CJ572" s="1186"/>
      <c r="CK572" s="1186"/>
      <c r="CL572" s="1186"/>
      <c r="CM572" s="1186"/>
      <c r="CN572" s="1186"/>
      <c r="CO572" s="1186"/>
      <c r="CP572" s="1186"/>
      <c r="CQ572" s="1186"/>
      <c r="CR572" s="1186"/>
      <c r="CS572" s="1186"/>
      <c r="CT572" s="1186"/>
      <c r="CU572" s="1186"/>
      <c r="CV572" s="1186"/>
      <c r="CW572" s="1186"/>
      <c r="CX572" s="1186"/>
      <c r="CY572" s="1186"/>
      <c r="CZ572" s="1186"/>
      <c r="DA572" s="1186"/>
      <c r="DB572" s="1186"/>
      <c r="DC572" s="1186"/>
      <c r="DD572" s="1186"/>
      <c r="DE572" s="1186"/>
      <c r="DF572" s="1186"/>
      <c r="DG572" s="1186"/>
      <c r="DH572" s="1186"/>
      <c r="DI572" s="1186"/>
      <c r="DJ572" s="1186"/>
      <c r="DK572" s="1186"/>
      <c r="DL572" s="1186"/>
      <c r="DM572" s="1186"/>
      <c r="DN572" s="1186"/>
      <c r="DO572" s="1186"/>
      <c r="DP572" s="1186"/>
      <c r="DQ572" s="1186"/>
      <c r="DR572" s="1186"/>
      <c r="DS572" s="1186"/>
      <c r="DT572" s="1186"/>
      <c r="DU572" s="1186"/>
      <c r="DV572" s="1186"/>
      <c r="DW572" s="1186"/>
      <c r="DX572" s="1186"/>
      <c r="DY572" s="1186"/>
      <c r="DZ572" s="1186"/>
      <c r="EA572" s="1186"/>
      <c r="EB572" s="1186"/>
      <c r="EC572" s="1186"/>
      <c r="ED572" s="1186"/>
      <c r="EE572" s="1186"/>
      <c r="EF572" s="1186"/>
      <c r="EG572" s="1186"/>
      <c r="EH572" s="1186"/>
      <c r="EI572" s="1186"/>
      <c r="EJ572" s="1186"/>
      <c r="EK572" s="1197"/>
      <c r="EL572" s="1198"/>
      <c r="EM572" s="1186"/>
      <c r="EN572" s="1186"/>
      <c r="EO572" s="1186"/>
      <c r="EP572" s="1186"/>
      <c r="EQ572" s="1186"/>
      <c r="ER572" s="1186"/>
      <c r="ES572" s="1186"/>
      <c r="ET572" s="1186"/>
      <c r="EU572" s="1186"/>
      <c r="EV572" s="1186"/>
      <c r="EW572" s="1186"/>
      <c r="EX572" s="1186"/>
      <c r="EY572" s="1186"/>
      <c r="EZ572" s="1186"/>
      <c r="FA572" s="1186"/>
      <c r="FB572" s="1186"/>
      <c r="FC572" s="1209"/>
      <c r="FD572" s="1186"/>
      <c r="FE572" s="1186"/>
      <c r="FF572" s="1186"/>
      <c r="FG572" s="1186"/>
      <c r="FH572" s="1186"/>
      <c r="FI572" s="1186"/>
      <c r="FJ572" s="1186"/>
      <c r="FK572" s="1186"/>
      <c r="FL572" s="1209"/>
      <c r="FM572" s="1186"/>
      <c r="FN572" s="1186"/>
      <c r="FO572" s="1186"/>
      <c r="FP572" s="1186"/>
      <c r="FQ572" s="1186"/>
      <c r="FR572" s="1186"/>
      <c r="FS572" s="1186"/>
      <c r="FT572" s="1186"/>
      <c r="FU572" s="1186"/>
      <c r="FV572" s="1186"/>
      <c r="FW572" s="1186"/>
      <c r="FX572" s="1186"/>
      <c r="FY572" s="1186"/>
      <c r="FZ572" s="1186"/>
      <c r="GA572" s="1186"/>
      <c r="GB572" s="1186"/>
      <c r="GC572" s="1186"/>
      <c r="GD572" s="1186"/>
      <c r="GE572" s="1186"/>
      <c r="GF572" s="1186"/>
      <c r="GG572" s="1186"/>
      <c r="GH572" s="1186"/>
      <c r="GI572" s="1186"/>
      <c r="GJ572" s="1186"/>
      <c r="GK572" s="1186"/>
      <c r="GL572" s="1186"/>
      <c r="GM572" s="1186"/>
      <c r="GN572" s="1186"/>
      <c r="GO572" s="1186"/>
      <c r="GP572" s="1186"/>
      <c r="GQ572" s="1186"/>
      <c r="GR572" s="1186"/>
      <c r="GS572" s="1186"/>
      <c r="GT572" s="1186"/>
      <c r="GU572" s="1186"/>
      <c r="GV572" s="1186"/>
      <c r="GW572" s="1186"/>
      <c r="GX572" s="1186"/>
      <c r="GY572" s="1218"/>
      <c r="GZ572" s="364">
        <f t="shared" si="427"/>
        <v>0</v>
      </c>
      <c r="HA572" s="365">
        <f t="shared" si="425"/>
        <v>0</v>
      </c>
      <c r="HB572" s="366">
        <f t="shared" si="415"/>
        <v>0</v>
      </c>
      <c r="HC572" s="366">
        <v>0</v>
      </c>
      <c r="HD572" s="365"/>
      <c r="HE572" s="365"/>
      <c r="HF572" s="54"/>
      <c r="HG572" s="709"/>
      <c r="HH572" s="709"/>
      <c r="HI572" s="709">
        <f t="shared" si="405"/>
        <v>0</v>
      </c>
      <c r="HJ572" s="711"/>
      <c r="HK572" s="711">
        <v>5</v>
      </c>
      <c r="HL572" s="738" t="e">
        <f t="shared" si="416"/>
        <v>#DIV/0!</v>
      </c>
      <c r="HM572" s="743"/>
      <c r="HN572" s="743"/>
      <c r="HO572" s="743"/>
      <c r="HP572" s="740">
        <f t="shared" si="423"/>
        <v>10</v>
      </c>
      <c r="HQ572" s="850"/>
      <c r="HR572" s="818"/>
      <c r="HS572" s="742">
        <v>44927</v>
      </c>
      <c r="HT572" s="739">
        <f t="shared" si="417"/>
        <v>0</v>
      </c>
      <c r="HU572" s="739"/>
      <c r="HV572" s="743">
        <v>2</v>
      </c>
      <c r="HW572" s="739">
        <f t="shared" si="422"/>
        <v>0</v>
      </c>
      <c r="HX572" s="761">
        <f t="shared" si="428"/>
        <v>0</v>
      </c>
      <c r="HY572" s="739" t="e">
        <f t="shared" si="429"/>
        <v>#DIV/0!</v>
      </c>
      <c r="HZ572" s="739">
        <f t="shared" si="426"/>
        <v>2</v>
      </c>
      <c r="IA572" s="743"/>
      <c r="IB572" s="739" t="e">
        <f t="shared" si="402"/>
        <v>#DIV/0!</v>
      </c>
      <c r="IC572" s="769" t="e">
        <f t="shared" si="403"/>
        <v>#DIV/0!</v>
      </c>
      <c r="ID572" s="769" t="e">
        <f t="shared" si="404"/>
        <v>#DIV/0!</v>
      </c>
      <c r="IE572" s="743"/>
      <c r="IF572" s="743"/>
      <c r="IG572" s="743"/>
      <c r="IH572" s="743"/>
      <c r="II572" s="743"/>
      <c r="IJ572" s="743"/>
      <c r="IK572" s="743"/>
      <c r="IL572" s="743"/>
      <c r="IM572" s="743"/>
      <c r="IN572" s="743"/>
      <c r="IO572" s="743"/>
      <c r="IP572" s="743"/>
      <c r="IQ572" s="739"/>
      <c r="IR572" s="739"/>
      <c r="IS572" s="739"/>
      <c r="IT572" s="739"/>
      <c r="IU572" s="739"/>
      <c r="IV572" s="739"/>
      <c r="IW572" s="739"/>
      <c r="IX572" s="739"/>
      <c r="IY572" s="739"/>
      <c r="IZ572" s="739"/>
      <c r="JA572" s="739"/>
      <c r="JB572" s="743">
        <v>0</v>
      </c>
      <c r="JC572" s="743">
        <v>0</v>
      </c>
      <c r="JD572" s="743">
        <v>0</v>
      </c>
      <c r="JE572" s="743">
        <v>0</v>
      </c>
      <c r="JF572" s="743">
        <v>0</v>
      </c>
      <c r="JG572" s="739">
        <v>0</v>
      </c>
      <c r="JH572" s="739">
        <v>0</v>
      </c>
      <c r="JI572" s="739">
        <v>0</v>
      </c>
      <c r="JJ572" s="739">
        <v>0</v>
      </c>
      <c r="JK572" s="739">
        <v>0</v>
      </c>
      <c r="JL572" s="739">
        <v>0</v>
      </c>
      <c r="JM572" s="739">
        <v>0</v>
      </c>
      <c r="JN572" s="28">
        <f t="shared" si="418"/>
        <v>0</v>
      </c>
      <c r="JO572" s="28">
        <f t="shared" si="419"/>
        <v>0</v>
      </c>
      <c r="JP572" s="28"/>
      <c r="JQ572" s="28"/>
      <c r="JR572" s="28"/>
      <c r="JS572" s="28"/>
      <c r="JT572" s="28"/>
      <c r="JU572" s="28"/>
      <c r="JV572" s="28"/>
      <c r="JW572" s="28"/>
      <c r="JX572" s="28"/>
      <c r="JY572" s="28"/>
      <c r="JZ572" s="28"/>
      <c r="KA572" s="28"/>
      <c r="KB572" s="28"/>
      <c r="KC572" s="28"/>
      <c r="KD572" s="28"/>
      <c r="KE572" s="824"/>
    </row>
    <row r="573" s="786" customFormat="1" hidden="1" customHeight="1" spans="1:291">
      <c r="A573" s="857" t="s">
        <v>2357</v>
      </c>
      <c r="B573" s="343"/>
      <c r="C573" s="95"/>
      <c r="D573" s="95"/>
      <c r="E573" s="95"/>
      <c r="F573" s="1277" t="s">
        <v>2567</v>
      </c>
      <c r="G573" s="301" t="s">
        <v>2568</v>
      </c>
      <c r="H573" s="301" t="s">
        <v>2568</v>
      </c>
      <c r="I573" s="99">
        <f t="shared" si="424"/>
        <v>0</v>
      </c>
      <c r="J573" s="1141">
        <v>12</v>
      </c>
      <c r="K573" s="1130">
        <f t="shared" si="399"/>
        <v>12</v>
      </c>
      <c r="L573" s="1131">
        <f t="shared" si="400"/>
        <v>12</v>
      </c>
      <c r="M573" s="1132"/>
      <c r="N573" s="1137"/>
      <c r="O573" s="1139"/>
      <c r="P573" s="1138">
        <f t="shared" si="412"/>
        <v>0</v>
      </c>
      <c r="Q573" s="1154">
        <f t="shared" si="413"/>
        <v>0</v>
      </c>
      <c r="R573" s="1156"/>
      <c r="S573" s="1156"/>
      <c r="T573" s="1156"/>
      <c r="U573" s="1156"/>
      <c r="V573" s="1156"/>
      <c r="W573" s="1156"/>
      <c r="X573" s="1156"/>
      <c r="Y573" s="1156"/>
      <c r="Z573" s="1156"/>
      <c r="AA573" s="1156"/>
      <c r="AB573" s="1167"/>
      <c r="AC573" s="1156"/>
      <c r="AD573" s="1156"/>
      <c r="AE573" s="1156"/>
      <c r="AF573" s="1156"/>
      <c r="AG573" s="1156"/>
      <c r="AH573" s="1156"/>
      <c r="AI573" s="1156"/>
      <c r="AJ573" s="1156"/>
      <c r="AK573" s="1156"/>
      <c r="AL573" s="1156"/>
      <c r="AM573" s="1156"/>
      <c r="AN573" s="1156"/>
      <c r="AO573" s="1156"/>
      <c r="AP573" s="1156"/>
      <c r="AQ573" s="1156"/>
      <c r="AR573" s="1156"/>
      <c r="AS573" s="1179"/>
      <c r="AT573" s="1177"/>
      <c r="AU573" s="1178"/>
      <c r="AV573" s="1178"/>
      <c r="AW573" s="1178"/>
      <c r="AX573" s="1178"/>
      <c r="AY573" s="1178"/>
      <c r="AZ573" s="1178"/>
      <c r="BA573" s="1178"/>
      <c r="BB573" s="1178"/>
      <c r="BC573" s="1178"/>
      <c r="BD573" s="1178"/>
      <c r="BE573" s="1178"/>
      <c r="BF573" s="1178"/>
      <c r="BG573" s="1178"/>
      <c r="BH573" s="1178"/>
      <c r="BI573" s="1178"/>
      <c r="BJ573" s="1178"/>
      <c r="BK573" s="1186"/>
      <c r="BL573" s="1187">
        <v>-12</v>
      </c>
      <c r="BM573" s="1187"/>
      <c r="BN573" s="1187"/>
      <c r="BO573" s="1187"/>
      <c r="BP573" s="1187"/>
      <c r="BQ573" s="1187"/>
      <c r="BR573" s="1187"/>
      <c r="BS573" s="1187"/>
      <c r="BT573" s="1187"/>
      <c r="BU573" s="1187"/>
      <c r="BV573" s="1191"/>
      <c r="BW573" s="1186"/>
      <c r="BX573" s="1186"/>
      <c r="BY573" s="1186"/>
      <c r="BZ573" s="1186"/>
      <c r="CA573" s="1186"/>
      <c r="CB573" s="1186"/>
      <c r="CC573" s="1186"/>
      <c r="CD573" s="1186"/>
      <c r="CE573" s="1186"/>
      <c r="CF573" s="1186"/>
      <c r="CG573" s="1186"/>
      <c r="CH573" s="1186"/>
      <c r="CI573" s="1186"/>
      <c r="CJ573" s="1186"/>
      <c r="CK573" s="1186"/>
      <c r="CL573" s="1186"/>
      <c r="CM573" s="1186"/>
      <c r="CN573" s="1186"/>
      <c r="CO573" s="1186"/>
      <c r="CP573" s="1186"/>
      <c r="CQ573" s="1186"/>
      <c r="CR573" s="1186"/>
      <c r="CS573" s="1186"/>
      <c r="CT573" s="1186"/>
      <c r="CU573" s="1186"/>
      <c r="CV573" s="1186"/>
      <c r="CW573" s="1186"/>
      <c r="CX573" s="1186"/>
      <c r="CY573" s="1186"/>
      <c r="CZ573" s="1186"/>
      <c r="DA573" s="1186"/>
      <c r="DB573" s="1186"/>
      <c r="DC573" s="1186"/>
      <c r="DD573" s="1186"/>
      <c r="DE573" s="1186"/>
      <c r="DF573" s="1186"/>
      <c r="DG573" s="1186"/>
      <c r="DH573" s="1186"/>
      <c r="DI573" s="1186"/>
      <c r="DJ573" s="1186"/>
      <c r="DK573" s="1186"/>
      <c r="DL573" s="1186"/>
      <c r="DM573" s="1186"/>
      <c r="DN573" s="1186"/>
      <c r="DO573" s="1186"/>
      <c r="DP573" s="1186"/>
      <c r="DQ573" s="1186"/>
      <c r="DR573" s="1186"/>
      <c r="DS573" s="1186"/>
      <c r="DT573" s="1186"/>
      <c r="DU573" s="1186"/>
      <c r="DV573" s="1186"/>
      <c r="DW573" s="1186"/>
      <c r="DX573" s="1186"/>
      <c r="DY573" s="1186"/>
      <c r="DZ573" s="1186"/>
      <c r="EA573" s="1186"/>
      <c r="EB573" s="1186"/>
      <c r="EC573" s="1186"/>
      <c r="ED573" s="1186"/>
      <c r="EE573" s="1186"/>
      <c r="EF573" s="1186"/>
      <c r="EG573" s="1186"/>
      <c r="EH573" s="1186"/>
      <c r="EI573" s="1186"/>
      <c r="EJ573" s="1186"/>
      <c r="EK573" s="1197"/>
      <c r="EL573" s="1198"/>
      <c r="EM573" s="1186"/>
      <c r="EN573" s="1186"/>
      <c r="EO573" s="1186"/>
      <c r="EP573" s="1186"/>
      <c r="EQ573" s="1186"/>
      <c r="ER573" s="1186"/>
      <c r="ES573" s="1186"/>
      <c r="ET573" s="1186"/>
      <c r="EU573" s="1186"/>
      <c r="EV573" s="1186"/>
      <c r="EW573" s="1186"/>
      <c r="EX573" s="1186"/>
      <c r="EY573" s="1186"/>
      <c r="EZ573" s="1186"/>
      <c r="FA573" s="1186"/>
      <c r="FB573" s="1186"/>
      <c r="FC573" s="1209"/>
      <c r="FD573" s="1186"/>
      <c r="FE573" s="1186"/>
      <c r="FF573" s="1186"/>
      <c r="FG573" s="1186"/>
      <c r="FH573" s="1186"/>
      <c r="FI573" s="1186"/>
      <c r="FJ573" s="1186"/>
      <c r="FK573" s="1186"/>
      <c r="FL573" s="1209"/>
      <c r="FM573" s="1186"/>
      <c r="FN573" s="1186"/>
      <c r="FO573" s="1186"/>
      <c r="FP573" s="1186"/>
      <c r="FQ573" s="1186"/>
      <c r="FR573" s="1186"/>
      <c r="FS573" s="1186"/>
      <c r="FT573" s="1186"/>
      <c r="FU573" s="1186"/>
      <c r="FV573" s="1186"/>
      <c r="FW573" s="1186"/>
      <c r="FX573" s="1186"/>
      <c r="FY573" s="1186"/>
      <c r="FZ573" s="1186"/>
      <c r="GA573" s="1186"/>
      <c r="GB573" s="1186"/>
      <c r="GC573" s="1186"/>
      <c r="GD573" s="1186"/>
      <c r="GE573" s="1186"/>
      <c r="GF573" s="1186"/>
      <c r="GG573" s="1186"/>
      <c r="GH573" s="1186"/>
      <c r="GI573" s="1186"/>
      <c r="GJ573" s="1186"/>
      <c r="GK573" s="1186"/>
      <c r="GL573" s="1186"/>
      <c r="GM573" s="1186"/>
      <c r="GN573" s="1186"/>
      <c r="GO573" s="1186"/>
      <c r="GP573" s="1186"/>
      <c r="GQ573" s="1186"/>
      <c r="GR573" s="1186"/>
      <c r="GS573" s="1186"/>
      <c r="GT573" s="1186"/>
      <c r="GU573" s="1186"/>
      <c r="GV573" s="1186"/>
      <c r="GW573" s="1186"/>
      <c r="GX573" s="1186"/>
      <c r="GY573" s="1218"/>
      <c r="GZ573" s="364">
        <f t="shared" si="427"/>
        <v>0</v>
      </c>
      <c r="HA573" s="365">
        <f t="shared" si="425"/>
        <v>0</v>
      </c>
      <c r="HB573" s="366">
        <f t="shared" si="415"/>
        <v>0</v>
      </c>
      <c r="HC573" s="366">
        <v>0</v>
      </c>
      <c r="HD573" s="365"/>
      <c r="HE573" s="365"/>
      <c r="HF573" s="54"/>
      <c r="HG573" s="709"/>
      <c r="HH573" s="709"/>
      <c r="HI573" s="709">
        <f t="shared" si="405"/>
        <v>0</v>
      </c>
      <c r="HJ573" s="711"/>
      <c r="HK573" s="711">
        <v>20.56</v>
      </c>
      <c r="HL573" s="738" t="e">
        <f t="shared" si="416"/>
        <v>#DIV/0!</v>
      </c>
      <c r="HM573" s="743"/>
      <c r="HN573" s="743"/>
      <c r="HO573" s="743"/>
      <c r="HP573" s="740">
        <f t="shared" si="423"/>
        <v>246.72</v>
      </c>
      <c r="HQ573" s="850"/>
      <c r="HR573" s="818"/>
      <c r="HS573" s="742">
        <v>44927</v>
      </c>
      <c r="HT573" s="739">
        <f t="shared" si="417"/>
        <v>0</v>
      </c>
      <c r="HU573" s="739"/>
      <c r="HV573" s="743">
        <v>12</v>
      </c>
      <c r="HW573" s="739">
        <f t="shared" si="422"/>
        <v>0</v>
      </c>
      <c r="HX573" s="761">
        <f t="shared" si="428"/>
        <v>0</v>
      </c>
      <c r="HY573" s="739" t="e">
        <f t="shared" si="429"/>
        <v>#DIV/0!</v>
      </c>
      <c r="HZ573" s="739">
        <f t="shared" si="426"/>
        <v>12</v>
      </c>
      <c r="IA573" s="743"/>
      <c r="IB573" s="739" t="e">
        <f t="shared" si="402"/>
        <v>#DIV/0!</v>
      </c>
      <c r="IC573" s="769" t="e">
        <f t="shared" si="403"/>
        <v>#DIV/0!</v>
      </c>
      <c r="ID573" s="769" t="e">
        <f t="shared" si="404"/>
        <v>#DIV/0!</v>
      </c>
      <c r="IE573" s="743"/>
      <c r="IF573" s="743"/>
      <c r="IG573" s="743"/>
      <c r="IH573" s="743"/>
      <c r="II573" s="743"/>
      <c r="IJ573" s="743"/>
      <c r="IK573" s="743"/>
      <c r="IL573" s="743"/>
      <c r="IM573" s="743"/>
      <c r="IN573" s="743"/>
      <c r="IO573" s="743"/>
      <c r="IP573" s="743"/>
      <c r="IQ573" s="739"/>
      <c r="IR573" s="739"/>
      <c r="IS573" s="739"/>
      <c r="IT573" s="739"/>
      <c r="IU573" s="739"/>
      <c r="IV573" s="739"/>
      <c r="IW573" s="739"/>
      <c r="IX573" s="739"/>
      <c r="IY573" s="739"/>
      <c r="IZ573" s="739"/>
      <c r="JA573" s="739"/>
      <c r="JB573" s="743">
        <v>0</v>
      </c>
      <c r="JC573" s="743">
        <v>0</v>
      </c>
      <c r="JD573" s="743">
        <v>0</v>
      </c>
      <c r="JE573" s="743">
        <v>0</v>
      </c>
      <c r="JF573" s="743">
        <v>0</v>
      </c>
      <c r="JG573" s="739">
        <v>0</v>
      </c>
      <c r="JH573" s="739">
        <v>0</v>
      </c>
      <c r="JI573" s="739">
        <v>0</v>
      </c>
      <c r="JJ573" s="739">
        <v>0</v>
      </c>
      <c r="JK573" s="739">
        <v>0</v>
      </c>
      <c r="JL573" s="739">
        <v>0</v>
      </c>
      <c r="JM573" s="739">
        <v>0</v>
      </c>
      <c r="JN573" s="28">
        <f t="shared" si="418"/>
        <v>0</v>
      </c>
      <c r="JO573" s="28">
        <f t="shared" si="419"/>
        <v>0</v>
      </c>
      <c r="JP573" s="28"/>
      <c r="JQ573" s="28"/>
      <c r="JR573" s="28"/>
      <c r="JS573" s="28"/>
      <c r="JT573" s="28"/>
      <c r="JU573" s="28"/>
      <c r="JV573" s="28"/>
      <c r="JW573" s="28"/>
      <c r="JX573" s="28"/>
      <c r="JY573" s="28"/>
      <c r="JZ573" s="28"/>
      <c r="KA573" s="28"/>
      <c r="KB573" s="28"/>
      <c r="KC573" s="28"/>
      <c r="KD573" s="28"/>
      <c r="KE573" s="824"/>
    </row>
    <row r="574" s="786" customFormat="1" hidden="1" customHeight="1" spans="1:291">
      <c r="A574" s="857" t="s">
        <v>2357</v>
      </c>
      <c r="B574" s="343"/>
      <c r="C574" s="95"/>
      <c r="D574" s="95"/>
      <c r="E574" s="95"/>
      <c r="F574" s="1277" t="s">
        <v>2569</v>
      </c>
      <c r="G574" s="301" t="s">
        <v>2570</v>
      </c>
      <c r="H574" s="301" t="s">
        <v>2570</v>
      </c>
      <c r="I574" s="99">
        <f t="shared" si="424"/>
        <v>0</v>
      </c>
      <c r="J574" s="1141">
        <v>69</v>
      </c>
      <c r="K574" s="1130">
        <f t="shared" si="399"/>
        <v>69</v>
      </c>
      <c r="L574" s="1131">
        <f t="shared" si="400"/>
        <v>69</v>
      </c>
      <c r="M574" s="1132"/>
      <c r="N574" s="1137"/>
      <c r="O574" s="1139"/>
      <c r="P574" s="1138">
        <f t="shared" si="412"/>
        <v>0</v>
      </c>
      <c r="Q574" s="1154">
        <f t="shared" si="413"/>
        <v>0</v>
      </c>
      <c r="R574" s="1156"/>
      <c r="S574" s="1156"/>
      <c r="T574" s="1156"/>
      <c r="U574" s="1156"/>
      <c r="V574" s="1156"/>
      <c r="W574" s="1156"/>
      <c r="X574" s="1156"/>
      <c r="Y574" s="1156"/>
      <c r="Z574" s="1156"/>
      <c r="AA574" s="1156"/>
      <c r="AB574" s="1167"/>
      <c r="AC574" s="1156"/>
      <c r="AD574" s="1156"/>
      <c r="AE574" s="1156"/>
      <c r="AF574" s="1156"/>
      <c r="AG574" s="1156"/>
      <c r="AH574" s="1156"/>
      <c r="AI574" s="1156"/>
      <c r="AJ574" s="1156"/>
      <c r="AK574" s="1156"/>
      <c r="AL574" s="1156"/>
      <c r="AM574" s="1156"/>
      <c r="AN574" s="1156"/>
      <c r="AO574" s="1156"/>
      <c r="AP574" s="1156"/>
      <c r="AQ574" s="1156"/>
      <c r="AR574" s="1156"/>
      <c r="AS574" s="1179"/>
      <c r="AT574" s="1177"/>
      <c r="AU574" s="1178"/>
      <c r="AV574" s="1178"/>
      <c r="AW574" s="1178"/>
      <c r="AX574" s="1178"/>
      <c r="AY574" s="1178"/>
      <c r="AZ574" s="1178"/>
      <c r="BA574" s="1178"/>
      <c r="BB574" s="1178"/>
      <c r="BC574" s="1178"/>
      <c r="BD574" s="1178"/>
      <c r="BE574" s="1178"/>
      <c r="BF574" s="1178"/>
      <c r="BG574" s="1178"/>
      <c r="BH574" s="1178"/>
      <c r="BI574" s="1178"/>
      <c r="BJ574" s="1178"/>
      <c r="BK574" s="1186"/>
      <c r="BL574" s="1187">
        <v>-69</v>
      </c>
      <c r="BM574" s="1187"/>
      <c r="BN574" s="1187"/>
      <c r="BO574" s="1187"/>
      <c r="BP574" s="1187"/>
      <c r="BQ574" s="1187"/>
      <c r="BR574" s="1187"/>
      <c r="BS574" s="1187"/>
      <c r="BT574" s="1187"/>
      <c r="BU574" s="1187"/>
      <c r="BV574" s="1191"/>
      <c r="BW574" s="1186"/>
      <c r="BX574" s="1186"/>
      <c r="BY574" s="1186"/>
      <c r="BZ574" s="1186"/>
      <c r="CA574" s="1186"/>
      <c r="CB574" s="1186"/>
      <c r="CC574" s="1186"/>
      <c r="CD574" s="1186"/>
      <c r="CE574" s="1186"/>
      <c r="CF574" s="1186"/>
      <c r="CG574" s="1186"/>
      <c r="CH574" s="1186"/>
      <c r="CI574" s="1186"/>
      <c r="CJ574" s="1186"/>
      <c r="CK574" s="1186"/>
      <c r="CL574" s="1186"/>
      <c r="CM574" s="1186"/>
      <c r="CN574" s="1186"/>
      <c r="CO574" s="1186"/>
      <c r="CP574" s="1186"/>
      <c r="CQ574" s="1186"/>
      <c r="CR574" s="1186"/>
      <c r="CS574" s="1186"/>
      <c r="CT574" s="1186"/>
      <c r="CU574" s="1186"/>
      <c r="CV574" s="1186"/>
      <c r="CW574" s="1186"/>
      <c r="CX574" s="1186"/>
      <c r="CY574" s="1186"/>
      <c r="CZ574" s="1186"/>
      <c r="DA574" s="1186"/>
      <c r="DB574" s="1186"/>
      <c r="DC574" s="1186"/>
      <c r="DD574" s="1186"/>
      <c r="DE574" s="1186"/>
      <c r="DF574" s="1186"/>
      <c r="DG574" s="1186"/>
      <c r="DH574" s="1186"/>
      <c r="DI574" s="1186"/>
      <c r="DJ574" s="1186"/>
      <c r="DK574" s="1186"/>
      <c r="DL574" s="1186"/>
      <c r="DM574" s="1186"/>
      <c r="DN574" s="1186"/>
      <c r="DO574" s="1186"/>
      <c r="DP574" s="1186"/>
      <c r="DQ574" s="1186"/>
      <c r="DR574" s="1186"/>
      <c r="DS574" s="1186"/>
      <c r="DT574" s="1186"/>
      <c r="DU574" s="1186"/>
      <c r="DV574" s="1186"/>
      <c r="DW574" s="1186"/>
      <c r="DX574" s="1186"/>
      <c r="DY574" s="1186"/>
      <c r="DZ574" s="1186"/>
      <c r="EA574" s="1186"/>
      <c r="EB574" s="1186"/>
      <c r="EC574" s="1186"/>
      <c r="ED574" s="1186"/>
      <c r="EE574" s="1186"/>
      <c r="EF574" s="1186"/>
      <c r="EG574" s="1186"/>
      <c r="EH574" s="1186"/>
      <c r="EI574" s="1186"/>
      <c r="EJ574" s="1186"/>
      <c r="EK574" s="1197"/>
      <c r="EL574" s="1198"/>
      <c r="EM574" s="1186"/>
      <c r="EN574" s="1186"/>
      <c r="EO574" s="1186"/>
      <c r="EP574" s="1186"/>
      <c r="EQ574" s="1186"/>
      <c r="ER574" s="1186"/>
      <c r="ES574" s="1186"/>
      <c r="ET574" s="1186"/>
      <c r="EU574" s="1186"/>
      <c r="EV574" s="1186"/>
      <c r="EW574" s="1186"/>
      <c r="EX574" s="1186"/>
      <c r="EY574" s="1186"/>
      <c r="EZ574" s="1186"/>
      <c r="FA574" s="1186"/>
      <c r="FB574" s="1186"/>
      <c r="FC574" s="1209"/>
      <c r="FD574" s="1186"/>
      <c r="FE574" s="1186"/>
      <c r="FF574" s="1186"/>
      <c r="FG574" s="1186"/>
      <c r="FH574" s="1186"/>
      <c r="FI574" s="1186"/>
      <c r="FJ574" s="1186"/>
      <c r="FK574" s="1186"/>
      <c r="FL574" s="1209"/>
      <c r="FM574" s="1186"/>
      <c r="FN574" s="1186"/>
      <c r="FO574" s="1186"/>
      <c r="FP574" s="1186"/>
      <c r="FQ574" s="1186"/>
      <c r="FR574" s="1186"/>
      <c r="FS574" s="1186"/>
      <c r="FT574" s="1186"/>
      <c r="FU574" s="1186"/>
      <c r="FV574" s="1186"/>
      <c r="FW574" s="1186"/>
      <c r="FX574" s="1186"/>
      <c r="FY574" s="1186"/>
      <c r="FZ574" s="1186"/>
      <c r="GA574" s="1186"/>
      <c r="GB574" s="1186"/>
      <c r="GC574" s="1186"/>
      <c r="GD574" s="1186"/>
      <c r="GE574" s="1186"/>
      <c r="GF574" s="1186"/>
      <c r="GG574" s="1186"/>
      <c r="GH574" s="1186"/>
      <c r="GI574" s="1186"/>
      <c r="GJ574" s="1186"/>
      <c r="GK574" s="1186"/>
      <c r="GL574" s="1186"/>
      <c r="GM574" s="1186"/>
      <c r="GN574" s="1186"/>
      <c r="GO574" s="1186"/>
      <c r="GP574" s="1186"/>
      <c r="GQ574" s="1186"/>
      <c r="GR574" s="1186"/>
      <c r="GS574" s="1186"/>
      <c r="GT574" s="1186"/>
      <c r="GU574" s="1186"/>
      <c r="GV574" s="1186"/>
      <c r="GW574" s="1186"/>
      <c r="GX574" s="1186"/>
      <c r="GY574" s="1218"/>
      <c r="GZ574" s="364">
        <f t="shared" si="427"/>
        <v>0</v>
      </c>
      <c r="HA574" s="365">
        <f t="shared" si="425"/>
        <v>0</v>
      </c>
      <c r="HB574" s="366">
        <f t="shared" si="415"/>
        <v>0</v>
      </c>
      <c r="HC574" s="366">
        <v>0</v>
      </c>
      <c r="HD574" s="365"/>
      <c r="HE574" s="365"/>
      <c r="HF574" s="54"/>
      <c r="HG574" s="709"/>
      <c r="HH574" s="709"/>
      <c r="HI574" s="709">
        <f t="shared" si="405"/>
        <v>0</v>
      </c>
      <c r="HJ574" s="711"/>
      <c r="HK574" s="711">
        <v>19.06</v>
      </c>
      <c r="HL574" s="738" t="e">
        <f t="shared" si="416"/>
        <v>#DIV/0!</v>
      </c>
      <c r="HM574" s="743"/>
      <c r="HN574" s="743"/>
      <c r="HO574" s="743"/>
      <c r="HP574" s="740">
        <f t="shared" si="423"/>
        <v>1315.14</v>
      </c>
      <c r="HQ574" s="850"/>
      <c r="HR574" s="818"/>
      <c r="HS574" s="742">
        <v>44927</v>
      </c>
      <c r="HT574" s="739">
        <f t="shared" si="417"/>
        <v>0</v>
      </c>
      <c r="HU574" s="739"/>
      <c r="HV574" s="743">
        <v>69</v>
      </c>
      <c r="HW574" s="739">
        <f t="shared" si="422"/>
        <v>0</v>
      </c>
      <c r="HX574" s="761">
        <f t="shared" si="428"/>
        <v>0</v>
      </c>
      <c r="HY574" s="739" t="e">
        <f t="shared" si="429"/>
        <v>#DIV/0!</v>
      </c>
      <c r="HZ574" s="739">
        <f t="shared" si="426"/>
        <v>69</v>
      </c>
      <c r="IA574" s="743"/>
      <c r="IB574" s="739" t="e">
        <f t="shared" si="402"/>
        <v>#DIV/0!</v>
      </c>
      <c r="IC574" s="769" t="e">
        <f t="shared" si="403"/>
        <v>#DIV/0!</v>
      </c>
      <c r="ID574" s="769" t="e">
        <f t="shared" si="404"/>
        <v>#DIV/0!</v>
      </c>
      <c r="IE574" s="743"/>
      <c r="IF574" s="743"/>
      <c r="IG574" s="743"/>
      <c r="IH574" s="743"/>
      <c r="II574" s="743"/>
      <c r="IJ574" s="743"/>
      <c r="IK574" s="743"/>
      <c r="IL574" s="743"/>
      <c r="IM574" s="743"/>
      <c r="IN574" s="743"/>
      <c r="IO574" s="743"/>
      <c r="IP574" s="743"/>
      <c r="IQ574" s="739"/>
      <c r="IR574" s="739"/>
      <c r="IS574" s="739"/>
      <c r="IT574" s="739"/>
      <c r="IU574" s="739"/>
      <c r="IV574" s="739"/>
      <c r="IW574" s="739"/>
      <c r="IX574" s="739"/>
      <c r="IY574" s="739"/>
      <c r="IZ574" s="739"/>
      <c r="JA574" s="739"/>
      <c r="JB574" s="743">
        <v>0</v>
      </c>
      <c r="JC574" s="743">
        <v>0</v>
      </c>
      <c r="JD574" s="743">
        <v>0</v>
      </c>
      <c r="JE574" s="743">
        <v>0</v>
      </c>
      <c r="JF574" s="743">
        <v>0</v>
      </c>
      <c r="JG574" s="739">
        <v>0</v>
      </c>
      <c r="JH574" s="739">
        <v>0</v>
      </c>
      <c r="JI574" s="739">
        <v>0</v>
      </c>
      <c r="JJ574" s="739">
        <v>0</v>
      </c>
      <c r="JK574" s="739">
        <v>0</v>
      </c>
      <c r="JL574" s="739">
        <v>0</v>
      </c>
      <c r="JM574" s="739">
        <v>0</v>
      </c>
      <c r="JN574" s="28">
        <f t="shared" si="418"/>
        <v>0</v>
      </c>
      <c r="JO574" s="28">
        <f t="shared" si="419"/>
        <v>0</v>
      </c>
      <c r="JP574" s="28"/>
      <c r="JQ574" s="28"/>
      <c r="JR574" s="28"/>
      <c r="JS574" s="28"/>
      <c r="JT574" s="28"/>
      <c r="JU574" s="28"/>
      <c r="JV574" s="28"/>
      <c r="JW574" s="28"/>
      <c r="JX574" s="28"/>
      <c r="JY574" s="28"/>
      <c r="JZ574" s="28"/>
      <c r="KA574" s="28"/>
      <c r="KB574" s="28"/>
      <c r="KC574" s="28"/>
      <c r="KD574" s="28"/>
      <c r="KE574" s="824"/>
    </row>
    <row r="575" s="786" customFormat="1" hidden="1" customHeight="1" spans="1:291">
      <c r="A575" s="857" t="s">
        <v>2357</v>
      </c>
      <c r="B575" s="343"/>
      <c r="C575" s="95"/>
      <c r="D575" s="95"/>
      <c r="E575" s="95"/>
      <c r="F575" s="1277" t="s">
        <v>2571</v>
      </c>
      <c r="G575" s="301" t="s">
        <v>2572</v>
      </c>
      <c r="H575" s="301" t="s">
        <v>2572</v>
      </c>
      <c r="I575" s="99">
        <f t="shared" si="424"/>
        <v>0</v>
      </c>
      <c r="J575" s="1141">
        <v>22</v>
      </c>
      <c r="K575" s="1130">
        <f>(N575+O575+P575+Q575)-SUM(AT575:GY575)</f>
        <v>22</v>
      </c>
      <c r="L575" s="1131">
        <f>(N575+O575+Q575)-SUM(AT575:GY575)</f>
        <v>22</v>
      </c>
      <c r="M575" s="1132"/>
      <c r="N575" s="1137"/>
      <c r="O575" s="1139"/>
      <c r="P575" s="1138">
        <f t="shared" si="412"/>
        <v>0</v>
      </c>
      <c r="Q575" s="1154">
        <f t="shared" si="413"/>
        <v>0</v>
      </c>
      <c r="R575" s="1156"/>
      <c r="S575" s="1156"/>
      <c r="T575" s="1156"/>
      <c r="U575" s="1156"/>
      <c r="V575" s="1156"/>
      <c r="W575" s="1156"/>
      <c r="X575" s="1156"/>
      <c r="Y575" s="1156"/>
      <c r="Z575" s="1156"/>
      <c r="AA575" s="1156"/>
      <c r="AB575" s="1167"/>
      <c r="AC575" s="1156"/>
      <c r="AD575" s="1156"/>
      <c r="AE575" s="1156"/>
      <c r="AF575" s="1156"/>
      <c r="AG575" s="1156"/>
      <c r="AH575" s="1156"/>
      <c r="AI575" s="1156"/>
      <c r="AJ575" s="1156"/>
      <c r="AK575" s="1156"/>
      <c r="AL575" s="1156"/>
      <c r="AM575" s="1156"/>
      <c r="AN575" s="1156"/>
      <c r="AO575" s="1156"/>
      <c r="AP575" s="1156"/>
      <c r="AQ575" s="1156"/>
      <c r="AR575" s="1156"/>
      <c r="AS575" s="1179"/>
      <c r="AT575" s="1177"/>
      <c r="AU575" s="1178"/>
      <c r="AV575" s="1178"/>
      <c r="AW575" s="1178"/>
      <c r="AX575" s="1178"/>
      <c r="AY575" s="1178"/>
      <c r="AZ575" s="1178"/>
      <c r="BA575" s="1178"/>
      <c r="BB575" s="1178"/>
      <c r="BC575" s="1178"/>
      <c r="BD575" s="1178"/>
      <c r="BE575" s="1178"/>
      <c r="BF575" s="1178"/>
      <c r="BG575" s="1178"/>
      <c r="BH575" s="1178"/>
      <c r="BI575" s="1178"/>
      <c r="BJ575" s="1178"/>
      <c r="BK575" s="1186"/>
      <c r="BL575" s="1187">
        <v>-22</v>
      </c>
      <c r="BM575" s="1187"/>
      <c r="BN575" s="1187"/>
      <c r="BO575" s="1187"/>
      <c r="BP575" s="1187"/>
      <c r="BQ575" s="1187"/>
      <c r="BR575" s="1187"/>
      <c r="BS575" s="1187"/>
      <c r="BT575" s="1187"/>
      <c r="BU575" s="1187"/>
      <c r="BV575" s="1191"/>
      <c r="BW575" s="1186"/>
      <c r="BX575" s="1186"/>
      <c r="BY575" s="1186"/>
      <c r="BZ575" s="1186"/>
      <c r="CA575" s="1186"/>
      <c r="CB575" s="1186"/>
      <c r="CC575" s="1186"/>
      <c r="CD575" s="1186"/>
      <c r="CE575" s="1186"/>
      <c r="CF575" s="1186"/>
      <c r="CG575" s="1186"/>
      <c r="CH575" s="1186"/>
      <c r="CI575" s="1186"/>
      <c r="CJ575" s="1186"/>
      <c r="CK575" s="1186"/>
      <c r="CL575" s="1186"/>
      <c r="CM575" s="1186"/>
      <c r="CN575" s="1186"/>
      <c r="CO575" s="1186"/>
      <c r="CP575" s="1186"/>
      <c r="CQ575" s="1186"/>
      <c r="CR575" s="1186"/>
      <c r="CS575" s="1186"/>
      <c r="CT575" s="1186"/>
      <c r="CU575" s="1186"/>
      <c r="CV575" s="1186"/>
      <c r="CW575" s="1186"/>
      <c r="CX575" s="1186"/>
      <c r="CY575" s="1186"/>
      <c r="CZ575" s="1186"/>
      <c r="DA575" s="1186"/>
      <c r="DB575" s="1186"/>
      <c r="DC575" s="1186"/>
      <c r="DD575" s="1186"/>
      <c r="DE575" s="1186"/>
      <c r="DF575" s="1186"/>
      <c r="DG575" s="1186"/>
      <c r="DH575" s="1186"/>
      <c r="DI575" s="1186"/>
      <c r="DJ575" s="1186"/>
      <c r="DK575" s="1186"/>
      <c r="DL575" s="1186"/>
      <c r="DM575" s="1186"/>
      <c r="DN575" s="1186"/>
      <c r="DO575" s="1186"/>
      <c r="DP575" s="1186"/>
      <c r="DQ575" s="1186"/>
      <c r="DR575" s="1186"/>
      <c r="DS575" s="1186"/>
      <c r="DT575" s="1186"/>
      <c r="DU575" s="1186"/>
      <c r="DV575" s="1186"/>
      <c r="DW575" s="1186"/>
      <c r="DX575" s="1186"/>
      <c r="DY575" s="1186"/>
      <c r="DZ575" s="1186"/>
      <c r="EA575" s="1186"/>
      <c r="EB575" s="1186"/>
      <c r="EC575" s="1186"/>
      <c r="ED575" s="1186"/>
      <c r="EE575" s="1186"/>
      <c r="EF575" s="1186"/>
      <c r="EG575" s="1186"/>
      <c r="EH575" s="1186"/>
      <c r="EI575" s="1186"/>
      <c r="EJ575" s="1186"/>
      <c r="EK575" s="1197"/>
      <c r="EL575" s="1198"/>
      <c r="EM575" s="1186"/>
      <c r="EN575" s="1186"/>
      <c r="EO575" s="1186"/>
      <c r="EP575" s="1186"/>
      <c r="EQ575" s="1186"/>
      <c r="ER575" s="1186"/>
      <c r="ES575" s="1186"/>
      <c r="ET575" s="1186"/>
      <c r="EU575" s="1186"/>
      <c r="EV575" s="1186"/>
      <c r="EW575" s="1186"/>
      <c r="EX575" s="1186"/>
      <c r="EY575" s="1186"/>
      <c r="EZ575" s="1186"/>
      <c r="FA575" s="1186"/>
      <c r="FB575" s="1186"/>
      <c r="FC575" s="1209"/>
      <c r="FD575" s="1186"/>
      <c r="FE575" s="1186"/>
      <c r="FF575" s="1186"/>
      <c r="FG575" s="1186"/>
      <c r="FH575" s="1186"/>
      <c r="FI575" s="1186"/>
      <c r="FJ575" s="1186"/>
      <c r="FK575" s="1186"/>
      <c r="FL575" s="1209"/>
      <c r="FM575" s="1186"/>
      <c r="FN575" s="1186"/>
      <c r="FO575" s="1186"/>
      <c r="FP575" s="1186"/>
      <c r="FQ575" s="1186"/>
      <c r="FR575" s="1186"/>
      <c r="FS575" s="1186"/>
      <c r="FT575" s="1186"/>
      <c r="FU575" s="1186"/>
      <c r="FV575" s="1186"/>
      <c r="FW575" s="1186"/>
      <c r="FX575" s="1186"/>
      <c r="FY575" s="1186"/>
      <c r="FZ575" s="1186"/>
      <c r="GA575" s="1186"/>
      <c r="GB575" s="1186"/>
      <c r="GC575" s="1186"/>
      <c r="GD575" s="1186"/>
      <c r="GE575" s="1186"/>
      <c r="GF575" s="1186"/>
      <c r="GG575" s="1186"/>
      <c r="GH575" s="1186"/>
      <c r="GI575" s="1186"/>
      <c r="GJ575" s="1186"/>
      <c r="GK575" s="1186"/>
      <c r="GL575" s="1186"/>
      <c r="GM575" s="1186"/>
      <c r="GN575" s="1186"/>
      <c r="GO575" s="1186"/>
      <c r="GP575" s="1186"/>
      <c r="GQ575" s="1186"/>
      <c r="GR575" s="1186"/>
      <c r="GS575" s="1186"/>
      <c r="GT575" s="1186"/>
      <c r="GU575" s="1186"/>
      <c r="GV575" s="1186"/>
      <c r="GW575" s="1186"/>
      <c r="GX575" s="1186"/>
      <c r="GY575" s="1218"/>
      <c r="GZ575" s="364">
        <f t="shared" si="427"/>
        <v>0</v>
      </c>
      <c r="HA575" s="365">
        <f t="shared" si="425"/>
        <v>0</v>
      </c>
      <c r="HB575" s="366">
        <f t="shared" si="415"/>
        <v>0</v>
      </c>
      <c r="HC575" s="366">
        <v>0</v>
      </c>
      <c r="HD575" s="365"/>
      <c r="HE575" s="365"/>
      <c r="HF575" s="54"/>
      <c r="HG575" s="709"/>
      <c r="HH575" s="709"/>
      <c r="HI575" s="709">
        <f t="shared" si="405"/>
        <v>0</v>
      </c>
      <c r="HJ575" s="711"/>
      <c r="HK575" s="711">
        <v>20.25</v>
      </c>
      <c r="HL575" s="738" t="e">
        <f t="shared" si="416"/>
        <v>#DIV/0!</v>
      </c>
      <c r="HM575" s="743"/>
      <c r="HN575" s="743"/>
      <c r="HO575" s="743"/>
      <c r="HP575" s="740">
        <f t="shared" si="423"/>
        <v>445.5</v>
      </c>
      <c r="HQ575" s="850"/>
      <c r="HR575" s="818"/>
      <c r="HS575" s="742">
        <v>44927</v>
      </c>
      <c r="HT575" s="739">
        <f t="shared" si="417"/>
        <v>0</v>
      </c>
      <c r="HU575" s="739"/>
      <c r="HV575" s="743">
        <v>22</v>
      </c>
      <c r="HW575" s="739">
        <f t="shared" si="422"/>
        <v>0</v>
      </c>
      <c r="HX575" s="761">
        <f t="shared" si="428"/>
        <v>0</v>
      </c>
      <c r="HY575" s="739" t="e">
        <f t="shared" si="429"/>
        <v>#DIV/0!</v>
      </c>
      <c r="HZ575" s="739">
        <f t="shared" si="426"/>
        <v>22</v>
      </c>
      <c r="IA575" s="743"/>
      <c r="IB575" s="739" t="e">
        <f t="shared" si="402"/>
        <v>#DIV/0!</v>
      </c>
      <c r="IC575" s="769" t="e">
        <f t="shared" si="403"/>
        <v>#DIV/0!</v>
      </c>
      <c r="ID575" s="769" t="e">
        <f t="shared" si="404"/>
        <v>#DIV/0!</v>
      </c>
      <c r="IE575" s="743"/>
      <c r="IF575" s="743"/>
      <c r="IG575" s="743"/>
      <c r="IH575" s="743"/>
      <c r="II575" s="743"/>
      <c r="IJ575" s="743"/>
      <c r="IK575" s="743"/>
      <c r="IL575" s="743"/>
      <c r="IM575" s="743"/>
      <c r="IN575" s="743"/>
      <c r="IO575" s="743"/>
      <c r="IP575" s="743"/>
      <c r="IQ575" s="739"/>
      <c r="IR575" s="739"/>
      <c r="IS575" s="739"/>
      <c r="IT575" s="739"/>
      <c r="IU575" s="739"/>
      <c r="IV575" s="739"/>
      <c r="IW575" s="739"/>
      <c r="IX575" s="739"/>
      <c r="IY575" s="739"/>
      <c r="IZ575" s="739"/>
      <c r="JA575" s="739"/>
      <c r="JB575" s="743">
        <v>0</v>
      </c>
      <c r="JC575" s="743">
        <v>0</v>
      </c>
      <c r="JD575" s="743">
        <v>0</v>
      </c>
      <c r="JE575" s="743">
        <v>0</v>
      </c>
      <c r="JF575" s="743">
        <v>0</v>
      </c>
      <c r="JG575" s="739">
        <v>0</v>
      </c>
      <c r="JH575" s="739">
        <v>0</v>
      </c>
      <c r="JI575" s="739">
        <v>0</v>
      </c>
      <c r="JJ575" s="739">
        <v>0</v>
      </c>
      <c r="JK575" s="739">
        <v>0</v>
      </c>
      <c r="JL575" s="739">
        <v>0</v>
      </c>
      <c r="JM575" s="739">
        <v>0</v>
      </c>
      <c r="JN575" s="28">
        <f t="shared" si="418"/>
        <v>0</v>
      </c>
      <c r="JO575" s="28">
        <f t="shared" si="419"/>
        <v>0</v>
      </c>
      <c r="JP575" s="28"/>
      <c r="JQ575" s="28"/>
      <c r="JR575" s="28"/>
      <c r="JS575" s="28"/>
      <c r="JT575" s="28"/>
      <c r="JU575" s="28"/>
      <c r="JV575" s="28"/>
      <c r="JW575" s="28"/>
      <c r="JX575" s="28"/>
      <c r="JY575" s="28"/>
      <c r="JZ575" s="28"/>
      <c r="KA575" s="28"/>
      <c r="KB575" s="28"/>
      <c r="KC575" s="28"/>
      <c r="KD575" s="28"/>
      <c r="KE575" s="824"/>
    </row>
    <row r="576" s="786" customFormat="1" hidden="1" customHeight="1" spans="1:291">
      <c r="A576" s="857" t="s">
        <v>2357</v>
      </c>
      <c r="B576" s="343"/>
      <c r="C576" s="95"/>
      <c r="D576" s="95"/>
      <c r="E576" s="95"/>
      <c r="F576" s="1277" t="s">
        <v>2573</v>
      </c>
      <c r="G576" s="301" t="s">
        <v>2574</v>
      </c>
      <c r="H576" s="301" t="s">
        <v>2574</v>
      </c>
      <c r="I576" s="99">
        <f t="shared" si="424"/>
        <v>0</v>
      </c>
      <c r="J576" s="1141">
        <v>73</v>
      </c>
      <c r="K576" s="1130">
        <f>(N576+O576+P576+Q576)-SUM(AT576:GY576)</f>
        <v>73</v>
      </c>
      <c r="L576" s="1131">
        <f>(N576+O576+Q576)-SUM(AT576:GY576)</f>
        <v>73</v>
      </c>
      <c r="M576" s="1132"/>
      <c r="N576" s="1137"/>
      <c r="O576" s="1139"/>
      <c r="P576" s="1138">
        <f t="shared" si="412"/>
        <v>0</v>
      </c>
      <c r="Q576" s="1154">
        <f t="shared" si="413"/>
        <v>0</v>
      </c>
      <c r="R576" s="1156"/>
      <c r="S576" s="1156"/>
      <c r="T576" s="1156"/>
      <c r="U576" s="1156"/>
      <c r="V576" s="1156"/>
      <c r="W576" s="1156"/>
      <c r="X576" s="1156"/>
      <c r="Y576" s="1156"/>
      <c r="Z576" s="1156"/>
      <c r="AA576" s="1156"/>
      <c r="AB576" s="1167"/>
      <c r="AC576" s="1156"/>
      <c r="AD576" s="1156"/>
      <c r="AE576" s="1156"/>
      <c r="AF576" s="1156"/>
      <c r="AG576" s="1156"/>
      <c r="AH576" s="1156"/>
      <c r="AI576" s="1156"/>
      <c r="AJ576" s="1156"/>
      <c r="AK576" s="1156"/>
      <c r="AL576" s="1156"/>
      <c r="AM576" s="1156"/>
      <c r="AN576" s="1156"/>
      <c r="AO576" s="1156"/>
      <c r="AP576" s="1156"/>
      <c r="AQ576" s="1156"/>
      <c r="AR576" s="1156"/>
      <c r="AS576" s="1179"/>
      <c r="AT576" s="1177"/>
      <c r="AU576" s="1178"/>
      <c r="AV576" s="1178"/>
      <c r="AW576" s="1178"/>
      <c r="AX576" s="1178"/>
      <c r="AY576" s="1178"/>
      <c r="AZ576" s="1178"/>
      <c r="BA576" s="1178"/>
      <c r="BB576" s="1178"/>
      <c r="BC576" s="1178"/>
      <c r="BD576" s="1178"/>
      <c r="BE576" s="1178"/>
      <c r="BF576" s="1178"/>
      <c r="BG576" s="1178"/>
      <c r="BH576" s="1178"/>
      <c r="BI576" s="1178"/>
      <c r="BJ576" s="1178"/>
      <c r="BK576" s="1186"/>
      <c r="BL576" s="1187">
        <v>-73</v>
      </c>
      <c r="BM576" s="1187"/>
      <c r="BN576" s="1187"/>
      <c r="BO576" s="1187"/>
      <c r="BP576" s="1187"/>
      <c r="BQ576" s="1187"/>
      <c r="BR576" s="1187"/>
      <c r="BS576" s="1187"/>
      <c r="BT576" s="1187"/>
      <c r="BU576" s="1187"/>
      <c r="BV576" s="1191"/>
      <c r="BW576" s="1186"/>
      <c r="BX576" s="1186"/>
      <c r="BY576" s="1186"/>
      <c r="BZ576" s="1186"/>
      <c r="CA576" s="1186"/>
      <c r="CB576" s="1186"/>
      <c r="CC576" s="1186"/>
      <c r="CD576" s="1186"/>
      <c r="CE576" s="1186"/>
      <c r="CF576" s="1186"/>
      <c r="CG576" s="1186"/>
      <c r="CH576" s="1186"/>
      <c r="CI576" s="1186"/>
      <c r="CJ576" s="1186"/>
      <c r="CK576" s="1186"/>
      <c r="CL576" s="1186"/>
      <c r="CM576" s="1186"/>
      <c r="CN576" s="1186"/>
      <c r="CO576" s="1186"/>
      <c r="CP576" s="1186"/>
      <c r="CQ576" s="1186"/>
      <c r="CR576" s="1186"/>
      <c r="CS576" s="1186"/>
      <c r="CT576" s="1186"/>
      <c r="CU576" s="1186"/>
      <c r="CV576" s="1186"/>
      <c r="CW576" s="1186"/>
      <c r="CX576" s="1186"/>
      <c r="CY576" s="1186"/>
      <c r="CZ576" s="1186"/>
      <c r="DA576" s="1186"/>
      <c r="DB576" s="1186"/>
      <c r="DC576" s="1186"/>
      <c r="DD576" s="1186"/>
      <c r="DE576" s="1186"/>
      <c r="DF576" s="1186"/>
      <c r="DG576" s="1186"/>
      <c r="DH576" s="1186"/>
      <c r="DI576" s="1186"/>
      <c r="DJ576" s="1186"/>
      <c r="DK576" s="1186"/>
      <c r="DL576" s="1186"/>
      <c r="DM576" s="1186"/>
      <c r="DN576" s="1186"/>
      <c r="DO576" s="1186"/>
      <c r="DP576" s="1186"/>
      <c r="DQ576" s="1186"/>
      <c r="DR576" s="1186"/>
      <c r="DS576" s="1186"/>
      <c r="DT576" s="1186"/>
      <c r="DU576" s="1186"/>
      <c r="DV576" s="1186"/>
      <c r="DW576" s="1186"/>
      <c r="DX576" s="1186"/>
      <c r="DY576" s="1186"/>
      <c r="DZ576" s="1186"/>
      <c r="EA576" s="1186"/>
      <c r="EB576" s="1186"/>
      <c r="EC576" s="1186"/>
      <c r="ED576" s="1186"/>
      <c r="EE576" s="1186"/>
      <c r="EF576" s="1186"/>
      <c r="EG576" s="1186"/>
      <c r="EH576" s="1186"/>
      <c r="EI576" s="1186"/>
      <c r="EJ576" s="1186"/>
      <c r="EK576" s="1197"/>
      <c r="EL576" s="1198"/>
      <c r="EM576" s="1186"/>
      <c r="EN576" s="1186"/>
      <c r="EO576" s="1186"/>
      <c r="EP576" s="1186"/>
      <c r="EQ576" s="1186"/>
      <c r="ER576" s="1186"/>
      <c r="ES576" s="1186"/>
      <c r="ET576" s="1186"/>
      <c r="EU576" s="1186"/>
      <c r="EV576" s="1186"/>
      <c r="EW576" s="1186"/>
      <c r="EX576" s="1186"/>
      <c r="EY576" s="1186"/>
      <c r="EZ576" s="1186"/>
      <c r="FA576" s="1186"/>
      <c r="FB576" s="1186"/>
      <c r="FC576" s="1209"/>
      <c r="FD576" s="1186"/>
      <c r="FE576" s="1186"/>
      <c r="FF576" s="1186"/>
      <c r="FG576" s="1186"/>
      <c r="FH576" s="1186"/>
      <c r="FI576" s="1186"/>
      <c r="FJ576" s="1186"/>
      <c r="FK576" s="1186"/>
      <c r="FL576" s="1209"/>
      <c r="FM576" s="1186"/>
      <c r="FN576" s="1186"/>
      <c r="FO576" s="1186"/>
      <c r="FP576" s="1186"/>
      <c r="FQ576" s="1186"/>
      <c r="FR576" s="1186"/>
      <c r="FS576" s="1186"/>
      <c r="FT576" s="1186"/>
      <c r="FU576" s="1186"/>
      <c r="FV576" s="1186"/>
      <c r="FW576" s="1186"/>
      <c r="FX576" s="1186"/>
      <c r="FY576" s="1186"/>
      <c r="FZ576" s="1186"/>
      <c r="GA576" s="1186"/>
      <c r="GB576" s="1186"/>
      <c r="GC576" s="1186"/>
      <c r="GD576" s="1186"/>
      <c r="GE576" s="1186"/>
      <c r="GF576" s="1186"/>
      <c r="GG576" s="1186"/>
      <c r="GH576" s="1186"/>
      <c r="GI576" s="1186"/>
      <c r="GJ576" s="1186"/>
      <c r="GK576" s="1186"/>
      <c r="GL576" s="1186"/>
      <c r="GM576" s="1186"/>
      <c r="GN576" s="1186"/>
      <c r="GO576" s="1186"/>
      <c r="GP576" s="1186"/>
      <c r="GQ576" s="1186"/>
      <c r="GR576" s="1186"/>
      <c r="GS576" s="1186"/>
      <c r="GT576" s="1186"/>
      <c r="GU576" s="1186"/>
      <c r="GV576" s="1186"/>
      <c r="GW576" s="1186"/>
      <c r="GX576" s="1186"/>
      <c r="GY576" s="1218"/>
      <c r="GZ576" s="364">
        <f t="shared" si="427"/>
        <v>0</v>
      </c>
      <c r="HA576" s="365">
        <f t="shared" si="425"/>
        <v>0</v>
      </c>
      <c r="HB576" s="366">
        <f t="shared" si="415"/>
        <v>0</v>
      </c>
      <c r="HC576" s="366">
        <v>0</v>
      </c>
      <c r="HD576" s="365"/>
      <c r="HE576" s="365"/>
      <c r="HF576" s="54"/>
      <c r="HG576" s="709"/>
      <c r="HH576" s="709"/>
      <c r="HI576" s="709">
        <f t="shared" si="405"/>
        <v>0</v>
      </c>
      <c r="HJ576" s="711"/>
      <c r="HK576" s="711">
        <v>31.33</v>
      </c>
      <c r="HL576" s="738" t="e">
        <f t="shared" si="416"/>
        <v>#DIV/0!</v>
      </c>
      <c r="HM576" s="743"/>
      <c r="HN576" s="743"/>
      <c r="HO576" s="743"/>
      <c r="HP576" s="740">
        <f t="shared" si="423"/>
        <v>2287.09</v>
      </c>
      <c r="HQ576" s="850"/>
      <c r="HR576" s="818"/>
      <c r="HS576" s="742">
        <v>44927</v>
      </c>
      <c r="HT576" s="739">
        <f t="shared" si="417"/>
        <v>0</v>
      </c>
      <c r="HU576" s="739"/>
      <c r="HV576" s="743">
        <v>73</v>
      </c>
      <c r="HW576" s="739">
        <f t="shared" si="422"/>
        <v>0</v>
      </c>
      <c r="HX576" s="761">
        <f t="shared" si="428"/>
        <v>0</v>
      </c>
      <c r="HY576" s="739" t="e">
        <f t="shared" si="429"/>
        <v>#DIV/0!</v>
      </c>
      <c r="HZ576" s="739">
        <f t="shared" si="426"/>
        <v>73</v>
      </c>
      <c r="IA576" s="743"/>
      <c r="IB576" s="739" t="e">
        <f t="shared" si="402"/>
        <v>#DIV/0!</v>
      </c>
      <c r="IC576" s="769" t="e">
        <f t="shared" si="403"/>
        <v>#DIV/0!</v>
      </c>
      <c r="ID576" s="769" t="e">
        <f t="shared" si="404"/>
        <v>#DIV/0!</v>
      </c>
      <c r="IE576" s="743"/>
      <c r="IF576" s="743"/>
      <c r="IG576" s="743"/>
      <c r="IH576" s="743"/>
      <c r="II576" s="743"/>
      <c r="IJ576" s="743"/>
      <c r="IK576" s="743"/>
      <c r="IL576" s="743"/>
      <c r="IM576" s="743"/>
      <c r="IN576" s="743"/>
      <c r="IO576" s="743"/>
      <c r="IP576" s="743"/>
      <c r="IQ576" s="739"/>
      <c r="IR576" s="739"/>
      <c r="IS576" s="739"/>
      <c r="IT576" s="739"/>
      <c r="IU576" s="739"/>
      <c r="IV576" s="739"/>
      <c r="IW576" s="739"/>
      <c r="IX576" s="739"/>
      <c r="IY576" s="739"/>
      <c r="IZ576" s="739"/>
      <c r="JA576" s="739"/>
      <c r="JB576" s="743">
        <v>0</v>
      </c>
      <c r="JC576" s="743">
        <v>0</v>
      </c>
      <c r="JD576" s="743">
        <v>0</v>
      </c>
      <c r="JE576" s="743">
        <v>0</v>
      </c>
      <c r="JF576" s="743">
        <v>0</v>
      </c>
      <c r="JG576" s="739">
        <v>0</v>
      </c>
      <c r="JH576" s="739">
        <v>0</v>
      </c>
      <c r="JI576" s="739">
        <v>0</v>
      </c>
      <c r="JJ576" s="739">
        <v>0</v>
      </c>
      <c r="JK576" s="739">
        <v>0</v>
      </c>
      <c r="JL576" s="739">
        <v>0</v>
      </c>
      <c r="JM576" s="739">
        <v>0</v>
      </c>
      <c r="JN576" s="28">
        <f t="shared" si="418"/>
        <v>0</v>
      </c>
      <c r="JO576" s="28">
        <f t="shared" si="419"/>
        <v>0</v>
      </c>
      <c r="JP576" s="28"/>
      <c r="JQ576" s="28"/>
      <c r="JR576" s="28"/>
      <c r="JS576" s="28"/>
      <c r="JT576" s="28"/>
      <c r="JU576" s="28"/>
      <c r="JV576" s="28"/>
      <c r="JW576" s="28"/>
      <c r="JX576" s="28"/>
      <c r="JY576" s="28"/>
      <c r="JZ576" s="28"/>
      <c r="KA576" s="28"/>
      <c r="KB576" s="28"/>
      <c r="KC576" s="28"/>
      <c r="KD576" s="28"/>
      <c r="KE576" s="824"/>
    </row>
    <row r="577" s="1071" customFormat="1" hidden="1" customHeight="1" spans="1:291">
      <c r="A577" s="122"/>
      <c r="B577" s="415"/>
      <c r="C577" s="122"/>
      <c r="D577" s="122"/>
      <c r="E577" s="122"/>
      <c r="F577" s="909"/>
      <c r="G577" s="833"/>
      <c r="H577" s="301"/>
      <c r="I577" s="99"/>
      <c r="J577" s="1141"/>
      <c r="K577" s="1284"/>
      <c r="L577" s="1285"/>
      <c r="M577" s="1286"/>
      <c r="N577" s="1137"/>
      <c r="O577" s="1134"/>
      <c r="P577" s="1135"/>
      <c r="Q577" s="1152"/>
      <c r="R577" s="1153"/>
      <c r="S577" s="1153"/>
      <c r="T577" s="1153"/>
      <c r="U577" s="1153"/>
      <c r="V577" s="1153"/>
      <c r="W577" s="1153"/>
      <c r="X577" s="1153"/>
      <c r="Y577" s="1153"/>
      <c r="Z577" s="1153"/>
      <c r="AA577" s="1153"/>
      <c r="AB577" s="1166"/>
      <c r="AC577" s="1153"/>
      <c r="AD577" s="1153"/>
      <c r="AE577" s="1153"/>
      <c r="AF577" s="1153"/>
      <c r="AG577" s="1153"/>
      <c r="AH577" s="1153"/>
      <c r="AI577" s="1153"/>
      <c r="AJ577" s="1153"/>
      <c r="AK577" s="1153"/>
      <c r="AL577" s="1153"/>
      <c r="AM577" s="1153"/>
      <c r="AN577" s="1153"/>
      <c r="AO577" s="1153"/>
      <c r="AP577" s="1153"/>
      <c r="AQ577" s="1153"/>
      <c r="AR577" s="1153"/>
      <c r="AS577" s="1176"/>
      <c r="AT577" s="1177"/>
      <c r="AU577" s="1178"/>
      <c r="AV577" s="1178"/>
      <c r="AW577" s="1178"/>
      <c r="AX577" s="1178"/>
      <c r="AY577" s="1178"/>
      <c r="AZ577" s="1178"/>
      <c r="BA577" s="1178"/>
      <c r="BB577" s="1178"/>
      <c r="BC577" s="1178"/>
      <c r="BD577" s="1178"/>
      <c r="BE577" s="1178"/>
      <c r="BF577" s="1178"/>
      <c r="BG577" s="1178"/>
      <c r="BH577" s="1178"/>
      <c r="BI577" s="1178"/>
      <c r="BJ577" s="1178"/>
      <c r="BK577" s="1186"/>
      <c r="BL577" s="1187"/>
      <c r="BM577" s="1187"/>
      <c r="BN577" s="1187"/>
      <c r="BO577" s="1187"/>
      <c r="BP577" s="1187"/>
      <c r="BQ577" s="1187"/>
      <c r="BR577" s="1187"/>
      <c r="BS577" s="1187"/>
      <c r="BT577" s="1187"/>
      <c r="BU577" s="1187"/>
      <c r="BV577" s="1191"/>
      <c r="BW577" s="1186"/>
      <c r="BX577" s="1186"/>
      <c r="BY577" s="1186"/>
      <c r="BZ577" s="1186"/>
      <c r="CA577" s="1186"/>
      <c r="CB577" s="1186"/>
      <c r="CC577" s="1186"/>
      <c r="CD577" s="1186"/>
      <c r="CE577" s="1186"/>
      <c r="CF577" s="1186"/>
      <c r="CG577" s="1186"/>
      <c r="CH577" s="1186"/>
      <c r="CI577" s="1186"/>
      <c r="CJ577" s="1186"/>
      <c r="CK577" s="1186"/>
      <c r="CL577" s="1186"/>
      <c r="CM577" s="1186"/>
      <c r="CN577" s="1186"/>
      <c r="CO577" s="1186"/>
      <c r="CP577" s="1186"/>
      <c r="CQ577" s="1186"/>
      <c r="CR577" s="1186"/>
      <c r="CS577" s="1186"/>
      <c r="CT577" s="1186"/>
      <c r="CU577" s="1186"/>
      <c r="CV577" s="1186"/>
      <c r="CW577" s="1186"/>
      <c r="CX577" s="1186"/>
      <c r="CY577" s="1186"/>
      <c r="CZ577" s="1186"/>
      <c r="DA577" s="1186"/>
      <c r="DB577" s="1186"/>
      <c r="DC577" s="1186"/>
      <c r="DD577" s="1186"/>
      <c r="DE577" s="1186"/>
      <c r="DF577" s="1186"/>
      <c r="DG577" s="1186"/>
      <c r="DH577" s="1186"/>
      <c r="DI577" s="1186"/>
      <c r="DJ577" s="1186"/>
      <c r="DK577" s="1186"/>
      <c r="DL577" s="1186"/>
      <c r="DM577" s="1186"/>
      <c r="DN577" s="1186"/>
      <c r="DO577" s="1186"/>
      <c r="DP577" s="1186"/>
      <c r="DQ577" s="1186"/>
      <c r="DR577" s="1186"/>
      <c r="DS577" s="1186"/>
      <c r="DT577" s="1186"/>
      <c r="DU577" s="1186"/>
      <c r="DV577" s="1186"/>
      <c r="DW577" s="1186"/>
      <c r="DX577" s="1186"/>
      <c r="DY577" s="1186"/>
      <c r="DZ577" s="1186"/>
      <c r="EA577" s="1186"/>
      <c r="EB577" s="1186"/>
      <c r="EC577" s="1186"/>
      <c r="ED577" s="1186"/>
      <c r="EE577" s="1186"/>
      <c r="EF577" s="1186"/>
      <c r="EG577" s="1186"/>
      <c r="EH577" s="1186"/>
      <c r="EI577" s="1186"/>
      <c r="EJ577" s="1186"/>
      <c r="EK577" s="1197"/>
      <c r="EL577" s="1198"/>
      <c r="EM577" s="1186"/>
      <c r="EN577" s="1186"/>
      <c r="EO577" s="1186"/>
      <c r="EP577" s="1186"/>
      <c r="EQ577" s="1186"/>
      <c r="ER577" s="1186"/>
      <c r="ES577" s="1186"/>
      <c r="ET577" s="1186"/>
      <c r="EU577" s="1186"/>
      <c r="EV577" s="1186"/>
      <c r="EW577" s="1186"/>
      <c r="EX577" s="1186"/>
      <c r="EY577" s="1186"/>
      <c r="EZ577" s="1186"/>
      <c r="FA577" s="1186"/>
      <c r="FB577" s="1186"/>
      <c r="FC577" s="1208"/>
      <c r="FD577" s="1186"/>
      <c r="FE577" s="1186"/>
      <c r="FF577" s="1186"/>
      <c r="FG577" s="1186"/>
      <c r="FH577" s="1186"/>
      <c r="FI577" s="1186"/>
      <c r="FJ577" s="1186"/>
      <c r="FK577" s="1186"/>
      <c r="FL577" s="1208"/>
      <c r="FM577" s="1186"/>
      <c r="FN577" s="1186"/>
      <c r="FO577" s="1186"/>
      <c r="FP577" s="1186"/>
      <c r="FQ577" s="1186"/>
      <c r="FR577" s="1186"/>
      <c r="FS577" s="1186"/>
      <c r="FT577" s="1186"/>
      <c r="FU577" s="1186"/>
      <c r="FV577" s="1186"/>
      <c r="FW577" s="1186"/>
      <c r="FX577" s="1186"/>
      <c r="FY577" s="1186"/>
      <c r="FZ577" s="1186"/>
      <c r="GA577" s="1186"/>
      <c r="GB577" s="1186"/>
      <c r="GC577" s="1186"/>
      <c r="GD577" s="1186"/>
      <c r="GE577" s="1186"/>
      <c r="GF577" s="1186"/>
      <c r="GG577" s="1186"/>
      <c r="GH577" s="1186"/>
      <c r="GI577" s="1186"/>
      <c r="GJ577" s="1186"/>
      <c r="GK577" s="1186"/>
      <c r="GL577" s="1186"/>
      <c r="GM577" s="1186"/>
      <c r="GN577" s="1186"/>
      <c r="GO577" s="1186"/>
      <c r="GP577" s="1186"/>
      <c r="GQ577" s="1186"/>
      <c r="GR577" s="1186"/>
      <c r="GS577" s="1186"/>
      <c r="GT577" s="1186"/>
      <c r="GU577" s="1186"/>
      <c r="GV577" s="1186"/>
      <c r="GW577" s="1186"/>
      <c r="GX577" s="1186"/>
      <c r="GY577" s="1219"/>
      <c r="GZ577" s="364">
        <f t="shared" si="427"/>
        <v>0</v>
      </c>
      <c r="HA577" s="365">
        <f t="shared" si="425"/>
        <v>0</v>
      </c>
      <c r="HB577" s="366">
        <f t="shared" si="415"/>
        <v>0</v>
      </c>
      <c r="HC577" s="366">
        <v>0</v>
      </c>
      <c r="HD577" s="875"/>
      <c r="HE577" s="875"/>
      <c r="HF577" s="54"/>
      <c r="HG577" s="709"/>
      <c r="HH577" s="709"/>
      <c r="HI577" s="709">
        <f t="shared" si="405"/>
        <v>0</v>
      </c>
      <c r="HJ577" s="711"/>
      <c r="HK577" s="711"/>
      <c r="HL577" s="850"/>
      <c r="HM577" s="743"/>
      <c r="HN577" s="743"/>
      <c r="HO577" s="743"/>
      <c r="HP577" s="882"/>
      <c r="HQ577" s="850"/>
      <c r="HR577" s="818"/>
      <c r="HS577" s="743"/>
      <c r="HT577" s="743"/>
      <c r="HU577" s="743"/>
      <c r="HV577" s="743"/>
      <c r="HW577" s="739"/>
      <c r="HX577" s="883"/>
      <c r="HY577" s="743"/>
      <c r="HZ577" s="739"/>
      <c r="IA577" s="743"/>
      <c r="IB577" s="743"/>
      <c r="IC577" s="884"/>
      <c r="ID577" s="884"/>
      <c r="IE577" s="743"/>
      <c r="IF577" s="743"/>
      <c r="IG577" s="743"/>
      <c r="IH577" s="743"/>
      <c r="II577" s="743"/>
      <c r="IJ577" s="743"/>
      <c r="IK577" s="743"/>
      <c r="IL577" s="743"/>
      <c r="IM577" s="743"/>
      <c r="IN577" s="743"/>
      <c r="IO577" s="743"/>
      <c r="IP577" s="743"/>
      <c r="IQ577" s="739"/>
      <c r="IR577" s="739"/>
      <c r="IS577" s="739"/>
      <c r="IT577" s="739"/>
      <c r="IU577" s="739"/>
      <c r="IV577" s="739"/>
      <c r="IW577" s="739"/>
      <c r="IX577" s="739"/>
      <c r="IY577" s="739"/>
      <c r="IZ577" s="739"/>
      <c r="JA577" s="739"/>
      <c r="JB577" s="743">
        <v>0</v>
      </c>
      <c r="JC577" s="743">
        <v>0</v>
      </c>
      <c r="JD577" s="743">
        <v>0</v>
      </c>
      <c r="JE577" s="743">
        <v>0</v>
      </c>
      <c r="JF577" s="743">
        <v>0</v>
      </c>
      <c r="JG577" s="739">
        <v>0</v>
      </c>
      <c r="JH577" s="739">
        <v>0</v>
      </c>
      <c r="JI577" s="739">
        <v>0</v>
      </c>
      <c r="JJ577" s="739">
        <v>0</v>
      </c>
      <c r="JK577" s="739">
        <v>0</v>
      </c>
      <c r="JL577" s="739">
        <v>0</v>
      </c>
      <c r="JM577" s="739">
        <v>0</v>
      </c>
      <c r="JN577" s="28">
        <f t="shared" si="418"/>
        <v>0</v>
      </c>
      <c r="JO577" s="28">
        <f t="shared" si="419"/>
        <v>0</v>
      </c>
      <c r="JP577" s="325"/>
      <c r="JQ577" s="325"/>
      <c r="JR577" s="325"/>
      <c r="JS577" s="325"/>
      <c r="JT577" s="325"/>
      <c r="JU577" s="325"/>
      <c r="JV577" s="325"/>
      <c r="JW577" s="325"/>
      <c r="JX577" s="325"/>
      <c r="JY577" s="325"/>
      <c r="JZ577" s="325"/>
      <c r="KA577" s="325"/>
      <c r="KB577" s="325"/>
      <c r="KC577" s="325"/>
      <c r="KD577" s="325"/>
      <c r="KE577" s="825"/>
    </row>
    <row r="578" s="1071" customFormat="1" hidden="1" customHeight="1" spans="1:291">
      <c r="A578" s="122"/>
      <c r="B578" s="415"/>
      <c r="C578" s="122"/>
      <c r="D578" s="122"/>
      <c r="E578" s="122"/>
      <c r="F578" s="909"/>
      <c r="G578" s="833"/>
      <c r="H578" s="301"/>
      <c r="I578" s="99"/>
      <c r="J578" s="1141"/>
      <c r="K578" s="1284"/>
      <c r="L578" s="1285"/>
      <c r="M578" s="1286"/>
      <c r="N578" s="1137"/>
      <c r="O578" s="1134"/>
      <c r="P578" s="1135"/>
      <c r="Q578" s="1152"/>
      <c r="R578" s="1153"/>
      <c r="S578" s="1153"/>
      <c r="T578" s="1153"/>
      <c r="U578" s="1153"/>
      <c r="V578" s="1153"/>
      <c r="W578" s="1153"/>
      <c r="X578" s="1153"/>
      <c r="Y578" s="1153"/>
      <c r="Z578" s="1153"/>
      <c r="AA578" s="1153"/>
      <c r="AB578" s="1166"/>
      <c r="AC578" s="1153"/>
      <c r="AD578" s="1153"/>
      <c r="AE578" s="1153"/>
      <c r="AF578" s="1153"/>
      <c r="AG578" s="1153"/>
      <c r="AH578" s="1153"/>
      <c r="AI578" s="1153"/>
      <c r="AJ578" s="1153"/>
      <c r="AK578" s="1153"/>
      <c r="AL578" s="1153"/>
      <c r="AM578" s="1153"/>
      <c r="AN578" s="1153"/>
      <c r="AO578" s="1153"/>
      <c r="AP578" s="1153"/>
      <c r="AQ578" s="1153"/>
      <c r="AR578" s="1153"/>
      <c r="AS578" s="1176"/>
      <c r="AT578" s="1177"/>
      <c r="AU578" s="1178"/>
      <c r="AV578" s="1178"/>
      <c r="AW578" s="1178"/>
      <c r="AX578" s="1178"/>
      <c r="AY578" s="1178"/>
      <c r="AZ578" s="1178"/>
      <c r="BA578" s="1178"/>
      <c r="BB578" s="1178"/>
      <c r="BC578" s="1178"/>
      <c r="BD578" s="1178"/>
      <c r="BE578" s="1178"/>
      <c r="BF578" s="1178"/>
      <c r="BG578" s="1178"/>
      <c r="BH578" s="1178"/>
      <c r="BI578" s="1178"/>
      <c r="BJ578" s="1178"/>
      <c r="BK578" s="1186"/>
      <c r="BL578" s="1187"/>
      <c r="BM578" s="1187"/>
      <c r="BN578" s="1187"/>
      <c r="BO578" s="1187"/>
      <c r="BP578" s="1187"/>
      <c r="BQ578" s="1187"/>
      <c r="BR578" s="1187"/>
      <c r="BS578" s="1187"/>
      <c r="BT578" s="1187"/>
      <c r="BU578" s="1187"/>
      <c r="BV578" s="1191"/>
      <c r="BW578" s="1186"/>
      <c r="BX578" s="1186"/>
      <c r="BY578" s="1186"/>
      <c r="BZ578" s="1186"/>
      <c r="CA578" s="1186"/>
      <c r="CB578" s="1186"/>
      <c r="CC578" s="1186"/>
      <c r="CD578" s="1186"/>
      <c r="CE578" s="1186"/>
      <c r="CF578" s="1186"/>
      <c r="CG578" s="1186"/>
      <c r="CH578" s="1186"/>
      <c r="CI578" s="1186"/>
      <c r="CJ578" s="1186"/>
      <c r="CK578" s="1186"/>
      <c r="CL578" s="1186"/>
      <c r="CM578" s="1186"/>
      <c r="CN578" s="1186"/>
      <c r="CO578" s="1186"/>
      <c r="CP578" s="1186"/>
      <c r="CQ578" s="1186"/>
      <c r="CR578" s="1186"/>
      <c r="CS578" s="1186"/>
      <c r="CT578" s="1186"/>
      <c r="CU578" s="1186"/>
      <c r="CV578" s="1186"/>
      <c r="CW578" s="1186"/>
      <c r="CX578" s="1186"/>
      <c r="CY578" s="1186"/>
      <c r="CZ578" s="1186"/>
      <c r="DA578" s="1186"/>
      <c r="DB578" s="1186"/>
      <c r="DC578" s="1186"/>
      <c r="DD578" s="1186"/>
      <c r="DE578" s="1186"/>
      <c r="DF578" s="1186"/>
      <c r="DG578" s="1186"/>
      <c r="DH578" s="1186"/>
      <c r="DI578" s="1186"/>
      <c r="DJ578" s="1186"/>
      <c r="DK578" s="1186"/>
      <c r="DL578" s="1186"/>
      <c r="DM578" s="1186"/>
      <c r="DN578" s="1186"/>
      <c r="DO578" s="1186"/>
      <c r="DP578" s="1186"/>
      <c r="DQ578" s="1186"/>
      <c r="DR578" s="1186"/>
      <c r="DS578" s="1186"/>
      <c r="DT578" s="1186"/>
      <c r="DU578" s="1186"/>
      <c r="DV578" s="1186"/>
      <c r="DW578" s="1186"/>
      <c r="DX578" s="1186"/>
      <c r="DY578" s="1186"/>
      <c r="DZ578" s="1186"/>
      <c r="EA578" s="1186"/>
      <c r="EB578" s="1186"/>
      <c r="EC578" s="1186"/>
      <c r="ED578" s="1186"/>
      <c r="EE578" s="1186"/>
      <c r="EF578" s="1186"/>
      <c r="EG578" s="1186"/>
      <c r="EH578" s="1186"/>
      <c r="EI578" s="1186"/>
      <c r="EJ578" s="1186"/>
      <c r="EK578" s="1197"/>
      <c r="EL578" s="1198"/>
      <c r="EM578" s="1186"/>
      <c r="EN578" s="1186"/>
      <c r="EO578" s="1186"/>
      <c r="EP578" s="1186"/>
      <c r="EQ578" s="1186"/>
      <c r="ER578" s="1186"/>
      <c r="ES578" s="1186"/>
      <c r="ET578" s="1186"/>
      <c r="EU578" s="1186"/>
      <c r="EV578" s="1186"/>
      <c r="EW578" s="1186"/>
      <c r="EX578" s="1186"/>
      <c r="EY578" s="1186"/>
      <c r="EZ578" s="1186"/>
      <c r="FA578" s="1186"/>
      <c r="FB578" s="1186"/>
      <c r="FC578" s="1208"/>
      <c r="FD578" s="1186"/>
      <c r="FE578" s="1186"/>
      <c r="FF578" s="1186"/>
      <c r="FG578" s="1186"/>
      <c r="FH578" s="1186"/>
      <c r="FI578" s="1186"/>
      <c r="FJ578" s="1186"/>
      <c r="FK578" s="1186"/>
      <c r="FL578" s="1208"/>
      <c r="FM578" s="1186"/>
      <c r="FN578" s="1186"/>
      <c r="FO578" s="1186"/>
      <c r="FP578" s="1186"/>
      <c r="FQ578" s="1186"/>
      <c r="FR578" s="1186"/>
      <c r="FS578" s="1186"/>
      <c r="FT578" s="1186"/>
      <c r="FU578" s="1186"/>
      <c r="FV578" s="1186"/>
      <c r="FW578" s="1186"/>
      <c r="FX578" s="1186"/>
      <c r="FY578" s="1186"/>
      <c r="FZ578" s="1186"/>
      <c r="GA578" s="1186"/>
      <c r="GB578" s="1186"/>
      <c r="GC578" s="1186"/>
      <c r="GD578" s="1186"/>
      <c r="GE578" s="1186"/>
      <c r="GF578" s="1186"/>
      <c r="GG578" s="1186"/>
      <c r="GH578" s="1186"/>
      <c r="GI578" s="1186"/>
      <c r="GJ578" s="1186"/>
      <c r="GK578" s="1186"/>
      <c r="GL578" s="1186"/>
      <c r="GM578" s="1186"/>
      <c r="GN578" s="1186"/>
      <c r="GO578" s="1186"/>
      <c r="GP578" s="1186"/>
      <c r="GQ578" s="1186"/>
      <c r="GR578" s="1186"/>
      <c r="GS578" s="1186"/>
      <c r="GT578" s="1186"/>
      <c r="GU578" s="1186"/>
      <c r="GV578" s="1186"/>
      <c r="GW578" s="1186"/>
      <c r="GX578" s="1186"/>
      <c r="GY578" s="1219"/>
      <c r="GZ578" s="874"/>
      <c r="HA578" s="875"/>
      <c r="HB578" s="876"/>
      <c r="HC578" s="876"/>
      <c r="HD578" s="875"/>
      <c r="HE578" s="875"/>
      <c r="HF578" s="54"/>
      <c r="HG578" s="709"/>
      <c r="HH578" s="709"/>
      <c r="HI578" s="709"/>
      <c r="HJ578" s="711"/>
      <c r="HK578" s="711"/>
      <c r="HL578" s="850"/>
      <c r="HM578" s="743"/>
      <c r="HN578" s="743"/>
      <c r="HO578" s="743"/>
      <c r="HP578" s="882"/>
      <c r="HQ578" s="850"/>
      <c r="HR578" s="818"/>
      <c r="HS578" s="743"/>
      <c r="HT578" s="743"/>
      <c r="HU578" s="743"/>
      <c r="HV578" s="743"/>
      <c r="HW578" s="739"/>
      <c r="HX578" s="883"/>
      <c r="HY578" s="743"/>
      <c r="HZ578" s="739"/>
      <c r="IA578" s="743"/>
      <c r="IB578" s="743"/>
      <c r="IC578" s="884"/>
      <c r="ID578" s="884"/>
      <c r="IE578" s="743"/>
      <c r="IF578" s="743"/>
      <c r="IG578" s="743"/>
      <c r="IH578" s="743"/>
      <c r="II578" s="743"/>
      <c r="IJ578" s="743"/>
      <c r="IK578" s="743"/>
      <c r="IL578" s="743"/>
      <c r="IM578" s="743"/>
      <c r="IN578" s="743"/>
      <c r="IO578" s="743"/>
      <c r="IP578" s="743"/>
      <c r="IQ578" s="739"/>
      <c r="IR578" s="739"/>
      <c r="IS578" s="739"/>
      <c r="IT578" s="739"/>
      <c r="IU578" s="739"/>
      <c r="IV578" s="739"/>
      <c r="IW578" s="739"/>
      <c r="IX578" s="739"/>
      <c r="IY578" s="739"/>
      <c r="IZ578" s="739"/>
      <c r="JA578" s="739"/>
      <c r="JB578" s="743">
        <v>0</v>
      </c>
      <c r="JC578" s="743">
        <v>0</v>
      </c>
      <c r="JD578" s="743">
        <v>0</v>
      </c>
      <c r="JE578" s="743">
        <v>0</v>
      </c>
      <c r="JF578" s="743">
        <v>0</v>
      </c>
      <c r="JG578" s="739">
        <v>0</v>
      </c>
      <c r="JH578" s="739">
        <v>0</v>
      </c>
      <c r="JI578" s="739">
        <v>0</v>
      </c>
      <c r="JJ578" s="739">
        <v>0</v>
      </c>
      <c r="JK578" s="739">
        <v>0</v>
      </c>
      <c r="JL578" s="739">
        <v>0</v>
      </c>
      <c r="JM578" s="739">
        <v>0</v>
      </c>
      <c r="JN578" s="28">
        <f t="shared" si="418"/>
        <v>0</v>
      </c>
      <c r="JO578" s="28">
        <f t="shared" si="419"/>
        <v>0</v>
      </c>
      <c r="JP578" s="325"/>
      <c r="JQ578" s="325"/>
      <c r="JR578" s="325"/>
      <c r="JS578" s="325"/>
      <c r="JT578" s="325"/>
      <c r="JU578" s="325"/>
      <c r="JV578" s="325"/>
      <c r="JW578" s="325"/>
      <c r="JX578" s="325"/>
      <c r="JY578" s="325"/>
      <c r="JZ578" s="325"/>
      <c r="KA578" s="325"/>
      <c r="KB578" s="325"/>
      <c r="KC578" s="325"/>
      <c r="KD578" s="325"/>
      <c r="KE578" s="825"/>
    </row>
    <row r="579" s="1071" customFormat="1" hidden="1" customHeight="1" spans="1:291">
      <c r="A579" s="122"/>
      <c r="B579" s="415"/>
      <c r="C579" s="122"/>
      <c r="D579" s="122"/>
      <c r="E579" s="122"/>
      <c r="F579" s="909"/>
      <c r="G579" s="833"/>
      <c r="H579" s="301"/>
      <c r="I579" s="99"/>
      <c r="J579" s="1141"/>
      <c r="K579" s="1284"/>
      <c r="L579" s="1285"/>
      <c r="M579" s="1248"/>
      <c r="N579" s="1137"/>
      <c r="O579" s="1134"/>
      <c r="P579" s="1135"/>
      <c r="Q579" s="1152"/>
      <c r="R579" s="1153"/>
      <c r="S579" s="1153"/>
      <c r="T579" s="1153"/>
      <c r="U579" s="1153"/>
      <c r="V579" s="1153"/>
      <c r="W579" s="1153"/>
      <c r="X579" s="1153"/>
      <c r="Y579" s="1153"/>
      <c r="Z579" s="1153"/>
      <c r="AA579" s="1153"/>
      <c r="AB579" s="1166"/>
      <c r="AC579" s="1153"/>
      <c r="AD579" s="1153"/>
      <c r="AE579" s="1153"/>
      <c r="AF579" s="1153"/>
      <c r="AG579" s="1153"/>
      <c r="AH579" s="1153"/>
      <c r="AI579" s="1153"/>
      <c r="AJ579" s="1153"/>
      <c r="AK579" s="1153"/>
      <c r="AL579" s="1153"/>
      <c r="AM579" s="1153"/>
      <c r="AN579" s="1153"/>
      <c r="AO579" s="1153"/>
      <c r="AP579" s="1153"/>
      <c r="AQ579" s="1153"/>
      <c r="AR579" s="1153"/>
      <c r="AS579" s="1176"/>
      <c r="AT579" s="1177"/>
      <c r="AU579" s="1178"/>
      <c r="AV579" s="1178"/>
      <c r="AW579" s="1178"/>
      <c r="AX579" s="1178"/>
      <c r="AY579" s="1178"/>
      <c r="AZ579" s="1178"/>
      <c r="BA579" s="1178"/>
      <c r="BB579" s="1178"/>
      <c r="BC579" s="1178"/>
      <c r="BD579" s="1178"/>
      <c r="BE579" s="1178"/>
      <c r="BF579" s="1178"/>
      <c r="BG579" s="1178"/>
      <c r="BH579" s="1178"/>
      <c r="BI579" s="1178"/>
      <c r="BJ579" s="1178"/>
      <c r="BK579" s="1186"/>
      <c r="BL579" s="1187"/>
      <c r="BM579" s="1187"/>
      <c r="BN579" s="1187"/>
      <c r="BO579" s="1187"/>
      <c r="BP579" s="1187"/>
      <c r="BQ579" s="1187"/>
      <c r="BR579" s="1187"/>
      <c r="BS579" s="1187"/>
      <c r="BT579" s="1187"/>
      <c r="BU579" s="1187"/>
      <c r="BV579" s="1191"/>
      <c r="BW579" s="1186"/>
      <c r="BX579" s="1186"/>
      <c r="BY579" s="1186"/>
      <c r="BZ579" s="1186"/>
      <c r="CA579" s="1186"/>
      <c r="CB579" s="1186"/>
      <c r="CC579" s="1186"/>
      <c r="CD579" s="1186"/>
      <c r="CE579" s="1186"/>
      <c r="CF579" s="1186"/>
      <c r="CG579" s="1186"/>
      <c r="CH579" s="1186"/>
      <c r="CI579" s="1186"/>
      <c r="CJ579" s="1186"/>
      <c r="CK579" s="1186"/>
      <c r="CL579" s="1186"/>
      <c r="CM579" s="1186"/>
      <c r="CN579" s="1186"/>
      <c r="CO579" s="1186"/>
      <c r="CP579" s="1186"/>
      <c r="CQ579" s="1186"/>
      <c r="CR579" s="1186"/>
      <c r="CS579" s="1186"/>
      <c r="CT579" s="1186"/>
      <c r="CU579" s="1186"/>
      <c r="CV579" s="1186"/>
      <c r="CW579" s="1186"/>
      <c r="CX579" s="1186"/>
      <c r="CY579" s="1186"/>
      <c r="CZ579" s="1186"/>
      <c r="DA579" s="1186"/>
      <c r="DB579" s="1186"/>
      <c r="DC579" s="1186"/>
      <c r="DD579" s="1186"/>
      <c r="DE579" s="1186"/>
      <c r="DF579" s="1186"/>
      <c r="DG579" s="1186"/>
      <c r="DH579" s="1186"/>
      <c r="DI579" s="1186"/>
      <c r="DJ579" s="1186"/>
      <c r="DK579" s="1186"/>
      <c r="DL579" s="1186"/>
      <c r="DM579" s="1186"/>
      <c r="DN579" s="1186"/>
      <c r="DO579" s="1186"/>
      <c r="DP579" s="1186"/>
      <c r="DQ579" s="1186"/>
      <c r="DR579" s="1186"/>
      <c r="DS579" s="1186"/>
      <c r="DT579" s="1186"/>
      <c r="DU579" s="1186"/>
      <c r="DV579" s="1186"/>
      <c r="DW579" s="1186"/>
      <c r="DX579" s="1186"/>
      <c r="DY579" s="1186"/>
      <c r="DZ579" s="1186"/>
      <c r="EA579" s="1186"/>
      <c r="EB579" s="1186"/>
      <c r="EC579" s="1186"/>
      <c r="ED579" s="1186"/>
      <c r="EE579" s="1186"/>
      <c r="EF579" s="1186"/>
      <c r="EG579" s="1186"/>
      <c r="EH579" s="1186"/>
      <c r="EI579" s="1186"/>
      <c r="EJ579" s="1186"/>
      <c r="EK579" s="1197"/>
      <c r="EL579" s="1198"/>
      <c r="EM579" s="1186"/>
      <c r="EN579" s="1186"/>
      <c r="EO579" s="1186"/>
      <c r="EP579" s="1186"/>
      <c r="EQ579" s="1186"/>
      <c r="ER579" s="1186"/>
      <c r="ES579" s="1186"/>
      <c r="ET579" s="1186"/>
      <c r="EU579" s="1186"/>
      <c r="EV579" s="1186"/>
      <c r="EW579" s="1186"/>
      <c r="EX579" s="1186"/>
      <c r="EY579" s="1186"/>
      <c r="EZ579" s="1186"/>
      <c r="FA579" s="1186"/>
      <c r="FB579" s="1186"/>
      <c r="FC579" s="1208"/>
      <c r="FD579" s="1186"/>
      <c r="FE579" s="1186"/>
      <c r="FF579" s="1186"/>
      <c r="FG579" s="1186"/>
      <c r="FH579" s="1186"/>
      <c r="FI579" s="1186"/>
      <c r="FJ579" s="1186"/>
      <c r="FK579" s="1186"/>
      <c r="FL579" s="1208"/>
      <c r="FM579" s="1186"/>
      <c r="FN579" s="1186"/>
      <c r="FO579" s="1186"/>
      <c r="FP579" s="1186"/>
      <c r="FQ579" s="1186"/>
      <c r="FR579" s="1186"/>
      <c r="FS579" s="1186"/>
      <c r="FT579" s="1186"/>
      <c r="FU579" s="1186"/>
      <c r="FV579" s="1186"/>
      <c r="FW579" s="1186"/>
      <c r="FX579" s="1186"/>
      <c r="FY579" s="1186"/>
      <c r="FZ579" s="1186"/>
      <c r="GA579" s="1186"/>
      <c r="GB579" s="1186"/>
      <c r="GC579" s="1186"/>
      <c r="GD579" s="1186"/>
      <c r="GE579" s="1186"/>
      <c r="GF579" s="1186"/>
      <c r="GG579" s="1186"/>
      <c r="GH579" s="1186"/>
      <c r="GI579" s="1186"/>
      <c r="GJ579" s="1186"/>
      <c r="GK579" s="1186"/>
      <c r="GL579" s="1186"/>
      <c r="GM579" s="1186"/>
      <c r="GN579" s="1186"/>
      <c r="GO579" s="1186"/>
      <c r="GP579" s="1186"/>
      <c r="GQ579" s="1186"/>
      <c r="GR579" s="1186"/>
      <c r="GS579" s="1186"/>
      <c r="GT579" s="1186"/>
      <c r="GU579" s="1186"/>
      <c r="GV579" s="1186"/>
      <c r="GW579" s="1186"/>
      <c r="GX579" s="1186"/>
      <c r="GY579" s="1219"/>
      <c r="GZ579" s="874"/>
      <c r="HA579" s="875"/>
      <c r="HB579" s="876"/>
      <c r="HC579" s="876"/>
      <c r="HD579" s="875"/>
      <c r="HE579" s="875"/>
      <c r="HF579" s="54"/>
      <c r="HG579" s="709"/>
      <c r="HH579" s="709"/>
      <c r="HI579" s="709"/>
      <c r="HJ579" s="711"/>
      <c r="HK579" s="711"/>
      <c r="HL579" s="850"/>
      <c r="HM579" s="743"/>
      <c r="HN579" s="743"/>
      <c r="HO579" s="743"/>
      <c r="HP579" s="882"/>
      <c r="HQ579" s="850"/>
      <c r="HR579" s="818"/>
      <c r="HS579" s="743"/>
      <c r="HT579" s="743"/>
      <c r="HU579" s="743"/>
      <c r="HV579" s="743"/>
      <c r="HW579" s="739"/>
      <c r="HX579" s="883"/>
      <c r="HY579" s="743"/>
      <c r="HZ579" s="739"/>
      <c r="IA579" s="743"/>
      <c r="IB579" s="743"/>
      <c r="IC579" s="884"/>
      <c r="ID579" s="884"/>
      <c r="IE579" s="743"/>
      <c r="IF579" s="743"/>
      <c r="IG579" s="743"/>
      <c r="IH579" s="743"/>
      <c r="II579" s="743"/>
      <c r="IJ579" s="743"/>
      <c r="IK579" s="743"/>
      <c r="IL579" s="743"/>
      <c r="IM579" s="743"/>
      <c r="IN579" s="743"/>
      <c r="IO579" s="743"/>
      <c r="IP579" s="743"/>
      <c r="IQ579" s="739"/>
      <c r="IR579" s="739"/>
      <c r="IS579" s="739"/>
      <c r="IT579" s="739"/>
      <c r="IU579" s="739"/>
      <c r="IV579" s="739"/>
      <c r="IW579" s="739"/>
      <c r="IX579" s="739"/>
      <c r="IY579" s="739"/>
      <c r="IZ579" s="739"/>
      <c r="JA579" s="739"/>
      <c r="JB579" s="743">
        <v>0</v>
      </c>
      <c r="JC579" s="743">
        <v>0</v>
      </c>
      <c r="JD579" s="743">
        <v>0</v>
      </c>
      <c r="JE579" s="743">
        <v>0</v>
      </c>
      <c r="JF579" s="743">
        <v>0</v>
      </c>
      <c r="JG579" s="739">
        <v>0</v>
      </c>
      <c r="JH579" s="739">
        <v>0</v>
      </c>
      <c r="JI579" s="739">
        <v>0</v>
      </c>
      <c r="JJ579" s="739">
        <v>0</v>
      </c>
      <c r="JK579" s="739"/>
      <c r="JL579" s="739"/>
      <c r="JM579" s="739">
        <v>0</v>
      </c>
      <c r="JN579" s="28">
        <f t="shared" si="418"/>
        <v>0</v>
      </c>
      <c r="JO579" s="28">
        <f t="shared" si="419"/>
        <v>0</v>
      </c>
      <c r="JP579" s="325"/>
      <c r="JQ579" s="325"/>
      <c r="JR579" s="325"/>
      <c r="JS579" s="325"/>
      <c r="JT579" s="325"/>
      <c r="JU579" s="325"/>
      <c r="JV579" s="325"/>
      <c r="JW579" s="325"/>
      <c r="JX579" s="325"/>
      <c r="JY579" s="325"/>
      <c r="JZ579" s="325"/>
      <c r="KA579" s="325"/>
      <c r="KB579" s="325"/>
      <c r="KC579" s="325"/>
      <c r="KD579" s="325"/>
      <c r="KE579" s="825"/>
    </row>
    <row r="580" s="786" customFormat="1" customHeight="1" spans="1:291">
      <c r="A580" s="95"/>
      <c r="B580" s="343"/>
      <c r="C580" s="95"/>
      <c r="D580" s="95"/>
      <c r="E580" s="95"/>
      <c r="F580" s="1278"/>
      <c r="G580" s="5"/>
      <c r="H580" s="1279"/>
      <c r="I580" s="33"/>
      <c r="J580" s="1287"/>
      <c r="K580" s="1137"/>
      <c r="L580" s="1139"/>
      <c r="M580" s="1288"/>
      <c r="N580" s="1133"/>
      <c r="O580" s="1139"/>
      <c r="P580" s="1138"/>
      <c r="Q580" s="1154"/>
      <c r="R580" s="1156"/>
      <c r="S580" s="1156"/>
      <c r="T580" s="1156"/>
      <c r="U580" s="1156"/>
      <c r="V580" s="1156"/>
      <c r="W580" s="1156"/>
      <c r="X580" s="1156"/>
      <c r="Y580" s="1156"/>
      <c r="Z580" s="1156"/>
      <c r="AA580" s="1156"/>
      <c r="AB580" s="1167"/>
      <c r="AC580" s="1156"/>
      <c r="AD580" s="1156"/>
      <c r="AE580" s="1156"/>
      <c r="AF580" s="1156"/>
      <c r="AG580" s="1156"/>
      <c r="AH580" s="1156"/>
      <c r="AI580" s="1156"/>
      <c r="AJ580" s="1156"/>
      <c r="AK580" s="1156"/>
      <c r="AL580" s="1156"/>
      <c r="AM580" s="1156"/>
      <c r="AN580" s="1156"/>
      <c r="AO580" s="1156"/>
      <c r="AP580" s="1156"/>
      <c r="AQ580" s="1156"/>
      <c r="AR580" s="1156"/>
      <c r="AS580" s="1179"/>
      <c r="AT580" s="1299"/>
      <c r="AU580" s="1300"/>
      <c r="AV580" s="1300"/>
      <c r="AW580" s="1300"/>
      <c r="AX580" s="1300"/>
      <c r="AY580" s="1300"/>
      <c r="AZ580" s="1300"/>
      <c r="BA580" s="1300"/>
      <c r="BB580" s="1300"/>
      <c r="BC580" s="1300"/>
      <c r="BD580" s="1300"/>
      <c r="BE580" s="1300"/>
      <c r="BF580" s="1300"/>
      <c r="BG580" s="1300"/>
      <c r="BH580" s="1300"/>
      <c r="BI580" s="1300"/>
      <c r="BJ580" s="1300"/>
      <c r="BK580" s="1186"/>
      <c r="BL580" s="1187"/>
      <c r="BM580" s="1187"/>
      <c r="BN580" s="1187"/>
      <c r="BO580" s="1187"/>
      <c r="BP580" s="1187"/>
      <c r="BQ580" s="1187"/>
      <c r="BR580" s="1187"/>
      <c r="BS580" s="1187"/>
      <c r="BT580" s="1187"/>
      <c r="BU580" s="1187"/>
      <c r="BV580" s="1191"/>
      <c r="BW580" s="1186"/>
      <c r="BX580" s="1186"/>
      <c r="BY580" s="1186"/>
      <c r="BZ580" s="1186"/>
      <c r="CA580" s="1186"/>
      <c r="CB580" s="1186"/>
      <c r="CC580" s="1186"/>
      <c r="CD580" s="1186"/>
      <c r="CE580" s="1186"/>
      <c r="CF580" s="1186"/>
      <c r="CG580" s="1186"/>
      <c r="CH580" s="1186"/>
      <c r="CI580" s="1186"/>
      <c r="CJ580" s="1186"/>
      <c r="CK580" s="1186"/>
      <c r="CL580" s="1186"/>
      <c r="CM580" s="1186"/>
      <c r="CN580" s="1186"/>
      <c r="CO580" s="1186"/>
      <c r="CP580" s="1186"/>
      <c r="CQ580" s="1186"/>
      <c r="CR580" s="1186"/>
      <c r="CS580" s="1186"/>
      <c r="CT580" s="1186"/>
      <c r="CU580" s="1186"/>
      <c r="CV580" s="1186"/>
      <c r="CW580" s="1186"/>
      <c r="CX580" s="1186"/>
      <c r="CY580" s="1186"/>
      <c r="CZ580" s="1186"/>
      <c r="DA580" s="1186"/>
      <c r="DB580" s="1186"/>
      <c r="DC580" s="1186"/>
      <c r="DD580" s="1186"/>
      <c r="DE580" s="1186"/>
      <c r="DF580" s="1186"/>
      <c r="DG580" s="1186"/>
      <c r="DH580" s="1186"/>
      <c r="DI580" s="1186"/>
      <c r="DJ580" s="1186"/>
      <c r="DK580" s="1186"/>
      <c r="DL580" s="1186"/>
      <c r="DM580" s="1186"/>
      <c r="DN580" s="1186"/>
      <c r="DO580" s="1186"/>
      <c r="DP580" s="1186"/>
      <c r="DQ580" s="1186"/>
      <c r="DR580" s="1186"/>
      <c r="DS580" s="1186"/>
      <c r="DT580" s="1186"/>
      <c r="DU580" s="1186"/>
      <c r="DV580" s="1186"/>
      <c r="DW580" s="1186"/>
      <c r="DX580" s="1186"/>
      <c r="DY580" s="1186"/>
      <c r="DZ580" s="1186"/>
      <c r="EA580" s="1186"/>
      <c r="EB580" s="1186"/>
      <c r="EC580" s="1186"/>
      <c r="ED580" s="1186"/>
      <c r="EE580" s="1186"/>
      <c r="EF580" s="1186"/>
      <c r="EG580" s="1186"/>
      <c r="EH580" s="1186"/>
      <c r="EI580" s="1186"/>
      <c r="EJ580" s="1186"/>
      <c r="EK580" s="1197"/>
      <c r="EL580" s="1177"/>
      <c r="EM580" s="1177"/>
      <c r="EN580" s="1198"/>
      <c r="EO580" s="1186"/>
      <c r="EP580" s="1186"/>
      <c r="EQ580" s="1186"/>
      <c r="ER580" s="1186"/>
      <c r="ES580" s="1186"/>
      <c r="ET580" s="1186"/>
      <c r="EU580" s="1186"/>
      <c r="EV580" s="1186"/>
      <c r="EW580" s="1186"/>
      <c r="EX580" s="1186"/>
      <c r="EY580" s="1186"/>
      <c r="EZ580" s="1186"/>
      <c r="FA580" s="1186"/>
      <c r="FB580" s="1186"/>
      <c r="FC580" s="1209"/>
      <c r="FD580" s="1186"/>
      <c r="FE580" s="1186"/>
      <c r="FF580" s="1186"/>
      <c r="FG580" s="1186"/>
      <c r="FH580" s="1186"/>
      <c r="FI580" s="1186"/>
      <c r="FJ580" s="1186"/>
      <c r="FK580" s="1186"/>
      <c r="FL580" s="1209"/>
      <c r="FM580" s="1186"/>
      <c r="FN580" s="1186"/>
      <c r="FO580" s="1186"/>
      <c r="FP580" s="1186"/>
      <c r="FQ580" s="1186"/>
      <c r="FR580" s="1186"/>
      <c r="FS580" s="1186"/>
      <c r="FT580" s="1215"/>
      <c r="FU580" s="1215"/>
      <c r="FV580" s="1215"/>
      <c r="FW580" s="1215"/>
      <c r="FX580" s="1215"/>
      <c r="FY580" s="1215"/>
      <c r="FZ580" s="1215"/>
      <c r="GA580" s="1215"/>
      <c r="GB580" s="1186"/>
      <c r="GC580" s="1186"/>
      <c r="GD580" s="1186"/>
      <c r="GE580" s="1186"/>
      <c r="GF580" s="1186"/>
      <c r="GG580" s="1186"/>
      <c r="GH580" s="1186"/>
      <c r="GI580" s="1186"/>
      <c r="GJ580" s="1186"/>
      <c r="GK580" s="1186"/>
      <c r="GL580" s="1186"/>
      <c r="GM580" s="1186"/>
      <c r="GN580" s="1186"/>
      <c r="GO580" s="1186"/>
      <c r="GP580" s="1186"/>
      <c r="GQ580" s="1186"/>
      <c r="GR580" s="1186"/>
      <c r="GS580" s="1186"/>
      <c r="GT580" s="1186"/>
      <c r="GU580" s="1186"/>
      <c r="GV580" s="1186"/>
      <c r="GW580" s="1186"/>
      <c r="GX580" s="1186"/>
      <c r="GY580" s="1218"/>
      <c r="GZ580" s="364"/>
      <c r="HA580" s="365"/>
      <c r="HB580" s="366"/>
      <c r="HC580" s="366"/>
      <c r="HD580" s="365"/>
      <c r="HE580" s="365"/>
      <c r="HF580" s="54"/>
      <c r="HG580" s="367"/>
      <c r="HH580" s="367"/>
      <c r="HI580" s="367"/>
      <c r="HJ580" s="368"/>
      <c r="HK580" s="368"/>
      <c r="HL580" s="369"/>
      <c r="HM580" s="370"/>
      <c r="HN580" s="370"/>
      <c r="HO580" s="370"/>
      <c r="HP580" s="371"/>
      <c r="HQ580" s="369"/>
      <c r="HR580" s="372"/>
      <c r="HS580" s="370"/>
      <c r="HT580" s="370"/>
      <c r="HU580" s="370"/>
      <c r="HV580" s="370"/>
      <c r="HW580" s="370"/>
      <c r="HX580" s="373"/>
      <c r="HY580" s="370"/>
      <c r="HZ580" s="370"/>
      <c r="IA580" s="370"/>
      <c r="IB580" s="370"/>
      <c r="IC580" s="374"/>
      <c r="ID580" s="374"/>
      <c r="IE580" s="370"/>
      <c r="IF580" s="370"/>
      <c r="IG580" s="370"/>
      <c r="IH580" s="370"/>
      <c r="II580" s="370"/>
      <c r="IJ580" s="370"/>
      <c r="IK580" s="370"/>
      <c r="IL580" s="370"/>
      <c r="IM580" s="370"/>
      <c r="IN580" s="370"/>
      <c r="IO580" s="370"/>
      <c r="IP580" s="370"/>
      <c r="IQ580" s="370"/>
      <c r="IR580" s="370"/>
      <c r="IS580" s="370"/>
      <c r="IT580" s="370"/>
      <c r="IU580" s="370"/>
      <c r="IV580" s="370"/>
      <c r="IW580" s="370"/>
      <c r="IX580" s="370"/>
      <c r="IY580" s="370"/>
      <c r="IZ580" s="370"/>
      <c r="JA580" s="370"/>
      <c r="JB580" s="370"/>
      <c r="JC580" s="370"/>
      <c r="JD580" s="370"/>
      <c r="JE580" s="370"/>
      <c r="JF580" s="370"/>
      <c r="JG580" s="370"/>
      <c r="JH580" s="370"/>
      <c r="JI580" s="370"/>
      <c r="JJ580" s="370"/>
      <c r="JK580" s="370"/>
      <c r="JL580" s="370"/>
      <c r="JM580" s="370"/>
      <c r="JN580" s="28"/>
      <c r="JO580" s="28"/>
      <c r="JP580" s="28"/>
      <c r="JQ580" s="28"/>
      <c r="JR580" s="28"/>
      <c r="JS580" s="28"/>
      <c r="JT580" s="28"/>
      <c r="JU580" s="28"/>
      <c r="JV580" s="28"/>
      <c r="JW580" s="28"/>
      <c r="JX580" s="28"/>
      <c r="JY580" s="28"/>
      <c r="JZ580" s="28"/>
      <c r="KA580" s="28"/>
      <c r="KB580" s="28"/>
      <c r="KC580" s="28"/>
      <c r="KD580" s="28"/>
      <c r="KE580" s="824"/>
    </row>
    <row r="581" s="786" customFormat="1" customHeight="1" spans="1:291">
      <c r="A581" s="30"/>
      <c r="B581" s="343"/>
      <c r="C581" s="30"/>
      <c r="D581" s="30"/>
      <c r="E581" s="30"/>
      <c r="F581" s="1278"/>
      <c r="G581" s="5"/>
      <c r="H581" s="1279"/>
      <c r="I581" s="33"/>
      <c r="J581" s="1287"/>
      <c r="K581" s="1137"/>
      <c r="L581" s="1139"/>
      <c r="M581" s="1288"/>
      <c r="N581" s="1133"/>
      <c r="O581" s="1139"/>
      <c r="P581" s="1138"/>
      <c r="Q581" s="1154"/>
      <c r="R581" s="1156"/>
      <c r="S581" s="1156"/>
      <c r="T581" s="1156"/>
      <c r="U581" s="1156"/>
      <c r="V581" s="1156"/>
      <c r="W581" s="1156"/>
      <c r="X581" s="1156"/>
      <c r="Y581" s="1156"/>
      <c r="Z581" s="1156"/>
      <c r="AA581" s="1156"/>
      <c r="AB581" s="1167"/>
      <c r="AC581" s="1156"/>
      <c r="AD581" s="1156"/>
      <c r="AE581" s="1156"/>
      <c r="AF581" s="1156"/>
      <c r="AG581" s="1156"/>
      <c r="AH581" s="1156"/>
      <c r="AI581" s="1156"/>
      <c r="AJ581" s="1156"/>
      <c r="AK581" s="1156"/>
      <c r="AL581" s="1156"/>
      <c r="AM581" s="1156"/>
      <c r="AN581" s="1156"/>
      <c r="AO581" s="1156"/>
      <c r="AP581" s="1156"/>
      <c r="AQ581" s="1156"/>
      <c r="AR581" s="1156"/>
      <c r="AS581" s="1179"/>
      <c r="AT581" s="1299"/>
      <c r="AU581" s="1300"/>
      <c r="AV581" s="1300"/>
      <c r="AW581" s="1300"/>
      <c r="AX581" s="1300"/>
      <c r="AY581" s="1300"/>
      <c r="AZ581" s="1300"/>
      <c r="BA581" s="1300"/>
      <c r="BB581" s="1300"/>
      <c r="BC581" s="1300"/>
      <c r="BD581" s="1300"/>
      <c r="BE581" s="1300"/>
      <c r="BF581" s="1300"/>
      <c r="BG581" s="1300"/>
      <c r="BH581" s="1300"/>
      <c r="BI581" s="1300"/>
      <c r="BJ581" s="1300"/>
      <c r="BK581" s="1186"/>
      <c r="BL581" s="1187"/>
      <c r="BM581" s="1187"/>
      <c r="BN581" s="1187"/>
      <c r="BO581" s="1187"/>
      <c r="BP581" s="1187"/>
      <c r="BQ581" s="1187"/>
      <c r="BR581" s="1187"/>
      <c r="BS581" s="1187"/>
      <c r="BT581" s="1187"/>
      <c r="BU581" s="1187"/>
      <c r="BV581" s="1191"/>
      <c r="BW581" s="1186"/>
      <c r="BX581" s="1186"/>
      <c r="BY581" s="1186"/>
      <c r="BZ581" s="1186"/>
      <c r="CA581" s="1186"/>
      <c r="CB581" s="1186"/>
      <c r="CC581" s="1186"/>
      <c r="CD581" s="1186"/>
      <c r="CE581" s="1186"/>
      <c r="CF581" s="1186"/>
      <c r="CG581" s="1186"/>
      <c r="CH581" s="1186"/>
      <c r="CI581" s="1186"/>
      <c r="CJ581" s="1186"/>
      <c r="CK581" s="1186"/>
      <c r="CL581" s="1186"/>
      <c r="CM581" s="1186"/>
      <c r="CN581" s="1186"/>
      <c r="CO581" s="1186"/>
      <c r="CP581" s="1186"/>
      <c r="CQ581" s="1186"/>
      <c r="CR581" s="1186"/>
      <c r="CS581" s="1186"/>
      <c r="CT581" s="1186"/>
      <c r="CU581" s="1186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186"/>
      <c r="DM581" s="1186"/>
      <c r="DN581" s="1186"/>
      <c r="DO581" s="1186"/>
      <c r="DP581" s="1186"/>
      <c r="DQ581" s="1186"/>
      <c r="DR581" s="1186"/>
      <c r="DS581" s="1186"/>
      <c r="DT581" s="1186"/>
      <c r="DU581" s="1186"/>
      <c r="DV581" s="1186"/>
      <c r="DW581" s="1186"/>
      <c r="DX581" s="1186"/>
      <c r="DY581" s="1186"/>
      <c r="DZ581" s="1186"/>
      <c r="EA581" s="1186"/>
      <c r="EB581" s="1186"/>
      <c r="EC581" s="1186"/>
      <c r="ED581" s="1186"/>
      <c r="EE581" s="1186"/>
      <c r="EF581" s="1186"/>
      <c r="EG581" s="1186"/>
      <c r="EH581" s="1186"/>
      <c r="EI581" s="1186"/>
      <c r="EJ581" s="1186"/>
      <c r="EK581" s="1197"/>
      <c r="EL581" s="1177"/>
      <c r="EM581" s="1177"/>
      <c r="EN581" s="1198"/>
      <c r="EO581" s="1186"/>
      <c r="EP581" s="1186"/>
      <c r="EQ581" s="1186"/>
      <c r="ER581" s="1186"/>
      <c r="ES581" s="1186"/>
      <c r="ET581" s="1186"/>
      <c r="EU581" s="1186"/>
      <c r="EV581" s="1186"/>
      <c r="EW581" s="1186"/>
      <c r="EX581" s="1186"/>
      <c r="EY581" s="1186"/>
      <c r="EZ581" s="1186"/>
      <c r="FA581" s="1186"/>
      <c r="FB581" s="1186"/>
      <c r="FC581" s="1209"/>
      <c r="FD581" s="1186"/>
      <c r="FE581" s="1186"/>
      <c r="FF581" s="1186"/>
      <c r="FG581" s="1186"/>
      <c r="FH581" s="1186"/>
      <c r="FI581" s="1186"/>
      <c r="FJ581" s="1186"/>
      <c r="FK581" s="1186"/>
      <c r="FL581" s="1209"/>
      <c r="FM581" s="1186"/>
      <c r="FN581" s="1186"/>
      <c r="FO581" s="1186"/>
      <c r="FP581" s="1186"/>
      <c r="FQ581" s="1186"/>
      <c r="FR581" s="1186"/>
      <c r="FS581" s="1186"/>
      <c r="FT581" s="1215"/>
      <c r="FU581" s="1215"/>
      <c r="FV581" s="1215"/>
      <c r="FW581" s="1215"/>
      <c r="FX581" s="1215"/>
      <c r="FY581" s="1215"/>
      <c r="FZ581" s="1215"/>
      <c r="GA581" s="1215"/>
      <c r="GB581" s="1313"/>
      <c r="GC581" s="1313"/>
      <c r="GD581" s="1313"/>
      <c r="GE581" s="1313"/>
      <c r="GF581" s="1313"/>
      <c r="GG581" s="1313"/>
      <c r="GH581" s="1313"/>
      <c r="GI581" s="1313"/>
      <c r="GJ581" s="1313"/>
      <c r="GK581" s="1313"/>
      <c r="GL581" s="1313"/>
      <c r="GM581" s="1313"/>
      <c r="GN581" s="1313"/>
      <c r="GO581" s="1313"/>
      <c r="GP581" s="1313"/>
      <c r="GQ581" s="1313"/>
      <c r="GR581" s="1313"/>
      <c r="GS581" s="1313"/>
      <c r="GT581" s="1313"/>
      <c r="GU581" s="1313"/>
      <c r="GV581" s="1313"/>
      <c r="GW581" s="1313"/>
      <c r="GX581" s="1313"/>
      <c r="GY581" s="1218"/>
      <c r="GZ581" s="364"/>
      <c r="HA581" s="365"/>
      <c r="HB581" s="366"/>
      <c r="HC581" s="366"/>
      <c r="HD581" s="365"/>
      <c r="HE581" s="365"/>
      <c r="HF581" s="54"/>
      <c r="HG581" s="367"/>
      <c r="HH581" s="367"/>
      <c r="HI581" s="367"/>
      <c r="HJ581" s="368"/>
      <c r="HK581" s="368"/>
      <c r="HL581" s="369"/>
      <c r="HM581" s="370"/>
      <c r="HN581" s="370"/>
      <c r="HO581" s="370"/>
      <c r="HP581" s="371"/>
      <c r="HQ581" s="369"/>
      <c r="HR581" s="372"/>
      <c r="HS581" s="370"/>
      <c r="HT581" s="370"/>
      <c r="HU581" s="370"/>
      <c r="HV581" s="370"/>
      <c r="HW581" s="370"/>
      <c r="HX581" s="373"/>
      <c r="HY581" s="370"/>
      <c r="HZ581" s="370"/>
      <c r="IA581" s="370"/>
      <c r="IB581" s="370"/>
      <c r="IC581" s="374"/>
      <c r="ID581" s="374"/>
      <c r="IE581" s="370"/>
      <c r="IF581" s="370"/>
      <c r="IG581" s="370"/>
      <c r="IH581" s="370"/>
      <c r="II581" s="370"/>
      <c r="IJ581" s="370"/>
      <c r="IK581" s="370"/>
      <c r="IL581" s="370"/>
      <c r="IM581" s="370"/>
      <c r="IN581" s="370"/>
      <c r="IO581" s="370"/>
      <c r="IP581" s="370"/>
      <c r="IQ581" s="370"/>
      <c r="IR581" s="370"/>
      <c r="IS581" s="370"/>
      <c r="IT581" s="370"/>
      <c r="IU581" s="370"/>
      <c r="IV581" s="370"/>
      <c r="IW581" s="370"/>
      <c r="IX581" s="370"/>
      <c r="IY581" s="370"/>
      <c r="IZ581" s="370"/>
      <c r="JA581" s="370"/>
      <c r="JB581" s="370"/>
      <c r="JC581" s="370"/>
      <c r="JD581" s="370"/>
      <c r="JE581" s="370"/>
      <c r="JF581" s="370"/>
      <c r="JG581" s="370"/>
      <c r="JH581" s="370"/>
      <c r="JI581" s="370"/>
      <c r="JJ581" s="370"/>
      <c r="JK581" s="370"/>
      <c r="JL581" s="370"/>
      <c r="JM581" s="370"/>
      <c r="JN581" s="28"/>
      <c r="JO581" s="28"/>
      <c r="JP581" s="28"/>
      <c r="JQ581" s="28"/>
      <c r="JR581" s="28"/>
      <c r="JS581" s="28"/>
      <c r="JT581" s="28"/>
      <c r="JU581" s="28"/>
      <c r="JV581" s="28"/>
      <c r="JW581" s="28"/>
      <c r="JX581" s="28"/>
      <c r="JY581" s="28"/>
      <c r="JZ581" s="28"/>
      <c r="KA581" s="28"/>
      <c r="KB581" s="28"/>
      <c r="KC581" s="28"/>
      <c r="KD581" s="28"/>
      <c r="KE581" s="824"/>
    </row>
    <row r="582" s="786" customFormat="1" customHeight="1" spans="1:291">
      <c r="A582" s="30"/>
      <c r="B582" s="343"/>
      <c r="C582" s="30"/>
      <c r="D582" s="30"/>
      <c r="E582" s="30"/>
      <c r="F582" s="1278"/>
      <c r="G582" s="5"/>
      <c r="H582" s="1279"/>
      <c r="I582" s="33"/>
      <c r="J582" s="1287"/>
      <c r="K582" s="1137"/>
      <c r="L582" s="1139"/>
      <c r="M582" s="1288"/>
      <c r="N582" s="1133"/>
      <c r="O582" s="1139"/>
      <c r="P582" s="1138"/>
      <c r="Q582" s="1154"/>
      <c r="R582" s="1156"/>
      <c r="S582" s="1156"/>
      <c r="T582" s="1156"/>
      <c r="U582" s="1156"/>
      <c r="V582" s="1156"/>
      <c r="W582" s="1156"/>
      <c r="X582" s="1156"/>
      <c r="Y582" s="1156"/>
      <c r="Z582" s="1156"/>
      <c r="AA582" s="1156"/>
      <c r="AB582" s="1167"/>
      <c r="AC582" s="1156"/>
      <c r="AD582" s="1156"/>
      <c r="AE582" s="1156"/>
      <c r="AF582" s="1156"/>
      <c r="AG582" s="1156"/>
      <c r="AH582" s="1156"/>
      <c r="AI582" s="1156"/>
      <c r="AJ582" s="1156"/>
      <c r="AK582" s="1156"/>
      <c r="AL582" s="1156"/>
      <c r="AM582" s="1156"/>
      <c r="AN582" s="1156"/>
      <c r="AO582" s="1156"/>
      <c r="AP582" s="1156"/>
      <c r="AQ582" s="1156"/>
      <c r="AR582" s="1156"/>
      <c r="AS582" s="1179"/>
      <c r="AT582" s="1299"/>
      <c r="AU582" s="1300"/>
      <c r="AV582" s="1300"/>
      <c r="AW582" s="1300"/>
      <c r="AX582" s="1300"/>
      <c r="AY582" s="1300"/>
      <c r="AZ582" s="1300"/>
      <c r="BA582" s="1300"/>
      <c r="BB582" s="1300"/>
      <c r="BC582" s="1300"/>
      <c r="BD582" s="1300"/>
      <c r="BE582" s="1300"/>
      <c r="BF582" s="1300"/>
      <c r="BG582" s="1300"/>
      <c r="BH582" s="1300"/>
      <c r="BI582" s="1300"/>
      <c r="BJ582" s="1300"/>
      <c r="BK582" s="1186"/>
      <c r="BL582" s="1187"/>
      <c r="BM582" s="1187"/>
      <c r="BN582" s="1187"/>
      <c r="BO582" s="1187"/>
      <c r="BP582" s="1187"/>
      <c r="BQ582" s="1187"/>
      <c r="BR582" s="1187"/>
      <c r="BS582" s="1187"/>
      <c r="BT582" s="1187"/>
      <c r="BU582" s="1187"/>
      <c r="BV582" s="1191"/>
      <c r="BW582" s="1186"/>
      <c r="BX582" s="1186"/>
      <c r="BY582" s="1186"/>
      <c r="BZ582" s="1186"/>
      <c r="CA582" s="1186"/>
      <c r="CB582" s="1186"/>
      <c r="CC582" s="1186"/>
      <c r="CD582" s="1186"/>
      <c r="CE582" s="1186"/>
      <c r="CF582" s="1186"/>
      <c r="CG582" s="1186"/>
      <c r="CH582" s="1186"/>
      <c r="CI582" s="1186"/>
      <c r="CJ582" s="1186"/>
      <c r="CK582" s="1186"/>
      <c r="CL582" s="1186"/>
      <c r="CM582" s="1186"/>
      <c r="CN582" s="1186"/>
      <c r="CO582" s="1186"/>
      <c r="CP582" s="1186"/>
      <c r="CQ582" s="1186"/>
      <c r="CR582" s="1186"/>
      <c r="CS582" s="1186"/>
      <c r="CT582" s="1186"/>
      <c r="CU582" s="1186"/>
      <c r="CV582" s="1186"/>
      <c r="CW582" s="1186"/>
      <c r="CX582" s="1186"/>
      <c r="CY582" s="1186"/>
      <c r="CZ582" s="1186"/>
      <c r="DA582" s="1186"/>
      <c r="DB582" s="1186"/>
      <c r="DC582" s="1186"/>
      <c r="DD582" s="1186"/>
      <c r="DE582" s="1186"/>
      <c r="DF582" s="1186"/>
      <c r="DG582" s="1186"/>
      <c r="DH582" s="1186"/>
      <c r="DI582" s="1186"/>
      <c r="DJ582" s="1186"/>
      <c r="DK582" s="1186"/>
      <c r="DL582" s="1186"/>
      <c r="DM582" s="1186"/>
      <c r="DN582" s="1186"/>
      <c r="DO582" s="1186"/>
      <c r="DP582" s="1186"/>
      <c r="DQ582" s="1186"/>
      <c r="DR582" s="1186"/>
      <c r="DS582" s="1186"/>
      <c r="DT582" s="1186"/>
      <c r="DU582" s="1186"/>
      <c r="DV582" s="1186"/>
      <c r="DW582" s="1186"/>
      <c r="DX582" s="1186"/>
      <c r="DY582" s="1186"/>
      <c r="DZ582" s="1186"/>
      <c r="EA582" s="1186"/>
      <c r="EB582" s="1186"/>
      <c r="EC582" s="1186"/>
      <c r="ED582" s="1186"/>
      <c r="EE582" s="1186"/>
      <c r="EF582" s="1186"/>
      <c r="EG582" s="1186"/>
      <c r="EH582" s="1186"/>
      <c r="EI582" s="1186"/>
      <c r="EJ582" s="1186"/>
      <c r="EK582" s="1197"/>
      <c r="EL582" s="1177"/>
      <c r="EM582" s="1177"/>
      <c r="EN582" s="1198"/>
      <c r="EO582" s="1186"/>
      <c r="EP582" s="1186"/>
      <c r="EQ582" s="1186"/>
      <c r="ER582" s="1186"/>
      <c r="ES582" s="1186"/>
      <c r="ET582" s="1186"/>
      <c r="EU582" s="1186"/>
      <c r="EV582" s="1186"/>
      <c r="EW582" s="1186"/>
      <c r="EX582" s="1186"/>
      <c r="EY582" s="1186"/>
      <c r="EZ582" s="1186"/>
      <c r="FA582" s="1186"/>
      <c r="FB582" s="1186"/>
      <c r="FC582" s="1209"/>
      <c r="FD582" s="1186"/>
      <c r="FE582" s="1186"/>
      <c r="FF582" s="1186"/>
      <c r="FG582" s="1186"/>
      <c r="FH582" s="1186"/>
      <c r="FI582" s="1186"/>
      <c r="FJ582" s="1186"/>
      <c r="FK582" s="1186"/>
      <c r="FL582" s="1209"/>
      <c r="FM582" s="1186"/>
      <c r="FN582" s="1186"/>
      <c r="FO582" s="1186"/>
      <c r="FP582" s="1186"/>
      <c r="FQ582" s="1186"/>
      <c r="FR582" s="1186"/>
      <c r="FS582" s="1186"/>
      <c r="FT582" s="1215"/>
      <c r="FU582" s="1215"/>
      <c r="FV582" s="1215"/>
      <c r="FW582" s="1215"/>
      <c r="FX582" s="1215"/>
      <c r="FY582" s="1215"/>
      <c r="FZ582" s="1215"/>
      <c r="GA582" s="1215"/>
      <c r="GB582" s="1215"/>
      <c r="GC582" s="1186"/>
      <c r="GD582" s="1186"/>
      <c r="GE582" s="1186"/>
      <c r="GF582" s="1186"/>
      <c r="GG582" s="1186"/>
      <c r="GH582" s="1186"/>
      <c r="GI582" s="1186"/>
      <c r="GJ582" s="1186"/>
      <c r="GK582" s="1186"/>
      <c r="GL582" s="1186"/>
      <c r="GM582" s="1186"/>
      <c r="GN582" s="1186"/>
      <c r="GO582" s="1186"/>
      <c r="GP582" s="1186"/>
      <c r="GQ582" s="1186"/>
      <c r="GR582" s="1186"/>
      <c r="GS582" s="1186"/>
      <c r="GT582" s="1186"/>
      <c r="GU582" s="1186"/>
      <c r="GV582" s="1186"/>
      <c r="GW582" s="1186"/>
      <c r="GX582" s="1186"/>
      <c r="GY582" s="1218"/>
      <c r="GZ582" s="364"/>
      <c r="HA582" s="365"/>
      <c r="HB582" s="366"/>
      <c r="HC582" s="366"/>
      <c r="HD582" s="365"/>
      <c r="HE582" s="365"/>
      <c r="HF582" s="54"/>
      <c r="HG582" s="367"/>
      <c r="HH582" s="367"/>
      <c r="HI582" s="367"/>
      <c r="HJ582" s="368"/>
      <c r="HK582" s="368"/>
      <c r="HL582" s="369"/>
      <c r="HM582" s="370"/>
      <c r="HN582" s="370"/>
      <c r="HO582" s="370"/>
      <c r="HP582" s="371"/>
      <c r="HQ582" s="369"/>
      <c r="HR582" s="372"/>
      <c r="HS582" s="370"/>
      <c r="HT582" s="370"/>
      <c r="HU582" s="370"/>
      <c r="HV582" s="370"/>
      <c r="HW582" s="370"/>
      <c r="HX582" s="373"/>
      <c r="HY582" s="370"/>
      <c r="HZ582" s="370"/>
      <c r="IA582" s="370"/>
      <c r="IB582" s="370"/>
      <c r="IC582" s="374"/>
      <c r="ID582" s="374"/>
      <c r="IE582" s="370"/>
      <c r="IF582" s="370"/>
      <c r="IG582" s="370"/>
      <c r="IH582" s="370"/>
      <c r="II582" s="370"/>
      <c r="IJ582" s="370"/>
      <c r="IK582" s="370"/>
      <c r="IL582" s="370"/>
      <c r="IM582" s="370"/>
      <c r="IN582" s="370"/>
      <c r="IO582" s="370"/>
      <c r="IP582" s="370"/>
      <c r="IQ582" s="370"/>
      <c r="IR582" s="370"/>
      <c r="IS582" s="370"/>
      <c r="IT582" s="370"/>
      <c r="IU582" s="370"/>
      <c r="IV582" s="370"/>
      <c r="IW582" s="370"/>
      <c r="IX582" s="370"/>
      <c r="IY582" s="370"/>
      <c r="IZ582" s="370"/>
      <c r="JA582" s="370"/>
      <c r="JB582" s="370"/>
      <c r="JC582" s="370"/>
      <c r="JD582" s="370"/>
      <c r="JE582" s="370"/>
      <c r="JF582" s="370"/>
      <c r="JG582" s="370"/>
      <c r="JH582" s="370"/>
      <c r="JI582" s="370"/>
      <c r="JJ582" s="370"/>
      <c r="JK582" s="370"/>
      <c r="JL582" s="370"/>
      <c r="JM582" s="370"/>
      <c r="JN582" s="28"/>
      <c r="JO582" s="28"/>
      <c r="JP582" s="28"/>
      <c r="JQ582" s="28"/>
      <c r="JR582" s="28"/>
      <c r="JS582" s="28"/>
      <c r="JT582" s="28"/>
      <c r="JU582" s="28"/>
      <c r="JV582" s="28"/>
      <c r="JW582" s="28"/>
      <c r="JX582" s="28"/>
      <c r="JY582" s="28"/>
      <c r="JZ582" s="28"/>
      <c r="KA582" s="28"/>
      <c r="KB582" s="28"/>
      <c r="KC582" s="28"/>
      <c r="KD582" s="28"/>
      <c r="KE582" s="824"/>
    </row>
    <row r="583" s="786" customFormat="1" customHeight="1" spans="1:291">
      <c r="A583" s="30"/>
      <c r="B583" s="343"/>
      <c r="C583" s="30"/>
      <c r="D583" s="30"/>
      <c r="E583" s="30"/>
      <c r="F583" s="1278"/>
      <c r="G583" s="5"/>
      <c r="H583" s="1279"/>
      <c r="I583" s="33"/>
      <c r="J583" s="1287"/>
      <c r="K583" s="1137"/>
      <c r="L583" s="1139"/>
      <c r="M583" s="1288"/>
      <c r="N583" s="1133"/>
      <c r="O583" s="1139"/>
      <c r="P583" s="1138"/>
      <c r="Q583" s="1154"/>
      <c r="R583" s="1156"/>
      <c r="S583" s="1156"/>
      <c r="T583" s="1156"/>
      <c r="U583" s="1156"/>
      <c r="V583" s="1156"/>
      <c r="W583" s="1156"/>
      <c r="X583" s="1156"/>
      <c r="Y583" s="1156"/>
      <c r="Z583" s="1156"/>
      <c r="AA583" s="1156"/>
      <c r="AB583" s="1167"/>
      <c r="AC583" s="1156"/>
      <c r="AD583" s="1156"/>
      <c r="AE583" s="1156"/>
      <c r="AF583" s="1156"/>
      <c r="AG583" s="1156"/>
      <c r="AH583" s="1156"/>
      <c r="AI583" s="1156"/>
      <c r="AJ583" s="1156"/>
      <c r="AK583" s="1156"/>
      <c r="AL583" s="1156"/>
      <c r="AM583" s="1156"/>
      <c r="AN583" s="1156"/>
      <c r="AO583" s="1156"/>
      <c r="AP583" s="1156"/>
      <c r="AQ583" s="1156"/>
      <c r="AR583" s="1156"/>
      <c r="AS583" s="1179"/>
      <c r="AT583" s="1299"/>
      <c r="AU583" s="1300"/>
      <c r="AV583" s="1300"/>
      <c r="AW583" s="1300"/>
      <c r="AX583" s="1300"/>
      <c r="AY583" s="1300"/>
      <c r="AZ583" s="1300"/>
      <c r="BA583" s="1300"/>
      <c r="BB583" s="1300"/>
      <c r="BC583" s="1300"/>
      <c r="BD583" s="1300"/>
      <c r="BE583" s="1300"/>
      <c r="BF583" s="1300"/>
      <c r="BG583" s="1300"/>
      <c r="BH583" s="1300"/>
      <c r="BI583" s="1300"/>
      <c r="BJ583" s="1300"/>
      <c r="BK583" s="1186"/>
      <c r="BL583" s="1187"/>
      <c r="BM583" s="1187"/>
      <c r="BN583" s="1187"/>
      <c r="BO583" s="1187"/>
      <c r="BP583" s="1187"/>
      <c r="BQ583" s="1187"/>
      <c r="BR583" s="1187"/>
      <c r="BS583" s="1187"/>
      <c r="BT583" s="1187"/>
      <c r="BU583" s="1187"/>
      <c r="BV583" s="1191"/>
      <c r="BW583" s="1186"/>
      <c r="BX583" s="1186"/>
      <c r="BY583" s="1186"/>
      <c r="BZ583" s="1186"/>
      <c r="CA583" s="1186"/>
      <c r="CB583" s="1186"/>
      <c r="CC583" s="1186"/>
      <c r="CD583" s="1186"/>
      <c r="CE583" s="1186"/>
      <c r="CF583" s="1186"/>
      <c r="CG583" s="1186"/>
      <c r="CH583" s="1186"/>
      <c r="CI583" s="1186"/>
      <c r="CJ583" s="1186"/>
      <c r="CK583" s="1186"/>
      <c r="CL583" s="1186"/>
      <c r="CM583" s="1186"/>
      <c r="CN583" s="1186"/>
      <c r="CO583" s="1186"/>
      <c r="CP583" s="1186"/>
      <c r="CQ583" s="1186"/>
      <c r="CR583" s="1186"/>
      <c r="CS583" s="1186"/>
      <c r="CT583" s="1186"/>
      <c r="CU583" s="1186"/>
      <c r="CV583" s="1186"/>
      <c r="CW583" s="1186"/>
      <c r="CX583" s="1186"/>
      <c r="CY583" s="1186"/>
      <c r="CZ583" s="1186"/>
      <c r="DA583" s="1186"/>
      <c r="DB583" s="1186"/>
      <c r="DC583" s="1186"/>
      <c r="DD583" s="1186"/>
      <c r="DE583" s="1186"/>
      <c r="DF583" s="1186"/>
      <c r="DG583" s="1186"/>
      <c r="DH583" s="1186"/>
      <c r="DI583" s="1186"/>
      <c r="DJ583" s="1186"/>
      <c r="DK583" s="1186"/>
      <c r="DL583" s="1186"/>
      <c r="DM583" s="1186"/>
      <c r="DN583" s="1186"/>
      <c r="DO583" s="1186"/>
      <c r="DP583" s="1186"/>
      <c r="DQ583" s="1186"/>
      <c r="DR583" s="1186"/>
      <c r="DS583" s="1186"/>
      <c r="DT583" s="1186"/>
      <c r="DU583" s="1186"/>
      <c r="DV583" s="1186"/>
      <c r="DW583" s="1186"/>
      <c r="DX583" s="1186"/>
      <c r="DY583" s="1186"/>
      <c r="DZ583" s="1186"/>
      <c r="EA583" s="1186"/>
      <c r="EB583" s="1186"/>
      <c r="EC583" s="1186"/>
      <c r="ED583" s="1186"/>
      <c r="EE583" s="1186"/>
      <c r="EF583" s="1186"/>
      <c r="EG583" s="1186"/>
      <c r="EH583" s="1186"/>
      <c r="EI583" s="1186"/>
      <c r="EJ583" s="1186"/>
      <c r="EK583" s="1197"/>
      <c r="EL583" s="1177"/>
      <c r="EM583" s="1177"/>
      <c r="EN583" s="1198"/>
      <c r="EO583" s="1186"/>
      <c r="EP583" s="1186"/>
      <c r="EQ583" s="1186"/>
      <c r="ER583" s="1186"/>
      <c r="ES583" s="1186"/>
      <c r="ET583" s="1310"/>
      <c r="EU583" s="1186"/>
      <c r="EV583" s="1186"/>
      <c r="EW583" s="1186"/>
      <c r="EX583" s="1186"/>
      <c r="EY583" s="1186"/>
      <c r="EZ583" s="1186"/>
      <c r="FA583" s="1186"/>
      <c r="FB583" s="1186"/>
      <c r="FC583" s="1209"/>
      <c r="FD583" s="1186"/>
      <c r="FE583" s="1186"/>
      <c r="FF583" s="1186"/>
      <c r="FG583" s="1186"/>
      <c r="FH583" s="1186"/>
      <c r="FI583" s="1186"/>
      <c r="FJ583" s="1186"/>
      <c r="FK583" s="1186"/>
      <c r="FL583" s="1209"/>
      <c r="FM583" s="1186"/>
      <c r="FN583" s="1186"/>
      <c r="FO583" s="1186"/>
      <c r="FP583" s="1186"/>
      <c r="FQ583" s="1186"/>
      <c r="FR583" s="1186"/>
      <c r="FS583" s="1186"/>
      <c r="FT583" s="1215"/>
      <c r="FU583" s="1215"/>
      <c r="FV583" s="1215"/>
      <c r="FW583" s="1215"/>
      <c r="FX583" s="1215"/>
      <c r="FY583" s="1215"/>
      <c r="FZ583" s="1215"/>
      <c r="GA583" s="1215"/>
      <c r="GB583" s="1215"/>
      <c r="GC583" s="1186"/>
      <c r="GD583" s="1186"/>
      <c r="GE583" s="1186"/>
      <c r="GF583" s="1186"/>
      <c r="GG583" s="1186"/>
      <c r="GH583" s="1186"/>
      <c r="GI583" s="1186"/>
      <c r="GJ583" s="1186"/>
      <c r="GK583" s="1186"/>
      <c r="GL583" s="1186"/>
      <c r="GM583" s="1186"/>
      <c r="GN583" s="1186"/>
      <c r="GO583" s="1186"/>
      <c r="GP583" s="1186"/>
      <c r="GQ583" s="1186"/>
      <c r="GR583" s="1186"/>
      <c r="GS583" s="1186"/>
      <c r="GT583" s="1186"/>
      <c r="GU583" s="1186"/>
      <c r="GV583" s="1186"/>
      <c r="GW583" s="1186"/>
      <c r="GX583" s="1186"/>
      <c r="GY583" s="1218"/>
      <c r="GZ583" s="364"/>
      <c r="HA583" s="365"/>
      <c r="HB583" s="366"/>
      <c r="HC583" s="366"/>
      <c r="HD583" s="365"/>
      <c r="HE583" s="365"/>
      <c r="HF583" s="54"/>
      <c r="HG583" s="367"/>
      <c r="HH583" s="367"/>
      <c r="HI583" s="367"/>
      <c r="HJ583" s="368"/>
      <c r="HK583" s="368"/>
      <c r="HL583" s="369"/>
      <c r="HM583" s="370"/>
      <c r="HN583" s="370"/>
      <c r="HO583" s="370"/>
      <c r="HP583" s="371"/>
      <c r="HQ583" s="369"/>
      <c r="HR583" s="372"/>
      <c r="HS583" s="370"/>
      <c r="HT583" s="370"/>
      <c r="HU583" s="370"/>
      <c r="HV583" s="370"/>
      <c r="HW583" s="370"/>
      <c r="HX583" s="373"/>
      <c r="HY583" s="370"/>
      <c r="HZ583" s="370"/>
      <c r="IA583" s="370"/>
      <c r="IB583" s="370"/>
      <c r="IC583" s="374"/>
      <c r="ID583" s="374"/>
      <c r="IE583" s="370"/>
      <c r="IF583" s="370"/>
      <c r="IG583" s="370"/>
      <c r="IH583" s="370"/>
      <c r="II583" s="370"/>
      <c r="IJ583" s="370"/>
      <c r="IK583" s="370"/>
      <c r="IL583" s="370"/>
      <c r="IM583" s="370"/>
      <c r="IN583" s="370"/>
      <c r="IO583" s="370"/>
      <c r="IP583" s="370"/>
      <c r="IQ583" s="370"/>
      <c r="IR583" s="370"/>
      <c r="IS583" s="370"/>
      <c r="IT583" s="370"/>
      <c r="IU583" s="370"/>
      <c r="IV583" s="370"/>
      <c r="IW583" s="370"/>
      <c r="IX583" s="370"/>
      <c r="IY583" s="370"/>
      <c r="IZ583" s="370"/>
      <c r="JA583" s="370"/>
      <c r="JB583" s="370"/>
      <c r="JC583" s="370"/>
      <c r="JD583" s="370"/>
      <c r="JE583" s="370"/>
      <c r="JF583" s="370"/>
      <c r="JG583" s="370"/>
      <c r="JH583" s="370"/>
      <c r="JI583" s="370"/>
      <c r="JJ583" s="370"/>
      <c r="JK583" s="370"/>
      <c r="JL583" s="370"/>
      <c r="JM583" s="370"/>
      <c r="JN583" s="28"/>
      <c r="JO583" s="28"/>
      <c r="JP583" s="28"/>
      <c r="JQ583" s="28"/>
      <c r="JR583" s="28"/>
      <c r="JS583" s="28"/>
      <c r="JT583" s="28"/>
      <c r="JU583" s="28"/>
      <c r="JV583" s="28"/>
      <c r="JW583" s="28"/>
      <c r="JX583" s="28"/>
      <c r="JY583" s="28"/>
      <c r="JZ583" s="28"/>
      <c r="KA583" s="28"/>
      <c r="KB583" s="28"/>
      <c r="KC583" s="28"/>
      <c r="KD583" s="28"/>
      <c r="KE583" s="824"/>
    </row>
    <row r="584" s="786" customFormat="1" customHeight="1" spans="1:291">
      <c r="A584" s="30"/>
      <c r="B584" s="343"/>
      <c r="C584" s="30"/>
      <c r="D584" s="30"/>
      <c r="E584" s="30"/>
      <c r="F584" s="1278"/>
      <c r="G584" s="5"/>
      <c r="H584" s="1279"/>
      <c r="I584" s="33"/>
      <c r="J584" s="1287"/>
      <c r="K584" s="1137"/>
      <c r="L584" s="1139"/>
      <c r="M584" s="1288"/>
      <c r="N584" s="1133"/>
      <c r="O584" s="1139"/>
      <c r="P584" s="1138"/>
      <c r="Q584" s="1154"/>
      <c r="R584" s="1156"/>
      <c r="S584" s="1156"/>
      <c r="T584" s="1156"/>
      <c r="U584" s="1156"/>
      <c r="V584" s="1156"/>
      <c r="W584" s="1156"/>
      <c r="X584" s="1156"/>
      <c r="Y584" s="1156"/>
      <c r="Z584" s="1156"/>
      <c r="AA584" s="1156"/>
      <c r="AB584" s="1167"/>
      <c r="AC584" s="1156"/>
      <c r="AD584" s="1156"/>
      <c r="AE584" s="1156"/>
      <c r="AF584" s="1156"/>
      <c r="AG584" s="1156"/>
      <c r="AH584" s="1156"/>
      <c r="AI584" s="1156"/>
      <c r="AJ584" s="1156"/>
      <c r="AK584" s="1156"/>
      <c r="AL584" s="1156"/>
      <c r="AM584" s="1156"/>
      <c r="AN584" s="1156"/>
      <c r="AO584" s="1156"/>
      <c r="AP584" s="1156"/>
      <c r="AQ584" s="1156"/>
      <c r="AR584" s="1156"/>
      <c r="AS584" s="1179"/>
      <c r="AT584" s="1299"/>
      <c r="AU584" s="1300"/>
      <c r="AV584" s="1300"/>
      <c r="AW584" s="1300"/>
      <c r="AX584" s="1300"/>
      <c r="AY584" s="1300"/>
      <c r="AZ584" s="1300"/>
      <c r="BA584" s="1300"/>
      <c r="BB584" s="1300"/>
      <c r="BC584" s="1300"/>
      <c r="BD584" s="1300"/>
      <c r="BE584" s="1300"/>
      <c r="BF584" s="1300"/>
      <c r="BG584" s="1300"/>
      <c r="BH584" s="1300"/>
      <c r="BI584" s="1300"/>
      <c r="BJ584" s="1300"/>
      <c r="BK584" s="1186"/>
      <c r="BL584" s="1187"/>
      <c r="BM584" s="1187"/>
      <c r="BN584" s="1187"/>
      <c r="BO584" s="1187"/>
      <c r="BP584" s="1187"/>
      <c r="BQ584" s="1187"/>
      <c r="BR584" s="1187"/>
      <c r="BS584" s="1187"/>
      <c r="BT584" s="1187"/>
      <c r="BU584" s="1187"/>
      <c r="BV584" s="1191"/>
      <c r="BW584" s="1186"/>
      <c r="BX584" s="1186"/>
      <c r="BY584" s="1186"/>
      <c r="BZ584" s="1186"/>
      <c r="CA584" s="1186"/>
      <c r="CB584" s="1186"/>
      <c r="CC584" s="1186"/>
      <c r="CD584" s="1186"/>
      <c r="CE584" s="1186"/>
      <c r="CF584" s="1186"/>
      <c r="CG584" s="1186"/>
      <c r="CH584" s="1186"/>
      <c r="CI584" s="1186"/>
      <c r="CJ584" s="1186"/>
      <c r="CK584" s="1186"/>
      <c r="CL584" s="1186"/>
      <c r="CM584" s="1186"/>
      <c r="CN584" s="1186"/>
      <c r="CO584" s="1186"/>
      <c r="CP584" s="1186"/>
      <c r="CQ584" s="1186"/>
      <c r="CR584" s="1186"/>
      <c r="CS584" s="1186"/>
      <c r="CT584" s="1186"/>
      <c r="CU584" s="1186"/>
      <c r="CV584" s="1186"/>
      <c r="CW584" s="1186"/>
      <c r="CX584" s="1186"/>
      <c r="CY584" s="1186"/>
      <c r="CZ584" s="1186"/>
      <c r="DA584" s="1186"/>
      <c r="DB584" s="1186"/>
      <c r="DC584" s="1186"/>
      <c r="DD584" s="1186"/>
      <c r="DE584" s="1186"/>
      <c r="DF584" s="1186"/>
      <c r="DG584" s="1186"/>
      <c r="DH584" s="1186"/>
      <c r="DI584" s="1186"/>
      <c r="DJ584" s="1186"/>
      <c r="DK584" s="1186"/>
      <c r="DL584" s="1186"/>
      <c r="DM584" s="1186"/>
      <c r="DN584" s="1186"/>
      <c r="DO584" s="1186"/>
      <c r="DP584" s="1186"/>
      <c r="DQ584" s="1186"/>
      <c r="DR584" s="1186"/>
      <c r="DS584" s="1186"/>
      <c r="DT584" s="1186"/>
      <c r="DU584" s="1186"/>
      <c r="DV584" s="1186"/>
      <c r="DW584" s="1186"/>
      <c r="DX584" s="1186"/>
      <c r="DY584" s="1186"/>
      <c r="DZ584" s="1186"/>
      <c r="EA584" s="1186"/>
      <c r="EB584" s="1186"/>
      <c r="EC584" s="1186"/>
      <c r="ED584" s="1186"/>
      <c r="EE584" s="1186"/>
      <c r="EF584" s="1186"/>
      <c r="EG584" s="1186"/>
      <c r="EH584" s="1186"/>
      <c r="EI584" s="1186"/>
      <c r="EJ584" s="1186"/>
      <c r="EK584" s="1197"/>
      <c r="EL584" s="1177"/>
      <c r="EM584" s="1177"/>
      <c r="EN584" s="1198"/>
      <c r="EO584" s="1186"/>
      <c r="EP584" s="1186"/>
      <c r="EQ584" s="1186"/>
      <c r="ER584" s="1186"/>
      <c r="ES584" s="1186"/>
      <c r="ET584" s="1186"/>
      <c r="EU584" s="1186"/>
      <c r="EV584" s="1186"/>
      <c r="EW584" s="1186"/>
      <c r="EX584" s="1186"/>
      <c r="EY584" s="1186"/>
      <c r="EZ584" s="1186"/>
      <c r="FA584" s="1186"/>
      <c r="FB584" s="1186"/>
      <c r="FC584" s="1209"/>
      <c r="FD584" s="1186"/>
      <c r="FE584" s="1186"/>
      <c r="FF584" s="1186"/>
      <c r="FG584" s="1186"/>
      <c r="FH584" s="1186"/>
      <c r="FI584" s="1186"/>
      <c r="FJ584" s="1186"/>
      <c r="FK584" s="1186"/>
      <c r="FL584" s="1209"/>
      <c r="FM584" s="1186"/>
      <c r="FN584" s="1186"/>
      <c r="FO584" s="1186"/>
      <c r="FP584" s="1186"/>
      <c r="FQ584" s="1186"/>
      <c r="FR584" s="1186"/>
      <c r="FS584" s="1186"/>
      <c r="FT584" s="1215"/>
      <c r="FU584" s="1215"/>
      <c r="FV584" s="1215"/>
      <c r="FW584" s="1215"/>
      <c r="FX584" s="1215"/>
      <c r="FY584" s="1215"/>
      <c r="FZ584" s="1215"/>
      <c r="GA584" s="1215"/>
      <c r="GB584" s="1215"/>
      <c r="GC584" s="1215"/>
      <c r="GD584" s="1215"/>
      <c r="GE584" s="1215"/>
      <c r="GF584" s="1215"/>
      <c r="GG584" s="1215"/>
      <c r="GH584" s="1215"/>
      <c r="GI584" s="1215"/>
      <c r="GJ584" s="1215"/>
      <c r="GK584" s="1215"/>
      <c r="GL584" s="1215"/>
      <c r="GM584" s="1215"/>
      <c r="GN584" s="1215"/>
      <c r="GO584" s="1215"/>
      <c r="GP584" s="1215"/>
      <c r="GQ584" s="1215"/>
      <c r="GR584" s="1215"/>
      <c r="GS584" s="1215"/>
      <c r="GT584" s="1215"/>
      <c r="GU584" s="1215"/>
      <c r="GV584" s="1215"/>
      <c r="GW584" s="1215"/>
      <c r="GX584" s="1215"/>
      <c r="GY584" s="1218"/>
      <c r="GZ584" s="364"/>
      <c r="HA584" s="365"/>
      <c r="HB584" s="366"/>
      <c r="HC584" s="366"/>
      <c r="HD584" s="365"/>
      <c r="HE584" s="365"/>
      <c r="HF584" s="54"/>
      <c r="HG584" s="367"/>
      <c r="HH584" s="367"/>
      <c r="HI584" s="367"/>
      <c r="HJ584" s="368"/>
      <c r="HK584" s="368"/>
      <c r="HL584" s="369"/>
      <c r="HM584" s="370"/>
      <c r="HN584" s="370"/>
      <c r="HO584" s="370"/>
      <c r="HP584" s="371"/>
      <c r="HQ584" s="369"/>
      <c r="HR584" s="372"/>
      <c r="HS584" s="370"/>
      <c r="HT584" s="370"/>
      <c r="HU584" s="370"/>
      <c r="HV584" s="370"/>
      <c r="HW584" s="370"/>
      <c r="HX584" s="373"/>
      <c r="HY584" s="370"/>
      <c r="HZ584" s="370"/>
      <c r="IA584" s="370"/>
      <c r="IB584" s="370"/>
      <c r="IC584" s="374"/>
      <c r="ID584" s="374"/>
      <c r="IE584" s="370"/>
      <c r="IF584" s="370"/>
      <c r="IG584" s="370"/>
      <c r="IH584" s="370"/>
      <c r="II584" s="370"/>
      <c r="IJ584" s="370"/>
      <c r="IK584" s="370"/>
      <c r="IL584" s="370"/>
      <c r="IM584" s="370"/>
      <c r="IN584" s="370"/>
      <c r="IO584" s="370"/>
      <c r="IP584" s="370"/>
      <c r="IQ584" s="370"/>
      <c r="IR584" s="370"/>
      <c r="IS584" s="370"/>
      <c r="IT584" s="370"/>
      <c r="IU584" s="370"/>
      <c r="IV584" s="370"/>
      <c r="IW584" s="370"/>
      <c r="IX584" s="370"/>
      <c r="IY584" s="370"/>
      <c r="IZ584" s="370"/>
      <c r="JA584" s="370"/>
      <c r="JB584" s="370"/>
      <c r="JC584" s="370"/>
      <c r="JD584" s="370"/>
      <c r="JE584" s="370"/>
      <c r="JF584" s="370"/>
      <c r="JG584" s="370"/>
      <c r="JH584" s="370"/>
      <c r="JI584" s="370"/>
      <c r="JJ584" s="370"/>
      <c r="JK584" s="370"/>
      <c r="JL584" s="370"/>
      <c r="JM584" s="370"/>
      <c r="JN584" s="28"/>
      <c r="JO584" s="28"/>
      <c r="JP584" s="28"/>
      <c r="JQ584" s="28"/>
      <c r="JR584" s="28"/>
      <c r="JS584" s="28"/>
      <c r="JT584" s="28"/>
      <c r="JU584" s="28"/>
      <c r="JV584" s="28"/>
      <c r="JW584" s="28"/>
      <c r="JX584" s="28"/>
      <c r="JY584" s="28"/>
      <c r="JZ584" s="28"/>
      <c r="KA584" s="28"/>
      <c r="KB584" s="28"/>
      <c r="KC584" s="28"/>
      <c r="KD584" s="28"/>
      <c r="KE584" s="824"/>
    </row>
    <row r="585" s="786" customFormat="1" customHeight="1" spans="1:291">
      <c r="A585" s="30"/>
      <c r="B585" s="343"/>
      <c r="C585" s="30"/>
      <c r="D585" s="30"/>
      <c r="E585" s="30"/>
      <c r="F585" s="1278"/>
      <c r="G585" s="5"/>
      <c r="H585" s="1279"/>
      <c r="I585" s="33"/>
      <c r="J585" s="1287"/>
      <c r="K585" s="1137"/>
      <c r="L585" s="1139"/>
      <c r="M585" s="1288"/>
      <c r="N585" s="1133"/>
      <c r="O585" s="1139"/>
      <c r="P585" s="1138"/>
      <c r="Q585" s="1154"/>
      <c r="R585" s="1156"/>
      <c r="S585" s="1156"/>
      <c r="T585" s="1156"/>
      <c r="U585" s="1156"/>
      <c r="V585" s="1156"/>
      <c r="W585" s="1156"/>
      <c r="X585" s="1156"/>
      <c r="Y585" s="1156"/>
      <c r="Z585" s="1156"/>
      <c r="AA585" s="1156"/>
      <c r="AB585" s="1167"/>
      <c r="AC585" s="1156"/>
      <c r="AD585" s="1156"/>
      <c r="AE585" s="1156"/>
      <c r="AF585" s="1156"/>
      <c r="AG585" s="1156"/>
      <c r="AH585" s="1156"/>
      <c r="AI585" s="1156"/>
      <c r="AJ585" s="1156"/>
      <c r="AK585" s="1156"/>
      <c r="AL585" s="1156"/>
      <c r="AM585" s="1156"/>
      <c r="AN585" s="1156"/>
      <c r="AO585" s="1156"/>
      <c r="AP585" s="1156"/>
      <c r="AQ585" s="1156"/>
      <c r="AR585" s="1156"/>
      <c r="AS585" s="1179"/>
      <c r="AT585" s="1299"/>
      <c r="AU585" s="1300"/>
      <c r="AV585" s="1300"/>
      <c r="AW585" s="1300"/>
      <c r="AX585" s="1300"/>
      <c r="AY585" s="1300"/>
      <c r="AZ585" s="1300"/>
      <c r="BA585" s="1300"/>
      <c r="BB585" s="1300"/>
      <c r="BC585" s="1300"/>
      <c r="BD585" s="1300"/>
      <c r="BE585" s="1300"/>
      <c r="BF585" s="1300"/>
      <c r="BG585" s="1300"/>
      <c r="BH585" s="1300"/>
      <c r="BI585" s="1300"/>
      <c r="BJ585" s="1300"/>
      <c r="BK585" s="1186"/>
      <c r="BL585" s="1187"/>
      <c r="BM585" s="1187"/>
      <c r="BN585" s="1187"/>
      <c r="BO585" s="1187"/>
      <c r="BP585" s="1187"/>
      <c r="BQ585" s="1187"/>
      <c r="BR585" s="1187"/>
      <c r="BS585" s="1187"/>
      <c r="BT585" s="1187"/>
      <c r="BU585" s="1187"/>
      <c r="BV585" s="1191"/>
      <c r="BW585" s="1186"/>
      <c r="BX585" s="1186"/>
      <c r="BY585" s="1186"/>
      <c r="BZ585" s="1186"/>
      <c r="CA585" s="1186"/>
      <c r="CB585" s="1186"/>
      <c r="CC585" s="1186"/>
      <c r="CD585" s="1186"/>
      <c r="CE585" s="1186"/>
      <c r="CF585" s="1186"/>
      <c r="CG585" s="1186"/>
      <c r="CH585" s="1186"/>
      <c r="CI585" s="1186"/>
      <c r="CJ585" s="1186"/>
      <c r="CK585" s="1186"/>
      <c r="CL585" s="1186"/>
      <c r="CM585" s="1186"/>
      <c r="CN585" s="1186"/>
      <c r="CO585" s="1186"/>
      <c r="CP585" s="1186"/>
      <c r="CQ585" s="1186"/>
      <c r="CR585" s="1186"/>
      <c r="CS585" s="1186"/>
      <c r="CT585" s="1186"/>
      <c r="CU585" s="1186"/>
      <c r="CV585" s="1186"/>
      <c r="CW585" s="1186"/>
      <c r="CX585" s="1186"/>
      <c r="CY585" s="1186"/>
      <c r="CZ585" s="1186"/>
      <c r="DA585" s="1186"/>
      <c r="DB585" s="1186"/>
      <c r="DC585" s="1186"/>
      <c r="DD585" s="1186"/>
      <c r="DE585" s="1186"/>
      <c r="DF585" s="1186"/>
      <c r="DG585" s="1186"/>
      <c r="DH585" s="1186"/>
      <c r="DI585" s="1186"/>
      <c r="DJ585" s="1186"/>
      <c r="DK585" s="1186"/>
      <c r="DL585" s="1186"/>
      <c r="DM585" s="1186"/>
      <c r="DN585" s="1186"/>
      <c r="DO585" s="1186"/>
      <c r="DP585" s="1186"/>
      <c r="DQ585" s="1186"/>
      <c r="DR585" s="1186"/>
      <c r="DS585" s="1186"/>
      <c r="DT585" s="1186"/>
      <c r="DU585" s="1186"/>
      <c r="DV585" s="1186"/>
      <c r="DW585" s="1186"/>
      <c r="DX585" s="1186"/>
      <c r="DY585" s="1186"/>
      <c r="DZ585" s="1186"/>
      <c r="EA585" s="1186"/>
      <c r="EB585" s="1186"/>
      <c r="EC585" s="1186"/>
      <c r="ED585" s="1186"/>
      <c r="EE585" s="1186"/>
      <c r="EF585" s="1186"/>
      <c r="EG585" s="1186"/>
      <c r="EH585" s="1186"/>
      <c r="EI585" s="1186"/>
      <c r="EJ585" s="1186"/>
      <c r="EK585" s="1197"/>
      <c r="EL585" s="1177"/>
      <c r="EM585" s="1177"/>
      <c r="EN585" s="1198"/>
      <c r="EO585" s="1186"/>
      <c r="EP585" s="1186"/>
      <c r="EQ585" s="1186"/>
      <c r="ER585" s="1186"/>
      <c r="ES585" s="1186"/>
      <c r="ET585" s="1186"/>
      <c r="EU585" s="1186"/>
      <c r="EV585" s="1186"/>
      <c r="EW585" s="1186"/>
      <c r="EX585" s="1186"/>
      <c r="EY585" s="1186"/>
      <c r="EZ585" s="1186"/>
      <c r="FA585" s="1186"/>
      <c r="FB585" s="1186"/>
      <c r="FC585" s="1209"/>
      <c r="FD585" s="1186"/>
      <c r="FE585" s="1186"/>
      <c r="FF585" s="1186"/>
      <c r="FG585" s="1186"/>
      <c r="FH585" s="1186"/>
      <c r="FI585" s="1186"/>
      <c r="FJ585" s="1186"/>
      <c r="FK585" s="1186"/>
      <c r="FL585" s="1209"/>
      <c r="FM585" s="1186"/>
      <c r="FN585" s="1186"/>
      <c r="FO585" s="1186"/>
      <c r="FP585" s="1186"/>
      <c r="FQ585" s="1186"/>
      <c r="FR585" s="1186"/>
      <c r="FS585" s="1186"/>
      <c r="FT585" s="1215"/>
      <c r="FU585" s="1215"/>
      <c r="FV585" s="1215"/>
      <c r="FW585" s="1215"/>
      <c r="FX585" s="1215"/>
      <c r="FY585" s="1215"/>
      <c r="FZ585" s="1215"/>
      <c r="GA585" s="1215"/>
      <c r="GB585" s="1215"/>
      <c r="GC585" s="1215"/>
      <c r="GD585" s="1215"/>
      <c r="GE585" s="1215"/>
      <c r="GF585" s="1215"/>
      <c r="GG585" s="1215"/>
      <c r="GH585" s="1215"/>
      <c r="GI585" s="1215"/>
      <c r="GJ585" s="1215"/>
      <c r="GK585" s="1215"/>
      <c r="GL585" s="1215"/>
      <c r="GM585" s="1215"/>
      <c r="GN585" s="1215"/>
      <c r="GO585" s="1215"/>
      <c r="GP585" s="1215"/>
      <c r="GQ585" s="1215"/>
      <c r="GR585" s="1215"/>
      <c r="GS585" s="1215"/>
      <c r="GT585" s="1215"/>
      <c r="GU585" s="1215"/>
      <c r="GV585" s="1215"/>
      <c r="GW585" s="1215"/>
      <c r="GX585" s="1215"/>
      <c r="GY585" s="1218"/>
      <c r="GZ585" s="364"/>
      <c r="HA585" s="365"/>
      <c r="HB585" s="366"/>
      <c r="HC585" s="366"/>
      <c r="HD585" s="365"/>
      <c r="HE585" s="365"/>
      <c r="HF585" s="54"/>
      <c r="HG585" s="367"/>
      <c r="HH585" s="367"/>
      <c r="HI585" s="367"/>
      <c r="HJ585" s="368"/>
      <c r="HK585" s="368"/>
      <c r="HL585" s="369"/>
      <c r="HM585" s="370"/>
      <c r="HN585" s="370"/>
      <c r="HO585" s="370"/>
      <c r="HP585" s="371"/>
      <c r="HQ585" s="369"/>
      <c r="HR585" s="372"/>
      <c r="HS585" s="370"/>
      <c r="HT585" s="370"/>
      <c r="HU585" s="370"/>
      <c r="HV585" s="370"/>
      <c r="HW585" s="370"/>
      <c r="HX585" s="373"/>
      <c r="HY585" s="370"/>
      <c r="HZ585" s="370"/>
      <c r="IA585" s="370"/>
      <c r="IB585" s="370"/>
      <c r="IC585" s="374"/>
      <c r="ID585" s="374"/>
      <c r="IE585" s="370"/>
      <c r="IF585" s="370"/>
      <c r="IG585" s="370"/>
      <c r="IH585" s="370"/>
      <c r="II585" s="370"/>
      <c r="IJ585" s="370"/>
      <c r="IK585" s="370"/>
      <c r="IL585" s="370"/>
      <c r="IM585" s="370"/>
      <c r="IN585" s="370"/>
      <c r="IO585" s="370"/>
      <c r="IP585" s="370"/>
      <c r="IQ585" s="370"/>
      <c r="IR585" s="370"/>
      <c r="IS585" s="370"/>
      <c r="IT585" s="370"/>
      <c r="IU585" s="370"/>
      <c r="IV585" s="370"/>
      <c r="IW585" s="370"/>
      <c r="IX585" s="370"/>
      <c r="IY585" s="370"/>
      <c r="IZ585" s="370"/>
      <c r="JA585" s="370"/>
      <c r="JB585" s="370"/>
      <c r="JC585" s="370"/>
      <c r="JD585" s="370"/>
      <c r="JE585" s="370"/>
      <c r="JF585" s="370"/>
      <c r="JG585" s="370"/>
      <c r="JH585" s="370"/>
      <c r="JI585" s="370"/>
      <c r="JJ585" s="370"/>
      <c r="JK585" s="370"/>
      <c r="JL585" s="370"/>
      <c r="JM585" s="370"/>
      <c r="JN585" s="28"/>
      <c r="JO585" s="28"/>
      <c r="JP585" s="28"/>
      <c r="JQ585" s="28"/>
      <c r="JR585" s="28"/>
      <c r="JS585" s="28"/>
      <c r="JT585" s="28"/>
      <c r="JU585" s="28"/>
      <c r="JV585" s="28"/>
      <c r="JW585" s="28"/>
      <c r="JX585" s="28"/>
      <c r="JY585" s="28">
        <v>5</v>
      </c>
      <c r="JZ585" s="28"/>
      <c r="KA585" s="28"/>
      <c r="KB585" s="28"/>
      <c r="KC585" s="28"/>
      <c r="KD585" s="28"/>
      <c r="KE585" s="824"/>
    </row>
    <row r="586" s="786" customFormat="1" customHeight="1" spans="1:291">
      <c r="A586" s="30"/>
      <c r="B586" s="343"/>
      <c r="C586" s="30"/>
      <c r="D586" s="30"/>
      <c r="E586" s="30"/>
      <c r="F586" s="1278"/>
      <c r="G586" s="5"/>
      <c r="H586" s="1279"/>
      <c r="I586" s="33"/>
      <c r="J586" s="1287"/>
      <c r="K586" s="1137"/>
      <c r="L586" s="1139"/>
      <c r="M586" s="1288"/>
      <c r="N586" s="1133"/>
      <c r="O586" s="1139"/>
      <c r="P586" s="1138"/>
      <c r="Q586" s="1154"/>
      <c r="R586" s="1156"/>
      <c r="S586" s="1156"/>
      <c r="T586" s="1156"/>
      <c r="U586" s="1156"/>
      <c r="V586" s="1156"/>
      <c r="W586" s="1156"/>
      <c r="X586" s="1156"/>
      <c r="Y586" s="1156"/>
      <c r="Z586" s="1156"/>
      <c r="AA586" s="1156"/>
      <c r="AB586" s="1167"/>
      <c r="AC586" s="1156"/>
      <c r="AD586" s="1156"/>
      <c r="AE586" s="1156"/>
      <c r="AF586" s="1156"/>
      <c r="AG586" s="1156"/>
      <c r="AH586" s="1156"/>
      <c r="AI586" s="1156"/>
      <c r="AJ586" s="1156"/>
      <c r="AK586" s="1156"/>
      <c r="AL586" s="1156"/>
      <c r="AM586" s="1156"/>
      <c r="AN586" s="1156"/>
      <c r="AO586" s="1156"/>
      <c r="AP586" s="1156"/>
      <c r="AQ586" s="1156"/>
      <c r="AR586" s="1156"/>
      <c r="AS586" s="1179"/>
      <c r="AT586" s="1299"/>
      <c r="AU586" s="1300"/>
      <c r="AV586" s="1300"/>
      <c r="AW586" s="1300"/>
      <c r="AX586" s="1300"/>
      <c r="AY586" s="1300"/>
      <c r="AZ586" s="1300"/>
      <c r="BA586" s="1300"/>
      <c r="BB586" s="1300"/>
      <c r="BC586" s="1300"/>
      <c r="BD586" s="1300"/>
      <c r="BE586" s="1300"/>
      <c r="BF586" s="1300"/>
      <c r="BG586" s="1300"/>
      <c r="BH586" s="1300"/>
      <c r="BI586" s="1300"/>
      <c r="BJ586" s="1300"/>
      <c r="BK586" s="1186"/>
      <c r="BL586" s="1187"/>
      <c r="BM586" s="1187"/>
      <c r="BN586" s="1187"/>
      <c r="BO586" s="1187"/>
      <c r="BP586" s="1187"/>
      <c r="BQ586" s="1187"/>
      <c r="BR586" s="1187"/>
      <c r="BS586" s="1187"/>
      <c r="BT586" s="1187"/>
      <c r="BU586" s="1187"/>
      <c r="BV586" s="1191"/>
      <c r="BW586" s="1186"/>
      <c r="BX586" s="1186"/>
      <c r="BY586" s="1186"/>
      <c r="BZ586" s="1186"/>
      <c r="CA586" s="1186"/>
      <c r="CB586" s="1186"/>
      <c r="CC586" s="1186"/>
      <c r="CD586" s="1186"/>
      <c r="CE586" s="1186"/>
      <c r="CF586" s="1186"/>
      <c r="CG586" s="1186"/>
      <c r="CH586" s="1186"/>
      <c r="CI586" s="1186"/>
      <c r="CJ586" s="1186"/>
      <c r="CK586" s="1186"/>
      <c r="CL586" s="1186"/>
      <c r="CM586" s="1186"/>
      <c r="CN586" s="1186"/>
      <c r="CO586" s="1186"/>
      <c r="CP586" s="1186"/>
      <c r="CQ586" s="1186"/>
      <c r="CR586" s="1186"/>
      <c r="CS586" s="1186"/>
      <c r="CT586" s="1186"/>
      <c r="CU586" s="1186"/>
      <c r="CV586" s="1186"/>
      <c r="CW586" s="1186"/>
      <c r="CX586" s="1186"/>
      <c r="CY586" s="1186"/>
      <c r="CZ586" s="1186"/>
      <c r="DA586" s="1186"/>
      <c r="DB586" s="1186"/>
      <c r="DC586" s="1186"/>
      <c r="DD586" s="1186"/>
      <c r="DE586" s="1186"/>
      <c r="DF586" s="1186"/>
      <c r="DG586" s="1186"/>
      <c r="DH586" s="1186"/>
      <c r="DI586" s="1186"/>
      <c r="DJ586" s="1186"/>
      <c r="DK586" s="1186"/>
      <c r="DL586" s="1186"/>
      <c r="DM586" s="1186"/>
      <c r="DN586" s="1186"/>
      <c r="DO586" s="1186"/>
      <c r="DP586" s="1186"/>
      <c r="DQ586" s="1186"/>
      <c r="DR586" s="1186"/>
      <c r="DS586" s="1186"/>
      <c r="DT586" s="1186"/>
      <c r="DU586" s="1186"/>
      <c r="DV586" s="1186"/>
      <c r="DW586" s="1186"/>
      <c r="DX586" s="1186"/>
      <c r="DY586" s="1186"/>
      <c r="DZ586" s="1186"/>
      <c r="EA586" s="1186"/>
      <c r="EB586" s="1186"/>
      <c r="EC586" s="1186"/>
      <c r="ED586" s="1186"/>
      <c r="EE586" s="1186"/>
      <c r="EF586" s="1186"/>
      <c r="EG586" s="1186"/>
      <c r="EH586" s="1186"/>
      <c r="EI586" s="1186"/>
      <c r="EJ586" s="1186"/>
      <c r="EK586" s="1197"/>
      <c r="EL586" s="1177"/>
      <c r="EM586" s="1177"/>
      <c r="EN586" s="1198"/>
      <c r="EO586" s="1186"/>
      <c r="EP586" s="1186"/>
      <c r="EQ586" s="1186"/>
      <c r="ER586" s="1186"/>
      <c r="ES586" s="1186"/>
      <c r="ET586" s="1186"/>
      <c r="EU586" s="1186"/>
      <c r="EV586" s="1186"/>
      <c r="EW586" s="1186"/>
      <c r="EX586" s="1186"/>
      <c r="EY586" s="1186"/>
      <c r="EZ586" s="1186"/>
      <c r="FA586" s="1186"/>
      <c r="FB586" s="1186"/>
      <c r="FC586" s="1209"/>
      <c r="FD586" s="1186"/>
      <c r="FE586" s="1186"/>
      <c r="FF586" s="1186"/>
      <c r="FG586" s="1186"/>
      <c r="FH586" s="1186"/>
      <c r="FI586" s="1186"/>
      <c r="FJ586" s="1186"/>
      <c r="FK586" s="1186"/>
      <c r="FL586" s="1209"/>
      <c r="FM586" s="1186"/>
      <c r="FN586" s="1186"/>
      <c r="FO586" s="1186"/>
      <c r="FP586" s="1186"/>
      <c r="FQ586" s="1186"/>
      <c r="FR586" s="1186"/>
      <c r="FS586" s="1186"/>
      <c r="FT586" s="1215"/>
      <c r="FU586" s="1215"/>
      <c r="FV586" s="1215"/>
      <c r="FW586" s="1215"/>
      <c r="FX586" s="1215"/>
      <c r="FY586" s="1215"/>
      <c r="FZ586" s="1215"/>
      <c r="GA586" s="1215"/>
      <c r="GB586" s="1215"/>
      <c r="GC586" s="1215"/>
      <c r="GD586" s="1215"/>
      <c r="GE586" s="1215"/>
      <c r="GF586" s="1215"/>
      <c r="GG586" s="1215"/>
      <c r="GH586" s="1215"/>
      <c r="GI586" s="1215"/>
      <c r="GJ586" s="1215"/>
      <c r="GK586" s="1215"/>
      <c r="GL586" s="1215"/>
      <c r="GM586" s="1215"/>
      <c r="GN586" s="1215"/>
      <c r="GO586" s="1215"/>
      <c r="GP586" s="1215"/>
      <c r="GQ586" s="1215"/>
      <c r="GR586" s="1215"/>
      <c r="GS586" s="1215"/>
      <c r="GT586" s="1215"/>
      <c r="GU586" s="1215"/>
      <c r="GV586" s="1215"/>
      <c r="GW586" s="1215"/>
      <c r="GX586" s="1215"/>
      <c r="GY586" s="1218"/>
      <c r="GZ586" s="364"/>
      <c r="HA586" s="365"/>
      <c r="HB586" s="366"/>
      <c r="HC586" s="366"/>
      <c r="HD586" s="365"/>
      <c r="HE586" s="365"/>
      <c r="HF586" s="54"/>
      <c r="HG586" s="367"/>
      <c r="HH586" s="367"/>
      <c r="HI586" s="367"/>
      <c r="HJ586" s="368"/>
      <c r="HK586" s="368"/>
      <c r="HL586" s="369"/>
      <c r="HM586" s="370"/>
      <c r="HN586" s="370"/>
      <c r="HO586" s="370"/>
      <c r="HP586" s="371"/>
      <c r="HQ586" s="369"/>
      <c r="HR586" s="372"/>
      <c r="HS586" s="370"/>
      <c r="HT586" s="370"/>
      <c r="HU586" s="370"/>
      <c r="HV586" s="370"/>
      <c r="HW586" s="370"/>
      <c r="HX586" s="373"/>
      <c r="HY586" s="370"/>
      <c r="HZ586" s="370"/>
      <c r="IA586" s="370"/>
      <c r="IB586" s="370"/>
      <c r="IC586" s="374"/>
      <c r="ID586" s="374"/>
      <c r="IE586" s="370"/>
      <c r="IF586" s="370"/>
      <c r="IG586" s="370"/>
      <c r="IH586" s="370"/>
      <c r="II586" s="370"/>
      <c r="IJ586" s="370"/>
      <c r="IK586" s="370"/>
      <c r="IL586" s="370"/>
      <c r="IM586" s="370"/>
      <c r="IN586" s="370"/>
      <c r="IO586" s="370"/>
      <c r="IP586" s="370"/>
      <c r="IQ586" s="370"/>
      <c r="IR586" s="370"/>
      <c r="IS586" s="370"/>
      <c r="IT586" s="370"/>
      <c r="IU586" s="370"/>
      <c r="IV586" s="370"/>
      <c r="IW586" s="370"/>
      <c r="IX586" s="370"/>
      <c r="IY586" s="370"/>
      <c r="IZ586" s="370"/>
      <c r="JA586" s="370"/>
      <c r="JB586" s="370"/>
      <c r="JC586" s="370"/>
      <c r="JD586" s="370"/>
      <c r="JE586" s="370"/>
      <c r="JF586" s="370"/>
      <c r="JG586" s="370"/>
      <c r="JH586" s="370"/>
      <c r="JI586" s="370"/>
      <c r="JJ586" s="370"/>
      <c r="JK586" s="370"/>
      <c r="JL586" s="370"/>
      <c r="JM586" s="370"/>
      <c r="JN586" s="28"/>
      <c r="JO586" s="28"/>
      <c r="JP586" s="28"/>
      <c r="JQ586" s="28"/>
      <c r="JR586" s="28"/>
      <c r="JS586" s="28"/>
      <c r="JT586" s="28"/>
      <c r="JU586" s="28"/>
      <c r="JV586" s="28"/>
      <c r="JW586" s="28"/>
      <c r="JX586" s="28"/>
      <c r="JY586" s="28"/>
      <c r="JZ586" s="28"/>
      <c r="KA586" s="28"/>
      <c r="KB586" s="28"/>
      <c r="KC586" s="28"/>
      <c r="KD586" s="28"/>
      <c r="KE586" s="824"/>
    </row>
    <row r="587" s="786" customFormat="1" customHeight="1" spans="1:291">
      <c r="A587" s="30"/>
      <c r="B587" s="343"/>
      <c r="C587" s="30"/>
      <c r="D587" s="30"/>
      <c r="E587" s="30"/>
      <c r="F587" s="1278"/>
      <c r="G587" s="5"/>
      <c r="H587" s="1279"/>
      <c r="I587" s="33"/>
      <c r="J587" s="1287"/>
      <c r="K587" s="1137"/>
      <c r="L587" s="1139"/>
      <c r="M587" s="1288"/>
      <c r="N587" s="1133"/>
      <c r="O587" s="1139"/>
      <c r="P587" s="1138"/>
      <c r="Q587" s="1154"/>
      <c r="R587" s="1156"/>
      <c r="S587" s="1156"/>
      <c r="T587" s="1156"/>
      <c r="U587" s="1156"/>
      <c r="V587" s="1156"/>
      <c r="W587" s="1156"/>
      <c r="X587" s="1156"/>
      <c r="Y587" s="1156"/>
      <c r="Z587" s="1156"/>
      <c r="AA587" s="1156"/>
      <c r="AB587" s="1167"/>
      <c r="AC587" s="1156"/>
      <c r="AD587" s="1156"/>
      <c r="AE587" s="1156"/>
      <c r="AF587" s="1156"/>
      <c r="AG587" s="1156"/>
      <c r="AH587" s="1156"/>
      <c r="AI587" s="1156"/>
      <c r="AJ587" s="1156"/>
      <c r="AK587" s="1156"/>
      <c r="AL587" s="1156"/>
      <c r="AM587" s="1156"/>
      <c r="AN587" s="1156"/>
      <c r="AO587" s="1156"/>
      <c r="AP587" s="1156"/>
      <c r="AQ587" s="1156"/>
      <c r="AR587" s="1156"/>
      <c r="AS587" s="1179"/>
      <c r="AT587" s="1299"/>
      <c r="AU587" s="1300"/>
      <c r="AV587" s="1300"/>
      <c r="AW587" s="1300"/>
      <c r="AX587" s="1300"/>
      <c r="AY587" s="1300"/>
      <c r="AZ587" s="1300"/>
      <c r="BA587" s="1300"/>
      <c r="BB587" s="1300"/>
      <c r="BC587" s="1300"/>
      <c r="BD587" s="1300"/>
      <c r="BE587" s="1300"/>
      <c r="BF587" s="1300"/>
      <c r="BG587" s="1300"/>
      <c r="BH587" s="1300"/>
      <c r="BI587" s="1300"/>
      <c r="BJ587" s="1300"/>
      <c r="BK587" s="1186"/>
      <c r="BL587" s="1187"/>
      <c r="BM587" s="1187"/>
      <c r="BN587" s="1187"/>
      <c r="BO587" s="1187"/>
      <c r="BP587" s="1187"/>
      <c r="BQ587" s="1187"/>
      <c r="BR587" s="1187"/>
      <c r="BS587" s="1187"/>
      <c r="BT587" s="1187"/>
      <c r="BU587" s="1187"/>
      <c r="BV587" s="1191"/>
      <c r="BW587" s="1186"/>
      <c r="BX587" s="1186"/>
      <c r="BY587" s="1186"/>
      <c r="BZ587" s="1186"/>
      <c r="CA587" s="1186"/>
      <c r="CB587" s="1186"/>
      <c r="CC587" s="1186"/>
      <c r="CD587" s="1186"/>
      <c r="CE587" s="1186"/>
      <c r="CF587" s="1186"/>
      <c r="CG587" s="1186"/>
      <c r="CH587" s="1186"/>
      <c r="CI587" s="1186"/>
      <c r="CJ587" s="1186"/>
      <c r="CK587" s="1186"/>
      <c r="CL587" s="1186"/>
      <c r="CM587" s="1186"/>
      <c r="CN587" s="1186"/>
      <c r="CO587" s="1186"/>
      <c r="CP587" s="1186"/>
      <c r="CQ587" s="1186"/>
      <c r="CR587" s="1186"/>
      <c r="CS587" s="1186"/>
      <c r="CT587" s="1186"/>
      <c r="CU587" s="1186"/>
      <c r="CV587" s="1186"/>
      <c r="CW587" s="1186"/>
      <c r="CX587" s="1186"/>
      <c r="CY587" s="1186"/>
      <c r="CZ587" s="1186"/>
      <c r="DA587" s="1186"/>
      <c r="DB587" s="1186"/>
      <c r="DC587" s="1186"/>
      <c r="DD587" s="1186"/>
      <c r="DE587" s="1186"/>
      <c r="DF587" s="1186"/>
      <c r="DG587" s="1186"/>
      <c r="DH587" s="1186"/>
      <c r="DI587" s="1186"/>
      <c r="DJ587" s="1186"/>
      <c r="DK587" s="1186"/>
      <c r="DL587" s="1186"/>
      <c r="DM587" s="1186"/>
      <c r="DN587" s="1186"/>
      <c r="DO587" s="1186"/>
      <c r="DP587" s="1186"/>
      <c r="DQ587" s="1186"/>
      <c r="DR587" s="1186"/>
      <c r="DS587" s="1186"/>
      <c r="DT587" s="1186"/>
      <c r="DU587" s="1186"/>
      <c r="DV587" s="1186"/>
      <c r="DW587" s="1186"/>
      <c r="DX587" s="1186"/>
      <c r="DY587" s="1186"/>
      <c r="DZ587" s="1186"/>
      <c r="EA587" s="1186"/>
      <c r="EB587" s="1186"/>
      <c r="EC587" s="1186"/>
      <c r="ED587" s="1186"/>
      <c r="EE587" s="1186"/>
      <c r="EF587" s="1186"/>
      <c r="EG587" s="1186"/>
      <c r="EH587" s="1186"/>
      <c r="EI587" s="1186"/>
      <c r="EJ587" s="1186"/>
      <c r="EK587" s="1197"/>
      <c r="EL587" s="1177"/>
      <c r="EM587" s="1177"/>
      <c r="EN587" s="1198"/>
      <c r="EO587" s="1186"/>
      <c r="EP587" s="1186"/>
      <c r="EQ587" s="1186"/>
      <c r="ER587" s="1186"/>
      <c r="ES587" s="1186"/>
      <c r="ET587" s="1186"/>
      <c r="EU587" s="1186"/>
      <c r="EV587" s="1186"/>
      <c r="EW587" s="1186"/>
      <c r="EX587" s="1186"/>
      <c r="EY587" s="1186"/>
      <c r="EZ587" s="1186"/>
      <c r="FA587" s="1186"/>
      <c r="FB587" s="1186"/>
      <c r="FC587" s="1209"/>
      <c r="FD587" s="1186"/>
      <c r="FE587" s="1186"/>
      <c r="FF587" s="1186"/>
      <c r="FG587" s="1186"/>
      <c r="FH587" s="1186"/>
      <c r="FI587" s="1186"/>
      <c r="FJ587" s="1186"/>
      <c r="FK587" s="1186"/>
      <c r="FL587" s="1209"/>
      <c r="FM587" s="1186"/>
      <c r="FN587" s="1186"/>
      <c r="FO587" s="1186"/>
      <c r="FP587" s="1186"/>
      <c r="FQ587" s="1186"/>
      <c r="FR587" s="1186"/>
      <c r="FS587" s="1186"/>
      <c r="FT587" s="1215"/>
      <c r="FU587" s="1215"/>
      <c r="FV587" s="1215"/>
      <c r="FW587" s="1215"/>
      <c r="FX587" s="1215"/>
      <c r="FY587" s="1215"/>
      <c r="FZ587" s="1215"/>
      <c r="GA587" s="1215"/>
      <c r="GB587" s="1215"/>
      <c r="GC587" s="1215"/>
      <c r="GD587" s="1215"/>
      <c r="GE587" s="1215"/>
      <c r="GF587" s="1215"/>
      <c r="GG587" s="1215"/>
      <c r="GH587" s="1215"/>
      <c r="GI587" s="1215"/>
      <c r="GJ587" s="1215"/>
      <c r="GK587" s="1215"/>
      <c r="GL587" s="1215"/>
      <c r="GM587" s="1215"/>
      <c r="GN587" s="1215"/>
      <c r="GO587" s="1215"/>
      <c r="GP587" s="1215"/>
      <c r="GQ587" s="1215"/>
      <c r="GR587" s="1215"/>
      <c r="GS587" s="1215"/>
      <c r="GT587" s="1215"/>
      <c r="GU587" s="1215"/>
      <c r="GV587" s="1215"/>
      <c r="GW587" s="1215"/>
      <c r="GX587" s="1215"/>
      <c r="GY587" s="1218"/>
      <c r="GZ587" s="364"/>
      <c r="HA587" s="365"/>
      <c r="HB587" s="366"/>
      <c r="HC587" s="366"/>
      <c r="HD587" s="365"/>
      <c r="HE587" s="365"/>
      <c r="HF587" s="54"/>
      <c r="HG587" s="367"/>
      <c r="HH587" s="367"/>
      <c r="HI587" s="367"/>
      <c r="HJ587" s="368"/>
      <c r="HK587" s="368"/>
      <c r="HL587" s="369"/>
      <c r="HM587" s="370"/>
      <c r="HN587" s="370"/>
      <c r="HO587" s="370"/>
      <c r="HP587" s="371"/>
      <c r="HQ587" s="369"/>
      <c r="HR587" s="372"/>
      <c r="HS587" s="370"/>
      <c r="HT587" s="370"/>
      <c r="HU587" s="370"/>
      <c r="HV587" s="370"/>
      <c r="HW587" s="370"/>
      <c r="HX587" s="373"/>
      <c r="HY587" s="370"/>
      <c r="HZ587" s="370"/>
      <c r="IA587" s="370"/>
      <c r="IB587" s="370"/>
      <c r="IC587" s="374"/>
      <c r="ID587" s="374"/>
      <c r="IE587" s="370"/>
      <c r="IF587" s="370"/>
      <c r="IG587" s="370"/>
      <c r="IH587" s="370"/>
      <c r="II587" s="370"/>
      <c r="IJ587" s="370"/>
      <c r="IK587" s="370"/>
      <c r="IL587" s="370"/>
      <c r="IM587" s="370"/>
      <c r="IN587" s="370"/>
      <c r="IO587" s="370"/>
      <c r="IP587" s="370"/>
      <c r="IQ587" s="370"/>
      <c r="IR587" s="370"/>
      <c r="IS587" s="370"/>
      <c r="IT587" s="370"/>
      <c r="IU587" s="370"/>
      <c r="IV587" s="370"/>
      <c r="IW587" s="370"/>
      <c r="IX587" s="370"/>
      <c r="IY587" s="370"/>
      <c r="IZ587" s="370"/>
      <c r="JA587" s="370"/>
      <c r="JB587" s="370"/>
      <c r="JC587" s="370"/>
      <c r="JD587" s="370"/>
      <c r="JE587" s="370"/>
      <c r="JF587" s="370"/>
      <c r="JG587" s="370"/>
      <c r="JH587" s="370"/>
      <c r="JI587" s="370"/>
      <c r="JJ587" s="370"/>
      <c r="JK587" s="370"/>
      <c r="JL587" s="370"/>
      <c r="JM587" s="370"/>
      <c r="JN587" s="28"/>
      <c r="JO587" s="28"/>
      <c r="JP587" s="28"/>
      <c r="JQ587" s="28"/>
      <c r="JR587" s="28"/>
      <c r="JS587" s="28"/>
      <c r="JT587" s="28"/>
      <c r="JU587" s="28"/>
      <c r="JV587" s="28"/>
      <c r="JW587" s="28"/>
      <c r="JX587" s="28"/>
      <c r="JY587" s="28"/>
      <c r="JZ587" s="28"/>
      <c r="KA587" s="28"/>
      <c r="KB587" s="28"/>
      <c r="KC587" s="28"/>
      <c r="KD587" s="28"/>
      <c r="KE587" s="824"/>
    </row>
    <row r="588" s="786" customFormat="1" customHeight="1" spans="1:291">
      <c r="A588" s="30"/>
      <c r="B588" s="343"/>
      <c r="C588" s="30"/>
      <c r="D588" s="30"/>
      <c r="E588" s="30"/>
      <c r="F588" s="1278"/>
      <c r="G588" s="5"/>
      <c r="H588" s="1279"/>
      <c r="I588" s="33"/>
      <c r="J588" s="1287"/>
      <c r="K588" s="1137"/>
      <c r="L588" s="1139"/>
      <c r="M588" s="1288"/>
      <c r="N588" s="1133"/>
      <c r="O588" s="1139"/>
      <c r="P588" s="1138"/>
      <c r="Q588" s="1154"/>
      <c r="R588" s="1156"/>
      <c r="S588" s="1156"/>
      <c r="T588" s="1156"/>
      <c r="U588" s="1156"/>
      <c r="V588" s="1156"/>
      <c r="W588" s="1156"/>
      <c r="X588" s="1156"/>
      <c r="Y588" s="1156"/>
      <c r="Z588" s="1156"/>
      <c r="AA588" s="1156"/>
      <c r="AB588" s="1167"/>
      <c r="AC588" s="1156"/>
      <c r="AD588" s="1156"/>
      <c r="AE588" s="1156"/>
      <c r="AF588" s="1156"/>
      <c r="AG588" s="1156"/>
      <c r="AH588" s="1156"/>
      <c r="AI588" s="1156"/>
      <c r="AJ588" s="1156"/>
      <c r="AK588" s="1156"/>
      <c r="AL588" s="1156"/>
      <c r="AM588" s="1156"/>
      <c r="AN588" s="1156"/>
      <c r="AO588" s="1156"/>
      <c r="AP588" s="1156"/>
      <c r="AQ588" s="1156"/>
      <c r="AR588" s="1156"/>
      <c r="AS588" s="1179"/>
      <c r="AT588" s="1299"/>
      <c r="AU588" s="1300"/>
      <c r="AV588" s="1300"/>
      <c r="AW588" s="1300"/>
      <c r="AX588" s="1300"/>
      <c r="AY588" s="1300"/>
      <c r="AZ588" s="1300"/>
      <c r="BA588" s="1300"/>
      <c r="BB588" s="1300"/>
      <c r="BC588" s="1300"/>
      <c r="BD588" s="1300"/>
      <c r="BE588" s="1300"/>
      <c r="BF588" s="1300"/>
      <c r="BG588" s="1300"/>
      <c r="BH588" s="1300"/>
      <c r="BI588" s="1300"/>
      <c r="BJ588" s="1300"/>
      <c r="BK588" s="1186"/>
      <c r="BL588" s="1187"/>
      <c r="BM588" s="1187"/>
      <c r="BN588" s="1187"/>
      <c r="BO588" s="1187"/>
      <c r="BP588" s="1187"/>
      <c r="BQ588" s="1187"/>
      <c r="BR588" s="1187"/>
      <c r="BS588" s="1187"/>
      <c r="BT588" s="1187"/>
      <c r="BU588" s="1187"/>
      <c r="BV588" s="1191"/>
      <c r="BW588" s="1186"/>
      <c r="BX588" s="1186"/>
      <c r="BY588" s="1186"/>
      <c r="BZ588" s="1186"/>
      <c r="CA588" s="1186"/>
      <c r="CB588" s="1186"/>
      <c r="CC588" s="1186"/>
      <c r="CD588" s="1186"/>
      <c r="CE588" s="1186"/>
      <c r="CF588" s="1186"/>
      <c r="CG588" s="1186"/>
      <c r="CH588" s="1186"/>
      <c r="CI588" s="1186"/>
      <c r="CJ588" s="1186"/>
      <c r="CK588" s="1186"/>
      <c r="CL588" s="1186"/>
      <c r="CM588" s="1186"/>
      <c r="CN588" s="1186"/>
      <c r="CO588" s="1186"/>
      <c r="CP588" s="1186"/>
      <c r="CQ588" s="1186"/>
      <c r="CR588" s="1186"/>
      <c r="CS588" s="1186"/>
      <c r="CT588" s="1186"/>
      <c r="CU588" s="1186"/>
      <c r="CV588" s="1186"/>
      <c r="CW588" s="1186"/>
      <c r="CX588" s="1186"/>
      <c r="CY588" s="1186"/>
      <c r="CZ588" s="1186"/>
      <c r="DA588" s="1186"/>
      <c r="DB588" s="1186"/>
      <c r="DC588" s="1186"/>
      <c r="DD588" s="1186"/>
      <c r="DE588" s="1186"/>
      <c r="DF588" s="1186"/>
      <c r="DG588" s="1186"/>
      <c r="DH588" s="1186"/>
      <c r="DI588" s="1186"/>
      <c r="DJ588" s="1186"/>
      <c r="DK588" s="1186"/>
      <c r="DL588" s="1186"/>
      <c r="DM588" s="1186"/>
      <c r="DN588" s="1186"/>
      <c r="DO588" s="1186"/>
      <c r="DP588" s="1186"/>
      <c r="DQ588" s="1186"/>
      <c r="DR588" s="1186"/>
      <c r="DS588" s="1186"/>
      <c r="DT588" s="1186"/>
      <c r="DU588" s="1186"/>
      <c r="DV588" s="1186"/>
      <c r="DW588" s="1186"/>
      <c r="DX588" s="1186"/>
      <c r="DY588" s="1186"/>
      <c r="DZ588" s="1186"/>
      <c r="EA588" s="1186"/>
      <c r="EB588" s="1186"/>
      <c r="EC588" s="1186"/>
      <c r="ED588" s="1186"/>
      <c r="EE588" s="1186"/>
      <c r="EF588" s="1186"/>
      <c r="EG588" s="1186"/>
      <c r="EH588" s="1186"/>
      <c r="EI588" s="1186"/>
      <c r="EJ588" s="1186"/>
      <c r="EK588" s="1197"/>
      <c r="EL588" s="1177"/>
      <c r="EM588" s="1177"/>
      <c r="EN588" s="1198"/>
      <c r="EO588" s="1186"/>
      <c r="EP588" s="1186"/>
      <c r="EQ588" s="1186"/>
      <c r="ER588" s="1186"/>
      <c r="ES588" s="1186"/>
      <c r="ET588" s="1186"/>
      <c r="EU588" s="1186"/>
      <c r="EV588" s="1186"/>
      <c r="EW588" s="1186"/>
      <c r="EX588" s="1186"/>
      <c r="EY588" s="1186"/>
      <c r="EZ588" s="1186"/>
      <c r="FA588" s="1186"/>
      <c r="FB588" s="1186"/>
      <c r="FC588" s="1209"/>
      <c r="FD588" s="1186"/>
      <c r="FE588" s="1186"/>
      <c r="FF588" s="1186"/>
      <c r="FG588" s="1186"/>
      <c r="FH588" s="1186"/>
      <c r="FI588" s="1186"/>
      <c r="FJ588" s="1186"/>
      <c r="FK588" s="1186"/>
      <c r="FL588" s="1209"/>
      <c r="FM588" s="1186"/>
      <c r="FN588" s="1186"/>
      <c r="FO588" s="1186"/>
      <c r="FP588" s="1186"/>
      <c r="FQ588" s="1186"/>
      <c r="FR588" s="1186"/>
      <c r="FS588" s="1186"/>
      <c r="FT588" s="1215"/>
      <c r="FU588" s="1215"/>
      <c r="FV588" s="1215"/>
      <c r="FW588" s="1215"/>
      <c r="FX588" s="1215"/>
      <c r="FY588" s="1215"/>
      <c r="FZ588" s="1215"/>
      <c r="GA588" s="1215"/>
      <c r="GB588" s="1215"/>
      <c r="GC588" s="1215"/>
      <c r="GD588" s="1215"/>
      <c r="GE588" s="1215"/>
      <c r="GF588" s="1215"/>
      <c r="GG588" s="1215"/>
      <c r="GH588" s="1215"/>
      <c r="GI588" s="1215"/>
      <c r="GJ588" s="1215"/>
      <c r="GK588" s="1215"/>
      <c r="GL588" s="1215"/>
      <c r="GM588" s="1215"/>
      <c r="GN588" s="1215"/>
      <c r="GO588" s="1215"/>
      <c r="GP588" s="1215"/>
      <c r="GQ588" s="1215"/>
      <c r="GR588" s="1215"/>
      <c r="GS588" s="1215"/>
      <c r="GT588" s="1215"/>
      <c r="GU588" s="1215"/>
      <c r="GV588" s="1215"/>
      <c r="GW588" s="1215"/>
      <c r="GX588" s="1215"/>
      <c r="GY588" s="1218"/>
      <c r="GZ588" s="364"/>
      <c r="HA588" s="365"/>
      <c r="HB588" s="366"/>
      <c r="HC588" s="366"/>
      <c r="HD588" s="365"/>
      <c r="HE588" s="365"/>
      <c r="HF588" s="54"/>
      <c r="HG588" s="367"/>
      <c r="HH588" s="367"/>
      <c r="HI588" s="367"/>
      <c r="HJ588" s="368"/>
      <c r="HK588" s="368"/>
      <c r="HL588" s="369"/>
      <c r="HM588" s="370"/>
      <c r="HN588" s="370"/>
      <c r="HO588" s="370"/>
      <c r="HP588" s="371"/>
      <c r="HQ588" s="369"/>
      <c r="HR588" s="372"/>
      <c r="HS588" s="370"/>
      <c r="HT588" s="370"/>
      <c r="HU588" s="370"/>
      <c r="HV588" s="370"/>
      <c r="HW588" s="370"/>
      <c r="HX588" s="373"/>
      <c r="HY588" s="370"/>
      <c r="HZ588" s="370"/>
      <c r="IA588" s="370"/>
      <c r="IB588" s="370"/>
      <c r="IC588" s="374"/>
      <c r="ID588" s="374"/>
      <c r="IE588" s="370"/>
      <c r="IF588" s="370"/>
      <c r="IG588" s="370"/>
      <c r="IH588" s="370"/>
      <c r="II588" s="370"/>
      <c r="IJ588" s="370"/>
      <c r="IK588" s="370"/>
      <c r="IL588" s="370"/>
      <c r="IM588" s="370"/>
      <c r="IN588" s="370"/>
      <c r="IO588" s="370"/>
      <c r="IP588" s="370"/>
      <c r="IQ588" s="370"/>
      <c r="IR588" s="370"/>
      <c r="IS588" s="370"/>
      <c r="IT588" s="370"/>
      <c r="IU588" s="370"/>
      <c r="IV588" s="370"/>
      <c r="IW588" s="370"/>
      <c r="IX588" s="370"/>
      <c r="IY588" s="370"/>
      <c r="IZ588" s="370"/>
      <c r="JA588" s="370"/>
      <c r="JB588" s="370"/>
      <c r="JC588" s="370"/>
      <c r="JD588" s="370"/>
      <c r="JE588" s="370"/>
      <c r="JF588" s="370"/>
      <c r="JG588" s="370"/>
      <c r="JH588" s="370"/>
      <c r="JI588" s="370"/>
      <c r="JJ588" s="370"/>
      <c r="JK588" s="370"/>
      <c r="JL588" s="370"/>
      <c r="JM588" s="370"/>
      <c r="JN588" s="28"/>
      <c r="JO588" s="28"/>
      <c r="JP588" s="28"/>
      <c r="JQ588" s="28"/>
      <c r="JR588" s="28"/>
      <c r="JS588" s="28"/>
      <c r="JT588" s="28"/>
      <c r="JU588" s="28"/>
      <c r="JV588" s="28"/>
      <c r="JW588" s="28"/>
      <c r="JX588" s="28"/>
      <c r="JY588" s="28"/>
      <c r="JZ588" s="28"/>
      <c r="KA588" s="28"/>
      <c r="KB588" s="28"/>
      <c r="KC588" s="28"/>
      <c r="KD588" s="28"/>
      <c r="KE588" s="824"/>
    </row>
    <row r="589" s="786" customFormat="1" customHeight="1" spans="1:291">
      <c r="A589" s="30"/>
      <c r="B589" s="343"/>
      <c r="C589" s="30"/>
      <c r="D589" s="30"/>
      <c r="E589" s="30"/>
      <c r="F589" s="1278"/>
      <c r="G589" s="5"/>
      <c r="H589" s="1279"/>
      <c r="I589" s="33"/>
      <c r="J589" s="1287"/>
      <c r="K589" s="1137"/>
      <c r="L589" s="1139"/>
      <c r="M589" s="1288"/>
      <c r="N589" s="1133"/>
      <c r="O589" s="1139"/>
      <c r="P589" s="1138"/>
      <c r="Q589" s="1154"/>
      <c r="R589" s="1156"/>
      <c r="S589" s="1156"/>
      <c r="T589" s="1156"/>
      <c r="U589" s="1156"/>
      <c r="V589" s="1156"/>
      <c r="W589" s="1156"/>
      <c r="X589" s="1156"/>
      <c r="Y589" s="1156"/>
      <c r="Z589" s="1156"/>
      <c r="AA589" s="1156"/>
      <c r="AB589" s="1167"/>
      <c r="AC589" s="1156"/>
      <c r="AD589" s="1156"/>
      <c r="AE589" s="1156"/>
      <c r="AF589" s="1156"/>
      <c r="AG589" s="1156"/>
      <c r="AH589" s="1156"/>
      <c r="AI589" s="1156"/>
      <c r="AJ589" s="1156"/>
      <c r="AK589" s="1156"/>
      <c r="AL589" s="1156"/>
      <c r="AM589" s="1156"/>
      <c r="AN589" s="1156"/>
      <c r="AO589" s="1156"/>
      <c r="AP589" s="1156"/>
      <c r="AQ589" s="1156"/>
      <c r="AR589" s="1156"/>
      <c r="AS589" s="1179"/>
      <c r="AT589" s="1299"/>
      <c r="AU589" s="1300"/>
      <c r="AV589" s="1300"/>
      <c r="AW589" s="1300"/>
      <c r="AX589" s="1300"/>
      <c r="AY589" s="1300"/>
      <c r="AZ589" s="1300"/>
      <c r="BA589" s="1300"/>
      <c r="BB589" s="1300"/>
      <c r="BC589" s="1300"/>
      <c r="BD589" s="1300"/>
      <c r="BE589" s="1300"/>
      <c r="BF589" s="1300"/>
      <c r="BG589" s="1300"/>
      <c r="BH589" s="1300"/>
      <c r="BI589" s="1300"/>
      <c r="BJ589" s="1300"/>
      <c r="BK589" s="1186"/>
      <c r="BL589" s="1187"/>
      <c r="BM589" s="1187"/>
      <c r="BN589" s="1187"/>
      <c r="BO589" s="1187"/>
      <c r="BP589" s="1187"/>
      <c r="BQ589" s="1187"/>
      <c r="BR589" s="1187"/>
      <c r="BS589" s="1187"/>
      <c r="BT589" s="1187"/>
      <c r="BU589" s="1187"/>
      <c r="BV589" s="1191"/>
      <c r="BW589" s="1186"/>
      <c r="BX589" s="1186"/>
      <c r="BY589" s="1186"/>
      <c r="BZ589" s="1186"/>
      <c r="CA589" s="1186"/>
      <c r="CB589" s="1186"/>
      <c r="CC589" s="1186"/>
      <c r="CD589" s="1186"/>
      <c r="CE589" s="1186"/>
      <c r="CF589" s="1186"/>
      <c r="CG589" s="1186"/>
      <c r="CH589" s="1186"/>
      <c r="CI589" s="1186"/>
      <c r="CJ589" s="1186"/>
      <c r="CK589" s="1186"/>
      <c r="CL589" s="1186"/>
      <c r="CM589" s="1186"/>
      <c r="CN589" s="1186"/>
      <c r="CO589" s="1186"/>
      <c r="CP589" s="1186"/>
      <c r="CQ589" s="1186"/>
      <c r="CR589" s="1186"/>
      <c r="CS589" s="1186"/>
      <c r="CT589" s="1186"/>
      <c r="CU589" s="1186"/>
      <c r="CV589" s="1186"/>
      <c r="CW589" s="1186"/>
      <c r="CX589" s="1186"/>
      <c r="CY589" s="1186"/>
      <c r="CZ589" s="1186"/>
      <c r="DA589" s="1186"/>
      <c r="DB589" s="1186"/>
      <c r="DC589" s="1186"/>
      <c r="DD589" s="1186"/>
      <c r="DE589" s="1186"/>
      <c r="DF589" s="1186"/>
      <c r="DG589" s="1186"/>
      <c r="DH589" s="1186"/>
      <c r="DI589" s="1186"/>
      <c r="DJ589" s="1186"/>
      <c r="DK589" s="1186"/>
      <c r="DL589" s="1186"/>
      <c r="DM589" s="1186"/>
      <c r="DN589" s="1186"/>
      <c r="DO589" s="1186"/>
      <c r="DP589" s="1186"/>
      <c r="DQ589" s="1186"/>
      <c r="DR589" s="1186"/>
      <c r="DS589" s="1186"/>
      <c r="DT589" s="1186"/>
      <c r="DU589" s="1186"/>
      <c r="DV589" s="1186"/>
      <c r="DW589" s="1186"/>
      <c r="DX589" s="1186"/>
      <c r="DY589" s="1186"/>
      <c r="DZ589" s="1186"/>
      <c r="EA589" s="1186"/>
      <c r="EB589" s="1186"/>
      <c r="EC589" s="1186"/>
      <c r="ED589" s="1186"/>
      <c r="EE589" s="1186"/>
      <c r="EF589" s="1186"/>
      <c r="EG589" s="1186"/>
      <c r="EH589" s="1186"/>
      <c r="EI589" s="1186"/>
      <c r="EJ589" s="1186"/>
      <c r="EK589" s="1197"/>
      <c r="EL589" s="1177"/>
      <c r="EM589" s="1177"/>
      <c r="EN589" s="1198"/>
      <c r="EO589" s="1186"/>
      <c r="EP589" s="1186"/>
      <c r="EQ589" s="1186"/>
      <c r="ER589" s="1186"/>
      <c r="ES589" s="1186"/>
      <c r="ET589" s="1186"/>
      <c r="EU589" s="1186"/>
      <c r="EV589" s="1186"/>
      <c r="EW589" s="1186"/>
      <c r="EX589" s="1186"/>
      <c r="EY589" s="1186"/>
      <c r="EZ589" s="1186"/>
      <c r="FA589" s="1186"/>
      <c r="FB589" s="1186"/>
      <c r="FC589" s="1209"/>
      <c r="FD589" s="1186"/>
      <c r="FE589" s="1186"/>
      <c r="FF589" s="1186"/>
      <c r="FG589" s="1186"/>
      <c r="FH589" s="1186"/>
      <c r="FI589" s="1186"/>
      <c r="FJ589" s="1186"/>
      <c r="FK589" s="1186"/>
      <c r="FL589" s="1209"/>
      <c r="FM589" s="1186"/>
      <c r="FN589" s="1186"/>
      <c r="FO589" s="1186"/>
      <c r="FP589" s="1186"/>
      <c r="FQ589" s="1186"/>
      <c r="FR589" s="1186"/>
      <c r="FS589" s="1186"/>
      <c r="FT589" s="1215"/>
      <c r="FU589" s="1215"/>
      <c r="FV589" s="1215"/>
      <c r="FW589" s="1215"/>
      <c r="FX589" s="1215"/>
      <c r="FY589" s="1215"/>
      <c r="FZ589" s="1215"/>
      <c r="GA589" s="1215"/>
      <c r="GB589" s="1215"/>
      <c r="GC589" s="1215"/>
      <c r="GD589" s="1215"/>
      <c r="GE589" s="1215"/>
      <c r="GF589" s="1215"/>
      <c r="GG589" s="1215"/>
      <c r="GH589" s="1215"/>
      <c r="GI589" s="1215"/>
      <c r="GJ589" s="1215"/>
      <c r="GK589" s="1215"/>
      <c r="GL589" s="1215"/>
      <c r="GM589" s="1215"/>
      <c r="GN589" s="1215"/>
      <c r="GO589" s="1215"/>
      <c r="GP589" s="1215"/>
      <c r="GQ589" s="1215"/>
      <c r="GR589" s="1215"/>
      <c r="GS589" s="1215"/>
      <c r="GT589" s="1215"/>
      <c r="GU589" s="1215"/>
      <c r="GV589" s="1215"/>
      <c r="GW589" s="1215"/>
      <c r="GX589" s="1215"/>
      <c r="GY589" s="1218"/>
      <c r="GZ589" s="364"/>
      <c r="HA589" s="365"/>
      <c r="HB589" s="366"/>
      <c r="HC589" s="366"/>
      <c r="HD589" s="365"/>
      <c r="HE589" s="365"/>
      <c r="HF589" s="54"/>
      <c r="HG589" s="367"/>
      <c r="HH589" s="367"/>
      <c r="HI589" s="367"/>
      <c r="HJ589" s="368"/>
      <c r="HK589" s="368"/>
      <c r="HL589" s="369"/>
      <c r="HM589" s="370"/>
      <c r="HN589" s="370"/>
      <c r="HO589" s="370"/>
      <c r="HP589" s="371"/>
      <c r="HQ589" s="369"/>
      <c r="HR589" s="372"/>
      <c r="HS589" s="370"/>
      <c r="HT589" s="370"/>
      <c r="HU589" s="370"/>
      <c r="HV589" s="370"/>
      <c r="HW589" s="370"/>
      <c r="HX589" s="373"/>
      <c r="HY589" s="370"/>
      <c r="HZ589" s="370"/>
      <c r="IA589" s="370"/>
      <c r="IB589" s="370"/>
      <c r="IC589" s="374"/>
      <c r="ID589" s="374"/>
      <c r="IE589" s="370"/>
      <c r="IF589" s="370"/>
      <c r="IG589" s="370"/>
      <c r="IH589" s="370"/>
      <c r="II589" s="370"/>
      <c r="IJ589" s="370"/>
      <c r="IK589" s="370"/>
      <c r="IL589" s="370"/>
      <c r="IM589" s="370"/>
      <c r="IN589" s="370"/>
      <c r="IO589" s="370"/>
      <c r="IP589" s="370"/>
      <c r="IQ589" s="370"/>
      <c r="IR589" s="370"/>
      <c r="IS589" s="370"/>
      <c r="IT589" s="370"/>
      <c r="IU589" s="370"/>
      <c r="IV589" s="370"/>
      <c r="IW589" s="370"/>
      <c r="IX589" s="370"/>
      <c r="IY589" s="370"/>
      <c r="IZ589" s="370"/>
      <c r="JA589" s="370"/>
      <c r="JB589" s="370"/>
      <c r="JC589" s="370"/>
      <c r="JD589" s="370"/>
      <c r="JE589" s="370"/>
      <c r="JF589" s="370"/>
      <c r="JG589" s="370"/>
      <c r="JH589" s="370"/>
      <c r="JI589" s="370"/>
      <c r="JJ589" s="370"/>
      <c r="JK589" s="370"/>
      <c r="JL589" s="370"/>
      <c r="JM589" s="370"/>
      <c r="JN589" s="28"/>
      <c r="JO589" s="28"/>
      <c r="JP589" s="28"/>
      <c r="JQ589" s="28"/>
      <c r="JR589" s="28"/>
      <c r="JS589" s="28"/>
      <c r="JT589" s="28"/>
      <c r="JU589" s="28"/>
      <c r="JV589" s="28"/>
      <c r="JW589" s="28"/>
      <c r="JX589" s="28"/>
      <c r="JY589" s="28"/>
      <c r="JZ589" s="28"/>
      <c r="KA589" s="28"/>
      <c r="KB589" s="28"/>
      <c r="KC589" s="28"/>
      <c r="KD589" s="28"/>
      <c r="KE589" s="824"/>
    </row>
    <row r="590" s="786" customFormat="1" customHeight="1" spans="1:291">
      <c r="A590" s="30"/>
      <c r="B590" s="343"/>
      <c r="C590" s="30"/>
      <c r="D590" s="30"/>
      <c r="E590" s="30"/>
      <c r="F590" s="1278"/>
      <c r="G590" s="5"/>
      <c r="H590" s="1279"/>
      <c r="I590" s="33"/>
      <c r="J590" s="1287"/>
      <c r="K590" s="1137"/>
      <c r="L590" s="1139"/>
      <c r="M590" s="1288"/>
      <c r="N590" s="1133"/>
      <c r="O590" s="1139"/>
      <c r="P590" s="1138"/>
      <c r="Q590" s="1154"/>
      <c r="R590" s="1156"/>
      <c r="S590" s="1156"/>
      <c r="T590" s="1156"/>
      <c r="U590" s="1156"/>
      <c r="V590" s="1156"/>
      <c r="W590" s="1156"/>
      <c r="X590" s="1156"/>
      <c r="Y590" s="1156"/>
      <c r="Z590" s="1156"/>
      <c r="AA590" s="1156"/>
      <c r="AB590" s="1167"/>
      <c r="AC590" s="1156"/>
      <c r="AD590" s="1156"/>
      <c r="AE590" s="1156"/>
      <c r="AF590" s="1156"/>
      <c r="AG590" s="1156"/>
      <c r="AH590" s="1156"/>
      <c r="AI590" s="1156"/>
      <c r="AJ590" s="1156"/>
      <c r="AK590" s="1156"/>
      <c r="AL590" s="1156"/>
      <c r="AM590" s="1156"/>
      <c r="AN590" s="1156"/>
      <c r="AO590" s="1156"/>
      <c r="AP590" s="1156"/>
      <c r="AQ590" s="1156"/>
      <c r="AR590" s="1156"/>
      <c r="AS590" s="1179"/>
      <c r="AT590" s="1299"/>
      <c r="AU590" s="1300"/>
      <c r="AV590" s="1300"/>
      <c r="AW590" s="1300"/>
      <c r="AX590" s="1300"/>
      <c r="AY590" s="1300"/>
      <c r="AZ590" s="1300"/>
      <c r="BA590" s="1300"/>
      <c r="BB590" s="1300"/>
      <c r="BC590" s="1300"/>
      <c r="BD590" s="1300"/>
      <c r="BE590" s="1300"/>
      <c r="BF590" s="1300"/>
      <c r="BG590" s="1300"/>
      <c r="BH590" s="1300"/>
      <c r="BI590" s="1300"/>
      <c r="BJ590" s="1300"/>
      <c r="BK590" s="1186"/>
      <c r="BL590" s="1187"/>
      <c r="BM590" s="1187"/>
      <c r="BN590" s="1187"/>
      <c r="BO590" s="1187"/>
      <c r="BP590" s="1187"/>
      <c r="BQ590" s="1187"/>
      <c r="BR590" s="1187"/>
      <c r="BS590" s="1187"/>
      <c r="BT590" s="1187"/>
      <c r="BU590" s="1187"/>
      <c r="BV590" s="1191"/>
      <c r="BW590" s="1186"/>
      <c r="BX590" s="1186"/>
      <c r="BY590" s="1186"/>
      <c r="BZ590" s="1186"/>
      <c r="CA590" s="1186"/>
      <c r="CB590" s="1186"/>
      <c r="CC590" s="1186"/>
      <c r="CD590" s="1186"/>
      <c r="CE590" s="1186"/>
      <c r="CF590" s="1186"/>
      <c r="CG590" s="1186"/>
      <c r="CH590" s="1186"/>
      <c r="CI590" s="1186"/>
      <c r="CJ590" s="1186"/>
      <c r="CK590" s="1186"/>
      <c r="CL590" s="1186"/>
      <c r="CM590" s="1186"/>
      <c r="CN590" s="1186"/>
      <c r="CO590" s="1186"/>
      <c r="CP590" s="1186"/>
      <c r="CQ590" s="1186"/>
      <c r="CR590" s="1186"/>
      <c r="CS590" s="1186"/>
      <c r="CT590" s="1186"/>
      <c r="CU590" s="1186"/>
      <c r="CV590" s="1186"/>
      <c r="CW590" s="1186"/>
      <c r="CX590" s="1186"/>
      <c r="CY590" s="1186"/>
      <c r="CZ590" s="1186"/>
      <c r="DA590" s="1186"/>
      <c r="DB590" s="1186"/>
      <c r="DC590" s="1186"/>
      <c r="DD590" s="1186"/>
      <c r="DE590" s="1186"/>
      <c r="DF590" s="1186"/>
      <c r="DG590" s="1186"/>
      <c r="DH590" s="1186"/>
      <c r="DI590" s="1186"/>
      <c r="DJ590" s="1186"/>
      <c r="DK590" s="1186"/>
      <c r="DL590" s="1186"/>
      <c r="DM590" s="1186"/>
      <c r="DN590" s="1186"/>
      <c r="DO590" s="1186"/>
      <c r="DP590" s="1186"/>
      <c r="DQ590" s="1186"/>
      <c r="DR590" s="1186"/>
      <c r="DS590" s="1186"/>
      <c r="DT590" s="1186"/>
      <c r="DU590" s="1186"/>
      <c r="DV590" s="1186"/>
      <c r="DW590" s="1186"/>
      <c r="DX590" s="1186"/>
      <c r="DY590" s="1186"/>
      <c r="DZ590" s="1186"/>
      <c r="EA590" s="1186"/>
      <c r="EB590" s="1186"/>
      <c r="EC590" s="1186"/>
      <c r="ED590" s="1186"/>
      <c r="EE590" s="1186"/>
      <c r="EF590" s="1186"/>
      <c r="EG590" s="1186"/>
      <c r="EH590" s="1186"/>
      <c r="EI590" s="1186"/>
      <c r="EJ590" s="1186"/>
      <c r="EK590" s="1197"/>
      <c r="EL590" s="1177"/>
      <c r="EM590" s="1177"/>
      <c r="EN590" s="1198"/>
      <c r="EO590" s="1186"/>
      <c r="EP590" s="1186"/>
      <c r="EQ590" s="1186"/>
      <c r="ER590" s="1186"/>
      <c r="ES590" s="1186"/>
      <c r="ET590" s="1186"/>
      <c r="EU590" s="1186"/>
      <c r="EV590" s="1186"/>
      <c r="EW590" s="1186"/>
      <c r="EX590" s="1186"/>
      <c r="EY590" s="1186"/>
      <c r="EZ590" s="1186"/>
      <c r="FA590" s="1186"/>
      <c r="FB590" s="1186"/>
      <c r="FC590" s="1209"/>
      <c r="FD590" s="1186"/>
      <c r="FE590" s="1186"/>
      <c r="FF590" s="1186"/>
      <c r="FG590" s="1186"/>
      <c r="FH590" s="1186"/>
      <c r="FI590" s="1186"/>
      <c r="FJ590" s="1186"/>
      <c r="FK590" s="1186"/>
      <c r="FL590" s="1209"/>
      <c r="FM590" s="1186"/>
      <c r="FN590" s="1186"/>
      <c r="FO590" s="1186"/>
      <c r="FP590" s="1186"/>
      <c r="FQ590" s="1186"/>
      <c r="FR590" s="1186"/>
      <c r="FS590" s="1186"/>
      <c r="FT590" s="1215"/>
      <c r="FU590" s="1215"/>
      <c r="FV590" s="1215"/>
      <c r="FW590" s="1215"/>
      <c r="FX590" s="1215"/>
      <c r="FY590" s="1215"/>
      <c r="FZ590" s="1215"/>
      <c r="GA590" s="1215"/>
      <c r="GB590" s="1215"/>
      <c r="GC590" s="1215"/>
      <c r="GD590" s="1215"/>
      <c r="GE590" s="1215"/>
      <c r="GF590" s="1215"/>
      <c r="GG590" s="1215"/>
      <c r="GH590" s="1215"/>
      <c r="GI590" s="1215"/>
      <c r="GJ590" s="1215"/>
      <c r="GK590" s="1215"/>
      <c r="GL590" s="1215"/>
      <c r="GM590" s="1215"/>
      <c r="GN590" s="1215"/>
      <c r="GO590" s="1215"/>
      <c r="GP590" s="1215"/>
      <c r="GQ590" s="1215"/>
      <c r="GR590" s="1215"/>
      <c r="GS590" s="1215"/>
      <c r="GT590" s="1215"/>
      <c r="GU590" s="1215"/>
      <c r="GV590" s="1215"/>
      <c r="GW590" s="1215"/>
      <c r="GX590" s="1215"/>
      <c r="GY590" s="1218"/>
      <c r="GZ590" s="364"/>
      <c r="HA590" s="365"/>
      <c r="HB590" s="366"/>
      <c r="HC590" s="366"/>
      <c r="HD590" s="365"/>
      <c r="HE590" s="365"/>
      <c r="HF590" s="54"/>
      <c r="HG590" s="367"/>
      <c r="HH590" s="367"/>
      <c r="HI590" s="367"/>
      <c r="HJ590" s="368"/>
      <c r="HK590" s="368"/>
      <c r="HL590" s="369"/>
      <c r="HM590" s="370"/>
      <c r="HN590" s="370"/>
      <c r="HO590" s="370"/>
      <c r="HP590" s="371"/>
      <c r="HQ590" s="369"/>
      <c r="HR590" s="372"/>
      <c r="HS590" s="370"/>
      <c r="HT590" s="370"/>
      <c r="HU590" s="370"/>
      <c r="HV590" s="370"/>
      <c r="HW590" s="370"/>
      <c r="HX590" s="373"/>
      <c r="HY590" s="370"/>
      <c r="HZ590" s="370"/>
      <c r="IA590" s="370"/>
      <c r="IB590" s="370"/>
      <c r="IC590" s="374"/>
      <c r="ID590" s="374"/>
      <c r="IE590" s="370"/>
      <c r="IF590" s="370"/>
      <c r="IG590" s="370"/>
      <c r="IH590" s="370"/>
      <c r="II590" s="370"/>
      <c r="IJ590" s="370"/>
      <c r="IK590" s="370"/>
      <c r="IL590" s="370"/>
      <c r="IM590" s="370"/>
      <c r="IN590" s="370"/>
      <c r="IO590" s="370"/>
      <c r="IP590" s="370"/>
      <c r="IQ590" s="370"/>
      <c r="IR590" s="370"/>
      <c r="IS590" s="370"/>
      <c r="IT590" s="370"/>
      <c r="IU590" s="370"/>
      <c r="IV590" s="370"/>
      <c r="IW590" s="370"/>
      <c r="IX590" s="370"/>
      <c r="IY590" s="370"/>
      <c r="IZ590" s="370"/>
      <c r="JA590" s="370"/>
      <c r="JB590" s="370"/>
      <c r="JC590" s="370"/>
      <c r="JD590" s="370"/>
      <c r="JE590" s="370"/>
      <c r="JF590" s="370"/>
      <c r="JG590" s="370"/>
      <c r="JH590" s="370"/>
      <c r="JI590" s="370"/>
      <c r="JJ590" s="370"/>
      <c r="JK590" s="370"/>
      <c r="JL590" s="370"/>
      <c r="JM590" s="370"/>
      <c r="JN590" s="28"/>
      <c r="JO590" s="28"/>
      <c r="JP590" s="28"/>
      <c r="JQ590" s="28"/>
      <c r="JR590" s="28"/>
      <c r="JS590" s="28"/>
      <c r="JT590" s="28"/>
      <c r="JU590" s="28"/>
      <c r="JV590" s="28"/>
      <c r="JW590" s="28"/>
      <c r="JX590" s="28"/>
      <c r="JY590" s="28"/>
      <c r="JZ590" s="28"/>
      <c r="KA590" s="28"/>
      <c r="KB590" s="28"/>
      <c r="KC590" s="28"/>
      <c r="KD590" s="28"/>
      <c r="KE590" s="824"/>
    </row>
    <row r="591" s="786" customFormat="1" customHeight="1" spans="1:291">
      <c r="A591" s="30"/>
      <c r="B591" s="343"/>
      <c r="C591" s="30"/>
      <c r="D591" s="30"/>
      <c r="E591" s="30"/>
      <c r="F591" s="1278"/>
      <c r="G591" s="5"/>
      <c r="H591" s="1279"/>
      <c r="I591" s="33"/>
      <c r="J591" s="1287"/>
      <c r="K591" s="1137"/>
      <c r="L591" s="1139"/>
      <c r="M591" s="1288"/>
      <c r="N591" s="1133"/>
      <c r="O591" s="1139"/>
      <c r="P591" s="1138"/>
      <c r="Q591" s="1154"/>
      <c r="R591" s="1156"/>
      <c r="S591" s="1156"/>
      <c r="T591" s="1156"/>
      <c r="U591" s="1156"/>
      <c r="V591" s="1156"/>
      <c r="W591" s="1156"/>
      <c r="X591" s="1156"/>
      <c r="Y591" s="1156"/>
      <c r="Z591" s="1156"/>
      <c r="AA591" s="1156"/>
      <c r="AB591" s="1167"/>
      <c r="AC591" s="1156"/>
      <c r="AD591" s="1156"/>
      <c r="AE591" s="1156"/>
      <c r="AF591" s="1156"/>
      <c r="AG591" s="1156"/>
      <c r="AH591" s="1156"/>
      <c r="AI591" s="1156"/>
      <c r="AJ591" s="1156"/>
      <c r="AK591" s="1156"/>
      <c r="AL591" s="1156"/>
      <c r="AM591" s="1156"/>
      <c r="AN591" s="1156"/>
      <c r="AO591" s="1156"/>
      <c r="AP591" s="1156"/>
      <c r="AQ591" s="1156"/>
      <c r="AR591" s="1156"/>
      <c r="AS591" s="1179"/>
      <c r="AT591" s="1299"/>
      <c r="AU591" s="1300"/>
      <c r="AV591" s="1300"/>
      <c r="AW591" s="1300"/>
      <c r="AX591" s="1300"/>
      <c r="AY591" s="1300"/>
      <c r="AZ591" s="1300"/>
      <c r="BA591" s="1300"/>
      <c r="BB591" s="1300"/>
      <c r="BC591" s="1300"/>
      <c r="BD591" s="1300"/>
      <c r="BE591" s="1300"/>
      <c r="BF591" s="1300"/>
      <c r="BG591" s="1300"/>
      <c r="BH591" s="1300"/>
      <c r="BI591" s="1300"/>
      <c r="BJ591" s="1300"/>
      <c r="BK591" s="1186"/>
      <c r="BL591" s="1187"/>
      <c r="BM591" s="1187"/>
      <c r="BN591" s="1187"/>
      <c r="BO591" s="1187"/>
      <c r="BP591" s="1187"/>
      <c r="BQ591" s="1187"/>
      <c r="BR591" s="1187"/>
      <c r="BS591" s="1187"/>
      <c r="BT591" s="1187"/>
      <c r="BU591" s="1187"/>
      <c r="BV591" s="1191"/>
      <c r="BW591" s="1186"/>
      <c r="BX591" s="1186"/>
      <c r="BY591" s="1186"/>
      <c r="BZ591" s="1186"/>
      <c r="CA591" s="1186"/>
      <c r="CB591" s="1186"/>
      <c r="CC591" s="1186"/>
      <c r="CD591" s="1186"/>
      <c r="CE591" s="1186"/>
      <c r="CF591" s="1186"/>
      <c r="CG591" s="1186"/>
      <c r="CH591" s="1186"/>
      <c r="CI591" s="1186"/>
      <c r="CJ591" s="1186"/>
      <c r="CK591" s="1186"/>
      <c r="CL591" s="1186"/>
      <c r="CM591" s="1186"/>
      <c r="CN591" s="1186"/>
      <c r="CO591" s="1186"/>
      <c r="CP591" s="1186"/>
      <c r="CQ591" s="1186"/>
      <c r="CR591" s="1186"/>
      <c r="CS591" s="1186"/>
      <c r="CT591" s="1186"/>
      <c r="CU591" s="1186"/>
      <c r="CV591" s="1186"/>
      <c r="CW591" s="1186"/>
      <c r="CX591" s="1186"/>
      <c r="CY591" s="1186"/>
      <c r="CZ591" s="1186"/>
      <c r="DA591" s="1186"/>
      <c r="DB591" s="1186"/>
      <c r="DC591" s="1186"/>
      <c r="DD591" s="1186"/>
      <c r="DE591" s="1186"/>
      <c r="DF591" s="1186"/>
      <c r="DG591" s="1186"/>
      <c r="DH591" s="1186"/>
      <c r="DI591" s="1186"/>
      <c r="DJ591" s="1186"/>
      <c r="DK591" s="1186"/>
      <c r="DL591" s="1186"/>
      <c r="DM591" s="1186"/>
      <c r="DN591" s="1186"/>
      <c r="DO591" s="1186"/>
      <c r="DP591" s="1186"/>
      <c r="DQ591" s="1186"/>
      <c r="DR591" s="1186"/>
      <c r="DS591" s="1186"/>
      <c r="DT591" s="1186"/>
      <c r="DU591" s="1186"/>
      <c r="DV591" s="1186"/>
      <c r="DW591" s="1186"/>
      <c r="DX591" s="1186"/>
      <c r="DY591" s="1186"/>
      <c r="DZ591" s="1186"/>
      <c r="EA591" s="1186"/>
      <c r="EB591" s="1186"/>
      <c r="EC591" s="1186"/>
      <c r="ED591" s="1186"/>
      <c r="EE591" s="1186"/>
      <c r="EF591" s="1186"/>
      <c r="EG591" s="1186"/>
      <c r="EH591" s="1186"/>
      <c r="EI591" s="1186"/>
      <c r="EJ591" s="1186"/>
      <c r="EK591" s="1197"/>
      <c r="EL591" s="1177"/>
      <c r="EM591" s="1177"/>
      <c r="EN591" s="1198"/>
      <c r="EO591" s="1186"/>
      <c r="EP591" s="1186"/>
      <c r="EQ591" s="1186"/>
      <c r="ER591" s="1186"/>
      <c r="ES591" s="1186"/>
      <c r="ET591" s="1186"/>
      <c r="EU591" s="1186"/>
      <c r="EV591" s="1186"/>
      <c r="EW591" s="1186"/>
      <c r="EX591" s="1186"/>
      <c r="EY591" s="1186"/>
      <c r="EZ591" s="1186"/>
      <c r="FA591" s="1186"/>
      <c r="FB591" s="1186"/>
      <c r="FC591" s="1209"/>
      <c r="FD591" s="1186"/>
      <c r="FE591" s="1186"/>
      <c r="FF591" s="1186"/>
      <c r="FG591" s="1186"/>
      <c r="FH591" s="1186"/>
      <c r="FI591" s="1186"/>
      <c r="FJ591" s="1186"/>
      <c r="FK591" s="1186"/>
      <c r="FL591" s="1209"/>
      <c r="FM591" s="1186"/>
      <c r="FN591" s="1186"/>
      <c r="FO591" s="1186"/>
      <c r="FP591" s="1186"/>
      <c r="FQ591" s="1186"/>
      <c r="FR591" s="1186"/>
      <c r="FS591" s="1186"/>
      <c r="FT591" s="1215"/>
      <c r="FU591" s="1215"/>
      <c r="FV591" s="1215"/>
      <c r="FW591" s="1215"/>
      <c r="FX591" s="1215"/>
      <c r="FY591" s="1215"/>
      <c r="FZ591" s="1215"/>
      <c r="GA591" s="1215"/>
      <c r="GB591" s="1215"/>
      <c r="GC591" s="1215"/>
      <c r="GD591" s="1215"/>
      <c r="GE591" s="1215"/>
      <c r="GF591" s="1215"/>
      <c r="GG591" s="1215"/>
      <c r="GH591" s="1215"/>
      <c r="GI591" s="1215"/>
      <c r="GJ591" s="1215"/>
      <c r="GK591" s="1215"/>
      <c r="GL591" s="1215"/>
      <c r="GM591" s="1215"/>
      <c r="GN591" s="1215"/>
      <c r="GO591" s="1215"/>
      <c r="GP591" s="1215"/>
      <c r="GQ591" s="1215"/>
      <c r="GR591" s="1215"/>
      <c r="GS591" s="1215"/>
      <c r="GT591" s="1215"/>
      <c r="GU591" s="1215"/>
      <c r="GV591" s="1215"/>
      <c r="GW591" s="1215"/>
      <c r="GX591" s="1215"/>
      <c r="GY591" s="1218"/>
      <c r="GZ591" s="364"/>
      <c r="HA591" s="365"/>
      <c r="HB591" s="366"/>
      <c r="HC591" s="366"/>
      <c r="HD591" s="365"/>
      <c r="HE591" s="365"/>
      <c r="HF591" s="54"/>
      <c r="HG591" s="367"/>
      <c r="HH591" s="367"/>
      <c r="HI591" s="367"/>
      <c r="HJ591" s="368"/>
      <c r="HK591" s="368"/>
      <c r="HL591" s="369"/>
      <c r="HM591" s="370"/>
      <c r="HN591" s="370"/>
      <c r="HO591" s="370"/>
      <c r="HP591" s="371"/>
      <c r="HQ591" s="369"/>
      <c r="HR591" s="372"/>
      <c r="HS591" s="370"/>
      <c r="HT591" s="370"/>
      <c r="HU591" s="370"/>
      <c r="HV591" s="370"/>
      <c r="HW591" s="370"/>
      <c r="HX591" s="373"/>
      <c r="HY591" s="370"/>
      <c r="HZ591" s="370"/>
      <c r="IA591" s="370"/>
      <c r="IB591" s="370"/>
      <c r="IC591" s="374"/>
      <c r="ID591" s="374"/>
      <c r="IE591" s="370"/>
      <c r="IF591" s="370"/>
      <c r="IG591" s="370"/>
      <c r="IH591" s="370"/>
      <c r="II591" s="370"/>
      <c r="IJ591" s="370"/>
      <c r="IK591" s="370"/>
      <c r="IL591" s="370"/>
      <c r="IM591" s="370"/>
      <c r="IN591" s="370"/>
      <c r="IO591" s="370"/>
      <c r="IP591" s="370"/>
      <c r="IQ591" s="370"/>
      <c r="IR591" s="370"/>
      <c r="IS591" s="370"/>
      <c r="IT591" s="370"/>
      <c r="IU591" s="370"/>
      <c r="IV591" s="370"/>
      <c r="IW591" s="370"/>
      <c r="IX591" s="370"/>
      <c r="IY591" s="370"/>
      <c r="IZ591" s="370"/>
      <c r="JA591" s="370"/>
      <c r="JB591" s="370"/>
      <c r="JC591" s="370"/>
      <c r="JD591" s="370"/>
      <c r="JE591" s="370"/>
      <c r="JF591" s="370"/>
      <c r="JG591" s="370"/>
      <c r="JH591" s="370"/>
      <c r="JI591" s="370"/>
      <c r="JJ591" s="370"/>
      <c r="JK591" s="370"/>
      <c r="JL591" s="370"/>
      <c r="JM591" s="370"/>
      <c r="JN591" s="28"/>
      <c r="JO591" s="28"/>
      <c r="JP591" s="28"/>
      <c r="JQ591" s="28"/>
      <c r="JR591" s="28"/>
      <c r="JS591" s="28"/>
      <c r="JT591" s="28"/>
      <c r="JU591" s="28"/>
      <c r="JV591" s="28"/>
      <c r="JW591" s="28"/>
      <c r="JX591" s="28"/>
      <c r="JY591" s="28"/>
      <c r="JZ591" s="28"/>
      <c r="KA591" s="28"/>
      <c r="KB591" s="28"/>
      <c r="KC591" s="28"/>
      <c r="KD591" s="28"/>
      <c r="KE591" s="824"/>
    </row>
    <row r="592" s="786" customFormat="1" customHeight="1" spans="1:291">
      <c r="A592" s="30"/>
      <c r="B592" s="343"/>
      <c r="C592" s="30"/>
      <c r="D592" s="30"/>
      <c r="E592" s="30"/>
      <c r="F592" s="1278"/>
      <c r="G592" s="5"/>
      <c r="H592" s="1279"/>
      <c r="I592" s="33"/>
      <c r="J592" s="1287"/>
      <c r="K592" s="1137"/>
      <c r="L592" s="1139"/>
      <c r="M592" s="1288"/>
      <c r="N592" s="1133"/>
      <c r="O592" s="1139"/>
      <c r="P592" s="1138"/>
      <c r="Q592" s="1154"/>
      <c r="R592" s="1156"/>
      <c r="S592" s="1156"/>
      <c r="T592" s="1156"/>
      <c r="U592" s="1156"/>
      <c r="V592" s="1156"/>
      <c r="W592" s="1156"/>
      <c r="X592" s="1156"/>
      <c r="Y592" s="1156"/>
      <c r="Z592" s="1156"/>
      <c r="AA592" s="1156"/>
      <c r="AB592" s="1167"/>
      <c r="AC592" s="1156"/>
      <c r="AD592" s="1156"/>
      <c r="AE592" s="1156"/>
      <c r="AF592" s="1156"/>
      <c r="AG592" s="1156"/>
      <c r="AH592" s="1156"/>
      <c r="AI592" s="1156"/>
      <c r="AJ592" s="1156"/>
      <c r="AK592" s="1156"/>
      <c r="AL592" s="1156"/>
      <c r="AM592" s="1156"/>
      <c r="AN592" s="1156"/>
      <c r="AO592" s="1156"/>
      <c r="AP592" s="1156"/>
      <c r="AQ592" s="1156"/>
      <c r="AR592" s="1156"/>
      <c r="AS592" s="1179"/>
      <c r="AT592" s="1299"/>
      <c r="AU592" s="1300"/>
      <c r="AV592" s="1300"/>
      <c r="AW592" s="1300"/>
      <c r="AX592" s="1300"/>
      <c r="AY592" s="1300"/>
      <c r="AZ592" s="1300"/>
      <c r="BA592" s="1300"/>
      <c r="BB592" s="1300"/>
      <c r="BC592" s="1300"/>
      <c r="BD592" s="1300"/>
      <c r="BE592" s="1300"/>
      <c r="BF592" s="1300"/>
      <c r="BG592" s="1300"/>
      <c r="BH592" s="1300"/>
      <c r="BI592" s="1300"/>
      <c r="BJ592" s="1300"/>
      <c r="BK592" s="1186"/>
      <c r="BL592" s="1187"/>
      <c r="BM592" s="1187"/>
      <c r="BN592" s="1187"/>
      <c r="BO592" s="1187"/>
      <c r="BP592" s="1187"/>
      <c r="BQ592" s="1187"/>
      <c r="BR592" s="1187"/>
      <c r="BS592" s="1187"/>
      <c r="BT592" s="1187"/>
      <c r="BU592" s="1187"/>
      <c r="BV592" s="1191"/>
      <c r="BW592" s="1186"/>
      <c r="BX592" s="1186"/>
      <c r="BY592" s="1186"/>
      <c r="BZ592" s="1186"/>
      <c r="CA592" s="1186"/>
      <c r="CB592" s="1186"/>
      <c r="CC592" s="1186"/>
      <c r="CD592" s="1186"/>
      <c r="CE592" s="1186"/>
      <c r="CF592" s="1186"/>
      <c r="CG592" s="1186"/>
      <c r="CH592" s="1186"/>
      <c r="CI592" s="1186"/>
      <c r="CJ592" s="1186"/>
      <c r="CK592" s="1186"/>
      <c r="CL592" s="1186"/>
      <c r="CM592" s="1186"/>
      <c r="CN592" s="1186"/>
      <c r="CO592" s="1186"/>
      <c r="CP592" s="1186"/>
      <c r="CQ592" s="1186"/>
      <c r="CR592" s="1186"/>
      <c r="CS592" s="1186"/>
      <c r="CT592" s="1186"/>
      <c r="CU592" s="1186"/>
      <c r="CV592" s="1186"/>
      <c r="CW592" s="1186"/>
      <c r="CX592" s="1186"/>
      <c r="CY592" s="1186"/>
      <c r="CZ592" s="1186"/>
      <c r="DA592" s="1186"/>
      <c r="DB592" s="1186"/>
      <c r="DC592" s="1186"/>
      <c r="DD592" s="1186"/>
      <c r="DE592" s="1186"/>
      <c r="DF592" s="1186"/>
      <c r="DG592" s="1186"/>
      <c r="DH592" s="1186"/>
      <c r="DI592" s="1186"/>
      <c r="DJ592" s="1186"/>
      <c r="DK592" s="1186"/>
      <c r="DL592" s="1186"/>
      <c r="DM592" s="1186"/>
      <c r="DN592" s="1186"/>
      <c r="DO592" s="1186"/>
      <c r="DP592" s="1186"/>
      <c r="DQ592" s="1186"/>
      <c r="DR592" s="1186"/>
      <c r="DS592" s="1186"/>
      <c r="DT592" s="1186"/>
      <c r="DU592" s="1186"/>
      <c r="DV592" s="1186"/>
      <c r="DW592" s="1186"/>
      <c r="DX592" s="1186"/>
      <c r="DY592" s="1186"/>
      <c r="DZ592" s="1186"/>
      <c r="EA592" s="1186"/>
      <c r="EB592" s="1186"/>
      <c r="EC592" s="1186"/>
      <c r="ED592" s="1186"/>
      <c r="EE592" s="1186"/>
      <c r="EF592" s="1186"/>
      <c r="EG592" s="1186"/>
      <c r="EH592" s="1186"/>
      <c r="EI592" s="1186"/>
      <c r="EJ592" s="1186"/>
      <c r="EK592" s="1197"/>
      <c r="EL592" s="1177"/>
      <c r="EM592" s="1177"/>
      <c r="EN592" s="1198"/>
      <c r="EO592" s="1186"/>
      <c r="EP592" s="1186"/>
      <c r="EQ592" s="1186"/>
      <c r="ER592" s="1186"/>
      <c r="ES592" s="1186"/>
      <c r="ET592" s="1186"/>
      <c r="EU592" s="1186"/>
      <c r="EV592" s="1186"/>
      <c r="EW592" s="1186"/>
      <c r="EX592" s="1186"/>
      <c r="EY592" s="1186"/>
      <c r="EZ592" s="1186"/>
      <c r="FA592" s="1186"/>
      <c r="FB592" s="1186"/>
      <c r="FC592" s="1209"/>
      <c r="FD592" s="1186"/>
      <c r="FE592" s="1186"/>
      <c r="FF592" s="1186"/>
      <c r="FG592" s="1186"/>
      <c r="FH592" s="1186"/>
      <c r="FI592" s="1186"/>
      <c r="FJ592" s="1186"/>
      <c r="FK592" s="1186"/>
      <c r="FL592" s="1209"/>
      <c r="FM592" s="1186"/>
      <c r="FN592" s="1186"/>
      <c r="FO592" s="1186"/>
      <c r="FP592" s="1186"/>
      <c r="FQ592" s="1186"/>
      <c r="FR592" s="1186"/>
      <c r="FS592" s="1186"/>
      <c r="FT592" s="1215"/>
      <c r="FU592" s="1215"/>
      <c r="FV592" s="1215"/>
      <c r="FW592" s="1215"/>
      <c r="FX592" s="1215"/>
      <c r="FY592" s="1215"/>
      <c r="FZ592" s="1215"/>
      <c r="GA592" s="1215"/>
      <c r="GB592" s="1215"/>
      <c r="GC592" s="1215"/>
      <c r="GD592" s="1215"/>
      <c r="GE592" s="1215"/>
      <c r="GF592" s="1215"/>
      <c r="GG592" s="1215"/>
      <c r="GH592" s="1215"/>
      <c r="GI592" s="1215"/>
      <c r="GJ592" s="1215"/>
      <c r="GK592" s="1215"/>
      <c r="GL592" s="1215"/>
      <c r="GM592" s="1215"/>
      <c r="GN592" s="1215"/>
      <c r="GO592" s="1215"/>
      <c r="GP592" s="1215"/>
      <c r="GQ592" s="1215"/>
      <c r="GR592" s="1215"/>
      <c r="GS592" s="1215"/>
      <c r="GT592" s="1215"/>
      <c r="GU592" s="1215"/>
      <c r="GV592" s="1215"/>
      <c r="GW592" s="1215"/>
      <c r="GX592" s="1215"/>
      <c r="GY592" s="1218"/>
      <c r="GZ592" s="364"/>
      <c r="HA592" s="365"/>
      <c r="HB592" s="366"/>
      <c r="HC592" s="366"/>
      <c r="HD592" s="365"/>
      <c r="HE592" s="365"/>
      <c r="HF592" s="54"/>
      <c r="HG592" s="367"/>
      <c r="HH592" s="367"/>
      <c r="HI592" s="367"/>
      <c r="HJ592" s="368"/>
      <c r="HK592" s="368"/>
      <c r="HL592" s="369"/>
      <c r="HM592" s="370"/>
      <c r="HN592" s="370"/>
      <c r="HO592" s="370"/>
      <c r="HP592" s="371"/>
      <c r="HQ592" s="369"/>
      <c r="HR592" s="372"/>
      <c r="HS592" s="370"/>
      <c r="HT592" s="370"/>
      <c r="HU592" s="370"/>
      <c r="HV592" s="370"/>
      <c r="HW592" s="370"/>
      <c r="HX592" s="373"/>
      <c r="HY592" s="370"/>
      <c r="HZ592" s="370"/>
      <c r="IA592" s="370"/>
      <c r="IB592" s="370"/>
      <c r="IC592" s="374"/>
      <c r="ID592" s="374"/>
      <c r="IE592" s="370"/>
      <c r="IF592" s="370"/>
      <c r="IG592" s="370"/>
      <c r="IH592" s="370"/>
      <c r="II592" s="370"/>
      <c r="IJ592" s="370"/>
      <c r="IK592" s="370"/>
      <c r="IL592" s="370"/>
      <c r="IM592" s="370"/>
      <c r="IN592" s="370"/>
      <c r="IO592" s="370"/>
      <c r="IP592" s="370"/>
      <c r="IQ592" s="370"/>
      <c r="IR592" s="370"/>
      <c r="IS592" s="370"/>
      <c r="IT592" s="370"/>
      <c r="IU592" s="370"/>
      <c r="IV592" s="370"/>
      <c r="IW592" s="370"/>
      <c r="IX592" s="370"/>
      <c r="IY592" s="370"/>
      <c r="IZ592" s="370"/>
      <c r="JA592" s="370"/>
      <c r="JB592" s="370"/>
      <c r="JC592" s="370"/>
      <c r="JD592" s="370"/>
      <c r="JE592" s="370"/>
      <c r="JF592" s="370"/>
      <c r="JG592" s="370"/>
      <c r="JH592" s="370"/>
      <c r="JI592" s="370"/>
      <c r="JJ592" s="370"/>
      <c r="JK592" s="370"/>
      <c r="JL592" s="370"/>
      <c r="JM592" s="370"/>
      <c r="JN592" s="28"/>
      <c r="JO592" s="28"/>
      <c r="JP592" s="28"/>
      <c r="JQ592" s="28"/>
      <c r="JR592" s="28"/>
      <c r="JS592" s="28"/>
      <c r="JT592" s="28"/>
      <c r="JU592" s="28"/>
      <c r="JV592" s="28"/>
      <c r="JW592" s="28"/>
      <c r="JX592" s="28"/>
      <c r="JY592" s="28"/>
      <c r="JZ592" s="28"/>
      <c r="KA592" s="28"/>
      <c r="KB592" s="28"/>
      <c r="KC592" s="28"/>
      <c r="KD592" s="28"/>
      <c r="KE592" s="824"/>
    </row>
    <row r="593" s="786" customFormat="1" customHeight="1" spans="1:291">
      <c r="A593" s="30"/>
      <c r="B593" s="343"/>
      <c r="C593" s="30"/>
      <c r="D593" s="30"/>
      <c r="E593" s="30"/>
      <c r="F593" s="1278"/>
      <c r="G593" s="5"/>
      <c r="H593" s="1279"/>
      <c r="I593" s="33"/>
      <c r="J593" s="1287"/>
      <c r="K593" s="1137"/>
      <c r="L593" s="1139"/>
      <c r="M593" s="1288"/>
      <c r="N593" s="1133"/>
      <c r="O593" s="1139"/>
      <c r="P593" s="1138"/>
      <c r="Q593" s="1154"/>
      <c r="R593" s="1156"/>
      <c r="S593" s="1156"/>
      <c r="T593" s="1156"/>
      <c r="U593" s="1156"/>
      <c r="V593" s="1156"/>
      <c r="W593" s="1156"/>
      <c r="X593" s="1156"/>
      <c r="Y593" s="1156"/>
      <c r="Z593" s="1156"/>
      <c r="AA593" s="1156"/>
      <c r="AB593" s="1167"/>
      <c r="AC593" s="1156"/>
      <c r="AD593" s="1156"/>
      <c r="AE593" s="1156"/>
      <c r="AF593" s="1156"/>
      <c r="AG593" s="1156"/>
      <c r="AH593" s="1156"/>
      <c r="AI593" s="1156"/>
      <c r="AJ593" s="1156"/>
      <c r="AK593" s="1156"/>
      <c r="AL593" s="1156"/>
      <c r="AM593" s="1156"/>
      <c r="AN593" s="1156"/>
      <c r="AO593" s="1156"/>
      <c r="AP593" s="1156"/>
      <c r="AQ593" s="1156"/>
      <c r="AR593" s="1156"/>
      <c r="AS593" s="1179"/>
      <c r="AT593" s="1299"/>
      <c r="AU593" s="1300"/>
      <c r="AV593" s="1300"/>
      <c r="AW593" s="1300"/>
      <c r="AX593" s="1300"/>
      <c r="AY593" s="1300"/>
      <c r="AZ593" s="1300"/>
      <c r="BA593" s="1300"/>
      <c r="BB593" s="1300"/>
      <c r="BC593" s="1300"/>
      <c r="BD593" s="1300"/>
      <c r="BE593" s="1300"/>
      <c r="BF593" s="1300"/>
      <c r="BG593" s="1300"/>
      <c r="BH593" s="1300"/>
      <c r="BI593" s="1300"/>
      <c r="BJ593" s="1300"/>
      <c r="BK593" s="1186"/>
      <c r="BL593" s="1187"/>
      <c r="BM593" s="1187"/>
      <c r="BN593" s="1187"/>
      <c r="BO593" s="1187"/>
      <c r="BP593" s="1187"/>
      <c r="BQ593" s="1187"/>
      <c r="BR593" s="1187"/>
      <c r="BS593" s="1187"/>
      <c r="BT593" s="1187"/>
      <c r="BU593" s="1187"/>
      <c r="BV593" s="1191"/>
      <c r="BW593" s="1186"/>
      <c r="BX593" s="1186"/>
      <c r="BY593" s="1186"/>
      <c r="BZ593" s="1186"/>
      <c r="CA593" s="1186"/>
      <c r="CB593" s="1186"/>
      <c r="CC593" s="1186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186"/>
      <c r="CU593" s="1186"/>
      <c r="CV593" s="1186"/>
      <c r="CW593" s="1186"/>
      <c r="CX593" s="1186"/>
      <c r="CY593" s="1186"/>
      <c r="CZ593" s="1186"/>
      <c r="DA593" s="1186"/>
      <c r="DB593" s="1186"/>
      <c r="DC593" s="1186"/>
      <c r="DD593" s="1186"/>
      <c r="DE593" s="1186"/>
      <c r="DF593" s="1186"/>
      <c r="DG593" s="1186"/>
      <c r="DH593" s="1186"/>
      <c r="DI593" s="1186"/>
      <c r="DJ593" s="1186"/>
      <c r="DK593" s="1186"/>
      <c r="DL593" s="1186"/>
      <c r="DM593" s="1186"/>
      <c r="DN593" s="1186"/>
      <c r="DO593" s="1186"/>
      <c r="DP593" s="1186"/>
      <c r="DQ593" s="1186"/>
      <c r="DR593" s="1186"/>
      <c r="DS593" s="1186"/>
      <c r="DT593" s="1186"/>
      <c r="DU593" s="1186"/>
      <c r="DV593" s="1186"/>
      <c r="DW593" s="1186"/>
      <c r="DX593" s="1186"/>
      <c r="DY593" s="1186"/>
      <c r="DZ593" s="1186"/>
      <c r="EA593" s="1186"/>
      <c r="EB593" s="1186"/>
      <c r="EC593" s="1186"/>
      <c r="ED593" s="1186"/>
      <c r="EE593" s="1186"/>
      <c r="EF593" s="1186"/>
      <c r="EG593" s="1186"/>
      <c r="EH593" s="1186"/>
      <c r="EI593" s="1186"/>
      <c r="EJ593" s="1186"/>
      <c r="EK593" s="1197"/>
      <c r="EL593" s="1177"/>
      <c r="EM593" s="1177"/>
      <c r="EN593" s="1198"/>
      <c r="EO593" s="1186"/>
      <c r="EP593" s="1186"/>
      <c r="EQ593" s="1186"/>
      <c r="ER593" s="1186"/>
      <c r="ES593" s="1186"/>
      <c r="ET593" s="1186"/>
      <c r="EU593" s="1186"/>
      <c r="EV593" s="1186"/>
      <c r="EW593" s="1186"/>
      <c r="EX593" s="1186"/>
      <c r="EY593" s="1186"/>
      <c r="EZ593" s="1186"/>
      <c r="FA593" s="1186"/>
      <c r="FB593" s="1186"/>
      <c r="FC593" s="1209"/>
      <c r="FD593" s="1186"/>
      <c r="FE593" s="1186"/>
      <c r="FF593" s="1186"/>
      <c r="FG593" s="1186"/>
      <c r="FH593" s="1186"/>
      <c r="FI593" s="1186"/>
      <c r="FJ593" s="1186"/>
      <c r="FK593" s="1186"/>
      <c r="FL593" s="1209"/>
      <c r="FM593" s="1186"/>
      <c r="FN593" s="1186"/>
      <c r="FO593" s="1186"/>
      <c r="FP593" s="1186"/>
      <c r="FQ593" s="1186"/>
      <c r="FR593" s="1186"/>
      <c r="FS593" s="1186"/>
      <c r="FT593" s="1215"/>
      <c r="FU593" s="1215"/>
      <c r="FV593" s="1215"/>
      <c r="FW593" s="1215"/>
      <c r="FX593" s="1215"/>
      <c r="FY593" s="1215"/>
      <c r="FZ593" s="1215"/>
      <c r="GA593" s="1215"/>
      <c r="GB593" s="1215"/>
      <c r="GC593" s="1215"/>
      <c r="GD593" s="1215"/>
      <c r="GE593" s="1215"/>
      <c r="GF593" s="1215"/>
      <c r="GG593" s="1215"/>
      <c r="GH593" s="1215"/>
      <c r="GI593" s="1215"/>
      <c r="GJ593" s="1215"/>
      <c r="GK593" s="1215"/>
      <c r="GL593" s="1215"/>
      <c r="GM593" s="1215"/>
      <c r="GN593" s="1215"/>
      <c r="GO593" s="1215"/>
      <c r="GP593" s="1215"/>
      <c r="GQ593" s="1215"/>
      <c r="GR593" s="1215"/>
      <c r="GS593" s="1215"/>
      <c r="GT593" s="1215"/>
      <c r="GU593" s="1215"/>
      <c r="GV593" s="1215"/>
      <c r="GW593" s="1215"/>
      <c r="GX593" s="1215"/>
      <c r="GY593" s="1218"/>
      <c r="GZ593" s="364"/>
      <c r="HA593" s="365"/>
      <c r="HB593" s="366"/>
      <c r="HC593" s="366"/>
      <c r="HD593" s="365"/>
      <c r="HE593" s="365"/>
      <c r="HF593" s="54"/>
      <c r="HG593" s="367"/>
      <c r="HH593" s="367"/>
      <c r="HI593" s="367"/>
      <c r="HJ593" s="368"/>
      <c r="HK593" s="368"/>
      <c r="HL593" s="369"/>
      <c r="HM593" s="370"/>
      <c r="HN593" s="370"/>
      <c r="HO593" s="370"/>
      <c r="HP593" s="371"/>
      <c r="HQ593" s="369"/>
      <c r="HR593" s="372"/>
      <c r="HS593" s="370"/>
      <c r="HT593" s="370"/>
      <c r="HU593" s="370"/>
      <c r="HV593" s="370"/>
      <c r="HW593" s="370"/>
      <c r="HX593" s="373"/>
      <c r="HY593" s="370"/>
      <c r="HZ593" s="370"/>
      <c r="IA593" s="370"/>
      <c r="IB593" s="370"/>
      <c r="IC593" s="374"/>
      <c r="ID593" s="374"/>
      <c r="IE593" s="370"/>
      <c r="IF593" s="370"/>
      <c r="IG593" s="370"/>
      <c r="IH593" s="370"/>
      <c r="II593" s="370"/>
      <c r="IJ593" s="370"/>
      <c r="IK593" s="370"/>
      <c r="IL593" s="370"/>
      <c r="IM593" s="370"/>
      <c r="IN593" s="370"/>
      <c r="IO593" s="370"/>
      <c r="IP593" s="370"/>
      <c r="IQ593" s="370"/>
      <c r="IR593" s="370"/>
      <c r="IS593" s="370"/>
      <c r="IT593" s="370"/>
      <c r="IU593" s="370"/>
      <c r="IV593" s="370"/>
      <c r="IW593" s="370"/>
      <c r="IX593" s="370"/>
      <c r="IY593" s="370"/>
      <c r="IZ593" s="370"/>
      <c r="JA593" s="370"/>
      <c r="JB593" s="370"/>
      <c r="JC593" s="370"/>
      <c r="JD593" s="370"/>
      <c r="JE593" s="370"/>
      <c r="JF593" s="370"/>
      <c r="JG593" s="370"/>
      <c r="JH593" s="370"/>
      <c r="JI593" s="370"/>
      <c r="JJ593" s="370"/>
      <c r="JK593" s="370"/>
      <c r="JL593" s="370"/>
      <c r="JM593" s="370"/>
      <c r="JN593" s="28"/>
      <c r="JO593" s="28"/>
      <c r="JP593" s="28"/>
      <c r="JQ593" s="28"/>
      <c r="JR593" s="28"/>
      <c r="JS593" s="28"/>
      <c r="JT593" s="28"/>
      <c r="JU593" s="28"/>
      <c r="JV593" s="28"/>
      <c r="JW593" s="28"/>
      <c r="JX593" s="28"/>
      <c r="JY593" s="28"/>
      <c r="JZ593" s="28"/>
      <c r="KA593" s="28"/>
      <c r="KB593" s="28"/>
      <c r="KC593" s="28"/>
      <c r="KD593" s="28"/>
      <c r="KE593" s="824"/>
    </row>
    <row r="594" s="786" customFormat="1" customHeight="1" spans="1:291">
      <c r="A594" s="30"/>
      <c r="B594" s="343"/>
      <c r="C594" s="30"/>
      <c r="D594" s="30"/>
      <c r="E594" s="30"/>
      <c r="F594" s="1278"/>
      <c r="G594" s="5"/>
      <c r="H594" s="1279"/>
      <c r="I594" s="33"/>
      <c r="J594" s="1287"/>
      <c r="K594" s="1137"/>
      <c r="L594" s="1139"/>
      <c r="M594" s="1288"/>
      <c r="N594" s="1133"/>
      <c r="O594" s="1139"/>
      <c r="P594" s="1138"/>
      <c r="Q594" s="1154"/>
      <c r="R594" s="1156"/>
      <c r="S594" s="1156"/>
      <c r="T594" s="1156"/>
      <c r="U594" s="1156"/>
      <c r="V594" s="1156"/>
      <c r="W594" s="1156"/>
      <c r="X594" s="1156"/>
      <c r="Y594" s="1156"/>
      <c r="Z594" s="1156"/>
      <c r="AA594" s="1156"/>
      <c r="AB594" s="1167"/>
      <c r="AC594" s="1156"/>
      <c r="AD594" s="1156"/>
      <c r="AE594" s="1156"/>
      <c r="AF594" s="1156"/>
      <c r="AG594" s="1156"/>
      <c r="AH594" s="1156"/>
      <c r="AI594" s="1156"/>
      <c r="AJ594" s="1156"/>
      <c r="AK594" s="1156"/>
      <c r="AL594" s="1156"/>
      <c r="AM594" s="1156"/>
      <c r="AN594" s="1156"/>
      <c r="AO594" s="1156"/>
      <c r="AP594" s="1156"/>
      <c r="AQ594" s="1156"/>
      <c r="AR594" s="1156"/>
      <c r="AS594" s="1179"/>
      <c r="AT594" s="1299"/>
      <c r="AU594" s="1300"/>
      <c r="AV594" s="1300"/>
      <c r="AW594" s="1300"/>
      <c r="AX594" s="1300"/>
      <c r="AY594" s="1300"/>
      <c r="AZ594" s="1300"/>
      <c r="BA594" s="1300"/>
      <c r="BB594" s="1300"/>
      <c r="BC594" s="1300"/>
      <c r="BD594" s="1300"/>
      <c r="BE594" s="1300"/>
      <c r="BF594" s="1300"/>
      <c r="BG594" s="1300"/>
      <c r="BH594" s="1300"/>
      <c r="BI594" s="1300"/>
      <c r="BJ594" s="1300"/>
      <c r="BK594" s="1186"/>
      <c r="BL594" s="1187"/>
      <c r="BM594" s="1187"/>
      <c r="BN594" s="1187"/>
      <c r="BO594" s="1187"/>
      <c r="BP594" s="1187"/>
      <c r="BQ594" s="1187"/>
      <c r="BR594" s="1187"/>
      <c r="BS594" s="1187"/>
      <c r="BT594" s="1187"/>
      <c r="BU594" s="1187"/>
      <c r="BV594" s="1191"/>
      <c r="BW594" s="1186"/>
      <c r="BX594" s="1186"/>
      <c r="BY594" s="1186"/>
      <c r="BZ594" s="1186"/>
      <c r="CA594" s="1186"/>
      <c r="CB594" s="1186"/>
      <c r="CC594" s="1186"/>
      <c r="CD594" s="1186"/>
      <c r="CE594" s="1186"/>
      <c r="CF594" s="1186"/>
      <c r="CG594" s="1186"/>
      <c r="CH594" s="1186"/>
      <c r="CI594" s="1186"/>
      <c r="CJ594" s="1186"/>
      <c r="CK594" s="1186"/>
      <c r="CL594" s="1186"/>
      <c r="CM594" s="1186"/>
      <c r="CN594" s="1186"/>
      <c r="CO594" s="1186"/>
      <c r="CP594" s="1186"/>
      <c r="CQ594" s="1186"/>
      <c r="CR594" s="1186"/>
      <c r="CS594" s="1186"/>
      <c r="CT594" s="1186"/>
      <c r="CU594" s="1186"/>
      <c r="CV594" s="1186"/>
      <c r="CW594" s="1186"/>
      <c r="CX594" s="1186"/>
      <c r="CY594" s="1186"/>
      <c r="CZ594" s="1186"/>
      <c r="DA594" s="1186"/>
      <c r="DB594" s="1186"/>
      <c r="DC594" s="1186"/>
      <c r="DD594" s="1186"/>
      <c r="DE594" s="1186"/>
      <c r="DF594" s="1186"/>
      <c r="DG594" s="1186"/>
      <c r="DH594" s="1186"/>
      <c r="DI594" s="1186"/>
      <c r="DJ594" s="1186"/>
      <c r="DK594" s="1186"/>
      <c r="DL594" s="1186"/>
      <c r="DM594" s="1186"/>
      <c r="DN594" s="1186"/>
      <c r="DO594" s="1186"/>
      <c r="DP594" s="1186"/>
      <c r="DQ594" s="1186"/>
      <c r="DR594" s="1186"/>
      <c r="DS594" s="1186"/>
      <c r="DT594" s="1186"/>
      <c r="DU594" s="1186"/>
      <c r="DV594" s="1186"/>
      <c r="DW594" s="1186"/>
      <c r="DX594" s="1186"/>
      <c r="DY594" s="1186"/>
      <c r="DZ594" s="1186"/>
      <c r="EA594" s="1186"/>
      <c r="EB594" s="1186"/>
      <c r="EC594" s="1186"/>
      <c r="ED594" s="1186"/>
      <c r="EE594" s="1186"/>
      <c r="EF594" s="1186"/>
      <c r="EG594" s="1186"/>
      <c r="EH594" s="1186"/>
      <c r="EI594" s="1186"/>
      <c r="EJ594" s="1186"/>
      <c r="EK594" s="1197"/>
      <c r="EL594" s="1177"/>
      <c r="EM594" s="1177"/>
      <c r="EN594" s="1198"/>
      <c r="EO594" s="1186"/>
      <c r="EP594" s="1186"/>
      <c r="EQ594" s="1186"/>
      <c r="ER594" s="1186"/>
      <c r="ES594" s="1186"/>
      <c r="ET594" s="1186"/>
      <c r="EU594" s="1186"/>
      <c r="EV594" s="1186"/>
      <c r="EW594" s="1186"/>
      <c r="EX594" s="1186"/>
      <c r="EY594" s="1186"/>
      <c r="EZ594" s="1186"/>
      <c r="FA594" s="1186"/>
      <c r="FB594" s="1186"/>
      <c r="FC594" s="1209"/>
      <c r="FD594" s="1186"/>
      <c r="FE594" s="1186"/>
      <c r="FF594" s="1186"/>
      <c r="FG594" s="1186"/>
      <c r="FH594" s="1186"/>
      <c r="FI594" s="1186"/>
      <c r="FJ594" s="1186"/>
      <c r="FK594" s="1186"/>
      <c r="FL594" s="1209"/>
      <c r="FM594" s="1186"/>
      <c r="FN594" s="1186"/>
      <c r="FO594" s="1186"/>
      <c r="FP594" s="1186"/>
      <c r="FQ594" s="1186"/>
      <c r="FR594" s="1186"/>
      <c r="FS594" s="1186"/>
      <c r="FT594" s="1215"/>
      <c r="FU594" s="1215"/>
      <c r="FV594" s="1215"/>
      <c r="FW594" s="1215"/>
      <c r="FX594" s="1215"/>
      <c r="FY594" s="1215"/>
      <c r="FZ594" s="1215"/>
      <c r="GA594" s="1215"/>
      <c r="GB594" s="1215"/>
      <c r="GC594" s="1215"/>
      <c r="GD594" s="1215"/>
      <c r="GE594" s="1215"/>
      <c r="GF594" s="1215"/>
      <c r="GG594" s="1215"/>
      <c r="GH594" s="1215"/>
      <c r="GI594" s="1215"/>
      <c r="GJ594" s="1215"/>
      <c r="GK594" s="1215"/>
      <c r="GL594" s="1215"/>
      <c r="GM594" s="1215"/>
      <c r="GN594" s="1215"/>
      <c r="GO594" s="1215"/>
      <c r="GP594" s="1215"/>
      <c r="GQ594" s="1215"/>
      <c r="GR594" s="1215"/>
      <c r="GS594" s="1215"/>
      <c r="GT594" s="1215"/>
      <c r="GU594" s="1215"/>
      <c r="GV594" s="1215"/>
      <c r="GW594" s="1215"/>
      <c r="GX594" s="1215"/>
      <c r="GY594" s="1218"/>
      <c r="GZ594" s="364"/>
      <c r="HA594" s="365"/>
      <c r="HB594" s="366"/>
      <c r="HC594" s="366"/>
      <c r="HD594" s="365"/>
      <c r="HE594" s="365"/>
      <c r="HF594" s="54"/>
      <c r="HG594" s="367"/>
      <c r="HH594" s="367"/>
      <c r="HI594" s="367"/>
      <c r="HJ594" s="368"/>
      <c r="HK594" s="368"/>
      <c r="HL594" s="369"/>
      <c r="HM594" s="370"/>
      <c r="HN594" s="370"/>
      <c r="HO594" s="370"/>
      <c r="HP594" s="371"/>
      <c r="HQ594" s="369"/>
      <c r="HR594" s="372"/>
      <c r="HS594" s="370"/>
      <c r="HT594" s="370"/>
      <c r="HU594" s="370"/>
      <c r="HV594" s="370"/>
      <c r="HW594" s="370"/>
      <c r="HX594" s="373"/>
      <c r="HY594" s="370"/>
      <c r="HZ594" s="370"/>
      <c r="IA594" s="370"/>
      <c r="IB594" s="370"/>
      <c r="IC594" s="374"/>
      <c r="ID594" s="374"/>
      <c r="IE594" s="370"/>
      <c r="IF594" s="370"/>
      <c r="IG594" s="370"/>
      <c r="IH594" s="370"/>
      <c r="II594" s="370"/>
      <c r="IJ594" s="370"/>
      <c r="IK594" s="370"/>
      <c r="IL594" s="370"/>
      <c r="IM594" s="370"/>
      <c r="IN594" s="370"/>
      <c r="IO594" s="370"/>
      <c r="IP594" s="370"/>
      <c r="IQ594" s="370"/>
      <c r="IR594" s="370"/>
      <c r="IS594" s="370"/>
      <c r="IT594" s="370"/>
      <c r="IU594" s="370"/>
      <c r="IV594" s="370"/>
      <c r="IW594" s="370"/>
      <c r="IX594" s="370"/>
      <c r="IY594" s="370"/>
      <c r="IZ594" s="370"/>
      <c r="JA594" s="370"/>
      <c r="JB594" s="370"/>
      <c r="JC594" s="370"/>
      <c r="JD594" s="370"/>
      <c r="JE594" s="370"/>
      <c r="JF594" s="370"/>
      <c r="JG594" s="370"/>
      <c r="JH594" s="370"/>
      <c r="JI594" s="370"/>
      <c r="JJ594" s="370"/>
      <c r="JK594" s="370"/>
      <c r="JL594" s="370"/>
      <c r="JM594" s="370"/>
      <c r="JN594" s="28"/>
      <c r="JO594" s="28"/>
      <c r="JP594" s="28"/>
      <c r="JQ594" s="28"/>
      <c r="JR594" s="28"/>
      <c r="JS594" s="28"/>
      <c r="JT594" s="28"/>
      <c r="JU594" s="28"/>
      <c r="JV594" s="28"/>
      <c r="JW594" s="28"/>
      <c r="JX594" s="28"/>
      <c r="JY594" s="28"/>
      <c r="JZ594" s="28"/>
      <c r="KA594" s="28"/>
      <c r="KB594" s="28"/>
      <c r="KC594" s="28"/>
      <c r="KD594" s="28"/>
      <c r="KE594" s="824"/>
    </row>
    <row r="595" s="786" customFormat="1" customHeight="1" spans="1:291">
      <c r="A595" s="30"/>
      <c r="B595" s="343"/>
      <c r="C595" s="30"/>
      <c r="D595" s="30"/>
      <c r="E595" s="30"/>
      <c r="F595" s="1278"/>
      <c r="G595" s="5"/>
      <c r="H595" s="1279"/>
      <c r="I595" s="33"/>
      <c r="J595" s="1287"/>
      <c r="K595" s="1137"/>
      <c r="L595" s="1139"/>
      <c r="M595" s="1288"/>
      <c r="N595" s="1133"/>
      <c r="O595" s="1139"/>
      <c r="P595" s="1138"/>
      <c r="Q595" s="1154"/>
      <c r="R595" s="1156"/>
      <c r="S595" s="1156"/>
      <c r="T595" s="1156"/>
      <c r="U595" s="1156"/>
      <c r="V595" s="1156"/>
      <c r="W595" s="1156"/>
      <c r="X595" s="1156"/>
      <c r="Y595" s="1156"/>
      <c r="Z595" s="1156"/>
      <c r="AA595" s="1156"/>
      <c r="AB595" s="1167"/>
      <c r="AC595" s="1156"/>
      <c r="AD595" s="1156"/>
      <c r="AE595" s="1156"/>
      <c r="AF595" s="1156"/>
      <c r="AG595" s="1156"/>
      <c r="AH595" s="1156"/>
      <c r="AI595" s="1156"/>
      <c r="AJ595" s="1156"/>
      <c r="AK595" s="1156"/>
      <c r="AL595" s="1156"/>
      <c r="AM595" s="1156"/>
      <c r="AN595" s="1156"/>
      <c r="AO595" s="1156"/>
      <c r="AP595" s="1156"/>
      <c r="AQ595" s="1156"/>
      <c r="AR595" s="1156"/>
      <c r="AS595" s="1179"/>
      <c r="AT595" s="1299"/>
      <c r="AU595" s="1300"/>
      <c r="AV595" s="1300"/>
      <c r="AW595" s="1300"/>
      <c r="AX595" s="1300"/>
      <c r="AY595" s="1300"/>
      <c r="AZ595" s="1300"/>
      <c r="BA595" s="1300"/>
      <c r="BB595" s="1300"/>
      <c r="BC595" s="1300"/>
      <c r="BD595" s="1300"/>
      <c r="BE595" s="1300"/>
      <c r="BF595" s="1300"/>
      <c r="BG595" s="1300"/>
      <c r="BH595" s="1300"/>
      <c r="BI595" s="1300"/>
      <c r="BJ595" s="1300"/>
      <c r="BK595" s="1186"/>
      <c r="BL595" s="1187"/>
      <c r="BM595" s="1187"/>
      <c r="BN595" s="1187"/>
      <c r="BO595" s="1187"/>
      <c r="BP595" s="1187"/>
      <c r="BQ595" s="1187"/>
      <c r="BR595" s="1187"/>
      <c r="BS595" s="1187"/>
      <c r="BT595" s="1187"/>
      <c r="BU595" s="1187"/>
      <c r="BV595" s="1191"/>
      <c r="BW595" s="1186"/>
      <c r="BX595" s="1186"/>
      <c r="BY595" s="1186"/>
      <c r="BZ595" s="1186"/>
      <c r="CA595" s="1186"/>
      <c r="CB595" s="1186"/>
      <c r="CC595" s="1186"/>
      <c r="CD595" s="1186"/>
      <c r="CE595" s="1186"/>
      <c r="CF595" s="1186"/>
      <c r="CG595" s="1186"/>
      <c r="CH595" s="1186"/>
      <c r="CI595" s="1186"/>
      <c r="CJ595" s="1186"/>
      <c r="CK595" s="1186"/>
      <c r="CL595" s="1186"/>
      <c r="CM595" s="1186"/>
      <c r="CN595" s="1186"/>
      <c r="CO595" s="1186"/>
      <c r="CP595" s="1186"/>
      <c r="CQ595" s="1186"/>
      <c r="CR595" s="1186"/>
      <c r="CS595" s="1186"/>
      <c r="CT595" s="1186"/>
      <c r="CU595" s="1186"/>
      <c r="CV595" s="1186"/>
      <c r="CW595" s="1186"/>
      <c r="CX595" s="1186"/>
      <c r="CY595" s="1186"/>
      <c r="CZ595" s="1186"/>
      <c r="DA595" s="1186"/>
      <c r="DB595" s="1186"/>
      <c r="DC595" s="1186"/>
      <c r="DD595" s="1186"/>
      <c r="DE595" s="1186"/>
      <c r="DF595" s="1186"/>
      <c r="DG595" s="1186"/>
      <c r="DH595" s="1186"/>
      <c r="DI595" s="1186"/>
      <c r="DJ595" s="1186"/>
      <c r="DK595" s="1186"/>
      <c r="DL595" s="1186"/>
      <c r="DM595" s="1186"/>
      <c r="DN595" s="1186"/>
      <c r="DO595" s="1186"/>
      <c r="DP595" s="1186"/>
      <c r="DQ595" s="1186"/>
      <c r="DR595" s="1186"/>
      <c r="DS595" s="1186"/>
      <c r="DT595" s="1186"/>
      <c r="DU595" s="1186"/>
      <c r="DV595" s="1186"/>
      <c r="DW595" s="1186"/>
      <c r="DX595" s="1186"/>
      <c r="DY595" s="1186"/>
      <c r="DZ595" s="1186"/>
      <c r="EA595" s="1186"/>
      <c r="EB595" s="1186"/>
      <c r="EC595" s="1186"/>
      <c r="ED595" s="1186"/>
      <c r="EE595" s="1186"/>
      <c r="EF595" s="1186"/>
      <c r="EG595" s="1186"/>
      <c r="EH595" s="1186"/>
      <c r="EI595" s="1186"/>
      <c r="EJ595" s="1186"/>
      <c r="EK595" s="1197"/>
      <c r="EL595" s="1177"/>
      <c r="EM595" s="1177"/>
      <c r="EN595" s="1198"/>
      <c r="EO595" s="1186"/>
      <c r="EP595" s="1186"/>
      <c r="EQ595" s="1186"/>
      <c r="ER595" s="1186"/>
      <c r="ES595" s="1186"/>
      <c r="ET595" s="1186"/>
      <c r="EU595" s="1186"/>
      <c r="EV595" s="1186"/>
      <c r="EW595" s="1186"/>
      <c r="EX595" s="1186"/>
      <c r="EY595" s="1186"/>
      <c r="EZ595" s="1186"/>
      <c r="FA595" s="1186"/>
      <c r="FB595" s="1186"/>
      <c r="FC595" s="1209"/>
      <c r="FD595" s="1186"/>
      <c r="FE595" s="1186"/>
      <c r="FF595" s="1186"/>
      <c r="FG595" s="1186"/>
      <c r="FH595" s="1186"/>
      <c r="FI595" s="1186"/>
      <c r="FJ595" s="1186"/>
      <c r="FK595" s="1186"/>
      <c r="FL595" s="1209"/>
      <c r="FM595" s="1186"/>
      <c r="FN595" s="1186"/>
      <c r="FO595" s="1186"/>
      <c r="FP595" s="1186"/>
      <c r="FQ595" s="1186"/>
      <c r="FR595" s="1186"/>
      <c r="FS595" s="1186"/>
      <c r="FT595" s="1215"/>
      <c r="FU595" s="1215"/>
      <c r="FV595" s="1215"/>
      <c r="FW595" s="1215"/>
      <c r="FX595" s="1215"/>
      <c r="FY595" s="1215"/>
      <c r="FZ595" s="1215"/>
      <c r="GA595" s="1215"/>
      <c r="GB595" s="1215"/>
      <c r="GC595" s="1215"/>
      <c r="GD595" s="1215"/>
      <c r="GE595" s="1215"/>
      <c r="GF595" s="1215"/>
      <c r="GG595" s="1215"/>
      <c r="GH595" s="1215"/>
      <c r="GI595" s="1215"/>
      <c r="GJ595" s="1215"/>
      <c r="GK595" s="1215"/>
      <c r="GL595" s="1215"/>
      <c r="GM595" s="1215"/>
      <c r="GN595" s="1215"/>
      <c r="GO595" s="1215"/>
      <c r="GP595" s="1215"/>
      <c r="GQ595" s="1215"/>
      <c r="GR595" s="1215"/>
      <c r="GS595" s="1215"/>
      <c r="GT595" s="1215"/>
      <c r="GU595" s="1215"/>
      <c r="GV595" s="1215"/>
      <c r="GW595" s="1215"/>
      <c r="GX595" s="1215"/>
      <c r="GY595" s="1218"/>
      <c r="GZ595" s="364"/>
      <c r="HA595" s="365"/>
      <c r="HB595" s="366"/>
      <c r="HC595" s="366"/>
      <c r="HD595" s="365"/>
      <c r="HE595" s="365"/>
      <c r="HF595" s="54"/>
      <c r="HG595" s="367"/>
      <c r="HH595" s="367"/>
      <c r="HI595" s="367"/>
      <c r="HJ595" s="368"/>
      <c r="HK595" s="368"/>
      <c r="HL595" s="369"/>
      <c r="HM595" s="370"/>
      <c r="HN595" s="370"/>
      <c r="HO595" s="370"/>
      <c r="HP595" s="371"/>
      <c r="HQ595" s="369"/>
      <c r="HR595" s="372"/>
      <c r="HS595" s="370"/>
      <c r="HT595" s="370"/>
      <c r="HU595" s="370"/>
      <c r="HV595" s="370"/>
      <c r="HW595" s="370"/>
      <c r="HX595" s="373"/>
      <c r="HY595" s="370"/>
      <c r="HZ595" s="370"/>
      <c r="IA595" s="370"/>
      <c r="IB595" s="370"/>
      <c r="IC595" s="374"/>
      <c r="ID595" s="374"/>
      <c r="IE595" s="370"/>
      <c r="IF595" s="370"/>
      <c r="IG595" s="370"/>
      <c r="IH595" s="370"/>
      <c r="II595" s="370"/>
      <c r="IJ595" s="370"/>
      <c r="IK595" s="370"/>
      <c r="IL595" s="370"/>
      <c r="IM595" s="370"/>
      <c r="IN595" s="370"/>
      <c r="IO595" s="370"/>
      <c r="IP595" s="370"/>
      <c r="IQ595" s="370"/>
      <c r="IR595" s="370"/>
      <c r="IS595" s="370"/>
      <c r="IT595" s="370"/>
      <c r="IU595" s="370"/>
      <c r="IV595" s="370"/>
      <c r="IW595" s="370"/>
      <c r="IX595" s="370"/>
      <c r="IY595" s="370"/>
      <c r="IZ595" s="370"/>
      <c r="JA595" s="370"/>
      <c r="JB595" s="370"/>
      <c r="JC595" s="370"/>
      <c r="JD595" s="370"/>
      <c r="JE595" s="370"/>
      <c r="JF595" s="370"/>
      <c r="JG595" s="370"/>
      <c r="JH595" s="370"/>
      <c r="JI595" s="370"/>
      <c r="JJ595" s="370"/>
      <c r="JK595" s="370"/>
      <c r="JL595" s="370"/>
      <c r="JM595" s="370"/>
      <c r="JN595" s="28"/>
      <c r="JO595" s="28"/>
      <c r="JP595" s="28"/>
      <c r="JQ595" s="28"/>
      <c r="JR595" s="28"/>
      <c r="JS595" s="28"/>
      <c r="JT595" s="28"/>
      <c r="JU595" s="28"/>
      <c r="JV595" s="28"/>
      <c r="JW595" s="28"/>
      <c r="JX595" s="28"/>
      <c r="JY595" s="28"/>
      <c r="JZ595" s="28"/>
      <c r="KA595" s="28"/>
      <c r="KB595" s="28"/>
      <c r="KC595" s="28"/>
      <c r="KD595" s="28"/>
      <c r="KE595" s="824"/>
    </row>
    <row r="596" s="786" customFormat="1" customHeight="1" spans="1:291">
      <c r="A596" s="30"/>
      <c r="B596" s="343"/>
      <c r="C596" s="30"/>
      <c r="D596" s="30"/>
      <c r="E596" s="30"/>
      <c r="F596" s="1278"/>
      <c r="G596" s="5"/>
      <c r="H596" s="1279"/>
      <c r="I596" s="33"/>
      <c r="J596" s="1287"/>
      <c r="K596" s="1137"/>
      <c r="L596" s="1139"/>
      <c r="M596" s="1288"/>
      <c r="N596" s="1133"/>
      <c r="O596" s="1139"/>
      <c r="P596" s="1138"/>
      <c r="Q596" s="1154"/>
      <c r="R596" s="1156"/>
      <c r="S596" s="1156"/>
      <c r="T596" s="1156"/>
      <c r="U596" s="1156"/>
      <c r="V596" s="1156"/>
      <c r="W596" s="1156"/>
      <c r="X596" s="1156"/>
      <c r="Y596" s="1156"/>
      <c r="Z596" s="1156"/>
      <c r="AA596" s="1156"/>
      <c r="AB596" s="1167"/>
      <c r="AC596" s="1156"/>
      <c r="AD596" s="1156"/>
      <c r="AE596" s="1156"/>
      <c r="AF596" s="1156"/>
      <c r="AG596" s="1156"/>
      <c r="AH596" s="1156"/>
      <c r="AI596" s="1156"/>
      <c r="AJ596" s="1156"/>
      <c r="AK596" s="1156"/>
      <c r="AL596" s="1156"/>
      <c r="AM596" s="1156"/>
      <c r="AN596" s="1156"/>
      <c r="AO596" s="1156"/>
      <c r="AP596" s="1156"/>
      <c r="AQ596" s="1156"/>
      <c r="AR596" s="1156"/>
      <c r="AS596" s="1179"/>
      <c r="AT596" s="1299"/>
      <c r="AU596" s="1300"/>
      <c r="AV596" s="1300"/>
      <c r="AW596" s="1300"/>
      <c r="AX596" s="1300"/>
      <c r="AY596" s="1300"/>
      <c r="AZ596" s="1300"/>
      <c r="BA596" s="1300"/>
      <c r="BB596" s="1300"/>
      <c r="BC596" s="1300"/>
      <c r="BD596" s="1300"/>
      <c r="BE596" s="1300"/>
      <c r="BF596" s="1300"/>
      <c r="BG596" s="1300"/>
      <c r="BH596" s="1300"/>
      <c r="BI596" s="1300"/>
      <c r="BJ596" s="1300"/>
      <c r="BK596" s="1186"/>
      <c r="BL596" s="1187"/>
      <c r="BM596" s="1187"/>
      <c r="BN596" s="1187"/>
      <c r="BO596" s="1187"/>
      <c r="BP596" s="1187"/>
      <c r="BQ596" s="1187"/>
      <c r="BR596" s="1187"/>
      <c r="BS596" s="1187"/>
      <c r="BT596" s="1187"/>
      <c r="BU596" s="1187"/>
      <c r="BV596" s="1191"/>
      <c r="BW596" s="1186"/>
      <c r="BX596" s="1186"/>
      <c r="BY596" s="1186"/>
      <c r="BZ596" s="1186"/>
      <c r="CA596" s="1186"/>
      <c r="CB596" s="1186"/>
      <c r="CC596" s="1186"/>
      <c r="CD596" s="1186"/>
      <c r="CE596" s="1186"/>
      <c r="CF596" s="1186"/>
      <c r="CG596" s="1186"/>
      <c r="CH596" s="1186"/>
      <c r="CI596" s="1186"/>
      <c r="CJ596" s="1186"/>
      <c r="CK596" s="1186"/>
      <c r="CL596" s="1186"/>
      <c r="CM596" s="1186"/>
      <c r="CN596" s="1186"/>
      <c r="CO596" s="1186"/>
      <c r="CP596" s="1186"/>
      <c r="CQ596" s="1186"/>
      <c r="CR596" s="1186"/>
      <c r="CS596" s="1186"/>
      <c r="CT596" s="1186"/>
      <c r="CU596" s="1186"/>
      <c r="CV596" s="1186"/>
      <c r="CW596" s="1186"/>
      <c r="CX596" s="1186"/>
      <c r="CY596" s="1186"/>
      <c r="CZ596" s="1186"/>
      <c r="DA596" s="1186"/>
      <c r="DB596" s="1186"/>
      <c r="DC596" s="1186"/>
      <c r="DD596" s="1186"/>
      <c r="DE596" s="1186"/>
      <c r="DF596" s="1186"/>
      <c r="DG596" s="1186"/>
      <c r="DH596" s="1186"/>
      <c r="DI596" s="1186"/>
      <c r="DJ596" s="1186"/>
      <c r="DK596" s="1186"/>
      <c r="DL596" s="1186"/>
      <c r="DM596" s="1186"/>
      <c r="DN596" s="1186"/>
      <c r="DO596" s="1186"/>
      <c r="DP596" s="1186"/>
      <c r="DQ596" s="1186"/>
      <c r="DR596" s="1186"/>
      <c r="DS596" s="1186"/>
      <c r="DT596" s="1186"/>
      <c r="DU596" s="1186"/>
      <c r="DV596" s="1186"/>
      <c r="DW596" s="1186"/>
      <c r="DX596" s="1186"/>
      <c r="DY596" s="1186"/>
      <c r="DZ596" s="1186"/>
      <c r="EA596" s="1186"/>
      <c r="EB596" s="1186"/>
      <c r="EC596" s="1186"/>
      <c r="ED596" s="1186"/>
      <c r="EE596" s="1186"/>
      <c r="EF596" s="1186"/>
      <c r="EG596" s="1186"/>
      <c r="EH596" s="1186"/>
      <c r="EI596" s="1186"/>
      <c r="EJ596" s="1186"/>
      <c r="EK596" s="1197"/>
      <c r="EL596" s="1177"/>
      <c r="EM596" s="1177"/>
      <c r="EN596" s="1198"/>
      <c r="EO596" s="1186"/>
      <c r="EP596" s="1186"/>
      <c r="EQ596" s="1186"/>
      <c r="ER596" s="1186"/>
      <c r="ES596" s="1186"/>
      <c r="ET596" s="1186"/>
      <c r="EU596" s="1186"/>
      <c r="EV596" s="1186"/>
      <c r="EW596" s="1186"/>
      <c r="EX596" s="1186"/>
      <c r="EY596" s="1186"/>
      <c r="EZ596" s="1186"/>
      <c r="FA596" s="1186"/>
      <c r="FB596" s="1186"/>
      <c r="FC596" s="1209"/>
      <c r="FD596" s="1186"/>
      <c r="FE596" s="1186"/>
      <c r="FF596" s="1186"/>
      <c r="FG596" s="1186"/>
      <c r="FH596" s="1186"/>
      <c r="FI596" s="1186"/>
      <c r="FJ596" s="1186"/>
      <c r="FK596" s="1186"/>
      <c r="FL596" s="1209"/>
      <c r="FM596" s="1186"/>
      <c r="FN596" s="1186"/>
      <c r="FO596" s="1186"/>
      <c r="FP596" s="1186"/>
      <c r="FQ596" s="1186"/>
      <c r="FR596" s="1186"/>
      <c r="FS596" s="1186"/>
      <c r="FT596" s="1215"/>
      <c r="FU596" s="1215"/>
      <c r="FV596" s="1215"/>
      <c r="FW596" s="1215"/>
      <c r="FX596" s="1215"/>
      <c r="FY596" s="1215"/>
      <c r="FZ596" s="1215"/>
      <c r="GA596" s="1215"/>
      <c r="GB596" s="1215"/>
      <c r="GC596" s="1215"/>
      <c r="GD596" s="1215"/>
      <c r="GE596" s="1215"/>
      <c r="GF596" s="1215"/>
      <c r="GG596" s="1215"/>
      <c r="GH596" s="1215"/>
      <c r="GI596" s="1215"/>
      <c r="GJ596" s="1215"/>
      <c r="GK596" s="1215"/>
      <c r="GL596" s="1215"/>
      <c r="GM596" s="1215"/>
      <c r="GN596" s="1215"/>
      <c r="GO596" s="1215"/>
      <c r="GP596" s="1215"/>
      <c r="GQ596" s="1215"/>
      <c r="GR596" s="1215"/>
      <c r="GS596" s="1215"/>
      <c r="GT596" s="1215"/>
      <c r="GU596" s="1215"/>
      <c r="GV596" s="1215"/>
      <c r="GW596" s="1215"/>
      <c r="GX596" s="1215"/>
      <c r="GY596" s="1218"/>
      <c r="GZ596" s="364"/>
      <c r="HA596" s="365"/>
      <c r="HB596" s="366"/>
      <c r="HC596" s="366"/>
      <c r="HD596" s="365"/>
      <c r="HE596" s="365"/>
      <c r="HF596" s="54"/>
      <c r="HG596" s="367"/>
      <c r="HH596" s="367"/>
      <c r="HI596" s="367"/>
      <c r="HJ596" s="368"/>
      <c r="HK596" s="368"/>
      <c r="HL596" s="369"/>
      <c r="HM596" s="370"/>
      <c r="HN596" s="370"/>
      <c r="HO596" s="370"/>
      <c r="HP596" s="371"/>
      <c r="HQ596" s="369"/>
      <c r="HR596" s="372"/>
      <c r="HS596" s="370"/>
      <c r="HT596" s="370"/>
      <c r="HU596" s="370"/>
      <c r="HV596" s="370"/>
      <c r="HW596" s="370"/>
      <c r="HX596" s="373"/>
      <c r="HY596" s="370"/>
      <c r="HZ596" s="370"/>
      <c r="IA596" s="370"/>
      <c r="IB596" s="370"/>
      <c r="IC596" s="374"/>
      <c r="ID596" s="374"/>
      <c r="IE596" s="370"/>
      <c r="IF596" s="370"/>
      <c r="IG596" s="370"/>
      <c r="IH596" s="370"/>
      <c r="II596" s="370"/>
      <c r="IJ596" s="370"/>
      <c r="IK596" s="370"/>
      <c r="IL596" s="370"/>
      <c r="IM596" s="370"/>
      <c r="IN596" s="370"/>
      <c r="IO596" s="370"/>
      <c r="IP596" s="370"/>
      <c r="IQ596" s="370"/>
      <c r="IR596" s="370"/>
      <c r="IS596" s="370"/>
      <c r="IT596" s="370"/>
      <c r="IU596" s="370"/>
      <c r="IV596" s="370"/>
      <c r="IW596" s="370"/>
      <c r="IX596" s="370"/>
      <c r="IY596" s="370"/>
      <c r="IZ596" s="370"/>
      <c r="JA596" s="370"/>
      <c r="JB596" s="370"/>
      <c r="JC596" s="370"/>
      <c r="JD596" s="370"/>
      <c r="JE596" s="370"/>
      <c r="JF596" s="370"/>
      <c r="JG596" s="370"/>
      <c r="JH596" s="370"/>
      <c r="JI596" s="370"/>
      <c r="JJ596" s="370"/>
      <c r="JK596" s="370"/>
      <c r="JL596" s="370"/>
      <c r="JM596" s="370"/>
      <c r="JN596" s="28"/>
      <c r="JO596" s="28"/>
      <c r="JP596" s="28"/>
      <c r="JQ596" s="28"/>
      <c r="JR596" s="28"/>
      <c r="JS596" s="28"/>
      <c r="JT596" s="28"/>
      <c r="JU596" s="28"/>
      <c r="JV596" s="28"/>
      <c r="JW596" s="28"/>
      <c r="JX596" s="28"/>
      <c r="JY596" s="28"/>
      <c r="JZ596" s="28"/>
      <c r="KA596" s="28"/>
      <c r="KB596" s="28"/>
      <c r="KC596" s="28"/>
      <c r="KD596" s="28"/>
      <c r="KE596" s="824"/>
    </row>
    <row r="597" s="786" customFormat="1" customHeight="1" spans="1:291">
      <c r="A597" s="30"/>
      <c r="B597" s="343"/>
      <c r="C597" s="30"/>
      <c r="D597" s="30"/>
      <c r="E597" s="30"/>
      <c r="F597" s="1278"/>
      <c r="G597" s="5"/>
      <c r="H597" s="1279"/>
      <c r="I597" s="33"/>
      <c r="J597" s="1287"/>
      <c r="K597" s="1137"/>
      <c r="L597" s="1139"/>
      <c r="M597" s="1288"/>
      <c r="N597" s="1133"/>
      <c r="O597" s="1139"/>
      <c r="P597" s="1138"/>
      <c r="Q597" s="1154"/>
      <c r="R597" s="1156"/>
      <c r="S597" s="1156"/>
      <c r="T597" s="1156"/>
      <c r="U597" s="1156"/>
      <c r="V597" s="1156"/>
      <c r="W597" s="1156"/>
      <c r="X597" s="1156"/>
      <c r="Y597" s="1156"/>
      <c r="Z597" s="1156"/>
      <c r="AA597" s="1156"/>
      <c r="AB597" s="1167"/>
      <c r="AC597" s="1156"/>
      <c r="AD597" s="1156"/>
      <c r="AE597" s="1156"/>
      <c r="AF597" s="1156"/>
      <c r="AG597" s="1156"/>
      <c r="AH597" s="1156"/>
      <c r="AI597" s="1156"/>
      <c r="AJ597" s="1156"/>
      <c r="AK597" s="1156"/>
      <c r="AL597" s="1156"/>
      <c r="AM597" s="1156"/>
      <c r="AN597" s="1156"/>
      <c r="AO597" s="1156"/>
      <c r="AP597" s="1156"/>
      <c r="AQ597" s="1156"/>
      <c r="AR597" s="1156"/>
      <c r="AS597" s="1179"/>
      <c r="AT597" s="1299"/>
      <c r="AU597" s="1300"/>
      <c r="AV597" s="1300"/>
      <c r="AW597" s="1300"/>
      <c r="AX597" s="1300"/>
      <c r="AY597" s="1300"/>
      <c r="AZ597" s="1300"/>
      <c r="BA597" s="1300"/>
      <c r="BB597" s="1300"/>
      <c r="BC597" s="1300"/>
      <c r="BD597" s="1300"/>
      <c r="BE597" s="1300"/>
      <c r="BF597" s="1300"/>
      <c r="BG597" s="1300"/>
      <c r="BH597" s="1300"/>
      <c r="BI597" s="1300"/>
      <c r="BJ597" s="1300"/>
      <c r="BK597" s="1186"/>
      <c r="BL597" s="1187"/>
      <c r="BM597" s="1187"/>
      <c r="BN597" s="1187"/>
      <c r="BO597" s="1187"/>
      <c r="BP597" s="1187"/>
      <c r="BQ597" s="1187"/>
      <c r="BR597" s="1187"/>
      <c r="BS597" s="1187"/>
      <c r="BT597" s="1187"/>
      <c r="BU597" s="1187"/>
      <c r="BV597" s="1191"/>
      <c r="BW597" s="1186"/>
      <c r="BX597" s="1186"/>
      <c r="BY597" s="1186"/>
      <c r="BZ597" s="1186"/>
      <c r="CA597" s="1186"/>
      <c r="CB597" s="1186"/>
      <c r="CC597" s="1186"/>
      <c r="CD597" s="1186"/>
      <c r="CE597" s="1186"/>
      <c r="CF597" s="1186"/>
      <c r="CG597" s="1186"/>
      <c r="CH597" s="1186"/>
      <c r="CI597" s="1186"/>
      <c r="CJ597" s="1186"/>
      <c r="CK597" s="1186"/>
      <c r="CL597" s="1186"/>
      <c r="CM597" s="1186"/>
      <c r="CN597" s="1186"/>
      <c r="CO597" s="1186"/>
      <c r="CP597" s="1186"/>
      <c r="CQ597" s="1186"/>
      <c r="CR597" s="1186"/>
      <c r="CS597" s="1186"/>
      <c r="CT597" s="1186"/>
      <c r="CU597" s="1186"/>
      <c r="CV597" s="1186"/>
      <c r="CW597" s="1186"/>
      <c r="CX597" s="1186"/>
      <c r="CY597" s="1186"/>
      <c r="CZ597" s="1186"/>
      <c r="DA597" s="1186"/>
      <c r="DB597" s="1186"/>
      <c r="DC597" s="1186"/>
      <c r="DD597" s="1186"/>
      <c r="DE597" s="1186"/>
      <c r="DF597" s="1186"/>
      <c r="DG597" s="1186"/>
      <c r="DH597" s="1186"/>
      <c r="DI597" s="1186"/>
      <c r="DJ597" s="1186"/>
      <c r="DK597" s="1186"/>
      <c r="DL597" s="1186"/>
      <c r="DM597" s="1186"/>
      <c r="DN597" s="1186"/>
      <c r="DO597" s="1186"/>
      <c r="DP597" s="1186"/>
      <c r="DQ597" s="1186"/>
      <c r="DR597" s="1186"/>
      <c r="DS597" s="1186"/>
      <c r="DT597" s="1186"/>
      <c r="DU597" s="1186"/>
      <c r="DV597" s="1186"/>
      <c r="DW597" s="1186"/>
      <c r="DX597" s="1186"/>
      <c r="DY597" s="1186"/>
      <c r="DZ597" s="1186"/>
      <c r="EA597" s="1186"/>
      <c r="EB597" s="1186"/>
      <c r="EC597" s="1186"/>
      <c r="ED597" s="1186"/>
      <c r="EE597" s="1186"/>
      <c r="EF597" s="1186"/>
      <c r="EG597" s="1186"/>
      <c r="EH597" s="1186"/>
      <c r="EI597" s="1186"/>
      <c r="EJ597" s="1186"/>
      <c r="EK597" s="1197"/>
      <c r="EL597" s="1177"/>
      <c r="EM597" s="1177"/>
      <c r="EN597" s="1198"/>
      <c r="EO597" s="1186"/>
      <c r="EP597" s="1186"/>
      <c r="EQ597" s="1186"/>
      <c r="ER597" s="1186"/>
      <c r="ES597" s="1186"/>
      <c r="ET597" s="1186"/>
      <c r="EU597" s="1186"/>
      <c r="EV597" s="1186"/>
      <c r="EW597" s="1186"/>
      <c r="EX597" s="1186"/>
      <c r="EY597" s="1186"/>
      <c r="EZ597" s="1186"/>
      <c r="FA597" s="1186"/>
      <c r="FB597" s="1186"/>
      <c r="FC597" s="1209"/>
      <c r="FD597" s="1186"/>
      <c r="FE597" s="1186"/>
      <c r="FF597" s="1186"/>
      <c r="FG597" s="1186"/>
      <c r="FH597" s="1186"/>
      <c r="FI597" s="1186"/>
      <c r="FJ597" s="1186"/>
      <c r="FK597" s="1186"/>
      <c r="FL597" s="1209"/>
      <c r="FM597" s="1186"/>
      <c r="FN597" s="1186"/>
      <c r="FO597" s="1186"/>
      <c r="FP597" s="1186"/>
      <c r="FQ597" s="1186"/>
      <c r="FR597" s="1186"/>
      <c r="FS597" s="1186"/>
      <c r="FT597" s="1215"/>
      <c r="FU597" s="1215"/>
      <c r="FV597" s="1215"/>
      <c r="FW597" s="1215"/>
      <c r="FX597" s="1215"/>
      <c r="FY597" s="1215"/>
      <c r="FZ597" s="1215"/>
      <c r="GA597" s="1215"/>
      <c r="GB597" s="1215"/>
      <c r="GC597" s="1215"/>
      <c r="GD597" s="1215"/>
      <c r="GE597" s="1215"/>
      <c r="GF597" s="1215"/>
      <c r="GG597" s="1215"/>
      <c r="GH597" s="1215"/>
      <c r="GI597" s="1215"/>
      <c r="GJ597" s="1215"/>
      <c r="GK597" s="1215"/>
      <c r="GL597" s="1215"/>
      <c r="GM597" s="1215"/>
      <c r="GN597" s="1215"/>
      <c r="GO597" s="1215"/>
      <c r="GP597" s="1215"/>
      <c r="GQ597" s="1215"/>
      <c r="GR597" s="1215"/>
      <c r="GS597" s="1215"/>
      <c r="GT597" s="1215"/>
      <c r="GU597" s="1215"/>
      <c r="GV597" s="1215"/>
      <c r="GW597" s="1215"/>
      <c r="GX597" s="1215"/>
      <c r="GY597" s="1218"/>
      <c r="GZ597" s="364"/>
      <c r="HA597" s="365"/>
      <c r="HB597" s="366"/>
      <c r="HC597" s="366"/>
      <c r="HD597" s="365"/>
      <c r="HE597" s="365"/>
      <c r="HF597" s="54"/>
      <c r="HG597" s="367"/>
      <c r="HH597" s="367"/>
      <c r="HI597" s="367"/>
      <c r="HJ597" s="368"/>
      <c r="HK597" s="368"/>
      <c r="HL597" s="369"/>
      <c r="HM597" s="370"/>
      <c r="HN597" s="370"/>
      <c r="HO597" s="370"/>
      <c r="HP597" s="371"/>
      <c r="HQ597" s="369"/>
      <c r="HR597" s="372"/>
      <c r="HS597" s="370"/>
      <c r="HT597" s="370"/>
      <c r="HU597" s="370"/>
      <c r="HV597" s="370"/>
      <c r="HW597" s="370"/>
      <c r="HX597" s="373"/>
      <c r="HY597" s="370"/>
      <c r="HZ597" s="370"/>
      <c r="IA597" s="370"/>
      <c r="IB597" s="370"/>
      <c r="IC597" s="374"/>
      <c r="ID597" s="374"/>
      <c r="IE597" s="370"/>
      <c r="IF597" s="370"/>
      <c r="IG597" s="370"/>
      <c r="IH597" s="370"/>
      <c r="II597" s="370"/>
      <c r="IJ597" s="370"/>
      <c r="IK597" s="370"/>
      <c r="IL597" s="370"/>
      <c r="IM597" s="370"/>
      <c r="IN597" s="370"/>
      <c r="IO597" s="370"/>
      <c r="IP597" s="370"/>
      <c r="IQ597" s="370"/>
      <c r="IR597" s="370"/>
      <c r="IS597" s="370"/>
      <c r="IT597" s="370"/>
      <c r="IU597" s="370"/>
      <c r="IV597" s="370"/>
      <c r="IW597" s="370"/>
      <c r="IX597" s="370"/>
      <c r="IY597" s="370"/>
      <c r="IZ597" s="370"/>
      <c r="JA597" s="370"/>
      <c r="JB597" s="370"/>
      <c r="JC597" s="370"/>
      <c r="JD597" s="370"/>
      <c r="JE597" s="370"/>
      <c r="JF597" s="370"/>
      <c r="JG597" s="370"/>
      <c r="JH597" s="370"/>
      <c r="JI597" s="370"/>
      <c r="JJ597" s="370"/>
      <c r="JK597" s="370"/>
      <c r="JL597" s="370"/>
      <c r="JM597" s="370"/>
      <c r="JN597" s="28"/>
      <c r="JO597" s="28"/>
      <c r="JP597" s="28"/>
      <c r="JQ597" s="28"/>
      <c r="JR597" s="28"/>
      <c r="JS597" s="28"/>
      <c r="JT597" s="28"/>
      <c r="JU597" s="28"/>
      <c r="JV597" s="28"/>
      <c r="JW597" s="28"/>
      <c r="JX597" s="28"/>
      <c r="JY597" s="28"/>
      <c r="JZ597" s="28"/>
      <c r="KA597" s="28"/>
      <c r="KB597" s="28"/>
      <c r="KC597" s="28"/>
      <c r="KD597" s="28"/>
      <c r="KE597" s="824"/>
    </row>
    <row r="598" s="786" customFormat="1" customHeight="1" spans="1:291">
      <c r="A598" s="30"/>
      <c r="B598" s="343"/>
      <c r="C598" s="30"/>
      <c r="D598" s="30"/>
      <c r="E598" s="30"/>
      <c r="F598" s="1278"/>
      <c r="G598" s="5"/>
      <c r="H598" s="1279"/>
      <c r="I598" s="33"/>
      <c r="J598" s="1287"/>
      <c r="K598" s="1137"/>
      <c r="L598" s="1139"/>
      <c r="M598" s="1288"/>
      <c r="N598" s="1133"/>
      <c r="O598" s="1139"/>
      <c r="P598" s="1138"/>
      <c r="Q598" s="1154"/>
      <c r="R598" s="1156"/>
      <c r="S598" s="1156"/>
      <c r="T598" s="1156"/>
      <c r="U598" s="1156"/>
      <c r="V598" s="1156"/>
      <c r="W598" s="1156"/>
      <c r="X598" s="1156"/>
      <c r="Y598" s="1156"/>
      <c r="Z598" s="1156"/>
      <c r="AA598" s="1156"/>
      <c r="AB598" s="1167"/>
      <c r="AC598" s="1156"/>
      <c r="AD598" s="1156"/>
      <c r="AE598" s="1156"/>
      <c r="AF598" s="1156"/>
      <c r="AG598" s="1156"/>
      <c r="AH598" s="1156"/>
      <c r="AI598" s="1156"/>
      <c r="AJ598" s="1156"/>
      <c r="AK598" s="1156"/>
      <c r="AL598" s="1156"/>
      <c r="AM598" s="1156"/>
      <c r="AN598" s="1156"/>
      <c r="AO598" s="1156"/>
      <c r="AP598" s="1156"/>
      <c r="AQ598" s="1156"/>
      <c r="AR598" s="1156"/>
      <c r="AS598" s="1179"/>
      <c r="AT598" s="1299"/>
      <c r="AU598" s="1300"/>
      <c r="AV598" s="1300"/>
      <c r="AW598" s="1300"/>
      <c r="AX598" s="1300"/>
      <c r="AY598" s="1300"/>
      <c r="AZ598" s="1300"/>
      <c r="BA598" s="1300"/>
      <c r="BB598" s="1300"/>
      <c r="BC598" s="1300"/>
      <c r="BD598" s="1300"/>
      <c r="BE598" s="1300"/>
      <c r="BF598" s="1300"/>
      <c r="BG598" s="1300"/>
      <c r="BH598" s="1300"/>
      <c r="BI598" s="1300"/>
      <c r="BJ598" s="1300"/>
      <c r="BK598" s="1186"/>
      <c r="BL598" s="1187"/>
      <c r="BM598" s="1187"/>
      <c r="BN598" s="1187"/>
      <c r="BO598" s="1187"/>
      <c r="BP598" s="1187"/>
      <c r="BQ598" s="1187"/>
      <c r="BR598" s="1187"/>
      <c r="BS598" s="1187"/>
      <c r="BT598" s="1187"/>
      <c r="BU598" s="1187"/>
      <c r="BV598" s="1191"/>
      <c r="BW598" s="1186"/>
      <c r="BX598" s="1186"/>
      <c r="BY598" s="1186"/>
      <c r="BZ598" s="1186"/>
      <c r="CA598" s="1186"/>
      <c r="CB598" s="1186"/>
      <c r="CC598" s="1186"/>
      <c r="CD598" s="1186"/>
      <c r="CE598" s="1186"/>
      <c r="CF598" s="1186"/>
      <c r="CG598" s="1186"/>
      <c r="CH598" s="1186"/>
      <c r="CI598" s="1186"/>
      <c r="CJ598" s="1186"/>
      <c r="CK598" s="1186"/>
      <c r="CL598" s="1186"/>
      <c r="CM598" s="1186"/>
      <c r="CN598" s="1186"/>
      <c r="CO598" s="1186"/>
      <c r="CP598" s="1186"/>
      <c r="CQ598" s="1186"/>
      <c r="CR598" s="1186"/>
      <c r="CS598" s="1186"/>
      <c r="CT598" s="1186"/>
      <c r="CU598" s="1186"/>
      <c r="CV598" s="1186"/>
      <c r="CW598" s="1186"/>
      <c r="CX598" s="1186"/>
      <c r="CY598" s="1186"/>
      <c r="CZ598" s="1186"/>
      <c r="DA598" s="1186"/>
      <c r="DB598" s="1186"/>
      <c r="DC598" s="1186"/>
      <c r="DD598" s="1186"/>
      <c r="DE598" s="1186"/>
      <c r="DF598" s="1186"/>
      <c r="DG598" s="1186"/>
      <c r="DH598" s="1186"/>
      <c r="DI598" s="1186"/>
      <c r="DJ598" s="1186"/>
      <c r="DK598" s="1186"/>
      <c r="DL598" s="1186"/>
      <c r="DM598" s="1186"/>
      <c r="DN598" s="1186"/>
      <c r="DO598" s="1186"/>
      <c r="DP598" s="1186"/>
      <c r="DQ598" s="1186"/>
      <c r="DR598" s="1186"/>
      <c r="DS598" s="1186"/>
      <c r="DT598" s="1186"/>
      <c r="DU598" s="1186"/>
      <c r="DV598" s="1186"/>
      <c r="DW598" s="1186"/>
      <c r="DX598" s="1186"/>
      <c r="DY598" s="1186"/>
      <c r="DZ598" s="1186"/>
      <c r="EA598" s="1186"/>
      <c r="EB598" s="1186"/>
      <c r="EC598" s="1186"/>
      <c r="ED598" s="1186"/>
      <c r="EE598" s="1186"/>
      <c r="EF598" s="1186"/>
      <c r="EG598" s="1186"/>
      <c r="EH598" s="1186"/>
      <c r="EI598" s="1186"/>
      <c r="EJ598" s="1186"/>
      <c r="EK598" s="1197"/>
      <c r="EL598" s="1177"/>
      <c r="EM598" s="1177"/>
      <c r="EN598" s="1198"/>
      <c r="EO598" s="1186"/>
      <c r="EP598" s="1186"/>
      <c r="EQ598" s="1186"/>
      <c r="ER598" s="1186"/>
      <c r="ES598" s="1186"/>
      <c r="ET598" s="1186"/>
      <c r="EU598" s="1186"/>
      <c r="EV598" s="1186"/>
      <c r="EW598" s="1186"/>
      <c r="EX598" s="1186"/>
      <c r="EY598" s="1186"/>
      <c r="EZ598" s="1186"/>
      <c r="FA598" s="1186"/>
      <c r="FB598" s="1186"/>
      <c r="FC598" s="1209"/>
      <c r="FD598" s="1186"/>
      <c r="FE598" s="1186"/>
      <c r="FF598" s="1186"/>
      <c r="FG598" s="1186"/>
      <c r="FH598" s="1186"/>
      <c r="FI598" s="1186"/>
      <c r="FJ598" s="1186"/>
      <c r="FK598" s="1186"/>
      <c r="FL598" s="1209"/>
      <c r="FM598" s="1186"/>
      <c r="FN598" s="1186"/>
      <c r="FO598" s="1186"/>
      <c r="FP598" s="1186"/>
      <c r="FQ598" s="1186"/>
      <c r="FR598" s="1186"/>
      <c r="FS598" s="1186"/>
      <c r="FT598" s="1215"/>
      <c r="FU598" s="1215"/>
      <c r="FV598" s="1215"/>
      <c r="FW598" s="1215"/>
      <c r="FX598" s="1215"/>
      <c r="FY598" s="1215"/>
      <c r="FZ598" s="1215"/>
      <c r="GA598" s="1215"/>
      <c r="GB598" s="1215"/>
      <c r="GC598" s="1215"/>
      <c r="GD598" s="1215"/>
      <c r="GE598" s="1215"/>
      <c r="GF598" s="1215"/>
      <c r="GG598" s="1215"/>
      <c r="GH598" s="1215"/>
      <c r="GI598" s="1215"/>
      <c r="GJ598" s="1215"/>
      <c r="GK598" s="1215"/>
      <c r="GL598" s="1215"/>
      <c r="GM598" s="1215"/>
      <c r="GN598" s="1215"/>
      <c r="GO598" s="1215"/>
      <c r="GP598" s="1215"/>
      <c r="GQ598" s="1215"/>
      <c r="GR598" s="1215"/>
      <c r="GS598" s="1215"/>
      <c r="GT598" s="1215"/>
      <c r="GU598" s="1215"/>
      <c r="GV598" s="1215"/>
      <c r="GW598" s="1215"/>
      <c r="GX598" s="1215"/>
      <c r="GY598" s="1218"/>
      <c r="GZ598" s="364"/>
      <c r="HA598" s="365"/>
      <c r="HB598" s="366"/>
      <c r="HC598" s="366"/>
      <c r="HD598" s="365"/>
      <c r="HE598" s="365"/>
      <c r="HF598" s="54"/>
      <c r="HG598" s="367"/>
      <c r="HH598" s="367"/>
      <c r="HI598" s="367"/>
      <c r="HJ598" s="368"/>
      <c r="HK598" s="368"/>
      <c r="HL598" s="369"/>
      <c r="HM598" s="370"/>
      <c r="HN598" s="370"/>
      <c r="HO598" s="370"/>
      <c r="HP598" s="371"/>
      <c r="HQ598" s="369"/>
      <c r="HR598" s="372"/>
      <c r="HS598" s="370"/>
      <c r="HT598" s="370"/>
      <c r="HU598" s="370"/>
      <c r="HV598" s="370"/>
      <c r="HW598" s="370"/>
      <c r="HX598" s="373"/>
      <c r="HY598" s="370"/>
      <c r="HZ598" s="370"/>
      <c r="IA598" s="370"/>
      <c r="IB598" s="370"/>
      <c r="IC598" s="374"/>
      <c r="ID598" s="374"/>
      <c r="IE598" s="370"/>
      <c r="IF598" s="370"/>
      <c r="IG598" s="370"/>
      <c r="IH598" s="370"/>
      <c r="II598" s="370"/>
      <c r="IJ598" s="370"/>
      <c r="IK598" s="370"/>
      <c r="IL598" s="370"/>
      <c r="IM598" s="370"/>
      <c r="IN598" s="370"/>
      <c r="IO598" s="370"/>
      <c r="IP598" s="370"/>
      <c r="IQ598" s="370"/>
      <c r="IR598" s="370"/>
      <c r="IS598" s="370"/>
      <c r="IT598" s="370"/>
      <c r="IU598" s="370"/>
      <c r="IV598" s="370"/>
      <c r="IW598" s="370"/>
      <c r="IX598" s="370"/>
      <c r="IY598" s="370"/>
      <c r="IZ598" s="370"/>
      <c r="JA598" s="370"/>
      <c r="JB598" s="370"/>
      <c r="JC598" s="370"/>
      <c r="JD598" s="370"/>
      <c r="JE598" s="370"/>
      <c r="JF598" s="370"/>
      <c r="JG598" s="370"/>
      <c r="JH598" s="370"/>
      <c r="JI598" s="370"/>
      <c r="JJ598" s="370"/>
      <c r="JK598" s="370"/>
      <c r="JL598" s="370"/>
      <c r="JM598" s="370"/>
      <c r="JN598" s="28"/>
      <c r="JO598" s="28"/>
      <c r="JP598" s="28"/>
      <c r="JQ598" s="28"/>
      <c r="JR598" s="28"/>
      <c r="JS598" s="28"/>
      <c r="JT598" s="28"/>
      <c r="JU598" s="28"/>
      <c r="JV598" s="28"/>
      <c r="JW598" s="28"/>
      <c r="JX598" s="28"/>
      <c r="JY598" s="28"/>
      <c r="JZ598" s="28"/>
      <c r="KA598" s="28"/>
      <c r="KB598" s="28"/>
      <c r="KC598" s="28"/>
      <c r="KD598" s="28"/>
      <c r="KE598" s="824"/>
    </row>
    <row r="599" s="786" customFormat="1" customHeight="1" spans="1:291">
      <c r="A599" s="30"/>
      <c r="B599" s="343"/>
      <c r="C599" s="30"/>
      <c r="D599" s="30"/>
      <c r="E599" s="30"/>
      <c r="F599" s="1278"/>
      <c r="G599" s="5"/>
      <c r="H599" s="1279"/>
      <c r="I599" s="33"/>
      <c r="J599" s="1287"/>
      <c r="K599" s="1137"/>
      <c r="L599" s="1139"/>
      <c r="M599" s="1288"/>
      <c r="N599" s="1133"/>
      <c r="O599" s="1139"/>
      <c r="P599" s="1138"/>
      <c r="Q599" s="1154"/>
      <c r="R599" s="1156"/>
      <c r="S599" s="1156"/>
      <c r="T599" s="1156"/>
      <c r="U599" s="1156"/>
      <c r="V599" s="1156"/>
      <c r="W599" s="1156"/>
      <c r="X599" s="1156"/>
      <c r="Y599" s="1156"/>
      <c r="Z599" s="1156"/>
      <c r="AA599" s="1156"/>
      <c r="AB599" s="1167"/>
      <c r="AC599" s="1156"/>
      <c r="AD599" s="1156"/>
      <c r="AE599" s="1156"/>
      <c r="AF599" s="1156"/>
      <c r="AG599" s="1156"/>
      <c r="AH599" s="1156"/>
      <c r="AI599" s="1156"/>
      <c r="AJ599" s="1156"/>
      <c r="AK599" s="1156"/>
      <c r="AL599" s="1156"/>
      <c r="AM599" s="1156"/>
      <c r="AN599" s="1156"/>
      <c r="AO599" s="1156"/>
      <c r="AP599" s="1156"/>
      <c r="AQ599" s="1156"/>
      <c r="AR599" s="1156"/>
      <c r="AS599" s="1179"/>
      <c r="AT599" s="1299"/>
      <c r="AU599" s="1300"/>
      <c r="AV599" s="1300"/>
      <c r="AW599" s="1300"/>
      <c r="AX599" s="1300"/>
      <c r="AY599" s="1300"/>
      <c r="AZ599" s="1300"/>
      <c r="BA599" s="1300"/>
      <c r="BB599" s="1300"/>
      <c r="BC599" s="1300"/>
      <c r="BD599" s="1300"/>
      <c r="BE599" s="1300"/>
      <c r="BF599" s="1300"/>
      <c r="BG599" s="1300"/>
      <c r="BH599" s="1300"/>
      <c r="BI599" s="1300"/>
      <c r="BJ599" s="1300"/>
      <c r="BK599" s="1186"/>
      <c r="BL599" s="1187"/>
      <c r="BM599" s="1187"/>
      <c r="BN599" s="1187"/>
      <c r="BO599" s="1187"/>
      <c r="BP599" s="1187"/>
      <c r="BQ599" s="1187"/>
      <c r="BR599" s="1187"/>
      <c r="BS599" s="1187"/>
      <c r="BT599" s="1187"/>
      <c r="BU599" s="1187"/>
      <c r="BV599" s="1191"/>
      <c r="BW599" s="1186"/>
      <c r="BX599" s="1186"/>
      <c r="BY599" s="1186"/>
      <c r="BZ599" s="1186"/>
      <c r="CA599" s="1186"/>
      <c r="CB599" s="1186"/>
      <c r="CC599" s="1186"/>
      <c r="CD599" s="1186"/>
      <c r="CE599" s="1186"/>
      <c r="CF599" s="1186"/>
      <c r="CG599" s="1186"/>
      <c r="CH599" s="1186"/>
      <c r="CI599" s="1186"/>
      <c r="CJ599" s="1186"/>
      <c r="CK599" s="1186"/>
      <c r="CL599" s="1186"/>
      <c r="CM599" s="1186"/>
      <c r="CN599" s="1186"/>
      <c r="CO599" s="1186"/>
      <c r="CP599" s="1186"/>
      <c r="CQ599" s="1186"/>
      <c r="CR599" s="1186"/>
      <c r="CS599" s="1186"/>
      <c r="CT599" s="1186"/>
      <c r="CU599" s="1186"/>
      <c r="CV599" s="1186"/>
      <c r="CW599" s="1186"/>
      <c r="CX599" s="1186"/>
      <c r="CY599" s="1186"/>
      <c r="CZ599" s="1186"/>
      <c r="DA599" s="1186"/>
      <c r="DB599" s="1186"/>
      <c r="DC599" s="1186"/>
      <c r="DD599" s="1186"/>
      <c r="DE599" s="1186"/>
      <c r="DF599" s="1186"/>
      <c r="DG599" s="1186"/>
      <c r="DH599" s="1186"/>
      <c r="DI599" s="1186"/>
      <c r="DJ599" s="1186"/>
      <c r="DK599" s="1186"/>
      <c r="DL599" s="1186"/>
      <c r="DM599" s="1186"/>
      <c r="DN599" s="1186"/>
      <c r="DO599" s="1186"/>
      <c r="DP599" s="1186"/>
      <c r="DQ599" s="1186"/>
      <c r="DR599" s="1186"/>
      <c r="DS599" s="1186"/>
      <c r="DT599" s="1186"/>
      <c r="DU599" s="1186"/>
      <c r="DV599" s="1186"/>
      <c r="DW599" s="1186"/>
      <c r="DX599" s="1186"/>
      <c r="DY599" s="1186"/>
      <c r="DZ599" s="1186"/>
      <c r="EA599" s="1186"/>
      <c r="EB599" s="1186"/>
      <c r="EC599" s="1186"/>
      <c r="ED599" s="1186"/>
      <c r="EE599" s="1186"/>
      <c r="EF599" s="1186"/>
      <c r="EG599" s="1186"/>
      <c r="EH599" s="1186"/>
      <c r="EI599" s="1186"/>
      <c r="EJ599" s="1186"/>
      <c r="EK599" s="1197"/>
      <c r="EL599" s="1177"/>
      <c r="EM599" s="1177"/>
      <c r="EN599" s="1198"/>
      <c r="EO599" s="1186"/>
      <c r="EP599" s="1186"/>
      <c r="EQ599" s="1186"/>
      <c r="ER599" s="1186"/>
      <c r="ES599" s="1186"/>
      <c r="ET599" s="1186"/>
      <c r="EU599" s="1186"/>
      <c r="EV599" s="1186"/>
      <c r="EW599" s="1186"/>
      <c r="EX599" s="1186"/>
      <c r="EY599" s="1186"/>
      <c r="EZ599" s="1186"/>
      <c r="FA599" s="1186"/>
      <c r="FB599" s="1186"/>
      <c r="FC599" s="1209"/>
      <c r="FD599" s="1186"/>
      <c r="FE599" s="1186"/>
      <c r="FF599" s="1186"/>
      <c r="FG599" s="1186"/>
      <c r="FH599" s="1186"/>
      <c r="FI599" s="1186"/>
      <c r="FJ599" s="1186"/>
      <c r="FK599" s="1186"/>
      <c r="FL599" s="1209"/>
      <c r="FM599" s="1186"/>
      <c r="FN599" s="1186"/>
      <c r="FO599" s="1186"/>
      <c r="FP599" s="1186"/>
      <c r="FQ599" s="1186"/>
      <c r="FR599" s="1186"/>
      <c r="FS599" s="1186"/>
      <c r="FT599" s="1215"/>
      <c r="FU599" s="1215"/>
      <c r="FV599" s="1215"/>
      <c r="FW599" s="1215"/>
      <c r="FX599" s="1215"/>
      <c r="FY599" s="1215"/>
      <c r="FZ599" s="1215"/>
      <c r="GA599" s="1215"/>
      <c r="GB599" s="1215"/>
      <c r="GC599" s="1215"/>
      <c r="GD599" s="1215"/>
      <c r="GE599" s="1215"/>
      <c r="GF599" s="1215"/>
      <c r="GG599" s="1215"/>
      <c r="GH599" s="1215"/>
      <c r="GI599" s="1215"/>
      <c r="GJ599" s="1215"/>
      <c r="GK599" s="1215"/>
      <c r="GL599" s="1215"/>
      <c r="GM599" s="1215"/>
      <c r="GN599" s="1215"/>
      <c r="GO599" s="1215"/>
      <c r="GP599" s="1215"/>
      <c r="GQ599" s="1215"/>
      <c r="GR599" s="1215"/>
      <c r="GS599" s="1215"/>
      <c r="GT599" s="1215"/>
      <c r="GU599" s="1215"/>
      <c r="GV599" s="1215"/>
      <c r="GW599" s="1215"/>
      <c r="GX599" s="1215"/>
      <c r="GY599" s="1218"/>
      <c r="GZ599" s="364"/>
      <c r="HA599" s="365"/>
      <c r="HB599" s="366"/>
      <c r="HC599" s="366"/>
      <c r="HD599" s="365"/>
      <c r="HE599" s="365"/>
      <c r="HF599" s="54"/>
      <c r="HG599" s="367"/>
      <c r="HH599" s="367"/>
      <c r="HI599" s="367"/>
      <c r="HJ599" s="368"/>
      <c r="HK599" s="368"/>
      <c r="HL599" s="369"/>
      <c r="HM599" s="370"/>
      <c r="HN599" s="370"/>
      <c r="HO599" s="370"/>
      <c r="HP599" s="371"/>
      <c r="HQ599" s="369"/>
      <c r="HR599" s="372"/>
      <c r="HS599" s="370"/>
      <c r="HT599" s="370"/>
      <c r="HU599" s="370"/>
      <c r="HV599" s="370"/>
      <c r="HW599" s="370"/>
      <c r="HX599" s="373"/>
      <c r="HY599" s="370"/>
      <c r="HZ599" s="370"/>
      <c r="IA599" s="370"/>
      <c r="IB599" s="370"/>
      <c r="IC599" s="374"/>
      <c r="ID599" s="374"/>
      <c r="IE599" s="370"/>
      <c r="IF599" s="370"/>
      <c r="IG599" s="370"/>
      <c r="IH599" s="370"/>
      <c r="II599" s="370"/>
      <c r="IJ599" s="370"/>
      <c r="IK599" s="370"/>
      <c r="IL599" s="370"/>
      <c r="IM599" s="370"/>
      <c r="IN599" s="370"/>
      <c r="IO599" s="370"/>
      <c r="IP599" s="370"/>
      <c r="IQ599" s="370"/>
      <c r="IR599" s="370"/>
      <c r="IS599" s="370"/>
      <c r="IT599" s="370"/>
      <c r="IU599" s="370"/>
      <c r="IV599" s="370"/>
      <c r="IW599" s="370"/>
      <c r="IX599" s="370"/>
      <c r="IY599" s="370"/>
      <c r="IZ599" s="370"/>
      <c r="JA599" s="370"/>
      <c r="JB599" s="370"/>
      <c r="JC599" s="370"/>
      <c r="JD599" s="370"/>
      <c r="JE599" s="370"/>
      <c r="JF599" s="370"/>
      <c r="JG599" s="370"/>
      <c r="JH599" s="370"/>
      <c r="JI599" s="370"/>
      <c r="JJ599" s="370"/>
      <c r="JK599" s="370"/>
      <c r="JL599" s="370"/>
      <c r="JM599" s="370"/>
      <c r="JN599" s="28"/>
      <c r="JO599" s="28"/>
      <c r="JP599" s="28"/>
      <c r="JQ599" s="28"/>
      <c r="JR599" s="28"/>
      <c r="JS599" s="28"/>
      <c r="JT599" s="28"/>
      <c r="JU599" s="28"/>
      <c r="JV599" s="28"/>
      <c r="JW599" s="28"/>
      <c r="JX599" s="28"/>
      <c r="JY599" s="28"/>
      <c r="JZ599" s="28"/>
      <c r="KA599" s="28"/>
      <c r="KB599" s="28"/>
      <c r="KC599" s="28"/>
      <c r="KD599" s="28"/>
      <c r="KE599" s="824"/>
    </row>
    <row r="600" s="786" customFormat="1" customHeight="1" spans="1:291">
      <c r="A600" s="30"/>
      <c r="B600" s="343"/>
      <c r="C600" s="30"/>
      <c r="D600" s="30"/>
      <c r="E600" s="30"/>
      <c r="F600" s="1278"/>
      <c r="G600" s="5"/>
      <c r="H600" s="1279"/>
      <c r="I600" s="33"/>
      <c r="J600" s="1287"/>
      <c r="K600" s="1137"/>
      <c r="L600" s="1139"/>
      <c r="M600" s="1288"/>
      <c r="N600" s="1133"/>
      <c r="O600" s="1139"/>
      <c r="P600" s="1138"/>
      <c r="Q600" s="1154"/>
      <c r="R600" s="1156"/>
      <c r="S600" s="1156"/>
      <c r="T600" s="1156"/>
      <c r="U600" s="1156"/>
      <c r="V600" s="1156"/>
      <c r="W600" s="1156"/>
      <c r="X600" s="1156"/>
      <c r="Y600" s="1156"/>
      <c r="Z600" s="1156"/>
      <c r="AA600" s="1156"/>
      <c r="AB600" s="1167"/>
      <c r="AC600" s="1156"/>
      <c r="AD600" s="1156"/>
      <c r="AE600" s="1156"/>
      <c r="AF600" s="1156"/>
      <c r="AG600" s="1156"/>
      <c r="AH600" s="1156"/>
      <c r="AI600" s="1156"/>
      <c r="AJ600" s="1156"/>
      <c r="AK600" s="1156"/>
      <c r="AL600" s="1156"/>
      <c r="AM600" s="1156"/>
      <c r="AN600" s="1156"/>
      <c r="AO600" s="1156"/>
      <c r="AP600" s="1156"/>
      <c r="AQ600" s="1156"/>
      <c r="AR600" s="1156"/>
      <c r="AS600" s="1179"/>
      <c r="AT600" s="1299"/>
      <c r="AU600" s="1300"/>
      <c r="AV600" s="1300"/>
      <c r="AW600" s="1300"/>
      <c r="AX600" s="1300"/>
      <c r="AY600" s="1300"/>
      <c r="AZ600" s="1300"/>
      <c r="BA600" s="1300"/>
      <c r="BB600" s="1300"/>
      <c r="BC600" s="1300"/>
      <c r="BD600" s="1300"/>
      <c r="BE600" s="1300"/>
      <c r="BF600" s="1300"/>
      <c r="BG600" s="1300"/>
      <c r="BH600" s="1300"/>
      <c r="BI600" s="1300"/>
      <c r="BJ600" s="1300"/>
      <c r="BK600" s="1186"/>
      <c r="BL600" s="1187"/>
      <c r="BM600" s="1187"/>
      <c r="BN600" s="1187"/>
      <c r="BO600" s="1187"/>
      <c r="BP600" s="1187"/>
      <c r="BQ600" s="1187"/>
      <c r="BR600" s="1187"/>
      <c r="BS600" s="1187"/>
      <c r="BT600" s="1187"/>
      <c r="BU600" s="1187"/>
      <c r="BV600" s="1191"/>
      <c r="BW600" s="1186"/>
      <c r="BX600" s="1186"/>
      <c r="BY600" s="1186"/>
      <c r="BZ600" s="1186"/>
      <c r="CA600" s="1186"/>
      <c r="CB600" s="1186"/>
      <c r="CC600" s="1186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186"/>
      <c r="CU600" s="1186"/>
      <c r="CV600" s="1186"/>
      <c r="CW600" s="1186"/>
      <c r="CX600" s="1186"/>
      <c r="CY600" s="1186"/>
      <c r="CZ600" s="1186"/>
      <c r="DA600" s="1186"/>
      <c r="DB600" s="1186"/>
      <c r="DC600" s="1186"/>
      <c r="DD600" s="1186"/>
      <c r="DE600" s="1186"/>
      <c r="DF600" s="1186"/>
      <c r="DG600" s="1186"/>
      <c r="DH600" s="1186"/>
      <c r="DI600" s="1186"/>
      <c r="DJ600" s="1186"/>
      <c r="DK600" s="1186"/>
      <c r="DL600" s="1186"/>
      <c r="DM600" s="1186"/>
      <c r="DN600" s="1186"/>
      <c r="DO600" s="1186"/>
      <c r="DP600" s="1186"/>
      <c r="DQ600" s="1186"/>
      <c r="DR600" s="1186"/>
      <c r="DS600" s="1186"/>
      <c r="DT600" s="1186"/>
      <c r="DU600" s="1186"/>
      <c r="DV600" s="1186"/>
      <c r="DW600" s="1186"/>
      <c r="DX600" s="1186"/>
      <c r="DY600" s="1186"/>
      <c r="DZ600" s="1186"/>
      <c r="EA600" s="1186"/>
      <c r="EB600" s="1186"/>
      <c r="EC600" s="1186"/>
      <c r="ED600" s="1186"/>
      <c r="EE600" s="1186"/>
      <c r="EF600" s="1186"/>
      <c r="EG600" s="1186"/>
      <c r="EH600" s="1186"/>
      <c r="EI600" s="1186"/>
      <c r="EJ600" s="1186"/>
      <c r="EK600" s="1197"/>
      <c r="EL600" s="1177"/>
      <c r="EM600" s="1177"/>
      <c r="EN600" s="1198"/>
      <c r="EO600" s="1186"/>
      <c r="EP600" s="1186"/>
      <c r="EQ600" s="1186"/>
      <c r="ER600" s="1186"/>
      <c r="ES600" s="1186"/>
      <c r="ET600" s="1186"/>
      <c r="EU600" s="1186"/>
      <c r="EV600" s="1186"/>
      <c r="EW600" s="1186"/>
      <c r="EX600" s="1186"/>
      <c r="EY600" s="1186"/>
      <c r="EZ600" s="1186"/>
      <c r="FA600" s="1186"/>
      <c r="FB600" s="1186"/>
      <c r="FC600" s="1209"/>
      <c r="FD600" s="1186"/>
      <c r="FE600" s="1186"/>
      <c r="FF600" s="1186"/>
      <c r="FG600" s="1186"/>
      <c r="FH600" s="1186"/>
      <c r="FI600" s="1186"/>
      <c r="FJ600" s="1186"/>
      <c r="FK600" s="1186"/>
      <c r="FL600" s="1209"/>
      <c r="FM600" s="1186"/>
      <c r="FN600" s="1186"/>
      <c r="FO600" s="1186"/>
      <c r="FP600" s="1186"/>
      <c r="FQ600" s="1186"/>
      <c r="FR600" s="1186"/>
      <c r="FS600" s="1186"/>
      <c r="FT600" s="1215"/>
      <c r="FU600" s="1215"/>
      <c r="FV600" s="1215"/>
      <c r="FW600" s="1215"/>
      <c r="FX600" s="1215"/>
      <c r="FY600" s="1215"/>
      <c r="FZ600" s="1215"/>
      <c r="GA600" s="1215"/>
      <c r="GB600" s="1215"/>
      <c r="GC600" s="1215"/>
      <c r="GD600" s="1215"/>
      <c r="GE600" s="1215"/>
      <c r="GF600" s="1215"/>
      <c r="GG600" s="1215"/>
      <c r="GH600" s="1215"/>
      <c r="GI600" s="1215"/>
      <c r="GJ600" s="1215"/>
      <c r="GK600" s="1215"/>
      <c r="GL600" s="1215"/>
      <c r="GM600" s="1215"/>
      <c r="GN600" s="1215"/>
      <c r="GO600" s="1215"/>
      <c r="GP600" s="1215"/>
      <c r="GQ600" s="1215"/>
      <c r="GR600" s="1215"/>
      <c r="GS600" s="1215"/>
      <c r="GT600" s="1215"/>
      <c r="GU600" s="1215"/>
      <c r="GV600" s="1215"/>
      <c r="GW600" s="1215"/>
      <c r="GX600" s="1215"/>
      <c r="GY600" s="1218"/>
      <c r="GZ600" s="364"/>
      <c r="HA600" s="365"/>
      <c r="HB600" s="366"/>
      <c r="HC600" s="366"/>
      <c r="HD600" s="365"/>
      <c r="HE600" s="365"/>
      <c r="HF600" s="54"/>
      <c r="HG600" s="367"/>
      <c r="HH600" s="367"/>
      <c r="HI600" s="367"/>
      <c r="HJ600" s="368"/>
      <c r="HK600" s="368"/>
      <c r="HL600" s="369"/>
      <c r="HM600" s="370"/>
      <c r="HN600" s="370"/>
      <c r="HO600" s="370"/>
      <c r="HP600" s="371"/>
      <c r="HQ600" s="369"/>
      <c r="HR600" s="372"/>
      <c r="HS600" s="370"/>
      <c r="HT600" s="370"/>
      <c r="HU600" s="370"/>
      <c r="HV600" s="370"/>
      <c r="HW600" s="370"/>
      <c r="HX600" s="373"/>
      <c r="HY600" s="370"/>
      <c r="HZ600" s="370"/>
      <c r="IA600" s="370"/>
      <c r="IB600" s="370"/>
      <c r="IC600" s="374"/>
      <c r="ID600" s="374"/>
      <c r="IE600" s="370"/>
      <c r="IF600" s="370"/>
      <c r="IG600" s="370"/>
      <c r="IH600" s="370"/>
      <c r="II600" s="370"/>
      <c r="IJ600" s="370"/>
      <c r="IK600" s="370"/>
      <c r="IL600" s="370"/>
      <c r="IM600" s="370"/>
      <c r="IN600" s="370"/>
      <c r="IO600" s="370"/>
      <c r="IP600" s="370"/>
      <c r="IQ600" s="370"/>
      <c r="IR600" s="370"/>
      <c r="IS600" s="370"/>
      <c r="IT600" s="370"/>
      <c r="IU600" s="370"/>
      <c r="IV600" s="370"/>
      <c r="IW600" s="370"/>
      <c r="IX600" s="370"/>
      <c r="IY600" s="370"/>
      <c r="IZ600" s="370"/>
      <c r="JA600" s="370"/>
      <c r="JB600" s="370"/>
      <c r="JC600" s="370"/>
      <c r="JD600" s="370"/>
      <c r="JE600" s="370"/>
      <c r="JF600" s="370"/>
      <c r="JG600" s="370"/>
      <c r="JH600" s="370"/>
      <c r="JI600" s="370"/>
      <c r="JJ600" s="370"/>
      <c r="JK600" s="370"/>
      <c r="JL600" s="370"/>
      <c r="JM600" s="370"/>
      <c r="JN600" s="28"/>
      <c r="JO600" s="28"/>
      <c r="JP600" s="28"/>
      <c r="JQ600" s="28"/>
      <c r="JR600" s="28"/>
      <c r="JS600" s="28"/>
      <c r="JT600" s="28"/>
      <c r="JU600" s="28"/>
      <c r="JV600" s="28"/>
      <c r="JW600" s="28"/>
      <c r="JX600" s="28"/>
      <c r="JY600" s="28"/>
      <c r="JZ600" s="28"/>
      <c r="KA600" s="28"/>
      <c r="KB600" s="28"/>
      <c r="KC600" s="28"/>
      <c r="KD600" s="28"/>
      <c r="KE600" s="824"/>
    </row>
    <row r="601" s="786" customFormat="1" customHeight="1" spans="1:291">
      <c r="A601" s="30"/>
      <c r="B601" s="343"/>
      <c r="C601" s="30"/>
      <c r="D601" s="30"/>
      <c r="E601" s="30"/>
      <c r="F601" s="1278"/>
      <c r="G601" s="5"/>
      <c r="H601" s="1279"/>
      <c r="I601" s="33"/>
      <c r="J601" s="1287"/>
      <c r="K601" s="1137"/>
      <c r="L601" s="1139"/>
      <c r="M601" s="1288"/>
      <c r="N601" s="1133"/>
      <c r="O601" s="1139"/>
      <c r="P601" s="1138"/>
      <c r="Q601" s="1154"/>
      <c r="R601" s="1156"/>
      <c r="S601" s="1156"/>
      <c r="T601" s="1156"/>
      <c r="U601" s="1156"/>
      <c r="V601" s="1156"/>
      <c r="W601" s="1156"/>
      <c r="X601" s="1156"/>
      <c r="Y601" s="1156"/>
      <c r="Z601" s="1156"/>
      <c r="AA601" s="1156"/>
      <c r="AB601" s="1167"/>
      <c r="AC601" s="1156"/>
      <c r="AD601" s="1156"/>
      <c r="AE601" s="1156"/>
      <c r="AF601" s="1156"/>
      <c r="AG601" s="1156"/>
      <c r="AH601" s="1156"/>
      <c r="AI601" s="1156"/>
      <c r="AJ601" s="1156"/>
      <c r="AK601" s="1156"/>
      <c r="AL601" s="1156"/>
      <c r="AM601" s="1156"/>
      <c r="AN601" s="1156"/>
      <c r="AO601" s="1156"/>
      <c r="AP601" s="1156"/>
      <c r="AQ601" s="1156"/>
      <c r="AR601" s="1156"/>
      <c r="AS601" s="1179"/>
      <c r="AT601" s="1299"/>
      <c r="AU601" s="1300"/>
      <c r="AV601" s="1300"/>
      <c r="AW601" s="1300"/>
      <c r="AX601" s="1300"/>
      <c r="AY601" s="1300"/>
      <c r="AZ601" s="1300"/>
      <c r="BA601" s="1300"/>
      <c r="BB601" s="1300"/>
      <c r="BC601" s="1300"/>
      <c r="BD601" s="1300"/>
      <c r="BE601" s="1300"/>
      <c r="BF601" s="1300"/>
      <c r="BG601" s="1300"/>
      <c r="BH601" s="1300"/>
      <c r="BI601" s="1300"/>
      <c r="BJ601" s="1300"/>
      <c r="BK601" s="1186"/>
      <c r="BL601" s="1187"/>
      <c r="BM601" s="1187"/>
      <c r="BN601" s="1187"/>
      <c r="BO601" s="1187"/>
      <c r="BP601" s="1187"/>
      <c r="BQ601" s="1187"/>
      <c r="BR601" s="1187"/>
      <c r="BS601" s="1187"/>
      <c r="BT601" s="1187"/>
      <c r="BU601" s="1187"/>
      <c r="BV601" s="1191"/>
      <c r="BW601" s="1186"/>
      <c r="BX601" s="1186"/>
      <c r="BY601" s="1186"/>
      <c r="BZ601" s="1186"/>
      <c r="CA601" s="1186"/>
      <c r="CB601" s="1186"/>
      <c r="CC601" s="1186"/>
      <c r="CD601" s="1186"/>
      <c r="CE601" s="1186"/>
      <c r="CF601" s="1186"/>
      <c r="CG601" s="1186"/>
      <c r="CH601" s="1186"/>
      <c r="CI601" s="1186"/>
      <c r="CJ601" s="1186"/>
      <c r="CK601" s="1186"/>
      <c r="CL601" s="1186"/>
      <c r="CM601" s="1186"/>
      <c r="CN601" s="1186"/>
      <c r="CO601" s="1186"/>
      <c r="CP601" s="1186"/>
      <c r="CQ601" s="1186"/>
      <c r="CR601" s="1186"/>
      <c r="CS601" s="1186"/>
      <c r="CT601" s="1186"/>
      <c r="CU601" s="1186"/>
      <c r="CV601" s="1186"/>
      <c r="CW601" s="1186"/>
      <c r="CX601" s="1186"/>
      <c r="CY601" s="1186"/>
      <c r="CZ601" s="1186"/>
      <c r="DA601" s="1186"/>
      <c r="DB601" s="1186"/>
      <c r="DC601" s="1186"/>
      <c r="DD601" s="1186"/>
      <c r="DE601" s="1186"/>
      <c r="DF601" s="1186"/>
      <c r="DG601" s="1186"/>
      <c r="DH601" s="1186"/>
      <c r="DI601" s="1186"/>
      <c r="DJ601" s="1186"/>
      <c r="DK601" s="1186"/>
      <c r="DL601" s="1186"/>
      <c r="DM601" s="1186"/>
      <c r="DN601" s="1186"/>
      <c r="DO601" s="1186"/>
      <c r="DP601" s="1186"/>
      <c r="DQ601" s="1186"/>
      <c r="DR601" s="1186"/>
      <c r="DS601" s="1186"/>
      <c r="DT601" s="1186"/>
      <c r="DU601" s="1186"/>
      <c r="DV601" s="1186"/>
      <c r="DW601" s="1186"/>
      <c r="DX601" s="1186"/>
      <c r="DY601" s="1186"/>
      <c r="DZ601" s="1186"/>
      <c r="EA601" s="1186"/>
      <c r="EB601" s="1186"/>
      <c r="EC601" s="1186"/>
      <c r="ED601" s="1186"/>
      <c r="EE601" s="1186"/>
      <c r="EF601" s="1186"/>
      <c r="EG601" s="1186"/>
      <c r="EH601" s="1186"/>
      <c r="EI601" s="1186"/>
      <c r="EJ601" s="1186"/>
      <c r="EK601" s="1197"/>
      <c r="EL601" s="1177"/>
      <c r="EM601" s="1177"/>
      <c r="EN601" s="1198"/>
      <c r="EO601" s="1186"/>
      <c r="EP601" s="1186"/>
      <c r="EQ601" s="1186"/>
      <c r="ER601" s="1186"/>
      <c r="ES601" s="1186"/>
      <c r="ET601" s="1186"/>
      <c r="EU601" s="1186"/>
      <c r="EV601" s="1186"/>
      <c r="EW601" s="1186"/>
      <c r="EX601" s="1186"/>
      <c r="EY601" s="1186"/>
      <c r="EZ601" s="1186"/>
      <c r="FA601" s="1186"/>
      <c r="FB601" s="1186"/>
      <c r="FC601" s="1209"/>
      <c r="FD601" s="1186"/>
      <c r="FE601" s="1186"/>
      <c r="FF601" s="1186"/>
      <c r="FG601" s="1186"/>
      <c r="FH601" s="1186"/>
      <c r="FI601" s="1186"/>
      <c r="FJ601" s="1186"/>
      <c r="FK601" s="1186"/>
      <c r="FL601" s="1209"/>
      <c r="FM601" s="1186"/>
      <c r="FN601" s="1186"/>
      <c r="FO601" s="1186"/>
      <c r="FP601" s="1186"/>
      <c r="FQ601" s="1186"/>
      <c r="FR601" s="1186"/>
      <c r="FS601" s="1186"/>
      <c r="FT601" s="1215"/>
      <c r="FU601" s="1215"/>
      <c r="FV601" s="1215"/>
      <c r="FW601" s="1215"/>
      <c r="FX601" s="1215"/>
      <c r="FY601" s="1215"/>
      <c r="FZ601" s="1215"/>
      <c r="GA601" s="1215"/>
      <c r="GB601" s="1215"/>
      <c r="GC601" s="1215"/>
      <c r="GD601" s="1215"/>
      <c r="GE601" s="1215"/>
      <c r="GF601" s="1215"/>
      <c r="GG601" s="1215"/>
      <c r="GH601" s="1215"/>
      <c r="GI601" s="1215"/>
      <c r="GJ601" s="1215"/>
      <c r="GK601" s="1215"/>
      <c r="GL601" s="1215"/>
      <c r="GM601" s="1215"/>
      <c r="GN601" s="1215"/>
      <c r="GO601" s="1215"/>
      <c r="GP601" s="1215"/>
      <c r="GQ601" s="1215"/>
      <c r="GR601" s="1215"/>
      <c r="GS601" s="1215"/>
      <c r="GT601" s="1215"/>
      <c r="GU601" s="1215"/>
      <c r="GV601" s="1215"/>
      <c r="GW601" s="1215"/>
      <c r="GX601" s="1215"/>
      <c r="GY601" s="1218"/>
      <c r="GZ601" s="364"/>
      <c r="HA601" s="365"/>
      <c r="HB601" s="366"/>
      <c r="HC601" s="366"/>
      <c r="HD601" s="365"/>
      <c r="HE601" s="365"/>
      <c r="HF601" s="54"/>
      <c r="HG601" s="367"/>
      <c r="HH601" s="367"/>
      <c r="HI601" s="367"/>
      <c r="HJ601" s="368"/>
      <c r="HK601" s="368"/>
      <c r="HL601" s="369"/>
      <c r="HM601" s="370"/>
      <c r="HN601" s="370"/>
      <c r="HO601" s="370"/>
      <c r="HP601" s="371"/>
      <c r="HQ601" s="369"/>
      <c r="HR601" s="372"/>
      <c r="HS601" s="370"/>
      <c r="HT601" s="370"/>
      <c r="HU601" s="370"/>
      <c r="HV601" s="370"/>
      <c r="HW601" s="370"/>
      <c r="HX601" s="373"/>
      <c r="HY601" s="370"/>
      <c r="HZ601" s="370"/>
      <c r="IA601" s="370"/>
      <c r="IB601" s="370"/>
      <c r="IC601" s="374"/>
      <c r="ID601" s="374"/>
      <c r="IE601" s="370"/>
      <c r="IF601" s="370"/>
      <c r="IG601" s="370"/>
      <c r="IH601" s="370"/>
      <c r="II601" s="370"/>
      <c r="IJ601" s="370"/>
      <c r="IK601" s="370"/>
      <c r="IL601" s="370"/>
      <c r="IM601" s="370"/>
      <c r="IN601" s="370"/>
      <c r="IO601" s="370"/>
      <c r="IP601" s="370"/>
      <c r="IQ601" s="370"/>
      <c r="IR601" s="370"/>
      <c r="IS601" s="370"/>
      <c r="IT601" s="370"/>
      <c r="IU601" s="370"/>
      <c r="IV601" s="370"/>
      <c r="IW601" s="370"/>
      <c r="IX601" s="370"/>
      <c r="IY601" s="370"/>
      <c r="IZ601" s="370"/>
      <c r="JA601" s="370"/>
      <c r="JB601" s="370"/>
      <c r="JC601" s="370"/>
      <c r="JD601" s="370"/>
      <c r="JE601" s="370"/>
      <c r="JF601" s="370"/>
      <c r="JG601" s="370"/>
      <c r="JH601" s="370"/>
      <c r="JI601" s="370"/>
      <c r="JJ601" s="370"/>
      <c r="JK601" s="370"/>
      <c r="JL601" s="370"/>
      <c r="JM601" s="370"/>
      <c r="JN601" s="28"/>
      <c r="JO601" s="28"/>
      <c r="JP601" s="28"/>
      <c r="JQ601" s="28"/>
      <c r="JR601" s="28"/>
      <c r="JS601" s="28"/>
      <c r="JT601" s="28"/>
      <c r="JU601" s="28"/>
      <c r="JV601" s="28"/>
      <c r="JW601" s="28"/>
      <c r="JX601" s="28"/>
      <c r="JY601" s="28"/>
      <c r="JZ601" s="28"/>
      <c r="KA601" s="28"/>
      <c r="KB601" s="28"/>
      <c r="KC601" s="28"/>
      <c r="KD601" s="28"/>
      <c r="KE601" s="824"/>
    </row>
    <row r="602" s="786" customFormat="1" customHeight="1" spans="1:291">
      <c r="A602" s="30"/>
      <c r="B602" s="343"/>
      <c r="C602" s="30"/>
      <c r="D602" s="30"/>
      <c r="E602" s="30"/>
      <c r="F602" s="1278"/>
      <c r="G602" s="5"/>
      <c r="H602" s="1279"/>
      <c r="I602" s="33"/>
      <c r="J602" s="1287"/>
      <c r="K602" s="1137"/>
      <c r="L602" s="1139"/>
      <c r="M602" s="1288"/>
      <c r="N602" s="1133"/>
      <c r="O602" s="1139"/>
      <c r="P602" s="1138"/>
      <c r="Q602" s="1154"/>
      <c r="R602" s="1156"/>
      <c r="S602" s="1156"/>
      <c r="T602" s="1156"/>
      <c r="U602" s="1156"/>
      <c r="V602" s="1156"/>
      <c r="W602" s="1156"/>
      <c r="X602" s="1156"/>
      <c r="Y602" s="1156"/>
      <c r="Z602" s="1156"/>
      <c r="AA602" s="1156"/>
      <c r="AB602" s="1167"/>
      <c r="AC602" s="1156"/>
      <c r="AD602" s="1156"/>
      <c r="AE602" s="1156"/>
      <c r="AF602" s="1156"/>
      <c r="AG602" s="1156"/>
      <c r="AH602" s="1156"/>
      <c r="AI602" s="1156"/>
      <c r="AJ602" s="1156"/>
      <c r="AK602" s="1156"/>
      <c r="AL602" s="1156"/>
      <c r="AM602" s="1156"/>
      <c r="AN602" s="1156"/>
      <c r="AO602" s="1156"/>
      <c r="AP602" s="1156"/>
      <c r="AQ602" s="1156"/>
      <c r="AR602" s="1156"/>
      <c r="AS602" s="1179"/>
      <c r="AT602" s="1299"/>
      <c r="AU602" s="1300"/>
      <c r="AV602" s="1300"/>
      <c r="AW602" s="1300"/>
      <c r="AX602" s="1300"/>
      <c r="AY602" s="1300"/>
      <c r="AZ602" s="1300"/>
      <c r="BA602" s="1300"/>
      <c r="BB602" s="1300"/>
      <c r="BC602" s="1300"/>
      <c r="BD602" s="1300"/>
      <c r="BE602" s="1300"/>
      <c r="BF602" s="1300"/>
      <c r="BG602" s="1300"/>
      <c r="BH602" s="1300"/>
      <c r="BI602" s="1300"/>
      <c r="BJ602" s="1300"/>
      <c r="BK602" s="1186"/>
      <c r="BL602" s="1187"/>
      <c r="BM602" s="1187"/>
      <c r="BN602" s="1187"/>
      <c r="BO602" s="1187"/>
      <c r="BP602" s="1187"/>
      <c r="BQ602" s="1187"/>
      <c r="BR602" s="1187"/>
      <c r="BS602" s="1187"/>
      <c r="BT602" s="1187"/>
      <c r="BU602" s="1187"/>
      <c r="BV602" s="1191"/>
      <c r="BW602" s="1186"/>
      <c r="BX602" s="1186"/>
      <c r="BY602" s="1186"/>
      <c r="BZ602" s="1186"/>
      <c r="CA602" s="1186"/>
      <c r="CB602" s="1186"/>
      <c r="CC602" s="1186"/>
      <c r="CD602" s="1186"/>
      <c r="CE602" s="1186"/>
      <c r="CF602" s="1186"/>
      <c r="CG602" s="1186"/>
      <c r="CH602" s="1186"/>
      <c r="CI602" s="1186"/>
      <c r="CJ602" s="1186"/>
      <c r="CK602" s="1186"/>
      <c r="CL602" s="1186"/>
      <c r="CM602" s="1186"/>
      <c r="CN602" s="1186"/>
      <c r="CO602" s="1186"/>
      <c r="CP602" s="1186"/>
      <c r="CQ602" s="1186"/>
      <c r="CR602" s="1186"/>
      <c r="CS602" s="1186"/>
      <c r="CT602" s="1186"/>
      <c r="CU602" s="1186"/>
      <c r="CV602" s="1186"/>
      <c r="CW602" s="1186"/>
      <c r="CX602" s="1186"/>
      <c r="CY602" s="1186"/>
      <c r="CZ602" s="1186"/>
      <c r="DA602" s="1186"/>
      <c r="DB602" s="1186"/>
      <c r="DC602" s="1186"/>
      <c r="DD602" s="1186"/>
      <c r="DE602" s="1186"/>
      <c r="DF602" s="1186"/>
      <c r="DG602" s="1186"/>
      <c r="DH602" s="1186"/>
      <c r="DI602" s="1186"/>
      <c r="DJ602" s="1186"/>
      <c r="DK602" s="1186"/>
      <c r="DL602" s="1186"/>
      <c r="DM602" s="1186"/>
      <c r="DN602" s="1186"/>
      <c r="DO602" s="1186"/>
      <c r="DP602" s="1186"/>
      <c r="DQ602" s="1186"/>
      <c r="DR602" s="1186"/>
      <c r="DS602" s="1186"/>
      <c r="DT602" s="1186"/>
      <c r="DU602" s="1186"/>
      <c r="DV602" s="1186"/>
      <c r="DW602" s="1186"/>
      <c r="DX602" s="1186"/>
      <c r="DY602" s="1186"/>
      <c r="DZ602" s="1186"/>
      <c r="EA602" s="1186"/>
      <c r="EB602" s="1186"/>
      <c r="EC602" s="1186"/>
      <c r="ED602" s="1186"/>
      <c r="EE602" s="1186"/>
      <c r="EF602" s="1186"/>
      <c r="EG602" s="1186"/>
      <c r="EH602" s="1186"/>
      <c r="EI602" s="1186"/>
      <c r="EJ602" s="1186"/>
      <c r="EK602" s="1197"/>
      <c r="EL602" s="1177"/>
      <c r="EM602" s="1177"/>
      <c r="EN602" s="1198"/>
      <c r="EO602" s="1186"/>
      <c r="EP602" s="1186"/>
      <c r="EQ602" s="1186"/>
      <c r="ER602" s="1186"/>
      <c r="ES602" s="1186"/>
      <c r="ET602" s="1186"/>
      <c r="EU602" s="1186"/>
      <c r="EV602" s="1186"/>
      <c r="EW602" s="1186"/>
      <c r="EX602" s="1186"/>
      <c r="EY602" s="1186"/>
      <c r="EZ602" s="1186"/>
      <c r="FA602" s="1186"/>
      <c r="FB602" s="1186"/>
      <c r="FC602" s="1209"/>
      <c r="FD602" s="1186"/>
      <c r="FE602" s="1186"/>
      <c r="FF602" s="1186"/>
      <c r="FG602" s="1186"/>
      <c r="FH602" s="1186"/>
      <c r="FI602" s="1186"/>
      <c r="FJ602" s="1186"/>
      <c r="FK602" s="1186"/>
      <c r="FL602" s="1209"/>
      <c r="FM602" s="1186"/>
      <c r="FN602" s="1186"/>
      <c r="FO602" s="1186"/>
      <c r="FP602" s="1186"/>
      <c r="FQ602" s="1186"/>
      <c r="FR602" s="1186"/>
      <c r="FS602" s="1186"/>
      <c r="FT602" s="1215"/>
      <c r="FU602" s="1215"/>
      <c r="FV602" s="1215"/>
      <c r="FW602" s="1215"/>
      <c r="FX602" s="1215"/>
      <c r="FY602" s="1215"/>
      <c r="FZ602" s="1215"/>
      <c r="GA602" s="1215"/>
      <c r="GB602" s="1215"/>
      <c r="GC602" s="1215"/>
      <c r="GD602" s="1215"/>
      <c r="GE602" s="1215"/>
      <c r="GF602" s="1215"/>
      <c r="GG602" s="1215"/>
      <c r="GH602" s="1215"/>
      <c r="GI602" s="1215"/>
      <c r="GJ602" s="1215"/>
      <c r="GK602" s="1215"/>
      <c r="GL602" s="1215"/>
      <c r="GM602" s="1215"/>
      <c r="GN602" s="1215"/>
      <c r="GO602" s="1215"/>
      <c r="GP602" s="1215"/>
      <c r="GQ602" s="1215"/>
      <c r="GR602" s="1215"/>
      <c r="GS602" s="1215"/>
      <c r="GT602" s="1215"/>
      <c r="GU602" s="1215"/>
      <c r="GV602" s="1215"/>
      <c r="GW602" s="1215"/>
      <c r="GX602" s="1215"/>
      <c r="GY602" s="1218"/>
      <c r="GZ602" s="364"/>
      <c r="HA602" s="365"/>
      <c r="HB602" s="366"/>
      <c r="HC602" s="366"/>
      <c r="HD602" s="365"/>
      <c r="HE602" s="365"/>
      <c r="HF602" s="54"/>
      <c r="HG602" s="367"/>
      <c r="HH602" s="367"/>
      <c r="HI602" s="367"/>
      <c r="HJ602" s="368"/>
      <c r="HK602" s="368"/>
      <c r="HL602" s="369"/>
      <c r="HM602" s="370"/>
      <c r="HN602" s="370"/>
      <c r="HO602" s="370"/>
      <c r="HP602" s="371"/>
      <c r="HQ602" s="369"/>
      <c r="HR602" s="372"/>
      <c r="HS602" s="370"/>
      <c r="HT602" s="370"/>
      <c r="HU602" s="370"/>
      <c r="HV602" s="370"/>
      <c r="HW602" s="370"/>
      <c r="HX602" s="373"/>
      <c r="HY602" s="370"/>
      <c r="HZ602" s="370"/>
      <c r="IA602" s="370"/>
      <c r="IB602" s="370"/>
      <c r="IC602" s="374"/>
      <c r="ID602" s="374"/>
      <c r="IE602" s="370"/>
      <c r="IF602" s="370"/>
      <c r="IG602" s="370"/>
      <c r="IH602" s="370"/>
      <c r="II602" s="370"/>
      <c r="IJ602" s="370"/>
      <c r="IK602" s="370"/>
      <c r="IL602" s="370"/>
      <c r="IM602" s="370"/>
      <c r="IN602" s="370"/>
      <c r="IO602" s="370"/>
      <c r="IP602" s="370"/>
      <c r="IQ602" s="370"/>
      <c r="IR602" s="370"/>
      <c r="IS602" s="370"/>
      <c r="IT602" s="370"/>
      <c r="IU602" s="370"/>
      <c r="IV602" s="370"/>
      <c r="IW602" s="370"/>
      <c r="IX602" s="370"/>
      <c r="IY602" s="370"/>
      <c r="IZ602" s="370"/>
      <c r="JA602" s="370"/>
      <c r="JB602" s="370"/>
      <c r="JC602" s="370"/>
      <c r="JD602" s="370"/>
      <c r="JE602" s="370"/>
      <c r="JF602" s="370"/>
      <c r="JG602" s="370"/>
      <c r="JH602" s="370"/>
      <c r="JI602" s="370"/>
      <c r="JJ602" s="370"/>
      <c r="JK602" s="370"/>
      <c r="JL602" s="370"/>
      <c r="JM602" s="370"/>
      <c r="JN602" s="28"/>
      <c r="JO602" s="28"/>
      <c r="JP602" s="28"/>
      <c r="JQ602" s="28"/>
      <c r="JR602" s="28"/>
      <c r="JS602" s="28"/>
      <c r="JT602" s="28"/>
      <c r="JU602" s="28"/>
      <c r="JV602" s="28"/>
      <c r="JW602" s="28"/>
      <c r="JX602" s="28"/>
      <c r="JY602" s="28"/>
      <c r="JZ602" s="28"/>
      <c r="KA602" s="28"/>
      <c r="KB602" s="28"/>
      <c r="KC602" s="28"/>
      <c r="KD602" s="28"/>
      <c r="KE602" s="824"/>
    </row>
    <row r="603" s="786" customFormat="1" customHeight="1" spans="1:291">
      <c r="A603" s="1280"/>
      <c r="B603" s="803"/>
      <c r="C603" s="1280"/>
      <c r="D603" s="1280"/>
      <c r="E603" s="1280"/>
      <c r="F603" s="1281"/>
      <c r="G603" s="1282"/>
      <c r="H603" s="1283"/>
      <c r="I603" s="1289"/>
      <c r="J603" s="1290"/>
      <c r="K603" s="1291"/>
      <c r="L603" s="1292"/>
      <c r="M603" s="1293"/>
      <c r="N603" s="1294"/>
      <c r="O603" s="1292"/>
      <c r="P603" s="1295"/>
      <c r="Q603" s="1296"/>
      <c r="R603" s="1297"/>
      <c r="S603" s="1297"/>
      <c r="T603" s="1297"/>
      <c r="U603" s="1297"/>
      <c r="V603" s="1297"/>
      <c r="W603" s="1297"/>
      <c r="X603" s="1297"/>
      <c r="Y603" s="1297"/>
      <c r="Z603" s="1297"/>
      <c r="AA603" s="1297"/>
      <c r="AB603" s="1298"/>
      <c r="AC603" s="1297"/>
      <c r="AD603" s="1297"/>
      <c r="AE603" s="1297"/>
      <c r="AF603" s="1297"/>
      <c r="AG603" s="1297"/>
      <c r="AH603" s="1297"/>
      <c r="AI603" s="1297"/>
      <c r="AJ603" s="1297"/>
      <c r="AK603" s="1297"/>
      <c r="AL603" s="1297"/>
      <c r="AM603" s="1297"/>
      <c r="AN603" s="1297"/>
      <c r="AO603" s="1297"/>
      <c r="AP603" s="1297"/>
      <c r="AQ603" s="1297"/>
      <c r="AR603" s="1297"/>
      <c r="AS603" s="1301"/>
      <c r="AT603" s="1302"/>
      <c r="AU603" s="1303"/>
      <c r="AV603" s="1303"/>
      <c r="AW603" s="1303"/>
      <c r="AX603" s="1303"/>
      <c r="AY603" s="1303"/>
      <c r="AZ603" s="1303"/>
      <c r="BA603" s="1303"/>
      <c r="BB603" s="1303"/>
      <c r="BC603" s="1303"/>
      <c r="BD603" s="1303"/>
      <c r="BE603" s="1303"/>
      <c r="BF603" s="1303"/>
      <c r="BG603" s="1303"/>
      <c r="BH603" s="1303"/>
      <c r="BI603" s="1303"/>
      <c r="BJ603" s="1303"/>
      <c r="BK603" s="1304"/>
      <c r="BL603" s="1305"/>
      <c r="BM603" s="1305"/>
      <c r="BN603" s="1305"/>
      <c r="BO603" s="1305"/>
      <c r="BP603" s="1305"/>
      <c r="BQ603" s="1305"/>
      <c r="BR603" s="1305"/>
      <c r="BS603" s="1305"/>
      <c r="BT603" s="1305"/>
      <c r="BU603" s="1305"/>
      <c r="BV603" s="1306"/>
      <c r="BW603" s="1304"/>
      <c r="BX603" s="1304"/>
      <c r="BY603" s="1304"/>
      <c r="BZ603" s="1304"/>
      <c r="CA603" s="1304"/>
      <c r="CB603" s="1304"/>
      <c r="CC603" s="1304"/>
      <c r="CD603" s="1304"/>
      <c r="CE603" s="1304"/>
      <c r="CF603" s="1304"/>
      <c r="CG603" s="1304"/>
      <c r="CH603" s="1304"/>
      <c r="CI603" s="1304"/>
      <c r="CJ603" s="1304"/>
      <c r="CK603" s="1304"/>
      <c r="CL603" s="1304"/>
      <c r="CM603" s="1304"/>
      <c r="CN603" s="1304"/>
      <c r="CO603" s="1304"/>
      <c r="CP603" s="1304"/>
      <c r="CQ603" s="1304"/>
      <c r="CR603" s="1304"/>
      <c r="CS603" s="1304"/>
      <c r="CT603" s="1304"/>
      <c r="CU603" s="1304"/>
      <c r="CV603" s="1304"/>
      <c r="CW603" s="1304"/>
      <c r="CX603" s="1304"/>
      <c r="CY603" s="1304"/>
      <c r="CZ603" s="1304"/>
      <c r="DA603" s="1304"/>
      <c r="DB603" s="1304"/>
      <c r="DC603" s="1304"/>
      <c r="DD603" s="1304"/>
      <c r="DE603" s="1304"/>
      <c r="DF603" s="1304"/>
      <c r="DG603" s="1304"/>
      <c r="DH603" s="1304"/>
      <c r="DI603" s="1304"/>
      <c r="DJ603" s="1304"/>
      <c r="DK603" s="1304"/>
      <c r="DL603" s="1304"/>
      <c r="DM603" s="1304"/>
      <c r="DN603" s="1304"/>
      <c r="DO603" s="1304"/>
      <c r="DP603" s="1304"/>
      <c r="DQ603" s="1304"/>
      <c r="DR603" s="1304"/>
      <c r="DS603" s="1304"/>
      <c r="DT603" s="1304"/>
      <c r="DU603" s="1304"/>
      <c r="DV603" s="1304"/>
      <c r="DW603" s="1304"/>
      <c r="DX603" s="1304"/>
      <c r="DY603" s="1304"/>
      <c r="DZ603" s="1304"/>
      <c r="EA603" s="1304"/>
      <c r="EB603" s="1304"/>
      <c r="EC603" s="1304"/>
      <c r="ED603" s="1304"/>
      <c r="EE603" s="1304"/>
      <c r="EF603" s="1304"/>
      <c r="EG603" s="1304"/>
      <c r="EH603" s="1304"/>
      <c r="EI603" s="1304"/>
      <c r="EJ603" s="1304"/>
      <c r="EK603" s="1307"/>
      <c r="EL603" s="1308"/>
      <c r="EM603" s="1308"/>
      <c r="EN603" s="1309"/>
      <c r="EO603" s="1304"/>
      <c r="EP603" s="1304"/>
      <c r="EQ603" s="1304"/>
      <c r="ER603" s="1304"/>
      <c r="ES603" s="1304"/>
      <c r="ET603" s="1304"/>
      <c r="EU603" s="1304"/>
      <c r="EV603" s="1304"/>
      <c r="EW603" s="1304"/>
      <c r="EX603" s="1304"/>
      <c r="EY603" s="1304"/>
      <c r="EZ603" s="1304"/>
      <c r="FA603" s="1304"/>
      <c r="FB603" s="1304"/>
      <c r="FC603" s="1311"/>
      <c r="FD603" s="1304"/>
      <c r="FE603" s="1304"/>
      <c r="FF603" s="1304"/>
      <c r="FG603" s="1304"/>
      <c r="FH603" s="1304"/>
      <c r="FI603" s="1304"/>
      <c r="FJ603" s="1304"/>
      <c r="FK603" s="1304"/>
      <c r="FL603" s="1311"/>
      <c r="FM603" s="1304"/>
      <c r="FN603" s="1304"/>
      <c r="FO603" s="1304"/>
      <c r="FP603" s="1304"/>
      <c r="FQ603" s="1304"/>
      <c r="FR603" s="1304"/>
      <c r="FS603" s="1304"/>
      <c r="FT603" s="1312"/>
      <c r="FU603" s="1312"/>
      <c r="FV603" s="1312"/>
      <c r="FW603" s="1312"/>
      <c r="FX603" s="1312"/>
      <c r="FY603" s="1312"/>
      <c r="FZ603" s="1312"/>
      <c r="GA603" s="1312"/>
      <c r="GB603" s="1312"/>
      <c r="GC603" s="1312"/>
      <c r="GD603" s="1312"/>
      <c r="GE603" s="1312"/>
      <c r="GF603" s="1312"/>
      <c r="GG603" s="1312"/>
      <c r="GH603" s="1312"/>
      <c r="GI603" s="1312"/>
      <c r="GJ603" s="1312"/>
      <c r="GK603" s="1312"/>
      <c r="GL603" s="1312"/>
      <c r="GM603" s="1312"/>
      <c r="GN603" s="1312"/>
      <c r="GO603" s="1312"/>
      <c r="GP603" s="1312"/>
      <c r="GQ603" s="1312"/>
      <c r="GR603" s="1312"/>
      <c r="GS603" s="1312"/>
      <c r="GT603" s="1312"/>
      <c r="GU603" s="1312"/>
      <c r="GV603" s="1312"/>
      <c r="GW603" s="1312"/>
      <c r="GX603" s="1312"/>
      <c r="GY603" s="1314"/>
      <c r="GZ603" s="1315"/>
      <c r="HA603" s="1316"/>
      <c r="HB603" s="1317"/>
      <c r="HC603" s="1317"/>
      <c r="HD603" s="1316"/>
      <c r="HE603" s="1316"/>
      <c r="HF603" s="1318"/>
      <c r="HG603" s="1319"/>
      <c r="HH603" s="1319"/>
      <c r="HI603" s="1319"/>
      <c r="HJ603" s="1320"/>
      <c r="HK603" s="1320"/>
      <c r="HL603" s="1321"/>
      <c r="HM603" s="1322"/>
      <c r="HN603" s="1322"/>
      <c r="HO603" s="1322"/>
      <c r="HP603" s="1323"/>
      <c r="HQ603" s="1321"/>
      <c r="HR603" s="1324"/>
      <c r="HS603" s="1322"/>
      <c r="HT603" s="1322"/>
      <c r="HU603" s="1322"/>
      <c r="HV603" s="1322"/>
      <c r="HW603" s="1322"/>
      <c r="HX603" s="1325"/>
      <c r="HY603" s="1322"/>
      <c r="HZ603" s="1322"/>
      <c r="IA603" s="1322"/>
      <c r="IB603" s="1322"/>
      <c r="IC603" s="1326"/>
      <c r="ID603" s="1326"/>
      <c r="IE603" s="1322"/>
      <c r="IF603" s="1322"/>
      <c r="IG603" s="1322"/>
      <c r="IH603" s="1322"/>
      <c r="II603" s="1322"/>
      <c r="IJ603" s="1322"/>
      <c r="IK603" s="1322"/>
      <c r="IL603" s="1322"/>
      <c r="IM603" s="1322"/>
      <c r="IN603" s="1322"/>
      <c r="IO603" s="1322"/>
      <c r="IP603" s="1322"/>
      <c r="IQ603" s="1322"/>
      <c r="IR603" s="1322"/>
      <c r="IS603" s="1322"/>
      <c r="IT603" s="1322"/>
      <c r="IU603" s="1322"/>
      <c r="IV603" s="1322"/>
      <c r="IW603" s="1322"/>
      <c r="IX603" s="1322"/>
      <c r="IY603" s="1322"/>
      <c r="IZ603" s="1322"/>
      <c r="JA603" s="1322"/>
      <c r="JB603" s="1322"/>
      <c r="JC603" s="1322"/>
      <c r="JD603" s="1322"/>
      <c r="JE603" s="1322"/>
      <c r="JF603" s="1322"/>
      <c r="JG603" s="1322"/>
      <c r="JH603" s="1322"/>
      <c r="JI603" s="1322"/>
      <c r="JJ603" s="1322"/>
      <c r="JK603" s="1322"/>
      <c r="JL603" s="1322"/>
      <c r="JM603" s="1322"/>
      <c r="JN603" s="1327"/>
      <c r="JO603" s="1327"/>
      <c r="JP603" s="1327"/>
      <c r="JQ603" s="1327"/>
      <c r="JR603" s="1327"/>
      <c r="JS603" s="1327"/>
      <c r="JT603" s="1327"/>
      <c r="JU603" s="1327"/>
      <c r="JV603" s="1327"/>
      <c r="JW603" s="1327"/>
      <c r="JX603" s="1327"/>
      <c r="JY603" s="1327"/>
      <c r="JZ603" s="1327"/>
      <c r="KA603" s="1327"/>
      <c r="KB603" s="1327"/>
      <c r="KC603" s="1327"/>
      <c r="KD603" s="1327"/>
      <c r="KE603" s="1328"/>
    </row>
  </sheetData>
  <autoFilter ref="A8:KE579">
    <filterColumn colId="5">
      <filters>
        <filter val="DP227498E"/>
        <filter val="DP227498E-AV"/>
        <filter val="CH1498"/>
      </filters>
    </filterColumn>
    <extLst/>
  </autoFilter>
  <mergeCells count="18">
    <mergeCell ref="AB5:AI5"/>
    <mergeCell ref="BL5:BU5"/>
    <mergeCell ref="CO5:DD5"/>
    <mergeCell ref="FD5:FK5"/>
    <mergeCell ref="FM5:GX5"/>
    <mergeCell ref="N6:O6"/>
    <mergeCell ref="H6:H7"/>
    <mergeCell ref="I6:I7"/>
    <mergeCell ref="J6:J7"/>
    <mergeCell ref="K6:K7"/>
    <mergeCell ref="L6:L7"/>
    <mergeCell ref="M6:M7"/>
    <mergeCell ref="BK5:BK7"/>
    <mergeCell ref="BV5:BV7"/>
    <mergeCell ref="EK5:EK7"/>
    <mergeCell ref="FC5:FC7"/>
    <mergeCell ref="FL5:FL7"/>
    <mergeCell ref="GY5:GY7"/>
  </mergeCells>
  <conditionalFormatting sqref="I67">
    <cfRule type="cellIs" dxfId="1" priority="7" operator="lessThan">
      <formula>0</formula>
    </cfRule>
  </conditionalFormatting>
  <conditionalFormatting sqref="K67">
    <cfRule type="cellIs" dxfId="0" priority="5" operator="lessThanOrEqual">
      <formula>0</formula>
    </cfRule>
  </conditionalFormatting>
  <conditionalFormatting sqref="L67">
    <cfRule type="cellIs" dxfId="0" priority="6" operator="lessThanOrEqual">
      <formula>0</formula>
    </cfRule>
  </conditionalFormatting>
  <conditionalFormatting sqref="M67">
    <cfRule type="cellIs" dxfId="0" priority="8" operator="lessThanOrEqual">
      <formula>0</formula>
    </cfRule>
  </conditionalFormatting>
  <conditionalFormatting sqref="M244">
    <cfRule type="cellIs" dxfId="0" priority="21" operator="lessThanOrEqual">
      <formula>0</formula>
    </cfRule>
  </conditionalFormatting>
  <conditionalFormatting sqref="I306">
    <cfRule type="cellIs" dxfId="1" priority="3" operator="lessThan">
      <formula>0</formula>
    </cfRule>
  </conditionalFormatting>
  <conditionalFormatting sqref="K306">
    <cfRule type="cellIs" dxfId="0" priority="1" operator="lessThanOrEqual">
      <formula>0</formula>
    </cfRule>
  </conditionalFormatting>
  <conditionalFormatting sqref="L306">
    <cfRule type="cellIs" dxfId="0" priority="2" operator="lessThanOrEqual">
      <formula>0</formula>
    </cfRule>
  </conditionalFormatting>
  <conditionalFormatting sqref="M306">
    <cfRule type="cellIs" dxfId="0" priority="4" operator="lessThanOrEqual">
      <formula>0</formula>
    </cfRule>
  </conditionalFormatting>
  <conditionalFormatting sqref="I9:I12">
    <cfRule type="cellIs" dxfId="1" priority="11" operator="lessThan">
      <formula>0</formula>
    </cfRule>
  </conditionalFormatting>
  <conditionalFormatting sqref="K577:K579">
    <cfRule type="cellIs" dxfId="0" priority="30" operator="lessThanOrEqual">
      <formula>0</formula>
    </cfRule>
  </conditionalFormatting>
  <conditionalFormatting sqref="M9:M12">
    <cfRule type="cellIs" dxfId="0" priority="12" operator="lessThanOrEqual">
      <formula>0</formula>
    </cfRule>
  </conditionalFormatting>
  <conditionalFormatting sqref="I1:I8 I82:I139 I57:I66 I68:I73 I271:I305 I307:I603 I230:I269 I156:I196 I201:I210 I214:I217 I20:I50 I220:I228">
    <cfRule type="cellIs" dxfId="1" priority="25" operator="lessThan">
      <formula>0</formula>
    </cfRule>
  </conditionalFormatting>
  <conditionalFormatting sqref="K82:K109 K114:K139 K9:K31 K57:K66 K230:K269 K201:K217 K271:K305 K307 K156:K196 K221:K228 K33:K50 K68:K72 K309:K576">
    <cfRule type="cellIs" dxfId="0" priority="23" operator="lessThanOrEqual">
      <formula>0</formula>
    </cfRule>
  </conditionalFormatting>
  <conditionalFormatting sqref="L82:L109 M51:M56 L33:M35 L114:L139 L226:L228 L248:M248 M218:M220 M197:M200 L172:M180 L230:L245 L156:L171 L225:M225 L246:M246 M229 M140:M155 L9:L31 L64:M66 L68:L72 M73:M81 L36:L50 L57:L63 M110:M113 M287:M291 M250 L181:L196 L221:L224 L201:L217 L271:L305 L307 L249:L269 M304 M254 M270 L247 L309:L576 M308">
    <cfRule type="cellIs" dxfId="0" priority="24" operator="lessThanOrEqual">
      <formula>0</formula>
    </cfRule>
  </conditionalFormatting>
  <conditionalFormatting sqref="I51:I56 I13:I19 I74:I81 I140:I155 I218:I219 I211:I213 I229 I270 I197:I200">
    <cfRule type="cellIs" dxfId="1" priority="22" operator="lessThan">
      <formula>0</formula>
    </cfRule>
  </conditionalFormatting>
  <conditionalFormatting sqref="M82:M109 M114:M139 M226:M228 M36:M47 M57:M63 M68:M72 M13:M31 M271:M286 M251:M253 M207:M217 M255:M269 M247 M249 M230:M243 M305 M307 M245 M156:M171 M292:M303 M221:M224 M181:M196 M309:M576 L577:M579">
    <cfRule type="cellIs" dxfId="0" priority="31" operator="lessThanOrEqual">
      <formula>0</formula>
    </cfRule>
  </conditionalFormatting>
  <conditionalFormatting sqref="K32 K51:K56 K73:K81 K110:K113 K140:K155 K218:K220 K229 K270 K197:K200 K308">
    <cfRule type="cellIs" dxfId="0" priority="15" operator="lessThanOrEqual">
      <formula>0</formula>
    </cfRule>
  </conditionalFormatting>
  <conditionalFormatting sqref="L32:M32 L51:L56 L73:L81 L110:L113 L140:L155 L218:L220 L229 L270 L197:L200 L308">
    <cfRule type="cellIs" dxfId="0" priority="16" operator="lessThanOrEqual">
      <formula>0</formula>
    </cfRule>
  </conditionalFormatting>
  <conditionalFormatting sqref="M48:M50 M201:M206">
    <cfRule type="cellIs" dxfId="0" priority="18" operator="lessThanOrEqual">
      <formula>0</formula>
    </cfRule>
  </conditionalFormatting>
  <pageMargins left="0.118055555555556" right="0.196527777777778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922"/>
  <sheetViews>
    <sheetView tabSelected="1" workbookViewId="0">
      <pane xSplit="4" ySplit="3" topLeftCell="E571" activePane="bottomRight" state="frozen"/>
      <selection/>
      <selection pane="topRight"/>
      <selection pane="bottomLeft"/>
      <selection pane="bottomRight" activeCell="F931" sqref="F931"/>
    </sheetView>
  </sheetViews>
  <sheetFormatPr defaultColWidth="9" defaultRowHeight="20" customHeight="1"/>
  <cols>
    <col min="1" max="1" width="9.375" style="909" customWidth="1"/>
    <col min="2" max="2" width="11.5" style="909" customWidth="1"/>
    <col min="3" max="3" width="32.25" style="98" customWidth="1"/>
    <col min="4" max="4" width="8.875" style="910" customWidth="1"/>
    <col min="5" max="5" width="5.625" style="911" customWidth="1"/>
    <col min="6" max="10" width="5.625" style="912" customWidth="1"/>
    <col min="11" max="11" width="5.625" style="913" customWidth="1"/>
    <col min="12" max="12" width="8.875" style="914" customWidth="1"/>
    <col min="13" max="13" width="9.375" style="915" customWidth="1"/>
    <col min="14" max="14" width="10.125" style="916" customWidth="1"/>
    <col min="15" max="15" width="22.875" style="917" customWidth="1"/>
    <col min="16" max="16" width="13.25" style="918" customWidth="1"/>
    <col min="17" max="17" width="16.5" style="918" customWidth="1"/>
    <col min="18" max="18" width="15.875" style="919" customWidth="1"/>
    <col min="19" max="19" width="11.5" style="918" customWidth="1"/>
    <col min="20" max="20" width="13.375" style="336" customWidth="1"/>
    <col min="21" max="21" width="14.875" style="919" customWidth="1"/>
    <col min="22" max="22" width="9" style="301"/>
    <col min="23" max="23" width="9" style="920"/>
    <col min="24" max="16384" width="9" style="906"/>
  </cols>
  <sheetData>
    <row r="1" s="903" customFormat="1" ht="27" customHeight="1" spans="1:23">
      <c r="A1" s="921" t="s">
        <v>2575</v>
      </c>
      <c r="B1" s="922"/>
      <c r="C1" s="923"/>
      <c r="D1" s="924"/>
      <c r="E1" s="925"/>
      <c r="F1" s="926"/>
      <c r="G1" s="925"/>
      <c r="H1" s="925"/>
      <c r="I1" s="925"/>
      <c r="J1" s="925"/>
      <c r="K1" s="925"/>
      <c r="L1" s="947"/>
      <c r="M1" s="948"/>
      <c r="N1" s="949"/>
      <c r="O1" s="949"/>
      <c r="P1" s="949"/>
      <c r="Q1" s="949"/>
      <c r="R1" s="949"/>
      <c r="S1" s="949"/>
      <c r="T1" s="949"/>
      <c r="U1" s="949"/>
      <c r="V1" s="977"/>
      <c r="W1" s="978"/>
    </row>
    <row r="2" s="904" customFormat="1" customHeight="1" spans="1:23">
      <c r="A2" s="927" t="s">
        <v>2576</v>
      </c>
      <c r="B2" s="927" t="s">
        <v>0</v>
      </c>
      <c r="C2" s="928" t="s">
        <v>2577</v>
      </c>
      <c r="D2" s="929" t="s">
        <v>2578</v>
      </c>
      <c r="E2" s="930" t="s">
        <v>2579</v>
      </c>
      <c r="F2" s="931"/>
      <c r="G2" s="931"/>
      <c r="H2" s="931"/>
      <c r="I2" s="931"/>
      <c r="J2" s="931"/>
      <c r="K2" s="950"/>
      <c r="L2" s="951" t="s">
        <v>2580</v>
      </c>
      <c r="M2" s="952" t="s">
        <v>2581</v>
      </c>
      <c r="N2" s="953" t="s">
        <v>2582</v>
      </c>
      <c r="O2" s="954" t="s">
        <v>2583</v>
      </c>
      <c r="P2" s="955" t="s">
        <v>2584</v>
      </c>
      <c r="Q2" s="979" t="s">
        <v>2585</v>
      </c>
      <c r="R2" s="955" t="s">
        <v>2586</v>
      </c>
      <c r="S2" s="979" t="s">
        <v>2587</v>
      </c>
      <c r="T2" s="979" t="s">
        <v>2588</v>
      </c>
      <c r="U2" s="955" t="s">
        <v>2589</v>
      </c>
      <c r="V2" s="980" t="s">
        <v>2590</v>
      </c>
      <c r="W2" s="981"/>
    </row>
    <row r="3" s="905" customFormat="1" ht="9" customHeight="1" spans="1:23">
      <c r="A3" s="932"/>
      <c r="B3" s="932"/>
      <c r="C3" s="933"/>
      <c r="D3" s="934"/>
      <c r="E3" s="935"/>
      <c r="F3" s="936"/>
      <c r="G3" s="936"/>
      <c r="H3" s="936"/>
      <c r="I3" s="936"/>
      <c r="J3" s="936"/>
      <c r="K3" s="956"/>
      <c r="L3" s="957"/>
      <c r="M3" s="958"/>
      <c r="N3" s="959"/>
      <c r="O3" s="960"/>
      <c r="P3" s="961"/>
      <c r="Q3" s="982"/>
      <c r="R3" s="983"/>
      <c r="S3" s="982"/>
      <c r="T3" s="984"/>
      <c r="U3" s="985"/>
      <c r="V3" s="986"/>
      <c r="W3" s="987"/>
    </row>
    <row r="4" s="906" customFormat="1" hidden="1" customHeight="1" spans="1:23">
      <c r="A4" s="937" t="s">
        <v>2591</v>
      </c>
      <c r="B4" s="938" t="s">
        <v>183</v>
      </c>
      <c r="C4" s="939" t="s">
        <v>185</v>
      </c>
      <c r="D4" s="940">
        <v>29632</v>
      </c>
      <c r="E4" s="911">
        <v>29632</v>
      </c>
      <c r="F4" s="912"/>
      <c r="G4" s="912"/>
      <c r="H4" s="912"/>
      <c r="I4" s="912"/>
      <c r="J4" s="912"/>
      <c r="K4" s="913"/>
      <c r="L4" s="962">
        <f>D4-SUM(E4:K4)</f>
        <v>0</v>
      </c>
      <c r="M4" s="963" t="s">
        <v>2592</v>
      </c>
      <c r="N4" s="916" t="s">
        <v>2593</v>
      </c>
      <c r="O4" s="964"/>
      <c r="P4" s="965"/>
      <c r="Q4" s="965"/>
      <c r="R4" s="988"/>
      <c r="S4" s="965"/>
      <c r="T4" s="330"/>
      <c r="U4" s="989"/>
      <c r="V4" s="990"/>
      <c r="W4" s="920"/>
    </row>
    <row r="5" s="906" customFormat="1" hidden="1" customHeight="1" spans="1:23">
      <c r="A5" s="937" t="s">
        <v>2591</v>
      </c>
      <c r="B5" s="938" t="s">
        <v>186</v>
      </c>
      <c r="C5" s="939" t="s">
        <v>188</v>
      </c>
      <c r="D5" s="940">
        <v>29632</v>
      </c>
      <c r="E5" s="911">
        <v>29632</v>
      </c>
      <c r="F5" s="912"/>
      <c r="G5" s="912"/>
      <c r="H5" s="912"/>
      <c r="I5" s="912"/>
      <c r="J5" s="912"/>
      <c r="K5" s="913"/>
      <c r="L5" s="962">
        <f>D5-SUM(E5:K5)</f>
        <v>0</v>
      </c>
      <c r="M5" s="963" t="s">
        <v>2592</v>
      </c>
      <c r="N5" s="916" t="s">
        <v>2593</v>
      </c>
      <c r="O5" s="964"/>
      <c r="P5" s="965"/>
      <c r="Q5" s="965"/>
      <c r="R5" s="988"/>
      <c r="S5" s="965"/>
      <c r="T5" s="330"/>
      <c r="U5" s="989"/>
      <c r="V5" s="990"/>
      <c r="W5" s="920"/>
    </row>
    <row r="6" s="906" customFormat="1" hidden="1" customHeight="1" spans="1:23">
      <c r="A6" s="937" t="s">
        <v>48</v>
      </c>
      <c r="B6" s="938" t="s">
        <v>178</v>
      </c>
      <c r="C6" s="939" t="s">
        <v>180</v>
      </c>
      <c r="D6" s="940">
        <v>5000</v>
      </c>
      <c r="E6" s="911">
        <v>5000</v>
      </c>
      <c r="F6" s="912"/>
      <c r="G6" s="912"/>
      <c r="H6" s="912"/>
      <c r="I6" s="912"/>
      <c r="J6" s="912"/>
      <c r="K6" s="913"/>
      <c r="L6" s="962">
        <f>D6-SUM(E6:K6)</f>
        <v>0</v>
      </c>
      <c r="M6" s="963" t="s">
        <v>2592</v>
      </c>
      <c r="N6" s="916" t="s">
        <v>2594</v>
      </c>
      <c r="O6" s="917"/>
      <c r="P6" s="918"/>
      <c r="Q6" s="918"/>
      <c r="R6" s="919"/>
      <c r="S6" s="918"/>
      <c r="T6" s="336"/>
      <c r="U6" s="919"/>
      <c r="V6" s="301"/>
      <c r="W6" s="920"/>
    </row>
    <row r="7" s="906" customFormat="1" hidden="1" customHeight="1" spans="1:23">
      <c r="A7" s="937" t="s">
        <v>48</v>
      </c>
      <c r="B7" s="938" t="s">
        <v>181</v>
      </c>
      <c r="C7" s="939" t="s">
        <v>182</v>
      </c>
      <c r="D7" s="940">
        <v>5000</v>
      </c>
      <c r="E7" s="911">
        <v>5000</v>
      </c>
      <c r="F7" s="912"/>
      <c r="G7" s="912"/>
      <c r="H7" s="912"/>
      <c r="I7" s="912"/>
      <c r="J7" s="912"/>
      <c r="K7" s="913"/>
      <c r="L7" s="962">
        <f t="shared" ref="L7:L30" si="0">D7-SUM(E7:K7)</f>
        <v>0</v>
      </c>
      <c r="M7" s="963" t="s">
        <v>2592</v>
      </c>
      <c r="N7" s="916" t="s">
        <v>2594</v>
      </c>
      <c r="O7" s="917"/>
      <c r="P7" s="918"/>
      <c r="Q7" s="918"/>
      <c r="R7" s="919"/>
      <c r="S7" s="918"/>
      <c r="T7" s="336"/>
      <c r="U7" s="919"/>
      <c r="V7" s="301"/>
      <c r="W7" s="920"/>
    </row>
    <row r="8" s="907" customFormat="1" hidden="1" customHeight="1" spans="1:23">
      <c r="A8" s="937" t="s">
        <v>57</v>
      </c>
      <c r="B8" s="938" t="s">
        <v>510</v>
      </c>
      <c r="C8" s="939" t="s">
        <v>2595</v>
      </c>
      <c r="D8" s="940">
        <v>5000</v>
      </c>
      <c r="E8" s="911">
        <v>4944</v>
      </c>
      <c r="F8" s="912">
        <v>56</v>
      </c>
      <c r="G8" s="912"/>
      <c r="H8" s="912"/>
      <c r="I8" s="912"/>
      <c r="J8" s="912"/>
      <c r="K8" s="913"/>
      <c r="L8" s="962">
        <f t="shared" si="0"/>
        <v>0</v>
      </c>
      <c r="M8" s="963" t="s">
        <v>2592</v>
      </c>
      <c r="N8" s="916"/>
      <c r="O8" s="917">
        <v>4944</v>
      </c>
      <c r="P8" s="918"/>
      <c r="Q8" s="918"/>
      <c r="R8" s="919"/>
      <c r="S8" s="336"/>
      <c r="T8" s="918" t="s">
        <v>2596</v>
      </c>
      <c r="U8" s="919" t="s">
        <v>2597</v>
      </c>
      <c r="V8" s="301"/>
      <c r="W8" s="991"/>
    </row>
    <row r="9" s="906" customFormat="1" hidden="1" customHeight="1" spans="1:23">
      <c r="A9" s="937" t="s">
        <v>58</v>
      </c>
      <c r="B9" s="938" t="s">
        <v>288</v>
      </c>
      <c r="C9" s="939" t="s">
        <v>290</v>
      </c>
      <c r="D9" s="940">
        <v>4000</v>
      </c>
      <c r="E9" s="911">
        <v>4000</v>
      </c>
      <c r="F9" s="912"/>
      <c r="G9" s="912"/>
      <c r="H9" s="912"/>
      <c r="I9" s="912"/>
      <c r="J9" s="912"/>
      <c r="K9" s="913"/>
      <c r="L9" s="962">
        <f t="shared" si="0"/>
        <v>0</v>
      </c>
      <c r="M9" s="963" t="s">
        <v>2592</v>
      </c>
      <c r="N9" s="916" t="s">
        <v>2598</v>
      </c>
      <c r="O9" s="917">
        <v>3829</v>
      </c>
      <c r="P9" s="918"/>
      <c r="Q9" s="918"/>
      <c r="R9" s="336" t="s">
        <v>2599</v>
      </c>
      <c r="S9" s="918">
        <v>3</v>
      </c>
      <c r="T9" s="336" t="s">
        <v>2600</v>
      </c>
      <c r="U9" s="919"/>
      <c r="V9" s="301"/>
      <c r="W9" s="920"/>
    </row>
    <row r="10" s="906" customFormat="1" hidden="1" customHeight="1" spans="1:23">
      <c r="A10" s="937" t="s">
        <v>49</v>
      </c>
      <c r="B10" s="938" t="s">
        <v>614</v>
      </c>
      <c r="C10" s="939" t="s">
        <v>616</v>
      </c>
      <c r="D10" s="940">
        <v>5000</v>
      </c>
      <c r="E10" s="941">
        <v>5000</v>
      </c>
      <c r="F10" s="912"/>
      <c r="G10" s="912"/>
      <c r="H10" s="912"/>
      <c r="I10" s="912"/>
      <c r="J10" s="912"/>
      <c r="K10" s="913"/>
      <c r="L10" s="962">
        <f t="shared" si="0"/>
        <v>0</v>
      </c>
      <c r="M10" s="963" t="s">
        <v>2592</v>
      </c>
      <c r="N10" s="916"/>
      <c r="O10" s="917">
        <v>5000</v>
      </c>
      <c r="P10" s="918">
        <f t="shared" ref="P10:P73" si="1">O10-D10</f>
        <v>0</v>
      </c>
      <c r="Q10" s="918"/>
      <c r="R10" s="919"/>
      <c r="S10" s="336"/>
      <c r="T10" s="918" t="s">
        <v>2596</v>
      </c>
      <c r="U10" s="919" t="s">
        <v>2597</v>
      </c>
      <c r="V10" s="301"/>
      <c r="W10" s="920"/>
    </row>
    <row r="11" s="906" customFormat="1" hidden="1" customHeight="1" spans="1:23">
      <c r="A11" s="937" t="s">
        <v>49</v>
      </c>
      <c r="B11" s="938" t="s">
        <v>619</v>
      </c>
      <c r="C11" s="939" t="s">
        <v>620</v>
      </c>
      <c r="D11" s="940">
        <v>5000</v>
      </c>
      <c r="E11" s="941">
        <v>5000</v>
      </c>
      <c r="F11" s="912"/>
      <c r="G11" s="912"/>
      <c r="H11" s="912"/>
      <c r="I11" s="912"/>
      <c r="J11" s="912"/>
      <c r="K11" s="913"/>
      <c r="L11" s="962">
        <f t="shared" si="0"/>
        <v>0</v>
      </c>
      <c r="M11" s="963" t="s">
        <v>2592</v>
      </c>
      <c r="N11" s="916"/>
      <c r="O11" s="917">
        <v>5000</v>
      </c>
      <c r="P11" s="918">
        <f t="shared" si="1"/>
        <v>0</v>
      </c>
      <c r="Q11" s="918"/>
      <c r="R11" s="919"/>
      <c r="S11" s="336"/>
      <c r="T11" s="918" t="s">
        <v>2596</v>
      </c>
      <c r="U11" s="919" t="s">
        <v>2597</v>
      </c>
      <c r="V11" s="301"/>
      <c r="W11" s="920"/>
    </row>
    <row r="12" s="907" customFormat="1" hidden="1" customHeight="1" spans="1:23">
      <c r="A12" s="937" t="s">
        <v>49</v>
      </c>
      <c r="B12" s="938" t="s">
        <v>626</v>
      </c>
      <c r="C12" s="939" t="s">
        <v>627</v>
      </c>
      <c r="D12" s="940">
        <v>5000</v>
      </c>
      <c r="E12" s="941">
        <v>5000</v>
      </c>
      <c r="F12" s="912"/>
      <c r="G12" s="912"/>
      <c r="H12" s="912"/>
      <c r="I12" s="912"/>
      <c r="J12" s="912"/>
      <c r="K12" s="913"/>
      <c r="L12" s="962">
        <f t="shared" si="0"/>
        <v>0</v>
      </c>
      <c r="M12" s="963" t="s">
        <v>2592</v>
      </c>
      <c r="N12" s="916"/>
      <c r="O12" s="917">
        <v>5000</v>
      </c>
      <c r="P12" s="918">
        <f t="shared" si="1"/>
        <v>0</v>
      </c>
      <c r="Q12" s="918"/>
      <c r="R12" s="919"/>
      <c r="S12" s="336"/>
      <c r="T12" s="918" t="s">
        <v>2596</v>
      </c>
      <c r="U12" s="919" t="s">
        <v>2597</v>
      </c>
      <c r="V12" s="301"/>
      <c r="W12" s="991"/>
    </row>
    <row r="13" s="906" customFormat="1" hidden="1" customHeight="1" spans="1:23">
      <c r="A13" s="937" t="s">
        <v>49</v>
      </c>
      <c r="B13" s="938" t="s">
        <v>507</v>
      </c>
      <c r="C13" s="939" t="s">
        <v>509</v>
      </c>
      <c r="D13" s="940">
        <v>4000</v>
      </c>
      <c r="E13" s="941">
        <v>4000</v>
      </c>
      <c r="F13" s="912"/>
      <c r="G13" s="912"/>
      <c r="H13" s="912"/>
      <c r="I13" s="912"/>
      <c r="J13" s="912"/>
      <c r="K13" s="913"/>
      <c r="L13" s="962">
        <f t="shared" si="0"/>
        <v>0</v>
      </c>
      <c r="M13" s="963" t="s">
        <v>2592</v>
      </c>
      <c r="N13" s="916" t="s">
        <v>2601</v>
      </c>
      <c r="O13" s="917">
        <v>4008</v>
      </c>
      <c r="P13" s="918">
        <f t="shared" si="1"/>
        <v>8</v>
      </c>
      <c r="Q13" s="918"/>
      <c r="R13" s="919"/>
      <c r="S13" s="918"/>
      <c r="T13" s="336" t="s">
        <v>2602</v>
      </c>
      <c r="U13" s="919" t="s">
        <v>2597</v>
      </c>
      <c r="V13" s="301"/>
      <c r="W13" s="920"/>
    </row>
    <row r="14" s="906" customFormat="1" hidden="1" customHeight="1" spans="1:23">
      <c r="A14" s="937" t="s">
        <v>49</v>
      </c>
      <c r="B14" s="938" t="s">
        <v>617</v>
      </c>
      <c r="C14" s="939" t="s">
        <v>618</v>
      </c>
      <c r="D14" s="942">
        <v>5000</v>
      </c>
      <c r="E14" s="941">
        <v>5000</v>
      </c>
      <c r="F14" s="912"/>
      <c r="G14" s="912"/>
      <c r="H14" s="912"/>
      <c r="I14" s="912"/>
      <c r="J14" s="912"/>
      <c r="K14" s="913"/>
      <c r="L14" s="962">
        <f t="shared" si="0"/>
        <v>0</v>
      </c>
      <c r="M14" s="963" t="s">
        <v>2592</v>
      </c>
      <c r="N14" s="916"/>
      <c r="O14" s="966">
        <v>5000</v>
      </c>
      <c r="P14" s="918">
        <f t="shared" si="1"/>
        <v>0</v>
      </c>
      <c r="Q14" s="992"/>
      <c r="R14" s="919"/>
      <c r="S14" s="336"/>
      <c r="T14" s="918" t="s">
        <v>2596</v>
      </c>
      <c r="U14" s="919" t="s">
        <v>2597</v>
      </c>
      <c r="V14" s="301"/>
      <c r="W14" s="920"/>
    </row>
    <row r="15" s="907" customFormat="1" hidden="1" customHeight="1" spans="1:23">
      <c r="A15" s="937" t="s">
        <v>49</v>
      </c>
      <c r="B15" s="938" t="s">
        <v>621</v>
      </c>
      <c r="C15" s="939" t="s">
        <v>623</v>
      </c>
      <c r="D15" s="942">
        <v>3000</v>
      </c>
      <c r="E15" s="941">
        <v>3000</v>
      </c>
      <c r="F15" s="912"/>
      <c r="G15" s="912"/>
      <c r="H15" s="912"/>
      <c r="I15" s="912"/>
      <c r="J15" s="912"/>
      <c r="K15" s="913"/>
      <c r="L15" s="962">
        <f t="shared" si="0"/>
        <v>0</v>
      </c>
      <c r="M15" s="963" t="s">
        <v>2592</v>
      </c>
      <c r="N15" s="916"/>
      <c r="O15" s="966">
        <v>3000</v>
      </c>
      <c r="P15" s="918">
        <f t="shared" si="1"/>
        <v>0</v>
      </c>
      <c r="Q15" s="992"/>
      <c r="R15" s="919"/>
      <c r="S15" s="336"/>
      <c r="T15" s="918" t="s">
        <v>2596</v>
      </c>
      <c r="U15" s="919" t="s">
        <v>2597</v>
      </c>
      <c r="V15" s="301"/>
      <c r="W15" s="991"/>
    </row>
    <row r="16" s="907" customFormat="1" hidden="1" customHeight="1" spans="1:23">
      <c r="A16" s="937" t="s">
        <v>49</v>
      </c>
      <c r="B16" s="938" t="s">
        <v>624</v>
      </c>
      <c r="C16" s="939" t="s">
        <v>625</v>
      </c>
      <c r="D16" s="942">
        <v>5000</v>
      </c>
      <c r="E16" s="941">
        <v>5000</v>
      </c>
      <c r="F16" s="912"/>
      <c r="G16" s="912"/>
      <c r="H16" s="912"/>
      <c r="I16" s="912"/>
      <c r="J16" s="912"/>
      <c r="K16" s="913"/>
      <c r="L16" s="962">
        <f t="shared" si="0"/>
        <v>0</v>
      </c>
      <c r="M16" s="963" t="s">
        <v>2592</v>
      </c>
      <c r="N16" s="916"/>
      <c r="O16" s="966">
        <v>5000</v>
      </c>
      <c r="P16" s="918">
        <f t="shared" si="1"/>
        <v>0</v>
      </c>
      <c r="Q16" s="992"/>
      <c r="R16" s="919"/>
      <c r="S16" s="336"/>
      <c r="T16" s="918" t="s">
        <v>2596</v>
      </c>
      <c r="U16" s="919" t="s">
        <v>2597</v>
      </c>
      <c r="V16" s="301"/>
      <c r="W16" s="991"/>
    </row>
    <row r="17" s="907" customFormat="1" hidden="1" customHeight="1" spans="1:23">
      <c r="A17" s="937" t="s">
        <v>49</v>
      </c>
      <c r="B17" s="938" t="s">
        <v>628</v>
      </c>
      <c r="C17" s="939" t="s">
        <v>630</v>
      </c>
      <c r="D17" s="942">
        <v>3000</v>
      </c>
      <c r="E17" s="941">
        <v>3000</v>
      </c>
      <c r="F17" s="912"/>
      <c r="G17" s="912"/>
      <c r="H17" s="912"/>
      <c r="I17" s="912"/>
      <c r="J17" s="912"/>
      <c r="K17" s="913"/>
      <c r="L17" s="962">
        <f t="shared" si="0"/>
        <v>0</v>
      </c>
      <c r="M17" s="963" t="s">
        <v>2592</v>
      </c>
      <c r="N17" s="916"/>
      <c r="O17" s="966">
        <v>3000</v>
      </c>
      <c r="P17" s="918">
        <f t="shared" si="1"/>
        <v>0</v>
      </c>
      <c r="Q17" s="992"/>
      <c r="R17" s="919"/>
      <c r="S17" s="336"/>
      <c r="T17" s="918" t="s">
        <v>2596</v>
      </c>
      <c r="U17" s="919" t="s">
        <v>2597</v>
      </c>
      <c r="V17" s="301"/>
      <c r="W17" s="991"/>
    </row>
    <row r="18" s="907" customFormat="1" hidden="1" customHeight="1" spans="1:23">
      <c r="A18" s="937" t="s">
        <v>49</v>
      </c>
      <c r="B18" s="938" t="s">
        <v>631</v>
      </c>
      <c r="C18" s="939" t="s">
        <v>633</v>
      </c>
      <c r="D18" s="942">
        <v>3000</v>
      </c>
      <c r="E18" s="941">
        <v>3000</v>
      </c>
      <c r="F18" s="912"/>
      <c r="G18" s="912"/>
      <c r="H18" s="912"/>
      <c r="I18" s="912"/>
      <c r="J18" s="912"/>
      <c r="K18" s="913"/>
      <c r="L18" s="962">
        <f t="shared" si="0"/>
        <v>0</v>
      </c>
      <c r="M18" s="963" t="s">
        <v>2592</v>
      </c>
      <c r="N18" s="916"/>
      <c r="O18" s="966">
        <v>3000</v>
      </c>
      <c r="P18" s="918">
        <f t="shared" si="1"/>
        <v>0</v>
      </c>
      <c r="Q18" s="992"/>
      <c r="R18" s="919"/>
      <c r="S18" s="336"/>
      <c r="T18" s="918" t="s">
        <v>2596</v>
      </c>
      <c r="U18" s="919" t="s">
        <v>2597</v>
      </c>
      <c r="V18" s="301"/>
      <c r="W18" s="991"/>
    </row>
    <row r="19" s="907" customFormat="1" hidden="1" customHeight="1" spans="1:23">
      <c r="A19" s="937" t="s">
        <v>49</v>
      </c>
      <c r="B19" s="938" t="s">
        <v>634</v>
      </c>
      <c r="C19" s="939" t="s">
        <v>635</v>
      </c>
      <c r="D19" s="942">
        <v>3000</v>
      </c>
      <c r="E19" s="941">
        <v>3000</v>
      </c>
      <c r="F19" s="912"/>
      <c r="G19" s="912"/>
      <c r="H19" s="912"/>
      <c r="I19" s="912"/>
      <c r="J19" s="912"/>
      <c r="K19" s="913"/>
      <c r="L19" s="962">
        <f t="shared" si="0"/>
        <v>0</v>
      </c>
      <c r="M19" s="963" t="s">
        <v>2592</v>
      </c>
      <c r="N19" s="916"/>
      <c r="O19" s="966">
        <v>3000</v>
      </c>
      <c r="P19" s="918">
        <f t="shared" si="1"/>
        <v>0</v>
      </c>
      <c r="Q19" s="992"/>
      <c r="R19" s="919"/>
      <c r="S19" s="336"/>
      <c r="T19" s="918" t="s">
        <v>2596</v>
      </c>
      <c r="U19" s="919" t="s">
        <v>2597</v>
      </c>
      <c r="V19" s="301"/>
      <c r="W19" s="991"/>
    </row>
    <row r="20" s="906" customFormat="1" hidden="1" customHeight="1" spans="1:23">
      <c r="A20" s="937" t="s">
        <v>49</v>
      </c>
      <c r="B20" s="938" t="s">
        <v>639</v>
      </c>
      <c r="C20" s="939" t="s">
        <v>641</v>
      </c>
      <c r="D20" s="942">
        <v>3000</v>
      </c>
      <c r="E20" s="941">
        <v>3000</v>
      </c>
      <c r="F20" s="912"/>
      <c r="G20" s="912"/>
      <c r="H20" s="912"/>
      <c r="I20" s="912"/>
      <c r="J20" s="912"/>
      <c r="K20" s="913"/>
      <c r="L20" s="962">
        <f t="shared" si="0"/>
        <v>0</v>
      </c>
      <c r="M20" s="963" t="s">
        <v>2592</v>
      </c>
      <c r="N20" s="916"/>
      <c r="O20" s="966">
        <v>3000</v>
      </c>
      <c r="P20" s="918">
        <f t="shared" si="1"/>
        <v>0</v>
      </c>
      <c r="Q20" s="992"/>
      <c r="R20" s="919"/>
      <c r="S20" s="336"/>
      <c r="T20" s="918" t="s">
        <v>2596</v>
      </c>
      <c r="U20" s="919" t="s">
        <v>2597</v>
      </c>
      <c r="V20" s="301"/>
      <c r="W20" s="920"/>
    </row>
    <row r="21" s="906" customFormat="1" hidden="1" customHeight="1" spans="1:23">
      <c r="A21" s="937" t="s">
        <v>49</v>
      </c>
      <c r="B21" s="938" t="s">
        <v>642</v>
      </c>
      <c r="C21" s="939" t="s">
        <v>644</v>
      </c>
      <c r="D21" s="942">
        <v>3000</v>
      </c>
      <c r="E21" s="941">
        <v>3000</v>
      </c>
      <c r="F21" s="912"/>
      <c r="G21" s="912"/>
      <c r="H21" s="912"/>
      <c r="I21" s="912"/>
      <c r="J21" s="912"/>
      <c r="K21" s="913"/>
      <c r="L21" s="962">
        <f t="shared" si="0"/>
        <v>0</v>
      </c>
      <c r="M21" s="963" t="s">
        <v>2592</v>
      </c>
      <c r="N21" s="916"/>
      <c r="O21" s="966">
        <v>3000</v>
      </c>
      <c r="P21" s="918">
        <f t="shared" si="1"/>
        <v>0</v>
      </c>
      <c r="Q21" s="992"/>
      <c r="R21" s="919"/>
      <c r="S21" s="336"/>
      <c r="T21" s="918" t="s">
        <v>2596</v>
      </c>
      <c r="U21" s="919" t="s">
        <v>2597</v>
      </c>
      <c r="V21" s="301"/>
      <c r="W21" s="920"/>
    </row>
    <row r="22" s="906" customFormat="1" hidden="1" customHeight="1" spans="1:23">
      <c r="A22" s="937" t="s">
        <v>49</v>
      </c>
      <c r="B22" s="938" t="s">
        <v>645</v>
      </c>
      <c r="C22" s="939" t="s">
        <v>647</v>
      </c>
      <c r="D22" s="942">
        <v>5000</v>
      </c>
      <c r="E22" s="941">
        <v>5000</v>
      </c>
      <c r="F22" s="912"/>
      <c r="G22" s="912"/>
      <c r="H22" s="912"/>
      <c r="I22" s="912"/>
      <c r="J22" s="912"/>
      <c r="K22" s="913"/>
      <c r="L22" s="962">
        <f t="shared" si="0"/>
        <v>0</v>
      </c>
      <c r="M22" s="963" t="s">
        <v>2592</v>
      </c>
      <c r="N22" s="916"/>
      <c r="O22" s="966">
        <v>5000</v>
      </c>
      <c r="P22" s="918">
        <f t="shared" si="1"/>
        <v>0</v>
      </c>
      <c r="Q22" s="992"/>
      <c r="R22" s="919"/>
      <c r="S22" s="336"/>
      <c r="T22" s="918" t="s">
        <v>2596</v>
      </c>
      <c r="U22" s="919" t="s">
        <v>2597</v>
      </c>
      <c r="V22" s="301"/>
      <c r="W22" s="920"/>
    </row>
    <row r="23" s="907" customFormat="1" hidden="1" customHeight="1" spans="1:23">
      <c r="A23" s="937" t="s">
        <v>49</v>
      </c>
      <c r="B23" s="938" t="s">
        <v>2315</v>
      </c>
      <c r="C23" s="939" t="s">
        <v>839</v>
      </c>
      <c r="D23" s="942">
        <v>1000</v>
      </c>
      <c r="E23" s="941">
        <v>1000</v>
      </c>
      <c r="F23" s="912"/>
      <c r="G23" s="912"/>
      <c r="H23" s="912"/>
      <c r="I23" s="912"/>
      <c r="J23" s="912"/>
      <c r="K23" s="913"/>
      <c r="L23" s="962">
        <f t="shared" si="0"/>
        <v>0</v>
      </c>
      <c r="M23" s="963" t="s">
        <v>2592</v>
      </c>
      <c r="N23" s="916"/>
      <c r="O23" s="966">
        <v>1000</v>
      </c>
      <c r="P23" s="918">
        <f t="shared" si="1"/>
        <v>0</v>
      </c>
      <c r="Q23" s="992"/>
      <c r="R23" s="919"/>
      <c r="S23" s="336"/>
      <c r="T23" s="918" t="s">
        <v>2596</v>
      </c>
      <c r="U23" s="919" t="s">
        <v>2597</v>
      </c>
      <c r="V23" s="301"/>
      <c r="W23" s="991"/>
    </row>
    <row r="24" s="906" customFormat="1" hidden="1" customHeight="1" spans="1:23">
      <c r="A24" s="937" t="s">
        <v>49</v>
      </c>
      <c r="B24" s="938" t="s">
        <v>648</v>
      </c>
      <c r="C24" s="939" t="s">
        <v>650</v>
      </c>
      <c r="D24" s="942">
        <v>3000</v>
      </c>
      <c r="E24" s="941">
        <v>3000</v>
      </c>
      <c r="F24" s="912"/>
      <c r="G24" s="912"/>
      <c r="H24" s="912"/>
      <c r="I24" s="912"/>
      <c r="J24" s="912"/>
      <c r="K24" s="913"/>
      <c r="L24" s="962">
        <f t="shared" si="0"/>
        <v>0</v>
      </c>
      <c r="M24" s="963" t="s">
        <v>2592</v>
      </c>
      <c r="N24" s="916"/>
      <c r="O24" s="966">
        <v>3000</v>
      </c>
      <c r="P24" s="918">
        <f t="shared" si="1"/>
        <v>0</v>
      </c>
      <c r="Q24" s="992"/>
      <c r="R24" s="919"/>
      <c r="S24" s="336"/>
      <c r="T24" s="918" t="s">
        <v>2596</v>
      </c>
      <c r="U24" s="919" t="s">
        <v>2597</v>
      </c>
      <c r="V24" s="301"/>
      <c r="W24" s="920"/>
    </row>
    <row r="25" s="906" customFormat="1" hidden="1" customHeight="1" spans="1:23">
      <c r="A25" s="937" t="s">
        <v>49</v>
      </c>
      <c r="B25" s="938" t="s">
        <v>651</v>
      </c>
      <c r="C25" s="939" t="s">
        <v>653</v>
      </c>
      <c r="D25" s="942">
        <v>3000</v>
      </c>
      <c r="E25" s="941">
        <v>3000</v>
      </c>
      <c r="F25" s="912"/>
      <c r="G25" s="912"/>
      <c r="H25" s="912"/>
      <c r="I25" s="912"/>
      <c r="J25" s="912"/>
      <c r="K25" s="913"/>
      <c r="L25" s="962">
        <f t="shared" si="0"/>
        <v>0</v>
      </c>
      <c r="M25" s="963" t="s">
        <v>2592</v>
      </c>
      <c r="N25" s="916"/>
      <c r="O25" s="966">
        <v>3000</v>
      </c>
      <c r="P25" s="918">
        <f t="shared" si="1"/>
        <v>0</v>
      </c>
      <c r="Q25" s="992"/>
      <c r="R25" s="919"/>
      <c r="S25" s="336"/>
      <c r="T25" s="918" t="s">
        <v>2596</v>
      </c>
      <c r="U25" s="919" t="s">
        <v>2597</v>
      </c>
      <c r="V25" s="301"/>
      <c r="W25" s="920"/>
    </row>
    <row r="26" s="906" customFormat="1" hidden="1" customHeight="1" spans="1:23">
      <c r="A26" s="937" t="s">
        <v>49</v>
      </c>
      <c r="B26" s="938" t="s">
        <v>498</v>
      </c>
      <c r="C26" s="939" t="s">
        <v>500</v>
      </c>
      <c r="D26" s="942">
        <v>5000</v>
      </c>
      <c r="E26" s="943">
        <v>5000</v>
      </c>
      <c r="F26" s="944"/>
      <c r="G26" s="944"/>
      <c r="H26" s="944"/>
      <c r="I26" s="944"/>
      <c r="J26" s="944"/>
      <c r="K26" s="967"/>
      <c r="L26" s="962">
        <f t="shared" si="0"/>
        <v>0</v>
      </c>
      <c r="M26" s="963" t="s">
        <v>2592</v>
      </c>
      <c r="N26" s="916" t="s">
        <v>2594</v>
      </c>
      <c r="O26" s="917">
        <v>5016</v>
      </c>
      <c r="P26" s="918">
        <f t="shared" si="1"/>
        <v>16</v>
      </c>
      <c r="Q26" s="992"/>
      <c r="R26" s="919"/>
      <c r="S26" s="918">
        <v>3</v>
      </c>
      <c r="T26" s="918" t="s">
        <v>2596</v>
      </c>
      <c r="U26" s="919"/>
      <c r="V26" s="301">
        <v>2021.11</v>
      </c>
      <c r="W26" s="920"/>
    </row>
    <row r="27" s="906" customFormat="1" hidden="1" customHeight="1" spans="1:23">
      <c r="A27" s="937" t="s">
        <v>49</v>
      </c>
      <c r="B27" s="938" t="s">
        <v>501</v>
      </c>
      <c r="C27" s="939" t="s">
        <v>503</v>
      </c>
      <c r="D27" s="942">
        <v>5000</v>
      </c>
      <c r="E27" s="943">
        <v>5000</v>
      </c>
      <c r="F27" s="944"/>
      <c r="G27" s="944"/>
      <c r="H27" s="944"/>
      <c r="I27" s="944"/>
      <c r="J27" s="944"/>
      <c r="K27" s="967"/>
      <c r="L27" s="962">
        <f t="shared" si="0"/>
        <v>0</v>
      </c>
      <c r="M27" s="963" t="s">
        <v>2592</v>
      </c>
      <c r="N27" s="916" t="s">
        <v>2594</v>
      </c>
      <c r="O27" s="917">
        <v>5016</v>
      </c>
      <c r="P27" s="918">
        <f t="shared" si="1"/>
        <v>16</v>
      </c>
      <c r="Q27" s="992"/>
      <c r="R27" s="919"/>
      <c r="S27" s="918">
        <v>3</v>
      </c>
      <c r="T27" s="918" t="s">
        <v>2596</v>
      </c>
      <c r="U27" s="919"/>
      <c r="V27" s="301">
        <v>2021.11</v>
      </c>
      <c r="W27" s="920"/>
    </row>
    <row r="28" s="907" customFormat="1" hidden="1" customHeight="1" spans="1:23">
      <c r="A28" s="937" t="s">
        <v>49</v>
      </c>
      <c r="B28" s="938" t="s">
        <v>392</v>
      </c>
      <c r="C28" s="939" t="s">
        <v>394</v>
      </c>
      <c r="D28" s="942">
        <v>5000</v>
      </c>
      <c r="E28" s="943">
        <v>5000</v>
      </c>
      <c r="F28" s="944"/>
      <c r="G28" s="944"/>
      <c r="H28" s="944"/>
      <c r="I28" s="944"/>
      <c r="J28" s="944"/>
      <c r="K28" s="967"/>
      <c r="L28" s="962">
        <f t="shared" si="0"/>
        <v>0</v>
      </c>
      <c r="M28" s="963" t="s">
        <v>2592</v>
      </c>
      <c r="N28" s="916" t="s">
        <v>2603</v>
      </c>
      <c r="O28" s="968"/>
      <c r="P28" s="969">
        <f t="shared" si="1"/>
        <v>-5000</v>
      </c>
      <c r="Q28" s="993"/>
      <c r="R28" s="994" t="s">
        <v>2604</v>
      </c>
      <c r="S28" s="969"/>
      <c r="T28" s="995"/>
      <c r="U28" s="994"/>
      <c r="V28" s="996"/>
      <c r="W28" s="991"/>
    </row>
    <row r="29" s="907" customFormat="1" hidden="1" customHeight="1" spans="1:23">
      <c r="A29" s="937" t="s">
        <v>49</v>
      </c>
      <c r="B29" s="938" t="s">
        <v>395</v>
      </c>
      <c r="C29" s="939" t="s">
        <v>397</v>
      </c>
      <c r="D29" s="942">
        <v>3000</v>
      </c>
      <c r="E29" s="943">
        <v>3000</v>
      </c>
      <c r="F29" s="944"/>
      <c r="G29" s="944"/>
      <c r="H29" s="944"/>
      <c r="I29" s="944"/>
      <c r="J29" s="944"/>
      <c r="K29" s="967"/>
      <c r="L29" s="962">
        <f t="shared" ref="L29:L92" si="2">D29-SUM(E29:K29)</f>
        <v>0</v>
      </c>
      <c r="M29" s="963" t="s">
        <v>2592</v>
      </c>
      <c r="N29" s="916" t="s">
        <v>2603</v>
      </c>
      <c r="O29" s="968"/>
      <c r="P29" s="969">
        <f t="shared" si="1"/>
        <v>-3000</v>
      </c>
      <c r="Q29" s="993"/>
      <c r="R29" s="994" t="s">
        <v>2604</v>
      </c>
      <c r="S29" s="969"/>
      <c r="T29" s="995"/>
      <c r="U29" s="994"/>
      <c r="V29" s="996"/>
      <c r="W29" s="991"/>
    </row>
    <row r="30" s="907" customFormat="1" hidden="1" customHeight="1" spans="1:23">
      <c r="A30" s="937" t="s">
        <v>49</v>
      </c>
      <c r="B30" s="938" t="s">
        <v>398</v>
      </c>
      <c r="C30" s="939" t="s">
        <v>400</v>
      </c>
      <c r="D30" s="942">
        <v>5000</v>
      </c>
      <c r="E30" s="943">
        <v>5000</v>
      </c>
      <c r="F30" s="944"/>
      <c r="G30" s="944"/>
      <c r="H30" s="944"/>
      <c r="I30" s="944"/>
      <c r="J30" s="944"/>
      <c r="K30" s="967"/>
      <c r="L30" s="962">
        <f t="shared" si="2"/>
        <v>0</v>
      </c>
      <c r="M30" s="963" t="s">
        <v>2592</v>
      </c>
      <c r="N30" s="916" t="s">
        <v>2603</v>
      </c>
      <c r="O30" s="968"/>
      <c r="P30" s="969">
        <f t="shared" si="1"/>
        <v>-5000</v>
      </c>
      <c r="Q30" s="993"/>
      <c r="R30" s="994" t="s">
        <v>2604</v>
      </c>
      <c r="S30" s="969"/>
      <c r="T30" s="995"/>
      <c r="U30" s="994"/>
      <c r="V30" s="996"/>
      <c r="W30" s="991"/>
    </row>
    <row r="31" s="907" customFormat="1" hidden="1" customHeight="1" spans="1:23">
      <c r="A31" s="937" t="s">
        <v>49</v>
      </c>
      <c r="B31" s="938" t="s">
        <v>401</v>
      </c>
      <c r="C31" s="939" t="s">
        <v>403</v>
      </c>
      <c r="D31" s="942">
        <v>5000</v>
      </c>
      <c r="E31" s="943">
        <v>5000</v>
      </c>
      <c r="F31" s="944"/>
      <c r="G31" s="944"/>
      <c r="H31" s="944"/>
      <c r="I31" s="944"/>
      <c r="J31" s="944"/>
      <c r="K31" s="967"/>
      <c r="L31" s="962">
        <f t="shared" si="2"/>
        <v>0</v>
      </c>
      <c r="M31" s="963" t="s">
        <v>2592</v>
      </c>
      <c r="N31" s="916" t="s">
        <v>2603</v>
      </c>
      <c r="O31" s="968"/>
      <c r="P31" s="969">
        <f t="shared" si="1"/>
        <v>-5000</v>
      </c>
      <c r="Q31" s="993"/>
      <c r="R31" s="994" t="s">
        <v>2604</v>
      </c>
      <c r="S31" s="969"/>
      <c r="T31" s="995"/>
      <c r="U31" s="994"/>
      <c r="V31" s="996"/>
      <c r="W31" s="991"/>
    </row>
    <row r="32" s="907" customFormat="1" hidden="1" customHeight="1" spans="1:23">
      <c r="A32" s="937" t="s">
        <v>49</v>
      </c>
      <c r="B32" s="938" t="s">
        <v>219</v>
      </c>
      <c r="C32" s="939" t="s">
        <v>221</v>
      </c>
      <c r="D32" s="940">
        <v>3000</v>
      </c>
      <c r="E32" s="943">
        <v>3000</v>
      </c>
      <c r="F32" s="944"/>
      <c r="G32" s="944"/>
      <c r="H32" s="944"/>
      <c r="I32" s="944"/>
      <c r="J32" s="944"/>
      <c r="K32" s="967"/>
      <c r="L32" s="962">
        <f t="shared" si="2"/>
        <v>0</v>
      </c>
      <c r="M32" s="963" t="s">
        <v>2592</v>
      </c>
      <c r="N32" s="916" t="s">
        <v>2605</v>
      </c>
      <c r="O32" s="968"/>
      <c r="P32" s="969">
        <f t="shared" si="1"/>
        <v>-3000</v>
      </c>
      <c r="Q32" s="969"/>
      <c r="R32" s="994" t="s">
        <v>2604</v>
      </c>
      <c r="S32" s="969"/>
      <c r="T32" s="995"/>
      <c r="U32" s="994"/>
      <c r="V32" s="996"/>
      <c r="W32" s="991"/>
    </row>
    <row r="33" s="907" customFormat="1" hidden="1" customHeight="1" spans="1:23">
      <c r="A33" s="937" t="s">
        <v>49</v>
      </c>
      <c r="B33" s="938" t="s">
        <v>312</v>
      </c>
      <c r="C33" s="939" t="s">
        <v>314</v>
      </c>
      <c r="D33" s="940">
        <v>3000</v>
      </c>
      <c r="E33" s="943">
        <v>3000</v>
      </c>
      <c r="F33" s="944"/>
      <c r="G33" s="944"/>
      <c r="H33" s="944"/>
      <c r="I33" s="944"/>
      <c r="J33" s="944"/>
      <c r="K33" s="967"/>
      <c r="L33" s="962">
        <f t="shared" si="2"/>
        <v>0</v>
      </c>
      <c r="M33" s="963" t="s">
        <v>2592</v>
      </c>
      <c r="N33" s="916" t="s">
        <v>2598</v>
      </c>
      <c r="O33" s="968"/>
      <c r="P33" s="969">
        <f t="shared" si="1"/>
        <v>-3000</v>
      </c>
      <c r="Q33" s="969"/>
      <c r="R33" s="994" t="s">
        <v>2604</v>
      </c>
      <c r="S33" s="973">
        <v>3</v>
      </c>
      <c r="T33" s="997" t="s">
        <v>2606</v>
      </c>
      <c r="U33" s="998" t="s">
        <v>2607</v>
      </c>
      <c r="V33" s="999"/>
      <c r="W33" s="991"/>
    </row>
    <row r="34" s="907" customFormat="1" hidden="1" customHeight="1" spans="1:23">
      <c r="A34" s="937" t="s">
        <v>49</v>
      </c>
      <c r="B34" s="938" t="s">
        <v>315</v>
      </c>
      <c r="C34" s="939" t="s">
        <v>317</v>
      </c>
      <c r="D34" s="940">
        <v>3000</v>
      </c>
      <c r="E34" s="943">
        <v>3000</v>
      </c>
      <c r="F34" s="944"/>
      <c r="G34" s="944"/>
      <c r="H34" s="944"/>
      <c r="I34" s="944"/>
      <c r="J34" s="944"/>
      <c r="K34" s="967"/>
      <c r="L34" s="962">
        <f t="shared" si="2"/>
        <v>0</v>
      </c>
      <c r="M34" s="963" t="s">
        <v>2592</v>
      </c>
      <c r="N34" s="916" t="s">
        <v>2598</v>
      </c>
      <c r="O34" s="968"/>
      <c r="P34" s="969">
        <f t="shared" si="1"/>
        <v>-3000</v>
      </c>
      <c r="Q34" s="969"/>
      <c r="R34" s="994" t="s">
        <v>2604</v>
      </c>
      <c r="S34" s="973">
        <v>3</v>
      </c>
      <c r="T34" s="997" t="s">
        <v>2606</v>
      </c>
      <c r="U34" s="998" t="s">
        <v>2607</v>
      </c>
      <c r="V34" s="999"/>
      <c r="W34" s="991"/>
    </row>
    <row r="35" s="907" customFormat="1" hidden="1" customHeight="1" spans="1:23">
      <c r="A35" s="937" t="s">
        <v>49</v>
      </c>
      <c r="B35" s="938" t="s">
        <v>201</v>
      </c>
      <c r="C35" s="939" t="s">
        <v>203</v>
      </c>
      <c r="D35" s="940">
        <v>5000</v>
      </c>
      <c r="E35" s="941">
        <v>5000</v>
      </c>
      <c r="F35" s="912"/>
      <c r="G35" s="912"/>
      <c r="H35" s="912"/>
      <c r="I35" s="912"/>
      <c r="J35" s="912"/>
      <c r="K35" s="913"/>
      <c r="L35" s="962">
        <f t="shared" si="2"/>
        <v>0</v>
      </c>
      <c r="M35" s="963" t="s">
        <v>2592</v>
      </c>
      <c r="N35" s="916"/>
      <c r="O35" s="970">
        <v>5111</v>
      </c>
      <c r="P35" s="971">
        <f t="shared" si="1"/>
        <v>111</v>
      </c>
      <c r="Q35" s="971"/>
      <c r="R35" s="1000"/>
      <c r="S35" s="971">
        <v>4</v>
      </c>
      <c r="T35" s="1001" t="s">
        <v>2608</v>
      </c>
      <c r="U35" s="1000"/>
      <c r="V35" s="1002"/>
      <c r="W35" s="991"/>
    </row>
    <row r="36" s="907" customFormat="1" hidden="1" customHeight="1" spans="1:23">
      <c r="A36" s="937" t="s">
        <v>49</v>
      </c>
      <c r="B36" s="938" t="s">
        <v>204</v>
      </c>
      <c r="C36" s="939" t="s">
        <v>206</v>
      </c>
      <c r="D36" s="940">
        <v>5000</v>
      </c>
      <c r="E36" s="941">
        <v>5000</v>
      </c>
      <c r="F36" s="912"/>
      <c r="G36" s="912"/>
      <c r="H36" s="912"/>
      <c r="I36" s="912"/>
      <c r="J36" s="912"/>
      <c r="K36" s="913"/>
      <c r="L36" s="962">
        <f t="shared" si="2"/>
        <v>0</v>
      </c>
      <c r="M36" s="963" t="s">
        <v>2592</v>
      </c>
      <c r="N36" s="916"/>
      <c r="O36" s="970">
        <v>5157</v>
      </c>
      <c r="P36" s="971">
        <f t="shared" si="1"/>
        <v>157</v>
      </c>
      <c r="Q36" s="971"/>
      <c r="R36" s="1000"/>
      <c r="S36" s="971">
        <v>4</v>
      </c>
      <c r="T36" s="1001" t="s">
        <v>2608</v>
      </c>
      <c r="U36" s="1000"/>
      <c r="V36" s="1002"/>
      <c r="W36" s="991"/>
    </row>
    <row r="37" s="907" customFormat="1" hidden="1" customHeight="1" spans="1:23">
      <c r="A37" s="937" t="s">
        <v>49</v>
      </c>
      <c r="B37" s="938" t="s">
        <v>332</v>
      </c>
      <c r="C37" s="939" t="s">
        <v>334</v>
      </c>
      <c r="D37" s="940">
        <v>5000</v>
      </c>
      <c r="E37" s="941">
        <v>5000</v>
      </c>
      <c r="F37" s="912"/>
      <c r="G37" s="912"/>
      <c r="H37" s="912"/>
      <c r="I37" s="912"/>
      <c r="J37" s="912"/>
      <c r="K37" s="913"/>
      <c r="L37" s="962">
        <f t="shared" si="2"/>
        <v>0</v>
      </c>
      <c r="M37" s="963" t="s">
        <v>2592</v>
      </c>
      <c r="N37" s="916" t="s">
        <v>2598</v>
      </c>
      <c r="O37" s="972"/>
      <c r="P37" s="973">
        <f t="shared" si="1"/>
        <v>-5000</v>
      </c>
      <c r="Q37" s="973"/>
      <c r="R37" s="998"/>
      <c r="S37" s="973">
        <v>3</v>
      </c>
      <c r="T37" s="997" t="s">
        <v>2606</v>
      </c>
      <c r="U37" s="998" t="s">
        <v>2607</v>
      </c>
      <c r="V37" s="999"/>
      <c r="W37" s="991"/>
    </row>
    <row r="38" s="906" customFormat="1" hidden="1" customHeight="1" spans="1:23">
      <c r="A38" s="937" t="s">
        <v>59</v>
      </c>
      <c r="B38" s="938" t="s">
        <v>231</v>
      </c>
      <c r="C38" s="939" t="s">
        <v>233</v>
      </c>
      <c r="D38" s="940">
        <v>5000</v>
      </c>
      <c r="E38" s="941">
        <v>5000</v>
      </c>
      <c r="F38" s="912"/>
      <c r="G38" s="912"/>
      <c r="H38" s="912"/>
      <c r="I38" s="912"/>
      <c r="J38" s="912"/>
      <c r="K38" s="913"/>
      <c r="L38" s="962">
        <f t="shared" si="2"/>
        <v>0</v>
      </c>
      <c r="M38" s="963" t="s">
        <v>2592</v>
      </c>
      <c r="N38" s="916" t="s">
        <v>2609</v>
      </c>
      <c r="O38" s="970">
        <v>5000</v>
      </c>
      <c r="P38" s="971">
        <f t="shared" si="1"/>
        <v>0</v>
      </c>
      <c r="Q38" s="971"/>
      <c r="R38" s="1000"/>
      <c r="S38" s="971"/>
      <c r="T38" s="971">
        <v>3</v>
      </c>
      <c r="U38" s="1000" t="s">
        <v>2610</v>
      </c>
      <c r="V38" s="1002"/>
      <c r="W38" s="920"/>
    </row>
    <row r="39" s="906" customFormat="1" hidden="1" customHeight="1" spans="1:23">
      <c r="A39" s="937" t="s">
        <v>59</v>
      </c>
      <c r="B39" s="938" t="s">
        <v>234</v>
      </c>
      <c r="C39" s="939" t="s">
        <v>236</v>
      </c>
      <c r="D39" s="940">
        <v>5000</v>
      </c>
      <c r="E39" s="941">
        <v>5000</v>
      </c>
      <c r="F39" s="912"/>
      <c r="G39" s="912"/>
      <c r="H39" s="912"/>
      <c r="I39" s="912"/>
      <c r="J39" s="912"/>
      <c r="K39" s="913"/>
      <c r="L39" s="962">
        <f t="shared" si="2"/>
        <v>0</v>
      </c>
      <c r="M39" s="963" t="s">
        <v>2592</v>
      </c>
      <c r="N39" s="916" t="s">
        <v>2609</v>
      </c>
      <c r="O39" s="970">
        <v>5000</v>
      </c>
      <c r="P39" s="971">
        <f t="shared" si="1"/>
        <v>0</v>
      </c>
      <c r="Q39" s="971"/>
      <c r="R39" s="1000"/>
      <c r="S39" s="971"/>
      <c r="T39" s="971">
        <v>3</v>
      </c>
      <c r="U39" s="1000" t="s">
        <v>2610</v>
      </c>
      <c r="V39" s="1002"/>
      <c r="W39" s="920"/>
    </row>
    <row r="40" s="906" customFormat="1" hidden="1" customHeight="1" spans="1:23">
      <c r="A40" s="937" t="s">
        <v>59</v>
      </c>
      <c r="B40" s="938" t="s">
        <v>240</v>
      </c>
      <c r="C40" s="939" t="s">
        <v>242</v>
      </c>
      <c r="D40" s="940">
        <v>3000</v>
      </c>
      <c r="E40" s="941">
        <v>3000</v>
      </c>
      <c r="F40" s="912"/>
      <c r="G40" s="912"/>
      <c r="H40" s="912"/>
      <c r="I40" s="912"/>
      <c r="J40" s="912"/>
      <c r="K40" s="913"/>
      <c r="L40" s="962">
        <f t="shared" si="2"/>
        <v>0</v>
      </c>
      <c r="M40" s="963" t="s">
        <v>2592</v>
      </c>
      <c r="N40" s="916" t="s">
        <v>2611</v>
      </c>
      <c r="O40" s="974">
        <v>3000</v>
      </c>
      <c r="P40" s="971">
        <f t="shared" si="1"/>
        <v>0</v>
      </c>
      <c r="Q40" s="971"/>
      <c r="R40" s="1000"/>
      <c r="S40" s="971">
        <v>5</v>
      </c>
      <c r="T40" s="1001" t="s">
        <v>2608</v>
      </c>
      <c r="U40" s="1000" t="s">
        <v>2612</v>
      </c>
      <c r="V40" s="1002"/>
      <c r="W40" s="920"/>
    </row>
    <row r="41" s="906" customFormat="1" hidden="1" customHeight="1" spans="1:23">
      <c r="A41" s="937" t="s">
        <v>59</v>
      </c>
      <c r="B41" s="938" t="s">
        <v>243</v>
      </c>
      <c r="C41" s="939" t="s">
        <v>245</v>
      </c>
      <c r="D41" s="940">
        <v>3000</v>
      </c>
      <c r="E41" s="941">
        <v>3000</v>
      </c>
      <c r="F41" s="912"/>
      <c r="G41" s="912"/>
      <c r="H41" s="912"/>
      <c r="I41" s="912"/>
      <c r="J41" s="912"/>
      <c r="K41" s="913"/>
      <c r="L41" s="962">
        <f t="shared" si="2"/>
        <v>0</v>
      </c>
      <c r="M41" s="963" t="s">
        <v>2592</v>
      </c>
      <c r="N41" s="916" t="s">
        <v>2611</v>
      </c>
      <c r="O41" s="974">
        <v>3000</v>
      </c>
      <c r="P41" s="971">
        <f t="shared" si="1"/>
        <v>0</v>
      </c>
      <c r="Q41" s="971"/>
      <c r="R41" s="1000"/>
      <c r="S41" s="971">
        <v>5</v>
      </c>
      <c r="T41" s="1001" t="s">
        <v>2608</v>
      </c>
      <c r="U41" s="1000" t="s">
        <v>2612</v>
      </c>
      <c r="V41" s="1002"/>
      <c r="W41" s="920"/>
    </row>
    <row r="42" s="906" customFormat="1" hidden="1" customHeight="1" spans="1:23">
      <c r="A42" s="937" t="s">
        <v>59</v>
      </c>
      <c r="B42" s="938" t="s">
        <v>246</v>
      </c>
      <c r="C42" s="939" t="s">
        <v>248</v>
      </c>
      <c r="D42" s="940">
        <v>3000</v>
      </c>
      <c r="E42" s="941">
        <v>3000</v>
      </c>
      <c r="F42" s="912"/>
      <c r="G42" s="912"/>
      <c r="H42" s="912"/>
      <c r="I42" s="912"/>
      <c r="J42" s="912"/>
      <c r="K42" s="913"/>
      <c r="L42" s="962">
        <f t="shared" si="2"/>
        <v>0</v>
      </c>
      <c r="M42" s="963" t="s">
        <v>2592</v>
      </c>
      <c r="N42" s="916" t="s">
        <v>2611</v>
      </c>
      <c r="O42" s="974">
        <v>3000</v>
      </c>
      <c r="P42" s="971">
        <f t="shared" si="1"/>
        <v>0</v>
      </c>
      <c r="Q42" s="971"/>
      <c r="R42" s="1000"/>
      <c r="S42" s="971">
        <v>5</v>
      </c>
      <c r="T42" s="1001" t="s">
        <v>2608</v>
      </c>
      <c r="U42" s="1000" t="s">
        <v>2613</v>
      </c>
      <c r="V42" s="1002"/>
      <c r="W42" s="920"/>
    </row>
    <row r="43" s="906" customFormat="1" hidden="1" customHeight="1" spans="1:23">
      <c r="A43" s="937" t="s">
        <v>59</v>
      </c>
      <c r="B43" s="938" t="s">
        <v>249</v>
      </c>
      <c r="C43" s="939" t="s">
        <v>251</v>
      </c>
      <c r="D43" s="940">
        <v>3000</v>
      </c>
      <c r="E43" s="941">
        <v>3000</v>
      </c>
      <c r="F43" s="912"/>
      <c r="G43" s="912"/>
      <c r="H43" s="912"/>
      <c r="I43" s="912"/>
      <c r="J43" s="912"/>
      <c r="K43" s="913"/>
      <c r="L43" s="962">
        <f t="shared" si="2"/>
        <v>0</v>
      </c>
      <c r="M43" s="963" t="s">
        <v>2592</v>
      </c>
      <c r="N43" s="916" t="s">
        <v>2611</v>
      </c>
      <c r="O43" s="974">
        <v>3000</v>
      </c>
      <c r="P43" s="971">
        <f t="shared" si="1"/>
        <v>0</v>
      </c>
      <c r="Q43" s="971"/>
      <c r="R43" s="1000"/>
      <c r="S43" s="971">
        <v>5</v>
      </c>
      <c r="T43" s="1001" t="s">
        <v>2608</v>
      </c>
      <c r="U43" s="1000" t="s">
        <v>2613</v>
      </c>
      <c r="V43" s="1002"/>
      <c r="W43" s="920"/>
    </row>
    <row r="44" s="906" customFormat="1" hidden="1" customHeight="1" spans="1:23">
      <c r="A44" s="937" t="s">
        <v>59</v>
      </c>
      <c r="B44" s="938" t="s">
        <v>252</v>
      </c>
      <c r="C44" s="939" t="s">
        <v>254</v>
      </c>
      <c r="D44" s="940">
        <v>2000</v>
      </c>
      <c r="E44" s="941">
        <v>2000</v>
      </c>
      <c r="F44" s="912"/>
      <c r="G44" s="912"/>
      <c r="H44" s="912"/>
      <c r="I44" s="912"/>
      <c r="J44" s="912"/>
      <c r="K44" s="913"/>
      <c r="L44" s="962">
        <f t="shared" si="2"/>
        <v>0</v>
      </c>
      <c r="M44" s="963" t="s">
        <v>2592</v>
      </c>
      <c r="N44" s="916" t="s">
        <v>2611</v>
      </c>
      <c r="O44" s="970">
        <v>2000</v>
      </c>
      <c r="P44" s="971">
        <f t="shared" si="1"/>
        <v>0</v>
      </c>
      <c r="Q44" s="971"/>
      <c r="R44" s="1000"/>
      <c r="S44" s="971">
        <v>5</v>
      </c>
      <c r="T44" s="1001" t="s">
        <v>2608</v>
      </c>
      <c r="U44" s="1000" t="s">
        <v>2613</v>
      </c>
      <c r="V44" s="1002"/>
      <c r="W44" s="920"/>
    </row>
    <row r="45" s="906" customFormat="1" hidden="1" customHeight="1" spans="1:23">
      <c r="A45" s="937" t="s">
        <v>59</v>
      </c>
      <c r="B45" s="938" t="s">
        <v>257</v>
      </c>
      <c r="C45" s="939" t="s">
        <v>259</v>
      </c>
      <c r="D45" s="940">
        <v>5000</v>
      </c>
      <c r="E45" s="941">
        <v>5000</v>
      </c>
      <c r="F45" s="912"/>
      <c r="G45" s="912"/>
      <c r="H45" s="912"/>
      <c r="I45" s="912"/>
      <c r="J45" s="912"/>
      <c r="K45" s="913"/>
      <c r="L45" s="962">
        <f t="shared" si="2"/>
        <v>0</v>
      </c>
      <c r="M45" s="963" t="s">
        <v>2592</v>
      </c>
      <c r="N45" s="916" t="s">
        <v>2614</v>
      </c>
      <c r="O45" s="970">
        <v>5000</v>
      </c>
      <c r="P45" s="971">
        <f t="shared" si="1"/>
        <v>0</v>
      </c>
      <c r="Q45" s="971"/>
      <c r="R45" s="1000"/>
      <c r="S45" s="971">
        <v>6</v>
      </c>
      <c r="T45" s="1001" t="s">
        <v>2615</v>
      </c>
      <c r="U45" s="1000" t="s">
        <v>2616</v>
      </c>
      <c r="V45" s="1002"/>
      <c r="W45" s="920"/>
    </row>
    <row r="46" s="906" customFormat="1" hidden="1" customHeight="1" spans="1:23">
      <c r="A46" s="937" t="s">
        <v>59</v>
      </c>
      <c r="B46" s="938" t="s">
        <v>260</v>
      </c>
      <c r="C46" s="939" t="s">
        <v>262</v>
      </c>
      <c r="D46" s="940">
        <v>5000</v>
      </c>
      <c r="E46" s="941">
        <v>5000</v>
      </c>
      <c r="F46" s="912"/>
      <c r="G46" s="912"/>
      <c r="H46" s="912"/>
      <c r="I46" s="912"/>
      <c r="J46" s="912"/>
      <c r="K46" s="913"/>
      <c r="L46" s="962">
        <f t="shared" si="2"/>
        <v>0</v>
      </c>
      <c r="M46" s="963" t="s">
        <v>2592</v>
      </c>
      <c r="N46" s="916" t="s">
        <v>2614</v>
      </c>
      <c r="O46" s="970">
        <v>5000</v>
      </c>
      <c r="P46" s="971">
        <f t="shared" si="1"/>
        <v>0</v>
      </c>
      <c r="Q46" s="971"/>
      <c r="R46" s="1000"/>
      <c r="S46" s="971">
        <v>6</v>
      </c>
      <c r="T46" s="1001" t="s">
        <v>2615</v>
      </c>
      <c r="U46" s="1000" t="s">
        <v>2616</v>
      </c>
      <c r="V46" s="1002"/>
      <c r="W46" s="920"/>
    </row>
    <row r="47" s="906" customFormat="1" hidden="1" customHeight="1" spans="1:23">
      <c r="A47" s="937" t="s">
        <v>59</v>
      </c>
      <c r="B47" s="938" t="s">
        <v>263</v>
      </c>
      <c r="C47" s="939" t="s">
        <v>265</v>
      </c>
      <c r="D47" s="940">
        <v>5000</v>
      </c>
      <c r="E47" s="941">
        <v>5000</v>
      </c>
      <c r="F47" s="912"/>
      <c r="G47" s="912"/>
      <c r="H47" s="912"/>
      <c r="I47" s="912"/>
      <c r="J47" s="912"/>
      <c r="K47" s="913"/>
      <c r="L47" s="962">
        <f t="shared" si="2"/>
        <v>0</v>
      </c>
      <c r="M47" s="963" t="s">
        <v>2592</v>
      </c>
      <c r="N47" s="916" t="s">
        <v>2614</v>
      </c>
      <c r="O47" s="970">
        <v>5000</v>
      </c>
      <c r="P47" s="971">
        <f t="shared" si="1"/>
        <v>0</v>
      </c>
      <c r="Q47" s="971"/>
      <c r="R47" s="1000"/>
      <c r="S47" s="971">
        <v>6</v>
      </c>
      <c r="T47" s="1001" t="s">
        <v>2615</v>
      </c>
      <c r="U47" s="1000" t="s">
        <v>2616</v>
      </c>
      <c r="V47" s="1002"/>
      <c r="W47" s="920"/>
    </row>
    <row r="48" s="906" customFormat="1" hidden="1" customHeight="1" spans="1:23">
      <c r="A48" s="937" t="s">
        <v>59</v>
      </c>
      <c r="B48" s="938" t="s">
        <v>164</v>
      </c>
      <c r="C48" s="939" t="s">
        <v>166</v>
      </c>
      <c r="D48" s="940">
        <v>3000</v>
      </c>
      <c r="E48" s="941">
        <v>3000</v>
      </c>
      <c r="F48" s="912"/>
      <c r="G48" s="912"/>
      <c r="H48" s="912"/>
      <c r="I48" s="912"/>
      <c r="J48" s="912"/>
      <c r="K48" s="913"/>
      <c r="L48" s="962">
        <f t="shared" si="2"/>
        <v>0</v>
      </c>
      <c r="M48" s="963" t="s">
        <v>2592</v>
      </c>
      <c r="N48" s="916" t="s">
        <v>2598</v>
      </c>
      <c r="O48" s="970">
        <v>3025</v>
      </c>
      <c r="P48" s="971">
        <f t="shared" si="1"/>
        <v>25</v>
      </c>
      <c r="Q48" s="971"/>
      <c r="R48" s="1000"/>
      <c r="S48" s="971">
        <v>6</v>
      </c>
      <c r="T48" s="1001" t="s">
        <v>2615</v>
      </c>
      <c r="U48" s="1000" t="s">
        <v>2616</v>
      </c>
      <c r="V48" s="1002"/>
      <c r="W48" s="920"/>
    </row>
    <row r="49" s="906" customFormat="1" hidden="1" customHeight="1" spans="1:23">
      <c r="A49" s="937" t="s">
        <v>59</v>
      </c>
      <c r="B49" s="938" t="s">
        <v>167</v>
      </c>
      <c r="C49" s="939" t="s">
        <v>169</v>
      </c>
      <c r="D49" s="940">
        <v>3000</v>
      </c>
      <c r="E49" s="941">
        <v>3000</v>
      </c>
      <c r="F49" s="912"/>
      <c r="G49" s="912"/>
      <c r="H49" s="912"/>
      <c r="I49" s="912"/>
      <c r="J49" s="912"/>
      <c r="K49" s="913"/>
      <c r="L49" s="962">
        <f t="shared" si="2"/>
        <v>0</v>
      </c>
      <c r="M49" s="963" t="s">
        <v>2592</v>
      </c>
      <c r="N49" s="916" t="s">
        <v>2598</v>
      </c>
      <c r="O49" s="970">
        <v>3096</v>
      </c>
      <c r="P49" s="971">
        <f t="shared" si="1"/>
        <v>96</v>
      </c>
      <c r="Q49" s="971"/>
      <c r="R49" s="1000"/>
      <c r="S49" s="971">
        <v>6</v>
      </c>
      <c r="T49" s="1001" t="s">
        <v>2615</v>
      </c>
      <c r="U49" s="1000" t="s">
        <v>2616</v>
      </c>
      <c r="V49" s="1002"/>
      <c r="W49" s="920"/>
    </row>
    <row r="50" s="906" customFormat="1" hidden="1" customHeight="1" spans="1:23">
      <c r="A50" s="937" t="s">
        <v>59</v>
      </c>
      <c r="B50" s="938" t="s">
        <v>170</v>
      </c>
      <c r="C50" s="939" t="s">
        <v>172</v>
      </c>
      <c r="D50" s="940">
        <v>3000</v>
      </c>
      <c r="E50" s="941">
        <v>3000</v>
      </c>
      <c r="F50" s="912"/>
      <c r="G50" s="912"/>
      <c r="H50" s="912"/>
      <c r="I50" s="912"/>
      <c r="J50" s="912"/>
      <c r="K50" s="913"/>
      <c r="L50" s="962">
        <f t="shared" si="2"/>
        <v>0</v>
      </c>
      <c r="M50" s="963" t="s">
        <v>2592</v>
      </c>
      <c r="N50" s="916" t="s">
        <v>2598</v>
      </c>
      <c r="O50" s="970">
        <v>3060</v>
      </c>
      <c r="P50" s="971">
        <f t="shared" si="1"/>
        <v>60</v>
      </c>
      <c r="Q50" s="971"/>
      <c r="R50" s="1000"/>
      <c r="S50" s="971">
        <v>6</v>
      </c>
      <c r="T50" s="1001" t="s">
        <v>2615</v>
      </c>
      <c r="U50" s="1000" t="s">
        <v>2616</v>
      </c>
      <c r="V50" s="1002"/>
      <c r="W50" s="920"/>
    </row>
    <row r="51" s="906" customFormat="1" hidden="1" customHeight="1" spans="1:23">
      <c r="A51" s="937" t="s">
        <v>59</v>
      </c>
      <c r="B51" s="938" t="s">
        <v>173</v>
      </c>
      <c r="C51" s="939" t="s">
        <v>175</v>
      </c>
      <c r="D51" s="940">
        <v>3000</v>
      </c>
      <c r="E51" s="941">
        <v>3000</v>
      </c>
      <c r="F51" s="912"/>
      <c r="G51" s="912"/>
      <c r="H51" s="912"/>
      <c r="I51" s="912"/>
      <c r="J51" s="912"/>
      <c r="K51" s="913"/>
      <c r="L51" s="962">
        <f t="shared" si="2"/>
        <v>0</v>
      </c>
      <c r="M51" s="963" t="s">
        <v>2592</v>
      </c>
      <c r="N51" s="916" t="s">
        <v>2598</v>
      </c>
      <c r="O51" s="970">
        <v>3087</v>
      </c>
      <c r="P51" s="971">
        <f t="shared" si="1"/>
        <v>87</v>
      </c>
      <c r="Q51" s="971"/>
      <c r="R51" s="1000"/>
      <c r="S51" s="971">
        <v>6</v>
      </c>
      <c r="T51" s="1001" t="s">
        <v>2615</v>
      </c>
      <c r="U51" s="1000" t="s">
        <v>2616</v>
      </c>
      <c r="V51" s="1002"/>
      <c r="W51" s="920"/>
    </row>
    <row r="52" s="907" customFormat="1" hidden="1" customHeight="1" spans="1:23">
      <c r="A52" s="937" t="s">
        <v>59</v>
      </c>
      <c r="B52" s="938" t="s">
        <v>192</v>
      </c>
      <c r="C52" s="939" t="s">
        <v>194</v>
      </c>
      <c r="D52" s="940">
        <v>3000</v>
      </c>
      <c r="E52" s="941">
        <v>3000</v>
      </c>
      <c r="F52" s="912"/>
      <c r="G52" s="912"/>
      <c r="H52" s="912"/>
      <c r="I52" s="912"/>
      <c r="J52" s="912"/>
      <c r="K52" s="913"/>
      <c r="L52" s="962">
        <f t="shared" si="2"/>
        <v>0</v>
      </c>
      <c r="M52" s="963" t="s">
        <v>2592</v>
      </c>
      <c r="N52" s="916" t="s">
        <v>2617</v>
      </c>
      <c r="O52" s="970">
        <v>3046</v>
      </c>
      <c r="P52" s="971">
        <f t="shared" si="1"/>
        <v>46</v>
      </c>
      <c r="Q52" s="971"/>
      <c r="R52" s="1000"/>
      <c r="S52" s="971">
        <v>4</v>
      </c>
      <c r="T52" s="1001" t="s">
        <v>2618</v>
      </c>
      <c r="U52" s="1000" t="s">
        <v>2619</v>
      </c>
      <c r="V52" s="1002"/>
      <c r="W52" s="991"/>
    </row>
    <row r="53" s="907" customFormat="1" hidden="1" customHeight="1" spans="1:23">
      <c r="A53" s="937" t="s">
        <v>59</v>
      </c>
      <c r="B53" s="938" t="s">
        <v>195</v>
      </c>
      <c r="C53" s="939" t="s">
        <v>197</v>
      </c>
      <c r="D53" s="940">
        <v>3000</v>
      </c>
      <c r="E53" s="941">
        <v>3000</v>
      </c>
      <c r="F53" s="912"/>
      <c r="G53" s="912"/>
      <c r="H53" s="912"/>
      <c r="I53" s="912"/>
      <c r="J53" s="912"/>
      <c r="K53" s="913"/>
      <c r="L53" s="962">
        <f t="shared" si="2"/>
        <v>0</v>
      </c>
      <c r="M53" s="963" t="s">
        <v>2592</v>
      </c>
      <c r="N53" s="916" t="s">
        <v>2617</v>
      </c>
      <c r="O53" s="970">
        <v>3036</v>
      </c>
      <c r="P53" s="971">
        <f t="shared" si="1"/>
        <v>36</v>
      </c>
      <c r="Q53" s="971"/>
      <c r="R53" s="1000"/>
      <c r="S53" s="971">
        <v>4</v>
      </c>
      <c r="T53" s="1001" t="s">
        <v>2618</v>
      </c>
      <c r="U53" s="1000" t="s">
        <v>2619</v>
      </c>
      <c r="V53" s="1002"/>
      <c r="W53" s="991"/>
    </row>
    <row r="54" s="906" customFormat="1" hidden="1" customHeight="1" spans="1:23">
      <c r="A54" s="937" t="s">
        <v>59</v>
      </c>
      <c r="B54" s="938" t="s">
        <v>210</v>
      </c>
      <c r="C54" s="939" t="s">
        <v>212</v>
      </c>
      <c r="D54" s="940">
        <v>3000</v>
      </c>
      <c r="E54" s="945">
        <v>3000</v>
      </c>
      <c r="F54" s="946"/>
      <c r="G54" s="946"/>
      <c r="H54" s="946"/>
      <c r="I54" s="946"/>
      <c r="J54" s="946"/>
      <c r="K54" s="975"/>
      <c r="L54" s="962">
        <f t="shared" si="2"/>
        <v>0</v>
      </c>
      <c r="M54" s="963" t="s">
        <v>2592</v>
      </c>
      <c r="N54" s="976" t="s">
        <v>2605</v>
      </c>
      <c r="O54" s="968"/>
      <c r="P54" s="969">
        <f t="shared" si="1"/>
        <v>-3000</v>
      </c>
      <c r="Q54" s="969"/>
      <c r="R54" s="994" t="s">
        <v>2604</v>
      </c>
      <c r="S54" s="973">
        <v>5</v>
      </c>
      <c r="T54" s="997" t="s">
        <v>2620</v>
      </c>
      <c r="U54" s="998" t="s">
        <v>2621</v>
      </c>
      <c r="V54" s="999"/>
      <c r="W54" s="920"/>
    </row>
    <row r="55" s="906" customFormat="1" hidden="1" customHeight="1" spans="1:23">
      <c r="A55" s="937" t="s">
        <v>59</v>
      </c>
      <c r="B55" s="938" t="s">
        <v>213</v>
      </c>
      <c r="C55" s="939" t="s">
        <v>215</v>
      </c>
      <c r="D55" s="940">
        <v>3000</v>
      </c>
      <c r="E55" s="945">
        <v>3000</v>
      </c>
      <c r="F55" s="946"/>
      <c r="G55" s="946"/>
      <c r="H55" s="946"/>
      <c r="I55" s="946"/>
      <c r="J55" s="946"/>
      <c r="K55" s="975"/>
      <c r="L55" s="962">
        <f t="shared" si="2"/>
        <v>0</v>
      </c>
      <c r="M55" s="963" t="s">
        <v>2592</v>
      </c>
      <c r="N55" s="976" t="s">
        <v>2605</v>
      </c>
      <c r="O55" s="968"/>
      <c r="P55" s="969">
        <f t="shared" si="1"/>
        <v>-3000</v>
      </c>
      <c r="Q55" s="969"/>
      <c r="R55" s="994" t="s">
        <v>2604</v>
      </c>
      <c r="S55" s="973">
        <v>6</v>
      </c>
      <c r="T55" s="997" t="s">
        <v>2620</v>
      </c>
      <c r="U55" s="998" t="s">
        <v>2622</v>
      </c>
      <c r="V55" s="999"/>
      <c r="W55" s="920"/>
    </row>
    <row r="56" s="906" customFormat="1" hidden="1" customHeight="1" spans="1:23">
      <c r="A56" s="937" t="s">
        <v>59</v>
      </c>
      <c r="B56" s="938" t="s">
        <v>216</v>
      </c>
      <c r="C56" s="939" t="s">
        <v>218</v>
      </c>
      <c r="D56" s="940">
        <v>3000</v>
      </c>
      <c r="E56" s="945">
        <v>3000</v>
      </c>
      <c r="F56" s="946"/>
      <c r="G56" s="946"/>
      <c r="H56" s="946"/>
      <c r="I56" s="946"/>
      <c r="J56" s="946"/>
      <c r="K56" s="975"/>
      <c r="L56" s="962">
        <f t="shared" si="2"/>
        <v>0</v>
      </c>
      <c r="M56" s="963" t="s">
        <v>2592</v>
      </c>
      <c r="N56" s="976" t="s">
        <v>2605</v>
      </c>
      <c r="O56" s="968"/>
      <c r="P56" s="969">
        <f t="shared" si="1"/>
        <v>-3000</v>
      </c>
      <c r="Q56" s="969"/>
      <c r="R56" s="994" t="s">
        <v>2604</v>
      </c>
      <c r="S56" s="973">
        <v>6</v>
      </c>
      <c r="T56" s="997" t="s">
        <v>2620</v>
      </c>
      <c r="U56" s="998" t="s">
        <v>2622</v>
      </c>
      <c r="V56" s="999"/>
      <c r="W56" s="920"/>
    </row>
    <row r="57" s="906" customFormat="1" hidden="1" customHeight="1" spans="1:23">
      <c r="A57" s="937" t="s">
        <v>59</v>
      </c>
      <c r="B57" s="938" t="s">
        <v>268</v>
      </c>
      <c r="C57" s="939" t="s">
        <v>270</v>
      </c>
      <c r="D57" s="940">
        <v>3000</v>
      </c>
      <c r="E57" s="945">
        <v>3000</v>
      </c>
      <c r="F57" s="946"/>
      <c r="G57" s="946"/>
      <c r="H57" s="946"/>
      <c r="I57" s="946"/>
      <c r="J57" s="946"/>
      <c r="K57" s="975"/>
      <c r="L57" s="962">
        <f t="shared" si="2"/>
        <v>0</v>
      </c>
      <c r="M57" s="963" t="s">
        <v>2592</v>
      </c>
      <c r="N57" s="976" t="s">
        <v>2623</v>
      </c>
      <c r="O57" s="968"/>
      <c r="P57" s="969">
        <f t="shared" si="1"/>
        <v>-3000</v>
      </c>
      <c r="Q57" s="969"/>
      <c r="R57" s="994" t="s">
        <v>2604</v>
      </c>
      <c r="S57" s="973">
        <v>4</v>
      </c>
      <c r="T57" s="997" t="s">
        <v>2608</v>
      </c>
      <c r="U57" s="998" t="s">
        <v>2619</v>
      </c>
      <c r="V57" s="999"/>
      <c r="W57" s="920"/>
    </row>
    <row r="58" s="906" customFormat="1" hidden="1" customHeight="1" spans="1:23">
      <c r="A58" s="937" t="s">
        <v>59</v>
      </c>
      <c r="B58" s="938" t="s">
        <v>271</v>
      </c>
      <c r="C58" s="939" t="s">
        <v>273</v>
      </c>
      <c r="D58" s="940">
        <v>3000</v>
      </c>
      <c r="E58" s="945">
        <v>3000</v>
      </c>
      <c r="F58" s="946"/>
      <c r="G58" s="946"/>
      <c r="H58" s="946"/>
      <c r="I58" s="946"/>
      <c r="J58" s="946"/>
      <c r="K58" s="975"/>
      <c r="L58" s="962">
        <f t="shared" si="2"/>
        <v>0</v>
      </c>
      <c r="M58" s="963" t="s">
        <v>2592</v>
      </c>
      <c r="N58" s="976" t="s">
        <v>2623</v>
      </c>
      <c r="O58" s="968"/>
      <c r="P58" s="969">
        <f t="shared" si="1"/>
        <v>-3000</v>
      </c>
      <c r="Q58" s="969"/>
      <c r="R58" s="994" t="s">
        <v>2604</v>
      </c>
      <c r="S58" s="973">
        <v>4</v>
      </c>
      <c r="T58" s="997" t="s">
        <v>2608</v>
      </c>
      <c r="U58" s="998" t="s">
        <v>2619</v>
      </c>
      <c r="V58" s="999"/>
      <c r="W58" s="920"/>
    </row>
    <row r="59" s="906" customFormat="1" hidden="1" customHeight="1" spans="1:23">
      <c r="A59" s="937" t="s">
        <v>59</v>
      </c>
      <c r="B59" s="938" t="s">
        <v>274</v>
      </c>
      <c r="C59" s="939" t="s">
        <v>276</v>
      </c>
      <c r="D59" s="940">
        <v>3000</v>
      </c>
      <c r="E59" s="945">
        <v>3000</v>
      </c>
      <c r="F59" s="946"/>
      <c r="G59" s="946"/>
      <c r="H59" s="946"/>
      <c r="I59" s="946"/>
      <c r="J59" s="946"/>
      <c r="K59" s="975"/>
      <c r="L59" s="962">
        <f t="shared" si="2"/>
        <v>0</v>
      </c>
      <c r="M59" s="963" t="s">
        <v>2592</v>
      </c>
      <c r="N59" s="976" t="s">
        <v>2623</v>
      </c>
      <c r="O59" s="968"/>
      <c r="P59" s="969">
        <f t="shared" si="1"/>
        <v>-3000</v>
      </c>
      <c r="Q59" s="969"/>
      <c r="R59" s="994" t="s">
        <v>2604</v>
      </c>
      <c r="S59" s="973">
        <v>4</v>
      </c>
      <c r="T59" s="997" t="s">
        <v>2608</v>
      </c>
      <c r="U59" s="998" t="s">
        <v>2619</v>
      </c>
      <c r="V59" s="999"/>
      <c r="W59" s="920"/>
    </row>
    <row r="60" s="906" customFormat="1" hidden="1" customHeight="1" spans="1:23">
      <c r="A60" s="937" t="s">
        <v>59</v>
      </c>
      <c r="B60" s="938" t="s">
        <v>277</v>
      </c>
      <c r="C60" s="939" t="s">
        <v>279</v>
      </c>
      <c r="D60" s="940">
        <v>3000</v>
      </c>
      <c r="E60" s="945">
        <v>3000</v>
      </c>
      <c r="F60" s="946"/>
      <c r="G60" s="946"/>
      <c r="H60" s="946"/>
      <c r="I60" s="946"/>
      <c r="J60" s="946"/>
      <c r="K60" s="975"/>
      <c r="L60" s="962">
        <f t="shared" si="2"/>
        <v>0</v>
      </c>
      <c r="M60" s="963" t="s">
        <v>2592</v>
      </c>
      <c r="N60" s="976" t="s">
        <v>2623</v>
      </c>
      <c r="O60" s="968"/>
      <c r="P60" s="969">
        <f t="shared" si="1"/>
        <v>-3000</v>
      </c>
      <c r="Q60" s="969"/>
      <c r="R60" s="994" t="s">
        <v>2604</v>
      </c>
      <c r="S60" s="973">
        <v>4</v>
      </c>
      <c r="T60" s="997" t="s">
        <v>2608</v>
      </c>
      <c r="U60" s="998" t="s">
        <v>2619</v>
      </c>
      <c r="V60" s="999"/>
      <c r="W60" s="920"/>
    </row>
    <row r="61" s="906" customFormat="1" hidden="1" customHeight="1" spans="1:23">
      <c r="A61" s="937" t="s">
        <v>59</v>
      </c>
      <c r="B61" s="938" t="s">
        <v>2624</v>
      </c>
      <c r="C61" s="939" t="s">
        <v>2625</v>
      </c>
      <c r="D61" s="940">
        <v>2000</v>
      </c>
      <c r="E61" s="941">
        <v>2000</v>
      </c>
      <c r="F61" s="912"/>
      <c r="G61" s="912"/>
      <c r="H61" s="912"/>
      <c r="I61" s="912"/>
      <c r="J61" s="912"/>
      <c r="K61" s="913"/>
      <c r="L61" s="962">
        <f t="shared" si="2"/>
        <v>0</v>
      </c>
      <c r="M61" s="963" t="s">
        <v>2592</v>
      </c>
      <c r="N61" s="916" t="s">
        <v>2626</v>
      </c>
      <c r="O61" s="970">
        <v>2000</v>
      </c>
      <c r="P61" s="971">
        <f t="shared" si="1"/>
        <v>0</v>
      </c>
      <c r="Q61" s="971"/>
      <c r="R61" s="1000"/>
      <c r="S61" s="965"/>
      <c r="T61" s="330"/>
      <c r="U61" s="989"/>
      <c r="V61" s="990"/>
      <c r="W61" s="920"/>
    </row>
    <row r="62" s="907" customFormat="1" hidden="1" customHeight="1" spans="1:23">
      <c r="A62" s="937" t="s">
        <v>59</v>
      </c>
      <c r="B62" s="938" t="s">
        <v>2627</v>
      </c>
      <c r="C62" s="939" t="s">
        <v>2628</v>
      </c>
      <c r="D62" s="940">
        <v>2000</v>
      </c>
      <c r="E62" s="941">
        <v>2000</v>
      </c>
      <c r="F62" s="912"/>
      <c r="G62" s="912"/>
      <c r="H62" s="912"/>
      <c r="I62" s="912"/>
      <c r="J62" s="912"/>
      <c r="K62" s="913"/>
      <c r="L62" s="962">
        <f t="shared" si="2"/>
        <v>0</v>
      </c>
      <c r="M62" s="963" t="s">
        <v>2592</v>
      </c>
      <c r="N62" s="916" t="s">
        <v>2629</v>
      </c>
      <c r="O62" s="970">
        <v>2000</v>
      </c>
      <c r="P62" s="971">
        <f t="shared" si="1"/>
        <v>0</v>
      </c>
      <c r="Q62" s="971"/>
      <c r="R62" s="1000"/>
      <c r="S62" s="965"/>
      <c r="T62" s="330"/>
      <c r="U62" s="989"/>
      <c r="V62" s="990"/>
      <c r="W62" s="991"/>
    </row>
    <row r="63" s="907" customFormat="1" hidden="1" customHeight="1" spans="1:23">
      <c r="A63" s="937" t="s">
        <v>59</v>
      </c>
      <c r="B63" s="938" t="s">
        <v>2630</v>
      </c>
      <c r="C63" s="939" t="s">
        <v>2631</v>
      </c>
      <c r="D63" s="940">
        <v>2000</v>
      </c>
      <c r="E63" s="941">
        <v>2000</v>
      </c>
      <c r="F63" s="912"/>
      <c r="G63" s="912"/>
      <c r="H63" s="912"/>
      <c r="I63" s="912"/>
      <c r="J63" s="912"/>
      <c r="K63" s="913"/>
      <c r="L63" s="962">
        <f t="shared" si="2"/>
        <v>0</v>
      </c>
      <c r="M63" s="963" t="s">
        <v>2592</v>
      </c>
      <c r="N63" s="916" t="s">
        <v>2629</v>
      </c>
      <c r="O63" s="970">
        <v>2000</v>
      </c>
      <c r="P63" s="971">
        <f t="shared" si="1"/>
        <v>0</v>
      </c>
      <c r="Q63" s="971"/>
      <c r="R63" s="1000"/>
      <c r="S63" s="965"/>
      <c r="T63" s="330"/>
      <c r="U63" s="989"/>
      <c r="V63" s="990"/>
      <c r="W63" s="991"/>
    </row>
    <row r="64" s="907" customFormat="1" hidden="1" customHeight="1" spans="1:23">
      <c r="A64" s="937" t="s">
        <v>59</v>
      </c>
      <c r="B64" s="938" t="s">
        <v>2632</v>
      </c>
      <c r="C64" s="939" t="s">
        <v>2633</v>
      </c>
      <c r="D64" s="940">
        <v>2000</v>
      </c>
      <c r="E64" s="941">
        <v>2000</v>
      </c>
      <c r="F64" s="912"/>
      <c r="G64" s="912"/>
      <c r="H64" s="912"/>
      <c r="I64" s="912"/>
      <c r="J64" s="912"/>
      <c r="K64" s="913"/>
      <c r="L64" s="962">
        <f t="shared" si="2"/>
        <v>0</v>
      </c>
      <c r="M64" s="963" t="s">
        <v>2592</v>
      </c>
      <c r="N64" s="916" t="s">
        <v>2629</v>
      </c>
      <c r="O64" s="970">
        <v>2000</v>
      </c>
      <c r="P64" s="971">
        <f t="shared" si="1"/>
        <v>0</v>
      </c>
      <c r="Q64" s="971"/>
      <c r="R64" s="1000"/>
      <c r="S64" s="965"/>
      <c r="T64" s="330"/>
      <c r="U64" s="989"/>
      <c r="V64" s="990"/>
      <c r="W64" s="991"/>
    </row>
    <row r="65" s="906" customFormat="1" hidden="1" customHeight="1" spans="1:23">
      <c r="A65" s="937" t="s">
        <v>50</v>
      </c>
      <c r="B65" s="938" t="s">
        <v>368</v>
      </c>
      <c r="C65" s="939" t="s">
        <v>370</v>
      </c>
      <c r="D65" s="940">
        <v>5000</v>
      </c>
      <c r="E65" s="941">
        <v>5000</v>
      </c>
      <c r="F65" s="912"/>
      <c r="G65" s="912"/>
      <c r="H65" s="912"/>
      <c r="I65" s="912"/>
      <c r="J65" s="912"/>
      <c r="K65" s="913"/>
      <c r="L65" s="962">
        <f t="shared" si="2"/>
        <v>0</v>
      </c>
      <c r="M65" s="963" t="s">
        <v>2592</v>
      </c>
      <c r="N65" s="916" t="s">
        <v>2634</v>
      </c>
      <c r="O65" s="970">
        <v>5000</v>
      </c>
      <c r="P65" s="971">
        <f t="shared" si="1"/>
        <v>0</v>
      </c>
      <c r="Q65" s="1000" t="s">
        <v>2635</v>
      </c>
      <c r="R65" s="1000" t="s">
        <v>2636</v>
      </c>
      <c r="S65" s="965"/>
      <c r="T65" s="330" t="s">
        <v>2637</v>
      </c>
      <c r="U65" s="989" t="s">
        <v>2613</v>
      </c>
      <c r="V65" s="990"/>
      <c r="W65" s="920"/>
    </row>
    <row r="66" s="906" customFormat="1" hidden="1" customHeight="1" spans="1:23">
      <c r="A66" s="937" t="s">
        <v>50</v>
      </c>
      <c r="B66" s="938" t="s">
        <v>371</v>
      </c>
      <c r="C66" s="939" t="s">
        <v>373</v>
      </c>
      <c r="D66" s="940">
        <v>5000</v>
      </c>
      <c r="E66" s="941">
        <v>5000</v>
      </c>
      <c r="F66" s="912"/>
      <c r="G66" s="912"/>
      <c r="H66" s="912"/>
      <c r="I66" s="912"/>
      <c r="J66" s="912"/>
      <c r="K66" s="913"/>
      <c r="L66" s="962">
        <f t="shared" si="2"/>
        <v>0</v>
      </c>
      <c r="M66" s="963" t="s">
        <v>2592</v>
      </c>
      <c r="N66" s="916" t="s">
        <v>2638</v>
      </c>
      <c r="O66" s="970">
        <v>5000</v>
      </c>
      <c r="P66" s="971">
        <f t="shared" si="1"/>
        <v>0</v>
      </c>
      <c r="Q66" s="971"/>
      <c r="R66" s="1000" t="s">
        <v>2636</v>
      </c>
      <c r="S66" s="965"/>
      <c r="T66" s="330" t="s">
        <v>2637</v>
      </c>
      <c r="U66" s="989" t="s">
        <v>2613</v>
      </c>
      <c r="V66" s="990"/>
      <c r="W66" s="920"/>
    </row>
    <row r="67" s="906" customFormat="1" hidden="1" customHeight="1" spans="1:23">
      <c r="A67" s="937" t="s">
        <v>50</v>
      </c>
      <c r="B67" s="938" t="s">
        <v>374</v>
      </c>
      <c r="C67" s="939" t="s">
        <v>376</v>
      </c>
      <c r="D67" s="940">
        <v>5000</v>
      </c>
      <c r="E67" s="941">
        <v>5000</v>
      </c>
      <c r="F67" s="912"/>
      <c r="G67" s="912"/>
      <c r="H67" s="912"/>
      <c r="I67" s="912"/>
      <c r="J67" s="912"/>
      <c r="K67" s="913"/>
      <c r="L67" s="962">
        <f t="shared" si="2"/>
        <v>0</v>
      </c>
      <c r="M67" s="963" t="s">
        <v>2592</v>
      </c>
      <c r="N67" s="916" t="s">
        <v>2634</v>
      </c>
      <c r="O67" s="970">
        <v>5000</v>
      </c>
      <c r="P67" s="971">
        <f t="shared" si="1"/>
        <v>0</v>
      </c>
      <c r="Q67" s="971"/>
      <c r="R67" s="1000" t="s">
        <v>2636</v>
      </c>
      <c r="S67" s="965"/>
      <c r="T67" s="330" t="s">
        <v>2637</v>
      </c>
      <c r="U67" s="989" t="s">
        <v>2613</v>
      </c>
      <c r="V67" s="990"/>
      <c r="W67" s="920"/>
    </row>
    <row r="68" s="906" customFormat="1" hidden="1" customHeight="1" spans="1:23">
      <c r="A68" s="937" t="s">
        <v>50</v>
      </c>
      <c r="B68" s="938" t="s">
        <v>377</v>
      </c>
      <c r="C68" s="939" t="s">
        <v>379</v>
      </c>
      <c r="D68" s="940">
        <v>5000</v>
      </c>
      <c r="E68" s="941">
        <v>5000</v>
      </c>
      <c r="F68" s="912"/>
      <c r="G68" s="912"/>
      <c r="H68" s="912"/>
      <c r="I68" s="912"/>
      <c r="J68" s="912"/>
      <c r="K68" s="913"/>
      <c r="L68" s="962">
        <f t="shared" si="2"/>
        <v>0</v>
      </c>
      <c r="M68" s="963" t="s">
        <v>2592</v>
      </c>
      <c r="N68" s="916" t="s">
        <v>2638</v>
      </c>
      <c r="O68" s="970">
        <v>5000</v>
      </c>
      <c r="P68" s="971">
        <f t="shared" si="1"/>
        <v>0</v>
      </c>
      <c r="Q68" s="971"/>
      <c r="R68" s="1000" t="s">
        <v>2636</v>
      </c>
      <c r="S68" s="965"/>
      <c r="T68" s="330" t="s">
        <v>2637</v>
      </c>
      <c r="U68" s="989" t="s">
        <v>2613</v>
      </c>
      <c r="V68" s="990"/>
      <c r="W68" s="920"/>
    </row>
    <row r="69" s="906" customFormat="1" hidden="1" customHeight="1" spans="1:23">
      <c r="A69" s="937" t="s">
        <v>50</v>
      </c>
      <c r="B69" s="938" t="s">
        <v>341</v>
      </c>
      <c r="C69" s="939" t="s">
        <v>343</v>
      </c>
      <c r="D69" s="940">
        <v>3000</v>
      </c>
      <c r="E69" s="941">
        <v>3000</v>
      </c>
      <c r="F69" s="912"/>
      <c r="G69" s="912"/>
      <c r="H69" s="912"/>
      <c r="I69" s="912"/>
      <c r="J69" s="912"/>
      <c r="K69" s="913"/>
      <c r="L69" s="962">
        <f t="shared" si="2"/>
        <v>0</v>
      </c>
      <c r="M69" s="963" t="s">
        <v>2592</v>
      </c>
      <c r="N69" s="916" t="s">
        <v>2639</v>
      </c>
      <c r="O69" s="972">
        <v>3049</v>
      </c>
      <c r="P69" s="973">
        <f t="shared" si="1"/>
        <v>49</v>
      </c>
      <c r="Q69" s="973"/>
      <c r="R69" s="998"/>
      <c r="S69" s="973">
        <v>3</v>
      </c>
      <c r="T69" s="997" t="s">
        <v>2600</v>
      </c>
      <c r="U69" s="998"/>
      <c r="V69" s="996"/>
      <c r="W69" s="920"/>
    </row>
    <row r="70" s="906" customFormat="1" hidden="1" customHeight="1" spans="1:23">
      <c r="A70" s="937" t="s">
        <v>50</v>
      </c>
      <c r="B70" s="938" t="s">
        <v>386</v>
      </c>
      <c r="C70" s="939" t="s">
        <v>388</v>
      </c>
      <c r="D70" s="940">
        <v>4000</v>
      </c>
      <c r="E70" s="945">
        <v>4000</v>
      </c>
      <c r="F70" s="946"/>
      <c r="G70" s="946"/>
      <c r="H70" s="946"/>
      <c r="I70" s="946"/>
      <c r="J70" s="946"/>
      <c r="K70" s="975"/>
      <c r="L70" s="962">
        <f t="shared" si="2"/>
        <v>0</v>
      </c>
      <c r="M70" s="963" t="s">
        <v>2592</v>
      </c>
      <c r="N70" s="976" t="s">
        <v>2603</v>
      </c>
      <c r="O70" s="968"/>
      <c r="P70" s="969">
        <f t="shared" si="1"/>
        <v>-4000</v>
      </c>
      <c r="Q70" s="969"/>
      <c r="R70" s="998"/>
      <c r="S70" s="973">
        <v>3</v>
      </c>
      <c r="T70" s="997" t="s">
        <v>2606</v>
      </c>
      <c r="U70" s="998"/>
      <c r="V70" s="999"/>
      <c r="W70" s="920"/>
    </row>
    <row r="71" s="906" customFormat="1" hidden="1" customHeight="1" spans="1:23">
      <c r="A71" s="937" t="s">
        <v>50</v>
      </c>
      <c r="B71" s="938" t="s">
        <v>389</v>
      </c>
      <c r="C71" s="939" t="s">
        <v>391</v>
      </c>
      <c r="D71" s="940">
        <v>4000</v>
      </c>
      <c r="E71" s="945">
        <v>4000</v>
      </c>
      <c r="F71" s="946"/>
      <c r="G71" s="946"/>
      <c r="H71" s="946"/>
      <c r="I71" s="946"/>
      <c r="J71" s="946"/>
      <c r="K71" s="975"/>
      <c r="L71" s="962">
        <f t="shared" si="2"/>
        <v>0</v>
      </c>
      <c r="M71" s="963" t="s">
        <v>2592</v>
      </c>
      <c r="N71" s="976" t="s">
        <v>2603</v>
      </c>
      <c r="O71" s="968"/>
      <c r="P71" s="969">
        <f t="shared" si="1"/>
        <v>-4000</v>
      </c>
      <c r="Q71" s="969"/>
      <c r="R71" s="994" t="s">
        <v>2604</v>
      </c>
      <c r="S71" s="969"/>
      <c r="T71" s="995"/>
      <c r="U71" s="994"/>
      <c r="V71" s="996"/>
      <c r="W71" s="920"/>
    </row>
    <row r="72" s="907" customFormat="1" hidden="1" customHeight="1" spans="1:23">
      <c r="A72" s="937" t="s">
        <v>50</v>
      </c>
      <c r="B72" s="938" t="s">
        <v>447</v>
      </c>
      <c r="C72" s="939" t="s">
        <v>449</v>
      </c>
      <c r="D72" s="940">
        <v>3000</v>
      </c>
      <c r="E72" s="945">
        <v>3000</v>
      </c>
      <c r="F72" s="946"/>
      <c r="G72" s="946"/>
      <c r="H72" s="946"/>
      <c r="I72" s="946"/>
      <c r="J72" s="946"/>
      <c r="K72" s="975"/>
      <c r="L72" s="962">
        <f t="shared" si="2"/>
        <v>0</v>
      </c>
      <c r="M72" s="963" t="s">
        <v>2592</v>
      </c>
      <c r="N72" s="976" t="s">
        <v>2640</v>
      </c>
      <c r="O72" s="968"/>
      <c r="P72" s="969">
        <f t="shared" si="1"/>
        <v>-3000</v>
      </c>
      <c r="Q72" s="995"/>
      <c r="R72" s="994" t="s">
        <v>2604</v>
      </c>
      <c r="S72" s="969"/>
      <c r="T72" s="995"/>
      <c r="U72" s="994"/>
      <c r="V72" s="996"/>
      <c r="W72" s="991"/>
    </row>
    <row r="73" s="907" customFormat="1" hidden="1" customHeight="1" spans="1:23">
      <c r="A73" s="937" t="s">
        <v>50</v>
      </c>
      <c r="B73" s="938" t="s">
        <v>459</v>
      </c>
      <c r="C73" s="939" t="s">
        <v>461</v>
      </c>
      <c r="D73" s="940">
        <v>3000</v>
      </c>
      <c r="E73" s="945">
        <v>3000</v>
      </c>
      <c r="F73" s="946"/>
      <c r="G73" s="946"/>
      <c r="H73" s="946"/>
      <c r="I73" s="946"/>
      <c r="J73" s="946"/>
      <c r="K73" s="975"/>
      <c r="L73" s="962">
        <f t="shared" si="2"/>
        <v>0</v>
      </c>
      <c r="M73" s="963" t="s">
        <v>2592</v>
      </c>
      <c r="N73" s="976" t="s">
        <v>2640</v>
      </c>
      <c r="O73" s="968"/>
      <c r="P73" s="969">
        <f t="shared" si="1"/>
        <v>-3000</v>
      </c>
      <c r="Q73" s="995"/>
      <c r="R73" s="994" t="s">
        <v>2604</v>
      </c>
      <c r="S73" s="969"/>
      <c r="T73" s="995"/>
      <c r="U73" s="994"/>
      <c r="V73" s="996"/>
      <c r="W73" s="991"/>
    </row>
    <row r="74" s="907" customFormat="1" hidden="1" customHeight="1" spans="1:23">
      <c r="A74" s="937" t="s">
        <v>50</v>
      </c>
      <c r="B74" s="938" t="s">
        <v>468</v>
      </c>
      <c r="C74" s="939" t="s">
        <v>470</v>
      </c>
      <c r="D74" s="940">
        <v>3000</v>
      </c>
      <c r="E74" s="945">
        <v>3000</v>
      </c>
      <c r="F74" s="946"/>
      <c r="G74" s="946"/>
      <c r="H74" s="946"/>
      <c r="I74" s="946"/>
      <c r="J74" s="946"/>
      <c r="K74" s="975"/>
      <c r="L74" s="962">
        <f t="shared" si="2"/>
        <v>0</v>
      </c>
      <c r="M74" s="963" t="s">
        <v>2592</v>
      </c>
      <c r="N74" s="976" t="s">
        <v>2640</v>
      </c>
      <c r="O74" s="968"/>
      <c r="P74" s="969">
        <f t="shared" ref="P74:P115" si="3">O74-D74</f>
        <v>-3000</v>
      </c>
      <c r="Q74" s="995"/>
      <c r="R74" s="994" t="s">
        <v>2604</v>
      </c>
      <c r="S74" s="969"/>
      <c r="T74" s="995"/>
      <c r="U74" s="994"/>
      <c r="V74" s="996"/>
      <c r="W74" s="991"/>
    </row>
    <row r="75" s="906" customFormat="1" hidden="1" customHeight="1" spans="1:23">
      <c r="A75" s="937" t="s">
        <v>51</v>
      </c>
      <c r="B75" s="1003" t="s">
        <v>327</v>
      </c>
      <c r="C75" s="1004" t="s">
        <v>328</v>
      </c>
      <c r="D75" s="940">
        <v>3000</v>
      </c>
      <c r="E75" s="945">
        <v>3000</v>
      </c>
      <c r="F75" s="946"/>
      <c r="G75" s="946"/>
      <c r="H75" s="946"/>
      <c r="I75" s="946"/>
      <c r="J75" s="946"/>
      <c r="K75" s="975"/>
      <c r="L75" s="962">
        <f t="shared" si="2"/>
        <v>0</v>
      </c>
      <c r="M75" s="963" t="s">
        <v>2592</v>
      </c>
      <c r="N75" s="976" t="s">
        <v>2641</v>
      </c>
      <c r="O75" s="968"/>
      <c r="P75" s="969">
        <f t="shared" si="3"/>
        <v>-3000</v>
      </c>
      <c r="Q75" s="969"/>
      <c r="R75" s="994" t="s">
        <v>2604</v>
      </c>
      <c r="S75" s="973">
        <v>6</v>
      </c>
      <c r="T75" s="997" t="s">
        <v>2642</v>
      </c>
      <c r="U75" s="998"/>
      <c r="V75" s="999">
        <v>2021.11</v>
      </c>
      <c r="W75" s="920"/>
    </row>
    <row r="76" s="906" customFormat="1" hidden="1" customHeight="1" spans="1:23">
      <c r="A76" s="937" t="s">
        <v>51</v>
      </c>
      <c r="B76" s="1003" t="s">
        <v>431</v>
      </c>
      <c r="C76" s="1004" t="s">
        <v>432</v>
      </c>
      <c r="D76" s="940">
        <v>3000</v>
      </c>
      <c r="E76" s="945">
        <v>3000</v>
      </c>
      <c r="F76" s="946"/>
      <c r="G76" s="946"/>
      <c r="H76" s="946"/>
      <c r="I76" s="946"/>
      <c r="J76" s="946"/>
      <c r="K76" s="975"/>
      <c r="L76" s="962">
        <f t="shared" si="2"/>
        <v>0</v>
      </c>
      <c r="M76" s="963" t="s">
        <v>2592</v>
      </c>
      <c r="N76" s="976" t="s">
        <v>2643</v>
      </c>
      <c r="O76" s="968">
        <v>3054</v>
      </c>
      <c r="P76" s="969">
        <f t="shared" si="3"/>
        <v>54</v>
      </c>
      <c r="Q76" s="969"/>
      <c r="R76" s="994" t="s">
        <v>2604</v>
      </c>
      <c r="S76" s="973"/>
      <c r="T76" s="997" t="s">
        <v>2596</v>
      </c>
      <c r="U76" s="998"/>
      <c r="V76" s="999"/>
      <c r="W76" s="920"/>
    </row>
    <row r="77" s="906" customFormat="1" hidden="1" customHeight="1" spans="1:23">
      <c r="A77" s="937" t="s">
        <v>51</v>
      </c>
      <c r="B77" s="938" t="s">
        <v>164</v>
      </c>
      <c r="C77" s="939" t="s">
        <v>166</v>
      </c>
      <c r="D77" s="940">
        <v>4000</v>
      </c>
      <c r="E77" s="941">
        <v>4000</v>
      </c>
      <c r="F77" s="912"/>
      <c r="G77" s="912"/>
      <c r="H77" s="912"/>
      <c r="I77" s="912"/>
      <c r="J77" s="912"/>
      <c r="K77" s="913"/>
      <c r="L77" s="962">
        <f t="shared" si="2"/>
        <v>0</v>
      </c>
      <c r="M77" s="963" t="s">
        <v>2592</v>
      </c>
      <c r="N77" s="916" t="s">
        <v>2644</v>
      </c>
      <c r="O77" s="972">
        <v>4072</v>
      </c>
      <c r="P77" s="973">
        <f t="shared" si="3"/>
        <v>72</v>
      </c>
      <c r="Q77" s="998" t="s">
        <v>2645</v>
      </c>
      <c r="R77" s="998"/>
      <c r="S77" s="973"/>
      <c r="T77" s="997" t="s">
        <v>2596</v>
      </c>
      <c r="U77" s="998"/>
      <c r="V77" s="999"/>
      <c r="W77" s="920"/>
    </row>
    <row r="78" s="906" customFormat="1" hidden="1" customHeight="1" spans="1:23">
      <c r="A78" s="937" t="s">
        <v>51</v>
      </c>
      <c r="B78" s="938" t="s">
        <v>167</v>
      </c>
      <c r="C78" s="939" t="s">
        <v>169</v>
      </c>
      <c r="D78" s="940">
        <v>4000</v>
      </c>
      <c r="E78" s="941">
        <v>4000</v>
      </c>
      <c r="F78" s="912"/>
      <c r="G78" s="912"/>
      <c r="H78" s="912"/>
      <c r="I78" s="912"/>
      <c r="J78" s="912"/>
      <c r="K78" s="913"/>
      <c r="L78" s="962">
        <f t="shared" si="2"/>
        <v>0</v>
      </c>
      <c r="M78" s="963" t="s">
        <v>2592</v>
      </c>
      <c r="N78" s="916" t="s">
        <v>2644</v>
      </c>
      <c r="O78" s="972">
        <v>4101</v>
      </c>
      <c r="P78" s="973">
        <f t="shared" si="3"/>
        <v>101</v>
      </c>
      <c r="Q78" s="998" t="s">
        <v>2645</v>
      </c>
      <c r="R78" s="998"/>
      <c r="S78" s="973"/>
      <c r="T78" s="997" t="s">
        <v>2596</v>
      </c>
      <c r="U78" s="998"/>
      <c r="V78" s="999"/>
      <c r="W78" s="920"/>
    </row>
    <row r="79" s="906" customFormat="1" hidden="1" customHeight="1" spans="1:23">
      <c r="A79" s="937" t="s">
        <v>51</v>
      </c>
      <c r="B79" s="938" t="s">
        <v>170</v>
      </c>
      <c r="C79" s="939" t="s">
        <v>172</v>
      </c>
      <c r="D79" s="940">
        <v>4000</v>
      </c>
      <c r="E79" s="941">
        <v>4000</v>
      </c>
      <c r="F79" s="912"/>
      <c r="G79" s="912"/>
      <c r="H79" s="912"/>
      <c r="I79" s="912"/>
      <c r="J79" s="912"/>
      <c r="K79" s="913"/>
      <c r="L79" s="962">
        <f t="shared" si="2"/>
        <v>0</v>
      </c>
      <c r="M79" s="963" t="s">
        <v>2592</v>
      </c>
      <c r="N79" s="916" t="s">
        <v>2644</v>
      </c>
      <c r="O79" s="972">
        <v>4056</v>
      </c>
      <c r="P79" s="973">
        <f t="shared" si="3"/>
        <v>56</v>
      </c>
      <c r="Q79" s="998" t="s">
        <v>2645</v>
      </c>
      <c r="R79" s="998"/>
      <c r="S79" s="973"/>
      <c r="T79" s="997" t="s">
        <v>2596</v>
      </c>
      <c r="U79" s="998"/>
      <c r="V79" s="999"/>
      <c r="W79" s="920"/>
    </row>
    <row r="80" s="906" customFormat="1" hidden="1" customHeight="1" spans="1:23">
      <c r="A80" s="937" t="s">
        <v>51</v>
      </c>
      <c r="B80" s="938" t="s">
        <v>173</v>
      </c>
      <c r="C80" s="939" t="s">
        <v>175</v>
      </c>
      <c r="D80" s="940">
        <v>4000</v>
      </c>
      <c r="E80" s="941">
        <v>4000</v>
      </c>
      <c r="F80" s="912"/>
      <c r="G80" s="912"/>
      <c r="H80" s="912"/>
      <c r="I80" s="912"/>
      <c r="J80" s="912"/>
      <c r="K80" s="913"/>
      <c r="L80" s="962">
        <f t="shared" si="2"/>
        <v>0</v>
      </c>
      <c r="M80" s="963" t="s">
        <v>2592</v>
      </c>
      <c r="N80" s="916" t="s">
        <v>2644</v>
      </c>
      <c r="O80" s="972">
        <v>4106</v>
      </c>
      <c r="P80" s="973">
        <f t="shared" si="3"/>
        <v>106</v>
      </c>
      <c r="Q80" s="998" t="s">
        <v>2645</v>
      </c>
      <c r="R80" s="998"/>
      <c r="S80" s="973"/>
      <c r="T80" s="997" t="s">
        <v>2596</v>
      </c>
      <c r="U80" s="998"/>
      <c r="V80" s="999"/>
      <c r="W80" s="920"/>
    </row>
    <row r="81" s="906" customFormat="1" hidden="1" customHeight="1" spans="1:23">
      <c r="A81" s="937" t="s">
        <v>51</v>
      </c>
      <c r="B81" s="937" t="s">
        <v>2646</v>
      </c>
      <c r="C81" s="1004" t="s">
        <v>2647</v>
      </c>
      <c r="D81" s="940">
        <v>1000</v>
      </c>
      <c r="E81" s="941">
        <v>1000</v>
      </c>
      <c r="F81" s="912"/>
      <c r="G81" s="912"/>
      <c r="H81" s="912"/>
      <c r="I81" s="912"/>
      <c r="J81" s="912"/>
      <c r="K81" s="913"/>
      <c r="L81" s="962">
        <f t="shared" si="2"/>
        <v>0</v>
      </c>
      <c r="M81" s="963" t="s">
        <v>2592</v>
      </c>
      <c r="N81" s="916" t="s">
        <v>2648</v>
      </c>
      <c r="O81" s="972">
        <v>1020</v>
      </c>
      <c r="P81" s="973">
        <f t="shared" si="3"/>
        <v>20</v>
      </c>
      <c r="Q81" s="973"/>
      <c r="R81" s="998"/>
      <c r="S81" s="973"/>
      <c r="T81" s="997"/>
      <c r="U81" s="998"/>
      <c r="V81" s="999"/>
      <c r="W81" s="920"/>
    </row>
    <row r="82" s="906" customFormat="1" hidden="1" customHeight="1" spans="1:23">
      <c r="A82" s="937" t="s">
        <v>51</v>
      </c>
      <c r="B82" s="937" t="s">
        <v>732</v>
      </c>
      <c r="C82" s="1004" t="s">
        <v>2649</v>
      </c>
      <c r="D82" s="940">
        <v>3000</v>
      </c>
      <c r="E82" s="941">
        <v>3000</v>
      </c>
      <c r="F82" s="912"/>
      <c r="G82" s="912"/>
      <c r="H82" s="912"/>
      <c r="I82" s="912"/>
      <c r="J82" s="912"/>
      <c r="K82" s="913"/>
      <c r="L82" s="962">
        <f t="shared" si="2"/>
        <v>0</v>
      </c>
      <c r="M82" s="963" t="s">
        <v>2592</v>
      </c>
      <c r="N82" s="916" t="s">
        <v>2614</v>
      </c>
      <c r="O82" s="1006">
        <v>3000</v>
      </c>
      <c r="P82" s="1007">
        <f t="shared" si="3"/>
        <v>0</v>
      </c>
      <c r="Q82" s="1007"/>
      <c r="R82" s="1008"/>
      <c r="S82" s="1007"/>
      <c r="T82" s="1009"/>
      <c r="U82" s="1008"/>
      <c r="V82" s="1010"/>
      <c r="W82" s="920"/>
    </row>
    <row r="83" s="906" customFormat="1" hidden="1" customHeight="1" spans="1:23">
      <c r="A83" s="937" t="s">
        <v>51</v>
      </c>
      <c r="B83" s="937" t="s">
        <v>189</v>
      </c>
      <c r="C83" s="1004" t="s">
        <v>2650</v>
      </c>
      <c r="D83" s="940">
        <v>2000</v>
      </c>
      <c r="E83" s="941">
        <v>2000</v>
      </c>
      <c r="F83" s="912"/>
      <c r="G83" s="912"/>
      <c r="H83" s="912"/>
      <c r="I83" s="912"/>
      <c r="J83" s="912"/>
      <c r="K83" s="913"/>
      <c r="L83" s="962">
        <f t="shared" si="2"/>
        <v>0</v>
      </c>
      <c r="M83" s="963" t="s">
        <v>2592</v>
      </c>
      <c r="N83" s="916" t="s">
        <v>2614</v>
      </c>
      <c r="O83" s="1006">
        <v>2000</v>
      </c>
      <c r="P83" s="1007">
        <f t="shared" si="3"/>
        <v>0</v>
      </c>
      <c r="Q83" s="1007"/>
      <c r="R83" s="1008"/>
      <c r="S83" s="1007"/>
      <c r="T83" s="1009"/>
      <c r="U83" s="1008"/>
      <c r="V83" s="1010"/>
      <c r="W83" s="920"/>
    </row>
    <row r="84" s="906" customFormat="1" hidden="1" customHeight="1" spans="1:23">
      <c r="A84" s="937" t="s">
        <v>51</v>
      </c>
      <c r="B84" s="937" t="s">
        <v>590</v>
      </c>
      <c r="C84" s="1004" t="s">
        <v>2651</v>
      </c>
      <c r="D84" s="940">
        <v>200</v>
      </c>
      <c r="E84" s="941">
        <v>200</v>
      </c>
      <c r="F84" s="912"/>
      <c r="G84" s="912"/>
      <c r="H84" s="912"/>
      <c r="I84" s="912"/>
      <c r="J84" s="912"/>
      <c r="K84" s="913"/>
      <c r="L84" s="962">
        <f t="shared" si="2"/>
        <v>0</v>
      </c>
      <c r="M84" s="963" t="s">
        <v>2592</v>
      </c>
      <c r="N84" s="916" t="s">
        <v>2652</v>
      </c>
      <c r="O84" s="1006">
        <v>200</v>
      </c>
      <c r="P84" s="1007">
        <f t="shared" si="3"/>
        <v>0</v>
      </c>
      <c r="Q84" s="1007"/>
      <c r="R84" s="1008"/>
      <c r="S84" s="1007"/>
      <c r="T84" s="1009"/>
      <c r="U84" s="1008"/>
      <c r="V84" s="1010"/>
      <c r="W84" s="920"/>
    </row>
    <row r="85" s="906" customFormat="1" hidden="1" customHeight="1" spans="1:23">
      <c r="A85" s="937" t="s">
        <v>51</v>
      </c>
      <c r="B85" s="937" t="s">
        <v>192</v>
      </c>
      <c r="C85" s="1004" t="s">
        <v>2653</v>
      </c>
      <c r="D85" s="940">
        <v>3000</v>
      </c>
      <c r="E85" s="945">
        <v>3000</v>
      </c>
      <c r="F85" s="946"/>
      <c r="G85" s="946"/>
      <c r="H85" s="946"/>
      <c r="I85" s="946"/>
      <c r="J85" s="946"/>
      <c r="K85" s="975"/>
      <c r="L85" s="962">
        <f t="shared" si="2"/>
        <v>0</v>
      </c>
      <c r="M85" s="963" t="s">
        <v>2592</v>
      </c>
      <c r="N85" s="976" t="s">
        <v>2654</v>
      </c>
      <c r="O85" s="968"/>
      <c r="P85" s="969">
        <f t="shared" si="3"/>
        <v>-3000</v>
      </c>
      <c r="Q85" s="969"/>
      <c r="R85" s="994" t="s">
        <v>2604</v>
      </c>
      <c r="S85" s="969"/>
      <c r="T85" s="995"/>
      <c r="U85" s="994"/>
      <c r="V85" s="996"/>
      <c r="W85" s="920"/>
    </row>
    <row r="86" s="907" customFormat="1" hidden="1" customHeight="1" spans="1:23">
      <c r="A86" s="937" t="s">
        <v>51</v>
      </c>
      <c r="B86" s="937" t="s">
        <v>195</v>
      </c>
      <c r="C86" s="1004" t="s">
        <v>2655</v>
      </c>
      <c r="D86" s="940">
        <v>3000</v>
      </c>
      <c r="E86" s="945">
        <v>3000</v>
      </c>
      <c r="F86" s="946"/>
      <c r="G86" s="946"/>
      <c r="H86" s="946"/>
      <c r="I86" s="946"/>
      <c r="J86" s="946"/>
      <c r="K86" s="975"/>
      <c r="L86" s="962">
        <f t="shared" si="2"/>
        <v>0</v>
      </c>
      <c r="M86" s="963" t="s">
        <v>2592</v>
      </c>
      <c r="N86" s="976" t="s">
        <v>2654</v>
      </c>
      <c r="O86" s="968"/>
      <c r="P86" s="969">
        <f t="shared" si="3"/>
        <v>-3000</v>
      </c>
      <c r="Q86" s="969"/>
      <c r="R86" s="994" t="s">
        <v>2604</v>
      </c>
      <c r="S86" s="969"/>
      <c r="T86" s="995"/>
      <c r="U86" s="994"/>
      <c r="V86" s="996"/>
      <c r="W86" s="991"/>
    </row>
    <row r="87" s="906" customFormat="1" hidden="1" customHeight="1" spans="1:23">
      <c r="A87" s="937" t="s">
        <v>51</v>
      </c>
      <c r="B87" s="937" t="s">
        <v>350</v>
      </c>
      <c r="C87" s="1004" t="s">
        <v>2656</v>
      </c>
      <c r="D87" s="940">
        <v>5000</v>
      </c>
      <c r="E87" s="941">
        <v>5000</v>
      </c>
      <c r="F87" s="912"/>
      <c r="G87" s="912"/>
      <c r="H87" s="912"/>
      <c r="I87" s="912"/>
      <c r="J87" s="912"/>
      <c r="K87" s="913"/>
      <c r="L87" s="962">
        <f t="shared" si="2"/>
        <v>0</v>
      </c>
      <c r="M87" s="963" t="s">
        <v>2592</v>
      </c>
      <c r="N87" s="916" t="s">
        <v>2657</v>
      </c>
      <c r="O87" s="972">
        <v>5030</v>
      </c>
      <c r="P87" s="973">
        <f t="shared" si="3"/>
        <v>30</v>
      </c>
      <c r="Q87" s="973"/>
      <c r="R87" s="998"/>
      <c r="S87" s="973">
        <v>10</v>
      </c>
      <c r="T87" s="997" t="s">
        <v>2614</v>
      </c>
      <c r="U87" s="998" t="s">
        <v>2613</v>
      </c>
      <c r="V87" s="999"/>
      <c r="W87" s="920"/>
    </row>
    <row r="88" s="906" customFormat="1" hidden="1" customHeight="1" spans="1:23">
      <c r="A88" s="937" t="s">
        <v>51</v>
      </c>
      <c r="B88" s="937" t="s">
        <v>353</v>
      </c>
      <c r="C88" s="1004" t="s">
        <v>2658</v>
      </c>
      <c r="D88" s="940">
        <v>5000</v>
      </c>
      <c r="E88" s="941">
        <v>5000</v>
      </c>
      <c r="F88" s="912"/>
      <c r="G88" s="912"/>
      <c r="H88" s="912"/>
      <c r="I88" s="912"/>
      <c r="J88" s="912"/>
      <c r="K88" s="913"/>
      <c r="L88" s="962">
        <f t="shared" si="2"/>
        <v>0</v>
      </c>
      <c r="M88" s="963" t="s">
        <v>2592</v>
      </c>
      <c r="N88" s="916" t="s">
        <v>2657</v>
      </c>
      <c r="O88" s="972">
        <v>5030</v>
      </c>
      <c r="P88" s="973">
        <f t="shared" si="3"/>
        <v>30</v>
      </c>
      <c r="Q88" s="973"/>
      <c r="R88" s="998"/>
      <c r="S88" s="973">
        <v>10</v>
      </c>
      <c r="T88" s="997" t="s">
        <v>2614</v>
      </c>
      <c r="U88" s="998" t="s">
        <v>2613</v>
      </c>
      <c r="V88" s="999"/>
      <c r="W88" s="920"/>
    </row>
    <row r="89" s="906" customFormat="1" hidden="1" customHeight="1" spans="1:23">
      <c r="A89" s="937" t="s">
        <v>51</v>
      </c>
      <c r="B89" s="937" t="s">
        <v>178</v>
      </c>
      <c r="C89" s="1004" t="s">
        <v>2659</v>
      </c>
      <c r="D89" s="940">
        <v>5000</v>
      </c>
      <c r="E89" s="911">
        <v>4379</v>
      </c>
      <c r="F89" s="912">
        <v>621</v>
      </c>
      <c r="G89" s="912"/>
      <c r="H89" s="912"/>
      <c r="I89" s="912"/>
      <c r="J89" s="912"/>
      <c r="K89" s="913"/>
      <c r="L89" s="962">
        <f t="shared" si="2"/>
        <v>0</v>
      </c>
      <c r="M89" s="963" t="s">
        <v>2592</v>
      </c>
      <c r="N89" s="916" t="s">
        <v>2660</v>
      </c>
      <c r="O89" s="964"/>
      <c r="P89" s="971">
        <f t="shared" si="3"/>
        <v>-5000</v>
      </c>
      <c r="Q89" s="965"/>
      <c r="R89" s="994" t="s">
        <v>2661</v>
      </c>
      <c r="S89" s="965">
        <v>3</v>
      </c>
      <c r="T89" s="330" t="s">
        <v>2600</v>
      </c>
      <c r="U89" s="989"/>
      <c r="V89" s="990"/>
      <c r="W89" s="920"/>
    </row>
    <row r="90" s="906" customFormat="1" hidden="1" customHeight="1" spans="1:23">
      <c r="A90" s="937" t="s">
        <v>51</v>
      </c>
      <c r="B90" s="937" t="s">
        <v>181</v>
      </c>
      <c r="C90" s="1004" t="s">
        <v>2662</v>
      </c>
      <c r="D90" s="940">
        <v>5000</v>
      </c>
      <c r="E90" s="911">
        <v>2821</v>
      </c>
      <c r="F90" s="912">
        <v>2179</v>
      </c>
      <c r="G90" s="912"/>
      <c r="H90" s="912"/>
      <c r="I90" s="912"/>
      <c r="J90" s="912"/>
      <c r="K90" s="913"/>
      <c r="L90" s="962">
        <f t="shared" si="2"/>
        <v>0</v>
      </c>
      <c r="M90" s="963" t="s">
        <v>2592</v>
      </c>
      <c r="N90" s="916" t="s">
        <v>2660</v>
      </c>
      <c r="O90" s="964"/>
      <c r="P90" s="971">
        <f t="shared" si="3"/>
        <v>-5000</v>
      </c>
      <c r="Q90" s="965"/>
      <c r="R90" s="994" t="s">
        <v>2661</v>
      </c>
      <c r="S90" s="965">
        <v>3</v>
      </c>
      <c r="T90" s="330" t="s">
        <v>2600</v>
      </c>
      <c r="U90" s="989"/>
      <c r="V90" s="990"/>
      <c r="W90" s="920"/>
    </row>
    <row r="91" s="906" customFormat="1" hidden="1" customHeight="1" spans="1:23">
      <c r="A91" s="937" t="s">
        <v>51</v>
      </c>
      <c r="B91" s="937" t="s">
        <v>413</v>
      </c>
      <c r="C91" s="1004" t="s">
        <v>2663</v>
      </c>
      <c r="D91" s="940">
        <v>3000</v>
      </c>
      <c r="E91" s="945">
        <v>3000</v>
      </c>
      <c r="F91" s="946"/>
      <c r="G91" s="946"/>
      <c r="H91" s="946"/>
      <c r="I91" s="946"/>
      <c r="J91" s="946"/>
      <c r="K91" s="975"/>
      <c r="L91" s="962">
        <f t="shared" si="2"/>
        <v>0</v>
      </c>
      <c r="M91" s="963" t="s">
        <v>2592</v>
      </c>
      <c r="N91" s="976" t="s">
        <v>2643</v>
      </c>
      <c r="O91" s="968">
        <v>3040</v>
      </c>
      <c r="P91" s="969">
        <f t="shared" si="3"/>
        <v>40</v>
      </c>
      <c r="Q91" s="969"/>
      <c r="R91" s="994" t="s">
        <v>2604</v>
      </c>
      <c r="S91" s="969"/>
      <c r="T91" s="995"/>
      <c r="U91" s="994"/>
      <c r="V91" s="996"/>
      <c r="W91" s="920"/>
    </row>
    <row r="92" s="906" customFormat="1" hidden="1" customHeight="1" spans="1:23">
      <c r="A92" s="937" t="s">
        <v>51</v>
      </c>
      <c r="B92" s="937" t="s">
        <v>516</v>
      </c>
      <c r="C92" s="1004" t="s">
        <v>518</v>
      </c>
      <c r="D92" s="940">
        <v>3000</v>
      </c>
      <c r="E92" s="945">
        <v>3000</v>
      </c>
      <c r="F92" s="946"/>
      <c r="G92" s="946"/>
      <c r="H92" s="946"/>
      <c r="I92" s="946"/>
      <c r="J92" s="946"/>
      <c r="K92" s="975"/>
      <c r="L92" s="962">
        <f t="shared" si="2"/>
        <v>0</v>
      </c>
      <c r="M92" s="963" t="s">
        <v>2592</v>
      </c>
      <c r="N92" s="976" t="s">
        <v>2664</v>
      </c>
      <c r="O92" s="968"/>
      <c r="P92" s="969">
        <f t="shared" si="3"/>
        <v>-3000</v>
      </c>
      <c r="Q92" s="969"/>
      <c r="R92" s="994" t="s">
        <v>2604</v>
      </c>
      <c r="S92" s="969"/>
      <c r="T92" s="995"/>
      <c r="U92" s="994"/>
      <c r="V92" s="996"/>
      <c r="W92" s="920"/>
    </row>
    <row r="93" s="906" customFormat="1" hidden="1" customHeight="1" spans="1:23">
      <c r="A93" s="937" t="s">
        <v>51</v>
      </c>
      <c r="B93" s="937" t="s">
        <v>207</v>
      </c>
      <c r="C93" s="1004" t="s">
        <v>2665</v>
      </c>
      <c r="D93" s="940">
        <v>3000</v>
      </c>
      <c r="E93" s="945">
        <v>3000</v>
      </c>
      <c r="F93" s="946"/>
      <c r="G93" s="946"/>
      <c r="H93" s="946"/>
      <c r="I93" s="946"/>
      <c r="J93" s="946"/>
      <c r="K93" s="975"/>
      <c r="L93" s="962">
        <f t="shared" ref="L93:L156" si="4">D93-SUM(E93:K93)</f>
        <v>0</v>
      </c>
      <c r="M93" s="963" t="s">
        <v>2592</v>
      </c>
      <c r="N93" s="976" t="s">
        <v>2654</v>
      </c>
      <c r="O93" s="968"/>
      <c r="P93" s="969">
        <f t="shared" si="3"/>
        <v>-3000</v>
      </c>
      <c r="Q93" s="969"/>
      <c r="R93" s="994" t="s">
        <v>2604</v>
      </c>
      <c r="S93" s="969"/>
      <c r="T93" s="995"/>
      <c r="U93" s="994"/>
      <c r="V93" s="996"/>
      <c r="W93" s="920"/>
    </row>
    <row r="94" s="906" customFormat="1" hidden="1" customHeight="1" spans="1:23">
      <c r="A94" s="937" t="s">
        <v>51</v>
      </c>
      <c r="B94" s="937" t="s">
        <v>626</v>
      </c>
      <c r="C94" s="1004" t="s">
        <v>627</v>
      </c>
      <c r="D94" s="940">
        <v>3000</v>
      </c>
      <c r="E94" s="941">
        <v>3000</v>
      </c>
      <c r="F94" s="912"/>
      <c r="G94" s="912"/>
      <c r="H94" s="912"/>
      <c r="I94" s="912"/>
      <c r="J94" s="912"/>
      <c r="K94" s="913"/>
      <c r="L94" s="962">
        <f t="shared" si="4"/>
        <v>0</v>
      </c>
      <c r="M94" s="963" t="s">
        <v>2592</v>
      </c>
      <c r="N94" s="916" t="s">
        <v>2666</v>
      </c>
      <c r="O94" s="972">
        <v>3030</v>
      </c>
      <c r="P94" s="973">
        <f t="shared" si="3"/>
        <v>30</v>
      </c>
      <c r="Q94" s="973"/>
      <c r="R94" s="998"/>
      <c r="S94" s="973">
        <v>3</v>
      </c>
      <c r="T94" s="997" t="s">
        <v>2666</v>
      </c>
      <c r="U94" s="998"/>
      <c r="V94" s="999"/>
      <c r="W94" s="920"/>
    </row>
    <row r="95" s="906" customFormat="1" hidden="1" customHeight="1" spans="1:23">
      <c r="A95" s="937" t="s">
        <v>51</v>
      </c>
      <c r="B95" s="937" t="s">
        <v>628</v>
      </c>
      <c r="C95" s="1004" t="s">
        <v>630</v>
      </c>
      <c r="D95" s="940">
        <v>3000</v>
      </c>
      <c r="E95" s="941">
        <v>3000</v>
      </c>
      <c r="F95" s="912"/>
      <c r="G95" s="912"/>
      <c r="H95" s="912"/>
      <c r="I95" s="912"/>
      <c r="J95" s="912"/>
      <c r="K95" s="913"/>
      <c r="L95" s="962">
        <f t="shared" si="4"/>
        <v>0</v>
      </c>
      <c r="M95" s="963" t="s">
        <v>2592</v>
      </c>
      <c r="N95" s="916" t="s">
        <v>2666</v>
      </c>
      <c r="O95" s="972">
        <v>3030</v>
      </c>
      <c r="P95" s="973">
        <f t="shared" si="3"/>
        <v>30</v>
      </c>
      <c r="Q95" s="973"/>
      <c r="R95" s="998"/>
      <c r="S95" s="973">
        <v>3</v>
      </c>
      <c r="T95" s="997" t="s">
        <v>2666</v>
      </c>
      <c r="U95" s="998"/>
      <c r="V95" s="999"/>
      <c r="W95" s="920"/>
    </row>
    <row r="96" s="906" customFormat="1" hidden="1" customHeight="1" spans="1:23">
      <c r="A96" s="937" t="s">
        <v>51</v>
      </c>
      <c r="B96" s="937" t="s">
        <v>631</v>
      </c>
      <c r="C96" s="1004" t="s">
        <v>633</v>
      </c>
      <c r="D96" s="940">
        <v>3000</v>
      </c>
      <c r="E96" s="941">
        <v>3000</v>
      </c>
      <c r="F96" s="912"/>
      <c r="G96" s="912"/>
      <c r="H96" s="912"/>
      <c r="I96" s="912"/>
      <c r="J96" s="912"/>
      <c r="K96" s="913"/>
      <c r="L96" s="962">
        <f t="shared" si="4"/>
        <v>0</v>
      </c>
      <c r="M96" s="963" t="s">
        <v>2592</v>
      </c>
      <c r="N96" s="916" t="s">
        <v>2666</v>
      </c>
      <c r="O96" s="972">
        <v>3030</v>
      </c>
      <c r="P96" s="973">
        <f t="shared" si="3"/>
        <v>30</v>
      </c>
      <c r="Q96" s="973"/>
      <c r="R96" s="998"/>
      <c r="S96" s="973">
        <v>3</v>
      </c>
      <c r="T96" s="997" t="s">
        <v>2666</v>
      </c>
      <c r="U96" s="998"/>
      <c r="V96" s="999"/>
      <c r="W96" s="920"/>
    </row>
    <row r="97" s="906" customFormat="1" hidden="1" customHeight="1" spans="1:23">
      <c r="A97" s="937" t="s">
        <v>51</v>
      </c>
      <c r="B97" s="937" t="s">
        <v>634</v>
      </c>
      <c r="C97" s="1004" t="s">
        <v>635</v>
      </c>
      <c r="D97" s="940">
        <v>3000</v>
      </c>
      <c r="E97" s="941">
        <v>3000</v>
      </c>
      <c r="F97" s="912"/>
      <c r="G97" s="912"/>
      <c r="H97" s="912"/>
      <c r="I97" s="912"/>
      <c r="J97" s="912"/>
      <c r="K97" s="913"/>
      <c r="L97" s="962">
        <f t="shared" si="4"/>
        <v>0</v>
      </c>
      <c r="M97" s="963" t="s">
        <v>2592</v>
      </c>
      <c r="N97" s="916" t="s">
        <v>2666</v>
      </c>
      <c r="O97" s="972">
        <v>3030</v>
      </c>
      <c r="P97" s="973">
        <f t="shared" si="3"/>
        <v>30</v>
      </c>
      <c r="Q97" s="973"/>
      <c r="R97" s="998"/>
      <c r="S97" s="973">
        <v>3</v>
      </c>
      <c r="T97" s="997" t="s">
        <v>2666</v>
      </c>
      <c r="U97" s="998"/>
      <c r="V97" s="999"/>
      <c r="W97" s="920"/>
    </row>
    <row r="98" s="906" customFormat="1" hidden="1" customHeight="1" spans="1:23">
      <c r="A98" s="937" t="s">
        <v>51</v>
      </c>
      <c r="B98" s="937" t="s">
        <v>2667</v>
      </c>
      <c r="C98" s="1004" t="s">
        <v>2668</v>
      </c>
      <c r="D98" s="940">
        <v>500</v>
      </c>
      <c r="E98" s="941">
        <v>500</v>
      </c>
      <c r="F98" s="912"/>
      <c r="G98" s="912"/>
      <c r="H98" s="912"/>
      <c r="I98" s="912"/>
      <c r="J98" s="912"/>
      <c r="K98" s="913"/>
      <c r="L98" s="962">
        <f t="shared" si="4"/>
        <v>0</v>
      </c>
      <c r="M98" s="963" t="s">
        <v>2592</v>
      </c>
      <c r="N98" s="916" t="s">
        <v>2669</v>
      </c>
      <c r="O98" s="972">
        <v>550</v>
      </c>
      <c r="P98" s="973">
        <f t="shared" si="3"/>
        <v>50</v>
      </c>
      <c r="Q98" s="973"/>
      <c r="R98" s="998"/>
      <c r="S98" s="973"/>
      <c r="T98" s="997"/>
      <c r="U98" s="998"/>
      <c r="V98" s="999"/>
      <c r="W98" s="920"/>
    </row>
    <row r="99" s="906" customFormat="1" hidden="1" customHeight="1" spans="1:23">
      <c r="A99" s="937" t="s">
        <v>52</v>
      </c>
      <c r="B99" s="937" t="s">
        <v>240</v>
      </c>
      <c r="C99" s="1004" t="s">
        <v>242</v>
      </c>
      <c r="D99" s="940">
        <v>3000</v>
      </c>
      <c r="E99" s="911">
        <v>144</v>
      </c>
      <c r="F99" s="912">
        <v>1200</v>
      </c>
      <c r="G99" s="912">
        <v>1656</v>
      </c>
      <c r="H99" s="912"/>
      <c r="I99" s="912"/>
      <c r="J99" s="912"/>
      <c r="K99" s="913"/>
      <c r="L99" s="962">
        <f t="shared" si="4"/>
        <v>0</v>
      </c>
      <c r="M99" s="963" t="s">
        <v>2592</v>
      </c>
      <c r="N99" s="916" t="s">
        <v>2670</v>
      </c>
      <c r="O99" s="972"/>
      <c r="P99" s="973">
        <f t="shared" si="3"/>
        <v>-3000</v>
      </c>
      <c r="Q99" s="973"/>
      <c r="R99" s="998"/>
      <c r="S99" s="973"/>
      <c r="T99" s="997"/>
      <c r="U99" s="998" t="s">
        <v>2613</v>
      </c>
      <c r="V99" s="990"/>
      <c r="W99" s="920"/>
    </row>
    <row r="100" s="906" customFormat="1" hidden="1" customHeight="1" spans="1:23">
      <c r="A100" s="937" t="s">
        <v>52</v>
      </c>
      <c r="B100" s="937" t="s">
        <v>243</v>
      </c>
      <c r="C100" s="1004" t="s">
        <v>245</v>
      </c>
      <c r="D100" s="940">
        <v>3000</v>
      </c>
      <c r="E100" s="911">
        <v>144</v>
      </c>
      <c r="F100" s="912">
        <v>1200</v>
      </c>
      <c r="G100" s="912">
        <v>1440</v>
      </c>
      <c r="H100" s="912">
        <v>216</v>
      </c>
      <c r="I100" s="912"/>
      <c r="J100" s="912"/>
      <c r="K100" s="913"/>
      <c r="L100" s="962">
        <f t="shared" si="4"/>
        <v>0</v>
      </c>
      <c r="M100" s="963" t="s">
        <v>2592</v>
      </c>
      <c r="N100" s="916" t="s">
        <v>2670</v>
      </c>
      <c r="O100" s="972"/>
      <c r="P100" s="973">
        <f t="shared" si="3"/>
        <v>-3000</v>
      </c>
      <c r="Q100" s="973"/>
      <c r="R100" s="998"/>
      <c r="S100" s="973"/>
      <c r="T100" s="997"/>
      <c r="U100" s="998" t="s">
        <v>2613</v>
      </c>
      <c r="V100" s="990"/>
      <c r="W100" s="920"/>
    </row>
    <row r="101" s="906" customFormat="1" hidden="1" customHeight="1" spans="1:23">
      <c r="A101" s="937" t="s">
        <v>52</v>
      </c>
      <c r="B101" s="937" t="s">
        <v>246</v>
      </c>
      <c r="C101" s="1004" t="s">
        <v>248</v>
      </c>
      <c r="D101" s="940">
        <v>3000</v>
      </c>
      <c r="E101" s="911">
        <v>144</v>
      </c>
      <c r="F101" s="912">
        <v>720</v>
      </c>
      <c r="G101" s="912">
        <v>2136</v>
      </c>
      <c r="H101" s="912"/>
      <c r="I101" s="912"/>
      <c r="J101" s="912"/>
      <c r="K101" s="913"/>
      <c r="L101" s="962">
        <f t="shared" si="4"/>
        <v>0</v>
      </c>
      <c r="M101" s="963" t="s">
        <v>2592</v>
      </c>
      <c r="N101" s="916" t="s">
        <v>2670</v>
      </c>
      <c r="O101" s="972"/>
      <c r="P101" s="973">
        <f t="shared" si="3"/>
        <v>-3000</v>
      </c>
      <c r="Q101" s="973"/>
      <c r="R101" s="998"/>
      <c r="S101" s="973"/>
      <c r="T101" s="997"/>
      <c r="U101" s="998" t="s">
        <v>2613</v>
      </c>
      <c r="V101" s="990"/>
      <c r="W101" s="920"/>
    </row>
    <row r="102" s="906" customFormat="1" hidden="1" customHeight="1" spans="1:23">
      <c r="A102" s="937" t="s">
        <v>52</v>
      </c>
      <c r="B102" s="937" t="s">
        <v>249</v>
      </c>
      <c r="C102" s="1004" t="s">
        <v>251</v>
      </c>
      <c r="D102" s="940">
        <v>3000</v>
      </c>
      <c r="E102" s="911">
        <v>144</v>
      </c>
      <c r="F102" s="912">
        <v>720</v>
      </c>
      <c r="G102" s="912">
        <v>2136</v>
      </c>
      <c r="H102" s="912"/>
      <c r="I102" s="912"/>
      <c r="J102" s="912"/>
      <c r="K102" s="913"/>
      <c r="L102" s="962">
        <f t="shared" si="4"/>
        <v>0</v>
      </c>
      <c r="M102" s="963" t="s">
        <v>2592</v>
      </c>
      <c r="N102" s="916" t="s">
        <v>2670</v>
      </c>
      <c r="O102" s="972"/>
      <c r="P102" s="973">
        <f t="shared" si="3"/>
        <v>-3000</v>
      </c>
      <c r="Q102" s="973"/>
      <c r="R102" s="998"/>
      <c r="S102" s="973"/>
      <c r="T102" s="997"/>
      <c r="U102" s="998" t="s">
        <v>2613</v>
      </c>
      <c r="V102" s="990"/>
      <c r="W102" s="920"/>
    </row>
    <row r="103" s="906" customFormat="1" hidden="1" customHeight="1" spans="1:23">
      <c r="A103" s="937" t="s">
        <v>52</v>
      </c>
      <c r="B103" s="937" t="s">
        <v>347</v>
      </c>
      <c r="C103" s="1004" t="s">
        <v>349</v>
      </c>
      <c r="D103" s="940">
        <v>5000</v>
      </c>
      <c r="E103" s="911">
        <v>5000</v>
      </c>
      <c r="F103" s="912"/>
      <c r="G103" s="912"/>
      <c r="H103" s="912"/>
      <c r="I103" s="912"/>
      <c r="J103" s="912"/>
      <c r="K103" s="913"/>
      <c r="L103" s="962">
        <f t="shared" si="4"/>
        <v>0</v>
      </c>
      <c r="M103" s="963" t="s">
        <v>2592</v>
      </c>
      <c r="N103" s="916" t="s">
        <v>2670</v>
      </c>
      <c r="O103" s="972"/>
      <c r="P103" s="973">
        <f t="shared" si="3"/>
        <v>-5000</v>
      </c>
      <c r="Q103" s="973"/>
      <c r="R103" s="998"/>
      <c r="S103" s="973"/>
      <c r="T103" s="997" t="s">
        <v>2671</v>
      </c>
      <c r="U103" s="998" t="s">
        <v>2613</v>
      </c>
      <c r="V103" s="999"/>
      <c r="W103" s="920"/>
    </row>
    <row r="104" s="906" customFormat="1" hidden="1" customHeight="1" spans="1:23">
      <c r="A104" s="937" t="s">
        <v>52</v>
      </c>
      <c r="B104" s="938" t="s">
        <v>164</v>
      </c>
      <c r="C104" s="939" t="s">
        <v>166</v>
      </c>
      <c r="D104" s="940">
        <v>4000</v>
      </c>
      <c r="E104" s="911">
        <v>4000</v>
      </c>
      <c r="F104" s="912"/>
      <c r="G104" s="912"/>
      <c r="H104" s="912"/>
      <c r="I104" s="912"/>
      <c r="J104" s="912"/>
      <c r="K104" s="913"/>
      <c r="L104" s="962">
        <f t="shared" si="4"/>
        <v>0</v>
      </c>
      <c r="M104" s="963" t="s">
        <v>2592</v>
      </c>
      <c r="N104" s="916" t="s">
        <v>2672</v>
      </c>
      <c r="O104" s="964"/>
      <c r="P104" s="918">
        <f t="shared" si="3"/>
        <v>-4000</v>
      </c>
      <c r="Q104" s="965"/>
      <c r="R104" s="989"/>
      <c r="S104" s="965"/>
      <c r="T104" s="330"/>
      <c r="U104" s="989"/>
      <c r="V104" s="990"/>
      <c r="W104" s="920"/>
    </row>
    <row r="105" s="906" customFormat="1" hidden="1" customHeight="1" spans="1:23">
      <c r="A105" s="937" t="s">
        <v>52</v>
      </c>
      <c r="B105" s="938" t="s">
        <v>167</v>
      </c>
      <c r="C105" s="939" t="s">
        <v>169</v>
      </c>
      <c r="D105" s="940">
        <v>4000</v>
      </c>
      <c r="E105" s="911">
        <v>4000</v>
      </c>
      <c r="F105" s="912"/>
      <c r="G105" s="912"/>
      <c r="H105" s="912"/>
      <c r="I105" s="912"/>
      <c r="J105" s="912"/>
      <c r="K105" s="913"/>
      <c r="L105" s="962">
        <f t="shared" si="4"/>
        <v>0</v>
      </c>
      <c r="M105" s="963" t="s">
        <v>2592</v>
      </c>
      <c r="N105" s="916" t="s">
        <v>2672</v>
      </c>
      <c r="O105" s="964"/>
      <c r="P105" s="918">
        <f t="shared" si="3"/>
        <v>-4000</v>
      </c>
      <c r="Q105" s="965"/>
      <c r="R105" s="989"/>
      <c r="S105" s="965"/>
      <c r="T105" s="330"/>
      <c r="U105" s="989"/>
      <c r="V105" s="990"/>
      <c r="W105" s="920"/>
    </row>
    <row r="106" s="906" customFormat="1" hidden="1" customHeight="1" spans="1:23">
      <c r="A106" s="937" t="s">
        <v>52</v>
      </c>
      <c r="B106" s="938" t="s">
        <v>170</v>
      </c>
      <c r="C106" s="939" t="s">
        <v>172</v>
      </c>
      <c r="D106" s="940">
        <v>4000</v>
      </c>
      <c r="E106" s="911">
        <v>4000</v>
      </c>
      <c r="F106" s="912"/>
      <c r="G106" s="912"/>
      <c r="H106" s="912"/>
      <c r="I106" s="912"/>
      <c r="J106" s="912"/>
      <c r="K106" s="913"/>
      <c r="L106" s="962">
        <f t="shared" si="4"/>
        <v>0</v>
      </c>
      <c r="M106" s="963" t="s">
        <v>2592</v>
      </c>
      <c r="N106" s="916" t="s">
        <v>2672</v>
      </c>
      <c r="O106" s="964"/>
      <c r="P106" s="918">
        <f t="shared" si="3"/>
        <v>-4000</v>
      </c>
      <c r="Q106" s="965"/>
      <c r="R106" s="989"/>
      <c r="S106" s="965"/>
      <c r="T106" s="330"/>
      <c r="U106" s="989"/>
      <c r="V106" s="990"/>
      <c r="W106" s="920"/>
    </row>
    <row r="107" s="906" customFormat="1" hidden="1" customHeight="1" spans="1:23">
      <c r="A107" s="937" t="s">
        <v>52</v>
      </c>
      <c r="B107" s="938" t="s">
        <v>173</v>
      </c>
      <c r="C107" s="939" t="s">
        <v>175</v>
      </c>
      <c r="D107" s="940">
        <v>4000</v>
      </c>
      <c r="E107" s="911">
        <v>4000</v>
      </c>
      <c r="F107" s="912"/>
      <c r="G107" s="912"/>
      <c r="H107" s="912"/>
      <c r="I107" s="912"/>
      <c r="J107" s="912"/>
      <c r="K107" s="913"/>
      <c r="L107" s="962">
        <f t="shared" si="4"/>
        <v>0</v>
      </c>
      <c r="M107" s="963" t="s">
        <v>2592</v>
      </c>
      <c r="N107" s="916" t="s">
        <v>2672</v>
      </c>
      <c r="O107" s="964"/>
      <c r="P107" s="918">
        <f t="shared" si="3"/>
        <v>-4000</v>
      </c>
      <c r="Q107" s="965"/>
      <c r="R107" s="989"/>
      <c r="S107" s="965"/>
      <c r="T107" s="330"/>
      <c r="U107" s="989"/>
      <c r="V107" s="990"/>
      <c r="W107" s="920"/>
    </row>
    <row r="108" s="906" customFormat="1" hidden="1" customHeight="1" spans="1:23">
      <c r="A108" s="937" t="s">
        <v>52</v>
      </c>
      <c r="B108" s="937" t="s">
        <v>156</v>
      </c>
      <c r="C108" s="1004" t="s">
        <v>2673</v>
      </c>
      <c r="D108" s="940">
        <v>1000</v>
      </c>
      <c r="E108" s="941">
        <v>1000</v>
      </c>
      <c r="F108" s="912"/>
      <c r="G108" s="912"/>
      <c r="H108" s="912"/>
      <c r="I108" s="912"/>
      <c r="J108" s="912"/>
      <c r="K108" s="913"/>
      <c r="L108" s="962">
        <f t="shared" si="4"/>
        <v>0</v>
      </c>
      <c r="M108" s="963" t="s">
        <v>2592</v>
      </c>
      <c r="N108" s="916" t="s">
        <v>2637</v>
      </c>
      <c r="O108" s="917"/>
      <c r="P108" s="918">
        <f t="shared" si="3"/>
        <v>-1000</v>
      </c>
      <c r="Q108" s="918"/>
      <c r="R108" s="919"/>
      <c r="S108" s="918"/>
      <c r="T108" s="336"/>
      <c r="U108" s="919"/>
      <c r="V108" s="301"/>
      <c r="W108" s="920"/>
    </row>
    <row r="109" s="906" customFormat="1" hidden="1" customHeight="1" spans="1:23">
      <c r="A109" s="937" t="s">
        <v>52</v>
      </c>
      <c r="B109" s="937" t="s">
        <v>158</v>
      </c>
      <c r="C109" s="1004" t="s">
        <v>2674</v>
      </c>
      <c r="D109" s="940">
        <v>1000</v>
      </c>
      <c r="E109" s="941">
        <v>1000</v>
      </c>
      <c r="F109" s="912"/>
      <c r="G109" s="912"/>
      <c r="H109" s="912"/>
      <c r="I109" s="912"/>
      <c r="J109" s="912"/>
      <c r="K109" s="913"/>
      <c r="L109" s="962">
        <f t="shared" si="4"/>
        <v>0</v>
      </c>
      <c r="M109" s="963" t="s">
        <v>2592</v>
      </c>
      <c r="N109" s="916" t="s">
        <v>2637</v>
      </c>
      <c r="O109" s="917"/>
      <c r="P109" s="918">
        <f t="shared" si="3"/>
        <v>-1000</v>
      </c>
      <c r="Q109" s="918"/>
      <c r="R109" s="919"/>
      <c r="S109" s="918"/>
      <c r="T109" s="336"/>
      <c r="U109" s="919"/>
      <c r="V109" s="301"/>
      <c r="W109" s="920"/>
    </row>
    <row r="110" s="906" customFormat="1" hidden="1" customHeight="1" spans="1:23">
      <c r="A110" s="937" t="s">
        <v>52</v>
      </c>
      <c r="B110" s="937" t="s">
        <v>160</v>
      </c>
      <c r="C110" s="1004" t="s">
        <v>2675</v>
      </c>
      <c r="D110" s="940">
        <v>1000</v>
      </c>
      <c r="E110" s="941">
        <v>1000</v>
      </c>
      <c r="F110" s="912"/>
      <c r="G110" s="912"/>
      <c r="H110" s="912"/>
      <c r="I110" s="912"/>
      <c r="J110" s="912"/>
      <c r="K110" s="913"/>
      <c r="L110" s="962">
        <f t="shared" si="4"/>
        <v>0</v>
      </c>
      <c r="M110" s="963" t="s">
        <v>2592</v>
      </c>
      <c r="N110" s="916" t="s">
        <v>2637</v>
      </c>
      <c r="O110" s="917"/>
      <c r="P110" s="918">
        <f t="shared" si="3"/>
        <v>-1000</v>
      </c>
      <c r="Q110" s="918"/>
      <c r="R110" s="919"/>
      <c r="S110" s="918"/>
      <c r="T110" s="336"/>
      <c r="U110" s="919"/>
      <c r="V110" s="301"/>
      <c r="W110" s="920"/>
    </row>
    <row r="111" s="906" customFormat="1" hidden="1" customHeight="1" spans="1:23">
      <c r="A111" s="937" t="s">
        <v>52</v>
      </c>
      <c r="B111" s="937" t="s">
        <v>162</v>
      </c>
      <c r="C111" s="1004" t="s">
        <v>2676</v>
      </c>
      <c r="D111" s="940">
        <v>1000</v>
      </c>
      <c r="E111" s="941">
        <v>1000</v>
      </c>
      <c r="F111" s="912"/>
      <c r="G111" s="912"/>
      <c r="H111" s="912"/>
      <c r="I111" s="912"/>
      <c r="J111" s="912"/>
      <c r="K111" s="913"/>
      <c r="L111" s="962">
        <f t="shared" si="4"/>
        <v>0</v>
      </c>
      <c r="M111" s="963" t="s">
        <v>2592</v>
      </c>
      <c r="N111" s="916" t="s">
        <v>2637</v>
      </c>
      <c r="O111" s="917"/>
      <c r="P111" s="918">
        <f t="shared" si="3"/>
        <v>-1000</v>
      </c>
      <c r="Q111" s="918"/>
      <c r="R111" s="919"/>
      <c r="S111" s="918"/>
      <c r="T111" s="336"/>
      <c r="U111" s="919"/>
      <c r="V111" s="301"/>
      <c r="W111" s="920"/>
    </row>
    <row r="112" s="906" customFormat="1" hidden="1" customHeight="1" spans="1:23">
      <c r="A112" s="937" t="s">
        <v>53</v>
      </c>
      <c r="B112" s="938" t="s">
        <v>240</v>
      </c>
      <c r="C112" s="939" t="s">
        <v>242</v>
      </c>
      <c r="D112" s="942">
        <v>3024</v>
      </c>
      <c r="E112" s="911">
        <v>144</v>
      </c>
      <c r="F112" s="912">
        <v>1440</v>
      </c>
      <c r="G112" s="912">
        <v>1440</v>
      </c>
      <c r="H112" s="912"/>
      <c r="I112" s="912"/>
      <c r="J112" s="912"/>
      <c r="K112" s="913"/>
      <c r="L112" s="962">
        <f t="shared" si="4"/>
        <v>0</v>
      </c>
      <c r="M112" s="963" t="s">
        <v>2592</v>
      </c>
      <c r="N112" s="916" t="s">
        <v>2677</v>
      </c>
      <c r="O112" s="917"/>
      <c r="P112" s="918">
        <f t="shared" si="3"/>
        <v>-3024</v>
      </c>
      <c r="Q112" s="918"/>
      <c r="R112" s="919"/>
      <c r="S112" s="918"/>
      <c r="T112" s="336"/>
      <c r="U112" s="919"/>
      <c r="V112" s="301"/>
      <c r="W112" s="920"/>
    </row>
    <row r="113" s="906" customFormat="1" hidden="1" customHeight="1" spans="1:23">
      <c r="A113" s="937" t="s">
        <v>53</v>
      </c>
      <c r="B113" s="938" t="s">
        <v>243</v>
      </c>
      <c r="C113" s="939" t="s">
        <v>245</v>
      </c>
      <c r="D113" s="942">
        <v>3024</v>
      </c>
      <c r="E113" s="911">
        <v>144</v>
      </c>
      <c r="F113" s="912">
        <v>1440</v>
      </c>
      <c r="G113" s="912">
        <v>504</v>
      </c>
      <c r="H113" s="912">
        <v>936</v>
      </c>
      <c r="I113" s="912"/>
      <c r="J113" s="912"/>
      <c r="K113" s="913"/>
      <c r="L113" s="962">
        <f t="shared" si="4"/>
        <v>0</v>
      </c>
      <c r="M113" s="963" t="s">
        <v>2592</v>
      </c>
      <c r="N113" s="916" t="s">
        <v>2677</v>
      </c>
      <c r="O113" s="917"/>
      <c r="P113" s="918">
        <f t="shared" si="3"/>
        <v>-3024</v>
      </c>
      <c r="Q113" s="918"/>
      <c r="R113" s="919"/>
      <c r="S113" s="918"/>
      <c r="T113" s="336"/>
      <c r="U113" s="919"/>
      <c r="V113" s="301"/>
      <c r="W113" s="920"/>
    </row>
    <row r="114" s="906" customFormat="1" hidden="1" customHeight="1" spans="1:23">
      <c r="A114" s="937" t="s">
        <v>53</v>
      </c>
      <c r="B114" s="938" t="s">
        <v>246</v>
      </c>
      <c r="C114" s="939" t="s">
        <v>248</v>
      </c>
      <c r="D114" s="942">
        <v>3024</v>
      </c>
      <c r="E114" s="911">
        <v>144</v>
      </c>
      <c r="F114" s="912">
        <v>1440</v>
      </c>
      <c r="G114" s="912">
        <v>1296</v>
      </c>
      <c r="H114" s="912">
        <v>144</v>
      </c>
      <c r="I114" s="912"/>
      <c r="J114" s="912"/>
      <c r="K114" s="913"/>
      <c r="L114" s="962">
        <f t="shared" si="4"/>
        <v>0</v>
      </c>
      <c r="M114" s="963" t="s">
        <v>2592</v>
      </c>
      <c r="N114" s="916" t="s">
        <v>2678</v>
      </c>
      <c r="O114" s="917"/>
      <c r="P114" s="918">
        <f t="shared" si="3"/>
        <v>-3024</v>
      </c>
      <c r="Q114" s="918"/>
      <c r="R114" s="919"/>
      <c r="S114" s="918"/>
      <c r="T114" s="336"/>
      <c r="U114" s="919"/>
      <c r="V114" s="301"/>
      <c r="W114" s="920"/>
    </row>
    <row r="115" s="906" customFormat="1" hidden="1" customHeight="1" spans="1:23">
      <c r="A115" s="937" t="s">
        <v>53</v>
      </c>
      <c r="B115" s="938" t="s">
        <v>249</v>
      </c>
      <c r="C115" s="939" t="s">
        <v>251</v>
      </c>
      <c r="D115" s="942">
        <v>3024</v>
      </c>
      <c r="E115" s="911">
        <v>144</v>
      </c>
      <c r="F115" s="912">
        <v>1440</v>
      </c>
      <c r="G115" s="912">
        <v>144</v>
      </c>
      <c r="H115" s="912">
        <v>1296</v>
      </c>
      <c r="I115" s="912"/>
      <c r="J115" s="912"/>
      <c r="K115" s="913"/>
      <c r="L115" s="962">
        <f t="shared" si="4"/>
        <v>0</v>
      </c>
      <c r="M115" s="963" t="s">
        <v>2592</v>
      </c>
      <c r="N115" s="916" t="s">
        <v>2678</v>
      </c>
      <c r="O115" s="917"/>
      <c r="P115" s="918">
        <f t="shared" si="3"/>
        <v>-3024</v>
      </c>
      <c r="Q115" s="918"/>
      <c r="R115" s="919"/>
      <c r="S115" s="918"/>
      <c r="T115" s="336"/>
      <c r="U115" s="919"/>
      <c r="V115" s="301"/>
      <c r="W115" s="920"/>
    </row>
    <row r="116" s="906" customFormat="1" hidden="1" customHeight="1" spans="1:23">
      <c r="A116" s="937" t="s">
        <v>53</v>
      </c>
      <c r="B116" s="937" t="s">
        <v>288</v>
      </c>
      <c r="C116" s="1004" t="s">
        <v>290</v>
      </c>
      <c r="D116" s="940">
        <v>3000</v>
      </c>
      <c r="E116" s="911">
        <v>3000</v>
      </c>
      <c r="F116" s="912"/>
      <c r="G116" s="912"/>
      <c r="H116" s="912"/>
      <c r="I116" s="912"/>
      <c r="J116" s="912"/>
      <c r="K116" s="913"/>
      <c r="L116" s="962">
        <f t="shared" si="4"/>
        <v>0</v>
      </c>
      <c r="M116" s="963" t="s">
        <v>2592</v>
      </c>
      <c r="N116" s="916" t="s">
        <v>2679</v>
      </c>
      <c r="O116" s="917"/>
      <c r="P116" s="918"/>
      <c r="Q116" s="918"/>
      <c r="R116" s="919"/>
      <c r="S116" s="918"/>
      <c r="T116" s="336"/>
      <c r="U116" s="919"/>
      <c r="V116" s="301"/>
      <c r="W116" s="920"/>
    </row>
    <row r="117" s="906" customFormat="1" hidden="1" customHeight="1" spans="1:23">
      <c r="A117" s="937" t="s">
        <v>53</v>
      </c>
      <c r="B117" s="937" t="s">
        <v>392</v>
      </c>
      <c r="C117" s="1004" t="s">
        <v>394</v>
      </c>
      <c r="D117" s="940">
        <v>5000</v>
      </c>
      <c r="E117" s="911">
        <v>5000</v>
      </c>
      <c r="F117" s="912"/>
      <c r="G117" s="912"/>
      <c r="H117" s="912"/>
      <c r="I117" s="912"/>
      <c r="J117" s="912"/>
      <c r="K117" s="913"/>
      <c r="L117" s="962">
        <f t="shared" si="4"/>
        <v>0</v>
      </c>
      <c r="M117" s="963" t="s">
        <v>2592</v>
      </c>
      <c r="N117" s="916" t="s">
        <v>2680</v>
      </c>
      <c r="O117" s="917"/>
      <c r="P117" s="918"/>
      <c r="Q117" s="918"/>
      <c r="R117" s="919"/>
      <c r="S117" s="918"/>
      <c r="T117" s="336"/>
      <c r="U117" s="919"/>
      <c r="V117" s="301"/>
      <c r="W117" s="920"/>
    </row>
    <row r="118" s="906" customFormat="1" hidden="1" customHeight="1" spans="1:23">
      <c r="A118" s="937" t="s">
        <v>53</v>
      </c>
      <c r="B118" s="937" t="s">
        <v>442</v>
      </c>
      <c r="C118" s="1004" t="s">
        <v>2681</v>
      </c>
      <c r="D118" s="940">
        <v>1000</v>
      </c>
      <c r="E118" s="911">
        <v>1000</v>
      </c>
      <c r="F118" s="912"/>
      <c r="G118" s="912"/>
      <c r="H118" s="912"/>
      <c r="I118" s="912"/>
      <c r="J118" s="912"/>
      <c r="K118" s="913"/>
      <c r="L118" s="962">
        <f t="shared" si="4"/>
        <v>0</v>
      </c>
      <c r="M118" s="963" t="s">
        <v>2592</v>
      </c>
      <c r="N118" s="916" t="s">
        <v>2677</v>
      </c>
      <c r="O118" s="917"/>
      <c r="P118" s="918"/>
      <c r="Q118" s="918"/>
      <c r="R118" s="919"/>
      <c r="S118" s="918"/>
      <c r="T118" s="336"/>
      <c r="U118" s="919"/>
      <c r="V118" s="301"/>
      <c r="W118" s="920"/>
    </row>
    <row r="119" s="906" customFormat="1" hidden="1" customHeight="1" spans="1:23">
      <c r="A119" s="937" t="s">
        <v>53</v>
      </c>
      <c r="B119" s="937" t="s">
        <v>439</v>
      </c>
      <c r="C119" s="1004" t="s">
        <v>2682</v>
      </c>
      <c r="D119" s="940">
        <v>1000</v>
      </c>
      <c r="E119" s="911">
        <v>1000</v>
      </c>
      <c r="F119" s="912"/>
      <c r="G119" s="912"/>
      <c r="H119" s="912"/>
      <c r="I119" s="912"/>
      <c r="J119" s="912"/>
      <c r="K119" s="913"/>
      <c r="L119" s="962">
        <f t="shared" si="4"/>
        <v>0</v>
      </c>
      <c r="M119" s="963" t="s">
        <v>2592</v>
      </c>
      <c r="N119" s="916" t="s">
        <v>2677</v>
      </c>
      <c r="O119" s="917"/>
      <c r="P119" s="918"/>
      <c r="Q119" s="918"/>
      <c r="R119" s="919"/>
      <c r="S119" s="918"/>
      <c r="T119" s="336"/>
      <c r="U119" s="919"/>
      <c r="V119" s="301"/>
      <c r="W119" s="920"/>
    </row>
    <row r="120" s="906" customFormat="1" hidden="1" customHeight="1" spans="1:23">
      <c r="A120" s="937" t="s">
        <v>53</v>
      </c>
      <c r="B120" s="937" t="s">
        <v>445</v>
      </c>
      <c r="C120" s="1004" t="s">
        <v>2683</v>
      </c>
      <c r="D120" s="940">
        <v>1000</v>
      </c>
      <c r="E120" s="911">
        <v>1000</v>
      </c>
      <c r="F120" s="912"/>
      <c r="G120" s="912"/>
      <c r="H120" s="912"/>
      <c r="I120" s="912"/>
      <c r="J120" s="912"/>
      <c r="K120" s="913"/>
      <c r="L120" s="962">
        <f t="shared" si="4"/>
        <v>0</v>
      </c>
      <c r="M120" s="963" t="s">
        <v>2592</v>
      </c>
      <c r="N120" s="916" t="s">
        <v>2677</v>
      </c>
      <c r="O120" s="917"/>
      <c r="P120" s="918"/>
      <c r="Q120" s="918"/>
      <c r="R120" s="919"/>
      <c r="S120" s="918"/>
      <c r="T120" s="336"/>
      <c r="U120" s="919"/>
      <c r="V120" s="301"/>
      <c r="W120" s="920"/>
    </row>
    <row r="121" s="906" customFormat="1" hidden="1" customHeight="1" spans="1:23">
      <c r="A121" s="937" t="s">
        <v>53</v>
      </c>
      <c r="B121" s="937" t="s">
        <v>377</v>
      </c>
      <c r="C121" s="1004" t="s">
        <v>379</v>
      </c>
      <c r="D121" s="940">
        <v>6000</v>
      </c>
      <c r="E121" s="911">
        <v>6000</v>
      </c>
      <c r="F121" s="912"/>
      <c r="G121" s="912"/>
      <c r="H121" s="912"/>
      <c r="I121" s="912"/>
      <c r="J121" s="912"/>
      <c r="K121" s="913"/>
      <c r="L121" s="962">
        <f t="shared" si="4"/>
        <v>0</v>
      </c>
      <c r="M121" s="963" t="s">
        <v>2592</v>
      </c>
      <c r="N121" s="916" t="s">
        <v>2677</v>
      </c>
      <c r="O121" s="917"/>
      <c r="P121" s="918"/>
      <c r="Q121" s="918"/>
      <c r="R121" s="919"/>
      <c r="S121" s="918"/>
      <c r="T121" s="336"/>
      <c r="U121" s="919"/>
      <c r="V121" s="301"/>
      <c r="W121" s="920"/>
    </row>
    <row r="122" s="906" customFormat="1" hidden="1" customHeight="1" spans="1:23">
      <c r="A122" s="937" t="s">
        <v>53</v>
      </c>
      <c r="B122" s="937" t="s">
        <v>368</v>
      </c>
      <c r="C122" s="1004" t="s">
        <v>370</v>
      </c>
      <c r="D122" s="940">
        <v>6000</v>
      </c>
      <c r="E122" s="941">
        <v>6000</v>
      </c>
      <c r="F122" s="912"/>
      <c r="G122" s="912"/>
      <c r="H122" s="912"/>
      <c r="I122" s="912"/>
      <c r="J122" s="912"/>
      <c r="K122" s="913"/>
      <c r="L122" s="962">
        <f t="shared" si="4"/>
        <v>0</v>
      </c>
      <c r="M122" s="963" t="s">
        <v>2592</v>
      </c>
      <c r="N122" s="916" t="s">
        <v>2684</v>
      </c>
      <c r="O122" s="917"/>
      <c r="P122" s="918"/>
      <c r="Q122" s="918"/>
      <c r="R122" s="919"/>
      <c r="S122" s="918"/>
      <c r="T122" s="336"/>
      <c r="U122" s="919"/>
      <c r="V122" s="301"/>
      <c r="W122" s="920"/>
    </row>
    <row r="123" s="906" customFormat="1" hidden="1" customHeight="1" spans="1:23">
      <c r="A123" s="1003" t="s">
        <v>53</v>
      </c>
      <c r="B123" s="1003" t="s">
        <v>374</v>
      </c>
      <c r="C123" s="1004" t="s">
        <v>376</v>
      </c>
      <c r="D123" s="1005">
        <v>3000</v>
      </c>
      <c r="E123" s="941">
        <v>3000</v>
      </c>
      <c r="F123" s="912"/>
      <c r="G123" s="912"/>
      <c r="H123" s="912"/>
      <c r="I123" s="912"/>
      <c r="J123" s="912"/>
      <c r="K123" s="913"/>
      <c r="L123" s="962">
        <f t="shared" si="4"/>
        <v>0</v>
      </c>
      <c r="M123" s="963" t="s">
        <v>2592</v>
      </c>
      <c r="N123" s="916" t="s">
        <v>2684</v>
      </c>
      <c r="O123" s="917"/>
      <c r="P123" s="918"/>
      <c r="Q123" s="918"/>
      <c r="R123" s="919"/>
      <c r="S123" s="918"/>
      <c r="T123" s="336"/>
      <c r="U123" s="919"/>
      <c r="V123" s="301"/>
      <c r="W123" s="920"/>
    </row>
    <row r="124" s="906" customFormat="1" hidden="1" customHeight="1" spans="1:23">
      <c r="A124" s="1003" t="s">
        <v>53</v>
      </c>
      <c r="B124" s="1003" t="s">
        <v>371</v>
      </c>
      <c r="C124" s="1004" t="s">
        <v>373</v>
      </c>
      <c r="D124" s="1005">
        <v>3000</v>
      </c>
      <c r="E124" s="941">
        <v>3000</v>
      </c>
      <c r="F124" s="912"/>
      <c r="G124" s="912"/>
      <c r="H124" s="912"/>
      <c r="I124" s="912"/>
      <c r="J124" s="912"/>
      <c r="K124" s="913"/>
      <c r="L124" s="962">
        <f t="shared" si="4"/>
        <v>0</v>
      </c>
      <c r="M124" s="963" t="s">
        <v>2592</v>
      </c>
      <c r="N124" s="916" t="s">
        <v>2684</v>
      </c>
      <c r="O124" s="964"/>
      <c r="P124" s="965"/>
      <c r="Q124" s="330"/>
      <c r="R124" s="989"/>
      <c r="S124" s="965"/>
      <c r="T124" s="330"/>
      <c r="U124" s="989"/>
      <c r="V124" s="990"/>
      <c r="W124" s="920"/>
    </row>
    <row r="125" s="906" customFormat="1" hidden="1" customHeight="1" spans="1:23">
      <c r="A125" s="1003" t="s">
        <v>53</v>
      </c>
      <c r="B125" s="1003" t="s">
        <v>614</v>
      </c>
      <c r="C125" s="1004" t="s">
        <v>616</v>
      </c>
      <c r="D125" s="1005">
        <v>3000</v>
      </c>
      <c r="E125" s="941">
        <v>3000</v>
      </c>
      <c r="F125" s="912"/>
      <c r="G125" s="912"/>
      <c r="H125" s="912"/>
      <c r="I125" s="912"/>
      <c r="J125" s="912"/>
      <c r="K125" s="913"/>
      <c r="L125" s="962">
        <f t="shared" si="4"/>
        <v>0</v>
      </c>
      <c r="M125" s="963" t="s">
        <v>2592</v>
      </c>
      <c r="N125" s="916" t="s">
        <v>2680</v>
      </c>
      <c r="O125" s="964"/>
      <c r="P125" s="965"/>
      <c r="Q125" s="965"/>
      <c r="R125" s="989"/>
      <c r="S125" s="965"/>
      <c r="T125" s="330"/>
      <c r="U125" s="989"/>
      <c r="V125" s="990"/>
      <c r="W125" s="920"/>
    </row>
    <row r="126" s="906" customFormat="1" hidden="1" customHeight="1" spans="1:23">
      <c r="A126" s="1003" t="s">
        <v>53</v>
      </c>
      <c r="B126" s="1003" t="s">
        <v>617</v>
      </c>
      <c r="C126" s="1004" t="s">
        <v>618</v>
      </c>
      <c r="D126" s="1005">
        <v>3000</v>
      </c>
      <c r="E126" s="941">
        <v>3000</v>
      </c>
      <c r="F126" s="912"/>
      <c r="G126" s="912"/>
      <c r="H126" s="912"/>
      <c r="I126" s="912"/>
      <c r="J126" s="912"/>
      <c r="K126" s="913"/>
      <c r="L126" s="962">
        <f t="shared" si="4"/>
        <v>0</v>
      </c>
      <c r="M126" s="963" t="s">
        <v>2592</v>
      </c>
      <c r="N126" s="916" t="s">
        <v>2680</v>
      </c>
      <c r="O126" s="964"/>
      <c r="P126" s="965"/>
      <c r="Q126" s="965"/>
      <c r="R126" s="989"/>
      <c r="S126" s="965"/>
      <c r="T126" s="330"/>
      <c r="U126" s="989"/>
      <c r="V126" s="990"/>
      <c r="W126" s="920"/>
    </row>
    <row r="127" s="906" customFormat="1" hidden="1" customHeight="1" spans="1:23">
      <c r="A127" s="1003" t="s">
        <v>53</v>
      </c>
      <c r="B127" s="1003" t="s">
        <v>619</v>
      </c>
      <c r="C127" s="1004" t="s">
        <v>620</v>
      </c>
      <c r="D127" s="1005">
        <v>3000</v>
      </c>
      <c r="E127" s="941">
        <v>3000</v>
      </c>
      <c r="F127" s="912"/>
      <c r="G127" s="912"/>
      <c r="H127" s="912"/>
      <c r="I127" s="912"/>
      <c r="J127" s="912"/>
      <c r="K127" s="913"/>
      <c r="L127" s="962">
        <f t="shared" si="4"/>
        <v>0</v>
      </c>
      <c r="M127" s="963" t="s">
        <v>2592</v>
      </c>
      <c r="N127" s="916" t="s">
        <v>2680</v>
      </c>
      <c r="O127" s="964"/>
      <c r="P127" s="965"/>
      <c r="Q127" s="965"/>
      <c r="R127" s="989"/>
      <c r="S127" s="965"/>
      <c r="T127" s="330"/>
      <c r="U127" s="989"/>
      <c r="V127" s="990"/>
      <c r="W127" s="920"/>
    </row>
    <row r="128" s="906" customFormat="1" hidden="1" customHeight="1" spans="1:23">
      <c r="A128" s="1003" t="s">
        <v>53</v>
      </c>
      <c r="B128" s="1003" t="s">
        <v>621</v>
      </c>
      <c r="C128" s="1004" t="s">
        <v>623</v>
      </c>
      <c r="D128" s="1005">
        <v>3000</v>
      </c>
      <c r="E128" s="941">
        <v>3000</v>
      </c>
      <c r="F128" s="912"/>
      <c r="G128" s="912"/>
      <c r="H128" s="912"/>
      <c r="I128" s="912"/>
      <c r="J128" s="912"/>
      <c r="K128" s="913"/>
      <c r="L128" s="962">
        <f t="shared" si="4"/>
        <v>0</v>
      </c>
      <c r="M128" s="963" t="s">
        <v>2592</v>
      </c>
      <c r="N128" s="916" t="s">
        <v>2680</v>
      </c>
      <c r="O128" s="964"/>
      <c r="P128" s="965"/>
      <c r="Q128" s="965"/>
      <c r="R128" s="989"/>
      <c r="S128" s="965"/>
      <c r="T128" s="330"/>
      <c r="U128" s="989"/>
      <c r="V128" s="990"/>
      <c r="W128" s="920"/>
    </row>
    <row r="129" s="906" customFormat="1" hidden="1" customHeight="1" spans="1:23">
      <c r="A129" s="1003" t="s">
        <v>53</v>
      </c>
      <c r="B129" s="1003" t="s">
        <v>624</v>
      </c>
      <c r="C129" s="1004" t="s">
        <v>625</v>
      </c>
      <c r="D129" s="1005">
        <v>3000</v>
      </c>
      <c r="E129" s="941">
        <v>3000</v>
      </c>
      <c r="F129" s="912"/>
      <c r="G129" s="912"/>
      <c r="H129" s="912"/>
      <c r="I129" s="912"/>
      <c r="J129" s="912"/>
      <c r="K129" s="913"/>
      <c r="L129" s="962">
        <f t="shared" si="4"/>
        <v>0</v>
      </c>
      <c r="M129" s="963" t="s">
        <v>2592</v>
      </c>
      <c r="N129" s="916" t="s">
        <v>2680</v>
      </c>
      <c r="O129" s="964"/>
      <c r="P129" s="965"/>
      <c r="Q129" s="965"/>
      <c r="R129" s="989"/>
      <c r="S129" s="965"/>
      <c r="T129" s="330"/>
      <c r="U129" s="989"/>
      <c r="V129" s="990"/>
      <c r="W129" s="920"/>
    </row>
    <row r="130" s="906" customFormat="1" hidden="1" customHeight="1" spans="1:23">
      <c r="A130" s="1003" t="s">
        <v>53</v>
      </c>
      <c r="B130" s="1003" t="s">
        <v>651</v>
      </c>
      <c r="C130" s="1004" t="s">
        <v>653</v>
      </c>
      <c r="D130" s="1005">
        <v>3000</v>
      </c>
      <c r="E130" s="941">
        <v>3000</v>
      </c>
      <c r="F130" s="912"/>
      <c r="G130" s="912"/>
      <c r="H130" s="912"/>
      <c r="I130" s="912"/>
      <c r="J130" s="912"/>
      <c r="K130" s="913"/>
      <c r="L130" s="962">
        <f t="shared" si="4"/>
        <v>0</v>
      </c>
      <c r="M130" s="963" t="s">
        <v>2592</v>
      </c>
      <c r="N130" s="916" t="s">
        <v>2680</v>
      </c>
      <c r="O130" s="964"/>
      <c r="P130" s="965"/>
      <c r="Q130" s="965"/>
      <c r="R130" s="989"/>
      <c r="S130" s="965"/>
      <c r="T130" s="330"/>
      <c r="U130" s="989"/>
      <c r="V130" s="990"/>
      <c r="W130" s="920"/>
    </row>
    <row r="131" s="906" customFormat="1" hidden="1" customHeight="1" spans="1:23">
      <c r="A131" s="1003" t="s">
        <v>53</v>
      </c>
      <c r="B131" s="1003" t="s">
        <v>198</v>
      </c>
      <c r="C131" s="1004" t="s">
        <v>2685</v>
      </c>
      <c r="D131" s="1005">
        <v>3000</v>
      </c>
      <c r="E131" s="941">
        <v>3000</v>
      </c>
      <c r="F131" s="912"/>
      <c r="G131" s="912"/>
      <c r="H131" s="912"/>
      <c r="I131" s="912"/>
      <c r="J131" s="912"/>
      <c r="K131" s="913"/>
      <c r="L131" s="962">
        <f t="shared" si="4"/>
        <v>0</v>
      </c>
      <c r="M131" s="963" t="s">
        <v>2592</v>
      </c>
      <c r="N131" s="916" t="s">
        <v>2686</v>
      </c>
      <c r="O131" s="964"/>
      <c r="P131" s="965"/>
      <c r="Q131" s="965"/>
      <c r="R131" s="989"/>
      <c r="S131" s="965"/>
      <c r="T131" s="330"/>
      <c r="U131" s="989"/>
      <c r="V131" s="990"/>
      <c r="W131" s="920"/>
    </row>
    <row r="132" s="906" customFormat="1" hidden="1" customHeight="1" spans="1:23">
      <c r="A132" s="1003" t="s">
        <v>53</v>
      </c>
      <c r="B132" s="1003" t="s">
        <v>201</v>
      </c>
      <c r="C132" s="1004" t="s">
        <v>2687</v>
      </c>
      <c r="D132" s="1005">
        <v>3000</v>
      </c>
      <c r="E132" s="911">
        <v>3000</v>
      </c>
      <c r="F132" s="912"/>
      <c r="G132" s="912"/>
      <c r="H132" s="912"/>
      <c r="I132" s="912"/>
      <c r="J132" s="912"/>
      <c r="K132" s="913"/>
      <c r="L132" s="962">
        <f t="shared" si="4"/>
        <v>0</v>
      </c>
      <c r="M132" s="963" t="s">
        <v>2592</v>
      </c>
      <c r="N132" s="916" t="s">
        <v>2688</v>
      </c>
      <c r="O132" s="964"/>
      <c r="P132" s="965"/>
      <c r="Q132" s="965"/>
      <c r="R132" s="989"/>
      <c r="S132" s="965"/>
      <c r="T132" s="330"/>
      <c r="U132" s="989"/>
      <c r="V132" s="990"/>
      <c r="W132" s="920"/>
    </row>
    <row r="133" s="906" customFormat="1" hidden="1" customHeight="1" spans="1:23">
      <c r="A133" s="1003" t="s">
        <v>53</v>
      </c>
      <c r="B133" s="1003" t="s">
        <v>207</v>
      </c>
      <c r="C133" s="1004" t="s">
        <v>2035</v>
      </c>
      <c r="D133" s="1005">
        <v>3000</v>
      </c>
      <c r="E133" s="911">
        <v>3000</v>
      </c>
      <c r="F133" s="912"/>
      <c r="G133" s="912"/>
      <c r="H133" s="912"/>
      <c r="I133" s="912"/>
      <c r="J133" s="912"/>
      <c r="K133" s="913"/>
      <c r="L133" s="962">
        <f t="shared" si="4"/>
        <v>0</v>
      </c>
      <c r="M133" s="963" t="s">
        <v>2592</v>
      </c>
      <c r="N133" s="916" t="s">
        <v>2686</v>
      </c>
      <c r="O133" s="964"/>
      <c r="P133" s="965"/>
      <c r="Q133" s="965"/>
      <c r="R133" s="989"/>
      <c r="S133" s="965"/>
      <c r="T133" s="330"/>
      <c r="U133" s="989"/>
      <c r="V133" s="990"/>
      <c r="W133" s="920"/>
    </row>
    <row r="134" s="906" customFormat="1" hidden="1" customHeight="1" spans="1:23">
      <c r="A134" s="1003" t="s">
        <v>53</v>
      </c>
      <c r="B134" s="1003" t="s">
        <v>192</v>
      </c>
      <c r="C134" s="1004" t="s">
        <v>194</v>
      </c>
      <c r="D134" s="1005">
        <v>3000</v>
      </c>
      <c r="E134" s="911">
        <v>3000</v>
      </c>
      <c r="F134" s="912"/>
      <c r="G134" s="912"/>
      <c r="H134" s="912"/>
      <c r="I134" s="912"/>
      <c r="J134" s="912"/>
      <c r="K134" s="913"/>
      <c r="L134" s="962">
        <f t="shared" si="4"/>
        <v>0</v>
      </c>
      <c r="M134" s="963" t="s">
        <v>2592</v>
      </c>
      <c r="N134" s="916" t="s">
        <v>2688</v>
      </c>
      <c r="O134" s="964"/>
      <c r="P134" s="965"/>
      <c r="Q134" s="965"/>
      <c r="R134" s="989"/>
      <c r="S134" s="965"/>
      <c r="T134" s="330"/>
      <c r="U134" s="989"/>
      <c r="V134" s="990"/>
      <c r="W134" s="920"/>
    </row>
    <row r="135" s="906" customFormat="1" hidden="1" customHeight="1" spans="1:23">
      <c r="A135" s="937" t="s">
        <v>53</v>
      </c>
      <c r="B135" s="937" t="s">
        <v>732</v>
      </c>
      <c r="C135" s="1004" t="s">
        <v>2689</v>
      </c>
      <c r="D135" s="940">
        <v>3000</v>
      </c>
      <c r="E135" s="911">
        <v>3000</v>
      </c>
      <c r="F135" s="912"/>
      <c r="G135" s="912"/>
      <c r="H135" s="912"/>
      <c r="I135" s="912"/>
      <c r="J135" s="912"/>
      <c r="K135" s="913"/>
      <c r="L135" s="962">
        <f t="shared" si="4"/>
        <v>0</v>
      </c>
      <c r="M135" s="963" t="s">
        <v>2592</v>
      </c>
      <c r="N135" s="916" t="s">
        <v>2690</v>
      </c>
      <c r="O135" s="964"/>
      <c r="P135" s="965"/>
      <c r="Q135" s="965"/>
      <c r="R135" s="989"/>
      <c r="S135" s="965"/>
      <c r="T135" s="330"/>
      <c r="U135" s="989"/>
      <c r="V135" s="990"/>
      <c r="W135" s="920"/>
    </row>
    <row r="136" s="906" customFormat="1" hidden="1" customHeight="1" spans="1:23">
      <c r="A136" s="937" t="s">
        <v>53</v>
      </c>
      <c r="B136" s="937" t="s">
        <v>2667</v>
      </c>
      <c r="C136" s="1004" t="s">
        <v>2691</v>
      </c>
      <c r="D136" s="940">
        <v>500</v>
      </c>
      <c r="E136" s="911">
        <v>500</v>
      </c>
      <c r="F136" s="912"/>
      <c r="G136" s="912"/>
      <c r="H136" s="912"/>
      <c r="I136" s="912"/>
      <c r="J136" s="912"/>
      <c r="K136" s="913"/>
      <c r="L136" s="962">
        <f t="shared" si="4"/>
        <v>0</v>
      </c>
      <c r="M136" s="963" t="s">
        <v>2592</v>
      </c>
      <c r="N136" s="916" t="s">
        <v>2690</v>
      </c>
      <c r="O136" s="964"/>
      <c r="P136" s="965"/>
      <c r="Q136" s="965"/>
      <c r="R136" s="989"/>
      <c r="S136" s="965"/>
      <c r="T136" s="330"/>
      <c r="U136" s="989"/>
      <c r="V136" s="990"/>
      <c r="W136" s="920"/>
    </row>
    <row r="137" s="906" customFormat="1" hidden="1" customHeight="1" spans="1:23">
      <c r="A137" s="937" t="s">
        <v>54</v>
      </c>
      <c r="B137" s="1011" t="s">
        <v>240</v>
      </c>
      <c r="C137" s="1012" t="s">
        <v>242</v>
      </c>
      <c r="D137" s="940">
        <v>4000</v>
      </c>
      <c r="E137" s="911">
        <v>576</v>
      </c>
      <c r="F137" s="912">
        <v>48</v>
      </c>
      <c r="G137" s="912">
        <v>3376</v>
      </c>
      <c r="H137" s="912"/>
      <c r="I137" s="912"/>
      <c r="J137" s="912"/>
      <c r="K137" s="913"/>
      <c r="L137" s="962">
        <f t="shared" si="4"/>
        <v>0</v>
      </c>
      <c r="M137" s="963" t="s">
        <v>2592</v>
      </c>
      <c r="N137" s="916" t="s">
        <v>2692</v>
      </c>
      <c r="O137" s="964"/>
      <c r="P137" s="965"/>
      <c r="Q137" s="965"/>
      <c r="R137" s="989"/>
      <c r="S137" s="965"/>
      <c r="T137" s="330"/>
      <c r="U137" s="989"/>
      <c r="V137" s="990"/>
      <c r="W137" s="920"/>
    </row>
    <row r="138" s="906" customFormat="1" hidden="1" customHeight="1" spans="1:23">
      <c r="A138" s="937" t="s">
        <v>54</v>
      </c>
      <c r="B138" s="1011" t="s">
        <v>243</v>
      </c>
      <c r="C138" s="1012" t="s">
        <v>245</v>
      </c>
      <c r="D138" s="940">
        <v>4000</v>
      </c>
      <c r="E138" s="911">
        <v>576</v>
      </c>
      <c r="F138" s="912">
        <v>240</v>
      </c>
      <c r="G138" s="912">
        <v>3184</v>
      </c>
      <c r="H138" s="912"/>
      <c r="I138" s="912"/>
      <c r="J138" s="912"/>
      <c r="K138" s="913"/>
      <c r="L138" s="962">
        <f t="shared" si="4"/>
        <v>0</v>
      </c>
      <c r="M138" s="963" t="s">
        <v>2592</v>
      </c>
      <c r="N138" s="916" t="s">
        <v>2693</v>
      </c>
      <c r="O138" s="964"/>
      <c r="P138" s="965"/>
      <c r="Q138" s="965"/>
      <c r="R138" s="989"/>
      <c r="S138" s="965"/>
      <c r="T138" s="330"/>
      <c r="U138" s="989"/>
      <c r="V138" s="990"/>
      <c r="W138" s="920"/>
    </row>
    <row r="139" s="906" customFormat="1" hidden="1" customHeight="1" spans="1:23">
      <c r="A139" s="937" t="s">
        <v>54</v>
      </c>
      <c r="B139" s="1011" t="s">
        <v>246</v>
      </c>
      <c r="C139" s="1012" t="s">
        <v>248</v>
      </c>
      <c r="D139" s="940">
        <v>6000</v>
      </c>
      <c r="E139" s="911">
        <v>432</v>
      </c>
      <c r="F139" s="912">
        <v>2592</v>
      </c>
      <c r="G139" s="912">
        <v>2976</v>
      </c>
      <c r="H139" s="912"/>
      <c r="I139" s="912"/>
      <c r="J139" s="912"/>
      <c r="K139" s="913"/>
      <c r="L139" s="962">
        <f t="shared" si="4"/>
        <v>0</v>
      </c>
      <c r="M139" s="963" t="s">
        <v>2592</v>
      </c>
      <c r="N139" s="916" t="s">
        <v>2693</v>
      </c>
      <c r="O139" s="964"/>
      <c r="P139" s="965"/>
      <c r="Q139" s="965"/>
      <c r="R139" s="989"/>
      <c r="S139" s="965"/>
      <c r="T139" s="330"/>
      <c r="U139" s="989"/>
      <c r="V139" s="990"/>
      <c r="W139" s="920"/>
    </row>
    <row r="140" s="906" customFormat="1" hidden="1" customHeight="1" spans="1:23">
      <c r="A140" s="937" t="s">
        <v>54</v>
      </c>
      <c r="B140" s="1011" t="s">
        <v>249</v>
      </c>
      <c r="C140" s="1012" t="s">
        <v>251</v>
      </c>
      <c r="D140" s="940">
        <v>6000</v>
      </c>
      <c r="E140" s="911">
        <v>720</v>
      </c>
      <c r="F140" s="912">
        <v>1296</v>
      </c>
      <c r="G140" s="912">
        <v>3120</v>
      </c>
      <c r="H140" s="912">
        <v>864</v>
      </c>
      <c r="I140" s="912"/>
      <c r="J140" s="912"/>
      <c r="K140" s="913"/>
      <c r="L140" s="962">
        <f t="shared" si="4"/>
        <v>0</v>
      </c>
      <c r="M140" s="963" t="s">
        <v>2592</v>
      </c>
      <c r="N140" s="916" t="s">
        <v>2693</v>
      </c>
      <c r="O140" s="964"/>
      <c r="P140" s="965"/>
      <c r="Q140" s="965"/>
      <c r="R140" s="989"/>
      <c r="S140" s="965"/>
      <c r="T140" s="330"/>
      <c r="U140" s="989"/>
      <c r="V140" s="990"/>
      <c r="W140" s="920"/>
    </row>
    <row r="141" s="906" customFormat="1" hidden="1" customHeight="1" spans="1:23">
      <c r="A141" s="937" t="s">
        <v>54</v>
      </c>
      <c r="B141" s="938" t="s">
        <v>257</v>
      </c>
      <c r="C141" s="1004" t="s">
        <v>259</v>
      </c>
      <c r="D141" s="940">
        <v>5000</v>
      </c>
      <c r="E141" s="911">
        <v>432</v>
      </c>
      <c r="F141" s="912">
        <v>1026</v>
      </c>
      <c r="G141" s="912">
        <v>3542</v>
      </c>
      <c r="H141" s="912"/>
      <c r="I141" s="912"/>
      <c r="J141" s="912"/>
      <c r="K141" s="913"/>
      <c r="L141" s="962">
        <f t="shared" si="4"/>
        <v>0</v>
      </c>
      <c r="M141" s="963" t="s">
        <v>2592</v>
      </c>
      <c r="N141" s="916" t="s">
        <v>2694</v>
      </c>
      <c r="O141" s="964"/>
      <c r="P141" s="965"/>
      <c r="Q141" s="965"/>
      <c r="R141" s="989"/>
      <c r="S141" s="965"/>
      <c r="T141" s="330"/>
      <c r="U141" s="989"/>
      <c r="V141" s="990"/>
      <c r="W141" s="920"/>
    </row>
    <row r="142" s="906" customFormat="1" hidden="1" customHeight="1" spans="1:23">
      <c r="A142" s="937" t="s">
        <v>54</v>
      </c>
      <c r="B142" s="938" t="s">
        <v>260</v>
      </c>
      <c r="C142" s="1004" t="s">
        <v>262</v>
      </c>
      <c r="D142" s="940">
        <v>5000</v>
      </c>
      <c r="E142" s="911">
        <v>432</v>
      </c>
      <c r="F142" s="912">
        <v>1116</v>
      </c>
      <c r="G142" s="912">
        <v>3452</v>
      </c>
      <c r="H142" s="912"/>
      <c r="I142" s="912"/>
      <c r="J142" s="912"/>
      <c r="K142" s="913"/>
      <c r="L142" s="962">
        <f t="shared" si="4"/>
        <v>0</v>
      </c>
      <c r="M142" s="963" t="s">
        <v>2592</v>
      </c>
      <c r="N142" s="916" t="s">
        <v>2694</v>
      </c>
      <c r="O142" s="964"/>
      <c r="P142" s="965"/>
      <c r="Q142" s="965"/>
      <c r="R142" s="989"/>
      <c r="S142" s="965"/>
      <c r="T142" s="330"/>
      <c r="U142" s="989"/>
      <c r="V142" s="990"/>
      <c r="W142" s="920"/>
    </row>
    <row r="143" s="906" customFormat="1" hidden="1" customHeight="1" spans="1:23">
      <c r="A143" s="937" t="s">
        <v>54</v>
      </c>
      <c r="B143" s="938" t="s">
        <v>263</v>
      </c>
      <c r="C143" s="1004" t="s">
        <v>265</v>
      </c>
      <c r="D143" s="940">
        <v>5000</v>
      </c>
      <c r="E143" s="911">
        <v>432</v>
      </c>
      <c r="F143" s="912">
        <v>990</v>
      </c>
      <c r="G143" s="912">
        <v>3240</v>
      </c>
      <c r="H143" s="912">
        <v>338</v>
      </c>
      <c r="I143" s="912"/>
      <c r="J143" s="912"/>
      <c r="K143" s="913"/>
      <c r="L143" s="962">
        <f t="shared" si="4"/>
        <v>0</v>
      </c>
      <c r="M143" s="963" t="s">
        <v>2592</v>
      </c>
      <c r="N143" s="916" t="s">
        <v>2695</v>
      </c>
      <c r="O143" s="964"/>
      <c r="P143" s="965"/>
      <c r="Q143" s="965"/>
      <c r="R143" s="989"/>
      <c r="S143" s="965"/>
      <c r="T143" s="330"/>
      <c r="U143" s="989"/>
      <c r="V143" s="990"/>
      <c r="W143" s="920"/>
    </row>
    <row r="144" s="906" customFormat="1" hidden="1" customHeight="1" spans="1:23">
      <c r="A144" s="937" t="s">
        <v>54</v>
      </c>
      <c r="B144" s="938" t="s">
        <v>312</v>
      </c>
      <c r="C144" s="1004" t="s">
        <v>314</v>
      </c>
      <c r="D144" s="940">
        <v>3000</v>
      </c>
      <c r="E144" s="911">
        <v>3000</v>
      </c>
      <c r="F144" s="912"/>
      <c r="G144" s="912"/>
      <c r="H144" s="912"/>
      <c r="I144" s="912"/>
      <c r="J144" s="912"/>
      <c r="K144" s="913"/>
      <c r="L144" s="962">
        <f t="shared" si="4"/>
        <v>0</v>
      </c>
      <c r="M144" s="963" t="s">
        <v>2592</v>
      </c>
      <c r="N144" s="916" t="s">
        <v>2696</v>
      </c>
      <c r="O144" s="964"/>
      <c r="P144" s="965"/>
      <c r="Q144" s="965"/>
      <c r="R144" s="989"/>
      <c r="S144" s="965"/>
      <c r="T144" s="330"/>
      <c r="U144" s="989"/>
      <c r="V144" s="990"/>
      <c r="W144" s="920"/>
    </row>
    <row r="145" s="906" customFormat="1" hidden="1" customHeight="1" spans="1:23">
      <c r="A145" s="937" t="s">
        <v>54</v>
      </c>
      <c r="B145" s="938" t="s">
        <v>315</v>
      </c>
      <c r="C145" s="1004" t="s">
        <v>317</v>
      </c>
      <c r="D145" s="940">
        <v>3000</v>
      </c>
      <c r="E145" s="911">
        <v>3000</v>
      </c>
      <c r="F145" s="912"/>
      <c r="G145" s="912"/>
      <c r="H145" s="912"/>
      <c r="I145" s="912"/>
      <c r="J145" s="912"/>
      <c r="K145" s="913"/>
      <c r="L145" s="962">
        <f t="shared" si="4"/>
        <v>0</v>
      </c>
      <c r="M145" s="963" t="s">
        <v>2592</v>
      </c>
      <c r="N145" s="916" t="s">
        <v>2696</v>
      </c>
      <c r="O145" s="964"/>
      <c r="P145" s="965"/>
      <c r="Q145" s="965"/>
      <c r="R145" s="989"/>
      <c r="S145" s="965"/>
      <c r="T145" s="330"/>
      <c r="U145" s="989"/>
      <c r="V145" s="990"/>
      <c r="W145" s="920"/>
    </row>
    <row r="146" s="906" customFormat="1" hidden="1" customHeight="1" spans="1:23">
      <c r="A146" s="937" t="s">
        <v>54</v>
      </c>
      <c r="B146" s="938" t="s">
        <v>380</v>
      </c>
      <c r="C146" s="1004" t="s">
        <v>382</v>
      </c>
      <c r="D146" s="940">
        <v>5000</v>
      </c>
      <c r="E146" s="911">
        <v>5000</v>
      </c>
      <c r="F146" s="912"/>
      <c r="G146" s="912"/>
      <c r="H146" s="912"/>
      <c r="I146" s="912"/>
      <c r="J146" s="912"/>
      <c r="K146" s="913"/>
      <c r="L146" s="962">
        <f t="shared" si="4"/>
        <v>0</v>
      </c>
      <c r="M146" s="963" t="s">
        <v>2592</v>
      </c>
      <c r="N146" s="916" t="s">
        <v>2694</v>
      </c>
      <c r="O146" s="964"/>
      <c r="P146" s="965"/>
      <c r="Q146" s="965"/>
      <c r="R146" s="989"/>
      <c r="S146" s="965"/>
      <c r="T146" s="330"/>
      <c r="U146" s="989"/>
      <c r="V146" s="990"/>
      <c r="W146" s="920"/>
    </row>
    <row r="147" s="906" customFormat="1" hidden="1" customHeight="1" spans="1:23">
      <c r="A147" s="937" t="s">
        <v>54</v>
      </c>
      <c r="B147" s="938" t="s">
        <v>639</v>
      </c>
      <c r="C147" s="1012" t="s">
        <v>641</v>
      </c>
      <c r="D147" s="940">
        <v>3000</v>
      </c>
      <c r="E147" s="911">
        <v>3000</v>
      </c>
      <c r="F147" s="912"/>
      <c r="G147" s="912"/>
      <c r="H147" s="912"/>
      <c r="I147" s="912"/>
      <c r="J147" s="912"/>
      <c r="K147" s="913"/>
      <c r="L147" s="962">
        <f t="shared" si="4"/>
        <v>0</v>
      </c>
      <c r="M147" s="963" t="s">
        <v>2592</v>
      </c>
      <c r="N147" s="916" t="s">
        <v>2692</v>
      </c>
      <c r="O147" s="964"/>
      <c r="P147" s="965"/>
      <c r="Q147" s="965"/>
      <c r="R147" s="989"/>
      <c r="S147" s="965"/>
      <c r="T147" s="330"/>
      <c r="U147" s="989"/>
      <c r="V147" s="990"/>
      <c r="W147" s="920"/>
    </row>
    <row r="148" s="906" customFormat="1" hidden="1" customHeight="1" spans="1:23">
      <c r="A148" s="937" t="s">
        <v>54</v>
      </c>
      <c r="B148" s="938" t="s">
        <v>642</v>
      </c>
      <c r="C148" s="1012" t="s">
        <v>644</v>
      </c>
      <c r="D148" s="940">
        <v>3000</v>
      </c>
      <c r="E148" s="911">
        <v>3000</v>
      </c>
      <c r="F148" s="912"/>
      <c r="G148" s="912"/>
      <c r="H148" s="912"/>
      <c r="I148" s="912"/>
      <c r="J148" s="912"/>
      <c r="K148" s="913"/>
      <c r="L148" s="962">
        <f t="shared" si="4"/>
        <v>0</v>
      </c>
      <c r="M148" s="963" t="s">
        <v>2592</v>
      </c>
      <c r="N148" s="916" t="s">
        <v>2692</v>
      </c>
      <c r="O148" s="964"/>
      <c r="P148" s="965"/>
      <c r="Q148" s="965"/>
      <c r="R148" s="989"/>
      <c r="S148" s="965"/>
      <c r="T148" s="330"/>
      <c r="U148" s="989"/>
      <c r="V148" s="990"/>
      <c r="W148" s="920"/>
    </row>
    <row r="149" s="906" customFormat="1" hidden="1" customHeight="1" spans="1:23">
      <c r="A149" s="937" t="s">
        <v>54</v>
      </c>
      <c r="B149" s="938" t="s">
        <v>648</v>
      </c>
      <c r="C149" s="1012" t="s">
        <v>650</v>
      </c>
      <c r="D149" s="940">
        <v>3000</v>
      </c>
      <c r="E149" s="911">
        <v>3000</v>
      </c>
      <c r="F149" s="912"/>
      <c r="G149" s="912"/>
      <c r="H149" s="912"/>
      <c r="I149" s="912"/>
      <c r="J149" s="912"/>
      <c r="K149" s="913"/>
      <c r="L149" s="962">
        <f t="shared" si="4"/>
        <v>0</v>
      </c>
      <c r="M149" s="963" t="s">
        <v>2592</v>
      </c>
      <c r="N149" s="916" t="s">
        <v>2692</v>
      </c>
      <c r="O149" s="964"/>
      <c r="P149" s="965"/>
      <c r="Q149" s="965"/>
      <c r="R149" s="989"/>
      <c r="S149" s="965"/>
      <c r="T149" s="330"/>
      <c r="U149" s="989"/>
      <c r="V149" s="990"/>
      <c r="W149" s="920"/>
    </row>
    <row r="150" s="906" customFormat="1" hidden="1" customHeight="1" spans="1:23">
      <c r="A150" s="937" t="s">
        <v>54</v>
      </c>
      <c r="B150" s="938" t="s">
        <v>407</v>
      </c>
      <c r="C150" s="1004" t="s">
        <v>409</v>
      </c>
      <c r="D150" s="940">
        <v>3000</v>
      </c>
      <c r="E150" s="911">
        <v>3000</v>
      </c>
      <c r="F150" s="912"/>
      <c r="G150" s="912"/>
      <c r="H150" s="912"/>
      <c r="I150" s="912"/>
      <c r="J150" s="912"/>
      <c r="K150" s="913"/>
      <c r="L150" s="962">
        <f t="shared" si="4"/>
        <v>0</v>
      </c>
      <c r="M150" s="963" t="s">
        <v>2592</v>
      </c>
      <c r="N150" s="916" t="s">
        <v>2697</v>
      </c>
      <c r="O150" s="964"/>
      <c r="P150" s="965"/>
      <c r="Q150" s="965"/>
      <c r="R150" s="989"/>
      <c r="S150" s="965"/>
      <c r="T150" s="330"/>
      <c r="U150" s="989"/>
      <c r="V150" s="990"/>
      <c r="W150" s="920"/>
    </row>
    <row r="151" s="906" customFormat="1" hidden="1" customHeight="1" spans="1:23">
      <c r="A151" s="937" t="s">
        <v>54</v>
      </c>
      <c r="B151" s="938" t="s">
        <v>386</v>
      </c>
      <c r="C151" s="1004" t="s">
        <v>388</v>
      </c>
      <c r="D151" s="940">
        <v>3000</v>
      </c>
      <c r="E151" s="911">
        <v>3000</v>
      </c>
      <c r="F151" s="912"/>
      <c r="G151" s="912"/>
      <c r="H151" s="912"/>
      <c r="I151" s="912"/>
      <c r="J151" s="912"/>
      <c r="K151" s="913"/>
      <c r="L151" s="962">
        <f t="shared" si="4"/>
        <v>0</v>
      </c>
      <c r="M151" s="963" t="s">
        <v>2592</v>
      </c>
      <c r="N151" s="916" t="s">
        <v>2697</v>
      </c>
      <c r="O151" s="964"/>
      <c r="P151" s="965"/>
      <c r="Q151" s="965"/>
      <c r="R151" s="989"/>
      <c r="S151" s="965"/>
      <c r="T151" s="330"/>
      <c r="U151" s="989"/>
      <c r="V151" s="990"/>
      <c r="W151" s="920"/>
    </row>
    <row r="152" s="906" customFormat="1" hidden="1" customHeight="1" spans="1:23">
      <c r="A152" s="937" t="s">
        <v>54</v>
      </c>
      <c r="B152" s="938" t="s">
        <v>398</v>
      </c>
      <c r="C152" s="1004" t="s">
        <v>400</v>
      </c>
      <c r="D152" s="940">
        <v>3000</v>
      </c>
      <c r="E152" s="911">
        <v>3000</v>
      </c>
      <c r="F152" s="912"/>
      <c r="G152" s="912"/>
      <c r="H152" s="912"/>
      <c r="I152" s="912"/>
      <c r="J152" s="912"/>
      <c r="K152" s="913"/>
      <c r="L152" s="962">
        <f t="shared" si="4"/>
        <v>0</v>
      </c>
      <c r="M152" s="963" t="s">
        <v>2592</v>
      </c>
      <c r="N152" s="916" t="s">
        <v>2698</v>
      </c>
      <c r="O152" s="964" t="s">
        <v>2699</v>
      </c>
      <c r="P152" s="965"/>
      <c r="Q152" s="965"/>
      <c r="R152" s="989"/>
      <c r="S152" s="965"/>
      <c r="T152" s="330"/>
      <c r="U152" s="989"/>
      <c r="V152" s="990"/>
      <c r="W152" s="920"/>
    </row>
    <row r="153" s="906" customFormat="1" hidden="1" customHeight="1" spans="1:23">
      <c r="A153" s="937" t="s">
        <v>54</v>
      </c>
      <c r="B153" s="938" t="s">
        <v>371</v>
      </c>
      <c r="C153" s="1004" t="s">
        <v>373</v>
      </c>
      <c r="D153" s="940">
        <v>3000</v>
      </c>
      <c r="E153" s="911">
        <v>3000</v>
      </c>
      <c r="F153" s="912"/>
      <c r="G153" s="912"/>
      <c r="H153" s="912"/>
      <c r="I153" s="912"/>
      <c r="J153" s="912"/>
      <c r="K153" s="913"/>
      <c r="L153" s="962">
        <f t="shared" si="4"/>
        <v>0</v>
      </c>
      <c r="M153" s="963" t="s">
        <v>2592</v>
      </c>
      <c r="N153" s="916" t="s">
        <v>2700</v>
      </c>
      <c r="O153" s="964"/>
      <c r="P153" s="965"/>
      <c r="Q153" s="965"/>
      <c r="R153" s="989"/>
      <c r="S153" s="965"/>
      <c r="T153" s="330"/>
      <c r="U153" s="989"/>
      <c r="V153" s="990"/>
      <c r="W153" s="920"/>
    </row>
    <row r="154" s="906" customFormat="1" hidden="1" customHeight="1" spans="1:23">
      <c r="A154" s="937" t="s">
        <v>54</v>
      </c>
      <c r="B154" s="938" t="s">
        <v>374</v>
      </c>
      <c r="C154" s="1004" t="s">
        <v>376</v>
      </c>
      <c r="D154" s="940">
        <v>3000</v>
      </c>
      <c r="E154" s="911">
        <v>3000</v>
      </c>
      <c r="F154" s="912"/>
      <c r="G154" s="912"/>
      <c r="H154" s="912"/>
      <c r="I154" s="912"/>
      <c r="J154" s="912"/>
      <c r="K154" s="913"/>
      <c r="L154" s="962">
        <f t="shared" si="4"/>
        <v>0</v>
      </c>
      <c r="M154" s="963" t="s">
        <v>2592</v>
      </c>
      <c r="N154" s="916" t="s">
        <v>2701</v>
      </c>
      <c r="O154" s="964"/>
      <c r="P154" s="965"/>
      <c r="Q154" s="965"/>
      <c r="R154" s="989"/>
      <c r="S154" s="965"/>
      <c r="T154" s="330"/>
      <c r="U154" s="989"/>
      <c r="V154" s="990"/>
      <c r="W154" s="920"/>
    </row>
    <row r="155" s="906" customFormat="1" hidden="1" customHeight="1" spans="1:23">
      <c r="A155" s="937" t="s">
        <v>54</v>
      </c>
      <c r="B155" s="938" t="s">
        <v>344</v>
      </c>
      <c r="C155" s="1004" t="s">
        <v>346</v>
      </c>
      <c r="D155" s="940">
        <v>5000</v>
      </c>
      <c r="E155" s="911">
        <v>5000</v>
      </c>
      <c r="F155" s="912"/>
      <c r="G155" s="912"/>
      <c r="H155" s="912"/>
      <c r="I155" s="912"/>
      <c r="J155" s="912"/>
      <c r="K155" s="913"/>
      <c r="L155" s="962">
        <f t="shared" si="4"/>
        <v>0</v>
      </c>
      <c r="M155" s="963" t="s">
        <v>2592</v>
      </c>
      <c r="N155" s="916" t="s">
        <v>2702</v>
      </c>
      <c r="O155" s="964"/>
      <c r="P155" s="965"/>
      <c r="Q155" s="965"/>
      <c r="R155" s="989"/>
      <c r="S155" s="965"/>
      <c r="T155" s="330"/>
      <c r="U155" s="989"/>
      <c r="V155" s="990"/>
      <c r="W155" s="920"/>
    </row>
    <row r="156" s="906" customFormat="1" hidden="1" customHeight="1" spans="1:23">
      <c r="A156" s="937" t="s">
        <v>54</v>
      </c>
      <c r="B156" s="938" t="s">
        <v>347</v>
      </c>
      <c r="C156" s="1004" t="s">
        <v>349</v>
      </c>
      <c r="D156" s="940">
        <v>5000</v>
      </c>
      <c r="E156" s="911">
        <v>5000</v>
      </c>
      <c r="F156" s="912"/>
      <c r="G156" s="912"/>
      <c r="H156" s="912"/>
      <c r="I156" s="912"/>
      <c r="J156" s="912"/>
      <c r="K156" s="913"/>
      <c r="L156" s="962">
        <f t="shared" si="4"/>
        <v>0</v>
      </c>
      <c r="M156" s="963" t="s">
        <v>2592</v>
      </c>
      <c r="N156" s="916" t="s">
        <v>2702</v>
      </c>
      <c r="O156" s="964"/>
      <c r="P156" s="965"/>
      <c r="Q156" s="965"/>
      <c r="R156" s="989"/>
      <c r="S156" s="965"/>
      <c r="T156" s="330"/>
      <c r="U156" s="989"/>
      <c r="V156" s="990"/>
      <c r="W156" s="920"/>
    </row>
    <row r="157" s="906" customFormat="1" hidden="1" customHeight="1" spans="1:23">
      <c r="A157" s="937" t="s">
        <v>54</v>
      </c>
      <c r="B157" s="938" t="s">
        <v>350</v>
      </c>
      <c r="C157" s="1004" t="s">
        <v>2656</v>
      </c>
      <c r="D157" s="940">
        <v>5000</v>
      </c>
      <c r="E157" s="911">
        <v>5000</v>
      </c>
      <c r="F157" s="912"/>
      <c r="G157" s="912"/>
      <c r="H157" s="912"/>
      <c r="I157" s="912"/>
      <c r="J157" s="912"/>
      <c r="K157" s="913"/>
      <c r="L157" s="962">
        <f t="shared" ref="L157:L220" si="5">D157-SUM(E157:K157)</f>
        <v>0</v>
      </c>
      <c r="M157" s="963" t="s">
        <v>2592</v>
      </c>
      <c r="N157" s="916" t="s">
        <v>2702</v>
      </c>
      <c r="O157" s="964"/>
      <c r="P157" s="965"/>
      <c r="Q157" s="965"/>
      <c r="R157" s="989"/>
      <c r="S157" s="965"/>
      <c r="T157" s="330"/>
      <c r="U157" s="989"/>
      <c r="V157" s="990"/>
      <c r="W157" s="920"/>
    </row>
    <row r="158" s="906" customFormat="1" hidden="1" customHeight="1" spans="1:23">
      <c r="A158" s="937" t="s">
        <v>54</v>
      </c>
      <c r="B158" s="938" t="s">
        <v>353</v>
      </c>
      <c r="C158" s="1004" t="s">
        <v>2658</v>
      </c>
      <c r="D158" s="940">
        <v>5000</v>
      </c>
      <c r="E158" s="911">
        <v>3420</v>
      </c>
      <c r="F158" s="912">
        <v>1580</v>
      </c>
      <c r="G158" s="912"/>
      <c r="H158" s="912"/>
      <c r="I158" s="912"/>
      <c r="J158" s="912"/>
      <c r="K158" s="913"/>
      <c r="L158" s="962">
        <f t="shared" si="5"/>
        <v>0</v>
      </c>
      <c r="M158" s="963" t="s">
        <v>2592</v>
      </c>
      <c r="N158" s="916" t="s">
        <v>2700</v>
      </c>
      <c r="O158" s="964"/>
      <c r="P158" s="965"/>
      <c r="Q158" s="965"/>
      <c r="R158" s="989"/>
      <c r="S158" s="965"/>
      <c r="T158" s="330"/>
      <c r="U158" s="989"/>
      <c r="V158" s="990"/>
      <c r="W158" s="920"/>
    </row>
    <row r="159" s="906" customFormat="1" hidden="1" customHeight="1" spans="1:23">
      <c r="A159" s="937" t="s">
        <v>54</v>
      </c>
      <c r="B159" s="938" t="s">
        <v>551</v>
      </c>
      <c r="C159" s="1004" t="s">
        <v>553</v>
      </c>
      <c r="D159" s="940">
        <v>3000</v>
      </c>
      <c r="E159" s="911">
        <v>3000</v>
      </c>
      <c r="F159" s="912"/>
      <c r="G159" s="912"/>
      <c r="H159" s="912"/>
      <c r="I159" s="912"/>
      <c r="J159" s="912"/>
      <c r="K159" s="913"/>
      <c r="L159" s="962">
        <f t="shared" si="5"/>
        <v>0</v>
      </c>
      <c r="M159" s="963" t="s">
        <v>2592</v>
      </c>
      <c r="N159" s="916" t="s">
        <v>2703</v>
      </c>
      <c r="O159" s="964"/>
      <c r="P159" s="965"/>
      <c r="Q159" s="965"/>
      <c r="R159" s="989"/>
      <c r="S159" s="965"/>
      <c r="T159" s="330"/>
      <c r="U159" s="989"/>
      <c r="V159" s="990"/>
      <c r="W159" s="920"/>
    </row>
    <row r="160" s="906" customFormat="1" hidden="1" customHeight="1" spans="1:23">
      <c r="A160" s="937" t="s">
        <v>54</v>
      </c>
      <c r="B160" s="938" t="s">
        <v>341</v>
      </c>
      <c r="C160" s="1004" t="s">
        <v>343</v>
      </c>
      <c r="D160" s="940">
        <v>3000</v>
      </c>
      <c r="E160" s="911">
        <v>3000</v>
      </c>
      <c r="F160" s="912"/>
      <c r="G160" s="912"/>
      <c r="H160" s="912"/>
      <c r="I160" s="912"/>
      <c r="J160" s="912"/>
      <c r="K160" s="913"/>
      <c r="L160" s="962">
        <f t="shared" si="5"/>
        <v>0</v>
      </c>
      <c r="M160" s="963" t="s">
        <v>2592</v>
      </c>
      <c r="N160" s="916" t="s">
        <v>2704</v>
      </c>
      <c r="O160" s="964"/>
      <c r="P160" s="965"/>
      <c r="Q160" s="965"/>
      <c r="R160" s="989"/>
      <c r="S160" s="965"/>
      <c r="T160" s="330"/>
      <c r="U160" s="989"/>
      <c r="V160" s="990"/>
      <c r="W160" s="920"/>
    </row>
    <row r="161" s="906" customFormat="1" hidden="1" customHeight="1" spans="1:23">
      <c r="A161" s="937" t="s">
        <v>54</v>
      </c>
      <c r="B161" s="938" t="s">
        <v>442</v>
      </c>
      <c r="C161" s="1004" t="s">
        <v>444</v>
      </c>
      <c r="D161" s="940">
        <v>2000</v>
      </c>
      <c r="E161" s="911">
        <v>2000</v>
      </c>
      <c r="F161" s="912"/>
      <c r="G161" s="912"/>
      <c r="H161" s="912"/>
      <c r="I161" s="912"/>
      <c r="J161" s="912"/>
      <c r="K161" s="913"/>
      <c r="L161" s="962">
        <f t="shared" si="5"/>
        <v>0</v>
      </c>
      <c r="M161" s="963" t="s">
        <v>2592</v>
      </c>
      <c r="N161" s="916" t="s">
        <v>2680</v>
      </c>
      <c r="O161" s="964"/>
      <c r="P161" s="965"/>
      <c r="Q161" s="965"/>
      <c r="R161" s="989"/>
      <c r="S161" s="965"/>
      <c r="T161" s="330"/>
      <c r="U161" s="989"/>
      <c r="V161" s="990"/>
      <c r="W161" s="920"/>
    </row>
    <row r="162" s="906" customFormat="1" hidden="1" customHeight="1" spans="1:23">
      <c r="A162" s="937" t="s">
        <v>54</v>
      </c>
      <c r="B162" s="938" t="s">
        <v>445</v>
      </c>
      <c r="C162" s="1004" t="s">
        <v>446</v>
      </c>
      <c r="D162" s="940">
        <v>2000</v>
      </c>
      <c r="E162" s="911">
        <v>2000</v>
      </c>
      <c r="F162" s="912"/>
      <c r="G162" s="912"/>
      <c r="H162" s="912"/>
      <c r="I162" s="912"/>
      <c r="J162" s="912"/>
      <c r="K162" s="913"/>
      <c r="L162" s="962">
        <f t="shared" si="5"/>
        <v>0</v>
      </c>
      <c r="M162" s="963" t="s">
        <v>2592</v>
      </c>
      <c r="N162" s="916" t="s">
        <v>2680</v>
      </c>
      <c r="O162" s="964"/>
      <c r="P162" s="965"/>
      <c r="Q162" s="965"/>
      <c r="R162" s="989"/>
      <c r="S162" s="965"/>
      <c r="T162" s="330"/>
      <c r="U162" s="989"/>
      <c r="V162" s="990"/>
      <c r="W162" s="920"/>
    </row>
    <row r="163" s="906" customFormat="1" hidden="1" customHeight="1" spans="1:23">
      <c r="A163" s="937" t="s">
        <v>54</v>
      </c>
      <c r="B163" s="938" t="s">
        <v>439</v>
      </c>
      <c r="C163" s="1004" t="s">
        <v>441</v>
      </c>
      <c r="D163" s="940">
        <v>2000</v>
      </c>
      <c r="E163" s="911">
        <v>2000</v>
      </c>
      <c r="F163" s="912"/>
      <c r="G163" s="912"/>
      <c r="H163" s="912"/>
      <c r="I163" s="912"/>
      <c r="J163" s="912"/>
      <c r="K163" s="913"/>
      <c r="L163" s="962">
        <f t="shared" si="5"/>
        <v>0</v>
      </c>
      <c r="M163" s="963" t="s">
        <v>2592</v>
      </c>
      <c r="N163" s="916" t="s">
        <v>2680</v>
      </c>
      <c r="O163" s="964"/>
      <c r="P163" s="965"/>
      <c r="Q163" s="965"/>
      <c r="R163" s="989"/>
      <c r="S163" s="965"/>
      <c r="T163" s="330"/>
      <c r="U163" s="989"/>
      <c r="V163" s="990"/>
      <c r="W163" s="920"/>
    </row>
    <row r="164" s="906" customFormat="1" hidden="1" customHeight="1" spans="1:23">
      <c r="A164" s="937" t="s">
        <v>55</v>
      </c>
      <c r="B164" s="937" t="s">
        <v>164</v>
      </c>
      <c r="C164" s="1004" t="s">
        <v>166</v>
      </c>
      <c r="D164" s="940">
        <v>5000</v>
      </c>
      <c r="E164" s="911">
        <v>5000</v>
      </c>
      <c r="F164" s="912"/>
      <c r="G164" s="912"/>
      <c r="H164" s="912"/>
      <c r="I164" s="912"/>
      <c r="J164" s="912"/>
      <c r="K164" s="913"/>
      <c r="L164" s="962">
        <f t="shared" si="5"/>
        <v>0</v>
      </c>
      <c r="M164" s="963" t="s">
        <v>2592</v>
      </c>
      <c r="N164" s="916" t="s">
        <v>2694</v>
      </c>
      <c r="O164" s="964"/>
      <c r="P164" s="965"/>
      <c r="Q164" s="965"/>
      <c r="R164" s="989"/>
      <c r="S164" s="965"/>
      <c r="T164" s="330"/>
      <c r="U164" s="989"/>
      <c r="V164" s="990"/>
      <c r="W164" s="920"/>
    </row>
    <row r="165" s="906" customFormat="1" hidden="1" customHeight="1" spans="1:23">
      <c r="A165" s="937" t="s">
        <v>55</v>
      </c>
      <c r="B165" s="937" t="s">
        <v>167</v>
      </c>
      <c r="C165" s="1004" t="s">
        <v>169</v>
      </c>
      <c r="D165" s="940">
        <v>5000</v>
      </c>
      <c r="E165" s="911">
        <v>5000</v>
      </c>
      <c r="F165" s="912"/>
      <c r="G165" s="912"/>
      <c r="H165" s="912"/>
      <c r="I165" s="912"/>
      <c r="J165" s="912"/>
      <c r="K165" s="913"/>
      <c r="L165" s="962">
        <f t="shared" si="5"/>
        <v>0</v>
      </c>
      <c r="M165" s="963" t="s">
        <v>2592</v>
      </c>
      <c r="N165" s="916" t="s">
        <v>2694</v>
      </c>
      <c r="O165" s="964"/>
      <c r="P165" s="965"/>
      <c r="Q165" s="965"/>
      <c r="R165" s="989"/>
      <c r="S165" s="965"/>
      <c r="T165" s="330"/>
      <c r="U165" s="989"/>
      <c r="V165" s="990"/>
      <c r="W165" s="920"/>
    </row>
    <row r="166" s="906" customFormat="1" hidden="1" customHeight="1" spans="1:23">
      <c r="A166" s="937" t="s">
        <v>55</v>
      </c>
      <c r="B166" s="937" t="s">
        <v>170</v>
      </c>
      <c r="C166" s="1004" t="s">
        <v>172</v>
      </c>
      <c r="D166" s="940">
        <v>5000</v>
      </c>
      <c r="E166" s="911">
        <v>5000</v>
      </c>
      <c r="F166" s="912"/>
      <c r="G166" s="912"/>
      <c r="H166" s="912"/>
      <c r="I166" s="912"/>
      <c r="J166" s="912"/>
      <c r="K166" s="913"/>
      <c r="L166" s="962">
        <f t="shared" si="5"/>
        <v>0</v>
      </c>
      <c r="M166" s="963" t="s">
        <v>2592</v>
      </c>
      <c r="N166" s="916" t="s">
        <v>2694</v>
      </c>
      <c r="O166" s="964"/>
      <c r="P166" s="965"/>
      <c r="Q166" s="965"/>
      <c r="R166" s="989"/>
      <c r="S166" s="965"/>
      <c r="T166" s="330"/>
      <c r="U166" s="989"/>
      <c r="V166" s="990"/>
      <c r="W166" s="920"/>
    </row>
    <row r="167" s="906" customFormat="1" hidden="1" customHeight="1" spans="1:23">
      <c r="A167" s="937" t="s">
        <v>55</v>
      </c>
      <c r="B167" s="937" t="s">
        <v>173</v>
      </c>
      <c r="C167" s="1004" t="s">
        <v>175</v>
      </c>
      <c r="D167" s="940">
        <v>5000</v>
      </c>
      <c r="E167" s="911">
        <v>5000</v>
      </c>
      <c r="F167" s="912"/>
      <c r="G167" s="912"/>
      <c r="H167" s="912"/>
      <c r="I167" s="912"/>
      <c r="J167" s="912"/>
      <c r="K167" s="913"/>
      <c r="L167" s="962">
        <f t="shared" si="5"/>
        <v>0</v>
      </c>
      <c r="M167" s="963" t="s">
        <v>2592</v>
      </c>
      <c r="N167" s="916" t="s">
        <v>2694</v>
      </c>
      <c r="O167" s="964"/>
      <c r="P167" s="965"/>
      <c r="Q167" s="965"/>
      <c r="R167" s="989"/>
      <c r="S167" s="965"/>
      <c r="T167" s="330"/>
      <c r="U167" s="989"/>
      <c r="V167" s="990"/>
      <c r="W167" s="920"/>
    </row>
    <row r="168" s="906" customFormat="1" hidden="1" customHeight="1" spans="1:23">
      <c r="A168" s="937" t="s">
        <v>55</v>
      </c>
      <c r="B168" s="937" t="s">
        <v>183</v>
      </c>
      <c r="C168" s="1004" t="s">
        <v>2705</v>
      </c>
      <c r="D168" s="940">
        <v>10000</v>
      </c>
      <c r="E168" s="911">
        <v>2064</v>
      </c>
      <c r="F168" s="912">
        <v>7936</v>
      </c>
      <c r="G168" s="912"/>
      <c r="H168" s="912"/>
      <c r="I168" s="912"/>
      <c r="J168" s="912"/>
      <c r="K168" s="913"/>
      <c r="L168" s="962">
        <f t="shared" si="5"/>
        <v>0</v>
      </c>
      <c r="M168" s="963" t="s">
        <v>2592</v>
      </c>
      <c r="N168" s="916" t="s">
        <v>2706</v>
      </c>
      <c r="O168" s="964"/>
      <c r="P168" s="965"/>
      <c r="Q168" s="965"/>
      <c r="R168" s="989"/>
      <c r="S168" s="965"/>
      <c r="T168" s="330"/>
      <c r="U168" s="989"/>
      <c r="V168" s="990"/>
      <c r="W168" s="920"/>
    </row>
    <row r="169" s="906" customFormat="1" hidden="1" customHeight="1" spans="1:23">
      <c r="A169" s="937" t="s">
        <v>55</v>
      </c>
      <c r="B169" s="937" t="s">
        <v>186</v>
      </c>
      <c r="C169" s="1004" t="s">
        <v>2707</v>
      </c>
      <c r="D169" s="940">
        <v>10000</v>
      </c>
      <c r="E169" s="911">
        <v>2064</v>
      </c>
      <c r="F169" s="912">
        <v>7936</v>
      </c>
      <c r="G169" s="912"/>
      <c r="H169" s="912"/>
      <c r="I169" s="912"/>
      <c r="J169" s="912"/>
      <c r="K169" s="913"/>
      <c r="L169" s="962">
        <f t="shared" si="5"/>
        <v>0</v>
      </c>
      <c r="M169" s="963" t="s">
        <v>2592</v>
      </c>
      <c r="N169" s="916" t="s">
        <v>2706</v>
      </c>
      <c r="O169" s="964"/>
      <c r="P169" s="965"/>
      <c r="Q169" s="965"/>
      <c r="R169" s="989"/>
      <c r="S169" s="965"/>
      <c r="T169" s="330"/>
      <c r="U169" s="989"/>
      <c r="V169" s="990"/>
      <c r="W169" s="920"/>
    </row>
    <row r="170" s="906" customFormat="1" hidden="1" customHeight="1" spans="1:23">
      <c r="A170" s="937" t="s">
        <v>55</v>
      </c>
      <c r="B170" s="937" t="s">
        <v>192</v>
      </c>
      <c r="C170" s="1004" t="s">
        <v>194</v>
      </c>
      <c r="D170" s="940">
        <v>4000</v>
      </c>
      <c r="E170" s="911">
        <v>4000</v>
      </c>
      <c r="F170" s="912"/>
      <c r="G170" s="912"/>
      <c r="H170" s="912"/>
      <c r="I170" s="912"/>
      <c r="J170" s="912"/>
      <c r="K170" s="913"/>
      <c r="L170" s="962">
        <f t="shared" si="5"/>
        <v>0</v>
      </c>
      <c r="M170" s="963" t="s">
        <v>2592</v>
      </c>
      <c r="N170" s="916" t="s">
        <v>2708</v>
      </c>
      <c r="O170" s="964"/>
      <c r="P170" s="965"/>
      <c r="Q170" s="965"/>
      <c r="R170" s="989"/>
      <c r="S170" s="965"/>
      <c r="T170" s="330"/>
      <c r="U170" s="989"/>
      <c r="V170" s="990"/>
      <c r="W170" s="920"/>
    </row>
    <row r="171" s="906" customFormat="1" hidden="1" customHeight="1" spans="1:23">
      <c r="A171" s="937" t="s">
        <v>55</v>
      </c>
      <c r="B171" s="937" t="s">
        <v>195</v>
      </c>
      <c r="C171" s="1004" t="s">
        <v>197</v>
      </c>
      <c r="D171" s="940">
        <v>4000</v>
      </c>
      <c r="E171" s="911">
        <v>4000</v>
      </c>
      <c r="F171" s="912"/>
      <c r="G171" s="912"/>
      <c r="H171" s="912"/>
      <c r="I171" s="912"/>
      <c r="J171" s="912"/>
      <c r="K171" s="913"/>
      <c r="L171" s="962">
        <f t="shared" si="5"/>
        <v>0</v>
      </c>
      <c r="M171" s="963" t="s">
        <v>2592</v>
      </c>
      <c r="N171" s="916" t="s">
        <v>2708</v>
      </c>
      <c r="O171" s="964"/>
      <c r="P171" s="965"/>
      <c r="Q171" s="965"/>
      <c r="R171" s="989"/>
      <c r="S171" s="965"/>
      <c r="T171" s="330"/>
      <c r="U171" s="989"/>
      <c r="V171" s="990"/>
      <c r="W171" s="920"/>
    </row>
    <row r="172" s="906" customFormat="1" hidden="1" customHeight="1" spans="1:23">
      <c r="A172" s="937" t="s">
        <v>55</v>
      </c>
      <c r="B172" s="937" t="s">
        <v>329</v>
      </c>
      <c r="C172" s="1004" t="s">
        <v>2709</v>
      </c>
      <c r="D172" s="940">
        <v>3000</v>
      </c>
      <c r="E172" s="911">
        <v>1500</v>
      </c>
      <c r="F172" s="912">
        <v>1500</v>
      </c>
      <c r="G172" s="912"/>
      <c r="H172" s="912"/>
      <c r="I172" s="912"/>
      <c r="J172" s="912"/>
      <c r="K172" s="913"/>
      <c r="L172" s="962">
        <f t="shared" si="5"/>
        <v>0</v>
      </c>
      <c r="M172" s="963" t="s">
        <v>2592</v>
      </c>
      <c r="N172" s="916" t="s">
        <v>2710</v>
      </c>
      <c r="O172" s="964"/>
      <c r="P172" s="965"/>
      <c r="Q172" s="965"/>
      <c r="R172" s="989"/>
      <c r="S172" s="965"/>
      <c r="T172" s="330"/>
      <c r="U172" s="989"/>
      <c r="V172" s="990"/>
      <c r="W172" s="920"/>
    </row>
    <row r="173" hidden="1" customHeight="1" spans="1:22">
      <c r="A173" s="937" t="s">
        <v>55</v>
      </c>
      <c r="B173" s="937" t="s">
        <v>338</v>
      </c>
      <c r="C173" s="1004" t="s">
        <v>2711</v>
      </c>
      <c r="D173" s="940">
        <v>3000</v>
      </c>
      <c r="E173" s="911">
        <v>1500</v>
      </c>
      <c r="F173" s="912">
        <v>1500</v>
      </c>
      <c r="L173" s="962">
        <f t="shared" si="5"/>
        <v>0</v>
      </c>
      <c r="M173" s="963" t="s">
        <v>2592</v>
      </c>
      <c r="N173" s="916" t="s">
        <v>2710</v>
      </c>
      <c r="O173" s="964"/>
      <c r="P173" s="965"/>
      <c r="Q173" s="965"/>
      <c r="R173" s="989"/>
      <c r="S173" s="965"/>
      <c r="T173" s="330"/>
      <c r="U173" s="989"/>
      <c r="V173" s="990"/>
    </row>
    <row r="174" hidden="1" customHeight="1" spans="1:22">
      <c r="A174" s="937" t="s">
        <v>55</v>
      </c>
      <c r="B174" s="937" t="s">
        <v>231</v>
      </c>
      <c r="C174" s="1004" t="s">
        <v>2712</v>
      </c>
      <c r="D174" s="940">
        <v>5000</v>
      </c>
      <c r="E174" s="911">
        <v>5000</v>
      </c>
      <c r="L174" s="962">
        <f t="shared" si="5"/>
        <v>0</v>
      </c>
      <c r="M174" s="963" t="s">
        <v>2592</v>
      </c>
      <c r="N174" s="916" t="s">
        <v>2713</v>
      </c>
      <c r="O174" s="964"/>
      <c r="P174" s="965"/>
      <c r="Q174" s="965"/>
      <c r="R174" s="989"/>
      <c r="S174" s="965"/>
      <c r="T174" s="330"/>
      <c r="U174" s="989"/>
      <c r="V174" s="990"/>
    </row>
    <row r="175" hidden="1" customHeight="1" spans="1:22">
      <c r="A175" s="937" t="s">
        <v>55</v>
      </c>
      <c r="B175" s="937" t="s">
        <v>234</v>
      </c>
      <c r="C175" s="1004" t="s">
        <v>2714</v>
      </c>
      <c r="D175" s="940">
        <v>5000</v>
      </c>
      <c r="E175" s="911">
        <v>5000</v>
      </c>
      <c r="L175" s="962">
        <f t="shared" si="5"/>
        <v>0</v>
      </c>
      <c r="M175" s="963" t="s">
        <v>2592</v>
      </c>
      <c r="N175" s="916" t="s">
        <v>2713</v>
      </c>
      <c r="O175" s="964"/>
      <c r="P175" s="965"/>
      <c r="Q175" s="965"/>
      <c r="R175" s="989"/>
      <c r="S175" s="965"/>
      <c r="T175" s="330"/>
      <c r="U175" s="989"/>
      <c r="V175" s="990"/>
    </row>
    <row r="176" hidden="1" customHeight="1" spans="1:22">
      <c r="A176" s="937" t="s">
        <v>55</v>
      </c>
      <c r="B176" s="1003" t="s">
        <v>2080</v>
      </c>
      <c r="C176" s="1004" t="s">
        <v>2715</v>
      </c>
      <c r="D176" s="940">
        <v>5000</v>
      </c>
      <c r="E176" s="911">
        <v>5000</v>
      </c>
      <c r="L176" s="962">
        <f t="shared" si="5"/>
        <v>0</v>
      </c>
      <c r="M176" s="963" t="s">
        <v>2592</v>
      </c>
      <c r="N176" s="916" t="s">
        <v>2716</v>
      </c>
      <c r="O176" s="964"/>
      <c r="P176" s="965"/>
      <c r="Q176" s="965"/>
      <c r="R176" s="989"/>
      <c r="S176" s="965"/>
      <c r="T176" s="330"/>
      <c r="U176" s="989"/>
      <c r="V176" s="990"/>
    </row>
    <row r="177" hidden="1" customHeight="1" spans="1:22">
      <c r="A177" s="937" t="s">
        <v>55</v>
      </c>
      <c r="B177" s="937" t="s">
        <v>450</v>
      </c>
      <c r="C177" s="1004" t="s">
        <v>2717</v>
      </c>
      <c r="D177" s="940">
        <v>2000</v>
      </c>
      <c r="E177" s="911">
        <v>2000</v>
      </c>
      <c r="L177" s="962">
        <f t="shared" si="5"/>
        <v>0</v>
      </c>
      <c r="M177" s="963" t="s">
        <v>2592</v>
      </c>
      <c r="N177" s="916" t="s">
        <v>2718</v>
      </c>
      <c r="O177" s="964"/>
      <c r="P177" s="965"/>
      <c r="Q177" s="965"/>
      <c r="R177" s="989"/>
      <c r="S177" s="965"/>
      <c r="T177" s="330"/>
      <c r="U177" s="989"/>
      <c r="V177" s="990"/>
    </row>
    <row r="178" hidden="1" customHeight="1" spans="1:22">
      <c r="A178" s="937" t="s">
        <v>55</v>
      </c>
      <c r="B178" s="937" t="s">
        <v>453</v>
      </c>
      <c r="C178" s="1004" t="s">
        <v>2719</v>
      </c>
      <c r="D178" s="940">
        <v>2000</v>
      </c>
      <c r="E178" s="911">
        <v>2000</v>
      </c>
      <c r="L178" s="962">
        <f t="shared" si="5"/>
        <v>0</v>
      </c>
      <c r="M178" s="963" t="s">
        <v>2592</v>
      </c>
      <c r="N178" s="916" t="s">
        <v>2718</v>
      </c>
      <c r="O178" s="964"/>
      <c r="P178" s="965"/>
      <c r="Q178" s="965"/>
      <c r="R178" s="989"/>
      <c r="S178" s="965"/>
      <c r="T178" s="330"/>
      <c r="U178" s="989"/>
      <c r="V178" s="990"/>
    </row>
    <row r="179" hidden="1" customHeight="1" spans="1:22">
      <c r="A179" s="937" t="s">
        <v>55</v>
      </c>
      <c r="B179" s="937" t="s">
        <v>462</v>
      </c>
      <c r="C179" s="1004" t="s">
        <v>464</v>
      </c>
      <c r="D179" s="940">
        <v>2000</v>
      </c>
      <c r="E179" s="911">
        <v>2000</v>
      </c>
      <c r="L179" s="962">
        <f t="shared" si="5"/>
        <v>0</v>
      </c>
      <c r="M179" s="963" t="s">
        <v>2592</v>
      </c>
      <c r="N179" s="916" t="s">
        <v>2718</v>
      </c>
      <c r="O179" s="964"/>
      <c r="P179" s="965"/>
      <c r="Q179" s="965"/>
      <c r="R179" s="989"/>
      <c r="S179" s="965"/>
      <c r="T179" s="330"/>
      <c r="U179" s="989"/>
      <c r="V179" s="990"/>
    </row>
    <row r="180" hidden="1" customHeight="1" spans="1:22">
      <c r="A180" s="937" t="s">
        <v>55</v>
      </c>
      <c r="B180" s="937" t="s">
        <v>416</v>
      </c>
      <c r="C180" s="1004" t="s">
        <v>2720</v>
      </c>
      <c r="D180" s="940">
        <v>3000</v>
      </c>
      <c r="E180" s="911">
        <v>3000</v>
      </c>
      <c r="L180" s="962">
        <f t="shared" si="5"/>
        <v>0</v>
      </c>
      <c r="M180" s="963" t="s">
        <v>2592</v>
      </c>
      <c r="N180" s="916" t="s">
        <v>2697</v>
      </c>
      <c r="O180" s="964"/>
      <c r="P180" s="965"/>
      <c r="Q180" s="965"/>
      <c r="R180" s="989"/>
      <c r="S180" s="965"/>
      <c r="T180" s="330"/>
      <c r="U180" s="989"/>
      <c r="V180" s="990"/>
    </row>
    <row r="181" hidden="1" customHeight="1" spans="1:22">
      <c r="A181" s="937" t="s">
        <v>55</v>
      </c>
      <c r="B181" s="937" t="s">
        <v>519</v>
      </c>
      <c r="C181" s="1004" t="s">
        <v>2721</v>
      </c>
      <c r="D181" s="940">
        <v>2000</v>
      </c>
      <c r="E181" s="911">
        <v>2000</v>
      </c>
      <c r="L181" s="962">
        <f t="shared" si="5"/>
        <v>0</v>
      </c>
      <c r="M181" s="963" t="s">
        <v>2592</v>
      </c>
      <c r="N181" s="916" t="s">
        <v>2708</v>
      </c>
      <c r="O181" s="964"/>
      <c r="P181" s="965"/>
      <c r="Q181" s="965"/>
      <c r="R181" s="989"/>
      <c r="S181" s="965"/>
      <c r="T181" s="330"/>
      <c r="U181" s="989"/>
      <c r="V181" s="990"/>
    </row>
    <row r="182" hidden="1" customHeight="1" spans="1:22">
      <c r="A182" s="937" t="s">
        <v>2722</v>
      </c>
      <c r="B182" s="937" t="s">
        <v>1967</v>
      </c>
      <c r="C182" s="1004" t="s">
        <v>2723</v>
      </c>
      <c r="D182" s="940">
        <v>3000</v>
      </c>
      <c r="E182" s="911">
        <v>1000</v>
      </c>
      <c r="F182" s="912">
        <v>500</v>
      </c>
      <c r="G182" s="912">
        <v>1500</v>
      </c>
      <c r="L182" s="962">
        <f t="shared" si="5"/>
        <v>0</v>
      </c>
      <c r="M182" s="963" t="s">
        <v>2592</v>
      </c>
      <c r="N182" s="916" t="s">
        <v>2724</v>
      </c>
      <c r="O182" s="964"/>
      <c r="P182" s="965"/>
      <c r="Q182" s="965"/>
      <c r="R182" s="989"/>
      <c r="S182" s="965"/>
      <c r="T182" s="330"/>
      <c r="U182" s="989"/>
      <c r="V182" s="990"/>
    </row>
    <row r="183" hidden="1" customHeight="1" spans="1:22">
      <c r="A183" s="937" t="s">
        <v>2722</v>
      </c>
      <c r="B183" s="937" t="s">
        <v>1970</v>
      </c>
      <c r="C183" s="1004" t="s">
        <v>2725</v>
      </c>
      <c r="D183" s="940">
        <v>3000</v>
      </c>
      <c r="E183" s="911">
        <v>1000</v>
      </c>
      <c r="F183" s="912">
        <v>1000</v>
      </c>
      <c r="G183" s="912">
        <v>1000</v>
      </c>
      <c r="L183" s="962">
        <f t="shared" si="5"/>
        <v>0</v>
      </c>
      <c r="M183" s="963" t="s">
        <v>2592</v>
      </c>
      <c r="N183" s="916" t="s">
        <v>2724</v>
      </c>
      <c r="O183" s="964"/>
      <c r="P183" s="965"/>
      <c r="Q183" s="965"/>
      <c r="R183" s="989"/>
      <c r="S183" s="965"/>
      <c r="T183" s="330"/>
      <c r="U183" s="989"/>
      <c r="V183" s="990"/>
    </row>
    <row r="184" hidden="1" customHeight="1" spans="1:22">
      <c r="A184" s="937" t="s">
        <v>2722</v>
      </c>
      <c r="B184" s="937" t="s">
        <v>1973</v>
      </c>
      <c r="C184" s="1004" t="s">
        <v>2726</v>
      </c>
      <c r="D184" s="940">
        <v>3000</v>
      </c>
      <c r="E184" s="911">
        <v>1000</v>
      </c>
      <c r="F184" s="912">
        <v>500</v>
      </c>
      <c r="G184" s="912">
        <v>1500</v>
      </c>
      <c r="L184" s="962">
        <f t="shared" si="5"/>
        <v>0</v>
      </c>
      <c r="M184" s="963" t="s">
        <v>2592</v>
      </c>
      <c r="N184" s="916" t="s">
        <v>2724</v>
      </c>
      <c r="O184" s="964"/>
      <c r="P184" s="965"/>
      <c r="Q184" s="965"/>
      <c r="R184" s="989"/>
      <c r="S184" s="965"/>
      <c r="T184" s="330"/>
      <c r="U184" s="989"/>
      <c r="V184" s="990"/>
    </row>
    <row r="185" hidden="1" customHeight="1" spans="1:22">
      <c r="A185" s="937" t="s">
        <v>2722</v>
      </c>
      <c r="B185" s="937" t="s">
        <v>1976</v>
      </c>
      <c r="C185" s="1004" t="s">
        <v>2727</v>
      </c>
      <c r="D185" s="940">
        <v>3000</v>
      </c>
      <c r="E185" s="911">
        <v>1000</v>
      </c>
      <c r="F185" s="912">
        <v>1000</v>
      </c>
      <c r="G185" s="912">
        <v>1000</v>
      </c>
      <c r="L185" s="962">
        <f t="shared" si="5"/>
        <v>0</v>
      </c>
      <c r="M185" s="963" t="s">
        <v>2592</v>
      </c>
      <c r="N185" s="916" t="s">
        <v>2724</v>
      </c>
      <c r="O185" s="964"/>
      <c r="P185" s="965"/>
      <c r="Q185" s="965"/>
      <c r="R185" s="989"/>
      <c r="S185" s="965"/>
      <c r="T185" s="330"/>
      <c r="U185" s="989"/>
      <c r="V185" s="990"/>
    </row>
    <row r="186" hidden="1" customHeight="1" spans="1:22">
      <c r="A186" s="937" t="s">
        <v>2722</v>
      </c>
      <c r="B186" s="937" t="s">
        <v>1979</v>
      </c>
      <c r="C186" s="1004" t="s">
        <v>2728</v>
      </c>
      <c r="D186" s="940">
        <v>3000</v>
      </c>
      <c r="E186" s="911">
        <v>1000</v>
      </c>
      <c r="F186" s="912">
        <v>1000</v>
      </c>
      <c r="G186" s="912">
        <v>1000</v>
      </c>
      <c r="L186" s="962">
        <f t="shared" si="5"/>
        <v>0</v>
      </c>
      <c r="M186" s="963" t="s">
        <v>2592</v>
      </c>
      <c r="N186" s="916" t="s">
        <v>2724</v>
      </c>
      <c r="O186" s="964"/>
      <c r="P186" s="965"/>
      <c r="Q186" s="965"/>
      <c r="R186" s="989"/>
      <c r="S186" s="965"/>
      <c r="T186" s="330"/>
      <c r="U186" s="989"/>
      <c r="V186" s="990"/>
    </row>
    <row r="187" hidden="1" customHeight="1" spans="1:22">
      <c r="A187" s="937" t="s">
        <v>2722</v>
      </c>
      <c r="B187" s="937" t="s">
        <v>1982</v>
      </c>
      <c r="C187" s="1004" t="s">
        <v>2729</v>
      </c>
      <c r="D187" s="940">
        <v>3000</v>
      </c>
      <c r="E187" s="911">
        <v>1000</v>
      </c>
      <c r="F187" s="912">
        <v>500</v>
      </c>
      <c r="G187" s="912">
        <v>1500</v>
      </c>
      <c r="L187" s="962">
        <f t="shared" si="5"/>
        <v>0</v>
      </c>
      <c r="M187" s="963" t="s">
        <v>2592</v>
      </c>
      <c r="N187" s="916" t="s">
        <v>2724</v>
      </c>
      <c r="O187" s="964"/>
      <c r="P187" s="965"/>
      <c r="Q187" s="965"/>
      <c r="R187" s="989"/>
      <c r="S187" s="965"/>
      <c r="T187" s="330"/>
      <c r="U187" s="989"/>
      <c r="V187" s="990"/>
    </row>
    <row r="188" hidden="1" customHeight="1" spans="1:22">
      <c r="A188" s="937" t="s">
        <v>2722</v>
      </c>
      <c r="B188" s="937" t="s">
        <v>1985</v>
      </c>
      <c r="C188" s="1004" t="s">
        <v>2730</v>
      </c>
      <c r="D188" s="940">
        <v>3000</v>
      </c>
      <c r="E188" s="911">
        <v>1000</v>
      </c>
      <c r="F188" s="912">
        <v>1000</v>
      </c>
      <c r="G188" s="912">
        <v>1000</v>
      </c>
      <c r="L188" s="962">
        <f t="shared" si="5"/>
        <v>0</v>
      </c>
      <c r="M188" s="963" t="s">
        <v>2592</v>
      </c>
      <c r="N188" s="916" t="s">
        <v>2724</v>
      </c>
      <c r="O188" s="964"/>
      <c r="P188" s="965"/>
      <c r="Q188" s="965"/>
      <c r="R188" s="989"/>
      <c r="S188" s="965"/>
      <c r="T188" s="330"/>
      <c r="U188" s="989"/>
      <c r="V188" s="990"/>
    </row>
    <row r="189" hidden="1" customHeight="1" spans="1:22">
      <c r="A189" s="937" t="s">
        <v>2722</v>
      </c>
      <c r="B189" s="937" t="s">
        <v>1988</v>
      </c>
      <c r="C189" s="1004" t="s">
        <v>2731</v>
      </c>
      <c r="D189" s="940">
        <v>3000</v>
      </c>
      <c r="E189" s="911">
        <v>1000</v>
      </c>
      <c r="F189" s="912">
        <v>1000</v>
      </c>
      <c r="G189" s="912">
        <v>1000</v>
      </c>
      <c r="L189" s="962">
        <f t="shared" si="5"/>
        <v>0</v>
      </c>
      <c r="M189" s="963" t="s">
        <v>2592</v>
      </c>
      <c r="N189" s="916" t="s">
        <v>2724</v>
      </c>
      <c r="O189" s="964"/>
      <c r="P189" s="965"/>
      <c r="Q189" s="965"/>
      <c r="R189" s="989"/>
      <c r="S189" s="965"/>
      <c r="T189" s="330"/>
      <c r="U189" s="989"/>
      <c r="V189" s="990"/>
    </row>
    <row r="190" hidden="1" customHeight="1" spans="1:22">
      <c r="A190" s="937" t="s">
        <v>2722</v>
      </c>
      <c r="B190" s="937" t="s">
        <v>1991</v>
      </c>
      <c r="C190" s="1004" t="s">
        <v>2732</v>
      </c>
      <c r="D190" s="940">
        <v>3000</v>
      </c>
      <c r="E190" s="911">
        <v>1000</v>
      </c>
      <c r="F190" s="912">
        <v>1000</v>
      </c>
      <c r="G190" s="912">
        <v>1000</v>
      </c>
      <c r="L190" s="962">
        <f t="shared" si="5"/>
        <v>0</v>
      </c>
      <c r="M190" s="963" t="s">
        <v>2592</v>
      </c>
      <c r="N190" s="916" t="s">
        <v>2724</v>
      </c>
      <c r="O190" s="964"/>
      <c r="P190" s="965"/>
      <c r="Q190" s="965"/>
      <c r="R190" s="989"/>
      <c r="S190" s="965"/>
      <c r="T190" s="330"/>
      <c r="U190" s="989"/>
      <c r="V190" s="990"/>
    </row>
    <row r="191" hidden="1" customHeight="1" spans="1:22">
      <c r="A191" s="937" t="s">
        <v>2722</v>
      </c>
      <c r="B191" s="937" t="s">
        <v>2115</v>
      </c>
      <c r="C191" s="1004" t="s">
        <v>2733</v>
      </c>
      <c r="D191" s="940">
        <v>3000</v>
      </c>
      <c r="E191" s="911">
        <v>3000</v>
      </c>
      <c r="L191" s="962">
        <f t="shared" si="5"/>
        <v>0</v>
      </c>
      <c r="M191" s="963" t="s">
        <v>2592</v>
      </c>
      <c r="N191" s="916" t="s">
        <v>2697</v>
      </c>
      <c r="O191" s="964"/>
      <c r="P191" s="965"/>
      <c r="Q191" s="965"/>
      <c r="R191" s="989"/>
      <c r="S191" s="965"/>
      <c r="T191" s="330"/>
      <c r="U191" s="989"/>
      <c r="V191" s="990"/>
    </row>
    <row r="192" hidden="1" customHeight="1" spans="1:22">
      <c r="A192" s="937" t="s">
        <v>2722</v>
      </c>
      <c r="B192" s="937" t="s">
        <v>2118</v>
      </c>
      <c r="C192" s="1004" t="s">
        <v>2734</v>
      </c>
      <c r="D192" s="940">
        <v>3000</v>
      </c>
      <c r="E192" s="911">
        <v>3000</v>
      </c>
      <c r="L192" s="962">
        <f t="shared" si="5"/>
        <v>0</v>
      </c>
      <c r="M192" s="963" t="s">
        <v>2592</v>
      </c>
      <c r="N192" s="916" t="s">
        <v>2697</v>
      </c>
      <c r="O192" s="964"/>
      <c r="P192" s="965"/>
      <c r="Q192" s="965"/>
      <c r="R192" s="989"/>
      <c r="S192" s="965"/>
      <c r="T192" s="330"/>
      <c r="U192" s="989"/>
      <c r="V192" s="990"/>
    </row>
    <row r="193" hidden="1" customHeight="1" spans="1:22">
      <c r="A193" s="937" t="s">
        <v>2722</v>
      </c>
      <c r="B193" s="937" t="s">
        <v>2121</v>
      </c>
      <c r="C193" s="1004" t="s">
        <v>2735</v>
      </c>
      <c r="D193" s="940">
        <v>3000</v>
      </c>
      <c r="E193" s="911">
        <v>2760</v>
      </c>
      <c r="F193" s="912">
        <v>240</v>
      </c>
      <c r="L193" s="962">
        <f t="shared" si="5"/>
        <v>0</v>
      </c>
      <c r="M193" s="963" t="s">
        <v>2592</v>
      </c>
      <c r="N193" s="916" t="s">
        <v>2716</v>
      </c>
      <c r="O193" s="964"/>
      <c r="P193" s="965"/>
      <c r="Q193" s="965"/>
      <c r="R193" s="989"/>
      <c r="S193" s="965"/>
      <c r="T193" s="330"/>
      <c r="U193" s="989"/>
      <c r="V193" s="990"/>
    </row>
    <row r="194" hidden="1" customHeight="1" spans="1:22">
      <c r="A194" s="937" t="s">
        <v>2722</v>
      </c>
      <c r="B194" s="937" t="s">
        <v>2124</v>
      </c>
      <c r="C194" s="1004" t="s">
        <v>2736</v>
      </c>
      <c r="D194" s="940">
        <v>3000</v>
      </c>
      <c r="E194" s="911">
        <v>3000</v>
      </c>
      <c r="L194" s="962">
        <f t="shared" si="5"/>
        <v>0</v>
      </c>
      <c r="M194" s="963" t="s">
        <v>2592</v>
      </c>
      <c r="N194" s="916" t="s">
        <v>2697</v>
      </c>
      <c r="O194" s="964"/>
      <c r="P194" s="965"/>
      <c r="Q194" s="965"/>
      <c r="R194" s="989"/>
      <c r="S194" s="965"/>
      <c r="T194" s="330"/>
      <c r="U194" s="989"/>
      <c r="V194" s="990"/>
    </row>
    <row r="195" hidden="1" customHeight="1" spans="1:22">
      <c r="A195" s="937" t="s">
        <v>2722</v>
      </c>
      <c r="B195" s="937" t="s">
        <v>1733</v>
      </c>
      <c r="C195" s="1004" t="s">
        <v>2737</v>
      </c>
      <c r="D195" s="940">
        <v>3000</v>
      </c>
      <c r="E195" s="911">
        <v>3000</v>
      </c>
      <c r="L195" s="962">
        <f t="shared" si="5"/>
        <v>0</v>
      </c>
      <c r="M195" s="963" t="s">
        <v>2592</v>
      </c>
      <c r="N195" s="916" t="s">
        <v>2738</v>
      </c>
      <c r="O195" s="964"/>
      <c r="P195" s="965"/>
      <c r="Q195" s="965"/>
      <c r="R195" s="989"/>
      <c r="S195" s="965"/>
      <c r="T195" s="330"/>
      <c r="U195" s="989"/>
      <c r="V195" s="990"/>
    </row>
    <row r="196" hidden="1" customHeight="1" spans="1:22">
      <c r="A196" s="937" t="s">
        <v>2722</v>
      </c>
      <c r="B196" s="937" t="s">
        <v>1736</v>
      </c>
      <c r="C196" s="1004" t="s">
        <v>2739</v>
      </c>
      <c r="D196" s="940">
        <v>3000</v>
      </c>
      <c r="E196" s="911">
        <v>3000</v>
      </c>
      <c r="L196" s="962">
        <f t="shared" si="5"/>
        <v>0</v>
      </c>
      <c r="M196" s="963" t="s">
        <v>2592</v>
      </c>
      <c r="N196" s="916" t="s">
        <v>2738</v>
      </c>
      <c r="O196" s="964"/>
      <c r="P196" s="965"/>
      <c r="Q196" s="965"/>
      <c r="R196" s="989"/>
      <c r="S196" s="965"/>
      <c r="T196" s="330"/>
      <c r="U196" s="989"/>
      <c r="V196" s="990"/>
    </row>
    <row r="197" hidden="1" customHeight="1" spans="1:22">
      <c r="A197" s="937" t="s">
        <v>2722</v>
      </c>
      <c r="B197" s="937" t="s">
        <v>1670</v>
      </c>
      <c r="C197" s="1004" t="s">
        <v>2740</v>
      </c>
      <c r="D197" s="940">
        <v>4000</v>
      </c>
      <c r="E197" s="911">
        <v>4000</v>
      </c>
      <c r="L197" s="962">
        <f t="shared" si="5"/>
        <v>0</v>
      </c>
      <c r="M197" s="963" t="s">
        <v>2592</v>
      </c>
      <c r="N197" s="916" t="s">
        <v>2706</v>
      </c>
      <c r="O197" s="964"/>
      <c r="P197" s="965"/>
      <c r="Q197" s="965"/>
      <c r="R197" s="989"/>
      <c r="S197" s="965"/>
      <c r="T197" s="330"/>
      <c r="U197" s="989"/>
      <c r="V197" s="990"/>
    </row>
    <row r="198" hidden="1" customHeight="1" spans="1:22">
      <c r="A198" s="937" t="s">
        <v>2722</v>
      </c>
      <c r="B198" s="937" t="s">
        <v>1673</v>
      </c>
      <c r="C198" s="1004" t="s">
        <v>2741</v>
      </c>
      <c r="D198" s="940">
        <v>4000</v>
      </c>
      <c r="E198" s="911">
        <v>4000</v>
      </c>
      <c r="L198" s="962">
        <f t="shared" si="5"/>
        <v>0</v>
      </c>
      <c r="M198" s="963" t="s">
        <v>2592</v>
      </c>
      <c r="N198" s="916" t="s">
        <v>2706</v>
      </c>
      <c r="O198" s="964"/>
      <c r="P198" s="965"/>
      <c r="Q198" s="965"/>
      <c r="R198" s="989"/>
      <c r="S198" s="965"/>
      <c r="T198" s="330"/>
      <c r="U198" s="989"/>
      <c r="V198" s="990"/>
    </row>
    <row r="199" hidden="1" customHeight="1" spans="1:22">
      <c r="A199" s="937" t="s">
        <v>2722</v>
      </c>
      <c r="B199" s="937" t="s">
        <v>1676</v>
      </c>
      <c r="C199" s="1004" t="s">
        <v>2742</v>
      </c>
      <c r="D199" s="940">
        <v>4000</v>
      </c>
      <c r="E199" s="911">
        <v>4000</v>
      </c>
      <c r="L199" s="962">
        <f t="shared" si="5"/>
        <v>0</v>
      </c>
      <c r="M199" s="963" t="s">
        <v>2592</v>
      </c>
      <c r="N199" s="916" t="s">
        <v>2706</v>
      </c>
      <c r="O199" s="964"/>
      <c r="P199" s="965"/>
      <c r="Q199" s="965"/>
      <c r="R199" s="989"/>
      <c r="S199" s="965"/>
      <c r="T199" s="330"/>
      <c r="U199" s="989"/>
      <c r="V199" s="990"/>
    </row>
    <row r="200" hidden="1" customHeight="1" spans="1:22">
      <c r="A200" s="937" t="s">
        <v>2722</v>
      </c>
      <c r="B200" s="937" t="s">
        <v>2182</v>
      </c>
      <c r="C200" s="1004" t="s">
        <v>2743</v>
      </c>
      <c r="D200" s="940">
        <v>3000</v>
      </c>
      <c r="E200" s="911">
        <v>2000</v>
      </c>
      <c r="F200" s="912">
        <v>1000</v>
      </c>
      <c r="L200" s="962">
        <f t="shared" si="5"/>
        <v>0</v>
      </c>
      <c r="M200" s="963" t="s">
        <v>2592</v>
      </c>
      <c r="N200" s="916" t="s">
        <v>2744</v>
      </c>
      <c r="O200" s="964"/>
      <c r="P200" s="965"/>
      <c r="Q200" s="965"/>
      <c r="R200" s="989"/>
      <c r="S200" s="965"/>
      <c r="T200" s="330"/>
      <c r="U200" s="989"/>
      <c r="V200" s="990"/>
    </row>
    <row r="201" hidden="1" customHeight="1" spans="1:22">
      <c r="A201" s="937" t="s">
        <v>2722</v>
      </c>
      <c r="B201" s="937" t="s">
        <v>2185</v>
      </c>
      <c r="C201" s="1004" t="s">
        <v>2745</v>
      </c>
      <c r="D201" s="940">
        <v>3000</v>
      </c>
      <c r="E201" s="911">
        <v>2000</v>
      </c>
      <c r="F201" s="912">
        <v>1000</v>
      </c>
      <c r="L201" s="962">
        <f t="shared" si="5"/>
        <v>0</v>
      </c>
      <c r="M201" s="963" t="s">
        <v>2592</v>
      </c>
      <c r="N201" s="916" t="s">
        <v>2744</v>
      </c>
      <c r="O201" s="964"/>
      <c r="P201" s="965"/>
      <c r="Q201" s="965"/>
      <c r="R201" s="989"/>
      <c r="S201" s="965"/>
      <c r="T201" s="330"/>
      <c r="U201" s="989"/>
      <c r="V201" s="990"/>
    </row>
    <row r="202" hidden="1" customHeight="1" spans="1:22">
      <c r="A202" s="937" t="s">
        <v>2722</v>
      </c>
      <c r="B202" s="937" t="s">
        <v>2188</v>
      </c>
      <c r="C202" s="1004" t="s">
        <v>2746</v>
      </c>
      <c r="D202" s="940">
        <v>3000</v>
      </c>
      <c r="E202" s="911">
        <v>2000</v>
      </c>
      <c r="F202" s="912">
        <v>1000</v>
      </c>
      <c r="L202" s="962">
        <f t="shared" si="5"/>
        <v>0</v>
      </c>
      <c r="M202" s="963" t="s">
        <v>2592</v>
      </c>
      <c r="N202" s="916" t="s">
        <v>2744</v>
      </c>
      <c r="O202" s="964"/>
      <c r="P202" s="965"/>
      <c r="Q202" s="965"/>
      <c r="R202" s="989"/>
      <c r="S202" s="965"/>
      <c r="T202" s="330"/>
      <c r="U202" s="989"/>
      <c r="V202" s="990"/>
    </row>
    <row r="203" hidden="1" customHeight="1" spans="1:22">
      <c r="A203" s="937" t="s">
        <v>2722</v>
      </c>
      <c r="B203" s="937" t="s">
        <v>2191</v>
      </c>
      <c r="C203" s="1004" t="s">
        <v>2747</v>
      </c>
      <c r="D203" s="940">
        <v>3000</v>
      </c>
      <c r="E203" s="911">
        <v>2000</v>
      </c>
      <c r="F203" s="912">
        <v>1000</v>
      </c>
      <c r="L203" s="962">
        <f t="shared" si="5"/>
        <v>0</v>
      </c>
      <c r="M203" s="963" t="s">
        <v>2592</v>
      </c>
      <c r="N203" s="916" t="s">
        <v>2744</v>
      </c>
      <c r="O203" s="964"/>
      <c r="P203" s="965"/>
      <c r="Q203" s="965"/>
      <c r="R203" s="989"/>
      <c r="S203" s="965"/>
      <c r="T203" s="330"/>
      <c r="U203" s="989"/>
      <c r="V203" s="990"/>
    </row>
    <row r="204" hidden="1" customHeight="1" spans="1:22">
      <c r="A204" s="937" t="s">
        <v>2722</v>
      </c>
      <c r="B204" s="937" t="s">
        <v>2127</v>
      </c>
      <c r="C204" s="1013" t="s">
        <v>2113</v>
      </c>
      <c r="D204" s="940">
        <v>1000</v>
      </c>
      <c r="E204" s="911">
        <v>1000</v>
      </c>
      <c r="L204" s="962">
        <f t="shared" si="5"/>
        <v>0</v>
      </c>
      <c r="M204" s="963" t="s">
        <v>2592</v>
      </c>
      <c r="N204" s="916" t="s">
        <v>2738</v>
      </c>
      <c r="O204" s="964"/>
      <c r="P204" s="965"/>
      <c r="Q204" s="965"/>
      <c r="R204" s="989"/>
      <c r="S204" s="965"/>
      <c r="T204" s="330"/>
      <c r="U204" s="989"/>
      <c r="V204" s="990"/>
    </row>
    <row r="205" hidden="1" customHeight="1" spans="1:22">
      <c r="A205" s="937" t="s">
        <v>2722</v>
      </c>
      <c r="B205" s="937" t="s">
        <v>2194</v>
      </c>
      <c r="C205" s="1013" t="s">
        <v>2196</v>
      </c>
      <c r="D205" s="940">
        <v>1000</v>
      </c>
      <c r="E205" s="911">
        <v>1000</v>
      </c>
      <c r="L205" s="962">
        <f t="shared" si="5"/>
        <v>0</v>
      </c>
      <c r="M205" s="963" t="s">
        <v>2592</v>
      </c>
      <c r="N205" s="916" t="s">
        <v>2738</v>
      </c>
      <c r="O205" s="964"/>
      <c r="P205" s="965"/>
      <c r="Q205" s="965"/>
      <c r="R205" s="989"/>
      <c r="S205" s="965"/>
      <c r="T205" s="330"/>
      <c r="U205" s="989"/>
      <c r="V205" s="990"/>
    </row>
    <row r="206" hidden="1" customHeight="1" spans="1:22">
      <c r="A206" s="937" t="s">
        <v>2722</v>
      </c>
      <c r="B206" s="937" t="s">
        <v>1680</v>
      </c>
      <c r="C206" s="1013" t="s">
        <v>1681</v>
      </c>
      <c r="D206" s="940">
        <v>1000</v>
      </c>
      <c r="E206" s="911">
        <v>1000</v>
      </c>
      <c r="L206" s="962">
        <f t="shared" si="5"/>
        <v>0</v>
      </c>
      <c r="M206" s="963" t="s">
        <v>2592</v>
      </c>
      <c r="N206" s="916" t="s">
        <v>2738</v>
      </c>
      <c r="O206" s="964"/>
      <c r="P206" s="965"/>
      <c r="Q206" s="965"/>
      <c r="R206" s="989"/>
      <c r="S206" s="965"/>
      <c r="T206" s="330"/>
      <c r="U206" s="989"/>
      <c r="V206" s="990"/>
    </row>
    <row r="207" hidden="1" customHeight="1" spans="1:22">
      <c r="A207" s="937" t="s">
        <v>2722</v>
      </c>
      <c r="B207" s="937" t="s">
        <v>1739</v>
      </c>
      <c r="C207" s="1013" t="s">
        <v>1741</v>
      </c>
      <c r="D207" s="940">
        <v>1000</v>
      </c>
      <c r="E207" s="911">
        <v>1000</v>
      </c>
      <c r="L207" s="962">
        <f t="shared" si="5"/>
        <v>0</v>
      </c>
      <c r="M207" s="963" t="s">
        <v>2592</v>
      </c>
      <c r="N207" s="916" t="s">
        <v>2738</v>
      </c>
      <c r="O207" s="964"/>
      <c r="P207" s="965"/>
      <c r="Q207" s="965"/>
      <c r="R207" s="989"/>
      <c r="S207" s="965"/>
      <c r="T207" s="330"/>
      <c r="U207" s="989"/>
      <c r="V207" s="990"/>
    </row>
    <row r="208" hidden="1" customHeight="1" spans="1:22">
      <c r="A208" s="937" t="s">
        <v>2748</v>
      </c>
      <c r="B208" s="1014" t="s">
        <v>436</v>
      </c>
      <c r="C208" s="1015" t="s">
        <v>438</v>
      </c>
      <c r="D208" s="940">
        <v>3000</v>
      </c>
      <c r="E208" s="911">
        <v>3000</v>
      </c>
      <c r="L208" s="962">
        <f t="shared" si="5"/>
        <v>0</v>
      </c>
      <c r="M208" s="963" t="s">
        <v>2592</v>
      </c>
      <c r="N208" s="916" t="s">
        <v>2692</v>
      </c>
      <c r="O208" s="964"/>
      <c r="P208" s="965"/>
      <c r="Q208" s="965"/>
      <c r="R208" s="989"/>
      <c r="S208" s="965"/>
      <c r="T208" s="330"/>
      <c r="U208" s="989"/>
      <c r="V208" s="990"/>
    </row>
    <row r="209" hidden="1" customHeight="1" spans="1:22">
      <c r="A209" s="937" t="s">
        <v>2748</v>
      </c>
      <c r="B209" s="938" t="s">
        <v>156</v>
      </c>
      <c r="C209" s="1004" t="s">
        <v>2749</v>
      </c>
      <c r="D209" s="940">
        <v>3000</v>
      </c>
      <c r="E209" s="911">
        <v>3000</v>
      </c>
      <c r="L209" s="962">
        <f t="shared" si="5"/>
        <v>0</v>
      </c>
      <c r="M209" s="963" t="s">
        <v>2592</v>
      </c>
      <c r="N209" s="916" t="s">
        <v>2750</v>
      </c>
      <c r="O209" s="964"/>
      <c r="P209" s="965"/>
      <c r="Q209" s="965"/>
      <c r="R209" s="989"/>
      <c r="S209" s="965"/>
      <c r="T209" s="330"/>
      <c r="U209" s="989"/>
      <c r="V209" s="990"/>
    </row>
    <row r="210" hidden="1" customHeight="1" spans="1:22">
      <c r="A210" s="937" t="s">
        <v>2748</v>
      </c>
      <c r="B210" s="938" t="s">
        <v>158</v>
      </c>
      <c r="C210" s="1004" t="s">
        <v>2751</v>
      </c>
      <c r="D210" s="940">
        <v>3000</v>
      </c>
      <c r="E210" s="911">
        <v>3000</v>
      </c>
      <c r="L210" s="962">
        <f t="shared" si="5"/>
        <v>0</v>
      </c>
      <c r="M210" s="963" t="s">
        <v>2592</v>
      </c>
      <c r="N210" s="916" t="s">
        <v>2750</v>
      </c>
      <c r="O210" s="964"/>
      <c r="P210" s="965"/>
      <c r="Q210" s="965"/>
      <c r="R210" s="989"/>
      <c r="S210" s="965"/>
      <c r="T210" s="330"/>
      <c r="U210" s="989"/>
      <c r="V210" s="990"/>
    </row>
    <row r="211" hidden="1" customHeight="1" spans="1:22">
      <c r="A211" s="937" t="s">
        <v>2748</v>
      </c>
      <c r="B211" s="938" t="s">
        <v>160</v>
      </c>
      <c r="C211" s="1004" t="s">
        <v>2752</v>
      </c>
      <c r="D211" s="940">
        <v>3000</v>
      </c>
      <c r="E211" s="911">
        <v>3000</v>
      </c>
      <c r="L211" s="962">
        <f t="shared" si="5"/>
        <v>0</v>
      </c>
      <c r="M211" s="963" t="s">
        <v>2592</v>
      </c>
      <c r="N211" s="916" t="s">
        <v>2750</v>
      </c>
      <c r="O211" s="964"/>
      <c r="P211" s="965"/>
      <c r="Q211" s="965"/>
      <c r="R211" s="989"/>
      <c r="S211" s="965"/>
      <c r="T211" s="330"/>
      <c r="U211" s="989"/>
      <c r="V211" s="990"/>
    </row>
    <row r="212" hidden="1" customHeight="1" spans="1:22">
      <c r="A212" s="937" t="s">
        <v>2748</v>
      </c>
      <c r="B212" s="938" t="s">
        <v>162</v>
      </c>
      <c r="C212" s="1004" t="s">
        <v>2753</v>
      </c>
      <c r="D212" s="940">
        <v>3000</v>
      </c>
      <c r="E212" s="911">
        <v>3000</v>
      </c>
      <c r="L212" s="962">
        <f t="shared" si="5"/>
        <v>0</v>
      </c>
      <c r="M212" s="963" t="s">
        <v>2592</v>
      </c>
      <c r="N212" s="916" t="s">
        <v>2750</v>
      </c>
      <c r="O212" s="964"/>
      <c r="P212" s="965"/>
      <c r="Q212" s="965"/>
      <c r="R212" s="989"/>
      <c r="S212" s="965"/>
      <c r="T212" s="330"/>
      <c r="U212" s="989"/>
      <c r="V212" s="990"/>
    </row>
    <row r="213" hidden="1" customHeight="1" spans="1:22">
      <c r="A213" s="937" t="s">
        <v>2748</v>
      </c>
      <c r="B213" s="937" t="s">
        <v>288</v>
      </c>
      <c r="C213" s="1004" t="s">
        <v>290</v>
      </c>
      <c r="D213" s="940">
        <v>3000</v>
      </c>
      <c r="E213" s="911">
        <v>3000</v>
      </c>
      <c r="L213" s="962">
        <f t="shared" si="5"/>
        <v>0</v>
      </c>
      <c r="M213" s="963" t="s">
        <v>2592</v>
      </c>
      <c r="N213" s="916" t="s">
        <v>2713</v>
      </c>
      <c r="O213" s="964"/>
      <c r="P213" s="965"/>
      <c r="Q213" s="965"/>
      <c r="R213" s="989"/>
      <c r="S213" s="965"/>
      <c r="T213" s="330"/>
      <c r="U213" s="989"/>
      <c r="V213" s="990"/>
    </row>
    <row r="214" hidden="1" customHeight="1" spans="1:22">
      <c r="A214" s="937" t="s">
        <v>2748</v>
      </c>
      <c r="B214" s="937" t="s">
        <v>291</v>
      </c>
      <c r="C214" s="1016" t="s">
        <v>293</v>
      </c>
      <c r="D214" s="940">
        <v>3000</v>
      </c>
      <c r="E214" s="911">
        <v>300</v>
      </c>
      <c r="F214" s="912">
        <v>600</v>
      </c>
      <c r="G214" s="912">
        <v>300</v>
      </c>
      <c r="H214" s="912">
        <v>1800</v>
      </c>
      <c r="L214" s="962">
        <f t="shared" si="5"/>
        <v>0</v>
      </c>
      <c r="M214" s="963" t="s">
        <v>2592</v>
      </c>
      <c r="N214" s="916" t="s">
        <v>2744</v>
      </c>
      <c r="O214" s="964"/>
      <c r="P214" s="965"/>
      <c r="Q214" s="965"/>
      <c r="R214" s="989"/>
      <c r="S214" s="965"/>
      <c r="T214" s="330"/>
      <c r="U214" s="989"/>
      <c r="V214" s="990"/>
    </row>
    <row r="215" hidden="1" customHeight="1" spans="1:22">
      <c r="A215" s="937" t="s">
        <v>2748</v>
      </c>
      <c r="B215" s="937" t="s">
        <v>294</v>
      </c>
      <c r="C215" s="1016" t="s">
        <v>296</v>
      </c>
      <c r="D215" s="940">
        <v>2000</v>
      </c>
      <c r="E215" s="911">
        <v>2000</v>
      </c>
      <c r="L215" s="962">
        <f t="shared" si="5"/>
        <v>0</v>
      </c>
      <c r="M215" s="963" t="s">
        <v>2592</v>
      </c>
      <c r="N215" s="916" t="s">
        <v>2754</v>
      </c>
      <c r="O215" s="964"/>
      <c r="P215" s="965"/>
      <c r="Q215" s="965"/>
      <c r="R215" s="989"/>
      <c r="S215" s="965"/>
      <c r="T215" s="330"/>
      <c r="U215" s="989"/>
      <c r="V215" s="990"/>
    </row>
    <row r="216" hidden="1" customHeight="1" spans="1:22">
      <c r="A216" s="937" t="s">
        <v>2748</v>
      </c>
      <c r="B216" s="937" t="s">
        <v>341</v>
      </c>
      <c r="C216" s="1004" t="s">
        <v>343</v>
      </c>
      <c r="D216" s="940">
        <v>3000</v>
      </c>
      <c r="E216" s="911">
        <v>3000</v>
      </c>
      <c r="L216" s="962">
        <f t="shared" si="5"/>
        <v>0</v>
      </c>
      <c r="M216" s="963" t="s">
        <v>2592</v>
      </c>
      <c r="N216" s="916" t="s">
        <v>2694</v>
      </c>
      <c r="O216" s="964"/>
      <c r="P216" s="965"/>
      <c r="Q216" s="965"/>
      <c r="R216" s="989"/>
      <c r="S216" s="965"/>
      <c r="T216" s="330"/>
      <c r="U216" s="989"/>
      <c r="V216" s="990"/>
    </row>
    <row r="217" hidden="1" customHeight="1" spans="1:22">
      <c r="A217" s="937" t="s">
        <v>2748</v>
      </c>
      <c r="B217" s="937" t="s">
        <v>581</v>
      </c>
      <c r="C217" s="1016" t="s">
        <v>583</v>
      </c>
      <c r="D217" s="940">
        <v>3000</v>
      </c>
      <c r="E217" s="911">
        <v>3000</v>
      </c>
      <c r="L217" s="962">
        <f t="shared" si="5"/>
        <v>0</v>
      </c>
      <c r="M217" s="963" t="s">
        <v>2592</v>
      </c>
      <c r="N217" s="916" t="s">
        <v>2755</v>
      </c>
      <c r="O217" s="964"/>
      <c r="P217" s="965"/>
      <c r="Q217" s="965"/>
      <c r="R217" s="989"/>
      <c r="S217" s="965"/>
      <c r="T217" s="330"/>
      <c r="U217" s="989"/>
      <c r="V217" s="990"/>
    </row>
    <row r="218" hidden="1" customHeight="1" spans="1:22">
      <c r="A218" s="937" t="s">
        <v>2748</v>
      </c>
      <c r="B218" s="937" t="s">
        <v>584</v>
      </c>
      <c r="C218" s="1016" t="s">
        <v>586</v>
      </c>
      <c r="D218" s="940">
        <v>3000</v>
      </c>
      <c r="E218" s="911">
        <v>3000</v>
      </c>
      <c r="L218" s="962">
        <f t="shared" si="5"/>
        <v>0</v>
      </c>
      <c r="M218" s="963" t="s">
        <v>2592</v>
      </c>
      <c r="N218" s="916" t="s">
        <v>2755</v>
      </c>
      <c r="O218" s="964"/>
      <c r="P218" s="965"/>
      <c r="Q218" s="965"/>
      <c r="R218" s="989"/>
      <c r="S218" s="965"/>
      <c r="T218" s="330"/>
      <c r="U218" s="989"/>
      <c r="V218" s="990"/>
    </row>
    <row r="219" hidden="1" customHeight="1" spans="1:22">
      <c r="A219" s="937" t="s">
        <v>2748</v>
      </c>
      <c r="B219" s="937" t="s">
        <v>587</v>
      </c>
      <c r="C219" s="1016" t="s">
        <v>589</v>
      </c>
      <c r="D219" s="940">
        <v>3000</v>
      </c>
      <c r="E219" s="911">
        <v>3000</v>
      </c>
      <c r="L219" s="962">
        <f t="shared" si="5"/>
        <v>0</v>
      </c>
      <c r="M219" s="963" t="s">
        <v>2592</v>
      </c>
      <c r="N219" s="916" t="s">
        <v>2755</v>
      </c>
      <c r="O219" s="964"/>
      <c r="P219" s="965"/>
      <c r="Q219" s="965"/>
      <c r="R219" s="989"/>
      <c r="S219" s="965"/>
      <c r="T219" s="330"/>
      <c r="U219" s="989"/>
      <c r="V219" s="990"/>
    </row>
    <row r="220" hidden="1" customHeight="1" spans="1:22">
      <c r="A220" s="937" t="s">
        <v>2748</v>
      </c>
      <c r="B220" s="937" t="s">
        <v>377</v>
      </c>
      <c r="C220" s="1004" t="s">
        <v>379</v>
      </c>
      <c r="D220" s="940">
        <v>7000</v>
      </c>
      <c r="E220" s="911">
        <v>7000</v>
      </c>
      <c r="L220" s="962">
        <f t="shared" si="5"/>
        <v>0</v>
      </c>
      <c r="M220" s="963" t="s">
        <v>2592</v>
      </c>
      <c r="N220" s="916" t="s">
        <v>2718</v>
      </c>
      <c r="O220" s="964"/>
      <c r="P220" s="965"/>
      <c r="Q220" s="965"/>
      <c r="R220" s="989"/>
      <c r="S220" s="965"/>
      <c r="T220" s="330"/>
      <c r="U220" s="989"/>
      <c r="V220" s="990"/>
    </row>
    <row r="221" hidden="1" customHeight="1" spans="1:22">
      <c r="A221" s="937" t="s">
        <v>2748</v>
      </c>
      <c r="B221" s="937" t="s">
        <v>740</v>
      </c>
      <c r="C221" s="1004" t="s">
        <v>2756</v>
      </c>
      <c r="D221" s="940">
        <v>30</v>
      </c>
      <c r="E221" s="911">
        <v>30</v>
      </c>
      <c r="L221" s="962">
        <f t="shared" ref="L221:L284" si="6">D221-SUM(E221:K221)</f>
        <v>0</v>
      </c>
      <c r="M221" s="963" t="s">
        <v>2592</v>
      </c>
      <c r="N221" s="916" t="s">
        <v>2757</v>
      </c>
      <c r="O221" s="964"/>
      <c r="P221" s="965"/>
      <c r="Q221" s="965"/>
      <c r="R221" s="989"/>
      <c r="S221" s="965"/>
      <c r="T221" s="330"/>
      <c r="U221" s="989"/>
      <c r="V221" s="990"/>
    </row>
    <row r="222" hidden="1" customHeight="1" spans="1:22">
      <c r="A222" s="937" t="s">
        <v>2748</v>
      </c>
      <c r="B222" s="937" t="s">
        <v>742</v>
      </c>
      <c r="C222" s="1004" t="s">
        <v>2234</v>
      </c>
      <c r="D222" s="940">
        <v>1500</v>
      </c>
      <c r="E222" s="911">
        <v>1500</v>
      </c>
      <c r="L222" s="962">
        <f t="shared" si="6"/>
        <v>0</v>
      </c>
      <c r="M222" s="963" t="s">
        <v>2592</v>
      </c>
      <c r="N222" s="916" t="s">
        <v>2718</v>
      </c>
      <c r="O222" s="964"/>
      <c r="P222" s="965"/>
      <c r="Q222" s="965"/>
      <c r="R222" s="989"/>
      <c r="S222" s="965"/>
      <c r="T222" s="330"/>
      <c r="U222" s="989"/>
      <c r="V222" s="990"/>
    </row>
    <row r="223" hidden="1" customHeight="1" spans="1:22">
      <c r="A223" s="937" t="s">
        <v>2748</v>
      </c>
      <c r="B223" s="937" t="s">
        <v>744</v>
      </c>
      <c r="C223" s="1004" t="s">
        <v>2236</v>
      </c>
      <c r="D223" s="940">
        <v>1500</v>
      </c>
      <c r="E223" s="911">
        <v>1500</v>
      </c>
      <c r="L223" s="962">
        <f t="shared" si="6"/>
        <v>0</v>
      </c>
      <c r="M223" s="963" t="s">
        <v>2592</v>
      </c>
      <c r="N223" s="916" t="s">
        <v>2718</v>
      </c>
      <c r="O223" s="964"/>
      <c r="P223" s="965"/>
      <c r="Q223" s="965"/>
      <c r="R223" s="989"/>
      <c r="S223" s="965"/>
      <c r="T223" s="330"/>
      <c r="U223" s="989"/>
      <c r="V223" s="990"/>
    </row>
    <row r="224" hidden="1" customHeight="1" spans="1:22">
      <c r="A224" s="937" t="s">
        <v>2758</v>
      </c>
      <c r="B224" s="937" t="s">
        <v>392</v>
      </c>
      <c r="C224" s="1004" t="s">
        <v>2759</v>
      </c>
      <c r="D224" s="940">
        <v>5000</v>
      </c>
      <c r="E224" s="911">
        <v>5000</v>
      </c>
      <c r="L224" s="962">
        <f t="shared" si="6"/>
        <v>0</v>
      </c>
      <c r="M224" s="963" t="s">
        <v>2592</v>
      </c>
      <c r="N224" s="916" t="s">
        <v>2760</v>
      </c>
      <c r="O224" s="964"/>
      <c r="P224" s="965"/>
      <c r="Q224" s="965"/>
      <c r="R224" s="989"/>
      <c r="S224" s="965"/>
      <c r="T224" s="330"/>
      <c r="U224" s="989"/>
      <c r="V224" s="990"/>
    </row>
    <row r="225" hidden="1" customHeight="1" spans="1:22">
      <c r="A225" s="937" t="s">
        <v>2758</v>
      </c>
      <c r="B225" s="937" t="s">
        <v>419</v>
      </c>
      <c r="C225" s="1004" t="s">
        <v>2761</v>
      </c>
      <c r="D225" s="940">
        <v>3000</v>
      </c>
      <c r="E225" s="911">
        <v>3000</v>
      </c>
      <c r="L225" s="962">
        <f t="shared" si="6"/>
        <v>0</v>
      </c>
      <c r="M225" s="963" t="s">
        <v>2592</v>
      </c>
      <c r="N225" s="916" t="s">
        <v>2762</v>
      </c>
      <c r="O225" s="964"/>
      <c r="P225" s="965"/>
      <c r="Q225" s="965"/>
      <c r="R225" s="989"/>
      <c r="S225" s="965"/>
      <c r="T225" s="330"/>
      <c r="U225" s="989"/>
      <c r="V225" s="990"/>
    </row>
    <row r="226" hidden="1" customHeight="1" spans="1:22">
      <c r="A226" s="937" t="s">
        <v>2758</v>
      </c>
      <c r="B226" s="937" t="s">
        <v>425</v>
      </c>
      <c r="C226" s="1004" t="s">
        <v>2763</v>
      </c>
      <c r="D226" s="940">
        <v>3000</v>
      </c>
      <c r="E226" s="911">
        <v>3000</v>
      </c>
      <c r="L226" s="962">
        <f t="shared" si="6"/>
        <v>0</v>
      </c>
      <c r="M226" s="963" t="s">
        <v>2592</v>
      </c>
      <c r="N226" s="916" t="s">
        <v>2762</v>
      </c>
      <c r="O226" s="964"/>
      <c r="P226" s="965"/>
      <c r="Q226" s="965"/>
      <c r="R226" s="989"/>
      <c r="S226" s="965"/>
      <c r="T226" s="330"/>
      <c r="U226" s="989"/>
      <c r="V226" s="990"/>
    </row>
    <row r="227" hidden="1" customHeight="1" spans="1:22">
      <c r="A227" s="937" t="s">
        <v>2758</v>
      </c>
      <c r="B227" s="937" t="s">
        <v>2436</v>
      </c>
      <c r="C227" s="1016" t="s">
        <v>2437</v>
      </c>
      <c r="D227" s="940">
        <v>3024</v>
      </c>
      <c r="E227" s="911">
        <v>3024</v>
      </c>
      <c r="L227" s="962">
        <f t="shared" si="6"/>
        <v>0</v>
      </c>
      <c r="M227" s="963" t="s">
        <v>2592</v>
      </c>
      <c r="N227" s="916" t="s">
        <v>2764</v>
      </c>
      <c r="O227" s="964"/>
      <c r="P227" s="965"/>
      <c r="Q227" s="965"/>
      <c r="R227" s="989"/>
      <c r="S227" s="965"/>
      <c r="T227" s="330"/>
      <c r="U227" s="989"/>
      <c r="V227" s="990"/>
    </row>
    <row r="228" hidden="1" customHeight="1" spans="1:22">
      <c r="A228" s="937" t="s">
        <v>2758</v>
      </c>
      <c r="B228" s="937" t="s">
        <v>2438</v>
      </c>
      <c r="C228" s="1016" t="s">
        <v>2439</v>
      </c>
      <c r="D228" s="940">
        <v>3024</v>
      </c>
      <c r="E228" s="911">
        <v>3024</v>
      </c>
      <c r="L228" s="962">
        <f t="shared" si="6"/>
        <v>0</v>
      </c>
      <c r="M228" s="963" t="s">
        <v>2592</v>
      </c>
      <c r="N228" s="916" t="s">
        <v>2764</v>
      </c>
      <c r="O228" s="964"/>
      <c r="P228" s="965"/>
      <c r="Q228" s="965"/>
      <c r="R228" s="989"/>
      <c r="S228" s="965"/>
      <c r="T228" s="330"/>
      <c r="U228" s="989"/>
      <c r="V228" s="990"/>
    </row>
    <row r="229" hidden="1" customHeight="1" spans="1:22">
      <c r="A229" s="937" t="s">
        <v>2758</v>
      </c>
      <c r="B229" s="937" t="s">
        <v>2440</v>
      </c>
      <c r="C229" s="1016" t="s">
        <v>2441</v>
      </c>
      <c r="D229" s="940">
        <v>3024</v>
      </c>
      <c r="E229" s="911">
        <v>3024</v>
      </c>
      <c r="L229" s="962">
        <f t="shared" si="6"/>
        <v>0</v>
      </c>
      <c r="M229" s="963" t="s">
        <v>2592</v>
      </c>
      <c r="N229" s="916" t="s">
        <v>2764</v>
      </c>
      <c r="O229" s="964"/>
      <c r="P229" s="965"/>
      <c r="Q229" s="965"/>
      <c r="R229" s="989"/>
      <c r="S229" s="965"/>
      <c r="T229" s="330"/>
      <c r="U229" s="989"/>
      <c r="V229" s="990"/>
    </row>
    <row r="230" hidden="1" customHeight="1" spans="1:22">
      <c r="A230" s="937" t="s">
        <v>2758</v>
      </c>
      <c r="B230" s="937" t="s">
        <v>2442</v>
      </c>
      <c r="C230" s="1016" t="s">
        <v>2443</v>
      </c>
      <c r="D230" s="940">
        <v>3024</v>
      </c>
      <c r="E230" s="911">
        <v>3024</v>
      </c>
      <c r="L230" s="962">
        <f t="shared" si="6"/>
        <v>0</v>
      </c>
      <c r="M230" s="963" t="s">
        <v>2592</v>
      </c>
      <c r="N230" s="916" t="s">
        <v>2764</v>
      </c>
      <c r="O230" s="964"/>
      <c r="P230" s="965"/>
      <c r="Q230" s="965"/>
      <c r="R230" s="989"/>
      <c r="S230" s="965"/>
      <c r="T230" s="330"/>
      <c r="U230" s="989"/>
      <c r="V230" s="990"/>
    </row>
    <row r="231" hidden="1" customHeight="1" spans="1:22">
      <c r="A231" s="937" t="s">
        <v>2758</v>
      </c>
      <c r="B231" s="937" t="s">
        <v>2765</v>
      </c>
      <c r="C231" s="1004" t="s">
        <v>1178</v>
      </c>
      <c r="D231" s="940">
        <v>700</v>
      </c>
      <c r="E231" s="911">
        <v>700</v>
      </c>
      <c r="L231" s="962">
        <f t="shared" si="6"/>
        <v>0</v>
      </c>
      <c r="M231" s="963" t="s">
        <v>2592</v>
      </c>
      <c r="N231" s="916" t="s">
        <v>2696</v>
      </c>
      <c r="O231" s="964"/>
      <c r="P231" s="965"/>
      <c r="Q231" s="965"/>
      <c r="R231" s="989"/>
      <c r="S231" s="965"/>
      <c r="T231" s="330"/>
      <c r="U231" s="989"/>
      <c r="V231" s="990"/>
    </row>
    <row r="232" hidden="1" customHeight="1" spans="1:22">
      <c r="A232" s="937" t="s">
        <v>2758</v>
      </c>
      <c r="B232" s="937" t="s">
        <v>645</v>
      </c>
      <c r="C232" s="1004" t="s">
        <v>647</v>
      </c>
      <c r="D232" s="940">
        <v>5000</v>
      </c>
      <c r="E232" s="911">
        <v>4500</v>
      </c>
      <c r="F232" s="912">
        <v>500</v>
      </c>
      <c r="L232" s="962">
        <f t="shared" si="6"/>
        <v>0</v>
      </c>
      <c r="M232" s="963" t="s">
        <v>2592</v>
      </c>
      <c r="N232" s="916" t="s">
        <v>2766</v>
      </c>
      <c r="O232" s="964"/>
      <c r="P232" s="965"/>
      <c r="Q232" s="965"/>
      <c r="R232" s="989"/>
      <c r="S232" s="965"/>
      <c r="T232" s="330"/>
      <c r="U232" s="989"/>
      <c r="V232" s="990"/>
    </row>
    <row r="233" hidden="1" customHeight="1" spans="1:22">
      <c r="A233" s="937" t="s">
        <v>2758</v>
      </c>
      <c r="B233" s="1003" t="s">
        <v>614</v>
      </c>
      <c r="C233" s="1004" t="s">
        <v>616</v>
      </c>
      <c r="D233" s="940">
        <v>3000</v>
      </c>
      <c r="E233" s="911">
        <v>3000</v>
      </c>
      <c r="L233" s="962">
        <f t="shared" si="6"/>
        <v>0</v>
      </c>
      <c r="M233" s="963" t="s">
        <v>2592</v>
      </c>
      <c r="N233" s="916" t="s">
        <v>2703</v>
      </c>
      <c r="O233" s="964"/>
      <c r="P233" s="965"/>
      <c r="Q233" s="965"/>
      <c r="R233" s="989"/>
      <c r="S233" s="965"/>
      <c r="T233" s="330"/>
      <c r="U233" s="989"/>
      <c r="V233" s="990"/>
    </row>
    <row r="234" hidden="1" customHeight="1" spans="1:22">
      <c r="A234" s="937" t="s">
        <v>2758</v>
      </c>
      <c r="B234" s="1003" t="s">
        <v>617</v>
      </c>
      <c r="C234" s="1004" t="s">
        <v>618</v>
      </c>
      <c r="D234" s="940">
        <v>3000</v>
      </c>
      <c r="E234" s="911">
        <v>3000</v>
      </c>
      <c r="L234" s="962">
        <f t="shared" si="6"/>
        <v>0</v>
      </c>
      <c r="M234" s="963" t="s">
        <v>2592</v>
      </c>
      <c r="N234" s="916" t="s">
        <v>2703</v>
      </c>
      <c r="O234" s="964"/>
      <c r="P234" s="965"/>
      <c r="Q234" s="965"/>
      <c r="R234" s="989"/>
      <c r="S234" s="965"/>
      <c r="T234" s="330"/>
      <c r="U234" s="989"/>
      <c r="V234" s="990"/>
    </row>
    <row r="235" hidden="1" customHeight="1" spans="1:22">
      <c r="A235" s="937" t="s">
        <v>2758</v>
      </c>
      <c r="B235" s="1003" t="s">
        <v>619</v>
      </c>
      <c r="C235" s="1004" t="s">
        <v>620</v>
      </c>
      <c r="D235" s="940">
        <v>3000</v>
      </c>
      <c r="E235" s="911">
        <v>3000</v>
      </c>
      <c r="L235" s="962">
        <f t="shared" si="6"/>
        <v>0</v>
      </c>
      <c r="M235" s="963" t="s">
        <v>2592</v>
      </c>
      <c r="N235" s="916" t="s">
        <v>2703</v>
      </c>
      <c r="O235" s="964"/>
      <c r="P235" s="965"/>
      <c r="Q235" s="965"/>
      <c r="R235" s="989"/>
      <c r="S235" s="965"/>
      <c r="T235" s="330"/>
      <c r="U235" s="989"/>
      <c r="V235" s="990"/>
    </row>
    <row r="236" hidden="1" customHeight="1" spans="1:22">
      <c r="A236" s="937" t="s">
        <v>2758</v>
      </c>
      <c r="B236" s="1003" t="s">
        <v>621</v>
      </c>
      <c r="C236" s="1004" t="s">
        <v>623</v>
      </c>
      <c r="D236" s="940">
        <v>3000</v>
      </c>
      <c r="E236" s="911">
        <v>3000</v>
      </c>
      <c r="L236" s="962">
        <f t="shared" si="6"/>
        <v>0</v>
      </c>
      <c r="M236" s="963" t="s">
        <v>2592</v>
      </c>
      <c r="N236" s="916" t="s">
        <v>2767</v>
      </c>
      <c r="O236" s="964"/>
      <c r="P236" s="965"/>
      <c r="Q236" s="965"/>
      <c r="R236" s="989"/>
      <c r="S236" s="965"/>
      <c r="T236" s="330"/>
      <c r="U236" s="989"/>
      <c r="V236" s="990"/>
    </row>
    <row r="237" hidden="1" customHeight="1" spans="1:22">
      <c r="A237" s="937" t="s">
        <v>2758</v>
      </c>
      <c r="B237" s="1003" t="s">
        <v>624</v>
      </c>
      <c r="C237" s="1004" t="s">
        <v>625</v>
      </c>
      <c r="D237" s="940">
        <v>3000</v>
      </c>
      <c r="E237" s="911">
        <v>3000</v>
      </c>
      <c r="L237" s="962">
        <f t="shared" si="6"/>
        <v>0</v>
      </c>
      <c r="M237" s="963" t="s">
        <v>2592</v>
      </c>
      <c r="N237" s="916" t="s">
        <v>2767</v>
      </c>
      <c r="O237" s="964"/>
      <c r="P237" s="965"/>
      <c r="Q237" s="965"/>
      <c r="R237" s="989"/>
      <c r="S237" s="965"/>
      <c r="T237" s="330"/>
      <c r="U237" s="989"/>
      <c r="V237" s="990"/>
    </row>
    <row r="238" hidden="1" customHeight="1" spans="1:22">
      <c r="A238" s="937" t="s">
        <v>2758</v>
      </c>
      <c r="B238" s="1003" t="s">
        <v>626</v>
      </c>
      <c r="C238" s="1004" t="s">
        <v>627</v>
      </c>
      <c r="D238" s="940">
        <v>3000</v>
      </c>
      <c r="E238" s="911">
        <v>3000</v>
      </c>
      <c r="L238" s="962">
        <f t="shared" si="6"/>
        <v>0</v>
      </c>
      <c r="M238" s="963" t="s">
        <v>2592</v>
      </c>
      <c r="N238" s="916" t="s">
        <v>2767</v>
      </c>
      <c r="O238" s="964"/>
      <c r="P238" s="965"/>
      <c r="Q238" s="965"/>
      <c r="R238" s="989"/>
      <c r="S238" s="965"/>
      <c r="T238" s="330"/>
      <c r="U238" s="989"/>
      <c r="V238" s="990"/>
    </row>
    <row r="239" hidden="1" customHeight="1" spans="1:22">
      <c r="A239" s="937" t="s">
        <v>2758</v>
      </c>
      <c r="B239" s="1003" t="s">
        <v>628</v>
      </c>
      <c r="C239" s="1004" t="s">
        <v>630</v>
      </c>
      <c r="D239" s="940">
        <v>3000</v>
      </c>
      <c r="E239" s="911">
        <v>3000</v>
      </c>
      <c r="L239" s="962">
        <f t="shared" si="6"/>
        <v>0</v>
      </c>
      <c r="M239" s="963" t="s">
        <v>2592</v>
      </c>
      <c r="N239" s="916" t="s">
        <v>2703</v>
      </c>
      <c r="O239" s="964"/>
      <c r="P239" s="965"/>
      <c r="Q239" s="965"/>
      <c r="R239" s="989"/>
      <c r="S239" s="965"/>
      <c r="T239" s="330"/>
      <c r="U239" s="989"/>
      <c r="V239" s="990"/>
    </row>
    <row r="240" hidden="1" customHeight="1" spans="1:22">
      <c r="A240" s="937" t="s">
        <v>2758</v>
      </c>
      <c r="B240" s="1003" t="s">
        <v>631</v>
      </c>
      <c r="C240" s="1004" t="s">
        <v>633</v>
      </c>
      <c r="D240" s="940">
        <v>3000</v>
      </c>
      <c r="E240" s="911">
        <v>3000</v>
      </c>
      <c r="L240" s="962">
        <f t="shared" si="6"/>
        <v>0</v>
      </c>
      <c r="M240" s="963" t="s">
        <v>2592</v>
      </c>
      <c r="N240" s="916" t="s">
        <v>2703</v>
      </c>
      <c r="O240" s="964"/>
      <c r="P240" s="965"/>
      <c r="Q240" s="965"/>
      <c r="R240" s="989"/>
      <c r="S240" s="965"/>
      <c r="T240" s="330"/>
      <c r="U240" s="989"/>
      <c r="V240" s="990"/>
    </row>
    <row r="241" hidden="1" customHeight="1" spans="1:22">
      <c r="A241" s="937" t="s">
        <v>2758</v>
      </c>
      <c r="B241" s="1003" t="s">
        <v>634</v>
      </c>
      <c r="C241" s="1004" t="s">
        <v>635</v>
      </c>
      <c r="D241" s="940">
        <v>3000</v>
      </c>
      <c r="E241" s="911">
        <v>3000</v>
      </c>
      <c r="L241" s="962">
        <f t="shared" si="6"/>
        <v>0</v>
      </c>
      <c r="M241" s="963" t="s">
        <v>2592</v>
      </c>
      <c r="N241" s="916" t="s">
        <v>2703</v>
      </c>
      <c r="O241" s="964"/>
      <c r="P241" s="965"/>
      <c r="Q241" s="965"/>
      <c r="R241" s="989"/>
      <c r="S241" s="965"/>
      <c r="T241" s="330"/>
      <c r="U241" s="989"/>
      <c r="V241" s="990"/>
    </row>
    <row r="242" hidden="1" customHeight="1" spans="1:22">
      <c r="A242" s="937" t="s">
        <v>2758</v>
      </c>
      <c r="B242" s="1003" t="s">
        <v>178</v>
      </c>
      <c r="C242" s="1004" t="s">
        <v>180</v>
      </c>
      <c r="D242" s="940">
        <v>5000</v>
      </c>
      <c r="E242" s="911">
        <v>5000</v>
      </c>
      <c r="L242" s="962">
        <f t="shared" si="6"/>
        <v>0</v>
      </c>
      <c r="M242" s="963" t="s">
        <v>2592</v>
      </c>
      <c r="N242" s="916" t="s">
        <v>2768</v>
      </c>
      <c r="O242" s="964"/>
      <c r="P242" s="965"/>
      <c r="Q242" s="965"/>
      <c r="R242" s="989"/>
      <c r="S242" s="965"/>
      <c r="T242" s="330"/>
      <c r="U242" s="989"/>
      <c r="V242" s="990"/>
    </row>
    <row r="243" hidden="1" customHeight="1" spans="1:22">
      <c r="A243" s="937" t="s">
        <v>2758</v>
      </c>
      <c r="B243" s="1003" t="s">
        <v>181</v>
      </c>
      <c r="C243" s="1004" t="s">
        <v>182</v>
      </c>
      <c r="D243" s="940">
        <v>5000</v>
      </c>
      <c r="E243" s="911">
        <v>5000</v>
      </c>
      <c r="L243" s="962">
        <f t="shared" si="6"/>
        <v>0</v>
      </c>
      <c r="M243" s="963" t="s">
        <v>2592</v>
      </c>
      <c r="N243" s="916" t="s">
        <v>2768</v>
      </c>
      <c r="O243" s="964"/>
      <c r="P243" s="965"/>
      <c r="Q243" s="965"/>
      <c r="R243" s="989"/>
      <c r="S243" s="965"/>
      <c r="T243" s="330"/>
      <c r="U243" s="989"/>
      <c r="V243" s="990"/>
    </row>
    <row r="244" hidden="1" customHeight="1" spans="1:22">
      <c r="A244" s="937" t="s">
        <v>2758</v>
      </c>
      <c r="B244" s="1003" t="s">
        <v>368</v>
      </c>
      <c r="C244" s="1004" t="s">
        <v>370</v>
      </c>
      <c r="D244" s="940">
        <v>5500</v>
      </c>
      <c r="E244" s="911">
        <v>5500</v>
      </c>
      <c r="L244" s="962">
        <f t="shared" si="6"/>
        <v>0</v>
      </c>
      <c r="M244" s="963" t="s">
        <v>2592</v>
      </c>
      <c r="N244" s="916" t="s">
        <v>2769</v>
      </c>
      <c r="O244" s="964"/>
      <c r="P244" s="965"/>
      <c r="Q244" s="965"/>
      <c r="R244" s="989"/>
      <c r="S244" s="965"/>
      <c r="T244" s="330"/>
      <c r="U244" s="989"/>
      <c r="V244" s="990"/>
    </row>
    <row r="245" hidden="1" customHeight="1" spans="1:22">
      <c r="A245" s="937" t="s">
        <v>2758</v>
      </c>
      <c r="B245" s="1003" t="s">
        <v>371</v>
      </c>
      <c r="C245" s="1004" t="s">
        <v>373</v>
      </c>
      <c r="D245" s="940">
        <v>5000</v>
      </c>
      <c r="E245" s="911">
        <v>5000</v>
      </c>
      <c r="L245" s="962">
        <f t="shared" si="6"/>
        <v>0</v>
      </c>
      <c r="M245" s="963" t="s">
        <v>2592</v>
      </c>
      <c r="N245" s="916" t="s">
        <v>2770</v>
      </c>
      <c r="O245" s="964"/>
      <c r="P245" s="965"/>
      <c r="Q245" s="965"/>
      <c r="R245" s="989"/>
      <c r="S245" s="965"/>
      <c r="T245" s="330"/>
      <c r="U245" s="989"/>
      <c r="V245" s="990"/>
    </row>
    <row r="246" hidden="1" customHeight="1" spans="1:22">
      <c r="A246" s="937" t="s">
        <v>2758</v>
      </c>
      <c r="B246" s="1003" t="s">
        <v>374</v>
      </c>
      <c r="C246" s="1004" t="s">
        <v>376</v>
      </c>
      <c r="D246" s="940">
        <v>5000</v>
      </c>
      <c r="E246" s="911">
        <v>5000</v>
      </c>
      <c r="L246" s="962">
        <f t="shared" si="6"/>
        <v>0</v>
      </c>
      <c r="M246" s="963" t="s">
        <v>2592</v>
      </c>
      <c r="N246" s="916" t="s">
        <v>2770</v>
      </c>
      <c r="O246" s="964"/>
      <c r="P246" s="965"/>
      <c r="Q246" s="965"/>
      <c r="R246" s="989"/>
      <c r="S246" s="965"/>
      <c r="T246" s="330"/>
      <c r="U246" s="989"/>
      <c r="V246" s="990"/>
    </row>
    <row r="247" hidden="1" customHeight="1" spans="1:22">
      <c r="A247" s="937" t="s">
        <v>2758</v>
      </c>
      <c r="B247" s="1003" t="s">
        <v>377</v>
      </c>
      <c r="C247" s="1004" t="s">
        <v>379</v>
      </c>
      <c r="D247" s="940">
        <v>1500</v>
      </c>
      <c r="E247" s="911">
        <v>1500</v>
      </c>
      <c r="L247" s="962">
        <f t="shared" si="6"/>
        <v>0</v>
      </c>
      <c r="M247" s="963" t="s">
        <v>2592</v>
      </c>
      <c r="N247" s="916" t="s">
        <v>2771</v>
      </c>
      <c r="O247" s="964"/>
      <c r="P247" s="965"/>
      <c r="Q247" s="965"/>
      <c r="R247" s="989"/>
      <c r="S247" s="965"/>
      <c r="T247" s="330"/>
      <c r="U247" s="989"/>
      <c r="V247" s="990"/>
    </row>
    <row r="248" hidden="1" customHeight="1" spans="1:22">
      <c r="A248" s="937" t="s">
        <v>2772</v>
      </c>
      <c r="B248" s="937" t="s">
        <v>1860</v>
      </c>
      <c r="C248" s="1004" t="s">
        <v>2773</v>
      </c>
      <c r="D248" s="940">
        <v>3000</v>
      </c>
      <c r="E248" s="911">
        <v>3000</v>
      </c>
      <c r="L248" s="962">
        <f t="shared" si="6"/>
        <v>0</v>
      </c>
      <c r="M248" s="963" t="s">
        <v>2592</v>
      </c>
      <c r="N248" s="916" t="s">
        <v>2774</v>
      </c>
      <c r="O248" s="964"/>
      <c r="P248" s="965"/>
      <c r="Q248" s="965"/>
      <c r="R248" s="989"/>
      <c r="S248" s="965"/>
      <c r="T248" s="330"/>
      <c r="U248" s="989"/>
      <c r="V248" s="990"/>
    </row>
    <row r="249" hidden="1" customHeight="1" spans="1:22">
      <c r="A249" s="937" t="s">
        <v>2772</v>
      </c>
      <c r="B249" s="937" t="s">
        <v>1863</v>
      </c>
      <c r="C249" s="1004" t="s">
        <v>2775</v>
      </c>
      <c r="D249" s="940">
        <v>3000</v>
      </c>
      <c r="E249" s="911">
        <v>3000</v>
      </c>
      <c r="L249" s="962">
        <f t="shared" si="6"/>
        <v>0</v>
      </c>
      <c r="M249" s="963" t="s">
        <v>2592</v>
      </c>
      <c r="N249" s="916" t="s">
        <v>2776</v>
      </c>
      <c r="O249" s="964"/>
      <c r="P249" s="965"/>
      <c r="Q249" s="965"/>
      <c r="R249" s="989"/>
      <c r="S249" s="965"/>
      <c r="T249" s="330"/>
      <c r="U249" s="989"/>
      <c r="V249" s="990"/>
    </row>
    <row r="250" hidden="1" customHeight="1" spans="1:22">
      <c r="A250" s="937" t="s">
        <v>2772</v>
      </c>
      <c r="B250" s="937" t="s">
        <v>327</v>
      </c>
      <c r="C250" s="1004" t="s">
        <v>328</v>
      </c>
      <c r="D250" s="940">
        <v>3000</v>
      </c>
      <c r="E250" s="911">
        <v>3000</v>
      </c>
      <c r="L250" s="962">
        <f t="shared" si="6"/>
        <v>0</v>
      </c>
      <c r="M250" s="963" t="s">
        <v>2592</v>
      </c>
      <c r="N250" s="916" t="s">
        <v>2777</v>
      </c>
      <c r="O250" s="964"/>
      <c r="P250" s="965"/>
      <c r="Q250" s="965"/>
      <c r="R250" s="989"/>
      <c r="S250" s="965"/>
      <c r="T250" s="330"/>
      <c r="U250" s="989"/>
      <c r="V250" s="990"/>
    </row>
    <row r="251" hidden="1" customHeight="1" spans="1:22">
      <c r="A251" s="937" t="s">
        <v>2772</v>
      </c>
      <c r="B251" s="937" t="s">
        <v>353</v>
      </c>
      <c r="C251" s="1004" t="s">
        <v>355</v>
      </c>
      <c r="D251" s="940">
        <v>5000</v>
      </c>
      <c r="E251" s="911">
        <v>5000</v>
      </c>
      <c r="L251" s="962">
        <f t="shared" si="6"/>
        <v>0</v>
      </c>
      <c r="M251" s="963" t="s">
        <v>2592</v>
      </c>
      <c r="N251" s="916" t="s">
        <v>2778</v>
      </c>
      <c r="O251" s="964"/>
      <c r="P251" s="965"/>
      <c r="Q251" s="965"/>
      <c r="R251" s="989"/>
      <c r="S251" s="965"/>
      <c r="T251" s="330"/>
      <c r="U251" s="989"/>
      <c r="V251" s="990"/>
    </row>
    <row r="252" hidden="1" customHeight="1" spans="1:22">
      <c r="A252" s="937" t="s">
        <v>2772</v>
      </c>
      <c r="B252" s="937" t="s">
        <v>356</v>
      </c>
      <c r="C252" s="1004" t="s">
        <v>2779</v>
      </c>
      <c r="D252" s="940">
        <v>3000</v>
      </c>
      <c r="E252" s="911">
        <v>3000</v>
      </c>
      <c r="L252" s="962">
        <f t="shared" si="6"/>
        <v>0</v>
      </c>
      <c r="M252" s="963" t="s">
        <v>2592</v>
      </c>
      <c r="N252" s="916" t="s">
        <v>2695</v>
      </c>
      <c r="O252" s="964"/>
      <c r="P252" s="965"/>
      <c r="Q252" s="965"/>
      <c r="R252" s="989"/>
      <c r="S252" s="965"/>
      <c r="T252" s="330"/>
      <c r="U252" s="989"/>
      <c r="V252" s="990"/>
    </row>
    <row r="253" hidden="1" customHeight="1" spans="1:22">
      <c r="A253" s="937" t="s">
        <v>2772</v>
      </c>
      <c r="B253" s="937" t="s">
        <v>431</v>
      </c>
      <c r="C253" s="1004" t="s">
        <v>432</v>
      </c>
      <c r="D253" s="940">
        <v>3000</v>
      </c>
      <c r="E253" s="911">
        <v>3000</v>
      </c>
      <c r="L253" s="962">
        <f t="shared" si="6"/>
        <v>0</v>
      </c>
      <c r="M253" s="963" t="s">
        <v>2592</v>
      </c>
      <c r="O253" s="964"/>
      <c r="P253" s="965"/>
      <c r="Q253" s="965"/>
      <c r="R253" s="989"/>
      <c r="S253" s="965"/>
      <c r="T253" s="330"/>
      <c r="U253" s="989"/>
      <c r="V253" s="990"/>
    </row>
    <row r="254" hidden="1" customHeight="1" spans="1:22">
      <c r="A254" s="937" t="s">
        <v>2772</v>
      </c>
      <c r="B254" s="937" t="s">
        <v>386</v>
      </c>
      <c r="C254" s="1004" t="s">
        <v>388</v>
      </c>
      <c r="D254" s="940">
        <v>3000</v>
      </c>
      <c r="E254" s="911">
        <v>3000</v>
      </c>
      <c r="L254" s="962">
        <f t="shared" si="6"/>
        <v>0</v>
      </c>
      <c r="M254" s="963" t="s">
        <v>2592</v>
      </c>
      <c r="N254" s="916" t="s">
        <v>2780</v>
      </c>
      <c r="O254" s="964"/>
      <c r="P254" s="965"/>
      <c r="Q254" s="965"/>
      <c r="R254" s="989"/>
      <c r="S254" s="965"/>
      <c r="T254" s="330"/>
      <c r="U254" s="989"/>
      <c r="V254" s="990"/>
    </row>
    <row r="255" hidden="1" customHeight="1" spans="1:22">
      <c r="A255" s="937" t="s">
        <v>2772</v>
      </c>
      <c r="B255" s="937" t="s">
        <v>210</v>
      </c>
      <c r="C255" s="1004" t="s">
        <v>212</v>
      </c>
      <c r="D255" s="940">
        <v>3000</v>
      </c>
      <c r="E255" s="911">
        <v>3000</v>
      </c>
      <c r="L255" s="962">
        <f t="shared" si="6"/>
        <v>0</v>
      </c>
      <c r="M255" s="963" t="s">
        <v>2592</v>
      </c>
      <c r="N255" s="916" t="s">
        <v>2781</v>
      </c>
      <c r="O255" s="964"/>
      <c r="P255" s="965"/>
      <c r="Q255" s="965"/>
      <c r="R255" s="989"/>
      <c r="S255" s="965"/>
      <c r="T255" s="330"/>
      <c r="U255" s="989"/>
      <c r="V255" s="990"/>
    </row>
    <row r="256" hidden="1" customHeight="1" spans="1:22">
      <c r="A256" s="937" t="s">
        <v>2772</v>
      </c>
      <c r="B256" s="937" t="s">
        <v>213</v>
      </c>
      <c r="C256" s="1004" t="s">
        <v>215</v>
      </c>
      <c r="D256" s="940">
        <v>3000</v>
      </c>
      <c r="E256" s="911">
        <v>3000</v>
      </c>
      <c r="L256" s="962">
        <f t="shared" si="6"/>
        <v>0</v>
      </c>
      <c r="M256" s="963" t="s">
        <v>2592</v>
      </c>
      <c r="N256" s="916" t="s">
        <v>2782</v>
      </c>
      <c r="O256" s="964"/>
      <c r="P256" s="965"/>
      <c r="Q256" s="965"/>
      <c r="R256" s="989"/>
      <c r="S256" s="965"/>
      <c r="T256" s="330"/>
      <c r="U256" s="989"/>
      <c r="V256" s="990"/>
    </row>
    <row r="257" hidden="1" customHeight="1" spans="1:22">
      <c r="A257" s="937" t="s">
        <v>2772</v>
      </c>
      <c r="B257" s="937" t="s">
        <v>222</v>
      </c>
      <c r="C257" s="1004" t="s">
        <v>224</v>
      </c>
      <c r="D257" s="940">
        <v>3000</v>
      </c>
      <c r="E257" s="911">
        <v>3000</v>
      </c>
      <c r="L257" s="962">
        <f t="shared" si="6"/>
        <v>0</v>
      </c>
      <c r="M257" s="963" t="s">
        <v>2592</v>
      </c>
      <c r="N257" s="916" t="s">
        <v>2783</v>
      </c>
      <c r="O257" s="964"/>
      <c r="P257" s="965"/>
      <c r="Q257" s="965"/>
      <c r="R257" s="989"/>
      <c r="S257" s="965"/>
      <c r="T257" s="330"/>
      <c r="U257" s="989"/>
      <c r="V257" s="990"/>
    </row>
    <row r="258" hidden="1" customHeight="1" spans="1:22">
      <c r="A258" s="937" t="s">
        <v>2772</v>
      </c>
      <c r="B258" s="937" t="s">
        <v>243</v>
      </c>
      <c r="C258" s="1004" t="s">
        <v>245</v>
      </c>
      <c r="D258" s="940">
        <v>3000</v>
      </c>
      <c r="E258" s="911">
        <v>480</v>
      </c>
      <c r="F258" s="912">
        <v>960</v>
      </c>
      <c r="G258" s="912">
        <v>1560</v>
      </c>
      <c r="L258" s="962">
        <f t="shared" si="6"/>
        <v>0</v>
      </c>
      <c r="M258" s="963" t="s">
        <v>2592</v>
      </c>
      <c r="N258" s="916" t="s">
        <v>2784</v>
      </c>
      <c r="O258" s="964"/>
      <c r="P258" s="965"/>
      <c r="Q258" s="965"/>
      <c r="R258" s="989"/>
      <c r="S258" s="965"/>
      <c r="T258" s="330"/>
      <c r="U258" s="989"/>
      <c r="V258" s="990"/>
    </row>
    <row r="259" hidden="1" customHeight="1" spans="1:22">
      <c r="A259" s="937" t="s">
        <v>2772</v>
      </c>
      <c r="B259" s="937" t="s">
        <v>246</v>
      </c>
      <c r="C259" s="1004" t="s">
        <v>248</v>
      </c>
      <c r="D259" s="940">
        <v>2976</v>
      </c>
      <c r="E259" s="911">
        <v>2976</v>
      </c>
      <c r="L259" s="962">
        <f t="shared" si="6"/>
        <v>0</v>
      </c>
      <c r="M259" s="963" t="s">
        <v>2592</v>
      </c>
      <c r="N259" s="916" t="s">
        <v>2784</v>
      </c>
      <c r="O259" s="964"/>
      <c r="P259" s="965"/>
      <c r="Q259" s="965"/>
      <c r="R259" s="989"/>
      <c r="S259" s="965"/>
      <c r="T259" s="330"/>
      <c r="U259" s="989"/>
      <c r="V259" s="990"/>
    </row>
    <row r="260" hidden="1" customHeight="1" spans="1:22">
      <c r="A260" s="937" t="s">
        <v>2772</v>
      </c>
      <c r="B260" s="937" t="s">
        <v>271</v>
      </c>
      <c r="C260" s="1004" t="s">
        <v>273</v>
      </c>
      <c r="D260" s="940">
        <v>3000</v>
      </c>
      <c r="E260" s="911">
        <v>3000</v>
      </c>
      <c r="L260" s="962">
        <f t="shared" si="6"/>
        <v>0</v>
      </c>
      <c r="M260" s="963" t="s">
        <v>2592</v>
      </c>
      <c r="N260" s="916" t="s">
        <v>2744</v>
      </c>
      <c r="O260" s="964"/>
      <c r="P260" s="965"/>
      <c r="Q260" s="965"/>
      <c r="R260" s="989"/>
      <c r="S260" s="965"/>
      <c r="T260" s="330"/>
      <c r="U260" s="989"/>
      <c r="V260" s="990"/>
    </row>
    <row r="261" hidden="1" customHeight="1" spans="1:22">
      <c r="A261" s="937" t="s">
        <v>2772</v>
      </c>
      <c r="B261" s="937" t="s">
        <v>274</v>
      </c>
      <c r="C261" s="1004" t="s">
        <v>276</v>
      </c>
      <c r="D261" s="940">
        <v>3000</v>
      </c>
      <c r="E261" s="911">
        <v>3000</v>
      </c>
      <c r="L261" s="962">
        <f t="shared" si="6"/>
        <v>0</v>
      </c>
      <c r="M261" s="963" t="s">
        <v>2592</v>
      </c>
      <c r="N261" s="916" t="s">
        <v>2744</v>
      </c>
      <c r="O261" s="964"/>
      <c r="P261" s="965"/>
      <c r="Q261" s="965"/>
      <c r="R261" s="989"/>
      <c r="S261" s="965"/>
      <c r="T261" s="330"/>
      <c r="U261" s="989"/>
      <c r="V261" s="990"/>
    </row>
    <row r="262" hidden="1" customHeight="1" spans="1:22">
      <c r="A262" s="937" t="s">
        <v>2772</v>
      </c>
      <c r="B262" s="937" t="s">
        <v>297</v>
      </c>
      <c r="C262" s="1004" t="s">
        <v>299</v>
      </c>
      <c r="D262" s="940">
        <v>5000</v>
      </c>
      <c r="E262" s="911">
        <v>5000</v>
      </c>
      <c r="L262" s="962">
        <f t="shared" si="6"/>
        <v>0</v>
      </c>
      <c r="M262" s="963" t="s">
        <v>2592</v>
      </c>
      <c r="N262" s="916" t="s">
        <v>2785</v>
      </c>
      <c r="O262" s="964"/>
      <c r="P262" s="965"/>
      <c r="Q262" s="965"/>
      <c r="R262" s="989"/>
      <c r="S262" s="965"/>
      <c r="T262" s="330"/>
      <c r="U262" s="989"/>
      <c r="V262" s="990"/>
    </row>
    <row r="263" hidden="1" customHeight="1" spans="1:22">
      <c r="A263" s="937" t="s">
        <v>2772</v>
      </c>
      <c r="B263" s="937" t="s">
        <v>306</v>
      </c>
      <c r="C263" s="1004" t="s">
        <v>308</v>
      </c>
      <c r="D263" s="940">
        <v>5000</v>
      </c>
      <c r="E263" s="911">
        <v>5000</v>
      </c>
      <c r="L263" s="962">
        <f t="shared" si="6"/>
        <v>0</v>
      </c>
      <c r="M263" s="963" t="s">
        <v>2592</v>
      </c>
      <c r="N263" s="916" t="s">
        <v>2785</v>
      </c>
      <c r="O263" s="964"/>
      <c r="P263" s="965"/>
      <c r="Q263" s="965"/>
      <c r="R263" s="989"/>
      <c r="S263" s="965"/>
      <c r="T263" s="330"/>
      <c r="U263" s="989"/>
      <c r="V263" s="990"/>
    </row>
    <row r="264" hidden="1" customHeight="1" spans="1:22">
      <c r="A264" s="937" t="s">
        <v>2772</v>
      </c>
      <c r="B264" s="937" t="s">
        <v>2238</v>
      </c>
      <c r="C264" s="1004" t="s">
        <v>2240</v>
      </c>
      <c r="D264" s="940">
        <v>500</v>
      </c>
      <c r="E264" s="911">
        <v>500</v>
      </c>
      <c r="L264" s="962">
        <f t="shared" si="6"/>
        <v>0</v>
      </c>
      <c r="M264" s="963" t="s">
        <v>2592</v>
      </c>
      <c r="N264" s="916" t="s">
        <v>2786</v>
      </c>
      <c r="O264" s="964"/>
      <c r="P264" s="965"/>
      <c r="Q264" s="965"/>
      <c r="R264" s="989"/>
      <c r="S264" s="965"/>
      <c r="T264" s="330"/>
      <c r="U264" s="989"/>
      <c r="V264" s="990"/>
    </row>
    <row r="265" hidden="1" customHeight="1" spans="1:22">
      <c r="A265" s="937" t="s">
        <v>2772</v>
      </c>
      <c r="B265" s="937" t="s">
        <v>2241</v>
      </c>
      <c r="C265" s="1004" t="s">
        <v>2243</v>
      </c>
      <c r="D265" s="940">
        <v>500</v>
      </c>
      <c r="E265" s="911">
        <v>500</v>
      </c>
      <c r="L265" s="962">
        <f t="shared" si="6"/>
        <v>0</v>
      </c>
      <c r="M265" s="963" t="s">
        <v>2592</v>
      </c>
      <c r="N265" s="916" t="s">
        <v>2786</v>
      </c>
      <c r="O265" s="964"/>
      <c r="P265" s="965"/>
      <c r="Q265" s="965"/>
      <c r="R265" s="989"/>
      <c r="S265" s="965"/>
      <c r="T265" s="330"/>
      <c r="U265" s="989"/>
      <c r="V265" s="990"/>
    </row>
    <row r="266" hidden="1" customHeight="1" spans="1:22">
      <c r="A266" s="937" t="s">
        <v>2772</v>
      </c>
      <c r="B266" s="937" t="s">
        <v>1692</v>
      </c>
      <c r="C266" s="1004" t="s">
        <v>2787</v>
      </c>
      <c r="D266" s="940">
        <v>9888</v>
      </c>
      <c r="E266" s="911">
        <v>9888</v>
      </c>
      <c r="L266" s="962">
        <f t="shared" si="6"/>
        <v>0</v>
      </c>
      <c r="M266" s="963" t="s">
        <v>2592</v>
      </c>
      <c r="N266" s="916" t="s">
        <v>2710</v>
      </c>
      <c r="O266" s="964"/>
      <c r="P266" s="965"/>
      <c r="Q266" s="965"/>
      <c r="R266" s="989"/>
      <c r="S266" s="965"/>
      <c r="T266" s="330"/>
      <c r="U266" s="989"/>
      <c r="V266" s="990"/>
    </row>
    <row r="267" hidden="1" customHeight="1" spans="1:22">
      <c r="A267" s="937" t="s">
        <v>2772</v>
      </c>
      <c r="B267" s="937" t="s">
        <v>1695</v>
      </c>
      <c r="C267" s="1004" t="s">
        <v>2788</v>
      </c>
      <c r="D267" s="940">
        <v>9888</v>
      </c>
      <c r="E267" s="911">
        <v>9888</v>
      </c>
      <c r="L267" s="962">
        <f t="shared" si="6"/>
        <v>0</v>
      </c>
      <c r="M267" s="963" t="s">
        <v>2592</v>
      </c>
      <c r="N267" s="916" t="s">
        <v>2710</v>
      </c>
      <c r="O267" s="964"/>
      <c r="P267" s="965"/>
      <c r="Q267" s="965"/>
      <c r="R267" s="989"/>
      <c r="S267" s="965"/>
      <c r="T267" s="330"/>
      <c r="U267" s="989"/>
      <c r="V267" s="990"/>
    </row>
    <row r="268" hidden="1" customHeight="1" spans="1:22">
      <c r="A268" s="937" t="s">
        <v>2772</v>
      </c>
      <c r="B268" s="937" t="s">
        <v>350</v>
      </c>
      <c r="C268" s="1004" t="s">
        <v>2656</v>
      </c>
      <c r="D268" s="940">
        <v>5000</v>
      </c>
      <c r="E268" s="911">
        <v>5000</v>
      </c>
      <c r="L268" s="962">
        <f t="shared" si="6"/>
        <v>0</v>
      </c>
      <c r="M268" s="963" t="s">
        <v>2592</v>
      </c>
      <c r="N268" s="916" t="s">
        <v>2778</v>
      </c>
      <c r="O268" s="964"/>
      <c r="P268" s="965"/>
      <c r="Q268" s="965"/>
      <c r="R268" s="989"/>
      <c r="S268" s="965"/>
      <c r="T268" s="330"/>
      <c r="U268" s="989"/>
      <c r="V268" s="990"/>
    </row>
    <row r="269" hidden="1" customHeight="1" spans="1:22">
      <c r="A269" s="937" t="s">
        <v>2772</v>
      </c>
      <c r="B269" s="937" t="s">
        <v>359</v>
      </c>
      <c r="C269" s="1016" t="s">
        <v>361</v>
      </c>
      <c r="D269" s="940">
        <v>3000</v>
      </c>
      <c r="E269" s="911">
        <v>3000</v>
      </c>
      <c r="L269" s="962">
        <f t="shared" si="6"/>
        <v>0</v>
      </c>
      <c r="M269" s="963" t="s">
        <v>2592</v>
      </c>
      <c r="N269" s="916" t="s">
        <v>2695</v>
      </c>
      <c r="O269" s="964"/>
      <c r="P269" s="965"/>
      <c r="Q269" s="965"/>
      <c r="R269" s="989"/>
      <c r="S269" s="965"/>
      <c r="T269" s="330"/>
      <c r="U269" s="989"/>
      <c r="V269" s="990"/>
    </row>
    <row r="270" hidden="1" customHeight="1" spans="1:14">
      <c r="A270" s="937" t="s">
        <v>2789</v>
      </c>
      <c r="B270" s="937" t="s">
        <v>1634</v>
      </c>
      <c r="C270" s="1004" t="s">
        <v>2790</v>
      </c>
      <c r="D270" s="940">
        <v>9500</v>
      </c>
      <c r="E270" s="911">
        <v>3000</v>
      </c>
      <c r="F270" s="912">
        <v>6500</v>
      </c>
      <c r="L270" s="962">
        <f t="shared" si="6"/>
        <v>0</v>
      </c>
      <c r="M270" s="963" t="s">
        <v>2592</v>
      </c>
      <c r="N270" s="916" t="s">
        <v>2791</v>
      </c>
    </row>
    <row r="271" hidden="1" customHeight="1" spans="1:14">
      <c r="A271" s="937" t="s">
        <v>2789</v>
      </c>
      <c r="B271" s="937" t="s">
        <v>1637</v>
      </c>
      <c r="C271" s="1004" t="s">
        <v>2792</v>
      </c>
      <c r="D271" s="940">
        <v>10000</v>
      </c>
      <c r="E271" s="911">
        <v>3000</v>
      </c>
      <c r="F271" s="912">
        <v>7000</v>
      </c>
      <c r="L271" s="962">
        <f t="shared" si="6"/>
        <v>0</v>
      </c>
      <c r="M271" s="963" t="s">
        <v>2592</v>
      </c>
      <c r="N271" s="916" t="s">
        <v>2793</v>
      </c>
    </row>
    <row r="272" hidden="1" customHeight="1" spans="1:14">
      <c r="A272" s="937" t="s">
        <v>2789</v>
      </c>
      <c r="B272" s="937" t="s">
        <v>1639</v>
      </c>
      <c r="C272" s="1004" t="s">
        <v>2794</v>
      </c>
      <c r="D272" s="940">
        <v>10000</v>
      </c>
      <c r="E272" s="911">
        <v>3500</v>
      </c>
      <c r="F272" s="912">
        <v>6500</v>
      </c>
      <c r="L272" s="962">
        <f t="shared" si="6"/>
        <v>0</v>
      </c>
      <c r="M272" s="963" t="s">
        <v>2592</v>
      </c>
      <c r="N272" s="916" t="s">
        <v>2793</v>
      </c>
    </row>
    <row r="273" hidden="1" customHeight="1" spans="1:14">
      <c r="A273" s="937" t="s">
        <v>2789</v>
      </c>
      <c r="B273" s="937" t="s">
        <v>1642</v>
      </c>
      <c r="C273" s="1004" t="s">
        <v>2795</v>
      </c>
      <c r="D273" s="940">
        <v>8500</v>
      </c>
      <c r="E273" s="911">
        <v>8500</v>
      </c>
      <c r="L273" s="962">
        <f t="shared" si="6"/>
        <v>0</v>
      </c>
      <c r="M273" s="963" t="s">
        <v>2592</v>
      </c>
      <c r="N273" s="916" t="s">
        <v>2791</v>
      </c>
    </row>
    <row r="274" hidden="1" customHeight="1" spans="1:22">
      <c r="A274" s="937" t="s">
        <v>2789</v>
      </c>
      <c r="B274" s="937" t="s">
        <v>1628</v>
      </c>
      <c r="C274" s="1004" t="s">
        <v>2796</v>
      </c>
      <c r="D274" s="940">
        <v>5000</v>
      </c>
      <c r="E274" s="911">
        <v>5000</v>
      </c>
      <c r="L274" s="962">
        <f t="shared" si="6"/>
        <v>0</v>
      </c>
      <c r="M274" s="963" t="s">
        <v>2592</v>
      </c>
      <c r="N274" s="916" t="s">
        <v>2695</v>
      </c>
      <c r="O274" s="964"/>
      <c r="P274" s="965"/>
      <c r="Q274" s="965"/>
      <c r="R274" s="989"/>
      <c r="S274" s="965"/>
      <c r="T274" s="330"/>
      <c r="U274" s="989"/>
      <c r="V274" s="990"/>
    </row>
    <row r="275" hidden="1" customHeight="1" spans="1:22">
      <c r="A275" s="937" t="s">
        <v>2789</v>
      </c>
      <c r="B275" s="937" t="s">
        <v>1631</v>
      </c>
      <c r="C275" s="1004" t="s">
        <v>2797</v>
      </c>
      <c r="D275" s="940">
        <v>5000</v>
      </c>
      <c r="E275" s="911">
        <v>5000</v>
      </c>
      <c r="L275" s="962">
        <f t="shared" si="6"/>
        <v>0</v>
      </c>
      <c r="M275" s="963" t="s">
        <v>2592</v>
      </c>
      <c r="N275" s="916" t="s">
        <v>2695</v>
      </c>
      <c r="O275" s="964"/>
      <c r="P275" s="965"/>
      <c r="Q275" s="965"/>
      <c r="R275" s="989"/>
      <c r="S275" s="965"/>
      <c r="T275" s="330"/>
      <c r="U275" s="989"/>
      <c r="V275" s="990"/>
    </row>
    <row r="276" hidden="1" customHeight="1" spans="1:22">
      <c r="A276" s="937" t="s">
        <v>2789</v>
      </c>
      <c r="B276" s="937" t="s">
        <v>341</v>
      </c>
      <c r="C276" s="1004" t="s">
        <v>343</v>
      </c>
      <c r="D276" s="940">
        <v>6000</v>
      </c>
      <c r="E276" s="911">
        <v>6000</v>
      </c>
      <c r="L276" s="962">
        <f t="shared" si="6"/>
        <v>0</v>
      </c>
      <c r="M276" s="963" t="s">
        <v>2592</v>
      </c>
      <c r="N276" s="916" t="s">
        <v>2776</v>
      </c>
      <c r="O276" s="964"/>
      <c r="P276" s="965"/>
      <c r="Q276" s="965"/>
      <c r="R276" s="989"/>
      <c r="S276" s="965"/>
      <c r="T276" s="330"/>
      <c r="U276" s="989"/>
      <c r="V276" s="990"/>
    </row>
    <row r="277" hidden="1" customHeight="1" spans="1:14">
      <c r="A277" s="937" t="s">
        <v>2789</v>
      </c>
      <c r="B277" s="1003" t="s">
        <v>1647</v>
      </c>
      <c r="C277" s="1004" t="s">
        <v>2798</v>
      </c>
      <c r="D277" s="940">
        <v>1000</v>
      </c>
      <c r="E277" s="911">
        <v>1000</v>
      </c>
      <c r="L277" s="962">
        <f t="shared" si="6"/>
        <v>0</v>
      </c>
      <c r="M277" s="963" t="s">
        <v>2592</v>
      </c>
      <c r="N277" s="916" t="s">
        <v>2799</v>
      </c>
    </row>
    <row r="278" hidden="1" customHeight="1" spans="1:22">
      <c r="A278" s="937" t="s">
        <v>2789</v>
      </c>
      <c r="B278" s="1003" t="s">
        <v>332</v>
      </c>
      <c r="C278" s="1004" t="s">
        <v>334</v>
      </c>
      <c r="D278" s="940">
        <v>3000</v>
      </c>
      <c r="E278" s="911">
        <v>3000</v>
      </c>
      <c r="L278" s="962">
        <f t="shared" si="6"/>
        <v>0</v>
      </c>
      <c r="M278" s="963" t="s">
        <v>2592</v>
      </c>
      <c r="N278" s="916" t="s">
        <v>2800</v>
      </c>
      <c r="O278" s="964"/>
      <c r="P278" s="965"/>
      <c r="Q278" s="965"/>
      <c r="R278" s="989"/>
      <c r="S278" s="965"/>
      <c r="T278" s="330"/>
      <c r="U278" s="989"/>
      <c r="V278" s="990"/>
    </row>
    <row r="279" hidden="1" customHeight="1" spans="1:22">
      <c r="A279" s="937" t="s">
        <v>2789</v>
      </c>
      <c r="B279" s="1003" t="s">
        <v>329</v>
      </c>
      <c r="C279" s="1004" t="s">
        <v>2709</v>
      </c>
      <c r="D279" s="940">
        <v>3000</v>
      </c>
      <c r="E279" s="911">
        <v>3000</v>
      </c>
      <c r="L279" s="962">
        <f t="shared" si="6"/>
        <v>0</v>
      </c>
      <c r="M279" s="963" t="s">
        <v>2592</v>
      </c>
      <c r="N279" s="916" t="s">
        <v>2800</v>
      </c>
      <c r="O279" s="964"/>
      <c r="P279" s="965"/>
      <c r="Q279" s="965"/>
      <c r="R279" s="989"/>
      <c r="S279" s="965"/>
      <c r="T279" s="330"/>
      <c r="U279" s="989"/>
      <c r="V279" s="990"/>
    </row>
    <row r="280" hidden="1" customHeight="1" spans="1:22">
      <c r="A280" s="937" t="s">
        <v>2789</v>
      </c>
      <c r="B280" s="1003" t="s">
        <v>156</v>
      </c>
      <c r="C280" s="1004" t="s">
        <v>2801</v>
      </c>
      <c r="D280" s="940">
        <v>5000</v>
      </c>
      <c r="E280" s="911">
        <v>5000</v>
      </c>
      <c r="L280" s="962">
        <f t="shared" si="6"/>
        <v>0</v>
      </c>
      <c r="M280" s="963" t="s">
        <v>2592</v>
      </c>
      <c r="N280" s="916" t="s">
        <v>2780</v>
      </c>
      <c r="O280" s="964"/>
      <c r="P280" s="965"/>
      <c r="Q280" s="965"/>
      <c r="R280" s="989"/>
      <c r="S280" s="965"/>
      <c r="T280" s="330"/>
      <c r="U280" s="989"/>
      <c r="V280" s="990"/>
    </row>
    <row r="281" hidden="1" customHeight="1" spans="1:22">
      <c r="A281" s="937" t="s">
        <v>2789</v>
      </c>
      <c r="B281" s="1003" t="s">
        <v>158</v>
      </c>
      <c r="C281" s="1004" t="s">
        <v>2802</v>
      </c>
      <c r="D281" s="940">
        <v>5000</v>
      </c>
      <c r="E281" s="911">
        <v>5000</v>
      </c>
      <c r="L281" s="962">
        <f t="shared" si="6"/>
        <v>0</v>
      </c>
      <c r="M281" s="963" t="s">
        <v>2592</v>
      </c>
      <c r="N281" s="916" t="s">
        <v>2780</v>
      </c>
      <c r="O281" s="964"/>
      <c r="P281" s="965"/>
      <c r="Q281" s="965"/>
      <c r="R281" s="989"/>
      <c r="S281" s="965"/>
      <c r="T281" s="330"/>
      <c r="U281" s="989"/>
      <c r="V281" s="990"/>
    </row>
    <row r="282" hidden="1" customHeight="1" spans="1:22">
      <c r="A282" s="937" t="s">
        <v>2789</v>
      </c>
      <c r="B282" s="1003" t="s">
        <v>160</v>
      </c>
      <c r="C282" s="1004" t="s">
        <v>2803</v>
      </c>
      <c r="D282" s="940">
        <v>5000</v>
      </c>
      <c r="E282" s="911">
        <v>5000</v>
      </c>
      <c r="L282" s="962">
        <f t="shared" si="6"/>
        <v>0</v>
      </c>
      <c r="M282" s="963" t="s">
        <v>2592</v>
      </c>
      <c r="N282" s="916" t="s">
        <v>2780</v>
      </c>
      <c r="O282" s="964"/>
      <c r="P282" s="965"/>
      <c r="Q282" s="965"/>
      <c r="R282" s="989"/>
      <c r="S282" s="965"/>
      <c r="T282" s="330"/>
      <c r="U282" s="989"/>
      <c r="V282" s="990"/>
    </row>
    <row r="283" hidden="1" customHeight="1" spans="1:22">
      <c r="A283" s="937" t="s">
        <v>2789</v>
      </c>
      <c r="B283" s="1003" t="s">
        <v>162</v>
      </c>
      <c r="C283" s="1004" t="s">
        <v>2804</v>
      </c>
      <c r="D283" s="940">
        <v>5000</v>
      </c>
      <c r="E283" s="911">
        <v>5000</v>
      </c>
      <c r="L283" s="962">
        <f t="shared" si="6"/>
        <v>0</v>
      </c>
      <c r="M283" s="963" t="s">
        <v>2592</v>
      </c>
      <c r="N283" s="916" t="s">
        <v>2780</v>
      </c>
      <c r="O283" s="964"/>
      <c r="P283" s="965"/>
      <c r="Q283" s="965"/>
      <c r="R283" s="989"/>
      <c r="S283" s="965"/>
      <c r="T283" s="330"/>
      <c r="U283" s="989"/>
      <c r="V283" s="990"/>
    </row>
    <row r="284" hidden="1" customHeight="1" spans="1:22">
      <c r="A284" s="937" t="s">
        <v>2789</v>
      </c>
      <c r="B284" s="1003" t="s">
        <v>240</v>
      </c>
      <c r="C284" s="1004" t="s">
        <v>2805</v>
      </c>
      <c r="D284" s="940">
        <v>3000</v>
      </c>
      <c r="E284" s="911">
        <v>3000</v>
      </c>
      <c r="L284" s="962">
        <f t="shared" si="6"/>
        <v>0</v>
      </c>
      <c r="M284" s="963" t="s">
        <v>2592</v>
      </c>
      <c r="N284" s="916" t="s">
        <v>2806</v>
      </c>
      <c r="O284" s="964"/>
      <c r="P284" s="965"/>
      <c r="Q284" s="965"/>
      <c r="R284" s="989"/>
      <c r="S284" s="965"/>
      <c r="T284" s="330"/>
      <c r="U284" s="989"/>
      <c r="V284" s="990"/>
    </row>
    <row r="285" hidden="1" customHeight="1" spans="1:22">
      <c r="A285" s="937" t="s">
        <v>2789</v>
      </c>
      <c r="B285" s="1003" t="s">
        <v>249</v>
      </c>
      <c r="C285" s="1004" t="s">
        <v>2807</v>
      </c>
      <c r="D285" s="940">
        <v>3000</v>
      </c>
      <c r="E285" s="911">
        <v>3000</v>
      </c>
      <c r="L285" s="962">
        <f t="shared" ref="L285:L348" si="7">D285-SUM(E285:K285)</f>
        <v>0</v>
      </c>
      <c r="M285" s="963" t="s">
        <v>2592</v>
      </c>
      <c r="N285" s="916" t="s">
        <v>2806</v>
      </c>
      <c r="O285" s="964"/>
      <c r="P285" s="965"/>
      <c r="Q285" s="965"/>
      <c r="R285" s="989"/>
      <c r="S285" s="965"/>
      <c r="T285" s="330"/>
      <c r="U285" s="989"/>
      <c r="V285" s="990"/>
    </row>
    <row r="286" hidden="1" customHeight="1" spans="1:22">
      <c r="A286" s="937" t="s">
        <v>2789</v>
      </c>
      <c r="B286" s="1003" t="s">
        <v>201</v>
      </c>
      <c r="C286" s="1004" t="s">
        <v>2032</v>
      </c>
      <c r="D286" s="940">
        <v>3000</v>
      </c>
      <c r="E286" s="911">
        <v>3000</v>
      </c>
      <c r="L286" s="962">
        <f t="shared" si="7"/>
        <v>0</v>
      </c>
      <c r="M286" s="963" t="s">
        <v>2592</v>
      </c>
      <c r="N286" s="916" t="s">
        <v>2780</v>
      </c>
      <c r="O286" s="964"/>
      <c r="P286" s="965"/>
      <c r="Q286" s="965"/>
      <c r="R286" s="989"/>
      <c r="S286" s="965"/>
      <c r="T286" s="330"/>
      <c r="U286" s="989"/>
      <c r="V286" s="990"/>
    </row>
    <row r="287" hidden="1" customHeight="1" spans="1:22">
      <c r="A287" s="937" t="s">
        <v>2789</v>
      </c>
      <c r="B287" s="1003" t="s">
        <v>204</v>
      </c>
      <c r="C287" s="1004" t="s">
        <v>2808</v>
      </c>
      <c r="D287" s="940">
        <v>3000</v>
      </c>
      <c r="E287" s="911">
        <v>3000</v>
      </c>
      <c r="L287" s="962">
        <f t="shared" si="7"/>
        <v>0</v>
      </c>
      <c r="M287" s="963" t="s">
        <v>2592</v>
      </c>
      <c r="N287" s="916" t="s">
        <v>2780</v>
      </c>
      <c r="O287" s="964"/>
      <c r="P287" s="965"/>
      <c r="Q287" s="965"/>
      <c r="R287" s="989"/>
      <c r="S287" s="965"/>
      <c r="T287" s="330"/>
      <c r="U287" s="989"/>
      <c r="V287" s="990"/>
    </row>
    <row r="288" hidden="1" customHeight="1" spans="1:22">
      <c r="A288" s="937" t="s">
        <v>2789</v>
      </c>
      <c r="B288" s="1003" t="s">
        <v>207</v>
      </c>
      <c r="C288" s="1004" t="s">
        <v>2035</v>
      </c>
      <c r="D288" s="940">
        <v>3000</v>
      </c>
      <c r="E288" s="911">
        <v>3000</v>
      </c>
      <c r="L288" s="962">
        <f t="shared" si="7"/>
        <v>0</v>
      </c>
      <c r="M288" s="963" t="s">
        <v>2592</v>
      </c>
      <c r="N288" s="916" t="s">
        <v>2780</v>
      </c>
      <c r="O288" s="964"/>
      <c r="P288" s="965"/>
      <c r="Q288" s="965"/>
      <c r="R288" s="989"/>
      <c r="S288" s="965"/>
      <c r="T288" s="330"/>
      <c r="U288" s="989"/>
      <c r="V288" s="990"/>
    </row>
    <row r="289" hidden="1" customHeight="1" spans="1:22">
      <c r="A289" s="937" t="s">
        <v>2789</v>
      </c>
      <c r="B289" s="1003" t="s">
        <v>545</v>
      </c>
      <c r="C289" s="1004" t="s">
        <v>547</v>
      </c>
      <c r="D289" s="940">
        <v>3000</v>
      </c>
      <c r="E289" s="911">
        <v>3000</v>
      </c>
      <c r="L289" s="962">
        <f t="shared" si="7"/>
        <v>0</v>
      </c>
      <c r="M289" s="963" t="s">
        <v>2592</v>
      </c>
      <c r="N289" s="916" t="s">
        <v>2780</v>
      </c>
      <c r="O289" s="964"/>
      <c r="P289" s="965"/>
      <c r="Q289" s="965"/>
      <c r="R289" s="989"/>
      <c r="S289" s="965"/>
      <c r="T289" s="330"/>
      <c r="U289" s="989"/>
      <c r="V289" s="990"/>
    </row>
    <row r="290" hidden="1" customHeight="1" spans="1:22">
      <c r="A290" s="937" t="s">
        <v>2789</v>
      </c>
      <c r="B290" s="1003" t="s">
        <v>548</v>
      </c>
      <c r="C290" s="1004" t="s">
        <v>550</v>
      </c>
      <c r="D290" s="940">
        <v>3000</v>
      </c>
      <c r="E290" s="911">
        <v>3000</v>
      </c>
      <c r="L290" s="962">
        <f t="shared" si="7"/>
        <v>0</v>
      </c>
      <c r="M290" s="963" t="s">
        <v>2592</v>
      </c>
      <c r="N290" s="916" t="s">
        <v>2780</v>
      </c>
      <c r="O290" s="964"/>
      <c r="P290" s="965"/>
      <c r="Q290" s="965"/>
      <c r="R290" s="989"/>
      <c r="S290" s="965"/>
      <c r="T290" s="330"/>
      <c r="U290" s="989"/>
      <c r="V290" s="990"/>
    </row>
    <row r="291" hidden="1" customHeight="1" spans="1:22">
      <c r="A291" s="937" t="s">
        <v>2789</v>
      </c>
      <c r="B291" s="1003" t="s">
        <v>312</v>
      </c>
      <c r="C291" s="1004" t="s">
        <v>314</v>
      </c>
      <c r="D291" s="940">
        <v>5000</v>
      </c>
      <c r="E291" s="911">
        <v>5000</v>
      </c>
      <c r="L291" s="962">
        <f t="shared" si="7"/>
        <v>0</v>
      </c>
      <c r="M291" s="963" t="s">
        <v>2592</v>
      </c>
      <c r="N291" s="916" t="s">
        <v>2809</v>
      </c>
      <c r="O291" s="964"/>
      <c r="P291" s="965"/>
      <c r="Q291" s="965"/>
      <c r="R291" s="989"/>
      <c r="S291" s="965"/>
      <c r="T291" s="330"/>
      <c r="U291" s="989"/>
      <c r="V291" s="990"/>
    </row>
    <row r="292" hidden="1" customHeight="1" spans="1:22">
      <c r="A292" s="937" t="s">
        <v>2789</v>
      </c>
      <c r="B292" s="1003" t="s">
        <v>315</v>
      </c>
      <c r="C292" s="1004" t="s">
        <v>317</v>
      </c>
      <c r="D292" s="940">
        <v>5000</v>
      </c>
      <c r="E292" s="911">
        <v>5000</v>
      </c>
      <c r="L292" s="962">
        <f t="shared" si="7"/>
        <v>0</v>
      </c>
      <c r="M292" s="963" t="s">
        <v>2592</v>
      </c>
      <c r="N292" s="916" t="s">
        <v>2809</v>
      </c>
      <c r="O292" s="964"/>
      <c r="P292" s="965"/>
      <c r="Q292" s="965"/>
      <c r="R292" s="989"/>
      <c r="S292" s="965"/>
      <c r="T292" s="330"/>
      <c r="U292" s="989"/>
      <c r="V292" s="990"/>
    </row>
    <row r="293" hidden="1" customHeight="1" spans="1:22">
      <c r="A293" s="937" t="s">
        <v>2789</v>
      </c>
      <c r="B293" s="1003" t="s">
        <v>257</v>
      </c>
      <c r="C293" s="1004" t="s">
        <v>2810</v>
      </c>
      <c r="D293" s="940">
        <v>8000</v>
      </c>
      <c r="E293" s="911">
        <v>1422</v>
      </c>
      <c r="F293" s="912">
        <v>2376</v>
      </c>
      <c r="G293" s="912">
        <v>1494</v>
      </c>
      <c r="H293" s="912">
        <v>540</v>
      </c>
      <c r="I293" s="912">
        <v>594</v>
      </c>
      <c r="J293" s="912">
        <v>1574</v>
      </c>
      <c r="L293" s="962">
        <f t="shared" si="7"/>
        <v>0</v>
      </c>
      <c r="M293" s="963" t="s">
        <v>2592</v>
      </c>
      <c r="N293" s="916" t="s">
        <v>2811</v>
      </c>
      <c r="O293" s="964"/>
      <c r="P293" s="965"/>
      <c r="Q293" s="965"/>
      <c r="R293" s="989"/>
      <c r="S293" s="965"/>
      <c r="T293" s="330"/>
      <c r="U293" s="989"/>
      <c r="V293" s="990"/>
    </row>
    <row r="294" hidden="1" customHeight="1" spans="1:22">
      <c r="A294" s="937" t="s">
        <v>2789</v>
      </c>
      <c r="B294" s="1003" t="s">
        <v>260</v>
      </c>
      <c r="C294" s="1004" t="s">
        <v>2812</v>
      </c>
      <c r="D294" s="940">
        <v>7956</v>
      </c>
      <c r="E294" s="911">
        <v>1854</v>
      </c>
      <c r="F294" s="912">
        <v>1944</v>
      </c>
      <c r="G294" s="912">
        <v>882</v>
      </c>
      <c r="H294" s="912">
        <v>810</v>
      </c>
      <c r="I294" s="912">
        <v>432</v>
      </c>
      <c r="J294" s="912">
        <v>2034</v>
      </c>
      <c r="L294" s="962">
        <f t="shared" si="7"/>
        <v>0</v>
      </c>
      <c r="M294" s="963" t="s">
        <v>2592</v>
      </c>
      <c r="N294" s="916" t="s">
        <v>2811</v>
      </c>
      <c r="O294" s="964"/>
      <c r="P294" s="965"/>
      <c r="Q294" s="965"/>
      <c r="R294" s="989"/>
      <c r="S294" s="965"/>
      <c r="T294" s="330"/>
      <c r="U294" s="989"/>
      <c r="V294" s="990"/>
    </row>
    <row r="295" hidden="1" customHeight="1" spans="1:22">
      <c r="A295" s="937" t="s">
        <v>2789</v>
      </c>
      <c r="B295" s="1003" t="s">
        <v>263</v>
      </c>
      <c r="C295" s="1004" t="s">
        <v>2813</v>
      </c>
      <c r="D295" s="940">
        <v>7704</v>
      </c>
      <c r="E295" s="911">
        <v>1206</v>
      </c>
      <c r="F295" s="912">
        <v>2268</v>
      </c>
      <c r="G295" s="912">
        <v>2376</v>
      </c>
      <c r="H295" s="912">
        <v>1044</v>
      </c>
      <c r="I295" s="912">
        <v>432</v>
      </c>
      <c r="J295" s="912">
        <v>378</v>
      </c>
      <c r="L295" s="962">
        <f t="shared" si="7"/>
        <v>0</v>
      </c>
      <c r="M295" s="963" t="s">
        <v>2592</v>
      </c>
      <c r="N295" s="916" t="s">
        <v>2811</v>
      </c>
      <c r="O295" s="964"/>
      <c r="P295" s="965"/>
      <c r="Q295" s="965"/>
      <c r="R295" s="989"/>
      <c r="S295" s="965"/>
      <c r="T295" s="330"/>
      <c r="U295" s="989"/>
      <c r="V295" s="990"/>
    </row>
    <row r="296" hidden="1" customHeight="1" spans="1:22">
      <c r="A296" s="937" t="s">
        <v>2789</v>
      </c>
      <c r="B296" s="1003" t="s">
        <v>237</v>
      </c>
      <c r="C296" s="1004" t="s">
        <v>2814</v>
      </c>
      <c r="D296" s="940">
        <v>10000</v>
      </c>
      <c r="E296" s="911">
        <v>10000</v>
      </c>
      <c r="L296" s="962">
        <f t="shared" si="7"/>
        <v>0</v>
      </c>
      <c r="M296" s="963" t="s">
        <v>2592</v>
      </c>
      <c r="N296" s="916" t="s">
        <v>2806</v>
      </c>
      <c r="O296" s="964"/>
      <c r="P296" s="965"/>
      <c r="Q296" s="965"/>
      <c r="R296" s="989"/>
      <c r="S296" s="965"/>
      <c r="T296" s="330"/>
      <c r="U296" s="989"/>
      <c r="V296" s="990"/>
    </row>
    <row r="297" hidden="1" customHeight="1" spans="1:22">
      <c r="A297" s="937" t="s">
        <v>2789</v>
      </c>
      <c r="B297" s="1003" t="s">
        <v>1817</v>
      </c>
      <c r="C297" s="1004" t="s">
        <v>2815</v>
      </c>
      <c r="D297" s="940">
        <v>2000</v>
      </c>
      <c r="E297" s="912">
        <v>2000</v>
      </c>
      <c r="L297" s="962">
        <f t="shared" si="7"/>
        <v>0</v>
      </c>
      <c r="M297" s="1020" t="s">
        <v>2592</v>
      </c>
      <c r="N297" s="916" t="s">
        <v>2781</v>
      </c>
      <c r="O297" s="964"/>
      <c r="P297" s="965"/>
      <c r="Q297" s="965"/>
      <c r="R297" s="989"/>
      <c r="S297" s="965"/>
      <c r="T297" s="330"/>
      <c r="U297" s="989"/>
      <c r="V297" s="990"/>
    </row>
    <row r="298" hidden="1" customHeight="1" spans="1:22">
      <c r="A298" s="937" t="s">
        <v>2789</v>
      </c>
      <c r="B298" s="1003" t="s">
        <v>1821</v>
      </c>
      <c r="C298" s="1004" t="s">
        <v>2816</v>
      </c>
      <c r="D298" s="940">
        <v>2000</v>
      </c>
      <c r="E298" s="912">
        <v>2000</v>
      </c>
      <c r="L298" s="962">
        <f t="shared" si="7"/>
        <v>0</v>
      </c>
      <c r="M298" s="1020" t="s">
        <v>2592</v>
      </c>
      <c r="N298" s="916" t="s">
        <v>2781</v>
      </c>
      <c r="O298" s="964"/>
      <c r="P298" s="965"/>
      <c r="Q298" s="965"/>
      <c r="R298" s="989"/>
      <c r="S298" s="965"/>
      <c r="T298" s="330"/>
      <c r="U298" s="989"/>
      <c r="V298" s="990"/>
    </row>
    <row r="299" hidden="1" customHeight="1" spans="1:22">
      <c r="A299" s="937" t="s">
        <v>2789</v>
      </c>
      <c r="B299" s="1003" t="s">
        <v>1824</v>
      </c>
      <c r="C299" s="1004" t="s">
        <v>2817</v>
      </c>
      <c r="D299" s="940">
        <v>2000</v>
      </c>
      <c r="E299" s="912">
        <v>2000</v>
      </c>
      <c r="L299" s="962">
        <f t="shared" si="7"/>
        <v>0</v>
      </c>
      <c r="M299" s="1020" t="s">
        <v>2592</v>
      </c>
      <c r="N299" s="916" t="s">
        <v>2781</v>
      </c>
      <c r="O299" s="964"/>
      <c r="P299" s="965"/>
      <c r="Q299" s="965"/>
      <c r="R299" s="989"/>
      <c r="S299" s="965"/>
      <c r="T299" s="330"/>
      <c r="U299" s="989"/>
      <c r="V299" s="990"/>
    </row>
    <row r="300" hidden="1" customHeight="1" spans="1:22">
      <c r="A300" s="937" t="s">
        <v>2789</v>
      </c>
      <c r="B300" s="1003" t="s">
        <v>1827</v>
      </c>
      <c r="C300" s="1004" t="s">
        <v>2818</v>
      </c>
      <c r="D300" s="940">
        <v>2000</v>
      </c>
      <c r="E300" s="912">
        <v>2000</v>
      </c>
      <c r="L300" s="962">
        <f t="shared" si="7"/>
        <v>0</v>
      </c>
      <c r="M300" s="1020" t="s">
        <v>2592</v>
      </c>
      <c r="N300" s="916" t="s">
        <v>2781</v>
      </c>
      <c r="O300" s="964"/>
      <c r="P300" s="965"/>
      <c r="Q300" s="965"/>
      <c r="R300" s="989"/>
      <c r="S300" s="965"/>
      <c r="T300" s="330"/>
      <c r="U300" s="989"/>
      <c r="V300" s="990"/>
    </row>
    <row r="301" s="907" customFormat="1" hidden="1" customHeight="1" spans="1:23">
      <c r="A301" s="937" t="s">
        <v>2789</v>
      </c>
      <c r="B301" s="1003" t="s">
        <v>183</v>
      </c>
      <c r="C301" s="1004" t="s">
        <v>2819</v>
      </c>
      <c r="D301" s="940">
        <v>20000</v>
      </c>
      <c r="E301" s="911">
        <v>19920</v>
      </c>
      <c r="F301" s="912">
        <v>80</v>
      </c>
      <c r="G301" s="912"/>
      <c r="H301" s="912"/>
      <c r="I301" s="912"/>
      <c r="J301" s="912"/>
      <c r="K301" s="913"/>
      <c r="L301" s="962">
        <f t="shared" si="7"/>
        <v>0</v>
      </c>
      <c r="M301" s="963" t="s">
        <v>2592</v>
      </c>
      <c r="N301" s="916" t="s">
        <v>2820</v>
      </c>
      <c r="O301" s="917"/>
      <c r="P301" s="918"/>
      <c r="Q301" s="918"/>
      <c r="R301" s="919"/>
      <c r="S301" s="918"/>
      <c r="T301" s="336"/>
      <c r="U301" s="919"/>
      <c r="V301" s="301"/>
      <c r="W301" s="991"/>
    </row>
    <row r="302" hidden="1" customHeight="1" spans="1:22">
      <c r="A302" s="937" t="s">
        <v>2789</v>
      </c>
      <c r="B302" s="1003" t="s">
        <v>398</v>
      </c>
      <c r="C302" s="1004" t="s">
        <v>2821</v>
      </c>
      <c r="D302" s="940">
        <v>5000</v>
      </c>
      <c r="E302" s="911">
        <v>2200</v>
      </c>
      <c r="F302" s="912">
        <v>2800</v>
      </c>
      <c r="L302" s="962">
        <f t="shared" si="7"/>
        <v>0</v>
      </c>
      <c r="M302" s="963" t="s">
        <v>2592</v>
      </c>
      <c r="N302" s="916" t="s">
        <v>2822</v>
      </c>
      <c r="O302" s="964"/>
      <c r="P302" s="965"/>
      <c r="Q302" s="965"/>
      <c r="R302" s="989"/>
      <c r="S302" s="965"/>
      <c r="T302" s="330"/>
      <c r="U302" s="989"/>
      <c r="V302" s="990"/>
    </row>
    <row r="303" hidden="1" customHeight="1" spans="1:22">
      <c r="A303" s="937" t="s">
        <v>2789</v>
      </c>
      <c r="B303" s="1003" t="s">
        <v>407</v>
      </c>
      <c r="C303" s="1004" t="s">
        <v>1883</v>
      </c>
      <c r="D303" s="940">
        <v>5000</v>
      </c>
      <c r="E303" s="911">
        <v>5000</v>
      </c>
      <c r="L303" s="962">
        <f t="shared" si="7"/>
        <v>0</v>
      </c>
      <c r="M303" s="963" t="s">
        <v>2592</v>
      </c>
      <c r="N303" s="916" t="s">
        <v>2822</v>
      </c>
      <c r="O303" s="964"/>
      <c r="P303" s="965"/>
      <c r="Q303" s="965"/>
      <c r="R303" s="989"/>
      <c r="S303" s="965"/>
      <c r="T303" s="330"/>
      <c r="U303" s="989"/>
      <c r="V303" s="990"/>
    </row>
    <row r="304" hidden="1" customHeight="1" spans="1:22">
      <c r="A304" s="937" t="s">
        <v>2789</v>
      </c>
      <c r="B304" s="937" t="s">
        <v>386</v>
      </c>
      <c r="C304" s="1004" t="s">
        <v>2823</v>
      </c>
      <c r="D304" s="940">
        <v>3000</v>
      </c>
      <c r="E304" s="911">
        <v>3000</v>
      </c>
      <c r="L304" s="962">
        <f t="shared" si="7"/>
        <v>0</v>
      </c>
      <c r="M304" s="963" t="s">
        <v>2592</v>
      </c>
      <c r="N304" s="916" t="s">
        <v>2822</v>
      </c>
      <c r="O304" s="964"/>
      <c r="P304" s="965"/>
      <c r="Q304" s="965"/>
      <c r="R304" s="989"/>
      <c r="S304" s="965"/>
      <c r="T304" s="330"/>
      <c r="U304" s="989"/>
      <c r="V304" s="990"/>
    </row>
    <row r="305" hidden="1" customHeight="1" spans="1:22">
      <c r="A305" s="937" t="s">
        <v>2824</v>
      </c>
      <c r="B305" s="1017" t="s">
        <v>1733</v>
      </c>
      <c r="C305" s="1018" t="s">
        <v>2825</v>
      </c>
      <c r="D305" s="1019">
        <v>3000</v>
      </c>
      <c r="E305" s="911">
        <v>3000</v>
      </c>
      <c r="L305" s="962">
        <f t="shared" si="7"/>
        <v>0</v>
      </c>
      <c r="M305" s="963" t="s">
        <v>2592</v>
      </c>
      <c r="N305" s="916" t="s">
        <v>2826</v>
      </c>
      <c r="O305" s="964"/>
      <c r="P305" s="965"/>
      <c r="Q305" s="965"/>
      <c r="R305" s="989"/>
      <c r="S305" s="965"/>
      <c r="T305" s="330"/>
      <c r="U305" s="989"/>
      <c r="V305" s="990"/>
    </row>
    <row r="306" hidden="1" customHeight="1" spans="1:14">
      <c r="A306" s="937" t="s">
        <v>2824</v>
      </c>
      <c r="B306" s="1017" t="s">
        <v>2827</v>
      </c>
      <c r="C306" s="1018" t="s">
        <v>2828</v>
      </c>
      <c r="D306" s="1019">
        <v>3000</v>
      </c>
      <c r="E306" s="911">
        <v>2688</v>
      </c>
      <c r="F306" s="912">
        <v>312</v>
      </c>
      <c r="L306" s="962">
        <f t="shared" si="7"/>
        <v>0</v>
      </c>
      <c r="M306" s="963" t="s">
        <v>2592</v>
      </c>
      <c r="N306" s="916" t="s">
        <v>2829</v>
      </c>
    </row>
    <row r="307" hidden="1" customHeight="1" spans="1:22">
      <c r="A307" s="937" t="s">
        <v>2824</v>
      </c>
      <c r="B307" s="1017" t="s">
        <v>344</v>
      </c>
      <c r="C307" s="1018" t="s">
        <v>2830</v>
      </c>
      <c r="D307" s="1019">
        <v>5000</v>
      </c>
      <c r="E307" s="911">
        <v>5000</v>
      </c>
      <c r="L307" s="962">
        <f t="shared" si="7"/>
        <v>0</v>
      </c>
      <c r="M307" s="963" t="s">
        <v>2592</v>
      </c>
      <c r="N307" s="916" t="s">
        <v>2831</v>
      </c>
      <c r="O307" s="964"/>
      <c r="P307" s="965"/>
      <c r="Q307" s="965"/>
      <c r="R307" s="989"/>
      <c r="S307" s="965"/>
      <c r="T307" s="330"/>
      <c r="U307" s="989"/>
      <c r="V307" s="990"/>
    </row>
    <row r="308" hidden="1" customHeight="1" spans="1:22">
      <c r="A308" s="937" t="s">
        <v>2824</v>
      </c>
      <c r="B308" s="1017" t="s">
        <v>2832</v>
      </c>
      <c r="C308" s="1018" t="s">
        <v>2833</v>
      </c>
      <c r="D308" s="1019">
        <v>5000</v>
      </c>
      <c r="E308" s="911">
        <v>5000</v>
      </c>
      <c r="L308" s="962">
        <f t="shared" si="7"/>
        <v>0</v>
      </c>
      <c r="M308" s="963" t="s">
        <v>2592</v>
      </c>
      <c r="N308" s="916" t="s">
        <v>2831</v>
      </c>
      <c r="P308" s="965"/>
      <c r="Q308" s="965"/>
      <c r="R308" s="989"/>
      <c r="S308" s="965"/>
      <c r="T308" s="330"/>
      <c r="U308" s="989"/>
      <c r="V308" s="990"/>
    </row>
    <row r="309" hidden="1" customHeight="1" spans="1:22">
      <c r="A309" s="937" t="s">
        <v>2824</v>
      </c>
      <c r="B309" s="1017" t="s">
        <v>389</v>
      </c>
      <c r="C309" s="1018" t="s">
        <v>2834</v>
      </c>
      <c r="D309" s="1019">
        <v>4000</v>
      </c>
      <c r="E309" s="911">
        <v>4000</v>
      </c>
      <c r="L309" s="962">
        <f t="shared" si="7"/>
        <v>0</v>
      </c>
      <c r="M309" s="963" t="s">
        <v>2592</v>
      </c>
      <c r="N309" s="916" t="s">
        <v>2822</v>
      </c>
      <c r="O309" s="964"/>
      <c r="P309" s="965"/>
      <c r="Q309" s="965"/>
      <c r="R309" s="989"/>
      <c r="S309" s="965"/>
      <c r="T309" s="330"/>
      <c r="U309" s="989"/>
      <c r="V309" s="990"/>
    </row>
    <row r="310" hidden="1" customHeight="1" spans="1:22">
      <c r="A310" s="937" t="s">
        <v>2824</v>
      </c>
      <c r="B310" s="1017" t="s">
        <v>442</v>
      </c>
      <c r="C310" s="1018" t="s">
        <v>2835</v>
      </c>
      <c r="D310" s="1019">
        <v>3000</v>
      </c>
      <c r="E310" s="911">
        <v>3000</v>
      </c>
      <c r="L310" s="962">
        <f t="shared" si="7"/>
        <v>0</v>
      </c>
      <c r="M310" s="963" t="s">
        <v>2592</v>
      </c>
      <c r="N310" s="916" t="s">
        <v>2777</v>
      </c>
      <c r="O310" s="964"/>
      <c r="P310" s="965"/>
      <c r="Q310" s="965"/>
      <c r="R310" s="989"/>
      <c r="S310" s="965"/>
      <c r="T310" s="330"/>
      <c r="U310" s="989"/>
      <c r="V310" s="990"/>
    </row>
    <row r="311" hidden="1" customHeight="1" spans="1:22">
      <c r="A311" s="937" t="s">
        <v>2824</v>
      </c>
      <c r="B311" s="1017" t="s">
        <v>445</v>
      </c>
      <c r="C311" s="1018" t="s">
        <v>2836</v>
      </c>
      <c r="D311" s="1019">
        <v>3000</v>
      </c>
      <c r="E311" s="911">
        <v>3000</v>
      </c>
      <c r="L311" s="962">
        <f t="shared" si="7"/>
        <v>0</v>
      </c>
      <c r="M311" s="963" t="s">
        <v>2592</v>
      </c>
      <c r="N311" s="916" t="s">
        <v>2777</v>
      </c>
      <c r="O311" s="964"/>
      <c r="P311" s="965"/>
      <c r="Q311" s="965"/>
      <c r="R311" s="989"/>
      <c r="S311" s="965"/>
      <c r="T311" s="330"/>
      <c r="U311" s="989"/>
      <c r="V311" s="990"/>
    </row>
    <row r="312" hidden="1" customHeight="1" spans="1:22">
      <c r="A312" s="937" t="s">
        <v>2824</v>
      </c>
      <c r="B312" s="1017" t="s">
        <v>2185</v>
      </c>
      <c r="C312" s="1018" t="s">
        <v>2837</v>
      </c>
      <c r="D312" s="1019">
        <v>3000</v>
      </c>
      <c r="E312" s="911">
        <v>3000</v>
      </c>
      <c r="L312" s="962">
        <f t="shared" si="7"/>
        <v>0</v>
      </c>
      <c r="M312" s="963" t="s">
        <v>2592</v>
      </c>
      <c r="N312" s="916" t="s">
        <v>2744</v>
      </c>
      <c r="O312" s="964"/>
      <c r="P312" s="965"/>
      <c r="Q312" s="965"/>
      <c r="R312" s="989"/>
      <c r="S312" s="965"/>
      <c r="T312" s="330"/>
      <c r="U312" s="989"/>
      <c r="V312" s="990"/>
    </row>
    <row r="313" hidden="1" customHeight="1" spans="1:22">
      <c r="A313" s="937" t="s">
        <v>2824</v>
      </c>
      <c r="B313" s="1017" t="s">
        <v>2838</v>
      </c>
      <c r="C313" s="1018" t="s">
        <v>2839</v>
      </c>
      <c r="D313" s="1019">
        <v>3000</v>
      </c>
      <c r="E313" s="911">
        <v>3000</v>
      </c>
      <c r="L313" s="962">
        <f t="shared" si="7"/>
        <v>0</v>
      </c>
      <c r="M313" s="963" t="s">
        <v>2592</v>
      </c>
      <c r="N313" s="916" t="s">
        <v>2744</v>
      </c>
      <c r="O313" s="964"/>
      <c r="P313" s="965"/>
      <c r="Q313" s="965"/>
      <c r="R313" s="989"/>
      <c r="S313" s="965"/>
      <c r="T313" s="330"/>
      <c r="U313" s="989"/>
      <c r="V313" s="990"/>
    </row>
    <row r="314" hidden="1" customHeight="1" spans="1:22">
      <c r="A314" s="937" t="s">
        <v>2824</v>
      </c>
      <c r="B314" s="1017" t="s">
        <v>268</v>
      </c>
      <c r="C314" s="1018" t="s">
        <v>2840</v>
      </c>
      <c r="D314" s="1019">
        <v>3000</v>
      </c>
      <c r="E314" s="911">
        <v>3000</v>
      </c>
      <c r="L314" s="962">
        <f t="shared" si="7"/>
        <v>0</v>
      </c>
      <c r="M314" s="963" t="s">
        <v>2592</v>
      </c>
      <c r="N314" s="916" t="s">
        <v>2744</v>
      </c>
      <c r="O314" s="964"/>
      <c r="P314" s="965"/>
      <c r="Q314" s="965"/>
      <c r="R314" s="989"/>
      <c r="S314" s="965"/>
      <c r="T314" s="330"/>
      <c r="U314" s="989"/>
      <c r="V314" s="990"/>
    </row>
    <row r="315" hidden="1" customHeight="1" spans="1:22">
      <c r="A315" s="937" t="s">
        <v>2824</v>
      </c>
      <c r="B315" s="1017" t="s">
        <v>519</v>
      </c>
      <c r="C315" s="1018" t="s">
        <v>2841</v>
      </c>
      <c r="D315" s="1019">
        <v>3000</v>
      </c>
      <c r="E315" s="911">
        <v>3000</v>
      </c>
      <c r="L315" s="962">
        <f t="shared" si="7"/>
        <v>0</v>
      </c>
      <c r="M315" s="963" t="s">
        <v>2592</v>
      </c>
      <c r="N315" s="916" t="s">
        <v>2842</v>
      </c>
      <c r="O315" s="964"/>
      <c r="P315" s="965"/>
      <c r="Q315" s="965"/>
      <c r="R315" s="989"/>
      <c r="S315" s="965"/>
      <c r="T315" s="330"/>
      <c r="U315" s="989"/>
      <c r="V315" s="990"/>
    </row>
    <row r="316" hidden="1" customHeight="1" spans="1:22">
      <c r="A316" s="937" t="s">
        <v>2824</v>
      </c>
      <c r="B316" s="1017" t="s">
        <v>1967</v>
      </c>
      <c r="C316" s="1018" t="s">
        <v>2843</v>
      </c>
      <c r="D316" s="1019">
        <v>3000</v>
      </c>
      <c r="E316" s="911">
        <v>2000</v>
      </c>
      <c r="F316" s="912">
        <v>1000</v>
      </c>
      <c r="L316" s="962">
        <f t="shared" si="7"/>
        <v>0</v>
      </c>
      <c r="M316" s="963" t="s">
        <v>2592</v>
      </c>
      <c r="N316" s="916" t="s">
        <v>2695</v>
      </c>
      <c r="O316" s="964"/>
      <c r="P316" s="965"/>
      <c r="Q316" s="965"/>
      <c r="R316" s="989"/>
      <c r="S316" s="965"/>
      <c r="T316" s="330"/>
      <c r="U316" s="989"/>
      <c r="V316" s="990"/>
    </row>
    <row r="317" hidden="1" customHeight="1" spans="1:22">
      <c r="A317" s="937" t="s">
        <v>2824</v>
      </c>
      <c r="B317" s="1017" t="s">
        <v>2844</v>
      </c>
      <c r="C317" s="1018" t="s">
        <v>2845</v>
      </c>
      <c r="D317" s="1019">
        <v>3000</v>
      </c>
      <c r="E317" s="911">
        <v>2500</v>
      </c>
      <c r="F317" s="912">
        <v>500</v>
      </c>
      <c r="L317" s="962">
        <f t="shared" si="7"/>
        <v>0</v>
      </c>
      <c r="M317" s="963" t="s">
        <v>2592</v>
      </c>
      <c r="N317" s="916" t="s">
        <v>2800</v>
      </c>
      <c r="O317" s="964"/>
      <c r="P317" s="965"/>
      <c r="Q317" s="965"/>
      <c r="R317" s="989"/>
      <c r="S317" s="965"/>
      <c r="T317" s="330"/>
      <c r="U317" s="989"/>
      <c r="V317" s="990"/>
    </row>
    <row r="318" hidden="1" customHeight="1" spans="1:22">
      <c r="A318" s="937" t="s">
        <v>2824</v>
      </c>
      <c r="B318" s="1017" t="s">
        <v>2846</v>
      </c>
      <c r="C318" s="1018" t="s">
        <v>2847</v>
      </c>
      <c r="D318" s="1019">
        <v>3000</v>
      </c>
      <c r="E318" s="911">
        <v>3000</v>
      </c>
      <c r="L318" s="962">
        <f t="shared" si="7"/>
        <v>0</v>
      </c>
      <c r="M318" s="963" t="s">
        <v>2592</v>
      </c>
      <c r="N318" s="916" t="s">
        <v>2822</v>
      </c>
      <c r="O318" s="964"/>
      <c r="P318" s="965"/>
      <c r="Q318" s="965"/>
      <c r="R318" s="989"/>
      <c r="S318" s="965"/>
      <c r="T318" s="330"/>
      <c r="U318" s="989"/>
      <c r="V318" s="990"/>
    </row>
    <row r="319" hidden="1" customHeight="1" spans="1:22">
      <c r="A319" s="937" t="s">
        <v>2824</v>
      </c>
      <c r="B319" s="1017" t="s">
        <v>1976</v>
      </c>
      <c r="C319" s="1018" t="s">
        <v>2848</v>
      </c>
      <c r="D319" s="1019">
        <v>3000</v>
      </c>
      <c r="E319" s="911">
        <v>2000</v>
      </c>
      <c r="F319" s="912">
        <v>1000</v>
      </c>
      <c r="L319" s="962">
        <f t="shared" si="7"/>
        <v>0</v>
      </c>
      <c r="M319" s="963" t="s">
        <v>2592</v>
      </c>
      <c r="N319" s="916" t="s">
        <v>2800</v>
      </c>
      <c r="O319" s="964"/>
      <c r="P319" s="965"/>
      <c r="Q319" s="965"/>
      <c r="R319" s="989"/>
      <c r="S319" s="965"/>
      <c r="T319" s="330"/>
      <c r="U319" s="989"/>
      <c r="V319" s="990"/>
    </row>
    <row r="320" hidden="1" customHeight="1" spans="1:22">
      <c r="A320" s="937" t="s">
        <v>2824</v>
      </c>
      <c r="B320" s="1017" t="s">
        <v>2849</v>
      </c>
      <c r="C320" s="1018" t="s">
        <v>2850</v>
      </c>
      <c r="D320" s="1019">
        <v>3000</v>
      </c>
      <c r="E320" s="911">
        <v>2500</v>
      </c>
      <c r="F320" s="912">
        <v>500</v>
      </c>
      <c r="L320" s="962">
        <f t="shared" si="7"/>
        <v>0</v>
      </c>
      <c r="M320" s="963" t="s">
        <v>2592</v>
      </c>
      <c r="N320" s="916" t="s">
        <v>2800</v>
      </c>
      <c r="O320" s="964"/>
      <c r="P320" s="965"/>
      <c r="Q320" s="965"/>
      <c r="R320" s="989"/>
      <c r="S320" s="965"/>
      <c r="T320" s="330"/>
      <c r="U320" s="989"/>
      <c r="V320" s="990"/>
    </row>
    <row r="321" hidden="1" customHeight="1" spans="1:22">
      <c r="A321" s="937" t="s">
        <v>2824</v>
      </c>
      <c r="B321" s="1017" t="s">
        <v>2851</v>
      </c>
      <c r="C321" s="1018" t="s">
        <v>2852</v>
      </c>
      <c r="D321" s="1019">
        <v>3000</v>
      </c>
      <c r="E321" s="911">
        <v>3000</v>
      </c>
      <c r="L321" s="962">
        <f t="shared" si="7"/>
        <v>0</v>
      </c>
      <c r="M321" s="963" t="s">
        <v>2592</v>
      </c>
      <c r="N321" s="916" t="s">
        <v>2822</v>
      </c>
      <c r="O321" s="964"/>
      <c r="P321" s="965"/>
      <c r="Q321" s="965"/>
      <c r="R321" s="989"/>
      <c r="S321" s="965"/>
      <c r="T321" s="330"/>
      <c r="U321" s="989"/>
      <c r="V321" s="990"/>
    </row>
    <row r="322" hidden="1" customHeight="1" spans="1:22">
      <c r="A322" s="937" t="s">
        <v>2824</v>
      </c>
      <c r="B322" s="1017" t="s">
        <v>1985</v>
      </c>
      <c r="C322" s="1018" t="s">
        <v>2853</v>
      </c>
      <c r="D322" s="1019">
        <v>3000</v>
      </c>
      <c r="E322" s="911">
        <v>3000</v>
      </c>
      <c r="L322" s="962">
        <f t="shared" si="7"/>
        <v>0</v>
      </c>
      <c r="M322" s="963" t="s">
        <v>2592</v>
      </c>
      <c r="N322" s="916" t="s">
        <v>2822</v>
      </c>
      <c r="O322" s="964"/>
      <c r="P322" s="965"/>
      <c r="Q322" s="965"/>
      <c r="R322" s="989"/>
      <c r="S322" s="965"/>
      <c r="T322" s="330"/>
      <c r="U322" s="989"/>
      <c r="V322" s="990"/>
    </row>
    <row r="323" hidden="1" customHeight="1" spans="1:22">
      <c r="A323" s="937" t="s">
        <v>2824</v>
      </c>
      <c r="B323" s="1017" t="s">
        <v>2854</v>
      </c>
      <c r="C323" s="1018" t="s">
        <v>2855</v>
      </c>
      <c r="D323" s="1019">
        <v>3000</v>
      </c>
      <c r="E323" s="911">
        <v>3000</v>
      </c>
      <c r="L323" s="962">
        <f t="shared" si="7"/>
        <v>0</v>
      </c>
      <c r="M323" s="963" t="s">
        <v>2592</v>
      </c>
      <c r="N323" s="916" t="s">
        <v>2822</v>
      </c>
      <c r="O323" s="964"/>
      <c r="P323" s="965"/>
      <c r="Q323" s="965"/>
      <c r="R323" s="989"/>
      <c r="S323" s="965"/>
      <c r="T323" s="330"/>
      <c r="U323" s="989"/>
      <c r="V323" s="990"/>
    </row>
    <row r="324" hidden="1" customHeight="1" spans="1:22">
      <c r="A324" s="937" t="s">
        <v>2824</v>
      </c>
      <c r="B324" s="1017" t="s">
        <v>2856</v>
      </c>
      <c r="C324" s="1018" t="s">
        <v>2857</v>
      </c>
      <c r="D324" s="1019">
        <v>3000</v>
      </c>
      <c r="E324" s="911">
        <v>2000</v>
      </c>
      <c r="F324" s="912">
        <v>1000</v>
      </c>
      <c r="L324" s="962">
        <f t="shared" si="7"/>
        <v>0</v>
      </c>
      <c r="M324" s="963" t="s">
        <v>2592</v>
      </c>
      <c r="N324" s="916" t="s">
        <v>2695</v>
      </c>
      <c r="O324" s="964"/>
      <c r="P324" s="965"/>
      <c r="Q324" s="965"/>
      <c r="R324" s="989"/>
      <c r="S324" s="965"/>
      <c r="T324" s="330"/>
      <c r="U324" s="989"/>
      <c r="V324" s="990"/>
    </row>
    <row r="325" hidden="1" customHeight="1" spans="1:22">
      <c r="A325" s="937" t="s">
        <v>2824</v>
      </c>
      <c r="B325" s="1017" t="s">
        <v>639</v>
      </c>
      <c r="C325" s="1018" t="s">
        <v>2858</v>
      </c>
      <c r="D325" s="1019">
        <v>3000</v>
      </c>
      <c r="E325" s="911">
        <v>3000</v>
      </c>
      <c r="L325" s="962">
        <f t="shared" si="7"/>
        <v>0</v>
      </c>
      <c r="M325" s="963" t="s">
        <v>2592</v>
      </c>
      <c r="N325" s="916" t="s">
        <v>2859</v>
      </c>
      <c r="O325" s="964"/>
      <c r="P325" s="965"/>
      <c r="Q325" s="965"/>
      <c r="R325" s="989"/>
      <c r="S325" s="965"/>
      <c r="T325" s="330"/>
      <c r="U325" s="989"/>
      <c r="V325" s="990"/>
    </row>
    <row r="326" hidden="1" customHeight="1" spans="1:22">
      <c r="A326" s="937" t="s">
        <v>2824</v>
      </c>
      <c r="B326" s="1017" t="s">
        <v>2860</v>
      </c>
      <c r="C326" s="1018" t="s">
        <v>2861</v>
      </c>
      <c r="D326" s="1019">
        <v>3000</v>
      </c>
      <c r="E326" s="911">
        <v>3000</v>
      </c>
      <c r="L326" s="962">
        <f t="shared" si="7"/>
        <v>0</v>
      </c>
      <c r="M326" s="963" t="s">
        <v>2592</v>
      </c>
      <c r="N326" s="916" t="s">
        <v>2859</v>
      </c>
      <c r="O326" s="964"/>
      <c r="P326" s="965"/>
      <c r="Q326" s="965"/>
      <c r="R326" s="989"/>
      <c r="S326" s="965"/>
      <c r="T326" s="330"/>
      <c r="U326" s="989"/>
      <c r="V326" s="990"/>
    </row>
    <row r="327" hidden="1" customHeight="1" spans="1:22">
      <c r="A327" s="937" t="s">
        <v>2824</v>
      </c>
      <c r="B327" s="1017" t="s">
        <v>648</v>
      </c>
      <c r="C327" s="1018" t="s">
        <v>2862</v>
      </c>
      <c r="D327" s="1019">
        <v>3000</v>
      </c>
      <c r="E327" s="911">
        <v>2500</v>
      </c>
      <c r="F327" s="912">
        <v>500</v>
      </c>
      <c r="L327" s="962">
        <f t="shared" si="7"/>
        <v>0</v>
      </c>
      <c r="M327" s="963" t="s">
        <v>2592</v>
      </c>
      <c r="N327" s="916" t="s">
        <v>2859</v>
      </c>
      <c r="O327" s="964"/>
      <c r="P327" s="965"/>
      <c r="Q327" s="965"/>
      <c r="R327" s="989"/>
      <c r="S327" s="965"/>
      <c r="T327" s="330"/>
      <c r="U327" s="989"/>
      <c r="V327" s="990"/>
    </row>
    <row r="328" hidden="1" customHeight="1" spans="1:22">
      <c r="A328" s="937" t="s">
        <v>2824</v>
      </c>
      <c r="B328" s="1017" t="s">
        <v>2863</v>
      </c>
      <c r="C328" s="1018" t="s">
        <v>2864</v>
      </c>
      <c r="D328" s="1019">
        <v>3000</v>
      </c>
      <c r="E328" s="911">
        <v>2500</v>
      </c>
      <c r="F328" s="912">
        <v>500</v>
      </c>
      <c r="L328" s="962">
        <f t="shared" si="7"/>
        <v>0</v>
      </c>
      <c r="M328" s="963" t="s">
        <v>2592</v>
      </c>
      <c r="N328" s="916" t="s">
        <v>2859</v>
      </c>
      <c r="O328" s="964"/>
      <c r="P328" s="965"/>
      <c r="Q328" s="965"/>
      <c r="R328" s="989"/>
      <c r="S328" s="965"/>
      <c r="T328" s="330"/>
      <c r="U328" s="989"/>
      <c r="V328" s="990"/>
    </row>
    <row r="329" hidden="1" customHeight="1" spans="1:22">
      <c r="A329" s="937" t="s">
        <v>2824</v>
      </c>
      <c r="B329" s="1017" t="s">
        <v>657</v>
      </c>
      <c r="C329" s="1018" t="s">
        <v>2865</v>
      </c>
      <c r="D329" s="1019">
        <v>1000</v>
      </c>
      <c r="E329" s="911">
        <v>1000</v>
      </c>
      <c r="L329" s="962">
        <f t="shared" si="7"/>
        <v>0</v>
      </c>
      <c r="M329" s="963" t="s">
        <v>2592</v>
      </c>
      <c r="N329" s="916" t="s">
        <v>2866</v>
      </c>
      <c r="O329" s="964"/>
      <c r="P329" s="965"/>
      <c r="Q329" s="965"/>
      <c r="R329" s="989"/>
      <c r="S329" s="965"/>
      <c r="T329" s="330"/>
      <c r="U329" s="989"/>
      <c r="V329" s="990"/>
    </row>
    <row r="330" hidden="1" customHeight="1" spans="1:22">
      <c r="A330" s="937" t="s">
        <v>2824</v>
      </c>
      <c r="B330" s="1017" t="s">
        <v>2867</v>
      </c>
      <c r="C330" s="1018" t="s">
        <v>2868</v>
      </c>
      <c r="D330" s="1019">
        <v>1000</v>
      </c>
      <c r="E330" s="911">
        <v>1000</v>
      </c>
      <c r="L330" s="962">
        <f t="shared" si="7"/>
        <v>0</v>
      </c>
      <c r="M330" s="963" t="s">
        <v>2592</v>
      </c>
      <c r="N330" s="916" t="s">
        <v>2866</v>
      </c>
      <c r="O330" s="964"/>
      <c r="P330" s="965"/>
      <c r="Q330" s="965"/>
      <c r="R330" s="989"/>
      <c r="S330" s="965"/>
      <c r="T330" s="330"/>
      <c r="U330" s="989"/>
      <c r="V330" s="990"/>
    </row>
    <row r="331" hidden="1" customHeight="1" spans="1:22">
      <c r="A331" s="937" t="s">
        <v>2824</v>
      </c>
      <c r="B331" s="1017" t="s">
        <v>666</v>
      </c>
      <c r="C331" s="1018" t="s">
        <v>2869</v>
      </c>
      <c r="D331" s="1019">
        <v>1000</v>
      </c>
      <c r="E331" s="911">
        <v>1000</v>
      </c>
      <c r="L331" s="962">
        <f t="shared" si="7"/>
        <v>0</v>
      </c>
      <c r="M331" s="963" t="s">
        <v>2592</v>
      </c>
      <c r="N331" s="916" t="s">
        <v>2866</v>
      </c>
      <c r="O331" s="964"/>
      <c r="P331" s="965"/>
      <c r="Q331" s="965"/>
      <c r="R331" s="989"/>
      <c r="S331" s="965"/>
      <c r="T331" s="330"/>
      <c r="U331" s="989"/>
      <c r="V331" s="990"/>
    </row>
    <row r="332" hidden="1" customHeight="1" spans="1:22">
      <c r="A332" s="937" t="s">
        <v>2824</v>
      </c>
      <c r="B332" s="1017" t="s">
        <v>2870</v>
      </c>
      <c r="C332" s="1018" t="s">
        <v>2871</v>
      </c>
      <c r="D332" s="1019">
        <v>1000</v>
      </c>
      <c r="E332" s="911">
        <v>1000</v>
      </c>
      <c r="L332" s="962">
        <f t="shared" si="7"/>
        <v>0</v>
      </c>
      <c r="M332" s="963" t="s">
        <v>2592</v>
      </c>
      <c r="N332" s="916" t="s">
        <v>2866</v>
      </c>
      <c r="O332" s="964"/>
      <c r="P332" s="965"/>
      <c r="Q332" s="965"/>
      <c r="R332" s="989"/>
      <c r="S332" s="965"/>
      <c r="T332" s="330"/>
      <c r="U332" s="989"/>
      <c r="V332" s="990"/>
    </row>
    <row r="333" hidden="1" customHeight="1" spans="1:22">
      <c r="A333" s="937" t="s">
        <v>2824</v>
      </c>
      <c r="B333" s="937" t="s">
        <v>186</v>
      </c>
      <c r="C333" s="1004" t="s">
        <v>2707</v>
      </c>
      <c r="D333" s="940">
        <v>20000</v>
      </c>
      <c r="E333" s="911">
        <v>19920</v>
      </c>
      <c r="F333" s="912">
        <v>80</v>
      </c>
      <c r="L333" s="962">
        <f t="shared" si="7"/>
        <v>0</v>
      </c>
      <c r="M333" s="963" t="s">
        <v>2592</v>
      </c>
      <c r="N333" s="916" t="s">
        <v>2820</v>
      </c>
      <c r="O333" s="964"/>
      <c r="P333" s="965"/>
      <c r="Q333" s="965"/>
      <c r="R333" s="989"/>
      <c r="S333" s="965"/>
      <c r="T333" s="330"/>
      <c r="U333" s="989"/>
      <c r="V333" s="990"/>
    </row>
    <row r="334" hidden="1" customHeight="1" spans="1:22">
      <c r="A334" s="937" t="s">
        <v>2824</v>
      </c>
      <c r="B334" s="1017" t="s">
        <v>383</v>
      </c>
      <c r="C334" s="1018" t="s">
        <v>2872</v>
      </c>
      <c r="D334" s="1019">
        <v>1000</v>
      </c>
      <c r="E334" s="911">
        <v>1000</v>
      </c>
      <c r="L334" s="962">
        <f t="shared" si="7"/>
        <v>0</v>
      </c>
      <c r="M334" s="963" t="s">
        <v>2592</v>
      </c>
      <c r="N334" s="916" t="s">
        <v>2873</v>
      </c>
      <c r="O334" s="964"/>
      <c r="P334" s="965"/>
      <c r="Q334" s="965"/>
      <c r="R334" s="989"/>
      <c r="S334" s="965"/>
      <c r="T334" s="330"/>
      <c r="U334" s="989"/>
      <c r="V334" s="990"/>
    </row>
    <row r="335" hidden="1" customHeight="1" spans="1:22">
      <c r="A335" s="937" t="s">
        <v>2824</v>
      </c>
      <c r="B335" s="1017" t="s">
        <v>433</v>
      </c>
      <c r="C335" s="1018" t="s">
        <v>2874</v>
      </c>
      <c r="D335" s="1019">
        <v>1000</v>
      </c>
      <c r="E335" s="911">
        <v>1000</v>
      </c>
      <c r="L335" s="962">
        <f t="shared" si="7"/>
        <v>0</v>
      </c>
      <c r="M335" s="963" t="s">
        <v>2592</v>
      </c>
      <c r="N335" s="916" t="s">
        <v>2873</v>
      </c>
      <c r="O335" s="964"/>
      <c r="P335" s="965"/>
      <c r="Q335" s="965"/>
      <c r="R335" s="989"/>
      <c r="S335" s="965"/>
      <c r="T335" s="330"/>
      <c r="U335" s="989"/>
      <c r="V335" s="990"/>
    </row>
    <row r="336" hidden="1" customHeight="1" spans="1:22">
      <c r="A336" s="937" t="s">
        <v>2824</v>
      </c>
      <c r="B336" s="1017" t="s">
        <v>410</v>
      </c>
      <c r="C336" s="1018" t="s">
        <v>1887</v>
      </c>
      <c r="D336" s="1019">
        <v>1000</v>
      </c>
      <c r="E336" s="911">
        <v>1000</v>
      </c>
      <c r="L336" s="962">
        <f t="shared" si="7"/>
        <v>0</v>
      </c>
      <c r="M336" s="963" t="s">
        <v>2592</v>
      </c>
      <c r="N336" s="916" t="s">
        <v>2873</v>
      </c>
      <c r="O336" s="964"/>
      <c r="P336" s="965"/>
      <c r="Q336" s="965"/>
      <c r="R336" s="989"/>
      <c r="S336" s="965"/>
      <c r="T336" s="330"/>
      <c r="U336" s="989"/>
      <c r="V336" s="990"/>
    </row>
    <row r="337" hidden="1" customHeight="1" spans="1:22">
      <c r="A337" s="937" t="s">
        <v>2875</v>
      </c>
      <c r="B337" s="1017" t="s">
        <v>398</v>
      </c>
      <c r="C337" s="1018" t="s">
        <v>2821</v>
      </c>
      <c r="D337" s="1019">
        <v>19120</v>
      </c>
      <c r="E337" s="911">
        <v>6400</v>
      </c>
      <c r="F337" s="912">
        <v>12720</v>
      </c>
      <c r="L337" s="962">
        <f t="shared" si="7"/>
        <v>0</v>
      </c>
      <c r="M337" s="963" t="s">
        <v>2592</v>
      </c>
      <c r="N337" s="916" t="s">
        <v>2809</v>
      </c>
      <c r="O337" s="964"/>
      <c r="P337" s="965"/>
      <c r="Q337" s="965"/>
      <c r="R337" s="989"/>
      <c r="S337" s="965"/>
      <c r="T337" s="330"/>
      <c r="U337" s="989"/>
      <c r="V337" s="990"/>
    </row>
    <row r="338" hidden="1" customHeight="1" spans="1:22">
      <c r="A338" s="937" t="s">
        <v>2875</v>
      </c>
      <c r="B338" s="1017" t="s">
        <v>401</v>
      </c>
      <c r="C338" s="1018" t="s">
        <v>2876</v>
      </c>
      <c r="D338" s="1019">
        <v>13160</v>
      </c>
      <c r="E338" s="911">
        <v>13160</v>
      </c>
      <c r="L338" s="962">
        <f t="shared" si="7"/>
        <v>0</v>
      </c>
      <c r="M338" s="963" t="s">
        <v>2592</v>
      </c>
      <c r="N338" s="916" t="s">
        <v>2822</v>
      </c>
      <c r="O338" s="964"/>
      <c r="P338" s="965"/>
      <c r="Q338" s="965"/>
      <c r="R338" s="989"/>
      <c r="S338" s="965"/>
      <c r="T338" s="330"/>
      <c r="U338" s="989"/>
      <c r="V338" s="990"/>
    </row>
    <row r="339" hidden="1" customHeight="1" spans="1:22">
      <c r="A339" s="937" t="s">
        <v>2875</v>
      </c>
      <c r="B339" s="1017" t="s">
        <v>407</v>
      </c>
      <c r="C339" s="1018" t="s">
        <v>1883</v>
      </c>
      <c r="D339" s="1019">
        <v>15504</v>
      </c>
      <c r="E339" s="911">
        <v>15504</v>
      </c>
      <c r="L339" s="962">
        <f t="shared" si="7"/>
        <v>0</v>
      </c>
      <c r="M339" s="963" t="s">
        <v>2592</v>
      </c>
      <c r="N339" s="916" t="s">
        <v>2822</v>
      </c>
      <c r="O339" s="964"/>
      <c r="P339" s="965"/>
      <c r="Q339" s="965"/>
      <c r="R339" s="989"/>
      <c r="S339" s="965"/>
      <c r="T339" s="330"/>
      <c r="U339" s="989"/>
      <c r="V339" s="990"/>
    </row>
    <row r="340" hidden="1" customHeight="1" spans="1:22">
      <c r="A340" s="937" t="s">
        <v>2877</v>
      </c>
      <c r="B340" s="1017" t="s">
        <v>380</v>
      </c>
      <c r="C340" s="1018" t="s">
        <v>2878</v>
      </c>
      <c r="D340" s="1019">
        <v>10000</v>
      </c>
      <c r="E340" s="911">
        <v>10000</v>
      </c>
      <c r="L340" s="962">
        <f t="shared" si="7"/>
        <v>0</v>
      </c>
      <c r="M340" s="963" t="s">
        <v>2592</v>
      </c>
      <c r="N340" s="916" t="s">
        <v>2800</v>
      </c>
      <c r="O340" s="964"/>
      <c r="P340" s="965"/>
      <c r="Q340" s="965"/>
      <c r="R340" s="989"/>
      <c r="S340" s="965"/>
      <c r="T340" s="330"/>
      <c r="U340" s="989"/>
      <c r="V340" s="990"/>
    </row>
    <row r="341" hidden="1" customHeight="1" spans="1:14">
      <c r="A341" s="937" t="s">
        <v>2877</v>
      </c>
      <c r="B341" s="1017" t="s">
        <v>501</v>
      </c>
      <c r="C341" s="1018" t="s">
        <v>2879</v>
      </c>
      <c r="D341" s="1019">
        <v>5000</v>
      </c>
      <c r="E341" s="911">
        <v>5000</v>
      </c>
      <c r="L341" s="962">
        <f t="shared" si="7"/>
        <v>0</v>
      </c>
      <c r="M341" s="963" t="s">
        <v>2592</v>
      </c>
      <c r="N341" s="916" t="s">
        <v>2880</v>
      </c>
    </row>
    <row r="342" hidden="1" customHeight="1" spans="1:22">
      <c r="A342" s="937" t="s">
        <v>2877</v>
      </c>
      <c r="B342" s="1017" t="s">
        <v>178</v>
      </c>
      <c r="C342" s="1018" t="s">
        <v>2881</v>
      </c>
      <c r="D342" s="1019">
        <v>1440</v>
      </c>
      <c r="E342" s="911">
        <v>1344</v>
      </c>
      <c r="F342" s="912">
        <v>96</v>
      </c>
      <c r="L342" s="962">
        <f t="shared" si="7"/>
        <v>0</v>
      </c>
      <c r="M342" s="963" t="s">
        <v>2592</v>
      </c>
      <c r="N342" s="916" t="s">
        <v>2755</v>
      </c>
      <c r="O342" s="964"/>
      <c r="P342" s="965"/>
      <c r="Q342" s="965"/>
      <c r="R342" s="989"/>
      <c r="S342" s="965"/>
      <c r="T342" s="330"/>
      <c r="U342" s="989"/>
      <c r="V342" s="990"/>
    </row>
    <row r="343" hidden="1" customHeight="1" spans="1:22">
      <c r="A343" s="937" t="s">
        <v>2877</v>
      </c>
      <c r="B343" s="1017" t="s">
        <v>2882</v>
      </c>
      <c r="C343" s="1018" t="s">
        <v>2883</v>
      </c>
      <c r="D343" s="1019">
        <v>960</v>
      </c>
      <c r="E343" s="911">
        <v>960</v>
      </c>
      <c r="L343" s="962">
        <f t="shared" si="7"/>
        <v>0</v>
      </c>
      <c r="M343" s="963" t="s">
        <v>2592</v>
      </c>
      <c r="N343" s="916" t="s">
        <v>2710</v>
      </c>
      <c r="O343" s="964"/>
      <c r="P343" s="965"/>
      <c r="Q343" s="965"/>
      <c r="R343" s="989"/>
      <c r="S343" s="965"/>
      <c r="T343" s="330"/>
      <c r="U343" s="989"/>
      <c r="V343" s="990"/>
    </row>
    <row r="344" s="907" customFormat="1" hidden="1" customHeight="1" spans="1:23">
      <c r="A344" s="937" t="s">
        <v>2877</v>
      </c>
      <c r="B344" s="1017" t="s">
        <v>2624</v>
      </c>
      <c r="C344" s="1018" t="s">
        <v>2884</v>
      </c>
      <c r="D344" s="1019">
        <v>2000</v>
      </c>
      <c r="E344" s="911">
        <v>2000</v>
      </c>
      <c r="F344" s="912"/>
      <c r="G344" s="912"/>
      <c r="H344" s="912"/>
      <c r="I344" s="912"/>
      <c r="J344" s="912"/>
      <c r="K344" s="913"/>
      <c r="L344" s="962">
        <f t="shared" si="7"/>
        <v>0</v>
      </c>
      <c r="M344" s="963" t="s">
        <v>2592</v>
      </c>
      <c r="N344" s="916" t="s">
        <v>2776</v>
      </c>
      <c r="O344" s="917"/>
      <c r="P344" s="918"/>
      <c r="Q344" s="918"/>
      <c r="R344" s="919"/>
      <c r="S344" s="918"/>
      <c r="T344" s="336"/>
      <c r="U344" s="919"/>
      <c r="V344" s="301"/>
      <c r="W344" s="991"/>
    </row>
    <row r="345" s="907" customFormat="1" hidden="1" customHeight="1" spans="1:23">
      <c r="A345" s="937" t="s">
        <v>2877</v>
      </c>
      <c r="B345" s="1017" t="s">
        <v>189</v>
      </c>
      <c r="C345" s="1018" t="s">
        <v>2885</v>
      </c>
      <c r="D345" s="1019">
        <v>3000</v>
      </c>
      <c r="E345" s="911">
        <v>3000</v>
      </c>
      <c r="F345" s="912"/>
      <c r="G345" s="912"/>
      <c r="H345" s="912"/>
      <c r="I345" s="912"/>
      <c r="J345" s="912"/>
      <c r="K345" s="913"/>
      <c r="L345" s="962">
        <f t="shared" si="7"/>
        <v>0</v>
      </c>
      <c r="M345" s="963" t="s">
        <v>2592</v>
      </c>
      <c r="N345" s="916" t="s">
        <v>2776</v>
      </c>
      <c r="O345" s="917"/>
      <c r="P345" s="918"/>
      <c r="Q345" s="918"/>
      <c r="R345" s="919"/>
      <c r="S345" s="918"/>
      <c r="T345" s="336"/>
      <c r="U345" s="919"/>
      <c r="V345" s="301"/>
      <c r="W345" s="991"/>
    </row>
    <row r="346" s="907" customFormat="1" hidden="1" customHeight="1" spans="1:23">
      <c r="A346" s="937" t="s">
        <v>2877</v>
      </c>
      <c r="B346" s="1017" t="s">
        <v>2886</v>
      </c>
      <c r="C346" s="1018" t="s">
        <v>2887</v>
      </c>
      <c r="D346" s="1019">
        <v>2000</v>
      </c>
      <c r="E346" s="911">
        <v>2000</v>
      </c>
      <c r="F346" s="912"/>
      <c r="G346" s="912"/>
      <c r="H346" s="912"/>
      <c r="I346" s="912"/>
      <c r="J346" s="912"/>
      <c r="K346" s="913"/>
      <c r="L346" s="962">
        <f t="shared" si="7"/>
        <v>0</v>
      </c>
      <c r="M346" s="963" t="s">
        <v>2592</v>
      </c>
      <c r="N346" s="916" t="s">
        <v>2776</v>
      </c>
      <c r="O346" s="917"/>
      <c r="P346" s="918"/>
      <c r="Q346" s="918"/>
      <c r="R346" s="919"/>
      <c r="S346" s="918"/>
      <c r="T346" s="336"/>
      <c r="U346" s="919"/>
      <c r="V346" s="301"/>
      <c r="W346" s="991"/>
    </row>
    <row r="347" s="907" customFormat="1" hidden="1" customHeight="1" spans="1:23">
      <c r="A347" s="937" t="s">
        <v>2877</v>
      </c>
      <c r="B347" s="1017" t="s">
        <v>2888</v>
      </c>
      <c r="C347" s="1018" t="s">
        <v>2889</v>
      </c>
      <c r="D347" s="1019">
        <v>1000</v>
      </c>
      <c r="E347" s="911">
        <v>1000</v>
      </c>
      <c r="F347" s="912"/>
      <c r="G347" s="912"/>
      <c r="H347" s="912"/>
      <c r="I347" s="912"/>
      <c r="J347" s="912"/>
      <c r="K347" s="913"/>
      <c r="L347" s="962">
        <f t="shared" si="7"/>
        <v>0</v>
      </c>
      <c r="M347" s="963" t="s">
        <v>2592</v>
      </c>
      <c r="N347" s="916" t="s">
        <v>2776</v>
      </c>
      <c r="O347" s="917"/>
      <c r="P347" s="918"/>
      <c r="Q347" s="918"/>
      <c r="R347" s="919"/>
      <c r="S347" s="918"/>
      <c r="T347" s="336"/>
      <c r="U347" s="919"/>
      <c r="V347" s="301"/>
      <c r="W347" s="991"/>
    </row>
    <row r="348" s="908" customFormat="1" hidden="1" customHeight="1" spans="1:23">
      <c r="A348" s="937" t="s">
        <v>2877</v>
      </c>
      <c r="B348" s="1017" t="s">
        <v>228</v>
      </c>
      <c r="C348" s="1018" t="s">
        <v>2890</v>
      </c>
      <c r="D348" s="1019">
        <v>1000</v>
      </c>
      <c r="E348" s="911">
        <v>1000</v>
      </c>
      <c r="F348" s="912"/>
      <c r="G348" s="912"/>
      <c r="H348" s="912"/>
      <c r="I348" s="912"/>
      <c r="J348" s="912"/>
      <c r="K348" s="913"/>
      <c r="L348" s="962">
        <f t="shared" si="7"/>
        <v>0</v>
      </c>
      <c r="M348" s="963" t="s">
        <v>2592</v>
      </c>
      <c r="N348" s="916" t="s">
        <v>2800</v>
      </c>
      <c r="O348" s="917"/>
      <c r="P348" s="918"/>
      <c r="Q348" s="918"/>
      <c r="R348" s="919"/>
      <c r="S348" s="918"/>
      <c r="T348" s="336"/>
      <c r="U348" s="919"/>
      <c r="V348" s="301"/>
      <c r="W348" s="991"/>
    </row>
    <row r="349" s="908" customFormat="1" hidden="1" customHeight="1" spans="1:23">
      <c r="A349" s="937" t="s">
        <v>2877</v>
      </c>
      <c r="B349" s="1017" t="s">
        <v>732</v>
      </c>
      <c r="C349" s="1018" t="s">
        <v>2891</v>
      </c>
      <c r="D349" s="1019">
        <v>3000</v>
      </c>
      <c r="E349" s="911">
        <v>3000</v>
      </c>
      <c r="F349" s="912"/>
      <c r="G349" s="912"/>
      <c r="H349" s="912"/>
      <c r="I349" s="912"/>
      <c r="J349" s="912"/>
      <c r="K349" s="913"/>
      <c r="L349" s="962">
        <f t="shared" ref="L349:L412" si="8">D349-SUM(E349:K349)</f>
        <v>0</v>
      </c>
      <c r="M349" s="963" t="s">
        <v>2592</v>
      </c>
      <c r="N349" s="916" t="s">
        <v>2800</v>
      </c>
      <c r="O349" s="917"/>
      <c r="P349" s="918"/>
      <c r="Q349" s="918"/>
      <c r="R349" s="919"/>
      <c r="S349" s="918"/>
      <c r="T349" s="336"/>
      <c r="U349" s="919"/>
      <c r="V349" s="301"/>
      <c r="W349" s="991"/>
    </row>
    <row r="350" hidden="1" customHeight="1" spans="1:22">
      <c r="A350" s="937" t="s">
        <v>2892</v>
      </c>
      <c r="B350" s="1017" t="s">
        <v>1670</v>
      </c>
      <c r="C350" s="1018" t="s">
        <v>2893</v>
      </c>
      <c r="D350" s="1019">
        <v>3000</v>
      </c>
      <c r="E350" s="911">
        <v>3000</v>
      </c>
      <c r="L350" s="962">
        <f t="shared" si="8"/>
        <v>0</v>
      </c>
      <c r="M350" s="963" t="s">
        <v>2592</v>
      </c>
      <c r="N350" s="916" t="s">
        <v>2800</v>
      </c>
      <c r="O350" s="964"/>
      <c r="P350" s="965"/>
      <c r="Q350" s="965"/>
      <c r="R350" s="989"/>
      <c r="S350" s="965"/>
      <c r="T350" s="330"/>
      <c r="U350" s="989"/>
      <c r="V350" s="990"/>
    </row>
    <row r="351" hidden="1" customHeight="1" spans="1:22">
      <c r="A351" s="937" t="s">
        <v>2892</v>
      </c>
      <c r="B351" s="1017" t="s">
        <v>2894</v>
      </c>
      <c r="C351" s="1018" t="s">
        <v>2895</v>
      </c>
      <c r="D351" s="1019">
        <v>3000</v>
      </c>
      <c r="E351" s="911">
        <v>3000</v>
      </c>
      <c r="L351" s="962">
        <f t="shared" si="8"/>
        <v>0</v>
      </c>
      <c r="M351" s="963" t="s">
        <v>2592</v>
      </c>
      <c r="N351" s="916" t="s">
        <v>2800</v>
      </c>
      <c r="O351" s="964"/>
      <c r="P351" s="965"/>
      <c r="Q351" s="965"/>
      <c r="R351" s="989"/>
      <c r="S351" s="965"/>
      <c r="T351" s="330"/>
      <c r="U351" s="989"/>
      <c r="V351" s="990"/>
    </row>
    <row r="352" hidden="1" customHeight="1" spans="1:22">
      <c r="A352" s="937" t="s">
        <v>2892</v>
      </c>
      <c r="B352" s="1017" t="s">
        <v>2896</v>
      </c>
      <c r="C352" s="1018" t="s">
        <v>2897</v>
      </c>
      <c r="D352" s="1019">
        <v>3000</v>
      </c>
      <c r="E352" s="911">
        <v>3000</v>
      </c>
      <c r="L352" s="962">
        <f t="shared" si="8"/>
        <v>0</v>
      </c>
      <c r="M352" s="963" t="s">
        <v>2592</v>
      </c>
      <c r="N352" s="916" t="s">
        <v>2800</v>
      </c>
      <c r="O352" s="964"/>
      <c r="P352" s="965"/>
      <c r="Q352" s="965"/>
      <c r="R352" s="989"/>
      <c r="S352" s="965"/>
      <c r="T352" s="330"/>
      <c r="U352" s="989"/>
      <c r="V352" s="990"/>
    </row>
    <row r="353" hidden="1" customHeight="1" spans="1:22">
      <c r="A353" s="937" t="s">
        <v>2892</v>
      </c>
      <c r="B353" s="1017" t="s">
        <v>2898</v>
      </c>
      <c r="C353" s="1018" t="s">
        <v>2899</v>
      </c>
      <c r="D353" s="1019">
        <v>5000</v>
      </c>
      <c r="E353" s="911">
        <v>5000</v>
      </c>
      <c r="L353" s="962">
        <f t="shared" si="8"/>
        <v>0</v>
      </c>
      <c r="M353" s="963" t="s">
        <v>2592</v>
      </c>
      <c r="N353" s="916" t="s">
        <v>2900</v>
      </c>
      <c r="P353" s="965"/>
      <c r="Q353" s="965"/>
      <c r="R353" s="989"/>
      <c r="S353" s="965"/>
      <c r="T353" s="330"/>
      <c r="U353" s="989"/>
      <c r="V353" s="990"/>
    </row>
    <row r="354" hidden="1" customHeight="1" spans="1:22">
      <c r="A354" s="937" t="s">
        <v>2892</v>
      </c>
      <c r="B354" s="1017" t="s">
        <v>2901</v>
      </c>
      <c r="C354" s="1018" t="s">
        <v>2902</v>
      </c>
      <c r="D354" s="1019">
        <v>5000</v>
      </c>
      <c r="E354" s="911">
        <v>5000</v>
      </c>
      <c r="L354" s="962">
        <f t="shared" si="8"/>
        <v>0</v>
      </c>
      <c r="M354" s="963" t="s">
        <v>2592</v>
      </c>
      <c r="N354" s="916" t="s">
        <v>2900</v>
      </c>
      <c r="P354" s="965"/>
      <c r="Q354" s="965"/>
      <c r="R354" s="989"/>
      <c r="S354" s="965"/>
      <c r="T354" s="330"/>
      <c r="U354" s="989"/>
      <c r="V354" s="990"/>
    </row>
    <row r="355" hidden="1" customHeight="1" spans="1:22">
      <c r="A355" s="937" t="s">
        <v>2892</v>
      </c>
      <c r="B355" s="1017" t="s">
        <v>2903</v>
      </c>
      <c r="C355" s="1018" t="s">
        <v>2904</v>
      </c>
      <c r="D355" s="1019">
        <v>5000</v>
      </c>
      <c r="E355" s="911">
        <v>5000</v>
      </c>
      <c r="L355" s="962">
        <f t="shared" si="8"/>
        <v>0</v>
      </c>
      <c r="M355" s="963" t="s">
        <v>2592</v>
      </c>
      <c r="N355" s="916" t="s">
        <v>2900</v>
      </c>
      <c r="O355" s="964"/>
      <c r="P355" s="965"/>
      <c r="Q355" s="965"/>
      <c r="R355" s="989"/>
      <c r="S355" s="965"/>
      <c r="T355" s="330"/>
      <c r="U355" s="989"/>
      <c r="V355" s="990"/>
    </row>
    <row r="356" hidden="1" customHeight="1" spans="1:22">
      <c r="A356" s="937" t="s">
        <v>2892</v>
      </c>
      <c r="B356" s="1017" t="s">
        <v>2905</v>
      </c>
      <c r="C356" s="1018" t="s">
        <v>2906</v>
      </c>
      <c r="D356" s="1019">
        <v>5000</v>
      </c>
      <c r="E356" s="911">
        <v>5000</v>
      </c>
      <c r="L356" s="962">
        <f t="shared" si="8"/>
        <v>0</v>
      </c>
      <c r="M356" s="963" t="s">
        <v>2592</v>
      </c>
      <c r="N356" s="916" t="s">
        <v>2900</v>
      </c>
      <c r="O356" s="964"/>
      <c r="P356" s="965"/>
      <c r="Q356" s="965"/>
      <c r="R356" s="989"/>
      <c r="S356" s="965"/>
      <c r="T356" s="330"/>
      <c r="U356" s="989"/>
      <c r="V356" s="990"/>
    </row>
    <row r="357" hidden="1" customHeight="1" spans="1:22">
      <c r="A357" s="937" t="s">
        <v>2892</v>
      </c>
      <c r="B357" s="1017" t="s">
        <v>456</v>
      </c>
      <c r="C357" s="1018" t="s">
        <v>2907</v>
      </c>
      <c r="D357" s="1019">
        <v>3000</v>
      </c>
      <c r="E357" s="911">
        <v>3000</v>
      </c>
      <c r="L357" s="962">
        <f t="shared" si="8"/>
        <v>0</v>
      </c>
      <c r="M357" s="963" t="s">
        <v>2592</v>
      </c>
      <c r="N357" s="916" t="s">
        <v>2908</v>
      </c>
      <c r="O357" s="964"/>
      <c r="P357" s="965"/>
      <c r="Q357" s="965"/>
      <c r="R357" s="989"/>
      <c r="S357" s="965"/>
      <c r="T357" s="330"/>
      <c r="U357" s="989"/>
      <c r="V357" s="990"/>
    </row>
    <row r="358" hidden="1" customHeight="1" spans="1:22">
      <c r="A358" s="937" t="s">
        <v>2892</v>
      </c>
      <c r="B358" s="1017" t="s">
        <v>2909</v>
      </c>
      <c r="C358" s="1018" t="s">
        <v>2910</v>
      </c>
      <c r="D358" s="1019">
        <v>3000</v>
      </c>
      <c r="E358" s="911">
        <v>3000</v>
      </c>
      <c r="L358" s="962">
        <f t="shared" si="8"/>
        <v>0</v>
      </c>
      <c r="M358" s="963" t="s">
        <v>2592</v>
      </c>
      <c r="N358" s="916" t="s">
        <v>2908</v>
      </c>
      <c r="O358" s="964"/>
      <c r="P358" s="965"/>
      <c r="Q358" s="965"/>
      <c r="R358" s="989"/>
      <c r="S358" s="965"/>
      <c r="T358" s="330"/>
      <c r="U358" s="989"/>
      <c r="V358" s="990"/>
    </row>
    <row r="359" hidden="1" customHeight="1" spans="1:22">
      <c r="A359" s="937" t="s">
        <v>2892</v>
      </c>
      <c r="B359" s="1017" t="s">
        <v>2911</v>
      </c>
      <c r="C359" s="1018" t="s">
        <v>2912</v>
      </c>
      <c r="D359" s="1019">
        <v>3000</v>
      </c>
      <c r="E359" s="911">
        <v>3000</v>
      </c>
      <c r="L359" s="962">
        <f t="shared" si="8"/>
        <v>0</v>
      </c>
      <c r="M359" s="963" t="s">
        <v>2592</v>
      </c>
      <c r="N359" s="916" t="s">
        <v>2913</v>
      </c>
      <c r="O359" s="964"/>
      <c r="P359" s="965"/>
      <c r="Q359" s="965"/>
      <c r="R359" s="989"/>
      <c r="S359" s="965"/>
      <c r="T359" s="330"/>
      <c r="U359" s="989"/>
      <c r="V359" s="990"/>
    </row>
    <row r="360" hidden="1" customHeight="1" spans="1:22">
      <c r="A360" s="937" t="s">
        <v>2892</v>
      </c>
      <c r="B360" s="1017" t="s">
        <v>2914</v>
      </c>
      <c r="C360" s="1018" t="s">
        <v>2915</v>
      </c>
      <c r="D360" s="1019">
        <v>5000</v>
      </c>
      <c r="E360" s="911">
        <v>1000</v>
      </c>
      <c r="F360" s="912">
        <v>2000</v>
      </c>
      <c r="G360" s="912">
        <v>2000</v>
      </c>
      <c r="L360" s="962">
        <f t="shared" si="8"/>
        <v>0</v>
      </c>
      <c r="M360" s="963" t="s">
        <v>2592</v>
      </c>
      <c r="N360" s="916" t="s">
        <v>2916</v>
      </c>
      <c r="O360" s="964"/>
      <c r="P360" s="965"/>
      <c r="Q360" s="965"/>
      <c r="R360" s="989"/>
      <c r="S360" s="965"/>
      <c r="T360" s="330"/>
      <c r="U360" s="989"/>
      <c r="V360" s="990"/>
    </row>
    <row r="361" hidden="1" customHeight="1" spans="1:22">
      <c r="A361" s="937" t="s">
        <v>2892</v>
      </c>
      <c r="B361" s="1017" t="s">
        <v>2844</v>
      </c>
      <c r="C361" s="1018" t="s">
        <v>2917</v>
      </c>
      <c r="D361" s="1019">
        <v>5000</v>
      </c>
      <c r="E361" s="911">
        <v>2000</v>
      </c>
      <c r="F361" s="912">
        <v>3000</v>
      </c>
      <c r="L361" s="962">
        <f t="shared" si="8"/>
        <v>0</v>
      </c>
      <c r="M361" s="963" t="s">
        <v>2592</v>
      </c>
      <c r="N361" s="916" t="s">
        <v>2781</v>
      </c>
      <c r="O361" s="964"/>
      <c r="P361" s="965"/>
      <c r="Q361" s="965"/>
      <c r="R361" s="989"/>
      <c r="S361" s="965"/>
      <c r="T361" s="330"/>
      <c r="U361" s="989"/>
      <c r="V361" s="990"/>
    </row>
    <row r="362" hidden="1" customHeight="1" spans="1:22">
      <c r="A362" s="937" t="s">
        <v>2892</v>
      </c>
      <c r="B362" s="1017" t="s">
        <v>2846</v>
      </c>
      <c r="C362" s="1018" t="s">
        <v>2918</v>
      </c>
      <c r="D362" s="1019">
        <v>5000</v>
      </c>
      <c r="E362" s="911">
        <v>1000</v>
      </c>
      <c r="F362" s="912">
        <v>2000</v>
      </c>
      <c r="G362" s="912">
        <v>2000</v>
      </c>
      <c r="L362" s="962">
        <f t="shared" si="8"/>
        <v>0</v>
      </c>
      <c r="M362" s="963" t="s">
        <v>2592</v>
      </c>
      <c r="N362" s="916" t="s">
        <v>2916</v>
      </c>
      <c r="O362" s="964"/>
      <c r="P362" s="965"/>
      <c r="Q362" s="965"/>
      <c r="R362" s="989"/>
      <c r="S362" s="965"/>
      <c r="T362" s="330"/>
      <c r="U362" s="989"/>
      <c r="V362" s="990"/>
    </row>
    <row r="363" hidden="1" customHeight="1" spans="1:22">
      <c r="A363" s="937" t="s">
        <v>2892</v>
      </c>
      <c r="B363" s="1017" t="s">
        <v>2919</v>
      </c>
      <c r="C363" s="1018" t="s">
        <v>2920</v>
      </c>
      <c r="D363" s="1019">
        <v>5000</v>
      </c>
      <c r="E363" s="911">
        <v>2000</v>
      </c>
      <c r="F363" s="912">
        <v>3000</v>
      </c>
      <c r="L363" s="962">
        <f t="shared" si="8"/>
        <v>0</v>
      </c>
      <c r="M363" s="963" t="s">
        <v>2592</v>
      </c>
      <c r="N363" s="916" t="s">
        <v>2781</v>
      </c>
      <c r="O363" s="964"/>
      <c r="P363" s="965"/>
      <c r="Q363" s="965"/>
      <c r="R363" s="989"/>
      <c r="S363" s="965"/>
      <c r="T363" s="330"/>
      <c r="U363" s="989"/>
      <c r="V363" s="990"/>
    </row>
    <row r="364" hidden="1" customHeight="1" spans="1:22">
      <c r="A364" s="937" t="s">
        <v>2892</v>
      </c>
      <c r="B364" s="1017" t="s">
        <v>2849</v>
      </c>
      <c r="C364" s="1018" t="s">
        <v>2921</v>
      </c>
      <c r="D364" s="1019">
        <v>5000</v>
      </c>
      <c r="E364" s="911">
        <v>2000</v>
      </c>
      <c r="F364" s="912">
        <v>2000</v>
      </c>
      <c r="G364" s="912">
        <v>1000</v>
      </c>
      <c r="L364" s="962">
        <f t="shared" si="8"/>
        <v>0</v>
      </c>
      <c r="M364" s="963" t="s">
        <v>2592</v>
      </c>
      <c r="N364" s="916" t="s">
        <v>2922</v>
      </c>
      <c r="O364" s="964"/>
      <c r="P364" s="965"/>
      <c r="Q364" s="965"/>
      <c r="R364" s="989"/>
      <c r="S364" s="965"/>
      <c r="T364" s="330"/>
      <c r="U364" s="989"/>
      <c r="V364" s="990"/>
    </row>
    <row r="365" hidden="1" customHeight="1" spans="1:22">
      <c r="A365" s="937" t="s">
        <v>2892</v>
      </c>
      <c r="B365" s="1017" t="s">
        <v>2851</v>
      </c>
      <c r="C365" s="1018" t="s">
        <v>2923</v>
      </c>
      <c r="D365" s="1019">
        <v>5000</v>
      </c>
      <c r="E365" s="911">
        <v>1000</v>
      </c>
      <c r="F365" s="912">
        <v>2500</v>
      </c>
      <c r="G365" s="912">
        <v>1500</v>
      </c>
      <c r="L365" s="962">
        <f t="shared" si="8"/>
        <v>0</v>
      </c>
      <c r="M365" s="963" t="s">
        <v>2592</v>
      </c>
      <c r="N365" s="916" t="s">
        <v>2916</v>
      </c>
      <c r="O365" s="964"/>
      <c r="P365" s="965"/>
      <c r="Q365" s="965"/>
      <c r="R365" s="989"/>
      <c r="S365" s="965"/>
      <c r="T365" s="330"/>
      <c r="U365" s="989"/>
      <c r="V365" s="990"/>
    </row>
    <row r="366" hidden="1" customHeight="1" spans="1:22">
      <c r="A366" s="937" t="s">
        <v>2892</v>
      </c>
      <c r="B366" s="1017" t="s">
        <v>2924</v>
      </c>
      <c r="C366" s="1018" t="s">
        <v>2925</v>
      </c>
      <c r="D366" s="1019">
        <v>5000</v>
      </c>
      <c r="E366" s="911">
        <v>1500</v>
      </c>
      <c r="F366" s="912">
        <v>1000</v>
      </c>
      <c r="G366" s="912">
        <v>1500</v>
      </c>
      <c r="H366" s="912">
        <v>1000</v>
      </c>
      <c r="L366" s="962">
        <f t="shared" si="8"/>
        <v>0</v>
      </c>
      <c r="M366" s="963" t="s">
        <v>2592</v>
      </c>
      <c r="N366" s="916" t="s">
        <v>2916</v>
      </c>
      <c r="O366" s="964"/>
      <c r="P366" s="965"/>
      <c r="Q366" s="965"/>
      <c r="R366" s="989"/>
      <c r="S366" s="965"/>
      <c r="T366" s="330"/>
      <c r="U366" s="989"/>
      <c r="V366" s="990"/>
    </row>
    <row r="367" hidden="1" customHeight="1" spans="1:22">
      <c r="A367" s="937" t="s">
        <v>2892</v>
      </c>
      <c r="B367" s="1017" t="s">
        <v>2854</v>
      </c>
      <c r="C367" s="1018" t="s">
        <v>2926</v>
      </c>
      <c r="D367" s="1019">
        <v>5000</v>
      </c>
      <c r="E367" s="911">
        <v>1000</v>
      </c>
      <c r="F367" s="912">
        <v>3000</v>
      </c>
      <c r="G367" s="912">
        <v>1000</v>
      </c>
      <c r="L367" s="962">
        <f t="shared" si="8"/>
        <v>0</v>
      </c>
      <c r="M367" s="963" t="s">
        <v>2592</v>
      </c>
      <c r="N367" s="916" t="s">
        <v>2922</v>
      </c>
      <c r="O367" s="964"/>
      <c r="P367" s="965"/>
      <c r="Q367" s="965"/>
      <c r="R367" s="989"/>
      <c r="S367" s="965"/>
      <c r="T367" s="330"/>
      <c r="U367" s="989"/>
      <c r="V367" s="990"/>
    </row>
    <row r="368" hidden="1" customHeight="1" spans="1:22">
      <c r="A368" s="937" t="s">
        <v>2892</v>
      </c>
      <c r="B368" s="1017" t="s">
        <v>2856</v>
      </c>
      <c r="C368" s="1018" t="s">
        <v>2927</v>
      </c>
      <c r="D368" s="1019">
        <v>5000</v>
      </c>
      <c r="E368" s="911">
        <v>1500</v>
      </c>
      <c r="F368" s="912">
        <v>3500</v>
      </c>
      <c r="L368" s="962">
        <f t="shared" si="8"/>
        <v>0</v>
      </c>
      <c r="M368" s="963" t="s">
        <v>2592</v>
      </c>
      <c r="N368" s="916" t="s">
        <v>2900</v>
      </c>
      <c r="O368" s="964"/>
      <c r="P368" s="965"/>
      <c r="Q368" s="965"/>
      <c r="R368" s="989"/>
      <c r="S368" s="965"/>
      <c r="T368" s="330"/>
      <c r="U368" s="989"/>
      <c r="V368" s="990"/>
    </row>
    <row r="369" hidden="1" customHeight="1" spans="1:22">
      <c r="A369" s="937" t="s">
        <v>2892</v>
      </c>
      <c r="B369" s="1017" t="s">
        <v>2928</v>
      </c>
      <c r="C369" s="1018" t="s">
        <v>2929</v>
      </c>
      <c r="D369" s="1019">
        <v>5000</v>
      </c>
      <c r="E369" s="911">
        <v>5000</v>
      </c>
      <c r="L369" s="962">
        <f t="shared" si="8"/>
        <v>0</v>
      </c>
      <c r="M369" s="963" t="s">
        <v>2592</v>
      </c>
      <c r="N369" s="916" t="s">
        <v>2744</v>
      </c>
      <c r="O369" s="964"/>
      <c r="P369" s="965"/>
      <c r="Q369" s="965"/>
      <c r="R369" s="989"/>
      <c r="S369" s="965"/>
      <c r="T369" s="330"/>
      <c r="U369" s="989"/>
      <c r="V369" s="990"/>
    </row>
    <row r="370" hidden="1" customHeight="1" spans="1:22">
      <c r="A370" s="937" t="s">
        <v>2892</v>
      </c>
      <c r="B370" s="1017" t="s">
        <v>2930</v>
      </c>
      <c r="C370" s="1018" t="s">
        <v>2931</v>
      </c>
      <c r="D370" s="1019">
        <v>5000</v>
      </c>
      <c r="E370" s="911">
        <v>5000</v>
      </c>
      <c r="L370" s="962">
        <f t="shared" si="8"/>
        <v>0</v>
      </c>
      <c r="M370" s="963" t="s">
        <v>2592</v>
      </c>
      <c r="N370" s="916" t="s">
        <v>2744</v>
      </c>
      <c r="O370" s="964"/>
      <c r="P370" s="965"/>
      <c r="Q370" s="965"/>
      <c r="R370" s="989"/>
      <c r="S370" s="965"/>
      <c r="T370" s="330"/>
      <c r="U370" s="989"/>
      <c r="V370" s="990"/>
    </row>
    <row r="371" hidden="1" customHeight="1" spans="1:22">
      <c r="A371" s="937" t="s">
        <v>2892</v>
      </c>
      <c r="B371" s="1017" t="s">
        <v>2932</v>
      </c>
      <c r="C371" s="1018" t="s">
        <v>2933</v>
      </c>
      <c r="D371" s="1019">
        <v>5000</v>
      </c>
      <c r="E371" s="911">
        <v>5000</v>
      </c>
      <c r="L371" s="962">
        <f t="shared" si="8"/>
        <v>0</v>
      </c>
      <c r="M371" s="963" t="s">
        <v>2592</v>
      </c>
      <c r="N371" s="916" t="s">
        <v>2744</v>
      </c>
      <c r="O371" s="964"/>
      <c r="P371" s="965"/>
      <c r="Q371" s="965"/>
      <c r="R371" s="989"/>
      <c r="S371" s="965"/>
      <c r="T371" s="330"/>
      <c r="U371" s="989"/>
      <c r="V371" s="990"/>
    </row>
    <row r="372" hidden="1" customHeight="1" spans="1:22">
      <c r="A372" s="937" t="s">
        <v>2892</v>
      </c>
      <c r="B372" s="1017" t="s">
        <v>2934</v>
      </c>
      <c r="C372" s="1018" t="s">
        <v>2935</v>
      </c>
      <c r="D372" s="1019">
        <v>10000</v>
      </c>
      <c r="E372" s="911">
        <v>10000</v>
      </c>
      <c r="L372" s="962">
        <f t="shared" si="8"/>
        <v>0</v>
      </c>
      <c r="M372" s="963" t="s">
        <v>2592</v>
      </c>
      <c r="N372" s="916" t="s">
        <v>2936</v>
      </c>
      <c r="O372" s="964"/>
      <c r="P372" s="965"/>
      <c r="Q372" s="965"/>
      <c r="R372" s="989"/>
      <c r="S372" s="965"/>
      <c r="T372" s="330"/>
      <c r="U372" s="989"/>
      <c r="V372" s="990"/>
    </row>
    <row r="373" hidden="1" customHeight="1" spans="1:22">
      <c r="A373" s="937" t="s">
        <v>2892</v>
      </c>
      <c r="B373" s="1017" t="s">
        <v>2937</v>
      </c>
      <c r="C373" s="1018" t="s">
        <v>2938</v>
      </c>
      <c r="D373" s="1019">
        <v>1500</v>
      </c>
      <c r="E373" s="911">
        <v>1500</v>
      </c>
      <c r="L373" s="962">
        <f t="shared" si="8"/>
        <v>0</v>
      </c>
      <c r="M373" s="963" t="s">
        <v>2592</v>
      </c>
      <c r="N373" s="916" t="s">
        <v>2782</v>
      </c>
      <c r="O373" s="964"/>
      <c r="P373" s="965"/>
      <c r="Q373" s="965"/>
      <c r="R373" s="989"/>
      <c r="S373" s="965"/>
      <c r="T373" s="330"/>
      <c r="U373" s="989"/>
      <c r="V373" s="990"/>
    </row>
    <row r="374" hidden="1" customHeight="1" spans="1:22">
      <c r="A374" s="937" t="s">
        <v>2892</v>
      </c>
      <c r="B374" s="1017" t="s">
        <v>2939</v>
      </c>
      <c r="C374" s="1018" t="s">
        <v>2940</v>
      </c>
      <c r="D374" s="1019">
        <v>3000</v>
      </c>
      <c r="E374" s="911">
        <v>3000</v>
      </c>
      <c r="L374" s="962">
        <f t="shared" si="8"/>
        <v>0</v>
      </c>
      <c r="M374" s="963" t="s">
        <v>2592</v>
      </c>
      <c r="N374" s="916" t="s">
        <v>2782</v>
      </c>
      <c r="O374" s="964"/>
      <c r="P374" s="965"/>
      <c r="Q374" s="965"/>
      <c r="R374" s="989"/>
      <c r="S374" s="965"/>
      <c r="T374" s="330"/>
      <c r="U374" s="989"/>
      <c r="V374" s="990"/>
    </row>
    <row r="375" hidden="1" customHeight="1" spans="1:22">
      <c r="A375" s="937" t="s">
        <v>2892</v>
      </c>
      <c r="B375" s="1017" t="s">
        <v>2941</v>
      </c>
      <c r="C375" s="1018" t="s">
        <v>2942</v>
      </c>
      <c r="D375" s="1019">
        <v>3000</v>
      </c>
      <c r="E375" s="911">
        <v>3000</v>
      </c>
      <c r="L375" s="962">
        <f t="shared" si="8"/>
        <v>0</v>
      </c>
      <c r="M375" s="963" t="s">
        <v>2592</v>
      </c>
      <c r="N375" s="916" t="s">
        <v>2782</v>
      </c>
      <c r="O375" s="964"/>
      <c r="P375" s="965"/>
      <c r="Q375" s="965"/>
      <c r="R375" s="989"/>
      <c r="S375" s="965"/>
      <c r="T375" s="330"/>
      <c r="U375" s="989"/>
      <c r="V375" s="990"/>
    </row>
    <row r="376" hidden="1" customHeight="1" spans="1:22">
      <c r="A376" s="937" t="s">
        <v>2892</v>
      </c>
      <c r="B376" s="1017" t="s">
        <v>2943</v>
      </c>
      <c r="C376" s="1018" t="s">
        <v>2944</v>
      </c>
      <c r="D376" s="1019">
        <v>3000</v>
      </c>
      <c r="E376" s="911">
        <v>612</v>
      </c>
      <c r="F376" s="912">
        <v>2388</v>
      </c>
      <c r="L376" s="962">
        <f t="shared" si="8"/>
        <v>0</v>
      </c>
      <c r="M376" s="963" t="s">
        <v>2592</v>
      </c>
      <c r="N376" s="916" t="s">
        <v>2782</v>
      </c>
      <c r="O376" s="964"/>
      <c r="P376" s="965"/>
      <c r="Q376" s="965"/>
      <c r="R376" s="989"/>
      <c r="S376" s="965"/>
      <c r="T376" s="330"/>
      <c r="U376" s="989"/>
      <c r="V376" s="990"/>
    </row>
    <row r="377" hidden="1" customHeight="1" spans="1:22">
      <c r="A377" s="937" t="s">
        <v>2892</v>
      </c>
      <c r="B377" s="1017" t="s">
        <v>2945</v>
      </c>
      <c r="C377" s="1018" t="s">
        <v>2946</v>
      </c>
      <c r="D377" s="1019">
        <v>3000</v>
      </c>
      <c r="E377" s="911">
        <v>3000</v>
      </c>
      <c r="L377" s="962">
        <f t="shared" si="8"/>
        <v>0</v>
      </c>
      <c r="M377" s="963" t="s">
        <v>2592</v>
      </c>
      <c r="N377" s="916" t="s">
        <v>2782</v>
      </c>
      <c r="O377" s="964"/>
      <c r="P377" s="965"/>
      <c r="Q377" s="965"/>
      <c r="R377" s="989"/>
      <c r="S377" s="965"/>
      <c r="T377" s="330"/>
      <c r="U377" s="989"/>
      <c r="V377" s="990"/>
    </row>
    <row r="378" hidden="1" customHeight="1" spans="1:22">
      <c r="A378" s="937" t="s">
        <v>2892</v>
      </c>
      <c r="B378" s="1017" t="s">
        <v>2947</v>
      </c>
      <c r="C378" s="1018" t="s">
        <v>2948</v>
      </c>
      <c r="D378" s="1019">
        <v>1500</v>
      </c>
      <c r="E378" s="911">
        <v>1500</v>
      </c>
      <c r="L378" s="962">
        <f t="shared" si="8"/>
        <v>0</v>
      </c>
      <c r="M378" s="963" t="s">
        <v>2592</v>
      </c>
      <c r="N378" s="916" t="s">
        <v>2782</v>
      </c>
      <c r="O378" s="964"/>
      <c r="P378" s="965"/>
      <c r="Q378" s="965"/>
      <c r="R378" s="989"/>
      <c r="S378" s="965"/>
      <c r="T378" s="330"/>
      <c r="U378" s="989"/>
      <c r="V378" s="990"/>
    </row>
    <row r="379" hidden="1" customHeight="1" spans="1:22">
      <c r="A379" s="937" t="s">
        <v>2949</v>
      </c>
      <c r="B379" s="1017" t="s">
        <v>2950</v>
      </c>
      <c r="C379" s="1018" t="s">
        <v>2951</v>
      </c>
      <c r="D379" s="1019">
        <v>5000</v>
      </c>
      <c r="E379" s="911">
        <v>5000</v>
      </c>
      <c r="L379" s="962">
        <f t="shared" si="8"/>
        <v>0</v>
      </c>
      <c r="M379" s="963" t="s">
        <v>2592</v>
      </c>
      <c r="N379" s="916" t="s">
        <v>2900</v>
      </c>
      <c r="O379" s="964"/>
      <c r="P379" s="965"/>
      <c r="Q379" s="965"/>
      <c r="R379" s="989"/>
      <c r="S379" s="965"/>
      <c r="T379" s="330"/>
      <c r="U379" s="989"/>
      <c r="V379" s="990"/>
    </row>
    <row r="380" hidden="1" customHeight="1" spans="1:22">
      <c r="A380" s="937" t="s">
        <v>2949</v>
      </c>
      <c r="B380" s="1017" t="s">
        <v>392</v>
      </c>
      <c r="C380" s="1018" t="s">
        <v>2952</v>
      </c>
      <c r="D380" s="1019">
        <v>5000</v>
      </c>
      <c r="E380" s="911">
        <v>5000</v>
      </c>
      <c r="L380" s="962">
        <f t="shared" si="8"/>
        <v>0</v>
      </c>
      <c r="M380" s="963" t="s">
        <v>2592</v>
      </c>
      <c r="N380" s="916" t="s">
        <v>2900</v>
      </c>
      <c r="O380" s="964"/>
      <c r="P380" s="965"/>
      <c r="Q380" s="965"/>
      <c r="R380" s="989"/>
      <c r="S380" s="965"/>
      <c r="T380" s="330"/>
      <c r="U380" s="989"/>
      <c r="V380" s="990"/>
    </row>
    <row r="381" hidden="1" customHeight="1" spans="1:22">
      <c r="A381" s="937" t="s">
        <v>2953</v>
      </c>
      <c r="B381" s="1017" t="s">
        <v>1670</v>
      </c>
      <c r="C381" s="1018" t="s">
        <v>2954</v>
      </c>
      <c r="D381" s="1019">
        <v>3024</v>
      </c>
      <c r="E381" s="911">
        <v>3024</v>
      </c>
      <c r="L381" s="962">
        <f t="shared" si="8"/>
        <v>0</v>
      </c>
      <c r="M381" s="963" t="s">
        <v>2592</v>
      </c>
      <c r="N381" s="916" t="s">
        <v>2806</v>
      </c>
      <c r="O381" s="964"/>
      <c r="P381" s="965"/>
      <c r="Q381" s="965"/>
      <c r="R381" s="989"/>
      <c r="S381" s="965"/>
      <c r="T381" s="330"/>
      <c r="U381" s="989"/>
      <c r="V381" s="990"/>
    </row>
    <row r="382" hidden="1" customHeight="1" spans="1:22">
      <c r="A382" s="937" t="s">
        <v>2953</v>
      </c>
      <c r="B382" s="1017" t="s">
        <v>2894</v>
      </c>
      <c r="C382" s="1018" t="s">
        <v>2955</v>
      </c>
      <c r="D382" s="1019">
        <v>3024</v>
      </c>
      <c r="E382" s="911">
        <v>3024</v>
      </c>
      <c r="L382" s="962">
        <f t="shared" si="8"/>
        <v>0</v>
      </c>
      <c r="M382" s="963" t="s">
        <v>2592</v>
      </c>
      <c r="N382" s="916" t="s">
        <v>2806</v>
      </c>
      <c r="O382" s="964"/>
      <c r="P382" s="965"/>
      <c r="Q382" s="965"/>
      <c r="R382" s="989"/>
      <c r="S382" s="965"/>
      <c r="T382" s="330"/>
      <c r="U382" s="989"/>
      <c r="V382" s="990"/>
    </row>
    <row r="383" hidden="1" customHeight="1" spans="1:22">
      <c r="A383" s="937" t="s">
        <v>2953</v>
      </c>
      <c r="B383" s="1017" t="s">
        <v>2896</v>
      </c>
      <c r="C383" s="1018" t="s">
        <v>2956</v>
      </c>
      <c r="D383" s="1019">
        <v>3024</v>
      </c>
      <c r="E383" s="911">
        <v>3024</v>
      </c>
      <c r="L383" s="962">
        <f t="shared" si="8"/>
        <v>0</v>
      </c>
      <c r="M383" s="963" t="s">
        <v>2592</v>
      </c>
      <c r="N383" s="916" t="s">
        <v>2806</v>
      </c>
      <c r="O383" s="964"/>
      <c r="P383" s="965"/>
      <c r="Q383" s="965"/>
      <c r="R383" s="989"/>
      <c r="S383" s="965"/>
      <c r="T383" s="330"/>
      <c r="U383" s="989"/>
      <c r="V383" s="990"/>
    </row>
    <row r="384" hidden="1" customHeight="1" spans="1:22">
      <c r="A384" s="937" t="s">
        <v>2953</v>
      </c>
      <c r="B384" s="1017" t="s">
        <v>2930</v>
      </c>
      <c r="C384" s="1018" t="s">
        <v>2957</v>
      </c>
      <c r="D384" s="1019">
        <v>3008</v>
      </c>
      <c r="E384" s="911">
        <v>3008</v>
      </c>
      <c r="L384" s="962">
        <f t="shared" si="8"/>
        <v>0</v>
      </c>
      <c r="M384" s="963" t="s">
        <v>2592</v>
      </c>
      <c r="N384" s="916" t="s">
        <v>2744</v>
      </c>
      <c r="O384" s="964"/>
      <c r="P384" s="965"/>
      <c r="Q384" s="965"/>
      <c r="R384" s="989"/>
      <c r="S384" s="965"/>
      <c r="T384" s="330"/>
      <c r="U384" s="989"/>
      <c r="V384" s="990"/>
    </row>
    <row r="385" hidden="1" customHeight="1" spans="1:22">
      <c r="A385" s="937" t="s">
        <v>2953</v>
      </c>
      <c r="B385" s="1017" t="s">
        <v>2958</v>
      </c>
      <c r="C385" s="1018" t="s">
        <v>2959</v>
      </c>
      <c r="D385" s="1019">
        <v>3008</v>
      </c>
      <c r="E385" s="911">
        <v>3008</v>
      </c>
      <c r="L385" s="962">
        <f t="shared" si="8"/>
        <v>0</v>
      </c>
      <c r="M385" s="963" t="s">
        <v>2592</v>
      </c>
      <c r="N385" s="916" t="s">
        <v>2744</v>
      </c>
      <c r="O385" s="964"/>
      <c r="P385" s="965"/>
      <c r="Q385" s="965"/>
      <c r="R385" s="989"/>
      <c r="S385" s="965"/>
      <c r="T385" s="330"/>
      <c r="U385" s="989"/>
      <c r="V385" s="990"/>
    </row>
    <row r="386" hidden="1" customHeight="1" spans="1:22">
      <c r="A386" s="937" t="s">
        <v>2953</v>
      </c>
      <c r="B386" s="1017" t="s">
        <v>2960</v>
      </c>
      <c r="C386" s="1018" t="s">
        <v>2961</v>
      </c>
      <c r="D386" s="1019">
        <v>3008</v>
      </c>
      <c r="E386" s="911">
        <v>3008</v>
      </c>
      <c r="L386" s="962">
        <f t="shared" si="8"/>
        <v>0</v>
      </c>
      <c r="M386" s="963" t="s">
        <v>2592</v>
      </c>
      <c r="N386" s="916" t="s">
        <v>2744</v>
      </c>
      <c r="O386" s="964"/>
      <c r="P386" s="965"/>
      <c r="Q386" s="965"/>
      <c r="R386" s="989"/>
      <c r="S386" s="965"/>
      <c r="T386" s="330"/>
      <c r="U386" s="989"/>
      <c r="V386" s="990"/>
    </row>
    <row r="387" hidden="1" customHeight="1" spans="1:22">
      <c r="A387" s="937" t="s">
        <v>2953</v>
      </c>
      <c r="B387" s="1017" t="s">
        <v>2932</v>
      </c>
      <c r="C387" s="1018" t="s">
        <v>2962</v>
      </c>
      <c r="D387" s="1019">
        <v>3008</v>
      </c>
      <c r="E387" s="911">
        <v>3008</v>
      </c>
      <c r="L387" s="962">
        <f t="shared" si="8"/>
        <v>0</v>
      </c>
      <c r="M387" s="963" t="s">
        <v>2592</v>
      </c>
      <c r="N387" s="916" t="s">
        <v>2744</v>
      </c>
      <c r="O387" s="964"/>
      <c r="P387" s="965"/>
      <c r="Q387" s="965"/>
      <c r="R387" s="989"/>
      <c r="S387" s="965"/>
      <c r="T387" s="330"/>
      <c r="U387" s="989"/>
      <c r="V387" s="990"/>
    </row>
    <row r="388" hidden="1" customHeight="1" spans="1:22">
      <c r="A388" s="937" t="s">
        <v>2953</v>
      </c>
      <c r="B388" s="1017" t="s">
        <v>2928</v>
      </c>
      <c r="C388" s="1018" t="s">
        <v>2963</v>
      </c>
      <c r="D388" s="1019">
        <v>3008</v>
      </c>
      <c r="E388" s="911">
        <v>3008</v>
      </c>
      <c r="L388" s="962">
        <f t="shared" si="8"/>
        <v>0</v>
      </c>
      <c r="M388" s="963" t="s">
        <v>2592</v>
      </c>
      <c r="N388" s="916" t="s">
        <v>2744</v>
      </c>
      <c r="O388" s="964"/>
      <c r="P388" s="965"/>
      <c r="Q388" s="965"/>
      <c r="R388" s="989"/>
      <c r="S388" s="965"/>
      <c r="T388" s="330"/>
      <c r="U388" s="989"/>
      <c r="V388" s="990"/>
    </row>
    <row r="389" hidden="1" customHeight="1" spans="1:22">
      <c r="A389" s="937" t="s">
        <v>2953</v>
      </c>
      <c r="B389" s="1017" t="s">
        <v>368</v>
      </c>
      <c r="C389" s="1018" t="s">
        <v>2964</v>
      </c>
      <c r="D389" s="1019">
        <v>3024</v>
      </c>
      <c r="E389" s="911">
        <v>3024</v>
      </c>
      <c r="L389" s="962">
        <f t="shared" si="8"/>
        <v>0</v>
      </c>
      <c r="M389" s="963" t="s">
        <v>2592</v>
      </c>
      <c r="N389" s="916" t="s">
        <v>2908</v>
      </c>
      <c r="O389" s="964"/>
      <c r="P389" s="965"/>
      <c r="Q389" s="965"/>
      <c r="R389" s="989"/>
      <c r="S389" s="965"/>
      <c r="T389" s="330"/>
      <c r="U389" s="989"/>
      <c r="V389" s="990"/>
    </row>
    <row r="390" hidden="1" customHeight="1" spans="1:22">
      <c r="A390" s="937" t="s">
        <v>2953</v>
      </c>
      <c r="B390" s="1017" t="s">
        <v>2965</v>
      </c>
      <c r="C390" s="1018" t="s">
        <v>2966</v>
      </c>
      <c r="D390" s="1019">
        <v>3024</v>
      </c>
      <c r="E390" s="911">
        <v>3024</v>
      </c>
      <c r="L390" s="962">
        <f t="shared" si="8"/>
        <v>0</v>
      </c>
      <c r="M390" s="963" t="s">
        <v>2592</v>
      </c>
      <c r="N390" s="916" t="s">
        <v>2908</v>
      </c>
      <c r="O390" s="964"/>
      <c r="P390" s="965"/>
      <c r="Q390" s="965"/>
      <c r="R390" s="989"/>
      <c r="S390" s="965"/>
      <c r="T390" s="330"/>
      <c r="U390" s="989"/>
      <c r="V390" s="990"/>
    </row>
    <row r="391" hidden="1" customHeight="1" spans="1:22">
      <c r="A391" s="937" t="s">
        <v>2953</v>
      </c>
      <c r="B391" s="1017" t="s">
        <v>2967</v>
      </c>
      <c r="C391" s="1018" t="s">
        <v>2968</v>
      </c>
      <c r="D391" s="1019">
        <v>3024</v>
      </c>
      <c r="E391" s="911">
        <v>3024</v>
      </c>
      <c r="L391" s="962">
        <f t="shared" si="8"/>
        <v>0</v>
      </c>
      <c r="M391" s="963" t="s">
        <v>2592</v>
      </c>
      <c r="N391" s="916" t="s">
        <v>2908</v>
      </c>
      <c r="O391" s="964"/>
      <c r="P391" s="965"/>
      <c r="Q391" s="965"/>
      <c r="R391" s="989"/>
      <c r="S391" s="965"/>
      <c r="T391" s="330"/>
      <c r="U391" s="989"/>
      <c r="V391" s="990"/>
    </row>
    <row r="392" hidden="1" customHeight="1" spans="1:22">
      <c r="A392" s="937" t="s">
        <v>2953</v>
      </c>
      <c r="B392" s="1017" t="s">
        <v>2969</v>
      </c>
      <c r="C392" s="1018" t="s">
        <v>2970</v>
      </c>
      <c r="D392" s="1019">
        <v>3024</v>
      </c>
      <c r="E392" s="911">
        <v>3024</v>
      </c>
      <c r="L392" s="962">
        <f t="shared" si="8"/>
        <v>0</v>
      </c>
      <c r="M392" s="963" t="s">
        <v>2592</v>
      </c>
      <c r="N392" s="916" t="s">
        <v>2908</v>
      </c>
      <c r="O392" s="964"/>
      <c r="P392" s="965"/>
      <c r="Q392" s="965"/>
      <c r="R392" s="989"/>
      <c r="S392" s="965"/>
      <c r="T392" s="330"/>
      <c r="U392" s="989"/>
      <c r="V392" s="990"/>
    </row>
    <row r="393" hidden="1" customHeight="1" spans="1:22">
      <c r="A393" s="937" t="s">
        <v>2971</v>
      </c>
      <c r="B393" s="1017" t="s">
        <v>164</v>
      </c>
      <c r="C393" s="1018" t="s">
        <v>2972</v>
      </c>
      <c r="D393" s="1019">
        <v>4000</v>
      </c>
      <c r="E393" s="911">
        <v>4000</v>
      </c>
      <c r="L393" s="962">
        <f t="shared" si="8"/>
        <v>0</v>
      </c>
      <c r="M393" s="963" t="s">
        <v>2592</v>
      </c>
      <c r="N393" s="916" t="s">
        <v>2973</v>
      </c>
      <c r="O393" s="964"/>
      <c r="P393" s="965"/>
      <c r="Q393" s="965"/>
      <c r="R393" s="989"/>
      <c r="S393" s="965"/>
      <c r="T393" s="330"/>
      <c r="U393" s="989"/>
      <c r="V393" s="990"/>
    </row>
    <row r="394" hidden="1" customHeight="1" spans="1:14">
      <c r="A394" s="937" t="s">
        <v>2971</v>
      </c>
      <c r="B394" s="1017" t="s">
        <v>167</v>
      </c>
      <c r="C394" s="1018" t="s">
        <v>2974</v>
      </c>
      <c r="D394" s="1019">
        <v>4400</v>
      </c>
      <c r="E394" s="911">
        <v>4400</v>
      </c>
      <c r="L394" s="962">
        <f t="shared" si="8"/>
        <v>0</v>
      </c>
      <c r="M394" s="963" t="s">
        <v>2592</v>
      </c>
      <c r="N394" s="916" t="s">
        <v>2782</v>
      </c>
    </row>
    <row r="395" hidden="1" customHeight="1" spans="1:22">
      <c r="A395" s="937" t="s">
        <v>2971</v>
      </c>
      <c r="B395" s="1017" t="s">
        <v>2975</v>
      </c>
      <c r="C395" s="1018" t="s">
        <v>2976</v>
      </c>
      <c r="D395" s="1019">
        <v>4000</v>
      </c>
      <c r="E395" s="911">
        <v>4000</v>
      </c>
      <c r="L395" s="962">
        <f t="shared" si="8"/>
        <v>0</v>
      </c>
      <c r="M395" s="963" t="s">
        <v>2592</v>
      </c>
      <c r="N395" s="916" t="s">
        <v>2973</v>
      </c>
      <c r="O395" s="964"/>
      <c r="P395" s="965"/>
      <c r="Q395" s="965"/>
      <c r="R395" s="989"/>
      <c r="S395" s="965"/>
      <c r="T395" s="330"/>
      <c r="U395" s="989"/>
      <c r="V395" s="990"/>
    </row>
    <row r="396" hidden="1" customHeight="1" spans="1:14">
      <c r="A396" s="937" t="s">
        <v>2971</v>
      </c>
      <c r="B396" s="1017" t="s">
        <v>2977</v>
      </c>
      <c r="C396" s="1018" t="s">
        <v>2978</v>
      </c>
      <c r="D396" s="1019">
        <v>4400</v>
      </c>
      <c r="E396" s="911">
        <v>4400</v>
      </c>
      <c r="L396" s="962">
        <f t="shared" si="8"/>
        <v>0</v>
      </c>
      <c r="M396" s="963" t="s">
        <v>2592</v>
      </c>
      <c r="N396" s="916" t="s">
        <v>2782</v>
      </c>
    </row>
    <row r="397" hidden="1" customHeight="1" spans="1:14">
      <c r="A397" s="937" t="s">
        <v>2971</v>
      </c>
      <c r="B397" s="1017" t="s">
        <v>341</v>
      </c>
      <c r="C397" s="1018" t="s">
        <v>343</v>
      </c>
      <c r="D397" s="1019">
        <v>6000</v>
      </c>
      <c r="E397" s="911">
        <v>5700</v>
      </c>
      <c r="F397" s="912">
        <v>300</v>
      </c>
      <c r="L397" s="962">
        <f t="shared" si="8"/>
        <v>0</v>
      </c>
      <c r="M397" s="963" t="s">
        <v>2592</v>
      </c>
      <c r="N397" s="916" t="s">
        <v>2979</v>
      </c>
    </row>
    <row r="398" hidden="1" customHeight="1" spans="1:22">
      <c r="A398" s="937" t="s">
        <v>2971</v>
      </c>
      <c r="B398" s="1017" t="s">
        <v>178</v>
      </c>
      <c r="C398" s="1018" t="s">
        <v>2980</v>
      </c>
      <c r="D398" s="1019">
        <v>10000</v>
      </c>
      <c r="E398" s="911">
        <v>10000</v>
      </c>
      <c r="L398" s="962">
        <f t="shared" si="8"/>
        <v>0</v>
      </c>
      <c r="M398" s="963" t="s">
        <v>2592</v>
      </c>
      <c r="N398" s="916" t="s">
        <v>2981</v>
      </c>
      <c r="P398" s="965"/>
      <c r="Q398" s="965"/>
      <c r="R398" s="989"/>
      <c r="S398" s="965"/>
      <c r="T398" s="330"/>
      <c r="U398" s="989"/>
      <c r="V398" s="990"/>
    </row>
    <row r="399" hidden="1" customHeight="1" spans="1:22">
      <c r="A399" s="937" t="s">
        <v>2971</v>
      </c>
      <c r="B399" s="1017" t="s">
        <v>2882</v>
      </c>
      <c r="C399" s="1018" t="s">
        <v>2982</v>
      </c>
      <c r="D399" s="1019">
        <v>10000</v>
      </c>
      <c r="E399" s="911">
        <v>10000</v>
      </c>
      <c r="L399" s="962">
        <f t="shared" si="8"/>
        <v>0</v>
      </c>
      <c r="M399" s="963" t="s">
        <v>2592</v>
      </c>
      <c r="N399" s="916" t="s">
        <v>2981</v>
      </c>
      <c r="P399" s="965"/>
      <c r="Q399" s="965"/>
      <c r="R399" s="989"/>
      <c r="S399" s="965"/>
      <c r="T399" s="330"/>
      <c r="U399" s="989"/>
      <c r="V399" s="990"/>
    </row>
    <row r="400" hidden="1" customHeight="1" spans="1:22">
      <c r="A400" s="937" t="s">
        <v>2971</v>
      </c>
      <c r="B400" s="1017" t="s">
        <v>2983</v>
      </c>
      <c r="C400" s="1018" t="s">
        <v>2984</v>
      </c>
      <c r="D400" s="1019">
        <v>5000</v>
      </c>
      <c r="E400" s="911">
        <v>5000</v>
      </c>
      <c r="L400" s="962">
        <f t="shared" si="8"/>
        <v>0</v>
      </c>
      <c r="M400" s="963" t="s">
        <v>2592</v>
      </c>
      <c r="N400" s="916" t="s">
        <v>2985</v>
      </c>
      <c r="P400" s="965"/>
      <c r="Q400" s="965"/>
      <c r="R400" s="989"/>
      <c r="S400" s="965"/>
      <c r="T400" s="330"/>
      <c r="U400" s="989"/>
      <c r="V400" s="990"/>
    </row>
    <row r="401" hidden="1" customHeight="1" spans="1:22">
      <c r="A401" s="937" t="s">
        <v>2971</v>
      </c>
      <c r="B401" s="1017" t="s">
        <v>2832</v>
      </c>
      <c r="C401" s="1018" t="s">
        <v>2986</v>
      </c>
      <c r="D401" s="1019">
        <v>5000</v>
      </c>
      <c r="E401" s="911">
        <v>5000</v>
      </c>
      <c r="L401" s="962">
        <f t="shared" si="8"/>
        <v>0</v>
      </c>
      <c r="M401" s="963" t="s">
        <v>2592</v>
      </c>
      <c r="N401" s="916" t="s">
        <v>2916</v>
      </c>
      <c r="P401" s="965"/>
      <c r="Q401" s="965"/>
      <c r="R401" s="989"/>
      <c r="S401" s="965"/>
      <c r="T401" s="330"/>
      <c r="U401" s="989"/>
      <c r="V401" s="990"/>
    </row>
    <row r="402" hidden="1" customHeight="1" spans="1:22">
      <c r="A402" s="937" t="s">
        <v>2971</v>
      </c>
      <c r="B402" s="1017" t="s">
        <v>2987</v>
      </c>
      <c r="C402" s="1018" t="s">
        <v>2988</v>
      </c>
      <c r="D402" s="1019">
        <v>5000</v>
      </c>
      <c r="E402" s="911">
        <v>5000</v>
      </c>
      <c r="L402" s="962">
        <f t="shared" si="8"/>
        <v>0</v>
      </c>
      <c r="M402" s="963" t="s">
        <v>2592</v>
      </c>
      <c r="N402" s="916" t="s">
        <v>2916</v>
      </c>
      <c r="P402" s="965"/>
      <c r="Q402" s="965"/>
      <c r="R402" s="989"/>
      <c r="S402" s="965"/>
      <c r="T402" s="330"/>
      <c r="U402" s="989"/>
      <c r="V402" s="990"/>
    </row>
    <row r="403" hidden="1" customHeight="1" spans="1:22">
      <c r="A403" s="937" t="s">
        <v>2971</v>
      </c>
      <c r="B403" s="1017" t="s">
        <v>2989</v>
      </c>
      <c r="C403" s="1018" t="s">
        <v>2990</v>
      </c>
      <c r="D403" s="1019">
        <v>5000</v>
      </c>
      <c r="E403" s="911">
        <v>5000</v>
      </c>
      <c r="L403" s="962">
        <f t="shared" si="8"/>
        <v>0</v>
      </c>
      <c r="M403" s="963" t="s">
        <v>2592</v>
      </c>
      <c r="N403" s="916" t="s">
        <v>2985</v>
      </c>
      <c r="P403" s="965"/>
      <c r="Q403" s="965"/>
      <c r="R403" s="989"/>
      <c r="S403" s="965"/>
      <c r="T403" s="330"/>
      <c r="U403" s="989"/>
      <c r="V403" s="990"/>
    </row>
    <row r="404" hidden="1" customHeight="1" spans="1:22">
      <c r="A404" s="937" t="s">
        <v>2971</v>
      </c>
      <c r="B404" s="1017" t="s">
        <v>156</v>
      </c>
      <c r="C404" s="1018" t="s">
        <v>2991</v>
      </c>
      <c r="D404" s="1019">
        <v>5000</v>
      </c>
      <c r="E404" s="911">
        <v>5000</v>
      </c>
      <c r="L404" s="962">
        <f t="shared" si="8"/>
        <v>0</v>
      </c>
      <c r="M404" s="963" t="s">
        <v>2592</v>
      </c>
      <c r="N404" s="916" t="s">
        <v>2992</v>
      </c>
      <c r="P404" s="965"/>
      <c r="Q404" s="965"/>
      <c r="R404" s="989"/>
      <c r="S404" s="965"/>
      <c r="T404" s="330"/>
      <c r="U404" s="989"/>
      <c r="V404" s="990"/>
    </row>
    <row r="405" hidden="1" customHeight="1" spans="1:22">
      <c r="A405" s="937" t="s">
        <v>2971</v>
      </c>
      <c r="B405" s="1017" t="s">
        <v>2993</v>
      </c>
      <c r="C405" s="1018" t="s">
        <v>2994</v>
      </c>
      <c r="D405" s="1019">
        <v>5000</v>
      </c>
      <c r="E405" s="911">
        <v>5000</v>
      </c>
      <c r="L405" s="962">
        <f t="shared" si="8"/>
        <v>0</v>
      </c>
      <c r="M405" s="963" t="s">
        <v>2592</v>
      </c>
      <c r="N405" s="916" t="s">
        <v>2992</v>
      </c>
      <c r="P405" s="965"/>
      <c r="Q405" s="965"/>
      <c r="R405" s="989"/>
      <c r="S405" s="965"/>
      <c r="T405" s="330"/>
      <c r="U405" s="989"/>
      <c r="V405" s="990"/>
    </row>
    <row r="406" hidden="1" customHeight="1" spans="1:22">
      <c r="A406" s="937" t="s">
        <v>2971</v>
      </c>
      <c r="B406" s="1017" t="s">
        <v>2995</v>
      </c>
      <c r="C406" s="1018" t="s">
        <v>2996</v>
      </c>
      <c r="D406" s="1019">
        <v>5000</v>
      </c>
      <c r="E406" s="911">
        <v>5000</v>
      </c>
      <c r="L406" s="962">
        <f t="shared" si="8"/>
        <v>0</v>
      </c>
      <c r="M406" s="963" t="s">
        <v>2592</v>
      </c>
      <c r="N406" s="916" t="s">
        <v>2992</v>
      </c>
      <c r="P406" s="965"/>
      <c r="Q406" s="965"/>
      <c r="R406" s="989"/>
      <c r="S406" s="965"/>
      <c r="T406" s="330"/>
      <c r="U406" s="989"/>
      <c r="V406" s="990"/>
    </row>
    <row r="407" hidden="1" customHeight="1" spans="1:22">
      <c r="A407" s="937" t="s">
        <v>2971</v>
      </c>
      <c r="B407" s="1017" t="s">
        <v>2997</v>
      </c>
      <c r="C407" s="1018" t="s">
        <v>2998</v>
      </c>
      <c r="D407" s="1019">
        <v>5000</v>
      </c>
      <c r="E407" s="911">
        <v>5000</v>
      </c>
      <c r="L407" s="962">
        <f t="shared" si="8"/>
        <v>0</v>
      </c>
      <c r="M407" s="963" t="s">
        <v>2592</v>
      </c>
      <c r="N407" s="916" t="s">
        <v>2992</v>
      </c>
      <c r="P407" s="965"/>
      <c r="Q407" s="965"/>
      <c r="R407" s="989"/>
      <c r="S407" s="965"/>
      <c r="T407" s="330"/>
      <c r="U407" s="989"/>
      <c r="V407" s="990"/>
    </row>
    <row r="408" hidden="1" customHeight="1" spans="1:22">
      <c r="A408" s="937" t="s">
        <v>2971</v>
      </c>
      <c r="B408" s="1017" t="s">
        <v>413</v>
      </c>
      <c r="C408" s="1018" t="s">
        <v>2999</v>
      </c>
      <c r="D408" s="1019">
        <v>5000</v>
      </c>
      <c r="E408" s="911">
        <v>5000</v>
      </c>
      <c r="L408" s="962">
        <f t="shared" si="8"/>
        <v>0</v>
      </c>
      <c r="M408" s="963" t="s">
        <v>2592</v>
      </c>
      <c r="N408" s="916" t="s">
        <v>2900</v>
      </c>
      <c r="P408" s="965"/>
      <c r="Q408" s="965"/>
      <c r="R408" s="989"/>
      <c r="S408" s="965"/>
      <c r="T408" s="330"/>
      <c r="U408" s="989"/>
      <c r="V408" s="990"/>
    </row>
    <row r="409" hidden="1" customHeight="1" spans="1:22">
      <c r="A409" s="937" t="s">
        <v>2971</v>
      </c>
      <c r="B409" s="1017" t="s">
        <v>428</v>
      </c>
      <c r="C409" s="1018" t="s">
        <v>3000</v>
      </c>
      <c r="D409" s="1019">
        <v>3000</v>
      </c>
      <c r="E409" s="911">
        <v>3000</v>
      </c>
      <c r="L409" s="962">
        <f t="shared" si="8"/>
        <v>0</v>
      </c>
      <c r="M409" s="963" t="s">
        <v>2592</v>
      </c>
      <c r="N409" s="916" t="s">
        <v>3001</v>
      </c>
      <c r="P409" s="965"/>
      <c r="Q409" s="965"/>
      <c r="R409" s="989"/>
      <c r="S409" s="965"/>
      <c r="T409" s="330"/>
      <c r="U409" s="989"/>
      <c r="V409" s="990"/>
    </row>
    <row r="410" hidden="1" customHeight="1" spans="1:22">
      <c r="A410" s="937" t="s">
        <v>2971</v>
      </c>
      <c r="B410" s="1017" t="s">
        <v>386</v>
      </c>
      <c r="C410" s="1018" t="s">
        <v>2951</v>
      </c>
      <c r="D410" s="1019">
        <v>5000</v>
      </c>
      <c r="E410" s="911">
        <v>5000</v>
      </c>
      <c r="L410" s="962">
        <f t="shared" si="8"/>
        <v>0</v>
      </c>
      <c r="M410" s="963" t="s">
        <v>2592</v>
      </c>
      <c r="N410" s="916" t="s">
        <v>2900</v>
      </c>
      <c r="P410" s="965"/>
      <c r="Q410" s="965"/>
      <c r="R410" s="989"/>
      <c r="S410" s="965"/>
      <c r="T410" s="330"/>
      <c r="U410" s="989"/>
      <c r="V410" s="990"/>
    </row>
    <row r="411" hidden="1" customHeight="1" spans="1:22">
      <c r="A411" s="937" t="s">
        <v>2971</v>
      </c>
      <c r="B411" s="1017" t="s">
        <v>392</v>
      </c>
      <c r="C411" s="1018" t="s">
        <v>2952</v>
      </c>
      <c r="D411" s="1019">
        <v>5000</v>
      </c>
      <c r="E411" s="911">
        <v>5000</v>
      </c>
      <c r="L411" s="962">
        <f t="shared" si="8"/>
        <v>0</v>
      </c>
      <c r="M411" s="963" t="s">
        <v>2592</v>
      </c>
      <c r="N411" s="916" t="s">
        <v>2900</v>
      </c>
      <c r="P411" s="965"/>
      <c r="Q411" s="965"/>
      <c r="R411" s="989"/>
      <c r="S411" s="965"/>
      <c r="T411" s="330"/>
      <c r="U411" s="989"/>
      <c r="V411" s="990"/>
    </row>
    <row r="412" hidden="1" customHeight="1" spans="1:22">
      <c r="A412" s="937" t="s">
        <v>2971</v>
      </c>
      <c r="B412" s="1017" t="s">
        <v>436</v>
      </c>
      <c r="C412" s="1018" t="s">
        <v>3002</v>
      </c>
      <c r="D412" s="1019">
        <v>3000</v>
      </c>
      <c r="E412" s="911">
        <v>3000</v>
      </c>
      <c r="L412" s="962">
        <f t="shared" si="8"/>
        <v>0</v>
      </c>
      <c r="M412" s="963" t="s">
        <v>2592</v>
      </c>
      <c r="N412" s="916" t="s">
        <v>3003</v>
      </c>
      <c r="P412" s="965"/>
      <c r="Q412" s="965"/>
      <c r="R412" s="989"/>
      <c r="S412" s="965"/>
      <c r="T412" s="330"/>
      <c r="U412" s="989"/>
      <c r="V412" s="990"/>
    </row>
    <row r="413" hidden="1" customHeight="1" spans="1:22">
      <c r="A413" s="937" t="s">
        <v>2971</v>
      </c>
      <c r="B413" s="1017" t="s">
        <v>442</v>
      </c>
      <c r="C413" s="1018" t="s">
        <v>3004</v>
      </c>
      <c r="D413" s="1019">
        <v>3000</v>
      </c>
      <c r="E413" s="911">
        <v>3000</v>
      </c>
      <c r="L413" s="962">
        <f t="shared" ref="L413:L476" si="9">D413-SUM(E413:K413)</f>
        <v>0</v>
      </c>
      <c r="M413" s="963" t="s">
        <v>2592</v>
      </c>
      <c r="N413" s="916" t="s">
        <v>3003</v>
      </c>
      <c r="P413" s="965"/>
      <c r="Q413" s="965"/>
      <c r="R413" s="989"/>
      <c r="S413" s="965"/>
      <c r="T413" s="330"/>
      <c r="U413" s="989"/>
      <c r="V413" s="990"/>
    </row>
    <row r="414" hidden="1" customHeight="1" spans="1:22">
      <c r="A414" s="937" t="s">
        <v>2971</v>
      </c>
      <c r="B414" s="1017" t="s">
        <v>445</v>
      </c>
      <c r="C414" s="1018" t="s">
        <v>2836</v>
      </c>
      <c r="D414" s="1019">
        <v>3000</v>
      </c>
      <c r="E414" s="911">
        <v>3000</v>
      </c>
      <c r="L414" s="962">
        <f t="shared" si="9"/>
        <v>0</v>
      </c>
      <c r="M414" s="963" t="s">
        <v>2592</v>
      </c>
      <c r="N414" s="916" t="s">
        <v>2754</v>
      </c>
      <c r="P414" s="965"/>
      <c r="Q414" s="965"/>
      <c r="R414" s="989"/>
      <c r="S414" s="965"/>
      <c r="T414" s="330"/>
      <c r="U414" s="989"/>
      <c r="V414" s="990"/>
    </row>
    <row r="415" hidden="1" customHeight="1" spans="1:22">
      <c r="A415" s="937" t="s">
        <v>2971</v>
      </c>
      <c r="B415" s="1017" t="s">
        <v>240</v>
      </c>
      <c r="C415" s="1018" t="s">
        <v>3005</v>
      </c>
      <c r="D415" s="1019">
        <v>4000</v>
      </c>
      <c r="E415" s="911">
        <v>1920</v>
      </c>
      <c r="F415" s="912">
        <v>2080</v>
      </c>
      <c r="L415" s="962">
        <f t="shared" si="9"/>
        <v>0</v>
      </c>
      <c r="M415" s="963" t="s">
        <v>2592</v>
      </c>
      <c r="N415" s="916" t="s">
        <v>3006</v>
      </c>
      <c r="P415" s="965"/>
      <c r="Q415" s="965"/>
      <c r="R415" s="989"/>
      <c r="S415" s="965"/>
      <c r="T415" s="330"/>
      <c r="U415" s="989"/>
      <c r="V415" s="990"/>
    </row>
    <row r="416" hidden="1" customHeight="1" spans="1:22">
      <c r="A416" s="937" t="s">
        <v>2971</v>
      </c>
      <c r="B416" s="1017" t="s">
        <v>243</v>
      </c>
      <c r="C416" s="1018" t="s">
        <v>3007</v>
      </c>
      <c r="D416" s="1019">
        <v>5000</v>
      </c>
      <c r="E416" s="911">
        <v>1440</v>
      </c>
      <c r="F416" s="912">
        <v>1488</v>
      </c>
      <c r="G416" s="912">
        <v>2072</v>
      </c>
      <c r="L416" s="962">
        <f t="shared" si="9"/>
        <v>0</v>
      </c>
      <c r="M416" s="963" t="s">
        <v>2592</v>
      </c>
      <c r="N416" s="916" t="s">
        <v>3006</v>
      </c>
      <c r="P416" s="965"/>
      <c r="Q416" s="965"/>
      <c r="R416" s="989"/>
      <c r="S416" s="965"/>
      <c r="T416" s="330"/>
      <c r="U416" s="989"/>
      <c r="V416" s="990"/>
    </row>
    <row r="417" hidden="1" customHeight="1" spans="1:22">
      <c r="A417" s="937" t="s">
        <v>2971</v>
      </c>
      <c r="B417" s="1017" t="s">
        <v>246</v>
      </c>
      <c r="C417" s="1018" t="s">
        <v>3008</v>
      </c>
      <c r="D417" s="1019">
        <v>5000</v>
      </c>
      <c r="E417" s="911">
        <v>2928</v>
      </c>
      <c r="F417" s="912">
        <v>2072</v>
      </c>
      <c r="L417" s="962">
        <f t="shared" si="9"/>
        <v>0</v>
      </c>
      <c r="M417" s="963" t="s">
        <v>2592</v>
      </c>
      <c r="N417" s="916" t="s">
        <v>3009</v>
      </c>
      <c r="P417" s="965"/>
      <c r="Q417" s="965"/>
      <c r="R417" s="989"/>
      <c r="S417" s="965"/>
      <c r="T417" s="330"/>
      <c r="U417" s="989"/>
      <c r="V417" s="990"/>
    </row>
    <row r="418" hidden="1" customHeight="1" spans="1:22">
      <c r="A418" s="937" t="s">
        <v>2971</v>
      </c>
      <c r="B418" s="1017" t="s">
        <v>3010</v>
      </c>
      <c r="C418" s="1018" t="s">
        <v>3011</v>
      </c>
      <c r="D418" s="1019">
        <v>5000</v>
      </c>
      <c r="E418" s="911">
        <v>2112</v>
      </c>
      <c r="F418" s="912">
        <v>1488</v>
      </c>
      <c r="G418" s="912">
        <v>1400</v>
      </c>
      <c r="L418" s="962">
        <f t="shared" si="9"/>
        <v>0</v>
      </c>
      <c r="M418" s="963" t="s">
        <v>2592</v>
      </c>
      <c r="N418" s="916" t="s">
        <v>3009</v>
      </c>
      <c r="P418" s="965"/>
      <c r="Q418" s="965"/>
      <c r="R418" s="989"/>
      <c r="S418" s="965"/>
      <c r="T418" s="330"/>
      <c r="U418" s="989"/>
      <c r="V418" s="990"/>
    </row>
    <row r="419" hidden="1" customHeight="1" spans="1:22">
      <c r="A419" s="937" t="s">
        <v>2971</v>
      </c>
      <c r="B419" s="1017" t="s">
        <v>639</v>
      </c>
      <c r="C419" s="1018" t="s">
        <v>3012</v>
      </c>
      <c r="D419" s="1019">
        <v>3000</v>
      </c>
      <c r="E419" s="911">
        <v>3000</v>
      </c>
      <c r="L419" s="962">
        <f t="shared" si="9"/>
        <v>0</v>
      </c>
      <c r="M419" s="963" t="s">
        <v>2592</v>
      </c>
      <c r="N419" s="916" t="s">
        <v>3009</v>
      </c>
      <c r="O419" s="964"/>
      <c r="P419" s="965"/>
      <c r="Q419" s="965"/>
      <c r="R419" s="989"/>
      <c r="S419" s="965"/>
      <c r="T419" s="330"/>
      <c r="U419" s="989"/>
      <c r="V419" s="990"/>
    </row>
    <row r="420" hidden="1" customHeight="1" spans="1:22">
      <c r="A420" s="937" t="s">
        <v>2971</v>
      </c>
      <c r="B420" s="1017" t="s">
        <v>642</v>
      </c>
      <c r="C420" s="1018" t="s">
        <v>3013</v>
      </c>
      <c r="D420" s="1019">
        <v>3000</v>
      </c>
      <c r="E420" s="911">
        <v>3000</v>
      </c>
      <c r="L420" s="962">
        <f t="shared" si="9"/>
        <v>0</v>
      </c>
      <c r="M420" s="963" t="s">
        <v>2592</v>
      </c>
      <c r="N420" s="916" t="s">
        <v>3009</v>
      </c>
      <c r="O420" s="964"/>
      <c r="P420" s="965"/>
      <c r="Q420" s="965"/>
      <c r="R420" s="989"/>
      <c r="S420" s="965"/>
      <c r="T420" s="330"/>
      <c r="U420" s="989"/>
      <c r="V420" s="990"/>
    </row>
    <row r="421" hidden="1" customHeight="1" spans="1:22">
      <c r="A421" s="937" t="s">
        <v>2971</v>
      </c>
      <c r="B421" s="1017" t="s">
        <v>3014</v>
      </c>
      <c r="C421" s="1018" t="s">
        <v>3015</v>
      </c>
      <c r="D421" s="1019">
        <v>3000</v>
      </c>
      <c r="E421" s="911">
        <v>3000</v>
      </c>
      <c r="L421" s="962">
        <f t="shared" si="9"/>
        <v>0</v>
      </c>
      <c r="M421" s="963" t="s">
        <v>2592</v>
      </c>
      <c r="N421" s="916" t="s">
        <v>3009</v>
      </c>
      <c r="O421" s="964"/>
      <c r="P421" s="965"/>
      <c r="Q421" s="965"/>
      <c r="R421" s="989"/>
      <c r="S421" s="965"/>
      <c r="T421" s="330"/>
      <c r="U421" s="989"/>
      <c r="V421" s="990"/>
    </row>
    <row r="422" hidden="1" customHeight="1" spans="1:22">
      <c r="A422" s="937" t="s">
        <v>2971</v>
      </c>
      <c r="B422" s="1017" t="s">
        <v>648</v>
      </c>
      <c r="C422" s="1018" t="s">
        <v>3016</v>
      </c>
      <c r="D422" s="1019">
        <v>3000</v>
      </c>
      <c r="E422" s="911">
        <v>3000</v>
      </c>
      <c r="L422" s="962">
        <f t="shared" si="9"/>
        <v>0</v>
      </c>
      <c r="M422" s="963" t="s">
        <v>2592</v>
      </c>
      <c r="N422" s="916" t="s">
        <v>3009</v>
      </c>
      <c r="O422" s="964"/>
      <c r="P422" s="965"/>
      <c r="Q422" s="965"/>
      <c r="R422" s="989"/>
      <c r="S422" s="965"/>
      <c r="T422" s="330"/>
      <c r="U422" s="989"/>
      <c r="V422" s="990"/>
    </row>
    <row r="423" hidden="1" customHeight="1" spans="1:22">
      <c r="A423" s="937" t="s">
        <v>2971</v>
      </c>
      <c r="B423" s="1017" t="s">
        <v>651</v>
      </c>
      <c r="C423" s="1018" t="s">
        <v>3017</v>
      </c>
      <c r="D423" s="1019">
        <v>3000</v>
      </c>
      <c r="E423" s="911">
        <v>3000</v>
      </c>
      <c r="L423" s="962">
        <f t="shared" si="9"/>
        <v>0</v>
      </c>
      <c r="M423" s="963" t="s">
        <v>2592</v>
      </c>
      <c r="N423" s="916" t="s">
        <v>3009</v>
      </c>
      <c r="O423" s="964"/>
      <c r="P423" s="965"/>
      <c r="Q423" s="965"/>
      <c r="R423" s="989"/>
      <c r="S423" s="965"/>
      <c r="T423" s="330"/>
      <c r="U423" s="989"/>
      <c r="V423" s="990"/>
    </row>
    <row r="424" hidden="1" customHeight="1" spans="1:22">
      <c r="A424" s="937" t="s">
        <v>2971</v>
      </c>
      <c r="B424" s="1017" t="s">
        <v>234</v>
      </c>
      <c r="C424" s="1018" t="s">
        <v>3018</v>
      </c>
      <c r="D424" s="1019">
        <v>10000</v>
      </c>
      <c r="E424" s="911">
        <v>1000</v>
      </c>
      <c r="F424" s="912">
        <v>9000</v>
      </c>
      <c r="L424" s="962">
        <f t="shared" si="9"/>
        <v>0</v>
      </c>
      <c r="M424" s="963" t="s">
        <v>2592</v>
      </c>
      <c r="N424" s="916" t="s">
        <v>3019</v>
      </c>
      <c r="O424" s="964"/>
      <c r="P424" s="965"/>
      <c r="Q424" s="965"/>
      <c r="R424" s="989"/>
      <c r="S424" s="965"/>
      <c r="T424" s="330"/>
      <c r="U424" s="989"/>
      <c r="V424" s="990"/>
    </row>
    <row r="425" hidden="1" customHeight="1" spans="1:22">
      <c r="A425" s="937" t="s">
        <v>2971</v>
      </c>
      <c r="B425" s="1017" t="s">
        <v>288</v>
      </c>
      <c r="C425" s="1018" t="s">
        <v>3020</v>
      </c>
      <c r="D425" s="1019">
        <v>3000</v>
      </c>
      <c r="E425" s="911">
        <v>3000</v>
      </c>
      <c r="L425" s="962">
        <f t="shared" si="9"/>
        <v>0</v>
      </c>
      <c r="M425" s="963" t="s">
        <v>2592</v>
      </c>
      <c r="N425" s="916" t="s">
        <v>3019</v>
      </c>
      <c r="O425" s="964"/>
      <c r="P425" s="965"/>
      <c r="Q425" s="965"/>
      <c r="R425" s="989"/>
      <c r="S425" s="965"/>
      <c r="T425" s="330"/>
      <c r="U425" s="989"/>
      <c r="V425" s="990"/>
    </row>
    <row r="426" hidden="1" customHeight="1" spans="1:22">
      <c r="A426" s="937" t="s">
        <v>2971</v>
      </c>
      <c r="B426" s="1017" t="s">
        <v>516</v>
      </c>
      <c r="C426" s="1018" t="s">
        <v>3021</v>
      </c>
      <c r="D426" s="1019">
        <v>3000</v>
      </c>
      <c r="E426" s="911">
        <v>3000</v>
      </c>
      <c r="L426" s="962">
        <f t="shared" si="9"/>
        <v>0</v>
      </c>
      <c r="M426" s="963" t="s">
        <v>2592</v>
      </c>
      <c r="N426" s="916" t="s">
        <v>2782</v>
      </c>
      <c r="O426" s="964"/>
      <c r="P426" s="965"/>
      <c r="Q426" s="965"/>
      <c r="R426" s="989"/>
      <c r="S426" s="965"/>
      <c r="T426" s="330"/>
      <c r="U426" s="989"/>
      <c r="V426" s="990"/>
    </row>
    <row r="427" hidden="1" customHeight="1" spans="1:22">
      <c r="A427" s="1021" t="s">
        <v>2971</v>
      </c>
      <c r="B427" s="1021" t="s">
        <v>380</v>
      </c>
      <c r="C427" s="1022" t="s">
        <v>3022</v>
      </c>
      <c r="D427" s="1023">
        <v>10000</v>
      </c>
      <c r="E427" s="911">
        <v>10000</v>
      </c>
      <c r="F427" s="1024"/>
      <c r="G427" s="1024"/>
      <c r="H427" s="1024"/>
      <c r="I427" s="1024"/>
      <c r="J427" s="1024"/>
      <c r="K427" s="1034"/>
      <c r="L427" s="962">
        <f t="shared" si="9"/>
        <v>0</v>
      </c>
      <c r="M427" s="1020" t="s">
        <v>2592</v>
      </c>
      <c r="N427" s="916" t="s">
        <v>2791</v>
      </c>
      <c r="O427" s="964"/>
      <c r="P427" s="965"/>
      <c r="Q427" s="965"/>
      <c r="R427" s="989"/>
      <c r="S427" s="965"/>
      <c r="T427" s="330"/>
      <c r="U427" s="989"/>
      <c r="V427" s="990"/>
    </row>
    <row r="428" hidden="1" customHeight="1" spans="1:22">
      <c r="A428" s="1021" t="s">
        <v>2971</v>
      </c>
      <c r="B428" s="937" t="s">
        <v>368</v>
      </c>
      <c r="C428" s="1004" t="s">
        <v>370</v>
      </c>
      <c r="D428" s="940">
        <v>2000</v>
      </c>
      <c r="E428" s="911">
        <v>2000</v>
      </c>
      <c r="F428" s="1025"/>
      <c r="G428" s="1025"/>
      <c r="H428" s="1025"/>
      <c r="I428" s="1025"/>
      <c r="J428" s="1025"/>
      <c r="K428" s="1035"/>
      <c r="L428" s="962">
        <f t="shared" si="9"/>
        <v>0</v>
      </c>
      <c r="M428" s="963" t="s">
        <v>2592</v>
      </c>
      <c r="N428" s="916" t="s">
        <v>2908</v>
      </c>
      <c r="O428" s="964"/>
      <c r="P428" s="965"/>
      <c r="Q428" s="965"/>
      <c r="R428" s="989"/>
      <c r="S428" s="965"/>
      <c r="T428" s="330"/>
      <c r="U428" s="989"/>
      <c r="V428" s="990"/>
    </row>
    <row r="429" hidden="1" customHeight="1" spans="1:22">
      <c r="A429" s="1021" t="s">
        <v>2971</v>
      </c>
      <c r="B429" s="937" t="s">
        <v>371</v>
      </c>
      <c r="C429" s="1004" t="s">
        <v>373</v>
      </c>
      <c r="D429" s="940">
        <v>2000</v>
      </c>
      <c r="E429" s="911">
        <v>2000</v>
      </c>
      <c r="F429" s="1025"/>
      <c r="G429" s="1025"/>
      <c r="H429" s="1025"/>
      <c r="I429" s="1025"/>
      <c r="J429" s="1025"/>
      <c r="K429" s="1035"/>
      <c r="L429" s="962">
        <f t="shared" si="9"/>
        <v>0</v>
      </c>
      <c r="M429" s="963" t="s">
        <v>2592</v>
      </c>
      <c r="N429" s="916" t="s">
        <v>2908</v>
      </c>
      <c r="O429" s="964"/>
      <c r="P429" s="965"/>
      <c r="Q429" s="965"/>
      <c r="R429" s="989"/>
      <c r="S429" s="965"/>
      <c r="T429" s="330"/>
      <c r="U429" s="989"/>
      <c r="V429" s="990"/>
    </row>
    <row r="430" hidden="1" customHeight="1" spans="1:22">
      <c r="A430" s="1021" t="s">
        <v>2971</v>
      </c>
      <c r="B430" s="937" t="s">
        <v>374</v>
      </c>
      <c r="C430" s="1004" t="s">
        <v>376</v>
      </c>
      <c r="D430" s="940">
        <v>3000</v>
      </c>
      <c r="E430" s="911">
        <v>3000</v>
      </c>
      <c r="F430" s="1025"/>
      <c r="G430" s="1025"/>
      <c r="H430" s="1025"/>
      <c r="I430" s="1025"/>
      <c r="J430" s="1025"/>
      <c r="K430" s="1035"/>
      <c r="L430" s="962">
        <f t="shared" si="9"/>
        <v>0</v>
      </c>
      <c r="M430" s="963" t="s">
        <v>2592</v>
      </c>
      <c r="N430" s="916" t="s">
        <v>2908</v>
      </c>
      <c r="O430" s="964"/>
      <c r="P430" s="965"/>
      <c r="Q430" s="965"/>
      <c r="R430" s="989"/>
      <c r="S430" s="965"/>
      <c r="T430" s="330"/>
      <c r="U430" s="989"/>
      <c r="V430" s="990"/>
    </row>
    <row r="431" hidden="1" customHeight="1" spans="1:22">
      <c r="A431" s="1021" t="s">
        <v>2971</v>
      </c>
      <c r="B431" s="937" t="s">
        <v>377</v>
      </c>
      <c r="C431" s="1004" t="s">
        <v>379</v>
      </c>
      <c r="D431" s="940">
        <v>5000</v>
      </c>
      <c r="E431" s="911">
        <v>5000</v>
      </c>
      <c r="F431" s="1025"/>
      <c r="G431" s="1025"/>
      <c r="H431" s="1025"/>
      <c r="I431" s="1025"/>
      <c r="J431" s="1025"/>
      <c r="K431" s="1035"/>
      <c r="L431" s="962">
        <f t="shared" si="9"/>
        <v>0</v>
      </c>
      <c r="M431" s="963" t="s">
        <v>2592</v>
      </c>
      <c r="N431" s="916" t="s">
        <v>2908</v>
      </c>
      <c r="O431" s="964"/>
      <c r="P431" s="965"/>
      <c r="Q431" s="965"/>
      <c r="R431" s="989"/>
      <c r="S431" s="965"/>
      <c r="T431" s="330"/>
      <c r="U431" s="989"/>
      <c r="V431" s="990"/>
    </row>
    <row r="432" hidden="1" customHeight="1" spans="1:13">
      <c r="A432" s="1026" t="s">
        <v>1399</v>
      </c>
      <c r="B432" s="1027" t="s">
        <v>3023</v>
      </c>
      <c r="C432" s="1028" t="s">
        <v>3024</v>
      </c>
      <c r="D432" s="1029">
        <v>1000</v>
      </c>
      <c r="E432" s="1030"/>
      <c r="F432" s="1031"/>
      <c r="G432" s="1031"/>
      <c r="H432" s="1031"/>
      <c r="I432" s="1031"/>
      <c r="J432" s="1031"/>
      <c r="K432" s="1036"/>
      <c r="L432" s="962">
        <f t="shared" si="9"/>
        <v>1000</v>
      </c>
      <c r="M432" s="1037"/>
    </row>
    <row r="433" hidden="1" customHeight="1" spans="1:13">
      <c r="A433" s="1032" t="s">
        <v>1399</v>
      </c>
      <c r="B433" s="1033" t="s">
        <v>3025</v>
      </c>
      <c r="C433" s="823" t="s">
        <v>3026</v>
      </c>
      <c r="D433" s="1019">
        <v>1000</v>
      </c>
      <c r="L433" s="962">
        <f t="shared" si="9"/>
        <v>1000</v>
      </c>
      <c r="M433" s="1037"/>
    </row>
    <row r="434" hidden="1" customHeight="1" spans="1:22">
      <c r="A434" s="1003" t="s">
        <v>1399</v>
      </c>
      <c r="B434" s="1017" t="s">
        <v>3027</v>
      </c>
      <c r="C434" s="1018" t="s">
        <v>2840</v>
      </c>
      <c r="D434" s="1019">
        <v>3000</v>
      </c>
      <c r="E434" s="911">
        <v>3000</v>
      </c>
      <c r="L434" s="962">
        <f t="shared" si="9"/>
        <v>0</v>
      </c>
      <c r="M434" s="963" t="s">
        <v>2592</v>
      </c>
      <c r="N434" s="916" t="s">
        <v>3028</v>
      </c>
      <c r="O434" s="964"/>
      <c r="P434" s="965"/>
      <c r="Q434" s="965"/>
      <c r="R434" s="989"/>
      <c r="S434" s="965"/>
      <c r="T434" s="330"/>
      <c r="U434" s="989"/>
      <c r="V434" s="990"/>
    </row>
    <row r="435" hidden="1" customHeight="1" spans="1:22">
      <c r="A435" s="1003" t="s">
        <v>1399</v>
      </c>
      <c r="B435" s="1017" t="s">
        <v>3029</v>
      </c>
      <c r="C435" s="1018" t="s">
        <v>3030</v>
      </c>
      <c r="D435" s="1019">
        <v>3000</v>
      </c>
      <c r="E435" s="911">
        <v>3000</v>
      </c>
      <c r="L435" s="962">
        <f t="shared" si="9"/>
        <v>0</v>
      </c>
      <c r="M435" s="963" t="s">
        <v>2592</v>
      </c>
      <c r="N435" s="916" t="s">
        <v>3028</v>
      </c>
      <c r="O435" s="964"/>
      <c r="P435" s="965"/>
      <c r="Q435" s="965"/>
      <c r="R435" s="989"/>
      <c r="S435" s="965"/>
      <c r="T435" s="330"/>
      <c r="U435" s="989"/>
      <c r="V435" s="990"/>
    </row>
    <row r="436" hidden="1" customHeight="1" spans="1:22">
      <c r="A436" s="1003" t="s">
        <v>1399</v>
      </c>
      <c r="B436" s="1017" t="s">
        <v>3031</v>
      </c>
      <c r="C436" s="1018" t="s">
        <v>3032</v>
      </c>
      <c r="D436" s="1019">
        <v>3000</v>
      </c>
      <c r="E436" s="911">
        <v>3000</v>
      </c>
      <c r="L436" s="962">
        <f t="shared" si="9"/>
        <v>0</v>
      </c>
      <c r="M436" s="963" t="s">
        <v>2592</v>
      </c>
      <c r="N436" s="916" t="s">
        <v>3028</v>
      </c>
      <c r="O436" s="964"/>
      <c r="P436" s="965"/>
      <c r="Q436" s="965"/>
      <c r="R436" s="989"/>
      <c r="S436" s="965"/>
      <c r="T436" s="330"/>
      <c r="U436" s="989"/>
      <c r="V436" s="990"/>
    </row>
    <row r="437" hidden="1" customHeight="1" spans="1:22">
      <c r="A437" s="1003" t="s">
        <v>1399</v>
      </c>
      <c r="B437" s="1017" t="s">
        <v>3033</v>
      </c>
      <c r="C437" s="1018" t="s">
        <v>3034</v>
      </c>
      <c r="D437" s="1019">
        <v>3000</v>
      </c>
      <c r="E437" s="911">
        <v>3000</v>
      </c>
      <c r="L437" s="962">
        <f t="shared" si="9"/>
        <v>0</v>
      </c>
      <c r="M437" s="963" t="s">
        <v>2592</v>
      </c>
      <c r="N437" s="916" t="s">
        <v>3028</v>
      </c>
      <c r="O437" s="964"/>
      <c r="P437" s="965"/>
      <c r="Q437" s="965"/>
      <c r="R437" s="989"/>
      <c r="S437" s="965"/>
      <c r="T437" s="330"/>
      <c r="U437" s="989"/>
      <c r="V437" s="990"/>
    </row>
    <row r="438" hidden="1" customHeight="1" spans="1:22">
      <c r="A438" s="1003" t="s">
        <v>1399</v>
      </c>
      <c r="B438" s="1017" t="s">
        <v>3035</v>
      </c>
      <c r="C438" s="1018" t="s">
        <v>3036</v>
      </c>
      <c r="D438" s="1019">
        <v>3000</v>
      </c>
      <c r="E438" s="911">
        <v>3000</v>
      </c>
      <c r="L438" s="962">
        <f t="shared" si="9"/>
        <v>0</v>
      </c>
      <c r="M438" s="963" t="s">
        <v>2592</v>
      </c>
      <c r="N438" s="916" t="s">
        <v>3028</v>
      </c>
      <c r="O438" s="964"/>
      <c r="P438" s="965"/>
      <c r="Q438" s="965"/>
      <c r="R438" s="989"/>
      <c r="S438" s="965"/>
      <c r="T438" s="330"/>
      <c r="U438" s="989"/>
      <c r="V438" s="990"/>
    </row>
    <row r="439" hidden="1" customHeight="1" spans="1:14">
      <c r="A439" s="1003" t="s">
        <v>1399</v>
      </c>
      <c r="B439" s="1017" t="s">
        <v>183</v>
      </c>
      <c r="C439" s="1018" t="s">
        <v>3037</v>
      </c>
      <c r="D439" s="1019">
        <v>9408</v>
      </c>
      <c r="E439" s="911">
        <v>1248</v>
      </c>
      <c r="F439" s="912">
        <v>2592</v>
      </c>
      <c r="G439" s="912">
        <v>5568</v>
      </c>
      <c r="L439" s="962">
        <f t="shared" si="9"/>
        <v>0</v>
      </c>
      <c r="M439" s="963" t="s">
        <v>2592</v>
      </c>
      <c r="N439" s="916" t="s">
        <v>3038</v>
      </c>
    </row>
    <row r="440" hidden="1" customHeight="1" spans="1:14">
      <c r="A440" s="1003" t="s">
        <v>1399</v>
      </c>
      <c r="B440" s="1017" t="s">
        <v>3039</v>
      </c>
      <c r="C440" s="1018" t="s">
        <v>3040</v>
      </c>
      <c r="D440" s="1019">
        <v>9408</v>
      </c>
      <c r="E440" s="911">
        <v>1248</v>
      </c>
      <c r="F440" s="912">
        <v>2592</v>
      </c>
      <c r="G440" s="912">
        <v>5568</v>
      </c>
      <c r="L440" s="962">
        <f t="shared" si="9"/>
        <v>0</v>
      </c>
      <c r="M440" s="963" t="s">
        <v>2592</v>
      </c>
      <c r="N440" s="916" t="s">
        <v>3038</v>
      </c>
    </row>
    <row r="441" hidden="1" customHeight="1" spans="1:14">
      <c r="A441" s="1003" t="s">
        <v>1399</v>
      </c>
      <c r="B441" s="1017" t="s">
        <v>3041</v>
      </c>
      <c r="C441" s="1018" t="s">
        <v>3042</v>
      </c>
      <c r="D441" s="1019">
        <v>3000</v>
      </c>
      <c r="E441" s="911">
        <v>3000</v>
      </c>
      <c r="L441" s="962">
        <f t="shared" si="9"/>
        <v>0</v>
      </c>
      <c r="M441" s="963" t="s">
        <v>2592</v>
      </c>
      <c r="N441" s="916" t="s">
        <v>3043</v>
      </c>
    </row>
    <row r="442" hidden="1" customHeight="1" spans="1:22">
      <c r="A442" s="1003" t="s">
        <v>1399</v>
      </c>
      <c r="B442" s="1017" t="s">
        <v>3044</v>
      </c>
      <c r="C442" s="1018" t="s">
        <v>3045</v>
      </c>
      <c r="D442" s="1019">
        <v>3000</v>
      </c>
      <c r="E442" s="911">
        <v>3000</v>
      </c>
      <c r="L442" s="962">
        <f t="shared" si="9"/>
        <v>0</v>
      </c>
      <c r="M442" s="963" t="s">
        <v>2592</v>
      </c>
      <c r="N442" s="916" t="s">
        <v>2820</v>
      </c>
      <c r="O442" s="964"/>
      <c r="P442" s="965"/>
      <c r="Q442" s="965"/>
      <c r="R442" s="989"/>
      <c r="S442" s="965"/>
      <c r="T442" s="330"/>
      <c r="U442" s="989"/>
      <c r="V442" s="990"/>
    </row>
    <row r="443" hidden="1" customHeight="1" spans="1:22">
      <c r="A443" s="1003" t="s">
        <v>1399</v>
      </c>
      <c r="B443" s="1017" t="s">
        <v>3046</v>
      </c>
      <c r="C443" s="1018" t="s">
        <v>3047</v>
      </c>
      <c r="D443" s="1019">
        <v>3000</v>
      </c>
      <c r="E443" s="911">
        <v>3000</v>
      </c>
      <c r="L443" s="962">
        <f t="shared" si="9"/>
        <v>0</v>
      </c>
      <c r="M443" s="963" t="s">
        <v>2592</v>
      </c>
      <c r="N443" s="916" t="s">
        <v>2820</v>
      </c>
      <c r="O443" s="964"/>
      <c r="P443" s="965"/>
      <c r="Q443" s="965"/>
      <c r="R443" s="989"/>
      <c r="S443" s="965"/>
      <c r="T443" s="330"/>
      <c r="U443" s="989"/>
      <c r="V443" s="990"/>
    </row>
    <row r="444" hidden="1" customHeight="1" spans="1:22">
      <c r="A444" s="1003" t="s">
        <v>1399</v>
      </c>
      <c r="B444" s="1017" t="s">
        <v>3048</v>
      </c>
      <c r="C444" s="1018" t="s">
        <v>3049</v>
      </c>
      <c r="D444" s="1019">
        <v>3000</v>
      </c>
      <c r="E444" s="911">
        <v>3000</v>
      </c>
      <c r="L444" s="962">
        <f t="shared" si="9"/>
        <v>0</v>
      </c>
      <c r="M444" s="963" t="s">
        <v>2592</v>
      </c>
      <c r="N444" s="916" t="s">
        <v>2820</v>
      </c>
      <c r="O444" s="964"/>
      <c r="P444" s="965"/>
      <c r="Q444" s="965"/>
      <c r="R444" s="989"/>
      <c r="S444" s="965"/>
      <c r="T444" s="330"/>
      <c r="U444" s="989"/>
      <c r="V444" s="990"/>
    </row>
    <row r="445" hidden="1" customHeight="1" spans="1:22">
      <c r="A445" s="1003" t="s">
        <v>1399</v>
      </c>
      <c r="B445" s="1017" t="s">
        <v>3050</v>
      </c>
      <c r="C445" s="1018" t="s">
        <v>3051</v>
      </c>
      <c r="D445" s="1019">
        <v>3000</v>
      </c>
      <c r="E445" s="911">
        <v>3000</v>
      </c>
      <c r="L445" s="962">
        <f t="shared" si="9"/>
        <v>0</v>
      </c>
      <c r="M445" s="963" t="s">
        <v>2592</v>
      </c>
      <c r="N445" s="916" t="s">
        <v>2820</v>
      </c>
      <c r="O445" s="964"/>
      <c r="P445" s="965"/>
      <c r="Q445" s="965"/>
      <c r="R445" s="989"/>
      <c r="S445" s="965"/>
      <c r="T445" s="330"/>
      <c r="U445" s="989"/>
      <c r="V445" s="990"/>
    </row>
    <row r="446" hidden="1" customHeight="1" spans="1:22">
      <c r="A446" s="1003" t="s">
        <v>1399</v>
      </c>
      <c r="B446" s="1017" t="s">
        <v>3052</v>
      </c>
      <c r="C446" s="1018" t="s">
        <v>3053</v>
      </c>
      <c r="D446" s="1019">
        <v>3000</v>
      </c>
      <c r="E446" s="911">
        <v>3000</v>
      </c>
      <c r="L446" s="962">
        <f t="shared" si="9"/>
        <v>0</v>
      </c>
      <c r="M446" s="963" t="s">
        <v>2592</v>
      </c>
      <c r="N446" s="916" t="s">
        <v>2820</v>
      </c>
      <c r="O446" s="964"/>
      <c r="P446" s="965"/>
      <c r="Q446" s="965"/>
      <c r="R446" s="989"/>
      <c r="S446" s="965"/>
      <c r="T446" s="330"/>
      <c r="U446" s="989"/>
      <c r="V446" s="990"/>
    </row>
    <row r="447" hidden="1" customHeight="1" spans="1:14">
      <c r="A447" s="1003" t="s">
        <v>1399</v>
      </c>
      <c r="B447" s="1017" t="s">
        <v>3054</v>
      </c>
      <c r="C447" s="1018" t="s">
        <v>3055</v>
      </c>
      <c r="D447" s="1019">
        <v>3000</v>
      </c>
      <c r="E447" s="911">
        <v>3000</v>
      </c>
      <c r="L447" s="962">
        <f t="shared" si="9"/>
        <v>0</v>
      </c>
      <c r="M447" s="963" t="s">
        <v>2592</v>
      </c>
      <c r="N447" s="916" t="s">
        <v>3043</v>
      </c>
    </row>
    <row r="448" hidden="1" customHeight="1" spans="1:14">
      <c r="A448" s="1003" t="s">
        <v>1399</v>
      </c>
      <c r="B448" s="1017" t="s">
        <v>291</v>
      </c>
      <c r="C448" s="1018" t="s">
        <v>3056</v>
      </c>
      <c r="D448" s="1019">
        <v>3000</v>
      </c>
      <c r="E448" s="911">
        <v>3000</v>
      </c>
      <c r="L448" s="962">
        <f t="shared" si="9"/>
        <v>0</v>
      </c>
      <c r="M448" s="963" t="s">
        <v>2592</v>
      </c>
      <c r="N448" s="916" t="s">
        <v>3057</v>
      </c>
    </row>
    <row r="449" hidden="1" customHeight="1" spans="1:22">
      <c r="A449" s="1003" t="s">
        <v>1399</v>
      </c>
      <c r="B449" s="1017" t="s">
        <v>3058</v>
      </c>
      <c r="C449" s="1018" t="s">
        <v>2655</v>
      </c>
      <c r="D449" s="1019">
        <v>5000</v>
      </c>
      <c r="E449" s="911">
        <v>5000</v>
      </c>
      <c r="L449" s="962">
        <f t="shared" si="9"/>
        <v>0</v>
      </c>
      <c r="M449" s="963" t="s">
        <v>2592</v>
      </c>
      <c r="N449" s="916" t="s">
        <v>3059</v>
      </c>
      <c r="O449" s="964"/>
      <c r="P449" s="965"/>
      <c r="Q449" s="965"/>
      <c r="R449" s="989"/>
      <c r="S449" s="965"/>
      <c r="T449" s="330"/>
      <c r="U449" s="989"/>
      <c r="V449" s="990"/>
    </row>
    <row r="450" hidden="1" customHeight="1" spans="1:22">
      <c r="A450" s="1003" t="s">
        <v>1399</v>
      </c>
      <c r="B450" s="1017" t="s">
        <v>3060</v>
      </c>
      <c r="C450" s="1018" t="s">
        <v>3061</v>
      </c>
      <c r="D450" s="1019">
        <v>2000</v>
      </c>
      <c r="E450" s="911">
        <v>2000</v>
      </c>
      <c r="L450" s="962">
        <f t="shared" si="9"/>
        <v>0</v>
      </c>
      <c r="M450" s="963" t="s">
        <v>2592</v>
      </c>
      <c r="N450" s="916" t="s">
        <v>2791</v>
      </c>
      <c r="O450" s="964"/>
      <c r="P450" s="965"/>
      <c r="Q450" s="965"/>
      <c r="R450" s="989"/>
      <c r="S450" s="965"/>
      <c r="T450" s="330"/>
      <c r="U450" s="989"/>
      <c r="V450" s="990"/>
    </row>
    <row r="451" hidden="1" customHeight="1" spans="1:22">
      <c r="A451" s="1003" t="s">
        <v>1399</v>
      </c>
      <c r="B451" s="1017" t="s">
        <v>2627</v>
      </c>
      <c r="C451" s="1018" t="s">
        <v>3062</v>
      </c>
      <c r="D451" s="1019">
        <v>2000</v>
      </c>
      <c r="E451" s="911">
        <v>2000</v>
      </c>
      <c r="L451" s="962">
        <f t="shared" si="9"/>
        <v>0</v>
      </c>
      <c r="M451" s="963" t="s">
        <v>2592</v>
      </c>
      <c r="N451" s="916" t="s">
        <v>3019</v>
      </c>
      <c r="O451" s="964"/>
      <c r="P451" s="965"/>
      <c r="Q451" s="965"/>
      <c r="R451" s="989"/>
      <c r="S451" s="965"/>
      <c r="T451" s="330"/>
      <c r="U451" s="989"/>
      <c r="V451" s="990"/>
    </row>
    <row r="452" hidden="1" customHeight="1" spans="1:14">
      <c r="A452" s="1003" t="s">
        <v>1399</v>
      </c>
      <c r="B452" s="937" t="s">
        <v>380</v>
      </c>
      <c r="C452" s="1018" t="s">
        <v>3022</v>
      </c>
      <c r="D452" s="1019">
        <v>20000</v>
      </c>
      <c r="E452" s="911">
        <v>20000</v>
      </c>
      <c r="L452" s="962">
        <f t="shared" si="9"/>
        <v>0</v>
      </c>
      <c r="M452" s="963" t="s">
        <v>2592</v>
      </c>
      <c r="N452" s="916" t="s">
        <v>3063</v>
      </c>
    </row>
    <row r="453" hidden="1" customHeight="1" spans="1:22">
      <c r="A453" s="1003" t="s">
        <v>1399</v>
      </c>
      <c r="B453" s="1017" t="s">
        <v>3064</v>
      </c>
      <c r="C453" s="1018" t="s">
        <v>3065</v>
      </c>
      <c r="D453" s="1019">
        <v>5000</v>
      </c>
      <c r="E453" s="911">
        <v>2000</v>
      </c>
      <c r="F453" s="912">
        <v>2000</v>
      </c>
      <c r="G453" s="912">
        <v>1000</v>
      </c>
      <c r="L453" s="962">
        <f t="shared" si="9"/>
        <v>0</v>
      </c>
      <c r="M453" s="963" t="s">
        <v>2592</v>
      </c>
      <c r="N453" s="916" t="s">
        <v>3066</v>
      </c>
      <c r="O453" s="964"/>
      <c r="P453" s="965"/>
      <c r="Q453" s="965"/>
      <c r="R453" s="989"/>
      <c r="S453" s="965"/>
      <c r="T453" s="330"/>
      <c r="U453" s="989"/>
      <c r="V453" s="990"/>
    </row>
    <row r="454" hidden="1" customHeight="1" spans="1:22">
      <c r="A454" s="1003" t="s">
        <v>1399</v>
      </c>
      <c r="B454" s="1017" t="s">
        <v>3067</v>
      </c>
      <c r="C454" s="1018" t="s">
        <v>3068</v>
      </c>
      <c r="D454" s="1019">
        <v>5000</v>
      </c>
      <c r="E454" s="911">
        <v>2000</v>
      </c>
      <c r="F454" s="912">
        <v>3000</v>
      </c>
      <c r="L454" s="962">
        <f t="shared" si="9"/>
        <v>0</v>
      </c>
      <c r="M454" s="963" t="s">
        <v>2592</v>
      </c>
      <c r="N454" s="916" t="s">
        <v>3069</v>
      </c>
      <c r="O454" s="964"/>
      <c r="P454" s="965"/>
      <c r="Q454" s="965"/>
      <c r="R454" s="989"/>
      <c r="S454" s="965"/>
      <c r="T454" s="330"/>
      <c r="U454" s="989"/>
      <c r="V454" s="990"/>
    </row>
    <row r="455" hidden="1" customHeight="1" spans="1:22">
      <c r="A455" s="1003" t="s">
        <v>1399</v>
      </c>
      <c r="B455" s="1017" t="s">
        <v>3070</v>
      </c>
      <c r="C455" s="1018" t="s">
        <v>3071</v>
      </c>
      <c r="D455" s="1019">
        <v>5000</v>
      </c>
      <c r="E455" s="911">
        <v>2000</v>
      </c>
      <c r="F455" s="912">
        <v>3000</v>
      </c>
      <c r="L455" s="962">
        <f t="shared" si="9"/>
        <v>0</v>
      </c>
      <c r="M455" s="963" t="s">
        <v>2592</v>
      </c>
      <c r="N455" s="916" t="s">
        <v>3069</v>
      </c>
      <c r="O455" s="964"/>
      <c r="P455" s="965"/>
      <c r="Q455" s="965"/>
      <c r="R455" s="989"/>
      <c r="S455" s="965"/>
      <c r="T455" s="330"/>
      <c r="U455" s="989"/>
      <c r="V455" s="990"/>
    </row>
    <row r="456" hidden="1" customHeight="1" spans="1:22">
      <c r="A456" s="1003" t="s">
        <v>1399</v>
      </c>
      <c r="B456" s="1017" t="s">
        <v>3072</v>
      </c>
      <c r="C456" s="1018" t="s">
        <v>3073</v>
      </c>
      <c r="D456" s="1019">
        <v>6000</v>
      </c>
      <c r="E456" s="911">
        <v>2000</v>
      </c>
      <c r="F456" s="912">
        <v>4000</v>
      </c>
      <c r="L456" s="962">
        <f t="shared" si="9"/>
        <v>0</v>
      </c>
      <c r="M456" s="963" t="s">
        <v>2592</v>
      </c>
      <c r="N456" s="916" t="s">
        <v>3069</v>
      </c>
      <c r="O456" s="964"/>
      <c r="P456" s="965"/>
      <c r="Q456" s="965"/>
      <c r="R456" s="989"/>
      <c r="S456" s="965"/>
      <c r="T456" s="330"/>
      <c r="U456" s="989"/>
      <c r="V456" s="990"/>
    </row>
    <row r="457" hidden="1" customHeight="1" spans="1:22">
      <c r="A457" s="1003" t="s">
        <v>1399</v>
      </c>
      <c r="B457" s="1017" t="s">
        <v>3074</v>
      </c>
      <c r="C457" s="1018" t="s">
        <v>3075</v>
      </c>
      <c r="D457" s="1019">
        <v>5000</v>
      </c>
      <c r="E457" s="911">
        <v>2000</v>
      </c>
      <c r="F457" s="912">
        <v>3000</v>
      </c>
      <c r="L457" s="962">
        <f t="shared" si="9"/>
        <v>0</v>
      </c>
      <c r="M457" s="963" t="s">
        <v>2592</v>
      </c>
      <c r="N457" s="916" t="s">
        <v>3069</v>
      </c>
      <c r="O457" s="964"/>
      <c r="P457" s="965"/>
      <c r="Q457" s="965"/>
      <c r="R457" s="989"/>
      <c r="S457" s="965"/>
      <c r="T457" s="330"/>
      <c r="U457" s="989"/>
      <c r="V457" s="990"/>
    </row>
    <row r="458" hidden="1" customHeight="1" spans="1:22">
      <c r="A458" s="1003" t="s">
        <v>1399</v>
      </c>
      <c r="B458" s="1017" t="s">
        <v>3076</v>
      </c>
      <c r="C458" s="1018" t="s">
        <v>3065</v>
      </c>
      <c r="D458" s="1019">
        <v>6000</v>
      </c>
      <c r="E458" s="911">
        <v>2000</v>
      </c>
      <c r="F458" s="912">
        <v>4000</v>
      </c>
      <c r="L458" s="962">
        <f t="shared" si="9"/>
        <v>0</v>
      </c>
      <c r="M458" s="963" t="s">
        <v>2592</v>
      </c>
      <c r="N458" s="916" t="s">
        <v>3069</v>
      </c>
      <c r="O458" s="964"/>
      <c r="P458" s="965"/>
      <c r="Q458" s="965"/>
      <c r="R458" s="989"/>
      <c r="S458" s="965"/>
      <c r="T458" s="330"/>
      <c r="U458" s="989"/>
      <c r="V458" s="990"/>
    </row>
    <row r="459" hidden="1" customHeight="1" spans="1:22">
      <c r="A459" s="1003" t="s">
        <v>1399</v>
      </c>
      <c r="B459" s="1017" t="s">
        <v>3077</v>
      </c>
      <c r="C459" s="1018" t="s">
        <v>3078</v>
      </c>
      <c r="D459" s="1019">
        <v>5000</v>
      </c>
      <c r="E459" s="911">
        <v>2000</v>
      </c>
      <c r="F459" s="912">
        <v>3000</v>
      </c>
      <c r="L459" s="962">
        <f t="shared" si="9"/>
        <v>0</v>
      </c>
      <c r="M459" s="963" t="s">
        <v>2592</v>
      </c>
      <c r="N459" s="916" t="s">
        <v>3069</v>
      </c>
      <c r="O459" s="964"/>
      <c r="P459" s="965"/>
      <c r="Q459" s="965"/>
      <c r="R459" s="989"/>
      <c r="S459" s="965"/>
      <c r="T459" s="330"/>
      <c r="U459" s="989"/>
      <c r="V459" s="990"/>
    </row>
    <row r="460" hidden="1" customHeight="1" spans="1:22">
      <c r="A460" s="1003" t="s">
        <v>1399</v>
      </c>
      <c r="B460" s="1017" t="s">
        <v>3079</v>
      </c>
      <c r="C460" s="1018" t="s">
        <v>3080</v>
      </c>
      <c r="D460" s="1019">
        <v>5000</v>
      </c>
      <c r="E460" s="911">
        <v>2000</v>
      </c>
      <c r="F460" s="912">
        <v>3000</v>
      </c>
      <c r="L460" s="962">
        <f t="shared" si="9"/>
        <v>0</v>
      </c>
      <c r="M460" s="963" t="s">
        <v>2592</v>
      </c>
      <c r="N460" s="916" t="s">
        <v>3069</v>
      </c>
      <c r="O460" s="964"/>
      <c r="P460" s="965"/>
      <c r="Q460" s="965"/>
      <c r="R460" s="989"/>
      <c r="S460" s="965"/>
      <c r="T460" s="330"/>
      <c r="U460" s="989"/>
      <c r="V460" s="990"/>
    </row>
    <row r="461" hidden="1" customHeight="1" spans="1:22">
      <c r="A461" s="1003" t="s">
        <v>1399</v>
      </c>
      <c r="B461" s="1017" t="s">
        <v>3081</v>
      </c>
      <c r="C461" s="1018" t="s">
        <v>3082</v>
      </c>
      <c r="D461" s="1019">
        <v>6000</v>
      </c>
      <c r="E461" s="911">
        <v>2000</v>
      </c>
      <c r="F461" s="912">
        <v>4000</v>
      </c>
      <c r="L461" s="962">
        <f t="shared" si="9"/>
        <v>0</v>
      </c>
      <c r="M461" s="963" t="s">
        <v>2592</v>
      </c>
      <c r="N461" s="916" t="s">
        <v>3069</v>
      </c>
      <c r="O461" s="964"/>
      <c r="P461" s="965"/>
      <c r="Q461" s="965"/>
      <c r="R461" s="989"/>
      <c r="S461" s="965"/>
      <c r="T461" s="330"/>
      <c r="U461" s="989"/>
      <c r="V461" s="990"/>
    </row>
    <row r="462" hidden="1" customHeight="1" spans="1:22">
      <c r="A462" s="1003" t="s">
        <v>1399</v>
      </c>
      <c r="B462" s="1017" t="s">
        <v>3083</v>
      </c>
      <c r="C462" s="1018" t="s">
        <v>3084</v>
      </c>
      <c r="D462" s="1019">
        <v>3000</v>
      </c>
      <c r="E462" s="911">
        <v>3000</v>
      </c>
      <c r="L462" s="962">
        <f t="shared" si="9"/>
        <v>0</v>
      </c>
      <c r="M462" s="963" t="s">
        <v>2592</v>
      </c>
      <c r="N462" s="916" t="s">
        <v>3085</v>
      </c>
      <c r="O462" s="964"/>
      <c r="P462" s="965"/>
      <c r="Q462" s="965"/>
      <c r="R462" s="989"/>
      <c r="S462" s="965"/>
      <c r="T462" s="330"/>
      <c r="U462" s="989"/>
      <c r="V462" s="990"/>
    </row>
    <row r="463" hidden="1" customHeight="1" spans="1:22">
      <c r="A463" s="1003" t="s">
        <v>1399</v>
      </c>
      <c r="B463" s="1017" t="s">
        <v>3086</v>
      </c>
      <c r="C463" s="1018" t="s">
        <v>3087</v>
      </c>
      <c r="D463" s="1019">
        <v>3000</v>
      </c>
      <c r="E463" s="911">
        <v>3000</v>
      </c>
      <c r="L463" s="962">
        <f t="shared" si="9"/>
        <v>0</v>
      </c>
      <c r="M463" s="963" t="s">
        <v>2592</v>
      </c>
      <c r="N463" s="916" t="s">
        <v>3085</v>
      </c>
      <c r="O463" s="964"/>
      <c r="P463" s="965"/>
      <c r="Q463" s="965"/>
      <c r="R463" s="989"/>
      <c r="S463" s="965"/>
      <c r="T463" s="330"/>
      <c r="U463" s="989"/>
      <c r="V463" s="990"/>
    </row>
    <row r="464" hidden="1" customHeight="1" spans="1:22">
      <c r="A464" s="1003" t="s">
        <v>1399</v>
      </c>
      <c r="B464" s="937" t="s">
        <v>368</v>
      </c>
      <c r="C464" s="1004" t="s">
        <v>370</v>
      </c>
      <c r="D464" s="1019">
        <v>5000</v>
      </c>
      <c r="E464" s="911">
        <v>5000</v>
      </c>
      <c r="L464" s="962">
        <f t="shared" si="9"/>
        <v>0</v>
      </c>
      <c r="M464" s="963" t="s">
        <v>2592</v>
      </c>
      <c r="N464" s="916" t="s">
        <v>2791</v>
      </c>
      <c r="O464" s="964"/>
      <c r="P464" s="965"/>
      <c r="Q464" s="965"/>
      <c r="R464" s="989"/>
      <c r="S464" s="965"/>
      <c r="T464" s="330"/>
      <c r="U464" s="989"/>
      <c r="V464" s="990"/>
    </row>
    <row r="465" hidden="1" customHeight="1" spans="1:22">
      <c r="A465" s="1003" t="s">
        <v>1399</v>
      </c>
      <c r="B465" s="937" t="s">
        <v>371</v>
      </c>
      <c r="C465" s="1004" t="s">
        <v>373</v>
      </c>
      <c r="D465" s="1019">
        <v>5000</v>
      </c>
      <c r="E465" s="911">
        <v>5000</v>
      </c>
      <c r="L465" s="962">
        <f t="shared" si="9"/>
        <v>0</v>
      </c>
      <c r="M465" s="963" t="s">
        <v>2592</v>
      </c>
      <c r="N465" s="916" t="s">
        <v>2793</v>
      </c>
      <c r="O465" s="964"/>
      <c r="P465" s="965"/>
      <c r="Q465" s="965"/>
      <c r="R465" s="989"/>
      <c r="S465" s="965"/>
      <c r="T465" s="330"/>
      <c r="U465" s="989"/>
      <c r="V465" s="990"/>
    </row>
    <row r="466" hidden="1" customHeight="1" spans="1:22">
      <c r="A466" s="1003" t="s">
        <v>1399</v>
      </c>
      <c r="B466" s="937" t="s">
        <v>374</v>
      </c>
      <c r="C466" s="1004" t="s">
        <v>376</v>
      </c>
      <c r="D466" s="1019">
        <v>3500</v>
      </c>
      <c r="E466" s="911">
        <v>3500</v>
      </c>
      <c r="L466" s="962">
        <f t="shared" si="9"/>
        <v>0</v>
      </c>
      <c r="M466" s="963" t="s">
        <v>2592</v>
      </c>
      <c r="N466" s="916" t="s">
        <v>2793</v>
      </c>
      <c r="O466" s="964"/>
      <c r="P466" s="965"/>
      <c r="Q466" s="965"/>
      <c r="R466" s="989"/>
      <c r="S466" s="965"/>
      <c r="T466" s="330"/>
      <c r="U466" s="989"/>
      <c r="V466" s="990"/>
    </row>
    <row r="467" hidden="1" customHeight="1" spans="1:22">
      <c r="A467" s="1003" t="s">
        <v>1399</v>
      </c>
      <c r="B467" s="937" t="s">
        <v>377</v>
      </c>
      <c r="C467" s="1004" t="s">
        <v>379</v>
      </c>
      <c r="D467" s="1019">
        <v>5000</v>
      </c>
      <c r="E467" s="911">
        <v>5000</v>
      </c>
      <c r="L467" s="962">
        <f t="shared" si="9"/>
        <v>0</v>
      </c>
      <c r="M467" s="963" t="s">
        <v>2592</v>
      </c>
      <c r="N467" s="916" t="s">
        <v>2791</v>
      </c>
      <c r="O467" s="964"/>
      <c r="P467" s="965"/>
      <c r="Q467" s="965"/>
      <c r="R467" s="989"/>
      <c r="S467" s="965"/>
      <c r="T467" s="330"/>
      <c r="U467" s="989"/>
      <c r="V467" s="990"/>
    </row>
    <row r="468" hidden="1" customHeight="1" spans="1:14">
      <c r="A468" s="937" t="s">
        <v>3088</v>
      </c>
      <c r="B468" s="1003" t="s">
        <v>2044</v>
      </c>
      <c r="C468" s="1004" t="s">
        <v>3089</v>
      </c>
      <c r="D468" s="940">
        <v>5000</v>
      </c>
      <c r="E468" s="911">
        <v>5000</v>
      </c>
      <c r="L468" s="962">
        <f t="shared" si="9"/>
        <v>0</v>
      </c>
      <c r="M468" s="963" t="s">
        <v>2592</v>
      </c>
      <c r="N468" s="916" t="s">
        <v>2880</v>
      </c>
    </row>
    <row r="469" hidden="1" customHeight="1" spans="1:14">
      <c r="A469" s="937" t="s">
        <v>3088</v>
      </c>
      <c r="B469" s="1003" t="s">
        <v>2047</v>
      </c>
      <c r="C469" s="1004" t="s">
        <v>2049</v>
      </c>
      <c r="D469" s="940">
        <v>5000</v>
      </c>
      <c r="E469" s="911">
        <v>5000</v>
      </c>
      <c r="L469" s="962">
        <f t="shared" si="9"/>
        <v>0</v>
      </c>
      <c r="M469" s="963" t="s">
        <v>2592</v>
      </c>
      <c r="N469" s="916" t="s">
        <v>2880</v>
      </c>
    </row>
    <row r="470" hidden="1" customHeight="1" spans="1:14">
      <c r="A470" s="937" t="s">
        <v>3088</v>
      </c>
      <c r="B470" s="1003" t="s">
        <v>2050</v>
      </c>
      <c r="C470" s="1004" t="s">
        <v>3090</v>
      </c>
      <c r="D470" s="940">
        <v>5000</v>
      </c>
      <c r="E470" s="911">
        <v>5000</v>
      </c>
      <c r="L470" s="962">
        <f t="shared" si="9"/>
        <v>0</v>
      </c>
      <c r="M470" s="963" t="s">
        <v>2592</v>
      </c>
      <c r="N470" s="916" t="s">
        <v>2880</v>
      </c>
    </row>
    <row r="471" hidden="1" customHeight="1" spans="1:22">
      <c r="A471" s="937" t="s">
        <v>3088</v>
      </c>
      <c r="B471" s="937" t="s">
        <v>474</v>
      </c>
      <c r="C471" s="1004" t="s">
        <v>1797</v>
      </c>
      <c r="D471" s="940">
        <v>1000</v>
      </c>
      <c r="E471" s="911">
        <v>1000</v>
      </c>
      <c r="L471" s="962">
        <f t="shared" si="9"/>
        <v>0</v>
      </c>
      <c r="M471" s="963" t="s">
        <v>2592</v>
      </c>
      <c r="N471" s="916" t="s">
        <v>2820</v>
      </c>
      <c r="O471" s="964"/>
      <c r="P471" s="965"/>
      <c r="Q471" s="965"/>
      <c r="R471" s="989"/>
      <c r="S471" s="965"/>
      <c r="T471" s="330"/>
      <c r="U471" s="989"/>
      <c r="V471" s="990"/>
    </row>
    <row r="472" s="907" customFormat="1" hidden="1" customHeight="1" spans="1:23">
      <c r="A472" s="937" t="s">
        <v>3088</v>
      </c>
      <c r="B472" s="937" t="s">
        <v>2083</v>
      </c>
      <c r="C472" s="1004" t="s">
        <v>3091</v>
      </c>
      <c r="D472" s="940">
        <v>5000</v>
      </c>
      <c r="E472" s="911">
        <v>5000</v>
      </c>
      <c r="F472" s="912"/>
      <c r="G472" s="912"/>
      <c r="H472" s="912"/>
      <c r="I472" s="912"/>
      <c r="J472" s="912"/>
      <c r="K472" s="913"/>
      <c r="L472" s="962">
        <f t="shared" si="9"/>
        <v>0</v>
      </c>
      <c r="M472" s="963" t="s">
        <v>2592</v>
      </c>
      <c r="N472" s="916" t="s">
        <v>3092</v>
      </c>
      <c r="O472" s="917"/>
      <c r="P472" s="918"/>
      <c r="Q472" s="918"/>
      <c r="R472" s="919"/>
      <c r="S472" s="918"/>
      <c r="T472" s="336"/>
      <c r="U472" s="919"/>
      <c r="V472" s="301"/>
      <c r="W472" s="991"/>
    </row>
    <row r="473" s="907" customFormat="1" hidden="1" customHeight="1" spans="1:23">
      <c r="A473" s="937" t="s">
        <v>3088</v>
      </c>
      <c r="B473" s="937" t="s">
        <v>1934</v>
      </c>
      <c r="C473" s="1004" t="s">
        <v>1936</v>
      </c>
      <c r="D473" s="940">
        <v>4000</v>
      </c>
      <c r="E473" s="911">
        <v>4000</v>
      </c>
      <c r="F473" s="912"/>
      <c r="G473" s="912"/>
      <c r="H473" s="912"/>
      <c r="I473" s="912"/>
      <c r="J473" s="912"/>
      <c r="K473" s="913"/>
      <c r="L473" s="962">
        <f t="shared" si="9"/>
        <v>0</v>
      </c>
      <c r="M473" s="963" t="s">
        <v>2592</v>
      </c>
      <c r="N473" s="916" t="s">
        <v>3093</v>
      </c>
      <c r="O473" s="917"/>
      <c r="P473" s="918"/>
      <c r="Q473" s="918"/>
      <c r="R473" s="919"/>
      <c r="S473" s="918"/>
      <c r="T473" s="336"/>
      <c r="U473" s="919"/>
      <c r="V473" s="301"/>
      <c r="W473" s="991"/>
    </row>
    <row r="474" s="907" customFormat="1" hidden="1" customHeight="1" spans="1:23">
      <c r="A474" s="937" t="s">
        <v>3088</v>
      </c>
      <c r="B474" s="937" t="s">
        <v>1937</v>
      </c>
      <c r="C474" s="1004" t="s">
        <v>1939</v>
      </c>
      <c r="D474" s="940">
        <v>4000</v>
      </c>
      <c r="E474" s="911">
        <v>4000</v>
      </c>
      <c r="F474" s="912"/>
      <c r="G474" s="912"/>
      <c r="H474" s="912"/>
      <c r="I474" s="912"/>
      <c r="J474" s="912"/>
      <c r="K474" s="913"/>
      <c r="L474" s="962">
        <f t="shared" si="9"/>
        <v>0</v>
      </c>
      <c r="M474" s="963" t="s">
        <v>2592</v>
      </c>
      <c r="N474" s="916" t="s">
        <v>3093</v>
      </c>
      <c r="O474" s="917"/>
      <c r="P474" s="918"/>
      <c r="Q474" s="918"/>
      <c r="R474" s="919"/>
      <c r="S474" s="918"/>
      <c r="T474" s="336"/>
      <c r="U474" s="919"/>
      <c r="V474" s="301"/>
      <c r="W474" s="991"/>
    </row>
    <row r="475" s="907" customFormat="1" hidden="1" customHeight="1" spans="1:23">
      <c r="A475" s="937" t="s">
        <v>3088</v>
      </c>
      <c r="B475" s="937" t="s">
        <v>1940</v>
      </c>
      <c r="C475" s="1004" t="s">
        <v>1942</v>
      </c>
      <c r="D475" s="940">
        <v>4000</v>
      </c>
      <c r="E475" s="911">
        <v>4000</v>
      </c>
      <c r="F475" s="912"/>
      <c r="G475" s="912"/>
      <c r="H475" s="912"/>
      <c r="I475" s="912"/>
      <c r="J475" s="912"/>
      <c r="K475" s="913"/>
      <c r="L475" s="962">
        <f t="shared" si="9"/>
        <v>0</v>
      </c>
      <c r="M475" s="963" t="s">
        <v>2592</v>
      </c>
      <c r="N475" s="916" t="s">
        <v>3093</v>
      </c>
      <c r="O475" s="917"/>
      <c r="P475" s="918"/>
      <c r="Q475" s="918"/>
      <c r="R475" s="919"/>
      <c r="S475" s="918"/>
      <c r="T475" s="336"/>
      <c r="U475" s="919"/>
      <c r="V475" s="301"/>
      <c r="W475" s="991"/>
    </row>
    <row r="476" s="907" customFormat="1" hidden="1" customHeight="1" spans="1:23">
      <c r="A476" s="937" t="s">
        <v>3088</v>
      </c>
      <c r="B476" s="937" t="s">
        <v>1943</v>
      </c>
      <c r="C476" s="1004" t="s">
        <v>1945</v>
      </c>
      <c r="D476" s="940">
        <v>4000</v>
      </c>
      <c r="E476" s="911">
        <v>4000</v>
      </c>
      <c r="F476" s="912"/>
      <c r="G476" s="912"/>
      <c r="H476" s="912"/>
      <c r="I476" s="912"/>
      <c r="J476" s="912"/>
      <c r="K476" s="913"/>
      <c r="L476" s="962">
        <f t="shared" si="9"/>
        <v>0</v>
      </c>
      <c r="M476" s="963" t="s">
        <v>2592</v>
      </c>
      <c r="N476" s="916" t="s">
        <v>3093</v>
      </c>
      <c r="O476" s="917"/>
      <c r="P476" s="918"/>
      <c r="Q476" s="918"/>
      <c r="R476" s="919"/>
      <c r="S476" s="918"/>
      <c r="T476" s="336"/>
      <c r="U476" s="919"/>
      <c r="V476" s="301"/>
      <c r="W476" s="991"/>
    </row>
    <row r="477" s="907" customFormat="1" hidden="1" customHeight="1" spans="1:23">
      <c r="A477" s="937" t="s">
        <v>3088</v>
      </c>
      <c r="B477" s="937" t="s">
        <v>1845</v>
      </c>
      <c r="C477" s="1004" t="s">
        <v>1847</v>
      </c>
      <c r="D477" s="940">
        <v>1000</v>
      </c>
      <c r="E477" s="911">
        <v>1000</v>
      </c>
      <c r="F477" s="912"/>
      <c r="G477" s="912"/>
      <c r="H477" s="912"/>
      <c r="I477" s="912"/>
      <c r="J477" s="912"/>
      <c r="K477" s="913"/>
      <c r="L477" s="962">
        <f t="shared" ref="L477:L540" si="10">D477-SUM(E477:K477)</f>
        <v>0</v>
      </c>
      <c r="M477" s="963" t="s">
        <v>2592</v>
      </c>
      <c r="N477" s="916" t="s">
        <v>3094</v>
      </c>
      <c r="O477" s="917"/>
      <c r="P477" s="918"/>
      <c r="Q477" s="918"/>
      <c r="R477" s="919"/>
      <c r="S477" s="918"/>
      <c r="T477" s="336"/>
      <c r="U477" s="919"/>
      <c r="V477" s="301"/>
      <c r="W477" s="991"/>
    </row>
    <row r="478" s="907" customFormat="1" hidden="1" customHeight="1" spans="1:23">
      <c r="A478" s="937" t="s">
        <v>3088</v>
      </c>
      <c r="B478" s="937" t="s">
        <v>1848</v>
      </c>
      <c r="C478" s="1004" t="s">
        <v>1850</v>
      </c>
      <c r="D478" s="940">
        <v>1000</v>
      </c>
      <c r="E478" s="911">
        <v>1000</v>
      </c>
      <c r="F478" s="912"/>
      <c r="G478" s="912"/>
      <c r="H478" s="912"/>
      <c r="I478" s="912"/>
      <c r="J478" s="912"/>
      <c r="K478" s="913"/>
      <c r="L478" s="962">
        <f t="shared" si="10"/>
        <v>0</v>
      </c>
      <c r="M478" s="963" t="s">
        <v>2592</v>
      </c>
      <c r="N478" s="916" t="s">
        <v>3094</v>
      </c>
      <c r="O478" s="917"/>
      <c r="P478" s="918"/>
      <c r="Q478" s="918"/>
      <c r="R478" s="919"/>
      <c r="S478" s="918"/>
      <c r="T478" s="336"/>
      <c r="U478" s="919"/>
      <c r="V478" s="301"/>
      <c r="W478" s="991"/>
    </row>
    <row r="479" s="907" customFormat="1" hidden="1" customHeight="1" spans="1:23">
      <c r="A479" s="937" t="s">
        <v>3088</v>
      </c>
      <c r="B479" s="937" t="s">
        <v>1851</v>
      </c>
      <c r="C479" s="1004" t="s">
        <v>1853</v>
      </c>
      <c r="D479" s="940">
        <v>1000</v>
      </c>
      <c r="E479" s="911">
        <v>1000</v>
      </c>
      <c r="F479" s="912"/>
      <c r="G479" s="912"/>
      <c r="H479" s="912"/>
      <c r="I479" s="912"/>
      <c r="J479" s="912"/>
      <c r="K479" s="913"/>
      <c r="L479" s="962">
        <f t="shared" si="10"/>
        <v>0</v>
      </c>
      <c r="M479" s="963" t="s">
        <v>2592</v>
      </c>
      <c r="N479" s="916" t="s">
        <v>3094</v>
      </c>
      <c r="O479" s="917"/>
      <c r="P479" s="918"/>
      <c r="Q479" s="918"/>
      <c r="R479" s="919"/>
      <c r="S479" s="918"/>
      <c r="T479" s="336"/>
      <c r="U479" s="919"/>
      <c r="V479" s="301"/>
      <c r="W479" s="991"/>
    </row>
    <row r="480" s="907" customFormat="1" hidden="1" customHeight="1" spans="1:23">
      <c r="A480" s="937" t="s">
        <v>3088</v>
      </c>
      <c r="B480" s="937" t="s">
        <v>1854</v>
      </c>
      <c r="C480" s="1004" t="s">
        <v>1856</v>
      </c>
      <c r="D480" s="940">
        <v>1000</v>
      </c>
      <c r="E480" s="911">
        <v>1000</v>
      </c>
      <c r="F480" s="912"/>
      <c r="G480" s="912"/>
      <c r="H480" s="912"/>
      <c r="I480" s="912"/>
      <c r="J480" s="912"/>
      <c r="K480" s="913"/>
      <c r="L480" s="962">
        <f t="shared" si="10"/>
        <v>0</v>
      </c>
      <c r="M480" s="963" t="s">
        <v>2592</v>
      </c>
      <c r="N480" s="916" t="s">
        <v>3094</v>
      </c>
      <c r="O480" s="917"/>
      <c r="P480" s="918"/>
      <c r="Q480" s="918"/>
      <c r="R480" s="919"/>
      <c r="S480" s="918"/>
      <c r="T480" s="336"/>
      <c r="U480" s="919"/>
      <c r="V480" s="301"/>
      <c r="W480" s="991"/>
    </row>
    <row r="481" s="908" customFormat="1" hidden="1" customHeight="1" spans="1:23">
      <c r="A481" s="937" t="s">
        <v>3088</v>
      </c>
      <c r="B481" s="937" t="s">
        <v>1705</v>
      </c>
      <c r="C481" s="1004" t="s">
        <v>3095</v>
      </c>
      <c r="D481" s="940">
        <v>4000</v>
      </c>
      <c r="E481" s="911">
        <v>1008</v>
      </c>
      <c r="F481" s="912">
        <v>2992</v>
      </c>
      <c r="G481" s="912"/>
      <c r="H481" s="912"/>
      <c r="I481" s="912"/>
      <c r="J481" s="912"/>
      <c r="K481" s="913"/>
      <c r="L481" s="962">
        <f t="shared" si="10"/>
        <v>0</v>
      </c>
      <c r="M481" s="963" t="s">
        <v>2592</v>
      </c>
      <c r="N481" s="916" t="s">
        <v>3096</v>
      </c>
      <c r="O481" s="917"/>
      <c r="P481" s="918"/>
      <c r="Q481" s="918"/>
      <c r="R481" s="919"/>
      <c r="S481" s="918"/>
      <c r="T481" s="336"/>
      <c r="U481" s="919"/>
      <c r="V481" s="301"/>
      <c r="W481" s="991"/>
    </row>
    <row r="482" s="908" customFormat="1" hidden="1" customHeight="1" spans="1:23">
      <c r="A482" s="937" t="s">
        <v>3088</v>
      </c>
      <c r="B482" s="937" t="s">
        <v>1708</v>
      </c>
      <c r="C482" s="1004" t="s">
        <v>3097</v>
      </c>
      <c r="D482" s="940">
        <v>4000</v>
      </c>
      <c r="E482" s="911">
        <v>4000</v>
      </c>
      <c r="F482" s="912"/>
      <c r="G482" s="912"/>
      <c r="H482" s="912"/>
      <c r="I482" s="912"/>
      <c r="J482" s="912"/>
      <c r="K482" s="913"/>
      <c r="L482" s="962">
        <f t="shared" si="10"/>
        <v>0</v>
      </c>
      <c r="M482" s="963" t="s">
        <v>2592</v>
      </c>
      <c r="N482" s="916" t="s">
        <v>3098</v>
      </c>
      <c r="O482" s="917"/>
      <c r="P482" s="918"/>
      <c r="Q482" s="918"/>
      <c r="R482" s="919"/>
      <c r="S482" s="918"/>
      <c r="T482" s="336"/>
      <c r="U482" s="919"/>
      <c r="V482" s="301"/>
      <c r="W482" s="991"/>
    </row>
    <row r="483" s="908" customFormat="1" hidden="1" customHeight="1" spans="1:23">
      <c r="A483" s="937" t="s">
        <v>3088</v>
      </c>
      <c r="B483" s="937" t="s">
        <v>1714</v>
      </c>
      <c r="C483" s="1004" t="s">
        <v>3099</v>
      </c>
      <c r="D483" s="940">
        <v>4000</v>
      </c>
      <c r="E483" s="911">
        <v>1008</v>
      </c>
      <c r="F483" s="912">
        <v>2992</v>
      </c>
      <c r="G483" s="912"/>
      <c r="H483" s="912"/>
      <c r="I483" s="912"/>
      <c r="J483" s="912"/>
      <c r="K483" s="913"/>
      <c r="L483" s="962">
        <f t="shared" si="10"/>
        <v>0</v>
      </c>
      <c r="M483" s="963" t="s">
        <v>2592</v>
      </c>
      <c r="N483" s="916" t="s">
        <v>3096</v>
      </c>
      <c r="O483" s="917"/>
      <c r="P483" s="918"/>
      <c r="Q483" s="918"/>
      <c r="R483" s="919"/>
      <c r="S483" s="918"/>
      <c r="T483" s="336"/>
      <c r="U483" s="919"/>
      <c r="V483" s="301"/>
      <c r="W483" s="991"/>
    </row>
    <row r="484" s="908" customFormat="1" hidden="1" customHeight="1" spans="1:23">
      <c r="A484" s="937" t="s">
        <v>3088</v>
      </c>
      <c r="B484" s="937" t="s">
        <v>1717</v>
      </c>
      <c r="C484" s="1004" t="s">
        <v>3100</v>
      </c>
      <c r="D484" s="940">
        <v>4000</v>
      </c>
      <c r="E484" s="911">
        <v>2016</v>
      </c>
      <c r="F484" s="912">
        <v>1984</v>
      </c>
      <c r="G484" s="912"/>
      <c r="H484" s="912"/>
      <c r="I484" s="912"/>
      <c r="J484" s="912"/>
      <c r="K484" s="913"/>
      <c r="L484" s="962">
        <f t="shared" si="10"/>
        <v>0</v>
      </c>
      <c r="M484" s="963" t="s">
        <v>2592</v>
      </c>
      <c r="N484" s="916" t="s">
        <v>3096</v>
      </c>
      <c r="O484" s="917"/>
      <c r="P484" s="918"/>
      <c r="Q484" s="918"/>
      <c r="R484" s="919"/>
      <c r="S484" s="918"/>
      <c r="T484" s="336"/>
      <c r="U484" s="919"/>
      <c r="V484" s="301"/>
      <c r="W484" s="991"/>
    </row>
    <row r="485" s="908" customFormat="1" hidden="1" customHeight="1" spans="1:23">
      <c r="A485" s="937" t="s">
        <v>3088</v>
      </c>
      <c r="B485" s="937" t="s">
        <v>2018</v>
      </c>
      <c r="C485" s="1004" t="s">
        <v>2020</v>
      </c>
      <c r="D485" s="940">
        <v>3000</v>
      </c>
      <c r="E485" s="911">
        <v>3000</v>
      </c>
      <c r="F485" s="912"/>
      <c r="G485" s="912"/>
      <c r="H485" s="912"/>
      <c r="I485" s="912"/>
      <c r="J485" s="912"/>
      <c r="K485" s="913"/>
      <c r="L485" s="962">
        <f t="shared" si="10"/>
        <v>0</v>
      </c>
      <c r="M485" s="963" t="s">
        <v>2592</v>
      </c>
      <c r="N485" s="916" t="s">
        <v>3101</v>
      </c>
      <c r="O485" s="917"/>
      <c r="P485" s="918"/>
      <c r="Q485" s="918"/>
      <c r="R485" s="919"/>
      <c r="S485" s="918"/>
      <c r="T485" s="336"/>
      <c r="U485" s="919"/>
      <c r="V485" s="301"/>
      <c r="W485" s="991"/>
    </row>
    <row r="486" s="908" customFormat="1" hidden="1" customHeight="1" spans="1:23">
      <c r="A486" s="937" t="s">
        <v>3088</v>
      </c>
      <c r="B486" s="937" t="s">
        <v>2021</v>
      </c>
      <c r="C486" s="1004" t="s">
        <v>2023</v>
      </c>
      <c r="D486" s="940">
        <v>3000</v>
      </c>
      <c r="E486" s="911">
        <v>3000</v>
      </c>
      <c r="F486" s="912"/>
      <c r="G486" s="912"/>
      <c r="H486" s="912"/>
      <c r="I486" s="912"/>
      <c r="J486" s="912"/>
      <c r="K486" s="913"/>
      <c r="L486" s="962">
        <f t="shared" si="10"/>
        <v>0</v>
      </c>
      <c r="M486" s="963" t="s">
        <v>2592</v>
      </c>
      <c r="N486" s="916" t="s">
        <v>3101</v>
      </c>
      <c r="O486" s="917"/>
      <c r="P486" s="918"/>
      <c r="Q486" s="918"/>
      <c r="R486" s="919"/>
      <c r="S486" s="918"/>
      <c r="T486" s="336"/>
      <c r="U486" s="919"/>
      <c r="V486" s="301"/>
      <c r="W486" s="991"/>
    </row>
    <row r="487" s="908" customFormat="1" hidden="1" customHeight="1" spans="1:23">
      <c r="A487" s="937" t="s">
        <v>3088</v>
      </c>
      <c r="B487" s="937" t="s">
        <v>2024</v>
      </c>
      <c r="C487" s="1004" t="s">
        <v>2026</v>
      </c>
      <c r="D487" s="940">
        <v>3000</v>
      </c>
      <c r="E487" s="911">
        <v>3000</v>
      </c>
      <c r="F487" s="912"/>
      <c r="G487" s="912"/>
      <c r="H487" s="912"/>
      <c r="I487" s="912"/>
      <c r="J487" s="912"/>
      <c r="K487" s="913"/>
      <c r="L487" s="962">
        <f t="shared" si="10"/>
        <v>0</v>
      </c>
      <c r="M487" s="963" t="s">
        <v>2592</v>
      </c>
      <c r="N487" s="916" t="s">
        <v>3101</v>
      </c>
      <c r="O487" s="917"/>
      <c r="P487" s="918"/>
      <c r="Q487" s="918"/>
      <c r="R487" s="919"/>
      <c r="S487" s="918"/>
      <c r="T487" s="336"/>
      <c r="U487" s="919"/>
      <c r="V487" s="301"/>
      <c r="W487" s="991"/>
    </row>
    <row r="488" s="908" customFormat="1" hidden="1" customHeight="1" spans="1:23">
      <c r="A488" s="937" t="s">
        <v>3088</v>
      </c>
      <c r="B488" s="937" t="s">
        <v>2027</v>
      </c>
      <c r="C488" s="1004" t="s">
        <v>2029</v>
      </c>
      <c r="D488" s="940">
        <v>3000</v>
      </c>
      <c r="E488" s="911">
        <v>3000</v>
      </c>
      <c r="F488" s="912"/>
      <c r="G488" s="912"/>
      <c r="H488" s="912"/>
      <c r="I488" s="912"/>
      <c r="J488" s="912"/>
      <c r="K488" s="913"/>
      <c r="L488" s="962">
        <f t="shared" si="10"/>
        <v>0</v>
      </c>
      <c r="M488" s="963" t="s">
        <v>2592</v>
      </c>
      <c r="N488" s="916" t="s">
        <v>3101</v>
      </c>
      <c r="O488" s="917"/>
      <c r="P488" s="918"/>
      <c r="Q488" s="918"/>
      <c r="R488" s="919"/>
      <c r="S488" s="918"/>
      <c r="T488" s="336"/>
      <c r="U488" s="919"/>
      <c r="V488" s="301"/>
      <c r="W488" s="991"/>
    </row>
    <row r="489" s="908" customFormat="1" hidden="1" customHeight="1" spans="1:23">
      <c r="A489" s="937" t="s">
        <v>3088</v>
      </c>
      <c r="B489" s="937" t="s">
        <v>1902</v>
      </c>
      <c r="C489" s="1004" t="s">
        <v>1904</v>
      </c>
      <c r="D489" s="940">
        <v>3000</v>
      </c>
      <c r="E489" s="911">
        <v>3000</v>
      </c>
      <c r="F489" s="912"/>
      <c r="G489" s="912"/>
      <c r="H489" s="912"/>
      <c r="I489" s="912"/>
      <c r="J489" s="912"/>
      <c r="K489" s="913"/>
      <c r="L489" s="962">
        <f t="shared" si="10"/>
        <v>0</v>
      </c>
      <c r="M489" s="963" t="s">
        <v>2592</v>
      </c>
      <c r="N489" s="916" t="s">
        <v>3098</v>
      </c>
      <c r="O489" s="917"/>
      <c r="P489" s="918"/>
      <c r="Q489" s="918"/>
      <c r="R489" s="919"/>
      <c r="S489" s="918"/>
      <c r="T489" s="336"/>
      <c r="U489" s="919"/>
      <c r="V489" s="301"/>
      <c r="W489" s="991"/>
    </row>
    <row r="490" s="908" customFormat="1" hidden="1" customHeight="1" spans="1:23">
      <c r="A490" s="937" t="s">
        <v>3088</v>
      </c>
      <c r="B490" s="937" t="s">
        <v>1905</v>
      </c>
      <c r="C490" s="1004" t="s">
        <v>1907</v>
      </c>
      <c r="D490" s="940">
        <v>3000</v>
      </c>
      <c r="E490" s="912">
        <v>3000</v>
      </c>
      <c r="F490" s="912"/>
      <c r="G490" s="912"/>
      <c r="H490" s="912"/>
      <c r="I490" s="912"/>
      <c r="J490" s="912"/>
      <c r="K490" s="913"/>
      <c r="L490" s="962">
        <f t="shared" si="10"/>
        <v>0</v>
      </c>
      <c r="M490" s="963" t="s">
        <v>2592</v>
      </c>
      <c r="N490" s="916" t="s">
        <v>3102</v>
      </c>
      <c r="O490" s="917"/>
      <c r="P490" s="918"/>
      <c r="Q490" s="918"/>
      <c r="R490" s="919"/>
      <c r="S490" s="918"/>
      <c r="T490" s="336"/>
      <c r="U490" s="919"/>
      <c r="V490" s="301"/>
      <c r="W490" s="991"/>
    </row>
    <row r="491" s="908" customFormat="1" hidden="1" customHeight="1" spans="1:23">
      <c r="A491" s="937" t="s">
        <v>3088</v>
      </c>
      <c r="B491" s="937" t="s">
        <v>1908</v>
      </c>
      <c r="C491" s="1004" t="s">
        <v>1910</v>
      </c>
      <c r="D491" s="940">
        <v>3000</v>
      </c>
      <c r="E491" s="912">
        <v>3000</v>
      </c>
      <c r="F491" s="912"/>
      <c r="G491" s="912"/>
      <c r="H491" s="912"/>
      <c r="I491" s="912"/>
      <c r="J491" s="912"/>
      <c r="K491" s="913"/>
      <c r="L491" s="962">
        <f t="shared" si="10"/>
        <v>0</v>
      </c>
      <c r="M491" s="963" t="s">
        <v>2592</v>
      </c>
      <c r="N491" s="916" t="s">
        <v>3102</v>
      </c>
      <c r="O491" s="917"/>
      <c r="P491" s="918"/>
      <c r="Q491" s="918"/>
      <c r="R491" s="919"/>
      <c r="S491" s="918"/>
      <c r="T491" s="336"/>
      <c r="U491" s="919"/>
      <c r="V491" s="301"/>
      <c r="W491" s="991"/>
    </row>
    <row r="492" s="908" customFormat="1" hidden="1" customHeight="1" spans="1:23">
      <c r="A492" s="937" t="s">
        <v>3088</v>
      </c>
      <c r="B492" s="937" t="s">
        <v>1911</v>
      </c>
      <c r="C492" s="1004" t="s">
        <v>1913</v>
      </c>
      <c r="D492" s="940">
        <v>3000</v>
      </c>
      <c r="E492" s="911">
        <v>3000</v>
      </c>
      <c r="F492" s="912"/>
      <c r="G492" s="912"/>
      <c r="H492" s="912"/>
      <c r="I492" s="912"/>
      <c r="J492" s="912"/>
      <c r="K492" s="913"/>
      <c r="L492" s="962">
        <f t="shared" si="10"/>
        <v>0</v>
      </c>
      <c r="M492" s="963" t="s">
        <v>2592</v>
      </c>
      <c r="N492" s="916" t="s">
        <v>3093</v>
      </c>
      <c r="O492" s="917"/>
      <c r="P492" s="918"/>
      <c r="Q492" s="918"/>
      <c r="R492" s="919"/>
      <c r="S492" s="918"/>
      <c r="T492" s="336"/>
      <c r="U492" s="919"/>
      <c r="V492" s="301"/>
      <c r="W492" s="991"/>
    </row>
    <row r="493" s="908" customFormat="1" hidden="1" customHeight="1" spans="1:23">
      <c r="A493" s="937" t="s">
        <v>3088</v>
      </c>
      <c r="B493" s="937" t="s">
        <v>1919</v>
      </c>
      <c r="C493" s="1004" t="s">
        <v>1921</v>
      </c>
      <c r="D493" s="940">
        <v>3000</v>
      </c>
      <c r="E493" s="911">
        <v>200</v>
      </c>
      <c r="F493" s="912">
        <v>550</v>
      </c>
      <c r="G493" s="912">
        <v>200</v>
      </c>
      <c r="H493" s="912">
        <v>200</v>
      </c>
      <c r="I493" s="912">
        <v>400</v>
      </c>
      <c r="J493" s="912">
        <v>1450</v>
      </c>
      <c r="K493" s="913"/>
      <c r="L493" s="962">
        <f t="shared" si="10"/>
        <v>0</v>
      </c>
      <c r="M493" s="963" t="s">
        <v>2592</v>
      </c>
      <c r="N493" s="916" t="s">
        <v>3103</v>
      </c>
      <c r="O493" s="917"/>
      <c r="P493" s="918"/>
      <c r="Q493" s="918"/>
      <c r="R493" s="919"/>
      <c r="S493" s="918"/>
      <c r="T493" s="336"/>
      <c r="U493" s="919"/>
      <c r="V493" s="301"/>
      <c r="W493" s="991"/>
    </row>
    <row r="494" s="908" customFormat="1" hidden="1" customHeight="1" spans="1:23">
      <c r="A494" s="937" t="s">
        <v>3088</v>
      </c>
      <c r="B494" s="937" t="s">
        <v>1922</v>
      </c>
      <c r="C494" s="1004" t="s">
        <v>1924</v>
      </c>
      <c r="D494" s="940">
        <v>3000</v>
      </c>
      <c r="E494" s="911">
        <v>200</v>
      </c>
      <c r="F494" s="912">
        <v>400</v>
      </c>
      <c r="G494" s="912">
        <v>200</v>
      </c>
      <c r="H494" s="912">
        <v>200</v>
      </c>
      <c r="I494" s="912">
        <v>400</v>
      </c>
      <c r="J494" s="912">
        <v>1600</v>
      </c>
      <c r="K494" s="913"/>
      <c r="L494" s="962">
        <f t="shared" si="10"/>
        <v>0</v>
      </c>
      <c r="M494" s="963" t="s">
        <v>2592</v>
      </c>
      <c r="N494" s="916" t="s">
        <v>3103</v>
      </c>
      <c r="O494" s="917"/>
      <c r="P494" s="918"/>
      <c r="Q494" s="918"/>
      <c r="R494" s="919"/>
      <c r="S494" s="918"/>
      <c r="T494" s="336"/>
      <c r="U494" s="919"/>
      <c r="V494" s="301"/>
      <c r="W494" s="991"/>
    </row>
    <row r="495" s="908" customFormat="1" hidden="1" customHeight="1" spans="1:23">
      <c r="A495" s="937" t="s">
        <v>3088</v>
      </c>
      <c r="B495" s="937" t="s">
        <v>1925</v>
      </c>
      <c r="C495" s="1004" t="s">
        <v>1927</v>
      </c>
      <c r="D495" s="940">
        <v>3000</v>
      </c>
      <c r="E495" s="911">
        <v>400</v>
      </c>
      <c r="F495" s="912">
        <v>350</v>
      </c>
      <c r="G495" s="912">
        <v>200</v>
      </c>
      <c r="H495" s="912">
        <v>400</v>
      </c>
      <c r="I495" s="912">
        <v>400</v>
      </c>
      <c r="J495" s="912">
        <v>1250</v>
      </c>
      <c r="K495" s="913"/>
      <c r="L495" s="962">
        <f t="shared" si="10"/>
        <v>0</v>
      </c>
      <c r="M495" s="963" t="s">
        <v>2592</v>
      </c>
      <c r="N495" s="916" t="s">
        <v>3103</v>
      </c>
      <c r="O495" s="917"/>
      <c r="P495" s="918"/>
      <c r="Q495" s="918"/>
      <c r="R495" s="919"/>
      <c r="S495" s="918"/>
      <c r="T495" s="336"/>
      <c r="U495" s="919"/>
      <c r="V495" s="301"/>
      <c r="W495" s="991"/>
    </row>
    <row r="496" s="908" customFormat="1" hidden="1" customHeight="1" spans="1:23">
      <c r="A496" s="937" t="s">
        <v>3088</v>
      </c>
      <c r="B496" s="937" t="s">
        <v>1928</v>
      </c>
      <c r="C496" s="1004" t="s">
        <v>1930</v>
      </c>
      <c r="D496" s="940">
        <v>3000</v>
      </c>
      <c r="E496" s="911">
        <v>200</v>
      </c>
      <c r="F496" s="912">
        <v>320</v>
      </c>
      <c r="G496" s="912">
        <v>480</v>
      </c>
      <c r="H496" s="912">
        <v>320</v>
      </c>
      <c r="I496" s="912">
        <v>320</v>
      </c>
      <c r="J496" s="912">
        <v>1360</v>
      </c>
      <c r="K496" s="913"/>
      <c r="L496" s="962">
        <f t="shared" si="10"/>
        <v>0</v>
      </c>
      <c r="M496" s="963" t="s">
        <v>2592</v>
      </c>
      <c r="N496" s="916" t="s">
        <v>3103</v>
      </c>
      <c r="O496" s="917"/>
      <c r="P496" s="918"/>
      <c r="Q496" s="918"/>
      <c r="R496" s="919"/>
      <c r="S496" s="918"/>
      <c r="T496" s="336"/>
      <c r="U496" s="919"/>
      <c r="V496" s="301"/>
      <c r="W496" s="991"/>
    </row>
    <row r="497" s="908" customFormat="1" hidden="1" customHeight="1" spans="1:23">
      <c r="A497" s="937" t="s">
        <v>3088</v>
      </c>
      <c r="B497" s="937" t="s">
        <v>1817</v>
      </c>
      <c r="C497" s="1004" t="s">
        <v>1819</v>
      </c>
      <c r="D497" s="940">
        <v>2500</v>
      </c>
      <c r="E497" s="912">
        <v>2500</v>
      </c>
      <c r="F497" s="912"/>
      <c r="G497" s="912"/>
      <c r="H497" s="912"/>
      <c r="I497" s="912"/>
      <c r="J497" s="912"/>
      <c r="K497" s="913"/>
      <c r="L497" s="962">
        <f t="shared" si="10"/>
        <v>0</v>
      </c>
      <c r="M497" s="963" t="s">
        <v>2592</v>
      </c>
      <c r="N497" s="916" t="s">
        <v>3104</v>
      </c>
      <c r="O497" s="917"/>
      <c r="P497" s="918"/>
      <c r="Q497" s="918"/>
      <c r="R497" s="919"/>
      <c r="S497" s="918"/>
      <c r="T497" s="336"/>
      <c r="U497" s="919"/>
      <c r="V497" s="301"/>
      <c r="W497" s="991"/>
    </row>
    <row r="498" s="908" customFormat="1" hidden="1" customHeight="1" spans="1:23">
      <c r="A498" s="937" t="s">
        <v>3088</v>
      </c>
      <c r="B498" s="937" t="s">
        <v>1821</v>
      </c>
      <c r="C498" s="1004" t="s">
        <v>1823</v>
      </c>
      <c r="D498" s="940">
        <v>2500</v>
      </c>
      <c r="E498" s="912">
        <v>2500</v>
      </c>
      <c r="F498" s="912"/>
      <c r="G498" s="912"/>
      <c r="H498" s="912"/>
      <c r="I498" s="912"/>
      <c r="J498" s="912"/>
      <c r="K498" s="913"/>
      <c r="L498" s="962">
        <f t="shared" si="10"/>
        <v>0</v>
      </c>
      <c r="M498" s="963" t="s">
        <v>2592</v>
      </c>
      <c r="N498" s="916" t="s">
        <v>3104</v>
      </c>
      <c r="O498" s="917"/>
      <c r="P498" s="918"/>
      <c r="Q498" s="918"/>
      <c r="R498" s="919"/>
      <c r="S498" s="918"/>
      <c r="T498" s="336"/>
      <c r="U498" s="919"/>
      <c r="V498" s="301"/>
      <c r="W498" s="991"/>
    </row>
    <row r="499" s="908" customFormat="1" hidden="1" customHeight="1" spans="1:23">
      <c r="A499" s="937" t="s">
        <v>3088</v>
      </c>
      <c r="B499" s="937" t="s">
        <v>1824</v>
      </c>
      <c r="C499" s="1004" t="s">
        <v>1826</v>
      </c>
      <c r="D499" s="940">
        <v>2500</v>
      </c>
      <c r="E499" s="912">
        <v>2500</v>
      </c>
      <c r="F499" s="912"/>
      <c r="G499" s="912"/>
      <c r="H499" s="912"/>
      <c r="I499" s="912"/>
      <c r="J499" s="912"/>
      <c r="K499" s="913"/>
      <c r="L499" s="962">
        <f t="shared" si="10"/>
        <v>0</v>
      </c>
      <c r="M499" s="963" t="s">
        <v>2592</v>
      </c>
      <c r="N499" s="916" t="s">
        <v>3104</v>
      </c>
      <c r="O499" s="917"/>
      <c r="P499" s="918"/>
      <c r="Q499" s="918"/>
      <c r="R499" s="919"/>
      <c r="S499" s="918"/>
      <c r="T499" s="336"/>
      <c r="U499" s="919"/>
      <c r="V499" s="301"/>
      <c r="W499" s="991"/>
    </row>
    <row r="500" s="908" customFormat="1" hidden="1" customHeight="1" spans="1:23">
      <c r="A500" s="937" t="s">
        <v>3088</v>
      </c>
      <c r="B500" s="937" t="s">
        <v>1827</v>
      </c>
      <c r="C500" s="1004" t="s">
        <v>1829</v>
      </c>
      <c r="D500" s="940">
        <v>2500</v>
      </c>
      <c r="E500" s="912">
        <v>2500</v>
      </c>
      <c r="F500" s="912"/>
      <c r="G500" s="912"/>
      <c r="H500" s="912"/>
      <c r="I500" s="912"/>
      <c r="J500" s="912"/>
      <c r="K500" s="913"/>
      <c r="L500" s="962">
        <f t="shared" si="10"/>
        <v>0</v>
      </c>
      <c r="M500" s="963" t="s">
        <v>2592</v>
      </c>
      <c r="N500" s="916" t="s">
        <v>3104</v>
      </c>
      <c r="O500" s="917"/>
      <c r="P500" s="918"/>
      <c r="Q500" s="918"/>
      <c r="R500" s="919"/>
      <c r="S500" s="918"/>
      <c r="T500" s="336"/>
      <c r="U500" s="919"/>
      <c r="V500" s="301"/>
      <c r="W500" s="991"/>
    </row>
    <row r="501" s="908" customFormat="1" hidden="1" customHeight="1" spans="1:23">
      <c r="A501" s="937" t="s">
        <v>3088</v>
      </c>
      <c r="B501" s="937" t="s">
        <v>1758</v>
      </c>
      <c r="C501" s="1004" t="s">
        <v>3105</v>
      </c>
      <c r="D501" s="940">
        <v>2000</v>
      </c>
      <c r="E501" s="912">
        <v>2000</v>
      </c>
      <c r="F501" s="912"/>
      <c r="G501" s="912"/>
      <c r="H501" s="912"/>
      <c r="I501" s="912"/>
      <c r="J501" s="912"/>
      <c r="K501" s="913"/>
      <c r="L501" s="962">
        <f t="shared" si="10"/>
        <v>0</v>
      </c>
      <c r="M501" s="963" t="s">
        <v>2592</v>
      </c>
      <c r="N501" s="916" t="s">
        <v>3106</v>
      </c>
      <c r="O501" s="917"/>
      <c r="P501" s="918"/>
      <c r="Q501" s="918"/>
      <c r="R501" s="919"/>
      <c r="S501" s="918"/>
      <c r="T501" s="336"/>
      <c r="U501" s="919"/>
      <c r="V501" s="301"/>
      <c r="W501" s="991"/>
    </row>
    <row r="502" s="908" customFormat="1" hidden="1" customHeight="1" spans="1:23">
      <c r="A502" s="937" t="s">
        <v>3088</v>
      </c>
      <c r="B502" s="937" t="s">
        <v>1761</v>
      </c>
      <c r="C502" s="1004" t="s">
        <v>3107</v>
      </c>
      <c r="D502" s="940">
        <v>2000</v>
      </c>
      <c r="E502" s="912">
        <v>2000</v>
      </c>
      <c r="F502" s="912"/>
      <c r="G502" s="912"/>
      <c r="H502" s="912"/>
      <c r="I502" s="912"/>
      <c r="J502" s="912"/>
      <c r="K502" s="913"/>
      <c r="L502" s="962">
        <f t="shared" si="10"/>
        <v>0</v>
      </c>
      <c r="M502" s="963" t="s">
        <v>2592</v>
      </c>
      <c r="N502" s="916" t="s">
        <v>3106</v>
      </c>
      <c r="O502" s="917"/>
      <c r="P502" s="918"/>
      <c r="Q502" s="918"/>
      <c r="R502" s="919"/>
      <c r="S502" s="918"/>
      <c r="T502" s="336"/>
      <c r="U502" s="919"/>
      <c r="V502" s="301"/>
      <c r="W502" s="991"/>
    </row>
    <row r="503" s="908" customFormat="1" hidden="1" customHeight="1" spans="1:23">
      <c r="A503" s="937" t="s">
        <v>3088</v>
      </c>
      <c r="B503" s="937" t="s">
        <v>1764</v>
      </c>
      <c r="C503" s="1004" t="s">
        <v>3108</v>
      </c>
      <c r="D503" s="940">
        <v>2000</v>
      </c>
      <c r="E503" s="912">
        <v>2000</v>
      </c>
      <c r="F503" s="912"/>
      <c r="G503" s="912"/>
      <c r="H503" s="912"/>
      <c r="I503" s="912"/>
      <c r="J503" s="912"/>
      <c r="K503" s="913"/>
      <c r="L503" s="962">
        <f t="shared" si="10"/>
        <v>0</v>
      </c>
      <c r="M503" s="963" t="s">
        <v>2592</v>
      </c>
      <c r="N503" s="916" t="s">
        <v>3106</v>
      </c>
      <c r="O503" s="917"/>
      <c r="P503" s="918"/>
      <c r="Q503" s="918"/>
      <c r="R503" s="919"/>
      <c r="S503" s="918"/>
      <c r="T503" s="336"/>
      <c r="U503" s="919"/>
      <c r="V503" s="301"/>
      <c r="W503" s="991"/>
    </row>
    <row r="504" s="908" customFormat="1" hidden="1" customHeight="1" spans="1:23">
      <c r="A504" s="937" t="s">
        <v>3088</v>
      </c>
      <c r="B504" s="937" t="s">
        <v>1767</v>
      </c>
      <c r="C504" s="1004" t="s">
        <v>3109</v>
      </c>
      <c r="D504" s="940">
        <v>2000</v>
      </c>
      <c r="E504" s="912">
        <v>2000</v>
      </c>
      <c r="F504" s="912"/>
      <c r="G504" s="912"/>
      <c r="H504" s="912"/>
      <c r="I504" s="912"/>
      <c r="J504" s="912"/>
      <c r="K504" s="913"/>
      <c r="L504" s="962">
        <f t="shared" si="10"/>
        <v>0</v>
      </c>
      <c r="M504" s="963" t="s">
        <v>2592</v>
      </c>
      <c r="N504" s="916" t="s">
        <v>3106</v>
      </c>
      <c r="O504" s="917"/>
      <c r="P504" s="918"/>
      <c r="Q504" s="918"/>
      <c r="R504" s="919"/>
      <c r="S504" s="918"/>
      <c r="T504" s="336"/>
      <c r="U504" s="919"/>
      <c r="V504" s="301"/>
      <c r="W504" s="991"/>
    </row>
    <row r="505" s="908" customFormat="1" hidden="1" customHeight="1" spans="1:23">
      <c r="A505" s="937" t="s">
        <v>3088</v>
      </c>
      <c r="B505" s="937" t="s">
        <v>1770</v>
      </c>
      <c r="C505" s="1004" t="s">
        <v>3110</v>
      </c>
      <c r="D505" s="940">
        <v>2000</v>
      </c>
      <c r="E505" s="912">
        <v>2000</v>
      </c>
      <c r="F505" s="912"/>
      <c r="G505" s="912"/>
      <c r="H505" s="912"/>
      <c r="I505" s="912"/>
      <c r="J505" s="912"/>
      <c r="K505" s="913"/>
      <c r="L505" s="962">
        <f t="shared" si="10"/>
        <v>0</v>
      </c>
      <c r="M505" s="963" t="s">
        <v>2592</v>
      </c>
      <c r="N505" s="916" t="s">
        <v>3106</v>
      </c>
      <c r="O505" s="917"/>
      <c r="P505" s="918"/>
      <c r="Q505" s="918"/>
      <c r="R505" s="919"/>
      <c r="S505" s="918"/>
      <c r="T505" s="336"/>
      <c r="U505" s="919"/>
      <c r="V505" s="301"/>
      <c r="W505" s="991"/>
    </row>
    <row r="506" s="908" customFormat="1" hidden="1" customHeight="1" spans="1:23">
      <c r="A506" s="937" t="s">
        <v>3088</v>
      </c>
      <c r="B506" s="937" t="s">
        <v>1773</v>
      </c>
      <c r="C506" s="1004" t="s">
        <v>3111</v>
      </c>
      <c r="D506" s="940">
        <v>2000</v>
      </c>
      <c r="E506" s="912">
        <v>2000</v>
      </c>
      <c r="F506" s="912"/>
      <c r="G506" s="912"/>
      <c r="H506" s="912"/>
      <c r="I506" s="912"/>
      <c r="J506" s="912"/>
      <c r="K506" s="913"/>
      <c r="L506" s="962">
        <f t="shared" si="10"/>
        <v>0</v>
      </c>
      <c r="M506" s="963" t="s">
        <v>2592</v>
      </c>
      <c r="N506" s="916" t="s">
        <v>3106</v>
      </c>
      <c r="O506" s="917"/>
      <c r="P506" s="918"/>
      <c r="Q506" s="918"/>
      <c r="R506" s="919"/>
      <c r="S506" s="918"/>
      <c r="T506" s="336"/>
      <c r="U506" s="919"/>
      <c r="V506" s="301"/>
      <c r="W506" s="991"/>
    </row>
    <row r="507" s="908" customFormat="1" hidden="1" customHeight="1" spans="1:23">
      <c r="A507" s="937" t="s">
        <v>3088</v>
      </c>
      <c r="B507" s="937" t="s">
        <v>1776</v>
      </c>
      <c r="C507" s="1004" t="s">
        <v>3112</v>
      </c>
      <c r="D507" s="940">
        <v>2000</v>
      </c>
      <c r="E507" s="912">
        <v>2000</v>
      </c>
      <c r="F507" s="912"/>
      <c r="G507" s="912"/>
      <c r="H507" s="912"/>
      <c r="I507" s="912"/>
      <c r="J507" s="912"/>
      <c r="K507" s="913"/>
      <c r="L507" s="962">
        <f t="shared" si="10"/>
        <v>0</v>
      </c>
      <c r="M507" s="963" t="s">
        <v>2592</v>
      </c>
      <c r="N507" s="916" t="s">
        <v>3106</v>
      </c>
      <c r="O507" s="917"/>
      <c r="P507" s="918"/>
      <c r="Q507" s="918"/>
      <c r="R507" s="919"/>
      <c r="S507" s="918"/>
      <c r="T507" s="336"/>
      <c r="U507" s="919"/>
      <c r="V507" s="301"/>
      <c r="W507" s="991"/>
    </row>
    <row r="508" s="908" customFormat="1" hidden="1" customHeight="1" spans="1:23">
      <c r="A508" s="937" t="s">
        <v>3088</v>
      </c>
      <c r="B508" s="937" t="s">
        <v>1779</v>
      </c>
      <c r="C508" s="1004" t="s">
        <v>3113</v>
      </c>
      <c r="D508" s="940">
        <v>2000</v>
      </c>
      <c r="E508" s="912">
        <v>2000</v>
      </c>
      <c r="F508" s="912"/>
      <c r="G508" s="912"/>
      <c r="H508" s="912"/>
      <c r="I508" s="912"/>
      <c r="J508" s="912"/>
      <c r="K508" s="913"/>
      <c r="L508" s="962">
        <f t="shared" si="10"/>
        <v>0</v>
      </c>
      <c r="M508" s="963" t="s">
        <v>2592</v>
      </c>
      <c r="N508" s="916" t="s">
        <v>3106</v>
      </c>
      <c r="O508" s="917"/>
      <c r="P508" s="918"/>
      <c r="Q508" s="918"/>
      <c r="R508" s="919"/>
      <c r="S508" s="918"/>
      <c r="T508" s="336"/>
      <c r="U508" s="919"/>
      <c r="V508" s="301"/>
      <c r="W508" s="991"/>
    </row>
    <row r="509" s="908" customFormat="1" hidden="1" customHeight="1" spans="1:23">
      <c r="A509" s="937" t="s">
        <v>3088</v>
      </c>
      <c r="B509" s="1003" t="s">
        <v>1711</v>
      </c>
      <c r="C509" s="1004" t="s">
        <v>1713</v>
      </c>
      <c r="D509" s="940">
        <v>1000</v>
      </c>
      <c r="E509" s="911">
        <v>1000</v>
      </c>
      <c r="F509" s="912"/>
      <c r="G509" s="912"/>
      <c r="H509" s="912"/>
      <c r="I509" s="912"/>
      <c r="J509" s="912"/>
      <c r="K509" s="913"/>
      <c r="L509" s="962">
        <f t="shared" si="10"/>
        <v>0</v>
      </c>
      <c r="M509" s="963" t="s">
        <v>2592</v>
      </c>
      <c r="N509" s="916" t="s">
        <v>3096</v>
      </c>
      <c r="O509" s="917"/>
      <c r="P509" s="918"/>
      <c r="Q509" s="918"/>
      <c r="R509" s="919"/>
      <c r="S509" s="918"/>
      <c r="T509" s="336"/>
      <c r="U509" s="919"/>
      <c r="V509" s="301"/>
      <c r="W509" s="991"/>
    </row>
    <row r="510" s="908" customFormat="1" hidden="1" customHeight="1" spans="1:23">
      <c r="A510" s="937" t="s">
        <v>3088</v>
      </c>
      <c r="B510" s="1003" t="s">
        <v>1720</v>
      </c>
      <c r="C510" s="1004" t="s">
        <v>1722</v>
      </c>
      <c r="D510" s="940">
        <v>1000</v>
      </c>
      <c r="E510" s="911">
        <v>1000</v>
      </c>
      <c r="F510" s="912"/>
      <c r="G510" s="912"/>
      <c r="H510" s="912"/>
      <c r="I510" s="912"/>
      <c r="J510" s="912"/>
      <c r="K510" s="913"/>
      <c r="L510" s="962">
        <f t="shared" si="10"/>
        <v>0</v>
      </c>
      <c r="M510" s="963" t="s">
        <v>2592</v>
      </c>
      <c r="N510" s="916" t="s">
        <v>3096</v>
      </c>
      <c r="O510" s="917"/>
      <c r="P510" s="918"/>
      <c r="Q510" s="918"/>
      <c r="R510" s="919"/>
      <c r="S510" s="918"/>
      <c r="T510" s="336"/>
      <c r="U510" s="919"/>
      <c r="V510" s="301"/>
      <c r="W510" s="991"/>
    </row>
    <row r="511" s="908" customFormat="1" hidden="1" customHeight="1" spans="1:23">
      <c r="A511" s="937" t="s">
        <v>3088</v>
      </c>
      <c r="B511" s="1003" t="s">
        <v>1914</v>
      </c>
      <c r="C511" s="1004" t="s">
        <v>1916</v>
      </c>
      <c r="D511" s="940">
        <v>1000</v>
      </c>
      <c r="E511" s="911">
        <v>1000</v>
      </c>
      <c r="F511" s="912"/>
      <c r="G511" s="912"/>
      <c r="H511" s="912"/>
      <c r="I511" s="912"/>
      <c r="J511" s="912"/>
      <c r="K511" s="913"/>
      <c r="L511" s="962">
        <f t="shared" si="10"/>
        <v>0</v>
      </c>
      <c r="M511" s="963" t="s">
        <v>2592</v>
      </c>
      <c r="N511" s="916" t="s">
        <v>3096</v>
      </c>
      <c r="O511" s="917"/>
      <c r="P511" s="918"/>
      <c r="Q511" s="918"/>
      <c r="R511" s="919"/>
      <c r="S511" s="918"/>
      <c r="T511" s="336"/>
      <c r="U511" s="919"/>
      <c r="V511" s="301"/>
      <c r="W511" s="991"/>
    </row>
    <row r="512" s="908" customFormat="1" hidden="1" customHeight="1" spans="1:23">
      <c r="A512" s="937" t="s">
        <v>3088</v>
      </c>
      <c r="B512" s="1003" t="s">
        <v>1931</v>
      </c>
      <c r="C512" s="1004" t="s">
        <v>1933</v>
      </c>
      <c r="D512" s="940">
        <v>300</v>
      </c>
      <c r="E512" s="911">
        <v>300</v>
      </c>
      <c r="F512" s="912"/>
      <c r="G512" s="912"/>
      <c r="H512" s="912"/>
      <c r="I512" s="912"/>
      <c r="J512" s="912"/>
      <c r="K512" s="913"/>
      <c r="L512" s="962">
        <f t="shared" si="10"/>
        <v>0</v>
      </c>
      <c r="M512" s="963" t="s">
        <v>2592</v>
      </c>
      <c r="N512" s="916" t="s">
        <v>3096</v>
      </c>
      <c r="O512" s="917"/>
      <c r="P512" s="918"/>
      <c r="Q512" s="918"/>
      <c r="R512" s="919"/>
      <c r="S512" s="918"/>
      <c r="T512" s="336"/>
      <c r="U512" s="919"/>
      <c r="V512" s="301"/>
      <c r="W512" s="991"/>
    </row>
    <row r="513" s="908" customFormat="1" hidden="1" customHeight="1" spans="1:23">
      <c r="A513" s="937" t="s">
        <v>3088</v>
      </c>
      <c r="B513" s="1003" t="s">
        <v>1946</v>
      </c>
      <c r="C513" s="1004" t="s">
        <v>1948</v>
      </c>
      <c r="D513" s="940">
        <v>300</v>
      </c>
      <c r="E513" s="911">
        <v>300</v>
      </c>
      <c r="F513" s="912"/>
      <c r="G513" s="912"/>
      <c r="H513" s="912"/>
      <c r="I513" s="912"/>
      <c r="J513" s="912"/>
      <c r="K513" s="913"/>
      <c r="L513" s="962">
        <f t="shared" si="10"/>
        <v>0</v>
      </c>
      <c r="M513" s="963" t="s">
        <v>2592</v>
      </c>
      <c r="N513" s="916" t="s">
        <v>3096</v>
      </c>
      <c r="O513" s="917"/>
      <c r="P513" s="918"/>
      <c r="Q513" s="918"/>
      <c r="R513" s="919"/>
      <c r="S513" s="918"/>
      <c r="T513" s="336"/>
      <c r="U513" s="919"/>
      <c r="V513" s="301"/>
      <c r="W513" s="991"/>
    </row>
    <row r="514" s="908" customFormat="1" hidden="1" customHeight="1" spans="1:23">
      <c r="A514" s="937" t="s">
        <v>3088</v>
      </c>
      <c r="B514" s="1003" t="s">
        <v>1782</v>
      </c>
      <c r="C514" s="1004" t="s">
        <v>1784</v>
      </c>
      <c r="D514" s="940">
        <v>1000</v>
      </c>
      <c r="E514" s="911">
        <v>1000</v>
      </c>
      <c r="F514" s="912"/>
      <c r="G514" s="912"/>
      <c r="H514" s="912"/>
      <c r="I514" s="912"/>
      <c r="J514" s="912"/>
      <c r="K514" s="913"/>
      <c r="L514" s="962">
        <f t="shared" si="10"/>
        <v>0</v>
      </c>
      <c r="M514" s="963" t="s">
        <v>2592</v>
      </c>
      <c r="N514" s="916" t="s">
        <v>3096</v>
      </c>
      <c r="O514" s="917"/>
      <c r="P514" s="918"/>
      <c r="Q514" s="918"/>
      <c r="R514" s="919"/>
      <c r="S514" s="918"/>
      <c r="T514" s="336"/>
      <c r="U514" s="919"/>
      <c r="V514" s="301"/>
      <c r="W514" s="991"/>
    </row>
    <row r="515" s="908" customFormat="1" hidden="1" customHeight="1" spans="1:23">
      <c r="A515" s="937" t="s">
        <v>3088</v>
      </c>
      <c r="B515" s="1003" t="s">
        <v>1831</v>
      </c>
      <c r="C515" s="1004" t="s">
        <v>1833</v>
      </c>
      <c r="D515" s="940">
        <v>1000</v>
      </c>
      <c r="E515" s="911">
        <v>1000</v>
      </c>
      <c r="F515" s="912"/>
      <c r="G515" s="912"/>
      <c r="H515" s="912"/>
      <c r="I515" s="912"/>
      <c r="J515" s="912"/>
      <c r="K515" s="913"/>
      <c r="L515" s="962">
        <f t="shared" si="10"/>
        <v>0</v>
      </c>
      <c r="M515" s="963" t="s">
        <v>2592</v>
      </c>
      <c r="N515" s="916" t="s">
        <v>3114</v>
      </c>
      <c r="O515" s="917"/>
      <c r="P515" s="918"/>
      <c r="Q515" s="918"/>
      <c r="R515" s="919"/>
      <c r="S515" s="918"/>
      <c r="T515" s="336"/>
      <c r="U515" s="919"/>
      <c r="V515" s="301"/>
      <c r="W515" s="991"/>
    </row>
    <row r="516" s="908" customFormat="1" hidden="1" customHeight="1" spans="1:23">
      <c r="A516" s="937" t="s">
        <v>3088</v>
      </c>
      <c r="B516" s="1003" t="s">
        <v>1834</v>
      </c>
      <c r="C516" s="1004" t="s">
        <v>1836</v>
      </c>
      <c r="D516" s="940">
        <v>1000</v>
      </c>
      <c r="E516" s="911">
        <v>1000</v>
      </c>
      <c r="F516" s="912"/>
      <c r="G516" s="912"/>
      <c r="H516" s="912"/>
      <c r="I516" s="912"/>
      <c r="J516" s="912"/>
      <c r="K516" s="913"/>
      <c r="L516" s="962">
        <f t="shared" si="10"/>
        <v>0</v>
      </c>
      <c r="M516" s="963" t="s">
        <v>2592</v>
      </c>
      <c r="N516" s="916" t="s">
        <v>3114</v>
      </c>
      <c r="O516" s="917"/>
      <c r="P516" s="918"/>
      <c r="Q516" s="918"/>
      <c r="R516" s="919"/>
      <c r="S516" s="918"/>
      <c r="T516" s="336"/>
      <c r="U516" s="919"/>
      <c r="V516" s="301"/>
      <c r="W516" s="991"/>
    </row>
    <row r="517" s="908" customFormat="1" hidden="1" customHeight="1" spans="1:23">
      <c r="A517" s="937" t="s">
        <v>3088</v>
      </c>
      <c r="B517" s="1003" t="s">
        <v>1837</v>
      </c>
      <c r="C517" s="1004" t="s">
        <v>1839</v>
      </c>
      <c r="D517" s="940">
        <v>1000</v>
      </c>
      <c r="E517" s="911">
        <v>1000</v>
      </c>
      <c r="F517" s="912"/>
      <c r="G517" s="912"/>
      <c r="H517" s="912"/>
      <c r="I517" s="912"/>
      <c r="J517" s="912"/>
      <c r="K517" s="913"/>
      <c r="L517" s="962">
        <f t="shared" si="10"/>
        <v>0</v>
      </c>
      <c r="M517" s="963" t="s">
        <v>2592</v>
      </c>
      <c r="N517" s="916" t="s">
        <v>3114</v>
      </c>
      <c r="O517" s="917"/>
      <c r="P517" s="918"/>
      <c r="Q517" s="918"/>
      <c r="R517" s="919"/>
      <c r="S517" s="918"/>
      <c r="T517" s="336"/>
      <c r="U517" s="919"/>
      <c r="V517" s="301"/>
      <c r="W517" s="991"/>
    </row>
    <row r="518" s="908" customFormat="1" hidden="1" customHeight="1" spans="1:23">
      <c r="A518" s="937" t="s">
        <v>3088</v>
      </c>
      <c r="B518" s="1003" t="s">
        <v>1840</v>
      </c>
      <c r="C518" s="1004" t="s">
        <v>1842</v>
      </c>
      <c r="D518" s="940">
        <v>1000</v>
      </c>
      <c r="E518" s="911">
        <v>1000</v>
      </c>
      <c r="F518" s="912"/>
      <c r="G518" s="912"/>
      <c r="H518" s="912"/>
      <c r="I518" s="912"/>
      <c r="J518" s="912"/>
      <c r="K518" s="913"/>
      <c r="L518" s="962">
        <f t="shared" si="10"/>
        <v>0</v>
      </c>
      <c r="M518" s="963" t="s">
        <v>2592</v>
      </c>
      <c r="N518" s="916" t="s">
        <v>3114</v>
      </c>
      <c r="O518" s="917"/>
      <c r="P518" s="918"/>
      <c r="Q518" s="918"/>
      <c r="R518" s="919"/>
      <c r="S518" s="918"/>
      <c r="T518" s="336"/>
      <c r="U518" s="919"/>
      <c r="V518" s="301"/>
      <c r="W518" s="991"/>
    </row>
    <row r="519" s="908" customFormat="1" hidden="1" customHeight="1" spans="1:23">
      <c r="A519" s="937" t="s">
        <v>3088</v>
      </c>
      <c r="B519" s="1003" t="s">
        <v>156</v>
      </c>
      <c r="C519" s="1018" t="s">
        <v>2991</v>
      </c>
      <c r="D519" s="940">
        <v>2000</v>
      </c>
      <c r="E519" s="911">
        <v>2000</v>
      </c>
      <c r="F519" s="912"/>
      <c r="G519" s="912"/>
      <c r="H519" s="912"/>
      <c r="I519" s="912"/>
      <c r="J519" s="912"/>
      <c r="K519" s="913"/>
      <c r="L519" s="962">
        <f t="shared" si="10"/>
        <v>0</v>
      </c>
      <c r="M519" s="963" t="s">
        <v>2592</v>
      </c>
      <c r="N519" s="916" t="s">
        <v>3115</v>
      </c>
      <c r="O519" s="917"/>
      <c r="P519" s="918"/>
      <c r="Q519" s="918"/>
      <c r="R519" s="919"/>
      <c r="S519" s="918"/>
      <c r="T519" s="336"/>
      <c r="U519" s="919"/>
      <c r="V519" s="301"/>
      <c r="W519" s="991"/>
    </row>
    <row r="520" s="908" customFormat="1" hidden="1" customHeight="1" spans="1:23">
      <c r="A520" s="937" t="s">
        <v>3088</v>
      </c>
      <c r="B520" s="1003" t="s">
        <v>158</v>
      </c>
      <c r="C520" s="1018" t="s">
        <v>2994</v>
      </c>
      <c r="D520" s="940">
        <v>2000</v>
      </c>
      <c r="E520" s="911">
        <v>2000</v>
      </c>
      <c r="F520" s="912"/>
      <c r="G520" s="912"/>
      <c r="H520" s="912"/>
      <c r="I520" s="912"/>
      <c r="J520" s="912"/>
      <c r="K520" s="913"/>
      <c r="L520" s="962">
        <f t="shared" si="10"/>
        <v>0</v>
      </c>
      <c r="M520" s="963" t="s">
        <v>2592</v>
      </c>
      <c r="N520" s="916" t="s">
        <v>3115</v>
      </c>
      <c r="O520" s="917"/>
      <c r="P520" s="918"/>
      <c r="Q520" s="918"/>
      <c r="R520" s="919"/>
      <c r="S520" s="918"/>
      <c r="T520" s="336"/>
      <c r="U520" s="919"/>
      <c r="V520" s="301"/>
      <c r="W520" s="991"/>
    </row>
    <row r="521" s="908" customFormat="1" hidden="1" customHeight="1" spans="1:23">
      <c r="A521" s="937" t="s">
        <v>3088</v>
      </c>
      <c r="B521" s="1003" t="s">
        <v>160</v>
      </c>
      <c r="C521" s="1018" t="s">
        <v>2996</v>
      </c>
      <c r="D521" s="940">
        <v>2000</v>
      </c>
      <c r="E521" s="911">
        <v>2000</v>
      </c>
      <c r="F521" s="912"/>
      <c r="G521" s="912"/>
      <c r="H521" s="912"/>
      <c r="I521" s="912"/>
      <c r="J521" s="912"/>
      <c r="K521" s="913"/>
      <c r="L521" s="962">
        <f t="shared" si="10"/>
        <v>0</v>
      </c>
      <c r="M521" s="963" t="s">
        <v>2592</v>
      </c>
      <c r="N521" s="916" t="s">
        <v>3115</v>
      </c>
      <c r="O521" s="917"/>
      <c r="P521" s="918"/>
      <c r="Q521" s="918"/>
      <c r="R521" s="919"/>
      <c r="S521" s="918"/>
      <c r="T521" s="336"/>
      <c r="U521" s="919"/>
      <c r="V521" s="301"/>
      <c r="W521" s="991"/>
    </row>
    <row r="522" s="908" customFormat="1" hidden="1" customHeight="1" spans="1:23">
      <c r="A522" s="937" t="s">
        <v>3088</v>
      </c>
      <c r="B522" s="1003" t="s">
        <v>162</v>
      </c>
      <c r="C522" s="1018" t="s">
        <v>2998</v>
      </c>
      <c r="D522" s="940">
        <v>2000</v>
      </c>
      <c r="E522" s="911">
        <v>2000</v>
      </c>
      <c r="F522" s="912"/>
      <c r="G522" s="912"/>
      <c r="H522" s="912"/>
      <c r="I522" s="912"/>
      <c r="J522" s="912"/>
      <c r="K522" s="913"/>
      <c r="L522" s="962">
        <f t="shared" si="10"/>
        <v>0</v>
      </c>
      <c r="M522" s="963" t="s">
        <v>2592</v>
      </c>
      <c r="N522" s="916" t="s">
        <v>3115</v>
      </c>
      <c r="O522" s="917"/>
      <c r="P522" s="918"/>
      <c r="Q522" s="918"/>
      <c r="R522" s="919"/>
      <c r="S522" s="918"/>
      <c r="T522" s="336"/>
      <c r="U522" s="919"/>
      <c r="V522" s="301"/>
      <c r="W522" s="991"/>
    </row>
    <row r="523" hidden="1" customHeight="1" spans="1:14">
      <c r="A523" s="937" t="s">
        <v>3116</v>
      </c>
      <c r="B523" s="1038" t="s">
        <v>522</v>
      </c>
      <c r="C523" s="1012" t="s">
        <v>3117</v>
      </c>
      <c r="D523" s="942">
        <v>500</v>
      </c>
      <c r="E523" s="911">
        <v>500</v>
      </c>
      <c r="L523" s="962">
        <f t="shared" si="10"/>
        <v>0</v>
      </c>
      <c r="M523" s="963" t="s">
        <v>2592</v>
      </c>
      <c r="N523" s="916" t="s">
        <v>3118</v>
      </c>
    </row>
    <row r="524" hidden="1" customHeight="1" spans="1:14">
      <c r="A524" s="937" t="s">
        <v>3116</v>
      </c>
      <c r="B524" s="1038" t="s">
        <v>327</v>
      </c>
      <c r="C524" s="1012" t="s">
        <v>3119</v>
      </c>
      <c r="D524" s="942">
        <v>4000</v>
      </c>
      <c r="E524" s="911">
        <v>4000</v>
      </c>
      <c r="L524" s="962">
        <f t="shared" si="10"/>
        <v>0</v>
      </c>
      <c r="M524" s="963" t="s">
        <v>2592</v>
      </c>
      <c r="N524" s="916" t="s">
        <v>3114</v>
      </c>
    </row>
    <row r="525" hidden="1" customHeight="1" spans="1:14">
      <c r="A525" s="937" t="s">
        <v>3116</v>
      </c>
      <c r="B525" s="938" t="s">
        <v>318</v>
      </c>
      <c r="C525" s="1012" t="s">
        <v>3120</v>
      </c>
      <c r="D525" s="942">
        <v>3000</v>
      </c>
      <c r="E525" s="911">
        <v>3000</v>
      </c>
      <c r="L525" s="962">
        <f t="shared" si="10"/>
        <v>0</v>
      </c>
      <c r="M525" s="963" t="s">
        <v>2592</v>
      </c>
      <c r="N525" s="916" t="s">
        <v>3121</v>
      </c>
    </row>
    <row r="526" hidden="1" customHeight="1" spans="1:14">
      <c r="A526" s="937" t="s">
        <v>3116</v>
      </c>
      <c r="B526" s="1038" t="s">
        <v>353</v>
      </c>
      <c r="C526" s="1012" t="s">
        <v>3122</v>
      </c>
      <c r="D526" s="942">
        <v>5000</v>
      </c>
      <c r="E526" s="911">
        <v>5000</v>
      </c>
      <c r="L526" s="962">
        <f t="shared" si="10"/>
        <v>0</v>
      </c>
      <c r="M526" s="963" t="s">
        <v>2592</v>
      </c>
      <c r="N526" s="916" t="s">
        <v>3123</v>
      </c>
    </row>
    <row r="527" hidden="1" customHeight="1" spans="1:14">
      <c r="A527" s="937" t="s">
        <v>3116</v>
      </c>
      <c r="B527" s="1038" t="s">
        <v>1967</v>
      </c>
      <c r="C527" s="1012" t="s">
        <v>3124</v>
      </c>
      <c r="D527" s="942">
        <v>3000</v>
      </c>
      <c r="E527" s="911">
        <v>3000</v>
      </c>
      <c r="L527" s="962">
        <f t="shared" si="10"/>
        <v>0</v>
      </c>
      <c r="M527" s="963" t="s">
        <v>2592</v>
      </c>
      <c r="N527" s="916" t="s">
        <v>3102</v>
      </c>
    </row>
    <row r="528" hidden="1" customHeight="1" spans="1:14">
      <c r="A528" s="937" t="s">
        <v>3116</v>
      </c>
      <c r="B528" s="1038" t="s">
        <v>1970</v>
      </c>
      <c r="C528" s="1012" t="s">
        <v>3125</v>
      </c>
      <c r="D528" s="942">
        <v>3000</v>
      </c>
      <c r="E528" s="911">
        <v>3000</v>
      </c>
      <c r="L528" s="962">
        <f t="shared" si="10"/>
        <v>0</v>
      </c>
      <c r="M528" s="963" t="s">
        <v>2592</v>
      </c>
      <c r="N528" s="916" t="s">
        <v>3102</v>
      </c>
    </row>
    <row r="529" hidden="1" customHeight="1" spans="1:14">
      <c r="A529" s="937" t="s">
        <v>3116</v>
      </c>
      <c r="B529" s="1038" t="s">
        <v>1982</v>
      </c>
      <c r="C529" s="1012" t="s">
        <v>3126</v>
      </c>
      <c r="D529" s="942">
        <v>3000</v>
      </c>
      <c r="E529" s="911">
        <v>3000</v>
      </c>
      <c r="L529" s="962">
        <f t="shared" si="10"/>
        <v>0</v>
      </c>
      <c r="M529" s="963" t="s">
        <v>2592</v>
      </c>
      <c r="N529" s="916" t="s">
        <v>3102</v>
      </c>
    </row>
    <row r="530" hidden="1" customHeight="1" spans="1:14">
      <c r="A530" s="937" t="s">
        <v>3116</v>
      </c>
      <c r="B530" s="1038" t="s">
        <v>1985</v>
      </c>
      <c r="C530" s="1012" t="s">
        <v>3127</v>
      </c>
      <c r="D530" s="942">
        <v>3000</v>
      </c>
      <c r="E530" s="911">
        <v>3000</v>
      </c>
      <c r="L530" s="962">
        <f t="shared" si="10"/>
        <v>0</v>
      </c>
      <c r="M530" s="963" t="s">
        <v>2592</v>
      </c>
      <c r="N530" s="916" t="s">
        <v>3102</v>
      </c>
    </row>
    <row r="531" hidden="1" customHeight="1" spans="1:14">
      <c r="A531" s="937" t="s">
        <v>3116</v>
      </c>
      <c r="B531" s="1038" t="s">
        <v>240</v>
      </c>
      <c r="C531" s="1012" t="s">
        <v>3128</v>
      </c>
      <c r="D531" s="942">
        <v>3000</v>
      </c>
      <c r="E531" s="911">
        <v>1440</v>
      </c>
      <c r="F531" s="912">
        <v>1560</v>
      </c>
      <c r="L531" s="962">
        <f t="shared" si="10"/>
        <v>0</v>
      </c>
      <c r="M531" s="963" t="s">
        <v>2592</v>
      </c>
      <c r="N531" s="916" t="s">
        <v>3102</v>
      </c>
    </row>
    <row r="532" hidden="1" customHeight="1" spans="1:14">
      <c r="A532" s="937" t="s">
        <v>3116</v>
      </c>
      <c r="B532" s="1038" t="s">
        <v>243</v>
      </c>
      <c r="C532" s="1012" t="s">
        <v>3129</v>
      </c>
      <c r="D532" s="942">
        <v>2974</v>
      </c>
      <c r="E532" s="911">
        <v>2974</v>
      </c>
      <c r="L532" s="962">
        <f t="shared" si="10"/>
        <v>0</v>
      </c>
      <c r="M532" s="963" t="s">
        <v>2592</v>
      </c>
      <c r="N532" s="916" t="s">
        <v>3102</v>
      </c>
    </row>
    <row r="533" hidden="1" customHeight="1" spans="1:14">
      <c r="A533" s="937" t="s">
        <v>3116</v>
      </c>
      <c r="B533" s="1038" t="s">
        <v>257</v>
      </c>
      <c r="C533" s="1012" t="s">
        <v>3130</v>
      </c>
      <c r="D533" s="942">
        <v>5040</v>
      </c>
      <c r="E533" s="911">
        <v>5040</v>
      </c>
      <c r="L533" s="962">
        <f t="shared" si="10"/>
        <v>0</v>
      </c>
      <c r="M533" s="963" t="s">
        <v>2592</v>
      </c>
      <c r="N533" s="916" t="s">
        <v>3131</v>
      </c>
    </row>
    <row r="534" hidden="1" customHeight="1" spans="1:14">
      <c r="A534" s="937" t="s">
        <v>3116</v>
      </c>
      <c r="B534" s="1038" t="s">
        <v>260</v>
      </c>
      <c r="C534" s="1012" t="s">
        <v>3132</v>
      </c>
      <c r="D534" s="942">
        <v>5200</v>
      </c>
      <c r="E534" s="911">
        <v>5200</v>
      </c>
      <c r="L534" s="962">
        <f t="shared" si="10"/>
        <v>0</v>
      </c>
      <c r="M534" s="963" t="s">
        <v>2592</v>
      </c>
      <c r="N534" s="916" t="s">
        <v>3131</v>
      </c>
    </row>
    <row r="535" hidden="1" customHeight="1" spans="1:14">
      <c r="A535" s="937" t="s">
        <v>3116</v>
      </c>
      <c r="B535" s="1038" t="s">
        <v>263</v>
      </c>
      <c r="C535" s="1012" t="s">
        <v>3133</v>
      </c>
      <c r="D535" s="942">
        <v>5040</v>
      </c>
      <c r="E535" s="911">
        <v>5040</v>
      </c>
      <c r="L535" s="962">
        <f t="shared" si="10"/>
        <v>0</v>
      </c>
      <c r="M535" s="963" t="s">
        <v>2592</v>
      </c>
      <c r="N535" s="916" t="s">
        <v>3131</v>
      </c>
    </row>
    <row r="536" hidden="1" customHeight="1" spans="1:14">
      <c r="A536" s="937" t="s">
        <v>3116</v>
      </c>
      <c r="B536" s="1038" t="s">
        <v>2115</v>
      </c>
      <c r="C536" s="1012" t="s">
        <v>3134</v>
      </c>
      <c r="D536" s="942">
        <v>2000</v>
      </c>
      <c r="E536" s="911">
        <v>2000</v>
      </c>
      <c r="L536" s="962">
        <f t="shared" si="10"/>
        <v>0</v>
      </c>
      <c r="M536" s="963" t="s">
        <v>2592</v>
      </c>
      <c r="N536" s="916" t="s">
        <v>3135</v>
      </c>
    </row>
    <row r="537" hidden="1" customHeight="1" spans="1:14">
      <c r="A537" s="937" t="s">
        <v>3116</v>
      </c>
      <c r="B537" s="1038" t="s">
        <v>2118</v>
      </c>
      <c r="C537" s="1012" t="s">
        <v>3136</v>
      </c>
      <c r="D537" s="942">
        <v>2000</v>
      </c>
      <c r="E537" s="911">
        <v>2000</v>
      </c>
      <c r="L537" s="962">
        <f t="shared" si="10"/>
        <v>0</v>
      </c>
      <c r="M537" s="963" t="s">
        <v>2592</v>
      </c>
      <c r="N537" s="916" t="s">
        <v>3135</v>
      </c>
    </row>
    <row r="538" hidden="1" customHeight="1" spans="1:14">
      <c r="A538" s="937" t="s">
        <v>3116</v>
      </c>
      <c r="B538" s="1038" t="s">
        <v>2121</v>
      </c>
      <c r="C538" s="1012" t="s">
        <v>3137</v>
      </c>
      <c r="D538" s="942">
        <v>2000</v>
      </c>
      <c r="E538" s="911">
        <v>2000</v>
      </c>
      <c r="L538" s="962">
        <f t="shared" si="10"/>
        <v>0</v>
      </c>
      <c r="M538" s="963" t="s">
        <v>2592</v>
      </c>
      <c r="N538" s="916" t="s">
        <v>3135</v>
      </c>
    </row>
    <row r="539" hidden="1" customHeight="1" spans="1:14">
      <c r="A539" s="937" t="s">
        <v>3116</v>
      </c>
      <c r="B539" s="1038" t="s">
        <v>2124</v>
      </c>
      <c r="C539" s="1012" t="s">
        <v>3138</v>
      </c>
      <c r="D539" s="942">
        <v>2000</v>
      </c>
      <c r="E539" s="911">
        <v>2000</v>
      </c>
      <c r="L539" s="962">
        <f t="shared" si="10"/>
        <v>0</v>
      </c>
      <c r="M539" s="963" t="s">
        <v>2592</v>
      </c>
      <c r="N539" s="916" t="s">
        <v>3135</v>
      </c>
    </row>
    <row r="540" hidden="1" customHeight="1" spans="1:14">
      <c r="A540" s="937" t="s">
        <v>3116</v>
      </c>
      <c r="B540" s="1038" t="s">
        <v>663</v>
      </c>
      <c r="C540" s="1012" t="s">
        <v>3139</v>
      </c>
      <c r="D540" s="942">
        <v>1000</v>
      </c>
      <c r="E540" s="911">
        <v>1000</v>
      </c>
      <c r="L540" s="962">
        <f t="shared" si="10"/>
        <v>0</v>
      </c>
      <c r="M540" s="963" t="s">
        <v>2592</v>
      </c>
      <c r="N540" s="916" t="s">
        <v>3098</v>
      </c>
    </row>
    <row r="541" hidden="1" customHeight="1" spans="1:14">
      <c r="A541" s="937" t="s">
        <v>3116</v>
      </c>
      <c r="B541" s="1038" t="s">
        <v>666</v>
      </c>
      <c r="C541" s="1012" t="s">
        <v>3140</v>
      </c>
      <c r="D541" s="942">
        <v>1000</v>
      </c>
      <c r="E541" s="911">
        <v>1000</v>
      </c>
      <c r="L541" s="962">
        <f t="shared" ref="L541:L604" si="11">D541-SUM(E541:K541)</f>
        <v>0</v>
      </c>
      <c r="M541" s="963" t="s">
        <v>2592</v>
      </c>
      <c r="N541" s="916" t="s">
        <v>3098</v>
      </c>
    </row>
    <row r="542" hidden="1" customHeight="1" spans="1:14">
      <c r="A542" s="937" t="s">
        <v>3116</v>
      </c>
      <c r="B542" s="938" t="s">
        <v>672</v>
      </c>
      <c r="C542" s="1012" t="s">
        <v>3141</v>
      </c>
      <c r="D542" s="942">
        <v>1000</v>
      </c>
      <c r="E542" s="911">
        <v>1000</v>
      </c>
      <c r="L542" s="962">
        <f t="shared" si="11"/>
        <v>0</v>
      </c>
      <c r="M542" s="963" t="s">
        <v>2592</v>
      </c>
      <c r="N542" s="916" t="s">
        <v>3098</v>
      </c>
    </row>
    <row r="543" hidden="1" customHeight="1" spans="1:14">
      <c r="A543" s="937" t="s">
        <v>3116</v>
      </c>
      <c r="B543" s="937" t="s">
        <v>2627</v>
      </c>
      <c r="C543" s="939" t="s">
        <v>2628</v>
      </c>
      <c r="D543" s="940">
        <v>300</v>
      </c>
      <c r="E543" s="911">
        <v>300</v>
      </c>
      <c r="L543" s="962">
        <f t="shared" si="11"/>
        <v>0</v>
      </c>
      <c r="M543" s="963" t="s">
        <v>2592</v>
      </c>
      <c r="N543" s="916" t="s">
        <v>3142</v>
      </c>
    </row>
    <row r="544" hidden="1" customHeight="1" spans="1:14">
      <c r="A544" s="937" t="s">
        <v>3116</v>
      </c>
      <c r="B544" s="937" t="s">
        <v>3143</v>
      </c>
      <c r="C544" s="1004" t="s">
        <v>2230</v>
      </c>
      <c r="D544" s="940">
        <v>200</v>
      </c>
      <c r="E544" s="911">
        <v>200</v>
      </c>
      <c r="L544" s="962">
        <f t="shared" si="11"/>
        <v>0</v>
      </c>
      <c r="M544" s="963" t="s">
        <v>2592</v>
      </c>
      <c r="N544" s="916" t="s">
        <v>3144</v>
      </c>
    </row>
    <row r="545" hidden="1" customHeight="1" spans="1:14">
      <c r="A545" s="937" t="s">
        <v>3145</v>
      </c>
      <c r="B545" s="937" t="s">
        <v>243</v>
      </c>
      <c r="C545" s="1012" t="s">
        <v>3146</v>
      </c>
      <c r="D545" s="940">
        <v>3000</v>
      </c>
      <c r="E545" s="911">
        <v>1104</v>
      </c>
      <c r="F545" s="912">
        <v>1896</v>
      </c>
      <c r="L545" s="962">
        <f t="shared" si="11"/>
        <v>0</v>
      </c>
      <c r="M545" s="963" t="s">
        <v>2592</v>
      </c>
      <c r="N545" s="916" t="s">
        <v>3147</v>
      </c>
    </row>
    <row r="546" hidden="1" customHeight="1" spans="1:14">
      <c r="A546" s="937" t="s">
        <v>3145</v>
      </c>
      <c r="B546" s="937" t="s">
        <v>246</v>
      </c>
      <c r="C546" s="1018" t="s">
        <v>3008</v>
      </c>
      <c r="D546" s="940">
        <v>3000</v>
      </c>
      <c r="E546" s="911">
        <v>1008</v>
      </c>
      <c r="F546" s="912">
        <v>1728</v>
      </c>
      <c r="G546" s="912">
        <v>264</v>
      </c>
      <c r="L546" s="962">
        <f t="shared" si="11"/>
        <v>0</v>
      </c>
      <c r="M546" s="963" t="s">
        <v>2592</v>
      </c>
      <c r="N546" s="916" t="s">
        <v>3147</v>
      </c>
    </row>
    <row r="547" hidden="1" customHeight="1" spans="1:14">
      <c r="A547" s="937" t="s">
        <v>3145</v>
      </c>
      <c r="B547" s="937" t="s">
        <v>249</v>
      </c>
      <c r="C547" s="1018" t="s">
        <v>3011</v>
      </c>
      <c r="D547" s="940">
        <v>3000</v>
      </c>
      <c r="E547" s="911">
        <v>1008</v>
      </c>
      <c r="F547" s="912">
        <v>1632</v>
      </c>
      <c r="G547" s="912">
        <v>96</v>
      </c>
      <c r="H547" s="912">
        <v>264</v>
      </c>
      <c r="L547" s="962">
        <f t="shared" si="11"/>
        <v>0</v>
      </c>
      <c r="M547" s="963" t="s">
        <v>2592</v>
      </c>
      <c r="N547" s="916" t="s">
        <v>3148</v>
      </c>
    </row>
    <row r="548" hidden="1" customHeight="1" spans="1:14">
      <c r="A548" s="937" t="s">
        <v>3145</v>
      </c>
      <c r="B548" s="1039" t="s">
        <v>3149</v>
      </c>
      <c r="C548" s="1040" t="s">
        <v>2649</v>
      </c>
      <c r="D548" s="1041">
        <v>3000</v>
      </c>
      <c r="E548" s="911">
        <v>3000</v>
      </c>
      <c r="L548" s="962">
        <f t="shared" si="11"/>
        <v>0</v>
      </c>
      <c r="M548" s="963" t="s">
        <v>2592</v>
      </c>
      <c r="N548" s="916" t="s">
        <v>3150</v>
      </c>
    </row>
    <row r="549" hidden="1" customHeight="1" spans="1:14">
      <c r="A549" s="937" t="s">
        <v>3145</v>
      </c>
      <c r="B549" s="1039" t="s">
        <v>3151</v>
      </c>
      <c r="C549" s="1040" t="s">
        <v>3152</v>
      </c>
      <c r="D549" s="1042">
        <v>500</v>
      </c>
      <c r="E549" s="911">
        <v>500</v>
      </c>
      <c r="L549" s="962">
        <f t="shared" si="11"/>
        <v>0</v>
      </c>
      <c r="M549" s="963" t="s">
        <v>2592</v>
      </c>
      <c r="N549" s="916" t="s">
        <v>3150</v>
      </c>
    </row>
    <row r="550" hidden="1" customHeight="1" spans="1:14">
      <c r="A550" s="937" t="s">
        <v>3145</v>
      </c>
      <c r="B550" s="1039" t="s">
        <v>3153</v>
      </c>
      <c r="C550" s="1040" t="s">
        <v>3154</v>
      </c>
      <c r="D550" s="1042">
        <v>1000</v>
      </c>
      <c r="E550" s="911">
        <v>1000</v>
      </c>
      <c r="L550" s="962">
        <f t="shared" si="11"/>
        <v>0</v>
      </c>
      <c r="M550" s="963" t="s">
        <v>2592</v>
      </c>
      <c r="N550" s="916" t="s">
        <v>3150</v>
      </c>
    </row>
    <row r="551" hidden="1" customHeight="1" spans="1:14">
      <c r="A551" s="937" t="s">
        <v>3155</v>
      </c>
      <c r="B551" s="1014" t="s">
        <v>1934</v>
      </c>
      <c r="C551" s="1004" t="s">
        <v>1936</v>
      </c>
      <c r="D551" s="940">
        <v>3000</v>
      </c>
      <c r="E551" s="911">
        <v>3000</v>
      </c>
      <c r="L551" s="962">
        <f t="shared" si="11"/>
        <v>0</v>
      </c>
      <c r="M551" s="963" t="s">
        <v>2592</v>
      </c>
      <c r="N551" s="916" t="s">
        <v>3156</v>
      </c>
    </row>
    <row r="552" hidden="1" customHeight="1" spans="1:14">
      <c r="A552" s="937" t="s">
        <v>3155</v>
      </c>
      <c r="B552" s="1014" t="s">
        <v>1937</v>
      </c>
      <c r="C552" s="1004" t="s">
        <v>1939</v>
      </c>
      <c r="D552" s="940">
        <v>3000</v>
      </c>
      <c r="E552" s="911">
        <v>2250</v>
      </c>
      <c r="F552" s="912">
        <v>750</v>
      </c>
      <c r="L552" s="962">
        <f t="shared" si="11"/>
        <v>0</v>
      </c>
      <c r="M552" s="963" t="s">
        <v>2592</v>
      </c>
      <c r="N552" s="916" t="s">
        <v>3057</v>
      </c>
    </row>
    <row r="553" hidden="1" customHeight="1" spans="1:14">
      <c r="A553" s="937" t="s">
        <v>3155</v>
      </c>
      <c r="B553" s="1014" t="s">
        <v>1940</v>
      </c>
      <c r="C553" s="1004" t="s">
        <v>1942</v>
      </c>
      <c r="D553" s="940">
        <v>3000</v>
      </c>
      <c r="E553" s="911">
        <v>3000</v>
      </c>
      <c r="L553" s="962">
        <f t="shared" si="11"/>
        <v>0</v>
      </c>
      <c r="M553" s="963" t="s">
        <v>2592</v>
      </c>
      <c r="N553" s="916" t="s">
        <v>3156</v>
      </c>
    </row>
    <row r="554" hidden="1" customHeight="1" spans="1:14">
      <c r="A554" s="937" t="s">
        <v>3155</v>
      </c>
      <c r="B554" s="1014" t="s">
        <v>1943</v>
      </c>
      <c r="C554" s="1004" t="s">
        <v>1945</v>
      </c>
      <c r="D554" s="940">
        <v>3000</v>
      </c>
      <c r="E554" s="911">
        <v>2050</v>
      </c>
      <c r="F554" s="912">
        <v>950</v>
      </c>
      <c r="L554" s="962">
        <f t="shared" si="11"/>
        <v>0</v>
      </c>
      <c r="M554" s="963" t="s">
        <v>2592</v>
      </c>
      <c r="N554" s="916" t="s">
        <v>3057</v>
      </c>
    </row>
    <row r="555" hidden="1" customHeight="1" spans="1:14">
      <c r="A555" s="937" t="s">
        <v>3155</v>
      </c>
      <c r="B555" s="937" t="s">
        <v>1705</v>
      </c>
      <c r="C555" s="1004" t="s">
        <v>1707</v>
      </c>
      <c r="D555" s="940">
        <v>3000</v>
      </c>
      <c r="E555" s="911">
        <v>3000</v>
      </c>
      <c r="L555" s="962">
        <f t="shared" si="11"/>
        <v>0</v>
      </c>
      <c r="M555" s="963" t="s">
        <v>2592</v>
      </c>
      <c r="N555" s="916" t="s">
        <v>3157</v>
      </c>
    </row>
    <row r="556" hidden="1" customHeight="1" spans="1:14">
      <c r="A556" s="937" t="s">
        <v>3155</v>
      </c>
      <c r="B556" s="937" t="s">
        <v>1708</v>
      </c>
      <c r="C556" s="1004" t="s">
        <v>1710</v>
      </c>
      <c r="D556" s="940">
        <v>3000</v>
      </c>
      <c r="E556" s="911">
        <v>3000</v>
      </c>
      <c r="L556" s="962">
        <f t="shared" si="11"/>
        <v>0</v>
      </c>
      <c r="M556" s="963" t="s">
        <v>2592</v>
      </c>
      <c r="N556" s="916" t="s">
        <v>3157</v>
      </c>
    </row>
    <row r="557" hidden="1" customHeight="1" spans="1:14">
      <c r="A557" s="937" t="s">
        <v>3155</v>
      </c>
      <c r="B557" s="1043" t="s">
        <v>332</v>
      </c>
      <c r="C557" s="1016" t="s">
        <v>334</v>
      </c>
      <c r="D557" s="940">
        <v>3000</v>
      </c>
      <c r="E557" s="911">
        <v>3000</v>
      </c>
      <c r="L557" s="962">
        <f t="shared" si="11"/>
        <v>0</v>
      </c>
      <c r="M557" s="963" t="s">
        <v>2592</v>
      </c>
      <c r="N557" s="916" t="s">
        <v>3131</v>
      </c>
    </row>
    <row r="558" hidden="1" customHeight="1" spans="1:14">
      <c r="A558" s="937" t="s">
        <v>3155</v>
      </c>
      <c r="B558" s="937" t="s">
        <v>742</v>
      </c>
      <c r="C558" s="1004" t="s">
        <v>743</v>
      </c>
      <c r="D558" s="940">
        <v>500</v>
      </c>
      <c r="E558" s="911">
        <v>500</v>
      </c>
      <c r="L558" s="962">
        <f t="shared" si="11"/>
        <v>0</v>
      </c>
      <c r="M558" s="963" t="s">
        <v>2592</v>
      </c>
      <c r="N558" s="916" t="s">
        <v>3158</v>
      </c>
    </row>
    <row r="559" hidden="1" customHeight="1" spans="1:14">
      <c r="A559" s="937" t="s">
        <v>3155</v>
      </c>
      <c r="B559" s="937" t="s">
        <v>744</v>
      </c>
      <c r="C559" s="1004" t="s">
        <v>745</v>
      </c>
      <c r="D559" s="940">
        <v>500</v>
      </c>
      <c r="E559" s="911">
        <v>500</v>
      </c>
      <c r="L559" s="962">
        <f t="shared" si="11"/>
        <v>0</v>
      </c>
      <c r="M559" s="963" t="s">
        <v>2592</v>
      </c>
      <c r="N559" s="916" t="s">
        <v>3158</v>
      </c>
    </row>
    <row r="560" hidden="1" customHeight="1" spans="1:14">
      <c r="A560" s="937" t="s">
        <v>3155</v>
      </c>
      <c r="B560" s="937" t="s">
        <v>327</v>
      </c>
      <c r="C560" s="1004" t="s">
        <v>1685</v>
      </c>
      <c r="D560" s="940">
        <v>3000</v>
      </c>
      <c r="E560" s="911">
        <v>3000</v>
      </c>
      <c r="L560" s="962">
        <f t="shared" si="11"/>
        <v>0</v>
      </c>
      <c r="M560" s="963" t="s">
        <v>2592</v>
      </c>
      <c r="N560" s="916" t="s">
        <v>3131</v>
      </c>
    </row>
    <row r="561" hidden="1" customHeight="1" spans="1:14">
      <c r="A561" s="937" t="s">
        <v>3155</v>
      </c>
      <c r="B561" s="937" t="s">
        <v>252</v>
      </c>
      <c r="C561" s="1004" t="s">
        <v>2000</v>
      </c>
      <c r="D561" s="940">
        <v>1700</v>
      </c>
      <c r="E561" s="911">
        <v>1700</v>
      </c>
      <c r="L561" s="962">
        <f t="shared" si="11"/>
        <v>0</v>
      </c>
      <c r="M561" s="963" t="s">
        <v>2592</v>
      </c>
      <c r="N561" s="916" t="s">
        <v>3159</v>
      </c>
    </row>
    <row r="562" hidden="1" customHeight="1" spans="1:14">
      <c r="A562" s="937" t="s">
        <v>3155</v>
      </c>
      <c r="B562" s="937" t="s">
        <v>240</v>
      </c>
      <c r="C562" s="1004" t="s">
        <v>1995</v>
      </c>
      <c r="D562" s="940">
        <v>3000</v>
      </c>
      <c r="E562" s="911">
        <v>576</v>
      </c>
      <c r="F562" s="912">
        <v>2424</v>
      </c>
      <c r="L562" s="962">
        <f t="shared" si="11"/>
        <v>0</v>
      </c>
      <c r="M562" s="963" t="s">
        <v>2592</v>
      </c>
      <c r="N562" s="916" t="s">
        <v>3160</v>
      </c>
    </row>
    <row r="563" hidden="1" customHeight="1" spans="1:14">
      <c r="A563" s="937" t="s">
        <v>3161</v>
      </c>
      <c r="B563" s="937" t="s">
        <v>2226</v>
      </c>
      <c r="C563" s="1004" t="s">
        <v>3162</v>
      </c>
      <c r="D563" s="940">
        <v>1000</v>
      </c>
      <c r="E563" s="911">
        <v>1000</v>
      </c>
      <c r="L563" s="962">
        <f t="shared" si="11"/>
        <v>0</v>
      </c>
      <c r="M563" s="963" t="s">
        <v>2592</v>
      </c>
      <c r="N563" s="916" t="s">
        <v>3163</v>
      </c>
    </row>
    <row r="564" hidden="1" customHeight="1" spans="1:14">
      <c r="A564" s="937" t="s">
        <v>3164</v>
      </c>
      <c r="B564" s="937" t="s">
        <v>183</v>
      </c>
      <c r="C564" s="1044" t="s">
        <v>2819</v>
      </c>
      <c r="D564" s="940">
        <v>10000</v>
      </c>
      <c r="E564" s="911">
        <v>10000</v>
      </c>
      <c r="L564" s="962">
        <f t="shared" si="11"/>
        <v>0</v>
      </c>
      <c r="M564" s="963" t="s">
        <v>2592</v>
      </c>
      <c r="N564" s="916" t="s">
        <v>3131</v>
      </c>
    </row>
    <row r="565" hidden="1" customHeight="1" spans="1:14">
      <c r="A565" s="937" t="s">
        <v>3164</v>
      </c>
      <c r="B565" s="937" t="s">
        <v>186</v>
      </c>
      <c r="C565" s="1044" t="s">
        <v>3040</v>
      </c>
      <c r="D565" s="940">
        <v>10000</v>
      </c>
      <c r="E565" s="911">
        <v>10000</v>
      </c>
      <c r="L565" s="962">
        <f t="shared" si="11"/>
        <v>0</v>
      </c>
      <c r="M565" s="963" t="s">
        <v>2592</v>
      </c>
      <c r="N565" s="916" t="s">
        <v>3131</v>
      </c>
    </row>
    <row r="566" hidden="1" customHeight="1" spans="1:14">
      <c r="A566" s="937" t="s">
        <v>3164</v>
      </c>
      <c r="B566" s="937" t="s">
        <v>243</v>
      </c>
      <c r="C566" s="1044" t="s">
        <v>3146</v>
      </c>
      <c r="D566" s="940">
        <v>3000</v>
      </c>
      <c r="E566" s="911">
        <v>3000</v>
      </c>
      <c r="L566" s="962">
        <f t="shared" si="11"/>
        <v>0</v>
      </c>
      <c r="M566" s="963" t="s">
        <v>2592</v>
      </c>
      <c r="N566" s="916" t="s">
        <v>3165</v>
      </c>
    </row>
    <row r="567" hidden="1" customHeight="1" spans="1:14">
      <c r="A567" s="937" t="s">
        <v>3164</v>
      </c>
      <c r="B567" s="937" t="s">
        <v>246</v>
      </c>
      <c r="C567" s="1044" t="s">
        <v>3008</v>
      </c>
      <c r="D567" s="940">
        <v>3000</v>
      </c>
      <c r="E567" s="911">
        <v>3000</v>
      </c>
      <c r="L567" s="962">
        <f t="shared" si="11"/>
        <v>0</v>
      </c>
      <c r="M567" s="963" t="s">
        <v>2592</v>
      </c>
      <c r="N567" s="916" t="s">
        <v>3160</v>
      </c>
    </row>
    <row r="568" hidden="1" customHeight="1" spans="1:14">
      <c r="A568" s="937" t="s">
        <v>3164</v>
      </c>
      <c r="B568" s="937" t="s">
        <v>410</v>
      </c>
      <c r="C568" s="1018" t="s">
        <v>1887</v>
      </c>
      <c r="D568" s="940">
        <v>1000</v>
      </c>
      <c r="E568" s="911">
        <v>1000</v>
      </c>
      <c r="L568" s="962">
        <f t="shared" si="11"/>
        <v>0</v>
      </c>
      <c r="M568" s="963" t="s">
        <v>2592</v>
      </c>
      <c r="N568" s="916" t="s">
        <v>3103</v>
      </c>
    </row>
    <row r="569" hidden="1" customHeight="1" spans="1:14">
      <c r="A569" s="937" t="s">
        <v>3164</v>
      </c>
      <c r="B569" s="1003" t="s">
        <v>1919</v>
      </c>
      <c r="C569" s="1004" t="s">
        <v>1921</v>
      </c>
      <c r="D569" s="940">
        <v>3000</v>
      </c>
      <c r="E569" s="911">
        <v>400</v>
      </c>
      <c r="F569" s="912">
        <v>1400</v>
      </c>
      <c r="G569" s="912">
        <v>1200</v>
      </c>
      <c r="L569" s="962">
        <f t="shared" si="11"/>
        <v>0</v>
      </c>
      <c r="M569" s="963" t="s">
        <v>2592</v>
      </c>
      <c r="N569" s="916" t="s">
        <v>3166</v>
      </c>
    </row>
    <row r="570" hidden="1" customHeight="1" spans="1:14">
      <c r="A570" s="937" t="s">
        <v>3164</v>
      </c>
      <c r="B570" s="1003" t="s">
        <v>1922</v>
      </c>
      <c r="C570" s="1004" t="s">
        <v>1924</v>
      </c>
      <c r="D570" s="940">
        <v>3000</v>
      </c>
      <c r="E570" s="911">
        <v>400</v>
      </c>
      <c r="F570" s="912">
        <v>1200</v>
      </c>
      <c r="G570" s="912">
        <v>1400</v>
      </c>
      <c r="L570" s="962">
        <f t="shared" si="11"/>
        <v>0</v>
      </c>
      <c r="M570" s="963" t="s">
        <v>2592</v>
      </c>
      <c r="N570" s="916" t="s">
        <v>3166</v>
      </c>
    </row>
    <row r="571" hidden="1" customHeight="1" spans="1:14">
      <c r="A571" s="937" t="s">
        <v>3164</v>
      </c>
      <c r="B571" s="1003" t="s">
        <v>1925</v>
      </c>
      <c r="C571" s="1004" t="s">
        <v>1927</v>
      </c>
      <c r="D571" s="940">
        <v>3000</v>
      </c>
      <c r="E571" s="911">
        <v>200</v>
      </c>
      <c r="F571" s="912">
        <v>1400</v>
      </c>
      <c r="G571" s="912">
        <v>1400</v>
      </c>
      <c r="L571" s="962">
        <f t="shared" si="11"/>
        <v>0</v>
      </c>
      <c r="M571" s="963" t="s">
        <v>2592</v>
      </c>
      <c r="N571" s="916" t="s">
        <v>3166</v>
      </c>
    </row>
    <row r="572" hidden="1" customHeight="1" spans="1:14">
      <c r="A572" s="937" t="s">
        <v>3164</v>
      </c>
      <c r="B572" s="1003" t="s">
        <v>1928</v>
      </c>
      <c r="C572" s="1004" t="s">
        <v>1930</v>
      </c>
      <c r="D572" s="940">
        <v>3000</v>
      </c>
      <c r="E572" s="911">
        <v>200</v>
      </c>
      <c r="F572" s="912">
        <v>1400</v>
      </c>
      <c r="G572" s="912">
        <v>1400</v>
      </c>
      <c r="L572" s="962">
        <f t="shared" si="11"/>
        <v>0</v>
      </c>
      <c r="M572" s="963" t="s">
        <v>2592</v>
      </c>
      <c r="N572" s="916" t="s">
        <v>3166</v>
      </c>
    </row>
    <row r="573" hidden="1" customHeight="1" spans="1:14">
      <c r="A573" s="937" t="s">
        <v>3164</v>
      </c>
      <c r="B573" s="937" t="s">
        <v>1733</v>
      </c>
      <c r="C573" s="1004" t="s">
        <v>1735</v>
      </c>
      <c r="D573" s="940">
        <v>3000</v>
      </c>
      <c r="E573" s="911">
        <v>3000</v>
      </c>
      <c r="L573" s="962">
        <f t="shared" si="11"/>
        <v>0</v>
      </c>
      <c r="M573" s="963" t="s">
        <v>2592</v>
      </c>
      <c r="N573" s="916" t="s">
        <v>3167</v>
      </c>
    </row>
    <row r="574" hidden="1" customHeight="1" spans="1:14">
      <c r="A574" s="937" t="s">
        <v>3164</v>
      </c>
      <c r="B574" s="937" t="s">
        <v>1736</v>
      </c>
      <c r="C574" s="1004" t="s">
        <v>1738</v>
      </c>
      <c r="D574" s="940">
        <v>3000</v>
      </c>
      <c r="E574" s="911">
        <v>3000</v>
      </c>
      <c r="L574" s="962">
        <f t="shared" si="11"/>
        <v>0</v>
      </c>
      <c r="M574" s="963" t="s">
        <v>2592</v>
      </c>
      <c r="N574" s="916" t="s">
        <v>3167</v>
      </c>
    </row>
    <row r="575" hidden="1" customHeight="1" spans="1:14">
      <c r="A575" s="937" t="s">
        <v>3164</v>
      </c>
      <c r="B575" s="937" t="s">
        <v>2018</v>
      </c>
      <c r="C575" s="1004" t="s">
        <v>2020</v>
      </c>
      <c r="D575" s="940">
        <v>3000</v>
      </c>
      <c r="E575" s="911">
        <v>3000</v>
      </c>
      <c r="L575" s="962">
        <f t="shared" si="11"/>
        <v>0</v>
      </c>
      <c r="M575" s="963" t="s">
        <v>2592</v>
      </c>
      <c r="N575" s="916" t="s">
        <v>3167</v>
      </c>
    </row>
    <row r="576" hidden="1" customHeight="1" spans="1:14">
      <c r="A576" s="937" t="s">
        <v>3164</v>
      </c>
      <c r="B576" s="937" t="s">
        <v>2021</v>
      </c>
      <c r="C576" s="1004" t="s">
        <v>2023</v>
      </c>
      <c r="D576" s="940">
        <v>3000</v>
      </c>
      <c r="E576" s="911">
        <v>3000</v>
      </c>
      <c r="L576" s="962">
        <f t="shared" si="11"/>
        <v>0</v>
      </c>
      <c r="M576" s="963" t="s">
        <v>2592</v>
      </c>
      <c r="N576" s="916" t="s">
        <v>3167</v>
      </c>
    </row>
    <row r="577" hidden="1" customHeight="1" spans="1:14">
      <c r="A577" s="937" t="s">
        <v>3164</v>
      </c>
      <c r="B577" s="937" t="s">
        <v>2024</v>
      </c>
      <c r="C577" s="1004" t="s">
        <v>2026</v>
      </c>
      <c r="D577" s="940">
        <v>3000</v>
      </c>
      <c r="E577" s="911">
        <v>3000</v>
      </c>
      <c r="L577" s="962">
        <f t="shared" si="11"/>
        <v>0</v>
      </c>
      <c r="M577" s="963" t="s">
        <v>2592</v>
      </c>
      <c r="N577" s="916" t="s">
        <v>3167</v>
      </c>
    </row>
    <row r="578" hidden="1" customHeight="1" spans="1:14">
      <c r="A578" s="937" t="s">
        <v>3164</v>
      </c>
      <c r="B578" s="937" t="s">
        <v>2027</v>
      </c>
      <c r="C578" s="1004" t="s">
        <v>2029</v>
      </c>
      <c r="D578" s="940">
        <v>3000</v>
      </c>
      <c r="E578" s="911">
        <v>3000</v>
      </c>
      <c r="L578" s="962">
        <f t="shared" si="11"/>
        <v>0</v>
      </c>
      <c r="M578" s="963" t="s">
        <v>2592</v>
      </c>
      <c r="N578" s="916" t="s">
        <v>3167</v>
      </c>
    </row>
    <row r="579" hidden="1" customHeight="1" spans="1:14">
      <c r="A579" s="937" t="s">
        <v>3164</v>
      </c>
      <c r="B579" s="937" t="s">
        <v>1946</v>
      </c>
      <c r="C579" s="1004" t="s">
        <v>1948</v>
      </c>
      <c r="D579" s="940">
        <v>300</v>
      </c>
      <c r="E579" s="911">
        <v>300</v>
      </c>
      <c r="L579" s="962">
        <f t="shared" si="11"/>
        <v>0</v>
      </c>
      <c r="M579" s="963" t="s">
        <v>2592</v>
      </c>
      <c r="N579" s="916" t="s">
        <v>3168</v>
      </c>
    </row>
    <row r="580" hidden="1" customHeight="1" spans="1:14">
      <c r="A580" s="937" t="s">
        <v>3169</v>
      </c>
      <c r="B580" s="937" t="s">
        <v>1670</v>
      </c>
      <c r="C580" s="1004" t="s">
        <v>3170</v>
      </c>
      <c r="D580" s="940">
        <v>3024</v>
      </c>
      <c r="E580" s="911">
        <v>3024</v>
      </c>
      <c r="L580" s="962">
        <f t="shared" si="11"/>
        <v>0</v>
      </c>
      <c r="M580" s="963" t="s">
        <v>2592</v>
      </c>
      <c r="N580" s="916" t="s">
        <v>3171</v>
      </c>
    </row>
    <row r="581" hidden="1" customHeight="1" spans="1:14">
      <c r="A581" s="937" t="s">
        <v>3169</v>
      </c>
      <c r="B581" s="937" t="s">
        <v>1673</v>
      </c>
      <c r="C581" s="1004" t="s">
        <v>3172</v>
      </c>
      <c r="D581" s="940">
        <v>3024</v>
      </c>
      <c r="E581" s="911">
        <v>3024</v>
      </c>
      <c r="L581" s="962">
        <f t="shared" si="11"/>
        <v>0</v>
      </c>
      <c r="M581" s="963" t="s">
        <v>2592</v>
      </c>
      <c r="N581" s="916" t="s">
        <v>3171</v>
      </c>
    </row>
    <row r="582" hidden="1" customHeight="1" spans="1:14">
      <c r="A582" s="937" t="s">
        <v>3169</v>
      </c>
      <c r="B582" s="937" t="s">
        <v>1676</v>
      </c>
      <c r="C582" s="1004" t="s">
        <v>3173</v>
      </c>
      <c r="D582" s="940">
        <v>3024</v>
      </c>
      <c r="E582" s="911">
        <v>3024</v>
      </c>
      <c r="L582" s="962">
        <f t="shared" si="11"/>
        <v>0</v>
      </c>
      <c r="M582" s="963" t="s">
        <v>2592</v>
      </c>
      <c r="N582" s="916" t="s">
        <v>3171</v>
      </c>
    </row>
    <row r="583" hidden="1" customHeight="1" spans="1:14">
      <c r="A583" s="937" t="s">
        <v>3169</v>
      </c>
      <c r="B583" s="1043" t="s">
        <v>2436</v>
      </c>
      <c r="C583" s="1016" t="s">
        <v>2437</v>
      </c>
      <c r="D583" s="940">
        <v>3024</v>
      </c>
      <c r="E583" s="911">
        <v>3024</v>
      </c>
      <c r="L583" s="962">
        <f t="shared" si="11"/>
        <v>0</v>
      </c>
      <c r="M583" s="963" t="s">
        <v>2592</v>
      </c>
      <c r="N583" s="916" t="s">
        <v>3174</v>
      </c>
    </row>
    <row r="584" hidden="1" customHeight="1" spans="1:14">
      <c r="A584" s="937" t="s">
        <v>3169</v>
      </c>
      <c r="B584" s="1043" t="s">
        <v>2438</v>
      </c>
      <c r="C584" s="1016" t="s">
        <v>2439</v>
      </c>
      <c r="D584" s="940">
        <v>3024</v>
      </c>
      <c r="E584" s="911">
        <v>3024</v>
      </c>
      <c r="L584" s="962">
        <f t="shared" si="11"/>
        <v>0</v>
      </c>
      <c r="M584" s="963" t="s">
        <v>2592</v>
      </c>
      <c r="N584" s="916" t="s">
        <v>3174</v>
      </c>
    </row>
    <row r="585" hidden="1" customHeight="1" spans="1:14">
      <c r="A585" s="937" t="s">
        <v>3169</v>
      </c>
      <c r="B585" s="1043" t="s">
        <v>2440</v>
      </c>
      <c r="C585" s="1016" t="s">
        <v>2441</v>
      </c>
      <c r="D585" s="940">
        <v>3024</v>
      </c>
      <c r="E585" s="911">
        <v>3024</v>
      </c>
      <c r="L585" s="962">
        <f t="shared" si="11"/>
        <v>0</v>
      </c>
      <c r="M585" s="963" t="s">
        <v>2592</v>
      </c>
      <c r="N585" s="916" t="s">
        <v>3174</v>
      </c>
    </row>
    <row r="586" hidden="1" customHeight="1" spans="1:14">
      <c r="A586" s="937" t="s">
        <v>3169</v>
      </c>
      <c r="B586" s="1043" t="s">
        <v>2442</v>
      </c>
      <c r="C586" s="1016" t="s">
        <v>2443</v>
      </c>
      <c r="D586" s="940">
        <v>3024</v>
      </c>
      <c r="E586" s="911">
        <v>3024</v>
      </c>
      <c r="L586" s="962">
        <f t="shared" si="11"/>
        <v>0</v>
      </c>
      <c r="M586" s="963" t="s">
        <v>2592</v>
      </c>
      <c r="N586" s="916" t="s">
        <v>3174</v>
      </c>
    </row>
    <row r="587" hidden="1" customHeight="1" spans="1:14">
      <c r="A587" s="937" t="s">
        <v>3169</v>
      </c>
      <c r="B587" s="937" t="s">
        <v>2765</v>
      </c>
      <c r="C587" s="1004" t="s">
        <v>1178</v>
      </c>
      <c r="D587" s="940">
        <v>756</v>
      </c>
      <c r="E587" s="911">
        <v>756</v>
      </c>
      <c r="L587" s="962">
        <f t="shared" si="11"/>
        <v>0</v>
      </c>
      <c r="M587" s="963" t="s">
        <v>2592</v>
      </c>
      <c r="N587" s="916" t="s">
        <v>3168</v>
      </c>
    </row>
    <row r="588" hidden="1" customHeight="1" spans="1:14">
      <c r="A588" s="937" t="s">
        <v>1409</v>
      </c>
      <c r="B588" s="937" t="s">
        <v>1761</v>
      </c>
      <c r="C588" s="1004" t="s">
        <v>3107</v>
      </c>
      <c r="D588" s="940">
        <v>2000</v>
      </c>
      <c r="E588" s="911">
        <v>2000</v>
      </c>
      <c r="L588" s="962">
        <f t="shared" si="11"/>
        <v>0</v>
      </c>
      <c r="M588" s="963" t="s">
        <v>2592</v>
      </c>
      <c r="N588" s="916" t="s">
        <v>3175</v>
      </c>
    </row>
    <row r="589" hidden="1" customHeight="1" spans="1:14">
      <c r="A589" s="937" t="s">
        <v>1409</v>
      </c>
      <c r="B589" s="937" t="s">
        <v>1764</v>
      </c>
      <c r="C589" s="1004" t="s">
        <v>3108</v>
      </c>
      <c r="D589" s="940">
        <v>2000</v>
      </c>
      <c r="E589" s="911">
        <v>2000</v>
      </c>
      <c r="L589" s="962">
        <f t="shared" si="11"/>
        <v>0</v>
      </c>
      <c r="M589" s="963" t="s">
        <v>2592</v>
      </c>
      <c r="N589" s="916" t="s">
        <v>3175</v>
      </c>
    </row>
    <row r="590" hidden="1" customHeight="1" spans="1:14">
      <c r="A590" s="937" t="s">
        <v>1409</v>
      </c>
      <c r="B590" s="937" t="s">
        <v>1770</v>
      </c>
      <c r="C590" s="1004" t="s">
        <v>3110</v>
      </c>
      <c r="D590" s="940">
        <v>2000</v>
      </c>
      <c r="E590" s="911">
        <v>2000</v>
      </c>
      <c r="L590" s="962">
        <f t="shared" si="11"/>
        <v>0</v>
      </c>
      <c r="M590" s="963" t="s">
        <v>2592</v>
      </c>
      <c r="N590" s="916" t="s">
        <v>3175</v>
      </c>
    </row>
    <row r="591" hidden="1" customHeight="1" spans="1:14">
      <c r="A591" s="937" t="s">
        <v>1409</v>
      </c>
      <c r="B591" s="937" t="s">
        <v>1773</v>
      </c>
      <c r="C591" s="1004" t="s">
        <v>3111</v>
      </c>
      <c r="D591" s="940">
        <v>2000</v>
      </c>
      <c r="E591" s="911">
        <v>2000</v>
      </c>
      <c r="L591" s="962">
        <f t="shared" si="11"/>
        <v>0</v>
      </c>
      <c r="M591" s="963" t="s">
        <v>2592</v>
      </c>
      <c r="N591" s="916" t="s">
        <v>3175</v>
      </c>
    </row>
    <row r="592" hidden="1" customHeight="1" spans="1:14">
      <c r="A592" s="937" t="s">
        <v>1409</v>
      </c>
      <c r="B592" s="937" t="s">
        <v>1902</v>
      </c>
      <c r="C592" s="1004" t="s">
        <v>1904</v>
      </c>
      <c r="D592" s="940">
        <v>3000</v>
      </c>
      <c r="E592" s="911">
        <v>3000</v>
      </c>
      <c r="L592" s="962">
        <f t="shared" si="11"/>
        <v>0</v>
      </c>
      <c r="M592" s="963" t="s">
        <v>2592</v>
      </c>
      <c r="N592" s="916" t="s">
        <v>3176</v>
      </c>
    </row>
    <row r="593" hidden="1" customHeight="1" spans="1:14">
      <c r="A593" s="937" t="s">
        <v>1409</v>
      </c>
      <c r="B593" s="937" t="s">
        <v>1905</v>
      </c>
      <c r="C593" s="1004" t="s">
        <v>1907</v>
      </c>
      <c r="D593" s="940">
        <v>3000</v>
      </c>
      <c r="E593" s="911">
        <v>3000</v>
      </c>
      <c r="L593" s="962">
        <f t="shared" si="11"/>
        <v>0</v>
      </c>
      <c r="M593" s="963" t="s">
        <v>2592</v>
      </c>
      <c r="N593" s="916" t="s">
        <v>3176</v>
      </c>
    </row>
    <row r="594" hidden="1" customHeight="1" spans="1:14">
      <c r="A594" s="937" t="s">
        <v>1409</v>
      </c>
      <c r="B594" s="937" t="s">
        <v>1908</v>
      </c>
      <c r="C594" s="1004" t="s">
        <v>1910</v>
      </c>
      <c r="D594" s="940">
        <v>3000</v>
      </c>
      <c r="E594" s="911">
        <v>3000</v>
      </c>
      <c r="L594" s="962">
        <f t="shared" si="11"/>
        <v>0</v>
      </c>
      <c r="M594" s="963" t="s">
        <v>2592</v>
      </c>
      <c r="N594" s="916" t="s">
        <v>3176</v>
      </c>
    </row>
    <row r="595" hidden="1" customHeight="1" spans="1:14">
      <c r="A595" s="937" t="s">
        <v>1409</v>
      </c>
      <c r="B595" s="937" t="s">
        <v>1911</v>
      </c>
      <c r="C595" s="1004" t="s">
        <v>1913</v>
      </c>
      <c r="D595" s="940">
        <v>3000</v>
      </c>
      <c r="E595" s="911">
        <v>3000</v>
      </c>
      <c r="L595" s="962">
        <f t="shared" si="11"/>
        <v>0</v>
      </c>
      <c r="M595" s="963" t="s">
        <v>2592</v>
      </c>
      <c r="N595" s="916" t="s">
        <v>3176</v>
      </c>
    </row>
    <row r="596" hidden="1" customHeight="1" spans="1:14">
      <c r="A596" s="937" t="s">
        <v>1409</v>
      </c>
      <c r="B596" s="937" t="s">
        <v>447</v>
      </c>
      <c r="C596" s="1004" t="s">
        <v>1786</v>
      </c>
      <c r="D596" s="940">
        <v>2000</v>
      </c>
      <c r="E596" s="911">
        <v>2000</v>
      </c>
      <c r="L596" s="962">
        <f t="shared" si="11"/>
        <v>0</v>
      </c>
      <c r="M596" s="963" t="s">
        <v>2592</v>
      </c>
      <c r="N596" s="916" t="s">
        <v>3176</v>
      </c>
    </row>
    <row r="597" hidden="1" customHeight="1" spans="1:14">
      <c r="A597" s="937" t="s">
        <v>1409</v>
      </c>
      <c r="B597" s="937" t="s">
        <v>468</v>
      </c>
      <c r="C597" s="1004" t="s">
        <v>1793</v>
      </c>
      <c r="D597" s="940">
        <v>2000</v>
      </c>
      <c r="E597" s="911">
        <v>2000</v>
      </c>
      <c r="L597" s="962">
        <f t="shared" si="11"/>
        <v>0</v>
      </c>
      <c r="M597" s="963" t="s">
        <v>2592</v>
      </c>
      <c r="N597" s="916" t="s">
        <v>3176</v>
      </c>
    </row>
    <row r="598" hidden="1" customHeight="1" spans="1:14">
      <c r="A598" s="937" t="s">
        <v>1409</v>
      </c>
      <c r="B598" s="937" t="s">
        <v>474</v>
      </c>
      <c r="C598" s="1004" t="s">
        <v>1797</v>
      </c>
      <c r="D598" s="940">
        <v>1000</v>
      </c>
      <c r="E598" s="911">
        <v>1000</v>
      </c>
      <c r="L598" s="962">
        <f t="shared" si="11"/>
        <v>0</v>
      </c>
      <c r="M598" s="963" t="s">
        <v>2592</v>
      </c>
      <c r="N598" s="916" t="s">
        <v>3177</v>
      </c>
    </row>
    <row r="599" hidden="1" customHeight="1" spans="1:14">
      <c r="A599" s="937" t="s">
        <v>1409</v>
      </c>
      <c r="B599" s="937" t="s">
        <v>740</v>
      </c>
      <c r="C599" s="1004" t="s">
        <v>741</v>
      </c>
      <c r="D599" s="940">
        <v>50</v>
      </c>
      <c r="E599" s="911">
        <v>50</v>
      </c>
      <c r="L599" s="962">
        <f t="shared" si="11"/>
        <v>0</v>
      </c>
      <c r="M599" s="963" t="s">
        <v>2592</v>
      </c>
      <c r="N599" s="916" t="s">
        <v>3178</v>
      </c>
    </row>
    <row r="600" hidden="1" customHeight="1" spans="1:14">
      <c r="A600" s="937" t="s">
        <v>1409</v>
      </c>
      <c r="B600" s="937" t="s">
        <v>249</v>
      </c>
      <c r="C600" s="1004" t="s">
        <v>1999</v>
      </c>
      <c r="D600" s="940">
        <v>3000</v>
      </c>
      <c r="E600" s="911">
        <v>1200</v>
      </c>
      <c r="F600" s="912">
        <v>576</v>
      </c>
      <c r="G600" s="912">
        <v>1080</v>
      </c>
      <c r="H600" s="912">
        <v>144</v>
      </c>
      <c r="L600" s="962">
        <f t="shared" si="11"/>
        <v>0</v>
      </c>
      <c r="M600" s="963" t="s">
        <v>2592</v>
      </c>
      <c r="N600" s="916" t="s">
        <v>3179</v>
      </c>
    </row>
    <row r="601" hidden="1" customHeight="1" spans="1:14">
      <c r="A601" s="937" t="s">
        <v>1409</v>
      </c>
      <c r="B601" s="937" t="s">
        <v>1973</v>
      </c>
      <c r="C601" s="1004" t="s">
        <v>2918</v>
      </c>
      <c r="D601" s="940">
        <v>3000</v>
      </c>
      <c r="E601" s="911">
        <v>1000</v>
      </c>
      <c r="F601" s="912">
        <v>2000</v>
      </c>
      <c r="L601" s="962">
        <f t="shared" si="11"/>
        <v>0</v>
      </c>
      <c r="M601" s="963" t="s">
        <v>2592</v>
      </c>
      <c r="N601" s="916" t="s">
        <v>3180</v>
      </c>
    </row>
    <row r="602" hidden="1" customHeight="1" spans="1:14">
      <c r="A602" s="937" t="s">
        <v>1409</v>
      </c>
      <c r="B602" s="937" t="s">
        <v>1976</v>
      </c>
      <c r="C602" s="1004" t="s">
        <v>2920</v>
      </c>
      <c r="D602" s="940">
        <v>3000</v>
      </c>
      <c r="E602" s="911">
        <v>1000</v>
      </c>
      <c r="F602" s="912">
        <v>2000</v>
      </c>
      <c r="L602" s="962">
        <f t="shared" si="11"/>
        <v>0</v>
      </c>
      <c r="M602" s="963" t="s">
        <v>2592</v>
      </c>
      <c r="N602" s="916" t="s">
        <v>3180</v>
      </c>
    </row>
    <row r="603" hidden="1" customHeight="1" spans="1:14">
      <c r="A603" s="937" t="s">
        <v>1409</v>
      </c>
      <c r="B603" s="937" t="s">
        <v>1979</v>
      </c>
      <c r="C603" s="1004" t="s">
        <v>2921</v>
      </c>
      <c r="D603" s="940">
        <v>3000</v>
      </c>
      <c r="E603" s="911">
        <v>1000</v>
      </c>
      <c r="F603" s="912">
        <v>2000</v>
      </c>
      <c r="L603" s="962">
        <f t="shared" si="11"/>
        <v>0</v>
      </c>
      <c r="M603" s="963" t="s">
        <v>2592</v>
      </c>
      <c r="N603" s="916" t="s">
        <v>3180</v>
      </c>
    </row>
    <row r="604" hidden="1" customHeight="1" spans="1:14">
      <c r="A604" s="937" t="s">
        <v>1409</v>
      </c>
      <c r="B604" s="937" t="s">
        <v>1988</v>
      </c>
      <c r="C604" s="1004" t="s">
        <v>2926</v>
      </c>
      <c r="D604" s="940">
        <v>3000</v>
      </c>
      <c r="E604" s="911">
        <v>1000</v>
      </c>
      <c r="F604" s="912">
        <v>2000</v>
      </c>
      <c r="L604" s="962">
        <f t="shared" si="11"/>
        <v>0</v>
      </c>
      <c r="M604" s="963" t="s">
        <v>2592</v>
      </c>
      <c r="N604" s="916" t="s">
        <v>3180</v>
      </c>
    </row>
    <row r="605" hidden="1" customHeight="1" spans="1:14">
      <c r="A605" s="937" t="s">
        <v>1410</v>
      </c>
      <c r="B605" s="937" t="s">
        <v>240</v>
      </c>
      <c r="C605" s="1004" t="s">
        <v>1995</v>
      </c>
      <c r="D605" s="940">
        <v>3000</v>
      </c>
      <c r="E605" s="911">
        <v>3000</v>
      </c>
      <c r="L605" s="962">
        <f t="shared" ref="L605:L668" si="12">D605-SUM(E605:K605)</f>
        <v>0</v>
      </c>
      <c r="M605" s="963" t="s">
        <v>2592</v>
      </c>
      <c r="N605" s="916" t="s">
        <v>3181</v>
      </c>
    </row>
    <row r="606" hidden="1" customHeight="1" spans="1:14">
      <c r="A606" s="937" t="s">
        <v>1410</v>
      </c>
      <c r="B606" s="937" t="s">
        <v>243</v>
      </c>
      <c r="C606" s="1004" t="s">
        <v>3182</v>
      </c>
      <c r="D606" s="940">
        <v>3000</v>
      </c>
      <c r="E606" s="911">
        <v>576</v>
      </c>
      <c r="F606" s="912">
        <v>576</v>
      </c>
      <c r="G606" s="912">
        <v>1848</v>
      </c>
      <c r="L606" s="962">
        <f t="shared" si="12"/>
        <v>0</v>
      </c>
      <c r="M606" s="963" t="s">
        <v>2592</v>
      </c>
      <c r="N606" s="916" t="s">
        <v>3181</v>
      </c>
    </row>
    <row r="607" hidden="1" customHeight="1" spans="1:14">
      <c r="A607" s="937" t="s">
        <v>1410</v>
      </c>
      <c r="B607" s="937" t="s">
        <v>201</v>
      </c>
      <c r="C607" s="1004" t="s">
        <v>3183</v>
      </c>
      <c r="D607" s="940">
        <v>3000</v>
      </c>
      <c r="E607" s="911">
        <v>3000</v>
      </c>
      <c r="L607" s="962">
        <f t="shared" si="12"/>
        <v>0</v>
      </c>
      <c r="M607" s="963" t="s">
        <v>2592</v>
      </c>
      <c r="N607" s="916" t="s">
        <v>3184</v>
      </c>
    </row>
    <row r="608" hidden="1" customHeight="1" spans="1:14">
      <c r="A608" s="937" t="s">
        <v>1410</v>
      </c>
      <c r="B608" s="937" t="s">
        <v>1714</v>
      </c>
      <c r="C608" s="1004" t="s">
        <v>1716</v>
      </c>
      <c r="D608" s="940">
        <v>3000</v>
      </c>
      <c r="E608" s="911">
        <v>3000</v>
      </c>
      <c r="L608" s="962">
        <f t="shared" si="12"/>
        <v>0</v>
      </c>
      <c r="M608" s="963" t="s">
        <v>2592</v>
      </c>
      <c r="N608" s="916" t="s">
        <v>3185</v>
      </c>
    </row>
    <row r="609" hidden="1" customHeight="1" spans="1:14">
      <c r="A609" s="937" t="s">
        <v>1410</v>
      </c>
      <c r="B609" s="937" t="s">
        <v>1717</v>
      </c>
      <c r="C609" s="1004" t="s">
        <v>1719</v>
      </c>
      <c r="D609" s="940">
        <v>3000</v>
      </c>
      <c r="E609" s="911">
        <v>3000</v>
      </c>
      <c r="L609" s="962">
        <f t="shared" si="12"/>
        <v>0</v>
      </c>
      <c r="M609" s="963" t="s">
        <v>2592</v>
      </c>
      <c r="N609" s="916" t="s">
        <v>3185</v>
      </c>
    </row>
    <row r="610" hidden="1" customHeight="1" spans="1:14">
      <c r="A610" s="937" t="s">
        <v>1411</v>
      </c>
      <c r="B610" s="937" t="s">
        <v>705</v>
      </c>
      <c r="C610" s="1004" t="s">
        <v>707</v>
      </c>
      <c r="D610" s="940">
        <v>300</v>
      </c>
      <c r="E610" s="911">
        <v>300</v>
      </c>
      <c r="L610" s="962">
        <f t="shared" si="12"/>
        <v>0</v>
      </c>
      <c r="M610" s="963" t="s">
        <v>2592</v>
      </c>
      <c r="N610" s="916" t="s">
        <v>3186</v>
      </c>
    </row>
    <row r="611" hidden="1" customHeight="1" spans="1:14">
      <c r="A611" s="937" t="s">
        <v>1412</v>
      </c>
      <c r="B611" s="937" t="s">
        <v>1614</v>
      </c>
      <c r="C611" s="1004" t="s">
        <v>3187</v>
      </c>
      <c r="D611" s="940">
        <v>3000</v>
      </c>
      <c r="E611" s="911">
        <v>600</v>
      </c>
      <c r="F611" s="912">
        <v>2400</v>
      </c>
      <c r="L611" s="962">
        <f t="shared" si="12"/>
        <v>0</v>
      </c>
      <c r="M611" s="963" t="s">
        <v>2592</v>
      </c>
      <c r="N611" s="916" t="s">
        <v>3188</v>
      </c>
    </row>
    <row r="612" hidden="1" customHeight="1" spans="1:14">
      <c r="A612" s="937" t="s">
        <v>1412</v>
      </c>
      <c r="B612" s="937" t="s">
        <v>1617</v>
      </c>
      <c r="C612" s="1004" t="s">
        <v>3189</v>
      </c>
      <c r="D612" s="940">
        <v>3000</v>
      </c>
      <c r="E612" s="911">
        <v>600</v>
      </c>
      <c r="F612" s="912">
        <v>2400</v>
      </c>
      <c r="L612" s="962">
        <f t="shared" si="12"/>
        <v>0</v>
      </c>
      <c r="M612" s="963" t="s">
        <v>2592</v>
      </c>
      <c r="N612" s="916" t="s">
        <v>3188</v>
      </c>
    </row>
    <row r="613" hidden="1" customHeight="1" spans="1:14">
      <c r="A613" s="937" t="s">
        <v>1412</v>
      </c>
      <c r="B613" s="937" t="s">
        <v>1620</v>
      </c>
      <c r="C613" s="1004" t="s">
        <v>3190</v>
      </c>
      <c r="D613" s="940">
        <v>3000</v>
      </c>
      <c r="E613" s="911">
        <v>600</v>
      </c>
      <c r="F613" s="912">
        <v>2400</v>
      </c>
      <c r="L613" s="962">
        <f t="shared" si="12"/>
        <v>0</v>
      </c>
      <c r="M613" s="963" t="s">
        <v>2592</v>
      </c>
      <c r="N613" s="916" t="s">
        <v>3188</v>
      </c>
    </row>
    <row r="614" hidden="1" customHeight="1" spans="1:14">
      <c r="A614" s="937" t="s">
        <v>1412</v>
      </c>
      <c r="B614" s="937" t="s">
        <v>1623</v>
      </c>
      <c r="C614" s="1004" t="s">
        <v>3191</v>
      </c>
      <c r="D614" s="940">
        <v>3000</v>
      </c>
      <c r="E614" s="911">
        <v>600</v>
      </c>
      <c r="F614" s="912">
        <v>2400</v>
      </c>
      <c r="L614" s="962">
        <f t="shared" si="12"/>
        <v>0</v>
      </c>
      <c r="M614" s="963" t="s">
        <v>2592</v>
      </c>
      <c r="N614" s="916" t="s">
        <v>3188</v>
      </c>
    </row>
    <row r="615" hidden="1" customHeight="1" spans="1:14">
      <c r="A615" s="937" t="s">
        <v>1412</v>
      </c>
      <c r="B615" s="937" t="s">
        <v>1743</v>
      </c>
      <c r="C615" s="1004" t="s">
        <v>3192</v>
      </c>
      <c r="D615" s="940">
        <v>3000</v>
      </c>
      <c r="E615" s="911">
        <v>1500</v>
      </c>
      <c r="F615" s="912">
        <v>1000</v>
      </c>
      <c r="G615" s="912">
        <v>500</v>
      </c>
      <c r="L615" s="962">
        <f t="shared" si="12"/>
        <v>0</v>
      </c>
      <c r="M615" s="1020" t="s">
        <v>2592</v>
      </c>
      <c r="N615" s="916" t="s">
        <v>3193</v>
      </c>
    </row>
    <row r="616" hidden="1" customHeight="1" spans="1:14">
      <c r="A616" s="937" t="s">
        <v>1412</v>
      </c>
      <c r="B616" s="937" t="s">
        <v>2059</v>
      </c>
      <c r="C616" s="1004" t="s">
        <v>2061</v>
      </c>
      <c r="D616" s="940">
        <v>3000</v>
      </c>
      <c r="E616" s="911">
        <v>492</v>
      </c>
      <c r="F616" s="912">
        <v>2508</v>
      </c>
      <c r="L616" s="962">
        <f t="shared" si="12"/>
        <v>0</v>
      </c>
      <c r="M616" s="963" t="s">
        <v>2592</v>
      </c>
      <c r="N616" s="916" t="s">
        <v>3194</v>
      </c>
    </row>
    <row r="617" hidden="1" customHeight="1" spans="1:14">
      <c r="A617" s="937" t="s">
        <v>1412</v>
      </c>
      <c r="B617" s="937" t="s">
        <v>2062</v>
      </c>
      <c r="C617" s="1004" t="s">
        <v>3195</v>
      </c>
      <c r="D617" s="940">
        <v>3000</v>
      </c>
      <c r="E617" s="911">
        <v>696</v>
      </c>
      <c r="F617" s="912">
        <v>1200</v>
      </c>
      <c r="G617" s="912">
        <v>1104</v>
      </c>
      <c r="L617" s="962">
        <f t="shared" si="12"/>
        <v>0</v>
      </c>
      <c r="M617" s="963" t="s">
        <v>2592</v>
      </c>
      <c r="N617" s="916" t="s">
        <v>3196</v>
      </c>
    </row>
    <row r="618" hidden="1" customHeight="1" spans="1:14">
      <c r="A618" s="937" t="s">
        <v>1412</v>
      </c>
      <c r="B618" s="937" t="s">
        <v>2090</v>
      </c>
      <c r="C618" s="1004" t="s">
        <v>3197</v>
      </c>
      <c r="D618" s="940">
        <v>3000</v>
      </c>
      <c r="E618" s="911">
        <v>3000</v>
      </c>
      <c r="L618" s="962">
        <f t="shared" si="12"/>
        <v>0</v>
      </c>
      <c r="M618" s="963" t="s">
        <v>2592</v>
      </c>
      <c r="N618" s="916" t="s">
        <v>3198</v>
      </c>
    </row>
    <row r="619" hidden="1" customHeight="1" spans="1:14">
      <c r="A619" s="937" t="s">
        <v>1412</v>
      </c>
      <c r="B619" s="937" t="s">
        <v>2160</v>
      </c>
      <c r="C619" s="1004" t="s">
        <v>2162</v>
      </c>
      <c r="D619" s="940">
        <v>3000</v>
      </c>
      <c r="E619" s="911">
        <v>3000</v>
      </c>
      <c r="L619" s="962">
        <f t="shared" si="12"/>
        <v>0</v>
      </c>
      <c r="M619" s="963" t="s">
        <v>2592</v>
      </c>
      <c r="N619" s="916" t="s">
        <v>3199</v>
      </c>
    </row>
    <row r="620" hidden="1" customHeight="1" spans="1:14">
      <c r="A620" s="937" t="s">
        <v>1412</v>
      </c>
      <c r="B620" s="937" t="s">
        <v>1898</v>
      </c>
      <c r="C620" s="1004" t="s">
        <v>3200</v>
      </c>
      <c r="D620" s="940">
        <v>3000</v>
      </c>
      <c r="E620" s="911">
        <v>1000</v>
      </c>
      <c r="F620" s="912">
        <v>2000</v>
      </c>
      <c r="L620" s="962">
        <f t="shared" si="12"/>
        <v>0</v>
      </c>
      <c r="M620" s="963" t="s">
        <v>2592</v>
      </c>
      <c r="N620" s="916" t="s">
        <v>3201</v>
      </c>
    </row>
    <row r="621" hidden="1" customHeight="1" spans="1:14">
      <c r="A621" s="937" t="s">
        <v>1412</v>
      </c>
      <c r="B621" s="937" t="s">
        <v>3202</v>
      </c>
      <c r="C621" s="1004" t="s">
        <v>2095</v>
      </c>
      <c r="D621" s="940">
        <v>1000</v>
      </c>
      <c r="E621" s="911">
        <v>1000</v>
      </c>
      <c r="L621" s="962">
        <f t="shared" si="12"/>
        <v>0</v>
      </c>
      <c r="M621" s="963" t="s">
        <v>2592</v>
      </c>
      <c r="N621" s="916" t="s">
        <v>3203</v>
      </c>
    </row>
    <row r="622" hidden="1" customHeight="1" spans="1:14">
      <c r="A622" s="937" t="s">
        <v>1412</v>
      </c>
      <c r="B622" s="937" t="s">
        <v>3204</v>
      </c>
      <c r="C622" s="1004" t="s">
        <v>3205</v>
      </c>
      <c r="D622" s="940">
        <v>1000</v>
      </c>
      <c r="E622" s="911">
        <v>1000</v>
      </c>
      <c r="L622" s="962">
        <f t="shared" si="12"/>
        <v>0</v>
      </c>
      <c r="M622" s="963" t="s">
        <v>2592</v>
      </c>
      <c r="N622" s="916" t="s">
        <v>3203</v>
      </c>
    </row>
    <row r="623" hidden="1" customHeight="1" spans="1:14">
      <c r="A623" s="937" t="s">
        <v>1413</v>
      </c>
      <c r="B623" s="937" t="s">
        <v>456</v>
      </c>
      <c r="C623" s="1004" t="s">
        <v>1789</v>
      </c>
      <c r="D623" s="940">
        <v>2000</v>
      </c>
      <c r="E623" s="911">
        <v>2000</v>
      </c>
      <c r="L623" s="962">
        <f t="shared" si="12"/>
        <v>0</v>
      </c>
      <c r="M623" s="963" t="s">
        <v>2592</v>
      </c>
      <c r="N623" s="916" t="s">
        <v>3206</v>
      </c>
    </row>
    <row r="624" hidden="1" customHeight="1" spans="1:14">
      <c r="A624" s="937" t="s">
        <v>1413</v>
      </c>
      <c r="B624" s="937" t="s">
        <v>3052</v>
      </c>
      <c r="C624" s="1004" t="s">
        <v>3053</v>
      </c>
      <c r="D624" s="940">
        <v>2000</v>
      </c>
      <c r="E624" s="911">
        <v>2000</v>
      </c>
      <c r="L624" s="962">
        <f t="shared" si="12"/>
        <v>0</v>
      </c>
      <c r="M624" s="963" t="s">
        <v>2592</v>
      </c>
      <c r="N624" s="916" t="s">
        <v>3206</v>
      </c>
    </row>
    <row r="625" hidden="1" customHeight="1" spans="1:14">
      <c r="A625" s="937" t="s">
        <v>1413</v>
      </c>
      <c r="B625" s="937" t="s">
        <v>2909</v>
      </c>
      <c r="C625" s="1004" t="s">
        <v>1794</v>
      </c>
      <c r="D625" s="940">
        <v>2000</v>
      </c>
      <c r="E625" s="911">
        <v>2000</v>
      </c>
      <c r="L625" s="962">
        <f t="shared" si="12"/>
        <v>0</v>
      </c>
      <c r="M625" s="963" t="s">
        <v>2592</v>
      </c>
      <c r="N625" s="916" t="s">
        <v>3206</v>
      </c>
    </row>
    <row r="626" hidden="1" customHeight="1" spans="1:14">
      <c r="A626" s="937" t="s">
        <v>1413</v>
      </c>
      <c r="B626" s="937" t="s">
        <v>474</v>
      </c>
      <c r="C626" s="1004" t="s">
        <v>1797</v>
      </c>
      <c r="D626" s="940">
        <v>1000</v>
      </c>
      <c r="E626" s="911">
        <v>1000</v>
      </c>
      <c r="L626" s="962">
        <f t="shared" si="12"/>
        <v>0</v>
      </c>
      <c r="M626" s="963" t="s">
        <v>2592</v>
      </c>
      <c r="N626" s="916" t="s">
        <v>3207</v>
      </c>
    </row>
    <row r="627" hidden="1" customHeight="1" spans="1:14">
      <c r="A627" s="937" t="s">
        <v>1413</v>
      </c>
      <c r="B627" s="937" t="s">
        <v>243</v>
      </c>
      <c r="C627" s="1004" t="s">
        <v>3182</v>
      </c>
      <c r="D627" s="940">
        <v>3000</v>
      </c>
      <c r="E627" s="911">
        <v>3000</v>
      </c>
      <c r="L627" s="962">
        <f t="shared" si="12"/>
        <v>0</v>
      </c>
      <c r="M627" s="963" t="s">
        <v>2592</v>
      </c>
      <c r="N627" s="916" t="s">
        <v>3179</v>
      </c>
    </row>
    <row r="628" hidden="1" customHeight="1" spans="1:14">
      <c r="A628" s="937" t="s">
        <v>1413</v>
      </c>
      <c r="B628" s="937" t="s">
        <v>246</v>
      </c>
      <c r="C628" s="1004" t="s">
        <v>3208</v>
      </c>
      <c r="D628" s="940">
        <v>3000</v>
      </c>
      <c r="E628" s="911">
        <v>3000</v>
      </c>
      <c r="L628" s="962">
        <f t="shared" si="12"/>
        <v>0</v>
      </c>
      <c r="M628" s="963" t="s">
        <v>2592</v>
      </c>
      <c r="N628" s="916" t="s">
        <v>3179</v>
      </c>
    </row>
    <row r="629" hidden="1" customHeight="1" spans="1:14">
      <c r="A629" s="937" t="s">
        <v>1413</v>
      </c>
      <c r="B629" s="937" t="s">
        <v>249</v>
      </c>
      <c r="C629" s="1004" t="s">
        <v>3209</v>
      </c>
      <c r="D629" s="940">
        <v>3000</v>
      </c>
      <c r="E629" s="911">
        <v>3000</v>
      </c>
      <c r="L629" s="962">
        <f t="shared" si="12"/>
        <v>0</v>
      </c>
      <c r="M629" s="963" t="s">
        <v>2592</v>
      </c>
      <c r="N629" s="916" t="s">
        <v>3179</v>
      </c>
    </row>
    <row r="630" hidden="1" customHeight="1" spans="1:14">
      <c r="A630" s="937" t="s">
        <v>1414</v>
      </c>
      <c r="B630" s="937" t="s">
        <v>1817</v>
      </c>
      <c r="C630" s="1004" t="s">
        <v>1819</v>
      </c>
      <c r="D630" s="940">
        <v>3000</v>
      </c>
      <c r="E630" s="911">
        <v>3000</v>
      </c>
      <c r="L630" s="962">
        <f t="shared" si="12"/>
        <v>0</v>
      </c>
      <c r="M630" s="963" t="s">
        <v>2592</v>
      </c>
      <c r="N630" s="916" t="s">
        <v>3210</v>
      </c>
    </row>
    <row r="631" hidden="1" customHeight="1" spans="1:14">
      <c r="A631" s="937" t="s">
        <v>1414</v>
      </c>
      <c r="B631" s="937" t="s">
        <v>1827</v>
      </c>
      <c r="C631" s="1004" t="s">
        <v>1829</v>
      </c>
      <c r="D631" s="940">
        <v>3000</v>
      </c>
      <c r="E631" s="911">
        <v>3000</v>
      </c>
      <c r="L631" s="962">
        <f t="shared" si="12"/>
        <v>0</v>
      </c>
      <c r="M631" s="963" t="s">
        <v>2592</v>
      </c>
      <c r="N631" s="916" t="s">
        <v>3210</v>
      </c>
    </row>
    <row r="632" hidden="1" customHeight="1" spans="1:14">
      <c r="A632" s="937" t="s">
        <v>1414</v>
      </c>
      <c r="B632" s="937" t="s">
        <v>431</v>
      </c>
      <c r="C632" s="1004" t="s">
        <v>432</v>
      </c>
      <c r="D632" s="940">
        <v>2900</v>
      </c>
      <c r="E632" s="911">
        <v>2900</v>
      </c>
      <c r="L632" s="962">
        <f t="shared" si="12"/>
        <v>0</v>
      </c>
      <c r="M632" s="963" t="s">
        <v>2592</v>
      </c>
      <c r="N632" s="916" t="s">
        <v>3211</v>
      </c>
    </row>
    <row r="633" hidden="1" customHeight="1" spans="1:14">
      <c r="A633" s="937" t="s">
        <v>1414</v>
      </c>
      <c r="B633" s="937" t="s">
        <v>3212</v>
      </c>
      <c r="C633" s="1004" t="s">
        <v>3213</v>
      </c>
      <c r="D633" s="940">
        <v>3000</v>
      </c>
      <c r="E633" s="911">
        <v>3000</v>
      </c>
      <c r="L633" s="962">
        <f t="shared" si="12"/>
        <v>0</v>
      </c>
      <c r="M633" s="963" t="s">
        <v>2592</v>
      </c>
      <c r="N633" s="916" t="s">
        <v>3211</v>
      </c>
    </row>
    <row r="634" hidden="1" customHeight="1" spans="1:15">
      <c r="A634" s="937" t="s">
        <v>1414</v>
      </c>
      <c r="B634" s="937" t="s">
        <v>398</v>
      </c>
      <c r="C634" s="1004" t="s">
        <v>1880</v>
      </c>
      <c r="D634" s="940">
        <v>3000</v>
      </c>
      <c r="E634" s="911">
        <v>355</v>
      </c>
      <c r="F634" s="912">
        <v>2645</v>
      </c>
      <c r="L634" s="962">
        <f t="shared" si="12"/>
        <v>0</v>
      </c>
      <c r="M634" s="963" t="s">
        <v>2592</v>
      </c>
      <c r="N634" s="916" t="s">
        <v>3214</v>
      </c>
      <c r="O634" s="1046" t="s">
        <v>3215</v>
      </c>
    </row>
    <row r="635" hidden="1" customHeight="1" spans="1:14">
      <c r="A635" s="937" t="s">
        <v>1414</v>
      </c>
      <c r="B635" s="937" t="s">
        <v>404</v>
      </c>
      <c r="C635" s="1004" t="s">
        <v>1882</v>
      </c>
      <c r="D635" s="940">
        <v>3000</v>
      </c>
      <c r="E635" s="911">
        <v>3000</v>
      </c>
      <c r="L635" s="962">
        <f t="shared" si="12"/>
        <v>0</v>
      </c>
      <c r="M635" s="963" t="s">
        <v>2592</v>
      </c>
      <c r="N635" s="916" t="s">
        <v>3211</v>
      </c>
    </row>
    <row r="636" hidden="1" customHeight="1" spans="1:14">
      <c r="A636" s="937" t="s">
        <v>1414</v>
      </c>
      <c r="B636" s="937" t="s">
        <v>156</v>
      </c>
      <c r="C636" s="1045" t="s">
        <v>2749</v>
      </c>
      <c r="D636" s="940">
        <v>1500</v>
      </c>
      <c r="E636" s="911">
        <v>1500</v>
      </c>
      <c r="L636" s="962">
        <f t="shared" si="12"/>
        <v>0</v>
      </c>
      <c r="M636" s="963" t="s">
        <v>2592</v>
      </c>
      <c r="N636" s="916" t="s">
        <v>3216</v>
      </c>
    </row>
    <row r="637" hidden="1" customHeight="1" spans="1:14">
      <c r="A637" s="937" t="s">
        <v>1414</v>
      </c>
      <c r="B637" s="937" t="s">
        <v>158</v>
      </c>
      <c r="C637" s="1045" t="s">
        <v>3217</v>
      </c>
      <c r="D637" s="940">
        <v>1500</v>
      </c>
      <c r="E637" s="911">
        <v>1500</v>
      </c>
      <c r="L637" s="962">
        <f t="shared" si="12"/>
        <v>0</v>
      </c>
      <c r="M637" s="963" t="s">
        <v>2592</v>
      </c>
      <c r="N637" s="916" t="s">
        <v>3216</v>
      </c>
    </row>
    <row r="638" hidden="1" customHeight="1" spans="1:14">
      <c r="A638" s="937" t="s">
        <v>1414</v>
      </c>
      <c r="B638" s="937" t="s">
        <v>160</v>
      </c>
      <c r="C638" s="1045" t="s">
        <v>2752</v>
      </c>
      <c r="D638" s="940">
        <v>1500</v>
      </c>
      <c r="E638" s="911">
        <v>1500</v>
      </c>
      <c r="L638" s="962">
        <f t="shared" si="12"/>
        <v>0</v>
      </c>
      <c r="M638" s="963" t="s">
        <v>2592</v>
      </c>
      <c r="N638" s="916" t="s">
        <v>3216</v>
      </c>
    </row>
    <row r="639" hidden="1" customHeight="1" spans="1:14">
      <c r="A639" s="937" t="s">
        <v>1414</v>
      </c>
      <c r="B639" s="937" t="s">
        <v>162</v>
      </c>
      <c r="C639" s="1045" t="s">
        <v>2753</v>
      </c>
      <c r="D639" s="940">
        <v>1500</v>
      </c>
      <c r="E639" s="911">
        <v>1500</v>
      </c>
      <c r="L639" s="962">
        <f t="shared" si="12"/>
        <v>0</v>
      </c>
      <c r="M639" s="963" t="s">
        <v>2592</v>
      </c>
      <c r="N639" s="916" t="s">
        <v>3216</v>
      </c>
    </row>
    <row r="640" hidden="1" customHeight="1" spans="1:14">
      <c r="A640" s="937" t="s">
        <v>1414</v>
      </c>
      <c r="B640" s="937" t="s">
        <v>1919</v>
      </c>
      <c r="C640" s="1004" t="s">
        <v>1921</v>
      </c>
      <c r="D640" s="940">
        <v>3000</v>
      </c>
      <c r="E640" s="911">
        <v>1000</v>
      </c>
      <c r="F640" s="912">
        <v>2000</v>
      </c>
      <c r="L640" s="962">
        <f t="shared" si="12"/>
        <v>0</v>
      </c>
      <c r="M640" s="963" t="s">
        <v>2592</v>
      </c>
      <c r="N640" s="916" t="s">
        <v>3218</v>
      </c>
    </row>
    <row r="641" hidden="1" customHeight="1" spans="1:14">
      <c r="A641" s="937" t="s">
        <v>1414</v>
      </c>
      <c r="B641" s="937" t="s">
        <v>1922</v>
      </c>
      <c r="C641" s="1004" t="s">
        <v>1924</v>
      </c>
      <c r="D641" s="940">
        <v>3000</v>
      </c>
      <c r="E641" s="911">
        <v>1000</v>
      </c>
      <c r="F641" s="912">
        <v>2000</v>
      </c>
      <c r="L641" s="962">
        <f t="shared" si="12"/>
        <v>0</v>
      </c>
      <c r="M641" s="963" t="s">
        <v>2592</v>
      </c>
      <c r="N641" s="916" t="s">
        <v>3218</v>
      </c>
    </row>
    <row r="642" hidden="1" customHeight="1" spans="1:14">
      <c r="A642" s="937" t="s">
        <v>1414</v>
      </c>
      <c r="B642" s="937" t="s">
        <v>1925</v>
      </c>
      <c r="C642" s="1004" t="s">
        <v>1927</v>
      </c>
      <c r="D642" s="940">
        <v>3000</v>
      </c>
      <c r="E642" s="911">
        <v>1000</v>
      </c>
      <c r="F642" s="912">
        <v>2000</v>
      </c>
      <c r="L642" s="962">
        <f t="shared" si="12"/>
        <v>0</v>
      </c>
      <c r="M642" s="963" t="s">
        <v>2592</v>
      </c>
      <c r="N642" s="916" t="s">
        <v>3218</v>
      </c>
    </row>
    <row r="643" hidden="1" customHeight="1" spans="1:14">
      <c r="A643" s="937" t="s">
        <v>1414</v>
      </c>
      <c r="B643" s="937" t="s">
        <v>1928</v>
      </c>
      <c r="C643" s="1004" t="s">
        <v>1930</v>
      </c>
      <c r="D643" s="940">
        <v>3000</v>
      </c>
      <c r="E643" s="1047">
        <v>320</v>
      </c>
      <c r="F643" s="912">
        <v>680</v>
      </c>
      <c r="G643" s="912">
        <v>2000</v>
      </c>
      <c r="L643" s="962">
        <f t="shared" si="12"/>
        <v>0</v>
      </c>
      <c r="M643" s="963" t="s">
        <v>2592</v>
      </c>
      <c r="N643" s="916" t="s">
        <v>3218</v>
      </c>
    </row>
    <row r="644" hidden="1" customHeight="1" spans="1:14">
      <c r="A644" s="937" t="s">
        <v>1414</v>
      </c>
      <c r="B644" s="937" t="s">
        <v>1934</v>
      </c>
      <c r="C644" s="1004" t="s">
        <v>1936</v>
      </c>
      <c r="D644" s="940">
        <v>3000</v>
      </c>
      <c r="E644" s="911">
        <v>3000</v>
      </c>
      <c r="L644" s="962">
        <f t="shared" si="12"/>
        <v>0</v>
      </c>
      <c r="M644" s="963" t="s">
        <v>2592</v>
      </c>
      <c r="N644" s="916" t="s">
        <v>3219</v>
      </c>
    </row>
    <row r="645" hidden="1" customHeight="1" spans="1:14">
      <c r="A645" s="937" t="s">
        <v>1414</v>
      </c>
      <c r="B645" s="937" t="s">
        <v>1937</v>
      </c>
      <c r="C645" s="1004" t="s">
        <v>1939</v>
      </c>
      <c r="D645" s="940">
        <v>3000</v>
      </c>
      <c r="E645" s="911">
        <v>3000</v>
      </c>
      <c r="L645" s="962">
        <f t="shared" si="12"/>
        <v>0</v>
      </c>
      <c r="M645" s="963" t="s">
        <v>2592</v>
      </c>
      <c r="N645" s="916" t="s">
        <v>3219</v>
      </c>
    </row>
    <row r="646" hidden="1" customHeight="1" spans="1:14">
      <c r="A646" s="937" t="s">
        <v>1414</v>
      </c>
      <c r="B646" s="937" t="s">
        <v>1940</v>
      </c>
      <c r="C646" s="1004" t="s">
        <v>1942</v>
      </c>
      <c r="D646" s="940">
        <v>3000</v>
      </c>
      <c r="E646" s="911">
        <v>1230</v>
      </c>
      <c r="F646" s="912">
        <v>1770</v>
      </c>
      <c r="L646" s="962">
        <f t="shared" si="12"/>
        <v>0</v>
      </c>
      <c r="M646" s="963" t="s">
        <v>2592</v>
      </c>
      <c r="N646" s="916" t="s">
        <v>3220</v>
      </c>
    </row>
    <row r="647" hidden="1" customHeight="1" spans="1:14">
      <c r="A647" s="937" t="s">
        <v>1414</v>
      </c>
      <c r="B647" s="937" t="s">
        <v>1943</v>
      </c>
      <c r="C647" s="1004" t="s">
        <v>1945</v>
      </c>
      <c r="D647" s="940">
        <v>3000</v>
      </c>
      <c r="E647" s="911">
        <v>2430</v>
      </c>
      <c r="F647" s="912">
        <v>570</v>
      </c>
      <c r="L647" s="962">
        <f t="shared" si="12"/>
        <v>0</v>
      </c>
      <c r="M647" s="963" t="s">
        <v>2592</v>
      </c>
      <c r="N647" s="916" t="s">
        <v>3220</v>
      </c>
    </row>
    <row r="648" hidden="1" customHeight="1" spans="1:14">
      <c r="A648" s="937" t="s">
        <v>1414</v>
      </c>
      <c r="B648" s="937" t="s">
        <v>240</v>
      </c>
      <c r="C648" s="1004" t="s">
        <v>1995</v>
      </c>
      <c r="D648" s="940">
        <v>3000</v>
      </c>
      <c r="E648" s="911">
        <v>3000</v>
      </c>
      <c r="L648" s="962">
        <f t="shared" si="12"/>
        <v>0</v>
      </c>
      <c r="M648" s="963" t="s">
        <v>2592</v>
      </c>
      <c r="N648" s="916" t="s">
        <v>3201</v>
      </c>
    </row>
    <row r="649" hidden="1" customHeight="1" spans="1:14">
      <c r="A649" s="937" t="s">
        <v>1414</v>
      </c>
      <c r="B649" s="937" t="s">
        <v>183</v>
      </c>
      <c r="C649" s="1004" t="s">
        <v>3221</v>
      </c>
      <c r="D649" s="940">
        <v>5000</v>
      </c>
      <c r="E649" s="911">
        <v>5000</v>
      </c>
      <c r="L649" s="962">
        <f t="shared" si="12"/>
        <v>0</v>
      </c>
      <c r="M649" s="963" t="s">
        <v>2592</v>
      </c>
      <c r="N649" s="916" t="s">
        <v>3222</v>
      </c>
    </row>
    <row r="650" hidden="1" customHeight="1" spans="1:14">
      <c r="A650" s="937" t="s">
        <v>1414</v>
      </c>
      <c r="B650" s="937" t="s">
        <v>3223</v>
      </c>
      <c r="C650" s="1004" t="s">
        <v>3224</v>
      </c>
      <c r="D650" s="940">
        <v>5000</v>
      </c>
      <c r="E650" s="911">
        <v>5000</v>
      </c>
      <c r="L650" s="962">
        <f t="shared" si="12"/>
        <v>0</v>
      </c>
      <c r="M650" s="963" t="s">
        <v>2592</v>
      </c>
      <c r="N650" s="916" t="s">
        <v>3222</v>
      </c>
    </row>
    <row r="651" hidden="1" customHeight="1" spans="1:14">
      <c r="A651" s="937" t="s">
        <v>1414</v>
      </c>
      <c r="B651" s="937" t="s">
        <v>350</v>
      </c>
      <c r="C651" s="1004" t="s">
        <v>3225</v>
      </c>
      <c r="D651" s="940">
        <v>5000</v>
      </c>
      <c r="E651" s="911">
        <v>5000</v>
      </c>
      <c r="L651" s="962">
        <f t="shared" si="12"/>
        <v>0</v>
      </c>
      <c r="M651" s="963" t="s">
        <v>2592</v>
      </c>
      <c r="N651" s="916" t="s">
        <v>3226</v>
      </c>
    </row>
    <row r="652" hidden="1" customHeight="1" spans="1:14">
      <c r="A652" s="937" t="s">
        <v>1414</v>
      </c>
      <c r="B652" s="937" t="s">
        <v>186</v>
      </c>
      <c r="C652" s="1004" t="s">
        <v>188</v>
      </c>
      <c r="D652" s="940">
        <v>5000</v>
      </c>
      <c r="E652" s="911">
        <v>5000</v>
      </c>
      <c r="L652" s="962">
        <f t="shared" si="12"/>
        <v>0</v>
      </c>
      <c r="M652" s="963" t="s">
        <v>2592</v>
      </c>
      <c r="N652" s="916" t="s">
        <v>3222</v>
      </c>
    </row>
    <row r="653" hidden="1" customHeight="1" spans="1:14">
      <c r="A653" s="937" t="s">
        <v>1414</v>
      </c>
      <c r="B653" s="937" t="s">
        <v>3227</v>
      </c>
      <c r="C653" s="1048" t="s">
        <v>2788</v>
      </c>
      <c r="D653" s="940">
        <v>5000</v>
      </c>
      <c r="E653" s="911">
        <v>5000</v>
      </c>
      <c r="L653" s="962">
        <f t="shared" si="12"/>
        <v>0</v>
      </c>
      <c r="M653" s="963" t="s">
        <v>2592</v>
      </c>
      <c r="N653" s="916" t="s">
        <v>3222</v>
      </c>
    </row>
    <row r="654" hidden="1" customHeight="1" spans="1:14">
      <c r="A654" s="937" t="s">
        <v>1415</v>
      </c>
      <c r="B654" s="937" t="s">
        <v>201</v>
      </c>
      <c r="C654" s="1004" t="s">
        <v>2032</v>
      </c>
      <c r="D654" s="940">
        <v>3008</v>
      </c>
      <c r="E654" s="911">
        <v>3008</v>
      </c>
      <c r="L654" s="962">
        <f t="shared" si="12"/>
        <v>0</v>
      </c>
      <c r="M654" s="963" t="s">
        <v>2592</v>
      </c>
      <c r="N654" s="916" t="s">
        <v>3218</v>
      </c>
    </row>
    <row r="655" hidden="1" customHeight="1" spans="1:14">
      <c r="A655" s="937" t="s">
        <v>1415</v>
      </c>
      <c r="B655" s="937" t="s">
        <v>192</v>
      </c>
      <c r="C655" s="1004" t="s">
        <v>194</v>
      </c>
      <c r="D655" s="940">
        <v>3008</v>
      </c>
      <c r="E655" s="911">
        <v>3008</v>
      </c>
      <c r="L655" s="962">
        <f t="shared" si="12"/>
        <v>0</v>
      </c>
      <c r="M655" s="963" t="s">
        <v>2592</v>
      </c>
      <c r="N655" s="916" t="s">
        <v>3218</v>
      </c>
    </row>
    <row r="656" hidden="1" customHeight="1" spans="1:14">
      <c r="A656" s="937" t="s">
        <v>1416</v>
      </c>
      <c r="B656" s="937" t="s">
        <v>1708</v>
      </c>
      <c r="C656" s="1004" t="s">
        <v>1710</v>
      </c>
      <c r="D656" s="940">
        <v>3000</v>
      </c>
      <c r="E656" s="911">
        <v>3000</v>
      </c>
      <c r="L656" s="962">
        <f t="shared" si="12"/>
        <v>0</v>
      </c>
      <c r="M656" s="963" t="s">
        <v>2592</v>
      </c>
      <c r="N656" s="916" t="s">
        <v>3193</v>
      </c>
    </row>
    <row r="657" hidden="1" customHeight="1" spans="1:14">
      <c r="A657" s="937" t="s">
        <v>1416</v>
      </c>
      <c r="B657" s="937" t="s">
        <v>462</v>
      </c>
      <c r="C657" s="1004" t="s">
        <v>3051</v>
      </c>
      <c r="D657" s="940">
        <v>2000</v>
      </c>
      <c r="E657" s="912">
        <v>2000</v>
      </c>
      <c r="L657" s="962">
        <f t="shared" si="12"/>
        <v>0</v>
      </c>
      <c r="M657" s="963" t="s">
        <v>2592</v>
      </c>
      <c r="N657" s="916" t="s">
        <v>3201</v>
      </c>
    </row>
    <row r="658" hidden="1" customHeight="1" spans="1:14">
      <c r="A658" s="937" t="s">
        <v>1416</v>
      </c>
      <c r="B658" s="937" t="s">
        <v>465</v>
      </c>
      <c r="C658" s="1004" t="s">
        <v>3053</v>
      </c>
      <c r="D658" s="940">
        <v>2000</v>
      </c>
      <c r="E658" s="912">
        <v>2000</v>
      </c>
      <c r="L658" s="962">
        <f t="shared" si="12"/>
        <v>0</v>
      </c>
      <c r="M658" s="963" t="s">
        <v>2592</v>
      </c>
      <c r="N658" s="916" t="s">
        <v>3201</v>
      </c>
    </row>
    <row r="659" hidden="1" customHeight="1" spans="1:14">
      <c r="A659" s="937" t="s">
        <v>1416</v>
      </c>
      <c r="B659" s="937" t="s">
        <v>468</v>
      </c>
      <c r="C659" s="1004" t="s">
        <v>1793</v>
      </c>
      <c r="D659" s="940">
        <v>2000</v>
      </c>
      <c r="E659" s="912">
        <v>2000</v>
      </c>
      <c r="L659" s="962">
        <f t="shared" si="12"/>
        <v>0</v>
      </c>
      <c r="M659" s="963" t="s">
        <v>2592</v>
      </c>
      <c r="N659" s="916" t="s">
        <v>3201</v>
      </c>
    </row>
    <row r="660" hidden="1" customHeight="1" spans="1:14">
      <c r="A660" s="937" t="s">
        <v>1416</v>
      </c>
      <c r="B660" s="937" t="s">
        <v>1860</v>
      </c>
      <c r="C660" s="1004" t="s">
        <v>1862</v>
      </c>
      <c r="D660" s="940">
        <v>3000</v>
      </c>
      <c r="E660" s="912">
        <v>3000</v>
      </c>
      <c r="L660" s="962">
        <f t="shared" si="12"/>
        <v>0</v>
      </c>
      <c r="M660" s="963" t="s">
        <v>2592</v>
      </c>
      <c r="N660" s="916" t="s">
        <v>3188</v>
      </c>
    </row>
    <row r="661" hidden="1" customHeight="1" spans="1:14">
      <c r="A661" s="937" t="s">
        <v>1416</v>
      </c>
      <c r="B661" s="937" t="s">
        <v>392</v>
      </c>
      <c r="C661" s="1004" t="s">
        <v>3228</v>
      </c>
      <c r="D661" s="940">
        <v>3000</v>
      </c>
      <c r="E661" s="912">
        <v>3000</v>
      </c>
      <c r="L661" s="962">
        <f t="shared" si="12"/>
        <v>0</v>
      </c>
      <c r="M661" s="963" t="s">
        <v>2592</v>
      </c>
      <c r="N661" s="916" t="s">
        <v>3188</v>
      </c>
    </row>
    <row r="662" hidden="1" customHeight="1" spans="1:14">
      <c r="A662" s="937" t="s">
        <v>1416</v>
      </c>
      <c r="B662" s="937" t="s">
        <v>1985</v>
      </c>
      <c r="C662" s="1004" t="s">
        <v>3229</v>
      </c>
      <c r="D662" s="940">
        <v>3000</v>
      </c>
      <c r="E662" s="912">
        <v>3000</v>
      </c>
      <c r="L662" s="962">
        <f t="shared" si="12"/>
        <v>0</v>
      </c>
      <c r="M662" s="963" t="s">
        <v>2592</v>
      </c>
      <c r="N662" s="916" t="s">
        <v>3230</v>
      </c>
    </row>
    <row r="663" hidden="1" customHeight="1" spans="1:14">
      <c r="A663" s="937" t="s">
        <v>1416</v>
      </c>
      <c r="B663" s="937" t="s">
        <v>243</v>
      </c>
      <c r="C663" s="1004" t="s">
        <v>1996</v>
      </c>
      <c r="D663" s="940">
        <v>5000</v>
      </c>
      <c r="E663" s="912">
        <v>1392</v>
      </c>
      <c r="F663" s="912">
        <v>3608</v>
      </c>
      <c r="L663" s="962">
        <f t="shared" si="12"/>
        <v>0</v>
      </c>
      <c r="M663" s="963" t="s">
        <v>2592</v>
      </c>
      <c r="N663" s="916" t="s">
        <v>3188</v>
      </c>
    </row>
    <row r="664" hidden="1" customHeight="1" spans="1:14">
      <c r="A664" s="937" t="s">
        <v>1416</v>
      </c>
      <c r="B664" s="937" t="s">
        <v>2047</v>
      </c>
      <c r="C664" s="1004" t="s">
        <v>2049</v>
      </c>
      <c r="D664" s="940">
        <v>5000</v>
      </c>
      <c r="E664" s="912">
        <v>5000</v>
      </c>
      <c r="L664" s="962">
        <f t="shared" si="12"/>
        <v>0</v>
      </c>
      <c r="M664" s="963" t="s">
        <v>2592</v>
      </c>
      <c r="N664" s="916" t="s">
        <v>3231</v>
      </c>
    </row>
    <row r="665" hidden="1" customHeight="1" spans="1:14">
      <c r="A665" s="937" t="s">
        <v>1416</v>
      </c>
      <c r="B665" s="937" t="s">
        <v>2630</v>
      </c>
      <c r="C665" s="1004" t="s">
        <v>3232</v>
      </c>
      <c r="D665" s="940">
        <v>1000</v>
      </c>
      <c r="E665" s="912">
        <v>1000</v>
      </c>
      <c r="L665" s="962">
        <f t="shared" si="12"/>
        <v>0</v>
      </c>
      <c r="M665" s="963" t="s">
        <v>2592</v>
      </c>
      <c r="N665" s="916" t="s">
        <v>3216</v>
      </c>
    </row>
    <row r="666" hidden="1" customHeight="1" spans="1:14">
      <c r="A666" s="937" t="s">
        <v>1416</v>
      </c>
      <c r="B666" s="937" t="s">
        <v>732</v>
      </c>
      <c r="C666" s="1004" t="s">
        <v>2891</v>
      </c>
      <c r="D666" s="940">
        <v>3000</v>
      </c>
      <c r="E666" s="912">
        <v>3000</v>
      </c>
      <c r="L666" s="962">
        <f t="shared" si="12"/>
        <v>0</v>
      </c>
      <c r="M666" s="963" t="s">
        <v>2592</v>
      </c>
      <c r="N666" s="916" t="s">
        <v>3216</v>
      </c>
    </row>
    <row r="667" hidden="1" customHeight="1" spans="1:14">
      <c r="A667" s="937" t="s">
        <v>1416</v>
      </c>
      <c r="B667" s="937" t="s">
        <v>735</v>
      </c>
      <c r="C667" s="1004" t="s">
        <v>3152</v>
      </c>
      <c r="D667" s="940">
        <v>500</v>
      </c>
      <c r="E667" s="912">
        <v>500</v>
      </c>
      <c r="L667" s="962">
        <f t="shared" si="12"/>
        <v>0</v>
      </c>
      <c r="M667" s="963" t="s">
        <v>2592</v>
      </c>
      <c r="N667" s="916" t="s">
        <v>3216</v>
      </c>
    </row>
    <row r="668" hidden="1" customHeight="1" spans="1:14">
      <c r="A668" s="937" t="s">
        <v>1416</v>
      </c>
      <c r="B668" s="937" t="s">
        <v>407</v>
      </c>
      <c r="C668" s="1004" t="s">
        <v>1883</v>
      </c>
      <c r="D668" s="940">
        <v>3000</v>
      </c>
      <c r="E668" s="912">
        <v>3000</v>
      </c>
      <c r="L668" s="962">
        <f t="shared" si="12"/>
        <v>0</v>
      </c>
      <c r="M668" s="963" t="s">
        <v>2592</v>
      </c>
      <c r="N668" s="916" t="s">
        <v>3188</v>
      </c>
    </row>
    <row r="669" hidden="1" customHeight="1" spans="1:14">
      <c r="A669" s="937" t="s">
        <v>1416</v>
      </c>
      <c r="B669" s="937" t="s">
        <v>413</v>
      </c>
      <c r="C669" s="1004" t="s">
        <v>1866</v>
      </c>
      <c r="D669" s="940">
        <v>1000</v>
      </c>
      <c r="E669" s="911">
        <v>1000</v>
      </c>
      <c r="L669" s="962">
        <f t="shared" ref="L669:L732" si="13">D669-SUM(E669:K669)</f>
        <v>0</v>
      </c>
      <c r="M669" s="963" t="s">
        <v>2592</v>
      </c>
      <c r="N669" s="916" t="s">
        <v>3188</v>
      </c>
    </row>
    <row r="670" hidden="1" customHeight="1" spans="1:14">
      <c r="A670" s="937" t="s">
        <v>1416</v>
      </c>
      <c r="B670" s="937" t="s">
        <v>416</v>
      </c>
      <c r="C670" s="1004" t="s">
        <v>1867</v>
      </c>
      <c r="D670" s="940">
        <v>1000</v>
      </c>
      <c r="E670" s="911">
        <v>1000</v>
      </c>
      <c r="L670" s="962">
        <f t="shared" si="13"/>
        <v>0</v>
      </c>
      <c r="M670" s="963" t="s">
        <v>2592</v>
      </c>
      <c r="N670" s="916" t="s">
        <v>3188</v>
      </c>
    </row>
    <row r="671" hidden="1" customHeight="1" spans="1:14">
      <c r="A671" s="937" t="s">
        <v>1416</v>
      </c>
      <c r="B671" s="937" t="s">
        <v>419</v>
      </c>
      <c r="C671" s="1004" t="s">
        <v>1868</v>
      </c>
      <c r="D671" s="940">
        <v>1000</v>
      </c>
      <c r="E671" s="911">
        <v>1000</v>
      </c>
      <c r="L671" s="962">
        <f t="shared" si="13"/>
        <v>0</v>
      </c>
      <c r="M671" s="963" t="s">
        <v>2592</v>
      </c>
      <c r="N671" s="916" t="s">
        <v>3188</v>
      </c>
    </row>
    <row r="672" hidden="1" customHeight="1" spans="1:14">
      <c r="A672" s="937" t="s">
        <v>1416</v>
      </c>
      <c r="B672" s="937" t="s">
        <v>1991</v>
      </c>
      <c r="C672" s="1004" t="s">
        <v>3233</v>
      </c>
      <c r="D672" s="940">
        <v>3000</v>
      </c>
      <c r="E672" s="911">
        <v>3000</v>
      </c>
      <c r="L672" s="962">
        <f t="shared" si="13"/>
        <v>0</v>
      </c>
      <c r="M672" s="963" t="s">
        <v>2592</v>
      </c>
      <c r="N672" s="916" t="s">
        <v>3230</v>
      </c>
    </row>
    <row r="673" hidden="1" customHeight="1" spans="1:14">
      <c r="A673" s="937" t="s">
        <v>1416</v>
      </c>
      <c r="B673" s="937" t="s">
        <v>624</v>
      </c>
      <c r="C673" s="1004" t="s">
        <v>625</v>
      </c>
      <c r="D673" s="940">
        <v>3000</v>
      </c>
      <c r="E673" s="911">
        <v>3000</v>
      </c>
      <c r="L673" s="962">
        <f t="shared" si="13"/>
        <v>0</v>
      </c>
      <c r="M673" s="963" t="s">
        <v>2592</v>
      </c>
      <c r="N673" s="916" t="s">
        <v>3234</v>
      </c>
    </row>
    <row r="674" hidden="1" customHeight="1" spans="1:14">
      <c r="A674" s="937" t="s">
        <v>1400</v>
      </c>
      <c r="B674" s="1011" t="s">
        <v>347</v>
      </c>
      <c r="C674" s="1049" t="s">
        <v>3235</v>
      </c>
      <c r="D674" s="1050">
        <v>3000</v>
      </c>
      <c r="E674" s="911">
        <v>3000</v>
      </c>
      <c r="L674" s="962">
        <f t="shared" si="13"/>
        <v>0</v>
      </c>
      <c r="M674" s="963" t="s">
        <v>2592</v>
      </c>
      <c r="N674" s="916" t="s">
        <v>3236</v>
      </c>
    </row>
    <row r="675" hidden="1" customHeight="1" spans="1:14">
      <c r="A675" s="937" t="s">
        <v>1400</v>
      </c>
      <c r="B675" s="1011" t="s">
        <v>353</v>
      </c>
      <c r="C675" s="1049" t="s">
        <v>3237</v>
      </c>
      <c r="D675" s="1050">
        <v>3000</v>
      </c>
      <c r="E675" s="911">
        <v>3000</v>
      </c>
      <c r="L675" s="962">
        <f t="shared" si="13"/>
        <v>0</v>
      </c>
      <c r="M675" s="963" t="s">
        <v>2592</v>
      </c>
      <c r="N675" s="916" t="s">
        <v>3236</v>
      </c>
    </row>
    <row r="676" hidden="1" customHeight="1" spans="1:14">
      <c r="A676" s="937" t="s">
        <v>1400</v>
      </c>
      <c r="B676" s="1011" t="s">
        <v>329</v>
      </c>
      <c r="C676" s="1049" t="s">
        <v>3238</v>
      </c>
      <c r="D676" s="1050">
        <v>3000</v>
      </c>
      <c r="E676" s="911">
        <v>3000</v>
      </c>
      <c r="L676" s="962">
        <f t="shared" si="13"/>
        <v>0</v>
      </c>
      <c r="M676" s="963" t="s">
        <v>2592</v>
      </c>
      <c r="N676" s="916" t="s">
        <v>3231</v>
      </c>
    </row>
    <row r="677" hidden="1" customHeight="1" spans="1:14">
      <c r="A677" s="937" t="s">
        <v>1400</v>
      </c>
      <c r="B677" s="1011" t="s">
        <v>1692</v>
      </c>
      <c r="C677" s="1049" t="s">
        <v>3239</v>
      </c>
      <c r="D677" s="1050">
        <v>10000</v>
      </c>
      <c r="E677" s="911">
        <v>10000</v>
      </c>
      <c r="L677" s="962">
        <f t="shared" si="13"/>
        <v>0</v>
      </c>
      <c r="M677" s="963" t="s">
        <v>2592</v>
      </c>
      <c r="N677" s="916" t="s">
        <v>3231</v>
      </c>
    </row>
    <row r="678" hidden="1" customHeight="1" spans="1:14">
      <c r="A678" s="937" t="s">
        <v>1400</v>
      </c>
      <c r="B678" s="1011" t="s">
        <v>1705</v>
      </c>
      <c r="C678" s="1049" t="s">
        <v>3240</v>
      </c>
      <c r="D678" s="1050">
        <v>3000</v>
      </c>
      <c r="E678" s="911">
        <v>3000</v>
      </c>
      <c r="L678" s="962">
        <f t="shared" si="13"/>
        <v>0</v>
      </c>
      <c r="M678" s="963" t="s">
        <v>2592</v>
      </c>
      <c r="N678" s="916" t="s">
        <v>3236</v>
      </c>
    </row>
    <row r="679" hidden="1" customHeight="1" spans="1:14">
      <c r="A679" s="937" t="s">
        <v>1400</v>
      </c>
      <c r="B679" s="1011" t="s">
        <v>1711</v>
      </c>
      <c r="C679" s="1049" t="s">
        <v>1713</v>
      </c>
      <c r="D679" s="1050">
        <v>1000</v>
      </c>
      <c r="E679" s="911">
        <v>1000</v>
      </c>
      <c r="L679" s="962">
        <f t="shared" si="13"/>
        <v>0</v>
      </c>
      <c r="M679" s="963" t="s">
        <v>2592</v>
      </c>
      <c r="N679" s="916" t="s">
        <v>3218</v>
      </c>
    </row>
    <row r="680" hidden="1" customHeight="1" spans="1:14">
      <c r="A680" s="937" t="s">
        <v>1400</v>
      </c>
      <c r="B680" s="1011" t="s">
        <v>1739</v>
      </c>
      <c r="C680" s="1049" t="s">
        <v>3241</v>
      </c>
      <c r="D680" s="1050">
        <v>1000</v>
      </c>
      <c r="E680" s="911">
        <v>1000</v>
      </c>
      <c r="L680" s="962">
        <f t="shared" si="13"/>
        <v>0</v>
      </c>
      <c r="M680" s="963" t="s">
        <v>2592</v>
      </c>
      <c r="N680" s="916" t="s">
        <v>3218</v>
      </c>
    </row>
    <row r="681" hidden="1" customHeight="1" spans="1:14">
      <c r="A681" s="937" t="s">
        <v>1400</v>
      </c>
      <c r="B681" s="1011" t="s">
        <v>1821</v>
      </c>
      <c r="C681" s="1049" t="s">
        <v>1823</v>
      </c>
      <c r="D681" s="1050">
        <v>3000</v>
      </c>
      <c r="E681" s="911">
        <v>3000</v>
      </c>
      <c r="L681" s="962">
        <f t="shared" si="13"/>
        <v>0</v>
      </c>
      <c r="M681" s="963" t="s">
        <v>2592</v>
      </c>
      <c r="N681" s="916" t="s">
        <v>3231</v>
      </c>
    </row>
    <row r="682" hidden="1" customHeight="1" spans="1:14">
      <c r="A682" s="937" t="s">
        <v>1400</v>
      </c>
      <c r="B682" s="1011" t="s">
        <v>1824</v>
      </c>
      <c r="C682" s="1049" t="s">
        <v>1826</v>
      </c>
      <c r="D682" s="1050">
        <v>3000</v>
      </c>
      <c r="E682" s="911">
        <v>3000</v>
      </c>
      <c r="L682" s="962">
        <f t="shared" si="13"/>
        <v>0</v>
      </c>
      <c r="M682" s="963" t="s">
        <v>2592</v>
      </c>
      <c r="N682" s="916" t="s">
        <v>3231</v>
      </c>
    </row>
    <row r="683" hidden="1" customHeight="1" spans="1:14">
      <c r="A683" s="937" t="s">
        <v>1400</v>
      </c>
      <c r="B683" s="1011" t="s">
        <v>1902</v>
      </c>
      <c r="C683" s="1049" t="s">
        <v>1904</v>
      </c>
      <c r="D683" s="1050">
        <v>3000</v>
      </c>
      <c r="E683" s="911">
        <v>3000</v>
      </c>
      <c r="L683" s="962">
        <f t="shared" si="13"/>
        <v>0</v>
      </c>
      <c r="M683" s="963" t="s">
        <v>2592</v>
      </c>
      <c r="N683" s="916" t="s">
        <v>3242</v>
      </c>
    </row>
    <row r="684" hidden="1" customHeight="1" spans="1:14">
      <c r="A684" s="937" t="s">
        <v>1400</v>
      </c>
      <c r="B684" s="1011" t="s">
        <v>1905</v>
      </c>
      <c r="C684" s="1049" t="s">
        <v>1907</v>
      </c>
      <c r="D684" s="1050">
        <v>3000</v>
      </c>
      <c r="E684" s="911">
        <v>3000</v>
      </c>
      <c r="L684" s="962">
        <f t="shared" si="13"/>
        <v>0</v>
      </c>
      <c r="M684" s="963" t="s">
        <v>2592</v>
      </c>
      <c r="N684" s="916" t="s">
        <v>3242</v>
      </c>
    </row>
    <row r="685" hidden="1" customHeight="1" spans="1:14">
      <c r="A685" s="937" t="s">
        <v>1400</v>
      </c>
      <c r="B685" s="1011" t="s">
        <v>1908</v>
      </c>
      <c r="C685" s="1049" t="s">
        <v>1910</v>
      </c>
      <c r="D685" s="1050">
        <v>3000</v>
      </c>
      <c r="E685" s="911">
        <v>3000</v>
      </c>
      <c r="L685" s="962">
        <f t="shared" si="13"/>
        <v>0</v>
      </c>
      <c r="M685" s="963" t="s">
        <v>2592</v>
      </c>
      <c r="N685" s="916" t="s">
        <v>3242</v>
      </c>
    </row>
    <row r="686" hidden="1" customHeight="1" spans="1:14">
      <c r="A686" s="937" t="s">
        <v>1400</v>
      </c>
      <c r="B686" s="1011" t="s">
        <v>1911</v>
      </c>
      <c r="C686" s="1049" t="s">
        <v>1913</v>
      </c>
      <c r="D686" s="1050">
        <v>3000</v>
      </c>
      <c r="E686" s="911">
        <v>3000</v>
      </c>
      <c r="L686" s="962">
        <f t="shared" si="13"/>
        <v>0</v>
      </c>
      <c r="M686" s="963" t="s">
        <v>2592</v>
      </c>
      <c r="N686" s="916" t="s">
        <v>3242</v>
      </c>
    </row>
    <row r="687" hidden="1" customHeight="1" spans="1:14">
      <c r="A687" s="937" t="s">
        <v>1400</v>
      </c>
      <c r="B687" s="1011" t="s">
        <v>645</v>
      </c>
      <c r="C687" s="1049" t="s">
        <v>3243</v>
      </c>
      <c r="D687" s="1050">
        <v>3000</v>
      </c>
      <c r="E687" s="911">
        <v>3000</v>
      </c>
      <c r="L687" s="962">
        <f t="shared" si="13"/>
        <v>0</v>
      </c>
      <c r="M687" s="963" t="s">
        <v>2592</v>
      </c>
      <c r="N687" s="916" t="s">
        <v>3244</v>
      </c>
    </row>
    <row r="688" hidden="1" customHeight="1" spans="1:14">
      <c r="A688" s="937" t="s">
        <v>1400</v>
      </c>
      <c r="B688" s="1011" t="s">
        <v>621</v>
      </c>
      <c r="C688" s="1049" t="s">
        <v>3243</v>
      </c>
      <c r="D688" s="1050">
        <v>3000</v>
      </c>
      <c r="E688" s="911">
        <v>3000</v>
      </c>
      <c r="L688" s="962">
        <f t="shared" si="13"/>
        <v>0</v>
      </c>
      <c r="M688" s="963" t="s">
        <v>2592</v>
      </c>
      <c r="N688" s="916" t="s">
        <v>3244</v>
      </c>
    </row>
    <row r="689" hidden="1" customHeight="1" spans="1:14">
      <c r="A689" s="937" t="s">
        <v>1400</v>
      </c>
      <c r="B689" s="1011" t="s">
        <v>626</v>
      </c>
      <c r="C689" s="1049" t="s">
        <v>3245</v>
      </c>
      <c r="D689" s="1050">
        <v>3000</v>
      </c>
      <c r="E689" s="911">
        <v>3000</v>
      </c>
      <c r="L689" s="962">
        <f t="shared" si="13"/>
        <v>0</v>
      </c>
      <c r="M689" s="963" t="s">
        <v>2592</v>
      </c>
      <c r="N689" s="916" t="s">
        <v>3244</v>
      </c>
    </row>
    <row r="690" hidden="1" customHeight="1" spans="1:14">
      <c r="A690" s="937" t="s">
        <v>1400</v>
      </c>
      <c r="B690" s="1011" t="s">
        <v>240</v>
      </c>
      <c r="C690" s="1049" t="s">
        <v>3246</v>
      </c>
      <c r="D690" s="1050">
        <v>5000</v>
      </c>
      <c r="E690" s="911">
        <v>960</v>
      </c>
      <c r="F690" s="912">
        <v>4032</v>
      </c>
      <c r="G690" s="912">
        <v>8</v>
      </c>
      <c r="L690" s="962">
        <f t="shared" si="13"/>
        <v>0</v>
      </c>
      <c r="M690" s="963" t="s">
        <v>2592</v>
      </c>
      <c r="N690" s="916" t="s">
        <v>3247</v>
      </c>
    </row>
    <row r="691" hidden="1" customHeight="1" spans="1:14">
      <c r="A691" s="937" t="s">
        <v>1400</v>
      </c>
      <c r="B691" s="1011" t="s">
        <v>243</v>
      </c>
      <c r="C691" s="1049" t="s">
        <v>3248</v>
      </c>
      <c r="D691" s="1050">
        <v>3000</v>
      </c>
      <c r="E691" s="911">
        <v>960</v>
      </c>
      <c r="F691" s="912">
        <v>2040</v>
      </c>
      <c r="L691" s="962">
        <f t="shared" si="13"/>
        <v>0</v>
      </c>
      <c r="M691" s="963" t="s">
        <v>2592</v>
      </c>
      <c r="N691" s="916" t="s">
        <v>3249</v>
      </c>
    </row>
    <row r="692" hidden="1" customHeight="1" spans="1:14">
      <c r="A692" s="937" t="s">
        <v>1400</v>
      </c>
      <c r="B692" s="1011" t="s">
        <v>246</v>
      </c>
      <c r="C692" s="1049" t="s">
        <v>3250</v>
      </c>
      <c r="D692" s="1050">
        <v>5000</v>
      </c>
      <c r="E692" s="911">
        <v>960</v>
      </c>
      <c r="F692" s="912">
        <v>1968</v>
      </c>
      <c r="G692" s="912">
        <v>2072</v>
      </c>
      <c r="L692" s="962">
        <f t="shared" si="13"/>
        <v>0</v>
      </c>
      <c r="M692" s="963" t="s">
        <v>2592</v>
      </c>
      <c r="N692" s="916" t="s">
        <v>3251</v>
      </c>
    </row>
    <row r="693" hidden="1" customHeight="1" spans="1:14">
      <c r="A693" s="937" t="s">
        <v>1400</v>
      </c>
      <c r="B693" s="1011" t="s">
        <v>249</v>
      </c>
      <c r="C693" s="1049" t="s">
        <v>3252</v>
      </c>
      <c r="D693" s="1050">
        <v>3000</v>
      </c>
      <c r="E693" s="911">
        <v>1920</v>
      </c>
      <c r="F693" s="912">
        <v>1080</v>
      </c>
      <c r="L693" s="962">
        <f t="shared" si="13"/>
        <v>0</v>
      </c>
      <c r="M693" s="963" t="s">
        <v>2592</v>
      </c>
      <c r="N693" s="916" t="s">
        <v>3247</v>
      </c>
    </row>
    <row r="694" hidden="1" customHeight="1" spans="1:12">
      <c r="A694" s="909" t="s">
        <v>1400</v>
      </c>
      <c r="B694" s="1051" t="s">
        <v>2044</v>
      </c>
      <c r="C694" s="1052" t="s">
        <v>2046</v>
      </c>
      <c r="D694" s="1050">
        <v>5000</v>
      </c>
      <c r="E694" s="911">
        <v>4626</v>
      </c>
      <c r="L694" s="962">
        <f t="shared" si="13"/>
        <v>374</v>
      </c>
    </row>
    <row r="695" hidden="1" customHeight="1" spans="1:14">
      <c r="A695" s="937" t="s">
        <v>1400</v>
      </c>
      <c r="B695" s="1011" t="s">
        <v>257</v>
      </c>
      <c r="C695" s="1049" t="s">
        <v>3253</v>
      </c>
      <c r="D695" s="1050">
        <v>5000</v>
      </c>
      <c r="E695" s="911">
        <v>5000</v>
      </c>
      <c r="L695" s="962">
        <f t="shared" si="13"/>
        <v>0</v>
      </c>
      <c r="M695" s="963" t="s">
        <v>2592</v>
      </c>
      <c r="N695" s="916" t="s">
        <v>3254</v>
      </c>
    </row>
    <row r="696" hidden="1" customHeight="1" spans="1:12">
      <c r="A696" s="909" t="s">
        <v>1400</v>
      </c>
      <c r="B696" s="1051" t="s">
        <v>2050</v>
      </c>
      <c r="C696" s="98" t="s">
        <v>2052</v>
      </c>
      <c r="D696" s="940">
        <v>5000</v>
      </c>
      <c r="E696" s="911">
        <v>4968</v>
      </c>
      <c r="L696" s="962">
        <f t="shared" si="13"/>
        <v>32</v>
      </c>
    </row>
    <row r="697" hidden="1" customHeight="1" spans="1:14">
      <c r="A697" s="937" t="s">
        <v>1401</v>
      </c>
      <c r="B697" s="1053" t="s">
        <v>1628</v>
      </c>
      <c r="C697" s="1049" t="s">
        <v>1630</v>
      </c>
      <c r="D697" s="1050">
        <v>3000</v>
      </c>
      <c r="E697" s="911">
        <v>3000</v>
      </c>
      <c r="L697" s="962">
        <f t="shared" si="13"/>
        <v>0</v>
      </c>
      <c r="M697" s="963" t="s">
        <v>2592</v>
      </c>
      <c r="N697" s="916" t="s">
        <v>3255</v>
      </c>
    </row>
    <row r="698" hidden="1" customHeight="1" spans="1:14">
      <c r="A698" s="937" t="s">
        <v>1401</v>
      </c>
      <c r="B698" s="1053" t="s">
        <v>1642</v>
      </c>
      <c r="C698" s="1049" t="s">
        <v>1644</v>
      </c>
      <c r="D698" s="1050">
        <v>3000</v>
      </c>
      <c r="E698" s="911">
        <v>3000</v>
      </c>
      <c r="L698" s="962">
        <f t="shared" si="13"/>
        <v>0</v>
      </c>
      <c r="M698" s="963" t="s">
        <v>2592</v>
      </c>
      <c r="N698" s="916" t="s">
        <v>3255</v>
      </c>
    </row>
    <row r="699" hidden="1" customHeight="1" spans="1:14">
      <c r="A699" s="937" t="s">
        <v>1401</v>
      </c>
      <c r="B699" s="1053" t="s">
        <v>324</v>
      </c>
      <c r="C699" s="1049" t="s">
        <v>3256</v>
      </c>
      <c r="D699" s="1050">
        <v>3000</v>
      </c>
      <c r="E699" s="911">
        <v>3000</v>
      </c>
      <c r="L699" s="962">
        <f t="shared" si="13"/>
        <v>0</v>
      </c>
      <c r="M699" s="963" t="s">
        <v>2592</v>
      </c>
      <c r="N699" s="916" t="s">
        <v>3255</v>
      </c>
    </row>
    <row r="700" hidden="1" customHeight="1" spans="1:12">
      <c r="A700" s="909" t="s">
        <v>1401</v>
      </c>
      <c r="B700" s="1054" t="s">
        <v>1695</v>
      </c>
      <c r="C700" s="1052" t="s">
        <v>1697</v>
      </c>
      <c r="D700" s="1050">
        <v>10000</v>
      </c>
      <c r="E700" s="911">
        <v>4992</v>
      </c>
      <c r="F700" s="912">
        <v>4992</v>
      </c>
      <c r="L700" s="962">
        <f t="shared" si="13"/>
        <v>16</v>
      </c>
    </row>
    <row r="701" hidden="1" customHeight="1" spans="1:12">
      <c r="A701" s="909" t="s">
        <v>1401</v>
      </c>
      <c r="B701" s="1054" t="s">
        <v>181</v>
      </c>
      <c r="C701" s="1052" t="s">
        <v>2883</v>
      </c>
      <c r="D701" s="1050">
        <v>5000</v>
      </c>
      <c r="E701" s="912">
        <v>4656</v>
      </c>
      <c r="L701" s="962">
        <f t="shared" si="13"/>
        <v>344</v>
      </c>
    </row>
    <row r="702" hidden="1" customHeight="1" spans="1:14">
      <c r="A702" s="937" t="s">
        <v>1401</v>
      </c>
      <c r="B702" s="1053" t="s">
        <v>1692</v>
      </c>
      <c r="C702" s="1049" t="s">
        <v>2787</v>
      </c>
      <c r="D702" s="1050">
        <v>5000</v>
      </c>
      <c r="E702" s="911">
        <v>5000</v>
      </c>
      <c r="L702" s="962">
        <f t="shared" si="13"/>
        <v>0</v>
      </c>
      <c r="M702" s="963" t="s">
        <v>2592</v>
      </c>
      <c r="N702" s="916" t="s">
        <v>3257</v>
      </c>
    </row>
    <row r="703" hidden="1" customHeight="1" spans="1:14">
      <c r="A703" s="909" t="s">
        <v>1401</v>
      </c>
      <c r="B703" s="1054" t="s">
        <v>183</v>
      </c>
      <c r="C703" s="1052" t="s">
        <v>3258</v>
      </c>
      <c r="D703" s="1050">
        <v>5000</v>
      </c>
      <c r="E703" s="912">
        <v>4032</v>
      </c>
      <c r="F703" s="912">
        <v>968</v>
      </c>
      <c r="L703" s="962">
        <f t="shared" si="13"/>
        <v>0</v>
      </c>
      <c r="M703" s="963" t="s">
        <v>2592</v>
      </c>
      <c r="N703" s="916" t="s">
        <v>3254</v>
      </c>
    </row>
    <row r="704" hidden="1" customHeight="1" spans="1:14">
      <c r="A704" s="937" t="s">
        <v>1401</v>
      </c>
      <c r="B704" s="1053" t="s">
        <v>1767</v>
      </c>
      <c r="C704" s="1049" t="s">
        <v>1769</v>
      </c>
      <c r="D704" s="1050">
        <v>2000</v>
      </c>
      <c r="E704" s="911">
        <v>2000</v>
      </c>
      <c r="L704" s="962">
        <f t="shared" si="13"/>
        <v>0</v>
      </c>
      <c r="M704" s="963" t="s">
        <v>2592</v>
      </c>
      <c r="N704" s="916" t="s">
        <v>3242</v>
      </c>
    </row>
    <row r="705" hidden="1" customHeight="1" spans="1:14">
      <c r="A705" s="937" t="s">
        <v>1401</v>
      </c>
      <c r="B705" s="1053" t="s">
        <v>1776</v>
      </c>
      <c r="C705" s="1049" t="s">
        <v>1778</v>
      </c>
      <c r="D705" s="1050">
        <v>2000</v>
      </c>
      <c r="E705" s="911">
        <v>2000</v>
      </c>
      <c r="L705" s="962">
        <f t="shared" si="13"/>
        <v>0</v>
      </c>
      <c r="M705" s="963" t="s">
        <v>2592</v>
      </c>
      <c r="N705" s="916" t="s">
        <v>3242</v>
      </c>
    </row>
    <row r="706" hidden="1" customHeight="1" spans="1:14">
      <c r="A706" s="937" t="s">
        <v>1401</v>
      </c>
      <c r="B706" s="1053" t="s">
        <v>634</v>
      </c>
      <c r="C706" s="1049" t="s">
        <v>3259</v>
      </c>
      <c r="D706" s="1050">
        <v>3000</v>
      </c>
      <c r="E706" s="911">
        <v>3000</v>
      </c>
      <c r="L706" s="962">
        <f t="shared" si="13"/>
        <v>0</v>
      </c>
      <c r="M706" s="963" t="s">
        <v>2592</v>
      </c>
      <c r="N706" s="916" t="s">
        <v>3260</v>
      </c>
    </row>
    <row r="707" hidden="1" customHeight="1" spans="1:14">
      <c r="A707" s="937" t="s">
        <v>1401</v>
      </c>
      <c r="B707" s="1053" t="s">
        <v>1970</v>
      </c>
      <c r="C707" s="1049" t="s">
        <v>3261</v>
      </c>
      <c r="D707" s="1050">
        <v>3000</v>
      </c>
      <c r="E707" s="912">
        <v>1000</v>
      </c>
      <c r="F707" s="912">
        <v>2000</v>
      </c>
      <c r="L707" s="962">
        <f t="shared" si="13"/>
        <v>0</v>
      </c>
      <c r="M707" s="963" t="s">
        <v>2592</v>
      </c>
      <c r="N707" s="916" t="s">
        <v>3260</v>
      </c>
    </row>
    <row r="708" hidden="1" customHeight="1" spans="1:14">
      <c r="A708" s="937" t="s">
        <v>1401</v>
      </c>
      <c r="B708" s="1053" t="s">
        <v>1982</v>
      </c>
      <c r="C708" s="1049" t="s">
        <v>3262</v>
      </c>
      <c r="D708" s="1050">
        <v>3000</v>
      </c>
      <c r="E708" s="912">
        <v>3000</v>
      </c>
      <c r="L708" s="962">
        <f t="shared" si="13"/>
        <v>0</v>
      </c>
      <c r="M708" s="963" t="s">
        <v>2592</v>
      </c>
      <c r="N708" s="916" t="s">
        <v>3263</v>
      </c>
    </row>
    <row r="709" hidden="1" customHeight="1" spans="1:14">
      <c r="A709" s="937" t="s">
        <v>1401</v>
      </c>
      <c r="B709" s="1053" t="s">
        <v>192</v>
      </c>
      <c r="C709" s="1049" t="s">
        <v>194</v>
      </c>
      <c r="D709" s="1050">
        <v>3000</v>
      </c>
      <c r="E709" s="912">
        <v>3000</v>
      </c>
      <c r="L709" s="962">
        <f t="shared" si="13"/>
        <v>0</v>
      </c>
      <c r="M709" s="963" t="s">
        <v>2592</v>
      </c>
      <c r="N709" s="916" t="s">
        <v>3264</v>
      </c>
    </row>
    <row r="710" hidden="1" customHeight="1" spans="1:14">
      <c r="A710" s="937" t="s">
        <v>1401</v>
      </c>
      <c r="B710" s="1053" t="s">
        <v>1914</v>
      </c>
      <c r="C710" s="1049" t="s">
        <v>3265</v>
      </c>
      <c r="D710" s="1050">
        <v>1000</v>
      </c>
      <c r="E710" s="911">
        <v>1000</v>
      </c>
      <c r="L710" s="962">
        <f t="shared" si="13"/>
        <v>0</v>
      </c>
      <c r="M710" s="963" t="s">
        <v>2592</v>
      </c>
      <c r="N710" s="916" t="s">
        <v>3218</v>
      </c>
    </row>
    <row r="711" hidden="1" customHeight="1" spans="1:14">
      <c r="A711" s="937" t="s">
        <v>1401</v>
      </c>
      <c r="B711" s="1053" t="s">
        <v>735</v>
      </c>
      <c r="C711" s="1049" t="s">
        <v>3266</v>
      </c>
      <c r="D711" s="1050">
        <v>500</v>
      </c>
      <c r="E711" s="911">
        <v>500</v>
      </c>
      <c r="L711" s="962">
        <f t="shared" si="13"/>
        <v>0</v>
      </c>
      <c r="M711" s="963" t="s">
        <v>2592</v>
      </c>
      <c r="N711" s="916" t="s">
        <v>3218</v>
      </c>
    </row>
    <row r="712" hidden="1" customHeight="1" spans="1:14">
      <c r="A712" s="937" t="s">
        <v>1401</v>
      </c>
      <c r="B712" s="1053" t="s">
        <v>433</v>
      </c>
      <c r="C712" s="1049" t="s">
        <v>2874</v>
      </c>
      <c r="D712" s="1050">
        <v>1000</v>
      </c>
      <c r="E712" s="911">
        <v>1000</v>
      </c>
      <c r="L712" s="962">
        <f t="shared" si="13"/>
        <v>0</v>
      </c>
      <c r="M712" s="963" t="s">
        <v>2592</v>
      </c>
      <c r="N712" s="916" t="s">
        <v>3218</v>
      </c>
    </row>
    <row r="713" hidden="1" customHeight="1" spans="1:14">
      <c r="A713" s="937" t="s">
        <v>1402</v>
      </c>
      <c r="B713" s="1055" t="s">
        <v>189</v>
      </c>
      <c r="C713" s="1012" t="s">
        <v>3267</v>
      </c>
      <c r="D713" s="1056">
        <v>2000</v>
      </c>
      <c r="E713" s="911">
        <v>2000</v>
      </c>
      <c r="L713" s="962">
        <f t="shared" si="13"/>
        <v>0</v>
      </c>
      <c r="M713" s="963" t="s">
        <v>2592</v>
      </c>
      <c r="N713" s="916" t="s">
        <v>3242</v>
      </c>
    </row>
    <row r="714" hidden="1" customHeight="1" spans="1:14">
      <c r="A714" s="937" t="s">
        <v>1402</v>
      </c>
      <c r="B714" s="1055" t="s">
        <v>1708</v>
      </c>
      <c r="C714" s="1012" t="s">
        <v>1710</v>
      </c>
      <c r="D714" s="1056">
        <v>4000</v>
      </c>
      <c r="E714" s="911">
        <v>4000</v>
      </c>
      <c r="L714" s="962">
        <f t="shared" si="13"/>
        <v>0</v>
      </c>
      <c r="M714" s="963" t="s">
        <v>2592</v>
      </c>
      <c r="N714" s="916" t="s">
        <v>3268</v>
      </c>
    </row>
    <row r="715" hidden="1" customHeight="1" spans="1:14">
      <c r="A715" s="937" t="s">
        <v>1402</v>
      </c>
      <c r="B715" s="1055" t="s">
        <v>173</v>
      </c>
      <c r="C715" s="1012" t="s">
        <v>1727</v>
      </c>
      <c r="D715" s="1056">
        <v>3000</v>
      </c>
      <c r="E715" s="911">
        <v>3000</v>
      </c>
      <c r="L715" s="962">
        <f t="shared" si="13"/>
        <v>0</v>
      </c>
      <c r="M715" s="963" t="s">
        <v>2592</v>
      </c>
      <c r="N715" s="916" t="s">
        <v>3269</v>
      </c>
    </row>
    <row r="716" hidden="1" customHeight="1" spans="1:14">
      <c r="A716" s="937" t="s">
        <v>1402</v>
      </c>
      <c r="B716" s="1055" t="s">
        <v>447</v>
      </c>
      <c r="C716" s="1012" t="s">
        <v>1786</v>
      </c>
      <c r="D716" s="1056">
        <v>2000</v>
      </c>
      <c r="E716" s="911">
        <v>2000</v>
      </c>
      <c r="L716" s="962">
        <f t="shared" si="13"/>
        <v>0</v>
      </c>
      <c r="M716" s="963" t="s">
        <v>2592</v>
      </c>
      <c r="N716" s="916" t="s">
        <v>3264</v>
      </c>
    </row>
    <row r="717" hidden="1" customHeight="1" spans="1:14">
      <c r="A717" s="937" t="s">
        <v>1402</v>
      </c>
      <c r="B717" s="1055" t="s">
        <v>456</v>
      </c>
      <c r="C717" s="1012" t="s">
        <v>1789</v>
      </c>
      <c r="D717" s="1056">
        <v>2000</v>
      </c>
      <c r="E717" s="911">
        <v>2000</v>
      </c>
      <c r="L717" s="962">
        <f t="shared" si="13"/>
        <v>0</v>
      </c>
      <c r="M717" s="963" t="s">
        <v>2592</v>
      </c>
      <c r="N717" s="916" t="s">
        <v>3264</v>
      </c>
    </row>
    <row r="718" hidden="1" customHeight="1" spans="1:14">
      <c r="A718" s="937" t="s">
        <v>1402</v>
      </c>
      <c r="B718" s="1055" t="s">
        <v>471</v>
      </c>
      <c r="C718" s="1012" t="s">
        <v>1794</v>
      </c>
      <c r="D718" s="1056">
        <v>2000</v>
      </c>
      <c r="E718" s="911">
        <v>2000</v>
      </c>
      <c r="L718" s="962">
        <f t="shared" si="13"/>
        <v>0</v>
      </c>
      <c r="M718" s="963" t="s">
        <v>2592</v>
      </c>
      <c r="N718" s="916" t="s">
        <v>3264</v>
      </c>
    </row>
    <row r="719" hidden="1" customHeight="1" spans="1:14">
      <c r="A719" s="937" t="s">
        <v>1402</v>
      </c>
      <c r="B719" s="1055" t="s">
        <v>1967</v>
      </c>
      <c r="C719" s="1012" t="s">
        <v>3270</v>
      </c>
      <c r="D719" s="1056">
        <v>3000</v>
      </c>
      <c r="E719" s="912">
        <v>3000</v>
      </c>
      <c r="L719" s="962">
        <f t="shared" si="13"/>
        <v>0</v>
      </c>
      <c r="M719" s="963" t="s">
        <v>2592</v>
      </c>
      <c r="N719" s="916" t="s">
        <v>3263</v>
      </c>
    </row>
    <row r="720" hidden="1" customHeight="1" spans="1:14">
      <c r="A720" s="937" t="s">
        <v>1402</v>
      </c>
      <c r="B720" s="1055" t="s">
        <v>1973</v>
      </c>
      <c r="C720" s="1012" t="s">
        <v>3271</v>
      </c>
      <c r="D720" s="1056">
        <v>3000</v>
      </c>
      <c r="E720" s="912">
        <v>3000</v>
      </c>
      <c r="L720" s="962">
        <f t="shared" si="13"/>
        <v>0</v>
      </c>
      <c r="M720" s="963" t="s">
        <v>2592</v>
      </c>
      <c r="N720" s="916" t="s">
        <v>3263</v>
      </c>
    </row>
    <row r="721" hidden="1" customHeight="1" spans="1:14">
      <c r="A721" s="937" t="s">
        <v>1402</v>
      </c>
      <c r="B721" s="1055" t="s">
        <v>1976</v>
      </c>
      <c r="C721" s="1012" t="s">
        <v>3272</v>
      </c>
      <c r="D721" s="1056">
        <v>3000</v>
      </c>
      <c r="E721" s="912">
        <v>1000</v>
      </c>
      <c r="F721" s="912">
        <v>2000</v>
      </c>
      <c r="L721" s="962">
        <f t="shared" si="13"/>
        <v>0</v>
      </c>
      <c r="M721" s="963" t="s">
        <v>2592</v>
      </c>
      <c r="N721" s="916" t="s">
        <v>3260</v>
      </c>
    </row>
    <row r="722" hidden="1" customHeight="1" spans="1:14">
      <c r="A722" s="937" t="s">
        <v>1402</v>
      </c>
      <c r="B722" s="1055" t="s">
        <v>1979</v>
      </c>
      <c r="C722" s="1012" t="s">
        <v>3273</v>
      </c>
      <c r="D722" s="1056">
        <v>3000</v>
      </c>
      <c r="E722" s="912">
        <v>1000</v>
      </c>
      <c r="F722" s="912">
        <v>2000</v>
      </c>
      <c r="L722" s="962">
        <f t="shared" si="13"/>
        <v>0</v>
      </c>
      <c r="M722" s="963" t="s">
        <v>2592</v>
      </c>
      <c r="N722" s="916" t="s">
        <v>3260</v>
      </c>
    </row>
    <row r="723" hidden="1" customHeight="1" spans="1:14">
      <c r="A723" s="937" t="s">
        <v>1402</v>
      </c>
      <c r="B723" s="1055" t="s">
        <v>1988</v>
      </c>
      <c r="C723" s="1012" t="s">
        <v>3274</v>
      </c>
      <c r="D723" s="1056">
        <v>3000</v>
      </c>
      <c r="E723" s="912">
        <v>3000</v>
      </c>
      <c r="L723" s="962">
        <f t="shared" si="13"/>
        <v>0</v>
      </c>
      <c r="M723" s="963" t="s">
        <v>2592</v>
      </c>
      <c r="N723" s="916" t="s">
        <v>3263</v>
      </c>
    </row>
    <row r="724" hidden="1" customHeight="1" spans="1:14">
      <c r="A724" s="937" t="s">
        <v>1402</v>
      </c>
      <c r="B724" s="1055" t="s">
        <v>593</v>
      </c>
      <c r="C724" s="1012" t="s">
        <v>3275</v>
      </c>
      <c r="D724" s="1056">
        <v>4000</v>
      </c>
      <c r="E724" s="911">
        <v>2700</v>
      </c>
      <c r="F724" s="912">
        <v>1300</v>
      </c>
      <c r="L724" s="962">
        <f t="shared" si="13"/>
        <v>0</v>
      </c>
      <c r="M724" s="963" t="s">
        <v>2592</v>
      </c>
      <c r="N724" s="916" t="s">
        <v>3254</v>
      </c>
    </row>
    <row r="725" hidden="1" customHeight="1" spans="1:14">
      <c r="A725" s="937" t="s">
        <v>1402</v>
      </c>
      <c r="B725" s="1055" t="s">
        <v>596</v>
      </c>
      <c r="C725" s="1012" t="s">
        <v>3276</v>
      </c>
      <c r="D725" s="1056">
        <v>4000</v>
      </c>
      <c r="E725" s="911">
        <v>1800</v>
      </c>
      <c r="F725" s="912">
        <v>2200</v>
      </c>
      <c r="L725" s="962">
        <f t="shared" si="13"/>
        <v>0</v>
      </c>
      <c r="M725" s="963" t="s">
        <v>2592</v>
      </c>
      <c r="N725" s="916" t="s">
        <v>3254</v>
      </c>
    </row>
    <row r="726" hidden="1" customHeight="1" spans="1:14">
      <c r="A726" s="937" t="s">
        <v>1402</v>
      </c>
      <c r="B726" s="1055" t="s">
        <v>599</v>
      </c>
      <c r="C726" s="1012" t="s">
        <v>3277</v>
      </c>
      <c r="D726" s="1056">
        <v>4000</v>
      </c>
      <c r="E726" s="911">
        <v>2700</v>
      </c>
      <c r="F726" s="912">
        <v>1300</v>
      </c>
      <c r="L726" s="962">
        <f t="shared" si="13"/>
        <v>0</v>
      </c>
      <c r="M726" s="963" t="s">
        <v>2592</v>
      </c>
      <c r="N726" s="916" t="s">
        <v>3254</v>
      </c>
    </row>
    <row r="727" hidden="1" customHeight="1" spans="1:14">
      <c r="A727" s="937" t="s">
        <v>1402</v>
      </c>
      <c r="B727" s="1055" t="s">
        <v>602</v>
      </c>
      <c r="C727" s="1012" t="s">
        <v>3278</v>
      </c>
      <c r="D727" s="1056">
        <v>4000</v>
      </c>
      <c r="E727" s="911">
        <v>1500</v>
      </c>
      <c r="F727" s="912">
        <v>2500</v>
      </c>
      <c r="L727" s="962">
        <f t="shared" si="13"/>
        <v>0</v>
      </c>
      <c r="M727" s="963" t="s">
        <v>2592</v>
      </c>
      <c r="N727" s="916" t="s">
        <v>3254</v>
      </c>
    </row>
    <row r="728" hidden="1" customHeight="1" spans="1:14">
      <c r="A728" s="937" t="s">
        <v>1402</v>
      </c>
      <c r="B728" s="1055" t="s">
        <v>605</v>
      </c>
      <c r="C728" s="1012" t="s">
        <v>3279</v>
      </c>
      <c r="D728" s="1056">
        <v>4000</v>
      </c>
      <c r="E728" s="911">
        <v>3600</v>
      </c>
      <c r="F728" s="912">
        <v>400</v>
      </c>
      <c r="L728" s="962">
        <f t="shared" si="13"/>
        <v>0</v>
      </c>
      <c r="M728" s="963" t="s">
        <v>2592</v>
      </c>
      <c r="N728" s="916" t="s">
        <v>3254</v>
      </c>
    </row>
    <row r="729" hidden="1" customHeight="1" spans="1:14">
      <c r="A729" s="937" t="s">
        <v>1402</v>
      </c>
      <c r="B729" s="1055" t="s">
        <v>608</v>
      </c>
      <c r="C729" s="1012" t="s">
        <v>3280</v>
      </c>
      <c r="D729" s="1056">
        <v>4000</v>
      </c>
      <c r="E729" s="911">
        <v>2700</v>
      </c>
      <c r="F729" s="912">
        <v>1300</v>
      </c>
      <c r="L729" s="962">
        <f t="shared" si="13"/>
        <v>0</v>
      </c>
      <c r="M729" s="963" t="s">
        <v>2592</v>
      </c>
      <c r="N729" s="916" t="s">
        <v>3254</v>
      </c>
    </row>
    <row r="730" hidden="1" customHeight="1" spans="1:14">
      <c r="A730" s="937" t="s">
        <v>1402</v>
      </c>
      <c r="B730" s="1055" t="s">
        <v>2018</v>
      </c>
      <c r="C730" s="1012" t="s">
        <v>2020</v>
      </c>
      <c r="D730" s="1056">
        <v>3000</v>
      </c>
      <c r="E730" s="911">
        <v>3000</v>
      </c>
      <c r="L730" s="962">
        <f t="shared" si="13"/>
        <v>0</v>
      </c>
      <c r="M730" s="963" t="s">
        <v>2592</v>
      </c>
      <c r="N730" s="916" t="s">
        <v>3281</v>
      </c>
    </row>
    <row r="731" hidden="1" customHeight="1" spans="1:14">
      <c r="A731" s="937" t="s">
        <v>1402</v>
      </c>
      <c r="B731" s="1055" t="s">
        <v>2024</v>
      </c>
      <c r="C731" s="1012" t="s">
        <v>2026</v>
      </c>
      <c r="D731" s="1056">
        <v>3000</v>
      </c>
      <c r="E731" s="911">
        <v>3000</v>
      </c>
      <c r="L731" s="962">
        <f t="shared" si="13"/>
        <v>0</v>
      </c>
      <c r="M731" s="963" t="s">
        <v>2592</v>
      </c>
      <c r="N731" s="916" t="s">
        <v>3281</v>
      </c>
    </row>
    <row r="732" hidden="1" customHeight="1" spans="1:14">
      <c r="A732" s="937" t="s">
        <v>1402</v>
      </c>
      <c r="B732" s="937" t="s">
        <v>1714</v>
      </c>
      <c r="C732" s="1045" t="s">
        <v>1716</v>
      </c>
      <c r="D732" s="1056">
        <v>3000</v>
      </c>
      <c r="E732" s="911">
        <v>3000</v>
      </c>
      <c r="L732" s="962">
        <f t="shared" si="13"/>
        <v>0</v>
      </c>
      <c r="M732" s="963" t="s">
        <v>2592</v>
      </c>
      <c r="N732" s="916" t="s">
        <v>3268</v>
      </c>
    </row>
    <row r="733" hidden="1" customHeight="1" spans="1:14">
      <c r="A733" s="937" t="s">
        <v>1402</v>
      </c>
      <c r="B733" s="937" t="s">
        <v>1717</v>
      </c>
      <c r="C733" s="1045" t="s">
        <v>1719</v>
      </c>
      <c r="D733" s="1056">
        <v>3000</v>
      </c>
      <c r="E733" s="911">
        <v>3000</v>
      </c>
      <c r="L733" s="962">
        <f t="shared" ref="L733:L796" si="14">D733-SUM(E733:K733)</f>
        <v>0</v>
      </c>
      <c r="M733" s="963" t="s">
        <v>2592</v>
      </c>
      <c r="N733" s="916" t="s">
        <v>3268</v>
      </c>
    </row>
    <row r="734" hidden="1" customHeight="1" spans="1:12">
      <c r="A734" s="909" t="s">
        <v>1402</v>
      </c>
      <c r="B734" s="909" t="s">
        <v>178</v>
      </c>
      <c r="C734" s="98" t="s">
        <v>180</v>
      </c>
      <c r="D734" s="1050">
        <v>5000</v>
      </c>
      <c r="E734" s="911">
        <v>4608</v>
      </c>
      <c r="L734" s="962">
        <f t="shared" si="14"/>
        <v>392</v>
      </c>
    </row>
    <row r="735" hidden="1" customHeight="1" spans="1:14">
      <c r="A735" s="937" t="s">
        <v>1402</v>
      </c>
      <c r="B735" s="937" t="s">
        <v>186</v>
      </c>
      <c r="C735" s="1004" t="s">
        <v>1702</v>
      </c>
      <c r="D735" s="1050">
        <v>5000</v>
      </c>
      <c r="E735" s="911">
        <v>5000</v>
      </c>
      <c r="L735" s="962">
        <f t="shared" si="14"/>
        <v>0</v>
      </c>
      <c r="M735" s="963" t="s">
        <v>2592</v>
      </c>
      <c r="N735" s="916" t="s">
        <v>3254</v>
      </c>
    </row>
    <row r="736" customHeight="1" spans="1:14">
      <c r="A736" s="937" t="s">
        <v>1402</v>
      </c>
      <c r="B736" s="937" t="s">
        <v>2244</v>
      </c>
      <c r="C736" s="1004" t="s">
        <v>3282</v>
      </c>
      <c r="D736" s="940">
        <v>30</v>
      </c>
      <c r="E736" s="911">
        <v>30</v>
      </c>
      <c r="L736" s="962">
        <f t="shared" si="14"/>
        <v>0</v>
      </c>
      <c r="M736" s="963" t="s">
        <v>2592</v>
      </c>
      <c r="N736" s="916" t="s">
        <v>3257</v>
      </c>
    </row>
    <row r="737" hidden="1" customHeight="1" spans="1:14">
      <c r="A737" s="937" t="s">
        <v>1403</v>
      </c>
      <c r="B737" s="938" t="s">
        <v>1614</v>
      </c>
      <c r="C737" s="1049" t="s">
        <v>3283</v>
      </c>
      <c r="D737" s="1057">
        <v>3000</v>
      </c>
      <c r="E737" s="911">
        <v>3000</v>
      </c>
      <c r="L737" s="962">
        <f t="shared" si="14"/>
        <v>0</v>
      </c>
      <c r="M737" s="963" t="s">
        <v>2592</v>
      </c>
      <c r="N737" s="916" t="s">
        <v>3284</v>
      </c>
    </row>
    <row r="738" hidden="1" customHeight="1" spans="1:14">
      <c r="A738" s="937" t="s">
        <v>1403</v>
      </c>
      <c r="B738" s="938" t="s">
        <v>1617</v>
      </c>
      <c r="C738" s="1049" t="s">
        <v>3285</v>
      </c>
      <c r="D738" s="1057">
        <v>3000</v>
      </c>
      <c r="E738" s="911">
        <v>3000</v>
      </c>
      <c r="L738" s="962">
        <f t="shared" si="14"/>
        <v>0</v>
      </c>
      <c r="M738" s="963" t="s">
        <v>2592</v>
      </c>
      <c r="N738" s="916" t="s">
        <v>3284</v>
      </c>
    </row>
    <row r="739" hidden="1" customHeight="1" spans="1:14">
      <c r="A739" s="937" t="s">
        <v>1403</v>
      </c>
      <c r="B739" s="938" t="s">
        <v>1620</v>
      </c>
      <c r="C739" s="1049" t="s">
        <v>3286</v>
      </c>
      <c r="D739" s="1057">
        <v>3000</v>
      </c>
      <c r="E739" s="911">
        <v>3000</v>
      </c>
      <c r="L739" s="962">
        <f t="shared" si="14"/>
        <v>0</v>
      </c>
      <c r="M739" s="963" t="s">
        <v>2592</v>
      </c>
      <c r="N739" s="916" t="s">
        <v>3284</v>
      </c>
    </row>
    <row r="740" hidden="1" customHeight="1" spans="1:14">
      <c r="A740" s="937" t="s">
        <v>1403</v>
      </c>
      <c r="B740" s="938" t="s">
        <v>1623</v>
      </c>
      <c r="C740" s="1049" t="s">
        <v>3287</v>
      </c>
      <c r="D740" s="1057">
        <v>3000</v>
      </c>
      <c r="E740" s="911">
        <v>3000</v>
      </c>
      <c r="L740" s="962">
        <f t="shared" si="14"/>
        <v>0</v>
      </c>
      <c r="M740" s="963" t="s">
        <v>2592</v>
      </c>
      <c r="N740" s="916" t="s">
        <v>3284</v>
      </c>
    </row>
    <row r="741" hidden="1" customHeight="1" spans="1:14">
      <c r="A741" s="937" t="s">
        <v>1403</v>
      </c>
      <c r="B741" s="938" t="s">
        <v>1628</v>
      </c>
      <c r="C741" s="1049" t="s">
        <v>1630</v>
      </c>
      <c r="D741" s="1057">
        <v>3000</v>
      </c>
      <c r="E741" s="911">
        <v>3000</v>
      </c>
      <c r="L741" s="962">
        <f t="shared" si="14"/>
        <v>0</v>
      </c>
      <c r="M741" s="963" t="s">
        <v>2592</v>
      </c>
      <c r="N741" s="916" t="s">
        <v>3284</v>
      </c>
    </row>
    <row r="742" hidden="1" customHeight="1" spans="1:14">
      <c r="A742" s="937" t="s">
        <v>1403</v>
      </c>
      <c r="B742" s="938" t="s">
        <v>1631</v>
      </c>
      <c r="C742" s="1049" t="s">
        <v>1633</v>
      </c>
      <c r="D742" s="1057">
        <v>3000</v>
      </c>
      <c r="E742" s="911">
        <v>3000</v>
      </c>
      <c r="L742" s="962">
        <f t="shared" si="14"/>
        <v>0</v>
      </c>
      <c r="M742" s="963" t="s">
        <v>2592</v>
      </c>
      <c r="N742" s="916" t="s">
        <v>3288</v>
      </c>
    </row>
    <row r="743" hidden="1" customHeight="1" spans="1:14">
      <c r="A743" s="937" t="s">
        <v>1403</v>
      </c>
      <c r="B743" s="938" t="s">
        <v>327</v>
      </c>
      <c r="C743" s="1049" t="s">
        <v>3289</v>
      </c>
      <c r="D743" s="1057">
        <v>3000</v>
      </c>
      <c r="E743" s="911">
        <v>3000</v>
      </c>
      <c r="L743" s="962">
        <f t="shared" si="14"/>
        <v>0</v>
      </c>
      <c r="M743" s="963" t="s">
        <v>2592</v>
      </c>
      <c r="N743" s="916" t="s">
        <v>3284</v>
      </c>
    </row>
    <row r="744" hidden="1" customHeight="1" spans="1:14">
      <c r="A744" s="937" t="s">
        <v>1403</v>
      </c>
      <c r="B744" s="938" t="s">
        <v>1761</v>
      </c>
      <c r="C744" s="1049" t="s">
        <v>1763</v>
      </c>
      <c r="D744" s="1057">
        <v>3000</v>
      </c>
      <c r="E744" s="911">
        <v>3000</v>
      </c>
      <c r="L744" s="962">
        <f t="shared" si="14"/>
        <v>0</v>
      </c>
      <c r="M744" s="963" t="s">
        <v>2592</v>
      </c>
      <c r="N744" s="916" t="s">
        <v>3290</v>
      </c>
    </row>
    <row r="745" hidden="1" customHeight="1" spans="1:14">
      <c r="A745" s="937" t="s">
        <v>1403</v>
      </c>
      <c r="B745" s="938" t="s">
        <v>1902</v>
      </c>
      <c r="C745" s="1049" t="s">
        <v>1904</v>
      </c>
      <c r="D745" s="1057">
        <v>3000</v>
      </c>
      <c r="E745" s="911">
        <v>3000</v>
      </c>
      <c r="L745" s="962">
        <f t="shared" si="14"/>
        <v>0</v>
      </c>
      <c r="M745" s="963" t="s">
        <v>2592</v>
      </c>
      <c r="N745" s="916" t="s">
        <v>3288</v>
      </c>
    </row>
    <row r="746" hidden="1" customHeight="1" spans="1:14">
      <c r="A746" s="937" t="s">
        <v>1403</v>
      </c>
      <c r="B746" s="938" t="s">
        <v>1905</v>
      </c>
      <c r="C746" s="1049" t="s">
        <v>1907</v>
      </c>
      <c r="D746" s="1057">
        <v>3000</v>
      </c>
      <c r="E746" s="911">
        <v>3000</v>
      </c>
      <c r="L746" s="962">
        <f t="shared" si="14"/>
        <v>0</v>
      </c>
      <c r="M746" s="963" t="s">
        <v>2592</v>
      </c>
      <c r="N746" s="916" t="s">
        <v>3288</v>
      </c>
    </row>
    <row r="747" hidden="1" customHeight="1" spans="1:14">
      <c r="A747" s="937" t="s">
        <v>1403</v>
      </c>
      <c r="B747" s="938" t="s">
        <v>1908</v>
      </c>
      <c r="C747" s="1049" t="s">
        <v>1910</v>
      </c>
      <c r="D747" s="1057">
        <v>3000</v>
      </c>
      <c r="E747" s="911">
        <v>3000</v>
      </c>
      <c r="L747" s="962">
        <f t="shared" si="14"/>
        <v>0</v>
      </c>
      <c r="M747" s="963" t="s">
        <v>2592</v>
      </c>
      <c r="N747" s="916" t="s">
        <v>3288</v>
      </c>
    </row>
    <row r="748" hidden="1" customHeight="1" spans="1:14">
      <c r="A748" s="937" t="s">
        <v>1403</v>
      </c>
      <c r="B748" s="938" t="s">
        <v>1934</v>
      </c>
      <c r="C748" s="1049" t="s">
        <v>1936</v>
      </c>
      <c r="D748" s="1057">
        <v>3000</v>
      </c>
      <c r="E748" s="911">
        <v>2050</v>
      </c>
      <c r="F748" s="912">
        <v>950</v>
      </c>
      <c r="L748" s="962">
        <f t="shared" si="14"/>
        <v>0</v>
      </c>
      <c r="M748" s="963" t="s">
        <v>2592</v>
      </c>
      <c r="N748" s="916" t="s">
        <v>3291</v>
      </c>
    </row>
    <row r="749" hidden="1" customHeight="1" spans="1:14">
      <c r="A749" s="937" t="s">
        <v>1403</v>
      </c>
      <c r="B749" s="938" t="s">
        <v>1937</v>
      </c>
      <c r="C749" s="1049" t="s">
        <v>1939</v>
      </c>
      <c r="D749" s="1057">
        <v>3000</v>
      </c>
      <c r="E749" s="911">
        <v>2450</v>
      </c>
      <c r="F749" s="912">
        <v>200</v>
      </c>
      <c r="G749" s="912">
        <v>350</v>
      </c>
      <c r="L749" s="962">
        <f t="shared" si="14"/>
        <v>0</v>
      </c>
      <c r="M749" s="963" t="s">
        <v>2592</v>
      </c>
      <c r="N749" s="916" t="s">
        <v>3291</v>
      </c>
    </row>
    <row r="750" hidden="1" customHeight="1" spans="1:14">
      <c r="A750" s="937" t="s">
        <v>1403</v>
      </c>
      <c r="B750" s="938" t="s">
        <v>1940</v>
      </c>
      <c r="C750" s="1049" t="s">
        <v>1942</v>
      </c>
      <c r="D750" s="1057">
        <v>3000</v>
      </c>
      <c r="E750" s="911">
        <v>1250</v>
      </c>
      <c r="F750" s="912">
        <v>1750</v>
      </c>
      <c r="L750" s="962">
        <f t="shared" si="14"/>
        <v>0</v>
      </c>
      <c r="M750" s="963" t="s">
        <v>2592</v>
      </c>
      <c r="N750" s="916" t="s">
        <v>3291</v>
      </c>
    </row>
    <row r="751" hidden="1" customHeight="1" spans="1:14">
      <c r="A751" s="937" t="s">
        <v>1403</v>
      </c>
      <c r="B751" s="938" t="s">
        <v>1943</v>
      </c>
      <c r="C751" s="1049" t="s">
        <v>1945</v>
      </c>
      <c r="D751" s="1057">
        <v>3000</v>
      </c>
      <c r="E751" s="911">
        <v>3000</v>
      </c>
      <c r="L751" s="962">
        <f t="shared" si="14"/>
        <v>0</v>
      </c>
      <c r="M751" s="963" t="s">
        <v>2592</v>
      </c>
      <c r="N751" s="916" t="s">
        <v>3292</v>
      </c>
    </row>
    <row r="752" hidden="1" customHeight="1" spans="1:12">
      <c r="A752" s="909" t="s">
        <v>1403</v>
      </c>
      <c r="B752" s="1058" t="s">
        <v>225</v>
      </c>
      <c r="C752" s="1052" t="s">
        <v>3293</v>
      </c>
      <c r="D752" s="1057">
        <v>1000</v>
      </c>
      <c r="L752" s="962">
        <f t="shared" si="14"/>
        <v>1000</v>
      </c>
    </row>
    <row r="753" hidden="1" customHeight="1" spans="1:12">
      <c r="A753" s="909" t="s">
        <v>1403</v>
      </c>
      <c r="B753" s="1058" t="s">
        <v>222</v>
      </c>
      <c r="C753" s="1052" t="s">
        <v>3294</v>
      </c>
      <c r="D753" s="1057">
        <v>1000</v>
      </c>
      <c r="L753" s="962">
        <f t="shared" si="14"/>
        <v>1000</v>
      </c>
    </row>
    <row r="754" hidden="1" customHeight="1" spans="1:14">
      <c r="A754" s="937" t="s">
        <v>1403</v>
      </c>
      <c r="B754" s="937" t="s">
        <v>1673</v>
      </c>
      <c r="C754" s="1045" t="s">
        <v>1675</v>
      </c>
      <c r="D754" s="940">
        <v>2000</v>
      </c>
      <c r="E754" s="911">
        <v>2000</v>
      </c>
      <c r="L754" s="962">
        <f t="shared" si="14"/>
        <v>0</v>
      </c>
      <c r="M754" s="963" t="s">
        <v>2592</v>
      </c>
      <c r="N754" s="916" t="s">
        <v>3284</v>
      </c>
    </row>
    <row r="755" hidden="1" customHeight="1" spans="1:14">
      <c r="A755" s="937" t="s">
        <v>1403</v>
      </c>
      <c r="B755" s="937" t="s">
        <v>1676</v>
      </c>
      <c r="C755" s="1045" t="s">
        <v>1678</v>
      </c>
      <c r="D755" s="940">
        <v>2000</v>
      </c>
      <c r="E755" s="911">
        <v>2000</v>
      </c>
      <c r="L755" s="962">
        <f t="shared" si="14"/>
        <v>0</v>
      </c>
      <c r="M755" s="963" t="s">
        <v>2592</v>
      </c>
      <c r="N755" s="916" t="s">
        <v>3284</v>
      </c>
    </row>
    <row r="756" hidden="1" customHeight="1" spans="1:12">
      <c r="A756" s="909" t="s">
        <v>1403</v>
      </c>
      <c r="B756" s="909" t="s">
        <v>321</v>
      </c>
      <c r="C756" s="301" t="s">
        <v>1686</v>
      </c>
      <c r="D756" s="940">
        <v>2000</v>
      </c>
      <c r="E756" s="911">
        <v>1000</v>
      </c>
      <c r="L756" s="962">
        <f t="shared" si="14"/>
        <v>1000</v>
      </c>
    </row>
    <row r="757" hidden="1" customHeight="1" spans="1:12">
      <c r="A757" s="909" t="s">
        <v>1403</v>
      </c>
      <c r="B757" s="1059" t="s">
        <v>167</v>
      </c>
      <c r="C757" s="1060" t="s">
        <v>1725</v>
      </c>
      <c r="D757" s="940">
        <v>3000</v>
      </c>
      <c r="L757" s="962">
        <f t="shared" si="14"/>
        <v>3000</v>
      </c>
    </row>
    <row r="758" hidden="1" customHeight="1" spans="1:14">
      <c r="A758" s="937" t="s">
        <v>1403</v>
      </c>
      <c r="B758" s="937" t="s">
        <v>1758</v>
      </c>
      <c r="C758" s="1045" t="s">
        <v>1760</v>
      </c>
      <c r="D758" s="940">
        <v>2000</v>
      </c>
      <c r="E758" s="911">
        <v>2000</v>
      </c>
      <c r="L758" s="962">
        <f t="shared" si="14"/>
        <v>0</v>
      </c>
      <c r="M758" s="963" t="s">
        <v>2592</v>
      </c>
      <c r="N758" s="916" t="s">
        <v>3295</v>
      </c>
    </row>
    <row r="759" hidden="1" customHeight="1" spans="1:14">
      <c r="A759" s="937" t="s">
        <v>1403</v>
      </c>
      <c r="B759" s="937" t="s">
        <v>453</v>
      </c>
      <c r="C759" s="1045" t="s">
        <v>1788</v>
      </c>
      <c r="D759" s="940">
        <v>2000</v>
      </c>
      <c r="L759" s="962">
        <f t="shared" si="14"/>
        <v>2000</v>
      </c>
      <c r="M759" s="963" t="s">
        <v>2592</v>
      </c>
      <c r="N759" s="916" t="s">
        <v>3296</v>
      </c>
    </row>
    <row r="760" hidden="1" customHeight="1" spans="1:14">
      <c r="A760" s="937" t="s">
        <v>1403</v>
      </c>
      <c r="B760" s="1043" t="s">
        <v>459</v>
      </c>
      <c r="C760" s="1048" t="s">
        <v>1790</v>
      </c>
      <c r="D760" s="940">
        <v>2000</v>
      </c>
      <c r="L760" s="962">
        <f t="shared" si="14"/>
        <v>2000</v>
      </c>
      <c r="M760" s="963" t="s">
        <v>2592</v>
      </c>
      <c r="N760" s="916" t="s">
        <v>3296</v>
      </c>
    </row>
    <row r="761" hidden="1" customHeight="1" spans="1:12">
      <c r="A761" s="909" t="s">
        <v>1403</v>
      </c>
      <c r="B761" s="909" t="s">
        <v>1863</v>
      </c>
      <c r="C761" s="301" t="s">
        <v>1865</v>
      </c>
      <c r="D761" s="940">
        <v>3000</v>
      </c>
      <c r="L761" s="962">
        <f t="shared" si="14"/>
        <v>3000</v>
      </c>
    </row>
    <row r="762" hidden="1" customHeight="1" spans="1:12">
      <c r="A762" s="909" t="s">
        <v>1403</v>
      </c>
      <c r="B762" s="1061" t="s">
        <v>413</v>
      </c>
      <c r="C762" s="1060" t="s">
        <v>1866</v>
      </c>
      <c r="D762" s="940">
        <v>4000</v>
      </c>
      <c r="L762" s="962">
        <f t="shared" si="14"/>
        <v>4000</v>
      </c>
    </row>
    <row r="763" hidden="1" customHeight="1" spans="1:12">
      <c r="A763" s="909" t="s">
        <v>1403</v>
      </c>
      <c r="B763" s="1061" t="s">
        <v>416</v>
      </c>
      <c r="C763" s="1060" t="s">
        <v>1867</v>
      </c>
      <c r="D763" s="940">
        <v>2000</v>
      </c>
      <c r="L763" s="962">
        <f t="shared" si="14"/>
        <v>2000</v>
      </c>
    </row>
    <row r="764" hidden="1" customHeight="1" spans="1:12">
      <c r="A764" s="909" t="s">
        <v>1403</v>
      </c>
      <c r="B764" s="1061" t="s">
        <v>425</v>
      </c>
      <c r="C764" s="1060" t="s">
        <v>1870</v>
      </c>
      <c r="D764" s="940">
        <v>2000</v>
      </c>
      <c r="L764" s="962">
        <f t="shared" si="14"/>
        <v>2000</v>
      </c>
    </row>
    <row r="765" hidden="1" customHeight="1" spans="1:12">
      <c r="A765" s="909" t="s">
        <v>1403</v>
      </c>
      <c r="B765" s="1061" t="s">
        <v>428</v>
      </c>
      <c r="C765" s="1060" t="s">
        <v>1871</v>
      </c>
      <c r="D765" s="940">
        <v>4000</v>
      </c>
      <c r="L765" s="962">
        <f t="shared" si="14"/>
        <v>4000</v>
      </c>
    </row>
    <row r="766" hidden="1" customHeight="1" spans="1:12">
      <c r="A766" s="909" t="s">
        <v>1403</v>
      </c>
      <c r="B766" s="909" t="s">
        <v>389</v>
      </c>
      <c r="C766" s="301" t="s">
        <v>1877</v>
      </c>
      <c r="D766" s="940">
        <v>2000</v>
      </c>
      <c r="L766" s="962">
        <f t="shared" si="14"/>
        <v>2000</v>
      </c>
    </row>
    <row r="767" hidden="1" customHeight="1" spans="1:12">
      <c r="A767" s="909" t="s">
        <v>1403</v>
      </c>
      <c r="B767" s="909" t="s">
        <v>392</v>
      </c>
      <c r="C767" s="301" t="s">
        <v>1878</v>
      </c>
      <c r="D767" s="940">
        <v>3000</v>
      </c>
      <c r="L767" s="962">
        <f t="shared" si="14"/>
        <v>3000</v>
      </c>
    </row>
    <row r="768" hidden="1" customHeight="1" spans="1:14">
      <c r="A768" s="937" t="s">
        <v>1403</v>
      </c>
      <c r="B768" s="937" t="s">
        <v>2021</v>
      </c>
      <c r="C768" s="1045" t="s">
        <v>2023</v>
      </c>
      <c r="D768" s="940">
        <v>3000</v>
      </c>
      <c r="E768" s="911">
        <v>3000</v>
      </c>
      <c r="L768" s="962">
        <f t="shared" si="14"/>
        <v>0</v>
      </c>
      <c r="M768" s="963" t="s">
        <v>2592</v>
      </c>
      <c r="N768" s="916" t="s">
        <v>3297</v>
      </c>
    </row>
    <row r="769" hidden="1" customHeight="1" spans="1:14">
      <c r="A769" s="937" t="s">
        <v>1403</v>
      </c>
      <c r="B769" s="937" t="s">
        <v>2027</v>
      </c>
      <c r="C769" s="1045" t="s">
        <v>2029</v>
      </c>
      <c r="D769" s="940">
        <v>3000</v>
      </c>
      <c r="E769" s="911">
        <v>3000</v>
      </c>
      <c r="L769" s="962">
        <f t="shared" si="14"/>
        <v>0</v>
      </c>
      <c r="M769" s="963" t="s">
        <v>2592</v>
      </c>
      <c r="N769" s="916" t="s">
        <v>3297</v>
      </c>
    </row>
    <row r="770" hidden="1" customHeight="1" spans="1:14">
      <c r="A770" s="937" t="s">
        <v>1403</v>
      </c>
      <c r="B770" s="1043" t="s">
        <v>195</v>
      </c>
      <c r="C770" s="1048" t="s">
        <v>197</v>
      </c>
      <c r="D770" s="940">
        <v>3000</v>
      </c>
      <c r="E770" s="911">
        <v>3000</v>
      </c>
      <c r="L770" s="962">
        <f t="shared" si="14"/>
        <v>0</v>
      </c>
      <c r="M770" s="963" t="s">
        <v>2592</v>
      </c>
      <c r="N770" s="916" t="s">
        <v>3298</v>
      </c>
    </row>
    <row r="771" hidden="1" customHeight="1" spans="1:14">
      <c r="A771" s="937" t="s">
        <v>1403</v>
      </c>
      <c r="B771" s="1043" t="s">
        <v>201</v>
      </c>
      <c r="C771" s="1048" t="s">
        <v>2032</v>
      </c>
      <c r="D771" s="940">
        <v>3000</v>
      </c>
      <c r="E771" s="911">
        <v>3000</v>
      </c>
      <c r="L771" s="962">
        <f t="shared" si="14"/>
        <v>0</v>
      </c>
      <c r="M771" s="963" t="s">
        <v>2592</v>
      </c>
      <c r="N771" s="916" t="s">
        <v>3298</v>
      </c>
    </row>
    <row r="772" hidden="1" customHeight="1" spans="1:14">
      <c r="A772" s="937" t="s">
        <v>1403</v>
      </c>
      <c r="B772" s="1043" t="s">
        <v>204</v>
      </c>
      <c r="C772" s="1048" t="s">
        <v>2034</v>
      </c>
      <c r="D772" s="940">
        <v>3000</v>
      </c>
      <c r="E772" s="911">
        <v>3000</v>
      </c>
      <c r="L772" s="962">
        <f t="shared" si="14"/>
        <v>0</v>
      </c>
      <c r="M772" s="963" t="s">
        <v>2592</v>
      </c>
      <c r="N772" s="916" t="s">
        <v>3298</v>
      </c>
    </row>
    <row r="773" hidden="1" customHeight="1" spans="1:12">
      <c r="A773" s="909" t="s">
        <v>1403</v>
      </c>
      <c r="B773" s="1061" t="s">
        <v>419</v>
      </c>
      <c r="C773" s="98" t="s">
        <v>1868</v>
      </c>
      <c r="D773" s="940">
        <v>2000</v>
      </c>
      <c r="L773" s="962">
        <f t="shared" si="14"/>
        <v>2000</v>
      </c>
    </row>
    <row r="774" hidden="1" customHeight="1" spans="1:12">
      <c r="A774" s="909" t="s">
        <v>1403</v>
      </c>
      <c r="B774" s="909" t="s">
        <v>1743</v>
      </c>
      <c r="C774" s="98" t="s">
        <v>3192</v>
      </c>
      <c r="D774" s="940">
        <v>2000</v>
      </c>
      <c r="L774" s="962">
        <f t="shared" si="14"/>
        <v>2000</v>
      </c>
    </row>
    <row r="775" hidden="1" customHeight="1" spans="1:12">
      <c r="A775" s="909" t="s">
        <v>1403</v>
      </c>
      <c r="B775" s="909" t="s">
        <v>431</v>
      </c>
      <c r="C775" s="98" t="s">
        <v>432</v>
      </c>
      <c r="D775" s="940">
        <v>3000</v>
      </c>
      <c r="L775" s="962">
        <f t="shared" si="14"/>
        <v>3000</v>
      </c>
    </row>
    <row r="776" hidden="1" customHeight="1" spans="1:12">
      <c r="A776" s="909" t="s">
        <v>1403</v>
      </c>
      <c r="B776" s="909" t="s">
        <v>1860</v>
      </c>
      <c r="C776" s="98" t="s">
        <v>1862</v>
      </c>
      <c r="D776" s="940">
        <v>3000</v>
      </c>
      <c r="L776" s="962">
        <f t="shared" si="14"/>
        <v>3000</v>
      </c>
    </row>
    <row r="777" hidden="1" customHeight="1" spans="1:12">
      <c r="A777" s="909" t="s">
        <v>1403</v>
      </c>
      <c r="B777" s="1061" t="s">
        <v>407</v>
      </c>
      <c r="C777" s="98" t="s">
        <v>1883</v>
      </c>
      <c r="D777" s="940">
        <v>2000</v>
      </c>
      <c r="L777" s="962">
        <f t="shared" si="14"/>
        <v>2000</v>
      </c>
    </row>
    <row r="778" hidden="1" customHeight="1" spans="1:12">
      <c r="A778" s="909" t="s">
        <v>1404</v>
      </c>
      <c r="B778" s="909" t="s">
        <v>350</v>
      </c>
      <c r="C778" s="1062" t="s">
        <v>3299</v>
      </c>
      <c r="D778" s="1063">
        <v>3000</v>
      </c>
      <c r="L778" s="962">
        <f t="shared" si="14"/>
        <v>3000</v>
      </c>
    </row>
    <row r="779" hidden="1" customHeight="1" spans="1:12">
      <c r="A779" s="909" t="s">
        <v>1404</v>
      </c>
      <c r="B779" s="909" t="s">
        <v>353</v>
      </c>
      <c r="C779" s="1062" t="s">
        <v>1661</v>
      </c>
      <c r="D779" s="1063">
        <v>3000</v>
      </c>
      <c r="L779" s="962">
        <f t="shared" si="14"/>
        <v>3000</v>
      </c>
    </row>
    <row r="780" hidden="1" customHeight="1" spans="1:12">
      <c r="A780" s="909" t="s">
        <v>1404</v>
      </c>
      <c r="B780" s="909" t="s">
        <v>1919</v>
      </c>
      <c r="C780" s="1062" t="s">
        <v>1921</v>
      </c>
      <c r="D780" s="1063">
        <v>3000</v>
      </c>
      <c r="L780" s="962">
        <f t="shared" si="14"/>
        <v>3000</v>
      </c>
    </row>
    <row r="781" hidden="1" customHeight="1" spans="1:12">
      <c r="A781" s="909" t="s">
        <v>1404</v>
      </c>
      <c r="B781" s="909" t="s">
        <v>1922</v>
      </c>
      <c r="C781" s="1062" t="s">
        <v>1924</v>
      </c>
      <c r="D781" s="1063">
        <v>2000</v>
      </c>
      <c r="L781" s="962">
        <f t="shared" si="14"/>
        <v>2000</v>
      </c>
    </row>
    <row r="782" hidden="1" customHeight="1" spans="1:12">
      <c r="A782" s="909" t="s">
        <v>1404</v>
      </c>
      <c r="B782" s="909" t="s">
        <v>1925</v>
      </c>
      <c r="C782" s="1062" t="s">
        <v>1927</v>
      </c>
      <c r="D782" s="1063">
        <v>3000</v>
      </c>
      <c r="L782" s="962">
        <f t="shared" si="14"/>
        <v>3000</v>
      </c>
    </row>
    <row r="783" hidden="1" customHeight="1" spans="1:12">
      <c r="A783" s="909" t="s">
        <v>1404</v>
      </c>
      <c r="B783" s="909" t="s">
        <v>1928</v>
      </c>
      <c r="C783" s="1062" t="s">
        <v>1930</v>
      </c>
      <c r="D783" s="1063">
        <v>2000</v>
      </c>
      <c r="L783" s="962">
        <f t="shared" si="14"/>
        <v>2000</v>
      </c>
    </row>
    <row r="784" hidden="1" customHeight="1" spans="1:12">
      <c r="A784" s="909" t="s">
        <v>1404</v>
      </c>
      <c r="B784" s="909" t="s">
        <v>621</v>
      </c>
      <c r="C784" s="1062" t="s">
        <v>1952</v>
      </c>
      <c r="D784" s="1063">
        <v>3000</v>
      </c>
      <c r="L784" s="962">
        <f t="shared" si="14"/>
        <v>3000</v>
      </c>
    </row>
    <row r="785" hidden="1" customHeight="1" spans="1:12">
      <c r="A785" s="909" t="s">
        <v>1404</v>
      </c>
      <c r="B785" s="909" t="s">
        <v>628</v>
      </c>
      <c r="C785" s="1062" t="s">
        <v>1961</v>
      </c>
      <c r="D785" s="1063">
        <v>3000</v>
      </c>
      <c r="L785" s="962">
        <f t="shared" si="14"/>
        <v>3000</v>
      </c>
    </row>
    <row r="786" hidden="1" customHeight="1" spans="1:12">
      <c r="A786" s="909" t="s">
        <v>1404</v>
      </c>
      <c r="B786" s="909" t="s">
        <v>1970</v>
      </c>
      <c r="C786" s="1062" t="s">
        <v>3261</v>
      </c>
      <c r="D786" s="1063">
        <v>3000</v>
      </c>
      <c r="L786" s="962">
        <f t="shared" si="14"/>
        <v>3000</v>
      </c>
    </row>
    <row r="787" hidden="1" customHeight="1" spans="1:12">
      <c r="A787" s="909" t="s">
        <v>1404</v>
      </c>
      <c r="B787" s="909" t="s">
        <v>1985</v>
      </c>
      <c r="C787" s="1062" t="s">
        <v>3229</v>
      </c>
      <c r="D787" s="1063">
        <v>3000</v>
      </c>
      <c r="L787" s="962">
        <f t="shared" si="14"/>
        <v>3000</v>
      </c>
    </row>
    <row r="788" hidden="1" customHeight="1" spans="1:14">
      <c r="A788" s="937" t="s">
        <v>1404</v>
      </c>
      <c r="B788" s="1064" t="s">
        <v>1647</v>
      </c>
      <c r="C788" s="1065" t="s">
        <v>1649</v>
      </c>
      <c r="D788" s="1063">
        <v>1000</v>
      </c>
      <c r="E788" s="911">
        <v>1000</v>
      </c>
      <c r="L788" s="962">
        <f t="shared" si="14"/>
        <v>0</v>
      </c>
      <c r="M788" s="963" t="s">
        <v>2592</v>
      </c>
      <c r="N788" s="916" t="s">
        <v>3300</v>
      </c>
    </row>
    <row r="789" hidden="1" customHeight="1" spans="1:12">
      <c r="A789" s="909" t="s">
        <v>1404</v>
      </c>
      <c r="B789" s="1066" t="s">
        <v>1670</v>
      </c>
      <c r="C789" s="1062" t="s">
        <v>1672</v>
      </c>
      <c r="D789" s="1063">
        <v>2000</v>
      </c>
      <c r="L789" s="962">
        <f t="shared" si="14"/>
        <v>2000</v>
      </c>
    </row>
    <row r="790" hidden="1" customHeight="1" spans="1:12">
      <c r="A790" s="909" t="s">
        <v>1404</v>
      </c>
      <c r="B790" s="1066" t="s">
        <v>183</v>
      </c>
      <c r="C790" s="1062" t="s">
        <v>3258</v>
      </c>
      <c r="D790" s="1063">
        <v>5000</v>
      </c>
      <c r="L790" s="962">
        <f t="shared" si="14"/>
        <v>5000</v>
      </c>
    </row>
    <row r="791" hidden="1" customHeight="1" spans="1:12">
      <c r="A791" s="909" t="s">
        <v>1404</v>
      </c>
      <c r="B791" s="1066" t="s">
        <v>186</v>
      </c>
      <c r="C791" s="1062" t="s">
        <v>3301</v>
      </c>
      <c r="D791" s="1063">
        <v>5000</v>
      </c>
      <c r="L791" s="962">
        <f t="shared" si="14"/>
        <v>5000</v>
      </c>
    </row>
    <row r="792" hidden="1" customHeight="1" spans="1:14">
      <c r="A792" s="937" t="s">
        <v>1404</v>
      </c>
      <c r="B792" s="1064" t="s">
        <v>1946</v>
      </c>
      <c r="C792" s="1065" t="s">
        <v>3302</v>
      </c>
      <c r="D792" s="1063">
        <v>500</v>
      </c>
      <c r="E792" s="911">
        <v>500</v>
      </c>
      <c r="L792" s="962">
        <f t="shared" si="14"/>
        <v>0</v>
      </c>
      <c r="M792" s="963" t="s">
        <v>2592</v>
      </c>
      <c r="N792" s="916" t="s">
        <v>3300</v>
      </c>
    </row>
    <row r="793" hidden="1" customHeight="1" spans="1:12">
      <c r="A793" s="909" t="s">
        <v>1404</v>
      </c>
      <c r="B793" s="1066" t="s">
        <v>624</v>
      </c>
      <c r="C793" s="1062" t="s">
        <v>1960</v>
      </c>
      <c r="D793" s="1063">
        <v>3000</v>
      </c>
      <c r="L793" s="962">
        <f t="shared" si="14"/>
        <v>3000</v>
      </c>
    </row>
    <row r="794" hidden="1" customHeight="1" spans="1:12">
      <c r="A794" s="909" t="s">
        <v>1404</v>
      </c>
      <c r="B794" s="1066" t="s">
        <v>626</v>
      </c>
      <c r="C794" s="1062" t="s">
        <v>1950</v>
      </c>
      <c r="D794" s="1063">
        <v>3000</v>
      </c>
      <c r="L794" s="962">
        <f t="shared" si="14"/>
        <v>3000</v>
      </c>
    </row>
    <row r="795" hidden="1" customHeight="1" spans="1:12">
      <c r="A795" s="909" t="s">
        <v>1404</v>
      </c>
      <c r="B795" s="1066" t="s">
        <v>1967</v>
      </c>
      <c r="C795" s="1062" t="s">
        <v>3270</v>
      </c>
      <c r="D795" s="1063">
        <v>3000</v>
      </c>
      <c r="L795" s="962">
        <f t="shared" si="14"/>
        <v>3000</v>
      </c>
    </row>
    <row r="796" hidden="1" customHeight="1" spans="1:12">
      <c r="A796" s="909" t="s">
        <v>1404</v>
      </c>
      <c r="B796" s="1066" t="s">
        <v>1979</v>
      </c>
      <c r="C796" s="1062" t="s">
        <v>3273</v>
      </c>
      <c r="D796" s="1063">
        <v>3000</v>
      </c>
      <c r="L796" s="962">
        <f t="shared" si="14"/>
        <v>3000</v>
      </c>
    </row>
    <row r="797" hidden="1" customHeight="1" spans="1:12">
      <c r="A797" s="909" t="s">
        <v>1404</v>
      </c>
      <c r="B797" s="1066" t="s">
        <v>1982</v>
      </c>
      <c r="C797" s="1062" t="s">
        <v>3262</v>
      </c>
      <c r="D797" s="1063">
        <v>3000</v>
      </c>
      <c r="L797" s="962">
        <f t="shared" ref="L797:L860" si="15">D797-SUM(E797:K797)</f>
        <v>3000</v>
      </c>
    </row>
    <row r="798" hidden="1" customHeight="1" spans="1:12">
      <c r="A798" s="909" t="s">
        <v>1404</v>
      </c>
      <c r="B798" s="1066" t="s">
        <v>1988</v>
      </c>
      <c r="C798" s="1062" t="s">
        <v>3274</v>
      </c>
      <c r="D798" s="1063">
        <v>3000</v>
      </c>
      <c r="L798" s="962">
        <f t="shared" si="15"/>
        <v>3000</v>
      </c>
    </row>
    <row r="799" hidden="1" customHeight="1" spans="1:12">
      <c r="A799" s="909" t="s">
        <v>1404</v>
      </c>
      <c r="B799" s="1066" t="s">
        <v>1991</v>
      </c>
      <c r="C799" s="1062" t="s">
        <v>3233</v>
      </c>
      <c r="D799" s="1063">
        <v>3000</v>
      </c>
      <c r="L799" s="962">
        <f t="shared" si="15"/>
        <v>3000</v>
      </c>
    </row>
    <row r="800" hidden="1" customHeight="1" spans="1:12">
      <c r="A800" s="909" t="s">
        <v>1404</v>
      </c>
      <c r="B800" s="909" t="s">
        <v>3010</v>
      </c>
      <c r="C800" s="98" t="s">
        <v>1999</v>
      </c>
      <c r="D800" s="940">
        <v>7000</v>
      </c>
      <c r="L800" s="962">
        <f t="shared" si="15"/>
        <v>7000</v>
      </c>
    </row>
    <row r="801" hidden="1" customHeight="1" spans="1:14">
      <c r="A801" s="937" t="s">
        <v>1404</v>
      </c>
      <c r="B801" s="937" t="s">
        <v>433</v>
      </c>
      <c r="C801" s="1004" t="s">
        <v>2874</v>
      </c>
      <c r="D801" s="940">
        <v>1000</v>
      </c>
      <c r="E801" s="911">
        <v>1000</v>
      </c>
      <c r="L801" s="962">
        <f t="shared" si="15"/>
        <v>0</v>
      </c>
      <c r="M801" s="963" t="s">
        <v>2592</v>
      </c>
      <c r="N801" s="916" t="s">
        <v>3300</v>
      </c>
    </row>
    <row r="802" customHeight="1" spans="1:12">
      <c r="A802" s="909" t="s">
        <v>1405</v>
      </c>
      <c r="B802" s="909" t="s">
        <v>2244</v>
      </c>
      <c r="C802" s="98" t="s">
        <v>2246</v>
      </c>
      <c r="D802" s="940">
        <v>30</v>
      </c>
      <c r="L802" s="962">
        <f t="shared" si="15"/>
        <v>30</v>
      </c>
    </row>
    <row r="803" customHeight="1" spans="1:12">
      <c r="A803" s="909" t="s">
        <v>1405</v>
      </c>
      <c r="B803" s="909" t="s">
        <v>2247</v>
      </c>
      <c r="C803" s="98" t="s">
        <v>2248</v>
      </c>
      <c r="D803" s="940">
        <v>100</v>
      </c>
      <c r="E803" s="911">
        <v>18</v>
      </c>
      <c r="F803" s="912">
        <v>32</v>
      </c>
      <c r="L803" s="962">
        <f t="shared" si="15"/>
        <v>50</v>
      </c>
    </row>
    <row r="804" hidden="1" customHeight="1" spans="1:12">
      <c r="A804" s="909" t="s">
        <v>1405</v>
      </c>
      <c r="B804" s="1061" t="s">
        <v>2221</v>
      </c>
      <c r="C804" s="1060" t="s">
        <v>2222</v>
      </c>
      <c r="D804" s="940">
        <v>500</v>
      </c>
      <c r="L804" s="962">
        <f t="shared" si="15"/>
        <v>500</v>
      </c>
    </row>
    <row r="805" hidden="1" customHeight="1" spans="12:12">
      <c r="L805" s="962">
        <f t="shared" si="15"/>
        <v>0</v>
      </c>
    </row>
    <row r="806" hidden="1" customHeight="1" spans="1:12">
      <c r="A806" s="909" t="s">
        <v>1407</v>
      </c>
      <c r="B806" s="1066" t="s">
        <v>1614</v>
      </c>
      <c r="C806" s="1062" t="s">
        <v>3283</v>
      </c>
      <c r="D806" s="1063">
        <v>3000</v>
      </c>
      <c r="L806" s="962">
        <f t="shared" si="15"/>
        <v>3000</v>
      </c>
    </row>
    <row r="807" hidden="1" customHeight="1" spans="1:12">
      <c r="A807" s="909" t="s">
        <v>1407</v>
      </c>
      <c r="B807" s="1066" t="s">
        <v>1617</v>
      </c>
      <c r="C807" s="1062" t="s">
        <v>3285</v>
      </c>
      <c r="D807" s="1063">
        <v>3000</v>
      </c>
      <c r="L807" s="962">
        <f t="shared" si="15"/>
        <v>3000</v>
      </c>
    </row>
    <row r="808" hidden="1" customHeight="1" spans="1:12">
      <c r="A808" s="909" t="s">
        <v>1407</v>
      </c>
      <c r="B808" s="1066" t="s">
        <v>1620</v>
      </c>
      <c r="C808" s="1062" t="s">
        <v>3286</v>
      </c>
      <c r="D808" s="1063">
        <v>3000</v>
      </c>
      <c r="L808" s="962">
        <f t="shared" si="15"/>
        <v>3000</v>
      </c>
    </row>
    <row r="809" hidden="1" customHeight="1" spans="1:12">
      <c r="A809" s="909" t="s">
        <v>1407</v>
      </c>
      <c r="B809" s="1066" t="s">
        <v>1623</v>
      </c>
      <c r="C809" s="1062" t="s">
        <v>3287</v>
      </c>
      <c r="D809" s="1063">
        <v>3000</v>
      </c>
      <c r="L809" s="962">
        <f t="shared" si="15"/>
        <v>3000</v>
      </c>
    </row>
    <row r="810" hidden="1" customHeight="1" spans="1:12">
      <c r="A810" s="909" t="s">
        <v>1407</v>
      </c>
      <c r="B810" s="1066" t="s">
        <v>1631</v>
      </c>
      <c r="C810" s="1062" t="s">
        <v>1633</v>
      </c>
      <c r="D810" s="1063">
        <v>3000</v>
      </c>
      <c r="L810" s="962">
        <f t="shared" si="15"/>
        <v>3000</v>
      </c>
    </row>
    <row r="811" hidden="1" customHeight="1" spans="1:12">
      <c r="A811" s="909" t="s">
        <v>1407</v>
      </c>
      <c r="B811" s="1066" t="s">
        <v>1642</v>
      </c>
      <c r="C811" s="1062" t="s">
        <v>1644</v>
      </c>
      <c r="D811" s="1063">
        <v>3000</v>
      </c>
      <c r="L811" s="962">
        <f t="shared" si="15"/>
        <v>3000</v>
      </c>
    </row>
    <row r="812" hidden="1" customHeight="1" spans="1:12">
      <c r="A812" s="909" t="s">
        <v>1407</v>
      </c>
      <c r="B812" s="1066" t="s">
        <v>344</v>
      </c>
      <c r="C812" s="1062" t="s">
        <v>1658</v>
      </c>
      <c r="D812" s="1063">
        <v>3000</v>
      </c>
      <c r="L812" s="962">
        <f t="shared" si="15"/>
        <v>3000</v>
      </c>
    </row>
    <row r="813" hidden="1" customHeight="1" spans="1:12">
      <c r="A813" s="909" t="s">
        <v>1407</v>
      </c>
      <c r="B813" s="1066" t="s">
        <v>347</v>
      </c>
      <c r="C813" s="1062" t="s">
        <v>1659</v>
      </c>
      <c r="D813" s="1063">
        <v>3000</v>
      </c>
      <c r="L813" s="962">
        <f t="shared" si="15"/>
        <v>3000</v>
      </c>
    </row>
    <row r="814" hidden="1" customHeight="1" spans="1:12">
      <c r="A814" s="909" t="s">
        <v>1407</v>
      </c>
      <c r="B814" s="1066" t="s">
        <v>356</v>
      </c>
      <c r="C814" s="1062" t="s">
        <v>1663</v>
      </c>
      <c r="D814" s="1063">
        <v>3000</v>
      </c>
      <c r="L814" s="962">
        <f t="shared" si="15"/>
        <v>3000</v>
      </c>
    </row>
    <row r="815" hidden="1" customHeight="1" spans="1:12">
      <c r="A815" s="909" t="s">
        <v>1407</v>
      </c>
      <c r="B815" s="1066" t="s">
        <v>359</v>
      </c>
      <c r="C815" s="1062" t="s">
        <v>1664</v>
      </c>
      <c r="D815" s="1063">
        <v>3000</v>
      </c>
      <c r="L815" s="962">
        <f t="shared" si="15"/>
        <v>3000</v>
      </c>
    </row>
    <row r="816" hidden="1" customHeight="1" spans="1:12">
      <c r="A816" s="909" t="s">
        <v>1407</v>
      </c>
      <c r="B816" s="1066" t="s">
        <v>365</v>
      </c>
      <c r="C816" s="1062" t="s">
        <v>1666</v>
      </c>
      <c r="D816" s="1063">
        <v>3000</v>
      </c>
      <c r="L816" s="962">
        <f t="shared" si="15"/>
        <v>3000</v>
      </c>
    </row>
    <row r="817" hidden="1" customHeight="1" spans="1:12">
      <c r="A817" s="909" t="s">
        <v>1407</v>
      </c>
      <c r="B817" s="1066" t="s">
        <v>1673</v>
      </c>
      <c r="C817" s="1062" t="s">
        <v>1675</v>
      </c>
      <c r="D817" s="1063">
        <v>2000</v>
      </c>
      <c r="L817" s="962">
        <f t="shared" si="15"/>
        <v>2000</v>
      </c>
    </row>
    <row r="818" hidden="1" customHeight="1" spans="1:12">
      <c r="A818" s="909" t="s">
        <v>1407</v>
      </c>
      <c r="B818" s="1066" t="s">
        <v>1676</v>
      </c>
      <c r="C818" s="1062" t="s">
        <v>1678</v>
      </c>
      <c r="D818" s="1063">
        <v>2000</v>
      </c>
      <c r="L818" s="962">
        <f t="shared" si="15"/>
        <v>2000</v>
      </c>
    </row>
    <row r="819" hidden="1" customHeight="1" spans="1:12">
      <c r="A819" s="909" t="s">
        <v>1407</v>
      </c>
      <c r="B819" s="1066" t="s">
        <v>318</v>
      </c>
      <c r="C819" s="1062" t="s">
        <v>3303</v>
      </c>
      <c r="D819" s="1063">
        <v>3000</v>
      </c>
      <c r="L819" s="962">
        <f t="shared" si="15"/>
        <v>3000</v>
      </c>
    </row>
    <row r="820" hidden="1" customHeight="1" spans="1:12">
      <c r="A820" s="909" t="s">
        <v>1407</v>
      </c>
      <c r="B820" s="1066" t="s">
        <v>324</v>
      </c>
      <c r="C820" s="1062" t="s">
        <v>3304</v>
      </c>
      <c r="D820" s="1063">
        <v>3000</v>
      </c>
      <c r="L820" s="962">
        <f t="shared" si="15"/>
        <v>3000</v>
      </c>
    </row>
    <row r="821" hidden="1" customHeight="1" spans="1:12">
      <c r="A821" s="909" t="s">
        <v>1407</v>
      </c>
      <c r="B821" s="1066" t="s">
        <v>329</v>
      </c>
      <c r="C821" s="1062" t="s">
        <v>331</v>
      </c>
      <c r="D821" s="1063">
        <v>3000</v>
      </c>
      <c r="L821" s="962">
        <f t="shared" si="15"/>
        <v>3000</v>
      </c>
    </row>
    <row r="822" hidden="1" customHeight="1" spans="1:12">
      <c r="A822" s="909" t="s">
        <v>1407</v>
      </c>
      <c r="B822" s="1066" t="s">
        <v>332</v>
      </c>
      <c r="C822" s="1062" t="s">
        <v>1689</v>
      </c>
      <c r="D822" s="1063">
        <v>3000</v>
      </c>
      <c r="L822" s="962">
        <f t="shared" si="15"/>
        <v>3000</v>
      </c>
    </row>
    <row r="823" hidden="1" customHeight="1" spans="1:12">
      <c r="A823" s="909" t="s">
        <v>1407</v>
      </c>
      <c r="B823" s="1066" t="s">
        <v>338</v>
      </c>
      <c r="C823" s="1062" t="s">
        <v>340</v>
      </c>
      <c r="D823" s="1063">
        <v>3000</v>
      </c>
      <c r="L823" s="962">
        <f t="shared" si="15"/>
        <v>3000</v>
      </c>
    </row>
    <row r="824" hidden="1" customHeight="1" spans="1:12">
      <c r="A824" s="909" t="s">
        <v>1407</v>
      </c>
      <c r="B824" s="1066" t="s">
        <v>1692</v>
      </c>
      <c r="C824" s="1062" t="s">
        <v>1694</v>
      </c>
      <c r="D824" s="1063">
        <v>7000</v>
      </c>
      <c r="L824" s="962">
        <f t="shared" si="15"/>
        <v>7000</v>
      </c>
    </row>
    <row r="825" hidden="1" customHeight="1" spans="1:12">
      <c r="A825" s="909" t="s">
        <v>1407</v>
      </c>
      <c r="B825" s="1066" t="s">
        <v>1695</v>
      </c>
      <c r="C825" s="1062" t="s">
        <v>1697</v>
      </c>
      <c r="D825" s="1063">
        <v>7000</v>
      </c>
      <c r="L825" s="962">
        <f t="shared" si="15"/>
        <v>7000</v>
      </c>
    </row>
    <row r="826" hidden="1" customHeight="1" spans="1:12">
      <c r="A826" s="909" t="s">
        <v>1407</v>
      </c>
      <c r="B826" s="1066" t="s">
        <v>178</v>
      </c>
      <c r="C826" s="1062" t="s">
        <v>3305</v>
      </c>
      <c r="D826" s="1063">
        <v>7000</v>
      </c>
      <c r="L826" s="962">
        <f t="shared" si="15"/>
        <v>7000</v>
      </c>
    </row>
    <row r="827" hidden="1" customHeight="1" spans="1:12">
      <c r="A827" s="909" t="s">
        <v>1407</v>
      </c>
      <c r="B827" s="1066" t="s">
        <v>181</v>
      </c>
      <c r="C827" s="1062" t="s">
        <v>3306</v>
      </c>
      <c r="D827" s="1063">
        <v>7000</v>
      </c>
      <c r="L827" s="962">
        <f t="shared" si="15"/>
        <v>7000</v>
      </c>
    </row>
    <row r="828" hidden="1" customHeight="1" spans="1:12">
      <c r="A828" s="909" t="s">
        <v>1407</v>
      </c>
      <c r="B828" s="1066" t="s">
        <v>183</v>
      </c>
      <c r="C828" s="1062" t="s">
        <v>3258</v>
      </c>
      <c r="D828" s="1063">
        <v>7000</v>
      </c>
      <c r="L828" s="962">
        <f t="shared" si="15"/>
        <v>7000</v>
      </c>
    </row>
    <row r="829" hidden="1" customHeight="1" spans="1:12">
      <c r="A829" s="909" t="s">
        <v>1407</v>
      </c>
      <c r="B829" s="1066" t="s">
        <v>186</v>
      </c>
      <c r="C829" s="1062" t="s">
        <v>3301</v>
      </c>
      <c r="D829" s="1063">
        <v>7000</v>
      </c>
      <c r="L829" s="962">
        <f t="shared" si="15"/>
        <v>7000</v>
      </c>
    </row>
    <row r="830" hidden="1" customHeight="1" spans="1:12">
      <c r="A830" s="909" t="s">
        <v>1407</v>
      </c>
      <c r="B830" s="1066" t="s">
        <v>1705</v>
      </c>
      <c r="C830" s="1062" t="s">
        <v>1707</v>
      </c>
      <c r="D830" s="1063">
        <v>5000</v>
      </c>
      <c r="L830" s="962">
        <f t="shared" si="15"/>
        <v>5000</v>
      </c>
    </row>
    <row r="831" hidden="1" customHeight="1" spans="1:12">
      <c r="A831" s="909" t="s">
        <v>1407</v>
      </c>
      <c r="B831" s="1066" t="s">
        <v>450</v>
      </c>
      <c r="C831" s="1062" t="s">
        <v>3307</v>
      </c>
      <c r="D831" s="1063">
        <v>2000</v>
      </c>
      <c r="L831" s="962">
        <f t="shared" si="15"/>
        <v>2000</v>
      </c>
    </row>
    <row r="832" hidden="1" customHeight="1" spans="1:12">
      <c r="A832" s="909" t="s">
        <v>1407</v>
      </c>
      <c r="B832" s="1066" t="s">
        <v>462</v>
      </c>
      <c r="C832" s="1062" t="s">
        <v>1791</v>
      </c>
      <c r="D832" s="1063">
        <v>2000</v>
      </c>
      <c r="L832" s="962">
        <f t="shared" si="15"/>
        <v>2000</v>
      </c>
    </row>
    <row r="833" hidden="1" customHeight="1" spans="1:12">
      <c r="A833" s="909" t="s">
        <v>1407</v>
      </c>
      <c r="B833" s="1066" t="s">
        <v>465</v>
      </c>
      <c r="C833" s="1062" t="s">
        <v>1792</v>
      </c>
      <c r="D833" s="1063">
        <v>2000</v>
      </c>
      <c r="L833" s="962">
        <f t="shared" si="15"/>
        <v>2000</v>
      </c>
    </row>
    <row r="834" hidden="1" customHeight="1" spans="1:12">
      <c r="A834" s="909" t="s">
        <v>1407</v>
      </c>
      <c r="B834" s="1066" t="s">
        <v>392</v>
      </c>
      <c r="C834" s="1062" t="s">
        <v>3308</v>
      </c>
      <c r="D834" s="1063">
        <v>5000</v>
      </c>
      <c r="L834" s="962">
        <f t="shared" si="15"/>
        <v>5000</v>
      </c>
    </row>
    <row r="835" hidden="1" customHeight="1" spans="1:12">
      <c r="A835" s="909" t="s">
        <v>1407</v>
      </c>
      <c r="B835" s="1066" t="s">
        <v>398</v>
      </c>
      <c r="C835" s="1062" t="s">
        <v>1880</v>
      </c>
      <c r="D835" s="1063">
        <v>3000</v>
      </c>
      <c r="L835" s="962">
        <f t="shared" si="15"/>
        <v>3000</v>
      </c>
    </row>
    <row r="836" hidden="1" customHeight="1" spans="1:12">
      <c r="A836" s="909" t="s">
        <v>1407</v>
      </c>
      <c r="B836" s="1066" t="s">
        <v>1911</v>
      </c>
      <c r="C836" s="1062" t="s">
        <v>1913</v>
      </c>
      <c r="D836" s="1063">
        <v>3000</v>
      </c>
      <c r="L836" s="962">
        <f t="shared" si="15"/>
        <v>3000</v>
      </c>
    </row>
    <row r="837" hidden="1" customHeight="1" spans="1:12">
      <c r="A837" s="909" t="s">
        <v>1407</v>
      </c>
      <c r="B837" s="1066" t="s">
        <v>1934</v>
      </c>
      <c r="C837" s="1062" t="s">
        <v>3309</v>
      </c>
      <c r="D837" s="1063">
        <v>4000</v>
      </c>
      <c r="L837" s="962">
        <f t="shared" si="15"/>
        <v>4000</v>
      </c>
    </row>
    <row r="838" hidden="1" customHeight="1" spans="1:12">
      <c r="A838" s="909" t="s">
        <v>1407</v>
      </c>
      <c r="B838" s="1066" t="s">
        <v>1937</v>
      </c>
      <c r="C838" s="1062" t="s">
        <v>1939</v>
      </c>
      <c r="D838" s="1063">
        <v>4000</v>
      </c>
      <c r="L838" s="962">
        <f t="shared" si="15"/>
        <v>4000</v>
      </c>
    </row>
    <row r="839" hidden="1" customHeight="1" spans="1:12">
      <c r="A839" s="909" t="s">
        <v>1407</v>
      </c>
      <c r="B839" s="1066" t="s">
        <v>1940</v>
      </c>
      <c r="C839" s="1062" t="s">
        <v>1942</v>
      </c>
      <c r="D839" s="1063">
        <v>4000</v>
      </c>
      <c r="L839" s="962">
        <f t="shared" si="15"/>
        <v>4000</v>
      </c>
    </row>
    <row r="840" hidden="1" customHeight="1" spans="1:12">
      <c r="A840" s="909" t="s">
        <v>1407</v>
      </c>
      <c r="B840" s="1066" t="s">
        <v>1943</v>
      </c>
      <c r="C840" s="1062" t="s">
        <v>1945</v>
      </c>
      <c r="D840" s="1063">
        <v>4000</v>
      </c>
      <c r="L840" s="962">
        <f t="shared" si="15"/>
        <v>4000</v>
      </c>
    </row>
    <row r="841" hidden="1" customHeight="1" spans="1:12">
      <c r="A841" s="909" t="s">
        <v>1407</v>
      </c>
      <c r="B841" s="1066" t="s">
        <v>614</v>
      </c>
      <c r="C841" s="1062" t="s">
        <v>3310</v>
      </c>
      <c r="D841" s="1063">
        <v>3000</v>
      </c>
      <c r="L841" s="962">
        <f t="shared" si="15"/>
        <v>3000</v>
      </c>
    </row>
    <row r="842" hidden="1" customHeight="1" spans="1:12">
      <c r="A842" s="909" t="s">
        <v>1407</v>
      </c>
      <c r="B842" s="1066" t="s">
        <v>631</v>
      </c>
      <c r="C842" s="1062" t="s">
        <v>3311</v>
      </c>
      <c r="D842" s="1063">
        <v>3000</v>
      </c>
      <c r="L842" s="962">
        <f t="shared" si="15"/>
        <v>3000</v>
      </c>
    </row>
    <row r="843" hidden="1" customHeight="1" spans="1:12">
      <c r="A843" s="909" t="s">
        <v>1407</v>
      </c>
      <c r="B843" s="1066" t="s">
        <v>634</v>
      </c>
      <c r="C843" s="1062" t="s">
        <v>3312</v>
      </c>
      <c r="D843" s="1063">
        <v>3000</v>
      </c>
      <c r="L843" s="962">
        <f t="shared" si="15"/>
        <v>3000</v>
      </c>
    </row>
    <row r="844" hidden="1" customHeight="1" spans="1:12">
      <c r="A844" s="909" t="s">
        <v>1407</v>
      </c>
      <c r="B844" s="1066" t="s">
        <v>240</v>
      </c>
      <c r="C844" s="1062" t="s">
        <v>3246</v>
      </c>
      <c r="D844" s="1063">
        <v>3000</v>
      </c>
      <c r="L844" s="962">
        <f t="shared" si="15"/>
        <v>3000</v>
      </c>
    </row>
    <row r="845" hidden="1" customHeight="1" spans="1:12">
      <c r="A845" s="909" t="s">
        <v>1407</v>
      </c>
      <c r="B845" s="1066" t="s">
        <v>243</v>
      </c>
      <c r="C845" s="1062" t="s">
        <v>3248</v>
      </c>
      <c r="D845" s="1063">
        <v>3000</v>
      </c>
      <c r="L845" s="962">
        <f t="shared" si="15"/>
        <v>3000</v>
      </c>
    </row>
    <row r="846" hidden="1" customHeight="1" spans="1:12">
      <c r="A846" s="909" t="s">
        <v>1407</v>
      </c>
      <c r="B846" s="1066" t="s">
        <v>246</v>
      </c>
      <c r="C846" s="1062" t="s">
        <v>3250</v>
      </c>
      <c r="D846" s="1063">
        <v>3000</v>
      </c>
      <c r="L846" s="962">
        <f t="shared" si="15"/>
        <v>3000</v>
      </c>
    </row>
    <row r="847" hidden="1" customHeight="1" spans="1:12">
      <c r="A847" s="909" t="s">
        <v>1407</v>
      </c>
      <c r="B847" s="1066" t="s">
        <v>252</v>
      </c>
      <c r="C847" s="1062" t="s">
        <v>3313</v>
      </c>
      <c r="D847" s="1063">
        <v>2000</v>
      </c>
      <c r="L847" s="962">
        <f t="shared" si="15"/>
        <v>2000</v>
      </c>
    </row>
    <row r="848" hidden="1" customHeight="1" spans="1:12">
      <c r="A848" s="909" t="s">
        <v>1407</v>
      </c>
      <c r="B848" s="1066" t="s">
        <v>593</v>
      </c>
      <c r="C848" s="1062" t="s">
        <v>3314</v>
      </c>
      <c r="D848" s="1063">
        <v>3000</v>
      </c>
      <c r="L848" s="962">
        <f t="shared" si="15"/>
        <v>3000</v>
      </c>
    </row>
    <row r="849" hidden="1" customHeight="1" spans="1:12">
      <c r="A849" s="909" t="s">
        <v>1407</v>
      </c>
      <c r="B849" s="1066" t="s">
        <v>596</v>
      </c>
      <c r="C849" s="1062" t="s">
        <v>3276</v>
      </c>
      <c r="D849" s="1063">
        <v>3000</v>
      </c>
      <c r="L849" s="962">
        <f t="shared" si="15"/>
        <v>3000</v>
      </c>
    </row>
    <row r="850" hidden="1" customHeight="1" spans="1:12">
      <c r="A850" s="909" t="s">
        <v>1407</v>
      </c>
      <c r="B850" s="1066" t="s">
        <v>605</v>
      </c>
      <c r="C850" s="1062" t="s">
        <v>3279</v>
      </c>
      <c r="D850" s="1063">
        <v>3000</v>
      </c>
      <c r="L850" s="962">
        <f t="shared" si="15"/>
        <v>3000</v>
      </c>
    </row>
    <row r="851" hidden="1" customHeight="1" spans="1:12">
      <c r="A851" s="909" t="s">
        <v>1407</v>
      </c>
      <c r="B851" s="1066" t="s">
        <v>608</v>
      </c>
      <c r="C851" s="1062" t="s">
        <v>3280</v>
      </c>
      <c r="D851" s="1063">
        <v>3000</v>
      </c>
      <c r="L851" s="962">
        <f t="shared" si="15"/>
        <v>3000</v>
      </c>
    </row>
    <row r="852" hidden="1" customHeight="1" spans="1:12">
      <c r="A852" s="909" t="s">
        <v>1407</v>
      </c>
      <c r="B852" s="1066" t="s">
        <v>192</v>
      </c>
      <c r="C852" s="1062" t="s">
        <v>194</v>
      </c>
      <c r="D852" s="1063">
        <v>3000</v>
      </c>
      <c r="L852" s="962">
        <f t="shared" si="15"/>
        <v>3000</v>
      </c>
    </row>
    <row r="853" hidden="1" customHeight="1" spans="1:12">
      <c r="A853" s="909" t="s">
        <v>1407</v>
      </c>
      <c r="B853" s="1066" t="s">
        <v>198</v>
      </c>
      <c r="C853" s="1062" t="s">
        <v>2031</v>
      </c>
      <c r="D853" s="1063">
        <v>3000</v>
      </c>
      <c r="L853" s="962">
        <f t="shared" si="15"/>
        <v>3000</v>
      </c>
    </row>
    <row r="854" hidden="1" customHeight="1" spans="1:12">
      <c r="A854" s="909" t="s">
        <v>1407</v>
      </c>
      <c r="B854" s="1066" t="s">
        <v>207</v>
      </c>
      <c r="C854" s="1062" t="s">
        <v>2035</v>
      </c>
      <c r="D854" s="1063">
        <v>3000</v>
      </c>
      <c r="L854" s="962">
        <f t="shared" si="15"/>
        <v>3000</v>
      </c>
    </row>
    <row r="855" hidden="1" customHeight="1" spans="1:12">
      <c r="A855" s="909" t="s">
        <v>1407</v>
      </c>
      <c r="B855" s="1066" t="s">
        <v>2044</v>
      </c>
      <c r="C855" s="1062" t="s">
        <v>2046</v>
      </c>
      <c r="D855" s="1063">
        <v>3000</v>
      </c>
      <c r="L855" s="962">
        <f t="shared" si="15"/>
        <v>3000</v>
      </c>
    </row>
    <row r="856" hidden="1" customHeight="1" spans="1:12">
      <c r="A856" s="909" t="s">
        <v>1407</v>
      </c>
      <c r="B856" s="1066" t="s">
        <v>260</v>
      </c>
      <c r="C856" s="1062" t="s">
        <v>3315</v>
      </c>
      <c r="D856" s="1063">
        <v>3000</v>
      </c>
      <c r="L856" s="962">
        <f t="shared" si="15"/>
        <v>3000</v>
      </c>
    </row>
    <row r="857" hidden="1" customHeight="1" spans="1:12">
      <c r="A857" s="909" t="s">
        <v>1407</v>
      </c>
      <c r="B857" s="1066" t="s">
        <v>2160</v>
      </c>
      <c r="C857" s="1062" t="s">
        <v>3316</v>
      </c>
      <c r="D857" s="1063">
        <v>3000</v>
      </c>
      <c r="L857" s="962">
        <f t="shared" si="15"/>
        <v>3000</v>
      </c>
    </row>
    <row r="858" hidden="1" customHeight="1" spans="1:12">
      <c r="A858" s="909" t="s">
        <v>1407</v>
      </c>
      <c r="B858" s="1066" t="s">
        <v>288</v>
      </c>
      <c r="C858" s="1062" t="s">
        <v>2163</v>
      </c>
      <c r="D858" s="1063">
        <v>3000</v>
      </c>
      <c r="L858" s="962">
        <f t="shared" si="15"/>
        <v>3000</v>
      </c>
    </row>
    <row r="859" hidden="1" customHeight="1" spans="1:12">
      <c r="A859" s="909" t="s">
        <v>1407</v>
      </c>
      <c r="B859" s="1066" t="s">
        <v>2215</v>
      </c>
      <c r="C859" s="1062" t="s">
        <v>2217</v>
      </c>
      <c r="D859" s="1063">
        <v>1000</v>
      </c>
      <c r="L859" s="962">
        <f t="shared" si="15"/>
        <v>1000</v>
      </c>
    </row>
    <row r="860" hidden="1" customHeight="1" spans="1:12">
      <c r="A860" s="909" t="s">
        <v>1407</v>
      </c>
      <c r="B860" s="1066" t="s">
        <v>474</v>
      </c>
      <c r="C860" s="1062" t="s">
        <v>1797</v>
      </c>
      <c r="D860" s="940">
        <v>2000</v>
      </c>
      <c r="L860" s="962">
        <f t="shared" si="15"/>
        <v>2000</v>
      </c>
    </row>
    <row r="861" hidden="1" customHeight="1" spans="1:12">
      <c r="A861" s="909" t="s">
        <v>1407</v>
      </c>
      <c r="B861" s="1066" t="s">
        <v>611</v>
      </c>
      <c r="C861" s="1062" t="s">
        <v>3317</v>
      </c>
      <c r="D861" s="940">
        <v>3000</v>
      </c>
      <c r="L861" s="962">
        <f t="shared" ref="L861:L922" si="16">D861-SUM(E861:K861)</f>
        <v>3000</v>
      </c>
    </row>
    <row r="862" hidden="1" customHeight="1" spans="1:12">
      <c r="A862" s="909" t="s">
        <v>1407</v>
      </c>
      <c r="B862" s="1066" t="s">
        <v>413</v>
      </c>
      <c r="C862" s="1062" t="s">
        <v>1866</v>
      </c>
      <c r="D862" s="940">
        <v>3000</v>
      </c>
      <c r="L862" s="962">
        <f t="shared" si="16"/>
        <v>3000</v>
      </c>
    </row>
    <row r="863" hidden="1" customHeight="1" spans="1:12">
      <c r="A863" s="909" t="s">
        <v>1407</v>
      </c>
      <c r="B863" s="1066" t="s">
        <v>419</v>
      </c>
      <c r="C863" s="1062" t="s">
        <v>1868</v>
      </c>
      <c r="D863" s="940">
        <v>3000</v>
      </c>
      <c r="L863" s="962">
        <f t="shared" si="16"/>
        <v>3000</v>
      </c>
    </row>
    <row r="864" hidden="1" customHeight="1" spans="1:12">
      <c r="A864" s="909" t="s">
        <v>1407</v>
      </c>
      <c r="B864" s="1066" t="s">
        <v>386</v>
      </c>
      <c r="C864" s="1062" t="s">
        <v>1875</v>
      </c>
      <c r="D864" s="940">
        <v>5000</v>
      </c>
      <c r="L864" s="962">
        <f t="shared" si="16"/>
        <v>5000</v>
      </c>
    </row>
    <row r="865" hidden="1" customHeight="1" spans="12:12">
      <c r="L865" s="962">
        <f t="shared" si="16"/>
        <v>0</v>
      </c>
    </row>
    <row r="866" hidden="1" customHeight="1" spans="12:12">
      <c r="L866" s="962">
        <f t="shared" si="16"/>
        <v>0</v>
      </c>
    </row>
    <row r="867" hidden="1" customHeight="1" spans="12:12">
      <c r="L867" s="962">
        <f t="shared" si="16"/>
        <v>0</v>
      </c>
    </row>
    <row r="868" hidden="1" customHeight="1" spans="12:12">
      <c r="L868" s="962">
        <f t="shared" si="16"/>
        <v>0</v>
      </c>
    </row>
    <row r="869" hidden="1" customHeight="1" spans="12:12">
      <c r="L869" s="962">
        <f t="shared" si="16"/>
        <v>0</v>
      </c>
    </row>
    <row r="870" hidden="1" customHeight="1" spans="12:12">
      <c r="L870" s="962">
        <f t="shared" si="16"/>
        <v>0</v>
      </c>
    </row>
    <row r="871" hidden="1" customHeight="1" spans="12:12">
      <c r="L871" s="962">
        <f t="shared" si="16"/>
        <v>0</v>
      </c>
    </row>
    <row r="872" hidden="1" customHeight="1" spans="12:12">
      <c r="L872" s="962">
        <f t="shared" si="16"/>
        <v>0</v>
      </c>
    </row>
    <row r="873" hidden="1" customHeight="1" spans="12:12">
      <c r="L873" s="962">
        <f t="shared" si="16"/>
        <v>0</v>
      </c>
    </row>
    <row r="874" hidden="1" customHeight="1" spans="12:12">
      <c r="L874" s="962">
        <f t="shared" si="16"/>
        <v>0</v>
      </c>
    </row>
    <row r="875" hidden="1" customHeight="1" spans="12:12">
      <c r="L875" s="962">
        <f t="shared" si="16"/>
        <v>0</v>
      </c>
    </row>
    <row r="876" hidden="1" customHeight="1" spans="12:12">
      <c r="L876" s="962">
        <f t="shared" si="16"/>
        <v>0</v>
      </c>
    </row>
    <row r="877" hidden="1" customHeight="1" spans="12:12">
      <c r="L877" s="962">
        <f t="shared" si="16"/>
        <v>0</v>
      </c>
    </row>
    <row r="878" hidden="1" customHeight="1" spans="12:12">
      <c r="L878" s="962">
        <f t="shared" si="16"/>
        <v>0</v>
      </c>
    </row>
    <row r="879" hidden="1" customHeight="1" spans="12:12">
      <c r="L879" s="962">
        <f t="shared" si="16"/>
        <v>0</v>
      </c>
    </row>
    <row r="880" hidden="1" customHeight="1" spans="12:12">
      <c r="L880" s="962">
        <f t="shared" si="16"/>
        <v>0</v>
      </c>
    </row>
    <row r="881" hidden="1" customHeight="1" spans="12:12">
      <c r="L881" s="962">
        <f t="shared" si="16"/>
        <v>0</v>
      </c>
    </row>
    <row r="882" hidden="1" customHeight="1" spans="12:12">
      <c r="L882" s="962">
        <f t="shared" si="16"/>
        <v>0</v>
      </c>
    </row>
    <row r="883" hidden="1" customHeight="1" spans="12:12">
      <c r="L883" s="962">
        <f t="shared" si="16"/>
        <v>0</v>
      </c>
    </row>
    <row r="884" hidden="1" customHeight="1" spans="12:12">
      <c r="L884" s="962">
        <f t="shared" si="16"/>
        <v>0</v>
      </c>
    </row>
    <row r="885" hidden="1" customHeight="1" spans="12:12">
      <c r="L885" s="962">
        <f t="shared" si="16"/>
        <v>0</v>
      </c>
    </row>
    <row r="886" hidden="1" customHeight="1" spans="12:12">
      <c r="L886" s="962">
        <f t="shared" si="16"/>
        <v>0</v>
      </c>
    </row>
    <row r="887" hidden="1" customHeight="1" spans="12:12">
      <c r="L887" s="962">
        <f t="shared" si="16"/>
        <v>0</v>
      </c>
    </row>
    <row r="888" hidden="1" customHeight="1" spans="12:12">
      <c r="L888" s="962">
        <f t="shared" si="16"/>
        <v>0</v>
      </c>
    </row>
    <row r="889" hidden="1" customHeight="1" spans="12:12">
      <c r="L889" s="962">
        <f t="shared" si="16"/>
        <v>0</v>
      </c>
    </row>
    <row r="890" hidden="1" customHeight="1" spans="12:12">
      <c r="L890" s="962">
        <f t="shared" si="16"/>
        <v>0</v>
      </c>
    </row>
    <row r="891" hidden="1" customHeight="1" spans="12:12">
      <c r="L891" s="962">
        <f t="shared" si="16"/>
        <v>0</v>
      </c>
    </row>
    <row r="892" hidden="1" customHeight="1" spans="12:12">
      <c r="L892" s="962">
        <f t="shared" si="16"/>
        <v>0</v>
      </c>
    </row>
    <row r="893" hidden="1" customHeight="1" spans="12:12">
      <c r="L893" s="962">
        <f t="shared" si="16"/>
        <v>0</v>
      </c>
    </row>
    <row r="894" hidden="1" customHeight="1" spans="12:12">
      <c r="L894" s="962">
        <f t="shared" si="16"/>
        <v>0</v>
      </c>
    </row>
    <row r="895" hidden="1" customHeight="1" spans="12:12">
      <c r="L895" s="962">
        <f t="shared" si="16"/>
        <v>0</v>
      </c>
    </row>
    <row r="896" hidden="1" customHeight="1" spans="12:12">
      <c r="L896" s="962">
        <f t="shared" si="16"/>
        <v>0</v>
      </c>
    </row>
    <row r="897" hidden="1" customHeight="1" spans="12:12">
      <c r="L897" s="962">
        <f t="shared" si="16"/>
        <v>0</v>
      </c>
    </row>
    <row r="898" hidden="1" customHeight="1" spans="12:12">
      <c r="L898" s="962">
        <f t="shared" si="16"/>
        <v>0</v>
      </c>
    </row>
    <row r="899" hidden="1" customHeight="1" spans="12:12">
      <c r="L899" s="962">
        <f t="shared" si="16"/>
        <v>0</v>
      </c>
    </row>
    <row r="900" hidden="1" customHeight="1" spans="12:12">
      <c r="L900" s="962">
        <f t="shared" si="16"/>
        <v>0</v>
      </c>
    </row>
    <row r="901" hidden="1" customHeight="1" spans="12:12">
      <c r="L901" s="962">
        <f t="shared" si="16"/>
        <v>0</v>
      </c>
    </row>
    <row r="902" hidden="1" customHeight="1" spans="12:12">
      <c r="L902" s="962">
        <f t="shared" si="16"/>
        <v>0</v>
      </c>
    </row>
    <row r="903" hidden="1" customHeight="1" spans="12:12">
      <c r="L903" s="962">
        <f t="shared" si="16"/>
        <v>0</v>
      </c>
    </row>
    <row r="904" hidden="1" customHeight="1" spans="12:12">
      <c r="L904" s="962">
        <f t="shared" si="16"/>
        <v>0</v>
      </c>
    </row>
    <row r="905" hidden="1" customHeight="1" spans="12:12">
      <c r="L905" s="962">
        <f t="shared" si="16"/>
        <v>0</v>
      </c>
    </row>
    <row r="906" hidden="1" customHeight="1" spans="12:12">
      <c r="L906" s="962">
        <f t="shared" si="16"/>
        <v>0</v>
      </c>
    </row>
    <row r="907" hidden="1" customHeight="1" spans="12:12">
      <c r="L907" s="962">
        <f t="shared" si="16"/>
        <v>0</v>
      </c>
    </row>
    <row r="908" hidden="1" customHeight="1" spans="12:12">
      <c r="L908" s="962">
        <f t="shared" si="16"/>
        <v>0</v>
      </c>
    </row>
    <row r="909" hidden="1" customHeight="1" spans="12:12">
      <c r="L909" s="962">
        <f t="shared" si="16"/>
        <v>0</v>
      </c>
    </row>
    <row r="910" hidden="1" customHeight="1" spans="12:12">
      <c r="L910" s="962">
        <f t="shared" si="16"/>
        <v>0</v>
      </c>
    </row>
    <row r="911" hidden="1" customHeight="1" spans="12:12">
      <c r="L911" s="962">
        <f t="shared" si="16"/>
        <v>0</v>
      </c>
    </row>
    <row r="912" hidden="1" customHeight="1" spans="12:12">
      <c r="L912" s="962">
        <f t="shared" si="16"/>
        <v>0</v>
      </c>
    </row>
    <row r="913" hidden="1" customHeight="1" spans="12:12">
      <c r="L913" s="962">
        <f t="shared" si="16"/>
        <v>0</v>
      </c>
    </row>
    <row r="914" hidden="1" customHeight="1" spans="12:12">
      <c r="L914" s="962">
        <f t="shared" si="16"/>
        <v>0</v>
      </c>
    </row>
    <row r="915" hidden="1" customHeight="1" spans="12:12">
      <c r="L915" s="962">
        <f t="shared" si="16"/>
        <v>0</v>
      </c>
    </row>
    <row r="916" hidden="1" customHeight="1" spans="12:12">
      <c r="L916" s="962">
        <f t="shared" si="16"/>
        <v>0</v>
      </c>
    </row>
    <row r="917" hidden="1" customHeight="1" spans="12:12">
      <c r="L917" s="962">
        <f t="shared" si="16"/>
        <v>0</v>
      </c>
    </row>
    <row r="918" hidden="1" customHeight="1" spans="12:12">
      <c r="L918" s="962">
        <f t="shared" si="16"/>
        <v>0</v>
      </c>
    </row>
    <row r="919" hidden="1" customHeight="1" spans="12:12">
      <c r="L919" s="962">
        <f t="shared" si="16"/>
        <v>0</v>
      </c>
    </row>
    <row r="920" hidden="1" customHeight="1" spans="12:12">
      <c r="L920" s="962">
        <f t="shared" si="16"/>
        <v>0</v>
      </c>
    </row>
    <row r="921" hidden="1" customHeight="1" spans="12:12">
      <c r="L921" s="962">
        <f t="shared" si="16"/>
        <v>0</v>
      </c>
    </row>
    <row r="922" hidden="1" customHeight="1" spans="12:12">
      <c r="L922" s="962">
        <f t="shared" si="16"/>
        <v>0</v>
      </c>
    </row>
  </sheetData>
  <autoFilter ref="A3:W922">
    <filterColumn colId="1">
      <filters>
        <filter val="DP227498E"/>
        <filter val="DP227498E-AV"/>
      </filters>
    </filterColumn>
    <extLst/>
  </autoFilter>
  <sortState ref="B509:D514">
    <sortCondition ref="B509"/>
  </sortState>
  <mergeCells count="3">
    <mergeCell ref="A1:V1"/>
    <mergeCell ref="E2:K2"/>
    <mergeCell ref="E3:K3"/>
  </mergeCells>
  <pageMargins left="0.75" right="0.75" top="1" bottom="1" header="0.5" footer="0.5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8"/>
  <sheetViews>
    <sheetView workbookViewId="0">
      <pane ySplit="2" topLeftCell="A29" activePane="bottomLeft" state="frozen"/>
      <selection/>
      <selection pane="bottomLeft" activeCell="A2" sqref="A$1:D$1048576"/>
    </sheetView>
  </sheetViews>
  <sheetFormatPr defaultColWidth="9" defaultRowHeight="13.5" outlineLevelCol="3"/>
  <cols>
    <col min="1" max="1" width="10.375" customWidth="1"/>
    <col min="2" max="4" width="9" style="887"/>
  </cols>
  <sheetData>
    <row r="1" s="885" customFormat="1" ht="33" customHeight="1" spans="1:4">
      <c r="A1" s="888" t="s">
        <v>3318</v>
      </c>
      <c r="B1" s="889"/>
      <c r="C1" s="889"/>
      <c r="D1" s="890"/>
    </row>
    <row r="2" s="886" customFormat="1" ht="27" customHeight="1" spans="1:4">
      <c r="A2" s="891" t="s">
        <v>0</v>
      </c>
      <c r="B2" s="892" t="s">
        <v>3319</v>
      </c>
      <c r="C2" s="892" t="s">
        <v>3320</v>
      </c>
      <c r="D2" s="893" t="s">
        <v>3321</v>
      </c>
    </row>
    <row r="3" ht="24" customHeight="1" spans="1:4">
      <c r="A3" s="894" t="s">
        <v>1991</v>
      </c>
      <c r="B3" s="895"/>
      <c r="C3" s="895"/>
      <c r="D3" s="896">
        <v>400</v>
      </c>
    </row>
    <row r="4" ht="24" customHeight="1" spans="1:4">
      <c r="A4" s="894" t="s">
        <v>1976</v>
      </c>
      <c r="B4" s="895"/>
      <c r="C4" s="895"/>
      <c r="D4" s="896">
        <v>300</v>
      </c>
    </row>
    <row r="5" ht="24" customHeight="1" spans="1:4">
      <c r="A5" s="894" t="s">
        <v>395</v>
      </c>
      <c r="B5" s="895">
        <v>10</v>
      </c>
      <c r="C5" s="895">
        <v>8</v>
      </c>
      <c r="D5" s="896">
        <v>80</v>
      </c>
    </row>
    <row r="6" ht="24" customHeight="1" spans="1:4">
      <c r="A6" s="894" t="s">
        <v>404</v>
      </c>
      <c r="B6" s="895">
        <v>15</v>
      </c>
      <c r="C6" s="895">
        <v>8</v>
      </c>
      <c r="D6" s="896">
        <f>B6*C6</f>
        <v>120</v>
      </c>
    </row>
    <row r="7" ht="24" customHeight="1" spans="1:4">
      <c r="A7" s="894" t="s">
        <v>407</v>
      </c>
      <c r="B7" s="895">
        <v>5</v>
      </c>
      <c r="C7" s="895">
        <v>8</v>
      </c>
      <c r="D7" s="896">
        <f t="shared" ref="D7:D54" si="0">B7*C7</f>
        <v>40</v>
      </c>
    </row>
    <row r="8" ht="24" customHeight="1" spans="1:4">
      <c r="A8" s="894" t="s">
        <v>164</v>
      </c>
      <c r="B8" s="895">
        <v>11</v>
      </c>
      <c r="C8" s="895">
        <v>64</v>
      </c>
      <c r="D8" s="896">
        <f t="shared" si="0"/>
        <v>704</v>
      </c>
    </row>
    <row r="9" ht="24" customHeight="1" spans="1:4">
      <c r="A9" s="894" t="s">
        <v>167</v>
      </c>
      <c r="B9" s="895">
        <v>2</v>
      </c>
      <c r="C9" s="895">
        <v>64</v>
      </c>
      <c r="D9" s="896">
        <f t="shared" si="0"/>
        <v>128</v>
      </c>
    </row>
    <row r="10" ht="24" customHeight="1" spans="1:4">
      <c r="A10" s="894" t="s">
        <v>170</v>
      </c>
      <c r="B10" s="895">
        <v>11</v>
      </c>
      <c r="C10" s="895">
        <v>64</v>
      </c>
      <c r="D10" s="896">
        <f t="shared" si="0"/>
        <v>704</v>
      </c>
    </row>
    <row r="11" ht="24" customHeight="1" spans="1:4">
      <c r="A11" s="894" t="s">
        <v>173</v>
      </c>
      <c r="B11" s="895">
        <v>2</v>
      </c>
      <c r="C11" s="895">
        <v>64</v>
      </c>
      <c r="D11" s="896">
        <f t="shared" si="0"/>
        <v>128</v>
      </c>
    </row>
    <row r="12" ht="24" customHeight="1" spans="1:4">
      <c r="A12" s="894" t="s">
        <v>297</v>
      </c>
      <c r="B12" s="895">
        <v>12</v>
      </c>
      <c r="C12" s="895">
        <v>24</v>
      </c>
      <c r="D12" s="896">
        <f t="shared" si="0"/>
        <v>288</v>
      </c>
    </row>
    <row r="13" ht="24" customHeight="1" spans="1:4">
      <c r="A13" s="894" t="s">
        <v>300</v>
      </c>
      <c r="B13" s="895">
        <v>10</v>
      </c>
      <c r="C13" s="895">
        <v>24</v>
      </c>
      <c r="D13" s="896">
        <f t="shared" si="0"/>
        <v>240</v>
      </c>
    </row>
    <row r="14" ht="24" customHeight="1" spans="1:4">
      <c r="A14" s="894" t="s">
        <v>303</v>
      </c>
      <c r="B14" s="895">
        <v>8</v>
      </c>
      <c r="C14" s="895">
        <v>24</v>
      </c>
      <c r="D14" s="896">
        <f t="shared" si="0"/>
        <v>192</v>
      </c>
    </row>
    <row r="15" ht="24" customHeight="1" spans="1:4">
      <c r="A15" s="894" t="s">
        <v>282</v>
      </c>
      <c r="B15" s="895">
        <v>5</v>
      </c>
      <c r="C15" s="895">
        <v>12</v>
      </c>
      <c r="D15" s="896">
        <f t="shared" si="0"/>
        <v>60</v>
      </c>
    </row>
    <row r="16" ht="24" customHeight="1" spans="1:4">
      <c r="A16" s="894" t="s">
        <v>285</v>
      </c>
      <c r="B16" s="895">
        <v>5</v>
      </c>
      <c r="C16" s="895">
        <v>12</v>
      </c>
      <c r="D16" s="896">
        <f t="shared" si="0"/>
        <v>60</v>
      </c>
    </row>
    <row r="17" ht="24" customHeight="1" spans="1:4">
      <c r="A17" s="894" t="s">
        <v>516</v>
      </c>
      <c r="B17" s="895">
        <v>20</v>
      </c>
      <c r="C17" s="895">
        <v>16</v>
      </c>
      <c r="D17" s="896">
        <f t="shared" si="0"/>
        <v>320</v>
      </c>
    </row>
    <row r="18" ht="24" customHeight="1" spans="1:4">
      <c r="A18" s="894" t="s">
        <v>519</v>
      </c>
      <c r="B18" s="895">
        <v>18</v>
      </c>
      <c r="C18" s="895">
        <v>16</v>
      </c>
      <c r="D18" s="896">
        <f t="shared" si="0"/>
        <v>288</v>
      </c>
    </row>
    <row r="19" ht="24" customHeight="1" spans="1:4">
      <c r="A19" s="894" t="s">
        <v>525</v>
      </c>
      <c r="B19" s="895">
        <v>3</v>
      </c>
      <c r="C19" s="895">
        <v>72</v>
      </c>
      <c r="D19" s="896">
        <f t="shared" si="0"/>
        <v>216</v>
      </c>
    </row>
    <row r="20" ht="24" customHeight="1" spans="1:4">
      <c r="A20" s="894" t="s">
        <v>528</v>
      </c>
      <c r="B20" s="895">
        <v>3</v>
      </c>
      <c r="C20" s="895">
        <v>36</v>
      </c>
      <c r="D20" s="896">
        <f t="shared" si="0"/>
        <v>108</v>
      </c>
    </row>
    <row r="21" ht="24" customHeight="1" spans="1:4">
      <c r="A21" s="894" t="s">
        <v>3322</v>
      </c>
      <c r="B21" s="895">
        <v>6</v>
      </c>
      <c r="C21" s="895">
        <v>16</v>
      </c>
      <c r="D21" s="896">
        <f t="shared" si="0"/>
        <v>96</v>
      </c>
    </row>
    <row r="22" ht="24" customHeight="1" spans="1:4">
      <c r="A22" s="894" t="s">
        <v>428</v>
      </c>
      <c r="B22" s="895">
        <v>5</v>
      </c>
      <c r="C22" s="895">
        <v>16</v>
      </c>
      <c r="D22" s="896">
        <f t="shared" si="0"/>
        <v>80</v>
      </c>
    </row>
    <row r="23" ht="24" customHeight="1" spans="1:4">
      <c r="A23" s="894" t="s">
        <v>413</v>
      </c>
      <c r="B23" s="895">
        <v>3</v>
      </c>
      <c r="C23" s="895">
        <v>16</v>
      </c>
      <c r="D23" s="896">
        <f t="shared" si="0"/>
        <v>48</v>
      </c>
    </row>
    <row r="24" ht="24" customHeight="1" spans="1:4">
      <c r="A24" s="894" t="s">
        <v>419</v>
      </c>
      <c r="B24" s="895">
        <v>3</v>
      </c>
      <c r="C24" s="895">
        <v>16</v>
      </c>
      <c r="D24" s="896">
        <f t="shared" si="0"/>
        <v>48</v>
      </c>
    </row>
    <row r="25" ht="24" customHeight="1" spans="1:4">
      <c r="A25" s="894" t="s">
        <v>422</v>
      </c>
      <c r="B25" s="895">
        <v>7</v>
      </c>
      <c r="C25" s="895">
        <v>16</v>
      </c>
      <c r="D25" s="896">
        <f t="shared" si="0"/>
        <v>112</v>
      </c>
    </row>
    <row r="26" ht="24" customHeight="1" spans="1:4">
      <c r="A26" s="894" t="s">
        <v>198</v>
      </c>
      <c r="B26" s="895">
        <v>4</v>
      </c>
      <c r="C26" s="895">
        <v>64</v>
      </c>
      <c r="D26" s="896">
        <f t="shared" si="0"/>
        <v>256</v>
      </c>
    </row>
    <row r="27" ht="24" customHeight="1" spans="1:4">
      <c r="A27" s="894" t="s">
        <v>204</v>
      </c>
      <c r="B27" s="895">
        <v>2</v>
      </c>
      <c r="C27" s="895">
        <v>64</v>
      </c>
      <c r="D27" s="896">
        <f t="shared" si="0"/>
        <v>128</v>
      </c>
    </row>
    <row r="28" ht="24" customHeight="1" spans="1:4">
      <c r="A28" s="894" t="s">
        <v>1733</v>
      </c>
      <c r="B28" s="895">
        <v>10</v>
      </c>
      <c r="C28" s="895">
        <v>12</v>
      </c>
      <c r="D28" s="896">
        <f t="shared" si="0"/>
        <v>120</v>
      </c>
    </row>
    <row r="29" ht="24" customHeight="1" spans="1:4">
      <c r="A29" s="894" t="s">
        <v>1736</v>
      </c>
      <c r="B29" s="895">
        <v>10</v>
      </c>
      <c r="C29" s="895">
        <v>12</v>
      </c>
      <c r="D29" s="896">
        <f t="shared" si="0"/>
        <v>120</v>
      </c>
    </row>
    <row r="30" ht="24" customHeight="1" spans="1:4">
      <c r="A30" s="894" t="s">
        <v>263</v>
      </c>
      <c r="B30" s="895">
        <v>5</v>
      </c>
      <c r="C30" s="895">
        <v>18</v>
      </c>
      <c r="D30" s="896">
        <f t="shared" si="0"/>
        <v>90</v>
      </c>
    </row>
    <row r="31" ht="24" customHeight="1" spans="1:4">
      <c r="A31" s="894" t="s">
        <v>2182</v>
      </c>
      <c r="B31" s="895">
        <v>3</v>
      </c>
      <c r="C31" s="895">
        <v>16</v>
      </c>
      <c r="D31" s="896">
        <f t="shared" si="0"/>
        <v>48</v>
      </c>
    </row>
    <row r="32" ht="24" customHeight="1" spans="1:4">
      <c r="A32" s="894" t="s">
        <v>2185</v>
      </c>
      <c r="B32" s="895">
        <v>6</v>
      </c>
      <c r="C32" s="895">
        <v>16</v>
      </c>
      <c r="D32" s="896">
        <f t="shared" si="0"/>
        <v>96</v>
      </c>
    </row>
    <row r="33" ht="24" customHeight="1" spans="1:4">
      <c r="A33" s="894" t="s">
        <v>2188</v>
      </c>
      <c r="B33" s="895">
        <v>5</v>
      </c>
      <c r="C33" s="895">
        <v>16</v>
      </c>
      <c r="D33" s="896">
        <f t="shared" si="0"/>
        <v>80</v>
      </c>
    </row>
    <row r="34" ht="24" customHeight="1" spans="1:4">
      <c r="A34" s="894" t="s">
        <v>2191</v>
      </c>
      <c r="B34" s="895">
        <v>5</v>
      </c>
      <c r="C34" s="895">
        <v>16</v>
      </c>
      <c r="D34" s="896">
        <f t="shared" si="0"/>
        <v>80</v>
      </c>
    </row>
    <row r="35" ht="24" customHeight="1" spans="1:4">
      <c r="A35" s="894" t="s">
        <v>3323</v>
      </c>
      <c r="B35" s="895">
        <v>3</v>
      </c>
      <c r="C35" s="895">
        <v>24</v>
      </c>
      <c r="D35" s="896">
        <f t="shared" si="0"/>
        <v>72</v>
      </c>
    </row>
    <row r="36" ht="24" customHeight="1" spans="1:4">
      <c r="A36" s="894" t="s">
        <v>3324</v>
      </c>
      <c r="B36" s="895">
        <v>3</v>
      </c>
      <c r="C36" s="895">
        <v>48</v>
      </c>
      <c r="D36" s="896">
        <f t="shared" si="0"/>
        <v>144</v>
      </c>
    </row>
    <row r="37" ht="24" customHeight="1" spans="1:4">
      <c r="A37" s="894" t="s">
        <v>3325</v>
      </c>
      <c r="B37" s="895">
        <v>1</v>
      </c>
      <c r="C37" s="895">
        <v>48</v>
      </c>
      <c r="D37" s="896">
        <f t="shared" si="0"/>
        <v>48</v>
      </c>
    </row>
    <row r="38" ht="24" customHeight="1" spans="1:4">
      <c r="A38" s="894" t="s">
        <v>294</v>
      </c>
      <c r="B38" s="895">
        <v>3</v>
      </c>
      <c r="C38" s="895">
        <v>12</v>
      </c>
      <c r="D38" s="896">
        <f t="shared" si="0"/>
        <v>36</v>
      </c>
    </row>
    <row r="39" ht="24" customHeight="1" spans="1:4">
      <c r="A39" s="894" t="s">
        <v>657</v>
      </c>
      <c r="B39" s="895">
        <v>5</v>
      </c>
      <c r="C39" s="895">
        <v>24</v>
      </c>
      <c r="D39" s="896">
        <f t="shared" si="0"/>
        <v>120</v>
      </c>
    </row>
    <row r="40" ht="24" customHeight="1" spans="1:4">
      <c r="A40" s="894" t="s">
        <v>660</v>
      </c>
      <c r="B40" s="895">
        <v>3</v>
      </c>
      <c r="C40" s="895">
        <v>24</v>
      </c>
      <c r="D40" s="896">
        <f t="shared" si="0"/>
        <v>72</v>
      </c>
    </row>
    <row r="41" ht="24" customHeight="1" spans="1:4">
      <c r="A41" s="894" t="s">
        <v>663</v>
      </c>
      <c r="B41" s="895">
        <v>5</v>
      </c>
      <c r="C41" s="895">
        <v>24</v>
      </c>
      <c r="D41" s="896">
        <f t="shared" si="0"/>
        <v>120</v>
      </c>
    </row>
    <row r="42" ht="24" customHeight="1" spans="1:4">
      <c r="A42" s="894" t="s">
        <v>666</v>
      </c>
      <c r="B42" s="895">
        <v>3</v>
      </c>
      <c r="C42" s="895">
        <v>24</v>
      </c>
      <c r="D42" s="896">
        <f t="shared" si="0"/>
        <v>72</v>
      </c>
    </row>
    <row r="43" ht="24" customHeight="1" spans="1:4">
      <c r="A43" s="894" t="s">
        <v>669</v>
      </c>
      <c r="B43" s="895">
        <v>3</v>
      </c>
      <c r="C43" s="895">
        <v>24</v>
      </c>
      <c r="D43" s="896">
        <f t="shared" si="0"/>
        <v>72</v>
      </c>
    </row>
    <row r="44" ht="24" customHeight="1" spans="1:4">
      <c r="A44" s="894" t="s">
        <v>672</v>
      </c>
      <c r="B44" s="895">
        <v>5</v>
      </c>
      <c r="C44" s="895">
        <v>24</v>
      </c>
      <c r="D44" s="896">
        <f t="shared" si="0"/>
        <v>120</v>
      </c>
    </row>
    <row r="45" ht="24" customHeight="1" spans="1:4">
      <c r="A45" s="894" t="s">
        <v>268</v>
      </c>
      <c r="B45" s="895">
        <v>5</v>
      </c>
      <c r="C45" s="895">
        <v>24</v>
      </c>
      <c r="D45" s="896">
        <f t="shared" si="0"/>
        <v>120</v>
      </c>
    </row>
    <row r="46" ht="24" customHeight="1" spans="1:4">
      <c r="A46" s="894" t="s">
        <v>271</v>
      </c>
      <c r="B46" s="895">
        <v>5</v>
      </c>
      <c r="C46" s="895">
        <v>24</v>
      </c>
      <c r="D46" s="896">
        <f t="shared" si="0"/>
        <v>120</v>
      </c>
    </row>
    <row r="47" ht="24" customHeight="1" spans="1:4">
      <c r="A47" s="894" t="s">
        <v>274</v>
      </c>
      <c r="B47" s="895">
        <v>5</v>
      </c>
      <c r="C47" s="895">
        <v>24</v>
      </c>
      <c r="D47" s="896">
        <f t="shared" si="0"/>
        <v>120</v>
      </c>
    </row>
    <row r="48" ht="24" customHeight="1" spans="1:4">
      <c r="A48" s="894" t="s">
        <v>277</v>
      </c>
      <c r="B48" s="895">
        <v>5</v>
      </c>
      <c r="C48" s="895">
        <v>24</v>
      </c>
      <c r="D48" s="896">
        <f t="shared" si="0"/>
        <v>120</v>
      </c>
    </row>
    <row r="49" ht="24" customHeight="1" spans="1:4">
      <c r="A49" s="894" t="s">
        <v>436</v>
      </c>
      <c r="B49" s="895">
        <v>4</v>
      </c>
      <c r="C49" s="895">
        <v>36</v>
      </c>
      <c r="D49" s="896">
        <f t="shared" si="0"/>
        <v>144</v>
      </c>
    </row>
    <row r="50" ht="24" customHeight="1" spans="1:4">
      <c r="A50" s="894" t="s">
        <v>318</v>
      </c>
      <c r="B50" s="895">
        <v>13</v>
      </c>
      <c r="C50" s="895">
        <v>60</v>
      </c>
      <c r="D50" s="896">
        <f t="shared" si="0"/>
        <v>780</v>
      </c>
    </row>
    <row r="51" ht="24" customHeight="1" spans="1:4">
      <c r="A51" s="894" t="s">
        <v>321</v>
      </c>
      <c r="B51" s="895">
        <v>12</v>
      </c>
      <c r="C51" s="895">
        <v>60</v>
      </c>
      <c r="D51" s="896">
        <f t="shared" si="0"/>
        <v>720</v>
      </c>
    </row>
    <row r="52" ht="24" customHeight="1" spans="1:4">
      <c r="A52" s="894" t="s">
        <v>324</v>
      </c>
      <c r="B52" s="895">
        <v>6</v>
      </c>
      <c r="C52" s="895">
        <v>60</v>
      </c>
      <c r="D52" s="896">
        <f t="shared" si="0"/>
        <v>360</v>
      </c>
    </row>
    <row r="53" ht="24" customHeight="1" spans="1:4">
      <c r="A53" s="894" t="s">
        <v>353</v>
      </c>
      <c r="B53" s="895">
        <v>2</v>
      </c>
      <c r="C53" s="895">
        <v>60</v>
      </c>
      <c r="D53" s="896">
        <f t="shared" si="0"/>
        <v>120</v>
      </c>
    </row>
    <row r="54" ht="24" customHeight="1" spans="1:4">
      <c r="A54" s="894" t="s">
        <v>362</v>
      </c>
      <c r="B54" s="895">
        <v>2</v>
      </c>
      <c r="C54" s="895">
        <v>60</v>
      </c>
      <c r="D54" s="896">
        <f t="shared" si="0"/>
        <v>120</v>
      </c>
    </row>
    <row r="55" ht="24" customHeight="1" spans="1:4">
      <c r="A55" s="894" t="s">
        <v>374</v>
      </c>
      <c r="B55" s="895">
        <v>2</v>
      </c>
      <c r="C55" s="895">
        <v>60</v>
      </c>
      <c r="D55" s="896">
        <f t="shared" ref="D55:D62" si="1">B55*C55</f>
        <v>120</v>
      </c>
    </row>
    <row r="56" ht="24" customHeight="1" spans="1:4">
      <c r="A56" s="894" t="s">
        <v>1670</v>
      </c>
      <c r="B56" s="895">
        <v>2</v>
      </c>
      <c r="C56" s="895">
        <v>60</v>
      </c>
      <c r="D56" s="896">
        <f t="shared" si="1"/>
        <v>120</v>
      </c>
    </row>
    <row r="57" ht="24" customHeight="1" spans="1:4">
      <c r="A57" s="894" t="s">
        <v>1673</v>
      </c>
      <c r="B57" s="895">
        <v>2</v>
      </c>
      <c r="C57" s="895">
        <v>60</v>
      </c>
      <c r="D57" s="896">
        <f t="shared" si="1"/>
        <v>120</v>
      </c>
    </row>
    <row r="58" ht="24" customHeight="1" spans="1:4">
      <c r="A58" s="894" t="s">
        <v>1676</v>
      </c>
      <c r="B58" s="895">
        <v>2</v>
      </c>
      <c r="C58" s="895">
        <v>60</v>
      </c>
      <c r="D58" s="896">
        <f t="shared" si="1"/>
        <v>120</v>
      </c>
    </row>
    <row r="59" ht="24" customHeight="1" spans="1:4">
      <c r="A59" s="894" t="s">
        <v>542</v>
      </c>
      <c r="B59" s="895">
        <v>3</v>
      </c>
      <c r="C59" s="895">
        <v>24</v>
      </c>
      <c r="D59" s="896">
        <f t="shared" si="1"/>
        <v>72</v>
      </c>
    </row>
    <row r="60" ht="24" customHeight="1" spans="1:4">
      <c r="A60" s="894" t="s">
        <v>551</v>
      </c>
      <c r="B60" s="895">
        <v>3</v>
      </c>
      <c r="C60" s="895">
        <v>24</v>
      </c>
      <c r="D60" s="896">
        <f t="shared" si="1"/>
        <v>72</v>
      </c>
    </row>
    <row r="61" ht="24" customHeight="1" spans="1:4">
      <c r="A61" s="894" t="s">
        <v>344</v>
      </c>
      <c r="B61" s="895">
        <v>2</v>
      </c>
      <c r="C61" s="895">
        <v>60</v>
      </c>
      <c r="D61" s="896">
        <f t="shared" si="1"/>
        <v>120</v>
      </c>
    </row>
    <row r="62" ht="24" customHeight="1" spans="1:4">
      <c r="A62" s="894" t="s">
        <v>347</v>
      </c>
      <c r="B62" s="895">
        <v>2</v>
      </c>
      <c r="C62" s="895">
        <v>60</v>
      </c>
      <c r="D62" s="896">
        <f t="shared" si="1"/>
        <v>120</v>
      </c>
    </row>
    <row r="63" ht="24" customHeight="1" spans="1:4">
      <c r="A63" s="894" t="s">
        <v>3326</v>
      </c>
      <c r="B63" s="895">
        <v>2</v>
      </c>
      <c r="C63" s="895">
        <v>60</v>
      </c>
      <c r="D63" s="896">
        <f t="shared" ref="D63:D73" si="2">B63*C63</f>
        <v>120</v>
      </c>
    </row>
    <row r="64" ht="24" customHeight="1" spans="1:4">
      <c r="A64" s="894" t="s">
        <v>2115</v>
      </c>
      <c r="B64" s="895">
        <v>23</v>
      </c>
      <c r="C64" s="895">
        <v>24</v>
      </c>
      <c r="D64" s="896">
        <f t="shared" si="2"/>
        <v>552</v>
      </c>
    </row>
    <row r="65" ht="24" customHeight="1" spans="1:4">
      <c r="A65" s="894" t="s">
        <v>2118</v>
      </c>
      <c r="B65" s="895">
        <v>17</v>
      </c>
      <c r="C65" s="895">
        <v>24</v>
      </c>
      <c r="D65" s="896">
        <f t="shared" si="2"/>
        <v>408</v>
      </c>
    </row>
    <row r="66" ht="24" customHeight="1" spans="1:4">
      <c r="A66" s="894" t="s">
        <v>2121</v>
      </c>
      <c r="B66" s="895">
        <v>18</v>
      </c>
      <c r="C66" s="895">
        <v>24</v>
      </c>
      <c r="D66" s="896">
        <f t="shared" si="2"/>
        <v>432</v>
      </c>
    </row>
    <row r="67" ht="24" customHeight="1" spans="1:4">
      <c r="A67" s="894" t="s">
        <v>2124</v>
      </c>
      <c r="B67" s="895">
        <v>18</v>
      </c>
      <c r="C67" s="895">
        <v>24</v>
      </c>
      <c r="D67" s="896">
        <f t="shared" si="2"/>
        <v>432</v>
      </c>
    </row>
    <row r="68" ht="24" customHeight="1" spans="1:4">
      <c r="A68" s="894" t="s">
        <v>477</v>
      </c>
      <c r="B68" s="895">
        <v>8</v>
      </c>
      <c r="C68" s="895">
        <v>36</v>
      </c>
      <c r="D68" s="896">
        <f t="shared" si="2"/>
        <v>288</v>
      </c>
    </row>
    <row r="69" ht="24" customHeight="1" spans="1:4">
      <c r="A69" s="894" t="s">
        <v>480</v>
      </c>
      <c r="B69" s="895">
        <v>8</v>
      </c>
      <c r="C69" s="895">
        <v>36</v>
      </c>
      <c r="D69" s="896">
        <f t="shared" si="2"/>
        <v>288</v>
      </c>
    </row>
    <row r="70" ht="24" customHeight="1" spans="1:4">
      <c r="A70" s="894" t="s">
        <v>483</v>
      </c>
      <c r="B70" s="895">
        <v>8</v>
      </c>
      <c r="C70" s="895">
        <v>36</v>
      </c>
      <c r="D70" s="896">
        <f t="shared" si="2"/>
        <v>288</v>
      </c>
    </row>
    <row r="71" ht="24" customHeight="1" spans="1:4">
      <c r="A71" s="894" t="s">
        <v>486</v>
      </c>
      <c r="B71" s="895">
        <v>8</v>
      </c>
      <c r="C71" s="895">
        <v>36</v>
      </c>
      <c r="D71" s="896">
        <f t="shared" si="2"/>
        <v>288</v>
      </c>
    </row>
    <row r="72" ht="24" customHeight="1" spans="1:4">
      <c r="A72" s="894" t="s">
        <v>489</v>
      </c>
      <c r="B72" s="895">
        <v>8</v>
      </c>
      <c r="C72" s="895">
        <v>36</v>
      </c>
      <c r="D72" s="896">
        <f t="shared" si="2"/>
        <v>288</v>
      </c>
    </row>
    <row r="73" ht="24" customHeight="1" spans="1:4">
      <c r="A73" s="894" t="s">
        <v>492</v>
      </c>
      <c r="B73" s="895">
        <v>8</v>
      </c>
      <c r="C73" s="895">
        <v>36</v>
      </c>
      <c r="D73" s="896">
        <f t="shared" si="2"/>
        <v>288</v>
      </c>
    </row>
    <row r="74" ht="24" customHeight="1" spans="1:4">
      <c r="A74" s="894" t="s">
        <v>312</v>
      </c>
      <c r="B74" s="895">
        <v>12</v>
      </c>
      <c r="C74" s="895">
        <v>40</v>
      </c>
      <c r="D74" s="896">
        <f t="shared" ref="D74:D103" si="3">B74*C74</f>
        <v>480</v>
      </c>
    </row>
    <row r="75" ht="24" customHeight="1" spans="1:4">
      <c r="A75" s="894" t="s">
        <v>315</v>
      </c>
      <c r="B75" s="895">
        <v>12</v>
      </c>
      <c r="C75" s="895">
        <v>40</v>
      </c>
      <c r="D75" s="896">
        <f t="shared" si="3"/>
        <v>480</v>
      </c>
    </row>
    <row r="76" ht="24" customHeight="1" spans="1:4">
      <c r="A76" s="894" t="s">
        <v>504</v>
      </c>
      <c r="B76" s="895">
        <v>3</v>
      </c>
      <c r="C76" s="895">
        <v>24</v>
      </c>
      <c r="D76" s="896">
        <f t="shared" si="3"/>
        <v>72</v>
      </c>
    </row>
    <row r="77" ht="24" customHeight="1" spans="1:4">
      <c r="A77" s="894" t="s">
        <v>507</v>
      </c>
      <c r="B77" s="895">
        <v>3</v>
      </c>
      <c r="C77" s="895">
        <v>24</v>
      </c>
      <c r="D77" s="896">
        <f t="shared" si="3"/>
        <v>72</v>
      </c>
    </row>
    <row r="78" ht="24" customHeight="1" spans="1:4">
      <c r="A78" s="894" t="s">
        <v>510</v>
      </c>
      <c r="B78" s="895">
        <v>3</v>
      </c>
      <c r="C78" s="895">
        <v>24</v>
      </c>
      <c r="D78" s="896">
        <f t="shared" si="3"/>
        <v>72</v>
      </c>
    </row>
    <row r="79" ht="24" customHeight="1" spans="1:4">
      <c r="A79" s="894" t="s">
        <v>498</v>
      </c>
      <c r="B79" s="895">
        <v>3</v>
      </c>
      <c r="C79" s="895">
        <v>24</v>
      </c>
      <c r="D79" s="896">
        <f t="shared" si="3"/>
        <v>72</v>
      </c>
    </row>
    <row r="80" ht="24" customHeight="1" spans="1:4">
      <c r="A80" s="894" t="s">
        <v>501</v>
      </c>
      <c r="B80" s="895">
        <v>3</v>
      </c>
      <c r="C80" s="895">
        <v>24</v>
      </c>
      <c r="D80" s="896">
        <f t="shared" si="3"/>
        <v>72</v>
      </c>
    </row>
    <row r="81" ht="24" customHeight="1" spans="1:4">
      <c r="A81" s="894" t="s">
        <v>681</v>
      </c>
      <c r="B81" s="895">
        <v>5</v>
      </c>
      <c r="C81" s="895">
        <v>12</v>
      </c>
      <c r="D81" s="896">
        <f t="shared" si="3"/>
        <v>60</v>
      </c>
    </row>
    <row r="82" ht="24" customHeight="1" spans="1:4">
      <c r="A82" s="894" t="s">
        <v>684</v>
      </c>
      <c r="B82" s="895">
        <v>5</v>
      </c>
      <c r="C82" s="895">
        <v>12</v>
      </c>
      <c r="D82" s="896">
        <f t="shared" si="3"/>
        <v>60</v>
      </c>
    </row>
    <row r="83" ht="24" customHeight="1" spans="1:4">
      <c r="A83" s="897" t="s">
        <v>687</v>
      </c>
      <c r="B83" s="898"/>
      <c r="C83" s="898"/>
      <c r="D83" s="899">
        <f t="shared" si="3"/>
        <v>0</v>
      </c>
    </row>
    <row r="84" ht="24" customHeight="1" spans="1:4">
      <c r="A84" s="897" t="s">
        <v>690</v>
      </c>
      <c r="B84" s="898">
        <v>5</v>
      </c>
      <c r="C84" s="898">
        <v>12</v>
      </c>
      <c r="D84" s="899">
        <f t="shared" si="3"/>
        <v>60</v>
      </c>
    </row>
    <row r="85" ht="24" customHeight="1" spans="1:4">
      <c r="A85" s="894" t="s">
        <v>536</v>
      </c>
      <c r="B85" s="895">
        <v>9</v>
      </c>
      <c r="C85" s="895">
        <v>16</v>
      </c>
      <c r="D85" s="896">
        <f t="shared" si="3"/>
        <v>144</v>
      </c>
    </row>
    <row r="86" ht="24" customHeight="1" spans="1:4">
      <c r="A86" s="894" t="s">
        <v>539</v>
      </c>
      <c r="B86" s="895">
        <v>7</v>
      </c>
      <c r="C86" s="895">
        <v>16</v>
      </c>
      <c r="D86" s="896">
        <f t="shared" si="3"/>
        <v>112</v>
      </c>
    </row>
    <row r="87" ht="24" customHeight="1" spans="1:4">
      <c r="A87" s="894" t="s">
        <v>329</v>
      </c>
      <c r="B87" s="895">
        <v>68</v>
      </c>
      <c r="C87" s="895">
        <v>16</v>
      </c>
      <c r="D87" s="896">
        <f t="shared" si="3"/>
        <v>1088</v>
      </c>
    </row>
    <row r="88" ht="24" customHeight="1" spans="1:4">
      <c r="A88" s="894" t="s">
        <v>332</v>
      </c>
      <c r="B88" s="895">
        <v>52</v>
      </c>
      <c r="C88" s="895">
        <v>16</v>
      </c>
      <c r="D88" s="896">
        <f t="shared" si="3"/>
        <v>832</v>
      </c>
    </row>
    <row r="89" ht="24" customHeight="1" spans="1:4">
      <c r="A89" s="894" t="s">
        <v>335</v>
      </c>
      <c r="B89" s="895">
        <v>14</v>
      </c>
      <c r="C89" s="895">
        <v>16</v>
      </c>
      <c r="D89" s="896">
        <f t="shared" si="3"/>
        <v>224</v>
      </c>
    </row>
    <row r="90" ht="24" customHeight="1" spans="1:4">
      <c r="A90" s="894" t="s">
        <v>338</v>
      </c>
      <c r="B90" s="895">
        <v>58</v>
      </c>
      <c r="C90" s="895">
        <v>16</v>
      </c>
      <c r="D90" s="896">
        <f t="shared" si="3"/>
        <v>928</v>
      </c>
    </row>
    <row r="91" ht="24" customHeight="1" spans="1:4">
      <c r="A91" s="894" t="s">
        <v>386</v>
      </c>
      <c r="B91" s="895">
        <v>69</v>
      </c>
      <c r="C91" s="895">
        <v>8</v>
      </c>
      <c r="D91" s="896">
        <f t="shared" si="3"/>
        <v>552</v>
      </c>
    </row>
    <row r="92" ht="24" customHeight="1" spans="1:4">
      <c r="A92" s="894" t="s">
        <v>389</v>
      </c>
      <c r="B92" s="895">
        <v>45</v>
      </c>
      <c r="C92" s="895">
        <v>8</v>
      </c>
      <c r="D92" s="896">
        <f t="shared" si="3"/>
        <v>360</v>
      </c>
    </row>
    <row r="93" ht="24" customHeight="1" spans="1:4">
      <c r="A93" s="894" t="s">
        <v>392</v>
      </c>
      <c r="B93" s="895">
        <v>10</v>
      </c>
      <c r="C93" s="895">
        <v>8</v>
      </c>
      <c r="D93" s="896">
        <f t="shared" si="3"/>
        <v>80</v>
      </c>
    </row>
    <row r="94" ht="24" customHeight="1" spans="1:4">
      <c r="A94" s="894" t="s">
        <v>593</v>
      </c>
      <c r="B94" s="895"/>
      <c r="C94" s="895"/>
      <c r="D94" s="896">
        <v>100</v>
      </c>
    </row>
    <row r="95" ht="24" customHeight="1" spans="1:4">
      <c r="A95" s="894" t="s">
        <v>596</v>
      </c>
      <c r="B95" s="895"/>
      <c r="C95" s="895"/>
      <c r="D95" s="896">
        <v>100</v>
      </c>
    </row>
    <row r="96" ht="24" customHeight="1" spans="1:4">
      <c r="A96" s="894" t="s">
        <v>599</v>
      </c>
      <c r="B96" s="895"/>
      <c r="C96" s="895"/>
      <c r="D96" s="896">
        <v>100</v>
      </c>
    </row>
    <row r="97" ht="24" customHeight="1" spans="1:4">
      <c r="A97" s="894" t="s">
        <v>602</v>
      </c>
      <c r="B97" s="895"/>
      <c r="C97" s="895"/>
      <c r="D97" s="896">
        <v>100</v>
      </c>
    </row>
    <row r="98" ht="24" customHeight="1" spans="1:4">
      <c r="A98" s="894" t="s">
        <v>605</v>
      </c>
      <c r="B98" s="895"/>
      <c r="C98" s="895"/>
      <c r="D98" s="896">
        <v>100</v>
      </c>
    </row>
    <row r="99" ht="24" customHeight="1" spans="1:4">
      <c r="A99" s="894" t="s">
        <v>608</v>
      </c>
      <c r="B99" s="895"/>
      <c r="C99" s="895"/>
      <c r="D99" s="896">
        <v>100</v>
      </c>
    </row>
    <row r="100" ht="24" customHeight="1" spans="1:4">
      <c r="A100" s="894" t="s">
        <v>639</v>
      </c>
      <c r="B100" s="895"/>
      <c r="C100" s="895"/>
      <c r="D100" s="896">
        <v>200</v>
      </c>
    </row>
    <row r="101" ht="24" customHeight="1" spans="1:4">
      <c r="A101" s="894" t="s">
        <v>642</v>
      </c>
      <c r="B101" s="895"/>
      <c r="C101" s="895"/>
      <c r="D101" s="896">
        <v>200</v>
      </c>
    </row>
    <row r="102" ht="24" customHeight="1" spans="1:4">
      <c r="A102" s="894" t="s">
        <v>645</v>
      </c>
      <c r="B102" s="895"/>
      <c r="C102" s="895"/>
      <c r="D102" s="896">
        <v>100</v>
      </c>
    </row>
    <row r="103" ht="24" customHeight="1" spans="1:4">
      <c r="A103" s="894" t="s">
        <v>648</v>
      </c>
      <c r="B103" s="895"/>
      <c r="C103" s="895"/>
      <c r="D103" s="896">
        <v>200</v>
      </c>
    </row>
    <row r="104" ht="24" customHeight="1" spans="1:4">
      <c r="A104" s="894" t="s">
        <v>651</v>
      </c>
      <c r="B104" s="895"/>
      <c r="C104" s="895"/>
      <c r="D104" s="896">
        <v>200</v>
      </c>
    </row>
    <row r="105" ht="24" customHeight="1" spans="1:4">
      <c r="A105" s="894" t="s">
        <v>617</v>
      </c>
      <c r="B105" s="895"/>
      <c r="C105" s="895"/>
      <c r="D105" s="896">
        <v>300</v>
      </c>
    </row>
    <row r="106" ht="24" customHeight="1" spans="1:4">
      <c r="A106" s="894" t="s">
        <v>621</v>
      </c>
      <c r="B106" s="895"/>
      <c r="C106" s="895"/>
      <c r="D106" s="896">
        <v>300</v>
      </c>
    </row>
    <row r="107" ht="24" customHeight="1" spans="1:4">
      <c r="A107" s="894" t="s">
        <v>624</v>
      </c>
      <c r="B107" s="895"/>
      <c r="C107" s="895"/>
      <c r="D107" s="896">
        <v>300</v>
      </c>
    </row>
    <row r="108" ht="24" customHeight="1" spans="1:4">
      <c r="A108" s="894" t="s">
        <v>626</v>
      </c>
      <c r="B108" s="895"/>
      <c r="C108" s="895"/>
      <c r="D108" s="896">
        <v>300</v>
      </c>
    </row>
    <row r="109" ht="24" customHeight="1" spans="1:4">
      <c r="A109" s="894" t="s">
        <v>619</v>
      </c>
      <c r="B109" s="895"/>
      <c r="C109" s="895"/>
      <c r="D109" s="896">
        <v>300</v>
      </c>
    </row>
    <row r="110" ht="24" customHeight="1" spans="1:4">
      <c r="A110" s="894" t="s">
        <v>628</v>
      </c>
      <c r="B110" s="895"/>
      <c r="C110" s="895"/>
      <c r="D110" s="896">
        <v>300</v>
      </c>
    </row>
    <row r="111" ht="24" customHeight="1" spans="1:4">
      <c r="A111" s="894" t="s">
        <v>631</v>
      </c>
      <c r="B111" s="895"/>
      <c r="C111" s="895"/>
      <c r="D111" s="896">
        <v>300</v>
      </c>
    </row>
    <row r="112" ht="24" customHeight="1" spans="1:4">
      <c r="A112" s="894" t="s">
        <v>634</v>
      </c>
      <c r="B112" s="895"/>
      <c r="C112" s="895"/>
      <c r="D112" s="896">
        <v>400</v>
      </c>
    </row>
    <row r="113" ht="24" customHeight="1" spans="1:4">
      <c r="A113" s="894" t="s">
        <v>614</v>
      </c>
      <c r="B113" s="895"/>
      <c r="C113" s="895"/>
      <c r="D113" s="896">
        <v>300</v>
      </c>
    </row>
    <row r="114" ht="24" customHeight="1" spans="1:4">
      <c r="A114" s="894" t="s">
        <v>1967</v>
      </c>
      <c r="B114" s="895"/>
      <c r="C114" s="895"/>
      <c r="D114" s="896">
        <v>200</v>
      </c>
    </row>
    <row r="115" ht="24" customHeight="1" spans="1:4">
      <c r="A115" s="894" t="s">
        <v>1973</v>
      </c>
      <c r="B115" s="895"/>
      <c r="C115" s="895"/>
      <c r="D115" s="896">
        <v>300</v>
      </c>
    </row>
    <row r="116" ht="24" customHeight="1" spans="1:4">
      <c r="A116" s="894" t="s">
        <v>1979</v>
      </c>
      <c r="B116" s="895"/>
      <c r="C116" s="895"/>
      <c r="D116" s="896">
        <v>100</v>
      </c>
    </row>
    <row r="117" ht="24" customHeight="1" spans="1:4">
      <c r="A117" s="900" t="s">
        <v>1985</v>
      </c>
      <c r="B117" s="901"/>
      <c r="C117" s="901"/>
      <c r="D117" s="902">
        <v>400</v>
      </c>
    </row>
    <row r="118" ht="14.25"/>
  </sheetData>
  <mergeCells count="1">
    <mergeCell ref="A1:D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HF566"/>
  <sheetViews>
    <sheetView topLeftCell="F1" workbookViewId="0">
      <pane xSplit="13" ySplit="8" topLeftCell="S9" activePane="bottomRight" state="frozen"/>
      <selection/>
      <selection pane="topRight"/>
      <selection pane="bottomLeft"/>
      <selection pane="bottomRight" activeCell="AY1" sqref="AM$1:AY$1048576"/>
    </sheetView>
  </sheetViews>
  <sheetFormatPr defaultColWidth="9" defaultRowHeight="20" customHeight="1"/>
  <cols>
    <col min="1" max="1" width="8.5" style="30" hidden="1" customWidth="1"/>
    <col min="2" max="2" width="5.875" style="343" hidden="1" customWidth="1"/>
    <col min="3" max="3" width="8.625" style="30" hidden="1" customWidth="1"/>
    <col min="4" max="4" width="12.25" style="30" hidden="1" customWidth="1"/>
    <col min="5" max="5" width="7.5" style="30" hidden="1" customWidth="1"/>
    <col min="6" max="6" width="20.125" style="31" customWidth="1"/>
    <col min="7" max="7" width="10.5" style="5" hidden="1" customWidth="1"/>
    <col min="8" max="8" width="19.875" style="32" customWidth="1"/>
    <col min="9" max="9" width="6.875" style="33" hidden="1" customWidth="1"/>
    <col min="10" max="10" width="9.125" style="34" hidden="1" customWidth="1"/>
    <col min="11" max="11" width="8.375" style="344" hidden="1" customWidth="1"/>
    <col min="12" max="12" width="9.125" style="35" customWidth="1"/>
    <col min="13" max="13" width="8.125" style="36" customWidth="1"/>
    <col min="14" max="14" width="6.25" style="345" customWidth="1"/>
    <col min="15" max="15" width="5.75" style="37" hidden="1" customWidth="1"/>
    <col min="16" max="16" width="5.625" style="36" hidden="1" customWidth="1"/>
    <col min="17" max="17" width="6.625" style="33" customWidth="1"/>
    <col min="18" max="18" width="6.625" style="34" customWidth="1"/>
    <col min="19" max="22" width="7.125" style="346" hidden="1" customWidth="1"/>
    <col min="23" max="23" width="2.125" style="346" hidden="1" customWidth="1"/>
    <col min="24" max="24" width="7.125" style="347" hidden="1" customWidth="1"/>
    <col min="25" max="31" width="7.125" style="348" hidden="1" customWidth="1"/>
    <col min="32" max="50" width="7.125" style="346" hidden="1" customWidth="1"/>
    <col min="51" max="51" width="2.125" style="349" hidden="1" customWidth="1"/>
    <col min="52" max="52" width="9.625" style="49" customWidth="1"/>
    <col min="53" max="55" width="9.625" style="350" hidden="1" customWidth="1"/>
    <col min="56" max="70" width="9.625" style="44" hidden="1" customWidth="1"/>
    <col min="71" max="85" width="9.625" style="351" hidden="1" customWidth="1"/>
    <col min="86" max="92" width="9.625" style="352" hidden="1" customWidth="1"/>
    <col min="93" max="93" width="9.625" style="352" customWidth="1"/>
    <col min="94" max="94" width="2.125" style="353" customWidth="1"/>
    <col min="95" max="95" width="9.625" style="49" customWidth="1"/>
    <col min="96" max="97" width="9.625" style="354" hidden="1" customWidth="1"/>
    <col min="98" max="98" width="9.625" style="355" hidden="1" customWidth="1"/>
    <col min="99" max="103" width="9.625" style="354" hidden="1" customWidth="1"/>
    <col min="104" max="104" width="9.625" style="354" hidden="1" customWidth="1" outlineLevel="1"/>
    <col min="105" max="105" width="9.625" style="356" hidden="1" customWidth="1" outlineLevel="1"/>
    <col min="106" max="113" width="9.625" style="354" hidden="1" customWidth="1" outlineLevel="1"/>
    <col min="114" max="114" width="9.625" style="356" hidden="1" customWidth="1" outlineLevel="1"/>
    <col min="115" max="126" width="9.625" style="354" hidden="1" customWidth="1" outlineLevel="1"/>
    <col min="127" max="128" width="9.625" style="354" customWidth="1" outlineLevel="1"/>
    <col min="129" max="129" width="2.125" style="354" customWidth="1" outlineLevel="1"/>
    <col min="130" max="130" width="8.625" style="357" hidden="1" customWidth="1"/>
    <col min="131" max="133" width="8.625" style="356" hidden="1" customWidth="1"/>
    <col min="134" max="134" width="8.625" style="356" customWidth="1"/>
    <col min="135" max="135" width="2.125" style="358" customWidth="1" outlineLevel="1"/>
    <col min="136" max="136" width="6.5" style="48" hidden="1" customWidth="1" outlineLevel="1"/>
    <col min="137" max="137" width="6.5" style="359" hidden="1" customWidth="1" outlineLevel="1"/>
    <col min="138" max="138" width="6.5" style="360" hidden="1" customWidth="1" outlineLevel="1"/>
    <col min="139" max="149" width="6.5" style="47" hidden="1" customWidth="1" outlineLevel="1"/>
    <col min="150" max="150" width="6.5" style="48" hidden="1" customWidth="1" outlineLevel="1"/>
    <col min="151" max="172" width="6.5" style="47" hidden="1" customWidth="1" outlineLevel="1"/>
    <col min="173" max="209" width="6.5" style="354" hidden="1" customWidth="1" outlineLevel="1"/>
    <col min="210" max="228" width="8.825" style="354" hidden="1" customWidth="1" outlineLevel="1"/>
    <col min="229" max="229" width="8.825" style="354" customWidth="1" outlineLevel="1"/>
    <col min="230" max="235" width="8.825" style="354" hidden="1" customWidth="1" outlineLevel="1"/>
    <col min="236" max="238" width="8.825" style="354" customWidth="1" outlineLevel="1"/>
    <col min="239" max="245" width="8.825" style="354" hidden="1" customWidth="1" outlineLevel="1"/>
    <col min="246" max="246" width="8.825" style="354" customWidth="1" outlineLevel="1"/>
    <col min="247" max="247" width="8.825" style="354" hidden="1" customWidth="1" outlineLevel="1"/>
    <col min="248" max="248" width="8.825" style="354" customWidth="1" outlineLevel="1"/>
    <col min="249" max="250" width="8.825" style="354" hidden="1" customWidth="1" outlineLevel="1"/>
    <col min="251" max="251" width="8.825" style="354" customWidth="1" outlineLevel="1"/>
    <col min="252" max="252" width="2.125" style="50" customWidth="1"/>
    <col min="253" max="253" width="8.825" style="48" customWidth="1" outlineLevel="1"/>
    <col min="254" max="271" width="6.5" style="47" hidden="1" customWidth="1" outlineLevel="1"/>
    <col min="272" max="300" width="6.5" style="354" hidden="1" customWidth="1" outlineLevel="1"/>
    <col min="301" max="305" width="8.825" style="354" hidden="1" customWidth="1" outlineLevel="1"/>
    <col min="306" max="307" width="8.825" style="354" customWidth="1" outlineLevel="1"/>
    <col min="308" max="308" width="2.125" style="51" customWidth="1" outlineLevel="1"/>
    <col min="309" max="315" width="6.5" style="47" hidden="1" customWidth="1" outlineLevel="1"/>
    <col min="316" max="326" width="6.5" style="361" hidden="1" customWidth="1" outlineLevel="1"/>
    <col min="327" max="328" width="6.5" style="354" hidden="1" customWidth="1" outlineLevel="1"/>
    <col min="329" max="331" width="6.5" style="356" hidden="1" customWidth="1" outlineLevel="1"/>
    <col min="332" max="332" width="8.825" style="356" customWidth="1" outlineLevel="1"/>
    <col min="333" max="333" width="8.825" style="356" hidden="1" customWidth="1" outlineLevel="1"/>
    <col min="334" max="334" width="8.825" style="354" customWidth="1" outlineLevel="1"/>
    <col min="335" max="335" width="2.125" style="362" customWidth="1" outlineLevel="1"/>
    <col min="336" max="336" width="8.825" style="354" customWidth="1" outlineLevel="1"/>
    <col min="337" max="339" width="6.5" style="354" hidden="1" customWidth="1" outlineLevel="1"/>
    <col min="340" max="341" width="6.5" style="363" hidden="1" customWidth="1" outlineLevel="1"/>
    <col min="342" max="345" width="6.5" style="354" hidden="1" customWidth="1" outlineLevel="1"/>
    <col min="346" max="352" width="8.825" style="354" hidden="1" customWidth="1" outlineLevel="1"/>
    <col min="353" max="356" width="8.825" style="354" customWidth="1" outlineLevel="1"/>
    <col min="357" max="357" width="2.125" style="51" customWidth="1" outlineLevel="1"/>
    <col min="358" max="358" width="7.5" style="364" customWidth="1" outlineLevel="1"/>
    <col min="359" max="359" width="6" style="365" customWidth="1"/>
    <col min="360" max="360" width="6.625" style="366" customWidth="1"/>
    <col min="361" max="361" width="7.75" style="365" hidden="1" customWidth="1"/>
    <col min="362" max="362" width="6.625" style="365" hidden="1" customWidth="1"/>
    <col min="363" max="363" width="6.625" style="54" customWidth="1"/>
    <col min="364" max="364" width="5.25" style="367" hidden="1" customWidth="1"/>
    <col min="365" max="365" width="5.125" style="367" hidden="1" customWidth="1" outlineLevel="1"/>
    <col min="366" max="366" width="8.875" style="367" hidden="1" customWidth="1" outlineLevel="1"/>
    <col min="367" max="367" width="6.125" style="368" hidden="1" customWidth="1" outlineLevel="1"/>
    <col min="368" max="368" width="6.625" style="368" hidden="1" customWidth="1" outlineLevel="1"/>
    <col min="369" max="369" width="8.375" style="369" hidden="1" customWidth="1" outlineLevel="1"/>
    <col min="370" max="370" width="6.75" style="370" hidden="1" customWidth="1" outlineLevel="1"/>
    <col min="371" max="371" width="5.625" style="370" hidden="1" customWidth="1" outlineLevel="1"/>
    <col min="372" max="372" width="6.75" style="370" hidden="1" customWidth="1" outlineLevel="1"/>
    <col min="373" max="373" width="9" style="371" hidden="1" customWidth="1" outlineLevel="1"/>
    <col min="374" max="374" width="6.75" style="369" hidden="1" customWidth="1" outlineLevel="1"/>
    <col min="375" max="375" width="8.375" style="372" hidden="1" customWidth="1" outlineLevel="1"/>
    <col min="376" max="376" width="8.375" style="370" hidden="1" customWidth="1" outlineLevel="1"/>
    <col min="377" max="379" width="6.5" style="370" hidden="1" customWidth="1" outlineLevel="1"/>
    <col min="380" max="380" width="9.625" style="370" hidden="1" customWidth="1" outlineLevel="1"/>
    <col min="381" max="381" width="6.5" style="373" hidden="1" customWidth="1" outlineLevel="1"/>
    <col min="382" max="385" width="6.5" style="370" hidden="1" customWidth="1" outlineLevel="1"/>
    <col min="386" max="387" width="6.5" style="374" hidden="1" customWidth="1" outlineLevel="1"/>
    <col min="388" max="391" width="6.5" style="370" hidden="1" customWidth="1" outlineLevel="1"/>
    <col min="392" max="392" width="4.75" style="370" hidden="1" customWidth="1" outlineLevel="1"/>
    <col min="393" max="393" width="4.5" style="370" hidden="1" customWidth="1" outlineLevel="1"/>
    <col min="394" max="394" width="6.5" style="370" hidden="1" customWidth="1" outlineLevel="1"/>
    <col min="395" max="403" width="4.75" style="370" customWidth="1" outlineLevel="1"/>
    <col min="404" max="404" width="5" style="370" customWidth="1" outlineLevel="1"/>
    <col min="405" max="405" width="6.125" style="370" customWidth="1" outlineLevel="1"/>
    <col min="406" max="406" width="5" style="370" customWidth="1" outlineLevel="1"/>
    <col min="407" max="407" width="8.375" style="370" customWidth="1" outlineLevel="1"/>
    <col min="408" max="408" width="8" style="370" customWidth="1" outlineLevel="1"/>
    <col min="409" max="410" width="6.75" style="370" customWidth="1" outlineLevel="1"/>
    <col min="411" max="423" width="3.875" style="370" customWidth="1" outlineLevel="1"/>
    <col min="424" max="424" width="3.875" style="28" customWidth="1" outlineLevel="1"/>
    <col min="425" max="439" width="5.5" style="28" customWidth="1" outlineLevel="1"/>
    <col min="440" max="16384" width="9" style="28"/>
  </cols>
  <sheetData>
    <row r="1" s="339" customFormat="1" ht="17" customHeight="1" spans="1:8326">
      <c r="A1" s="375"/>
      <c r="B1" s="376"/>
      <c r="C1" s="375"/>
      <c r="D1" s="375"/>
      <c r="E1" s="377"/>
      <c r="F1" s="378"/>
      <c r="G1" s="379"/>
      <c r="H1" s="380" t="s">
        <v>3327</v>
      </c>
      <c r="I1" s="419"/>
      <c r="J1" s="420"/>
      <c r="K1" s="421"/>
      <c r="L1" s="422"/>
      <c r="M1" s="423"/>
      <c r="N1" s="424"/>
      <c r="O1" s="422"/>
      <c r="P1" s="423"/>
      <c r="Q1" s="422"/>
      <c r="R1" s="423"/>
      <c r="S1" s="458"/>
      <c r="T1" s="458"/>
      <c r="U1" s="459"/>
      <c r="V1" s="459"/>
      <c r="W1" s="460"/>
      <c r="X1" s="461"/>
      <c r="Y1" s="491"/>
      <c r="Z1" s="491"/>
      <c r="AA1" s="491"/>
      <c r="AB1" s="491"/>
      <c r="AC1" s="491"/>
      <c r="AD1" s="491"/>
      <c r="AE1" s="491"/>
      <c r="AF1" s="492"/>
      <c r="AG1" s="492"/>
      <c r="AH1" s="492"/>
      <c r="AI1" s="492"/>
      <c r="AJ1" s="492"/>
      <c r="AK1" s="492"/>
      <c r="AL1" s="492"/>
      <c r="AM1" s="492"/>
      <c r="AN1" s="492"/>
      <c r="AO1" s="492"/>
      <c r="AP1" s="492"/>
      <c r="AQ1" s="492"/>
      <c r="AR1" s="492"/>
      <c r="AS1" s="492"/>
      <c r="AT1" s="492"/>
      <c r="AU1" s="492"/>
      <c r="AV1" s="492"/>
      <c r="AW1" s="492"/>
      <c r="AX1" s="492"/>
      <c r="AY1" s="510"/>
      <c r="AZ1" s="511"/>
      <c r="BA1" s="511"/>
      <c r="BB1" s="511"/>
      <c r="BC1" s="511"/>
      <c r="BD1" s="491"/>
      <c r="BE1" s="491"/>
      <c r="BF1" s="491"/>
      <c r="BG1" s="491"/>
      <c r="BH1" s="491"/>
      <c r="BI1" s="491"/>
      <c r="BJ1" s="491"/>
      <c r="BK1" s="491"/>
      <c r="BL1" s="491"/>
      <c r="BM1" s="491"/>
      <c r="BN1" s="491"/>
      <c r="BO1" s="491"/>
      <c r="BP1" s="491"/>
      <c r="BQ1" s="491"/>
      <c r="BR1" s="491"/>
      <c r="BS1" s="492"/>
      <c r="BT1" s="492"/>
      <c r="BU1" s="492"/>
      <c r="BV1" s="492"/>
      <c r="BW1" s="492"/>
      <c r="BX1" s="492"/>
      <c r="BY1" s="492"/>
      <c r="BZ1" s="492"/>
      <c r="CA1" s="492"/>
      <c r="CB1" s="492"/>
      <c r="CC1" s="492"/>
      <c r="CD1" s="492"/>
      <c r="CE1" s="492"/>
      <c r="CF1" s="492"/>
      <c r="CG1" s="492"/>
      <c r="CH1" s="492"/>
      <c r="CI1" s="492"/>
      <c r="CJ1" s="492"/>
      <c r="CK1" s="492"/>
      <c r="CL1" s="492"/>
      <c r="CM1" s="492"/>
      <c r="CN1" s="492"/>
      <c r="CO1" s="492"/>
      <c r="CP1" s="541"/>
      <c r="CQ1" s="511"/>
      <c r="CR1" s="491"/>
      <c r="CS1" s="492"/>
      <c r="CT1" s="556"/>
      <c r="CU1" s="557"/>
      <c r="CV1" s="557"/>
      <c r="CW1" s="557"/>
      <c r="CX1" s="557"/>
      <c r="CY1" s="556"/>
      <c r="CZ1" s="558"/>
      <c r="DA1" s="572"/>
      <c r="DB1" s="572"/>
      <c r="DC1" s="572"/>
      <c r="DD1" s="572"/>
      <c r="DE1" s="572"/>
      <c r="DF1" s="572"/>
      <c r="DG1" s="572"/>
      <c r="DH1" s="572"/>
      <c r="DI1" s="572"/>
      <c r="DJ1" s="572"/>
      <c r="DK1" s="572"/>
      <c r="DL1" s="572"/>
      <c r="DM1" s="572"/>
      <c r="DN1" s="572"/>
      <c r="DO1" s="572"/>
      <c r="DP1" s="572"/>
      <c r="DQ1" s="572"/>
      <c r="DR1" s="572"/>
      <c r="DS1" s="572"/>
      <c r="DT1" s="572"/>
      <c r="DU1" s="572"/>
      <c r="DV1" s="572"/>
      <c r="DW1" s="572"/>
      <c r="DX1" s="572"/>
      <c r="DY1" s="558"/>
      <c r="DZ1" s="579"/>
      <c r="EA1" s="580"/>
      <c r="EB1" s="580"/>
      <c r="EC1" s="580"/>
      <c r="ED1" s="580"/>
      <c r="EE1" s="581"/>
      <c r="EF1" s="582">
        <v>1.17</v>
      </c>
      <c r="EG1" s="558">
        <v>1.18</v>
      </c>
      <c r="EH1" s="558">
        <v>1.7</v>
      </c>
      <c r="EI1" s="558">
        <v>1.11</v>
      </c>
      <c r="EJ1" s="558">
        <v>1.15</v>
      </c>
      <c r="EK1" s="558">
        <v>1.14</v>
      </c>
      <c r="EL1" s="558">
        <v>1.24</v>
      </c>
      <c r="EM1" s="606">
        <v>1.24</v>
      </c>
      <c r="EN1" s="606">
        <v>1.24</v>
      </c>
      <c r="EO1" s="606">
        <v>2.9</v>
      </c>
      <c r="EP1" s="606">
        <v>1.26</v>
      </c>
      <c r="EQ1" s="606"/>
      <c r="ER1" s="606">
        <v>2.14</v>
      </c>
      <c r="ES1" s="606">
        <v>3.25</v>
      </c>
      <c r="ET1" s="609">
        <v>1.23</v>
      </c>
      <c r="EU1" s="610"/>
      <c r="EV1" s="610">
        <v>2.27</v>
      </c>
      <c r="EW1" s="610">
        <v>3.21</v>
      </c>
      <c r="EX1" s="610">
        <v>3.3</v>
      </c>
      <c r="EY1" s="610"/>
      <c r="EZ1" s="610">
        <v>3.8</v>
      </c>
      <c r="FA1" s="610">
        <v>3.1</v>
      </c>
      <c r="FB1" s="610">
        <v>3.28</v>
      </c>
      <c r="FC1" s="610">
        <v>3.5</v>
      </c>
      <c r="FD1" s="610">
        <v>4.2</v>
      </c>
      <c r="FE1" s="610">
        <v>3.8</v>
      </c>
      <c r="FF1" s="610">
        <v>3.8</v>
      </c>
      <c r="FG1" s="610">
        <v>3.4</v>
      </c>
      <c r="FH1" s="610">
        <v>4.4</v>
      </c>
      <c r="FI1" s="610">
        <v>3.29</v>
      </c>
      <c r="FJ1" s="610">
        <v>4.13</v>
      </c>
      <c r="FK1" s="610">
        <v>4.15</v>
      </c>
      <c r="FL1" s="610">
        <v>4.15</v>
      </c>
      <c r="FM1" s="610">
        <v>4.26</v>
      </c>
      <c r="FN1" s="610">
        <v>8.16</v>
      </c>
      <c r="FO1" s="610">
        <v>5.14</v>
      </c>
      <c r="FP1" s="610">
        <v>6.5</v>
      </c>
      <c r="FQ1" s="610">
        <v>8.9</v>
      </c>
      <c r="FR1" s="610">
        <v>5.13</v>
      </c>
      <c r="FS1" s="610" t="s">
        <v>3328</v>
      </c>
      <c r="FT1" s="610">
        <v>4.23</v>
      </c>
      <c r="FU1" s="610">
        <v>5.03</v>
      </c>
      <c r="FV1" s="610">
        <v>5.05</v>
      </c>
      <c r="FW1" s="610" t="s">
        <v>3329</v>
      </c>
      <c r="FX1" s="610">
        <v>6.3</v>
      </c>
      <c r="FY1" s="610">
        <v>6.11</v>
      </c>
      <c r="FZ1" s="610">
        <v>6.1</v>
      </c>
      <c r="GA1" s="610">
        <v>6.1</v>
      </c>
      <c r="GB1" s="610">
        <v>6.7</v>
      </c>
      <c r="GC1" s="610"/>
      <c r="GD1" s="610" t="s">
        <v>3330</v>
      </c>
      <c r="GE1" s="610">
        <v>6.13</v>
      </c>
      <c r="GF1" s="610">
        <v>6.27</v>
      </c>
      <c r="GG1" s="610">
        <v>6.27</v>
      </c>
      <c r="GH1" s="610">
        <v>6.27</v>
      </c>
      <c r="GI1" s="610">
        <v>6.19</v>
      </c>
      <c r="GJ1" s="610">
        <v>6.28</v>
      </c>
      <c r="GK1" s="610">
        <v>6.23</v>
      </c>
      <c r="GL1" s="610">
        <v>8.18</v>
      </c>
      <c r="GM1" s="610">
        <v>6.2</v>
      </c>
      <c r="GN1" s="610">
        <v>7.11</v>
      </c>
      <c r="GO1" s="610">
        <v>6.13</v>
      </c>
      <c r="GP1" s="610">
        <v>6.3</v>
      </c>
      <c r="GQ1" s="610">
        <v>6.28</v>
      </c>
      <c r="GR1" s="610">
        <v>7.25</v>
      </c>
      <c r="GS1" s="610">
        <v>8.12</v>
      </c>
      <c r="GT1" s="610">
        <v>7.24</v>
      </c>
      <c r="GU1" s="610">
        <v>7.27</v>
      </c>
      <c r="GV1" s="610">
        <v>7.25</v>
      </c>
      <c r="GW1" s="610">
        <v>7.29</v>
      </c>
      <c r="GX1" s="610">
        <v>8.9</v>
      </c>
      <c r="GY1" s="610">
        <v>8.3</v>
      </c>
      <c r="GZ1" s="610">
        <v>9.9</v>
      </c>
      <c r="HA1" s="610"/>
      <c r="HB1" s="630">
        <v>12.1</v>
      </c>
      <c r="HC1" s="610">
        <v>9.5</v>
      </c>
      <c r="HD1" s="610">
        <v>11.19</v>
      </c>
      <c r="HE1" s="610">
        <v>10.13</v>
      </c>
      <c r="HF1" s="610">
        <v>9.5</v>
      </c>
      <c r="HG1" s="610">
        <v>10.5</v>
      </c>
      <c r="HH1" s="610">
        <v>10.24</v>
      </c>
      <c r="HI1" s="610">
        <v>9.2</v>
      </c>
      <c r="HJ1" s="610">
        <v>11.29</v>
      </c>
      <c r="HK1" s="610">
        <v>10.13</v>
      </c>
      <c r="HL1" s="610">
        <v>10.24</v>
      </c>
      <c r="HM1" s="610">
        <v>10.24</v>
      </c>
      <c r="HN1" s="610">
        <v>10.24</v>
      </c>
      <c r="HO1" s="610"/>
      <c r="HP1" s="610">
        <v>11.5</v>
      </c>
      <c r="HQ1" s="610">
        <v>11.08</v>
      </c>
      <c r="HR1" s="610">
        <v>11.1</v>
      </c>
      <c r="HS1" s="610">
        <v>11.5</v>
      </c>
      <c r="HT1" s="610">
        <v>10.21</v>
      </c>
      <c r="HU1" s="606"/>
      <c r="HV1" s="610">
        <v>11.5</v>
      </c>
      <c r="HW1" s="610">
        <v>11.3</v>
      </c>
      <c r="HX1" s="606">
        <v>12.12</v>
      </c>
      <c r="HY1" s="610">
        <v>11.3</v>
      </c>
      <c r="HZ1" s="606">
        <v>11.21</v>
      </c>
      <c r="IA1" s="610">
        <v>11.19</v>
      </c>
      <c r="IB1" s="606"/>
      <c r="IC1" s="606"/>
      <c r="ID1" s="606"/>
      <c r="IE1" s="606">
        <v>12.12</v>
      </c>
      <c r="IF1" s="606">
        <v>12.18</v>
      </c>
      <c r="IG1" s="606">
        <v>12.13</v>
      </c>
      <c r="IH1" s="630">
        <v>12.2</v>
      </c>
      <c r="II1" s="610">
        <v>11.18</v>
      </c>
      <c r="IJ1" s="606">
        <v>12.18</v>
      </c>
      <c r="IK1" s="606">
        <v>12.18</v>
      </c>
      <c r="IL1" s="606"/>
      <c r="IM1" s="606">
        <v>12.25</v>
      </c>
      <c r="IN1" s="638"/>
      <c r="IO1" s="638">
        <v>12.18</v>
      </c>
      <c r="IP1" s="638">
        <v>12.25</v>
      </c>
      <c r="IQ1" s="638"/>
      <c r="IR1" s="639"/>
      <c r="IS1" s="640" t="s">
        <v>3331</v>
      </c>
      <c r="IT1" s="610" t="s">
        <v>3331</v>
      </c>
      <c r="IU1" s="610" t="s">
        <v>3332</v>
      </c>
      <c r="IV1" s="641" t="s">
        <v>3333</v>
      </c>
      <c r="IW1" s="641" t="s">
        <v>3334</v>
      </c>
      <c r="IX1" s="641" t="s">
        <v>3335</v>
      </c>
      <c r="IY1" s="641" t="s">
        <v>3336</v>
      </c>
      <c r="IZ1" s="641" t="s">
        <v>3337</v>
      </c>
      <c r="JA1" s="641" t="s">
        <v>3337</v>
      </c>
      <c r="JB1" s="641" t="s">
        <v>3337</v>
      </c>
      <c r="JC1" s="641"/>
      <c r="JD1" s="641" t="s">
        <v>3338</v>
      </c>
      <c r="JE1" s="641"/>
      <c r="JF1" s="641" t="s">
        <v>3339</v>
      </c>
      <c r="JG1" s="641" t="s">
        <v>3340</v>
      </c>
      <c r="JH1" s="641" t="s">
        <v>3341</v>
      </c>
      <c r="JI1" s="641" t="s">
        <v>3342</v>
      </c>
      <c r="JJ1" s="645" t="s">
        <v>3343</v>
      </c>
      <c r="JK1" s="645" t="s">
        <v>3343</v>
      </c>
      <c r="JL1" s="645" t="s">
        <v>3343</v>
      </c>
      <c r="JM1" s="645" t="s">
        <v>3343</v>
      </c>
      <c r="JN1" s="645" t="s">
        <v>3343</v>
      </c>
      <c r="JO1" s="645" t="s">
        <v>3343</v>
      </c>
      <c r="JP1" s="645" t="s">
        <v>3343</v>
      </c>
      <c r="JQ1" s="645" t="s">
        <v>3343</v>
      </c>
      <c r="JR1" s="645" t="s">
        <v>3344</v>
      </c>
      <c r="JS1" s="645" t="s">
        <v>3345</v>
      </c>
      <c r="JT1" s="645" t="s">
        <v>3344</v>
      </c>
      <c r="JU1" s="645" t="s">
        <v>3344</v>
      </c>
      <c r="JV1" s="645" t="s">
        <v>3346</v>
      </c>
      <c r="JW1" s="645" t="s">
        <v>3347</v>
      </c>
      <c r="JX1" s="645" t="s">
        <v>3348</v>
      </c>
      <c r="JY1" s="645" t="s">
        <v>3349</v>
      </c>
      <c r="JZ1" s="645" t="s">
        <v>3349</v>
      </c>
      <c r="KA1" s="645" t="s">
        <v>3349</v>
      </c>
      <c r="KB1" s="645" t="s">
        <v>3350</v>
      </c>
      <c r="KC1" s="645" t="s">
        <v>3351</v>
      </c>
      <c r="KD1" s="645" t="s">
        <v>3351</v>
      </c>
      <c r="KE1" s="645" t="s">
        <v>3351</v>
      </c>
      <c r="KF1" s="645" t="s">
        <v>3352</v>
      </c>
      <c r="KG1" s="645" t="s">
        <v>3352</v>
      </c>
      <c r="KH1" s="645" t="s">
        <v>3352</v>
      </c>
      <c r="KI1" s="645" t="s">
        <v>3353</v>
      </c>
      <c r="KJ1" s="645" t="s">
        <v>3354</v>
      </c>
      <c r="KK1" s="645" t="s">
        <v>3355</v>
      </c>
      <c r="KL1" s="645" t="s">
        <v>3356</v>
      </c>
      <c r="KM1" s="645" t="s">
        <v>3357</v>
      </c>
      <c r="KN1" s="645" t="s">
        <v>3353</v>
      </c>
      <c r="KO1" s="645" t="s">
        <v>3358</v>
      </c>
      <c r="KP1" s="645" t="s">
        <v>3358</v>
      </c>
      <c r="KQ1" s="652" t="s">
        <v>3359</v>
      </c>
      <c r="KR1" s="653"/>
      <c r="KS1" s="653"/>
      <c r="KT1" s="653"/>
      <c r="KU1" s="653"/>
      <c r="KV1" s="654"/>
      <c r="KW1" s="641" t="s">
        <v>3360</v>
      </c>
      <c r="KX1" s="641" t="s">
        <v>3361</v>
      </c>
      <c r="KY1" s="641" t="s">
        <v>3361</v>
      </c>
      <c r="KZ1" s="641" t="s">
        <v>3361</v>
      </c>
      <c r="LA1" s="641" t="s">
        <v>3361</v>
      </c>
      <c r="LB1" s="641" t="s">
        <v>3335</v>
      </c>
      <c r="LC1" s="641" t="s">
        <v>3336</v>
      </c>
      <c r="LD1" s="641" t="s">
        <v>3336</v>
      </c>
      <c r="LE1" s="641" t="s">
        <v>3336</v>
      </c>
      <c r="LF1" s="641" t="s">
        <v>3336</v>
      </c>
      <c r="LG1" s="641" t="s">
        <v>3336</v>
      </c>
      <c r="LH1" s="641" t="s">
        <v>3337</v>
      </c>
      <c r="LI1" s="645" t="s">
        <v>3362</v>
      </c>
      <c r="LJ1" s="645" t="s">
        <v>3362</v>
      </c>
      <c r="LK1" s="645" t="s">
        <v>3363</v>
      </c>
      <c r="LL1" s="645" t="s">
        <v>3363</v>
      </c>
      <c r="LM1" s="645" t="s">
        <v>3362</v>
      </c>
      <c r="LN1" s="645" t="s">
        <v>3364</v>
      </c>
      <c r="LO1" s="641" t="s">
        <v>3365</v>
      </c>
      <c r="LP1" s="641" t="s">
        <v>3366</v>
      </c>
      <c r="LQ1" s="558" t="s">
        <v>3366</v>
      </c>
      <c r="LR1" s="641" t="s">
        <v>3367</v>
      </c>
      <c r="LS1" s="641" t="s">
        <v>3367</v>
      </c>
      <c r="LT1" s="558" t="s">
        <v>3367</v>
      </c>
      <c r="LU1" s="558" t="s">
        <v>3367</v>
      </c>
      <c r="LV1" s="664"/>
      <c r="LW1" s="654"/>
      <c r="LX1" s="645" t="s">
        <v>3336</v>
      </c>
      <c r="LY1" s="645" t="s">
        <v>3336</v>
      </c>
      <c r="LZ1" s="645" t="s">
        <v>3368</v>
      </c>
      <c r="MA1" s="645" t="s">
        <v>3349</v>
      </c>
      <c r="MB1" s="645" t="s">
        <v>3369</v>
      </c>
      <c r="MC1" s="645" t="s">
        <v>3370</v>
      </c>
      <c r="MD1" s="558" t="s">
        <v>3371</v>
      </c>
      <c r="ME1" s="641" t="s">
        <v>3372</v>
      </c>
      <c r="MF1" s="641" t="s">
        <v>3371</v>
      </c>
      <c r="MG1" s="641" t="s">
        <v>3373</v>
      </c>
      <c r="MH1" s="558"/>
      <c r="MI1" s="641" t="s">
        <v>3356</v>
      </c>
      <c r="MJ1" s="558"/>
      <c r="MK1" s="558"/>
      <c r="ML1" s="558"/>
      <c r="MM1" s="664"/>
      <c r="MN1" s="664"/>
      <c r="MO1" s="664"/>
      <c r="MP1" s="664"/>
      <c r="MQ1" s="664"/>
      <c r="MR1" s="664"/>
      <c r="MS1" s="654"/>
      <c r="MT1" s="582"/>
      <c r="MU1" s="558"/>
      <c r="MV1" s="558"/>
      <c r="MW1" s="641"/>
      <c r="MX1" s="641"/>
      <c r="MY1" s="558"/>
      <c r="MZ1" s="645"/>
      <c r="NA1" s="681"/>
      <c r="NB1" s="682"/>
      <c r="NC1" s="682"/>
      <c r="ND1" s="683"/>
      <c r="NE1" s="683"/>
      <c r="NF1" s="712"/>
      <c r="NG1" s="645"/>
      <c r="NH1" s="641"/>
      <c r="NI1" s="713"/>
      <c r="NJ1" s="641"/>
      <c r="NK1" s="714"/>
      <c r="NL1" s="715"/>
      <c r="NM1" s="748"/>
      <c r="NN1" s="748"/>
      <c r="NO1" s="749"/>
      <c r="NP1" s="749"/>
      <c r="NQ1" s="749"/>
      <c r="NR1" s="750"/>
      <c r="NS1" s="749"/>
      <c r="NT1" s="749"/>
      <c r="NU1" s="749"/>
      <c r="NV1" s="749"/>
      <c r="NW1" s="762"/>
      <c r="NX1" s="762"/>
      <c r="NY1" s="749"/>
      <c r="NZ1" s="749"/>
      <c r="OA1" s="749"/>
      <c r="OB1" s="749"/>
      <c r="OC1" s="749"/>
      <c r="OD1" s="749"/>
      <c r="OE1" s="770"/>
      <c r="OF1" s="771"/>
      <c r="OG1" s="771"/>
      <c r="OH1" s="771"/>
      <c r="OI1" s="771"/>
      <c r="OJ1" s="771"/>
      <c r="OK1" s="771"/>
      <c r="OL1" s="771"/>
      <c r="OM1" s="771"/>
      <c r="ON1" s="771"/>
      <c r="OO1" s="771"/>
      <c r="OP1" s="771"/>
      <c r="OQ1" s="770"/>
      <c r="OR1" s="770"/>
      <c r="OS1" s="770"/>
      <c r="OT1" s="770"/>
      <c r="OU1" s="770"/>
      <c r="OV1" s="770"/>
      <c r="OW1" s="770"/>
      <c r="OX1" s="770"/>
      <c r="OY1" s="770"/>
      <c r="OZ1" s="770"/>
      <c r="PA1" s="770"/>
      <c r="PB1" s="770"/>
      <c r="PC1" s="770"/>
      <c r="PD1" s="770"/>
      <c r="PE1" s="770"/>
      <c r="PF1" s="770"/>
      <c r="PG1" s="770"/>
      <c r="PH1" s="770"/>
      <c r="PI1" s="770"/>
      <c r="PJ1" s="770"/>
      <c r="PK1" s="770"/>
      <c r="PL1" s="770"/>
      <c r="PM1" s="770"/>
      <c r="PN1" s="770"/>
      <c r="PO1" s="770"/>
      <c r="PP1" s="770"/>
      <c r="PQ1" s="770"/>
      <c r="PR1" s="770"/>
      <c r="PS1" s="770"/>
      <c r="PT1" s="770"/>
      <c r="PU1" s="770"/>
      <c r="PV1" s="770"/>
      <c r="PW1" s="770"/>
      <c r="PX1" s="770"/>
      <c r="PY1" s="770"/>
      <c r="PZ1" s="770"/>
      <c r="QA1" s="770"/>
      <c r="QB1" s="770"/>
      <c r="QC1" s="770"/>
      <c r="QD1" s="770"/>
      <c r="QE1" s="788"/>
      <c r="QF1" s="788"/>
      <c r="QG1" s="788"/>
      <c r="QH1" s="788"/>
      <c r="QI1" s="788"/>
      <c r="QJ1" s="788"/>
      <c r="QK1" s="788"/>
      <c r="QL1" s="788"/>
      <c r="QM1" s="788"/>
      <c r="QN1" s="788"/>
      <c r="QO1" s="788"/>
      <c r="QP1" s="788"/>
      <c r="QQ1" s="788"/>
      <c r="QR1" s="788"/>
      <c r="QS1" s="788"/>
      <c r="QT1" s="788"/>
      <c r="QU1" s="788"/>
      <c r="QV1" s="788"/>
      <c r="QW1" s="788"/>
      <c r="QX1" s="788"/>
      <c r="QY1" s="788"/>
      <c r="QZ1" s="788"/>
      <c r="RA1" s="788"/>
      <c r="RB1" s="788"/>
      <c r="RC1" s="788"/>
      <c r="RD1" s="788"/>
      <c r="RE1" s="788"/>
      <c r="RF1" s="788"/>
      <c r="RG1" s="788"/>
      <c r="RH1" s="788"/>
      <c r="RI1" s="788"/>
      <c r="RJ1" s="788"/>
      <c r="RK1" s="788"/>
      <c r="RL1" s="788"/>
      <c r="RM1" s="788"/>
      <c r="RN1" s="788"/>
      <c r="RO1" s="788"/>
      <c r="RP1" s="788"/>
      <c r="RQ1" s="788"/>
      <c r="RR1" s="788"/>
      <c r="RS1" s="788"/>
      <c r="RT1" s="788"/>
      <c r="RU1" s="788"/>
      <c r="RV1" s="788"/>
      <c r="RW1" s="788"/>
      <c r="RX1" s="788"/>
      <c r="RY1" s="788"/>
      <c r="RZ1" s="788"/>
      <c r="SA1" s="788"/>
      <c r="SB1" s="788"/>
      <c r="SC1" s="788"/>
      <c r="SD1" s="788"/>
      <c r="SE1" s="788"/>
      <c r="SF1" s="788"/>
      <c r="SG1" s="788"/>
      <c r="SH1" s="788"/>
      <c r="SI1" s="788"/>
      <c r="SJ1" s="788"/>
      <c r="SK1" s="788"/>
      <c r="SL1" s="788"/>
      <c r="SM1" s="788"/>
      <c r="SN1" s="788"/>
      <c r="SO1" s="788"/>
      <c r="SP1" s="788"/>
      <c r="SQ1" s="788"/>
      <c r="SR1" s="788"/>
      <c r="SS1" s="788"/>
      <c r="ST1" s="788"/>
      <c r="SU1" s="788"/>
      <c r="SV1" s="788"/>
      <c r="SW1" s="788"/>
      <c r="SX1" s="788"/>
      <c r="SY1" s="788"/>
      <c r="SZ1" s="788"/>
      <c r="TA1" s="788"/>
      <c r="TB1" s="788"/>
      <c r="TC1" s="788"/>
      <c r="TD1" s="788"/>
      <c r="TE1" s="788"/>
      <c r="TF1" s="788"/>
      <c r="TG1" s="788"/>
      <c r="TH1" s="788"/>
      <c r="TI1" s="788"/>
      <c r="TJ1" s="788"/>
      <c r="TK1" s="788"/>
      <c r="TL1" s="788"/>
      <c r="TM1" s="788"/>
      <c r="TN1" s="788"/>
      <c r="TO1" s="788"/>
      <c r="TP1" s="788"/>
      <c r="TQ1" s="788"/>
      <c r="TR1" s="788"/>
      <c r="TS1" s="788"/>
      <c r="TT1" s="788"/>
      <c r="TU1" s="788"/>
      <c r="TV1" s="788"/>
      <c r="TW1" s="788"/>
      <c r="TX1" s="788"/>
      <c r="TY1" s="788"/>
      <c r="TZ1" s="788"/>
      <c r="UA1" s="788"/>
      <c r="UB1" s="788"/>
      <c r="UC1" s="788"/>
      <c r="UD1" s="788"/>
      <c r="UE1" s="788"/>
      <c r="UF1" s="788"/>
      <c r="UG1" s="788"/>
      <c r="UH1" s="788"/>
      <c r="UI1" s="788"/>
      <c r="UJ1" s="788"/>
      <c r="UK1" s="788"/>
      <c r="UL1" s="788"/>
      <c r="UM1" s="788"/>
      <c r="UN1" s="788"/>
      <c r="UO1" s="788"/>
      <c r="UP1" s="788"/>
      <c r="UQ1" s="788"/>
      <c r="UR1" s="788"/>
      <c r="US1" s="788"/>
      <c r="UT1" s="788"/>
      <c r="UU1" s="788"/>
      <c r="UV1" s="788"/>
      <c r="UW1" s="788"/>
      <c r="UX1" s="788"/>
      <c r="UY1" s="788"/>
      <c r="UZ1" s="788"/>
      <c r="VA1" s="788"/>
      <c r="VB1" s="788"/>
      <c r="VC1" s="788"/>
      <c r="VD1" s="788"/>
      <c r="VE1" s="788"/>
      <c r="VF1" s="788"/>
      <c r="VG1" s="788"/>
      <c r="VH1" s="788"/>
      <c r="VI1" s="788"/>
      <c r="VJ1" s="788"/>
      <c r="VK1" s="788"/>
      <c r="VL1" s="788"/>
      <c r="VM1" s="788"/>
      <c r="VN1" s="788"/>
      <c r="VO1" s="788"/>
      <c r="VP1" s="788"/>
      <c r="VQ1" s="788"/>
      <c r="VR1" s="788"/>
      <c r="VS1" s="788"/>
      <c r="VT1" s="788"/>
      <c r="VU1" s="788"/>
      <c r="VV1" s="788"/>
      <c r="VW1" s="788"/>
      <c r="VX1" s="788"/>
      <c r="VY1" s="788"/>
      <c r="VZ1" s="788"/>
      <c r="WA1" s="788"/>
      <c r="WB1" s="788"/>
      <c r="WC1" s="788"/>
      <c r="WD1" s="788"/>
      <c r="WE1" s="788"/>
      <c r="WF1" s="788"/>
      <c r="WG1" s="788"/>
      <c r="WH1" s="788"/>
      <c r="WI1" s="788"/>
      <c r="WJ1" s="788"/>
      <c r="WK1" s="788"/>
      <c r="WL1" s="788"/>
      <c r="WM1" s="788"/>
      <c r="WN1" s="788"/>
      <c r="WO1" s="788"/>
      <c r="WP1" s="788"/>
      <c r="WQ1" s="788"/>
      <c r="WR1" s="788"/>
      <c r="WS1" s="788"/>
      <c r="WT1" s="788"/>
      <c r="WU1" s="788"/>
      <c r="WV1" s="788"/>
      <c r="WW1" s="788"/>
      <c r="WX1" s="788"/>
      <c r="WY1" s="788"/>
      <c r="WZ1" s="788"/>
      <c r="XA1" s="788"/>
      <c r="XB1" s="788"/>
      <c r="XC1" s="788"/>
      <c r="XD1" s="788"/>
      <c r="XE1" s="788"/>
      <c r="XF1" s="788"/>
      <c r="XG1" s="788"/>
      <c r="XH1" s="788"/>
      <c r="XI1" s="788"/>
      <c r="XJ1" s="788"/>
      <c r="XK1" s="788"/>
      <c r="XL1" s="788"/>
      <c r="XM1" s="788"/>
      <c r="XN1" s="788"/>
      <c r="XO1" s="788"/>
      <c r="XP1" s="788"/>
      <c r="XQ1" s="788"/>
      <c r="XR1" s="788"/>
      <c r="XS1" s="788"/>
      <c r="XT1" s="788"/>
      <c r="XU1" s="788"/>
      <c r="XV1" s="788"/>
      <c r="XW1" s="788"/>
      <c r="XX1" s="788"/>
      <c r="XY1" s="788"/>
      <c r="XZ1" s="788"/>
      <c r="YA1" s="788"/>
      <c r="YB1" s="788"/>
      <c r="YC1" s="788"/>
      <c r="YD1" s="788"/>
      <c r="YE1" s="788"/>
      <c r="YF1" s="788"/>
      <c r="YG1" s="788"/>
      <c r="YH1" s="788"/>
      <c r="YI1" s="788"/>
      <c r="YJ1" s="788"/>
      <c r="YK1" s="788"/>
      <c r="YL1" s="788"/>
      <c r="YM1" s="788"/>
      <c r="YN1" s="788"/>
      <c r="YO1" s="788"/>
      <c r="YP1" s="788"/>
      <c r="YQ1" s="788"/>
      <c r="YR1" s="788"/>
      <c r="YS1" s="788"/>
      <c r="YT1" s="788"/>
      <c r="YU1" s="788"/>
      <c r="YV1" s="788"/>
      <c r="YW1" s="788"/>
      <c r="YX1" s="788"/>
      <c r="YY1" s="788"/>
      <c r="YZ1" s="788"/>
      <c r="ZA1" s="788"/>
      <c r="ZB1" s="788"/>
      <c r="ZC1" s="788"/>
      <c r="ZD1" s="788"/>
      <c r="ZE1" s="788"/>
      <c r="ZF1" s="788"/>
      <c r="ZG1" s="788"/>
      <c r="ZH1" s="788"/>
      <c r="ZI1" s="788"/>
      <c r="ZJ1" s="788"/>
      <c r="ZK1" s="788"/>
      <c r="ZL1" s="788"/>
      <c r="ZM1" s="788"/>
      <c r="ZN1" s="788"/>
      <c r="ZO1" s="788"/>
      <c r="ZP1" s="788"/>
      <c r="ZQ1" s="788"/>
      <c r="ZR1" s="788"/>
      <c r="ZS1" s="788"/>
      <c r="ZT1" s="788"/>
      <c r="ZU1" s="788"/>
      <c r="ZV1" s="788"/>
      <c r="ZW1" s="788"/>
      <c r="ZX1" s="788"/>
      <c r="ZY1" s="788"/>
      <c r="ZZ1" s="788"/>
      <c r="AAA1" s="788"/>
      <c r="AAB1" s="788"/>
      <c r="AAC1" s="788"/>
      <c r="AAD1" s="788"/>
      <c r="AAE1" s="788"/>
      <c r="AAF1" s="788"/>
      <c r="AAG1" s="788"/>
      <c r="AAH1" s="788"/>
      <c r="AAI1" s="788"/>
      <c r="AAJ1" s="788"/>
      <c r="AAK1" s="788"/>
      <c r="AAL1" s="788"/>
      <c r="AAM1" s="788"/>
      <c r="AAN1" s="788"/>
      <c r="AAO1" s="788"/>
      <c r="AAP1" s="788"/>
      <c r="AAQ1" s="788"/>
      <c r="AAR1" s="788"/>
      <c r="AAS1" s="788"/>
      <c r="AAT1" s="788"/>
      <c r="AAU1" s="788"/>
      <c r="AAV1" s="788"/>
      <c r="AAW1" s="788"/>
      <c r="AAX1" s="788"/>
      <c r="AAY1" s="788"/>
      <c r="AAZ1" s="788"/>
      <c r="ABA1" s="788"/>
      <c r="ABB1" s="788"/>
      <c r="ABC1" s="788"/>
      <c r="ABD1" s="788"/>
      <c r="ABE1" s="788"/>
      <c r="ABF1" s="788"/>
      <c r="ABG1" s="788"/>
      <c r="ABH1" s="788"/>
      <c r="ABI1" s="788"/>
      <c r="ABJ1" s="788"/>
      <c r="ABK1" s="788"/>
      <c r="ABL1" s="788"/>
      <c r="ABM1" s="788"/>
      <c r="ABN1" s="788"/>
      <c r="ABO1" s="788"/>
      <c r="ABP1" s="788"/>
      <c r="ABQ1" s="788"/>
      <c r="ABR1" s="788"/>
      <c r="ABS1" s="788"/>
      <c r="ABT1" s="788"/>
      <c r="ABU1" s="788"/>
      <c r="ABV1" s="788"/>
      <c r="ABW1" s="788"/>
      <c r="ABX1" s="788"/>
      <c r="ABY1" s="788"/>
      <c r="ABZ1" s="788"/>
      <c r="ACA1" s="788"/>
      <c r="ACB1" s="788"/>
      <c r="ACC1" s="788"/>
      <c r="ACD1" s="788"/>
      <c r="ACE1" s="788"/>
      <c r="ACF1" s="788"/>
      <c r="ACG1" s="788"/>
      <c r="ACH1" s="788"/>
      <c r="ACI1" s="788"/>
      <c r="ACJ1" s="788"/>
      <c r="ACK1" s="788"/>
      <c r="ACL1" s="788"/>
      <c r="ACM1" s="788"/>
      <c r="ACN1" s="788"/>
      <c r="ACO1" s="788"/>
      <c r="ACP1" s="788"/>
      <c r="ACQ1" s="788"/>
      <c r="ACR1" s="788"/>
      <c r="ACS1" s="788"/>
      <c r="ACT1" s="788"/>
      <c r="ACU1" s="788"/>
      <c r="ACV1" s="788"/>
      <c r="ACW1" s="788"/>
      <c r="ACX1" s="788"/>
      <c r="ACY1" s="788"/>
      <c r="ACZ1" s="788"/>
      <c r="ADA1" s="788"/>
      <c r="ADB1" s="788"/>
      <c r="ADC1" s="788"/>
      <c r="ADD1" s="788"/>
      <c r="ADE1" s="788"/>
      <c r="ADF1" s="788"/>
      <c r="ADG1" s="788"/>
      <c r="ADH1" s="788"/>
      <c r="ADI1" s="788"/>
      <c r="ADJ1" s="788"/>
      <c r="ADK1" s="788"/>
      <c r="ADL1" s="788"/>
      <c r="ADM1" s="788"/>
      <c r="ADN1" s="788"/>
      <c r="ADO1" s="788"/>
      <c r="ADP1" s="788"/>
      <c r="ADQ1" s="788"/>
      <c r="ADR1" s="788"/>
      <c r="ADS1" s="788"/>
      <c r="ADT1" s="788"/>
      <c r="ADU1" s="788"/>
      <c r="ADV1" s="788"/>
      <c r="ADW1" s="788"/>
      <c r="ADX1" s="788"/>
      <c r="ADY1" s="788"/>
      <c r="ADZ1" s="788"/>
      <c r="AEA1" s="788"/>
      <c r="AEB1" s="788"/>
      <c r="AEC1" s="788"/>
      <c r="AED1" s="788"/>
      <c r="AEE1" s="788"/>
      <c r="AEF1" s="788"/>
      <c r="AEG1" s="788"/>
      <c r="AEH1" s="788"/>
      <c r="AEI1" s="788"/>
      <c r="AEJ1" s="788"/>
      <c r="AEK1" s="788"/>
      <c r="AEL1" s="788"/>
      <c r="AEM1" s="788"/>
      <c r="AEN1" s="788"/>
      <c r="AEO1" s="788"/>
      <c r="AEP1" s="788"/>
      <c r="AEQ1" s="788"/>
      <c r="AER1" s="788"/>
      <c r="AES1" s="788"/>
      <c r="AET1" s="788"/>
      <c r="AEU1" s="788"/>
      <c r="AEV1" s="788"/>
      <c r="AEW1" s="788"/>
      <c r="AEX1" s="788"/>
      <c r="AEY1" s="788"/>
      <c r="AEZ1" s="788"/>
      <c r="AFA1" s="788"/>
      <c r="AFB1" s="788"/>
      <c r="AFC1" s="788"/>
      <c r="AFD1" s="788"/>
      <c r="AFE1" s="788"/>
      <c r="AFF1" s="788"/>
      <c r="AFG1" s="788"/>
      <c r="AFH1" s="788"/>
      <c r="AFI1" s="788"/>
      <c r="AFJ1" s="788"/>
      <c r="AFK1" s="788"/>
      <c r="AFL1" s="788"/>
      <c r="AFM1" s="788"/>
      <c r="AFN1" s="788"/>
      <c r="AFO1" s="788"/>
      <c r="AFP1" s="788"/>
      <c r="AFQ1" s="788"/>
      <c r="AFR1" s="788"/>
      <c r="AFS1" s="788"/>
      <c r="AFT1" s="788"/>
      <c r="AFU1" s="788"/>
      <c r="AFV1" s="788"/>
      <c r="AFW1" s="788"/>
      <c r="AFX1" s="788"/>
      <c r="AFY1" s="788"/>
      <c r="AFZ1" s="788"/>
      <c r="AGA1" s="788"/>
      <c r="AGB1" s="788"/>
      <c r="AGC1" s="788"/>
      <c r="AGD1" s="788"/>
      <c r="AGE1" s="788"/>
      <c r="AGF1" s="788"/>
      <c r="AGG1" s="788"/>
      <c r="AGH1" s="788"/>
      <c r="AGI1" s="788"/>
      <c r="AGJ1" s="788"/>
      <c r="AGK1" s="788"/>
      <c r="AGL1" s="788"/>
      <c r="AGM1" s="788"/>
      <c r="AGN1" s="788"/>
      <c r="AGO1" s="788"/>
      <c r="AGP1" s="788"/>
      <c r="AGQ1" s="788"/>
      <c r="AGR1" s="788"/>
      <c r="AGS1" s="788"/>
      <c r="AGT1" s="788"/>
      <c r="AGU1" s="788"/>
      <c r="AGV1" s="788"/>
      <c r="AGW1" s="788"/>
      <c r="AGX1" s="788"/>
      <c r="AGY1" s="788"/>
      <c r="AGZ1" s="788"/>
      <c r="AHA1" s="788"/>
      <c r="AHB1" s="788"/>
      <c r="AHC1" s="788"/>
      <c r="AHD1" s="788"/>
      <c r="AHE1" s="788"/>
      <c r="AHF1" s="788"/>
      <c r="AHG1" s="788"/>
      <c r="AHH1" s="788"/>
      <c r="AHI1" s="788"/>
      <c r="AHJ1" s="788"/>
      <c r="AHK1" s="788"/>
      <c r="AHL1" s="788"/>
      <c r="AHM1" s="788"/>
      <c r="AHN1" s="788"/>
      <c r="AHO1" s="788"/>
      <c r="AHP1" s="788"/>
      <c r="AHQ1" s="788"/>
      <c r="AHR1" s="788"/>
      <c r="AHS1" s="788"/>
      <c r="AHT1" s="788"/>
      <c r="AHU1" s="788"/>
      <c r="AHV1" s="788"/>
      <c r="AHW1" s="788"/>
      <c r="AHX1" s="788"/>
      <c r="AHY1" s="788"/>
      <c r="AHZ1" s="788"/>
      <c r="AIA1" s="788"/>
      <c r="AIB1" s="788"/>
      <c r="AIC1" s="788"/>
      <c r="AID1" s="788"/>
      <c r="AIE1" s="788"/>
      <c r="AIF1" s="788"/>
      <c r="AIG1" s="788"/>
      <c r="AIH1" s="788"/>
      <c r="AII1" s="788"/>
      <c r="AIJ1" s="788"/>
      <c r="AIK1" s="788"/>
      <c r="AIL1" s="788"/>
      <c r="AIM1" s="788"/>
      <c r="AIN1" s="788"/>
      <c r="AIO1" s="788"/>
      <c r="AIP1" s="788"/>
      <c r="AIQ1" s="788"/>
      <c r="AIR1" s="788"/>
      <c r="AIS1" s="788"/>
      <c r="AIT1" s="788"/>
      <c r="AIU1" s="788"/>
      <c r="AIV1" s="788"/>
      <c r="AIW1" s="788"/>
      <c r="AIX1" s="788"/>
      <c r="AIY1" s="788"/>
      <c r="AIZ1" s="788"/>
      <c r="AJA1" s="788"/>
      <c r="AJB1" s="788"/>
      <c r="AJC1" s="788"/>
      <c r="AJD1" s="788"/>
      <c r="AJE1" s="788"/>
      <c r="AJF1" s="788"/>
      <c r="AJG1" s="788"/>
      <c r="AJH1" s="788"/>
      <c r="AJI1" s="788"/>
      <c r="AJJ1" s="788"/>
      <c r="AJK1" s="788"/>
      <c r="AJL1" s="788"/>
      <c r="AJM1" s="788"/>
      <c r="AJN1" s="788"/>
      <c r="AJO1" s="788"/>
      <c r="AJP1" s="788"/>
      <c r="AJQ1" s="788"/>
      <c r="AJR1" s="788"/>
      <c r="AJS1" s="788"/>
      <c r="AJT1" s="788"/>
      <c r="AJU1" s="788"/>
      <c r="AJV1" s="788"/>
      <c r="AJW1" s="788"/>
      <c r="AJX1" s="788"/>
      <c r="AJY1" s="788"/>
      <c r="AJZ1" s="788"/>
      <c r="AKA1" s="788"/>
      <c r="AKB1" s="788"/>
      <c r="AKC1" s="788"/>
      <c r="AKD1" s="788"/>
      <c r="AKE1" s="788"/>
      <c r="AKF1" s="788"/>
      <c r="AKG1" s="788"/>
      <c r="AKH1" s="788"/>
      <c r="AKI1" s="788"/>
      <c r="AKJ1" s="788"/>
      <c r="AKK1" s="788"/>
      <c r="AKL1" s="788"/>
      <c r="AKM1" s="788"/>
      <c r="AKN1" s="788"/>
      <c r="AKO1" s="788"/>
      <c r="AKP1" s="788"/>
      <c r="AKQ1" s="788"/>
      <c r="AKR1" s="788"/>
      <c r="AKS1" s="788"/>
      <c r="AKT1" s="788"/>
      <c r="AKU1" s="788"/>
      <c r="AKV1" s="788"/>
      <c r="AKW1" s="788"/>
      <c r="AKX1" s="788"/>
      <c r="AKY1" s="788"/>
      <c r="AKZ1" s="788"/>
      <c r="ALA1" s="788"/>
      <c r="ALB1" s="788"/>
      <c r="ALC1" s="788"/>
      <c r="ALD1" s="788"/>
      <c r="ALE1" s="788"/>
      <c r="ALF1" s="788"/>
      <c r="ALG1" s="788"/>
      <c r="ALH1" s="788"/>
      <c r="ALI1" s="788"/>
      <c r="ALJ1" s="788"/>
      <c r="ALK1" s="788"/>
      <c r="ALL1" s="788"/>
      <c r="ALM1" s="788"/>
      <c r="ALN1" s="788"/>
      <c r="ALO1" s="788"/>
      <c r="ALP1" s="788"/>
      <c r="ALQ1" s="788"/>
      <c r="ALR1" s="788"/>
      <c r="ALS1" s="788"/>
      <c r="ALT1" s="788"/>
      <c r="ALU1" s="788"/>
      <c r="ALV1" s="788"/>
      <c r="ALW1" s="788"/>
      <c r="ALX1" s="788"/>
      <c r="ALY1" s="788"/>
      <c r="ALZ1" s="788"/>
      <c r="AMA1" s="788"/>
      <c r="AMB1" s="788"/>
      <c r="AMC1" s="788"/>
      <c r="AMD1" s="788"/>
      <c r="AME1" s="788"/>
      <c r="AMF1" s="788"/>
      <c r="AMG1" s="788"/>
      <c r="AMH1" s="788"/>
      <c r="AMI1" s="788"/>
      <c r="AMJ1" s="788"/>
      <c r="AMK1" s="788"/>
      <c r="AML1" s="788"/>
      <c r="AMM1" s="788"/>
      <c r="AMN1" s="788"/>
      <c r="AMO1" s="788"/>
      <c r="AMP1" s="788"/>
      <c r="AMQ1" s="788"/>
      <c r="AMR1" s="788"/>
      <c r="AMS1" s="788"/>
      <c r="AMT1" s="788"/>
      <c r="AMU1" s="788"/>
      <c r="AMV1" s="788"/>
      <c r="AMW1" s="788"/>
      <c r="AMX1" s="788"/>
      <c r="AMY1" s="788"/>
      <c r="AMZ1" s="788"/>
      <c r="ANA1" s="788"/>
      <c r="ANB1" s="788"/>
      <c r="ANC1" s="788"/>
      <c r="AND1" s="788"/>
      <c r="ANE1" s="788"/>
      <c r="ANF1" s="788"/>
      <c r="ANG1" s="788"/>
      <c r="ANH1" s="788"/>
      <c r="ANI1" s="788"/>
      <c r="ANJ1" s="788"/>
      <c r="ANK1" s="788"/>
      <c r="ANL1" s="788"/>
      <c r="ANM1" s="788"/>
      <c r="ANN1" s="788"/>
      <c r="ANO1" s="788"/>
      <c r="ANP1" s="788"/>
      <c r="ANQ1" s="788"/>
      <c r="ANR1" s="788"/>
      <c r="ANS1" s="788"/>
      <c r="ANT1" s="788"/>
      <c r="ANU1" s="788"/>
      <c r="ANV1" s="788"/>
      <c r="ANW1" s="788"/>
      <c r="ANX1" s="788"/>
      <c r="ANY1" s="788"/>
      <c r="ANZ1" s="788"/>
      <c r="AOA1" s="788"/>
      <c r="AOB1" s="788"/>
      <c r="AOC1" s="788"/>
      <c r="AOD1" s="788"/>
      <c r="AOE1" s="788"/>
      <c r="AOF1" s="788"/>
      <c r="AOG1" s="788"/>
      <c r="AOH1" s="788"/>
      <c r="AOI1" s="788"/>
      <c r="AOJ1" s="788"/>
      <c r="AOK1" s="788"/>
      <c r="AOL1" s="788"/>
      <c r="AOM1" s="788"/>
      <c r="AON1" s="788"/>
      <c r="AOO1" s="788"/>
      <c r="AOP1" s="788"/>
      <c r="AOQ1" s="788"/>
      <c r="AOR1" s="788"/>
      <c r="AOS1" s="788"/>
      <c r="AOT1" s="788"/>
      <c r="AOU1" s="788"/>
      <c r="AOV1" s="788"/>
      <c r="AOW1" s="788"/>
      <c r="AOX1" s="788"/>
      <c r="AOY1" s="788"/>
      <c r="AOZ1" s="788"/>
      <c r="APA1" s="788"/>
      <c r="APB1" s="788"/>
      <c r="APC1" s="788"/>
      <c r="APD1" s="788"/>
      <c r="APE1" s="788"/>
      <c r="APF1" s="788"/>
      <c r="APG1" s="788"/>
      <c r="APH1" s="788"/>
      <c r="API1" s="788"/>
      <c r="APJ1" s="788"/>
      <c r="APK1" s="788"/>
      <c r="APL1" s="788"/>
      <c r="APM1" s="788"/>
      <c r="APN1" s="788"/>
      <c r="APO1" s="788"/>
      <c r="APP1" s="788"/>
      <c r="APQ1" s="788"/>
      <c r="APR1" s="788"/>
      <c r="APS1" s="788"/>
      <c r="APT1" s="788"/>
      <c r="APU1" s="788"/>
      <c r="APV1" s="788"/>
      <c r="APW1" s="788"/>
      <c r="APX1" s="788"/>
      <c r="APY1" s="788"/>
      <c r="APZ1" s="788"/>
      <c r="AQA1" s="788"/>
      <c r="AQB1" s="788"/>
      <c r="AQC1" s="788"/>
      <c r="AQD1" s="788"/>
      <c r="AQE1" s="788"/>
      <c r="AQF1" s="788"/>
      <c r="AQG1" s="788"/>
      <c r="AQH1" s="788"/>
      <c r="AQI1" s="788"/>
      <c r="AQJ1" s="788"/>
      <c r="AQK1" s="788"/>
      <c r="AQL1" s="788"/>
      <c r="AQM1" s="788"/>
      <c r="AQN1" s="788"/>
      <c r="AQO1" s="788"/>
      <c r="AQP1" s="788"/>
      <c r="AQQ1" s="788"/>
      <c r="AQR1" s="788"/>
      <c r="AQS1" s="788"/>
      <c r="AQT1" s="788"/>
      <c r="AQU1" s="788"/>
      <c r="AQV1" s="788"/>
      <c r="AQW1" s="788"/>
      <c r="AQX1" s="788"/>
      <c r="AQY1" s="788"/>
      <c r="AQZ1" s="788"/>
      <c r="ARA1" s="788"/>
      <c r="ARB1" s="788"/>
      <c r="ARC1" s="788"/>
      <c r="ARD1" s="788"/>
      <c r="ARE1" s="788"/>
      <c r="ARF1" s="788"/>
      <c r="ARG1" s="788"/>
      <c r="ARH1" s="788"/>
      <c r="ARI1" s="788"/>
      <c r="ARJ1" s="788"/>
      <c r="ARK1" s="788"/>
      <c r="ARL1" s="788"/>
      <c r="ARM1" s="788"/>
      <c r="ARN1" s="788"/>
      <c r="ARO1" s="788"/>
      <c r="ARP1" s="788"/>
      <c r="ARQ1" s="788"/>
      <c r="ARR1" s="788"/>
      <c r="ARS1" s="788"/>
      <c r="ART1" s="788"/>
      <c r="ARU1" s="788"/>
      <c r="ARV1" s="788"/>
      <c r="ARW1" s="788"/>
      <c r="ARX1" s="788"/>
      <c r="ARY1" s="788"/>
      <c r="ARZ1" s="788"/>
      <c r="ASA1" s="788"/>
      <c r="ASB1" s="788"/>
      <c r="ASC1" s="788"/>
      <c r="ASD1" s="788"/>
      <c r="ASE1" s="788"/>
      <c r="ASF1" s="788"/>
      <c r="ASG1" s="788"/>
      <c r="ASH1" s="788"/>
      <c r="ASI1" s="788"/>
      <c r="ASJ1" s="788"/>
      <c r="ASK1" s="788"/>
      <c r="ASL1" s="788"/>
      <c r="ASM1" s="788"/>
      <c r="ASN1" s="788"/>
      <c r="ASO1" s="788"/>
      <c r="ASP1" s="788"/>
      <c r="ASQ1" s="788"/>
      <c r="ASR1" s="788"/>
      <c r="ASS1" s="788"/>
      <c r="AST1" s="788"/>
      <c r="ASU1" s="788"/>
      <c r="ASV1" s="788"/>
      <c r="ASW1" s="788"/>
      <c r="ASX1" s="788"/>
      <c r="ASY1" s="788"/>
      <c r="ASZ1" s="788"/>
      <c r="ATA1" s="788"/>
      <c r="ATB1" s="788"/>
      <c r="ATC1" s="788"/>
      <c r="ATD1" s="788"/>
      <c r="ATE1" s="788"/>
      <c r="ATF1" s="788"/>
      <c r="ATG1" s="788"/>
      <c r="ATH1" s="788"/>
      <c r="ATI1" s="788"/>
      <c r="ATJ1" s="788"/>
      <c r="ATK1" s="788"/>
      <c r="ATL1" s="788"/>
      <c r="ATM1" s="788"/>
      <c r="ATN1" s="788"/>
      <c r="ATO1" s="788"/>
      <c r="ATP1" s="788"/>
      <c r="ATQ1" s="788"/>
      <c r="ATR1" s="788"/>
      <c r="ATS1" s="788"/>
      <c r="ATT1" s="788"/>
      <c r="ATU1" s="788"/>
      <c r="ATV1" s="788"/>
      <c r="ATW1" s="788"/>
      <c r="ATX1" s="788"/>
      <c r="ATY1" s="788"/>
      <c r="ATZ1" s="788"/>
      <c r="AUA1" s="788"/>
      <c r="AUB1" s="788"/>
      <c r="AUC1" s="788"/>
      <c r="AUD1" s="788"/>
      <c r="AUE1" s="788"/>
      <c r="AUF1" s="788"/>
      <c r="AUG1" s="788"/>
      <c r="AUH1" s="788"/>
      <c r="AUI1" s="788"/>
      <c r="AUJ1" s="788"/>
      <c r="AUK1" s="788"/>
      <c r="AUL1" s="788"/>
      <c r="AUM1" s="788"/>
      <c r="AUN1" s="788"/>
      <c r="AUO1" s="788"/>
      <c r="AUP1" s="788"/>
      <c r="AUQ1" s="788"/>
      <c r="AUR1" s="788"/>
      <c r="AUS1" s="788"/>
      <c r="AUT1" s="788"/>
      <c r="AUU1" s="788"/>
      <c r="AUV1" s="788"/>
      <c r="AUW1" s="788"/>
      <c r="AUX1" s="788"/>
      <c r="AUY1" s="788"/>
      <c r="AUZ1" s="788"/>
      <c r="AVA1" s="788"/>
      <c r="AVB1" s="788"/>
      <c r="AVC1" s="788"/>
      <c r="AVD1" s="788"/>
      <c r="AVE1" s="788"/>
      <c r="AVF1" s="788"/>
      <c r="AVG1" s="788"/>
      <c r="AVH1" s="788"/>
      <c r="AVI1" s="788"/>
      <c r="AVJ1" s="788"/>
      <c r="AVK1" s="788"/>
      <c r="AVL1" s="788"/>
      <c r="AVM1" s="788"/>
      <c r="AVN1" s="788"/>
      <c r="AVO1" s="788"/>
      <c r="AVP1" s="788"/>
      <c r="AVQ1" s="788"/>
      <c r="AVR1" s="788"/>
      <c r="AVS1" s="788"/>
      <c r="AVT1" s="788"/>
      <c r="AVU1" s="788"/>
      <c r="AVV1" s="788"/>
      <c r="AVW1" s="788"/>
      <c r="AVX1" s="788"/>
      <c r="AVY1" s="788"/>
      <c r="AVZ1" s="788"/>
      <c r="AWA1" s="788"/>
      <c r="AWB1" s="788"/>
      <c r="AWC1" s="788"/>
      <c r="AWD1" s="788"/>
      <c r="AWE1" s="788"/>
      <c r="AWF1" s="788"/>
      <c r="AWG1" s="788"/>
      <c r="AWH1" s="788"/>
      <c r="AWI1" s="788"/>
      <c r="AWJ1" s="788"/>
      <c r="AWK1" s="788"/>
      <c r="AWL1" s="788"/>
      <c r="AWM1" s="788"/>
      <c r="AWN1" s="788"/>
      <c r="AWO1" s="788"/>
      <c r="AWP1" s="788"/>
      <c r="AWQ1" s="788"/>
      <c r="AWR1" s="788"/>
      <c r="AWS1" s="788"/>
      <c r="AWT1" s="788"/>
      <c r="AWU1" s="788"/>
      <c r="AWV1" s="788"/>
      <c r="AWW1" s="788"/>
      <c r="AWX1" s="788"/>
      <c r="AWY1" s="788"/>
      <c r="AWZ1" s="788"/>
      <c r="AXA1" s="788"/>
      <c r="AXB1" s="788"/>
      <c r="AXC1" s="788"/>
      <c r="AXD1" s="788"/>
      <c r="AXE1" s="788"/>
      <c r="AXF1" s="788"/>
      <c r="AXG1" s="788"/>
      <c r="AXH1" s="788"/>
      <c r="AXI1" s="788"/>
      <c r="AXJ1" s="788"/>
      <c r="AXK1" s="788"/>
      <c r="AXL1" s="788"/>
      <c r="AXM1" s="788"/>
      <c r="AXN1" s="788"/>
      <c r="AXO1" s="788"/>
      <c r="AXP1" s="788"/>
      <c r="AXQ1" s="788"/>
      <c r="AXR1" s="788"/>
      <c r="AXS1" s="788"/>
      <c r="AXT1" s="788"/>
      <c r="AXU1" s="788"/>
      <c r="AXV1" s="788"/>
      <c r="AXW1" s="788"/>
      <c r="AXX1" s="788"/>
      <c r="AXY1" s="788"/>
      <c r="AXZ1" s="788"/>
      <c r="AYA1" s="788"/>
      <c r="AYB1" s="788"/>
      <c r="AYC1" s="788"/>
      <c r="AYD1" s="788"/>
      <c r="AYE1" s="788"/>
      <c r="AYF1" s="788"/>
      <c r="AYG1" s="788"/>
      <c r="AYH1" s="788"/>
      <c r="AYI1" s="788"/>
      <c r="AYJ1" s="788"/>
      <c r="AYK1" s="788"/>
      <c r="AYL1" s="788"/>
      <c r="AYM1" s="788"/>
      <c r="AYN1" s="788"/>
      <c r="AYO1" s="788"/>
      <c r="AYP1" s="788"/>
      <c r="AYQ1" s="788"/>
      <c r="AYR1" s="788"/>
      <c r="AYS1" s="788"/>
      <c r="AYT1" s="788"/>
      <c r="AYU1" s="788"/>
      <c r="AYV1" s="788"/>
      <c r="AYW1" s="788"/>
      <c r="AYX1" s="788"/>
      <c r="AYY1" s="788"/>
      <c r="AYZ1" s="788"/>
      <c r="AZA1" s="788"/>
      <c r="AZB1" s="788"/>
      <c r="AZC1" s="788"/>
      <c r="AZD1" s="788"/>
      <c r="AZE1" s="788"/>
      <c r="AZF1" s="788"/>
      <c r="AZG1" s="788"/>
      <c r="AZH1" s="788"/>
      <c r="AZI1" s="788"/>
      <c r="AZJ1" s="788"/>
      <c r="AZK1" s="788"/>
      <c r="AZL1" s="788"/>
      <c r="AZM1" s="788"/>
      <c r="AZN1" s="788"/>
      <c r="AZO1" s="788"/>
      <c r="AZP1" s="788"/>
      <c r="AZQ1" s="788"/>
      <c r="AZR1" s="788"/>
      <c r="AZS1" s="788"/>
      <c r="AZT1" s="788"/>
      <c r="AZU1" s="788"/>
      <c r="AZV1" s="788"/>
      <c r="AZW1" s="788"/>
      <c r="AZX1" s="788"/>
      <c r="AZY1" s="788"/>
      <c r="AZZ1" s="788"/>
      <c r="BAA1" s="788"/>
      <c r="BAB1" s="788"/>
      <c r="BAC1" s="788"/>
      <c r="BAD1" s="788"/>
      <c r="BAE1" s="788"/>
      <c r="BAF1" s="788"/>
      <c r="BAG1" s="788"/>
      <c r="BAH1" s="788"/>
      <c r="BAI1" s="788"/>
      <c r="BAJ1" s="788"/>
      <c r="BAK1" s="788"/>
      <c r="BAL1" s="788"/>
      <c r="BAM1" s="788"/>
      <c r="BAN1" s="788"/>
      <c r="BAO1" s="788"/>
      <c r="BAP1" s="788"/>
      <c r="BAQ1" s="788"/>
      <c r="BAR1" s="788"/>
      <c r="BAS1" s="788"/>
      <c r="BAT1" s="788"/>
      <c r="BAU1" s="788"/>
      <c r="BAV1" s="788"/>
      <c r="BAW1" s="788"/>
      <c r="BAX1" s="788"/>
      <c r="BAY1" s="788"/>
      <c r="BAZ1" s="788"/>
      <c r="BBA1" s="788"/>
      <c r="BBB1" s="788"/>
      <c r="BBC1" s="788"/>
      <c r="BBD1" s="788"/>
      <c r="BBE1" s="788"/>
      <c r="BBF1" s="788"/>
      <c r="BBG1" s="788"/>
      <c r="BBH1" s="788"/>
      <c r="BBI1" s="788"/>
      <c r="BBJ1" s="788"/>
      <c r="BBK1" s="788"/>
      <c r="BBL1" s="788"/>
      <c r="BBM1" s="788"/>
      <c r="BBN1" s="788"/>
      <c r="BBO1" s="788"/>
      <c r="BBP1" s="788"/>
      <c r="BBQ1" s="788"/>
      <c r="BBR1" s="788"/>
      <c r="BBS1" s="788"/>
      <c r="BBT1" s="788"/>
      <c r="BBU1" s="788"/>
      <c r="BBV1" s="788"/>
      <c r="BBW1" s="788"/>
      <c r="BBX1" s="788"/>
      <c r="BBY1" s="788"/>
      <c r="BBZ1" s="788"/>
      <c r="BCA1" s="788"/>
      <c r="BCB1" s="788"/>
      <c r="BCC1" s="788"/>
      <c r="BCD1" s="788"/>
      <c r="BCE1" s="788"/>
      <c r="BCF1" s="788"/>
      <c r="BCG1" s="788"/>
      <c r="BCH1" s="788"/>
      <c r="BCI1" s="788"/>
      <c r="BCJ1" s="788"/>
      <c r="BCK1" s="788"/>
      <c r="BCL1" s="788"/>
      <c r="BCM1" s="788"/>
      <c r="BCN1" s="788"/>
      <c r="BCO1" s="788"/>
      <c r="BCP1" s="788"/>
      <c r="BCQ1" s="788"/>
      <c r="BCR1" s="788"/>
      <c r="BCS1" s="788"/>
      <c r="BCT1" s="788"/>
      <c r="BCU1" s="788"/>
      <c r="BCV1" s="788"/>
      <c r="BCW1" s="788"/>
      <c r="BCX1" s="788"/>
      <c r="BCY1" s="788"/>
      <c r="BCZ1" s="788"/>
      <c r="BDA1" s="788"/>
      <c r="BDB1" s="788"/>
      <c r="BDC1" s="788"/>
      <c r="BDD1" s="788"/>
      <c r="BDE1" s="788"/>
      <c r="BDF1" s="788"/>
      <c r="BDG1" s="788"/>
      <c r="BDH1" s="788"/>
      <c r="BDI1" s="788"/>
      <c r="BDJ1" s="788"/>
      <c r="BDK1" s="788"/>
      <c r="BDL1" s="788"/>
      <c r="BDM1" s="788"/>
      <c r="BDN1" s="788"/>
      <c r="BDO1" s="788"/>
      <c r="BDP1" s="788"/>
      <c r="BDQ1" s="788"/>
      <c r="BDR1" s="788"/>
      <c r="BDS1" s="788"/>
      <c r="BDT1" s="788"/>
      <c r="BDU1" s="788"/>
      <c r="BDV1" s="788"/>
      <c r="BDW1" s="788"/>
      <c r="BDX1" s="788"/>
      <c r="BDY1" s="788"/>
      <c r="BDZ1" s="788"/>
      <c r="BEA1" s="788"/>
      <c r="BEB1" s="788"/>
      <c r="BEC1" s="788"/>
      <c r="BED1" s="788"/>
      <c r="BEE1" s="788"/>
      <c r="BEF1" s="788"/>
      <c r="BEG1" s="788"/>
      <c r="BEH1" s="788"/>
      <c r="BEI1" s="788"/>
      <c r="BEJ1" s="788"/>
      <c r="BEK1" s="788"/>
      <c r="BEL1" s="788"/>
      <c r="BEM1" s="788"/>
      <c r="BEN1" s="788"/>
      <c r="BEO1" s="788"/>
      <c r="BEP1" s="788"/>
      <c r="BEQ1" s="788"/>
      <c r="BER1" s="788"/>
      <c r="BES1" s="788"/>
      <c r="BET1" s="788"/>
      <c r="BEU1" s="788"/>
      <c r="BEV1" s="788"/>
      <c r="BEW1" s="788"/>
      <c r="BEX1" s="788"/>
      <c r="BEY1" s="788"/>
      <c r="BEZ1" s="788"/>
      <c r="BFA1" s="788"/>
      <c r="BFB1" s="788"/>
      <c r="BFC1" s="788"/>
      <c r="BFD1" s="788"/>
      <c r="BFE1" s="788"/>
      <c r="BFF1" s="788"/>
      <c r="BFG1" s="788"/>
      <c r="BFH1" s="788"/>
      <c r="BFI1" s="788"/>
      <c r="BFJ1" s="788"/>
      <c r="BFK1" s="788"/>
      <c r="BFL1" s="788"/>
      <c r="BFM1" s="788"/>
      <c r="BFN1" s="788"/>
      <c r="BFO1" s="788"/>
      <c r="BFP1" s="788"/>
      <c r="BFQ1" s="788"/>
      <c r="BFR1" s="788"/>
      <c r="BFS1" s="788"/>
      <c r="BFT1" s="788"/>
      <c r="BFU1" s="788"/>
      <c r="BFV1" s="788"/>
      <c r="BFW1" s="788"/>
      <c r="BFX1" s="788"/>
      <c r="BFY1" s="788"/>
      <c r="BFZ1" s="788"/>
      <c r="BGA1" s="788"/>
      <c r="BGB1" s="788"/>
      <c r="BGC1" s="788"/>
      <c r="BGD1" s="788"/>
      <c r="BGE1" s="788"/>
      <c r="BGF1" s="788"/>
      <c r="BGG1" s="788"/>
      <c r="BGH1" s="788"/>
      <c r="BGI1" s="788"/>
      <c r="BGJ1" s="788"/>
      <c r="BGK1" s="788"/>
      <c r="BGL1" s="788"/>
      <c r="BGM1" s="788"/>
      <c r="BGN1" s="788"/>
      <c r="BGO1" s="788"/>
      <c r="BGP1" s="788"/>
      <c r="BGQ1" s="788"/>
      <c r="BGR1" s="788"/>
      <c r="BGS1" s="788"/>
      <c r="BGT1" s="788"/>
      <c r="BGU1" s="788"/>
      <c r="BGV1" s="788"/>
      <c r="BGW1" s="788"/>
      <c r="BGX1" s="788"/>
      <c r="BGY1" s="788"/>
      <c r="BGZ1" s="788"/>
      <c r="BHA1" s="788"/>
      <c r="BHB1" s="788"/>
      <c r="BHC1" s="788"/>
      <c r="BHD1" s="788"/>
      <c r="BHE1" s="788"/>
      <c r="BHF1" s="788"/>
      <c r="BHG1" s="788"/>
      <c r="BHH1" s="788"/>
      <c r="BHI1" s="788"/>
      <c r="BHJ1" s="788"/>
      <c r="BHK1" s="788"/>
      <c r="BHL1" s="788"/>
      <c r="BHM1" s="788"/>
      <c r="BHN1" s="788"/>
      <c r="BHO1" s="788"/>
      <c r="BHP1" s="788"/>
      <c r="BHQ1" s="788"/>
      <c r="BHR1" s="788"/>
      <c r="BHS1" s="788"/>
      <c r="BHT1" s="788"/>
      <c r="BHU1" s="788"/>
      <c r="BHV1" s="788"/>
      <c r="BHW1" s="788"/>
      <c r="BHX1" s="788"/>
      <c r="BHY1" s="788"/>
      <c r="BHZ1" s="788"/>
      <c r="BIA1" s="788"/>
      <c r="BIB1" s="788"/>
      <c r="BIC1" s="788"/>
      <c r="BID1" s="788"/>
      <c r="BIE1" s="788"/>
      <c r="BIF1" s="788"/>
      <c r="BIG1" s="788"/>
      <c r="BIH1" s="788"/>
      <c r="BII1" s="788"/>
      <c r="BIJ1" s="788"/>
      <c r="BIK1" s="788"/>
      <c r="BIL1" s="788"/>
      <c r="BIM1" s="788"/>
      <c r="BIN1" s="788"/>
      <c r="BIO1" s="788"/>
      <c r="BIP1" s="788"/>
      <c r="BIQ1" s="788"/>
      <c r="BIR1" s="788"/>
      <c r="BIS1" s="788"/>
      <c r="BIT1" s="788"/>
      <c r="BIU1" s="788"/>
      <c r="BIV1" s="788"/>
      <c r="BIW1" s="788"/>
      <c r="BIX1" s="788"/>
      <c r="BIY1" s="788"/>
      <c r="BIZ1" s="788"/>
      <c r="BJA1" s="788"/>
      <c r="BJB1" s="788"/>
      <c r="BJC1" s="788"/>
      <c r="BJD1" s="788"/>
      <c r="BJE1" s="788"/>
      <c r="BJF1" s="788"/>
      <c r="BJG1" s="788"/>
      <c r="BJH1" s="788"/>
      <c r="BJI1" s="788"/>
      <c r="BJJ1" s="788"/>
      <c r="BJK1" s="788"/>
      <c r="BJL1" s="788"/>
      <c r="BJM1" s="788"/>
      <c r="BJN1" s="788"/>
      <c r="BJO1" s="788"/>
      <c r="BJP1" s="788"/>
      <c r="BJQ1" s="788"/>
      <c r="BJR1" s="788"/>
      <c r="BJS1" s="788"/>
      <c r="BJT1" s="788"/>
      <c r="BJU1" s="788"/>
      <c r="BJV1" s="788"/>
      <c r="BJW1" s="788"/>
      <c r="BJX1" s="788"/>
      <c r="BJY1" s="788"/>
      <c r="BJZ1" s="788"/>
      <c r="BKA1" s="788"/>
      <c r="BKB1" s="788"/>
      <c r="BKC1" s="788"/>
      <c r="BKD1" s="788"/>
      <c r="BKE1" s="788"/>
      <c r="BKF1" s="788"/>
      <c r="BKG1" s="788"/>
      <c r="BKH1" s="788"/>
      <c r="BKI1" s="788"/>
      <c r="BKJ1" s="788"/>
      <c r="BKK1" s="788"/>
      <c r="BKL1" s="788"/>
      <c r="BKM1" s="788"/>
      <c r="BKN1" s="788"/>
      <c r="BKO1" s="788"/>
      <c r="BKP1" s="788"/>
      <c r="BKQ1" s="788"/>
      <c r="BKR1" s="788"/>
      <c r="BKS1" s="788"/>
      <c r="BKT1" s="788"/>
      <c r="BKU1" s="788"/>
      <c r="BKV1" s="788"/>
      <c r="BKW1" s="788"/>
      <c r="BKX1" s="788"/>
      <c r="BKY1" s="788"/>
      <c r="BKZ1" s="788"/>
      <c r="BLA1" s="788"/>
      <c r="BLB1" s="788"/>
      <c r="BLC1" s="788"/>
      <c r="BLD1" s="788"/>
      <c r="BLE1" s="788"/>
      <c r="BLF1" s="788"/>
      <c r="BLG1" s="788"/>
      <c r="BLH1" s="788"/>
      <c r="BLI1" s="788"/>
      <c r="BLJ1" s="788"/>
      <c r="BLK1" s="788"/>
      <c r="BLL1" s="788"/>
      <c r="BLM1" s="788"/>
      <c r="BLN1" s="788"/>
      <c r="BLO1" s="788"/>
      <c r="BLP1" s="788"/>
      <c r="BLQ1" s="788"/>
      <c r="BLR1" s="788"/>
      <c r="BLS1" s="788"/>
      <c r="BLT1" s="788"/>
      <c r="BLU1" s="788"/>
      <c r="BLV1" s="788"/>
      <c r="BLW1" s="788"/>
      <c r="BLX1" s="788"/>
      <c r="BLY1" s="788"/>
      <c r="BLZ1" s="788"/>
      <c r="BMA1" s="788"/>
      <c r="BMB1" s="788"/>
      <c r="BMC1" s="788"/>
      <c r="BMD1" s="788"/>
      <c r="BME1" s="788"/>
      <c r="BMF1" s="788"/>
      <c r="BMG1" s="788"/>
      <c r="BMH1" s="788"/>
      <c r="BMI1" s="788"/>
      <c r="BMJ1" s="788"/>
      <c r="BMK1" s="788"/>
      <c r="BML1" s="788"/>
      <c r="BMM1" s="788"/>
      <c r="BMN1" s="788"/>
      <c r="BMO1" s="788"/>
      <c r="BMP1" s="788"/>
      <c r="BMQ1" s="788"/>
      <c r="BMR1" s="788"/>
      <c r="BMS1" s="788"/>
      <c r="BMT1" s="788"/>
      <c r="BMU1" s="788"/>
      <c r="BMV1" s="788"/>
      <c r="BMW1" s="788"/>
      <c r="BMX1" s="788"/>
      <c r="BMY1" s="788"/>
      <c r="BMZ1" s="788"/>
      <c r="BNA1" s="788"/>
      <c r="BNB1" s="788"/>
      <c r="BNC1" s="788"/>
      <c r="BND1" s="788"/>
      <c r="BNE1" s="788"/>
      <c r="BNF1" s="788"/>
      <c r="BNG1" s="788"/>
      <c r="BNH1" s="788"/>
      <c r="BNI1" s="788"/>
      <c r="BNJ1" s="788"/>
      <c r="BNK1" s="788"/>
      <c r="BNL1" s="788"/>
      <c r="BNM1" s="788"/>
      <c r="BNN1" s="788"/>
      <c r="BNO1" s="788"/>
      <c r="BNP1" s="788"/>
      <c r="BNQ1" s="788"/>
      <c r="BNR1" s="788"/>
      <c r="BNS1" s="788"/>
      <c r="BNT1" s="788"/>
      <c r="BNU1" s="788"/>
      <c r="BNV1" s="788"/>
      <c r="BNW1" s="788"/>
      <c r="BNX1" s="788"/>
      <c r="BNY1" s="788"/>
      <c r="BNZ1" s="788"/>
      <c r="BOA1" s="788"/>
      <c r="BOB1" s="788"/>
      <c r="BOC1" s="788"/>
      <c r="BOD1" s="788"/>
      <c r="BOE1" s="788"/>
      <c r="BOF1" s="788"/>
      <c r="BOG1" s="788"/>
      <c r="BOH1" s="788"/>
      <c r="BOI1" s="788"/>
      <c r="BOJ1" s="788"/>
      <c r="BOK1" s="788"/>
      <c r="BOL1" s="788"/>
      <c r="BOM1" s="788"/>
      <c r="BON1" s="788"/>
      <c r="BOO1" s="788"/>
      <c r="BOP1" s="788"/>
      <c r="BOQ1" s="788"/>
      <c r="BOR1" s="788"/>
      <c r="BOS1" s="788"/>
      <c r="BOT1" s="788"/>
      <c r="BOU1" s="788"/>
      <c r="BOV1" s="788"/>
      <c r="BOW1" s="788"/>
      <c r="BOX1" s="788"/>
      <c r="BOY1" s="788"/>
      <c r="BOZ1" s="788"/>
      <c r="BPA1" s="788"/>
      <c r="BPB1" s="788"/>
      <c r="BPC1" s="788"/>
      <c r="BPD1" s="788"/>
      <c r="BPE1" s="788"/>
      <c r="BPF1" s="788"/>
      <c r="BPG1" s="788"/>
      <c r="BPH1" s="788"/>
      <c r="BPI1" s="788"/>
      <c r="BPJ1" s="788"/>
      <c r="BPK1" s="788"/>
      <c r="BPL1" s="788"/>
      <c r="BPM1" s="788"/>
      <c r="BPN1" s="788"/>
      <c r="BPO1" s="788"/>
      <c r="BPP1" s="788"/>
      <c r="BPQ1" s="788"/>
      <c r="BPR1" s="788"/>
      <c r="BPS1" s="788"/>
      <c r="BPT1" s="788"/>
      <c r="BPU1" s="788"/>
      <c r="BPV1" s="788"/>
      <c r="BPW1" s="788"/>
      <c r="BPX1" s="788"/>
      <c r="BPY1" s="788"/>
      <c r="BPZ1" s="788"/>
      <c r="BQA1" s="788"/>
      <c r="BQB1" s="788"/>
      <c r="BQC1" s="788"/>
      <c r="BQD1" s="788"/>
      <c r="BQE1" s="788"/>
      <c r="BQF1" s="788"/>
      <c r="BQG1" s="788"/>
      <c r="BQH1" s="788"/>
      <c r="BQI1" s="788"/>
      <c r="BQJ1" s="788"/>
      <c r="BQK1" s="788"/>
      <c r="BQL1" s="788"/>
      <c r="BQM1" s="788"/>
      <c r="BQN1" s="788"/>
      <c r="BQO1" s="788"/>
      <c r="BQP1" s="788"/>
      <c r="BQQ1" s="788"/>
      <c r="BQR1" s="788"/>
      <c r="BQS1" s="788"/>
      <c r="BQT1" s="788"/>
      <c r="BQU1" s="788"/>
      <c r="BQV1" s="788"/>
      <c r="BQW1" s="788"/>
      <c r="BQX1" s="788"/>
      <c r="BQY1" s="788"/>
      <c r="BQZ1" s="788"/>
      <c r="BRA1" s="788"/>
      <c r="BRB1" s="788"/>
      <c r="BRC1" s="788"/>
      <c r="BRD1" s="788"/>
      <c r="BRE1" s="788"/>
      <c r="BRF1" s="788"/>
      <c r="BRG1" s="788"/>
      <c r="BRH1" s="788"/>
      <c r="BRI1" s="788"/>
      <c r="BRJ1" s="788"/>
      <c r="BRK1" s="788"/>
      <c r="BRL1" s="788"/>
      <c r="BRM1" s="788"/>
      <c r="BRN1" s="788"/>
      <c r="BRO1" s="788"/>
      <c r="BRP1" s="788"/>
      <c r="BRQ1" s="788"/>
      <c r="BRR1" s="788"/>
      <c r="BRS1" s="788"/>
      <c r="BRT1" s="788"/>
      <c r="BRU1" s="788"/>
      <c r="BRV1" s="788"/>
      <c r="BRW1" s="788"/>
      <c r="BRX1" s="788"/>
      <c r="BRY1" s="788"/>
      <c r="BRZ1" s="788"/>
      <c r="BSA1" s="788"/>
      <c r="BSB1" s="788"/>
      <c r="BSC1" s="788"/>
      <c r="BSD1" s="788"/>
      <c r="BSE1" s="788"/>
      <c r="BSF1" s="788"/>
      <c r="BSG1" s="788"/>
      <c r="BSH1" s="788"/>
      <c r="BSI1" s="788"/>
      <c r="BSJ1" s="788"/>
      <c r="BSK1" s="788"/>
      <c r="BSL1" s="788"/>
      <c r="BSM1" s="788"/>
      <c r="BSN1" s="788"/>
      <c r="BSO1" s="788"/>
      <c r="BSP1" s="788"/>
      <c r="BSQ1" s="788"/>
      <c r="BSR1" s="788"/>
      <c r="BSS1" s="788"/>
      <c r="BST1" s="788"/>
      <c r="BSU1" s="788"/>
      <c r="BSV1" s="788"/>
      <c r="BSW1" s="788"/>
      <c r="BSX1" s="788"/>
      <c r="BSY1" s="788"/>
      <c r="BSZ1" s="788"/>
      <c r="BTA1" s="788"/>
      <c r="BTB1" s="788"/>
      <c r="BTC1" s="788"/>
      <c r="BTD1" s="788"/>
      <c r="BTE1" s="788"/>
      <c r="BTF1" s="788"/>
      <c r="BTG1" s="788"/>
      <c r="BTH1" s="788"/>
      <c r="BTI1" s="788"/>
      <c r="BTJ1" s="788"/>
      <c r="BTK1" s="788"/>
      <c r="BTL1" s="788"/>
      <c r="BTM1" s="788"/>
      <c r="BTN1" s="788"/>
      <c r="BTO1" s="788"/>
      <c r="BTP1" s="788"/>
      <c r="BTQ1" s="788"/>
      <c r="BTR1" s="788"/>
      <c r="BTS1" s="788"/>
      <c r="BTT1" s="788"/>
      <c r="BTU1" s="788"/>
      <c r="BTV1" s="788"/>
      <c r="BTW1" s="788"/>
      <c r="BTX1" s="788"/>
      <c r="BTY1" s="788"/>
      <c r="BTZ1" s="788"/>
      <c r="BUA1" s="788"/>
      <c r="BUB1" s="788"/>
      <c r="BUC1" s="788"/>
      <c r="BUD1" s="788"/>
      <c r="BUE1" s="788"/>
      <c r="BUF1" s="788"/>
      <c r="BUG1" s="788"/>
      <c r="BUH1" s="788"/>
      <c r="BUI1" s="788"/>
      <c r="BUJ1" s="788"/>
      <c r="BUK1" s="788"/>
      <c r="BUL1" s="788"/>
      <c r="BUM1" s="788"/>
      <c r="BUN1" s="788"/>
      <c r="BUO1" s="788"/>
      <c r="BUP1" s="788"/>
      <c r="BUQ1" s="788"/>
      <c r="BUR1" s="788"/>
      <c r="BUS1" s="788"/>
      <c r="BUT1" s="788"/>
      <c r="BUU1" s="788"/>
      <c r="BUV1" s="788"/>
      <c r="BUW1" s="788"/>
      <c r="BUX1" s="788"/>
      <c r="BUY1" s="788"/>
      <c r="BUZ1" s="788"/>
      <c r="BVA1" s="788"/>
      <c r="BVB1" s="788"/>
      <c r="BVC1" s="788"/>
      <c r="BVD1" s="788"/>
      <c r="BVE1" s="788"/>
      <c r="BVF1" s="788"/>
      <c r="BVG1" s="788"/>
      <c r="BVH1" s="788"/>
      <c r="BVI1" s="788"/>
      <c r="BVJ1" s="788"/>
      <c r="BVK1" s="788"/>
      <c r="BVL1" s="788"/>
      <c r="BVM1" s="788"/>
      <c r="BVN1" s="788"/>
      <c r="BVO1" s="788"/>
      <c r="BVP1" s="788"/>
      <c r="BVQ1" s="788"/>
      <c r="BVR1" s="788"/>
      <c r="BVS1" s="788"/>
      <c r="BVT1" s="788"/>
      <c r="BVU1" s="788"/>
      <c r="BVV1" s="788"/>
      <c r="BVW1" s="788"/>
      <c r="BVX1" s="788"/>
      <c r="BVY1" s="788"/>
      <c r="BVZ1" s="788"/>
      <c r="BWA1" s="788"/>
      <c r="BWB1" s="788"/>
      <c r="BWC1" s="788"/>
      <c r="BWD1" s="788"/>
      <c r="BWE1" s="788"/>
      <c r="BWF1" s="788"/>
      <c r="BWG1" s="788"/>
      <c r="BWH1" s="788"/>
      <c r="BWI1" s="788"/>
      <c r="BWJ1" s="788"/>
      <c r="BWK1" s="788"/>
      <c r="BWL1" s="788"/>
      <c r="BWM1" s="788"/>
      <c r="BWN1" s="788"/>
      <c r="BWO1" s="788"/>
      <c r="BWP1" s="788"/>
      <c r="BWQ1" s="788"/>
      <c r="BWR1" s="788"/>
      <c r="BWS1" s="788"/>
      <c r="BWT1" s="788"/>
      <c r="BWU1" s="788"/>
      <c r="BWV1" s="788"/>
      <c r="BWW1" s="788"/>
      <c r="BWX1" s="788"/>
      <c r="BWY1" s="788"/>
      <c r="BWZ1" s="788"/>
      <c r="BXA1" s="788"/>
      <c r="BXB1" s="788"/>
      <c r="BXC1" s="788"/>
      <c r="BXD1" s="788"/>
      <c r="BXE1" s="788"/>
      <c r="BXF1" s="788"/>
      <c r="BXG1" s="788"/>
      <c r="BXH1" s="788"/>
      <c r="BXI1" s="788"/>
      <c r="BXJ1" s="788"/>
      <c r="BXK1" s="788"/>
      <c r="BXL1" s="788"/>
      <c r="BXM1" s="788"/>
      <c r="BXN1" s="788"/>
      <c r="BXO1" s="788"/>
      <c r="BXP1" s="788"/>
      <c r="BXQ1" s="788"/>
      <c r="BXR1" s="788"/>
      <c r="BXS1" s="788"/>
      <c r="BXT1" s="788"/>
      <c r="BXU1" s="788"/>
      <c r="BXV1" s="788"/>
      <c r="BXW1" s="788"/>
      <c r="BXX1" s="788"/>
      <c r="BXY1" s="788"/>
      <c r="BXZ1" s="788"/>
      <c r="BYA1" s="788"/>
      <c r="BYB1" s="788"/>
      <c r="BYC1" s="788"/>
      <c r="BYD1" s="788"/>
      <c r="BYE1" s="788"/>
      <c r="BYF1" s="788"/>
      <c r="BYG1" s="788"/>
      <c r="BYH1" s="788"/>
      <c r="BYI1" s="788"/>
      <c r="BYJ1" s="788"/>
      <c r="BYK1" s="788"/>
      <c r="BYL1" s="788"/>
      <c r="BYM1" s="788"/>
      <c r="BYN1" s="788"/>
      <c r="BYO1" s="788"/>
      <c r="BYP1" s="788"/>
      <c r="BYQ1" s="788"/>
      <c r="BYR1" s="788"/>
      <c r="BYS1" s="788"/>
      <c r="BYT1" s="788"/>
      <c r="BYU1" s="788"/>
      <c r="BYV1" s="788"/>
      <c r="BYW1" s="788"/>
      <c r="BYX1" s="788"/>
      <c r="BYY1" s="788"/>
      <c r="BYZ1" s="788"/>
      <c r="BZA1" s="788"/>
      <c r="BZB1" s="788"/>
      <c r="BZC1" s="788"/>
      <c r="BZD1" s="788"/>
      <c r="BZE1" s="788"/>
      <c r="BZF1" s="788"/>
      <c r="BZG1" s="788"/>
      <c r="BZH1" s="788"/>
      <c r="BZI1" s="788"/>
      <c r="BZJ1" s="788"/>
      <c r="BZK1" s="788"/>
      <c r="BZL1" s="788"/>
      <c r="BZM1" s="788"/>
      <c r="BZN1" s="788"/>
      <c r="BZO1" s="788"/>
      <c r="BZP1" s="788"/>
      <c r="BZQ1" s="788"/>
      <c r="BZR1" s="788"/>
      <c r="BZS1" s="788"/>
      <c r="BZT1" s="788"/>
      <c r="BZU1" s="788"/>
      <c r="BZV1" s="788"/>
      <c r="BZW1" s="788"/>
      <c r="BZX1" s="788"/>
      <c r="BZY1" s="788"/>
      <c r="BZZ1" s="788"/>
      <c r="CAA1" s="788"/>
      <c r="CAB1" s="788"/>
      <c r="CAC1" s="788"/>
      <c r="CAD1" s="788"/>
      <c r="CAE1" s="788"/>
      <c r="CAF1" s="788"/>
      <c r="CAG1" s="788"/>
      <c r="CAH1" s="788"/>
      <c r="CAI1" s="788"/>
      <c r="CAJ1" s="788"/>
      <c r="CAK1" s="788"/>
      <c r="CAL1" s="788"/>
      <c r="CAM1" s="788"/>
      <c r="CAN1" s="788"/>
      <c r="CAO1" s="788"/>
      <c r="CAP1" s="788"/>
      <c r="CAQ1" s="788"/>
      <c r="CAR1" s="788"/>
      <c r="CAS1" s="788"/>
      <c r="CAT1" s="788"/>
      <c r="CAU1" s="788"/>
      <c r="CAV1" s="788"/>
      <c r="CAW1" s="788"/>
      <c r="CAX1" s="788"/>
      <c r="CAY1" s="788"/>
      <c r="CAZ1" s="788"/>
      <c r="CBA1" s="788"/>
      <c r="CBB1" s="788"/>
      <c r="CBC1" s="788"/>
      <c r="CBD1" s="788"/>
      <c r="CBE1" s="788"/>
      <c r="CBF1" s="788"/>
      <c r="CBG1" s="788"/>
      <c r="CBH1" s="788"/>
      <c r="CBI1" s="788"/>
      <c r="CBJ1" s="788"/>
      <c r="CBK1" s="788"/>
      <c r="CBL1" s="788"/>
      <c r="CBM1" s="788"/>
      <c r="CBN1" s="788"/>
      <c r="CBO1" s="788"/>
      <c r="CBP1" s="788"/>
      <c r="CBQ1" s="788"/>
      <c r="CBR1" s="788"/>
      <c r="CBS1" s="788"/>
      <c r="CBT1" s="788"/>
      <c r="CBU1" s="788"/>
      <c r="CBV1" s="788"/>
      <c r="CBW1" s="788"/>
      <c r="CBX1" s="788"/>
      <c r="CBY1" s="788"/>
      <c r="CBZ1" s="788"/>
      <c r="CCA1" s="788"/>
      <c r="CCB1" s="788"/>
      <c r="CCC1" s="788"/>
      <c r="CCD1" s="788"/>
      <c r="CCE1" s="788"/>
      <c r="CCF1" s="788"/>
      <c r="CCG1" s="788"/>
      <c r="CCH1" s="788"/>
      <c r="CCI1" s="788"/>
      <c r="CCJ1" s="788"/>
      <c r="CCK1" s="788"/>
      <c r="CCL1" s="788"/>
      <c r="CCM1" s="788"/>
      <c r="CCN1" s="788"/>
      <c r="CCO1" s="788"/>
      <c r="CCP1" s="788"/>
      <c r="CCQ1" s="788"/>
      <c r="CCR1" s="788"/>
      <c r="CCS1" s="788"/>
      <c r="CCT1" s="788"/>
      <c r="CCU1" s="788"/>
      <c r="CCV1" s="788"/>
      <c r="CCW1" s="788"/>
      <c r="CCX1" s="788"/>
      <c r="CCY1" s="788"/>
      <c r="CCZ1" s="788"/>
      <c r="CDA1" s="788"/>
      <c r="CDB1" s="788"/>
      <c r="CDC1" s="788"/>
      <c r="CDD1" s="788"/>
      <c r="CDE1" s="788"/>
      <c r="CDF1" s="788"/>
      <c r="CDG1" s="788"/>
      <c r="CDH1" s="788"/>
      <c r="CDI1" s="788"/>
      <c r="CDJ1" s="788"/>
      <c r="CDK1" s="788"/>
      <c r="CDL1" s="788"/>
      <c r="CDM1" s="788"/>
      <c r="CDN1" s="788"/>
      <c r="CDO1" s="788"/>
      <c r="CDP1" s="788"/>
      <c r="CDQ1" s="788"/>
      <c r="CDR1" s="788"/>
      <c r="CDS1" s="788"/>
      <c r="CDT1" s="788"/>
      <c r="CDU1" s="788"/>
      <c r="CDV1" s="788"/>
      <c r="CDW1" s="788"/>
      <c r="CDX1" s="788"/>
      <c r="CDY1" s="788"/>
      <c r="CDZ1" s="788"/>
      <c r="CEA1" s="788"/>
      <c r="CEB1" s="788"/>
      <c r="CEC1" s="788"/>
      <c r="CED1" s="788"/>
      <c r="CEE1" s="788"/>
      <c r="CEF1" s="788"/>
      <c r="CEG1" s="788"/>
      <c r="CEH1" s="788"/>
      <c r="CEI1" s="788"/>
      <c r="CEJ1" s="788"/>
      <c r="CEK1" s="788"/>
      <c r="CEL1" s="788"/>
      <c r="CEM1" s="788"/>
      <c r="CEN1" s="788"/>
      <c r="CEO1" s="788"/>
      <c r="CEP1" s="788"/>
      <c r="CEQ1" s="788"/>
      <c r="CER1" s="788"/>
      <c r="CES1" s="788"/>
      <c r="CET1" s="788"/>
      <c r="CEU1" s="788"/>
      <c r="CEV1" s="788"/>
      <c r="CEW1" s="788"/>
      <c r="CEX1" s="788"/>
      <c r="CEY1" s="788"/>
      <c r="CEZ1" s="788"/>
      <c r="CFA1" s="788"/>
      <c r="CFB1" s="788"/>
      <c r="CFC1" s="788"/>
      <c r="CFD1" s="788"/>
      <c r="CFE1" s="788"/>
      <c r="CFF1" s="788"/>
      <c r="CFG1" s="788"/>
      <c r="CFH1" s="788"/>
      <c r="CFI1" s="788"/>
      <c r="CFJ1" s="788"/>
      <c r="CFK1" s="788"/>
      <c r="CFL1" s="788"/>
      <c r="CFM1" s="788"/>
      <c r="CFN1" s="788"/>
      <c r="CFO1" s="788"/>
      <c r="CFP1" s="788"/>
      <c r="CFQ1" s="788"/>
      <c r="CFR1" s="788"/>
      <c r="CFS1" s="788"/>
      <c r="CFT1" s="788"/>
      <c r="CFU1" s="788"/>
      <c r="CFV1" s="788"/>
      <c r="CFW1" s="788"/>
      <c r="CFX1" s="788"/>
      <c r="CFY1" s="788"/>
      <c r="CFZ1" s="788"/>
      <c r="CGA1" s="788"/>
      <c r="CGB1" s="788"/>
      <c r="CGC1" s="788"/>
      <c r="CGD1" s="788"/>
      <c r="CGE1" s="788"/>
      <c r="CGF1" s="788"/>
      <c r="CGG1" s="788"/>
      <c r="CGH1" s="788"/>
      <c r="CGI1" s="788"/>
      <c r="CGJ1" s="788"/>
      <c r="CGK1" s="788"/>
      <c r="CGL1" s="788"/>
      <c r="CGM1" s="788"/>
      <c r="CGN1" s="788"/>
      <c r="CGO1" s="788"/>
      <c r="CGP1" s="788"/>
      <c r="CGQ1" s="788"/>
      <c r="CGR1" s="788"/>
      <c r="CGS1" s="788"/>
      <c r="CGT1" s="788"/>
      <c r="CGU1" s="788"/>
      <c r="CGV1" s="788"/>
      <c r="CGW1" s="788"/>
      <c r="CGX1" s="788"/>
      <c r="CGY1" s="788"/>
      <c r="CGZ1" s="788"/>
      <c r="CHA1" s="788"/>
      <c r="CHB1" s="788"/>
      <c r="CHC1" s="788"/>
      <c r="CHD1" s="788"/>
      <c r="CHE1" s="788"/>
      <c r="CHF1" s="788"/>
      <c r="CHG1" s="788"/>
      <c r="CHH1" s="788"/>
      <c r="CHI1" s="788"/>
      <c r="CHJ1" s="788"/>
      <c r="CHK1" s="788"/>
      <c r="CHL1" s="788"/>
      <c r="CHM1" s="788"/>
      <c r="CHN1" s="788"/>
      <c r="CHO1" s="788"/>
      <c r="CHP1" s="788"/>
      <c r="CHQ1" s="788"/>
      <c r="CHR1" s="788"/>
      <c r="CHS1" s="788"/>
      <c r="CHT1" s="788"/>
      <c r="CHU1" s="788"/>
      <c r="CHV1" s="788"/>
      <c r="CHW1" s="788"/>
      <c r="CHX1" s="788"/>
      <c r="CHY1" s="788"/>
      <c r="CHZ1" s="788"/>
      <c r="CIA1" s="788"/>
      <c r="CIB1" s="788"/>
      <c r="CIC1" s="788"/>
      <c r="CID1" s="788"/>
      <c r="CIE1" s="788"/>
      <c r="CIF1" s="788"/>
      <c r="CIG1" s="788"/>
      <c r="CIH1" s="788"/>
      <c r="CII1" s="788"/>
      <c r="CIJ1" s="788"/>
      <c r="CIK1" s="788"/>
      <c r="CIL1" s="788"/>
      <c r="CIM1" s="788"/>
      <c r="CIN1" s="788"/>
      <c r="CIO1" s="788"/>
      <c r="CIP1" s="788"/>
      <c r="CIQ1" s="788"/>
      <c r="CIR1" s="788"/>
      <c r="CIS1" s="788"/>
      <c r="CIT1" s="788"/>
      <c r="CIU1" s="788"/>
      <c r="CIV1" s="788"/>
      <c r="CIW1" s="788"/>
      <c r="CIX1" s="788"/>
      <c r="CIY1" s="788"/>
      <c r="CIZ1" s="788"/>
      <c r="CJA1" s="788"/>
      <c r="CJB1" s="788"/>
      <c r="CJC1" s="788"/>
      <c r="CJD1" s="788"/>
      <c r="CJE1" s="788"/>
      <c r="CJF1" s="788"/>
      <c r="CJG1" s="788"/>
      <c r="CJH1" s="788"/>
      <c r="CJI1" s="788"/>
      <c r="CJJ1" s="788"/>
      <c r="CJK1" s="788"/>
      <c r="CJL1" s="788"/>
      <c r="CJM1" s="788"/>
      <c r="CJN1" s="788"/>
      <c r="CJO1" s="788"/>
      <c r="CJP1" s="788"/>
      <c r="CJQ1" s="788"/>
      <c r="CJR1" s="788"/>
      <c r="CJS1" s="788"/>
      <c r="CJT1" s="788"/>
      <c r="CJU1" s="788"/>
      <c r="CJV1" s="788"/>
      <c r="CJW1" s="788"/>
      <c r="CJX1" s="788"/>
      <c r="CJY1" s="788"/>
      <c r="CJZ1" s="788"/>
      <c r="CKA1" s="788"/>
      <c r="CKB1" s="788"/>
      <c r="CKC1" s="788"/>
      <c r="CKD1" s="788"/>
      <c r="CKE1" s="788"/>
      <c r="CKF1" s="788"/>
      <c r="CKG1" s="788"/>
      <c r="CKH1" s="788"/>
      <c r="CKI1" s="788"/>
      <c r="CKJ1" s="788"/>
      <c r="CKK1" s="788"/>
      <c r="CKL1" s="788"/>
      <c r="CKM1" s="788"/>
      <c r="CKN1" s="788"/>
      <c r="CKO1" s="788"/>
      <c r="CKP1" s="788"/>
      <c r="CKQ1" s="788"/>
      <c r="CKR1" s="788"/>
      <c r="CKS1" s="788"/>
      <c r="CKT1" s="788"/>
      <c r="CKU1" s="788"/>
      <c r="CKV1" s="788"/>
      <c r="CKW1" s="788"/>
      <c r="CKX1" s="788"/>
      <c r="CKY1" s="788"/>
      <c r="CKZ1" s="788"/>
      <c r="CLA1" s="788"/>
      <c r="CLB1" s="788"/>
      <c r="CLC1" s="788"/>
      <c r="CLD1" s="788"/>
      <c r="CLE1" s="788"/>
      <c r="CLF1" s="788"/>
      <c r="CLG1" s="788"/>
      <c r="CLH1" s="788"/>
      <c r="CLI1" s="788"/>
      <c r="CLJ1" s="788"/>
      <c r="CLK1" s="788"/>
      <c r="CLL1" s="788"/>
      <c r="CLM1" s="788"/>
      <c r="CLN1" s="788"/>
      <c r="CLO1" s="788"/>
      <c r="CLP1" s="788"/>
      <c r="CLQ1" s="788"/>
      <c r="CLR1" s="788"/>
      <c r="CLS1" s="788"/>
      <c r="CLT1" s="788"/>
      <c r="CLU1" s="788"/>
      <c r="CLV1" s="788"/>
      <c r="CLW1" s="788"/>
      <c r="CLX1" s="788"/>
      <c r="CLY1" s="788"/>
      <c r="CLZ1" s="788"/>
      <c r="CMA1" s="788"/>
      <c r="CMB1" s="788"/>
      <c r="CMC1" s="788"/>
      <c r="CMD1" s="788"/>
      <c r="CME1" s="788"/>
      <c r="CMF1" s="788"/>
      <c r="CMG1" s="788"/>
      <c r="CMH1" s="788"/>
      <c r="CMI1" s="788"/>
      <c r="CMJ1" s="788"/>
      <c r="CMK1" s="788"/>
      <c r="CML1" s="788"/>
      <c r="CMM1" s="788"/>
      <c r="CMN1" s="788"/>
      <c r="CMO1" s="788"/>
      <c r="CMP1" s="788"/>
      <c r="CMQ1" s="788"/>
      <c r="CMR1" s="788"/>
      <c r="CMS1" s="788"/>
      <c r="CMT1" s="788"/>
      <c r="CMU1" s="788"/>
      <c r="CMV1" s="788"/>
      <c r="CMW1" s="788"/>
      <c r="CMX1" s="788"/>
      <c r="CMY1" s="788"/>
      <c r="CMZ1" s="788"/>
      <c r="CNA1" s="788"/>
      <c r="CNB1" s="788"/>
      <c r="CNC1" s="788"/>
      <c r="CND1" s="788"/>
      <c r="CNE1" s="788"/>
      <c r="CNF1" s="788"/>
      <c r="CNG1" s="788"/>
      <c r="CNH1" s="788"/>
      <c r="CNI1" s="788"/>
      <c r="CNJ1" s="788"/>
      <c r="CNK1" s="788"/>
      <c r="CNL1" s="788"/>
      <c r="CNM1" s="788"/>
      <c r="CNN1" s="788"/>
      <c r="CNO1" s="788"/>
      <c r="CNP1" s="788"/>
      <c r="CNQ1" s="788"/>
      <c r="CNR1" s="788"/>
      <c r="CNS1" s="788"/>
      <c r="CNT1" s="788"/>
      <c r="CNU1" s="788"/>
      <c r="CNV1" s="788"/>
      <c r="CNW1" s="788"/>
      <c r="CNX1" s="788"/>
      <c r="CNY1" s="788"/>
      <c r="CNZ1" s="788"/>
      <c r="COA1" s="788"/>
      <c r="COB1" s="788"/>
      <c r="COC1" s="788"/>
      <c r="COD1" s="788"/>
      <c r="COE1" s="788"/>
      <c r="COF1" s="788"/>
      <c r="COG1" s="788"/>
      <c r="COH1" s="788"/>
      <c r="COI1" s="788"/>
      <c r="COJ1" s="788"/>
      <c r="COK1" s="788"/>
      <c r="COL1" s="788"/>
      <c r="COM1" s="788"/>
      <c r="CON1" s="788"/>
      <c r="COO1" s="788"/>
      <c r="COP1" s="788"/>
      <c r="COQ1" s="788"/>
      <c r="COR1" s="788"/>
      <c r="COS1" s="788"/>
      <c r="COT1" s="788"/>
      <c r="COU1" s="788"/>
      <c r="COV1" s="788"/>
      <c r="COW1" s="788"/>
      <c r="COX1" s="788"/>
      <c r="COY1" s="788"/>
      <c r="COZ1" s="788"/>
      <c r="CPA1" s="788"/>
      <c r="CPB1" s="788"/>
      <c r="CPC1" s="788"/>
      <c r="CPD1" s="788"/>
      <c r="CPE1" s="788"/>
      <c r="CPF1" s="788"/>
      <c r="CPG1" s="788"/>
      <c r="CPH1" s="788"/>
      <c r="CPI1" s="788"/>
      <c r="CPJ1" s="788"/>
      <c r="CPK1" s="788"/>
      <c r="CPL1" s="788"/>
      <c r="CPM1" s="788"/>
      <c r="CPN1" s="788"/>
      <c r="CPO1" s="788"/>
      <c r="CPP1" s="788"/>
      <c r="CPQ1" s="788"/>
      <c r="CPR1" s="788"/>
      <c r="CPS1" s="788"/>
      <c r="CPT1" s="788"/>
      <c r="CPU1" s="788"/>
      <c r="CPV1" s="788"/>
      <c r="CPW1" s="788"/>
      <c r="CPX1" s="788"/>
      <c r="CPY1" s="788"/>
      <c r="CPZ1" s="788"/>
      <c r="CQA1" s="788"/>
      <c r="CQB1" s="788"/>
      <c r="CQC1" s="788"/>
      <c r="CQD1" s="788"/>
      <c r="CQE1" s="788"/>
      <c r="CQF1" s="788"/>
      <c r="CQG1" s="788"/>
      <c r="CQH1" s="788"/>
      <c r="CQI1" s="788"/>
      <c r="CQJ1" s="788"/>
      <c r="CQK1" s="788"/>
      <c r="CQL1" s="788"/>
      <c r="CQM1" s="788"/>
      <c r="CQN1" s="788"/>
      <c r="CQO1" s="788"/>
      <c r="CQP1" s="788"/>
      <c r="CQQ1" s="788"/>
      <c r="CQR1" s="788"/>
      <c r="CQS1" s="788"/>
      <c r="CQT1" s="788"/>
      <c r="CQU1" s="788"/>
      <c r="CQV1" s="788"/>
      <c r="CQW1" s="788"/>
      <c r="CQX1" s="788"/>
      <c r="CQY1" s="788"/>
      <c r="CQZ1" s="788"/>
      <c r="CRA1" s="788"/>
      <c r="CRB1" s="788"/>
      <c r="CRC1" s="788"/>
      <c r="CRD1" s="788"/>
      <c r="CRE1" s="788"/>
      <c r="CRF1" s="788"/>
      <c r="CRG1" s="788"/>
      <c r="CRH1" s="788"/>
      <c r="CRI1" s="788"/>
      <c r="CRJ1" s="788"/>
      <c r="CRK1" s="788"/>
      <c r="CRL1" s="788"/>
      <c r="CRM1" s="788"/>
      <c r="CRN1" s="788"/>
      <c r="CRO1" s="788"/>
      <c r="CRP1" s="788"/>
      <c r="CRQ1" s="788"/>
      <c r="CRR1" s="788"/>
      <c r="CRS1" s="788"/>
      <c r="CRT1" s="788"/>
      <c r="CRU1" s="788"/>
      <c r="CRV1" s="788"/>
      <c r="CRW1" s="788"/>
      <c r="CRX1" s="788"/>
      <c r="CRY1" s="788"/>
      <c r="CRZ1" s="788"/>
      <c r="CSA1" s="788"/>
      <c r="CSB1" s="788"/>
      <c r="CSC1" s="788"/>
      <c r="CSD1" s="788"/>
      <c r="CSE1" s="788"/>
      <c r="CSF1" s="788"/>
      <c r="CSG1" s="788"/>
      <c r="CSH1" s="788"/>
      <c r="CSI1" s="788"/>
      <c r="CSJ1" s="788"/>
      <c r="CSK1" s="788"/>
      <c r="CSL1" s="788"/>
      <c r="CSM1" s="788"/>
      <c r="CSN1" s="788"/>
      <c r="CSO1" s="788"/>
      <c r="CSP1" s="788"/>
      <c r="CSQ1" s="788"/>
      <c r="CSR1" s="788"/>
      <c r="CSS1" s="788"/>
      <c r="CST1" s="788"/>
      <c r="CSU1" s="788"/>
      <c r="CSV1" s="788"/>
      <c r="CSW1" s="788"/>
      <c r="CSX1" s="788"/>
      <c r="CSY1" s="788"/>
      <c r="CSZ1" s="788"/>
      <c r="CTA1" s="788"/>
      <c r="CTB1" s="788"/>
      <c r="CTC1" s="788"/>
      <c r="CTD1" s="788"/>
      <c r="CTE1" s="788"/>
      <c r="CTF1" s="788"/>
      <c r="CTG1" s="788"/>
      <c r="CTH1" s="788"/>
      <c r="CTI1" s="788"/>
      <c r="CTJ1" s="788"/>
      <c r="CTK1" s="788"/>
      <c r="CTL1" s="788"/>
      <c r="CTM1" s="788"/>
      <c r="CTN1" s="788"/>
      <c r="CTO1" s="788"/>
      <c r="CTP1" s="788"/>
      <c r="CTQ1" s="788"/>
      <c r="CTR1" s="788"/>
      <c r="CTS1" s="788"/>
      <c r="CTT1" s="788"/>
      <c r="CTU1" s="788"/>
      <c r="CTV1" s="788"/>
      <c r="CTW1" s="788"/>
      <c r="CTX1" s="788"/>
      <c r="CTY1" s="788"/>
      <c r="CTZ1" s="788"/>
      <c r="CUA1" s="788"/>
      <c r="CUB1" s="788"/>
      <c r="CUC1" s="788"/>
      <c r="CUD1" s="788"/>
      <c r="CUE1" s="788"/>
      <c r="CUF1" s="788"/>
      <c r="CUG1" s="788"/>
      <c r="CUH1" s="788"/>
      <c r="CUI1" s="788"/>
      <c r="CUJ1" s="788"/>
      <c r="CUK1" s="788"/>
      <c r="CUL1" s="788"/>
      <c r="CUM1" s="788"/>
      <c r="CUN1" s="788"/>
      <c r="CUO1" s="788"/>
      <c r="CUP1" s="788"/>
      <c r="CUQ1" s="788"/>
      <c r="CUR1" s="788"/>
      <c r="CUS1" s="788"/>
      <c r="CUT1" s="788"/>
      <c r="CUU1" s="788"/>
      <c r="CUV1" s="788"/>
      <c r="CUW1" s="788"/>
      <c r="CUX1" s="788"/>
      <c r="CUY1" s="788"/>
      <c r="CUZ1" s="788"/>
      <c r="CVA1" s="788"/>
      <c r="CVB1" s="788"/>
      <c r="CVC1" s="788"/>
      <c r="CVD1" s="788"/>
      <c r="CVE1" s="788"/>
      <c r="CVF1" s="788"/>
      <c r="CVG1" s="788"/>
      <c r="CVH1" s="788"/>
      <c r="CVI1" s="788"/>
      <c r="CVJ1" s="788"/>
      <c r="CVK1" s="788"/>
      <c r="CVL1" s="788"/>
      <c r="CVM1" s="788"/>
      <c r="CVN1" s="788"/>
      <c r="CVO1" s="788"/>
      <c r="CVP1" s="788"/>
      <c r="CVQ1" s="788"/>
      <c r="CVR1" s="788"/>
      <c r="CVS1" s="788"/>
      <c r="CVT1" s="788"/>
      <c r="CVU1" s="788"/>
      <c r="CVV1" s="788"/>
      <c r="CVW1" s="788"/>
      <c r="CVX1" s="788"/>
      <c r="CVY1" s="788"/>
      <c r="CVZ1" s="788"/>
      <c r="CWA1" s="788"/>
      <c r="CWB1" s="788"/>
      <c r="CWC1" s="788"/>
      <c r="CWD1" s="788"/>
      <c r="CWE1" s="788"/>
      <c r="CWF1" s="788"/>
      <c r="CWG1" s="788"/>
      <c r="CWH1" s="788"/>
      <c r="CWI1" s="788"/>
      <c r="CWJ1" s="788"/>
      <c r="CWK1" s="788"/>
      <c r="CWL1" s="788"/>
      <c r="CWM1" s="788"/>
      <c r="CWN1" s="788"/>
      <c r="CWO1" s="788"/>
      <c r="CWP1" s="788"/>
      <c r="CWQ1" s="788"/>
      <c r="CWR1" s="788"/>
      <c r="CWS1" s="788"/>
      <c r="CWT1" s="788"/>
      <c r="CWU1" s="788"/>
      <c r="CWV1" s="788"/>
      <c r="CWW1" s="788"/>
      <c r="CWX1" s="788"/>
      <c r="CWY1" s="788"/>
      <c r="CWZ1" s="788"/>
      <c r="CXA1" s="788"/>
      <c r="CXB1" s="788"/>
      <c r="CXC1" s="788"/>
      <c r="CXD1" s="788"/>
      <c r="CXE1" s="788"/>
      <c r="CXF1" s="788"/>
      <c r="CXG1" s="788"/>
      <c r="CXH1" s="788"/>
      <c r="CXI1" s="788"/>
      <c r="CXJ1" s="788"/>
      <c r="CXK1" s="788"/>
      <c r="CXL1" s="788"/>
      <c r="CXM1" s="788"/>
      <c r="CXN1" s="788"/>
      <c r="CXO1" s="788"/>
      <c r="CXP1" s="788"/>
      <c r="CXQ1" s="788"/>
      <c r="CXR1" s="788"/>
      <c r="CXS1" s="788"/>
      <c r="CXT1" s="788"/>
      <c r="CXU1" s="788"/>
      <c r="CXV1" s="788"/>
      <c r="CXW1" s="788"/>
      <c r="CXX1" s="788"/>
      <c r="CXY1" s="788"/>
      <c r="CXZ1" s="788"/>
      <c r="CYA1" s="788"/>
      <c r="CYB1" s="788"/>
      <c r="CYC1" s="788"/>
      <c r="CYD1" s="788"/>
      <c r="CYE1" s="788"/>
      <c r="CYF1" s="788"/>
      <c r="CYG1" s="788"/>
      <c r="CYH1" s="788"/>
      <c r="CYI1" s="788"/>
      <c r="CYJ1" s="788"/>
      <c r="CYK1" s="788"/>
      <c r="CYL1" s="788"/>
      <c r="CYM1" s="788"/>
      <c r="CYN1" s="788"/>
      <c r="CYO1" s="788"/>
      <c r="CYP1" s="788"/>
      <c r="CYQ1" s="788"/>
      <c r="CYR1" s="788"/>
      <c r="CYS1" s="788"/>
      <c r="CYT1" s="788"/>
      <c r="CYU1" s="788"/>
      <c r="CYV1" s="788"/>
      <c r="CYW1" s="788"/>
      <c r="CYX1" s="788"/>
      <c r="CYY1" s="788"/>
      <c r="CYZ1" s="788"/>
      <c r="CZA1" s="788"/>
      <c r="CZB1" s="788"/>
      <c r="CZC1" s="788"/>
      <c r="CZD1" s="788"/>
      <c r="CZE1" s="788"/>
      <c r="CZF1" s="788"/>
      <c r="CZG1" s="788"/>
      <c r="CZH1" s="788"/>
      <c r="CZI1" s="788"/>
      <c r="CZJ1" s="788"/>
      <c r="CZK1" s="788"/>
      <c r="CZL1" s="788"/>
      <c r="CZM1" s="788"/>
      <c r="CZN1" s="788"/>
      <c r="CZO1" s="788"/>
      <c r="CZP1" s="788"/>
      <c r="CZQ1" s="788"/>
      <c r="CZR1" s="788"/>
      <c r="CZS1" s="788"/>
      <c r="CZT1" s="788"/>
      <c r="CZU1" s="788"/>
      <c r="CZV1" s="788"/>
      <c r="CZW1" s="788"/>
      <c r="CZX1" s="788"/>
      <c r="CZY1" s="788"/>
      <c r="CZZ1" s="788"/>
      <c r="DAA1" s="788"/>
      <c r="DAB1" s="788"/>
      <c r="DAC1" s="788"/>
      <c r="DAD1" s="788"/>
      <c r="DAE1" s="788"/>
      <c r="DAF1" s="788"/>
      <c r="DAG1" s="788"/>
      <c r="DAH1" s="788"/>
      <c r="DAI1" s="788"/>
      <c r="DAJ1" s="788"/>
      <c r="DAK1" s="788"/>
      <c r="DAL1" s="788"/>
      <c r="DAM1" s="788"/>
      <c r="DAN1" s="788"/>
      <c r="DAO1" s="788"/>
      <c r="DAP1" s="788"/>
      <c r="DAQ1" s="788"/>
      <c r="DAR1" s="788"/>
      <c r="DAS1" s="788"/>
      <c r="DAT1" s="788"/>
      <c r="DAU1" s="788"/>
      <c r="DAV1" s="788"/>
      <c r="DAW1" s="788"/>
      <c r="DAX1" s="788"/>
      <c r="DAY1" s="788"/>
      <c r="DAZ1" s="788"/>
      <c r="DBA1" s="788"/>
      <c r="DBB1" s="788"/>
      <c r="DBC1" s="788"/>
      <c r="DBD1" s="788"/>
      <c r="DBE1" s="788"/>
      <c r="DBF1" s="788"/>
      <c r="DBG1" s="788"/>
      <c r="DBH1" s="788"/>
      <c r="DBI1" s="788"/>
      <c r="DBJ1" s="788"/>
      <c r="DBK1" s="788"/>
      <c r="DBL1" s="788"/>
      <c r="DBM1" s="788"/>
      <c r="DBN1" s="788"/>
      <c r="DBO1" s="788"/>
      <c r="DBP1" s="788"/>
      <c r="DBQ1" s="788"/>
      <c r="DBR1" s="788"/>
      <c r="DBS1" s="788"/>
      <c r="DBT1" s="788"/>
      <c r="DBU1" s="788"/>
      <c r="DBV1" s="788"/>
      <c r="DBW1" s="788"/>
      <c r="DBX1" s="788"/>
      <c r="DBY1" s="788"/>
      <c r="DBZ1" s="788"/>
      <c r="DCA1" s="788"/>
      <c r="DCB1" s="788"/>
      <c r="DCC1" s="788"/>
      <c r="DCD1" s="788"/>
      <c r="DCE1" s="788"/>
      <c r="DCF1" s="788"/>
      <c r="DCG1" s="788"/>
      <c r="DCH1" s="788"/>
      <c r="DCI1" s="788"/>
      <c r="DCJ1" s="788"/>
      <c r="DCK1" s="788"/>
      <c r="DCL1" s="788"/>
      <c r="DCM1" s="788"/>
      <c r="DCN1" s="788"/>
      <c r="DCO1" s="788"/>
      <c r="DCP1" s="788"/>
      <c r="DCQ1" s="788"/>
      <c r="DCR1" s="788"/>
      <c r="DCS1" s="788"/>
      <c r="DCT1" s="788"/>
      <c r="DCU1" s="788"/>
      <c r="DCV1" s="788"/>
      <c r="DCW1" s="788"/>
      <c r="DCX1" s="788"/>
      <c r="DCY1" s="788"/>
      <c r="DCZ1" s="788"/>
      <c r="DDA1" s="788"/>
      <c r="DDB1" s="788"/>
      <c r="DDC1" s="788"/>
      <c r="DDD1" s="788"/>
      <c r="DDE1" s="788"/>
      <c r="DDF1" s="788"/>
      <c r="DDG1" s="788"/>
      <c r="DDH1" s="788"/>
      <c r="DDI1" s="788"/>
      <c r="DDJ1" s="788"/>
      <c r="DDK1" s="788"/>
      <c r="DDL1" s="788"/>
      <c r="DDM1" s="788"/>
      <c r="DDN1" s="788"/>
      <c r="DDO1" s="788"/>
      <c r="DDP1" s="788"/>
      <c r="DDQ1" s="788"/>
      <c r="DDR1" s="788"/>
      <c r="DDS1" s="788"/>
      <c r="DDT1" s="788"/>
      <c r="DDU1" s="788"/>
      <c r="DDV1" s="788"/>
      <c r="DDW1" s="788"/>
      <c r="DDX1" s="788"/>
      <c r="DDY1" s="788"/>
      <c r="DDZ1" s="788"/>
      <c r="DEA1" s="788"/>
      <c r="DEB1" s="788"/>
      <c r="DEC1" s="788"/>
      <c r="DED1" s="788"/>
      <c r="DEE1" s="788"/>
      <c r="DEF1" s="788"/>
      <c r="DEG1" s="788"/>
      <c r="DEH1" s="788"/>
      <c r="DEI1" s="788"/>
      <c r="DEJ1" s="788"/>
      <c r="DEK1" s="788"/>
      <c r="DEL1" s="788"/>
      <c r="DEM1" s="788"/>
      <c r="DEN1" s="788"/>
      <c r="DEO1" s="788"/>
      <c r="DEP1" s="788"/>
      <c r="DEQ1" s="788"/>
      <c r="DER1" s="788"/>
      <c r="DES1" s="788"/>
      <c r="DET1" s="788"/>
      <c r="DEU1" s="788"/>
      <c r="DEV1" s="788"/>
      <c r="DEW1" s="788"/>
      <c r="DEX1" s="788"/>
      <c r="DEY1" s="788"/>
      <c r="DEZ1" s="788"/>
      <c r="DFA1" s="788"/>
      <c r="DFB1" s="788"/>
      <c r="DFC1" s="788"/>
      <c r="DFD1" s="788"/>
      <c r="DFE1" s="788"/>
      <c r="DFF1" s="788"/>
      <c r="DFG1" s="788"/>
      <c r="DFH1" s="788"/>
      <c r="DFI1" s="788"/>
      <c r="DFJ1" s="788"/>
      <c r="DFK1" s="788"/>
      <c r="DFL1" s="788"/>
      <c r="DFM1" s="788"/>
      <c r="DFN1" s="788"/>
      <c r="DFO1" s="788"/>
      <c r="DFP1" s="788"/>
      <c r="DFQ1" s="788"/>
      <c r="DFR1" s="788"/>
      <c r="DFS1" s="788"/>
      <c r="DFT1" s="788"/>
      <c r="DFU1" s="788"/>
      <c r="DFV1" s="788"/>
      <c r="DFW1" s="788"/>
      <c r="DFX1" s="788"/>
      <c r="DFY1" s="788"/>
      <c r="DFZ1" s="788"/>
      <c r="DGA1" s="788"/>
      <c r="DGB1" s="788"/>
      <c r="DGC1" s="788"/>
      <c r="DGD1" s="788"/>
      <c r="DGE1" s="788"/>
      <c r="DGF1" s="788"/>
      <c r="DGG1" s="788"/>
      <c r="DGH1" s="788"/>
      <c r="DGI1" s="788"/>
      <c r="DGJ1" s="788"/>
      <c r="DGK1" s="788"/>
      <c r="DGL1" s="788"/>
      <c r="DGM1" s="788"/>
      <c r="DGN1" s="788"/>
      <c r="DGO1" s="788"/>
      <c r="DGP1" s="788"/>
      <c r="DGQ1" s="788"/>
      <c r="DGR1" s="788"/>
      <c r="DGS1" s="788"/>
      <c r="DGT1" s="788"/>
      <c r="DGU1" s="788"/>
      <c r="DGV1" s="788"/>
      <c r="DGW1" s="788"/>
      <c r="DGX1" s="788"/>
      <c r="DGY1" s="788"/>
      <c r="DGZ1" s="788"/>
      <c r="DHA1" s="788"/>
      <c r="DHB1" s="788"/>
      <c r="DHC1" s="788"/>
      <c r="DHD1" s="788"/>
      <c r="DHE1" s="788"/>
      <c r="DHF1" s="788"/>
      <c r="DHG1" s="788"/>
      <c r="DHH1" s="788"/>
      <c r="DHI1" s="788"/>
      <c r="DHJ1" s="788"/>
      <c r="DHK1" s="788"/>
      <c r="DHL1" s="788"/>
      <c r="DHM1" s="788"/>
      <c r="DHN1" s="788"/>
      <c r="DHO1" s="788"/>
      <c r="DHP1" s="788"/>
      <c r="DHQ1" s="788"/>
      <c r="DHR1" s="788"/>
      <c r="DHS1" s="788"/>
      <c r="DHT1" s="788"/>
      <c r="DHU1" s="788"/>
      <c r="DHV1" s="788"/>
      <c r="DHW1" s="788"/>
      <c r="DHX1" s="788"/>
      <c r="DHY1" s="788"/>
      <c r="DHZ1" s="788"/>
      <c r="DIA1" s="788"/>
      <c r="DIB1" s="788"/>
      <c r="DIC1" s="788"/>
      <c r="DID1" s="788"/>
      <c r="DIE1" s="788"/>
      <c r="DIF1" s="788"/>
      <c r="DIG1" s="788"/>
      <c r="DIH1" s="788"/>
      <c r="DII1" s="788"/>
      <c r="DIJ1" s="788"/>
      <c r="DIK1" s="788"/>
      <c r="DIL1" s="788"/>
      <c r="DIM1" s="788"/>
      <c r="DIN1" s="788"/>
      <c r="DIO1" s="788"/>
      <c r="DIP1" s="788"/>
      <c r="DIQ1" s="788"/>
      <c r="DIR1" s="788"/>
      <c r="DIS1" s="788"/>
      <c r="DIT1" s="788"/>
      <c r="DIU1" s="788"/>
      <c r="DIV1" s="788"/>
      <c r="DIW1" s="788"/>
      <c r="DIX1" s="788"/>
      <c r="DIY1" s="788"/>
      <c r="DIZ1" s="788"/>
      <c r="DJA1" s="788"/>
      <c r="DJB1" s="788"/>
      <c r="DJC1" s="788"/>
      <c r="DJD1" s="788"/>
      <c r="DJE1" s="788"/>
      <c r="DJF1" s="788"/>
      <c r="DJG1" s="788"/>
      <c r="DJH1" s="788"/>
      <c r="DJI1" s="788"/>
      <c r="DJJ1" s="788"/>
      <c r="DJK1" s="788"/>
      <c r="DJL1" s="788"/>
      <c r="DJM1" s="788"/>
      <c r="DJN1" s="788"/>
      <c r="DJO1" s="788"/>
      <c r="DJP1" s="788"/>
      <c r="DJQ1" s="788"/>
      <c r="DJR1" s="788"/>
      <c r="DJS1" s="788"/>
      <c r="DJT1" s="788"/>
      <c r="DJU1" s="788"/>
      <c r="DJV1" s="788"/>
      <c r="DJW1" s="788"/>
      <c r="DJX1" s="788"/>
      <c r="DJY1" s="788"/>
      <c r="DJZ1" s="788"/>
      <c r="DKA1" s="788"/>
      <c r="DKB1" s="788"/>
      <c r="DKC1" s="788"/>
      <c r="DKD1" s="788"/>
      <c r="DKE1" s="788"/>
      <c r="DKF1" s="788"/>
      <c r="DKG1" s="788"/>
      <c r="DKH1" s="788"/>
      <c r="DKI1" s="788"/>
      <c r="DKJ1" s="788"/>
      <c r="DKK1" s="788"/>
      <c r="DKL1" s="788"/>
      <c r="DKM1" s="788"/>
      <c r="DKN1" s="788"/>
      <c r="DKO1" s="788"/>
      <c r="DKP1" s="788"/>
      <c r="DKQ1" s="788"/>
      <c r="DKR1" s="788"/>
      <c r="DKS1" s="788"/>
      <c r="DKT1" s="788"/>
      <c r="DKU1" s="788"/>
      <c r="DKV1" s="788"/>
      <c r="DKW1" s="788"/>
      <c r="DKX1" s="788"/>
      <c r="DKY1" s="788"/>
      <c r="DKZ1" s="788"/>
      <c r="DLA1" s="788"/>
      <c r="DLB1" s="788"/>
      <c r="DLC1" s="788"/>
      <c r="DLD1" s="788"/>
      <c r="DLE1" s="788"/>
      <c r="DLF1" s="788"/>
      <c r="DLG1" s="788"/>
      <c r="DLH1" s="788"/>
      <c r="DLI1" s="788"/>
      <c r="DLJ1" s="788"/>
      <c r="DLK1" s="788"/>
      <c r="DLL1" s="788"/>
      <c r="DLM1" s="788"/>
      <c r="DLN1" s="788"/>
      <c r="DLO1" s="788"/>
      <c r="DLP1" s="788"/>
      <c r="DLQ1" s="788"/>
      <c r="DLR1" s="788"/>
      <c r="DLS1" s="788"/>
      <c r="DLT1" s="788"/>
      <c r="DLU1" s="788"/>
      <c r="DLV1" s="788"/>
      <c r="DLW1" s="788"/>
      <c r="DLX1" s="788"/>
      <c r="DLY1" s="788"/>
      <c r="DLZ1" s="788"/>
      <c r="DMA1" s="788"/>
      <c r="DMB1" s="788"/>
      <c r="DMC1" s="788"/>
      <c r="DMD1" s="788"/>
      <c r="DME1" s="788"/>
      <c r="DMF1" s="788"/>
      <c r="DMG1" s="788"/>
      <c r="DMH1" s="788"/>
      <c r="DMI1" s="788"/>
      <c r="DMJ1" s="788"/>
      <c r="DMK1" s="788"/>
      <c r="DML1" s="788"/>
      <c r="DMM1" s="788"/>
      <c r="DMN1" s="788"/>
      <c r="DMO1" s="788"/>
      <c r="DMP1" s="788"/>
      <c r="DMQ1" s="788"/>
      <c r="DMR1" s="788"/>
      <c r="DMS1" s="788"/>
      <c r="DMT1" s="788"/>
      <c r="DMU1" s="788"/>
      <c r="DMV1" s="788"/>
      <c r="DMW1" s="788"/>
      <c r="DMX1" s="788"/>
      <c r="DMY1" s="788"/>
      <c r="DMZ1" s="788"/>
      <c r="DNA1" s="788"/>
      <c r="DNB1" s="788"/>
      <c r="DNC1" s="788"/>
      <c r="DND1" s="788"/>
      <c r="DNE1" s="788"/>
      <c r="DNF1" s="788"/>
      <c r="DNG1" s="788"/>
      <c r="DNH1" s="788"/>
      <c r="DNI1" s="788"/>
      <c r="DNJ1" s="788"/>
      <c r="DNK1" s="788"/>
      <c r="DNL1" s="788"/>
      <c r="DNM1" s="788"/>
      <c r="DNN1" s="788"/>
      <c r="DNO1" s="788"/>
      <c r="DNP1" s="788"/>
      <c r="DNQ1" s="788"/>
      <c r="DNR1" s="788"/>
      <c r="DNS1" s="788"/>
      <c r="DNT1" s="788"/>
      <c r="DNU1" s="788"/>
      <c r="DNV1" s="788"/>
      <c r="DNW1" s="788"/>
      <c r="DNX1" s="788"/>
      <c r="DNY1" s="788"/>
      <c r="DNZ1" s="788"/>
      <c r="DOA1" s="788"/>
      <c r="DOB1" s="788"/>
      <c r="DOC1" s="788"/>
      <c r="DOD1" s="788"/>
      <c r="DOE1" s="788"/>
      <c r="DOF1" s="788"/>
      <c r="DOG1" s="788"/>
      <c r="DOH1" s="788"/>
      <c r="DOI1" s="788"/>
      <c r="DOJ1" s="788"/>
      <c r="DOK1" s="788"/>
      <c r="DOL1" s="788"/>
      <c r="DOM1" s="788"/>
      <c r="DON1" s="788"/>
      <c r="DOO1" s="788"/>
      <c r="DOP1" s="788"/>
      <c r="DOQ1" s="788"/>
      <c r="DOR1" s="788"/>
      <c r="DOS1" s="788"/>
      <c r="DOT1" s="788"/>
      <c r="DOU1" s="788"/>
      <c r="DOV1" s="788"/>
      <c r="DOW1" s="788"/>
      <c r="DOX1" s="788"/>
      <c r="DOY1" s="788"/>
      <c r="DOZ1" s="788"/>
      <c r="DPA1" s="788"/>
      <c r="DPB1" s="788"/>
      <c r="DPC1" s="788"/>
      <c r="DPD1" s="788"/>
      <c r="DPE1" s="788"/>
      <c r="DPF1" s="788"/>
      <c r="DPG1" s="788"/>
      <c r="DPH1" s="788"/>
      <c r="DPI1" s="788"/>
      <c r="DPJ1" s="788"/>
      <c r="DPK1" s="788"/>
      <c r="DPL1" s="788"/>
      <c r="DPM1" s="788"/>
      <c r="DPN1" s="788"/>
      <c r="DPO1" s="788"/>
      <c r="DPP1" s="788"/>
      <c r="DPQ1" s="788"/>
      <c r="DPR1" s="788"/>
      <c r="DPS1" s="788"/>
      <c r="DPT1" s="788"/>
      <c r="DPU1" s="788"/>
      <c r="DPV1" s="788"/>
      <c r="DPW1" s="788"/>
      <c r="DPX1" s="788"/>
      <c r="DPY1" s="788"/>
      <c r="DPZ1" s="788"/>
      <c r="DQA1" s="788"/>
      <c r="DQB1" s="788"/>
      <c r="DQC1" s="788"/>
      <c r="DQD1" s="788"/>
      <c r="DQE1" s="788"/>
      <c r="DQF1" s="788"/>
      <c r="DQG1" s="788"/>
      <c r="DQH1" s="788"/>
      <c r="DQI1" s="788"/>
      <c r="DQJ1" s="788"/>
      <c r="DQK1" s="788"/>
      <c r="DQL1" s="788"/>
      <c r="DQM1" s="788"/>
      <c r="DQN1" s="788"/>
      <c r="DQO1" s="788"/>
      <c r="DQP1" s="788"/>
      <c r="DQQ1" s="788"/>
      <c r="DQR1" s="788"/>
      <c r="DQS1" s="788"/>
      <c r="DQT1" s="788"/>
      <c r="DQU1" s="788"/>
      <c r="DQV1" s="788"/>
      <c r="DQW1" s="788"/>
      <c r="DQX1" s="788"/>
      <c r="DQY1" s="788"/>
      <c r="DQZ1" s="788"/>
      <c r="DRA1" s="788"/>
      <c r="DRB1" s="788"/>
      <c r="DRC1" s="788"/>
      <c r="DRD1" s="788"/>
      <c r="DRE1" s="788"/>
      <c r="DRF1" s="788"/>
      <c r="DRG1" s="788"/>
      <c r="DRH1" s="788"/>
      <c r="DRI1" s="788"/>
      <c r="DRJ1" s="788"/>
      <c r="DRK1" s="788"/>
      <c r="DRL1" s="788"/>
      <c r="DRM1" s="788"/>
      <c r="DRN1" s="788"/>
      <c r="DRO1" s="788"/>
      <c r="DRP1" s="788"/>
      <c r="DRQ1" s="788"/>
      <c r="DRR1" s="788"/>
      <c r="DRS1" s="788"/>
      <c r="DRT1" s="788"/>
      <c r="DRU1" s="788"/>
      <c r="DRV1" s="788"/>
      <c r="DRW1" s="788"/>
      <c r="DRX1" s="788"/>
      <c r="DRY1" s="788"/>
      <c r="DRZ1" s="788"/>
      <c r="DSA1" s="788"/>
      <c r="DSB1" s="788"/>
      <c r="DSC1" s="788"/>
      <c r="DSD1" s="788"/>
      <c r="DSE1" s="788"/>
      <c r="DSF1" s="788"/>
      <c r="DSG1" s="788"/>
      <c r="DSH1" s="788"/>
      <c r="DSI1" s="788"/>
      <c r="DSJ1" s="788"/>
      <c r="DSK1" s="788"/>
      <c r="DSL1" s="788"/>
      <c r="DSM1" s="788"/>
      <c r="DSN1" s="788"/>
      <c r="DSO1" s="788"/>
      <c r="DSP1" s="788"/>
      <c r="DSQ1" s="788"/>
      <c r="DSR1" s="788"/>
      <c r="DSS1" s="788"/>
      <c r="DST1" s="788"/>
      <c r="DSU1" s="788"/>
      <c r="DSV1" s="788"/>
      <c r="DSW1" s="788"/>
      <c r="DSX1" s="788"/>
      <c r="DSY1" s="788"/>
      <c r="DSZ1" s="788"/>
      <c r="DTA1" s="788"/>
      <c r="DTB1" s="788"/>
      <c r="DTC1" s="788"/>
      <c r="DTD1" s="788"/>
      <c r="DTE1" s="788"/>
      <c r="DTF1" s="788"/>
      <c r="DTG1" s="788"/>
      <c r="DTH1" s="788"/>
      <c r="DTI1" s="788"/>
      <c r="DTJ1" s="788"/>
      <c r="DTK1" s="788"/>
      <c r="DTL1" s="788"/>
      <c r="DTM1" s="788"/>
      <c r="DTN1" s="788"/>
      <c r="DTO1" s="788"/>
      <c r="DTP1" s="788"/>
      <c r="DTQ1" s="788"/>
      <c r="DTR1" s="788"/>
      <c r="DTS1" s="788"/>
      <c r="DTT1" s="788"/>
      <c r="DTU1" s="788"/>
      <c r="DTV1" s="788"/>
      <c r="DTW1" s="788"/>
      <c r="DTX1" s="788"/>
      <c r="DTY1" s="788"/>
      <c r="DTZ1" s="788"/>
      <c r="DUA1" s="788"/>
      <c r="DUB1" s="788"/>
      <c r="DUC1" s="788"/>
      <c r="DUD1" s="788"/>
      <c r="DUE1" s="788"/>
      <c r="DUF1" s="788"/>
      <c r="DUG1" s="788"/>
      <c r="DUH1" s="788"/>
      <c r="DUI1" s="788"/>
      <c r="DUJ1" s="788"/>
      <c r="DUK1" s="788"/>
      <c r="DUL1" s="788"/>
      <c r="DUM1" s="788"/>
      <c r="DUN1" s="788"/>
      <c r="DUO1" s="788"/>
      <c r="DUP1" s="788"/>
      <c r="DUQ1" s="788"/>
      <c r="DUR1" s="788"/>
      <c r="DUS1" s="788"/>
      <c r="DUT1" s="788"/>
      <c r="DUU1" s="788"/>
      <c r="DUV1" s="788"/>
      <c r="DUW1" s="788"/>
      <c r="DUX1" s="788"/>
      <c r="DUY1" s="788"/>
      <c r="DUZ1" s="788"/>
      <c r="DVA1" s="788"/>
      <c r="DVB1" s="788"/>
      <c r="DVC1" s="788"/>
      <c r="DVD1" s="788"/>
      <c r="DVE1" s="788"/>
      <c r="DVF1" s="788"/>
      <c r="DVG1" s="788"/>
      <c r="DVH1" s="788"/>
      <c r="DVI1" s="788"/>
      <c r="DVJ1" s="788"/>
      <c r="DVK1" s="788"/>
      <c r="DVL1" s="788"/>
      <c r="DVM1" s="788"/>
      <c r="DVN1" s="788"/>
      <c r="DVO1" s="788"/>
      <c r="DVP1" s="788"/>
      <c r="DVQ1" s="788"/>
      <c r="DVR1" s="788"/>
      <c r="DVS1" s="788"/>
      <c r="DVT1" s="788"/>
      <c r="DVU1" s="788"/>
      <c r="DVV1" s="788"/>
      <c r="DVW1" s="788"/>
      <c r="DVX1" s="788"/>
      <c r="DVY1" s="788"/>
      <c r="DVZ1" s="788"/>
      <c r="DWA1" s="788"/>
      <c r="DWB1" s="788"/>
      <c r="DWC1" s="788"/>
      <c r="DWD1" s="788"/>
      <c r="DWE1" s="788"/>
      <c r="DWF1" s="788"/>
      <c r="DWG1" s="788"/>
      <c r="DWH1" s="788"/>
      <c r="DWI1" s="788"/>
      <c r="DWJ1" s="788"/>
      <c r="DWK1" s="788"/>
      <c r="DWL1" s="788"/>
      <c r="DWM1" s="788"/>
      <c r="DWN1" s="788"/>
      <c r="DWO1" s="788"/>
      <c r="DWP1" s="788"/>
      <c r="DWQ1" s="788"/>
      <c r="DWR1" s="788"/>
      <c r="DWS1" s="788"/>
      <c r="DWT1" s="788"/>
      <c r="DWU1" s="788"/>
      <c r="DWV1" s="788"/>
      <c r="DWW1" s="788"/>
      <c r="DWX1" s="788"/>
      <c r="DWY1" s="788"/>
      <c r="DWZ1" s="788"/>
      <c r="DXA1" s="788"/>
      <c r="DXB1" s="788"/>
      <c r="DXC1" s="788"/>
      <c r="DXD1" s="788"/>
      <c r="DXE1" s="788"/>
      <c r="DXF1" s="788"/>
      <c r="DXG1" s="788"/>
      <c r="DXH1" s="788"/>
      <c r="DXI1" s="788"/>
      <c r="DXJ1" s="788"/>
      <c r="DXK1" s="788"/>
      <c r="DXL1" s="788"/>
      <c r="DXM1" s="788"/>
      <c r="DXN1" s="788"/>
      <c r="DXO1" s="788"/>
      <c r="DXP1" s="788"/>
      <c r="DXQ1" s="788"/>
      <c r="DXR1" s="788"/>
      <c r="DXS1" s="788"/>
      <c r="DXT1" s="788"/>
      <c r="DXU1" s="788"/>
      <c r="DXV1" s="788"/>
      <c r="DXW1" s="788"/>
      <c r="DXX1" s="788"/>
      <c r="DXY1" s="788"/>
      <c r="DXZ1" s="788"/>
      <c r="DYA1" s="788"/>
      <c r="DYB1" s="788"/>
      <c r="DYC1" s="788"/>
      <c r="DYD1" s="788"/>
      <c r="DYE1" s="788"/>
      <c r="DYF1" s="788"/>
      <c r="DYG1" s="788"/>
      <c r="DYH1" s="788"/>
      <c r="DYI1" s="788"/>
      <c r="DYJ1" s="788"/>
      <c r="DYK1" s="788"/>
      <c r="DYL1" s="788"/>
      <c r="DYM1" s="788"/>
      <c r="DYN1" s="788"/>
      <c r="DYO1" s="788"/>
      <c r="DYP1" s="788"/>
      <c r="DYQ1" s="788"/>
      <c r="DYR1" s="788"/>
      <c r="DYS1" s="788"/>
      <c r="DYT1" s="788"/>
      <c r="DYU1" s="788"/>
      <c r="DYV1" s="788"/>
      <c r="DYW1" s="788"/>
      <c r="DYX1" s="788"/>
      <c r="DYY1" s="788"/>
      <c r="DYZ1" s="788"/>
      <c r="DZA1" s="788"/>
      <c r="DZB1" s="788"/>
      <c r="DZC1" s="788"/>
      <c r="DZD1" s="788"/>
      <c r="DZE1" s="788"/>
      <c r="DZF1" s="788"/>
      <c r="DZG1" s="788"/>
      <c r="DZH1" s="788"/>
      <c r="DZI1" s="788"/>
      <c r="DZJ1" s="788"/>
      <c r="DZK1" s="788"/>
      <c r="DZL1" s="788"/>
      <c r="DZM1" s="788"/>
      <c r="DZN1" s="788"/>
      <c r="DZO1" s="788"/>
      <c r="DZP1" s="788"/>
      <c r="DZQ1" s="788"/>
      <c r="DZR1" s="788"/>
      <c r="DZS1" s="788"/>
      <c r="DZT1" s="788"/>
      <c r="DZU1" s="788"/>
      <c r="DZV1" s="788"/>
      <c r="DZW1" s="788"/>
      <c r="DZX1" s="788"/>
      <c r="DZY1" s="788"/>
      <c r="DZZ1" s="788"/>
      <c r="EAA1" s="788"/>
      <c r="EAB1" s="788"/>
      <c r="EAC1" s="788"/>
      <c r="EAD1" s="788"/>
      <c r="EAE1" s="788"/>
      <c r="EAF1" s="788"/>
      <c r="EAG1" s="788"/>
      <c r="EAH1" s="788"/>
      <c r="EAI1" s="788"/>
      <c r="EAJ1" s="788"/>
      <c r="EAK1" s="788"/>
      <c r="EAL1" s="788"/>
      <c r="EAM1" s="788"/>
      <c r="EAN1" s="788"/>
      <c r="EAO1" s="788"/>
      <c r="EAP1" s="788"/>
      <c r="EAQ1" s="788"/>
      <c r="EAR1" s="788"/>
      <c r="EAS1" s="788"/>
      <c r="EAT1" s="788"/>
      <c r="EAU1" s="788"/>
      <c r="EAV1" s="788"/>
      <c r="EAW1" s="788"/>
      <c r="EAX1" s="788"/>
      <c r="EAY1" s="788"/>
      <c r="EAZ1" s="788"/>
      <c r="EBA1" s="788"/>
      <c r="EBB1" s="788"/>
      <c r="EBC1" s="788"/>
      <c r="EBD1" s="788"/>
      <c r="EBE1" s="788"/>
      <c r="EBF1" s="788"/>
      <c r="EBG1" s="788"/>
      <c r="EBH1" s="788"/>
      <c r="EBI1" s="788"/>
      <c r="EBJ1" s="788"/>
      <c r="EBK1" s="788"/>
      <c r="EBL1" s="788"/>
      <c r="EBM1" s="788"/>
      <c r="EBN1" s="788"/>
      <c r="EBO1" s="788"/>
      <c r="EBP1" s="788"/>
      <c r="EBQ1" s="788"/>
      <c r="EBR1" s="788"/>
      <c r="EBS1" s="788"/>
      <c r="EBT1" s="788"/>
      <c r="EBU1" s="788"/>
      <c r="EBV1" s="788"/>
      <c r="EBW1" s="788"/>
      <c r="EBX1" s="788"/>
      <c r="EBY1" s="788"/>
      <c r="EBZ1" s="788"/>
      <c r="ECA1" s="788"/>
      <c r="ECB1" s="788"/>
      <c r="ECC1" s="788"/>
      <c r="ECD1" s="788"/>
      <c r="ECE1" s="788"/>
      <c r="ECF1" s="788"/>
      <c r="ECG1" s="788"/>
      <c r="ECH1" s="788"/>
      <c r="ECI1" s="788"/>
      <c r="ECJ1" s="788"/>
      <c r="ECK1" s="788"/>
      <c r="ECL1" s="788"/>
      <c r="ECM1" s="788"/>
      <c r="ECN1" s="788"/>
      <c r="ECO1" s="788"/>
      <c r="ECP1" s="788"/>
      <c r="ECQ1" s="788"/>
      <c r="ECR1" s="788"/>
      <c r="ECS1" s="788"/>
      <c r="ECT1" s="788"/>
      <c r="ECU1" s="788"/>
      <c r="ECV1" s="788"/>
      <c r="ECW1" s="788"/>
      <c r="ECX1" s="788"/>
      <c r="ECY1" s="788"/>
      <c r="ECZ1" s="788"/>
      <c r="EDA1" s="788"/>
      <c r="EDB1" s="788"/>
      <c r="EDC1" s="788"/>
      <c r="EDD1" s="788"/>
      <c r="EDE1" s="788"/>
      <c r="EDF1" s="788"/>
      <c r="EDG1" s="788"/>
      <c r="EDH1" s="788"/>
      <c r="EDI1" s="788"/>
      <c r="EDJ1" s="788"/>
      <c r="EDK1" s="788"/>
      <c r="EDL1" s="788"/>
      <c r="EDM1" s="788"/>
      <c r="EDN1" s="788"/>
      <c r="EDO1" s="788"/>
      <c r="EDP1" s="788"/>
      <c r="EDQ1" s="788"/>
      <c r="EDR1" s="788"/>
      <c r="EDS1" s="788"/>
      <c r="EDT1" s="788"/>
      <c r="EDU1" s="788"/>
      <c r="EDV1" s="788"/>
      <c r="EDW1" s="788"/>
      <c r="EDX1" s="788"/>
      <c r="EDY1" s="788"/>
      <c r="EDZ1" s="788"/>
      <c r="EEA1" s="788"/>
      <c r="EEB1" s="788"/>
      <c r="EEC1" s="788"/>
      <c r="EED1" s="788"/>
      <c r="EEE1" s="788"/>
      <c r="EEF1" s="788"/>
      <c r="EEG1" s="788"/>
      <c r="EEH1" s="788"/>
      <c r="EEI1" s="788"/>
      <c r="EEJ1" s="788"/>
      <c r="EEK1" s="788"/>
      <c r="EEL1" s="788"/>
      <c r="EEM1" s="788"/>
      <c r="EEN1" s="788"/>
      <c r="EEO1" s="788"/>
      <c r="EEP1" s="788"/>
      <c r="EEQ1" s="788"/>
      <c r="EER1" s="788"/>
      <c r="EES1" s="788"/>
      <c r="EET1" s="788"/>
      <c r="EEU1" s="788"/>
      <c r="EEV1" s="788"/>
      <c r="EEW1" s="788"/>
      <c r="EEX1" s="788"/>
      <c r="EEY1" s="788"/>
      <c r="EEZ1" s="788"/>
      <c r="EFA1" s="788"/>
      <c r="EFB1" s="788"/>
      <c r="EFC1" s="788"/>
      <c r="EFD1" s="788"/>
      <c r="EFE1" s="788"/>
      <c r="EFF1" s="788"/>
      <c r="EFG1" s="788"/>
      <c r="EFH1" s="788"/>
      <c r="EFI1" s="788"/>
      <c r="EFJ1" s="788"/>
      <c r="EFK1" s="788"/>
      <c r="EFL1" s="788"/>
      <c r="EFM1" s="788"/>
      <c r="EFN1" s="788"/>
      <c r="EFO1" s="788"/>
      <c r="EFP1" s="788"/>
      <c r="EFQ1" s="788"/>
      <c r="EFR1" s="788"/>
      <c r="EFS1" s="788"/>
      <c r="EFT1" s="788"/>
      <c r="EFU1" s="788"/>
      <c r="EFV1" s="788"/>
      <c r="EFW1" s="788"/>
      <c r="EFX1" s="788"/>
      <c r="EFY1" s="788"/>
      <c r="EFZ1" s="788"/>
      <c r="EGA1" s="788"/>
      <c r="EGB1" s="788"/>
      <c r="EGC1" s="788"/>
      <c r="EGD1" s="788"/>
      <c r="EGE1" s="788"/>
      <c r="EGF1" s="788"/>
      <c r="EGG1" s="788"/>
      <c r="EGH1" s="788"/>
      <c r="EGI1" s="788"/>
      <c r="EGJ1" s="788"/>
      <c r="EGK1" s="788"/>
      <c r="EGL1" s="788"/>
      <c r="EGM1" s="788"/>
      <c r="EGN1" s="788"/>
      <c r="EGO1" s="788"/>
      <c r="EGP1" s="788"/>
      <c r="EGQ1" s="788"/>
      <c r="EGR1" s="788"/>
      <c r="EGS1" s="788"/>
      <c r="EGT1" s="788"/>
      <c r="EGU1" s="788"/>
      <c r="EGV1" s="788"/>
      <c r="EGW1" s="788"/>
      <c r="EGX1" s="788"/>
      <c r="EGY1" s="788"/>
      <c r="EGZ1" s="788"/>
      <c r="EHA1" s="788"/>
      <c r="EHB1" s="788"/>
      <c r="EHC1" s="788"/>
      <c r="EHD1" s="788"/>
      <c r="EHE1" s="788"/>
      <c r="EHF1" s="788"/>
      <c r="EHG1" s="788"/>
      <c r="EHH1" s="788"/>
      <c r="EHI1" s="788"/>
      <c r="EHJ1" s="788"/>
      <c r="EHK1" s="788"/>
      <c r="EHL1" s="788"/>
      <c r="EHM1" s="788"/>
      <c r="EHN1" s="788"/>
      <c r="EHO1" s="788"/>
      <c r="EHP1" s="788"/>
      <c r="EHQ1" s="788"/>
      <c r="EHR1" s="788"/>
      <c r="EHS1" s="788"/>
      <c r="EHT1" s="788"/>
      <c r="EHU1" s="788"/>
      <c r="EHV1" s="788"/>
      <c r="EHW1" s="788"/>
      <c r="EHX1" s="788"/>
      <c r="EHY1" s="788"/>
      <c r="EHZ1" s="788"/>
      <c r="EIA1" s="788"/>
      <c r="EIB1" s="788"/>
      <c r="EIC1" s="788"/>
      <c r="EID1" s="788"/>
      <c r="EIE1" s="788"/>
      <c r="EIF1" s="788"/>
      <c r="EIG1" s="788"/>
      <c r="EIH1" s="788"/>
      <c r="EII1" s="788"/>
      <c r="EIJ1" s="788"/>
      <c r="EIK1" s="788"/>
      <c r="EIL1" s="788"/>
      <c r="EIM1" s="788"/>
      <c r="EIN1" s="788"/>
      <c r="EIO1" s="788"/>
      <c r="EIP1" s="788"/>
      <c r="EIQ1" s="788"/>
      <c r="EIR1" s="788"/>
      <c r="EIS1" s="788"/>
      <c r="EIT1" s="788"/>
      <c r="EIU1" s="788"/>
      <c r="EIV1" s="788"/>
      <c r="EIW1" s="788"/>
      <c r="EIX1" s="788"/>
      <c r="EIY1" s="788"/>
      <c r="EIZ1" s="788"/>
      <c r="EJA1" s="788"/>
      <c r="EJB1" s="788"/>
      <c r="EJC1" s="788"/>
      <c r="EJD1" s="788"/>
      <c r="EJE1" s="788"/>
      <c r="EJF1" s="788"/>
      <c r="EJG1" s="788"/>
      <c r="EJH1" s="788"/>
      <c r="EJI1" s="788"/>
      <c r="EJJ1" s="788"/>
      <c r="EJK1" s="788"/>
      <c r="EJL1" s="788"/>
      <c r="EJM1" s="788"/>
      <c r="EJN1" s="788"/>
      <c r="EJO1" s="788"/>
      <c r="EJP1" s="788"/>
      <c r="EJQ1" s="788"/>
      <c r="EJR1" s="788"/>
      <c r="EJS1" s="788"/>
      <c r="EJT1" s="788"/>
      <c r="EJU1" s="788"/>
      <c r="EJV1" s="788"/>
      <c r="EJW1" s="788"/>
      <c r="EJX1" s="788"/>
      <c r="EJY1" s="788"/>
      <c r="EJZ1" s="788"/>
      <c r="EKA1" s="788"/>
      <c r="EKB1" s="788"/>
      <c r="EKC1" s="788"/>
      <c r="EKD1" s="788"/>
      <c r="EKE1" s="788"/>
      <c r="EKF1" s="788"/>
      <c r="EKG1" s="788"/>
      <c r="EKH1" s="788"/>
      <c r="EKI1" s="788"/>
      <c r="EKJ1" s="788"/>
      <c r="EKK1" s="788"/>
      <c r="EKL1" s="788"/>
      <c r="EKM1" s="788"/>
      <c r="EKN1" s="788"/>
      <c r="EKO1" s="788"/>
      <c r="EKP1" s="788"/>
      <c r="EKQ1" s="788"/>
      <c r="EKR1" s="788"/>
      <c r="EKS1" s="788"/>
      <c r="EKT1" s="788"/>
      <c r="EKU1" s="788"/>
      <c r="EKV1" s="788"/>
      <c r="EKW1" s="788"/>
      <c r="EKX1" s="788"/>
      <c r="EKY1" s="788"/>
      <c r="EKZ1" s="788"/>
      <c r="ELA1" s="788"/>
      <c r="ELB1" s="788"/>
      <c r="ELC1" s="788"/>
      <c r="ELD1" s="788"/>
      <c r="ELE1" s="788"/>
      <c r="ELF1" s="788"/>
      <c r="ELG1" s="788"/>
      <c r="ELH1" s="788"/>
      <c r="ELI1" s="788"/>
      <c r="ELJ1" s="788"/>
      <c r="ELK1" s="788"/>
      <c r="ELL1" s="788"/>
      <c r="ELM1" s="788"/>
      <c r="ELN1" s="788"/>
      <c r="ELO1" s="788"/>
      <c r="ELP1" s="788"/>
      <c r="ELQ1" s="788"/>
      <c r="ELR1" s="788"/>
      <c r="ELS1" s="788"/>
      <c r="ELT1" s="788"/>
      <c r="ELU1" s="788"/>
      <c r="ELV1" s="788"/>
      <c r="ELW1" s="788"/>
      <c r="ELX1" s="788"/>
      <c r="ELY1" s="788"/>
      <c r="ELZ1" s="788"/>
      <c r="EMA1" s="788"/>
      <c r="EMB1" s="788"/>
      <c r="EMC1" s="788"/>
      <c r="EMD1" s="788"/>
      <c r="EME1" s="788"/>
      <c r="EMF1" s="788"/>
      <c r="EMG1" s="788"/>
      <c r="EMH1" s="788"/>
      <c r="EMI1" s="788"/>
      <c r="EMJ1" s="788"/>
      <c r="EMK1" s="788"/>
      <c r="EML1" s="788"/>
      <c r="EMM1" s="788"/>
      <c r="EMN1" s="788"/>
      <c r="EMO1" s="788"/>
      <c r="EMP1" s="788"/>
      <c r="EMQ1" s="788"/>
      <c r="EMR1" s="788"/>
      <c r="EMS1" s="788"/>
      <c r="EMT1" s="788"/>
      <c r="EMU1" s="788"/>
      <c r="EMV1" s="788"/>
      <c r="EMW1" s="788"/>
      <c r="EMX1" s="788"/>
      <c r="EMY1" s="788"/>
      <c r="EMZ1" s="788"/>
      <c r="ENA1" s="788"/>
      <c r="ENB1" s="788"/>
      <c r="ENC1" s="788"/>
      <c r="END1" s="788"/>
      <c r="ENE1" s="788"/>
      <c r="ENF1" s="788"/>
      <c r="ENG1" s="788"/>
      <c r="ENH1" s="788"/>
      <c r="ENI1" s="788"/>
      <c r="ENJ1" s="788"/>
      <c r="ENK1" s="788"/>
      <c r="ENL1" s="788"/>
      <c r="ENM1" s="788"/>
      <c r="ENN1" s="788"/>
      <c r="ENO1" s="788"/>
      <c r="ENP1" s="788"/>
      <c r="ENQ1" s="788"/>
      <c r="ENR1" s="788"/>
      <c r="ENS1" s="788"/>
      <c r="ENT1" s="788"/>
      <c r="ENU1" s="788"/>
      <c r="ENV1" s="788"/>
      <c r="ENW1" s="788"/>
      <c r="ENX1" s="788"/>
      <c r="ENY1" s="788"/>
      <c r="ENZ1" s="788"/>
      <c r="EOA1" s="788"/>
      <c r="EOB1" s="788"/>
      <c r="EOC1" s="788"/>
      <c r="EOD1" s="788"/>
      <c r="EOE1" s="788"/>
      <c r="EOF1" s="788"/>
      <c r="EOG1" s="788"/>
      <c r="EOH1" s="788"/>
      <c r="EOI1" s="788"/>
      <c r="EOJ1" s="788"/>
      <c r="EOK1" s="788"/>
      <c r="EOL1" s="788"/>
      <c r="EOM1" s="788"/>
      <c r="EON1" s="788"/>
      <c r="EOO1" s="788"/>
      <c r="EOP1" s="788"/>
      <c r="EOQ1" s="788"/>
      <c r="EOR1" s="788"/>
      <c r="EOS1" s="788"/>
      <c r="EOT1" s="788"/>
      <c r="EOU1" s="788"/>
      <c r="EOV1" s="788"/>
      <c r="EOW1" s="788"/>
      <c r="EOX1" s="788"/>
      <c r="EOY1" s="788"/>
      <c r="EOZ1" s="788"/>
      <c r="EPA1" s="788"/>
      <c r="EPB1" s="788"/>
      <c r="EPC1" s="788"/>
      <c r="EPD1" s="788"/>
      <c r="EPE1" s="788"/>
      <c r="EPF1" s="788"/>
      <c r="EPG1" s="788"/>
      <c r="EPH1" s="788"/>
      <c r="EPI1" s="788"/>
      <c r="EPJ1" s="788"/>
      <c r="EPK1" s="788"/>
      <c r="EPL1" s="788"/>
      <c r="EPM1" s="788"/>
      <c r="EPN1" s="788"/>
      <c r="EPO1" s="788"/>
      <c r="EPP1" s="788"/>
      <c r="EPQ1" s="788"/>
      <c r="EPR1" s="788"/>
      <c r="EPS1" s="788"/>
      <c r="EPT1" s="788"/>
      <c r="EPU1" s="788"/>
      <c r="EPV1" s="788"/>
      <c r="EPW1" s="788"/>
      <c r="EPX1" s="788"/>
      <c r="EPY1" s="788"/>
      <c r="EPZ1" s="788"/>
      <c r="EQA1" s="788"/>
      <c r="EQB1" s="788"/>
      <c r="EQC1" s="788"/>
      <c r="EQD1" s="788"/>
      <c r="EQE1" s="788"/>
      <c r="EQF1" s="788"/>
      <c r="EQG1" s="788"/>
      <c r="EQH1" s="788"/>
      <c r="EQI1" s="788"/>
      <c r="EQJ1" s="788"/>
      <c r="EQK1" s="788"/>
      <c r="EQL1" s="788"/>
      <c r="EQM1" s="788"/>
      <c r="EQN1" s="788"/>
      <c r="EQO1" s="788"/>
      <c r="EQP1" s="788"/>
      <c r="EQQ1" s="788"/>
      <c r="EQR1" s="788"/>
      <c r="EQS1" s="788"/>
      <c r="EQT1" s="788"/>
      <c r="EQU1" s="788"/>
      <c r="EQV1" s="788"/>
      <c r="EQW1" s="788"/>
      <c r="EQX1" s="788"/>
      <c r="EQY1" s="788"/>
      <c r="EQZ1" s="788"/>
      <c r="ERA1" s="788"/>
      <c r="ERB1" s="788"/>
      <c r="ERC1" s="788"/>
      <c r="ERD1" s="788"/>
      <c r="ERE1" s="788"/>
      <c r="ERF1" s="788"/>
      <c r="ERG1" s="788"/>
      <c r="ERH1" s="788"/>
      <c r="ERI1" s="788"/>
      <c r="ERJ1" s="788"/>
      <c r="ERK1" s="788"/>
      <c r="ERL1" s="788"/>
      <c r="ERM1" s="788"/>
      <c r="ERN1" s="788"/>
      <c r="ERO1" s="788"/>
      <c r="ERP1" s="788"/>
      <c r="ERQ1" s="788"/>
      <c r="ERR1" s="788"/>
      <c r="ERS1" s="788"/>
      <c r="ERT1" s="788"/>
      <c r="ERU1" s="788"/>
      <c r="ERV1" s="788"/>
      <c r="ERW1" s="788"/>
      <c r="ERX1" s="788"/>
      <c r="ERY1" s="788"/>
      <c r="ERZ1" s="788"/>
      <c r="ESA1" s="788"/>
      <c r="ESB1" s="788"/>
      <c r="ESC1" s="788"/>
      <c r="ESD1" s="788"/>
      <c r="ESE1" s="788"/>
      <c r="ESF1" s="788"/>
      <c r="ESG1" s="788"/>
      <c r="ESH1" s="788"/>
      <c r="ESI1" s="788"/>
      <c r="ESJ1" s="788"/>
      <c r="ESK1" s="788"/>
      <c r="ESL1" s="788"/>
      <c r="ESM1" s="788"/>
      <c r="ESN1" s="788"/>
      <c r="ESO1" s="788"/>
      <c r="ESP1" s="788"/>
      <c r="ESQ1" s="788"/>
      <c r="ESR1" s="788"/>
      <c r="ESS1" s="788"/>
      <c r="EST1" s="788"/>
      <c r="ESU1" s="788"/>
      <c r="ESV1" s="788"/>
      <c r="ESW1" s="788"/>
      <c r="ESX1" s="788"/>
      <c r="ESY1" s="788"/>
      <c r="ESZ1" s="788"/>
      <c r="ETA1" s="788"/>
      <c r="ETB1" s="788"/>
      <c r="ETC1" s="788"/>
      <c r="ETD1" s="788"/>
      <c r="ETE1" s="788"/>
      <c r="ETF1" s="788"/>
      <c r="ETG1" s="788"/>
      <c r="ETH1" s="788"/>
      <c r="ETI1" s="788"/>
      <c r="ETJ1" s="788"/>
      <c r="ETK1" s="788"/>
      <c r="ETL1" s="788"/>
      <c r="ETM1" s="788"/>
      <c r="ETN1" s="788"/>
      <c r="ETO1" s="788"/>
      <c r="ETP1" s="788"/>
      <c r="ETQ1" s="788"/>
      <c r="ETR1" s="788"/>
      <c r="ETS1" s="788"/>
      <c r="ETT1" s="788"/>
      <c r="ETU1" s="788"/>
      <c r="ETV1" s="788"/>
      <c r="ETW1" s="788"/>
      <c r="ETX1" s="788"/>
      <c r="ETY1" s="788"/>
      <c r="ETZ1" s="788"/>
      <c r="EUA1" s="788"/>
      <c r="EUB1" s="788"/>
      <c r="EUC1" s="788"/>
      <c r="EUD1" s="788"/>
      <c r="EUE1" s="788"/>
      <c r="EUF1" s="788"/>
      <c r="EUG1" s="788"/>
      <c r="EUH1" s="788"/>
      <c r="EUI1" s="788"/>
      <c r="EUJ1" s="788"/>
      <c r="EUK1" s="788"/>
      <c r="EUL1" s="788"/>
      <c r="EUM1" s="788"/>
      <c r="EUN1" s="788"/>
      <c r="EUO1" s="788"/>
      <c r="EUP1" s="788"/>
      <c r="EUQ1" s="788"/>
      <c r="EUR1" s="788"/>
      <c r="EUS1" s="788"/>
      <c r="EUT1" s="788"/>
      <c r="EUU1" s="788"/>
      <c r="EUV1" s="788"/>
      <c r="EUW1" s="788"/>
      <c r="EUX1" s="788"/>
      <c r="EUY1" s="788"/>
      <c r="EUZ1" s="788"/>
      <c r="EVA1" s="788"/>
      <c r="EVB1" s="788"/>
      <c r="EVC1" s="788"/>
      <c r="EVD1" s="788"/>
      <c r="EVE1" s="788"/>
      <c r="EVF1" s="788"/>
      <c r="EVG1" s="788"/>
      <c r="EVH1" s="788"/>
      <c r="EVI1" s="788"/>
      <c r="EVJ1" s="788"/>
      <c r="EVK1" s="788"/>
      <c r="EVL1" s="788"/>
      <c r="EVM1" s="788"/>
      <c r="EVN1" s="788"/>
      <c r="EVO1" s="788"/>
      <c r="EVP1" s="788"/>
      <c r="EVQ1" s="788"/>
      <c r="EVR1" s="788"/>
      <c r="EVS1" s="788"/>
      <c r="EVT1" s="788"/>
      <c r="EVU1" s="788"/>
      <c r="EVV1" s="788"/>
      <c r="EVW1" s="788"/>
      <c r="EVX1" s="788"/>
      <c r="EVY1" s="788"/>
      <c r="EVZ1" s="788"/>
      <c r="EWA1" s="788"/>
      <c r="EWB1" s="788"/>
      <c r="EWC1" s="788"/>
      <c r="EWD1" s="788"/>
      <c r="EWE1" s="788"/>
      <c r="EWF1" s="788"/>
      <c r="EWG1" s="788"/>
      <c r="EWH1" s="788"/>
      <c r="EWI1" s="788"/>
      <c r="EWJ1" s="788"/>
      <c r="EWK1" s="788"/>
      <c r="EWL1" s="788"/>
      <c r="EWM1" s="788"/>
      <c r="EWN1" s="788"/>
      <c r="EWO1" s="788"/>
      <c r="EWP1" s="788"/>
      <c r="EWQ1" s="788"/>
      <c r="EWR1" s="788"/>
      <c r="EWS1" s="788"/>
      <c r="EWT1" s="788"/>
      <c r="EWU1" s="788"/>
      <c r="EWV1" s="788"/>
      <c r="EWW1" s="788"/>
      <c r="EWX1" s="788"/>
      <c r="EWY1" s="788"/>
      <c r="EWZ1" s="788"/>
      <c r="EXA1" s="788"/>
      <c r="EXB1" s="788"/>
      <c r="EXC1" s="788"/>
      <c r="EXD1" s="788"/>
      <c r="EXE1" s="788"/>
      <c r="EXF1" s="788"/>
      <c r="EXG1" s="788"/>
      <c r="EXH1" s="788"/>
      <c r="EXI1" s="788"/>
      <c r="EXJ1" s="788"/>
      <c r="EXK1" s="788"/>
      <c r="EXL1" s="788"/>
      <c r="EXM1" s="788"/>
      <c r="EXN1" s="788"/>
      <c r="EXO1" s="788"/>
      <c r="EXP1" s="788"/>
      <c r="EXQ1" s="788"/>
      <c r="EXR1" s="788"/>
      <c r="EXS1" s="788"/>
      <c r="EXT1" s="788"/>
      <c r="EXU1" s="788"/>
      <c r="EXV1" s="788"/>
      <c r="EXW1" s="788"/>
      <c r="EXX1" s="788"/>
      <c r="EXY1" s="788"/>
      <c r="EXZ1" s="788"/>
      <c r="EYA1" s="788"/>
      <c r="EYB1" s="788"/>
      <c r="EYC1" s="788"/>
      <c r="EYD1" s="788"/>
      <c r="EYE1" s="788"/>
      <c r="EYF1" s="788"/>
      <c r="EYG1" s="788"/>
      <c r="EYH1" s="788"/>
      <c r="EYI1" s="788"/>
      <c r="EYJ1" s="788"/>
      <c r="EYK1" s="788"/>
      <c r="EYL1" s="788"/>
      <c r="EYM1" s="788"/>
      <c r="EYN1" s="788"/>
      <c r="EYO1" s="788"/>
      <c r="EYP1" s="788"/>
      <c r="EYQ1" s="788"/>
      <c r="EYR1" s="788"/>
      <c r="EYS1" s="788"/>
      <c r="EYT1" s="788"/>
      <c r="EYU1" s="788"/>
      <c r="EYV1" s="788"/>
      <c r="EYW1" s="788"/>
      <c r="EYX1" s="788"/>
      <c r="EYY1" s="788"/>
      <c r="EYZ1" s="788"/>
      <c r="EZA1" s="788"/>
      <c r="EZB1" s="788"/>
      <c r="EZC1" s="788"/>
      <c r="EZD1" s="788"/>
      <c r="EZE1" s="788"/>
      <c r="EZF1" s="788"/>
      <c r="EZG1" s="788"/>
      <c r="EZH1" s="788"/>
      <c r="EZI1" s="788"/>
      <c r="EZJ1" s="788"/>
      <c r="EZK1" s="788"/>
      <c r="EZL1" s="788"/>
      <c r="EZM1" s="788"/>
      <c r="EZN1" s="788"/>
      <c r="EZO1" s="788"/>
      <c r="EZP1" s="788"/>
      <c r="EZQ1" s="788"/>
      <c r="EZR1" s="788"/>
      <c r="EZS1" s="788"/>
      <c r="EZT1" s="788"/>
      <c r="EZU1" s="788"/>
      <c r="EZV1" s="788"/>
      <c r="EZW1" s="788"/>
      <c r="EZX1" s="788"/>
      <c r="EZY1" s="788"/>
      <c r="EZZ1" s="788"/>
      <c r="FAA1" s="788"/>
      <c r="FAB1" s="788"/>
      <c r="FAC1" s="788"/>
      <c r="FAD1" s="788"/>
      <c r="FAE1" s="788"/>
      <c r="FAF1" s="788"/>
      <c r="FAG1" s="788"/>
      <c r="FAH1" s="788"/>
      <c r="FAI1" s="788"/>
      <c r="FAJ1" s="788"/>
      <c r="FAK1" s="788"/>
      <c r="FAL1" s="788"/>
      <c r="FAM1" s="788"/>
      <c r="FAN1" s="788"/>
      <c r="FAO1" s="788"/>
      <c r="FAP1" s="788"/>
      <c r="FAQ1" s="788"/>
      <c r="FAR1" s="788"/>
      <c r="FAS1" s="788"/>
      <c r="FAT1" s="788"/>
      <c r="FAU1" s="788"/>
      <c r="FAV1" s="788"/>
      <c r="FAW1" s="788"/>
      <c r="FAX1" s="788"/>
      <c r="FAY1" s="788"/>
      <c r="FAZ1" s="788"/>
      <c r="FBA1" s="788"/>
      <c r="FBB1" s="788"/>
      <c r="FBC1" s="788"/>
      <c r="FBD1" s="788"/>
      <c r="FBE1" s="788"/>
      <c r="FBF1" s="788"/>
      <c r="FBG1" s="788"/>
      <c r="FBH1" s="788"/>
      <c r="FBI1" s="788"/>
      <c r="FBJ1" s="788"/>
      <c r="FBK1" s="788"/>
      <c r="FBL1" s="788"/>
      <c r="FBM1" s="788"/>
      <c r="FBN1" s="788"/>
      <c r="FBO1" s="788"/>
      <c r="FBP1" s="788"/>
      <c r="FBQ1" s="788"/>
      <c r="FBR1" s="788"/>
      <c r="FBS1" s="788"/>
      <c r="FBT1" s="788"/>
      <c r="FBU1" s="788"/>
      <c r="FBV1" s="788"/>
      <c r="FBW1" s="788"/>
      <c r="FBX1" s="788"/>
      <c r="FBY1" s="788"/>
      <c r="FBZ1" s="788"/>
      <c r="FCA1" s="788"/>
      <c r="FCB1" s="788"/>
      <c r="FCC1" s="788"/>
      <c r="FCD1" s="788"/>
      <c r="FCE1" s="788"/>
      <c r="FCF1" s="788"/>
      <c r="FCG1" s="788"/>
      <c r="FCH1" s="788"/>
      <c r="FCI1" s="788"/>
      <c r="FCJ1" s="788"/>
      <c r="FCK1" s="788"/>
      <c r="FCL1" s="788"/>
      <c r="FCM1" s="788"/>
      <c r="FCN1" s="788"/>
      <c r="FCO1" s="788"/>
      <c r="FCP1" s="788"/>
      <c r="FCQ1" s="788"/>
      <c r="FCR1" s="788"/>
      <c r="FCS1" s="788"/>
      <c r="FCT1" s="788"/>
      <c r="FCU1" s="788"/>
      <c r="FCV1" s="788"/>
      <c r="FCW1" s="788"/>
      <c r="FCX1" s="788"/>
      <c r="FCY1" s="788"/>
      <c r="FCZ1" s="788"/>
      <c r="FDA1" s="788"/>
      <c r="FDB1" s="788"/>
      <c r="FDC1" s="788"/>
      <c r="FDD1" s="788"/>
      <c r="FDE1" s="788"/>
      <c r="FDF1" s="788"/>
      <c r="FDG1" s="788"/>
      <c r="FDH1" s="788"/>
      <c r="FDI1" s="788"/>
      <c r="FDJ1" s="788"/>
      <c r="FDK1" s="788"/>
      <c r="FDL1" s="788"/>
      <c r="FDM1" s="788"/>
      <c r="FDN1" s="788"/>
      <c r="FDO1" s="788"/>
      <c r="FDP1" s="788"/>
      <c r="FDQ1" s="788"/>
      <c r="FDR1" s="788"/>
      <c r="FDS1" s="788"/>
      <c r="FDT1" s="788"/>
      <c r="FDU1" s="788"/>
      <c r="FDV1" s="788"/>
      <c r="FDW1" s="788"/>
      <c r="FDX1" s="788"/>
      <c r="FDY1" s="788"/>
      <c r="FDZ1" s="788"/>
      <c r="FEA1" s="788"/>
      <c r="FEB1" s="788"/>
      <c r="FEC1" s="788"/>
      <c r="FED1" s="788"/>
      <c r="FEE1" s="788"/>
      <c r="FEF1" s="788"/>
      <c r="FEG1" s="788"/>
      <c r="FEH1" s="788"/>
      <c r="FEI1" s="788"/>
      <c r="FEJ1" s="788"/>
      <c r="FEK1" s="788"/>
      <c r="FEL1" s="788"/>
      <c r="FEM1" s="788"/>
      <c r="FEN1" s="788"/>
      <c r="FEO1" s="788"/>
      <c r="FEP1" s="788"/>
      <c r="FEQ1" s="788"/>
      <c r="FER1" s="788"/>
      <c r="FES1" s="788"/>
      <c r="FET1" s="788"/>
      <c r="FEU1" s="788"/>
      <c r="FEV1" s="788"/>
      <c r="FEW1" s="788"/>
      <c r="FEX1" s="788"/>
      <c r="FEY1" s="788"/>
      <c r="FEZ1" s="788"/>
      <c r="FFA1" s="788"/>
      <c r="FFB1" s="788"/>
      <c r="FFC1" s="788"/>
      <c r="FFD1" s="788"/>
      <c r="FFE1" s="788"/>
      <c r="FFF1" s="788"/>
      <c r="FFG1" s="788"/>
      <c r="FFH1" s="788"/>
      <c r="FFI1" s="788"/>
      <c r="FFJ1" s="788"/>
      <c r="FFK1" s="788"/>
      <c r="FFL1" s="788"/>
      <c r="FFM1" s="788"/>
      <c r="FFN1" s="788"/>
      <c r="FFO1" s="788"/>
      <c r="FFP1" s="788"/>
      <c r="FFQ1" s="788"/>
      <c r="FFR1" s="788"/>
      <c r="FFS1" s="788"/>
      <c r="FFT1" s="788"/>
      <c r="FFU1" s="788"/>
      <c r="FFV1" s="788"/>
      <c r="FFW1" s="788"/>
      <c r="FFX1" s="788"/>
      <c r="FFY1" s="788"/>
      <c r="FFZ1" s="788"/>
      <c r="FGA1" s="788"/>
      <c r="FGB1" s="788"/>
      <c r="FGC1" s="788"/>
      <c r="FGD1" s="788"/>
      <c r="FGE1" s="788"/>
      <c r="FGF1" s="788"/>
      <c r="FGG1" s="788"/>
      <c r="FGH1" s="788"/>
      <c r="FGI1" s="788"/>
      <c r="FGJ1" s="788"/>
      <c r="FGK1" s="788"/>
      <c r="FGL1" s="788"/>
      <c r="FGM1" s="788"/>
      <c r="FGN1" s="788"/>
      <c r="FGO1" s="788"/>
      <c r="FGP1" s="788"/>
      <c r="FGQ1" s="788"/>
      <c r="FGR1" s="788"/>
      <c r="FGS1" s="788"/>
      <c r="FGT1" s="788"/>
      <c r="FGU1" s="788"/>
      <c r="FGV1" s="788"/>
      <c r="FGW1" s="788"/>
      <c r="FGX1" s="788"/>
      <c r="FGY1" s="788"/>
      <c r="FGZ1" s="788"/>
      <c r="FHA1" s="788"/>
      <c r="FHB1" s="788"/>
      <c r="FHC1" s="788"/>
      <c r="FHD1" s="788"/>
      <c r="FHE1" s="788"/>
      <c r="FHF1" s="788"/>
      <c r="FHG1" s="788"/>
      <c r="FHH1" s="788"/>
      <c r="FHI1" s="788"/>
      <c r="FHJ1" s="788"/>
      <c r="FHK1" s="788"/>
      <c r="FHL1" s="788"/>
      <c r="FHM1" s="788"/>
      <c r="FHN1" s="788"/>
      <c r="FHO1" s="788"/>
      <c r="FHP1" s="788"/>
      <c r="FHQ1" s="788"/>
      <c r="FHR1" s="788"/>
      <c r="FHS1" s="788"/>
      <c r="FHT1" s="788"/>
      <c r="FHU1" s="788"/>
      <c r="FHV1" s="788"/>
      <c r="FHW1" s="788"/>
      <c r="FHX1" s="788"/>
      <c r="FHY1" s="788"/>
      <c r="FHZ1" s="788"/>
      <c r="FIA1" s="788"/>
      <c r="FIB1" s="788"/>
      <c r="FIC1" s="788"/>
      <c r="FID1" s="788"/>
      <c r="FIE1" s="788"/>
      <c r="FIF1" s="788"/>
      <c r="FIG1" s="788"/>
      <c r="FIH1" s="788"/>
      <c r="FII1" s="788"/>
      <c r="FIJ1" s="788"/>
      <c r="FIK1" s="788"/>
      <c r="FIL1" s="788"/>
      <c r="FIM1" s="788"/>
      <c r="FIN1" s="788"/>
      <c r="FIO1" s="788"/>
      <c r="FIP1" s="788"/>
      <c r="FIQ1" s="788"/>
      <c r="FIR1" s="788"/>
      <c r="FIS1" s="788"/>
      <c r="FIT1" s="788"/>
      <c r="FIU1" s="788"/>
      <c r="FIV1" s="788"/>
      <c r="FIW1" s="788"/>
      <c r="FIX1" s="788"/>
      <c r="FIY1" s="788"/>
      <c r="FIZ1" s="788"/>
      <c r="FJA1" s="788"/>
      <c r="FJB1" s="788"/>
      <c r="FJC1" s="788"/>
      <c r="FJD1" s="788"/>
      <c r="FJE1" s="788"/>
      <c r="FJF1" s="788"/>
      <c r="FJG1" s="788"/>
      <c r="FJH1" s="788"/>
      <c r="FJI1" s="788"/>
      <c r="FJJ1" s="788"/>
      <c r="FJK1" s="788"/>
      <c r="FJL1" s="788"/>
      <c r="FJM1" s="788"/>
      <c r="FJN1" s="788"/>
      <c r="FJO1" s="788"/>
      <c r="FJP1" s="788"/>
      <c r="FJQ1" s="788"/>
      <c r="FJR1" s="788"/>
      <c r="FJS1" s="788"/>
      <c r="FJT1" s="788"/>
      <c r="FJU1" s="788"/>
      <c r="FJV1" s="788"/>
      <c r="FJW1" s="788"/>
      <c r="FJX1" s="788"/>
      <c r="FJY1" s="788"/>
      <c r="FJZ1" s="788"/>
      <c r="FKA1" s="788"/>
      <c r="FKB1" s="788"/>
      <c r="FKC1" s="788"/>
      <c r="FKD1" s="788"/>
      <c r="FKE1" s="788"/>
      <c r="FKF1" s="788"/>
      <c r="FKG1" s="788"/>
      <c r="FKH1" s="788"/>
      <c r="FKI1" s="788"/>
      <c r="FKJ1" s="788"/>
      <c r="FKK1" s="788"/>
      <c r="FKL1" s="788"/>
      <c r="FKM1" s="788"/>
      <c r="FKN1" s="788"/>
      <c r="FKO1" s="788"/>
      <c r="FKP1" s="788"/>
      <c r="FKQ1" s="788"/>
      <c r="FKR1" s="788"/>
      <c r="FKS1" s="788"/>
      <c r="FKT1" s="788"/>
      <c r="FKU1" s="788"/>
      <c r="FKV1" s="788"/>
      <c r="FKW1" s="788"/>
      <c r="FKX1" s="788"/>
      <c r="FKY1" s="788"/>
      <c r="FKZ1" s="788"/>
      <c r="FLA1" s="788"/>
      <c r="FLB1" s="788"/>
      <c r="FLC1" s="788"/>
      <c r="FLD1" s="788"/>
      <c r="FLE1" s="788"/>
      <c r="FLF1" s="788"/>
      <c r="FLG1" s="788"/>
      <c r="FLH1" s="788"/>
      <c r="FLI1" s="788"/>
      <c r="FLJ1" s="788"/>
      <c r="FLK1" s="788"/>
      <c r="FLL1" s="788"/>
      <c r="FLM1" s="788"/>
      <c r="FLN1" s="788"/>
      <c r="FLO1" s="788"/>
      <c r="FLP1" s="788"/>
      <c r="FLQ1" s="788"/>
      <c r="FLR1" s="788"/>
      <c r="FLS1" s="788"/>
      <c r="FLT1" s="788"/>
      <c r="FLU1" s="788"/>
      <c r="FLV1" s="788"/>
      <c r="FLW1" s="788"/>
      <c r="FLX1" s="788"/>
      <c r="FLY1" s="788"/>
      <c r="FLZ1" s="788"/>
      <c r="FMA1" s="788"/>
      <c r="FMB1" s="788"/>
      <c r="FMC1" s="788"/>
      <c r="FMD1" s="788"/>
      <c r="FME1" s="788"/>
      <c r="FMF1" s="788"/>
      <c r="FMG1" s="788"/>
      <c r="FMH1" s="788"/>
      <c r="FMI1" s="788"/>
      <c r="FMJ1" s="788"/>
      <c r="FMK1" s="788"/>
      <c r="FML1" s="788"/>
      <c r="FMM1" s="788"/>
      <c r="FMN1" s="788"/>
      <c r="FMO1" s="788"/>
      <c r="FMP1" s="788"/>
      <c r="FMQ1" s="788"/>
      <c r="FMR1" s="788"/>
      <c r="FMS1" s="788"/>
      <c r="FMT1" s="788"/>
      <c r="FMU1" s="788"/>
      <c r="FMV1" s="788"/>
      <c r="FMW1" s="788"/>
      <c r="FMX1" s="788"/>
      <c r="FMY1" s="788"/>
      <c r="FMZ1" s="788"/>
      <c r="FNA1" s="788"/>
      <c r="FNB1" s="788"/>
      <c r="FNC1" s="788"/>
      <c r="FND1" s="788"/>
      <c r="FNE1" s="788"/>
      <c r="FNF1" s="788"/>
      <c r="FNG1" s="788"/>
      <c r="FNH1" s="788"/>
      <c r="FNI1" s="788"/>
      <c r="FNJ1" s="788"/>
      <c r="FNK1" s="788"/>
      <c r="FNL1" s="788"/>
      <c r="FNM1" s="788"/>
      <c r="FNN1" s="788"/>
      <c r="FNO1" s="788"/>
      <c r="FNP1" s="788"/>
      <c r="FNQ1" s="788"/>
      <c r="FNR1" s="788"/>
      <c r="FNS1" s="788"/>
      <c r="FNT1" s="788"/>
      <c r="FNU1" s="788"/>
      <c r="FNV1" s="788"/>
      <c r="FNW1" s="788"/>
      <c r="FNX1" s="788"/>
      <c r="FNY1" s="788"/>
      <c r="FNZ1" s="788"/>
      <c r="FOA1" s="788"/>
      <c r="FOB1" s="788"/>
      <c r="FOC1" s="788"/>
      <c r="FOD1" s="788"/>
      <c r="FOE1" s="788"/>
      <c r="FOF1" s="788"/>
      <c r="FOG1" s="788"/>
      <c r="FOH1" s="788"/>
      <c r="FOI1" s="788"/>
      <c r="FOJ1" s="788"/>
      <c r="FOK1" s="788"/>
      <c r="FOL1" s="788"/>
      <c r="FOM1" s="788"/>
      <c r="FON1" s="788"/>
      <c r="FOO1" s="788"/>
      <c r="FOP1" s="788"/>
      <c r="FOQ1" s="788"/>
      <c r="FOR1" s="788"/>
      <c r="FOS1" s="788"/>
      <c r="FOT1" s="788"/>
      <c r="FOU1" s="788"/>
      <c r="FOV1" s="788"/>
      <c r="FOW1" s="788"/>
      <c r="FOX1" s="788"/>
      <c r="FOY1" s="788"/>
      <c r="FOZ1" s="788"/>
      <c r="FPA1" s="788"/>
      <c r="FPB1" s="788"/>
      <c r="FPC1" s="788"/>
      <c r="FPD1" s="788"/>
      <c r="FPE1" s="788"/>
      <c r="FPF1" s="788"/>
      <c r="FPG1" s="788"/>
      <c r="FPH1" s="788"/>
      <c r="FPI1" s="788"/>
      <c r="FPJ1" s="788"/>
      <c r="FPK1" s="788"/>
      <c r="FPL1" s="788"/>
      <c r="FPM1" s="788"/>
      <c r="FPN1" s="788"/>
      <c r="FPO1" s="788"/>
      <c r="FPP1" s="788"/>
      <c r="FPQ1" s="788"/>
      <c r="FPR1" s="788"/>
      <c r="FPS1" s="788"/>
      <c r="FPT1" s="788"/>
      <c r="FPU1" s="788"/>
      <c r="FPV1" s="788"/>
      <c r="FPW1" s="788"/>
      <c r="FPX1" s="788"/>
      <c r="FPY1" s="788"/>
      <c r="FPZ1" s="788"/>
      <c r="FQA1" s="788"/>
      <c r="FQB1" s="788"/>
      <c r="FQC1" s="788"/>
      <c r="FQD1" s="788"/>
      <c r="FQE1" s="788"/>
      <c r="FQF1" s="788"/>
      <c r="FQG1" s="788"/>
      <c r="FQH1" s="788"/>
      <c r="FQI1" s="788"/>
      <c r="FQJ1" s="788"/>
      <c r="FQK1" s="788"/>
      <c r="FQL1" s="788"/>
      <c r="FQM1" s="788"/>
      <c r="FQN1" s="788"/>
      <c r="FQO1" s="788"/>
      <c r="FQP1" s="788"/>
      <c r="FQQ1" s="788"/>
      <c r="FQR1" s="788"/>
      <c r="FQS1" s="788"/>
      <c r="FQT1" s="788"/>
      <c r="FQU1" s="788"/>
      <c r="FQV1" s="788"/>
      <c r="FQW1" s="788"/>
      <c r="FQX1" s="788"/>
      <c r="FQY1" s="788"/>
      <c r="FQZ1" s="788"/>
      <c r="FRA1" s="788"/>
      <c r="FRB1" s="788"/>
      <c r="FRC1" s="788"/>
      <c r="FRD1" s="788"/>
      <c r="FRE1" s="788"/>
      <c r="FRF1" s="788"/>
      <c r="FRG1" s="788"/>
      <c r="FRH1" s="788"/>
      <c r="FRI1" s="788"/>
      <c r="FRJ1" s="788"/>
      <c r="FRK1" s="788"/>
      <c r="FRL1" s="788"/>
      <c r="FRM1" s="788"/>
      <c r="FRN1" s="788"/>
      <c r="FRO1" s="788"/>
      <c r="FRP1" s="788"/>
      <c r="FRQ1" s="788"/>
      <c r="FRR1" s="788"/>
      <c r="FRS1" s="788"/>
      <c r="FRT1" s="788"/>
      <c r="FRU1" s="788"/>
      <c r="FRV1" s="788"/>
      <c r="FRW1" s="788"/>
      <c r="FRX1" s="788"/>
      <c r="FRY1" s="788"/>
      <c r="FRZ1" s="788"/>
      <c r="FSA1" s="788"/>
      <c r="FSB1" s="788"/>
      <c r="FSC1" s="788"/>
      <c r="FSD1" s="788"/>
      <c r="FSE1" s="788"/>
      <c r="FSF1" s="788"/>
      <c r="FSG1" s="788"/>
      <c r="FSH1" s="788"/>
      <c r="FSI1" s="788"/>
      <c r="FSJ1" s="788"/>
      <c r="FSK1" s="788"/>
      <c r="FSL1" s="788"/>
      <c r="FSM1" s="788"/>
      <c r="FSN1" s="788"/>
      <c r="FSO1" s="788"/>
      <c r="FSP1" s="788"/>
      <c r="FSQ1" s="788"/>
      <c r="FSR1" s="788"/>
      <c r="FSS1" s="788"/>
      <c r="FST1" s="788"/>
      <c r="FSU1" s="788"/>
      <c r="FSV1" s="788"/>
      <c r="FSW1" s="788"/>
      <c r="FSX1" s="788"/>
      <c r="FSY1" s="788"/>
      <c r="FSZ1" s="788"/>
      <c r="FTA1" s="788"/>
      <c r="FTB1" s="788"/>
      <c r="FTC1" s="788"/>
      <c r="FTD1" s="788"/>
      <c r="FTE1" s="788"/>
      <c r="FTF1" s="788"/>
      <c r="FTG1" s="788"/>
      <c r="FTH1" s="788"/>
      <c r="FTI1" s="788"/>
      <c r="FTJ1" s="788"/>
      <c r="FTK1" s="788"/>
      <c r="FTL1" s="788"/>
      <c r="FTM1" s="788"/>
      <c r="FTN1" s="788"/>
      <c r="FTO1" s="788"/>
      <c r="FTP1" s="788"/>
      <c r="FTQ1" s="788"/>
      <c r="FTR1" s="788"/>
      <c r="FTS1" s="788"/>
      <c r="FTT1" s="788"/>
      <c r="FTU1" s="788"/>
      <c r="FTV1" s="788"/>
      <c r="FTW1" s="788"/>
      <c r="FTX1" s="788"/>
      <c r="FTY1" s="788"/>
      <c r="FTZ1" s="788"/>
      <c r="FUA1" s="788"/>
      <c r="FUB1" s="788"/>
      <c r="FUC1" s="788"/>
      <c r="FUD1" s="788"/>
      <c r="FUE1" s="788"/>
      <c r="FUF1" s="788"/>
      <c r="FUG1" s="788"/>
      <c r="FUH1" s="788"/>
      <c r="FUI1" s="788"/>
      <c r="FUJ1" s="788"/>
      <c r="FUK1" s="788"/>
      <c r="FUL1" s="788"/>
      <c r="FUM1" s="788"/>
      <c r="FUN1" s="788"/>
      <c r="FUO1" s="788"/>
      <c r="FUP1" s="788"/>
      <c r="FUQ1" s="788"/>
      <c r="FUR1" s="788"/>
      <c r="FUS1" s="788"/>
      <c r="FUT1" s="788"/>
      <c r="FUU1" s="788"/>
      <c r="FUV1" s="788"/>
      <c r="FUW1" s="788"/>
      <c r="FUX1" s="788"/>
      <c r="FUY1" s="788"/>
      <c r="FUZ1" s="788"/>
      <c r="FVA1" s="788"/>
      <c r="FVB1" s="788"/>
      <c r="FVC1" s="788"/>
      <c r="FVD1" s="788"/>
      <c r="FVE1" s="788"/>
      <c r="FVF1" s="788"/>
      <c r="FVG1" s="788"/>
      <c r="FVH1" s="788"/>
      <c r="FVI1" s="788"/>
      <c r="FVJ1" s="788"/>
      <c r="FVK1" s="788"/>
      <c r="FVL1" s="788"/>
      <c r="FVM1" s="788"/>
      <c r="FVN1" s="788"/>
      <c r="FVO1" s="788"/>
      <c r="FVP1" s="788"/>
      <c r="FVQ1" s="788"/>
      <c r="FVR1" s="788"/>
      <c r="FVS1" s="788"/>
      <c r="FVT1" s="788"/>
      <c r="FVU1" s="788"/>
      <c r="FVV1" s="788"/>
      <c r="FVW1" s="788"/>
      <c r="FVX1" s="788"/>
      <c r="FVY1" s="788"/>
      <c r="FVZ1" s="788"/>
      <c r="FWA1" s="788"/>
      <c r="FWB1" s="788"/>
      <c r="FWC1" s="788"/>
      <c r="FWD1" s="788"/>
      <c r="FWE1" s="788"/>
      <c r="FWF1" s="788"/>
      <c r="FWG1" s="788"/>
      <c r="FWH1" s="788"/>
      <c r="FWI1" s="788"/>
      <c r="FWJ1" s="788"/>
      <c r="FWK1" s="788"/>
      <c r="FWL1" s="788"/>
      <c r="FWM1" s="788"/>
      <c r="FWN1" s="788"/>
      <c r="FWO1" s="788"/>
      <c r="FWP1" s="788"/>
      <c r="FWQ1" s="788"/>
      <c r="FWR1" s="788"/>
      <c r="FWS1" s="788"/>
      <c r="FWT1" s="788"/>
      <c r="FWU1" s="788"/>
      <c r="FWV1" s="788"/>
      <c r="FWW1" s="788"/>
      <c r="FWX1" s="788"/>
      <c r="FWY1" s="788"/>
      <c r="FWZ1" s="788"/>
      <c r="FXA1" s="788"/>
      <c r="FXB1" s="788"/>
      <c r="FXC1" s="788"/>
      <c r="FXD1" s="788"/>
      <c r="FXE1" s="788"/>
      <c r="FXF1" s="788"/>
      <c r="FXG1" s="788"/>
      <c r="FXH1" s="788"/>
      <c r="FXI1" s="788"/>
      <c r="FXJ1" s="788"/>
      <c r="FXK1" s="788"/>
      <c r="FXL1" s="788"/>
      <c r="FXM1" s="788"/>
      <c r="FXN1" s="788"/>
      <c r="FXO1" s="788"/>
      <c r="FXP1" s="788"/>
      <c r="FXQ1" s="788"/>
      <c r="FXR1" s="788"/>
      <c r="FXS1" s="788"/>
      <c r="FXT1" s="788"/>
      <c r="FXU1" s="788"/>
      <c r="FXV1" s="788"/>
      <c r="FXW1" s="788"/>
      <c r="FXX1" s="788"/>
      <c r="FXY1" s="788"/>
      <c r="FXZ1" s="788"/>
      <c r="FYA1" s="788"/>
      <c r="FYB1" s="788"/>
      <c r="FYC1" s="788"/>
      <c r="FYD1" s="788"/>
      <c r="FYE1" s="788"/>
      <c r="FYF1" s="788"/>
      <c r="FYG1" s="788"/>
      <c r="FYH1" s="788"/>
      <c r="FYI1" s="788"/>
      <c r="FYJ1" s="788"/>
      <c r="FYK1" s="788"/>
      <c r="FYL1" s="788"/>
      <c r="FYM1" s="788"/>
      <c r="FYN1" s="788"/>
      <c r="FYO1" s="788"/>
      <c r="FYP1" s="788"/>
      <c r="FYQ1" s="788"/>
      <c r="FYR1" s="788"/>
      <c r="FYS1" s="788"/>
      <c r="FYT1" s="788"/>
      <c r="FYU1" s="788"/>
      <c r="FYV1" s="788"/>
      <c r="FYW1" s="788"/>
      <c r="FYX1" s="788"/>
      <c r="FYY1" s="788"/>
      <c r="FYZ1" s="788"/>
      <c r="FZA1" s="788"/>
      <c r="FZB1" s="788"/>
      <c r="FZC1" s="788"/>
      <c r="FZD1" s="788"/>
      <c r="FZE1" s="788"/>
      <c r="FZF1" s="788"/>
      <c r="FZG1" s="788"/>
      <c r="FZH1" s="788"/>
      <c r="FZI1" s="788"/>
      <c r="FZJ1" s="788"/>
      <c r="FZK1" s="788"/>
      <c r="FZL1" s="788"/>
      <c r="FZM1" s="788"/>
      <c r="FZN1" s="788"/>
      <c r="FZO1" s="788"/>
      <c r="FZP1" s="788"/>
      <c r="FZQ1" s="788"/>
      <c r="FZR1" s="788"/>
      <c r="FZS1" s="788"/>
      <c r="FZT1" s="788"/>
      <c r="FZU1" s="788"/>
      <c r="FZV1" s="788"/>
      <c r="FZW1" s="788"/>
      <c r="FZX1" s="788"/>
      <c r="FZY1" s="788"/>
      <c r="FZZ1" s="788"/>
      <c r="GAA1" s="788"/>
      <c r="GAB1" s="788"/>
      <c r="GAC1" s="788"/>
      <c r="GAD1" s="788"/>
      <c r="GAE1" s="788"/>
      <c r="GAF1" s="788"/>
      <c r="GAG1" s="788"/>
      <c r="GAH1" s="788"/>
      <c r="GAI1" s="788"/>
      <c r="GAJ1" s="788"/>
      <c r="GAK1" s="788"/>
      <c r="GAL1" s="788"/>
      <c r="GAM1" s="788"/>
      <c r="GAN1" s="788"/>
      <c r="GAO1" s="788"/>
      <c r="GAP1" s="788"/>
      <c r="GAQ1" s="788"/>
      <c r="GAR1" s="788"/>
      <c r="GAS1" s="788"/>
      <c r="GAT1" s="788"/>
      <c r="GAU1" s="788"/>
      <c r="GAV1" s="788"/>
      <c r="GAW1" s="788"/>
      <c r="GAX1" s="788"/>
      <c r="GAY1" s="788"/>
      <c r="GAZ1" s="788"/>
      <c r="GBA1" s="788"/>
      <c r="GBB1" s="788"/>
      <c r="GBC1" s="788"/>
      <c r="GBD1" s="788"/>
      <c r="GBE1" s="788"/>
      <c r="GBF1" s="788"/>
      <c r="GBG1" s="788"/>
      <c r="GBH1" s="788"/>
      <c r="GBI1" s="788"/>
      <c r="GBJ1" s="788"/>
      <c r="GBK1" s="788"/>
      <c r="GBL1" s="788"/>
      <c r="GBM1" s="788"/>
      <c r="GBN1" s="788"/>
      <c r="GBO1" s="788"/>
      <c r="GBP1" s="788"/>
      <c r="GBQ1" s="788"/>
      <c r="GBR1" s="788"/>
      <c r="GBS1" s="788"/>
      <c r="GBT1" s="788"/>
      <c r="GBU1" s="788"/>
      <c r="GBV1" s="788"/>
      <c r="GBW1" s="788"/>
      <c r="GBX1" s="788"/>
      <c r="GBY1" s="788"/>
      <c r="GBZ1" s="788"/>
      <c r="GCA1" s="788"/>
      <c r="GCB1" s="788"/>
      <c r="GCC1" s="788"/>
      <c r="GCD1" s="788"/>
      <c r="GCE1" s="788"/>
      <c r="GCF1" s="788"/>
      <c r="GCG1" s="788"/>
      <c r="GCH1" s="788"/>
      <c r="GCI1" s="788"/>
      <c r="GCJ1" s="788"/>
      <c r="GCK1" s="788"/>
      <c r="GCL1" s="788"/>
      <c r="GCM1" s="788"/>
      <c r="GCN1" s="788"/>
      <c r="GCO1" s="788"/>
      <c r="GCP1" s="788"/>
      <c r="GCQ1" s="788"/>
      <c r="GCR1" s="788"/>
      <c r="GCS1" s="788"/>
      <c r="GCT1" s="788"/>
      <c r="GCU1" s="788"/>
      <c r="GCV1" s="788"/>
      <c r="GCW1" s="788"/>
      <c r="GCX1" s="788"/>
      <c r="GCY1" s="788"/>
      <c r="GCZ1" s="788"/>
      <c r="GDA1" s="788"/>
      <c r="GDB1" s="788"/>
      <c r="GDC1" s="788"/>
      <c r="GDD1" s="788"/>
      <c r="GDE1" s="788"/>
      <c r="GDF1" s="788"/>
      <c r="GDG1" s="788"/>
      <c r="GDH1" s="788"/>
      <c r="GDI1" s="788"/>
      <c r="GDJ1" s="788"/>
      <c r="GDK1" s="788"/>
      <c r="GDL1" s="788"/>
      <c r="GDM1" s="788"/>
      <c r="GDN1" s="788"/>
      <c r="GDO1" s="788"/>
      <c r="GDP1" s="788"/>
      <c r="GDQ1" s="788"/>
      <c r="GDR1" s="788"/>
      <c r="GDS1" s="788"/>
      <c r="GDT1" s="788"/>
      <c r="GDU1" s="788"/>
      <c r="GDV1" s="788"/>
      <c r="GDW1" s="788"/>
      <c r="GDX1" s="788"/>
      <c r="GDY1" s="788"/>
      <c r="GDZ1" s="788"/>
      <c r="GEA1" s="788"/>
      <c r="GEB1" s="788"/>
      <c r="GEC1" s="788"/>
      <c r="GED1" s="788"/>
      <c r="GEE1" s="788"/>
      <c r="GEF1" s="788"/>
      <c r="GEG1" s="788"/>
      <c r="GEH1" s="788"/>
      <c r="GEI1" s="788"/>
      <c r="GEJ1" s="788"/>
      <c r="GEK1" s="788"/>
      <c r="GEL1" s="788"/>
      <c r="GEM1" s="788"/>
      <c r="GEN1" s="788"/>
      <c r="GEO1" s="788"/>
      <c r="GEP1" s="788"/>
      <c r="GEQ1" s="788"/>
      <c r="GER1" s="788"/>
      <c r="GES1" s="788"/>
      <c r="GET1" s="788"/>
      <c r="GEU1" s="788"/>
      <c r="GEV1" s="788"/>
      <c r="GEW1" s="788"/>
      <c r="GEX1" s="788"/>
      <c r="GEY1" s="788"/>
      <c r="GEZ1" s="788"/>
      <c r="GFA1" s="788"/>
      <c r="GFB1" s="788"/>
      <c r="GFC1" s="788"/>
      <c r="GFD1" s="788"/>
      <c r="GFE1" s="788"/>
      <c r="GFF1" s="788"/>
      <c r="GFG1" s="788"/>
      <c r="GFH1" s="788"/>
      <c r="GFI1" s="788"/>
      <c r="GFJ1" s="788"/>
      <c r="GFK1" s="788"/>
      <c r="GFL1" s="788"/>
      <c r="GFM1" s="788"/>
      <c r="GFN1" s="788"/>
      <c r="GFO1" s="788"/>
      <c r="GFP1" s="788"/>
      <c r="GFQ1" s="788"/>
      <c r="GFR1" s="788"/>
      <c r="GFS1" s="788"/>
      <c r="GFT1" s="788"/>
      <c r="GFU1" s="788"/>
      <c r="GFV1" s="788"/>
      <c r="GFW1" s="788"/>
      <c r="GFX1" s="788"/>
      <c r="GFY1" s="788"/>
      <c r="GFZ1" s="788"/>
      <c r="GGA1" s="788"/>
      <c r="GGB1" s="788"/>
      <c r="GGC1" s="788"/>
      <c r="GGD1" s="788"/>
      <c r="GGE1" s="788"/>
      <c r="GGF1" s="788"/>
      <c r="GGG1" s="788"/>
      <c r="GGH1" s="788"/>
      <c r="GGI1" s="788"/>
      <c r="GGJ1" s="788"/>
      <c r="GGK1" s="788"/>
      <c r="GGL1" s="788"/>
      <c r="GGM1" s="788"/>
      <c r="GGN1" s="788"/>
      <c r="GGO1" s="788"/>
      <c r="GGP1" s="788"/>
      <c r="GGQ1" s="788"/>
      <c r="GGR1" s="788"/>
      <c r="GGS1" s="788"/>
      <c r="GGT1" s="788"/>
      <c r="GGU1" s="788"/>
      <c r="GGV1" s="788"/>
      <c r="GGW1" s="788"/>
      <c r="GGX1" s="788"/>
      <c r="GGY1" s="788"/>
      <c r="GGZ1" s="788"/>
      <c r="GHA1" s="788"/>
      <c r="GHB1" s="788"/>
      <c r="GHC1" s="788"/>
      <c r="GHD1" s="788"/>
      <c r="GHE1" s="788"/>
      <c r="GHF1" s="788"/>
      <c r="GHG1" s="788"/>
      <c r="GHH1" s="788"/>
      <c r="GHI1" s="788"/>
      <c r="GHJ1" s="788"/>
      <c r="GHK1" s="788"/>
      <c r="GHL1" s="788"/>
      <c r="GHM1" s="788"/>
      <c r="GHN1" s="788"/>
      <c r="GHO1" s="788"/>
      <c r="GHP1" s="788"/>
      <c r="GHQ1" s="788"/>
      <c r="GHR1" s="788"/>
      <c r="GHS1" s="788"/>
      <c r="GHT1" s="788"/>
      <c r="GHU1" s="788"/>
      <c r="GHV1" s="788"/>
      <c r="GHW1" s="788"/>
      <c r="GHX1" s="788"/>
      <c r="GHY1" s="788"/>
      <c r="GHZ1" s="788"/>
      <c r="GIA1" s="788"/>
      <c r="GIB1" s="788"/>
      <c r="GIC1" s="788"/>
      <c r="GID1" s="788"/>
      <c r="GIE1" s="788"/>
      <c r="GIF1" s="788"/>
      <c r="GIG1" s="788"/>
      <c r="GIH1" s="788"/>
      <c r="GII1" s="788"/>
      <c r="GIJ1" s="788"/>
      <c r="GIK1" s="788"/>
      <c r="GIL1" s="788"/>
      <c r="GIM1" s="788"/>
      <c r="GIN1" s="788"/>
      <c r="GIO1" s="788"/>
      <c r="GIP1" s="788"/>
      <c r="GIQ1" s="788"/>
      <c r="GIR1" s="788"/>
      <c r="GIS1" s="788"/>
      <c r="GIT1" s="788"/>
      <c r="GIU1" s="788"/>
      <c r="GIV1" s="788"/>
      <c r="GIW1" s="788"/>
      <c r="GIX1" s="788"/>
      <c r="GIY1" s="788"/>
      <c r="GIZ1" s="788"/>
      <c r="GJA1" s="788"/>
      <c r="GJB1" s="788"/>
      <c r="GJC1" s="788"/>
      <c r="GJD1" s="788"/>
      <c r="GJE1" s="788"/>
      <c r="GJF1" s="788"/>
      <c r="GJG1" s="788"/>
      <c r="GJH1" s="788"/>
      <c r="GJI1" s="788"/>
      <c r="GJJ1" s="788"/>
      <c r="GJK1" s="788"/>
      <c r="GJL1" s="788"/>
      <c r="GJM1" s="788"/>
      <c r="GJN1" s="788"/>
      <c r="GJO1" s="788"/>
      <c r="GJP1" s="788"/>
      <c r="GJQ1" s="788"/>
      <c r="GJR1" s="788"/>
      <c r="GJS1" s="788"/>
      <c r="GJT1" s="788"/>
      <c r="GJU1" s="788"/>
      <c r="GJV1" s="788"/>
      <c r="GJW1" s="788"/>
      <c r="GJX1" s="788"/>
      <c r="GJY1" s="788"/>
      <c r="GJZ1" s="788"/>
      <c r="GKA1" s="788"/>
      <c r="GKB1" s="788"/>
      <c r="GKC1" s="788"/>
      <c r="GKD1" s="788"/>
      <c r="GKE1" s="788"/>
      <c r="GKF1" s="788"/>
      <c r="GKG1" s="788"/>
      <c r="GKH1" s="788"/>
      <c r="GKI1" s="788"/>
      <c r="GKJ1" s="788"/>
      <c r="GKK1" s="788"/>
      <c r="GKL1" s="788"/>
      <c r="GKM1" s="788"/>
      <c r="GKN1" s="788"/>
      <c r="GKO1" s="788"/>
      <c r="GKP1" s="788"/>
      <c r="GKQ1" s="788"/>
      <c r="GKR1" s="788"/>
      <c r="GKS1" s="788"/>
      <c r="GKT1" s="788"/>
      <c r="GKU1" s="788"/>
      <c r="GKV1" s="788"/>
      <c r="GKW1" s="788"/>
      <c r="GKX1" s="788"/>
      <c r="GKY1" s="788"/>
      <c r="GKZ1" s="788"/>
      <c r="GLA1" s="788"/>
      <c r="GLB1" s="788"/>
      <c r="GLC1" s="788"/>
      <c r="GLD1" s="788"/>
      <c r="GLE1" s="788"/>
      <c r="GLF1" s="788"/>
      <c r="GLG1" s="788"/>
      <c r="GLH1" s="788"/>
      <c r="GLI1" s="788"/>
      <c r="GLJ1" s="788"/>
      <c r="GLK1" s="788"/>
      <c r="GLL1" s="788"/>
      <c r="GLM1" s="788"/>
      <c r="GLN1" s="788"/>
      <c r="GLO1" s="788"/>
      <c r="GLP1" s="788"/>
      <c r="GLQ1" s="788"/>
      <c r="GLR1" s="788"/>
      <c r="GLS1" s="788"/>
      <c r="GLT1" s="788"/>
      <c r="GLU1" s="788"/>
      <c r="GLV1" s="788"/>
      <c r="GLW1" s="788"/>
      <c r="GLX1" s="788"/>
      <c r="GLY1" s="788"/>
      <c r="GLZ1" s="788"/>
      <c r="GMA1" s="788"/>
      <c r="GMB1" s="788"/>
      <c r="GMC1" s="788"/>
      <c r="GMD1" s="788"/>
      <c r="GME1" s="788"/>
      <c r="GMF1" s="788"/>
      <c r="GMG1" s="788"/>
      <c r="GMH1" s="788"/>
      <c r="GMI1" s="788"/>
      <c r="GMJ1" s="788"/>
      <c r="GMK1" s="788"/>
      <c r="GML1" s="788"/>
      <c r="GMM1" s="788"/>
      <c r="GMN1" s="788"/>
      <c r="GMO1" s="788"/>
      <c r="GMP1" s="788"/>
      <c r="GMQ1" s="788"/>
      <c r="GMR1" s="788"/>
      <c r="GMS1" s="788"/>
      <c r="GMT1" s="788"/>
      <c r="GMU1" s="788"/>
      <c r="GMV1" s="788"/>
      <c r="GMW1" s="788"/>
      <c r="GMX1" s="788"/>
      <c r="GMY1" s="788"/>
      <c r="GMZ1" s="788"/>
      <c r="GNA1" s="788"/>
      <c r="GNB1" s="788"/>
      <c r="GNC1" s="788"/>
      <c r="GND1" s="788"/>
      <c r="GNE1" s="788"/>
      <c r="GNF1" s="788"/>
      <c r="GNG1" s="788"/>
      <c r="GNH1" s="788"/>
      <c r="GNI1" s="788"/>
      <c r="GNJ1" s="788"/>
      <c r="GNK1" s="788"/>
      <c r="GNL1" s="788"/>
      <c r="GNM1" s="788"/>
      <c r="GNN1" s="788"/>
      <c r="GNO1" s="788"/>
      <c r="GNP1" s="788"/>
      <c r="GNQ1" s="788"/>
      <c r="GNR1" s="788"/>
      <c r="GNS1" s="788"/>
      <c r="GNT1" s="788"/>
      <c r="GNU1" s="788"/>
      <c r="GNV1" s="788"/>
      <c r="GNW1" s="788"/>
      <c r="GNX1" s="788"/>
      <c r="GNY1" s="788"/>
      <c r="GNZ1" s="788"/>
      <c r="GOA1" s="788"/>
      <c r="GOB1" s="788"/>
      <c r="GOC1" s="788"/>
      <c r="GOD1" s="788"/>
      <c r="GOE1" s="788"/>
      <c r="GOF1" s="788"/>
      <c r="GOG1" s="788"/>
      <c r="GOH1" s="788"/>
      <c r="GOI1" s="788"/>
      <c r="GOJ1" s="788"/>
      <c r="GOK1" s="788"/>
      <c r="GOL1" s="788"/>
      <c r="GOM1" s="788"/>
      <c r="GON1" s="788"/>
      <c r="GOO1" s="788"/>
      <c r="GOP1" s="788"/>
      <c r="GOQ1" s="788"/>
      <c r="GOR1" s="788"/>
      <c r="GOS1" s="788"/>
      <c r="GOT1" s="788"/>
      <c r="GOU1" s="788"/>
      <c r="GOV1" s="788"/>
      <c r="GOW1" s="788"/>
      <c r="GOX1" s="788"/>
      <c r="GOY1" s="788"/>
      <c r="GOZ1" s="788"/>
      <c r="GPA1" s="788"/>
      <c r="GPB1" s="788"/>
      <c r="GPC1" s="788"/>
      <c r="GPD1" s="788"/>
      <c r="GPE1" s="788"/>
      <c r="GPF1" s="788"/>
      <c r="GPG1" s="788"/>
      <c r="GPH1" s="788"/>
      <c r="GPI1" s="788"/>
      <c r="GPJ1" s="788"/>
      <c r="GPK1" s="788"/>
      <c r="GPL1" s="788"/>
      <c r="GPM1" s="788"/>
      <c r="GPN1" s="788"/>
      <c r="GPO1" s="788"/>
      <c r="GPP1" s="788"/>
      <c r="GPQ1" s="788"/>
      <c r="GPR1" s="788"/>
      <c r="GPS1" s="788"/>
      <c r="GPT1" s="788"/>
      <c r="GPU1" s="788"/>
      <c r="GPV1" s="788"/>
      <c r="GPW1" s="788"/>
      <c r="GPX1" s="788"/>
      <c r="GPY1" s="788"/>
      <c r="GPZ1" s="788"/>
      <c r="GQA1" s="788"/>
      <c r="GQB1" s="788"/>
      <c r="GQC1" s="788"/>
      <c r="GQD1" s="788"/>
      <c r="GQE1" s="788"/>
      <c r="GQF1" s="788"/>
      <c r="GQG1" s="788"/>
      <c r="GQH1" s="788"/>
      <c r="GQI1" s="788"/>
      <c r="GQJ1" s="788"/>
      <c r="GQK1" s="788"/>
      <c r="GQL1" s="788"/>
      <c r="GQM1" s="788"/>
      <c r="GQN1" s="788"/>
      <c r="GQO1" s="788"/>
      <c r="GQP1" s="788"/>
      <c r="GQQ1" s="788"/>
      <c r="GQR1" s="788"/>
      <c r="GQS1" s="788"/>
      <c r="GQT1" s="788"/>
      <c r="GQU1" s="788"/>
      <c r="GQV1" s="788"/>
      <c r="GQW1" s="788"/>
      <c r="GQX1" s="788"/>
      <c r="GQY1" s="788"/>
      <c r="GQZ1" s="788"/>
      <c r="GRA1" s="788"/>
      <c r="GRB1" s="788"/>
      <c r="GRC1" s="788"/>
      <c r="GRD1" s="788"/>
      <c r="GRE1" s="788"/>
      <c r="GRF1" s="788"/>
      <c r="GRG1" s="788"/>
      <c r="GRH1" s="788"/>
      <c r="GRI1" s="788"/>
      <c r="GRJ1" s="788"/>
      <c r="GRK1" s="788"/>
      <c r="GRL1" s="788"/>
      <c r="GRM1" s="788"/>
      <c r="GRN1" s="788"/>
      <c r="GRO1" s="788"/>
      <c r="GRP1" s="788"/>
      <c r="GRQ1" s="788"/>
      <c r="GRR1" s="788"/>
      <c r="GRS1" s="788"/>
      <c r="GRT1" s="788"/>
      <c r="GRU1" s="788"/>
      <c r="GRV1" s="788"/>
      <c r="GRW1" s="788"/>
      <c r="GRX1" s="788"/>
      <c r="GRY1" s="788"/>
      <c r="GRZ1" s="788"/>
      <c r="GSA1" s="788"/>
      <c r="GSB1" s="788"/>
      <c r="GSC1" s="788"/>
      <c r="GSD1" s="788"/>
      <c r="GSE1" s="788"/>
      <c r="GSF1" s="788"/>
      <c r="GSG1" s="788"/>
      <c r="GSH1" s="788"/>
      <c r="GSI1" s="788"/>
      <c r="GSJ1" s="788"/>
      <c r="GSK1" s="788"/>
      <c r="GSL1" s="788"/>
      <c r="GSM1" s="788"/>
      <c r="GSN1" s="788"/>
      <c r="GSO1" s="788"/>
      <c r="GSP1" s="788"/>
      <c r="GSQ1" s="788"/>
      <c r="GSR1" s="788"/>
      <c r="GSS1" s="788"/>
      <c r="GST1" s="788"/>
      <c r="GSU1" s="788"/>
      <c r="GSV1" s="788"/>
      <c r="GSW1" s="788"/>
      <c r="GSX1" s="788"/>
      <c r="GSY1" s="788"/>
      <c r="GSZ1" s="788"/>
      <c r="GTA1" s="788"/>
      <c r="GTB1" s="788"/>
      <c r="GTC1" s="788"/>
      <c r="GTD1" s="788"/>
      <c r="GTE1" s="788"/>
      <c r="GTF1" s="788"/>
      <c r="GTG1" s="788"/>
      <c r="GTH1" s="788"/>
      <c r="GTI1" s="788"/>
      <c r="GTJ1" s="788"/>
      <c r="GTK1" s="788"/>
      <c r="GTL1" s="788"/>
      <c r="GTM1" s="788"/>
      <c r="GTN1" s="788"/>
      <c r="GTO1" s="788"/>
      <c r="GTP1" s="788"/>
      <c r="GTQ1" s="788"/>
      <c r="GTR1" s="788"/>
      <c r="GTS1" s="788"/>
      <c r="GTT1" s="788"/>
      <c r="GTU1" s="788"/>
      <c r="GTV1" s="788"/>
      <c r="GTW1" s="788"/>
      <c r="GTX1" s="788"/>
      <c r="GTY1" s="788"/>
      <c r="GTZ1" s="788"/>
      <c r="GUA1" s="788"/>
      <c r="GUB1" s="788"/>
      <c r="GUC1" s="788"/>
      <c r="GUD1" s="788"/>
      <c r="GUE1" s="788"/>
      <c r="GUF1" s="788"/>
      <c r="GUG1" s="788"/>
      <c r="GUH1" s="788"/>
      <c r="GUI1" s="788"/>
      <c r="GUJ1" s="788"/>
      <c r="GUK1" s="788"/>
      <c r="GUL1" s="788"/>
      <c r="GUM1" s="788"/>
      <c r="GUN1" s="788"/>
      <c r="GUO1" s="788"/>
      <c r="GUP1" s="788"/>
      <c r="GUQ1" s="788"/>
      <c r="GUR1" s="788"/>
      <c r="GUS1" s="788"/>
      <c r="GUT1" s="788"/>
      <c r="GUU1" s="788"/>
      <c r="GUV1" s="788"/>
      <c r="GUW1" s="788"/>
      <c r="GUX1" s="788"/>
      <c r="GUY1" s="788"/>
      <c r="GUZ1" s="788"/>
      <c r="GVA1" s="788"/>
      <c r="GVB1" s="788"/>
      <c r="GVC1" s="788"/>
      <c r="GVD1" s="788"/>
      <c r="GVE1" s="788"/>
      <c r="GVF1" s="788"/>
      <c r="GVG1" s="788"/>
      <c r="GVH1" s="788"/>
      <c r="GVI1" s="788"/>
      <c r="GVJ1" s="788"/>
      <c r="GVK1" s="788"/>
      <c r="GVL1" s="788"/>
      <c r="GVM1" s="788"/>
      <c r="GVN1" s="788"/>
      <c r="GVO1" s="788"/>
      <c r="GVP1" s="788"/>
      <c r="GVQ1" s="788"/>
      <c r="GVR1" s="788"/>
      <c r="GVS1" s="788"/>
      <c r="GVT1" s="788"/>
      <c r="GVU1" s="788"/>
      <c r="GVV1" s="788"/>
      <c r="GVW1" s="788"/>
      <c r="GVX1" s="788"/>
      <c r="GVY1" s="788"/>
      <c r="GVZ1" s="788"/>
      <c r="GWA1" s="788"/>
      <c r="GWB1" s="788"/>
      <c r="GWC1" s="788"/>
      <c r="GWD1" s="788"/>
      <c r="GWE1" s="788"/>
      <c r="GWF1" s="788"/>
      <c r="GWG1" s="788"/>
      <c r="GWH1" s="788"/>
      <c r="GWI1" s="788"/>
      <c r="GWJ1" s="788"/>
      <c r="GWK1" s="788"/>
      <c r="GWL1" s="788"/>
      <c r="GWM1" s="788"/>
      <c r="GWN1" s="788"/>
      <c r="GWO1" s="788"/>
      <c r="GWP1" s="788"/>
      <c r="GWQ1" s="788"/>
      <c r="GWR1" s="788"/>
      <c r="GWS1" s="788"/>
      <c r="GWT1" s="788"/>
      <c r="GWU1" s="788"/>
      <c r="GWV1" s="788"/>
      <c r="GWW1" s="788"/>
      <c r="GWX1" s="788"/>
      <c r="GWY1" s="788"/>
      <c r="GWZ1" s="788"/>
      <c r="GXA1" s="788"/>
      <c r="GXB1" s="788"/>
      <c r="GXC1" s="788"/>
      <c r="GXD1" s="788"/>
      <c r="GXE1" s="788"/>
      <c r="GXF1" s="788"/>
      <c r="GXG1" s="788"/>
      <c r="GXH1" s="788"/>
      <c r="GXI1" s="788"/>
      <c r="GXJ1" s="788"/>
      <c r="GXK1" s="788"/>
      <c r="GXL1" s="788"/>
      <c r="GXM1" s="788"/>
      <c r="GXN1" s="788"/>
      <c r="GXO1" s="788"/>
      <c r="GXP1" s="788"/>
      <c r="GXQ1" s="788"/>
      <c r="GXR1" s="788"/>
      <c r="GXS1" s="788"/>
      <c r="GXT1" s="788"/>
      <c r="GXU1" s="788"/>
      <c r="GXV1" s="788"/>
      <c r="GXW1" s="788"/>
      <c r="GXX1" s="788"/>
      <c r="GXY1" s="788"/>
      <c r="GXZ1" s="788"/>
      <c r="GYA1" s="788"/>
      <c r="GYB1" s="788"/>
      <c r="GYC1" s="788"/>
      <c r="GYD1" s="788"/>
      <c r="GYE1" s="788"/>
      <c r="GYF1" s="788"/>
      <c r="GYG1" s="788"/>
      <c r="GYH1" s="788"/>
      <c r="GYI1" s="788"/>
      <c r="GYJ1" s="788"/>
      <c r="GYK1" s="788"/>
      <c r="GYL1" s="788"/>
      <c r="GYM1" s="788"/>
      <c r="GYN1" s="788"/>
      <c r="GYO1" s="788"/>
      <c r="GYP1" s="788"/>
      <c r="GYQ1" s="788"/>
      <c r="GYR1" s="788"/>
      <c r="GYS1" s="788"/>
      <c r="GYT1" s="788"/>
      <c r="GYU1" s="788"/>
      <c r="GYV1" s="788"/>
      <c r="GYW1" s="788"/>
      <c r="GYX1" s="788"/>
      <c r="GYY1" s="788"/>
      <c r="GYZ1" s="788"/>
      <c r="GZA1" s="788"/>
      <c r="GZB1" s="788"/>
      <c r="GZC1" s="788"/>
      <c r="GZD1" s="788"/>
      <c r="GZE1" s="788"/>
      <c r="GZF1" s="788"/>
      <c r="GZG1" s="788"/>
      <c r="GZH1" s="788"/>
      <c r="GZI1" s="788"/>
      <c r="GZJ1" s="788"/>
      <c r="GZK1" s="788"/>
      <c r="GZL1" s="788"/>
      <c r="GZM1" s="788"/>
      <c r="GZN1" s="788"/>
      <c r="GZO1" s="788"/>
      <c r="GZP1" s="788"/>
      <c r="GZQ1" s="788"/>
      <c r="GZR1" s="788"/>
      <c r="GZS1" s="788"/>
      <c r="GZT1" s="788"/>
      <c r="GZU1" s="788"/>
      <c r="GZV1" s="788"/>
      <c r="GZW1" s="788"/>
      <c r="GZX1" s="788"/>
      <c r="GZY1" s="788"/>
      <c r="GZZ1" s="788"/>
      <c r="HAA1" s="788"/>
      <c r="HAB1" s="788"/>
      <c r="HAC1" s="788"/>
      <c r="HAD1" s="788"/>
      <c r="HAE1" s="788"/>
      <c r="HAF1" s="788"/>
      <c r="HAG1" s="788"/>
      <c r="HAH1" s="788"/>
      <c r="HAI1" s="788"/>
      <c r="HAJ1" s="788"/>
      <c r="HAK1" s="788"/>
      <c r="HAL1" s="788"/>
      <c r="HAM1" s="788"/>
      <c r="HAN1" s="788"/>
      <c r="HAO1" s="788"/>
      <c r="HAP1" s="788"/>
      <c r="HAQ1" s="788"/>
      <c r="HAR1" s="788"/>
      <c r="HAS1" s="788"/>
      <c r="HAT1" s="788"/>
      <c r="HAU1" s="788"/>
      <c r="HAV1" s="788"/>
      <c r="HAW1" s="788"/>
      <c r="HAX1" s="788"/>
      <c r="HAY1" s="788"/>
      <c r="HAZ1" s="788"/>
      <c r="HBA1" s="788"/>
      <c r="HBB1" s="788"/>
      <c r="HBC1" s="788"/>
      <c r="HBD1" s="788"/>
      <c r="HBE1" s="788"/>
      <c r="HBF1" s="788"/>
      <c r="HBG1" s="788"/>
      <c r="HBH1" s="788"/>
      <c r="HBI1" s="788"/>
      <c r="HBJ1" s="788"/>
      <c r="HBK1" s="788"/>
      <c r="HBL1" s="788"/>
      <c r="HBM1" s="788"/>
      <c r="HBN1" s="788"/>
      <c r="HBO1" s="788"/>
      <c r="HBP1" s="788"/>
      <c r="HBQ1" s="788"/>
      <c r="HBR1" s="788"/>
      <c r="HBS1" s="788"/>
      <c r="HBT1" s="788"/>
      <c r="HBU1" s="788"/>
      <c r="HBV1" s="788"/>
      <c r="HBW1" s="788"/>
      <c r="HBX1" s="788"/>
      <c r="HBY1" s="788"/>
      <c r="HBZ1" s="788"/>
      <c r="HCA1" s="788"/>
      <c r="HCB1" s="788"/>
      <c r="HCC1" s="788"/>
      <c r="HCD1" s="788"/>
      <c r="HCE1" s="788"/>
      <c r="HCF1" s="788"/>
      <c r="HCG1" s="788"/>
      <c r="HCH1" s="788"/>
      <c r="HCI1" s="788"/>
      <c r="HCJ1" s="788"/>
      <c r="HCK1" s="788"/>
      <c r="HCL1" s="788"/>
      <c r="HCM1" s="788"/>
      <c r="HCN1" s="788"/>
      <c r="HCO1" s="788"/>
      <c r="HCP1" s="788"/>
      <c r="HCQ1" s="788"/>
      <c r="HCR1" s="788"/>
      <c r="HCS1" s="788"/>
      <c r="HCT1" s="788"/>
      <c r="HCU1" s="788"/>
      <c r="HCV1" s="788"/>
      <c r="HCW1" s="788"/>
      <c r="HCX1" s="788"/>
      <c r="HCY1" s="788"/>
      <c r="HCZ1" s="788"/>
      <c r="HDA1" s="788"/>
      <c r="HDB1" s="788"/>
      <c r="HDC1" s="788"/>
      <c r="HDD1" s="788"/>
      <c r="HDE1" s="788"/>
      <c r="HDF1" s="788"/>
      <c r="HDG1" s="788"/>
      <c r="HDH1" s="788"/>
      <c r="HDI1" s="788"/>
      <c r="HDJ1" s="788"/>
      <c r="HDK1" s="788"/>
      <c r="HDL1" s="788"/>
      <c r="HDM1" s="788"/>
      <c r="HDN1" s="788"/>
      <c r="HDO1" s="788"/>
      <c r="HDP1" s="788"/>
      <c r="HDQ1" s="788"/>
      <c r="HDR1" s="788"/>
      <c r="HDS1" s="788"/>
      <c r="HDT1" s="788"/>
      <c r="HDU1" s="788"/>
      <c r="HDV1" s="788"/>
      <c r="HDW1" s="788"/>
      <c r="HDX1" s="788"/>
      <c r="HDY1" s="788"/>
      <c r="HDZ1" s="788"/>
      <c r="HEA1" s="788"/>
      <c r="HEB1" s="788"/>
      <c r="HEC1" s="788"/>
      <c r="HED1" s="788"/>
      <c r="HEE1" s="788"/>
      <c r="HEF1" s="788"/>
      <c r="HEG1" s="788"/>
      <c r="HEH1" s="788"/>
      <c r="HEI1" s="788"/>
      <c r="HEJ1" s="788"/>
      <c r="HEK1" s="788"/>
      <c r="HEL1" s="788"/>
      <c r="HEM1" s="788"/>
      <c r="HEN1" s="788"/>
      <c r="HEO1" s="788"/>
      <c r="HEP1" s="788"/>
      <c r="HEQ1" s="788"/>
      <c r="HER1" s="788"/>
      <c r="HES1" s="788"/>
      <c r="HET1" s="788"/>
      <c r="HEU1" s="788"/>
      <c r="HEV1" s="788"/>
      <c r="HEW1" s="788"/>
      <c r="HEX1" s="788"/>
      <c r="HEY1" s="788"/>
      <c r="HEZ1" s="788"/>
      <c r="HFA1" s="788"/>
      <c r="HFB1" s="788"/>
      <c r="HFC1" s="788"/>
      <c r="HFD1" s="788"/>
      <c r="HFE1" s="788"/>
      <c r="HFF1" s="788"/>
      <c r="HFG1" s="788"/>
      <c r="HFH1" s="788"/>
      <c r="HFI1" s="788"/>
      <c r="HFJ1" s="788"/>
      <c r="HFK1" s="788"/>
      <c r="HFL1" s="788"/>
      <c r="HFM1" s="788"/>
      <c r="HFN1" s="788"/>
      <c r="HFO1" s="788"/>
      <c r="HFP1" s="788"/>
      <c r="HFQ1" s="788"/>
      <c r="HFR1" s="788"/>
      <c r="HFS1" s="788"/>
      <c r="HFT1" s="788"/>
      <c r="HFU1" s="788"/>
      <c r="HFV1" s="788"/>
      <c r="HFW1" s="788"/>
      <c r="HFX1" s="788"/>
      <c r="HFY1" s="788"/>
      <c r="HFZ1" s="788"/>
      <c r="HGA1" s="788"/>
      <c r="HGB1" s="788"/>
      <c r="HGC1" s="788"/>
      <c r="HGD1" s="788"/>
      <c r="HGE1" s="788"/>
      <c r="HGF1" s="788"/>
      <c r="HGG1" s="788"/>
      <c r="HGH1" s="788"/>
      <c r="HGI1" s="788"/>
      <c r="HGJ1" s="788"/>
      <c r="HGK1" s="788"/>
      <c r="HGL1" s="788"/>
      <c r="HGM1" s="788"/>
      <c r="HGN1" s="788"/>
      <c r="HGO1" s="788"/>
      <c r="HGP1" s="788"/>
      <c r="HGQ1" s="788"/>
      <c r="HGR1" s="788"/>
      <c r="HGS1" s="788"/>
      <c r="HGT1" s="788"/>
      <c r="HGU1" s="788"/>
      <c r="HGV1" s="788"/>
      <c r="HGW1" s="788"/>
      <c r="HGX1" s="788"/>
      <c r="HGY1" s="788"/>
      <c r="HGZ1" s="788"/>
      <c r="HHA1" s="788"/>
      <c r="HHB1" s="788"/>
      <c r="HHC1" s="788"/>
      <c r="HHD1" s="788"/>
      <c r="HHE1" s="788"/>
      <c r="HHF1" s="788"/>
      <c r="HHG1" s="788"/>
      <c r="HHH1" s="788"/>
      <c r="HHI1" s="788"/>
      <c r="HHJ1" s="788"/>
      <c r="HHK1" s="788"/>
      <c r="HHL1" s="788"/>
      <c r="HHM1" s="788"/>
      <c r="HHN1" s="788"/>
      <c r="HHO1" s="788"/>
      <c r="HHP1" s="788"/>
      <c r="HHQ1" s="788"/>
      <c r="HHR1" s="788"/>
      <c r="HHS1" s="788"/>
      <c r="HHT1" s="788"/>
      <c r="HHU1" s="788"/>
      <c r="HHV1" s="788"/>
      <c r="HHW1" s="788"/>
      <c r="HHX1" s="788"/>
      <c r="HHY1" s="788"/>
      <c r="HHZ1" s="788"/>
      <c r="HIA1" s="788"/>
      <c r="HIB1" s="788"/>
      <c r="HIC1" s="788"/>
      <c r="HID1" s="788"/>
      <c r="HIE1" s="788"/>
      <c r="HIF1" s="788"/>
      <c r="HIG1" s="788"/>
      <c r="HIH1" s="788"/>
      <c r="HII1" s="788"/>
      <c r="HIJ1" s="788"/>
      <c r="HIK1" s="788"/>
      <c r="HIL1" s="788"/>
      <c r="HIM1" s="788"/>
      <c r="HIN1" s="788"/>
      <c r="HIO1" s="788"/>
      <c r="HIP1" s="788"/>
      <c r="HIQ1" s="788"/>
      <c r="HIR1" s="788"/>
      <c r="HIS1" s="788"/>
      <c r="HIT1" s="788"/>
      <c r="HIU1" s="788"/>
      <c r="HIV1" s="788"/>
      <c r="HIW1" s="788"/>
      <c r="HIX1" s="788"/>
      <c r="HIY1" s="788"/>
      <c r="HIZ1" s="788"/>
      <c r="HJA1" s="788"/>
      <c r="HJB1" s="788"/>
      <c r="HJC1" s="788"/>
      <c r="HJD1" s="788"/>
      <c r="HJE1" s="788"/>
      <c r="HJF1" s="788"/>
      <c r="HJG1" s="788"/>
      <c r="HJH1" s="788"/>
      <c r="HJI1" s="788"/>
      <c r="HJJ1" s="788"/>
      <c r="HJK1" s="788"/>
      <c r="HJL1" s="788"/>
      <c r="HJM1" s="788"/>
      <c r="HJN1" s="788"/>
      <c r="HJO1" s="788"/>
      <c r="HJP1" s="788"/>
      <c r="HJQ1" s="788"/>
      <c r="HJR1" s="788"/>
      <c r="HJS1" s="788"/>
      <c r="HJT1" s="788"/>
      <c r="HJU1" s="788"/>
      <c r="HJV1" s="788"/>
      <c r="HJW1" s="788"/>
      <c r="HJX1" s="788"/>
      <c r="HJY1" s="788"/>
      <c r="HJZ1" s="788"/>
      <c r="HKA1" s="788"/>
      <c r="HKB1" s="788"/>
      <c r="HKC1" s="788"/>
      <c r="HKD1" s="788"/>
      <c r="HKE1" s="788"/>
      <c r="HKF1" s="788"/>
      <c r="HKG1" s="788"/>
      <c r="HKH1" s="788"/>
      <c r="HKI1" s="788"/>
      <c r="HKJ1" s="788"/>
      <c r="HKK1" s="788"/>
      <c r="HKL1" s="788"/>
      <c r="HKM1" s="788"/>
      <c r="HKN1" s="788"/>
      <c r="HKO1" s="788"/>
      <c r="HKP1" s="788"/>
      <c r="HKQ1" s="788"/>
      <c r="HKR1" s="788"/>
      <c r="HKS1" s="788"/>
      <c r="HKT1" s="788"/>
      <c r="HKU1" s="788"/>
      <c r="HKV1" s="788"/>
      <c r="HKW1" s="788"/>
      <c r="HKX1" s="788"/>
      <c r="HKY1" s="788"/>
      <c r="HKZ1" s="788"/>
      <c r="HLA1" s="788"/>
      <c r="HLB1" s="788"/>
      <c r="HLC1" s="788"/>
      <c r="HLD1" s="788"/>
      <c r="HLE1" s="788"/>
      <c r="HLF1" s="788"/>
      <c r="HLG1" s="788"/>
      <c r="HLH1" s="788"/>
      <c r="HLI1" s="788"/>
      <c r="HLJ1" s="788"/>
      <c r="HLK1" s="788"/>
      <c r="HLL1" s="788"/>
      <c r="HLM1" s="788"/>
      <c r="HLN1" s="788"/>
      <c r="HLO1" s="788"/>
      <c r="HLP1" s="788"/>
      <c r="HLQ1" s="788"/>
      <c r="HLR1" s="788"/>
      <c r="HLS1" s="788"/>
      <c r="HLT1" s="788"/>
      <c r="HLU1" s="788"/>
      <c r="HLV1" s="788"/>
      <c r="HLW1" s="788"/>
      <c r="HLX1" s="788"/>
      <c r="HLY1" s="788"/>
      <c r="HLZ1" s="788"/>
      <c r="HMA1" s="788"/>
      <c r="HMB1" s="788"/>
      <c r="HMC1" s="788"/>
      <c r="HMD1" s="788"/>
      <c r="HME1" s="788"/>
      <c r="HMF1" s="788"/>
      <c r="HMG1" s="788"/>
      <c r="HMH1" s="788"/>
      <c r="HMI1" s="788"/>
      <c r="HMJ1" s="788"/>
      <c r="HMK1" s="788"/>
      <c r="HML1" s="788"/>
      <c r="HMM1" s="788"/>
      <c r="HMN1" s="788"/>
      <c r="HMO1" s="788"/>
      <c r="HMP1" s="788"/>
      <c r="HMQ1" s="788"/>
      <c r="HMR1" s="788"/>
      <c r="HMS1" s="788"/>
      <c r="HMT1" s="788"/>
      <c r="HMU1" s="788"/>
      <c r="HMV1" s="788"/>
      <c r="HMW1" s="788"/>
      <c r="HMX1" s="788"/>
      <c r="HMY1" s="788"/>
      <c r="HMZ1" s="788"/>
      <c r="HNA1" s="788"/>
      <c r="HNB1" s="788"/>
      <c r="HNC1" s="788"/>
      <c r="HND1" s="788"/>
      <c r="HNE1" s="788"/>
      <c r="HNF1" s="788"/>
      <c r="HNG1" s="788"/>
      <c r="HNH1" s="788"/>
      <c r="HNI1" s="788"/>
      <c r="HNJ1" s="788"/>
      <c r="HNK1" s="788"/>
      <c r="HNL1" s="788"/>
      <c r="HNM1" s="788"/>
      <c r="HNN1" s="788"/>
      <c r="HNO1" s="788"/>
      <c r="HNP1" s="788"/>
      <c r="HNQ1" s="788"/>
      <c r="HNR1" s="788"/>
      <c r="HNS1" s="788"/>
      <c r="HNT1" s="788"/>
      <c r="HNU1" s="788"/>
      <c r="HNV1" s="788"/>
      <c r="HNW1" s="788"/>
      <c r="HNX1" s="788"/>
      <c r="HNY1" s="788"/>
      <c r="HNZ1" s="788"/>
      <c r="HOA1" s="788"/>
      <c r="HOB1" s="788"/>
      <c r="HOC1" s="788"/>
      <c r="HOD1" s="788"/>
      <c r="HOE1" s="788"/>
      <c r="HOF1" s="788"/>
      <c r="HOG1" s="788"/>
      <c r="HOH1" s="788"/>
      <c r="HOI1" s="788"/>
      <c r="HOJ1" s="788"/>
      <c r="HOK1" s="788"/>
      <c r="HOL1" s="788"/>
      <c r="HOM1" s="788"/>
      <c r="HON1" s="788"/>
      <c r="HOO1" s="788"/>
      <c r="HOP1" s="788"/>
      <c r="HOQ1" s="788"/>
      <c r="HOR1" s="788"/>
      <c r="HOS1" s="788"/>
      <c r="HOT1" s="788"/>
      <c r="HOU1" s="788"/>
      <c r="HOV1" s="788"/>
      <c r="HOW1" s="788"/>
      <c r="HOX1" s="788"/>
      <c r="HOY1" s="788"/>
      <c r="HOZ1" s="788"/>
      <c r="HPA1" s="788"/>
      <c r="HPB1" s="788"/>
      <c r="HPC1" s="788"/>
      <c r="HPD1" s="788"/>
      <c r="HPE1" s="788"/>
      <c r="HPF1" s="788"/>
      <c r="HPG1" s="788"/>
      <c r="HPH1" s="788"/>
      <c r="HPI1" s="788"/>
      <c r="HPJ1" s="788"/>
      <c r="HPK1" s="788"/>
      <c r="HPL1" s="788"/>
      <c r="HPM1" s="788"/>
      <c r="HPN1" s="788"/>
      <c r="HPO1" s="788"/>
      <c r="HPP1" s="788"/>
      <c r="HPQ1" s="788"/>
      <c r="HPR1" s="788"/>
      <c r="HPS1" s="788"/>
      <c r="HPT1" s="788"/>
      <c r="HPU1" s="788"/>
      <c r="HPV1" s="788"/>
      <c r="HPW1" s="788"/>
      <c r="HPX1" s="788"/>
      <c r="HPY1" s="788"/>
      <c r="HPZ1" s="788"/>
      <c r="HQA1" s="788"/>
      <c r="HQB1" s="788"/>
      <c r="HQC1" s="788"/>
      <c r="HQD1" s="788"/>
      <c r="HQE1" s="788"/>
      <c r="HQF1" s="788"/>
      <c r="HQG1" s="788"/>
      <c r="HQH1" s="788"/>
      <c r="HQI1" s="788"/>
      <c r="HQJ1" s="788"/>
      <c r="HQK1" s="788"/>
      <c r="HQL1" s="788"/>
      <c r="HQM1" s="788"/>
      <c r="HQN1" s="788"/>
      <c r="HQO1" s="788"/>
      <c r="HQP1" s="788"/>
      <c r="HQQ1" s="788"/>
      <c r="HQR1" s="788"/>
      <c r="HQS1" s="788"/>
      <c r="HQT1" s="788"/>
      <c r="HQU1" s="788"/>
      <c r="HQV1" s="788"/>
      <c r="HQW1" s="788"/>
      <c r="HQX1" s="788"/>
      <c r="HQY1" s="788"/>
      <c r="HQZ1" s="788"/>
      <c r="HRA1" s="788"/>
      <c r="HRB1" s="788"/>
      <c r="HRC1" s="788"/>
      <c r="HRD1" s="788"/>
      <c r="HRE1" s="788"/>
      <c r="HRF1" s="788"/>
      <c r="HRG1" s="788"/>
      <c r="HRH1" s="788"/>
      <c r="HRI1" s="788"/>
      <c r="HRJ1" s="788"/>
      <c r="HRK1" s="788"/>
      <c r="HRL1" s="788"/>
      <c r="HRM1" s="788"/>
      <c r="HRN1" s="788"/>
      <c r="HRO1" s="788"/>
      <c r="HRP1" s="788"/>
      <c r="HRQ1" s="788"/>
      <c r="HRR1" s="788"/>
      <c r="HRS1" s="788"/>
      <c r="HRT1" s="788"/>
      <c r="HRU1" s="788"/>
      <c r="HRV1" s="788"/>
      <c r="HRW1" s="788"/>
      <c r="HRX1" s="788"/>
      <c r="HRY1" s="788"/>
      <c r="HRZ1" s="788"/>
      <c r="HSA1" s="788"/>
      <c r="HSB1" s="788"/>
      <c r="HSC1" s="788"/>
      <c r="HSD1" s="788"/>
      <c r="HSE1" s="788"/>
      <c r="HSF1" s="788"/>
      <c r="HSG1" s="788"/>
      <c r="HSH1" s="788"/>
      <c r="HSI1" s="788"/>
      <c r="HSJ1" s="788"/>
      <c r="HSK1" s="788"/>
      <c r="HSL1" s="788"/>
      <c r="HSM1" s="788"/>
      <c r="HSN1" s="788"/>
      <c r="HSO1" s="788"/>
      <c r="HSP1" s="788"/>
      <c r="HSQ1" s="788"/>
      <c r="HSR1" s="788"/>
      <c r="HSS1" s="788"/>
      <c r="HST1" s="788"/>
      <c r="HSU1" s="788"/>
      <c r="HSV1" s="788"/>
      <c r="HSW1" s="788"/>
      <c r="HSX1" s="788"/>
      <c r="HSY1" s="788"/>
      <c r="HSZ1" s="788"/>
      <c r="HTA1" s="788"/>
      <c r="HTB1" s="788"/>
      <c r="HTC1" s="788"/>
      <c r="HTD1" s="788"/>
      <c r="HTE1" s="788"/>
      <c r="HTF1" s="788"/>
      <c r="HTG1" s="788"/>
      <c r="HTH1" s="788"/>
      <c r="HTI1" s="788"/>
      <c r="HTJ1" s="788"/>
      <c r="HTK1" s="788"/>
      <c r="HTL1" s="788"/>
      <c r="HTM1" s="788"/>
      <c r="HTN1" s="788"/>
      <c r="HTO1" s="788"/>
      <c r="HTP1" s="788"/>
      <c r="HTQ1" s="788"/>
      <c r="HTR1" s="788"/>
      <c r="HTS1" s="788"/>
      <c r="HTT1" s="788"/>
      <c r="HTU1" s="788"/>
      <c r="HTV1" s="788"/>
      <c r="HTW1" s="788"/>
      <c r="HTX1" s="788"/>
      <c r="HTY1" s="788"/>
      <c r="HTZ1" s="788"/>
      <c r="HUA1" s="788"/>
      <c r="HUB1" s="788"/>
      <c r="HUC1" s="788"/>
      <c r="HUD1" s="788"/>
      <c r="HUE1" s="788"/>
      <c r="HUF1" s="788"/>
      <c r="HUG1" s="788"/>
      <c r="HUH1" s="788"/>
      <c r="HUI1" s="788"/>
      <c r="HUJ1" s="788"/>
      <c r="HUK1" s="788"/>
      <c r="HUL1" s="788"/>
      <c r="HUM1" s="788"/>
      <c r="HUN1" s="788"/>
      <c r="HUO1" s="788"/>
      <c r="HUP1" s="788"/>
      <c r="HUQ1" s="788"/>
      <c r="HUR1" s="788"/>
      <c r="HUS1" s="788"/>
      <c r="HUT1" s="788"/>
      <c r="HUU1" s="788"/>
      <c r="HUV1" s="788"/>
      <c r="HUW1" s="788"/>
      <c r="HUX1" s="788"/>
      <c r="HUY1" s="788"/>
      <c r="HUZ1" s="788"/>
      <c r="HVA1" s="788"/>
      <c r="HVB1" s="788"/>
      <c r="HVC1" s="788"/>
      <c r="HVD1" s="788"/>
      <c r="HVE1" s="788"/>
      <c r="HVF1" s="788"/>
      <c r="HVG1" s="788"/>
      <c r="HVH1" s="788"/>
      <c r="HVI1" s="788"/>
      <c r="HVJ1" s="788"/>
      <c r="HVK1" s="788"/>
      <c r="HVL1" s="788"/>
      <c r="HVM1" s="788"/>
      <c r="HVN1" s="788"/>
      <c r="HVO1" s="788"/>
      <c r="HVP1" s="788"/>
      <c r="HVQ1" s="788"/>
      <c r="HVR1" s="788"/>
      <c r="HVS1" s="788"/>
      <c r="HVT1" s="788"/>
      <c r="HVU1" s="788"/>
      <c r="HVV1" s="788"/>
      <c r="HVW1" s="788"/>
      <c r="HVX1" s="788"/>
      <c r="HVY1" s="788"/>
      <c r="HVZ1" s="788"/>
      <c r="HWA1" s="788"/>
      <c r="HWB1" s="788"/>
      <c r="HWC1" s="788"/>
      <c r="HWD1" s="788"/>
      <c r="HWE1" s="788"/>
      <c r="HWF1" s="788"/>
      <c r="HWG1" s="788"/>
      <c r="HWH1" s="788"/>
      <c r="HWI1" s="788"/>
      <c r="HWJ1" s="788"/>
      <c r="HWK1" s="788"/>
      <c r="HWL1" s="788"/>
      <c r="HWM1" s="788"/>
      <c r="HWN1" s="788"/>
      <c r="HWO1" s="788"/>
      <c r="HWP1" s="788"/>
      <c r="HWQ1" s="788"/>
      <c r="HWR1" s="788"/>
      <c r="HWS1" s="788"/>
      <c r="HWT1" s="788"/>
      <c r="HWU1" s="788"/>
      <c r="HWV1" s="788"/>
      <c r="HWW1" s="788"/>
      <c r="HWX1" s="788"/>
      <c r="HWY1" s="788"/>
      <c r="HWZ1" s="788"/>
      <c r="HXA1" s="788"/>
      <c r="HXB1" s="788"/>
      <c r="HXC1" s="788"/>
      <c r="HXD1" s="788"/>
      <c r="HXE1" s="788"/>
      <c r="HXF1" s="788"/>
      <c r="HXG1" s="788"/>
      <c r="HXH1" s="788"/>
      <c r="HXI1" s="788"/>
      <c r="HXJ1" s="788"/>
      <c r="HXK1" s="788"/>
      <c r="HXL1" s="788"/>
      <c r="HXM1" s="788"/>
      <c r="HXN1" s="788"/>
      <c r="HXO1" s="788"/>
      <c r="HXP1" s="788"/>
      <c r="HXQ1" s="788"/>
      <c r="HXR1" s="788"/>
      <c r="HXS1" s="788"/>
      <c r="HXT1" s="788"/>
      <c r="HXU1" s="788"/>
      <c r="HXV1" s="788"/>
      <c r="HXW1" s="788"/>
      <c r="HXX1" s="788"/>
      <c r="HXY1" s="788"/>
      <c r="HXZ1" s="788"/>
      <c r="HYA1" s="788"/>
      <c r="HYB1" s="788"/>
      <c r="HYC1" s="788"/>
      <c r="HYD1" s="788"/>
      <c r="HYE1" s="788"/>
      <c r="HYF1" s="788"/>
      <c r="HYG1" s="788"/>
      <c r="HYH1" s="788"/>
      <c r="HYI1" s="788"/>
      <c r="HYJ1" s="788"/>
      <c r="HYK1" s="788"/>
      <c r="HYL1" s="788"/>
      <c r="HYM1" s="788"/>
      <c r="HYN1" s="788"/>
      <c r="HYO1" s="788"/>
      <c r="HYP1" s="788"/>
      <c r="HYQ1" s="788"/>
      <c r="HYR1" s="788"/>
      <c r="HYS1" s="788"/>
      <c r="HYT1" s="788"/>
      <c r="HYU1" s="788"/>
      <c r="HYV1" s="788"/>
      <c r="HYW1" s="788"/>
      <c r="HYX1" s="788"/>
      <c r="HYY1" s="788"/>
      <c r="HYZ1" s="788"/>
      <c r="HZA1" s="788"/>
      <c r="HZB1" s="788"/>
      <c r="HZC1" s="788"/>
      <c r="HZD1" s="788"/>
      <c r="HZE1" s="788"/>
      <c r="HZF1" s="788"/>
      <c r="HZG1" s="788"/>
      <c r="HZH1" s="788"/>
      <c r="HZI1" s="788"/>
      <c r="HZJ1" s="788"/>
      <c r="HZK1" s="788"/>
      <c r="HZL1" s="788"/>
      <c r="HZM1" s="788"/>
      <c r="HZN1" s="788"/>
      <c r="HZO1" s="788"/>
      <c r="HZP1" s="788"/>
      <c r="HZQ1" s="788"/>
      <c r="HZR1" s="788"/>
      <c r="HZS1" s="788"/>
      <c r="HZT1" s="788"/>
      <c r="HZU1" s="788"/>
      <c r="HZV1" s="788"/>
      <c r="HZW1" s="788"/>
      <c r="HZX1" s="788"/>
      <c r="HZY1" s="788"/>
      <c r="HZZ1" s="788"/>
      <c r="IAA1" s="788"/>
      <c r="IAB1" s="788"/>
      <c r="IAC1" s="788"/>
      <c r="IAD1" s="788"/>
      <c r="IAE1" s="788"/>
      <c r="IAF1" s="788"/>
      <c r="IAG1" s="788"/>
      <c r="IAH1" s="788"/>
      <c r="IAI1" s="788"/>
      <c r="IAJ1" s="788"/>
      <c r="IAK1" s="788"/>
      <c r="IAL1" s="788"/>
      <c r="IAM1" s="788"/>
      <c r="IAN1" s="788"/>
      <c r="IAO1" s="788"/>
      <c r="IAP1" s="788"/>
      <c r="IAQ1" s="788"/>
      <c r="IAR1" s="788"/>
      <c r="IAS1" s="788"/>
      <c r="IAT1" s="788"/>
      <c r="IAU1" s="788"/>
      <c r="IAV1" s="788"/>
      <c r="IAW1" s="788"/>
      <c r="IAX1" s="788"/>
      <c r="IAY1" s="788"/>
      <c r="IAZ1" s="788"/>
      <c r="IBA1" s="788"/>
      <c r="IBB1" s="788"/>
      <c r="IBC1" s="788"/>
      <c r="IBD1" s="788"/>
      <c r="IBE1" s="788"/>
      <c r="IBF1" s="788"/>
      <c r="IBG1" s="788"/>
      <c r="IBH1" s="788"/>
      <c r="IBI1" s="788"/>
      <c r="IBJ1" s="788"/>
      <c r="IBK1" s="788"/>
      <c r="IBL1" s="788"/>
      <c r="IBM1" s="788"/>
      <c r="IBN1" s="788"/>
      <c r="IBO1" s="788"/>
      <c r="IBP1" s="788"/>
      <c r="IBQ1" s="788"/>
      <c r="IBR1" s="788"/>
      <c r="IBS1" s="788"/>
      <c r="IBT1" s="788"/>
      <c r="IBU1" s="788"/>
      <c r="IBV1" s="788"/>
      <c r="IBW1" s="788"/>
      <c r="IBX1" s="788"/>
      <c r="IBY1" s="788"/>
      <c r="IBZ1" s="788"/>
      <c r="ICA1" s="788"/>
      <c r="ICB1" s="788"/>
      <c r="ICC1" s="788"/>
      <c r="ICD1" s="788"/>
      <c r="ICE1" s="788"/>
      <c r="ICF1" s="788"/>
      <c r="ICG1" s="788"/>
      <c r="ICH1" s="788"/>
      <c r="ICI1" s="788"/>
      <c r="ICJ1" s="788"/>
      <c r="ICK1" s="788"/>
      <c r="ICL1" s="788"/>
      <c r="ICM1" s="788"/>
      <c r="ICN1" s="788"/>
      <c r="ICO1" s="788"/>
      <c r="ICP1" s="788"/>
      <c r="ICQ1" s="788"/>
      <c r="ICR1" s="788"/>
      <c r="ICS1" s="788"/>
      <c r="ICT1" s="788"/>
      <c r="ICU1" s="788"/>
      <c r="ICV1" s="788"/>
      <c r="ICW1" s="788"/>
      <c r="ICX1" s="788"/>
      <c r="ICY1" s="788"/>
      <c r="ICZ1" s="788"/>
      <c r="IDA1" s="788"/>
      <c r="IDB1" s="788"/>
      <c r="IDC1" s="788"/>
      <c r="IDD1" s="788"/>
      <c r="IDE1" s="788"/>
      <c r="IDF1" s="788"/>
      <c r="IDG1" s="788"/>
      <c r="IDH1" s="788"/>
      <c r="IDI1" s="788"/>
      <c r="IDJ1" s="788"/>
      <c r="IDK1" s="788"/>
      <c r="IDL1" s="788"/>
      <c r="IDM1" s="788"/>
      <c r="IDN1" s="788"/>
      <c r="IDO1" s="788"/>
      <c r="IDP1" s="788"/>
      <c r="IDQ1" s="788"/>
      <c r="IDR1" s="788"/>
      <c r="IDS1" s="788"/>
      <c r="IDT1" s="788"/>
      <c r="IDU1" s="788"/>
      <c r="IDV1" s="788"/>
      <c r="IDW1" s="788"/>
      <c r="IDX1" s="788"/>
      <c r="IDY1" s="788"/>
      <c r="IDZ1" s="788"/>
      <c r="IEA1" s="788"/>
      <c r="IEB1" s="788"/>
      <c r="IEC1" s="788"/>
      <c r="IED1" s="788"/>
      <c r="IEE1" s="788"/>
      <c r="IEF1" s="788"/>
      <c r="IEG1" s="788"/>
      <c r="IEH1" s="788"/>
      <c r="IEI1" s="788"/>
      <c r="IEJ1" s="788"/>
      <c r="IEK1" s="788"/>
      <c r="IEL1" s="788"/>
      <c r="IEM1" s="788"/>
      <c r="IEN1" s="788"/>
      <c r="IEO1" s="788"/>
      <c r="IEP1" s="788"/>
      <c r="IEQ1" s="788"/>
      <c r="IER1" s="788"/>
      <c r="IES1" s="788"/>
      <c r="IET1" s="788"/>
      <c r="IEU1" s="788"/>
      <c r="IEV1" s="788"/>
      <c r="IEW1" s="788"/>
      <c r="IEX1" s="788"/>
      <c r="IEY1" s="788"/>
      <c r="IEZ1" s="788"/>
      <c r="IFA1" s="788"/>
      <c r="IFB1" s="788"/>
      <c r="IFC1" s="788"/>
      <c r="IFD1" s="788"/>
      <c r="IFE1" s="788"/>
      <c r="IFF1" s="788"/>
      <c r="IFG1" s="788"/>
      <c r="IFH1" s="788"/>
      <c r="IFI1" s="788"/>
      <c r="IFJ1" s="788"/>
      <c r="IFK1" s="788"/>
      <c r="IFL1" s="788"/>
      <c r="IFM1" s="788"/>
      <c r="IFN1" s="788"/>
      <c r="IFO1" s="788"/>
      <c r="IFP1" s="788"/>
      <c r="IFQ1" s="788"/>
      <c r="IFR1" s="788"/>
      <c r="IFS1" s="788"/>
      <c r="IFT1" s="788"/>
      <c r="IFU1" s="788"/>
      <c r="IFV1" s="788"/>
      <c r="IFW1" s="788"/>
      <c r="IFX1" s="788"/>
      <c r="IFY1" s="788"/>
      <c r="IFZ1" s="788"/>
      <c r="IGA1" s="788"/>
      <c r="IGB1" s="788"/>
      <c r="IGC1" s="788"/>
      <c r="IGD1" s="788"/>
      <c r="IGE1" s="788"/>
      <c r="IGF1" s="788"/>
      <c r="IGG1" s="788"/>
      <c r="IGH1" s="788"/>
      <c r="IGI1" s="788"/>
      <c r="IGJ1" s="788"/>
      <c r="IGK1" s="788"/>
      <c r="IGL1" s="788"/>
      <c r="IGM1" s="788"/>
      <c r="IGN1" s="788"/>
      <c r="IGO1" s="788"/>
      <c r="IGP1" s="788"/>
      <c r="IGQ1" s="788"/>
      <c r="IGR1" s="788"/>
      <c r="IGS1" s="788"/>
      <c r="IGT1" s="788"/>
      <c r="IGU1" s="788"/>
      <c r="IGV1" s="788"/>
      <c r="IGW1" s="788"/>
      <c r="IGX1" s="788"/>
      <c r="IGY1" s="788"/>
      <c r="IGZ1" s="788"/>
      <c r="IHA1" s="788"/>
      <c r="IHB1" s="788"/>
      <c r="IHC1" s="788"/>
      <c r="IHD1" s="788"/>
      <c r="IHE1" s="788"/>
      <c r="IHF1" s="788"/>
      <c r="IHG1" s="788"/>
      <c r="IHH1" s="788"/>
      <c r="IHI1" s="788"/>
      <c r="IHJ1" s="788"/>
      <c r="IHK1" s="788"/>
      <c r="IHL1" s="788"/>
      <c r="IHM1" s="788"/>
      <c r="IHN1" s="788"/>
      <c r="IHO1" s="788"/>
      <c r="IHP1" s="788"/>
      <c r="IHQ1" s="788"/>
      <c r="IHR1" s="788"/>
      <c r="IHS1" s="788"/>
      <c r="IHT1" s="788"/>
      <c r="IHU1" s="788"/>
      <c r="IHV1" s="788"/>
      <c r="IHW1" s="788"/>
      <c r="IHX1" s="788"/>
      <c r="IHY1" s="788"/>
      <c r="IHZ1" s="788"/>
      <c r="IIA1" s="788"/>
      <c r="IIB1" s="788"/>
      <c r="IIC1" s="788"/>
      <c r="IID1" s="788"/>
      <c r="IIE1" s="788"/>
      <c r="IIF1" s="788"/>
      <c r="IIG1" s="788"/>
      <c r="IIH1" s="788"/>
      <c r="III1" s="788"/>
      <c r="IIJ1" s="788"/>
      <c r="IIK1" s="788"/>
      <c r="IIL1" s="788"/>
      <c r="IIM1" s="788"/>
      <c r="IIN1" s="788"/>
      <c r="IIO1" s="788"/>
      <c r="IIP1" s="788"/>
      <c r="IIQ1" s="788"/>
      <c r="IIR1" s="788"/>
      <c r="IIS1" s="788"/>
      <c r="IIT1" s="788"/>
      <c r="IIU1" s="788"/>
      <c r="IIV1" s="788"/>
      <c r="IIW1" s="788"/>
      <c r="IIX1" s="788"/>
      <c r="IIY1" s="788"/>
      <c r="IIZ1" s="788"/>
      <c r="IJA1" s="788"/>
      <c r="IJB1" s="788"/>
      <c r="IJC1" s="788"/>
      <c r="IJD1" s="788"/>
      <c r="IJE1" s="788"/>
      <c r="IJF1" s="788"/>
      <c r="IJG1" s="788"/>
      <c r="IJH1" s="788"/>
      <c r="IJI1" s="788"/>
      <c r="IJJ1" s="788"/>
      <c r="IJK1" s="788"/>
      <c r="IJL1" s="788"/>
      <c r="IJM1" s="788"/>
      <c r="IJN1" s="788"/>
      <c r="IJO1" s="788"/>
      <c r="IJP1" s="788"/>
      <c r="IJQ1" s="788"/>
      <c r="IJR1" s="788"/>
      <c r="IJS1" s="788"/>
      <c r="IJT1" s="788"/>
      <c r="IJU1" s="788"/>
      <c r="IJV1" s="788"/>
      <c r="IJW1" s="788"/>
      <c r="IJX1" s="788"/>
      <c r="IJY1" s="788"/>
      <c r="IJZ1" s="788"/>
      <c r="IKA1" s="788"/>
      <c r="IKB1" s="788"/>
      <c r="IKC1" s="788"/>
      <c r="IKD1" s="788"/>
      <c r="IKE1" s="788"/>
      <c r="IKF1" s="788"/>
      <c r="IKG1" s="788"/>
      <c r="IKH1" s="788"/>
      <c r="IKI1" s="788"/>
      <c r="IKJ1" s="788"/>
      <c r="IKK1" s="788"/>
      <c r="IKL1" s="788"/>
      <c r="IKM1" s="788"/>
      <c r="IKN1" s="788"/>
      <c r="IKO1" s="788"/>
      <c r="IKP1" s="788"/>
      <c r="IKQ1" s="788"/>
      <c r="IKR1" s="788"/>
      <c r="IKS1" s="788"/>
      <c r="IKT1" s="788"/>
      <c r="IKU1" s="788"/>
      <c r="IKV1" s="788"/>
      <c r="IKW1" s="788"/>
      <c r="IKX1" s="788"/>
      <c r="IKY1" s="788"/>
      <c r="IKZ1" s="788"/>
      <c r="ILA1" s="788"/>
      <c r="ILB1" s="788"/>
      <c r="ILC1" s="788"/>
      <c r="ILD1" s="788"/>
      <c r="ILE1" s="788"/>
      <c r="ILF1" s="788"/>
      <c r="ILG1" s="788"/>
      <c r="ILH1" s="788"/>
      <c r="ILI1" s="788"/>
      <c r="ILJ1" s="788"/>
      <c r="ILK1" s="788"/>
      <c r="ILL1" s="788"/>
      <c r="ILM1" s="788"/>
      <c r="ILN1" s="788"/>
      <c r="ILO1" s="788"/>
      <c r="ILP1" s="788"/>
      <c r="ILQ1" s="788"/>
      <c r="ILR1" s="788"/>
      <c r="ILS1" s="788"/>
      <c r="ILT1" s="788"/>
      <c r="ILU1" s="788"/>
      <c r="ILV1" s="788"/>
      <c r="ILW1" s="788"/>
      <c r="ILX1" s="788"/>
      <c r="ILY1" s="788"/>
      <c r="ILZ1" s="788"/>
      <c r="IMA1" s="788"/>
      <c r="IMB1" s="788"/>
      <c r="IMC1" s="788"/>
      <c r="IMD1" s="788"/>
      <c r="IME1" s="788"/>
      <c r="IMF1" s="788"/>
      <c r="IMG1" s="788"/>
      <c r="IMH1" s="788"/>
      <c r="IMI1" s="788"/>
      <c r="IMJ1" s="788"/>
      <c r="IMK1" s="788"/>
      <c r="IML1" s="788"/>
      <c r="IMM1" s="788"/>
      <c r="IMN1" s="788"/>
      <c r="IMO1" s="788"/>
      <c r="IMP1" s="788"/>
      <c r="IMQ1" s="788"/>
      <c r="IMR1" s="788"/>
      <c r="IMS1" s="788"/>
      <c r="IMT1" s="788"/>
      <c r="IMU1" s="788"/>
      <c r="IMV1" s="788"/>
      <c r="IMW1" s="788"/>
      <c r="IMX1" s="788"/>
      <c r="IMY1" s="788"/>
      <c r="IMZ1" s="788"/>
      <c r="INA1" s="788"/>
      <c r="INB1" s="788"/>
      <c r="INC1" s="788"/>
      <c r="IND1" s="788"/>
      <c r="INE1" s="788"/>
      <c r="INF1" s="788"/>
      <c r="ING1" s="788"/>
      <c r="INH1" s="788"/>
      <c r="INI1" s="788"/>
      <c r="INJ1" s="788"/>
      <c r="INK1" s="788"/>
      <c r="INL1" s="788"/>
      <c r="INM1" s="788"/>
      <c r="INN1" s="788"/>
      <c r="INO1" s="788"/>
      <c r="INP1" s="788"/>
      <c r="INQ1" s="788"/>
      <c r="INR1" s="788"/>
      <c r="INS1" s="788"/>
      <c r="INT1" s="788"/>
      <c r="INU1" s="788"/>
      <c r="INV1" s="788"/>
      <c r="INW1" s="788"/>
      <c r="INX1" s="788"/>
      <c r="INY1" s="788"/>
      <c r="INZ1" s="788"/>
      <c r="IOA1" s="788"/>
      <c r="IOB1" s="788"/>
      <c r="IOC1" s="788"/>
      <c r="IOD1" s="788"/>
      <c r="IOE1" s="788"/>
      <c r="IOF1" s="788"/>
      <c r="IOG1" s="788"/>
      <c r="IOH1" s="788"/>
      <c r="IOI1" s="788"/>
      <c r="IOJ1" s="788"/>
      <c r="IOK1" s="788"/>
      <c r="IOL1" s="788"/>
      <c r="IOM1" s="788"/>
      <c r="ION1" s="788"/>
      <c r="IOO1" s="788"/>
      <c r="IOP1" s="788"/>
      <c r="IOQ1" s="788"/>
      <c r="IOR1" s="788"/>
      <c r="IOS1" s="788"/>
      <c r="IOT1" s="788"/>
      <c r="IOU1" s="788"/>
      <c r="IOV1" s="788"/>
      <c r="IOW1" s="788"/>
      <c r="IOX1" s="788"/>
      <c r="IOY1" s="788"/>
      <c r="IOZ1" s="788"/>
      <c r="IPA1" s="788"/>
      <c r="IPB1" s="788"/>
      <c r="IPC1" s="788"/>
      <c r="IPD1" s="788"/>
      <c r="IPE1" s="788"/>
      <c r="IPF1" s="788"/>
      <c r="IPG1" s="788"/>
      <c r="IPH1" s="788"/>
      <c r="IPI1" s="788"/>
      <c r="IPJ1" s="788"/>
      <c r="IPK1" s="788"/>
      <c r="IPL1" s="788"/>
      <c r="IPM1" s="788"/>
      <c r="IPN1" s="788"/>
      <c r="IPO1" s="788"/>
      <c r="IPP1" s="788"/>
      <c r="IPQ1" s="788"/>
      <c r="IPR1" s="788"/>
      <c r="IPS1" s="788"/>
      <c r="IPT1" s="788"/>
      <c r="IPU1" s="788"/>
      <c r="IPV1" s="788"/>
      <c r="IPW1" s="788"/>
      <c r="IPX1" s="788"/>
      <c r="IPY1" s="788"/>
      <c r="IPZ1" s="788"/>
      <c r="IQA1" s="788"/>
      <c r="IQB1" s="788"/>
      <c r="IQC1" s="788"/>
      <c r="IQD1" s="788"/>
      <c r="IQE1" s="788"/>
      <c r="IQF1" s="788"/>
      <c r="IQG1" s="788"/>
      <c r="IQH1" s="788"/>
      <c r="IQI1" s="788"/>
      <c r="IQJ1" s="788"/>
      <c r="IQK1" s="788"/>
      <c r="IQL1" s="788"/>
      <c r="IQM1" s="788"/>
      <c r="IQN1" s="788"/>
      <c r="IQO1" s="788"/>
      <c r="IQP1" s="788"/>
      <c r="IQQ1" s="788"/>
      <c r="IQR1" s="788"/>
      <c r="IQS1" s="788"/>
      <c r="IQT1" s="788"/>
      <c r="IQU1" s="788"/>
      <c r="IQV1" s="788"/>
      <c r="IQW1" s="788"/>
      <c r="IQX1" s="788"/>
      <c r="IQY1" s="788"/>
      <c r="IQZ1" s="788"/>
      <c r="IRA1" s="788"/>
      <c r="IRB1" s="788"/>
      <c r="IRC1" s="788"/>
      <c r="IRD1" s="788"/>
      <c r="IRE1" s="788"/>
      <c r="IRF1" s="788"/>
      <c r="IRG1" s="788"/>
      <c r="IRH1" s="788"/>
      <c r="IRI1" s="788"/>
      <c r="IRJ1" s="788"/>
      <c r="IRK1" s="788"/>
      <c r="IRL1" s="788"/>
      <c r="IRM1" s="788"/>
      <c r="IRN1" s="788"/>
      <c r="IRO1" s="788"/>
      <c r="IRP1" s="788"/>
      <c r="IRQ1" s="788"/>
      <c r="IRR1" s="788"/>
      <c r="IRS1" s="788"/>
      <c r="IRT1" s="788"/>
      <c r="IRU1" s="788"/>
      <c r="IRV1" s="788"/>
      <c r="IRW1" s="788"/>
      <c r="IRX1" s="788"/>
      <c r="IRY1" s="788"/>
      <c r="IRZ1" s="788"/>
      <c r="ISA1" s="788"/>
      <c r="ISB1" s="788"/>
      <c r="ISC1" s="788"/>
      <c r="ISD1" s="788"/>
      <c r="ISE1" s="788"/>
      <c r="ISF1" s="788"/>
      <c r="ISG1" s="788"/>
      <c r="ISH1" s="788"/>
      <c r="ISI1" s="788"/>
      <c r="ISJ1" s="788"/>
      <c r="ISK1" s="788"/>
      <c r="ISL1" s="788"/>
      <c r="ISM1" s="788"/>
      <c r="ISN1" s="788"/>
      <c r="ISO1" s="788"/>
      <c r="ISP1" s="788"/>
      <c r="ISQ1" s="788"/>
      <c r="ISR1" s="788"/>
      <c r="ISS1" s="788"/>
      <c r="IST1" s="788"/>
      <c r="ISU1" s="788"/>
      <c r="ISV1" s="788"/>
      <c r="ISW1" s="788"/>
      <c r="ISX1" s="788"/>
      <c r="ISY1" s="788"/>
      <c r="ISZ1" s="788"/>
      <c r="ITA1" s="788"/>
      <c r="ITB1" s="788"/>
      <c r="ITC1" s="788"/>
      <c r="ITD1" s="788"/>
      <c r="ITE1" s="788"/>
      <c r="ITF1" s="788"/>
      <c r="ITG1" s="788"/>
      <c r="ITH1" s="788"/>
      <c r="ITI1" s="788"/>
      <c r="ITJ1" s="788"/>
      <c r="ITK1" s="788"/>
      <c r="ITL1" s="788"/>
      <c r="ITM1" s="788"/>
      <c r="ITN1" s="788"/>
      <c r="ITO1" s="788"/>
      <c r="ITP1" s="788"/>
      <c r="ITQ1" s="788"/>
      <c r="ITR1" s="788"/>
      <c r="ITS1" s="788"/>
      <c r="ITT1" s="788"/>
      <c r="ITU1" s="788"/>
      <c r="ITV1" s="788"/>
      <c r="ITW1" s="788"/>
      <c r="ITX1" s="788"/>
      <c r="ITY1" s="788"/>
      <c r="ITZ1" s="788"/>
      <c r="IUA1" s="788"/>
      <c r="IUB1" s="788"/>
      <c r="IUC1" s="788"/>
      <c r="IUD1" s="788"/>
      <c r="IUE1" s="788"/>
      <c r="IUF1" s="788"/>
      <c r="IUG1" s="788"/>
      <c r="IUH1" s="788"/>
      <c r="IUI1" s="788"/>
      <c r="IUJ1" s="788"/>
      <c r="IUK1" s="788"/>
      <c r="IUL1" s="788"/>
      <c r="IUM1" s="788"/>
      <c r="IUN1" s="788"/>
      <c r="IUO1" s="788"/>
      <c r="IUP1" s="788"/>
      <c r="IUQ1" s="788"/>
      <c r="IUR1" s="788"/>
      <c r="IUS1" s="788"/>
      <c r="IUT1" s="788"/>
      <c r="IUU1" s="788"/>
      <c r="IUV1" s="788"/>
      <c r="IUW1" s="788"/>
      <c r="IUX1" s="788"/>
      <c r="IUY1" s="788"/>
      <c r="IUZ1" s="788"/>
      <c r="IVA1" s="788"/>
      <c r="IVB1" s="788"/>
      <c r="IVC1" s="788"/>
      <c r="IVD1" s="788"/>
      <c r="IVE1" s="788"/>
      <c r="IVF1" s="788"/>
      <c r="IVG1" s="788"/>
      <c r="IVH1" s="788"/>
      <c r="IVI1" s="788"/>
      <c r="IVJ1" s="788"/>
      <c r="IVK1" s="788"/>
      <c r="IVL1" s="788"/>
      <c r="IVM1" s="788"/>
      <c r="IVN1" s="788"/>
      <c r="IVO1" s="788"/>
      <c r="IVP1" s="788"/>
      <c r="IVQ1" s="788"/>
      <c r="IVR1" s="788"/>
      <c r="IVS1" s="788"/>
      <c r="IVT1" s="788"/>
      <c r="IVU1" s="788"/>
      <c r="IVV1" s="788"/>
      <c r="IVW1" s="788"/>
      <c r="IVX1" s="788"/>
      <c r="IVY1" s="788"/>
      <c r="IVZ1" s="788"/>
      <c r="IWA1" s="788"/>
      <c r="IWB1" s="788"/>
      <c r="IWC1" s="788"/>
      <c r="IWD1" s="788"/>
      <c r="IWE1" s="788"/>
      <c r="IWF1" s="788"/>
      <c r="IWG1" s="788"/>
      <c r="IWH1" s="788"/>
      <c r="IWI1" s="788"/>
      <c r="IWJ1" s="788"/>
      <c r="IWK1" s="788"/>
      <c r="IWL1" s="788"/>
      <c r="IWM1" s="788"/>
      <c r="IWN1" s="788"/>
      <c r="IWO1" s="788"/>
      <c r="IWP1" s="788"/>
      <c r="IWQ1" s="788"/>
      <c r="IWR1" s="788"/>
      <c r="IWS1" s="788"/>
      <c r="IWT1" s="788"/>
      <c r="IWU1" s="788"/>
      <c r="IWV1" s="788"/>
      <c r="IWW1" s="788"/>
      <c r="IWX1" s="788"/>
      <c r="IWY1" s="788"/>
      <c r="IWZ1" s="788"/>
      <c r="IXA1" s="788"/>
      <c r="IXB1" s="788"/>
      <c r="IXC1" s="788"/>
      <c r="IXD1" s="788"/>
      <c r="IXE1" s="788"/>
      <c r="IXF1" s="788"/>
      <c r="IXG1" s="788"/>
      <c r="IXH1" s="788"/>
      <c r="IXI1" s="788"/>
      <c r="IXJ1" s="788"/>
      <c r="IXK1" s="788"/>
      <c r="IXL1" s="788"/>
      <c r="IXM1" s="788"/>
      <c r="IXN1" s="788"/>
      <c r="IXO1" s="788"/>
      <c r="IXP1" s="788"/>
      <c r="IXQ1" s="788"/>
      <c r="IXR1" s="788"/>
      <c r="IXS1" s="788"/>
      <c r="IXT1" s="788"/>
      <c r="IXU1" s="788"/>
      <c r="IXV1" s="788"/>
      <c r="IXW1" s="788"/>
      <c r="IXX1" s="788"/>
      <c r="IXY1" s="788"/>
      <c r="IXZ1" s="788"/>
      <c r="IYA1" s="788"/>
      <c r="IYB1" s="788"/>
      <c r="IYC1" s="788"/>
      <c r="IYD1" s="788"/>
      <c r="IYE1" s="788"/>
      <c r="IYF1" s="788"/>
      <c r="IYG1" s="788"/>
      <c r="IYH1" s="788"/>
      <c r="IYI1" s="788"/>
      <c r="IYJ1" s="788"/>
      <c r="IYK1" s="788"/>
      <c r="IYL1" s="788"/>
      <c r="IYM1" s="788"/>
      <c r="IYN1" s="788"/>
      <c r="IYO1" s="788"/>
      <c r="IYP1" s="788"/>
      <c r="IYQ1" s="788"/>
      <c r="IYR1" s="788"/>
      <c r="IYS1" s="788"/>
      <c r="IYT1" s="788"/>
      <c r="IYU1" s="788"/>
      <c r="IYV1" s="788"/>
      <c r="IYW1" s="788"/>
      <c r="IYX1" s="788"/>
      <c r="IYY1" s="788"/>
      <c r="IYZ1" s="788"/>
      <c r="IZA1" s="788"/>
      <c r="IZB1" s="788"/>
      <c r="IZC1" s="788"/>
      <c r="IZD1" s="788"/>
      <c r="IZE1" s="788"/>
      <c r="IZF1" s="788"/>
      <c r="IZG1" s="788"/>
      <c r="IZH1" s="788"/>
      <c r="IZI1" s="788"/>
      <c r="IZJ1" s="788"/>
      <c r="IZK1" s="788"/>
      <c r="IZL1" s="788"/>
      <c r="IZM1" s="788"/>
      <c r="IZN1" s="788"/>
      <c r="IZO1" s="788"/>
      <c r="IZP1" s="788"/>
      <c r="IZQ1" s="788"/>
      <c r="IZR1" s="788"/>
      <c r="IZS1" s="788"/>
      <c r="IZT1" s="788"/>
      <c r="IZU1" s="788"/>
      <c r="IZV1" s="788"/>
      <c r="IZW1" s="788"/>
      <c r="IZX1" s="788"/>
      <c r="IZY1" s="788"/>
      <c r="IZZ1" s="788"/>
      <c r="JAA1" s="788"/>
      <c r="JAB1" s="788"/>
      <c r="JAC1" s="788"/>
      <c r="JAD1" s="788"/>
      <c r="JAE1" s="788"/>
      <c r="JAF1" s="788"/>
      <c r="JAG1" s="788"/>
      <c r="JAH1" s="788"/>
      <c r="JAI1" s="788"/>
      <c r="JAJ1" s="788"/>
      <c r="JAK1" s="788"/>
      <c r="JAL1" s="788"/>
      <c r="JAM1" s="788"/>
      <c r="JAN1" s="788"/>
      <c r="JAO1" s="788"/>
      <c r="JAP1" s="788"/>
      <c r="JAQ1" s="788"/>
      <c r="JAR1" s="788"/>
      <c r="JAS1" s="788"/>
      <c r="JAT1" s="788"/>
      <c r="JAU1" s="788"/>
      <c r="JAV1" s="788"/>
      <c r="JAW1" s="788"/>
      <c r="JAX1" s="788"/>
      <c r="JAY1" s="788"/>
      <c r="JAZ1" s="788"/>
      <c r="JBA1" s="788"/>
      <c r="JBB1" s="788"/>
      <c r="JBC1" s="788"/>
      <c r="JBD1" s="788"/>
      <c r="JBE1" s="788"/>
      <c r="JBF1" s="788"/>
      <c r="JBG1" s="788"/>
      <c r="JBH1" s="788"/>
      <c r="JBI1" s="788"/>
      <c r="JBJ1" s="788"/>
      <c r="JBK1" s="788"/>
      <c r="JBL1" s="788"/>
      <c r="JBM1" s="788"/>
      <c r="JBN1" s="788"/>
      <c r="JBO1" s="788"/>
      <c r="JBP1" s="788"/>
      <c r="JBQ1" s="788"/>
      <c r="JBR1" s="788"/>
      <c r="JBS1" s="788"/>
      <c r="JBT1" s="788"/>
      <c r="JBU1" s="788"/>
      <c r="JBV1" s="788"/>
      <c r="JBW1" s="788"/>
      <c r="JBX1" s="788"/>
      <c r="JBY1" s="788"/>
      <c r="JBZ1" s="788"/>
      <c r="JCA1" s="788"/>
      <c r="JCB1" s="788"/>
      <c r="JCC1" s="788"/>
      <c r="JCD1" s="788"/>
      <c r="JCE1" s="788"/>
      <c r="JCF1" s="788"/>
      <c r="JCG1" s="788"/>
      <c r="JCH1" s="788"/>
      <c r="JCI1" s="788"/>
      <c r="JCJ1" s="788"/>
      <c r="JCK1" s="788"/>
      <c r="JCL1" s="788"/>
      <c r="JCM1" s="788"/>
      <c r="JCN1" s="788"/>
      <c r="JCO1" s="788"/>
      <c r="JCP1" s="788"/>
      <c r="JCQ1" s="788"/>
      <c r="JCR1" s="788"/>
      <c r="JCS1" s="788"/>
      <c r="JCT1" s="788"/>
      <c r="JCU1" s="788"/>
      <c r="JCV1" s="788"/>
      <c r="JCW1" s="788"/>
      <c r="JCX1" s="788"/>
      <c r="JCY1" s="788"/>
      <c r="JCZ1" s="788"/>
      <c r="JDA1" s="788"/>
      <c r="JDB1" s="788"/>
      <c r="JDC1" s="788"/>
      <c r="JDD1" s="788"/>
      <c r="JDE1" s="788"/>
      <c r="JDF1" s="788"/>
      <c r="JDG1" s="788"/>
      <c r="JDH1" s="788"/>
      <c r="JDI1" s="788"/>
      <c r="JDJ1" s="788"/>
      <c r="JDK1" s="788"/>
      <c r="JDL1" s="788"/>
      <c r="JDM1" s="788"/>
      <c r="JDN1" s="788"/>
      <c r="JDO1" s="788"/>
      <c r="JDP1" s="788"/>
      <c r="JDQ1" s="788"/>
      <c r="JDR1" s="788"/>
      <c r="JDS1" s="788"/>
      <c r="JDT1" s="788"/>
      <c r="JDU1" s="788"/>
      <c r="JDV1" s="788"/>
      <c r="JDW1" s="788"/>
      <c r="JDX1" s="788"/>
      <c r="JDY1" s="788"/>
      <c r="JDZ1" s="788"/>
      <c r="JEA1" s="788"/>
      <c r="JEB1" s="788"/>
      <c r="JEC1" s="788"/>
      <c r="JED1" s="788"/>
      <c r="JEE1" s="788"/>
      <c r="JEF1" s="788"/>
      <c r="JEG1" s="788"/>
      <c r="JEH1" s="788"/>
      <c r="JEI1" s="788"/>
      <c r="JEJ1" s="788"/>
      <c r="JEK1" s="788"/>
      <c r="JEL1" s="788"/>
      <c r="JEM1" s="788"/>
      <c r="JEN1" s="788"/>
      <c r="JEO1" s="788"/>
      <c r="JEP1" s="788"/>
      <c r="JEQ1" s="788"/>
      <c r="JER1" s="788"/>
      <c r="JES1" s="788"/>
      <c r="JET1" s="788"/>
      <c r="JEU1" s="788"/>
      <c r="JEV1" s="788"/>
      <c r="JEW1" s="788"/>
      <c r="JEX1" s="788"/>
      <c r="JEY1" s="788"/>
      <c r="JEZ1" s="788"/>
      <c r="JFA1" s="788"/>
      <c r="JFB1" s="788"/>
      <c r="JFC1" s="788"/>
      <c r="JFD1" s="788"/>
      <c r="JFE1" s="788"/>
      <c r="JFF1" s="788"/>
      <c r="JFG1" s="788"/>
      <c r="JFH1" s="788"/>
      <c r="JFI1" s="788"/>
      <c r="JFJ1" s="788"/>
      <c r="JFK1" s="788"/>
      <c r="JFL1" s="788"/>
      <c r="JFM1" s="788"/>
      <c r="JFN1" s="788"/>
      <c r="JFO1" s="788"/>
      <c r="JFP1" s="788"/>
      <c r="JFQ1" s="788"/>
      <c r="JFR1" s="788"/>
      <c r="JFS1" s="788"/>
      <c r="JFT1" s="788"/>
      <c r="JFU1" s="788"/>
      <c r="JFV1" s="788"/>
      <c r="JFW1" s="788"/>
      <c r="JFX1" s="788"/>
      <c r="JFY1" s="788"/>
      <c r="JFZ1" s="788"/>
      <c r="JGA1" s="788"/>
      <c r="JGB1" s="788"/>
      <c r="JGC1" s="788"/>
      <c r="JGD1" s="788"/>
      <c r="JGE1" s="788"/>
      <c r="JGF1" s="788"/>
      <c r="JGG1" s="788"/>
      <c r="JGH1" s="788"/>
      <c r="JGI1" s="788"/>
      <c r="JGJ1" s="788"/>
      <c r="JGK1" s="788"/>
      <c r="JGL1" s="788"/>
      <c r="JGM1" s="788"/>
      <c r="JGN1" s="788"/>
      <c r="JGO1" s="788"/>
      <c r="JGP1" s="788"/>
      <c r="JGQ1" s="788"/>
      <c r="JGR1" s="788"/>
      <c r="JGS1" s="788"/>
      <c r="JGT1" s="788"/>
      <c r="JGU1" s="788"/>
      <c r="JGV1" s="788"/>
      <c r="JGW1" s="788"/>
      <c r="JGX1" s="788"/>
      <c r="JGY1" s="788"/>
      <c r="JGZ1" s="788"/>
      <c r="JHA1" s="788"/>
      <c r="JHB1" s="788"/>
      <c r="JHC1" s="788"/>
      <c r="JHD1" s="788"/>
      <c r="JHE1" s="788"/>
      <c r="JHF1" s="788"/>
      <c r="JHG1" s="788"/>
      <c r="JHH1" s="788"/>
      <c r="JHI1" s="788"/>
      <c r="JHJ1" s="788"/>
      <c r="JHK1" s="788"/>
      <c r="JHL1" s="788"/>
      <c r="JHM1" s="788"/>
      <c r="JHN1" s="788"/>
      <c r="JHO1" s="788"/>
      <c r="JHP1" s="788"/>
      <c r="JHQ1" s="788"/>
      <c r="JHR1" s="788"/>
      <c r="JHS1" s="788"/>
      <c r="JHT1" s="788"/>
      <c r="JHU1" s="788"/>
      <c r="JHV1" s="788"/>
      <c r="JHW1" s="788"/>
      <c r="JHX1" s="788"/>
      <c r="JHY1" s="788"/>
      <c r="JHZ1" s="788"/>
      <c r="JIA1" s="788"/>
      <c r="JIB1" s="788"/>
      <c r="JIC1" s="788"/>
      <c r="JID1" s="788"/>
      <c r="JIE1" s="788"/>
      <c r="JIF1" s="788"/>
      <c r="JIG1" s="788"/>
      <c r="JIH1" s="788"/>
      <c r="JII1" s="788"/>
      <c r="JIJ1" s="788"/>
      <c r="JIK1" s="788"/>
      <c r="JIL1" s="788"/>
      <c r="JIM1" s="788"/>
      <c r="JIN1" s="788"/>
      <c r="JIO1" s="788"/>
      <c r="JIP1" s="788"/>
      <c r="JIQ1" s="788"/>
      <c r="JIR1" s="788"/>
      <c r="JIS1" s="788"/>
      <c r="JIT1" s="788"/>
      <c r="JIU1" s="788"/>
      <c r="JIV1" s="788"/>
      <c r="JIW1" s="788"/>
      <c r="JIX1" s="788"/>
      <c r="JIY1" s="788"/>
      <c r="JIZ1" s="788"/>
      <c r="JJA1" s="788"/>
      <c r="JJB1" s="788"/>
      <c r="JJC1" s="788"/>
      <c r="JJD1" s="788"/>
      <c r="JJE1" s="788"/>
      <c r="JJF1" s="788"/>
      <c r="JJG1" s="788"/>
      <c r="JJH1" s="788"/>
      <c r="JJI1" s="788"/>
      <c r="JJJ1" s="788"/>
      <c r="JJK1" s="788"/>
      <c r="JJL1" s="788"/>
      <c r="JJM1" s="788"/>
      <c r="JJN1" s="788"/>
      <c r="JJO1" s="788"/>
      <c r="JJP1" s="788"/>
      <c r="JJQ1" s="788"/>
      <c r="JJR1" s="788"/>
      <c r="JJS1" s="788"/>
      <c r="JJT1" s="788"/>
      <c r="JJU1" s="788"/>
      <c r="JJV1" s="788"/>
      <c r="JJW1" s="788"/>
      <c r="JJX1" s="788"/>
      <c r="JJY1" s="788"/>
      <c r="JJZ1" s="788"/>
      <c r="JKA1" s="788"/>
      <c r="JKB1" s="788"/>
      <c r="JKC1" s="788"/>
      <c r="JKD1" s="788"/>
      <c r="JKE1" s="788"/>
      <c r="JKF1" s="788"/>
      <c r="JKG1" s="788"/>
      <c r="JKH1" s="788"/>
      <c r="JKI1" s="788"/>
      <c r="JKJ1" s="788"/>
      <c r="JKK1" s="788"/>
      <c r="JKL1" s="788"/>
      <c r="JKM1" s="788"/>
      <c r="JKN1" s="788"/>
      <c r="JKO1" s="788"/>
      <c r="JKP1" s="788"/>
      <c r="JKQ1" s="788"/>
      <c r="JKR1" s="788"/>
      <c r="JKS1" s="788"/>
      <c r="JKT1" s="788"/>
      <c r="JKU1" s="788"/>
      <c r="JKV1" s="788"/>
      <c r="JKW1" s="788"/>
      <c r="JKX1" s="788"/>
      <c r="JKY1" s="788"/>
      <c r="JKZ1" s="788"/>
      <c r="JLA1" s="788"/>
      <c r="JLB1" s="788"/>
      <c r="JLC1" s="788"/>
      <c r="JLD1" s="788"/>
      <c r="JLE1" s="788"/>
      <c r="JLF1" s="788"/>
      <c r="JLG1" s="788"/>
      <c r="JLH1" s="788"/>
      <c r="JLI1" s="788"/>
      <c r="JLJ1" s="788"/>
      <c r="JLK1" s="788"/>
      <c r="JLL1" s="788"/>
      <c r="JLM1" s="788"/>
      <c r="JLN1" s="788"/>
      <c r="JLO1" s="788"/>
      <c r="JLP1" s="788"/>
      <c r="JLQ1" s="788"/>
      <c r="JLR1" s="788"/>
      <c r="JLS1" s="788"/>
      <c r="JLT1" s="788"/>
      <c r="JLU1" s="788"/>
      <c r="JLV1" s="788"/>
      <c r="JLW1" s="788"/>
      <c r="JLX1" s="788"/>
      <c r="JLY1" s="788"/>
      <c r="JLZ1" s="788"/>
      <c r="JMA1" s="788"/>
      <c r="JMB1" s="788"/>
      <c r="JMC1" s="788"/>
      <c r="JMD1" s="788"/>
      <c r="JME1" s="788"/>
      <c r="JMF1" s="788"/>
      <c r="JMG1" s="788"/>
      <c r="JMH1" s="788"/>
      <c r="JMI1" s="788"/>
      <c r="JMJ1" s="788"/>
      <c r="JMK1" s="788"/>
      <c r="JML1" s="788"/>
      <c r="JMM1" s="788"/>
      <c r="JMN1" s="788"/>
      <c r="JMO1" s="788"/>
      <c r="JMP1" s="788"/>
      <c r="JMQ1" s="788"/>
      <c r="JMR1" s="788"/>
      <c r="JMS1" s="788"/>
      <c r="JMT1" s="788"/>
      <c r="JMU1" s="788"/>
      <c r="JMV1" s="788"/>
      <c r="JMW1" s="788"/>
      <c r="JMX1" s="788"/>
      <c r="JMY1" s="788"/>
      <c r="JMZ1" s="788"/>
      <c r="JNA1" s="788"/>
      <c r="JNB1" s="788"/>
      <c r="JNC1" s="788"/>
      <c r="JND1" s="788"/>
      <c r="JNE1" s="788"/>
      <c r="JNF1" s="788"/>
      <c r="JNG1" s="788"/>
      <c r="JNH1" s="788"/>
      <c r="JNI1" s="788"/>
      <c r="JNJ1" s="788"/>
      <c r="JNK1" s="788"/>
      <c r="JNL1" s="788"/>
      <c r="JNM1" s="788"/>
      <c r="JNN1" s="788"/>
      <c r="JNO1" s="788"/>
      <c r="JNP1" s="788"/>
      <c r="JNQ1" s="788"/>
      <c r="JNR1" s="788"/>
      <c r="JNS1" s="788"/>
      <c r="JNT1" s="788"/>
      <c r="JNU1" s="788"/>
      <c r="JNV1" s="788"/>
      <c r="JNW1" s="788"/>
      <c r="JNX1" s="788"/>
      <c r="JNY1" s="788"/>
      <c r="JNZ1" s="788"/>
      <c r="JOA1" s="788"/>
      <c r="JOB1" s="788"/>
      <c r="JOC1" s="788"/>
      <c r="JOD1" s="788"/>
      <c r="JOE1" s="788"/>
      <c r="JOF1" s="788"/>
      <c r="JOG1" s="788"/>
      <c r="JOH1" s="788"/>
      <c r="JOI1" s="788"/>
      <c r="JOJ1" s="788"/>
      <c r="JOK1" s="788"/>
      <c r="JOL1" s="788"/>
      <c r="JOM1" s="788"/>
      <c r="JON1" s="788"/>
      <c r="JOO1" s="788"/>
      <c r="JOP1" s="788"/>
      <c r="JOQ1" s="788"/>
      <c r="JOR1" s="788"/>
      <c r="JOS1" s="788"/>
      <c r="JOT1" s="788"/>
      <c r="JOU1" s="788"/>
      <c r="JOV1" s="788"/>
      <c r="JOW1" s="788"/>
      <c r="JOX1" s="788"/>
      <c r="JOY1" s="788"/>
      <c r="JOZ1" s="788"/>
      <c r="JPA1" s="788"/>
      <c r="JPB1" s="788"/>
      <c r="JPC1" s="788"/>
      <c r="JPD1" s="788"/>
      <c r="JPE1" s="788"/>
      <c r="JPF1" s="788"/>
      <c r="JPG1" s="788"/>
      <c r="JPH1" s="788"/>
      <c r="JPI1" s="788"/>
      <c r="JPJ1" s="788"/>
      <c r="JPK1" s="788"/>
      <c r="JPL1" s="788"/>
      <c r="JPM1" s="788"/>
      <c r="JPN1" s="788"/>
      <c r="JPO1" s="788"/>
      <c r="JPP1" s="788"/>
      <c r="JPQ1" s="788"/>
      <c r="JPR1" s="788"/>
      <c r="JPS1" s="788"/>
      <c r="JPT1" s="788"/>
      <c r="JPU1" s="788"/>
      <c r="JPV1" s="788"/>
      <c r="JPW1" s="788"/>
      <c r="JPX1" s="788"/>
      <c r="JPY1" s="788"/>
      <c r="JPZ1" s="788"/>
      <c r="JQA1" s="788"/>
      <c r="JQB1" s="788"/>
      <c r="JQC1" s="788"/>
      <c r="JQD1" s="788"/>
      <c r="JQE1" s="788"/>
      <c r="JQF1" s="788"/>
      <c r="JQG1" s="788"/>
      <c r="JQH1" s="788"/>
      <c r="JQI1" s="788"/>
      <c r="JQJ1" s="788"/>
      <c r="JQK1" s="788"/>
      <c r="JQL1" s="788"/>
      <c r="JQM1" s="788"/>
      <c r="JQN1" s="788"/>
      <c r="JQO1" s="788"/>
      <c r="JQP1" s="788"/>
      <c r="JQQ1" s="788"/>
      <c r="JQR1" s="788"/>
      <c r="JQS1" s="788"/>
      <c r="JQT1" s="788"/>
      <c r="JQU1" s="788"/>
      <c r="JQV1" s="788"/>
      <c r="JQW1" s="788"/>
      <c r="JQX1" s="788"/>
      <c r="JQY1" s="788"/>
      <c r="JQZ1" s="788"/>
      <c r="JRA1" s="788"/>
      <c r="JRB1" s="788"/>
      <c r="JRC1" s="788"/>
      <c r="JRD1" s="788"/>
      <c r="JRE1" s="788"/>
      <c r="JRF1" s="788"/>
      <c r="JRG1" s="788"/>
      <c r="JRH1" s="788"/>
      <c r="JRI1" s="788"/>
      <c r="JRJ1" s="788"/>
      <c r="JRK1" s="788"/>
      <c r="JRL1" s="788"/>
      <c r="JRM1" s="788"/>
      <c r="JRN1" s="788"/>
      <c r="JRO1" s="788"/>
      <c r="JRP1" s="788"/>
      <c r="JRQ1" s="788"/>
      <c r="JRR1" s="788"/>
      <c r="JRS1" s="788"/>
      <c r="JRT1" s="788"/>
      <c r="JRU1" s="788"/>
      <c r="JRV1" s="788"/>
      <c r="JRW1" s="788"/>
      <c r="JRX1" s="788"/>
      <c r="JRY1" s="788"/>
      <c r="JRZ1" s="788"/>
      <c r="JSA1" s="788"/>
      <c r="JSB1" s="788"/>
      <c r="JSC1" s="788"/>
      <c r="JSD1" s="788"/>
      <c r="JSE1" s="788"/>
      <c r="JSF1" s="788"/>
      <c r="JSG1" s="788"/>
      <c r="JSH1" s="788"/>
      <c r="JSI1" s="788"/>
      <c r="JSJ1" s="788"/>
      <c r="JSK1" s="788"/>
      <c r="JSL1" s="788"/>
      <c r="JSM1" s="788"/>
      <c r="JSN1" s="788"/>
      <c r="JSO1" s="788"/>
      <c r="JSP1" s="788"/>
      <c r="JSQ1" s="788"/>
      <c r="JSR1" s="788"/>
      <c r="JSS1" s="788"/>
      <c r="JST1" s="788"/>
      <c r="JSU1" s="788"/>
      <c r="JSV1" s="788"/>
      <c r="JSW1" s="788"/>
      <c r="JSX1" s="788"/>
      <c r="JSY1" s="788"/>
      <c r="JSZ1" s="788"/>
      <c r="JTA1" s="788"/>
      <c r="JTB1" s="788"/>
      <c r="JTC1" s="788"/>
      <c r="JTD1" s="788"/>
      <c r="JTE1" s="788"/>
      <c r="JTF1" s="788"/>
      <c r="JTG1" s="788"/>
      <c r="JTH1" s="788"/>
      <c r="JTI1" s="788"/>
      <c r="JTJ1" s="788"/>
      <c r="JTK1" s="788"/>
      <c r="JTL1" s="788"/>
      <c r="JTM1" s="788"/>
      <c r="JTN1" s="788"/>
      <c r="JTO1" s="788"/>
      <c r="JTP1" s="788"/>
      <c r="JTQ1" s="788"/>
      <c r="JTR1" s="788"/>
      <c r="JTS1" s="788"/>
      <c r="JTT1" s="788"/>
      <c r="JTU1" s="788"/>
      <c r="JTV1" s="788"/>
      <c r="JTW1" s="788"/>
      <c r="JTX1" s="788"/>
      <c r="JTY1" s="788"/>
      <c r="JTZ1" s="788"/>
      <c r="JUA1" s="788"/>
      <c r="JUB1" s="788"/>
      <c r="JUC1" s="788"/>
      <c r="JUD1" s="788"/>
      <c r="JUE1" s="788"/>
      <c r="JUF1" s="788"/>
      <c r="JUG1" s="788"/>
      <c r="JUH1" s="788"/>
      <c r="JUI1" s="788"/>
      <c r="JUJ1" s="788"/>
      <c r="JUK1" s="788"/>
      <c r="JUL1" s="788"/>
      <c r="JUM1" s="788"/>
      <c r="JUN1" s="788"/>
      <c r="JUO1" s="788"/>
      <c r="JUP1" s="788"/>
      <c r="JUQ1" s="788"/>
      <c r="JUR1" s="788"/>
      <c r="JUS1" s="788"/>
      <c r="JUT1" s="788"/>
      <c r="JUU1" s="788"/>
      <c r="JUV1" s="788"/>
      <c r="JUW1" s="788"/>
      <c r="JUX1" s="788"/>
      <c r="JUY1" s="788"/>
      <c r="JUZ1" s="788"/>
      <c r="JVA1" s="788"/>
      <c r="JVB1" s="788"/>
      <c r="JVC1" s="788"/>
      <c r="JVD1" s="788"/>
      <c r="JVE1" s="788"/>
      <c r="JVF1" s="788"/>
      <c r="JVG1" s="788"/>
      <c r="JVH1" s="788"/>
      <c r="JVI1" s="788"/>
      <c r="JVJ1" s="788"/>
      <c r="JVK1" s="788"/>
      <c r="JVL1" s="788"/>
      <c r="JVM1" s="788"/>
      <c r="JVN1" s="788"/>
      <c r="JVO1" s="788"/>
      <c r="JVP1" s="788"/>
      <c r="JVQ1" s="788"/>
      <c r="JVR1" s="788"/>
      <c r="JVS1" s="788"/>
      <c r="JVT1" s="788"/>
      <c r="JVU1" s="788"/>
      <c r="JVV1" s="788"/>
      <c r="JVW1" s="788"/>
      <c r="JVX1" s="788"/>
      <c r="JVY1" s="788"/>
      <c r="JVZ1" s="788"/>
      <c r="JWA1" s="788"/>
      <c r="JWB1" s="788"/>
      <c r="JWC1" s="788"/>
      <c r="JWD1" s="788"/>
      <c r="JWE1" s="788"/>
      <c r="JWF1" s="788"/>
      <c r="JWG1" s="788"/>
      <c r="JWH1" s="788"/>
      <c r="JWI1" s="788"/>
      <c r="JWJ1" s="788"/>
      <c r="JWK1" s="788"/>
      <c r="JWL1" s="788"/>
      <c r="JWM1" s="788"/>
      <c r="JWN1" s="788"/>
      <c r="JWO1" s="788"/>
      <c r="JWP1" s="788"/>
      <c r="JWQ1" s="788"/>
      <c r="JWR1" s="788"/>
      <c r="JWS1" s="788"/>
      <c r="JWT1" s="788"/>
      <c r="JWU1" s="788"/>
      <c r="JWV1" s="788"/>
      <c r="JWW1" s="788"/>
      <c r="JWX1" s="788"/>
      <c r="JWY1" s="788"/>
      <c r="JWZ1" s="788"/>
      <c r="JXA1" s="788"/>
      <c r="JXB1" s="788"/>
      <c r="JXC1" s="788"/>
      <c r="JXD1" s="788"/>
      <c r="JXE1" s="788"/>
      <c r="JXF1" s="788"/>
      <c r="JXG1" s="788"/>
      <c r="JXH1" s="788"/>
      <c r="JXI1" s="788"/>
      <c r="JXJ1" s="788"/>
      <c r="JXK1" s="788"/>
      <c r="JXL1" s="788"/>
      <c r="JXM1" s="788"/>
      <c r="JXN1" s="788"/>
      <c r="JXO1" s="788"/>
      <c r="JXP1" s="788"/>
      <c r="JXQ1" s="788"/>
      <c r="JXR1" s="788"/>
      <c r="JXS1" s="788"/>
      <c r="JXT1" s="788"/>
      <c r="JXU1" s="788"/>
      <c r="JXV1" s="788"/>
      <c r="JXW1" s="788"/>
      <c r="JXX1" s="788"/>
      <c r="JXY1" s="788"/>
      <c r="JXZ1" s="788"/>
      <c r="JYA1" s="788"/>
      <c r="JYB1" s="788"/>
      <c r="JYC1" s="788"/>
      <c r="JYD1" s="788"/>
      <c r="JYE1" s="788"/>
      <c r="JYF1" s="788"/>
      <c r="JYG1" s="788"/>
      <c r="JYH1" s="788"/>
      <c r="JYI1" s="788"/>
      <c r="JYJ1" s="788"/>
      <c r="JYK1" s="788"/>
      <c r="JYL1" s="788"/>
      <c r="JYM1" s="788"/>
      <c r="JYN1" s="788"/>
      <c r="JYO1" s="788"/>
      <c r="JYP1" s="788"/>
      <c r="JYQ1" s="788"/>
      <c r="JYR1" s="788"/>
      <c r="JYS1" s="788"/>
      <c r="JYT1" s="788"/>
      <c r="JYU1" s="788"/>
      <c r="JYV1" s="788"/>
      <c r="JYW1" s="788"/>
      <c r="JYX1" s="788"/>
      <c r="JYY1" s="788"/>
      <c r="JYZ1" s="788"/>
      <c r="JZA1" s="788"/>
      <c r="JZB1" s="788"/>
      <c r="JZC1" s="788"/>
      <c r="JZD1" s="788"/>
      <c r="JZE1" s="788"/>
      <c r="JZF1" s="788"/>
      <c r="JZG1" s="788"/>
      <c r="JZH1" s="788"/>
      <c r="JZI1" s="788"/>
      <c r="JZJ1" s="788"/>
      <c r="JZK1" s="788"/>
      <c r="JZL1" s="788"/>
      <c r="JZM1" s="788"/>
      <c r="JZN1" s="788"/>
      <c r="JZO1" s="788"/>
      <c r="JZP1" s="788"/>
      <c r="JZQ1" s="788"/>
      <c r="JZR1" s="788"/>
      <c r="JZS1" s="788"/>
      <c r="JZT1" s="788"/>
      <c r="JZU1" s="788"/>
      <c r="JZV1" s="788"/>
      <c r="JZW1" s="788"/>
      <c r="JZX1" s="788"/>
      <c r="JZY1" s="788"/>
      <c r="JZZ1" s="788"/>
      <c r="KAA1" s="788"/>
      <c r="KAB1" s="788"/>
      <c r="KAC1" s="788"/>
      <c r="KAD1" s="788"/>
      <c r="KAE1" s="788"/>
      <c r="KAF1" s="788"/>
      <c r="KAG1" s="788"/>
      <c r="KAH1" s="788"/>
      <c r="KAI1" s="788"/>
      <c r="KAJ1" s="788"/>
      <c r="KAK1" s="788"/>
      <c r="KAL1" s="788"/>
      <c r="KAM1" s="788"/>
      <c r="KAN1" s="788"/>
      <c r="KAO1" s="788"/>
      <c r="KAP1" s="788"/>
      <c r="KAQ1" s="788"/>
      <c r="KAR1" s="788"/>
      <c r="KAS1" s="788"/>
      <c r="KAT1" s="788"/>
      <c r="KAU1" s="788"/>
      <c r="KAV1" s="788"/>
      <c r="KAW1" s="788"/>
      <c r="KAX1" s="788"/>
      <c r="KAY1" s="788"/>
      <c r="KAZ1" s="788"/>
      <c r="KBA1" s="788"/>
      <c r="KBB1" s="788"/>
      <c r="KBC1" s="788"/>
      <c r="KBD1" s="788"/>
      <c r="KBE1" s="788"/>
      <c r="KBF1" s="788"/>
      <c r="KBG1" s="788"/>
      <c r="KBH1" s="788"/>
      <c r="KBI1" s="788"/>
      <c r="KBJ1" s="788"/>
      <c r="KBK1" s="788"/>
      <c r="KBL1" s="788"/>
      <c r="KBM1" s="788"/>
      <c r="KBN1" s="788"/>
      <c r="KBO1" s="788"/>
      <c r="KBP1" s="788"/>
      <c r="KBQ1" s="788"/>
      <c r="KBR1" s="788"/>
      <c r="KBS1" s="788"/>
      <c r="KBT1" s="788"/>
      <c r="KBU1" s="788"/>
      <c r="KBV1" s="788"/>
      <c r="KBW1" s="788"/>
      <c r="KBX1" s="788"/>
      <c r="KBY1" s="788"/>
      <c r="KBZ1" s="788"/>
      <c r="KCA1" s="788"/>
      <c r="KCB1" s="788"/>
      <c r="KCC1" s="788"/>
      <c r="KCD1" s="788"/>
      <c r="KCE1" s="788"/>
      <c r="KCF1" s="788"/>
      <c r="KCG1" s="788"/>
      <c r="KCH1" s="788"/>
      <c r="KCI1" s="788"/>
      <c r="KCJ1" s="788"/>
      <c r="KCK1" s="788"/>
      <c r="KCL1" s="788"/>
      <c r="KCM1" s="788"/>
      <c r="KCN1" s="788"/>
      <c r="KCO1" s="788"/>
      <c r="KCP1" s="788"/>
      <c r="KCQ1" s="788"/>
      <c r="KCR1" s="788"/>
      <c r="KCS1" s="788"/>
      <c r="KCT1" s="788"/>
      <c r="KCU1" s="788"/>
      <c r="KCV1" s="788"/>
      <c r="KCW1" s="788"/>
      <c r="KCX1" s="788"/>
      <c r="KCY1" s="788"/>
      <c r="KCZ1" s="788"/>
      <c r="KDA1" s="788"/>
      <c r="KDB1" s="788"/>
      <c r="KDC1" s="788"/>
      <c r="KDD1" s="788"/>
      <c r="KDE1" s="788"/>
      <c r="KDF1" s="788"/>
      <c r="KDG1" s="788"/>
      <c r="KDH1" s="788"/>
      <c r="KDI1" s="788"/>
      <c r="KDJ1" s="788"/>
      <c r="KDK1" s="788"/>
      <c r="KDL1" s="788"/>
      <c r="KDM1" s="788"/>
      <c r="KDN1" s="788"/>
      <c r="KDO1" s="788"/>
      <c r="KDP1" s="788"/>
      <c r="KDQ1" s="788"/>
      <c r="KDR1" s="788"/>
      <c r="KDS1" s="788"/>
      <c r="KDT1" s="788"/>
      <c r="KDU1" s="788"/>
      <c r="KDV1" s="788"/>
      <c r="KDW1" s="788"/>
      <c r="KDX1" s="788"/>
      <c r="KDY1" s="788"/>
      <c r="KDZ1" s="788"/>
      <c r="KEA1" s="788"/>
      <c r="KEB1" s="788"/>
      <c r="KEC1" s="788"/>
      <c r="KED1" s="788"/>
      <c r="KEE1" s="788"/>
      <c r="KEF1" s="788"/>
      <c r="KEG1" s="788"/>
      <c r="KEH1" s="788"/>
      <c r="KEI1" s="788"/>
      <c r="KEJ1" s="788"/>
      <c r="KEK1" s="788"/>
      <c r="KEL1" s="788"/>
      <c r="KEM1" s="788"/>
      <c r="KEN1" s="788"/>
      <c r="KEO1" s="788"/>
      <c r="KEP1" s="788"/>
      <c r="KEQ1" s="788"/>
      <c r="KER1" s="788"/>
      <c r="KES1" s="788"/>
      <c r="KET1" s="788"/>
      <c r="KEU1" s="788"/>
      <c r="KEV1" s="788"/>
      <c r="KEW1" s="788"/>
      <c r="KEX1" s="788"/>
      <c r="KEY1" s="788"/>
      <c r="KEZ1" s="788"/>
      <c r="KFA1" s="788"/>
      <c r="KFB1" s="788"/>
      <c r="KFC1" s="788"/>
      <c r="KFD1" s="788"/>
      <c r="KFE1" s="788"/>
      <c r="KFF1" s="788"/>
      <c r="KFG1" s="788"/>
      <c r="KFH1" s="788"/>
      <c r="KFI1" s="788"/>
      <c r="KFJ1" s="788"/>
      <c r="KFK1" s="788"/>
      <c r="KFL1" s="788"/>
      <c r="KFM1" s="788"/>
      <c r="KFN1" s="788"/>
      <c r="KFO1" s="788"/>
      <c r="KFP1" s="788"/>
      <c r="KFQ1" s="788"/>
      <c r="KFR1" s="788"/>
      <c r="KFS1" s="788"/>
      <c r="KFT1" s="788"/>
      <c r="KFU1" s="788"/>
      <c r="KFV1" s="788"/>
      <c r="KFW1" s="788"/>
      <c r="KFX1" s="788"/>
      <c r="KFY1" s="788"/>
      <c r="KFZ1" s="788"/>
      <c r="KGA1" s="788"/>
      <c r="KGB1" s="788"/>
      <c r="KGC1" s="788"/>
      <c r="KGD1" s="788"/>
      <c r="KGE1" s="788"/>
      <c r="KGF1" s="788"/>
      <c r="KGG1" s="788"/>
      <c r="KGH1" s="788"/>
      <c r="KGI1" s="788"/>
      <c r="KGJ1" s="788"/>
      <c r="KGK1" s="788"/>
      <c r="KGL1" s="788"/>
      <c r="KGM1" s="788"/>
      <c r="KGN1" s="788"/>
      <c r="KGO1" s="788"/>
      <c r="KGP1" s="788"/>
      <c r="KGQ1" s="788"/>
      <c r="KGR1" s="788"/>
      <c r="KGS1" s="788"/>
      <c r="KGT1" s="788"/>
      <c r="KGU1" s="788"/>
      <c r="KGV1" s="788"/>
      <c r="KGW1" s="788"/>
      <c r="KGX1" s="788"/>
      <c r="KGY1" s="788"/>
      <c r="KGZ1" s="788"/>
      <c r="KHA1" s="788"/>
      <c r="KHB1" s="788"/>
      <c r="KHC1" s="788"/>
      <c r="KHD1" s="788"/>
      <c r="KHE1" s="788"/>
      <c r="KHF1" s="788"/>
      <c r="KHG1" s="788"/>
      <c r="KHH1" s="788"/>
      <c r="KHI1" s="788"/>
      <c r="KHJ1" s="788"/>
      <c r="KHK1" s="788"/>
      <c r="KHL1" s="788"/>
      <c r="KHM1" s="788"/>
      <c r="KHN1" s="788"/>
      <c r="KHO1" s="788"/>
      <c r="KHP1" s="788"/>
      <c r="KHQ1" s="788"/>
      <c r="KHR1" s="788"/>
      <c r="KHS1" s="788"/>
      <c r="KHT1" s="788"/>
      <c r="KHU1" s="788"/>
      <c r="KHV1" s="788"/>
      <c r="KHW1" s="788"/>
      <c r="KHX1" s="788"/>
      <c r="KHY1" s="788"/>
      <c r="KHZ1" s="788"/>
      <c r="KIA1" s="788"/>
      <c r="KIB1" s="788"/>
      <c r="KIC1" s="788"/>
      <c r="KID1" s="788"/>
      <c r="KIE1" s="788"/>
      <c r="KIF1" s="788"/>
      <c r="KIG1" s="788"/>
      <c r="KIH1" s="788"/>
      <c r="KII1" s="788"/>
      <c r="KIJ1" s="788"/>
      <c r="KIK1" s="788"/>
      <c r="KIL1" s="788"/>
      <c r="KIM1" s="788"/>
      <c r="KIN1" s="788"/>
      <c r="KIO1" s="788"/>
      <c r="KIP1" s="788"/>
      <c r="KIQ1" s="788"/>
      <c r="KIR1" s="788"/>
      <c r="KIS1" s="788"/>
      <c r="KIT1" s="788"/>
      <c r="KIU1" s="788"/>
      <c r="KIV1" s="788"/>
      <c r="KIW1" s="788"/>
      <c r="KIX1" s="788"/>
      <c r="KIY1" s="788"/>
      <c r="KIZ1" s="788"/>
      <c r="KJA1" s="788"/>
      <c r="KJB1" s="788"/>
      <c r="KJC1" s="788"/>
      <c r="KJD1" s="788"/>
      <c r="KJE1" s="788"/>
      <c r="KJF1" s="788"/>
      <c r="KJG1" s="788"/>
      <c r="KJH1" s="788"/>
      <c r="KJI1" s="788"/>
      <c r="KJJ1" s="788"/>
      <c r="KJK1" s="788"/>
      <c r="KJL1" s="788"/>
      <c r="KJM1" s="788"/>
      <c r="KJN1" s="788"/>
      <c r="KJO1" s="788"/>
      <c r="KJP1" s="788"/>
      <c r="KJQ1" s="788"/>
      <c r="KJR1" s="788"/>
      <c r="KJS1" s="788"/>
      <c r="KJT1" s="788"/>
      <c r="KJU1" s="788"/>
      <c r="KJV1" s="788"/>
      <c r="KJW1" s="788"/>
      <c r="KJX1" s="788"/>
      <c r="KJY1" s="788"/>
      <c r="KJZ1" s="788"/>
      <c r="KKA1" s="788"/>
      <c r="KKB1" s="788"/>
      <c r="KKC1" s="788"/>
      <c r="KKD1" s="788"/>
      <c r="KKE1" s="788"/>
      <c r="KKF1" s="788"/>
      <c r="KKG1" s="788"/>
      <c r="KKH1" s="788"/>
      <c r="KKI1" s="788"/>
      <c r="KKJ1" s="788"/>
      <c r="KKK1" s="788"/>
      <c r="KKL1" s="788"/>
      <c r="KKM1" s="788"/>
      <c r="KKN1" s="788"/>
      <c r="KKO1" s="788"/>
      <c r="KKP1" s="788"/>
      <c r="KKQ1" s="788"/>
      <c r="KKR1" s="788"/>
      <c r="KKS1" s="788"/>
      <c r="KKT1" s="788"/>
      <c r="KKU1" s="788"/>
      <c r="KKV1" s="788"/>
      <c r="KKW1" s="788"/>
      <c r="KKX1" s="788"/>
      <c r="KKY1" s="788"/>
      <c r="KKZ1" s="788"/>
      <c r="KLA1" s="788"/>
      <c r="KLB1" s="788"/>
      <c r="KLC1" s="788"/>
      <c r="KLD1" s="788"/>
      <c r="KLE1" s="788"/>
      <c r="KLF1" s="788"/>
      <c r="KLG1" s="788"/>
      <c r="KLH1" s="788"/>
      <c r="KLI1" s="788"/>
      <c r="KLJ1" s="788"/>
      <c r="KLK1" s="788"/>
      <c r="KLL1" s="788"/>
      <c r="KLM1" s="788"/>
      <c r="KLN1" s="788"/>
      <c r="KLO1" s="788"/>
      <c r="KLP1" s="788"/>
      <c r="KLQ1" s="788"/>
      <c r="KLR1" s="788"/>
      <c r="KLS1" s="788"/>
      <c r="KLT1" s="788"/>
      <c r="KLU1" s="788"/>
      <c r="KLV1" s="788"/>
      <c r="KLW1" s="788"/>
      <c r="KLX1" s="788"/>
      <c r="KLY1" s="788"/>
      <c r="KLZ1" s="788"/>
      <c r="KMA1" s="788"/>
      <c r="KMB1" s="788"/>
      <c r="KMC1" s="788"/>
      <c r="KMD1" s="788"/>
      <c r="KME1" s="788"/>
      <c r="KMF1" s="788"/>
      <c r="KMG1" s="788"/>
      <c r="KMH1" s="788"/>
      <c r="KMI1" s="788"/>
      <c r="KMJ1" s="788"/>
      <c r="KMK1" s="788"/>
      <c r="KML1" s="788"/>
      <c r="KMM1" s="788"/>
      <c r="KMN1" s="788"/>
      <c r="KMO1" s="788"/>
      <c r="KMP1" s="788"/>
      <c r="KMQ1" s="788"/>
      <c r="KMR1" s="788"/>
      <c r="KMS1" s="788"/>
      <c r="KMT1" s="788"/>
      <c r="KMU1" s="788"/>
      <c r="KMV1" s="788"/>
      <c r="KMW1" s="788"/>
      <c r="KMX1" s="788"/>
      <c r="KMY1" s="788"/>
      <c r="KMZ1" s="788"/>
      <c r="KNA1" s="788"/>
      <c r="KNB1" s="788"/>
      <c r="KNC1" s="788"/>
      <c r="KND1" s="788"/>
      <c r="KNE1" s="788"/>
      <c r="KNF1" s="788"/>
      <c r="KNG1" s="788"/>
      <c r="KNH1" s="788"/>
      <c r="KNI1" s="788"/>
      <c r="KNJ1" s="788"/>
      <c r="KNK1" s="788"/>
      <c r="KNL1" s="788"/>
      <c r="KNM1" s="788"/>
      <c r="KNN1" s="788"/>
      <c r="KNO1" s="788"/>
      <c r="KNP1" s="788"/>
      <c r="KNQ1" s="788"/>
      <c r="KNR1" s="788"/>
      <c r="KNS1" s="788"/>
      <c r="KNT1" s="788"/>
      <c r="KNU1" s="788"/>
      <c r="KNV1" s="788"/>
      <c r="KNW1" s="788"/>
      <c r="KNX1" s="788"/>
      <c r="KNY1" s="788"/>
      <c r="KNZ1" s="788"/>
      <c r="KOA1" s="788"/>
      <c r="KOB1" s="788"/>
      <c r="KOC1" s="788"/>
      <c r="KOD1" s="788"/>
      <c r="KOE1" s="788"/>
      <c r="KOF1" s="788"/>
      <c r="KOG1" s="788"/>
      <c r="KOH1" s="788"/>
      <c r="KOI1" s="788"/>
      <c r="KOJ1" s="788"/>
      <c r="KOK1" s="788"/>
      <c r="KOL1" s="788"/>
      <c r="KOM1" s="788"/>
      <c r="KON1" s="788"/>
      <c r="KOO1" s="788"/>
      <c r="KOP1" s="788"/>
      <c r="KOQ1" s="788"/>
      <c r="KOR1" s="788"/>
      <c r="KOS1" s="788"/>
      <c r="KOT1" s="788"/>
      <c r="KOU1" s="788"/>
      <c r="KOV1" s="788"/>
      <c r="KOW1" s="788"/>
      <c r="KOX1" s="788"/>
      <c r="KOY1" s="788"/>
      <c r="KOZ1" s="788"/>
      <c r="KPA1" s="788"/>
      <c r="KPB1" s="788"/>
      <c r="KPC1" s="788"/>
      <c r="KPD1" s="788"/>
      <c r="KPE1" s="788"/>
      <c r="KPF1" s="788"/>
      <c r="KPG1" s="788"/>
      <c r="KPH1" s="788"/>
      <c r="KPI1" s="788"/>
      <c r="KPJ1" s="788"/>
      <c r="KPK1" s="788"/>
      <c r="KPL1" s="788"/>
      <c r="KPM1" s="788"/>
      <c r="KPN1" s="788"/>
      <c r="KPO1" s="788"/>
      <c r="KPP1" s="788"/>
      <c r="KPQ1" s="788"/>
      <c r="KPR1" s="788"/>
      <c r="KPS1" s="788"/>
      <c r="KPT1" s="788"/>
      <c r="KPU1" s="788"/>
      <c r="KPV1" s="788"/>
      <c r="KPW1" s="788"/>
      <c r="KPX1" s="788"/>
      <c r="KPY1" s="788"/>
      <c r="KPZ1" s="788"/>
      <c r="KQA1" s="788"/>
      <c r="KQB1" s="788"/>
      <c r="KQC1" s="788"/>
      <c r="KQD1" s="788"/>
      <c r="KQE1" s="788"/>
      <c r="KQF1" s="788"/>
      <c r="KQG1" s="788"/>
      <c r="KQH1" s="788"/>
      <c r="KQI1" s="788"/>
      <c r="KQJ1" s="788"/>
      <c r="KQK1" s="788"/>
      <c r="KQL1" s="788"/>
      <c r="KQM1" s="788"/>
      <c r="KQN1" s="788"/>
      <c r="KQO1" s="788"/>
      <c r="KQP1" s="788"/>
      <c r="KQQ1" s="788"/>
      <c r="KQR1" s="788"/>
      <c r="KQS1" s="788"/>
      <c r="KQT1" s="788"/>
      <c r="KQU1" s="788"/>
      <c r="KQV1" s="788"/>
      <c r="KQW1" s="788"/>
      <c r="KQX1" s="788"/>
      <c r="KQY1" s="788"/>
      <c r="KQZ1" s="788"/>
      <c r="KRA1" s="788"/>
      <c r="KRB1" s="788"/>
      <c r="KRC1" s="788"/>
      <c r="KRD1" s="788"/>
      <c r="KRE1" s="788"/>
      <c r="KRF1" s="788"/>
      <c r="KRG1" s="788"/>
      <c r="KRH1" s="788"/>
      <c r="KRI1" s="788"/>
      <c r="KRJ1" s="788"/>
      <c r="KRK1" s="788"/>
      <c r="KRL1" s="788"/>
      <c r="KRM1" s="788"/>
      <c r="KRN1" s="788"/>
      <c r="KRO1" s="788"/>
      <c r="KRP1" s="788"/>
      <c r="KRQ1" s="788"/>
      <c r="KRR1" s="788"/>
      <c r="KRS1" s="788"/>
      <c r="KRT1" s="788"/>
      <c r="KRU1" s="788"/>
      <c r="KRV1" s="788"/>
      <c r="KRW1" s="788"/>
      <c r="KRX1" s="788"/>
      <c r="KRY1" s="788"/>
      <c r="KRZ1" s="788"/>
      <c r="KSA1" s="788"/>
      <c r="KSB1" s="788"/>
      <c r="KSC1" s="788"/>
      <c r="KSD1" s="788"/>
      <c r="KSE1" s="788"/>
      <c r="KSF1" s="788"/>
      <c r="KSG1" s="788"/>
      <c r="KSH1" s="788"/>
      <c r="KSI1" s="788"/>
      <c r="KSJ1" s="788"/>
      <c r="KSK1" s="788"/>
      <c r="KSL1" s="788"/>
      <c r="KSM1" s="788"/>
      <c r="KSN1" s="788"/>
      <c r="KSO1" s="788"/>
      <c r="KSP1" s="788"/>
      <c r="KSQ1" s="788"/>
      <c r="KSR1" s="788"/>
      <c r="KSS1" s="788"/>
      <c r="KST1" s="788"/>
      <c r="KSU1" s="788"/>
      <c r="KSV1" s="788"/>
      <c r="KSW1" s="788"/>
      <c r="KSX1" s="788"/>
      <c r="KSY1" s="788"/>
      <c r="KSZ1" s="788"/>
      <c r="KTA1" s="788"/>
      <c r="KTB1" s="788"/>
      <c r="KTC1" s="788"/>
      <c r="KTD1" s="788"/>
      <c r="KTE1" s="788"/>
      <c r="KTF1" s="788"/>
      <c r="KTG1" s="788"/>
      <c r="KTH1" s="788"/>
      <c r="KTI1" s="788"/>
      <c r="KTJ1" s="788"/>
      <c r="KTK1" s="788"/>
      <c r="KTL1" s="788"/>
      <c r="KTM1" s="788"/>
      <c r="KTN1" s="788"/>
      <c r="KTO1" s="788"/>
      <c r="KTP1" s="788"/>
      <c r="KTQ1" s="788"/>
      <c r="KTR1" s="788"/>
      <c r="KTS1" s="788"/>
      <c r="KTT1" s="788"/>
      <c r="KTU1" s="788"/>
      <c r="KTV1" s="788"/>
      <c r="KTW1" s="788"/>
      <c r="KTX1" s="788"/>
      <c r="KTY1" s="788"/>
      <c r="KTZ1" s="788"/>
      <c r="KUA1" s="788"/>
      <c r="KUB1" s="788"/>
      <c r="KUC1" s="788"/>
      <c r="KUD1" s="788"/>
      <c r="KUE1" s="788"/>
      <c r="KUF1" s="788"/>
      <c r="KUG1" s="788"/>
      <c r="KUH1" s="788"/>
      <c r="KUI1" s="788"/>
      <c r="KUJ1" s="788"/>
      <c r="KUK1" s="788"/>
      <c r="KUL1" s="788"/>
      <c r="KUM1" s="788"/>
      <c r="KUN1" s="788"/>
      <c r="KUO1" s="788"/>
      <c r="KUP1" s="788"/>
      <c r="KUQ1" s="788"/>
      <c r="KUR1" s="788"/>
      <c r="KUS1" s="788"/>
      <c r="KUT1" s="788"/>
      <c r="KUU1" s="788"/>
      <c r="KUV1" s="788"/>
      <c r="KUW1" s="788"/>
      <c r="KUX1" s="788"/>
      <c r="KUY1" s="788"/>
      <c r="KUZ1" s="788"/>
      <c r="KVA1" s="788"/>
      <c r="KVB1" s="788"/>
      <c r="KVC1" s="788"/>
      <c r="KVD1" s="788"/>
      <c r="KVE1" s="788"/>
      <c r="KVF1" s="788"/>
      <c r="KVG1" s="788"/>
      <c r="KVH1" s="788"/>
      <c r="KVI1" s="788"/>
      <c r="KVJ1" s="788"/>
      <c r="KVK1" s="788"/>
      <c r="KVL1" s="788"/>
      <c r="KVM1" s="788"/>
      <c r="KVN1" s="788"/>
      <c r="KVO1" s="788"/>
      <c r="KVP1" s="788"/>
      <c r="KVQ1" s="788"/>
      <c r="KVR1" s="788"/>
      <c r="KVS1" s="788"/>
      <c r="KVT1" s="788"/>
      <c r="KVU1" s="788"/>
      <c r="KVV1" s="788"/>
      <c r="KVW1" s="788"/>
      <c r="KVX1" s="788"/>
      <c r="KVY1" s="788"/>
      <c r="KVZ1" s="788"/>
      <c r="KWA1" s="788"/>
      <c r="KWB1" s="788"/>
      <c r="KWC1" s="788"/>
      <c r="KWD1" s="788"/>
      <c r="KWE1" s="788"/>
      <c r="KWF1" s="788"/>
      <c r="KWG1" s="788"/>
      <c r="KWH1" s="788"/>
      <c r="KWI1" s="788"/>
      <c r="KWJ1" s="788"/>
      <c r="KWK1" s="788"/>
      <c r="KWL1" s="788"/>
      <c r="KWM1" s="788"/>
      <c r="KWN1" s="788"/>
      <c r="KWO1" s="788"/>
      <c r="KWP1" s="788"/>
      <c r="KWQ1" s="788"/>
      <c r="KWR1" s="788"/>
      <c r="KWS1" s="788"/>
      <c r="KWT1" s="788"/>
      <c r="KWU1" s="788"/>
      <c r="KWV1" s="788"/>
      <c r="KWW1" s="788"/>
      <c r="KWX1" s="788"/>
      <c r="KWY1" s="788"/>
      <c r="KWZ1" s="788"/>
      <c r="KXA1" s="788"/>
      <c r="KXB1" s="788"/>
      <c r="KXC1" s="788"/>
      <c r="KXD1" s="788"/>
      <c r="KXE1" s="788"/>
      <c r="KXF1" s="788"/>
      <c r="KXG1" s="788"/>
      <c r="KXH1" s="788"/>
      <c r="KXI1" s="788"/>
      <c r="KXJ1" s="788"/>
      <c r="KXK1" s="788"/>
      <c r="KXL1" s="788"/>
      <c r="KXM1" s="788"/>
      <c r="KXN1" s="788"/>
      <c r="KXO1" s="788"/>
      <c r="KXP1" s="788"/>
      <c r="KXQ1" s="788"/>
      <c r="KXR1" s="788"/>
      <c r="KXS1" s="788"/>
      <c r="KXT1" s="788"/>
      <c r="KXU1" s="788"/>
      <c r="KXV1" s="788"/>
      <c r="KXW1" s="788"/>
      <c r="KXX1" s="788"/>
      <c r="KXY1" s="788"/>
      <c r="KXZ1" s="788"/>
      <c r="KYA1" s="788"/>
      <c r="KYB1" s="788"/>
      <c r="KYC1" s="788"/>
      <c r="KYD1" s="788"/>
      <c r="KYE1" s="788"/>
      <c r="KYF1" s="788"/>
      <c r="KYG1" s="788"/>
      <c r="KYH1" s="788"/>
      <c r="KYI1" s="788"/>
      <c r="KYJ1" s="788"/>
      <c r="KYK1" s="788"/>
      <c r="KYL1" s="788"/>
      <c r="KYM1" s="788"/>
      <c r="KYN1" s="788"/>
      <c r="KYO1" s="788"/>
      <c r="KYP1" s="788"/>
      <c r="KYQ1" s="788"/>
      <c r="KYR1" s="788"/>
      <c r="KYS1" s="788"/>
      <c r="KYT1" s="788"/>
      <c r="KYU1" s="788"/>
      <c r="KYV1" s="788"/>
      <c r="KYW1" s="788"/>
      <c r="KYX1" s="788"/>
      <c r="KYY1" s="788"/>
      <c r="KYZ1" s="788"/>
      <c r="KZA1" s="788"/>
      <c r="KZB1" s="788"/>
      <c r="KZC1" s="788"/>
      <c r="KZD1" s="788"/>
      <c r="KZE1" s="788"/>
      <c r="KZF1" s="788"/>
      <c r="KZG1" s="788"/>
      <c r="KZH1" s="788"/>
      <c r="KZI1" s="788"/>
      <c r="KZJ1" s="788"/>
      <c r="KZK1" s="788"/>
      <c r="KZL1" s="788"/>
      <c r="KZM1" s="788"/>
      <c r="KZN1" s="788"/>
      <c r="KZO1" s="788"/>
      <c r="KZP1" s="788"/>
      <c r="KZQ1" s="788"/>
      <c r="KZR1" s="788"/>
      <c r="KZS1" s="788"/>
      <c r="KZT1" s="788"/>
      <c r="KZU1" s="788"/>
      <c r="KZV1" s="788"/>
      <c r="KZW1" s="788"/>
      <c r="KZX1" s="788"/>
      <c r="KZY1" s="788"/>
      <c r="KZZ1" s="788"/>
      <c r="LAA1" s="788"/>
      <c r="LAB1" s="788"/>
      <c r="LAC1" s="788"/>
      <c r="LAD1" s="788"/>
      <c r="LAE1" s="788"/>
      <c r="LAF1" s="788"/>
      <c r="LAG1" s="788"/>
      <c r="LAH1" s="788"/>
      <c r="LAI1" s="788"/>
      <c r="LAJ1" s="788"/>
      <c r="LAK1" s="788"/>
      <c r="LAL1" s="788"/>
      <c r="LAM1" s="788"/>
      <c r="LAN1" s="788"/>
      <c r="LAO1" s="788"/>
      <c r="LAP1" s="788"/>
      <c r="LAQ1" s="788"/>
      <c r="LAR1" s="788"/>
      <c r="LAS1" s="788"/>
      <c r="LAT1" s="788"/>
      <c r="LAU1" s="788"/>
      <c r="LAV1" s="788"/>
      <c r="LAW1" s="788"/>
      <c r="LAX1" s="788"/>
      <c r="LAY1" s="788"/>
      <c r="LAZ1" s="788"/>
      <c r="LBA1" s="788"/>
      <c r="LBB1" s="788"/>
      <c r="LBC1" s="788"/>
      <c r="LBD1" s="788"/>
      <c r="LBE1" s="788"/>
      <c r="LBF1" s="788"/>
      <c r="LBG1" s="788"/>
      <c r="LBH1" s="788"/>
      <c r="LBI1" s="788"/>
      <c r="LBJ1" s="788"/>
      <c r="LBK1" s="788"/>
      <c r="LBL1" s="788"/>
      <c r="LBM1" s="788"/>
      <c r="LBN1" s="788"/>
      <c r="LBO1" s="788"/>
      <c r="LBP1" s="788"/>
      <c r="LBQ1" s="788"/>
      <c r="LBR1" s="788"/>
      <c r="LBS1" s="788"/>
      <c r="LBT1" s="788"/>
      <c r="LBU1" s="788"/>
      <c r="LBV1" s="788"/>
      <c r="LBW1" s="788"/>
      <c r="LBX1" s="788"/>
      <c r="LBY1" s="788"/>
      <c r="LBZ1" s="788"/>
      <c r="LCA1" s="788"/>
      <c r="LCB1" s="788"/>
      <c r="LCC1" s="788"/>
      <c r="LCD1" s="788"/>
      <c r="LCE1" s="788"/>
      <c r="LCF1" s="788"/>
      <c r="LCG1" s="788"/>
      <c r="LCH1" s="788"/>
      <c r="LCI1" s="788"/>
      <c r="LCJ1" s="788"/>
      <c r="LCK1" s="788"/>
      <c r="LCL1" s="788"/>
      <c r="LCM1" s="788"/>
      <c r="LCN1" s="788"/>
      <c r="LCO1" s="788"/>
      <c r="LCP1" s="788"/>
      <c r="LCQ1" s="788"/>
      <c r="LCR1" s="788"/>
      <c r="LCS1" s="788"/>
      <c r="LCT1" s="788"/>
      <c r="LCU1" s="788"/>
      <c r="LCV1" s="788"/>
      <c r="LCW1" s="788"/>
      <c r="LCX1" s="788"/>
      <c r="LCY1" s="788"/>
      <c r="LCZ1" s="788"/>
      <c r="LDA1" s="788"/>
      <c r="LDB1" s="788"/>
      <c r="LDC1" s="788"/>
      <c r="LDD1" s="788"/>
      <c r="LDE1" s="788"/>
      <c r="LDF1" s="788"/>
      <c r="LDG1" s="788"/>
      <c r="LDH1" s="788"/>
      <c r="LDI1" s="788"/>
      <c r="LDJ1" s="788"/>
      <c r="LDK1" s="788"/>
      <c r="LDL1" s="788"/>
      <c r="LDM1" s="788"/>
      <c r="LDN1" s="788"/>
      <c r="LDO1" s="788"/>
      <c r="LDP1" s="788"/>
      <c r="LDQ1" s="788"/>
      <c r="LDR1" s="788"/>
      <c r="LDS1" s="788"/>
      <c r="LDT1" s="788"/>
      <c r="LDU1" s="788"/>
      <c r="LDV1" s="788"/>
      <c r="LDW1" s="788"/>
      <c r="LDX1" s="788"/>
      <c r="LDY1" s="788"/>
      <c r="LDZ1" s="788"/>
      <c r="LEA1" s="788"/>
      <c r="LEB1" s="788"/>
      <c r="LEC1" s="788"/>
      <c r="LED1" s="788"/>
      <c r="LEE1" s="788"/>
      <c r="LEF1" s="788"/>
      <c r="LEG1" s="788"/>
      <c r="LEH1" s="788"/>
      <c r="LEI1" s="788"/>
      <c r="LEJ1" s="788"/>
      <c r="LEK1" s="788"/>
      <c r="LEL1" s="788"/>
      <c r="LEM1" s="788"/>
      <c r="LEN1" s="788"/>
      <c r="LEO1" s="788"/>
      <c r="LEP1" s="788"/>
      <c r="LEQ1" s="788"/>
      <c r="LER1" s="788"/>
      <c r="LES1" s="788"/>
      <c r="LET1" s="788"/>
      <c r="LEU1" s="788"/>
      <c r="LEV1" s="788"/>
      <c r="LEW1" s="788"/>
      <c r="LEX1" s="788"/>
      <c r="LEY1" s="788"/>
      <c r="LEZ1" s="788"/>
      <c r="LFA1" s="788"/>
      <c r="LFB1" s="788"/>
      <c r="LFC1" s="788"/>
      <c r="LFD1" s="788"/>
      <c r="LFE1" s="788"/>
      <c r="LFF1" s="788"/>
      <c r="LFG1" s="788"/>
      <c r="LFH1" s="788"/>
      <c r="LFI1" s="788"/>
      <c r="LFJ1" s="788"/>
      <c r="LFK1" s="788"/>
      <c r="LFL1" s="788"/>
      <c r="LFM1" s="788"/>
      <c r="LFN1" s="788"/>
      <c r="LFO1" s="788"/>
      <c r="LFP1" s="788"/>
      <c r="LFQ1" s="788"/>
      <c r="LFR1" s="788"/>
      <c r="LFS1" s="788"/>
      <c r="LFT1" s="788"/>
      <c r="LFU1" s="788"/>
      <c r="LFV1" s="788"/>
      <c r="LFW1" s="788"/>
      <c r="LFX1" s="788"/>
      <c r="LFY1" s="788"/>
      <c r="LFZ1" s="788"/>
      <c r="LGA1" s="788"/>
      <c r="LGB1" s="788"/>
      <c r="LGC1" s="788"/>
      <c r="LGD1" s="788"/>
      <c r="LGE1" s="788"/>
      <c r="LGF1" s="788"/>
      <c r="LGG1" s="788"/>
      <c r="LGH1" s="788"/>
      <c r="LGI1" s="788"/>
      <c r="LGJ1" s="788"/>
      <c r="LGK1" s="788"/>
      <c r="LGL1" s="788"/>
      <c r="LGM1" s="788"/>
      <c r="LGN1" s="788"/>
      <c r="LGO1" s="788"/>
      <c r="LGP1" s="788"/>
      <c r="LGQ1" s="788"/>
      <c r="LGR1" s="788"/>
      <c r="LGS1" s="788"/>
      <c r="LGT1" s="788"/>
      <c r="LGU1" s="788"/>
      <c r="LGV1" s="788"/>
      <c r="LGW1" s="788"/>
      <c r="LGX1" s="788"/>
      <c r="LGY1" s="788"/>
      <c r="LGZ1" s="788"/>
      <c r="LHA1" s="788"/>
      <c r="LHB1" s="788"/>
      <c r="LHC1" s="788"/>
      <c r="LHD1" s="788"/>
      <c r="LHE1" s="788"/>
      <c r="LHF1" s="788"/>
    </row>
    <row r="2" s="340" customFormat="1" ht="15" customHeight="1" spans="1:424">
      <c r="A2" s="61"/>
      <c r="B2" s="381"/>
      <c r="C2" s="61"/>
      <c r="D2" s="61"/>
      <c r="E2" s="382"/>
      <c r="F2" s="383"/>
      <c r="G2" s="384"/>
      <c r="H2" s="385" t="s">
        <v>1300</v>
      </c>
      <c r="I2" s="425"/>
      <c r="J2" s="426"/>
      <c r="K2" s="427"/>
      <c r="L2" s="121"/>
      <c r="M2" s="123"/>
      <c r="N2" s="428"/>
      <c r="O2" s="121"/>
      <c r="P2" s="123"/>
      <c r="Q2" s="121"/>
      <c r="R2" s="123"/>
      <c r="S2" s="462"/>
      <c r="T2" s="462"/>
      <c r="U2" s="463"/>
      <c r="V2" s="463"/>
      <c r="W2" s="464"/>
      <c r="X2" s="465"/>
      <c r="Y2" s="493"/>
      <c r="Z2" s="493"/>
      <c r="AA2" s="493"/>
      <c r="AB2" s="493"/>
      <c r="AC2" s="493"/>
      <c r="AD2" s="493"/>
      <c r="AE2" s="493"/>
      <c r="AF2" s="494"/>
      <c r="AG2" s="494"/>
      <c r="AH2" s="494"/>
      <c r="AI2" s="494"/>
      <c r="AJ2" s="494"/>
      <c r="AK2" s="494"/>
      <c r="AL2" s="494"/>
      <c r="AM2" s="494"/>
      <c r="AN2" s="494"/>
      <c r="AO2" s="494"/>
      <c r="AP2" s="494"/>
      <c r="AQ2" s="494"/>
      <c r="AR2" s="494"/>
      <c r="AS2" s="494"/>
      <c r="AT2" s="494"/>
      <c r="AU2" s="494"/>
      <c r="AV2" s="494"/>
      <c r="AW2" s="494"/>
      <c r="AX2" s="494"/>
      <c r="AY2" s="512"/>
      <c r="AZ2" s="513"/>
      <c r="BA2" s="513"/>
      <c r="BB2" s="513"/>
      <c r="BC2" s="513"/>
      <c r="BD2" s="514"/>
      <c r="BE2" s="514"/>
      <c r="BF2" s="514"/>
      <c r="BG2" s="514"/>
      <c r="BH2" s="514"/>
      <c r="BI2" s="514"/>
      <c r="BJ2" s="514"/>
      <c r="BK2" s="514"/>
      <c r="BL2" s="514"/>
      <c r="BM2" s="514"/>
      <c r="BN2" s="514"/>
      <c r="BO2" s="514"/>
      <c r="BP2" s="514"/>
      <c r="BQ2" s="514"/>
      <c r="BR2" s="514"/>
      <c r="BS2" s="533"/>
      <c r="BT2" s="533"/>
      <c r="BU2" s="533"/>
      <c r="BV2" s="533"/>
      <c r="BW2" s="533"/>
      <c r="BX2" s="533"/>
      <c r="BY2" s="533"/>
      <c r="BZ2" s="533"/>
      <c r="CA2" s="533"/>
      <c r="CB2" s="533"/>
      <c r="CC2" s="533"/>
      <c r="CD2" s="533"/>
      <c r="CE2" s="533"/>
      <c r="CF2" s="533"/>
      <c r="CG2" s="533"/>
      <c r="CH2" s="533"/>
      <c r="CI2" s="533"/>
      <c r="CJ2" s="533"/>
      <c r="CK2" s="533"/>
      <c r="CL2" s="533"/>
      <c r="CM2" s="533"/>
      <c r="CN2" s="533"/>
      <c r="CO2" s="533"/>
      <c r="CP2" s="542"/>
      <c r="CQ2" s="513"/>
      <c r="CR2" s="543"/>
      <c r="CS2" s="559"/>
      <c r="CT2" s="560"/>
      <c r="CU2" s="561"/>
      <c r="CV2" s="561"/>
      <c r="CW2" s="561"/>
      <c r="CX2" s="561"/>
      <c r="CY2" s="560"/>
      <c r="CZ2" s="543"/>
      <c r="DA2" s="560"/>
      <c r="DB2" s="560"/>
      <c r="DC2" s="560"/>
      <c r="DD2" s="560"/>
      <c r="DE2" s="560"/>
      <c r="DF2" s="560"/>
      <c r="DG2" s="560"/>
      <c r="DH2" s="560"/>
      <c r="DI2" s="560"/>
      <c r="DJ2" s="560"/>
      <c r="DK2" s="560"/>
      <c r="DL2" s="560"/>
      <c r="DM2" s="560"/>
      <c r="DN2" s="560"/>
      <c r="DO2" s="560"/>
      <c r="DP2" s="560"/>
      <c r="DQ2" s="560"/>
      <c r="DR2" s="560"/>
      <c r="DS2" s="560"/>
      <c r="DT2" s="560"/>
      <c r="DU2" s="560"/>
      <c r="DV2" s="560"/>
      <c r="DW2" s="560"/>
      <c r="DX2" s="560"/>
      <c r="DY2" s="543"/>
      <c r="DZ2" s="583"/>
      <c r="EA2" s="584"/>
      <c r="EB2" s="580"/>
      <c r="EC2" s="580"/>
      <c r="ED2" s="580"/>
      <c r="EE2" s="585"/>
      <c r="EF2" s="586"/>
      <c r="EG2" s="543"/>
      <c r="EH2" s="543"/>
      <c r="EI2" s="543"/>
      <c r="EJ2" s="543"/>
      <c r="EK2" s="543"/>
      <c r="EL2" s="543"/>
      <c r="EM2" s="543"/>
      <c r="EN2" s="543"/>
      <c r="EO2" s="543"/>
      <c r="EP2" s="543"/>
      <c r="EQ2" s="543"/>
      <c r="ER2" s="543"/>
      <c r="ES2" s="543"/>
      <c r="ET2" s="586"/>
      <c r="EU2" s="611"/>
      <c r="EV2" s="611"/>
      <c r="EW2" s="611"/>
      <c r="EX2" s="611"/>
      <c r="EY2" s="611"/>
      <c r="EZ2" s="611"/>
      <c r="FA2" s="611"/>
      <c r="FB2" s="611"/>
      <c r="FC2" s="611"/>
      <c r="FD2" s="611"/>
      <c r="FE2" s="611"/>
      <c r="FF2" s="611"/>
      <c r="FG2" s="611"/>
      <c r="FH2" s="611"/>
      <c r="FI2" s="611"/>
      <c r="FJ2" s="611"/>
      <c r="FK2" s="611"/>
      <c r="FL2" s="611"/>
      <c r="FM2" s="611"/>
      <c r="FN2" s="611"/>
      <c r="FO2" s="611"/>
      <c r="FP2" s="623"/>
      <c r="FQ2" s="623"/>
      <c r="FR2" s="623"/>
      <c r="FS2" s="623"/>
      <c r="FT2" s="623"/>
      <c r="FU2" s="623"/>
      <c r="FV2" s="623"/>
      <c r="FW2" s="623"/>
      <c r="FX2" s="623"/>
      <c r="FY2" s="623"/>
      <c r="FZ2" s="623"/>
      <c r="GA2" s="623"/>
      <c r="GB2" s="623"/>
      <c r="GC2" s="623"/>
      <c r="GD2" s="623"/>
      <c r="GE2" s="623"/>
      <c r="GF2" s="623"/>
      <c r="GG2" s="623"/>
      <c r="GH2" s="623"/>
      <c r="GI2" s="623"/>
      <c r="GJ2" s="623"/>
      <c r="GK2" s="623"/>
      <c r="GL2" s="623"/>
      <c r="GM2" s="623"/>
      <c r="GN2" s="623"/>
      <c r="GO2" s="623"/>
      <c r="GP2" s="623"/>
      <c r="GQ2" s="623"/>
      <c r="GR2" s="623"/>
      <c r="GS2" s="623"/>
      <c r="GT2" s="623"/>
      <c r="GU2" s="623"/>
      <c r="GV2" s="623"/>
      <c r="GW2" s="623"/>
      <c r="GX2" s="623"/>
      <c r="GY2" s="623"/>
      <c r="GZ2" s="623"/>
      <c r="HA2" s="631"/>
      <c r="HB2" s="543"/>
      <c r="HC2" s="611"/>
      <c r="HD2" s="623"/>
      <c r="HE2" s="623"/>
      <c r="HF2" s="623"/>
      <c r="HG2" s="623"/>
      <c r="HH2" s="623"/>
      <c r="HI2" s="623"/>
      <c r="HJ2" s="623"/>
      <c r="HK2" s="623"/>
      <c r="HL2" s="623"/>
      <c r="HM2" s="623"/>
      <c r="HN2" s="623"/>
      <c r="HO2" s="623"/>
      <c r="HP2" s="623"/>
      <c r="HQ2" s="623"/>
      <c r="HR2" s="623"/>
      <c r="HS2" s="623"/>
      <c r="HT2" s="631"/>
      <c r="HU2" s="543"/>
      <c r="HV2" s="611"/>
      <c r="HW2" s="631"/>
      <c r="HX2" s="543"/>
      <c r="HY2" s="637"/>
      <c r="HZ2" s="543"/>
      <c r="IA2" s="637"/>
      <c r="IB2" s="543"/>
      <c r="IC2" s="543"/>
      <c r="ID2" s="543"/>
      <c r="IE2" s="543"/>
      <c r="IF2" s="543"/>
      <c r="IG2" s="543"/>
      <c r="IH2" s="543"/>
      <c r="II2" s="637"/>
      <c r="IJ2" s="543"/>
      <c r="IK2" s="543"/>
      <c r="IL2" s="543"/>
      <c r="IM2" s="543"/>
      <c r="IN2" s="559"/>
      <c r="IO2" s="559"/>
      <c r="IP2" s="559"/>
      <c r="IQ2" s="559"/>
      <c r="IR2" s="642"/>
      <c r="IS2" s="586"/>
      <c r="IT2" s="611"/>
      <c r="IU2" s="623"/>
      <c r="IV2" s="623"/>
      <c r="IW2" s="623"/>
      <c r="IX2" s="623"/>
      <c r="IY2" s="623"/>
      <c r="IZ2" s="623"/>
      <c r="JA2" s="623"/>
      <c r="JB2" s="623"/>
      <c r="JC2" s="623"/>
      <c r="JD2" s="623"/>
      <c r="JE2" s="623"/>
      <c r="JF2" s="623"/>
      <c r="JG2" s="623"/>
      <c r="JH2" s="623"/>
      <c r="JI2" s="623"/>
      <c r="JJ2" s="623"/>
      <c r="JK2" s="623"/>
      <c r="JL2" s="623"/>
      <c r="JM2" s="623"/>
      <c r="JN2" s="623"/>
      <c r="JO2" s="623"/>
      <c r="JP2" s="623"/>
      <c r="JQ2" s="623"/>
      <c r="JR2" s="623"/>
      <c r="JS2" s="623"/>
      <c r="JT2" s="623"/>
      <c r="JU2" s="623"/>
      <c r="JV2" s="623"/>
      <c r="JW2" s="623"/>
      <c r="JX2" s="623"/>
      <c r="JY2" s="623"/>
      <c r="JZ2" s="623"/>
      <c r="KA2" s="623"/>
      <c r="KB2" s="623"/>
      <c r="KC2" s="623"/>
      <c r="KD2" s="623"/>
      <c r="KE2" s="623"/>
      <c r="KF2" s="623"/>
      <c r="KG2" s="623"/>
      <c r="KH2" s="623"/>
      <c r="KI2" s="623"/>
      <c r="KJ2" s="623"/>
      <c r="KK2" s="623"/>
      <c r="KL2" s="623"/>
      <c r="KM2" s="623"/>
      <c r="KN2" s="623"/>
      <c r="KO2" s="623"/>
      <c r="KP2" s="631"/>
      <c r="KQ2" s="543"/>
      <c r="KR2" s="559"/>
      <c r="KS2" s="559"/>
      <c r="KT2" s="559"/>
      <c r="KU2" s="559"/>
      <c r="KV2" s="655"/>
      <c r="KW2" s="611"/>
      <c r="KX2" s="623"/>
      <c r="KY2" s="623"/>
      <c r="KZ2" s="623"/>
      <c r="LA2" s="623"/>
      <c r="LB2" s="623"/>
      <c r="LC2" s="623"/>
      <c r="LD2" s="623"/>
      <c r="LE2" s="623"/>
      <c r="LF2" s="623"/>
      <c r="LG2" s="623"/>
      <c r="LH2" s="623"/>
      <c r="LI2" s="623"/>
      <c r="LJ2" s="623"/>
      <c r="LK2" s="623"/>
      <c r="LL2" s="623"/>
      <c r="LM2" s="623"/>
      <c r="LN2" s="623"/>
      <c r="LO2" s="623"/>
      <c r="LP2" s="623"/>
      <c r="LQ2" s="560"/>
      <c r="LR2" s="665"/>
      <c r="LS2" s="665"/>
      <c r="LT2" s="560"/>
      <c r="LU2" s="560"/>
      <c r="LV2" s="559"/>
      <c r="LW2" s="655"/>
      <c r="LX2" s="611"/>
      <c r="LY2" s="623"/>
      <c r="LZ2" s="623"/>
      <c r="MA2" s="623"/>
      <c r="MB2" s="623"/>
      <c r="MC2" s="623"/>
      <c r="MD2" s="560"/>
      <c r="ME2" s="665"/>
      <c r="MF2" s="665"/>
      <c r="MG2" s="665"/>
      <c r="MH2" s="560"/>
      <c r="MI2" s="665"/>
      <c r="MJ2" s="560"/>
      <c r="MK2" s="560"/>
      <c r="ML2" s="560"/>
      <c r="MM2" s="561"/>
      <c r="MN2" s="561"/>
      <c r="MO2" s="561"/>
      <c r="MP2" s="561"/>
      <c r="MQ2" s="561"/>
      <c r="MR2" s="561"/>
      <c r="MS2" s="655"/>
      <c r="MT2" s="513"/>
      <c r="MU2" s="672"/>
      <c r="MV2" s="672"/>
      <c r="MW2" s="684"/>
      <c r="MX2" s="685"/>
      <c r="MY2" s="686"/>
      <c r="MZ2" s="684"/>
      <c r="NA2" s="687"/>
      <c r="NB2" s="688"/>
      <c r="NC2" s="688"/>
      <c r="ND2" s="689"/>
      <c r="NE2" s="689"/>
      <c r="NF2" s="716"/>
      <c r="NG2" s="62"/>
      <c r="NH2" s="383"/>
      <c r="NI2" s="717"/>
      <c r="NJ2" s="383"/>
      <c r="NK2" s="716"/>
      <c r="NL2" s="718"/>
      <c r="NM2" s="62"/>
      <c r="NN2" s="62"/>
      <c r="NO2" s="383"/>
      <c r="NP2" s="383"/>
      <c r="NQ2" s="383"/>
      <c r="NR2" s="751"/>
      <c r="NS2" s="383"/>
      <c r="NT2" s="383"/>
      <c r="NU2" s="383"/>
      <c r="NV2" s="383"/>
      <c r="NW2" s="763"/>
      <c r="NX2" s="763"/>
      <c r="NY2" s="383"/>
      <c r="NZ2" s="383"/>
      <c r="OA2" s="383"/>
      <c r="OB2" s="383"/>
      <c r="OC2" s="383"/>
      <c r="OD2" s="772"/>
      <c r="OE2" s="773"/>
      <c r="OF2" s="774"/>
      <c r="OG2" s="774"/>
      <c r="OH2" s="774"/>
      <c r="OI2" s="774"/>
      <c r="OJ2" s="774"/>
      <c r="OK2" s="774"/>
      <c r="OL2" s="774"/>
      <c r="OM2" s="774"/>
      <c r="ON2" s="774"/>
      <c r="OO2" s="774"/>
      <c r="OP2" s="774"/>
      <c r="OQ2" s="780"/>
      <c r="OR2" s="780"/>
      <c r="OS2" s="780"/>
      <c r="OT2" s="780"/>
      <c r="OU2" s="780"/>
      <c r="OV2" s="780"/>
      <c r="OW2" s="780"/>
      <c r="OX2" s="780"/>
      <c r="OY2" s="780"/>
      <c r="OZ2" s="780"/>
      <c r="PA2" s="780"/>
      <c r="PB2" s="780"/>
      <c r="PC2" s="780"/>
      <c r="PD2" s="780"/>
      <c r="PE2" s="780"/>
      <c r="PF2" s="780"/>
      <c r="PG2" s="780"/>
      <c r="PH2" s="773"/>
    </row>
    <row r="3" s="340" customFormat="1" ht="15" customHeight="1" spans="1:424">
      <c r="A3" s="61"/>
      <c r="B3" s="381"/>
      <c r="C3" s="61"/>
      <c r="D3" s="61"/>
      <c r="E3" s="382"/>
      <c r="F3" s="383"/>
      <c r="G3" s="384"/>
      <c r="H3" s="386" t="s">
        <v>1301</v>
      </c>
      <c r="I3" s="425"/>
      <c r="J3" s="426"/>
      <c r="K3" s="427"/>
      <c r="L3" s="121"/>
      <c r="M3" s="123"/>
      <c r="N3" s="428"/>
      <c r="O3" s="121"/>
      <c r="P3" s="123"/>
      <c r="Q3" s="121"/>
      <c r="R3" s="123"/>
      <c r="S3" s="462"/>
      <c r="T3" s="462"/>
      <c r="U3" s="463"/>
      <c r="V3" s="463"/>
      <c r="W3" s="464"/>
      <c r="X3" s="466" t="s">
        <v>2592</v>
      </c>
      <c r="Y3" s="495" t="s">
        <v>2592</v>
      </c>
      <c r="Z3" s="495" t="s">
        <v>2592</v>
      </c>
      <c r="AA3" s="495" t="s">
        <v>2592</v>
      </c>
      <c r="AB3" s="495" t="s">
        <v>2592</v>
      </c>
      <c r="AC3" s="495" t="s">
        <v>2592</v>
      </c>
      <c r="AD3" s="495" t="s">
        <v>2592</v>
      </c>
      <c r="AE3" s="495" t="s">
        <v>2592</v>
      </c>
      <c r="AF3" s="495" t="s">
        <v>2592</v>
      </c>
      <c r="AG3" s="495" t="s">
        <v>2592</v>
      </c>
      <c r="AH3" s="495" t="s">
        <v>2592</v>
      </c>
      <c r="AI3" s="495" t="s">
        <v>2592</v>
      </c>
      <c r="AJ3" s="495" t="s">
        <v>2592</v>
      </c>
      <c r="AK3" s="495" t="s">
        <v>2592</v>
      </c>
      <c r="AL3" s="495" t="s">
        <v>2592</v>
      </c>
      <c r="AM3" s="495" t="s">
        <v>2592</v>
      </c>
      <c r="AN3" s="493"/>
      <c r="AO3" s="494"/>
      <c r="AP3" s="495" t="s">
        <v>2592</v>
      </c>
      <c r="AQ3" s="495" t="s">
        <v>2592</v>
      </c>
      <c r="AR3" s="495" t="s">
        <v>2592</v>
      </c>
      <c r="AS3" s="495" t="s">
        <v>2592</v>
      </c>
      <c r="AT3" s="495" t="s">
        <v>2592</v>
      </c>
      <c r="AU3" s="495" t="s">
        <v>2592</v>
      </c>
      <c r="AV3" s="494"/>
      <c r="AW3" s="494"/>
      <c r="AX3" s="494"/>
      <c r="AY3" s="512"/>
      <c r="AZ3" s="513"/>
      <c r="BA3" s="513"/>
      <c r="BB3" s="513"/>
      <c r="BC3" s="513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33"/>
      <c r="BT3" s="533"/>
      <c r="BU3" s="533"/>
      <c r="BV3" s="533"/>
      <c r="BW3" s="533"/>
      <c r="BX3" s="533"/>
      <c r="BY3" s="533"/>
      <c r="BZ3" s="533"/>
      <c r="CA3" s="533"/>
      <c r="CB3" s="533"/>
      <c r="CC3" s="533"/>
      <c r="CD3" s="533"/>
      <c r="CE3" s="533"/>
      <c r="CF3" s="533"/>
      <c r="CG3" s="533"/>
      <c r="CH3" s="533"/>
      <c r="CI3" s="533"/>
      <c r="CJ3" s="533"/>
      <c r="CK3" s="533"/>
      <c r="CL3" s="533"/>
      <c r="CM3" s="533"/>
      <c r="CN3" s="533"/>
      <c r="CO3" s="533"/>
      <c r="CP3" s="542"/>
      <c r="CQ3" s="513"/>
      <c r="CR3" s="543"/>
      <c r="CS3" s="559"/>
      <c r="CT3" s="560"/>
      <c r="CU3" s="561"/>
      <c r="CV3" s="561"/>
      <c r="CW3" s="561"/>
      <c r="CX3" s="561"/>
      <c r="CY3" s="560"/>
      <c r="CZ3" s="543"/>
      <c r="DA3" s="560"/>
      <c r="DB3" s="560"/>
      <c r="DC3" s="560"/>
      <c r="DD3" s="560"/>
      <c r="DE3" s="560"/>
      <c r="DF3" s="560"/>
      <c r="DG3" s="560"/>
      <c r="DH3" s="560"/>
      <c r="DI3" s="560"/>
      <c r="DJ3" s="560"/>
      <c r="DK3" s="560"/>
      <c r="DL3" s="560"/>
      <c r="DM3" s="560"/>
      <c r="DN3" s="560"/>
      <c r="DO3" s="560"/>
      <c r="DP3" s="560"/>
      <c r="DQ3" s="560"/>
      <c r="DR3" s="560"/>
      <c r="DS3" s="560"/>
      <c r="DT3" s="560"/>
      <c r="DU3" s="560"/>
      <c r="DV3" s="560"/>
      <c r="DW3" s="560"/>
      <c r="DX3" s="560"/>
      <c r="DY3" s="543"/>
      <c r="DZ3" s="583"/>
      <c r="EA3" s="584"/>
      <c r="EB3" s="580"/>
      <c r="EC3" s="580"/>
      <c r="ED3" s="580"/>
      <c r="EE3" s="585"/>
      <c r="EF3" s="586"/>
      <c r="EG3" s="543"/>
      <c r="EH3" s="543"/>
      <c r="EI3" s="543"/>
      <c r="EJ3" s="543"/>
      <c r="EK3" s="543"/>
      <c r="EL3" s="543"/>
      <c r="EM3" s="543"/>
      <c r="EN3" s="543"/>
      <c r="EO3" s="543"/>
      <c r="EP3" s="543"/>
      <c r="EQ3" s="543"/>
      <c r="ER3" s="543"/>
      <c r="ES3" s="543"/>
      <c r="ET3" s="586"/>
      <c r="EU3" s="611"/>
      <c r="EV3" s="611"/>
      <c r="EW3" s="611"/>
      <c r="EX3" s="611"/>
      <c r="EY3" s="611"/>
      <c r="EZ3" s="611"/>
      <c r="FA3" s="611"/>
      <c r="FB3" s="611"/>
      <c r="FC3" s="611"/>
      <c r="FD3" s="611"/>
      <c r="FE3" s="611"/>
      <c r="FF3" s="611"/>
      <c r="FG3" s="611"/>
      <c r="FH3" s="611"/>
      <c r="FI3" s="611"/>
      <c r="FJ3" s="611"/>
      <c r="FK3" s="611"/>
      <c r="FL3" s="611"/>
      <c r="FM3" s="611"/>
      <c r="FN3" s="611"/>
      <c r="FO3" s="611"/>
      <c r="FP3" s="623"/>
      <c r="FQ3" s="623"/>
      <c r="FR3" s="623"/>
      <c r="FS3" s="623"/>
      <c r="FT3" s="623"/>
      <c r="FU3" s="623"/>
      <c r="FV3" s="623"/>
      <c r="FW3" s="623"/>
      <c r="FX3" s="623"/>
      <c r="FY3" s="623"/>
      <c r="FZ3" s="623"/>
      <c r="GA3" s="623"/>
      <c r="GB3" s="623"/>
      <c r="GC3" s="623"/>
      <c r="GD3" s="623"/>
      <c r="GE3" s="623"/>
      <c r="GF3" s="623"/>
      <c r="GG3" s="623"/>
      <c r="GH3" s="623"/>
      <c r="GI3" s="623"/>
      <c r="GJ3" s="623"/>
      <c r="GK3" s="623"/>
      <c r="GL3" s="623"/>
      <c r="GM3" s="623"/>
      <c r="GN3" s="623"/>
      <c r="GO3" s="623"/>
      <c r="GP3" s="623"/>
      <c r="GQ3" s="623"/>
      <c r="GR3" s="623"/>
      <c r="GS3" s="623"/>
      <c r="GT3" s="623"/>
      <c r="GU3" s="623"/>
      <c r="GV3" s="623"/>
      <c r="GW3" s="623"/>
      <c r="GX3" s="623"/>
      <c r="GY3" s="623"/>
      <c r="GZ3" s="623"/>
      <c r="HA3" s="631"/>
      <c r="HB3" s="543"/>
      <c r="HC3" s="611"/>
      <c r="HD3" s="623"/>
      <c r="HE3" s="623"/>
      <c r="HF3" s="623"/>
      <c r="HG3" s="623"/>
      <c r="HH3" s="623"/>
      <c r="HI3" s="623"/>
      <c r="HJ3" s="623"/>
      <c r="HK3" s="623"/>
      <c r="HL3" s="623"/>
      <c r="HM3" s="623"/>
      <c r="HN3" s="623"/>
      <c r="HO3" s="623"/>
      <c r="HP3" s="623"/>
      <c r="HQ3" s="623"/>
      <c r="HR3" s="623"/>
      <c r="HS3" s="623"/>
      <c r="HT3" s="631"/>
      <c r="HU3" s="543"/>
      <c r="HV3" s="611"/>
      <c r="HW3" s="631"/>
      <c r="HX3" s="543"/>
      <c r="HY3" s="637"/>
      <c r="HZ3" s="543"/>
      <c r="IA3" s="637"/>
      <c r="IB3" s="543"/>
      <c r="IC3" s="543"/>
      <c r="ID3" s="543"/>
      <c r="IE3" s="543"/>
      <c r="IF3" s="543"/>
      <c r="IG3" s="543"/>
      <c r="IH3" s="543"/>
      <c r="II3" s="637"/>
      <c r="IJ3" s="543"/>
      <c r="IK3" s="543"/>
      <c r="IL3" s="543"/>
      <c r="IM3" s="543"/>
      <c r="IN3" s="559"/>
      <c r="IO3" s="559"/>
      <c r="IP3" s="559"/>
      <c r="IQ3" s="559"/>
      <c r="IR3" s="642"/>
      <c r="IS3" s="586"/>
      <c r="IT3" s="611"/>
      <c r="IU3" s="623"/>
      <c r="IV3" s="623"/>
      <c r="IW3" s="623"/>
      <c r="IX3" s="623"/>
      <c r="IY3" s="623"/>
      <c r="IZ3" s="623"/>
      <c r="JA3" s="623"/>
      <c r="JB3" s="623"/>
      <c r="JC3" s="623"/>
      <c r="JD3" s="623"/>
      <c r="JE3" s="623"/>
      <c r="JF3" s="623"/>
      <c r="JG3" s="623"/>
      <c r="JH3" s="623"/>
      <c r="JI3" s="623"/>
      <c r="JJ3" s="623"/>
      <c r="JK3" s="623"/>
      <c r="JL3" s="623"/>
      <c r="JM3" s="623"/>
      <c r="JN3" s="623"/>
      <c r="JO3" s="623"/>
      <c r="JP3" s="623"/>
      <c r="JQ3" s="623"/>
      <c r="JR3" s="623"/>
      <c r="JS3" s="623"/>
      <c r="JT3" s="623"/>
      <c r="JU3" s="623"/>
      <c r="JV3" s="623"/>
      <c r="JW3" s="623"/>
      <c r="JX3" s="623"/>
      <c r="JY3" s="623"/>
      <c r="JZ3" s="623"/>
      <c r="KA3" s="623"/>
      <c r="KB3" s="623"/>
      <c r="KC3" s="623"/>
      <c r="KD3" s="623"/>
      <c r="KE3" s="623"/>
      <c r="KF3" s="623"/>
      <c r="KG3" s="623"/>
      <c r="KH3" s="623"/>
      <c r="KI3" s="623"/>
      <c r="KJ3" s="623"/>
      <c r="KK3" s="623"/>
      <c r="KL3" s="623"/>
      <c r="KM3" s="623"/>
      <c r="KN3" s="623"/>
      <c r="KO3" s="623"/>
      <c r="KP3" s="631"/>
      <c r="KQ3" s="543"/>
      <c r="KR3" s="559"/>
      <c r="KS3" s="559"/>
      <c r="KT3" s="559"/>
      <c r="KU3" s="559"/>
      <c r="KV3" s="655"/>
      <c r="KW3" s="611"/>
      <c r="KX3" s="623"/>
      <c r="KY3" s="623"/>
      <c r="KZ3" s="623"/>
      <c r="LA3" s="623"/>
      <c r="LB3" s="623"/>
      <c r="LC3" s="623"/>
      <c r="LD3" s="623"/>
      <c r="LE3" s="623"/>
      <c r="LF3" s="623"/>
      <c r="LG3" s="623"/>
      <c r="LH3" s="623"/>
      <c r="LI3" s="623"/>
      <c r="LJ3" s="623"/>
      <c r="LK3" s="623"/>
      <c r="LL3" s="623"/>
      <c r="LM3" s="623"/>
      <c r="LN3" s="623"/>
      <c r="LO3" s="623"/>
      <c r="LP3" s="623"/>
      <c r="LQ3" s="560"/>
      <c r="LR3" s="665"/>
      <c r="LS3" s="665"/>
      <c r="LT3" s="560"/>
      <c r="LU3" s="560"/>
      <c r="LV3" s="559"/>
      <c r="LW3" s="655"/>
      <c r="LX3" s="611"/>
      <c r="LY3" s="623"/>
      <c r="LZ3" s="623"/>
      <c r="MA3" s="623"/>
      <c r="MB3" s="623"/>
      <c r="MC3" s="623"/>
      <c r="MD3" s="560"/>
      <c r="ME3" s="665"/>
      <c r="MF3" s="665"/>
      <c r="MG3" s="665"/>
      <c r="MH3" s="560"/>
      <c r="MI3" s="665"/>
      <c r="MJ3" s="560"/>
      <c r="MK3" s="560"/>
      <c r="ML3" s="560"/>
      <c r="MM3" s="561"/>
      <c r="MN3" s="561"/>
      <c r="MO3" s="561"/>
      <c r="MP3" s="561"/>
      <c r="MQ3" s="561"/>
      <c r="MR3" s="561"/>
      <c r="MS3" s="655"/>
      <c r="MT3" s="513"/>
      <c r="MU3" s="672"/>
      <c r="MV3" s="672"/>
      <c r="MW3" s="684"/>
      <c r="MX3" s="685"/>
      <c r="MY3" s="686"/>
      <c r="MZ3" s="684"/>
      <c r="NA3" s="687"/>
      <c r="NB3" s="688"/>
      <c r="NC3" s="688"/>
      <c r="ND3" s="689"/>
      <c r="NE3" s="689"/>
      <c r="NF3" s="716"/>
      <c r="NG3" s="62"/>
      <c r="NH3" s="383"/>
      <c r="NI3" s="717"/>
      <c r="NJ3" s="383"/>
      <c r="NK3" s="716"/>
      <c r="NL3" s="718"/>
      <c r="NM3" s="62"/>
      <c r="NN3" s="62"/>
      <c r="NO3" s="383"/>
      <c r="NP3" s="383"/>
      <c r="NQ3" s="383"/>
      <c r="NR3" s="751"/>
      <c r="NS3" s="383"/>
      <c r="NT3" s="383"/>
      <c r="NU3" s="383"/>
      <c r="NV3" s="383"/>
      <c r="NW3" s="763"/>
      <c r="NX3" s="763"/>
      <c r="NY3" s="383"/>
      <c r="NZ3" s="383"/>
      <c r="OA3" s="383"/>
      <c r="OB3" s="383"/>
      <c r="OC3" s="383"/>
      <c r="OD3" s="772"/>
      <c r="OE3" s="773"/>
      <c r="OF3" s="774"/>
      <c r="OG3" s="774"/>
      <c r="OH3" s="774"/>
      <c r="OI3" s="774"/>
      <c r="OJ3" s="774"/>
      <c r="OK3" s="774"/>
      <c r="OL3" s="774"/>
      <c r="OM3" s="774"/>
      <c r="ON3" s="774"/>
      <c r="OO3" s="774"/>
      <c r="OP3" s="774"/>
      <c r="OQ3" s="780"/>
      <c r="OR3" s="780"/>
      <c r="OS3" s="780"/>
      <c r="OT3" s="780"/>
      <c r="OU3" s="780"/>
      <c r="OV3" s="780"/>
      <c r="OW3" s="780"/>
      <c r="OX3" s="780"/>
      <c r="OY3" s="780"/>
      <c r="OZ3" s="780"/>
      <c r="PA3" s="780"/>
      <c r="PB3" s="780"/>
      <c r="PC3" s="780"/>
      <c r="PD3" s="780"/>
      <c r="PE3" s="780"/>
      <c r="PF3" s="780"/>
      <c r="PG3" s="780"/>
      <c r="PH3" s="773"/>
    </row>
    <row r="4" s="341" customFormat="1" ht="15" customHeight="1" spans="1:8326">
      <c r="A4" s="387"/>
      <c r="B4" s="388"/>
      <c r="C4" s="387"/>
      <c r="D4" s="387"/>
      <c r="E4" s="389"/>
      <c r="F4" s="390"/>
      <c r="G4" s="391"/>
      <c r="H4" s="392" t="s">
        <v>1302</v>
      </c>
      <c r="I4" s="429"/>
      <c r="J4" s="430"/>
      <c r="K4" s="431"/>
      <c r="L4" s="432">
        <f>SUM(L12:L564)</f>
        <v>830197</v>
      </c>
      <c r="M4" s="433">
        <f>SUM(M12:M564)</f>
        <v>802997</v>
      </c>
      <c r="N4" s="434"/>
      <c r="O4" s="435"/>
      <c r="P4" s="433"/>
      <c r="Q4" s="435"/>
      <c r="R4" s="467"/>
      <c r="S4" s="468">
        <f t="shared" ref="S4:CD4" si="0">SUM(S12:S564)</f>
        <v>1200</v>
      </c>
      <c r="T4" s="468">
        <f t="shared" si="0"/>
        <v>2000</v>
      </c>
      <c r="U4" s="468">
        <f t="shared" si="0"/>
        <v>15000</v>
      </c>
      <c r="V4" s="468">
        <f t="shared" si="0"/>
        <v>9000</v>
      </c>
      <c r="W4" s="468">
        <f t="shared" si="0"/>
        <v>0</v>
      </c>
      <c r="X4" s="469">
        <f t="shared" si="0"/>
        <v>16000</v>
      </c>
      <c r="Y4" s="496">
        <f t="shared" si="0"/>
        <v>41000</v>
      </c>
      <c r="Z4" s="496">
        <f t="shared" si="0"/>
        <v>14</v>
      </c>
      <c r="AA4" s="496">
        <f t="shared" si="0"/>
        <v>102000</v>
      </c>
      <c r="AB4" s="496">
        <f t="shared" si="0"/>
        <v>80000</v>
      </c>
      <c r="AC4" s="496">
        <f t="shared" si="0"/>
        <v>73000</v>
      </c>
      <c r="AD4" s="496">
        <f t="shared" si="0"/>
        <v>45030</v>
      </c>
      <c r="AE4" s="496">
        <f t="shared" si="0"/>
        <v>82796</v>
      </c>
      <c r="AF4" s="496">
        <f t="shared" si="0"/>
        <v>82752</v>
      </c>
      <c r="AG4" s="496">
        <f t="shared" si="0"/>
        <v>186660</v>
      </c>
      <c r="AH4" s="496">
        <f t="shared" si="0"/>
        <v>104000</v>
      </c>
      <c r="AI4" s="496">
        <f t="shared" si="0"/>
        <v>47784</v>
      </c>
      <c r="AJ4" s="496">
        <f t="shared" si="0"/>
        <v>29400</v>
      </c>
      <c r="AK4" s="496">
        <f t="shared" si="0"/>
        <v>123000</v>
      </c>
      <c r="AL4" s="496">
        <f t="shared" si="0"/>
        <v>10000</v>
      </c>
      <c r="AM4" s="496">
        <f t="shared" si="0"/>
        <v>36208</v>
      </c>
      <c r="AN4" s="496">
        <f t="shared" si="0"/>
        <v>181800</v>
      </c>
      <c r="AO4" s="496">
        <f t="shared" si="0"/>
        <v>159316</v>
      </c>
      <c r="AP4" s="496">
        <f t="shared" si="0"/>
        <v>135600</v>
      </c>
      <c r="AQ4" s="496">
        <f t="shared" si="0"/>
        <v>57254</v>
      </c>
      <c r="AR4" s="496">
        <f t="shared" si="0"/>
        <v>13500</v>
      </c>
      <c r="AS4" s="496">
        <f t="shared" si="0"/>
        <v>29700</v>
      </c>
      <c r="AT4" s="496">
        <f t="shared" si="0"/>
        <v>1000</v>
      </c>
      <c r="AU4" s="496">
        <f t="shared" si="0"/>
        <v>57300</v>
      </c>
      <c r="AV4" s="496">
        <f t="shared" si="0"/>
        <v>21924</v>
      </c>
      <c r="AW4" s="496">
        <f t="shared" si="0"/>
        <v>25000</v>
      </c>
      <c r="AX4" s="496">
        <f t="shared" si="0"/>
        <v>0</v>
      </c>
      <c r="AY4" s="496">
        <f t="shared" si="0"/>
        <v>0</v>
      </c>
      <c r="AZ4" s="496">
        <f t="shared" si="0"/>
        <v>364</v>
      </c>
      <c r="BA4" s="496">
        <f t="shared" si="0"/>
        <v>34</v>
      </c>
      <c r="BB4" s="496">
        <f t="shared" si="0"/>
        <v>58</v>
      </c>
      <c r="BC4" s="496">
        <f t="shared" si="0"/>
        <v>4</v>
      </c>
      <c r="BD4" s="496">
        <f t="shared" si="0"/>
        <v>31</v>
      </c>
      <c r="BE4" s="496">
        <f t="shared" si="0"/>
        <v>55</v>
      </c>
      <c r="BF4" s="496">
        <f t="shared" si="0"/>
        <v>66</v>
      </c>
      <c r="BG4" s="496">
        <f t="shared" si="0"/>
        <v>63</v>
      </c>
      <c r="BH4" s="496">
        <f t="shared" si="0"/>
        <v>826</v>
      </c>
      <c r="BI4" s="496">
        <f t="shared" si="0"/>
        <v>956</v>
      </c>
      <c r="BJ4" s="496">
        <f t="shared" si="0"/>
        <v>265</v>
      </c>
      <c r="BK4" s="496">
        <f t="shared" si="0"/>
        <v>18</v>
      </c>
      <c r="BL4" s="496">
        <f t="shared" si="0"/>
        <v>2639</v>
      </c>
      <c r="BM4" s="496">
        <f t="shared" si="0"/>
        <v>75</v>
      </c>
      <c r="BN4" s="496">
        <f t="shared" si="0"/>
        <v>10</v>
      </c>
      <c r="BO4" s="496">
        <f t="shared" si="0"/>
        <v>18</v>
      </c>
      <c r="BP4" s="496">
        <f t="shared" si="0"/>
        <v>280</v>
      </c>
      <c r="BQ4" s="496">
        <f t="shared" si="0"/>
        <v>56</v>
      </c>
      <c r="BR4" s="496">
        <f t="shared" si="0"/>
        <v>98</v>
      </c>
      <c r="BS4" s="496">
        <f t="shared" si="0"/>
        <v>30</v>
      </c>
      <c r="BT4" s="496">
        <f t="shared" si="0"/>
        <v>120</v>
      </c>
      <c r="BU4" s="496">
        <f t="shared" si="0"/>
        <v>50</v>
      </c>
      <c r="BV4" s="496">
        <f t="shared" si="0"/>
        <v>57</v>
      </c>
      <c r="BW4" s="496">
        <f t="shared" si="0"/>
        <v>96</v>
      </c>
      <c r="BX4" s="496">
        <f t="shared" si="0"/>
        <v>40</v>
      </c>
      <c r="BY4" s="496">
        <f t="shared" si="0"/>
        <v>200</v>
      </c>
      <c r="BZ4" s="496">
        <f t="shared" si="0"/>
        <v>30</v>
      </c>
      <c r="CA4" s="496">
        <f t="shared" si="0"/>
        <v>50</v>
      </c>
      <c r="CB4" s="496">
        <f t="shared" si="0"/>
        <v>17</v>
      </c>
      <c r="CC4" s="496">
        <f t="shared" si="0"/>
        <v>15</v>
      </c>
      <c r="CD4" s="496">
        <f t="shared" si="0"/>
        <v>17</v>
      </c>
      <c r="CE4" s="496">
        <f t="shared" ref="CE4:DY4" si="1">SUM(CE12:CE564)</f>
        <v>480</v>
      </c>
      <c r="CF4" s="496">
        <f t="shared" si="1"/>
        <v>15</v>
      </c>
      <c r="CG4" s="496">
        <f t="shared" si="1"/>
        <v>1098</v>
      </c>
      <c r="CH4" s="496">
        <f t="shared" si="1"/>
        <v>602</v>
      </c>
      <c r="CI4" s="496">
        <f t="shared" si="1"/>
        <v>166</v>
      </c>
      <c r="CJ4" s="496">
        <f t="shared" si="1"/>
        <v>444</v>
      </c>
      <c r="CK4" s="496">
        <f t="shared" si="1"/>
        <v>96</v>
      </c>
      <c r="CL4" s="496">
        <f t="shared" si="1"/>
        <v>406</v>
      </c>
      <c r="CM4" s="496">
        <f t="shared" si="1"/>
        <v>10</v>
      </c>
      <c r="CN4" s="496">
        <f t="shared" si="1"/>
        <v>2250</v>
      </c>
      <c r="CO4" s="496">
        <f t="shared" si="1"/>
        <v>62</v>
      </c>
      <c r="CP4" s="496">
        <f t="shared" si="1"/>
        <v>0</v>
      </c>
      <c r="CQ4" s="544">
        <f t="shared" si="1"/>
        <v>77</v>
      </c>
      <c r="CR4" s="496">
        <f t="shared" si="1"/>
        <v>21</v>
      </c>
      <c r="CS4" s="496">
        <f t="shared" si="1"/>
        <v>5</v>
      </c>
      <c r="CT4" s="562">
        <f t="shared" si="1"/>
        <v>-5186</v>
      </c>
      <c r="CU4" s="496">
        <f t="shared" si="1"/>
        <v>14</v>
      </c>
      <c r="CV4" s="496">
        <f t="shared" si="1"/>
        <v>43</v>
      </c>
      <c r="CW4" s="496">
        <f t="shared" si="1"/>
        <v>16</v>
      </c>
      <c r="CX4" s="496">
        <f t="shared" si="1"/>
        <v>2106</v>
      </c>
      <c r="CY4" s="563">
        <f t="shared" si="1"/>
        <v>76</v>
      </c>
      <c r="CZ4" s="563">
        <f t="shared" si="1"/>
        <v>1600</v>
      </c>
      <c r="DA4" s="563">
        <f t="shared" si="1"/>
        <v>-992</v>
      </c>
      <c r="DB4" s="563">
        <f t="shared" si="1"/>
        <v>100</v>
      </c>
      <c r="DC4" s="563">
        <f t="shared" si="1"/>
        <v>2457</v>
      </c>
      <c r="DD4" s="563">
        <f t="shared" si="1"/>
        <v>264</v>
      </c>
      <c r="DE4" s="563">
        <f t="shared" si="1"/>
        <v>228</v>
      </c>
      <c r="DF4" s="563">
        <f t="shared" si="1"/>
        <v>909</v>
      </c>
      <c r="DG4" s="563">
        <f t="shared" si="1"/>
        <v>84</v>
      </c>
      <c r="DH4" s="563">
        <f t="shared" si="1"/>
        <v>23</v>
      </c>
      <c r="DI4" s="563">
        <f t="shared" si="1"/>
        <v>46</v>
      </c>
      <c r="DJ4" s="574">
        <f t="shared" si="1"/>
        <v>-860</v>
      </c>
      <c r="DK4" s="563">
        <f t="shared" si="1"/>
        <v>114</v>
      </c>
      <c r="DL4" s="563">
        <f t="shared" si="1"/>
        <v>10</v>
      </c>
      <c r="DM4" s="563">
        <f t="shared" si="1"/>
        <v>12</v>
      </c>
      <c r="DN4" s="563">
        <f t="shared" si="1"/>
        <v>11</v>
      </c>
      <c r="DO4" s="563">
        <f t="shared" si="1"/>
        <v>37</v>
      </c>
      <c r="DP4" s="563">
        <f t="shared" si="1"/>
        <v>8</v>
      </c>
      <c r="DQ4" s="563">
        <f t="shared" si="1"/>
        <v>589</v>
      </c>
      <c r="DR4" s="563">
        <f t="shared" si="1"/>
        <v>16</v>
      </c>
      <c r="DS4" s="563">
        <f t="shared" si="1"/>
        <v>10</v>
      </c>
      <c r="DT4" s="563">
        <f t="shared" si="1"/>
        <v>15</v>
      </c>
      <c r="DU4" s="563">
        <f t="shared" si="1"/>
        <v>1687</v>
      </c>
      <c r="DV4" s="563">
        <f t="shared" si="1"/>
        <v>111</v>
      </c>
      <c r="DW4" s="563">
        <f t="shared" si="1"/>
        <v>2</v>
      </c>
      <c r="DX4" s="563">
        <f t="shared" si="1"/>
        <v>8</v>
      </c>
      <c r="DY4" s="563">
        <f t="shared" si="1"/>
        <v>0</v>
      </c>
      <c r="DZ4" s="544"/>
      <c r="EA4" s="587"/>
      <c r="EB4" s="588"/>
      <c r="EC4" s="588"/>
      <c r="ED4" s="589"/>
      <c r="EE4" s="467"/>
      <c r="EF4" s="544">
        <f t="shared" ref="EF4:GQ4" si="2">SUM(EF12:EF564)</f>
        <v>9790</v>
      </c>
      <c r="EG4" s="496">
        <f t="shared" si="2"/>
        <v>11477</v>
      </c>
      <c r="EH4" s="496">
        <f t="shared" si="2"/>
        <v>52278</v>
      </c>
      <c r="EI4" s="496">
        <f t="shared" si="2"/>
        <v>8876</v>
      </c>
      <c r="EJ4" s="496">
        <f t="shared" si="2"/>
        <v>7346</v>
      </c>
      <c r="EK4" s="496">
        <f t="shared" si="2"/>
        <v>5244</v>
      </c>
      <c r="EL4" s="496">
        <f t="shared" si="2"/>
        <v>9882</v>
      </c>
      <c r="EM4" s="496">
        <f t="shared" si="2"/>
        <v>5746</v>
      </c>
      <c r="EN4" s="496">
        <f t="shared" si="2"/>
        <v>6926</v>
      </c>
      <c r="EO4" s="496">
        <f t="shared" si="2"/>
        <v>15652</v>
      </c>
      <c r="EP4" s="496">
        <f t="shared" si="2"/>
        <v>9940</v>
      </c>
      <c r="EQ4" s="496">
        <f t="shared" si="2"/>
        <v>0</v>
      </c>
      <c r="ER4" s="496">
        <f t="shared" si="2"/>
        <v>13468</v>
      </c>
      <c r="ES4" s="496">
        <f t="shared" si="2"/>
        <v>11940</v>
      </c>
      <c r="ET4" s="496">
        <f t="shared" si="2"/>
        <v>2648</v>
      </c>
      <c r="EU4" s="496">
        <f t="shared" si="2"/>
        <v>0</v>
      </c>
      <c r="EV4" s="496">
        <f t="shared" si="2"/>
        <v>10414</v>
      </c>
      <c r="EW4" s="496">
        <f t="shared" si="2"/>
        <v>11260</v>
      </c>
      <c r="EX4" s="496">
        <f t="shared" si="2"/>
        <v>3100</v>
      </c>
      <c r="EY4" s="496">
        <f t="shared" si="2"/>
        <v>0</v>
      </c>
      <c r="EZ4" s="496">
        <f t="shared" si="2"/>
        <v>4156</v>
      </c>
      <c r="FA4" s="496">
        <f t="shared" si="2"/>
        <v>2448</v>
      </c>
      <c r="FB4" s="496">
        <f t="shared" si="2"/>
        <v>2328</v>
      </c>
      <c r="FC4" s="496">
        <f t="shared" si="2"/>
        <v>26842</v>
      </c>
      <c r="FD4" s="496">
        <f t="shared" si="2"/>
        <v>20392</v>
      </c>
      <c r="FE4" s="496">
        <f t="shared" si="2"/>
        <v>15740</v>
      </c>
      <c r="FF4" s="496">
        <f t="shared" si="2"/>
        <v>3180</v>
      </c>
      <c r="FG4" s="496">
        <f t="shared" si="2"/>
        <v>1084</v>
      </c>
      <c r="FH4" s="496">
        <f t="shared" si="2"/>
        <v>22536</v>
      </c>
      <c r="FI4" s="496">
        <f t="shared" si="2"/>
        <v>7900</v>
      </c>
      <c r="FJ4" s="496">
        <f t="shared" si="2"/>
        <v>3609</v>
      </c>
      <c r="FK4" s="496">
        <f t="shared" si="2"/>
        <v>41069</v>
      </c>
      <c r="FL4" s="496">
        <f t="shared" si="2"/>
        <v>36178</v>
      </c>
      <c r="FM4" s="496">
        <f t="shared" si="2"/>
        <v>19044</v>
      </c>
      <c r="FN4" s="496">
        <f t="shared" si="2"/>
        <v>24306</v>
      </c>
      <c r="FO4" s="496">
        <f t="shared" si="2"/>
        <v>13246</v>
      </c>
      <c r="FP4" s="496">
        <f t="shared" si="2"/>
        <v>14190</v>
      </c>
      <c r="FQ4" s="496">
        <f t="shared" si="2"/>
        <v>8118</v>
      </c>
      <c r="FR4" s="496">
        <f t="shared" si="2"/>
        <v>1664</v>
      </c>
      <c r="FS4" s="496">
        <f t="shared" si="2"/>
        <v>47784</v>
      </c>
      <c r="FT4" s="496">
        <f t="shared" si="2"/>
        <v>12708</v>
      </c>
      <c r="FU4" s="496">
        <f t="shared" si="2"/>
        <v>31973</v>
      </c>
      <c r="FV4" s="496">
        <f t="shared" si="2"/>
        <v>3779</v>
      </c>
      <c r="FW4" s="496">
        <f t="shared" si="2"/>
        <v>47769</v>
      </c>
      <c r="FX4" s="496">
        <f t="shared" si="2"/>
        <v>10000</v>
      </c>
      <c r="FY4" s="496">
        <f t="shared" si="2"/>
        <v>80477</v>
      </c>
      <c r="FZ4" s="496">
        <f t="shared" si="2"/>
        <v>5998</v>
      </c>
      <c r="GA4" s="496">
        <f t="shared" si="2"/>
        <v>14742</v>
      </c>
      <c r="GB4" s="496">
        <f t="shared" si="2"/>
        <v>15684</v>
      </c>
      <c r="GC4" s="496">
        <f t="shared" si="2"/>
        <v>0</v>
      </c>
      <c r="GD4" s="496">
        <f t="shared" si="2"/>
        <v>774</v>
      </c>
      <c r="GE4" s="496">
        <f t="shared" si="2"/>
        <v>10847</v>
      </c>
      <c r="GF4" s="496">
        <f t="shared" si="2"/>
        <v>11558</v>
      </c>
      <c r="GG4" s="496">
        <f t="shared" si="2"/>
        <v>35751</v>
      </c>
      <c r="GH4" s="496">
        <f t="shared" si="2"/>
        <v>7328</v>
      </c>
      <c r="GI4" s="496">
        <f t="shared" si="2"/>
        <v>6192</v>
      </c>
      <c r="GJ4" s="496">
        <f t="shared" si="2"/>
        <v>6074</v>
      </c>
      <c r="GK4" s="496">
        <f t="shared" si="2"/>
        <v>47987</v>
      </c>
      <c r="GL4" s="496">
        <f t="shared" si="2"/>
        <v>24568</v>
      </c>
      <c r="GM4" s="496">
        <f t="shared" si="2"/>
        <v>7486</v>
      </c>
      <c r="GN4" s="496">
        <f t="shared" si="2"/>
        <v>5728</v>
      </c>
      <c r="GO4" s="496">
        <f t="shared" si="2"/>
        <v>1676</v>
      </c>
      <c r="GP4" s="496">
        <f t="shared" si="2"/>
        <v>4524</v>
      </c>
      <c r="GQ4" s="496">
        <f t="shared" si="2"/>
        <v>168</v>
      </c>
      <c r="GR4" s="496">
        <f t="shared" ref="GR4:JC4" si="3">SUM(GR12:GR564)</f>
        <v>3926</v>
      </c>
      <c r="GS4" s="496">
        <f t="shared" si="3"/>
        <v>2546</v>
      </c>
      <c r="GT4" s="496">
        <f t="shared" si="3"/>
        <v>18080</v>
      </c>
      <c r="GU4" s="496">
        <f t="shared" si="3"/>
        <v>5238</v>
      </c>
      <c r="GV4" s="496">
        <f t="shared" si="3"/>
        <v>8972</v>
      </c>
      <c r="GW4" s="496">
        <f t="shared" si="3"/>
        <v>262</v>
      </c>
      <c r="GX4" s="496">
        <f t="shared" si="3"/>
        <v>2820</v>
      </c>
      <c r="GY4" s="496">
        <f t="shared" si="3"/>
        <v>3386</v>
      </c>
      <c r="GZ4" s="496">
        <f t="shared" si="3"/>
        <v>4904</v>
      </c>
      <c r="HA4" s="496">
        <f t="shared" si="3"/>
        <v>0</v>
      </c>
      <c r="HB4" s="563">
        <f t="shared" si="3"/>
        <v>19402</v>
      </c>
      <c r="HC4" s="544">
        <f t="shared" si="3"/>
        <v>1980</v>
      </c>
      <c r="HD4" s="496">
        <f t="shared" si="3"/>
        <v>1320</v>
      </c>
      <c r="HE4" s="496">
        <f t="shared" si="3"/>
        <v>28007</v>
      </c>
      <c r="HF4" s="496">
        <f t="shared" si="3"/>
        <v>5246</v>
      </c>
      <c r="HG4" s="496">
        <f t="shared" si="3"/>
        <v>3204</v>
      </c>
      <c r="HH4" s="496">
        <f t="shared" si="3"/>
        <v>6412</v>
      </c>
      <c r="HI4" s="496">
        <f t="shared" si="3"/>
        <v>3336</v>
      </c>
      <c r="HJ4" s="496">
        <f t="shared" si="3"/>
        <v>17604</v>
      </c>
      <c r="HK4" s="496">
        <f t="shared" si="3"/>
        <v>3604</v>
      </c>
      <c r="HL4" s="496">
        <f t="shared" si="3"/>
        <v>7384</v>
      </c>
      <c r="HM4" s="496">
        <f t="shared" si="3"/>
        <v>22417</v>
      </c>
      <c r="HN4" s="496">
        <f t="shared" si="3"/>
        <v>11969</v>
      </c>
      <c r="HO4" s="496">
        <f t="shared" si="3"/>
        <v>0</v>
      </c>
      <c r="HP4" s="496">
        <f t="shared" si="3"/>
        <v>5172</v>
      </c>
      <c r="HQ4" s="496">
        <f t="shared" si="3"/>
        <v>30632</v>
      </c>
      <c r="HR4" s="496">
        <f t="shared" si="3"/>
        <v>5988</v>
      </c>
      <c r="HS4" s="496">
        <f t="shared" si="3"/>
        <v>2597</v>
      </c>
      <c r="HT4" s="496">
        <f t="shared" si="3"/>
        <v>332</v>
      </c>
      <c r="HU4" s="563">
        <f t="shared" si="3"/>
        <v>4184</v>
      </c>
      <c r="HV4" s="544">
        <f t="shared" si="3"/>
        <v>17141</v>
      </c>
      <c r="HW4" s="496">
        <f t="shared" si="3"/>
        <v>8378</v>
      </c>
      <c r="HX4" s="563">
        <f t="shared" si="3"/>
        <v>27653</v>
      </c>
      <c r="HY4" s="544">
        <f t="shared" si="3"/>
        <v>1638</v>
      </c>
      <c r="HZ4" s="563">
        <f t="shared" si="3"/>
        <v>15454</v>
      </c>
      <c r="IA4" s="544">
        <f t="shared" si="3"/>
        <v>12997</v>
      </c>
      <c r="IB4" s="563">
        <f t="shared" si="3"/>
        <v>2364</v>
      </c>
      <c r="IC4" s="563">
        <f t="shared" si="3"/>
        <v>600</v>
      </c>
      <c r="ID4" s="563">
        <f t="shared" si="3"/>
        <v>2444</v>
      </c>
      <c r="IE4" s="563">
        <f t="shared" si="3"/>
        <v>22346</v>
      </c>
      <c r="IF4" s="563">
        <f t="shared" si="3"/>
        <v>13056</v>
      </c>
      <c r="IG4" s="563">
        <f t="shared" si="3"/>
        <v>11054</v>
      </c>
      <c r="IH4" s="563">
        <f t="shared" si="3"/>
        <v>22356</v>
      </c>
      <c r="II4" s="544">
        <f t="shared" si="3"/>
        <v>735</v>
      </c>
      <c r="IJ4" s="563">
        <f t="shared" si="3"/>
        <v>13720</v>
      </c>
      <c r="IK4" s="563">
        <f t="shared" si="3"/>
        <v>6498</v>
      </c>
      <c r="IL4" s="563">
        <f t="shared" si="3"/>
        <v>29341</v>
      </c>
      <c r="IM4" s="563">
        <f t="shared" si="3"/>
        <v>7640</v>
      </c>
      <c r="IN4" s="563">
        <f t="shared" si="3"/>
        <v>2376</v>
      </c>
      <c r="IO4" s="563">
        <f t="shared" si="3"/>
        <v>4846</v>
      </c>
      <c r="IP4" s="563">
        <f t="shared" si="3"/>
        <v>13269</v>
      </c>
      <c r="IQ4" s="563">
        <f t="shared" si="3"/>
        <v>7770</v>
      </c>
      <c r="IR4" s="563">
        <f t="shared" si="3"/>
        <v>0</v>
      </c>
      <c r="IS4" s="563">
        <f t="shared" si="3"/>
        <v>480</v>
      </c>
      <c r="IT4" s="544">
        <f t="shared" si="3"/>
        <v>5236</v>
      </c>
      <c r="IU4" s="496">
        <f t="shared" si="3"/>
        <v>2958</v>
      </c>
      <c r="IV4" s="496">
        <f t="shared" si="3"/>
        <v>3342</v>
      </c>
      <c r="IW4" s="496">
        <f t="shared" si="3"/>
        <v>2300</v>
      </c>
      <c r="IX4" s="496">
        <f t="shared" si="3"/>
        <v>3898</v>
      </c>
      <c r="IY4" s="496">
        <f t="shared" si="3"/>
        <v>45</v>
      </c>
      <c r="IZ4" s="496">
        <f t="shared" si="3"/>
        <v>1324</v>
      </c>
      <c r="JA4" s="496">
        <f t="shared" si="3"/>
        <v>3516</v>
      </c>
      <c r="JB4" s="496">
        <f t="shared" si="3"/>
        <v>1800</v>
      </c>
      <c r="JC4" s="496">
        <f t="shared" si="3"/>
        <v>0</v>
      </c>
      <c r="JD4" s="496">
        <f t="shared" ref="JD4:LO4" si="4">SUM(JD12:JD564)</f>
        <v>50</v>
      </c>
      <c r="JE4" s="496">
        <f t="shared" si="4"/>
        <v>-2459</v>
      </c>
      <c r="JF4" s="496">
        <f t="shared" si="4"/>
        <v>1984</v>
      </c>
      <c r="JG4" s="496">
        <f t="shared" si="4"/>
        <v>4256</v>
      </c>
      <c r="JH4" s="496">
        <f t="shared" si="4"/>
        <v>960</v>
      </c>
      <c r="JI4" s="496">
        <f t="shared" si="4"/>
        <v>2160</v>
      </c>
      <c r="JJ4" s="496">
        <f t="shared" si="4"/>
        <v>2112</v>
      </c>
      <c r="JK4" s="646">
        <f t="shared" si="4"/>
        <v>256</v>
      </c>
      <c r="JL4" s="646">
        <f t="shared" si="4"/>
        <v>1084</v>
      </c>
      <c r="JM4" s="646">
        <f t="shared" si="4"/>
        <v>384</v>
      </c>
      <c r="JN4" s="646">
        <f t="shared" si="4"/>
        <v>172</v>
      </c>
      <c r="JO4" s="646">
        <f t="shared" si="4"/>
        <v>4500</v>
      </c>
      <c r="JP4" s="646">
        <f t="shared" si="4"/>
        <v>504</v>
      </c>
      <c r="JQ4" s="646">
        <f t="shared" si="4"/>
        <v>192</v>
      </c>
      <c r="JR4" s="646">
        <f t="shared" si="4"/>
        <v>4632</v>
      </c>
      <c r="JS4" s="646">
        <f t="shared" si="4"/>
        <v>432</v>
      </c>
      <c r="JT4" s="646">
        <f t="shared" si="4"/>
        <v>298</v>
      </c>
      <c r="JU4" s="646">
        <f t="shared" si="4"/>
        <v>5352</v>
      </c>
      <c r="JV4" s="646">
        <f t="shared" si="4"/>
        <v>3492</v>
      </c>
      <c r="JW4" s="646">
        <f t="shared" si="4"/>
        <v>288</v>
      </c>
      <c r="JX4" s="496">
        <f t="shared" si="4"/>
        <v>1144</v>
      </c>
      <c r="JY4" s="496">
        <f t="shared" si="4"/>
        <v>2400</v>
      </c>
      <c r="JZ4" s="496">
        <f t="shared" si="4"/>
        <v>1856</v>
      </c>
      <c r="KA4" s="496">
        <f t="shared" si="4"/>
        <v>188</v>
      </c>
      <c r="KB4" s="496">
        <f t="shared" si="4"/>
        <v>368</v>
      </c>
      <c r="KC4" s="496">
        <f t="shared" si="4"/>
        <v>5296</v>
      </c>
      <c r="KD4" s="496">
        <f t="shared" si="4"/>
        <v>1020</v>
      </c>
      <c r="KE4" s="496">
        <f t="shared" si="4"/>
        <v>224</v>
      </c>
      <c r="KF4" s="496">
        <f t="shared" si="4"/>
        <v>5260</v>
      </c>
      <c r="KG4" s="496">
        <f t="shared" si="4"/>
        <v>24</v>
      </c>
      <c r="KH4" s="496">
        <f t="shared" si="4"/>
        <v>454</v>
      </c>
      <c r="KI4" s="496">
        <f t="shared" si="4"/>
        <v>3648</v>
      </c>
      <c r="KJ4" s="496">
        <f t="shared" si="4"/>
        <v>2756</v>
      </c>
      <c r="KK4" s="496">
        <f t="shared" si="4"/>
        <v>612</v>
      </c>
      <c r="KL4" s="496">
        <f t="shared" si="4"/>
        <v>1524</v>
      </c>
      <c r="KM4" s="496">
        <f t="shared" si="4"/>
        <v>192</v>
      </c>
      <c r="KN4" s="496">
        <f t="shared" si="4"/>
        <v>336</v>
      </c>
      <c r="KO4" s="496">
        <f t="shared" si="4"/>
        <v>1070</v>
      </c>
      <c r="KP4" s="496">
        <f t="shared" si="4"/>
        <v>720</v>
      </c>
      <c r="KQ4" s="563">
        <f t="shared" si="4"/>
        <v>128</v>
      </c>
      <c r="KR4" s="563">
        <f t="shared" si="4"/>
        <v>2204</v>
      </c>
      <c r="KS4" s="563">
        <f t="shared" si="4"/>
        <v>648</v>
      </c>
      <c r="KT4" s="563">
        <f t="shared" si="4"/>
        <v>159</v>
      </c>
      <c r="KU4" s="563">
        <f t="shared" si="4"/>
        <v>1084</v>
      </c>
      <c r="KV4" s="563">
        <f t="shared" si="4"/>
        <v>0</v>
      </c>
      <c r="KW4" s="544">
        <f t="shared" si="4"/>
        <v>288</v>
      </c>
      <c r="KX4" s="496">
        <f t="shared" si="4"/>
        <v>3789</v>
      </c>
      <c r="KY4" s="496">
        <f t="shared" si="4"/>
        <v>80</v>
      </c>
      <c r="KZ4" s="496">
        <f t="shared" si="4"/>
        <v>1488</v>
      </c>
      <c r="LA4" s="496">
        <f t="shared" si="4"/>
        <v>879</v>
      </c>
      <c r="LB4" s="496">
        <f t="shared" si="4"/>
        <v>3233</v>
      </c>
      <c r="LC4" s="496">
        <f t="shared" si="4"/>
        <v>80</v>
      </c>
      <c r="LD4" s="496">
        <f t="shared" si="4"/>
        <v>726</v>
      </c>
      <c r="LE4" s="496">
        <f t="shared" si="4"/>
        <v>11072</v>
      </c>
      <c r="LF4" s="496">
        <f t="shared" si="4"/>
        <v>200</v>
      </c>
      <c r="LG4" s="496">
        <f t="shared" si="4"/>
        <v>388</v>
      </c>
      <c r="LH4" s="496">
        <f t="shared" si="4"/>
        <v>3754</v>
      </c>
      <c r="LI4" s="496">
        <f t="shared" si="4"/>
        <v>1824</v>
      </c>
      <c r="LJ4" s="496">
        <f t="shared" si="4"/>
        <v>432</v>
      </c>
      <c r="LK4" s="496">
        <f t="shared" si="4"/>
        <v>1506</v>
      </c>
      <c r="LL4" s="496">
        <f t="shared" si="4"/>
        <v>960</v>
      </c>
      <c r="LM4" s="496">
        <f t="shared" si="4"/>
        <v>432</v>
      </c>
      <c r="LN4" s="496">
        <f t="shared" si="4"/>
        <v>299</v>
      </c>
      <c r="LO4" s="496">
        <f t="shared" si="4"/>
        <v>1844</v>
      </c>
      <c r="LP4" s="496">
        <f t="shared" ref="LP4:MX4" si="5">SUM(LP12:LP564)</f>
        <v>1096</v>
      </c>
      <c r="LQ4" s="496">
        <f t="shared" si="5"/>
        <v>860</v>
      </c>
      <c r="LR4" s="496">
        <f t="shared" si="5"/>
        <v>360</v>
      </c>
      <c r="LS4" s="496">
        <f t="shared" si="5"/>
        <v>794</v>
      </c>
      <c r="LT4" s="563">
        <f t="shared" si="5"/>
        <v>48</v>
      </c>
      <c r="LU4" s="563">
        <f t="shared" si="5"/>
        <v>563</v>
      </c>
      <c r="LV4" s="563">
        <f t="shared" si="5"/>
        <v>1110</v>
      </c>
      <c r="LW4" s="563">
        <f t="shared" si="5"/>
        <v>0</v>
      </c>
      <c r="LX4" s="544">
        <f t="shared" si="5"/>
        <v>11000</v>
      </c>
      <c r="LY4" s="496">
        <f t="shared" si="5"/>
        <v>200</v>
      </c>
      <c r="LZ4" s="496">
        <f t="shared" si="5"/>
        <v>1656</v>
      </c>
      <c r="MA4" s="496">
        <f t="shared" si="5"/>
        <v>356</v>
      </c>
      <c r="MB4" s="496">
        <f t="shared" si="5"/>
        <v>5491</v>
      </c>
      <c r="MC4" s="496">
        <f t="shared" si="5"/>
        <v>48</v>
      </c>
      <c r="MD4" s="563">
        <f t="shared" si="5"/>
        <v>5136</v>
      </c>
      <c r="ME4" s="496">
        <f t="shared" si="5"/>
        <v>646</v>
      </c>
      <c r="MF4" s="496">
        <f t="shared" si="5"/>
        <v>423</v>
      </c>
      <c r="MG4" s="496">
        <f t="shared" si="5"/>
        <v>1552</v>
      </c>
      <c r="MH4" s="563">
        <f t="shared" si="5"/>
        <v>149</v>
      </c>
      <c r="MI4" s="544">
        <f t="shared" si="5"/>
        <v>786</v>
      </c>
      <c r="MJ4" s="563">
        <f t="shared" si="5"/>
        <v>1692</v>
      </c>
      <c r="MK4" s="563">
        <f t="shared" si="5"/>
        <v>1952</v>
      </c>
      <c r="ML4" s="563">
        <f t="shared" si="5"/>
        <v>4465</v>
      </c>
      <c r="MM4" s="563">
        <f t="shared" si="5"/>
        <v>5</v>
      </c>
      <c r="MN4" s="563">
        <f t="shared" si="5"/>
        <v>10</v>
      </c>
      <c r="MO4" s="563">
        <f t="shared" si="5"/>
        <v>120</v>
      </c>
      <c r="MP4" s="563">
        <f t="shared" si="5"/>
        <v>320</v>
      </c>
      <c r="MQ4" s="563">
        <f t="shared" si="5"/>
        <v>600</v>
      </c>
      <c r="MR4" s="563">
        <f t="shared" si="5"/>
        <v>3897</v>
      </c>
      <c r="MS4" s="563">
        <f t="shared" si="5"/>
        <v>0</v>
      </c>
      <c r="MT4" s="563">
        <f t="shared" si="5"/>
        <v>1380192</v>
      </c>
      <c r="MU4" s="563">
        <f t="shared" si="5"/>
        <v>167472</v>
      </c>
      <c r="MV4" s="563">
        <f t="shared" si="5"/>
        <v>1547664</v>
      </c>
      <c r="MW4" s="544">
        <f t="shared" si="5"/>
        <v>1398984</v>
      </c>
      <c r="MX4" s="496">
        <f t="shared" si="5"/>
        <v>1129615</v>
      </c>
      <c r="MY4" s="563">
        <f>SUM(MY20:MY564)</f>
        <v>0</v>
      </c>
      <c r="MZ4" s="690"/>
      <c r="NA4" s="690"/>
      <c r="NB4" s="691">
        <f>SUM(NB12:NB564)</f>
        <v>2592893.98</v>
      </c>
      <c r="NC4" s="691"/>
      <c r="ND4" s="690"/>
      <c r="NE4" s="690"/>
      <c r="NF4" s="690"/>
      <c r="NG4" s="690"/>
      <c r="NH4" s="691"/>
      <c r="NI4" s="719">
        <f>SUM(NI12:NI564)</f>
        <v>7122402.58</v>
      </c>
      <c r="NJ4" s="691"/>
      <c r="NK4" s="690"/>
      <c r="NL4" s="690"/>
      <c r="NM4" s="690"/>
      <c r="NN4" s="690"/>
      <c r="NO4" s="691">
        <f>SUM(NO20:NO564)</f>
        <v>785735</v>
      </c>
      <c r="NP4" s="691">
        <f>SUM(NP20:NP564)</f>
        <v>1535886</v>
      </c>
      <c r="NQ4" s="691"/>
      <c r="NR4" s="691"/>
      <c r="NS4" s="691">
        <f>SUM(NS12:NS564)</f>
        <v>830197</v>
      </c>
      <c r="NT4" s="691"/>
      <c r="NU4" s="691"/>
      <c r="NV4" s="691"/>
      <c r="NW4" s="691"/>
      <c r="NX4" s="691"/>
      <c r="NY4" s="691"/>
      <c r="NZ4" s="691"/>
      <c r="OA4" s="691"/>
      <c r="OB4" s="691"/>
      <c r="OC4" s="691"/>
      <c r="OD4" s="775"/>
      <c r="OE4" s="563">
        <f t="shared" ref="OE4:OS4" si="6">SUM(OE12:OE564)</f>
        <v>136157</v>
      </c>
      <c r="OF4" s="776">
        <f t="shared" si="6"/>
        <v>54370</v>
      </c>
      <c r="OG4" s="776">
        <f t="shared" si="6"/>
        <v>120820</v>
      </c>
      <c r="OH4" s="776">
        <f t="shared" si="6"/>
        <v>165980</v>
      </c>
      <c r="OI4" s="776">
        <f t="shared" si="6"/>
        <v>155853</v>
      </c>
      <c r="OJ4" s="776">
        <f t="shared" si="6"/>
        <v>282842</v>
      </c>
      <c r="OK4" s="776">
        <f t="shared" si="6"/>
        <v>68934</v>
      </c>
      <c r="OL4" s="776">
        <f t="shared" si="6"/>
        <v>70967</v>
      </c>
      <c r="OM4" s="776">
        <f t="shared" si="6"/>
        <v>40247</v>
      </c>
      <c r="ON4" s="776">
        <f t="shared" si="6"/>
        <v>91538</v>
      </c>
      <c r="OO4" s="776">
        <f t="shared" si="6"/>
        <v>117501</v>
      </c>
      <c r="OP4" s="776">
        <f t="shared" si="6"/>
        <v>0</v>
      </c>
      <c r="OQ4" s="563">
        <f t="shared" si="6"/>
        <v>194103</v>
      </c>
      <c r="OR4" s="563">
        <f t="shared" si="6"/>
        <v>1499312</v>
      </c>
      <c r="OS4" s="563">
        <f t="shared" si="6"/>
        <v>-2459</v>
      </c>
      <c r="OT4" s="563"/>
      <c r="OU4" s="563">
        <f t="shared" ref="OU4:PF4" si="7">SUM(OU12:OU564)</f>
        <v>0</v>
      </c>
      <c r="OV4" s="563">
        <f t="shared" si="7"/>
        <v>0</v>
      </c>
      <c r="OW4" s="563">
        <f t="shared" si="7"/>
        <v>0</v>
      </c>
      <c r="OX4" s="563">
        <f t="shared" si="7"/>
        <v>0</v>
      </c>
      <c r="OY4" s="563">
        <f t="shared" si="7"/>
        <v>0</v>
      </c>
      <c r="OZ4" s="563">
        <f t="shared" si="7"/>
        <v>0</v>
      </c>
      <c r="PA4" s="563">
        <f t="shared" si="7"/>
        <v>0</v>
      </c>
      <c r="PB4" s="563">
        <f t="shared" si="7"/>
        <v>0</v>
      </c>
      <c r="PC4" s="563">
        <f t="shared" si="7"/>
        <v>0</v>
      </c>
      <c r="PD4" s="563">
        <f t="shared" si="7"/>
        <v>0</v>
      </c>
      <c r="PE4" s="563">
        <f t="shared" si="7"/>
        <v>0</v>
      </c>
      <c r="PF4" s="563">
        <f t="shared" si="7"/>
        <v>0</v>
      </c>
      <c r="PG4" s="782"/>
      <c r="PH4" s="783"/>
      <c r="PI4" s="787"/>
      <c r="PJ4" s="787"/>
      <c r="PK4" s="787"/>
      <c r="PL4" s="787"/>
      <c r="PM4" s="787"/>
      <c r="PN4" s="787"/>
      <c r="PO4" s="787"/>
      <c r="PP4" s="787"/>
      <c r="PQ4" s="787"/>
      <c r="PR4" s="787"/>
      <c r="PS4" s="787"/>
      <c r="PT4" s="787"/>
      <c r="PU4" s="787"/>
      <c r="PV4" s="787"/>
      <c r="PW4" s="787"/>
      <c r="PX4" s="787"/>
      <c r="PY4" s="787"/>
      <c r="PZ4" s="787"/>
      <c r="QA4" s="787"/>
      <c r="QB4" s="787"/>
      <c r="QC4" s="787"/>
      <c r="QD4" s="787"/>
      <c r="QE4" s="787"/>
      <c r="QF4" s="787"/>
      <c r="QG4" s="787"/>
      <c r="QH4" s="787"/>
      <c r="QI4" s="787"/>
      <c r="QJ4" s="787"/>
      <c r="QK4" s="787"/>
      <c r="QL4" s="787"/>
      <c r="QM4" s="787"/>
      <c r="QN4" s="787"/>
      <c r="QO4" s="787"/>
      <c r="QP4" s="787"/>
      <c r="QQ4" s="787"/>
      <c r="QR4" s="787"/>
      <c r="QS4" s="787"/>
      <c r="QT4" s="787"/>
      <c r="QU4" s="787"/>
      <c r="QV4" s="787"/>
      <c r="QW4" s="787"/>
      <c r="QX4" s="787"/>
      <c r="QY4" s="787"/>
      <c r="QZ4" s="787"/>
      <c r="RA4" s="787"/>
      <c r="RB4" s="787"/>
      <c r="RC4" s="787"/>
      <c r="RD4" s="787"/>
      <c r="RE4" s="787"/>
      <c r="RF4" s="787"/>
      <c r="RG4" s="787"/>
      <c r="RH4" s="787"/>
      <c r="RI4" s="787"/>
      <c r="RJ4" s="787"/>
      <c r="RK4" s="787"/>
      <c r="RL4" s="787"/>
      <c r="RM4" s="787"/>
      <c r="RN4" s="787"/>
      <c r="RO4" s="787"/>
      <c r="RP4" s="787"/>
      <c r="RQ4" s="787"/>
      <c r="RR4" s="787"/>
      <c r="RS4" s="787"/>
      <c r="RT4" s="787"/>
      <c r="RU4" s="787"/>
      <c r="RV4" s="787"/>
      <c r="RW4" s="787"/>
      <c r="RX4" s="787"/>
      <c r="RY4" s="787"/>
      <c r="RZ4" s="787"/>
      <c r="SA4" s="787"/>
      <c r="SB4" s="787"/>
      <c r="SC4" s="787"/>
      <c r="SD4" s="787"/>
      <c r="SE4" s="787"/>
      <c r="SF4" s="787"/>
      <c r="SG4" s="787"/>
      <c r="SH4" s="787"/>
      <c r="SI4" s="787"/>
      <c r="SJ4" s="787"/>
      <c r="SK4" s="787"/>
      <c r="SL4" s="787"/>
      <c r="SM4" s="787"/>
      <c r="SN4" s="787"/>
      <c r="SO4" s="787"/>
      <c r="SP4" s="787"/>
      <c r="SQ4" s="787"/>
      <c r="SR4" s="787"/>
      <c r="SS4" s="787"/>
      <c r="ST4" s="787"/>
      <c r="SU4" s="787"/>
      <c r="SV4" s="787"/>
      <c r="SW4" s="787"/>
      <c r="SX4" s="787"/>
      <c r="SY4" s="787"/>
      <c r="SZ4" s="787"/>
      <c r="TA4" s="787"/>
      <c r="TB4" s="787"/>
      <c r="TC4" s="787"/>
      <c r="TD4" s="787"/>
      <c r="TE4" s="787"/>
      <c r="TF4" s="787"/>
      <c r="TG4" s="787"/>
      <c r="TH4" s="787"/>
      <c r="TI4" s="787"/>
      <c r="TJ4" s="787"/>
      <c r="TK4" s="787"/>
      <c r="TL4" s="787"/>
      <c r="TM4" s="787"/>
      <c r="TN4" s="787"/>
      <c r="TO4" s="787"/>
      <c r="TP4" s="787"/>
      <c r="TQ4" s="787"/>
      <c r="TR4" s="787"/>
      <c r="TS4" s="787"/>
      <c r="TT4" s="787"/>
      <c r="TU4" s="787"/>
      <c r="TV4" s="787"/>
      <c r="TW4" s="787"/>
      <c r="TX4" s="787"/>
      <c r="TY4" s="787"/>
      <c r="TZ4" s="787"/>
      <c r="UA4" s="787"/>
      <c r="UB4" s="787"/>
      <c r="UC4" s="787"/>
      <c r="UD4" s="787"/>
      <c r="UE4" s="787"/>
      <c r="UF4" s="787"/>
      <c r="UG4" s="787"/>
      <c r="UH4" s="787"/>
      <c r="UI4" s="787"/>
      <c r="UJ4" s="787"/>
      <c r="UK4" s="787"/>
      <c r="UL4" s="787"/>
      <c r="UM4" s="787"/>
      <c r="UN4" s="787"/>
      <c r="UO4" s="787"/>
      <c r="UP4" s="787"/>
      <c r="UQ4" s="787"/>
      <c r="UR4" s="787"/>
      <c r="US4" s="787"/>
      <c r="UT4" s="787"/>
      <c r="UU4" s="787"/>
      <c r="UV4" s="787"/>
      <c r="UW4" s="787"/>
      <c r="UX4" s="787"/>
      <c r="UY4" s="787"/>
      <c r="UZ4" s="787"/>
      <c r="VA4" s="787"/>
      <c r="VB4" s="787"/>
      <c r="VC4" s="787"/>
      <c r="VD4" s="787"/>
      <c r="VE4" s="787"/>
      <c r="VF4" s="787"/>
      <c r="VG4" s="787"/>
      <c r="VH4" s="787"/>
      <c r="VI4" s="787"/>
      <c r="VJ4" s="787"/>
      <c r="VK4" s="787"/>
      <c r="VL4" s="787"/>
      <c r="VM4" s="787"/>
      <c r="VN4" s="787"/>
      <c r="VO4" s="787"/>
      <c r="VP4" s="787"/>
      <c r="VQ4" s="787"/>
      <c r="VR4" s="787"/>
      <c r="VS4" s="787"/>
      <c r="VT4" s="787"/>
      <c r="VU4" s="787"/>
      <c r="VV4" s="787"/>
      <c r="VW4" s="787"/>
      <c r="VX4" s="787"/>
      <c r="VY4" s="787"/>
      <c r="VZ4" s="787"/>
      <c r="WA4" s="787"/>
      <c r="WB4" s="787"/>
      <c r="WC4" s="787"/>
      <c r="WD4" s="787"/>
      <c r="WE4" s="787"/>
      <c r="WF4" s="787"/>
      <c r="WG4" s="787"/>
      <c r="WH4" s="787"/>
      <c r="WI4" s="787"/>
      <c r="WJ4" s="787"/>
      <c r="WK4" s="787"/>
      <c r="WL4" s="787"/>
      <c r="WM4" s="787"/>
      <c r="WN4" s="787"/>
      <c r="WO4" s="787"/>
      <c r="WP4" s="787"/>
      <c r="WQ4" s="787"/>
      <c r="WR4" s="787"/>
      <c r="WS4" s="787"/>
      <c r="WT4" s="787"/>
      <c r="WU4" s="787"/>
      <c r="WV4" s="787"/>
      <c r="WW4" s="787"/>
      <c r="WX4" s="787"/>
      <c r="WY4" s="787"/>
      <c r="WZ4" s="787"/>
      <c r="XA4" s="787"/>
      <c r="XB4" s="787"/>
      <c r="XC4" s="787"/>
      <c r="XD4" s="787"/>
      <c r="XE4" s="787"/>
      <c r="XF4" s="787"/>
      <c r="XG4" s="787"/>
      <c r="XH4" s="787"/>
      <c r="XI4" s="787"/>
      <c r="XJ4" s="787"/>
      <c r="XK4" s="787"/>
      <c r="XL4" s="787"/>
      <c r="XM4" s="787"/>
      <c r="XN4" s="787"/>
      <c r="XO4" s="787"/>
      <c r="XP4" s="787"/>
      <c r="XQ4" s="787"/>
      <c r="XR4" s="787"/>
      <c r="XS4" s="787"/>
      <c r="XT4" s="787"/>
      <c r="XU4" s="787"/>
      <c r="XV4" s="787"/>
      <c r="XW4" s="787"/>
      <c r="XX4" s="787"/>
      <c r="XY4" s="787"/>
      <c r="XZ4" s="787"/>
      <c r="YA4" s="787"/>
      <c r="YB4" s="787"/>
      <c r="YC4" s="787"/>
      <c r="YD4" s="787"/>
      <c r="YE4" s="787"/>
      <c r="YF4" s="787"/>
      <c r="YG4" s="787"/>
      <c r="YH4" s="787"/>
      <c r="YI4" s="787"/>
      <c r="YJ4" s="787"/>
      <c r="YK4" s="787"/>
      <c r="YL4" s="787"/>
      <c r="YM4" s="787"/>
      <c r="YN4" s="787"/>
      <c r="YO4" s="787"/>
      <c r="YP4" s="787"/>
      <c r="YQ4" s="787"/>
      <c r="YR4" s="787"/>
      <c r="YS4" s="787"/>
      <c r="YT4" s="787"/>
      <c r="YU4" s="787"/>
      <c r="YV4" s="787"/>
      <c r="YW4" s="787"/>
      <c r="YX4" s="787"/>
      <c r="YY4" s="787"/>
      <c r="YZ4" s="787"/>
      <c r="ZA4" s="787"/>
      <c r="ZB4" s="787"/>
      <c r="ZC4" s="787"/>
      <c r="ZD4" s="787"/>
      <c r="ZE4" s="787"/>
      <c r="ZF4" s="787"/>
      <c r="ZG4" s="787"/>
      <c r="ZH4" s="787"/>
      <c r="ZI4" s="787"/>
      <c r="ZJ4" s="787"/>
      <c r="ZK4" s="787"/>
      <c r="ZL4" s="787"/>
      <c r="ZM4" s="787"/>
      <c r="ZN4" s="787"/>
      <c r="ZO4" s="787"/>
      <c r="ZP4" s="787"/>
      <c r="ZQ4" s="787"/>
      <c r="ZR4" s="787"/>
      <c r="ZS4" s="787"/>
      <c r="ZT4" s="787"/>
      <c r="ZU4" s="787"/>
      <c r="ZV4" s="787"/>
      <c r="ZW4" s="787"/>
      <c r="ZX4" s="787"/>
      <c r="ZY4" s="787"/>
      <c r="ZZ4" s="787"/>
      <c r="AAA4" s="787"/>
      <c r="AAB4" s="787"/>
      <c r="AAC4" s="787"/>
      <c r="AAD4" s="787"/>
      <c r="AAE4" s="787"/>
      <c r="AAF4" s="787"/>
      <c r="AAG4" s="787"/>
      <c r="AAH4" s="787"/>
      <c r="AAI4" s="787"/>
      <c r="AAJ4" s="787"/>
      <c r="AAK4" s="787"/>
      <c r="AAL4" s="787"/>
      <c r="AAM4" s="787"/>
      <c r="AAN4" s="787"/>
      <c r="AAO4" s="787"/>
      <c r="AAP4" s="787"/>
      <c r="AAQ4" s="787"/>
      <c r="AAR4" s="787"/>
      <c r="AAS4" s="787"/>
      <c r="AAT4" s="787"/>
      <c r="AAU4" s="787"/>
      <c r="AAV4" s="787"/>
      <c r="AAW4" s="787"/>
      <c r="AAX4" s="787"/>
      <c r="AAY4" s="787"/>
      <c r="AAZ4" s="787"/>
      <c r="ABA4" s="787"/>
      <c r="ABB4" s="787"/>
      <c r="ABC4" s="787"/>
      <c r="ABD4" s="787"/>
      <c r="ABE4" s="787"/>
      <c r="ABF4" s="787"/>
      <c r="ABG4" s="787"/>
      <c r="ABH4" s="787"/>
      <c r="ABI4" s="787"/>
      <c r="ABJ4" s="787"/>
      <c r="ABK4" s="787"/>
      <c r="ABL4" s="787"/>
      <c r="ABM4" s="787"/>
      <c r="ABN4" s="787"/>
      <c r="ABO4" s="787"/>
      <c r="ABP4" s="787"/>
      <c r="ABQ4" s="787"/>
      <c r="ABR4" s="787"/>
      <c r="ABS4" s="787"/>
      <c r="ABT4" s="787"/>
      <c r="ABU4" s="787"/>
      <c r="ABV4" s="787"/>
      <c r="ABW4" s="787"/>
      <c r="ABX4" s="787"/>
      <c r="ABY4" s="787"/>
      <c r="ABZ4" s="787"/>
      <c r="ACA4" s="787"/>
      <c r="ACB4" s="787"/>
      <c r="ACC4" s="787"/>
      <c r="ACD4" s="787"/>
      <c r="ACE4" s="787"/>
      <c r="ACF4" s="787"/>
      <c r="ACG4" s="787"/>
      <c r="ACH4" s="787"/>
      <c r="ACI4" s="787"/>
      <c r="ACJ4" s="787"/>
      <c r="ACK4" s="787"/>
      <c r="ACL4" s="787"/>
      <c r="ACM4" s="787"/>
      <c r="ACN4" s="787"/>
      <c r="ACO4" s="787"/>
      <c r="ACP4" s="787"/>
      <c r="ACQ4" s="787"/>
      <c r="ACR4" s="787"/>
      <c r="ACS4" s="787"/>
      <c r="ACT4" s="787"/>
      <c r="ACU4" s="787"/>
      <c r="ACV4" s="787"/>
      <c r="ACW4" s="787"/>
      <c r="ACX4" s="787"/>
      <c r="ACY4" s="787"/>
      <c r="ACZ4" s="787"/>
      <c r="ADA4" s="787"/>
      <c r="ADB4" s="787"/>
      <c r="ADC4" s="787"/>
      <c r="ADD4" s="787"/>
      <c r="ADE4" s="787"/>
      <c r="ADF4" s="787"/>
      <c r="ADG4" s="787"/>
      <c r="ADH4" s="787"/>
      <c r="ADI4" s="787"/>
      <c r="ADJ4" s="787"/>
      <c r="ADK4" s="787"/>
      <c r="ADL4" s="787"/>
      <c r="ADM4" s="787"/>
      <c r="ADN4" s="787"/>
      <c r="ADO4" s="787"/>
      <c r="ADP4" s="787"/>
      <c r="ADQ4" s="787"/>
      <c r="ADR4" s="787"/>
      <c r="ADS4" s="787"/>
      <c r="ADT4" s="787"/>
      <c r="ADU4" s="787"/>
      <c r="ADV4" s="787"/>
      <c r="ADW4" s="787"/>
      <c r="ADX4" s="787"/>
      <c r="ADY4" s="787"/>
      <c r="ADZ4" s="787"/>
      <c r="AEA4" s="787"/>
      <c r="AEB4" s="787"/>
      <c r="AEC4" s="787"/>
      <c r="AED4" s="787"/>
      <c r="AEE4" s="787"/>
      <c r="AEF4" s="787"/>
      <c r="AEG4" s="787"/>
      <c r="AEH4" s="787"/>
      <c r="AEI4" s="787"/>
      <c r="AEJ4" s="787"/>
      <c r="AEK4" s="787"/>
      <c r="AEL4" s="787"/>
      <c r="AEM4" s="787"/>
      <c r="AEN4" s="787"/>
      <c r="AEO4" s="787"/>
      <c r="AEP4" s="787"/>
      <c r="AEQ4" s="787"/>
      <c r="AER4" s="787"/>
      <c r="AES4" s="787"/>
      <c r="AET4" s="787"/>
      <c r="AEU4" s="787"/>
      <c r="AEV4" s="787"/>
      <c r="AEW4" s="787"/>
      <c r="AEX4" s="787"/>
      <c r="AEY4" s="787"/>
      <c r="AEZ4" s="787"/>
      <c r="AFA4" s="787"/>
      <c r="AFB4" s="787"/>
      <c r="AFC4" s="787"/>
      <c r="AFD4" s="787"/>
      <c r="AFE4" s="787"/>
      <c r="AFF4" s="787"/>
      <c r="AFG4" s="787"/>
      <c r="AFH4" s="787"/>
      <c r="AFI4" s="787"/>
      <c r="AFJ4" s="787"/>
      <c r="AFK4" s="787"/>
      <c r="AFL4" s="787"/>
      <c r="AFM4" s="787"/>
      <c r="AFN4" s="787"/>
      <c r="AFO4" s="787"/>
      <c r="AFP4" s="787"/>
      <c r="AFQ4" s="787"/>
      <c r="AFR4" s="787"/>
      <c r="AFS4" s="787"/>
      <c r="AFT4" s="787"/>
      <c r="AFU4" s="787"/>
      <c r="AFV4" s="787"/>
      <c r="AFW4" s="787"/>
      <c r="AFX4" s="787"/>
      <c r="AFY4" s="787"/>
      <c r="AFZ4" s="787"/>
      <c r="AGA4" s="787"/>
      <c r="AGB4" s="787"/>
      <c r="AGC4" s="787"/>
      <c r="AGD4" s="787"/>
      <c r="AGE4" s="787"/>
      <c r="AGF4" s="787"/>
      <c r="AGG4" s="787"/>
      <c r="AGH4" s="787"/>
      <c r="AGI4" s="787"/>
      <c r="AGJ4" s="787"/>
      <c r="AGK4" s="787"/>
      <c r="AGL4" s="787"/>
      <c r="AGM4" s="787"/>
      <c r="AGN4" s="787"/>
      <c r="AGO4" s="787"/>
      <c r="AGP4" s="787"/>
      <c r="AGQ4" s="787"/>
      <c r="AGR4" s="787"/>
      <c r="AGS4" s="787"/>
      <c r="AGT4" s="787"/>
      <c r="AGU4" s="787"/>
      <c r="AGV4" s="787"/>
      <c r="AGW4" s="787"/>
      <c r="AGX4" s="787"/>
      <c r="AGY4" s="787"/>
      <c r="AGZ4" s="787"/>
      <c r="AHA4" s="787"/>
      <c r="AHB4" s="787"/>
      <c r="AHC4" s="787"/>
      <c r="AHD4" s="787"/>
      <c r="AHE4" s="787"/>
      <c r="AHF4" s="787"/>
      <c r="AHG4" s="787"/>
      <c r="AHH4" s="787"/>
      <c r="AHI4" s="787"/>
      <c r="AHJ4" s="787"/>
      <c r="AHK4" s="787"/>
      <c r="AHL4" s="787"/>
      <c r="AHM4" s="787"/>
      <c r="AHN4" s="787"/>
      <c r="AHO4" s="787"/>
      <c r="AHP4" s="787"/>
      <c r="AHQ4" s="787"/>
      <c r="AHR4" s="787"/>
      <c r="AHS4" s="787"/>
      <c r="AHT4" s="787"/>
      <c r="AHU4" s="787"/>
      <c r="AHV4" s="787"/>
      <c r="AHW4" s="787"/>
      <c r="AHX4" s="787"/>
      <c r="AHY4" s="787"/>
      <c r="AHZ4" s="787"/>
      <c r="AIA4" s="787"/>
      <c r="AIB4" s="787"/>
      <c r="AIC4" s="787"/>
      <c r="AID4" s="787"/>
      <c r="AIE4" s="787"/>
      <c r="AIF4" s="787"/>
      <c r="AIG4" s="787"/>
      <c r="AIH4" s="787"/>
      <c r="AII4" s="787"/>
      <c r="AIJ4" s="787"/>
      <c r="AIK4" s="787"/>
      <c r="AIL4" s="787"/>
      <c r="AIM4" s="787"/>
      <c r="AIN4" s="787"/>
      <c r="AIO4" s="787"/>
      <c r="AIP4" s="787"/>
      <c r="AIQ4" s="787"/>
      <c r="AIR4" s="787"/>
      <c r="AIS4" s="787"/>
      <c r="AIT4" s="787"/>
      <c r="AIU4" s="787"/>
      <c r="AIV4" s="787"/>
      <c r="AIW4" s="787"/>
      <c r="AIX4" s="787"/>
      <c r="AIY4" s="787"/>
      <c r="AIZ4" s="787"/>
      <c r="AJA4" s="787"/>
      <c r="AJB4" s="787"/>
      <c r="AJC4" s="787"/>
      <c r="AJD4" s="787"/>
      <c r="AJE4" s="787"/>
      <c r="AJF4" s="787"/>
      <c r="AJG4" s="787"/>
      <c r="AJH4" s="787"/>
      <c r="AJI4" s="787"/>
      <c r="AJJ4" s="787"/>
      <c r="AJK4" s="787"/>
      <c r="AJL4" s="787"/>
      <c r="AJM4" s="787"/>
      <c r="AJN4" s="787"/>
      <c r="AJO4" s="787"/>
      <c r="AJP4" s="787"/>
      <c r="AJQ4" s="787"/>
      <c r="AJR4" s="787"/>
      <c r="AJS4" s="787"/>
      <c r="AJT4" s="787"/>
      <c r="AJU4" s="787"/>
      <c r="AJV4" s="787"/>
      <c r="AJW4" s="787"/>
      <c r="AJX4" s="787"/>
      <c r="AJY4" s="787"/>
      <c r="AJZ4" s="787"/>
      <c r="AKA4" s="787"/>
      <c r="AKB4" s="787"/>
      <c r="AKC4" s="787"/>
      <c r="AKD4" s="787"/>
      <c r="AKE4" s="787"/>
      <c r="AKF4" s="787"/>
      <c r="AKG4" s="787"/>
      <c r="AKH4" s="787"/>
      <c r="AKI4" s="787"/>
      <c r="AKJ4" s="787"/>
      <c r="AKK4" s="787"/>
      <c r="AKL4" s="787"/>
      <c r="AKM4" s="787"/>
      <c r="AKN4" s="787"/>
      <c r="AKO4" s="787"/>
      <c r="AKP4" s="787"/>
      <c r="AKQ4" s="787"/>
      <c r="AKR4" s="787"/>
      <c r="AKS4" s="787"/>
      <c r="AKT4" s="787"/>
      <c r="AKU4" s="787"/>
      <c r="AKV4" s="787"/>
      <c r="AKW4" s="787"/>
      <c r="AKX4" s="787"/>
      <c r="AKY4" s="787"/>
      <c r="AKZ4" s="787"/>
      <c r="ALA4" s="787"/>
      <c r="ALB4" s="787"/>
      <c r="ALC4" s="787"/>
      <c r="ALD4" s="787"/>
      <c r="ALE4" s="787"/>
      <c r="ALF4" s="787"/>
      <c r="ALG4" s="787"/>
      <c r="ALH4" s="787"/>
      <c r="ALI4" s="787"/>
      <c r="ALJ4" s="787"/>
      <c r="ALK4" s="787"/>
      <c r="ALL4" s="787"/>
      <c r="ALM4" s="787"/>
      <c r="ALN4" s="787"/>
      <c r="ALO4" s="787"/>
      <c r="ALP4" s="787"/>
      <c r="ALQ4" s="787"/>
      <c r="ALR4" s="787"/>
      <c r="ALS4" s="787"/>
      <c r="ALT4" s="787"/>
      <c r="ALU4" s="787"/>
      <c r="ALV4" s="787"/>
      <c r="ALW4" s="787"/>
      <c r="ALX4" s="787"/>
      <c r="ALY4" s="787"/>
      <c r="ALZ4" s="787"/>
      <c r="AMA4" s="787"/>
      <c r="AMB4" s="787"/>
      <c r="AMC4" s="787"/>
      <c r="AMD4" s="787"/>
      <c r="AME4" s="787"/>
      <c r="AMF4" s="787"/>
      <c r="AMG4" s="787"/>
      <c r="AMH4" s="787"/>
      <c r="AMI4" s="787"/>
      <c r="AMJ4" s="787"/>
      <c r="AMK4" s="787"/>
      <c r="AML4" s="787"/>
      <c r="AMM4" s="787"/>
      <c r="AMN4" s="787"/>
      <c r="AMO4" s="787"/>
      <c r="AMP4" s="787"/>
      <c r="AMQ4" s="787"/>
      <c r="AMR4" s="787"/>
      <c r="AMS4" s="787"/>
      <c r="AMT4" s="787"/>
      <c r="AMU4" s="787"/>
      <c r="AMV4" s="787"/>
      <c r="AMW4" s="787"/>
      <c r="AMX4" s="787"/>
      <c r="AMY4" s="787"/>
      <c r="AMZ4" s="787"/>
      <c r="ANA4" s="787"/>
      <c r="ANB4" s="787"/>
      <c r="ANC4" s="787"/>
      <c r="AND4" s="787"/>
      <c r="ANE4" s="787"/>
      <c r="ANF4" s="787"/>
      <c r="ANG4" s="787"/>
      <c r="ANH4" s="787"/>
      <c r="ANI4" s="787"/>
      <c r="ANJ4" s="787"/>
      <c r="ANK4" s="787"/>
      <c r="ANL4" s="787"/>
      <c r="ANM4" s="787"/>
      <c r="ANN4" s="787"/>
      <c r="ANO4" s="787"/>
      <c r="ANP4" s="787"/>
      <c r="ANQ4" s="787"/>
      <c r="ANR4" s="787"/>
      <c r="ANS4" s="787"/>
      <c r="ANT4" s="787"/>
      <c r="ANU4" s="787"/>
      <c r="ANV4" s="787"/>
      <c r="ANW4" s="787"/>
      <c r="ANX4" s="787"/>
      <c r="ANY4" s="787"/>
      <c r="ANZ4" s="787"/>
      <c r="AOA4" s="787"/>
      <c r="AOB4" s="787"/>
      <c r="AOC4" s="787"/>
      <c r="AOD4" s="787"/>
      <c r="AOE4" s="787"/>
      <c r="AOF4" s="787"/>
      <c r="AOG4" s="787"/>
      <c r="AOH4" s="787"/>
      <c r="AOI4" s="787"/>
      <c r="AOJ4" s="787"/>
      <c r="AOK4" s="787"/>
      <c r="AOL4" s="787"/>
      <c r="AOM4" s="787"/>
      <c r="AON4" s="787"/>
      <c r="AOO4" s="787"/>
      <c r="AOP4" s="787"/>
      <c r="AOQ4" s="787"/>
      <c r="AOR4" s="787"/>
      <c r="AOS4" s="787"/>
      <c r="AOT4" s="787"/>
      <c r="AOU4" s="787"/>
      <c r="AOV4" s="787"/>
      <c r="AOW4" s="787"/>
      <c r="AOX4" s="787"/>
      <c r="AOY4" s="787"/>
      <c r="AOZ4" s="787"/>
      <c r="APA4" s="787"/>
      <c r="APB4" s="787"/>
      <c r="APC4" s="787"/>
      <c r="APD4" s="787"/>
      <c r="APE4" s="787"/>
      <c r="APF4" s="787"/>
      <c r="APG4" s="787"/>
      <c r="APH4" s="787"/>
      <c r="API4" s="787"/>
      <c r="APJ4" s="787"/>
      <c r="APK4" s="787"/>
      <c r="APL4" s="787"/>
      <c r="APM4" s="787"/>
      <c r="APN4" s="787"/>
      <c r="APO4" s="787"/>
      <c r="APP4" s="787"/>
      <c r="APQ4" s="787"/>
      <c r="APR4" s="787"/>
      <c r="APS4" s="787"/>
      <c r="APT4" s="787"/>
      <c r="APU4" s="787"/>
      <c r="APV4" s="787"/>
      <c r="APW4" s="787"/>
      <c r="APX4" s="787"/>
      <c r="APY4" s="787"/>
      <c r="APZ4" s="787"/>
      <c r="AQA4" s="787"/>
      <c r="AQB4" s="787"/>
      <c r="AQC4" s="787"/>
      <c r="AQD4" s="787"/>
      <c r="AQE4" s="787"/>
      <c r="AQF4" s="787"/>
      <c r="AQG4" s="787"/>
      <c r="AQH4" s="787"/>
      <c r="AQI4" s="787"/>
      <c r="AQJ4" s="787"/>
      <c r="AQK4" s="787"/>
      <c r="AQL4" s="787"/>
      <c r="AQM4" s="787"/>
      <c r="AQN4" s="787"/>
      <c r="AQO4" s="787"/>
      <c r="AQP4" s="787"/>
      <c r="AQQ4" s="787"/>
      <c r="AQR4" s="787"/>
      <c r="AQS4" s="787"/>
      <c r="AQT4" s="787"/>
      <c r="AQU4" s="787"/>
      <c r="AQV4" s="787"/>
      <c r="AQW4" s="787"/>
      <c r="AQX4" s="787"/>
      <c r="AQY4" s="787"/>
      <c r="AQZ4" s="787"/>
      <c r="ARA4" s="787"/>
      <c r="ARB4" s="787"/>
      <c r="ARC4" s="787"/>
      <c r="ARD4" s="787"/>
      <c r="ARE4" s="787"/>
      <c r="ARF4" s="787"/>
      <c r="ARG4" s="787"/>
      <c r="ARH4" s="787"/>
      <c r="ARI4" s="787"/>
      <c r="ARJ4" s="787"/>
      <c r="ARK4" s="787"/>
      <c r="ARL4" s="787"/>
      <c r="ARM4" s="787"/>
      <c r="ARN4" s="787"/>
      <c r="ARO4" s="787"/>
      <c r="ARP4" s="787"/>
      <c r="ARQ4" s="787"/>
      <c r="ARR4" s="787"/>
      <c r="ARS4" s="787"/>
      <c r="ART4" s="787"/>
      <c r="ARU4" s="787"/>
      <c r="ARV4" s="787"/>
      <c r="ARW4" s="787"/>
      <c r="ARX4" s="787"/>
      <c r="ARY4" s="787"/>
      <c r="ARZ4" s="787"/>
      <c r="ASA4" s="787"/>
      <c r="ASB4" s="787"/>
      <c r="ASC4" s="787"/>
      <c r="ASD4" s="787"/>
      <c r="ASE4" s="787"/>
      <c r="ASF4" s="787"/>
      <c r="ASG4" s="787"/>
      <c r="ASH4" s="787"/>
      <c r="ASI4" s="787"/>
      <c r="ASJ4" s="787"/>
      <c r="ASK4" s="787"/>
      <c r="ASL4" s="787"/>
      <c r="ASM4" s="787"/>
      <c r="ASN4" s="787"/>
      <c r="ASO4" s="787"/>
      <c r="ASP4" s="787"/>
      <c r="ASQ4" s="787"/>
      <c r="ASR4" s="787"/>
      <c r="ASS4" s="787"/>
      <c r="AST4" s="787"/>
      <c r="ASU4" s="787"/>
      <c r="ASV4" s="787"/>
      <c r="ASW4" s="787"/>
      <c r="ASX4" s="787"/>
      <c r="ASY4" s="787"/>
      <c r="ASZ4" s="787"/>
      <c r="ATA4" s="787"/>
      <c r="ATB4" s="787"/>
      <c r="ATC4" s="787"/>
      <c r="ATD4" s="787"/>
      <c r="ATE4" s="787"/>
      <c r="ATF4" s="787"/>
      <c r="ATG4" s="787"/>
      <c r="ATH4" s="787"/>
      <c r="ATI4" s="787"/>
      <c r="ATJ4" s="787"/>
      <c r="ATK4" s="787"/>
      <c r="ATL4" s="787"/>
      <c r="ATM4" s="787"/>
      <c r="ATN4" s="787"/>
      <c r="ATO4" s="787"/>
      <c r="ATP4" s="787"/>
      <c r="ATQ4" s="787"/>
      <c r="ATR4" s="787"/>
      <c r="ATS4" s="787"/>
      <c r="ATT4" s="787"/>
      <c r="ATU4" s="787"/>
      <c r="ATV4" s="787"/>
      <c r="ATW4" s="787"/>
      <c r="ATX4" s="787"/>
      <c r="ATY4" s="787"/>
      <c r="ATZ4" s="787"/>
      <c r="AUA4" s="787"/>
      <c r="AUB4" s="787"/>
      <c r="AUC4" s="787"/>
      <c r="AUD4" s="787"/>
      <c r="AUE4" s="787"/>
      <c r="AUF4" s="787"/>
      <c r="AUG4" s="787"/>
      <c r="AUH4" s="787"/>
      <c r="AUI4" s="787"/>
      <c r="AUJ4" s="787"/>
      <c r="AUK4" s="787"/>
      <c r="AUL4" s="787"/>
      <c r="AUM4" s="787"/>
      <c r="AUN4" s="787"/>
      <c r="AUO4" s="787"/>
      <c r="AUP4" s="787"/>
      <c r="AUQ4" s="787"/>
      <c r="AUR4" s="787"/>
      <c r="AUS4" s="787"/>
      <c r="AUT4" s="787"/>
      <c r="AUU4" s="787"/>
      <c r="AUV4" s="787"/>
      <c r="AUW4" s="787"/>
      <c r="AUX4" s="787"/>
      <c r="AUY4" s="787"/>
      <c r="AUZ4" s="787"/>
      <c r="AVA4" s="787"/>
      <c r="AVB4" s="787"/>
      <c r="AVC4" s="787"/>
      <c r="AVD4" s="787"/>
      <c r="AVE4" s="787"/>
      <c r="AVF4" s="787"/>
      <c r="AVG4" s="787"/>
      <c r="AVH4" s="787"/>
      <c r="AVI4" s="787"/>
      <c r="AVJ4" s="787"/>
      <c r="AVK4" s="787"/>
      <c r="AVL4" s="787"/>
      <c r="AVM4" s="787"/>
      <c r="AVN4" s="787"/>
      <c r="AVO4" s="787"/>
      <c r="AVP4" s="787"/>
      <c r="AVQ4" s="787"/>
      <c r="AVR4" s="787"/>
      <c r="AVS4" s="787"/>
      <c r="AVT4" s="787"/>
      <c r="AVU4" s="787"/>
      <c r="AVV4" s="787"/>
      <c r="AVW4" s="787"/>
      <c r="AVX4" s="787"/>
      <c r="AVY4" s="787"/>
      <c r="AVZ4" s="787"/>
      <c r="AWA4" s="787"/>
      <c r="AWB4" s="787"/>
      <c r="AWC4" s="787"/>
      <c r="AWD4" s="787"/>
      <c r="AWE4" s="787"/>
      <c r="AWF4" s="787"/>
      <c r="AWG4" s="787"/>
      <c r="AWH4" s="787"/>
      <c r="AWI4" s="787"/>
      <c r="AWJ4" s="787"/>
      <c r="AWK4" s="787"/>
      <c r="AWL4" s="787"/>
      <c r="AWM4" s="787"/>
      <c r="AWN4" s="787"/>
      <c r="AWO4" s="787"/>
      <c r="AWP4" s="787"/>
      <c r="AWQ4" s="787"/>
      <c r="AWR4" s="787"/>
      <c r="AWS4" s="787"/>
      <c r="AWT4" s="787"/>
      <c r="AWU4" s="787"/>
      <c r="AWV4" s="787"/>
      <c r="AWW4" s="787"/>
      <c r="AWX4" s="787"/>
      <c r="AWY4" s="787"/>
      <c r="AWZ4" s="787"/>
      <c r="AXA4" s="787"/>
      <c r="AXB4" s="787"/>
      <c r="AXC4" s="787"/>
      <c r="AXD4" s="787"/>
      <c r="AXE4" s="787"/>
      <c r="AXF4" s="787"/>
      <c r="AXG4" s="787"/>
      <c r="AXH4" s="787"/>
      <c r="AXI4" s="787"/>
      <c r="AXJ4" s="787"/>
      <c r="AXK4" s="787"/>
      <c r="AXL4" s="787"/>
      <c r="AXM4" s="787"/>
      <c r="AXN4" s="787"/>
      <c r="AXO4" s="787"/>
      <c r="AXP4" s="787"/>
      <c r="AXQ4" s="787"/>
      <c r="AXR4" s="787"/>
      <c r="AXS4" s="787"/>
      <c r="AXT4" s="787"/>
      <c r="AXU4" s="787"/>
      <c r="AXV4" s="787"/>
      <c r="AXW4" s="787"/>
      <c r="AXX4" s="787"/>
      <c r="AXY4" s="787"/>
      <c r="AXZ4" s="787"/>
      <c r="AYA4" s="787"/>
      <c r="AYB4" s="787"/>
      <c r="AYC4" s="787"/>
      <c r="AYD4" s="787"/>
      <c r="AYE4" s="787"/>
      <c r="AYF4" s="787"/>
      <c r="AYG4" s="787"/>
      <c r="AYH4" s="787"/>
      <c r="AYI4" s="787"/>
      <c r="AYJ4" s="787"/>
      <c r="AYK4" s="787"/>
      <c r="AYL4" s="787"/>
      <c r="AYM4" s="787"/>
      <c r="AYN4" s="787"/>
      <c r="AYO4" s="787"/>
      <c r="AYP4" s="787"/>
      <c r="AYQ4" s="787"/>
      <c r="AYR4" s="787"/>
      <c r="AYS4" s="787"/>
      <c r="AYT4" s="787"/>
      <c r="AYU4" s="787"/>
      <c r="AYV4" s="787"/>
      <c r="AYW4" s="787"/>
      <c r="AYX4" s="787"/>
      <c r="AYY4" s="787"/>
      <c r="AYZ4" s="787"/>
      <c r="AZA4" s="787"/>
      <c r="AZB4" s="787"/>
      <c r="AZC4" s="787"/>
      <c r="AZD4" s="787"/>
      <c r="AZE4" s="787"/>
      <c r="AZF4" s="787"/>
      <c r="AZG4" s="787"/>
      <c r="AZH4" s="787"/>
      <c r="AZI4" s="787"/>
      <c r="AZJ4" s="787"/>
      <c r="AZK4" s="787"/>
      <c r="AZL4" s="787"/>
      <c r="AZM4" s="787"/>
      <c r="AZN4" s="787"/>
      <c r="AZO4" s="787"/>
      <c r="AZP4" s="787"/>
      <c r="AZQ4" s="787"/>
      <c r="AZR4" s="787"/>
      <c r="AZS4" s="787"/>
      <c r="AZT4" s="787"/>
      <c r="AZU4" s="787"/>
      <c r="AZV4" s="787"/>
      <c r="AZW4" s="787"/>
      <c r="AZX4" s="787"/>
      <c r="AZY4" s="787"/>
      <c r="AZZ4" s="787"/>
      <c r="BAA4" s="787"/>
      <c r="BAB4" s="787"/>
      <c r="BAC4" s="787"/>
      <c r="BAD4" s="787"/>
      <c r="BAE4" s="787"/>
      <c r="BAF4" s="787"/>
      <c r="BAG4" s="787"/>
      <c r="BAH4" s="787"/>
      <c r="BAI4" s="787"/>
      <c r="BAJ4" s="787"/>
      <c r="BAK4" s="787"/>
      <c r="BAL4" s="787"/>
      <c r="BAM4" s="787"/>
      <c r="BAN4" s="787"/>
      <c r="BAO4" s="787"/>
      <c r="BAP4" s="787"/>
      <c r="BAQ4" s="787"/>
      <c r="BAR4" s="787"/>
      <c r="BAS4" s="787"/>
      <c r="BAT4" s="787"/>
      <c r="BAU4" s="787"/>
      <c r="BAV4" s="787"/>
      <c r="BAW4" s="787"/>
      <c r="BAX4" s="787"/>
      <c r="BAY4" s="787"/>
      <c r="BAZ4" s="787"/>
      <c r="BBA4" s="787"/>
      <c r="BBB4" s="787"/>
      <c r="BBC4" s="787"/>
      <c r="BBD4" s="787"/>
      <c r="BBE4" s="787"/>
      <c r="BBF4" s="787"/>
      <c r="BBG4" s="787"/>
      <c r="BBH4" s="787"/>
      <c r="BBI4" s="787"/>
      <c r="BBJ4" s="787"/>
      <c r="BBK4" s="787"/>
      <c r="BBL4" s="787"/>
      <c r="BBM4" s="787"/>
      <c r="BBN4" s="787"/>
      <c r="BBO4" s="787"/>
      <c r="BBP4" s="787"/>
      <c r="BBQ4" s="787"/>
      <c r="BBR4" s="787"/>
      <c r="BBS4" s="787"/>
      <c r="BBT4" s="787"/>
      <c r="BBU4" s="787"/>
      <c r="BBV4" s="787"/>
      <c r="BBW4" s="787"/>
      <c r="BBX4" s="787"/>
      <c r="BBY4" s="787"/>
      <c r="BBZ4" s="787"/>
      <c r="BCA4" s="787"/>
      <c r="BCB4" s="787"/>
      <c r="BCC4" s="787"/>
      <c r="BCD4" s="787"/>
      <c r="BCE4" s="787"/>
      <c r="BCF4" s="787"/>
      <c r="BCG4" s="787"/>
      <c r="BCH4" s="787"/>
      <c r="BCI4" s="787"/>
      <c r="BCJ4" s="787"/>
      <c r="BCK4" s="787"/>
      <c r="BCL4" s="787"/>
      <c r="BCM4" s="787"/>
      <c r="BCN4" s="787"/>
      <c r="BCO4" s="787"/>
      <c r="BCP4" s="787"/>
      <c r="BCQ4" s="787"/>
      <c r="BCR4" s="787"/>
      <c r="BCS4" s="787"/>
      <c r="BCT4" s="787"/>
      <c r="BCU4" s="787"/>
      <c r="BCV4" s="787"/>
      <c r="BCW4" s="787"/>
      <c r="BCX4" s="787"/>
      <c r="BCY4" s="787"/>
      <c r="BCZ4" s="787"/>
      <c r="BDA4" s="787"/>
      <c r="BDB4" s="787"/>
      <c r="BDC4" s="787"/>
      <c r="BDD4" s="787"/>
      <c r="BDE4" s="787"/>
      <c r="BDF4" s="787"/>
      <c r="BDG4" s="787"/>
      <c r="BDH4" s="787"/>
      <c r="BDI4" s="787"/>
      <c r="BDJ4" s="787"/>
      <c r="BDK4" s="787"/>
      <c r="BDL4" s="787"/>
      <c r="BDM4" s="787"/>
      <c r="BDN4" s="787"/>
      <c r="BDO4" s="787"/>
      <c r="BDP4" s="787"/>
      <c r="BDQ4" s="787"/>
      <c r="BDR4" s="787"/>
      <c r="BDS4" s="787"/>
      <c r="BDT4" s="787"/>
      <c r="BDU4" s="787"/>
      <c r="BDV4" s="787"/>
      <c r="BDW4" s="787"/>
      <c r="BDX4" s="787"/>
      <c r="BDY4" s="787"/>
      <c r="BDZ4" s="787"/>
      <c r="BEA4" s="787"/>
      <c r="BEB4" s="787"/>
      <c r="BEC4" s="787"/>
      <c r="BED4" s="787"/>
      <c r="BEE4" s="787"/>
      <c r="BEF4" s="787"/>
      <c r="BEG4" s="787"/>
      <c r="BEH4" s="787"/>
      <c r="BEI4" s="787"/>
      <c r="BEJ4" s="787"/>
      <c r="BEK4" s="787"/>
      <c r="BEL4" s="787"/>
      <c r="BEM4" s="787"/>
      <c r="BEN4" s="787"/>
      <c r="BEO4" s="787"/>
      <c r="BEP4" s="787"/>
      <c r="BEQ4" s="787"/>
      <c r="BER4" s="787"/>
      <c r="BES4" s="787"/>
      <c r="BET4" s="787"/>
      <c r="BEU4" s="787"/>
      <c r="BEV4" s="787"/>
      <c r="BEW4" s="787"/>
      <c r="BEX4" s="787"/>
      <c r="BEY4" s="787"/>
      <c r="BEZ4" s="787"/>
      <c r="BFA4" s="787"/>
      <c r="BFB4" s="787"/>
      <c r="BFC4" s="787"/>
      <c r="BFD4" s="787"/>
      <c r="BFE4" s="787"/>
      <c r="BFF4" s="787"/>
      <c r="BFG4" s="787"/>
      <c r="BFH4" s="787"/>
      <c r="BFI4" s="787"/>
      <c r="BFJ4" s="787"/>
      <c r="BFK4" s="787"/>
      <c r="BFL4" s="787"/>
      <c r="BFM4" s="787"/>
      <c r="BFN4" s="787"/>
      <c r="BFO4" s="787"/>
      <c r="BFP4" s="787"/>
      <c r="BFQ4" s="787"/>
      <c r="BFR4" s="787"/>
      <c r="BFS4" s="787"/>
      <c r="BFT4" s="787"/>
      <c r="BFU4" s="787"/>
      <c r="BFV4" s="787"/>
      <c r="BFW4" s="787"/>
      <c r="BFX4" s="787"/>
      <c r="BFY4" s="787"/>
      <c r="BFZ4" s="787"/>
      <c r="BGA4" s="787"/>
      <c r="BGB4" s="787"/>
      <c r="BGC4" s="787"/>
      <c r="BGD4" s="787"/>
      <c r="BGE4" s="787"/>
      <c r="BGF4" s="787"/>
      <c r="BGG4" s="787"/>
      <c r="BGH4" s="787"/>
      <c r="BGI4" s="787"/>
      <c r="BGJ4" s="787"/>
      <c r="BGK4" s="787"/>
      <c r="BGL4" s="787"/>
      <c r="BGM4" s="787"/>
      <c r="BGN4" s="787"/>
      <c r="BGO4" s="787"/>
      <c r="BGP4" s="787"/>
      <c r="BGQ4" s="787"/>
      <c r="BGR4" s="787"/>
      <c r="BGS4" s="787"/>
      <c r="BGT4" s="787"/>
      <c r="BGU4" s="787"/>
      <c r="BGV4" s="787"/>
      <c r="BGW4" s="787"/>
      <c r="BGX4" s="787"/>
      <c r="BGY4" s="787"/>
      <c r="BGZ4" s="787"/>
      <c r="BHA4" s="787"/>
      <c r="BHB4" s="787"/>
      <c r="BHC4" s="787"/>
      <c r="BHD4" s="787"/>
      <c r="BHE4" s="787"/>
      <c r="BHF4" s="787"/>
      <c r="BHG4" s="787"/>
      <c r="BHH4" s="787"/>
      <c r="BHI4" s="787"/>
      <c r="BHJ4" s="787"/>
      <c r="BHK4" s="787"/>
      <c r="BHL4" s="787"/>
      <c r="BHM4" s="787"/>
      <c r="BHN4" s="787"/>
      <c r="BHO4" s="787"/>
      <c r="BHP4" s="787"/>
      <c r="BHQ4" s="787"/>
      <c r="BHR4" s="787"/>
      <c r="BHS4" s="787"/>
      <c r="BHT4" s="787"/>
      <c r="BHU4" s="787"/>
      <c r="BHV4" s="787"/>
      <c r="BHW4" s="787"/>
      <c r="BHX4" s="787"/>
      <c r="BHY4" s="787"/>
      <c r="BHZ4" s="787"/>
      <c r="BIA4" s="787"/>
      <c r="BIB4" s="787"/>
      <c r="BIC4" s="787"/>
      <c r="BID4" s="787"/>
      <c r="BIE4" s="787"/>
      <c r="BIF4" s="787"/>
      <c r="BIG4" s="787"/>
      <c r="BIH4" s="787"/>
      <c r="BII4" s="787"/>
      <c r="BIJ4" s="787"/>
      <c r="BIK4" s="787"/>
      <c r="BIL4" s="787"/>
      <c r="BIM4" s="787"/>
      <c r="BIN4" s="787"/>
      <c r="BIO4" s="787"/>
      <c r="BIP4" s="787"/>
      <c r="BIQ4" s="787"/>
      <c r="BIR4" s="787"/>
      <c r="BIS4" s="787"/>
      <c r="BIT4" s="787"/>
      <c r="BIU4" s="787"/>
      <c r="BIV4" s="787"/>
      <c r="BIW4" s="787"/>
      <c r="BIX4" s="787"/>
      <c r="BIY4" s="787"/>
      <c r="BIZ4" s="787"/>
      <c r="BJA4" s="787"/>
      <c r="BJB4" s="787"/>
      <c r="BJC4" s="787"/>
      <c r="BJD4" s="787"/>
      <c r="BJE4" s="787"/>
      <c r="BJF4" s="787"/>
      <c r="BJG4" s="787"/>
      <c r="BJH4" s="787"/>
      <c r="BJI4" s="787"/>
      <c r="BJJ4" s="787"/>
      <c r="BJK4" s="787"/>
      <c r="BJL4" s="787"/>
      <c r="BJM4" s="787"/>
      <c r="BJN4" s="787"/>
      <c r="BJO4" s="787"/>
      <c r="BJP4" s="787"/>
      <c r="BJQ4" s="787"/>
      <c r="BJR4" s="787"/>
      <c r="BJS4" s="787"/>
      <c r="BJT4" s="787"/>
      <c r="BJU4" s="787"/>
      <c r="BJV4" s="787"/>
      <c r="BJW4" s="787"/>
      <c r="BJX4" s="787"/>
      <c r="BJY4" s="787"/>
      <c r="BJZ4" s="787"/>
      <c r="BKA4" s="787"/>
      <c r="BKB4" s="787"/>
      <c r="BKC4" s="787"/>
      <c r="BKD4" s="787"/>
      <c r="BKE4" s="787"/>
      <c r="BKF4" s="787"/>
      <c r="BKG4" s="787"/>
      <c r="BKH4" s="787"/>
      <c r="BKI4" s="787"/>
      <c r="BKJ4" s="787"/>
      <c r="BKK4" s="787"/>
      <c r="BKL4" s="787"/>
      <c r="BKM4" s="787"/>
      <c r="BKN4" s="787"/>
      <c r="BKO4" s="787"/>
      <c r="BKP4" s="787"/>
      <c r="BKQ4" s="787"/>
      <c r="BKR4" s="787"/>
      <c r="BKS4" s="787"/>
      <c r="BKT4" s="787"/>
      <c r="BKU4" s="787"/>
      <c r="BKV4" s="787"/>
      <c r="BKW4" s="787"/>
      <c r="BKX4" s="787"/>
      <c r="BKY4" s="787"/>
      <c r="BKZ4" s="787"/>
      <c r="BLA4" s="787"/>
      <c r="BLB4" s="787"/>
      <c r="BLC4" s="787"/>
      <c r="BLD4" s="787"/>
      <c r="BLE4" s="787"/>
      <c r="BLF4" s="787"/>
      <c r="BLG4" s="787"/>
      <c r="BLH4" s="787"/>
      <c r="BLI4" s="787"/>
      <c r="BLJ4" s="787"/>
      <c r="BLK4" s="787"/>
      <c r="BLL4" s="787"/>
      <c r="BLM4" s="787"/>
      <c r="BLN4" s="787"/>
      <c r="BLO4" s="787"/>
      <c r="BLP4" s="787"/>
      <c r="BLQ4" s="787"/>
      <c r="BLR4" s="787"/>
      <c r="BLS4" s="787"/>
      <c r="BLT4" s="787"/>
      <c r="BLU4" s="787"/>
      <c r="BLV4" s="787"/>
      <c r="BLW4" s="787"/>
      <c r="BLX4" s="787"/>
      <c r="BLY4" s="787"/>
      <c r="BLZ4" s="787"/>
      <c r="BMA4" s="787"/>
      <c r="BMB4" s="787"/>
      <c r="BMC4" s="787"/>
      <c r="BMD4" s="787"/>
      <c r="BME4" s="787"/>
      <c r="BMF4" s="787"/>
      <c r="BMG4" s="787"/>
      <c r="BMH4" s="787"/>
      <c r="BMI4" s="787"/>
      <c r="BMJ4" s="787"/>
      <c r="BMK4" s="787"/>
      <c r="BML4" s="787"/>
      <c r="BMM4" s="787"/>
      <c r="BMN4" s="787"/>
      <c r="BMO4" s="787"/>
      <c r="BMP4" s="787"/>
      <c r="BMQ4" s="787"/>
      <c r="BMR4" s="787"/>
      <c r="BMS4" s="787"/>
      <c r="BMT4" s="787"/>
      <c r="BMU4" s="787"/>
      <c r="BMV4" s="787"/>
      <c r="BMW4" s="787"/>
      <c r="BMX4" s="787"/>
      <c r="BMY4" s="787"/>
      <c r="BMZ4" s="787"/>
      <c r="BNA4" s="787"/>
      <c r="BNB4" s="787"/>
      <c r="BNC4" s="787"/>
      <c r="BND4" s="787"/>
      <c r="BNE4" s="787"/>
      <c r="BNF4" s="787"/>
      <c r="BNG4" s="787"/>
      <c r="BNH4" s="787"/>
      <c r="BNI4" s="787"/>
      <c r="BNJ4" s="787"/>
      <c r="BNK4" s="787"/>
      <c r="BNL4" s="787"/>
      <c r="BNM4" s="787"/>
      <c r="BNN4" s="787"/>
      <c r="BNO4" s="787"/>
      <c r="BNP4" s="787"/>
      <c r="BNQ4" s="787"/>
      <c r="BNR4" s="787"/>
      <c r="BNS4" s="787"/>
      <c r="BNT4" s="787"/>
      <c r="BNU4" s="787"/>
      <c r="BNV4" s="787"/>
      <c r="BNW4" s="787"/>
      <c r="BNX4" s="787"/>
      <c r="BNY4" s="787"/>
      <c r="BNZ4" s="787"/>
      <c r="BOA4" s="787"/>
      <c r="BOB4" s="787"/>
      <c r="BOC4" s="787"/>
      <c r="BOD4" s="787"/>
      <c r="BOE4" s="787"/>
      <c r="BOF4" s="787"/>
      <c r="BOG4" s="787"/>
      <c r="BOH4" s="787"/>
      <c r="BOI4" s="787"/>
      <c r="BOJ4" s="787"/>
      <c r="BOK4" s="787"/>
      <c r="BOL4" s="787"/>
      <c r="BOM4" s="787"/>
      <c r="BON4" s="787"/>
      <c r="BOO4" s="787"/>
      <c r="BOP4" s="787"/>
      <c r="BOQ4" s="787"/>
      <c r="BOR4" s="787"/>
      <c r="BOS4" s="787"/>
      <c r="BOT4" s="787"/>
      <c r="BOU4" s="787"/>
      <c r="BOV4" s="787"/>
      <c r="BOW4" s="787"/>
      <c r="BOX4" s="787"/>
      <c r="BOY4" s="787"/>
      <c r="BOZ4" s="787"/>
      <c r="BPA4" s="787"/>
      <c r="BPB4" s="787"/>
      <c r="BPC4" s="787"/>
      <c r="BPD4" s="787"/>
      <c r="BPE4" s="787"/>
      <c r="BPF4" s="787"/>
      <c r="BPG4" s="787"/>
      <c r="BPH4" s="787"/>
      <c r="BPI4" s="787"/>
      <c r="BPJ4" s="787"/>
      <c r="BPK4" s="787"/>
      <c r="BPL4" s="787"/>
      <c r="BPM4" s="787"/>
      <c r="BPN4" s="787"/>
      <c r="BPO4" s="787"/>
      <c r="BPP4" s="787"/>
      <c r="BPQ4" s="787"/>
      <c r="BPR4" s="787"/>
      <c r="BPS4" s="787"/>
      <c r="BPT4" s="787"/>
      <c r="BPU4" s="787"/>
      <c r="BPV4" s="787"/>
      <c r="BPW4" s="787"/>
      <c r="BPX4" s="787"/>
      <c r="BPY4" s="787"/>
      <c r="BPZ4" s="787"/>
      <c r="BQA4" s="787"/>
      <c r="BQB4" s="787"/>
      <c r="BQC4" s="787"/>
      <c r="BQD4" s="787"/>
      <c r="BQE4" s="787"/>
      <c r="BQF4" s="787"/>
      <c r="BQG4" s="787"/>
      <c r="BQH4" s="787"/>
      <c r="BQI4" s="787"/>
      <c r="BQJ4" s="787"/>
      <c r="BQK4" s="787"/>
      <c r="BQL4" s="787"/>
      <c r="BQM4" s="787"/>
      <c r="BQN4" s="787"/>
      <c r="BQO4" s="787"/>
      <c r="BQP4" s="787"/>
      <c r="BQQ4" s="787"/>
      <c r="BQR4" s="787"/>
      <c r="BQS4" s="787"/>
      <c r="BQT4" s="787"/>
      <c r="BQU4" s="787"/>
      <c r="BQV4" s="787"/>
      <c r="BQW4" s="787"/>
      <c r="BQX4" s="787"/>
      <c r="BQY4" s="787"/>
      <c r="BQZ4" s="787"/>
      <c r="BRA4" s="787"/>
      <c r="BRB4" s="787"/>
      <c r="BRC4" s="787"/>
      <c r="BRD4" s="787"/>
      <c r="BRE4" s="787"/>
      <c r="BRF4" s="787"/>
      <c r="BRG4" s="787"/>
      <c r="BRH4" s="787"/>
      <c r="BRI4" s="787"/>
      <c r="BRJ4" s="787"/>
      <c r="BRK4" s="787"/>
      <c r="BRL4" s="787"/>
      <c r="BRM4" s="787"/>
      <c r="BRN4" s="787"/>
      <c r="BRO4" s="787"/>
      <c r="BRP4" s="787"/>
      <c r="BRQ4" s="787"/>
      <c r="BRR4" s="787"/>
      <c r="BRS4" s="787"/>
      <c r="BRT4" s="787"/>
      <c r="BRU4" s="787"/>
      <c r="BRV4" s="787"/>
      <c r="BRW4" s="787"/>
      <c r="BRX4" s="787"/>
      <c r="BRY4" s="787"/>
      <c r="BRZ4" s="787"/>
      <c r="BSA4" s="787"/>
      <c r="BSB4" s="787"/>
      <c r="BSC4" s="787"/>
      <c r="BSD4" s="787"/>
      <c r="BSE4" s="787"/>
      <c r="BSF4" s="787"/>
      <c r="BSG4" s="787"/>
      <c r="BSH4" s="787"/>
      <c r="BSI4" s="787"/>
      <c r="BSJ4" s="787"/>
      <c r="BSK4" s="787"/>
      <c r="BSL4" s="787"/>
      <c r="BSM4" s="787"/>
      <c r="BSN4" s="787"/>
      <c r="BSO4" s="787"/>
      <c r="BSP4" s="787"/>
      <c r="BSQ4" s="787"/>
      <c r="BSR4" s="787"/>
      <c r="BSS4" s="787"/>
      <c r="BST4" s="787"/>
      <c r="BSU4" s="787"/>
      <c r="BSV4" s="787"/>
      <c r="BSW4" s="787"/>
      <c r="BSX4" s="787"/>
      <c r="BSY4" s="787"/>
      <c r="BSZ4" s="787"/>
      <c r="BTA4" s="787"/>
      <c r="BTB4" s="787"/>
      <c r="BTC4" s="787"/>
      <c r="BTD4" s="787"/>
      <c r="BTE4" s="787"/>
      <c r="BTF4" s="787"/>
      <c r="BTG4" s="787"/>
      <c r="BTH4" s="787"/>
      <c r="BTI4" s="787"/>
      <c r="BTJ4" s="787"/>
      <c r="BTK4" s="787"/>
      <c r="BTL4" s="787"/>
      <c r="BTM4" s="787"/>
      <c r="BTN4" s="787"/>
      <c r="BTO4" s="787"/>
      <c r="BTP4" s="787"/>
      <c r="BTQ4" s="787"/>
      <c r="BTR4" s="787"/>
      <c r="BTS4" s="787"/>
      <c r="BTT4" s="787"/>
      <c r="BTU4" s="787"/>
      <c r="BTV4" s="787"/>
      <c r="BTW4" s="787"/>
      <c r="BTX4" s="787"/>
      <c r="BTY4" s="787"/>
      <c r="BTZ4" s="787"/>
      <c r="BUA4" s="787"/>
      <c r="BUB4" s="787"/>
      <c r="BUC4" s="787"/>
      <c r="BUD4" s="787"/>
      <c r="BUE4" s="787"/>
      <c r="BUF4" s="787"/>
      <c r="BUG4" s="787"/>
      <c r="BUH4" s="787"/>
      <c r="BUI4" s="787"/>
      <c r="BUJ4" s="787"/>
      <c r="BUK4" s="787"/>
      <c r="BUL4" s="787"/>
      <c r="BUM4" s="787"/>
      <c r="BUN4" s="787"/>
      <c r="BUO4" s="787"/>
      <c r="BUP4" s="787"/>
      <c r="BUQ4" s="787"/>
      <c r="BUR4" s="787"/>
      <c r="BUS4" s="787"/>
      <c r="BUT4" s="787"/>
      <c r="BUU4" s="787"/>
      <c r="BUV4" s="787"/>
      <c r="BUW4" s="787"/>
      <c r="BUX4" s="787"/>
      <c r="BUY4" s="787"/>
      <c r="BUZ4" s="787"/>
      <c r="BVA4" s="787"/>
      <c r="BVB4" s="787"/>
      <c r="BVC4" s="787"/>
      <c r="BVD4" s="787"/>
      <c r="BVE4" s="787"/>
      <c r="BVF4" s="787"/>
      <c r="BVG4" s="787"/>
      <c r="BVH4" s="787"/>
      <c r="BVI4" s="787"/>
      <c r="BVJ4" s="787"/>
      <c r="BVK4" s="787"/>
      <c r="BVL4" s="787"/>
      <c r="BVM4" s="787"/>
      <c r="BVN4" s="787"/>
      <c r="BVO4" s="787"/>
      <c r="BVP4" s="787"/>
      <c r="BVQ4" s="787"/>
      <c r="BVR4" s="787"/>
      <c r="BVS4" s="787"/>
      <c r="BVT4" s="787"/>
      <c r="BVU4" s="787"/>
      <c r="BVV4" s="787"/>
      <c r="BVW4" s="787"/>
      <c r="BVX4" s="787"/>
      <c r="BVY4" s="787"/>
      <c r="BVZ4" s="787"/>
      <c r="BWA4" s="787"/>
      <c r="BWB4" s="787"/>
      <c r="BWC4" s="787"/>
      <c r="BWD4" s="787"/>
      <c r="BWE4" s="787"/>
      <c r="BWF4" s="787"/>
      <c r="BWG4" s="787"/>
      <c r="BWH4" s="787"/>
      <c r="BWI4" s="787"/>
      <c r="BWJ4" s="787"/>
      <c r="BWK4" s="787"/>
      <c r="BWL4" s="787"/>
      <c r="BWM4" s="787"/>
      <c r="BWN4" s="787"/>
      <c r="BWO4" s="787"/>
      <c r="BWP4" s="787"/>
      <c r="BWQ4" s="787"/>
      <c r="BWR4" s="787"/>
      <c r="BWS4" s="787"/>
      <c r="BWT4" s="787"/>
      <c r="BWU4" s="787"/>
      <c r="BWV4" s="787"/>
      <c r="BWW4" s="787"/>
      <c r="BWX4" s="787"/>
      <c r="BWY4" s="787"/>
      <c r="BWZ4" s="787"/>
      <c r="BXA4" s="787"/>
      <c r="BXB4" s="787"/>
      <c r="BXC4" s="787"/>
      <c r="BXD4" s="787"/>
      <c r="BXE4" s="787"/>
      <c r="BXF4" s="787"/>
      <c r="BXG4" s="787"/>
      <c r="BXH4" s="787"/>
      <c r="BXI4" s="787"/>
      <c r="BXJ4" s="787"/>
      <c r="BXK4" s="787"/>
      <c r="BXL4" s="787"/>
      <c r="BXM4" s="787"/>
      <c r="BXN4" s="787"/>
      <c r="BXO4" s="787"/>
      <c r="BXP4" s="787"/>
      <c r="BXQ4" s="787"/>
      <c r="BXR4" s="787"/>
      <c r="BXS4" s="787"/>
      <c r="BXT4" s="787"/>
      <c r="BXU4" s="787"/>
      <c r="BXV4" s="787"/>
      <c r="BXW4" s="787"/>
      <c r="BXX4" s="787"/>
      <c r="BXY4" s="787"/>
      <c r="BXZ4" s="787"/>
      <c r="BYA4" s="787"/>
      <c r="BYB4" s="787"/>
      <c r="BYC4" s="787"/>
      <c r="BYD4" s="787"/>
      <c r="BYE4" s="787"/>
      <c r="BYF4" s="787"/>
      <c r="BYG4" s="787"/>
      <c r="BYH4" s="787"/>
      <c r="BYI4" s="787"/>
      <c r="BYJ4" s="787"/>
      <c r="BYK4" s="787"/>
      <c r="BYL4" s="787"/>
      <c r="BYM4" s="787"/>
      <c r="BYN4" s="787"/>
      <c r="BYO4" s="787"/>
      <c r="BYP4" s="787"/>
      <c r="BYQ4" s="787"/>
      <c r="BYR4" s="787"/>
      <c r="BYS4" s="787"/>
      <c r="BYT4" s="787"/>
      <c r="BYU4" s="787"/>
      <c r="BYV4" s="787"/>
      <c r="BYW4" s="787"/>
      <c r="BYX4" s="787"/>
      <c r="BYY4" s="787"/>
      <c r="BYZ4" s="787"/>
      <c r="BZA4" s="787"/>
      <c r="BZB4" s="787"/>
      <c r="BZC4" s="787"/>
      <c r="BZD4" s="787"/>
      <c r="BZE4" s="787"/>
      <c r="BZF4" s="787"/>
      <c r="BZG4" s="787"/>
      <c r="BZH4" s="787"/>
      <c r="BZI4" s="787"/>
      <c r="BZJ4" s="787"/>
      <c r="BZK4" s="787"/>
      <c r="BZL4" s="787"/>
      <c r="BZM4" s="787"/>
      <c r="BZN4" s="787"/>
      <c r="BZO4" s="787"/>
      <c r="BZP4" s="787"/>
      <c r="BZQ4" s="787"/>
      <c r="BZR4" s="787"/>
      <c r="BZS4" s="787"/>
      <c r="BZT4" s="787"/>
      <c r="BZU4" s="787"/>
      <c r="BZV4" s="787"/>
      <c r="BZW4" s="787"/>
      <c r="BZX4" s="787"/>
      <c r="BZY4" s="787"/>
      <c r="BZZ4" s="787"/>
      <c r="CAA4" s="787"/>
      <c r="CAB4" s="787"/>
      <c r="CAC4" s="787"/>
      <c r="CAD4" s="787"/>
      <c r="CAE4" s="787"/>
      <c r="CAF4" s="787"/>
      <c r="CAG4" s="787"/>
      <c r="CAH4" s="787"/>
      <c r="CAI4" s="787"/>
      <c r="CAJ4" s="787"/>
      <c r="CAK4" s="787"/>
      <c r="CAL4" s="787"/>
      <c r="CAM4" s="787"/>
      <c r="CAN4" s="787"/>
      <c r="CAO4" s="787"/>
      <c r="CAP4" s="787"/>
      <c r="CAQ4" s="787"/>
      <c r="CAR4" s="787"/>
      <c r="CAS4" s="787"/>
      <c r="CAT4" s="787"/>
      <c r="CAU4" s="787"/>
      <c r="CAV4" s="787"/>
      <c r="CAW4" s="787"/>
      <c r="CAX4" s="787"/>
      <c r="CAY4" s="787"/>
      <c r="CAZ4" s="787"/>
      <c r="CBA4" s="787"/>
      <c r="CBB4" s="787"/>
      <c r="CBC4" s="787"/>
      <c r="CBD4" s="787"/>
      <c r="CBE4" s="787"/>
      <c r="CBF4" s="787"/>
      <c r="CBG4" s="787"/>
      <c r="CBH4" s="787"/>
      <c r="CBI4" s="787"/>
      <c r="CBJ4" s="787"/>
      <c r="CBK4" s="787"/>
      <c r="CBL4" s="787"/>
      <c r="CBM4" s="787"/>
      <c r="CBN4" s="787"/>
      <c r="CBO4" s="787"/>
      <c r="CBP4" s="787"/>
      <c r="CBQ4" s="787"/>
      <c r="CBR4" s="787"/>
      <c r="CBS4" s="787"/>
      <c r="CBT4" s="787"/>
      <c r="CBU4" s="787"/>
      <c r="CBV4" s="787"/>
      <c r="CBW4" s="787"/>
      <c r="CBX4" s="787"/>
      <c r="CBY4" s="787"/>
      <c r="CBZ4" s="787"/>
      <c r="CCA4" s="787"/>
      <c r="CCB4" s="787"/>
      <c r="CCC4" s="787"/>
      <c r="CCD4" s="787"/>
      <c r="CCE4" s="787"/>
      <c r="CCF4" s="787"/>
      <c r="CCG4" s="787"/>
      <c r="CCH4" s="787"/>
      <c r="CCI4" s="787"/>
      <c r="CCJ4" s="787"/>
      <c r="CCK4" s="787"/>
      <c r="CCL4" s="787"/>
      <c r="CCM4" s="787"/>
      <c r="CCN4" s="787"/>
      <c r="CCO4" s="787"/>
      <c r="CCP4" s="787"/>
      <c r="CCQ4" s="787"/>
      <c r="CCR4" s="787"/>
      <c r="CCS4" s="787"/>
      <c r="CCT4" s="787"/>
      <c r="CCU4" s="787"/>
      <c r="CCV4" s="787"/>
      <c r="CCW4" s="787"/>
      <c r="CCX4" s="787"/>
      <c r="CCY4" s="787"/>
      <c r="CCZ4" s="787"/>
      <c r="CDA4" s="787"/>
      <c r="CDB4" s="787"/>
      <c r="CDC4" s="787"/>
      <c r="CDD4" s="787"/>
      <c r="CDE4" s="787"/>
      <c r="CDF4" s="787"/>
      <c r="CDG4" s="787"/>
      <c r="CDH4" s="787"/>
      <c r="CDI4" s="787"/>
      <c r="CDJ4" s="787"/>
      <c r="CDK4" s="787"/>
      <c r="CDL4" s="787"/>
      <c r="CDM4" s="787"/>
      <c r="CDN4" s="787"/>
      <c r="CDO4" s="787"/>
      <c r="CDP4" s="787"/>
      <c r="CDQ4" s="787"/>
      <c r="CDR4" s="787"/>
      <c r="CDS4" s="787"/>
      <c r="CDT4" s="787"/>
      <c r="CDU4" s="787"/>
      <c r="CDV4" s="787"/>
      <c r="CDW4" s="787"/>
      <c r="CDX4" s="787"/>
      <c r="CDY4" s="787"/>
      <c r="CDZ4" s="787"/>
      <c r="CEA4" s="787"/>
      <c r="CEB4" s="787"/>
      <c r="CEC4" s="787"/>
      <c r="CED4" s="787"/>
      <c r="CEE4" s="787"/>
      <c r="CEF4" s="787"/>
      <c r="CEG4" s="787"/>
      <c r="CEH4" s="787"/>
      <c r="CEI4" s="787"/>
      <c r="CEJ4" s="787"/>
      <c r="CEK4" s="787"/>
      <c r="CEL4" s="787"/>
      <c r="CEM4" s="787"/>
      <c r="CEN4" s="787"/>
      <c r="CEO4" s="787"/>
      <c r="CEP4" s="787"/>
      <c r="CEQ4" s="787"/>
      <c r="CER4" s="787"/>
      <c r="CES4" s="787"/>
      <c r="CET4" s="787"/>
      <c r="CEU4" s="787"/>
      <c r="CEV4" s="787"/>
      <c r="CEW4" s="787"/>
      <c r="CEX4" s="787"/>
      <c r="CEY4" s="787"/>
      <c r="CEZ4" s="787"/>
      <c r="CFA4" s="787"/>
      <c r="CFB4" s="787"/>
      <c r="CFC4" s="787"/>
      <c r="CFD4" s="787"/>
      <c r="CFE4" s="787"/>
      <c r="CFF4" s="787"/>
      <c r="CFG4" s="787"/>
      <c r="CFH4" s="787"/>
      <c r="CFI4" s="787"/>
      <c r="CFJ4" s="787"/>
      <c r="CFK4" s="787"/>
      <c r="CFL4" s="787"/>
      <c r="CFM4" s="787"/>
      <c r="CFN4" s="787"/>
      <c r="CFO4" s="787"/>
      <c r="CFP4" s="787"/>
      <c r="CFQ4" s="787"/>
      <c r="CFR4" s="787"/>
      <c r="CFS4" s="787"/>
      <c r="CFT4" s="787"/>
      <c r="CFU4" s="787"/>
      <c r="CFV4" s="787"/>
      <c r="CFW4" s="787"/>
      <c r="CFX4" s="787"/>
      <c r="CFY4" s="787"/>
      <c r="CFZ4" s="787"/>
      <c r="CGA4" s="787"/>
      <c r="CGB4" s="787"/>
      <c r="CGC4" s="787"/>
      <c r="CGD4" s="787"/>
      <c r="CGE4" s="787"/>
      <c r="CGF4" s="787"/>
      <c r="CGG4" s="787"/>
      <c r="CGH4" s="787"/>
      <c r="CGI4" s="787"/>
      <c r="CGJ4" s="787"/>
      <c r="CGK4" s="787"/>
      <c r="CGL4" s="787"/>
      <c r="CGM4" s="787"/>
      <c r="CGN4" s="787"/>
      <c r="CGO4" s="787"/>
      <c r="CGP4" s="787"/>
      <c r="CGQ4" s="787"/>
      <c r="CGR4" s="787"/>
      <c r="CGS4" s="787"/>
      <c r="CGT4" s="787"/>
      <c r="CGU4" s="787"/>
      <c r="CGV4" s="787"/>
      <c r="CGW4" s="787"/>
      <c r="CGX4" s="787"/>
      <c r="CGY4" s="787"/>
      <c r="CGZ4" s="787"/>
      <c r="CHA4" s="787"/>
      <c r="CHB4" s="787"/>
      <c r="CHC4" s="787"/>
      <c r="CHD4" s="787"/>
      <c r="CHE4" s="787"/>
      <c r="CHF4" s="787"/>
      <c r="CHG4" s="787"/>
      <c r="CHH4" s="787"/>
      <c r="CHI4" s="787"/>
      <c r="CHJ4" s="787"/>
      <c r="CHK4" s="787"/>
      <c r="CHL4" s="787"/>
      <c r="CHM4" s="787"/>
      <c r="CHN4" s="787"/>
      <c r="CHO4" s="787"/>
      <c r="CHP4" s="787"/>
      <c r="CHQ4" s="787"/>
      <c r="CHR4" s="787"/>
      <c r="CHS4" s="787"/>
      <c r="CHT4" s="787"/>
      <c r="CHU4" s="787"/>
      <c r="CHV4" s="787"/>
      <c r="CHW4" s="787"/>
      <c r="CHX4" s="787"/>
      <c r="CHY4" s="787"/>
      <c r="CHZ4" s="787"/>
      <c r="CIA4" s="787"/>
      <c r="CIB4" s="787"/>
      <c r="CIC4" s="787"/>
      <c r="CID4" s="787"/>
      <c r="CIE4" s="787"/>
      <c r="CIF4" s="787"/>
      <c r="CIG4" s="787"/>
      <c r="CIH4" s="787"/>
      <c r="CII4" s="787"/>
      <c r="CIJ4" s="787"/>
      <c r="CIK4" s="787"/>
      <c r="CIL4" s="787"/>
      <c r="CIM4" s="787"/>
      <c r="CIN4" s="787"/>
      <c r="CIO4" s="787"/>
      <c r="CIP4" s="787"/>
      <c r="CIQ4" s="787"/>
      <c r="CIR4" s="787"/>
      <c r="CIS4" s="787"/>
      <c r="CIT4" s="787"/>
      <c r="CIU4" s="787"/>
      <c r="CIV4" s="787"/>
      <c r="CIW4" s="787"/>
      <c r="CIX4" s="787"/>
      <c r="CIY4" s="787"/>
      <c r="CIZ4" s="787"/>
      <c r="CJA4" s="787"/>
      <c r="CJB4" s="787"/>
      <c r="CJC4" s="787"/>
      <c r="CJD4" s="787"/>
      <c r="CJE4" s="787"/>
      <c r="CJF4" s="787"/>
      <c r="CJG4" s="787"/>
      <c r="CJH4" s="787"/>
      <c r="CJI4" s="787"/>
      <c r="CJJ4" s="787"/>
      <c r="CJK4" s="787"/>
      <c r="CJL4" s="787"/>
      <c r="CJM4" s="787"/>
      <c r="CJN4" s="787"/>
      <c r="CJO4" s="787"/>
      <c r="CJP4" s="787"/>
      <c r="CJQ4" s="787"/>
      <c r="CJR4" s="787"/>
      <c r="CJS4" s="787"/>
      <c r="CJT4" s="787"/>
      <c r="CJU4" s="787"/>
      <c r="CJV4" s="787"/>
      <c r="CJW4" s="787"/>
      <c r="CJX4" s="787"/>
      <c r="CJY4" s="787"/>
      <c r="CJZ4" s="787"/>
      <c r="CKA4" s="787"/>
      <c r="CKB4" s="787"/>
      <c r="CKC4" s="787"/>
      <c r="CKD4" s="787"/>
      <c r="CKE4" s="787"/>
      <c r="CKF4" s="787"/>
      <c r="CKG4" s="787"/>
      <c r="CKH4" s="787"/>
      <c r="CKI4" s="787"/>
      <c r="CKJ4" s="787"/>
      <c r="CKK4" s="787"/>
      <c r="CKL4" s="787"/>
      <c r="CKM4" s="787"/>
      <c r="CKN4" s="787"/>
      <c r="CKO4" s="787"/>
      <c r="CKP4" s="787"/>
      <c r="CKQ4" s="787"/>
      <c r="CKR4" s="787"/>
      <c r="CKS4" s="787"/>
      <c r="CKT4" s="787"/>
      <c r="CKU4" s="787"/>
      <c r="CKV4" s="787"/>
      <c r="CKW4" s="787"/>
      <c r="CKX4" s="787"/>
      <c r="CKY4" s="787"/>
      <c r="CKZ4" s="787"/>
      <c r="CLA4" s="787"/>
      <c r="CLB4" s="787"/>
      <c r="CLC4" s="787"/>
      <c r="CLD4" s="787"/>
      <c r="CLE4" s="787"/>
      <c r="CLF4" s="787"/>
      <c r="CLG4" s="787"/>
      <c r="CLH4" s="787"/>
      <c r="CLI4" s="787"/>
      <c r="CLJ4" s="787"/>
      <c r="CLK4" s="787"/>
      <c r="CLL4" s="787"/>
      <c r="CLM4" s="787"/>
      <c r="CLN4" s="787"/>
      <c r="CLO4" s="787"/>
      <c r="CLP4" s="787"/>
      <c r="CLQ4" s="787"/>
      <c r="CLR4" s="787"/>
      <c r="CLS4" s="787"/>
      <c r="CLT4" s="787"/>
      <c r="CLU4" s="787"/>
      <c r="CLV4" s="787"/>
      <c r="CLW4" s="787"/>
      <c r="CLX4" s="787"/>
      <c r="CLY4" s="787"/>
      <c r="CLZ4" s="787"/>
      <c r="CMA4" s="787"/>
      <c r="CMB4" s="787"/>
      <c r="CMC4" s="787"/>
      <c r="CMD4" s="787"/>
      <c r="CME4" s="787"/>
      <c r="CMF4" s="787"/>
      <c r="CMG4" s="787"/>
      <c r="CMH4" s="787"/>
      <c r="CMI4" s="787"/>
      <c r="CMJ4" s="787"/>
      <c r="CMK4" s="787"/>
      <c r="CML4" s="787"/>
      <c r="CMM4" s="787"/>
      <c r="CMN4" s="787"/>
      <c r="CMO4" s="787"/>
      <c r="CMP4" s="787"/>
      <c r="CMQ4" s="787"/>
      <c r="CMR4" s="787"/>
      <c r="CMS4" s="787"/>
      <c r="CMT4" s="787"/>
      <c r="CMU4" s="787"/>
      <c r="CMV4" s="787"/>
      <c r="CMW4" s="787"/>
      <c r="CMX4" s="787"/>
      <c r="CMY4" s="787"/>
      <c r="CMZ4" s="787"/>
      <c r="CNA4" s="787"/>
      <c r="CNB4" s="787"/>
      <c r="CNC4" s="787"/>
      <c r="CND4" s="787"/>
      <c r="CNE4" s="787"/>
      <c r="CNF4" s="787"/>
      <c r="CNG4" s="787"/>
      <c r="CNH4" s="787"/>
      <c r="CNI4" s="787"/>
      <c r="CNJ4" s="787"/>
      <c r="CNK4" s="787"/>
      <c r="CNL4" s="787"/>
      <c r="CNM4" s="787"/>
      <c r="CNN4" s="787"/>
      <c r="CNO4" s="787"/>
      <c r="CNP4" s="787"/>
      <c r="CNQ4" s="787"/>
      <c r="CNR4" s="787"/>
      <c r="CNS4" s="787"/>
      <c r="CNT4" s="787"/>
      <c r="CNU4" s="787"/>
      <c r="CNV4" s="787"/>
      <c r="CNW4" s="787"/>
      <c r="CNX4" s="787"/>
      <c r="CNY4" s="787"/>
      <c r="CNZ4" s="787"/>
      <c r="COA4" s="787"/>
      <c r="COB4" s="787"/>
      <c r="COC4" s="787"/>
      <c r="COD4" s="787"/>
      <c r="COE4" s="787"/>
      <c r="COF4" s="787"/>
      <c r="COG4" s="787"/>
      <c r="COH4" s="787"/>
      <c r="COI4" s="787"/>
      <c r="COJ4" s="787"/>
      <c r="COK4" s="787"/>
      <c r="COL4" s="787"/>
      <c r="COM4" s="787"/>
      <c r="CON4" s="787"/>
      <c r="COO4" s="787"/>
      <c r="COP4" s="787"/>
      <c r="COQ4" s="787"/>
      <c r="COR4" s="787"/>
      <c r="COS4" s="787"/>
      <c r="COT4" s="787"/>
      <c r="COU4" s="787"/>
      <c r="COV4" s="787"/>
      <c r="COW4" s="787"/>
      <c r="COX4" s="787"/>
      <c r="COY4" s="787"/>
      <c r="COZ4" s="787"/>
      <c r="CPA4" s="787"/>
      <c r="CPB4" s="787"/>
      <c r="CPC4" s="787"/>
      <c r="CPD4" s="787"/>
      <c r="CPE4" s="787"/>
      <c r="CPF4" s="787"/>
      <c r="CPG4" s="787"/>
      <c r="CPH4" s="787"/>
      <c r="CPI4" s="787"/>
      <c r="CPJ4" s="787"/>
      <c r="CPK4" s="787"/>
      <c r="CPL4" s="787"/>
      <c r="CPM4" s="787"/>
      <c r="CPN4" s="787"/>
      <c r="CPO4" s="787"/>
      <c r="CPP4" s="787"/>
      <c r="CPQ4" s="787"/>
      <c r="CPR4" s="787"/>
      <c r="CPS4" s="787"/>
      <c r="CPT4" s="787"/>
      <c r="CPU4" s="787"/>
      <c r="CPV4" s="787"/>
      <c r="CPW4" s="787"/>
      <c r="CPX4" s="787"/>
      <c r="CPY4" s="787"/>
      <c r="CPZ4" s="787"/>
      <c r="CQA4" s="787"/>
      <c r="CQB4" s="787"/>
      <c r="CQC4" s="787"/>
      <c r="CQD4" s="787"/>
      <c r="CQE4" s="787"/>
      <c r="CQF4" s="787"/>
      <c r="CQG4" s="787"/>
      <c r="CQH4" s="787"/>
      <c r="CQI4" s="787"/>
      <c r="CQJ4" s="787"/>
      <c r="CQK4" s="787"/>
      <c r="CQL4" s="787"/>
      <c r="CQM4" s="787"/>
      <c r="CQN4" s="787"/>
      <c r="CQO4" s="787"/>
      <c r="CQP4" s="787"/>
      <c r="CQQ4" s="787"/>
      <c r="CQR4" s="787"/>
      <c r="CQS4" s="787"/>
      <c r="CQT4" s="787"/>
      <c r="CQU4" s="787"/>
      <c r="CQV4" s="787"/>
      <c r="CQW4" s="787"/>
      <c r="CQX4" s="787"/>
      <c r="CQY4" s="787"/>
      <c r="CQZ4" s="787"/>
      <c r="CRA4" s="787"/>
      <c r="CRB4" s="787"/>
      <c r="CRC4" s="787"/>
      <c r="CRD4" s="787"/>
      <c r="CRE4" s="787"/>
      <c r="CRF4" s="787"/>
      <c r="CRG4" s="787"/>
      <c r="CRH4" s="787"/>
      <c r="CRI4" s="787"/>
      <c r="CRJ4" s="787"/>
      <c r="CRK4" s="787"/>
      <c r="CRL4" s="787"/>
      <c r="CRM4" s="787"/>
      <c r="CRN4" s="787"/>
      <c r="CRO4" s="787"/>
      <c r="CRP4" s="787"/>
      <c r="CRQ4" s="787"/>
      <c r="CRR4" s="787"/>
      <c r="CRS4" s="787"/>
      <c r="CRT4" s="787"/>
      <c r="CRU4" s="787"/>
      <c r="CRV4" s="787"/>
      <c r="CRW4" s="787"/>
      <c r="CRX4" s="787"/>
      <c r="CRY4" s="787"/>
      <c r="CRZ4" s="787"/>
      <c r="CSA4" s="787"/>
      <c r="CSB4" s="787"/>
      <c r="CSC4" s="787"/>
      <c r="CSD4" s="787"/>
      <c r="CSE4" s="787"/>
      <c r="CSF4" s="787"/>
      <c r="CSG4" s="787"/>
      <c r="CSH4" s="787"/>
      <c r="CSI4" s="787"/>
      <c r="CSJ4" s="787"/>
      <c r="CSK4" s="787"/>
      <c r="CSL4" s="787"/>
      <c r="CSM4" s="787"/>
      <c r="CSN4" s="787"/>
      <c r="CSO4" s="787"/>
      <c r="CSP4" s="787"/>
      <c r="CSQ4" s="787"/>
      <c r="CSR4" s="787"/>
      <c r="CSS4" s="787"/>
      <c r="CST4" s="787"/>
      <c r="CSU4" s="787"/>
      <c r="CSV4" s="787"/>
      <c r="CSW4" s="787"/>
      <c r="CSX4" s="787"/>
      <c r="CSY4" s="787"/>
      <c r="CSZ4" s="787"/>
      <c r="CTA4" s="787"/>
      <c r="CTB4" s="787"/>
      <c r="CTC4" s="787"/>
      <c r="CTD4" s="787"/>
      <c r="CTE4" s="787"/>
      <c r="CTF4" s="787"/>
      <c r="CTG4" s="787"/>
      <c r="CTH4" s="787"/>
      <c r="CTI4" s="787"/>
      <c r="CTJ4" s="787"/>
      <c r="CTK4" s="787"/>
      <c r="CTL4" s="787"/>
      <c r="CTM4" s="787"/>
      <c r="CTN4" s="787"/>
      <c r="CTO4" s="787"/>
      <c r="CTP4" s="787"/>
      <c r="CTQ4" s="787"/>
      <c r="CTR4" s="787"/>
      <c r="CTS4" s="787"/>
      <c r="CTT4" s="787"/>
      <c r="CTU4" s="787"/>
      <c r="CTV4" s="787"/>
      <c r="CTW4" s="787"/>
      <c r="CTX4" s="787"/>
      <c r="CTY4" s="787"/>
      <c r="CTZ4" s="787"/>
      <c r="CUA4" s="787"/>
      <c r="CUB4" s="787"/>
      <c r="CUC4" s="787"/>
      <c r="CUD4" s="787"/>
      <c r="CUE4" s="787"/>
      <c r="CUF4" s="787"/>
      <c r="CUG4" s="787"/>
      <c r="CUH4" s="787"/>
      <c r="CUI4" s="787"/>
      <c r="CUJ4" s="787"/>
      <c r="CUK4" s="787"/>
      <c r="CUL4" s="787"/>
      <c r="CUM4" s="787"/>
      <c r="CUN4" s="787"/>
      <c r="CUO4" s="787"/>
      <c r="CUP4" s="787"/>
      <c r="CUQ4" s="787"/>
      <c r="CUR4" s="787"/>
      <c r="CUS4" s="787"/>
      <c r="CUT4" s="787"/>
      <c r="CUU4" s="787"/>
      <c r="CUV4" s="787"/>
      <c r="CUW4" s="787"/>
      <c r="CUX4" s="787"/>
      <c r="CUY4" s="787"/>
      <c r="CUZ4" s="787"/>
      <c r="CVA4" s="787"/>
      <c r="CVB4" s="787"/>
      <c r="CVC4" s="787"/>
      <c r="CVD4" s="787"/>
      <c r="CVE4" s="787"/>
      <c r="CVF4" s="787"/>
      <c r="CVG4" s="787"/>
      <c r="CVH4" s="787"/>
      <c r="CVI4" s="787"/>
      <c r="CVJ4" s="787"/>
      <c r="CVK4" s="787"/>
      <c r="CVL4" s="787"/>
      <c r="CVM4" s="787"/>
      <c r="CVN4" s="787"/>
      <c r="CVO4" s="787"/>
      <c r="CVP4" s="787"/>
      <c r="CVQ4" s="787"/>
      <c r="CVR4" s="787"/>
      <c r="CVS4" s="787"/>
      <c r="CVT4" s="787"/>
      <c r="CVU4" s="787"/>
      <c r="CVV4" s="787"/>
      <c r="CVW4" s="787"/>
      <c r="CVX4" s="787"/>
      <c r="CVY4" s="787"/>
      <c r="CVZ4" s="787"/>
      <c r="CWA4" s="787"/>
      <c r="CWB4" s="787"/>
      <c r="CWC4" s="787"/>
      <c r="CWD4" s="787"/>
      <c r="CWE4" s="787"/>
      <c r="CWF4" s="787"/>
      <c r="CWG4" s="787"/>
      <c r="CWH4" s="787"/>
      <c r="CWI4" s="787"/>
      <c r="CWJ4" s="787"/>
      <c r="CWK4" s="787"/>
      <c r="CWL4" s="787"/>
      <c r="CWM4" s="787"/>
      <c r="CWN4" s="787"/>
      <c r="CWO4" s="787"/>
      <c r="CWP4" s="787"/>
      <c r="CWQ4" s="787"/>
      <c r="CWR4" s="787"/>
      <c r="CWS4" s="787"/>
      <c r="CWT4" s="787"/>
      <c r="CWU4" s="787"/>
      <c r="CWV4" s="787"/>
      <c r="CWW4" s="787"/>
      <c r="CWX4" s="787"/>
      <c r="CWY4" s="787"/>
      <c r="CWZ4" s="787"/>
      <c r="CXA4" s="787"/>
      <c r="CXB4" s="787"/>
      <c r="CXC4" s="787"/>
      <c r="CXD4" s="787"/>
      <c r="CXE4" s="787"/>
      <c r="CXF4" s="787"/>
      <c r="CXG4" s="787"/>
      <c r="CXH4" s="787"/>
      <c r="CXI4" s="787"/>
      <c r="CXJ4" s="787"/>
      <c r="CXK4" s="787"/>
      <c r="CXL4" s="787"/>
      <c r="CXM4" s="787"/>
      <c r="CXN4" s="787"/>
      <c r="CXO4" s="787"/>
      <c r="CXP4" s="787"/>
      <c r="CXQ4" s="787"/>
      <c r="CXR4" s="787"/>
      <c r="CXS4" s="787"/>
      <c r="CXT4" s="787"/>
      <c r="CXU4" s="787"/>
      <c r="CXV4" s="787"/>
      <c r="CXW4" s="787"/>
      <c r="CXX4" s="787"/>
      <c r="CXY4" s="787"/>
      <c r="CXZ4" s="787"/>
      <c r="CYA4" s="787"/>
      <c r="CYB4" s="787"/>
      <c r="CYC4" s="787"/>
      <c r="CYD4" s="787"/>
      <c r="CYE4" s="787"/>
      <c r="CYF4" s="787"/>
      <c r="CYG4" s="787"/>
      <c r="CYH4" s="787"/>
      <c r="CYI4" s="787"/>
      <c r="CYJ4" s="787"/>
      <c r="CYK4" s="787"/>
      <c r="CYL4" s="787"/>
      <c r="CYM4" s="787"/>
      <c r="CYN4" s="787"/>
      <c r="CYO4" s="787"/>
      <c r="CYP4" s="787"/>
      <c r="CYQ4" s="787"/>
      <c r="CYR4" s="787"/>
      <c r="CYS4" s="787"/>
      <c r="CYT4" s="787"/>
      <c r="CYU4" s="787"/>
      <c r="CYV4" s="787"/>
      <c r="CYW4" s="787"/>
      <c r="CYX4" s="787"/>
      <c r="CYY4" s="787"/>
      <c r="CYZ4" s="787"/>
      <c r="CZA4" s="787"/>
      <c r="CZB4" s="787"/>
      <c r="CZC4" s="787"/>
      <c r="CZD4" s="787"/>
      <c r="CZE4" s="787"/>
      <c r="CZF4" s="787"/>
      <c r="CZG4" s="787"/>
      <c r="CZH4" s="787"/>
      <c r="CZI4" s="787"/>
      <c r="CZJ4" s="787"/>
      <c r="CZK4" s="787"/>
      <c r="CZL4" s="787"/>
      <c r="CZM4" s="787"/>
      <c r="CZN4" s="787"/>
      <c r="CZO4" s="787"/>
      <c r="CZP4" s="787"/>
      <c r="CZQ4" s="787"/>
      <c r="CZR4" s="787"/>
      <c r="CZS4" s="787"/>
      <c r="CZT4" s="787"/>
      <c r="CZU4" s="787"/>
      <c r="CZV4" s="787"/>
      <c r="CZW4" s="787"/>
      <c r="CZX4" s="787"/>
      <c r="CZY4" s="787"/>
      <c r="CZZ4" s="787"/>
      <c r="DAA4" s="787"/>
      <c r="DAB4" s="787"/>
      <c r="DAC4" s="787"/>
      <c r="DAD4" s="787"/>
      <c r="DAE4" s="787"/>
      <c r="DAF4" s="787"/>
      <c r="DAG4" s="787"/>
      <c r="DAH4" s="787"/>
      <c r="DAI4" s="787"/>
      <c r="DAJ4" s="787"/>
      <c r="DAK4" s="787"/>
      <c r="DAL4" s="787"/>
      <c r="DAM4" s="787"/>
      <c r="DAN4" s="787"/>
      <c r="DAO4" s="787"/>
      <c r="DAP4" s="787"/>
      <c r="DAQ4" s="787"/>
      <c r="DAR4" s="787"/>
      <c r="DAS4" s="787"/>
      <c r="DAT4" s="787"/>
      <c r="DAU4" s="787"/>
      <c r="DAV4" s="787"/>
      <c r="DAW4" s="787"/>
      <c r="DAX4" s="787"/>
      <c r="DAY4" s="787"/>
      <c r="DAZ4" s="787"/>
      <c r="DBA4" s="787"/>
      <c r="DBB4" s="787"/>
      <c r="DBC4" s="787"/>
      <c r="DBD4" s="787"/>
      <c r="DBE4" s="787"/>
      <c r="DBF4" s="787"/>
      <c r="DBG4" s="787"/>
      <c r="DBH4" s="787"/>
      <c r="DBI4" s="787"/>
      <c r="DBJ4" s="787"/>
      <c r="DBK4" s="787"/>
      <c r="DBL4" s="787"/>
      <c r="DBM4" s="787"/>
      <c r="DBN4" s="787"/>
      <c r="DBO4" s="787"/>
      <c r="DBP4" s="787"/>
      <c r="DBQ4" s="787"/>
      <c r="DBR4" s="787"/>
      <c r="DBS4" s="787"/>
      <c r="DBT4" s="787"/>
      <c r="DBU4" s="787"/>
      <c r="DBV4" s="787"/>
      <c r="DBW4" s="787"/>
      <c r="DBX4" s="787"/>
      <c r="DBY4" s="787"/>
      <c r="DBZ4" s="787"/>
      <c r="DCA4" s="787"/>
      <c r="DCB4" s="787"/>
      <c r="DCC4" s="787"/>
      <c r="DCD4" s="787"/>
      <c r="DCE4" s="787"/>
      <c r="DCF4" s="787"/>
      <c r="DCG4" s="787"/>
      <c r="DCH4" s="787"/>
      <c r="DCI4" s="787"/>
      <c r="DCJ4" s="787"/>
      <c r="DCK4" s="787"/>
      <c r="DCL4" s="787"/>
      <c r="DCM4" s="787"/>
      <c r="DCN4" s="787"/>
      <c r="DCO4" s="787"/>
      <c r="DCP4" s="787"/>
      <c r="DCQ4" s="787"/>
      <c r="DCR4" s="787"/>
      <c r="DCS4" s="787"/>
      <c r="DCT4" s="787"/>
      <c r="DCU4" s="787"/>
      <c r="DCV4" s="787"/>
      <c r="DCW4" s="787"/>
      <c r="DCX4" s="787"/>
      <c r="DCY4" s="787"/>
      <c r="DCZ4" s="787"/>
      <c r="DDA4" s="787"/>
      <c r="DDB4" s="787"/>
      <c r="DDC4" s="787"/>
      <c r="DDD4" s="787"/>
      <c r="DDE4" s="787"/>
      <c r="DDF4" s="787"/>
      <c r="DDG4" s="787"/>
      <c r="DDH4" s="787"/>
      <c r="DDI4" s="787"/>
      <c r="DDJ4" s="787"/>
      <c r="DDK4" s="787"/>
      <c r="DDL4" s="787"/>
      <c r="DDM4" s="787"/>
      <c r="DDN4" s="787"/>
      <c r="DDO4" s="787"/>
      <c r="DDP4" s="787"/>
      <c r="DDQ4" s="787"/>
      <c r="DDR4" s="787"/>
      <c r="DDS4" s="787"/>
      <c r="DDT4" s="787"/>
      <c r="DDU4" s="787"/>
      <c r="DDV4" s="787"/>
      <c r="DDW4" s="787"/>
      <c r="DDX4" s="787"/>
      <c r="DDY4" s="787"/>
      <c r="DDZ4" s="787"/>
      <c r="DEA4" s="787"/>
      <c r="DEB4" s="787"/>
      <c r="DEC4" s="787"/>
      <c r="DED4" s="787"/>
      <c r="DEE4" s="787"/>
      <c r="DEF4" s="787"/>
      <c r="DEG4" s="787"/>
      <c r="DEH4" s="787"/>
      <c r="DEI4" s="787"/>
      <c r="DEJ4" s="787"/>
      <c r="DEK4" s="787"/>
      <c r="DEL4" s="787"/>
      <c r="DEM4" s="787"/>
      <c r="DEN4" s="787"/>
      <c r="DEO4" s="787"/>
      <c r="DEP4" s="787"/>
      <c r="DEQ4" s="787"/>
      <c r="DER4" s="787"/>
      <c r="DES4" s="787"/>
      <c r="DET4" s="787"/>
      <c r="DEU4" s="787"/>
      <c r="DEV4" s="787"/>
      <c r="DEW4" s="787"/>
      <c r="DEX4" s="787"/>
      <c r="DEY4" s="787"/>
      <c r="DEZ4" s="787"/>
      <c r="DFA4" s="787"/>
      <c r="DFB4" s="787"/>
      <c r="DFC4" s="787"/>
      <c r="DFD4" s="787"/>
      <c r="DFE4" s="787"/>
      <c r="DFF4" s="787"/>
      <c r="DFG4" s="787"/>
      <c r="DFH4" s="787"/>
      <c r="DFI4" s="787"/>
      <c r="DFJ4" s="787"/>
      <c r="DFK4" s="787"/>
      <c r="DFL4" s="787"/>
      <c r="DFM4" s="787"/>
      <c r="DFN4" s="787"/>
      <c r="DFO4" s="787"/>
      <c r="DFP4" s="787"/>
      <c r="DFQ4" s="787"/>
      <c r="DFR4" s="787"/>
      <c r="DFS4" s="787"/>
      <c r="DFT4" s="787"/>
      <c r="DFU4" s="787"/>
      <c r="DFV4" s="787"/>
      <c r="DFW4" s="787"/>
      <c r="DFX4" s="787"/>
      <c r="DFY4" s="787"/>
      <c r="DFZ4" s="787"/>
      <c r="DGA4" s="787"/>
      <c r="DGB4" s="787"/>
      <c r="DGC4" s="787"/>
      <c r="DGD4" s="787"/>
      <c r="DGE4" s="787"/>
      <c r="DGF4" s="787"/>
      <c r="DGG4" s="787"/>
      <c r="DGH4" s="787"/>
      <c r="DGI4" s="787"/>
      <c r="DGJ4" s="787"/>
      <c r="DGK4" s="787"/>
      <c r="DGL4" s="787"/>
      <c r="DGM4" s="787"/>
      <c r="DGN4" s="787"/>
      <c r="DGO4" s="787"/>
      <c r="DGP4" s="787"/>
      <c r="DGQ4" s="787"/>
      <c r="DGR4" s="787"/>
      <c r="DGS4" s="787"/>
      <c r="DGT4" s="787"/>
      <c r="DGU4" s="787"/>
      <c r="DGV4" s="787"/>
      <c r="DGW4" s="787"/>
      <c r="DGX4" s="787"/>
      <c r="DGY4" s="787"/>
      <c r="DGZ4" s="787"/>
      <c r="DHA4" s="787"/>
      <c r="DHB4" s="787"/>
      <c r="DHC4" s="787"/>
      <c r="DHD4" s="787"/>
      <c r="DHE4" s="787"/>
      <c r="DHF4" s="787"/>
      <c r="DHG4" s="787"/>
      <c r="DHH4" s="787"/>
      <c r="DHI4" s="787"/>
      <c r="DHJ4" s="787"/>
      <c r="DHK4" s="787"/>
      <c r="DHL4" s="787"/>
      <c r="DHM4" s="787"/>
      <c r="DHN4" s="787"/>
      <c r="DHO4" s="787"/>
      <c r="DHP4" s="787"/>
      <c r="DHQ4" s="787"/>
      <c r="DHR4" s="787"/>
      <c r="DHS4" s="787"/>
      <c r="DHT4" s="787"/>
      <c r="DHU4" s="787"/>
      <c r="DHV4" s="787"/>
      <c r="DHW4" s="787"/>
      <c r="DHX4" s="787"/>
      <c r="DHY4" s="787"/>
      <c r="DHZ4" s="787"/>
      <c r="DIA4" s="787"/>
      <c r="DIB4" s="787"/>
      <c r="DIC4" s="787"/>
      <c r="DID4" s="787"/>
      <c r="DIE4" s="787"/>
      <c r="DIF4" s="787"/>
      <c r="DIG4" s="787"/>
      <c r="DIH4" s="787"/>
      <c r="DII4" s="787"/>
      <c r="DIJ4" s="787"/>
      <c r="DIK4" s="787"/>
      <c r="DIL4" s="787"/>
      <c r="DIM4" s="787"/>
      <c r="DIN4" s="787"/>
      <c r="DIO4" s="787"/>
      <c r="DIP4" s="787"/>
      <c r="DIQ4" s="787"/>
      <c r="DIR4" s="787"/>
      <c r="DIS4" s="787"/>
      <c r="DIT4" s="787"/>
      <c r="DIU4" s="787"/>
      <c r="DIV4" s="787"/>
      <c r="DIW4" s="787"/>
      <c r="DIX4" s="787"/>
      <c r="DIY4" s="787"/>
      <c r="DIZ4" s="787"/>
      <c r="DJA4" s="787"/>
      <c r="DJB4" s="787"/>
      <c r="DJC4" s="787"/>
      <c r="DJD4" s="787"/>
      <c r="DJE4" s="787"/>
      <c r="DJF4" s="787"/>
      <c r="DJG4" s="787"/>
      <c r="DJH4" s="787"/>
      <c r="DJI4" s="787"/>
      <c r="DJJ4" s="787"/>
      <c r="DJK4" s="787"/>
      <c r="DJL4" s="787"/>
      <c r="DJM4" s="787"/>
      <c r="DJN4" s="787"/>
      <c r="DJO4" s="787"/>
      <c r="DJP4" s="787"/>
      <c r="DJQ4" s="787"/>
      <c r="DJR4" s="787"/>
      <c r="DJS4" s="787"/>
      <c r="DJT4" s="787"/>
      <c r="DJU4" s="787"/>
      <c r="DJV4" s="787"/>
      <c r="DJW4" s="787"/>
      <c r="DJX4" s="787"/>
      <c r="DJY4" s="787"/>
      <c r="DJZ4" s="787"/>
      <c r="DKA4" s="787"/>
      <c r="DKB4" s="787"/>
      <c r="DKC4" s="787"/>
      <c r="DKD4" s="787"/>
      <c r="DKE4" s="787"/>
      <c r="DKF4" s="787"/>
      <c r="DKG4" s="787"/>
      <c r="DKH4" s="787"/>
      <c r="DKI4" s="787"/>
      <c r="DKJ4" s="787"/>
      <c r="DKK4" s="787"/>
      <c r="DKL4" s="787"/>
      <c r="DKM4" s="787"/>
      <c r="DKN4" s="787"/>
      <c r="DKO4" s="787"/>
      <c r="DKP4" s="787"/>
      <c r="DKQ4" s="787"/>
      <c r="DKR4" s="787"/>
      <c r="DKS4" s="787"/>
      <c r="DKT4" s="787"/>
      <c r="DKU4" s="787"/>
      <c r="DKV4" s="787"/>
      <c r="DKW4" s="787"/>
      <c r="DKX4" s="787"/>
      <c r="DKY4" s="787"/>
      <c r="DKZ4" s="787"/>
      <c r="DLA4" s="787"/>
      <c r="DLB4" s="787"/>
      <c r="DLC4" s="787"/>
      <c r="DLD4" s="787"/>
      <c r="DLE4" s="787"/>
      <c r="DLF4" s="787"/>
      <c r="DLG4" s="787"/>
      <c r="DLH4" s="787"/>
      <c r="DLI4" s="787"/>
      <c r="DLJ4" s="787"/>
      <c r="DLK4" s="787"/>
      <c r="DLL4" s="787"/>
      <c r="DLM4" s="787"/>
      <c r="DLN4" s="787"/>
      <c r="DLO4" s="787"/>
      <c r="DLP4" s="787"/>
      <c r="DLQ4" s="787"/>
      <c r="DLR4" s="787"/>
      <c r="DLS4" s="787"/>
      <c r="DLT4" s="787"/>
      <c r="DLU4" s="787"/>
      <c r="DLV4" s="787"/>
      <c r="DLW4" s="787"/>
      <c r="DLX4" s="787"/>
      <c r="DLY4" s="787"/>
      <c r="DLZ4" s="787"/>
      <c r="DMA4" s="787"/>
      <c r="DMB4" s="787"/>
      <c r="DMC4" s="787"/>
      <c r="DMD4" s="787"/>
      <c r="DME4" s="787"/>
      <c r="DMF4" s="787"/>
      <c r="DMG4" s="787"/>
      <c r="DMH4" s="787"/>
      <c r="DMI4" s="787"/>
      <c r="DMJ4" s="787"/>
      <c r="DMK4" s="787"/>
      <c r="DML4" s="787"/>
      <c r="DMM4" s="787"/>
      <c r="DMN4" s="787"/>
      <c r="DMO4" s="787"/>
      <c r="DMP4" s="787"/>
      <c r="DMQ4" s="787"/>
      <c r="DMR4" s="787"/>
      <c r="DMS4" s="787"/>
      <c r="DMT4" s="787"/>
      <c r="DMU4" s="787"/>
      <c r="DMV4" s="787"/>
      <c r="DMW4" s="787"/>
      <c r="DMX4" s="787"/>
      <c r="DMY4" s="787"/>
      <c r="DMZ4" s="787"/>
      <c r="DNA4" s="787"/>
      <c r="DNB4" s="787"/>
      <c r="DNC4" s="787"/>
      <c r="DND4" s="787"/>
      <c r="DNE4" s="787"/>
      <c r="DNF4" s="787"/>
      <c r="DNG4" s="787"/>
      <c r="DNH4" s="787"/>
      <c r="DNI4" s="787"/>
      <c r="DNJ4" s="787"/>
      <c r="DNK4" s="787"/>
      <c r="DNL4" s="787"/>
      <c r="DNM4" s="787"/>
      <c r="DNN4" s="787"/>
      <c r="DNO4" s="787"/>
      <c r="DNP4" s="787"/>
      <c r="DNQ4" s="787"/>
      <c r="DNR4" s="787"/>
      <c r="DNS4" s="787"/>
      <c r="DNT4" s="787"/>
      <c r="DNU4" s="787"/>
      <c r="DNV4" s="787"/>
      <c r="DNW4" s="787"/>
      <c r="DNX4" s="787"/>
      <c r="DNY4" s="787"/>
      <c r="DNZ4" s="787"/>
      <c r="DOA4" s="787"/>
      <c r="DOB4" s="787"/>
      <c r="DOC4" s="787"/>
      <c r="DOD4" s="787"/>
      <c r="DOE4" s="787"/>
      <c r="DOF4" s="787"/>
      <c r="DOG4" s="787"/>
      <c r="DOH4" s="787"/>
      <c r="DOI4" s="787"/>
      <c r="DOJ4" s="787"/>
      <c r="DOK4" s="787"/>
      <c r="DOL4" s="787"/>
      <c r="DOM4" s="787"/>
      <c r="DON4" s="787"/>
      <c r="DOO4" s="787"/>
      <c r="DOP4" s="787"/>
      <c r="DOQ4" s="787"/>
      <c r="DOR4" s="787"/>
      <c r="DOS4" s="787"/>
      <c r="DOT4" s="787"/>
      <c r="DOU4" s="787"/>
      <c r="DOV4" s="787"/>
      <c r="DOW4" s="787"/>
      <c r="DOX4" s="787"/>
      <c r="DOY4" s="787"/>
      <c r="DOZ4" s="787"/>
      <c r="DPA4" s="787"/>
      <c r="DPB4" s="787"/>
      <c r="DPC4" s="787"/>
      <c r="DPD4" s="787"/>
      <c r="DPE4" s="787"/>
      <c r="DPF4" s="787"/>
      <c r="DPG4" s="787"/>
      <c r="DPH4" s="787"/>
      <c r="DPI4" s="787"/>
      <c r="DPJ4" s="787"/>
      <c r="DPK4" s="787"/>
      <c r="DPL4" s="787"/>
      <c r="DPM4" s="787"/>
      <c r="DPN4" s="787"/>
      <c r="DPO4" s="787"/>
      <c r="DPP4" s="787"/>
      <c r="DPQ4" s="787"/>
      <c r="DPR4" s="787"/>
      <c r="DPS4" s="787"/>
      <c r="DPT4" s="787"/>
      <c r="DPU4" s="787"/>
      <c r="DPV4" s="787"/>
      <c r="DPW4" s="787"/>
      <c r="DPX4" s="787"/>
      <c r="DPY4" s="787"/>
      <c r="DPZ4" s="787"/>
      <c r="DQA4" s="787"/>
      <c r="DQB4" s="787"/>
      <c r="DQC4" s="787"/>
      <c r="DQD4" s="787"/>
      <c r="DQE4" s="787"/>
      <c r="DQF4" s="787"/>
      <c r="DQG4" s="787"/>
      <c r="DQH4" s="787"/>
      <c r="DQI4" s="787"/>
      <c r="DQJ4" s="787"/>
      <c r="DQK4" s="787"/>
      <c r="DQL4" s="787"/>
      <c r="DQM4" s="787"/>
      <c r="DQN4" s="787"/>
      <c r="DQO4" s="787"/>
      <c r="DQP4" s="787"/>
      <c r="DQQ4" s="787"/>
      <c r="DQR4" s="787"/>
      <c r="DQS4" s="787"/>
      <c r="DQT4" s="787"/>
      <c r="DQU4" s="787"/>
      <c r="DQV4" s="787"/>
      <c r="DQW4" s="787"/>
      <c r="DQX4" s="787"/>
      <c r="DQY4" s="787"/>
      <c r="DQZ4" s="787"/>
      <c r="DRA4" s="787"/>
      <c r="DRB4" s="787"/>
      <c r="DRC4" s="787"/>
      <c r="DRD4" s="787"/>
      <c r="DRE4" s="787"/>
      <c r="DRF4" s="787"/>
      <c r="DRG4" s="787"/>
      <c r="DRH4" s="787"/>
      <c r="DRI4" s="787"/>
      <c r="DRJ4" s="787"/>
      <c r="DRK4" s="787"/>
      <c r="DRL4" s="787"/>
      <c r="DRM4" s="787"/>
      <c r="DRN4" s="787"/>
      <c r="DRO4" s="787"/>
      <c r="DRP4" s="787"/>
      <c r="DRQ4" s="787"/>
      <c r="DRR4" s="787"/>
      <c r="DRS4" s="787"/>
      <c r="DRT4" s="787"/>
      <c r="DRU4" s="787"/>
      <c r="DRV4" s="787"/>
      <c r="DRW4" s="787"/>
      <c r="DRX4" s="787"/>
      <c r="DRY4" s="787"/>
      <c r="DRZ4" s="787"/>
      <c r="DSA4" s="787"/>
      <c r="DSB4" s="787"/>
      <c r="DSC4" s="787"/>
      <c r="DSD4" s="787"/>
      <c r="DSE4" s="787"/>
      <c r="DSF4" s="787"/>
      <c r="DSG4" s="787"/>
      <c r="DSH4" s="787"/>
      <c r="DSI4" s="787"/>
      <c r="DSJ4" s="787"/>
      <c r="DSK4" s="787"/>
      <c r="DSL4" s="787"/>
      <c r="DSM4" s="787"/>
      <c r="DSN4" s="787"/>
      <c r="DSO4" s="787"/>
      <c r="DSP4" s="787"/>
      <c r="DSQ4" s="787"/>
      <c r="DSR4" s="787"/>
      <c r="DSS4" s="787"/>
      <c r="DST4" s="787"/>
      <c r="DSU4" s="787"/>
      <c r="DSV4" s="787"/>
      <c r="DSW4" s="787"/>
      <c r="DSX4" s="787"/>
      <c r="DSY4" s="787"/>
      <c r="DSZ4" s="787"/>
      <c r="DTA4" s="787"/>
      <c r="DTB4" s="787"/>
      <c r="DTC4" s="787"/>
      <c r="DTD4" s="787"/>
      <c r="DTE4" s="787"/>
      <c r="DTF4" s="787"/>
      <c r="DTG4" s="787"/>
      <c r="DTH4" s="787"/>
      <c r="DTI4" s="787"/>
      <c r="DTJ4" s="787"/>
      <c r="DTK4" s="787"/>
      <c r="DTL4" s="787"/>
      <c r="DTM4" s="787"/>
      <c r="DTN4" s="787"/>
      <c r="DTO4" s="787"/>
      <c r="DTP4" s="787"/>
      <c r="DTQ4" s="787"/>
      <c r="DTR4" s="787"/>
      <c r="DTS4" s="787"/>
      <c r="DTT4" s="787"/>
      <c r="DTU4" s="787"/>
      <c r="DTV4" s="787"/>
      <c r="DTW4" s="787"/>
      <c r="DTX4" s="787"/>
      <c r="DTY4" s="787"/>
      <c r="DTZ4" s="787"/>
      <c r="DUA4" s="787"/>
      <c r="DUB4" s="787"/>
      <c r="DUC4" s="787"/>
      <c r="DUD4" s="787"/>
      <c r="DUE4" s="787"/>
      <c r="DUF4" s="787"/>
      <c r="DUG4" s="787"/>
      <c r="DUH4" s="787"/>
      <c r="DUI4" s="787"/>
      <c r="DUJ4" s="787"/>
      <c r="DUK4" s="787"/>
      <c r="DUL4" s="787"/>
      <c r="DUM4" s="787"/>
      <c r="DUN4" s="787"/>
      <c r="DUO4" s="787"/>
      <c r="DUP4" s="787"/>
      <c r="DUQ4" s="787"/>
      <c r="DUR4" s="787"/>
      <c r="DUS4" s="787"/>
      <c r="DUT4" s="787"/>
      <c r="DUU4" s="787"/>
      <c r="DUV4" s="787"/>
      <c r="DUW4" s="787"/>
      <c r="DUX4" s="787"/>
      <c r="DUY4" s="787"/>
      <c r="DUZ4" s="787"/>
      <c r="DVA4" s="787"/>
      <c r="DVB4" s="787"/>
      <c r="DVC4" s="787"/>
      <c r="DVD4" s="787"/>
      <c r="DVE4" s="787"/>
      <c r="DVF4" s="787"/>
      <c r="DVG4" s="787"/>
      <c r="DVH4" s="787"/>
      <c r="DVI4" s="787"/>
      <c r="DVJ4" s="787"/>
      <c r="DVK4" s="787"/>
      <c r="DVL4" s="787"/>
      <c r="DVM4" s="787"/>
      <c r="DVN4" s="787"/>
      <c r="DVO4" s="787"/>
      <c r="DVP4" s="787"/>
      <c r="DVQ4" s="787"/>
      <c r="DVR4" s="787"/>
      <c r="DVS4" s="787"/>
      <c r="DVT4" s="787"/>
      <c r="DVU4" s="787"/>
      <c r="DVV4" s="787"/>
      <c r="DVW4" s="787"/>
      <c r="DVX4" s="787"/>
      <c r="DVY4" s="787"/>
      <c r="DVZ4" s="787"/>
      <c r="DWA4" s="787"/>
      <c r="DWB4" s="787"/>
      <c r="DWC4" s="787"/>
      <c r="DWD4" s="787"/>
      <c r="DWE4" s="787"/>
      <c r="DWF4" s="787"/>
      <c r="DWG4" s="787"/>
      <c r="DWH4" s="787"/>
      <c r="DWI4" s="787"/>
      <c r="DWJ4" s="787"/>
      <c r="DWK4" s="787"/>
      <c r="DWL4" s="787"/>
      <c r="DWM4" s="787"/>
      <c r="DWN4" s="787"/>
      <c r="DWO4" s="787"/>
      <c r="DWP4" s="787"/>
      <c r="DWQ4" s="787"/>
      <c r="DWR4" s="787"/>
      <c r="DWS4" s="787"/>
      <c r="DWT4" s="787"/>
      <c r="DWU4" s="787"/>
      <c r="DWV4" s="787"/>
      <c r="DWW4" s="787"/>
      <c r="DWX4" s="787"/>
      <c r="DWY4" s="787"/>
      <c r="DWZ4" s="787"/>
      <c r="DXA4" s="787"/>
      <c r="DXB4" s="787"/>
      <c r="DXC4" s="787"/>
      <c r="DXD4" s="787"/>
      <c r="DXE4" s="787"/>
      <c r="DXF4" s="787"/>
      <c r="DXG4" s="787"/>
      <c r="DXH4" s="787"/>
      <c r="DXI4" s="787"/>
      <c r="DXJ4" s="787"/>
      <c r="DXK4" s="787"/>
      <c r="DXL4" s="787"/>
      <c r="DXM4" s="787"/>
      <c r="DXN4" s="787"/>
      <c r="DXO4" s="787"/>
      <c r="DXP4" s="787"/>
      <c r="DXQ4" s="787"/>
      <c r="DXR4" s="787"/>
      <c r="DXS4" s="787"/>
      <c r="DXT4" s="787"/>
      <c r="DXU4" s="787"/>
      <c r="DXV4" s="787"/>
      <c r="DXW4" s="787"/>
      <c r="DXX4" s="787"/>
      <c r="DXY4" s="787"/>
      <c r="DXZ4" s="787"/>
      <c r="DYA4" s="787"/>
      <c r="DYB4" s="787"/>
      <c r="DYC4" s="787"/>
      <c r="DYD4" s="787"/>
      <c r="DYE4" s="787"/>
      <c r="DYF4" s="787"/>
      <c r="DYG4" s="787"/>
      <c r="DYH4" s="787"/>
      <c r="DYI4" s="787"/>
      <c r="DYJ4" s="787"/>
      <c r="DYK4" s="787"/>
      <c r="DYL4" s="787"/>
      <c r="DYM4" s="787"/>
      <c r="DYN4" s="787"/>
      <c r="DYO4" s="787"/>
      <c r="DYP4" s="787"/>
      <c r="DYQ4" s="787"/>
      <c r="DYR4" s="787"/>
      <c r="DYS4" s="787"/>
      <c r="DYT4" s="787"/>
      <c r="DYU4" s="787"/>
      <c r="DYV4" s="787"/>
      <c r="DYW4" s="787"/>
      <c r="DYX4" s="787"/>
      <c r="DYY4" s="787"/>
      <c r="DYZ4" s="787"/>
      <c r="DZA4" s="787"/>
      <c r="DZB4" s="787"/>
      <c r="DZC4" s="787"/>
      <c r="DZD4" s="787"/>
      <c r="DZE4" s="787"/>
      <c r="DZF4" s="787"/>
      <c r="DZG4" s="787"/>
      <c r="DZH4" s="787"/>
      <c r="DZI4" s="787"/>
      <c r="DZJ4" s="787"/>
      <c r="DZK4" s="787"/>
      <c r="DZL4" s="787"/>
      <c r="DZM4" s="787"/>
      <c r="DZN4" s="787"/>
      <c r="DZO4" s="787"/>
      <c r="DZP4" s="787"/>
      <c r="DZQ4" s="787"/>
      <c r="DZR4" s="787"/>
      <c r="DZS4" s="787"/>
      <c r="DZT4" s="787"/>
      <c r="DZU4" s="787"/>
      <c r="DZV4" s="787"/>
      <c r="DZW4" s="787"/>
      <c r="DZX4" s="787"/>
      <c r="DZY4" s="787"/>
      <c r="DZZ4" s="787"/>
      <c r="EAA4" s="787"/>
      <c r="EAB4" s="787"/>
      <c r="EAC4" s="787"/>
      <c r="EAD4" s="787"/>
      <c r="EAE4" s="787"/>
      <c r="EAF4" s="787"/>
      <c r="EAG4" s="787"/>
      <c r="EAH4" s="787"/>
      <c r="EAI4" s="787"/>
      <c r="EAJ4" s="787"/>
      <c r="EAK4" s="787"/>
      <c r="EAL4" s="787"/>
      <c r="EAM4" s="787"/>
      <c r="EAN4" s="787"/>
      <c r="EAO4" s="787"/>
      <c r="EAP4" s="787"/>
      <c r="EAQ4" s="787"/>
      <c r="EAR4" s="787"/>
      <c r="EAS4" s="787"/>
      <c r="EAT4" s="787"/>
      <c r="EAU4" s="787"/>
      <c r="EAV4" s="787"/>
      <c r="EAW4" s="787"/>
      <c r="EAX4" s="787"/>
      <c r="EAY4" s="787"/>
      <c r="EAZ4" s="787"/>
      <c r="EBA4" s="787"/>
      <c r="EBB4" s="787"/>
      <c r="EBC4" s="787"/>
      <c r="EBD4" s="787"/>
      <c r="EBE4" s="787"/>
      <c r="EBF4" s="787"/>
      <c r="EBG4" s="787"/>
      <c r="EBH4" s="787"/>
      <c r="EBI4" s="787"/>
      <c r="EBJ4" s="787"/>
      <c r="EBK4" s="787"/>
      <c r="EBL4" s="787"/>
      <c r="EBM4" s="787"/>
      <c r="EBN4" s="787"/>
      <c r="EBO4" s="787"/>
      <c r="EBP4" s="787"/>
      <c r="EBQ4" s="787"/>
      <c r="EBR4" s="787"/>
      <c r="EBS4" s="787"/>
      <c r="EBT4" s="787"/>
      <c r="EBU4" s="787"/>
      <c r="EBV4" s="787"/>
      <c r="EBW4" s="787"/>
      <c r="EBX4" s="787"/>
      <c r="EBY4" s="787"/>
      <c r="EBZ4" s="787"/>
      <c r="ECA4" s="787"/>
      <c r="ECB4" s="787"/>
      <c r="ECC4" s="787"/>
      <c r="ECD4" s="787"/>
      <c r="ECE4" s="787"/>
      <c r="ECF4" s="787"/>
      <c r="ECG4" s="787"/>
      <c r="ECH4" s="787"/>
      <c r="ECI4" s="787"/>
      <c r="ECJ4" s="787"/>
      <c r="ECK4" s="787"/>
      <c r="ECL4" s="787"/>
      <c r="ECM4" s="787"/>
      <c r="ECN4" s="787"/>
      <c r="ECO4" s="787"/>
      <c r="ECP4" s="787"/>
      <c r="ECQ4" s="787"/>
      <c r="ECR4" s="787"/>
      <c r="ECS4" s="787"/>
      <c r="ECT4" s="787"/>
      <c r="ECU4" s="787"/>
      <c r="ECV4" s="787"/>
      <c r="ECW4" s="787"/>
      <c r="ECX4" s="787"/>
      <c r="ECY4" s="787"/>
      <c r="ECZ4" s="787"/>
      <c r="EDA4" s="787"/>
      <c r="EDB4" s="787"/>
      <c r="EDC4" s="787"/>
      <c r="EDD4" s="787"/>
      <c r="EDE4" s="787"/>
      <c r="EDF4" s="787"/>
      <c r="EDG4" s="787"/>
      <c r="EDH4" s="787"/>
      <c r="EDI4" s="787"/>
      <c r="EDJ4" s="787"/>
      <c r="EDK4" s="787"/>
      <c r="EDL4" s="787"/>
      <c r="EDM4" s="787"/>
      <c r="EDN4" s="787"/>
      <c r="EDO4" s="787"/>
      <c r="EDP4" s="787"/>
      <c r="EDQ4" s="787"/>
      <c r="EDR4" s="787"/>
      <c r="EDS4" s="787"/>
      <c r="EDT4" s="787"/>
      <c r="EDU4" s="787"/>
      <c r="EDV4" s="787"/>
      <c r="EDW4" s="787"/>
      <c r="EDX4" s="787"/>
      <c r="EDY4" s="787"/>
      <c r="EDZ4" s="787"/>
      <c r="EEA4" s="787"/>
      <c r="EEB4" s="787"/>
      <c r="EEC4" s="787"/>
      <c r="EED4" s="787"/>
      <c r="EEE4" s="787"/>
      <c r="EEF4" s="787"/>
      <c r="EEG4" s="787"/>
      <c r="EEH4" s="787"/>
      <c r="EEI4" s="787"/>
      <c r="EEJ4" s="787"/>
      <c r="EEK4" s="787"/>
      <c r="EEL4" s="787"/>
      <c r="EEM4" s="787"/>
      <c r="EEN4" s="787"/>
      <c r="EEO4" s="787"/>
      <c r="EEP4" s="787"/>
      <c r="EEQ4" s="787"/>
      <c r="EER4" s="787"/>
      <c r="EES4" s="787"/>
      <c r="EET4" s="787"/>
      <c r="EEU4" s="787"/>
      <c r="EEV4" s="787"/>
      <c r="EEW4" s="787"/>
      <c r="EEX4" s="787"/>
      <c r="EEY4" s="787"/>
      <c r="EEZ4" s="787"/>
      <c r="EFA4" s="787"/>
      <c r="EFB4" s="787"/>
      <c r="EFC4" s="787"/>
      <c r="EFD4" s="787"/>
      <c r="EFE4" s="787"/>
      <c r="EFF4" s="787"/>
      <c r="EFG4" s="787"/>
      <c r="EFH4" s="787"/>
      <c r="EFI4" s="787"/>
      <c r="EFJ4" s="787"/>
      <c r="EFK4" s="787"/>
      <c r="EFL4" s="787"/>
      <c r="EFM4" s="787"/>
      <c r="EFN4" s="787"/>
      <c r="EFO4" s="787"/>
      <c r="EFP4" s="787"/>
      <c r="EFQ4" s="787"/>
      <c r="EFR4" s="787"/>
      <c r="EFS4" s="787"/>
      <c r="EFT4" s="787"/>
      <c r="EFU4" s="787"/>
      <c r="EFV4" s="787"/>
      <c r="EFW4" s="787"/>
      <c r="EFX4" s="787"/>
      <c r="EFY4" s="787"/>
      <c r="EFZ4" s="787"/>
      <c r="EGA4" s="787"/>
      <c r="EGB4" s="787"/>
      <c r="EGC4" s="787"/>
      <c r="EGD4" s="787"/>
      <c r="EGE4" s="787"/>
      <c r="EGF4" s="787"/>
      <c r="EGG4" s="787"/>
      <c r="EGH4" s="787"/>
      <c r="EGI4" s="787"/>
      <c r="EGJ4" s="787"/>
      <c r="EGK4" s="787"/>
      <c r="EGL4" s="787"/>
      <c r="EGM4" s="787"/>
      <c r="EGN4" s="787"/>
      <c r="EGO4" s="787"/>
      <c r="EGP4" s="787"/>
      <c r="EGQ4" s="787"/>
      <c r="EGR4" s="787"/>
      <c r="EGS4" s="787"/>
      <c r="EGT4" s="787"/>
      <c r="EGU4" s="787"/>
      <c r="EGV4" s="787"/>
      <c r="EGW4" s="787"/>
      <c r="EGX4" s="787"/>
      <c r="EGY4" s="787"/>
      <c r="EGZ4" s="787"/>
      <c r="EHA4" s="787"/>
      <c r="EHB4" s="787"/>
      <c r="EHC4" s="787"/>
      <c r="EHD4" s="787"/>
      <c r="EHE4" s="787"/>
      <c r="EHF4" s="787"/>
      <c r="EHG4" s="787"/>
      <c r="EHH4" s="787"/>
      <c r="EHI4" s="787"/>
      <c r="EHJ4" s="787"/>
      <c r="EHK4" s="787"/>
      <c r="EHL4" s="787"/>
      <c r="EHM4" s="787"/>
      <c r="EHN4" s="787"/>
      <c r="EHO4" s="787"/>
      <c r="EHP4" s="787"/>
      <c r="EHQ4" s="787"/>
      <c r="EHR4" s="787"/>
      <c r="EHS4" s="787"/>
      <c r="EHT4" s="787"/>
      <c r="EHU4" s="787"/>
      <c r="EHV4" s="787"/>
      <c r="EHW4" s="787"/>
      <c r="EHX4" s="787"/>
      <c r="EHY4" s="787"/>
      <c r="EHZ4" s="787"/>
      <c r="EIA4" s="787"/>
      <c r="EIB4" s="787"/>
      <c r="EIC4" s="787"/>
      <c r="EID4" s="787"/>
      <c r="EIE4" s="787"/>
      <c r="EIF4" s="787"/>
      <c r="EIG4" s="787"/>
      <c r="EIH4" s="787"/>
      <c r="EII4" s="787"/>
      <c r="EIJ4" s="787"/>
      <c r="EIK4" s="787"/>
      <c r="EIL4" s="787"/>
      <c r="EIM4" s="787"/>
      <c r="EIN4" s="787"/>
      <c r="EIO4" s="787"/>
      <c r="EIP4" s="787"/>
      <c r="EIQ4" s="787"/>
      <c r="EIR4" s="787"/>
      <c r="EIS4" s="787"/>
      <c r="EIT4" s="787"/>
      <c r="EIU4" s="787"/>
      <c r="EIV4" s="787"/>
      <c r="EIW4" s="787"/>
      <c r="EIX4" s="787"/>
      <c r="EIY4" s="787"/>
      <c r="EIZ4" s="787"/>
      <c r="EJA4" s="787"/>
      <c r="EJB4" s="787"/>
      <c r="EJC4" s="787"/>
      <c r="EJD4" s="787"/>
      <c r="EJE4" s="787"/>
      <c r="EJF4" s="787"/>
      <c r="EJG4" s="787"/>
      <c r="EJH4" s="787"/>
      <c r="EJI4" s="787"/>
      <c r="EJJ4" s="787"/>
      <c r="EJK4" s="787"/>
      <c r="EJL4" s="787"/>
      <c r="EJM4" s="787"/>
      <c r="EJN4" s="787"/>
      <c r="EJO4" s="787"/>
      <c r="EJP4" s="787"/>
      <c r="EJQ4" s="787"/>
      <c r="EJR4" s="787"/>
      <c r="EJS4" s="787"/>
      <c r="EJT4" s="787"/>
      <c r="EJU4" s="787"/>
      <c r="EJV4" s="787"/>
      <c r="EJW4" s="787"/>
      <c r="EJX4" s="787"/>
      <c r="EJY4" s="787"/>
      <c r="EJZ4" s="787"/>
      <c r="EKA4" s="787"/>
      <c r="EKB4" s="787"/>
      <c r="EKC4" s="787"/>
      <c r="EKD4" s="787"/>
      <c r="EKE4" s="787"/>
      <c r="EKF4" s="787"/>
      <c r="EKG4" s="787"/>
      <c r="EKH4" s="787"/>
      <c r="EKI4" s="787"/>
      <c r="EKJ4" s="787"/>
      <c r="EKK4" s="787"/>
      <c r="EKL4" s="787"/>
      <c r="EKM4" s="787"/>
      <c r="EKN4" s="787"/>
      <c r="EKO4" s="787"/>
      <c r="EKP4" s="787"/>
      <c r="EKQ4" s="787"/>
      <c r="EKR4" s="787"/>
      <c r="EKS4" s="787"/>
      <c r="EKT4" s="787"/>
      <c r="EKU4" s="787"/>
      <c r="EKV4" s="787"/>
      <c r="EKW4" s="787"/>
      <c r="EKX4" s="787"/>
      <c r="EKY4" s="787"/>
      <c r="EKZ4" s="787"/>
      <c r="ELA4" s="787"/>
      <c r="ELB4" s="787"/>
      <c r="ELC4" s="787"/>
      <c r="ELD4" s="787"/>
      <c r="ELE4" s="787"/>
      <c r="ELF4" s="787"/>
      <c r="ELG4" s="787"/>
      <c r="ELH4" s="787"/>
      <c r="ELI4" s="787"/>
      <c r="ELJ4" s="787"/>
      <c r="ELK4" s="787"/>
      <c r="ELL4" s="787"/>
      <c r="ELM4" s="787"/>
      <c r="ELN4" s="787"/>
      <c r="ELO4" s="787"/>
      <c r="ELP4" s="787"/>
      <c r="ELQ4" s="787"/>
      <c r="ELR4" s="787"/>
      <c r="ELS4" s="787"/>
      <c r="ELT4" s="787"/>
      <c r="ELU4" s="787"/>
      <c r="ELV4" s="787"/>
      <c r="ELW4" s="787"/>
      <c r="ELX4" s="787"/>
      <c r="ELY4" s="787"/>
      <c r="ELZ4" s="787"/>
      <c r="EMA4" s="787"/>
      <c r="EMB4" s="787"/>
      <c r="EMC4" s="787"/>
      <c r="EMD4" s="787"/>
      <c r="EME4" s="787"/>
      <c r="EMF4" s="787"/>
      <c r="EMG4" s="787"/>
      <c r="EMH4" s="787"/>
      <c r="EMI4" s="787"/>
      <c r="EMJ4" s="787"/>
      <c r="EMK4" s="787"/>
      <c r="EML4" s="787"/>
      <c r="EMM4" s="787"/>
      <c r="EMN4" s="787"/>
      <c r="EMO4" s="787"/>
      <c r="EMP4" s="787"/>
      <c r="EMQ4" s="787"/>
      <c r="EMR4" s="787"/>
      <c r="EMS4" s="787"/>
      <c r="EMT4" s="787"/>
      <c r="EMU4" s="787"/>
      <c r="EMV4" s="787"/>
      <c r="EMW4" s="787"/>
      <c r="EMX4" s="787"/>
      <c r="EMY4" s="787"/>
      <c r="EMZ4" s="787"/>
      <c r="ENA4" s="787"/>
      <c r="ENB4" s="787"/>
      <c r="ENC4" s="787"/>
      <c r="END4" s="787"/>
      <c r="ENE4" s="787"/>
      <c r="ENF4" s="787"/>
      <c r="ENG4" s="787"/>
      <c r="ENH4" s="787"/>
      <c r="ENI4" s="787"/>
      <c r="ENJ4" s="787"/>
      <c r="ENK4" s="787"/>
      <c r="ENL4" s="787"/>
      <c r="ENM4" s="787"/>
      <c r="ENN4" s="787"/>
      <c r="ENO4" s="787"/>
      <c r="ENP4" s="787"/>
      <c r="ENQ4" s="787"/>
      <c r="ENR4" s="787"/>
      <c r="ENS4" s="787"/>
      <c r="ENT4" s="787"/>
      <c r="ENU4" s="787"/>
      <c r="ENV4" s="787"/>
      <c r="ENW4" s="787"/>
      <c r="ENX4" s="787"/>
      <c r="ENY4" s="787"/>
      <c r="ENZ4" s="787"/>
      <c r="EOA4" s="787"/>
      <c r="EOB4" s="787"/>
      <c r="EOC4" s="787"/>
      <c r="EOD4" s="787"/>
      <c r="EOE4" s="787"/>
      <c r="EOF4" s="787"/>
      <c r="EOG4" s="787"/>
      <c r="EOH4" s="787"/>
      <c r="EOI4" s="787"/>
      <c r="EOJ4" s="787"/>
      <c r="EOK4" s="787"/>
      <c r="EOL4" s="787"/>
      <c r="EOM4" s="787"/>
      <c r="EON4" s="787"/>
      <c r="EOO4" s="787"/>
      <c r="EOP4" s="787"/>
      <c r="EOQ4" s="787"/>
      <c r="EOR4" s="787"/>
      <c r="EOS4" s="787"/>
      <c r="EOT4" s="787"/>
      <c r="EOU4" s="787"/>
      <c r="EOV4" s="787"/>
      <c r="EOW4" s="787"/>
      <c r="EOX4" s="787"/>
      <c r="EOY4" s="787"/>
      <c r="EOZ4" s="787"/>
      <c r="EPA4" s="787"/>
      <c r="EPB4" s="787"/>
      <c r="EPC4" s="787"/>
      <c r="EPD4" s="787"/>
      <c r="EPE4" s="787"/>
      <c r="EPF4" s="787"/>
      <c r="EPG4" s="787"/>
      <c r="EPH4" s="787"/>
      <c r="EPI4" s="787"/>
      <c r="EPJ4" s="787"/>
      <c r="EPK4" s="787"/>
      <c r="EPL4" s="787"/>
      <c r="EPM4" s="787"/>
      <c r="EPN4" s="787"/>
      <c r="EPO4" s="787"/>
      <c r="EPP4" s="787"/>
      <c r="EPQ4" s="787"/>
      <c r="EPR4" s="787"/>
      <c r="EPS4" s="787"/>
      <c r="EPT4" s="787"/>
      <c r="EPU4" s="787"/>
      <c r="EPV4" s="787"/>
      <c r="EPW4" s="787"/>
      <c r="EPX4" s="787"/>
      <c r="EPY4" s="787"/>
      <c r="EPZ4" s="787"/>
      <c r="EQA4" s="787"/>
      <c r="EQB4" s="787"/>
      <c r="EQC4" s="787"/>
      <c r="EQD4" s="787"/>
      <c r="EQE4" s="787"/>
      <c r="EQF4" s="787"/>
      <c r="EQG4" s="787"/>
      <c r="EQH4" s="787"/>
      <c r="EQI4" s="787"/>
      <c r="EQJ4" s="787"/>
      <c r="EQK4" s="787"/>
      <c r="EQL4" s="787"/>
      <c r="EQM4" s="787"/>
      <c r="EQN4" s="787"/>
      <c r="EQO4" s="787"/>
      <c r="EQP4" s="787"/>
      <c r="EQQ4" s="787"/>
      <c r="EQR4" s="787"/>
      <c r="EQS4" s="787"/>
      <c r="EQT4" s="787"/>
      <c r="EQU4" s="787"/>
      <c r="EQV4" s="787"/>
      <c r="EQW4" s="787"/>
      <c r="EQX4" s="787"/>
      <c r="EQY4" s="787"/>
      <c r="EQZ4" s="787"/>
      <c r="ERA4" s="787"/>
      <c r="ERB4" s="787"/>
      <c r="ERC4" s="787"/>
      <c r="ERD4" s="787"/>
      <c r="ERE4" s="787"/>
      <c r="ERF4" s="787"/>
      <c r="ERG4" s="787"/>
      <c r="ERH4" s="787"/>
      <c r="ERI4" s="787"/>
      <c r="ERJ4" s="787"/>
      <c r="ERK4" s="787"/>
      <c r="ERL4" s="787"/>
      <c r="ERM4" s="787"/>
      <c r="ERN4" s="787"/>
      <c r="ERO4" s="787"/>
      <c r="ERP4" s="787"/>
      <c r="ERQ4" s="787"/>
      <c r="ERR4" s="787"/>
      <c r="ERS4" s="787"/>
      <c r="ERT4" s="787"/>
      <c r="ERU4" s="787"/>
      <c r="ERV4" s="787"/>
      <c r="ERW4" s="787"/>
      <c r="ERX4" s="787"/>
      <c r="ERY4" s="787"/>
      <c r="ERZ4" s="787"/>
      <c r="ESA4" s="787"/>
      <c r="ESB4" s="787"/>
      <c r="ESC4" s="787"/>
      <c r="ESD4" s="787"/>
      <c r="ESE4" s="787"/>
      <c r="ESF4" s="787"/>
      <c r="ESG4" s="787"/>
      <c r="ESH4" s="787"/>
      <c r="ESI4" s="787"/>
      <c r="ESJ4" s="787"/>
      <c r="ESK4" s="787"/>
      <c r="ESL4" s="787"/>
      <c r="ESM4" s="787"/>
      <c r="ESN4" s="787"/>
      <c r="ESO4" s="787"/>
      <c r="ESP4" s="787"/>
      <c r="ESQ4" s="787"/>
      <c r="ESR4" s="787"/>
      <c r="ESS4" s="787"/>
      <c r="EST4" s="787"/>
      <c r="ESU4" s="787"/>
      <c r="ESV4" s="787"/>
      <c r="ESW4" s="787"/>
      <c r="ESX4" s="787"/>
      <c r="ESY4" s="787"/>
      <c r="ESZ4" s="787"/>
      <c r="ETA4" s="787"/>
      <c r="ETB4" s="787"/>
      <c r="ETC4" s="787"/>
      <c r="ETD4" s="787"/>
      <c r="ETE4" s="787"/>
      <c r="ETF4" s="787"/>
      <c r="ETG4" s="787"/>
      <c r="ETH4" s="787"/>
      <c r="ETI4" s="787"/>
      <c r="ETJ4" s="787"/>
      <c r="ETK4" s="787"/>
      <c r="ETL4" s="787"/>
      <c r="ETM4" s="787"/>
      <c r="ETN4" s="787"/>
      <c r="ETO4" s="787"/>
      <c r="ETP4" s="787"/>
      <c r="ETQ4" s="787"/>
      <c r="ETR4" s="787"/>
      <c r="ETS4" s="787"/>
      <c r="ETT4" s="787"/>
      <c r="ETU4" s="787"/>
      <c r="ETV4" s="787"/>
      <c r="ETW4" s="787"/>
      <c r="ETX4" s="787"/>
      <c r="ETY4" s="787"/>
      <c r="ETZ4" s="787"/>
      <c r="EUA4" s="787"/>
      <c r="EUB4" s="787"/>
      <c r="EUC4" s="787"/>
      <c r="EUD4" s="787"/>
      <c r="EUE4" s="787"/>
      <c r="EUF4" s="787"/>
      <c r="EUG4" s="787"/>
      <c r="EUH4" s="787"/>
      <c r="EUI4" s="787"/>
      <c r="EUJ4" s="787"/>
      <c r="EUK4" s="787"/>
      <c r="EUL4" s="787"/>
      <c r="EUM4" s="787"/>
      <c r="EUN4" s="787"/>
      <c r="EUO4" s="787"/>
      <c r="EUP4" s="787"/>
      <c r="EUQ4" s="787"/>
      <c r="EUR4" s="787"/>
      <c r="EUS4" s="787"/>
      <c r="EUT4" s="787"/>
      <c r="EUU4" s="787"/>
      <c r="EUV4" s="787"/>
      <c r="EUW4" s="787"/>
      <c r="EUX4" s="787"/>
      <c r="EUY4" s="787"/>
      <c r="EUZ4" s="787"/>
      <c r="EVA4" s="787"/>
      <c r="EVB4" s="787"/>
      <c r="EVC4" s="787"/>
      <c r="EVD4" s="787"/>
      <c r="EVE4" s="787"/>
      <c r="EVF4" s="787"/>
      <c r="EVG4" s="787"/>
      <c r="EVH4" s="787"/>
      <c r="EVI4" s="787"/>
      <c r="EVJ4" s="787"/>
      <c r="EVK4" s="787"/>
      <c r="EVL4" s="787"/>
      <c r="EVM4" s="787"/>
      <c r="EVN4" s="787"/>
      <c r="EVO4" s="787"/>
      <c r="EVP4" s="787"/>
      <c r="EVQ4" s="787"/>
      <c r="EVR4" s="787"/>
      <c r="EVS4" s="787"/>
      <c r="EVT4" s="787"/>
      <c r="EVU4" s="787"/>
      <c r="EVV4" s="787"/>
      <c r="EVW4" s="787"/>
      <c r="EVX4" s="787"/>
      <c r="EVY4" s="787"/>
      <c r="EVZ4" s="787"/>
      <c r="EWA4" s="787"/>
      <c r="EWB4" s="787"/>
      <c r="EWC4" s="787"/>
      <c r="EWD4" s="787"/>
      <c r="EWE4" s="787"/>
      <c r="EWF4" s="787"/>
      <c r="EWG4" s="787"/>
      <c r="EWH4" s="787"/>
      <c r="EWI4" s="787"/>
      <c r="EWJ4" s="787"/>
      <c r="EWK4" s="787"/>
      <c r="EWL4" s="787"/>
      <c r="EWM4" s="787"/>
      <c r="EWN4" s="787"/>
      <c r="EWO4" s="787"/>
      <c r="EWP4" s="787"/>
      <c r="EWQ4" s="787"/>
      <c r="EWR4" s="787"/>
      <c r="EWS4" s="787"/>
      <c r="EWT4" s="787"/>
      <c r="EWU4" s="787"/>
      <c r="EWV4" s="787"/>
      <c r="EWW4" s="787"/>
      <c r="EWX4" s="787"/>
      <c r="EWY4" s="787"/>
      <c r="EWZ4" s="787"/>
      <c r="EXA4" s="787"/>
      <c r="EXB4" s="787"/>
      <c r="EXC4" s="787"/>
      <c r="EXD4" s="787"/>
      <c r="EXE4" s="787"/>
      <c r="EXF4" s="787"/>
      <c r="EXG4" s="787"/>
      <c r="EXH4" s="787"/>
      <c r="EXI4" s="787"/>
      <c r="EXJ4" s="787"/>
      <c r="EXK4" s="787"/>
      <c r="EXL4" s="787"/>
      <c r="EXM4" s="787"/>
      <c r="EXN4" s="787"/>
      <c r="EXO4" s="787"/>
      <c r="EXP4" s="787"/>
      <c r="EXQ4" s="787"/>
      <c r="EXR4" s="787"/>
      <c r="EXS4" s="787"/>
      <c r="EXT4" s="787"/>
      <c r="EXU4" s="787"/>
      <c r="EXV4" s="787"/>
      <c r="EXW4" s="787"/>
      <c r="EXX4" s="787"/>
      <c r="EXY4" s="787"/>
      <c r="EXZ4" s="787"/>
      <c r="EYA4" s="787"/>
      <c r="EYB4" s="787"/>
      <c r="EYC4" s="787"/>
      <c r="EYD4" s="787"/>
      <c r="EYE4" s="787"/>
      <c r="EYF4" s="787"/>
      <c r="EYG4" s="787"/>
      <c r="EYH4" s="787"/>
      <c r="EYI4" s="787"/>
      <c r="EYJ4" s="787"/>
      <c r="EYK4" s="787"/>
      <c r="EYL4" s="787"/>
      <c r="EYM4" s="787"/>
      <c r="EYN4" s="787"/>
      <c r="EYO4" s="787"/>
      <c r="EYP4" s="787"/>
      <c r="EYQ4" s="787"/>
      <c r="EYR4" s="787"/>
      <c r="EYS4" s="787"/>
      <c r="EYT4" s="787"/>
      <c r="EYU4" s="787"/>
      <c r="EYV4" s="787"/>
      <c r="EYW4" s="787"/>
      <c r="EYX4" s="787"/>
      <c r="EYY4" s="787"/>
      <c r="EYZ4" s="787"/>
      <c r="EZA4" s="787"/>
      <c r="EZB4" s="787"/>
      <c r="EZC4" s="787"/>
      <c r="EZD4" s="787"/>
      <c r="EZE4" s="787"/>
      <c r="EZF4" s="787"/>
      <c r="EZG4" s="787"/>
      <c r="EZH4" s="787"/>
      <c r="EZI4" s="787"/>
      <c r="EZJ4" s="787"/>
      <c r="EZK4" s="787"/>
      <c r="EZL4" s="787"/>
      <c r="EZM4" s="787"/>
      <c r="EZN4" s="787"/>
      <c r="EZO4" s="787"/>
      <c r="EZP4" s="787"/>
      <c r="EZQ4" s="787"/>
      <c r="EZR4" s="787"/>
      <c r="EZS4" s="787"/>
      <c r="EZT4" s="787"/>
      <c r="EZU4" s="787"/>
      <c r="EZV4" s="787"/>
      <c r="EZW4" s="787"/>
      <c r="EZX4" s="787"/>
      <c r="EZY4" s="787"/>
      <c r="EZZ4" s="787"/>
      <c r="FAA4" s="787"/>
      <c r="FAB4" s="787"/>
      <c r="FAC4" s="787"/>
      <c r="FAD4" s="787"/>
      <c r="FAE4" s="787"/>
      <c r="FAF4" s="787"/>
      <c r="FAG4" s="787"/>
      <c r="FAH4" s="787"/>
      <c r="FAI4" s="787"/>
      <c r="FAJ4" s="787"/>
      <c r="FAK4" s="787"/>
      <c r="FAL4" s="787"/>
      <c r="FAM4" s="787"/>
      <c r="FAN4" s="787"/>
      <c r="FAO4" s="787"/>
      <c r="FAP4" s="787"/>
      <c r="FAQ4" s="787"/>
      <c r="FAR4" s="787"/>
      <c r="FAS4" s="787"/>
      <c r="FAT4" s="787"/>
      <c r="FAU4" s="787"/>
      <c r="FAV4" s="787"/>
      <c r="FAW4" s="787"/>
      <c r="FAX4" s="787"/>
      <c r="FAY4" s="787"/>
      <c r="FAZ4" s="787"/>
      <c r="FBA4" s="787"/>
      <c r="FBB4" s="787"/>
      <c r="FBC4" s="787"/>
      <c r="FBD4" s="787"/>
      <c r="FBE4" s="787"/>
      <c r="FBF4" s="787"/>
      <c r="FBG4" s="787"/>
      <c r="FBH4" s="787"/>
      <c r="FBI4" s="787"/>
      <c r="FBJ4" s="787"/>
      <c r="FBK4" s="787"/>
      <c r="FBL4" s="787"/>
      <c r="FBM4" s="787"/>
      <c r="FBN4" s="787"/>
      <c r="FBO4" s="787"/>
      <c r="FBP4" s="787"/>
      <c r="FBQ4" s="787"/>
      <c r="FBR4" s="787"/>
      <c r="FBS4" s="787"/>
      <c r="FBT4" s="787"/>
      <c r="FBU4" s="787"/>
      <c r="FBV4" s="787"/>
      <c r="FBW4" s="787"/>
      <c r="FBX4" s="787"/>
      <c r="FBY4" s="787"/>
      <c r="FBZ4" s="787"/>
      <c r="FCA4" s="787"/>
      <c r="FCB4" s="787"/>
      <c r="FCC4" s="787"/>
      <c r="FCD4" s="787"/>
      <c r="FCE4" s="787"/>
      <c r="FCF4" s="787"/>
      <c r="FCG4" s="787"/>
      <c r="FCH4" s="787"/>
      <c r="FCI4" s="787"/>
      <c r="FCJ4" s="787"/>
      <c r="FCK4" s="787"/>
      <c r="FCL4" s="787"/>
      <c r="FCM4" s="787"/>
      <c r="FCN4" s="787"/>
      <c r="FCO4" s="787"/>
      <c r="FCP4" s="787"/>
      <c r="FCQ4" s="787"/>
      <c r="FCR4" s="787"/>
      <c r="FCS4" s="787"/>
      <c r="FCT4" s="787"/>
      <c r="FCU4" s="787"/>
      <c r="FCV4" s="787"/>
      <c r="FCW4" s="787"/>
      <c r="FCX4" s="787"/>
      <c r="FCY4" s="787"/>
      <c r="FCZ4" s="787"/>
      <c r="FDA4" s="787"/>
      <c r="FDB4" s="787"/>
      <c r="FDC4" s="787"/>
      <c r="FDD4" s="787"/>
      <c r="FDE4" s="787"/>
      <c r="FDF4" s="787"/>
      <c r="FDG4" s="787"/>
      <c r="FDH4" s="787"/>
      <c r="FDI4" s="787"/>
      <c r="FDJ4" s="787"/>
      <c r="FDK4" s="787"/>
      <c r="FDL4" s="787"/>
      <c r="FDM4" s="787"/>
      <c r="FDN4" s="787"/>
      <c r="FDO4" s="787"/>
      <c r="FDP4" s="787"/>
      <c r="FDQ4" s="787"/>
      <c r="FDR4" s="787"/>
      <c r="FDS4" s="787"/>
      <c r="FDT4" s="787"/>
      <c r="FDU4" s="787"/>
      <c r="FDV4" s="787"/>
      <c r="FDW4" s="787"/>
      <c r="FDX4" s="787"/>
      <c r="FDY4" s="787"/>
      <c r="FDZ4" s="787"/>
      <c r="FEA4" s="787"/>
      <c r="FEB4" s="787"/>
      <c r="FEC4" s="787"/>
      <c r="FED4" s="787"/>
      <c r="FEE4" s="787"/>
      <c r="FEF4" s="787"/>
      <c r="FEG4" s="787"/>
      <c r="FEH4" s="787"/>
      <c r="FEI4" s="787"/>
      <c r="FEJ4" s="787"/>
      <c r="FEK4" s="787"/>
      <c r="FEL4" s="787"/>
      <c r="FEM4" s="787"/>
      <c r="FEN4" s="787"/>
      <c r="FEO4" s="787"/>
      <c r="FEP4" s="787"/>
      <c r="FEQ4" s="787"/>
      <c r="FER4" s="787"/>
      <c r="FES4" s="787"/>
      <c r="FET4" s="787"/>
      <c r="FEU4" s="787"/>
      <c r="FEV4" s="787"/>
      <c r="FEW4" s="787"/>
      <c r="FEX4" s="787"/>
      <c r="FEY4" s="787"/>
      <c r="FEZ4" s="787"/>
      <c r="FFA4" s="787"/>
      <c r="FFB4" s="787"/>
      <c r="FFC4" s="787"/>
      <c r="FFD4" s="787"/>
      <c r="FFE4" s="787"/>
      <c r="FFF4" s="787"/>
      <c r="FFG4" s="787"/>
      <c r="FFH4" s="787"/>
      <c r="FFI4" s="787"/>
      <c r="FFJ4" s="787"/>
      <c r="FFK4" s="787"/>
      <c r="FFL4" s="787"/>
      <c r="FFM4" s="787"/>
      <c r="FFN4" s="787"/>
      <c r="FFO4" s="787"/>
      <c r="FFP4" s="787"/>
      <c r="FFQ4" s="787"/>
      <c r="FFR4" s="787"/>
      <c r="FFS4" s="787"/>
      <c r="FFT4" s="787"/>
      <c r="FFU4" s="787"/>
      <c r="FFV4" s="787"/>
      <c r="FFW4" s="787"/>
      <c r="FFX4" s="787"/>
      <c r="FFY4" s="787"/>
      <c r="FFZ4" s="787"/>
      <c r="FGA4" s="787"/>
      <c r="FGB4" s="787"/>
      <c r="FGC4" s="787"/>
      <c r="FGD4" s="787"/>
      <c r="FGE4" s="787"/>
      <c r="FGF4" s="787"/>
      <c r="FGG4" s="787"/>
      <c r="FGH4" s="787"/>
      <c r="FGI4" s="787"/>
      <c r="FGJ4" s="787"/>
      <c r="FGK4" s="787"/>
      <c r="FGL4" s="787"/>
      <c r="FGM4" s="787"/>
      <c r="FGN4" s="787"/>
      <c r="FGO4" s="787"/>
      <c r="FGP4" s="787"/>
      <c r="FGQ4" s="787"/>
      <c r="FGR4" s="787"/>
      <c r="FGS4" s="787"/>
      <c r="FGT4" s="787"/>
      <c r="FGU4" s="787"/>
      <c r="FGV4" s="787"/>
      <c r="FGW4" s="787"/>
      <c r="FGX4" s="787"/>
      <c r="FGY4" s="787"/>
      <c r="FGZ4" s="787"/>
      <c r="FHA4" s="787"/>
      <c r="FHB4" s="787"/>
      <c r="FHC4" s="787"/>
      <c r="FHD4" s="787"/>
      <c r="FHE4" s="787"/>
      <c r="FHF4" s="787"/>
      <c r="FHG4" s="787"/>
      <c r="FHH4" s="787"/>
      <c r="FHI4" s="787"/>
      <c r="FHJ4" s="787"/>
      <c r="FHK4" s="787"/>
      <c r="FHL4" s="787"/>
      <c r="FHM4" s="787"/>
      <c r="FHN4" s="787"/>
      <c r="FHO4" s="787"/>
      <c r="FHP4" s="787"/>
      <c r="FHQ4" s="787"/>
      <c r="FHR4" s="787"/>
      <c r="FHS4" s="787"/>
      <c r="FHT4" s="787"/>
      <c r="FHU4" s="787"/>
      <c r="FHV4" s="787"/>
      <c r="FHW4" s="787"/>
      <c r="FHX4" s="787"/>
      <c r="FHY4" s="787"/>
      <c r="FHZ4" s="787"/>
      <c r="FIA4" s="787"/>
      <c r="FIB4" s="787"/>
      <c r="FIC4" s="787"/>
      <c r="FID4" s="787"/>
      <c r="FIE4" s="787"/>
      <c r="FIF4" s="787"/>
      <c r="FIG4" s="787"/>
      <c r="FIH4" s="787"/>
      <c r="FII4" s="787"/>
      <c r="FIJ4" s="787"/>
      <c r="FIK4" s="787"/>
      <c r="FIL4" s="787"/>
      <c r="FIM4" s="787"/>
      <c r="FIN4" s="787"/>
      <c r="FIO4" s="787"/>
      <c r="FIP4" s="787"/>
      <c r="FIQ4" s="787"/>
      <c r="FIR4" s="787"/>
      <c r="FIS4" s="787"/>
      <c r="FIT4" s="787"/>
      <c r="FIU4" s="787"/>
      <c r="FIV4" s="787"/>
      <c r="FIW4" s="787"/>
      <c r="FIX4" s="787"/>
      <c r="FIY4" s="787"/>
      <c r="FIZ4" s="787"/>
      <c r="FJA4" s="787"/>
      <c r="FJB4" s="787"/>
      <c r="FJC4" s="787"/>
      <c r="FJD4" s="787"/>
      <c r="FJE4" s="787"/>
      <c r="FJF4" s="787"/>
      <c r="FJG4" s="787"/>
      <c r="FJH4" s="787"/>
      <c r="FJI4" s="787"/>
      <c r="FJJ4" s="787"/>
      <c r="FJK4" s="787"/>
      <c r="FJL4" s="787"/>
      <c r="FJM4" s="787"/>
      <c r="FJN4" s="787"/>
      <c r="FJO4" s="787"/>
      <c r="FJP4" s="787"/>
      <c r="FJQ4" s="787"/>
      <c r="FJR4" s="787"/>
      <c r="FJS4" s="787"/>
      <c r="FJT4" s="787"/>
      <c r="FJU4" s="787"/>
      <c r="FJV4" s="787"/>
      <c r="FJW4" s="787"/>
      <c r="FJX4" s="787"/>
      <c r="FJY4" s="787"/>
      <c r="FJZ4" s="787"/>
      <c r="FKA4" s="787"/>
      <c r="FKB4" s="787"/>
      <c r="FKC4" s="787"/>
      <c r="FKD4" s="787"/>
      <c r="FKE4" s="787"/>
      <c r="FKF4" s="787"/>
      <c r="FKG4" s="787"/>
      <c r="FKH4" s="787"/>
      <c r="FKI4" s="787"/>
      <c r="FKJ4" s="787"/>
      <c r="FKK4" s="787"/>
      <c r="FKL4" s="787"/>
      <c r="FKM4" s="787"/>
      <c r="FKN4" s="787"/>
      <c r="FKO4" s="787"/>
      <c r="FKP4" s="787"/>
      <c r="FKQ4" s="787"/>
      <c r="FKR4" s="787"/>
      <c r="FKS4" s="787"/>
      <c r="FKT4" s="787"/>
      <c r="FKU4" s="787"/>
      <c r="FKV4" s="787"/>
      <c r="FKW4" s="787"/>
      <c r="FKX4" s="787"/>
      <c r="FKY4" s="787"/>
      <c r="FKZ4" s="787"/>
      <c r="FLA4" s="787"/>
      <c r="FLB4" s="787"/>
      <c r="FLC4" s="787"/>
      <c r="FLD4" s="787"/>
      <c r="FLE4" s="787"/>
      <c r="FLF4" s="787"/>
      <c r="FLG4" s="787"/>
      <c r="FLH4" s="787"/>
      <c r="FLI4" s="787"/>
      <c r="FLJ4" s="787"/>
      <c r="FLK4" s="787"/>
      <c r="FLL4" s="787"/>
      <c r="FLM4" s="787"/>
      <c r="FLN4" s="787"/>
      <c r="FLO4" s="787"/>
      <c r="FLP4" s="787"/>
      <c r="FLQ4" s="787"/>
      <c r="FLR4" s="787"/>
      <c r="FLS4" s="787"/>
      <c r="FLT4" s="787"/>
      <c r="FLU4" s="787"/>
      <c r="FLV4" s="787"/>
      <c r="FLW4" s="787"/>
      <c r="FLX4" s="787"/>
      <c r="FLY4" s="787"/>
      <c r="FLZ4" s="787"/>
      <c r="FMA4" s="787"/>
      <c r="FMB4" s="787"/>
      <c r="FMC4" s="787"/>
      <c r="FMD4" s="787"/>
      <c r="FME4" s="787"/>
      <c r="FMF4" s="787"/>
      <c r="FMG4" s="787"/>
      <c r="FMH4" s="787"/>
      <c r="FMI4" s="787"/>
      <c r="FMJ4" s="787"/>
      <c r="FMK4" s="787"/>
      <c r="FML4" s="787"/>
      <c r="FMM4" s="787"/>
      <c r="FMN4" s="787"/>
      <c r="FMO4" s="787"/>
      <c r="FMP4" s="787"/>
      <c r="FMQ4" s="787"/>
      <c r="FMR4" s="787"/>
      <c r="FMS4" s="787"/>
      <c r="FMT4" s="787"/>
      <c r="FMU4" s="787"/>
      <c r="FMV4" s="787"/>
      <c r="FMW4" s="787"/>
      <c r="FMX4" s="787"/>
      <c r="FMY4" s="787"/>
      <c r="FMZ4" s="787"/>
      <c r="FNA4" s="787"/>
      <c r="FNB4" s="787"/>
      <c r="FNC4" s="787"/>
      <c r="FND4" s="787"/>
      <c r="FNE4" s="787"/>
      <c r="FNF4" s="787"/>
      <c r="FNG4" s="787"/>
      <c r="FNH4" s="787"/>
      <c r="FNI4" s="787"/>
      <c r="FNJ4" s="787"/>
      <c r="FNK4" s="787"/>
      <c r="FNL4" s="787"/>
      <c r="FNM4" s="787"/>
      <c r="FNN4" s="787"/>
      <c r="FNO4" s="787"/>
      <c r="FNP4" s="787"/>
      <c r="FNQ4" s="787"/>
      <c r="FNR4" s="787"/>
      <c r="FNS4" s="787"/>
      <c r="FNT4" s="787"/>
      <c r="FNU4" s="787"/>
      <c r="FNV4" s="787"/>
      <c r="FNW4" s="787"/>
      <c r="FNX4" s="787"/>
      <c r="FNY4" s="787"/>
      <c r="FNZ4" s="787"/>
      <c r="FOA4" s="787"/>
      <c r="FOB4" s="787"/>
      <c r="FOC4" s="787"/>
      <c r="FOD4" s="787"/>
      <c r="FOE4" s="787"/>
      <c r="FOF4" s="787"/>
      <c r="FOG4" s="787"/>
      <c r="FOH4" s="787"/>
      <c r="FOI4" s="787"/>
      <c r="FOJ4" s="787"/>
      <c r="FOK4" s="787"/>
      <c r="FOL4" s="787"/>
      <c r="FOM4" s="787"/>
      <c r="FON4" s="787"/>
      <c r="FOO4" s="787"/>
      <c r="FOP4" s="787"/>
      <c r="FOQ4" s="787"/>
      <c r="FOR4" s="787"/>
      <c r="FOS4" s="787"/>
      <c r="FOT4" s="787"/>
      <c r="FOU4" s="787"/>
      <c r="FOV4" s="787"/>
      <c r="FOW4" s="787"/>
      <c r="FOX4" s="787"/>
      <c r="FOY4" s="787"/>
      <c r="FOZ4" s="787"/>
      <c r="FPA4" s="787"/>
      <c r="FPB4" s="787"/>
      <c r="FPC4" s="787"/>
      <c r="FPD4" s="787"/>
      <c r="FPE4" s="787"/>
      <c r="FPF4" s="787"/>
      <c r="FPG4" s="787"/>
      <c r="FPH4" s="787"/>
      <c r="FPI4" s="787"/>
      <c r="FPJ4" s="787"/>
      <c r="FPK4" s="787"/>
      <c r="FPL4" s="787"/>
      <c r="FPM4" s="787"/>
      <c r="FPN4" s="787"/>
      <c r="FPO4" s="787"/>
      <c r="FPP4" s="787"/>
      <c r="FPQ4" s="787"/>
      <c r="FPR4" s="787"/>
      <c r="FPS4" s="787"/>
      <c r="FPT4" s="787"/>
      <c r="FPU4" s="787"/>
      <c r="FPV4" s="787"/>
      <c r="FPW4" s="787"/>
      <c r="FPX4" s="787"/>
      <c r="FPY4" s="787"/>
      <c r="FPZ4" s="787"/>
      <c r="FQA4" s="787"/>
      <c r="FQB4" s="787"/>
      <c r="FQC4" s="787"/>
      <c r="FQD4" s="787"/>
      <c r="FQE4" s="787"/>
      <c r="FQF4" s="787"/>
      <c r="FQG4" s="787"/>
      <c r="FQH4" s="787"/>
      <c r="FQI4" s="787"/>
      <c r="FQJ4" s="787"/>
      <c r="FQK4" s="787"/>
      <c r="FQL4" s="787"/>
      <c r="FQM4" s="787"/>
      <c r="FQN4" s="787"/>
      <c r="FQO4" s="787"/>
      <c r="FQP4" s="787"/>
      <c r="FQQ4" s="787"/>
      <c r="FQR4" s="787"/>
      <c r="FQS4" s="787"/>
      <c r="FQT4" s="787"/>
      <c r="FQU4" s="787"/>
      <c r="FQV4" s="787"/>
      <c r="FQW4" s="787"/>
      <c r="FQX4" s="787"/>
      <c r="FQY4" s="787"/>
      <c r="FQZ4" s="787"/>
      <c r="FRA4" s="787"/>
      <c r="FRB4" s="787"/>
      <c r="FRC4" s="787"/>
      <c r="FRD4" s="787"/>
      <c r="FRE4" s="787"/>
      <c r="FRF4" s="787"/>
      <c r="FRG4" s="787"/>
      <c r="FRH4" s="787"/>
      <c r="FRI4" s="787"/>
      <c r="FRJ4" s="787"/>
      <c r="FRK4" s="787"/>
      <c r="FRL4" s="787"/>
      <c r="FRM4" s="787"/>
      <c r="FRN4" s="787"/>
      <c r="FRO4" s="787"/>
      <c r="FRP4" s="787"/>
      <c r="FRQ4" s="787"/>
      <c r="FRR4" s="787"/>
      <c r="FRS4" s="787"/>
      <c r="FRT4" s="787"/>
      <c r="FRU4" s="787"/>
      <c r="FRV4" s="787"/>
      <c r="FRW4" s="787"/>
      <c r="FRX4" s="787"/>
      <c r="FRY4" s="787"/>
      <c r="FRZ4" s="787"/>
      <c r="FSA4" s="787"/>
      <c r="FSB4" s="787"/>
      <c r="FSC4" s="787"/>
      <c r="FSD4" s="787"/>
      <c r="FSE4" s="787"/>
      <c r="FSF4" s="787"/>
      <c r="FSG4" s="787"/>
      <c r="FSH4" s="787"/>
      <c r="FSI4" s="787"/>
      <c r="FSJ4" s="787"/>
      <c r="FSK4" s="787"/>
      <c r="FSL4" s="787"/>
      <c r="FSM4" s="787"/>
      <c r="FSN4" s="787"/>
      <c r="FSO4" s="787"/>
      <c r="FSP4" s="787"/>
      <c r="FSQ4" s="787"/>
      <c r="FSR4" s="787"/>
      <c r="FSS4" s="787"/>
      <c r="FST4" s="787"/>
      <c r="FSU4" s="787"/>
      <c r="FSV4" s="787"/>
      <c r="FSW4" s="787"/>
      <c r="FSX4" s="787"/>
      <c r="FSY4" s="787"/>
      <c r="FSZ4" s="787"/>
      <c r="FTA4" s="787"/>
      <c r="FTB4" s="787"/>
      <c r="FTC4" s="787"/>
      <c r="FTD4" s="787"/>
      <c r="FTE4" s="787"/>
      <c r="FTF4" s="787"/>
      <c r="FTG4" s="787"/>
      <c r="FTH4" s="787"/>
      <c r="FTI4" s="787"/>
      <c r="FTJ4" s="787"/>
      <c r="FTK4" s="787"/>
      <c r="FTL4" s="787"/>
      <c r="FTM4" s="787"/>
      <c r="FTN4" s="787"/>
      <c r="FTO4" s="787"/>
      <c r="FTP4" s="787"/>
      <c r="FTQ4" s="787"/>
      <c r="FTR4" s="787"/>
      <c r="FTS4" s="787"/>
      <c r="FTT4" s="787"/>
      <c r="FTU4" s="787"/>
      <c r="FTV4" s="787"/>
      <c r="FTW4" s="787"/>
      <c r="FTX4" s="787"/>
      <c r="FTY4" s="787"/>
      <c r="FTZ4" s="787"/>
      <c r="FUA4" s="787"/>
      <c r="FUB4" s="787"/>
      <c r="FUC4" s="787"/>
      <c r="FUD4" s="787"/>
      <c r="FUE4" s="787"/>
      <c r="FUF4" s="787"/>
      <c r="FUG4" s="787"/>
      <c r="FUH4" s="787"/>
      <c r="FUI4" s="787"/>
      <c r="FUJ4" s="787"/>
      <c r="FUK4" s="787"/>
      <c r="FUL4" s="787"/>
      <c r="FUM4" s="787"/>
      <c r="FUN4" s="787"/>
      <c r="FUO4" s="787"/>
      <c r="FUP4" s="787"/>
      <c r="FUQ4" s="787"/>
      <c r="FUR4" s="787"/>
      <c r="FUS4" s="787"/>
      <c r="FUT4" s="787"/>
      <c r="FUU4" s="787"/>
      <c r="FUV4" s="787"/>
      <c r="FUW4" s="787"/>
      <c r="FUX4" s="787"/>
      <c r="FUY4" s="787"/>
      <c r="FUZ4" s="787"/>
      <c r="FVA4" s="787"/>
      <c r="FVB4" s="787"/>
      <c r="FVC4" s="787"/>
      <c r="FVD4" s="787"/>
      <c r="FVE4" s="787"/>
      <c r="FVF4" s="787"/>
      <c r="FVG4" s="787"/>
      <c r="FVH4" s="787"/>
      <c r="FVI4" s="787"/>
      <c r="FVJ4" s="787"/>
      <c r="FVK4" s="787"/>
      <c r="FVL4" s="787"/>
      <c r="FVM4" s="787"/>
      <c r="FVN4" s="787"/>
      <c r="FVO4" s="787"/>
      <c r="FVP4" s="787"/>
      <c r="FVQ4" s="787"/>
      <c r="FVR4" s="787"/>
      <c r="FVS4" s="787"/>
      <c r="FVT4" s="787"/>
      <c r="FVU4" s="787"/>
      <c r="FVV4" s="787"/>
      <c r="FVW4" s="787"/>
      <c r="FVX4" s="787"/>
      <c r="FVY4" s="787"/>
      <c r="FVZ4" s="787"/>
      <c r="FWA4" s="787"/>
      <c r="FWB4" s="787"/>
      <c r="FWC4" s="787"/>
      <c r="FWD4" s="787"/>
      <c r="FWE4" s="787"/>
      <c r="FWF4" s="787"/>
      <c r="FWG4" s="787"/>
      <c r="FWH4" s="787"/>
      <c r="FWI4" s="787"/>
      <c r="FWJ4" s="787"/>
      <c r="FWK4" s="787"/>
      <c r="FWL4" s="787"/>
      <c r="FWM4" s="787"/>
      <c r="FWN4" s="787"/>
      <c r="FWO4" s="787"/>
      <c r="FWP4" s="787"/>
      <c r="FWQ4" s="787"/>
      <c r="FWR4" s="787"/>
      <c r="FWS4" s="787"/>
      <c r="FWT4" s="787"/>
      <c r="FWU4" s="787"/>
      <c r="FWV4" s="787"/>
      <c r="FWW4" s="787"/>
      <c r="FWX4" s="787"/>
      <c r="FWY4" s="787"/>
      <c r="FWZ4" s="787"/>
      <c r="FXA4" s="787"/>
      <c r="FXB4" s="787"/>
      <c r="FXC4" s="787"/>
      <c r="FXD4" s="787"/>
      <c r="FXE4" s="787"/>
      <c r="FXF4" s="787"/>
      <c r="FXG4" s="787"/>
      <c r="FXH4" s="787"/>
      <c r="FXI4" s="787"/>
      <c r="FXJ4" s="787"/>
      <c r="FXK4" s="787"/>
      <c r="FXL4" s="787"/>
      <c r="FXM4" s="787"/>
      <c r="FXN4" s="787"/>
      <c r="FXO4" s="787"/>
      <c r="FXP4" s="787"/>
      <c r="FXQ4" s="787"/>
      <c r="FXR4" s="787"/>
      <c r="FXS4" s="787"/>
      <c r="FXT4" s="787"/>
      <c r="FXU4" s="787"/>
      <c r="FXV4" s="787"/>
      <c r="FXW4" s="787"/>
      <c r="FXX4" s="787"/>
      <c r="FXY4" s="787"/>
      <c r="FXZ4" s="787"/>
      <c r="FYA4" s="787"/>
      <c r="FYB4" s="787"/>
      <c r="FYC4" s="787"/>
      <c r="FYD4" s="787"/>
      <c r="FYE4" s="787"/>
      <c r="FYF4" s="787"/>
      <c r="FYG4" s="787"/>
      <c r="FYH4" s="787"/>
      <c r="FYI4" s="787"/>
      <c r="FYJ4" s="787"/>
      <c r="FYK4" s="787"/>
      <c r="FYL4" s="787"/>
      <c r="FYM4" s="787"/>
      <c r="FYN4" s="787"/>
      <c r="FYO4" s="787"/>
      <c r="FYP4" s="787"/>
      <c r="FYQ4" s="787"/>
      <c r="FYR4" s="787"/>
      <c r="FYS4" s="787"/>
      <c r="FYT4" s="787"/>
      <c r="FYU4" s="787"/>
      <c r="FYV4" s="787"/>
      <c r="FYW4" s="787"/>
      <c r="FYX4" s="787"/>
      <c r="FYY4" s="787"/>
      <c r="FYZ4" s="787"/>
      <c r="FZA4" s="787"/>
      <c r="FZB4" s="787"/>
      <c r="FZC4" s="787"/>
      <c r="FZD4" s="787"/>
      <c r="FZE4" s="787"/>
      <c r="FZF4" s="787"/>
      <c r="FZG4" s="787"/>
      <c r="FZH4" s="787"/>
      <c r="FZI4" s="787"/>
      <c r="FZJ4" s="787"/>
      <c r="FZK4" s="787"/>
      <c r="FZL4" s="787"/>
      <c r="FZM4" s="787"/>
      <c r="FZN4" s="787"/>
      <c r="FZO4" s="787"/>
      <c r="FZP4" s="787"/>
      <c r="FZQ4" s="787"/>
      <c r="FZR4" s="787"/>
      <c r="FZS4" s="787"/>
      <c r="FZT4" s="787"/>
      <c r="FZU4" s="787"/>
      <c r="FZV4" s="787"/>
      <c r="FZW4" s="787"/>
      <c r="FZX4" s="787"/>
      <c r="FZY4" s="787"/>
      <c r="FZZ4" s="787"/>
      <c r="GAA4" s="787"/>
      <c r="GAB4" s="787"/>
      <c r="GAC4" s="787"/>
      <c r="GAD4" s="787"/>
      <c r="GAE4" s="787"/>
      <c r="GAF4" s="787"/>
      <c r="GAG4" s="787"/>
      <c r="GAH4" s="787"/>
      <c r="GAI4" s="787"/>
      <c r="GAJ4" s="787"/>
      <c r="GAK4" s="787"/>
      <c r="GAL4" s="787"/>
      <c r="GAM4" s="787"/>
      <c r="GAN4" s="787"/>
      <c r="GAO4" s="787"/>
      <c r="GAP4" s="787"/>
      <c r="GAQ4" s="787"/>
      <c r="GAR4" s="787"/>
      <c r="GAS4" s="787"/>
      <c r="GAT4" s="787"/>
      <c r="GAU4" s="787"/>
      <c r="GAV4" s="787"/>
      <c r="GAW4" s="787"/>
      <c r="GAX4" s="787"/>
      <c r="GAY4" s="787"/>
      <c r="GAZ4" s="787"/>
      <c r="GBA4" s="787"/>
      <c r="GBB4" s="787"/>
      <c r="GBC4" s="787"/>
      <c r="GBD4" s="787"/>
      <c r="GBE4" s="787"/>
      <c r="GBF4" s="787"/>
      <c r="GBG4" s="787"/>
      <c r="GBH4" s="787"/>
      <c r="GBI4" s="787"/>
      <c r="GBJ4" s="787"/>
      <c r="GBK4" s="787"/>
      <c r="GBL4" s="787"/>
      <c r="GBM4" s="787"/>
      <c r="GBN4" s="787"/>
      <c r="GBO4" s="787"/>
      <c r="GBP4" s="787"/>
      <c r="GBQ4" s="787"/>
      <c r="GBR4" s="787"/>
      <c r="GBS4" s="787"/>
      <c r="GBT4" s="787"/>
      <c r="GBU4" s="787"/>
      <c r="GBV4" s="787"/>
      <c r="GBW4" s="787"/>
      <c r="GBX4" s="787"/>
      <c r="GBY4" s="787"/>
      <c r="GBZ4" s="787"/>
      <c r="GCA4" s="787"/>
      <c r="GCB4" s="787"/>
      <c r="GCC4" s="787"/>
      <c r="GCD4" s="787"/>
      <c r="GCE4" s="787"/>
      <c r="GCF4" s="787"/>
      <c r="GCG4" s="787"/>
      <c r="GCH4" s="787"/>
      <c r="GCI4" s="787"/>
      <c r="GCJ4" s="787"/>
      <c r="GCK4" s="787"/>
      <c r="GCL4" s="787"/>
      <c r="GCM4" s="787"/>
      <c r="GCN4" s="787"/>
      <c r="GCO4" s="787"/>
      <c r="GCP4" s="787"/>
      <c r="GCQ4" s="787"/>
      <c r="GCR4" s="787"/>
      <c r="GCS4" s="787"/>
      <c r="GCT4" s="787"/>
      <c r="GCU4" s="787"/>
      <c r="GCV4" s="787"/>
      <c r="GCW4" s="787"/>
      <c r="GCX4" s="787"/>
      <c r="GCY4" s="787"/>
      <c r="GCZ4" s="787"/>
      <c r="GDA4" s="787"/>
      <c r="GDB4" s="787"/>
      <c r="GDC4" s="787"/>
      <c r="GDD4" s="787"/>
      <c r="GDE4" s="787"/>
      <c r="GDF4" s="787"/>
      <c r="GDG4" s="787"/>
      <c r="GDH4" s="787"/>
      <c r="GDI4" s="787"/>
      <c r="GDJ4" s="787"/>
      <c r="GDK4" s="787"/>
      <c r="GDL4" s="787"/>
      <c r="GDM4" s="787"/>
      <c r="GDN4" s="787"/>
      <c r="GDO4" s="787"/>
      <c r="GDP4" s="787"/>
      <c r="GDQ4" s="787"/>
      <c r="GDR4" s="787"/>
      <c r="GDS4" s="787"/>
      <c r="GDT4" s="787"/>
      <c r="GDU4" s="787"/>
      <c r="GDV4" s="787"/>
      <c r="GDW4" s="787"/>
      <c r="GDX4" s="787"/>
      <c r="GDY4" s="787"/>
      <c r="GDZ4" s="787"/>
      <c r="GEA4" s="787"/>
      <c r="GEB4" s="787"/>
      <c r="GEC4" s="787"/>
      <c r="GED4" s="787"/>
      <c r="GEE4" s="787"/>
      <c r="GEF4" s="787"/>
      <c r="GEG4" s="787"/>
      <c r="GEH4" s="787"/>
      <c r="GEI4" s="787"/>
      <c r="GEJ4" s="787"/>
      <c r="GEK4" s="787"/>
      <c r="GEL4" s="787"/>
      <c r="GEM4" s="787"/>
      <c r="GEN4" s="787"/>
      <c r="GEO4" s="787"/>
      <c r="GEP4" s="787"/>
      <c r="GEQ4" s="787"/>
      <c r="GER4" s="787"/>
      <c r="GES4" s="787"/>
      <c r="GET4" s="787"/>
      <c r="GEU4" s="787"/>
      <c r="GEV4" s="787"/>
      <c r="GEW4" s="787"/>
      <c r="GEX4" s="787"/>
      <c r="GEY4" s="787"/>
      <c r="GEZ4" s="787"/>
      <c r="GFA4" s="787"/>
      <c r="GFB4" s="787"/>
      <c r="GFC4" s="787"/>
      <c r="GFD4" s="787"/>
      <c r="GFE4" s="787"/>
      <c r="GFF4" s="787"/>
      <c r="GFG4" s="787"/>
      <c r="GFH4" s="787"/>
      <c r="GFI4" s="787"/>
      <c r="GFJ4" s="787"/>
      <c r="GFK4" s="787"/>
      <c r="GFL4" s="787"/>
      <c r="GFM4" s="787"/>
      <c r="GFN4" s="787"/>
      <c r="GFO4" s="787"/>
      <c r="GFP4" s="787"/>
      <c r="GFQ4" s="787"/>
      <c r="GFR4" s="787"/>
      <c r="GFS4" s="787"/>
      <c r="GFT4" s="787"/>
      <c r="GFU4" s="787"/>
      <c r="GFV4" s="787"/>
      <c r="GFW4" s="787"/>
      <c r="GFX4" s="787"/>
      <c r="GFY4" s="787"/>
      <c r="GFZ4" s="787"/>
      <c r="GGA4" s="787"/>
      <c r="GGB4" s="787"/>
      <c r="GGC4" s="787"/>
      <c r="GGD4" s="787"/>
      <c r="GGE4" s="787"/>
      <c r="GGF4" s="787"/>
      <c r="GGG4" s="787"/>
      <c r="GGH4" s="787"/>
      <c r="GGI4" s="787"/>
      <c r="GGJ4" s="787"/>
      <c r="GGK4" s="787"/>
      <c r="GGL4" s="787"/>
      <c r="GGM4" s="787"/>
      <c r="GGN4" s="787"/>
      <c r="GGO4" s="787"/>
      <c r="GGP4" s="787"/>
      <c r="GGQ4" s="787"/>
      <c r="GGR4" s="787"/>
      <c r="GGS4" s="787"/>
      <c r="GGT4" s="787"/>
      <c r="GGU4" s="787"/>
      <c r="GGV4" s="787"/>
      <c r="GGW4" s="787"/>
      <c r="GGX4" s="787"/>
      <c r="GGY4" s="787"/>
      <c r="GGZ4" s="787"/>
      <c r="GHA4" s="787"/>
      <c r="GHB4" s="787"/>
      <c r="GHC4" s="787"/>
      <c r="GHD4" s="787"/>
      <c r="GHE4" s="787"/>
      <c r="GHF4" s="787"/>
      <c r="GHG4" s="787"/>
      <c r="GHH4" s="787"/>
      <c r="GHI4" s="787"/>
      <c r="GHJ4" s="787"/>
      <c r="GHK4" s="787"/>
      <c r="GHL4" s="787"/>
      <c r="GHM4" s="787"/>
      <c r="GHN4" s="787"/>
      <c r="GHO4" s="787"/>
      <c r="GHP4" s="787"/>
      <c r="GHQ4" s="787"/>
      <c r="GHR4" s="787"/>
      <c r="GHS4" s="787"/>
      <c r="GHT4" s="787"/>
      <c r="GHU4" s="787"/>
      <c r="GHV4" s="787"/>
      <c r="GHW4" s="787"/>
      <c r="GHX4" s="787"/>
      <c r="GHY4" s="787"/>
      <c r="GHZ4" s="787"/>
      <c r="GIA4" s="787"/>
      <c r="GIB4" s="787"/>
      <c r="GIC4" s="787"/>
      <c r="GID4" s="787"/>
      <c r="GIE4" s="787"/>
      <c r="GIF4" s="787"/>
      <c r="GIG4" s="787"/>
      <c r="GIH4" s="787"/>
      <c r="GII4" s="787"/>
      <c r="GIJ4" s="787"/>
      <c r="GIK4" s="787"/>
      <c r="GIL4" s="787"/>
      <c r="GIM4" s="787"/>
      <c r="GIN4" s="787"/>
      <c r="GIO4" s="787"/>
      <c r="GIP4" s="787"/>
      <c r="GIQ4" s="787"/>
      <c r="GIR4" s="787"/>
      <c r="GIS4" s="787"/>
      <c r="GIT4" s="787"/>
      <c r="GIU4" s="787"/>
      <c r="GIV4" s="787"/>
      <c r="GIW4" s="787"/>
      <c r="GIX4" s="787"/>
      <c r="GIY4" s="787"/>
      <c r="GIZ4" s="787"/>
      <c r="GJA4" s="787"/>
      <c r="GJB4" s="787"/>
      <c r="GJC4" s="787"/>
      <c r="GJD4" s="787"/>
      <c r="GJE4" s="787"/>
      <c r="GJF4" s="787"/>
      <c r="GJG4" s="787"/>
      <c r="GJH4" s="787"/>
      <c r="GJI4" s="787"/>
      <c r="GJJ4" s="787"/>
      <c r="GJK4" s="787"/>
      <c r="GJL4" s="787"/>
      <c r="GJM4" s="787"/>
      <c r="GJN4" s="787"/>
      <c r="GJO4" s="787"/>
      <c r="GJP4" s="787"/>
      <c r="GJQ4" s="787"/>
      <c r="GJR4" s="787"/>
      <c r="GJS4" s="787"/>
      <c r="GJT4" s="787"/>
      <c r="GJU4" s="787"/>
      <c r="GJV4" s="787"/>
      <c r="GJW4" s="787"/>
      <c r="GJX4" s="787"/>
      <c r="GJY4" s="787"/>
      <c r="GJZ4" s="787"/>
      <c r="GKA4" s="787"/>
      <c r="GKB4" s="787"/>
      <c r="GKC4" s="787"/>
      <c r="GKD4" s="787"/>
      <c r="GKE4" s="787"/>
      <c r="GKF4" s="787"/>
      <c r="GKG4" s="787"/>
      <c r="GKH4" s="787"/>
      <c r="GKI4" s="787"/>
      <c r="GKJ4" s="787"/>
      <c r="GKK4" s="787"/>
      <c r="GKL4" s="787"/>
      <c r="GKM4" s="787"/>
      <c r="GKN4" s="787"/>
      <c r="GKO4" s="787"/>
      <c r="GKP4" s="787"/>
      <c r="GKQ4" s="787"/>
      <c r="GKR4" s="787"/>
      <c r="GKS4" s="787"/>
      <c r="GKT4" s="787"/>
      <c r="GKU4" s="787"/>
      <c r="GKV4" s="787"/>
      <c r="GKW4" s="787"/>
      <c r="GKX4" s="787"/>
      <c r="GKY4" s="787"/>
      <c r="GKZ4" s="787"/>
      <c r="GLA4" s="787"/>
      <c r="GLB4" s="787"/>
      <c r="GLC4" s="787"/>
      <c r="GLD4" s="787"/>
      <c r="GLE4" s="787"/>
      <c r="GLF4" s="787"/>
      <c r="GLG4" s="787"/>
      <c r="GLH4" s="787"/>
      <c r="GLI4" s="787"/>
      <c r="GLJ4" s="787"/>
      <c r="GLK4" s="787"/>
      <c r="GLL4" s="787"/>
      <c r="GLM4" s="787"/>
      <c r="GLN4" s="787"/>
      <c r="GLO4" s="787"/>
      <c r="GLP4" s="787"/>
      <c r="GLQ4" s="787"/>
      <c r="GLR4" s="787"/>
      <c r="GLS4" s="787"/>
      <c r="GLT4" s="787"/>
      <c r="GLU4" s="787"/>
      <c r="GLV4" s="787"/>
      <c r="GLW4" s="787"/>
      <c r="GLX4" s="787"/>
      <c r="GLY4" s="787"/>
      <c r="GLZ4" s="787"/>
      <c r="GMA4" s="787"/>
      <c r="GMB4" s="787"/>
      <c r="GMC4" s="787"/>
      <c r="GMD4" s="787"/>
      <c r="GME4" s="787"/>
      <c r="GMF4" s="787"/>
      <c r="GMG4" s="787"/>
      <c r="GMH4" s="787"/>
      <c r="GMI4" s="787"/>
      <c r="GMJ4" s="787"/>
      <c r="GMK4" s="787"/>
      <c r="GML4" s="787"/>
      <c r="GMM4" s="787"/>
      <c r="GMN4" s="787"/>
      <c r="GMO4" s="787"/>
      <c r="GMP4" s="787"/>
      <c r="GMQ4" s="787"/>
      <c r="GMR4" s="787"/>
      <c r="GMS4" s="787"/>
      <c r="GMT4" s="787"/>
      <c r="GMU4" s="787"/>
      <c r="GMV4" s="787"/>
      <c r="GMW4" s="787"/>
      <c r="GMX4" s="787"/>
      <c r="GMY4" s="787"/>
      <c r="GMZ4" s="787"/>
      <c r="GNA4" s="787"/>
      <c r="GNB4" s="787"/>
      <c r="GNC4" s="787"/>
      <c r="GND4" s="787"/>
      <c r="GNE4" s="787"/>
      <c r="GNF4" s="787"/>
      <c r="GNG4" s="787"/>
      <c r="GNH4" s="787"/>
      <c r="GNI4" s="787"/>
      <c r="GNJ4" s="787"/>
      <c r="GNK4" s="787"/>
      <c r="GNL4" s="787"/>
      <c r="GNM4" s="787"/>
      <c r="GNN4" s="787"/>
      <c r="GNO4" s="787"/>
      <c r="GNP4" s="787"/>
      <c r="GNQ4" s="787"/>
      <c r="GNR4" s="787"/>
      <c r="GNS4" s="787"/>
      <c r="GNT4" s="787"/>
      <c r="GNU4" s="787"/>
      <c r="GNV4" s="787"/>
      <c r="GNW4" s="787"/>
      <c r="GNX4" s="787"/>
      <c r="GNY4" s="787"/>
      <c r="GNZ4" s="787"/>
      <c r="GOA4" s="787"/>
      <c r="GOB4" s="787"/>
      <c r="GOC4" s="787"/>
      <c r="GOD4" s="787"/>
      <c r="GOE4" s="787"/>
      <c r="GOF4" s="787"/>
      <c r="GOG4" s="787"/>
      <c r="GOH4" s="787"/>
      <c r="GOI4" s="787"/>
      <c r="GOJ4" s="787"/>
      <c r="GOK4" s="787"/>
      <c r="GOL4" s="787"/>
      <c r="GOM4" s="787"/>
      <c r="GON4" s="787"/>
      <c r="GOO4" s="787"/>
      <c r="GOP4" s="787"/>
      <c r="GOQ4" s="787"/>
      <c r="GOR4" s="787"/>
      <c r="GOS4" s="787"/>
      <c r="GOT4" s="787"/>
      <c r="GOU4" s="787"/>
      <c r="GOV4" s="787"/>
      <c r="GOW4" s="787"/>
      <c r="GOX4" s="787"/>
      <c r="GOY4" s="787"/>
      <c r="GOZ4" s="787"/>
      <c r="GPA4" s="787"/>
      <c r="GPB4" s="787"/>
      <c r="GPC4" s="787"/>
      <c r="GPD4" s="787"/>
      <c r="GPE4" s="787"/>
      <c r="GPF4" s="787"/>
      <c r="GPG4" s="787"/>
      <c r="GPH4" s="787"/>
      <c r="GPI4" s="787"/>
      <c r="GPJ4" s="787"/>
      <c r="GPK4" s="787"/>
      <c r="GPL4" s="787"/>
      <c r="GPM4" s="787"/>
      <c r="GPN4" s="787"/>
      <c r="GPO4" s="787"/>
      <c r="GPP4" s="787"/>
      <c r="GPQ4" s="787"/>
      <c r="GPR4" s="787"/>
      <c r="GPS4" s="787"/>
      <c r="GPT4" s="787"/>
      <c r="GPU4" s="787"/>
      <c r="GPV4" s="787"/>
      <c r="GPW4" s="787"/>
      <c r="GPX4" s="787"/>
      <c r="GPY4" s="787"/>
      <c r="GPZ4" s="787"/>
      <c r="GQA4" s="787"/>
      <c r="GQB4" s="787"/>
      <c r="GQC4" s="787"/>
      <c r="GQD4" s="787"/>
      <c r="GQE4" s="787"/>
      <c r="GQF4" s="787"/>
      <c r="GQG4" s="787"/>
      <c r="GQH4" s="787"/>
      <c r="GQI4" s="787"/>
      <c r="GQJ4" s="787"/>
      <c r="GQK4" s="787"/>
      <c r="GQL4" s="787"/>
      <c r="GQM4" s="787"/>
      <c r="GQN4" s="787"/>
      <c r="GQO4" s="787"/>
      <c r="GQP4" s="787"/>
      <c r="GQQ4" s="787"/>
      <c r="GQR4" s="787"/>
      <c r="GQS4" s="787"/>
      <c r="GQT4" s="787"/>
      <c r="GQU4" s="787"/>
      <c r="GQV4" s="787"/>
      <c r="GQW4" s="787"/>
      <c r="GQX4" s="787"/>
      <c r="GQY4" s="787"/>
      <c r="GQZ4" s="787"/>
      <c r="GRA4" s="787"/>
      <c r="GRB4" s="787"/>
      <c r="GRC4" s="787"/>
      <c r="GRD4" s="787"/>
      <c r="GRE4" s="787"/>
      <c r="GRF4" s="787"/>
      <c r="GRG4" s="787"/>
      <c r="GRH4" s="787"/>
      <c r="GRI4" s="787"/>
      <c r="GRJ4" s="787"/>
      <c r="GRK4" s="787"/>
      <c r="GRL4" s="787"/>
      <c r="GRM4" s="787"/>
      <c r="GRN4" s="787"/>
      <c r="GRO4" s="787"/>
      <c r="GRP4" s="787"/>
      <c r="GRQ4" s="787"/>
      <c r="GRR4" s="787"/>
      <c r="GRS4" s="787"/>
      <c r="GRT4" s="787"/>
      <c r="GRU4" s="787"/>
      <c r="GRV4" s="787"/>
      <c r="GRW4" s="787"/>
      <c r="GRX4" s="787"/>
      <c r="GRY4" s="787"/>
      <c r="GRZ4" s="787"/>
      <c r="GSA4" s="787"/>
      <c r="GSB4" s="787"/>
      <c r="GSC4" s="787"/>
      <c r="GSD4" s="787"/>
      <c r="GSE4" s="787"/>
      <c r="GSF4" s="787"/>
      <c r="GSG4" s="787"/>
      <c r="GSH4" s="787"/>
      <c r="GSI4" s="787"/>
      <c r="GSJ4" s="787"/>
      <c r="GSK4" s="787"/>
      <c r="GSL4" s="787"/>
      <c r="GSM4" s="787"/>
      <c r="GSN4" s="787"/>
      <c r="GSO4" s="787"/>
      <c r="GSP4" s="787"/>
      <c r="GSQ4" s="787"/>
      <c r="GSR4" s="787"/>
      <c r="GSS4" s="787"/>
      <c r="GST4" s="787"/>
      <c r="GSU4" s="787"/>
      <c r="GSV4" s="787"/>
      <c r="GSW4" s="787"/>
      <c r="GSX4" s="787"/>
      <c r="GSY4" s="787"/>
      <c r="GSZ4" s="787"/>
      <c r="GTA4" s="787"/>
      <c r="GTB4" s="787"/>
      <c r="GTC4" s="787"/>
      <c r="GTD4" s="787"/>
      <c r="GTE4" s="787"/>
      <c r="GTF4" s="787"/>
      <c r="GTG4" s="787"/>
      <c r="GTH4" s="787"/>
      <c r="GTI4" s="787"/>
      <c r="GTJ4" s="787"/>
      <c r="GTK4" s="787"/>
      <c r="GTL4" s="787"/>
      <c r="GTM4" s="787"/>
      <c r="GTN4" s="787"/>
      <c r="GTO4" s="787"/>
      <c r="GTP4" s="787"/>
      <c r="GTQ4" s="787"/>
      <c r="GTR4" s="787"/>
      <c r="GTS4" s="787"/>
      <c r="GTT4" s="787"/>
      <c r="GTU4" s="787"/>
      <c r="GTV4" s="787"/>
      <c r="GTW4" s="787"/>
      <c r="GTX4" s="787"/>
      <c r="GTY4" s="787"/>
      <c r="GTZ4" s="787"/>
      <c r="GUA4" s="787"/>
      <c r="GUB4" s="787"/>
      <c r="GUC4" s="787"/>
      <c r="GUD4" s="787"/>
      <c r="GUE4" s="787"/>
      <c r="GUF4" s="787"/>
      <c r="GUG4" s="787"/>
      <c r="GUH4" s="787"/>
      <c r="GUI4" s="787"/>
      <c r="GUJ4" s="787"/>
      <c r="GUK4" s="787"/>
      <c r="GUL4" s="787"/>
      <c r="GUM4" s="787"/>
      <c r="GUN4" s="787"/>
      <c r="GUO4" s="787"/>
      <c r="GUP4" s="787"/>
      <c r="GUQ4" s="787"/>
      <c r="GUR4" s="787"/>
      <c r="GUS4" s="787"/>
      <c r="GUT4" s="787"/>
      <c r="GUU4" s="787"/>
      <c r="GUV4" s="787"/>
      <c r="GUW4" s="787"/>
      <c r="GUX4" s="787"/>
      <c r="GUY4" s="787"/>
      <c r="GUZ4" s="787"/>
      <c r="GVA4" s="787"/>
      <c r="GVB4" s="787"/>
      <c r="GVC4" s="787"/>
      <c r="GVD4" s="787"/>
      <c r="GVE4" s="787"/>
      <c r="GVF4" s="787"/>
      <c r="GVG4" s="787"/>
      <c r="GVH4" s="787"/>
      <c r="GVI4" s="787"/>
      <c r="GVJ4" s="787"/>
      <c r="GVK4" s="787"/>
      <c r="GVL4" s="787"/>
      <c r="GVM4" s="787"/>
      <c r="GVN4" s="787"/>
      <c r="GVO4" s="787"/>
      <c r="GVP4" s="787"/>
      <c r="GVQ4" s="787"/>
      <c r="GVR4" s="787"/>
      <c r="GVS4" s="787"/>
      <c r="GVT4" s="787"/>
      <c r="GVU4" s="787"/>
      <c r="GVV4" s="787"/>
      <c r="GVW4" s="787"/>
      <c r="GVX4" s="787"/>
      <c r="GVY4" s="787"/>
      <c r="GVZ4" s="787"/>
      <c r="GWA4" s="787"/>
      <c r="GWB4" s="787"/>
      <c r="GWC4" s="787"/>
      <c r="GWD4" s="787"/>
      <c r="GWE4" s="787"/>
      <c r="GWF4" s="787"/>
      <c r="GWG4" s="787"/>
      <c r="GWH4" s="787"/>
      <c r="GWI4" s="787"/>
      <c r="GWJ4" s="787"/>
      <c r="GWK4" s="787"/>
      <c r="GWL4" s="787"/>
      <c r="GWM4" s="787"/>
      <c r="GWN4" s="787"/>
      <c r="GWO4" s="787"/>
      <c r="GWP4" s="787"/>
      <c r="GWQ4" s="787"/>
      <c r="GWR4" s="787"/>
      <c r="GWS4" s="787"/>
      <c r="GWT4" s="787"/>
      <c r="GWU4" s="787"/>
      <c r="GWV4" s="787"/>
      <c r="GWW4" s="787"/>
      <c r="GWX4" s="787"/>
      <c r="GWY4" s="787"/>
      <c r="GWZ4" s="787"/>
      <c r="GXA4" s="787"/>
      <c r="GXB4" s="787"/>
      <c r="GXC4" s="787"/>
      <c r="GXD4" s="787"/>
      <c r="GXE4" s="787"/>
      <c r="GXF4" s="787"/>
      <c r="GXG4" s="787"/>
      <c r="GXH4" s="787"/>
      <c r="GXI4" s="787"/>
      <c r="GXJ4" s="787"/>
      <c r="GXK4" s="787"/>
      <c r="GXL4" s="787"/>
      <c r="GXM4" s="787"/>
      <c r="GXN4" s="787"/>
      <c r="GXO4" s="787"/>
      <c r="GXP4" s="787"/>
      <c r="GXQ4" s="787"/>
      <c r="GXR4" s="787"/>
      <c r="GXS4" s="787"/>
      <c r="GXT4" s="787"/>
      <c r="GXU4" s="787"/>
      <c r="GXV4" s="787"/>
      <c r="GXW4" s="787"/>
      <c r="GXX4" s="787"/>
      <c r="GXY4" s="787"/>
      <c r="GXZ4" s="787"/>
      <c r="GYA4" s="787"/>
      <c r="GYB4" s="787"/>
      <c r="GYC4" s="787"/>
      <c r="GYD4" s="787"/>
      <c r="GYE4" s="787"/>
      <c r="GYF4" s="787"/>
      <c r="GYG4" s="787"/>
      <c r="GYH4" s="787"/>
      <c r="GYI4" s="787"/>
      <c r="GYJ4" s="787"/>
      <c r="GYK4" s="787"/>
      <c r="GYL4" s="787"/>
      <c r="GYM4" s="787"/>
      <c r="GYN4" s="787"/>
      <c r="GYO4" s="787"/>
      <c r="GYP4" s="787"/>
      <c r="GYQ4" s="787"/>
      <c r="GYR4" s="787"/>
      <c r="GYS4" s="787"/>
      <c r="GYT4" s="787"/>
      <c r="GYU4" s="787"/>
      <c r="GYV4" s="787"/>
      <c r="GYW4" s="787"/>
      <c r="GYX4" s="787"/>
      <c r="GYY4" s="787"/>
      <c r="GYZ4" s="787"/>
      <c r="GZA4" s="787"/>
      <c r="GZB4" s="787"/>
      <c r="GZC4" s="787"/>
      <c r="GZD4" s="787"/>
      <c r="GZE4" s="787"/>
      <c r="GZF4" s="787"/>
      <c r="GZG4" s="787"/>
      <c r="GZH4" s="787"/>
      <c r="GZI4" s="787"/>
      <c r="GZJ4" s="787"/>
      <c r="GZK4" s="787"/>
      <c r="GZL4" s="787"/>
      <c r="GZM4" s="787"/>
      <c r="GZN4" s="787"/>
      <c r="GZO4" s="787"/>
      <c r="GZP4" s="787"/>
      <c r="GZQ4" s="787"/>
      <c r="GZR4" s="787"/>
      <c r="GZS4" s="787"/>
      <c r="GZT4" s="787"/>
      <c r="GZU4" s="787"/>
      <c r="GZV4" s="787"/>
      <c r="GZW4" s="787"/>
      <c r="GZX4" s="787"/>
      <c r="GZY4" s="787"/>
      <c r="GZZ4" s="787"/>
      <c r="HAA4" s="787"/>
      <c r="HAB4" s="787"/>
      <c r="HAC4" s="787"/>
      <c r="HAD4" s="787"/>
      <c r="HAE4" s="787"/>
      <c r="HAF4" s="787"/>
      <c r="HAG4" s="787"/>
      <c r="HAH4" s="787"/>
      <c r="HAI4" s="787"/>
      <c r="HAJ4" s="787"/>
      <c r="HAK4" s="787"/>
      <c r="HAL4" s="787"/>
      <c r="HAM4" s="787"/>
      <c r="HAN4" s="787"/>
      <c r="HAO4" s="787"/>
      <c r="HAP4" s="787"/>
      <c r="HAQ4" s="787"/>
      <c r="HAR4" s="787"/>
      <c r="HAS4" s="787"/>
      <c r="HAT4" s="787"/>
      <c r="HAU4" s="787"/>
      <c r="HAV4" s="787"/>
      <c r="HAW4" s="787"/>
      <c r="HAX4" s="787"/>
      <c r="HAY4" s="787"/>
      <c r="HAZ4" s="787"/>
      <c r="HBA4" s="787"/>
      <c r="HBB4" s="787"/>
      <c r="HBC4" s="787"/>
      <c r="HBD4" s="787"/>
      <c r="HBE4" s="787"/>
      <c r="HBF4" s="787"/>
      <c r="HBG4" s="787"/>
      <c r="HBH4" s="787"/>
      <c r="HBI4" s="787"/>
      <c r="HBJ4" s="787"/>
      <c r="HBK4" s="787"/>
      <c r="HBL4" s="787"/>
      <c r="HBM4" s="787"/>
      <c r="HBN4" s="787"/>
      <c r="HBO4" s="787"/>
      <c r="HBP4" s="787"/>
      <c r="HBQ4" s="787"/>
      <c r="HBR4" s="787"/>
      <c r="HBS4" s="787"/>
      <c r="HBT4" s="787"/>
      <c r="HBU4" s="787"/>
      <c r="HBV4" s="787"/>
      <c r="HBW4" s="787"/>
      <c r="HBX4" s="787"/>
      <c r="HBY4" s="787"/>
      <c r="HBZ4" s="787"/>
      <c r="HCA4" s="787"/>
      <c r="HCB4" s="787"/>
      <c r="HCC4" s="787"/>
      <c r="HCD4" s="787"/>
      <c r="HCE4" s="787"/>
      <c r="HCF4" s="787"/>
      <c r="HCG4" s="787"/>
      <c r="HCH4" s="787"/>
      <c r="HCI4" s="787"/>
      <c r="HCJ4" s="787"/>
      <c r="HCK4" s="787"/>
      <c r="HCL4" s="787"/>
      <c r="HCM4" s="787"/>
      <c r="HCN4" s="787"/>
      <c r="HCO4" s="787"/>
      <c r="HCP4" s="787"/>
      <c r="HCQ4" s="787"/>
      <c r="HCR4" s="787"/>
      <c r="HCS4" s="787"/>
      <c r="HCT4" s="787"/>
      <c r="HCU4" s="787"/>
      <c r="HCV4" s="787"/>
      <c r="HCW4" s="787"/>
      <c r="HCX4" s="787"/>
      <c r="HCY4" s="787"/>
      <c r="HCZ4" s="787"/>
      <c r="HDA4" s="787"/>
      <c r="HDB4" s="787"/>
      <c r="HDC4" s="787"/>
      <c r="HDD4" s="787"/>
      <c r="HDE4" s="787"/>
      <c r="HDF4" s="787"/>
      <c r="HDG4" s="787"/>
      <c r="HDH4" s="787"/>
      <c r="HDI4" s="787"/>
      <c r="HDJ4" s="787"/>
      <c r="HDK4" s="787"/>
      <c r="HDL4" s="787"/>
      <c r="HDM4" s="787"/>
      <c r="HDN4" s="787"/>
      <c r="HDO4" s="787"/>
      <c r="HDP4" s="787"/>
      <c r="HDQ4" s="787"/>
      <c r="HDR4" s="787"/>
      <c r="HDS4" s="787"/>
      <c r="HDT4" s="787"/>
      <c r="HDU4" s="787"/>
      <c r="HDV4" s="787"/>
      <c r="HDW4" s="787"/>
      <c r="HDX4" s="787"/>
      <c r="HDY4" s="787"/>
      <c r="HDZ4" s="787"/>
      <c r="HEA4" s="787"/>
      <c r="HEB4" s="787"/>
      <c r="HEC4" s="787"/>
      <c r="HED4" s="787"/>
      <c r="HEE4" s="787"/>
      <c r="HEF4" s="787"/>
      <c r="HEG4" s="787"/>
      <c r="HEH4" s="787"/>
      <c r="HEI4" s="787"/>
      <c r="HEJ4" s="787"/>
      <c r="HEK4" s="787"/>
      <c r="HEL4" s="787"/>
      <c r="HEM4" s="787"/>
      <c r="HEN4" s="787"/>
      <c r="HEO4" s="787"/>
      <c r="HEP4" s="787"/>
      <c r="HEQ4" s="787"/>
      <c r="HER4" s="787"/>
      <c r="HES4" s="787"/>
      <c r="HET4" s="787"/>
      <c r="HEU4" s="787"/>
      <c r="HEV4" s="787"/>
      <c r="HEW4" s="787"/>
      <c r="HEX4" s="787"/>
      <c r="HEY4" s="787"/>
      <c r="HEZ4" s="787"/>
      <c r="HFA4" s="787"/>
      <c r="HFB4" s="787"/>
      <c r="HFC4" s="787"/>
      <c r="HFD4" s="787"/>
      <c r="HFE4" s="787"/>
      <c r="HFF4" s="787"/>
      <c r="HFG4" s="787"/>
      <c r="HFH4" s="787"/>
      <c r="HFI4" s="787"/>
      <c r="HFJ4" s="787"/>
      <c r="HFK4" s="787"/>
      <c r="HFL4" s="787"/>
      <c r="HFM4" s="787"/>
      <c r="HFN4" s="787"/>
      <c r="HFO4" s="787"/>
      <c r="HFP4" s="787"/>
      <c r="HFQ4" s="787"/>
      <c r="HFR4" s="787"/>
      <c r="HFS4" s="787"/>
      <c r="HFT4" s="787"/>
      <c r="HFU4" s="787"/>
      <c r="HFV4" s="787"/>
      <c r="HFW4" s="787"/>
      <c r="HFX4" s="787"/>
      <c r="HFY4" s="787"/>
      <c r="HFZ4" s="787"/>
      <c r="HGA4" s="787"/>
      <c r="HGB4" s="787"/>
      <c r="HGC4" s="787"/>
      <c r="HGD4" s="787"/>
      <c r="HGE4" s="787"/>
      <c r="HGF4" s="787"/>
      <c r="HGG4" s="787"/>
      <c r="HGH4" s="787"/>
      <c r="HGI4" s="787"/>
      <c r="HGJ4" s="787"/>
      <c r="HGK4" s="787"/>
      <c r="HGL4" s="787"/>
      <c r="HGM4" s="787"/>
      <c r="HGN4" s="787"/>
      <c r="HGO4" s="787"/>
      <c r="HGP4" s="787"/>
      <c r="HGQ4" s="787"/>
      <c r="HGR4" s="787"/>
      <c r="HGS4" s="787"/>
      <c r="HGT4" s="787"/>
      <c r="HGU4" s="787"/>
      <c r="HGV4" s="787"/>
      <c r="HGW4" s="787"/>
      <c r="HGX4" s="787"/>
      <c r="HGY4" s="787"/>
      <c r="HGZ4" s="787"/>
      <c r="HHA4" s="787"/>
      <c r="HHB4" s="787"/>
      <c r="HHC4" s="787"/>
      <c r="HHD4" s="787"/>
      <c r="HHE4" s="787"/>
      <c r="HHF4" s="787"/>
      <c r="HHG4" s="787"/>
      <c r="HHH4" s="787"/>
      <c r="HHI4" s="787"/>
      <c r="HHJ4" s="787"/>
      <c r="HHK4" s="787"/>
      <c r="HHL4" s="787"/>
      <c r="HHM4" s="787"/>
      <c r="HHN4" s="787"/>
      <c r="HHO4" s="787"/>
      <c r="HHP4" s="787"/>
      <c r="HHQ4" s="787"/>
      <c r="HHR4" s="787"/>
      <c r="HHS4" s="787"/>
      <c r="HHT4" s="787"/>
      <c r="HHU4" s="787"/>
      <c r="HHV4" s="787"/>
      <c r="HHW4" s="787"/>
      <c r="HHX4" s="787"/>
      <c r="HHY4" s="787"/>
      <c r="HHZ4" s="787"/>
      <c r="HIA4" s="787"/>
      <c r="HIB4" s="787"/>
      <c r="HIC4" s="787"/>
      <c r="HID4" s="787"/>
      <c r="HIE4" s="787"/>
      <c r="HIF4" s="787"/>
      <c r="HIG4" s="787"/>
      <c r="HIH4" s="787"/>
      <c r="HII4" s="787"/>
      <c r="HIJ4" s="787"/>
      <c r="HIK4" s="787"/>
      <c r="HIL4" s="787"/>
      <c r="HIM4" s="787"/>
      <c r="HIN4" s="787"/>
      <c r="HIO4" s="787"/>
      <c r="HIP4" s="787"/>
      <c r="HIQ4" s="787"/>
      <c r="HIR4" s="787"/>
      <c r="HIS4" s="787"/>
      <c r="HIT4" s="787"/>
      <c r="HIU4" s="787"/>
      <c r="HIV4" s="787"/>
      <c r="HIW4" s="787"/>
      <c r="HIX4" s="787"/>
      <c r="HIY4" s="787"/>
      <c r="HIZ4" s="787"/>
      <c r="HJA4" s="787"/>
      <c r="HJB4" s="787"/>
      <c r="HJC4" s="787"/>
      <c r="HJD4" s="787"/>
      <c r="HJE4" s="787"/>
      <c r="HJF4" s="787"/>
      <c r="HJG4" s="787"/>
      <c r="HJH4" s="787"/>
      <c r="HJI4" s="787"/>
      <c r="HJJ4" s="787"/>
      <c r="HJK4" s="787"/>
      <c r="HJL4" s="787"/>
      <c r="HJM4" s="787"/>
      <c r="HJN4" s="787"/>
      <c r="HJO4" s="787"/>
      <c r="HJP4" s="787"/>
      <c r="HJQ4" s="787"/>
      <c r="HJR4" s="787"/>
      <c r="HJS4" s="787"/>
      <c r="HJT4" s="787"/>
      <c r="HJU4" s="787"/>
      <c r="HJV4" s="787"/>
      <c r="HJW4" s="787"/>
      <c r="HJX4" s="787"/>
      <c r="HJY4" s="787"/>
      <c r="HJZ4" s="787"/>
      <c r="HKA4" s="787"/>
      <c r="HKB4" s="787"/>
      <c r="HKC4" s="787"/>
      <c r="HKD4" s="787"/>
      <c r="HKE4" s="787"/>
      <c r="HKF4" s="787"/>
      <c r="HKG4" s="787"/>
      <c r="HKH4" s="787"/>
      <c r="HKI4" s="787"/>
      <c r="HKJ4" s="787"/>
      <c r="HKK4" s="787"/>
      <c r="HKL4" s="787"/>
      <c r="HKM4" s="787"/>
      <c r="HKN4" s="787"/>
      <c r="HKO4" s="787"/>
      <c r="HKP4" s="787"/>
      <c r="HKQ4" s="787"/>
      <c r="HKR4" s="787"/>
      <c r="HKS4" s="787"/>
      <c r="HKT4" s="787"/>
      <c r="HKU4" s="787"/>
      <c r="HKV4" s="787"/>
      <c r="HKW4" s="787"/>
      <c r="HKX4" s="787"/>
      <c r="HKY4" s="787"/>
      <c r="HKZ4" s="787"/>
      <c r="HLA4" s="787"/>
      <c r="HLB4" s="787"/>
      <c r="HLC4" s="787"/>
      <c r="HLD4" s="787"/>
      <c r="HLE4" s="787"/>
      <c r="HLF4" s="787"/>
      <c r="HLG4" s="787"/>
      <c r="HLH4" s="787"/>
      <c r="HLI4" s="787"/>
      <c r="HLJ4" s="787"/>
      <c r="HLK4" s="787"/>
      <c r="HLL4" s="787"/>
      <c r="HLM4" s="787"/>
      <c r="HLN4" s="787"/>
      <c r="HLO4" s="787"/>
      <c r="HLP4" s="787"/>
      <c r="HLQ4" s="787"/>
      <c r="HLR4" s="787"/>
      <c r="HLS4" s="787"/>
      <c r="HLT4" s="787"/>
      <c r="HLU4" s="787"/>
      <c r="HLV4" s="787"/>
      <c r="HLW4" s="787"/>
      <c r="HLX4" s="787"/>
      <c r="HLY4" s="787"/>
      <c r="HLZ4" s="787"/>
      <c r="HMA4" s="787"/>
      <c r="HMB4" s="787"/>
      <c r="HMC4" s="787"/>
      <c r="HMD4" s="787"/>
      <c r="HME4" s="787"/>
      <c r="HMF4" s="787"/>
      <c r="HMG4" s="787"/>
      <c r="HMH4" s="787"/>
      <c r="HMI4" s="787"/>
      <c r="HMJ4" s="787"/>
      <c r="HMK4" s="787"/>
      <c r="HML4" s="787"/>
      <c r="HMM4" s="787"/>
      <c r="HMN4" s="787"/>
      <c r="HMO4" s="787"/>
      <c r="HMP4" s="787"/>
      <c r="HMQ4" s="787"/>
      <c r="HMR4" s="787"/>
      <c r="HMS4" s="787"/>
      <c r="HMT4" s="787"/>
      <c r="HMU4" s="787"/>
      <c r="HMV4" s="787"/>
      <c r="HMW4" s="787"/>
      <c r="HMX4" s="787"/>
      <c r="HMY4" s="787"/>
      <c r="HMZ4" s="787"/>
      <c r="HNA4" s="787"/>
      <c r="HNB4" s="787"/>
      <c r="HNC4" s="787"/>
      <c r="HND4" s="787"/>
      <c r="HNE4" s="787"/>
      <c r="HNF4" s="787"/>
      <c r="HNG4" s="787"/>
      <c r="HNH4" s="787"/>
      <c r="HNI4" s="787"/>
      <c r="HNJ4" s="787"/>
      <c r="HNK4" s="787"/>
      <c r="HNL4" s="787"/>
      <c r="HNM4" s="787"/>
      <c r="HNN4" s="787"/>
      <c r="HNO4" s="787"/>
      <c r="HNP4" s="787"/>
      <c r="HNQ4" s="787"/>
      <c r="HNR4" s="787"/>
      <c r="HNS4" s="787"/>
      <c r="HNT4" s="787"/>
      <c r="HNU4" s="787"/>
      <c r="HNV4" s="787"/>
      <c r="HNW4" s="787"/>
      <c r="HNX4" s="787"/>
      <c r="HNY4" s="787"/>
      <c r="HNZ4" s="787"/>
      <c r="HOA4" s="787"/>
      <c r="HOB4" s="787"/>
      <c r="HOC4" s="787"/>
      <c r="HOD4" s="787"/>
      <c r="HOE4" s="787"/>
      <c r="HOF4" s="787"/>
      <c r="HOG4" s="787"/>
      <c r="HOH4" s="787"/>
      <c r="HOI4" s="787"/>
      <c r="HOJ4" s="787"/>
      <c r="HOK4" s="787"/>
      <c r="HOL4" s="787"/>
      <c r="HOM4" s="787"/>
      <c r="HON4" s="787"/>
      <c r="HOO4" s="787"/>
      <c r="HOP4" s="787"/>
      <c r="HOQ4" s="787"/>
      <c r="HOR4" s="787"/>
      <c r="HOS4" s="787"/>
      <c r="HOT4" s="787"/>
      <c r="HOU4" s="787"/>
      <c r="HOV4" s="787"/>
      <c r="HOW4" s="787"/>
      <c r="HOX4" s="787"/>
      <c r="HOY4" s="787"/>
      <c r="HOZ4" s="787"/>
      <c r="HPA4" s="787"/>
      <c r="HPB4" s="787"/>
      <c r="HPC4" s="787"/>
      <c r="HPD4" s="787"/>
      <c r="HPE4" s="787"/>
      <c r="HPF4" s="787"/>
      <c r="HPG4" s="787"/>
      <c r="HPH4" s="787"/>
      <c r="HPI4" s="787"/>
      <c r="HPJ4" s="787"/>
      <c r="HPK4" s="787"/>
      <c r="HPL4" s="787"/>
      <c r="HPM4" s="787"/>
      <c r="HPN4" s="787"/>
      <c r="HPO4" s="787"/>
      <c r="HPP4" s="787"/>
      <c r="HPQ4" s="787"/>
      <c r="HPR4" s="787"/>
      <c r="HPS4" s="787"/>
      <c r="HPT4" s="787"/>
      <c r="HPU4" s="787"/>
      <c r="HPV4" s="787"/>
      <c r="HPW4" s="787"/>
      <c r="HPX4" s="787"/>
      <c r="HPY4" s="787"/>
      <c r="HPZ4" s="787"/>
      <c r="HQA4" s="787"/>
      <c r="HQB4" s="787"/>
      <c r="HQC4" s="787"/>
      <c r="HQD4" s="787"/>
      <c r="HQE4" s="787"/>
      <c r="HQF4" s="787"/>
      <c r="HQG4" s="787"/>
      <c r="HQH4" s="787"/>
      <c r="HQI4" s="787"/>
      <c r="HQJ4" s="787"/>
      <c r="HQK4" s="787"/>
      <c r="HQL4" s="787"/>
      <c r="HQM4" s="787"/>
      <c r="HQN4" s="787"/>
      <c r="HQO4" s="787"/>
      <c r="HQP4" s="787"/>
      <c r="HQQ4" s="787"/>
      <c r="HQR4" s="787"/>
      <c r="HQS4" s="787"/>
      <c r="HQT4" s="787"/>
      <c r="HQU4" s="787"/>
      <c r="HQV4" s="787"/>
      <c r="HQW4" s="787"/>
      <c r="HQX4" s="787"/>
      <c r="HQY4" s="787"/>
      <c r="HQZ4" s="787"/>
      <c r="HRA4" s="787"/>
      <c r="HRB4" s="787"/>
      <c r="HRC4" s="787"/>
      <c r="HRD4" s="787"/>
      <c r="HRE4" s="787"/>
      <c r="HRF4" s="787"/>
      <c r="HRG4" s="787"/>
      <c r="HRH4" s="787"/>
      <c r="HRI4" s="787"/>
      <c r="HRJ4" s="787"/>
      <c r="HRK4" s="787"/>
      <c r="HRL4" s="787"/>
      <c r="HRM4" s="787"/>
      <c r="HRN4" s="787"/>
      <c r="HRO4" s="787"/>
      <c r="HRP4" s="787"/>
      <c r="HRQ4" s="787"/>
      <c r="HRR4" s="787"/>
      <c r="HRS4" s="787"/>
      <c r="HRT4" s="787"/>
      <c r="HRU4" s="787"/>
      <c r="HRV4" s="787"/>
      <c r="HRW4" s="787"/>
      <c r="HRX4" s="787"/>
      <c r="HRY4" s="787"/>
      <c r="HRZ4" s="787"/>
      <c r="HSA4" s="787"/>
      <c r="HSB4" s="787"/>
      <c r="HSC4" s="787"/>
      <c r="HSD4" s="787"/>
      <c r="HSE4" s="787"/>
      <c r="HSF4" s="787"/>
      <c r="HSG4" s="787"/>
      <c r="HSH4" s="787"/>
      <c r="HSI4" s="787"/>
      <c r="HSJ4" s="787"/>
      <c r="HSK4" s="787"/>
      <c r="HSL4" s="787"/>
      <c r="HSM4" s="787"/>
      <c r="HSN4" s="787"/>
      <c r="HSO4" s="787"/>
      <c r="HSP4" s="787"/>
      <c r="HSQ4" s="787"/>
      <c r="HSR4" s="787"/>
      <c r="HSS4" s="787"/>
      <c r="HST4" s="787"/>
      <c r="HSU4" s="787"/>
      <c r="HSV4" s="787"/>
      <c r="HSW4" s="787"/>
      <c r="HSX4" s="787"/>
      <c r="HSY4" s="787"/>
      <c r="HSZ4" s="787"/>
      <c r="HTA4" s="787"/>
      <c r="HTB4" s="787"/>
      <c r="HTC4" s="787"/>
      <c r="HTD4" s="787"/>
      <c r="HTE4" s="787"/>
      <c r="HTF4" s="787"/>
      <c r="HTG4" s="787"/>
      <c r="HTH4" s="787"/>
      <c r="HTI4" s="787"/>
      <c r="HTJ4" s="787"/>
      <c r="HTK4" s="787"/>
      <c r="HTL4" s="787"/>
      <c r="HTM4" s="787"/>
      <c r="HTN4" s="787"/>
      <c r="HTO4" s="787"/>
      <c r="HTP4" s="787"/>
      <c r="HTQ4" s="787"/>
      <c r="HTR4" s="787"/>
      <c r="HTS4" s="787"/>
      <c r="HTT4" s="787"/>
      <c r="HTU4" s="787"/>
      <c r="HTV4" s="787"/>
      <c r="HTW4" s="787"/>
      <c r="HTX4" s="787"/>
      <c r="HTY4" s="787"/>
      <c r="HTZ4" s="787"/>
      <c r="HUA4" s="787"/>
      <c r="HUB4" s="787"/>
      <c r="HUC4" s="787"/>
      <c r="HUD4" s="787"/>
      <c r="HUE4" s="787"/>
      <c r="HUF4" s="787"/>
      <c r="HUG4" s="787"/>
      <c r="HUH4" s="787"/>
      <c r="HUI4" s="787"/>
      <c r="HUJ4" s="787"/>
      <c r="HUK4" s="787"/>
      <c r="HUL4" s="787"/>
      <c r="HUM4" s="787"/>
      <c r="HUN4" s="787"/>
      <c r="HUO4" s="787"/>
      <c r="HUP4" s="787"/>
      <c r="HUQ4" s="787"/>
      <c r="HUR4" s="787"/>
      <c r="HUS4" s="787"/>
      <c r="HUT4" s="787"/>
      <c r="HUU4" s="787"/>
      <c r="HUV4" s="787"/>
      <c r="HUW4" s="787"/>
      <c r="HUX4" s="787"/>
      <c r="HUY4" s="787"/>
      <c r="HUZ4" s="787"/>
      <c r="HVA4" s="787"/>
      <c r="HVB4" s="787"/>
      <c r="HVC4" s="787"/>
      <c r="HVD4" s="787"/>
      <c r="HVE4" s="787"/>
      <c r="HVF4" s="787"/>
      <c r="HVG4" s="787"/>
      <c r="HVH4" s="787"/>
      <c r="HVI4" s="787"/>
      <c r="HVJ4" s="787"/>
      <c r="HVK4" s="787"/>
      <c r="HVL4" s="787"/>
      <c r="HVM4" s="787"/>
      <c r="HVN4" s="787"/>
      <c r="HVO4" s="787"/>
      <c r="HVP4" s="787"/>
      <c r="HVQ4" s="787"/>
      <c r="HVR4" s="787"/>
      <c r="HVS4" s="787"/>
      <c r="HVT4" s="787"/>
      <c r="HVU4" s="787"/>
      <c r="HVV4" s="787"/>
      <c r="HVW4" s="787"/>
      <c r="HVX4" s="787"/>
      <c r="HVY4" s="787"/>
      <c r="HVZ4" s="787"/>
      <c r="HWA4" s="787"/>
      <c r="HWB4" s="787"/>
      <c r="HWC4" s="787"/>
      <c r="HWD4" s="787"/>
      <c r="HWE4" s="787"/>
      <c r="HWF4" s="787"/>
      <c r="HWG4" s="787"/>
      <c r="HWH4" s="787"/>
      <c r="HWI4" s="787"/>
      <c r="HWJ4" s="787"/>
      <c r="HWK4" s="787"/>
      <c r="HWL4" s="787"/>
      <c r="HWM4" s="787"/>
      <c r="HWN4" s="787"/>
      <c r="HWO4" s="787"/>
      <c r="HWP4" s="787"/>
      <c r="HWQ4" s="787"/>
      <c r="HWR4" s="787"/>
      <c r="HWS4" s="787"/>
      <c r="HWT4" s="787"/>
      <c r="HWU4" s="787"/>
      <c r="HWV4" s="787"/>
      <c r="HWW4" s="787"/>
      <c r="HWX4" s="787"/>
      <c r="HWY4" s="787"/>
      <c r="HWZ4" s="787"/>
      <c r="HXA4" s="787"/>
      <c r="HXB4" s="787"/>
      <c r="HXC4" s="787"/>
      <c r="HXD4" s="787"/>
      <c r="HXE4" s="787"/>
      <c r="HXF4" s="787"/>
      <c r="HXG4" s="787"/>
      <c r="HXH4" s="787"/>
      <c r="HXI4" s="787"/>
      <c r="HXJ4" s="787"/>
      <c r="HXK4" s="787"/>
      <c r="HXL4" s="787"/>
      <c r="HXM4" s="787"/>
      <c r="HXN4" s="787"/>
      <c r="HXO4" s="787"/>
      <c r="HXP4" s="787"/>
      <c r="HXQ4" s="787"/>
      <c r="HXR4" s="787"/>
      <c r="HXS4" s="787"/>
      <c r="HXT4" s="787"/>
      <c r="HXU4" s="787"/>
      <c r="HXV4" s="787"/>
      <c r="HXW4" s="787"/>
      <c r="HXX4" s="787"/>
      <c r="HXY4" s="787"/>
      <c r="HXZ4" s="787"/>
      <c r="HYA4" s="787"/>
      <c r="HYB4" s="787"/>
      <c r="HYC4" s="787"/>
      <c r="HYD4" s="787"/>
      <c r="HYE4" s="787"/>
      <c r="HYF4" s="787"/>
      <c r="HYG4" s="787"/>
      <c r="HYH4" s="787"/>
      <c r="HYI4" s="787"/>
      <c r="HYJ4" s="787"/>
      <c r="HYK4" s="787"/>
      <c r="HYL4" s="787"/>
      <c r="HYM4" s="787"/>
      <c r="HYN4" s="787"/>
      <c r="HYO4" s="787"/>
      <c r="HYP4" s="787"/>
      <c r="HYQ4" s="787"/>
      <c r="HYR4" s="787"/>
      <c r="HYS4" s="787"/>
      <c r="HYT4" s="787"/>
      <c r="HYU4" s="787"/>
      <c r="HYV4" s="787"/>
      <c r="HYW4" s="787"/>
      <c r="HYX4" s="787"/>
      <c r="HYY4" s="787"/>
      <c r="HYZ4" s="787"/>
      <c r="HZA4" s="787"/>
      <c r="HZB4" s="787"/>
      <c r="HZC4" s="787"/>
      <c r="HZD4" s="787"/>
      <c r="HZE4" s="787"/>
      <c r="HZF4" s="787"/>
      <c r="HZG4" s="787"/>
      <c r="HZH4" s="787"/>
      <c r="HZI4" s="787"/>
      <c r="HZJ4" s="787"/>
      <c r="HZK4" s="787"/>
      <c r="HZL4" s="787"/>
      <c r="HZM4" s="787"/>
      <c r="HZN4" s="787"/>
      <c r="HZO4" s="787"/>
      <c r="HZP4" s="787"/>
      <c r="HZQ4" s="787"/>
      <c r="HZR4" s="787"/>
      <c r="HZS4" s="787"/>
      <c r="HZT4" s="787"/>
      <c r="HZU4" s="787"/>
      <c r="HZV4" s="787"/>
      <c r="HZW4" s="787"/>
      <c r="HZX4" s="787"/>
      <c r="HZY4" s="787"/>
      <c r="HZZ4" s="787"/>
      <c r="IAA4" s="787"/>
      <c r="IAB4" s="787"/>
      <c r="IAC4" s="787"/>
      <c r="IAD4" s="787"/>
      <c r="IAE4" s="787"/>
      <c r="IAF4" s="787"/>
      <c r="IAG4" s="787"/>
      <c r="IAH4" s="787"/>
      <c r="IAI4" s="787"/>
      <c r="IAJ4" s="787"/>
      <c r="IAK4" s="787"/>
      <c r="IAL4" s="787"/>
      <c r="IAM4" s="787"/>
      <c r="IAN4" s="787"/>
      <c r="IAO4" s="787"/>
      <c r="IAP4" s="787"/>
      <c r="IAQ4" s="787"/>
      <c r="IAR4" s="787"/>
      <c r="IAS4" s="787"/>
      <c r="IAT4" s="787"/>
      <c r="IAU4" s="787"/>
      <c r="IAV4" s="787"/>
      <c r="IAW4" s="787"/>
      <c r="IAX4" s="787"/>
      <c r="IAY4" s="787"/>
      <c r="IAZ4" s="787"/>
      <c r="IBA4" s="787"/>
      <c r="IBB4" s="787"/>
      <c r="IBC4" s="787"/>
      <c r="IBD4" s="787"/>
      <c r="IBE4" s="787"/>
      <c r="IBF4" s="787"/>
      <c r="IBG4" s="787"/>
      <c r="IBH4" s="787"/>
      <c r="IBI4" s="787"/>
      <c r="IBJ4" s="787"/>
      <c r="IBK4" s="787"/>
      <c r="IBL4" s="787"/>
      <c r="IBM4" s="787"/>
      <c r="IBN4" s="787"/>
      <c r="IBO4" s="787"/>
      <c r="IBP4" s="787"/>
      <c r="IBQ4" s="787"/>
      <c r="IBR4" s="787"/>
      <c r="IBS4" s="787"/>
      <c r="IBT4" s="787"/>
      <c r="IBU4" s="787"/>
      <c r="IBV4" s="787"/>
      <c r="IBW4" s="787"/>
      <c r="IBX4" s="787"/>
      <c r="IBY4" s="787"/>
      <c r="IBZ4" s="787"/>
      <c r="ICA4" s="787"/>
      <c r="ICB4" s="787"/>
      <c r="ICC4" s="787"/>
      <c r="ICD4" s="787"/>
      <c r="ICE4" s="787"/>
      <c r="ICF4" s="787"/>
      <c r="ICG4" s="787"/>
      <c r="ICH4" s="787"/>
      <c r="ICI4" s="787"/>
      <c r="ICJ4" s="787"/>
      <c r="ICK4" s="787"/>
      <c r="ICL4" s="787"/>
      <c r="ICM4" s="787"/>
      <c r="ICN4" s="787"/>
      <c r="ICO4" s="787"/>
      <c r="ICP4" s="787"/>
      <c r="ICQ4" s="787"/>
      <c r="ICR4" s="787"/>
      <c r="ICS4" s="787"/>
      <c r="ICT4" s="787"/>
      <c r="ICU4" s="787"/>
      <c r="ICV4" s="787"/>
      <c r="ICW4" s="787"/>
      <c r="ICX4" s="787"/>
      <c r="ICY4" s="787"/>
      <c r="ICZ4" s="787"/>
      <c r="IDA4" s="787"/>
      <c r="IDB4" s="787"/>
      <c r="IDC4" s="787"/>
      <c r="IDD4" s="787"/>
      <c r="IDE4" s="787"/>
      <c r="IDF4" s="787"/>
      <c r="IDG4" s="787"/>
      <c r="IDH4" s="787"/>
      <c r="IDI4" s="787"/>
      <c r="IDJ4" s="787"/>
      <c r="IDK4" s="787"/>
      <c r="IDL4" s="787"/>
      <c r="IDM4" s="787"/>
      <c r="IDN4" s="787"/>
      <c r="IDO4" s="787"/>
      <c r="IDP4" s="787"/>
      <c r="IDQ4" s="787"/>
      <c r="IDR4" s="787"/>
      <c r="IDS4" s="787"/>
      <c r="IDT4" s="787"/>
      <c r="IDU4" s="787"/>
      <c r="IDV4" s="787"/>
      <c r="IDW4" s="787"/>
      <c r="IDX4" s="787"/>
      <c r="IDY4" s="787"/>
      <c r="IDZ4" s="787"/>
      <c r="IEA4" s="787"/>
      <c r="IEB4" s="787"/>
      <c r="IEC4" s="787"/>
      <c r="IED4" s="787"/>
      <c r="IEE4" s="787"/>
      <c r="IEF4" s="787"/>
      <c r="IEG4" s="787"/>
      <c r="IEH4" s="787"/>
      <c r="IEI4" s="787"/>
      <c r="IEJ4" s="787"/>
      <c r="IEK4" s="787"/>
      <c r="IEL4" s="787"/>
      <c r="IEM4" s="787"/>
      <c r="IEN4" s="787"/>
      <c r="IEO4" s="787"/>
      <c r="IEP4" s="787"/>
      <c r="IEQ4" s="787"/>
      <c r="IER4" s="787"/>
      <c r="IES4" s="787"/>
      <c r="IET4" s="787"/>
      <c r="IEU4" s="787"/>
      <c r="IEV4" s="787"/>
      <c r="IEW4" s="787"/>
      <c r="IEX4" s="787"/>
      <c r="IEY4" s="787"/>
      <c r="IEZ4" s="787"/>
      <c r="IFA4" s="787"/>
      <c r="IFB4" s="787"/>
      <c r="IFC4" s="787"/>
      <c r="IFD4" s="787"/>
      <c r="IFE4" s="787"/>
      <c r="IFF4" s="787"/>
      <c r="IFG4" s="787"/>
      <c r="IFH4" s="787"/>
      <c r="IFI4" s="787"/>
      <c r="IFJ4" s="787"/>
      <c r="IFK4" s="787"/>
      <c r="IFL4" s="787"/>
      <c r="IFM4" s="787"/>
      <c r="IFN4" s="787"/>
      <c r="IFO4" s="787"/>
      <c r="IFP4" s="787"/>
      <c r="IFQ4" s="787"/>
      <c r="IFR4" s="787"/>
      <c r="IFS4" s="787"/>
      <c r="IFT4" s="787"/>
      <c r="IFU4" s="787"/>
      <c r="IFV4" s="787"/>
      <c r="IFW4" s="787"/>
      <c r="IFX4" s="787"/>
      <c r="IFY4" s="787"/>
      <c r="IFZ4" s="787"/>
      <c r="IGA4" s="787"/>
      <c r="IGB4" s="787"/>
      <c r="IGC4" s="787"/>
      <c r="IGD4" s="787"/>
      <c r="IGE4" s="787"/>
      <c r="IGF4" s="787"/>
      <c r="IGG4" s="787"/>
      <c r="IGH4" s="787"/>
      <c r="IGI4" s="787"/>
      <c r="IGJ4" s="787"/>
      <c r="IGK4" s="787"/>
      <c r="IGL4" s="787"/>
      <c r="IGM4" s="787"/>
      <c r="IGN4" s="787"/>
      <c r="IGO4" s="787"/>
      <c r="IGP4" s="787"/>
      <c r="IGQ4" s="787"/>
      <c r="IGR4" s="787"/>
      <c r="IGS4" s="787"/>
      <c r="IGT4" s="787"/>
      <c r="IGU4" s="787"/>
      <c r="IGV4" s="787"/>
      <c r="IGW4" s="787"/>
      <c r="IGX4" s="787"/>
      <c r="IGY4" s="787"/>
      <c r="IGZ4" s="787"/>
      <c r="IHA4" s="787"/>
      <c r="IHB4" s="787"/>
      <c r="IHC4" s="787"/>
      <c r="IHD4" s="787"/>
      <c r="IHE4" s="787"/>
      <c r="IHF4" s="787"/>
      <c r="IHG4" s="787"/>
      <c r="IHH4" s="787"/>
      <c r="IHI4" s="787"/>
      <c r="IHJ4" s="787"/>
      <c r="IHK4" s="787"/>
      <c r="IHL4" s="787"/>
      <c r="IHM4" s="787"/>
      <c r="IHN4" s="787"/>
      <c r="IHO4" s="787"/>
      <c r="IHP4" s="787"/>
      <c r="IHQ4" s="787"/>
      <c r="IHR4" s="787"/>
      <c r="IHS4" s="787"/>
      <c r="IHT4" s="787"/>
      <c r="IHU4" s="787"/>
      <c r="IHV4" s="787"/>
      <c r="IHW4" s="787"/>
      <c r="IHX4" s="787"/>
      <c r="IHY4" s="787"/>
      <c r="IHZ4" s="787"/>
      <c r="IIA4" s="787"/>
      <c r="IIB4" s="787"/>
      <c r="IIC4" s="787"/>
      <c r="IID4" s="787"/>
      <c r="IIE4" s="787"/>
      <c r="IIF4" s="787"/>
      <c r="IIG4" s="787"/>
      <c r="IIH4" s="787"/>
      <c r="III4" s="787"/>
      <c r="IIJ4" s="787"/>
      <c r="IIK4" s="787"/>
      <c r="IIL4" s="787"/>
      <c r="IIM4" s="787"/>
      <c r="IIN4" s="787"/>
      <c r="IIO4" s="787"/>
      <c r="IIP4" s="787"/>
      <c r="IIQ4" s="787"/>
      <c r="IIR4" s="787"/>
      <c r="IIS4" s="787"/>
      <c r="IIT4" s="787"/>
      <c r="IIU4" s="787"/>
      <c r="IIV4" s="787"/>
      <c r="IIW4" s="787"/>
      <c r="IIX4" s="787"/>
      <c r="IIY4" s="787"/>
      <c r="IIZ4" s="787"/>
      <c r="IJA4" s="787"/>
      <c r="IJB4" s="787"/>
      <c r="IJC4" s="787"/>
      <c r="IJD4" s="787"/>
      <c r="IJE4" s="787"/>
      <c r="IJF4" s="787"/>
      <c r="IJG4" s="787"/>
      <c r="IJH4" s="787"/>
      <c r="IJI4" s="787"/>
      <c r="IJJ4" s="787"/>
      <c r="IJK4" s="787"/>
      <c r="IJL4" s="787"/>
      <c r="IJM4" s="787"/>
      <c r="IJN4" s="787"/>
      <c r="IJO4" s="787"/>
      <c r="IJP4" s="787"/>
      <c r="IJQ4" s="787"/>
      <c r="IJR4" s="787"/>
      <c r="IJS4" s="787"/>
      <c r="IJT4" s="787"/>
      <c r="IJU4" s="787"/>
      <c r="IJV4" s="787"/>
      <c r="IJW4" s="787"/>
      <c r="IJX4" s="787"/>
      <c r="IJY4" s="787"/>
      <c r="IJZ4" s="787"/>
      <c r="IKA4" s="787"/>
      <c r="IKB4" s="787"/>
      <c r="IKC4" s="787"/>
      <c r="IKD4" s="787"/>
      <c r="IKE4" s="787"/>
      <c r="IKF4" s="787"/>
      <c r="IKG4" s="787"/>
      <c r="IKH4" s="787"/>
      <c r="IKI4" s="787"/>
      <c r="IKJ4" s="787"/>
      <c r="IKK4" s="787"/>
      <c r="IKL4" s="787"/>
      <c r="IKM4" s="787"/>
      <c r="IKN4" s="787"/>
      <c r="IKO4" s="787"/>
      <c r="IKP4" s="787"/>
      <c r="IKQ4" s="787"/>
      <c r="IKR4" s="787"/>
      <c r="IKS4" s="787"/>
      <c r="IKT4" s="787"/>
      <c r="IKU4" s="787"/>
      <c r="IKV4" s="787"/>
      <c r="IKW4" s="787"/>
      <c r="IKX4" s="787"/>
      <c r="IKY4" s="787"/>
      <c r="IKZ4" s="787"/>
      <c r="ILA4" s="787"/>
      <c r="ILB4" s="787"/>
      <c r="ILC4" s="787"/>
      <c r="ILD4" s="787"/>
      <c r="ILE4" s="787"/>
      <c r="ILF4" s="787"/>
      <c r="ILG4" s="787"/>
      <c r="ILH4" s="787"/>
      <c r="ILI4" s="787"/>
      <c r="ILJ4" s="787"/>
      <c r="ILK4" s="787"/>
      <c r="ILL4" s="787"/>
      <c r="ILM4" s="787"/>
      <c r="ILN4" s="787"/>
      <c r="ILO4" s="787"/>
      <c r="ILP4" s="787"/>
      <c r="ILQ4" s="787"/>
      <c r="ILR4" s="787"/>
      <c r="ILS4" s="787"/>
      <c r="ILT4" s="787"/>
      <c r="ILU4" s="787"/>
      <c r="ILV4" s="787"/>
      <c r="ILW4" s="787"/>
      <c r="ILX4" s="787"/>
      <c r="ILY4" s="787"/>
      <c r="ILZ4" s="787"/>
      <c r="IMA4" s="787"/>
      <c r="IMB4" s="787"/>
      <c r="IMC4" s="787"/>
      <c r="IMD4" s="787"/>
      <c r="IME4" s="787"/>
      <c r="IMF4" s="787"/>
      <c r="IMG4" s="787"/>
      <c r="IMH4" s="787"/>
      <c r="IMI4" s="787"/>
      <c r="IMJ4" s="787"/>
      <c r="IMK4" s="787"/>
      <c r="IML4" s="787"/>
      <c r="IMM4" s="787"/>
      <c r="IMN4" s="787"/>
      <c r="IMO4" s="787"/>
      <c r="IMP4" s="787"/>
      <c r="IMQ4" s="787"/>
      <c r="IMR4" s="787"/>
      <c r="IMS4" s="787"/>
      <c r="IMT4" s="787"/>
      <c r="IMU4" s="787"/>
      <c r="IMV4" s="787"/>
      <c r="IMW4" s="787"/>
      <c r="IMX4" s="787"/>
      <c r="IMY4" s="787"/>
      <c r="IMZ4" s="787"/>
      <c r="INA4" s="787"/>
      <c r="INB4" s="787"/>
      <c r="INC4" s="787"/>
      <c r="IND4" s="787"/>
      <c r="INE4" s="787"/>
      <c r="INF4" s="787"/>
      <c r="ING4" s="787"/>
      <c r="INH4" s="787"/>
      <c r="INI4" s="787"/>
      <c r="INJ4" s="787"/>
      <c r="INK4" s="787"/>
      <c r="INL4" s="787"/>
      <c r="INM4" s="787"/>
      <c r="INN4" s="787"/>
      <c r="INO4" s="787"/>
      <c r="INP4" s="787"/>
      <c r="INQ4" s="787"/>
      <c r="INR4" s="787"/>
      <c r="INS4" s="787"/>
      <c r="INT4" s="787"/>
      <c r="INU4" s="787"/>
      <c r="INV4" s="787"/>
      <c r="INW4" s="787"/>
      <c r="INX4" s="787"/>
      <c r="INY4" s="787"/>
      <c r="INZ4" s="787"/>
      <c r="IOA4" s="787"/>
      <c r="IOB4" s="787"/>
      <c r="IOC4" s="787"/>
      <c r="IOD4" s="787"/>
      <c r="IOE4" s="787"/>
      <c r="IOF4" s="787"/>
      <c r="IOG4" s="787"/>
      <c r="IOH4" s="787"/>
      <c r="IOI4" s="787"/>
      <c r="IOJ4" s="787"/>
      <c r="IOK4" s="787"/>
      <c r="IOL4" s="787"/>
      <c r="IOM4" s="787"/>
      <c r="ION4" s="787"/>
      <c r="IOO4" s="787"/>
      <c r="IOP4" s="787"/>
      <c r="IOQ4" s="787"/>
      <c r="IOR4" s="787"/>
      <c r="IOS4" s="787"/>
      <c r="IOT4" s="787"/>
      <c r="IOU4" s="787"/>
      <c r="IOV4" s="787"/>
      <c r="IOW4" s="787"/>
      <c r="IOX4" s="787"/>
      <c r="IOY4" s="787"/>
      <c r="IOZ4" s="787"/>
      <c r="IPA4" s="787"/>
      <c r="IPB4" s="787"/>
      <c r="IPC4" s="787"/>
      <c r="IPD4" s="787"/>
      <c r="IPE4" s="787"/>
      <c r="IPF4" s="787"/>
      <c r="IPG4" s="787"/>
      <c r="IPH4" s="787"/>
      <c r="IPI4" s="787"/>
      <c r="IPJ4" s="787"/>
      <c r="IPK4" s="787"/>
      <c r="IPL4" s="787"/>
      <c r="IPM4" s="787"/>
      <c r="IPN4" s="787"/>
      <c r="IPO4" s="787"/>
      <c r="IPP4" s="787"/>
      <c r="IPQ4" s="787"/>
      <c r="IPR4" s="787"/>
      <c r="IPS4" s="787"/>
      <c r="IPT4" s="787"/>
      <c r="IPU4" s="787"/>
      <c r="IPV4" s="787"/>
      <c r="IPW4" s="787"/>
      <c r="IPX4" s="787"/>
      <c r="IPY4" s="787"/>
      <c r="IPZ4" s="787"/>
      <c r="IQA4" s="787"/>
      <c r="IQB4" s="787"/>
      <c r="IQC4" s="787"/>
      <c r="IQD4" s="787"/>
      <c r="IQE4" s="787"/>
      <c r="IQF4" s="787"/>
      <c r="IQG4" s="787"/>
      <c r="IQH4" s="787"/>
      <c r="IQI4" s="787"/>
      <c r="IQJ4" s="787"/>
      <c r="IQK4" s="787"/>
      <c r="IQL4" s="787"/>
      <c r="IQM4" s="787"/>
      <c r="IQN4" s="787"/>
      <c r="IQO4" s="787"/>
      <c r="IQP4" s="787"/>
      <c r="IQQ4" s="787"/>
      <c r="IQR4" s="787"/>
      <c r="IQS4" s="787"/>
      <c r="IQT4" s="787"/>
      <c r="IQU4" s="787"/>
      <c r="IQV4" s="787"/>
      <c r="IQW4" s="787"/>
      <c r="IQX4" s="787"/>
      <c r="IQY4" s="787"/>
      <c r="IQZ4" s="787"/>
      <c r="IRA4" s="787"/>
      <c r="IRB4" s="787"/>
      <c r="IRC4" s="787"/>
      <c r="IRD4" s="787"/>
      <c r="IRE4" s="787"/>
      <c r="IRF4" s="787"/>
      <c r="IRG4" s="787"/>
      <c r="IRH4" s="787"/>
      <c r="IRI4" s="787"/>
      <c r="IRJ4" s="787"/>
      <c r="IRK4" s="787"/>
      <c r="IRL4" s="787"/>
      <c r="IRM4" s="787"/>
      <c r="IRN4" s="787"/>
      <c r="IRO4" s="787"/>
      <c r="IRP4" s="787"/>
      <c r="IRQ4" s="787"/>
      <c r="IRR4" s="787"/>
      <c r="IRS4" s="787"/>
      <c r="IRT4" s="787"/>
      <c r="IRU4" s="787"/>
      <c r="IRV4" s="787"/>
      <c r="IRW4" s="787"/>
      <c r="IRX4" s="787"/>
      <c r="IRY4" s="787"/>
      <c r="IRZ4" s="787"/>
      <c r="ISA4" s="787"/>
      <c r="ISB4" s="787"/>
      <c r="ISC4" s="787"/>
      <c r="ISD4" s="787"/>
      <c r="ISE4" s="787"/>
      <c r="ISF4" s="787"/>
      <c r="ISG4" s="787"/>
      <c r="ISH4" s="787"/>
      <c r="ISI4" s="787"/>
      <c r="ISJ4" s="787"/>
      <c r="ISK4" s="787"/>
      <c r="ISL4" s="787"/>
      <c r="ISM4" s="787"/>
      <c r="ISN4" s="787"/>
      <c r="ISO4" s="787"/>
      <c r="ISP4" s="787"/>
      <c r="ISQ4" s="787"/>
      <c r="ISR4" s="787"/>
      <c r="ISS4" s="787"/>
      <c r="IST4" s="787"/>
      <c r="ISU4" s="787"/>
      <c r="ISV4" s="787"/>
      <c r="ISW4" s="787"/>
      <c r="ISX4" s="787"/>
      <c r="ISY4" s="787"/>
      <c r="ISZ4" s="787"/>
      <c r="ITA4" s="787"/>
      <c r="ITB4" s="787"/>
      <c r="ITC4" s="787"/>
      <c r="ITD4" s="787"/>
      <c r="ITE4" s="787"/>
      <c r="ITF4" s="787"/>
      <c r="ITG4" s="787"/>
      <c r="ITH4" s="787"/>
      <c r="ITI4" s="787"/>
      <c r="ITJ4" s="787"/>
      <c r="ITK4" s="787"/>
      <c r="ITL4" s="787"/>
      <c r="ITM4" s="787"/>
      <c r="ITN4" s="787"/>
      <c r="ITO4" s="787"/>
      <c r="ITP4" s="787"/>
      <c r="ITQ4" s="787"/>
      <c r="ITR4" s="787"/>
      <c r="ITS4" s="787"/>
      <c r="ITT4" s="787"/>
      <c r="ITU4" s="787"/>
      <c r="ITV4" s="787"/>
      <c r="ITW4" s="787"/>
      <c r="ITX4" s="787"/>
      <c r="ITY4" s="787"/>
      <c r="ITZ4" s="787"/>
      <c r="IUA4" s="787"/>
      <c r="IUB4" s="787"/>
      <c r="IUC4" s="787"/>
      <c r="IUD4" s="787"/>
      <c r="IUE4" s="787"/>
      <c r="IUF4" s="787"/>
      <c r="IUG4" s="787"/>
      <c r="IUH4" s="787"/>
      <c r="IUI4" s="787"/>
      <c r="IUJ4" s="787"/>
      <c r="IUK4" s="787"/>
      <c r="IUL4" s="787"/>
      <c r="IUM4" s="787"/>
      <c r="IUN4" s="787"/>
      <c r="IUO4" s="787"/>
      <c r="IUP4" s="787"/>
      <c r="IUQ4" s="787"/>
      <c r="IUR4" s="787"/>
      <c r="IUS4" s="787"/>
      <c r="IUT4" s="787"/>
      <c r="IUU4" s="787"/>
      <c r="IUV4" s="787"/>
      <c r="IUW4" s="787"/>
      <c r="IUX4" s="787"/>
      <c r="IUY4" s="787"/>
      <c r="IUZ4" s="787"/>
      <c r="IVA4" s="787"/>
      <c r="IVB4" s="787"/>
      <c r="IVC4" s="787"/>
      <c r="IVD4" s="787"/>
      <c r="IVE4" s="787"/>
      <c r="IVF4" s="787"/>
      <c r="IVG4" s="787"/>
      <c r="IVH4" s="787"/>
      <c r="IVI4" s="787"/>
      <c r="IVJ4" s="787"/>
      <c r="IVK4" s="787"/>
      <c r="IVL4" s="787"/>
      <c r="IVM4" s="787"/>
      <c r="IVN4" s="787"/>
      <c r="IVO4" s="787"/>
      <c r="IVP4" s="787"/>
      <c r="IVQ4" s="787"/>
      <c r="IVR4" s="787"/>
      <c r="IVS4" s="787"/>
      <c r="IVT4" s="787"/>
      <c r="IVU4" s="787"/>
      <c r="IVV4" s="787"/>
      <c r="IVW4" s="787"/>
      <c r="IVX4" s="787"/>
      <c r="IVY4" s="787"/>
      <c r="IVZ4" s="787"/>
      <c r="IWA4" s="787"/>
      <c r="IWB4" s="787"/>
      <c r="IWC4" s="787"/>
      <c r="IWD4" s="787"/>
      <c r="IWE4" s="787"/>
      <c r="IWF4" s="787"/>
      <c r="IWG4" s="787"/>
      <c r="IWH4" s="787"/>
      <c r="IWI4" s="787"/>
      <c r="IWJ4" s="787"/>
      <c r="IWK4" s="787"/>
      <c r="IWL4" s="787"/>
      <c r="IWM4" s="787"/>
      <c r="IWN4" s="787"/>
      <c r="IWO4" s="787"/>
      <c r="IWP4" s="787"/>
      <c r="IWQ4" s="787"/>
      <c r="IWR4" s="787"/>
      <c r="IWS4" s="787"/>
      <c r="IWT4" s="787"/>
      <c r="IWU4" s="787"/>
      <c r="IWV4" s="787"/>
      <c r="IWW4" s="787"/>
      <c r="IWX4" s="787"/>
      <c r="IWY4" s="787"/>
      <c r="IWZ4" s="787"/>
      <c r="IXA4" s="787"/>
      <c r="IXB4" s="787"/>
      <c r="IXC4" s="787"/>
      <c r="IXD4" s="787"/>
      <c r="IXE4" s="787"/>
      <c r="IXF4" s="787"/>
      <c r="IXG4" s="787"/>
      <c r="IXH4" s="787"/>
      <c r="IXI4" s="787"/>
      <c r="IXJ4" s="787"/>
      <c r="IXK4" s="787"/>
      <c r="IXL4" s="787"/>
      <c r="IXM4" s="787"/>
      <c r="IXN4" s="787"/>
      <c r="IXO4" s="787"/>
      <c r="IXP4" s="787"/>
      <c r="IXQ4" s="787"/>
      <c r="IXR4" s="787"/>
      <c r="IXS4" s="787"/>
      <c r="IXT4" s="787"/>
      <c r="IXU4" s="787"/>
      <c r="IXV4" s="787"/>
      <c r="IXW4" s="787"/>
      <c r="IXX4" s="787"/>
      <c r="IXY4" s="787"/>
      <c r="IXZ4" s="787"/>
      <c r="IYA4" s="787"/>
      <c r="IYB4" s="787"/>
      <c r="IYC4" s="787"/>
      <c r="IYD4" s="787"/>
      <c r="IYE4" s="787"/>
      <c r="IYF4" s="787"/>
      <c r="IYG4" s="787"/>
      <c r="IYH4" s="787"/>
      <c r="IYI4" s="787"/>
      <c r="IYJ4" s="787"/>
      <c r="IYK4" s="787"/>
      <c r="IYL4" s="787"/>
      <c r="IYM4" s="787"/>
      <c r="IYN4" s="787"/>
      <c r="IYO4" s="787"/>
      <c r="IYP4" s="787"/>
      <c r="IYQ4" s="787"/>
      <c r="IYR4" s="787"/>
      <c r="IYS4" s="787"/>
      <c r="IYT4" s="787"/>
      <c r="IYU4" s="787"/>
      <c r="IYV4" s="787"/>
      <c r="IYW4" s="787"/>
      <c r="IYX4" s="787"/>
      <c r="IYY4" s="787"/>
      <c r="IYZ4" s="787"/>
      <c r="IZA4" s="787"/>
      <c r="IZB4" s="787"/>
      <c r="IZC4" s="787"/>
      <c r="IZD4" s="787"/>
      <c r="IZE4" s="787"/>
      <c r="IZF4" s="787"/>
      <c r="IZG4" s="787"/>
      <c r="IZH4" s="787"/>
      <c r="IZI4" s="787"/>
      <c r="IZJ4" s="787"/>
      <c r="IZK4" s="787"/>
      <c r="IZL4" s="787"/>
      <c r="IZM4" s="787"/>
      <c r="IZN4" s="787"/>
      <c r="IZO4" s="787"/>
      <c r="IZP4" s="787"/>
      <c r="IZQ4" s="787"/>
      <c r="IZR4" s="787"/>
      <c r="IZS4" s="787"/>
      <c r="IZT4" s="787"/>
      <c r="IZU4" s="787"/>
      <c r="IZV4" s="787"/>
      <c r="IZW4" s="787"/>
      <c r="IZX4" s="787"/>
      <c r="IZY4" s="787"/>
      <c r="IZZ4" s="787"/>
      <c r="JAA4" s="787"/>
      <c r="JAB4" s="787"/>
      <c r="JAC4" s="787"/>
      <c r="JAD4" s="787"/>
      <c r="JAE4" s="787"/>
      <c r="JAF4" s="787"/>
      <c r="JAG4" s="787"/>
      <c r="JAH4" s="787"/>
      <c r="JAI4" s="787"/>
      <c r="JAJ4" s="787"/>
      <c r="JAK4" s="787"/>
      <c r="JAL4" s="787"/>
      <c r="JAM4" s="787"/>
      <c r="JAN4" s="787"/>
      <c r="JAO4" s="787"/>
      <c r="JAP4" s="787"/>
      <c r="JAQ4" s="787"/>
      <c r="JAR4" s="787"/>
      <c r="JAS4" s="787"/>
      <c r="JAT4" s="787"/>
      <c r="JAU4" s="787"/>
      <c r="JAV4" s="787"/>
      <c r="JAW4" s="787"/>
      <c r="JAX4" s="787"/>
      <c r="JAY4" s="787"/>
      <c r="JAZ4" s="787"/>
      <c r="JBA4" s="787"/>
      <c r="JBB4" s="787"/>
      <c r="JBC4" s="787"/>
      <c r="JBD4" s="787"/>
      <c r="JBE4" s="787"/>
      <c r="JBF4" s="787"/>
      <c r="JBG4" s="787"/>
      <c r="JBH4" s="787"/>
      <c r="JBI4" s="787"/>
      <c r="JBJ4" s="787"/>
      <c r="JBK4" s="787"/>
      <c r="JBL4" s="787"/>
      <c r="JBM4" s="787"/>
      <c r="JBN4" s="787"/>
      <c r="JBO4" s="787"/>
      <c r="JBP4" s="787"/>
      <c r="JBQ4" s="787"/>
      <c r="JBR4" s="787"/>
      <c r="JBS4" s="787"/>
      <c r="JBT4" s="787"/>
      <c r="JBU4" s="787"/>
      <c r="JBV4" s="787"/>
      <c r="JBW4" s="787"/>
      <c r="JBX4" s="787"/>
      <c r="JBY4" s="787"/>
      <c r="JBZ4" s="787"/>
      <c r="JCA4" s="787"/>
      <c r="JCB4" s="787"/>
      <c r="JCC4" s="787"/>
      <c r="JCD4" s="787"/>
      <c r="JCE4" s="787"/>
      <c r="JCF4" s="787"/>
      <c r="JCG4" s="787"/>
      <c r="JCH4" s="787"/>
      <c r="JCI4" s="787"/>
      <c r="JCJ4" s="787"/>
      <c r="JCK4" s="787"/>
      <c r="JCL4" s="787"/>
      <c r="JCM4" s="787"/>
      <c r="JCN4" s="787"/>
      <c r="JCO4" s="787"/>
      <c r="JCP4" s="787"/>
      <c r="JCQ4" s="787"/>
      <c r="JCR4" s="787"/>
      <c r="JCS4" s="787"/>
      <c r="JCT4" s="787"/>
      <c r="JCU4" s="787"/>
      <c r="JCV4" s="787"/>
      <c r="JCW4" s="787"/>
      <c r="JCX4" s="787"/>
      <c r="JCY4" s="787"/>
      <c r="JCZ4" s="787"/>
      <c r="JDA4" s="787"/>
      <c r="JDB4" s="787"/>
      <c r="JDC4" s="787"/>
      <c r="JDD4" s="787"/>
      <c r="JDE4" s="787"/>
      <c r="JDF4" s="787"/>
      <c r="JDG4" s="787"/>
      <c r="JDH4" s="787"/>
      <c r="JDI4" s="787"/>
      <c r="JDJ4" s="787"/>
      <c r="JDK4" s="787"/>
      <c r="JDL4" s="787"/>
      <c r="JDM4" s="787"/>
      <c r="JDN4" s="787"/>
      <c r="JDO4" s="787"/>
      <c r="JDP4" s="787"/>
      <c r="JDQ4" s="787"/>
      <c r="JDR4" s="787"/>
      <c r="JDS4" s="787"/>
      <c r="JDT4" s="787"/>
      <c r="JDU4" s="787"/>
      <c r="JDV4" s="787"/>
      <c r="JDW4" s="787"/>
      <c r="JDX4" s="787"/>
      <c r="JDY4" s="787"/>
      <c r="JDZ4" s="787"/>
      <c r="JEA4" s="787"/>
      <c r="JEB4" s="787"/>
      <c r="JEC4" s="787"/>
      <c r="JED4" s="787"/>
      <c r="JEE4" s="787"/>
      <c r="JEF4" s="787"/>
      <c r="JEG4" s="787"/>
      <c r="JEH4" s="787"/>
      <c r="JEI4" s="787"/>
      <c r="JEJ4" s="787"/>
      <c r="JEK4" s="787"/>
      <c r="JEL4" s="787"/>
      <c r="JEM4" s="787"/>
      <c r="JEN4" s="787"/>
      <c r="JEO4" s="787"/>
      <c r="JEP4" s="787"/>
      <c r="JEQ4" s="787"/>
      <c r="JER4" s="787"/>
      <c r="JES4" s="787"/>
      <c r="JET4" s="787"/>
      <c r="JEU4" s="787"/>
      <c r="JEV4" s="787"/>
      <c r="JEW4" s="787"/>
      <c r="JEX4" s="787"/>
      <c r="JEY4" s="787"/>
      <c r="JEZ4" s="787"/>
      <c r="JFA4" s="787"/>
      <c r="JFB4" s="787"/>
      <c r="JFC4" s="787"/>
      <c r="JFD4" s="787"/>
      <c r="JFE4" s="787"/>
      <c r="JFF4" s="787"/>
      <c r="JFG4" s="787"/>
      <c r="JFH4" s="787"/>
      <c r="JFI4" s="787"/>
      <c r="JFJ4" s="787"/>
      <c r="JFK4" s="787"/>
      <c r="JFL4" s="787"/>
      <c r="JFM4" s="787"/>
      <c r="JFN4" s="787"/>
      <c r="JFO4" s="787"/>
      <c r="JFP4" s="787"/>
      <c r="JFQ4" s="787"/>
      <c r="JFR4" s="787"/>
      <c r="JFS4" s="787"/>
      <c r="JFT4" s="787"/>
      <c r="JFU4" s="787"/>
      <c r="JFV4" s="787"/>
      <c r="JFW4" s="787"/>
      <c r="JFX4" s="787"/>
      <c r="JFY4" s="787"/>
      <c r="JFZ4" s="787"/>
      <c r="JGA4" s="787"/>
      <c r="JGB4" s="787"/>
      <c r="JGC4" s="787"/>
      <c r="JGD4" s="787"/>
      <c r="JGE4" s="787"/>
      <c r="JGF4" s="787"/>
      <c r="JGG4" s="787"/>
      <c r="JGH4" s="787"/>
      <c r="JGI4" s="787"/>
      <c r="JGJ4" s="787"/>
      <c r="JGK4" s="787"/>
      <c r="JGL4" s="787"/>
      <c r="JGM4" s="787"/>
      <c r="JGN4" s="787"/>
      <c r="JGO4" s="787"/>
      <c r="JGP4" s="787"/>
      <c r="JGQ4" s="787"/>
      <c r="JGR4" s="787"/>
      <c r="JGS4" s="787"/>
      <c r="JGT4" s="787"/>
      <c r="JGU4" s="787"/>
      <c r="JGV4" s="787"/>
      <c r="JGW4" s="787"/>
      <c r="JGX4" s="787"/>
      <c r="JGY4" s="787"/>
      <c r="JGZ4" s="787"/>
      <c r="JHA4" s="787"/>
      <c r="JHB4" s="787"/>
      <c r="JHC4" s="787"/>
      <c r="JHD4" s="787"/>
      <c r="JHE4" s="787"/>
      <c r="JHF4" s="787"/>
      <c r="JHG4" s="787"/>
      <c r="JHH4" s="787"/>
      <c r="JHI4" s="787"/>
      <c r="JHJ4" s="787"/>
      <c r="JHK4" s="787"/>
      <c r="JHL4" s="787"/>
      <c r="JHM4" s="787"/>
      <c r="JHN4" s="787"/>
      <c r="JHO4" s="787"/>
      <c r="JHP4" s="787"/>
      <c r="JHQ4" s="787"/>
      <c r="JHR4" s="787"/>
      <c r="JHS4" s="787"/>
      <c r="JHT4" s="787"/>
      <c r="JHU4" s="787"/>
      <c r="JHV4" s="787"/>
      <c r="JHW4" s="787"/>
      <c r="JHX4" s="787"/>
      <c r="JHY4" s="787"/>
      <c r="JHZ4" s="787"/>
      <c r="JIA4" s="787"/>
      <c r="JIB4" s="787"/>
      <c r="JIC4" s="787"/>
      <c r="JID4" s="787"/>
      <c r="JIE4" s="787"/>
      <c r="JIF4" s="787"/>
      <c r="JIG4" s="787"/>
      <c r="JIH4" s="787"/>
      <c r="JII4" s="787"/>
      <c r="JIJ4" s="787"/>
      <c r="JIK4" s="787"/>
      <c r="JIL4" s="787"/>
      <c r="JIM4" s="787"/>
      <c r="JIN4" s="787"/>
      <c r="JIO4" s="787"/>
      <c r="JIP4" s="787"/>
      <c r="JIQ4" s="787"/>
      <c r="JIR4" s="787"/>
      <c r="JIS4" s="787"/>
      <c r="JIT4" s="787"/>
      <c r="JIU4" s="787"/>
      <c r="JIV4" s="787"/>
      <c r="JIW4" s="787"/>
      <c r="JIX4" s="787"/>
      <c r="JIY4" s="787"/>
      <c r="JIZ4" s="787"/>
      <c r="JJA4" s="787"/>
      <c r="JJB4" s="787"/>
      <c r="JJC4" s="787"/>
      <c r="JJD4" s="787"/>
      <c r="JJE4" s="787"/>
      <c r="JJF4" s="787"/>
      <c r="JJG4" s="787"/>
      <c r="JJH4" s="787"/>
      <c r="JJI4" s="787"/>
      <c r="JJJ4" s="787"/>
      <c r="JJK4" s="787"/>
      <c r="JJL4" s="787"/>
      <c r="JJM4" s="787"/>
      <c r="JJN4" s="787"/>
      <c r="JJO4" s="787"/>
      <c r="JJP4" s="787"/>
      <c r="JJQ4" s="787"/>
      <c r="JJR4" s="787"/>
      <c r="JJS4" s="787"/>
      <c r="JJT4" s="787"/>
      <c r="JJU4" s="787"/>
      <c r="JJV4" s="787"/>
      <c r="JJW4" s="787"/>
      <c r="JJX4" s="787"/>
      <c r="JJY4" s="787"/>
      <c r="JJZ4" s="787"/>
      <c r="JKA4" s="787"/>
      <c r="JKB4" s="787"/>
      <c r="JKC4" s="787"/>
      <c r="JKD4" s="787"/>
      <c r="JKE4" s="787"/>
      <c r="JKF4" s="787"/>
      <c r="JKG4" s="787"/>
      <c r="JKH4" s="787"/>
      <c r="JKI4" s="787"/>
      <c r="JKJ4" s="787"/>
      <c r="JKK4" s="787"/>
      <c r="JKL4" s="787"/>
      <c r="JKM4" s="787"/>
      <c r="JKN4" s="787"/>
      <c r="JKO4" s="787"/>
      <c r="JKP4" s="787"/>
      <c r="JKQ4" s="787"/>
      <c r="JKR4" s="787"/>
      <c r="JKS4" s="787"/>
      <c r="JKT4" s="787"/>
      <c r="JKU4" s="787"/>
      <c r="JKV4" s="787"/>
      <c r="JKW4" s="787"/>
      <c r="JKX4" s="787"/>
      <c r="JKY4" s="787"/>
      <c r="JKZ4" s="787"/>
      <c r="JLA4" s="787"/>
      <c r="JLB4" s="787"/>
      <c r="JLC4" s="787"/>
      <c r="JLD4" s="787"/>
      <c r="JLE4" s="787"/>
      <c r="JLF4" s="787"/>
      <c r="JLG4" s="787"/>
      <c r="JLH4" s="787"/>
      <c r="JLI4" s="787"/>
      <c r="JLJ4" s="787"/>
      <c r="JLK4" s="787"/>
      <c r="JLL4" s="787"/>
      <c r="JLM4" s="787"/>
      <c r="JLN4" s="787"/>
      <c r="JLO4" s="787"/>
      <c r="JLP4" s="787"/>
      <c r="JLQ4" s="787"/>
      <c r="JLR4" s="787"/>
      <c r="JLS4" s="787"/>
      <c r="JLT4" s="787"/>
      <c r="JLU4" s="787"/>
      <c r="JLV4" s="787"/>
      <c r="JLW4" s="787"/>
      <c r="JLX4" s="787"/>
      <c r="JLY4" s="787"/>
      <c r="JLZ4" s="787"/>
      <c r="JMA4" s="787"/>
      <c r="JMB4" s="787"/>
      <c r="JMC4" s="787"/>
      <c r="JMD4" s="787"/>
      <c r="JME4" s="787"/>
      <c r="JMF4" s="787"/>
      <c r="JMG4" s="787"/>
      <c r="JMH4" s="787"/>
      <c r="JMI4" s="787"/>
      <c r="JMJ4" s="787"/>
      <c r="JMK4" s="787"/>
      <c r="JML4" s="787"/>
      <c r="JMM4" s="787"/>
      <c r="JMN4" s="787"/>
      <c r="JMO4" s="787"/>
      <c r="JMP4" s="787"/>
      <c r="JMQ4" s="787"/>
      <c r="JMR4" s="787"/>
      <c r="JMS4" s="787"/>
      <c r="JMT4" s="787"/>
      <c r="JMU4" s="787"/>
      <c r="JMV4" s="787"/>
      <c r="JMW4" s="787"/>
      <c r="JMX4" s="787"/>
      <c r="JMY4" s="787"/>
      <c r="JMZ4" s="787"/>
      <c r="JNA4" s="787"/>
      <c r="JNB4" s="787"/>
      <c r="JNC4" s="787"/>
      <c r="JND4" s="787"/>
      <c r="JNE4" s="787"/>
      <c r="JNF4" s="787"/>
      <c r="JNG4" s="787"/>
      <c r="JNH4" s="787"/>
      <c r="JNI4" s="787"/>
      <c r="JNJ4" s="787"/>
      <c r="JNK4" s="787"/>
      <c r="JNL4" s="787"/>
      <c r="JNM4" s="787"/>
      <c r="JNN4" s="787"/>
      <c r="JNO4" s="787"/>
      <c r="JNP4" s="787"/>
      <c r="JNQ4" s="787"/>
      <c r="JNR4" s="787"/>
      <c r="JNS4" s="787"/>
      <c r="JNT4" s="787"/>
      <c r="JNU4" s="787"/>
      <c r="JNV4" s="787"/>
      <c r="JNW4" s="787"/>
      <c r="JNX4" s="787"/>
      <c r="JNY4" s="787"/>
      <c r="JNZ4" s="787"/>
      <c r="JOA4" s="787"/>
      <c r="JOB4" s="787"/>
      <c r="JOC4" s="787"/>
      <c r="JOD4" s="787"/>
      <c r="JOE4" s="787"/>
      <c r="JOF4" s="787"/>
      <c r="JOG4" s="787"/>
      <c r="JOH4" s="787"/>
      <c r="JOI4" s="787"/>
      <c r="JOJ4" s="787"/>
      <c r="JOK4" s="787"/>
      <c r="JOL4" s="787"/>
      <c r="JOM4" s="787"/>
      <c r="JON4" s="787"/>
      <c r="JOO4" s="787"/>
      <c r="JOP4" s="787"/>
      <c r="JOQ4" s="787"/>
      <c r="JOR4" s="787"/>
      <c r="JOS4" s="787"/>
      <c r="JOT4" s="787"/>
      <c r="JOU4" s="787"/>
      <c r="JOV4" s="787"/>
      <c r="JOW4" s="787"/>
      <c r="JOX4" s="787"/>
      <c r="JOY4" s="787"/>
      <c r="JOZ4" s="787"/>
      <c r="JPA4" s="787"/>
      <c r="JPB4" s="787"/>
      <c r="JPC4" s="787"/>
      <c r="JPD4" s="787"/>
      <c r="JPE4" s="787"/>
      <c r="JPF4" s="787"/>
      <c r="JPG4" s="787"/>
      <c r="JPH4" s="787"/>
      <c r="JPI4" s="787"/>
      <c r="JPJ4" s="787"/>
      <c r="JPK4" s="787"/>
      <c r="JPL4" s="787"/>
      <c r="JPM4" s="787"/>
      <c r="JPN4" s="787"/>
      <c r="JPO4" s="787"/>
      <c r="JPP4" s="787"/>
      <c r="JPQ4" s="787"/>
      <c r="JPR4" s="787"/>
      <c r="JPS4" s="787"/>
      <c r="JPT4" s="787"/>
      <c r="JPU4" s="787"/>
      <c r="JPV4" s="787"/>
      <c r="JPW4" s="787"/>
      <c r="JPX4" s="787"/>
      <c r="JPY4" s="787"/>
      <c r="JPZ4" s="787"/>
      <c r="JQA4" s="787"/>
      <c r="JQB4" s="787"/>
      <c r="JQC4" s="787"/>
      <c r="JQD4" s="787"/>
      <c r="JQE4" s="787"/>
      <c r="JQF4" s="787"/>
      <c r="JQG4" s="787"/>
      <c r="JQH4" s="787"/>
      <c r="JQI4" s="787"/>
      <c r="JQJ4" s="787"/>
      <c r="JQK4" s="787"/>
      <c r="JQL4" s="787"/>
      <c r="JQM4" s="787"/>
      <c r="JQN4" s="787"/>
      <c r="JQO4" s="787"/>
      <c r="JQP4" s="787"/>
      <c r="JQQ4" s="787"/>
      <c r="JQR4" s="787"/>
      <c r="JQS4" s="787"/>
      <c r="JQT4" s="787"/>
      <c r="JQU4" s="787"/>
      <c r="JQV4" s="787"/>
      <c r="JQW4" s="787"/>
      <c r="JQX4" s="787"/>
      <c r="JQY4" s="787"/>
      <c r="JQZ4" s="787"/>
      <c r="JRA4" s="787"/>
      <c r="JRB4" s="787"/>
      <c r="JRC4" s="787"/>
      <c r="JRD4" s="787"/>
      <c r="JRE4" s="787"/>
      <c r="JRF4" s="787"/>
      <c r="JRG4" s="787"/>
      <c r="JRH4" s="787"/>
      <c r="JRI4" s="787"/>
      <c r="JRJ4" s="787"/>
      <c r="JRK4" s="787"/>
      <c r="JRL4" s="787"/>
      <c r="JRM4" s="787"/>
      <c r="JRN4" s="787"/>
      <c r="JRO4" s="787"/>
      <c r="JRP4" s="787"/>
      <c r="JRQ4" s="787"/>
      <c r="JRR4" s="787"/>
      <c r="JRS4" s="787"/>
      <c r="JRT4" s="787"/>
      <c r="JRU4" s="787"/>
      <c r="JRV4" s="787"/>
      <c r="JRW4" s="787"/>
      <c r="JRX4" s="787"/>
      <c r="JRY4" s="787"/>
      <c r="JRZ4" s="787"/>
      <c r="JSA4" s="787"/>
      <c r="JSB4" s="787"/>
      <c r="JSC4" s="787"/>
      <c r="JSD4" s="787"/>
      <c r="JSE4" s="787"/>
      <c r="JSF4" s="787"/>
      <c r="JSG4" s="787"/>
      <c r="JSH4" s="787"/>
      <c r="JSI4" s="787"/>
      <c r="JSJ4" s="787"/>
      <c r="JSK4" s="787"/>
      <c r="JSL4" s="787"/>
      <c r="JSM4" s="787"/>
      <c r="JSN4" s="787"/>
      <c r="JSO4" s="787"/>
      <c r="JSP4" s="787"/>
      <c r="JSQ4" s="787"/>
      <c r="JSR4" s="787"/>
      <c r="JSS4" s="787"/>
      <c r="JST4" s="787"/>
      <c r="JSU4" s="787"/>
      <c r="JSV4" s="787"/>
      <c r="JSW4" s="787"/>
      <c r="JSX4" s="787"/>
      <c r="JSY4" s="787"/>
      <c r="JSZ4" s="787"/>
      <c r="JTA4" s="787"/>
      <c r="JTB4" s="787"/>
      <c r="JTC4" s="787"/>
      <c r="JTD4" s="787"/>
      <c r="JTE4" s="787"/>
      <c r="JTF4" s="787"/>
      <c r="JTG4" s="787"/>
      <c r="JTH4" s="787"/>
      <c r="JTI4" s="787"/>
      <c r="JTJ4" s="787"/>
      <c r="JTK4" s="787"/>
      <c r="JTL4" s="787"/>
      <c r="JTM4" s="787"/>
      <c r="JTN4" s="787"/>
      <c r="JTO4" s="787"/>
      <c r="JTP4" s="787"/>
      <c r="JTQ4" s="787"/>
      <c r="JTR4" s="787"/>
      <c r="JTS4" s="787"/>
      <c r="JTT4" s="787"/>
      <c r="JTU4" s="787"/>
      <c r="JTV4" s="787"/>
      <c r="JTW4" s="787"/>
      <c r="JTX4" s="787"/>
      <c r="JTY4" s="787"/>
      <c r="JTZ4" s="787"/>
      <c r="JUA4" s="787"/>
      <c r="JUB4" s="787"/>
      <c r="JUC4" s="787"/>
      <c r="JUD4" s="787"/>
      <c r="JUE4" s="787"/>
      <c r="JUF4" s="787"/>
      <c r="JUG4" s="787"/>
      <c r="JUH4" s="787"/>
      <c r="JUI4" s="787"/>
      <c r="JUJ4" s="787"/>
      <c r="JUK4" s="787"/>
      <c r="JUL4" s="787"/>
      <c r="JUM4" s="787"/>
      <c r="JUN4" s="787"/>
      <c r="JUO4" s="787"/>
      <c r="JUP4" s="787"/>
      <c r="JUQ4" s="787"/>
      <c r="JUR4" s="787"/>
      <c r="JUS4" s="787"/>
      <c r="JUT4" s="787"/>
      <c r="JUU4" s="787"/>
      <c r="JUV4" s="787"/>
      <c r="JUW4" s="787"/>
      <c r="JUX4" s="787"/>
      <c r="JUY4" s="787"/>
      <c r="JUZ4" s="787"/>
      <c r="JVA4" s="787"/>
      <c r="JVB4" s="787"/>
      <c r="JVC4" s="787"/>
      <c r="JVD4" s="787"/>
      <c r="JVE4" s="787"/>
      <c r="JVF4" s="787"/>
      <c r="JVG4" s="787"/>
      <c r="JVH4" s="787"/>
      <c r="JVI4" s="787"/>
      <c r="JVJ4" s="787"/>
      <c r="JVK4" s="787"/>
      <c r="JVL4" s="787"/>
      <c r="JVM4" s="787"/>
      <c r="JVN4" s="787"/>
      <c r="JVO4" s="787"/>
      <c r="JVP4" s="787"/>
      <c r="JVQ4" s="787"/>
      <c r="JVR4" s="787"/>
      <c r="JVS4" s="787"/>
      <c r="JVT4" s="787"/>
      <c r="JVU4" s="787"/>
      <c r="JVV4" s="787"/>
      <c r="JVW4" s="787"/>
      <c r="JVX4" s="787"/>
      <c r="JVY4" s="787"/>
      <c r="JVZ4" s="787"/>
      <c r="JWA4" s="787"/>
      <c r="JWB4" s="787"/>
      <c r="JWC4" s="787"/>
      <c r="JWD4" s="787"/>
      <c r="JWE4" s="787"/>
      <c r="JWF4" s="787"/>
      <c r="JWG4" s="787"/>
      <c r="JWH4" s="787"/>
      <c r="JWI4" s="787"/>
      <c r="JWJ4" s="787"/>
      <c r="JWK4" s="787"/>
      <c r="JWL4" s="787"/>
      <c r="JWM4" s="787"/>
      <c r="JWN4" s="787"/>
      <c r="JWO4" s="787"/>
      <c r="JWP4" s="787"/>
      <c r="JWQ4" s="787"/>
      <c r="JWR4" s="787"/>
      <c r="JWS4" s="787"/>
      <c r="JWT4" s="787"/>
      <c r="JWU4" s="787"/>
      <c r="JWV4" s="787"/>
      <c r="JWW4" s="787"/>
      <c r="JWX4" s="787"/>
      <c r="JWY4" s="787"/>
      <c r="JWZ4" s="787"/>
      <c r="JXA4" s="787"/>
      <c r="JXB4" s="787"/>
      <c r="JXC4" s="787"/>
      <c r="JXD4" s="787"/>
      <c r="JXE4" s="787"/>
      <c r="JXF4" s="787"/>
      <c r="JXG4" s="787"/>
      <c r="JXH4" s="787"/>
      <c r="JXI4" s="787"/>
      <c r="JXJ4" s="787"/>
      <c r="JXK4" s="787"/>
      <c r="JXL4" s="787"/>
      <c r="JXM4" s="787"/>
      <c r="JXN4" s="787"/>
      <c r="JXO4" s="787"/>
      <c r="JXP4" s="787"/>
      <c r="JXQ4" s="787"/>
      <c r="JXR4" s="787"/>
      <c r="JXS4" s="787"/>
      <c r="JXT4" s="787"/>
      <c r="JXU4" s="787"/>
      <c r="JXV4" s="787"/>
      <c r="JXW4" s="787"/>
      <c r="JXX4" s="787"/>
      <c r="JXY4" s="787"/>
      <c r="JXZ4" s="787"/>
      <c r="JYA4" s="787"/>
      <c r="JYB4" s="787"/>
      <c r="JYC4" s="787"/>
      <c r="JYD4" s="787"/>
      <c r="JYE4" s="787"/>
      <c r="JYF4" s="787"/>
      <c r="JYG4" s="787"/>
      <c r="JYH4" s="787"/>
      <c r="JYI4" s="787"/>
      <c r="JYJ4" s="787"/>
      <c r="JYK4" s="787"/>
      <c r="JYL4" s="787"/>
      <c r="JYM4" s="787"/>
      <c r="JYN4" s="787"/>
      <c r="JYO4" s="787"/>
      <c r="JYP4" s="787"/>
      <c r="JYQ4" s="787"/>
      <c r="JYR4" s="787"/>
      <c r="JYS4" s="787"/>
      <c r="JYT4" s="787"/>
      <c r="JYU4" s="787"/>
      <c r="JYV4" s="787"/>
      <c r="JYW4" s="787"/>
      <c r="JYX4" s="787"/>
      <c r="JYY4" s="787"/>
      <c r="JYZ4" s="787"/>
      <c r="JZA4" s="787"/>
      <c r="JZB4" s="787"/>
      <c r="JZC4" s="787"/>
      <c r="JZD4" s="787"/>
      <c r="JZE4" s="787"/>
      <c r="JZF4" s="787"/>
      <c r="JZG4" s="787"/>
      <c r="JZH4" s="787"/>
      <c r="JZI4" s="787"/>
      <c r="JZJ4" s="787"/>
      <c r="JZK4" s="787"/>
      <c r="JZL4" s="787"/>
      <c r="JZM4" s="787"/>
      <c r="JZN4" s="787"/>
      <c r="JZO4" s="787"/>
      <c r="JZP4" s="787"/>
      <c r="JZQ4" s="787"/>
      <c r="JZR4" s="787"/>
      <c r="JZS4" s="787"/>
      <c r="JZT4" s="787"/>
      <c r="JZU4" s="787"/>
      <c r="JZV4" s="787"/>
      <c r="JZW4" s="787"/>
      <c r="JZX4" s="787"/>
      <c r="JZY4" s="787"/>
      <c r="JZZ4" s="787"/>
      <c r="KAA4" s="787"/>
      <c r="KAB4" s="787"/>
      <c r="KAC4" s="787"/>
      <c r="KAD4" s="787"/>
      <c r="KAE4" s="787"/>
      <c r="KAF4" s="787"/>
      <c r="KAG4" s="787"/>
      <c r="KAH4" s="787"/>
      <c r="KAI4" s="787"/>
      <c r="KAJ4" s="787"/>
      <c r="KAK4" s="787"/>
      <c r="KAL4" s="787"/>
      <c r="KAM4" s="787"/>
      <c r="KAN4" s="787"/>
      <c r="KAO4" s="787"/>
      <c r="KAP4" s="787"/>
      <c r="KAQ4" s="787"/>
      <c r="KAR4" s="787"/>
      <c r="KAS4" s="787"/>
      <c r="KAT4" s="787"/>
      <c r="KAU4" s="787"/>
      <c r="KAV4" s="787"/>
      <c r="KAW4" s="787"/>
      <c r="KAX4" s="787"/>
      <c r="KAY4" s="787"/>
      <c r="KAZ4" s="787"/>
      <c r="KBA4" s="787"/>
      <c r="KBB4" s="787"/>
      <c r="KBC4" s="787"/>
      <c r="KBD4" s="787"/>
      <c r="KBE4" s="787"/>
      <c r="KBF4" s="787"/>
      <c r="KBG4" s="787"/>
      <c r="KBH4" s="787"/>
      <c r="KBI4" s="787"/>
      <c r="KBJ4" s="787"/>
      <c r="KBK4" s="787"/>
      <c r="KBL4" s="787"/>
      <c r="KBM4" s="787"/>
      <c r="KBN4" s="787"/>
      <c r="KBO4" s="787"/>
      <c r="KBP4" s="787"/>
      <c r="KBQ4" s="787"/>
      <c r="KBR4" s="787"/>
      <c r="KBS4" s="787"/>
      <c r="KBT4" s="787"/>
      <c r="KBU4" s="787"/>
      <c r="KBV4" s="787"/>
      <c r="KBW4" s="787"/>
      <c r="KBX4" s="787"/>
      <c r="KBY4" s="787"/>
      <c r="KBZ4" s="787"/>
      <c r="KCA4" s="787"/>
      <c r="KCB4" s="787"/>
      <c r="KCC4" s="787"/>
      <c r="KCD4" s="787"/>
      <c r="KCE4" s="787"/>
      <c r="KCF4" s="787"/>
      <c r="KCG4" s="787"/>
      <c r="KCH4" s="787"/>
      <c r="KCI4" s="787"/>
      <c r="KCJ4" s="787"/>
      <c r="KCK4" s="787"/>
      <c r="KCL4" s="787"/>
      <c r="KCM4" s="787"/>
      <c r="KCN4" s="787"/>
      <c r="KCO4" s="787"/>
      <c r="KCP4" s="787"/>
      <c r="KCQ4" s="787"/>
      <c r="KCR4" s="787"/>
      <c r="KCS4" s="787"/>
      <c r="KCT4" s="787"/>
      <c r="KCU4" s="787"/>
      <c r="KCV4" s="787"/>
      <c r="KCW4" s="787"/>
      <c r="KCX4" s="787"/>
      <c r="KCY4" s="787"/>
      <c r="KCZ4" s="787"/>
      <c r="KDA4" s="787"/>
      <c r="KDB4" s="787"/>
      <c r="KDC4" s="787"/>
      <c r="KDD4" s="787"/>
      <c r="KDE4" s="787"/>
      <c r="KDF4" s="787"/>
      <c r="KDG4" s="787"/>
      <c r="KDH4" s="787"/>
      <c r="KDI4" s="787"/>
      <c r="KDJ4" s="787"/>
      <c r="KDK4" s="787"/>
      <c r="KDL4" s="787"/>
      <c r="KDM4" s="787"/>
      <c r="KDN4" s="787"/>
      <c r="KDO4" s="787"/>
      <c r="KDP4" s="787"/>
      <c r="KDQ4" s="787"/>
      <c r="KDR4" s="787"/>
      <c r="KDS4" s="787"/>
      <c r="KDT4" s="787"/>
      <c r="KDU4" s="787"/>
      <c r="KDV4" s="787"/>
      <c r="KDW4" s="787"/>
      <c r="KDX4" s="787"/>
      <c r="KDY4" s="787"/>
      <c r="KDZ4" s="787"/>
      <c r="KEA4" s="787"/>
      <c r="KEB4" s="787"/>
      <c r="KEC4" s="787"/>
      <c r="KED4" s="787"/>
      <c r="KEE4" s="787"/>
      <c r="KEF4" s="787"/>
      <c r="KEG4" s="787"/>
      <c r="KEH4" s="787"/>
      <c r="KEI4" s="787"/>
      <c r="KEJ4" s="787"/>
      <c r="KEK4" s="787"/>
      <c r="KEL4" s="787"/>
      <c r="KEM4" s="787"/>
      <c r="KEN4" s="787"/>
      <c r="KEO4" s="787"/>
      <c r="KEP4" s="787"/>
      <c r="KEQ4" s="787"/>
      <c r="KER4" s="787"/>
      <c r="KES4" s="787"/>
      <c r="KET4" s="787"/>
      <c r="KEU4" s="787"/>
      <c r="KEV4" s="787"/>
      <c r="KEW4" s="787"/>
      <c r="KEX4" s="787"/>
      <c r="KEY4" s="787"/>
      <c r="KEZ4" s="787"/>
      <c r="KFA4" s="787"/>
      <c r="KFB4" s="787"/>
      <c r="KFC4" s="787"/>
      <c r="KFD4" s="787"/>
      <c r="KFE4" s="787"/>
      <c r="KFF4" s="787"/>
      <c r="KFG4" s="787"/>
      <c r="KFH4" s="787"/>
      <c r="KFI4" s="787"/>
      <c r="KFJ4" s="787"/>
      <c r="KFK4" s="787"/>
      <c r="KFL4" s="787"/>
      <c r="KFM4" s="787"/>
      <c r="KFN4" s="787"/>
      <c r="KFO4" s="787"/>
      <c r="KFP4" s="787"/>
      <c r="KFQ4" s="787"/>
      <c r="KFR4" s="787"/>
      <c r="KFS4" s="787"/>
      <c r="KFT4" s="787"/>
      <c r="KFU4" s="787"/>
      <c r="KFV4" s="787"/>
      <c r="KFW4" s="787"/>
      <c r="KFX4" s="787"/>
      <c r="KFY4" s="787"/>
      <c r="KFZ4" s="787"/>
      <c r="KGA4" s="787"/>
      <c r="KGB4" s="787"/>
      <c r="KGC4" s="787"/>
      <c r="KGD4" s="787"/>
      <c r="KGE4" s="787"/>
      <c r="KGF4" s="787"/>
      <c r="KGG4" s="787"/>
      <c r="KGH4" s="787"/>
      <c r="KGI4" s="787"/>
      <c r="KGJ4" s="787"/>
      <c r="KGK4" s="787"/>
      <c r="KGL4" s="787"/>
      <c r="KGM4" s="787"/>
      <c r="KGN4" s="787"/>
      <c r="KGO4" s="787"/>
      <c r="KGP4" s="787"/>
      <c r="KGQ4" s="787"/>
      <c r="KGR4" s="787"/>
      <c r="KGS4" s="787"/>
      <c r="KGT4" s="787"/>
      <c r="KGU4" s="787"/>
      <c r="KGV4" s="787"/>
      <c r="KGW4" s="787"/>
      <c r="KGX4" s="787"/>
      <c r="KGY4" s="787"/>
      <c r="KGZ4" s="787"/>
      <c r="KHA4" s="787"/>
      <c r="KHB4" s="787"/>
      <c r="KHC4" s="787"/>
      <c r="KHD4" s="787"/>
      <c r="KHE4" s="787"/>
      <c r="KHF4" s="787"/>
      <c r="KHG4" s="787"/>
      <c r="KHH4" s="787"/>
      <c r="KHI4" s="787"/>
      <c r="KHJ4" s="787"/>
      <c r="KHK4" s="787"/>
      <c r="KHL4" s="787"/>
      <c r="KHM4" s="787"/>
      <c r="KHN4" s="787"/>
      <c r="KHO4" s="787"/>
      <c r="KHP4" s="787"/>
      <c r="KHQ4" s="787"/>
      <c r="KHR4" s="787"/>
      <c r="KHS4" s="787"/>
      <c r="KHT4" s="787"/>
      <c r="KHU4" s="787"/>
      <c r="KHV4" s="787"/>
      <c r="KHW4" s="787"/>
      <c r="KHX4" s="787"/>
      <c r="KHY4" s="787"/>
      <c r="KHZ4" s="787"/>
      <c r="KIA4" s="787"/>
      <c r="KIB4" s="787"/>
      <c r="KIC4" s="787"/>
      <c r="KID4" s="787"/>
      <c r="KIE4" s="787"/>
      <c r="KIF4" s="787"/>
      <c r="KIG4" s="787"/>
      <c r="KIH4" s="787"/>
      <c r="KII4" s="787"/>
      <c r="KIJ4" s="787"/>
      <c r="KIK4" s="787"/>
      <c r="KIL4" s="787"/>
      <c r="KIM4" s="787"/>
      <c r="KIN4" s="787"/>
      <c r="KIO4" s="787"/>
      <c r="KIP4" s="787"/>
      <c r="KIQ4" s="787"/>
      <c r="KIR4" s="787"/>
      <c r="KIS4" s="787"/>
      <c r="KIT4" s="787"/>
      <c r="KIU4" s="787"/>
      <c r="KIV4" s="787"/>
      <c r="KIW4" s="787"/>
      <c r="KIX4" s="787"/>
      <c r="KIY4" s="787"/>
      <c r="KIZ4" s="787"/>
      <c r="KJA4" s="787"/>
      <c r="KJB4" s="787"/>
      <c r="KJC4" s="787"/>
      <c r="KJD4" s="787"/>
      <c r="KJE4" s="787"/>
      <c r="KJF4" s="787"/>
      <c r="KJG4" s="787"/>
      <c r="KJH4" s="787"/>
      <c r="KJI4" s="787"/>
      <c r="KJJ4" s="787"/>
      <c r="KJK4" s="787"/>
      <c r="KJL4" s="787"/>
      <c r="KJM4" s="787"/>
      <c r="KJN4" s="787"/>
      <c r="KJO4" s="787"/>
      <c r="KJP4" s="787"/>
      <c r="KJQ4" s="787"/>
      <c r="KJR4" s="787"/>
      <c r="KJS4" s="787"/>
      <c r="KJT4" s="787"/>
      <c r="KJU4" s="787"/>
      <c r="KJV4" s="787"/>
      <c r="KJW4" s="787"/>
      <c r="KJX4" s="787"/>
      <c r="KJY4" s="787"/>
      <c r="KJZ4" s="787"/>
      <c r="KKA4" s="787"/>
      <c r="KKB4" s="787"/>
      <c r="KKC4" s="787"/>
      <c r="KKD4" s="787"/>
      <c r="KKE4" s="787"/>
      <c r="KKF4" s="787"/>
      <c r="KKG4" s="787"/>
      <c r="KKH4" s="787"/>
      <c r="KKI4" s="787"/>
      <c r="KKJ4" s="787"/>
      <c r="KKK4" s="787"/>
      <c r="KKL4" s="787"/>
      <c r="KKM4" s="787"/>
      <c r="KKN4" s="787"/>
      <c r="KKO4" s="787"/>
      <c r="KKP4" s="787"/>
      <c r="KKQ4" s="787"/>
      <c r="KKR4" s="787"/>
      <c r="KKS4" s="787"/>
      <c r="KKT4" s="787"/>
      <c r="KKU4" s="787"/>
      <c r="KKV4" s="787"/>
      <c r="KKW4" s="787"/>
      <c r="KKX4" s="787"/>
      <c r="KKY4" s="787"/>
      <c r="KKZ4" s="787"/>
      <c r="KLA4" s="787"/>
      <c r="KLB4" s="787"/>
      <c r="KLC4" s="787"/>
      <c r="KLD4" s="787"/>
      <c r="KLE4" s="787"/>
      <c r="KLF4" s="787"/>
      <c r="KLG4" s="787"/>
      <c r="KLH4" s="787"/>
      <c r="KLI4" s="787"/>
      <c r="KLJ4" s="787"/>
      <c r="KLK4" s="787"/>
      <c r="KLL4" s="787"/>
      <c r="KLM4" s="787"/>
      <c r="KLN4" s="787"/>
      <c r="KLO4" s="787"/>
      <c r="KLP4" s="787"/>
      <c r="KLQ4" s="787"/>
      <c r="KLR4" s="787"/>
      <c r="KLS4" s="787"/>
      <c r="KLT4" s="787"/>
      <c r="KLU4" s="787"/>
      <c r="KLV4" s="787"/>
      <c r="KLW4" s="787"/>
      <c r="KLX4" s="787"/>
      <c r="KLY4" s="787"/>
      <c r="KLZ4" s="787"/>
      <c r="KMA4" s="787"/>
      <c r="KMB4" s="787"/>
      <c r="KMC4" s="787"/>
      <c r="KMD4" s="787"/>
      <c r="KME4" s="787"/>
      <c r="KMF4" s="787"/>
      <c r="KMG4" s="787"/>
      <c r="KMH4" s="787"/>
      <c r="KMI4" s="787"/>
      <c r="KMJ4" s="787"/>
      <c r="KMK4" s="787"/>
      <c r="KML4" s="787"/>
      <c r="KMM4" s="787"/>
      <c r="KMN4" s="787"/>
      <c r="KMO4" s="787"/>
      <c r="KMP4" s="787"/>
      <c r="KMQ4" s="787"/>
      <c r="KMR4" s="787"/>
      <c r="KMS4" s="787"/>
      <c r="KMT4" s="787"/>
      <c r="KMU4" s="787"/>
      <c r="KMV4" s="787"/>
      <c r="KMW4" s="787"/>
      <c r="KMX4" s="787"/>
      <c r="KMY4" s="787"/>
      <c r="KMZ4" s="787"/>
      <c r="KNA4" s="787"/>
      <c r="KNB4" s="787"/>
      <c r="KNC4" s="787"/>
      <c r="KND4" s="787"/>
      <c r="KNE4" s="787"/>
      <c r="KNF4" s="787"/>
      <c r="KNG4" s="787"/>
      <c r="KNH4" s="787"/>
      <c r="KNI4" s="787"/>
      <c r="KNJ4" s="787"/>
      <c r="KNK4" s="787"/>
      <c r="KNL4" s="787"/>
      <c r="KNM4" s="787"/>
      <c r="KNN4" s="787"/>
      <c r="KNO4" s="787"/>
      <c r="KNP4" s="787"/>
      <c r="KNQ4" s="787"/>
      <c r="KNR4" s="787"/>
      <c r="KNS4" s="787"/>
      <c r="KNT4" s="787"/>
      <c r="KNU4" s="787"/>
      <c r="KNV4" s="787"/>
      <c r="KNW4" s="787"/>
      <c r="KNX4" s="787"/>
      <c r="KNY4" s="787"/>
      <c r="KNZ4" s="787"/>
      <c r="KOA4" s="787"/>
      <c r="KOB4" s="787"/>
      <c r="KOC4" s="787"/>
      <c r="KOD4" s="787"/>
      <c r="KOE4" s="787"/>
      <c r="KOF4" s="787"/>
      <c r="KOG4" s="787"/>
      <c r="KOH4" s="787"/>
      <c r="KOI4" s="787"/>
      <c r="KOJ4" s="787"/>
      <c r="KOK4" s="787"/>
      <c r="KOL4" s="787"/>
      <c r="KOM4" s="787"/>
      <c r="KON4" s="787"/>
      <c r="KOO4" s="787"/>
      <c r="KOP4" s="787"/>
      <c r="KOQ4" s="787"/>
      <c r="KOR4" s="787"/>
      <c r="KOS4" s="787"/>
      <c r="KOT4" s="787"/>
      <c r="KOU4" s="787"/>
      <c r="KOV4" s="787"/>
      <c r="KOW4" s="787"/>
      <c r="KOX4" s="787"/>
      <c r="KOY4" s="787"/>
      <c r="KOZ4" s="787"/>
      <c r="KPA4" s="787"/>
      <c r="KPB4" s="787"/>
      <c r="KPC4" s="787"/>
      <c r="KPD4" s="787"/>
      <c r="KPE4" s="787"/>
      <c r="KPF4" s="787"/>
      <c r="KPG4" s="787"/>
      <c r="KPH4" s="787"/>
      <c r="KPI4" s="787"/>
      <c r="KPJ4" s="787"/>
      <c r="KPK4" s="787"/>
      <c r="KPL4" s="787"/>
      <c r="KPM4" s="787"/>
      <c r="KPN4" s="787"/>
      <c r="KPO4" s="787"/>
      <c r="KPP4" s="787"/>
      <c r="KPQ4" s="787"/>
      <c r="KPR4" s="787"/>
      <c r="KPS4" s="787"/>
      <c r="KPT4" s="787"/>
      <c r="KPU4" s="787"/>
      <c r="KPV4" s="787"/>
      <c r="KPW4" s="787"/>
      <c r="KPX4" s="787"/>
      <c r="KPY4" s="787"/>
      <c r="KPZ4" s="787"/>
      <c r="KQA4" s="787"/>
      <c r="KQB4" s="787"/>
      <c r="KQC4" s="787"/>
      <c r="KQD4" s="787"/>
      <c r="KQE4" s="787"/>
      <c r="KQF4" s="787"/>
      <c r="KQG4" s="787"/>
      <c r="KQH4" s="787"/>
      <c r="KQI4" s="787"/>
      <c r="KQJ4" s="787"/>
      <c r="KQK4" s="787"/>
      <c r="KQL4" s="787"/>
      <c r="KQM4" s="787"/>
      <c r="KQN4" s="787"/>
      <c r="KQO4" s="787"/>
      <c r="KQP4" s="787"/>
      <c r="KQQ4" s="787"/>
      <c r="KQR4" s="787"/>
      <c r="KQS4" s="787"/>
      <c r="KQT4" s="787"/>
      <c r="KQU4" s="787"/>
      <c r="KQV4" s="787"/>
      <c r="KQW4" s="787"/>
      <c r="KQX4" s="787"/>
      <c r="KQY4" s="787"/>
      <c r="KQZ4" s="787"/>
      <c r="KRA4" s="787"/>
      <c r="KRB4" s="787"/>
      <c r="KRC4" s="787"/>
      <c r="KRD4" s="787"/>
      <c r="KRE4" s="787"/>
      <c r="KRF4" s="787"/>
      <c r="KRG4" s="787"/>
      <c r="KRH4" s="787"/>
      <c r="KRI4" s="787"/>
      <c r="KRJ4" s="787"/>
      <c r="KRK4" s="787"/>
      <c r="KRL4" s="787"/>
      <c r="KRM4" s="787"/>
      <c r="KRN4" s="787"/>
      <c r="KRO4" s="787"/>
      <c r="KRP4" s="787"/>
      <c r="KRQ4" s="787"/>
      <c r="KRR4" s="787"/>
      <c r="KRS4" s="787"/>
      <c r="KRT4" s="787"/>
      <c r="KRU4" s="787"/>
      <c r="KRV4" s="787"/>
      <c r="KRW4" s="787"/>
      <c r="KRX4" s="787"/>
      <c r="KRY4" s="787"/>
      <c r="KRZ4" s="787"/>
      <c r="KSA4" s="787"/>
      <c r="KSB4" s="787"/>
      <c r="KSC4" s="787"/>
      <c r="KSD4" s="787"/>
      <c r="KSE4" s="787"/>
      <c r="KSF4" s="787"/>
      <c r="KSG4" s="787"/>
      <c r="KSH4" s="787"/>
      <c r="KSI4" s="787"/>
      <c r="KSJ4" s="787"/>
      <c r="KSK4" s="787"/>
      <c r="KSL4" s="787"/>
      <c r="KSM4" s="787"/>
      <c r="KSN4" s="787"/>
      <c r="KSO4" s="787"/>
      <c r="KSP4" s="787"/>
      <c r="KSQ4" s="787"/>
      <c r="KSR4" s="787"/>
      <c r="KSS4" s="787"/>
      <c r="KST4" s="787"/>
      <c r="KSU4" s="787"/>
      <c r="KSV4" s="787"/>
      <c r="KSW4" s="787"/>
      <c r="KSX4" s="787"/>
      <c r="KSY4" s="787"/>
      <c r="KSZ4" s="787"/>
      <c r="KTA4" s="787"/>
      <c r="KTB4" s="787"/>
      <c r="KTC4" s="787"/>
      <c r="KTD4" s="787"/>
      <c r="KTE4" s="787"/>
      <c r="KTF4" s="787"/>
      <c r="KTG4" s="787"/>
      <c r="KTH4" s="787"/>
      <c r="KTI4" s="787"/>
      <c r="KTJ4" s="787"/>
      <c r="KTK4" s="787"/>
      <c r="KTL4" s="787"/>
      <c r="KTM4" s="787"/>
      <c r="KTN4" s="787"/>
      <c r="KTO4" s="787"/>
      <c r="KTP4" s="787"/>
      <c r="KTQ4" s="787"/>
      <c r="KTR4" s="787"/>
      <c r="KTS4" s="787"/>
      <c r="KTT4" s="787"/>
      <c r="KTU4" s="787"/>
      <c r="KTV4" s="787"/>
      <c r="KTW4" s="787"/>
      <c r="KTX4" s="787"/>
      <c r="KTY4" s="787"/>
      <c r="KTZ4" s="787"/>
      <c r="KUA4" s="787"/>
      <c r="KUB4" s="787"/>
      <c r="KUC4" s="787"/>
      <c r="KUD4" s="787"/>
      <c r="KUE4" s="787"/>
      <c r="KUF4" s="787"/>
      <c r="KUG4" s="787"/>
      <c r="KUH4" s="787"/>
      <c r="KUI4" s="787"/>
      <c r="KUJ4" s="787"/>
      <c r="KUK4" s="787"/>
      <c r="KUL4" s="787"/>
      <c r="KUM4" s="787"/>
      <c r="KUN4" s="787"/>
      <c r="KUO4" s="787"/>
      <c r="KUP4" s="787"/>
      <c r="KUQ4" s="787"/>
      <c r="KUR4" s="787"/>
      <c r="KUS4" s="787"/>
      <c r="KUT4" s="787"/>
      <c r="KUU4" s="787"/>
      <c r="KUV4" s="787"/>
      <c r="KUW4" s="787"/>
      <c r="KUX4" s="787"/>
      <c r="KUY4" s="787"/>
      <c r="KUZ4" s="787"/>
      <c r="KVA4" s="787"/>
      <c r="KVB4" s="787"/>
      <c r="KVC4" s="787"/>
      <c r="KVD4" s="787"/>
      <c r="KVE4" s="787"/>
      <c r="KVF4" s="787"/>
      <c r="KVG4" s="787"/>
      <c r="KVH4" s="787"/>
      <c r="KVI4" s="787"/>
      <c r="KVJ4" s="787"/>
      <c r="KVK4" s="787"/>
      <c r="KVL4" s="787"/>
      <c r="KVM4" s="787"/>
      <c r="KVN4" s="787"/>
      <c r="KVO4" s="787"/>
      <c r="KVP4" s="787"/>
      <c r="KVQ4" s="787"/>
      <c r="KVR4" s="787"/>
      <c r="KVS4" s="787"/>
      <c r="KVT4" s="787"/>
      <c r="KVU4" s="787"/>
      <c r="KVV4" s="787"/>
      <c r="KVW4" s="787"/>
      <c r="KVX4" s="787"/>
      <c r="KVY4" s="787"/>
      <c r="KVZ4" s="787"/>
      <c r="KWA4" s="787"/>
      <c r="KWB4" s="787"/>
      <c r="KWC4" s="787"/>
      <c r="KWD4" s="787"/>
      <c r="KWE4" s="787"/>
      <c r="KWF4" s="787"/>
      <c r="KWG4" s="787"/>
      <c r="KWH4" s="787"/>
      <c r="KWI4" s="787"/>
      <c r="KWJ4" s="787"/>
      <c r="KWK4" s="787"/>
      <c r="KWL4" s="787"/>
      <c r="KWM4" s="787"/>
      <c r="KWN4" s="787"/>
      <c r="KWO4" s="787"/>
      <c r="KWP4" s="787"/>
      <c r="KWQ4" s="787"/>
      <c r="KWR4" s="787"/>
      <c r="KWS4" s="787"/>
      <c r="KWT4" s="787"/>
      <c r="KWU4" s="787"/>
      <c r="KWV4" s="787"/>
      <c r="KWW4" s="787"/>
      <c r="KWX4" s="787"/>
      <c r="KWY4" s="787"/>
      <c r="KWZ4" s="787"/>
      <c r="KXA4" s="787"/>
      <c r="KXB4" s="787"/>
      <c r="KXC4" s="787"/>
      <c r="KXD4" s="787"/>
      <c r="KXE4" s="787"/>
      <c r="KXF4" s="787"/>
      <c r="KXG4" s="787"/>
      <c r="KXH4" s="787"/>
      <c r="KXI4" s="787"/>
      <c r="KXJ4" s="787"/>
      <c r="KXK4" s="787"/>
      <c r="KXL4" s="787"/>
      <c r="KXM4" s="787"/>
      <c r="KXN4" s="787"/>
      <c r="KXO4" s="787"/>
      <c r="KXP4" s="787"/>
      <c r="KXQ4" s="787"/>
      <c r="KXR4" s="787"/>
      <c r="KXS4" s="787"/>
      <c r="KXT4" s="787"/>
      <c r="KXU4" s="787"/>
      <c r="KXV4" s="787"/>
      <c r="KXW4" s="787"/>
      <c r="KXX4" s="787"/>
      <c r="KXY4" s="787"/>
      <c r="KXZ4" s="787"/>
      <c r="KYA4" s="787"/>
      <c r="KYB4" s="787"/>
      <c r="KYC4" s="787"/>
      <c r="KYD4" s="787"/>
      <c r="KYE4" s="787"/>
      <c r="KYF4" s="787"/>
      <c r="KYG4" s="787"/>
      <c r="KYH4" s="787"/>
      <c r="KYI4" s="787"/>
      <c r="KYJ4" s="787"/>
      <c r="KYK4" s="787"/>
      <c r="KYL4" s="787"/>
      <c r="KYM4" s="787"/>
      <c r="KYN4" s="787"/>
      <c r="KYO4" s="787"/>
      <c r="KYP4" s="787"/>
      <c r="KYQ4" s="787"/>
      <c r="KYR4" s="787"/>
      <c r="KYS4" s="787"/>
      <c r="KYT4" s="787"/>
      <c r="KYU4" s="787"/>
      <c r="KYV4" s="787"/>
      <c r="KYW4" s="787"/>
      <c r="KYX4" s="787"/>
      <c r="KYY4" s="787"/>
      <c r="KYZ4" s="787"/>
      <c r="KZA4" s="787"/>
      <c r="KZB4" s="787"/>
      <c r="KZC4" s="787"/>
      <c r="KZD4" s="787"/>
      <c r="KZE4" s="787"/>
      <c r="KZF4" s="787"/>
      <c r="KZG4" s="787"/>
      <c r="KZH4" s="787"/>
      <c r="KZI4" s="787"/>
      <c r="KZJ4" s="787"/>
      <c r="KZK4" s="787"/>
      <c r="KZL4" s="787"/>
      <c r="KZM4" s="787"/>
      <c r="KZN4" s="787"/>
      <c r="KZO4" s="787"/>
      <c r="KZP4" s="787"/>
      <c r="KZQ4" s="787"/>
      <c r="KZR4" s="787"/>
      <c r="KZS4" s="787"/>
      <c r="KZT4" s="787"/>
      <c r="KZU4" s="787"/>
      <c r="KZV4" s="787"/>
      <c r="KZW4" s="787"/>
      <c r="KZX4" s="787"/>
      <c r="KZY4" s="787"/>
      <c r="KZZ4" s="787"/>
      <c r="LAA4" s="787"/>
      <c r="LAB4" s="787"/>
      <c r="LAC4" s="787"/>
      <c r="LAD4" s="787"/>
      <c r="LAE4" s="787"/>
      <c r="LAF4" s="787"/>
      <c r="LAG4" s="787"/>
      <c r="LAH4" s="787"/>
      <c r="LAI4" s="787"/>
      <c r="LAJ4" s="787"/>
      <c r="LAK4" s="787"/>
      <c r="LAL4" s="787"/>
      <c r="LAM4" s="787"/>
      <c r="LAN4" s="787"/>
      <c r="LAO4" s="787"/>
      <c r="LAP4" s="787"/>
      <c r="LAQ4" s="787"/>
      <c r="LAR4" s="787"/>
      <c r="LAS4" s="787"/>
      <c r="LAT4" s="787"/>
      <c r="LAU4" s="787"/>
      <c r="LAV4" s="787"/>
      <c r="LAW4" s="787"/>
      <c r="LAX4" s="787"/>
      <c r="LAY4" s="787"/>
      <c r="LAZ4" s="787"/>
      <c r="LBA4" s="787"/>
      <c r="LBB4" s="787"/>
      <c r="LBC4" s="787"/>
      <c r="LBD4" s="787"/>
      <c r="LBE4" s="787"/>
      <c r="LBF4" s="787"/>
      <c r="LBG4" s="787"/>
      <c r="LBH4" s="787"/>
      <c r="LBI4" s="787"/>
      <c r="LBJ4" s="787"/>
      <c r="LBK4" s="787"/>
      <c r="LBL4" s="787"/>
      <c r="LBM4" s="787"/>
      <c r="LBN4" s="787"/>
      <c r="LBO4" s="787"/>
      <c r="LBP4" s="787"/>
      <c r="LBQ4" s="787"/>
      <c r="LBR4" s="787"/>
      <c r="LBS4" s="787"/>
      <c r="LBT4" s="787"/>
      <c r="LBU4" s="787"/>
      <c r="LBV4" s="787"/>
      <c r="LBW4" s="787"/>
      <c r="LBX4" s="787"/>
      <c r="LBY4" s="787"/>
      <c r="LBZ4" s="787"/>
      <c r="LCA4" s="787"/>
      <c r="LCB4" s="787"/>
      <c r="LCC4" s="787"/>
      <c r="LCD4" s="787"/>
      <c r="LCE4" s="787"/>
      <c r="LCF4" s="787"/>
      <c r="LCG4" s="787"/>
      <c r="LCH4" s="787"/>
      <c r="LCI4" s="787"/>
      <c r="LCJ4" s="787"/>
      <c r="LCK4" s="787"/>
      <c r="LCL4" s="787"/>
      <c r="LCM4" s="787"/>
      <c r="LCN4" s="787"/>
      <c r="LCO4" s="787"/>
      <c r="LCP4" s="787"/>
      <c r="LCQ4" s="787"/>
      <c r="LCR4" s="787"/>
      <c r="LCS4" s="787"/>
      <c r="LCT4" s="787"/>
      <c r="LCU4" s="787"/>
      <c r="LCV4" s="787"/>
      <c r="LCW4" s="787"/>
      <c r="LCX4" s="787"/>
      <c r="LCY4" s="787"/>
      <c r="LCZ4" s="787"/>
      <c r="LDA4" s="787"/>
      <c r="LDB4" s="787"/>
      <c r="LDC4" s="787"/>
      <c r="LDD4" s="787"/>
      <c r="LDE4" s="787"/>
      <c r="LDF4" s="787"/>
      <c r="LDG4" s="787"/>
      <c r="LDH4" s="787"/>
      <c r="LDI4" s="787"/>
      <c r="LDJ4" s="787"/>
      <c r="LDK4" s="787"/>
      <c r="LDL4" s="787"/>
      <c r="LDM4" s="787"/>
      <c r="LDN4" s="787"/>
      <c r="LDO4" s="787"/>
      <c r="LDP4" s="787"/>
      <c r="LDQ4" s="787"/>
      <c r="LDR4" s="787"/>
      <c r="LDS4" s="787"/>
      <c r="LDT4" s="787"/>
      <c r="LDU4" s="787"/>
      <c r="LDV4" s="787"/>
      <c r="LDW4" s="787"/>
      <c r="LDX4" s="787"/>
      <c r="LDY4" s="787"/>
      <c r="LDZ4" s="787"/>
      <c r="LEA4" s="787"/>
      <c r="LEB4" s="787"/>
      <c r="LEC4" s="787"/>
      <c r="LED4" s="787"/>
      <c r="LEE4" s="787"/>
      <c r="LEF4" s="787"/>
      <c r="LEG4" s="787"/>
      <c r="LEH4" s="787"/>
      <c r="LEI4" s="787"/>
      <c r="LEJ4" s="787"/>
      <c r="LEK4" s="787"/>
      <c r="LEL4" s="787"/>
      <c r="LEM4" s="787"/>
      <c r="LEN4" s="787"/>
      <c r="LEO4" s="787"/>
      <c r="LEP4" s="787"/>
      <c r="LEQ4" s="787"/>
      <c r="LER4" s="787"/>
      <c r="LES4" s="787"/>
      <c r="LET4" s="787"/>
      <c r="LEU4" s="787"/>
      <c r="LEV4" s="787"/>
      <c r="LEW4" s="787"/>
      <c r="LEX4" s="787"/>
      <c r="LEY4" s="787"/>
      <c r="LEZ4" s="787"/>
      <c r="LFA4" s="787"/>
      <c r="LFB4" s="787"/>
      <c r="LFC4" s="787"/>
      <c r="LFD4" s="787"/>
      <c r="LFE4" s="787"/>
      <c r="LFF4" s="787"/>
      <c r="LFG4" s="787"/>
      <c r="LFH4" s="787"/>
      <c r="LFI4" s="787"/>
      <c r="LFJ4" s="787"/>
      <c r="LFK4" s="787"/>
      <c r="LFL4" s="787"/>
      <c r="LFM4" s="787"/>
      <c r="LFN4" s="787"/>
      <c r="LFO4" s="787"/>
      <c r="LFP4" s="787"/>
      <c r="LFQ4" s="787"/>
      <c r="LFR4" s="787"/>
      <c r="LFS4" s="787"/>
      <c r="LFT4" s="787"/>
      <c r="LFU4" s="787"/>
      <c r="LFV4" s="787"/>
      <c r="LFW4" s="787"/>
      <c r="LFX4" s="787"/>
      <c r="LFY4" s="787"/>
      <c r="LFZ4" s="787"/>
      <c r="LGA4" s="787"/>
      <c r="LGB4" s="787"/>
      <c r="LGC4" s="787"/>
      <c r="LGD4" s="787"/>
      <c r="LGE4" s="787"/>
      <c r="LGF4" s="787"/>
      <c r="LGG4" s="787"/>
      <c r="LGH4" s="787"/>
      <c r="LGI4" s="787"/>
      <c r="LGJ4" s="787"/>
      <c r="LGK4" s="787"/>
      <c r="LGL4" s="787"/>
      <c r="LGM4" s="787"/>
      <c r="LGN4" s="787"/>
      <c r="LGO4" s="787"/>
      <c r="LGP4" s="787"/>
      <c r="LGQ4" s="787"/>
      <c r="LGR4" s="787"/>
      <c r="LGS4" s="787"/>
      <c r="LGT4" s="787"/>
      <c r="LGU4" s="787"/>
      <c r="LGV4" s="787"/>
      <c r="LGW4" s="787"/>
      <c r="LGX4" s="787"/>
      <c r="LGY4" s="787"/>
      <c r="LGZ4" s="787"/>
      <c r="LHA4" s="787"/>
      <c r="LHB4" s="787"/>
      <c r="LHC4" s="787"/>
      <c r="LHD4" s="787"/>
      <c r="LHE4" s="787"/>
      <c r="LHF4" s="787"/>
    </row>
    <row r="5" s="25" customFormat="1" ht="27" customHeight="1" spans="1:423">
      <c r="A5" s="393"/>
      <c r="B5" s="394"/>
      <c r="C5" s="393"/>
      <c r="D5" s="393"/>
      <c r="E5" s="393"/>
      <c r="F5" s="395"/>
      <c r="G5" s="396"/>
      <c r="H5" s="397" t="s">
        <v>1304</v>
      </c>
      <c r="I5" s="436"/>
      <c r="J5" s="437"/>
      <c r="K5" s="438"/>
      <c r="L5" s="439" t="s">
        <v>1305</v>
      </c>
      <c r="M5" s="440"/>
      <c r="N5" s="441"/>
      <c r="O5" s="442"/>
      <c r="P5" s="443"/>
      <c r="Q5" s="470"/>
      <c r="R5" s="440"/>
      <c r="S5" s="471"/>
      <c r="T5" s="471"/>
      <c r="U5" s="472"/>
      <c r="V5" s="472"/>
      <c r="W5" s="473"/>
      <c r="X5" s="474" t="s">
        <v>3374</v>
      </c>
      <c r="Y5" s="497"/>
      <c r="Z5" s="497"/>
      <c r="AA5" s="497" t="s">
        <v>3375</v>
      </c>
      <c r="AB5" s="498"/>
      <c r="AC5" s="498"/>
      <c r="AD5" s="498"/>
      <c r="AE5" s="498"/>
      <c r="AF5" s="499"/>
      <c r="AG5" s="499"/>
      <c r="AH5" s="499"/>
      <c r="AI5" s="499" t="s">
        <v>3376</v>
      </c>
      <c r="AJ5" s="499"/>
      <c r="AK5" s="499"/>
      <c r="AL5" s="499"/>
      <c r="AM5" s="499"/>
      <c r="AN5" s="471" t="s">
        <v>13</v>
      </c>
      <c r="AO5" s="499"/>
      <c r="AP5" s="499"/>
      <c r="AQ5" s="499"/>
      <c r="AR5" s="499"/>
      <c r="AS5" s="499"/>
      <c r="AT5" s="499"/>
      <c r="AU5" s="499"/>
      <c r="AV5" s="471" t="s">
        <v>13</v>
      </c>
      <c r="AW5" s="515"/>
      <c r="AX5" s="471"/>
      <c r="AY5" s="516"/>
      <c r="AZ5" s="517" t="s">
        <v>1306</v>
      </c>
      <c r="BA5" s="518"/>
      <c r="BB5" s="518"/>
      <c r="BC5" s="518"/>
      <c r="BD5" s="519"/>
      <c r="BE5" s="519"/>
      <c r="BF5" s="519"/>
      <c r="BG5" s="518"/>
      <c r="BH5" s="518"/>
      <c r="BI5" s="518"/>
      <c r="BJ5" s="518"/>
      <c r="BK5" s="518"/>
      <c r="BL5" s="518"/>
      <c r="BM5" s="518"/>
      <c r="BN5" s="518"/>
      <c r="BO5" s="518"/>
      <c r="BP5" s="518"/>
      <c r="BQ5" s="518"/>
      <c r="BR5" s="518"/>
      <c r="BS5" s="518"/>
      <c r="BT5" s="534"/>
      <c r="BU5" s="539"/>
      <c r="BV5" s="539"/>
      <c r="BW5" s="539"/>
      <c r="BX5" s="539"/>
      <c r="BY5" s="539"/>
      <c r="BZ5" s="539"/>
      <c r="CA5" s="539"/>
      <c r="CB5" s="539"/>
      <c r="CC5" s="539"/>
      <c r="CD5" s="539"/>
      <c r="CE5" s="539"/>
      <c r="CF5" s="539"/>
      <c r="CG5" s="539"/>
      <c r="CH5" s="539"/>
      <c r="CI5" s="539"/>
      <c r="CJ5" s="539"/>
      <c r="CK5" s="539"/>
      <c r="CL5" s="539"/>
      <c r="CM5" s="539"/>
      <c r="CN5" s="539"/>
      <c r="CO5" s="539"/>
      <c r="CP5" s="545" t="s">
        <v>1307</v>
      </c>
      <c r="CQ5" s="546" t="s">
        <v>3377</v>
      </c>
      <c r="CR5" s="547"/>
      <c r="CS5" s="547"/>
      <c r="CT5" s="564"/>
      <c r="CU5" s="565"/>
      <c r="CV5" s="565"/>
      <c r="CW5" s="565"/>
      <c r="CX5" s="565"/>
      <c r="CY5" s="565"/>
      <c r="CZ5" s="566"/>
      <c r="DA5" s="573"/>
      <c r="DB5" s="573"/>
      <c r="DC5" s="573"/>
      <c r="DD5" s="573"/>
      <c r="DE5" s="573"/>
      <c r="DF5" s="573"/>
      <c r="DG5" s="573"/>
      <c r="DH5" s="573"/>
      <c r="DI5" s="573"/>
      <c r="DJ5" s="573"/>
      <c r="DK5" s="575">
        <v>10.1</v>
      </c>
      <c r="DL5" s="575">
        <v>10.7</v>
      </c>
      <c r="DM5" s="575"/>
      <c r="DN5" s="575"/>
      <c r="DO5" s="575"/>
      <c r="DP5" s="575"/>
      <c r="DQ5" s="575"/>
      <c r="DR5" s="575"/>
      <c r="DS5" s="575"/>
      <c r="DT5" s="575"/>
      <c r="DU5" s="575"/>
      <c r="DV5" s="575"/>
      <c r="DW5" s="575">
        <v>12.19</v>
      </c>
      <c r="DX5" s="575">
        <v>12.19</v>
      </c>
      <c r="DY5" s="590" t="s">
        <v>1307</v>
      </c>
      <c r="DZ5" s="591" t="s">
        <v>1308</v>
      </c>
      <c r="EA5" s="592"/>
      <c r="EB5" s="592"/>
      <c r="EC5" s="592"/>
      <c r="ED5" s="593"/>
      <c r="EE5" s="545" t="s">
        <v>1307</v>
      </c>
      <c r="EF5" s="594" t="s">
        <v>3378</v>
      </c>
      <c r="EG5" s="607"/>
      <c r="EH5" s="607"/>
      <c r="EI5" s="607"/>
      <c r="EJ5" s="607"/>
      <c r="EK5" s="607"/>
      <c r="EL5" s="607"/>
      <c r="EM5" s="607"/>
      <c r="EN5" s="607"/>
      <c r="EO5" s="607"/>
      <c r="EP5" s="607"/>
      <c r="EQ5" s="612" t="s">
        <v>3379</v>
      </c>
      <c r="ER5" s="607"/>
      <c r="ES5" s="613"/>
      <c r="ET5" s="614" t="s">
        <v>3380</v>
      </c>
      <c r="EU5" s="612" t="s">
        <v>3381</v>
      </c>
      <c r="EV5" s="615"/>
      <c r="EW5" s="615"/>
      <c r="EX5" s="615"/>
      <c r="EY5" s="618" t="s">
        <v>3382</v>
      </c>
      <c r="EZ5" s="615"/>
      <c r="FA5" s="615"/>
      <c r="FB5" s="615"/>
      <c r="FC5" s="619" t="s">
        <v>3383</v>
      </c>
      <c r="FD5" s="619" t="s">
        <v>3384</v>
      </c>
      <c r="FE5" s="621"/>
      <c r="FF5" s="621"/>
      <c r="FG5" s="621"/>
      <c r="FH5" s="622"/>
      <c r="FI5" s="622"/>
      <c r="FJ5" s="622"/>
      <c r="FK5" s="622"/>
      <c r="FL5" s="622"/>
      <c r="FM5" s="622"/>
      <c r="FN5" s="624"/>
      <c r="FO5" s="625"/>
      <c r="FP5" s="625"/>
      <c r="FQ5" s="625"/>
      <c r="FR5" s="625"/>
      <c r="FS5" s="625"/>
      <c r="FT5" s="625"/>
      <c r="FU5" s="625"/>
      <c r="FV5" s="625"/>
      <c r="FW5" s="625"/>
      <c r="FX5" s="625"/>
      <c r="FY5" s="625"/>
      <c r="FZ5" s="625"/>
      <c r="GA5" s="625"/>
      <c r="GB5" s="625"/>
      <c r="GC5" s="618" t="s">
        <v>3385</v>
      </c>
      <c r="GD5" s="625"/>
      <c r="GE5" s="625"/>
      <c r="GF5" s="625"/>
      <c r="GG5" s="625"/>
      <c r="GH5" s="625"/>
      <c r="GI5" s="625"/>
      <c r="GJ5" s="625"/>
      <c r="GK5" s="625"/>
      <c r="GL5" s="625"/>
      <c r="GM5" s="625" t="s">
        <v>3383</v>
      </c>
      <c r="GN5" s="625" t="s">
        <v>3384</v>
      </c>
      <c r="GO5" s="625"/>
      <c r="GP5" s="625"/>
      <c r="GQ5" s="626"/>
      <c r="GR5" s="627"/>
      <c r="GS5" s="627"/>
      <c r="GT5" s="627"/>
      <c r="GU5" s="627"/>
      <c r="GV5" s="627"/>
      <c r="GW5" s="627"/>
      <c r="GX5" s="627"/>
      <c r="GY5" s="627"/>
      <c r="GZ5" s="627"/>
      <c r="HA5" s="632" t="s">
        <v>3386</v>
      </c>
      <c r="HB5" s="633"/>
      <c r="HC5" s="633"/>
      <c r="HD5" s="633"/>
      <c r="HE5" s="633"/>
      <c r="HF5" s="633"/>
      <c r="HG5" s="633"/>
      <c r="HH5" s="633"/>
      <c r="HI5" s="633"/>
      <c r="HJ5" s="633"/>
      <c r="HK5" s="633"/>
      <c r="HL5" s="633"/>
      <c r="HM5" s="633"/>
      <c r="HN5" s="633"/>
      <c r="HO5" s="612" t="s">
        <v>3387</v>
      </c>
      <c r="HP5" s="633"/>
      <c r="HQ5" s="633"/>
      <c r="HR5" s="633"/>
      <c r="HS5" s="633"/>
      <c r="HT5" s="633"/>
      <c r="HU5" s="633"/>
      <c r="HV5" s="633"/>
      <c r="HW5" s="633"/>
      <c r="HX5" s="633"/>
      <c r="HY5" s="633"/>
      <c r="HZ5" s="633" t="s">
        <v>3388</v>
      </c>
      <c r="IA5" s="633"/>
      <c r="IB5" s="633"/>
      <c r="IC5" s="633" t="s">
        <v>3389</v>
      </c>
      <c r="ID5" s="633" t="s">
        <v>3390</v>
      </c>
      <c r="IE5" s="633" t="s">
        <v>3391</v>
      </c>
      <c r="IF5" s="633"/>
      <c r="IG5" s="633"/>
      <c r="IH5" s="633"/>
      <c r="II5" s="633"/>
      <c r="IJ5" s="633"/>
      <c r="IK5" s="633"/>
      <c r="IL5" s="633"/>
      <c r="IM5" s="633"/>
      <c r="IN5" s="633"/>
      <c r="IO5" s="633"/>
      <c r="IP5" s="633"/>
      <c r="IQ5" s="633"/>
      <c r="IR5" s="590" t="s">
        <v>1307</v>
      </c>
      <c r="IS5" s="643" t="s">
        <v>3392</v>
      </c>
      <c r="IT5" s="615"/>
      <c r="IU5" s="644" t="s">
        <v>3393</v>
      </c>
      <c r="IV5" s="644"/>
      <c r="IW5" s="644"/>
      <c r="IX5" s="644"/>
      <c r="IY5" s="644"/>
      <c r="IZ5" s="644"/>
      <c r="JA5" s="644"/>
      <c r="JB5" s="644"/>
      <c r="JC5" s="612" t="s">
        <v>3394</v>
      </c>
      <c r="JD5" s="644"/>
      <c r="JE5" s="647" t="s">
        <v>3395</v>
      </c>
      <c r="JF5" s="644"/>
      <c r="JG5" s="644"/>
      <c r="JH5" s="644"/>
      <c r="JI5" s="644"/>
      <c r="JJ5" s="648"/>
      <c r="JK5" s="649"/>
      <c r="JL5" s="566"/>
      <c r="JM5" s="566"/>
      <c r="JN5" s="566"/>
      <c r="JO5" s="566"/>
      <c r="JP5" s="566"/>
      <c r="JQ5" s="566"/>
      <c r="JR5" s="566"/>
      <c r="JS5" s="566"/>
      <c r="JT5" s="566"/>
      <c r="JU5" s="566"/>
      <c r="JV5" s="566"/>
      <c r="JW5" s="566"/>
      <c r="JX5" s="566"/>
      <c r="JY5" s="566"/>
      <c r="JZ5" s="566"/>
      <c r="KA5" s="566"/>
      <c r="KB5" s="566"/>
      <c r="KC5" s="566"/>
      <c r="KD5" s="566"/>
      <c r="KE5" s="566"/>
      <c r="KF5" s="566"/>
      <c r="KG5" s="566"/>
      <c r="KH5" s="566"/>
      <c r="KI5" s="566"/>
      <c r="KJ5" s="566"/>
      <c r="KK5" s="566"/>
      <c r="KL5" s="566"/>
      <c r="KM5" s="566"/>
      <c r="KN5" s="566"/>
      <c r="KO5" s="566"/>
      <c r="KP5" s="566"/>
      <c r="KQ5" s="566"/>
      <c r="KR5" s="566"/>
      <c r="KS5" s="566"/>
      <c r="KT5" s="566"/>
      <c r="KU5" s="566"/>
      <c r="KV5" s="656" t="s">
        <v>1307</v>
      </c>
      <c r="KW5" s="657" t="s">
        <v>1313</v>
      </c>
      <c r="KX5" s="658"/>
      <c r="KY5" s="658"/>
      <c r="KZ5" s="658"/>
      <c r="LA5" s="658"/>
      <c r="LB5" s="658"/>
      <c r="LC5" s="661"/>
      <c r="LD5" s="662"/>
      <c r="LE5" s="663"/>
      <c r="LF5" s="663"/>
      <c r="LG5" s="663"/>
      <c r="LH5" s="663"/>
      <c r="LI5" s="663"/>
      <c r="LJ5" s="663"/>
      <c r="LK5" s="663"/>
      <c r="LL5" s="663"/>
      <c r="LM5" s="663"/>
      <c r="LN5" s="663"/>
      <c r="LO5" s="663"/>
      <c r="LP5" s="663"/>
      <c r="LQ5" s="573"/>
      <c r="LR5" s="666"/>
      <c r="LS5" s="573"/>
      <c r="LT5" s="643" t="s">
        <v>1313</v>
      </c>
      <c r="LU5" s="573"/>
      <c r="LV5" s="667"/>
      <c r="LW5" s="668" t="s">
        <v>1307</v>
      </c>
      <c r="LX5" s="643" t="s">
        <v>1314</v>
      </c>
      <c r="LY5" s="573"/>
      <c r="LZ5" s="573"/>
      <c r="MA5" s="573"/>
      <c r="MB5" s="573"/>
      <c r="MC5" s="573"/>
      <c r="MD5" s="573"/>
      <c r="ME5" s="671"/>
      <c r="MF5" s="671"/>
      <c r="MG5" s="671"/>
      <c r="MH5" s="671"/>
      <c r="MI5" s="671"/>
      <c r="MJ5" s="671"/>
      <c r="MK5" s="671"/>
      <c r="ML5" s="671"/>
      <c r="MM5" s="671"/>
      <c r="MN5" s="671"/>
      <c r="MO5" s="671"/>
      <c r="MP5" s="671"/>
      <c r="MQ5" s="671"/>
      <c r="MR5" s="671"/>
      <c r="MS5" s="668" t="s">
        <v>1307</v>
      </c>
      <c r="MT5" s="673"/>
      <c r="MU5" s="674"/>
      <c r="MV5" s="675"/>
      <c r="MW5" s="674"/>
      <c r="MX5" s="674"/>
      <c r="MY5" s="674"/>
      <c r="MZ5" s="692"/>
      <c r="NA5" s="693"/>
      <c r="NB5" s="693"/>
      <c r="NC5" s="694"/>
      <c r="ND5" s="694"/>
      <c r="NE5" s="720"/>
      <c r="NF5" s="721"/>
      <c r="NG5" s="721"/>
      <c r="NH5" s="721"/>
      <c r="NI5" s="722"/>
      <c r="NJ5" s="720"/>
      <c r="NK5" s="723"/>
      <c r="NL5" s="721"/>
      <c r="NM5" s="721"/>
      <c r="NN5" s="721"/>
      <c r="NO5" s="721"/>
      <c r="NP5" s="721"/>
      <c r="NQ5" s="752"/>
      <c r="NR5" s="721"/>
      <c r="NS5" s="721"/>
      <c r="NT5" s="721"/>
      <c r="NU5" s="721"/>
      <c r="NV5" s="764"/>
      <c r="NW5" s="764"/>
      <c r="NX5" s="721"/>
      <c r="NY5" s="721"/>
      <c r="NZ5" s="721"/>
      <c r="OA5" s="721"/>
      <c r="OB5" s="721"/>
      <c r="OC5" s="721"/>
      <c r="OD5" s="721"/>
      <c r="OE5" s="777"/>
      <c r="OF5" s="777"/>
      <c r="OG5" s="777"/>
      <c r="OH5" s="777"/>
      <c r="OI5" s="777"/>
      <c r="OJ5" s="777"/>
      <c r="OK5" s="777"/>
      <c r="OL5" s="777"/>
      <c r="OM5" s="777"/>
      <c r="ON5" s="777"/>
      <c r="OO5" s="777"/>
      <c r="OP5" s="777"/>
      <c r="OQ5" s="777"/>
      <c r="OR5" s="777"/>
      <c r="OS5" s="777"/>
      <c r="OT5" s="777"/>
      <c r="OU5" s="777"/>
      <c r="OV5" s="777"/>
      <c r="OW5" s="777"/>
      <c r="OX5" s="777"/>
      <c r="OY5" s="777"/>
      <c r="OZ5" s="777"/>
      <c r="PA5" s="777"/>
      <c r="PB5" s="777"/>
      <c r="PC5" s="777"/>
      <c r="PD5" s="777"/>
      <c r="PE5" s="777"/>
      <c r="PF5" s="777"/>
      <c r="PG5" s="784"/>
    </row>
    <row r="6" s="26" customFormat="1" ht="27" customHeight="1" spans="1:8326">
      <c r="A6" s="77"/>
      <c r="B6" s="398"/>
      <c r="C6" s="77"/>
      <c r="D6" s="77"/>
      <c r="E6" s="77"/>
      <c r="F6" s="399" t="s">
        <v>1315</v>
      </c>
      <c r="G6" s="400"/>
      <c r="H6" s="401" t="s">
        <v>1316</v>
      </c>
      <c r="I6" s="82" t="s">
        <v>3</v>
      </c>
      <c r="J6" s="83" t="s">
        <v>3396</v>
      </c>
      <c r="K6" s="444" t="s">
        <v>3</v>
      </c>
      <c r="L6" s="136" t="s">
        <v>3397</v>
      </c>
      <c r="M6" s="137" t="s">
        <v>1319</v>
      </c>
      <c r="N6" s="445"/>
      <c r="O6" s="138" t="s">
        <v>7</v>
      </c>
      <c r="P6" s="139"/>
      <c r="Q6" s="140" t="s">
        <v>8</v>
      </c>
      <c r="R6" s="475" t="s">
        <v>8</v>
      </c>
      <c r="S6" s="476">
        <v>44680</v>
      </c>
      <c r="T6" s="476"/>
      <c r="U6" s="477"/>
      <c r="V6" s="477"/>
      <c r="W6" s="478" t="s">
        <v>1321</v>
      </c>
      <c r="X6" s="479"/>
      <c r="Y6" s="500"/>
      <c r="Z6" s="500"/>
      <c r="AA6" s="479"/>
      <c r="AB6" s="500"/>
      <c r="AC6" s="500"/>
      <c r="AD6" s="500"/>
      <c r="AE6" s="500"/>
      <c r="AF6" s="501"/>
      <c r="AG6" s="507" t="s">
        <v>3398</v>
      </c>
      <c r="AH6" s="507" t="s">
        <v>3399</v>
      </c>
      <c r="AI6" s="501"/>
      <c r="AJ6" s="501"/>
      <c r="AK6" s="501"/>
      <c r="AL6" s="501"/>
      <c r="AM6" s="501"/>
      <c r="AN6" s="507" t="s">
        <v>3400</v>
      </c>
      <c r="AO6" s="507"/>
      <c r="AP6" s="507"/>
      <c r="AQ6" s="507"/>
      <c r="AR6" s="507"/>
      <c r="AS6" s="507"/>
      <c r="AT6" s="507"/>
      <c r="AU6" s="507"/>
      <c r="AV6" s="509"/>
      <c r="AW6" s="509"/>
      <c r="AX6" s="509"/>
      <c r="AY6" s="520" t="s">
        <v>1321</v>
      </c>
      <c r="AZ6" s="521" t="s">
        <v>3401</v>
      </c>
      <c r="BA6" s="521"/>
      <c r="BB6" s="521"/>
      <c r="BC6" s="521"/>
      <c r="BD6" s="522">
        <v>2.17</v>
      </c>
      <c r="BE6" s="530" t="s">
        <v>1262</v>
      </c>
      <c r="BF6" s="522">
        <v>3.11</v>
      </c>
      <c r="BG6" s="530" t="s">
        <v>3402</v>
      </c>
      <c r="BH6" s="530" t="s">
        <v>1294</v>
      </c>
      <c r="BI6" s="530" t="s">
        <v>3403</v>
      </c>
      <c r="BJ6" s="530" t="s">
        <v>1327</v>
      </c>
      <c r="BK6" s="530" t="s">
        <v>1327</v>
      </c>
      <c r="BL6" s="530" t="s">
        <v>1327</v>
      </c>
      <c r="BM6" s="530" t="s">
        <v>1277</v>
      </c>
      <c r="BN6" s="530" t="s">
        <v>1270</v>
      </c>
      <c r="BO6" s="530" t="s">
        <v>3404</v>
      </c>
      <c r="BP6" s="530" t="s">
        <v>3405</v>
      </c>
      <c r="BQ6" s="530" t="s">
        <v>3406</v>
      </c>
      <c r="BR6" s="530" t="s">
        <v>3407</v>
      </c>
      <c r="BS6" s="535" t="s">
        <v>3408</v>
      </c>
      <c r="BT6" s="535" t="s">
        <v>3409</v>
      </c>
      <c r="BU6" s="535" t="s">
        <v>3410</v>
      </c>
      <c r="BV6" s="535" t="s">
        <v>3411</v>
      </c>
      <c r="BW6" s="535" t="s">
        <v>3412</v>
      </c>
      <c r="BX6" s="535" t="s">
        <v>3413</v>
      </c>
      <c r="BY6" s="535" t="s">
        <v>33</v>
      </c>
      <c r="BZ6" s="535" t="s">
        <v>33</v>
      </c>
      <c r="CA6" s="535" t="s">
        <v>3414</v>
      </c>
      <c r="CB6" s="535" t="s">
        <v>3415</v>
      </c>
      <c r="CC6" s="535" t="s">
        <v>3416</v>
      </c>
      <c r="CD6" s="535" t="s">
        <v>3416</v>
      </c>
      <c r="CE6" s="535" t="s">
        <v>3417</v>
      </c>
      <c r="CF6" s="535" t="s">
        <v>3418</v>
      </c>
      <c r="CG6" s="535" t="s">
        <v>3419</v>
      </c>
      <c r="CH6" s="535" t="s">
        <v>3419</v>
      </c>
      <c r="CI6" s="535" t="s">
        <v>3420</v>
      </c>
      <c r="CJ6" s="535" t="s">
        <v>3421</v>
      </c>
      <c r="CK6" s="535" t="s">
        <v>3422</v>
      </c>
      <c r="CL6" s="535" t="s">
        <v>3423</v>
      </c>
      <c r="CM6" s="535" t="s">
        <v>3424</v>
      </c>
      <c r="CN6" s="535"/>
      <c r="CO6" s="535" t="s">
        <v>3425</v>
      </c>
      <c r="CP6" s="548"/>
      <c r="CQ6" s="549" t="s">
        <v>33</v>
      </c>
      <c r="CR6" s="550" t="s">
        <v>33</v>
      </c>
      <c r="CS6" s="550" t="s">
        <v>33</v>
      </c>
      <c r="CT6" s="567" t="s">
        <v>3426</v>
      </c>
      <c r="CU6" s="568" t="s">
        <v>33</v>
      </c>
      <c r="CV6" s="568" t="s">
        <v>33</v>
      </c>
      <c r="CW6" s="568" t="s">
        <v>33</v>
      </c>
      <c r="CX6" s="568" t="s">
        <v>33</v>
      </c>
      <c r="CY6" s="568" t="s">
        <v>3427</v>
      </c>
      <c r="CZ6" s="568" t="s">
        <v>3428</v>
      </c>
      <c r="DA6" s="567" t="s">
        <v>3429</v>
      </c>
      <c r="DB6" s="568" t="s">
        <v>3430</v>
      </c>
      <c r="DC6" s="568" t="s">
        <v>3431</v>
      </c>
      <c r="DD6" s="568" t="s">
        <v>3431</v>
      </c>
      <c r="DE6" s="568" t="s">
        <v>3431</v>
      </c>
      <c r="DF6" s="568" t="s">
        <v>3432</v>
      </c>
      <c r="DG6" s="568" t="s">
        <v>3433</v>
      </c>
      <c r="DH6" s="568" t="s">
        <v>3433</v>
      </c>
      <c r="DI6" s="568" t="s">
        <v>3434</v>
      </c>
      <c r="DJ6" s="576" t="s">
        <v>3431</v>
      </c>
      <c r="DK6" s="577" t="s">
        <v>3435</v>
      </c>
      <c r="DL6" s="577" t="s">
        <v>3436</v>
      </c>
      <c r="DM6" s="577" t="s">
        <v>3437</v>
      </c>
      <c r="DN6" s="577" t="s">
        <v>3438</v>
      </c>
      <c r="DO6" s="577" t="s">
        <v>3439</v>
      </c>
      <c r="DP6" s="577" t="s">
        <v>3440</v>
      </c>
      <c r="DQ6" s="577" t="s">
        <v>33</v>
      </c>
      <c r="DR6" s="577" t="s">
        <v>3441</v>
      </c>
      <c r="DS6" s="577" t="s">
        <v>3442</v>
      </c>
      <c r="DT6" s="577" t="s">
        <v>3442</v>
      </c>
      <c r="DU6" s="577" t="s">
        <v>3443</v>
      </c>
      <c r="DV6" s="577" t="s">
        <v>33</v>
      </c>
      <c r="DW6" s="577" t="s">
        <v>3444</v>
      </c>
      <c r="DX6" s="577" t="s">
        <v>3445</v>
      </c>
      <c r="DY6" s="595"/>
      <c r="DZ6" s="596"/>
      <c r="EA6" s="597"/>
      <c r="EB6" s="597"/>
      <c r="EC6" s="597"/>
      <c r="ED6" s="598" t="s">
        <v>3446</v>
      </c>
      <c r="EE6" s="548"/>
      <c r="EF6" s="599" t="s">
        <v>16</v>
      </c>
      <c r="EG6" s="608" t="s">
        <v>26</v>
      </c>
      <c r="EH6" s="608" t="s">
        <v>13</v>
      </c>
      <c r="EI6" s="608" t="s">
        <v>31</v>
      </c>
      <c r="EJ6" s="608" t="s">
        <v>24</v>
      </c>
      <c r="EK6" s="608" t="s">
        <v>23</v>
      </c>
      <c r="EL6" s="608" t="s">
        <v>18</v>
      </c>
      <c r="EM6" s="608" t="s">
        <v>28</v>
      </c>
      <c r="EN6" s="608" t="s">
        <v>18</v>
      </c>
      <c r="EO6" s="233" t="s">
        <v>1341</v>
      </c>
      <c r="EP6" s="608" t="s">
        <v>40</v>
      </c>
      <c r="EQ6" s="616" t="s">
        <v>15</v>
      </c>
      <c r="ER6" s="608" t="s">
        <v>42</v>
      </c>
      <c r="ES6" s="608" t="s">
        <v>3447</v>
      </c>
      <c r="ET6" s="608" t="s">
        <v>21</v>
      </c>
      <c r="EU6" s="617" t="s">
        <v>1358</v>
      </c>
      <c r="EV6" s="608" t="s">
        <v>31</v>
      </c>
      <c r="EW6" s="608" t="s">
        <v>3448</v>
      </c>
      <c r="EX6" s="608" t="s">
        <v>1358</v>
      </c>
      <c r="EY6" s="617" t="s">
        <v>3449</v>
      </c>
      <c r="EZ6" s="608" t="s">
        <v>1338</v>
      </c>
      <c r="FA6" s="608" t="s">
        <v>28</v>
      </c>
      <c r="FB6" s="608" t="s">
        <v>3450</v>
      </c>
      <c r="FC6" s="608" t="s">
        <v>13</v>
      </c>
      <c r="FD6" s="608" t="s">
        <v>13</v>
      </c>
      <c r="FE6" s="608" t="s">
        <v>12</v>
      </c>
      <c r="FF6" s="608" t="s">
        <v>21</v>
      </c>
      <c r="FG6" s="608" t="s">
        <v>29</v>
      </c>
      <c r="FH6" s="608" t="s">
        <v>1344</v>
      </c>
      <c r="FI6" s="608" t="s">
        <v>3451</v>
      </c>
      <c r="FJ6" s="233" t="s">
        <v>3452</v>
      </c>
      <c r="FK6" s="608" t="s">
        <v>18</v>
      </c>
      <c r="FL6" s="608" t="s">
        <v>1339</v>
      </c>
      <c r="FM6" s="608" t="s">
        <v>21</v>
      </c>
      <c r="FN6" s="608" t="s">
        <v>1358</v>
      </c>
      <c r="FO6" s="608" t="s">
        <v>3453</v>
      </c>
      <c r="FP6" s="608" t="s">
        <v>3453</v>
      </c>
      <c r="FQ6" s="608" t="s">
        <v>3453</v>
      </c>
      <c r="FR6" s="608" t="s">
        <v>3454</v>
      </c>
      <c r="FS6" s="608" t="s">
        <v>3455</v>
      </c>
      <c r="FT6" s="608" t="s">
        <v>3456</v>
      </c>
      <c r="FU6" s="608" t="s">
        <v>40</v>
      </c>
      <c r="FV6" s="608" t="s">
        <v>23</v>
      </c>
      <c r="FW6" s="608" t="s">
        <v>13</v>
      </c>
      <c r="FX6" s="608" t="s">
        <v>3455</v>
      </c>
      <c r="FY6" s="608" t="s">
        <v>13</v>
      </c>
      <c r="FZ6" s="608" t="s">
        <v>3456</v>
      </c>
      <c r="GA6" s="608" t="s">
        <v>3447</v>
      </c>
      <c r="GB6" s="608" t="s">
        <v>21</v>
      </c>
      <c r="GC6" s="617" t="s">
        <v>21</v>
      </c>
      <c r="GD6" s="608" t="s">
        <v>29</v>
      </c>
      <c r="GE6" s="608" t="s">
        <v>12</v>
      </c>
      <c r="GF6" s="608" t="s">
        <v>3457</v>
      </c>
      <c r="GG6" s="608" t="s">
        <v>3458</v>
      </c>
      <c r="GH6" s="608" t="s">
        <v>1341</v>
      </c>
      <c r="GI6" s="608" t="s">
        <v>3459</v>
      </c>
      <c r="GJ6" s="608" t="s">
        <v>21</v>
      </c>
      <c r="GK6" s="608" t="s">
        <v>13</v>
      </c>
      <c r="GL6" s="608" t="s">
        <v>1340</v>
      </c>
      <c r="GM6" s="608" t="s">
        <v>1361</v>
      </c>
      <c r="GN6" s="608" t="s">
        <v>1361</v>
      </c>
      <c r="GO6" s="608" t="s">
        <v>12</v>
      </c>
      <c r="GP6" s="608" t="s">
        <v>28</v>
      </c>
      <c r="GQ6" s="628" t="s">
        <v>3460</v>
      </c>
      <c r="GR6" s="608" t="s">
        <v>14</v>
      </c>
      <c r="GS6" s="608" t="s">
        <v>3461</v>
      </c>
      <c r="GT6" s="608" t="s">
        <v>21</v>
      </c>
      <c r="GU6" s="608" t="s">
        <v>3451</v>
      </c>
      <c r="GV6" s="628" t="s">
        <v>1361</v>
      </c>
      <c r="GW6" s="628" t="s">
        <v>3462</v>
      </c>
      <c r="GX6" s="608" t="s">
        <v>1344</v>
      </c>
      <c r="GY6" s="608" t="s">
        <v>1361</v>
      </c>
      <c r="GZ6" s="608" t="s">
        <v>14</v>
      </c>
      <c r="HA6" s="617" t="s">
        <v>3463</v>
      </c>
      <c r="HB6" s="628" t="s">
        <v>3464</v>
      </c>
      <c r="HC6" s="608" t="s">
        <v>18</v>
      </c>
      <c r="HD6" s="608" t="s">
        <v>3465</v>
      </c>
      <c r="HE6" s="608" t="s">
        <v>3466</v>
      </c>
      <c r="HF6" s="608" t="s">
        <v>1352</v>
      </c>
      <c r="HG6" s="628" t="s">
        <v>18</v>
      </c>
      <c r="HH6" s="628" t="s">
        <v>1338</v>
      </c>
      <c r="HI6" s="628" t="s">
        <v>21</v>
      </c>
      <c r="HJ6" s="628" t="s">
        <v>3467</v>
      </c>
      <c r="HK6" s="628" t="s">
        <v>12</v>
      </c>
      <c r="HL6" s="628" t="s">
        <v>1341</v>
      </c>
      <c r="HM6" s="628" t="s">
        <v>18</v>
      </c>
      <c r="HN6" s="628" t="s">
        <v>18</v>
      </c>
      <c r="HO6" s="634" t="s">
        <v>1351</v>
      </c>
      <c r="HP6" s="628" t="s">
        <v>28</v>
      </c>
      <c r="HQ6" s="628" t="s">
        <v>13</v>
      </c>
      <c r="HR6" s="628" t="s">
        <v>16</v>
      </c>
      <c r="HS6" s="628" t="s">
        <v>1348</v>
      </c>
      <c r="HT6" s="628" t="s">
        <v>3462</v>
      </c>
      <c r="HU6" s="636" t="s">
        <v>1335</v>
      </c>
      <c r="HV6" s="628" t="s">
        <v>40</v>
      </c>
      <c r="HW6" s="628" t="s">
        <v>1352</v>
      </c>
      <c r="HX6" s="628" t="s">
        <v>3468</v>
      </c>
      <c r="HY6" s="628" t="s">
        <v>3469</v>
      </c>
      <c r="HZ6" s="628" t="s">
        <v>1351</v>
      </c>
      <c r="IA6" s="628" t="s">
        <v>23</v>
      </c>
      <c r="IB6" s="536" t="s">
        <v>1336</v>
      </c>
      <c r="IC6" s="536" t="s">
        <v>1336</v>
      </c>
      <c r="ID6" s="536" t="s">
        <v>1336</v>
      </c>
      <c r="IE6" s="628" t="s">
        <v>1346</v>
      </c>
      <c r="IF6" s="628" t="s">
        <v>21</v>
      </c>
      <c r="IG6" s="628" t="s">
        <v>3470</v>
      </c>
      <c r="IH6" s="628" t="s">
        <v>13</v>
      </c>
      <c r="II6" s="628" t="s">
        <v>3460</v>
      </c>
      <c r="IJ6" s="628" t="s">
        <v>18</v>
      </c>
      <c r="IK6" s="628" t="s">
        <v>18</v>
      </c>
      <c r="IL6" s="608" t="s">
        <v>1337</v>
      </c>
      <c r="IM6" s="608" t="s">
        <v>1341</v>
      </c>
      <c r="IN6" s="536" t="s">
        <v>1338</v>
      </c>
      <c r="IO6" s="608" t="s">
        <v>1352</v>
      </c>
      <c r="IP6" s="608" t="s">
        <v>12</v>
      </c>
      <c r="IQ6" s="608" t="s">
        <v>16</v>
      </c>
      <c r="IR6" s="595"/>
      <c r="IS6" s="608" t="s">
        <v>19</v>
      </c>
      <c r="IT6" s="608" t="s">
        <v>19</v>
      </c>
      <c r="IU6" s="608" t="s">
        <v>19</v>
      </c>
      <c r="IV6" s="608" t="s">
        <v>19</v>
      </c>
      <c r="IW6" s="608" t="s">
        <v>19</v>
      </c>
      <c r="IX6" s="608" t="s">
        <v>19</v>
      </c>
      <c r="IY6" s="608" t="s">
        <v>19</v>
      </c>
      <c r="IZ6" s="608" t="s">
        <v>19</v>
      </c>
      <c r="JA6" s="608" t="s">
        <v>19</v>
      </c>
      <c r="JB6" s="608" t="s">
        <v>19</v>
      </c>
      <c r="JC6" s="617" t="s">
        <v>19</v>
      </c>
      <c r="JD6" s="608" t="s">
        <v>19</v>
      </c>
      <c r="JE6" s="650" t="s">
        <v>19</v>
      </c>
      <c r="JF6" s="608" t="s">
        <v>19</v>
      </c>
      <c r="JG6" s="608" t="s">
        <v>19</v>
      </c>
      <c r="JH6" s="608" t="s">
        <v>19</v>
      </c>
      <c r="JI6" s="608" t="s">
        <v>19</v>
      </c>
      <c r="JJ6" s="628" t="s">
        <v>19</v>
      </c>
      <c r="JK6" s="628" t="s">
        <v>19</v>
      </c>
      <c r="JL6" s="628" t="s">
        <v>19</v>
      </c>
      <c r="JM6" s="628" t="s">
        <v>19</v>
      </c>
      <c r="JN6" s="628" t="s">
        <v>19</v>
      </c>
      <c r="JO6" s="628" t="s">
        <v>19</v>
      </c>
      <c r="JP6" s="628" t="s">
        <v>19</v>
      </c>
      <c r="JQ6" s="628" t="s">
        <v>19</v>
      </c>
      <c r="JR6" s="628" t="s">
        <v>19</v>
      </c>
      <c r="JS6" s="628" t="s">
        <v>19</v>
      </c>
      <c r="JT6" s="628" t="s">
        <v>19</v>
      </c>
      <c r="JU6" s="628" t="s">
        <v>19</v>
      </c>
      <c r="JV6" s="628" t="s">
        <v>19</v>
      </c>
      <c r="JW6" s="628" t="s">
        <v>19</v>
      </c>
      <c r="JX6" s="608" t="s">
        <v>19</v>
      </c>
      <c r="JY6" s="628" t="s">
        <v>19</v>
      </c>
      <c r="JZ6" s="628" t="s">
        <v>19</v>
      </c>
      <c r="KA6" s="628" t="s">
        <v>19</v>
      </c>
      <c r="KB6" s="628" t="s">
        <v>19</v>
      </c>
      <c r="KC6" s="628" t="s">
        <v>19</v>
      </c>
      <c r="KD6" s="628" t="s">
        <v>19</v>
      </c>
      <c r="KE6" s="628" t="s">
        <v>19</v>
      </c>
      <c r="KF6" s="628" t="s">
        <v>19</v>
      </c>
      <c r="KG6" s="628" t="s">
        <v>19</v>
      </c>
      <c r="KH6" s="628" t="s">
        <v>19</v>
      </c>
      <c r="KI6" s="628" t="s">
        <v>19</v>
      </c>
      <c r="KJ6" s="628" t="s">
        <v>19</v>
      </c>
      <c r="KK6" s="628" t="s">
        <v>19</v>
      </c>
      <c r="KL6" s="628" t="s">
        <v>19</v>
      </c>
      <c r="KM6" s="628" t="s">
        <v>19</v>
      </c>
      <c r="KN6" s="628" t="s">
        <v>19</v>
      </c>
      <c r="KO6" s="628" t="s">
        <v>19</v>
      </c>
      <c r="KP6" s="628" t="s">
        <v>19</v>
      </c>
      <c r="KQ6" s="628" t="s">
        <v>19</v>
      </c>
      <c r="KR6" s="628" t="s">
        <v>19</v>
      </c>
      <c r="KS6" s="628" t="s">
        <v>19</v>
      </c>
      <c r="KT6" s="628" t="s">
        <v>19</v>
      </c>
      <c r="KU6" s="628" t="s">
        <v>19</v>
      </c>
      <c r="KV6" s="659"/>
      <c r="KW6" s="608" t="s">
        <v>38</v>
      </c>
      <c r="KX6" s="608" t="s">
        <v>38</v>
      </c>
      <c r="KY6" s="608" t="s">
        <v>38</v>
      </c>
      <c r="KZ6" s="608" t="s">
        <v>38</v>
      </c>
      <c r="LA6" s="608" t="s">
        <v>38</v>
      </c>
      <c r="LB6" s="608" t="s">
        <v>38</v>
      </c>
      <c r="LC6" s="628" t="s">
        <v>38</v>
      </c>
      <c r="LD6" s="608" t="s">
        <v>3471</v>
      </c>
      <c r="LE6" s="628" t="s">
        <v>38</v>
      </c>
      <c r="LF6" s="628" t="s">
        <v>38</v>
      </c>
      <c r="LG6" s="628" t="s">
        <v>38</v>
      </c>
      <c r="LH6" s="628" t="s">
        <v>38</v>
      </c>
      <c r="LI6" s="628" t="s">
        <v>38</v>
      </c>
      <c r="LJ6" s="628" t="s">
        <v>38</v>
      </c>
      <c r="LK6" s="628" t="s">
        <v>38</v>
      </c>
      <c r="LL6" s="628" t="s">
        <v>38</v>
      </c>
      <c r="LM6" s="628" t="s">
        <v>38</v>
      </c>
      <c r="LN6" s="628" t="s">
        <v>38</v>
      </c>
      <c r="LO6" s="628" t="s">
        <v>38</v>
      </c>
      <c r="LP6" s="628" t="s">
        <v>38</v>
      </c>
      <c r="LQ6" s="628" t="s">
        <v>38</v>
      </c>
      <c r="LR6" s="628" t="s">
        <v>38</v>
      </c>
      <c r="LS6" s="628" t="s">
        <v>38</v>
      </c>
      <c r="LT6" s="628" t="s">
        <v>38</v>
      </c>
      <c r="LU6" s="628" t="s">
        <v>38</v>
      </c>
      <c r="LV6" s="669" t="s">
        <v>38</v>
      </c>
      <c r="LW6" s="659"/>
      <c r="LX6" s="608" t="s">
        <v>1369</v>
      </c>
      <c r="LY6" s="628" t="s">
        <v>1369</v>
      </c>
      <c r="LZ6" s="628" t="s">
        <v>3472</v>
      </c>
      <c r="MA6" s="628" t="s">
        <v>3472</v>
      </c>
      <c r="MB6" s="628" t="s">
        <v>3473</v>
      </c>
      <c r="MC6" s="628" t="s">
        <v>3472</v>
      </c>
      <c r="MD6" s="628" t="s">
        <v>3474</v>
      </c>
      <c r="ME6" s="628" t="s">
        <v>3475</v>
      </c>
      <c r="MF6" s="628" t="s">
        <v>3476</v>
      </c>
      <c r="MG6" s="628" t="s">
        <v>3476</v>
      </c>
      <c r="MH6" s="628" t="s">
        <v>3475</v>
      </c>
      <c r="MI6" s="628" t="s">
        <v>1365</v>
      </c>
      <c r="MJ6" s="628" t="s">
        <v>1366</v>
      </c>
      <c r="MK6" s="628" t="s">
        <v>3477</v>
      </c>
      <c r="ML6" s="628" t="s">
        <v>1365</v>
      </c>
      <c r="MM6" s="628" t="s">
        <v>3478</v>
      </c>
      <c r="MN6" s="628" t="s">
        <v>1365</v>
      </c>
      <c r="MO6" s="628" t="s">
        <v>1366</v>
      </c>
      <c r="MP6" s="628" t="s">
        <v>1366</v>
      </c>
      <c r="MQ6" s="628" t="s">
        <v>3479</v>
      </c>
      <c r="MR6" s="536" t="s">
        <v>1365</v>
      </c>
      <c r="MS6" s="659"/>
      <c r="MT6" s="247"/>
      <c r="MU6" s="248"/>
      <c r="MV6" s="676" t="s">
        <v>1385</v>
      </c>
      <c r="MW6" s="695" t="s">
        <v>1386</v>
      </c>
      <c r="MX6" s="695" t="s">
        <v>1387</v>
      </c>
      <c r="MY6" s="249"/>
      <c r="MZ6" s="696"/>
      <c r="NA6" s="697"/>
      <c r="NB6" s="697"/>
      <c r="NC6" s="698"/>
      <c r="ND6" s="698"/>
      <c r="NE6" s="724"/>
      <c r="NF6" s="725"/>
      <c r="NG6" s="725"/>
      <c r="NH6" s="725" t="s">
        <v>1388</v>
      </c>
      <c r="NI6" s="726" t="s">
        <v>1389</v>
      </c>
      <c r="NJ6" s="724"/>
      <c r="NK6" s="727"/>
      <c r="NL6" s="728"/>
      <c r="NM6" s="728"/>
      <c r="NN6" s="728"/>
      <c r="NO6" s="753" t="s">
        <v>1390</v>
      </c>
      <c r="NP6" s="728"/>
      <c r="NQ6" s="754"/>
      <c r="NR6" s="728"/>
      <c r="NS6" s="728"/>
      <c r="NT6" s="728"/>
      <c r="NU6" s="728"/>
      <c r="NV6" s="765"/>
      <c r="NW6" s="765"/>
      <c r="NX6" s="728"/>
      <c r="NY6" s="728"/>
      <c r="NZ6" s="728"/>
      <c r="OA6" s="728"/>
      <c r="OB6" s="728"/>
      <c r="OC6" s="728"/>
      <c r="OD6" s="728"/>
      <c r="OE6" s="778"/>
      <c r="OF6" s="778"/>
      <c r="OG6" s="778"/>
      <c r="OH6" s="778"/>
      <c r="OI6" s="778"/>
      <c r="OJ6" s="778"/>
      <c r="OK6" s="778"/>
      <c r="OL6" s="778"/>
      <c r="OM6" s="778"/>
      <c r="ON6" s="778"/>
      <c r="OO6" s="778"/>
      <c r="OP6" s="778"/>
      <c r="OQ6" s="778"/>
      <c r="OR6" s="781" t="s">
        <v>1391</v>
      </c>
      <c r="OS6" s="778"/>
      <c r="OT6" s="778"/>
      <c r="OU6" s="778"/>
      <c r="OV6" s="778"/>
      <c r="OW6" s="778"/>
      <c r="OX6" s="778"/>
      <c r="OY6" s="778"/>
      <c r="OZ6" s="778"/>
      <c r="PA6" s="778"/>
      <c r="PB6" s="778"/>
      <c r="PC6" s="778"/>
      <c r="PD6" s="778"/>
      <c r="PE6" s="778"/>
      <c r="PF6" s="778"/>
      <c r="PG6" s="785"/>
      <c r="PH6" s="274"/>
      <c r="PI6" s="274"/>
      <c r="PJ6" s="274"/>
      <c r="PK6" s="274"/>
      <c r="PL6" s="274"/>
      <c r="PM6" s="274"/>
      <c r="PN6" s="274"/>
      <c r="PO6" s="274"/>
      <c r="PP6" s="274"/>
      <c r="PQ6" s="274"/>
      <c r="PR6" s="274"/>
      <c r="PS6" s="274"/>
      <c r="PT6" s="274"/>
      <c r="PU6" s="274"/>
      <c r="PV6" s="274"/>
      <c r="PW6" s="274"/>
      <c r="PX6" s="274"/>
      <c r="PY6" s="274"/>
      <c r="PZ6" s="274"/>
      <c r="QA6" s="274"/>
      <c r="QB6" s="274"/>
      <c r="QC6" s="274"/>
      <c r="QD6" s="274"/>
      <c r="QE6" s="274"/>
      <c r="QF6" s="274"/>
      <c r="QG6" s="274"/>
      <c r="QH6" s="274"/>
      <c r="QI6" s="274"/>
      <c r="QJ6" s="274"/>
      <c r="QK6" s="274"/>
      <c r="QL6" s="274"/>
      <c r="QM6" s="274"/>
      <c r="QN6" s="274"/>
      <c r="QO6" s="274"/>
      <c r="QP6" s="274"/>
      <c r="QQ6" s="274"/>
      <c r="QR6" s="274"/>
      <c r="QS6" s="274"/>
      <c r="QT6" s="274"/>
      <c r="QU6" s="274"/>
      <c r="QV6" s="274"/>
      <c r="QW6" s="274"/>
      <c r="QX6" s="274"/>
      <c r="QY6" s="274"/>
      <c r="QZ6" s="274"/>
      <c r="RA6" s="274"/>
      <c r="RB6" s="274"/>
      <c r="RC6" s="274"/>
      <c r="RD6" s="274"/>
      <c r="RE6" s="274"/>
      <c r="RF6" s="274"/>
      <c r="RG6" s="274"/>
      <c r="RH6" s="274"/>
      <c r="RI6" s="274"/>
      <c r="RJ6" s="274"/>
      <c r="RK6" s="274"/>
      <c r="RL6" s="274"/>
      <c r="RM6" s="274"/>
      <c r="RN6" s="274"/>
      <c r="RO6" s="274"/>
      <c r="RP6" s="274"/>
      <c r="RQ6" s="274"/>
      <c r="RR6" s="274"/>
      <c r="RS6" s="274"/>
      <c r="RT6" s="274"/>
      <c r="RU6" s="274"/>
      <c r="RV6" s="274"/>
      <c r="RW6" s="274"/>
      <c r="RX6" s="274"/>
      <c r="RY6" s="274"/>
      <c r="RZ6" s="274"/>
      <c r="SA6" s="274"/>
      <c r="SB6" s="274"/>
      <c r="SC6" s="274"/>
      <c r="SD6" s="274"/>
      <c r="SE6" s="274"/>
      <c r="SF6" s="274"/>
      <c r="SG6" s="274"/>
      <c r="SH6" s="274"/>
      <c r="SI6" s="274"/>
      <c r="SJ6" s="274"/>
      <c r="SK6" s="274"/>
      <c r="SL6" s="274"/>
      <c r="SM6" s="274"/>
      <c r="SN6" s="274"/>
      <c r="SO6" s="274"/>
      <c r="SP6" s="274"/>
      <c r="SQ6" s="274"/>
      <c r="SR6" s="274"/>
      <c r="SS6" s="274"/>
      <c r="ST6" s="274"/>
      <c r="SU6" s="274"/>
      <c r="SV6" s="274"/>
      <c r="SW6" s="274"/>
      <c r="SX6" s="274"/>
      <c r="SY6" s="274"/>
      <c r="SZ6" s="274"/>
      <c r="TA6" s="274"/>
      <c r="TB6" s="274"/>
      <c r="TC6" s="274"/>
      <c r="TD6" s="274"/>
      <c r="TE6" s="274"/>
      <c r="TF6" s="274"/>
      <c r="TG6" s="274"/>
      <c r="TH6" s="274"/>
      <c r="TI6" s="274"/>
      <c r="TJ6" s="274"/>
      <c r="TK6" s="274"/>
      <c r="TL6" s="274"/>
      <c r="TM6" s="274"/>
      <c r="TN6" s="274"/>
      <c r="TO6" s="274"/>
      <c r="TP6" s="274"/>
      <c r="TQ6" s="274"/>
      <c r="TR6" s="274"/>
      <c r="TS6" s="274"/>
      <c r="TT6" s="274"/>
      <c r="TU6" s="274"/>
      <c r="TV6" s="274"/>
      <c r="TW6" s="274"/>
      <c r="TX6" s="274"/>
      <c r="TY6" s="274"/>
      <c r="TZ6" s="274"/>
      <c r="UA6" s="274"/>
      <c r="UB6" s="274"/>
      <c r="UC6" s="274"/>
      <c r="UD6" s="274"/>
      <c r="UE6" s="274"/>
      <c r="UF6" s="274"/>
      <c r="UG6" s="274"/>
      <c r="UH6" s="274"/>
      <c r="UI6" s="274"/>
      <c r="UJ6" s="274"/>
      <c r="UK6" s="274"/>
      <c r="UL6" s="274"/>
      <c r="UM6" s="274"/>
      <c r="UN6" s="274"/>
      <c r="UO6" s="274"/>
      <c r="UP6" s="274"/>
      <c r="UQ6" s="274"/>
      <c r="UR6" s="274"/>
      <c r="US6" s="274"/>
      <c r="UT6" s="274"/>
      <c r="UU6" s="274"/>
      <c r="UV6" s="274"/>
      <c r="UW6" s="274"/>
      <c r="UX6" s="274"/>
      <c r="UY6" s="274"/>
      <c r="UZ6" s="274"/>
      <c r="VA6" s="274"/>
      <c r="VB6" s="274"/>
      <c r="VC6" s="274"/>
      <c r="VD6" s="274"/>
      <c r="VE6" s="274"/>
      <c r="VF6" s="274"/>
      <c r="VG6" s="274"/>
      <c r="VH6" s="274"/>
      <c r="VI6" s="274"/>
      <c r="VJ6" s="274"/>
      <c r="VK6" s="274"/>
      <c r="VL6" s="274"/>
      <c r="VM6" s="274"/>
      <c r="VN6" s="274"/>
      <c r="VO6" s="274"/>
      <c r="VP6" s="274"/>
      <c r="VQ6" s="274"/>
      <c r="VR6" s="274"/>
      <c r="VS6" s="274"/>
      <c r="VT6" s="274"/>
      <c r="VU6" s="274"/>
      <c r="VV6" s="274"/>
      <c r="VW6" s="274"/>
      <c r="VX6" s="274"/>
      <c r="VY6" s="274"/>
      <c r="VZ6" s="274"/>
      <c r="WA6" s="274"/>
      <c r="WB6" s="274"/>
      <c r="WC6" s="274"/>
      <c r="WD6" s="274"/>
      <c r="WE6" s="274"/>
      <c r="WF6" s="274"/>
      <c r="WG6" s="274"/>
      <c r="WH6" s="274"/>
      <c r="WI6" s="274"/>
      <c r="WJ6" s="274"/>
      <c r="WK6" s="274"/>
      <c r="WL6" s="274"/>
      <c r="WM6" s="274"/>
      <c r="WN6" s="274"/>
      <c r="WO6" s="274"/>
      <c r="WP6" s="274"/>
      <c r="WQ6" s="274"/>
      <c r="WR6" s="274"/>
      <c r="WS6" s="274"/>
      <c r="WT6" s="274"/>
      <c r="WU6" s="274"/>
      <c r="WV6" s="274"/>
      <c r="WW6" s="274"/>
      <c r="WX6" s="274"/>
      <c r="WY6" s="274"/>
      <c r="WZ6" s="274"/>
      <c r="XA6" s="274"/>
      <c r="XB6" s="274"/>
      <c r="XC6" s="274"/>
      <c r="XD6" s="274"/>
      <c r="XE6" s="274"/>
      <c r="XF6" s="274"/>
      <c r="XG6" s="274"/>
      <c r="XH6" s="274"/>
      <c r="XI6" s="274"/>
      <c r="XJ6" s="274"/>
      <c r="XK6" s="274"/>
      <c r="XL6" s="274"/>
      <c r="XM6" s="274"/>
      <c r="XN6" s="274"/>
      <c r="XO6" s="274"/>
      <c r="XP6" s="274"/>
      <c r="XQ6" s="274"/>
      <c r="XR6" s="274"/>
      <c r="XS6" s="274"/>
      <c r="XT6" s="274"/>
      <c r="XU6" s="274"/>
      <c r="XV6" s="274"/>
      <c r="XW6" s="274"/>
      <c r="XX6" s="274"/>
      <c r="XY6" s="274"/>
      <c r="XZ6" s="274"/>
      <c r="YA6" s="274"/>
      <c r="YB6" s="274"/>
      <c r="YC6" s="274"/>
      <c r="YD6" s="274"/>
      <c r="YE6" s="274"/>
      <c r="YF6" s="274"/>
      <c r="YG6" s="274"/>
      <c r="YH6" s="274"/>
      <c r="YI6" s="274"/>
      <c r="YJ6" s="274"/>
      <c r="YK6" s="274"/>
      <c r="YL6" s="274"/>
      <c r="YM6" s="274"/>
      <c r="YN6" s="274"/>
      <c r="YO6" s="274"/>
      <c r="YP6" s="274"/>
      <c r="YQ6" s="274"/>
      <c r="YR6" s="274"/>
      <c r="YS6" s="274"/>
      <c r="YT6" s="274"/>
      <c r="YU6" s="274"/>
      <c r="YV6" s="274"/>
      <c r="YW6" s="274"/>
      <c r="YX6" s="274"/>
      <c r="YY6" s="274"/>
      <c r="YZ6" s="274"/>
      <c r="ZA6" s="274"/>
      <c r="ZB6" s="274"/>
      <c r="ZC6" s="274"/>
      <c r="ZD6" s="274"/>
      <c r="ZE6" s="274"/>
      <c r="ZF6" s="274"/>
      <c r="ZG6" s="274"/>
      <c r="ZH6" s="274"/>
      <c r="ZI6" s="274"/>
      <c r="ZJ6" s="274"/>
      <c r="ZK6" s="274"/>
      <c r="ZL6" s="274"/>
      <c r="ZM6" s="274"/>
      <c r="ZN6" s="274"/>
      <c r="ZO6" s="274"/>
      <c r="ZP6" s="274"/>
      <c r="ZQ6" s="274"/>
      <c r="ZR6" s="274"/>
      <c r="ZS6" s="274"/>
      <c r="ZT6" s="274"/>
      <c r="ZU6" s="274"/>
      <c r="ZV6" s="274"/>
      <c r="ZW6" s="274"/>
      <c r="ZX6" s="274"/>
      <c r="ZY6" s="274"/>
      <c r="ZZ6" s="274"/>
      <c r="AAA6" s="274"/>
      <c r="AAB6" s="274"/>
      <c r="AAC6" s="274"/>
      <c r="AAD6" s="274"/>
      <c r="AAE6" s="274"/>
      <c r="AAF6" s="274"/>
      <c r="AAG6" s="274"/>
      <c r="AAH6" s="274"/>
      <c r="AAI6" s="274"/>
      <c r="AAJ6" s="274"/>
      <c r="AAK6" s="274"/>
      <c r="AAL6" s="274"/>
      <c r="AAM6" s="274"/>
      <c r="AAN6" s="274"/>
      <c r="AAO6" s="274"/>
      <c r="AAP6" s="274"/>
      <c r="AAQ6" s="274"/>
      <c r="AAR6" s="274"/>
      <c r="AAS6" s="274"/>
      <c r="AAT6" s="274"/>
      <c r="AAU6" s="274"/>
      <c r="AAV6" s="274"/>
      <c r="AAW6" s="274"/>
      <c r="AAX6" s="274"/>
      <c r="AAY6" s="274"/>
      <c r="AAZ6" s="274"/>
      <c r="ABA6" s="274"/>
      <c r="ABB6" s="274"/>
      <c r="ABC6" s="274"/>
      <c r="ABD6" s="274"/>
      <c r="ABE6" s="274"/>
      <c r="ABF6" s="274"/>
      <c r="ABG6" s="274"/>
      <c r="ABH6" s="274"/>
      <c r="ABI6" s="274"/>
      <c r="ABJ6" s="274"/>
      <c r="ABK6" s="274"/>
      <c r="ABL6" s="274"/>
      <c r="ABM6" s="274"/>
      <c r="ABN6" s="274"/>
      <c r="ABO6" s="274"/>
      <c r="ABP6" s="274"/>
      <c r="ABQ6" s="274"/>
      <c r="ABR6" s="274"/>
      <c r="ABS6" s="274"/>
      <c r="ABT6" s="274"/>
      <c r="ABU6" s="274"/>
      <c r="ABV6" s="274"/>
      <c r="ABW6" s="274"/>
      <c r="ABX6" s="274"/>
      <c r="ABY6" s="274"/>
      <c r="ABZ6" s="274"/>
      <c r="ACA6" s="274"/>
      <c r="ACB6" s="274"/>
      <c r="ACC6" s="274"/>
      <c r="ACD6" s="274"/>
      <c r="ACE6" s="274"/>
      <c r="ACF6" s="274"/>
      <c r="ACG6" s="274"/>
      <c r="ACH6" s="274"/>
      <c r="ACI6" s="274"/>
      <c r="ACJ6" s="274"/>
      <c r="ACK6" s="274"/>
      <c r="ACL6" s="274"/>
      <c r="ACM6" s="274"/>
      <c r="ACN6" s="274"/>
      <c r="ACO6" s="274"/>
      <c r="ACP6" s="274"/>
      <c r="ACQ6" s="274"/>
      <c r="ACR6" s="274"/>
      <c r="ACS6" s="274"/>
      <c r="ACT6" s="274"/>
      <c r="ACU6" s="274"/>
      <c r="ACV6" s="274"/>
      <c r="ACW6" s="274"/>
      <c r="ACX6" s="274"/>
      <c r="ACY6" s="274"/>
      <c r="ACZ6" s="274"/>
      <c r="ADA6" s="274"/>
      <c r="ADB6" s="274"/>
      <c r="ADC6" s="274"/>
      <c r="ADD6" s="274"/>
      <c r="ADE6" s="274"/>
      <c r="ADF6" s="274"/>
      <c r="ADG6" s="274"/>
      <c r="ADH6" s="274"/>
      <c r="ADI6" s="274"/>
      <c r="ADJ6" s="274"/>
      <c r="ADK6" s="274"/>
      <c r="ADL6" s="274"/>
      <c r="ADM6" s="274"/>
      <c r="ADN6" s="274"/>
      <c r="ADO6" s="274"/>
      <c r="ADP6" s="274"/>
      <c r="ADQ6" s="274"/>
      <c r="ADR6" s="274"/>
      <c r="ADS6" s="274"/>
      <c r="ADT6" s="274"/>
      <c r="ADU6" s="274"/>
      <c r="ADV6" s="274"/>
      <c r="ADW6" s="274"/>
      <c r="ADX6" s="274"/>
      <c r="ADY6" s="274"/>
      <c r="ADZ6" s="274"/>
      <c r="AEA6" s="274"/>
      <c r="AEB6" s="274"/>
      <c r="AEC6" s="274"/>
      <c r="AED6" s="274"/>
      <c r="AEE6" s="274"/>
      <c r="AEF6" s="274"/>
      <c r="AEG6" s="274"/>
      <c r="AEH6" s="274"/>
      <c r="AEI6" s="274"/>
      <c r="AEJ6" s="274"/>
      <c r="AEK6" s="274"/>
      <c r="AEL6" s="274"/>
      <c r="AEM6" s="274"/>
      <c r="AEN6" s="274"/>
      <c r="AEO6" s="274"/>
      <c r="AEP6" s="274"/>
      <c r="AEQ6" s="274"/>
      <c r="AER6" s="274"/>
      <c r="AES6" s="274"/>
      <c r="AET6" s="274"/>
      <c r="AEU6" s="274"/>
      <c r="AEV6" s="274"/>
      <c r="AEW6" s="274"/>
      <c r="AEX6" s="274"/>
      <c r="AEY6" s="274"/>
      <c r="AEZ6" s="274"/>
      <c r="AFA6" s="274"/>
      <c r="AFB6" s="274"/>
      <c r="AFC6" s="274"/>
      <c r="AFD6" s="274"/>
      <c r="AFE6" s="274"/>
      <c r="AFF6" s="274"/>
      <c r="AFG6" s="274"/>
      <c r="AFH6" s="274"/>
      <c r="AFI6" s="274"/>
      <c r="AFJ6" s="274"/>
      <c r="AFK6" s="274"/>
      <c r="AFL6" s="274"/>
      <c r="AFM6" s="274"/>
      <c r="AFN6" s="274"/>
      <c r="AFO6" s="274"/>
      <c r="AFP6" s="274"/>
      <c r="AFQ6" s="274"/>
      <c r="AFR6" s="274"/>
      <c r="AFS6" s="274"/>
      <c r="AFT6" s="274"/>
      <c r="AFU6" s="274"/>
      <c r="AFV6" s="274"/>
      <c r="AFW6" s="274"/>
      <c r="AFX6" s="274"/>
      <c r="AFY6" s="274"/>
      <c r="AFZ6" s="274"/>
      <c r="AGA6" s="274"/>
      <c r="AGB6" s="274"/>
      <c r="AGC6" s="274"/>
      <c r="AGD6" s="274"/>
      <c r="AGE6" s="274"/>
      <c r="AGF6" s="274"/>
      <c r="AGG6" s="274"/>
      <c r="AGH6" s="274"/>
      <c r="AGI6" s="274"/>
      <c r="AGJ6" s="274"/>
      <c r="AGK6" s="274"/>
      <c r="AGL6" s="274"/>
      <c r="AGM6" s="274"/>
      <c r="AGN6" s="274"/>
      <c r="AGO6" s="274"/>
      <c r="AGP6" s="274"/>
      <c r="AGQ6" s="274"/>
      <c r="AGR6" s="274"/>
      <c r="AGS6" s="274"/>
      <c r="AGT6" s="274"/>
      <c r="AGU6" s="274"/>
      <c r="AGV6" s="274"/>
      <c r="AGW6" s="274"/>
      <c r="AGX6" s="274"/>
      <c r="AGY6" s="274"/>
      <c r="AGZ6" s="274"/>
      <c r="AHA6" s="274"/>
      <c r="AHB6" s="274"/>
      <c r="AHC6" s="274"/>
      <c r="AHD6" s="274"/>
      <c r="AHE6" s="274"/>
      <c r="AHF6" s="274"/>
      <c r="AHG6" s="274"/>
      <c r="AHH6" s="274"/>
      <c r="AHI6" s="274"/>
      <c r="AHJ6" s="274"/>
      <c r="AHK6" s="274"/>
      <c r="AHL6" s="274"/>
      <c r="AHM6" s="274"/>
      <c r="AHN6" s="274"/>
      <c r="AHO6" s="274"/>
      <c r="AHP6" s="274"/>
      <c r="AHQ6" s="274"/>
      <c r="AHR6" s="274"/>
      <c r="AHS6" s="274"/>
      <c r="AHT6" s="274"/>
      <c r="AHU6" s="274"/>
      <c r="AHV6" s="274"/>
      <c r="AHW6" s="274"/>
      <c r="AHX6" s="274"/>
      <c r="AHY6" s="274"/>
      <c r="AHZ6" s="274"/>
      <c r="AIA6" s="274"/>
      <c r="AIB6" s="274"/>
      <c r="AIC6" s="274"/>
      <c r="AID6" s="274"/>
      <c r="AIE6" s="274"/>
      <c r="AIF6" s="274"/>
      <c r="AIG6" s="274"/>
      <c r="AIH6" s="274"/>
      <c r="AII6" s="274"/>
      <c r="AIJ6" s="274"/>
      <c r="AIK6" s="274"/>
      <c r="AIL6" s="274"/>
      <c r="AIM6" s="274"/>
      <c r="AIN6" s="274"/>
      <c r="AIO6" s="274"/>
      <c r="AIP6" s="274"/>
      <c r="AIQ6" s="274"/>
      <c r="AIR6" s="274"/>
      <c r="AIS6" s="274"/>
      <c r="AIT6" s="274"/>
      <c r="AIU6" s="274"/>
      <c r="AIV6" s="274"/>
      <c r="AIW6" s="274"/>
      <c r="AIX6" s="274"/>
      <c r="AIY6" s="274"/>
      <c r="AIZ6" s="274"/>
      <c r="AJA6" s="274"/>
      <c r="AJB6" s="274"/>
      <c r="AJC6" s="274"/>
      <c r="AJD6" s="274"/>
      <c r="AJE6" s="274"/>
      <c r="AJF6" s="274"/>
      <c r="AJG6" s="274"/>
      <c r="AJH6" s="274"/>
      <c r="AJI6" s="274"/>
      <c r="AJJ6" s="274"/>
      <c r="AJK6" s="274"/>
      <c r="AJL6" s="274"/>
      <c r="AJM6" s="274"/>
      <c r="AJN6" s="274"/>
      <c r="AJO6" s="274"/>
      <c r="AJP6" s="274"/>
      <c r="AJQ6" s="274"/>
      <c r="AJR6" s="274"/>
      <c r="AJS6" s="274"/>
      <c r="AJT6" s="274"/>
      <c r="AJU6" s="274"/>
      <c r="AJV6" s="274"/>
      <c r="AJW6" s="274"/>
      <c r="AJX6" s="274"/>
      <c r="AJY6" s="274"/>
      <c r="AJZ6" s="274"/>
      <c r="AKA6" s="274"/>
      <c r="AKB6" s="274"/>
      <c r="AKC6" s="274"/>
      <c r="AKD6" s="274"/>
      <c r="AKE6" s="274"/>
      <c r="AKF6" s="274"/>
      <c r="AKG6" s="274"/>
      <c r="AKH6" s="274"/>
      <c r="AKI6" s="274"/>
      <c r="AKJ6" s="274"/>
      <c r="AKK6" s="274"/>
      <c r="AKL6" s="274"/>
      <c r="AKM6" s="274"/>
      <c r="AKN6" s="274"/>
      <c r="AKO6" s="274"/>
      <c r="AKP6" s="274"/>
      <c r="AKQ6" s="274"/>
      <c r="AKR6" s="274"/>
      <c r="AKS6" s="274"/>
      <c r="AKT6" s="274"/>
      <c r="AKU6" s="274"/>
      <c r="AKV6" s="274"/>
      <c r="AKW6" s="274"/>
      <c r="AKX6" s="274"/>
      <c r="AKY6" s="274"/>
      <c r="AKZ6" s="274"/>
      <c r="ALA6" s="274"/>
      <c r="ALB6" s="274"/>
      <c r="ALC6" s="274"/>
      <c r="ALD6" s="274"/>
      <c r="ALE6" s="274"/>
      <c r="ALF6" s="274"/>
      <c r="ALG6" s="274"/>
      <c r="ALH6" s="274"/>
      <c r="ALI6" s="274"/>
      <c r="ALJ6" s="274"/>
      <c r="ALK6" s="274"/>
      <c r="ALL6" s="274"/>
      <c r="ALM6" s="274"/>
      <c r="ALN6" s="274"/>
      <c r="ALO6" s="274"/>
      <c r="ALP6" s="274"/>
      <c r="ALQ6" s="274"/>
      <c r="ALR6" s="274"/>
      <c r="ALS6" s="274"/>
      <c r="ALT6" s="274"/>
      <c r="ALU6" s="274"/>
      <c r="ALV6" s="274"/>
      <c r="ALW6" s="274"/>
      <c r="ALX6" s="274"/>
      <c r="ALY6" s="274"/>
      <c r="ALZ6" s="274"/>
      <c r="AMA6" s="274"/>
      <c r="AMB6" s="274"/>
      <c r="AMC6" s="274"/>
      <c r="AMD6" s="274"/>
      <c r="AME6" s="274"/>
      <c r="AMF6" s="274"/>
      <c r="AMG6" s="274"/>
      <c r="AMH6" s="274"/>
      <c r="AMI6" s="274"/>
      <c r="AMJ6" s="274"/>
      <c r="AMK6" s="274"/>
      <c r="AML6" s="274"/>
      <c r="AMM6" s="274"/>
      <c r="AMN6" s="274"/>
      <c r="AMO6" s="274"/>
      <c r="AMP6" s="274"/>
      <c r="AMQ6" s="274"/>
      <c r="AMR6" s="274"/>
      <c r="AMS6" s="274"/>
      <c r="AMT6" s="274"/>
      <c r="AMU6" s="274"/>
      <c r="AMV6" s="274"/>
      <c r="AMW6" s="274"/>
      <c r="AMX6" s="274"/>
      <c r="AMY6" s="274"/>
      <c r="AMZ6" s="274"/>
      <c r="ANA6" s="274"/>
      <c r="ANB6" s="274"/>
      <c r="ANC6" s="274"/>
      <c r="AND6" s="274"/>
      <c r="ANE6" s="274"/>
      <c r="ANF6" s="274"/>
      <c r="ANG6" s="274"/>
      <c r="ANH6" s="274"/>
      <c r="ANI6" s="274"/>
      <c r="ANJ6" s="274"/>
      <c r="ANK6" s="274"/>
      <c r="ANL6" s="274"/>
      <c r="ANM6" s="274"/>
      <c r="ANN6" s="274"/>
      <c r="ANO6" s="274"/>
      <c r="ANP6" s="274"/>
      <c r="ANQ6" s="274"/>
      <c r="ANR6" s="274"/>
      <c r="ANS6" s="274"/>
      <c r="ANT6" s="274"/>
      <c r="ANU6" s="274"/>
      <c r="ANV6" s="274"/>
      <c r="ANW6" s="274"/>
      <c r="ANX6" s="274"/>
      <c r="ANY6" s="274"/>
      <c r="ANZ6" s="274"/>
      <c r="AOA6" s="274"/>
      <c r="AOB6" s="274"/>
      <c r="AOC6" s="274"/>
      <c r="AOD6" s="274"/>
      <c r="AOE6" s="274"/>
      <c r="AOF6" s="274"/>
      <c r="AOG6" s="274"/>
      <c r="AOH6" s="274"/>
      <c r="AOI6" s="274"/>
      <c r="AOJ6" s="274"/>
      <c r="AOK6" s="274"/>
      <c r="AOL6" s="274"/>
      <c r="AOM6" s="274"/>
      <c r="AON6" s="274"/>
      <c r="AOO6" s="274"/>
      <c r="AOP6" s="274"/>
      <c r="AOQ6" s="274"/>
      <c r="AOR6" s="274"/>
      <c r="AOS6" s="274"/>
      <c r="AOT6" s="274"/>
      <c r="AOU6" s="274"/>
      <c r="AOV6" s="274"/>
      <c r="AOW6" s="274"/>
      <c r="AOX6" s="274"/>
      <c r="AOY6" s="274"/>
      <c r="AOZ6" s="274"/>
      <c r="APA6" s="274"/>
      <c r="APB6" s="274"/>
      <c r="APC6" s="274"/>
      <c r="APD6" s="274"/>
      <c r="APE6" s="274"/>
      <c r="APF6" s="274"/>
      <c r="APG6" s="274"/>
      <c r="APH6" s="274"/>
      <c r="API6" s="274"/>
      <c r="APJ6" s="274"/>
      <c r="APK6" s="274"/>
      <c r="APL6" s="274"/>
      <c r="APM6" s="274"/>
      <c r="APN6" s="274"/>
      <c r="APO6" s="274"/>
      <c r="APP6" s="274"/>
      <c r="APQ6" s="274"/>
      <c r="APR6" s="274"/>
      <c r="APS6" s="274"/>
      <c r="APT6" s="274"/>
      <c r="APU6" s="274"/>
      <c r="APV6" s="274"/>
      <c r="APW6" s="274"/>
      <c r="APX6" s="274"/>
      <c r="APY6" s="274"/>
      <c r="APZ6" s="274"/>
      <c r="AQA6" s="274"/>
      <c r="AQB6" s="274"/>
      <c r="AQC6" s="274"/>
      <c r="AQD6" s="274"/>
      <c r="AQE6" s="274"/>
      <c r="AQF6" s="274"/>
      <c r="AQG6" s="274"/>
      <c r="AQH6" s="274"/>
      <c r="AQI6" s="274"/>
      <c r="AQJ6" s="274"/>
      <c r="AQK6" s="274"/>
      <c r="AQL6" s="274"/>
      <c r="AQM6" s="274"/>
      <c r="AQN6" s="274"/>
      <c r="AQO6" s="274"/>
      <c r="AQP6" s="274"/>
      <c r="AQQ6" s="274"/>
      <c r="AQR6" s="274"/>
      <c r="AQS6" s="274"/>
      <c r="AQT6" s="274"/>
      <c r="AQU6" s="274"/>
      <c r="AQV6" s="274"/>
      <c r="AQW6" s="274"/>
      <c r="AQX6" s="274"/>
      <c r="AQY6" s="274"/>
      <c r="AQZ6" s="274"/>
      <c r="ARA6" s="274"/>
      <c r="ARB6" s="274"/>
      <c r="ARC6" s="274"/>
      <c r="ARD6" s="274"/>
      <c r="ARE6" s="274"/>
      <c r="ARF6" s="274"/>
      <c r="ARG6" s="274"/>
      <c r="ARH6" s="274"/>
      <c r="ARI6" s="274"/>
      <c r="ARJ6" s="274"/>
      <c r="ARK6" s="274"/>
      <c r="ARL6" s="274"/>
      <c r="ARM6" s="274"/>
      <c r="ARN6" s="274"/>
      <c r="ARO6" s="274"/>
      <c r="ARP6" s="274"/>
      <c r="ARQ6" s="274"/>
      <c r="ARR6" s="274"/>
      <c r="ARS6" s="274"/>
      <c r="ART6" s="274"/>
      <c r="ARU6" s="274"/>
      <c r="ARV6" s="274"/>
      <c r="ARW6" s="274"/>
      <c r="ARX6" s="274"/>
      <c r="ARY6" s="274"/>
      <c r="ARZ6" s="274"/>
      <c r="ASA6" s="274"/>
      <c r="ASB6" s="274"/>
      <c r="ASC6" s="274"/>
      <c r="ASD6" s="274"/>
      <c r="ASE6" s="274"/>
      <c r="ASF6" s="274"/>
      <c r="ASG6" s="274"/>
      <c r="ASH6" s="274"/>
      <c r="ASI6" s="274"/>
      <c r="ASJ6" s="274"/>
      <c r="ASK6" s="274"/>
      <c r="ASL6" s="274"/>
      <c r="ASM6" s="274"/>
      <c r="ASN6" s="274"/>
      <c r="ASO6" s="274"/>
      <c r="ASP6" s="274"/>
      <c r="ASQ6" s="274"/>
      <c r="ASR6" s="274"/>
      <c r="ASS6" s="274"/>
      <c r="AST6" s="274"/>
      <c r="ASU6" s="274"/>
      <c r="ASV6" s="274"/>
      <c r="ASW6" s="274"/>
      <c r="ASX6" s="274"/>
      <c r="ASY6" s="274"/>
      <c r="ASZ6" s="274"/>
      <c r="ATA6" s="274"/>
      <c r="ATB6" s="274"/>
      <c r="ATC6" s="274"/>
      <c r="ATD6" s="274"/>
      <c r="ATE6" s="274"/>
      <c r="ATF6" s="274"/>
      <c r="ATG6" s="274"/>
      <c r="ATH6" s="274"/>
      <c r="ATI6" s="274"/>
      <c r="ATJ6" s="274"/>
      <c r="ATK6" s="274"/>
      <c r="ATL6" s="274"/>
      <c r="ATM6" s="274"/>
      <c r="ATN6" s="274"/>
      <c r="ATO6" s="274"/>
      <c r="ATP6" s="274"/>
      <c r="ATQ6" s="274"/>
      <c r="ATR6" s="274"/>
      <c r="ATS6" s="274"/>
      <c r="ATT6" s="274"/>
      <c r="ATU6" s="274"/>
      <c r="ATV6" s="274"/>
      <c r="ATW6" s="274"/>
      <c r="ATX6" s="274"/>
      <c r="ATY6" s="274"/>
      <c r="ATZ6" s="274"/>
      <c r="AUA6" s="274"/>
      <c r="AUB6" s="274"/>
      <c r="AUC6" s="274"/>
      <c r="AUD6" s="274"/>
      <c r="AUE6" s="274"/>
      <c r="AUF6" s="274"/>
      <c r="AUG6" s="274"/>
      <c r="AUH6" s="274"/>
      <c r="AUI6" s="274"/>
      <c r="AUJ6" s="274"/>
      <c r="AUK6" s="274"/>
      <c r="AUL6" s="274"/>
      <c r="AUM6" s="274"/>
      <c r="AUN6" s="274"/>
      <c r="AUO6" s="274"/>
      <c r="AUP6" s="274"/>
      <c r="AUQ6" s="274"/>
      <c r="AUR6" s="274"/>
      <c r="AUS6" s="274"/>
      <c r="AUT6" s="274"/>
      <c r="AUU6" s="274"/>
      <c r="AUV6" s="274"/>
      <c r="AUW6" s="274"/>
      <c r="AUX6" s="274"/>
      <c r="AUY6" s="274"/>
      <c r="AUZ6" s="274"/>
      <c r="AVA6" s="274"/>
      <c r="AVB6" s="274"/>
      <c r="AVC6" s="274"/>
      <c r="AVD6" s="274"/>
      <c r="AVE6" s="274"/>
      <c r="AVF6" s="274"/>
      <c r="AVG6" s="274"/>
      <c r="AVH6" s="274"/>
      <c r="AVI6" s="274"/>
      <c r="AVJ6" s="274"/>
      <c r="AVK6" s="274"/>
      <c r="AVL6" s="274"/>
      <c r="AVM6" s="274"/>
      <c r="AVN6" s="274"/>
      <c r="AVO6" s="274"/>
      <c r="AVP6" s="274"/>
      <c r="AVQ6" s="274"/>
      <c r="AVR6" s="274"/>
      <c r="AVS6" s="274"/>
      <c r="AVT6" s="274"/>
      <c r="AVU6" s="274"/>
      <c r="AVV6" s="274"/>
      <c r="AVW6" s="274"/>
      <c r="AVX6" s="274"/>
      <c r="AVY6" s="274"/>
      <c r="AVZ6" s="274"/>
      <c r="AWA6" s="274"/>
      <c r="AWB6" s="274"/>
      <c r="AWC6" s="274"/>
      <c r="AWD6" s="274"/>
      <c r="AWE6" s="274"/>
      <c r="AWF6" s="274"/>
      <c r="AWG6" s="274"/>
      <c r="AWH6" s="274"/>
      <c r="AWI6" s="274"/>
      <c r="AWJ6" s="274"/>
      <c r="AWK6" s="274"/>
      <c r="AWL6" s="274"/>
      <c r="AWM6" s="274"/>
      <c r="AWN6" s="274"/>
      <c r="AWO6" s="274"/>
      <c r="AWP6" s="274"/>
      <c r="AWQ6" s="274"/>
      <c r="AWR6" s="274"/>
      <c r="AWS6" s="274"/>
      <c r="AWT6" s="274"/>
      <c r="AWU6" s="274"/>
      <c r="AWV6" s="274"/>
      <c r="AWW6" s="274"/>
      <c r="AWX6" s="274"/>
      <c r="AWY6" s="274"/>
      <c r="AWZ6" s="274"/>
      <c r="AXA6" s="274"/>
      <c r="AXB6" s="274"/>
      <c r="AXC6" s="274"/>
      <c r="AXD6" s="274"/>
      <c r="AXE6" s="274"/>
      <c r="AXF6" s="274"/>
      <c r="AXG6" s="274"/>
      <c r="AXH6" s="274"/>
      <c r="AXI6" s="274"/>
      <c r="AXJ6" s="274"/>
      <c r="AXK6" s="274"/>
      <c r="AXL6" s="274"/>
      <c r="AXM6" s="274"/>
      <c r="AXN6" s="274"/>
      <c r="AXO6" s="274"/>
      <c r="AXP6" s="274"/>
      <c r="AXQ6" s="274"/>
      <c r="AXR6" s="274"/>
      <c r="AXS6" s="274"/>
      <c r="AXT6" s="274"/>
      <c r="AXU6" s="274"/>
      <c r="AXV6" s="274"/>
      <c r="AXW6" s="274"/>
      <c r="AXX6" s="274"/>
      <c r="AXY6" s="274"/>
      <c r="AXZ6" s="274"/>
      <c r="AYA6" s="274"/>
      <c r="AYB6" s="274"/>
      <c r="AYC6" s="274"/>
      <c r="AYD6" s="274"/>
      <c r="AYE6" s="274"/>
      <c r="AYF6" s="274"/>
      <c r="AYG6" s="274"/>
      <c r="AYH6" s="274"/>
      <c r="AYI6" s="274"/>
      <c r="AYJ6" s="274"/>
      <c r="AYK6" s="274"/>
      <c r="AYL6" s="274"/>
      <c r="AYM6" s="274"/>
      <c r="AYN6" s="274"/>
      <c r="AYO6" s="274"/>
      <c r="AYP6" s="274"/>
      <c r="AYQ6" s="274"/>
      <c r="AYR6" s="274"/>
      <c r="AYS6" s="274"/>
      <c r="AYT6" s="274"/>
      <c r="AYU6" s="274"/>
      <c r="AYV6" s="274"/>
      <c r="AYW6" s="274"/>
      <c r="AYX6" s="274"/>
      <c r="AYY6" s="274"/>
      <c r="AYZ6" s="274"/>
      <c r="AZA6" s="274"/>
      <c r="AZB6" s="274"/>
      <c r="AZC6" s="274"/>
      <c r="AZD6" s="274"/>
      <c r="AZE6" s="274"/>
      <c r="AZF6" s="274"/>
      <c r="AZG6" s="274"/>
      <c r="AZH6" s="274"/>
      <c r="AZI6" s="274"/>
      <c r="AZJ6" s="274"/>
      <c r="AZK6" s="274"/>
      <c r="AZL6" s="274"/>
      <c r="AZM6" s="274"/>
      <c r="AZN6" s="274"/>
      <c r="AZO6" s="274"/>
      <c r="AZP6" s="274"/>
      <c r="AZQ6" s="274"/>
      <c r="AZR6" s="274"/>
      <c r="AZS6" s="274"/>
      <c r="AZT6" s="274"/>
      <c r="AZU6" s="274"/>
      <c r="AZV6" s="274"/>
      <c r="AZW6" s="274"/>
      <c r="AZX6" s="274"/>
      <c r="AZY6" s="274"/>
      <c r="AZZ6" s="274"/>
      <c r="BAA6" s="274"/>
      <c r="BAB6" s="274"/>
      <c r="BAC6" s="274"/>
      <c r="BAD6" s="274"/>
      <c r="BAE6" s="274"/>
      <c r="BAF6" s="274"/>
      <c r="BAG6" s="274"/>
      <c r="BAH6" s="274"/>
      <c r="BAI6" s="274"/>
      <c r="BAJ6" s="274"/>
      <c r="BAK6" s="274"/>
      <c r="BAL6" s="274"/>
      <c r="BAM6" s="274"/>
      <c r="BAN6" s="274"/>
      <c r="BAO6" s="274"/>
      <c r="BAP6" s="274"/>
      <c r="BAQ6" s="274"/>
      <c r="BAR6" s="274"/>
      <c r="BAS6" s="274"/>
      <c r="BAT6" s="274"/>
      <c r="BAU6" s="274"/>
      <c r="BAV6" s="274"/>
      <c r="BAW6" s="274"/>
      <c r="BAX6" s="274"/>
      <c r="BAY6" s="274"/>
      <c r="BAZ6" s="274"/>
      <c r="BBA6" s="274"/>
      <c r="BBB6" s="274"/>
      <c r="BBC6" s="274"/>
      <c r="BBD6" s="274"/>
      <c r="BBE6" s="274"/>
      <c r="BBF6" s="274"/>
      <c r="BBG6" s="274"/>
      <c r="BBH6" s="274"/>
      <c r="BBI6" s="274"/>
      <c r="BBJ6" s="274"/>
      <c r="BBK6" s="274"/>
      <c r="BBL6" s="274"/>
      <c r="BBM6" s="274"/>
      <c r="BBN6" s="274"/>
      <c r="BBO6" s="274"/>
      <c r="BBP6" s="274"/>
      <c r="BBQ6" s="274"/>
      <c r="BBR6" s="274"/>
      <c r="BBS6" s="274"/>
      <c r="BBT6" s="274"/>
      <c r="BBU6" s="274"/>
      <c r="BBV6" s="274"/>
      <c r="BBW6" s="274"/>
      <c r="BBX6" s="274"/>
      <c r="BBY6" s="274"/>
      <c r="BBZ6" s="274"/>
      <c r="BCA6" s="274"/>
      <c r="BCB6" s="274"/>
      <c r="BCC6" s="274"/>
      <c r="BCD6" s="274"/>
      <c r="BCE6" s="274"/>
      <c r="BCF6" s="274"/>
      <c r="BCG6" s="274"/>
      <c r="BCH6" s="274"/>
      <c r="BCI6" s="274"/>
      <c r="BCJ6" s="274"/>
      <c r="BCK6" s="274"/>
      <c r="BCL6" s="274"/>
      <c r="BCM6" s="274"/>
      <c r="BCN6" s="274"/>
      <c r="BCO6" s="274"/>
      <c r="BCP6" s="274"/>
      <c r="BCQ6" s="274"/>
      <c r="BCR6" s="274"/>
      <c r="BCS6" s="274"/>
      <c r="BCT6" s="274"/>
      <c r="BCU6" s="274"/>
      <c r="BCV6" s="274"/>
      <c r="BCW6" s="274"/>
      <c r="BCX6" s="274"/>
      <c r="BCY6" s="274"/>
      <c r="BCZ6" s="274"/>
      <c r="BDA6" s="274"/>
      <c r="BDB6" s="274"/>
      <c r="BDC6" s="274"/>
      <c r="BDD6" s="274"/>
      <c r="BDE6" s="274"/>
      <c r="BDF6" s="274"/>
      <c r="BDG6" s="274"/>
      <c r="BDH6" s="274"/>
      <c r="BDI6" s="274"/>
      <c r="BDJ6" s="274"/>
      <c r="BDK6" s="274"/>
      <c r="BDL6" s="274"/>
      <c r="BDM6" s="274"/>
      <c r="BDN6" s="274"/>
      <c r="BDO6" s="274"/>
      <c r="BDP6" s="274"/>
      <c r="BDQ6" s="274"/>
      <c r="BDR6" s="274"/>
      <c r="BDS6" s="274"/>
      <c r="BDT6" s="274"/>
      <c r="BDU6" s="274"/>
      <c r="BDV6" s="274"/>
      <c r="BDW6" s="274"/>
      <c r="BDX6" s="274"/>
      <c r="BDY6" s="274"/>
      <c r="BDZ6" s="274"/>
      <c r="BEA6" s="274"/>
      <c r="BEB6" s="274"/>
      <c r="BEC6" s="274"/>
      <c r="BED6" s="274"/>
      <c r="BEE6" s="274"/>
      <c r="BEF6" s="274"/>
      <c r="BEG6" s="274"/>
      <c r="BEH6" s="274"/>
      <c r="BEI6" s="274"/>
      <c r="BEJ6" s="274"/>
      <c r="BEK6" s="274"/>
      <c r="BEL6" s="274"/>
      <c r="BEM6" s="274"/>
      <c r="BEN6" s="274"/>
      <c r="BEO6" s="274"/>
      <c r="BEP6" s="274"/>
      <c r="BEQ6" s="274"/>
      <c r="BER6" s="274"/>
      <c r="BES6" s="274"/>
      <c r="BET6" s="274"/>
      <c r="BEU6" s="274"/>
      <c r="BEV6" s="274"/>
      <c r="BEW6" s="274"/>
      <c r="BEX6" s="274"/>
      <c r="BEY6" s="274"/>
      <c r="BEZ6" s="274"/>
      <c r="BFA6" s="274"/>
      <c r="BFB6" s="274"/>
      <c r="BFC6" s="274"/>
      <c r="BFD6" s="274"/>
      <c r="BFE6" s="274"/>
      <c r="BFF6" s="274"/>
      <c r="BFG6" s="274"/>
      <c r="BFH6" s="274"/>
      <c r="BFI6" s="274"/>
      <c r="BFJ6" s="274"/>
      <c r="BFK6" s="274"/>
      <c r="BFL6" s="274"/>
      <c r="BFM6" s="274"/>
      <c r="BFN6" s="274"/>
      <c r="BFO6" s="274"/>
      <c r="BFP6" s="274"/>
      <c r="BFQ6" s="274"/>
      <c r="BFR6" s="274"/>
      <c r="BFS6" s="274"/>
      <c r="BFT6" s="274"/>
      <c r="BFU6" s="274"/>
      <c r="BFV6" s="274"/>
      <c r="BFW6" s="274"/>
      <c r="BFX6" s="274"/>
      <c r="BFY6" s="274"/>
      <c r="BFZ6" s="274"/>
      <c r="BGA6" s="274"/>
      <c r="BGB6" s="274"/>
      <c r="BGC6" s="274"/>
      <c r="BGD6" s="274"/>
      <c r="BGE6" s="274"/>
      <c r="BGF6" s="274"/>
      <c r="BGG6" s="274"/>
      <c r="BGH6" s="274"/>
      <c r="BGI6" s="274"/>
      <c r="BGJ6" s="274"/>
      <c r="BGK6" s="274"/>
      <c r="BGL6" s="274"/>
      <c r="BGM6" s="274"/>
      <c r="BGN6" s="274"/>
      <c r="BGO6" s="274"/>
      <c r="BGP6" s="274"/>
      <c r="BGQ6" s="274"/>
      <c r="BGR6" s="274"/>
      <c r="BGS6" s="274"/>
      <c r="BGT6" s="274"/>
      <c r="BGU6" s="274"/>
      <c r="BGV6" s="274"/>
      <c r="BGW6" s="274"/>
      <c r="BGX6" s="274"/>
      <c r="BGY6" s="274"/>
      <c r="BGZ6" s="274"/>
      <c r="BHA6" s="274"/>
      <c r="BHB6" s="274"/>
      <c r="BHC6" s="274"/>
      <c r="BHD6" s="274"/>
      <c r="BHE6" s="274"/>
      <c r="BHF6" s="274"/>
      <c r="BHG6" s="274"/>
      <c r="BHH6" s="274"/>
      <c r="BHI6" s="274"/>
      <c r="BHJ6" s="274"/>
      <c r="BHK6" s="274"/>
      <c r="BHL6" s="274"/>
      <c r="BHM6" s="274"/>
      <c r="BHN6" s="274"/>
      <c r="BHO6" s="274"/>
      <c r="BHP6" s="274"/>
      <c r="BHQ6" s="274"/>
      <c r="BHR6" s="274"/>
      <c r="BHS6" s="274"/>
      <c r="BHT6" s="274"/>
      <c r="BHU6" s="274"/>
      <c r="BHV6" s="274"/>
      <c r="BHW6" s="274"/>
      <c r="BHX6" s="274"/>
      <c r="BHY6" s="274"/>
      <c r="BHZ6" s="274"/>
      <c r="BIA6" s="274"/>
      <c r="BIB6" s="274"/>
      <c r="BIC6" s="274"/>
      <c r="BID6" s="274"/>
      <c r="BIE6" s="274"/>
      <c r="BIF6" s="274"/>
      <c r="BIG6" s="274"/>
      <c r="BIH6" s="274"/>
      <c r="BII6" s="274"/>
      <c r="BIJ6" s="274"/>
      <c r="BIK6" s="274"/>
      <c r="BIL6" s="274"/>
      <c r="BIM6" s="274"/>
      <c r="BIN6" s="274"/>
      <c r="BIO6" s="274"/>
      <c r="BIP6" s="274"/>
      <c r="BIQ6" s="274"/>
      <c r="BIR6" s="274"/>
      <c r="BIS6" s="274"/>
      <c r="BIT6" s="274"/>
      <c r="BIU6" s="274"/>
      <c r="BIV6" s="274"/>
      <c r="BIW6" s="274"/>
      <c r="BIX6" s="274"/>
      <c r="BIY6" s="274"/>
      <c r="BIZ6" s="274"/>
      <c r="BJA6" s="274"/>
      <c r="BJB6" s="274"/>
      <c r="BJC6" s="274"/>
      <c r="BJD6" s="274"/>
      <c r="BJE6" s="274"/>
      <c r="BJF6" s="274"/>
      <c r="BJG6" s="274"/>
      <c r="BJH6" s="274"/>
      <c r="BJI6" s="274"/>
      <c r="BJJ6" s="274"/>
      <c r="BJK6" s="274"/>
      <c r="BJL6" s="274"/>
      <c r="BJM6" s="274"/>
      <c r="BJN6" s="274"/>
      <c r="BJO6" s="274"/>
      <c r="BJP6" s="274"/>
      <c r="BJQ6" s="274"/>
      <c r="BJR6" s="274"/>
      <c r="BJS6" s="274"/>
      <c r="BJT6" s="274"/>
      <c r="BJU6" s="274"/>
      <c r="BJV6" s="274"/>
      <c r="BJW6" s="274"/>
      <c r="BJX6" s="274"/>
      <c r="BJY6" s="274"/>
      <c r="BJZ6" s="274"/>
      <c r="BKA6" s="274"/>
      <c r="BKB6" s="274"/>
      <c r="BKC6" s="274"/>
      <c r="BKD6" s="274"/>
      <c r="BKE6" s="274"/>
      <c r="BKF6" s="274"/>
      <c r="BKG6" s="274"/>
      <c r="BKH6" s="274"/>
      <c r="BKI6" s="274"/>
      <c r="BKJ6" s="274"/>
      <c r="BKK6" s="274"/>
      <c r="BKL6" s="274"/>
      <c r="BKM6" s="274"/>
      <c r="BKN6" s="274"/>
      <c r="BKO6" s="274"/>
      <c r="BKP6" s="274"/>
      <c r="BKQ6" s="274"/>
      <c r="BKR6" s="274"/>
      <c r="BKS6" s="274"/>
      <c r="BKT6" s="274"/>
      <c r="BKU6" s="274"/>
      <c r="BKV6" s="274"/>
      <c r="BKW6" s="274"/>
      <c r="BKX6" s="274"/>
      <c r="BKY6" s="274"/>
      <c r="BKZ6" s="274"/>
      <c r="BLA6" s="274"/>
      <c r="BLB6" s="274"/>
      <c r="BLC6" s="274"/>
      <c r="BLD6" s="274"/>
      <c r="BLE6" s="274"/>
      <c r="BLF6" s="274"/>
      <c r="BLG6" s="274"/>
      <c r="BLH6" s="274"/>
      <c r="BLI6" s="274"/>
      <c r="BLJ6" s="274"/>
      <c r="BLK6" s="274"/>
      <c r="BLL6" s="274"/>
      <c r="BLM6" s="274"/>
      <c r="BLN6" s="274"/>
      <c r="BLO6" s="274"/>
      <c r="BLP6" s="274"/>
      <c r="BLQ6" s="274"/>
      <c r="BLR6" s="274"/>
      <c r="BLS6" s="274"/>
      <c r="BLT6" s="274"/>
      <c r="BLU6" s="274"/>
      <c r="BLV6" s="274"/>
      <c r="BLW6" s="274"/>
      <c r="BLX6" s="274"/>
      <c r="BLY6" s="274"/>
      <c r="BLZ6" s="274"/>
      <c r="BMA6" s="274"/>
      <c r="BMB6" s="274"/>
      <c r="BMC6" s="274"/>
      <c r="BMD6" s="274"/>
      <c r="BME6" s="274"/>
      <c r="BMF6" s="274"/>
      <c r="BMG6" s="274"/>
      <c r="BMH6" s="274"/>
      <c r="BMI6" s="274"/>
      <c r="BMJ6" s="274"/>
      <c r="BMK6" s="274"/>
      <c r="BML6" s="274"/>
      <c r="BMM6" s="274"/>
      <c r="BMN6" s="274"/>
      <c r="BMO6" s="274"/>
      <c r="BMP6" s="274"/>
      <c r="BMQ6" s="274"/>
      <c r="BMR6" s="274"/>
      <c r="BMS6" s="274"/>
      <c r="BMT6" s="274"/>
      <c r="BMU6" s="274"/>
      <c r="BMV6" s="274"/>
      <c r="BMW6" s="274"/>
      <c r="BMX6" s="274"/>
      <c r="BMY6" s="274"/>
      <c r="BMZ6" s="274"/>
      <c r="BNA6" s="274"/>
      <c r="BNB6" s="274"/>
      <c r="BNC6" s="274"/>
      <c r="BND6" s="274"/>
      <c r="BNE6" s="274"/>
      <c r="BNF6" s="274"/>
      <c r="BNG6" s="274"/>
      <c r="BNH6" s="274"/>
      <c r="BNI6" s="274"/>
      <c r="BNJ6" s="274"/>
      <c r="BNK6" s="274"/>
      <c r="BNL6" s="274"/>
      <c r="BNM6" s="274"/>
      <c r="BNN6" s="274"/>
      <c r="BNO6" s="274"/>
      <c r="BNP6" s="274"/>
      <c r="BNQ6" s="274"/>
      <c r="BNR6" s="274"/>
      <c r="BNS6" s="274"/>
      <c r="BNT6" s="274"/>
      <c r="BNU6" s="274"/>
      <c r="BNV6" s="274"/>
      <c r="BNW6" s="274"/>
      <c r="BNX6" s="274"/>
      <c r="BNY6" s="274"/>
      <c r="BNZ6" s="274"/>
      <c r="BOA6" s="274"/>
      <c r="BOB6" s="274"/>
      <c r="BOC6" s="274"/>
      <c r="BOD6" s="274"/>
      <c r="BOE6" s="274"/>
      <c r="BOF6" s="274"/>
      <c r="BOG6" s="274"/>
      <c r="BOH6" s="274"/>
      <c r="BOI6" s="274"/>
      <c r="BOJ6" s="274"/>
      <c r="BOK6" s="274"/>
      <c r="BOL6" s="274"/>
      <c r="BOM6" s="274"/>
      <c r="BON6" s="274"/>
      <c r="BOO6" s="274"/>
      <c r="BOP6" s="274"/>
      <c r="BOQ6" s="274"/>
      <c r="BOR6" s="274"/>
      <c r="BOS6" s="274"/>
      <c r="BOT6" s="274"/>
      <c r="BOU6" s="274"/>
      <c r="BOV6" s="274"/>
      <c r="BOW6" s="274"/>
      <c r="BOX6" s="274"/>
      <c r="BOY6" s="274"/>
      <c r="BOZ6" s="274"/>
      <c r="BPA6" s="274"/>
      <c r="BPB6" s="274"/>
      <c r="BPC6" s="274"/>
      <c r="BPD6" s="274"/>
      <c r="BPE6" s="274"/>
      <c r="BPF6" s="274"/>
      <c r="BPG6" s="274"/>
      <c r="BPH6" s="274"/>
      <c r="BPI6" s="274"/>
      <c r="BPJ6" s="274"/>
      <c r="BPK6" s="274"/>
      <c r="BPL6" s="274"/>
      <c r="BPM6" s="274"/>
      <c r="BPN6" s="274"/>
      <c r="BPO6" s="274"/>
      <c r="BPP6" s="274"/>
      <c r="BPQ6" s="274"/>
      <c r="BPR6" s="274"/>
      <c r="BPS6" s="274"/>
      <c r="BPT6" s="274"/>
      <c r="BPU6" s="274"/>
      <c r="BPV6" s="274"/>
      <c r="BPW6" s="274"/>
      <c r="BPX6" s="274"/>
      <c r="BPY6" s="274"/>
      <c r="BPZ6" s="274"/>
      <c r="BQA6" s="274"/>
      <c r="BQB6" s="274"/>
      <c r="BQC6" s="274"/>
      <c r="BQD6" s="274"/>
      <c r="BQE6" s="274"/>
      <c r="BQF6" s="274"/>
      <c r="BQG6" s="274"/>
      <c r="BQH6" s="274"/>
      <c r="BQI6" s="274"/>
      <c r="BQJ6" s="274"/>
      <c r="BQK6" s="274"/>
      <c r="BQL6" s="274"/>
      <c r="BQM6" s="274"/>
      <c r="BQN6" s="274"/>
      <c r="BQO6" s="274"/>
      <c r="BQP6" s="274"/>
      <c r="BQQ6" s="274"/>
      <c r="BQR6" s="274"/>
      <c r="BQS6" s="274"/>
      <c r="BQT6" s="274"/>
      <c r="BQU6" s="274"/>
      <c r="BQV6" s="274"/>
      <c r="BQW6" s="274"/>
      <c r="BQX6" s="274"/>
      <c r="BQY6" s="274"/>
      <c r="BQZ6" s="274"/>
      <c r="BRA6" s="274"/>
      <c r="BRB6" s="274"/>
      <c r="BRC6" s="274"/>
      <c r="BRD6" s="274"/>
      <c r="BRE6" s="274"/>
      <c r="BRF6" s="274"/>
      <c r="BRG6" s="274"/>
      <c r="BRH6" s="274"/>
      <c r="BRI6" s="274"/>
      <c r="BRJ6" s="274"/>
      <c r="BRK6" s="274"/>
      <c r="BRL6" s="274"/>
      <c r="BRM6" s="274"/>
      <c r="BRN6" s="274"/>
      <c r="BRO6" s="274"/>
      <c r="BRP6" s="274"/>
      <c r="BRQ6" s="274"/>
      <c r="BRR6" s="274"/>
      <c r="BRS6" s="274"/>
      <c r="BRT6" s="274"/>
      <c r="BRU6" s="274"/>
      <c r="BRV6" s="274"/>
      <c r="BRW6" s="274"/>
      <c r="BRX6" s="274"/>
      <c r="BRY6" s="274"/>
      <c r="BRZ6" s="274"/>
      <c r="BSA6" s="274"/>
      <c r="BSB6" s="274"/>
      <c r="BSC6" s="274"/>
      <c r="BSD6" s="274"/>
      <c r="BSE6" s="274"/>
      <c r="BSF6" s="274"/>
      <c r="BSG6" s="274"/>
      <c r="BSH6" s="274"/>
      <c r="BSI6" s="274"/>
      <c r="BSJ6" s="274"/>
      <c r="BSK6" s="274"/>
      <c r="BSL6" s="274"/>
      <c r="BSM6" s="274"/>
      <c r="BSN6" s="274"/>
      <c r="BSO6" s="274"/>
      <c r="BSP6" s="274"/>
      <c r="BSQ6" s="274"/>
      <c r="BSR6" s="274"/>
      <c r="BSS6" s="274"/>
      <c r="BST6" s="274"/>
      <c r="BSU6" s="274"/>
      <c r="BSV6" s="274"/>
      <c r="BSW6" s="274"/>
      <c r="BSX6" s="274"/>
      <c r="BSY6" s="274"/>
      <c r="BSZ6" s="274"/>
      <c r="BTA6" s="274"/>
      <c r="BTB6" s="274"/>
      <c r="BTC6" s="274"/>
      <c r="BTD6" s="274"/>
      <c r="BTE6" s="274"/>
      <c r="BTF6" s="274"/>
      <c r="BTG6" s="274"/>
      <c r="BTH6" s="274"/>
      <c r="BTI6" s="274"/>
      <c r="BTJ6" s="274"/>
      <c r="BTK6" s="274"/>
      <c r="BTL6" s="274"/>
      <c r="BTM6" s="274"/>
      <c r="BTN6" s="274"/>
      <c r="BTO6" s="274"/>
      <c r="BTP6" s="274"/>
      <c r="BTQ6" s="274"/>
      <c r="BTR6" s="274"/>
      <c r="BTS6" s="274"/>
      <c r="BTT6" s="274"/>
      <c r="BTU6" s="274"/>
      <c r="BTV6" s="274"/>
      <c r="BTW6" s="274"/>
      <c r="BTX6" s="274"/>
      <c r="BTY6" s="274"/>
      <c r="BTZ6" s="274"/>
      <c r="BUA6" s="274"/>
      <c r="BUB6" s="274"/>
      <c r="BUC6" s="274"/>
      <c r="BUD6" s="274"/>
      <c r="BUE6" s="274"/>
      <c r="BUF6" s="274"/>
      <c r="BUG6" s="274"/>
      <c r="BUH6" s="274"/>
      <c r="BUI6" s="274"/>
      <c r="BUJ6" s="274"/>
      <c r="BUK6" s="274"/>
      <c r="BUL6" s="274"/>
      <c r="BUM6" s="274"/>
      <c r="BUN6" s="274"/>
      <c r="BUO6" s="274"/>
      <c r="BUP6" s="274"/>
      <c r="BUQ6" s="274"/>
      <c r="BUR6" s="274"/>
      <c r="BUS6" s="274"/>
      <c r="BUT6" s="274"/>
      <c r="BUU6" s="274"/>
      <c r="BUV6" s="274"/>
      <c r="BUW6" s="274"/>
      <c r="BUX6" s="274"/>
      <c r="BUY6" s="274"/>
      <c r="BUZ6" s="274"/>
      <c r="BVA6" s="274"/>
      <c r="BVB6" s="274"/>
      <c r="BVC6" s="274"/>
      <c r="BVD6" s="274"/>
      <c r="BVE6" s="274"/>
      <c r="BVF6" s="274"/>
      <c r="BVG6" s="274"/>
      <c r="BVH6" s="274"/>
      <c r="BVI6" s="274"/>
      <c r="BVJ6" s="274"/>
      <c r="BVK6" s="274"/>
      <c r="BVL6" s="274"/>
      <c r="BVM6" s="274"/>
      <c r="BVN6" s="274"/>
      <c r="BVO6" s="274"/>
      <c r="BVP6" s="274"/>
      <c r="BVQ6" s="274"/>
      <c r="BVR6" s="274"/>
      <c r="BVS6" s="274"/>
      <c r="BVT6" s="274"/>
      <c r="BVU6" s="274"/>
      <c r="BVV6" s="274"/>
      <c r="BVW6" s="274"/>
      <c r="BVX6" s="274"/>
      <c r="BVY6" s="274"/>
      <c r="BVZ6" s="274"/>
      <c r="BWA6" s="274"/>
      <c r="BWB6" s="274"/>
      <c r="BWC6" s="274"/>
      <c r="BWD6" s="274"/>
      <c r="BWE6" s="274"/>
      <c r="BWF6" s="274"/>
      <c r="BWG6" s="274"/>
      <c r="BWH6" s="274"/>
      <c r="BWI6" s="274"/>
      <c r="BWJ6" s="274"/>
      <c r="BWK6" s="274"/>
      <c r="BWL6" s="274"/>
      <c r="BWM6" s="274"/>
      <c r="BWN6" s="274"/>
      <c r="BWO6" s="274"/>
      <c r="BWP6" s="274"/>
      <c r="BWQ6" s="274"/>
      <c r="BWR6" s="274"/>
      <c r="BWS6" s="274"/>
      <c r="BWT6" s="274"/>
      <c r="BWU6" s="274"/>
      <c r="BWV6" s="274"/>
      <c r="BWW6" s="274"/>
      <c r="BWX6" s="274"/>
      <c r="BWY6" s="274"/>
      <c r="BWZ6" s="274"/>
      <c r="BXA6" s="274"/>
      <c r="BXB6" s="274"/>
      <c r="BXC6" s="274"/>
      <c r="BXD6" s="274"/>
      <c r="BXE6" s="274"/>
      <c r="BXF6" s="274"/>
      <c r="BXG6" s="274"/>
      <c r="BXH6" s="274"/>
      <c r="BXI6" s="274"/>
      <c r="BXJ6" s="274"/>
      <c r="BXK6" s="274"/>
      <c r="BXL6" s="274"/>
      <c r="BXM6" s="274"/>
      <c r="BXN6" s="274"/>
      <c r="BXO6" s="274"/>
      <c r="BXP6" s="274"/>
      <c r="BXQ6" s="274"/>
      <c r="BXR6" s="274"/>
      <c r="BXS6" s="274"/>
      <c r="BXT6" s="274"/>
      <c r="BXU6" s="274"/>
      <c r="BXV6" s="274"/>
      <c r="BXW6" s="274"/>
      <c r="BXX6" s="274"/>
      <c r="BXY6" s="274"/>
      <c r="BXZ6" s="274"/>
      <c r="BYA6" s="274"/>
      <c r="BYB6" s="274"/>
      <c r="BYC6" s="274"/>
      <c r="BYD6" s="274"/>
      <c r="BYE6" s="274"/>
      <c r="BYF6" s="274"/>
      <c r="BYG6" s="274"/>
      <c r="BYH6" s="274"/>
      <c r="BYI6" s="274"/>
      <c r="BYJ6" s="274"/>
      <c r="BYK6" s="274"/>
      <c r="BYL6" s="274"/>
      <c r="BYM6" s="274"/>
      <c r="BYN6" s="274"/>
      <c r="BYO6" s="274"/>
      <c r="BYP6" s="274"/>
      <c r="BYQ6" s="274"/>
      <c r="BYR6" s="274"/>
      <c r="BYS6" s="274"/>
      <c r="BYT6" s="274"/>
      <c r="BYU6" s="274"/>
      <c r="BYV6" s="274"/>
      <c r="BYW6" s="274"/>
      <c r="BYX6" s="274"/>
      <c r="BYY6" s="274"/>
      <c r="BYZ6" s="274"/>
      <c r="BZA6" s="274"/>
      <c r="BZB6" s="274"/>
      <c r="BZC6" s="274"/>
      <c r="BZD6" s="274"/>
      <c r="BZE6" s="274"/>
      <c r="BZF6" s="274"/>
      <c r="BZG6" s="274"/>
      <c r="BZH6" s="274"/>
      <c r="BZI6" s="274"/>
      <c r="BZJ6" s="274"/>
      <c r="BZK6" s="274"/>
      <c r="BZL6" s="274"/>
      <c r="BZM6" s="274"/>
      <c r="BZN6" s="274"/>
      <c r="BZO6" s="274"/>
      <c r="BZP6" s="274"/>
      <c r="BZQ6" s="274"/>
      <c r="BZR6" s="274"/>
      <c r="BZS6" s="274"/>
      <c r="BZT6" s="274"/>
      <c r="BZU6" s="274"/>
      <c r="BZV6" s="274"/>
      <c r="BZW6" s="274"/>
      <c r="BZX6" s="274"/>
      <c r="BZY6" s="274"/>
      <c r="BZZ6" s="274"/>
      <c r="CAA6" s="274"/>
      <c r="CAB6" s="274"/>
      <c r="CAC6" s="274"/>
      <c r="CAD6" s="274"/>
      <c r="CAE6" s="274"/>
      <c r="CAF6" s="274"/>
      <c r="CAG6" s="274"/>
      <c r="CAH6" s="274"/>
      <c r="CAI6" s="274"/>
      <c r="CAJ6" s="274"/>
      <c r="CAK6" s="274"/>
      <c r="CAL6" s="274"/>
      <c r="CAM6" s="274"/>
      <c r="CAN6" s="274"/>
      <c r="CAO6" s="274"/>
      <c r="CAP6" s="274"/>
      <c r="CAQ6" s="274"/>
      <c r="CAR6" s="274"/>
      <c r="CAS6" s="274"/>
      <c r="CAT6" s="274"/>
      <c r="CAU6" s="274"/>
      <c r="CAV6" s="274"/>
      <c r="CAW6" s="274"/>
      <c r="CAX6" s="274"/>
      <c r="CAY6" s="274"/>
      <c r="CAZ6" s="274"/>
      <c r="CBA6" s="274"/>
      <c r="CBB6" s="274"/>
      <c r="CBC6" s="274"/>
      <c r="CBD6" s="274"/>
      <c r="CBE6" s="274"/>
      <c r="CBF6" s="274"/>
      <c r="CBG6" s="274"/>
      <c r="CBH6" s="274"/>
      <c r="CBI6" s="274"/>
      <c r="CBJ6" s="274"/>
      <c r="CBK6" s="274"/>
      <c r="CBL6" s="274"/>
      <c r="CBM6" s="274"/>
      <c r="CBN6" s="274"/>
      <c r="CBO6" s="274"/>
      <c r="CBP6" s="274"/>
      <c r="CBQ6" s="274"/>
      <c r="CBR6" s="274"/>
      <c r="CBS6" s="274"/>
      <c r="CBT6" s="274"/>
      <c r="CBU6" s="274"/>
      <c r="CBV6" s="274"/>
      <c r="CBW6" s="274"/>
      <c r="CBX6" s="274"/>
      <c r="CBY6" s="274"/>
      <c r="CBZ6" s="274"/>
      <c r="CCA6" s="274"/>
      <c r="CCB6" s="274"/>
      <c r="CCC6" s="274"/>
      <c r="CCD6" s="274"/>
      <c r="CCE6" s="274"/>
      <c r="CCF6" s="274"/>
      <c r="CCG6" s="274"/>
      <c r="CCH6" s="274"/>
      <c r="CCI6" s="274"/>
      <c r="CCJ6" s="274"/>
      <c r="CCK6" s="274"/>
      <c r="CCL6" s="274"/>
      <c r="CCM6" s="274"/>
      <c r="CCN6" s="274"/>
      <c r="CCO6" s="274"/>
      <c r="CCP6" s="274"/>
      <c r="CCQ6" s="274"/>
      <c r="CCR6" s="274"/>
      <c r="CCS6" s="274"/>
      <c r="CCT6" s="274"/>
      <c r="CCU6" s="274"/>
      <c r="CCV6" s="274"/>
      <c r="CCW6" s="274"/>
      <c r="CCX6" s="274"/>
      <c r="CCY6" s="274"/>
      <c r="CCZ6" s="274"/>
      <c r="CDA6" s="274"/>
      <c r="CDB6" s="274"/>
      <c r="CDC6" s="274"/>
      <c r="CDD6" s="274"/>
      <c r="CDE6" s="274"/>
      <c r="CDF6" s="274"/>
      <c r="CDG6" s="274"/>
      <c r="CDH6" s="274"/>
      <c r="CDI6" s="274"/>
      <c r="CDJ6" s="274"/>
      <c r="CDK6" s="274"/>
      <c r="CDL6" s="274"/>
      <c r="CDM6" s="274"/>
      <c r="CDN6" s="274"/>
      <c r="CDO6" s="274"/>
      <c r="CDP6" s="274"/>
      <c r="CDQ6" s="274"/>
      <c r="CDR6" s="274"/>
      <c r="CDS6" s="274"/>
      <c r="CDT6" s="274"/>
      <c r="CDU6" s="274"/>
      <c r="CDV6" s="274"/>
      <c r="CDW6" s="274"/>
      <c r="CDX6" s="274"/>
      <c r="CDY6" s="274"/>
      <c r="CDZ6" s="274"/>
      <c r="CEA6" s="274"/>
      <c r="CEB6" s="274"/>
      <c r="CEC6" s="274"/>
      <c r="CED6" s="274"/>
      <c r="CEE6" s="274"/>
      <c r="CEF6" s="274"/>
      <c r="CEG6" s="274"/>
      <c r="CEH6" s="274"/>
      <c r="CEI6" s="274"/>
      <c r="CEJ6" s="274"/>
      <c r="CEK6" s="274"/>
      <c r="CEL6" s="274"/>
      <c r="CEM6" s="274"/>
      <c r="CEN6" s="274"/>
      <c r="CEO6" s="274"/>
      <c r="CEP6" s="274"/>
      <c r="CEQ6" s="274"/>
      <c r="CER6" s="274"/>
      <c r="CES6" s="274"/>
      <c r="CET6" s="274"/>
      <c r="CEU6" s="274"/>
      <c r="CEV6" s="274"/>
      <c r="CEW6" s="274"/>
      <c r="CEX6" s="274"/>
      <c r="CEY6" s="274"/>
      <c r="CEZ6" s="274"/>
      <c r="CFA6" s="274"/>
      <c r="CFB6" s="274"/>
      <c r="CFC6" s="274"/>
      <c r="CFD6" s="274"/>
      <c r="CFE6" s="274"/>
      <c r="CFF6" s="274"/>
      <c r="CFG6" s="274"/>
      <c r="CFH6" s="274"/>
      <c r="CFI6" s="274"/>
      <c r="CFJ6" s="274"/>
      <c r="CFK6" s="274"/>
      <c r="CFL6" s="274"/>
      <c r="CFM6" s="274"/>
      <c r="CFN6" s="274"/>
      <c r="CFO6" s="274"/>
      <c r="CFP6" s="274"/>
      <c r="CFQ6" s="274"/>
      <c r="CFR6" s="274"/>
      <c r="CFS6" s="274"/>
      <c r="CFT6" s="274"/>
      <c r="CFU6" s="274"/>
      <c r="CFV6" s="274"/>
      <c r="CFW6" s="274"/>
      <c r="CFX6" s="274"/>
      <c r="CFY6" s="274"/>
      <c r="CFZ6" s="274"/>
      <c r="CGA6" s="274"/>
      <c r="CGB6" s="274"/>
      <c r="CGC6" s="274"/>
      <c r="CGD6" s="274"/>
      <c r="CGE6" s="274"/>
      <c r="CGF6" s="274"/>
      <c r="CGG6" s="274"/>
      <c r="CGH6" s="274"/>
      <c r="CGI6" s="274"/>
      <c r="CGJ6" s="274"/>
      <c r="CGK6" s="274"/>
      <c r="CGL6" s="274"/>
      <c r="CGM6" s="274"/>
      <c r="CGN6" s="274"/>
      <c r="CGO6" s="274"/>
      <c r="CGP6" s="274"/>
      <c r="CGQ6" s="274"/>
      <c r="CGR6" s="274"/>
      <c r="CGS6" s="274"/>
      <c r="CGT6" s="274"/>
      <c r="CGU6" s="274"/>
      <c r="CGV6" s="274"/>
      <c r="CGW6" s="274"/>
      <c r="CGX6" s="274"/>
      <c r="CGY6" s="274"/>
      <c r="CGZ6" s="274"/>
      <c r="CHA6" s="274"/>
      <c r="CHB6" s="274"/>
      <c r="CHC6" s="274"/>
      <c r="CHD6" s="274"/>
      <c r="CHE6" s="274"/>
      <c r="CHF6" s="274"/>
      <c r="CHG6" s="274"/>
      <c r="CHH6" s="274"/>
      <c r="CHI6" s="274"/>
      <c r="CHJ6" s="274"/>
      <c r="CHK6" s="274"/>
      <c r="CHL6" s="274"/>
      <c r="CHM6" s="274"/>
      <c r="CHN6" s="274"/>
      <c r="CHO6" s="274"/>
      <c r="CHP6" s="274"/>
      <c r="CHQ6" s="274"/>
      <c r="CHR6" s="274"/>
      <c r="CHS6" s="274"/>
      <c r="CHT6" s="274"/>
      <c r="CHU6" s="274"/>
      <c r="CHV6" s="274"/>
      <c r="CHW6" s="274"/>
      <c r="CHX6" s="274"/>
      <c r="CHY6" s="274"/>
      <c r="CHZ6" s="274"/>
      <c r="CIA6" s="274"/>
      <c r="CIB6" s="274"/>
      <c r="CIC6" s="274"/>
      <c r="CID6" s="274"/>
      <c r="CIE6" s="274"/>
      <c r="CIF6" s="274"/>
      <c r="CIG6" s="274"/>
      <c r="CIH6" s="274"/>
      <c r="CII6" s="274"/>
      <c r="CIJ6" s="274"/>
      <c r="CIK6" s="274"/>
      <c r="CIL6" s="274"/>
      <c r="CIM6" s="274"/>
      <c r="CIN6" s="274"/>
      <c r="CIO6" s="274"/>
      <c r="CIP6" s="274"/>
      <c r="CIQ6" s="274"/>
      <c r="CIR6" s="274"/>
      <c r="CIS6" s="274"/>
      <c r="CIT6" s="274"/>
      <c r="CIU6" s="274"/>
      <c r="CIV6" s="274"/>
      <c r="CIW6" s="274"/>
      <c r="CIX6" s="274"/>
      <c r="CIY6" s="274"/>
      <c r="CIZ6" s="274"/>
      <c r="CJA6" s="274"/>
      <c r="CJB6" s="274"/>
      <c r="CJC6" s="274"/>
      <c r="CJD6" s="274"/>
      <c r="CJE6" s="274"/>
      <c r="CJF6" s="274"/>
      <c r="CJG6" s="274"/>
      <c r="CJH6" s="274"/>
      <c r="CJI6" s="274"/>
      <c r="CJJ6" s="274"/>
      <c r="CJK6" s="274"/>
      <c r="CJL6" s="274"/>
      <c r="CJM6" s="274"/>
      <c r="CJN6" s="274"/>
      <c r="CJO6" s="274"/>
      <c r="CJP6" s="274"/>
      <c r="CJQ6" s="274"/>
      <c r="CJR6" s="274"/>
      <c r="CJS6" s="274"/>
      <c r="CJT6" s="274"/>
      <c r="CJU6" s="274"/>
      <c r="CJV6" s="274"/>
      <c r="CJW6" s="274"/>
      <c r="CJX6" s="274"/>
      <c r="CJY6" s="274"/>
      <c r="CJZ6" s="274"/>
      <c r="CKA6" s="274"/>
      <c r="CKB6" s="274"/>
      <c r="CKC6" s="274"/>
      <c r="CKD6" s="274"/>
      <c r="CKE6" s="274"/>
      <c r="CKF6" s="274"/>
      <c r="CKG6" s="274"/>
      <c r="CKH6" s="274"/>
      <c r="CKI6" s="274"/>
      <c r="CKJ6" s="274"/>
      <c r="CKK6" s="274"/>
      <c r="CKL6" s="274"/>
      <c r="CKM6" s="274"/>
      <c r="CKN6" s="274"/>
      <c r="CKO6" s="274"/>
      <c r="CKP6" s="274"/>
      <c r="CKQ6" s="274"/>
      <c r="CKR6" s="274"/>
      <c r="CKS6" s="274"/>
      <c r="CKT6" s="274"/>
      <c r="CKU6" s="274"/>
      <c r="CKV6" s="274"/>
      <c r="CKW6" s="274"/>
      <c r="CKX6" s="274"/>
      <c r="CKY6" s="274"/>
      <c r="CKZ6" s="274"/>
      <c r="CLA6" s="274"/>
      <c r="CLB6" s="274"/>
      <c r="CLC6" s="274"/>
      <c r="CLD6" s="274"/>
      <c r="CLE6" s="274"/>
      <c r="CLF6" s="274"/>
      <c r="CLG6" s="274"/>
      <c r="CLH6" s="274"/>
      <c r="CLI6" s="274"/>
      <c r="CLJ6" s="274"/>
      <c r="CLK6" s="274"/>
      <c r="CLL6" s="274"/>
      <c r="CLM6" s="274"/>
      <c r="CLN6" s="274"/>
      <c r="CLO6" s="274"/>
      <c r="CLP6" s="274"/>
      <c r="CLQ6" s="274"/>
      <c r="CLR6" s="274"/>
      <c r="CLS6" s="274"/>
      <c r="CLT6" s="274"/>
      <c r="CLU6" s="274"/>
      <c r="CLV6" s="274"/>
      <c r="CLW6" s="274"/>
      <c r="CLX6" s="274"/>
      <c r="CLY6" s="274"/>
      <c r="CLZ6" s="274"/>
      <c r="CMA6" s="274"/>
      <c r="CMB6" s="274"/>
      <c r="CMC6" s="274"/>
      <c r="CMD6" s="274"/>
      <c r="CME6" s="274"/>
      <c r="CMF6" s="274"/>
      <c r="CMG6" s="274"/>
      <c r="CMH6" s="274"/>
      <c r="CMI6" s="274"/>
      <c r="CMJ6" s="274"/>
      <c r="CMK6" s="274"/>
      <c r="CML6" s="274"/>
      <c r="CMM6" s="274"/>
      <c r="CMN6" s="274"/>
      <c r="CMO6" s="274"/>
      <c r="CMP6" s="274"/>
      <c r="CMQ6" s="274"/>
      <c r="CMR6" s="274"/>
      <c r="CMS6" s="274"/>
      <c r="CMT6" s="274"/>
      <c r="CMU6" s="274"/>
      <c r="CMV6" s="274"/>
      <c r="CMW6" s="274"/>
      <c r="CMX6" s="274"/>
      <c r="CMY6" s="274"/>
      <c r="CMZ6" s="274"/>
      <c r="CNA6" s="274"/>
      <c r="CNB6" s="274"/>
      <c r="CNC6" s="274"/>
      <c r="CND6" s="274"/>
      <c r="CNE6" s="274"/>
      <c r="CNF6" s="274"/>
      <c r="CNG6" s="274"/>
      <c r="CNH6" s="274"/>
      <c r="CNI6" s="274"/>
      <c r="CNJ6" s="274"/>
      <c r="CNK6" s="274"/>
      <c r="CNL6" s="274"/>
      <c r="CNM6" s="274"/>
      <c r="CNN6" s="274"/>
      <c r="CNO6" s="274"/>
      <c r="CNP6" s="274"/>
      <c r="CNQ6" s="274"/>
      <c r="CNR6" s="274"/>
      <c r="CNS6" s="274"/>
      <c r="CNT6" s="274"/>
      <c r="CNU6" s="274"/>
      <c r="CNV6" s="274"/>
      <c r="CNW6" s="274"/>
      <c r="CNX6" s="274"/>
      <c r="CNY6" s="274"/>
      <c r="CNZ6" s="274"/>
      <c r="COA6" s="274"/>
      <c r="COB6" s="274"/>
      <c r="COC6" s="274"/>
      <c r="COD6" s="274"/>
      <c r="COE6" s="274"/>
      <c r="COF6" s="274"/>
      <c r="COG6" s="274"/>
      <c r="COH6" s="274"/>
      <c r="COI6" s="274"/>
      <c r="COJ6" s="274"/>
      <c r="COK6" s="274"/>
      <c r="COL6" s="274"/>
      <c r="COM6" s="274"/>
      <c r="CON6" s="274"/>
      <c r="COO6" s="274"/>
      <c r="COP6" s="274"/>
      <c r="COQ6" s="274"/>
      <c r="COR6" s="274"/>
      <c r="COS6" s="274"/>
      <c r="COT6" s="274"/>
      <c r="COU6" s="274"/>
      <c r="COV6" s="274"/>
      <c r="COW6" s="274"/>
      <c r="COX6" s="274"/>
      <c r="COY6" s="274"/>
      <c r="COZ6" s="274"/>
      <c r="CPA6" s="274"/>
      <c r="CPB6" s="274"/>
      <c r="CPC6" s="274"/>
      <c r="CPD6" s="274"/>
      <c r="CPE6" s="274"/>
      <c r="CPF6" s="274"/>
      <c r="CPG6" s="274"/>
      <c r="CPH6" s="274"/>
      <c r="CPI6" s="274"/>
      <c r="CPJ6" s="274"/>
      <c r="CPK6" s="274"/>
      <c r="CPL6" s="274"/>
      <c r="CPM6" s="274"/>
      <c r="CPN6" s="274"/>
      <c r="CPO6" s="274"/>
      <c r="CPP6" s="274"/>
      <c r="CPQ6" s="274"/>
      <c r="CPR6" s="274"/>
      <c r="CPS6" s="274"/>
      <c r="CPT6" s="274"/>
      <c r="CPU6" s="274"/>
      <c r="CPV6" s="274"/>
      <c r="CPW6" s="274"/>
      <c r="CPX6" s="274"/>
      <c r="CPY6" s="274"/>
      <c r="CPZ6" s="274"/>
      <c r="CQA6" s="274"/>
      <c r="CQB6" s="274"/>
      <c r="CQC6" s="274"/>
      <c r="CQD6" s="274"/>
      <c r="CQE6" s="274"/>
      <c r="CQF6" s="274"/>
      <c r="CQG6" s="274"/>
      <c r="CQH6" s="274"/>
      <c r="CQI6" s="274"/>
      <c r="CQJ6" s="274"/>
      <c r="CQK6" s="274"/>
      <c r="CQL6" s="274"/>
      <c r="CQM6" s="274"/>
      <c r="CQN6" s="274"/>
      <c r="CQO6" s="274"/>
      <c r="CQP6" s="274"/>
      <c r="CQQ6" s="274"/>
      <c r="CQR6" s="274"/>
      <c r="CQS6" s="274"/>
      <c r="CQT6" s="274"/>
      <c r="CQU6" s="274"/>
      <c r="CQV6" s="274"/>
      <c r="CQW6" s="274"/>
      <c r="CQX6" s="274"/>
      <c r="CQY6" s="274"/>
      <c r="CQZ6" s="274"/>
      <c r="CRA6" s="274"/>
      <c r="CRB6" s="274"/>
      <c r="CRC6" s="274"/>
      <c r="CRD6" s="274"/>
      <c r="CRE6" s="274"/>
      <c r="CRF6" s="274"/>
      <c r="CRG6" s="274"/>
      <c r="CRH6" s="274"/>
      <c r="CRI6" s="274"/>
      <c r="CRJ6" s="274"/>
      <c r="CRK6" s="274"/>
      <c r="CRL6" s="274"/>
      <c r="CRM6" s="274"/>
      <c r="CRN6" s="274"/>
      <c r="CRO6" s="274"/>
      <c r="CRP6" s="274"/>
      <c r="CRQ6" s="274"/>
      <c r="CRR6" s="274"/>
      <c r="CRS6" s="274"/>
      <c r="CRT6" s="274"/>
      <c r="CRU6" s="274"/>
      <c r="CRV6" s="274"/>
      <c r="CRW6" s="274"/>
      <c r="CRX6" s="274"/>
      <c r="CRY6" s="274"/>
      <c r="CRZ6" s="274"/>
      <c r="CSA6" s="274"/>
      <c r="CSB6" s="274"/>
      <c r="CSC6" s="274"/>
      <c r="CSD6" s="274"/>
      <c r="CSE6" s="274"/>
      <c r="CSF6" s="274"/>
      <c r="CSG6" s="274"/>
      <c r="CSH6" s="274"/>
      <c r="CSI6" s="274"/>
      <c r="CSJ6" s="274"/>
      <c r="CSK6" s="274"/>
      <c r="CSL6" s="274"/>
      <c r="CSM6" s="274"/>
      <c r="CSN6" s="274"/>
      <c r="CSO6" s="274"/>
      <c r="CSP6" s="274"/>
      <c r="CSQ6" s="274"/>
      <c r="CSR6" s="274"/>
      <c r="CSS6" s="274"/>
      <c r="CST6" s="274"/>
      <c r="CSU6" s="274"/>
      <c r="CSV6" s="274"/>
      <c r="CSW6" s="274"/>
      <c r="CSX6" s="274"/>
      <c r="CSY6" s="274"/>
      <c r="CSZ6" s="274"/>
      <c r="CTA6" s="274"/>
      <c r="CTB6" s="274"/>
      <c r="CTC6" s="274"/>
      <c r="CTD6" s="274"/>
      <c r="CTE6" s="274"/>
      <c r="CTF6" s="274"/>
      <c r="CTG6" s="274"/>
      <c r="CTH6" s="274"/>
      <c r="CTI6" s="274"/>
      <c r="CTJ6" s="274"/>
      <c r="CTK6" s="274"/>
      <c r="CTL6" s="274"/>
      <c r="CTM6" s="274"/>
      <c r="CTN6" s="274"/>
      <c r="CTO6" s="274"/>
      <c r="CTP6" s="274"/>
      <c r="CTQ6" s="274"/>
      <c r="CTR6" s="274"/>
      <c r="CTS6" s="274"/>
      <c r="CTT6" s="274"/>
      <c r="CTU6" s="274"/>
      <c r="CTV6" s="274"/>
      <c r="CTW6" s="274"/>
      <c r="CTX6" s="274"/>
      <c r="CTY6" s="274"/>
      <c r="CTZ6" s="274"/>
      <c r="CUA6" s="274"/>
      <c r="CUB6" s="274"/>
      <c r="CUC6" s="274"/>
      <c r="CUD6" s="274"/>
      <c r="CUE6" s="274"/>
      <c r="CUF6" s="274"/>
      <c r="CUG6" s="274"/>
      <c r="CUH6" s="274"/>
      <c r="CUI6" s="274"/>
      <c r="CUJ6" s="274"/>
      <c r="CUK6" s="274"/>
      <c r="CUL6" s="274"/>
      <c r="CUM6" s="274"/>
      <c r="CUN6" s="274"/>
      <c r="CUO6" s="274"/>
      <c r="CUP6" s="274"/>
      <c r="CUQ6" s="274"/>
      <c r="CUR6" s="274"/>
      <c r="CUS6" s="274"/>
      <c r="CUT6" s="274"/>
      <c r="CUU6" s="274"/>
      <c r="CUV6" s="274"/>
      <c r="CUW6" s="274"/>
      <c r="CUX6" s="274"/>
      <c r="CUY6" s="274"/>
      <c r="CUZ6" s="274"/>
      <c r="CVA6" s="274"/>
      <c r="CVB6" s="274"/>
      <c r="CVC6" s="274"/>
      <c r="CVD6" s="274"/>
      <c r="CVE6" s="274"/>
      <c r="CVF6" s="274"/>
      <c r="CVG6" s="274"/>
      <c r="CVH6" s="274"/>
      <c r="CVI6" s="274"/>
      <c r="CVJ6" s="274"/>
      <c r="CVK6" s="274"/>
      <c r="CVL6" s="274"/>
      <c r="CVM6" s="274"/>
      <c r="CVN6" s="274"/>
      <c r="CVO6" s="274"/>
      <c r="CVP6" s="274"/>
      <c r="CVQ6" s="274"/>
      <c r="CVR6" s="274"/>
      <c r="CVS6" s="274"/>
      <c r="CVT6" s="274"/>
      <c r="CVU6" s="274"/>
      <c r="CVV6" s="274"/>
      <c r="CVW6" s="274"/>
      <c r="CVX6" s="274"/>
      <c r="CVY6" s="274"/>
      <c r="CVZ6" s="274"/>
      <c r="CWA6" s="274"/>
      <c r="CWB6" s="274"/>
      <c r="CWC6" s="274"/>
      <c r="CWD6" s="274"/>
      <c r="CWE6" s="274"/>
      <c r="CWF6" s="274"/>
      <c r="CWG6" s="274"/>
      <c r="CWH6" s="274"/>
      <c r="CWI6" s="274"/>
      <c r="CWJ6" s="274"/>
      <c r="CWK6" s="274"/>
      <c r="CWL6" s="274"/>
      <c r="CWM6" s="274"/>
      <c r="CWN6" s="274"/>
      <c r="CWO6" s="274"/>
      <c r="CWP6" s="274"/>
      <c r="CWQ6" s="274"/>
      <c r="CWR6" s="274"/>
      <c r="CWS6" s="274"/>
      <c r="CWT6" s="274"/>
      <c r="CWU6" s="274"/>
      <c r="CWV6" s="274"/>
      <c r="CWW6" s="274"/>
      <c r="CWX6" s="274"/>
      <c r="CWY6" s="274"/>
      <c r="CWZ6" s="274"/>
      <c r="CXA6" s="274"/>
      <c r="CXB6" s="274"/>
      <c r="CXC6" s="274"/>
      <c r="CXD6" s="274"/>
      <c r="CXE6" s="274"/>
      <c r="CXF6" s="274"/>
      <c r="CXG6" s="274"/>
      <c r="CXH6" s="274"/>
      <c r="CXI6" s="274"/>
      <c r="CXJ6" s="274"/>
      <c r="CXK6" s="274"/>
      <c r="CXL6" s="274"/>
      <c r="CXM6" s="274"/>
      <c r="CXN6" s="274"/>
      <c r="CXO6" s="274"/>
      <c r="CXP6" s="274"/>
      <c r="CXQ6" s="274"/>
      <c r="CXR6" s="274"/>
      <c r="CXS6" s="274"/>
      <c r="CXT6" s="274"/>
      <c r="CXU6" s="274"/>
      <c r="CXV6" s="274"/>
      <c r="CXW6" s="274"/>
      <c r="CXX6" s="274"/>
      <c r="CXY6" s="274"/>
      <c r="CXZ6" s="274"/>
      <c r="CYA6" s="274"/>
      <c r="CYB6" s="274"/>
      <c r="CYC6" s="274"/>
      <c r="CYD6" s="274"/>
      <c r="CYE6" s="274"/>
      <c r="CYF6" s="274"/>
      <c r="CYG6" s="274"/>
      <c r="CYH6" s="274"/>
      <c r="CYI6" s="274"/>
      <c r="CYJ6" s="274"/>
      <c r="CYK6" s="274"/>
      <c r="CYL6" s="274"/>
      <c r="CYM6" s="274"/>
      <c r="CYN6" s="274"/>
      <c r="CYO6" s="274"/>
      <c r="CYP6" s="274"/>
      <c r="CYQ6" s="274"/>
      <c r="CYR6" s="274"/>
      <c r="CYS6" s="274"/>
      <c r="CYT6" s="274"/>
      <c r="CYU6" s="274"/>
      <c r="CYV6" s="274"/>
      <c r="CYW6" s="274"/>
      <c r="CYX6" s="274"/>
      <c r="CYY6" s="274"/>
      <c r="CYZ6" s="274"/>
      <c r="CZA6" s="274"/>
      <c r="CZB6" s="274"/>
      <c r="CZC6" s="274"/>
      <c r="CZD6" s="274"/>
      <c r="CZE6" s="274"/>
      <c r="CZF6" s="274"/>
      <c r="CZG6" s="274"/>
      <c r="CZH6" s="274"/>
      <c r="CZI6" s="274"/>
      <c r="CZJ6" s="274"/>
      <c r="CZK6" s="274"/>
      <c r="CZL6" s="274"/>
      <c r="CZM6" s="274"/>
      <c r="CZN6" s="274"/>
      <c r="CZO6" s="274"/>
      <c r="CZP6" s="274"/>
      <c r="CZQ6" s="274"/>
      <c r="CZR6" s="274"/>
      <c r="CZS6" s="274"/>
      <c r="CZT6" s="274"/>
      <c r="CZU6" s="274"/>
      <c r="CZV6" s="274"/>
      <c r="CZW6" s="274"/>
      <c r="CZX6" s="274"/>
      <c r="CZY6" s="274"/>
      <c r="CZZ6" s="274"/>
      <c r="DAA6" s="274"/>
      <c r="DAB6" s="274"/>
      <c r="DAC6" s="274"/>
      <c r="DAD6" s="274"/>
      <c r="DAE6" s="274"/>
      <c r="DAF6" s="274"/>
      <c r="DAG6" s="274"/>
      <c r="DAH6" s="274"/>
      <c r="DAI6" s="274"/>
      <c r="DAJ6" s="274"/>
      <c r="DAK6" s="274"/>
      <c r="DAL6" s="274"/>
      <c r="DAM6" s="274"/>
      <c r="DAN6" s="274"/>
      <c r="DAO6" s="274"/>
      <c r="DAP6" s="274"/>
      <c r="DAQ6" s="274"/>
      <c r="DAR6" s="274"/>
      <c r="DAS6" s="274"/>
      <c r="DAT6" s="274"/>
      <c r="DAU6" s="274"/>
      <c r="DAV6" s="274"/>
      <c r="DAW6" s="274"/>
      <c r="DAX6" s="274"/>
      <c r="DAY6" s="274"/>
      <c r="DAZ6" s="274"/>
      <c r="DBA6" s="274"/>
      <c r="DBB6" s="274"/>
      <c r="DBC6" s="274"/>
      <c r="DBD6" s="274"/>
      <c r="DBE6" s="274"/>
      <c r="DBF6" s="274"/>
      <c r="DBG6" s="274"/>
      <c r="DBH6" s="274"/>
      <c r="DBI6" s="274"/>
      <c r="DBJ6" s="274"/>
      <c r="DBK6" s="274"/>
      <c r="DBL6" s="274"/>
      <c r="DBM6" s="274"/>
      <c r="DBN6" s="274"/>
      <c r="DBO6" s="274"/>
      <c r="DBP6" s="274"/>
      <c r="DBQ6" s="274"/>
      <c r="DBR6" s="274"/>
      <c r="DBS6" s="274"/>
      <c r="DBT6" s="274"/>
      <c r="DBU6" s="274"/>
      <c r="DBV6" s="274"/>
      <c r="DBW6" s="274"/>
      <c r="DBX6" s="274"/>
      <c r="DBY6" s="274"/>
      <c r="DBZ6" s="274"/>
      <c r="DCA6" s="274"/>
      <c r="DCB6" s="274"/>
      <c r="DCC6" s="274"/>
      <c r="DCD6" s="274"/>
      <c r="DCE6" s="274"/>
      <c r="DCF6" s="274"/>
      <c r="DCG6" s="274"/>
      <c r="DCH6" s="274"/>
      <c r="DCI6" s="274"/>
      <c r="DCJ6" s="274"/>
      <c r="DCK6" s="274"/>
      <c r="DCL6" s="274"/>
      <c r="DCM6" s="274"/>
      <c r="DCN6" s="274"/>
      <c r="DCO6" s="274"/>
      <c r="DCP6" s="274"/>
      <c r="DCQ6" s="274"/>
      <c r="DCR6" s="274"/>
      <c r="DCS6" s="274"/>
      <c r="DCT6" s="274"/>
      <c r="DCU6" s="274"/>
      <c r="DCV6" s="274"/>
      <c r="DCW6" s="274"/>
      <c r="DCX6" s="274"/>
      <c r="DCY6" s="274"/>
      <c r="DCZ6" s="274"/>
      <c r="DDA6" s="274"/>
      <c r="DDB6" s="274"/>
      <c r="DDC6" s="274"/>
      <c r="DDD6" s="274"/>
      <c r="DDE6" s="274"/>
      <c r="DDF6" s="274"/>
      <c r="DDG6" s="274"/>
      <c r="DDH6" s="274"/>
      <c r="DDI6" s="274"/>
      <c r="DDJ6" s="274"/>
      <c r="DDK6" s="274"/>
      <c r="DDL6" s="274"/>
      <c r="DDM6" s="274"/>
      <c r="DDN6" s="274"/>
      <c r="DDO6" s="274"/>
      <c r="DDP6" s="274"/>
      <c r="DDQ6" s="274"/>
      <c r="DDR6" s="274"/>
      <c r="DDS6" s="274"/>
      <c r="DDT6" s="274"/>
      <c r="DDU6" s="274"/>
      <c r="DDV6" s="274"/>
      <c r="DDW6" s="274"/>
      <c r="DDX6" s="274"/>
      <c r="DDY6" s="274"/>
      <c r="DDZ6" s="274"/>
      <c r="DEA6" s="274"/>
      <c r="DEB6" s="274"/>
      <c r="DEC6" s="274"/>
      <c r="DED6" s="274"/>
      <c r="DEE6" s="274"/>
      <c r="DEF6" s="274"/>
      <c r="DEG6" s="274"/>
      <c r="DEH6" s="274"/>
      <c r="DEI6" s="274"/>
      <c r="DEJ6" s="274"/>
      <c r="DEK6" s="274"/>
      <c r="DEL6" s="274"/>
      <c r="DEM6" s="274"/>
      <c r="DEN6" s="274"/>
      <c r="DEO6" s="274"/>
      <c r="DEP6" s="274"/>
      <c r="DEQ6" s="274"/>
      <c r="DER6" s="274"/>
      <c r="DES6" s="274"/>
      <c r="DET6" s="274"/>
      <c r="DEU6" s="274"/>
      <c r="DEV6" s="274"/>
      <c r="DEW6" s="274"/>
      <c r="DEX6" s="274"/>
      <c r="DEY6" s="274"/>
      <c r="DEZ6" s="274"/>
      <c r="DFA6" s="274"/>
      <c r="DFB6" s="274"/>
      <c r="DFC6" s="274"/>
      <c r="DFD6" s="274"/>
      <c r="DFE6" s="274"/>
      <c r="DFF6" s="274"/>
      <c r="DFG6" s="274"/>
      <c r="DFH6" s="274"/>
      <c r="DFI6" s="274"/>
      <c r="DFJ6" s="274"/>
      <c r="DFK6" s="274"/>
      <c r="DFL6" s="274"/>
      <c r="DFM6" s="274"/>
      <c r="DFN6" s="274"/>
      <c r="DFO6" s="274"/>
      <c r="DFP6" s="274"/>
      <c r="DFQ6" s="274"/>
      <c r="DFR6" s="274"/>
      <c r="DFS6" s="274"/>
      <c r="DFT6" s="274"/>
      <c r="DFU6" s="274"/>
      <c r="DFV6" s="274"/>
      <c r="DFW6" s="274"/>
      <c r="DFX6" s="274"/>
      <c r="DFY6" s="274"/>
      <c r="DFZ6" s="274"/>
      <c r="DGA6" s="274"/>
      <c r="DGB6" s="274"/>
      <c r="DGC6" s="274"/>
      <c r="DGD6" s="274"/>
      <c r="DGE6" s="274"/>
      <c r="DGF6" s="274"/>
      <c r="DGG6" s="274"/>
      <c r="DGH6" s="274"/>
      <c r="DGI6" s="274"/>
      <c r="DGJ6" s="274"/>
      <c r="DGK6" s="274"/>
      <c r="DGL6" s="274"/>
      <c r="DGM6" s="274"/>
      <c r="DGN6" s="274"/>
      <c r="DGO6" s="274"/>
      <c r="DGP6" s="274"/>
      <c r="DGQ6" s="274"/>
      <c r="DGR6" s="274"/>
      <c r="DGS6" s="274"/>
      <c r="DGT6" s="274"/>
      <c r="DGU6" s="274"/>
      <c r="DGV6" s="274"/>
      <c r="DGW6" s="274"/>
      <c r="DGX6" s="274"/>
      <c r="DGY6" s="274"/>
      <c r="DGZ6" s="274"/>
      <c r="DHA6" s="274"/>
      <c r="DHB6" s="274"/>
      <c r="DHC6" s="274"/>
      <c r="DHD6" s="274"/>
      <c r="DHE6" s="274"/>
      <c r="DHF6" s="274"/>
      <c r="DHG6" s="274"/>
      <c r="DHH6" s="274"/>
      <c r="DHI6" s="274"/>
      <c r="DHJ6" s="274"/>
      <c r="DHK6" s="274"/>
      <c r="DHL6" s="274"/>
      <c r="DHM6" s="274"/>
      <c r="DHN6" s="274"/>
      <c r="DHO6" s="274"/>
      <c r="DHP6" s="274"/>
      <c r="DHQ6" s="274"/>
      <c r="DHR6" s="274"/>
      <c r="DHS6" s="274"/>
      <c r="DHT6" s="274"/>
      <c r="DHU6" s="274"/>
      <c r="DHV6" s="274"/>
      <c r="DHW6" s="274"/>
      <c r="DHX6" s="274"/>
      <c r="DHY6" s="274"/>
      <c r="DHZ6" s="274"/>
      <c r="DIA6" s="274"/>
      <c r="DIB6" s="274"/>
      <c r="DIC6" s="274"/>
      <c r="DID6" s="274"/>
      <c r="DIE6" s="274"/>
      <c r="DIF6" s="274"/>
      <c r="DIG6" s="274"/>
      <c r="DIH6" s="274"/>
      <c r="DII6" s="274"/>
      <c r="DIJ6" s="274"/>
      <c r="DIK6" s="274"/>
      <c r="DIL6" s="274"/>
      <c r="DIM6" s="274"/>
      <c r="DIN6" s="274"/>
      <c r="DIO6" s="274"/>
      <c r="DIP6" s="274"/>
      <c r="DIQ6" s="274"/>
      <c r="DIR6" s="274"/>
      <c r="DIS6" s="274"/>
      <c r="DIT6" s="274"/>
      <c r="DIU6" s="274"/>
      <c r="DIV6" s="274"/>
      <c r="DIW6" s="274"/>
      <c r="DIX6" s="274"/>
      <c r="DIY6" s="274"/>
      <c r="DIZ6" s="274"/>
      <c r="DJA6" s="274"/>
      <c r="DJB6" s="274"/>
      <c r="DJC6" s="274"/>
      <c r="DJD6" s="274"/>
      <c r="DJE6" s="274"/>
      <c r="DJF6" s="274"/>
      <c r="DJG6" s="274"/>
      <c r="DJH6" s="274"/>
      <c r="DJI6" s="274"/>
      <c r="DJJ6" s="274"/>
      <c r="DJK6" s="274"/>
      <c r="DJL6" s="274"/>
      <c r="DJM6" s="274"/>
      <c r="DJN6" s="274"/>
      <c r="DJO6" s="274"/>
      <c r="DJP6" s="274"/>
      <c r="DJQ6" s="274"/>
      <c r="DJR6" s="274"/>
      <c r="DJS6" s="274"/>
      <c r="DJT6" s="274"/>
      <c r="DJU6" s="274"/>
      <c r="DJV6" s="274"/>
      <c r="DJW6" s="274"/>
      <c r="DJX6" s="274"/>
      <c r="DJY6" s="274"/>
      <c r="DJZ6" s="274"/>
      <c r="DKA6" s="274"/>
      <c r="DKB6" s="274"/>
      <c r="DKC6" s="274"/>
      <c r="DKD6" s="274"/>
      <c r="DKE6" s="274"/>
      <c r="DKF6" s="274"/>
      <c r="DKG6" s="274"/>
      <c r="DKH6" s="274"/>
      <c r="DKI6" s="274"/>
      <c r="DKJ6" s="274"/>
      <c r="DKK6" s="274"/>
      <c r="DKL6" s="274"/>
      <c r="DKM6" s="274"/>
      <c r="DKN6" s="274"/>
      <c r="DKO6" s="274"/>
      <c r="DKP6" s="274"/>
      <c r="DKQ6" s="274"/>
      <c r="DKR6" s="274"/>
      <c r="DKS6" s="274"/>
      <c r="DKT6" s="274"/>
      <c r="DKU6" s="274"/>
      <c r="DKV6" s="274"/>
      <c r="DKW6" s="274"/>
      <c r="DKX6" s="274"/>
      <c r="DKY6" s="274"/>
      <c r="DKZ6" s="274"/>
      <c r="DLA6" s="274"/>
      <c r="DLB6" s="274"/>
      <c r="DLC6" s="274"/>
      <c r="DLD6" s="274"/>
      <c r="DLE6" s="274"/>
      <c r="DLF6" s="274"/>
      <c r="DLG6" s="274"/>
      <c r="DLH6" s="274"/>
      <c r="DLI6" s="274"/>
      <c r="DLJ6" s="274"/>
      <c r="DLK6" s="274"/>
      <c r="DLL6" s="274"/>
      <c r="DLM6" s="274"/>
      <c r="DLN6" s="274"/>
      <c r="DLO6" s="274"/>
      <c r="DLP6" s="274"/>
      <c r="DLQ6" s="274"/>
      <c r="DLR6" s="274"/>
      <c r="DLS6" s="274"/>
      <c r="DLT6" s="274"/>
      <c r="DLU6" s="274"/>
      <c r="DLV6" s="274"/>
      <c r="DLW6" s="274"/>
      <c r="DLX6" s="274"/>
      <c r="DLY6" s="274"/>
      <c r="DLZ6" s="274"/>
      <c r="DMA6" s="274"/>
      <c r="DMB6" s="274"/>
      <c r="DMC6" s="274"/>
      <c r="DMD6" s="274"/>
      <c r="DME6" s="274"/>
      <c r="DMF6" s="274"/>
      <c r="DMG6" s="274"/>
      <c r="DMH6" s="274"/>
      <c r="DMI6" s="274"/>
      <c r="DMJ6" s="274"/>
      <c r="DMK6" s="274"/>
      <c r="DML6" s="274"/>
      <c r="DMM6" s="274"/>
      <c r="DMN6" s="274"/>
      <c r="DMO6" s="274"/>
      <c r="DMP6" s="274"/>
      <c r="DMQ6" s="274"/>
      <c r="DMR6" s="274"/>
      <c r="DMS6" s="274"/>
      <c r="DMT6" s="274"/>
      <c r="DMU6" s="274"/>
      <c r="DMV6" s="274"/>
      <c r="DMW6" s="274"/>
      <c r="DMX6" s="274"/>
      <c r="DMY6" s="274"/>
      <c r="DMZ6" s="274"/>
      <c r="DNA6" s="274"/>
      <c r="DNB6" s="274"/>
      <c r="DNC6" s="274"/>
      <c r="DND6" s="274"/>
      <c r="DNE6" s="274"/>
      <c r="DNF6" s="274"/>
      <c r="DNG6" s="274"/>
      <c r="DNH6" s="274"/>
      <c r="DNI6" s="274"/>
      <c r="DNJ6" s="274"/>
      <c r="DNK6" s="274"/>
      <c r="DNL6" s="274"/>
      <c r="DNM6" s="274"/>
      <c r="DNN6" s="274"/>
      <c r="DNO6" s="274"/>
      <c r="DNP6" s="274"/>
      <c r="DNQ6" s="274"/>
      <c r="DNR6" s="274"/>
      <c r="DNS6" s="274"/>
      <c r="DNT6" s="274"/>
      <c r="DNU6" s="274"/>
      <c r="DNV6" s="274"/>
      <c r="DNW6" s="274"/>
      <c r="DNX6" s="274"/>
      <c r="DNY6" s="274"/>
      <c r="DNZ6" s="274"/>
      <c r="DOA6" s="274"/>
      <c r="DOB6" s="274"/>
      <c r="DOC6" s="274"/>
      <c r="DOD6" s="274"/>
      <c r="DOE6" s="274"/>
      <c r="DOF6" s="274"/>
      <c r="DOG6" s="274"/>
      <c r="DOH6" s="274"/>
      <c r="DOI6" s="274"/>
      <c r="DOJ6" s="274"/>
      <c r="DOK6" s="274"/>
      <c r="DOL6" s="274"/>
      <c r="DOM6" s="274"/>
      <c r="DON6" s="274"/>
      <c r="DOO6" s="274"/>
      <c r="DOP6" s="274"/>
      <c r="DOQ6" s="274"/>
      <c r="DOR6" s="274"/>
      <c r="DOS6" s="274"/>
      <c r="DOT6" s="274"/>
      <c r="DOU6" s="274"/>
      <c r="DOV6" s="274"/>
      <c r="DOW6" s="274"/>
      <c r="DOX6" s="274"/>
      <c r="DOY6" s="274"/>
      <c r="DOZ6" s="274"/>
      <c r="DPA6" s="274"/>
      <c r="DPB6" s="274"/>
      <c r="DPC6" s="274"/>
      <c r="DPD6" s="274"/>
      <c r="DPE6" s="274"/>
      <c r="DPF6" s="274"/>
      <c r="DPG6" s="274"/>
      <c r="DPH6" s="274"/>
      <c r="DPI6" s="274"/>
      <c r="DPJ6" s="274"/>
      <c r="DPK6" s="274"/>
      <c r="DPL6" s="274"/>
      <c r="DPM6" s="274"/>
      <c r="DPN6" s="274"/>
      <c r="DPO6" s="274"/>
      <c r="DPP6" s="274"/>
      <c r="DPQ6" s="274"/>
      <c r="DPR6" s="274"/>
      <c r="DPS6" s="274"/>
      <c r="DPT6" s="274"/>
      <c r="DPU6" s="274"/>
      <c r="DPV6" s="274"/>
      <c r="DPW6" s="274"/>
      <c r="DPX6" s="274"/>
      <c r="DPY6" s="274"/>
      <c r="DPZ6" s="274"/>
      <c r="DQA6" s="274"/>
      <c r="DQB6" s="274"/>
      <c r="DQC6" s="274"/>
      <c r="DQD6" s="274"/>
      <c r="DQE6" s="274"/>
      <c r="DQF6" s="274"/>
      <c r="DQG6" s="274"/>
      <c r="DQH6" s="274"/>
      <c r="DQI6" s="274"/>
      <c r="DQJ6" s="274"/>
      <c r="DQK6" s="274"/>
      <c r="DQL6" s="274"/>
      <c r="DQM6" s="274"/>
      <c r="DQN6" s="274"/>
      <c r="DQO6" s="274"/>
      <c r="DQP6" s="274"/>
      <c r="DQQ6" s="274"/>
      <c r="DQR6" s="274"/>
      <c r="DQS6" s="274"/>
      <c r="DQT6" s="274"/>
      <c r="DQU6" s="274"/>
      <c r="DQV6" s="274"/>
      <c r="DQW6" s="274"/>
      <c r="DQX6" s="274"/>
      <c r="DQY6" s="274"/>
      <c r="DQZ6" s="274"/>
      <c r="DRA6" s="274"/>
      <c r="DRB6" s="274"/>
      <c r="DRC6" s="274"/>
      <c r="DRD6" s="274"/>
      <c r="DRE6" s="274"/>
      <c r="DRF6" s="274"/>
      <c r="DRG6" s="274"/>
      <c r="DRH6" s="274"/>
      <c r="DRI6" s="274"/>
      <c r="DRJ6" s="274"/>
      <c r="DRK6" s="274"/>
      <c r="DRL6" s="274"/>
      <c r="DRM6" s="274"/>
      <c r="DRN6" s="274"/>
      <c r="DRO6" s="274"/>
      <c r="DRP6" s="274"/>
      <c r="DRQ6" s="274"/>
      <c r="DRR6" s="274"/>
      <c r="DRS6" s="274"/>
      <c r="DRT6" s="274"/>
      <c r="DRU6" s="274"/>
      <c r="DRV6" s="274"/>
      <c r="DRW6" s="274"/>
      <c r="DRX6" s="274"/>
      <c r="DRY6" s="274"/>
      <c r="DRZ6" s="274"/>
      <c r="DSA6" s="274"/>
      <c r="DSB6" s="274"/>
      <c r="DSC6" s="274"/>
      <c r="DSD6" s="274"/>
      <c r="DSE6" s="274"/>
      <c r="DSF6" s="274"/>
      <c r="DSG6" s="274"/>
      <c r="DSH6" s="274"/>
      <c r="DSI6" s="274"/>
      <c r="DSJ6" s="274"/>
      <c r="DSK6" s="274"/>
      <c r="DSL6" s="274"/>
      <c r="DSM6" s="274"/>
      <c r="DSN6" s="274"/>
      <c r="DSO6" s="274"/>
      <c r="DSP6" s="274"/>
      <c r="DSQ6" s="274"/>
      <c r="DSR6" s="274"/>
      <c r="DSS6" s="274"/>
      <c r="DST6" s="274"/>
      <c r="DSU6" s="274"/>
      <c r="DSV6" s="274"/>
      <c r="DSW6" s="274"/>
      <c r="DSX6" s="274"/>
      <c r="DSY6" s="274"/>
      <c r="DSZ6" s="274"/>
      <c r="DTA6" s="274"/>
      <c r="DTB6" s="274"/>
      <c r="DTC6" s="274"/>
      <c r="DTD6" s="274"/>
      <c r="DTE6" s="274"/>
      <c r="DTF6" s="274"/>
      <c r="DTG6" s="274"/>
      <c r="DTH6" s="274"/>
      <c r="DTI6" s="274"/>
      <c r="DTJ6" s="274"/>
      <c r="DTK6" s="274"/>
      <c r="DTL6" s="274"/>
      <c r="DTM6" s="274"/>
      <c r="DTN6" s="274"/>
      <c r="DTO6" s="274"/>
      <c r="DTP6" s="274"/>
      <c r="DTQ6" s="274"/>
      <c r="DTR6" s="274"/>
      <c r="DTS6" s="274"/>
      <c r="DTT6" s="274"/>
      <c r="DTU6" s="274"/>
      <c r="DTV6" s="274"/>
      <c r="DTW6" s="274"/>
      <c r="DTX6" s="274"/>
      <c r="DTY6" s="274"/>
      <c r="DTZ6" s="274"/>
      <c r="DUA6" s="274"/>
      <c r="DUB6" s="274"/>
      <c r="DUC6" s="274"/>
      <c r="DUD6" s="274"/>
      <c r="DUE6" s="274"/>
      <c r="DUF6" s="274"/>
      <c r="DUG6" s="274"/>
      <c r="DUH6" s="274"/>
      <c r="DUI6" s="274"/>
      <c r="DUJ6" s="274"/>
      <c r="DUK6" s="274"/>
      <c r="DUL6" s="274"/>
      <c r="DUM6" s="274"/>
      <c r="DUN6" s="274"/>
      <c r="DUO6" s="274"/>
      <c r="DUP6" s="274"/>
      <c r="DUQ6" s="274"/>
      <c r="DUR6" s="274"/>
      <c r="DUS6" s="274"/>
      <c r="DUT6" s="274"/>
      <c r="DUU6" s="274"/>
      <c r="DUV6" s="274"/>
      <c r="DUW6" s="274"/>
      <c r="DUX6" s="274"/>
      <c r="DUY6" s="274"/>
      <c r="DUZ6" s="274"/>
      <c r="DVA6" s="274"/>
      <c r="DVB6" s="274"/>
      <c r="DVC6" s="274"/>
      <c r="DVD6" s="274"/>
      <c r="DVE6" s="274"/>
      <c r="DVF6" s="274"/>
      <c r="DVG6" s="274"/>
      <c r="DVH6" s="274"/>
      <c r="DVI6" s="274"/>
      <c r="DVJ6" s="274"/>
      <c r="DVK6" s="274"/>
      <c r="DVL6" s="274"/>
      <c r="DVM6" s="274"/>
      <c r="DVN6" s="274"/>
      <c r="DVO6" s="274"/>
      <c r="DVP6" s="274"/>
      <c r="DVQ6" s="274"/>
      <c r="DVR6" s="274"/>
      <c r="DVS6" s="274"/>
      <c r="DVT6" s="274"/>
      <c r="DVU6" s="274"/>
      <c r="DVV6" s="274"/>
      <c r="DVW6" s="274"/>
      <c r="DVX6" s="274"/>
      <c r="DVY6" s="274"/>
      <c r="DVZ6" s="274"/>
      <c r="DWA6" s="274"/>
      <c r="DWB6" s="274"/>
      <c r="DWC6" s="274"/>
      <c r="DWD6" s="274"/>
      <c r="DWE6" s="274"/>
      <c r="DWF6" s="274"/>
      <c r="DWG6" s="274"/>
      <c r="DWH6" s="274"/>
      <c r="DWI6" s="274"/>
      <c r="DWJ6" s="274"/>
      <c r="DWK6" s="274"/>
      <c r="DWL6" s="274"/>
      <c r="DWM6" s="274"/>
      <c r="DWN6" s="274"/>
      <c r="DWO6" s="274"/>
      <c r="DWP6" s="274"/>
      <c r="DWQ6" s="274"/>
      <c r="DWR6" s="274"/>
      <c r="DWS6" s="274"/>
      <c r="DWT6" s="274"/>
      <c r="DWU6" s="274"/>
      <c r="DWV6" s="274"/>
      <c r="DWW6" s="274"/>
      <c r="DWX6" s="274"/>
      <c r="DWY6" s="274"/>
      <c r="DWZ6" s="274"/>
      <c r="DXA6" s="274"/>
      <c r="DXB6" s="274"/>
      <c r="DXC6" s="274"/>
      <c r="DXD6" s="274"/>
      <c r="DXE6" s="274"/>
      <c r="DXF6" s="274"/>
      <c r="DXG6" s="274"/>
      <c r="DXH6" s="274"/>
      <c r="DXI6" s="274"/>
      <c r="DXJ6" s="274"/>
      <c r="DXK6" s="274"/>
      <c r="DXL6" s="274"/>
      <c r="DXM6" s="274"/>
      <c r="DXN6" s="274"/>
      <c r="DXO6" s="274"/>
      <c r="DXP6" s="274"/>
      <c r="DXQ6" s="274"/>
      <c r="DXR6" s="274"/>
      <c r="DXS6" s="274"/>
      <c r="DXT6" s="274"/>
      <c r="DXU6" s="274"/>
      <c r="DXV6" s="274"/>
      <c r="DXW6" s="274"/>
      <c r="DXX6" s="274"/>
      <c r="DXY6" s="274"/>
      <c r="DXZ6" s="274"/>
      <c r="DYA6" s="274"/>
      <c r="DYB6" s="274"/>
      <c r="DYC6" s="274"/>
      <c r="DYD6" s="274"/>
      <c r="DYE6" s="274"/>
      <c r="DYF6" s="274"/>
      <c r="DYG6" s="274"/>
      <c r="DYH6" s="274"/>
      <c r="DYI6" s="274"/>
      <c r="DYJ6" s="274"/>
      <c r="DYK6" s="274"/>
      <c r="DYL6" s="274"/>
      <c r="DYM6" s="274"/>
      <c r="DYN6" s="274"/>
      <c r="DYO6" s="274"/>
      <c r="DYP6" s="274"/>
      <c r="DYQ6" s="274"/>
      <c r="DYR6" s="274"/>
      <c r="DYS6" s="274"/>
      <c r="DYT6" s="274"/>
      <c r="DYU6" s="274"/>
      <c r="DYV6" s="274"/>
      <c r="DYW6" s="274"/>
      <c r="DYX6" s="274"/>
      <c r="DYY6" s="274"/>
      <c r="DYZ6" s="274"/>
      <c r="DZA6" s="274"/>
      <c r="DZB6" s="274"/>
      <c r="DZC6" s="274"/>
      <c r="DZD6" s="274"/>
      <c r="DZE6" s="274"/>
      <c r="DZF6" s="274"/>
      <c r="DZG6" s="274"/>
      <c r="DZH6" s="274"/>
      <c r="DZI6" s="274"/>
      <c r="DZJ6" s="274"/>
      <c r="DZK6" s="274"/>
      <c r="DZL6" s="274"/>
      <c r="DZM6" s="274"/>
      <c r="DZN6" s="274"/>
      <c r="DZO6" s="274"/>
      <c r="DZP6" s="274"/>
      <c r="DZQ6" s="274"/>
      <c r="DZR6" s="274"/>
      <c r="DZS6" s="274"/>
      <c r="DZT6" s="274"/>
      <c r="DZU6" s="274"/>
      <c r="DZV6" s="274"/>
      <c r="DZW6" s="274"/>
      <c r="DZX6" s="274"/>
      <c r="DZY6" s="274"/>
      <c r="DZZ6" s="274"/>
      <c r="EAA6" s="274"/>
      <c r="EAB6" s="274"/>
      <c r="EAC6" s="274"/>
      <c r="EAD6" s="274"/>
      <c r="EAE6" s="274"/>
      <c r="EAF6" s="274"/>
      <c r="EAG6" s="274"/>
      <c r="EAH6" s="274"/>
      <c r="EAI6" s="274"/>
      <c r="EAJ6" s="274"/>
      <c r="EAK6" s="274"/>
      <c r="EAL6" s="274"/>
      <c r="EAM6" s="274"/>
      <c r="EAN6" s="274"/>
      <c r="EAO6" s="274"/>
      <c r="EAP6" s="274"/>
      <c r="EAQ6" s="274"/>
      <c r="EAR6" s="274"/>
      <c r="EAS6" s="274"/>
      <c r="EAT6" s="274"/>
      <c r="EAU6" s="274"/>
      <c r="EAV6" s="274"/>
      <c r="EAW6" s="274"/>
      <c r="EAX6" s="274"/>
      <c r="EAY6" s="274"/>
      <c r="EAZ6" s="274"/>
      <c r="EBA6" s="274"/>
      <c r="EBB6" s="274"/>
      <c r="EBC6" s="274"/>
      <c r="EBD6" s="274"/>
      <c r="EBE6" s="274"/>
      <c r="EBF6" s="274"/>
      <c r="EBG6" s="274"/>
      <c r="EBH6" s="274"/>
      <c r="EBI6" s="274"/>
      <c r="EBJ6" s="274"/>
      <c r="EBK6" s="274"/>
      <c r="EBL6" s="274"/>
      <c r="EBM6" s="274"/>
      <c r="EBN6" s="274"/>
      <c r="EBO6" s="274"/>
      <c r="EBP6" s="274"/>
      <c r="EBQ6" s="274"/>
      <c r="EBR6" s="274"/>
      <c r="EBS6" s="274"/>
      <c r="EBT6" s="274"/>
      <c r="EBU6" s="274"/>
      <c r="EBV6" s="274"/>
      <c r="EBW6" s="274"/>
      <c r="EBX6" s="274"/>
      <c r="EBY6" s="274"/>
      <c r="EBZ6" s="274"/>
      <c r="ECA6" s="274"/>
      <c r="ECB6" s="274"/>
      <c r="ECC6" s="274"/>
      <c r="ECD6" s="274"/>
      <c r="ECE6" s="274"/>
      <c r="ECF6" s="274"/>
      <c r="ECG6" s="274"/>
      <c r="ECH6" s="274"/>
      <c r="ECI6" s="274"/>
      <c r="ECJ6" s="274"/>
      <c r="ECK6" s="274"/>
      <c r="ECL6" s="274"/>
      <c r="ECM6" s="274"/>
      <c r="ECN6" s="274"/>
      <c r="ECO6" s="274"/>
      <c r="ECP6" s="274"/>
      <c r="ECQ6" s="274"/>
      <c r="ECR6" s="274"/>
      <c r="ECS6" s="274"/>
      <c r="ECT6" s="274"/>
      <c r="ECU6" s="274"/>
      <c r="ECV6" s="274"/>
      <c r="ECW6" s="274"/>
      <c r="ECX6" s="274"/>
      <c r="ECY6" s="274"/>
      <c r="ECZ6" s="274"/>
      <c r="EDA6" s="274"/>
      <c r="EDB6" s="274"/>
      <c r="EDC6" s="274"/>
      <c r="EDD6" s="274"/>
      <c r="EDE6" s="274"/>
      <c r="EDF6" s="274"/>
      <c r="EDG6" s="274"/>
      <c r="EDH6" s="274"/>
      <c r="EDI6" s="274"/>
      <c r="EDJ6" s="274"/>
      <c r="EDK6" s="274"/>
      <c r="EDL6" s="274"/>
      <c r="EDM6" s="274"/>
      <c r="EDN6" s="274"/>
      <c r="EDO6" s="274"/>
      <c r="EDP6" s="274"/>
      <c r="EDQ6" s="274"/>
      <c r="EDR6" s="274"/>
      <c r="EDS6" s="274"/>
      <c r="EDT6" s="274"/>
      <c r="EDU6" s="274"/>
      <c r="EDV6" s="274"/>
      <c r="EDW6" s="274"/>
      <c r="EDX6" s="274"/>
      <c r="EDY6" s="274"/>
      <c r="EDZ6" s="274"/>
      <c r="EEA6" s="274"/>
      <c r="EEB6" s="274"/>
      <c r="EEC6" s="274"/>
      <c r="EED6" s="274"/>
      <c r="EEE6" s="274"/>
      <c r="EEF6" s="274"/>
      <c r="EEG6" s="274"/>
      <c r="EEH6" s="274"/>
      <c r="EEI6" s="274"/>
      <c r="EEJ6" s="274"/>
      <c r="EEK6" s="274"/>
      <c r="EEL6" s="274"/>
      <c r="EEM6" s="274"/>
      <c r="EEN6" s="274"/>
      <c r="EEO6" s="274"/>
      <c r="EEP6" s="274"/>
      <c r="EEQ6" s="274"/>
      <c r="EER6" s="274"/>
      <c r="EES6" s="274"/>
      <c r="EET6" s="274"/>
      <c r="EEU6" s="274"/>
      <c r="EEV6" s="274"/>
      <c r="EEW6" s="274"/>
      <c r="EEX6" s="274"/>
      <c r="EEY6" s="274"/>
      <c r="EEZ6" s="274"/>
      <c r="EFA6" s="274"/>
      <c r="EFB6" s="274"/>
      <c r="EFC6" s="274"/>
      <c r="EFD6" s="274"/>
      <c r="EFE6" s="274"/>
      <c r="EFF6" s="274"/>
      <c r="EFG6" s="274"/>
      <c r="EFH6" s="274"/>
      <c r="EFI6" s="274"/>
      <c r="EFJ6" s="274"/>
      <c r="EFK6" s="274"/>
      <c r="EFL6" s="274"/>
      <c r="EFM6" s="274"/>
      <c r="EFN6" s="274"/>
      <c r="EFO6" s="274"/>
      <c r="EFP6" s="274"/>
      <c r="EFQ6" s="274"/>
      <c r="EFR6" s="274"/>
      <c r="EFS6" s="274"/>
      <c r="EFT6" s="274"/>
      <c r="EFU6" s="274"/>
      <c r="EFV6" s="274"/>
      <c r="EFW6" s="274"/>
      <c r="EFX6" s="274"/>
      <c r="EFY6" s="274"/>
      <c r="EFZ6" s="274"/>
      <c r="EGA6" s="274"/>
      <c r="EGB6" s="274"/>
      <c r="EGC6" s="274"/>
      <c r="EGD6" s="274"/>
      <c r="EGE6" s="274"/>
      <c r="EGF6" s="274"/>
      <c r="EGG6" s="274"/>
      <c r="EGH6" s="274"/>
      <c r="EGI6" s="274"/>
      <c r="EGJ6" s="274"/>
      <c r="EGK6" s="274"/>
      <c r="EGL6" s="274"/>
      <c r="EGM6" s="274"/>
      <c r="EGN6" s="274"/>
      <c r="EGO6" s="274"/>
      <c r="EGP6" s="274"/>
      <c r="EGQ6" s="274"/>
      <c r="EGR6" s="274"/>
      <c r="EGS6" s="274"/>
      <c r="EGT6" s="274"/>
      <c r="EGU6" s="274"/>
      <c r="EGV6" s="274"/>
      <c r="EGW6" s="274"/>
      <c r="EGX6" s="274"/>
      <c r="EGY6" s="274"/>
      <c r="EGZ6" s="274"/>
      <c r="EHA6" s="274"/>
      <c r="EHB6" s="274"/>
      <c r="EHC6" s="274"/>
      <c r="EHD6" s="274"/>
      <c r="EHE6" s="274"/>
      <c r="EHF6" s="274"/>
      <c r="EHG6" s="274"/>
      <c r="EHH6" s="274"/>
      <c r="EHI6" s="274"/>
      <c r="EHJ6" s="274"/>
      <c r="EHK6" s="274"/>
      <c r="EHL6" s="274"/>
      <c r="EHM6" s="274"/>
      <c r="EHN6" s="274"/>
      <c r="EHO6" s="274"/>
      <c r="EHP6" s="274"/>
      <c r="EHQ6" s="274"/>
      <c r="EHR6" s="274"/>
      <c r="EHS6" s="274"/>
      <c r="EHT6" s="274"/>
      <c r="EHU6" s="274"/>
      <c r="EHV6" s="274"/>
      <c r="EHW6" s="274"/>
      <c r="EHX6" s="274"/>
      <c r="EHY6" s="274"/>
      <c r="EHZ6" s="274"/>
      <c r="EIA6" s="274"/>
      <c r="EIB6" s="274"/>
      <c r="EIC6" s="274"/>
      <c r="EID6" s="274"/>
      <c r="EIE6" s="274"/>
      <c r="EIF6" s="274"/>
      <c r="EIG6" s="274"/>
      <c r="EIH6" s="274"/>
      <c r="EII6" s="274"/>
      <c r="EIJ6" s="274"/>
      <c r="EIK6" s="274"/>
      <c r="EIL6" s="274"/>
      <c r="EIM6" s="274"/>
      <c r="EIN6" s="274"/>
      <c r="EIO6" s="274"/>
      <c r="EIP6" s="274"/>
      <c r="EIQ6" s="274"/>
      <c r="EIR6" s="274"/>
      <c r="EIS6" s="274"/>
      <c r="EIT6" s="274"/>
      <c r="EIU6" s="274"/>
      <c r="EIV6" s="274"/>
      <c r="EIW6" s="274"/>
      <c r="EIX6" s="274"/>
      <c r="EIY6" s="274"/>
      <c r="EIZ6" s="274"/>
      <c r="EJA6" s="274"/>
      <c r="EJB6" s="274"/>
      <c r="EJC6" s="274"/>
      <c r="EJD6" s="274"/>
      <c r="EJE6" s="274"/>
      <c r="EJF6" s="274"/>
      <c r="EJG6" s="274"/>
      <c r="EJH6" s="274"/>
      <c r="EJI6" s="274"/>
      <c r="EJJ6" s="274"/>
      <c r="EJK6" s="274"/>
      <c r="EJL6" s="274"/>
      <c r="EJM6" s="274"/>
      <c r="EJN6" s="274"/>
      <c r="EJO6" s="274"/>
      <c r="EJP6" s="274"/>
      <c r="EJQ6" s="274"/>
      <c r="EJR6" s="274"/>
      <c r="EJS6" s="274"/>
      <c r="EJT6" s="274"/>
      <c r="EJU6" s="274"/>
      <c r="EJV6" s="274"/>
      <c r="EJW6" s="274"/>
      <c r="EJX6" s="274"/>
      <c r="EJY6" s="274"/>
      <c r="EJZ6" s="274"/>
      <c r="EKA6" s="274"/>
      <c r="EKB6" s="274"/>
      <c r="EKC6" s="274"/>
      <c r="EKD6" s="274"/>
      <c r="EKE6" s="274"/>
      <c r="EKF6" s="274"/>
      <c r="EKG6" s="274"/>
      <c r="EKH6" s="274"/>
      <c r="EKI6" s="274"/>
      <c r="EKJ6" s="274"/>
      <c r="EKK6" s="274"/>
      <c r="EKL6" s="274"/>
      <c r="EKM6" s="274"/>
      <c r="EKN6" s="274"/>
      <c r="EKO6" s="274"/>
      <c r="EKP6" s="274"/>
      <c r="EKQ6" s="274"/>
      <c r="EKR6" s="274"/>
      <c r="EKS6" s="274"/>
      <c r="EKT6" s="274"/>
      <c r="EKU6" s="274"/>
      <c r="EKV6" s="274"/>
      <c r="EKW6" s="274"/>
      <c r="EKX6" s="274"/>
      <c r="EKY6" s="274"/>
      <c r="EKZ6" s="274"/>
      <c r="ELA6" s="274"/>
      <c r="ELB6" s="274"/>
      <c r="ELC6" s="274"/>
      <c r="ELD6" s="274"/>
      <c r="ELE6" s="274"/>
      <c r="ELF6" s="274"/>
      <c r="ELG6" s="274"/>
      <c r="ELH6" s="274"/>
      <c r="ELI6" s="274"/>
      <c r="ELJ6" s="274"/>
      <c r="ELK6" s="274"/>
      <c r="ELL6" s="274"/>
      <c r="ELM6" s="274"/>
      <c r="ELN6" s="274"/>
      <c r="ELO6" s="274"/>
      <c r="ELP6" s="274"/>
      <c r="ELQ6" s="274"/>
      <c r="ELR6" s="274"/>
      <c r="ELS6" s="274"/>
      <c r="ELT6" s="274"/>
      <c r="ELU6" s="274"/>
      <c r="ELV6" s="274"/>
      <c r="ELW6" s="274"/>
      <c r="ELX6" s="274"/>
      <c r="ELY6" s="274"/>
      <c r="ELZ6" s="274"/>
      <c r="EMA6" s="274"/>
      <c r="EMB6" s="274"/>
      <c r="EMC6" s="274"/>
      <c r="EMD6" s="274"/>
      <c r="EME6" s="274"/>
      <c r="EMF6" s="274"/>
      <c r="EMG6" s="274"/>
      <c r="EMH6" s="274"/>
      <c r="EMI6" s="274"/>
      <c r="EMJ6" s="274"/>
      <c r="EMK6" s="274"/>
      <c r="EML6" s="274"/>
      <c r="EMM6" s="274"/>
      <c r="EMN6" s="274"/>
      <c r="EMO6" s="274"/>
      <c r="EMP6" s="274"/>
      <c r="EMQ6" s="274"/>
      <c r="EMR6" s="274"/>
      <c r="EMS6" s="274"/>
      <c r="EMT6" s="274"/>
      <c r="EMU6" s="274"/>
      <c r="EMV6" s="274"/>
      <c r="EMW6" s="274"/>
      <c r="EMX6" s="274"/>
      <c r="EMY6" s="274"/>
      <c r="EMZ6" s="274"/>
      <c r="ENA6" s="274"/>
      <c r="ENB6" s="274"/>
      <c r="ENC6" s="274"/>
      <c r="END6" s="274"/>
      <c r="ENE6" s="274"/>
      <c r="ENF6" s="274"/>
      <c r="ENG6" s="274"/>
      <c r="ENH6" s="274"/>
      <c r="ENI6" s="274"/>
      <c r="ENJ6" s="274"/>
      <c r="ENK6" s="274"/>
      <c r="ENL6" s="274"/>
      <c r="ENM6" s="274"/>
      <c r="ENN6" s="274"/>
      <c r="ENO6" s="274"/>
      <c r="ENP6" s="274"/>
      <c r="ENQ6" s="274"/>
      <c r="ENR6" s="274"/>
      <c r="ENS6" s="274"/>
      <c r="ENT6" s="274"/>
      <c r="ENU6" s="274"/>
      <c r="ENV6" s="274"/>
      <c r="ENW6" s="274"/>
      <c r="ENX6" s="274"/>
      <c r="ENY6" s="274"/>
      <c r="ENZ6" s="274"/>
      <c r="EOA6" s="274"/>
      <c r="EOB6" s="274"/>
      <c r="EOC6" s="274"/>
      <c r="EOD6" s="274"/>
      <c r="EOE6" s="274"/>
      <c r="EOF6" s="274"/>
      <c r="EOG6" s="274"/>
      <c r="EOH6" s="274"/>
      <c r="EOI6" s="274"/>
      <c r="EOJ6" s="274"/>
      <c r="EOK6" s="274"/>
      <c r="EOL6" s="274"/>
      <c r="EOM6" s="274"/>
      <c r="EON6" s="274"/>
      <c r="EOO6" s="274"/>
      <c r="EOP6" s="274"/>
      <c r="EOQ6" s="274"/>
      <c r="EOR6" s="274"/>
      <c r="EOS6" s="274"/>
      <c r="EOT6" s="274"/>
      <c r="EOU6" s="274"/>
      <c r="EOV6" s="274"/>
      <c r="EOW6" s="274"/>
      <c r="EOX6" s="274"/>
      <c r="EOY6" s="274"/>
      <c r="EOZ6" s="274"/>
      <c r="EPA6" s="274"/>
      <c r="EPB6" s="274"/>
      <c r="EPC6" s="274"/>
      <c r="EPD6" s="274"/>
      <c r="EPE6" s="274"/>
      <c r="EPF6" s="274"/>
      <c r="EPG6" s="274"/>
      <c r="EPH6" s="274"/>
      <c r="EPI6" s="274"/>
      <c r="EPJ6" s="274"/>
      <c r="EPK6" s="274"/>
      <c r="EPL6" s="274"/>
      <c r="EPM6" s="274"/>
      <c r="EPN6" s="274"/>
      <c r="EPO6" s="274"/>
      <c r="EPP6" s="274"/>
      <c r="EPQ6" s="274"/>
      <c r="EPR6" s="274"/>
      <c r="EPS6" s="274"/>
      <c r="EPT6" s="274"/>
      <c r="EPU6" s="274"/>
      <c r="EPV6" s="274"/>
      <c r="EPW6" s="274"/>
      <c r="EPX6" s="274"/>
      <c r="EPY6" s="274"/>
      <c r="EPZ6" s="274"/>
      <c r="EQA6" s="274"/>
      <c r="EQB6" s="274"/>
      <c r="EQC6" s="274"/>
      <c r="EQD6" s="274"/>
      <c r="EQE6" s="274"/>
      <c r="EQF6" s="274"/>
      <c r="EQG6" s="274"/>
      <c r="EQH6" s="274"/>
      <c r="EQI6" s="274"/>
      <c r="EQJ6" s="274"/>
      <c r="EQK6" s="274"/>
      <c r="EQL6" s="274"/>
      <c r="EQM6" s="274"/>
      <c r="EQN6" s="274"/>
      <c r="EQO6" s="274"/>
      <c r="EQP6" s="274"/>
      <c r="EQQ6" s="274"/>
      <c r="EQR6" s="274"/>
      <c r="EQS6" s="274"/>
      <c r="EQT6" s="274"/>
      <c r="EQU6" s="274"/>
      <c r="EQV6" s="274"/>
      <c r="EQW6" s="274"/>
      <c r="EQX6" s="274"/>
      <c r="EQY6" s="274"/>
      <c r="EQZ6" s="274"/>
      <c r="ERA6" s="274"/>
      <c r="ERB6" s="274"/>
      <c r="ERC6" s="274"/>
      <c r="ERD6" s="274"/>
      <c r="ERE6" s="274"/>
      <c r="ERF6" s="274"/>
      <c r="ERG6" s="274"/>
      <c r="ERH6" s="274"/>
      <c r="ERI6" s="274"/>
      <c r="ERJ6" s="274"/>
      <c r="ERK6" s="274"/>
      <c r="ERL6" s="274"/>
      <c r="ERM6" s="274"/>
      <c r="ERN6" s="274"/>
      <c r="ERO6" s="274"/>
      <c r="ERP6" s="274"/>
      <c r="ERQ6" s="274"/>
      <c r="ERR6" s="274"/>
      <c r="ERS6" s="274"/>
      <c r="ERT6" s="274"/>
      <c r="ERU6" s="274"/>
      <c r="ERV6" s="274"/>
      <c r="ERW6" s="274"/>
      <c r="ERX6" s="274"/>
      <c r="ERY6" s="274"/>
      <c r="ERZ6" s="274"/>
      <c r="ESA6" s="274"/>
      <c r="ESB6" s="274"/>
      <c r="ESC6" s="274"/>
      <c r="ESD6" s="274"/>
      <c r="ESE6" s="274"/>
      <c r="ESF6" s="274"/>
      <c r="ESG6" s="274"/>
      <c r="ESH6" s="274"/>
      <c r="ESI6" s="274"/>
      <c r="ESJ6" s="274"/>
      <c r="ESK6" s="274"/>
      <c r="ESL6" s="274"/>
      <c r="ESM6" s="274"/>
      <c r="ESN6" s="274"/>
      <c r="ESO6" s="274"/>
      <c r="ESP6" s="274"/>
      <c r="ESQ6" s="274"/>
      <c r="ESR6" s="274"/>
      <c r="ESS6" s="274"/>
      <c r="EST6" s="274"/>
      <c r="ESU6" s="274"/>
      <c r="ESV6" s="274"/>
      <c r="ESW6" s="274"/>
      <c r="ESX6" s="274"/>
      <c r="ESY6" s="274"/>
      <c r="ESZ6" s="274"/>
      <c r="ETA6" s="274"/>
      <c r="ETB6" s="274"/>
      <c r="ETC6" s="274"/>
      <c r="ETD6" s="274"/>
      <c r="ETE6" s="274"/>
      <c r="ETF6" s="274"/>
      <c r="ETG6" s="274"/>
      <c r="ETH6" s="274"/>
      <c r="ETI6" s="274"/>
      <c r="ETJ6" s="274"/>
      <c r="ETK6" s="274"/>
      <c r="ETL6" s="274"/>
      <c r="ETM6" s="274"/>
      <c r="ETN6" s="274"/>
      <c r="ETO6" s="274"/>
      <c r="ETP6" s="274"/>
      <c r="ETQ6" s="274"/>
      <c r="ETR6" s="274"/>
      <c r="ETS6" s="274"/>
      <c r="ETT6" s="274"/>
      <c r="ETU6" s="274"/>
      <c r="ETV6" s="274"/>
      <c r="ETW6" s="274"/>
      <c r="ETX6" s="274"/>
      <c r="ETY6" s="274"/>
      <c r="ETZ6" s="274"/>
      <c r="EUA6" s="274"/>
      <c r="EUB6" s="274"/>
      <c r="EUC6" s="274"/>
      <c r="EUD6" s="274"/>
      <c r="EUE6" s="274"/>
      <c r="EUF6" s="274"/>
      <c r="EUG6" s="274"/>
      <c r="EUH6" s="274"/>
      <c r="EUI6" s="274"/>
      <c r="EUJ6" s="274"/>
      <c r="EUK6" s="274"/>
      <c r="EUL6" s="274"/>
      <c r="EUM6" s="274"/>
      <c r="EUN6" s="274"/>
      <c r="EUO6" s="274"/>
      <c r="EUP6" s="274"/>
      <c r="EUQ6" s="274"/>
      <c r="EUR6" s="274"/>
      <c r="EUS6" s="274"/>
      <c r="EUT6" s="274"/>
      <c r="EUU6" s="274"/>
      <c r="EUV6" s="274"/>
      <c r="EUW6" s="274"/>
      <c r="EUX6" s="274"/>
      <c r="EUY6" s="274"/>
      <c r="EUZ6" s="274"/>
      <c r="EVA6" s="274"/>
      <c r="EVB6" s="274"/>
      <c r="EVC6" s="274"/>
      <c r="EVD6" s="274"/>
      <c r="EVE6" s="274"/>
      <c r="EVF6" s="274"/>
      <c r="EVG6" s="274"/>
      <c r="EVH6" s="274"/>
      <c r="EVI6" s="274"/>
      <c r="EVJ6" s="274"/>
      <c r="EVK6" s="274"/>
      <c r="EVL6" s="274"/>
      <c r="EVM6" s="274"/>
      <c r="EVN6" s="274"/>
      <c r="EVO6" s="274"/>
      <c r="EVP6" s="274"/>
      <c r="EVQ6" s="274"/>
      <c r="EVR6" s="274"/>
      <c r="EVS6" s="274"/>
      <c r="EVT6" s="274"/>
      <c r="EVU6" s="274"/>
      <c r="EVV6" s="274"/>
      <c r="EVW6" s="274"/>
      <c r="EVX6" s="274"/>
      <c r="EVY6" s="274"/>
      <c r="EVZ6" s="274"/>
      <c r="EWA6" s="274"/>
      <c r="EWB6" s="274"/>
      <c r="EWC6" s="274"/>
      <c r="EWD6" s="274"/>
      <c r="EWE6" s="274"/>
      <c r="EWF6" s="274"/>
      <c r="EWG6" s="274"/>
      <c r="EWH6" s="274"/>
      <c r="EWI6" s="274"/>
      <c r="EWJ6" s="274"/>
      <c r="EWK6" s="274"/>
      <c r="EWL6" s="274"/>
      <c r="EWM6" s="274"/>
      <c r="EWN6" s="274"/>
      <c r="EWO6" s="274"/>
      <c r="EWP6" s="274"/>
      <c r="EWQ6" s="274"/>
      <c r="EWR6" s="274"/>
      <c r="EWS6" s="274"/>
      <c r="EWT6" s="274"/>
      <c r="EWU6" s="274"/>
      <c r="EWV6" s="274"/>
      <c r="EWW6" s="274"/>
      <c r="EWX6" s="274"/>
      <c r="EWY6" s="274"/>
      <c r="EWZ6" s="274"/>
      <c r="EXA6" s="274"/>
      <c r="EXB6" s="274"/>
      <c r="EXC6" s="274"/>
      <c r="EXD6" s="274"/>
      <c r="EXE6" s="274"/>
      <c r="EXF6" s="274"/>
      <c r="EXG6" s="274"/>
      <c r="EXH6" s="274"/>
      <c r="EXI6" s="274"/>
      <c r="EXJ6" s="274"/>
      <c r="EXK6" s="274"/>
      <c r="EXL6" s="274"/>
      <c r="EXM6" s="274"/>
      <c r="EXN6" s="274"/>
      <c r="EXO6" s="274"/>
      <c r="EXP6" s="274"/>
      <c r="EXQ6" s="274"/>
      <c r="EXR6" s="274"/>
      <c r="EXS6" s="274"/>
      <c r="EXT6" s="274"/>
      <c r="EXU6" s="274"/>
      <c r="EXV6" s="274"/>
      <c r="EXW6" s="274"/>
      <c r="EXX6" s="274"/>
      <c r="EXY6" s="274"/>
      <c r="EXZ6" s="274"/>
      <c r="EYA6" s="274"/>
      <c r="EYB6" s="274"/>
      <c r="EYC6" s="274"/>
      <c r="EYD6" s="274"/>
      <c r="EYE6" s="274"/>
      <c r="EYF6" s="274"/>
      <c r="EYG6" s="274"/>
      <c r="EYH6" s="274"/>
      <c r="EYI6" s="274"/>
      <c r="EYJ6" s="274"/>
      <c r="EYK6" s="274"/>
      <c r="EYL6" s="274"/>
      <c r="EYM6" s="274"/>
      <c r="EYN6" s="274"/>
      <c r="EYO6" s="274"/>
      <c r="EYP6" s="274"/>
      <c r="EYQ6" s="274"/>
      <c r="EYR6" s="274"/>
      <c r="EYS6" s="274"/>
      <c r="EYT6" s="274"/>
      <c r="EYU6" s="274"/>
      <c r="EYV6" s="274"/>
      <c r="EYW6" s="274"/>
      <c r="EYX6" s="274"/>
      <c r="EYY6" s="274"/>
      <c r="EYZ6" s="274"/>
      <c r="EZA6" s="274"/>
      <c r="EZB6" s="274"/>
      <c r="EZC6" s="274"/>
      <c r="EZD6" s="274"/>
      <c r="EZE6" s="274"/>
      <c r="EZF6" s="274"/>
      <c r="EZG6" s="274"/>
      <c r="EZH6" s="274"/>
      <c r="EZI6" s="274"/>
      <c r="EZJ6" s="274"/>
      <c r="EZK6" s="274"/>
      <c r="EZL6" s="274"/>
      <c r="EZM6" s="274"/>
      <c r="EZN6" s="274"/>
      <c r="EZO6" s="274"/>
      <c r="EZP6" s="274"/>
      <c r="EZQ6" s="274"/>
      <c r="EZR6" s="274"/>
      <c r="EZS6" s="274"/>
      <c r="EZT6" s="274"/>
      <c r="EZU6" s="274"/>
      <c r="EZV6" s="274"/>
      <c r="EZW6" s="274"/>
      <c r="EZX6" s="274"/>
      <c r="EZY6" s="274"/>
      <c r="EZZ6" s="274"/>
      <c r="FAA6" s="274"/>
      <c r="FAB6" s="274"/>
      <c r="FAC6" s="274"/>
      <c r="FAD6" s="274"/>
      <c r="FAE6" s="274"/>
      <c r="FAF6" s="274"/>
      <c r="FAG6" s="274"/>
      <c r="FAH6" s="274"/>
      <c r="FAI6" s="274"/>
      <c r="FAJ6" s="274"/>
      <c r="FAK6" s="274"/>
      <c r="FAL6" s="274"/>
      <c r="FAM6" s="274"/>
      <c r="FAN6" s="274"/>
      <c r="FAO6" s="274"/>
      <c r="FAP6" s="274"/>
      <c r="FAQ6" s="274"/>
      <c r="FAR6" s="274"/>
      <c r="FAS6" s="274"/>
      <c r="FAT6" s="274"/>
      <c r="FAU6" s="274"/>
      <c r="FAV6" s="274"/>
      <c r="FAW6" s="274"/>
      <c r="FAX6" s="274"/>
      <c r="FAY6" s="274"/>
      <c r="FAZ6" s="274"/>
      <c r="FBA6" s="274"/>
      <c r="FBB6" s="274"/>
      <c r="FBC6" s="274"/>
      <c r="FBD6" s="274"/>
      <c r="FBE6" s="274"/>
      <c r="FBF6" s="274"/>
      <c r="FBG6" s="274"/>
      <c r="FBH6" s="274"/>
      <c r="FBI6" s="274"/>
      <c r="FBJ6" s="274"/>
      <c r="FBK6" s="274"/>
      <c r="FBL6" s="274"/>
      <c r="FBM6" s="274"/>
      <c r="FBN6" s="274"/>
      <c r="FBO6" s="274"/>
      <c r="FBP6" s="274"/>
      <c r="FBQ6" s="274"/>
      <c r="FBR6" s="274"/>
      <c r="FBS6" s="274"/>
      <c r="FBT6" s="274"/>
      <c r="FBU6" s="274"/>
      <c r="FBV6" s="274"/>
      <c r="FBW6" s="274"/>
      <c r="FBX6" s="274"/>
      <c r="FBY6" s="274"/>
      <c r="FBZ6" s="274"/>
      <c r="FCA6" s="274"/>
      <c r="FCB6" s="274"/>
      <c r="FCC6" s="274"/>
      <c r="FCD6" s="274"/>
      <c r="FCE6" s="274"/>
      <c r="FCF6" s="274"/>
      <c r="FCG6" s="274"/>
      <c r="FCH6" s="274"/>
      <c r="FCI6" s="274"/>
      <c r="FCJ6" s="274"/>
      <c r="FCK6" s="274"/>
      <c r="FCL6" s="274"/>
      <c r="FCM6" s="274"/>
      <c r="FCN6" s="274"/>
      <c r="FCO6" s="274"/>
      <c r="FCP6" s="274"/>
      <c r="FCQ6" s="274"/>
      <c r="FCR6" s="274"/>
      <c r="FCS6" s="274"/>
      <c r="FCT6" s="274"/>
      <c r="FCU6" s="274"/>
      <c r="FCV6" s="274"/>
      <c r="FCW6" s="274"/>
      <c r="FCX6" s="274"/>
      <c r="FCY6" s="274"/>
      <c r="FCZ6" s="274"/>
      <c r="FDA6" s="274"/>
      <c r="FDB6" s="274"/>
      <c r="FDC6" s="274"/>
      <c r="FDD6" s="274"/>
      <c r="FDE6" s="274"/>
      <c r="FDF6" s="274"/>
      <c r="FDG6" s="274"/>
      <c r="FDH6" s="274"/>
      <c r="FDI6" s="274"/>
      <c r="FDJ6" s="274"/>
      <c r="FDK6" s="274"/>
      <c r="FDL6" s="274"/>
      <c r="FDM6" s="274"/>
      <c r="FDN6" s="274"/>
      <c r="FDO6" s="274"/>
      <c r="FDP6" s="274"/>
      <c r="FDQ6" s="274"/>
      <c r="FDR6" s="274"/>
      <c r="FDS6" s="274"/>
      <c r="FDT6" s="274"/>
      <c r="FDU6" s="274"/>
      <c r="FDV6" s="274"/>
      <c r="FDW6" s="274"/>
      <c r="FDX6" s="274"/>
      <c r="FDY6" s="274"/>
      <c r="FDZ6" s="274"/>
      <c r="FEA6" s="274"/>
      <c r="FEB6" s="274"/>
      <c r="FEC6" s="274"/>
      <c r="FED6" s="274"/>
      <c r="FEE6" s="274"/>
      <c r="FEF6" s="274"/>
      <c r="FEG6" s="274"/>
      <c r="FEH6" s="274"/>
      <c r="FEI6" s="274"/>
      <c r="FEJ6" s="274"/>
      <c r="FEK6" s="274"/>
      <c r="FEL6" s="274"/>
      <c r="FEM6" s="274"/>
      <c r="FEN6" s="274"/>
      <c r="FEO6" s="274"/>
      <c r="FEP6" s="274"/>
      <c r="FEQ6" s="274"/>
      <c r="FER6" s="274"/>
      <c r="FES6" s="274"/>
      <c r="FET6" s="274"/>
      <c r="FEU6" s="274"/>
      <c r="FEV6" s="274"/>
      <c r="FEW6" s="274"/>
      <c r="FEX6" s="274"/>
      <c r="FEY6" s="274"/>
      <c r="FEZ6" s="274"/>
      <c r="FFA6" s="274"/>
      <c r="FFB6" s="274"/>
      <c r="FFC6" s="274"/>
      <c r="FFD6" s="274"/>
      <c r="FFE6" s="274"/>
      <c r="FFF6" s="274"/>
      <c r="FFG6" s="274"/>
      <c r="FFH6" s="274"/>
      <c r="FFI6" s="274"/>
      <c r="FFJ6" s="274"/>
      <c r="FFK6" s="274"/>
      <c r="FFL6" s="274"/>
      <c r="FFM6" s="274"/>
      <c r="FFN6" s="274"/>
      <c r="FFO6" s="274"/>
      <c r="FFP6" s="274"/>
      <c r="FFQ6" s="274"/>
      <c r="FFR6" s="274"/>
      <c r="FFS6" s="274"/>
      <c r="FFT6" s="274"/>
      <c r="FFU6" s="274"/>
      <c r="FFV6" s="274"/>
      <c r="FFW6" s="274"/>
      <c r="FFX6" s="274"/>
      <c r="FFY6" s="274"/>
      <c r="FFZ6" s="274"/>
      <c r="FGA6" s="274"/>
      <c r="FGB6" s="274"/>
      <c r="FGC6" s="274"/>
      <c r="FGD6" s="274"/>
      <c r="FGE6" s="274"/>
      <c r="FGF6" s="274"/>
      <c r="FGG6" s="274"/>
      <c r="FGH6" s="274"/>
      <c r="FGI6" s="274"/>
      <c r="FGJ6" s="274"/>
      <c r="FGK6" s="274"/>
      <c r="FGL6" s="274"/>
      <c r="FGM6" s="274"/>
      <c r="FGN6" s="274"/>
      <c r="FGO6" s="274"/>
      <c r="FGP6" s="274"/>
      <c r="FGQ6" s="274"/>
      <c r="FGR6" s="274"/>
      <c r="FGS6" s="274"/>
      <c r="FGT6" s="274"/>
      <c r="FGU6" s="274"/>
      <c r="FGV6" s="274"/>
      <c r="FGW6" s="274"/>
      <c r="FGX6" s="274"/>
      <c r="FGY6" s="274"/>
      <c r="FGZ6" s="274"/>
      <c r="FHA6" s="274"/>
      <c r="FHB6" s="274"/>
      <c r="FHC6" s="274"/>
      <c r="FHD6" s="274"/>
      <c r="FHE6" s="274"/>
      <c r="FHF6" s="274"/>
      <c r="FHG6" s="274"/>
      <c r="FHH6" s="274"/>
      <c r="FHI6" s="274"/>
      <c r="FHJ6" s="274"/>
      <c r="FHK6" s="274"/>
      <c r="FHL6" s="274"/>
      <c r="FHM6" s="274"/>
      <c r="FHN6" s="274"/>
      <c r="FHO6" s="274"/>
      <c r="FHP6" s="274"/>
      <c r="FHQ6" s="274"/>
      <c r="FHR6" s="274"/>
      <c r="FHS6" s="274"/>
      <c r="FHT6" s="274"/>
      <c r="FHU6" s="274"/>
      <c r="FHV6" s="274"/>
      <c r="FHW6" s="274"/>
      <c r="FHX6" s="274"/>
      <c r="FHY6" s="274"/>
      <c r="FHZ6" s="274"/>
      <c r="FIA6" s="274"/>
      <c r="FIB6" s="274"/>
      <c r="FIC6" s="274"/>
      <c r="FID6" s="274"/>
      <c r="FIE6" s="274"/>
      <c r="FIF6" s="274"/>
      <c r="FIG6" s="274"/>
      <c r="FIH6" s="274"/>
      <c r="FII6" s="274"/>
      <c r="FIJ6" s="274"/>
      <c r="FIK6" s="274"/>
      <c r="FIL6" s="274"/>
      <c r="FIM6" s="274"/>
      <c r="FIN6" s="274"/>
      <c r="FIO6" s="274"/>
      <c r="FIP6" s="274"/>
      <c r="FIQ6" s="274"/>
      <c r="FIR6" s="274"/>
      <c r="FIS6" s="274"/>
      <c r="FIT6" s="274"/>
      <c r="FIU6" s="274"/>
      <c r="FIV6" s="274"/>
      <c r="FIW6" s="274"/>
      <c r="FIX6" s="274"/>
      <c r="FIY6" s="274"/>
      <c r="FIZ6" s="274"/>
      <c r="FJA6" s="274"/>
      <c r="FJB6" s="274"/>
      <c r="FJC6" s="274"/>
      <c r="FJD6" s="274"/>
      <c r="FJE6" s="274"/>
      <c r="FJF6" s="274"/>
      <c r="FJG6" s="274"/>
      <c r="FJH6" s="274"/>
      <c r="FJI6" s="274"/>
      <c r="FJJ6" s="274"/>
      <c r="FJK6" s="274"/>
      <c r="FJL6" s="274"/>
      <c r="FJM6" s="274"/>
      <c r="FJN6" s="274"/>
      <c r="FJO6" s="274"/>
      <c r="FJP6" s="274"/>
      <c r="FJQ6" s="274"/>
      <c r="FJR6" s="274"/>
      <c r="FJS6" s="274"/>
      <c r="FJT6" s="274"/>
      <c r="FJU6" s="274"/>
      <c r="FJV6" s="274"/>
      <c r="FJW6" s="274"/>
      <c r="FJX6" s="274"/>
      <c r="FJY6" s="274"/>
      <c r="FJZ6" s="274"/>
      <c r="FKA6" s="274"/>
      <c r="FKB6" s="274"/>
      <c r="FKC6" s="274"/>
      <c r="FKD6" s="274"/>
      <c r="FKE6" s="274"/>
      <c r="FKF6" s="274"/>
      <c r="FKG6" s="274"/>
      <c r="FKH6" s="274"/>
      <c r="FKI6" s="274"/>
      <c r="FKJ6" s="274"/>
      <c r="FKK6" s="274"/>
      <c r="FKL6" s="274"/>
      <c r="FKM6" s="274"/>
      <c r="FKN6" s="274"/>
      <c r="FKO6" s="274"/>
      <c r="FKP6" s="274"/>
      <c r="FKQ6" s="274"/>
      <c r="FKR6" s="274"/>
      <c r="FKS6" s="274"/>
      <c r="FKT6" s="274"/>
      <c r="FKU6" s="274"/>
      <c r="FKV6" s="274"/>
      <c r="FKW6" s="274"/>
      <c r="FKX6" s="274"/>
      <c r="FKY6" s="274"/>
      <c r="FKZ6" s="274"/>
      <c r="FLA6" s="274"/>
      <c r="FLB6" s="274"/>
      <c r="FLC6" s="274"/>
      <c r="FLD6" s="274"/>
      <c r="FLE6" s="274"/>
      <c r="FLF6" s="274"/>
      <c r="FLG6" s="274"/>
      <c r="FLH6" s="274"/>
      <c r="FLI6" s="274"/>
      <c r="FLJ6" s="274"/>
      <c r="FLK6" s="274"/>
      <c r="FLL6" s="274"/>
      <c r="FLM6" s="274"/>
      <c r="FLN6" s="274"/>
      <c r="FLO6" s="274"/>
      <c r="FLP6" s="274"/>
      <c r="FLQ6" s="274"/>
      <c r="FLR6" s="274"/>
      <c r="FLS6" s="274"/>
      <c r="FLT6" s="274"/>
      <c r="FLU6" s="274"/>
      <c r="FLV6" s="274"/>
      <c r="FLW6" s="274"/>
      <c r="FLX6" s="274"/>
      <c r="FLY6" s="274"/>
      <c r="FLZ6" s="274"/>
      <c r="FMA6" s="274"/>
      <c r="FMB6" s="274"/>
      <c r="FMC6" s="274"/>
      <c r="FMD6" s="274"/>
      <c r="FME6" s="274"/>
      <c r="FMF6" s="274"/>
      <c r="FMG6" s="274"/>
      <c r="FMH6" s="274"/>
      <c r="FMI6" s="274"/>
      <c r="FMJ6" s="274"/>
      <c r="FMK6" s="274"/>
      <c r="FML6" s="274"/>
      <c r="FMM6" s="274"/>
      <c r="FMN6" s="274"/>
      <c r="FMO6" s="274"/>
      <c r="FMP6" s="274"/>
      <c r="FMQ6" s="274"/>
      <c r="FMR6" s="274"/>
      <c r="FMS6" s="274"/>
      <c r="FMT6" s="274"/>
      <c r="FMU6" s="274"/>
      <c r="FMV6" s="274"/>
      <c r="FMW6" s="274"/>
      <c r="FMX6" s="274"/>
      <c r="FMY6" s="274"/>
      <c r="FMZ6" s="274"/>
      <c r="FNA6" s="274"/>
      <c r="FNB6" s="274"/>
      <c r="FNC6" s="274"/>
      <c r="FND6" s="274"/>
      <c r="FNE6" s="274"/>
      <c r="FNF6" s="274"/>
      <c r="FNG6" s="274"/>
      <c r="FNH6" s="274"/>
      <c r="FNI6" s="274"/>
      <c r="FNJ6" s="274"/>
      <c r="FNK6" s="274"/>
      <c r="FNL6" s="274"/>
      <c r="FNM6" s="274"/>
      <c r="FNN6" s="274"/>
      <c r="FNO6" s="274"/>
      <c r="FNP6" s="274"/>
      <c r="FNQ6" s="274"/>
      <c r="FNR6" s="274"/>
      <c r="FNS6" s="274"/>
      <c r="FNT6" s="274"/>
      <c r="FNU6" s="274"/>
      <c r="FNV6" s="274"/>
      <c r="FNW6" s="274"/>
      <c r="FNX6" s="274"/>
      <c r="FNY6" s="274"/>
      <c r="FNZ6" s="274"/>
      <c r="FOA6" s="274"/>
      <c r="FOB6" s="274"/>
      <c r="FOC6" s="274"/>
      <c r="FOD6" s="274"/>
      <c r="FOE6" s="274"/>
      <c r="FOF6" s="274"/>
      <c r="FOG6" s="274"/>
      <c r="FOH6" s="274"/>
      <c r="FOI6" s="274"/>
      <c r="FOJ6" s="274"/>
      <c r="FOK6" s="274"/>
      <c r="FOL6" s="274"/>
      <c r="FOM6" s="274"/>
      <c r="FON6" s="274"/>
      <c r="FOO6" s="274"/>
      <c r="FOP6" s="274"/>
      <c r="FOQ6" s="274"/>
      <c r="FOR6" s="274"/>
      <c r="FOS6" s="274"/>
      <c r="FOT6" s="274"/>
      <c r="FOU6" s="274"/>
      <c r="FOV6" s="274"/>
      <c r="FOW6" s="274"/>
      <c r="FOX6" s="274"/>
      <c r="FOY6" s="274"/>
      <c r="FOZ6" s="274"/>
      <c r="FPA6" s="274"/>
      <c r="FPB6" s="274"/>
      <c r="FPC6" s="274"/>
      <c r="FPD6" s="274"/>
      <c r="FPE6" s="274"/>
      <c r="FPF6" s="274"/>
      <c r="FPG6" s="274"/>
      <c r="FPH6" s="274"/>
      <c r="FPI6" s="274"/>
      <c r="FPJ6" s="274"/>
      <c r="FPK6" s="274"/>
      <c r="FPL6" s="274"/>
      <c r="FPM6" s="274"/>
      <c r="FPN6" s="274"/>
      <c r="FPO6" s="274"/>
      <c r="FPP6" s="274"/>
      <c r="FPQ6" s="274"/>
      <c r="FPR6" s="274"/>
      <c r="FPS6" s="274"/>
      <c r="FPT6" s="274"/>
      <c r="FPU6" s="274"/>
      <c r="FPV6" s="274"/>
      <c r="FPW6" s="274"/>
      <c r="FPX6" s="274"/>
      <c r="FPY6" s="274"/>
      <c r="FPZ6" s="274"/>
      <c r="FQA6" s="274"/>
      <c r="FQB6" s="274"/>
      <c r="FQC6" s="274"/>
      <c r="FQD6" s="274"/>
      <c r="FQE6" s="274"/>
      <c r="FQF6" s="274"/>
      <c r="FQG6" s="274"/>
      <c r="FQH6" s="274"/>
      <c r="FQI6" s="274"/>
      <c r="FQJ6" s="274"/>
      <c r="FQK6" s="274"/>
      <c r="FQL6" s="274"/>
      <c r="FQM6" s="274"/>
      <c r="FQN6" s="274"/>
      <c r="FQO6" s="274"/>
      <c r="FQP6" s="274"/>
      <c r="FQQ6" s="274"/>
      <c r="FQR6" s="274"/>
      <c r="FQS6" s="274"/>
      <c r="FQT6" s="274"/>
      <c r="FQU6" s="274"/>
      <c r="FQV6" s="274"/>
      <c r="FQW6" s="274"/>
      <c r="FQX6" s="274"/>
      <c r="FQY6" s="274"/>
      <c r="FQZ6" s="274"/>
      <c r="FRA6" s="274"/>
      <c r="FRB6" s="274"/>
      <c r="FRC6" s="274"/>
      <c r="FRD6" s="274"/>
      <c r="FRE6" s="274"/>
      <c r="FRF6" s="274"/>
      <c r="FRG6" s="274"/>
      <c r="FRH6" s="274"/>
      <c r="FRI6" s="274"/>
      <c r="FRJ6" s="274"/>
      <c r="FRK6" s="274"/>
      <c r="FRL6" s="274"/>
      <c r="FRM6" s="274"/>
      <c r="FRN6" s="274"/>
      <c r="FRO6" s="274"/>
      <c r="FRP6" s="274"/>
      <c r="FRQ6" s="274"/>
      <c r="FRR6" s="274"/>
      <c r="FRS6" s="274"/>
      <c r="FRT6" s="274"/>
      <c r="FRU6" s="274"/>
      <c r="FRV6" s="274"/>
      <c r="FRW6" s="274"/>
      <c r="FRX6" s="274"/>
      <c r="FRY6" s="274"/>
      <c r="FRZ6" s="274"/>
      <c r="FSA6" s="274"/>
      <c r="FSB6" s="274"/>
      <c r="FSC6" s="274"/>
      <c r="FSD6" s="274"/>
      <c r="FSE6" s="274"/>
      <c r="FSF6" s="274"/>
      <c r="FSG6" s="274"/>
      <c r="FSH6" s="274"/>
      <c r="FSI6" s="274"/>
      <c r="FSJ6" s="274"/>
      <c r="FSK6" s="274"/>
      <c r="FSL6" s="274"/>
      <c r="FSM6" s="274"/>
      <c r="FSN6" s="274"/>
      <c r="FSO6" s="274"/>
      <c r="FSP6" s="274"/>
      <c r="FSQ6" s="274"/>
      <c r="FSR6" s="274"/>
      <c r="FSS6" s="274"/>
      <c r="FST6" s="274"/>
      <c r="FSU6" s="274"/>
      <c r="FSV6" s="274"/>
      <c r="FSW6" s="274"/>
      <c r="FSX6" s="274"/>
      <c r="FSY6" s="274"/>
      <c r="FSZ6" s="274"/>
      <c r="FTA6" s="274"/>
      <c r="FTB6" s="274"/>
      <c r="FTC6" s="274"/>
      <c r="FTD6" s="274"/>
      <c r="FTE6" s="274"/>
      <c r="FTF6" s="274"/>
      <c r="FTG6" s="274"/>
      <c r="FTH6" s="274"/>
      <c r="FTI6" s="274"/>
      <c r="FTJ6" s="274"/>
      <c r="FTK6" s="274"/>
      <c r="FTL6" s="274"/>
      <c r="FTM6" s="274"/>
      <c r="FTN6" s="274"/>
      <c r="FTO6" s="274"/>
      <c r="FTP6" s="274"/>
      <c r="FTQ6" s="274"/>
      <c r="FTR6" s="274"/>
      <c r="FTS6" s="274"/>
      <c r="FTT6" s="274"/>
      <c r="FTU6" s="274"/>
      <c r="FTV6" s="274"/>
      <c r="FTW6" s="274"/>
      <c r="FTX6" s="274"/>
      <c r="FTY6" s="274"/>
      <c r="FTZ6" s="274"/>
      <c r="FUA6" s="274"/>
      <c r="FUB6" s="274"/>
      <c r="FUC6" s="274"/>
      <c r="FUD6" s="274"/>
      <c r="FUE6" s="274"/>
      <c r="FUF6" s="274"/>
      <c r="FUG6" s="274"/>
      <c r="FUH6" s="274"/>
      <c r="FUI6" s="274"/>
      <c r="FUJ6" s="274"/>
      <c r="FUK6" s="274"/>
      <c r="FUL6" s="274"/>
      <c r="FUM6" s="274"/>
      <c r="FUN6" s="274"/>
      <c r="FUO6" s="274"/>
      <c r="FUP6" s="274"/>
      <c r="FUQ6" s="274"/>
      <c r="FUR6" s="274"/>
      <c r="FUS6" s="274"/>
      <c r="FUT6" s="274"/>
      <c r="FUU6" s="274"/>
      <c r="FUV6" s="274"/>
      <c r="FUW6" s="274"/>
      <c r="FUX6" s="274"/>
      <c r="FUY6" s="274"/>
      <c r="FUZ6" s="274"/>
      <c r="FVA6" s="274"/>
      <c r="FVB6" s="274"/>
      <c r="FVC6" s="274"/>
      <c r="FVD6" s="274"/>
      <c r="FVE6" s="274"/>
      <c r="FVF6" s="274"/>
      <c r="FVG6" s="274"/>
      <c r="FVH6" s="274"/>
      <c r="FVI6" s="274"/>
      <c r="FVJ6" s="274"/>
      <c r="FVK6" s="274"/>
      <c r="FVL6" s="274"/>
      <c r="FVM6" s="274"/>
      <c r="FVN6" s="274"/>
      <c r="FVO6" s="274"/>
      <c r="FVP6" s="274"/>
      <c r="FVQ6" s="274"/>
      <c r="FVR6" s="274"/>
      <c r="FVS6" s="274"/>
      <c r="FVT6" s="274"/>
      <c r="FVU6" s="274"/>
      <c r="FVV6" s="274"/>
      <c r="FVW6" s="274"/>
      <c r="FVX6" s="274"/>
      <c r="FVY6" s="274"/>
      <c r="FVZ6" s="274"/>
      <c r="FWA6" s="274"/>
      <c r="FWB6" s="274"/>
      <c r="FWC6" s="274"/>
      <c r="FWD6" s="274"/>
      <c r="FWE6" s="274"/>
      <c r="FWF6" s="274"/>
      <c r="FWG6" s="274"/>
      <c r="FWH6" s="274"/>
      <c r="FWI6" s="274"/>
      <c r="FWJ6" s="274"/>
      <c r="FWK6" s="274"/>
      <c r="FWL6" s="274"/>
      <c r="FWM6" s="274"/>
      <c r="FWN6" s="274"/>
      <c r="FWO6" s="274"/>
      <c r="FWP6" s="274"/>
      <c r="FWQ6" s="274"/>
      <c r="FWR6" s="274"/>
      <c r="FWS6" s="274"/>
      <c r="FWT6" s="274"/>
      <c r="FWU6" s="274"/>
      <c r="FWV6" s="274"/>
      <c r="FWW6" s="274"/>
      <c r="FWX6" s="274"/>
      <c r="FWY6" s="274"/>
      <c r="FWZ6" s="274"/>
      <c r="FXA6" s="274"/>
      <c r="FXB6" s="274"/>
      <c r="FXC6" s="274"/>
      <c r="FXD6" s="274"/>
      <c r="FXE6" s="274"/>
      <c r="FXF6" s="274"/>
      <c r="FXG6" s="274"/>
      <c r="FXH6" s="274"/>
      <c r="FXI6" s="274"/>
      <c r="FXJ6" s="274"/>
      <c r="FXK6" s="274"/>
      <c r="FXL6" s="274"/>
      <c r="FXM6" s="274"/>
      <c r="FXN6" s="274"/>
      <c r="FXO6" s="274"/>
      <c r="FXP6" s="274"/>
      <c r="FXQ6" s="274"/>
      <c r="FXR6" s="274"/>
      <c r="FXS6" s="274"/>
      <c r="FXT6" s="274"/>
      <c r="FXU6" s="274"/>
      <c r="FXV6" s="274"/>
      <c r="FXW6" s="274"/>
      <c r="FXX6" s="274"/>
      <c r="FXY6" s="274"/>
      <c r="FXZ6" s="274"/>
      <c r="FYA6" s="274"/>
      <c r="FYB6" s="274"/>
      <c r="FYC6" s="274"/>
      <c r="FYD6" s="274"/>
      <c r="FYE6" s="274"/>
      <c r="FYF6" s="274"/>
      <c r="FYG6" s="274"/>
      <c r="FYH6" s="274"/>
      <c r="FYI6" s="274"/>
      <c r="FYJ6" s="274"/>
      <c r="FYK6" s="274"/>
      <c r="FYL6" s="274"/>
      <c r="FYM6" s="274"/>
      <c r="FYN6" s="274"/>
      <c r="FYO6" s="274"/>
      <c r="FYP6" s="274"/>
      <c r="FYQ6" s="274"/>
      <c r="FYR6" s="274"/>
      <c r="FYS6" s="274"/>
      <c r="FYT6" s="274"/>
      <c r="FYU6" s="274"/>
      <c r="FYV6" s="274"/>
      <c r="FYW6" s="274"/>
      <c r="FYX6" s="274"/>
      <c r="FYY6" s="274"/>
      <c r="FYZ6" s="274"/>
      <c r="FZA6" s="274"/>
      <c r="FZB6" s="274"/>
      <c r="FZC6" s="274"/>
      <c r="FZD6" s="274"/>
      <c r="FZE6" s="274"/>
      <c r="FZF6" s="274"/>
      <c r="FZG6" s="274"/>
      <c r="FZH6" s="274"/>
      <c r="FZI6" s="274"/>
      <c r="FZJ6" s="274"/>
      <c r="FZK6" s="274"/>
      <c r="FZL6" s="274"/>
      <c r="FZM6" s="274"/>
      <c r="FZN6" s="274"/>
      <c r="FZO6" s="274"/>
      <c r="FZP6" s="274"/>
      <c r="FZQ6" s="274"/>
      <c r="FZR6" s="274"/>
      <c r="FZS6" s="274"/>
      <c r="FZT6" s="274"/>
      <c r="FZU6" s="274"/>
      <c r="FZV6" s="274"/>
      <c r="FZW6" s="274"/>
      <c r="FZX6" s="274"/>
      <c r="FZY6" s="274"/>
      <c r="FZZ6" s="274"/>
      <c r="GAA6" s="274"/>
      <c r="GAB6" s="274"/>
      <c r="GAC6" s="274"/>
      <c r="GAD6" s="274"/>
      <c r="GAE6" s="274"/>
      <c r="GAF6" s="274"/>
      <c r="GAG6" s="274"/>
      <c r="GAH6" s="274"/>
      <c r="GAI6" s="274"/>
      <c r="GAJ6" s="274"/>
      <c r="GAK6" s="274"/>
      <c r="GAL6" s="274"/>
      <c r="GAM6" s="274"/>
      <c r="GAN6" s="274"/>
      <c r="GAO6" s="274"/>
      <c r="GAP6" s="274"/>
      <c r="GAQ6" s="274"/>
      <c r="GAR6" s="274"/>
      <c r="GAS6" s="274"/>
      <c r="GAT6" s="274"/>
      <c r="GAU6" s="274"/>
      <c r="GAV6" s="274"/>
      <c r="GAW6" s="274"/>
      <c r="GAX6" s="274"/>
      <c r="GAY6" s="274"/>
      <c r="GAZ6" s="274"/>
      <c r="GBA6" s="274"/>
      <c r="GBB6" s="274"/>
      <c r="GBC6" s="274"/>
      <c r="GBD6" s="274"/>
      <c r="GBE6" s="274"/>
      <c r="GBF6" s="274"/>
      <c r="GBG6" s="274"/>
      <c r="GBH6" s="274"/>
      <c r="GBI6" s="274"/>
      <c r="GBJ6" s="274"/>
      <c r="GBK6" s="274"/>
      <c r="GBL6" s="274"/>
      <c r="GBM6" s="274"/>
      <c r="GBN6" s="274"/>
      <c r="GBO6" s="274"/>
      <c r="GBP6" s="274"/>
      <c r="GBQ6" s="274"/>
      <c r="GBR6" s="274"/>
      <c r="GBS6" s="274"/>
      <c r="GBT6" s="274"/>
      <c r="GBU6" s="274"/>
      <c r="GBV6" s="274"/>
      <c r="GBW6" s="274"/>
      <c r="GBX6" s="274"/>
      <c r="GBY6" s="274"/>
      <c r="GBZ6" s="274"/>
      <c r="GCA6" s="274"/>
      <c r="GCB6" s="274"/>
      <c r="GCC6" s="274"/>
      <c r="GCD6" s="274"/>
      <c r="GCE6" s="274"/>
      <c r="GCF6" s="274"/>
      <c r="GCG6" s="274"/>
      <c r="GCH6" s="274"/>
      <c r="GCI6" s="274"/>
      <c r="GCJ6" s="274"/>
      <c r="GCK6" s="274"/>
      <c r="GCL6" s="274"/>
      <c r="GCM6" s="274"/>
      <c r="GCN6" s="274"/>
      <c r="GCO6" s="274"/>
      <c r="GCP6" s="274"/>
      <c r="GCQ6" s="274"/>
      <c r="GCR6" s="274"/>
      <c r="GCS6" s="274"/>
      <c r="GCT6" s="274"/>
      <c r="GCU6" s="274"/>
      <c r="GCV6" s="274"/>
      <c r="GCW6" s="274"/>
      <c r="GCX6" s="274"/>
      <c r="GCY6" s="274"/>
      <c r="GCZ6" s="274"/>
      <c r="GDA6" s="274"/>
      <c r="GDB6" s="274"/>
      <c r="GDC6" s="274"/>
      <c r="GDD6" s="274"/>
      <c r="GDE6" s="274"/>
      <c r="GDF6" s="274"/>
      <c r="GDG6" s="274"/>
      <c r="GDH6" s="274"/>
      <c r="GDI6" s="274"/>
      <c r="GDJ6" s="274"/>
      <c r="GDK6" s="274"/>
      <c r="GDL6" s="274"/>
      <c r="GDM6" s="274"/>
      <c r="GDN6" s="274"/>
      <c r="GDO6" s="274"/>
      <c r="GDP6" s="274"/>
      <c r="GDQ6" s="274"/>
      <c r="GDR6" s="274"/>
      <c r="GDS6" s="274"/>
      <c r="GDT6" s="274"/>
      <c r="GDU6" s="274"/>
      <c r="GDV6" s="274"/>
      <c r="GDW6" s="274"/>
      <c r="GDX6" s="274"/>
      <c r="GDY6" s="274"/>
      <c r="GDZ6" s="274"/>
      <c r="GEA6" s="274"/>
      <c r="GEB6" s="274"/>
      <c r="GEC6" s="274"/>
      <c r="GED6" s="274"/>
      <c r="GEE6" s="274"/>
      <c r="GEF6" s="274"/>
      <c r="GEG6" s="274"/>
      <c r="GEH6" s="274"/>
      <c r="GEI6" s="274"/>
      <c r="GEJ6" s="274"/>
      <c r="GEK6" s="274"/>
      <c r="GEL6" s="274"/>
      <c r="GEM6" s="274"/>
      <c r="GEN6" s="274"/>
      <c r="GEO6" s="274"/>
      <c r="GEP6" s="274"/>
      <c r="GEQ6" s="274"/>
      <c r="GER6" s="274"/>
      <c r="GES6" s="274"/>
      <c r="GET6" s="274"/>
      <c r="GEU6" s="274"/>
      <c r="GEV6" s="274"/>
      <c r="GEW6" s="274"/>
      <c r="GEX6" s="274"/>
      <c r="GEY6" s="274"/>
      <c r="GEZ6" s="274"/>
      <c r="GFA6" s="274"/>
      <c r="GFB6" s="274"/>
      <c r="GFC6" s="274"/>
      <c r="GFD6" s="274"/>
      <c r="GFE6" s="274"/>
      <c r="GFF6" s="274"/>
      <c r="GFG6" s="274"/>
      <c r="GFH6" s="274"/>
      <c r="GFI6" s="274"/>
      <c r="GFJ6" s="274"/>
      <c r="GFK6" s="274"/>
      <c r="GFL6" s="274"/>
      <c r="GFM6" s="274"/>
      <c r="GFN6" s="274"/>
      <c r="GFO6" s="274"/>
      <c r="GFP6" s="274"/>
      <c r="GFQ6" s="274"/>
      <c r="GFR6" s="274"/>
      <c r="GFS6" s="274"/>
      <c r="GFT6" s="274"/>
      <c r="GFU6" s="274"/>
      <c r="GFV6" s="274"/>
      <c r="GFW6" s="274"/>
      <c r="GFX6" s="274"/>
      <c r="GFY6" s="274"/>
      <c r="GFZ6" s="274"/>
      <c r="GGA6" s="274"/>
      <c r="GGB6" s="274"/>
      <c r="GGC6" s="274"/>
      <c r="GGD6" s="274"/>
      <c r="GGE6" s="274"/>
      <c r="GGF6" s="274"/>
      <c r="GGG6" s="274"/>
      <c r="GGH6" s="274"/>
      <c r="GGI6" s="274"/>
      <c r="GGJ6" s="274"/>
      <c r="GGK6" s="274"/>
      <c r="GGL6" s="274"/>
      <c r="GGM6" s="274"/>
      <c r="GGN6" s="274"/>
      <c r="GGO6" s="274"/>
      <c r="GGP6" s="274"/>
      <c r="GGQ6" s="274"/>
      <c r="GGR6" s="274"/>
      <c r="GGS6" s="274"/>
      <c r="GGT6" s="274"/>
      <c r="GGU6" s="274"/>
      <c r="GGV6" s="274"/>
      <c r="GGW6" s="274"/>
      <c r="GGX6" s="274"/>
      <c r="GGY6" s="274"/>
      <c r="GGZ6" s="274"/>
      <c r="GHA6" s="274"/>
      <c r="GHB6" s="274"/>
      <c r="GHC6" s="274"/>
      <c r="GHD6" s="274"/>
      <c r="GHE6" s="274"/>
      <c r="GHF6" s="274"/>
      <c r="GHG6" s="274"/>
      <c r="GHH6" s="274"/>
      <c r="GHI6" s="274"/>
      <c r="GHJ6" s="274"/>
      <c r="GHK6" s="274"/>
      <c r="GHL6" s="274"/>
      <c r="GHM6" s="274"/>
      <c r="GHN6" s="274"/>
      <c r="GHO6" s="274"/>
      <c r="GHP6" s="274"/>
      <c r="GHQ6" s="274"/>
      <c r="GHR6" s="274"/>
      <c r="GHS6" s="274"/>
      <c r="GHT6" s="274"/>
      <c r="GHU6" s="274"/>
      <c r="GHV6" s="274"/>
      <c r="GHW6" s="274"/>
      <c r="GHX6" s="274"/>
      <c r="GHY6" s="274"/>
      <c r="GHZ6" s="274"/>
      <c r="GIA6" s="274"/>
      <c r="GIB6" s="274"/>
      <c r="GIC6" s="274"/>
      <c r="GID6" s="274"/>
      <c r="GIE6" s="274"/>
      <c r="GIF6" s="274"/>
      <c r="GIG6" s="274"/>
      <c r="GIH6" s="274"/>
      <c r="GII6" s="274"/>
      <c r="GIJ6" s="274"/>
      <c r="GIK6" s="274"/>
      <c r="GIL6" s="274"/>
      <c r="GIM6" s="274"/>
      <c r="GIN6" s="274"/>
      <c r="GIO6" s="274"/>
      <c r="GIP6" s="274"/>
      <c r="GIQ6" s="274"/>
      <c r="GIR6" s="274"/>
      <c r="GIS6" s="274"/>
      <c r="GIT6" s="274"/>
      <c r="GIU6" s="274"/>
      <c r="GIV6" s="274"/>
      <c r="GIW6" s="274"/>
      <c r="GIX6" s="274"/>
      <c r="GIY6" s="274"/>
      <c r="GIZ6" s="274"/>
      <c r="GJA6" s="274"/>
      <c r="GJB6" s="274"/>
      <c r="GJC6" s="274"/>
      <c r="GJD6" s="274"/>
      <c r="GJE6" s="274"/>
      <c r="GJF6" s="274"/>
      <c r="GJG6" s="274"/>
      <c r="GJH6" s="274"/>
      <c r="GJI6" s="274"/>
      <c r="GJJ6" s="274"/>
      <c r="GJK6" s="274"/>
      <c r="GJL6" s="274"/>
      <c r="GJM6" s="274"/>
      <c r="GJN6" s="274"/>
      <c r="GJO6" s="274"/>
      <c r="GJP6" s="274"/>
      <c r="GJQ6" s="274"/>
      <c r="GJR6" s="274"/>
      <c r="GJS6" s="274"/>
      <c r="GJT6" s="274"/>
      <c r="GJU6" s="274"/>
      <c r="GJV6" s="274"/>
      <c r="GJW6" s="274"/>
      <c r="GJX6" s="274"/>
      <c r="GJY6" s="274"/>
      <c r="GJZ6" s="274"/>
      <c r="GKA6" s="274"/>
      <c r="GKB6" s="274"/>
      <c r="GKC6" s="274"/>
      <c r="GKD6" s="274"/>
      <c r="GKE6" s="274"/>
      <c r="GKF6" s="274"/>
      <c r="GKG6" s="274"/>
      <c r="GKH6" s="274"/>
      <c r="GKI6" s="274"/>
      <c r="GKJ6" s="274"/>
      <c r="GKK6" s="274"/>
      <c r="GKL6" s="274"/>
      <c r="GKM6" s="274"/>
      <c r="GKN6" s="274"/>
      <c r="GKO6" s="274"/>
      <c r="GKP6" s="274"/>
      <c r="GKQ6" s="274"/>
      <c r="GKR6" s="274"/>
      <c r="GKS6" s="274"/>
      <c r="GKT6" s="274"/>
      <c r="GKU6" s="274"/>
      <c r="GKV6" s="274"/>
      <c r="GKW6" s="274"/>
      <c r="GKX6" s="274"/>
      <c r="GKY6" s="274"/>
      <c r="GKZ6" s="274"/>
      <c r="GLA6" s="274"/>
      <c r="GLB6" s="274"/>
      <c r="GLC6" s="274"/>
      <c r="GLD6" s="274"/>
      <c r="GLE6" s="274"/>
      <c r="GLF6" s="274"/>
      <c r="GLG6" s="274"/>
      <c r="GLH6" s="274"/>
      <c r="GLI6" s="274"/>
      <c r="GLJ6" s="274"/>
      <c r="GLK6" s="274"/>
      <c r="GLL6" s="274"/>
      <c r="GLM6" s="274"/>
      <c r="GLN6" s="274"/>
      <c r="GLO6" s="274"/>
      <c r="GLP6" s="274"/>
      <c r="GLQ6" s="274"/>
      <c r="GLR6" s="274"/>
      <c r="GLS6" s="274"/>
      <c r="GLT6" s="274"/>
      <c r="GLU6" s="274"/>
      <c r="GLV6" s="274"/>
      <c r="GLW6" s="274"/>
      <c r="GLX6" s="274"/>
      <c r="GLY6" s="274"/>
      <c r="GLZ6" s="274"/>
      <c r="GMA6" s="274"/>
      <c r="GMB6" s="274"/>
      <c r="GMC6" s="274"/>
      <c r="GMD6" s="274"/>
      <c r="GME6" s="274"/>
      <c r="GMF6" s="274"/>
      <c r="GMG6" s="274"/>
      <c r="GMH6" s="274"/>
      <c r="GMI6" s="274"/>
      <c r="GMJ6" s="274"/>
      <c r="GMK6" s="274"/>
      <c r="GML6" s="274"/>
      <c r="GMM6" s="274"/>
      <c r="GMN6" s="274"/>
      <c r="GMO6" s="274"/>
      <c r="GMP6" s="274"/>
      <c r="GMQ6" s="274"/>
      <c r="GMR6" s="274"/>
      <c r="GMS6" s="274"/>
      <c r="GMT6" s="274"/>
      <c r="GMU6" s="274"/>
      <c r="GMV6" s="274"/>
      <c r="GMW6" s="274"/>
      <c r="GMX6" s="274"/>
      <c r="GMY6" s="274"/>
      <c r="GMZ6" s="274"/>
      <c r="GNA6" s="274"/>
      <c r="GNB6" s="274"/>
      <c r="GNC6" s="274"/>
      <c r="GND6" s="274"/>
      <c r="GNE6" s="274"/>
      <c r="GNF6" s="274"/>
      <c r="GNG6" s="274"/>
      <c r="GNH6" s="274"/>
      <c r="GNI6" s="274"/>
      <c r="GNJ6" s="274"/>
      <c r="GNK6" s="274"/>
      <c r="GNL6" s="274"/>
      <c r="GNM6" s="274"/>
      <c r="GNN6" s="274"/>
      <c r="GNO6" s="274"/>
      <c r="GNP6" s="274"/>
      <c r="GNQ6" s="274"/>
      <c r="GNR6" s="274"/>
      <c r="GNS6" s="274"/>
      <c r="GNT6" s="274"/>
      <c r="GNU6" s="274"/>
      <c r="GNV6" s="274"/>
      <c r="GNW6" s="274"/>
      <c r="GNX6" s="274"/>
      <c r="GNY6" s="274"/>
      <c r="GNZ6" s="274"/>
      <c r="GOA6" s="274"/>
      <c r="GOB6" s="274"/>
      <c r="GOC6" s="274"/>
      <c r="GOD6" s="274"/>
      <c r="GOE6" s="274"/>
      <c r="GOF6" s="274"/>
      <c r="GOG6" s="274"/>
      <c r="GOH6" s="274"/>
      <c r="GOI6" s="274"/>
      <c r="GOJ6" s="274"/>
      <c r="GOK6" s="274"/>
      <c r="GOL6" s="274"/>
      <c r="GOM6" s="274"/>
      <c r="GON6" s="274"/>
      <c r="GOO6" s="274"/>
      <c r="GOP6" s="274"/>
      <c r="GOQ6" s="274"/>
      <c r="GOR6" s="274"/>
      <c r="GOS6" s="274"/>
      <c r="GOT6" s="274"/>
      <c r="GOU6" s="274"/>
      <c r="GOV6" s="274"/>
      <c r="GOW6" s="274"/>
      <c r="GOX6" s="274"/>
      <c r="GOY6" s="274"/>
      <c r="GOZ6" s="274"/>
      <c r="GPA6" s="274"/>
      <c r="GPB6" s="274"/>
      <c r="GPC6" s="274"/>
      <c r="GPD6" s="274"/>
      <c r="GPE6" s="274"/>
      <c r="GPF6" s="274"/>
      <c r="GPG6" s="274"/>
      <c r="GPH6" s="274"/>
      <c r="GPI6" s="274"/>
      <c r="GPJ6" s="274"/>
      <c r="GPK6" s="274"/>
      <c r="GPL6" s="274"/>
      <c r="GPM6" s="274"/>
      <c r="GPN6" s="274"/>
      <c r="GPO6" s="274"/>
      <c r="GPP6" s="274"/>
      <c r="GPQ6" s="274"/>
      <c r="GPR6" s="274"/>
      <c r="GPS6" s="274"/>
      <c r="GPT6" s="274"/>
      <c r="GPU6" s="274"/>
      <c r="GPV6" s="274"/>
      <c r="GPW6" s="274"/>
      <c r="GPX6" s="274"/>
      <c r="GPY6" s="274"/>
      <c r="GPZ6" s="274"/>
      <c r="GQA6" s="274"/>
      <c r="GQB6" s="274"/>
      <c r="GQC6" s="274"/>
      <c r="GQD6" s="274"/>
      <c r="GQE6" s="274"/>
      <c r="GQF6" s="274"/>
      <c r="GQG6" s="274"/>
      <c r="GQH6" s="274"/>
      <c r="GQI6" s="274"/>
      <c r="GQJ6" s="274"/>
      <c r="GQK6" s="274"/>
      <c r="GQL6" s="274"/>
      <c r="GQM6" s="274"/>
      <c r="GQN6" s="274"/>
      <c r="GQO6" s="274"/>
      <c r="GQP6" s="274"/>
      <c r="GQQ6" s="274"/>
      <c r="GQR6" s="274"/>
      <c r="GQS6" s="274"/>
      <c r="GQT6" s="274"/>
      <c r="GQU6" s="274"/>
      <c r="GQV6" s="274"/>
      <c r="GQW6" s="274"/>
      <c r="GQX6" s="274"/>
      <c r="GQY6" s="274"/>
      <c r="GQZ6" s="274"/>
      <c r="GRA6" s="274"/>
      <c r="GRB6" s="274"/>
      <c r="GRC6" s="274"/>
      <c r="GRD6" s="274"/>
      <c r="GRE6" s="274"/>
      <c r="GRF6" s="274"/>
      <c r="GRG6" s="274"/>
      <c r="GRH6" s="274"/>
      <c r="GRI6" s="274"/>
      <c r="GRJ6" s="274"/>
      <c r="GRK6" s="274"/>
      <c r="GRL6" s="274"/>
      <c r="GRM6" s="274"/>
      <c r="GRN6" s="274"/>
      <c r="GRO6" s="274"/>
      <c r="GRP6" s="274"/>
      <c r="GRQ6" s="274"/>
      <c r="GRR6" s="274"/>
      <c r="GRS6" s="274"/>
      <c r="GRT6" s="274"/>
      <c r="GRU6" s="274"/>
      <c r="GRV6" s="274"/>
      <c r="GRW6" s="274"/>
      <c r="GRX6" s="274"/>
      <c r="GRY6" s="274"/>
      <c r="GRZ6" s="274"/>
      <c r="GSA6" s="274"/>
      <c r="GSB6" s="274"/>
      <c r="GSC6" s="274"/>
      <c r="GSD6" s="274"/>
      <c r="GSE6" s="274"/>
      <c r="GSF6" s="274"/>
      <c r="GSG6" s="274"/>
      <c r="GSH6" s="274"/>
      <c r="GSI6" s="274"/>
      <c r="GSJ6" s="274"/>
      <c r="GSK6" s="274"/>
      <c r="GSL6" s="274"/>
      <c r="GSM6" s="274"/>
      <c r="GSN6" s="274"/>
      <c r="GSO6" s="274"/>
      <c r="GSP6" s="274"/>
      <c r="GSQ6" s="274"/>
      <c r="GSR6" s="274"/>
      <c r="GSS6" s="274"/>
      <c r="GST6" s="274"/>
      <c r="GSU6" s="274"/>
      <c r="GSV6" s="274"/>
      <c r="GSW6" s="274"/>
      <c r="GSX6" s="274"/>
      <c r="GSY6" s="274"/>
      <c r="GSZ6" s="274"/>
      <c r="GTA6" s="274"/>
      <c r="GTB6" s="274"/>
      <c r="GTC6" s="274"/>
      <c r="GTD6" s="274"/>
      <c r="GTE6" s="274"/>
      <c r="GTF6" s="274"/>
      <c r="GTG6" s="274"/>
      <c r="GTH6" s="274"/>
      <c r="GTI6" s="274"/>
      <c r="GTJ6" s="274"/>
      <c r="GTK6" s="274"/>
      <c r="GTL6" s="274"/>
      <c r="GTM6" s="274"/>
      <c r="GTN6" s="274"/>
      <c r="GTO6" s="274"/>
      <c r="GTP6" s="274"/>
      <c r="GTQ6" s="274"/>
      <c r="GTR6" s="274"/>
      <c r="GTS6" s="274"/>
      <c r="GTT6" s="274"/>
      <c r="GTU6" s="274"/>
      <c r="GTV6" s="274"/>
      <c r="GTW6" s="274"/>
      <c r="GTX6" s="274"/>
      <c r="GTY6" s="274"/>
      <c r="GTZ6" s="274"/>
      <c r="GUA6" s="274"/>
      <c r="GUB6" s="274"/>
      <c r="GUC6" s="274"/>
      <c r="GUD6" s="274"/>
      <c r="GUE6" s="274"/>
      <c r="GUF6" s="274"/>
      <c r="GUG6" s="274"/>
      <c r="GUH6" s="274"/>
      <c r="GUI6" s="274"/>
      <c r="GUJ6" s="274"/>
      <c r="GUK6" s="274"/>
      <c r="GUL6" s="274"/>
      <c r="GUM6" s="274"/>
      <c r="GUN6" s="274"/>
      <c r="GUO6" s="274"/>
      <c r="GUP6" s="274"/>
      <c r="GUQ6" s="274"/>
      <c r="GUR6" s="274"/>
      <c r="GUS6" s="274"/>
      <c r="GUT6" s="274"/>
      <c r="GUU6" s="274"/>
      <c r="GUV6" s="274"/>
      <c r="GUW6" s="274"/>
      <c r="GUX6" s="274"/>
      <c r="GUY6" s="274"/>
      <c r="GUZ6" s="274"/>
      <c r="GVA6" s="274"/>
      <c r="GVB6" s="274"/>
      <c r="GVC6" s="274"/>
      <c r="GVD6" s="274"/>
      <c r="GVE6" s="274"/>
      <c r="GVF6" s="274"/>
      <c r="GVG6" s="274"/>
      <c r="GVH6" s="274"/>
      <c r="GVI6" s="274"/>
      <c r="GVJ6" s="274"/>
      <c r="GVK6" s="274"/>
      <c r="GVL6" s="274"/>
      <c r="GVM6" s="274"/>
      <c r="GVN6" s="274"/>
      <c r="GVO6" s="274"/>
      <c r="GVP6" s="274"/>
      <c r="GVQ6" s="274"/>
      <c r="GVR6" s="274"/>
      <c r="GVS6" s="274"/>
      <c r="GVT6" s="274"/>
      <c r="GVU6" s="274"/>
      <c r="GVV6" s="274"/>
      <c r="GVW6" s="274"/>
      <c r="GVX6" s="274"/>
      <c r="GVY6" s="274"/>
      <c r="GVZ6" s="274"/>
      <c r="GWA6" s="274"/>
      <c r="GWB6" s="274"/>
      <c r="GWC6" s="274"/>
      <c r="GWD6" s="274"/>
      <c r="GWE6" s="274"/>
      <c r="GWF6" s="274"/>
      <c r="GWG6" s="274"/>
      <c r="GWH6" s="274"/>
      <c r="GWI6" s="274"/>
      <c r="GWJ6" s="274"/>
      <c r="GWK6" s="274"/>
      <c r="GWL6" s="274"/>
      <c r="GWM6" s="274"/>
      <c r="GWN6" s="274"/>
      <c r="GWO6" s="274"/>
      <c r="GWP6" s="274"/>
      <c r="GWQ6" s="274"/>
      <c r="GWR6" s="274"/>
      <c r="GWS6" s="274"/>
      <c r="GWT6" s="274"/>
      <c r="GWU6" s="274"/>
      <c r="GWV6" s="274"/>
      <c r="GWW6" s="274"/>
      <c r="GWX6" s="274"/>
      <c r="GWY6" s="274"/>
      <c r="GWZ6" s="274"/>
      <c r="GXA6" s="274"/>
      <c r="GXB6" s="274"/>
      <c r="GXC6" s="274"/>
      <c r="GXD6" s="274"/>
      <c r="GXE6" s="274"/>
      <c r="GXF6" s="274"/>
      <c r="GXG6" s="274"/>
      <c r="GXH6" s="274"/>
      <c r="GXI6" s="274"/>
      <c r="GXJ6" s="274"/>
      <c r="GXK6" s="274"/>
      <c r="GXL6" s="274"/>
      <c r="GXM6" s="274"/>
      <c r="GXN6" s="274"/>
      <c r="GXO6" s="274"/>
      <c r="GXP6" s="274"/>
      <c r="GXQ6" s="274"/>
      <c r="GXR6" s="274"/>
      <c r="GXS6" s="274"/>
      <c r="GXT6" s="274"/>
      <c r="GXU6" s="274"/>
      <c r="GXV6" s="274"/>
      <c r="GXW6" s="274"/>
      <c r="GXX6" s="274"/>
      <c r="GXY6" s="274"/>
      <c r="GXZ6" s="274"/>
      <c r="GYA6" s="274"/>
      <c r="GYB6" s="274"/>
      <c r="GYC6" s="274"/>
      <c r="GYD6" s="274"/>
      <c r="GYE6" s="274"/>
      <c r="GYF6" s="274"/>
      <c r="GYG6" s="274"/>
      <c r="GYH6" s="274"/>
      <c r="GYI6" s="274"/>
      <c r="GYJ6" s="274"/>
      <c r="GYK6" s="274"/>
      <c r="GYL6" s="274"/>
      <c r="GYM6" s="274"/>
      <c r="GYN6" s="274"/>
      <c r="GYO6" s="274"/>
      <c r="GYP6" s="274"/>
      <c r="GYQ6" s="274"/>
      <c r="GYR6" s="274"/>
      <c r="GYS6" s="274"/>
      <c r="GYT6" s="274"/>
      <c r="GYU6" s="274"/>
      <c r="GYV6" s="274"/>
      <c r="GYW6" s="274"/>
      <c r="GYX6" s="274"/>
      <c r="GYY6" s="274"/>
      <c r="GYZ6" s="274"/>
      <c r="GZA6" s="274"/>
      <c r="GZB6" s="274"/>
      <c r="GZC6" s="274"/>
      <c r="GZD6" s="274"/>
      <c r="GZE6" s="274"/>
      <c r="GZF6" s="274"/>
      <c r="GZG6" s="274"/>
      <c r="GZH6" s="274"/>
      <c r="GZI6" s="274"/>
      <c r="GZJ6" s="274"/>
      <c r="GZK6" s="274"/>
      <c r="GZL6" s="274"/>
      <c r="GZM6" s="274"/>
      <c r="GZN6" s="274"/>
      <c r="GZO6" s="274"/>
      <c r="GZP6" s="274"/>
      <c r="GZQ6" s="274"/>
      <c r="GZR6" s="274"/>
      <c r="GZS6" s="274"/>
      <c r="GZT6" s="274"/>
      <c r="GZU6" s="274"/>
      <c r="GZV6" s="274"/>
      <c r="GZW6" s="274"/>
      <c r="GZX6" s="274"/>
      <c r="GZY6" s="274"/>
      <c r="GZZ6" s="274"/>
      <c r="HAA6" s="274"/>
      <c r="HAB6" s="274"/>
      <c r="HAC6" s="274"/>
      <c r="HAD6" s="274"/>
      <c r="HAE6" s="274"/>
      <c r="HAF6" s="274"/>
      <c r="HAG6" s="274"/>
      <c r="HAH6" s="274"/>
      <c r="HAI6" s="274"/>
      <c r="HAJ6" s="274"/>
      <c r="HAK6" s="274"/>
      <c r="HAL6" s="274"/>
      <c r="HAM6" s="274"/>
      <c r="HAN6" s="274"/>
      <c r="HAO6" s="274"/>
      <c r="HAP6" s="274"/>
      <c r="HAQ6" s="274"/>
      <c r="HAR6" s="274"/>
      <c r="HAS6" s="274"/>
      <c r="HAT6" s="274"/>
      <c r="HAU6" s="274"/>
      <c r="HAV6" s="274"/>
      <c r="HAW6" s="274"/>
      <c r="HAX6" s="274"/>
      <c r="HAY6" s="274"/>
      <c r="HAZ6" s="274"/>
      <c r="HBA6" s="274"/>
      <c r="HBB6" s="274"/>
      <c r="HBC6" s="274"/>
      <c r="HBD6" s="274"/>
      <c r="HBE6" s="274"/>
      <c r="HBF6" s="274"/>
      <c r="HBG6" s="274"/>
      <c r="HBH6" s="274"/>
      <c r="HBI6" s="274"/>
      <c r="HBJ6" s="274"/>
      <c r="HBK6" s="274"/>
      <c r="HBL6" s="274"/>
      <c r="HBM6" s="274"/>
      <c r="HBN6" s="274"/>
      <c r="HBO6" s="274"/>
      <c r="HBP6" s="274"/>
      <c r="HBQ6" s="274"/>
      <c r="HBR6" s="274"/>
      <c r="HBS6" s="274"/>
      <c r="HBT6" s="274"/>
      <c r="HBU6" s="274"/>
      <c r="HBV6" s="274"/>
      <c r="HBW6" s="274"/>
      <c r="HBX6" s="274"/>
      <c r="HBY6" s="274"/>
      <c r="HBZ6" s="274"/>
      <c r="HCA6" s="274"/>
      <c r="HCB6" s="274"/>
      <c r="HCC6" s="274"/>
      <c r="HCD6" s="274"/>
      <c r="HCE6" s="274"/>
      <c r="HCF6" s="274"/>
      <c r="HCG6" s="274"/>
      <c r="HCH6" s="274"/>
      <c r="HCI6" s="274"/>
      <c r="HCJ6" s="274"/>
      <c r="HCK6" s="274"/>
      <c r="HCL6" s="274"/>
      <c r="HCM6" s="274"/>
      <c r="HCN6" s="274"/>
      <c r="HCO6" s="274"/>
      <c r="HCP6" s="274"/>
      <c r="HCQ6" s="274"/>
      <c r="HCR6" s="274"/>
      <c r="HCS6" s="274"/>
      <c r="HCT6" s="274"/>
      <c r="HCU6" s="274"/>
      <c r="HCV6" s="274"/>
      <c r="HCW6" s="274"/>
      <c r="HCX6" s="274"/>
      <c r="HCY6" s="274"/>
      <c r="HCZ6" s="274"/>
      <c r="HDA6" s="274"/>
      <c r="HDB6" s="274"/>
      <c r="HDC6" s="274"/>
      <c r="HDD6" s="274"/>
      <c r="HDE6" s="274"/>
      <c r="HDF6" s="274"/>
      <c r="HDG6" s="274"/>
      <c r="HDH6" s="274"/>
      <c r="HDI6" s="274"/>
      <c r="HDJ6" s="274"/>
      <c r="HDK6" s="274"/>
      <c r="HDL6" s="274"/>
      <c r="HDM6" s="274"/>
      <c r="HDN6" s="274"/>
      <c r="HDO6" s="274"/>
      <c r="HDP6" s="274"/>
      <c r="HDQ6" s="274"/>
      <c r="HDR6" s="274"/>
      <c r="HDS6" s="274"/>
      <c r="HDT6" s="274"/>
      <c r="HDU6" s="274"/>
      <c r="HDV6" s="274"/>
      <c r="HDW6" s="274"/>
      <c r="HDX6" s="274"/>
      <c r="HDY6" s="274"/>
      <c r="HDZ6" s="274"/>
      <c r="HEA6" s="274"/>
      <c r="HEB6" s="274"/>
      <c r="HEC6" s="274"/>
      <c r="HED6" s="274"/>
      <c r="HEE6" s="274"/>
      <c r="HEF6" s="274"/>
      <c r="HEG6" s="274"/>
      <c r="HEH6" s="274"/>
      <c r="HEI6" s="274"/>
      <c r="HEJ6" s="274"/>
      <c r="HEK6" s="274"/>
      <c r="HEL6" s="274"/>
      <c r="HEM6" s="274"/>
      <c r="HEN6" s="274"/>
      <c r="HEO6" s="274"/>
      <c r="HEP6" s="274"/>
      <c r="HEQ6" s="274"/>
      <c r="HER6" s="274"/>
      <c r="HES6" s="274"/>
      <c r="HET6" s="274"/>
      <c r="HEU6" s="274"/>
      <c r="HEV6" s="274"/>
      <c r="HEW6" s="274"/>
      <c r="HEX6" s="274"/>
      <c r="HEY6" s="274"/>
      <c r="HEZ6" s="274"/>
      <c r="HFA6" s="274"/>
      <c r="HFB6" s="274"/>
      <c r="HFC6" s="274"/>
      <c r="HFD6" s="274"/>
      <c r="HFE6" s="274"/>
      <c r="HFF6" s="274"/>
      <c r="HFG6" s="274"/>
      <c r="HFH6" s="274"/>
      <c r="HFI6" s="274"/>
      <c r="HFJ6" s="274"/>
      <c r="HFK6" s="274"/>
      <c r="HFL6" s="274"/>
      <c r="HFM6" s="274"/>
      <c r="HFN6" s="274"/>
      <c r="HFO6" s="274"/>
      <c r="HFP6" s="274"/>
      <c r="HFQ6" s="274"/>
      <c r="HFR6" s="274"/>
      <c r="HFS6" s="274"/>
      <c r="HFT6" s="274"/>
      <c r="HFU6" s="274"/>
      <c r="HFV6" s="274"/>
      <c r="HFW6" s="274"/>
      <c r="HFX6" s="274"/>
      <c r="HFY6" s="274"/>
      <c r="HFZ6" s="274"/>
      <c r="HGA6" s="274"/>
      <c r="HGB6" s="274"/>
      <c r="HGC6" s="274"/>
      <c r="HGD6" s="274"/>
      <c r="HGE6" s="274"/>
      <c r="HGF6" s="274"/>
      <c r="HGG6" s="274"/>
      <c r="HGH6" s="274"/>
      <c r="HGI6" s="274"/>
      <c r="HGJ6" s="274"/>
      <c r="HGK6" s="274"/>
      <c r="HGL6" s="274"/>
      <c r="HGM6" s="274"/>
      <c r="HGN6" s="274"/>
      <c r="HGO6" s="274"/>
      <c r="HGP6" s="274"/>
      <c r="HGQ6" s="274"/>
      <c r="HGR6" s="274"/>
      <c r="HGS6" s="274"/>
      <c r="HGT6" s="274"/>
      <c r="HGU6" s="274"/>
      <c r="HGV6" s="274"/>
      <c r="HGW6" s="274"/>
      <c r="HGX6" s="274"/>
      <c r="HGY6" s="274"/>
      <c r="HGZ6" s="274"/>
      <c r="HHA6" s="274"/>
      <c r="HHB6" s="274"/>
      <c r="HHC6" s="274"/>
      <c r="HHD6" s="274"/>
      <c r="HHE6" s="274"/>
      <c r="HHF6" s="274"/>
      <c r="HHG6" s="274"/>
      <c r="HHH6" s="274"/>
      <c r="HHI6" s="274"/>
      <c r="HHJ6" s="274"/>
      <c r="HHK6" s="274"/>
      <c r="HHL6" s="274"/>
      <c r="HHM6" s="274"/>
      <c r="HHN6" s="274"/>
      <c r="HHO6" s="274"/>
      <c r="HHP6" s="274"/>
      <c r="HHQ6" s="274"/>
      <c r="HHR6" s="274"/>
      <c r="HHS6" s="274"/>
      <c r="HHT6" s="274"/>
      <c r="HHU6" s="274"/>
      <c r="HHV6" s="274"/>
      <c r="HHW6" s="274"/>
      <c r="HHX6" s="274"/>
      <c r="HHY6" s="274"/>
      <c r="HHZ6" s="274"/>
      <c r="HIA6" s="274"/>
      <c r="HIB6" s="274"/>
      <c r="HIC6" s="274"/>
      <c r="HID6" s="274"/>
      <c r="HIE6" s="274"/>
      <c r="HIF6" s="274"/>
      <c r="HIG6" s="274"/>
      <c r="HIH6" s="274"/>
      <c r="HII6" s="274"/>
      <c r="HIJ6" s="274"/>
      <c r="HIK6" s="274"/>
      <c r="HIL6" s="274"/>
      <c r="HIM6" s="274"/>
      <c r="HIN6" s="274"/>
      <c r="HIO6" s="274"/>
      <c r="HIP6" s="274"/>
      <c r="HIQ6" s="274"/>
      <c r="HIR6" s="274"/>
      <c r="HIS6" s="274"/>
      <c r="HIT6" s="274"/>
      <c r="HIU6" s="274"/>
      <c r="HIV6" s="274"/>
      <c r="HIW6" s="274"/>
      <c r="HIX6" s="274"/>
      <c r="HIY6" s="274"/>
      <c r="HIZ6" s="274"/>
      <c r="HJA6" s="274"/>
      <c r="HJB6" s="274"/>
      <c r="HJC6" s="274"/>
      <c r="HJD6" s="274"/>
      <c r="HJE6" s="274"/>
      <c r="HJF6" s="274"/>
      <c r="HJG6" s="274"/>
      <c r="HJH6" s="274"/>
      <c r="HJI6" s="274"/>
      <c r="HJJ6" s="274"/>
      <c r="HJK6" s="274"/>
      <c r="HJL6" s="274"/>
      <c r="HJM6" s="274"/>
      <c r="HJN6" s="274"/>
      <c r="HJO6" s="274"/>
      <c r="HJP6" s="274"/>
      <c r="HJQ6" s="274"/>
      <c r="HJR6" s="274"/>
      <c r="HJS6" s="274"/>
      <c r="HJT6" s="274"/>
      <c r="HJU6" s="274"/>
      <c r="HJV6" s="274"/>
      <c r="HJW6" s="274"/>
      <c r="HJX6" s="274"/>
      <c r="HJY6" s="274"/>
      <c r="HJZ6" s="274"/>
      <c r="HKA6" s="274"/>
      <c r="HKB6" s="274"/>
      <c r="HKC6" s="274"/>
      <c r="HKD6" s="274"/>
      <c r="HKE6" s="274"/>
      <c r="HKF6" s="274"/>
      <c r="HKG6" s="274"/>
      <c r="HKH6" s="274"/>
      <c r="HKI6" s="274"/>
      <c r="HKJ6" s="274"/>
      <c r="HKK6" s="274"/>
      <c r="HKL6" s="274"/>
      <c r="HKM6" s="274"/>
      <c r="HKN6" s="274"/>
      <c r="HKO6" s="274"/>
      <c r="HKP6" s="274"/>
      <c r="HKQ6" s="274"/>
      <c r="HKR6" s="274"/>
      <c r="HKS6" s="274"/>
      <c r="HKT6" s="274"/>
      <c r="HKU6" s="274"/>
      <c r="HKV6" s="274"/>
      <c r="HKW6" s="274"/>
      <c r="HKX6" s="274"/>
      <c r="HKY6" s="274"/>
      <c r="HKZ6" s="274"/>
      <c r="HLA6" s="274"/>
      <c r="HLB6" s="274"/>
      <c r="HLC6" s="274"/>
      <c r="HLD6" s="274"/>
      <c r="HLE6" s="274"/>
      <c r="HLF6" s="274"/>
      <c r="HLG6" s="274"/>
      <c r="HLH6" s="274"/>
      <c r="HLI6" s="274"/>
      <c r="HLJ6" s="274"/>
      <c r="HLK6" s="274"/>
      <c r="HLL6" s="274"/>
      <c r="HLM6" s="274"/>
      <c r="HLN6" s="274"/>
      <c r="HLO6" s="274"/>
      <c r="HLP6" s="274"/>
      <c r="HLQ6" s="274"/>
      <c r="HLR6" s="274"/>
      <c r="HLS6" s="274"/>
      <c r="HLT6" s="274"/>
      <c r="HLU6" s="274"/>
      <c r="HLV6" s="274"/>
      <c r="HLW6" s="274"/>
      <c r="HLX6" s="274"/>
      <c r="HLY6" s="274"/>
      <c r="HLZ6" s="274"/>
      <c r="HMA6" s="274"/>
      <c r="HMB6" s="274"/>
      <c r="HMC6" s="274"/>
      <c r="HMD6" s="274"/>
      <c r="HME6" s="274"/>
      <c r="HMF6" s="274"/>
      <c r="HMG6" s="274"/>
      <c r="HMH6" s="274"/>
      <c r="HMI6" s="274"/>
      <c r="HMJ6" s="274"/>
      <c r="HMK6" s="274"/>
      <c r="HML6" s="274"/>
      <c r="HMM6" s="274"/>
      <c r="HMN6" s="274"/>
      <c r="HMO6" s="274"/>
      <c r="HMP6" s="274"/>
      <c r="HMQ6" s="274"/>
      <c r="HMR6" s="274"/>
      <c r="HMS6" s="274"/>
      <c r="HMT6" s="274"/>
      <c r="HMU6" s="274"/>
      <c r="HMV6" s="274"/>
      <c r="HMW6" s="274"/>
      <c r="HMX6" s="274"/>
      <c r="HMY6" s="274"/>
      <c r="HMZ6" s="274"/>
      <c r="HNA6" s="274"/>
      <c r="HNB6" s="274"/>
      <c r="HNC6" s="274"/>
      <c r="HND6" s="274"/>
      <c r="HNE6" s="274"/>
      <c r="HNF6" s="274"/>
      <c r="HNG6" s="274"/>
      <c r="HNH6" s="274"/>
      <c r="HNI6" s="274"/>
      <c r="HNJ6" s="274"/>
      <c r="HNK6" s="274"/>
      <c r="HNL6" s="274"/>
      <c r="HNM6" s="274"/>
      <c r="HNN6" s="274"/>
      <c r="HNO6" s="274"/>
      <c r="HNP6" s="274"/>
      <c r="HNQ6" s="274"/>
      <c r="HNR6" s="274"/>
      <c r="HNS6" s="274"/>
      <c r="HNT6" s="274"/>
      <c r="HNU6" s="274"/>
      <c r="HNV6" s="274"/>
      <c r="HNW6" s="274"/>
      <c r="HNX6" s="274"/>
      <c r="HNY6" s="274"/>
      <c r="HNZ6" s="274"/>
      <c r="HOA6" s="274"/>
      <c r="HOB6" s="274"/>
      <c r="HOC6" s="274"/>
      <c r="HOD6" s="274"/>
      <c r="HOE6" s="274"/>
      <c r="HOF6" s="274"/>
      <c r="HOG6" s="274"/>
      <c r="HOH6" s="274"/>
      <c r="HOI6" s="274"/>
      <c r="HOJ6" s="274"/>
      <c r="HOK6" s="274"/>
      <c r="HOL6" s="274"/>
      <c r="HOM6" s="274"/>
      <c r="HON6" s="274"/>
      <c r="HOO6" s="274"/>
      <c r="HOP6" s="274"/>
      <c r="HOQ6" s="274"/>
      <c r="HOR6" s="274"/>
      <c r="HOS6" s="274"/>
      <c r="HOT6" s="274"/>
      <c r="HOU6" s="274"/>
      <c r="HOV6" s="274"/>
      <c r="HOW6" s="274"/>
      <c r="HOX6" s="274"/>
      <c r="HOY6" s="274"/>
      <c r="HOZ6" s="274"/>
      <c r="HPA6" s="274"/>
      <c r="HPB6" s="274"/>
      <c r="HPC6" s="274"/>
      <c r="HPD6" s="274"/>
      <c r="HPE6" s="274"/>
      <c r="HPF6" s="274"/>
      <c r="HPG6" s="274"/>
      <c r="HPH6" s="274"/>
      <c r="HPI6" s="274"/>
      <c r="HPJ6" s="274"/>
      <c r="HPK6" s="274"/>
      <c r="HPL6" s="274"/>
      <c r="HPM6" s="274"/>
      <c r="HPN6" s="274"/>
      <c r="HPO6" s="274"/>
      <c r="HPP6" s="274"/>
      <c r="HPQ6" s="274"/>
      <c r="HPR6" s="274"/>
      <c r="HPS6" s="274"/>
      <c r="HPT6" s="274"/>
      <c r="HPU6" s="274"/>
      <c r="HPV6" s="274"/>
      <c r="HPW6" s="274"/>
      <c r="HPX6" s="274"/>
      <c r="HPY6" s="274"/>
      <c r="HPZ6" s="274"/>
      <c r="HQA6" s="274"/>
      <c r="HQB6" s="274"/>
      <c r="HQC6" s="274"/>
      <c r="HQD6" s="274"/>
      <c r="HQE6" s="274"/>
      <c r="HQF6" s="274"/>
      <c r="HQG6" s="274"/>
      <c r="HQH6" s="274"/>
      <c r="HQI6" s="274"/>
      <c r="HQJ6" s="274"/>
      <c r="HQK6" s="274"/>
      <c r="HQL6" s="274"/>
      <c r="HQM6" s="274"/>
      <c r="HQN6" s="274"/>
      <c r="HQO6" s="274"/>
      <c r="HQP6" s="274"/>
      <c r="HQQ6" s="274"/>
      <c r="HQR6" s="274"/>
      <c r="HQS6" s="274"/>
      <c r="HQT6" s="274"/>
      <c r="HQU6" s="274"/>
      <c r="HQV6" s="274"/>
      <c r="HQW6" s="274"/>
      <c r="HQX6" s="274"/>
      <c r="HQY6" s="274"/>
      <c r="HQZ6" s="274"/>
      <c r="HRA6" s="274"/>
      <c r="HRB6" s="274"/>
      <c r="HRC6" s="274"/>
      <c r="HRD6" s="274"/>
      <c r="HRE6" s="274"/>
      <c r="HRF6" s="274"/>
      <c r="HRG6" s="274"/>
      <c r="HRH6" s="274"/>
      <c r="HRI6" s="274"/>
      <c r="HRJ6" s="274"/>
      <c r="HRK6" s="274"/>
      <c r="HRL6" s="274"/>
      <c r="HRM6" s="274"/>
      <c r="HRN6" s="274"/>
      <c r="HRO6" s="274"/>
      <c r="HRP6" s="274"/>
      <c r="HRQ6" s="274"/>
      <c r="HRR6" s="274"/>
      <c r="HRS6" s="274"/>
      <c r="HRT6" s="274"/>
      <c r="HRU6" s="274"/>
      <c r="HRV6" s="274"/>
      <c r="HRW6" s="274"/>
      <c r="HRX6" s="274"/>
      <c r="HRY6" s="274"/>
      <c r="HRZ6" s="274"/>
      <c r="HSA6" s="274"/>
      <c r="HSB6" s="274"/>
      <c r="HSC6" s="274"/>
      <c r="HSD6" s="274"/>
      <c r="HSE6" s="274"/>
      <c r="HSF6" s="274"/>
      <c r="HSG6" s="274"/>
      <c r="HSH6" s="274"/>
      <c r="HSI6" s="274"/>
      <c r="HSJ6" s="274"/>
      <c r="HSK6" s="274"/>
      <c r="HSL6" s="274"/>
      <c r="HSM6" s="274"/>
      <c r="HSN6" s="274"/>
      <c r="HSO6" s="274"/>
      <c r="HSP6" s="274"/>
      <c r="HSQ6" s="274"/>
      <c r="HSR6" s="274"/>
      <c r="HSS6" s="274"/>
      <c r="HST6" s="274"/>
      <c r="HSU6" s="274"/>
      <c r="HSV6" s="274"/>
      <c r="HSW6" s="274"/>
      <c r="HSX6" s="274"/>
      <c r="HSY6" s="274"/>
      <c r="HSZ6" s="274"/>
      <c r="HTA6" s="274"/>
      <c r="HTB6" s="274"/>
      <c r="HTC6" s="274"/>
      <c r="HTD6" s="274"/>
      <c r="HTE6" s="274"/>
      <c r="HTF6" s="274"/>
      <c r="HTG6" s="274"/>
      <c r="HTH6" s="274"/>
      <c r="HTI6" s="274"/>
      <c r="HTJ6" s="274"/>
      <c r="HTK6" s="274"/>
      <c r="HTL6" s="274"/>
      <c r="HTM6" s="274"/>
      <c r="HTN6" s="274"/>
      <c r="HTO6" s="274"/>
      <c r="HTP6" s="274"/>
      <c r="HTQ6" s="274"/>
      <c r="HTR6" s="274"/>
      <c r="HTS6" s="274"/>
      <c r="HTT6" s="274"/>
      <c r="HTU6" s="274"/>
      <c r="HTV6" s="274"/>
      <c r="HTW6" s="274"/>
      <c r="HTX6" s="274"/>
      <c r="HTY6" s="274"/>
      <c r="HTZ6" s="274"/>
      <c r="HUA6" s="274"/>
      <c r="HUB6" s="274"/>
      <c r="HUC6" s="274"/>
      <c r="HUD6" s="274"/>
      <c r="HUE6" s="274"/>
      <c r="HUF6" s="274"/>
      <c r="HUG6" s="274"/>
      <c r="HUH6" s="274"/>
      <c r="HUI6" s="274"/>
      <c r="HUJ6" s="274"/>
      <c r="HUK6" s="274"/>
      <c r="HUL6" s="274"/>
      <c r="HUM6" s="274"/>
      <c r="HUN6" s="274"/>
      <c r="HUO6" s="274"/>
      <c r="HUP6" s="274"/>
      <c r="HUQ6" s="274"/>
      <c r="HUR6" s="274"/>
      <c r="HUS6" s="274"/>
      <c r="HUT6" s="274"/>
      <c r="HUU6" s="274"/>
      <c r="HUV6" s="274"/>
      <c r="HUW6" s="274"/>
      <c r="HUX6" s="274"/>
      <c r="HUY6" s="274"/>
      <c r="HUZ6" s="274"/>
      <c r="HVA6" s="274"/>
      <c r="HVB6" s="274"/>
      <c r="HVC6" s="274"/>
      <c r="HVD6" s="274"/>
      <c r="HVE6" s="274"/>
      <c r="HVF6" s="274"/>
      <c r="HVG6" s="274"/>
      <c r="HVH6" s="274"/>
      <c r="HVI6" s="274"/>
      <c r="HVJ6" s="274"/>
      <c r="HVK6" s="274"/>
      <c r="HVL6" s="274"/>
      <c r="HVM6" s="274"/>
      <c r="HVN6" s="274"/>
      <c r="HVO6" s="274"/>
      <c r="HVP6" s="274"/>
      <c r="HVQ6" s="274"/>
      <c r="HVR6" s="274"/>
      <c r="HVS6" s="274"/>
      <c r="HVT6" s="274"/>
      <c r="HVU6" s="274"/>
      <c r="HVV6" s="274"/>
      <c r="HVW6" s="274"/>
      <c r="HVX6" s="274"/>
      <c r="HVY6" s="274"/>
      <c r="HVZ6" s="274"/>
      <c r="HWA6" s="274"/>
      <c r="HWB6" s="274"/>
      <c r="HWC6" s="274"/>
      <c r="HWD6" s="274"/>
      <c r="HWE6" s="274"/>
      <c r="HWF6" s="274"/>
      <c r="HWG6" s="274"/>
      <c r="HWH6" s="274"/>
      <c r="HWI6" s="274"/>
      <c r="HWJ6" s="274"/>
      <c r="HWK6" s="274"/>
      <c r="HWL6" s="274"/>
      <c r="HWM6" s="274"/>
      <c r="HWN6" s="274"/>
      <c r="HWO6" s="274"/>
      <c r="HWP6" s="274"/>
      <c r="HWQ6" s="274"/>
      <c r="HWR6" s="274"/>
      <c r="HWS6" s="274"/>
      <c r="HWT6" s="274"/>
      <c r="HWU6" s="274"/>
      <c r="HWV6" s="274"/>
      <c r="HWW6" s="274"/>
      <c r="HWX6" s="274"/>
      <c r="HWY6" s="274"/>
      <c r="HWZ6" s="274"/>
      <c r="HXA6" s="274"/>
      <c r="HXB6" s="274"/>
      <c r="HXC6" s="274"/>
      <c r="HXD6" s="274"/>
      <c r="HXE6" s="274"/>
      <c r="HXF6" s="274"/>
      <c r="HXG6" s="274"/>
      <c r="HXH6" s="274"/>
      <c r="HXI6" s="274"/>
      <c r="HXJ6" s="274"/>
      <c r="HXK6" s="274"/>
      <c r="HXL6" s="274"/>
      <c r="HXM6" s="274"/>
      <c r="HXN6" s="274"/>
      <c r="HXO6" s="274"/>
      <c r="HXP6" s="274"/>
      <c r="HXQ6" s="274"/>
      <c r="HXR6" s="274"/>
      <c r="HXS6" s="274"/>
      <c r="HXT6" s="274"/>
      <c r="HXU6" s="274"/>
      <c r="HXV6" s="274"/>
      <c r="HXW6" s="274"/>
      <c r="HXX6" s="274"/>
      <c r="HXY6" s="274"/>
      <c r="HXZ6" s="274"/>
      <c r="HYA6" s="274"/>
      <c r="HYB6" s="274"/>
      <c r="HYC6" s="274"/>
      <c r="HYD6" s="274"/>
      <c r="HYE6" s="274"/>
      <c r="HYF6" s="274"/>
      <c r="HYG6" s="274"/>
      <c r="HYH6" s="274"/>
      <c r="HYI6" s="274"/>
      <c r="HYJ6" s="274"/>
      <c r="HYK6" s="274"/>
      <c r="HYL6" s="274"/>
      <c r="HYM6" s="274"/>
      <c r="HYN6" s="274"/>
      <c r="HYO6" s="274"/>
      <c r="HYP6" s="274"/>
      <c r="HYQ6" s="274"/>
      <c r="HYR6" s="274"/>
      <c r="HYS6" s="274"/>
      <c r="HYT6" s="274"/>
      <c r="HYU6" s="274"/>
      <c r="HYV6" s="274"/>
      <c r="HYW6" s="274"/>
      <c r="HYX6" s="274"/>
      <c r="HYY6" s="274"/>
      <c r="HYZ6" s="274"/>
      <c r="HZA6" s="274"/>
      <c r="HZB6" s="274"/>
      <c r="HZC6" s="274"/>
      <c r="HZD6" s="274"/>
      <c r="HZE6" s="274"/>
      <c r="HZF6" s="274"/>
      <c r="HZG6" s="274"/>
      <c r="HZH6" s="274"/>
      <c r="HZI6" s="274"/>
      <c r="HZJ6" s="274"/>
      <c r="HZK6" s="274"/>
      <c r="HZL6" s="274"/>
      <c r="HZM6" s="274"/>
      <c r="HZN6" s="274"/>
      <c r="HZO6" s="274"/>
      <c r="HZP6" s="274"/>
      <c r="HZQ6" s="274"/>
      <c r="HZR6" s="274"/>
      <c r="HZS6" s="274"/>
      <c r="HZT6" s="274"/>
      <c r="HZU6" s="274"/>
      <c r="HZV6" s="274"/>
      <c r="HZW6" s="274"/>
      <c r="HZX6" s="274"/>
      <c r="HZY6" s="274"/>
      <c r="HZZ6" s="274"/>
      <c r="IAA6" s="274"/>
      <c r="IAB6" s="274"/>
      <c r="IAC6" s="274"/>
      <c r="IAD6" s="274"/>
      <c r="IAE6" s="274"/>
      <c r="IAF6" s="274"/>
      <c r="IAG6" s="274"/>
      <c r="IAH6" s="274"/>
      <c r="IAI6" s="274"/>
      <c r="IAJ6" s="274"/>
      <c r="IAK6" s="274"/>
      <c r="IAL6" s="274"/>
      <c r="IAM6" s="274"/>
      <c r="IAN6" s="274"/>
      <c r="IAO6" s="274"/>
      <c r="IAP6" s="274"/>
      <c r="IAQ6" s="274"/>
      <c r="IAR6" s="274"/>
      <c r="IAS6" s="274"/>
      <c r="IAT6" s="274"/>
      <c r="IAU6" s="274"/>
      <c r="IAV6" s="274"/>
      <c r="IAW6" s="274"/>
      <c r="IAX6" s="274"/>
      <c r="IAY6" s="274"/>
      <c r="IAZ6" s="274"/>
      <c r="IBA6" s="274"/>
      <c r="IBB6" s="274"/>
      <c r="IBC6" s="274"/>
      <c r="IBD6" s="274"/>
      <c r="IBE6" s="274"/>
      <c r="IBF6" s="274"/>
      <c r="IBG6" s="274"/>
      <c r="IBH6" s="274"/>
      <c r="IBI6" s="274"/>
      <c r="IBJ6" s="274"/>
      <c r="IBK6" s="274"/>
      <c r="IBL6" s="274"/>
      <c r="IBM6" s="274"/>
      <c r="IBN6" s="274"/>
      <c r="IBO6" s="274"/>
      <c r="IBP6" s="274"/>
      <c r="IBQ6" s="274"/>
      <c r="IBR6" s="274"/>
      <c r="IBS6" s="274"/>
      <c r="IBT6" s="274"/>
      <c r="IBU6" s="274"/>
      <c r="IBV6" s="274"/>
      <c r="IBW6" s="274"/>
      <c r="IBX6" s="274"/>
      <c r="IBY6" s="274"/>
      <c r="IBZ6" s="274"/>
      <c r="ICA6" s="274"/>
      <c r="ICB6" s="274"/>
      <c r="ICC6" s="274"/>
      <c r="ICD6" s="274"/>
      <c r="ICE6" s="274"/>
      <c r="ICF6" s="274"/>
      <c r="ICG6" s="274"/>
      <c r="ICH6" s="274"/>
      <c r="ICI6" s="274"/>
      <c r="ICJ6" s="274"/>
      <c r="ICK6" s="274"/>
      <c r="ICL6" s="274"/>
      <c r="ICM6" s="274"/>
      <c r="ICN6" s="274"/>
      <c r="ICO6" s="274"/>
      <c r="ICP6" s="274"/>
      <c r="ICQ6" s="274"/>
      <c r="ICR6" s="274"/>
      <c r="ICS6" s="274"/>
      <c r="ICT6" s="274"/>
      <c r="ICU6" s="274"/>
      <c r="ICV6" s="274"/>
      <c r="ICW6" s="274"/>
      <c r="ICX6" s="274"/>
      <c r="ICY6" s="274"/>
      <c r="ICZ6" s="274"/>
      <c r="IDA6" s="274"/>
      <c r="IDB6" s="274"/>
      <c r="IDC6" s="274"/>
      <c r="IDD6" s="274"/>
      <c r="IDE6" s="274"/>
      <c r="IDF6" s="274"/>
      <c r="IDG6" s="274"/>
      <c r="IDH6" s="274"/>
      <c r="IDI6" s="274"/>
      <c r="IDJ6" s="274"/>
      <c r="IDK6" s="274"/>
      <c r="IDL6" s="274"/>
      <c r="IDM6" s="274"/>
      <c r="IDN6" s="274"/>
      <c r="IDO6" s="274"/>
      <c r="IDP6" s="274"/>
      <c r="IDQ6" s="274"/>
      <c r="IDR6" s="274"/>
      <c r="IDS6" s="274"/>
      <c r="IDT6" s="274"/>
      <c r="IDU6" s="274"/>
      <c r="IDV6" s="274"/>
      <c r="IDW6" s="274"/>
      <c r="IDX6" s="274"/>
      <c r="IDY6" s="274"/>
      <c r="IDZ6" s="274"/>
      <c r="IEA6" s="274"/>
      <c r="IEB6" s="274"/>
      <c r="IEC6" s="274"/>
      <c r="IED6" s="274"/>
      <c r="IEE6" s="274"/>
      <c r="IEF6" s="274"/>
      <c r="IEG6" s="274"/>
      <c r="IEH6" s="274"/>
      <c r="IEI6" s="274"/>
      <c r="IEJ6" s="274"/>
      <c r="IEK6" s="274"/>
      <c r="IEL6" s="274"/>
      <c r="IEM6" s="274"/>
      <c r="IEN6" s="274"/>
      <c r="IEO6" s="274"/>
      <c r="IEP6" s="274"/>
      <c r="IEQ6" s="274"/>
      <c r="IER6" s="274"/>
      <c r="IES6" s="274"/>
      <c r="IET6" s="274"/>
      <c r="IEU6" s="274"/>
      <c r="IEV6" s="274"/>
      <c r="IEW6" s="274"/>
      <c r="IEX6" s="274"/>
      <c r="IEY6" s="274"/>
      <c r="IEZ6" s="274"/>
      <c r="IFA6" s="274"/>
      <c r="IFB6" s="274"/>
      <c r="IFC6" s="274"/>
      <c r="IFD6" s="274"/>
      <c r="IFE6" s="274"/>
      <c r="IFF6" s="274"/>
      <c r="IFG6" s="274"/>
      <c r="IFH6" s="274"/>
      <c r="IFI6" s="274"/>
      <c r="IFJ6" s="274"/>
      <c r="IFK6" s="274"/>
      <c r="IFL6" s="274"/>
      <c r="IFM6" s="274"/>
      <c r="IFN6" s="274"/>
      <c r="IFO6" s="274"/>
      <c r="IFP6" s="274"/>
      <c r="IFQ6" s="274"/>
      <c r="IFR6" s="274"/>
      <c r="IFS6" s="274"/>
      <c r="IFT6" s="274"/>
      <c r="IFU6" s="274"/>
      <c r="IFV6" s="274"/>
      <c r="IFW6" s="274"/>
      <c r="IFX6" s="274"/>
      <c r="IFY6" s="274"/>
      <c r="IFZ6" s="274"/>
      <c r="IGA6" s="274"/>
      <c r="IGB6" s="274"/>
      <c r="IGC6" s="274"/>
      <c r="IGD6" s="274"/>
      <c r="IGE6" s="274"/>
      <c r="IGF6" s="274"/>
      <c r="IGG6" s="274"/>
      <c r="IGH6" s="274"/>
      <c r="IGI6" s="274"/>
      <c r="IGJ6" s="274"/>
      <c r="IGK6" s="274"/>
      <c r="IGL6" s="274"/>
      <c r="IGM6" s="274"/>
      <c r="IGN6" s="274"/>
      <c r="IGO6" s="274"/>
      <c r="IGP6" s="274"/>
      <c r="IGQ6" s="274"/>
      <c r="IGR6" s="274"/>
      <c r="IGS6" s="274"/>
      <c r="IGT6" s="274"/>
      <c r="IGU6" s="274"/>
      <c r="IGV6" s="274"/>
      <c r="IGW6" s="274"/>
      <c r="IGX6" s="274"/>
      <c r="IGY6" s="274"/>
      <c r="IGZ6" s="274"/>
      <c r="IHA6" s="274"/>
      <c r="IHB6" s="274"/>
      <c r="IHC6" s="274"/>
      <c r="IHD6" s="274"/>
      <c r="IHE6" s="274"/>
      <c r="IHF6" s="274"/>
      <c r="IHG6" s="274"/>
      <c r="IHH6" s="274"/>
      <c r="IHI6" s="274"/>
      <c r="IHJ6" s="274"/>
      <c r="IHK6" s="274"/>
      <c r="IHL6" s="274"/>
      <c r="IHM6" s="274"/>
      <c r="IHN6" s="274"/>
      <c r="IHO6" s="274"/>
      <c r="IHP6" s="274"/>
      <c r="IHQ6" s="274"/>
      <c r="IHR6" s="274"/>
      <c r="IHS6" s="274"/>
      <c r="IHT6" s="274"/>
      <c r="IHU6" s="274"/>
      <c r="IHV6" s="274"/>
      <c r="IHW6" s="274"/>
      <c r="IHX6" s="274"/>
      <c r="IHY6" s="274"/>
      <c r="IHZ6" s="274"/>
      <c r="IIA6" s="274"/>
      <c r="IIB6" s="274"/>
      <c r="IIC6" s="274"/>
      <c r="IID6" s="274"/>
      <c r="IIE6" s="274"/>
      <c r="IIF6" s="274"/>
      <c r="IIG6" s="274"/>
      <c r="IIH6" s="274"/>
      <c r="III6" s="274"/>
      <c r="IIJ6" s="274"/>
      <c r="IIK6" s="274"/>
      <c r="IIL6" s="274"/>
      <c r="IIM6" s="274"/>
      <c r="IIN6" s="274"/>
      <c r="IIO6" s="274"/>
      <c r="IIP6" s="274"/>
      <c r="IIQ6" s="274"/>
      <c r="IIR6" s="274"/>
      <c r="IIS6" s="274"/>
      <c r="IIT6" s="274"/>
      <c r="IIU6" s="274"/>
      <c r="IIV6" s="274"/>
      <c r="IIW6" s="274"/>
      <c r="IIX6" s="274"/>
      <c r="IIY6" s="274"/>
      <c r="IIZ6" s="274"/>
      <c r="IJA6" s="274"/>
      <c r="IJB6" s="274"/>
      <c r="IJC6" s="274"/>
      <c r="IJD6" s="274"/>
      <c r="IJE6" s="274"/>
      <c r="IJF6" s="274"/>
      <c r="IJG6" s="274"/>
      <c r="IJH6" s="274"/>
      <c r="IJI6" s="274"/>
      <c r="IJJ6" s="274"/>
      <c r="IJK6" s="274"/>
      <c r="IJL6" s="274"/>
      <c r="IJM6" s="274"/>
      <c r="IJN6" s="274"/>
      <c r="IJO6" s="274"/>
      <c r="IJP6" s="274"/>
      <c r="IJQ6" s="274"/>
      <c r="IJR6" s="274"/>
      <c r="IJS6" s="274"/>
      <c r="IJT6" s="274"/>
      <c r="IJU6" s="274"/>
      <c r="IJV6" s="274"/>
      <c r="IJW6" s="274"/>
      <c r="IJX6" s="274"/>
      <c r="IJY6" s="274"/>
      <c r="IJZ6" s="274"/>
      <c r="IKA6" s="274"/>
      <c r="IKB6" s="274"/>
      <c r="IKC6" s="274"/>
      <c r="IKD6" s="274"/>
      <c r="IKE6" s="274"/>
      <c r="IKF6" s="274"/>
      <c r="IKG6" s="274"/>
      <c r="IKH6" s="274"/>
      <c r="IKI6" s="274"/>
      <c r="IKJ6" s="274"/>
      <c r="IKK6" s="274"/>
      <c r="IKL6" s="274"/>
      <c r="IKM6" s="274"/>
      <c r="IKN6" s="274"/>
      <c r="IKO6" s="274"/>
      <c r="IKP6" s="274"/>
      <c r="IKQ6" s="274"/>
      <c r="IKR6" s="274"/>
      <c r="IKS6" s="274"/>
      <c r="IKT6" s="274"/>
      <c r="IKU6" s="274"/>
      <c r="IKV6" s="274"/>
      <c r="IKW6" s="274"/>
      <c r="IKX6" s="274"/>
      <c r="IKY6" s="274"/>
      <c r="IKZ6" s="274"/>
      <c r="ILA6" s="274"/>
      <c r="ILB6" s="274"/>
      <c r="ILC6" s="274"/>
      <c r="ILD6" s="274"/>
      <c r="ILE6" s="274"/>
      <c r="ILF6" s="274"/>
      <c r="ILG6" s="274"/>
      <c r="ILH6" s="274"/>
      <c r="ILI6" s="274"/>
      <c r="ILJ6" s="274"/>
      <c r="ILK6" s="274"/>
      <c r="ILL6" s="274"/>
      <c r="ILM6" s="274"/>
      <c r="ILN6" s="274"/>
      <c r="ILO6" s="274"/>
      <c r="ILP6" s="274"/>
      <c r="ILQ6" s="274"/>
      <c r="ILR6" s="274"/>
      <c r="ILS6" s="274"/>
      <c r="ILT6" s="274"/>
      <c r="ILU6" s="274"/>
      <c r="ILV6" s="274"/>
      <c r="ILW6" s="274"/>
      <c r="ILX6" s="274"/>
      <c r="ILY6" s="274"/>
      <c r="ILZ6" s="274"/>
      <c r="IMA6" s="274"/>
      <c r="IMB6" s="274"/>
      <c r="IMC6" s="274"/>
      <c r="IMD6" s="274"/>
      <c r="IME6" s="274"/>
      <c r="IMF6" s="274"/>
      <c r="IMG6" s="274"/>
      <c r="IMH6" s="274"/>
      <c r="IMI6" s="274"/>
      <c r="IMJ6" s="274"/>
      <c r="IMK6" s="274"/>
      <c r="IML6" s="274"/>
      <c r="IMM6" s="274"/>
      <c r="IMN6" s="274"/>
      <c r="IMO6" s="274"/>
      <c r="IMP6" s="274"/>
      <c r="IMQ6" s="274"/>
      <c r="IMR6" s="274"/>
      <c r="IMS6" s="274"/>
      <c r="IMT6" s="274"/>
      <c r="IMU6" s="274"/>
      <c r="IMV6" s="274"/>
      <c r="IMW6" s="274"/>
      <c r="IMX6" s="274"/>
      <c r="IMY6" s="274"/>
      <c r="IMZ6" s="274"/>
      <c r="INA6" s="274"/>
      <c r="INB6" s="274"/>
      <c r="INC6" s="274"/>
      <c r="IND6" s="274"/>
      <c r="INE6" s="274"/>
      <c r="INF6" s="274"/>
      <c r="ING6" s="274"/>
      <c r="INH6" s="274"/>
      <c r="INI6" s="274"/>
      <c r="INJ6" s="274"/>
      <c r="INK6" s="274"/>
      <c r="INL6" s="274"/>
      <c r="INM6" s="274"/>
      <c r="INN6" s="274"/>
      <c r="INO6" s="274"/>
      <c r="INP6" s="274"/>
      <c r="INQ6" s="274"/>
      <c r="INR6" s="274"/>
      <c r="INS6" s="274"/>
      <c r="INT6" s="274"/>
      <c r="INU6" s="274"/>
      <c r="INV6" s="274"/>
      <c r="INW6" s="274"/>
      <c r="INX6" s="274"/>
      <c r="INY6" s="274"/>
      <c r="INZ6" s="274"/>
      <c r="IOA6" s="274"/>
      <c r="IOB6" s="274"/>
      <c r="IOC6" s="274"/>
      <c r="IOD6" s="274"/>
      <c r="IOE6" s="274"/>
      <c r="IOF6" s="274"/>
      <c r="IOG6" s="274"/>
      <c r="IOH6" s="274"/>
      <c r="IOI6" s="274"/>
      <c r="IOJ6" s="274"/>
      <c r="IOK6" s="274"/>
      <c r="IOL6" s="274"/>
      <c r="IOM6" s="274"/>
      <c r="ION6" s="274"/>
      <c r="IOO6" s="274"/>
      <c r="IOP6" s="274"/>
      <c r="IOQ6" s="274"/>
      <c r="IOR6" s="274"/>
      <c r="IOS6" s="274"/>
      <c r="IOT6" s="274"/>
      <c r="IOU6" s="274"/>
      <c r="IOV6" s="274"/>
      <c r="IOW6" s="274"/>
      <c r="IOX6" s="274"/>
      <c r="IOY6" s="274"/>
      <c r="IOZ6" s="274"/>
      <c r="IPA6" s="274"/>
      <c r="IPB6" s="274"/>
      <c r="IPC6" s="274"/>
      <c r="IPD6" s="274"/>
      <c r="IPE6" s="274"/>
      <c r="IPF6" s="274"/>
      <c r="IPG6" s="274"/>
      <c r="IPH6" s="274"/>
      <c r="IPI6" s="274"/>
      <c r="IPJ6" s="274"/>
      <c r="IPK6" s="274"/>
      <c r="IPL6" s="274"/>
      <c r="IPM6" s="274"/>
      <c r="IPN6" s="274"/>
      <c r="IPO6" s="274"/>
      <c r="IPP6" s="274"/>
      <c r="IPQ6" s="274"/>
      <c r="IPR6" s="274"/>
      <c r="IPS6" s="274"/>
      <c r="IPT6" s="274"/>
      <c r="IPU6" s="274"/>
      <c r="IPV6" s="274"/>
      <c r="IPW6" s="274"/>
      <c r="IPX6" s="274"/>
      <c r="IPY6" s="274"/>
      <c r="IPZ6" s="274"/>
      <c r="IQA6" s="274"/>
      <c r="IQB6" s="274"/>
      <c r="IQC6" s="274"/>
      <c r="IQD6" s="274"/>
      <c r="IQE6" s="274"/>
      <c r="IQF6" s="274"/>
      <c r="IQG6" s="274"/>
      <c r="IQH6" s="274"/>
      <c r="IQI6" s="274"/>
      <c r="IQJ6" s="274"/>
      <c r="IQK6" s="274"/>
      <c r="IQL6" s="274"/>
      <c r="IQM6" s="274"/>
      <c r="IQN6" s="274"/>
      <c r="IQO6" s="274"/>
      <c r="IQP6" s="274"/>
      <c r="IQQ6" s="274"/>
      <c r="IQR6" s="274"/>
      <c r="IQS6" s="274"/>
      <c r="IQT6" s="274"/>
      <c r="IQU6" s="274"/>
      <c r="IQV6" s="274"/>
      <c r="IQW6" s="274"/>
      <c r="IQX6" s="274"/>
      <c r="IQY6" s="274"/>
      <c r="IQZ6" s="274"/>
      <c r="IRA6" s="274"/>
      <c r="IRB6" s="274"/>
      <c r="IRC6" s="274"/>
      <c r="IRD6" s="274"/>
      <c r="IRE6" s="274"/>
      <c r="IRF6" s="274"/>
      <c r="IRG6" s="274"/>
      <c r="IRH6" s="274"/>
      <c r="IRI6" s="274"/>
      <c r="IRJ6" s="274"/>
      <c r="IRK6" s="274"/>
      <c r="IRL6" s="274"/>
      <c r="IRM6" s="274"/>
      <c r="IRN6" s="274"/>
      <c r="IRO6" s="274"/>
      <c r="IRP6" s="274"/>
      <c r="IRQ6" s="274"/>
      <c r="IRR6" s="274"/>
      <c r="IRS6" s="274"/>
      <c r="IRT6" s="274"/>
      <c r="IRU6" s="274"/>
      <c r="IRV6" s="274"/>
      <c r="IRW6" s="274"/>
      <c r="IRX6" s="274"/>
      <c r="IRY6" s="274"/>
      <c r="IRZ6" s="274"/>
      <c r="ISA6" s="274"/>
      <c r="ISB6" s="274"/>
      <c r="ISC6" s="274"/>
      <c r="ISD6" s="274"/>
      <c r="ISE6" s="274"/>
      <c r="ISF6" s="274"/>
      <c r="ISG6" s="274"/>
      <c r="ISH6" s="274"/>
      <c r="ISI6" s="274"/>
      <c r="ISJ6" s="274"/>
      <c r="ISK6" s="274"/>
      <c r="ISL6" s="274"/>
      <c r="ISM6" s="274"/>
      <c r="ISN6" s="274"/>
      <c r="ISO6" s="274"/>
      <c r="ISP6" s="274"/>
      <c r="ISQ6" s="274"/>
      <c r="ISR6" s="274"/>
      <c r="ISS6" s="274"/>
      <c r="IST6" s="274"/>
      <c r="ISU6" s="274"/>
      <c r="ISV6" s="274"/>
      <c r="ISW6" s="274"/>
      <c r="ISX6" s="274"/>
      <c r="ISY6" s="274"/>
      <c r="ISZ6" s="274"/>
      <c r="ITA6" s="274"/>
      <c r="ITB6" s="274"/>
      <c r="ITC6" s="274"/>
      <c r="ITD6" s="274"/>
      <c r="ITE6" s="274"/>
      <c r="ITF6" s="274"/>
      <c r="ITG6" s="274"/>
      <c r="ITH6" s="274"/>
      <c r="ITI6" s="274"/>
      <c r="ITJ6" s="274"/>
      <c r="ITK6" s="274"/>
      <c r="ITL6" s="274"/>
      <c r="ITM6" s="274"/>
      <c r="ITN6" s="274"/>
      <c r="ITO6" s="274"/>
      <c r="ITP6" s="274"/>
      <c r="ITQ6" s="274"/>
      <c r="ITR6" s="274"/>
      <c r="ITS6" s="274"/>
      <c r="ITT6" s="274"/>
      <c r="ITU6" s="274"/>
      <c r="ITV6" s="274"/>
      <c r="ITW6" s="274"/>
      <c r="ITX6" s="274"/>
      <c r="ITY6" s="274"/>
      <c r="ITZ6" s="274"/>
      <c r="IUA6" s="274"/>
      <c r="IUB6" s="274"/>
      <c r="IUC6" s="274"/>
      <c r="IUD6" s="274"/>
      <c r="IUE6" s="274"/>
      <c r="IUF6" s="274"/>
      <c r="IUG6" s="274"/>
      <c r="IUH6" s="274"/>
      <c r="IUI6" s="274"/>
      <c r="IUJ6" s="274"/>
      <c r="IUK6" s="274"/>
      <c r="IUL6" s="274"/>
      <c r="IUM6" s="274"/>
      <c r="IUN6" s="274"/>
      <c r="IUO6" s="274"/>
      <c r="IUP6" s="274"/>
      <c r="IUQ6" s="274"/>
      <c r="IUR6" s="274"/>
      <c r="IUS6" s="274"/>
      <c r="IUT6" s="274"/>
      <c r="IUU6" s="274"/>
      <c r="IUV6" s="274"/>
      <c r="IUW6" s="274"/>
      <c r="IUX6" s="274"/>
      <c r="IUY6" s="274"/>
      <c r="IUZ6" s="274"/>
      <c r="IVA6" s="274"/>
      <c r="IVB6" s="274"/>
      <c r="IVC6" s="274"/>
      <c r="IVD6" s="274"/>
      <c r="IVE6" s="274"/>
      <c r="IVF6" s="274"/>
      <c r="IVG6" s="274"/>
      <c r="IVH6" s="274"/>
      <c r="IVI6" s="274"/>
      <c r="IVJ6" s="274"/>
      <c r="IVK6" s="274"/>
      <c r="IVL6" s="274"/>
      <c r="IVM6" s="274"/>
      <c r="IVN6" s="274"/>
      <c r="IVO6" s="274"/>
      <c r="IVP6" s="274"/>
      <c r="IVQ6" s="274"/>
      <c r="IVR6" s="274"/>
      <c r="IVS6" s="274"/>
      <c r="IVT6" s="274"/>
      <c r="IVU6" s="274"/>
      <c r="IVV6" s="274"/>
      <c r="IVW6" s="274"/>
      <c r="IVX6" s="274"/>
      <c r="IVY6" s="274"/>
      <c r="IVZ6" s="274"/>
      <c r="IWA6" s="274"/>
      <c r="IWB6" s="274"/>
      <c r="IWC6" s="274"/>
      <c r="IWD6" s="274"/>
      <c r="IWE6" s="274"/>
      <c r="IWF6" s="274"/>
      <c r="IWG6" s="274"/>
      <c r="IWH6" s="274"/>
      <c r="IWI6" s="274"/>
      <c r="IWJ6" s="274"/>
      <c r="IWK6" s="274"/>
      <c r="IWL6" s="274"/>
      <c r="IWM6" s="274"/>
      <c r="IWN6" s="274"/>
      <c r="IWO6" s="274"/>
      <c r="IWP6" s="274"/>
      <c r="IWQ6" s="274"/>
      <c r="IWR6" s="274"/>
      <c r="IWS6" s="274"/>
      <c r="IWT6" s="274"/>
      <c r="IWU6" s="274"/>
      <c r="IWV6" s="274"/>
      <c r="IWW6" s="274"/>
      <c r="IWX6" s="274"/>
      <c r="IWY6" s="274"/>
      <c r="IWZ6" s="274"/>
      <c r="IXA6" s="274"/>
      <c r="IXB6" s="274"/>
      <c r="IXC6" s="274"/>
      <c r="IXD6" s="274"/>
      <c r="IXE6" s="274"/>
      <c r="IXF6" s="274"/>
      <c r="IXG6" s="274"/>
      <c r="IXH6" s="274"/>
      <c r="IXI6" s="274"/>
      <c r="IXJ6" s="274"/>
      <c r="IXK6" s="274"/>
      <c r="IXL6" s="274"/>
      <c r="IXM6" s="274"/>
      <c r="IXN6" s="274"/>
      <c r="IXO6" s="274"/>
      <c r="IXP6" s="274"/>
      <c r="IXQ6" s="274"/>
      <c r="IXR6" s="274"/>
      <c r="IXS6" s="274"/>
      <c r="IXT6" s="274"/>
      <c r="IXU6" s="274"/>
      <c r="IXV6" s="274"/>
      <c r="IXW6" s="274"/>
      <c r="IXX6" s="274"/>
      <c r="IXY6" s="274"/>
      <c r="IXZ6" s="274"/>
      <c r="IYA6" s="274"/>
      <c r="IYB6" s="274"/>
      <c r="IYC6" s="274"/>
      <c r="IYD6" s="274"/>
      <c r="IYE6" s="274"/>
      <c r="IYF6" s="274"/>
      <c r="IYG6" s="274"/>
      <c r="IYH6" s="274"/>
      <c r="IYI6" s="274"/>
      <c r="IYJ6" s="274"/>
      <c r="IYK6" s="274"/>
      <c r="IYL6" s="274"/>
      <c r="IYM6" s="274"/>
      <c r="IYN6" s="274"/>
      <c r="IYO6" s="274"/>
      <c r="IYP6" s="274"/>
      <c r="IYQ6" s="274"/>
      <c r="IYR6" s="274"/>
      <c r="IYS6" s="274"/>
      <c r="IYT6" s="274"/>
      <c r="IYU6" s="274"/>
      <c r="IYV6" s="274"/>
      <c r="IYW6" s="274"/>
      <c r="IYX6" s="274"/>
      <c r="IYY6" s="274"/>
      <c r="IYZ6" s="274"/>
      <c r="IZA6" s="274"/>
      <c r="IZB6" s="274"/>
      <c r="IZC6" s="274"/>
      <c r="IZD6" s="274"/>
      <c r="IZE6" s="274"/>
      <c r="IZF6" s="274"/>
      <c r="IZG6" s="274"/>
      <c r="IZH6" s="274"/>
      <c r="IZI6" s="274"/>
      <c r="IZJ6" s="274"/>
      <c r="IZK6" s="274"/>
      <c r="IZL6" s="274"/>
      <c r="IZM6" s="274"/>
      <c r="IZN6" s="274"/>
      <c r="IZO6" s="274"/>
      <c r="IZP6" s="274"/>
      <c r="IZQ6" s="274"/>
      <c r="IZR6" s="274"/>
      <c r="IZS6" s="274"/>
      <c r="IZT6" s="274"/>
      <c r="IZU6" s="274"/>
      <c r="IZV6" s="274"/>
      <c r="IZW6" s="274"/>
      <c r="IZX6" s="274"/>
      <c r="IZY6" s="274"/>
      <c r="IZZ6" s="274"/>
      <c r="JAA6" s="274"/>
      <c r="JAB6" s="274"/>
      <c r="JAC6" s="274"/>
      <c r="JAD6" s="274"/>
      <c r="JAE6" s="274"/>
      <c r="JAF6" s="274"/>
      <c r="JAG6" s="274"/>
      <c r="JAH6" s="274"/>
      <c r="JAI6" s="274"/>
      <c r="JAJ6" s="274"/>
      <c r="JAK6" s="274"/>
      <c r="JAL6" s="274"/>
      <c r="JAM6" s="274"/>
      <c r="JAN6" s="274"/>
      <c r="JAO6" s="274"/>
      <c r="JAP6" s="274"/>
      <c r="JAQ6" s="274"/>
      <c r="JAR6" s="274"/>
      <c r="JAS6" s="274"/>
      <c r="JAT6" s="274"/>
      <c r="JAU6" s="274"/>
      <c r="JAV6" s="274"/>
      <c r="JAW6" s="274"/>
      <c r="JAX6" s="274"/>
      <c r="JAY6" s="274"/>
      <c r="JAZ6" s="274"/>
      <c r="JBA6" s="274"/>
      <c r="JBB6" s="274"/>
      <c r="JBC6" s="274"/>
      <c r="JBD6" s="274"/>
      <c r="JBE6" s="274"/>
      <c r="JBF6" s="274"/>
      <c r="JBG6" s="274"/>
      <c r="JBH6" s="274"/>
      <c r="JBI6" s="274"/>
      <c r="JBJ6" s="274"/>
      <c r="JBK6" s="274"/>
      <c r="JBL6" s="274"/>
      <c r="JBM6" s="274"/>
      <c r="JBN6" s="274"/>
      <c r="JBO6" s="274"/>
      <c r="JBP6" s="274"/>
      <c r="JBQ6" s="274"/>
      <c r="JBR6" s="274"/>
      <c r="JBS6" s="274"/>
      <c r="JBT6" s="274"/>
      <c r="JBU6" s="274"/>
      <c r="JBV6" s="274"/>
      <c r="JBW6" s="274"/>
      <c r="JBX6" s="274"/>
      <c r="JBY6" s="274"/>
      <c r="JBZ6" s="274"/>
      <c r="JCA6" s="274"/>
      <c r="JCB6" s="274"/>
      <c r="JCC6" s="274"/>
      <c r="JCD6" s="274"/>
      <c r="JCE6" s="274"/>
      <c r="JCF6" s="274"/>
      <c r="JCG6" s="274"/>
      <c r="JCH6" s="274"/>
      <c r="JCI6" s="274"/>
      <c r="JCJ6" s="274"/>
      <c r="JCK6" s="274"/>
      <c r="JCL6" s="274"/>
      <c r="JCM6" s="274"/>
      <c r="JCN6" s="274"/>
      <c r="JCO6" s="274"/>
      <c r="JCP6" s="274"/>
      <c r="JCQ6" s="274"/>
      <c r="JCR6" s="274"/>
      <c r="JCS6" s="274"/>
      <c r="JCT6" s="274"/>
      <c r="JCU6" s="274"/>
      <c r="JCV6" s="274"/>
      <c r="JCW6" s="274"/>
      <c r="JCX6" s="274"/>
      <c r="JCY6" s="274"/>
      <c r="JCZ6" s="274"/>
      <c r="JDA6" s="274"/>
      <c r="JDB6" s="274"/>
      <c r="JDC6" s="274"/>
      <c r="JDD6" s="274"/>
      <c r="JDE6" s="274"/>
      <c r="JDF6" s="274"/>
      <c r="JDG6" s="274"/>
      <c r="JDH6" s="274"/>
      <c r="JDI6" s="274"/>
      <c r="JDJ6" s="274"/>
      <c r="JDK6" s="274"/>
      <c r="JDL6" s="274"/>
      <c r="JDM6" s="274"/>
      <c r="JDN6" s="274"/>
      <c r="JDO6" s="274"/>
      <c r="JDP6" s="274"/>
      <c r="JDQ6" s="274"/>
      <c r="JDR6" s="274"/>
      <c r="JDS6" s="274"/>
      <c r="JDT6" s="274"/>
      <c r="JDU6" s="274"/>
      <c r="JDV6" s="274"/>
      <c r="JDW6" s="274"/>
      <c r="JDX6" s="274"/>
      <c r="JDY6" s="274"/>
      <c r="JDZ6" s="274"/>
      <c r="JEA6" s="274"/>
      <c r="JEB6" s="274"/>
      <c r="JEC6" s="274"/>
      <c r="JED6" s="274"/>
      <c r="JEE6" s="274"/>
      <c r="JEF6" s="274"/>
      <c r="JEG6" s="274"/>
      <c r="JEH6" s="274"/>
      <c r="JEI6" s="274"/>
      <c r="JEJ6" s="274"/>
      <c r="JEK6" s="274"/>
      <c r="JEL6" s="274"/>
      <c r="JEM6" s="274"/>
      <c r="JEN6" s="274"/>
      <c r="JEO6" s="274"/>
      <c r="JEP6" s="274"/>
      <c r="JEQ6" s="274"/>
      <c r="JER6" s="274"/>
      <c r="JES6" s="274"/>
      <c r="JET6" s="274"/>
      <c r="JEU6" s="274"/>
      <c r="JEV6" s="274"/>
      <c r="JEW6" s="274"/>
      <c r="JEX6" s="274"/>
      <c r="JEY6" s="274"/>
      <c r="JEZ6" s="274"/>
      <c r="JFA6" s="274"/>
      <c r="JFB6" s="274"/>
      <c r="JFC6" s="274"/>
      <c r="JFD6" s="274"/>
      <c r="JFE6" s="274"/>
      <c r="JFF6" s="274"/>
      <c r="JFG6" s="274"/>
      <c r="JFH6" s="274"/>
      <c r="JFI6" s="274"/>
      <c r="JFJ6" s="274"/>
      <c r="JFK6" s="274"/>
      <c r="JFL6" s="274"/>
      <c r="JFM6" s="274"/>
      <c r="JFN6" s="274"/>
      <c r="JFO6" s="274"/>
      <c r="JFP6" s="274"/>
      <c r="JFQ6" s="274"/>
      <c r="JFR6" s="274"/>
      <c r="JFS6" s="274"/>
      <c r="JFT6" s="274"/>
      <c r="JFU6" s="274"/>
      <c r="JFV6" s="274"/>
      <c r="JFW6" s="274"/>
      <c r="JFX6" s="274"/>
      <c r="JFY6" s="274"/>
      <c r="JFZ6" s="274"/>
      <c r="JGA6" s="274"/>
      <c r="JGB6" s="274"/>
      <c r="JGC6" s="274"/>
      <c r="JGD6" s="274"/>
      <c r="JGE6" s="274"/>
      <c r="JGF6" s="274"/>
      <c r="JGG6" s="274"/>
      <c r="JGH6" s="274"/>
      <c r="JGI6" s="274"/>
      <c r="JGJ6" s="274"/>
      <c r="JGK6" s="274"/>
      <c r="JGL6" s="274"/>
      <c r="JGM6" s="274"/>
      <c r="JGN6" s="274"/>
      <c r="JGO6" s="274"/>
      <c r="JGP6" s="274"/>
      <c r="JGQ6" s="274"/>
      <c r="JGR6" s="274"/>
      <c r="JGS6" s="274"/>
      <c r="JGT6" s="274"/>
      <c r="JGU6" s="274"/>
      <c r="JGV6" s="274"/>
      <c r="JGW6" s="274"/>
      <c r="JGX6" s="274"/>
      <c r="JGY6" s="274"/>
      <c r="JGZ6" s="274"/>
      <c r="JHA6" s="274"/>
      <c r="JHB6" s="274"/>
      <c r="JHC6" s="274"/>
      <c r="JHD6" s="274"/>
      <c r="JHE6" s="274"/>
      <c r="JHF6" s="274"/>
      <c r="JHG6" s="274"/>
      <c r="JHH6" s="274"/>
      <c r="JHI6" s="274"/>
      <c r="JHJ6" s="274"/>
      <c r="JHK6" s="274"/>
      <c r="JHL6" s="274"/>
      <c r="JHM6" s="274"/>
      <c r="JHN6" s="274"/>
      <c r="JHO6" s="274"/>
      <c r="JHP6" s="274"/>
      <c r="JHQ6" s="274"/>
      <c r="JHR6" s="274"/>
      <c r="JHS6" s="274"/>
      <c r="JHT6" s="274"/>
      <c r="JHU6" s="274"/>
      <c r="JHV6" s="274"/>
      <c r="JHW6" s="274"/>
      <c r="JHX6" s="274"/>
      <c r="JHY6" s="274"/>
      <c r="JHZ6" s="274"/>
      <c r="JIA6" s="274"/>
      <c r="JIB6" s="274"/>
      <c r="JIC6" s="274"/>
      <c r="JID6" s="274"/>
      <c r="JIE6" s="274"/>
      <c r="JIF6" s="274"/>
      <c r="JIG6" s="274"/>
      <c r="JIH6" s="274"/>
      <c r="JII6" s="274"/>
      <c r="JIJ6" s="274"/>
      <c r="JIK6" s="274"/>
      <c r="JIL6" s="274"/>
      <c r="JIM6" s="274"/>
      <c r="JIN6" s="274"/>
      <c r="JIO6" s="274"/>
      <c r="JIP6" s="274"/>
      <c r="JIQ6" s="274"/>
      <c r="JIR6" s="274"/>
      <c r="JIS6" s="274"/>
      <c r="JIT6" s="274"/>
      <c r="JIU6" s="274"/>
      <c r="JIV6" s="274"/>
      <c r="JIW6" s="274"/>
      <c r="JIX6" s="274"/>
      <c r="JIY6" s="274"/>
      <c r="JIZ6" s="274"/>
      <c r="JJA6" s="274"/>
      <c r="JJB6" s="274"/>
      <c r="JJC6" s="274"/>
      <c r="JJD6" s="274"/>
      <c r="JJE6" s="274"/>
      <c r="JJF6" s="274"/>
      <c r="JJG6" s="274"/>
      <c r="JJH6" s="274"/>
      <c r="JJI6" s="274"/>
      <c r="JJJ6" s="274"/>
      <c r="JJK6" s="274"/>
      <c r="JJL6" s="274"/>
      <c r="JJM6" s="274"/>
      <c r="JJN6" s="274"/>
      <c r="JJO6" s="274"/>
      <c r="JJP6" s="274"/>
      <c r="JJQ6" s="274"/>
      <c r="JJR6" s="274"/>
      <c r="JJS6" s="274"/>
      <c r="JJT6" s="274"/>
      <c r="JJU6" s="274"/>
      <c r="JJV6" s="274"/>
      <c r="JJW6" s="274"/>
      <c r="JJX6" s="274"/>
      <c r="JJY6" s="274"/>
      <c r="JJZ6" s="274"/>
      <c r="JKA6" s="274"/>
      <c r="JKB6" s="274"/>
      <c r="JKC6" s="274"/>
      <c r="JKD6" s="274"/>
      <c r="JKE6" s="274"/>
      <c r="JKF6" s="274"/>
      <c r="JKG6" s="274"/>
      <c r="JKH6" s="274"/>
      <c r="JKI6" s="274"/>
      <c r="JKJ6" s="274"/>
      <c r="JKK6" s="274"/>
      <c r="JKL6" s="274"/>
      <c r="JKM6" s="274"/>
      <c r="JKN6" s="274"/>
      <c r="JKO6" s="274"/>
      <c r="JKP6" s="274"/>
      <c r="JKQ6" s="274"/>
      <c r="JKR6" s="274"/>
      <c r="JKS6" s="274"/>
      <c r="JKT6" s="274"/>
      <c r="JKU6" s="274"/>
      <c r="JKV6" s="274"/>
      <c r="JKW6" s="274"/>
      <c r="JKX6" s="274"/>
      <c r="JKY6" s="274"/>
      <c r="JKZ6" s="274"/>
      <c r="JLA6" s="274"/>
      <c r="JLB6" s="274"/>
      <c r="JLC6" s="274"/>
      <c r="JLD6" s="274"/>
      <c r="JLE6" s="274"/>
      <c r="JLF6" s="274"/>
      <c r="JLG6" s="274"/>
      <c r="JLH6" s="274"/>
      <c r="JLI6" s="274"/>
      <c r="JLJ6" s="274"/>
      <c r="JLK6" s="274"/>
      <c r="JLL6" s="274"/>
      <c r="JLM6" s="274"/>
      <c r="JLN6" s="274"/>
      <c r="JLO6" s="274"/>
      <c r="JLP6" s="274"/>
      <c r="JLQ6" s="274"/>
      <c r="JLR6" s="274"/>
      <c r="JLS6" s="274"/>
      <c r="JLT6" s="274"/>
      <c r="JLU6" s="274"/>
      <c r="JLV6" s="274"/>
      <c r="JLW6" s="274"/>
      <c r="JLX6" s="274"/>
      <c r="JLY6" s="274"/>
      <c r="JLZ6" s="274"/>
      <c r="JMA6" s="274"/>
      <c r="JMB6" s="274"/>
      <c r="JMC6" s="274"/>
      <c r="JMD6" s="274"/>
      <c r="JME6" s="274"/>
      <c r="JMF6" s="274"/>
      <c r="JMG6" s="274"/>
      <c r="JMH6" s="274"/>
      <c r="JMI6" s="274"/>
      <c r="JMJ6" s="274"/>
      <c r="JMK6" s="274"/>
      <c r="JML6" s="274"/>
      <c r="JMM6" s="274"/>
      <c r="JMN6" s="274"/>
      <c r="JMO6" s="274"/>
      <c r="JMP6" s="274"/>
      <c r="JMQ6" s="274"/>
      <c r="JMR6" s="274"/>
      <c r="JMS6" s="274"/>
      <c r="JMT6" s="274"/>
      <c r="JMU6" s="274"/>
      <c r="JMV6" s="274"/>
      <c r="JMW6" s="274"/>
      <c r="JMX6" s="274"/>
      <c r="JMY6" s="274"/>
      <c r="JMZ6" s="274"/>
      <c r="JNA6" s="274"/>
      <c r="JNB6" s="274"/>
      <c r="JNC6" s="274"/>
      <c r="JND6" s="274"/>
      <c r="JNE6" s="274"/>
      <c r="JNF6" s="274"/>
      <c r="JNG6" s="274"/>
      <c r="JNH6" s="274"/>
      <c r="JNI6" s="274"/>
      <c r="JNJ6" s="274"/>
      <c r="JNK6" s="274"/>
      <c r="JNL6" s="274"/>
      <c r="JNM6" s="274"/>
      <c r="JNN6" s="274"/>
      <c r="JNO6" s="274"/>
      <c r="JNP6" s="274"/>
      <c r="JNQ6" s="274"/>
      <c r="JNR6" s="274"/>
      <c r="JNS6" s="274"/>
      <c r="JNT6" s="274"/>
      <c r="JNU6" s="274"/>
      <c r="JNV6" s="274"/>
      <c r="JNW6" s="274"/>
      <c r="JNX6" s="274"/>
      <c r="JNY6" s="274"/>
      <c r="JNZ6" s="274"/>
      <c r="JOA6" s="274"/>
      <c r="JOB6" s="274"/>
      <c r="JOC6" s="274"/>
      <c r="JOD6" s="274"/>
      <c r="JOE6" s="274"/>
      <c r="JOF6" s="274"/>
      <c r="JOG6" s="274"/>
      <c r="JOH6" s="274"/>
      <c r="JOI6" s="274"/>
      <c r="JOJ6" s="274"/>
      <c r="JOK6" s="274"/>
      <c r="JOL6" s="274"/>
      <c r="JOM6" s="274"/>
      <c r="JON6" s="274"/>
      <c r="JOO6" s="274"/>
      <c r="JOP6" s="274"/>
      <c r="JOQ6" s="274"/>
      <c r="JOR6" s="274"/>
      <c r="JOS6" s="274"/>
      <c r="JOT6" s="274"/>
      <c r="JOU6" s="274"/>
      <c r="JOV6" s="274"/>
      <c r="JOW6" s="274"/>
      <c r="JOX6" s="274"/>
      <c r="JOY6" s="274"/>
      <c r="JOZ6" s="274"/>
      <c r="JPA6" s="274"/>
      <c r="JPB6" s="274"/>
      <c r="JPC6" s="274"/>
      <c r="JPD6" s="274"/>
      <c r="JPE6" s="274"/>
      <c r="JPF6" s="274"/>
      <c r="JPG6" s="274"/>
      <c r="JPH6" s="274"/>
      <c r="JPI6" s="274"/>
      <c r="JPJ6" s="274"/>
      <c r="JPK6" s="274"/>
      <c r="JPL6" s="274"/>
      <c r="JPM6" s="274"/>
      <c r="JPN6" s="274"/>
      <c r="JPO6" s="274"/>
      <c r="JPP6" s="274"/>
      <c r="JPQ6" s="274"/>
      <c r="JPR6" s="274"/>
      <c r="JPS6" s="274"/>
      <c r="JPT6" s="274"/>
      <c r="JPU6" s="274"/>
      <c r="JPV6" s="274"/>
      <c r="JPW6" s="274"/>
      <c r="JPX6" s="274"/>
      <c r="JPY6" s="274"/>
      <c r="JPZ6" s="274"/>
      <c r="JQA6" s="274"/>
      <c r="JQB6" s="274"/>
      <c r="JQC6" s="274"/>
      <c r="JQD6" s="274"/>
      <c r="JQE6" s="274"/>
      <c r="JQF6" s="274"/>
      <c r="JQG6" s="274"/>
      <c r="JQH6" s="274"/>
      <c r="JQI6" s="274"/>
      <c r="JQJ6" s="274"/>
      <c r="JQK6" s="274"/>
      <c r="JQL6" s="274"/>
      <c r="JQM6" s="274"/>
      <c r="JQN6" s="274"/>
      <c r="JQO6" s="274"/>
      <c r="JQP6" s="274"/>
      <c r="JQQ6" s="274"/>
      <c r="JQR6" s="274"/>
      <c r="JQS6" s="274"/>
      <c r="JQT6" s="274"/>
      <c r="JQU6" s="274"/>
      <c r="JQV6" s="274"/>
      <c r="JQW6" s="274"/>
      <c r="JQX6" s="274"/>
      <c r="JQY6" s="274"/>
      <c r="JQZ6" s="274"/>
      <c r="JRA6" s="274"/>
      <c r="JRB6" s="274"/>
      <c r="JRC6" s="274"/>
      <c r="JRD6" s="274"/>
      <c r="JRE6" s="274"/>
      <c r="JRF6" s="274"/>
      <c r="JRG6" s="274"/>
      <c r="JRH6" s="274"/>
      <c r="JRI6" s="274"/>
      <c r="JRJ6" s="274"/>
      <c r="JRK6" s="274"/>
      <c r="JRL6" s="274"/>
      <c r="JRM6" s="274"/>
      <c r="JRN6" s="274"/>
      <c r="JRO6" s="274"/>
      <c r="JRP6" s="274"/>
      <c r="JRQ6" s="274"/>
      <c r="JRR6" s="274"/>
      <c r="JRS6" s="274"/>
      <c r="JRT6" s="274"/>
      <c r="JRU6" s="274"/>
      <c r="JRV6" s="274"/>
      <c r="JRW6" s="274"/>
      <c r="JRX6" s="274"/>
      <c r="JRY6" s="274"/>
      <c r="JRZ6" s="274"/>
      <c r="JSA6" s="274"/>
      <c r="JSB6" s="274"/>
      <c r="JSC6" s="274"/>
      <c r="JSD6" s="274"/>
      <c r="JSE6" s="274"/>
      <c r="JSF6" s="274"/>
      <c r="JSG6" s="274"/>
      <c r="JSH6" s="274"/>
      <c r="JSI6" s="274"/>
      <c r="JSJ6" s="274"/>
      <c r="JSK6" s="274"/>
      <c r="JSL6" s="274"/>
      <c r="JSM6" s="274"/>
      <c r="JSN6" s="274"/>
      <c r="JSO6" s="274"/>
      <c r="JSP6" s="274"/>
      <c r="JSQ6" s="274"/>
      <c r="JSR6" s="274"/>
      <c r="JSS6" s="274"/>
      <c r="JST6" s="274"/>
      <c r="JSU6" s="274"/>
      <c r="JSV6" s="274"/>
      <c r="JSW6" s="274"/>
      <c r="JSX6" s="274"/>
      <c r="JSY6" s="274"/>
      <c r="JSZ6" s="274"/>
      <c r="JTA6" s="274"/>
      <c r="JTB6" s="274"/>
      <c r="JTC6" s="274"/>
      <c r="JTD6" s="274"/>
      <c r="JTE6" s="274"/>
      <c r="JTF6" s="274"/>
      <c r="JTG6" s="274"/>
      <c r="JTH6" s="274"/>
      <c r="JTI6" s="274"/>
      <c r="JTJ6" s="274"/>
      <c r="JTK6" s="274"/>
      <c r="JTL6" s="274"/>
      <c r="JTM6" s="274"/>
      <c r="JTN6" s="274"/>
      <c r="JTO6" s="274"/>
      <c r="JTP6" s="274"/>
      <c r="JTQ6" s="274"/>
      <c r="JTR6" s="274"/>
      <c r="JTS6" s="274"/>
      <c r="JTT6" s="274"/>
      <c r="JTU6" s="274"/>
      <c r="JTV6" s="274"/>
      <c r="JTW6" s="274"/>
      <c r="JTX6" s="274"/>
      <c r="JTY6" s="274"/>
      <c r="JTZ6" s="274"/>
      <c r="JUA6" s="274"/>
      <c r="JUB6" s="274"/>
      <c r="JUC6" s="274"/>
      <c r="JUD6" s="274"/>
      <c r="JUE6" s="274"/>
      <c r="JUF6" s="274"/>
      <c r="JUG6" s="274"/>
      <c r="JUH6" s="274"/>
      <c r="JUI6" s="274"/>
      <c r="JUJ6" s="274"/>
      <c r="JUK6" s="274"/>
      <c r="JUL6" s="274"/>
      <c r="JUM6" s="274"/>
      <c r="JUN6" s="274"/>
      <c r="JUO6" s="274"/>
      <c r="JUP6" s="274"/>
      <c r="JUQ6" s="274"/>
      <c r="JUR6" s="274"/>
      <c r="JUS6" s="274"/>
      <c r="JUT6" s="274"/>
      <c r="JUU6" s="274"/>
      <c r="JUV6" s="274"/>
      <c r="JUW6" s="274"/>
      <c r="JUX6" s="274"/>
      <c r="JUY6" s="274"/>
      <c r="JUZ6" s="274"/>
      <c r="JVA6" s="274"/>
      <c r="JVB6" s="274"/>
      <c r="JVC6" s="274"/>
      <c r="JVD6" s="274"/>
      <c r="JVE6" s="274"/>
      <c r="JVF6" s="274"/>
      <c r="JVG6" s="274"/>
      <c r="JVH6" s="274"/>
      <c r="JVI6" s="274"/>
      <c r="JVJ6" s="274"/>
      <c r="JVK6" s="274"/>
      <c r="JVL6" s="274"/>
      <c r="JVM6" s="274"/>
      <c r="JVN6" s="274"/>
      <c r="JVO6" s="274"/>
      <c r="JVP6" s="274"/>
      <c r="JVQ6" s="274"/>
      <c r="JVR6" s="274"/>
      <c r="JVS6" s="274"/>
      <c r="JVT6" s="274"/>
      <c r="JVU6" s="274"/>
      <c r="JVV6" s="274"/>
      <c r="JVW6" s="274"/>
      <c r="JVX6" s="274"/>
      <c r="JVY6" s="274"/>
      <c r="JVZ6" s="274"/>
      <c r="JWA6" s="274"/>
      <c r="JWB6" s="274"/>
      <c r="JWC6" s="274"/>
      <c r="JWD6" s="274"/>
      <c r="JWE6" s="274"/>
      <c r="JWF6" s="274"/>
      <c r="JWG6" s="274"/>
      <c r="JWH6" s="274"/>
      <c r="JWI6" s="274"/>
      <c r="JWJ6" s="274"/>
      <c r="JWK6" s="274"/>
      <c r="JWL6" s="274"/>
      <c r="JWM6" s="274"/>
      <c r="JWN6" s="274"/>
      <c r="JWO6" s="274"/>
      <c r="JWP6" s="274"/>
      <c r="JWQ6" s="274"/>
      <c r="JWR6" s="274"/>
      <c r="JWS6" s="274"/>
      <c r="JWT6" s="274"/>
      <c r="JWU6" s="274"/>
      <c r="JWV6" s="274"/>
      <c r="JWW6" s="274"/>
      <c r="JWX6" s="274"/>
      <c r="JWY6" s="274"/>
      <c r="JWZ6" s="274"/>
      <c r="JXA6" s="274"/>
      <c r="JXB6" s="274"/>
      <c r="JXC6" s="274"/>
      <c r="JXD6" s="274"/>
      <c r="JXE6" s="274"/>
      <c r="JXF6" s="274"/>
      <c r="JXG6" s="274"/>
      <c r="JXH6" s="274"/>
      <c r="JXI6" s="274"/>
      <c r="JXJ6" s="274"/>
      <c r="JXK6" s="274"/>
      <c r="JXL6" s="274"/>
      <c r="JXM6" s="274"/>
      <c r="JXN6" s="274"/>
      <c r="JXO6" s="274"/>
      <c r="JXP6" s="274"/>
      <c r="JXQ6" s="274"/>
      <c r="JXR6" s="274"/>
      <c r="JXS6" s="274"/>
      <c r="JXT6" s="274"/>
      <c r="JXU6" s="274"/>
      <c r="JXV6" s="274"/>
      <c r="JXW6" s="274"/>
      <c r="JXX6" s="274"/>
      <c r="JXY6" s="274"/>
      <c r="JXZ6" s="274"/>
      <c r="JYA6" s="274"/>
      <c r="JYB6" s="274"/>
      <c r="JYC6" s="274"/>
      <c r="JYD6" s="274"/>
      <c r="JYE6" s="274"/>
      <c r="JYF6" s="274"/>
      <c r="JYG6" s="274"/>
      <c r="JYH6" s="274"/>
      <c r="JYI6" s="274"/>
      <c r="JYJ6" s="274"/>
      <c r="JYK6" s="274"/>
      <c r="JYL6" s="274"/>
      <c r="JYM6" s="274"/>
      <c r="JYN6" s="274"/>
      <c r="JYO6" s="274"/>
      <c r="JYP6" s="274"/>
      <c r="JYQ6" s="274"/>
      <c r="JYR6" s="274"/>
      <c r="JYS6" s="274"/>
      <c r="JYT6" s="274"/>
      <c r="JYU6" s="274"/>
      <c r="JYV6" s="274"/>
      <c r="JYW6" s="274"/>
      <c r="JYX6" s="274"/>
      <c r="JYY6" s="274"/>
      <c r="JYZ6" s="274"/>
      <c r="JZA6" s="274"/>
      <c r="JZB6" s="274"/>
      <c r="JZC6" s="274"/>
      <c r="JZD6" s="274"/>
      <c r="JZE6" s="274"/>
      <c r="JZF6" s="274"/>
      <c r="JZG6" s="274"/>
      <c r="JZH6" s="274"/>
      <c r="JZI6" s="274"/>
      <c r="JZJ6" s="274"/>
      <c r="JZK6" s="274"/>
      <c r="JZL6" s="274"/>
      <c r="JZM6" s="274"/>
      <c r="JZN6" s="274"/>
      <c r="JZO6" s="274"/>
      <c r="JZP6" s="274"/>
      <c r="JZQ6" s="274"/>
      <c r="JZR6" s="274"/>
      <c r="JZS6" s="274"/>
      <c r="JZT6" s="274"/>
      <c r="JZU6" s="274"/>
      <c r="JZV6" s="274"/>
      <c r="JZW6" s="274"/>
      <c r="JZX6" s="274"/>
      <c r="JZY6" s="274"/>
      <c r="JZZ6" s="274"/>
      <c r="KAA6" s="274"/>
      <c r="KAB6" s="274"/>
      <c r="KAC6" s="274"/>
      <c r="KAD6" s="274"/>
      <c r="KAE6" s="274"/>
      <c r="KAF6" s="274"/>
      <c r="KAG6" s="274"/>
      <c r="KAH6" s="274"/>
      <c r="KAI6" s="274"/>
      <c r="KAJ6" s="274"/>
      <c r="KAK6" s="274"/>
      <c r="KAL6" s="274"/>
      <c r="KAM6" s="274"/>
      <c r="KAN6" s="274"/>
      <c r="KAO6" s="274"/>
      <c r="KAP6" s="274"/>
      <c r="KAQ6" s="274"/>
      <c r="KAR6" s="274"/>
      <c r="KAS6" s="274"/>
      <c r="KAT6" s="274"/>
      <c r="KAU6" s="274"/>
      <c r="KAV6" s="274"/>
      <c r="KAW6" s="274"/>
      <c r="KAX6" s="274"/>
      <c r="KAY6" s="274"/>
      <c r="KAZ6" s="274"/>
      <c r="KBA6" s="274"/>
      <c r="KBB6" s="274"/>
      <c r="KBC6" s="274"/>
      <c r="KBD6" s="274"/>
      <c r="KBE6" s="274"/>
      <c r="KBF6" s="274"/>
      <c r="KBG6" s="274"/>
      <c r="KBH6" s="274"/>
      <c r="KBI6" s="274"/>
      <c r="KBJ6" s="274"/>
      <c r="KBK6" s="274"/>
      <c r="KBL6" s="274"/>
      <c r="KBM6" s="274"/>
      <c r="KBN6" s="274"/>
      <c r="KBO6" s="274"/>
      <c r="KBP6" s="274"/>
      <c r="KBQ6" s="274"/>
      <c r="KBR6" s="274"/>
      <c r="KBS6" s="274"/>
      <c r="KBT6" s="274"/>
      <c r="KBU6" s="274"/>
      <c r="KBV6" s="274"/>
      <c r="KBW6" s="274"/>
      <c r="KBX6" s="274"/>
      <c r="KBY6" s="274"/>
      <c r="KBZ6" s="274"/>
      <c r="KCA6" s="274"/>
      <c r="KCB6" s="274"/>
      <c r="KCC6" s="274"/>
      <c r="KCD6" s="274"/>
      <c r="KCE6" s="274"/>
      <c r="KCF6" s="274"/>
      <c r="KCG6" s="274"/>
      <c r="KCH6" s="274"/>
      <c r="KCI6" s="274"/>
      <c r="KCJ6" s="274"/>
      <c r="KCK6" s="274"/>
      <c r="KCL6" s="274"/>
      <c r="KCM6" s="274"/>
      <c r="KCN6" s="274"/>
      <c r="KCO6" s="274"/>
      <c r="KCP6" s="274"/>
      <c r="KCQ6" s="274"/>
      <c r="KCR6" s="274"/>
      <c r="KCS6" s="274"/>
      <c r="KCT6" s="274"/>
      <c r="KCU6" s="274"/>
      <c r="KCV6" s="274"/>
      <c r="KCW6" s="274"/>
      <c r="KCX6" s="274"/>
      <c r="KCY6" s="274"/>
      <c r="KCZ6" s="274"/>
      <c r="KDA6" s="274"/>
      <c r="KDB6" s="274"/>
      <c r="KDC6" s="274"/>
      <c r="KDD6" s="274"/>
      <c r="KDE6" s="274"/>
      <c r="KDF6" s="274"/>
      <c r="KDG6" s="274"/>
      <c r="KDH6" s="274"/>
      <c r="KDI6" s="274"/>
      <c r="KDJ6" s="274"/>
      <c r="KDK6" s="274"/>
      <c r="KDL6" s="274"/>
      <c r="KDM6" s="274"/>
      <c r="KDN6" s="274"/>
      <c r="KDO6" s="274"/>
      <c r="KDP6" s="274"/>
      <c r="KDQ6" s="274"/>
      <c r="KDR6" s="274"/>
      <c r="KDS6" s="274"/>
      <c r="KDT6" s="274"/>
      <c r="KDU6" s="274"/>
      <c r="KDV6" s="274"/>
      <c r="KDW6" s="274"/>
      <c r="KDX6" s="274"/>
      <c r="KDY6" s="274"/>
      <c r="KDZ6" s="274"/>
      <c r="KEA6" s="274"/>
      <c r="KEB6" s="274"/>
      <c r="KEC6" s="274"/>
      <c r="KED6" s="274"/>
      <c r="KEE6" s="274"/>
      <c r="KEF6" s="274"/>
      <c r="KEG6" s="274"/>
      <c r="KEH6" s="274"/>
      <c r="KEI6" s="274"/>
      <c r="KEJ6" s="274"/>
      <c r="KEK6" s="274"/>
      <c r="KEL6" s="274"/>
      <c r="KEM6" s="274"/>
      <c r="KEN6" s="274"/>
      <c r="KEO6" s="274"/>
      <c r="KEP6" s="274"/>
      <c r="KEQ6" s="274"/>
      <c r="KER6" s="274"/>
      <c r="KES6" s="274"/>
      <c r="KET6" s="274"/>
      <c r="KEU6" s="274"/>
      <c r="KEV6" s="274"/>
      <c r="KEW6" s="274"/>
      <c r="KEX6" s="274"/>
      <c r="KEY6" s="274"/>
      <c r="KEZ6" s="274"/>
      <c r="KFA6" s="274"/>
      <c r="KFB6" s="274"/>
      <c r="KFC6" s="274"/>
      <c r="KFD6" s="274"/>
      <c r="KFE6" s="274"/>
      <c r="KFF6" s="274"/>
      <c r="KFG6" s="274"/>
      <c r="KFH6" s="274"/>
      <c r="KFI6" s="274"/>
      <c r="KFJ6" s="274"/>
      <c r="KFK6" s="274"/>
      <c r="KFL6" s="274"/>
      <c r="KFM6" s="274"/>
      <c r="KFN6" s="274"/>
      <c r="KFO6" s="274"/>
      <c r="KFP6" s="274"/>
      <c r="KFQ6" s="274"/>
      <c r="KFR6" s="274"/>
      <c r="KFS6" s="274"/>
      <c r="KFT6" s="274"/>
      <c r="KFU6" s="274"/>
      <c r="KFV6" s="274"/>
      <c r="KFW6" s="274"/>
      <c r="KFX6" s="274"/>
      <c r="KFY6" s="274"/>
      <c r="KFZ6" s="274"/>
      <c r="KGA6" s="274"/>
      <c r="KGB6" s="274"/>
      <c r="KGC6" s="274"/>
      <c r="KGD6" s="274"/>
      <c r="KGE6" s="274"/>
      <c r="KGF6" s="274"/>
      <c r="KGG6" s="274"/>
      <c r="KGH6" s="274"/>
      <c r="KGI6" s="274"/>
      <c r="KGJ6" s="274"/>
      <c r="KGK6" s="274"/>
      <c r="KGL6" s="274"/>
      <c r="KGM6" s="274"/>
      <c r="KGN6" s="274"/>
      <c r="KGO6" s="274"/>
      <c r="KGP6" s="274"/>
      <c r="KGQ6" s="274"/>
      <c r="KGR6" s="274"/>
      <c r="KGS6" s="274"/>
      <c r="KGT6" s="274"/>
      <c r="KGU6" s="274"/>
      <c r="KGV6" s="274"/>
      <c r="KGW6" s="274"/>
      <c r="KGX6" s="274"/>
      <c r="KGY6" s="274"/>
      <c r="KGZ6" s="274"/>
      <c r="KHA6" s="274"/>
      <c r="KHB6" s="274"/>
      <c r="KHC6" s="274"/>
      <c r="KHD6" s="274"/>
      <c r="KHE6" s="274"/>
      <c r="KHF6" s="274"/>
      <c r="KHG6" s="274"/>
      <c r="KHH6" s="274"/>
      <c r="KHI6" s="274"/>
      <c r="KHJ6" s="274"/>
      <c r="KHK6" s="274"/>
      <c r="KHL6" s="274"/>
      <c r="KHM6" s="274"/>
      <c r="KHN6" s="274"/>
      <c r="KHO6" s="274"/>
      <c r="KHP6" s="274"/>
      <c r="KHQ6" s="274"/>
      <c r="KHR6" s="274"/>
      <c r="KHS6" s="274"/>
      <c r="KHT6" s="274"/>
      <c r="KHU6" s="274"/>
      <c r="KHV6" s="274"/>
      <c r="KHW6" s="274"/>
      <c r="KHX6" s="274"/>
      <c r="KHY6" s="274"/>
      <c r="KHZ6" s="274"/>
      <c r="KIA6" s="274"/>
      <c r="KIB6" s="274"/>
      <c r="KIC6" s="274"/>
      <c r="KID6" s="274"/>
      <c r="KIE6" s="274"/>
      <c r="KIF6" s="274"/>
      <c r="KIG6" s="274"/>
      <c r="KIH6" s="274"/>
      <c r="KII6" s="274"/>
      <c r="KIJ6" s="274"/>
      <c r="KIK6" s="274"/>
      <c r="KIL6" s="274"/>
      <c r="KIM6" s="274"/>
      <c r="KIN6" s="274"/>
      <c r="KIO6" s="274"/>
      <c r="KIP6" s="274"/>
      <c r="KIQ6" s="274"/>
      <c r="KIR6" s="274"/>
      <c r="KIS6" s="274"/>
      <c r="KIT6" s="274"/>
      <c r="KIU6" s="274"/>
      <c r="KIV6" s="274"/>
      <c r="KIW6" s="274"/>
      <c r="KIX6" s="274"/>
      <c r="KIY6" s="274"/>
      <c r="KIZ6" s="274"/>
      <c r="KJA6" s="274"/>
      <c r="KJB6" s="274"/>
      <c r="KJC6" s="274"/>
      <c r="KJD6" s="274"/>
      <c r="KJE6" s="274"/>
      <c r="KJF6" s="274"/>
      <c r="KJG6" s="274"/>
      <c r="KJH6" s="274"/>
      <c r="KJI6" s="274"/>
      <c r="KJJ6" s="274"/>
      <c r="KJK6" s="274"/>
      <c r="KJL6" s="274"/>
      <c r="KJM6" s="274"/>
      <c r="KJN6" s="274"/>
      <c r="KJO6" s="274"/>
      <c r="KJP6" s="274"/>
      <c r="KJQ6" s="274"/>
      <c r="KJR6" s="274"/>
      <c r="KJS6" s="274"/>
      <c r="KJT6" s="274"/>
      <c r="KJU6" s="274"/>
      <c r="KJV6" s="274"/>
      <c r="KJW6" s="274"/>
      <c r="KJX6" s="274"/>
      <c r="KJY6" s="274"/>
      <c r="KJZ6" s="274"/>
      <c r="KKA6" s="274"/>
      <c r="KKB6" s="274"/>
      <c r="KKC6" s="274"/>
      <c r="KKD6" s="274"/>
      <c r="KKE6" s="274"/>
      <c r="KKF6" s="274"/>
      <c r="KKG6" s="274"/>
      <c r="KKH6" s="274"/>
      <c r="KKI6" s="274"/>
      <c r="KKJ6" s="274"/>
      <c r="KKK6" s="274"/>
      <c r="KKL6" s="274"/>
      <c r="KKM6" s="274"/>
      <c r="KKN6" s="274"/>
      <c r="KKO6" s="274"/>
      <c r="KKP6" s="274"/>
      <c r="KKQ6" s="274"/>
      <c r="KKR6" s="274"/>
      <c r="KKS6" s="274"/>
      <c r="KKT6" s="274"/>
      <c r="KKU6" s="274"/>
      <c r="KKV6" s="274"/>
      <c r="KKW6" s="274"/>
      <c r="KKX6" s="274"/>
      <c r="KKY6" s="274"/>
      <c r="KKZ6" s="274"/>
      <c r="KLA6" s="274"/>
      <c r="KLB6" s="274"/>
      <c r="KLC6" s="274"/>
      <c r="KLD6" s="274"/>
      <c r="KLE6" s="274"/>
      <c r="KLF6" s="274"/>
      <c r="KLG6" s="274"/>
      <c r="KLH6" s="274"/>
      <c r="KLI6" s="274"/>
      <c r="KLJ6" s="274"/>
      <c r="KLK6" s="274"/>
      <c r="KLL6" s="274"/>
      <c r="KLM6" s="274"/>
      <c r="KLN6" s="274"/>
      <c r="KLO6" s="274"/>
      <c r="KLP6" s="274"/>
      <c r="KLQ6" s="274"/>
      <c r="KLR6" s="274"/>
      <c r="KLS6" s="274"/>
      <c r="KLT6" s="274"/>
      <c r="KLU6" s="274"/>
      <c r="KLV6" s="274"/>
      <c r="KLW6" s="274"/>
      <c r="KLX6" s="274"/>
      <c r="KLY6" s="274"/>
      <c r="KLZ6" s="274"/>
      <c r="KMA6" s="274"/>
      <c r="KMB6" s="274"/>
      <c r="KMC6" s="274"/>
      <c r="KMD6" s="274"/>
      <c r="KME6" s="274"/>
      <c r="KMF6" s="274"/>
      <c r="KMG6" s="274"/>
      <c r="KMH6" s="274"/>
      <c r="KMI6" s="274"/>
      <c r="KMJ6" s="274"/>
      <c r="KMK6" s="274"/>
      <c r="KML6" s="274"/>
      <c r="KMM6" s="274"/>
      <c r="KMN6" s="274"/>
      <c r="KMO6" s="274"/>
      <c r="KMP6" s="274"/>
      <c r="KMQ6" s="274"/>
      <c r="KMR6" s="274"/>
      <c r="KMS6" s="274"/>
      <c r="KMT6" s="274"/>
      <c r="KMU6" s="274"/>
      <c r="KMV6" s="274"/>
      <c r="KMW6" s="274"/>
      <c r="KMX6" s="274"/>
      <c r="KMY6" s="274"/>
      <c r="KMZ6" s="274"/>
      <c r="KNA6" s="274"/>
      <c r="KNB6" s="274"/>
      <c r="KNC6" s="274"/>
      <c r="KND6" s="274"/>
      <c r="KNE6" s="274"/>
      <c r="KNF6" s="274"/>
      <c r="KNG6" s="274"/>
      <c r="KNH6" s="274"/>
      <c r="KNI6" s="274"/>
      <c r="KNJ6" s="274"/>
      <c r="KNK6" s="274"/>
      <c r="KNL6" s="274"/>
      <c r="KNM6" s="274"/>
      <c r="KNN6" s="274"/>
      <c r="KNO6" s="274"/>
      <c r="KNP6" s="274"/>
      <c r="KNQ6" s="274"/>
      <c r="KNR6" s="274"/>
      <c r="KNS6" s="274"/>
      <c r="KNT6" s="274"/>
      <c r="KNU6" s="274"/>
      <c r="KNV6" s="274"/>
      <c r="KNW6" s="274"/>
      <c r="KNX6" s="274"/>
      <c r="KNY6" s="274"/>
      <c r="KNZ6" s="274"/>
      <c r="KOA6" s="274"/>
      <c r="KOB6" s="274"/>
      <c r="KOC6" s="274"/>
      <c r="KOD6" s="274"/>
      <c r="KOE6" s="274"/>
      <c r="KOF6" s="274"/>
      <c r="KOG6" s="274"/>
      <c r="KOH6" s="274"/>
      <c r="KOI6" s="274"/>
      <c r="KOJ6" s="274"/>
      <c r="KOK6" s="274"/>
      <c r="KOL6" s="274"/>
      <c r="KOM6" s="274"/>
      <c r="KON6" s="274"/>
      <c r="KOO6" s="274"/>
      <c r="KOP6" s="274"/>
      <c r="KOQ6" s="274"/>
      <c r="KOR6" s="274"/>
      <c r="KOS6" s="274"/>
      <c r="KOT6" s="274"/>
      <c r="KOU6" s="274"/>
      <c r="KOV6" s="274"/>
      <c r="KOW6" s="274"/>
      <c r="KOX6" s="274"/>
      <c r="KOY6" s="274"/>
      <c r="KOZ6" s="274"/>
      <c r="KPA6" s="274"/>
      <c r="KPB6" s="274"/>
      <c r="KPC6" s="274"/>
      <c r="KPD6" s="274"/>
      <c r="KPE6" s="274"/>
      <c r="KPF6" s="274"/>
      <c r="KPG6" s="274"/>
      <c r="KPH6" s="274"/>
      <c r="KPI6" s="274"/>
      <c r="KPJ6" s="274"/>
      <c r="KPK6" s="274"/>
      <c r="KPL6" s="274"/>
      <c r="KPM6" s="274"/>
      <c r="KPN6" s="274"/>
      <c r="KPO6" s="274"/>
      <c r="KPP6" s="274"/>
      <c r="KPQ6" s="274"/>
      <c r="KPR6" s="274"/>
      <c r="KPS6" s="274"/>
      <c r="KPT6" s="274"/>
      <c r="KPU6" s="274"/>
      <c r="KPV6" s="274"/>
      <c r="KPW6" s="274"/>
      <c r="KPX6" s="274"/>
      <c r="KPY6" s="274"/>
      <c r="KPZ6" s="274"/>
      <c r="KQA6" s="274"/>
      <c r="KQB6" s="274"/>
      <c r="KQC6" s="274"/>
      <c r="KQD6" s="274"/>
      <c r="KQE6" s="274"/>
      <c r="KQF6" s="274"/>
      <c r="KQG6" s="274"/>
      <c r="KQH6" s="274"/>
      <c r="KQI6" s="274"/>
      <c r="KQJ6" s="274"/>
      <c r="KQK6" s="274"/>
      <c r="KQL6" s="274"/>
      <c r="KQM6" s="274"/>
      <c r="KQN6" s="274"/>
      <c r="KQO6" s="274"/>
      <c r="KQP6" s="274"/>
      <c r="KQQ6" s="274"/>
      <c r="KQR6" s="274"/>
      <c r="KQS6" s="274"/>
      <c r="KQT6" s="274"/>
      <c r="KQU6" s="274"/>
      <c r="KQV6" s="274"/>
      <c r="KQW6" s="274"/>
      <c r="KQX6" s="274"/>
      <c r="KQY6" s="274"/>
      <c r="KQZ6" s="274"/>
      <c r="KRA6" s="274"/>
      <c r="KRB6" s="274"/>
      <c r="KRC6" s="274"/>
      <c r="KRD6" s="274"/>
      <c r="KRE6" s="274"/>
      <c r="KRF6" s="274"/>
      <c r="KRG6" s="274"/>
      <c r="KRH6" s="274"/>
      <c r="KRI6" s="274"/>
      <c r="KRJ6" s="274"/>
      <c r="KRK6" s="274"/>
      <c r="KRL6" s="274"/>
      <c r="KRM6" s="274"/>
      <c r="KRN6" s="274"/>
      <c r="KRO6" s="274"/>
      <c r="KRP6" s="274"/>
      <c r="KRQ6" s="274"/>
      <c r="KRR6" s="274"/>
      <c r="KRS6" s="274"/>
      <c r="KRT6" s="274"/>
      <c r="KRU6" s="274"/>
      <c r="KRV6" s="274"/>
      <c r="KRW6" s="274"/>
      <c r="KRX6" s="274"/>
      <c r="KRY6" s="274"/>
      <c r="KRZ6" s="274"/>
      <c r="KSA6" s="274"/>
      <c r="KSB6" s="274"/>
      <c r="KSC6" s="274"/>
      <c r="KSD6" s="274"/>
      <c r="KSE6" s="274"/>
      <c r="KSF6" s="274"/>
      <c r="KSG6" s="274"/>
      <c r="KSH6" s="274"/>
      <c r="KSI6" s="274"/>
      <c r="KSJ6" s="274"/>
      <c r="KSK6" s="274"/>
      <c r="KSL6" s="274"/>
      <c r="KSM6" s="274"/>
      <c r="KSN6" s="274"/>
      <c r="KSO6" s="274"/>
      <c r="KSP6" s="274"/>
      <c r="KSQ6" s="274"/>
      <c r="KSR6" s="274"/>
      <c r="KSS6" s="274"/>
      <c r="KST6" s="274"/>
      <c r="KSU6" s="274"/>
      <c r="KSV6" s="274"/>
      <c r="KSW6" s="274"/>
      <c r="KSX6" s="274"/>
      <c r="KSY6" s="274"/>
      <c r="KSZ6" s="274"/>
      <c r="KTA6" s="274"/>
      <c r="KTB6" s="274"/>
      <c r="KTC6" s="274"/>
      <c r="KTD6" s="274"/>
      <c r="KTE6" s="274"/>
      <c r="KTF6" s="274"/>
      <c r="KTG6" s="274"/>
      <c r="KTH6" s="274"/>
      <c r="KTI6" s="274"/>
      <c r="KTJ6" s="274"/>
      <c r="KTK6" s="274"/>
      <c r="KTL6" s="274"/>
      <c r="KTM6" s="274"/>
      <c r="KTN6" s="274"/>
      <c r="KTO6" s="274"/>
      <c r="KTP6" s="274"/>
      <c r="KTQ6" s="274"/>
      <c r="KTR6" s="274"/>
      <c r="KTS6" s="274"/>
      <c r="KTT6" s="274"/>
      <c r="KTU6" s="274"/>
      <c r="KTV6" s="274"/>
      <c r="KTW6" s="274"/>
      <c r="KTX6" s="274"/>
      <c r="KTY6" s="274"/>
      <c r="KTZ6" s="274"/>
      <c r="KUA6" s="274"/>
      <c r="KUB6" s="274"/>
      <c r="KUC6" s="274"/>
      <c r="KUD6" s="274"/>
      <c r="KUE6" s="274"/>
      <c r="KUF6" s="274"/>
      <c r="KUG6" s="274"/>
      <c r="KUH6" s="274"/>
      <c r="KUI6" s="274"/>
      <c r="KUJ6" s="274"/>
      <c r="KUK6" s="274"/>
      <c r="KUL6" s="274"/>
      <c r="KUM6" s="274"/>
      <c r="KUN6" s="274"/>
      <c r="KUO6" s="274"/>
      <c r="KUP6" s="274"/>
      <c r="KUQ6" s="274"/>
      <c r="KUR6" s="274"/>
      <c r="KUS6" s="274"/>
      <c r="KUT6" s="274"/>
      <c r="KUU6" s="274"/>
      <c r="KUV6" s="274"/>
      <c r="KUW6" s="274"/>
      <c r="KUX6" s="274"/>
      <c r="KUY6" s="274"/>
      <c r="KUZ6" s="274"/>
      <c r="KVA6" s="274"/>
      <c r="KVB6" s="274"/>
      <c r="KVC6" s="274"/>
      <c r="KVD6" s="274"/>
      <c r="KVE6" s="274"/>
      <c r="KVF6" s="274"/>
      <c r="KVG6" s="274"/>
      <c r="KVH6" s="274"/>
      <c r="KVI6" s="274"/>
      <c r="KVJ6" s="274"/>
      <c r="KVK6" s="274"/>
      <c r="KVL6" s="274"/>
      <c r="KVM6" s="274"/>
      <c r="KVN6" s="274"/>
      <c r="KVO6" s="274"/>
      <c r="KVP6" s="274"/>
      <c r="KVQ6" s="274"/>
      <c r="KVR6" s="274"/>
      <c r="KVS6" s="274"/>
      <c r="KVT6" s="274"/>
      <c r="KVU6" s="274"/>
      <c r="KVV6" s="274"/>
      <c r="KVW6" s="274"/>
      <c r="KVX6" s="274"/>
      <c r="KVY6" s="274"/>
      <c r="KVZ6" s="274"/>
      <c r="KWA6" s="274"/>
      <c r="KWB6" s="274"/>
      <c r="KWC6" s="274"/>
      <c r="KWD6" s="274"/>
      <c r="KWE6" s="274"/>
      <c r="KWF6" s="274"/>
      <c r="KWG6" s="274"/>
      <c r="KWH6" s="274"/>
      <c r="KWI6" s="274"/>
      <c r="KWJ6" s="274"/>
      <c r="KWK6" s="274"/>
      <c r="KWL6" s="274"/>
      <c r="KWM6" s="274"/>
      <c r="KWN6" s="274"/>
      <c r="KWO6" s="274"/>
      <c r="KWP6" s="274"/>
      <c r="KWQ6" s="274"/>
      <c r="KWR6" s="274"/>
      <c r="KWS6" s="274"/>
      <c r="KWT6" s="274"/>
      <c r="KWU6" s="274"/>
      <c r="KWV6" s="274"/>
      <c r="KWW6" s="274"/>
      <c r="KWX6" s="274"/>
      <c r="KWY6" s="274"/>
      <c r="KWZ6" s="274"/>
      <c r="KXA6" s="274"/>
      <c r="KXB6" s="274"/>
      <c r="KXC6" s="274"/>
      <c r="KXD6" s="274"/>
      <c r="KXE6" s="274"/>
      <c r="KXF6" s="274"/>
      <c r="KXG6" s="274"/>
      <c r="KXH6" s="274"/>
      <c r="KXI6" s="274"/>
      <c r="KXJ6" s="274"/>
      <c r="KXK6" s="274"/>
      <c r="KXL6" s="274"/>
      <c r="KXM6" s="274"/>
      <c r="KXN6" s="274"/>
      <c r="KXO6" s="274"/>
      <c r="KXP6" s="274"/>
      <c r="KXQ6" s="274"/>
      <c r="KXR6" s="274"/>
      <c r="KXS6" s="274"/>
      <c r="KXT6" s="274"/>
      <c r="KXU6" s="274"/>
      <c r="KXV6" s="274"/>
      <c r="KXW6" s="274"/>
      <c r="KXX6" s="274"/>
      <c r="KXY6" s="274"/>
      <c r="KXZ6" s="274"/>
      <c r="KYA6" s="274"/>
      <c r="KYB6" s="274"/>
      <c r="KYC6" s="274"/>
      <c r="KYD6" s="274"/>
      <c r="KYE6" s="274"/>
      <c r="KYF6" s="274"/>
      <c r="KYG6" s="274"/>
      <c r="KYH6" s="274"/>
      <c r="KYI6" s="274"/>
      <c r="KYJ6" s="274"/>
      <c r="KYK6" s="274"/>
      <c r="KYL6" s="274"/>
      <c r="KYM6" s="274"/>
      <c r="KYN6" s="274"/>
      <c r="KYO6" s="274"/>
      <c r="KYP6" s="274"/>
      <c r="KYQ6" s="274"/>
      <c r="KYR6" s="274"/>
      <c r="KYS6" s="274"/>
      <c r="KYT6" s="274"/>
      <c r="KYU6" s="274"/>
      <c r="KYV6" s="274"/>
      <c r="KYW6" s="274"/>
      <c r="KYX6" s="274"/>
      <c r="KYY6" s="274"/>
      <c r="KYZ6" s="274"/>
      <c r="KZA6" s="274"/>
      <c r="KZB6" s="274"/>
      <c r="KZC6" s="274"/>
      <c r="KZD6" s="274"/>
      <c r="KZE6" s="274"/>
      <c r="KZF6" s="274"/>
      <c r="KZG6" s="274"/>
      <c r="KZH6" s="274"/>
      <c r="KZI6" s="274"/>
      <c r="KZJ6" s="274"/>
      <c r="KZK6" s="274"/>
      <c r="KZL6" s="274"/>
      <c r="KZM6" s="274"/>
      <c r="KZN6" s="274"/>
      <c r="KZO6" s="274"/>
      <c r="KZP6" s="274"/>
      <c r="KZQ6" s="274"/>
      <c r="KZR6" s="274"/>
      <c r="KZS6" s="274"/>
      <c r="KZT6" s="274"/>
      <c r="KZU6" s="274"/>
      <c r="KZV6" s="274"/>
      <c r="KZW6" s="274"/>
      <c r="KZX6" s="274"/>
      <c r="KZY6" s="274"/>
      <c r="KZZ6" s="274"/>
      <c r="LAA6" s="274"/>
      <c r="LAB6" s="274"/>
      <c r="LAC6" s="274"/>
      <c r="LAD6" s="274"/>
      <c r="LAE6" s="274"/>
      <c r="LAF6" s="274"/>
      <c r="LAG6" s="274"/>
      <c r="LAH6" s="274"/>
      <c r="LAI6" s="274"/>
      <c r="LAJ6" s="274"/>
      <c r="LAK6" s="274"/>
      <c r="LAL6" s="274"/>
      <c r="LAM6" s="274"/>
      <c r="LAN6" s="274"/>
      <c r="LAO6" s="274"/>
      <c r="LAP6" s="274"/>
      <c r="LAQ6" s="274"/>
      <c r="LAR6" s="274"/>
      <c r="LAS6" s="274"/>
      <c r="LAT6" s="274"/>
      <c r="LAU6" s="274"/>
      <c r="LAV6" s="274"/>
      <c r="LAW6" s="274"/>
      <c r="LAX6" s="274"/>
      <c r="LAY6" s="274"/>
      <c r="LAZ6" s="274"/>
      <c r="LBA6" s="274"/>
      <c r="LBB6" s="274"/>
      <c r="LBC6" s="274"/>
      <c r="LBD6" s="274"/>
      <c r="LBE6" s="274"/>
      <c r="LBF6" s="274"/>
      <c r="LBG6" s="274"/>
      <c r="LBH6" s="274"/>
      <c r="LBI6" s="274"/>
      <c r="LBJ6" s="274"/>
      <c r="LBK6" s="274"/>
      <c r="LBL6" s="274"/>
      <c r="LBM6" s="274"/>
      <c r="LBN6" s="274"/>
      <c r="LBO6" s="274"/>
      <c r="LBP6" s="274"/>
      <c r="LBQ6" s="274"/>
      <c r="LBR6" s="274"/>
      <c r="LBS6" s="274"/>
      <c r="LBT6" s="274"/>
      <c r="LBU6" s="274"/>
      <c r="LBV6" s="274"/>
      <c r="LBW6" s="274"/>
      <c r="LBX6" s="274"/>
      <c r="LBY6" s="274"/>
      <c r="LBZ6" s="274"/>
      <c r="LCA6" s="274"/>
      <c r="LCB6" s="274"/>
      <c r="LCC6" s="274"/>
      <c r="LCD6" s="274"/>
      <c r="LCE6" s="274"/>
      <c r="LCF6" s="274"/>
      <c r="LCG6" s="274"/>
      <c r="LCH6" s="274"/>
      <c r="LCI6" s="274"/>
      <c r="LCJ6" s="274"/>
      <c r="LCK6" s="274"/>
      <c r="LCL6" s="274"/>
      <c r="LCM6" s="274"/>
      <c r="LCN6" s="274"/>
      <c r="LCO6" s="274"/>
      <c r="LCP6" s="274"/>
      <c r="LCQ6" s="274"/>
      <c r="LCR6" s="274"/>
      <c r="LCS6" s="274"/>
      <c r="LCT6" s="274"/>
      <c r="LCU6" s="274"/>
      <c r="LCV6" s="274"/>
      <c r="LCW6" s="274"/>
      <c r="LCX6" s="274"/>
      <c r="LCY6" s="274"/>
      <c r="LCZ6" s="274"/>
      <c r="LDA6" s="274"/>
      <c r="LDB6" s="274"/>
      <c r="LDC6" s="274"/>
      <c r="LDD6" s="274"/>
      <c r="LDE6" s="274"/>
      <c r="LDF6" s="274"/>
      <c r="LDG6" s="274"/>
      <c r="LDH6" s="274"/>
      <c r="LDI6" s="274"/>
      <c r="LDJ6" s="274"/>
      <c r="LDK6" s="274"/>
      <c r="LDL6" s="274"/>
      <c r="LDM6" s="274"/>
      <c r="LDN6" s="274"/>
      <c r="LDO6" s="274"/>
      <c r="LDP6" s="274"/>
      <c r="LDQ6" s="274"/>
      <c r="LDR6" s="274"/>
      <c r="LDS6" s="274"/>
      <c r="LDT6" s="274"/>
      <c r="LDU6" s="274"/>
      <c r="LDV6" s="274"/>
      <c r="LDW6" s="274"/>
      <c r="LDX6" s="274"/>
      <c r="LDY6" s="274"/>
      <c r="LDZ6" s="274"/>
      <c r="LEA6" s="274"/>
      <c r="LEB6" s="274"/>
      <c r="LEC6" s="274"/>
      <c r="LED6" s="274"/>
      <c r="LEE6" s="274"/>
      <c r="LEF6" s="274"/>
      <c r="LEG6" s="274"/>
      <c r="LEH6" s="274"/>
      <c r="LEI6" s="274"/>
      <c r="LEJ6" s="274"/>
      <c r="LEK6" s="274"/>
      <c r="LEL6" s="274"/>
      <c r="LEM6" s="274"/>
      <c r="LEN6" s="274"/>
      <c r="LEO6" s="274"/>
      <c r="LEP6" s="274"/>
      <c r="LEQ6" s="274"/>
      <c r="LER6" s="274"/>
      <c r="LES6" s="274"/>
      <c r="LET6" s="274"/>
      <c r="LEU6" s="274"/>
      <c r="LEV6" s="274"/>
      <c r="LEW6" s="274"/>
      <c r="LEX6" s="274"/>
      <c r="LEY6" s="274"/>
      <c r="LEZ6" s="274"/>
      <c r="LFA6" s="274"/>
      <c r="LFB6" s="274"/>
      <c r="LFC6" s="274"/>
      <c r="LFD6" s="274"/>
      <c r="LFE6" s="274"/>
      <c r="LFF6" s="274"/>
      <c r="LFG6" s="274"/>
      <c r="LFH6" s="274"/>
      <c r="LFI6" s="274"/>
      <c r="LFJ6" s="274"/>
      <c r="LFK6" s="274"/>
      <c r="LFL6" s="274"/>
      <c r="LFM6" s="274"/>
      <c r="LFN6" s="274"/>
      <c r="LFO6" s="274"/>
      <c r="LFP6" s="274"/>
      <c r="LFQ6" s="274"/>
      <c r="LFR6" s="274"/>
      <c r="LFS6" s="274"/>
      <c r="LFT6" s="274"/>
      <c r="LFU6" s="274"/>
      <c r="LFV6" s="274"/>
      <c r="LFW6" s="274"/>
      <c r="LFX6" s="274"/>
      <c r="LFY6" s="274"/>
      <c r="LFZ6" s="274"/>
      <c r="LGA6" s="274"/>
      <c r="LGB6" s="274"/>
      <c r="LGC6" s="274"/>
      <c r="LGD6" s="274"/>
      <c r="LGE6" s="274"/>
      <c r="LGF6" s="274"/>
      <c r="LGG6" s="274"/>
      <c r="LGH6" s="274"/>
      <c r="LGI6" s="274"/>
      <c r="LGJ6" s="274"/>
      <c r="LGK6" s="274"/>
      <c r="LGL6" s="274"/>
      <c r="LGM6" s="274"/>
      <c r="LGN6" s="274"/>
      <c r="LGO6" s="274"/>
      <c r="LGP6" s="274"/>
      <c r="LGQ6" s="274"/>
      <c r="LGR6" s="274"/>
      <c r="LGS6" s="274"/>
      <c r="LGT6" s="274"/>
      <c r="LGU6" s="274"/>
      <c r="LGV6" s="274"/>
      <c r="LGW6" s="274"/>
      <c r="LGX6" s="274"/>
      <c r="LGY6" s="274"/>
      <c r="LGZ6" s="274"/>
      <c r="LHA6" s="274"/>
      <c r="LHB6" s="274"/>
      <c r="LHC6" s="274"/>
      <c r="LHD6" s="274"/>
      <c r="LHE6" s="274"/>
      <c r="LHF6" s="274"/>
    </row>
    <row r="7" s="26" customFormat="1" ht="27" customHeight="1" spans="1:8326">
      <c r="A7" s="84" t="s">
        <v>1392</v>
      </c>
      <c r="B7" s="402" t="s">
        <v>1393</v>
      </c>
      <c r="C7" s="84" t="s">
        <v>1394</v>
      </c>
      <c r="D7" s="84" t="s">
        <v>1395</v>
      </c>
      <c r="E7" s="84" t="s">
        <v>1396</v>
      </c>
      <c r="F7" s="403"/>
      <c r="G7" s="400" t="s">
        <v>1398</v>
      </c>
      <c r="H7" s="404"/>
      <c r="I7" s="82"/>
      <c r="J7" s="83"/>
      <c r="K7" s="446" t="s">
        <v>3480</v>
      </c>
      <c r="L7" s="136"/>
      <c r="M7" s="137"/>
      <c r="N7" s="447" t="s">
        <v>1320</v>
      </c>
      <c r="O7" s="138" t="s">
        <v>44</v>
      </c>
      <c r="P7" s="139" t="s">
        <v>45</v>
      </c>
      <c r="Q7" s="140" t="s">
        <v>46</v>
      </c>
      <c r="R7" s="475" t="s">
        <v>47</v>
      </c>
      <c r="S7" s="480" t="s">
        <v>2971</v>
      </c>
      <c r="T7" s="480" t="s">
        <v>1399</v>
      </c>
      <c r="U7" s="480" t="s">
        <v>1409</v>
      </c>
      <c r="V7" s="480" t="s">
        <v>1410</v>
      </c>
      <c r="W7" s="481" t="s">
        <v>1408</v>
      </c>
      <c r="X7" s="482" t="s">
        <v>52</v>
      </c>
      <c r="Y7" s="502" t="s">
        <v>53</v>
      </c>
      <c r="Z7" s="502" t="s">
        <v>3481</v>
      </c>
      <c r="AA7" s="502" t="s">
        <v>54</v>
      </c>
      <c r="AB7" s="502" t="s">
        <v>55</v>
      </c>
      <c r="AC7" s="502" t="s">
        <v>2722</v>
      </c>
      <c r="AD7" s="502" t="s">
        <v>2748</v>
      </c>
      <c r="AE7" s="502" t="s">
        <v>2758</v>
      </c>
      <c r="AF7" s="502" t="s">
        <v>2772</v>
      </c>
      <c r="AG7" s="502" t="s">
        <v>2789</v>
      </c>
      <c r="AH7" s="508" t="s">
        <v>2824</v>
      </c>
      <c r="AI7" s="508" t="s">
        <v>2875</v>
      </c>
      <c r="AJ7" s="508" t="s">
        <v>2877</v>
      </c>
      <c r="AK7" s="508" t="s">
        <v>2892</v>
      </c>
      <c r="AL7" s="508" t="s">
        <v>2949</v>
      </c>
      <c r="AM7" s="508" t="s">
        <v>2953</v>
      </c>
      <c r="AN7" s="508" t="s">
        <v>2971</v>
      </c>
      <c r="AO7" s="508" t="s">
        <v>1399</v>
      </c>
      <c r="AP7" s="508" t="s">
        <v>3088</v>
      </c>
      <c r="AQ7" s="508" t="s">
        <v>3116</v>
      </c>
      <c r="AR7" s="508" t="s">
        <v>3145</v>
      </c>
      <c r="AS7" s="508" t="s">
        <v>3155</v>
      </c>
      <c r="AT7" s="508" t="s">
        <v>3161</v>
      </c>
      <c r="AU7" s="508" t="s">
        <v>3164</v>
      </c>
      <c r="AV7" s="508" t="s">
        <v>3169</v>
      </c>
      <c r="AW7" s="508" t="s">
        <v>1409</v>
      </c>
      <c r="AX7" s="508" t="s">
        <v>1410</v>
      </c>
      <c r="AY7" s="171" t="s">
        <v>1408</v>
      </c>
      <c r="AZ7" s="523"/>
      <c r="BA7" s="523" t="s">
        <v>33</v>
      </c>
      <c r="BB7" s="523" t="s">
        <v>3482</v>
      </c>
      <c r="BC7" s="523" t="s">
        <v>3483</v>
      </c>
      <c r="BD7" s="524" t="s">
        <v>33</v>
      </c>
      <c r="BE7" s="524" t="s">
        <v>3484</v>
      </c>
      <c r="BF7" s="524" t="s">
        <v>3485</v>
      </c>
      <c r="BG7" s="524" t="s">
        <v>3486</v>
      </c>
      <c r="BH7" s="524" t="s">
        <v>3487</v>
      </c>
      <c r="BI7" s="524" t="s">
        <v>3488</v>
      </c>
      <c r="BJ7" s="524" t="s">
        <v>3489</v>
      </c>
      <c r="BK7" s="524" t="s">
        <v>3490</v>
      </c>
      <c r="BL7" s="524" t="s">
        <v>27</v>
      </c>
      <c r="BM7" s="524" t="s">
        <v>27</v>
      </c>
      <c r="BN7" s="524" t="s">
        <v>27</v>
      </c>
      <c r="BO7" s="524" t="s">
        <v>3491</v>
      </c>
      <c r="BP7" s="524" t="s">
        <v>27</v>
      </c>
      <c r="BQ7" s="524" t="s">
        <v>1417</v>
      </c>
      <c r="BR7" s="524" t="s">
        <v>1417</v>
      </c>
      <c r="BS7" s="524" t="s">
        <v>1417</v>
      </c>
      <c r="BT7" s="536" t="s">
        <v>27</v>
      </c>
      <c r="BU7" s="536" t="s">
        <v>1425</v>
      </c>
      <c r="BV7" s="536" t="s">
        <v>1425</v>
      </c>
      <c r="BW7" s="536" t="s">
        <v>1425</v>
      </c>
      <c r="BX7" s="536" t="s">
        <v>1425</v>
      </c>
      <c r="BY7" s="536" t="s">
        <v>3492</v>
      </c>
      <c r="BZ7" s="536" t="s">
        <v>3493</v>
      </c>
      <c r="CA7" s="536" t="s">
        <v>27</v>
      </c>
      <c r="CB7" s="536" t="s">
        <v>27</v>
      </c>
      <c r="CC7" s="536" t="s">
        <v>3494</v>
      </c>
      <c r="CD7" s="536" t="s">
        <v>3495</v>
      </c>
      <c r="CE7" s="536" t="s">
        <v>27</v>
      </c>
      <c r="CF7" s="536"/>
      <c r="CG7" s="536" t="s">
        <v>1421</v>
      </c>
      <c r="CH7" s="536" t="s">
        <v>3496</v>
      </c>
      <c r="CI7" s="536" t="s">
        <v>1421</v>
      </c>
      <c r="CJ7" s="536" t="s">
        <v>1421</v>
      </c>
      <c r="CK7" s="536" t="s">
        <v>1421</v>
      </c>
      <c r="CL7" s="536" t="s">
        <v>1421</v>
      </c>
      <c r="CM7" s="536" t="s">
        <v>3433</v>
      </c>
      <c r="CN7" s="536" t="s">
        <v>3497</v>
      </c>
      <c r="CO7" s="536" t="s">
        <v>3433</v>
      </c>
      <c r="CP7" s="548"/>
      <c r="CQ7" s="551" t="s">
        <v>3498</v>
      </c>
      <c r="CR7" s="552" t="s">
        <v>3499</v>
      </c>
      <c r="CS7" s="552" t="s">
        <v>3500</v>
      </c>
      <c r="CT7" s="567" t="s">
        <v>3501</v>
      </c>
      <c r="CU7" s="569" t="s">
        <v>3502</v>
      </c>
      <c r="CV7" s="569" t="s">
        <v>3503</v>
      </c>
      <c r="CW7" s="569" t="s">
        <v>3504</v>
      </c>
      <c r="CX7" s="569" t="s">
        <v>3505</v>
      </c>
      <c r="CY7" s="569" t="s">
        <v>3506</v>
      </c>
      <c r="CZ7" s="569" t="s">
        <v>3507</v>
      </c>
      <c r="DA7" s="567" t="s">
        <v>3501</v>
      </c>
      <c r="DB7" s="569" t="s">
        <v>3508</v>
      </c>
      <c r="DC7" s="569" t="s">
        <v>3509</v>
      </c>
      <c r="DD7" s="569" t="s">
        <v>3510</v>
      </c>
      <c r="DE7" s="569" t="s">
        <v>3511</v>
      </c>
      <c r="DF7" s="569" t="s">
        <v>3512</v>
      </c>
      <c r="DG7" s="569" t="s">
        <v>3513</v>
      </c>
      <c r="DH7" s="569" t="s">
        <v>3514</v>
      </c>
      <c r="DI7" s="569" t="s">
        <v>3515</v>
      </c>
      <c r="DJ7" s="567" t="s">
        <v>3501</v>
      </c>
      <c r="DK7" s="569" t="s">
        <v>3516</v>
      </c>
      <c r="DL7" s="569" t="s">
        <v>3517</v>
      </c>
      <c r="DM7" s="569" t="s">
        <v>3518</v>
      </c>
      <c r="DN7" s="569" t="s">
        <v>3519</v>
      </c>
      <c r="DO7" s="569" t="s">
        <v>3520</v>
      </c>
      <c r="DP7" s="569" t="s">
        <v>3521</v>
      </c>
      <c r="DQ7" s="569" t="s">
        <v>3522</v>
      </c>
      <c r="DR7" s="569" t="s">
        <v>3523</v>
      </c>
      <c r="DS7" s="569" t="s">
        <v>3524</v>
      </c>
      <c r="DT7" s="569" t="s">
        <v>3525</v>
      </c>
      <c r="DU7" s="569" t="s">
        <v>3526</v>
      </c>
      <c r="DV7" s="569" t="s">
        <v>3527</v>
      </c>
      <c r="DW7" s="569" t="s">
        <v>3528</v>
      </c>
      <c r="DX7" s="569" t="s">
        <v>3529</v>
      </c>
      <c r="DY7" s="595"/>
      <c r="DZ7" s="596">
        <v>4.14</v>
      </c>
      <c r="EA7" s="597">
        <v>4.27</v>
      </c>
      <c r="EB7" s="597">
        <v>7.04</v>
      </c>
      <c r="EC7" s="597">
        <v>8.02</v>
      </c>
      <c r="ED7" s="597">
        <v>11.16</v>
      </c>
      <c r="EE7" s="548"/>
      <c r="EF7" s="599" t="s">
        <v>135</v>
      </c>
      <c r="EG7" s="608" t="s">
        <v>92</v>
      </c>
      <c r="EH7" s="608" t="s">
        <v>137</v>
      </c>
      <c r="EI7" s="608" t="s">
        <v>139</v>
      </c>
      <c r="EJ7" s="608" t="s">
        <v>141</v>
      </c>
      <c r="EK7" s="608" t="s">
        <v>143</v>
      </c>
      <c r="EL7" s="608" t="s">
        <v>144</v>
      </c>
      <c r="EM7" s="608" t="s">
        <v>147</v>
      </c>
      <c r="EN7" s="608" t="s">
        <v>148</v>
      </c>
      <c r="EO7" s="608" t="s">
        <v>149</v>
      </c>
      <c r="EP7" s="608" t="s">
        <v>151</v>
      </c>
      <c r="EQ7" s="617" t="s">
        <v>152</v>
      </c>
      <c r="ER7" s="608" t="s">
        <v>154</v>
      </c>
      <c r="ES7" s="608" t="s">
        <v>155</v>
      </c>
      <c r="ET7" s="608" t="s">
        <v>3530</v>
      </c>
      <c r="EU7" s="617" t="s">
        <v>3531</v>
      </c>
      <c r="EV7" s="608" t="s">
        <v>3532</v>
      </c>
      <c r="EW7" s="608" t="s">
        <v>3533</v>
      </c>
      <c r="EX7" s="608" t="s">
        <v>3534</v>
      </c>
      <c r="EY7" s="617" t="s">
        <v>3535</v>
      </c>
      <c r="EZ7" s="608" t="s">
        <v>3536</v>
      </c>
      <c r="FA7" s="608" t="s">
        <v>3537</v>
      </c>
      <c r="FB7" s="608" t="s">
        <v>3538</v>
      </c>
      <c r="FC7" s="608" t="s">
        <v>3539</v>
      </c>
      <c r="FD7" s="608" t="s">
        <v>3539</v>
      </c>
      <c r="FE7" s="608" t="s">
        <v>3540</v>
      </c>
      <c r="FF7" s="608" t="s">
        <v>3541</v>
      </c>
      <c r="FG7" s="608" t="s">
        <v>3542</v>
      </c>
      <c r="FH7" s="608" t="s">
        <v>3543</v>
      </c>
      <c r="FI7" s="608" t="s">
        <v>3544</v>
      </c>
      <c r="FJ7" s="608" t="s">
        <v>3545</v>
      </c>
      <c r="FK7" s="608" t="s">
        <v>3546</v>
      </c>
      <c r="FL7" s="608" t="s">
        <v>3547</v>
      </c>
      <c r="FM7" s="608" t="s">
        <v>3548</v>
      </c>
      <c r="FN7" s="608" t="s">
        <v>3531</v>
      </c>
      <c r="FO7" s="608" t="s">
        <v>3549</v>
      </c>
      <c r="FP7" s="608" t="s">
        <v>3550</v>
      </c>
      <c r="FQ7" s="608" t="s">
        <v>3551</v>
      </c>
      <c r="FR7" s="608" t="s">
        <v>3552</v>
      </c>
      <c r="FS7" s="608" t="s">
        <v>3553</v>
      </c>
      <c r="FT7" s="608" t="s">
        <v>3554</v>
      </c>
      <c r="FU7" s="608" t="s">
        <v>3555</v>
      </c>
      <c r="FV7" s="608" t="s">
        <v>3556</v>
      </c>
      <c r="FW7" s="608" t="s">
        <v>3557</v>
      </c>
      <c r="FX7" s="608" t="s">
        <v>3558</v>
      </c>
      <c r="FY7" s="608" t="s">
        <v>3559</v>
      </c>
      <c r="FZ7" s="608" t="s">
        <v>3560</v>
      </c>
      <c r="GA7" s="608" t="s">
        <v>3561</v>
      </c>
      <c r="GB7" s="608" t="s">
        <v>3562</v>
      </c>
      <c r="GC7" s="617" t="s">
        <v>3563</v>
      </c>
      <c r="GD7" s="608" t="s">
        <v>3564</v>
      </c>
      <c r="GE7" s="608" t="s">
        <v>3565</v>
      </c>
      <c r="GF7" s="608" t="s">
        <v>3566</v>
      </c>
      <c r="GG7" s="608" t="s">
        <v>3567</v>
      </c>
      <c r="GH7" s="608" t="s">
        <v>3568</v>
      </c>
      <c r="GI7" s="608" t="s">
        <v>3569</v>
      </c>
      <c r="GJ7" s="608" t="s">
        <v>3570</v>
      </c>
      <c r="GK7" s="608" t="s">
        <v>3571</v>
      </c>
      <c r="GL7" s="608" t="s">
        <v>3572</v>
      </c>
      <c r="GM7" s="608" t="s">
        <v>3573</v>
      </c>
      <c r="GN7" s="608" t="s">
        <v>3573</v>
      </c>
      <c r="GO7" s="608" t="s">
        <v>3574</v>
      </c>
      <c r="GP7" s="608" t="s">
        <v>3575</v>
      </c>
      <c r="GQ7" s="628" t="s">
        <v>3576</v>
      </c>
      <c r="GR7" s="608" t="s">
        <v>3577</v>
      </c>
      <c r="GS7" s="608" t="s">
        <v>3578</v>
      </c>
      <c r="GT7" s="608" t="s">
        <v>3579</v>
      </c>
      <c r="GU7" s="608" t="s">
        <v>3580</v>
      </c>
      <c r="GV7" s="628" t="s">
        <v>3581</v>
      </c>
      <c r="GW7" s="628" t="s">
        <v>3582</v>
      </c>
      <c r="GX7" s="608" t="s">
        <v>3583</v>
      </c>
      <c r="GY7" s="608" t="s">
        <v>3584</v>
      </c>
      <c r="GZ7" s="608" t="s">
        <v>3585</v>
      </c>
      <c r="HA7" s="617" t="s">
        <v>3586</v>
      </c>
      <c r="HB7" s="628" t="s">
        <v>3587</v>
      </c>
      <c r="HC7" s="608" t="s">
        <v>3588</v>
      </c>
      <c r="HD7" s="608" t="s">
        <v>3589</v>
      </c>
      <c r="HE7" s="608" t="s">
        <v>3590</v>
      </c>
      <c r="HF7" s="608" t="s">
        <v>3591</v>
      </c>
      <c r="HG7" s="628" t="s">
        <v>3592</v>
      </c>
      <c r="HH7" s="628" t="s">
        <v>3593</v>
      </c>
      <c r="HI7" s="628" t="s">
        <v>3594</v>
      </c>
      <c r="HJ7" s="628" t="s">
        <v>3595</v>
      </c>
      <c r="HK7" s="628" t="s">
        <v>3596</v>
      </c>
      <c r="HL7" s="628" t="s">
        <v>3597</v>
      </c>
      <c r="HM7" s="628" t="s">
        <v>3598</v>
      </c>
      <c r="HN7" s="628" t="s">
        <v>3599</v>
      </c>
      <c r="HO7" s="634" t="s">
        <v>3600</v>
      </c>
      <c r="HP7" s="628" t="s">
        <v>3601</v>
      </c>
      <c r="HQ7" s="628" t="s">
        <v>3602</v>
      </c>
      <c r="HR7" s="628" t="s">
        <v>3603</v>
      </c>
      <c r="HS7" s="628" t="s">
        <v>3604</v>
      </c>
      <c r="HT7" s="628" t="s">
        <v>3605</v>
      </c>
      <c r="HU7" s="636" t="s">
        <v>1432</v>
      </c>
      <c r="HV7" s="628" t="s">
        <v>3606</v>
      </c>
      <c r="HW7" s="628" t="s">
        <v>3607</v>
      </c>
      <c r="HX7" s="628" t="s">
        <v>3608</v>
      </c>
      <c r="HY7" s="628" t="s">
        <v>3609</v>
      </c>
      <c r="HZ7" s="628" t="s">
        <v>3600</v>
      </c>
      <c r="IA7" s="628" t="s">
        <v>3610</v>
      </c>
      <c r="IB7" s="536" t="s">
        <v>1433</v>
      </c>
      <c r="IC7" s="536" t="s">
        <v>1434</v>
      </c>
      <c r="ID7" s="536" t="s">
        <v>1435</v>
      </c>
      <c r="IE7" s="628" t="s">
        <v>3611</v>
      </c>
      <c r="IF7" s="628" t="s">
        <v>3612</v>
      </c>
      <c r="IG7" s="628" t="s">
        <v>3613</v>
      </c>
      <c r="IH7" s="628" t="s">
        <v>3614</v>
      </c>
      <c r="II7" s="628" t="s">
        <v>3615</v>
      </c>
      <c r="IJ7" s="628" t="s">
        <v>3616</v>
      </c>
      <c r="IK7" s="628" t="s">
        <v>3617</v>
      </c>
      <c r="IL7" s="608" t="s">
        <v>1436</v>
      </c>
      <c r="IM7" s="608" t="s">
        <v>3618</v>
      </c>
      <c r="IN7" s="536" t="s">
        <v>1437</v>
      </c>
      <c r="IO7" s="608" t="s">
        <v>3619</v>
      </c>
      <c r="IP7" s="608" t="s">
        <v>3620</v>
      </c>
      <c r="IQ7" s="608" t="s">
        <v>1438</v>
      </c>
      <c r="IR7" s="595"/>
      <c r="IS7" s="608" t="s">
        <v>146</v>
      </c>
      <c r="IT7" s="608" t="s">
        <v>153</v>
      </c>
      <c r="IU7" s="608" t="s">
        <v>3621</v>
      </c>
      <c r="IV7" s="608" t="s">
        <v>3622</v>
      </c>
      <c r="IW7" s="608" t="s">
        <v>3623</v>
      </c>
      <c r="IX7" s="608" t="s">
        <v>3624</v>
      </c>
      <c r="IY7" s="608" t="s">
        <v>3625</v>
      </c>
      <c r="IZ7" s="608" t="s">
        <v>3626</v>
      </c>
      <c r="JA7" s="608" t="s">
        <v>3627</v>
      </c>
      <c r="JB7" s="608" t="s">
        <v>3628</v>
      </c>
      <c r="JC7" s="617" t="s">
        <v>3629</v>
      </c>
      <c r="JD7" s="608" t="s">
        <v>3630</v>
      </c>
      <c r="JE7" s="650" t="s">
        <v>3627</v>
      </c>
      <c r="JF7" s="608" t="s">
        <v>3631</v>
      </c>
      <c r="JG7" s="608" t="s">
        <v>3632</v>
      </c>
      <c r="JH7" s="608" t="s">
        <v>3633</v>
      </c>
      <c r="JI7" s="608" t="s">
        <v>3634</v>
      </c>
      <c r="JJ7" s="628" t="s">
        <v>3635</v>
      </c>
      <c r="JK7" s="628" t="s">
        <v>3636</v>
      </c>
      <c r="JL7" s="628" t="s">
        <v>3637</v>
      </c>
      <c r="JM7" s="628" t="s">
        <v>3638</v>
      </c>
      <c r="JN7" s="628" t="s">
        <v>3639</v>
      </c>
      <c r="JO7" s="628" t="s">
        <v>3640</v>
      </c>
      <c r="JP7" s="628" t="s">
        <v>3641</v>
      </c>
      <c r="JQ7" s="628" t="s">
        <v>3642</v>
      </c>
      <c r="JR7" s="628" t="s">
        <v>3643</v>
      </c>
      <c r="JS7" s="628" t="s">
        <v>3644</v>
      </c>
      <c r="JT7" s="628" t="s">
        <v>3645</v>
      </c>
      <c r="JU7" s="628" t="s">
        <v>3646</v>
      </c>
      <c r="JV7" s="628" t="s">
        <v>3647</v>
      </c>
      <c r="JW7" s="628" t="s">
        <v>3648</v>
      </c>
      <c r="JX7" s="628" t="s">
        <v>3649</v>
      </c>
      <c r="JY7" s="628" t="s">
        <v>3650</v>
      </c>
      <c r="JZ7" s="628" t="s">
        <v>3651</v>
      </c>
      <c r="KA7" s="628" t="s">
        <v>3652</v>
      </c>
      <c r="KB7" s="628" t="s">
        <v>3653</v>
      </c>
      <c r="KC7" s="628" t="s">
        <v>3654</v>
      </c>
      <c r="KD7" s="628" t="s">
        <v>3655</v>
      </c>
      <c r="KE7" s="628" t="s">
        <v>3656</v>
      </c>
      <c r="KF7" s="628" t="s">
        <v>3657</v>
      </c>
      <c r="KG7" s="628" t="s">
        <v>3658</v>
      </c>
      <c r="KH7" s="628" t="s">
        <v>3659</v>
      </c>
      <c r="KI7" s="628" t="s">
        <v>3660</v>
      </c>
      <c r="KJ7" s="628" t="s">
        <v>3661</v>
      </c>
      <c r="KK7" s="628" t="s">
        <v>3662</v>
      </c>
      <c r="KL7" s="628" t="s">
        <v>3663</v>
      </c>
      <c r="KM7" s="628" t="s">
        <v>3664</v>
      </c>
      <c r="KN7" s="628" t="s">
        <v>3665</v>
      </c>
      <c r="KO7" s="628" t="s">
        <v>3666</v>
      </c>
      <c r="KP7" s="628" t="s">
        <v>3667</v>
      </c>
      <c r="KQ7" s="628" t="s">
        <v>3668</v>
      </c>
      <c r="KR7" s="628" t="s">
        <v>3669</v>
      </c>
      <c r="KS7" s="628" t="s">
        <v>3670</v>
      </c>
      <c r="KT7" s="628" t="s">
        <v>3671</v>
      </c>
      <c r="KU7" s="628" t="s">
        <v>1496</v>
      </c>
      <c r="KV7" s="659"/>
      <c r="KW7" s="608" t="s">
        <v>3672</v>
      </c>
      <c r="KX7" s="608" t="s">
        <v>3673</v>
      </c>
      <c r="KY7" s="608" t="s">
        <v>3674</v>
      </c>
      <c r="KZ7" s="608" t="s">
        <v>3675</v>
      </c>
      <c r="LA7" s="608" t="s">
        <v>3676</v>
      </c>
      <c r="LB7" s="608" t="s">
        <v>3677</v>
      </c>
      <c r="LC7" s="628" t="s">
        <v>3678</v>
      </c>
      <c r="LD7" s="608" t="s">
        <v>3679</v>
      </c>
      <c r="LE7" s="608" t="s">
        <v>3680</v>
      </c>
      <c r="LF7" s="628" t="s">
        <v>3681</v>
      </c>
      <c r="LG7" s="628" t="s">
        <v>3682</v>
      </c>
      <c r="LH7" s="628" t="s">
        <v>3683</v>
      </c>
      <c r="LI7" s="628" t="s">
        <v>3684</v>
      </c>
      <c r="LJ7" s="628" t="s">
        <v>3685</v>
      </c>
      <c r="LK7" s="628" t="s">
        <v>3686</v>
      </c>
      <c r="LL7" s="628" t="s">
        <v>3687</v>
      </c>
      <c r="LM7" s="628" t="s">
        <v>3688</v>
      </c>
      <c r="LN7" s="628" t="s">
        <v>3689</v>
      </c>
      <c r="LO7" s="628" t="s">
        <v>3690</v>
      </c>
      <c r="LP7" s="628" t="s">
        <v>3691</v>
      </c>
      <c r="LQ7" s="628" t="s">
        <v>3692</v>
      </c>
      <c r="LR7" s="628" t="s">
        <v>3693</v>
      </c>
      <c r="LS7" s="628" t="s">
        <v>3694</v>
      </c>
      <c r="LT7" s="628" t="s">
        <v>3695</v>
      </c>
      <c r="LU7" s="628" t="s">
        <v>3696</v>
      </c>
      <c r="LV7" s="669" t="s">
        <v>3697</v>
      </c>
      <c r="LW7" s="659"/>
      <c r="LX7" s="608" t="s">
        <v>3698</v>
      </c>
      <c r="LY7" s="628" t="s">
        <v>3699</v>
      </c>
      <c r="LZ7" s="628" t="s">
        <v>3700</v>
      </c>
      <c r="MA7" s="628" t="s">
        <v>3701</v>
      </c>
      <c r="MB7" s="628" t="s">
        <v>3702</v>
      </c>
      <c r="MC7" s="628" t="s">
        <v>3703</v>
      </c>
      <c r="MD7" s="628" t="s">
        <v>3704</v>
      </c>
      <c r="ME7" s="628" t="s">
        <v>3705</v>
      </c>
      <c r="MF7" s="628" t="s">
        <v>3706</v>
      </c>
      <c r="MG7" s="628" t="s">
        <v>3707</v>
      </c>
      <c r="MH7" s="628" t="s">
        <v>3708</v>
      </c>
      <c r="MI7" s="628" t="s">
        <v>3709</v>
      </c>
      <c r="MJ7" s="628" t="s">
        <v>3710</v>
      </c>
      <c r="MK7" s="628" t="s">
        <v>3711</v>
      </c>
      <c r="ML7" s="628" t="s">
        <v>3712</v>
      </c>
      <c r="MM7" s="628" t="s">
        <v>3713</v>
      </c>
      <c r="MN7" s="628" t="s">
        <v>3714</v>
      </c>
      <c r="MO7" s="628" t="s">
        <v>3715</v>
      </c>
      <c r="MP7" s="628" t="s">
        <v>3716</v>
      </c>
      <c r="MQ7" s="628" t="s">
        <v>3717</v>
      </c>
      <c r="MR7" s="536" t="s">
        <v>3718</v>
      </c>
      <c r="MS7" s="659"/>
      <c r="MT7" s="253" t="s">
        <v>1558</v>
      </c>
      <c r="MU7" s="254" t="s">
        <v>1559</v>
      </c>
      <c r="MV7" s="254" t="s">
        <v>1560</v>
      </c>
      <c r="MW7" s="248" t="s">
        <v>1561</v>
      </c>
      <c r="MX7" s="248" t="s">
        <v>1561</v>
      </c>
      <c r="MY7" s="249"/>
      <c r="MZ7" s="696" t="s">
        <v>1562</v>
      </c>
      <c r="NA7" s="697" t="s">
        <v>1563</v>
      </c>
      <c r="NB7" s="699" t="s">
        <v>1564</v>
      </c>
      <c r="NC7" s="698" t="s">
        <v>1565</v>
      </c>
      <c r="ND7" s="698" t="s">
        <v>1566</v>
      </c>
      <c r="NE7" s="724" t="s">
        <v>1567</v>
      </c>
      <c r="NF7" s="725" t="s">
        <v>1568</v>
      </c>
      <c r="NG7" s="725" t="s">
        <v>1569</v>
      </c>
      <c r="NH7" s="725"/>
      <c r="NI7" s="729"/>
      <c r="NJ7" s="724" t="s">
        <v>1570</v>
      </c>
      <c r="NK7" s="727" t="s">
        <v>1571</v>
      </c>
      <c r="NL7" s="728" t="s">
        <v>1572</v>
      </c>
      <c r="NM7" s="728" t="s">
        <v>1573</v>
      </c>
      <c r="NN7" s="728" t="s">
        <v>1574</v>
      </c>
      <c r="NO7" s="728" t="s">
        <v>1575</v>
      </c>
      <c r="NP7" s="728" t="s">
        <v>3719</v>
      </c>
      <c r="NQ7" s="754" t="s">
        <v>1577</v>
      </c>
      <c r="NR7" s="728" t="s">
        <v>1578</v>
      </c>
      <c r="NS7" s="755" t="s">
        <v>1579</v>
      </c>
      <c r="NT7" s="755" t="s">
        <v>1580</v>
      </c>
      <c r="NU7" s="728" t="s">
        <v>1581</v>
      </c>
      <c r="NV7" s="765" t="s">
        <v>1582</v>
      </c>
      <c r="NW7" s="765" t="s">
        <v>1583</v>
      </c>
      <c r="NX7" s="728" t="s">
        <v>1584</v>
      </c>
      <c r="NY7" s="728" t="s">
        <v>1585</v>
      </c>
      <c r="NZ7" s="766" t="s">
        <v>1586</v>
      </c>
      <c r="OA7" s="766" t="s">
        <v>1587</v>
      </c>
      <c r="OB7" s="266" t="s">
        <v>1588</v>
      </c>
      <c r="OC7" s="766" t="s">
        <v>1589</v>
      </c>
      <c r="OD7" s="728"/>
      <c r="OE7" s="778" t="s">
        <v>3720</v>
      </c>
      <c r="OF7" s="778" t="s">
        <v>3721</v>
      </c>
      <c r="OG7" s="778" t="s">
        <v>3722</v>
      </c>
      <c r="OH7" s="778" t="s">
        <v>3723</v>
      </c>
      <c r="OI7" s="778" t="s">
        <v>3724</v>
      </c>
      <c r="OJ7" s="778" t="s">
        <v>3725</v>
      </c>
      <c r="OK7" s="778" t="s">
        <v>3726</v>
      </c>
      <c r="OL7" s="778" t="s">
        <v>3727</v>
      </c>
      <c r="OM7" s="778" t="s">
        <v>3728</v>
      </c>
      <c r="ON7" s="778" t="s">
        <v>3729</v>
      </c>
      <c r="OO7" s="778" t="s">
        <v>3730</v>
      </c>
      <c r="OP7" s="778" t="s">
        <v>3731</v>
      </c>
      <c r="OQ7" s="781" t="s">
        <v>1602</v>
      </c>
      <c r="OR7" s="766" t="s">
        <v>1603</v>
      </c>
      <c r="OS7" s="781" t="s">
        <v>3732</v>
      </c>
      <c r="OT7" s="781" t="s">
        <v>3</v>
      </c>
      <c r="OU7" s="778" t="s">
        <v>3733</v>
      </c>
      <c r="OV7" s="778" t="s">
        <v>3734</v>
      </c>
      <c r="OW7" s="778" t="s">
        <v>3735</v>
      </c>
      <c r="OX7" s="778" t="s">
        <v>3736</v>
      </c>
      <c r="OY7" s="778" t="s">
        <v>3737</v>
      </c>
      <c r="OZ7" s="778" t="s">
        <v>3738</v>
      </c>
      <c r="PA7" s="778" t="s">
        <v>3739</v>
      </c>
      <c r="PB7" s="778" t="s">
        <v>3740</v>
      </c>
      <c r="PC7" s="778" t="s">
        <v>3741</v>
      </c>
      <c r="PD7" s="778" t="s">
        <v>3742</v>
      </c>
      <c r="PE7" s="778" t="s">
        <v>3743</v>
      </c>
      <c r="PF7" s="778" t="s">
        <v>3744</v>
      </c>
      <c r="PG7" s="785"/>
      <c r="PH7" s="274"/>
      <c r="PI7" s="274">
        <v>2021</v>
      </c>
      <c r="PJ7" s="274">
        <v>2021</v>
      </c>
      <c r="PK7" s="274">
        <v>2021</v>
      </c>
      <c r="PL7" s="274">
        <v>2021</v>
      </c>
      <c r="PM7" s="274">
        <v>2021</v>
      </c>
      <c r="PN7" s="274">
        <v>2021</v>
      </c>
      <c r="PO7" s="274">
        <v>2021</v>
      </c>
      <c r="PP7" s="274">
        <v>2021</v>
      </c>
      <c r="PQ7" s="274">
        <v>2021</v>
      </c>
      <c r="PR7" s="274">
        <v>2021</v>
      </c>
      <c r="PS7" s="274">
        <v>2021</v>
      </c>
      <c r="PT7" s="274">
        <v>2021</v>
      </c>
      <c r="PU7" s="274">
        <v>2021</v>
      </c>
      <c r="PV7" s="274">
        <v>2021</v>
      </c>
      <c r="PW7" s="274">
        <v>2021</v>
      </c>
      <c r="PX7" s="274"/>
      <c r="PY7" s="274"/>
      <c r="PZ7" s="274"/>
      <c r="QA7" s="274"/>
      <c r="QB7" s="274"/>
      <c r="QC7" s="274"/>
      <c r="QD7" s="274"/>
      <c r="QE7" s="274"/>
      <c r="QF7" s="274"/>
      <c r="QG7" s="274"/>
      <c r="QH7" s="274"/>
      <c r="QI7" s="274"/>
      <c r="QJ7" s="274"/>
      <c r="QK7" s="274"/>
      <c r="QL7" s="274"/>
      <c r="QM7" s="274"/>
      <c r="QN7" s="274"/>
      <c r="QO7" s="274"/>
      <c r="QP7" s="274"/>
      <c r="QQ7" s="274"/>
      <c r="QR7" s="274"/>
      <c r="QS7" s="274"/>
      <c r="QT7" s="274"/>
      <c r="QU7" s="274"/>
      <c r="QV7" s="274"/>
      <c r="QW7" s="274"/>
      <c r="QX7" s="274"/>
      <c r="QY7" s="274"/>
      <c r="QZ7" s="274"/>
      <c r="RA7" s="274"/>
      <c r="RB7" s="274"/>
      <c r="RC7" s="274"/>
      <c r="RD7" s="274"/>
      <c r="RE7" s="274"/>
      <c r="RF7" s="274"/>
      <c r="RG7" s="274"/>
      <c r="RH7" s="274"/>
      <c r="RI7" s="274"/>
      <c r="RJ7" s="274"/>
      <c r="RK7" s="274"/>
      <c r="RL7" s="274"/>
      <c r="RM7" s="274"/>
      <c r="RN7" s="274"/>
      <c r="RO7" s="274"/>
      <c r="RP7" s="274"/>
      <c r="RQ7" s="274"/>
      <c r="RR7" s="274"/>
      <c r="RS7" s="274"/>
      <c r="RT7" s="274"/>
      <c r="RU7" s="274"/>
      <c r="RV7" s="274"/>
      <c r="RW7" s="274"/>
      <c r="RX7" s="274"/>
      <c r="RY7" s="274"/>
      <c r="RZ7" s="274"/>
      <c r="SA7" s="274"/>
      <c r="SB7" s="274"/>
      <c r="SC7" s="274"/>
      <c r="SD7" s="274"/>
      <c r="SE7" s="274"/>
      <c r="SF7" s="274"/>
      <c r="SG7" s="274"/>
      <c r="SH7" s="274"/>
      <c r="SI7" s="274"/>
      <c r="SJ7" s="274"/>
      <c r="SK7" s="274"/>
      <c r="SL7" s="274"/>
      <c r="SM7" s="274"/>
      <c r="SN7" s="274"/>
      <c r="SO7" s="274"/>
      <c r="SP7" s="274"/>
      <c r="SQ7" s="274"/>
      <c r="SR7" s="274"/>
      <c r="SS7" s="274"/>
      <c r="ST7" s="274"/>
      <c r="SU7" s="274"/>
      <c r="SV7" s="274"/>
      <c r="SW7" s="274"/>
      <c r="SX7" s="274"/>
      <c r="SY7" s="274"/>
      <c r="SZ7" s="274"/>
      <c r="TA7" s="274"/>
      <c r="TB7" s="274"/>
      <c r="TC7" s="274"/>
      <c r="TD7" s="274"/>
      <c r="TE7" s="274"/>
      <c r="TF7" s="274"/>
      <c r="TG7" s="274"/>
      <c r="TH7" s="274"/>
      <c r="TI7" s="274"/>
      <c r="TJ7" s="274"/>
      <c r="TK7" s="274"/>
      <c r="TL7" s="274"/>
      <c r="TM7" s="274"/>
      <c r="TN7" s="274"/>
      <c r="TO7" s="274"/>
      <c r="TP7" s="274"/>
      <c r="TQ7" s="274"/>
      <c r="TR7" s="274"/>
      <c r="TS7" s="274"/>
      <c r="TT7" s="274"/>
      <c r="TU7" s="274"/>
      <c r="TV7" s="274"/>
      <c r="TW7" s="274"/>
      <c r="TX7" s="274"/>
      <c r="TY7" s="274"/>
      <c r="TZ7" s="274"/>
      <c r="UA7" s="274"/>
      <c r="UB7" s="274"/>
      <c r="UC7" s="274"/>
      <c r="UD7" s="274"/>
      <c r="UE7" s="274"/>
      <c r="UF7" s="274"/>
      <c r="UG7" s="274"/>
      <c r="UH7" s="274"/>
      <c r="UI7" s="274"/>
      <c r="UJ7" s="274"/>
      <c r="UK7" s="274"/>
      <c r="UL7" s="274"/>
      <c r="UM7" s="274"/>
      <c r="UN7" s="274"/>
      <c r="UO7" s="274"/>
      <c r="UP7" s="274"/>
      <c r="UQ7" s="274"/>
      <c r="UR7" s="274"/>
      <c r="US7" s="274"/>
      <c r="UT7" s="274"/>
      <c r="UU7" s="274"/>
      <c r="UV7" s="274"/>
      <c r="UW7" s="274"/>
      <c r="UX7" s="274"/>
      <c r="UY7" s="274"/>
      <c r="UZ7" s="274"/>
      <c r="VA7" s="274"/>
      <c r="VB7" s="274"/>
      <c r="VC7" s="274"/>
      <c r="VD7" s="274"/>
      <c r="VE7" s="274"/>
      <c r="VF7" s="274"/>
      <c r="VG7" s="274"/>
      <c r="VH7" s="274"/>
      <c r="VI7" s="274"/>
      <c r="VJ7" s="274"/>
      <c r="VK7" s="274"/>
      <c r="VL7" s="274"/>
      <c r="VM7" s="274"/>
      <c r="VN7" s="274"/>
      <c r="VO7" s="274"/>
      <c r="VP7" s="274"/>
      <c r="VQ7" s="274"/>
      <c r="VR7" s="274"/>
      <c r="VS7" s="274"/>
      <c r="VT7" s="274"/>
      <c r="VU7" s="274"/>
      <c r="VV7" s="274"/>
      <c r="VW7" s="274"/>
      <c r="VX7" s="274"/>
      <c r="VY7" s="274"/>
      <c r="VZ7" s="274"/>
      <c r="WA7" s="274"/>
      <c r="WB7" s="274"/>
      <c r="WC7" s="274"/>
      <c r="WD7" s="274"/>
      <c r="WE7" s="274"/>
      <c r="WF7" s="274"/>
      <c r="WG7" s="274"/>
      <c r="WH7" s="274"/>
      <c r="WI7" s="274"/>
      <c r="WJ7" s="274"/>
      <c r="WK7" s="274"/>
      <c r="WL7" s="274"/>
      <c r="WM7" s="274"/>
      <c r="WN7" s="274"/>
      <c r="WO7" s="274"/>
      <c r="WP7" s="274"/>
      <c r="WQ7" s="274"/>
      <c r="WR7" s="274"/>
      <c r="WS7" s="274"/>
      <c r="WT7" s="274"/>
      <c r="WU7" s="274"/>
      <c r="WV7" s="274"/>
      <c r="WW7" s="274"/>
      <c r="WX7" s="274"/>
      <c r="WY7" s="274"/>
      <c r="WZ7" s="274"/>
      <c r="XA7" s="274"/>
      <c r="XB7" s="274"/>
      <c r="XC7" s="274"/>
      <c r="XD7" s="274"/>
      <c r="XE7" s="274"/>
      <c r="XF7" s="274"/>
      <c r="XG7" s="274"/>
      <c r="XH7" s="274"/>
      <c r="XI7" s="274"/>
      <c r="XJ7" s="274"/>
      <c r="XK7" s="274"/>
      <c r="XL7" s="274"/>
      <c r="XM7" s="274"/>
      <c r="XN7" s="274"/>
      <c r="XO7" s="274"/>
      <c r="XP7" s="274"/>
      <c r="XQ7" s="274"/>
      <c r="XR7" s="274"/>
      <c r="XS7" s="274"/>
      <c r="XT7" s="274"/>
      <c r="XU7" s="274"/>
      <c r="XV7" s="274"/>
      <c r="XW7" s="274"/>
      <c r="XX7" s="274"/>
      <c r="XY7" s="274"/>
      <c r="XZ7" s="274"/>
      <c r="YA7" s="274"/>
      <c r="YB7" s="274"/>
      <c r="YC7" s="274"/>
      <c r="YD7" s="274"/>
      <c r="YE7" s="274"/>
      <c r="YF7" s="274"/>
      <c r="YG7" s="274"/>
      <c r="YH7" s="274"/>
      <c r="YI7" s="274"/>
      <c r="YJ7" s="274"/>
      <c r="YK7" s="274"/>
      <c r="YL7" s="274"/>
      <c r="YM7" s="274"/>
      <c r="YN7" s="274"/>
      <c r="YO7" s="274"/>
      <c r="YP7" s="274"/>
      <c r="YQ7" s="274"/>
      <c r="YR7" s="274"/>
      <c r="YS7" s="274"/>
      <c r="YT7" s="274"/>
      <c r="YU7" s="274"/>
      <c r="YV7" s="274"/>
      <c r="YW7" s="274"/>
      <c r="YX7" s="274"/>
      <c r="YY7" s="274"/>
      <c r="YZ7" s="274"/>
      <c r="ZA7" s="274"/>
      <c r="ZB7" s="274"/>
      <c r="ZC7" s="274"/>
      <c r="ZD7" s="274"/>
      <c r="ZE7" s="274"/>
      <c r="ZF7" s="274"/>
      <c r="ZG7" s="274"/>
      <c r="ZH7" s="274"/>
      <c r="ZI7" s="274"/>
      <c r="ZJ7" s="274"/>
      <c r="ZK7" s="274"/>
      <c r="ZL7" s="274"/>
      <c r="ZM7" s="274"/>
      <c r="ZN7" s="274"/>
      <c r="ZO7" s="274"/>
      <c r="ZP7" s="274"/>
      <c r="ZQ7" s="274"/>
      <c r="ZR7" s="274"/>
      <c r="ZS7" s="274"/>
      <c r="ZT7" s="274"/>
      <c r="ZU7" s="274"/>
      <c r="ZV7" s="274"/>
      <c r="ZW7" s="274"/>
      <c r="ZX7" s="274"/>
      <c r="ZY7" s="274"/>
      <c r="ZZ7" s="274"/>
      <c r="AAA7" s="274"/>
      <c r="AAB7" s="274"/>
      <c r="AAC7" s="274"/>
      <c r="AAD7" s="274"/>
      <c r="AAE7" s="274"/>
      <c r="AAF7" s="274"/>
      <c r="AAG7" s="274"/>
      <c r="AAH7" s="274"/>
      <c r="AAI7" s="274"/>
      <c r="AAJ7" s="274"/>
      <c r="AAK7" s="274"/>
      <c r="AAL7" s="274"/>
      <c r="AAM7" s="274"/>
      <c r="AAN7" s="274"/>
      <c r="AAO7" s="274"/>
      <c r="AAP7" s="274"/>
      <c r="AAQ7" s="274"/>
      <c r="AAR7" s="274"/>
      <c r="AAS7" s="274"/>
      <c r="AAT7" s="274"/>
      <c r="AAU7" s="274"/>
      <c r="AAV7" s="274"/>
      <c r="AAW7" s="274"/>
      <c r="AAX7" s="274"/>
      <c r="AAY7" s="274"/>
      <c r="AAZ7" s="274"/>
      <c r="ABA7" s="274"/>
      <c r="ABB7" s="274"/>
      <c r="ABC7" s="274"/>
      <c r="ABD7" s="274"/>
      <c r="ABE7" s="274"/>
      <c r="ABF7" s="274"/>
      <c r="ABG7" s="274"/>
      <c r="ABH7" s="274"/>
      <c r="ABI7" s="274"/>
      <c r="ABJ7" s="274"/>
      <c r="ABK7" s="274"/>
      <c r="ABL7" s="274"/>
      <c r="ABM7" s="274"/>
      <c r="ABN7" s="274"/>
      <c r="ABO7" s="274"/>
      <c r="ABP7" s="274"/>
      <c r="ABQ7" s="274"/>
      <c r="ABR7" s="274"/>
      <c r="ABS7" s="274"/>
      <c r="ABT7" s="274"/>
      <c r="ABU7" s="274"/>
      <c r="ABV7" s="274"/>
      <c r="ABW7" s="274"/>
      <c r="ABX7" s="274"/>
      <c r="ABY7" s="274"/>
      <c r="ABZ7" s="274"/>
      <c r="ACA7" s="274"/>
      <c r="ACB7" s="274"/>
      <c r="ACC7" s="274"/>
      <c r="ACD7" s="274"/>
      <c r="ACE7" s="274"/>
      <c r="ACF7" s="274"/>
      <c r="ACG7" s="274"/>
      <c r="ACH7" s="274"/>
      <c r="ACI7" s="274"/>
      <c r="ACJ7" s="274"/>
      <c r="ACK7" s="274"/>
      <c r="ACL7" s="274"/>
      <c r="ACM7" s="274"/>
      <c r="ACN7" s="274"/>
      <c r="ACO7" s="274"/>
      <c r="ACP7" s="274"/>
      <c r="ACQ7" s="274"/>
      <c r="ACR7" s="274"/>
      <c r="ACS7" s="274"/>
      <c r="ACT7" s="274"/>
      <c r="ACU7" s="274"/>
      <c r="ACV7" s="274"/>
      <c r="ACW7" s="274"/>
      <c r="ACX7" s="274"/>
      <c r="ACY7" s="274"/>
      <c r="ACZ7" s="274"/>
      <c r="ADA7" s="274"/>
      <c r="ADB7" s="274"/>
      <c r="ADC7" s="274"/>
      <c r="ADD7" s="274"/>
      <c r="ADE7" s="274"/>
      <c r="ADF7" s="274"/>
      <c r="ADG7" s="274"/>
      <c r="ADH7" s="274"/>
      <c r="ADI7" s="274"/>
      <c r="ADJ7" s="274"/>
      <c r="ADK7" s="274"/>
      <c r="ADL7" s="274"/>
      <c r="ADM7" s="274"/>
      <c r="ADN7" s="274"/>
      <c r="ADO7" s="274"/>
      <c r="ADP7" s="274"/>
      <c r="ADQ7" s="274"/>
      <c r="ADR7" s="274"/>
      <c r="ADS7" s="274"/>
      <c r="ADT7" s="274"/>
      <c r="ADU7" s="274"/>
      <c r="ADV7" s="274"/>
      <c r="ADW7" s="274"/>
      <c r="ADX7" s="274"/>
      <c r="ADY7" s="274"/>
      <c r="ADZ7" s="274"/>
      <c r="AEA7" s="274"/>
      <c r="AEB7" s="274"/>
      <c r="AEC7" s="274"/>
      <c r="AED7" s="274"/>
      <c r="AEE7" s="274"/>
      <c r="AEF7" s="274"/>
      <c r="AEG7" s="274"/>
      <c r="AEH7" s="274"/>
      <c r="AEI7" s="274"/>
      <c r="AEJ7" s="274"/>
      <c r="AEK7" s="274"/>
      <c r="AEL7" s="274"/>
      <c r="AEM7" s="274"/>
      <c r="AEN7" s="274"/>
      <c r="AEO7" s="274"/>
      <c r="AEP7" s="274"/>
      <c r="AEQ7" s="274"/>
      <c r="AER7" s="274"/>
      <c r="AES7" s="274"/>
      <c r="AET7" s="274"/>
      <c r="AEU7" s="274"/>
      <c r="AEV7" s="274"/>
      <c r="AEW7" s="274"/>
      <c r="AEX7" s="274"/>
      <c r="AEY7" s="274"/>
      <c r="AEZ7" s="274"/>
      <c r="AFA7" s="274"/>
      <c r="AFB7" s="274"/>
      <c r="AFC7" s="274"/>
      <c r="AFD7" s="274"/>
      <c r="AFE7" s="274"/>
      <c r="AFF7" s="274"/>
      <c r="AFG7" s="274"/>
      <c r="AFH7" s="274"/>
      <c r="AFI7" s="274"/>
      <c r="AFJ7" s="274"/>
      <c r="AFK7" s="274"/>
      <c r="AFL7" s="274"/>
      <c r="AFM7" s="274"/>
      <c r="AFN7" s="274"/>
      <c r="AFO7" s="274"/>
      <c r="AFP7" s="274"/>
      <c r="AFQ7" s="274"/>
      <c r="AFR7" s="274"/>
      <c r="AFS7" s="274"/>
      <c r="AFT7" s="274"/>
      <c r="AFU7" s="274"/>
      <c r="AFV7" s="274"/>
      <c r="AFW7" s="274"/>
      <c r="AFX7" s="274"/>
      <c r="AFY7" s="274"/>
      <c r="AFZ7" s="274"/>
      <c r="AGA7" s="274"/>
      <c r="AGB7" s="274"/>
      <c r="AGC7" s="274"/>
      <c r="AGD7" s="274"/>
      <c r="AGE7" s="274"/>
      <c r="AGF7" s="274"/>
      <c r="AGG7" s="274"/>
      <c r="AGH7" s="274"/>
      <c r="AGI7" s="274"/>
      <c r="AGJ7" s="274"/>
      <c r="AGK7" s="274"/>
      <c r="AGL7" s="274"/>
      <c r="AGM7" s="274"/>
      <c r="AGN7" s="274"/>
      <c r="AGO7" s="274"/>
      <c r="AGP7" s="274"/>
      <c r="AGQ7" s="274"/>
      <c r="AGR7" s="274"/>
      <c r="AGS7" s="274"/>
      <c r="AGT7" s="274"/>
      <c r="AGU7" s="274"/>
      <c r="AGV7" s="274"/>
      <c r="AGW7" s="274"/>
      <c r="AGX7" s="274"/>
      <c r="AGY7" s="274"/>
      <c r="AGZ7" s="274"/>
      <c r="AHA7" s="274"/>
      <c r="AHB7" s="274"/>
      <c r="AHC7" s="274"/>
      <c r="AHD7" s="274"/>
      <c r="AHE7" s="274"/>
      <c r="AHF7" s="274"/>
      <c r="AHG7" s="274"/>
      <c r="AHH7" s="274"/>
      <c r="AHI7" s="274"/>
      <c r="AHJ7" s="274"/>
      <c r="AHK7" s="274"/>
      <c r="AHL7" s="274"/>
      <c r="AHM7" s="274"/>
      <c r="AHN7" s="274"/>
      <c r="AHO7" s="274"/>
      <c r="AHP7" s="274"/>
      <c r="AHQ7" s="274"/>
      <c r="AHR7" s="274"/>
      <c r="AHS7" s="274"/>
      <c r="AHT7" s="274"/>
      <c r="AHU7" s="274"/>
      <c r="AHV7" s="274"/>
      <c r="AHW7" s="274"/>
      <c r="AHX7" s="274"/>
      <c r="AHY7" s="274"/>
      <c r="AHZ7" s="274"/>
      <c r="AIA7" s="274"/>
      <c r="AIB7" s="274"/>
      <c r="AIC7" s="274"/>
      <c r="AID7" s="274"/>
      <c r="AIE7" s="274"/>
      <c r="AIF7" s="274"/>
      <c r="AIG7" s="274"/>
      <c r="AIH7" s="274"/>
      <c r="AII7" s="274"/>
      <c r="AIJ7" s="274"/>
      <c r="AIK7" s="274"/>
      <c r="AIL7" s="274"/>
      <c r="AIM7" s="274"/>
      <c r="AIN7" s="274"/>
      <c r="AIO7" s="274"/>
      <c r="AIP7" s="274"/>
      <c r="AIQ7" s="274"/>
      <c r="AIR7" s="274"/>
      <c r="AIS7" s="274"/>
      <c r="AIT7" s="274"/>
      <c r="AIU7" s="274"/>
      <c r="AIV7" s="274"/>
      <c r="AIW7" s="274"/>
      <c r="AIX7" s="274"/>
      <c r="AIY7" s="274"/>
      <c r="AIZ7" s="274"/>
      <c r="AJA7" s="274"/>
      <c r="AJB7" s="274"/>
      <c r="AJC7" s="274"/>
      <c r="AJD7" s="274"/>
      <c r="AJE7" s="274"/>
      <c r="AJF7" s="274"/>
      <c r="AJG7" s="274"/>
      <c r="AJH7" s="274"/>
      <c r="AJI7" s="274"/>
      <c r="AJJ7" s="274"/>
      <c r="AJK7" s="274"/>
      <c r="AJL7" s="274"/>
      <c r="AJM7" s="274"/>
      <c r="AJN7" s="274"/>
      <c r="AJO7" s="274"/>
      <c r="AJP7" s="274"/>
      <c r="AJQ7" s="274"/>
      <c r="AJR7" s="274"/>
      <c r="AJS7" s="274"/>
      <c r="AJT7" s="274"/>
      <c r="AJU7" s="274"/>
      <c r="AJV7" s="274"/>
      <c r="AJW7" s="274"/>
      <c r="AJX7" s="274"/>
      <c r="AJY7" s="274"/>
      <c r="AJZ7" s="274"/>
      <c r="AKA7" s="274"/>
      <c r="AKB7" s="274"/>
      <c r="AKC7" s="274"/>
      <c r="AKD7" s="274"/>
      <c r="AKE7" s="274"/>
      <c r="AKF7" s="274"/>
      <c r="AKG7" s="274"/>
      <c r="AKH7" s="274"/>
      <c r="AKI7" s="274"/>
      <c r="AKJ7" s="274"/>
      <c r="AKK7" s="274"/>
      <c r="AKL7" s="274"/>
      <c r="AKM7" s="274"/>
      <c r="AKN7" s="274"/>
      <c r="AKO7" s="274"/>
      <c r="AKP7" s="274"/>
      <c r="AKQ7" s="274"/>
      <c r="AKR7" s="274"/>
      <c r="AKS7" s="274"/>
      <c r="AKT7" s="274"/>
      <c r="AKU7" s="274"/>
      <c r="AKV7" s="274"/>
      <c r="AKW7" s="274"/>
      <c r="AKX7" s="274"/>
      <c r="AKY7" s="274"/>
      <c r="AKZ7" s="274"/>
      <c r="ALA7" s="274"/>
      <c r="ALB7" s="274"/>
      <c r="ALC7" s="274"/>
      <c r="ALD7" s="274"/>
      <c r="ALE7" s="274"/>
      <c r="ALF7" s="274"/>
      <c r="ALG7" s="274"/>
      <c r="ALH7" s="274"/>
      <c r="ALI7" s="274"/>
      <c r="ALJ7" s="274"/>
      <c r="ALK7" s="274"/>
      <c r="ALL7" s="274"/>
      <c r="ALM7" s="274"/>
      <c r="ALN7" s="274"/>
      <c r="ALO7" s="274"/>
      <c r="ALP7" s="274"/>
      <c r="ALQ7" s="274"/>
      <c r="ALR7" s="274"/>
      <c r="ALS7" s="274"/>
      <c r="ALT7" s="274"/>
      <c r="ALU7" s="274"/>
      <c r="ALV7" s="274"/>
      <c r="ALW7" s="274"/>
      <c r="ALX7" s="274"/>
      <c r="ALY7" s="274"/>
      <c r="ALZ7" s="274"/>
      <c r="AMA7" s="274"/>
      <c r="AMB7" s="274"/>
      <c r="AMC7" s="274"/>
      <c r="AMD7" s="274"/>
      <c r="AME7" s="274"/>
      <c r="AMF7" s="274"/>
      <c r="AMG7" s="274"/>
      <c r="AMH7" s="274"/>
      <c r="AMI7" s="274"/>
      <c r="AMJ7" s="274"/>
      <c r="AMK7" s="274"/>
      <c r="AML7" s="274"/>
      <c r="AMM7" s="274"/>
      <c r="AMN7" s="274"/>
      <c r="AMO7" s="274"/>
      <c r="AMP7" s="274"/>
      <c r="AMQ7" s="274"/>
      <c r="AMR7" s="274"/>
      <c r="AMS7" s="274"/>
      <c r="AMT7" s="274"/>
      <c r="AMU7" s="274"/>
      <c r="AMV7" s="274"/>
      <c r="AMW7" s="274"/>
      <c r="AMX7" s="274"/>
      <c r="AMY7" s="274"/>
      <c r="AMZ7" s="274"/>
      <c r="ANA7" s="274"/>
      <c r="ANB7" s="274"/>
      <c r="ANC7" s="274"/>
      <c r="AND7" s="274"/>
      <c r="ANE7" s="274"/>
      <c r="ANF7" s="274"/>
      <c r="ANG7" s="274"/>
      <c r="ANH7" s="274"/>
      <c r="ANI7" s="274"/>
      <c r="ANJ7" s="274"/>
      <c r="ANK7" s="274"/>
      <c r="ANL7" s="274"/>
      <c r="ANM7" s="274"/>
      <c r="ANN7" s="274"/>
      <c r="ANO7" s="274"/>
      <c r="ANP7" s="274"/>
      <c r="ANQ7" s="274"/>
      <c r="ANR7" s="274"/>
      <c r="ANS7" s="274"/>
      <c r="ANT7" s="274"/>
      <c r="ANU7" s="274"/>
      <c r="ANV7" s="274"/>
      <c r="ANW7" s="274"/>
      <c r="ANX7" s="274"/>
      <c r="ANY7" s="274"/>
      <c r="ANZ7" s="274"/>
      <c r="AOA7" s="274"/>
      <c r="AOB7" s="274"/>
      <c r="AOC7" s="274"/>
      <c r="AOD7" s="274"/>
      <c r="AOE7" s="274"/>
      <c r="AOF7" s="274"/>
      <c r="AOG7" s="274"/>
      <c r="AOH7" s="274"/>
      <c r="AOI7" s="274"/>
      <c r="AOJ7" s="274"/>
      <c r="AOK7" s="274"/>
      <c r="AOL7" s="274"/>
      <c r="AOM7" s="274"/>
      <c r="AON7" s="274"/>
      <c r="AOO7" s="274"/>
      <c r="AOP7" s="274"/>
      <c r="AOQ7" s="274"/>
      <c r="AOR7" s="274"/>
      <c r="AOS7" s="274"/>
      <c r="AOT7" s="274"/>
      <c r="AOU7" s="274"/>
      <c r="AOV7" s="274"/>
      <c r="AOW7" s="274"/>
      <c r="AOX7" s="274"/>
      <c r="AOY7" s="274"/>
      <c r="AOZ7" s="274"/>
      <c r="APA7" s="274"/>
      <c r="APB7" s="274"/>
      <c r="APC7" s="274"/>
      <c r="APD7" s="274"/>
      <c r="APE7" s="274"/>
      <c r="APF7" s="274"/>
      <c r="APG7" s="274"/>
      <c r="APH7" s="274"/>
      <c r="API7" s="274"/>
      <c r="APJ7" s="274"/>
      <c r="APK7" s="274"/>
      <c r="APL7" s="274"/>
      <c r="APM7" s="274"/>
      <c r="APN7" s="274"/>
      <c r="APO7" s="274"/>
      <c r="APP7" s="274"/>
      <c r="APQ7" s="274"/>
      <c r="APR7" s="274"/>
      <c r="APS7" s="274"/>
      <c r="APT7" s="274"/>
      <c r="APU7" s="274"/>
      <c r="APV7" s="274"/>
      <c r="APW7" s="274"/>
      <c r="APX7" s="274"/>
      <c r="APY7" s="274"/>
      <c r="APZ7" s="274"/>
      <c r="AQA7" s="274"/>
      <c r="AQB7" s="274"/>
      <c r="AQC7" s="274"/>
      <c r="AQD7" s="274"/>
      <c r="AQE7" s="274"/>
      <c r="AQF7" s="274"/>
      <c r="AQG7" s="274"/>
      <c r="AQH7" s="274"/>
      <c r="AQI7" s="274"/>
      <c r="AQJ7" s="274"/>
      <c r="AQK7" s="274"/>
      <c r="AQL7" s="274"/>
      <c r="AQM7" s="274"/>
      <c r="AQN7" s="274"/>
      <c r="AQO7" s="274"/>
      <c r="AQP7" s="274"/>
      <c r="AQQ7" s="274"/>
      <c r="AQR7" s="274"/>
      <c r="AQS7" s="274"/>
      <c r="AQT7" s="274"/>
      <c r="AQU7" s="274"/>
      <c r="AQV7" s="274"/>
      <c r="AQW7" s="274"/>
      <c r="AQX7" s="274"/>
      <c r="AQY7" s="274"/>
      <c r="AQZ7" s="274"/>
      <c r="ARA7" s="274"/>
      <c r="ARB7" s="274"/>
      <c r="ARC7" s="274"/>
      <c r="ARD7" s="274"/>
      <c r="ARE7" s="274"/>
      <c r="ARF7" s="274"/>
      <c r="ARG7" s="274"/>
      <c r="ARH7" s="274"/>
      <c r="ARI7" s="274"/>
      <c r="ARJ7" s="274"/>
      <c r="ARK7" s="274"/>
      <c r="ARL7" s="274"/>
      <c r="ARM7" s="274"/>
      <c r="ARN7" s="274"/>
      <c r="ARO7" s="274"/>
      <c r="ARP7" s="274"/>
      <c r="ARQ7" s="274"/>
      <c r="ARR7" s="274"/>
      <c r="ARS7" s="274"/>
      <c r="ART7" s="274"/>
      <c r="ARU7" s="274"/>
      <c r="ARV7" s="274"/>
      <c r="ARW7" s="274"/>
      <c r="ARX7" s="274"/>
      <c r="ARY7" s="274"/>
      <c r="ARZ7" s="274"/>
      <c r="ASA7" s="274"/>
      <c r="ASB7" s="274"/>
      <c r="ASC7" s="274"/>
      <c r="ASD7" s="274"/>
      <c r="ASE7" s="274"/>
      <c r="ASF7" s="274"/>
      <c r="ASG7" s="274"/>
      <c r="ASH7" s="274"/>
      <c r="ASI7" s="274"/>
      <c r="ASJ7" s="274"/>
      <c r="ASK7" s="274"/>
      <c r="ASL7" s="274"/>
      <c r="ASM7" s="274"/>
      <c r="ASN7" s="274"/>
      <c r="ASO7" s="274"/>
      <c r="ASP7" s="274"/>
      <c r="ASQ7" s="274"/>
      <c r="ASR7" s="274"/>
      <c r="ASS7" s="274"/>
      <c r="AST7" s="274"/>
      <c r="ASU7" s="274"/>
      <c r="ASV7" s="274"/>
      <c r="ASW7" s="274"/>
      <c r="ASX7" s="274"/>
      <c r="ASY7" s="274"/>
      <c r="ASZ7" s="274"/>
      <c r="ATA7" s="274"/>
      <c r="ATB7" s="274"/>
      <c r="ATC7" s="274"/>
      <c r="ATD7" s="274"/>
      <c r="ATE7" s="274"/>
      <c r="ATF7" s="274"/>
      <c r="ATG7" s="274"/>
      <c r="ATH7" s="274"/>
      <c r="ATI7" s="274"/>
      <c r="ATJ7" s="274"/>
      <c r="ATK7" s="274"/>
      <c r="ATL7" s="274"/>
      <c r="ATM7" s="274"/>
      <c r="ATN7" s="274"/>
      <c r="ATO7" s="274"/>
      <c r="ATP7" s="274"/>
      <c r="ATQ7" s="274"/>
      <c r="ATR7" s="274"/>
      <c r="ATS7" s="274"/>
      <c r="ATT7" s="274"/>
      <c r="ATU7" s="274"/>
      <c r="ATV7" s="274"/>
      <c r="ATW7" s="274"/>
      <c r="ATX7" s="274"/>
      <c r="ATY7" s="274"/>
      <c r="ATZ7" s="274"/>
      <c r="AUA7" s="274"/>
      <c r="AUB7" s="274"/>
      <c r="AUC7" s="274"/>
      <c r="AUD7" s="274"/>
      <c r="AUE7" s="274"/>
      <c r="AUF7" s="274"/>
      <c r="AUG7" s="274"/>
      <c r="AUH7" s="274"/>
      <c r="AUI7" s="274"/>
      <c r="AUJ7" s="274"/>
      <c r="AUK7" s="274"/>
      <c r="AUL7" s="274"/>
      <c r="AUM7" s="274"/>
      <c r="AUN7" s="274"/>
      <c r="AUO7" s="274"/>
      <c r="AUP7" s="274"/>
      <c r="AUQ7" s="274"/>
      <c r="AUR7" s="274"/>
      <c r="AUS7" s="274"/>
      <c r="AUT7" s="274"/>
      <c r="AUU7" s="274"/>
      <c r="AUV7" s="274"/>
      <c r="AUW7" s="274"/>
      <c r="AUX7" s="274"/>
      <c r="AUY7" s="274"/>
      <c r="AUZ7" s="274"/>
      <c r="AVA7" s="274"/>
      <c r="AVB7" s="274"/>
      <c r="AVC7" s="274"/>
      <c r="AVD7" s="274"/>
      <c r="AVE7" s="274"/>
      <c r="AVF7" s="274"/>
      <c r="AVG7" s="274"/>
      <c r="AVH7" s="274"/>
      <c r="AVI7" s="274"/>
      <c r="AVJ7" s="274"/>
      <c r="AVK7" s="274"/>
      <c r="AVL7" s="274"/>
      <c r="AVM7" s="274"/>
      <c r="AVN7" s="274"/>
      <c r="AVO7" s="274"/>
      <c r="AVP7" s="274"/>
      <c r="AVQ7" s="274"/>
      <c r="AVR7" s="274"/>
      <c r="AVS7" s="274"/>
      <c r="AVT7" s="274"/>
      <c r="AVU7" s="274"/>
      <c r="AVV7" s="274"/>
      <c r="AVW7" s="274"/>
      <c r="AVX7" s="274"/>
      <c r="AVY7" s="274"/>
      <c r="AVZ7" s="274"/>
      <c r="AWA7" s="274"/>
      <c r="AWB7" s="274"/>
      <c r="AWC7" s="274"/>
      <c r="AWD7" s="274"/>
      <c r="AWE7" s="274"/>
      <c r="AWF7" s="274"/>
      <c r="AWG7" s="274"/>
      <c r="AWH7" s="274"/>
      <c r="AWI7" s="274"/>
      <c r="AWJ7" s="274"/>
      <c r="AWK7" s="274"/>
      <c r="AWL7" s="274"/>
      <c r="AWM7" s="274"/>
      <c r="AWN7" s="274"/>
      <c r="AWO7" s="274"/>
      <c r="AWP7" s="274"/>
      <c r="AWQ7" s="274"/>
      <c r="AWR7" s="274"/>
      <c r="AWS7" s="274"/>
      <c r="AWT7" s="274"/>
      <c r="AWU7" s="274"/>
      <c r="AWV7" s="274"/>
      <c r="AWW7" s="274"/>
      <c r="AWX7" s="274"/>
      <c r="AWY7" s="274"/>
      <c r="AWZ7" s="274"/>
      <c r="AXA7" s="274"/>
      <c r="AXB7" s="274"/>
      <c r="AXC7" s="274"/>
      <c r="AXD7" s="274"/>
      <c r="AXE7" s="274"/>
      <c r="AXF7" s="274"/>
      <c r="AXG7" s="274"/>
      <c r="AXH7" s="274"/>
      <c r="AXI7" s="274"/>
      <c r="AXJ7" s="274"/>
      <c r="AXK7" s="274"/>
      <c r="AXL7" s="274"/>
      <c r="AXM7" s="274"/>
      <c r="AXN7" s="274"/>
      <c r="AXO7" s="274"/>
      <c r="AXP7" s="274"/>
      <c r="AXQ7" s="274"/>
      <c r="AXR7" s="274"/>
      <c r="AXS7" s="274"/>
      <c r="AXT7" s="274"/>
      <c r="AXU7" s="274"/>
      <c r="AXV7" s="274"/>
      <c r="AXW7" s="274"/>
      <c r="AXX7" s="274"/>
      <c r="AXY7" s="274"/>
      <c r="AXZ7" s="274"/>
      <c r="AYA7" s="274"/>
      <c r="AYB7" s="274"/>
      <c r="AYC7" s="274"/>
      <c r="AYD7" s="274"/>
      <c r="AYE7" s="274"/>
      <c r="AYF7" s="274"/>
      <c r="AYG7" s="274"/>
      <c r="AYH7" s="274"/>
      <c r="AYI7" s="274"/>
      <c r="AYJ7" s="274"/>
      <c r="AYK7" s="274"/>
      <c r="AYL7" s="274"/>
      <c r="AYM7" s="274"/>
      <c r="AYN7" s="274"/>
      <c r="AYO7" s="274"/>
      <c r="AYP7" s="274"/>
      <c r="AYQ7" s="274"/>
      <c r="AYR7" s="274"/>
      <c r="AYS7" s="274"/>
      <c r="AYT7" s="274"/>
      <c r="AYU7" s="274"/>
      <c r="AYV7" s="274"/>
      <c r="AYW7" s="274"/>
      <c r="AYX7" s="274"/>
      <c r="AYY7" s="274"/>
      <c r="AYZ7" s="274"/>
      <c r="AZA7" s="274"/>
      <c r="AZB7" s="274"/>
      <c r="AZC7" s="274"/>
      <c r="AZD7" s="274"/>
      <c r="AZE7" s="274"/>
      <c r="AZF7" s="274"/>
      <c r="AZG7" s="274"/>
      <c r="AZH7" s="274"/>
      <c r="AZI7" s="274"/>
      <c r="AZJ7" s="274"/>
      <c r="AZK7" s="274"/>
      <c r="AZL7" s="274"/>
      <c r="AZM7" s="274"/>
      <c r="AZN7" s="274"/>
      <c r="AZO7" s="274"/>
      <c r="AZP7" s="274"/>
      <c r="AZQ7" s="274"/>
      <c r="AZR7" s="274"/>
      <c r="AZS7" s="274"/>
      <c r="AZT7" s="274"/>
      <c r="AZU7" s="274"/>
      <c r="AZV7" s="274"/>
      <c r="AZW7" s="274"/>
      <c r="AZX7" s="274"/>
      <c r="AZY7" s="274"/>
      <c r="AZZ7" s="274"/>
      <c r="BAA7" s="274"/>
      <c r="BAB7" s="274"/>
      <c r="BAC7" s="274"/>
      <c r="BAD7" s="274"/>
      <c r="BAE7" s="274"/>
      <c r="BAF7" s="274"/>
      <c r="BAG7" s="274"/>
      <c r="BAH7" s="274"/>
      <c r="BAI7" s="274"/>
      <c r="BAJ7" s="274"/>
      <c r="BAK7" s="274"/>
      <c r="BAL7" s="274"/>
      <c r="BAM7" s="274"/>
      <c r="BAN7" s="274"/>
      <c r="BAO7" s="274"/>
      <c r="BAP7" s="274"/>
      <c r="BAQ7" s="274"/>
      <c r="BAR7" s="274"/>
      <c r="BAS7" s="274"/>
      <c r="BAT7" s="274"/>
      <c r="BAU7" s="274"/>
      <c r="BAV7" s="274"/>
      <c r="BAW7" s="274"/>
      <c r="BAX7" s="274"/>
      <c r="BAY7" s="274"/>
      <c r="BAZ7" s="274"/>
      <c r="BBA7" s="274"/>
      <c r="BBB7" s="274"/>
      <c r="BBC7" s="274"/>
      <c r="BBD7" s="274"/>
      <c r="BBE7" s="274"/>
      <c r="BBF7" s="274"/>
      <c r="BBG7" s="274"/>
      <c r="BBH7" s="274"/>
      <c r="BBI7" s="274"/>
      <c r="BBJ7" s="274"/>
      <c r="BBK7" s="274"/>
      <c r="BBL7" s="274"/>
      <c r="BBM7" s="274"/>
      <c r="BBN7" s="274"/>
      <c r="BBO7" s="274"/>
      <c r="BBP7" s="274"/>
      <c r="BBQ7" s="274"/>
      <c r="BBR7" s="274"/>
      <c r="BBS7" s="274"/>
      <c r="BBT7" s="274"/>
      <c r="BBU7" s="274"/>
      <c r="BBV7" s="274"/>
      <c r="BBW7" s="274"/>
      <c r="BBX7" s="274"/>
      <c r="BBY7" s="274"/>
      <c r="BBZ7" s="274"/>
      <c r="BCA7" s="274"/>
      <c r="BCB7" s="274"/>
      <c r="BCC7" s="274"/>
      <c r="BCD7" s="274"/>
      <c r="BCE7" s="274"/>
      <c r="BCF7" s="274"/>
      <c r="BCG7" s="274"/>
      <c r="BCH7" s="274"/>
      <c r="BCI7" s="274"/>
      <c r="BCJ7" s="274"/>
      <c r="BCK7" s="274"/>
      <c r="BCL7" s="274"/>
      <c r="BCM7" s="274"/>
      <c r="BCN7" s="274"/>
      <c r="BCO7" s="274"/>
      <c r="BCP7" s="274"/>
      <c r="BCQ7" s="274"/>
      <c r="BCR7" s="274"/>
      <c r="BCS7" s="274"/>
      <c r="BCT7" s="274"/>
      <c r="BCU7" s="274"/>
      <c r="BCV7" s="274"/>
      <c r="BCW7" s="274"/>
      <c r="BCX7" s="274"/>
      <c r="BCY7" s="274"/>
      <c r="BCZ7" s="274"/>
      <c r="BDA7" s="274"/>
      <c r="BDB7" s="274"/>
      <c r="BDC7" s="274"/>
      <c r="BDD7" s="274"/>
      <c r="BDE7" s="274"/>
      <c r="BDF7" s="274"/>
      <c r="BDG7" s="274"/>
      <c r="BDH7" s="274"/>
      <c r="BDI7" s="274"/>
      <c r="BDJ7" s="274"/>
      <c r="BDK7" s="274"/>
      <c r="BDL7" s="274"/>
      <c r="BDM7" s="274"/>
      <c r="BDN7" s="274"/>
      <c r="BDO7" s="274"/>
      <c r="BDP7" s="274"/>
      <c r="BDQ7" s="274"/>
      <c r="BDR7" s="274"/>
      <c r="BDS7" s="274"/>
      <c r="BDT7" s="274"/>
      <c r="BDU7" s="274"/>
      <c r="BDV7" s="274"/>
      <c r="BDW7" s="274"/>
      <c r="BDX7" s="274"/>
      <c r="BDY7" s="274"/>
      <c r="BDZ7" s="274"/>
      <c r="BEA7" s="274"/>
      <c r="BEB7" s="274"/>
      <c r="BEC7" s="274"/>
      <c r="BED7" s="274"/>
      <c r="BEE7" s="274"/>
      <c r="BEF7" s="274"/>
      <c r="BEG7" s="274"/>
      <c r="BEH7" s="274"/>
      <c r="BEI7" s="274"/>
      <c r="BEJ7" s="274"/>
      <c r="BEK7" s="274"/>
      <c r="BEL7" s="274"/>
      <c r="BEM7" s="274"/>
      <c r="BEN7" s="274"/>
      <c r="BEO7" s="274"/>
      <c r="BEP7" s="274"/>
      <c r="BEQ7" s="274"/>
      <c r="BER7" s="274"/>
      <c r="BES7" s="274"/>
      <c r="BET7" s="274"/>
      <c r="BEU7" s="274"/>
      <c r="BEV7" s="274"/>
      <c r="BEW7" s="274"/>
      <c r="BEX7" s="274"/>
      <c r="BEY7" s="274"/>
      <c r="BEZ7" s="274"/>
      <c r="BFA7" s="274"/>
      <c r="BFB7" s="274"/>
      <c r="BFC7" s="274"/>
      <c r="BFD7" s="274"/>
      <c r="BFE7" s="274"/>
      <c r="BFF7" s="274"/>
      <c r="BFG7" s="274"/>
      <c r="BFH7" s="274"/>
      <c r="BFI7" s="274"/>
      <c r="BFJ7" s="274"/>
      <c r="BFK7" s="274"/>
      <c r="BFL7" s="274"/>
      <c r="BFM7" s="274"/>
      <c r="BFN7" s="274"/>
      <c r="BFO7" s="274"/>
      <c r="BFP7" s="274"/>
      <c r="BFQ7" s="274"/>
      <c r="BFR7" s="274"/>
      <c r="BFS7" s="274"/>
      <c r="BFT7" s="274"/>
      <c r="BFU7" s="274"/>
      <c r="BFV7" s="274"/>
      <c r="BFW7" s="274"/>
      <c r="BFX7" s="274"/>
      <c r="BFY7" s="274"/>
      <c r="BFZ7" s="274"/>
      <c r="BGA7" s="274"/>
      <c r="BGB7" s="274"/>
      <c r="BGC7" s="274"/>
      <c r="BGD7" s="274"/>
      <c r="BGE7" s="274"/>
      <c r="BGF7" s="274"/>
      <c r="BGG7" s="274"/>
      <c r="BGH7" s="274"/>
      <c r="BGI7" s="274"/>
      <c r="BGJ7" s="274"/>
      <c r="BGK7" s="274"/>
      <c r="BGL7" s="274"/>
      <c r="BGM7" s="274"/>
      <c r="BGN7" s="274"/>
      <c r="BGO7" s="274"/>
      <c r="BGP7" s="274"/>
      <c r="BGQ7" s="274"/>
      <c r="BGR7" s="274"/>
      <c r="BGS7" s="274"/>
      <c r="BGT7" s="274"/>
      <c r="BGU7" s="274"/>
      <c r="BGV7" s="274"/>
      <c r="BGW7" s="274"/>
      <c r="BGX7" s="274"/>
      <c r="BGY7" s="274"/>
      <c r="BGZ7" s="274"/>
      <c r="BHA7" s="274"/>
      <c r="BHB7" s="274"/>
      <c r="BHC7" s="274"/>
      <c r="BHD7" s="274"/>
      <c r="BHE7" s="274"/>
      <c r="BHF7" s="274"/>
      <c r="BHG7" s="274"/>
      <c r="BHH7" s="274"/>
      <c r="BHI7" s="274"/>
      <c r="BHJ7" s="274"/>
      <c r="BHK7" s="274"/>
      <c r="BHL7" s="274"/>
      <c r="BHM7" s="274"/>
      <c r="BHN7" s="274"/>
      <c r="BHO7" s="274"/>
      <c r="BHP7" s="274"/>
      <c r="BHQ7" s="274"/>
      <c r="BHR7" s="274"/>
      <c r="BHS7" s="274"/>
      <c r="BHT7" s="274"/>
      <c r="BHU7" s="274"/>
      <c r="BHV7" s="274"/>
      <c r="BHW7" s="274"/>
      <c r="BHX7" s="274"/>
      <c r="BHY7" s="274"/>
      <c r="BHZ7" s="274"/>
      <c r="BIA7" s="274"/>
      <c r="BIB7" s="274"/>
      <c r="BIC7" s="274"/>
      <c r="BID7" s="274"/>
      <c r="BIE7" s="274"/>
      <c r="BIF7" s="274"/>
      <c r="BIG7" s="274"/>
      <c r="BIH7" s="274"/>
      <c r="BII7" s="274"/>
      <c r="BIJ7" s="274"/>
      <c r="BIK7" s="274"/>
      <c r="BIL7" s="274"/>
      <c r="BIM7" s="274"/>
      <c r="BIN7" s="274"/>
      <c r="BIO7" s="274"/>
      <c r="BIP7" s="274"/>
      <c r="BIQ7" s="274"/>
      <c r="BIR7" s="274"/>
      <c r="BIS7" s="274"/>
      <c r="BIT7" s="274"/>
      <c r="BIU7" s="274"/>
      <c r="BIV7" s="274"/>
      <c r="BIW7" s="274"/>
      <c r="BIX7" s="274"/>
      <c r="BIY7" s="274"/>
      <c r="BIZ7" s="274"/>
      <c r="BJA7" s="274"/>
      <c r="BJB7" s="274"/>
      <c r="BJC7" s="274"/>
      <c r="BJD7" s="274"/>
      <c r="BJE7" s="274"/>
      <c r="BJF7" s="274"/>
      <c r="BJG7" s="274"/>
      <c r="BJH7" s="274"/>
      <c r="BJI7" s="274"/>
      <c r="BJJ7" s="274"/>
      <c r="BJK7" s="274"/>
      <c r="BJL7" s="274"/>
      <c r="BJM7" s="274"/>
      <c r="BJN7" s="274"/>
      <c r="BJO7" s="274"/>
      <c r="BJP7" s="274"/>
      <c r="BJQ7" s="274"/>
      <c r="BJR7" s="274"/>
      <c r="BJS7" s="274"/>
      <c r="BJT7" s="274"/>
      <c r="BJU7" s="274"/>
      <c r="BJV7" s="274"/>
      <c r="BJW7" s="274"/>
      <c r="BJX7" s="274"/>
      <c r="BJY7" s="274"/>
      <c r="BJZ7" s="274"/>
      <c r="BKA7" s="274"/>
      <c r="BKB7" s="274"/>
      <c r="BKC7" s="274"/>
      <c r="BKD7" s="274"/>
      <c r="BKE7" s="274"/>
      <c r="BKF7" s="274"/>
      <c r="BKG7" s="274"/>
      <c r="BKH7" s="274"/>
      <c r="BKI7" s="274"/>
      <c r="BKJ7" s="274"/>
      <c r="BKK7" s="274"/>
      <c r="BKL7" s="274"/>
      <c r="BKM7" s="274"/>
      <c r="BKN7" s="274"/>
      <c r="BKO7" s="274"/>
      <c r="BKP7" s="274"/>
      <c r="BKQ7" s="274"/>
      <c r="BKR7" s="274"/>
      <c r="BKS7" s="274"/>
      <c r="BKT7" s="274"/>
      <c r="BKU7" s="274"/>
      <c r="BKV7" s="274"/>
      <c r="BKW7" s="274"/>
      <c r="BKX7" s="274"/>
      <c r="BKY7" s="274"/>
      <c r="BKZ7" s="274"/>
      <c r="BLA7" s="274"/>
      <c r="BLB7" s="274"/>
      <c r="BLC7" s="274"/>
      <c r="BLD7" s="274"/>
      <c r="BLE7" s="274"/>
      <c r="BLF7" s="274"/>
      <c r="BLG7" s="274"/>
      <c r="BLH7" s="274"/>
      <c r="BLI7" s="274"/>
      <c r="BLJ7" s="274"/>
      <c r="BLK7" s="274"/>
      <c r="BLL7" s="274"/>
      <c r="BLM7" s="274"/>
      <c r="BLN7" s="274"/>
      <c r="BLO7" s="274"/>
      <c r="BLP7" s="274"/>
      <c r="BLQ7" s="274"/>
      <c r="BLR7" s="274"/>
      <c r="BLS7" s="274"/>
      <c r="BLT7" s="274"/>
      <c r="BLU7" s="274"/>
      <c r="BLV7" s="274"/>
      <c r="BLW7" s="274"/>
      <c r="BLX7" s="274"/>
      <c r="BLY7" s="274"/>
      <c r="BLZ7" s="274"/>
      <c r="BMA7" s="274"/>
      <c r="BMB7" s="274"/>
      <c r="BMC7" s="274"/>
      <c r="BMD7" s="274"/>
      <c r="BME7" s="274"/>
      <c r="BMF7" s="274"/>
      <c r="BMG7" s="274"/>
      <c r="BMH7" s="274"/>
      <c r="BMI7" s="274"/>
      <c r="BMJ7" s="274"/>
      <c r="BMK7" s="274"/>
      <c r="BML7" s="274"/>
      <c r="BMM7" s="274"/>
      <c r="BMN7" s="274"/>
      <c r="BMO7" s="274"/>
      <c r="BMP7" s="274"/>
      <c r="BMQ7" s="274"/>
      <c r="BMR7" s="274"/>
      <c r="BMS7" s="274"/>
      <c r="BMT7" s="274"/>
      <c r="BMU7" s="274"/>
      <c r="BMV7" s="274"/>
      <c r="BMW7" s="274"/>
      <c r="BMX7" s="274"/>
      <c r="BMY7" s="274"/>
      <c r="BMZ7" s="274"/>
      <c r="BNA7" s="274"/>
      <c r="BNB7" s="274"/>
      <c r="BNC7" s="274"/>
      <c r="BND7" s="274"/>
      <c r="BNE7" s="274"/>
      <c r="BNF7" s="274"/>
      <c r="BNG7" s="274"/>
      <c r="BNH7" s="274"/>
      <c r="BNI7" s="274"/>
      <c r="BNJ7" s="274"/>
      <c r="BNK7" s="274"/>
      <c r="BNL7" s="274"/>
      <c r="BNM7" s="274"/>
      <c r="BNN7" s="274"/>
      <c r="BNO7" s="274"/>
      <c r="BNP7" s="274"/>
      <c r="BNQ7" s="274"/>
      <c r="BNR7" s="274"/>
      <c r="BNS7" s="274"/>
      <c r="BNT7" s="274"/>
      <c r="BNU7" s="274"/>
      <c r="BNV7" s="274"/>
      <c r="BNW7" s="274"/>
      <c r="BNX7" s="274"/>
      <c r="BNY7" s="274"/>
      <c r="BNZ7" s="274"/>
      <c r="BOA7" s="274"/>
      <c r="BOB7" s="274"/>
      <c r="BOC7" s="274"/>
      <c r="BOD7" s="274"/>
      <c r="BOE7" s="274"/>
      <c r="BOF7" s="274"/>
      <c r="BOG7" s="274"/>
      <c r="BOH7" s="274"/>
      <c r="BOI7" s="274"/>
      <c r="BOJ7" s="274"/>
      <c r="BOK7" s="274"/>
      <c r="BOL7" s="274"/>
      <c r="BOM7" s="274"/>
      <c r="BON7" s="274"/>
      <c r="BOO7" s="274"/>
      <c r="BOP7" s="274"/>
      <c r="BOQ7" s="274"/>
      <c r="BOR7" s="274"/>
      <c r="BOS7" s="274"/>
      <c r="BOT7" s="274"/>
      <c r="BOU7" s="274"/>
      <c r="BOV7" s="274"/>
      <c r="BOW7" s="274"/>
      <c r="BOX7" s="274"/>
      <c r="BOY7" s="274"/>
      <c r="BOZ7" s="274"/>
      <c r="BPA7" s="274"/>
      <c r="BPB7" s="274"/>
      <c r="BPC7" s="274"/>
      <c r="BPD7" s="274"/>
      <c r="BPE7" s="274"/>
      <c r="BPF7" s="274"/>
      <c r="BPG7" s="274"/>
      <c r="BPH7" s="274"/>
      <c r="BPI7" s="274"/>
      <c r="BPJ7" s="274"/>
      <c r="BPK7" s="274"/>
      <c r="BPL7" s="274"/>
      <c r="BPM7" s="274"/>
      <c r="BPN7" s="274"/>
      <c r="BPO7" s="274"/>
      <c r="BPP7" s="274"/>
      <c r="BPQ7" s="274"/>
      <c r="BPR7" s="274"/>
      <c r="BPS7" s="274"/>
      <c r="BPT7" s="274"/>
      <c r="BPU7" s="274"/>
      <c r="BPV7" s="274"/>
      <c r="BPW7" s="274"/>
      <c r="BPX7" s="274"/>
      <c r="BPY7" s="274"/>
      <c r="BPZ7" s="274"/>
      <c r="BQA7" s="274"/>
      <c r="BQB7" s="274"/>
      <c r="BQC7" s="274"/>
      <c r="BQD7" s="274"/>
      <c r="BQE7" s="274"/>
      <c r="BQF7" s="274"/>
      <c r="BQG7" s="274"/>
      <c r="BQH7" s="274"/>
      <c r="BQI7" s="274"/>
      <c r="BQJ7" s="274"/>
      <c r="BQK7" s="274"/>
      <c r="BQL7" s="274"/>
      <c r="BQM7" s="274"/>
      <c r="BQN7" s="274"/>
      <c r="BQO7" s="274"/>
      <c r="BQP7" s="274"/>
      <c r="BQQ7" s="274"/>
      <c r="BQR7" s="274"/>
      <c r="BQS7" s="274"/>
      <c r="BQT7" s="274"/>
      <c r="BQU7" s="274"/>
      <c r="BQV7" s="274"/>
      <c r="BQW7" s="274"/>
      <c r="BQX7" s="274"/>
      <c r="BQY7" s="274"/>
      <c r="BQZ7" s="274"/>
      <c r="BRA7" s="274"/>
      <c r="BRB7" s="274"/>
      <c r="BRC7" s="274"/>
      <c r="BRD7" s="274"/>
      <c r="BRE7" s="274"/>
      <c r="BRF7" s="274"/>
      <c r="BRG7" s="274"/>
      <c r="BRH7" s="274"/>
      <c r="BRI7" s="274"/>
      <c r="BRJ7" s="274"/>
      <c r="BRK7" s="274"/>
      <c r="BRL7" s="274"/>
      <c r="BRM7" s="274"/>
      <c r="BRN7" s="274"/>
      <c r="BRO7" s="274"/>
      <c r="BRP7" s="274"/>
      <c r="BRQ7" s="274"/>
      <c r="BRR7" s="274"/>
      <c r="BRS7" s="274"/>
      <c r="BRT7" s="274"/>
      <c r="BRU7" s="274"/>
      <c r="BRV7" s="274"/>
      <c r="BRW7" s="274"/>
      <c r="BRX7" s="274"/>
      <c r="BRY7" s="274"/>
      <c r="BRZ7" s="274"/>
      <c r="BSA7" s="274"/>
      <c r="BSB7" s="274"/>
      <c r="BSC7" s="274"/>
      <c r="BSD7" s="274"/>
      <c r="BSE7" s="274"/>
      <c r="BSF7" s="274"/>
      <c r="BSG7" s="274"/>
      <c r="BSH7" s="274"/>
      <c r="BSI7" s="274"/>
      <c r="BSJ7" s="274"/>
      <c r="BSK7" s="274"/>
      <c r="BSL7" s="274"/>
      <c r="BSM7" s="274"/>
      <c r="BSN7" s="274"/>
      <c r="BSO7" s="274"/>
      <c r="BSP7" s="274"/>
      <c r="BSQ7" s="274"/>
      <c r="BSR7" s="274"/>
      <c r="BSS7" s="274"/>
      <c r="BST7" s="274"/>
      <c r="BSU7" s="274"/>
      <c r="BSV7" s="274"/>
      <c r="BSW7" s="274"/>
      <c r="BSX7" s="274"/>
      <c r="BSY7" s="274"/>
      <c r="BSZ7" s="274"/>
      <c r="BTA7" s="274"/>
      <c r="BTB7" s="274"/>
      <c r="BTC7" s="274"/>
      <c r="BTD7" s="274"/>
      <c r="BTE7" s="274"/>
      <c r="BTF7" s="274"/>
      <c r="BTG7" s="274"/>
      <c r="BTH7" s="274"/>
      <c r="BTI7" s="274"/>
      <c r="BTJ7" s="274"/>
      <c r="BTK7" s="274"/>
      <c r="BTL7" s="274"/>
      <c r="BTM7" s="274"/>
      <c r="BTN7" s="274"/>
      <c r="BTO7" s="274"/>
      <c r="BTP7" s="274"/>
      <c r="BTQ7" s="274"/>
      <c r="BTR7" s="274"/>
      <c r="BTS7" s="274"/>
      <c r="BTT7" s="274"/>
      <c r="BTU7" s="274"/>
      <c r="BTV7" s="274"/>
      <c r="BTW7" s="274"/>
      <c r="BTX7" s="274"/>
      <c r="BTY7" s="274"/>
      <c r="BTZ7" s="274"/>
      <c r="BUA7" s="274"/>
      <c r="BUB7" s="274"/>
      <c r="BUC7" s="274"/>
      <c r="BUD7" s="274"/>
      <c r="BUE7" s="274"/>
      <c r="BUF7" s="274"/>
      <c r="BUG7" s="274"/>
      <c r="BUH7" s="274"/>
      <c r="BUI7" s="274"/>
      <c r="BUJ7" s="274"/>
      <c r="BUK7" s="274"/>
      <c r="BUL7" s="274"/>
      <c r="BUM7" s="274"/>
      <c r="BUN7" s="274"/>
      <c r="BUO7" s="274"/>
      <c r="BUP7" s="274"/>
      <c r="BUQ7" s="274"/>
      <c r="BUR7" s="274"/>
      <c r="BUS7" s="274"/>
      <c r="BUT7" s="274"/>
      <c r="BUU7" s="274"/>
      <c r="BUV7" s="274"/>
      <c r="BUW7" s="274"/>
      <c r="BUX7" s="274"/>
      <c r="BUY7" s="274"/>
      <c r="BUZ7" s="274"/>
      <c r="BVA7" s="274"/>
      <c r="BVB7" s="274"/>
      <c r="BVC7" s="274"/>
      <c r="BVD7" s="274"/>
      <c r="BVE7" s="274"/>
      <c r="BVF7" s="274"/>
      <c r="BVG7" s="274"/>
      <c r="BVH7" s="274"/>
      <c r="BVI7" s="274"/>
      <c r="BVJ7" s="274"/>
      <c r="BVK7" s="274"/>
      <c r="BVL7" s="274"/>
      <c r="BVM7" s="274"/>
      <c r="BVN7" s="274"/>
      <c r="BVO7" s="274"/>
      <c r="BVP7" s="274"/>
      <c r="BVQ7" s="274"/>
      <c r="BVR7" s="274"/>
      <c r="BVS7" s="274"/>
      <c r="BVT7" s="274"/>
      <c r="BVU7" s="274"/>
      <c r="BVV7" s="274"/>
      <c r="BVW7" s="274"/>
      <c r="BVX7" s="274"/>
      <c r="BVY7" s="274"/>
      <c r="BVZ7" s="274"/>
      <c r="BWA7" s="274"/>
      <c r="BWB7" s="274"/>
      <c r="BWC7" s="274"/>
      <c r="BWD7" s="274"/>
      <c r="BWE7" s="274"/>
      <c r="BWF7" s="274"/>
      <c r="BWG7" s="274"/>
      <c r="BWH7" s="274"/>
      <c r="BWI7" s="274"/>
      <c r="BWJ7" s="274"/>
      <c r="BWK7" s="274"/>
      <c r="BWL7" s="274"/>
      <c r="BWM7" s="274"/>
      <c r="BWN7" s="274"/>
      <c r="BWO7" s="274"/>
      <c r="BWP7" s="274"/>
      <c r="BWQ7" s="274"/>
      <c r="BWR7" s="274"/>
      <c r="BWS7" s="274"/>
      <c r="BWT7" s="274"/>
      <c r="BWU7" s="274"/>
      <c r="BWV7" s="274"/>
      <c r="BWW7" s="274"/>
      <c r="BWX7" s="274"/>
      <c r="BWY7" s="274"/>
      <c r="BWZ7" s="274"/>
      <c r="BXA7" s="274"/>
      <c r="BXB7" s="274"/>
      <c r="BXC7" s="274"/>
      <c r="BXD7" s="274"/>
      <c r="BXE7" s="274"/>
      <c r="BXF7" s="274"/>
      <c r="BXG7" s="274"/>
      <c r="BXH7" s="274"/>
      <c r="BXI7" s="274"/>
      <c r="BXJ7" s="274"/>
      <c r="BXK7" s="274"/>
      <c r="BXL7" s="274"/>
      <c r="BXM7" s="274"/>
      <c r="BXN7" s="274"/>
      <c r="BXO7" s="274"/>
      <c r="BXP7" s="274"/>
      <c r="BXQ7" s="274"/>
      <c r="BXR7" s="274"/>
      <c r="BXS7" s="274"/>
      <c r="BXT7" s="274"/>
      <c r="BXU7" s="274"/>
      <c r="BXV7" s="274"/>
      <c r="BXW7" s="274"/>
      <c r="BXX7" s="274"/>
      <c r="BXY7" s="274"/>
      <c r="BXZ7" s="274"/>
      <c r="BYA7" s="274"/>
      <c r="BYB7" s="274"/>
      <c r="BYC7" s="274"/>
      <c r="BYD7" s="274"/>
      <c r="BYE7" s="274"/>
      <c r="BYF7" s="274"/>
      <c r="BYG7" s="274"/>
      <c r="BYH7" s="274"/>
      <c r="BYI7" s="274"/>
      <c r="BYJ7" s="274"/>
      <c r="BYK7" s="274"/>
      <c r="BYL7" s="274"/>
      <c r="BYM7" s="274"/>
      <c r="BYN7" s="274"/>
      <c r="BYO7" s="274"/>
      <c r="BYP7" s="274"/>
      <c r="BYQ7" s="274"/>
      <c r="BYR7" s="274"/>
      <c r="BYS7" s="274"/>
      <c r="BYT7" s="274"/>
      <c r="BYU7" s="274"/>
      <c r="BYV7" s="274"/>
      <c r="BYW7" s="274"/>
      <c r="BYX7" s="274"/>
      <c r="BYY7" s="274"/>
      <c r="BYZ7" s="274"/>
      <c r="BZA7" s="274"/>
      <c r="BZB7" s="274"/>
      <c r="BZC7" s="274"/>
      <c r="BZD7" s="274"/>
      <c r="BZE7" s="274"/>
      <c r="BZF7" s="274"/>
      <c r="BZG7" s="274"/>
      <c r="BZH7" s="274"/>
      <c r="BZI7" s="274"/>
      <c r="BZJ7" s="274"/>
      <c r="BZK7" s="274"/>
      <c r="BZL7" s="274"/>
      <c r="BZM7" s="274"/>
      <c r="BZN7" s="274"/>
      <c r="BZO7" s="274"/>
      <c r="BZP7" s="274"/>
      <c r="BZQ7" s="274"/>
      <c r="BZR7" s="274"/>
      <c r="BZS7" s="274"/>
      <c r="BZT7" s="274"/>
      <c r="BZU7" s="274"/>
      <c r="BZV7" s="274"/>
      <c r="BZW7" s="274"/>
      <c r="BZX7" s="274"/>
      <c r="BZY7" s="274"/>
      <c r="BZZ7" s="274"/>
      <c r="CAA7" s="274"/>
      <c r="CAB7" s="274"/>
      <c r="CAC7" s="274"/>
      <c r="CAD7" s="274"/>
      <c r="CAE7" s="274"/>
      <c r="CAF7" s="274"/>
      <c r="CAG7" s="274"/>
      <c r="CAH7" s="274"/>
      <c r="CAI7" s="274"/>
      <c r="CAJ7" s="274"/>
      <c r="CAK7" s="274"/>
      <c r="CAL7" s="274"/>
      <c r="CAM7" s="274"/>
      <c r="CAN7" s="274"/>
      <c r="CAO7" s="274"/>
      <c r="CAP7" s="274"/>
      <c r="CAQ7" s="274"/>
      <c r="CAR7" s="274"/>
      <c r="CAS7" s="274"/>
      <c r="CAT7" s="274"/>
      <c r="CAU7" s="274"/>
      <c r="CAV7" s="274"/>
      <c r="CAW7" s="274"/>
      <c r="CAX7" s="274"/>
      <c r="CAY7" s="274"/>
      <c r="CAZ7" s="274"/>
      <c r="CBA7" s="274"/>
      <c r="CBB7" s="274"/>
      <c r="CBC7" s="274"/>
      <c r="CBD7" s="274"/>
      <c r="CBE7" s="274"/>
      <c r="CBF7" s="274"/>
      <c r="CBG7" s="274"/>
      <c r="CBH7" s="274"/>
      <c r="CBI7" s="274"/>
      <c r="CBJ7" s="274"/>
      <c r="CBK7" s="274"/>
      <c r="CBL7" s="274"/>
      <c r="CBM7" s="274"/>
      <c r="CBN7" s="274"/>
      <c r="CBO7" s="274"/>
      <c r="CBP7" s="274"/>
      <c r="CBQ7" s="274"/>
      <c r="CBR7" s="274"/>
      <c r="CBS7" s="274"/>
      <c r="CBT7" s="274"/>
      <c r="CBU7" s="274"/>
      <c r="CBV7" s="274"/>
      <c r="CBW7" s="274"/>
      <c r="CBX7" s="274"/>
      <c r="CBY7" s="274"/>
      <c r="CBZ7" s="274"/>
      <c r="CCA7" s="274"/>
      <c r="CCB7" s="274"/>
      <c r="CCC7" s="274"/>
      <c r="CCD7" s="274"/>
      <c r="CCE7" s="274"/>
      <c r="CCF7" s="274"/>
      <c r="CCG7" s="274"/>
      <c r="CCH7" s="274"/>
      <c r="CCI7" s="274"/>
      <c r="CCJ7" s="274"/>
      <c r="CCK7" s="274"/>
      <c r="CCL7" s="274"/>
      <c r="CCM7" s="274"/>
      <c r="CCN7" s="274"/>
      <c r="CCO7" s="274"/>
      <c r="CCP7" s="274"/>
      <c r="CCQ7" s="274"/>
      <c r="CCR7" s="274"/>
      <c r="CCS7" s="274"/>
      <c r="CCT7" s="274"/>
      <c r="CCU7" s="274"/>
      <c r="CCV7" s="274"/>
      <c r="CCW7" s="274"/>
      <c r="CCX7" s="274"/>
      <c r="CCY7" s="274"/>
      <c r="CCZ7" s="274"/>
      <c r="CDA7" s="274"/>
      <c r="CDB7" s="274"/>
      <c r="CDC7" s="274"/>
      <c r="CDD7" s="274"/>
      <c r="CDE7" s="274"/>
      <c r="CDF7" s="274"/>
      <c r="CDG7" s="274"/>
      <c r="CDH7" s="274"/>
      <c r="CDI7" s="274"/>
      <c r="CDJ7" s="274"/>
      <c r="CDK7" s="274"/>
      <c r="CDL7" s="274"/>
      <c r="CDM7" s="274"/>
      <c r="CDN7" s="274"/>
      <c r="CDO7" s="274"/>
      <c r="CDP7" s="274"/>
      <c r="CDQ7" s="274"/>
      <c r="CDR7" s="274"/>
      <c r="CDS7" s="274"/>
      <c r="CDT7" s="274"/>
      <c r="CDU7" s="274"/>
      <c r="CDV7" s="274"/>
      <c r="CDW7" s="274"/>
      <c r="CDX7" s="274"/>
      <c r="CDY7" s="274"/>
      <c r="CDZ7" s="274"/>
      <c r="CEA7" s="274"/>
      <c r="CEB7" s="274"/>
      <c r="CEC7" s="274"/>
      <c r="CED7" s="274"/>
      <c r="CEE7" s="274"/>
      <c r="CEF7" s="274"/>
      <c r="CEG7" s="274"/>
      <c r="CEH7" s="274"/>
      <c r="CEI7" s="274"/>
      <c r="CEJ7" s="274"/>
      <c r="CEK7" s="274"/>
      <c r="CEL7" s="274"/>
      <c r="CEM7" s="274"/>
      <c r="CEN7" s="274"/>
      <c r="CEO7" s="274"/>
      <c r="CEP7" s="274"/>
      <c r="CEQ7" s="274"/>
      <c r="CER7" s="274"/>
      <c r="CES7" s="274"/>
      <c r="CET7" s="274"/>
      <c r="CEU7" s="274"/>
      <c r="CEV7" s="274"/>
      <c r="CEW7" s="274"/>
      <c r="CEX7" s="274"/>
      <c r="CEY7" s="274"/>
      <c r="CEZ7" s="274"/>
      <c r="CFA7" s="274"/>
      <c r="CFB7" s="274"/>
      <c r="CFC7" s="274"/>
      <c r="CFD7" s="274"/>
      <c r="CFE7" s="274"/>
      <c r="CFF7" s="274"/>
      <c r="CFG7" s="274"/>
      <c r="CFH7" s="274"/>
      <c r="CFI7" s="274"/>
      <c r="CFJ7" s="274"/>
      <c r="CFK7" s="274"/>
      <c r="CFL7" s="274"/>
      <c r="CFM7" s="274"/>
      <c r="CFN7" s="274"/>
      <c r="CFO7" s="274"/>
      <c r="CFP7" s="274"/>
      <c r="CFQ7" s="274"/>
      <c r="CFR7" s="274"/>
      <c r="CFS7" s="274"/>
      <c r="CFT7" s="274"/>
      <c r="CFU7" s="274"/>
      <c r="CFV7" s="274"/>
      <c r="CFW7" s="274"/>
      <c r="CFX7" s="274"/>
      <c r="CFY7" s="274"/>
      <c r="CFZ7" s="274"/>
      <c r="CGA7" s="274"/>
      <c r="CGB7" s="274"/>
      <c r="CGC7" s="274"/>
      <c r="CGD7" s="274"/>
      <c r="CGE7" s="274"/>
      <c r="CGF7" s="274"/>
      <c r="CGG7" s="274"/>
      <c r="CGH7" s="274"/>
      <c r="CGI7" s="274"/>
      <c r="CGJ7" s="274"/>
      <c r="CGK7" s="274"/>
      <c r="CGL7" s="274"/>
      <c r="CGM7" s="274"/>
      <c r="CGN7" s="274"/>
      <c r="CGO7" s="274"/>
      <c r="CGP7" s="274"/>
      <c r="CGQ7" s="274"/>
      <c r="CGR7" s="274"/>
      <c r="CGS7" s="274"/>
      <c r="CGT7" s="274"/>
      <c r="CGU7" s="274"/>
      <c r="CGV7" s="274"/>
      <c r="CGW7" s="274"/>
      <c r="CGX7" s="274"/>
      <c r="CGY7" s="274"/>
      <c r="CGZ7" s="274"/>
      <c r="CHA7" s="274"/>
      <c r="CHB7" s="274"/>
      <c r="CHC7" s="274"/>
      <c r="CHD7" s="274"/>
      <c r="CHE7" s="274"/>
      <c r="CHF7" s="274"/>
      <c r="CHG7" s="274"/>
      <c r="CHH7" s="274"/>
      <c r="CHI7" s="274"/>
      <c r="CHJ7" s="274"/>
      <c r="CHK7" s="274"/>
      <c r="CHL7" s="274"/>
      <c r="CHM7" s="274"/>
      <c r="CHN7" s="274"/>
      <c r="CHO7" s="274"/>
      <c r="CHP7" s="274"/>
      <c r="CHQ7" s="274"/>
      <c r="CHR7" s="274"/>
      <c r="CHS7" s="274"/>
      <c r="CHT7" s="274"/>
      <c r="CHU7" s="274"/>
      <c r="CHV7" s="274"/>
      <c r="CHW7" s="274"/>
      <c r="CHX7" s="274"/>
      <c r="CHY7" s="274"/>
      <c r="CHZ7" s="274"/>
      <c r="CIA7" s="274"/>
      <c r="CIB7" s="274"/>
      <c r="CIC7" s="274"/>
      <c r="CID7" s="274"/>
      <c r="CIE7" s="274"/>
      <c r="CIF7" s="274"/>
      <c r="CIG7" s="274"/>
      <c r="CIH7" s="274"/>
      <c r="CII7" s="274"/>
      <c r="CIJ7" s="274"/>
      <c r="CIK7" s="274"/>
      <c r="CIL7" s="274"/>
      <c r="CIM7" s="274"/>
      <c r="CIN7" s="274"/>
      <c r="CIO7" s="274"/>
      <c r="CIP7" s="274"/>
      <c r="CIQ7" s="274"/>
      <c r="CIR7" s="274"/>
      <c r="CIS7" s="274"/>
      <c r="CIT7" s="274"/>
      <c r="CIU7" s="274"/>
      <c r="CIV7" s="274"/>
      <c r="CIW7" s="274"/>
      <c r="CIX7" s="274"/>
      <c r="CIY7" s="274"/>
      <c r="CIZ7" s="274"/>
      <c r="CJA7" s="274"/>
      <c r="CJB7" s="274"/>
      <c r="CJC7" s="274"/>
      <c r="CJD7" s="274"/>
      <c r="CJE7" s="274"/>
      <c r="CJF7" s="274"/>
      <c r="CJG7" s="274"/>
      <c r="CJH7" s="274"/>
      <c r="CJI7" s="274"/>
      <c r="CJJ7" s="274"/>
      <c r="CJK7" s="274"/>
      <c r="CJL7" s="274"/>
      <c r="CJM7" s="274"/>
      <c r="CJN7" s="274"/>
      <c r="CJO7" s="274"/>
      <c r="CJP7" s="274"/>
      <c r="CJQ7" s="274"/>
      <c r="CJR7" s="274"/>
      <c r="CJS7" s="274"/>
      <c r="CJT7" s="274"/>
      <c r="CJU7" s="274"/>
      <c r="CJV7" s="274"/>
      <c r="CJW7" s="274"/>
      <c r="CJX7" s="274"/>
      <c r="CJY7" s="274"/>
      <c r="CJZ7" s="274"/>
      <c r="CKA7" s="274"/>
      <c r="CKB7" s="274"/>
      <c r="CKC7" s="274"/>
      <c r="CKD7" s="274"/>
      <c r="CKE7" s="274"/>
      <c r="CKF7" s="274"/>
      <c r="CKG7" s="274"/>
      <c r="CKH7" s="274"/>
      <c r="CKI7" s="274"/>
      <c r="CKJ7" s="274"/>
      <c r="CKK7" s="274"/>
      <c r="CKL7" s="274"/>
      <c r="CKM7" s="274"/>
      <c r="CKN7" s="274"/>
      <c r="CKO7" s="274"/>
      <c r="CKP7" s="274"/>
      <c r="CKQ7" s="274"/>
      <c r="CKR7" s="274"/>
      <c r="CKS7" s="274"/>
      <c r="CKT7" s="274"/>
      <c r="CKU7" s="274"/>
      <c r="CKV7" s="274"/>
      <c r="CKW7" s="274"/>
      <c r="CKX7" s="274"/>
      <c r="CKY7" s="274"/>
      <c r="CKZ7" s="274"/>
      <c r="CLA7" s="274"/>
      <c r="CLB7" s="274"/>
      <c r="CLC7" s="274"/>
      <c r="CLD7" s="274"/>
      <c r="CLE7" s="274"/>
      <c r="CLF7" s="274"/>
      <c r="CLG7" s="274"/>
      <c r="CLH7" s="274"/>
      <c r="CLI7" s="274"/>
      <c r="CLJ7" s="274"/>
      <c r="CLK7" s="274"/>
      <c r="CLL7" s="274"/>
      <c r="CLM7" s="274"/>
      <c r="CLN7" s="274"/>
      <c r="CLO7" s="274"/>
      <c r="CLP7" s="274"/>
      <c r="CLQ7" s="274"/>
      <c r="CLR7" s="274"/>
      <c r="CLS7" s="274"/>
      <c r="CLT7" s="274"/>
      <c r="CLU7" s="274"/>
      <c r="CLV7" s="274"/>
      <c r="CLW7" s="274"/>
      <c r="CLX7" s="274"/>
      <c r="CLY7" s="274"/>
      <c r="CLZ7" s="274"/>
      <c r="CMA7" s="274"/>
      <c r="CMB7" s="274"/>
      <c r="CMC7" s="274"/>
      <c r="CMD7" s="274"/>
      <c r="CME7" s="274"/>
      <c r="CMF7" s="274"/>
      <c r="CMG7" s="274"/>
      <c r="CMH7" s="274"/>
      <c r="CMI7" s="274"/>
      <c r="CMJ7" s="274"/>
      <c r="CMK7" s="274"/>
      <c r="CML7" s="274"/>
      <c r="CMM7" s="274"/>
      <c r="CMN7" s="274"/>
      <c r="CMO7" s="274"/>
      <c r="CMP7" s="274"/>
      <c r="CMQ7" s="274"/>
      <c r="CMR7" s="274"/>
      <c r="CMS7" s="274"/>
      <c r="CMT7" s="274"/>
      <c r="CMU7" s="274"/>
      <c r="CMV7" s="274"/>
      <c r="CMW7" s="274"/>
      <c r="CMX7" s="274"/>
      <c r="CMY7" s="274"/>
      <c r="CMZ7" s="274"/>
      <c r="CNA7" s="274"/>
      <c r="CNB7" s="274"/>
      <c r="CNC7" s="274"/>
      <c r="CND7" s="274"/>
      <c r="CNE7" s="274"/>
      <c r="CNF7" s="274"/>
      <c r="CNG7" s="274"/>
      <c r="CNH7" s="274"/>
      <c r="CNI7" s="274"/>
      <c r="CNJ7" s="274"/>
      <c r="CNK7" s="274"/>
      <c r="CNL7" s="274"/>
      <c r="CNM7" s="274"/>
      <c r="CNN7" s="274"/>
      <c r="CNO7" s="274"/>
      <c r="CNP7" s="274"/>
      <c r="CNQ7" s="274"/>
      <c r="CNR7" s="274"/>
      <c r="CNS7" s="274"/>
      <c r="CNT7" s="274"/>
      <c r="CNU7" s="274"/>
      <c r="CNV7" s="274"/>
      <c r="CNW7" s="274"/>
      <c r="CNX7" s="274"/>
      <c r="CNY7" s="274"/>
      <c r="CNZ7" s="274"/>
      <c r="COA7" s="274"/>
      <c r="COB7" s="274"/>
      <c r="COC7" s="274"/>
      <c r="COD7" s="274"/>
      <c r="COE7" s="274"/>
      <c r="COF7" s="274"/>
      <c r="COG7" s="274"/>
      <c r="COH7" s="274"/>
      <c r="COI7" s="274"/>
      <c r="COJ7" s="274"/>
      <c r="COK7" s="274"/>
      <c r="COL7" s="274"/>
      <c r="COM7" s="274"/>
      <c r="CON7" s="274"/>
      <c r="COO7" s="274"/>
      <c r="COP7" s="274"/>
      <c r="COQ7" s="274"/>
      <c r="COR7" s="274"/>
      <c r="COS7" s="274"/>
      <c r="COT7" s="274"/>
      <c r="COU7" s="274"/>
      <c r="COV7" s="274"/>
      <c r="COW7" s="274"/>
      <c r="COX7" s="274"/>
      <c r="COY7" s="274"/>
      <c r="COZ7" s="274"/>
      <c r="CPA7" s="274"/>
      <c r="CPB7" s="274"/>
      <c r="CPC7" s="274"/>
      <c r="CPD7" s="274"/>
      <c r="CPE7" s="274"/>
      <c r="CPF7" s="274"/>
      <c r="CPG7" s="274"/>
      <c r="CPH7" s="274"/>
      <c r="CPI7" s="274"/>
      <c r="CPJ7" s="274"/>
      <c r="CPK7" s="274"/>
      <c r="CPL7" s="274"/>
      <c r="CPM7" s="274"/>
      <c r="CPN7" s="274"/>
      <c r="CPO7" s="274"/>
      <c r="CPP7" s="274"/>
      <c r="CPQ7" s="274"/>
      <c r="CPR7" s="274"/>
      <c r="CPS7" s="274"/>
      <c r="CPT7" s="274"/>
      <c r="CPU7" s="274"/>
      <c r="CPV7" s="274"/>
      <c r="CPW7" s="274"/>
      <c r="CPX7" s="274"/>
      <c r="CPY7" s="274"/>
      <c r="CPZ7" s="274"/>
      <c r="CQA7" s="274"/>
      <c r="CQB7" s="274"/>
      <c r="CQC7" s="274"/>
      <c r="CQD7" s="274"/>
      <c r="CQE7" s="274"/>
      <c r="CQF7" s="274"/>
      <c r="CQG7" s="274"/>
      <c r="CQH7" s="274"/>
      <c r="CQI7" s="274"/>
      <c r="CQJ7" s="274"/>
      <c r="CQK7" s="274"/>
      <c r="CQL7" s="274"/>
      <c r="CQM7" s="274"/>
      <c r="CQN7" s="274"/>
      <c r="CQO7" s="274"/>
      <c r="CQP7" s="274"/>
      <c r="CQQ7" s="274"/>
      <c r="CQR7" s="274"/>
      <c r="CQS7" s="274"/>
      <c r="CQT7" s="274"/>
      <c r="CQU7" s="274"/>
      <c r="CQV7" s="274"/>
      <c r="CQW7" s="274"/>
      <c r="CQX7" s="274"/>
      <c r="CQY7" s="274"/>
      <c r="CQZ7" s="274"/>
      <c r="CRA7" s="274"/>
      <c r="CRB7" s="274"/>
      <c r="CRC7" s="274"/>
      <c r="CRD7" s="274"/>
      <c r="CRE7" s="274"/>
      <c r="CRF7" s="274"/>
      <c r="CRG7" s="274"/>
      <c r="CRH7" s="274"/>
      <c r="CRI7" s="274"/>
      <c r="CRJ7" s="274"/>
      <c r="CRK7" s="274"/>
      <c r="CRL7" s="274"/>
      <c r="CRM7" s="274"/>
      <c r="CRN7" s="274"/>
      <c r="CRO7" s="274"/>
      <c r="CRP7" s="274"/>
      <c r="CRQ7" s="274"/>
      <c r="CRR7" s="274"/>
      <c r="CRS7" s="274"/>
      <c r="CRT7" s="274"/>
      <c r="CRU7" s="274"/>
      <c r="CRV7" s="274"/>
      <c r="CRW7" s="274"/>
      <c r="CRX7" s="274"/>
      <c r="CRY7" s="274"/>
      <c r="CRZ7" s="274"/>
      <c r="CSA7" s="274"/>
      <c r="CSB7" s="274"/>
      <c r="CSC7" s="274"/>
      <c r="CSD7" s="274"/>
      <c r="CSE7" s="274"/>
      <c r="CSF7" s="274"/>
      <c r="CSG7" s="274"/>
      <c r="CSH7" s="274"/>
      <c r="CSI7" s="274"/>
      <c r="CSJ7" s="274"/>
      <c r="CSK7" s="274"/>
      <c r="CSL7" s="274"/>
      <c r="CSM7" s="274"/>
      <c r="CSN7" s="274"/>
      <c r="CSO7" s="274"/>
      <c r="CSP7" s="274"/>
      <c r="CSQ7" s="274"/>
      <c r="CSR7" s="274"/>
      <c r="CSS7" s="274"/>
      <c r="CST7" s="274"/>
      <c r="CSU7" s="274"/>
      <c r="CSV7" s="274"/>
      <c r="CSW7" s="274"/>
      <c r="CSX7" s="274"/>
      <c r="CSY7" s="274"/>
      <c r="CSZ7" s="274"/>
      <c r="CTA7" s="274"/>
      <c r="CTB7" s="274"/>
      <c r="CTC7" s="274"/>
      <c r="CTD7" s="274"/>
      <c r="CTE7" s="274"/>
      <c r="CTF7" s="274"/>
      <c r="CTG7" s="274"/>
      <c r="CTH7" s="274"/>
      <c r="CTI7" s="274"/>
      <c r="CTJ7" s="274"/>
      <c r="CTK7" s="274"/>
      <c r="CTL7" s="274"/>
      <c r="CTM7" s="274"/>
      <c r="CTN7" s="274"/>
      <c r="CTO7" s="274"/>
      <c r="CTP7" s="274"/>
      <c r="CTQ7" s="274"/>
      <c r="CTR7" s="274"/>
      <c r="CTS7" s="274"/>
      <c r="CTT7" s="274"/>
      <c r="CTU7" s="274"/>
      <c r="CTV7" s="274"/>
      <c r="CTW7" s="274"/>
      <c r="CTX7" s="274"/>
      <c r="CTY7" s="274"/>
      <c r="CTZ7" s="274"/>
      <c r="CUA7" s="274"/>
      <c r="CUB7" s="274"/>
      <c r="CUC7" s="274"/>
      <c r="CUD7" s="274"/>
      <c r="CUE7" s="274"/>
      <c r="CUF7" s="274"/>
      <c r="CUG7" s="274"/>
      <c r="CUH7" s="274"/>
      <c r="CUI7" s="274"/>
      <c r="CUJ7" s="274"/>
      <c r="CUK7" s="274"/>
      <c r="CUL7" s="274"/>
      <c r="CUM7" s="274"/>
      <c r="CUN7" s="274"/>
      <c r="CUO7" s="274"/>
      <c r="CUP7" s="274"/>
      <c r="CUQ7" s="274"/>
      <c r="CUR7" s="274"/>
      <c r="CUS7" s="274"/>
      <c r="CUT7" s="274"/>
      <c r="CUU7" s="274"/>
      <c r="CUV7" s="274"/>
      <c r="CUW7" s="274"/>
      <c r="CUX7" s="274"/>
      <c r="CUY7" s="274"/>
      <c r="CUZ7" s="274"/>
      <c r="CVA7" s="274"/>
      <c r="CVB7" s="274"/>
      <c r="CVC7" s="274"/>
      <c r="CVD7" s="274"/>
      <c r="CVE7" s="274"/>
      <c r="CVF7" s="274"/>
      <c r="CVG7" s="274"/>
      <c r="CVH7" s="274"/>
      <c r="CVI7" s="274"/>
      <c r="CVJ7" s="274"/>
      <c r="CVK7" s="274"/>
      <c r="CVL7" s="274"/>
      <c r="CVM7" s="274"/>
      <c r="CVN7" s="274"/>
      <c r="CVO7" s="274"/>
      <c r="CVP7" s="274"/>
      <c r="CVQ7" s="274"/>
      <c r="CVR7" s="274"/>
      <c r="CVS7" s="274"/>
      <c r="CVT7" s="274"/>
      <c r="CVU7" s="274"/>
      <c r="CVV7" s="274"/>
      <c r="CVW7" s="274"/>
      <c r="CVX7" s="274"/>
      <c r="CVY7" s="274"/>
      <c r="CVZ7" s="274"/>
      <c r="CWA7" s="274"/>
      <c r="CWB7" s="274"/>
      <c r="CWC7" s="274"/>
      <c r="CWD7" s="274"/>
      <c r="CWE7" s="274"/>
      <c r="CWF7" s="274"/>
      <c r="CWG7" s="274"/>
      <c r="CWH7" s="274"/>
      <c r="CWI7" s="274"/>
      <c r="CWJ7" s="274"/>
      <c r="CWK7" s="274"/>
      <c r="CWL7" s="274"/>
      <c r="CWM7" s="274"/>
      <c r="CWN7" s="274"/>
      <c r="CWO7" s="274"/>
      <c r="CWP7" s="274"/>
      <c r="CWQ7" s="274"/>
      <c r="CWR7" s="274"/>
      <c r="CWS7" s="274"/>
      <c r="CWT7" s="274"/>
      <c r="CWU7" s="274"/>
      <c r="CWV7" s="274"/>
      <c r="CWW7" s="274"/>
      <c r="CWX7" s="274"/>
      <c r="CWY7" s="274"/>
      <c r="CWZ7" s="274"/>
      <c r="CXA7" s="274"/>
      <c r="CXB7" s="274"/>
      <c r="CXC7" s="274"/>
      <c r="CXD7" s="274"/>
      <c r="CXE7" s="274"/>
      <c r="CXF7" s="274"/>
      <c r="CXG7" s="274"/>
      <c r="CXH7" s="274"/>
      <c r="CXI7" s="274"/>
      <c r="CXJ7" s="274"/>
      <c r="CXK7" s="274"/>
      <c r="CXL7" s="274"/>
      <c r="CXM7" s="274"/>
      <c r="CXN7" s="274"/>
      <c r="CXO7" s="274"/>
      <c r="CXP7" s="274"/>
      <c r="CXQ7" s="274"/>
      <c r="CXR7" s="274"/>
      <c r="CXS7" s="274"/>
      <c r="CXT7" s="274"/>
      <c r="CXU7" s="274"/>
      <c r="CXV7" s="274"/>
      <c r="CXW7" s="274"/>
      <c r="CXX7" s="274"/>
      <c r="CXY7" s="274"/>
      <c r="CXZ7" s="274"/>
      <c r="CYA7" s="274"/>
      <c r="CYB7" s="274"/>
      <c r="CYC7" s="274"/>
      <c r="CYD7" s="274"/>
      <c r="CYE7" s="274"/>
      <c r="CYF7" s="274"/>
      <c r="CYG7" s="274"/>
      <c r="CYH7" s="274"/>
      <c r="CYI7" s="274"/>
      <c r="CYJ7" s="274"/>
      <c r="CYK7" s="274"/>
      <c r="CYL7" s="274"/>
      <c r="CYM7" s="274"/>
      <c r="CYN7" s="274"/>
      <c r="CYO7" s="274"/>
      <c r="CYP7" s="274"/>
      <c r="CYQ7" s="274"/>
      <c r="CYR7" s="274"/>
      <c r="CYS7" s="274"/>
      <c r="CYT7" s="274"/>
      <c r="CYU7" s="274"/>
      <c r="CYV7" s="274"/>
      <c r="CYW7" s="274"/>
      <c r="CYX7" s="274"/>
      <c r="CYY7" s="274"/>
      <c r="CYZ7" s="274"/>
      <c r="CZA7" s="274"/>
      <c r="CZB7" s="274"/>
      <c r="CZC7" s="274"/>
      <c r="CZD7" s="274"/>
      <c r="CZE7" s="274"/>
      <c r="CZF7" s="274"/>
      <c r="CZG7" s="274"/>
      <c r="CZH7" s="274"/>
      <c r="CZI7" s="274"/>
      <c r="CZJ7" s="274"/>
      <c r="CZK7" s="274"/>
      <c r="CZL7" s="274"/>
      <c r="CZM7" s="274"/>
      <c r="CZN7" s="274"/>
      <c r="CZO7" s="274"/>
      <c r="CZP7" s="274"/>
      <c r="CZQ7" s="274"/>
      <c r="CZR7" s="274"/>
      <c r="CZS7" s="274"/>
      <c r="CZT7" s="274"/>
      <c r="CZU7" s="274"/>
      <c r="CZV7" s="274"/>
      <c r="CZW7" s="274"/>
      <c r="CZX7" s="274"/>
      <c r="CZY7" s="274"/>
      <c r="CZZ7" s="274"/>
      <c r="DAA7" s="274"/>
      <c r="DAB7" s="274"/>
      <c r="DAC7" s="274"/>
      <c r="DAD7" s="274"/>
      <c r="DAE7" s="274"/>
      <c r="DAF7" s="274"/>
      <c r="DAG7" s="274"/>
      <c r="DAH7" s="274"/>
      <c r="DAI7" s="274"/>
      <c r="DAJ7" s="274"/>
      <c r="DAK7" s="274"/>
      <c r="DAL7" s="274"/>
      <c r="DAM7" s="274"/>
      <c r="DAN7" s="274"/>
      <c r="DAO7" s="274"/>
      <c r="DAP7" s="274"/>
      <c r="DAQ7" s="274"/>
      <c r="DAR7" s="274"/>
      <c r="DAS7" s="274"/>
      <c r="DAT7" s="274"/>
      <c r="DAU7" s="274"/>
      <c r="DAV7" s="274"/>
      <c r="DAW7" s="274"/>
      <c r="DAX7" s="274"/>
      <c r="DAY7" s="274"/>
      <c r="DAZ7" s="274"/>
      <c r="DBA7" s="274"/>
      <c r="DBB7" s="274"/>
      <c r="DBC7" s="274"/>
      <c r="DBD7" s="274"/>
      <c r="DBE7" s="274"/>
      <c r="DBF7" s="274"/>
      <c r="DBG7" s="274"/>
      <c r="DBH7" s="274"/>
      <c r="DBI7" s="274"/>
      <c r="DBJ7" s="274"/>
      <c r="DBK7" s="274"/>
      <c r="DBL7" s="274"/>
      <c r="DBM7" s="274"/>
      <c r="DBN7" s="274"/>
      <c r="DBO7" s="274"/>
      <c r="DBP7" s="274"/>
      <c r="DBQ7" s="274"/>
      <c r="DBR7" s="274"/>
      <c r="DBS7" s="274"/>
      <c r="DBT7" s="274"/>
      <c r="DBU7" s="274"/>
      <c r="DBV7" s="274"/>
      <c r="DBW7" s="274"/>
      <c r="DBX7" s="274"/>
      <c r="DBY7" s="274"/>
      <c r="DBZ7" s="274"/>
      <c r="DCA7" s="274"/>
      <c r="DCB7" s="274"/>
      <c r="DCC7" s="274"/>
      <c r="DCD7" s="274"/>
      <c r="DCE7" s="274"/>
      <c r="DCF7" s="274"/>
      <c r="DCG7" s="274"/>
      <c r="DCH7" s="274"/>
      <c r="DCI7" s="274"/>
      <c r="DCJ7" s="274"/>
      <c r="DCK7" s="274"/>
      <c r="DCL7" s="274"/>
      <c r="DCM7" s="274"/>
      <c r="DCN7" s="274"/>
      <c r="DCO7" s="274"/>
      <c r="DCP7" s="274"/>
      <c r="DCQ7" s="274"/>
      <c r="DCR7" s="274"/>
      <c r="DCS7" s="274"/>
      <c r="DCT7" s="274"/>
      <c r="DCU7" s="274"/>
      <c r="DCV7" s="274"/>
      <c r="DCW7" s="274"/>
      <c r="DCX7" s="274"/>
      <c r="DCY7" s="274"/>
      <c r="DCZ7" s="274"/>
      <c r="DDA7" s="274"/>
      <c r="DDB7" s="274"/>
      <c r="DDC7" s="274"/>
      <c r="DDD7" s="274"/>
      <c r="DDE7" s="274"/>
      <c r="DDF7" s="274"/>
      <c r="DDG7" s="274"/>
      <c r="DDH7" s="274"/>
      <c r="DDI7" s="274"/>
      <c r="DDJ7" s="274"/>
      <c r="DDK7" s="274"/>
      <c r="DDL7" s="274"/>
      <c r="DDM7" s="274"/>
      <c r="DDN7" s="274"/>
      <c r="DDO7" s="274"/>
      <c r="DDP7" s="274"/>
      <c r="DDQ7" s="274"/>
      <c r="DDR7" s="274"/>
      <c r="DDS7" s="274"/>
      <c r="DDT7" s="274"/>
      <c r="DDU7" s="274"/>
      <c r="DDV7" s="274"/>
      <c r="DDW7" s="274"/>
      <c r="DDX7" s="274"/>
      <c r="DDY7" s="274"/>
      <c r="DDZ7" s="274"/>
      <c r="DEA7" s="274"/>
      <c r="DEB7" s="274"/>
      <c r="DEC7" s="274"/>
      <c r="DED7" s="274"/>
      <c r="DEE7" s="274"/>
      <c r="DEF7" s="274"/>
      <c r="DEG7" s="274"/>
      <c r="DEH7" s="274"/>
      <c r="DEI7" s="274"/>
      <c r="DEJ7" s="274"/>
      <c r="DEK7" s="274"/>
      <c r="DEL7" s="274"/>
      <c r="DEM7" s="274"/>
      <c r="DEN7" s="274"/>
      <c r="DEO7" s="274"/>
      <c r="DEP7" s="274"/>
      <c r="DEQ7" s="274"/>
      <c r="DER7" s="274"/>
      <c r="DES7" s="274"/>
      <c r="DET7" s="274"/>
      <c r="DEU7" s="274"/>
      <c r="DEV7" s="274"/>
      <c r="DEW7" s="274"/>
      <c r="DEX7" s="274"/>
      <c r="DEY7" s="274"/>
      <c r="DEZ7" s="274"/>
      <c r="DFA7" s="274"/>
      <c r="DFB7" s="274"/>
      <c r="DFC7" s="274"/>
      <c r="DFD7" s="274"/>
      <c r="DFE7" s="274"/>
      <c r="DFF7" s="274"/>
      <c r="DFG7" s="274"/>
      <c r="DFH7" s="274"/>
      <c r="DFI7" s="274"/>
      <c r="DFJ7" s="274"/>
      <c r="DFK7" s="274"/>
      <c r="DFL7" s="274"/>
      <c r="DFM7" s="274"/>
      <c r="DFN7" s="274"/>
      <c r="DFO7" s="274"/>
      <c r="DFP7" s="274"/>
      <c r="DFQ7" s="274"/>
      <c r="DFR7" s="274"/>
      <c r="DFS7" s="274"/>
      <c r="DFT7" s="274"/>
      <c r="DFU7" s="274"/>
      <c r="DFV7" s="274"/>
      <c r="DFW7" s="274"/>
      <c r="DFX7" s="274"/>
      <c r="DFY7" s="274"/>
      <c r="DFZ7" s="274"/>
      <c r="DGA7" s="274"/>
      <c r="DGB7" s="274"/>
      <c r="DGC7" s="274"/>
      <c r="DGD7" s="274"/>
      <c r="DGE7" s="274"/>
      <c r="DGF7" s="274"/>
      <c r="DGG7" s="274"/>
      <c r="DGH7" s="274"/>
      <c r="DGI7" s="274"/>
      <c r="DGJ7" s="274"/>
      <c r="DGK7" s="274"/>
      <c r="DGL7" s="274"/>
      <c r="DGM7" s="274"/>
      <c r="DGN7" s="274"/>
      <c r="DGO7" s="274"/>
      <c r="DGP7" s="274"/>
      <c r="DGQ7" s="274"/>
      <c r="DGR7" s="274"/>
      <c r="DGS7" s="274"/>
      <c r="DGT7" s="274"/>
      <c r="DGU7" s="274"/>
      <c r="DGV7" s="274"/>
      <c r="DGW7" s="274"/>
      <c r="DGX7" s="274"/>
      <c r="DGY7" s="274"/>
      <c r="DGZ7" s="274"/>
      <c r="DHA7" s="274"/>
      <c r="DHB7" s="274"/>
      <c r="DHC7" s="274"/>
      <c r="DHD7" s="274"/>
      <c r="DHE7" s="274"/>
      <c r="DHF7" s="274"/>
      <c r="DHG7" s="274"/>
      <c r="DHH7" s="274"/>
      <c r="DHI7" s="274"/>
      <c r="DHJ7" s="274"/>
      <c r="DHK7" s="274"/>
      <c r="DHL7" s="274"/>
      <c r="DHM7" s="274"/>
      <c r="DHN7" s="274"/>
      <c r="DHO7" s="274"/>
      <c r="DHP7" s="274"/>
      <c r="DHQ7" s="274"/>
      <c r="DHR7" s="274"/>
      <c r="DHS7" s="274"/>
      <c r="DHT7" s="274"/>
      <c r="DHU7" s="274"/>
      <c r="DHV7" s="274"/>
      <c r="DHW7" s="274"/>
      <c r="DHX7" s="274"/>
      <c r="DHY7" s="274"/>
      <c r="DHZ7" s="274"/>
      <c r="DIA7" s="274"/>
      <c r="DIB7" s="274"/>
      <c r="DIC7" s="274"/>
      <c r="DID7" s="274"/>
      <c r="DIE7" s="274"/>
      <c r="DIF7" s="274"/>
      <c r="DIG7" s="274"/>
      <c r="DIH7" s="274"/>
      <c r="DII7" s="274"/>
      <c r="DIJ7" s="274"/>
      <c r="DIK7" s="274"/>
      <c r="DIL7" s="274"/>
      <c r="DIM7" s="274"/>
      <c r="DIN7" s="274"/>
      <c r="DIO7" s="274"/>
      <c r="DIP7" s="274"/>
      <c r="DIQ7" s="274"/>
      <c r="DIR7" s="274"/>
      <c r="DIS7" s="274"/>
      <c r="DIT7" s="274"/>
      <c r="DIU7" s="274"/>
      <c r="DIV7" s="274"/>
      <c r="DIW7" s="274"/>
      <c r="DIX7" s="274"/>
      <c r="DIY7" s="274"/>
      <c r="DIZ7" s="274"/>
      <c r="DJA7" s="274"/>
      <c r="DJB7" s="274"/>
      <c r="DJC7" s="274"/>
      <c r="DJD7" s="274"/>
      <c r="DJE7" s="274"/>
      <c r="DJF7" s="274"/>
      <c r="DJG7" s="274"/>
      <c r="DJH7" s="274"/>
      <c r="DJI7" s="274"/>
      <c r="DJJ7" s="274"/>
      <c r="DJK7" s="274"/>
      <c r="DJL7" s="274"/>
      <c r="DJM7" s="274"/>
      <c r="DJN7" s="274"/>
      <c r="DJO7" s="274"/>
      <c r="DJP7" s="274"/>
      <c r="DJQ7" s="274"/>
      <c r="DJR7" s="274"/>
      <c r="DJS7" s="274"/>
      <c r="DJT7" s="274"/>
      <c r="DJU7" s="274"/>
      <c r="DJV7" s="274"/>
      <c r="DJW7" s="274"/>
      <c r="DJX7" s="274"/>
      <c r="DJY7" s="274"/>
      <c r="DJZ7" s="274"/>
      <c r="DKA7" s="274"/>
      <c r="DKB7" s="274"/>
      <c r="DKC7" s="274"/>
      <c r="DKD7" s="274"/>
      <c r="DKE7" s="274"/>
      <c r="DKF7" s="274"/>
      <c r="DKG7" s="274"/>
      <c r="DKH7" s="274"/>
      <c r="DKI7" s="274"/>
      <c r="DKJ7" s="274"/>
      <c r="DKK7" s="274"/>
      <c r="DKL7" s="274"/>
      <c r="DKM7" s="274"/>
      <c r="DKN7" s="274"/>
      <c r="DKO7" s="274"/>
      <c r="DKP7" s="274"/>
      <c r="DKQ7" s="274"/>
      <c r="DKR7" s="274"/>
      <c r="DKS7" s="274"/>
      <c r="DKT7" s="274"/>
      <c r="DKU7" s="274"/>
      <c r="DKV7" s="274"/>
      <c r="DKW7" s="274"/>
      <c r="DKX7" s="274"/>
      <c r="DKY7" s="274"/>
      <c r="DKZ7" s="274"/>
      <c r="DLA7" s="274"/>
      <c r="DLB7" s="274"/>
      <c r="DLC7" s="274"/>
      <c r="DLD7" s="274"/>
      <c r="DLE7" s="274"/>
      <c r="DLF7" s="274"/>
      <c r="DLG7" s="274"/>
      <c r="DLH7" s="274"/>
      <c r="DLI7" s="274"/>
      <c r="DLJ7" s="274"/>
      <c r="DLK7" s="274"/>
      <c r="DLL7" s="274"/>
      <c r="DLM7" s="274"/>
      <c r="DLN7" s="274"/>
      <c r="DLO7" s="274"/>
      <c r="DLP7" s="274"/>
      <c r="DLQ7" s="274"/>
      <c r="DLR7" s="274"/>
      <c r="DLS7" s="274"/>
      <c r="DLT7" s="274"/>
      <c r="DLU7" s="274"/>
      <c r="DLV7" s="274"/>
      <c r="DLW7" s="274"/>
      <c r="DLX7" s="274"/>
      <c r="DLY7" s="274"/>
      <c r="DLZ7" s="274"/>
      <c r="DMA7" s="274"/>
      <c r="DMB7" s="274"/>
      <c r="DMC7" s="274"/>
      <c r="DMD7" s="274"/>
      <c r="DME7" s="274"/>
      <c r="DMF7" s="274"/>
      <c r="DMG7" s="274"/>
      <c r="DMH7" s="274"/>
      <c r="DMI7" s="274"/>
      <c r="DMJ7" s="274"/>
      <c r="DMK7" s="274"/>
      <c r="DML7" s="274"/>
      <c r="DMM7" s="274"/>
      <c r="DMN7" s="274"/>
      <c r="DMO7" s="274"/>
      <c r="DMP7" s="274"/>
      <c r="DMQ7" s="274"/>
      <c r="DMR7" s="274"/>
      <c r="DMS7" s="274"/>
      <c r="DMT7" s="274"/>
      <c r="DMU7" s="274"/>
      <c r="DMV7" s="274"/>
      <c r="DMW7" s="274"/>
      <c r="DMX7" s="274"/>
      <c r="DMY7" s="274"/>
      <c r="DMZ7" s="274"/>
      <c r="DNA7" s="274"/>
      <c r="DNB7" s="274"/>
      <c r="DNC7" s="274"/>
      <c r="DND7" s="274"/>
      <c r="DNE7" s="274"/>
      <c r="DNF7" s="274"/>
      <c r="DNG7" s="274"/>
      <c r="DNH7" s="274"/>
      <c r="DNI7" s="274"/>
      <c r="DNJ7" s="274"/>
      <c r="DNK7" s="274"/>
      <c r="DNL7" s="274"/>
      <c r="DNM7" s="274"/>
      <c r="DNN7" s="274"/>
      <c r="DNO7" s="274"/>
      <c r="DNP7" s="274"/>
      <c r="DNQ7" s="274"/>
      <c r="DNR7" s="274"/>
      <c r="DNS7" s="274"/>
      <c r="DNT7" s="274"/>
      <c r="DNU7" s="274"/>
      <c r="DNV7" s="274"/>
      <c r="DNW7" s="274"/>
      <c r="DNX7" s="274"/>
      <c r="DNY7" s="274"/>
      <c r="DNZ7" s="274"/>
      <c r="DOA7" s="274"/>
      <c r="DOB7" s="274"/>
      <c r="DOC7" s="274"/>
      <c r="DOD7" s="274"/>
      <c r="DOE7" s="274"/>
      <c r="DOF7" s="274"/>
      <c r="DOG7" s="274"/>
      <c r="DOH7" s="274"/>
      <c r="DOI7" s="274"/>
      <c r="DOJ7" s="274"/>
      <c r="DOK7" s="274"/>
      <c r="DOL7" s="274"/>
      <c r="DOM7" s="274"/>
      <c r="DON7" s="274"/>
      <c r="DOO7" s="274"/>
      <c r="DOP7" s="274"/>
      <c r="DOQ7" s="274"/>
      <c r="DOR7" s="274"/>
      <c r="DOS7" s="274"/>
      <c r="DOT7" s="274"/>
      <c r="DOU7" s="274"/>
      <c r="DOV7" s="274"/>
      <c r="DOW7" s="274"/>
      <c r="DOX7" s="274"/>
      <c r="DOY7" s="274"/>
      <c r="DOZ7" s="274"/>
      <c r="DPA7" s="274"/>
      <c r="DPB7" s="274"/>
      <c r="DPC7" s="274"/>
      <c r="DPD7" s="274"/>
      <c r="DPE7" s="274"/>
      <c r="DPF7" s="274"/>
      <c r="DPG7" s="274"/>
      <c r="DPH7" s="274"/>
      <c r="DPI7" s="274"/>
      <c r="DPJ7" s="274"/>
      <c r="DPK7" s="274"/>
      <c r="DPL7" s="274"/>
      <c r="DPM7" s="274"/>
      <c r="DPN7" s="274"/>
      <c r="DPO7" s="274"/>
      <c r="DPP7" s="274"/>
      <c r="DPQ7" s="274"/>
      <c r="DPR7" s="274"/>
      <c r="DPS7" s="274"/>
      <c r="DPT7" s="274"/>
      <c r="DPU7" s="274"/>
      <c r="DPV7" s="274"/>
      <c r="DPW7" s="274"/>
      <c r="DPX7" s="274"/>
      <c r="DPY7" s="274"/>
      <c r="DPZ7" s="274"/>
      <c r="DQA7" s="274"/>
      <c r="DQB7" s="274"/>
      <c r="DQC7" s="274"/>
      <c r="DQD7" s="274"/>
      <c r="DQE7" s="274"/>
      <c r="DQF7" s="274"/>
      <c r="DQG7" s="274"/>
      <c r="DQH7" s="274"/>
      <c r="DQI7" s="274"/>
      <c r="DQJ7" s="274"/>
      <c r="DQK7" s="274"/>
      <c r="DQL7" s="274"/>
      <c r="DQM7" s="274"/>
      <c r="DQN7" s="274"/>
      <c r="DQO7" s="274"/>
      <c r="DQP7" s="274"/>
      <c r="DQQ7" s="274"/>
      <c r="DQR7" s="274"/>
      <c r="DQS7" s="274"/>
      <c r="DQT7" s="274"/>
      <c r="DQU7" s="274"/>
      <c r="DQV7" s="274"/>
      <c r="DQW7" s="274"/>
      <c r="DQX7" s="274"/>
      <c r="DQY7" s="274"/>
      <c r="DQZ7" s="274"/>
      <c r="DRA7" s="274"/>
      <c r="DRB7" s="274"/>
      <c r="DRC7" s="274"/>
      <c r="DRD7" s="274"/>
      <c r="DRE7" s="274"/>
      <c r="DRF7" s="274"/>
      <c r="DRG7" s="274"/>
      <c r="DRH7" s="274"/>
      <c r="DRI7" s="274"/>
      <c r="DRJ7" s="274"/>
      <c r="DRK7" s="274"/>
      <c r="DRL7" s="274"/>
      <c r="DRM7" s="274"/>
      <c r="DRN7" s="274"/>
      <c r="DRO7" s="274"/>
      <c r="DRP7" s="274"/>
      <c r="DRQ7" s="274"/>
      <c r="DRR7" s="274"/>
      <c r="DRS7" s="274"/>
      <c r="DRT7" s="274"/>
      <c r="DRU7" s="274"/>
      <c r="DRV7" s="274"/>
      <c r="DRW7" s="274"/>
      <c r="DRX7" s="274"/>
      <c r="DRY7" s="274"/>
      <c r="DRZ7" s="274"/>
      <c r="DSA7" s="274"/>
      <c r="DSB7" s="274"/>
      <c r="DSC7" s="274"/>
      <c r="DSD7" s="274"/>
      <c r="DSE7" s="274"/>
      <c r="DSF7" s="274"/>
      <c r="DSG7" s="274"/>
      <c r="DSH7" s="274"/>
      <c r="DSI7" s="274"/>
      <c r="DSJ7" s="274"/>
      <c r="DSK7" s="274"/>
      <c r="DSL7" s="274"/>
      <c r="DSM7" s="274"/>
      <c r="DSN7" s="274"/>
      <c r="DSO7" s="274"/>
      <c r="DSP7" s="274"/>
      <c r="DSQ7" s="274"/>
      <c r="DSR7" s="274"/>
      <c r="DSS7" s="274"/>
      <c r="DST7" s="274"/>
      <c r="DSU7" s="274"/>
      <c r="DSV7" s="274"/>
      <c r="DSW7" s="274"/>
      <c r="DSX7" s="274"/>
      <c r="DSY7" s="274"/>
      <c r="DSZ7" s="274"/>
      <c r="DTA7" s="274"/>
      <c r="DTB7" s="274"/>
      <c r="DTC7" s="274"/>
      <c r="DTD7" s="274"/>
      <c r="DTE7" s="274"/>
      <c r="DTF7" s="274"/>
      <c r="DTG7" s="274"/>
      <c r="DTH7" s="274"/>
      <c r="DTI7" s="274"/>
      <c r="DTJ7" s="274"/>
      <c r="DTK7" s="274"/>
      <c r="DTL7" s="274"/>
      <c r="DTM7" s="274"/>
      <c r="DTN7" s="274"/>
      <c r="DTO7" s="274"/>
      <c r="DTP7" s="274"/>
      <c r="DTQ7" s="274"/>
      <c r="DTR7" s="274"/>
      <c r="DTS7" s="274"/>
      <c r="DTT7" s="274"/>
      <c r="DTU7" s="274"/>
      <c r="DTV7" s="274"/>
      <c r="DTW7" s="274"/>
      <c r="DTX7" s="274"/>
      <c r="DTY7" s="274"/>
      <c r="DTZ7" s="274"/>
      <c r="DUA7" s="274"/>
      <c r="DUB7" s="274"/>
      <c r="DUC7" s="274"/>
      <c r="DUD7" s="274"/>
      <c r="DUE7" s="274"/>
      <c r="DUF7" s="274"/>
      <c r="DUG7" s="274"/>
      <c r="DUH7" s="274"/>
      <c r="DUI7" s="274"/>
      <c r="DUJ7" s="274"/>
      <c r="DUK7" s="274"/>
      <c r="DUL7" s="274"/>
      <c r="DUM7" s="274"/>
      <c r="DUN7" s="274"/>
      <c r="DUO7" s="274"/>
      <c r="DUP7" s="274"/>
      <c r="DUQ7" s="274"/>
      <c r="DUR7" s="274"/>
      <c r="DUS7" s="274"/>
      <c r="DUT7" s="274"/>
      <c r="DUU7" s="274"/>
      <c r="DUV7" s="274"/>
      <c r="DUW7" s="274"/>
      <c r="DUX7" s="274"/>
      <c r="DUY7" s="274"/>
      <c r="DUZ7" s="274"/>
      <c r="DVA7" s="274"/>
      <c r="DVB7" s="274"/>
      <c r="DVC7" s="274"/>
      <c r="DVD7" s="274"/>
      <c r="DVE7" s="274"/>
      <c r="DVF7" s="274"/>
      <c r="DVG7" s="274"/>
      <c r="DVH7" s="274"/>
      <c r="DVI7" s="274"/>
      <c r="DVJ7" s="274"/>
      <c r="DVK7" s="274"/>
      <c r="DVL7" s="274"/>
      <c r="DVM7" s="274"/>
      <c r="DVN7" s="274"/>
      <c r="DVO7" s="274"/>
      <c r="DVP7" s="274"/>
      <c r="DVQ7" s="274"/>
      <c r="DVR7" s="274"/>
      <c r="DVS7" s="274"/>
      <c r="DVT7" s="274"/>
      <c r="DVU7" s="274"/>
      <c r="DVV7" s="274"/>
      <c r="DVW7" s="274"/>
      <c r="DVX7" s="274"/>
      <c r="DVY7" s="274"/>
      <c r="DVZ7" s="274"/>
      <c r="DWA7" s="274"/>
      <c r="DWB7" s="274"/>
      <c r="DWC7" s="274"/>
      <c r="DWD7" s="274"/>
      <c r="DWE7" s="274"/>
      <c r="DWF7" s="274"/>
      <c r="DWG7" s="274"/>
      <c r="DWH7" s="274"/>
      <c r="DWI7" s="274"/>
      <c r="DWJ7" s="274"/>
      <c r="DWK7" s="274"/>
      <c r="DWL7" s="274"/>
      <c r="DWM7" s="274"/>
      <c r="DWN7" s="274"/>
      <c r="DWO7" s="274"/>
      <c r="DWP7" s="274"/>
      <c r="DWQ7" s="274"/>
      <c r="DWR7" s="274"/>
      <c r="DWS7" s="274"/>
      <c r="DWT7" s="274"/>
      <c r="DWU7" s="274"/>
      <c r="DWV7" s="274"/>
      <c r="DWW7" s="274"/>
      <c r="DWX7" s="274"/>
      <c r="DWY7" s="274"/>
      <c r="DWZ7" s="274"/>
      <c r="DXA7" s="274"/>
      <c r="DXB7" s="274"/>
      <c r="DXC7" s="274"/>
      <c r="DXD7" s="274"/>
      <c r="DXE7" s="274"/>
      <c r="DXF7" s="274"/>
      <c r="DXG7" s="274"/>
      <c r="DXH7" s="274"/>
      <c r="DXI7" s="274"/>
      <c r="DXJ7" s="274"/>
      <c r="DXK7" s="274"/>
      <c r="DXL7" s="274"/>
      <c r="DXM7" s="274"/>
      <c r="DXN7" s="274"/>
      <c r="DXO7" s="274"/>
      <c r="DXP7" s="274"/>
      <c r="DXQ7" s="274"/>
      <c r="DXR7" s="274"/>
      <c r="DXS7" s="274"/>
      <c r="DXT7" s="274"/>
      <c r="DXU7" s="274"/>
      <c r="DXV7" s="274"/>
      <c r="DXW7" s="274"/>
      <c r="DXX7" s="274"/>
      <c r="DXY7" s="274"/>
      <c r="DXZ7" s="274"/>
      <c r="DYA7" s="274"/>
      <c r="DYB7" s="274"/>
      <c r="DYC7" s="274"/>
      <c r="DYD7" s="274"/>
      <c r="DYE7" s="274"/>
      <c r="DYF7" s="274"/>
      <c r="DYG7" s="274"/>
      <c r="DYH7" s="274"/>
      <c r="DYI7" s="274"/>
      <c r="DYJ7" s="274"/>
      <c r="DYK7" s="274"/>
      <c r="DYL7" s="274"/>
      <c r="DYM7" s="274"/>
      <c r="DYN7" s="274"/>
      <c r="DYO7" s="274"/>
      <c r="DYP7" s="274"/>
      <c r="DYQ7" s="274"/>
      <c r="DYR7" s="274"/>
      <c r="DYS7" s="274"/>
      <c r="DYT7" s="274"/>
      <c r="DYU7" s="274"/>
      <c r="DYV7" s="274"/>
      <c r="DYW7" s="274"/>
      <c r="DYX7" s="274"/>
      <c r="DYY7" s="274"/>
      <c r="DYZ7" s="274"/>
      <c r="DZA7" s="274"/>
      <c r="DZB7" s="274"/>
      <c r="DZC7" s="274"/>
      <c r="DZD7" s="274"/>
      <c r="DZE7" s="274"/>
      <c r="DZF7" s="274"/>
      <c r="DZG7" s="274"/>
      <c r="DZH7" s="274"/>
      <c r="DZI7" s="274"/>
      <c r="DZJ7" s="274"/>
      <c r="DZK7" s="274"/>
      <c r="DZL7" s="274"/>
      <c r="DZM7" s="274"/>
      <c r="DZN7" s="274"/>
      <c r="DZO7" s="274"/>
      <c r="DZP7" s="274"/>
      <c r="DZQ7" s="274"/>
      <c r="DZR7" s="274"/>
      <c r="DZS7" s="274"/>
      <c r="DZT7" s="274"/>
      <c r="DZU7" s="274"/>
      <c r="DZV7" s="274"/>
      <c r="DZW7" s="274"/>
      <c r="DZX7" s="274"/>
      <c r="DZY7" s="274"/>
      <c r="DZZ7" s="274"/>
      <c r="EAA7" s="274"/>
      <c r="EAB7" s="274"/>
      <c r="EAC7" s="274"/>
      <c r="EAD7" s="274"/>
      <c r="EAE7" s="274"/>
      <c r="EAF7" s="274"/>
      <c r="EAG7" s="274"/>
      <c r="EAH7" s="274"/>
      <c r="EAI7" s="274"/>
      <c r="EAJ7" s="274"/>
      <c r="EAK7" s="274"/>
      <c r="EAL7" s="274"/>
      <c r="EAM7" s="274"/>
      <c r="EAN7" s="274"/>
      <c r="EAO7" s="274"/>
      <c r="EAP7" s="274"/>
      <c r="EAQ7" s="274"/>
      <c r="EAR7" s="274"/>
      <c r="EAS7" s="274"/>
      <c r="EAT7" s="274"/>
      <c r="EAU7" s="274"/>
      <c r="EAV7" s="274"/>
      <c r="EAW7" s="274"/>
      <c r="EAX7" s="274"/>
      <c r="EAY7" s="274"/>
      <c r="EAZ7" s="274"/>
      <c r="EBA7" s="274"/>
      <c r="EBB7" s="274"/>
      <c r="EBC7" s="274"/>
      <c r="EBD7" s="274"/>
      <c r="EBE7" s="274"/>
      <c r="EBF7" s="274"/>
      <c r="EBG7" s="274"/>
      <c r="EBH7" s="274"/>
      <c r="EBI7" s="274"/>
      <c r="EBJ7" s="274"/>
      <c r="EBK7" s="274"/>
      <c r="EBL7" s="274"/>
      <c r="EBM7" s="274"/>
      <c r="EBN7" s="274"/>
      <c r="EBO7" s="274"/>
      <c r="EBP7" s="274"/>
      <c r="EBQ7" s="274"/>
      <c r="EBR7" s="274"/>
      <c r="EBS7" s="274"/>
      <c r="EBT7" s="274"/>
      <c r="EBU7" s="274"/>
      <c r="EBV7" s="274"/>
      <c r="EBW7" s="274"/>
      <c r="EBX7" s="274"/>
      <c r="EBY7" s="274"/>
      <c r="EBZ7" s="274"/>
      <c r="ECA7" s="274"/>
      <c r="ECB7" s="274"/>
      <c r="ECC7" s="274"/>
      <c r="ECD7" s="274"/>
      <c r="ECE7" s="274"/>
      <c r="ECF7" s="274"/>
      <c r="ECG7" s="274"/>
      <c r="ECH7" s="274"/>
      <c r="ECI7" s="274"/>
      <c r="ECJ7" s="274"/>
      <c r="ECK7" s="274"/>
      <c r="ECL7" s="274"/>
      <c r="ECM7" s="274"/>
      <c r="ECN7" s="274"/>
      <c r="ECO7" s="274"/>
      <c r="ECP7" s="274"/>
      <c r="ECQ7" s="274"/>
      <c r="ECR7" s="274"/>
      <c r="ECS7" s="274"/>
      <c r="ECT7" s="274"/>
      <c r="ECU7" s="274"/>
      <c r="ECV7" s="274"/>
      <c r="ECW7" s="274"/>
      <c r="ECX7" s="274"/>
      <c r="ECY7" s="274"/>
      <c r="ECZ7" s="274"/>
      <c r="EDA7" s="274"/>
      <c r="EDB7" s="274"/>
      <c r="EDC7" s="274"/>
      <c r="EDD7" s="274"/>
      <c r="EDE7" s="274"/>
      <c r="EDF7" s="274"/>
      <c r="EDG7" s="274"/>
      <c r="EDH7" s="274"/>
      <c r="EDI7" s="274"/>
      <c r="EDJ7" s="274"/>
      <c r="EDK7" s="274"/>
      <c r="EDL7" s="274"/>
      <c r="EDM7" s="274"/>
      <c r="EDN7" s="274"/>
      <c r="EDO7" s="274"/>
      <c r="EDP7" s="274"/>
      <c r="EDQ7" s="274"/>
      <c r="EDR7" s="274"/>
      <c r="EDS7" s="274"/>
      <c r="EDT7" s="274"/>
      <c r="EDU7" s="274"/>
      <c r="EDV7" s="274"/>
      <c r="EDW7" s="274"/>
      <c r="EDX7" s="274"/>
      <c r="EDY7" s="274"/>
      <c r="EDZ7" s="274"/>
      <c r="EEA7" s="274"/>
      <c r="EEB7" s="274"/>
      <c r="EEC7" s="274"/>
      <c r="EED7" s="274"/>
      <c r="EEE7" s="274"/>
      <c r="EEF7" s="274"/>
      <c r="EEG7" s="274"/>
      <c r="EEH7" s="274"/>
      <c r="EEI7" s="274"/>
      <c r="EEJ7" s="274"/>
      <c r="EEK7" s="274"/>
      <c r="EEL7" s="274"/>
      <c r="EEM7" s="274"/>
      <c r="EEN7" s="274"/>
      <c r="EEO7" s="274"/>
      <c r="EEP7" s="274"/>
      <c r="EEQ7" s="274"/>
      <c r="EER7" s="274"/>
      <c r="EES7" s="274"/>
      <c r="EET7" s="274"/>
      <c r="EEU7" s="274"/>
      <c r="EEV7" s="274"/>
      <c r="EEW7" s="274"/>
      <c r="EEX7" s="274"/>
      <c r="EEY7" s="274"/>
      <c r="EEZ7" s="274"/>
      <c r="EFA7" s="274"/>
      <c r="EFB7" s="274"/>
      <c r="EFC7" s="274"/>
      <c r="EFD7" s="274"/>
      <c r="EFE7" s="274"/>
      <c r="EFF7" s="274"/>
      <c r="EFG7" s="274"/>
      <c r="EFH7" s="274"/>
      <c r="EFI7" s="274"/>
      <c r="EFJ7" s="274"/>
      <c r="EFK7" s="274"/>
      <c r="EFL7" s="274"/>
      <c r="EFM7" s="274"/>
      <c r="EFN7" s="274"/>
      <c r="EFO7" s="274"/>
      <c r="EFP7" s="274"/>
      <c r="EFQ7" s="274"/>
      <c r="EFR7" s="274"/>
      <c r="EFS7" s="274"/>
      <c r="EFT7" s="274"/>
      <c r="EFU7" s="274"/>
      <c r="EFV7" s="274"/>
      <c r="EFW7" s="274"/>
      <c r="EFX7" s="274"/>
      <c r="EFY7" s="274"/>
      <c r="EFZ7" s="274"/>
      <c r="EGA7" s="274"/>
      <c r="EGB7" s="274"/>
      <c r="EGC7" s="274"/>
      <c r="EGD7" s="274"/>
      <c r="EGE7" s="274"/>
      <c r="EGF7" s="274"/>
      <c r="EGG7" s="274"/>
      <c r="EGH7" s="274"/>
      <c r="EGI7" s="274"/>
      <c r="EGJ7" s="274"/>
      <c r="EGK7" s="274"/>
      <c r="EGL7" s="274"/>
      <c r="EGM7" s="274"/>
      <c r="EGN7" s="274"/>
      <c r="EGO7" s="274"/>
      <c r="EGP7" s="274"/>
      <c r="EGQ7" s="274"/>
      <c r="EGR7" s="274"/>
      <c r="EGS7" s="274"/>
      <c r="EGT7" s="274"/>
      <c r="EGU7" s="274"/>
      <c r="EGV7" s="274"/>
      <c r="EGW7" s="274"/>
      <c r="EGX7" s="274"/>
      <c r="EGY7" s="274"/>
      <c r="EGZ7" s="274"/>
      <c r="EHA7" s="274"/>
      <c r="EHB7" s="274"/>
      <c r="EHC7" s="274"/>
      <c r="EHD7" s="274"/>
      <c r="EHE7" s="274"/>
      <c r="EHF7" s="274"/>
      <c r="EHG7" s="274"/>
      <c r="EHH7" s="274"/>
      <c r="EHI7" s="274"/>
      <c r="EHJ7" s="274"/>
      <c r="EHK7" s="274"/>
      <c r="EHL7" s="274"/>
      <c r="EHM7" s="274"/>
      <c r="EHN7" s="274"/>
      <c r="EHO7" s="274"/>
      <c r="EHP7" s="274"/>
      <c r="EHQ7" s="274"/>
      <c r="EHR7" s="274"/>
      <c r="EHS7" s="274"/>
      <c r="EHT7" s="274"/>
      <c r="EHU7" s="274"/>
      <c r="EHV7" s="274"/>
      <c r="EHW7" s="274"/>
      <c r="EHX7" s="274"/>
      <c r="EHY7" s="274"/>
      <c r="EHZ7" s="274"/>
      <c r="EIA7" s="274"/>
      <c r="EIB7" s="274"/>
      <c r="EIC7" s="274"/>
      <c r="EID7" s="274"/>
      <c r="EIE7" s="274"/>
      <c r="EIF7" s="274"/>
      <c r="EIG7" s="274"/>
      <c r="EIH7" s="274"/>
      <c r="EII7" s="274"/>
      <c r="EIJ7" s="274"/>
      <c r="EIK7" s="274"/>
      <c r="EIL7" s="274"/>
      <c r="EIM7" s="274"/>
      <c r="EIN7" s="274"/>
      <c r="EIO7" s="274"/>
      <c r="EIP7" s="274"/>
      <c r="EIQ7" s="274"/>
      <c r="EIR7" s="274"/>
      <c r="EIS7" s="274"/>
      <c r="EIT7" s="274"/>
      <c r="EIU7" s="274"/>
      <c r="EIV7" s="274"/>
      <c r="EIW7" s="274"/>
      <c r="EIX7" s="274"/>
      <c r="EIY7" s="274"/>
      <c r="EIZ7" s="274"/>
      <c r="EJA7" s="274"/>
      <c r="EJB7" s="274"/>
      <c r="EJC7" s="274"/>
      <c r="EJD7" s="274"/>
      <c r="EJE7" s="274"/>
      <c r="EJF7" s="274"/>
      <c r="EJG7" s="274"/>
      <c r="EJH7" s="274"/>
      <c r="EJI7" s="274"/>
      <c r="EJJ7" s="274"/>
      <c r="EJK7" s="274"/>
      <c r="EJL7" s="274"/>
      <c r="EJM7" s="274"/>
      <c r="EJN7" s="274"/>
      <c r="EJO7" s="274"/>
      <c r="EJP7" s="274"/>
      <c r="EJQ7" s="274"/>
      <c r="EJR7" s="274"/>
      <c r="EJS7" s="274"/>
      <c r="EJT7" s="274"/>
      <c r="EJU7" s="274"/>
      <c r="EJV7" s="274"/>
      <c r="EJW7" s="274"/>
      <c r="EJX7" s="274"/>
      <c r="EJY7" s="274"/>
      <c r="EJZ7" s="274"/>
      <c r="EKA7" s="274"/>
      <c r="EKB7" s="274"/>
      <c r="EKC7" s="274"/>
      <c r="EKD7" s="274"/>
      <c r="EKE7" s="274"/>
      <c r="EKF7" s="274"/>
      <c r="EKG7" s="274"/>
      <c r="EKH7" s="274"/>
      <c r="EKI7" s="274"/>
      <c r="EKJ7" s="274"/>
      <c r="EKK7" s="274"/>
      <c r="EKL7" s="274"/>
      <c r="EKM7" s="274"/>
      <c r="EKN7" s="274"/>
      <c r="EKO7" s="274"/>
      <c r="EKP7" s="274"/>
      <c r="EKQ7" s="274"/>
      <c r="EKR7" s="274"/>
      <c r="EKS7" s="274"/>
      <c r="EKT7" s="274"/>
      <c r="EKU7" s="274"/>
      <c r="EKV7" s="274"/>
      <c r="EKW7" s="274"/>
      <c r="EKX7" s="274"/>
      <c r="EKY7" s="274"/>
      <c r="EKZ7" s="274"/>
      <c r="ELA7" s="274"/>
      <c r="ELB7" s="274"/>
      <c r="ELC7" s="274"/>
      <c r="ELD7" s="274"/>
      <c r="ELE7" s="274"/>
      <c r="ELF7" s="274"/>
      <c r="ELG7" s="274"/>
      <c r="ELH7" s="274"/>
      <c r="ELI7" s="274"/>
      <c r="ELJ7" s="274"/>
      <c r="ELK7" s="274"/>
      <c r="ELL7" s="274"/>
      <c r="ELM7" s="274"/>
      <c r="ELN7" s="274"/>
      <c r="ELO7" s="274"/>
      <c r="ELP7" s="274"/>
      <c r="ELQ7" s="274"/>
      <c r="ELR7" s="274"/>
      <c r="ELS7" s="274"/>
      <c r="ELT7" s="274"/>
      <c r="ELU7" s="274"/>
      <c r="ELV7" s="274"/>
      <c r="ELW7" s="274"/>
      <c r="ELX7" s="274"/>
      <c r="ELY7" s="274"/>
      <c r="ELZ7" s="274"/>
      <c r="EMA7" s="274"/>
      <c r="EMB7" s="274"/>
      <c r="EMC7" s="274"/>
      <c r="EMD7" s="274"/>
      <c r="EME7" s="274"/>
      <c r="EMF7" s="274"/>
      <c r="EMG7" s="274"/>
      <c r="EMH7" s="274"/>
      <c r="EMI7" s="274"/>
      <c r="EMJ7" s="274"/>
      <c r="EMK7" s="274"/>
      <c r="EML7" s="274"/>
      <c r="EMM7" s="274"/>
      <c r="EMN7" s="274"/>
      <c r="EMO7" s="274"/>
      <c r="EMP7" s="274"/>
      <c r="EMQ7" s="274"/>
      <c r="EMR7" s="274"/>
      <c r="EMS7" s="274"/>
      <c r="EMT7" s="274"/>
      <c r="EMU7" s="274"/>
      <c r="EMV7" s="274"/>
      <c r="EMW7" s="274"/>
      <c r="EMX7" s="274"/>
      <c r="EMY7" s="274"/>
      <c r="EMZ7" s="274"/>
      <c r="ENA7" s="274"/>
      <c r="ENB7" s="274"/>
      <c r="ENC7" s="274"/>
      <c r="END7" s="274"/>
      <c r="ENE7" s="274"/>
      <c r="ENF7" s="274"/>
      <c r="ENG7" s="274"/>
      <c r="ENH7" s="274"/>
      <c r="ENI7" s="274"/>
      <c r="ENJ7" s="274"/>
      <c r="ENK7" s="274"/>
      <c r="ENL7" s="274"/>
      <c r="ENM7" s="274"/>
      <c r="ENN7" s="274"/>
      <c r="ENO7" s="274"/>
      <c r="ENP7" s="274"/>
      <c r="ENQ7" s="274"/>
      <c r="ENR7" s="274"/>
      <c r="ENS7" s="274"/>
      <c r="ENT7" s="274"/>
      <c r="ENU7" s="274"/>
      <c r="ENV7" s="274"/>
      <c r="ENW7" s="274"/>
      <c r="ENX7" s="274"/>
      <c r="ENY7" s="274"/>
      <c r="ENZ7" s="274"/>
      <c r="EOA7" s="274"/>
      <c r="EOB7" s="274"/>
      <c r="EOC7" s="274"/>
      <c r="EOD7" s="274"/>
      <c r="EOE7" s="274"/>
      <c r="EOF7" s="274"/>
      <c r="EOG7" s="274"/>
      <c r="EOH7" s="274"/>
      <c r="EOI7" s="274"/>
      <c r="EOJ7" s="274"/>
      <c r="EOK7" s="274"/>
      <c r="EOL7" s="274"/>
      <c r="EOM7" s="274"/>
      <c r="EON7" s="274"/>
      <c r="EOO7" s="274"/>
      <c r="EOP7" s="274"/>
      <c r="EOQ7" s="274"/>
      <c r="EOR7" s="274"/>
      <c r="EOS7" s="274"/>
      <c r="EOT7" s="274"/>
      <c r="EOU7" s="274"/>
      <c r="EOV7" s="274"/>
      <c r="EOW7" s="274"/>
      <c r="EOX7" s="274"/>
      <c r="EOY7" s="274"/>
      <c r="EOZ7" s="274"/>
      <c r="EPA7" s="274"/>
      <c r="EPB7" s="274"/>
      <c r="EPC7" s="274"/>
      <c r="EPD7" s="274"/>
      <c r="EPE7" s="274"/>
      <c r="EPF7" s="274"/>
      <c r="EPG7" s="274"/>
      <c r="EPH7" s="274"/>
      <c r="EPI7" s="274"/>
      <c r="EPJ7" s="274"/>
      <c r="EPK7" s="274"/>
      <c r="EPL7" s="274"/>
      <c r="EPM7" s="274"/>
      <c r="EPN7" s="274"/>
      <c r="EPO7" s="274"/>
      <c r="EPP7" s="274"/>
      <c r="EPQ7" s="274"/>
      <c r="EPR7" s="274"/>
      <c r="EPS7" s="274"/>
      <c r="EPT7" s="274"/>
      <c r="EPU7" s="274"/>
      <c r="EPV7" s="274"/>
      <c r="EPW7" s="274"/>
      <c r="EPX7" s="274"/>
      <c r="EPY7" s="274"/>
      <c r="EPZ7" s="274"/>
      <c r="EQA7" s="274"/>
      <c r="EQB7" s="274"/>
      <c r="EQC7" s="274"/>
      <c r="EQD7" s="274"/>
      <c r="EQE7" s="274"/>
      <c r="EQF7" s="274"/>
      <c r="EQG7" s="274"/>
      <c r="EQH7" s="274"/>
      <c r="EQI7" s="274"/>
      <c r="EQJ7" s="274"/>
      <c r="EQK7" s="274"/>
      <c r="EQL7" s="274"/>
      <c r="EQM7" s="274"/>
      <c r="EQN7" s="274"/>
      <c r="EQO7" s="274"/>
      <c r="EQP7" s="274"/>
      <c r="EQQ7" s="274"/>
      <c r="EQR7" s="274"/>
      <c r="EQS7" s="274"/>
      <c r="EQT7" s="274"/>
      <c r="EQU7" s="274"/>
      <c r="EQV7" s="274"/>
      <c r="EQW7" s="274"/>
      <c r="EQX7" s="274"/>
      <c r="EQY7" s="274"/>
      <c r="EQZ7" s="274"/>
      <c r="ERA7" s="274"/>
      <c r="ERB7" s="274"/>
      <c r="ERC7" s="274"/>
      <c r="ERD7" s="274"/>
      <c r="ERE7" s="274"/>
      <c r="ERF7" s="274"/>
      <c r="ERG7" s="274"/>
      <c r="ERH7" s="274"/>
      <c r="ERI7" s="274"/>
      <c r="ERJ7" s="274"/>
      <c r="ERK7" s="274"/>
      <c r="ERL7" s="274"/>
      <c r="ERM7" s="274"/>
      <c r="ERN7" s="274"/>
      <c r="ERO7" s="274"/>
      <c r="ERP7" s="274"/>
      <c r="ERQ7" s="274"/>
      <c r="ERR7" s="274"/>
      <c r="ERS7" s="274"/>
      <c r="ERT7" s="274"/>
      <c r="ERU7" s="274"/>
      <c r="ERV7" s="274"/>
      <c r="ERW7" s="274"/>
      <c r="ERX7" s="274"/>
      <c r="ERY7" s="274"/>
      <c r="ERZ7" s="274"/>
      <c r="ESA7" s="274"/>
      <c r="ESB7" s="274"/>
      <c r="ESC7" s="274"/>
      <c r="ESD7" s="274"/>
      <c r="ESE7" s="274"/>
      <c r="ESF7" s="274"/>
      <c r="ESG7" s="274"/>
      <c r="ESH7" s="274"/>
      <c r="ESI7" s="274"/>
      <c r="ESJ7" s="274"/>
      <c r="ESK7" s="274"/>
      <c r="ESL7" s="274"/>
      <c r="ESM7" s="274"/>
      <c r="ESN7" s="274"/>
      <c r="ESO7" s="274"/>
      <c r="ESP7" s="274"/>
      <c r="ESQ7" s="274"/>
      <c r="ESR7" s="274"/>
      <c r="ESS7" s="274"/>
      <c r="EST7" s="274"/>
      <c r="ESU7" s="274"/>
      <c r="ESV7" s="274"/>
      <c r="ESW7" s="274"/>
      <c r="ESX7" s="274"/>
      <c r="ESY7" s="274"/>
      <c r="ESZ7" s="274"/>
      <c r="ETA7" s="274"/>
      <c r="ETB7" s="274"/>
      <c r="ETC7" s="274"/>
      <c r="ETD7" s="274"/>
      <c r="ETE7" s="274"/>
      <c r="ETF7" s="274"/>
      <c r="ETG7" s="274"/>
      <c r="ETH7" s="274"/>
      <c r="ETI7" s="274"/>
      <c r="ETJ7" s="274"/>
      <c r="ETK7" s="274"/>
      <c r="ETL7" s="274"/>
      <c r="ETM7" s="274"/>
      <c r="ETN7" s="274"/>
      <c r="ETO7" s="274"/>
      <c r="ETP7" s="274"/>
      <c r="ETQ7" s="274"/>
      <c r="ETR7" s="274"/>
      <c r="ETS7" s="274"/>
      <c r="ETT7" s="274"/>
      <c r="ETU7" s="274"/>
      <c r="ETV7" s="274"/>
      <c r="ETW7" s="274"/>
      <c r="ETX7" s="274"/>
      <c r="ETY7" s="274"/>
      <c r="ETZ7" s="274"/>
      <c r="EUA7" s="274"/>
      <c r="EUB7" s="274"/>
      <c r="EUC7" s="274"/>
      <c r="EUD7" s="274"/>
      <c r="EUE7" s="274"/>
      <c r="EUF7" s="274"/>
      <c r="EUG7" s="274"/>
      <c r="EUH7" s="274"/>
      <c r="EUI7" s="274"/>
      <c r="EUJ7" s="274"/>
      <c r="EUK7" s="274"/>
      <c r="EUL7" s="274"/>
      <c r="EUM7" s="274"/>
      <c r="EUN7" s="274"/>
      <c r="EUO7" s="274"/>
      <c r="EUP7" s="274"/>
      <c r="EUQ7" s="274"/>
      <c r="EUR7" s="274"/>
      <c r="EUS7" s="274"/>
      <c r="EUT7" s="274"/>
      <c r="EUU7" s="274"/>
      <c r="EUV7" s="274"/>
      <c r="EUW7" s="274"/>
      <c r="EUX7" s="274"/>
      <c r="EUY7" s="274"/>
      <c r="EUZ7" s="274"/>
      <c r="EVA7" s="274"/>
      <c r="EVB7" s="274"/>
      <c r="EVC7" s="274"/>
      <c r="EVD7" s="274"/>
      <c r="EVE7" s="274"/>
      <c r="EVF7" s="274"/>
      <c r="EVG7" s="274"/>
      <c r="EVH7" s="274"/>
      <c r="EVI7" s="274"/>
      <c r="EVJ7" s="274"/>
      <c r="EVK7" s="274"/>
      <c r="EVL7" s="274"/>
      <c r="EVM7" s="274"/>
      <c r="EVN7" s="274"/>
      <c r="EVO7" s="274"/>
      <c r="EVP7" s="274"/>
      <c r="EVQ7" s="274"/>
      <c r="EVR7" s="274"/>
      <c r="EVS7" s="274"/>
      <c r="EVT7" s="274"/>
      <c r="EVU7" s="274"/>
      <c r="EVV7" s="274"/>
      <c r="EVW7" s="274"/>
      <c r="EVX7" s="274"/>
      <c r="EVY7" s="274"/>
      <c r="EVZ7" s="274"/>
      <c r="EWA7" s="274"/>
      <c r="EWB7" s="274"/>
      <c r="EWC7" s="274"/>
      <c r="EWD7" s="274"/>
      <c r="EWE7" s="274"/>
      <c r="EWF7" s="274"/>
      <c r="EWG7" s="274"/>
      <c r="EWH7" s="274"/>
      <c r="EWI7" s="274"/>
      <c r="EWJ7" s="274"/>
      <c r="EWK7" s="274"/>
      <c r="EWL7" s="274"/>
      <c r="EWM7" s="274"/>
      <c r="EWN7" s="274"/>
      <c r="EWO7" s="274"/>
      <c r="EWP7" s="274"/>
      <c r="EWQ7" s="274"/>
      <c r="EWR7" s="274"/>
      <c r="EWS7" s="274"/>
      <c r="EWT7" s="274"/>
      <c r="EWU7" s="274"/>
      <c r="EWV7" s="274"/>
      <c r="EWW7" s="274"/>
      <c r="EWX7" s="274"/>
      <c r="EWY7" s="274"/>
      <c r="EWZ7" s="274"/>
      <c r="EXA7" s="274"/>
      <c r="EXB7" s="274"/>
      <c r="EXC7" s="274"/>
      <c r="EXD7" s="274"/>
      <c r="EXE7" s="274"/>
      <c r="EXF7" s="274"/>
      <c r="EXG7" s="274"/>
      <c r="EXH7" s="274"/>
      <c r="EXI7" s="274"/>
      <c r="EXJ7" s="274"/>
      <c r="EXK7" s="274"/>
      <c r="EXL7" s="274"/>
      <c r="EXM7" s="274"/>
      <c r="EXN7" s="274"/>
      <c r="EXO7" s="274"/>
      <c r="EXP7" s="274"/>
      <c r="EXQ7" s="274"/>
      <c r="EXR7" s="274"/>
      <c r="EXS7" s="274"/>
      <c r="EXT7" s="274"/>
      <c r="EXU7" s="274"/>
      <c r="EXV7" s="274"/>
      <c r="EXW7" s="274"/>
      <c r="EXX7" s="274"/>
      <c r="EXY7" s="274"/>
      <c r="EXZ7" s="274"/>
      <c r="EYA7" s="274"/>
      <c r="EYB7" s="274"/>
      <c r="EYC7" s="274"/>
      <c r="EYD7" s="274"/>
      <c r="EYE7" s="274"/>
      <c r="EYF7" s="274"/>
      <c r="EYG7" s="274"/>
      <c r="EYH7" s="274"/>
      <c r="EYI7" s="274"/>
      <c r="EYJ7" s="274"/>
      <c r="EYK7" s="274"/>
      <c r="EYL7" s="274"/>
      <c r="EYM7" s="274"/>
      <c r="EYN7" s="274"/>
      <c r="EYO7" s="274"/>
      <c r="EYP7" s="274"/>
      <c r="EYQ7" s="274"/>
      <c r="EYR7" s="274"/>
      <c r="EYS7" s="274"/>
      <c r="EYT7" s="274"/>
      <c r="EYU7" s="274"/>
      <c r="EYV7" s="274"/>
      <c r="EYW7" s="274"/>
      <c r="EYX7" s="274"/>
      <c r="EYY7" s="274"/>
      <c r="EYZ7" s="274"/>
      <c r="EZA7" s="274"/>
      <c r="EZB7" s="274"/>
      <c r="EZC7" s="274"/>
      <c r="EZD7" s="274"/>
      <c r="EZE7" s="274"/>
      <c r="EZF7" s="274"/>
      <c r="EZG7" s="274"/>
      <c r="EZH7" s="274"/>
      <c r="EZI7" s="274"/>
      <c r="EZJ7" s="274"/>
      <c r="EZK7" s="274"/>
      <c r="EZL7" s="274"/>
      <c r="EZM7" s="274"/>
      <c r="EZN7" s="274"/>
      <c r="EZO7" s="274"/>
      <c r="EZP7" s="274"/>
      <c r="EZQ7" s="274"/>
      <c r="EZR7" s="274"/>
      <c r="EZS7" s="274"/>
      <c r="EZT7" s="274"/>
      <c r="EZU7" s="274"/>
      <c r="EZV7" s="274"/>
      <c r="EZW7" s="274"/>
      <c r="EZX7" s="274"/>
      <c r="EZY7" s="274"/>
      <c r="EZZ7" s="274"/>
      <c r="FAA7" s="274"/>
      <c r="FAB7" s="274"/>
      <c r="FAC7" s="274"/>
      <c r="FAD7" s="274"/>
      <c r="FAE7" s="274"/>
      <c r="FAF7" s="274"/>
      <c r="FAG7" s="274"/>
      <c r="FAH7" s="274"/>
      <c r="FAI7" s="274"/>
      <c r="FAJ7" s="274"/>
      <c r="FAK7" s="274"/>
      <c r="FAL7" s="274"/>
      <c r="FAM7" s="274"/>
      <c r="FAN7" s="274"/>
      <c r="FAO7" s="274"/>
      <c r="FAP7" s="274"/>
      <c r="FAQ7" s="274"/>
      <c r="FAR7" s="274"/>
      <c r="FAS7" s="274"/>
      <c r="FAT7" s="274"/>
      <c r="FAU7" s="274"/>
      <c r="FAV7" s="274"/>
      <c r="FAW7" s="274"/>
      <c r="FAX7" s="274"/>
      <c r="FAY7" s="274"/>
      <c r="FAZ7" s="274"/>
      <c r="FBA7" s="274"/>
      <c r="FBB7" s="274"/>
      <c r="FBC7" s="274"/>
      <c r="FBD7" s="274"/>
      <c r="FBE7" s="274"/>
      <c r="FBF7" s="274"/>
      <c r="FBG7" s="274"/>
      <c r="FBH7" s="274"/>
      <c r="FBI7" s="274"/>
      <c r="FBJ7" s="274"/>
      <c r="FBK7" s="274"/>
      <c r="FBL7" s="274"/>
      <c r="FBM7" s="274"/>
      <c r="FBN7" s="274"/>
      <c r="FBO7" s="274"/>
      <c r="FBP7" s="274"/>
      <c r="FBQ7" s="274"/>
      <c r="FBR7" s="274"/>
      <c r="FBS7" s="274"/>
      <c r="FBT7" s="274"/>
      <c r="FBU7" s="274"/>
      <c r="FBV7" s="274"/>
      <c r="FBW7" s="274"/>
      <c r="FBX7" s="274"/>
      <c r="FBY7" s="274"/>
      <c r="FBZ7" s="274"/>
      <c r="FCA7" s="274"/>
      <c r="FCB7" s="274"/>
      <c r="FCC7" s="274"/>
      <c r="FCD7" s="274"/>
      <c r="FCE7" s="274"/>
      <c r="FCF7" s="274"/>
      <c r="FCG7" s="274"/>
      <c r="FCH7" s="274"/>
      <c r="FCI7" s="274"/>
      <c r="FCJ7" s="274"/>
      <c r="FCK7" s="274"/>
      <c r="FCL7" s="274"/>
      <c r="FCM7" s="274"/>
      <c r="FCN7" s="274"/>
      <c r="FCO7" s="274"/>
      <c r="FCP7" s="274"/>
      <c r="FCQ7" s="274"/>
      <c r="FCR7" s="274"/>
      <c r="FCS7" s="274"/>
      <c r="FCT7" s="274"/>
      <c r="FCU7" s="274"/>
      <c r="FCV7" s="274"/>
      <c r="FCW7" s="274"/>
      <c r="FCX7" s="274"/>
      <c r="FCY7" s="274"/>
      <c r="FCZ7" s="274"/>
      <c r="FDA7" s="274"/>
      <c r="FDB7" s="274"/>
      <c r="FDC7" s="274"/>
      <c r="FDD7" s="274"/>
      <c r="FDE7" s="274"/>
      <c r="FDF7" s="274"/>
      <c r="FDG7" s="274"/>
      <c r="FDH7" s="274"/>
      <c r="FDI7" s="274"/>
      <c r="FDJ7" s="274"/>
      <c r="FDK7" s="274"/>
      <c r="FDL7" s="274"/>
      <c r="FDM7" s="274"/>
      <c r="FDN7" s="274"/>
      <c r="FDO7" s="274"/>
      <c r="FDP7" s="274"/>
      <c r="FDQ7" s="274"/>
      <c r="FDR7" s="274"/>
      <c r="FDS7" s="274"/>
      <c r="FDT7" s="274"/>
      <c r="FDU7" s="274"/>
      <c r="FDV7" s="274"/>
      <c r="FDW7" s="274"/>
      <c r="FDX7" s="274"/>
      <c r="FDY7" s="274"/>
      <c r="FDZ7" s="274"/>
      <c r="FEA7" s="274"/>
      <c r="FEB7" s="274"/>
      <c r="FEC7" s="274"/>
      <c r="FED7" s="274"/>
      <c r="FEE7" s="274"/>
      <c r="FEF7" s="274"/>
      <c r="FEG7" s="274"/>
      <c r="FEH7" s="274"/>
      <c r="FEI7" s="274"/>
      <c r="FEJ7" s="274"/>
      <c r="FEK7" s="274"/>
      <c r="FEL7" s="274"/>
      <c r="FEM7" s="274"/>
      <c r="FEN7" s="274"/>
      <c r="FEO7" s="274"/>
      <c r="FEP7" s="274"/>
      <c r="FEQ7" s="274"/>
      <c r="FER7" s="274"/>
      <c r="FES7" s="274"/>
      <c r="FET7" s="274"/>
      <c r="FEU7" s="274"/>
      <c r="FEV7" s="274"/>
      <c r="FEW7" s="274"/>
      <c r="FEX7" s="274"/>
      <c r="FEY7" s="274"/>
      <c r="FEZ7" s="274"/>
      <c r="FFA7" s="274"/>
      <c r="FFB7" s="274"/>
      <c r="FFC7" s="274"/>
      <c r="FFD7" s="274"/>
      <c r="FFE7" s="274"/>
      <c r="FFF7" s="274"/>
      <c r="FFG7" s="274"/>
      <c r="FFH7" s="274"/>
      <c r="FFI7" s="274"/>
      <c r="FFJ7" s="274"/>
      <c r="FFK7" s="274"/>
      <c r="FFL7" s="274"/>
      <c r="FFM7" s="274"/>
      <c r="FFN7" s="274"/>
      <c r="FFO7" s="274"/>
      <c r="FFP7" s="274"/>
      <c r="FFQ7" s="274"/>
      <c r="FFR7" s="274"/>
      <c r="FFS7" s="274"/>
      <c r="FFT7" s="274"/>
      <c r="FFU7" s="274"/>
      <c r="FFV7" s="274"/>
      <c r="FFW7" s="274"/>
      <c r="FFX7" s="274"/>
      <c r="FFY7" s="274"/>
      <c r="FFZ7" s="274"/>
      <c r="FGA7" s="274"/>
      <c r="FGB7" s="274"/>
      <c r="FGC7" s="274"/>
      <c r="FGD7" s="274"/>
      <c r="FGE7" s="274"/>
      <c r="FGF7" s="274"/>
      <c r="FGG7" s="274"/>
      <c r="FGH7" s="274"/>
      <c r="FGI7" s="274"/>
      <c r="FGJ7" s="274"/>
      <c r="FGK7" s="274"/>
      <c r="FGL7" s="274"/>
      <c r="FGM7" s="274"/>
      <c r="FGN7" s="274"/>
      <c r="FGO7" s="274"/>
      <c r="FGP7" s="274"/>
      <c r="FGQ7" s="274"/>
      <c r="FGR7" s="274"/>
      <c r="FGS7" s="274"/>
      <c r="FGT7" s="274"/>
      <c r="FGU7" s="274"/>
      <c r="FGV7" s="274"/>
      <c r="FGW7" s="274"/>
      <c r="FGX7" s="274"/>
      <c r="FGY7" s="274"/>
      <c r="FGZ7" s="274"/>
      <c r="FHA7" s="274"/>
      <c r="FHB7" s="274"/>
      <c r="FHC7" s="274"/>
      <c r="FHD7" s="274"/>
      <c r="FHE7" s="274"/>
      <c r="FHF7" s="274"/>
      <c r="FHG7" s="274"/>
      <c r="FHH7" s="274"/>
      <c r="FHI7" s="274"/>
      <c r="FHJ7" s="274"/>
      <c r="FHK7" s="274"/>
      <c r="FHL7" s="274"/>
      <c r="FHM7" s="274"/>
      <c r="FHN7" s="274"/>
      <c r="FHO7" s="274"/>
      <c r="FHP7" s="274"/>
      <c r="FHQ7" s="274"/>
      <c r="FHR7" s="274"/>
      <c r="FHS7" s="274"/>
      <c r="FHT7" s="274"/>
      <c r="FHU7" s="274"/>
      <c r="FHV7" s="274"/>
      <c r="FHW7" s="274"/>
      <c r="FHX7" s="274"/>
      <c r="FHY7" s="274"/>
      <c r="FHZ7" s="274"/>
      <c r="FIA7" s="274"/>
      <c r="FIB7" s="274"/>
      <c r="FIC7" s="274"/>
      <c r="FID7" s="274"/>
      <c r="FIE7" s="274"/>
      <c r="FIF7" s="274"/>
      <c r="FIG7" s="274"/>
      <c r="FIH7" s="274"/>
      <c r="FII7" s="274"/>
      <c r="FIJ7" s="274"/>
      <c r="FIK7" s="274"/>
      <c r="FIL7" s="274"/>
      <c r="FIM7" s="274"/>
      <c r="FIN7" s="274"/>
      <c r="FIO7" s="274"/>
      <c r="FIP7" s="274"/>
      <c r="FIQ7" s="274"/>
      <c r="FIR7" s="274"/>
      <c r="FIS7" s="274"/>
      <c r="FIT7" s="274"/>
      <c r="FIU7" s="274"/>
      <c r="FIV7" s="274"/>
      <c r="FIW7" s="274"/>
      <c r="FIX7" s="274"/>
      <c r="FIY7" s="274"/>
      <c r="FIZ7" s="274"/>
      <c r="FJA7" s="274"/>
      <c r="FJB7" s="274"/>
      <c r="FJC7" s="274"/>
      <c r="FJD7" s="274"/>
      <c r="FJE7" s="274"/>
      <c r="FJF7" s="274"/>
      <c r="FJG7" s="274"/>
      <c r="FJH7" s="274"/>
      <c r="FJI7" s="274"/>
      <c r="FJJ7" s="274"/>
      <c r="FJK7" s="274"/>
      <c r="FJL7" s="274"/>
      <c r="FJM7" s="274"/>
      <c r="FJN7" s="274"/>
      <c r="FJO7" s="274"/>
      <c r="FJP7" s="274"/>
      <c r="FJQ7" s="274"/>
      <c r="FJR7" s="274"/>
      <c r="FJS7" s="274"/>
      <c r="FJT7" s="274"/>
      <c r="FJU7" s="274"/>
      <c r="FJV7" s="274"/>
      <c r="FJW7" s="274"/>
      <c r="FJX7" s="274"/>
      <c r="FJY7" s="274"/>
      <c r="FJZ7" s="274"/>
      <c r="FKA7" s="274"/>
      <c r="FKB7" s="274"/>
      <c r="FKC7" s="274"/>
      <c r="FKD7" s="274"/>
      <c r="FKE7" s="274"/>
      <c r="FKF7" s="274"/>
      <c r="FKG7" s="274"/>
      <c r="FKH7" s="274"/>
      <c r="FKI7" s="274"/>
      <c r="FKJ7" s="274"/>
      <c r="FKK7" s="274"/>
      <c r="FKL7" s="274"/>
      <c r="FKM7" s="274"/>
      <c r="FKN7" s="274"/>
      <c r="FKO7" s="274"/>
      <c r="FKP7" s="274"/>
      <c r="FKQ7" s="274"/>
      <c r="FKR7" s="274"/>
      <c r="FKS7" s="274"/>
      <c r="FKT7" s="274"/>
      <c r="FKU7" s="274"/>
      <c r="FKV7" s="274"/>
      <c r="FKW7" s="274"/>
      <c r="FKX7" s="274"/>
      <c r="FKY7" s="274"/>
      <c r="FKZ7" s="274"/>
      <c r="FLA7" s="274"/>
      <c r="FLB7" s="274"/>
      <c r="FLC7" s="274"/>
      <c r="FLD7" s="274"/>
      <c r="FLE7" s="274"/>
      <c r="FLF7" s="274"/>
      <c r="FLG7" s="274"/>
      <c r="FLH7" s="274"/>
      <c r="FLI7" s="274"/>
      <c r="FLJ7" s="274"/>
      <c r="FLK7" s="274"/>
      <c r="FLL7" s="274"/>
      <c r="FLM7" s="274"/>
      <c r="FLN7" s="274"/>
      <c r="FLO7" s="274"/>
      <c r="FLP7" s="274"/>
      <c r="FLQ7" s="274"/>
      <c r="FLR7" s="274"/>
      <c r="FLS7" s="274"/>
      <c r="FLT7" s="274"/>
      <c r="FLU7" s="274"/>
      <c r="FLV7" s="274"/>
      <c r="FLW7" s="274"/>
      <c r="FLX7" s="274"/>
      <c r="FLY7" s="274"/>
      <c r="FLZ7" s="274"/>
      <c r="FMA7" s="274"/>
      <c r="FMB7" s="274"/>
      <c r="FMC7" s="274"/>
      <c r="FMD7" s="274"/>
      <c r="FME7" s="274"/>
      <c r="FMF7" s="274"/>
      <c r="FMG7" s="274"/>
      <c r="FMH7" s="274"/>
      <c r="FMI7" s="274"/>
      <c r="FMJ7" s="274"/>
      <c r="FMK7" s="274"/>
      <c r="FML7" s="274"/>
      <c r="FMM7" s="274"/>
      <c r="FMN7" s="274"/>
      <c r="FMO7" s="274"/>
      <c r="FMP7" s="274"/>
      <c r="FMQ7" s="274"/>
      <c r="FMR7" s="274"/>
      <c r="FMS7" s="274"/>
      <c r="FMT7" s="274"/>
      <c r="FMU7" s="274"/>
      <c r="FMV7" s="274"/>
      <c r="FMW7" s="274"/>
      <c r="FMX7" s="274"/>
      <c r="FMY7" s="274"/>
      <c r="FMZ7" s="274"/>
      <c r="FNA7" s="274"/>
      <c r="FNB7" s="274"/>
      <c r="FNC7" s="274"/>
      <c r="FND7" s="274"/>
      <c r="FNE7" s="274"/>
      <c r="FNF7" s="274"/>
      <c r="FNG7" s="274"/>
      <c r="FNH7" s="274"/>
      <c r="FNI7" s="274"/>
      <c r="FNJ7" s="274"/>
      <c r="FNK7" s="274"/>
      <c r="FNL7" s="274"/>
      <c r="FNM7" s="274"/>
      <c r="FNN7" s="274"/>
      <c r="FNO7" s="274"/>
      <c r="FNP7" s="274"/>
      <c r="FNQ7" s="274"/>
      <c r="FNR7" s="274"/>
      <c r="FNS7" s="274"/>
      <c r="FNT7" s="274"/>
      <c r="FNU7" s="274"/>
      <c r="FNV7" s="274"/>
      <c r="FNW7" s="274"/>
      <c r="FNX7" s="274"/>
      <c r="FNY7" s="274"/>
      <c r="FNZ7" s="274"/>
      <c r="FOA7" s="274"/>
      <c r="FOB7" s="274"/>
      <c r="FOC7" s="274"/>
      <c r="FOD7" s="274"/>
      <c r="FOE7" s="274"/>
      <c r="FOF7" s="274"/>
      <c r="FOG7" s="274"/>
      <c r="FOH7" s="274"/>
      <c r="FOI7" s="274"/>
      <c r="FOJ7" s="274"/>
      <c r="FOK7" s="274"/>
      <c r="FOL7" s="274"/>
      <c r="FOM7" s="274"/>
      <c r="FON7" s="274"/>
      <c r="FOO7" s="274"/>
      <c r="FOP7" s="274"/>
      <c r="FOQ7" s="274"/>
      <c r="FOR7" s="274"/>
      <c r="FOS7" s="274"/>
      <c r="FOT7" s="274"/>
      <c r="FOU7" s="274"/>
      <c r="FOV7" s="274"/>
      <c r="FOW7" s="274"/>
      <c r="FOX7" s="274"/>
      <c r="FOY7" s="274"/>
      <c r="FOZ7" s="274"/>
      <c r="FPA7" s="274"/>
      <c r="FPB7" s="274"/>
      <c r="FPC7" s="274"/>
      <c r="FPD7" s="274"/>
      <c r="FPE7" s="274"/>
      <c r="FPF7" s="274"/>
      <c r="FPG7" s="274"/>
      <c r="FPH7" s="274"/>
      <c r="FPI7" s="274"/>
      <c r="FPJ7" s="274"/>
      <c r="FPK7" s="274"/>
      <c r="FPL7" s="274"/>
      <c r="FPM7" s="274"/>
      <c r="FPN7" s="274"/>
      <c r="FPO7" s="274"/>
      <c r="FPP7" s="274"/>
      <c r="FPQ7" s="274"/>
      <c r="FPR7" s="274"/>
      <c r="FPS7" s="274"/>
      <c r="FPT7" s="274"/>
      <c r="FPU7" s="274"/>
      <c r="FPV7" s="274"/>
      <c r="FPW7" s="274"/>
      <c r="FPX7" s="274"/>
      <c r="FPY7" s="274"/>
      <c r="FPZ7" s="274"/>
      <c r="FQA7" s="274"/>
      <c r="FQB7" s="274"/>
      <c r="FQC7" s="274"/>
      <c r="FQD7" s="274"/>
      <c r="FQE7" s="274"/>
      <c r="FQF7" s="274"/>
      <c r="FQG7" s="274"/>
      <c r="FQH7" s="274"/>
      <c r="FQI7" s="274"/>
      <c r="FQJ7" s="274"/>
      <c r="FQK7" s="274"/>
      <c r="FQL7" s="274"/>
      <c r="FQM7" s="274"/>
      <c r="FQN7" s="274"/>
      <c r="FQO7" s="274"/>
      <c r="FQP7" s="274"/>
      <c r="FQQ7" s="274"/>
      <c r="FQR7" s="274"/>
      <c r="FQS7" s="274"/>
      <c r="FQT7" s="274"/>
      <c r="FQU7" s="274"/>
      <c r="FQV7" s="274"/>
      <c r="FQW7" s="274"/>
      <c r="FQX7" s="274"/>
      <c r="FQY7" s="274"/>
      <c r="FQZ7" s="274"/>
      <c r="FRA7" s="274"/>
      <c r="FRB7" s="274"/>
      <c r="FRC7" s="274"/>
      <c r="FRD7" s="274"/>
      <c r="FRE7" s="274"/>
      <c r="FRF7" s="274"/>
      <c r="FRG7" s="274"/>
      <c r="FRH7" s="274"/>
      <c r="FRI7" s="274"/>
      <c r="FRJ7" s="274"/>
      <c r="FRK7" s="274"/>
      <c r="FRL7" s="274"/>
      <c r="FRM7" s="274"/>
      <c r="FRN7" s="274"/>
      <c r="FRO7" s="274"/>
      <c r="FRP7" s="274"/>
      <c r="FRQ7" s="274"/>
      <c r="FRR7" s="274"/>
      <c r="FRS7" s="274"/>
      <c r="FRT7" s="274"/>
      <c r="FRU7" s="274"/>
      <c r="FRV7" s="274"/>
      <c r="FRW7" s="274"/>
      <c r="FRX7" s="274"/>
      <c r="FRY7" s="274"/>
      <c r="FRZ7" s="274"/>
      <c r="FSA7" s="274"/>
      <c r="FSB7" s="274"/>
      <c r="FSC7" s="274"/>
      <c r="FSD7" s="274"/>
      <c r="FSE7" s="274"/>
      <c r="FSF7" s="274"/>
      <c r="FSG7" s="274"/>
      <c r="FSH7" s="274"/>
      <c r="FSI7" s="274"/>
      <c r="FSJ7" s="274"/>
      <c r="FSK7" s="274"/>
      <c r="FSL7" s="274"/>
      <c r="FSM7" s="274"/>
      <c r="FSN7" s="274"/>
      <c r="FSO7" s="274"/>
      <c r="FSP7" s="274"/>
      <c r="FSQ7" s="274"/>
      <c r="FSR7" s="274"/>
      <c r="FSS7" s="274"/>
      <c r="FST7" s="274"/>
      <c r="FSU7" s="274"/>
      <c r="FSV7" s="274"/>
      <c r="FSW7" s="274"/>
      <c r="FSX7" s="274"/>
      <c r="FSY7" s="274"/>
      <c r="FSZ7" s="274"/>
      <c r="FTA7" s="274"/>
      <c r="FTB7" s="274"/>
      <c r="FTC7" s="274"/>
      <c r="FTD7" s="274"/>
      <c r="FTE7" s="274"/>
      <c r="FTF7" s="274"/>
      <c r="FTG7" s="274"/>
      <c r="FTH7" s="274"/>
      <c r="FTI7" s="274"/>
      <c r="FTJ7" s="274"/>
      <c r="FTK7" s="274"/>
      <c r="FTL7" s="274"/>
      <c r="FTM7" s="274"/>
      <c r="FTN7" s="274"/>
      <c r="FTO7" s="274"/>
      <c r="FTP7" s="274"/>
      <c r="FTQ7" s="274"/>
      <c r="FTR7" s="274"/>
      <c r="FTS7" s="274"/>
      <c r="FTT7" s="274"/>
      <c r="FTU7" s="274"/>
      <c r="FTV7" s="274"/>
      <c r="FTW7" s="274"/>
      <c r="FTX7" s="274"/>
      <c r="FTY7" s="274"/>
      <c r="FTZ7" s="274"/>
      <c r="FUA7" s="274"/>
      <c r="FUB7" s="274"/>
      <c r="FUC7" s="274"/>
      <c r="FUD7" s="274"/>
      <c r="FUE7" s="274"/>
      <c r="FUF7" s="274"/>
      <c r="FUG7" s="274"/>
      <c r="FUH7" s="274"/>
      <c r="FUI7" s="274"/>
      <c r="FUJ7" s="274"/>
      <c r="FUK7" s="274"/>
      <c r="FUL7" s="274"/>
      <c r="FUM7" s="274"/>
      <c r="FUN7" s="274"/>
      <c r="FUO7" s="274"/>
      <c r="FUP7" s="274"/>
      <c r="FUQ7" s="274"/>
      <c r="FUR7" s="274"/>
      <c r="FUS7" s="274"/>
      <c r="FUT7" s="274"/>
      <c r="FUU7" s="274"/>
      <c r="FUV7" s="274"/>
      <c r="FUW7" s="274"/>
      <c r="FUX7" s="274"/>
      <c r="FUY7" s="274"/>
      <c r="FUZ7" s="274"/>
      <c r="FVA7" s="274"/>
      <c r="FVB7" s="274"/>
      <c r="FVC7" s="274"/>
      <c r="FVD7" s="274"/>
      <c r="FVE7" s="274"/>
      <c r="FVF7" s="274"/>
      <c r="FVG7" s="274"/>
      <c r="FVH7" s="274"/>
      <c r="FVI7" s="274"/>
      <c r="FVJ7" s="274"/>
      <c r="FVK7" s="274"/>
      <c r="FVL7" s="274"/>
      <c r="FVM7" s="274"/>
      <c r="FVN7" s="274"/>
      <c r="FVO7" s="274"/>
      <c r="FVP7" s="274"/>
      <c r="FVQ7" s="274"/>
      <c r="FVR7" s="274"/>
      <c r="FVS7" s="274"/>
      <c r="FVT7" s="274"/>
      <c r="FVU7" s="274"/>
      <c r="FVV7" s="274"/>
      <c r="FVW7" s="274"/>
      <c r="FVX7" s="274"/>
      <c r="FVY7" s="274"/>
      <c r="FVZ7" s="274"/>
      <c r="FWA7" s="274"/>
      <c r="FWB7" s="274"/>
      <c r="FWC7" s="274"/>
      <c r="FWD7" s="274"/>
      <c r="FWE7" s="274"/>
      <c r="FWF7" s="274"/>
      <c r="FWG7" s="274"/>
      <c r="FWH7" s="274"/>
      <c r="FWI7" s="274"/>
      <c r="FWJ7" s="274"/>
      <c r="FWK7" s="274"/>
      <c r="FWL7" s="274"/>
      <c r="FWM7" s="274"/>
      <c r="FWN7" s="274"/>
      <c r="FWO7" s="274"/>
      <c r="FWP7" s="274"/>
      <c r="FWQ7" s="274"/>
      <c r="FWR7" s="274"/>
      <c r="FWS7" s="274"/>
      <c r="FWT7" s="274"/>
      <c r="FWU7" s="274"/>
      <c r="FWV7" s="274"/>
      <c r="FWW7" s="274"/>
      <c r="FWX7" s="274"/>
      <c r="FWY7" s="274"/>
      <c r="FWZ7" s="274"/>
      <c r="FXA7" s="274"/>
      <c r="FXB7" s="274"/>
      <c r="FXC7" s="274"/>
      <c r="FXD7" s="274"/>
      <c r="FXE7" s="274"/>
      <c r="FXF7" s="274"/>
      <c r="FXG7" s="274"/>
      <c r="FXH7" s="274"/>
      <c r="FXI7" s="274"/>
      <c r="FXJ7" s="274"/>
      <c r="FXK7" s="274"/>
      <c r="FXL7" s="274"/>
      <c r="FXM7" s="274"/>
      <c r="FXN7" s="274"/>
      <c r="FXO7" s="274"/>
      <c r="FXP7" s="274"/>
      <c r="FXQ7" s="274"/>
      <c r="FXR7" s="274"/>
      <c r="FXS7" s="274"/>
      <c r="FXT7" s="274"/>
      <c r="FXU7" s="274"/>
      <c r="FXV7" s="274"/>
      <c r="FXW7" s="274"/>
      <c r="FXX7" s="274"/>
      <c r="FXY7" s="274"/>
      <c r="FXZ7" s="274"/>
      <c r="FYA7" s="274"/>
      <c r="FYB7" s="274"/>
      <c r="FYC7" s="274"/>
      <c r="FYD7" s="274"/>
      <c r="FYE7" s="274"/>
      <c r="FYF7" s="274"/>
      <c r="FYG7" s="274"/>
      <c r="FYH7" s="274"/>
      <c r="FYI7" s="274"/>
      <c r="FYJ7" s="274"/>
      <c r="FYK7" s="274"/>
      <c r="FYL7" s="274"/>
      <c r="FYM7" s="274"/>
      <c r="FYN7" s="274"/>
      <c r="FYO7" s="274"/>
      <c r="FYP7" s="274"/>
      <c r="FYQ7" s="274"/>
      <c r="FYR7" s="274"/>
      <c r="FYS7" s="274"/>
      <c r="FYT7" s="274"/>
      <c r="FYU7" s="274"/>
      <c r="FYV7" s="274"/>
      <c r="FYW7" s="274"/>
      <c r="FYX7" s="274"/>
      <c r="FYY7" s="274"/>
      <c r="FYZ7" s="274"/>
      <c r="FZA7" s="274"/>
      <c r="FZB7" s="274"/>
      <c r="FZC7" s="274"/>
      <c r="FZD7" s="274"/>
      <c r="FZE7" s="274"/>
      <c r="FZF7" s="274"/>
      <c r="FZG7" s="274"/>
      <c r="FZH7" s="274"/>
      <c r="FZI7" s="274"/>
      <c r="FZJ7" s="274"/>
      <c r="FZK7" s="274"/>
      <c r="FZL7" s="274"/>
      <c r="FZM7" s="274"/>
      <c r="FZN7" s="274"/>
      <c r="FZO7" s="274"/>
      <c r="FZP7" s="274"/>
      <c r="FZQ7" s="274"/>
      <c r="FZR7" s="274"/>
      <c r="FZS7" s="274"/>
      <c r="FZT7" s="274"/>
      <c r="FZU7" s="274"/>
      <c r="FZV7" s="274"/>
      <c r="FZW7" s="274"/>
      <c r="FZX7" s="274"/>
      <c r="FZY7" s="274"/>
      <c r="FZZ7" s="274"/>
      <c r="GAA7" s="274"/>
      <c r="GAB7" s="274"/>
      <c r="GAC7" s="274"/>
      <c r="GAD7" s="274"/>
      <c r="GAE7" s="274"/>
      <c r="GAF7" s="274"/>
      <c r="GAG7" s="274"/>
      <c r="GAH7" s="274"/>
      <c r="GAI7" s="274"/>
      <c r="GAJ7" s="274"/>
      <c r="GAK7" s="274"/>
      <c r="GAL7" s="274"/>
      <c r="GAM7" s="274"/>
      <c r="GAN7" s="274"/>
      <c r="GAO7" s="274"/>
      <c r="GAP7" s="274"/>
      <c r="GAQ7" s="274"/>
      <c r="GAR7" s="274"/>
      <c r="GAS7" s="274"/>
      <c r="GAT7" s="274"/>
      <c r="GAU7" s="274"/>
      <c r="GAV7" s="274"/>
      <c r="GAW7" s="274"/>
      <c r="GAX7" s="274"/>
      <c r="GAY7" s="274"/>
      <c r="GAZ7" s="274"/>
      <c r="GBA7" s="274"/>
      <c r="GBB7" s="274"/>
      <c r="GBC7" s="274"/>
      <c r="GBD7" s="274"/>
      <c r="GBE7" s="274"/>
      <c r="GBF7" s="274"/>
      <c r="GBG7" s="274"/>
      <c r="GBH7" s="274"/>
      <c r="GBI7" s="274"/>
      <c r="GBJ7" s="274"/>
      <c r="GBK7" s="274"/>
      <c r="GBL7" s="274"/>
      <c r="GBM7" s="274"/>
      <c r="GBN7" s="274"/>
      <c r="GBO7" s="274"/>
      <c r="GBP7" s="274"/>
      <c r="GBQ7" s="274"/>
      <c r="GBR7" s="274"/>
      <c r="GBS7" s="274"/>
      <c r="GBT7" s="274"/>
      <c r="GBU7" s="274"/>
      <c r="GBV7" s="274"/>
      <c r="GBW7" s="274"/>
      <c r="GBX7" s="274"/>
      <c r="GBY7" s="274"/>
      <c r="GBZ7" s="274"/>
      <c r="GCA7" s="274"/>
      <c r="GCB7" s="274"/>
      <c r="GCC7" s="274"/>
      <c r="GCD7" s="274"/>
      <c r="GCE7" s="274"/>
      <c r="GCF7" s="274"/>
      <c r="GCG7" s="274"/>
      <c r="GCH7" s="274"/>
      <c r="GCI7" s="274"/>
      <c r="GCJ7" s="274"/>
      <c r="GCK7" s="274"/>
      <c r="GCL7" s="274"/>
      <c r="GCM7" s="274"/>
      <c r="GCN7" s="274"/>
      <c r="GCO7" s="274"/>
      <c r="GCP7" s="274"/>
      <c r="GCQ7" s="274"/>
      <c r="GCR7" s="274"/>
      <c r="GCS7" s="274"/>
      <c r="GCT7" s="274"/>
      <c r="GCU7" s="274"/>
      <c r="GCV7" s="274"/>
      <c r="GCW7" s="274"/>
      <c r="GCX7" s="274"/>
      <c r="GCY7" s="274"/>
      <c r="GCZ7" s="274"/>
      <c r="GDA7" s="274"/>
      <c r="GDB7" s="274"/>
      <c r="GDC7" s="274"/>
      <c r="GDD7" s="274"/>
      <c r="GDE7" s="274"/>
      <c r="GDF7" s="274"/>
      <c r="GDG7" s="274"/>
      <c r="GDH7" s="274"/>
      <c r="GDI7" s="274"/>
      <c r="GDJ7" s="274"/>
      <c r="GDK7" s="274"/>
      <c r="GDL7" s="274"/>
      <c r="GDM7" s="274"/>
      <c r="GDN7" s="274"/>
      <c r="GDO7" s="274"/>
      <c r="GDP7" s="274"/>
      <c r="GDQ7" s="274"/>
      <c r="GDR7" s="274"/>
      <c r="GDS7" s="274"/>
      <c r="GDT7" s="274"/>
      <c r="GDU7" s="274"/>
      <c r="GDV7" s="274"/>
      <c r="GDW7" s="274"/>
      <c r="GDX7" s="274"/>
      <c r="GDY7" s="274"/>
      <c r="GDZ7" s="274"/>
      <c r="GEA7" s="274"/>
      <c r="GEB7" s="274"/>
      <c r="GEC7" s="274"/>
      <c r="GED7" s="274"/>
      <c r="GEE7" s="274"/>
      <c r="GEF7" s="274"/>
      <c r="GEG7" s="274"/>
      <c r="GEH7" s="274"/>
      <c r="GEI7" s="274"/>
      <c r="GEJ7" s="274"/>
      <c r="GEK7" s="274"/>
      <c r="GEL7" s="274"/>
      <c r="GEM7" s="274"/>
      <c r="GEN7" s="274"/>
      <c r="GEO7" s="274"/>
      <c r="GEP7" s="274"/>
      <c r="GEQ7" s="274"/>
      <c r="GER7" s="274"/>
      <c r="GES7" s="274"/>
      <c r="GET7" s="274"/>
      <c r="GEU7" s="274"/>
      <c r="GEV7" s="274"/>
      <c r="GEW7" s="274"/>
      <c r="GEX7" s="274"/>
      <c r="GEY7" s="274"/>
      <c r="GEZ7" s="274"/>
      <c r="GFA7" s="274"/>
      <c r="GFB7" s="274"/>
      <c r="GFC7" s="274"/>
      <c r="GFD7" s="274"/>
      <c r="GFE7" s="274"/>
      <c r="GFF7" s="274"/>
      <c r="GFG7" s="274"/>
      <c r="GFH7" s="274"/>
      <c r="GFI7" s="274"/>
      <c r="GFJ7" s="274"/>
      <c r="GFK7" s="274"/>
      <c r="GFL7" s="274"/>
      <c r="GFM7" s="274"/>
      <c r="GFN7" s="274"/>
      <c r="GFO7" s="274"/>
      <c r="GFP7" s="274"/>
      <c r="GFQ7" s="274"/>
      <c r="GFR7" s="274"/>
      <c r="GFS7" s="274"/>
      <c r="GFT7" s="274"/>
      <c r="GFU7" s="274"/>
      <c r="GFV7" s="274"/>
      <c r="GFW7" s="274"/>
      <c r="GFX7" s="274"/>
      <c r="GFY7" s="274"/>
      <c r="GFZ7" s="274"/>
      <c r="GGA7" s="274"/>
      <c r="GGB7" s="274"/>
      <c r="GGC7" s="274"/>
      <c r="GGD7" s="274"/>
      <c r="GGE7" s="274"/>
      <c r="GGF7" s="274"/>
      <c r="GGG7" s="274"/>
      <c r="GGH7" s="274"/>
      <c r="GGI7" s="274"/>
      <c r="GGJ7" s="274"/>
      <c r="GGK7" s="274"/>
      <c r="GGL7" s="274"/>
      <c r="GGM7" s="274"/>
      <c r="GGN7" s="274"/>
      <c r="GGO7" s="274"/>
      <c r="GGP7" s="274"/>
      <c r="GGQ7" s="274"/>
      <c r="GGR7" s="274"/>
      <c r="GGS7" s="274"/>
      <c r="GGT7" s="274"/>
      <c r="GGU7" s="274"/>
      <c r="GGV7" s="274"/>
      <c r="GGW7" s="274"/>
      <c r="GGX7" s="274"/>
      <c r="GGY7" s="274"/>
      <c r="GGZ7" s="274"/>
      <c r="GHA7" s="274"/>
      <c r="GHB7" s="274"/>
      <c r="GHC7" s="274"/>
      <c r="GHD7" s="274"/>
      <c r="GHE7" s="274"/>
      <c r="GHF7" s="274"/>
      <c r="GHG7" s="274"/>
      <c r="GHH7" s="274"/>
      <c r="GHI7" s="274"/>
      <c r="GHJ7" s="274"/>
      <c r="GHK7" s="274"/>
      <c r="GHL7" s="274"/>
      <c r="GHM7" s="274"/>
      <c r="GHN7" s="274"/>
      <c r="GHO7" s="274"/>
      <c r="GHP7" s="274"/>
      <c r="GHQ7" s="274"/>
      <c r="GHR7" s="274"/>
      <c r="GHS7" s="274"/>
      <c r="GHT7" s="274"/>
      <c r="GHU7" s="274"/>
      <c r="GHV7" s="274"/>
      <c r="GHW7" s="274"/>
      <c r="GHX7" s="274"/>
      <c r="GHY7" s="274"/>
      <c r="GHZ7" s="274"/>
      <c r="GIA7" s="274"/>
      <c r="GIB7" s="274"/>
      <c r="GIC7" s="274"/>
      <c r="GID7" s="274"/>
      <c r="GIE7" s="274"/>
      <c r="GIF7" s="274"/>
      <c r="GIG7" s="274"/>
      <c r="GIH7" s="274"/>
      <c r="GII7" s="274"/>
      <c r="GIJ7" s="274"/>
      <c r="GIK7" s="274"/>
      <c r="GIL7" s="274"/>
      <c r="GIM7" s="274"/>
      <c r="GIN7" s="274"/>
      <c r="GIO7" s="274"/>
      <c r="GIP7" s="274"/>
      <c r="GIQ7" s="274"/>
      <c r="GIR7" s="274"/>
      <c r="GIS7" s="274"/>
      <c r="GIT7" s="274"/>
      <c r="GIU7" s="274"/>
      <c r="GIV7" s="274"/>
      <c r="GIW7" s="274"/>
      <c r="GIX7" s="274"/>
      <c r="GIY7" s="274"/>
      <c r="GIZ7" s="274"/>
      <c r="GJA7" s="274"/>
      <c r="GJB7" s="274"/>
      <c r="GJC7" s="274"/>
      <c r="GJD7" s="274"/>
      <c r="GJE7" s="274"/>
      <c r="GJF7" s="274"/>
      <c r="GJG7" s="274"/>
      <c r="GJH7" s="274"/>
      <c r="GJI7" s="274"/>
      <c r="GJJ7" s="274"/>
      <c r="GJK7" s="274"/>
      <c r="GJL7" s="274"/>
      <c r="GJM7" s="274"/>
      <c r="GJN7" s="274"/>
      <c r="GJO7" s="274"/>
      <c r="GJP7" s="274"/>
      <c r="GJQ7" s="274"/>
      <c r="GJR7" s="274"/>
      <c r="GJS7" s="274"/>
      <c r="GJT7" s="274"/>
      <c r="GJU7" s="274"/>
      <c r="GJV7" s="274"/>
      <c r="GJW7" s="274"/>
      <c r="GJX7" s="274"/>
      <c r="GJY7" s="274"/>
      <c r="GJZ7" s="274"/>
      <c r="GKA7" s="274"/>
      <c r="GKB7" s="274"/>
      <c r="GKC7" s="274"/>
      <c r="GKD7" s="274"/>
      <c r="GKE7" s="274"/>
      <c r="GKF7" s="274"/>
      <c r="GKG7" s="274"/>
      <c r="GKH7" s="274"/>
      <c r="GKI7" s="274"/>
      <c r="GKJ7" s="274"/>
      <c r="GKK7" s="274"/>
      <c r="GKL7" s="274"/>
      <c r="GKM7" s="274"/>
      <c r="GKN7" s="274"/>
      <c r="GKO7" s="274"/>
      <c r="GKP7" s="274"/>
      <c r="GKQ7" s="274"/>
      <c r="GKR7" s="274"/>
      <c r="GKS7" s="274"/>
      <c r="GKT7" s="274"/>
      <c r="GKU7" s="274"/>
      <c r="GKV7" s="274"/>
      <c r="GKW7" s="274"/>
      <c r="GKX7" s="274"/>
      <c r="GKY7" s="274"/>
      <c r="GKZ7" s="274"/>
      <c r="GLA7" s="274"/>
      <c r="GLB7" s="274"/>
      <c r="GLC7" s="274"/>
      <c r="GLD7" s="274"/>
      <c r="GLE7" s="274"/>
      <c r="GLF7" s="274"/>
      <c r="GLG7" s="274"/>
      <c r="GLH7" s="274"/>
      <c r="GLI7" s="274"/>
      <c r="GLJ7" s="274"/>
      <c r="GLK7" s="274"/>
      <c r="GLL7" s="274"/>
      <c r="GLM7" s="274"/>
      <c r="GLN7" s="274"/>
      <c r="GLO7" s="274"/>
      <c r="GLP7" s="274"/>
      <c r="GLQ7" s="274"/>
      <c r="GLR7" s="274"/>
      <c r="GLS7" s="274"/>
      <c r="GLT7" s="274"/>
      <c r="GLU7" s="274"/>
      <c r="GLV7" s="274"/>
      <c r="GLW7" s="274"/>
      <c r="GLX7" s="274"/>
      <c r="GLY7" s="274"/>
      <c r="GLZ7" s="274"/>
      <c r="GMA7" s="274"/>
      <c r="GMB7" s="274"/>
      <c r="GMC7" s="274"/>
      <c r="GMD7" s="274"/>
      <c r="GME7" s="274"/>
      <c r="GMF7" s="274"/>
      <c r="GMG7" s="274"/>
      <c r="GMH7" s="274"/>
      <c r="GMI7" s="274"/>
      <c r="GMJ7" s="274"/>
      <c r="GMK7" s="274"/>
      <c r="GML7" s="274"/>
      <c r="GMM7" s="274"/>
      <c r="GMN7" s="274"/>
      <c r="GMO7" s="274"/>
      <c r="GMP7" s="274"/>
      <c r="GMQ7" s="274"/>
      <c r="GMR7" s="274"/>
      <c r="GMS7" s="274"/>
      <c r="GMT7" s="274"/>
      <c r="GMU7" s="274"/>
      <c r="GMV7" s="274"/>
      <c r="GMW7" s="274"/>
      <c r="GMX7" s="274"/>
      <c r="GMY7" s="274"/>
      <c r="GMZ7" s="274"/>
      <c r="GNA7" s="274"/>
      <c r="GNB7" s="274"/>
      <c r="GNC7" s="274"/>
      <c r="GND7" s="274"/>
      <c r="GNE7" s="274"/>
      <c r="GNF7" s="274"/>
      <c r="GNG7" s="274"/>
      <c r="GNH7" s="274"/>
      <c r="GNI7" s="274"/>
      <c r="GNJ7" s="274"/>
      <c r="GNK7" s="274"/>
      <c r="GNL7" s="274"/>
      <c r="GNM7" s="274"/>
      <c r="GNN7" s="274"/>
      <c r="GNO7" s="274"/>
      <c r="GNP7" s="274"/>
      <c r="GNQ7" s="274"/>
      <c r="GNR7" s="274"/>
      <c r="GNS7" s="274"/>
      <c r="GNT7" s="274"/>
      <c r="GNU7" s="274"/>
      <c r="GNV7" s="274"/>
      <c r="GNW7" s="274"/>
      <c r="GNX7" s="274"/>
      <c r="GNY7" s="274"/>
      <c r="GNZ7" s="274"/>
      <c r="GOA7" s="274"/>
      <c r="GOB7" s="274"/>
      <c r="GOC7" s="274"/>
      <c r="GOD7" s="274"/>
      <c r="GOE7" s="274"/>
      <c r="GOF7" s="274"/>
      <c r="GOG7" s="274"/>
      <c r="GOH7" s="274"/>
      <c r="GOI7" s="274"/>
      <c r="GOJ7" s="274"/>
      <c r="GOK7" s="274"/>
      <c r="GOL7" s="274"/>
      <c r="GOM7" s="274"/>
      <c r="GON7" s="274"/>
      <c r="GOO7" s="274"/>
      <c r="GOP7" s="274"/>
      <c r="GOQ7" s="274"/>
      <c r="GOR7" s="274"/>
      <c r="GOS7" s="274"/>
      <c r="GOT7" s="274"/>
      <c r="GOU7" s="274"/>
      <c r="GOV7" s="274"/>
      <c r="GOW7" s="274"/>
      <c r="GOX7" s="274"/>
      <c r="GOY7" s="274"/>
      <c r="GOZ7" s="274"/>
      <c r="GPA7" s="274"/>
      <c r="GPB7" s="274"/>
      <c r="GPC7" s="274"/>
      <c r="GPD7" s="274"/>
      <c r="GPE7" s="274"/>
      <c r="GPF7" s="274"/>
      <c r="GPG7" s="274"/>
      <c r="GPH7" s="274"/>
      <c r="GPI7" s="274"/>
      <c r="GPJ7" s="274"/>
      <c r="GPK7" s="274"/>
      <c r="GPL7" s="274"/>
      <c r="GPM7" s="274"/>
      <c r="GPN7" s="274"/>
      <c r="GPO7" s="274"/>
      <c r="GPP7" s="274"/>
      <c r="GPQ7" s="274"/>
      <c r="GPR7" s="274"/>
      <c r="GPS7" s="274"/>
      <c r="GPT7" s="274"/>
      <c r="GPU7" s="274"/>
      <c r="GPV7" s="274"/>
      <c r="GPW7" s="274"/>
      <c r="GPX7" s="274"/>
      <c r="GPY7" s="274"/>
      <c r="GPZ7" s="274"/>
      <c r="GQA7" s="274"/>
      <c r="GQB7" s="274"/>
      <c r="GQC7" s="274"/>
      <c r="GQD7" s="274"/>
      <c r="GQE7" s="274"/>
      <c r="GQF7" s="274"/>
      <c r="GQG7" s="274"/>
      <c r="GQH7" s="274"/>
      <c r="GQI7" s="274"/>
      <c r="GQJ7" s="274"/>
      <c r="GQK7" s="274"/>
      <c r="GQL7" s="274"/>
      <c r="GQM7" s="274"/>
      <c r="GQN7" s="274"/>
      <c r="GQO7" s="274"/>
      <c r="GQP7" s="274"/>
      <c r="GQQ7" s="274"/>
      <c r="GQR7" s="274"/>
      <c r="GQS7" s="274"/>
      <c r="GQT7" s="274"/>
      <c r="GQU7" s="274"/>
      <c r="GQV7" s="274"/>
      <c r="GQW7" s="274"/>
      <c r="GQX7" s="274"/>
      <c r="GQY7" s="274"/>
      <c r="GQZ7" s="274"/>
      <c r="GRA7" s="274"/>
      <c r="GRB7" s="274"/>
      <c r="GRC7" s="274"/>
      <c r="GRD7" s="274"/>
      <c r="GRE7" s="274"/>
      <c r="GRF7" s="274"/>
      <c r="GRG7" s="274"/>
      <c r="GRH7" s="274"/>
      <c r="GRI7" s="274"/>
      <c r="GRJ7" s="274"/>
      <c r="GRK7" s="274"/>
      <c r="GRL7" s="274"/>
      <c r="GRM7" s="274"/>
      <c r="GRN7" s="274"/>
      <c r="GRO7" s="274"/>
      <c r="GRP7" s="274"/>
      <c r="GRQ7" s="274"/>
      <c r="GRR7" s="274"/>
      <c r="GRS7" s="274"/>
      <c r="GRT7" s="274"/>
      <c r="GRU7" s="274"/>
      <c r="GRV7" s="274"/>
      <c r="GRW7" s="274"/>
      <c r="GRX7" s="274"/>
      <c r="GRY7" s="274"/>
      <c r="GRZ7" s="274"/>
      <c r="GSA7" s="274"/>
      <c r="GSB7" s="274"/>
      <c r="GSC7" s="274"/>
      <c r="GSD7" s="274"/>
      <c r="GSE7" s="274"/>
      <c r="GSF7" s="274"/>
      <c r="GSG7" s="274"/>
      <c r="GSH7" s="274"/>
      <c r="GSI7" s="274"/>
      <c r="GSJ7" s="274"/>
      <c r="GSK7" s="274"/>
      <c r="GSL7" s="274"/>
      <c r="GSM7" s="274"/>
      <c r="GSN7" s="274"/>
      <c r="GSO7" s="274"/>
      <c r="GSP7" s="274"/>
      <c r="GSQ7" s="274"/>
      <c r="GSR7" s="274"/>
      <c r="GSS7" s="274"/>
      <c r="GST7" s="274"/>
      <c r="GSU7" s="274"/>
      <c r="GSV7" s="274"/>
      <c r="GSW7" s="274"/>
      <c r="GSX7" s="274"/>
      <c r="GSY7" s="274"/>
      <c r="GSZ7" s="274"/>
      <c r="GTA7" s="274"/>
      <c r="GTB7" s="274"/>
      <c r="GTC7" s="274"/>
      <c r="GTD7" s="274"/>
      <c r="GTE7" s="274"/>
      <c r="GTF7" s="274"/>
      <c r="GTG7" s="274"/>
      <c r="GTH7" s="274"/>
      <c r="GTI7" s="274"/>
      <c r="GTJ7" s="274"/>
      <c r="GTK7" s="274"/>
      <c r="GTL7" s="274"/>
      <c r="GTM7" s="274"/>
      <c r="GTN7" s="274"/>
      <c r="GTO7" s="274"/>
      <c r="GTP7" s="274"/>
      <c r="GTQ7" s="274"/>
      <c r="GTR7" s="274"/>
      <c r="GTS7" s="274"/>
      <c r="GTT7" s="274"/>
      <c r="GTU7" s="274"/>
      <c r="GTV7" s="274"/>
      <c r="GTW7" s="274"/>
      <c r="GTX7" s="274"/>
      <c r="GTY7" s="274"/>
      <c r="GTZ7" s="274"/>
      <c r="GUA7" s="274"/>
      <c r="GUB7" s="274"/>
      <c r="GUC7" s="274"/>
      <c r="GUD7" s="274"/>
      <c r="GUE7" s="274"/>
      <c r="GUF7" s="274"/>
      <c r="GUG7" s="274"/>
      <c r="GUH7" s="274"/>
      <c r="GUI7" s="274"/>
      <c r="GUJ7" s="274"/>
      <c r="GUK7" s="274"/>
      <c r="GUL7" s="274"/>
      <c r="GUM7" s="274"/>
      <c r="GUN7" s="274"/>
      <c r="GUO7" s="274"/>
      <c r="GUP7" s="274"/>
      <c r="GUQ7" s="274"/>
      <c r="GUR7" s="274"/>
      <c r="GUS7" s="274"/>
      <c r="GUT7" s="274"/>
      <c r="GUU7" s="274"/>
      <c r="GUV7" s="274"/>
      <c r="GUW7" s="274"/>
      <c r="GUX7" s="274"/>
      <c r="GUY7" s="274"/>
      <c r="GUZ7" s="274"/>
      <c r="GVA7" s="274"/>
      <c r="GVB7" s="274"/>
      <c r="GVC7" s="274"/>
      <c r="GVD7" s="274"/>
      <c r="GVE7" s="274"/>
      <c r="GVF7" s="274"/>
      <c r="GVG7" s="274"/>
      <c r="GVH7" s="274"/>
      <c r="GVI7" s="274"/>
      <c r="GVJ7" s="274"/>
      <c r="GVK7" s="274"/>
      <c r="GVL7" s="274"/>
      <c r="GVM7" s="274"/>
      <c r="GVN7" s="274"/>
      <c r="GVO7" s="274"/>
      <c r="GVP7" s="274"/>
      <c r="GVQ7" s="274"/>
      <c r="GVR7" s="274"/>
      <c r="GVS7" s="274"/>
      <c r="GVT7" s="274"/>
      <c r="GVU7" s="274"/>
      <c r="GVV7" s="274"/>
      <c r="GVW7" s="274"/>
      <c r="GVX7" s="274"/>
      <c r="GVY7" s="274"/>
      <c r="GVZ7" s="274"/>
      <c r="GWA7" s="274"/>
      <c r="GWB7" s="274"/>
      <c r="GWC7" s="274"/>
      <c r="GWD7" s="274"/>
      <c r="GWE7" s="274"/>
      <c r="GWF7" s="274"/>
      <c r="GWG7" s="274"/>
      <c r="GWH7" s="274"/>
      <c r="GWI7" s="274"/>
      <c r="GWJ7" s="274"/>
      <c r="GWK7" s="274"/>
      <c r="GWL7" s="274"/>
      <c r="GWM7" s="274"/>
      <c r="GWN7" s="274"/>
      <c r="GWO7" s="274"/>
      <c r="GWP7" s="274"/>
      <c r="GWQ7" s="274"/>
      <c r="GWR7" s="274"/>
      <c r="GWS7" s="274"/>
      <c r="GWT7" s="274"/>
      <c r="GWU7" s="274"/>
      <c r="GWV7" s="274"/>
      <c r="GWW7" s="274"/>
      <c r="GWX7" s="274"/>
      <c r="GWY7" s="274"/>
      <c r="GWZ7" s="274"/>
      <c r="GXA7" s="274"/>
      <c r="GXB7" s="274"/>
      <c r="GXC7" s="274"/>
      <c r="GXD7" s="274"/>
      <c r="GXE7" s="274"/>
      <c r="GXF7" s="274"/>
      <c r="GXG7" s="274"/>
      <c r="GXH7" s="274"/>
      <c r="GXI7" s="274"/>
      <c r="GXJ7" s="274"/>
      <c r="GXK7" s="274"/>
      <c r="GXL7" s="274"/>
      <c r="GXM7" s="274"/>
      <c r="GXN7" s="274"/>
      <c r="GXO7" s="274"/>
      <c r="GXP7" s="274"/>
      <c r="GXQ7" s="274"/>
      <c r="GXR7" s="274"/>
      <c r="GXS7" s="274"/>
      <c r="GXT7" s="274"/>
      <c r="GXU7" s="274"/>
      <c r="GXV7" s="274"/>
      <c r="GXW7" s="274"/>
      <c r="GXX7" s="274"/>
      <c r="GXY7" s="274"/>
      <c r="GXZ7" s="274"/>
      <c r="GYA7" s="274"/>
      <c r="GYB7" s="274"/>
      <c r="GYC7" s="274"/>
      <c r="GYD7" s="274"/>
      <c r="GYE7" s="274"/>
      <c r="GYF7" s="274"/>
      <c r="GYG7" s="274"/>
      <c r="GYH7" s="274"/>
      <c r="GYI7" s="274"/>
      <c r="GYJ7" s="274"/>
      <c r="GYK7" s="274"/>
      <c r="GYL7" s="274"/>
      <c r="GYM7" s="274"/>
      <c r="GYN7" s="274"/>
      <c r="GYO7" s="274"/>
      <c r="GYP7" s="274"/>
      <c r="GYQ7" s="274"/>
      <c r="GYR7" s="274"/>
      <c r="GYS7" s="274"/>
      <c r="GYT7" s="274"/>
      <c r="GYU7" s="274"/>
      <c r="GYV7" s="274"/>
      <c r="GYW7" s="274"/>
      <c r="GYX7" s="274"/>
      <c r="GYY7" s="274"/>
      <c r="GYZ7" s="274"/>
      <c r="GZA7" s="274"/>
      <c r="GZB7" s="274"/>
      <c r="GZC7" s="274"/>
      <c r="GZD7" s="274"/>
      <c r="GZE7" s="274"/>
      <c r="GZF7" s="274"/>
      <c r="GZG7" s="274"/>
      <c r="GZH7" s="274"/>
      <c r="GZI7" s="274"/>
      <c r="GZJ7" s="274"/>
      <c r="GZK7" s="274"/>
      <c r="GZL7" s="274"/>
      <c r="GZM7" s="274"/>
      <c r="GZN7" s="274"/>
      <c r="GZO7" s="274"/>
      <c r="GZP7" s="274"/>
      <c r="GZQ7" s="274"/>
      <c r="GZR7" s="274"/>
      <c r="GZS7" s="274"/>
      <c r="GZT7" s="274"/>
      <c r="GZU7" s="274"/>
      <c r="GZV7" s="274"/>
      <c r="GZW7" s="274"/>
      <c r="GZX7" s="274"/>
      <c r="GZY7" s="274"/>
      <c r="GZZ7" s="274"/>
      <c r="HAA7" s="274"/>
      <c r="HAB7" s="274"/>
      <c r="HAC7" s="274"/>
      <c r="HAD7" s="274"/>
      <c r="HAE7" s="274"/>
      <c r="HAF7" s="274"/>
      <c r="HAG7" s="274"/>
      <c r="HAH7" s="274"/>
      <c r="HAI7" s="274"/>
      <c r="HAJ7" s="274"/>
      <c r="HAK7" s="274"/>
      <c r="HAL7" s="274"/>
      <c r="HAM7" s="274"/>
      <c r="HAN7" s="274"/>
      <c r="HAO7" s="274"/>
      <c r="HAP7" s="274"/>
      <c r="HAQ7" s="274"/>
      <c r="HAR7" s="274"/>
      <c r="HAS7" s="274"/>
      <c r="HAT7" s="274"/>
      <c r="HAU7" s="274"/>
      <c r="HAV7" s="274"/>
      <c r="HAW7" s="274"/>
      <c r="HAX7" s="274"/>
      <c r="HAY7" s="274"/>
      <c r="HAZ7" s="274"/>
      <c r="HBA7" s="274"/>
      <c r="HBB7" s="274"/>
      <c r="HBC7" s="274"/>
      <c r="HBD7" s="274"/>
      <c r="HBE7" s="274"/>
      <c r="HBF7" s="274"/>
      <c r="HBG7" s="274"/>
      <c r="HBH7" s="274"/>
      <c r="HBI7" s="274"/>
      <c r="HBJ7" s="274"/>
      <c r="HBK7" s="274"/>
      <c r="HBL7" s="274"/>
      <c r="HBM7" s="274"/>
      <c r="HBN7" s="274"/>
      <c r="HBO7" s="274"/>
      <c r="HBP7" s="274"/>
      <c r="HBQ7" s="274"/>
      <c r="HBR7" s="274"/>
      <c r="HBS7" s="274"/>
      <c r="HBT7" s="274"/>
      <c r="HBU7" s="274"/>
      <c r="HBV7" s="274"/>
      <c r="HBW7" s="274"/>
      <c r="HBX7" s="274"/>
      <c r="HBY7" s="274"/>
      <c r="HBZ7" s="274"/>
      <c r="HCA7" s="274"/>
      <c r="HCB7" s="274"/>
      <c r="HCC7" s="274"/>
      <c r="HCD7" s="274"/>
      <c r="HCE7" s="274"/>
      <c r="HCF7" s="274"/>
      <c r="HCG7" s="274"/>
      <c r="HCH7" s="274"/>
      <c r="HCI7" s="274"/>
      <c r="HCJ7" s="274"/>
      <c r="HCK7" s="274"/>
      <c r="HCL7" s="274"/>
      <c r="HCM7" s="274"/>
      <c r="HCN7" s="274"/>
      <c r="HCO7" s="274"/>
      <c r="HCP7" s="274"/>
      <c r="HCQ7" s="274"/>
      <c r="HCR7" s="274"/>
      <c r="HCS7" s="274"/>
      <c r="HCT7" s="274"/>
      <c r="HCU7" s="274"/>
      <c r="HCV7" s="274"/>
      <c r="HCW7" s="274"/>
      <c r="HCX7" s="274"/>
      <c r="HCY7" s="274"/>
      <c r="HCZ7" s="274"/>
      <c r="HDA7" s="274"/>
      <c r="HDB7" s="274"/>
      <c r="HDC7" s="274"/>
      <c r="HDD7" s="274"/>
      <c r="HDE7" s="274"/>
      <c r="HDF7" s="274"/>
      <c r="HDG7" s="274"/>
      <c r="HDH7" s="274"/>
      <c r="HDI7" s="274"/>
      <c r="HDJ7" s="274"/>
      <c r="HDK7" s="274"/>
      <c r="HDL7" s="274"/>
      <c r="HDM7" s="274"/>
      <c r="HDN7" s="274"/>
      <c r="HDO7" s="274"/>
      <c r="HDP7" s="274"/>
      <c r="HDQ7" s="274"/>
      <c r="HDR7" s="274"/>
      <c r="HDS7" s="274"/>
      <c r="HDT7" s="274"/>
      <c r="HDU7" s="274"/>
      <c r="HDV7" s="274"/>
      <c r="HDW7" s="274"/>
      <c r="HDX7" s="274"/>
      <c r="HDY7" s="274"/>
      <c r="HDZ7" s="274"/>
      <c r="HEA7" s="274"/>
      <c r="HEB7" s="274"/>
      <c r="HEC7" s="274"/>
      <c r="HED7" s="274"/>
      <c r="HEE7" s="274"/>
      <c r="HEF7" s="274"/>
      <c r="HEG7" s="274"/>
      <c r="HEH7" s="274"/>
      <c r="HEI7" s="274"/>
      <c r="HEJ7" s="274"/>
      <c r="HEK7" s="274"/>
      <c r="HEL7" s="274"/>
      <c r="HEM7" s="274"/>
      <c r="HEN7" s="274"/>
      <c r="HEO7" s="274"/>
      <c r="HEP7" s="274"/>
      <c r="HEQ7" s="274"/>
      <c r="HER7" s="274"/>
      <c r="HES7" s="274"/>
      <c r="HET7" s="274"/>
      <c r="HEU7" s="274"/>
      <c r="HEV7" s="274"/>
      <c r="HEW7" s="274"/>
      <c r="HEX7" s="274"/>
      <c r="HEY7" s="274"/>
      <c r="HEZ7" s="274"/>
      <c r="HFA7" s="274"/>
      <c r="HFB7" s="274"/>
      <c r="HFC7" s="274"/>
      <c r="HFD7" s="274"/>
      <c r="HFE7" s="274"/>
      <c r="HFF7" s="274"/>
      <c r="HFG7" s="274"/>
      <c r="HFH7" s="274"/>
      <c r="HFI7" s="274"/>
      <c r="HFJ7" s="274"/>
      <c r="HFK7" s="274"/>
      <c r="HFL7" s="274"/>
      <c r="HFM7" s="274"/>
      <c r="HFN7" s="274"/>
      <c r="HFO7" s="274"/>
      <c r="HFP7" s="274"/>
      <c r="HFQ7" s="274"/>
      <c r="HFR7" s="274"/>
      <c r="HFS7" s="274"/>
      <c r="HFT7" s="274"/>
      <c r="HFU7" s="274"/>
      <c r="HFV7" s="274"/>
      <c r="HFW7" s="274"/>
      <c r="HFX7" s="274"/>
      <c r="HFY7" s="274"/>
      <c r="HFZ7" s="274"/>
      <c r="HGA7" s="274"/>
      <c r="HGB7" s="274"/>
      <c r="HGC7" s="274"/>
      <c r="HGD7" s="274"/>
      <c r="HGE7" s="274"/>
      <c r="HGF7" s="274"/>
      <c r="HGG7" s="274"/>
      <c r="HGH7" s="274"/>
      <c r="HGI7" s="274"/>
      <c r="HGJ7" s="274"/>
      <c r="HGK7" s="274"/>
      <c r="HGL7" s="274"/>
      <c r="HGM7" s="274"/>
      <c r="HGN7" s="274"/>
      <c r="HGO7" s="274"/>
      <c r="HGP7" s="274"/>
      <c r="HGQ7" s="274"/>
      <c r="HGR7" s="274"/>
      <c r="HGS7" s="274"/>
      <c r="HGT7" s="274"/>
      <c r="HGU7" s="274"/>
      <c r="HGV7" s="274"/>
      <c r="HGW7" s="274"/>
      <c r="HGX7" s="274"/>
      <c r="HGY7" s="274"/>
      <c r="HGZ7" s="274"/>
      <c r="HHA7" s="274"/>
      <c r="HHB7" s="274"/>
      <c r="HHC7" s="274"/>
      <c r="HHD7" s="274"/>
      <c r="HHE7" s="274"/>
      <c r="HHF7" s="274"/>
      <c r="HHG7" s="274"/>
      <c r="HHH7" s="274"/>
      <c r="HHI7" s="274"/>
      <c r="HHJ7" s="274"/>
      <c r="HHK7" s="274"/>
      <c r="HHL7" s="274"/>
      <c r="HHM7" s="274"/>
      <c r="HHN7" s="274"/>
      <c r="HHO7" s="274"/>
      <c r="HHP7" s="274"/>
      <c r="HHQ7" s="274"/>
      <c r="HHR7" s="274"/>
      <c r="HHS7" s="274"/>
      <c r="HHT7" s="274"/>
      <c r="HHU7" s="274"/>
      <c r="HHV7" s="274"/>
      <c r="HHW7" s="274"/>
      <c r="HHX7" s="274"/>
      <c r="HHY7" s="274"/>
      <c r="HHZ7" s="274"/>
      <c r="HIA7" s="274"/>
      <c r="HIB7" s="274"/>
      <c r="HIC7" s="274"/>
      <c r="HID7" s="274"/>
      <c r="HIE7" s="274"/>
      <c r="HIF7" s="274"/>
      <c r="HIG7" s="274"/>
      <c r="HIH7" s="274"/>
      <c r="HII7" s="274"/>
      <c r="HIJ7" s="274"/>
      <c r="HIK7" s="274"/>
      <c r="HIL7" s="274"/>
      <c r="HIM7" s="274"/>
      <c r="HIN7" s="274"/>
      <c r="HIO7" s="274"/>
      <c r="HIP7" s="274"/>
      <c r="HIQ7" s="274"/>
      <c r="HIR7" s="274"/>
      <c r="HIS7" s="274"/>
      <c r="HIT7" s="274"/>
      <c r="HIU7" s="274"/>
      <c r="HIV7" s="274"/>
      <c r="HIW7" s="274"/>
      <c r="HIX7" s="274"/>
      <c r="HIY7" s="274"/>
      <c r="HIZ7" s="274"/>
      <c r="HJA7" s="274"/>
      <c r="HJB7" s="274"/>
      <c r="HJC7" s="274"/>
      <c r="HJD7" s="274"/>
      <c r="HJE7" s="274"/>
      <c r="HJF7" s="274"/>
      <c r="HJG7" s="274"/>
      <c r="HJH7" s="274"/>
      <c r="HJI7" s="274"/>
      <c r="HJJ7" s="274"/>
      <c r="HJK7" s="274"/>
      <c r="HJL7" s="274"/>
      <c r="HJM7" s="274"/>
      <c r="HJN7" s="274"/>
      <c r="HJO7" s="274"/>
      <c r="HJP7" s="274"/>
      <c r="HJQ7" s="274"/>
      <c r="HJR7" s="274"/>
      <c r="HJS7" s="274"/>
      <c r="HJT7" s="274"/>
      <c r="HJU7" s="274"/>
      <c r="HJV7" s="274"/>
      <c r="HJW7" s="274"/>
      <c r="HJX7" s="274"/>
      <c r="HJY7" s="274"/>
      <c r="HJZ7" s="274"/>
      <c r="HKA7" s="274"/>
      <c r="HKB7" s="274"/>
      <c r="HKC7" s="274"/>
      <c r="HKD7" s="274"/>
      <c r="HKE7" s="274"/>
      <c r="HKF7" s="274"/>
      <c r="HKG7" s="274"/>
      <c r="HKH7" s="274"/>
      <c r="HKI7" s="274"/>
      <c r="HKJ7" s="274"/>
      <c r="HKK7" s="274"/>
      <c r="HKL7" s="274"/>
      <c r="HKM7" s="274"/>
      <c r="HKN7" s="274"/>
      <c r="HKO7" s="274"/>
      <c r="HKP7" s="274"/>
      <c r="HKQ7" s="274"/>
      <c r="HKR7" s="274"/>
      <c r="HKS7" s="274"/>
      <c r="HKT7" s="274"/>
      <c r="HKU7" s="274"/>
      <c r="HKV7" s="274"/>
      <c r="HKW7" s="274"/>
      <c r="HKX7" s="274"/>
      <c r="HKY7" s="274"/>
      <c r="HKZ7" s="274"/>
      <c r="HLA7" s="274"/>
      <c r="HLB7" s="274"/>
      <c r="HLC7" s="274"/>
      <c r="HLD7" s="274"/>
      <c r="HLE7" s="274"/>
      <c r="HLF7" s="274"/>
      <c r="HLG7" s="274"/>
      <c r="HLH7" s="274"/>
      <c r="HLI7" s="274"/>
      <c r="HLJ7" s="274"/>
      <c r="HLK7" s="274"/>
      <c r="HLL7" s="274"/>
      <c r="HLM7" s="274"/>
      <c r="HLN7" s="274"/>
      <c r="HLO7" s="274"/>
      <c r="HLP7" s="274"/>
      <c r="HLQ7" s="274"/>
      <c r="HLR7" s="274"/>
      <c r="HLS7" s="274"/>
      <c r="HLT7" s="274"/>
      <c r="HLU7" s="274"/>
      <c r="HLV7" s="274"/>
      <c r="HLW7" s="274"/>
      <c r="HLX7" s="274"/>
      <c r="HLY7" s="274"/>
      <c r="HLZ7" s="274"/>
      <c r="HMA7" s="274"/>
      <c r="HMB7" s="274"/>
      <c r="HMC7" s="274"/>
      <c r="HMD7" s="274"/>
      <c r="HME7" s="274"/>
      <c r="HMF7" s="274"/>
      <c r="HMG7" s="274"/>
      <c r="HMH7" s="274"/>
      <c r="HMI7" s="274"/>
      <c r="HMJ7" s="274"/>
      <c r="HMK7" s="274"/>
      <c r="HML7" s="274"/>
      <c r="HMM7" s="274"/>
      <c r="HMN7" s="274"/>
      <c r="HMO7" s="274"/>
      <c r="HMP7" s="274"/>
      <c r="HMQ7" s="274"/>
      <c r="HMR7" s="274"/>
      <c r="HMS7" s="274"/>
      <c r="HMT7" s="274"/>
      <c r="HMU7" s="274"/>
      <c r="HMV7" s="274"/>
      <c r="HMW7" s="274"/>
      <c r="HMX7" s="274"/>
      <c r="HMY7" s="274"/>
      <c r="HMZ7" s="274"/>
      <c r="HNA7" s="274"/>
      <c r="HNB7" s="274"/>
      <c r="HNC7" s="274"/>
      <c r="HND7" s="274"/>
      <c r="HNE7" s="274"/>
      <c r="HNF7" s="274"/>
      <c r="HNG7" s="274"/>
      <c r="HNH7" s="274"/>
      <c r="HNI7" s="274"/>
      <c r="HNJ7" s="274"/>
      <c r="HNK7" s="274"/>
      <c r="HNL7" s="274"/>
      <c r="HNM7" s="274"/>
      <c r="HNN7" s="274"/>
      <c r="HNO7" s="274"/>
      <c r="HNP7" s="274"/>
      <c r="HNQ7" s="274"/>
      <c r="HNR7" s="274"/>
      <c r="HNS7" s="274"/>
      <c r="HNT7" s="274"/>
      <c r="HNU7" s="274"/>
      <c r="HNV7" s="274"/>
      <c r="HNW7" s="274"/>
      <c r="HNX7" s="274"/>
      <c r="HNY7" s="274"/>
      <c r="HNZ7" s="274"/>
      <c r="HOA7" s="274"/>
      <c r="HOB7" s="274"/>
      <c r="HOC7" s="274"/>
      <c r="HOD7" s="274"/>
      <c r="HOE7" s="274"/>
      <c r="HOF7" s="274"/>
      <c r="HOG7" s="274"/>
      <c r="HOH7" s="274"/>
      <c r="HOI7" s="274"/>
      <c r="HOJ7" s="274"/>
      <c r="HOK7" s="274"/>
      <c r="HOL7" s="274"/>
      <c r="HOM7" s="274"/>
      <c r="HON7" s="274"/>
      <c r="HOO7" s="274"/>
      <c r="HOP7" s="274"/>
      <c r="HOQ7" s="274"/>
      <c r="HOR7" s="274"/>
      <c r="HOS7" s="274"/>
      <c r="HOT7" s="274"/>
      <c r="HOU7" s="274"/>
      <c r="HOV7" s="274"/>
      <c r="HOW7" s="274"/>
      <c r="HOX7" s="274"/>
      <c r="HOY7" s="274"/>
      <c r="HOZ7" s="274"/>
      <c r="HPA7" s="274"/>
      <c r="HPB7" s="274"/>
      <c r="HPC7" s="274"/>
      <c r="HPD7" s="274"/>
      <c r="HPE7" s="274"/>
      <c r="HPF7" s="274"/>
      <c r="HPG7" s="274"/>
      <c r="HPH7" s="274"/>
      <c r="HPI7" s="274"/>
      <c r="HPJ7" s="274"/>
      <c r="HPK7" s="274"/>
      <c r="HPL7" s="274"/>
      <c r="HPM7" s="274"/>
      <c r="HPN7" s="274"/>
      <c r="HPO7" s="274"/>
      <c r="HPP7" s="274"/>
      <c r="HPQ7" s="274"/>
      <c r="HPR7" s="274"/>
      <c r="HPS7" s="274"/>
      <c r="HPT7" s="274"/>
      <c r="HPU7" s="274"/>
      <c r="HPV7" s="274"/>
      <c r="HPW7" s="274"/>
      <c r="HPX7" s="274"/>
      <c r="HPY7" s="274"/>
      <c r="HPZ7" s="274"/>
      <c r="HQA7" s="274"/>
      <c r="HQB7" s="274"/>
      <c r="HQC7" s="274"/>
      <c r="HQD7" s="274"/>
      <c r="HQE7" s="274"/>
      <c r="HQF7" s="274"/>
      <c r="HQG7" s="274"/>
      <c r="HQH7" s="274"/>
      <c r="HQI7" s="274"/>
      <c r="HQJ7" s="274"/>
      <c r="HQK7" s="274"/>
      <c r="HQL7" s="274"/>
      <c r="HQM7" s="274"/>
      <c r="HQN7" s="274"/>
      <c r="HQO7" s="274"/>
      <c r="HQP7" s="274"/>
      <c r="HQQ7" s="274"/>
      <c r="HQR7" s="274"/>
      <c r="HQS7" s="274"/>
      <c r="HQT7" s="274"/>
      <c r="HQU7" s="274"/>
      <c r="HQV7" s="274"/>
      <c r="HQW7" s="274"/>
      <c r="HQX7" s="274"/>
      <c r="HQY7" s="274"/>
      <c r="HQZ7" s="274"/>
      <c r="HRA7" s="274"/>
      <c r="HRB7" s="274"/>
      <c r="HRC7" s="274"/>
      <c r="HRD7" s="274"/>
      <c r="HRE7" s="274"/>
      <c r="HRF7" s="274"/>
      <c r="HRG7" s="274"/>
      <c r="HRH7" s="274"/>
      <c r="HRI7" s="274"/>
      <c r="HRJ7" s="274"/>
      <c r="HRK7" s="274"/>
      <c r="HRL7" s="274"/>
      <c r="HRM7" s="274"/>
      <c r="HRN7" s="274"/>
      <c r="HRO7" s="274"/>
      <c r="HRP7" s="274"/>
      <c r="HRQ7" s="274"/>
      <c r="HRR7" s="274"/>
      <c r="HRS7" s="274"/>
      <c r="HRT7" s="274"/>
      <c r="HRU7" s="274"/>
      <c r="HRV7" s="274"/>
      <c r="HRW7" s="274"/>
      <c r="HRX7" s="274"/>
      <c r="HRY7" s="274"/>
      <c r="HRZ7" s="274"/>
      <c r="HSA7" s="274"/>
      <c r="HSB7" s="274"/>
      <c r="HSC7" s="274"/>
      <c r="HSD7" s="274"/>
      <c r="HSE7" s="274"/>
      <c r="HSF7" s="274"/>
      <c r="HSG7" s="274"/>
      <c r="HSH7" s="274"/>
      <c r="HSI7" s="274"/>
      <c r="HSJ7" s="274"/>
      <c r="HSK7" s="274"/>
      <c r="HSL7" s="274"/>
      <c r="HSM7" s="274"/>
      <c r="HSN7" s="274"/>
      <c r="HSO7" s="274"/>
      <c r="HSP7" s="274"/>
      <c r="HSQ7" s="274"/>
      <c r="HSR7" s="274"/>
      <c r="HSS7" s="274"/>
      <c r="HST7" s="274"/>
      <c r="HSU7" s="274"/>
      <c r="HSV7" s="274"/>
      <c r="HSW7" s="274"/>
      <c r="HSX7" s="274"/>
      <c r="HSY7" s="274"/>
      <c r="HSZ7" s="274"/>
      <c r="HTA7" s="274"/>
      <c r="HTB7" s="274"/>
      <c r="HTC7" s="274"/>
      <c r="HTD7" s="274"/>
      <c r="HTE7" s="274"/>
      <c r="HTF7" s="274"/>
      <c r="HTG7" s="274"/>
      <c r="HTH7" s="274"/>
      <c r="HTI7" s="274"/>
      <c r="HTJ7" s="274"/>
      <c r="HTK7" s="274"/>
      <c r="HTL7" s="274"/>
      <c r="HTM7" s="274"/>
      <c r="HTN7" s="274"/>
      <c r="HTO7" s="274"/>
      <c r="HTP7" s="274"/>
      <c r="HTQ7" s="274"/>
      <c r="HTR7" s="274"/>
      <c r="HTS7" s="274"/>
      <c r="HTT7" s="274"/>
      <c r="HTU7" s="274"/>
      <c r="HTV7" s="274"/>
      <c r="HTW7" s="274"/>
      <c r="HTX7" s="274"/>
      <c r="HTY7" s="274"/>
      <c r="HTZ7" s="274"/>
      <c r="HUA7" s="274"/>
      <c r="HUB7" s="274"/>
      <c r="HUC7" s="274"/>
      <c r="HUD7" s="274"/>
      <c r="HUE7" s="274"/>
      <c r="HUF7" s="274"/>
      <c r="HUG7" s="274"/>
      <c r="HUH7" s="274"/>
      <c r="HUI7" s="274"/>
      <c r="HUJ7" s="274"/>
      <c r="HUK7" s="274"/>
      <c r="HUL7" s="274"/>
      <c r="HUM7" s="274"/>
      <c r="HUN7" s="274"/>
      <c r="HUO7" s="274"/>
      <c r="HUP7" s="274"/>
      <c r="HUQ7" s="274"/>
      <c r="HUR7" s="274"/>
      <c r="HUS7" s="274"/>
      <c r="HUT7" s="274"/>
      <c r="HUU7" s="274"/>
      <c r="HUV7" s="274"/>
      <c r="HUW7" s="274"/>
      <c r="HUX7" s="274"/>
      <c r="HUY7" s="274"/>
      <c r="HUZ7" s="274"/>
      <c r="HVA7" s="274"/>
      <c r="HVB7" s="274"/>
      <c r="HVC7" s="274"/>
      <c r="HVD7" s="274"/>
      <c r="HVE7" s="274"/>
      <c r="HVF7" s="274"/>
      <c r="HVG7" s="274"/>
      <c r="HVH7" s="274"/>
      <c r="HVI7" s="274"/>
      <c r="HVJ7" s="274"/>
      <c r="HVK7" s="274"/>
      <c r="HVL7" s="274"/>
      <c r="HVM7" s="274"/>
      <c r="HVN7" s="274"/>
      <c r="HVO7" s="274"/>
      <c r="HVP7" s="274"/>
      <c r="HVQ7" s="274"/>
      <c r="HVR7" s="274"/>
      <c r="HVS7" s="274"/>
      <c r="HVT7" s="274"/>
      <c r="HVU7" s="274"/>
      <c r="HVV7" s="274"/>
      <c r="HVW7" s="274"/>
      <c r="HVX7" s="274"/>
      <c r="HVY7" s="274"/>
      <c r="HVZ7" s="274"/>
      <c r="HWA7" s="274"/>
      <c r="HWB7" s="274"/>
      <c r="HWC7" s="274"/>
      <c r="HWD7" s="274"/>
      <c r="HWE7" s="274"/>
      <c r="HWF7" s="274"/>
      <c r="HWG7" s="274"/>
      <c r="HWH7" s="274"/>
      <c r="HWI7" s="274"/>
      <c r="HWJ7" s="274"/>
      <c r="HWK7" s="274"/>
      <c r="HWL7" s="274"/>
      <c r="HWM7" s="274"/>
      <c r="HWN7" s="274"/>
      <c r="HWO7" s="274"/>
      <c r="HWP7" s="274"/>
      <c r="HWQ7" s="274"/>
      <c r="HWR7" s="274"/>
      <c r="HWS7" s="274"/>
      <c r="HWT7" s="274"/>
      <c r="HWU7" s="274"/>
      <c r="HWV7" s="274"/>
      <c r="HWW7" s="274"/>
      <c r="HWX7" s="274"/>
      <c r="HWY7" s="274"/>
      <c r="HWZ7" s="274"/>
      <c r="HXA7" s="274"/>
      <c r="HXB7" s="274"/>
      <c r="HXC7" s="274"/>
      <c r="HXD7" s="274"/>
      <c r="HXE7" s="274"/>
      <c r="HXF7" s="274"/>
      <c r="HXG7" s="274"/>
      <c r="HXH7" s="274"/>
      <c r="HXI7" s="274"/>
      <c r="HXJ7" s="274"/>
      <c r="HXK7" s="274"/>
      <c r="HXL7" s="274"/>
      <c r="HXM7" s="274"/>
      <c r="HXN7" s="274"/>
      <c r="HXO7" s="274"/>
      <c r="HXP7" s="274"/>
      <c r="HXQ7" s="274"/>
      <c r="HXR7" s="274"/>
      <c r="HXS7" s="274"/>
      <c r="HXT7" s="274"/>
      <c r="HXU7" s="274"/>
      <c r="HXV7" s="274"/>
      <c r="HXW7" s="274"/>
      <c r="HXX7" s="274"/>
      <c r="HXY7" s="274"/>
      <c r="HXZ7" s="274"/>
      <c r="HYA7" s="274"/>
      <c r="HYB7" s="274"/>
      <c r="HYC7" s="274"/>
      <c r="HYD7" s="274"/>
      <c r="HYE7" s="274"/>
      <c r="HYF7" s="274"/>
      <c r="HYG7" s="274"/>
      <c r="HYH7" s="274"/>
      <c r="HYI7" s="274"/>
      <c r="HYJ7" s="274"/>
      <c r="HYK7" s="274"/>
      <c r="HYL7" s="274"/>
      <c r="HYM7" s="274"/>
      <c r="HYN7" s="274"/>
      <c r="HYO7" s="274"/>
      <c r="HYP7" s="274"/>
      <c r="HYQ7" s="274"/>
      <c r="HYR7" s="274"/>
      <c r="HYS7" s="274"/>
      <c r="HYT7" s="274"/>
      <c r="HYU7" s="274"/>
      <c r="HYV7" s="274"/>
      <c r="HYW7" s="274"/>
      <c r="HYX7" s="274"/>
      <c r="HYY7" s="274"/>
      <c r="HYZ7" s="274"/>
      <c r="HZA7" s="274"/>
      <c r="HZB7" s="274"/>
      <c r="HZC7" s="274"/>
      <c r="HZD7" s="274"/>
      <c r="HZE7" s="274"/>
      <c r="HZF7" s="274"/>
      <c r="HZG7" s="274"/>
      <c r="HZH7" s="274"/>
      <c r="HZI7" s="274"/>
      <c r="HZJ7" s="274"/>
      <c r="HZK7" s="274"/>
      <c r="HZL7" s="274"/>
      <c r="HZM7" s="274"/>
      <c r="HZN7" s="274"/>
      <c r="HZO7" s="274"/>
      <c r="HZP7" s="274"/>
      <c r="HZQ7" s="274"/>
      <c r="HZR7" s="274"/>
      <c r="HZS7" s="274"/>
      <c r="HZT7" s="274"/>
      <c r="HZU7" s="274"/>
      <c r="HZV7" s="274"/>
      <c r="HZW7" s="274"/>
      <c r="HZX7" s="274"/>
      <c r="HZY7" s="274"/>
      <c r="HZZ7" s="274"/>
      <c r="IAA7" s="274"/>
      <c r="IAB7" s="274"/>
      <c r="IAC7" s="274"/>
      <c r="IAD7" s="274"/>
      <c r="IAE7" s="274"/>
      <c r="IAF7" s="274"/>
      <c r="IAG7" s="274"/>
      <c r="IAH7" s="274"/>
      <c r="IAI7" s="274"/>
      <c r="IAJ7" s="274"/>
      <c r="IAK7" s="274"/>
      <c r="IAL7" s="274"/>
      <c r="IAM7" s="274"/>
      <c r="IAN7" s="274"/>
      <c r="IAO7" s="274"/>
      <c r="IAP7" s="274"/>
      <c r="IAQ7" s="274"/>
      <c r="IAR7" s="274"/>
      <c r="IAS7" s="274"/>
      <c r="IAT7" s="274"/>
      <c r="IAU7" s="274"/>
      <c r="IAV7" s="274"/>
      <c r="IAW7" s="274"/>
      <c r="IAX7" s="274"/>
      <c r="IAY7" s="274"/>
      <c r="IAZ7" s="274"/>
      <c r="IBA7" s="274"/>
      <c r="IBB7" s="274"/>
      <c r="IBC7" s="274"/>
      <c r="IBD7" s="274"/>
      <c r="IBE7" s="274"/>
      <c r="IBF7" s="274"/>
      <c r="IBG7" s="274"/>
      <c r="IBH7" s="274"/>
      <c r="IBI7" s="274"/>
      <c r="IBJ7" s="274"/>
      <c r="IBK7" s="274"/>
      <c r="IBL7" s="274"/>
      <c r="IBM7" s="274"/>
      <c r="IBN7" s="274"/>
      <c r="IBO7" s="274"/>
      <c r="IBP7" s="274"/>
      <c r="IBQ7" s="274"/>
      <c r="IBR7" s="274"/>
      <c r="IBS7" s="274"/>
      <c r="IBT7" s="274"/>
      <c r="IBU7" s="274"/>
      <c r="IBV7" s="274"/>
      <c r="IBW7" s="274"/>
      <c r="IBX7" s="274"/>
      <c r="IBY7" s="274"/>
      <c r="IBZ7" s="274"/>
      <c r="ICA7" s="274"/>
      <c r="ICB7" s="274"/>
      <c r="ICC7" s="274"/>
      <c r="ICD7" s="274"/>
      <c r="ICE7" s="274"/>
      <c r="ICF7" s="274"/>
      <c r="ICG7" s="274"/>
      <c r="ICH7" s="274"/>
      <c r="ICI7" s="274"/>
      <c r="ICJ7" s="274"/>
      <c r="ICK7" s="274"/>
      <c r="ICL7" s="274"/>
      <c r="ICM7" s="274"/>
      <c r="ICN7" s="274"/>
      <c r="ICO7" s="274"/>
      <c r="ICP7" s="274"/>
      <c r="ICQ7" s="274"/>
      <c r="ICR7" s="274"/>
      <c r="ICS7" s="274"/>
      <c r="ICT7" s="274"/>
      <c r="ICU7" s="274"/>
      <c r="ICV7" s="274"/>
      <c r="ICW7" s="274"/>
      <c r="ICX7" s="274"/>
      <c r="ICY7" s="274"/>
      <c r="ICZ7" s="274"/>
      <c r="IDA7" s="274"/>
      <c r="IDB7" s="274"/>
      <c r="IDC7" s="274"/>
      <c r="IDD7" s="274"/>
      <c r="IDE7" s="274"/>
      <c r="IDF7" s="274"/>
      <c r="IDG7" s="274"/>
      <c r="IDH7" s="274"/>
      <c r="IDI7" s="274"/>
      <c r="IDJ7" s="274"/>
      <c r="IDK7" s="274"/>
      <c r="IDL7" s="274"/>
      <c r="IDM7" s="274"/>
      <c r="IDN7" s="274"/>
      <c r="IDO7" s="274"/>
      <c r="IDP7" s="274"/>
      <c r="IDQ7" s="274"/>
      <c r="IDR7" s="274"/>
      <c r="IDS7" s="274"/>
      <c r="IDT7" s="274"/>
      <c r="IDU7" s="274"/>
      <c r="IDV7" s="274"/>
      <c r="IDW7" s="274"/>
      <c r="IDX7" s="274"/>
      <c r="IDY7" s="274"/>
      <c r="IDZ7" s="274"/>
      <c r="IEA7" s="274"/>
      <c r="IEB7" s="274"/>
      <c r="IEC7" s="274"/>
      <c r="IED7" s="274"/>
      <c r="IEE7" s="274"/>
      <c r="IEF7" s="274"/>
      <c r="IEG7" s="274"/>
      <c r="IEH7" s="274"/>
      <c r="IEI7" s="274"/>
      <c r="IEJ7" s="274"/>
      <c r="IEK7" s="274"/>
      <c r="IEL7" s="274"/>
      <c r="IEM7" s="274"/>
      <c r="IEN7" s="274"/>
      <c r="IEO7" s="274"/>
      <c r="IEP7" s="274"/>
      <c r="IEQ7" s="274"/>
      <c r="IER7" s="274"/>
      <c r="IES7" s="274"/>
      <c r="IET7" s="274"/>
      <c r="IEU7" s="274"/>
      <c r="IEV7" s="274"/>
      <c r="IEW7" s="274"/>
      <c r="IEX7" s="274"/>
      <c r="IEY7" s="274"/>
      <c r="IEZ7" s="274"/>
      <c r="IFA7" s="274"/>
      <c r="IFB7" s="274"/>
      <c r="IFC7" s="274"/>
      <c r="IFD7" s="274"/>
      <c r="IFE7" s="274"/>
      <c r="IFF7" s="274"/>
      <c r="IFG7" s="274"/>
      <c r="IFH7" s="274"/>
      <c r="IFI7" s="274"/>
      <c r="IFJ7" s="274"/>
      <c r="IFK7" s="274"/>
      <c r="IFL7" s="274"/>
      <c r="IFM7" s="274"/>
      <c r="IFN7" s="274"/>
      <c r="IFO7" s="274"/>
      <c r="IFP7" s="274"/>
      <c r="IFQ7" s="274"/>
      <c r="IFR7" s="274"/>
      <c r="IFS7" s="274"/>
      <c r="IFT7" s="274"/>
      <c r="IFU7" s="274"/>
      <c r="IFV7" s="274"/>
      <c r="IFW7" s="274"/>
      <c r="IFX7" s="274"/>
      <c r="IFY7" s="274"/>
      <c r="IFZ7" s="274"/>
      <c r="IGA7" s="274"/>
      <c r="IGB7" s="274"/>
      <c r="IGC7" s="274"/>
      <c r="IGD7" s="274"/>
      <c r="IGE7" s="274"/>
      <c r="IGF7" s="274"/>
      <c r="IGG7" s="274"/>
      <c r="IGH7" s="274"/>
      <c r="IGI7" s="274"/>
      <c r="IGJ7" s="274"/>
      <c r="IGK7" s="274"/>
      <c r="IGL7" s="274"/>
      <c r="IGM7" s="274"/>
      <c r="IGN7" s="274"/>
      <c r="IGO7" s="274"/>
      <c r="IGP7" s="274"/>
      <c r="IGQ7" s="274"/>
      <c r="IGR7" s="274"/>
      <c r="IGS7" s="274"/>
      <c r="IGT7" s="274"/>
      <c r="IGU7" s="274"/>
      <c r="IGV7" s="274"/>
      <c r="IGW7" s="274"/>
      <c r="IGX7" s="274"/>
      <c r="IGY7" s="274"/>
      <c r="IGZ7" s="274"/>
      <c r="IHA7" s="274"/>
      <c r="IHB7" s="274"/>
      <c r="IHC7" s="274"/>
      <c r="IHD7" s="274"/>
      <c r="IHE7" s="274"/>
      <c r="IHF7" s="274"/>
      <c r="IHG7" s="274"/>
      <c r="IHH7" s="274"/>
      <c r="IHI7" s="274"/>
      <c r="IHJ7" s="274"/>
      <c r="IHK7" s="274"/>
      <c r="IHL7" s="274"/>
      <c r="IHM7" s="274"/>
      <c r="IHN7" s="274"/>
      <c r="IHO7" s="274"/>
      <c r="IHP7" s="274"/>
      <c r="IHQ7" s="274"/>
      <c r="IHR7" s="274"/>
      <c r="IHS7" s="274"/>
      <c r="IHT7" s="274"/>
      <c r="IHU7" s="274"/>
      <c r="IHV7" s="274"/>
      <c r="IHW7" s="274"/>
      <c r="IHX7" s="274"/>
      <c r="IHY7" s="274"/>
      <c r="IHZ7" s="274"/>
      <c r="IIA7" s="274"/>
      <c r="IIB7" s="274"/>
      <c r="IIC7" s="274"/>
      <c r="IID7" s="274"/>
      <c r="IIE7" s="274"/>
      <c r="IIF7" s="274"/>
      <c r="IIG7" s="274"/>
      <c r="IIH7" s="274"/>
      <c r="III7" s="274"/>
      <c r="IIJ7" s="274"/>
      <c r="IIK7" s="274"/>
      <c r="IIL7" s="274"/>
      <c r="IIM7" s="274"/>
      <c r="IIN7" s="274"/>
      <c r="IIO7" s="274"/>
      <c r="IIP7" s="274"/>
      <c r="IIQ7" s="274"/>
      <c r="IIR7" s="274"/>
      <c r="IIS7" s="274"/>
      <c r="IIT7" s="274"/>
      <c r="IIU7" s="274"/>
      <c r="IIV7" s="274"/>
      <c r="IIW7" s="274"/>
      <c r="IIX7" s="274"/>
      <c r="IIY7" s="274"/>
      <c r="IIZ7" s="274"/>
      <c r="IJA7" s="274"/>
      <c r="IJB7" s="274"/>
      <c r="IJC7" s="274"/>
      <c r="IJD7" s="274"/>
      <c r="IJE7" s="274"/>
      <c r="IJF7" s="274"/>
      <c r="IJG7" s="274"/>
      <c r="IJH7" s="274"/>
      <c r="IJI7" s="274"/>
      <c r="IJJ7" s="274"/>
      <c r="IJK7" s="274"/>
      <c r="IJL7" s="274"/>
      <c r="IJM7" s="274"/>
      <c r="IJN7" s="274"/>
      <c r="IJO7" s="274"/>
      <c r="IJP7" s="274"/>
      <c r="IJQ7" s="274"/>
      <c r="IJR7" s="274"/>
      <c r="IJS7" s="274"/>
      <c r="IJT7" s="274"/>
      <c r="IJU7" s="274"/>
      <c r="IJV7" s="274"/>
      <c r="IJW7" s="274"/>
      <c r="IJX7" s="274"/>
      <c r="IJY7" s="274"/>
      <c r="IJZ7" s="274"/>
      <c r="IKA7" s="274"/>
      <c r="IKB7" s="274"/>
      <c r="IKC7" s="274"/>
      <c r="IKD7" s="274"/>
      <c r="IKE7" s="274"/>
      <c r="IKF7" s="274"/>
      <c r="IKG7" s="274"/>
      <c r="IKH7" s="274"/>
      <c r="IKI7" s="274"/>
      <c r="IKJ7" s="274"/>
      <c r="IKK7" s="274"/>
      <c r="IKL7" s="274"/>
      <c r="IKM7" s="274"/>
      <c r="IKN7" s="274"/>
      <c r="IKO7" s="274"/>
      <c r="IKP7" s="274"/>
      <c r="IKQ7" s="274"/>
      <c r="IKR7" s="274"/>
      <c r="IKS7" s="274"/>
      <c r="IKT7" s="274"/>
      <c r="IKU7" s="274"/>
      <c r="IKV7" s="274"/>
      <c r="IKW7" s="274"/>
      <c r="IKX7" s="274"/>
      <c r="IKY7" s="274"/>
      <c r="IKZ7" s="274"/>
      <c r="ILA7" s="274"/>
      <c r="ILB7" s="274"/>
      <c r="ILC7" s="274"/>
      <c r="ILD7" s="274"/>
      <c r="ILE7" s="274"/>
      <c r="ILF7" s="274"/>
      <c r="ILG7" s="274"/>
      <c r="ILH7" s="274"/>
      <c r="ILI7" s="274"/>
      <c r="ILJ7" s="274"/>
      <c r="ILK7" s="274"/>
      <c r="ILL7" s="274"/>
      <c r="ILM7" s="274"/>
      <c r="ILN7" s="274"/>
      <c r="ILO7" s="274"/>
      <c r="ILP7" s="274"/>
      <c r="ILQ7" s="274"/>
      <c r="ILR7" s="274"/>
      <c r="ILS7" s="274"/>
      <c r="ILT7" s="274"/>
      <c r="ILU7" s="274"/>
      <c r="ILV7" s="274"/>
      <c r="ILW7" s="274"/>
      <c r="ILX7" s="274"/>
      <c r="ILY7" s="274"/>
      <c r="ILZ7" s="274"/>
      <c r="IMA7" s="274"/>
      <c r="IMB7" s="274"/>
      <c r="IMC7" s="274"/>
      <c r="IMD7" s="274"/>
      <c r="IME7" s="274"/>
      <c r="IMF7" s="274"/>
      <c r="IMG7" s="274"/>
      <c r="IMH7" s="274"/>
      <c r="IMI7" s="274"/>
      <c r="IMJ7" s="274"/>
      <c r="IMK7" s="274"/>
      <c r="IML7" s="274"/>
      <c r="IMM7" s="274"/>
      <c r="IMN7" s="274"/>
      <c r="IMO7" s="274"/>
      <c r="IMP7" s="274"/>
      <c r="IMQ7" s="274"/>
      <c r="IMR7" s="274"/>
      <c r="IMS7" s="274"/>
      <c r="IMT7" s="274"/>
      <c r="IMU7" s="274"/>
      <c r="IMV7" s="274"/>
      <c r="IMW7" s="274"/>
      <c r="IMX7" s="274"/>
      <c r="IMY7" s="274"/>
      <c r="IMZ7" s="274"/>
      <c r="INA7" s="274"/>
      <c r="INB7" s="274"/>
      <c r="INC7" s="274"/>
      <c r="IND7" s="274"/>
      <c r="INE7" s="274"/>
      <c r="INF7" s="274"/>
      <c r="ING7" s="274"/>
      <c r="INH7" s="274"/>
      <c r="INI7" s="274"/>
      <c r="INJ7" s="274"/>
      <c r="INK7" s="274"/>
      <c r="INL7" s="274"/>
      <c r="INM7" s="274"/>
      <c r="INN7" s="274"/>
      <c r="INO7" s="274"/>
      <c r="INP7" s="274"/>
      <c r="INQ7" s="274"/>
      <c r="INR7" s="274"/>
      <c r="INS7" s="274"/>
      <c r="INT7" s="274"/>
      <c r="INU7" s="274"/>
      <c r="INV7" s="274"/>
      <c r="INW7" s="274"/>
      <c r="INX7" s="274"/>
      <c r="INY7" s="274"/>
      <c r="INZ7" s="274"/>
      <c r="IOA7" s="274"/>
      <c r="IOB7" s="274"/>
      <c r="IOC7" s="274"/>
      <c r="IOD7" s="274"/>
      <c r="IOE7" s="274"/>
      <c r="IOF7" s="274"/>
      <c r="IOG7" s="274"/>
      <c r="IOH7" s="274"/>
      <c r="IOI7" s="274"/>
      <c r="IOJ7" s="274"/>
      <c r="IOK7" s="274"/>
      <c r="IOL7" s="274"/>
      <c r="IOM7" s="274"/>
      <c r="ION7" s="274"/>
      <c r="IOO7" s="274"/>
      <c r="IOP7" s="274"/>
      <c r="IOQ7" s="274"/>
      <c r="IOR7" s="274"/>
      <c r="IOS7" s="274"/>
      <c r="IOT7" s="274"/>
      <c r="IOU7" s="274"/>
      <c r="IOV7" s="274"/>
      <c r="IOW7" s="274"/>
      <c r="IOX7" s="274"/>
      <c r="IOY7" s="274"/>
      <c r="IOZ7" s="274"/>
      <c r="IPA7" s="274"/>
      <c r="IPB7" s="274"/>
      <c r="IPC7" s="274"/>
      <c r="IPD7" s="274"/>
      <c r="IPE7" s="274"/>
      <c r="IPF7" s="274"/>
      <c r="IPG7" s="274"/>
      <c r="IPH7" s="274"/>
      <c r="IPI7" s="274"/>
      <c r="IPJ7" s="274"/>
      <c r="IPK7" s="274"/>
      <c r="IPL7" s="274"/>
      <c r="IPM7" s="274"/>
      <c r="IPN7" s="274"/>
      <c r="IPO7" s="274"/>
      <c r="IPP7" s="274"/>
      <c r="IPQ7" s="274"/>
      <c r="IPR7" s="274"/>
      <c r="IPS7" s="274"/>
      <c r="IPT7" s="274"/>
      <c r="IPU7" s="274"/>
      <c r="IPV7" s="274"/>
      <c r="IPW7" s="274"/>
      <c r="IPX7" s="274"/>
      <c r="IPY7" s="274"/>
      <c r="IPZ7" s="274"/>
      <c r="IQA7" s="274"/>
      <c r="IQB7" s="274"/>
      <c r="IQC7" s="274"/>
      <c r="IQD7" s="274"/>
      <c r="IQE7" s="274"/>
      <c r="IQF7" s="274"/>
      <c r="IQG7" s="274"/>
      <c r="IQH7" s="274"/>
      <c r="IQI7" s="274"/>
      <c r="IQJ7" s="274"/>
      <c r="IQK7" s="274"/>
      <c r="IQL7" s="274"/>
      <c r="IQM7" s="274"/>
      <c r="IQN7" s="274"/>
      <c r="IQO7" s="274"/>
      <c r="IQP7" s="274"/>
      <c r="IQQ7" s="274"/>
      <c r="IQR7" s="274"/>
      <c r="IQS7" s="274"/>
      <c r="IQT7" s="274"/>
      <c r="IQU7" s="274"/>
      <c r="IQV7" s="274"/>
      <c r="IQW7" s="274"/>
      <c r="IQX7" s="274"/>
      <c r="IQY7" s="274"/>
      <c r="IQZ7" s="274"/>
      <c r="IRA7" s="274"/>
      <c r="IRB7" s="274"/>
      <c r="IRC7" s="274"/>
      <c r="IRD7" s="274"/>
      <c r="IRE7" s="274"/>
      <c r="IRF7" s="274"/>
      <c r="IRG7" s="274"/>
      <c r="IRH7" s="274"/>
      <c r="IRI7" s="274"/>
      <c r="IRJ7" s="274"/>
      <c r="IRK7" s="274"/>
      <c r="IRL7" s="274"/>
      <c r="IRM7" s="274"/>
      <c r="IRN7" s="274"/>
      <c r="IRO7" s="274"/>
      <c r="IRP7" s="274"/>
      <c r="IRQ7" s="274"/>
      <c r="IRR7" s="274"/>
      <c r="IRS7" s="274"/>
      <c r="IRT7" s="274"/>
      <c r="IRU7" s="274"/>
      <c r="IRV7" s="274"/>
      <c r="IRW7" s="274"/>
      <c r="IRX7" s="274"/>
      <c r="IRY7" s="274"/>
      <c r="IRZ7" s="274"/>
      <c r="ISA7" s="274"/>
      <c r="ISB7" s="274"/>
      <c r="ISC7" s="274"/>
      <c r="ISD7" s="274"/>
      <c r="ISE7" s="274"/>
      <c r="ISF7" s="274"/>
      <c r="ISG7" s="274"/>
      <c r="ISH7" s="274"/>
      <c r="ISI7" s="274"/>
      <c r="ISJ7" s="274"/>
      <c r="ISK7" s="274"/>
      <c r="ISL7" s="274"/>
      <c r="ISM7" s="274"/>
      <c r="ISN7" s="274"/>
      <c r="ISO7" s="274"/>
      <c r="ISP7" s="274"/>
      <c r="ISQ7" s="274"/>
      <c r="ISR7" s="274"/>
      <c r="ISS7" s="274"/>
      <c r="IST7" s="274"/>
      <c r="ISU7" s="274"/>
      <c r="ISV7" s="274"/>
      <c r="ISW7" s="274"/>
      <c r="ISX7" s="274"/>
      <c r="ISY7" s="274"/>
      <c r="ISZ7" s="274"/>
      <c r="ITA7" s="274"/>
      <c r="ITB7" s="274"/>
      <c r="ITC7" s="274"/>
      <c r="ITD7" s="274"/>
      <c r="ITE7" s="274"/>
      <c r="ITF7" s="274"/>
      <c r="ITG7" s="274"/>
      <c r="ITH7" s="274"/>
      <c r="ITI7" s="274"/>
      <c r="ITJ7" s="274"/>
      <c r="ITK7" s="274"/>
      <c r="ITL7" s="274"/>
      <c r="ITM7" s="274"/>
      <c r="ITN7" s="274"/>
      <c r="ITO7" s="274"/>
      <c r="ITP7" s="274"/>
      <c r="ITQ7" s="274"/>
      <c r="ITR7" s="274"/>
      <c r="ITS7" s="274"/>
      <c r="ITT7" s="274"/>
      <c r="ITU7" s="274"/>
      <c r="ITV7" s="274"/>
      <c r="ITW7" s="274"/>
      <c r="ITX7" s="274"/>
      <c r="ITY7" s="274"/>
      <c r="ITZ7" s="274"/>
      <c r="IUA7" s="274"/>
      <c r="IUB7" s="274"/>
      <c r="IUC7" s="274"/>
      <c r="IUD7" s="274"/>
      <c r="IUE7" s="274"/>
      <c r="IUF7" s="274"/>
      <c r="IUG7" s="274"/>
      <c r="IUH7" s="274"/>
      <c r="IUI7" s="274"/>
      <c r="IUJ7" s="274"/>
      <c r="IUK7" s="274"/>
      <c r="IUL7" s="274"/>
      <c r="IUM7" s="274"/>
      <c r="IUN7" s="274"/>
      <c r="IUO7" s="274"/>
      <c r="IUP7" s="274"/>
      <c r="IUQ7" s="274"/>
      <c r="IUR7" s="274"/>
      <c r="IUS7" s="274"/>
      <c r="IUT7" s="274"/>
      <c r="IUU7" s="274"/>
      <c r="IUV7" s="274"/>
      <c r="IUW7" s="274"/>
      <c r="IUX7" s="274"/>
      <c r="IUY7" s="274"/>
      <c r="IUZ7" s="274"/>
      <c r="IVA7" s="274"/>
      <c r="IVB7" s="274"/>
      <c r="IVC7" s="274"/>
      <c r="IVD7" s="274"/>
      <c r="IVE7" s="274"/>
      <c r="IVF7" s="274"/>
      <c r="IVG7" s="274"/>
      <c r="IVH7" s="274"/>
      <c r="IVI7" s="274"/>
      <c r="IVJ7" s="274"/>
      <c r="IVK7" s="274"/>
      <c r="IVL7" s="274"/>
      <c r="IVM7" s="274"/>
      <c r="IVN7" s="274"/>
      <c r="IVO7" s="274"/>
      <c r="IVP7" s="274"/>
      <c r="IVQ7" s="274"/>
      <c r="IVR7" s="274"/>
      <c r="IVS7" s="274"/>
      <c r="IVT7" s="274"/>
      <c r="IVU7" s="274"/>
      <c r="IVV7" s="274"/>
      <c r="IVW7" s="274"/>
      <c r="IVX7" s="274"/>
      <c r="IVY7" s="274"/>
      <c r="IVZ7" s="274"/>
      <c r="IWA7" s="274"/>
      <c r="IWB7" s="274"/>
      <c r="IWC7" s="274"/>
      <c r="IWD7" s="274"/>
      <c r="IWE7" s="274"/>
      <c r="IWF7" s="274"/>
      <c r="IWG7" s="274"/>
      <c r="IWH7" s="274"/>
      <c r="IWI7" s="274"/>
      <c r="IWJ7" s="274"/>
      <c r="IWK7" s="274"/>
      <c r="IWL7" s="274"/>
      <c r="IWM7" s="274"/>
      <c r="IWN7" s="274"/>
      <c r="IWO7" s="274"/>
      <c r="IWP7" s="274"/>
      <c r="IWQ7" s="274"/>
      <c r="IWR7" s="274"/>
      <c r="IWS7" s="274"/>
      <c r="IWT7" s="274"/>
      <c r="IWU7" s="274"/>
      <c r="IWV7" s="274"/>
      <c r="IWW7" s="274"/>
      <c r="IWX7" s="274"/>
      <c r="IWY7" s="274"/>
      <c r="IWZ7" s="274"/>
      <c r="IXA7" s="274"/>
      <c r="IXB7" s="274"/>
      <c r="IXC7" s="274"/>
      <c r="IXD7" s="274"/>
      <c r="IXE7" s="274"/>
      <c r="IXF7" s="274"/>
      <c r="IXG7" s="274"/>
      <c r="IXH7" s="274"/>
      <c r="IXI7" s="274"/>
      <c r="IXJ7" s="274"/>
      <c r="IXK7" s="274"/>
      <c r="IXL7" s="274"/>
      <c r="IXM7" s="274"/>
      <c r="IXN7" s="274"/>
      <c r="IXO7" s="274"/>
      <c r="IXP7" s="274"/>
      <c r="IXQ7" s="274"/>
      <c r="IXR7" s="274"/>
      <c r="IXS7" s="274"/>
      <c r="IXT7" s="274"/>
      <c r="IXU7" s="274"/>
      <c r="IXV7" s="274"/>
      <c r="IXW7" s="274"/>
      <c r="IXX7" s="274"/>
      <c r="IXY7" s="274"/>
      <c r="IXZ7" s="274"/>
      <c r="IYA7" s="274"/>
      <c r="IYB7" s="274"/>
      <c r="IYC7" s="274"/>
      <c r="IYD7" s="274"/>
      <c r="IYE7" s="274"/>
      <c r="IYF7" s="274"/>
      <c r="IYG7" s="274"/>
      <c r="IYH7" s="274"/>
      <c r="IYI7" s="274"/>
      <c r="IYJ7" s="274"/>
      <c r="IYK7" s="274"/>
      <c r="IYL7" s="274"/>
      <c r="IYM7" s="274"/>
      <c r="IYN7" s="274"/>
      <c r="IYO7" s="274"/>
      <c r="IYP7" s="274"/>
      <c r="IYQ7" s="274"/>
      <c r="IYR7" s="274"/>
      <c r="IYS7" s="274"/>
      <c r="IYT7" s="274"/>
      <c r="IYU7" s="274"/>
      <c r="IYV7" s="274"/>
      <c r="IYW7" s="274"/>
      <c r="IYX7" s="274"/>
      <c r="IYY7" s="274"/>
      <c r="IYZ7" s="274"/>
      <c r="IZA7" s="274"/>
      <c r="IZB7" s="274"/>
      <c r="IZC7" s="274"/>
      <c r="IZD7" s="274"/>
      <c r="IZE7" s="274"/>
      <c r="IZF7" s="274"/>
      <c r="IZG7" s="274"/>
      <c r="IZH7" s="274"/>
      <c r="IZI7" s="274"/>
      <c r="IZJ7" s="274"/>
      <c r="IZK7" s="274"/>
      <c r="IZL7" s="274"/>
      <c r="IZM7" s="274"/>
      <c r="IZN7" s="274"/>
      <c r="IZO7" s="274"/>
      <c r="IZP7" s="274"/>
      <c r="IZQ7" s="274"/>
      <c r="IZR7" s="274"/>
      <c r="IZS7" s="274"/>
      <c r="IZT7" s="274"/>
      <c r="IZU7" s="274"/>
      <c r="IZV7" s="274"/>
      <c r="IZW7" s="274"/>
      <c r="IZX7" s="274"/>
      <c r="IZY7" s="274"/>
      <c r="IZZ7" s="274"/>
      <c r="JAA7" s="274"/>
      <c r="JAB7" s="274"/>
      <c r="JAC7" s="274"/>
      <c r="JAD7" s="274"/>
      <c r="JAE7" s="274"/>
      <c r="JAF7" s="274"/>
      <c r="JAG7" s="274"/>
      <c r="JAH7" s="274"/>
      <c r="JAI7" s="274"/>
      <c r="JAJ7" s="274"/>
      <c r="JAK7" s="274"/>
      <c r="JAL7" s="274"/>
      <c r="JAM7" s="274"/>
      <c r="JAN7" s="274"/>
      <c r="JAO7" s="274"/>
      <c r="JAP7" s="274"/>
      <c r="JAQ7" s="274"/>
      <c r="JAR7" s="274"/>
      <c r="JAS7" s="274"/>
      <c r="JAT7" s="274"/>
      <c r="JAU7" s="274"/>
      <c r="JAV7" s="274"/>
      <c r="JAW7" s="274"/>
      <c r="JAX7" s="274"/>
      <c r="JAY7" s="274"/>
      <c r="JAZ7" s="274"/>
      <c r="JBA7" s="274"/>
      <c r="JBB7" s="274"/>
      <c r="JBC7" s="274"/>
      <c r="JBD7" s="274"/>
      <c r="JBE7" s="274"/>
      <c r="JBF7" s="274"/>
      <c r="JBG7" s="274"/>
      <c r="JBH7" s="274"/>
      <c r="JBI7" s="274"/>
      <c r="JBJ7" s="274"/>
      <c r="JBK7" s="274"/>
      <c r="JBL7" s="274"/>
      <c r="JBM7" s="274"/>
      <c r="JBN7" s="274"/>
      <c r="JBO7" s="274"/>
      <c r="JBP7" s="274"/>
      <c r="JBQ7" s="274"/>
      <c r="JBR7" s="274"/>
      <c r="JBS7" s="274"/>
      <c r="JBT7" s="274"/>
      <c r="JBU7" s="274"/>
      <c r="JBV7" s="274"/>
      <c r="JBW7" s="274"/>
      <c r="JBX7" s="274"/>
      <c r="JBY7" s="274"/>
      <c r="JBZ7" s="274"/>
      <c r="JCA7" s="274"/>
      <c r="JCB7" s="274"/>
      <c r="JCC7" s="274"/>
      <c r="JCD7" s="274"/>
      <c r="JCE7" s="274"/>
      <c r="JCF7" s="274"/>
      <c r="JCG7" s="274"/>
      <c r="JCH7" s="274"/>
      <c r="JCI7" s="274"/>
      <c r="JCJ7" s="274"/>
      <c r="JCK7" s="274"/>
      <c r="JCL7" s="274"/>
      <c r="JCM7" s="274"/>
      <c r="JCN7" s="274"/>
      <c r="JCO7" s="274"/>
      <c r="JCP7" s="274"/>
      <c r="JCQ7" s="274"/>
      <c r="JCR7" s="274"/>
      <c r="JCS7" s="274"/>
      <c r="JCT7" s="274"/>
      <c r="JCU7" s="274"/>
      <c r="JCV7" s="274"/>
      <c r="JCW7" s="274"/>
      <c r="JCX7" s="274"/>
      <c r="JCY7" s="274"/>
      <c r="JCZ7" s="274"/>
      <c r="JDA7" s="274"/>
      <c r="JDB7" s="274"/>
      <c r="JDC7" s="274"/>
      <c r="JDD7" s="274"/>
      <c r="JDE7" s="274"/>
      <c r="JDF7" s="274"/>
      <c r="JDG7" s="274"/>
      <c r="JDH7" s="274"/>
      <c r="JDI7" s="274"/>
      <c r="JDJ7" s="274"/>
      <c r="JDK7" s="274"/>
      <c r="JDL7" s="274"/>
      <c r="JDM7" s="274"/>
      <c r="JDN7" s="274"/>
      <c r="JDO7" s="274"/>
      <c r="JDP7" s="274"/>
      <c r="JDQ7" s="274"/>
      <c r="JDR7" s="274"/>
      <c r="JDS7" s="274"/>
      <c r="JDT7" s="274"/>
      <c r="JDU7" s="274"/>
      <c r="JDV7" s="274"/>
      <c r="JDW7" s="274"/>
      <c r="JDX7" s="274"/>
      <c r="JDY7" s="274"/>
      <c r="JDZ7" s="274"/>
      <c r="JEA7" s="274"/>
      <c r="JEB7" s="274"/>
      <c r="JEC7" s="274"/>
      <c r="JED7" s="274"/>
      <c r="JEE7" s="274"/>
      <c r="JEF7" s="274"/>
      <c r="JEG7" s="274"/>
      <c r="JEH7" s="274"/>
      <c r="JEI7" s="274"/>
      <c r="JEJ7" s="274"/>
      <c r="JEK7" s="274"/>
      <c r="JEL7" s="274"/>
      <c r="JEM7" s="274"/>
      <c r="JEN7" s="274"/>
      <c r="JEO7" s="274"/>
      <c r="JEP7" s="274"/>
      <c r="JEQ7" s="274"/>
      <c r="JER7" s="274"/>
      <c r="JES7" s="274"/>
      <c r="JET7" s="274"/>
      <c r="JEU7" s="274"/>
      <c r="JEV7" s="274"/>
      <c r="JEW7" s="274"/>
      <c r="JEX7" s="274"/>
      <c r="JEY7" s="274"/>
      <c r="JEZ7" s="274"/>
      <c r="JFA7" s="274"/>
      <c r="JFB7" s="274"/>
      <c r="JFC7" s="274"/>
      <c r="JFD7" s="274"/>
      <c r="JFE7" s="274"/>
      <c r="JFF7" s="274"/>
      <c r="JFG7" s="274"/>
      <c r="JFH7" s="274"/>
      <c r="JFI7" s="274"/>
      <c r="JFJ7" s="274"/>
      <c r="JFK7" s="274"/>
      <c r="JFL7" s="274"/>
      <c r="JFM7" s="274"/>
      <c r="JFN7" s="274"/>
      <c r="JFO7" s="274"/>
      <c r="JFP7" s="274"/>
      <c r="JFQ7" s="274"/>
      <c r="JFR7" s="274"/>
      <c r="JFS7" s="274"/>
      <c r="JFT7" s="274"/>
      <c r="JFU7" s="274"/>
      <c r="JFV7" s="274"/>
      <c r="JFW7" s="274"/>
      <c r="JFX7" s="274"/>
      <c r="JFY7" s="274"/>
      <c r="JFZ7" s="274"/>
      <c r="JGA7" s="274"/>
      <c r="JGB7" s="274"/>
      <c r="JGC7" s="274"/>
      <c r="JGD7" s="274"/>
      <c r="JGE7" s="274"/>
      <c r="JGF7" s="274"/>
      <c r="JGG7" s="274"/>
      <c r="JGH7" s="274"/>
      <c r="JGI7" s="274"/>
      <c r="JGJ7" s="274"/>
      <c r="JGK7" s="274"/>
      <c r="JGL7" s="274"/>
      <c r="JGM7" s="274"/>
      <c r="JGN7" s="274"/>
      <c r="JGO7" s="274"/>
      <c r="JGP7" s="274"/>
      <c r="JGQ7" s="274"/>
      <c r="JGR7" s="274"/>
      <c r="JGS7" s="274"/>
      <c r="JGT7" s="274"/>
      <c r="JGU7" s="274"/>
      <c r="JGV7" s="274"/>
      <c r="JGW7" s="274"/>
      <c r="JGX7" s="274"/>
      <c r="JGY7" s="274"/>
      <c r="JGZ7" s="274"/>
      <c r="JHA7" s="274"/>
      <c r="JHB7" s="274"/>
      <c r="JHC7" s="274"/>
      <c r="JHD7" s="274"/>
      <c r="JHE7" s="274"/>
      <c r="JHF7" s="274"/>
      <c r="JHG7" s="274"/>
      <c r="JHH7" s="274"/>
      <c r="JHI7" s="274"/>
      <c r="JHJ7" s="274"/>
      <c r="JHK7" s="274"/>
      <c r="JHL7" s="274"/>
      <c r="JHM7" s="274"/>
      <c r="JHN7" s="274"/>
      <c r="JHO7" s="274"/>
      <c r="JHP7" s="274"/>
      <c r="JHQ7" s="274"/>
      <c r="JHR7" s="274"/>
      <c r="JHS7" s="274"/>
      <c r="JHT7" s="274"/>
      <c r="JHU7" s="274"/>
      <c r="JHV7" s="274"/>
      <c r="JHW7" s="274"/>
      <c r="JHX7" s="274"/>
      <c r="JHY7" s="274"/>
      <c r="JHZ7" s="274"/>
      <c r="JIA7" s="274"/>
      <c r="JIB7" s="274"/>
      <c r="JIC7" s="274"/>
      <c r="JID7" s="274"/>
      <c r="JIE7" s="274"/>
      <c r="JIF7" s="274"/>
      <c r="JIG7" s="274"/>
      <c r="JIH7" s="274"/>
      <c r="JII7" s="274"/>
      <c r="JIJ7" s="274"/>
      <c r="JIK7" s="274"/>
      <c r="JIL7" s="274"/>
      <c r="JIM7" s="274"/>
      <c r="JIN7" s="274"/>
      <c r="JIO7" s="274"/>
      <c r="JIP7" s="274"/>
      <c r="JIQ7" s="274"/>
      <c r="JIR7" s="274"/>
      <c r="JIS7" s="274"/>
      <c r="JIT7" s="274"/>
      <c r="JIU7" s="274"/>
      <c r="JIV7" s="274"/>
      <c r="JIW7" s="274"/>
      <c r="JIX7" s="274"/>
      <c r="JIY7" s="274"/>
      <c r="JIZ7" s="274"/>
      <c r="JJA7" s="274"/>
      <c r="JJB7" s="274"/>
      <c r="JJC7" s="274"/>
      <c r="JJD7" s="274"/>
      <c r="JJE7" s="274"/>
      <c r="JJF7" s="274"/>
      <c r="JJG7" s="274"/>
      <c r="JJH7" s="274"/>
      <c r="JJI7" s="274"/>
      <c r="JJJ7" s="274"/>
      <c r="JJK7" s="274"/>
      <c r="JJL7" s="274"/>
      <c r="JJM7" s="274"/>
      <c r="JJN7" s="274"/>
      <c r="JJO7" s="274"/>
      <c r="JJP7" s="274"/>
      <c r="JJQ7" s="274"/>
      <c r="JJR7" s="274"/>
      <c r="JJS7" s="274"/>
      <c r="JJT7" s="274"/>
      <c r="JJU7" s="274"/>
      <c r="JJV7" s="274"/>
      <c r="JJW7" s="274"/>
      <c r="JJX7" s="274"/>
      <c r="JJY7" s="274"/>
      <c r="JJZ7" s="274"/>
      <c r="JKA7" s="274"/>
      <c r="JKB7" s="274"/>
      <c r="JKC7" s="274"/>
      <c r="JKD7" s="274"/>
      <c r="JKE7" s="274"/>
      <c r="JKF7" s="274"/>
      <c r="JKG7" s="274"/>
      <c r="JKH7" s="274"/>
      <c r="JKI7" s="274"/>
      <c r="JKJ7" s="274"/>
      <c r="JKK7" s="274"/>
      <c r="JKL7" s="274"/>
      <c r="JKM7" s="274"/>
      <c r="JKN7" s="274"/>
      <c r="JKO7" s="274"/>
      <c r="JKP7" s="274"/>
      <c r="JKQ7" s="274"/>
      <c r="JKR7" s="274"/>
      <c r="JKS7" s="274"/>
      <c r="JKT7" s="274"/>
      <c r="JKU7" s="274"/>
      <c r="JKV7" s="274"/>
      <c r="JKW7" s="274"/>
      <c r="JKX7" s="274"/>
      <c r="JKY7" s="274"/>
      <c r="JKZ7" s="274"/>
      <c r="JLA7" s="274"/>
      <c r="JLB7" s="274"/>
      <c r="JLC7" s="274"/>
      <c r="JLD7" s="274"/>
      <c r="JLE7" s="274"/>
      <c r="JLF7" s="274"/>
      <c r="JLG7" s="274"/>
      <c r="JLH7" s="274"/>
      <c r="JLI7" s="274"/>
      <c r="JLJ7" s="274"/>
      <c r="JLK7" s="274"/>
      <c r="JLL7" s="274"/>
      <c r="JLM7" s="274"/>
      <c r="JLN7" s="274"/>
      <c r="JLO7" s="274"/>
      <c r="JLP7" s="274"/>
      <c r="JLQ7" s="274"/>
      <c r="JLR7" s="274"/>
      <c r="JLS7" s="274"/>
      <c r="JLT7" s="274"/>
      <c r="JLU7" s="274"/>
      <c r="JLV7" s="274"/>
      <c r="JLW7" s="274"/>
      <c r="JLX7" s="274"/>
      <c r="JLY7" s="274"/>
      <c r="JLZ7" s="274"/>
      <c r="JMA7" s="274"/>
      <c r="JMB7" s="274"/>
      <c r="JMC7" s="274"/>
      <c r="JMD7" s="274"/>
      <c r="JME7" s="274"/>
      <c r="JMF7" s="274"/>
      <c r="JMG7" s="274"/>
      <c r="JMH7" s="274"/>
      <c r="JMI7" s="274"/>
      <c r="JMJ7" s="274"/>
      <c r="JMK7" s="274"/>
      <c r="JML7" s="274"/>
      <c r="JMM7" s="274"/>
      <c r="JMN7" s="274"/>
      <c r="JMO7" s="274"/>
      <c r="JMP7" s="274"/>
      <c r="JMQ7" s="274"/>
      <c r="JMR7" s="274"/>
      <c r="JMS7" s="274"/>
      <c r="JMT7" s="274"/>
      <c r="JMU7" s="274"/>
      <c r="JMV7" s="274"/>
      <c r="JMW7" s="274"/>
      <c r="JMX7" s="274"/>
      <c r="JMY7" s="274"/>
      <c r="JMZ7" s="274"/>
      <c r="JNA7" s="274"/>
      <c r="JNB7" s="274"/>
      <c r="JNC7" s="274"/>
      <c r="JND7" s="274"/>
      <c r="JNE7" s="274"/>
      <c r="JNF7" s="274"/>
      <c r="JNG7" s="274"/>
      <c r="JNH7" s="274"/>
      <c r="JNI7" s="274"/>
      <c r="JNJ7" s="274"/>
      <c r="JNK7" s="274"/>
      <c r="JNL7" s="274"/>
      <c r="JNM7" s="274"/>
      <c r="JNN7" s="274"/>
      <c r="JNO7" s="274"/>
      <c r="JNP7" s="274"/>
      <c r="JNQ7" s="274"/>
      <c r="JNR7" s="274"/>
      <c r="JNS7" s="274"/>
      <c r="JNT7" s="274"/>
      <c r="JNU7" s="274"/>
      <c r="JNV7" s="274"/>
      <c r="JNW7" s="274"/>
      <c r="JNX7" s="274"/>
      <c r="JNY7" s="274"/>
      <c r="JNZ7" s="274"/>
      <c r="JOA7" s="274"/>
      <c r="JOB7" s="274"/>
      <c r="JOC7" s="274"/>
      <c r="JOD7" s="274"/>
      <c r="JOE7" s="274"/>
      <c r="JOF7" s="274"/>
      <c r="JOG7" s="274"/>
      <c r="JOH7" s="274"/>
      <c r="JOI7" s="274"/>
      <c r="JOJ7" s="274"/>
      <c r="JOK7" s="274"/>
      <c r="JOL7" s="274"/>
      <c r="JOM7" s="274"/>
      <c r="JON7" s="274"/>
      <c r="JOO7" s="274"/>
      <c r="JOP7" s="274"/>
      <c r="JOQ7" s="274"/>
      <c r="JOR7" s="274"/>
      <c r="JOS7" s="274"/>
      <c r="JOT7" s="274"/>
      <c r="JOU7" s="274"/>
      <c r="JOV7" s="274"/>
      <c r="JOW7" s="274"/>
      <c r="JOX7" s="274"/>
      <c r="JOY7" s="274"/>
      <c r="JOZ7" s="274"/>
      <c r="JPA7" s="274"/>
      <c r="JPB7" s="274"/>
      <c r="JPC7" s="274"/>
      <c r="JPD7" s="274"/>
      <c r="JPE7" s="274"/>
      <c r="JPF7" s="274"/>
      <c r="JPG7" s="274"/>
      <c r="JPH7" s="274"/>
      <c r="JPI7" s="274"/>
      <c r="JPJ7" s="274"/>
      <c r="JPK7" s="274"/>
      <c r="JPL7" s="274"/>
      <c r="JPM7" s="274"/>
      <c r="JPN7" s="274"/>
      <c r="JPO7" s="274"/>
      <c r="JPP7" s="274"/>
      <c r="JPQ7" s="274"/>
      <c r="JPR7" s="274"/>
      <c r="JPS7" s="274"/>
      <c r="JPT7" s="274"/>
      <c r="JPU7" s="274"/>
      <c r="JPV7" s="274"/>
      <c r="JPW7" s="274"/>
      <c r="JPX7" s="274"/>
      <c r="JPY7" s="274"/>
      <c r="JPZ7" s="274"/>
      <c r="JQA7" s="274"/>
      <c r="JQB7" s="274"/>
      <c r="JQC7" s="274"/>
      <c r="JQD7" s="274"/>
      <c r="JQE7" s="274"/>
      <c r="JQF7" s="274"/>
      <c r="JQG7" s="274"/>
      <c r="JQH7" s="274"/>
      <c r="JQI7" s="274"/>
      <c r="JQJ7" s="274"/>
      <c r="JQK7" s="274"/>
      <c r="JQL7" s="274"/>
      <c r="JQM7" s="274"/>
      <c r="JQN7" s="274"/>
      <c r="JQO7" s="274"/>
      <c r="JQP7" s="274"/>
      <c r="JQQ7" s="274"/>
      <c r="JQR7" s="274"/>
      <c r="JQS7" s="274"/>
      <c r="JQT7" s="274"/>
      <c r="JQU7" s="274"/>
      <c r="JQV7" s="274"/>
      <c r="JQW7" s="274"/>
      <c r="JQX7" s="274"/>
      <c r="JQY7" s="274"/>
      <c r="JQZ7" s="274"/>
      <c r="JRA7" s="274"/>
      <c r="JRB7" s="274"/>
      <c r="JRC7" s="274"/>
      <c r="JRD7" s="274"/>
      <c r="JRE7" s="274"/>
      <c r="JRF7" s="274"/>
      <c r="JRG7" s="274"/>
      <c r="JRH7" s="274"/>
      <c r="JRI7" s="274"/>
      <c r="JRJ7" s="274"/>
      <c r="JRK7" s="274"/>
      <c r="JRL7" s="274"/>
      <c r="JRM7" s="274"/>
      <c r="JRN7" s="274"/>
      <c r="JRO7" s="274"/>
      <c r="JRP7" s="274"/>
      <c r="JRQ7" s="274"/>
      <c r="JRR7" s="274"/>
      <c r="JRS7" s="274"/>
      <c r="JRT7" s="274"/>
      <c r="JRU7" s="274"/>
      <c r="JRV7" s="274"/>
      <c r="JRW7" s="274"/>
      <c r="JRX7" s="274"/>
      <c r="JRY7" s="274"/>
      <c r="JRZ7" s="274"/>
      <c r="JSA7" s="274"/>
      <c r="JSB7" s="274"/>
      <c r="JSC7" s="274"/>
      <c r="JSD7" s="274"/>
      <c r="JSE7" s="274"/>
      <c r="JSF7" s="274"/>
      <c r="JSG7" s="274"/>
      <c r="JSH7" s="274"/>
      <c r="JSI7" s="274"/>
      <c r="JSJ7" s="274"/>
      <c r="JSK7" s="274"/>
      <c r="JSL7" s="274"/>
      <c r="JSM7" s="274"/>
      <c r="JSN7" s="274"/>
      <c r="JSO7" s="274"/>
      <c r="JSP7" s="274"/>
      <c r="JSQ7" s="274"/>
      <c r="JSR7" s="274"/>
      <c r="JSS7" s="274"/>
      <c r="JST7" s="274"/>
      <c r="JSU7" s="274"/>
      <c r="JSV7" s="274"/>
      <c r="JSW7" s="274"/>
      <c r="JSX7" s="274"/>
      <c r="JSY7" s="274"/>
      <c r="JSZ7" s="274"/>
      <c r="JTA7" s="274"/>
      <c r="JTB7" s="274"/>
      <c r="JTC7" s="274"/>
      <c r="JTD7" s="274"/>
      <c r="JTE7" s="274"/>
      <c r="JTF7" s="274"/>
      <c r="JTG7" s="274"/>
      <c r="JTH7" s="274"/>
      <c r="JTI7" s="274"/>
      <c r="JTJ7" s="274"/>
      <c r="JTK7" s="274"/>
      <c r="JTL7" s="274"/>
      <c r="JTM7" s="274"/>
      <c r="JTN7" s="274"/>
      <c r="JTO7" s="274"/>
      <c r="JTP7" s="274"/>
      <c r="JTQ7" s="274"/>
      <c r="JTR7" s="274"/>
      <c r="JTS7" s="274"/>
      <c r="JTT7" s="274"/>
      <c r="JTU7" s="274"/>
      <c r="JTV7" s="274"/>
      <c r="JTW7" s="274"/>
      <c r="JTX7" s="274"/>
      <c r="JTY7" s="274"/>
      <c r="JTZ7" s="274"/>
      <c r="JUA7" s="274"/>
      <c r="JUB7" s="274"/>
      <c r="JUC7" s="274"/>
      <c r="JUD7" s="274"/>
      <c r="JUE7" s="274"/>
      <c r="JUF7" s="274"/>
      <c r="JUG7" s="274"/>
      <c r="JUH7" s="274"/>
      <c r="JUI7" s="274"/>
      <c r="JUJ7" s="274"/>
      <c r="JUK7" s="274"/>
      <c r="JUL7" s="274"/>
      <c r="JUM7" s="274"/>
      <c r="JUN7" s="274"/>
      <c r="JUO7" s="274"/>
      <c r="JUP7" s="274"/>
      <c r="JUQ7" s="274"/>
      <c r="JUR7" s="274"/>
      <c r="JUS7" s="274"/>
      <c r="JUT7" s="274"/>
      <c r="JUU7" s="274"/>
      <c r="JUV7" s="274"/>
      <c r="JUW7" s="274"/>
      <c r="JUX7" s="274"/>
      <c r="JUY7" s="274"/>
      <c r="JUZ7" s="274"/>
      <c r="JVA7" s="274"/>
      <c r="JVB7" s="274"/>
      <c r="JVC7" s="274"/>
      <c r="JVD7" s="274"/>
      <c r="JVE7" s="274"/>
      <c r="JVF7" s="274"/>
      <c r="JVG7" s="274"/>
      <c r="JVH7" s="274"/>
      <c r="JVI7" s="274"/>
      <c r="JVJ7" s="274"/>
      <c r="JVK7" s="274"/>
      <c r="JVL7" s="274"/>
      <c r="JVM7" s="274"/>
      <c r="JVN7" s="274"/>
      <c r="JVO7" s="274"/>
      <c r="JVP7" s="274"/>
      <c r="JVQ7" s="274"/>
      <c r="JVR7" s="274"/>
      <c r="JVS7" s="274"/>
      <c r="JVT7" s="274"/>
      <c r="JVU7" s="274"/>
      <c r="JVV7" s="274"/>
      <c r="JVW7" s="274"/>
      <c r="JVX7" s="274"/>
      <c r="JVY7" s="274"/>
      <c r="JVZ7" s="274"/>
      <c r="JWA7" s="274"/>
      <c r="JWB7" s="274"/>
      <c r="JWC7" s="274"/>
      <c r="JWD7" s="274"/>
      <c r="JWE7" s="274"/>
      <c r="JWF7" s="274"/>
      <c r="JWG7" s="274"/>
      <c r="JWH7" s="274"/>
      <c r="JWI7" s="274"/>
      <c r="JWJ7" s="274"/>
      <c r="JWK7" s="274"/>
      <c r="JWL7" s="274"/>
      <c r="JWM7" s="274"/>
      <c r="JWN7" s="274"/>
      <c r="JWO7" s="274"/>
      <c r="JWP7" s="274"/>
      <c r="JWQ7" s="274"/>
      <c r="JWR7" s="274"/>
      <c r="JWS7" s="274"/>
      <c r="JWT7" s="274"/>
      <c r="JWU7" s="274"/>
      <c r="JWV7" s="274"/>
      <c r="JWW7" s="274"/>
      <c r="JWX7" s="274"/>
      <c r="JWY7" s="274"/>
      <c r="JWZ7" s="274"/>
      <c r="JXA7" s="274"/>
      <c r="JXB7" s="274"/>
      <c r="JXC7" s="274"/>
      <c r="JXD7" s="274"/>
      <c r="JXE7" s="274"/>
      <c r="JXF7" s="274"/>
      <c r="JXG7" s="274"/>
      <c r="JXH7" s="274"/>
      <c r="JXI7" s="274"/>
      <c r="JXJ7" s="274"/>
      <c r="JXK7" s="274"/>
      <c r="JXL7" s="274"/>
      <c r="JXM7" s="274"/>
      <c r="JXN7" s="274"/>
      <c r="JXO7" s="274"/>
      <c r="JXP7" s="274"/>
      <c r="JXQ7" s="274"/>
      <c r="JXR7" s="274"/>
      <c r="JXS7" s="274"/>
      <c r="JXT7" s="274"/>
      <c r="JXU7" s="274"/>
      <c r="JXV7" s="274"/>
      <c r="JXW7" s="274"/>
      <c r="JXX7" s="274"/>
      <c r="JXY7" s="274"/>
      <c r="JXZ7" s="274"/>
      <c r="JYA7" s="274"/>
      <c r="JYB7" s="274"/>
      <c r="JYC7" s="274"/>
      <c r="JYD7" s="274"/>
      <c r="JYE7" s="274"/>
      <c r="JYF7" s="274"/>
      <c r="JYG7" s="274"/>
      <c r="JYH7" s="274"/>
      <c r="JYI7" s="274"/>
      <c r="JYJ7" s="274"/>
      <c r="JYK7" s="274"/>
      <c r="JYL7" s="274"/>
      <c r="JYM7" s="274"/>
      <c r="JYN7" s="274"/>
      <c r="JYO7" s="274"/>
      <c r="JYP7" s="274"/>
      <c r="JYQ7" s="274"/>
      <c r="JYR7" s="274"/>
      <c r="JYS7" s="274"/>
      <c r="JYT7" s="274"/>
      <c r="JYU7" s="274"/>
      <c r="JYV7" s="274"/>
      <c r="JYW7" s="274"/>
      <c r="JYX7" s="274"/>
      <c r="JYY7" s="274"/>
      <c r="JYZ7" s="274"/>
      <c r="JZA7" s="274"/>
      <c r="JZB7" s="274"/>
      <c r="JZC7" s="274"/>
      <c r="JZD7" s="274"/>
      <c r="JZE7" s="274"/>
      <c r="JZF7" s="274"/>
      <c r="JZG7" s="274"/>
      <c r="JZH7" s="274"/>
      <c r="JZI7" s="274"/>
      <c r="JZJ7" s="274"/>
      <c r="JZK7" s="274"/>
      <c r="JZL7" s="274"/>
      <c r="JZM7" s="274"/>
      <c r="JZN7" s="274"/>
      <c r="JZO7" s="274"/>
      <c r="JZP7" s="274"/>
      <c r="JZQ7" s="274"/>
      <c r="JZR7" s="274"/>
      <c r="JZS7" s="274"/>
      <c r="JZT7" s="274"/>
      <c r="JZU7" s="274"/>
      <c r="JZV7" s="274"/>
      <c r="JZW7" s="274"/>
      <c r="JZX7" s="274"/>
      <c r="JZY7" s="274"/>
      <c r="JZZ7" s="274"/>
      <c r="KAA7" s="274"/>
      <c r="KAB7" s="274"/>
      <c r="KAC7" s="274"/>
      <c r="KAD7" s="274"/>
      <c r="KAE7" s="274"/>
      <c r="KAF7" s="274"/>
      <c r="KAG7" s="274"/>
      <c r="KAH7" s="274"/>
      <c r="KAI7" s="274"/>
      <c r="KAJ7" s="274"/>
      <c r="KAK7" s="274"/>
      <c r="KAL7" s="274"/>
      <c r="KAM7" s="274"/>
      <c r="KAN7" s="274"/>
      <c r="KAO7" s="274"/>
      <c r="KAP7" s="274"/>
      <c r="KAQ7" s="274"/>
      <c r="KAR7" s="274"/>
      <c r="KAS7" s="274"/>
      <c r="KAT7" s="274"/>
      <c r="KAU7" s="274"/>
      <c r="KAV7" s="274"/>
      <c r="KAW7" s="274"/>
      <c r="KAX7" s="274"/>
      <c r="KAY7" s="274"/>
      <c r="KAZ7" s="274"/>
      <c r="KBA7" s="274"/>
      <c r="KBB7" s="274"/>
      <c r="KBC7" s="274"/>
      <c r="KBD7" s="274"/>
      <c r="KBE7" s="274"/>
      <c r="KBF7" s="274"/>
      <c r="KBG7" s="274"/>
      <c r="KBH7" s="274"/>
      <c r="KBI7" s="274"/>
      <c r="KBJ7" s="274"/>
      <c r="KBK7" s="274"/>
      <c r="KBL7" s="274"/>
      <c r="KBM7" s="274"/>
      <c r="KBN7" s="274"/>
      <c r="KBO7" s="274"/>
      <c r="KBP7" s="274"/>
      <c r="KBQ7" s="274"/>
      <c r="KBR7" s="274"/>
      <c r="KBS7" s="274"/>
      <c r="KBT7" s="274"/>
      <c r="KBU7" s="274"/>
      <c r="KBV7" s="274"/>
      <c r="KBW7" s="274"/>
      <c r="KBX7" s="274"/>
      <c r="KBY7" s="274"/>
      <c r="KBZ7" s="274"/>
      <c r="KCA7" s="274"/>
      <c r="KCB7" s="274"/>
      <c r="KCC7" s="274"/>
      <c r="KCD7" s="274"/>
      <c r="KCE7" s="274"/>
      <c r="KCF7" s="274"/>
      <c r="KCG7" s="274"/>
      <c r="KCH7" s="274"/>
      <c r="KCI7" s="274"/>
      <c r="KCJ7" s="274"/>
      <c r="KCK7" s="274"/>
      <c r="KCL7" s="274"/>
      <c r="KCM7" s="274"/>
      <c r="KCN7" s="274"/>
      <c r="KCO7" s="274"/>
      <c r="KCP7" s="274"/>
      <c r="KCQ7" s="274"/>
      <c r="KCR7" s="274"/>
      <c r="KCS7" s="274"/>
      <c r="KCT7" s="274"/>
      <c r="KCU7" s="274"/>
      <c r="KCV7" s="274"/>
      <c r="KCW7" s="274"/>
      <c r="KCX7" s="274"/>
      <c r="KCY7" s="274"/>
      <c r="KCZ7" s="274"/>
      <c r="KDA7" s="274"/>
      <c r="KDB7" s="274"/>
      <c r="KDC7" s="274"/>
      <c r="KDD7" s="274"/>
      <c r="KDE7" s="274"/>
      <c r="KDF7" s="274"/>
      <c r="KDG7" s="274"/>
      <c r="KDH7" s="274"/>
      <c r="KDI7" s="274"/>
      <c r="KDJ7" s="274"/>
      <c r="KDK7" s="274"/>
      <c r="KDL7" s="274"/>
      <c r="KDM7" s="274"/>
      <c r="KDN7" s="274"/>
      <c r="KDO7" s="274"/>
      <c r="KDP7" s="274"/>
      <c r="KDQ7" s="274"/>
      <c r="KDR7" s="274"/>
      <c r="KDS7" s="274"/>
      <c r="KDT7" s="274"/>
      <c r="KDU7" s="274"/>
      <c r="KDV7" s="274"/>
      <c r="KDW7" s="274"/>
      <c r="KDX7" s="274"/>
      <c r="KDY7" s="274"/>
      <c r="KDZ7" s="274"/>
      <c r="KEA7" s="274"/>
      <c r="KEB7" s="274"/>
      <c r="KEC7" s="274"/>
      <c r="KED7" s="274"/>
      <c r="KEE7" s="274"/>
      <c r="KEF7" s="274"/>
      <c r="KEG7" s="274"/>
      <c r="KEH7" s="274"/>
      <c r="KEI7" s="274"/>
      <c r="KEJ7" s="274"/>
      <c r="KEK7" s="274"/>
      <c r="KEL7" s="274"/>
      <c r="KEM7" s="274"/>
      <c r="KEN7" s="274"/>
      <c r="KEO7" s="274"/>
      <c r="KEP7" s="274"/>
      <c r="KEQ7" s="274"/>
      <c r="KER7" s="274"/>
      <c r="KES7" s="274"/>
      <c r="KET7" s="274"/>
      <c r="KEU7" s="274"/>
      <c r="KEV7" s="274"/>
      <c r="KEW7" s="274"/>
      <c r="KEX7" s="274"/>
      <c r="KEY7" s="274"/>
      <c r="KEZ7" s="274"/>
      <c r="KFA7" s="274"/>
      <c r="KFB7" s="274"/>
      <c r="KFC7" s="274"/>
      <c r="KFD7" s="274"/>
      <c r="KFE7" s="274"/>
      <c r="KFF7" s="274"/>
      <c r="KFG7" s="274"/>
      <c r="KFH7" s="274"/>
      <c r="KFI7" s="274"/>
      <c r="KFJ7" s="274"/>
      <c r="KFK7" s="274"/>
      <c r="KFL7" s="274"/>
      <c r="KFM7" s="274"/>
      <c r="KFN7" s="274"/>
      <c r="KFO7" s="274"/>
      <c r="KFP7" s="274"/>
      <c r="KFQ7" s="274"/>
      <c r="KFR7" s="274"/>
      <c r="KFS7" s="274"/>
      <c r="KFT7" s="274"/>
      <c r="KFU7" s="274"/>
      <c r="KFV7" s="274"/>
      <c r="KFW7" s="274"/>
      <c r="KFX7" s="274"/>
      <c r="KFY7" s="274"/>
      <c r="KFZ7" s="274"/>
      <c r="KGA7" s="274"/>
      <c r="KGB7" s="274"/>
      <c r="KGC7" s="274"/>
      <c r="KGD7" s="274"/>
      <c r="KGE7" s="274"/>
      <c r="KGF7" s="274"/>
      <c r="KGG7" s="274"/>
      <c r="KGH7" s="274"/>
      <c r="KGI7" s="274"/>
      <c r="KGJ7" s="274"/>
      <c r="KGK7" s="274"/>
      <c r="KGL7" s="274"/>
      <c r="KGM7" s="274"/>
      <c r="KGN7" s="274"/>
      <c r="KGO7" s="274"/>
      <c r="KGP7" s="274"/>
      <c r="KGQ7" s="274"/>
      <c r="KGR7" s="274"/>
      <c r="KGS7" s="274"/>
      <c r="KGT7" s="274"/>
      <c r="KGU7" s="274"/>
      <c r="KGV7" s="274"/>
      <c r="KGW7" s="274"/>
      <c r="KGX7" s="274"/>
      <c r="KGY7" s="274"/>
      <c r="KGZ7" s="274"/>
      <c r="KHA7" s="274"/>
      <c r="KHB7" s="274"/>
      <c r="KHC7" s="274"/>
      <c r="KHD7" s="274"/>
      <c r="KHE7" s="274"/>
      <c r="KHF7" s="274"/>
      <c r="KHG7" s="274"/>
      <c r="KHH7" s="274"/>
      <c r="KHI7" s="274"/>
      <c r="KHJ7" s="274"/>
      <c r="KHK7" s="274"/>
      <c r="KHL7" s="274"/>
      <c r="KHM7" s="274"/>
      <c r="KHN7" s="274"/>
      <c r="KHO7" s="274"/>
      <c r="KHP7" s="274"/>
      <c r="KHQ7" s="274"/>
      <c r="KHR7" s="274"/>
      <c r="KHS7" s="274"/>
      <c r="KHT7" s="274"/>
      <c r="KHU7" s="274"/>
      <c r="KHV7" s="274"/>
      <c r="KHW7" s="274"/>
      <c r="KHX7" s="274"/>
      <c r="KHY7" s="274"/>
      <c r="KHZ7" s="274"/>
      <c r="KIA7" s="274"/>
      <c r="KIB7" s="274"/>
      <c r="KIC7" s="274"/>
      <c r="KID7" s="274"/>
      <c r="KIE7" s="274"/>
      <c r="KIF7" s="274"/>
      <c r="KIG7" s="274"/>
      <c r="KIH7" s="274"/>
      <c r="KII7" s="274"/>
      <c r="KIJ7" s="274"/>
      <c r="KIK7" s="274"/>
      <c r="KIL7" s="274"/>
      <c r="KIM7" s="274"/>
      <c r="KIN7" s="274"/>
      <c r="KIO7" s="274"/>
      <c r="KIP7" s="274"/>
      <c r="KIQ7" s="274"/>
      <c r="KIR7" s="274"/>
      <c r="KIS7" s="274"/>
      <c r="KIT7" s="274"/>
      <c r="KIU7" s="274"/>
      <c r="KIV7" s="274"/>
      <c r="KIW7" s="274"/>
      <c r="KIX7" s="274"/>
      <c r="KIY7" s="274"/>
      <c r="KIZ7" s="274"/>
      <c r="KJA7" s="274"/>
      <c r="KJB7" s="274"/>
      <c r="KJC7" s="274"/>
      <c r="KJD7" s="274"/>
      <c r="KJE7" s="274"/>
      <c r="KJF7" s="274"/>
      <c r="KJG7" s="274"/>
      <c r="KJH7" s="274"/>
      <c r="KJI7" s="274"/>
      <c r="KJJ7" s="274"/>
      <c r="KJK7" s="274"/>
      <c r="KJL7" s="274"/>
      <c r="KJM7" s="274"/>
      <c r="KJN7" s="274"/>
      <c r="KJO7" s="274"/>
      <c r="KJP7" s="274"/>
      <c r="KJQ7" s="274"/>
      <c r="KJR7" s="274"/>
      <c r="KJS7" s="274"/>
      <c r="KJT7" s="274"/>
      <c r="KJU7" s="274"/>
      <c r="KJV7" s="274"/>
      <c r="KJW7" s="274"/>
      <c r="KJX7" s="274"/>
      <c r="KJY7" s="274"/>
      <c r="KJZ7" s="274"/>
      <c r="KKA7" s="274"/>
      <c r="KKB7" s="274"/>
      <c r="KKC7" s="274"/>
      <c r="KKD7" s="274"/>
      <c r="KKE7" s="274"/>
      <c r="KKF7" s="274"/>
      <c r="KKG7" s="274"/>
      <c r="KKH7" s="274"/>
      <c r="KKI7" s="274"/>
      <c r="KKJ7" s="274"/>
      <c r="KKK7" s="274"/>
      <c r="KKL7" s="274"/>
      <c r="KKM7" s="274"/>
      <c r="KKN7" s="274"/>
      <c r="KKO7" s="274"/>
      <c r="KKP7" s="274"/>
      <c r="KKQ7" s="274"/>
      <c r="KKR7" s="274"/>
      <c r="KKS7" s="274"/>
      <c r="KKT7" s="274"/>
      <c r="KKU7" s="274"/>
      <c r="KKV7" s="274"/>
      <c r="KKW7" s="274"/>
      <c r="KKX7" s="274"/>
      <c r="KKY7" s="274"/>
      <c r="KKZ7" s="274"/>
      <c r="KLA7" s="274"/>
      <c r="KLB7" s="274"/>
      <c r="KLC7" s="274"/>
      <c r="KLD7" s="274"/>
      <c r="KLE7" s="274"/>
      <c r="KLF7" s="274"/>
      <c r="KLG7" s="274"/>
      <c r="KLH7" s="274"/>
      <c r="KLI7" s="274"/>
      <c r="KLJ7" s="274"/>
      <c r="KLK7" s="274"/>
      <c r="KLL7" s="274"/>
      <c r="KLM7" s="274"/>
      <c r="KLN7" s="274"/>
      <c r="KLO7" s="274"/>
      <c r="KLP7" s="274"/>
      <c r="KLQ7" s="274"/>
      <c r="KLR7" s="274"/>
      <c r="KLS7" s="274"/>
      <c r="KLT7" s="274"/>
      <c r="KLU7" s="274"/>
      <c r="KLV7" s="274"/>
      <c r="KLW7" s="274"/>
      <c r="KLX7" s="274"/>
      <c r="KLY7" s="274"/>
      <c r="KLZ7" s="274"/>
      <c r="KMA7" s="274"/>
      <c r="KMB7" s="274"/>
      <c r="KMC7" s="274"/>
      <c r="KMD7" s="274"/>
      <c r="KME7" s="274"/>
      <c r="KMF7" s="274"/>
      <c r="KMG7" s="274"/>
      <c r="KMH7" s="274"/>
      <c r="KMI7" s="274"/>
      <c r="KMJ7" s="274"/>
      <c r="KMK7" s="274"/>
      <c r="KML7" s="274"/>
      <c r="KMM7" s="274"/>
      <c r="KMN7" s="274"/>
      <c r="KMO7" s="274"/>
      <c r="KMP7" s="274"/>
      <c r="KMQ7" s="274"/>
      <c r="KMR7" s="274"/>
      <c r="KMS7" s="274"/>
      <c r="KMT7" s="274"/>
      <c r="KMU7" s="274"/>
      <c r="KMV7" s="274"/>
      <c r="KMW7" s="274"/>
      <c r="KMX7" s="274"/>
      <c r="KMY7" s="274"/>
      <c r="KMZ7" s="274"/>
      <c r="KNA7" s="274"/>
      <c r="KNB7" s="274"/>
      <c r="KNC7" s="274"/>
      <c r="KND7" s="274"/>
      <c r="KNE7" s="274"/>
      <c r="KNF7" s="274"/>
      <c r="KNG7" s="274"/>
      <c r="KNH7" s="274"/>
      <c r="KNI7" s="274"/>
      <c r="KNJ7" s="274"/>
      <c r="KNK7" s="274"/>
      <c r="KNL7" s="274"/>
      <c r="KNM7" s="274"/>
      <c r="KNN7" s="274"/>
      <c r="KNO7" s="274"/>
      <c r="KNP7" s="274"/>
      <c r="KNQ7" s="274"/>
      <c r="KNR7" s="274"/>
      <c r="KNS7" s="274"/>
      <c r="KNT7" s="274"/>
      <c r="KNU7" s="274"/>
      <c r="KNV7" s="274"/>
      <c r="KNW7" s="274"/>
      <c r="KNX7" s="274"/>
      <c r="KNY7" s="274"/>
      <c r="KNZ7" s="274"/>
      <c r="KOA7" s="274"/>
      <c r="KOB7" s="274"/>
      <c r="KOC7" s="274"/>
      <c r="KOD7" s="274"/>
      <c r="KOE7" s="274"/>
      <c r="KOF7" s="274"/>
      <c r="KOG7" s="274"/>
      <c r="KOH7" s="274"/>
      <c r="KOI7" s="274"/>
      <c r="KOJ7" s="274"/>
      <c r="KOK7" s="274"/>
      <c r="KOL7" s="274"/>
      <c r="KOM7" s="274"/>
      <c r="KON7" s="274"/>
      <c r="KOO7" s="274"/>
      <c r="KOP7" s="274"/>
      <c r="KOQ7" s="274"/>
      <c r="KOR7" s="274"/>
      <c r="KOS7" s="274"/>
      <c r="KOT7" s="274"/>
      <c r="KOU7" s="274"/>
      <c r="KOV7" s="274"/>
      <c r="KOW7" s="274"/>
      <c r="KOX7" s="274"/>
      <c r="KOY7" s="274"/>
      <c r="KOZ7" s="274"/>
      <c r="KPA7" s="274"/>
      <c r="KPB7" s="274"/>
      <c r="KPC7" s="274"/>
      <c r="KPD7" s="274"/>
      <c r="KPE7" s="274"/>
      <c r="KPF7" s="274"/>
      <c r="KPG7" s="274"/>
      <c r="KPH7" s="274"/>
      <c r="KPI7" s="274"/>
      <c r="KPJ7" s="274"/>
      <c r="KPK7" s="274"/>
      <c r="KPL7" s="274"/>
      <c r="KPM7" s="274"/>
      <c r="KPN7" s="274"/>
      <c r="KPO7" s="274"/>
      <c r="KPP7" s="274"/>
      <c r="KPQ7" s="274"/>
      <c r="KPR7" s="274"/>
      <c r="KPS7" s="274"/>
      <c r="KPT7" s="274"/>
      <c r="KPU7" s="274"/>
      <c r="KPV7" s="274"/>
      <c r="KPW7" s="274"/>
      <c r="KPX7" s="274"/>
      <c r="KPY7" s="274"/>
      <c r="KPZ7" s="274"/>
      <c r="KQA7" s="274"/>
      <c r="KQB7" s="274"/>
      <c r="KQC7" s="274"/>
      <c r="KQD7" s="274"/>
      <c r="KQE7" s="274"/>
      <c r="KQF7" s="274"/>
      <c r="KQG7" s="274"/>
      <c r="KQH7" s="274"/>
      <c r="KQI7" s="274"/>
      <c r="KQJ7" s="274"/>
      <c r="KQK7" s="274"/>
      <c r="KQL7" s="274"/>
      <c r="KQM7" s="274"/>
      <c r="KQN7" s="274"/>
      <c r="KQO7" s="274"/>
      <c r="KQP7" s="274"/>
      <c r="KQQ7" s="274"/>
      <c r="KQR7" s="274"/>
      <c r="KQS7" s="274"/>
      <c r="KQT7" s="274"/>
      <c r="KQU7" s="274"/>
      <c r="KQV7" s="274"/>
      <c r="KQW7" s="274"/>
      <c r="KQX7" s="274"/>
      <c r="KQY7" s="274"/>
      <c r="KQZ7" s="274"/>
      <c r="KRA7" s="274"/>
      <c r="KRB7" s="274"/>
      <c r="KRC7" s="274"/>
      <c r="KRD7" s="274"/>
      <c r="KRE7" s="274"/>
      <c r="KRF7" s="274"/>
      <c r="KRG7" s="274"/>
      <c r="KRH7" s="274"/>
      <c r="KRI7" s="274"/>
      <c r="KRJ7" s="274"/>
      <c r="KRK7" s="274"/>
      <c r="KRL7" s="274"/>
      <c r="KRM7" s="274"/>
      <c r="KRN7" s="274"/>
      <c r="KRO7" s="274"/>
      <c r="KRP7" s="274"/>
      <c r="KRQ7" s="274"/>
      <c r="KRR7" s="274"/>
      <c r="KRS7" s="274"/>
      <c r="KRT7" s="274"/>
      <c r="KRU7" s="274"/>
      <c r="KRV7" s="274"/>
      <c r="KRW7" s="274"/>
      <c r="KRX7" s="274"/>
      <c r="KRY7" s="274"/>
      <c r="KRZ7" s="274"/>
      <c r="KSA7" s="274"/>
      <c r="KSB7" s="274"/>
      <c r="KSC7" s="274"/>
      <c r="KSD7" s="274"/>
      <c r="KSE7" s="274"/>
      <c r="KSF7" s="274"/>
      <c r="KSG7" s="274"/>
      <c r="KSH7" s="274"/>
      <c r="KSI7" s="274"/>
      <c r="KSJ7" s="274"/>
      <c r="KSK7" s="274"/>
      <c r="KSL7" s="274"/>
      <c r="KSM7" s="274"/>
      <c r="KSN7" s="274"/>
      <c r="KSO7" s="274"/>
      <c r="KSP7" s="274"/>
      <c r="KSQ7" s="274"/>
      <c r="KSR7" s="274"/>
      <c r="KSS7" s="274"/>
      <c r="KST7" s="274"/>
      <c r="KSU7" s="274"/>
      <c r="KSV7" s="274"/>
      <c r="KSW7" s="274"/>
      <c r="KSX7" s="274"/>
      <c r="KSY7" s="274"/>
      <c r="KSZ7" s="274"/>
      <c r="KTA7" s="274"/>
      <c r="KTB7" s="274"/>
      <c r="KTC7" s="274"/>
      <c r="KTD7" s="274"/>
      <c r="KTE7" s="274"/>
      <c r="KTF7" s="274"/>
      <c r="KTG7" s="274"/>
      <c r="KTH7" s="274"/>
      <c r="KTI7" s="274"/>
      <c r="KTJ7" s="274"/>
      <c r="KTK7" s="274"/>
      <c r="KTL7" s="274"/>
      <c r="KTM7" s="274"/>
      <c r="KTN7" s="274"/>
      <c r="KTO7" s="274"/>
      <c r="KTP7" s="274"/>
      <c r="KTQ7" s="274"/>
      <c r="KTR7" s="274"/>
      <c r="KTS7" s="274"/>
      <c r="KTT7" s="274"/>
      <c r="KTU7" s="274"/>
      <c r="KTV7" s="274"/>
      <c r="KTW7" s="274"/>
      <c r="KTX7" s="274"/>
      <c r="KTY7" s="274"/>
      <c r="KTZ7" s="274"/>
      <c r="KUA7" s="274"/>
      <c r="KUB7" s="274"/>
      <c r="KUC7" s="274"/>
      <c r="KUD7" s="274"/>
      <c r="KUE7" s="274"/>
      <c r="KUF7" s="274"/>
      <c r="KUG7" s="274"/>
      <c r="KUH7" s="274"/>
      <c r="KUI7" s="274"/>
      <c r="KUJ7" s="274"/>
      <c r="KUK7" s="274"/>
      <c r="KUL7" s="274"/>
      <c r="KUM7" s="274"/>
      <c r="KUN7" s="274"/>
      <c r="KUO7" s="274"/>
      <c r="KUP7" s="274"/>
      <c r="KUQ7" s="274"/>
      <c r="KUR7" s="274"/>
      <c r="KUS7" s="274"/>
      <c r="KUT7" s="274"/>
      <c r="KUU7" s="274"/>
      <c r="KUV7" s="274"/>
      <c r="KUW7" s="274"/>
      <c r="KUX7" s="274"/>
      <c r="KUY7" s="274"/>
      <c r="KUZ7" s="274"/>
      <c r="KVA7" s="274"/>
      <c r="KVB7" s="274"/>
      <c r="KVC7" s="274"/>
      <c r="KVD7" s="274"/>
      <c r="KVE7" s="274"/>
      <c r="KVF7" s="274"/>
      <c r="KVG7" s="274"/>
      <c r="KVH7" s="274"/>
      <c r="KVI7" s="274"/>
      <c r="KVJ7" s="274"/>
      <c r="KVK7" s="274"/>
      <c r="KVL7" s="274"/>
      <c r="KVM7" s="274"/>
      <c r="KVN7" s="274"/>
      <c r="KVO7" s="274"/>
      <c r="KVP7" s="274"/>
      <c r="KVQ7" s="274"/>
      <c r="KVR7" s="274"/>
      <c r="KVS7" s="274"/>
      <c r="KVT7" s="274"/>
      <c r="KVU7" s="274"/>
      <c r="KVV7" s="274"/>
      <c r="KVW7" s="274"/>
      <c r="KVX7" s="274"/>
      <c r="KVY7" s="274"/>
      <c r="KVZ7" s="274"/>
      <c r="KWA7" s="274"/>
      <c r="KWB7" s="274"/>
      <c r="KWC7" s="274"/>
      <c r="KWD7" s="274"/>
      <c r="KWE7" s="274"/>
      <c r="KWF7" s="274"/>
      <c r="KWG7" s="274"/>
      <c r="KWH7" s="274"/>
      <c r="KWI7" s="274"/>
      <c r="KWJ7" s="274"/>
      <c r="KWK7" s="274"/>
      <c r="KWL7" s="274"/>
      <c r="KWM7" s="274"/>
      <c r="KWN7" s="274"/>
      <c r="KWO7" s="274"/>
      <c r="KWP7" s="274"/>
      <c r="KWQ7" s="274"/>
      <c r="KWR7" s="274"/>
      <c r="KWS7" s="274"/>
      <c r="KWT7" s="274"/>
      <c r="KWU7" s="274"/>
      <c r="KWV7" s="274"/>
      <c r="KWW7" s="274"/>
      <c r="KWX7" s="274"/>
      <c r="KWY7" s="274"/>
      <c r="KWZ7" s="274"/>
      <c r="KXA7" s="274"/>
      <c r="KXB7" s="274"/>
      <c r="KXC7" s="274"/>
      <c r="KXD7" s="274"/>
      <c r="KXE7" s="274"/>
      <c r="KXF7" s="274"/>
      <c r="KXG7" s="274"/>
      <c r="KXH7" s="274"/>
      <c r="KXI7" s="274"/>
      <c r="KXJ7" s="274"/>
      <c r="KXK7" s="274"/>
      <c r="KXL7" s="274"/>
      <c r="KXM7" s="274"/>
      <c r="KXN7" s="274"/>
      <c r="KXO7" s="274"/>
      <c r="KXP7" s="274"/>
      <c r="KXQ7" s="274"/>
      <c r="KXR7" s="274"/>
      <c r="KXS7" s="274"/>
      <c r="KXT7" s="274"/>
      <c r="KXU7" s="274"/>
      <c r="KXV7" s="274"/>
      <c r="KXW7" s="274"/>
      <c r="KXX7" s="274"/>
      <c r="KXY7" s="274"/>
      <c r="KXZ7" s="274"/>
      <c r="KYA7" s="274"/>
      <c r="KYB7" s="274"/>
      <c r="KYC7" s="274"/>
      <c r="KYD7" s="274"/>
      <c r="KYE7" s="274"/>
      <c r="KYF7" s="274"/>
      <c r="KYG7" s="274"/>
      <c r="KYH7" s="274"/>
      <c r="KYI7" s="274"/>
      <c r="KYJ7" s="274"/>
      <c r="KYK7" s="274"/>
      <c r="KYL7" s="274"/>
      <c r="KYM7" s="274"/>
      <c r="KYN7" s="274"/>
      <c r="KYO7" s="274"/>
      <c r="KYP7" s="274"/>
      <c r="KYQ7" s="274"/>
      <c r="KYR7" s="274"/>
      <c r="KYS7" s="274"/>
      <c r="KYT7" s="274"/>
      <c r="KYU7" s="274"/>
      <c r="KYV7" s="274"/>
      <c r="KYW7" s="274"/>
      <c r="KYX7" s="274"/>
      <c r="KYY7" s="274"/>
      <c r="KYZ7" s="274"/>
      <c r="KZA7" s="274"/>
      <c r="KZB7" s="274"/>
      <c r="KZC7" s="274"/>
      <c r="KZD7" s="274"/>
      <c r="KZE7" s="274"/>
      <c r="KZF7" s="274"/>
      <c r="KZG7" s="274"/>
      <c r="KZH7" s="274"/>
      <c r="KZI7" s="274"/>
      <c r="KZJ7" s="274"/>
      <c r="KZK7" s="274"/>
      <c r="KZL7" s="274"/>
      <c r="KZM7" s="274"/>
      <c r="KZN7" s="274"/>
      <c r="KZO7" s="274"/>
      <c r="KZP7" s="274"/>
      <c r="KZQ7" s="274"/>
      <c r="KZR7" s="274"/>
      <c r="KZS7" s="274"/>
      <c r="KZT7" s="274"/>
      <c r="KZU7" s="274"/>
      <c r="KZV7" s="274"/>
      <c r="KZW7" s="274"/>
      <c r="KZX7" s="274"/>
      <c r="KZY7" s="274"/>
      <c r="KZZ7" s="274"/>
      <c r="LAA7" s="274"/>
      <c r="LAB7" s="274"/>
      <c r="LAC7" s="274"/>
      <c r="LAD7" s="274"/>
      <c r="LAE7" s="274"/>
      <c r="LAF7" s="274"/>
      <c r="LAG7" s="274"/>
      <c r="LAH7" s="274"/>
      <c r="LAI7" s="274"/>
      <c r="LAJ7" s="274"/>
      <c r="LAK7" s="274"/>
      <c r="LAL7" s="274"/>
      <c r="LAM7" s="274"/>
      <c r="LAN7" s="274"/>
      <c r="LAO7" s="274"/>
      <c r="LAP7" s="274"/>
      <c r="LAQ7" s="274"/>
      <c r="LAR7" s="274"/>
      <c r="LAS7" s="274"/>
      <c r="LAT7" s="274"/>
      <c r="LAU7" s="274"/>
      <c r="LAV7" s="274"/>
      <c r="LAW7" s="274"/>
      <c r="LAX7" s="274"/>
      <c r="LAY7" s="274"/>
      <c r="LAZ7" s="274"/>
      <c r="LBA7" s="274"/>
      <c r="LBB7" s="274"/>
      <c r="LBC7" s="274"/>
      <c r="LBD7" s="274"/>
      <c r="LBE7" s="274"/>
      <c r="LBF7" s="274"/>
      <c r="LBG7" s="274"/>
      <c r="LBH7" s="274"/>
      <c r="LBI7" s="274"/>
      <c r="LBJ7" s="274"/>
      <c r="LBK7" s="274"/>
      <c r="LBL7" s="274"/>
      <c r="LBM7" s="274"/>
      <c r="LBN7" s="274"/>
      <c r="LBO7" s="274"/>
      <c r="LBP7" s="274"/>
      <c r="LBQ7" s="274"/>
      <c r="LBR7" s="274"/>
      <c r="LBS7" s="274"/>
      <c r="LBT7" s="274"/>
      <c r="LBU7" s="274"/>
      <c r="LBV7" s="274"/>
      <c r="LBW7" s="274"/>
      <c r="LBX7" s="274"/>
      <c r="LBY7" s="274"/>
      <c r="LBZ7" s="274"/>
      <c r="LCA7" s="274"/>
      <c r="LCB7" s="274"/>
      <c r="LCC7" s="274"/>
      <c r="LCD7" s="274"/>
      <c r="LCE7" s="274"/>
      <c r="LCF7" s="274"/>
      <c r="LCG7" s="274"/>
      <c r="LCH7" s="274"/>
      <c r="LCI7" s="274"/>
      <c r="LCJ7" s="274"/>
      <c r="LCK7" s="274"/>
      <c r="LCL7" s="274"/>
      <c r="LCM7" s="274"/>
      <c r="LCN7" s="274"/>
      <c r="LCO7" s="274"/>
      <c r="LCP7" s="274"/>
      <c r="LCQ7" s="274"/>
      <c r="LCR7" s="274"/>
      <c r="LCS7" s="274"/>
      <c r="LCT7" s="274"/>
      <c r="LCU7" s="274"/>
      <c r="LCV7" s="274"/>
      <c r="LCW7" s="274"/>
      <c r="LCX7" s="274"/>
      <c r="LCY7" s="274"/>
      <c r="LCZ7" s="274"/>
      <c r="LDA7" s="274"/>
      <c r="LDB7" s="274"/>
      <c r="LDC7" s="274"/>
      <c r="LDD7" s="274"/>
      <c r="LDE7" s="274"/>
      <c r="LDF7" s="274"/>
      <c r="LDG7" s="274"/>
      <c r="LDH7" s="274"/>
      <c r="LDI7" s="274"/>
      <c r="LDJ7" s="274"/>
      <c r="LDK7" s="274"/>
      <c r="LDL7" s="274"/>
      <c r="LDM7" s="274"/>
      <c r="LDN7" s="274"/>
      <c r="LDO7" s="274"/>
      <c r="LDP7" s="274"/>
      <c r="LDQ7" s="274"/>
      <c r="LDR7" s="274"/>
      <c r="LDS7" s="274"/>
      <c r="LDT7" s="274"/>
      <c r="LDU7" s="274"/>
      <c r="LDV7" s="274"/>
      <c r="LDW7" s="274"/>
      <c r="LDX7" s="274"/>
      <c r="LDY7" s="274"/>
      <c r="LDZ7" s="274"/>
      <c r="LEA7" s="274"/>
      <c r="LEB7" s="274"/>
      <c r="LEC7" s="274"/>
      <c r="LED7" s="274"/>
      <c r="LEE7" s="274"/>
      <c r="LEF7" s="274"/>
      <c r="LEG7" s="274"/>
      <c r="LEH7" s="274"/>
      <c r="LEI7" s="274"/>
      <c r="LEJ7" s="274"/>
      <c r="LEK7" s="274"/>
      <c r="LEL7" s="274"/>
      <c r="LEM7" s="274"/>
      <c r="LEN7" s="274"/>
      <c r="LEO7" s="274"/>
      <c r="LEP7" s="274"/>
      <c r="LEQ7" s="274"/>
      <c r="LER7" s="274"/>
      <c r="LES7" s="274"/>
      <c r="LET7" s="274"/>
      <c r="LEU7" s="274"/>
      <c r="LEV7" s="274"/>
      <c r="LEW7" s="274"/>
      <c r="LEX7" s="274"/>
      <c r="LEY7" s="274"/>
      <c r="LEZ7" s="274"/>
      <c r="LFA7" s="274"/>
      <c r="LFB7" s="274"/>
      <c r="LFC7" s="274"/>
      <c r="LFD7" s="274"/>
      <c r="LFE7" s="274"/>
      <c r="LFF7" s="274"/>
      <c r="LFG7" s="274"/>
      <c r="LFH7" s="274"/>
      <c r="LFI7" s="274"/>
      <c r="LFJ7" s="274"/>
      <c r="LFK7" s="274"/>
      <c r="LFL7" s="274"/>
      <c r="LFM7" s="274"/>
      <c r="LFN7" s="274"/>
      <c r="LFO7" s="274"/>
      <c r="LFP7" s="274"/>
      <c r="LFQ7" s="274"/>
      <c r="LFR7" s="274"/>
      <c r="LFS7" s="274"/>
      <c r="LFT7" s="274"/>
      <c r="LFU7" s="274"/>
      <c r="LFV7" s="274"/>
      <c r="LFW7" s="274"/>
      <c r="LFX7" s="274"/>
      <c r="LFY7" s="274"/>
      <c r="LFZ7" s="274"/>
      <c r="LGA7" s="274"/>
      <c r="LGB7" s="274"/>
      <c r="LGC7" s="274"/>
      <c r="LGD7" s="274"/>
      <c r="LGE7" s="274"/>
      <c r="LGF7" s="274"/>
      <c r="LGG7" s="274"/>
      <c r="LGH7" s="274"/>
      <c r="LGI7" s="274"/>
      <c r="LGJ7" s="274"/>
      <c r="LGK7" s="274"/>
      <c r="LGL7" s="274"/>
      <c r="LGM7" s="274"/>
      <c r="LGN7" s="274"/>
      <c r="LGO7" s="274"/>
      <c r="LGP7" s="274"/>
      <c r="LGQ7" s="274"/>
      <c r="LGR7" s="274"/>
      <c r="LGS7" s="274"/>
      <c r="LGT7" s="274"/>
      <c r="LGU7" s="274"/>
      <c r="LGV7" s="274"/>
      <c r="LGW7" s="274"/>
      <c r="LGX7" s="274"/>
      <c r="LGY7" s="274"/>
      <c r="LGZ7" s="274"/>
      <c r="LHA7" s="274"/>
      <c r="LHB7" s="274"/>
      <c r="LHC7" s="274"/>
      <c r="LHD7" s="274"/>
      <c r="LHE7" s="274"/>
      <c r="LHF7" s="274"/>
    </row>
    <row r="8" s="27" customFormat="1" ht="10" customHeight="1" spans="1:8326">
      <c r="A8" s="88"/>
      <c r="B8" s="405"/>
      <c r="C8" s="88"/>
      <c r="D8" s="406"/>
      <c r="E8" s="407"/>
      <c r="F8" s="408"/>
      <c r="G8" s="409"/>
      <c r="H8" s="410"/>
      <c r="I8" s="93"/>
      <c r="J8" s="94"/>
      <c r="K8" s="448"/>
      <c r="L8" s="144"/>
      <c r="M8" s="145"/>
      <c r="N8" s="449"/>
      <c r="O8" s="146"/>
      <c r="P8" s="147"/>
      <c r="Q8" s="148"/>
      <c r="R8" s="483"/>
      <c r="S8" s="484"/>
      <c r="T8" s="484"/>
      <c r="U8" s="485"/>
      <c r="V8" s="485"/>
      <c r="W8" s="486"/>
      <c r="X8" s="487"/>
      <c r="Y8" s="503"/>
      <c r="Z8" s="503"/>
      <c r="AA8" s="503"/>
      <c r="AB8" s="503"/>
      <c r="AC8" s="503"/>
      <c r="AD8" s="503"/>
      <c r="AE8" s="503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174"/>
      <c r="AZ8" s="525"/>
      <c r="BA8" s="525"/>
      <c r="BB8" s="525"/>
      <c r="BC8" s="525"/>
      <c r="BD8" s="526"/>
      <c r="BE8" s="531"/>
      <c r="BF8" s="526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37"/>
      <c r="BT8" s="537"/>
      <c r="BU8" s="540"/>
      <c r="BV8" s="540"/>
      <c r="BW8" s="540"/>
      <c r="BX8" s="540"/>
      <c r="BY8" s="540"/>
      <c r="BZ8" s="540"/>
      <c r="CA8" s="540"/>
      <c r="CB8" s="540"/>
      <c r="CC8" s="540"/>
      <c r="CD8" s="540"/>
      <c r="CE8" s="540"/>
      <c r="CF8" s="540"/>
      <c r="CG8" s="540"/>
      <c r="CH8" s="540"/>
      <c r="CI8" s="540"/>
      <c r="CJ8" s="540"/>
      <c r="CK8" s="540"/>
      <c r="CL8" s="540"/>
      <c r="CM8" s="540"/>
      <c r="CN8" s="540"/>
      <c r="CO8" s="540"/>
      <c r="CP8" s="553"/>
      <c r="CQ8" s="554"/>
      <c r="CR8" s="555"/>
      <c r="CS8" s="555"/>
      <c r="CT8" s="570"/>
      <c r="CU8" s="571"/>
      <c r="CV8" s="571"/>
      <c r="CW8" s="571"/>
      <c r="CX8" s="571"/>
      <c r="CY8" s="571"/>
      <c r="CZ8" s="571"/>
      <c r="DA8" s="571"/>
      <c r="DB8" s="571"/>
      <c r="DC8" s="571"/>
      <c r="DD8" s="571"/>
      <c r="DE8" s="571"/>
      <c r="DF8" s="571"/>
      <c r="DG8" s="571"/>
      <c r="DH8" s="571"/>
      <c r="DI8" s="571"/>
      <c r="DJ8" s="571"/>
      <c r="DK8" s="578"/>
      <c r="DL8" s="578"/>
      <c r="DM8" s="578"/>
      <c r="DN8" s="578"/>
      <c r="DO8" s="578"/>
      <c r="DP8" s="578"/>
      <c r="DQ8" s="578"/>
      <c r="DR8" s="578"/>
      <c r="DS8" s="578"/>
      <c r="DT8" s="578"/>
      <c r="DU8" s="578"/>
      <c r="DV8" s="578"/>
      <c r="DW8" s="578"/>
      <c r="DX8" s="578"/>
      <c r="DY8" s="600"/>
      <c r="DZ8" s="601"/>
      <c r="EA8" s="602"/>
      <c r="EB8" s="603"/>
      <c r="EC8" s="603"/>
      <c r="ED8" s="603"/>
      <c r="EE8" s="553"/>
      <c r="EF8" s="599"/>
      <c r="EG8" s="608"/>
      <c r="EH8" s="608"/>
      <c r="EI8" s="608"/>
      <c r="EJ8" s="608"/>
      <c r="EK8" s="608"/>
      <c r="EL8" s="608"/>
      <c r="EM8" s="608"/>
      <c r="EN8" s="608"/>
      <c r="EO8" s="608"/>
      <c r="EP8" s="608"/>
      <c r="EQ8" s="617"/>
      <c r="ER8" s="608"/>
      <c r="ES8" s="608"/>
      <c r="ET8" s="608"/>
      <c r="EU8" s="617"/>
      <c r="EV8" s="608"/>
      <c r="EW8" s="608"/>
      <c r="EX8" s="608"/>
      <c r="EY8" s="617"/>
      <c r="EZ8" s="620"/>
      <c r="FA8" s="620"/>
      <c r="FB8" s="620"/>
      <c r="FC8" s="620"/>
      <c r="FD8" s="620"/>
      <c r="FE8" s="620"/>
      <c r="FF8" s="620"/>
      <c r="FG8" s="620"/>
      <c r="FH8" s="620"/>
      <c r="FI8" s="620"/>
      <c r="FJ8" s="620"/>
      <c r="FK8" s="620"/>
      <c r="FL8" s="620"/>
      <c r="FM8" s="620"/>
      <c r="FN8" s="620"/>
      <c r="FO8" s="620"/>
      <c r="FP8" s="620"/>
      <c r="FQ8" s="620"/>
      <c r="FR8" s="620"/>
      <c r="FS8" s="620"/>
      <c r="FT8" s="620"/>
      <c r="FU8" s="620"/>
      <c r="FV8" s="620"/>
      <c r="FW8" s="620"/>
      <c r="FX8" s="620"/>
      <c r="FY8" s="620"/>
      <c r="FZ8" s="620"/>
      <c r="GA8" s="620"/>
      <c r="GB8" s="620"/>
      <c r="GC8" s="617"/>
      <c r="GD8" s="620"/>
      <c r="GE8" s="620"/>
      <c r="GF8" s="620"/>
      <c r="GG8" s="620"/>
      <c r="GH8" s="620"/>
      <c r="GI8" s="620"/>
      <c r="GJ8" s="620"/>
      <c r="GK8" s="620"/>
      <c r="GL8" s="620"/>
      <c r="GM8" s="620"/>
      <c r="GN8" s="620"/>
      <c r="GO8" s="620"/>
      <c r="GP8" s="620"/>
      <c r="GQ8" s="629"/>
      <c r="GR8" s="620"/>
      <c r="GS8" s="620"/>
      <c r="GT8" s="620"/>
      <c r="GU8" s="620"/>
      <c r="GV8" s="629"/>
      <c r="GW8" s="629"/>
      <c r="GX8" s="620"/>
      <c r="GY8" s="620"/>
      <c r="GZ8" s="620"/>
      <c r="HA8" s="617"/>
      <c r="HB8" s="608"/>
      <c r="HC8" s="608"/>
      <c r="HD8" s="608"/>
      <c r="HE8" s="608"/>
      <c r="HF8" s="608"/>
      <c r="HG8" s="608"/>
      <c r="HH8" s="608"/>
      <c r="HI8" s="608"/>
      <c r="HJ8" s="608"/>
      <c r="HK8" s="608"/>
      <c r="HL8" s="608"/>
      <c r="HM8" s="608"/>
      <c r="HN8" s="608"/>
      <c r="HO8" s="635"/>
      <c r="HP8" s="608"/>
      <c r="HQ8" s="608"/>
      <c r="HR8" s="608"/>
      <c r="HS8" s="608"/>
      <c r="HT8" s="608"/>
      <c r="HU8" s="524"/>
      <c r="HV8" s="608"/>
      <c r="HW8" s="608"/>
      <c r="HX8" s="608"/>
      <c r="HY8" s="608"/>
      <c r="HZ8" s="608"/>
      <c r="IA8" s="608"/>
      <c r="IB8" s="524"/>
      <c r="IC8" s="524"/>
      <c r="ID8" s="524"/>
      <c r="IE8" s="608"/>
      <c r="IF8" s="608"/>
      <c r="IG8" s="608"/>
      <c r="IH8" s="608"/>
      <c r="II8" s="608"/>
      <c r="IJ8" s="608"/>
      <c r="IK8" s="608"/>
      <c r="IL8" s="608"/>
      <c r="IM8" s="608"/>
      <c r="IN8" s="524"/>
      <c r="IO8" s="608"/>
      <c r="IP8" s="608"/>
      <c r="IQ8" s="608"/>
      <c r="IR8" s="608"/>
      <c r="IS8" s="608"/>
      <c r="IT8" s="608"/>
      <c r="IU8" s="608"/>
      <c r="IV8" s="608"/>
      <c r="IW8" s="608"/>
      <c r="IX8" s="608"/>
      <c r="IY8" s="608"/>
      <c r="IZ8" s="608"/>
      <c r="JA8" s="608"/>
      <c r="JB8" s="608"/>
      <c r="JC8" s="608"/>
      <c r="JD8" s="608"/>
      <c r="JE8" s="608"/>
      <c r="JF8" s="608"/>
      <c r="JG8" s="608"/>
      <c r="JH8" s="608"/>
      <c r="JI8" s="608"/>
      <c r="JJ8" s="608"/>
      <c r="JK8" s="608"/>
      <c r="JL8" s="608"/>
      <c r="JM8" s="608"/>
      <c r="JN8" s="608"/>
      <c r="JO8" s="608"/>
      <c r="JP8" s="608"/>
      <c r="JQ8" s="608"/>
      <c r="JR8" s="608"/>
      <c r="JS8" s="608"/>
      <c r="JT8" s="608"/>
      <c r="JU8" s="608"/>
      <c r="JV8" s="608"/>
      <c r="JW8" s="608"/>
      <c r="JX8" s="608"/>
      <c r="JY8" s="608"/>
      <c r="JZ8" s="608"/>
      <c r="KA8" s="608"/>
      <c r="KB8" s="608"/>
      <c r="KC8" s="608"/>
      <c r="KD8" s="608"/>
      <c r="KE8" s="608"/>
      <c r="KF8" s="608"/>
      <c r="KG8" s="608"/>
      <c r="KH8" s="608"/>
      <c r="KI8" s="608"/>
      <c r="KJ8" s="608"/>
      <c r="KK8" s="608"/>
      <c r="KL8" s="608"/>
      <c r="KM8" s="608"/>
      <c r="KN8" s="608"/>
      <c r="KO8" s="608"/>
      <c r="KP8" s="608"/>
      <c r="KQ8" s="608"/>
      <c r="KR8" s="608"/>
      <c r="KS8" s="608"/>
      <c r="KT8" s="608"/>
      <c r="KU8" s="608"/>
      <c r="KV8" s="608"/>
      <c r="KW8" s="608"/>
      <c r="KX8" s="608"/>
      <c r="KY8" s="608"/>
      <c r="KZ8" s="608"/>
      <c r="LA8" s="608"/>
      <c r="LB8" s="608"/>
      <c r="LC8" s="608"/>
      <c r="LD8" s="608"/>
      <c r="LE8" s="608"/>
      <c r="LF8" s="608"/>
      <c r="LG8" s="608"/>
      <c r="LH8" s="608"/>
      <c r="LI8" s="608"/>
      <c r="LJ8" s="608"/>
      <c r="LK8" s="608"/>
      <c r="LL8" s="608"/>
      <c r="LM8" s="608"/>
      <c r="LN8" s="608"/>
      <c r="LO8" s="608"/>
      <c r="LP8" s="608"/>
      <c r="LQ8" s="608"/>
      <c r="LR8" s="608"/>
      <c r="LS8" s="608"/>
      <c r="LT8" s="608"/>
      <c r="LU8" s="608"/>
      <c r="LV8" s="670"/>
      <c r="LW8" s="670"/>
      <c r="LX8" s="608"/>
      <c r="LY8" s="608"/>
      <c r="LZ8" s="608"/>
      <c r="MA8" s="608"/>
      <c r="MB8" s="608"/>
      <c r="MC8" s="608"/>
      <c r="MD8" s="608"/>
      <c r="ME8" s="608"/>
      <c r="MF8" s="608"/>
      <c r="MG8" s="608"/>
      <c r="MH8" s="608"/>
      <c r="MI8" s="608"/>
      <c r="MJ8" s="628"/>
      <c r="MK8" s="628"/>
      <c r="ML8" s="628"/>
      <c r="MM8" s="628"/>
      <c r="MN8" s="628"/>
      <c r="MO8" s="628"/>
      <c r="MP8" s="628"/>
      <c r="MQ8" s="628"/>
      <c r="MR8" s="536"/>
      <c r="MS8" s="677"/>
      <c r="MT8" s="256" t="s">
        <v>1606</v>
      </c>
      <c r="MU8" s="257" t="s">
        <v>1606</v>
      </c>
      <c r="MV8" s="678" t="s">
        <v>1607</v>
      </c>
      <c r="MW8" s="700" t="s">
        <v>3745</v>
      </c>
      <c r="MX8" s="700" t="s">
        <v>1608</v>
      </c>
      <c r="MY8" s="258"/>
      <c r="MZ8" s="701"/>
      <c r="NA8" s="702"/>
      <c r="NB8" s="702"/>
      <c r="NC8" s="703"/>
      <c r="ND8" s="703"/>
      <c r="NE8" s="730"/>
      <c r="NF8" s="260"/>
      <c r="NG8" s="260"/>
      <c r="NH8" s="260"/>
      <c r="NI8" s="731"/>
      <c r="NJ8" s="730"/>
      <c r="NK8" s="732"/>
      <c r="NL8" s="264"/>
      <c r="NM8" s="264"/>
      <c r="NN8" s="264"/>
      <c r="NO8" s="756" t="s">
        <v>1609</v>
      </c>
      <c r="NP8" s="264"/>
      <c r="NQ8" s="757"/>
      <c r="NR8" s="264"/>
      <c r="NS8" s="264"/>
      <c r="NT8" s="264"/>
      <c r="NU8" s="264"/>
      <c r="NV8" s="767"/>
      <c r="NW8" s="767"/>
      <c r="NX8" s="264"/>
      <c r="NY8" s="264"/>
      <c r="NZ8" s="264"/>
      <c r="OA8" s="264"/>
      <c r="OB8" s="264"/>
      <c r="OC8" s="264"/>
      <c r="OD8" s="264"/>
      <c r="OE8" s="271"/>
      <c r="OF8" s="271"/>
      <c r="OG8" s="271"/>
      <c r="OH8" s="271"/>
      <c r="OI8" s="271"/>
      <c r="OJ8" s="271"/>
      <c r="OK8" s="271"/>
      <c r="OL8" s="271"/>
      <c r="OM8" s="271"/>
      <c r="ON8" s="271"/>
      <c r="OO8" s="271"/>
      <c r="OP8" s="271"/>
      <c r="OQ8" s="271"/>
      <c r="OR8" s="271"/>
      <c r="OS8" s="271"/>
      <c r="OT8" s="271"/>
      <c r="OU8" s="271"/>
      <c r="OV8" s="271"/>
      <c r="OW8" s="271"/>
      <c r="OX8" s="271"/>
      <c r="OY8" s="271"/>
      <c r="OZ8" s="271"/>
      <c r="PA8" s="271"/>
      <c r="PB8" s="271"/>
      <c r="PC8" s="271"/>
      <c r="PD8" s="271"/>
      <c r="PE8" s="271"/>
      <c r="PF8" s="271"/>
      <c r="PG8" s="275"/>
      <c r="PH8" s="276"/>
      <c r="PI8" s="276" t="s">
        <v>3746</v>
      </c>
      <c r="PJ8" s="276" t="s">
        <v>3747</v>
      </c>
      <c r="PK8" s="276" t="s">
        <v>3748</v>
      </c>
      <c r="PL8" s="276" t="s">
        <v>3749</v>
      </c>
      <c r="PM8" s="276" t="s">
        <v>3750</v>
      </c>
      <c r="PN8" s="276" t="s">
        <v>3751</v>
      </c>
      <c r="PO8" s="276" t="s">
        <v>3752</v>
      </c>
      <c r="PP8" s="276" t="s">
        <v>3753</v>
      </c>
      <c r="PQ8" s="276" t="s">
        <v>3754</v>
      </c>
      <c r="PR8" s="276" t="s">
        <v>3755</v>
      </c>
      <c r="PS8" s="276" t="s">
        <v>3756</v>
      </c>
      <c r="PT8" s="276" t="s">
        <v>3757</v>
      </c>
      <c r="PU8" s="276" t="s">
        <v>3758</v>
      </c>
      <c r="PV8" s="276" t="s">
        <v>3759</v>
      </c>
      <c r="PW8" s="276" t="s">
        <v>3760</v>
      </c>
      <c r="PX8" s="276"/>
      <c r="PY8" s="276"/>
      <c r="PZ8" s="276"/>
      <c r="QA8" s="276"/>
      <c r="QB8" s="276"/>
      <c r="QC8" s="276"/>
      <c r="QD8" s="276"/>
      <c r="QE8" s="276"/>
      <c r="QF8" s="276"/>
      <c r="QG8" s="276"/>
      <c r="QH8" s="276"/>
      <c r="QI8" s="276"/>
      <c r="QJ8" s="276"/>
      <c r="QK8" s="276"/>
      <c r="QL8" s="276"/>
      <c r="QM8" s="276"/>
      <c r="QN8" s="276"/>
      <c r="QO8" s="276"/>
      <c r="QP8" s="276"/>
      <c r="QQ8" s="276"/>
      <c r="QR8" s="276"/>
      <c r="QS8" s="276"/>
      <c r="QT8" s="276"/>
      <c r="QU8" s="276"/>
      <c r="QV8" s="276"/>
      <c r="QW8" s="276"/>
      <c r="QX8" s="276"/>
      <c r="QY8" s="276"/>
      <c r="QZ8" s="276"/>
      <c r="RA8" s="276"/>
      <c r="RB8" s="276"/>
      <c r="RC8" s="276"/>
      <c r="RD8" s="276"/>
      <c r="RE8" s="276"/>
      <c r="RF8" s="276"/>
      <c r="RG8" s="276"/>
      <c r="RH8" s="276"/>
      <c r="RI8" s="276"/>
      <c r="RJ8" s="276"/>
      <c r="RK8" s="276"/>
      <c r="RL8" s="276"/>
      <c r="RM8" s="276"/>
      <c r="RN8" s="276"/>
      <c r="RO8" s="276"/>
      <c r="RP8" s="276"/>
      <c r="RQ8" s="276"/>
      <c r="RR8" s="276"/>
      <c r="RS8" s="276"/>
      <c r="RT8" s="276"/>
      <c r="RU8" s="276"/>
      <c r="RV8" s="276"/>
      <c r="RW8" s="276"/>
      <c r="RX8" s="276"/>
      <c r="RY8" s="276"/>
      <c r="RZ8" s="276"/>
      <c r="SA8" s="276"/>
      <c r="SB8" s="276"/>
      <c r="SC8" s="276"/>
      <c r="SD8" s="276"/>
      <c r="SE8" s="276"/>
      <c r="SF8" s="276"/>
      <c r="SG8" s="276"/>
      <c r="SH8" s="276"/>
      <c r="SI8" s="276"/>
      <c r="SJ8" s="276"/>
      <c r="SK8" s="276"/>
      <c r="SL8" s="276"/>
      <c r="SM8" s="276"/>
      <c r="SN8" s="276"/>
      <c r="SO8" s="276"/>
      <c r="SP8" s="276"/>
      <c r="SQ8" s="276"/>
      <c r="SR8" s="276"/>
      <c r="SS8" s="276"/>
      <c r="ST8" s="276"/>
      <c r="SU8" s="276"/>
      <c r="SV8" s="276"/>
      <c r="SW8" s="276"/>
      <c r="SX8" s="276"/>
      <c r="SY8" s="276"/>
      <c r="SZ8" s="276"/>
      <c r="TA8" s="276"/>
      <c r="TB8" s="276"/>
      <c r="TC8" s="276"/>
      <c r="TD8" s="276"/>
      <c r="TE8" s="276"/>
      <c r="TF8" s="276"/>
      <c r="TG8" s="276"/>
      <c r="TH8" s="276"/>
      <c r="TI8" s="276"/>
      <c r="TJ8" s="276"/>
      <c r="TK8" s="276"/>
      <c r="TL8" s="276"/>
      <c r="TM8" s="276"/>
      <c r="TN8" s="276"/>
      <c r="TO8" s="276"/>
      <c r="TP8" s="276"/>
      <c r="TQ8" s="276"/>
      <c r="TR8" s="276"/>
      <c r="TS8" s="276"/>
      <c r="TT8" s="276"/>
      <c r="TU8" s="276"/>
      <c r="TV8" s="276"/>
      <c r="TW8" s="276"/>
      <c r="TX8" s="276"/>
      <c r="TY8" s="276"/>
      <c r="TZ8" s="276"/>
      <c r="UA8" s="276"/>
      <c r="UB8" s="276"/>
      <c r="UC8" s="276"/>
      <c r="UD8" s="276"/>
      <c r="UE8" s="276"/>
      <c r="UF8" s="276"/>
      <c r="UG8" s="276"/>
      <c r="UH8" s="276"/>
      <c r="UI8" s="276"/>
      <c r="UJ8" s="276"/>
      <c r="UK8" s="276"/>
      <c r="UL8" s="276"/>
      <c r="UM8" s="276"/>
      <c r="UN8" s="276"/>
      <c r="UO8" s="276"/>
      <c r="UP8" s="276"/>
      <c r="UQ8" s="276"/>
      <c r="UR8" s="276"/>
      <c r="US8" s="276"/>
      <c r="UT8" s="276"/>
      <c r="UU8" s="276"/>
      <c r="UV8" s="276"/>
      <c r="UW8" s="276"/>
      <c r="UX8" s="276"/>
      <c r="UY8" s="276"/>
      <c r="UZ8" s="276"/>
      <c r="VA8" s="276"/>
      <c r="VB8" s="276"/>
      <c r="VC8" s="276"/>
      <c r="VD8" s="276"/>
      <c r="VE8" s="276"/>
      <c r="VF8" s="276"/>
      <c r="VG8" s="276"/>
      <c r="VH8" s="276"/>
      <c r="VI8" s="276"/>
      <c r="VJ8" s="276"/>
      <c r="VK8" s="276"/>
      <c r="VL8" s="276"/>
      <c r="VM8" s="276"/>
      <c r="VN8" s="276"/>
      <c r="VO8" s="276"/>
      <c r="VP8" s="276"/>
      <c r="VQ8" s="276"/>
      <c r="VR8" s="276"/>
      <c r="VS8" s="276"/>
      <c r="VT8" s="276"/>
      <c r="VU8" s="276"/>
      <c r="VV8" s="276"/>
      <c r="VW8" s="276"/>
      <c r="VX8" s="276"/>
      <c r="VY8" s="276"/>
      <c r="VZ8" s="276"/>
      <c r="WA8" s="276"/>
      <c r="WB8" s="276"/>
      <c r="WC8" s="276"/>
      <c r="WD8" s="276"/>
      <c r="WE8" s="276"/>
      <c r="WF8" s="276"/>
      <c r="WG8" s="276"/>
      <c r="WH8" s="276"/>
      <c r="WI8" s="276"/>
      <c r="WJ8" s="276"/>
      <c r="WK8" s="276"/>
      <c r="WL8" s="276"/>
      <c r="WM8" s="276"/>
      <c r="WN8" s="276"/>
      <c r="WO8" s="276"/>
      <c r="WP8" s="276"/>
      <c r="WQ8" s="276"/>
      <c r="WR8" s="276"/>
      <c r="WS8" s="276"/>
      <c r="WT8" s="276"/>
      <c r="WU8" s="276"/>
      <c r="WV8" s="276"/>
      <c r="WW8" s="276"/>
      <c r="WX8" s="276"/>
      <c r="WY8" s="276"/>
      <c r="WZ8" s="276"/>
      <c r="XA8" s="276"/>
      <c r="XB8" s="276"/>
      <c r="XC8" s="276"/>
      <c r="XD8" s="276"/>
      <c r="XE8" s="276"/>
      <c r="XF8" s="276"/>
      <c r="XG8" s="276"/>
      <c r="XH8" s="276"/>
      <c r="XI8" s="276"/>
      <c r="XJ8" s="276"/>
      <c r="XK8" s="276"/>
      <c r="XL8" s="276"/>
      <c r="XM8" s="276"/>
      <c r="XN8" s="276"/>
      <c r="XO8" s="276"/>
      <c r="XP8" s="276"/>
      <c r="XQ8" s="276"/>
      <c r="XR8" s="276"/>
      <c r="XS8" s="276"/>
      <c r="XT8" s="276"/>
      <c r="XU8" s="276"/>
      <c r="XV8" s="276"/>
      <c r="XW8" s="276"/>
      <c r="XX8" s="276"/>
      <c r="XY8" s="276"/>
      <c r="XZ8" s="276"/>
      <c r="YA8" s="276"/>
      <c r="YB8" s="276"/>
      <c r="YC8" s="276"/>
      <c r="YD8" s="276"/>
      <c r="YE8" s="276"/>
      <c r="YF8" s="276"/>
      <c r="YG8" s="276"/>
      <c r="YH8" s="276"/>
      <c r="YI8" s="276"/>
      <c r="YJ8" s="276"/>
      <c r="YK8" s="276"/>
      <c r="YL8" s="276"/>
      <c r="YM8" s="276"/>
      <c r="YN8" s="276"/>
      <c r="YO8" s="276"/>
      <c r="YP8" s="276"/>
      <c r="YQ8" s="276"/>
      <c r="YR8" s="276"/>
      <c r="YS8" s="276"/>
      <c r="YT8" s="276"/>
      <c r="YU8" s="276"/>
      <c r="YV8" s="276"/>
      <c r="YW8" s="276"/>
      <c r="YX8" s="276"/>
      <c r="YY8" s="276"/>
      <c r="YZ8" s="276"/>
      <c r="ZA8" s="276"/>
      <c r="ZB8" s="276"/>
      <c r="ZC8" s="276"/>
      <c r="ZD8" s="276"/>
      <c r="ZE8" s="276"/>
      <c r="ZF8" s="276"/>
      <c r="ZG8" s="276"/>
      <c r="ZH8" s="276"/>
      <c r="ZI8" s="276"/>
      <c r="ZJ8" s="276"/>
      <c r="ZK8" s="276"/>
      <c r="ZL8" s="276"/>
      <c r="ZM8" s="276"/>
      <c r="ZN8" s="276"/>
      <c r="ZO8" s="276"/>
      <c r="ZP8" s="276"/>
      <c r="ZQ8" s="276"/>
      <c r="ZR8" s="276"/>
      <c r="ZS8" s="276"/>
      <c r="ZT8" s="276"/>
      <c r="ZU8" s="276"/>
      <c r="ZV8" s="276"/>
      <c r="ZW8" s="276"/>
      <c r="ZX8" s="276"/>
      <c r="ZY8" s="276"/>
      <c r="ZZ8" s="276"/>
      <c r="AAA8" s="276"/>
      <c r="AAB8" s="276"/>
      <c r="AAC8" s="276"/>
      <c r="AAD8" s="276"/>
      <c r="AAE8" s="276"/>
      <c r="AAF8" s="276"/>
      <c r="AAG8" s="276"/>
      <c r="AAH8" s="276"/>
      <c r="AAI8" s="276"/>
      <c r="AAJ8" s="276"/>
      <c r="AAK8" s="276"/>
      <c r="AAL8" s="276"/>
      <c r="AAM8" s="276"/>
      <c r="AAN8" s="276"/>
      <c r="AAO8" s="276"/>
      <c r="AAP8" s="276"/>
      <c r="AAQ8" s="276"/>
      <c r="AAR8" s="276"/>
      <c r="AAS8" s="276"/>
      <c r="AAT8" s="276"/>
      <c r="AAU8" s="276"/>
      <c r="AAV8" s="276"/>
      <c r="AAW8" s="276"/>
      <c r="AAX8" s="276"/>
      <c r="AAY8" s="276"/>
      <c r="AAZ8" s="276"/>
      <c r="ABA8" s="276"/>
      <c r="ABB8" s="276"/>
      <c r="ABC8" s="276"/>
      <c r="ABD8" s="276"/>
      <c r="ABE8" s="276"/>
      <c r="ABF8" s="276"/>
      <c r="ABG8" s="276"/>
      <c r="ABH8" s="276"/>
      <c r="ABI8" s="276"/>
      <c r="ABJ8" s="276"/>
      <c r="ABK8" s="276"/>
      <c r="ABL8" s="276"/>
      <c r="ABM8" s="276"/>
      <c r="ABN8" s="276"/>
      <c r="ABO8" s="276"/>
      <c r="ABP8" s="276"/>
      <c r="ABQ8" s="276"/>
      <c r="ABR8" s="276"/>
      <c r="ABS8" s="276"/>
      <c r="ABT8" s="276"/>
      <c r="ABU8" s="276"/>
      <c r="ABV8" s="276"/>
      <c r="ABW8" s="276"/>
      <c r="ABX8" s="276"/>
      <c r="ABY8" s="276"/>
      <c r="ABZ8" s="276"/>
      <c r="ACA8" s="276"/>
      <c r="ACB8" s="276"/>
      <c r="ACC8" s="276"/>
      <c r="ACD8" s="276"/>
      <c r="ACE8" s="276"/>
      <c r="ACF8" s="276"/>
      <c r="ACG8" s="276"/>
      <c r="ACH8" s="276"/>
      <c r="ACI8" s="276"/>
      <c r="ACJ8" s="276"/>
      <c r="ACK8" s="276"/>
      <c r="ACL8" s="276"/>
      <c r="ACM8" s="276"/>
      <c r="ACN8" s="276"/>
      <c r="ACO8" s="276"/>
      <c r="ACP8" s="276"/>
      <c r="ACQ8" s="276"/>
      <c r="ACR8" s="276"/>
      <c r="ACS8" s="276"/>
      <c r="ACT8" s="276"/>
      <c r="ACU8" s="276"/>
      <c r="ACV8" s="276"/>
      <c r="ACW8" s="276"/>
      <c r="ACX8" s="276"/>
      <c r="ACY8" s="276"/>
      <c r="ACZ8" s="276"/>
      <c r="ADA8" s="276"/>
      <c r="ADB8" s="276"/>
      <c r="ADC8" s="276"/>
      <c r="ADD8" s="276"/>
      <c r="ADE8" s="276"/>
      <c r="ADF8" s="276"/>
      <c r="ADG8" s="276"/>
      <c r="ADH8" s="276"/>
      <c r="ADI8" s="276"/>
      <c r="ADJ8" s="276"/>
      <c r="ADK8" s="276"/>
      <c r="ADL8" s="276"/>
      <c r="ADM8" s="276"/>
      <c r="ADN8" s="276"/>
      <c r="ADO8" s="276"/>
      <c r="ADP8" s="276"/>
      <c r="ADQ8" s="276"/>
      <c r="ADR8" s="276"/>
      <c r="ADS8" s="276"/>
      <c r="ADT8" s="276"/>
      <c r="ADU8" s="276"/>
      <c r="ADV8" s="276"/>
      <c r="ADW8" s="276"/>
      <c r="ADX8" s="276"/>
      <c r="ADY8" s="276"/>
      <c r="ADZ8" s="276"/>
      <c r="AEA8" s="276"/>
      <c r="AEB8" s="276"/>
      <c r="AEC8" s="276"/>
      <c r="AED8" s="276"/>
      <c r="AEE8" s="276"/>
      <c r="AEF8" s="276"/>
      <c r="AEG8" s="276"/>
      <c r="AEH8" s="276"/>
      <c r="AEI8" s="276"/>
      <c r="AEJ8" s="276"/>
      <c r="AEK8" s="276"/>
      <c r="AEL8" s="276"/>
      <c r="AEM8" s="276"/>
      <c r="AEN8" s="276"/>
      <c r="AEO8" s="276"/>
      <c r="AEP8" s="276"/>
      <c r="AEQ8" s="276"/>
      <c r="AER8" s="276"/>
      <c r="AES8" s="276"/>
      <c r="AET8" s="276"/>
      <c r="AEU8" s="276"/>
      <c r="AEV8" s="276"/>
      <c r="AEW8" s="276"/>
      <c r="AEX8" s="276"/>
      <c r="AEY8" s="276"/>
      <c r="AEZ8" s="276"/>
      <c r="AFA8" s="276"/>
      <c r="AFB8" s="276"/>
      <c r="AFC8" s="276"/>
      <c r="AFD8" s="276"/>
      <c r="AFE8" s="276"/>
      <c r="AFF8" s="276"/>
      <c r="AFG8" s="276"/>
      <c r="AFH8" s="276"/>
      <c r="AFI8" s="276"/>
      <c r="AFJ8" s="276"/>
      <c r="AFK8" s="276"/>
      <c r="AFL8" s="276"/>
      <c r="AFM8" s="276"/>
      <c r="AFN8" s="276"/>
      <c r="AFO8" s="276"/>
      <c r="AFP8" s="276"/>
      <c r="AFQ8" s="276"/>
      <c r="AFR8" s="276"/>
      <c r="AFS8" s="276"/>
      <c r="AFT8" s="276"/>
      <c r="AFU8" s="276"/>
      <c r="AFV8" s="276"/>
      <c r="AFW8" s="276"/>
      <c r="AFX8" s="276"/>
      <c r="AFY8" s="276"/>
      <c r="AFZ8" s="276"/>
      <c r="AGA8" s="276"/>
      <c r="AGB8" s="276"/>
      <c r="AGC8" s="276"/>
      <c r="AGD8" s="276"/>
      <c r="AGE8" s="276"/>
      <c r="AGF8" s="276"/>
      <c r="AGG8" s="276"/>
      <c r="AGH8" s="276"/>
      <c r="AGI8" s="276"/>
      <c r="AGJ8" s="276"/>
      <c r="AGK8" s="276"/>
      <c r="AGL8" s="276"/>
      <c r="AGM8" s="276"/>
      <c r="AGN8" s="276"/>
      <c r="AGO8" s="276"/>
      <c r="AGP8" s="276"/>
      <c r="AGQ8" s="276"/>
      <c r="AGR8" s="276"/>
      <c r="AGS8" s="276"/>
      <c r="AGT8" s="276"/>
      <c r="AGU8" s="276"/>
      <c r="AGV8" s="276"/>
      <c r="AGW8" s="276"/>
      <c r="AGX8" s="276"/>
      <c r="AGY8" s="276"/>
      <c r="AGZ8" s="276"/>
      <c r="AHA8" s="276"/>
      <c r="AHB8" s="276"/>
      <c r="AHC8" s="276"/>
      <c r="AHD8" s="276"/>
      <c r="AHE8" s="276"/>
      <c r="AHF8" s="276"/>
      <c r="AHG8" s="276"/>
      <c r="AHH8" s="276"/>
      <c r="AHI8" s="276"/>
      <c r="AHJ8" s="276"/>
      <c r="AHK8" s="276"/>
      <c r="AHL8" s="276"/>
      <c r="AHM8" s="276"/>
      <c r="AHN8" s="276"/>
      <c r="AHO8" s="276"/>
      <c r="AHP8" s="276"/>
      <c r="AHQ8" s="276"/>
      <c r="AHR8" s="276"/>
      <c r="AHS8" s="276"/>
      <c r="AHT8" s="276"/>
      <c r="AHU8" s="276"/>
      <c r="AHV8" s="276"/>
      <c r="AHW8" s="276"/>
      <c r="AHX8" s="276"/>
      <c r="AHY8" s="276"/>
      <c r="AHZ8" s="276"/>
      <c r="AIA8" s="276"/>
      <c r="AIB8" s="276"/>
      <c r="AIC8" s="276"/>
      <c r="AID8" s="276"/>
      <c r="AIE8" s="276"/>
      <c r="AIF8" s="276"/>
      <c r="AIG8" s="276"/>
      <c r="AIH8" s="276"/>
      <c r="AII8" s="276"/>
      <c r="AIJ8" s="276"/>
      <c r="AIK8" s="276"/>
      <c r="AIL8" s="276"/>
      <c r="AIM8" s="276"/>
      <c r="AIN8" s="276"/>
      <c r="AIO8" s="276"/>
      <c r="AIP8" s="276"/>
      <c r="AIQ8" s="276"/>
      <c r="AIR8" s="276"/>
      <c r="AIS8" s="276"/>
      <c r="AIT8" s="276"/>
      <c r="AIU8" s="276"/>
      <c r="AIV8" s="276"/>
      <c r="AIW8" s="276"/>
      <c r="AIX8" s="276"/>
      <c r="AIY8" s="276"/>
      <c r="AIZ8" s="276"/>
      <c r="AJA8" s="276"/>
      <c r="AJB8" s="276"/>
      <c r="AJC8" s="276"/>
      <c r="AJD8" s="276"/>
      <c r="AJE8" s="276"/>
      <c r="AJF8" s="276"/>
      <c r="AJG8" s="276"/>
      <c r="AJH8" s="276"/>
      <c r="AJI8" s="276"/>
      <c r="AJJ8" s="276"/>
      <c r="AJK8" s="276"/>
      <c r="AJL8" s="276"/>
      <c r="AJM8" s="276"/>
      <c r="AJN8" s="276"/>
      <c r="AJO8" s="276"/>
      <c r="AJP8" s="276"/>
      <c r="AJQ8" s="276"/>
      <c r="AJR8" s="276"/>
      <c r="AJS8" s="276"/>
      <c r="AJT8" s="276"/>
      <c r="AJU8" s="276"/>
      <c r="AJV8" s="276"/>
      <c r="AJW8" s="276"/>
      <c r="AJX8" s="276"/>
      <c r="AJY8" s="276"/>
      <c r="AJZ8" s="276"/>
      <c r="AKA8" s="276"/>
      <c r="AKB8" s="276"/>
      <c r="AKC8" s="276"/>
      <c r="AKD8" s="276"/>
      <c r="AKE8" s="276"/>
      <c r="AKF8" s="276"/>
      <c r="AKG8" s="276"/>
      <c r="AKH8" s="276"/>
      <c r="AKI8" s="276"/>
      <c r="AKJ8" s="276"/>
      <c r="AKK8" s="276"/>
      <c r="AKL8" s="276"/>
      <c r="AKM8" s="276"/>
      <c r="AKN8" s="276"/>
      <c r="AKO8" s="276"/>
      <c r="AKP8" s="276"/>
      <c r="AKQ8" s="276"/>
      <c r="AKR8" s="276"/>
      <c r="AKS8" s="276"/>
      <c r="AKT8" s="276"/>
      <c r="AKU8" s="276"/>
      <c r="AKV8" s="276"/>
      <c r="AKW8" s="276"/>
      <c r="AKX8" s="276"/>
      <c r="AKY8" s="276"/>
      <c r="AKZ8" s="276"/>
      <c r="ALA8" s="276"/>
      <c r="ALB8" s="276"/>
      <c r="ALC8" s="276"/>
      <c r="ALD8" s="276"/>
      <c r="ALE8" s="276"/>
      <c r="ALF8" s="276"/>
      <c r="ALG8" s="276"/>
      <c r="ALH8" s="276"/>
      <c r="ALI8" s="276"/>
      <c r="ALJ8" s="276"/>
      <c r="ALK8" s="276"/>
      <c r="ALL8" s="276"/>
      <c r="ALM8" s="276"/>
      <c r="ALN8" s="276"/>
      <c r="ALO8" s="276"/>
      <c r="ALP8" s="276"/>
      <c r="ALQ8" s="276"/>
      <c r="ALR8" s="276"/>
      <c r="ALS8" s="276"/>
      <c r="ALT8" s="276"/>
      <c r="ALU8" s="276"/>
      <c r="ALV8" s="276"/>
      <c r="ALW8" s="276"/>
      <c r="ALX8" s="276"/>
      <c r="ALY8" s="276"/>
      <c r="ALZ8" s="276"/>
      <c r="AMA8" s="276"/>
      <c r="AMB8" s="276"/>
      <c r="AMC8" s="276"/>
      <c r="AMD8" s="276"/>
      <c r="AME8" s="276"/>
      <c r="AMF8" s="276"/>
      <c r="AMG8" s="276"/>
      <c r="AMH8" s="276"/>
      <c r="AMI8" s="276"/>
      <c r="AMJ8" s="276"/>
      <c r="AMK8" s="276"/>
      <c r="AML8" s="276"/>
      <c r="AMM8" s="276"/>
      <c r="AMN8" s="276"/>
      <c r="AMO8" s="276"/>
      <c r="AMP8" s="276"/>
      <c r="AMQ8" s="276"/>
      <c r="AMR8" s="276"/>
      <c r="AMS8" s="276"/>
      <c r="AMT8" s="276"/>
      <c r="AMU8" s="276"/>
      <c r="AMV8" s="276"/>
      <c r="AMW8" s="276"/>
      <c r="AMX8" s="276"/>
      <c r="AMY8" s="276"/>
      <c r="AMZ8" s="276"/>
      <c r="ANA8" s="276"/>
      <c r="ANB8" s="276"/>
      <c r="ANC8" s="276"/>
      <c r="AND8" s="276"/>
      <c r="ANE8" s="276"/>
      <c r="ANF8" s="276"/>
      <c r="ANG8" s="276"/>
      <c r="ANH8" s="276"/>
      <c r="ANI8" s="276"/>
      <c r="ANJ8" s="276"/>
      <c r="ANK8" s="276"/>
      <c r="ANL8" s="276"/>
      <c r="ANM8" s="276"/>
      <c r="ANN8" s="276"/>
      <c r="ANO8" s="276"/>
      <c r="ANP8" s="276"/>
      <c r="ANQ8" s="276"/>
      <c r="ANR8" s="276"/>
      <c r="ANS8" s="276"/>
      <c r="ANT8" s="276"/>
      <c r="ANU8" s="276"/>
      <c r="ANV8" s="276"/>
      <c r="ANW8" s="276"/>
      <c r="ANX8" s="276"/>
      <c r="ANY8" s="276"/>
      <c r="ANZ8" s="276"/>
      <c r="AOA8" s="276"/>
      <c r="AOB8" s="276"/>
      <c r="AOC8" s="276"/>
      <c r="AOD8" s="276"/>
      <c r="AOE8" s="276"/>
      <c r="AOF8" s="276"/>
      <c r="AOG8" s="276"/>
      <c r="AOH8" s="276"/>
      <c r="AOI8" s="276"/>
      <c r="AOJ8" s="276"/>
      <c r="AOK8" s="276"/>
      <c r="AOL8" s="276"/>
      <c r="AOM8" s="276"/>
      <c r="AON8" s="276"/>
      <c r="AOO8" s="276"/>
      <c r="AOP8" s="276"/>
      <c r="AOQ8" s="276"/>
      <c r="AOR8" s="276"/>
      <c r="AOS8" s="276"/>
      <c r="AOT8" s="276"/>
      <c r="AOU8" s="276"/>
      <c r="AOV8" s="276"/>
      <c r="AOW8" s="276"/>
      <c r="AOX8" s="276"/>
      <c r="AOY8" s="276"/>
      <c r="AOZ8" s="276"/>
      <c r="APA8" s="276"/>
      <c r="APB8" s="276"/>
      <c r="APC8" s="276"/>
      <c r="APD8" s="276"/>
      <c r="APE8" s="276"/>
      <c r="APF8" s="276"/>
      <c r="APG8" s="276"/>
      <c r="APH8" s="276"/>
      <c r="API8" s="276"/>
      <c r="APJ8" s="276"/>
      <c r="APK8" s="276"/>
      <c r="APL8" s="276"/>
      <c r="APM8" s="276"/>
      <c r="APN8" s="276"/>
      <c r="APO8" s="276"/>
      <c r="APP8" s="276"/>
      <c r="APQ8" s="276"/>
      <c r="APR8" s="276"/>
      <c r="APS8" s="276"/>
      <c r="APT8" s="276"/>
      <c r="APU8" s="276"/>
      <c r="APV8" s="276"/>
      <c r="APW8" s="276"/>
      <c r="APX8" s="276"/>
      <c r="APY8" s="276"/>
      <c r="APZ8" s="276"/>
      <c r="AQA8" s="276"/>
      <c r="AQB8" s="276"/>
      <c r="AQC8" s="276"/>
      <c r="AQD8" s="276"/>
      <c r="AQE8" s="276"/>
      <c r="AQF8" s="276"/>
      <c r="AQG8" s="276"/>
      <c r="AQH8" s="276"/>
      <c r="AQI8" s="276"/>
      <c r="AQJ8" s="276"/>
      <c r="AQK8" s="276"/>
      <c r="AQL8" s="276"/>
      <c r="AQM8" s="276"/>
      <c r="AQN8" s="276"/>
      <c r="AQO8" s="276"/>
      <c r="AQP8" s="276"/>
      <c r="AQQ8" s="276"/>
      <c r="AQR8" s="276"/>
      <c r="AQS8" s="276"/>
      <c r="AQT8" s="276"/>
      <c r="AQU8" s="276"/>
      <c r="AQV8" s="276"/>
      <c r="AQW8" s="276"/>
      <c r="AQX8" s="276"/>
      <c r="AQY8" s="276"/>
      <c r="AQZ8" s="276"/>
      <c r="ARA8" s="276"/>
      <c r="ARB8" s="276"/>
      <c r="ARC8" s="276"/>
      <c r="ARD8" s="276"/>
      <c r="ARE8" s="276"/>
      <c r="ARF8" s="276"/>
      <c r="ARG8" s="276"/>
      <c r="ARH8" s="276"/>
      <c r="ARI8" s="276"/>
      <c r="ARJ8" s="276"/>
      <c r="ARK8" s="276"/>
      <c r="ARL8" s="276"/>
      <c r="ARM8" s="276"/>
      <c r="ARN8" s="276"/>
      <c r="ARO8" s="276"/>
      <c r="ARP8" s="276"/>
      <c r="ARQ8" s="276"/>
      <c r="ARR8" s="276"/>
      <c r="ARS8" s="276"/>
      <c r="ART8" s="276"/>
      <c r="ARU8" s="276"/>
      <c r="ARV8" s="276"/>
      <c r="ARW8" s="276"/>
      <c r="ARX8" s="276"/>
      <c r="ARY8" s="276"/>
      <c r="ARZ8" s="276"/>
      <c r="ASA8" s="276"/>
      <c r="ASB8" s="276"/>
      <c r="ASC8" s="276"/>
      <c r="ASD8" s="276"/>
      <c r="ASE8" s="276"/>
      <c r="ASF8" s="276"/>
      <c r="ASG8" s="276"/>
      <c r="ASH8" s="276"/>
      <c r="ASI8" s="276"/>
      <c r="ASJ8" s="276"/>
      <c r="ASK8" s="276"/>
      <c r="ASL8" s="276"/>
      <c r="ASM8" s="276"/>
      <c r="ASN8" s="276"/>
      <c r="ASO8" s="276"/>
      <c r="ASP8" s="276"/>
      <c r="ASQ8" s="276"/>
      <c r="ASR8" s="276"/>
      <c r="ASS8" s="276"/>
      <c r="AST8" s="276"/>
      <c r="ASU8" s="276"/>
      <c r="ASV8" s="276"/>
      <c r="ASW8" s="276"/>
      <c r="ASX8" s="276"/>
      <c r="ASY8" s="276"/>
      <c r="ASZ8" s="276"/>
      <c r="ATA8" s="276"/>
      <c r="ATB8" s="276"/>
      <c r="ATC8" s="276"/>
      <c r="ATD8" s="276"/>
      <c r="ATE8" s="276"/>
      <c r="ATF8" s="276"/>
      <c r="ATG8" s="276"/>
      <c r="ATH8" s="276"/>
      <c r="ATI8" s="276"/>
      <c r="ATJ8" s="276"/>
      <c r="ATK8" s="276"/>
      <c r="ATL8" s="276"/>
      <c r="ATM8" s="276"/>
      <c r="ATN8" s="276"/>
      <c r="ATO8" s="276"/>
      <c r="ATP8" s="276"/>
      <c r="ATQ8" s="276"/>
      <c r="ATR8" s="276"/>
      <c r="ATS8" s="276"/>
      <c r="ATT8" s="276"/>
      <c r="ATU8" s="276"/>
      <c r="ATV8" s="276"/>
      <c r="ATW8" s="276"/>
      <c r="ATX8" s="276"/>
      <c r="ATY8" s="276"/>
      <c r="ATZ8" s="276"/>
      <c r="AUA8" s="276"/>
      <c r="AUB8" s="276"/>
      <c r="AUC8" s="276"/>
      <c r="AUD8" s="276"/>
      <c r="AUE8" s="276"/>
      <c r="AUF8" s="276"/>
      <c r="AUG8" s="276"/>
      <c r="AUH8" s="276"/>
      <c r="AUI8" s="276"/>
      <c r="AUJ8" s="276"/>
      <c r="AUK8" s="276"/>
      <c r="AUL8" s="276"/>
      <c r="AUM8" s="276"/>
      <c r="AUN8" s="276"/>
      <c r="AUO8" s="276"/>
      <c r="AUP8" s="276"/>
      <c r="AUQ8" s="276"/>
      <c r="AUR8" s="276"/>
      <c r="AUS8" s="276"/>
      <c r="AUT8" s="276"/>
      <c r="AUU8" s="276"/>
      <c r="AUV8" s="276"/>
      <c r="AUW8" s="276"/>
      <c r="AUX8" s="276"/>
      <c r="AUY8" s="276"/>
      <c r="AUZ8" s="276"/>
      <c r="AVA8" s="276"/>
      <c r="AVB8" s="276"/>
      <c r="AVC8" s="276"/>
      <c r="AVD8" s="276"/>
      <c r="AVE8" s="276"/>
      <c r="AVF8" s="276"/>
      <c r="AVG8" s="276"/>
      <c r="AVH8" s="276"/>
      <c r="AVI8" s="276"/>
      <c r="AVJ8" s="276"/>
      <c r="AVK8" s="276"/>
      <c r="AVL8" s="276"/>
      <c r="AVM8" s="276"/>
      <c r="AVN8" s="276"/>
      <c r="AVO8" s="276"/>
      <c r="AVP8" s="276"/>
      <c r="AVQ8" s="276"/>
      <c r="AVR8" s="276"/>
      <c r="AVS8" s="276"/>
      <c r="AVT8" s="276"/>
      <c r="AVU8" s="276"/>
      <c r="AVV8" s="276"/>
      <c r="AVW8" s="276"/>
      <c r="AVX8" s="276"/>
      <c r="AVY8" s="276"/>
      <c r="AVZ8" s="276"/>
      <c r="AWA8" s="276"/>
      <c r="AWB8" s="276"/>
      <c r="AWC8" s="276"/>
      <c r="AWD8" s="276"/>
      <c r="AWE8" s="276"/>
      <c r="AWF8" s="276"/>
      <c r="AWG8" s="276"/>
      <c r="AWH8" s="276"/>
      <c r="AWI8" s="276"/>
      <c r="AWJ8" s="276"/>
      <c r="AWK8" s="276"/>
      <c r="AWL8" s="276"/>
      <c r="AWM8" s="276"/>
      <c r="AWN8" s="276"/>
      <c r="AWO8" s="276"/>
      <c r="AWP8" s="276"/>
      <c r="AWQ8" s="276"/>
      <c r="AWR8" s="276"/>
      <c r="AWS8" s="276"/>
      <c r="AWT8" s="276"/>
      <c r="AWU8" s="276"/>
      <c r="AWV8" s="276"/>
      <c r="AWW8" s="276"/>
      <c r="AWX8" s="276"/>
      <c r="AWY8" s="276"/>
      <c r="AWZ8" s="276"/>
      <c r="AXA8" s="276"/>
      <c r="AXB8" s="276"/>
      <c r="AXC8" s="276"/>
      <c r="AXD8" s="276"/>
      <c r="AXE8" s="276"/>
      <c r="AXF8" s="276"/>
      <c r="AXG8" s="276"/>
      <c r="AXH8" s="276"/>
      <c r="AXI8" s="276"/>
      <c r="AXJ8" s="276"/>
      <c r="AXK8" s="276"/>
      <c r="AXL8" s="276"/>
      <c r="AXM8" s="276"/>
      <c r="AXN8" s="276"/>
      <c r="AXO8" s="276"/>
      <c r="AXP8" s="276"/>
      <c r="AXQ8" s="276"/>
      <c r="AXR8" s="276"/>
      <c r="AXS8" s="276"/>
      <c r="AXT8" s="276"/>
      <c r="AXU8" s="276"/>
      <c r="AXV8" s="276"/>
      <c r="AXW8" s="276"/>
      <c r="AXX8" s="276"/>
      <c r="AXY8" s="276"/>
      <c r="AXZ8" s="276"/>
      <c r="AYA8" s="276"/>
      <c r="AYB8" s="276"/>
      <c r="AYC8" s="276"/>
      <c r="AYD8" s="276"/>
      <c r="AYE8" s="276"/>
      <c r="AYF8" s="276"/>
      <c r="AYG8" s="276"/>
      <c r="AYH8" s="276"/>
      <c r="AYI8" s="276"/>
      <c r="AYJ8" s="276"/>
      <c r="AYK8" s="276"/>
      <c r="AYL8" s="276"/>
      <c r="AYM8" s="276"/>
      <c r="AYN8" s="276"/>
      <c r="AYO8" s="276"/>
      <c r="AYP8" s="276"/>
      <c r="AYQ8" s="276"/>
      <c r="AYR8" s="276"/>
      <c r="AYS8" s="276"/>
      <c r="AYT8" s="276"/>
      <c r="AYU8" s="276"/>
      <c r="AYV8" s="276"/>
      <c r="AYW8" s="276"/>
      <c r="AYX8" s="276"/>
      <c r="AYY8" s="276"/>
      <c r="AYZ8" s="276"/>
      <c r="AZA8" s="276"/>
      <c r="AZB8" s="276"/>
      <c r="AZC8" s="276"/>
      <c r="AZD8" s="276"/>
      <c r="AZE8" s="276"/>
      <c r="AZF8" s="276"/>
      <c r="AZG8" s="276"/>
      <c r="AZH8" s="276"/>
      <c r="AZI8" s="276"/>
      <c r="AZJ8" s="276"/>
      <c r="AZK8" s="276"/>
      <c r="AZL8" s="276"/>
      <c r="AZM8" s="276"/>
      <c r="AZN8" s="276"/>
      <c r="AZO8" s="276"/>
      <c r="AZP8" s="276"/>
      <c r="AZQ8" s="276"/>
      <c r="AZR8" s="276"/>
      <c r="AZS8" s="276"/>
      <c r="AZT8" s="276"/>
      <c r="AZU8" s="276"/>
      <c r="AZV8" s="276"/>
      <c r="AZW8" s="276"/>
      <c r="AZX8" s="276"/>
      <c r="AZY8" s="276"/>
      <c r="AZZ8" s="276"/>
      <c r="BAA8" s="276"/>
      <c r="BAB8" s="276"/>
      <c r="BAC8" s="276"/>
      <c r="BAD8" s="276"/>
      <c r="BAE8" s="276"/>
      <c r="BAF8" s="276"/>
      <c r="BAG8" s="276"/>
      <c r="BAH8" s="276"/>
      <c r="BAI8" s="276"/>
      <c r="BAJ8" s="276"/>
      <c r="BAK8" s="276"/>
      <c r="BAL8" s="276"/>
      <c r="BAM8" s="276"/>
      <c r="BAN8" s="276"/>
      <c r="BAO8" s="276"/>
      <c r="BAP8" s="276"/>
      <c r="BAQ8" s="276"/>
      <c r="BAR8" s="276"/>
      <c r="BAS8" s="276"/>
      <c r="BAT8" s="276"/>
      <c r="BAU8" s="276"/>
      <c r="BAV8" s="276"/>
      <c r="BAW8" s="276"/>
      <c r="BAX8" s="276"/>
      <c r="BAY8" s="276"/>
      <c r="BAZ8" s="276"/>
      <c r="BBA8" s="276"/>
      <c r="BBB8" s="276"/>
      <c r="BBC8" s="276"/>
      <c r="BBD8" s="276"/>
      <c r="BBE8" s="276"/>
      <c r="BBF8" s="276"/>
      <c r="BBG8" s="276"/>
      <c r="BBH8" s="276"/>
      <c r="BBI8" s="276"/>
      <c r="BBJ8" s="276"/>
      <c r="BBK8" s="276"/>
      <c r="BBL8" s="276"/>
      <c r="BBM8" s="276"/>
      <c r="BBN8" s="276"/>
      <c r="BBO8" s="276"/>
      <c r="BBP8" s="276"/>
      <c r="BBQ8" s="276"/>
      <c r="BBR8" s="276"/>
      <c r="BBS8" s="276"/>
      <c r="BBT8" s="276"/>
      <c r="BBU8" s="276"/>
      <c r="BBV8" s="276"/>
      <c r="BBW8" s="276"/>
      <c r="BBX8" s="276"/>
      <c r="BBY8" s="276"/>
      <c r="BBZ8" s="276"/>
      <c r="BCA8" s="276"/>
      <c r="BCB8" s="276"/>
      <c r="BCC8" s="276"/>
      <c r="BCD8" s="276"/>
      <c r="BCE8" s="276"/>
      <c r="BCF8" s="276"/>
      <c r="BCG8" s="276"/>
      <c r="BCH8" s="276"/>
      <c r="BCI8" s="276"/>
      <c r="BCJ8" s="276"/>
      <c r="BCK8" s="276"/>
      <c r="BCL8" s="276"/>
      <c r="BCM8" s="276"/>
      <c r="BCN8" s="276"/>
      <c r="BCO8" s="276"/>
      <c r="BCP8" s="276"/>
      <c r="BCQ8" s="276"/>
      <c r="BCR8" s="276"/>
      <c r="BCS8" s="276"/>
      <c r="BCT8" s="276"/>
      <c r="BCU8" s="276"/>
      <c r="BCV8" s="276"/>
      <c r="BCW8" s="276"/>
      <c r="BCX8" s="276"/>
      <c r="BCY8" s="276"/>
      <c r="BCZ8" s="276"/>
      <c r="BDA8" s="276"/>
      <c r="BDB8" s="276"/>
      <c r="BDC8" s="276"/>
      <c r="BDD8" s="276"/>
      <c r="BDE8" s="276"/>
      <c r="BDF8" s="276"/>
      <c r="BDG8" s="276"/>
      <c r="BDH8" s="276"/>
      <c r="BDI8" s="276"/>
      <c r="BDJ8" s="276"/>
      <c r="BDK8" s="276"/>
      <c r="BDL8" s="276"/>
      <c r="BDM8" s="276"/>
      <c r="BDN8" s="276"/>
      <c r="BDO8" s="276"/>
      <c r="BDP8" s="276"/>
      <c r="BDQ8" s="276"/>
      <c r="BDR8" s="276"/>
      <c r="BDS8" s="276"/>
      <c r="BDT8" s="276"/>
      <c r="BDU8" s="276"/>
      <c r="BDV8" s="276"/>
      <c r="BDW8" s="276"/>
      <c r="BDX8" s="276"/>
      <c r="BDY8" s="276"/>
      <c r="BDZ8" s="276"/>
      <c r="BEA8" s="276"/>
      <c r="BEB8" s="276"/>
      <c r="BEC8" s="276"/>
      <c r="BED8" s="276"/>
      <c r="BEE8" s="276"/>
      <c r="BEF8" s="276"/>
      <c r="BEG8" s="276"/>
      <c r="BEH8" s="276"/>
      <c r="BEI8" s="276"/>
      <c r="BEJ8" s="276"/>
      <c r="BEK8" s="276"/>
      <c r="BEL8" s="276"/>
      <c r="BEM8" s="276"/>
      <c r="BEN8" s="276"/>
      <c r="BEO8" s="276"/>
      <c r="BEP8" s="276"/>
      <c r="BEQ8" s="276"/>
      <c r="BER8" s="276"/>
      <c r="BES8" s="276"/>
      <c r="BET8" s="276"/>
      <c r="BEU8" s="276"/>
      <c r="BEV8" s="276"/>
      <c r="BEW8" s="276"/>
      <c r="BEX8" s="276"/>
      <c r="BEY8" s="276"/>
      <c r="BEZ8" s="276"/>
      <c r="BFA8" s="276"/>
      <c r="BFB8" s="276"/>
      <c r="BFC8" s="276"/>
      <c r="BFD8" s="276"/>
      <c r="BFE8" s="276"/>
      <c r="BFF8" s="276"/>
      <c r="BFG8" s="276"/>
      <c r="BFH8" s="276"/>
      <c r="BFI8" s="276"/>
      <c r="BFJ8" s="276"/>
      <c r="BFK8" s="276"/>
      <c r="BFL8" s="276"/>
      <c r="BFM8" s="276"/>
      <c r="BFN8" s="276"/>
      <c r="BFO8" s="276"/>
      <c r="BFP8" s="276"/>
      <c r="BFQ8" s="276"/>
      <c r="BFR8" s="276"/>
      <c r="BFS8" s="276"/>
      <c r="BFT8" s="276"/>
      <c r="BFU8" s="276"/>
      <c r="BFV8" s="276"/>
      <c r="BFW8" s="276"/>
      <c r="BFX8" s="276"/>
      <c r="BFY8" s="276"/>
      <c r="BFZ8" s="276"/>
      <c r="BGA8" s="276"/>
      <c r="BGB8" s="276"/>
      <c r="BGC8" s="276"/>
      <c r="BGD8" s="276"/>
      <c r="BGE8" s="276"/>
      <c r="BGF8" s="276"/>
      <c r="BGG8" s="276"/>
      <c r="BGH8" s="276"/>
      <c r="BGI8" s="276"/>
      <c r="BGJ8" s="276"/>
      <c r="BGK8" s="276"/>
      <c r="BGL8" s="276"/>
      <c r="BGM8" s="276"/>
      <c r="BGN8" s="276"/>
      <c r="BGO8" s="276"/>
      <c r="BGP8" s="276"/>
      <c r="BGQ8" s="276"/>
      <c r="BGR8" s="276"/>
      <c r="BGS8" s="276"/>
      <c r="BGT8" s="276"/>
      <c r="BGU8" s="276"/>
      <c r="BGV8" s="276"/>
      <c r="BGW8" s="276"/>
      <c r="BGX8" s="276"/>
      <c r="BGY8" s="276"/>
      <c r="BGZ8" s="276"/>
      <c r="BHA8" s="276"/>
      <c r="BHB8" s="276"/>
      <c r="BHC8" s="276"/>
      <c r="BHD8" s="276"/>
      <c r="BHE8" s="276"/>
      <c r="BHF8" s="276"/>
      <c r="BHG8" s="276"/>
      <c r="BHH8" s="276"/>
      <c r="BHI8" s="276"/>
      <c r="BHJ8" s="276"/>
      <c r="BHK8" s="276"/>
      <c r="BHL8" s="276"/>
      <c r="BHM8" s="276"/>
      <c r="BHN8" s="276"/>
      <c r="BHO8" s="276"/>
      <c r="BHP8" s="276"/>
      <c r="BHQ8" s="276"/>
      <c r="BHR8" s="276"/>
      <c r="BHS8" s="276"/>
      <c r="BHT8" s="276"/>
      <c r="BHU8" s="276"/>
      <c r="BHV8" s="276"/>
      <c r="BHW8" s="276"/>
      <c r="BHX8" s="276"/>
      <c r="BHY8" s="276"/>
      <c r="BHZ8" s="276"/>
      <c r="BIA8" s="276"/>
      <c r="BIB8" s="276"/>
      <c r="BIC8" s="276"/>
      <c r="BID8" s="276"/>
      <c r="BIE8" s="276"/>
      <c r="BIF8" s="276"/>
      <c r="BIG8" s="276"/>
      <c r="BIH8" s="276"/>
      <c r="BII8" s="276"/>
      <c r="BIJ8" s="276"/>
      <c r="BIK8" s="276"/>
      <c r="BIL8" s="276"/>
      <c r="BIM8" s="276"/>
      <c r="BIN8" s="276"/>
      <c r="BIO8" s="276"/>
      <c r="BIP8" s="276"/>
      <c r="BIQ8" s="276"/>
      <c r="BIR8" s="276"/>
      <c r="BIS8" s="276"/>
      <c r="BIT8" s="276"/>
      <c r="BIU8" s="276"/>
      <c r="BIV8" s="276"/>
      <c r="BIW8" s="276"/>
      <c r="BIX8" s="276"/>
      <c r="BIY8" s="276"/>
      <c r="BIZ8" s="276"/>
      <c r="BJA8" s="276"/>
      <c r="BJB8" s="276"/>
      <c r="BJC8" s="276"/>
      <c r="BJD8" s="276"/>
      <c r="BJE8" s="276"/>
      <c r="BJF8" s="276"/>
      <c r="BJG8" s="276"/>
      <c r="BJH8" s="276"/>
      <c r="BJI8" s="276"/>
      <c r="BJJ8" s="276"/>
      <c r="BJK8" s="276"/>
      <c r="BJL8" s="276"/>
      <c r="BJM8" s="276"/>
      <c r="BJN8" s="276"/>
      <c r="BJO8" s="276"/>
      <c r="BJP8" s="276"/>
      <c r="BJQ8" s="276"/>
      <c r="BJR8" s="276"/>
      <c r="BJS8" s="276"/>
      <c r="BJT8" s="276"/>
      <c r="BJU8" s="276"/>
      <c r="BJV8" s="276"/>
      <c r="BJW8" s="276"/>
      <c r="BJX8" s="276"/>
      <c r="BJY8" s="276"/>
      <c r="BJZ8" s="276"/>
      <c r="BKA8" s="276"/>
      <c r="BKB8" s="276"/>
      <c r="BKC8" s="276"/>
      <c r="BKD8" s="276"/>
      <c r="BKE8" s="276"/>
      <c r="BKF8" s="276"/>
      <c r="BKG8" s="276"/>
      <c r="BKH8" s="276"/>
      <c r="BKI8" s="276"/>
      <c r="BKJ8" s="276"/>
      <c r="BKK8" s="276"/>
      <c r="BKL8" s="276"/>
      <c r="BKM8" s="276"/>
      <c r="BKN8" s="276"/>
      <c r="BKO8" s="276"/>
      <c r="BKP8" s="276"/>
      <c r="BKQ8" s="276"/>
      <c r="BKR8" s="276"/>
      <c r="BKS8" s="276"/>
      <c r="BKT8" s="276"/>
      <c r="BKU8" s="276"/>
      <c r="BKV8" s="276"/>
      <c r="BKW8" s="276"/>
      <c r="BKX8" s="276"/>
      <c r="BKY8" s="276"/>
      <c r="BKZ8" s="276"/>
      <c r="BLA8" s="276"/>
      <c r="BLB8" s="276"/>
      <c r="BLC8" s="276"/>
      <c r="BLD8" s="276"/>
      <c r="BLE8" s="276"/>
      <c r="BLF8" s="276"/>
      <c r="BLG8" s="276"/>
      <c r="BLH8" s="276"/>
      <c r="BLI8" s="276"/>
      <c r="BLJ8" s="276"/>
      <c r="BLK8" s="276"/>
      <c r="BLL8" s="276"/>
      <c r="BLM8" s="276"/>
      <c r="BLN8" s="276"/>
      <c r="BLO8" s="276"/>
      <c r="BLP8" s="276"/>
      <c r="BLQ8" s="276"/>
      <c r="BLR8" s="276"/>
      <c r="BLS8" s="276"/>
      <c r="BLT8" s="276"/>
      <c r="BLU8" s="276"/>
      <c r="BLV8" s="276"/>
      <c r="BLW8" s="276"/>
      <c r="BLX8" s="276"/>
      <c r="BLY8" s="276"/>
      <c r="BLZ8" s="276"/>
      <c r="BMA8" s="276"/>
      <c r="BMB8" s="276"/>
      <c r="BMC8" s="276"/>
      <c r="BMD8" s="276"/>
      <c r="BME8" s="276"/>
      <c r="BMF8" s="276"/>
      <c r="BMG8" s="276"/>
      <c r="BMH8" s="276"/>
      <c r="BMI8" s="276"/>
      <c r="BMJ8" s="276"/>
      <c r="BMK8" s="276"/>
      <c r="BML8" s="276"/>
      <c r="BMM8" s="276"/>
      <c r="BMN8" s="276"/>
      <c r="BMO8" s="276"/>
      <c r="BMP8" s="276"/>
      <c r="BMQ8" s="276"/>
      <c r="BMR8" s="276"/>
      <c r="BMS8" s="276"/>
      <c r="BMT8" s="276"/>
      <c r="BMU8" s="276"/>
      <c r="BMV8" s="276"/>
      <c r="BMW8" s="276"/>
      <c r="BMX8" s="276"/>
      <c r="BMY8" s="276"/>
      <c r="BMZ8" s="276"/>
      <c r="BNA8" s="276"/>
      <c r="BNB8" s="276"/>
      <c r="BNC8" s="276"/>
      <c r="BND8" s="276"/>
      <c r="BNE8" s="276"/>
      <c r="BNF8" s="276"/>
      <c r="BNG8" s="276"/>
      <c r="BNH8" s="276"/>
      <c r="BNI8" s="276"/>
      <c r="BNJ8" s="276"/>
      <c r="BNK8" s="276"/>
      <c r="BNL8" s="276"/>
      <c r="BNM8" s="276"/>
      <c r="BNN8" s="276"/>
      <c r="BNO8" s="276"/>
      <c r="BNP8" s="276"/>
      <c r="BNQ8" s="276"/>
      <c r="BNR8" s="276"/>
      <c r="BNS8" s="276"/>
      <c r="BNT8" s="276"/>
      <c r="BNU8" s="276"/>
      <c r="BNV8" s="276"/>
      <c r="BNW8" s="276"/>
      <c r="BNX8" s="276"/>
      <c r="BNY8" s="276"/>
      <c r="BNZ8" s="276"/>
      <c r="BOA8" s="276"/>
      <c r="BOB8" s="276"/>
      <c r="BOC8" s="276"/>
      <c r="BOD8" s="276"/>
      <c r="BOE8" s="276"/>
      <c r="BOF8" s="276"/>
      <c r="BOG8" s="276"/>
      <c r="BOH8" s="276"/>
      <c r="BOI8" s="276"/>
      <c r="BOJ8" s="276"/>
      <c r="BOK8" s="276"/>
      <c r="BOL8" s="276"/>
      <c r="BOM8" s="276"/>
      <c r="BON8" s="276"/>
      <c r="BOO8" s="276"/>
      <c r="BOP8" s="276"/>
      <c r="BOQ8" s="276"/>
      <c r="BOR8" s="276"/>
      <c r="BOS8" s="276"/>
      <c r="BOT8" s="276"/>
      <c r="BOU8" s="276"/>
      <c r="BOV8" s="276"/>
      <c r="BOW8" s="276"/>
      <c r="BOX8" s="276"/>
      <c r="BOY8" s="276"/>
      <c r="BOZ8" s="276"/>
      <c r="BPA8" s="276"/>
      <c r="BPB8" s="276"/>
      <c r="BPC8" s="276"/>
      <c r="BPD8" s="276"/>
      <c r="BPE8" s="276"/>
      <c r="BPF8" s="276"/>
      <c r="BPG8" s="276"/>
      <c r="BPH8" s="276"/>
      <c r="BPI8" s="276"/>
      <c r="BPJ8" s="276"/>
      <c r="BPK8" s="276"/>
      <c r="BPL8" s="276"/>
      <c r="BPM8" s="276"/>
      <c r="BPN8" s="276"/>
      <c r="BPO8" s="276"/>
      <c r="BPP8" s="276"/>
      <c r="BPQ8" s="276"/>
      <c r="BPR8" s="276"/>
      <c r="BPS8" s="276"/>
      <c r="BPT8" s="276"/>
      <c r="BPU8" s="276"/>
      <c r="BPV8" s="276"/>
      <c r="BPW8" s="276"/>
      <c r="BPX8" s="276"/>
      <c r="BPY8" s="276"/>
      <c r="BPZ8" s="276"/>
      <c r="BQA8" s="276"/>
      <c r="BQB8" s="276"/>
      <c r="BQC8" s="276"/>
      <c r="BQD8" s="276"/>
      <c r="BQE8" s="276"/>
      <c r="BQF8" s="276"/>
      <c r="BQG8" s="276"/>
      <c r="BQH8" s="276"/>
      <c r="BQI8" s="276"/>
      <c r="BQJ8" s="276"/>
      <c r="BQK8" s="276"/>
      <c r="BQL8" s="276"/>
      <c r="BQM8" s="276"/>
      <c r="BQN8" s="276"/>
      <c r="BQO8" s="276"/>
      <c r="BQP8" s="276"/>
      <c r="BQQ8" s="276"/>
      <c r="BQR8" s="276"/>
      <c r="BQS8" s="276"/>
      <c r="BQT8" s="276"/>
      <c r="BQU8" s="276"/>
      <c r="BQV8" s="276"/>
      <c r="BQW8" s="276"/>
      <c r="BQX8" s="276"/>
      <c r="BQY8" s="276"/>
      <c r="BQZ8" s="276"/>
      <c r="BRA8" s="276"/>
      <c r="BRB8" s="276"/>
      <c r="BRC8" s="276"/>
      <c r="BRD8" s="276"/>
      <c r="BRE8" s="276"/>
      <c r="BRF8" s="276"/>
      <c r="BRG8" s="276"/>
      <c r="BRH8" s="276"/>
      <c r="BRI8" s="276"/>
      <c r="BRJ8" s="276"/>
      <c r="BRK8" s="276"/>
      <c r="BRL8" s="276"/>
      <c r="BRM8" s="276"/>
      <c r="BRN8" s="276"/>
      <c r="BRO8" s="276"/>
      <c r="BRP8" s="276"/>
      <c r="BRQ8" s="276"/>
      <c r="BRR8" s="276"/>
      <c r="BRS8" s="276"/>
      <c r="BRT8" s="276"/>
      <c r="BRU8" s="276"/>
      <c r="BRV8" s="276"/>
      <c r="BRW8" s="276"/>
      <c r="BRX8" s="276"/>
      <c r="BRY8" s="276"/>
      <c r="BRZ8" s="276"/>
      <c r="BSA8" s="276"/>
      <c r="BSB8" s="276"/>
      <c r="BSC8" s="276"/>
      <c r="BSD8" s="276"/>
      <c r="BSE8" s="276"/>
      <c r="BSF8" s="276"/>
      <c r="BSG8" s="276"/>
      <c r="BSH8" s="276"/>
      <c r="BSI8" s="276"/>
      <c r="BSJ8" s="276"/>
      <c r="BSK8" s="276"/>
      <c r="BSL8" s="276"/>
      <c r="BSM8" s="276"/>
      <c r="BSN8" s="276"/>
      <c r="BSO8" s="276"/>
      <c r="BSP8" s="276"/>
      <c r="BSQ8" s="276"/>
      <c r="BSR8" s="276"/>
      <c r="BSS8" s="276"/>
      <c r="BST8" s="276"/>
      <c r="BSU8" s="276"/>
      <c r="BSV8" s="276"/>
      <c r="BSW8" s="276"/>
      <c r="BSX8" s="276"/>
      <c r="BSY8" s="276"/>
      <c r="BSZ8" s="276"/>
      <c r="BTA8" s="276"/>
      <c r="BTB8" s="276"/>
      <c r="BTC8" s="276"/>
      <c r="BTD8" s="276"/>
      <c r="BTE8" s="276"/>
      <c r="BTF8" s="276"/>
      <c r="BTG8" s="276"/>
      <c r="BTH8" s="276"/>
      <c r="BTI8" s="276"/>
      <c r="BTJ8" s="276"/>
      <c r="BTK8" s="276"/>
      <c r="BTL8" s="276"/>
      <c r="BTM8" s="276"/>
      <c r="BTN8" s="276"/>
      <c r="BTO8" s="276"/>
      <c r="BTP8" s="276"/>
      <c r="BTQ8" s="276"/>
      <c r="BTR8" s="276"/>
      <c r="BTS8" s="276"/>
      <c r="BTT8" s="276"/>
      <c r="BTU8" s="276"/>
      <c r="BTV8" s="276"/>
      <c r="BTW8" s="276"/>
      <c r="BTX8" s="276"/>
      <c r="BTY8" s="276"/>
      <c r="BTZ8" s="276"/>
      <c r="BUA8" s="276"/>
      <c r="BUB8" s="276"/>
      <c r="BUC8" s="276"/>
      <c r="BUD8" s="276"/>
      <c r="BUE8" s="276"/>
      <c r="BUF8" s="276"/>
      <c r="BUG8" s="276"/>
      <c r="BUH8" s="276"/>
      <c r="BUI8" s="276"/>
      <c r="BUJ8" s="276"/>
      <c r="BUK8" s="276"/>
      <c r="BUL8" s="276"/>
      <c r="BUM8" s="276"/>
      <c r="BUN8" s="276"/>
      <c r="BUO8" s="276"/>
      <c r="BUP8" s="276"/>
      <c r="BUQ8" s="276"/>
      <c r="BUR8" s="276"/>
      <c r="BUS8" s="276"/>
      <c r="BUT8" s="276"/>
      <c r="BUU8" s="276"/>
      <c r="BUV8" s="276"/>
      <c r="BUW8" s="276"/>
      <c r="BUX8" s="276"/>
      <c r="BUY8" s="276"/>
      <c r="BUZ8" s="276"/>
      <c r="BVA8" s="276"/>
      <c r="BVB8" s="276"/>
      <c r="BVC8" s="276"/>
      <c r="BVD8" s="276"/>
      <c r="BVE8" s="276"/>
      <c r="BVF8" s="276"/>
      <c r="BVG8" s="276"/>
      <c r="BVH8" s="276"/>
      <c r="BVI8" s="276"/>
      <c r="BVJ8" s="276"/>
      <c r="BVK8" s="276"/>
      <c r="BVL8" s="276"/>
      <c r="BVM8" s="276"/>
      <c r="BVN8" s="276"/>
      <c r="BVO8" s="276"/>
      <c r="BVP8" s="276"/>
      <c r="BVQ8" s="276"/>
      <c r="BVR8" s="276"/>
      <c r="BVS8" s="276"/>
      <c r="BVT8" s="276"/>
      <c r="BVU8" s="276"/>
      <c r="BVV8" s="276"/>
      <c r="BVW8" s="276"/>
      <c r="BVX8" s="276"/>
      <c r="BVY8" s="276"/>
      <c r="BVZ8" s="276"/>
      <c r="BWA8" s="276"/>
      <c r="BWB8" s="276"/>
      <c r="BWC8" s="276"/>
      <c r="BWD8" s="276"/>
      <c r="BWE8" s="276"/>
      <c r="BWF8" s="276"/>
      <c r="BWG8" s="276"/>
      <c r="BWH8" s="276"/>
      <c r="BWI8" s="276"/>
      <c r="BWJ8" s="276"/>
      <c r="BWK8" s="276"/>
      <c r="BWL8" s="276"/>
      <c r="BWM8" s="276"/>
      <c r="BWN8" s="276"/>
      <c r="BWO8" s="276"/>
      <c r="BWP8" s="276"/>
      <c r="BWQ8" s="276"/>
      <c r="BWR8" s="276"/>
      <c r="BWS8" s="276"/>
      <c r="BWT8" s="276"/>
      <c r="BWU8" s="276"/>
      <c r="BWV8" s="276"/>
      <c r="BWW8" s="276"/>
      <c r="BWX8" s="276"/>
      <c r="BWY8" s="276"/>
      <c r="BWZ8" s="276"/>
      <c r="BXA8" s="276"/>
      <c r="BXB8" s="276"/>
      <c r="BXC8" s="276"/>
      <c r="BXD8" s="276"/>
      <c r="BXE8" s="276"/>
      <c r="BXF8" s="276"/>
      <c r="BXG8" s="276"/>
      <c r="BXH8" s="276"/>
      <c r="BXI8" s="276"/>
      <c r="BXJ8" s="276"/>
      <c r="BXK8" s="276"/>
      <c r="BXL8" s="276"/>
      <c r="BXM8" s="276"/>
      <c r="BXN8" s="276"/>
      <c r="BXO8" s="276"/>
      <c r="BXP8" s="276"/>
      <c r="BXQ8" s="276"/>
      <c r="BXR8" s="276"/>
      <c r="BXS8" s="276"/>
      <c r="BXT8" s="276"/>
      <c r="BXU8" s="276"/>
      <c r="BXV8" s="276"/>
      <c r="BXW8" s="276"/>
      <c r="BXX8" s="276"/>
      <c r="BXY8" s="276"/>
      <c r="BXZ8" s="276"/>
      <c r="BYA8" s="276"/>
      <c r="BYB8" s="276"/>
      <c r="BYC8" s="276"/>
      <c r="BYD8" s="276"/>
      <c r="BYE8" s="276"/>
      <c r="BYF8" s="276"/>
      <c r="BYG8" s="276"/>
      <c r="BYH8" s="276"/>
      <c r="BYI8" s="276"/>
      <c r="BYJ8" s="276"/>
      <c r="BYK8" s="276"/>
      <c r="BYL8" s="276"/>
      <c r="BYM8" s="276"/>
      <c r="BYN8" s="276"/>
      <c r="BYO8" s="276"/>
      <c r="BYP8" s="276"/>
      <c r="BYQ8" s="276"/>
      <c r="BYR8" s="276"/>
      <c r="BYS8" s="276"/>
      <c r="BYT8" s="276"/>
      <c r="BYU8" s="276"/>
      <c r="BYV8" s="276"/>
      <c r="BYW8" s="276"/>
      <c r="BYX8" s="276"/>
      <c r="BYY8" s="276"/>
      <c r="BYZ8" s="276"/>
      <c r="BZA8" s="276"/>
      <c r="BZB8" s="276"/>
      <c r="BZC8" s="276"/>
      <c r="BZD8" s="276"/>
      <c r="BZE8" s="276"/>
      <c r="BZF8" s="276"/>
      <c r="BZG8" s="276"/>
      <c r="BZH8" s="276"/>
      <c r="BZI8" s="276"/>
      <c r="BZJ8" s="276"/>
      <c r="BZK8" s="276"/>
      <c r="BZL8" s="276"/>
      <c r="BZM8" s="276"/>
      <c r="BZN8" s="276"/>
      <c r="BZO8" s="276"/>
      <c r="BZP8" s="276"/>
      <c r="BZQ8" s="276"/>
      <c r="BZR8" s="276"/>
      <c r="BZS8" s="276"/>
      <c r="BZT8" s="276"/>
      <c r="BZU8" s="276"/>
      <c r="BZV8" s="276"/>
      <c r="BZW8" s="276"/>
      <c r="BZX8" s="276"/>
      <c r="BZY8" s="276"/>
      <c r="BZZ8" s="276"/>
      <c r="CAA8" s="276"/>
      <c r="CAB8" s="276"/>
      <c r="CAC8" s="276"/>
      <c r="CAD8" s="276"/>
      <c r="CAE8" s="276"/>
      <c r="CAF8" s="276"/>
      <c r="CAG8" s="276"/>
      <c r="CAH8" s="276"/>
      <c r="CAI8" s="276"/>
      <c r="CAJ8" s="276"/>
      <c r="CAK8" s="276"/>
      <c r="CAL8" s="276"/>
      <c r="CAM8" s="276"/>
      <c r="CAN8" s="276"/>
      <c r="CAO8" s="276"/>
      <c r="CAP8" s="276"/>
      <c r="CAQ8" s="276"/>
      <c r="CAR8" s="276"/>
      <c r="CAS8" s="276"/>
      <c r="CAT8" s="276"/>
      <c r="CAU8" s="276"/>
      <c r="CAV8" s="276"/>
      <c r="CAW8" s="276"/>
      <c r="CAX8" s="276"/>
      <c r="CAY8" s="276"/>
      <c r="CAZ8" s="276"/>
      <c r="CBA8" s="276"/>
      <c r="CBB8" s="276"/>
      <c r="CBC8" s="276"/>
      <c r="CBD8" s="276"/>
      <c r="CBE8" s="276"/>
      <c r="CBF8" s="276"/>
      <c r="CBG8" s="276"/>
      <c r="CBH8" s="276"/>
      <c r="CBI8" s="276"/>
      <c r="CBJ8" s="276"/>
      <c r="CBK8" s="276"/>
      <c r="CBL8" s="276"/>
      <c r="CBM8" s="276"/>
      <c r="CBN8" s="276"/>
      <c r="CBO8" s="276"/>
      <c r="CBP8" s="276"/>
      <c r="CBQ8" s="276"/>
      <c r="CBR8" s="276"/>
      <c r="CBS8" s="276"/>
      <c r="CBT8" s="276"/>
      <c r="CBU8" s="276"/>
      <c r="CBV8" s="276"/>
      <c r="CBW8" s="276"/>
      <c r="CBX8" s="276"/>
      <c r="CBY8" s="276"/>
      <c r="CBZ8" s="276"/>
      <c r="CCA8" s="276"/>
      <c r="CCB8" s="276"/>
      <c r="CCC8" s="276"/>
      <c r="CCD8" s="276"/>
      <c r="CCE8" s="276"/>
      <c r="CCF8" s="276"/>
      <c r="CCG8" s="276"/>
      <c r="CCH8" s="276"/>
      <c r="CCI8" s="276"/>
      <c r="CCJ8" s="276"/>
      <c r="CCK8" s="276"/>
      <c r="CCL8" s="276"/>
      <c r="CCM8" s="276"/>
      <c r="CCN8" s="276"/>
      <c r="CCO8" s="276"/>
      <c r="CCP8" s="276"/>
      <c r="CCQ8" s="276"/>
      <c r="CCR8" s="276"/>
      <c r="CCS8" s="276"/>
      <c r="CCT8" s="276"/>
      <c r="CCU8" s="276"/>
      <c r="CCV8" s="276"/>
      <c r="CCW8" s="276"/>
      <c r="CCX8" s="276"/>
      <c r="CCY8" s="276"/>
      <c r="CCZ8" s="276"/>
      <c r="CDA8" s="276"/>
      <c r="CDB8" s="276"/>
      <c r="CDC8" s="276"/>
      <c r="CDD8" s="276"/>
      <c r="CDE8" s="276"/>
      <c r="CDF8" s="276"/>
      <c r="CDG8" s="276"/>
      <c r="CDH8" s="276"/>
      <c r="CDI8" s="276"/>
      <c r="CDJ8" s="276"/>
      <c r="CDK8" s="276"/>
      <c r="CDL8" s="276"/>
      <c r="CDM8" s="276"/>
      <c r="CDN8" s="276"/>
      <c r="CDO8" s="276"/>
      <c r="CDP8" s="276"/>
      <c r="CDQ8" s="276"/>
      <c r="CDR8" s="276"/>
      <c r="CDS8" s="276"/>
      <c r="CDT8" s="276"/>
      <c r="CDU8" s="276"/>
      <c r="CDV8" s="276"/>
      <c r="CDW8" s="276"/>
      <c r="CDX8" s="276"/>
      <c r="CDY8" s="276"/>
      <c r="CDZ8" s="276"/>
      <c r="CEA8" s="276"/>
      <c r="CEB8" s="276"/>
      <c r="CEC8" s="276"/>
      <c r="CED8" s="276"/>
      <c r="CEE8" s="276"/>
      <c r="CEF8" s="276"/>
      <c r="CEG8" s="276"/>
      <c r="CEH8" s="276"/>
      <c r="CEI8" s="276"/>
      <c r="CEJ8" s="276"/>
      <c r="CEK8" s="276"/>
      <c r="CEL8" s="276"/>
      <c r="CEM8" s="276"/>
      <c r="CEN8" s="276"/>
      <c r="CEO8" s="276"/>
      <c r="CEP8" s="276"/>
      <c r="CEQ8" s="276"/>
      <c r="CER8" s="276"/>
      <c r="CES8" s="276"/>
      <c r="CET8" s="276"/>
      <c r="CEU8" s="276"/>
      <c r="CEV8" s="276"/>
      <c r="CEW8" s="276"/>
      <c r="CEX8" s="276"/>
      <c r="CEY8" s="276"/>
      <c r="CEZ8" s="276"/>
      <c r="CFA8" s="276"/>
      <c r="CFB8" s="276"/>
      <c r="CFC8" s="276"/>
      <c r="CFD8" s="276"/>
      <c r="CFE8" s="276"/>
      <c r="CFF8" s="276"/>
      <c r="CFG8" s="276"/>
      <c r="CFH8" s="276"/>
      <c r="CFI8" s="276"/>
      <c r="CFJ8" s="276"/>
      <c r="CFK8" s="276"/>
      <c r="CFL8" s="276"/>
      <c r="CFM8" s="276"/>
      <c r="CFN8" s="276"/>
      <c r="CFO8" s="276"/>
      <c r="CFP8" s="276"/>
      <c r="CFQ8" s="276"/>
      <c r="CFR8" s="276"/>
      <c r="CFS8" s="276"/>
      <c r="CFT8" s="276"/>
      <c r="CFU8" s="276"/>
      <c r="CFV8" s="276"/>
      <c r="CFW8" s="276"/>
      <c r="CFX8" s="276"/>
      <c r="CFY8" s="276"/>
      <c r="CFZ8" s="276"/>
      <c r="CGA8" s="276"/>
      <c r="CGB8" s="276"/>
      <c r="CGC8" s="276"/>
      <c r="CGD8" s="276"/>
      <c r="CGE8" s="276"/>
      <c r="CGF8" s="276"/>
      <c r="CGG8" s="276"/>
      <c r="CGH8" s="276"/>
      <c r="CGI8" s="276"/>
      <c r="CGJ8" s="276"/>
      <c r="CGK8" s="276"/>
      <c r="CGL8" s="276"/>
      <c r="CGM8" s="276"/>
      <c r="CGN8" s="276"/>
      <c r="CGO8" s="276"/>
      <c r="CGP8" s="276"/>
      <c r="CGQ8" s="276"/>
      <c r="CGR8" s="276"/>
      <c r="CGS8" s="276"/>
      <c r="CGT8" s="276"/>
      <c r="CGU8" s="276"/>
      <c r="CGV8" s="276"/>
      <c r="CGW8" s="276"/>
      <c r="CGX8" s="276"/>
      <c r="CGY8" s="276"/>
      <c r="CGZ8" s="276"/>
      <c r="CHA8" s="276"/>
      <c r="CHB8" s="276"/>
      <c r="CHC8" s="276"/>
      <c r="CHD8" s="276"/>
      <c r="CHE8" s="276"/>
      <c r="CHF8" s="276"/>
      <c r="CHG8" s="276"/>
      <c r="CHH8" s="276"/>
      <c r="CHI8" s="276"/>
      <c r="CHJ8" s="276"/>
      <c r="CHK8" s="276"/>
      <c r="CHL8" s="276"/>
      <c r="CHM8" s="276"/>
      <c r="CHN8" s="276"/>
      <c r="CHO8" s="276"/>
      <c r="CHP8" s="276"/>
      <c r="CHQ8" s="276"/>
      <c r="CHR8" s="276"/>
      <c r="CHS8" s="276"/>
      <c r="CHT8" s="276"/>
      <c r="CHU8" s="276"/>
      <c r="CHV8" s="276"/>
      <c r="CHW8" s="276"/>
      <c r="CHX8" s="276"/>
      <c r="CHY8" s="276"/>
      <c r="CHZ8" s="276"/>
      <c r="CIA8" s="276"/>
      <c r="CIB8" s="276"/>
      <c r="CIC8" s="276"/>
      <c r="CID8" s="276"/>
      <c r="CIE8" s="276"/>
      <c r="CIF8" s="276"/>
      <c r="CIG8" s="276"/>
      <c r="CIH8" s="276"/>
      <c r="CII8" s="276"/>
      <c r="CIJ8" s="276"/>
      <c r="CIK8" s="276"/>
      <c r="CIL8" s="276"/>
      <c r="CIM8" s="276"/>
      <c r="CIN8" s="276"/>
      <c r="CIO8" s="276"/>
      <c r="CIP8" s="276"/>
      <c r="CIQ8" s="276"/>
      <c r="CIR8" s="276"/>
      <c r="CIS8" s="276"/>
      <c r="CIT8" s="276"/>
      <c r="CIU8" s="276"/>
      <c r="CIV8" s="276"/>
      <c r="CIW8" s="276"/>
      <c r="CIX8" s="276"/>
      <c r="CIY8" s="276"/>
      <c r="CIZ8" s="276"/>
      <c r="CJA8" s="276"/>
      <c r="CJB8" s="276"/>
      <c r="CJC8" s="276"/>
      <c r="CJD8" s="276"/>
      <c r="CJE8" s="276"/>
      <c r="CJF8" s="276"/>
      <c r="CJG8" s="276"/>
      <c r="CJH8" s="276"/>
      <c r="CJI8" s="276"/>
      <c r="CJJ8" s="276"/>
      <c r="CJK8" s="276"/>
      <c r="CJL8" s="276"/>
      <c r="CJM8" s="276"/>
      <c r="CJN8" s="276"/>
      <c r="CJO8" s="276"/>
      <c r="CJP8" s="276"/>
      <c r="CJQ8" s="276"/>
      <c r="CJR8" s="276"/>
      <c r="CJS8" s="276"/>
      <c r="CJT8" s="276"/>
      <c r="CJU8" s="276"/>
      <c r="CJV8" s="276"/>
      <c r="CJW8" s="276"/>
      <c r="CJX8" s="276"/>
      <c r="CJY8" s="276"/>
      <c r="CJZ8" s="276"/>
      <c r="CKA8" s="276"/>
      <c r="CKB8" s="276"/>
      <c r="CKC8" s="276"/>
      <c r="CKD8" s="276"/>
      <c r="CKE8" s="276"/>
      <c r="CKF8" s="276"/>
      <c r="CKG8" s="276"/>
      <c r="CKH8" s="276"/>
      <c r="CKI8" s="276"/>
      <c r="CKJ8" s="276"/>
      <c r="CKK8" s="276"/>
      <c r="CKL8" s="276"/>
      <c r="CKM8" s="276"/>
      <c r="CKN8" s="276"/>
      <c r="CKO8" s="276"/>
      <c r="CKP8" s="276"/>
      <c r="CKQ8" s="276"/>
      <c r="CKR8" s="276"/>
      <c r="CKS8" s="276"/>
      <c r="CKT8" s="276"/>
      <c r="CKU8" s="276"/>
      <c r="CKV8" s="276"/>
      <c r="CKW8" s="276"/>
      <c r="CKX8" s="276"/>
      <c r="CKY8" s="276"/>
      <c r="CKZ8" s="276"/>
      <c r="CLA8" s="276"/>
      <c r="CLB8" s="276"/>
      <c r="CLC8" s="276"/>
      <c r="CLD8" s="276"/>
      <c r="CLE8" s="276"/>
      <c r="CLF8" s="276"/>
      <c r="CLG8" s="276"/>
      <c r="CLH8" s="276"/>
      <c r="CLI8" s="276"/>
      <c r="CLJ8" s="276"/>
      <c r="CLK8" s="276"/>
      <c r="CLL8" s="276"/>
      <c r="CLM8" s="276"/>
      <c r="CLN8" s="276"/>
      <c r="CLO8" s="276"/>
      <c r="CLP8" s="276"/>
      <c r="CLQ8" s="276"/>
      <c r="CLR8" s="276"/>
      <c r="CLS8" s="276"/>
      <c r="CLT8" s="276"/>
      <c r="CLU8" s="276"/>
      <c r="CLV8" s="276"/>
      <c r="CLW8" s="276"/>
      <c r="CLX8" s="276"/>
      <c r="CLY8" s="276"/>
      <c r="CLZ8" s="276"/>
      <c r="CMA8" s="276"/>
      <c r="CMB8" s="276"/>
      <c r="CMC8" s="276"/>
      <c r="CMD8" s="276"/>
      <c r="CME8" s="276"/>
      <c r="CMF8" s="276"/>
      <c r="CMG8" s="276"/>
      <c r="CMH8" s="276"/>
      <c r="CMI8" s="276"/>
      <c r="CMJ8" s="276"/>
      <c r="CMK8" s="276"/>
      <c r="CML8" s="276"/>
      <c r="CMM8" s="276"/>
      <c r="CMN8" s="276"/>
      <c r="CMO8" s="276"/>
      <c r="CMP8" s="276"/>
      <c r="CMQ8" s="276"/>
      <c r="CMR8" s="276"/>
      <c r="CMS8" s="276"/>
      <c r="CMT8" s="276"/>
      <c r="CMU8" s="276"/>
      <c r="CMV8" s="276"/>
      <c r="CMW8" s="276"/>
      <c r="CMX8" s="276"/>
      <c r="CMY8" s="276"/>
      <c r="CMZ8" s="276"/>
      <c r="CNA8" s="276"/>
      <c r="CNB8" s="276"/>
      <c r="CNC8" s="276"/>
      <c r="CND8" s="276"/>
      <c r="CNE8" s="276"/>
      <c r="CNF8" s="276"/>
      <c r="CNG8" s="276"/>
      <c r="CNH8" s="276"/>
      <c r="CNI8" s="276"/>
      <c r="CNJ8" s="276"/>
      <c r="CNK8" s="276"/>
      <c r="CNL8" s="276"/>
      <c r="CNM8" s="276"/>
      <c r="CNN8" s="276"/>
      <c r="CNO8" s="276"/>
      <c r="CNP8" s="276"/>
      <c r="CNQ8" s="276"/>
      <c r="CNR8" s="276"/>
      <c r="CNS8" s="276"/>
      <c r="CNT8" s="276"/>
      <c r="CNU8" s="276"/>
      <c r="CNV8" s="276"/>
      <c r="CNW8" s="276"/>
      <c r="CNX8" s="276"/>
      <c r="CNY8" s="276"/>
      <c r="CNZ8" s="276"/>
      <c r="COA8" s="276"/>
      <c r="COB8" s="276"/>
      <c r="COC8" s="276"/>
      <c r="COD8" s="276"/>
      <c r="COE8" s="276"/>
      <c r="COF8" s="276"/>
      <c r="COG8" s="276"/>
      <c r="COH8" s="276"/>
      <c r="COI8" s="276"/>
      <c r="COJ8" s="276"/>
      <c r="COK8" s="276"/>
      <c r="COL8" s="276"/>
      <c r="COM8" s="276"/>
      <c r="CON8" s="276"/>
      <c r="COO8" s="276"/>
      <c r="COP8" s="276"/>
      <c r="COQ8" s="276"/>
      <c r="COR8" s="276"/>
      <c r="COS8" s="276"/>
      <c r="COT8" s="276"/>
      <c r="COU8" s="276"/>
      <c r="COV8" s="276"/>
      <c r="COW8" s="276"/>
      <c r="COX8" s="276"/>
      <c r="COY8" s="276"/>
      <c r="COZ8" s="276"/>
      <c r="CPA8" s="276"/>
      <c r="CPB8" s="276"/>
      <c r="CPC8" s="276"/>
      <c r="CPD8" s="276"/>
      <c r="CPE8" s="276"/>
      <c r="CPF8" s="276"/>
      <c r="CPG8" s="276"/>
      <c r="CPH8" s="276"/>
      <c r="CPI8" s="276"/>
      <c r="CPJ8" s="276"/>
      <c r="CPK8" s="276"/>
      <c r="CPL8" s="276"/>
      <c r="CPM8" s="276"/>
      <c r="CPN8" s="276"/>
      <c r="CPO8" s="276"/>
      <c r="CPP8" s="276"/>
      <c r="CPQ8" s="276"/>
      <c r="CPR8" s="276"/>
      <c r="CPS8" s="276"/>
      <c r="CPT8" s="276"/>
      <c r="CPU8" s="276"/>
      <c r="CPV8" s="276"/>
      <c r="CPW8" s="276"/>
      <c r="CPX8" s="276"/>
      <c r="CPY8" s="276"/>
      <c r="CPZ8" s="276"/>
      <c r="CQA8" s="276"/>
      <c r="CQB8" s="276"/>
      <c r="CQC8" s="276"/>
      <c r="CQD8" s="276"/>
      <c r="CQE8" s="276"/>
      <c r="CQF8" s="276"/>
      <c r="CQG8" s="276"/>
      <c r="CQH8" s="276"/>
      <c r="CQI8" s="276"/>
      <c r="CQJ8" s="276"/>
      <c r="CQK8" s="276"/>
      <c r="CQL8" s="276"/>
      <c r="CQM8" s="276"/>
      <c r="CQN8" s="276"/>
      <c r="CQO8" s="276"/>
      <c r="CQP8" s="276"/>
      <c r="CQQ8" s="276"/>
      <c r="CQR8" s="276"/>
      <c r="CQS8" s="276"/>
      <c r="CQT8" s="276"/>
      <c r="CQU8" s="276"/>
      <c r="CQV8" s="276"/>
      <c r="CQW8" s="276"/>
      <c r="CQX8" s="276"/>
      <c r="CQY8" s="276"/>
      <c r="CQZ8" s="276"/>
      <c r="CRA8" s="276"/>
      <c r="CRB8" s="276"/>
      <c r="CRC8" s="276"/>
      <c r="CRD8" s="276"/>
      <c r="CRE8" s="276"/>
      <c r="CRF8" s="276"/>
      <c r="CRG8" s="276"/>
      <c r="CRH8" s="276"/>
      <c r="CRI8" s="276"/>
      <c r="CRJ8" s="276"/>
      <c r="CRK8" s="276"/>
      <c r="CRL8" s="276"/>
      <c r="CRM8" s="276"/>
      <c r="CRN8" s="276"/>
      <c r="CRO8" s="276"/>
      <c r="CRP8" s="276"/>
      <c r="CRQ8" s="276"/>
      <c r="CRR8" s="276"/>
      <c r="CRS8" s="276"/>
      <c r="CRT8" s="276"/>
      <c r="CRU8" s="276"/>
      <c r="CRV8" s="276"/>
      <c r="CRW8" s="276"/>
      <c r="CRX8" s="276"/>
      <c r="CRY8" s="276"/>
      <c r="CRZ8" s="276"/>
      <c r="CSA8" s="276"/>
      <c r="CSB8" s="276"/>
      <c r="CSC8" s="276"/>
      <c r="CSD8" s="276"/>
      <c r="CSE8" s="276"/>
      <c r="CSF8" s="276"/>
      <c r="CSG8" s="276"/>
      <c r="CSH8" s="276"/>
      <c r="CSI8" s="276"/>
      <c r="CSJ8" s="276"/>
      <c r="CSK8" s="276"/>
      <c r="CSL8" s="276"/>
      <c r="CSM8" s="276"/>
      <c r="CSN8" s="276"/>
      <c r="CSO8" s="276"/>
      <c r="CSP8" s="276"/>
      <c r="CSQ8" s="276"/>
      <c r="CSR8" s="276"/>
      <c r="CSS8" s="276"/>
      <c r="CST8" s="276"/>
      <c r="CSU8" s="276"/>
      <c r="CSV8" s="276"/>
      <c r="CSW8" s="276"/>
      <c r="CSX8" s="276"/>
      <c r="CSY8" s="276"/>
      <c r="CSZ8" s="276"/>
      <c r="CTA8" s="276"/>
      <c r="CTB8" s="276"/>
      <c r="CTC8" s="276"/>
      <c r="CTD8" s="276"/>
      <c r="CTE8" s="276"/>
      <c r="CTF8" s="276"/>
      <c r="CTG8" s="276"/>
      <c r="CTH8" s="276"/>
      <c r="CTI8" s="276"/>
      <c r="CTJ8" s="276"/>
      <c r="CTK8" s="276"/>
      <c r="CTL8" s="276"/>
      <c r="CTM8" s="276"/>
      <c r="CTN8" s="276"/>
      <c r="CTO8" s="276"/>
      <c r="CTP8" s="276"/>
      <c r="CTQ8" s="276"/>
      <c r="CTR8" s="276"/>
      <c r="CTS8" s="276"/>
      <c r="CTT8" s="276"/>
      <c r="CTU8" s="276"/>
      <c r="CTV8" s="276"/>
      <c r="CTW8" s="276"/>
      <c r="CTX8" s="276"/>
      <c r="CTY8" s="276"/>
      <c r="CTZ8" s="276"/>
      <c r="CUA8" s="276"/>
      <c r="CUB8" s="276"/>
      <c r="CUC8" s="276"/>
      <c r="CUD8" s="276"/>
      <c r="CUE8" s="276"/>
      <c r="CUF8" s="276"/>
      <c r="CUG8" s="276"/>
      <c r="CUH8" s="276"/>
      <c r="CUI8" s="276"/>
      <c r="CUJ8" s="276"/>
      <c r="CUK8" s="276"/>
      <c r="CUL8" s="276"/>
      <c r="CUM8" s="276"/>
      <c r="CUN8" s="276"/>
      <c r="CUO8" s="276"/>
      <c r="CUP8" s="276"/>
      <c r="CUQ8" s="276"/>
      <c r="CUR8" s="276"/>
      <c r="CUS8" s="276"/>
      <c r="CUT8" s="276"/>
      <c r="CUU8" s="276"/>
      <c r="CUV8" s="276"/>
      <c r="CUW8" s="276"/>
      <c r="CUX8" s="276"/>
      <c r="CUY8" s="276"/>
      <c r="CUZ8" s="276"/>
      <c r="CVA8" s="276"/>
      <c r="CVB8" s="276"/>
      <c r="CVC8" s="276"/>
      <c r="CVD8" s="276"/>
      <c r="CVE8" s="276"/>
      <c r="CVF8" s="276"/>
      <c r="CVG8" s="276"/>
      <c r="CVH8" s="276"/>
      <c r="CVI8" s="276"/>
      <c r="CVJ8" s="276"/>
      <c r="CVK8" s="276"/>
      <c r="CVL8" s="276"/>
      <c r="CVM8" s="276"/>
      <c r="CVN8" s="276"/>
      <c r="CVO8" s="276"/>
      <c r="CVP8" s="276"/>
      <c r="CVQ8" s="276"/>
      <c r="CVR8" s="276"/>
      <c r="CVS8" s="276"/>
      <c r="CVT8" s="276"/>
      <c r="CVU8" s="276"/>
      <c r="CVV8" s="276"/>
      <c r="CVW8" s="276"/>
      <c r="CVX8" s="276"/>
      <c r="CVY8" s="276"/>
      <c r="CVZ8" s="276"/>
      <c r="CWA8" s="276"/>
      <c r="CWB8" s="276"/>
      <c r="CWC8" s="276"/>
      <c r="CWD8" s="276"/>
      <c r="CWE8" s="276"/>
      <c r="CWF8" s="276"/>
      <c r="CWG8" s="276"/>
      <c r="CWH8" s="276"/>
      <c r="CWI8" s="276"/>
      <c r="CWJ8" s="276"/>
      <c r="CWK8" s="276"/>
      <c r="CWL8" s="276"/>
      <c r="CWM8" s="276"/>
      <c r="CWN8" s="276"/>
      <c r="CWO8" s="276"/>
      <c r="CWP8" s="276"/>
      <c r="CWQ8" s="276"/>
      <c r="CWR8" s="276"/>
      <c r="CWS8" s="276"/>
      <c r="CWT8" s="276"/>
      <c r="CWU8" s="276"/>
      <c r="CWV8" s="276"/>
      <c r="CWW8" s="276"/>
      <c r="CWX8" s="276"/>
      <c r="CWY8" s="276"/>
      <c r="CWZ8" s="276"/>
      <c r="CXA8" s="276"/>
      <c r="CXB8" s="276"/>
      <c r="CXC8" s="276"/>
      <c r="CXD8" s="276"/>
      <c r="CXE8" s="276"/>
      <c r="CXF8" s="276"/>
      <c r="CXG8" s="276"/>
      <c r="CXH8" s="276"/>
      <c r="CXI8" s="276"/>
      <c r="CXJ8" s="276"/>
      <c r="CXK8" s="276"/>
      <c r="CXL8" s="276"/>
      <c r="CXM8" s="276"/>
      <c r="CXN8" s="276"/>
      <c r="CXO8" s="276"/>
      <c r="CXP8" s="276"/>
      <c r="CXQ8" s="276"/>
      <c r="CXR8" s="276"/>
      <c r="CXS8" s="276"/>
      <c r="CXT8" s="276"/>
      <c r="CXU8" s="276"/>
      <c r="CXV8" s="276"/>
      <c r="CXW8" s="276"/>
      <c r="CXX8" s="276"/>
      <c r="CXY8" s="276"/>
      <c r="CXZ8" s="276"/>
      <c r="CYA8" s="276"/>
      <c r="CYB8" s="276"/>
      <c r="CYC8" s="276"/>
      <c r="CYD8" s="276"/>
      <c r="CYE8" s="276"/>
      <c r="CYF8" s="276"/>
      <c r="CYG8" s="276"/>
      <c r="CYH8" s="276"/>
      <c r="CYI8" s="276"/>
      <c r="CYJ8" s="276"/>
      <c r="CYK8" s="276"/>
      <c r="CYL8" s="276"/>
      <c r="CYM8" s="276"/>
      <c r="CYN8" s="276"/>
      <c r="CYO8" s="276"/>
      <c r="CYP8" s="276"/>
      <c r="CYQ8" s="276"/>
      <c r="CYR8" s="276"/>
      <c r="CYS8" s="276"/>
      <c r="CYT8" s="276"/>
      <c r="CYU8" s="276"/>
      <c r="CYV8" s="276"/>
      <c r="CYW8" s="276"/>
      <c r="CYX8" s="276"/>
      <c r="CYY8" s="276"/>
      <c r="CYZ8" s="276"/>
      <c r="CZA8" s="276"/>
      <c r="CZB8" s="276"/>
      <c r="CZC8" s="276"/>
      <c r="CZD8" s="276"/>
      <c r="CZE8" s="276"/>
      <c r="CZF8" s="276"/>
      <c r="CZG8" s="276"/>
      <c r="CZH8" s="276"/>
      <c r="CZI8" s="276"/>
      <c r="CZJ8" s="276"/>
      <c r="CZK8" s="276"/>
      <c r="CZL8" s="276"/>
      <c r="CZM8" s="276"/>
      <c r="CZN8" s="276"/>
      <c r="CZO8" s="276"/>
      <c r="CZP8" s="276"/>
      <c r="CZQ8" s="276"/>
      <c r="CZR8" s="276"/>
      <c r="CZS8" s="276"/>
      <c r="CZT8" s="276"/>
      <c r="CZU8" s="276"/>
      <c r="CZV8" s="276"/>
      <c r="CZW8" s="276"/>
      <c r="CZX8" s="276"/>
      <c r="CZY8" s="276"/>
      <c r="CZZ8" s="276"/>
      <c r="DAA8" s="276"/>
      <c r="DAB8" s="276"/>
      <c r="DAC8" s="276"/>
      <c r="DAD8" s="276"/>
      <c r="DAE8" s="276"/>
      <c r="DAF8" s="276"/>
      <c r="DAG8" s="276"/>
      <c r="DAH8" s="276"/>
      <c r="DAI8" s="276"/>
      <c r="DAJ8" s="276"/>
      <c r="DAK8" s="276"/>
      <c r="DAL8" s="276"/>
      <c r="DAM8" s="276"/>
      <c r="DAN8" s="276"/>
      <c r="DAO8" s="276"/>
      <c r="DAP8" s="276"/>
      <c r="DAQ8" s="276"/>
      <c r="DAR8" s="276"/>
      <c r="DAS8" s="276"/>
      <c r="DAT8" s="276"/>
      <c r="DAU8" s="276"/>
      <c r="DAV8" s="276"/>
      <c r="DAW8" s="276"/>
      <c r="DAX8" s="276"/>
      <c r="DAY8" s="276"/>
      <c r="DAZ8" s="276"/>
      <c r="DBA8" s="276"/>
      <c r="DBB8" s="276"/>
      <c r="DBC8" s="276"/>
      <c r="DBD8" s="276"/>
      <c r="DBE8" s="276"/>
      <c r="DBF8" s="276"/>
      <c r="DBG8" s="276"/>
      <c r="DBH8" s="276"/>
      <c r="DBI8" s="276"/>
      <c r="DBJ8" s="276"/>
      <c r="DBK8" s="276"/>
      <c r="DBL8" s="276"/>
      <c r="DBM8" s="276"/>
      <c r="DBN8" s="276"/>
      <c r="DBO8" s="276"/>
      <c r="DBP8" s="276"/>
      <c r="DBQ8" s="276"/>
      <c r="DBR8" s="276"/>
      <c r="DBS8" s="276"/>
      <c r="DBT8" s="276"/>
      <c r="DBU8" s="276"/>
      <c r="DBV8" s="276"/>
      <c r="DBW8" s="276"/>
      <c r="DBX8" s="276"/>
      <c r="DBY8" s="276"/>
      <c r="DBZ8" s="276"/>
      <c r="DCA8" s="276"/>
      <c r="DCB8" s="276"/>
      <c r="DCC8" s="276"/>
      <c r="DCD8" s="276"/>
      <c r="DCE8" s="276"/>
      <c r="DCF8" s="276"/>
      <c r="DCG8" s="276"/>
      <c r="DCH8" s="276"/>
      <c r="DCI8" s="276"/>
      <c r="DCJ8" s="276"/>
      <c r="DCK8" s="276"/>
      <c r="DCL8" s="276"/>
      <c r="DCM8" s="276"/>
      <c r="DCN8" s="276"/>
      <c r="DCO8" s="276"/>
      <c r="DCP8" s="276"/>
      <c r="DCQ8" s="276"/>
      <c r="DCR8" s="276"/>
      <c r="DCS8" s="276"/>
      <c r="DCT8" s="276"/>
      <c r="DCU8" s="276"/>
      <c r="DCV8" s="276"/>
      <c r="DCW8" s="276"/>
      <c r="DCX8" s="276"/>
      <c r="DCY8" s="276"/>
      <c r="DCZ8" s="276"/>
      <c r="DDA8" s="276"/>
      <c r="DDB8" s="276"/>
      <c r="DDC8" s="276"/>
      <c r="DDD8" s="276"/>
      <c r="DDE8" s="276"/>
      <c r="DDF8" s="276"/>
      <c r="DDG8" s="276"/>
      <c r="DDH8" s="276"/>
      <c r="DDI8" s="276"/>
      <c r="DDJ8" s="276"/>
      <c r="DDK8" s="276"/>
      <c r="DDL8" s="276"/>
      <c r="DDM8" s="276"/>
      <c r="DDN8" s="276"/>
      <c r="DDO8" s="276"/>
      <c r="DDP8" s="276"/>
      <c r="DDQ8" s="276"/>
      <c r="DDR8" s="276"/>
      <c r="DDS8" s="276"/>
      <c r="DDT8" s="276"/>
      <c r="DDU8" s="276"/>
      <c r="DDV8" s="276"/>
      <c r="DDW8" s="276"/>
      <c r="DDX8" s="276"/>
      <c r="DDY8" s="276"/>
      <c r="DDZ8" s="276"/>
      <c r="DEA8" s="276"/>
      <c r="DEB8" s="276"/>
      <c r="DEC8" s="276"/>
      <c r="DED8" s="276"/>
      <c r="DEE8" s="276"/>
      <c r="DEF8" s="276"/>
      <c r="DEG8" s="276"/>
      <c r="DEH8" s="276"/>
      <c r="DEI8" s="276"/>
      <c r="DEJ8" s="276"/>
      <c r="DEK8" s="276"/>
      <c r="DEL8" s="276"/>
      <c r="DEM8" s="276"/>
      <c r="DEN8" s="276"/>
      <c r="DEO8" s="276"/>
      <c r="DEP8" s="276"/>
      <c r="DEQ8" s="276"/>
      <c r="DER8" s="276"/>
      <c r="DES8" s="276"/>
      <c r="DET8" s="276"/>
      <c r="DEU8" s="276"/>
      <c r="DEV8" s="276"/>
      <c r="DEW8" s="276"/>
      <c r="DEX8" s="276"/>
      <c r="DEY8" s="276"/>
      <c r="DEZ8" s="276"/>
      <c r="DFA8" s="276"/>
      <c r="DFB8" s="276"/>
      <c r="DFC8" s="276"/>
      <c r="DFD8" s="276"/>
      <c r="DFE8" s="276"/>
      <c r="DFF8" s="276"/>
      <c r="DFG8" s="276"/>
      <c r="DFH8" s="276"/>
      <c r="DFI8" s="276"/>
      <c r="DFJ8" s="276"/>
      <c r="DFK8" s="276"/>
      <c r="DFL8" s="276"/>
      <c r="DFM8" s="276"/>
      <c r="DFN8" s="276"/>
      <c r="DFO8" s="276"/>
      <c r="DFP8" s="276"/>
      <c r="DFQ8" s="276"/>
      <c r="DFR8" s="276"/>
      <c r="DFS8" s="276"/>
      <c r="DFT8" s="276"/>
      <c r="DFU8" s="276"/>
      <c r="DFV8" s="276"/>
      <c r="DFW8" s="276"/>
      <c r="DFX8" s="276"/>
      <c r="DFY8" s="276"/>
      <c r="DFZ8" s="276"/>
      <c r="DGA8" s="276"/>
      <c r="DGB8" s="276"/>
      <c r="DGC8" s="276"/>
      <c r="DGD8" s="276"/>
      <c r="DGE8" s="276"/>
      <c r="DGF8" s="276"/>
      <c r="DGG8" s="276"/>
      <c r="DGH8" s="276"/>
      <c r="DGI8" s="276"/>
      <c r="DGJ8" s="276"/>
      <c r="DGK8" s="276"/>
      <c r="DGL8" s="276"/>
      <c r="DGM8" s="276"/>
      <c r="DGN8" s="276"/>
      <c r="DGO8" s="276"/>
      <c r="DGP8" s="276"/>
      <c r="DGQ8" s="276"/>
      <c r="DGR8" s="276"/>
      <c r="DGS8" s="276"/>
      <c r="DGT8" s="276"/>
      <c r="DGU8" s="276"/>
      <c r="DGV8" s="276"/>
      <c r="DGW8" s="276"/>
      <c r="DGX8" s="276"/>
      <c r="DGY8" s="276"/>
      <c r="DGZ8" s="276"/>
      <c r="DHA8" s="276"/>
      <c r="DHB8" s="276"/>
      <c r="DHC8" s="276"/>
      <c r="DHD8" s="276"/>
      <c r="DHE8" s="276"/>
      <c r="DHF8" s="276"/>
      <c r="DHG8" s="276"/>
      <c r="DHH8" s="276"/>
      <c r="DHI8" s="276"/>
      <c r="DHJ8" s="276"/>
      <c r="DHK8" s="276"/>
      <c r="DHL8" s="276"/>
      <c r="DHM8" s="276"/>
      <c r="DHN8" s="276"/>
      <c r="DHO8" s="276"/>
      <c r="DHP8" s="276"/>
      <c r="DHQ8" s="276"/>
      <c r="DHR8" s="276"/>
      <c r="DHS8" s="276"/>
      <c r="DHT8" s="276"/>
      <c r="DHU8" s="276"/>
      <c r="DHV8" s="276"/>
      <c r="DHW8" s="276"/>
      <c r="DHX8" s="276"/>
      <c r="DHY8" s="276"/>
      <c r="DHZ8" s="276"/>
      <c r="DIA8" s="276"/>
      <c r="DIB8" s="276"/>
      <c r="DIC8" s="276"/>
      <c r="DID8" s="276"/>
      <c r="DIE8" s="276"/>
      <c r="DIF8" s="276"/>
      <c r="DIG8" s="276"/>
      <c r="DIH8" s="276"/>
      <c r="DII8" s="276"/>
      <c r="DIJ8" s="276"/>
      <c r="DIK8" s="276"/>
      <c r="DIL8" s="276"/>
      <c r="DIM8" s="276"/>
      <c r="DIN8" s="276"/>
      <c r="DIO8" s="276"/>
      <c r="DIP8" s="276"/>
      <c r="DIQ8" s="276"/>
      <c r="DIR8" s="276"/>
      <c r="DIS8" s="276"/>
      <c r="DIT8" s="276"/>
      <c r="DIU8" s="276"/>
      <c r="DIV8" s="276"/>
      <c r="DIW8" s="276"/>
      <c r="DIX8" s="276"/>
      <c r="DIY8" s="276"/>
      <c r="DIZ8" s="276"/>
      <c r="DJA8" s="276"/>
      <c r="DJB8" s="276"/>
      <c r="DJC8" s="276"/>
      <c r="DJD8" s="276"/>
      <c r="DJE8" s="276"/>
      <c r="DJF8" s="276"/>
      <c r="DJG8" s="276"/>
      <c r="DJH8" s="276"/>
      <c r="DJI8" s="276"/>
      <c r="DJJ8" s="276"/>
      <c r="DJK8" s="276"/>
      <c r="DJL8" s="276"/>
      <c r="DJM8" s="276"/>
      <c r="DJN8" s="276"/>
      <c r="DJO8" s="276"/>
      <c r="DJP8" s="276"/>
      <c r="DJQ8" s="276"/>
      <c r="DJR8" s="276"/>
      <c r="DJS8" s="276"/>
      <c r="DJT8" s="276"/>
      <c r="DJU8" s="276"/>
      <c r="DJV8" s="276"/>
      <c r="DJW8" s="276"/>
      <c r="DJX8" s="276"/>
      <c r="DJY8" s="276"/>
      <c r="DJZ8" s="276"/>
      <c r="DKA8" s="276"/>
      <c r="DKB8" s="276"/>
      <c r="DKC8" s="276"/>
      <c r="DKD8" s="276"/>
      <c r="DKE8" s="276"/>
      <c r="DKF8" s="276"/>
      <c r="DKG8" s="276"/>
      <c r="DKH8" s="276"/>
      <c r="DKI8" s="276"/>
      <c r="DKJ8" s="276"/>
      <c r="DKK8" s="276"/>
      <c r="DKL8" s="276"/>
      <c r="DKM8" s="276"/>
      <c r="DKN8" s="276"/>
      <c r="DKO8" s="276"/>
      <c r="DKP8" s="276"/>
      <c r="DKQ8" s="276"/>
      <c r="DKR8" s="276"/>
      <c r="DKS8" s="276"/>
      <c r="DKT8" s="276"/>
      <c r="DKU8" s="276"/>
      <c r="DKV8" s="276"/>
      <c r="DKW8" s="276"/>
      <c r="DKX8" s="276"/>
      <c r="DKY8" s="276"/>
      <c r="DKZ8" s="276"/>
      <c r="DLA8" s="276"/>
      <c r="DLB8" s="276"/>
      <c r="DLC8" s="276"/>
      <c r="DLD8" s="276"/>
      <c r="DLE8" s="276"/>
      <c r="DLF8" s="276"/>
      <c r="DLG8" s="276"/>
      <c r="DLH8" s="276"/>
      <c r="DLI8" s="276"/>
      <c r="DLJ8" s="276"/>
      <c r="DLK8" s="276"/>
      <c r="DLL8" s="276"/>
      <c r="DLM8" s="276"/>
      <c r="DLN8" s="276"/>
      <c r="DLO8" s="276"/>
      <c r="DLP8" s="276"/>
      <c r="DLQ8" s="276"/>
      <c r="DLR8" s="276"/>
      <c r="DLS8" s="276"/>
      <c r="DLT8" s="276"/>
      <c r="DLU8" s="276"/>
      <c r="DLV8" s="276"/>
      <c r="DLW8" s="276"/>
      <c r="DLX8" s="276"/>
      <c r="DLY8" s="276"/>
      <c r="DLZ8" s="276"/>
      <c r="DMA8" s="276"/>
      <c r="DMB8" s="276"/>
      <c r="DMC8" s="276"/>
      <c r="DMD8" s="276"/>
      <c r="DME8" s="276"/>
      <c r="DMF8" s="276"/>
      <c r="DMG8" s="276"/>
      <c r="DMH8" s="276"/>
      <c r="DMI8" s="276"/>
      <c r="DMJ8" s="276"/>
      <c r="DMK8" s="276"/>
      <c r="DML8" s="276"/>
      <c r="DMM8" s="276"/>
      <c r="DMN8" s="276"/>
      <c r="DMO8" s="276"/>
      <c r="DMP8" s="276"/>
      <c r="DMQ8" s="276"/>
      <c r="DMR8" s="276"/>
      <c r="DMS8" s="276"/>
      <c r="DMT8" s="276"/>
      <c r="DMU8" s="276"/>
      <c r="DMV8" s="276"/>
      <c r="DMW8" s="276"/>
      <c r="DMX8" s="276"/>
      <c r="DMY8" s="276"/>
      <c r="DMZ8" s="276"/>
      <c r="DNA8" s="276"/>
      <c r="DNB8" s="276"/>
      <c r="DNC8" s="276"/>
      <c r="DND8" s="276"/>
      <c r="DNE8" s="276"/>
      <c r="DNF8" s="276"/>
      <c r="DNG8" s="276"/>
      <c r="DNH8" s="276"/>
      <c r="DNI8" s="276"/>
      <c r="DNJ8" s="276"/>
      <c r="DNK8" s="276"/>
      <c r="DNL8" s="276"/>
      <c r="DNM8" s="276"/>
      <c r="DNN8" s="276"/>
      <c r="DNO8" s="276"/>
      <c r="DNP8" s="276"/>
      <c r="DNQ8" s="276"/>
      <c r="DNR8" s="276"/>
      <c r="DNS8" s="276"/>
      <c r="DNT8" s="276"/>
      <c r="DNU8" s="276"/>
      <c r="DNV8" s="276"/>
      <c r="DNW8" s="276"/>
      <c r="DNX8" s="276"/>
      <c r="DNY8" s="276"/>
      <c r="DNZ8" s="276"/>
      <c r="DOA8" s="276"/>
      <c r="DOB8" s="276"/>
      <c r="DOC8" s="276"/>
      <c r="DOD8" s="276"/>
      <c r="DOE8" s="276"/>
      <c r="DOF8" s="276"/>
      <c r="DOG8" s="276"/>
      <c r="DOH8" s="276"/>
      <c r="DOI8" s="276"/>
      <c r="DOJ8" s="276"/>
      <c r="DOK8" s="276"/>
      <c r="DOL8" s="276"/>
      <c r="DOM8" s="276"/>
      <c r="DON8" s="276"/>
      <c r="DOO8" s="276"/>
      <c r="DOP8" s="276"/>
      <c r="DOQ8" s="276"/>
      <c r="DOR8" s="276"/>
      <c r="DOS8" s="276"/>
      <c r="DOT8" s="276"/>
      <c r="DOU8" s="276"/>
      <c r="DOV8" s="276"/>
      <c r="DOW8" s="276"/>
      <c r="DOX8" s="276"/>
      <c r="DOY8" s="276"/>
      <c r="DOZ8" s="276"/>
      <c r="DPA8" s="276"/>
      <c r="DPB8" s="276"/>
      <c r="DPC8" s="276"/>
      <c r="DPD8" s="276"/>
      <c r="DPE8" s="276"/>
      <c r="DPF8" s="276"/>
      <c r="DPG8" s="276"/>
      <c r="DPH8" s="276"/>
      <c r="DPI8" s="276"/>
      <c r="DPJ8" s="276"/>
      <c r="DPK8" s="276"/>
      <c r="DPL8" s="276"/>
      <c r="DPM8" s="276"/>
      <c r="DPN8" s="276"/>
      <c r="DPO8" s="276"/>
      <c r="DPP8" s="276"/>
      <c r="DPQ8" s="276"/>
      <c r="DPR8" s="276"/>
      <c r="DPS8" s="276"/>
      <c r="DPT8" s="276"/>
      <c r="DPU8" s="276"/>
      <c r="DPV8" s="276"/>
      <c r="DPW8" s="276"/>
      <c r="DPX8" s="276"/>
      <c r="DPY8" s="276"/>
      <c r="DPZ8" s="276"/>
      <c r="DQA8" s="276"/>
      <c r="DQB8" s="276"/>
      <c r="DQC8" s="276"/>
      <c r="DQD8" s="276"/>
      <c r="DQE8" s="276"/>
      <c r="DQF8" s="276"/>
      <c r="DQG8" s="276"/>
      <c r="DQH8" s="276"/>
      <c r="DQI8" s="276"/>
      <c r="DQJ8" s="276"/>
      <c r="DQK8" s="276"/>
      <c r="DQL8" s="276"/>
      <c r="DQM8" s="276"/>
      <c r="DQN8" s="276"/>
      <c r="DQO8" s="276"/>
      <c r="DQP8" s="276"/>
      <c r="DQQ8" s="276"/>
      <c r="DQR8" s="276"/>
      <c r="DQS8" s="276"/>
      <c r="DQT8" s="276"/>
      <c r="DQU8" s="276"/>
      <c r="DQV8" s="276"/>
      <c r="DQW8" s="276"/>
      <c r="DQX8" s="276"/>
      <c r="DQY8" s="276"/>
      <c r="DQZ8" s="276"/>
      <c r="DRA8" s="276"/>
      <c r="DRB8" s="276"/>
      <c r="DRC8" s="276"/>
      <c r="DRD8" s="276"/>
      <c r="DRE8" s="276"/>
      <c r="DRF8" s="276"/>
      <c r="DRG8" s="276"/>
      <c r="DRH8" s="276"/>
      <c r="DRI8" s="276"/>
      <c r="DRJ8" s="276"/>
      <c r="DRK8" s="276"/>
      <c r="DRL8" s="276"/>
      <c r="DRM8" s="276"/>
      <c r="DRN8" s="276"/>
      <c r="DRO8" s="276"/>
      <c r="DRP8" s="276"/>
      <c r="DRQ8" s="276"/>
      <c r="DRR8" s="276"/>
      <c r="DRS8" s="276"/>
      <c r="DRT8" s="276"/>
      <c r="DRU8" s="276"/>
      <c r="DRV8" s="276"/>
      <c r="DRW8" s="276"/>
      <c r="DRX8" s="276"/>
      <c r="DRY8" s="276"/>
      <c r="DRZ8" s="276"/>
      <c r="DSA8" s="276"/>
      <c r="DSB8" s="276"/>
      <c r="DSC8" s="276"/>
      <c r="DSD8" s="276"/>
      <c r="DSE8" s="276"/>
      <c r="DSF8" s="276"/>
      <c r="DSG8" s="276"/>
      <c r="DSH8" s="276"/>
      <c r="DSI8" s="276"/>
      <c r="DSJ8" s="276"/>
      <c r="DSK8" s="276"/>
      <c r="DSL8" s="276"/>
      <c r="DSM8" s="276"/>
      <c r="DSN8" s="276"/>
      <c r="DSO8" s="276"/>
      <c r="DSP8" s="276"/>
      <c r="DSQ8" s="276"/>
      <c r="DSR8" s="276"/>
      <c r="DSS8" s="276"/>
      <c r="DST8" s="276"/>
      <c r="DSU8" s="276"/>
      <c r="DSV8" s="276"/>
      <c r="DSW8" s="276"/>
      <c r="DSX8" s="276"/>
      <c r="DSY8" s="276"/>
      <c r="DSZ8" s="276"/>
      <c r="DTA8" s="276"/>
      <c r="DTB8" s="276"/>
      <c r="DTC8" s="276"/>
      <c r="DTD8" s="276"/>
      <c r="DTE8" s="276"/>
      <c r="DTF8" s="276"/>
      <c r="DTG8" s="276"/>
      <c r="DTH8" s="276"/>
      <c r="DTI8" s="276"/>
      <c r="DTJ8" s="276"/>
      <c r="DTK8" s="276"/>
      <c r="DTL8" s="276"/>
      <c r="DTM8" s="276"/>
      <c r="DTN8" s="276"/>
      <c r="DTO8" s="276"/>
      <c r="DTP8" s="276"/>
      <c r="DTQ8" s="276"/>
      <c r="DTR8" s="276"/>
      <c r="DTS8" s="276"/>
      <c r="DTT8" s="276"/>
      <c r="DTU8" s="276"/>
      <c r="DTV8" s="276"/>
      <c r="DTW8" s="276"/>
      <c r="DTX8" s="276"/>
      <c r="DTY8" s="276"/>
      <c r="DTZ8" s="276"/>
      <c r="DUA8" s="276"/>
      <c r="DUB8" s="276"/>
      <c r="DUC8" s="276"/>
      <c r="DUD8" s="276"/>
      <c r="DUE8" s="276"/>
      <c r="DUF8" s="276"/>
      <c r="DUG8" s="276"/>
      <c r="DUH8" s="276"/>
      <c r="DUI8" s="276"/>
      <c r="DUJ8" s="276"/>
      <c r="DUK8" s="276"/>
      <c r="DUL8" s="276"/>
      <c r="DUM8" s="276"/>
      <c r="DUN8" s="276"/>
      <c r="DUO8" s="276"/>
      <c r="DUP8" s="276"/>
      <c r="DUQ8" s="276"/>
      <c r="DUR8" s="276"/>
      <c r="DUS8" s="276"/>
      <c r="DUT8" s="276"/>
      <c r="DUU8" s="276"/>
      <c r="DUV8" s="276"/>
      <c r="DUW8" s="276"/>
      <c r="DUX8" s="276"/>
      <c r="DUY8" s="276"/>
      <c r="DUZ8" s="276"/>
      <c r="DVA8" s="276"/>
      <c r="DVB8" s="276"/>
      <c r="DVC8" s="276"/>
      <c r="DVD8" s="276"/>
      <c r="DVE8" s="276"/>
      <c r="DVF8" s="276"/>
      <c r="DVG8" s="276"/>
      <c r="DVH8" s="276"/>
      <c r="DVI8" s="276"/>
      <c r="DVJ8" s="276"/>
      <c r="DVK8" s="276"/>
      <c r="DVL8" s="276"/>
      <c r="DVM8" s="276"/>
      <c r="DVN8" s="276"/>
      <c r="DVO8" s="276"/>
      <c r="DVP8" s="276"/>
      <c r="DVQ8" s="276"/>
      <c r="DVR8" s="276"/>
      <c r="DVS8" s="276"/>
      <c r="DVT8" s="276"/>
      <c r="DVU8" s="276"/>
      <c r="DVV8" s="276"/>
      <c r="DVW8" s="276"/>
      <c r="DVX8" s="276"/>
      <c r="DVY8" s="276"/>
      <c r="DVZ8" s="276"/>
      <c r="DWA8" s="276"/>
      <c r="DWB8" s="276"/>
      <c r="DWC8" s="276"/>
      <c r="DWD8" s="276"/>
      <c r="DWE8" s="276"/>
      <c r="DWF8" s="276"/>
      <c r="DWG8" s="276"/>
      <c r="DWH8" s="276"/>
      <c r="DWI8" s="276"/>
      <c r="DWJ8" s="276"/>
      <c r="DWK8" s="276"/>
      <c r="DWL8" s="276"/>
      <c r="DWM8" s="276"/>
      <c r="DWN8" s="276"/>
      <c r="DWO8" s="276"/>
      <c r="DWP8" s="276"/>
      <c r="DWQ8" s="276"/>
      <c r="DWR8" s="276"/>
      <c r="DWS8" s="276"/>
      <c r="DWT8" s="276"/>
      <c r="DWU8" s="276"/>
      <c r="DWV8" s="276"/>
      <c r="DWW8" s="276"/>
      <c r="DWX8" s="276"/>
      <c r="DWY8" s="276"/>
      <c r="DWZ8" s="276"/>
      <c r="DXA8" s="276"/>
      <c r="DXB8" s="276"/>
      <c r="DXC8" s="276"/>
      <c r="DXD8" s="276"/>
      <c r="DXE8" s="276"/>
      <c r="DXF8" s="276"/>
      <c r="DXG8" s="276"/>
      <c r="DXH8" s="276"/>
      <c r="DXI8" s="276"/>
      <c r="DXJ8" s="276"/>
      <c r="DXK8" s="276"/>
      <c r="DXL8" s="276"/>
      <c r="DXM8" s="276"/>
      <c r="DXN8" s="276"/>
      <c r="DXO8" s="276"/>
      <c r="DXP8" s="276"/>
      <c r="DXQ8" s="276"/>
      <c r="DXR8" s="276"/>
      <c r="DXS8" s="276"/>
      <c r="DXT8" s="276"/>
      <c r="DXU8" s="276"/>
      <c r="DXV8" s="276"/>
      <c r="DXW8" s="276"/>
      <c r="DXX8" s="276"/>
      <c r="DXY8" s="276"/>
      <c r="DXZ8" s="276"/>
      <c r="DYA8" s="276"/>
      <c r="DYB8" s="276"/>
      <c r="DYC8" s="276"/>
      <c r="DYD8" s="276"/>
      <c r="DYE8" s="276"/>
      <c r="DYF8" s="276"/>
      <c r="DYG8" s="276"/>
      <c r="DYH8" s="276"/>
      <c r="DYI8" s="276"/>
      <c r="DYJ8" s="276"/>
      <c r="DYK8" s="276"/>
      <c r="DYL8" s="276"/>
      <c r="DYM8" s="276"/>
      <c r="DYN8" s="276"/>
      <c r="DYO8" s="276"/>
      <c r="DYP8" s="276"/>
      <c r="DYQ8" s="276"/>
      <c r="DYR8" s="276"/>
      <c r="DYS8" s="276"/>
      <c r="DYT8" s="276"/>
      <c r="DYU8" s="276"/>
      <c r="DYV8" s="276"/>
      <c r="DYW8" s="276"/>
      <c r="DYX8" s="276"/>
      <c r="DYY8" s="276"/>
      <c r="DYZ8" s="276"/>
      <c r="DZA8" s="276"/>
      <c r="DZB8" s="276"/>
      <c r="DZC8" s="276"/>
      <c r="DZD8" s="276"/>
      <c r="DZE8" s="276"/>
      <c r="DZF8" s="276"/>
      <c r="DZG8" s="276"/>
      <c r="DZH8" s="276"/>
      <c r="DZI8" s="276"/>
      <c r="DZJ8" s="276"/>
      <c r="DZK8" s="276"/>
      <c r="DZL8" s="276"/>
      <c r="DZM8" s="276"/>
      <c r="DZN8" s="276"/>
      <c r="DZO8" s="276"/>
      <c r="DZP8" s="276"/>
      <c r="DZQ8" s="276"/>
      <c r="DZR8" s="276"/>
      <c r="DZS8" s="276"/>
      <c r="DZT8" s="276"/>
      <c r="DZU8" s="276"/>
      <c r="DZV8" s="276"/>
      <c r="DZW8" s="276"/>
      <c r="DZX8" s="276"/>
      <c r="DZY8" s="276"/>
      <c r="DZZ8" s="276"/>
      <c r="EAA8" s="276"/>
      <c r="EAB8" s="276"/>
      <c r="EAC8" s="276"/>
      <c r="EAD8" s="276"/>
      <c r="EAE8" s="276"/>
      <c r="EAF8" s="276"/>
      <c r="EAG8" s="276"/>
      <c r="EAH8" s="276"/>
      <c r="EAI8" s="276"/>
      <c r="EAJ8" s="276"/>
      <c r="EAK8" s="276"/>
      <c r="EAL8" s="276"/>
      <c r="EAM8" s="276"/>
      <c r="EAN8" s="276"/>
      <c r="EAO8" s="276"/>
      <c r="EAP8" s="276"/>
      <c r="EAQ8" s="276"/>
      <c r="EAR8" s="276"/>
      <c r="EAS8" s="276"/>
      <c r="EAT8" s="276"/>
      <c r="EAU8" s="276"/>
      <c r="EAV8" s="276"/>
      <c r="EAW8" s="276"/>
      <c r="EAX8" s="276"/>
      <c r="EAY8" s="276"/>
      <c r="EAZ8" s="276"/>
      <c r="EBA8" s="276"/>
      <c r="EBB8" s="276"/>
      <c r="EBC8" s="276"/>
      <c r="EBD8" s="276"/>
      <c r="EBE8" s="276"/>
      <c r="EBF8" s="276"/>
      <c r="EBG8" s="276"/>
      <c r="EBH8" s="276"/>
      <c r="EBI8" s="276"/>
      <c r="EBJ8" s="276"/>
      <c r="EBK8" s="276"/>
      <c r="EBL8" s="276"/>
      <c r="EBM8" s="276"/>
      <c r="EBN8" s="276"/>
      <c r="EBO8" s="276"/>
      <c r="EBP8" s="276"/>
      <c r="EBQ8" s="276"/>
      <c r="EBR8" s="276"/>
      <c r="EBS8" s="276"/>
      <c r="EBT8" s="276"/>
      <c r="EBU8" s="276"/>
      <c r="EBV8" s="276"/>
      <c r="EBW8" s="276"/>
      <c r="EBX8" s="276"/>
      <c r="EBY8" s="276"/>
      <c r="EBZ8" s="276"/>
      <c r="ECA8" s="276"/>
      <c r="ECB8" s="276"/>
      <c r="ECC8" s="276"/>
      <c r="ECD8" s="276"/>
      <c r="ECE8" s="276"/>
      <c r="ECF8" s="276"/>
      <c r="ECG8" s="276"/>
      <c r="ECH8" s="276"/>
      <c r="ECI8" s="276"/>
      <c r="ECJ8" s="276"/>
      <c r="ECK8" s="276"/>
      <c r="ECL8" s="276"/>
      <c r="ECM8" s="276"/>
      <c r="ECN8" s="276"/>
      <c r="ECO8" s="276"/>
      <c r="ECP8" s="276"/>
      <c r="ECQ8" s="276"/>
      <c r="ECR8" s="276"/>
      <c r="ECS8" s="276"/>
      <c r="ECT8" s="276"/>
      <c r="ECU8" s="276"/>
      <c r="ECV8" s="276"/>
      <c r="ECW8" s="276"/>
      <c r="ECX8" s="276"/>
      <c r="ECY8" s="276"/>
      <c r="ECZ8" s="276"/>
      <c r="EDA8" s="276"/>
      <c r="EDB8" s="276"/>
      <c r="EDC8" s="276"/>
      <c r="EDD8" s="276"/>
      <c r="EDE8" s="276"/>
      <c r="EDF8" s="276"/>
      <c r="EDG8" s="276"/>
      <c r="EDH8" s="276"/>
      <c r="EDI8" s="276"/>
      <c r="EDJ8" s="276"/>
      <c r="EDK8" s="276"/>
      <c r="EDL8" s="276"/>
      <c r="EDM8" s="276"/>
      <c r="EDN8" s="276"/>
      <c r="EDO8" s="276"/>
      <c r="EDP8" s="276"/>
      <c r="EDQ8" s="276"/>
      <c r="EDR8" s="276"/>
      <c r="EDS8" s="276"/>
      <c r="EDT8" s="276"/>
      <c r="EDU8" s="276"/>
      <c r="EDV8" s="276"/>
      <c r="EDW8" s="276"/>
      <c r="EDX8" s="276"/>
      <c r="EDY8" s="276"/>
      <c r="EDZ8" s="276"/>
      <c r="EEA8" s="276"/>
      <c r="EEB8" s="276"/>
      <c r="EEC8" s="276"/>
      <c r="EED8" s="276"/>
      <c r="EEE8" s="276"/>
      <c r="EEF8" s="276"/>
      <c r="EEG8" s="276"/>
      <c r="EEH8" s="276"/>
      <c r="EEI8" s="276"/>
      <c r="EEJ8" s="276"/>
      <c r="EEK8" s="276"/>
      <c r="EEL8" s="276"/>
      <c r="EEM8" s="276"/>
      <c r="EEN8" s="276"/>
      <c r="EEO8" s="276"/>
      <c r="EEP8" s="276"/>
      <c r="EEQ8" s="276"/>
      <c r="EER8" s="276"/>
      <c r="EES8" s="276"/>
      <c r="EET8" s="276"/>
      <c r="EEU8" s="276"/>
      <c r="EEV8" s="276"/>
      <c r="EEW8" s="276"/>
      <c r="EEX8" s="276"/>
      <c r="EEY8" s="276"/>
      <c r="EEZ8" s="276"/>
      <c r="EFA8" s="276"/>
      <c r="EFB8" s="276"/>
      <c r="EFC8" s="276"/>
      <c r="EFD8" s="276"/>
      <c r="EFE8" s="276"/>
      <c r="EFF8" s="276"/>
      <c r="EFG8" s="276"/>
      <c r="EFH8" s="276"/>
      <c r="EFI8" s="276"/>
      <c r="EFJ8" s="276"/>
      <c r="EFK8" s="276"/>
      <c r="EFL8" s="276"/>
      <c r="EFM8" s="276"/>
      <c r="EFN8" s="276"/>
      <c r="EFO8" s="276"/>
      <c r="EFP8" s="276"/>
      <c r="EFQ8" s="276"/>
      <c r="EFR8" s="276"/>
      <c r="EFS8" s="276"/>
      <c r="EFT8" s="276"/>
      <c r="EFU8" s="276"/>
      <c r="EFV8" s="276"/>
      <c r="EFW8" s="276"/>
      <c r="EFX8" s="276"/>
      <c r="EFY8" s="276"/>
      <c r="EFZ8" s="276"/>
      <c r="EGA8" s="276"/>
      <c r="EGB8" s="276"/>
      <c r="EGC8" s="276"/>
      <c r="EGD8" s="276"/>
      <c r="EGE8" s="276"/>
      <c r="EGF8" s="276"/>
      <c r="EGG8" s="276"/>
      <c r="EGH8" s="276"/>
      <c r="EGI8" s="276"/>
      <c r="EGJ8" s="276"/>
      <c r="EGK8" s="276"/>
      <c r="EGL8" s="276"/>
      <c r="EGM8" s="276"/>
      <c r="EGN8" s="276"/>
      <c r="EGO8" s="276"/>
      <c r="EGP8" s="276"/>
      <c r="EGQ8" s="276"/>
      <c r="EGR8" s="276"/>
      <c r="EGS8" s="276"/>
      <c r="EGT8" s="276"/>
      <c r="EGU8" s="276"/>
      <c r="EGV8" s="276"/>
      <c r="EGW8" s="276"/>
      <c r="EGX8" s="276"/>
      <c r="EGY8" s="276"/>
      <c r="EGZ8" s="276"/>
      <c r="EHA8" s="276"/>
      <c r="EHB8" s="276"/>
      <c r="EHC8" s="276"/>
      <c r="EHD8" s="276"/>
      <c r="EHE8" s="276"/>
      <c r="EHF8" s="276"/>
      <c r="EHG8" s="276"/>
      <c r="EHH8" s="276"/>
      <c r="EHI8" s="276"/>
      <c r="EHJ8" s="276"/>
      <c r="EHK8" s="276"/>
      <c r="EHL8" s="276"/>
      <c r="EHM8" s="276"/>
      <c r="EHN8" s="276"/>
      <c r="EHO8" s="276"/>
      <c r="EHP8" s="276"/>
      <c r="EHQ8" s="276"/>
      <c r="EHR8" s="276"/>
      <c r="EHS8" s="276"/>
      <c r="EHT8" s="276"/>
      <c r="EHU8" s="276"/>
      <c r="EHV8" s="276"/>
      <c r="EHW8" s="276"/>
      <c r="EHX8" s="276"/>
      <c r="EHY8" s="276"/>
      <c r="EHZ8" s="276"/>
      <c r="EIA8" s="276"/>
      <c r="EIB8" s="276"/>
      <c r="EIC8" s="276"/>
      <c r="EID8" s="276"/>
      <c r="EIE8" s="276"/>
      <c r="EIF8" s="276"/>
      <c r="EIG8" s="276"/>
      <c r="EIH8" s="276"/>
      <c r="EII8" s="276"/>
      <c r="EIJ8" s="276"/>
      <c r="EIK8" s="276"/>
      <c r="EIL8" s="276"/>
      <c r="EIM8" s="276"/>
      <c r="EIN8" s="276"/>
      <c r="EIO8" s="276"/>
      <c r="EIP8" s="276"/>
      <c r="EIQ8" s="276"/>
      <c r="EIR8" s="276"/>
      <c r="EIS8" s="276"/>
      <c r="EIT8" s="276"/>
      <c r="EIU8" s="276"/>
      <c r="EIV8" s="276"/>
      <c r="EIW8" s="276"/>
      <c r="EIX8" s="276"/>
      <c r="EIY8" s="276"/>
      <c r="EIZ8" s="276"/>
      <c r="EJA8" s="276"/>
      <c r="EJB8" s="276"/>
      <c r="EJC8" s="276"/>
      <c r="EJD8" s="276"/>
      <c r="EJE8" s="276"/>
      <c r="EJF8" s="276"/>
      <c r="EJG8" s="276"/>
      <c r="EJH8" s="276"/>
      <c r="EJI8" s="276"/>
      <c r="EJJ8" s="276"/>
      <c r="EJK8" s="276"/>
      <c r="EJL8" s="276"/>
      <c r="EJM8" s="276"/>
      <c r="EJN8" s="276"/>
      <c r="EJO8" s="276"/>
      <c r="EJP8" s="276"/>
      <c r="EJQ8" s="276"/>
      <c r="EJR8" s="276"/>
      <c r="EJS8" s="276"/>
      <c r="EJT8" s="276"/>
      <c r="EJU8" s="276"/>
      <c r="EJV8" s="276"/>
      <c r="EJW8" s="276"/>
      <c r="EJX8" s="276"/>
      <c r="EJY8" s="276"/>
      <c r="EJZ8" s="276"/>
      <c r="EKA8" s="276"/>
      <c r="EKB8" s="276"/>
      <c r="EKC8" s="276"/>
      <c r="EKD8" s="276"/>
      <c r="EKE8" s="276"/>
      <c r="EKF8" s="276"/>
      <c r="EKG8" s="276"/>
      <c r="EKH8" s="276"/>
      <c r="EKI8" s="276"/>
      <c r="EKJ8" s="276"/>
      <c r="EKK8" s="276"/>
      <c r="EKL8" s="276"/>
      <c r="EKM8" s="276"/>
      <c r="EKN8" s="276"/>
      <c r="EKO8" s="276"/>
      <c r="EKP8" s="276"/>
      <c r="EKQ8" s="276"/>
      <c r="EKR8" s="276"/>
      <c r="EKS8" s="276"/>
      <c r="EKT8" s="276"/>
      <c r="EKU8" s="276"/>
      <c r="EKV8" s="276"/>
      <c r="EKW8" s="276"/>
      <c r="EKX8" s="276"/>
      <c r="EKY8" s="276"/>
      <c r="EKZ8" s="276"/>
      <c r="ELA8" s="276"/>
      <c r="ELB8" s="276"/>
      <c r="ELC8" s="276"/>
      <c r="ELD8" s="276"/>
      <c r="ELE8" s="276"/>
      <c r="ELF8" s="276"/>
      <c r="ELG8" s="276"/>
      <c r="ELH8" s="276"/>
      <c r="ELI8" s="276"/>
      <c r="ELJ8" s="276"/>
      <c r="ELK8" s="276"/>
      <c r="ELL8" s="276"/>
      <c r="ELM8" s="276"/>
      <c r="ELN8" s="276"/>
      <c r="ELO8" s="276"/>
      <c r="ELP8" s="276"/>
      <c r="ELQ8" s="276"/>
      <c r="ELR8" s="276"/>
      <c r="ELS8" s="276"/>
      <c r="ELT8" s="276"/>
      <c r="ELU8" s="276"/>
      <c r="ELV8" s="276"/>
      <c r="ELW8" s="276"/>
      <c r="ELX8" s="276"/>
      <c r="ELY8" s="276"/>
      <c r="ELZ8" s="276"/>
      <c r="EMA8" s="276"/>
      <c r="EMB8" s="276"/>
      <c r="EMC8" s="276"/>
      <c r="EMD8" s="276"/>
      <c r="EME8" s="276"/>
      <c r="EMF8" s="276"/>
      <c r="EMG8" s="276"/>
      <c r="EMH8" s="276"/>
      <c r="EMI8" s="276"/>
      <c r="EMJ8" s="276"/>
      <c r="EMK8" s="276"/>
      <c r="EML8" s="276"/>
      <c r="EMM8" s="276"/>
      <c r="EMN8" s="276"/>
      <c r="EMO8" s="276"/>
      <c r="EMP8" s="276"/>
      <c r="EMQ8" s="276"/>
      <c r="EMR8" s="276"/>
      <c r="EMS8" s="276"/>
      <c r="EMT8" s="276"/>
      <c r="EMU8" s="276"/>
      <c r="EMV8" s="276"/>
      <c r="EMW8" s="276"/>
      <c r="EMX8" s="276"/>
      <c r="EMY8" s="276"/>
      <c r="EMZ8" s="276"/>
      <c r="ENA8" s="276"/>
      <c r="ENB8" s="276"/>
      <c r="ENC8" s="276"/>
      <c r="END8" s="276"/>
      <c r="ENE8" s="276"/>
      <c r="ENF8" s="276"/>
      <c r="ENG8" s="276"/>
      <c r="ENH8" s="276"/>
      <c r="ENI8" s="276"/>
      <c r="ENJ8" s="276"/>
      <c r="ENK8" s="276"/>
      <c r="ENL8" s="276"/>
      <c r="ENM8" s="276"/>
      <c r="ENN8" s="276"/>
      <c r="ENO8" s="276"/>
      <c r="ENP8" s="276"/>
      <c r="ENQ8" s="276"/>
      <c r="ENR8" s="276"/>
      <c r="ENS8" s="276"/>
      <c r="ENT8" s="276"/>
      <c r="ENU8" s="276"/>
      <c r="ENV8" s="276"/>
      <c r="ENW8" s="276"/>
      <c r="ENX8" s="276"/>
      <c r="ENY8" s="276"/>
      <c r="ENZ8" s="276"/>
      <c r="EOA8" s="276"/>
      <c r="EOB8" s="276"/>
      <c r="EOC8" s="276"/>
      <c r="EOD8" s="276"/>
      <c r="EOE8" s="276"/>
      <c r="EOF8" s="276"/>
      <c r="EOG8" s="276"/>
      <c r="EOH8" s="276"/>
      <c r="EOI8" s="276"/>
      <c r="EOJ8" s="276"/>
      <c r="EOK8" s="276"/>
      <c r="EOL8" s="276"/>
      <c r="EOM8" s="276"/>
      <c r="EON8" s="276"/>
      <c r="EOO8" s="276"/>
      <c r="EOP8" s="276"/>
      <c r="EOQ8" s="276"/>
      <c r="EOR8" s="276"/>
      <c r="EOS8" s="276"/>
      <c r="EOT8" s="276"/>
      <c r="EOU8" s="276"/>
      <c r="EOV8" s="276"/>
      <c r="EOW8" s="276"/>
      <c r="EOX8" s="276"/>
      <c r="EOY8" s="276"/>
      <c r="EOZ8" s="276"/>
      <c r="EPA8" s="276"/>
      <c r="EPB8" s="276"/>
      <c r="EPC8" s="276"/>
      <c r="EPD8" s="276"/>
      <c r="EPE8" s="276"/>
      <c r="EPF8" s="276"/>
      <c r="EPG8" s="276"/>
      <c r="EPH8" s="276"/>
      <c r="EPI8" s="276"/>
      <c r="EPJ8" s="276"/>
      <c r="EPK8" s="276"/>
      <c r="EPL8" s="276"/>
      <c r="EPM8" s="276"/>
      <c r="EPN8" s="276"/>
      <c r="EPO8" s="276"/>
      <c r="EPP8" s="276"/>
      <c r="EPQ8" s="276"/>
      <c r="EPR8" s="276"/>
      <c r="EPS8" s="276"/>
      <c r="EPT8" s="276"/>
      <c r="EPU8" s="276"/>
      <c r="EPV8" s="276"/>
      <c r="EPW8" s="276"/>
      <c r="EPX8" s="276"/>
      <c r="EPY8" s="276"/>
      <c r="EPZ8" s="276"/>
      <c r="EQA8" s="276"/>
      <c r="EQB8" s="276"/>
      <c r="EQC8" s="276"/>
      <c r="EQD8" s="276"/>
      <c r="EQE8" s="276"/>
      <c r="EQF8" s="276"/>
      <c r="EQG8" s="276"/>
      <c r="EQH8" s="276"/>
      <c r="EQI8" s="276"/>
      <c r="EQJ8" s="276"/>
      <c r="EQK8" s="276"/>
      <c r="EQL8" s="276"/>
      <c r="EQM8" s="276"/>
      <c r="EQN8" s="276"/>
      <c r="EQO8" s="276"/>
      <c r="EQP8" s="276"/>
      <c r="EQQ8" s="276"/>
      <c r="EQR8" s="276"/>
      <c r="EQS8" s="276"/>
      <c r="EQT8" s="276"/>
      <c r="EQU8" s="276"/>
      <c r="EQV8" s="276"/>
      <c r="EQW8" s="276"/>
      <c r="EQX8" s="276"/>
      <c r="EQY8" s="276"/>
      <c r="EQZ8" s="276"/>
      <c r="ERA8" s="276"/>
      <c r="ERB8" s="276"/>
      <c r="ERC8" s="276"/>
      <c r="ERD8" s="276"/>
      <c r="ERE8" s="276"/>
      <c r="ERF8" s="276"/>
      <c r="ERG8" s="276"/>
      <c r="ERH8" s="276"/>
      <c r="ERI8" s="276"/>
      <c r="ERJ8" s="276"/>
      <c r="ERK8" s="276"/>
      <c r="ERL8" s="276"/>
      <c r="ERM8" s="276"/>
      <c r="ERN8" s="276"/>
      <c r="ERO8" s="276"/>
      <c r="ERP8" s="276"/>
      <c r="ERQ8" s="276"/>
      <c r="ERR8" s="276"/>
      <c r="ERS8" s="276"/>
      <c r="ERT8" s="276"/>
      <c r="ERU8" s="276"/>
      <c r="ERV8" s="276"/>
      <c r="ERW8" s="276"/>
      <c r="ERX8" s="276"/>
      <c r="ERY8" s="276"/>
      <c r="ERZ8" s="276"/>
      <c r="ESA8" s="276"/>
      <c r="ESB8" s="276"/>
      <c r="ESC8" s="276"/>
      <c r="ESD8" s="276"/>
      <c r="ESE8" s="276"/>
      <c r="ESF8" s="276"/>
      <c r="ESG8" s="276"/>
      <c r="ESH8" s="276"/>
      <c r="ESI8" s="276"/>
      <c r="ESJ8" s="276"/>
      <c r="ESK8" s="276"/>
      <c r="ESL8" s="276"/>
      <c r="ESM8" s="276"/>
      <c r="ESN8" s="276"/>
      <c r="ESO8" s="276"/>
      <c r="ESP8" s="276"/>
      <c r="ESQ8" s="276"/>
      <c r="ESR8" s="276"/>
      <c r="ESS8" s="276"/>
      <c r="EST8" s="276"/>
      <c r="ESU8" s="276"/>
      <c r="ESV8" s="276"/>
      <c r="ESW8" s="276"/>
      <c r="ESX8" s="276"/>
      <c r="ESY8" s="276"/>
      <c r="ESZ8" s="276"/>
      <c r="ETA8" s="276"/>
      <c r="ETB8" s="276"/>
      <c r="ETC8" s="276"/>
      <c r="ETD8" s="276"/>
      <c r="ETE8" s="276"/>
      <c r="ETF8" s="276"/>
      <c r="ETG8" s="276"/>
      <c r="ETH8" s="276"/>
      <c r="ETI8" s="276"/>
      <c r="ETJ8" s="276"/>
      <c r="ETK8" s="276"/>
      <c r="ETL8" s="276"/>
      <c r="ETM8" s="276"/>
      <c r="ETN8" s="276"/>
      <c r="ETO8" s="276"/>
      <c r="ETP8" s="276"/>
      <c r="ETQ8" s="276"/>
      <c r="ETR8" s="276"/>
      <c r="ETS8" s="276"/>
      <c r="ETT8" s="276"/>
      <c r="ETU8" s="276"/>
      <c r="ETV8" s="276"/>
      <c r="ETW8" s="276"/>
      <c r="ETX8" s="276"/>
      <c r="ETY8" s="276"/>
      <c r="ETZ8" s="276"/>
      <c r="EUA8" s="276"/>
      <c r="EUB8" s="276"/>
      <c r="EUC8" s="276"/>
      <c r="EUD8" s="276"/>
      <c r="EUE8" s="276"/>
      <c r="EUF8" s="276"/>
      <c r="EUG8" s="276"/>
      <c r="EUH8" s="276"/>
      <c r="EUI8" s="276"/>
      <c r="EUJ8" s="276"/>
      <c r="EUK8" s="276"/>
      <c r="EUL8" s="276"/>
      <c r="EUM8" s="276"/>
      <c r="EUN8" s="276"/>
      <c r="EUO8" s="276"/>
      <c r="EUP8" s="276"/>
      <c r="EUQ8" s="276"/>
      <c r="EUR8" s="276"/>
      <c r="EUS8" s="276"/>
      <c r="EUT8" s="276"/>
      <c r="EUU8" s="276"/>
      <c r="EUV8" s="276"/>
      <c r="EUW8" s="276"/>
      <c r="EUX8" s="276"/>
      <c r="EUY8" s="276"/>
      <c r="EUZ8" s="276"/>
      <c r="EVA8" s="276"/>
      <c r="EVB8" s="276"/>
      <c r="EVC8" s="276"/>
      <c r="EVD8" s="276"/>
      <c r="EVE8" s="276"/>
      <c r="EVF8" s="276"/>
      <c r="EVG8" s="276"/>
      <c r="EVH8" s="276"/>
      <c r="EVI8" s="276"/>
      <c r="EVJ8" s="276"/>
      <c r="EVK8" s="276"/>
      <c r="EVL8" s="276"/>
      <c r="EVM8" s="276"/>
      <c r="EVN8" s="276"/>
      <c r="EVO8" s="276"/>
      <c r="EVP8" s="276"/>
      <c r="EVQ8" s="276"/>
      <c r="EVR8" s="276"/>
      <c r="EVS8" s="276"/>
      <c r="EVT8" s="276"/>
      <c r="EVU8" s="276"/>
      <c r="EVV8" s="276"/>
      <c r="EVW8" s="276"/>
      <c r="EVX8" s="276"/>
      <c r="EVY8" s="276"/>
      <c r="EVZ8" s="276"/>
      <c r="EWA8" s="276"/>
      <c r="EWB8" s="276"/>
      <c r="EWC8" s="276"/>
      <c r="EWD8" s="276"/>
      <c r="EWE8" s="276"/>
      <c r="EWF8" s="276"/>
      <c r="EWG8" s="276"/>
      <c r="EWH8" s="276"/>
      <c r="EWI8" s="276"/>
      <c r="EWJ8" s="276"/>
      <c r="EWK8" s="276"/>
      <c r="EWL8" s="276"/>
      <c r="EWM8" s="276"/>
      <c r="EWN8" s="276"/>
      <c r="EWO8" s="276"/>
      <c r="EWP8" s="276"/>
      <c r="EWQ8" s="276"/>
      <c r="EWR8" s="276"/>
      <c r="EWS8" s="276"/>
      <c r="EWT8" s="276"/>
      <c r="EWU8" s="276"/>
      <c r="EWV8" s="276"/>
      <c r="EWW8" s="276"/>
      <c r="EWX8" s="276"/>
      <c r="EWY8" s="276"/>
      <c r="EWZ8" s="276"/>
      <c r="EXA8" s="276"/>
      <c r="EXB8" s="276"/>
      <c r="EXC8" s="276"/>
      <c r="EXD8" s="276"/>
      <c r="EXE8" s="276"/>
      <c r="EXF8" s="276"/>
      <c r="EXG8" s="276"/>
      <c r="EXH8" s="276"/>
      <c r="EXI8" s="276"/>
      <c r="EXJ8" s="276"/>
      <c r="EXK8" s="276"/>
      <c r="EXL8" s="276"/>
      <c r="EXM8" s="276"/>
      <c r="EXN8" s="276"/>
      <c r="EXO8" s="276"/>
      <c r="EXP8" s="276"/>
      <c r="EXQ8" s="276"/>
      <c r="EXR8" s="276"/>
      <c r="EXS8" s="276"/>
      <c r="EXT8" s="276"/>
      <c r="EXU8" s="276"/>
      <c r="EXV8" s="276"/>
      <c r="EXW8" s="276"/>
      <c r="EXX8" s="276"/>
      <c r="EXY8" s="276"/>
      <c r="EXZ8" s="276"/>
      <c r="EYA8" s="276"/>
      <c r="EYB8" s="276"/>
      <c r="EYC8" s="276"/>
      <c r="EYD8" s="276"/>
      <c r="EYE8" s="276"/>
      <c r="EYF8" s="276"/>
      <c r="EYG8" s="276"/>
      <c r="EYH8" s="276"/>
      <c r="EYI8" s="276"/>
      <c r="EYJ8" s="276"/>
      <c r="EYK8" s="276"/>
      <c r="EYL8" s="276"/>
      <c r="EYM8" s="276"/>
      <c r="EYN8" s="276"/>
      <c r="EYO8" s="276"/>
      <c r="EYP8" s="276"/>
      <c r="EYQ8" s="276"/>
      <c r="EYR8" s="276"/>
      <c r="EYS8" s="276"/>
      <c r="EYT8" s="276"/>
      <c r="EYU8" s="276"/>
      <c r="EYV8" s="276"/>
      <c r="EYW8" s="276"/>
      <c r="EYX8" s="276"/>
      <c r="EYY8" s="276"/>
      <c r="EYZ8" s="276"/>
      <c r="EZA8" s="276"/>
      <c r="EZB8" s="276"/>
      <c r="EZC8" s="276"/>
      <c r="EZD8" s="276"/>
      <c r="EZE8" s="276"/>
      <c r="EZF8" s="276"/>
      <c r="EZG8" s="276"/>
      <c r="EZH8" s="276"/>
      <c r="EZI8" s="276"/>
      <c r="EZJ8" s="276"/>
      <c r="EZK8" s="276"/>
      <c r="EZL8" s="276"/>
      <c r="EZM8" s="276"/>
      <c r="EZN8" s="276"/>
      <c r="EZO8" s="276"/>
      <c r="EZP8" s="276"/>
      <c r="EZQ8" s="276"/>
      <c r="EZR8" s="276"/>
      <c r="EZS8" s="276"/>
      <c r="EZT8" s="276"/>
      <c r="EZU8" s="276"/>
      <c r="EZV8" s="276"/>
      <c r="EZW8" s="276"/>
      <c r="EZX8" s="276"/>
      <c r="EZY8" s="276"/>
      <c r="EZZ8" s="276"/>
      <c r="FAA8" s="276"/>
      <c r="FAB8" s="276"/>
      <c r="FAC8" s="276"/>
      <c r="FAD8" s="276"/>
      <c r="FAE8" s="276"/>
      <c r="FAF8" s="276"/>
      <c r="FAG8" s="276"/>
      <c r="FAH8" s="276"/>
      <c r="FAI8" s="276"/>
      <c r="FAJ8" s="276"/>
      <c r="FAK8" s="276"/>
      <c r="FAL8" s="276"/>
      <c r="FAM8" s="276"/>
      <c r="FAN8" s="276"/>
      <c r="FAO8" s="276"/>
      <c r="FAP8" s="276"/>
      <c r="FAQ8" s="276"/>
      <c r="FAR8" s="276"/>
      <c r="FAS8" s="276"/>
      <c r="FAT8" s="276"/>
      <c r="FAU8" s="276"/>
      <c r="FAV8" s="276"/>
      <c r="FAW8" s="276"/>
      <c r="FAX8" s="276"/>
      <c r="FAY8" s="276"/>
      <c r="FAZ8" s="276"/>
      <c r="FBA8" s="276"/>
      <c r="FBB8" s="276"/>
      <c r="FBC8" s="276"/>
      <c r="FBD8" s="276"/>
      <c r="FBE8" s="276"/>
      <c r="FBF8" s="276"/>
      <c r="FBG8" s="276"/>
      <c r="FBH8" s="276"/>
      <c r="FBI8" s="276"/>
      <c r="FBJ8" s="276"/>
      <c r="FBK8" s="276"/>
      <c r="FBL8" s="276"/>
      <c r="FBM8" s="276"/>
      <c r="FBN8" s="276"/>
      <c r="FBO8" s="276"/>
      <c r="FBP8" s="276"/>
      <c r="FBQ8" s="276"/>
      <c r="FBR8" s="276"/>
      <c r="FBS8" s="276"/>
      <c r="FBT8" s="276"/>
      <c r="FBU8" s="276"/>
      <c r="FBV8" s="276"/>
      <c r="FBW8" s="276"/>
      <c r="FBX8" s="276"/>
      <c r="FBY8" s="276"/>
      <c r="FBZ8" s="276"/>
      <c r="FCA8" s="276"/>
      <c r="FCB8" s="276"/>
      <c r="FCC8" s="276"/>
      <c r="FCD8" s="276"/>
      <c r="FCE8" s="276"/>
      <c r="FCF8" s="276"/>
      <c r="FCG8" s="276"/>
      <c r="FCH8" s="276"/>
      <c r="FCI8" s="276"/>
      <c r="FCJ8" s="276"/>
      <c r="FCK8" s="276"/>
      <c r="FCL8" s="276"/>
      <c r="FCM8" s="276"/>
      <c r="FCN8" s="276"/>
      <c r="FCO8" s="276"/>
      <c r="FCP8" s="276"/>
      <c r="FCQ8" s="276"/>
      <c r="FCR8" s="276"/>
      <c r="FCS8" s="276"/>
      <c r="FCT8" s="276"/>
      <c r="FCU8" s="276"/>
      <c r="FCV8" s="276"/>
      <c r="FCW8" s="276"/>
      <c r="FCX8" s="276"/>
      <c r="FCY8" s="276"/>
      <c r="FCZ8" s="276"/>
      <c r="FDA8" s="276"/>
      <c r="FDB8" s="276"/>
      <c r="FDC8" s="276"/>
      <c r="FDD8" s="276"/>
      <c r="FDE8" s="276"/>
      <c r="FDF8" s="276"/>
      <c r="FDG8" s="276"/>
      <c r="FDH8" s="276"/>
      <c r="FDI8" s="276"/>
      <c r="FDJ8" s="276"/>
      <c r="FDK8" s="276"/>
      <c r="FDL8" s="276"/>
      <c r="FDM8" s="276"/>
      <c r="FDN8" s="276"/>
      <c r="FDO8" s="276"/>
      <c r="FDP8" s="276"/>
      <c r="FDQ8" s="276"/>
      <c r="FDR8" s="276"/>
      <c r="FDS8" s="276"/>
      <c r="FDT8" s="276"/>
      <c r="FDU8" s="276"/>
      <c r="FDV8" s="276"/>
      <c r="FDW8" s="276"/>
      <c r="FDX8" s="276"/>
      <c r="FDY8" s="276"/>
      <c r="FDZ8" s="276"/>
      <c r="FEA8" s="276"/>
      <c r="FEB8" s="276"/>
      <c r="FEC8" s="276"/>
      <c r="FED8" s="276"/>
      <c r="FEE8" s="276"/>
      <c r="FEF8" s="276"/>
      <c r="FEG8" s="276"/>
      <c r="FEH8" s="276"/>
      <c r="FEI8" s="276"/>
      <c r="FEJ8" s="276"/>
      <c r="FEK8" s="276"/>
      <c r="FEL8" s="276"/>
      <c r="FEM8" s="276"/>
      <c r="FEN8" s="276"/>
      <c r="FEO8" s="276"/>
      <c r="FEP8" s="276"/>
      <c r="FEQ8" s="276"/>
      <c r="FER8" s="276"/>
      <c r="FES8" s="276"/>
      <c r="FET8" s="276"/>
      <c r="FEU8" s="276"/>
      <c r="FEV8" s="276"/>
      <c r="FEW8" s="276"/>
      <c r="FEX8" s="276"/>
      <c r="FEY8" s="276"/>
      <c r="FEZ8" s="276"/>
      <c r="FFA8" s="276"/>
      <c r="FFB8" s="276"/>
      <c r="FFC8" s="276"/>
      <c r="FFD8" s="276"/>
      <c r="FFE8" s="276"/>
      <c r="FFF8" s="276"/>
      <c r="FFG8" s="276"/>
      <c r="FFH8" s="276"/>
      <c r="FFI8" s="276"/>
      <c r="FFJ8" s="276"/>
      <c r="FFK8" s="276"/>
      <c r="FFL8" s="276"/>
      <c r="FFM8" s="276"/>
      <c r="FFN8" s="276"/>
      <c r="FFO8" s="276"/>
      <c r="FFP8" s="276"/>
      <c r="FFQ8" s="276"/>
      <c r="FFR8" s="276"/>
      <c r="FFS8" s="276"/>
      <c r="FFT8" s="276"/>
      <c r="FFU8" s="276"/>
      <c r="FFV8" s="276"/>
      <c r="FFW8" s="276"/>
      <c r="FFX8" s="276"/>
      <c r="FFY8" s="276"/>
      <c r="FFZ8" s="276"/>
      <c r="FGA8" s="276"/>
      <c r="FGB8" s="276"/>
      <c r="FGC8" s="276"/>
      <c r="FGD8" s="276"/>
      <c r="FGE8" s="276"/>
      <c r="FGF8" s="276"/>
      <c r="FGG8" s="276"/>
      <c r="FGH8" s="276"/>
      <c r="FGI8" s="276"/>
      <c r="FGJ8" s="276"/>
      <c r="FGK8" s="276"/>
      <c r="FGL8" s="276"/>
      <c r="FGM8" s="276"/>
      <c r="FGN8" s="276"/>
      <c r="FGO8" s="276"/>
      <c r="FGP8" s="276"/>
      <c r="FGQ8" s="276"/>
      <c r="FGR8" s="276"/>
      <c r="FGS8" s="276"/>
      <c r="FGT8" s="276"/>
      <c r="FGU8" s="276"/>
      <c r="FGV8" s="276"/>
      <c r="FGW8" s="276"/>
      <c r="FGX8" s="276"/>
      <c r="FGY8" s="276"/>
      <c r="FGZ8" s="276"/>
      <c r="FHA8" s="276"/>
      <c r="FHB8" s="276"/>
      <c r="FHC8" s="276"/>
      <c r="FHD8" s="276"/>
      <c r="FHE8" s="276"/>
      <c r="FHF8" s="276"/>
      <c r="FHG8" s="276"/>
      <c r="FHH8" s="276"/>
      <c r="FHI8" s="276"/>
      <c r="FHJ8" s="276"/>
      <c r="FHK8" s="276"/>
      <c r="FHL8" s="276"/>
      <c r="FHM8" s="276"/>
      <c r="FHN8" s="276"/>
      <c r="FHO8" s="276"/>
      <c r="FHP8" s="276"/>
      <c r="FHQ8" s="276"/>
      <c r="FHR8" s="276"/>
      <c r="FHS8" s="276"/>
      <c r="FHT8" s="276"/>
      <c r="FHU8" s="276"/>
      <c r="FHV8" s="276"/>
      <c r="FHW8" s="276"/>
      <c r="FHX8" s="276"/>
      <c r="FHY8" s="276"/>
      <c r="FHZ8" s="276"/>
      <c r="FIA8" s="276"/>
      <c r="FIB8" s="276"/>
      <c r="FIC8" s="276"/>
      <c r="FID8" s="276"/>
      <c r="FIE8" s="276"/>
      <c r="FIF8" s="276"/>
      <c r="FIG8" s="276"/>
      <c r="FIH8" s="276"/>
      <c r="FII8" s="276"/>
      <c r="FIJ8" s="276"/>
      <c r="FIK8" s="276"/>
      <c r="FIL8" s="276"/>
      <c r="FIM8" s="276"/>
      <c r="FIN8" s="276"/>
      <c r="FIO8" s="276"/>
      <c r="FIP8" s="276"/>
      <c r="FIQ8" s="276"/>
      <c r="FIR8" s="276"/>
      <c r="FIS8" s="276"/>
      <c r="FIT8" s="276"/>
      <c r="FIU8" s="276"/>
      <c r="FIV8" s="276"/>
      <c r="FIW8" s="276"/>
      <c r="FIX8" s="276"/>
      <c r="FIY8" s="276"/>
      <c r="FIZ8" s="276"/>
      <c r="FJA8" s="276"/>
      <c r="FJB8" s="276"/>
      <c r="FJC8" s="276"/>
      <c r="FJD8" s="276"/>
      <c r="FJE8" s="276"/>
      <c r="FJF8" s="276"/>
      <c r="FJG8" s="276"/>
      <c r="FJH8" s="276"/>
      <c r="FJI8" s="276"/>
      <c r="FJJ8" s="276"/>
      <c r="FJK8" s="276"/>
      <c r="FJL8" s="276"/>
      <c r="FJM8" s="276"/>
      <c r="FJN8" s="276"/>
      <c r="FJO8" s="276"/>
      <c r="FJP8" s="276"/>
      <c r="FJQ8" s="276"/>
      <c r="FJR8" s="276"/>
      <c r="FJS8" s="276"/>
      <c r="FJT8" s="276"/>
      <c r="FJU8" s="276"/>
      <c r="FJV8" s="276"/>
      <c r="FJW8" s="276"/>
      <c r="FJX8" s="276"/>
      <c r="FJY8" s="276"/>
      <c r="FJZ8" s="276"/>
      <c r="FKA8" s="276"/>
      <c r="FKB8" s="276"/>
      <c r="FKC8" s="276"/>
      <c r="FKD8" s="276"/>
      <c r="FKE8" s="276"/>
      <c r="FKF8" s="276"/>
      <c r="FKG8" s="276"/>
      <c r="FKH8" s="276"/>
      <c r="FKI8" s="276"/>
      <c r="FKJ8" s="276"/>
      <c r="FKK8" s="276"/>
      <c r="FKL8" s="276"/>
      <c r="FKM8" s="276"/>
      <c r="FKN8" s="276"/>
      <c r="FKO8" s="276"/>
      <c r="FKP8" s="276"/>
      <c r="FKQ8" s="276"/>
      <c r="FKR8" s="276"/>
      <c r="FKS8" s="276"/>
      <c r="FKT8" s="276"/>
      <c r="FKU8" s="276"/>
      <c r="FKV8" s="276"/>
      <c r="FKW8" s="276"/>
      <c r="FKX8" s="276"/>
      <c r="FKY8" s="276"/>
      <c r="FKZ8" s="276"/>
      <c r="FLA8" s="276"/>
      <c r="FLB8" s="276"/>
      <c r="FLC8" s="276"/>
      <c r="FLD8" s="276"/>
      <c r="FLE8" s="276"/>
      <c r="FLF8" s="276"/>
      <c r="FLG8" s="276"/>
      <c r="FLH8" s="276"/>
      <c r="FLI8" s="276"/>
      <c r="FLJ8" s="276"/>
      <c r="FLK8" s="276"/>
      <c r="FLL8" s="276"/>
      <c r="FLM8" s="276"/>
      <c r="FLN8" s="276"/>
      <c r="FLO8" s="276"/>
      <c r="FLP8" s="276"/>
      <c r="FLQ8" s="276"/>
      <c r="FLR8" s="276"/>
      <c r="FLS8" s="276"/>
      <c r="FLT8" s="276"/>
      <c r="FLU8" s="276"/>
      <c r="FLV8" s="276"/>
      <c r="FLW8" s="276"/>
      <c r="FLX8" s="276"/>
      <c r="FLY8" s="276"/>
      <c r="FLZ8" s="276"/>
      <c r="FMA8" s="276"/>
      <c r="FMB8" s="276"/>
      <c r="FMC8" s="276"/>
      <c r="FMD8" s="276"/>
      <c r="FME8" s="276"/>
      <c r="FMF8" s="276"/>
      <c r="FMG8" s="276"/>
      <c r="FMH8" s="276"/>
      <c r="FMI8" s="276"/>
      <c r="FMJ8" s="276"/>
      <c r="FMK8" s="276"/>
      <c r="FML8" s="276"/>
      <c r="FMM8" s="276"/>
      <c r="FMN8" s="276"/>
      <c r="FMO8" s="276"/>
      <c r="FMP8" s="276"/>
      <c r="FMQ8" s="276"/>
      <c r="FMR8" s="276"/>
      <c r="FMS8" s="276"/>
      <c r="FMT8" s="276"/>
      <c r="FMU8" s="276"/>
      <c r="FMV8" s="276"/>
      <c r="FMW8" s="276"/>
      <c r="FMX8" s="276"/>
      <c r="FMY8" s="276"/>
      <c r="FMZ8" s="276"/>
      <c r="FNA8" s="276"/>
      <c r="FNB8" s="276"/>
      <c r="FNC8" s="276"/>
      <c r="FND8" s="276"/>
      <c r="FNE8" s="276"/>
      <c r="FNF8" s="276"/>
      <c r="FNG8" s="276"/>
      <c r="FNH8" s="276"/>
      <c r="FNI8" s="276"/>
      <c r="FNJ8" s="276"/>
      <c r="FNK8" s="276"/>
      <c r="FNL8" s="276"/>
      <c r="FNM8" s="276"/>
      <c r="FNN8" s="276"/>
      <c r="FNO8" s="276"/>
      <c r="FNP8" s="276"/>
      <c r="FNQ8" s="276"/>
      <c r="FNR8" s="276"/>
      <c r="FNS8" s="276"/>
      <c r="FNT8" s="276"/>
      <c r="FNU8" s="276"/>
      <c r="FNV8" s="276"/>
      <c r="FNW8" s="276"/>
      <c r="FNX8" s="276"/>
      <c r="FNY8" s="276"/>
      <c r="FNZ8" s="276"/>
      <c r="FOA8" s="276"/>
      <c r="FOB8" s="276"/>
      <c r="FOC8" s="276"/>
      <c r="FOD8" s="276"/>
      <c r="FOE8" s="276"/>
      <c r="FOF8" s="276"/>
      <c r="FOG8" s="276"/>
      <c r="FOH8" s="276"/>
      <c r="FOI8" s="276"/>
      <c r="FOJ8" s="276"/>
      <c r="FOK8" s="276"/>
      <c r="FOL8" s="276"/>
      <c r="FOM8" s="276"/>
      <c r="FON8" s="276"/>
      <c r="FOO8" s="276"/>
      <c r="FOP8" s="276"/>
      <c r="FOQ8" s="276"/>
      <c r="FOR8" s="276"/>
      <c r="FOS8" s="276"/>
      <c r="FOT8" s="276"/>
      <c r="FOU8" s="276"/>
      <c r="FOV8" s="276"/>
      <c r="FOW8" s="276"/>
      <c r="FOX8" s="276"/>
      <c r="FOY8" s="276"/>
      <c r="FOZ8" s="276"/>
      <c r="FPA8" s="276"/>
      <c r="FPB8" s="276"/>
      <c r="FPC8" s="276"/>
      <c r="FPD8" s="276"/>
      <c r="FPE8" s="276"/>
      <c r="FPF8" s="276"/>
      <c r="FPG8" s="276"/>
      <c r="FPH8" s="276"/>
      <c r="FPI8" s="276"/>
      <c r="FPJ8" s="276"/>
      <c r="FPK8" s="276"/>
      <c r="FPL8" s="276"/>
      <c r="FPM8" s="276"/>
      <c r="FPN8" s="276"/>
      <c r="FPO8" s="276"/>
      <c r="FPP8" s="276"/>
      <c r="FPQ8" s="276"/>
      <c r="FPR8" s="276"/>
      <c r="FPS8" s="276"/>
      <c r="FPT8" s="276"/>
      <c r="FPU8" s="276"/>
      <c r="FPV8" s="276"/>
      <c r="FPW8" s="276"/>
      <c r="FPX8" s="276"/>
      <c r="FPY8" s="276"/>
      <c r="FPZ8" s="276"/>
      <c r="FQA8" s="276"/>
      <c r="FQB8" s="276"/>
      <c r="FQC8" s="276"/>
      <c r="FQD8" s="276"/>
      <c r="FQE8" s="276"/>
      <c r="FQF8" s="276"/>
      <c r="FQG8" s="276"/>
      <c r="FQH8" s="276"/>
      <c r="FQI8" s="276"/>
      <c r="FQJ8" s="276"/>
      <c r="FQK8" s="276"/>
      <c r="FQL8" s="276"/>
      <c r="FQM8" s="276"/>
      <c r="FQN8" s="276"/>
      <c r="FQO8" s="276"/>
      <c r="FQP8" s="276"/>
      <c r="FQQ8" s="276"/>
      <c r="FQR8" s="276"/>
      <c r="FQS8" s="276"/>
      <c r="FQT8" s="276"/>
      <c r="FQU8" s="276"/>
      <c r="FQV8" s="276"/>
      <c r="FQW8" s="276"/>
      <c r="FQX8" s="276"/>
      <c r="FQY8" s="276"/>
      <c r="FQZ8" s="276"/>
      <c r="FRA8" s="276"/>
      <c r="FRB8" s="276"/>
      <c r="FRC8" s="276"/>
      <c r="FRD8" s="276"/>
      <c r="FRE8" s="276"/>
      <c r="FRF8" s="276"/>
      <c r="FRG8" s="276"/>
      <c r="FRH8" s="276"/>
      <c r="FRI8" s="276"/>
      <c r="FRJ8" s="276"/>
      <c r="FRK8" s="276"/>
      <c r="FRL8" s="276"/>
      <c r="FRM8" s="276"/>
      <c r="FRN8" s="276"/>
      <c r="FRO8" s="276"/>
      <c r="FRP8" s="276"/>
      <c r="FRQ8" s="276"/>
      <c r="FRR8" s="276"/>
      <c r="FRS8" s="276"/>
      <c r="FRT8" s="276"/>
      <c r="FRU8" s="276"/>
      <c r="FRV8" s="276"/>
      <c r="FRW8" s="276"/>
      <c r="FRX8" s="276"/>
      <c r="FRY8" s="276"/>
      <c r="FRZ8" s="276"/>
      <c r="FSA8" s="276"/>
      <c r="FSB8" s="276"/>
      <c r="FSC8" s="276"/>
      <c r="FSD8" s="276"/>
      <c r="FSE8" s="276"/>
      <c r="FSF8" s="276"/>
      <c r="FSG8" s="276"/>
      <c r="FSH8" s="276"/>
      <c r="FSI8" s="276"/>
      <c r="FSJ8" s="276"/>
      <c r="FSK8" s="276"/>
      <c r="FSL8" s="276"/>
      <c r="FSM8" s="276"/>
      <c r="FSN8" s="276"/>
      <c r="FSO8" s="276"/>
      <c r="FSP8" s="276"/>
      <c r="FSQ8" s="276"/>
      <c r="FSR8" s="276"/>
      <c r="FSS8" s="276"/>
      <c r="FST8" s="276"/>
      <c r="FSU8" s="276"/>
      <c r="FSV8" s="276"/>
      <c r="FSW8" s="276"/>
      <c r="FSX8" s="276"/>
      <c r="FSY8" s="276"/>
      <c r="FSZ8" s="276"/>
      <c r="FTA8" s="276"/>
      <c r="FTB8" s="276"/>
      <c r="FTC8" s="276"/>
      <c r="FTD8" s="276"/>
      <c r="FTE8" s="276"/>
      <c r="FTF8" s="276"/>
      <c r="FTG8" s="276"/>
      <c r="FTH8" s="276"/>
      <c r="FTI8" s="276"/>
      <c r="FTJ8" s="276"/>
      <c r="FTK8" s="276"/>
      <c r="FTL8" s="276"/>
      <c r="FTM8" s="276"/>
      <c r="FTN8" s="276"/>
      <c r="FTO8" s="276"/>
      <c r="FTP8" s="276"/>
      <c r="FTQ8" s="276"/>
      <c r="FTR8" s="276"/>
      <c r="FTS8" s="276"/>
      <c r="FTT8" s="276"/>
      <c r="FTU8" s="276"/>
      <c r="FTV8" s="276"/>
      <c r="FTW8" s="276"/>
      <c r="FTX8" s="276"/>
      <c r="FTY8" s="276"/>
      <c r="FTZ8" s="276"/>
      <c r="FUA8" s="276"/>
      <c r="FUB8" s="276"/>
      <c r="FUC8" s="276"/>
      <c r="FUD8" s="276"/>
      <c r="FUE8" s="276"/>
      <c r="FUF8" s="276"/>
      <c r="FUG8" s="276"/>
      <c r="FUH8" s="276"/>
      <c r="FUI8" s="276"/>
      <c r="FUJ8" s="276"/>
      <c r="FUK8" s="276"/>
      <c r="FUL8" s="276"/>
      <c r="FUM8" s="276"/>
      <c r="FUN8" s="276"/>
      <c r="FUO8" s="276"/>
      <c r="FUP8" s="276"/>
      <c r="FUQ8" s="276"/>
      <c r="FUR8" s="276"/>
      <c r="FUS8" s="276"/>
      <c r="FUT8" s="276"/>
      <c r="FUU8" s="276"/>
      <c r="FUV8" s="276"/>
      <c r="FUW8" s="276"/>
      <c r="FUX8" s="276"/>
      <c r="FUY8" s="276"/>
      <c r="FUZ8" s="276"/>
      <c r="FVA8" s="276"/>
      <c r="FVB8" s="276"/>
      <c r="FVC8" s="276"/>
      <c r="FVD8" s="276"/>
      <c r="FVE8" s="276"/>
      <c r="FVF8" s="276"/>
      <c r="FVG8" s="276"/>
      <c r="FVH8" s="276"/>
      <c r="FVI8" s="276"/>
      <c r="FVJ8" s="276"/>
      <c r="FVK8" s="276"/>
      <c r="FVL8" s="276"/>
      <c r="FVM8" s="276"/>
      <c r="FVN8" s="276"/>
      <c r="FVO8" s="276"/>
      <c r="FVP8" s="276"/>
      <c r="FVQ8" s="276"/>
      <c r="FVR8" s="276"/>
      <c r="FVS8" s="276"/>
      <c r="FVT8" s="276"/>
      <c r="FVU8" s="276"/>
      <c r="FVV8" s="276"/>
      <c r="FVW8" s="276"/>
      <c r="FVX8" s="276"/>
      <c r="FVY8" s="276"/>
      <c r="FVZ8" s="276"/>
      <c r="FWA8" s="276"/>
      <c r="FWB8" s="276"/>
      <c r="FWC8" s="276"/>
      <c r="FWD8" s="276"/>
      <c r="FWE8" s="276"/>
      <c r="FWF8" s="276"/>
      <c r="FWG8" s="276"/>
      <c r="FWH8" s="276"/>
      <c r="FWI8" s="276"/>
      <c r="FWJ8" s="276"/>
      <c r="FWK8" s="276"/>
      <c r="FWL8" s="276"/>
      <c r="FWM8" s="276"/>
      <c r="FWN8" s="276"/>
      <c r="FWO8" s="276"/>
      <c r="FWP8" s="276"/>
      <c r="FWQ8" s="276"/>
      <c r="FWR8" s="276"/>
      <c r="FWS8" s="276"/>
      <c r="FWT8" s="276"/>
      <c r="FWU8" s="276"/>
      <c r="FWV8" s="276"/>
      <c r="FWW8" s="276"/>
      <c r="FWX8" s="276"/>
      <c r="FWY8" s="276"/>
      <c r="FWZ8" s="276"/>
      <c r="FXA8" s="276"/>
      <c r="FXB8" s="276"/>
      <c r="FXC8" s="276"/>
      <c r="FXD8" s="276"/>
      <c r="FXE8" s="276"/>
      <c r="FXF8" s="276"/>
      <c r="FXG8" s="276"/>
      <c r="FXH8" s="276"/>
      <c r="FXI8" s="276"/>
      <c r="FXJ8" s="276"/>
      <c r="FXK8" s="276"/>
      <c r="FXL8" s="276"/>
      <c r="FXM8" s="276"/>
      <c r="FXN8" s="276"/>
      <c r="FXO8" s="276"/>
      <c r="FXP8" s="276"/>
      <c r="FXQ8" s="276"/>
      <c r="FXR8" s="276"/>
      <c r="FXS8" s="276"/>
      <c r="FXT8" s="276"/>
      <c r="FXU8" s="276"/>
      <c r="FXV8" s="276"/>
      <c r="FXW8" s="276"/>
      <c r="FXX8" s="276"/>
      <c r="FXY8" s="276"/>
      <c r="FXZ8" s="276"/>
      <c r="FYA8" s="276"/>
      <c r="FYB8" s="276"/>
      <c r="FYC8" s="276"/>
      <c r="FYD8" s="276"/>
      <c r="FYE8" s="276"/>
      <c r="FYF8" s="276"/>
      <c r="FYG8" s="276"/>
      <c r="FYH8" s="276"/>
      <c r="FYI8" s="276"/>
      <c r="FYJ8" s="276"/>
      <c r="FYK8" s="276"/>
      <c r="FYL8" s="276"/>
      <c r="FYM8" s="276"/>
      <c r="FYN8" s="276"/>
      <c r="FYO8" s="276"/>
      <c r="FYP8" s="276"/>
      <c r="FYQ8" s="276"/>
      <c r="FYR8" s="276"/>
      <c r="FYS8" s="276"/>
      <c r="FYT8" s="276"/>
      <c r="FYU8" s="276"/>
      <c r="FYV8" s="276"/>
      <c r="FYW8" s="276"/>
      <c r="FYX8" s="276"/>
      <c r="FYY8" s="276"/>
      <c r="FYZ8" s="276"/>
      <c r="FZA8" s="276"/>
      <c r="FZB8" s="276"/>
      <c r="FZC8" s="276"/>
      <c r="FZD8" s="276"/>
      <c r="FZE8" s="276"/>
      <c r="FZF8" s="276"/>
      <c r="FZG8" s="276"/>
      <c r="FZH8" s="276"/>
      <c r="FZI8" s="276"/>
      <c r="FZJ8" s="276"/>
      <c r="FZK8" s="276"/>
      <c r="FZL8" s="276"/>
      <c r="FZM8" s="276"/>
      <c r="FZN8" s="276"/>
      <c r="FZO8" s="276"/>
      <c r="FZP8" s="276"/>
      <c r="FZQ8" s="276"/>
      <c r="FZR8" s="276"/>
      <c r="FZS8" s="276"/>
      <c r="FZT8" s="276"/>
      <c r="FZU8" s="276"/>
      <c r="FZV8" s="276"/>
      <c r="FZW8" s="276"/>
      <c r="FZX8" s="276"/>
      <c r="FZY8" s="276"/>
      <c r="FZZ8" s="276"/>
      <c r="GAA8" s="276"/>
      <c r="GAB8" s="276"/>
      <c r="GAC8" s="276"/>
      <c r="GAD8" s="276"/>
      <c r="GAE8" s="276"/>
      <c r="GAF8" s="276"/>
      <c r="GAG8" s="276"/>
      <c r="GAH8" s="276"/>
      <c r="GAI8" s="276"/>
      <c r="GAJ8" s="276"/>
      <c r="GAK8" s="276"/>
      <c r="GAL8" s="276"/>
      <c r="GAM8" s="276"/>
      <c r="GAN8" s="276"/>
      <c r="GAO8" s="276"/>
      <c r="GAP8" s="276"/>
      <c r="GAQ8" s="276"/>
      <c r="GAR8" s="276"/>
      <c r="GAS8" s="276"/>
      <c r="GAT8" s="276"/>
      <c r="GAU8" s="276"/>
      <c r="GAV8" s="276"/>
      <c r="GAW8" s="276"/>
      <c r="GAX8" s="276"/>
      <c r="GAY8" s="276"/>
      <c r="GAZ8" s="276"/>
      <c r="GBA8" s="276"/>
      <c r="GBB8" s="276"/>
      <c r="GBC8" s="276"/>
      <c r="GBD8" s="276"/>
      <c r="GBE8" s="276"/>
      <c r="GBF8" s="276"/>
      <c r="GBG8" s="276"/>
      <c r="GBH8" s="276"/>
      <c r="GBI8" s="276"/>
      <c r="GBJ8" s="276"/>
      <c r="GBK8" s="276"/>
      <c r="GBL8" s="276"/>
      <c r="GBM8" s="276"/>
      <c r="GBN8" s="276"/>
      <c r="GBO8" s="276"/>
      <c r="GBP8" s="276"/>
      <c r="GBQ8" s="276"/>
      <c r="GBR8" s="276"/>
      <c r="GBS8" s="276"/>
      <c r="GBT8" s="276"/>
      <c r="GBU8" s="276"/>
      <c r="GBV8" s="276"/>
      <c r="GBW8" s="276"/>
      <c r="GBX8" s="276"/>
      <c r="GBY8" s="276"/>
      <c r="GBZ8" s="276"/>
      <c r="GCA8" s="276"/>
      <c r="GCB8" s="276"/>
      <c r="GCC8" s="276"/>
      <c r="GCD8" s="276"/>
      <c r="GCE8" s="276"/>
      <c r="GCF8" s="276"/>
      <c r="GCG8" s="276"/>
      <c r="GCH8" s="276"/>
      <c r="GCI8" s="276"/>
      <c r="GCJ8" s="276"/>
      <c r="GCK8" s="276"/>
      <c r="GCL8" s="276"/>
      <c r="GCM8" s="276"/>
      <c r="GCN8" s="276"/>
      <c r="GCO8" s="276"/>
      <c r="GCP8" s="276"/>
      <c r="GCQ8" s="276"/>
      <c r="GCR8" s="276"/>
      <c r="GCS8" s="276"/>
      <c r="GCT8" s="276"/>
      <c r="GCU8" s="276"/>
      <c r="GCV8" s="276"/>
      <c r="GCW8" s="276"/>
      <c r="GCX8" s="276"/>
      <c r="GCY8" s="276"/>
      <c r="GCZ8" s="276"/>
      <c r="GDA8" s="276"/>
      <c r="GDB8" s="276"/>
      <c r="GDC8" s="276"/>
      <c r="GDD8" s="276"/>
      <c r="GDE8" s="276"/>
      <c r="GDF8" s="276"/>
      <c r="GDG8" s="276"/>
      <c r="GDH8" s="276"/>
      <c r="GDI8" s="276"/>
      <c r="GDJ8" s="276"/>
      <c r="GDK8" s="276"/>
      <c r="GDL8" s="276"/>
      <c r="GDM8" s="276"/>
      <c r="GDN8" s="276"/>
      <c r="GDO8" s="276"/>
      <c r="GDP8" s="276"/>
      <c r="GDQ8" s="276"/>
      <c r="GDR8" s="276"/>
      <c r="GDS8" s="276"/>
      <c r="GDT8" s="276"/>
      <c r="GDU8" s="276"/>
      <c r="GDV8" s="276"/>
      <c r="GDW8" s="276"/>
      <c r="GDX8" s="276"/>
      <c r="GDY8" s="276"/>
      <c r="GDZ8" s="276"/>
      <c r="GEA8" s="276"/>
      <c r="GEB8" s="276"/>
      <c r="GEC8" s="276"/>
      <c r="GED8" s="276"/>
      <c r="GEE8" s="276"/>
      <c r="GEF8" s="276"/>
      <c r="GEG8" s="276"/>
      <c r="GEH8" s="276"/>
      <c r="GEI8" s="276"/>
      <c r="GEJ8" s="276"/>
      <c r="GEK8" s="276"/>
      <c r="GEL8" s="276"/>
      <c r="GEM8" s="276"/>
      <c r="GEN8" s="276"/>
      <c r="GEO8" s="276"/>
      <c r="GEP8" s="276"/>
      <c r="GEQ8" s="276"/>
      <c r="GER8" s="276"/>
      <c r="GES8" s="276"/>
      <c r="GET8" s="276"/>
      <c r="GEU8" s="276"/>
      <c r="GEV8" s="276"/>
      <c r="GEW8" s="276"/>
      <c r="GEX8" s="276"/>
      <c r="GEY8" s="276"/>
      <c r="GEZ8" s="276"/>
      <c r="GFA8" s="276"/>
      <c r="GFB8" s="276"/>
      <c r="GFC8" s="276"/>
      <c r="GFD8" s="276"/>
      <c r="GFE8" s="276"/>
      <c r="GFF8" s="276"/>
      <c r="GFG8" s="276"/>
      <c r="GFH8" s="276"/>
      <c r="GFI8" s="276"/>
      <c r="GFJ8" s="276"/>
      <c r="GFK8" s="276"/>
      <c r="GFL8" s="276"/>
      <c r="GFM8" s="276"/>
      <c r="GFN8" s="276"/>
      <c r="GFO8" s="276"/>
      <c r="GFP8" s="276"/>
      <c r="GFQ8" s="276"/>
      <c r="GFR8" s="276"/>
      <c r="GFS8" s="276"/>
      <c r="GFT8" s="276"/>
      <c r="GFU8" s="276"/>
      <c r="GFV8" s="276"/>
      <c r="GFW8" s="276"/>
      <c r="GFX8" s="276"/>
      <c r="GFY8" s="276"/>
      <c r="GFZ8" s="276"/>
      <c r="GGA8" s="276"/>
      <c r="GGB8" s="276"/>
      <c r="GGC8" s="276"/>
      <c r="GGD8" s="276"/>
      <c r="GGE8" s="276"/>
      <c r="GGF8" s="276"/>
      <c r="GGG8" s="276"/>
      <c r="GGH8" s="276"/>
      <c r="GGI8" s="276"/>
      <c r="GGJ8" s="276"/>
      <c r="GGK8" s="276"/>
      <c r="GGL8" s="276"/>
      <c r="GGM8" s="276"/>
      <c r="GGN8" s="276"/>
      <c r="GGO8" s="276"/>
      <c r="GGP8" s="276"/>
      <c r="GGQ8" s="276"/>
      <c r="GGR8" s="276"/>
      <c r="GGS8" s="276"/>
      <c r="GGT8" s="276"/>
      <c r="GGU8" s="276"/>
      <c r="GGV8" s="276"/>
      <c r="GGW8" s="276"/>
      <c r="GGX8" s="276"/>
      <c r="GGY8" s="276"/>
      <c r="GGZ8" s="276"/>
      <c r="GHA8" s="276"/>
      <c r="GHB8" s="276"/>
      <c r="GHC8" s="276"/>
      <c r="GHD8" s="276"/>
      <c r="GHE8" s="276"/>
      <c r="GHF8" s="276"/>
      <c r="GHG8" s="276"/>
      <c r="GHH8" s="276"/>
      <c r="GHI8" s="276"/>
      <c r="GHJ8" s="276"/>
      <c r="GHK8" s="276"/>
      <c r="GHL8" s="276"/>
      <c r="GHM8" s="276"/>
      <c r="GHN8" s="276"/>
      <c r="GHO8" s="276"/>
      <c r="GHP8" s="276"/>
      <c r="GHQ8" s="276"/>
      <c r="GHR8" s="276"/>
      <c r="GHS8" s="276"/>
      <c r="GHT8" s="276"/>
      <c r="GHU8" s="276"/>
      <c r="GHV8" s="276"/>
      <c r="GHW8" s="276"/>
      <c r="GHX8" s="276"/>
      <c r="GHY8" s="276"/>
      <c r="GHZ8" s="276"/>
      <c r="GIA8" s="276"/>
      <c r="GIB8" s="276"/>
      <c r="GIC8" s="276"/>
      <c r="GID8" s="276"/>
      <c r="GIE8" s="276"/>
      <c r="GIF8" s="276"/>
      <c r="GIG8" s="276"/>
      <c r="GIH8" s="276"/>
      <c r="GII8" s="276"/>
      <c r="GIJ8" s="276"/>
      <c r="GIK8" s="276"/>
      <c r="GIL8" s="276"/>
      <c r="GIM8" s="276"/>
      <c r="GIN8" s="276"/>
      <c r="GIO8" s="276"/>
      <c r="GIP8" s="276"/>
      <c r="GIQ8" s="276"/>
      <c r="GIR8" s="276"/>
      <c r="GIS8" s="276"/>
      <c r="GIT8" s="276"/>
      <c r="GIU8" s="276"/>
      <c r="GIV8" s="276"/>
      <c r="GIW8" s="276"/>
      <c r="GIX8" s="276"/>
      <c r="GIY8" s="276"/>
      <c r="GIZ8" s="276"/>
      <c r="GJA8" s="276"/>
      <c r="GJB8" s="276"/>
      <c r="GJC8" s="276"/>
      <c r="GJD8" s="276"/>
      <c r="GJE8" s="276"/>
      <c r="GJF8" s="276"/>
      <c r="GJG8" s="276"/>
      <c r="GJH8" s="276"/>
      <c r="GJI8" s="276"/>
      <c r="GJJ8" s="276"/>
      <c r="GJK8" s="276"/>
      <c r="GJL8" s="276"/>
      <c r="GJM8" s="276"/>
      <c r="GJN8" s="276"/>
      <c r="GJO8" s="276"/>
      <c r="GJP8" s="276"/>
      <c r="GJQ8" s="276"/>
      <c r="GJR8" s="276"/>
      <c r="GJS8" s="276"/>
      <c r="GJT8" s="276"/>
      <c r="GJU8" s="276"/>
      <c r="GJV8" s="276"/>
      <c r="GJW8" s="276"/>
      <c r="GJX8" s="276"/>
      <c r="GJY8" s="276"/>
      <c r="GJZ8" s="276"/>
      <c r="GKA8" s="276"/>
      <c r="GKB8" s="276"/>
      <c r="GKC8" s="276"/>
      <c r="GKD8" s="276"/>
      <c r="GKE8" s="276"/>
      <c r="GKF8" s="276"/>
      <c r="GKG8" s="276"/>
      <c r="GKH8" s="276"/>
      <c r="GKI8" s="276"/>
      <c r="GKJ8" s="276"/>
      <c r="GKK8" s="276"/>
      <c r="GKL8" s="276"/>
      <c r="GKM8" s="276"/>
      <c r="GKN8" s="276"/>
      <c r="GKO8" s="276"/>
      <c r="GKP8" s="276"/>
      <c r="GKQ8" s="276"/>
      <c r="GKR8" s="276"/>
      <c r="GKS8" s="276"/>
      <c r="GKT8" s="276"/>
      <c r="GKU8" s="276"/>
      <c r="GKV8" s="276"/>
      <c r="GKW8" s="276"/>
      <c r="GKX8" s="276"/>
      <c r="GKY8" s="276"/>
      <c r="GKZ8" s="276"/>
      <c r="GLA8" s="276"/>
      <c r="GLB8" s="276"/>
      <c r="GLC8" s="276"/>
      <c r="GLD8" s="276"/>
      <c r="GLE8" s="276"/>
      <c r="GLF8" s="276"/>
      <c r="GLG8" s="276"/>
      <c r="GLH8" s="276"/>
      <c r="GLI8" s="276"/>
      <c r="GLJ8" s="276"/>
      <c r="GLK8" s="276"/>
      <c r="GLL8" s="276"/>
      <c r="GLM8" s="276"/>
      <c r="GLN8" s="276"/>
      <c r="GLO8" s="276"/>
      <c r="GLP8" s="276"/>
      <c r="GLQ8" s="276"/>
      <c r="GLR8" s="276"/>
      <c r="GLS8" s="276"/>
      <c r="GLT8" s="276"/>
      <c r="GLU8" s="276"/>
      <c r="GLV8" s="276"/>
      <c r="GLW8" s="276"/>
      <c r="GLX8" s="276"/>
      <c r="GLY8" s="276"/>
      <c r="GLZ8" s="276"/>
      <c r="GMA8" s="276"/>
      <c r="GMB8" s="276"/>
      <c r="GMC8" s="276"/>
      <c r="GMD8" s="276"/>
      <c r="GME8" s="276"/>
      <c r="GMF8" s="276"/>
      <c r="GMG8" s="276"/>
      <c r="GMH8" s="276"/>
      <c r="GMI8" s="276"/>
      <c r="GMJ8" s="276"/>
      <c r="GMK8" s="276"/>
      <c r="GML8" s="276"/>
      <c r="GMM8" s="276"/>
      <c r="GMN8" s="276"/>
      <c r="GMO8" s="276"/>
      <c r="GMP8" s="276"/>
      <c r="GMQ8" s="276"/>
      <c r="GMR8" s="276"/>
      <c r="GMS8" s="276"/>
      <c r="GMT8" s="276"/>
      <c r="GMU8" s="276"/>
      <c r="GMV8" s="276"/>
      <c r="GMW8" s="276"/>
      <c r="GMX8" s="276"/>
      <c r="GMY8" s="276"/>
      <c r="GMZ8" s="276"/>
      <c r="GNA8" s="276"/>
      <c r="GNB8" s="276"/>
      <c r="GNC8" s="276"/>
      <c r="GND8" s="276"/>
      <c r="GNE8" s="276"/>
      <c r="GNF8" s="276"/>
      <c r="GNG8" s="276"/>
      <c r="GNH8" s="276"/>
      <c r="GNI8" s="276"/>
      <c r="GNJ8" s="276"/>
      <c r="GNK8" s="276"/>
      <c r="GNL8" s="276"/>
      <c r="GNM8" s="276"/>
      <c r="GNN8" s="276"/>
      <c r="GNO8" s="276"/>
      <c r="GNP8" s="276"/>
      <c r="GNQ8" s="276"/>
      <c r="GNR8" s="276"/>
      <c r="GNS8" s="276"/>
      <c r="GNT8" s="276"/>
      <c r="GNU8" s="276"/>
      <c r="GNV8" s="276"/>
      <c r="GNW8" s="276"/>
      <c r="GNX8" s="276"/>
      <c r="GNY8" s="276"/>
      <c r="GNZ8" s="276"/>
      <c r="GOA8" s="276"/>
      <c r="GOB8" s="276"/>
      <c r="GOC8" s="276"/>
      <c r="GOD8" s="276"/>
      <c r="GOE8" s="276"/>
      <c r="GOF8" s="276"/>
      <c r="GOG8" s="276"/>
      <c r="GOH8" s="276"/>
      <c r="GOI8" s="276"/>
      <c r="GOJ8" s="276"/>
      <c r="GOK8" s="276"/>
      <c r="GOL8" s="276"/>
      <c r="GOM8" s="276"/>
      <c r="GON8" s="276"/>
      <c r="GOO8" s="276"/>
      <c r="GOP8" s="276"/>
      <c r="GOQ8" s="276"/>
      <c r="GOR8" s="276"/>
      <c r="GOS8" s="276"/>
      <c r="GOT8" s="276"/>
      <c r="GOU8" s="276"/>
      <c r="GOV8" s="276"/>
      <c r="GOW8" s="276"/>
      <c r="GOX8" s="276"/>
      <c r="GOY8" s="276"/>
      <c r="GOZ8" s="276"/>
      <c r="GPA8" s="276"/>
      <c r="GPB8" s="276"/>
      <c r="GPC8" s="276"/>
      <c r="GPD8" s="276"/>
      <c r="GPE8" s="276"/>
      <c r="GPF8" s="276"/>
      <c r="GPG8" s="276"/>
      <c r="GPH8" s="276"/>
      <c r="GPI8" s="276"/>
      <c r="GPJ8" s="276"/>
      <c r="GPK8" s="276"/>
      <c r="GPL8" s="276"/>
      <c r="GPM8" s="276"/>
      <c r="GPN8" s="276"/>
      <c r="GPO8" s="276"/>
      <c r="GPP8" s="276"/>
      <c r="GPQ8" s="276"/>
      <c r="GPR8" s="276"/>
      <c r="GPS8" s="276"/>
      <c r="GPT8" s="276"/>
      <c r="GPU8" s="276"/>
      <c r="GPV8" s="276"/>
      <c r="GPW8" s="276"/>
      <c r="GPX8" s="276"/>
      <c r="GPY8" s="276"/>
      <c r="GPZ8" s="276"/>
      <c r="GQA8" s="276"/>
      <c r="GQB8" s="276"/>
      <c r="GQC8" s="276"/>
      <c r="GQD8" s="276"/>
      <c r="GQE8" s="276"/>
      <c r="GQF8" s="276"/>
      <c r="GQG8" s="276"/>
      <c r="GQH8" s="276"/>
      <c r="GQI8" s="276"/>
      <c r="GQJ8" s="276"/>
      <c r="GQK8" s="276"/>
      <c r="GQL8" s="276"/>
      <c r="GQM8" s="276"/>
      <c r="GQN8" s="276"/>
      <c r="GQO8" s="276"/>
      <c r="GQP8" s="276"/>
      <c r="GQQ8" s="276"/>
      <c r="GQR8" s="276"/>
      <c r="GQS8" s="276"/>
      <c r="GQT8" s="276"/>
      <c r="GQU8" s="276"/>
      <c r="GQV8" s="276"/>
      <c r="GQW8" s="276"/>
      <c r="GQX8" s="276"/>
      <c r="GQY8" s="276"/>
      <c r="GQZ8" s="276"/>
      <c r="GRA8" s="276"/>
      <c r="GRB8" s="276"/>
      <c r="GRC8" s="276"/>
      <c r="GRD8" s="276"/>
      <c r="GRE8" s="276"/>
      <c r="GRF8" s="276"/>
      <c r="GRG8" s="276"/>
      <c r="GRH8" s="276"/>
      <c r="GRI8" s="276"/>
      <c r="GRJ8" s="276"/>
      <c r="GRK8" s="276"/>
      <c r="GRL8" s="276"/>
      <c r="GRM8" s="276"/>
      <c r="GRN8" s="276"/>
      <c r="GRO8" s="276"/>
      <c r="GRP8" s="276"/>
      <c r="GRQ8" s="276"/>
      <c r="GRR8" s="276"/>
      <c r="GRS8" s="276"/>
      <c r="GRT8" s="276"/>
      <c r="GRU8" s="276"/>
      <c r="GRV8" s="276"/>
      <c r="GRW8" s="276"/>
      <c r="GRX8" s="276"/>
      <c r="GRY8" s="276"/>
      <c r="GRZ8" s="276"/>
      <c r="GSA8" s="276"/>
      <c r="GSB8" s="276"/>
      <c r="GSC8" s="276"/>
      <c r="GSD8" s="276"/>
      <c r="GSE8" s="276"/>
      <c r="GSF8" s="276"/>
      <c r="GSG8" s="276"/>
      <c r="GSH8" s="276"/>
      <c r="GSI8" s="276"/>
      <c r="GSJ8" s="276"/>
      <c r="GSK8" s="276"/>
      <c r="GSL8" s="276"/>
      <c r="GSM8" s="276"/>
      <c r="GSN8" s="276"/>
      <c r="GSO8" s="276"/>
      <c r="GSP8" s="276"/>
      <c r="GSQ8" s="276"/>
      <c r="GSR8" s="276"/>
      <c r="GSS8" s="276"/>
      <c r="GST8" s="276"/>
      <c r="GSU8" s="276"/>
      <c r="GSV8" s="276"/>
      <c r="GSW8" s="276"/>
      <c r="GSX8" s="276"/>
      <c r="GSY8" s="276"/>
      <c r="GSZ8" s="276"/>
      <c r="GTA8" s="276"/>
      <c r="GTB8" s="276"/>
      <c r="GTC8" s="276"/>
      <c r="GTD8" s="276"/>
      <c r="GTE8" s="276"/>
      <c r="GTF8" s="276"/>
      <c r="GTG8" s="276"/>
      <c r="GTH8" s="276"/>
      <c r="GTI8" s="276"/>
      <c r="GTJ8" s="276"/>
      <c r="GTK8" s="276"/>
      <c r="GTL8" s="276"/>
      <c r="GTM8" s="276"/>
      <c r="GTN8" s="276"/>
      <c r="GTO8" s="276"/>
      <c r="GTP8" s="276"/>
      <c r="GTQ8" s="276"/>
      <c r="GTR8" s="276"/>
      <c r="GTS8" s="276"/>
      <c r="GTT8" s="276"/>
      <c r="GTU8" s="276"/>
      <c r="GTV8" s="276"/>
      <c r="GTW8" s="276"/>
      <c r="GTX8" s="276"/>
      <c r="GTY8" s="276"/>
      <c r="GTZ8" s="276"/>
      <c r="GUA8" s="276"/>
      <c r="GUB8" s="276"/>
      <c r="GUC8" s="276"/>
      <c r="GUD8" s="276"/>
      <c r="GUE8" s="276"/>
      <c r="GUF8" s="276"/>
      <c r="GUG8" s="276"/>
      <c r="GUH8" s="276"/>
      <c r="GUI8" s="276"/>
      <c r="GUJ8" s="276"/>
      <c r="GUK8" s="276"/>
      <c r="GUL8" s="276"/>
      <c r="GUM8" s="276"/>
      <c r="GUN8" s="276"/>
      <c r="GUO8" s="276"/>
      <c r="GUP8" s="276"/>
      <c r="GUQ8" s="276"/>
      <c r="GUR8" s="276"/>
      <c r="GUS8" s="276"/>
      <c r="GUT8" s="276"/>
      <c r="GUU8" s="276"/>
      <c r="GUV8" s="276"/>
      <c r="GUW8" s="276"/>
      <c r="GUX8" s="276"/>
      <c r="GUY8" s="276"/>
      <c r="GUZ8" s="276"/>
      <c r="GVA8" s="276"/>
      <c r="GVB8" s="276"/>
      <c r="GVC8" s="276"/>
      <c r="GVD8" s="276"/>
      <c r="GVE8" s="276"/>
      <c r="GVF8" s="276"/>
      <c r="GVG8" s="276"/>
      <c r="GVH8" s="276"/>
      <c r="GVI8" s="276"/>
      <c r="GVJ8" s="276"/>
      <c r="GVK8" s="276"/>
      <c r="GVL8" s="276"/>
      <c r="GVM8" s="276"/>
      <c r="GVN8" s="276"/>
      <c r="GVO8" s="276"/>
      <c r="GVP8" s="276"/>
      <c r="GVQ8" s="276"/>
      <c r="GVR8" s="276"/>
      <c r="GVS8" s="276"/>
      <c r="GVT8" s="276"/>
      <c r="GVU8" s="276"/>
      <c r="GVV8" s="276"/>
      <c r="GVW8" s="276"/>
      <c r="GVX8" s="276"/>
      <c r="GVY8" s="276"/>
      <c r="GVZ8" s="276"/>
      <c r="GWA8" s="276"/>
      <c r="GWB8" s="276"/>
      <c r="GWC8" s="276"/>
      <c r="GWD8" s="276"/>
      <c r="GWE8" s="276"/>
      <c r="GWF8" s="276"/>
      <c r="GWG8" s="276"/>
      <c r="GWH8" s="276"/>
      <c r="GWI8" s="276"/>
      <c r="GWJ8" s="276"/>
      <c r="GWK8" s="276"/>
      <c r="GWL8" s="276"/>
      <c r="GWM8" s="276"/>
      <c r="GWN8" s="276"/>
      <c r="GWO8" s="276"/>
      <c r="GWP8" s="276"/>
      <c r="GWQ8" s="276"/>
      <c r="GWR8" s="276"/>
      <c r="GWS8" s="276"/>
      <c r="GWT8" s="276"/>
      <c r="GWU8" s="276"/>
      <c r="GWV8" s="276"/>
      <c r="GWW8" s="276"/>
      <c r="GWX8" s="276"/>
      <c r="GWY8" s="276"/>
      <c r="GWZ8" s="276"/>
      <c r="GXA8" s="276"/>
      <c r="GXB8" s="276"/>
      <c r="GXC8" s="276"/>
      <c r="GXD8" s="276"/>
      <c r="GXE8" s="276"/>
      <c r="GXF8" s="276"/>
      <c r="GXG8" s="276"/>
      <c r="GXH8" s="276"/>
      <c r="GXI8" s="276"/>
      <c r="GXJ8" s="276"/>
      <c r="GXK8" s="276"/>
      <c r="GXL8" s="276"/>
      <c r="GXM8" s="276"/>
      <c r="GXN8" s="276"/>
      <c r="GXO8" s="276"/>
      <c r="GXP8" s="276"/>
      <c r="GXQ8" s="276"/>
      <c r="GXR8" s="276"/>
      <c r="GXS8" s="276"/>
      <c r="GXT8" s="276"/>
      <c r="GXU8" s="276"/>
      <c r="GXV8" s="276"/>
      <c r="GXW8" s="276"/>
      <c r="GXX8" s="276"/>
      <c r="GXY8" s="276"/>
      <c r="GXZ8" s="276"/>
      <c r="GYA8" s="276"/>
      <c r="GYB8" s="276"/>
      <c r="GYC8" s="276"/>
      <c r="GYD8" s="276"/>
      <c r="GYE8" s="276"/>
      <c r="GYF8" s="276"/>
      <c r="GYG8" s="276"/>
      <c r="GYH8" s="276"/>
      <c r="GYI8" s="276"/>
      <c r="GYJ8" s="276"/>
      <c r="GYK8" s="276"/>
      <c r="GYL8" s="276"/>
      <c r="GYM8" s="276"/>
      <c r="GYN8" s="276"/>
      <c r="GYO8" s="276"/>
      <c r="GYP8" s="276"/>
      <c r="GYQ8" s="276"/>
      <c r="GYR8" s="276"/>
      <c r="GYS8" s="276"/>
      <c r="GYT8" s="276"/>
      <c r="GYU8" s="276"/>
      <c r="GYV8" s="276"/>
      <c r="GYW8" s="276"/>
      <c r="GYX8" s="276"/>
      <c r="GYY8" s="276"/>
      <c r="GYZ8" s="276"/>
      <c r="GZA8" s="276"/>
      <c r="GZB8" s="276"/>
      <c r="GZC8" s="276"/>
      <c r="GZD8" s="276"/>
      <c r="GZE8" s="276"/>
      <c r="GZF8" s="276"/>
      <c r="GZG8" s="276"/>
      <c r="GZH8" s="276"/>
      <c r="GZI8" s="276"/>
      <c r="GZJ8" s="276"/>
      <c r="GZK8" s="276"/>
      <c r="GZL8" s="276"/>
      <c r="GZM8" s="276"/>
      <c r="GZN8" s="276"/>
      <c r="GZO8" s="276"/>
      <c r="GZP8" s="276"/>
      <c r="GZQ8" s="276"/>
      <c r="GZR8" s="276"/>
      <c r="GZS8" s="276"/>
      <c r="GZT8" s="276"/>
      <c r="GZU8" s="276"/>
      <c r="GZV8" s="276"/>
      <c r="GZW8" s="276"/>
      <c r="GZX8" s="276"/>
      <c r="GZY8" s="276"/>
      <c r="GZZ8" s="276"/>
      <c r="HAA8" s="276"/>
      <c r="HAB8" s="276"/>
      <c r="HAC8" s="276"/>
      <c r="HAD8" s="276"/>
      <c r="HAE8" s="276"/>
      <c r="HAF8" s="276"/>
      <c r="HAG8" s="276"/>
      <c r="HAH8" s="276"/>
      <c r="HAI8" s="276"/>
      <c r="HAJ8" s="276"/>
      <c r="HAK8" s="276"/>
      <c r="HAL8" s="276"/>
      <c r="HAM8" s="276"/>
      <c r="HAN8" s="276"/>
      <c r="HAO8" s="276"/>
      <c r="HAP8" s="276"/>
      <c r="HAQ8" s="276"/>
      <c r="HAR8" s="276"/>
      <c r="HAS8" s="276"/>
      <c r="HAT8" s="276"/>
      <c r="HAU8" s="276"/>
      <c r="HAV8" s="276"/>
      <c r="HAW8" s="276"/>
      <c r="HAX8" s="276"/>
      <c r="HAY8" s="276"/>
      <c r="HAZ8" s="276"/>
      <c r="HBA8" s="276"/>
      <c r="HBB8" s="276"/>
      <c r="HBC8" s="276"/>
      <c r="HBD8" s="276"/>
      <c r="HBE8" s="276"/>
      <c r="HBF8" s="276"/>
      <c r="HBG8" s="276"/>
      <c r="HBH8" s="276"/>
      <c r="HBI8" s="276"/>
      <c r="HBJ8" s="276"/>
      <c r="HBK8" s="276"/>
      <c r="HBL8" s="276"/>
      <c r="HBM8" s="276"/>
      <c r="HBN8" s="276"/>
      <c r="HBO8" s="276"/>
      <c r="HBP8" s="276"/>
      <c r="HBQ8" s="276"/>
      <c r="HBR8" s="276"/>
      <c r="HBS8" s="276"/>
      <c r="HBT8" s="276"/>
      <c r="HBU8" s="276"/>
      <c r="HBV8" s="276"/>
      <c r="HBW8" s="276"/>
      <c r="HBX8" s="276"/>
      <c r="HBY8" s="276"/>
      <c r="HBZ8" s="276"/>
      <c r="HCA8" s="276"/>
      <c r="HCB8" s="276"/>
      <c r="HCC8" s="276"/>
      <c r="HCD8" s="276"/>
      <c r="HCE8" s="276"/>
      <c r="HCF8" s="276"/>
      <c r="HCG8" s="276"/>
      <c r="HCH8" s="276"/>
      <c r="HCI8" s="276"/>
      <c r="HCJ8" s="276"/>
      <c r="HCK8" s="276"/>
      <c r="HCL8" s="276"/>
      <c r="HCM8" s="276"/>
      <c r="HCN8" s="276"/>
      <c r="HCO8" s="276"/>
      <c r="HCP8" s="276"/>
      <c r="HCQ8" s="276"/>
      <c r="HCR8" s="276"/>
      <c r="HCS8" s="276"/>
      <c r="HCT8" s="276"/>
      <c r="HCU8" s="276"/>
      <c r="HCV8" s="276"/>
      <c r="HCW8" s="276"/>
      <c r="HCX8" s="276"/>
      <c r="HCY8" s="276"/>
      <c r="HCZ8" s="276"/>
      <c r="HDA8" s="276"/>
      <c r="HDB8" s="276"/>
      <c r="HDC8" s="276"/>
      <c r="HDD8" s="276"/>
      <c r="HDE8" s="276"/>
      <c r="HDF8" s="276"/>
      <c r="HDG8" s="276"/>
      <c r="HDH8" s="276"/>
      <c r="HDI8" s="276"/>
      <c r="HDJ8" s="276"/>
      <c r="HDK8" s="276"/>
      <c r="HDL8" s="276"/>
      <c r="HDM8" s="276"/>
      <c r="HDN8" s="276"/>
      <c r="HDO8" s="276"/>
      <c r="HDP8" s="276"/>
      <c r="HDQ8" s="276"/>
      <c r="HDR8" s="276"/>
      <c r="HDS8" s="276"/>
      <c r="HDT8" s="276"/>
      <c r="HDU8" s="276"/>
      <c r="HDV8" s="276"/>
      <c r="HDW8" s="276"/>
      <c r="HDX8" s="276"/>
      <c r="HDY8" s="276"/>
      <c r="HDZ8" s="276"/>
      <c r="HEA8" s="276"/>
      <c r="HEB8" s="276"/>
      <c r="HEC8" s="276"/>
      <c r="HED8" s="276"/>
      <c r="HEE8" s="276"/>
      <c r="HEF8" s="276"/>
      <c r="HEG8" s="276"/>
      <c r="HEH8" s="276"/>
      <c r="HEI8" s="276"/>
      <c r="HEJ8" s="276"/>
      <c r="HEK8" s="276"/>
      <c r="HEL8" s="276"/>
      <c r="HEM8" s="276"/>
      <c r="HEN8" s="276"/>
      <c r="HEO8" s="276"/>
      <c r="HEP8" s="276"/>
      <c r="HEQ8" s="276"/>
      <c r="HER8" s="276"/>
      <c r="HES8" s="276"/>
      <c r="HET8" s="276"/>
      <c r="HEU8" s="276"/>
      <c r="HEV8" s="276"/>
      <c r="HEW8" s="276"/>
      <c r="HEX8" s="276"/>
      <c r="HEY8" s="276"/>
      <c r="HEZ8" s="276"/>
      <c r="HFA8" s="276"/>
      <c r="HFB8" s="276"/>
      <c r="HFC8" s="276"/>
      <c r="HFD8" s="276"/>
      <c r="HFE8" s="276"/>
      <c r="HFF8" s="276"/>
      <c r="HFG8" s="276"/>
      <c r="HFH8" s="276"/>
      <c r="HFI8" s="276"/>
      <c r="HFJ8" s="276"/>
      <c r="HFK8" s="276"/>
      <c r="HFL8" s="276"/>
      <c r="HFM8" s="276"/>
      <c r="HFN8" s="276"/>
      <c r="HFO8" s="276"/>
      <c r="HFP8" s="276"/>
      <c r="HFQ8" s="276"/>
      <c r="HFR8" s="276"/>
      <c r="HFS8" s="276"/>
      <c r="HFT8" s="276"/>
      <c r="HFU8" s="276"/>
      <c r="HFV8" s="276"/>
      <c r="HFW8" s="276"/>
      <c r="HFX8" s="276"/>
      <c r="HFY8" s="276"/>
      <c r="HFZ8" s="276"/>
      <c r="HGA8" s="276"/>
      <c r="HGB8" s="276"/>
      <c r="HGC8" s="276"/>
      <c r="HGD8" s="276"/>
      <c r="HGE8" s="276"/>
      <c r="HGF8" s="276"/>
      <c r="HGG8" s="276"/>
      <c r="HGH8" s="276"/>
      <c r="HGI8" s="276"/>
      <c r="HGJ8" s="276"/>
      <c r="HGK8" s="276"/>
      <c r="HGL8" s="276"/>
      <c r="HGM8" s="276"/>
      <c r="HGN8" s="276"/>
      <c r="HGO8" s="276"/>
      <c r="HGP8" s="276"/>
      <c r="HGQ8" s="276"/>
      <c r="HGR8" s="276"/>
      <c r="HGS8" s="276"/>
      <c r="HGT8" s="276"/>
      <c r="HGU8" s="276"/>
      <c r="HGV8" s="276"/>
      <c r="HGW8" s="276"/>
      <c r="HGX8" s="276"/>
      <c r="HGY8" s="276"/>
      <c r="HGZ8" s="276"/>
      <c r="HHA8" s="276"/>
      <c r="HHB8" s="276"/>
      <c r="HHC8" s="276"/>
      <c r="HHD8" s="276"/>
      <c r="HHE8" s="276"/>
      <c r="HHF8" s="276"/>
      <c r="HHG8" s="276"/>
      <c r="HHH8" s="276"/>
      <c r="HHI8" s="276"/>
      <c r="HHJ8" s="276"/>
      <c r="HHK8" s="276"/>
      <c r="HHL8" s="276"/>
      <c r="HHM8" s="276"/>
      <c r="HHN8" s="276"/>
      <c r="HHO8" s="276"/>
      <c r="HHP8" s="276"/>
      <c r="HHQ8" s="276"/>
      <c r="HHR8" s="276"/>
      <c r="HHS8" s="276"/>
      <c r="HHT8" s="276"/>
      <c r="HHU8" s="276"/>
      <c r="HHV8" s="276"/>
      <c r="HHW8" s="276"/>
      <c r="HHX8" s="276"/>
      <c r="HHY8" s="276"/>
      <c r="HHZ8" s="276"/>
      <c r="HIA8" s="276"/>
      <c r="HIB8" s="276"/>
      <c r="HIC8" s="276"/>
      <c r="HID8" s="276"/>
      <c r="HIE8" s="276"/>
      <c r="HIF8" s="276"/>
      <c r="HIG8" s="276"/>
      <c r="HIH8" s="276"/>
      <c r="HII8" s="276"/>
      <c r="HIJ8" s="276"/>
      <c r="HIK8" s="276"/>
      <c r="HIL8" s="276"/>
      <c r="HIM8" s="276"/>
      <c r="HIN8" s="276"/>
      <c r="HIO8" s="276"/>
      <c r="HIP8" s="276"/>
      <c r="HIQ8" s="276"/>
      <c r="HIR8" s="276"/>
      <c r="HIS8" s="276"/>
      <c r="HIT8" s="276"/>
      <c r="HIU8" s="276"/>
      <c r="HIV8" s="276"/>
      <c r="HIW8" s="276"/>
      <c r="HIX8" s="276"/>
      <c r="HIY8" s="276"/>
      <c r="HIZ8" s="276"/>
      <c r="HJA8" s="276"/>
      <c r="HJB8" s="276"/>
      <c r="HJC8" s="276"/>
      <c r="HJD8" s="276"/>
      <c r="HJE8" s="276"/>
      <c r="HJF8" s="276"/>
      <c r="HJG8" s="276"/>
      <c r="HJH8" s="276"/>
      <c r="HJI8" s="276"/>
      <c r="HJJ8" s="276"/>
      <c r="HJK8" s="276"/>
      <c r="HJL8" s="276"/>
      <c r="HJM8" s="276"/>
      <c r="HJN8" s="276"/>
      <c r="HJO8" s="276"/>
      <c r="HJP8" s="276"/>
      <c r="HJQ8" s="276"/>
      <c r="HJR8" s="276"/>
      <c r="HJS8" s="276"/>
      <c r="HJT8" s="276"/>
      <c r="HJU8" s="276"/>
      <c r="HJV8" s="276"/>
      <c r="HJW8" s="276"/>
      <c r="HJX8" s="276"/>
      <c r="HJY8" s="276"/>
      <c r="HJZ8" s="276"/>
      <c r="HKA8" s="276"/>
      <c r="HKB8" s="276"/>
      <c r="HKC8" s="276"/>
      <c r="HKD8" s="276"/>
      <c r="HKE8" s="276"/>
      <c r="HKF8" s="276"/>
      <c r="HKG8" s="276"/>
      <c r="HKH8" s="276"/>
      <c r="HKI8" s="276"/>
      <c r="HKJ8" s="276"/>
      <c r="HKK8" s="276"/>
      <c r="HKL8" s="276"/>
      <c r="HKM8" s="276"/>
      <c r="HKN8" s="276"/>
      <c r="HKO8" s="276"/>
      <c r="HKP8" s="276"/>
      <c r="HKQ8" s="276"/>
      <c r="HKR8" s="276"/>
      <c r="HKS8" s="276"/>
      <c r="HKT8" s="276"/>
      <c r="HKU8" s="276"/>
      <c r="HKV8" s="276"/>
      <c r="HKW8" s="276"/>
      <c r="HKX8" s="276"/>
      <c r="HKY8" s="276"/>
      <c r="HKZ8" s="276"/>
      <c r="HLA8" s="276"/>
      <c r="HLB8" s="276"/>
      <c r="HLC8" s="276"/>
      <c r="HLD8" s="276"/>
      <c r="HLE8" s="276"/>
      <c r="HLF8" s="276"/>
      <c r="HLG8" s="276"/>
      <c r="HLH8" s="276"/>
      <c r="HLI8" s="276"/>
      <c r="HLJ8" s="276"/>
      <c r="HLK8" s="276"/>
      <c r="HLL8" s="276"/>
      <c r="HLM8" s="276"/>
      <c r="HLN8" s="276"/>
      <c r="HLO8" s="276"/>
      <c r="HLP8" s="276"/>
      <c r="HLQ8" s="276"/>
      <c r="HLR8" s="276"/>
      <c r="HLS8" s="276"/>
      <c r="HLT8" s="276"/>
      <c r="HLU8" s="276"/>
      <c r="HLV8" s="276"/>
      <c r="HLW8" s="276"/>
      <c r="HLX8" s="276"/>
      <c r="HLY8" s="276"/>
      <c r="HLZ8" s="276"/>
      <c r="HMA8" s="276"/>
      <c r="HMB8" s="276"/>
      <c r="HMC8" s="276"/>
      <c r="HMD8" s="276"/>
      <c r="HME8" s="276"/>
      <c r="HMF8" s="276"/>
      <c r="HMG8" s="276"/>
      <c r="HMH8" s="276"/>
      <c r="HMI8" s="276"/>
      <c r="HMJ8" s="276"/>
      <c r="HMK8" s="276"/>
      <c r="HML8" s="276"/>
      <c r="HMM8" s="276"/>
      <c r="HMN8" s="276"/>
      <c r="HMO8" s="276"/>
      <c r="HMP8" s="276"/>
      <c r="HMQ8" s="276"/>
      <c r="HMR8" s="276"/>
      <c r="HMS8" s="276"/>
      <c r="HMT8" s="276"/>
      <c r="HMU8" s="276"/>
      <c r="HMV8" s="276"/>
      <c r="HMW8" s="276"/>
      <c r="HMX8" s="276"/>
      <c r="HMY8" s="276"/>
      <c r="HMZ8" s="276"/>
      <c r="HNA8" s="276"/>
      <c r="HNB8" s="276"/>
      <c r="HNC8" s="276"/>
      <c r="HND8" s="276"/>
      <c r="HNE8" s="276"/>
      <c r="HNF8" s="276"/>
      <c r="HNG8" s="276"/>
      <c r="HNH8" s="276"/>
      <c r="HNI8" s="276"/>
      <c r="HNJ8" s="276"/>
      <c r="HNK8" s="276"/>
      <c r="HNL8" s="276"/>
      <c r="HNM8" s="276"/>
      <c r="HNN8" s="276"/>
      <c r="HNO8" s="276"/>
      <c r="HNP8" s="276"/>
      <c r="HNQ8" s="276"/>
      <c r="HNR8" s="276"/>
      <c r="HNS8" s="276"/>
      <c r="HNT8" s="276"/>
      <c r="HNU8" s="276"/>
      <c r="HNV8" s="276"/>
      <c r="HNW8" s="276"/>
      <c r="HNX8" s="276"/>
      <c r="HNY8" s="276"/>
      <c r="HNZ8" s="276"/>
      <c r="HOA8" s="276"/>
      <c r="HOB8" s="276"/>
      <c r="HOC8" s="276"/>
      <c r="HOD8" s="276"/>
      <c r="HOE8" s="276"/>
      <c r="HOF8" s="276"/>
      <c r="HOG8" s="276"/>
      <c r="HOH8" s="276"/>
      <c r="HOI8" s="276"/>
      <c r="HOJ8" s="276"/>
      <c r="HOK8" s="276"/>
      <c r="HOL8" s="276"/>
      <c r="HOM8" s="276"/>
      <c r="HON8" s="276"/>
      <c r="HOO8" s="276"/>
      <c r="HOP8" s="276"/>
      <c r="HOQ8" s="276"/>
      <c r="HOR8" s="276"/>
      <c r="HOS8" s="276"/>
      <c r="HOT8" s="276"/>
      <c r="HOU8" s="276"/>
      <c r="HOV8" s="276"/>
      <c r="HOW8" s="276"/>
      <c r="HOX8" s="276"/>
      <c r="HOY8" s="276"/>
      <c r="HOZ8" s="276"/>
      <c r="HPA8" s="276"/>
      <c r="HPB8" s="276"/>
      <c r="HPC8" s="276"/>
      <c r="HPD8" s="276"/>
      <c r="HPE8" s="276"/>
      <c r="HPF8" s="276"/>
      <c r="HPG8" s="276"/>
      <c r="HPH8" s="276"/>
      <c r="HPI8" s="276"/>
      <c r="HPJ8" s="276"/>
      <c r="HPK8" s="276"/>
      <c r="HPL8" s="276"/>
      <c r="HPM8" s="276"/>
      <c r="HPN8" s="276"/>
      <c r="HPO8" s="276"/>
      <c r="HPP8" s="276"/>
      <c r="HPQ8" s="276"/>
      <c r="HPR8" s="276"/>
      <c r="HPS8" s="276"/>
      <c r="HPT8" s="276"/>
      <c r="HPU8" s="276"/>
      <c r="HPV8" s="276"/>
      <c r="HPW8" s="276"/>
      <c r="HPX8" s="276"/>
      <c r="HPY8" s="276"/>
      <c r="HPZ8" s="276"/>
      <c r="HQA8" s="276"/>
      <c r="HQB8" s="276"/>
      <c r="HQC8" s="276"/>
      <c r="HQD8" s="276"/>
      <c r="HQE8" s="276"/>
      <c r="HQF8" s="276"/>
      <c r="HQG8" s="276"/>
      <c r="HQH8" s="276"/>
      <c r="HQI8" s="276"/>
      <c r="HQJ8" s="276"/>
      <c r="HQK8" s="276"/>
      <c r="HQL8" s="276"/>
      <c r="HQM8" s="276"/>
      <c r="HQN8" s="276"/>
      <c r="HQO8" s="276"/>
      <c r="HQP8" s="276"/>
      <c r="HQQ8" s="276"/>
      <c r="HQR8" s="276"/>
      <c r="HQS8" s="276"/>
      <c r="HQT8" s="276"/>
      <c r="HQU8" s="276"/>
      <c r="HQV8" s="276"/>
      <c r="HQW8" s="276"/>
      <c r="HQX8" s="276"/>
      <c r="HQY8" s="276"/>
      <c r="HQZ8" s="276"/>
      <c r="HRA8" s="276"/>
      <c r="HRB8" s="276"/>
      <c r="HRC8" s="276"/>
      <c r="HRD8" s="276"/>
      <c r="HRE8" s="276"/>
      <c r="HRF8" s="276"/>
      <c r="HRG8" s="276"/>
      <c r="HRH8" s="276"/>
      <c r="HRI8" s="276"/>
      <c r="HRJ8" s="276"/>
      <c r="HRK8" s="276"/>
      <c r="HRL8" s="276"/>
      <c r="HRM8" s="276"/>
      <c r="HRN8" s="276"/>
      <c r="HRO8" s="276"/>
      <c r="HRP8" s="276"/>
      <c r="HRQ8" s="276"/>
      <c r="HRR8" s="276"/>
      <c r="HRS8" s="276"/>
      <c r="HRT8" s="276"/>
      <c r="HRU8" s="276"/>
      <c r="HRV8" s="276"/>
      <c r="HRW8" s="276"/>
      <c r="HRX8" s="276"/>
      <c r="HRY8" s="276"/>
      <c r="HRZ8" s="276"/>
      <c r="HSA8" s="276"/>
      <c r="HSB8" s="276"/>
      <c r="HSC8" s="276"/>
      <c r="HSD8" s="276"/>
      <c r="HSE8" s="276"/>
      <c r="HSF8" s="276"/>
      <c r="HSG8" s="276"/>
      <c r="HSH8" s="276"/>
      <c r="HSI8" s="276"/>
      <c r="HSJ8" s="276"/>
      <c r="HSK8" s="276"/>
      <c r="HSL8" s="276"/>
      <c r="HSM8" s="276"/>
      <c r="HSN8" s="276"/>
      <c r="HSO8" s="276"/>
      <c r="HSP8" s="276"/>
      <c r="HSQ8" s="276"/>
      <c r="HSR8" s="276"/>
      <c r="HSS8" s="276"/>
      <c r="HST8" s="276"/>
      <c r="HSU8" s="276"/>
      <c r="HSV8" s="276"/>
      <c r="HSW8" s="276"/>
      <c r="HSX8" s="276"/>
      <c r="HSY8" s="276"/>
      <c r="HSZ8" s="276"/>
      <c r="HTA8" s="276"/>
      <c r="HTB8" s="276"/>
      <c r="HTC8" s="276"/>
      <c r="HTD8" s="276"/>
      <c r="HTE8" s="276"/>
      <c r="HTF8" s="276"/>
      <c r="HTG8" s="276"/>
      <c r="HTH8" s="276"/>
      <c r="HTI8" s="276"/>
      <c r="HTJ8" s="276"/>
      <c r="HTK8" s="276"/>
      <c r="HTL8" s="276"/>
      <c r="HTM8" s="276"/>
      <c r="HTN8" s="276"/>
      <c r="HTO8" s="276"/>
      <c r="HTP8" s="276"/>
      <c r="HTQ8" s="276"/>
      <c r="HTR8" s="276"/>
      <c r="HTS8" s="276"/>
      <c r="HTT8" s="276"/>
      <c r="HTU8" s="276"/>
      <c r="HTV8" s="276"/>
      <c r="HTW8" s="276"/>
      <c r="HTX8" s="276"/>
      <c r="HTY8" s="276"/>
      <c r="HTZ8" s="276"/>
      <c r="HUA8" s="276"/>
      <c r="HUB8" s="276"/>
      <c r="HUC8" s="276"/>
      <c r="HUD8" s="276"/>
      <c r="HUE8" s="276"/>
      <c r="HUF8" s="276"/>
      <c r="HUG8" s="276"/>
      <c r="HUH8" s="276"/>
      <c r="HUI8" s="276"/>
      <c r="HUJ8" s="276"/>
      <c r="HUK8" s="276"/>
      <c r="HUL8" s="276"/>
      <c r="HUM8" s="276"/>
      <c r="HUN8" s="276"/>
      <c r="HUO8" s="276"/>
      <c r="HUP8" s="276"/>
      <c r="HUQ8" s="276"/>
      <c r="HUR8" s="276"/>
      <c r="HUS8" s="276"/>
      <c r="HUT8" s="276"/>
      <c r="HUU8" s="276"/>
      <c r="HUV8" s="276"/>
      <c r="HUW8" s="276"/>
      <c r="HUX8" s="276"/>
      <c r="HUY8" s="276"/>
      <c r="HUZ8" s="276"/>
      <c r="HVA8" s="276"/>
      <c r="HVB8" s="276"/>
      <c r="HVC8" s="276"/>
      <c r="HVD8" s="276"/>
      <c r="HVE8" s="276"/>
      <c r="HVF8" s="276"/>
      <c r="HVG8" s="276"/>
      <c r="HVH8" s="276"/>
      <c r="HVI8" s="276"/>
      <c r="HVJ8" s="276"/>
      <c r="HVK8" s="276"/>
      <c r="HVL8" s="276"/>
      <c r="HVM8" s="276"/>
      <c r="HVN8" s="276"/>
      <c r="HVO8" s="276"/>
      <c r="HVP8" s="276"/>
      <c r="HVQ8" s="276"/>
      <c r="HVR8" s="276"/>
      <c r="HVS8" s="276"/>
      <c r="HVT8" s="276"/>
      <c r="HVU8" s="276"/>
      <c r="HVV8" s="276"/>
      <c r="HVW8" s="276"/>
      <c r="HVX8" s="276"/>
      <c r="HVY8" s="276"/>
      <c r="HVZ8" s="276"/>
      <c r="HWA8" s="276"/>
      <c r="HWB8" s="276"/>
      <c r="HWC8" s="276"/>
      <c r="HWD8" s="276"/>
      <c r="HWE8" s="276"/>
      <c r="HWF8" s="276"/>
      <c r="HWG8" s="276"/>
      <c r="HWH8" s="276"/>
      <c r="HWI8" s="276"/>
      <c r="HWJ8" s="276"/>
      <c r="HWK8" s="276"/>
      <c r="HWL8" s="276"/>
      <c r="HWM8" s="276"/>
      <c r="HWN8" s="276"/>
      <c r="HWO8" s="276"/>
      <c r="HWP8" s="276"/>
      <c r="HWQ8" s="276"/>
      <c r="HWR8" s="276"/>
      <c r="HWS8" s="276"/>
      <c r="HWT8" s="276"/>
      <c r="HWU8" s="276"/>
      <c r="HWV8" s="276"/>
      <c r="HWW8" s="276"/>
      <c r="HWX8" s="276"/>
      <c r="HWY8" s="276"/>
      <c r="HWZ8" s="276"/>
      <c r="HXA8" s="276"/>
      <c r="HXB8" s="276"/>
      <c r="HXC8" s="276"/>
      <c r="HXD8" s="276"/>
      <c r="HXE8" s="276"/>
      <c r="HXF8" s="276"/>
      <c r="HXG8" s="276"/>
      <c r="HXH8" s="276"/>
      <c r="HXI8" s="276"/>
      <c r="HXJ8" s="276"/>
      <c r="HXK8" s="276"/>
      <c r="HXL8" s="276"/>
      <c r="HXM8" s="276"/>
      <c r="HXN8" s="276"/>
      <c r="HXO8" s="276"/>
      <c r="HXP8" s="276"/>
      <c r="HXQ8" s="276"/>
      <c r="HXR8" s="276"/>
      <c r="HXS8" s="276"/>
      <c r="HXT8" s="276"/>
      <c r="HXU8" s="276"/>
      <c r="HXV8" s="276"/>
      <c r="HXW8" s="276"/>
      <c r="HXX8" s="276"/>
      <c r="HXY8" s="276"/>
      <c r="HXZ8" s="276"/>
      <c r="HYA8" s="276"/>
      <c r="HYB8" s="276"/>
      <c r="HYC8" s="276"/>
      <c r="HYD8" s="276"/>
      <c r="HYE8" s="276"/>
      <c r="HYF8" s="276"/>
      <c r="HYG8" s="276"/>
      <c r="HYH8" s="276"/>
      <c r="HYI8" s="276"/>
      <c r="HYJ8" s="276"/>
      <c r="HYK8" s="276"/>
      <c r="HYL8" s="276"/>
      <c r="HYM8" s="276"/>
      <c r="HYN8" s="276"/>
      <c r="HYO8" s="276"/>
      <c r="HYP8" s="276"/>
      <c r="HYQ8" s="276"/>
      <c r="HYR8" s="276"/>
      <c r="HYS8" s="276"/>
      <c r="HYT8" s="276"/>
      <c r="HYU8" s="276"/>
      <c r="HYV8" s="276"/>
      <c r="HYW8" s="276"/>
      <c r="HYX8" s="276"/>
      <c r="HYY8" s="276"/>
      <c r="HYZ8" s="276"/>
      <c r="HZA8" s="276"/>
      <c r="HZB8" s="276"/>
      <c r="HZC8" s="276"/>
      <c r="HZD8" s="276"/>
      <c r="HZE8" s="276"/>
      <c r="HZF8" s="276"/>
      <c r="HZG8" s="276"/>
      <c r="HZH8" s="276"/>
      <c r="HZI8" s="276"/>
      <c r="HZJ8" s="276"/>
      <c r="HZK8" s="276"/>
      <c r="HZL8" s="276"/>
      <c r="HZM8" s="276"/>
      <c r="HZN8" s="276"/>
      <c r="HZO8" s="276"/>
      <c r="HZP8" s="276"/>
      <c r="HZQ8" s="276"/>
      <c r="HZR8" s="276"/>
      <c r="HZS8" s="276"/>
      <c r="HZT8" s="276"/>
      <c r="HZU8" s="276"/>
      <c r="HZV8" s="276"/>
      <c r="HZW8" s="276"/>
      <c r="HZX8" s="276"/>
      <c r="HZY8" s="276"/>
      <c r="HZZ8" s="276"/>
      <c r="IAA8" s="276"/>
      <c r="IAB8" s="276"/>
      <c r="IAC8" s="276"/>
      <c r="IAD8" s="276"/>
      <c r="IAE8" s="276"/>
      <c r="IAF8" s="276"/>
      <c r="IAG8" s="276"/>
      <c r="IAH8" s="276"/>
      <c r="IAI8" s="276"/>
      <c r="IAJ8" s="276"/>
      <c r="IAK8" s="276"/>
      <c r="IAL8" s="276"/>
      <c r="IAM8" s="276"/>
      <c r="IAN8" s="276"/>
      <c r="IAO8" s="276"/>
      <c r="IAP8" s="276"/>
      <c r="IAQ8" s="276"/>
      <c r="IAR8" s="276"/>
      <c r="IAS8" s="276"/>
      <c r="IAT8" s="276"/>
      <c r="IAU8" s="276"/>
      <c r="IAV8" s="276"/>
      <c r="IAW8" s="276"/>
      <c r="IAX8" s="276"/>
      <c r="IAY8" s="276"/>
      <c r="IAZ8" s="276"/>
      <c r="IBA8" s="276"/>
      <c r="IBB8" s="276"/>
      <c r="IBC8" s="276"/>
      <c r="IBD8" s="276"/>
      <c r="IBE8" s="276"/>
      <c r="IBF8" s="276"/>
      <c r="IBG8" s="276"/>
      <c r="IBH8" s="276"/>
      <c r="IBI8" s="276"/>
      <c r="IBJ8" s="276"/>
      <c r="IBK8" s="276"/>
      <c r="IBL8" s="276"/>
      <c r="IBM8" s="276"/>
      <c r="IBN8" s="276"/>
      <c r="IBO8" s="276"/>
      <c r="IBP8" s="276"/>
      <c r="IBQ8" s="276"/>
      <c r="IBR8" s="276"/>
      <c r="IBS8" s="276"/>
      <c r="IBT8" s="276"/>
      <c r="IBU8" s="276"/>
      <c r="IBV8" s="276"/>
      <c r="IBW8" s="276"/>
      <c r="IBX8" s="276"/>
      <c r="IBY8" s="276"/>
      <c r="IBZ8" s="276"/>
      <c r="ICA8" s="276"/>
      <c r="ICB8" s="276"/>
      <c r="ICC8" s="276"/>
      <c r="ICD8" s="276"/>
      <c r="ICE8" s="276"/>
      <c r="ICF8" s="276"/>
      <c r="ICG8" s="276"/>
      <c r="ICH8" s="276"/>
      <c r="ICI8" s="276"/>
      <c r="ICJ8" s="276"/>
      <c r="ICK8" s="276"/>
      <c r="ICL8" s="276"/>
      <c r="ICM8" s="276"/>
      <c r="ICN8" s="276"/>
      <c r="ICO8" s="276"/>
      <c r="ICP8" s="276"/>
      <c r="ICQ8" s="276"/>
      <c r="ICR8" s="276"/>
      <c r="ICS8" s="276"/>
      <c r="ICT8" s="276"/>
      <c r="ICU8" s="276"/>
      <c r="ICV8" s="276"/>
      <c r="ICW8" s="276"/>
      <c r="ICX8" s="276"/>
      <c r="ICY8" s="276"/>
      <c r="ICZ8" s="276"/>
      <c r="IDA8" s="276"/>
      <c r="IDB8" s="276"/>
      <c r="IDC8" s="276"/>
      <c r="IDD8" s="276"/>
      <c r="IDE8" s="276"/>
      <c r="IDF8" s="276"/>
      <c r="IDG8" s="276"/>
      <c r="IDH8" s="276"/>
      <c r="IDI8" s="276"/>
      <c r="IDJ8" s="276"/>
      <c r="IDK8" s="276"/>
      <c r="IDL8" s="276"/>
      <c r="IDM8" s="276"/>
      <c r="IDN8" s="276"/>
      <c r="IDO8" s="276"/>
      <c r="IDP8" s="276"/>
      <c r="IDQ8" s="276"/>
      <c r="IDR8" s="276"/>
      <c r="IDS8" s="276"/>
      <c r="IDT8" s="276"/>
      <c r="IDU8" s="276"/>
      <c r="IDV8" s="276"/>
      <c r="IDW8" s="276"/>
      <c r="IDX8" s="276"/>
      <c r="IDY8" s="276"/>
      <c r="IDZ8" s="276"/>
      <c r="IEA8" s="276"/>
      <c r="IEB8" s="276"/>
      <c r="IEC8" s="276"/>
      <c r="IED8" s="276"/>
      <c r="IEE8" s="276"/>
      <c r="IEF8" s="276"/>
      <c r="IEG8" s="276"/>
      <c r="IEH8" s="276"/>
      <c r="IEI8" s="276"/>
      <c r="IEJ8" s="276"/>
      <c r="IEK8" s="276"/>
      <c r="IEL8" s="276"/>
      <c r="IEM8" s="276"/>
      <c r="IEN8" s="276"/>
      <c r="IEO8" s="276"/>
      <c r="IEP8" s="276"/>
      <c r="IEQ8" s="276"/>
      <c r="IER8" s="276"/>
      <c r="IES8" s="276"/>
      <c r="IET8" s="276"/>
      <c r="IEU8" s="276"/>
      <c r="IEV8" s="276"/>
      <c r="IEW8" s="276"/>
      <c r="IEX8" s="276"/>
      <c r="IEY8" s="276"/>
      <c r="IEZ8" s="276"/>
      <c r="IFA8" s="276"/>
      <c r="IFB8" s="276"/>
      <c r="IFC8" s="276"/>
      <c r="IFD8" s="276"/>
      <c r="IFE8" s="276"/>
      <c r="IFF8" s="276"/>
      <c r="IFG8" s="276"/>
      <c r="IFH8" s="276"/>
      <c r="IFI8" s="276"/>
      <c r="IFJ8" s="276"/>
      <c r="IFK8" s="276"/>
      <c r="IFL8" s="276"/>
      <c r="IFM8" s="276"/>
      <c r="IFN8" s="276"/>
      <c r="IFO8" s="276"/>
      <c r="IFP8" s="276"/>
      <c r="IFQ8" s="276"/>
      <c r="IFR8" s="276"/>
      <c r="IFS8" s="276"/>
      <c r="IFT8" s="276"/>
      <c r="IFU8" s="276"/>
      <c r="IFV8" s="276"/>
      <c r="IFW8" s="276"/>
      <c r="IFX8" s="276"/>
      <c r="IFY8" s="276"/>
      <c r="IFZ8" s="276"/>
      <c r="IGA8" s="276"/>
      <c r="IGB8" s="276"/>
      <c r="IGC8" s="276"/>
      <c r="IGD8" s="276"/>
      <c r="IGE8" s="276"/>
      <c r="IGF8" s="276"/>
      <c r="IGG8" s="276"/>
      <c r="IGH8" s="276"/>
      <c r="IGI8" s="276"/>
      <c r="IGJ8" s="276"/>
      <c r="IGK8" s="276"/>
      <c r="IGL8" s="276"/>
      <c r="IGM8" s="276"/>
      <c r="IGN8" s="276"/>
      <c r="IGO8" s="276"/>
      <c r="IGP8" s="276"/>
      <c r="IGQ8" s="276"/>
      <c r="IGR8" s="276"/>
      <c r="IGS8" s="276"/>
      <c r="IGT8" s="276"/>
      <c r="IGU8" s="276"/>
      <c r="IGV8" s="276"/>
      <c r="IGW8" s="276"/>
      <c r="IGX8" s="276"/>
      <c r="IGY8" s="276"/>
      <c r="IGZ8" s="276"/>
      <c r="IHA8" s="276"/>
      <c r="IHB8" s="276"/>
      <c r="IHC8" s="276"/>
      <c r="IHD8" s="276"/>
      <c r="IHE8" s="276"/>
      <c r="IHF8" s="276"/>
      <c r="IHG8" s="276"/>
      <c r="IHH8" s="276"/>
      <c r="IHI8" s="276"/>
      <c r="IHJ8" s="276"/>
      <c r="IHK8" s="276"/>
      <c r="IHL8" s="276"/>
      <c r="IHM8" s="276"/>
      <c r="IHN8" s="276"/>
      <c r="IHO8" s="276"/>
      <c r="IHP8" s="276"/>
      <c r="IHQ8" s="276"/>
      <c r="IHR8" s="276"/>
      <c r="IHS8" s="276"/>
      <c r="IHT8" s="276"/>
      <c r="IHU8" s="276"/>
      <c r="IHV8" s="276"/>
      <c r="IHW8" s="276"/>
      <c r="IHX8" s="276"/>
      <c r="IHY8" s="276"/>
      <c r="IHZ8" s="276"/>
      <c r="IIA8" s="276"/>
      <c r="IIB8" s="276"/>
      <c r="IIC8" s="276"/>
      <c r="IID8" s="276"/>
      <c r="IIE8" s="276"/>
      <c r="IIF8" s="276"/>
      <c r="IIG8" s="276"/>
      <c r="IIH8" s="276"/>
      <c r="III8" s="276"/>
      <c r="IIJ8" s="276"/>
      <c r="IIK8" s="276"/>
      <c r="IIL8" s="276"/>
      <c r="IIM8" s="276"/>
      <c r="IIN8" s="276"/>
      <c r="IIO8" s="276"/>
      <c r="IIP8" s="276"/>
      <c r="IIQ8" s="276"/>
      <c r="IIR8" s="276"/>
      <c r="IIS8" s="276"/>
      <c r="IIT8" s="276"/>
      <c r="IIU8" s="276"/>
      <c r="IIV8" s="276"/>
      <c r="IIW8" s="276"/>
      <c r="IIX8" s="276"/>
      <c r="IIY8" s="276"/>
      <c r="IIZ8" s="276"/>
      <c r="IJA8" s="276"/>
      <c r="IJB8" s="276"/>
      <c r="IJC8" s="276"/>
      <c r="IJD8" s="276"/>
      <c r="IJE8" s="276"/>
      <c r="IJF8" s="276"/>
      <c r="IJG8" s="276"/>
      <c r="IJH8" s="276"/>
      <c r="IJI8" s="276"/>
      <c r="IJJ8" s="276"/>
      <c r="IJK8" s="276"/>
      <c r="IJL8" s="276"/>
      <c r="IJM8" s="276"/>
      <c r="IJN8" s="276"/>
      <c r="IJO8" s="276"/>
      <c r="IJP8" s="276"/>
      <c r="IJQ8" s="276"/>
      <c r="IJR8" s="276"/>
      <c r="IJS8" s="276"/>
      <c r="IJT8" s="276"/>
      <c r="IJU8" s="276"/>
      <c r="IJV8" s="276"/>
      <c r="IJW8" s="276"/>
      <c r="IJX8" s="276"/>
      <c r="IJY8" s="276"/>
      <c r="IJZ8" s="276"/>
      <c r="IKA8" s="276"/>
      <c r="IKB8" s="276"/>
      <c r="IKC8" s="276"/>
      <c r="IKD8" s="276"/>
      <c r="IKE8" s="276"/>
      <c r="IKF8" s="276"/>
      <c r="IKG8" s="276"/>
      <c r="IKH8" s="276"/>
      <c r="IKI8" s="276"/>
      <c r="IKJ8" s="276"/>
      <c r="IKK8" s="276"/>
      <c r="IKL8" s="276"/>
      <c r="IKM8" s="276"/>
      <c r="IKN8" s="276"/>
      <c r="IKO8" s="276"/>
      <c r="IKP8" s="276"/>
      <c r="IKQ8" s="276"/>
      <c r="IKR8" s="276"/>
      <c r="IKS8" s="276"/>
      <c r="IKT8" s="276"/>
      <c r="IKU8" s="276"/>
      <c r="IKV8" s="276"/>
      <c r="IKW8" s="276"/>
      <c r="IKX8" s="276"/>
      <c r="IKY8" s="276"/>
      <c r="IKZ8" s="276"/>
      <c r="ILA8" s="276"/>
      <c r="ILB8" s="276"/>
      <c r="ILC8" s="276"/>
      <c r="ILD8" s="276"/>
      <c r="ILE8" s="276"/>
      <c r="ILF8" s="276"/>
      <c r="ILG8" s="276"/>
      <c r="ILH8" s="276"/>
      <c r="ILI8" s="276"/>
      <c r="ILJ8" s="276"/>
      <c r="ILK8" s="276"/>
      <c r="ILL8" s="276"/>
      <c r="ILM8" s="276"/>
      <c r="ILN8" s="276"/>
      <c r="ILO8" s="276"/>
      <c r="ILP8" s="276"/>
      <c r="ILQ8" s="276"/>
      <c r="ILR8" s="276"/>
      <c r="ILS8" s="276"/>
      <c r="ILT8" s="276"/>
      <c r="ILU8" s="276"/>
      <c r="ILV8" s="276"/>
      <c r="ILW8" s="276"/>
      <c r="ILX8" s="276"/>
      <c r="ILY8" s="276"/>
      <c r="ILZ8" s="276"/>
      <c r="IMA8" s="276"/>
      <c r="IMB8" s="276"/>
      <c r="IMC8" s="276"/>
      <c r="IMD8" s="276"/>
      <c r="IME8" s="276"/>
      <c r="IMF8" s="276"/>
      <c r="IMG8" s="276"/>
      <c r="IMH8" s="276"/>
      <c r="IMI8" s="276"/>
      <c r="IMJ8" s="276"/>
      <c r="IMK8" s="276"/>
      <c r="IML8" s="276"/>
      <c r="IMM8" s="276"/>
      <c r="IMN8" s="276"/>
      <c r="IMO8" s="276"/>
      <c r="IMP8" s="276"/>
      <c r="IMQ8" s="276"/>
      <c r="IMR8" s="276"/>
      <c r="IMS8" s="276"/>
      <c r="IMT8" s="276"/>
      <c r="IMU8" s="276"/>
      <c r="IMV8" s="276"/>
      <c r="IMW8" s="276"/>
      <c r="IMX8" s="276"/>
      <c r="IMY8" s="276"/>
      <c r="IMZ8" s="276"/>
      <c r="INA8" s="276"/>
      <c r="INB8" s="276"/>
      <c r="INC8" s="276"/>
      <c r="IND8" s="276"/>
      <c r="INE8" s="276"/>
      <c r="INF8" s="276"/>
      <c r="ING8" s="276"/>
      <c r="INH8" s="276"/>
      <c r="INI8" s="276"/>
      <c r="INJ8" s="276"/>
      <c r="INK8" s="276"/>
      <c r="INL8" s="276"/>
      <c r="INM8" s="276"/>
      <c r="INN8" s="276"/>
      <c r="INO8" s="276"/>
      <c r="INP8" s="276"/>
      <c r="INQ8" s="276"/>
      <c r="INR8" s="276"/>
      <c r="INS8" s="276"/>
      <c r="INT8" s="276"/>
      <c r="INU8" s="276"/>
      <c r="INV8" s="276"/>
      <c r="INW8" s="276"/>
      <c r="INX8" s="276"/>
      <c r="INY8" s="276"/>
      <c r="INZ8" s="276"/>
      <c r="IOA8" s="276"/>
      <c r="IOB8" s="276"/>
      <c r="IOC8" s="276"/>
      <c r="IOD8" s="276"/>
      <c r="IOE8" s="276"/>
      <c r="IOF8" s="276"/>
      <c r="IOG8" s="276"/>
      <c r="IOH8" s="276"/>
      <c r="IOI8" s="276"/>
      <c r="IOJ8" s="276"/>
      <c r="IOK8" s="276"/>
      <c r="IOL8" s="276"/>
      <c r="IOM8" s="276"/>
      <c r="ION8" s="276"/>
      <c r="IOO8" s="276"/>
      <c r="IOP8" s="276"/>
      <c r="IOQ8" s="276"/>
      <c r="IOR8" s="276"/>
      <c r="IOS8" s="276"/>
      <c r="IOT8" s="276"/>
      <c r="IOU8" s="276"/>
      <c r="IOV8" s="276"/>
      <c r="IOW8" s="276"/>
      <c r="IOX8" s="276"/>
      <c r="IOY8" s="276"/>
      <c r="IOZ8" s="276"/>
      <c r="IPA8" s="276"/>
      <c r="IPB8" s="276"/>
      <c r="IPC8" s="276"/>
      <c r="IPD8" s="276"/>
      <c r="IPE8" s="276"/>
      <c r="IPF8" s="276"/>
      <c r="IPG8" s="276"/>
      <c r="IPH8" s="276"/>
      <c r="IPI8" s="276"/>
      <c r="IPJ8" s="276"/>
      <c r="IPK8" s="276"/>
      <c r="IPL8" s="276"/>
      <c r="IPM8" s="276"/>
      <c r="IPN8" s="276"/>
      <c r="IPO8" s="276"/>
      <c r="IPP8" s="276"/>
      <c r="IPQ8" s="276"/>
      <c r="IPR8" s="276"/>
      <c r="IPS8" s="276"/>
      <c r="IPT8" s="276"/>
      <c r="IPU8" s="276"/>
      <c r="IPV8" s="276"/>
      <c r="IPW8" s="276"/>
      <c r="IPX8" s="276"/>
      <c r="IPY8" s="276"/>
      <c r="IPZ8" s="276"/>
      <c r="IQA8" s="276"/>
      <c r="IQB8" s="276"/>
      <c r="IQC8" s="276"/>
      <c r="IQD8" s="276"/>
      <c r="IQE8" s="276"/>
      <c r="IQF8" s="276"/>
      <c r="IQG8" s="276"/>
      <c r="IQH8" s="276"/>
      <c r="IQI8" s="276"/>
      <c r="IQJ8" s="276"/>
      <c r="IQK8" s="276"/>
      <c r="IQL8" s="276"/>
      <c r="IQM8" s="276"/>
      <c r="IQN8" s="276"/>
      <c r="IQO8" s="276"/>
      <c r="IQP8" s="276"/>
      <c r="IQQ8" s="276"/>
      <c r="IQR8" s="276"/>
      <c r="IQS8" s="276"/>
      <c r="IQT8" s="276"/>
      <c r="IQU8" s="276"/>
      <c r="IQV8" s="276"/>
      <c r="IQW8" s="276"/>
      <c r="IQX8" s="276"/>
      <c r="IQY8" s="276"/>
      <c r="IQZ8" s="276"/>
      <c r="IRA8" s="276"/>
      <c r="IRB8" s="276"/>
      <c r="IRC8" s="276"/>
      <c r="IRD8" s="276"/>
      <c r="IRE8" s="276"/>
      <c r="IRF8" s="276"/>
      <c r="IRG8" s="276"/>
      <c r="IRH8" s="276"/>
      <c r="IRI8" s="276"/>
      <c r="IRJ8" s="276"/>
      <c r="IRK8" s="276"/>
      <c r="IRL8" s="276"/>
      <c r="IRM8" s="276"/>
      <c r="IRN8" s="276"/>
      <c r="IRO8" s="276"/>
      <c r="IRP8" s="276"/>
      <c r="IRQ8" s="276"/>
      <c r="IRR8" s="276"/>
      <c r="IRS8" s="276"/>
      <c r="IRT8" s="276"/>
      <c r="IRU8" s="276"/>
      <c r="IRV8" s="276"/>
      <c r="IRW8" s="276"/>
      <c r="IRX8" s="276"/>
      <c r="IRY8" s="276"/>
      <c r="IRZ8" s="276"/>
      <c r="ISA8" s="276"/>
      <c r="ISB8" s="276"/>
      <c r="ISC8" s="276"/>
      <c r="ISD8" s="276"/>
      <c r="ISE8" s="276"/>
      <c r="ISF8" s="276"/>
      <c r="ISG8" s="276"/>
      <c r="ISH8" s="276"/>
      <c r="ISI8" s="276"/>
      <c r="ISJ8" s="276"/>
      <c r="ISK8" s="276"/>
      <c r="ISL8" s="276"/>
      <c r="ISM8" s="276"/>
      <c r="ISN8" s="276"/>
      <c r="ISO8" s="276"/>
      <c r="ISP8" s="276"/>
      <c r="ISQ8" s="276"/>
      <c r="ISR8" s="276"/>
      <c r="ISS8" s="276"/>
      <c r="IST8" s="276"/>
      <c r="ISU8" s="276"/>
      <c r="ISV8" s="276"/>
      <c r="ISW8" s="276"/>
      <c r="ISX8" s="276"/>
      <c r="ISY8" s="276"/>
      <c r="ISZ8" s="276"/>
      <c r="ITA8" s="276"/>
      <c r="ITB8" s="276"/>
      <c r="ITC8" s="276"/>
      <c r="ITD8" s="276"/>
      <c r="ITE8" s="276"/>
      <c r="ITF8" s="276"/>
      <c r="ITG8" s="276"/>
      <c r="ITH8" s="276"/>
      <c r="ITI8" s="276"/>
      <c r="ITJ8" s="276"/>
      <c r="ITK8" s="276"/>
      <c r="ITL8" s="276"/>
      <c r="ITM8" s="276"/>
      <c r="ITN8" s="276"/>
      <c r="ITO8" s="276"/>
      <c r="ITP8" s="276"/>
      <c r="ITQ8" s="276"/>
      <c r="ITR8" s="276"/>
      <c r="ITS8" s="276"/>
      <c r="ITT8" s="276"/>
      <c r="ITU8" s="276"/>
      <c r="ITV8" s="276"/>
      <c r="ITW8" s="276"/>
      <c r="ITX8" s="276"/>
      <c r="ITY8" s="276"/>
      <c r="ITZ8" s="276"/>
      <c r="IUA8" s="276"/>
      <c r="IUB8" s="276"/>
      <c r="IUC8" s="276"/>
      <c r="IUD8" s="276"/>
      <c r="IUE8" s="276"/>
      <c r="IUF8" s="276"/>
      <c r="IUG8" s="276"/>
      <c r="IUH8" s="276"/>
      <c r="IUI8" s="276"/>
      <c r="IUJ8" s="276"/>
      <c r="IUK8" s="276"/>
      <c r="IUL8" s="276"/>
      <c r="IUM8" s="276"/>
      <c r="IUN8" s="276"/>
      <c r="IUO8" s="276"/>
      <c r="IUP8" s="276"/>
      <c r="IUQ8" s="276"/>
      <c r="IUR8" s="276"/>
      <c r="IUS8" s="276"/>
      <c r="IUT8" s="276"/>
      <c r="IUU8" s="276"/>
      <c r="IUV8" s="276"/>
      <c r="IUW8" s="276"/>
      <c r="IUX8" s="276"/>
      <c r="IUY8" s="276"/>
      <c r="IUZ8" s="276"/>
      <c r="IVA8" s="276"/>
      <c r="IVB8" s="276"/>
      <c r="IVC8" s="276"/>
      <c r="IVD8" s="276"/>
      <c r="IVE8" s="276"/>
      <c r="IVF8" s="276"/>
      <c r="IVG8" s="276"/>
      <c r="IVH8" s="276"/>
      <c r="IVI8" s="276"/>
      <c r="IVJ8" s="276"/>
      <c r="IVK8" s="276"/>
      <c r="IVL8" s="276"/>
      <c r="IVM8" s="276"/>
      <c r="IVN8" s="276"/>
      <c r="IVO8" s="276"/>
      <c r="IVP8" s="276"/>
      <c r="IVQ8" s="276"/>
      <c r="IVR8" s="276"/>
      <c r="IVS8" s="276"/>
      <c r="IVT8" s="276"/>
      <c r="IVU8" s="276"/>
      <c r="IVV8" s="276"/>
      <c r="IVW8" s="276"/>
      <c r="IVX8" s="276"/>
      <c r="IVY8" s="276"/>
      <c r="IVZ8" s="276"/>
      <c r="IWA8" s="276"/>
      <c r="IWB8" s="276"/>
      <c r="IWC8" s="276"/>
      <c r="IWD8" s="276"/>
      <c r="IWE8" s="276"/>
      <c r="IWF8" s="276"/>
      <c r="IWG8" s="276"/>
      <c r="IWH8" s="276"/>
      <c r="IWI8" s="276"/>
      <c r="IWJ8" s="276"/>
      <c r="IWK8" s="276"/>
      <c r="IWL8" s="276"/>
      <c r="IWM8" s="276"/>
      <c r="IWN8" s="276"/>
      <c r="IWO8" s="276"/>
      <c r="IWP8" s="276"/>
      <c r="IWQ8" s="276"/>
      <c r="IWR8" s="276"/>
      <c r="IWS8" s="276"/>
      <c r="IWT8" s="276"/>
      <c r="IWU8" s="276"/>
      <c r="IWV8" s="276"/>
      <c r="IWW8" s="276"/>
      <c r="IWX8" s="276"/>
      <c r="IWY8" s="276"/>
      <c r="IWZ8" s="276"/>
      <c r="IXA8" s="276"/>
      <c r="IXB8" s="276"/>
      <c r="IXC8" s="276"/>
      <c r="IXD8" s="276"/>
      <c r="IXE8" s="276"/>
      <c r="IXF8" s="276"/>
      <c r="IXG8" s="276"/>
      <c r="IXH8" s="276"/>
      <c r="IXI8" s="276"/>
      <c r="IXJ8" s="276"/>
      <c r="IXK8" s="276"/>
      <c r="IXL8" s="276"/>
      <c r="IXM8" s="276"/>
      <c r="IXN8" s="276"/>
      <c r="IXO8" s="276"/>
      <c r="IXP8" s="276"/>
      <c r="IXQ8" s="276"/>
      <c r="IXR8" s="276"/>
      <c r="IXS8" s="276"/>
      <c r="IXT8" s="276"/>
      <c r="IXU8" s="276"/>
      <c r="IXV8" s="276"/>
      <c r="IXW8" s="276"/>
      <c r="IXX8" s="276"/>
      <c r="IXY8" s="276"/>
      <c r="IXZ8" s="276"/>
      <c r="IYA8" s="276"/>
      <c r="IYB8" s="276"/>
      <c r="IYC8" s="276"/>
      <c r="IYD8" s="276"/>
      <c r="IYE8" s="276"/>
      <c r="IYF8" s="276"/>
      <c r="IYG8" s="276"/>
      <c r="IYH8" s="276"/>
      <c r="IYI8" s="276"/>
      <c r="IYJ8" s="276"/>
      <c r="IYK8" s="276"/>
      <c r="IYL8" s="276"/>
      <c r="IYM8" s="276"/>
      <c r="IYN8" s="276"/>
      <c r="IYO8" s="276"/>
      <c r="IYP8" s="276"/>
      <c r="IYQ8" s="276"/>
      <c r="IYR8" s="276"/>
      <c r="IYS8" s="276"/>
      <c r="IYT8" s="276"/>
      <c r="IYU8" s="276"/>
      <c r="IYV8" s="276"/>
      <c r="IYW8" s="276"/>
      <c r="IYX8" s="276"/>
      <c r="IYY8" s="276"/>
      <c r="IYZ8" s="276"/>
      <c r="IZA8" s="276"/>
      <c r="IZB8" s="276"/>
      <c r="IZC8" s="276"/>
      <c r="IZD8" s="276"/>
      <c r="IZE8" s="276"/>
      <c r="IZF8" s="276"/>
      <c r="IZG8" s="276"/>
      <c r="IZH8" s="276"/>
      <c r="IZI8" s="276"/>
      <c r="IZJ8" s="276"/>
      <c r="IZK8" s="276"/>
      <c r="IZL8" s="276"/>
      <c r="IZM8" s="276"/>
      <c r="IZN8" s="276"/>
      <c r="IZO8" s="276"/>
      <c r="IZP8" s="276"/>
      <c r="IZQ8" s="276"/>
      <c r="IZR8" s="276"/>
      <c r="IZS8" s="276"/>
      <c r="IZT8" s="276"/>
      <c r="IZU8" s="276"/>
      <c r="IZV8" s="276"/>
      <c r="IZW8" s="276"/>
      <c r="IZX8" s="276"/>
      <c r="IZY8" s="276"/>
      <c r="IZZ8" s="276"/>
      <c r="JAA8" s="276"/>
      <c r="JAB8" s="276"/>
      <c r="JAC8" s="276"/>
      <c r="JAD8" s="276"/>
      <c r="JAE8" s="276"/>
      <c r="JAF8" s="276"/>
      <c r="JAG8" s="276"/>
      <c r="JAH8" s="276"/>
      <c r="JAI8" s="276"/>
      <c r="JAJ8" s="276"/>
      <c r="JAK8" s="276"/>
      <c r="JAL8" s="276"/>
      <c r="JAM8" s="276"/>
      <c r="JAN8" s="276"/>
      <c r="JAO8" s="276"/>
      <c r="JAP8" s="276"/>
      <c r="JAQ8" s="276"/>
      <c r="JAR8" s="276"/>
      <c r="JAS8" s="276"/>
      <c r="JAT8" s="276"/>
      <c r="JAU8" s="276"/>
      <c r="JAV8" s="276"/>
      <c r="JAW8" s="276"/>
      <c r="JAX8" s="276"/>
      <c r="JAY8" s="276"/>
      <c r="JAZ8" s="276"/>
      <c r="JBA8" s="276"/>
      <c r="JBB8" s="276"/>
      <c r="JBC8" s="276"/>
      <c r="JBD8" s="276"/>
      <c r="JBE8" s="276"/>
      <c r="JBF8" s="276"/>
      <c r="JBG8" s="276"/>
      <c r="JBH8" s="276"/>
      <c r="JBI8" s="276"/>
      <c r="JBJ8" s="276"/>
      <c r="JBK8" s="276"/>
      <c r="JBL8" s="276"/>
      <c r="JBM8" s="276"/>
      <c r="JBN8" s="276"/>
      <c r="JBO8" s="276"/>
      <c r="JBP8" s="276"/>
      <c r="JBQ8" s="276"/>
      <c r="JBR8" s="276"/>
      <c r="JBS8" s="276"/>
      <c r="JBT8" s="276"/>
      <c r="JBU8" s="276"/>
      <c r="JBV8" s="276"/>
      <c r="JBW8" s="276"/>
      <c r="JBX8" s="276"/>
      <c r="JBY8" s="276"/>
      <c r="JBZ8" s="276"/>
      <c r="JCA8" s="276"/>
      <c r="JCB8" s="276"/>
      <c r="JCC8" s="276"/>
      <c r="JCD8" s="276"/>
      <c r="JCE8" s="276"/>
      <c r="JCF8" s="276"/>
      <c r="JCG8" s="276"/>
      <c r="JCH8" s="276"/>
      <c r="JCI8" s="276"/>
      <c r="JCJ8" s="276"/>
      <c r="JCK8" s="276"/>
      <c r="JCL8" s="276"/>
      <c r="JCM8" s="276"/>
      <c r="JCN8" s="276"/>
      <c r="JCO8" s="276"/>
      <c r="JCP8" s="276"/>
      <c r="JCQ8" s="276"/>
      <c r="JCR8" s="276"/>
      <c r="JCS8" s="276"/>
      <c r="JCT8" s="276"/>
      <c r="JCU8" s="276"/>
      <c r="JCV8" s="276"/>
      <c r="JCW8" s="276"/>
      <c r="JCX8" s="276"/>
      <c r="JCY8" s="276"/>
      <c r="JCZ8" s="276"/>
      <c r="JDA8" s="276"/>
      <c r="JDB8" s="276"/>
      <c r="JDC8" s="276"/>
      <c r="JDD8" s="276"/>
      <c r="JDE8" s="276"/>
      <c r="JDF8" s="276"/>
      <c r="JDG8" s="276"/>
      <c r="JDH8" s="276"/>
      <c r="JDI8" s="276"/>
      <c r="JDJ8" s="276"/>
      <c r="JDK8" s="276"/>
      <c r="JDL8" s="276"/>
      <c r="JDM8" s="276"/>
      <c r="JDN8" s="276"/>
      <c r="JDO8" s="276"/>
      <c r="JDP8" s="276"/>
      <c r="JDQ8" s="276"/>
      <c r="JDR8" s="276"/>
      <c r="JDS8" s="276"/>
      <c r="JDT8" s="276"/>
      <c r="JDU8" s="276"/>
      <c r="JDV8" s="276"/>
      <c r="JDW8" s="276"/>
      <c r="JDX8" s="276"/>
      <c r="JDY8" s="276"/>
      <c r="JDZ8" s="276"/>
      <c r="JEA8" s="276"/>
      <c r="JEB8" s="276"/>
      <c r="JEC8" s="276"/>
      <c r="JED8" s="276"/>
      <c r="JEE8" s="276"/>
      <c r="JEF8" s="276"/>
      <c r="JEG8" s="276"/>
      <c r="JEH8" s="276"/>
      <c r="JEI8" s="276"/>
      <c r="JEJ8" s="276"/>
      <c r="JEK8" s="276"/>
      <c r="JEL8" s="276"/>
      <c r="JEM8" s="276"/>
      <c r="JEN8" s="276"/>
      <c r="JEO8" s="276"/>
      <c r="JEP8" s="276"/>
      <c r="JEQ8" s="276"/>
      <c r="JER8" s="276"/>
      <c r="JES8" s="276"/>
      <c r="JET8" s="276"/>
      <c r="JEU8" s="276"/>
      <c r="JEV8" s="276"/>
      <c r="JEW8" s="276"/>
      <c r="JEX8" s="276"/>
      <c r="JEY8" s="276"/>
      <c r="JEZ8" s="276"/>
      <c r="JFA8" s="276"/>
      <c r="JFB8" s="276"/>
      <c r="JFC8" s="276"/>
      <c r="JFD8" s="276"/>
      <c r="JFE8" s="276"/>
      <c r="JFF8" s="276"/>
      <c r="JFG8" s="276"/>
      <c r="JFH8" s="276"/>
      <c r="JFI8" s="276"/>
      <c r="JFJ8" s="276"/>
      <c r="JFK8" s="276"/>
      <c r="JFL8" s="276"/>
      <c r="JFM8" s="276"/>
      <c r="JFN8" s="276"/>
      <c r="JFO8" s="276"/>
      <c r="JFP8" s="276"/>
      <c r="JFQ8" s="276"/>
      <c r="JFR8" s="276"/>
      <c r="JFS8" s="276"/>
      <c r="JFT8" s="276"/>
      <c r="JFU8" s="276"/>
      <c r="JFV8" s="276"/>
      <c r="JFW8" s="276"/>
      <c r="JFX8" s="276"/>
      <c r="JFY8" s="276"/>
      <c r="JFZ8" s="276"/>
      <c r="JGA8" s="276"/>
      <c r="JGB8" s="276"/>
      <c r="JGC8" s="276"/>
      <c r="JGD8" s="276"/>
      <c r="JGE8" s="276"/>
      <c r="JGF8" s="276"/>
      <c r="JGG8" s="276"/>
      <c r="JGH8" s="276"/>
      <c r="JGI8" s="276"/>
      <c r="JGJ8" s="276"/>
      <c r="JGK8" s="276"/>
      <c r="JGL8" s="276"/>
      <c r="JGM8" s="276"/>
      <c r="JGN8" s="276"/>
      <c r="JGO8" s="276"/>
      <c r="JGP8" s="276"/>
      <c r="JGQ8" s="276"/>
      <c r="JGR8" s="276"/>
      <c r="JGS8" s="276"/>
      <c r="JGT8" s="276"/>
      <c r="JGU8" s="276"/>
      <c r="JGV8" s="276"/>
      <c r="JGW8" s="276"/>
      <c r="JGX8" s="276"/>
      <c r="JGY8" s="276"/>
      <c r="JGZ8" s="276"/>
      <c r="JHA8" s="276"/>
      <c r="JHB8" s="276"/>
      <c r="JHC8" s="276"/>
      <c r="JHD8" s="276"/>
      <c r="JHE8" s="276"/>
      <c r="JHF8" s="276"/>
      <c r="JHG8" s="276"/>
      <c r="JHH8" s="276"/>
      <c r="JHI8" s="276"/>
      <c r="JHJ8" s="276"/>
      <c r="JHK8" s="276"/>
      <c r="JHL8" s="276"/>
      <c r="JHM8" s="276"/>
      <c r="JHN8" s="276"/>
      <c r="JHO8" s="276"/>
      <c r="JHP8" s="276"/>
      <c r="JHQ8" s="276"/>
      <c r="JHR8" s="276"/>
      <c r="JHS8" s="276"/>
      <c r="JHT8" s="276"/>
      <c r="JHU8" s="276"/>
      <c r="JHV8" s="276"/>
      <c r="JHW8" s="276"/>
      <c r="JHX8" s="276"/>
      <c r="JHY8" s="276"/>
      <c r="JHZ8" s="276"/>
      <c r="JIA8" s="276"/>
      <c r="JIB8" s="276"/>
      <c r="JIC8" s="276"/>
      <c r="JID8" s="276"/>
      <c r="JIE8" s="276"/>
      <c r="JIF8" s="276"/>
      <c r="JIG8" s="276"/>
      <c r="JIH8" s="276"/>
      <c r="JII8" s="276"/>
      <c r="JIJ8" s="276"/>
      <c r="JIK8" s="276"/>
      <c r="JIL8" s="276"/>
      <c r="JIM8" s="276"/>
      <c r="JIN8" s="276"/>
      <c r="JIO8" s="276"/>
      <c r="JIP8" s="276"/>
      <c r="JIQ8" s="276"/>
      <c r="JIR8" s="276"/>
      <c r="JIS8" s="276"/>
      <c r="JIT8" s="276"/>
      <c r="JIU8" s="276"/>
      <c r="JIV8" s="276"/>
      <c r="JIW8" s="276"/>
      <c r="JIX8" s="276"/>
      <c r="JIY8" s="276"/>
      <c r="JIZ8" s="276"/>
      <c r="JJA8" s="276"/>
      <c r="JJB8" s="276"/>
      <c r="JJC8" s="276"/>
      <c r="JJD8" s="276"/>
      <c r="JJE8" s="276"/>
      <c r="JJF8" s="276"/>
      <c r="JJG8" s="276"/>
      <c r="JJH8" s="276"/>
      <c r="JJI8" s="276"/>
      <c r="JJJ8" s="276"/>
      <c r="JJK8" s="276"/>
      <c r="JJL8" s="276"/>
      <c r="JJM8" s="276"/>
      <c r="JJN8" s="276"/>
      <c r="JJO8" s="276"/>
      <c r="JJP8" s="276"/>
      <c r="JJQ8" s="276"/>
      <c r="JJR8" s="276"/>
      <c r="JJS8" s="276"/>
      <c r="JJT8" s="276"/>
      <c r="JJU8" s="276"/>
      <c r="JJV8" s="276"/>
      <c r="JJW8" s="276"/>
      <c r="JJX8" s="276"/>
      <c r="JJY8" s="276"/>
      <c r="JJZ8" s="276"/>
      <c r="JKA8" s="276"/>
      <c r="JKB8" s="276"/>
      <c r="JKC8" s="276"/>
      <c r="JKD8" s="276"/>
      <c r="JKE8" s="276"/>
      <c r="JKF8" s="276"/>
      <c r="JKG8" s="276"/>
      <c r="JKH8" s="276"/>
      <c r="JKI8" s="276"/>
      <c r="JKJ8" s="276"/>
      <c r="JKK8" s="276"/>
      <c r="JKL8" s="276"/>
      <c r="JKM8" s="276"/>
      <c r="JKN8" s="276"/>
      <c r="JKO8" s="276"/>
      <c r="JKP8" s="276"/>
      <c r="JKQ8" s="276"/>
      <c r="JKR8" s="276"/>
      <c r="JKS8" s="276"/>
      <c r="JKT8" s="276"/>
      <c r="JKU8" s="276"/>
      <c r="JKV8" s="276"/>
      <c r="JKW8" s="276"/>
      <c r="JKX8" s="276"/>
      <c r="JKY8" s="276"/>
      <c r="JKZ8" s="276"/>
      <c r="JLA8" s="276"/>
      <c r="JLB8" s="276"/>
      <c r="JLC8" s="276"/>
      <c r="JLD8" s="276"/>
      <c r="JLE8" s="276"/>
      <c r="JLF8" s="276"/>
      <c r="JLG8" s="276"/>
      <c r="JLH8" s="276"/>
      <c r="JLI8" s="276"/>
      <c r="JLJ8" s="276"/>
      <c r="JLK8" s="276"/>
      <c r="JLL8" s="276"/>
      <c r="JLM8" s="276"/>
      <c r="JLN8" s="276"/>
      <c r="JLO8" s="276"/>
      <c r="JLP8" s="276"/>
      <c r="JLQ8" s="276"/>
      <c r="JLR8" s="276"/>
      <c r="JLS8" s="276"/>
      <c r="JLT8" s="276"/>
      <c r="JLU8" s="276"/>
      <c r="JLV8" s="276"/>
      <c r="JLW8" s="276"/>
      <c r="JLX8" s="276"/>
      <c r="JLY8" s="276"/>
      <c r="JLZ8" s="276"/>
      <c r="JMA8" s="276"/>
      <c r="JMB8" s="276"/>
      <c r="JMC8" s="276"/>
      <c r="JMD8" s="276"/>
      <c r="JME8" s="276"/>
      <c r="JMF8" s="276"/>
      <c r="JMG8" s="276"/>
      <c r="JMH8" s="276"/>
      <c r="JMI8" s="276"/>
      <c r="JMJ8" s="276"/>
      <c r="JMK8" s="276"/>
      <c r="JML8" s="276"/>
      <c r="JMM8" s="276"/>
      <c r="JMN8" s="276"/>
      <c r="JMO8" s="276"/>
      <c r="JMP8" s="276"/>
      <c r="JMQ8" s="276"/>
      <c r="JMR8" s="276"/>
      <c r="JMS8" s="276"/>
      <c r="JMT8" s="276"/>
      <c r="JMU8" s="276"/>
      <c r="JMV8" s="276"/>
      <c r="JMW8" s="276"/>
      <c r="JMX8" s="276"/>
      <c r="JMY8" s="276"/>
      <c r="JMZ8" s="276"/>
      <c r="JNA8" s="276"/>
      <c r="JNB8" s="276"/>
      <c r="JNC8" s="276"/>
      <c r="JND8" s="276"/>
      <c r="JNE8" s="276"/>
      <c r="JNF8" s="276"/>
      <c r="JNG8" s="276"/>
      <c r="JNH8" s="276"/>
      <c r="JNI8" s="276"/>
      <c r="JNJ8" s="276"/>
      <c r="JNK8" s="276"/>
      <c r="JNL8" s="276"/>
      <c r="JNM8" s="276"/>
      <c r="JNN8" s="276"/>
      <c r="JNO8" s="276"/>
      <c r="JNP8" s="276"/>
      <c r="JNQ8" s="276"/>
      <c r="JNR8" s="276"/>
      <c r="JNS8" s="276"/>
      <c r="JNT8" s="276"/>
      <c r="JNU8" s="276"/>
      <c r="JNV8" s="276"/>
      <c r="JNW8" s="276"/>
      <c r="JNX8" s="276"/>
      <c r="JNY8" s="276"/>
      <c r="JNZ8" s="276"/>
      <c r="JOA8" s="276"/>
      <c r="JOB8" s="276"/>
      <c r="JOC8" s="276"/>
      <c r="JOD8" s="276"/>
      <c r="JOE8" s="276"/>
      <c r="JOF8" s="276"/>
      <c r="JOG8" s="276"/>
      <c r="JOH8" s="276"/>
      <c r="JOI8" s="276"/>
      <c r="JOJ8" s="276"/>
      <c r="JOK8" s="276"/>
      <c r="JOL8" s="276"/>
      <c r="JOM8" s="276"/>
      <c r="JON8" s="276"/>
      <c r="JOO8" s="276"/>
      <c r="JOP8" s="276"/>
      <c r="JOQ8" s="276"/>
      <c r="JOR8" s="276"/>
      <c r="JOS8" s="276"/>
      <c r="JOT8" s="276"/>
      <c r="JOU8" s="276"/>
      <c r="JOV8" s="276"/>
      <c r="JOW8" s="276"/>
      <c r="JOX8" s="276"/>
      <c r="JOY8" s="276"/>
      <c r="JOZ8" s="276"/>
      <c r="JPA8" s="276"/>
      <c r="JPB8" s="276"/>
      <c r="JPC8" s="276"/>
      <c r="JPD8" s="276"/>
      <c r="JPE8" s="276"/>
      <c r="JPF8" s="276"/>
      <c r="JPG8" s="276"/>
      <c r="JPH8" s="276"/>
      <c r="JPI8" s="276"/>
      <c r="JPJ8" s="276"/>
      <c r="JPK8" s="276"/>
      <c r="JPL8" s="276"/>
      <c r="JPM8" s="276"/>
      <c r="JPN8" s="276"/>
      <c r="JPO8" s="276"/>
      <c r="JPP8" s="276"/>
      <c r="JPQ8" s="276"/>
      <c r="JPR8" s="276"/>
      <c r="JPS8" s="276"/>
      <c r="JPT8" s="276"/>
      <c r="JPU8" s="276"/>
      <c r="JPV8" s="276"/>
      <c r="JPW8" s="276"/>
      <c r="JPX8" s="276"/>
      <c r="JPY8" s="276"/>
      <c r="JPZ8" s="276"/>
      <c r="JQA8" s="276"/>
      <c r="JQB8" s="276"/>
      <c r="JQC8" s="276"/>
      <c r="JQD8" s="276"/>
      <c r="JQE8" s="276"/>
      <c r="JQF8" s="276"/>
      <c r="JQG8" s="276"/>
      <c r="JQH8" s="276"/>
      <c r="JQI8" s="276"/>
      <c r="JQJ8" s="276"/>
      <c r="JQK8" s="276"/>
      <c r="JQL8" s="276"/>
      <c r="JQM8" s="276"/>
      <c r="JQN8" s="276"/>
      <c r="JQO8" s="276"/>
      <c r="JQP8" s="276"/>
      <c r="JQQ8" s="276"/>
      <c r="JQR8" s="276"/>
      <c r="JQS8" s="276"/>
      <c r="JQT8" s="276"/>
      <c r="JQU8" s="276"/>
      <c r="JQV8" s="276"/>
      <c r="JQW8" s="276"/>
      <c r="JQX8" s="276"/>
      <c r="JQY8" s="276"/>
      <c r="JQZ8" s="276"/>
      <c r="JRA8" s="276"/>
      <c r="JRB8" s="276"/>
      <c r="JRC8" s="276"/>
      <c r="JRD8" s="276"/>
      <c r="JRE8" s="276"/>
      <c r="JRF8" s="276"/>
      <c r="JRG8" s="276"/>
      <c r="JRH8" s="276"/>
      <c r="JRI8" s="276"/>
      <c r="JRJ8" s="276"/>
      <c r="JRK8" s="276"/>
      <c r="JRL8" s="276"/>
      <c r="JRM8" s="276"/>
      <c r="JRN8" s="276"/>
      <c r="JRO8" s="276"/>
      <c r="JRP8" s="276"/>
      <c r="JRQ8" s="276"/>
      <c r="JRR8" s="276"/>
      <c r="JRS8" s="276"/>
      <c r="JRT8" s="276"/>
      <c r="JRU8" s="276"/>
      <c r="JRV8" s="276"/>
      <c r="JRW8" s="276"/>
      <c r="JRX8" s="276"/>
      <c r="JRY8" s="276"/>
      <c r="JRZ8" s="276"/>
      <c r="JSA8" s="276"/>
      <c r="JSB8" s="276"/>
      <c r="JSC8" s="276"/>
      <c r="JSD8" s="276"/>
      <c r="JSE8" s="276"/>
      <c r="JSF8" s="276"/>
      <c r="JSG8" s="276"/>
      <c r="JSH8" s="276"/>
      <c r="JSI8" s="276"/>
      <c r="JSJ8" s="276"/>
      <c r="JSK8" s="276"/>
      <c r="JSL8" s="276"/>
      <c r="JSM8" s="276"/>
      <c r="JSN8" s="276"/>
      <c r="JSO8" s="276"/>
      <c r="JSP8" s="276"/>
      <c r="JSQ8" s="276"/>
      <c r="JSR8" s="276"/>
      <c r="JSS8" s="276"/>
      <c r="JST8" s="276"/>
      <c r="JSU8" s="276"/>
      <c r="JSV8" s="276"/>
      <c r="JSW8" s="276"/>
      <c r="JSX8" s="276"/>
      <c r="JSY8" s="276"/>
      <c r="JSZ8" s="276"/>
      <c r="JTA8" s="276"/>
      <c r="JTB8" s="276"/>
      <c r="JTC8" s="276"/>
      <c r="JTD8" s="276"/>
      <c r="JTE8" s="276"/>
      <c r="JTF8" s="276"/>
      <c r="JTG8" s="276"/>
      <c r="JTH8" s="276"/>
      <c r="JTI8" s="276"/>
      <c r="JTJ8" s="276"/>
      <c r="JTK8" s="276"/>
      <c r="JTL8" s="276"/>
      <c r="JTM8" s="276"/>
      <c r="JTN8" s="276"/>
      <c r="JTO8" s="276"/>
      <c r="JTP8" s="276"/>
      <c r="JTQ8" s="276"/>
      <c r="JTR8" s="276"/>
      <c r="JTS8" s="276"/>
      <c r="JTT8" s="276"/>
      <c r="JTU8" s="276"/>
      <c r="JTV8" s="276"/>
      <c r="JTW8" s="276"/>
      <c r="JTX8" s="276"/>
      <c r="JTY8" s="276"/>
      <c r="JTZ8" s="276"/>
      <c r="JUA8" s="276"/>
      <c r="JUB8" s="276"/>
      <c r="JUC8" s="276"/>
      <c r="JUD8" s="276"/>
      <c r="JUE8" s="276"/>
      <c r="JUF8" s="276"/>
      <c r="JUG8" s="276"/>
      <c r="JUH8" s="276"/>
      <c r="JUI8" s="276"/>
      <c r="JUJ8" s="276"/>
      <c r="JUK8" s="276"/>
      <c r="JUL8" s="276"/>
      <c r="JUM8" s="276"/>
      <c r="JUN8" s="276"/>
      <c r="JUO8" s="276"/>
      <c r="JUP8" s="276"/>
      <c r="JUQ8" s="276"/>
      <c r="JUR8" s="276"/>
      <c r="JUS8" s="276"/>
      <c r="JUT8" s="276"/>
      <c r="JUU8" s="276"/>
      <c r="JUV8" s="276"/>
      <c r="JUW8" s="276"/>
      <c r="JUX8" s="276"/>
      <c r="JUY8" s="276"/>
      <c r="JUZ8" s="276"/>
      <c r="JVA8" s="276"/>
      <c r="JVB8" s="276"/>
      <c r="JVC8" s="276"/>
      <c r="JVD8" s="276"/>
      <c r="JVE8" s="276"/>
      <c r="JVF8" s="276"/>
      <c r="JVG8" s="276"/>
      <c r="JVH8" s="276"/>
      <c r="JVI8" s="276"/>
      <c r="JVJ8" s="276"/>
      <c r="JVK8" s="276"/>
      <c r="JVL8" s="276"/>
      <c r="JVM8" s="276"/>
      <c r="JVN8" s="276"/>
      <c r="JVO8" s="276"/>
      <c r="JVP8" s="276"/>
      <c r="JVQ8" s="276"/>
      <c r="JVR8" s="276"/>
      <c r="JVS8" s="276"/>
      <c r="JVT8" s="276"/>
      <c r="JVU8" s="276"/>
      <c r="JVV8" s="276"/>
      <c r="JVW8" s="276"/>
      <c r="JVX8" s="276"/>
      <c r="JVY8" s="276"/>
      <c r="JVZ8" s="276"/>
      <c r="JWA8" s="276"/>
      <c r="JWB8" s="276"/>
      <c r="JWC8" s="276"/>
      <c r="JWD8" s="276"/>
      <c r="JWE8" s="276"/>
      <c r="JWF8" s="276"/>
      <c r="JWG8" s="276"/>
      <c r="JWH8" s="276"/>
      <c r="JWI8" s="276"/>
      <c r="JWJ8" s="276"/>
      <c r="JWK8" s="276"/>
      <c r="JWL8" s="276"/>
      <c r="JWM8" s="276"/>
      <c r="JWN8" s="276"/>
      <c r="JWO8" s="276"/>
      <c r="JWP8" s="276"/>
      <c r="JWQ8" s="276"/>
      <c r="JWR8" s="276"/>
      <c r="JWS8" s="276"/>
      <c r="JWT8" s="276"/>
      <c r="JWU8" s="276"/>
      <c r="JWV8" s="276"/>
      <c r="JWW8" s="276"/>
      <c r="JWX8" s="276"/>
      <c r="JWY8" s="276"/>
      <c r="JWZ8" s="276"/>
      <c r="JXA8" s="276"/>
      <c r="JXB8" s="276"/>
      <c r="JXC8" s="276"/>
      <c r="JXD8" s="276"/>
      <c r="JXE8" s="276"/>
      <c r="JXF8" s="276"/>
      <c r="JXG8" s="276"/>
      <c r="JXH8" s="276"/>
      <c r="JXI8" s="276"/>
      <c r="JXJ8" s="276"/>
      <c r="JXK8" s="276"/>
      <c r="JXL8" s="276"/>
      <c r="JXM8" s="276"/>
      <c r="JXN8" s="276"/>
      <c r="JXO8" s="276"/>
      <c r="JXP8" s="276"/>
      <c r="JXQ8" s="276"/>
      <c r="JXR8" s="276"/>
      <c r="JXS8" s="276"/>
      <c r="JXT8" s="276"/>
      <c r="JXU8" s="276"/>
      <c r="JXV8" s="276"/>
      <c r="JXW8" s="276"/>
      <c r="JXX8" s="276"/>
      <c r="JXY8" s="276"/>
      <c r="JXZ8" s="276"/>
      <c r="JYA8" s="276"/>
      <c r="JYB8" s="276"/>
      <c r="JYC8" s="276"/>
      <c r="JYD8" s="276"/>
      <c r="JYE8" s="276"/>
      <c r="JYF8" s="276"/>
      <c r="JYG8" s="276"/>
      <c r="JYH8" s="276"/>
      <c r="JYI8" s="276"/>
      <c r="JYJ8" s="276"/>
      <c r="JYK8" s="276"/>
      <c r="JYL8" s="276"/>
      <c r="JYM8" s="276"/>
      <c r="JYN8" s="276"/>
      <c r="JYO8" s="276"/>
      <c r="JYP8" s="276"/>
      <c r="JYQ8" s="276"/>
      <c r="JYR8" s="276"/>
      <c r="JYS8" s="276"/>
      <c r="JYT8" s="276"/>
      <c r="JYU8" s="276"/>
      <c r="JYV8" s="276"/>
      <c r="JYW8" s="276"/>
      <c r="JYX8" s="276"/>
      <c r="JYY8" s="276"/>
      <c r="JYZ8" s="276"/>
      <c r="JZA8" s="276"/>
      <c r="JZB8" s="276"/>
      <c r="JZC8" s="276"/>
      <c r="JZD8" s="276"/>
      <c r="JZE8" s="276"/>
      <c r="JZF8" s="276"/>
      <c r="JZG8" s="276"/>
      <c r="JZH8" s="276"/>
      <c r="JZI8" s="276"/>
      <c r="JZJ8" s="276"/>
      <c r="JZK8" s="276"/>
      <c r="JZL8" s="276"/>
      <c r="JZM8" s="276"/>
      <c r="JZN8" s="276"/>
      <c r="JZO8" s="276"/>
      <c r="JZP8" s="276"/>
      <c r="JZQ8" s="276"/>
      <c r="JZR8" s="276"/>
      <c r="JZS8" s="276"/>
      <c r="JZT8" s="276"/>
      <c r="JZU8" s="276"/>
      <c r="JZV8" s="276"/>
      <c r="JZW8" s="276"/>
      <c r="JZX8" s="276"/>
      <c r="JZY8" s="276"/>
      <c r="JZZ8" s="276"/>
      <c r="KAA8" s="276"/>
      <c r="KAB8" s="276"/>
      <c r="KAC8" s="276"/>
      <c r="KAD8" s="276"/>
      <c r="KAE8" s="276"/>
      <c r="KAF8" s="276"/>
      <c r="KAG8" s="276"/>
      <c r="KAH8" s="276"/>
      <c r="KAI8" s="276"/>
      <c r="KAJ8" s="276"/>
      <c r="KAK8" s="276"/>
      <c r="KAL8" s="276"/>
      <c r="KAM8" s="276"/>
      <c r="KAN8" s="276"/>
      <c r="KAO8" s="276"/>
      <c r="KAP8" s="276"/>
      <c r="KAQ8" s="276"/>
      <c r="KAR8" s="276"/>
      <c r="KAS8" s="276"/>
      <c r="KAT8" s="276"/>
      <c r="KAU8" s="276"/>
      <c r="KAV8" s="276"/>
      <c r="KAW8" s="276"/>
      <c r="KAX8" s="276"/>
      <c r="KAY8" s="276"/>
      <c r="KAZ8" s="276"/>
      <c r="KBA8" s="276"/>
      <c r="KBB8" s="276"/>
      <c r="KBC8" s="276"/>
      <c r="KBD8" s="276"/>
      <c r="KBE8" s="276"/>
      <c r="KBF8" s="276"/>
      <c r="KBG8" s="276"/>
      <c r="KBH8" s="276"/>
      <c r="KBI8" s="276"/>
      <c r="KBJ8" s="276"/>
      <c r="KBK8" s="276"/>
      <c r="KBL8" s="276"/>
      <c r="KBM8" s="276"/>
      <c r="KBN8" s="276"/>
      <c r="KBO8" s="276"/>
      <c r="KBP8" s="276"/>
      <c r="KBQ8" s="276"/>
      <c r="KBR8" s="276"/>
      <c r="KBS8" s="276"/>
      <c r="KBT8" s="276"/>
      <c r="KBU8" s="276"/>
      <c r="KBV8" s="276"/>
      <c r="KBW8" s="276"/>
      <c r="KBX8" s="276"/>
      <c r="KBY8" s="276"/>
      <c r="KBZ8" s="276"/>
      <c r="KCA8" s="276"/>
      <c r="KCB8" s="276"/>
      <c r="KCC8" s="276"/>
      <c r="KCD8" s="276"/>
      <c r="KCE8" s="276"/>
      <c r="KCF8" s="276"/>
      <c r="KCG8" s="276"/>
      <c r="KCH8" s="276"/>
      <c r="KCI8" s="276"/>
      <c r="KCJ8" s="276"/>
      <c r="KCK8" s="276"/>
      <c r="KCL8" s="276"/>
      <c r="KCM8" s="276"/>
      <c r="KCN8" s="276"/>
      <c r="KCO8" s="276"/>
      <c r="KCP8" s="276"/>
      <c r="KCQ8" s="276"/>
      <c r="KCR8" s="276"/>
      <c r="KCS8" s="276"/>
      <c r="KCT8" s="276"/>
      <c r="KCU8" s="276"/>
      <c r="KCV8" s="276"/>
      <c r="KCW8" s="276"/>
      <c r="KCX8" s="276"/>
      <c r="KCY8" s="276"/>
      <c r="KCZ8" s="276"/>
      <c r="KDA8" s="276"/>
      <c r="KDB8" s="276"/>
      <c r="KDC8" s="276"/>
      <c r="KDD8" s="276"/>
      <c r="KDE8" s="276"/>
      <c r="KDF8" s="276"/>
      <c r="KDG8" s="276"/>
      <c r="KDH8" s="276"/>
      <c r="KDI8" s="276"/>
      <c r="KDJ8" s="276"/>
      <c r="KDK8" s="276"/>
      <c r="KDL8" s="276"/>
      <c r="KDM8" s="276"/>
      <c r="KDN8" s="276"/>
      <c r="KDO8" s="276"/>
      <c r="KDP8" s="276"/>
      <c r="KDQ8" s="276"/>
      <c r="KDR8" s="276"/>
      <c r="KDS8" s="276"/>
      <c r="KDT8" s="276"/>
      <c r="KDU8" s="276"/>
      <c r="KDV8" s="276"/>
      <c r="KDW8" s="276"/>
      <c r="KDX8" s="276"/>
      <c r="KDY8" s="276"/>
      <c r="KDZ8" s="276"/>
      <c r="KEA8" s="276"/>
      <c r="KEB8" s="276"/>
      <c r="KEC8" s="276"/>
      <c r="KED8" s="276"/>
      <c r="KEE8" s="276"/>
      <c r="KEF8" s="276"/>
      <c r="KEG8" s="276"/>
      <c r="KEH8" s="276"/>
      <c r="KEI8" s="276"/>
      <c r="KEJ8" s="276"/>
      <c r="KEK8" s="276"/>
      <c r="KEL8" s="276"/>
      <c r="KEM8" s="276"/>
      <c r="KEN8" s="276"/>
      <c r="KEO8" s="276"/>
      <c r="KEP8" s="276"/>
      <c r="KEQ8" s="276"/>
      <c r="KER8" s="276"/>
      <c r="KES8" s="276"/>
      <c r="KET8" s="276"/>
      <c r="KEU8" s="276"/>
      <c r="KEV8" s="276"/>
      <c r="KEW8" s="276"/>
      <c r="KEX8" s="276"/>
      <c r="KEY8" s="276"/>
      <c r="KEZ8" s="276"/>
      <c r="KFA8" s="276"/>
      <c r="KFB8" s="276"/>
      <c r="KFC8" s="276"/>
      <c r="KFD8" s="276"/>
      <c r="KFE8" s="276"/>
      <c r="KFF8" s="276"/>
      <c r="KFG8" s="276"/>
      <c r="KFH8" s="276"/>
      <c r="KFI8" s="276"/>
      <c r="KFJ8" s="276"/>
      <c r="KFK8" s="276"/>
      <c r="KFL8" s="276"/>
      <c r="KFM8" s="276"/>
      <c r="KFN8" s="276"/>
      <c r="KFO8" s="276"/>
      <c r="KFP8" s="276"/>
      <c r="KFQ8" s="276"/>
      <c r="KFR8" s="276"/>
      <c r="KFS8" s="276"/>
      <c r="KFT8" s="276"/>
      <c r="KFU8" s="276"/>
      <c r="KFV8" s="276"/>
      <c r="KFW8" s="276"/>
      <c r="KFX8" s="276"/>
      <c r="KFY8" s="276"/>
      <c r="KFZ8" s="276"/>
      <c r="KGA8" s="276"/>
      <c r="KGB8" s="276"/>
      <c r="KGC8" s="276"/>
      <c r="KGD8" s="276"/>
      <c r="KGE8" s="276"/>
      <c r="KGF8" s="276"/>
      <c r="KGG8" s="276"/>
      <c r="KGH8" s="276"/>
      <c r="KGI8" s="276"/>
      <c r="KGJ8" s="276"/>
      <c r="KGK8" s="276"/>
      <c r="KGL8" s="276"/>
      <c r="KGM8" s="276"/>
      <c r="KGN8" s="276"/>
      <c r="KGO8" s="276"/>
      <c r="KGP8" s="276"/>
      <c r="KGQ8" s="276"/>
      <c r="KGR8" s="276"/>
      <c r="KGS8" s="276"/>
      <c r="KGT8" s="276"/>
      <c r="KGU8" s="276"/>
      <c r="KGV8" s="276"/>
      <c r="KGW8" s="276"/>
      <c r="KGX8" s="276"/>
      <c r="KGY8" s="276"/>
      <c r="KGZ8" s="276"/>
      <c r="KHA8" s="276"/>
      <c r="KHB8" s="276"/>
      <c r="KHC8" s="276"/>
      <c r="KHD8" s="276"/>
      <c r="KHE8" s="276"/>
      <c r="KHF8" s="276"/>
      <c r="KHG8" s="276"/>
      <c r="KHH8" s="276"/>
      <c r="KHI8" s="276"/>
      <c r="KHJ8" s="276"/>
      <c r="KHK8" s="276"/>
      <c r="KHL8" s="276"/>
      <c r="KHM8" s="276"/>
      <c r="KHN8" s="276"/>
      <c r="KHO8" s="276"/>
      <c r="KHP8" s="276"/>
      <c r="KHQ8" s="276"/>
      <c r="KHR8" s="276"/>
      <c r="KHS8" s="276"/>
      <c r="KHT8" s="276"/>
      <c r="KHU8" s="276"/>
      <c r="KHV8" s="276"/>
      <c r="KHW8" s="276"/>
      <c r="KHX8" s="276"/>
      <c r="KHY8" s="276"/>
      <c r="KHZ8" s="276"/>
      <c r="KIA8" s="276"/>
      <c r="KIB8" s="276"/>
      <c r="KIC8" s="276"/>
      <c r="KID8" s="276"/>
      <c r="KIE8" s="276"/>
      <c r="KIF8" s="276"/>
      <c r="KIG8" s="276"/>
      <c r="KIH8" s="276"/>
      <c r="KII8" s="276"/>
      <c r="KIJ8" s="276"/>
      <c r="KIK8" s="276"/>
      <c r="KIL8" s="276"/>
      <c r="KIM8" s="276"/>
      <c r="KIN8" s="276"/>
      <c r="KIO8" s="276"/>
      <c r="KIP8" s="276"/>
      <c r="KIQ8" s="276"/>
      <c r="KIR8" s="276"/>
      <c r="KIS8" s="276"/>
      <c r="KIT8" s="276"/>
      <c r="KIU8" s="276"/>
      <c r="KIV8" s="276"/>
      <c r="KIW8" s="276"/>
      <c r="KIX8" s="276"/>
      <c r="KIY8" s="276"/>
      <c r="KIZ8" s="276"/>
      <c r="KJA8" s="276"/>
      <c r="KJB8" s="276"/>
      <c r="KJC8" s="276"/>
      <c r="KJD8" s="276"/>
      <c r="KJE8" s="276"/>
      <c r="KJF8" s="276"/>
      <c r="KJG8" s="276"/>
      <c r="KJH8" s="276"/>
      <c r="KJI8" s="276"/>
      <c r="KJJ8" s="276"/>
      <c r="KJK8" s="276"/>
      <c r="KJL8" s="276"/>
      <c r="KJM8" s="276"/>
      <c r="KJN8" s="276"/>
      <c r="KJO8" s="276"/>
      <c r="KJP8" s="276"/>
      <c r="KJQ8" s="276"/>
      <c r="KJR8" s="276"/>
      <c r="KJS8" s="276"/>
      <c r="KJT8" s="276"/>
      <c r="KJU8" s="276"/>
      <c r="KJV8" s="276"/>
      <c r="KJW8" s="276"/>
      <c r="KJX8" s="276"/>
      <c r="KJY8" s="276"/>
      <c r="KJZ8" s="276"/>
      <c r="KKA8" s="276"/>
      <c r="KKB8" s="276"/>
      <c r="KKC8" s="276"/>
      <c r="KKD8" s="276"/>
      <c r="KKE8" s="276"/>
      <c r="KKF8" s="276"/>
      <c r="KKG8" s="276"/>
      <c r="KKH8" s="276"/>
      <c r="KKI8" s="276"/>
      <c r="KKJ8" s="276"/>
      <c r="KKK8" s="276"/>
      <c r="KKL8" s="276"/>
      <c r="KKM8" s="276"/>
      <c r="KKN8" s="276"/>
      <c r="KKO8" s="276"/>
      <c r="KKP8" s="276"/>
      <c r="KKQ8" s="276"/>
      <c r="KKR8" s="276"/>
      <c r="KKS8" s="276"/>
      <c r="KKT8" s="276"/>
      <c r="KKU8" s="276"/>
      <c r="KKV8" s="276"/>
      <c r="KKW8" s="276"/>
      <c r="KKX8" s="276"/>
      <c r="KKY8" s="276"/>
      <c r="KKZ8" s="276"/>
      <c r="KLA8" s="276"/>
      <c r="KLB8" s="276"/>
      <c r="KLC8" s="276"/>
      <c r="KLD8" s="276"/>
      <c r="KLE8" s="276"/>
      <c r="KLF8" s="276"/>
      <c r="KLG8" s="276"/>
      <c r="KLH8" s="276"/>
      <c r="KLI8" s="276"/>
      <c r="KLJ8" s="276"/>
      <c r="KLK8" s="276"/>
      <c r="KLL8" s="276"/>
      <c r="KLM8" s="276"/>
      <c r="KLN8" s="276"/>
      <c r="KLO8" s="276"/>
      <c r="KLP8" s="276"/>
      <c r="KLQ8" s="276"/>
      <c r="KLR8" s="276"/>
      <c r="KLS8" s="276"/>
      <c r="KLT8" s="276"/>
      <c r="KLU8" s="276"/>
      <c r="KLV8" s="276"/>
      <c r="KLW8" s="276"/>
      <c r="KLX8" s="276"/>
      <c r="KLY8" s="276"/>
      <c r="KLZ8" s="276"/>
      <c r="KMA8" s="276"/>
      <c r="KMB8" s="276"/>
      <c r="KMC8" s="276"/>
      <c r="KMD8" s="276"/>
      <c r="KME8" s="276"/>
      <c r="KMF8" s="276"/>
      <c r="KMG8" s="276"/>
      <c r="KMH8" s="276"/>
      <c r="KMI8" s="276"/>
      <c r="KMJ8" s="276"/>
      <c r="KMK8" s="276"/>
      <c r="KML8" s="276"/>
      <c r="KMM8" s="276"/>
      <c r="KMN8" s="276"/>
      <c r="KMO8" s="276"/>
      <c r="KMP8" s="276"/>
      <c r="KMQ8" s="276"/>
      <c r="KMR8" s="276"/>
      <c r="KMS8" s="276"/>
      <c r="KMT8" s="276"/>
      <c r="KMU8" s="276"/>
      <c r="KMV8" s="276"/>
      <c r="KMW8" s="276"/>
      <c r="KMX8" s="276"/>
      <c r="KMY8" s="276"/>
      <c r="KMZ8" s="276"/>
      <c r="KNA8" s="276"/>
      <c r="KNB8" s="276"/>
      <c r="KNC8" s="276"/>
      <c r="KND8" s="276"/>
      <c r="KNE8" s="276"/>
      <c r="KNF8" s="276"/>
      <c r="KNG8" s="276"/>
      <c r="KNH8" s="276"/>
      <c r="KNI8" s="276"/>
      <c r="KNJ8" s="276"/>
      <c r="KNK8" s="276"/>
      <c r="KNL8" s="276"/>
      <c r="KNM8" s="276"/>
      <c r="KNN8" s="276"/>
      <c r="KNO8" s="276"/>
      <c r="KNP8" s="276"/>
      <c r="KNQ8" s="276"/>
      <c r="KNR8" s="276"/>
      <c r="KNS8" s="276"/>
      <c r="KNT8" s="276"/>
      <c r="KNU8" s="276"/>
      <c r="KNV8" s="276"/>
      <c r="KNW8" s="276"/>
      <c r="KNX8" s="276"/>
      <c r="KNY8" s="276"/>
      <c r="KNZ8" s="276"/>
      <c r="KOA8" s="276"/>
      <c r="KOB8" s="276"/>
      <c r="KOC8" s="276"/>
      <c r="KOD8" s="276"/>
      <c r="KOE8" s="276"/>
      <c r="KOF8" s="276"/>
      <c r="KOG8" s="276"/>
      <c r="KOH8" s="276"/>
      <c r="KOI8" s="276"/>
      <c r="KOJ8" s="276"/>
      <c r="KOK8" s="276"/>
      <c r="KOL8" s="276"/>
      <c r="KOM8" s="276"/>
      <c r="KON8" s="276"/>
      <c r="KOO8" s="276"/>
      <c r="KOP8" s="276"/>
      <c r="KOQ8" s="276"/>
      <c r="KOR8" s="276"/>
      <c r="KOS8" s="276"/>
      <c r="KOT8" s="276"/>
      <c r="KOU8" s="276"/>
      <c r="KOV8" s="276"/>
      <c r="KOW8" s="276"/>
      <c r="KOX8" s="276"/>
      <c r="KOY8" s="276"/>
      <c r="KOZ8" s="276"/>
      <c r="KPA8" s="276"/>
      <c r="KPB8" s="276"/>
      <c r="KPC8" s="276"/>
      <c r="KPD8" s="276"/>
      <c r="KPE8" s="276"/>
      <c r="KPF8" s="276"/>
      <c r="KPG8" s="276"/>
      <c r="KPH8" s="276"/>
      <c r="KPI8" s="276"/>
      <c r="KPJ8" s="276"/>
      <c r="KPK8" s="276"/>
      <c r="KPL8" s="276"/>
      <c r="KPM8" s="276"/>
      <c r="KPN8" s="276"/>
      <c r="KPO8" s="276"/>
      <c r="KPP8" s="276"/>
      <c r="KPQ8" s="276"/>
      <c r="KPR8" s="276"/>
      <c r="KPS8" s="276"/>
      <c r="KPT8" s="276"/>
      <c r="KPU8" s="276"/>
      <c r="KPV8" s="276"/>
      <c r="KPW8" s="276"/>
      <c r="KPX8" s="276"/>
      <c r="KPY8" s="276"/>
      <c r="KPZ8" s="276"/>
      <c r="KQA8" s="276"/>
      <c r="KQB8" s="276"/>
      <c r="KQC8" s="276"/>
      <c r="KQD8" s="276"/>
      <c r="KQE8" s="276"/>
      <c r="KQF8" s="276"/>
      <c r="KQG8" s="276"/>
      <c r="KQH8" s="276"/>
      <c r="KQI8" s="276"/>
      <c r="KQJ8" s="276"/>
      <c r="KQK8" s="276"/>
      <c r="KQL8" s="276"/>
      <c r="KQM8" s="276"/>
      <c r="KQN8" s="276"/>
      <c r="KQO8" s="276"/>
      <c r="KQP8" s="276"/>
      <c r="KQQ8" s="276"/>
      <c r="KQR8" s="276"/>
      <c r="KQS8" s="276"/>
      <c r="KQT8" s="276"/>
      <c r="KQU8" s="276"/>
      <c r="KQV8" s="276"/>
      <c r="KQW8" s="276"/>
      <c r="KQX8" s="276"/>
      <c r="KQY8" s="276"/>
      <c r="KQZ8" s="276"/>
      <c r="KRA8" s="276"/>
      <c r="KRB8" s="276"/>
      <c r="KRC8" s="276"/>
      <c r="KRD8" s="276"/>
      <c r="KRE8" s="276"/>
      <c r="KRF8" s="276"/>
      <c r="KRG8" s="276"/>
      <c r="KRH8" s="276"/>
      <c r="KRI8" s="276"/>
      <c r="KRJ8" s="276"/>
      <c r="KRK8" s="276"/>
      <c r="KRL8" s="276"/>
      <c r="KRM8" s="276"/>
      <c r="KRN8" s="276"/>
      <c r="KRO8" s="276"/>
      <c r="KRP8" s="276"/>
      <c r="KRQ8" s="276"/>
      <c r="KRR8" s="276"/>
      <c r="KRS8" s="276"/>
      <c r="KRT8" s="276"/>
      <c r="KRU8" s="276"/>
      <c r="KRV8" s="276"/>
      <c r="KRW8" s="276"/>
      <c r="KRX8" s="276"/>
      <c r="KRY8" s="276"/>
      <c r="KRZ8" s="276"/>
      <c r="KSA8" s="276"/>
      <c r="KSB8" s="276"/>
      <c r="KSC8" s="276"/>
      <c r="KSD8" s="276"/>
      <c r="KSE8" s="276"/>
      <c r="KSF8" s="276"/>
      <c r="KSG8" s="276"/>
      <c r="KSH8" s="276"/>
      <c r="KSI8" s="276"/>
      <c r="KSJ8" s="276"/>
      <c r="KSK8" s="276"/>
      <c r="KSL8" s="276"/>
      <c r="KSM8" s="276"/>
      <c r="KSN8" s="276"/>
      <c r="KSO8" s="276"/>
      <c r="KSP8" s="276"/>
      <c r="KSQ8" s="276"/>
      <c r="KSR8" s="276"/>
      <c r="KSS8" s="276"/>
      <c r="KST8" s="276"/>
      <c r="KSU8" s="276"/>
      <c r="KSV8" s="276"/>
      <c r="KSW8" s="276"/>
      <c r="KSX8" s="276"/>
      <c r="KSY8" s="276"/>
      <c r="KSZ8" s="276"/>
      <c r="KTA8" s="276"/>
      <c r="KTB8" s="276"/>
      <c r="KTC8" s="276"/>
      <c r="KTD8" s="276"/>
      <c r="KTE8" s="276"/>
      <c r="KTF8" s="276"/>
      <c r="KTG8" s="276"/>
      <c r="KTH8" s="276"/>
      <c r="KTI8" s="276"/>
      <c r="KTJ8" s="276"/>
      <c r="KTK8" s="276"/>
      <c r="KTL8" s="276"/>
      <c r="KTM8" s="276"/>
      <c r="KTN8" s="276"/>
      <c r="KTO8" s="276"/>
      <c r="KTP8" s="276"/>
      <c r="KTQ8" s="276"/>
      <c r="KTR8" s="276"/>
      <c r="KTS8" s="276"/>
      <c r="KTT8" s="276"/>
      <c r="KTU8" s="276"/>
      <c r="KTV8" s="276"/>
      <c r="KTW8" s="276"/>
      <c r="KTX8" s="276"/>
      <c r="KTY8" s="276"/>
      <c r="KTZ8" s="276"/>
      <c r="KUA8" s="276"/>
      <c r="KUB8" s="276"/>
      <c r="KUC8" s="276"/>
      <c r="KUD8" s="276"/>
      <c r="KUE8" s="276"/>
      <c r="KUF8" s="276"/>
      <c r="KUG8" s="276"/>
      <c r="KUH8" s="276"/>
      <c r="KUI8" s="276"/>
      <c r="KUJ8" s="276"/>
      <c r="KUK8" s="276"/>
      <c r="KUL8" s="276"/>
      <c r="KUM8" s="276"/>
      <c r="KUN8" s="276"/>
      <c r="KUO8" s="276"/>
      <c r="KUP8" s="276"/>
      <c r="KUQ8" s="276"/>
      <c r="KUR8" s="276"/>
      <c r="KUS8" s="276"/>
      <c r="KUT8" s="276"/>
      <c r="KUU8" s="276"/>
      <c r="KUV8" s="276"/>
      <c r="KUW8" s="276"/>
      <c r="KUX8" s="276"/>
      <c r="KUY8" s="276"/>
      <c r="KUZ8" s="276"/>
      <c r="KVA8" s="276"/>
      <c r="KVB8" s="276"/>
      <c r="KVC8" s="276"/>
      <c r="KVD8" s="276"/>
      <c r="KVE8" s="276"/>
      <c r="KVF8" s="276"/>
      <c r="KVG8" s="276"/>
      <c r="KVH8" s="276"/>
      <c r="KVI8" s="276"/>
      <c r="KVJ8" s="276"/>
      <c r="KVK8" s="276"/>
      <c r="KVL8" s="276"/>
      <c r="KVM8" s="276"/>
      <c r="KVN8" s="276"/>
      <c r="KVO8" s="276"/>
      <c r="KVP8" s="276"/>
      <c r="KVQ8" s="276"/>
      <c r="KVR8" s="276"/>
      <c r="KVS8" s="276"/>
      <c r="KVT8" s="276"/>
      <c r="KVU8" s="276"/>
      <c r="KVV8" s="276"/>
      <c r="KVW8" s="276"/>
      <c r="KVX8" s="276"/>
      <c r="KVY8" s="276"/>
      <c r="KVZ8" s="276"/>
      <c r="KWA8" s="276"/>
      <c r="KWB8" s="276"/>
      <c r="KWC8" s="276"/>
      <c r="KWD8" s="276"/>
      <c r="KWE8" s="276"/>
      <c r="KWF8" s="276"/>
      <c r="KWG8" s="276"/>
      <c r="KWH8" s="276"/>
      <c r="KWI8" s="276"/>
      <c r="KWJ8" s="276"/>
      <c r="KWK8" s="276"/>
      <c r="KWL8" s="276"/>
      <c r="KWM8" s="276"/>
      <c r="KWN8" s="276"/>
      <c r="KWO8" s="276"/>
      <c r="KWP8" s="276"/>
      <c r="KWQ8" s="276"/>
      <c r="KWR8" s="276"/>
      <c r="KWS8" s="276"/>
      <c r="KWT8" s="276"/>
      <c r="KWU8" s="276"/>
      <c r="KWV8" s="276"/>
      <c r="KWW8" s="276"/>
      <c r="KWX8" s="276"/>
      <c r="KWY8" s="276"/>
      <c r="KWZ8" s="276"/>
      <c r="KXA8" s="276"/>
      <c r="KXB8" s="276"/>
      <c r="KXC8" s="276"/>
      <c r="KXD8" s="276"/>
      <c r="KXE8" s="276"/>
      <c r="KXF8" s="276"/>
      <c r="KXG8" s="276"/>
      <c r="KXH8" s="276"/>
      <c r="KXI8" s="276"/>
      <c r="KXJ8" s="276"/>
      <c r="KXK8" s="276"/>
      <c r="KXL8" s="276"/>
      <c r="KXM8" s="276"/>
      <c r="KXN8" s="276"/>
      <c r="KXO8" s="276"/>
      <c r="KXP8" s="276"/>
      <c r="KXQ8" s="276"/>
      <c r="KXR8" s="276"/>
      <c r="KXS8" s="276"/>
      <c r="KXT8" s="276"/>
      <c r="KXU8" s="276"/>
      <c r="KXV8" s="276"/>
      <c r="KXW8" s="276"/>
      <c r="KXX8" s="276"/>
      <c r="KXY8" s="276"/>
      <c r="KXZ8" s="276"/>
      <c r="KYA8" s="276"/>
      <c r="KYB8" s="276"/>
      <c r="KYC8" s="276"/>
      <c r="KYD8" s="276"/>
      <c r="KYE8" s="276"/>
      <c r="KYF8" s="276"/>
      <c r="KYG8" s="276"/>
      <c r="KYH8" s="276"/>
      <c r="KYI8" s="276"/>
      <c r="KYJ8" s="276"/>
      <c r="KYK8" s="276"/>
      <c r="KYL8" s="276"/>
      <c r="KYM8" s="276"/>
      <c r="KYN8" s="276"/>
      <c r="KYO8" s="276"/>
      <c r="KYP8" s="276"/>
      <c r="KYQ8" s="276"/>
      <c r="KYR8" s="276"/>
      <c r="KYS8" s="276"/>
      <c r="KYT8" s="276"/>
      <c r="KYU8" s="276"/>
      <c r="KYV8" s="276"/>
      <c r="KYW8" s="276"/>
      <c r="KYX8" s="276"/>
      <c r="KYY8" s="276"/>
      <c r="KYZ8" s="276"/>
      <c r="KZA8" s="276"/>
      <c r="KZB8" s="276"/>
      <c r="KZC8" s="276"/>
      <c r="KZD8" s="276"/>
      <c r="KZE8" s="276"/>
      <c r="KZF8" s="276"/>
      <c r="KZG8" s="276"/>
      <c r="KZH8" s="276"/>
      <c r="KZI8" s="276"/>
      <c r="KZJ8" s="276"/>
      <c r="KZK8" s="276"/>
      <c r="KZL8" s="276"/>
      <c r="KZM8" s="276"/>
      <c r="KZN8" s="276"/>
      <c r="KZO8" s="276"/>
      <c r="KZP8" s="276"/>
      <c r="KZQ8" s="276"/>
      <c r="KZR8" s="276"/>
      <c r="KZS8" s="276"/>
      <c r="KZT8" s="276"/>
      <c r="KZU8" s="276"/>
      <c r="KZV8" s="276"/>
      <c r="KZW8" s="276"/>
      <c r="KZX8" s="276"/>
      <c r="KZY8" s="276"/>
      <c r="KZZ8" s="276"/>
      <c r="LAA8" s="276"/>
      <c r="LAB8" s="276"/>
      <c r="LAC8" s="276"/>
      <c r="LAD8" s="276"/>
      <c r="LAE8" s="276"/>
      <c r="LAF8" s="276"/>
      <c r="LAG8" s="276"/>
      <c r="LAH8" s="276"/>
      <c r="LAI8" s="276"/>
      <c r="LAJ8" s="276"/>
      <c r="LAK8" s="276"/>
      <c r="LAL8" s="276"/>
      <c r="LAM8" s="276"/>
      <c r="LAN8" s="276"/>
      <c r="LAO8" s="276"/>
      <c r="LAP8" s="276"/>
      <c r="LAQ8" s="276"/>
      <c r="LAR8" s="276"/>
      <c r="LAS8" s="276"/>
      <c r="LAT8" s="276"/>
      <c r="LAU8" s="276"/>
      <c r="LAV8" s="276"/>
      <c r="LAW8" s="276"/>
      <c r="LAX8" s="276"/>
      <c r="LAY8" s="276"/>
      <c r="LAZ8" s="276"/>
      <c r="LBA8" s="276"/>
      <c r="LBB8" s="276"/>
      <c r="LBC8" s="276"/>
      <c r="LBD8" s="276"/>
      <c r="LBE8" s="276"/>
      <c r="LBF8" s="276"/>
      <c r="LBG8" s="276"/>
      <c r="LBH8" s="276"/>
      <c r="LBI8" s="276"/>
      <c r="LBJ8" s="276"/>
      <c r="LBK8" s="276"/>
      <c r="LBL8" s="276"/>
      <c r="LBM8" s="276"/>
      <c r="LBN8" s="276"/>
      <c r="LBO8" s="276"/>
      <c r="LBP8" s="276"/>
      <c r="LBQ8" s="276"/>
      <c r="LBR8" s="276"/>
      <c r="LBS8" s="276"/>
      <c r="LBT8" s="276"/>
      <c r="LBU8" s="276"/>
      <c r="LBV8" s="276"/>
      <c r="LBW8" s="276"/>
      <c r="LBX8" s="276"/>
      <c r="LBY8" s="276"/>
      <c r="LBZ8" s="276"/>
      <c r="LCA8" s="276"/>
      <c r="LCB8" s="276"/>
      <c r="LCC8" s="276"/>
      <c r="LCD8" s="276"/>
      <c r="LCE8" s="276"/>
      <c r="LCF8" s="276"/>
      <c r="LCG8" s="276"/>
      <c r="LCH8" s="276"/>
      <c r="LCI8" s="276"/>
      <c r="LCJ8" s="276"/>
      <c r="LCK8" s="276"/>
      <c r="LCL8" s="276"/>
      <c r="LCM8" s="276"/>
      <c r="LCN8" s="276"/>
      <c r="LCO8" s="276"/>
      <c r="LCP8" s="276"/>
      <c r="LCQ8" s="276"/>
      <c r="LCR8" s="276"/>
      <c r="LCS8" s="276"/>
      <c r="LCT8" s="276"/>
      <c r="LCU8" s="276"/>
      <c r="LCV8" s="276"/>
      <c r="LCW8" s="276"/>
      <c r="LCX8" s="276"/>
      <c r="LCY8" s="276"/>
      <c r="LCZ8" s="276"/>
      <c r="LDA8" s="276"/>
      <c r="LDB8" s="276"/>
      <c r="LDC8" s="276"/>
      <c r="LDD8" s="276"/>
      <c r="LDE8" s="276"/>
      <c r="LDF8" s="276"/>
      <c r="LDG8" s="276"/>
      <c r="LDH8" s="276"/>
      <c r="LDI8" s="276"/>
      <c r="LDJ8" s="276"/>
      <c r="LDK8" s="276"/>
      <c r="LDL8" s="276"/>
      <c r="LDM8" s="276"/>
      <c r="LDN8" s="276"/>
      <c r="LDO8" s="276"/>
      <c r="LDP8" s="276"/>
      <c r="LDQ8" s="276"/>
      <c r="LDR8" s="276"/>
      <c r="LDS8" s="276"/>
      <c r="LDT8" s="276"/>
      <c r="LDU8" s="276"/>
      <c r="LDV8" s="276"/>
      <c r="LDW8" s="276"/>
      <c r="LDX8" s="276"/>
      <c r="LDY8" s="276"/>
      <c r="LDZ8" s="276"/>
      <c r="LEA8" s="276"/>
      <c r="LEB8" s="276"/>
      <c r="LEC8" s="276"/>
      <c r="LED8" s="276"/>
      <c r="LEE8" s="276"/>
      <c r="LEF8" s="276"/>
      <c r="LEG8" s="276"/>
      <c r="LEH8" s="276"/>
      <c r="LEI8" s="276"/>
      <c r="LEJ8" s="276"/>
      <c r="LEK8" s="276"/>
      <c r="LEL8" s="276"/>
      <c r="LEM8" s="276"/>
      <c r="LEN8" s="276"/>
      <c r="LEO8" s="276"/>
      <c r="LEP8" s="276"/>
      <c r="LEQ8" s="276"/>
      <c r="LER8" s="276"/>
      <c r="LES8" s="276"/>
      <c r="LET8" s="276"/>
      <c r="LEU8" s="276"/>
      <c r="LEV8" s="276"/>
      <c r="LEW8" s="276"/>
      <c r="LEX8" s="276"/>
      <c r="LEY8" s="276"/>
      <c r="LEZ8" s="276"/>
      <c r="LFA8" s="276"/>
      <c r="LFB8" s="276"/>
      <c r="LFC8" s="276"/>
      <c r="LFD8" s="276"/>
      <c r="LFE8" s="276"/>
      <c r="LFF8" s="276"/>
      <c r="LFG8" s="276"/>
      <c r="LFH8" s="276"/>
      <c r="LFI8" s="276"/>
      <c r="LFJ8" s="276"/>
      <c r="LFK8" s="276"/>
      <c r="LFL8" s="276"/>
      <c r="LFM8" s="276"/>
      <c r="LFN8" s="276"/>
      <c r="LFO8" s="276"/>
      <c r="LFP8" s="276"/>
      <c r="LFQ8" s="276"/>
      <c r="LFR8" s="276"/>
      <c r="LFS8" s="276"/>
      <c r="LFT8" s="276"/>
      <c r="LFU8" s="276"/>
      <c r="LFV8" s="276"/>
      <c r="LFW8" s="276"/>
      <c r="LFX8" s="276"/>
      <c r="LFY8" s="276"/>
      <c r="LFZ8" s="276"/>
      <c r="LGA8" s="276"/>
      <c r="LGB8" s="276"/>
      <c r="LGC8" s="276"/>
      <c r="LGD8" s="276"/>
      <c r="LGE8" s="276"/>
      <c r="LGF8" s="276"/>
      <c r="LGG8" s="276"/>
      <c r="LGH8" s="276"/>
      <c r="LGI8" s="276"/>
      <c r="LGJ8" s="276"/>
      <c r="LGK8" s="276"/>
      <c r="LGL8" s="276"/>
      <c r="LGM8" s="276"/>
      <c r="LGN8" s="276"/>
      <c r="LGO8" s="276"/>
      <c r="LGP8" s="276"/>
      <c r="LGQ8" s="276"/>
      <c r="LGR8" s="276"/>
      <c r="LGS8" s="276"/>
      <c r="LGT8" s="276"/>
      <c r="LGU8" s="276"/>
      <c r="LGV8" s="276"/>
      <c r="LGW8" s="276"/>
      <c r="LGX8" s="276"/>
      <c r="LGY8" s="276"/>
      <c r="LGZ8" s="276"/>
      <c r="LHA8" s="276"/>
      <c r="LHB8" s="276"/>
      <c r="LHC8" s="276"/>
      <c r="LHD8" s="276"/>
      <c r="LHE8" s="276"/>
      <c r="LHF8" s="276"/>
    </row>
    <row r="9" s="342" customFormat="1" customHeight="1" spans="1:8326">
      <c r="A9" s="411"/>
      <c r="B9" s="412"/>
      <c r="C9" s="411"/>
      <c r="D9" s="411"/>
      <c r="E9" s="411"/>
      <c r="F9" s="102" t="s">
        <v>2218</v>
      </c>
      <c r="G9" s="413"/>
      <c r="H9" s="414"/>
      <c r="I9" s="99"/>
      <c r="J9" s="100"/>
      <c r="K9" s="450"/>
      <c r="L9" s="150">
        <f t="shared" ref="L9:L72" si="8">(O9+P9+Q9+R9)-SUM(AZ9:MS9)</f>
        <v>0</v>
      </c>
      <c r="M9" s="151">
        <f t="shared" ref="M9:M72" si="9">(O9+P9+R9)-SUM(AZ9:MS9)</f>
        <v>0</v>
      </c>
      <c r="N9" s="451"/>
      <c r="O9" s="452"/>
      <c r="P9" s="453"/>
      <c r="Q9" s="33">
        <f t="shared" ref="Q9:Q72" si="10">SUM(S9:W9)</f>
        <v>0</v>
      </c>
      <c r="R9" s="34">
        <f t="shared" ref="R9:R72" si="11">SUM(X9:AY9)</f>
        <v>0</v>
      </c>
      <c r="S9" s="488"/>
      <c r="T9" s="488"/>
      <c r="U9" s="488"/>
      <c r="V9" s="488"/>
      <c r="W9" s="488"/>
      <c r="X9" s="489"/>
      <c r="Y9" s="505"/>
      <c r="Z9" s="505"/>
      <c r="AA9" s="505"/>
      <c r="AB9" s="505"/>
      <c r="AC9" s="99"/>
      <c r="AD9" s="505"/>
      <c r="AE9" s="505"/>
      <c r="AF9" s="505"/>
      <c r="AG9" s="505"/>
      <c r="AH9" s="505"/>
      <c r="AI9" s="505"/>
      <c r="AJ9" s="505"/>
      <c r="AK9" s="505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450"/>
      <c r="AY9" s="527"/>
      <c r="AZ9" s="48"/>
      <c r="BA9" s="528"/>
      <c r="BB9" s="528"/>
      <c r="BC9" s="528"/>
      <c r="BD9" s="529"/>
      <c r="BE9" s="532"/>
      <c r="BF9" s="529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38"/>
      <c r="BT9" s="538"/>
      <c r="BU9" s="354"/>
      <c r="BV9" s="354"/>
      <c r="BW9" s="354"/>
      <c r="BX9" s="354"/>
      <c r="BY9" s="354"/>
      <c r="BZ9" s="354"/>
      <c r="CA9" s="354"/>
      <c r="CB9" s="354"/>
      <c r="CC9" s="354"/>
      <c r="CD9" s="354"/>
      <c r="CE9" s="354"/>
      <c r="CF9" s="354"/>
      <c r="CG9" s="354"/>
      <c r="CH9" s="354"/>
      <c r="CI9" s="354"/>
      <c r="CJ9" s="354"/>
      <c r="CK9" s="354"/>
      <c r="CL9" s="354"/>
      <c r="CM9" s="354"/>
      <c r="CN9" s="354"/>
      <c r="CO9" s="354"/>
      <c r="CP9" s="358"/>
      <c r="CQ9" s="354"/>
      <c r="CR9" s="354"/>
      <c r="CS9" s="354"/>
      <c r="CT9" s="354"/>
      <c r="CU9" s="354"/>
      <c r="CV9" s="354"/>
      <c r="CW9" s="354"/>
      <c r="CX9" s="354"/>
      <c r="CY9" s="354"/>
      <c r="CZ9" s="354"/>
      <c r="DA9" s="354"/>
      <c r="DB9" s="354"/>
      <c r="DC9" s="354"/>
      <c r="DD9" s="354"/>
      <c r="DE9" s="354"/>
      <c r="DF9" s="354"/>
      <c r="DG9" s="354"/>
      <c r="DH9" s="354"/>
      <c r="DI9" s="354"/>
      <c r="DJ9" s="354"/>
      <c r="DK9" s="354"/>
      <c r="DL9" s="354"/>
      <c r="DM9" s="354"/>
      <c r="DN9" s="354"/>
      <c r="DO9" s="354"/>
      <c r="DP9" s="354"/>
      <c r="DQ9" s="354"/>
      <c r="DR9" s="354"/>
      <c r="DS9" s="354"/>
      <c r="DT9" s="354"/>
      <c r="DU9" s="354"/>
      <c r="DV9" s="354"/>
      <c r="DW9" s="354"/>
      <c r="DX9" s="354"/>
      <c r="DY9" s="354"/>
      <c r="DZ9" s="604"/>
      <c r="EA9" s="605"/>
      <c r="EB9" s="356"/>
      <c r="EC9" s="356"/>
      <c r="ED9" s="356"/>
      <c r="EE9" s="358"/>
      <c r="EF9" s="48"/>
      <c r="EG9" s="46"/>
      <c r="EH9" s="46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8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354"/>
      <c r="FR9" s="354"/>
      <c r="FS9" s="354"/>
      <c r="FT9" s="354"/>
      <c r="FU9" s="354"/>
      <c r="FV9" s="354"/>
      <c r="FW9" s="354"/>
      <c r="FX9" s="354"/>
      <c r="FY9" s="354"/>
      <c r="FZ9" s="354"/>
      <c r="GA9" s="354"/>
      <c r="GB9" s="354"/>
      <c r="GC9" s="354"/>
      <c r="GD9" s="354"/>
      <c r="GE9" s="354"/>
      <c r="GF9" s="354"/>
      <c r="GG9" s="354"/>
      <c r="GH9" s="354"/>
      <c r="GI9" s="354"/>
      <c r="GJ9" s="354"/>
      <c r="GK9" s="354"/>
      <c r="GL9" s="354"/>
      <c r="GM9" s="354"/>
      <c r="GN9" s="354"/>
      <c r="GO9" s="354"/>
      <c r="GP9" s="354"/>
      <c r="GQ9" s="354"/>
      <c r="GR9" s="354"/>
      <c r="GS9" s="354"/>
      <c r="GT9" s="354"/>
      <c r="GU9" s="354"/>
      <c r="GV9" s="354"/>
      <c r="GW9" s="354"/>
      <c r="GX9" s="354"/>
      <c r="GY9" s="354"/>
      <c r="GZ9" s="354"/>
      <c r="HA9" s="354"/>
      <c r="HB9" s="354"/>
      <c r="HC9" s="354"/>
      <c r="HD9" s="354"/>
      <c r="HE9" s="354"/>
      <c r="HF9" s="354"/>
      <c r="HG9" s="354"/>
      <c r="HH9" s="354"/>
      <c r="HI9" s="354"/>
      <c r="HJ9" s="354"/>
      <c r="HK9" s="354"/>
      <c r="HL9" s="354"/>
      <c r="HM9" s="354"/>
      <c r="HN9" s="354"/>
      <c r="HO9" s="354"/>
      <c r="HP9" s="354"/>
      <c r="HQ9" s="354"/>
      <c r="HR9" s="354"/>
      <c r="HS9" s="354"/>
      <c r="HT9" s="354"/>
      <c r="HU9" s="354"/>
      <c r="HV9" s="354"/>
      <c r="HW9" s="354"/>
      <c r="HX9" s="354"/>
      <c r="HY9" s="354"/>
      <c r="HZ9" s="354"/>
      <c r="IA9" s="354"/>
      <c r="IB9" s="354"/>
      <c r="IC9" s="354"/>
      <c r="ID9" s="354"/>
      <c r="IE9" s="354"/>
      <c r="IF9" s="354"/>
      <c r="IG9" s="354"/>
      <c r="IH9" s="354"/>
      <c r="II9" s="354"/>
      <c r="IJ9" s="354"/>
      <c r="IK9" s="354"/>
      <c r="IL9" s="354"/>
      <c r="IM9" s="354"/>
      <c r="IN9" s="354"/>
      <c r="IO9" s="354"/>
      <c r="IP9" s="354"/>
      <c r="IQ9" s="354"/>
      <c r="IR9" s="50"/>
      <c r="IS9" s="47"/>
      <c r="IT9" s="47"/>
      <c r="IU9" s="47"/>
      <c r="IV9" s="47"/>
      <c r="IW9" s="47"/>
      <c r="IX9" s="47"/>
      <c r="IY9" s="47"/>
      <c r="IZ9" s="47"/>
      <c r="JA9" s="47"/>
      <c r="JB9" s="47"/>
      <c r="JC9" s="47"/>
      <c r="JD9" s="47"/>
      <c r="JE9" s="47"/>
      <c r="JF9" s="47"/>
      <c r="JG9" s="47"/>
      <c r="JH9" s="47"/>
      <c r="JI9" s="47"/>
      <c r="JJ9" s="47"/>
      <c r="JK9" s="47"/>
      <c r="JL9" s="354"/>
      <c r="JM9" s="354"/>
      <c r="JN9" s="354"/>
      <c r="JO9" s="354"/>
      <c r="JP9" s="354"/>
      <c r="JQ9" s="354"/>
      <c r="JR9" s="354"/>
      <c r="JS9" s="354"/>
      <c r="JT9" s="354"/>
      <c r="JU9" s="354"/>
      <c r="JV9" s="354"/>
      <c r="JW9" s="354"/>
      <c r="JX9" s="354"/>
      <c r="JY9" s="354"/>
      <c r="JZ9" s="354"/>
      <c r="KA9" s="354"/>
      <c r="KB9" s="354"/>
      <c r="KC9" s="354"/>
      <c r="KD9" s="354"/>
      <c r="KE9" s="354"/>
      <c r="KF9" s="354"/>
      <c r="KG9" s="354"/>
      <c r="KH9" s="354"/>
      <c r="KI9" s="354"/>
      <c r="KJ9" s="354"/>
      <c r="KK9" s="354"/>
      <c r="KL9" s="354"/>
      <c r="KM9" s="354"/>
      <c r="KN9" s="354"/>
      <c r="KO9" s="354"/>
      <c r="KP9" s="354"/>
      <c r="KQ9" s="354"/>
      <c r="KR9" s="354"/>
      <c r="KS9" s="354"/>
      <c r="KT9" s="354"/>
      <c r="KU9" s="354"/>
      <c r="KV9" s="660"/>
      <c r="KW9" s="47"/>
      <c r="KX9" s="47"/>
      <c r="KY9" s="47"/>
      <c r="KZ9" s="47"/>
      <c r="LA9" s="47"/>
      <c r="LB9" s="47"/>
      <c r="LC9" s="47"/>
      <c r="LD9" s="354"/>
      <c r="LE9" s="354"/>
      <c r="LF9" s="354"/>
      <c r="LG9" s="354"/>
      <c r="LH9" s="354"/>
      <c r="LI9" s="354"/>
      <c r="LJ9" s="354"/>
      <c r="LK9" s="354"/>
      <c r="LL9" s="354"/>
      <c r="LM9" s="354"/>
      <c r="LN9" s="354"/>
      <c r="LO9" s="354"/>
      <c r="LP9" s="354"/>
      <c r="LQ9" s="354"/>
      <c r="LR9" s="354"/>
      <c r="LS9" s="354"/>
      <c r="LT9" s="354"/>
      <c r="LU9" s="354"/>
      <c r="LV9" s="354"/>
      <c r="LW9" s="660"/>
      <c r="LX9" s="354"/>
      <c r="LY9" s="354"/>
      <c r="LZ9" s="354"/>
      <c r="MA9" s="354"/>
      <c r="MB9" s="354"/>
      <c r="MC9" s="354"/>
      <c r="MD9" s="354"/>
      <c r="ME9" s="354"/>
      <c r="MF9" s="354"/>
      <c r="MG9" s="354"/>
      <c r="MH9" s="354"/>
      <c r="MI9" s="354"/>
      <c r="MJ9" s="354"/>
      <c r="MK9" s="354"/>
      <c r="ML9" s="354"/>
      <c r="MM9" s="354"/>
      <c r="MN9" s="354"/>
      <c r="MO9" s="354"/>
      <c r="MP9" s="354"/>
      <c r="MQ9" s="354"/>
      <c r="MR9" s="354"/>
      <c r="MS9" s="51"/>
      <c r="MT9" s="679"/>
      <c r="MU9" s="679"/>
      <c r="MV9" s="680"/>
      <c r="MW9" s="679"/>
      <c r="MX9" s="679"/>
      <c r="MY9" s="704"/>
      <c r="MZ9" s="705"/>
      <c r="NA9" s="705"/>
      <c r="NB9" s="706"/>
      <c r="NC9" s="707"/>
      <c r="ND9" s="707"/>
      <c r="NE9" s="733"/>
      <c r="NF9" s="734"/>
      <c r="NG9" s="734"/>
      <c r="NH9" s="734"/>
      <c r="NI9" s="735"/>
      <c r="NJ9" s="733"/>
      <c r="NK9" s="736"/>
      <c r="NL9" s="737"/>
      <c r="NM9" s="734"/>
      <c r="NN9" s="734"/>
      <c r="NO9" s="758"/>
      <c r="NP9" s="734"/>
      <c r="NQ9" s="759"/>
      <c r="NR9" s="734"/>
      <c r="NS9" s="734"/>
      <c r="NT9" s="734"/>
      <c r="NU9" s="734"/>
      <c r="NV9" s="768"/>
      <c r="NW9" s="768"/>
      <c r="NX9" s="734"/>
      <c r="NY9" s="734"/>
      <c r="NZ9" s="734"/>
      <c r="OA9" s="734"/>
      <c r="OB9" s="734"/>
      <c r="OC9" s="734"/>
      <c r="OD9" s="734"/>
      <c r="OE9" s="779"/>
      <c r="OF9" s="779"/>
      <c r="OG9" s="779"/>
      <c r="OH9" s="779"/>
      <c r="OI9" s="779"/>
      <c r="OJ9" s="734"/>
      <c r="OK9" s="734"/>
      <c r="OL9" s="734"/>
      <c r="OM9" s="734"/>
      <c r="ON9" s="734"/>
      <c r="OO9" s="734"/>
      <c r="OP9" s="734"/>
      <c r="OQ9" s="734"/>
      <c r="OR9" s="734"/>
      <c r="OS9" s="734"/>
      <c r="OT9" s="734"/>
      <c r="OU9" s="734"/>
      <c r="OV9" s="734"/>
      <c r="OW9" s="734"/>
      <c r="OX9" s="734"/>
      <c r="OY9" s="734"/>
      <c r="OZ9" s="734"/>
      <c r="PA9" s="734"/>
      <c r="PB9" s="734"/>
      <c r="PC9" s="734"/>
      <c r="PD9" s="734"/>
      <c r="PE9" s="734"/>
      <c r="PF9" s="734"/>
      <c r="PG9" s="734"/>
      <c r="PH9" s="786"/>
      <c r="PI9" s="786"/>
      <c r="PJ9" s="786"/>
      <c r="PK9" s="786"/>
      <c r="PL9" s="786"/>
      <c r="PM9" s="786"/>
      <c r="PN9" s="786"/>
      <c r="PO9" s="786"/>
      <c r="PP9" s="786"/>
      <c r="PQ9" s="786"/>
      <c r="PR9" s="786"/>
      <c r="PS9" s="786"/>
      <c r="PT9" s="786"/>
      <c r="PU9" s="786"/>
      <c r="PV9" s="786"/>
      <c r="PW9" s="786"/>
      <c r="PX9" s="786"/>
      <c r="PY9" s="786"/>
      <c r="PZ9" s="786"/>
      <c r="QA9" s="786"/>
      <c r="QB9" s="786"/>
      <c r="QC9" s="786"/>
      <c r="QD9" s="786"/>
      <c r="QE9" s="786"/>
      <c r="QF9" s="786"/>
      <c r="QG9" s="786"/>
      <c r="QH9" s="786"/>
      <c r="QI9" s="786"/>
      <c r="QJ9" s="786"/>
      <c r="QK9" s="786"/>
      <c r="QL9" s="786"/>
      <c r="QM9" s="786"/>
      <c r="QN9" s="786"/>
      <c r="QO9" s="786"/>
      <c r="QP9" s="786"/>
      <c r="QQ9" s="786"/>
      <c r="QR9" s="786"/>
      <c r="QS9" s="786"/>
      <c r="QT9" s="786"/>
      <c r="QU9" s="786"/>
      <c r="QV9" s="786"/>
      <c r="QW9" s="786"/>
      <c r="QX9" s="786"/>
      <c r="QY9" s="786"/>
      <c r="QZ9" s="786"/>
      <c r="RA9" s="786"/>
      <c r="RB9" s="786"/>
      <c r="RC9" s="786"/>
      <c r="RD9" s="786"/>
      <c r="RE9" s="786"/>
      <c r="RF9" s="786"/>
      <c r="RG9" s="786"/>
      <c r="RH9" s="786"/>
      <c r="RI9" s="786"/>
      <c r="RJ9" s="786"/>
      <c r="RK9" s="786"/>
      <c r="RL9" s="786"/>
      <c r="RM9" s="786"/>
      <c r="RN9" s="786"/>
      <c r="RO9" s="786"/>
      <c r="RP9" s="786"/>
      <c r="RQ9" s="786"/>
      <c r="RR9" s="786"/>
      <c r="RS9" s="786"/>
      <c r="RT9" s="786"/>
      <c r="RU9" s="786"/>
      <c r="RV9" s="786"/>
      <c r="RW9" s="786"/>
      <c r="RX9" s="786"/>
      <c r="RY9" s="786"/>
      <c r="RZ9" s="786"/>
      <c r="SA9" s="786"/>
      <c r="SB9" s="786"/>
      <c r="SC9" s="786"/>
      <c r="SD9" s="786"/>
      <c r="SE9" s="786"/>
      <c r="SF9" s="786"/>
      <c r="SG9" s="786"/>
      <c r="SH9" s="786"/>
      <c r="SI9" s="786"/>
      <c r="SJ9" s="786"/>
      <c r="SK9" s="786"/>
      <c r="SL9" s="786"/>
      <c r="SM9" s="786"/>
      <c r="SN9" s="786"/>
      <c r="SO9" s="786"/>
      <c r="SP9" s="786"/>
      <c r="SQ9" s="786"/>
      <c r="SR9" s="786"/>
      <c r="SS9" s="786"/>
      <c r="ST9" s="786"/>
      <c r="SU9" s="786"/>
      <c r="SV9" s="786"/>
      <c r="SW9" s="786"/>
      <c r="SX9" s="786"/>
      <c r="SY9" s="786"/>
      <c r="SZ9" s="786"/>
      <c r="TA9" s="786"/>
      <c r="TB9" s="786"/>
      <c r="TC9" s="786"/>
      <c r="TD9" s="786"/>
      <c r="TE9" s="786"/>
      <c r="TF9" s="786"/>
      <c r="TG9" s="786"/>
      <c r="TH9" s="786"/>
      <c r="TI9" s="786"/>
      <c r="TJ9" s="786"/>
      <c r="TK9" s="786"/>
      <c r="TL9" s="786"/>
      <c r="TM9" s="786"/>
      <c r="TN9" s="786"/>
      <c r="TO9" s="786"/>
      <c r="TP9" s="786"/>
      <c r="TQ9" s="786"/>
      <c r="TR9" s="786"/>
      <c r="TS9" s="786"/>
      <c r="TT9" s="786"/>
      <c r="TU9" s="786"/>
      <c r="TV9" s="786"/>
      <c r="TW9" s="786"/>
      <c r="TX9" s="786"/>
      <c r="TY9" s="786"/>
      <c r="TZ9" s="786"/>
      <c r="UA9" s="786"/>
      <c r="UB9" s="786"/>
      <c r="UC9" s="786"/>
      <c r="UD9" s="786"/>
      <c r="UE9" s="786"/>
      <c r="UF9" s="786"/>
      <c r="UG9" s="786"/>
      <c r="UH9" s="786"/>
      <c r="UI9" s="786"/>
      <c r="UJ9" s="786"/>
      <c r="UK9" s="786"/>
      <c r="UL9" s="786"/>
      <c r="UM9" s="786"/>
      <c r="UN9" s="786"/>
      <c r="UO9" s="786"/>
      <c r="UP9" s="786"/>
      <c r="UQ9" s="786"/>
      <c r="UR9" s="786"/>
      <c r="US9" s="786"/>
      <c r="UT9" s="786"/>
      <c r="UU9" s="786"/>
      <c r="UV9" s="786"/>
      <c r="UW9" s="786"/>
      <c r="UX9" s="786"/>
      <c r="UY9" s="786"/>
      <c r="UZ9" s="786"/>
      <c r="VA9" s="786"/>
      <c r="VB9" s="786"/>
      <c r="VC9" s="786"/>
      <c r="VD9" s="786"/>
      <c r="VE9" s="786"/>
      <c r="VF9" s="786"/>
      <c r="VG9" s="786"/>
      <c r="VH9" s="786"/>
      <c r="VI9" s="786"/>
      <c r="VJ9" s="786"/>
      <c r="VK9" s="786"/>
      <c r="VL9" s="786"/>
      <c r="VM9" s="786"/>
      <c r="VN9" s="786"/>
      <c r="VO9" s="786"/>
      <c r="VP9" s="786"/>
      <c r="VQ9" s="786"/>
      <c r="VR9" s="786"/>
      <c r="VS9" s="786"/>
      <c r="VT9" s="786"/>
      <c r="VU9" s="786"/>
      <c r="VV9" s="786"/>
      <c r="VW9" s="786"/>
      <c r="VX9" s="786"/>
      <c r="VY9" s="786"/>
      <c r="VZ9" s="786"/>
      <c r="WA9" s="786"/>
      <c r="WB9" s="786"/>
      <c r="WC9" s="786"/>
      <c r="WD9" s="786"/>
      <c r="WE9" s="786"/>
      <c r="WF9" s="786"/>
      <c r="WG9" s="786"/>
      <c r="WH9" s="786"/>
      <c r="WI9" s="786"/>
      <c r="WJ9" s="786"/>
      <c r="WK9" s="786"/>
      <c r="WL9" s="786"/>
      <c r="WM9" s="786"/>
      <c r="WN9" s="786"/>
      <c r="WO9" s="786"/>
      <c r="WP9" s="786"/>
      <c r="WQ9" s="786"/>
      <c r="WR9" s="786"/>
      <c r="WS9" s="786"/>
      <c r="WT9" s="786"/>
      <c r="WU9" s="786"/>
      <c r="WV9" s="786"/>
      <c r="WW9" s="786"/>
      <c r="WX9" s="786"/>
      <c r="WY9" s="786"/>
      <c r="WZ9" s="786"/>
      <c r="XA9" s="786"/>
      <c r="XB9" s="786"/>
      <c r="XC9" s="786"/>
      <c r="XD9" s="786"/>
      <c r="XE9" s="786"/>
      <c r="XF9" s="786"/>
      <c r="XG9" s="786"/>
      <c r="XH9" s="786"/>
      <c r="XI9" s="786"/>
      <c r="XJ9" s="786"/>
      <c r="XK9" s="786"/>
      <c r="XL9" s="786"/>
      <c r="XM9" s="786"/>
      <c r="XN9" s="786"/>
      <c r="XO9" s="786"/>
      <c r="XP9" s="786"/>
      <c r="XQ9" s="786"/>
      <c r="XR9" s="786"/>
      <c r="XS9" s="786"/>
      <c r="XT9" s="786"/>
      <c r="XU9" s="786"/>
      <c r="XV9" s="786"/>
      <c r="XW9" s="786"/>
      <c r="XX9" s="786"/>
      <c r="XY9" s="786"/>
      <c r="XZ9" s="786"/>
      <c r="YA9" s="786"/>
      <c r="YB9" s="786"/>
      <c r="YC9" s="786"/>
      <c r="YD9" s="786"/>
      <c r="YE9" s="786"/>
      <c r="YF9" s="786"/>
      <c r="YG9" s="786"/>
      <c r="YH9" s="786"/>
      <c r="YI9" s="786"/>
      <c r="YJ9" s="786"/>
      <c r="YK9" s="786"/>
      <c r="YL9" s="786"/>
      <c r="YM9" s="786"/>
      <c r="YN9" s="786"/>
      <c r="YO9" s="786"/>
      <c r="YP9" s="786"/>
      <c r="YQ9" s="786"/>
      <c r="YR9" s="786"/>
      <c r="YS9" s="786"/>
      <c r="YT9" s="786"/>
      <c r="YU9" s="786"/>
      <c r="YV9" s="786"/>
      <c r="YW9" s="786"/>
      <c r="YX9" s="786"/>
      <c r="YY9" s="786"/>
      <c r="YZ9" s="786"/>
      <c r="ZA9" s="786"/>
      <c r="ZB9" s="786"/>
      <c r="ZC9" s="786"/>
      <c r="ZD9" s="786"/>
      <c r="ZE9" s="786"/>
      <c r="ZF9" s="786"/>
      <c r="ZG9" s="786"/>
      <c r="ZH9" s="786"/>
      <c r="ZI9" s="786"/>
      <c r="ZJ9" s="786"/>
      <c r="ZK9" s="786"/>
      <c r="ZL9" s="786"/>
      <c r="ZM9" s="786"/>
      <c r="ZN9" s="786"/>
      <c r="ZO9" s="786"/>
      <c r="ZP9" s="786"/>
      <c r="ZQ9" s="786"/>
      <c r="ZR9" s="786"/>
      <c r="ZS9" s="786"/>
      <c r="ZT9" s="786"/>
      <c r="ZU9" s="786"/>
      <c r="ZV9" s="786"/>
      <c r="ZW9" s="786"/>
      <c r="ZX9" s="786"/>
      <c r="ZY9" s="786"/>
      <c r="ZZ9" s="786"/>
      <c r="AAA9" s="786"/>
      <c r="AAB9" s="786"/>
      <c r="AAC9" s="786"/>
      <c r="AAD9" s="786"/>
      <c r="AAE9" s="786"/>
      <c r="AAF9" s="786"/>
      <c r="AAG9" s="786"/>
      <c r="AAH9" s="786"/>
      <c r="AAI9" s="786"/>
      <c r="AAJ9" s="786"/>
      <c r="AAK9" s="786"/>
      <c r="AAL9" s="786"/>
      <c r="AAM9" s="786"/>
      <c r="AAN9" s="786"/>
      <c r="AAO9" s="786"/>
      <c r="AAP9" s="786"/>
      <c r="AAQ9" s="786"/>
      <c r="AAR9" s="786"/>
      <c r="AAS9" s="786"/>
      <c r="AAT9" s="786"/>
      <c r="AAU9" s="786"/>
      <c r="AAV9" s="786"/>
      <c r="AAW9" s="786"/>
      <c r="AAX9" s="786"/>
      <c r="AAY9" s="786"/>
      <c r="AAZ9" s="786"/>
      <c r="ABA9" s="786"/>
      <c r="ABB9" s="786"/>
      <c r="ABC9" s="786"/>
      <c r="ABD9" s="786"/>
      <c r="ABE9" s="786"/>
      <c r="ABF9" s="786"/>
      <c r="ABG9" s="786"/>
      <c r="ABH9" s="786"/>
      <c r="ABI9" s="786"/>
      <c r="ABJ9" s="786"/>
      <c r="ABK9" s="786"/>
      <c r="ABL9" s="786"/>
      <c r="ABM9" s="786"/>
      <c r="ABN9" s="786"/>
      <c r="ABO9" s="786"/>
      <c r="ABP9" s="786"/>
      <c r="ABQ9" s="786"/>
      <c r="ABR9" s="786"/>
      <c r="ABS9" s="786"/>
      <c r="ABT9" s="786"/>
      <c r="ABU9" s="786"/>
      <c r="ABV9" s="786"/>
      <c r="ABW9" s="786"/>
      <c r="ABX9" s="786"/>
      <c r="ABY9" s="786"/>
      <c r="ABZ9" s="786"/>
      <c r="ACA9" s="786"/>
      <c r="ACB9" s="786"/>
      <c r="ACC9" s="786"/>
      <c r="ACD9" s="786"/>
      <c r="ACE9" s="786"/>
      <c r="ACF9" s="786"/>
      <c r="ACG9" s="786"/>
      <c r="ACH9" s="786"/>
      <c r="ACI9" s="786"/>
      <c r="ACJ9" s="786"/>
      <c r="ACK9" s="786"/>
      <c r="ACL9" s="786"/>
      <c r="ACM9" s="786"/>
      <c r="ACN9" s="786"/>
      <c r="ACO9" s="786"/>
      <c r="ACP9" s="786"/>
      <c r="ACQ9" s="786"/>
      <c r="ACR9" s="786"/>
      <c r="ACS9" s="786"/>
      <c r="ACT9" s="786"/>
      <c r="ACU9" s="786"/>
      <c r="ACV9" s="786"/>
      <c r="ACW9" s="786"/>
      <c r="ACX9" s="786"/>
      <c r="ACY9" s="786"/>
      <c r="ACZ9" s="786"/>
      <c r="ADA9" s="786"/>
      <c r="ADB9" s="786"/>
      <c r="ADC9" s="786"/>
      <c r="ADD9" s="786"/>
      <c r="ADE9" s="786"/>
      <c r="ADF9" s="786"/>
      <c r="ADG9" s="786"/>
      <c r="ADH9" s="786"/>
      <c r="ADI9" s="786"/>
      <c r="ADJ9" s="786"/>
      <c r="ADK9" s="786"/>
      <c r="ADL9" s="786"/>
      <c r="ADM9" s="786"/>
      <c r="ADN9" s="786"/>
      <c r="ADO9" s="786"/>
      <c r="ADP9" s="786"/>
      <c r="ADQ9" s="786"/>
      <c r="ADR9" s="786"/>
      <c r="ADS9" s="786"/>
      <c r="ADT9" s="786"/>
      <c r="ADU9" s="786"/>
      <c r="ADV9" s="786"/>
      <c r="ADW9" s="786"/>
      <c r="ADX9" s="786"/>
      <c r="ADY9" s="786"/>
      <c r="ADZ9" s="786"/>
      <c r="AEA9" s="786"/>
      <c r="AEB9" s="786"/>
      <c r="AEC9" s="786"/>
      <c r="AED9" s="786"/>
      <c r="AEE9" s="786"/>
      <c r="AEF9" s="786"/>
      <c r="AEG9" s="786"/>
      <c r="AEH9" s="786"/>
      <c r="AEI9" s="786"/>
      <c r="AEJ9" s="786"/>
      <c r="AEK9" s="786"/>
      <c r="AEL9" s="786"/>
      <c r="AEM9" s="786"/>
      <c r="AEN9" s="786"/>
      <c r="AEO9" s="786"/>
      <c r="AEP9" s="786"/>
      <c r="AEQ9" s="786"/>
      <c r="AER9" s="786"/>
      <c r="AES9" s="786"/>
      <c r="AET9" s="786"/>
      <c r="AEU9" s="786"/>
      <c r="AEV9" s="786"/>
      <c r="AEW9" s="786"/>
      <c r="AEX9" s="786"/>
      <c r="AEY9" s="786"/>
      <c r="AEZ9" s="786"/>
      <c r="AFA9" s="786"/>
      <c r="AFB9" s="786"/>
      <c r="AFC9" s="786"/>
      <c r="AFD9" s="786"/>
      <c r="AFE9" s="786"/>
      <c r="AFF9" s="786"/>
      <c r="AFG9" s="786"/>
      <c r="AFH9" s="786"/>
      <c r="AFI9" s="786"/>
      <c r="AFJ9" s="786"/>
      <c r="AFK9" s="786"/>
      <c r="AFL9" s="786"/>
      <c r="AFM9" s="786"/>
      <c r="AFN9" s="786"/>
      <c r="AFO9" s="786"/>
      <c r="AFP9" s="786"/>
      <c r="AFQ9" s="786"/>
      <c r="AFR9" s="786"/>
      <c r="AFS9" s="786"/>
      <c r="AFT9" s="786"/>
      <c r="AFU9" s="786"/>
      <c r="AFV9" s="786"/>
      <c r="AFW9" s="786"/>
      <c r="AFX9" s="786"/>
      <c r="AFY9" s="786"/>
      <c r="AFZ9" s="786"/>
      <c r="AGA9" s="786"/>
      <c r="AGB9" s="786"/>
      <c r="AGC9" s="786"/>
      <c r="AGD9" s="786"/>
      <c r="AGE9" s="786"/>
      <c r="AGF9" s="786"/>
      <c r="AGG9" s="786"/>
      <c r="AGH9" s="786"/>
      <c r="AGI9" s="786"/>
      <c r="AGJ9" s="786"/>
      <c r="AGK9" s="786"/>
      <c r="AGL9" s="786"/>
      <c r="AGM9" s="786"/>
      <c r="AGN9" s="786"/>
      <c r="AGO9" s="786"/>
      <c r="AGP9" s="786"/>
      <c r="AGQ9" s="786"/>
      <c r="AGR9" s="786"/>
      <c r="AGS9" s="786"/>
      <c r="AGT9" s="786"/>
      <c r="AGU9" s="786"/>
      <c r="AGV9" s="786"/>
      <c r="AGW9" s="786"/>
      <c r="AGX9" s="786"/>
      <c r="AGY9" s="786"/>
      <c r="AGZ9" s="786"/>
      <c r="AHA9" s="786"/>
      <c r="AHB9" s="786"/>
      <c r="AHC9" s="786"/>
      <c r="AHD9" s="786"/>
      <c r="AHE9" s="786"/>
      <c r="AHF9" s="786"/>
      <c r="AHG9" s="786"/>
      <c r="AHH9" s="786"/>
      <c r="AHI9" s="786"/>
      <c r="AHJ9" s="786"/>
      <c r="AHK9" s="786"/>
      <c r="AHL9" s="786"/>
      <c r="AHM9" s="786"/>
      <c r="AHN9" s="786"/>
      <c r="AHO9" s="786"/>
      <c r="AHP9" s="786"/>
      <c r="AHQ9" s="786"/>
      <c r="AHR9" s="786"/>
      <c r="AHS9" s="786"/>
      <c r="AHT9" s="786"/>
      <c r="AHU9" s="786"/>
      <c r="AHV9" s="786"/>
      <c r="AHW9" s="786"/>
      <c r="AHX9" s="786"/>
      <c r="AHY9" s="786"/>
      <c r="AHZ9" s="786"/>
      <c r="AIA9" s="786"/>
      <c r="AIB9" s="786"/>
      <c r="AIC9" s="786"/>
      <c r="AID9" s="786"/>
      <c r="AIE9" s="786"/>
      <c r="AIF9" s="786"/>
      <c r="AIG9" s="786"/>
      <c r="AIH9" s="786"/>
      <c r="AII9" s="786"/>
      <c r="AIJ9" s="786"/>
      <c r="AIK9" s="786"/>
      <c r="AIL9" s="786"/>
      <c r="AIM9" s="786"/>
      <c r="AIN9" s="786"/>
      <c r="AIO9" s="786"/>
      <c r="AIP9" s="786"/>
      <c r="AIQ9" s="786"/>
      <c r="AIR9" s="786"/>
      <c r="AIS9" s="786"/>
      <c r="AIT9" s="786"/>
      <c r="AIU9" s="786"/>
      <c r="AIV9" s="786"/>
      <c r="AIW9" s="786"/>
      <c r="AIX9" s="786"/>
      <c r="AIY9" s="786"/>
      <c r="AIZ9" s="786"/>
      <c r="AJA9" s="786"/>
      <c r="AJB9" s="786"/>
      <c r="AJC9" s="786"/>
      <c r="AJD9" s="786"/>
      <c r="AJE9" s="786"/>
      <c r="AJF9" s="786"/>
      <c r="AJG9" s="786"/>
      <c r="AJH9" s="786"/>
      <c r="AJI9" s="786"/>
      <c r="AJJ9" s="786"/>
      <c r="AJK9" s="786"/>
      <c r="AJL9" s="786"/>
      <c r="AJM9" s="786"/>
      <c r="AJN9" s="786"/>
      <c r="AJO9" s="786"/>
      <c r="AJP9" s="786"/>
      <c r="AJQ9" s="786"/>
      <c r="AJR9" s="786"/>
      <c r="AJS9" s="786"/>
      <c r="AJT9" s="786"/>
      <c r="AJU9" s="786"/>
      <c r="AJV9" s="786"/>
      <c r="AJW9" s="786"/>
      <c r="AJX9" s="786"/>
      <c r="AJY9" s="786"/>
      <c r="AJZ9" s="786"/>
      <c r="AKA9" s="786"/>
      <c r="AKB9" s="786"/>
      <c r="AKC9" s="786"/>
      <c r="AKD9" s="786"/>
      <c r="AKE9" s="786"/>
      <c r="AKF9" s="786"/>
      <c r="AKG9" s="786"/>
      <c r="AKH9" s="786"/>
      <c r="AKI9" s="786"/>
      <c r="AKJ9" s="786"/>
      <c r="AKK9" s="786"/>
      <c r="AKL9" s="786"/>
      <c r="AKM9" s="786"/>
      <c r="AKN9" s="786"/>
      <c r="AKO9" s="786"/>
      <c r="AKP9" s="786"/>
      <c r="AKQ9" s="786"/>
      <c r="AKR9" s="786"/>
      <c r="AKS9" s="786"/>
      <c r="AKT9" s="786"/>
      <c r="AKU9" s="786"/>
      <c r="AKV9" s="786"/>
      <c r="AKW9" s="786"/>
      <c r="AKX9" s="786"/>
      <c r="AKY9" s="786"/>
      <c r="AKZ9" s="786"/>
      <c r="ALA9" s="786"/>
      <c r="ALB9" s="786"/>
      <c r="ALC9" s="786"/>
      <c r="ALD9" s="786"/>
      <c r="ALE9" s="786"/>
      <c r="ALF9" s="786"/>
      <c r="ALG9" s="786"/>
      <c r="ALH9" s="786"/>
      <c r="ALI9" s="786"/>
      <c r="ALJ9" s="786"/>
      <c r="ALK9" s="786"/>
      <c r="ALL9" s="786"/>
      <c r="ALM9" s="786"/>
      <c r="ALN9" s="786"/>
      <c r="ALO9" s="786"/>
      <c r="ALP9" s="786"/>
      <c r="ALQ9" s="786"/>
      <c r="ALR9" s="786"/>
      <c r="ALS9" s="786"/>
      <c r="ALT9" s="786"/>
      <c r="ALU9" s="786"/>
      <c r="ALV9" s="786"/>
      <c r="ALW9" s="786"/>
      <c r="ALX9" s="786"/>
      <c r="ALY9" s="786"/>
      <c r="ALZ9" s="786"/>
      <c r="AMA9" s="786"/>
      <c r="AMB9" s="786"/>
      <c r="AMC9" s="786"/>
      <c r="AMD9" s="786"/>
      <c r="AME9" s="786"/>
      <c r="AMF9" s="786"/>
      <c r="AMG9" s="786"/>
      <c r="AMH9" s="786"/>
      <c r="AMI9" s="786"/>
      <c r="AMJ9" s="786"/>
      <c r="AMK9" s="786"/>
      <c r="AML9" s="786"/>
      <c r="AMM9" s="786"/>
      <c r="AMN9" s="786"/>
      <c r="AMO9" s="786"/>
      <c r="AMP9" s="786"/>
      <c r="AMQ9" s="786"/>
      <c r="AMR9" s="786"/>
      <c r="AMS9" s="786"/>
      <c r="AMT9" s="786"/>
      <c r="AMU9" s="786"/>
      <c r="AMV9" s="786"/>
      <c r="AMW9" s="786"/>
      <c r="AMX9" s="786"/>
      <c r="AMY9" s="786"/>
      <c r="AMZ9" s="786"/>
      <c r="ANA9" s="786"/>
      <c r="ANB9" s="786"/>
      <c r="ANC9" s="786"/>
      <c r="AND9" s="786"/>
      <c r="ANE9" s="786"/>
      <c r="ANF9" s="786"/>
      <c r="ANG9" s="786"/>
      <c r="ANH9" s="786"/>
      <c r="ANI9" s="786"/>
      <c r="ANJ9" s="786"/>
      <c r="ANK9" s="786"/>
      <c r="ANL9" s="786"/>
      <c r="ANM9" s="786"/>
      <c r="ANN9" s="786"/>
      <c r="ANO9" s="786"/>
      <c r="ANP9" s="786"/>
      <c r="ANQ9" s="786"/>
      <c r="ANR9" s="786"/>
      <c r="ANS9" s="786"/>
      <c r="ANT9" s="786"/>
      <c r="ANU9" s="786"/>
      <c r="ANV9" s="786"/>
      <c r="ANW9" s="786"/>
      <c r="ANX9" s="786"/>
      <c r="ANY9" s="786"/>
      <c r="ANZ9" s="786"/>
      <c r="AOA9" s="786"/>
      <c r="AOB9" s="786"/>
      <c r="AOC9" s="786"/>
      <c r="AOD9" s="786"/>
      <c r="AOE9" s="786"/>
      <c r="AOF9" s="786"/>
      <c r="AOG9" s="786"/>
      <c r="AOH9" s="786"/>
      <c r="AOI9" s="786"/>
      <c r="AOJ9" s="786"/>
      <c r="AOK9" s="786"/>
      <c r="AOL9" s="786"/>
      <c r="AOM9" s="786"/>
      <c r="AON9" s="786"/>
      <c r="AOO9" s="786"/>
      <c r="AOP9" s="786"/>
      <c r="AOQ9" s="786"/>
      <c r="AOR9" s="786"/>
      <c r="AOS9" s="786"/>
      <c r="AOT9" s="786"/>
      <c r="AOU9" s="786"/>
      <c r="AOV9" s="786"/>
      <c r="AOW9" s="786"/>
      <c r="AOX9" s="786"/>
      <c r="AOY9" s="786"/>
      <c r="AOZ9" s="786"/>
      <c r="APA9" s="786"/>
      <c r="APB9" s="786"/>
      <c r="APC9" s="786"/>
      <c r="APD9" s="786"/>
      <c r="APE9" s="786"/>
      <c r="APF9" s="786"/>
      <c r="APG9" s="786"/>
      <c r="APH9" s="786"/>
      <c r="API9" s="786"/>
      <c r="APJ9" s="786"/>
      <c r="APK9" s="786"/>
      <c r="APL9" s="786"/>
      <c r="APM9" s="786"/>
      <c r="APN9" s="786"/>
      <c r="APO9" s="786"/>
      <c r="APP9" s="786"/>
      <c r="APQ9" s="786"/>
      <c r="APR9" s="786"/>
      <c r="APS9" s="786"/>
      <c r="APT9" s="786"/>
      <c r="APU9" s="786"/>
      <c r="APV9" s="786"/>
      <c r="APW9" s="786"/>
      <c r="APX9" s="786"/>
      <c r="APY9" s="786"/>
      <c r="APZ9" s="786"/>
      <c r="AQA9" s="786"/>
      <c r="AQB9" s="786"/>
      <c r="AQC9" s="786"/>
      <c r="AQD9" s="786"/>
      <c r="AQE9" s="786"/>
      <c r="AQF9" s="786"/>
      <c r="AQG9" s="786"/>
      <c r="AQH9" s="786"/>
      <c r="AQI9" s="786"/>
      <c r="AQJ9" s="786"/>
      <c r="AQK9" s="786"/>
      <c r="AQL9" s="786"/>
      <c r="AQM9" s="786"/>
      <c r="AQN9" s="786"/>
      <c r="AQO9" s="786"/>
      <c r="AQP9" s="786"/>
      <c r="AQQ9" s="786"/>
      <c r="AQR9" s="786"/>
      <c r="AQS9" s="786"/>
      <c r="AQT9" s="786"/>
      <c r="AQU9" s="786"/>
      <c r="AQV9" s="786"/>
      <c r="AQW9" s="786"/>
      <c r="AQX9" s="786"/>
      <c r="AQY9" s="786"/>
      <c r="AQZ9" s="786"/>
      <c r="ARA9" s="786"/>
      <c r="ARB9" s="786"/>
      <c r="ARC9" s="786"/>
      <c r="ARD9" s="786"/>
      <c r="ARE9" s="786"/>
      <c r="ARF9" s="786"/>
      <c r="ARG9" s="786"/>
      <c r="ARH9" s="786"/>
      <c r="ARI9" s="786"/>
      <c r="ARJ9" s="786"/>
      <c r="ARK9" s="786"/>
      <c r="ARL9" s="786"/>
      <c r="ARM9" s="786"/>
      <c r="ARN9" s="786"/>
      <c r="ARO9" s="786"/>
      <c r="ARP9" s="786"/>
      <c r="ARQ9" s="786"/>
      <c r="ARR9" s="786"/>
      <c r="ARS9" s="786"/>
      <c r="ART9" s="786"/>
      <c r="ARU9" s="786"/>
      <c r="ARV9" s="786"/>
      <c r="ARW9" s="786"/>
      <c r="ARX9" s="786"/>
      <c r="ARY9" s="786"/>
      <c r="ARZ9" s="786"/>
      <c r="ASA9" s="786"/>
      <c r="ASB9" s="786"/>
      <c r="ASC9" s="786"/>
      <c r="ASD9" s="786"/>
      <c r="ASE9" s="786"/>
      <c r="ASF9" s="786"/>
      <c r="ASG9" s="786"/>
      <c r="ASH9" s="786"/>
      <c r="ASI9" s="786"/>
      <c r="ASJ9" s="786"/>
      <c r="ASK9" s="786"/>
      <c r="ASL9" s="786"/>
      <c r="ASM9" s="786"/>
      <c r="ASN9" s="786"/>
      <c r="ASO9" s="786"/>
      <c r="ASP9" s="786"/>
      <c r="ASQ9" s="786"/>
      <c r="ASR9" s="786"/>
      <c r="ASS9" s="786"/>
      <c r="AST9" s="786"/>
      <c r="ASU9" s="786"/>
      <c r="ASV9" s="786"/>
      <c r="ASW9" s="786"/>
      <c r="ASX9" s="786"/>
      <c r="ASY9" s="786"/>
      <c r="ASZ9" s="786"/>
      <c r="ATA9" s="786"/>
      <c r="ATB9" s="786"/>
      <c r="ATC9" s="786"/>
      <c r="ATD9" s="786"/>
      <c r="ATE9" s="786"/>
      <c r="ATF9" s="786"/>
      <c r="ATG9" s="786"/>
      <c r="ATH9" s="786"/>
      <c r="ATI9" s="786"/>
      <c r="ATJ9" s="786"/>
      <c r="ATK9" s="786"/>
      <c r="ATL9" s="786"/>
      <c r="ATM9" s="786"/>
      <c r="ATN9" s="786"/>
      <c r="ATO9" s="786"/>
      <c r="ATP9" s="786"/>
      <c r="ATQ9" s="786"/>
      <c r="ATR9" s="786"/>
      <c r="ATS9" s="786"/>
      <c r="ATT9" s="786"/>
      <c r="ATU9" s="786"/>
      <c r="ATV9" s="786"/>
      <c r="ATW9" s="786"/>
      <c r="ATX9" s="786"/>
      <c r="ATY9" s="786"/>
      <c r="ATZ9" s="786"/>
      <c r="AUA9" s="786"/>
      <c r="AUB9" s="786"/>
      <c r="AUC9" s="786"/>
      <c r="AUD9" s="786"/>
      <c r="AUE9" s="786"/>
      <c r="AUF9" s="786"/>
      <c r="AUG9" s="786"/>
      <c r="AUH9" s="786"/>
      <c r="AUI9" s="786"/>
      <c r="AUJ9" s="786"/>
      <c r="AUK9" s="786"/>
      <c r="AUL9" s="786"/>
      <c r="AUM9" s="786"/>
      <c r="AUN9" s="786"/>
      <c r="AUO9" s="786"/>
      <c r="AUP9" s="786"/>
      <c r="AUQ9" s="786"/>
      <c r="AUR9" s="786"/>
      <c r="AUS9" s="786"/>
      <c r="AUT9" s="786"/>
      <c r="AUU9" s="786"/>
      <c r="AUV9" s="786"/>
      <c r="AUW9" s="786"/>
      <c r="AUX9" s="786"/>
      <c r="AUY9" s="786"/>
      <c r="AUZ9" s="786"/>
      <c r="AVA9" s="786"/>
      <c r="AVB9" s="786"/>
      <c r="AVC9" s="786"/>
      <c r="AVD9" s="786"/>
      <c r="AVE9" s="786"/>
      <c r="AVF9" s="786"/>
      <c r="AVG9" s="786"/>
      <c r="AVH9" s="786"/>
      <c r="AVI9" s="786"/>
      <c r="AVJ9" s="786"/>
      <c r="AVK9" s="786"/>
      <c r="AVL9" s="786"/>
      <c r="AVM9" s="786"/>
      <c r="AVN9" s="786"/>
      <c r="AVO9" s="786"/>
      <c r="AVP9" s="786"/>
      <c r="AVQ9" s="786"/>
      <c r="AVR9" s="786"/>
      <c r="AVS9" s="786"/>
      <c r="AVT9" s="786"/>
      <c r="AVU9" s="786"/>
      <c r="AVV9" s="786"/>
      <c r="AVW9" s="786"/>
      <c r="AVX9" s="786"/>
      <c r="AVY9" s="786"/>
      <c r="AVZ9" s="786"/>
      <c r="AWA9" s="786"/>
      <c r="AWB9" s="786"/>
      <c r="AWC9" s="786"/>
      <c r="AWD9" s="786"/>
      <c r="AWE9" s="786"/>
      <c r="AWF9" s="786"/>
      <c r="AWG9" s="786"/>
      <c r="AWH9" s="786"/>
      <c r="AWI9" s="786"/>
      <c r="AWJ9" s="786"/>
      <c r="AWK9" s="786"/>
      <c r="AWL9" s="786"/>
      <c r="AWM9" s="786"/>
      <c r="AWN9" s="786"/>
      <c r="AWO9" s="786"/>
      <c r="AWP9" s="786"/>
      <c r="AWQ9" s="786"/>
      <c r="AWR9" s="786"/>
      <c r="AWS9" s="786"/>
      <c r="AWT9" s="786"/>
      <c r="AWU9" s="786"/>
      <c r="AWV9" s="786"/>
      <c r="AWW9" s="786"/>
      <c r="AWX9" s="786"/>
      <c r="AWY9" s="786"/>
      <c r="AWZ9" s="786"/>
      <c r="AXA9" s="786"/>
      <c r="AXB9" s="786"/>
      <c r="AXC9" s="786"/>
      <c r="AXD9" s="786"/>
      <c r="AXE9" s="786"/>
      <c r="AXF9" s="786"/>
      <c r="AXG9" s="786"/>
      <c r="AXH9" s="786"/>
      <c r="AXI9" s="786"/>
      <c r="AXJ9" s="786"/>
      <c r="AXK9" s="786"/>
      <c r="AXL9" s="786"/>
      <c r="AXM9" s="786"/>
      <c r="AXN9" s="786"/>
      <c r="AXO9" s="786"/>
      <c r="AXP9" s="786"/>
      <c r="AXQ9" s="786"/>
      <c r="AXR9" s="786"/>
      <c r="AXS9" s="786"/>
      <c r="AXT9" s="786"/>
      <c r="AXU9" s="786"/>
      <c r="AXV9" s="786"/>
      <c r="AXW9" s="786"/>
      <c r="AXX9" s="786"/>
      <c r="AXY9" s="786"/>
      <c r="AXZ9" s="786"/>
      <c r="AYA9" s="786"/>
      <c r="AYB9" s="786"/>
      <c r="AYC9" s="786"/>
      <c r="AYD9" s="786"/>
      <c r="AYE9" s="786"/>
      <c r="AYF9" s="786"/>
      <c r="AYG9" s="786"/>
      <c r="AYH9" s="786"/>
      <c r="AYI9" s="786"/>
      <c r="AYJ9" s="786"/>
      <c r="AYK9" s="786"/>
      <c r="AYL9" s="786"/>
      <c r="AYM9" s="786"/>
      <c r="AYN9" s="786"/>
      <c r="AYO9" s="786"/>
      <c r="AYP9" s="786"/>
      <c r="AYQ9" s="786"/>
      <c r="AYR9" s="786"/>
      <c r="AYS9" s="786"/>
      <c r="AYT9" s="786"/>
      <c r="AYU9" s="786"/>
      <c r="AYV9" s="786"/>
      <c r="AYW9" s="786"/>
      <c r="AYX9" s="786"/>
      <c r="AYY9" s="786"/>
      <c r="AYZ9" s="786"/>
      <c r="AZA9" s="786"/>
      <c r="AZB9" s="786"/>
      <c r="AZC9" s="786"/>
      <c r="AZD9" s="786"/>
      <c r="AZE9" s="786"/>
      <c r="AZF9" s="786"/>
      <c r="AZG9" s="786"/>
      <c r="AZH9" s="786"/>
      <c r="AZI9" s="786"/>
      <c r="AZJ9" s="786"/>
      <c r="AZK9" s="786"/>
      <c r="AZL9" s="786"/>
      <c r="AZM9" s="786"/>
      <c r="AZN9" s="786"/>
      <c r="AZO9" s="786"/>
      <c r="AZP9" s="786"/>
      <c r="AZQ9" s="786"/>
      <c r="AZR9" s="786"/>
      <c r="AZS9" s="786"/>
      <c r="AZT9" s="786"/>
      <c r="AZU9" s="786"/>
      <c r="AZV9" s="786"/>
      <c r="AZW9" s="786"/>
      <c r="AZX9" s="786"/>
      <c r="AZY9" s="786"/>
      <c r="AZZ9" s="786"/>
      <c r="BAA9" s="786"/>
      <c r="BAB9" s="786"/>
      <c r="BAC9" s="786"/>
      <c r="BAD9" s="786"/>
      <c r="BAE9" s="786"/>
      <c r="BAF9" s="786"/>
      <c r="BAG9" s="786"/>
      <c r="BAH9" s="786"/>
      <c r="BAI9" s="786"/>
      <c r="BAJ9" s="786"/>
      <c r="BAK9" s="786"/>
      <c r="BAL9" s="786"/>
      <c r="BAM9" s="786"/>
      <c r="BAN9" s="786"/>
      <c r="BAO9" s="786"/>
      <c r="BAP9" s="786"/>
      <c r="BAQ9" s="786"/>
      <c r="BAR9" s="786"/>
      <c r="BAS9" s="786"/>
      <c r="BAT9" s="786"/>
      <c r="BAU9" s="786"/>
      <c r="BAV9" s="786"/>
      <c r="BAW9" s="786"/>
      <c r="BAX9" s="786"/>
      <c r="BAY9" s="786"/>
      <c r="BAZ9" s="786"/>
      <c r="BBA9" s="786"/>
      <c r="BBB9" s="786"/>
      <c r="BBC9" s="786"/>
      <c r="BBD9" s="786"/>
      <c r="BBE9" s="786"/>
      <c r="BBF9" s="786"/>
      <c r="BBG9" s="786"/>
      <c r="BBH9" s="786"/>
      <c r="BBI9" s="786"/>
      <c r="BBJ9" s="786"/>
      <c r="BBK9" s="786"/>
      <c r="BBL9" s="786"/>
      <c r="BBM9" s="786"/>
      <c r="BBN9" s="786"/>
      <c r="BBO9" s="786"/>
      <c r="BBP9" s="786"/>
      <c r="BBQ9" s="786"/>
      <c r="BBR9" s="786"/>
      <c r="BBS9" s="786"/>
      <c r="BBT9" s="786"/>
      <c r="BBU9" s="786"/>
      <c r="BBV9" s="786"/>
      <c r="BBW9" s="786"/>
      <c r="BBX9" s="786"/>
      <c r="BBY9" s="786"/>
      <c r="BBZ9" s="786"/>
      <c r="BCA9" s="786"/>
      <c r="BCB9" s="786"/>
      <c r="BCC9" s="786"/>
      <c r="BCD9" s="786"/>
      <c r="BCE9" s="786"/>
      <c r="BCF9" s="786"/>
      <c r="BCG9" s="786"/>
      <c r="BCH9" s="786"/>
      <c r="BCI9" s="786"/>
      <c r="BCJ9" s="786"/>
      <c r="BCK9" s="786"/>
      <c r="BCL9" s="786"/>
      <c r="BCM9" s="786"/>
      <c r="BCN9" s="786"/>
      <c r="BCO9" s="786"/>
      <c r="BCP9" s="786"/>
      <c r="BCQ9" s="786"/>
      <c r="BCR9" s="786"/>
      <c r="BCS9" s="786"/>
      <c r="BCT9" s="786"/>
      <c r="BCU9" s="786"/>
      <c r="BCV9" s="786"/>
      <c r="BCW9" s="786"/>
      <c r="BCX9" s="786"/>
      <c r="BCY9" s="786"/>
      <c r="BCZ9" s="786"/>
      <c r="BDA9" s="786"/>
      <c r="BDB9" s="786"/>
      <c r="BDC9" s="786"/>
      <c r="BDD9" s="786"/>
      <c r="BDE9" s="786"/>
      <c r="BDF9" s="786"/>
      <c r="BDG9" s="786"/>
      <c r="BDH9" s="786"/>
      <c r="BDI9" s="786"/>
      <c r="BDJ9" s="786"/>
      <c r="BDK9" s="786"/>
      <c r="BDL9" s="786"/>
      <c r="BDM9" s="786"/>
      <c r="BDN9" s="786"/>
      <c r="BDO9" s="786"/>
      <c r="BDP9" s="786"/>
      <c r="BDQ9" s="786"/>
      <c r="BDR9" s="786"/>
      <c r="BDS9" s="786"/>
      <c r="BDT9" s="786"/>
      <c r="BDU9" s="786"/>
      <c r="BDV9" s="786"/>
      <c r="BDW9" s="786"/>
      <c r="BDX9" s="786"/>
      <c r="BDY9" s="786"/>
      <c r="BDZ9" s="786"/>
      <c r="BEA9" s="786"/>
      <c r="BEB9" s="786"/>
      <c r="BEC9" s="786"/>
      <c r="BED9" s="786"/>
      <c r="BEE9" s="786"/>
      <c r="BEF9" s="786"/>
      <c r="BEG9" s="786"/>
      <c r="BEH9" s="786"/>
      <c r="BEI9" s="786"/>
      <c r="BEJ9" s="786"/>
      <c r="BEK9" s="786"/>
      <c r="BEL9" s="786"/>
      <c r="BEM9" s="786"/>
      <c r="BEN9" s="786"/>
      <c r="BEO9" s="786"/>
      <c r="BEP9" s="786"/>
      <c r="BEQ9" s="786"/>
      <c r="BER9" s="786"/>
      <c r="BES9" s="786"/>
      <c r="BET9" s="786"/>
      <c r="BEU9" s="786"/>
      <c r="BEV9" s="786"/>
      <c r="BEW9" s="786"/>
      <c r="BEX9" s="786"/>
      <c r="BEY9" s="786"/>
      <c r="BEZ9" s="786"/>
      <c r="BFA9" s="786"/>
      <c r="BFB9" s="786"/>
      <c r="BFC9" s="786"/>
      <c r="BFD9" s="786"/>
      <c r="BFE9" s="786"/>
      <c r="BFF9" s="786"/>
      <c r="BFG9" s="786"/>
      <c r="BFH9" s="786"/>
      <c r="BFI9" s="786"/>
      <c r="BFJ9" s="786"/>
      <c r="BFK9" s="786"/>
      <c r="BFL9" s="786"/>
      <c r="BFM9" s="786"/>
      <c r="BFN9" s="786"/>
      <c r="BFO9" s="786"/>
      <c r="BFP9" s="786"/>
      <c r="BFQ9" s="786"/>
      <c r="BFR9" s="786"/>
      <c r="BFS9" s="786"/>
      <c r="BFT9" s="786"/>
      <c r="BFU9" s="786"/>
      <c r="BFV9" s="786"/>
      <c r="BFW9" s="786"/>
      <c r="BFX9" s="786"/>
      <c r="BFY9" s="786"/>
      <c r="BFZ9" s="786"/>
      <c r="BGA9" s="786"/>
      <c r="BGB9" s="786"/>
      <c r="BGC9" s="786"/>
      <c r="BGD9" s="786"/>
      <c r="BGE9" s="786"/>
      <c r="BGF9" s="786"/>
      <c r="BGG9" s="786"/>
      <c r="BGH9" s="786"/>
      <c r="BGI9" s="786"/>
      <c r="BGJ9" s="786"/>
      <c r="BGK9" s="786"/>
      <c r="BGL9" s="786"/>
      <c r="BGM9" s="786"/>
      <c r="BGN9" s="786"/>
      <c r="BGO9" s="786"/>
      <c r="BGP9" s="786"/>
      <c r="BGQ9" s="786"/>
      <c r="BGR9" s="786"/>
      <c r="BGS9" s="786"/>
      <c r="BGT9" s="786"/>
      <c r="BGU9" s="786"/>
      <c r="BGV9" s="786"/>
      <c r="BGW9" s="786"/>
      <c r="BGX9" s="786"/>
      <c r="BGY9" s="786"/>
      <c r="BGZ9" s="786"/>
      <c r="BHA9" s="786"/>
      <c r="BHB9" s="786"/>
      <c r="BHC9" s="786"/>
      <c r="BHD9" s="786"/>
      <c r="BHE9" s="786"/>
      <c r="BHF9" s="786"/>
      <c r="BHG9" s="786"/>
      <c r="BHH9" s="786"/>
      <c r="BHI9" s="786"/>
      <c r="BHJ9" s="786"/>
      <c r="BHK9" s="786"/>
      <c r="BHL9" s="786"/>
      <c r="BHM9" s="786"/>
      <c r="BHN9" s="786"/>
      <c r="BHO9" s="786"/>
      <c r="BHP9" s="786"/>
      <c r="BHQ9" s="786"/>
      <c r="BHR9" s="786"/>
      <c r="BHS9" s="786"/>
      <c r="BHT9" s="786"/>
      <c r="BHU9" s="786"/>
      <c r="BHV9" s="786"/>
      <c r="BHW9" s="786"/>
      <c r="BHX9" s="786"/>
      <c r="BHY9" s="786"/>
      <c r="BHZ9" s="786"/>
      <c r="BIA9" s="786"/>
      <c r="BIB9" s="786"/>
      <c r="BIC9" s="786"/>
      <c r="BID9" s="786"/>
      <c r="BIE9" s="786"/>
      <c r="BIF9" s="786"/>
      <c r="BIG9" s="786"/>
      <c r="BIH9" s="786"/>
      <c r="BII9" s="786"/>
      <c r="BIJ9" s="786"/>
      <c r="BIK9" s="786"/>
      <c r="BIL9" s="786"/>
      <c r="BIM9" s="786"/>
      <c r="BIN9" s="786"/>
      <c r="BIO9" s="786"/>
      <c r="BIP9" s="786"/>
      <c r="BIQ9" s="786"/>
      <c r="BIR9" s="786"/>
      <c r="BIS9" s="786"/>
      <c r="BIT9" s="786"/>
      <c r="BIU9" s="786"/>
      <c r="BIV9" s="786"/>
      <c r="BIW9" s="786"/>
      <c r="BIX9" s="786"/>
      <c r="BIY9" s="786"/>
      <c r="BIZ9" s="786"/>
      <c r="BJA9" s="786"/>
      <c r="BJB9" s="786"/>
      <c r="BJC9" s="786"/>
      <c r="BJD9" s="786"/>
      <c r="BJE9" s="786"/>
      <c r="BJF9" s="786"/>
      <c r="BJG9" s="786"/>
      <c r="BJH9" s="786"/>
      <c r="BJI9" s="786"/>
      <c r="BJJ9" s="786"/>
      <c r="BJK9" s="786"/>
      <c r="BJL9" s="786"/>
      <c r="BJM9" s="786"/>
      <c r="BJN9" s="786"/>
      <c r="BJO9" s="786"/>
      <c r="BJP9" s="786"/>
      <c r="BJQ9" s="786"/>
      <c r="BJR9" s="786"/>
      <c r="BJS9" s="786"/>
      <c r="BJT9" s="786"/>
      <c r="BJU9" s="786"/>
      <c r="BJV9" s="786"/>
      <c r="BJW9" s="786"/>
      <c r="BJX9" s="786"/>
      <c r="BJY9" s="786"/>
      <c r="BJZ9" s="786"/>
      <c r="BKA9" s="786"/>
      <c r="BKB9" s="786"/>
      <c r="BKC9" s="786"/>
      <c r="BKD9" s="786"/>
      <c r="BKE9" s="786"/>
      <c r="BKF9" s="786"/>
      <c r="BKG9" s="786"/>
      <c r="BKH9" s="786"/>
      <c r="BKI9" s="786"/>
      <c r="BKJ9" s="786"/>
      <c r="BKK9" s="786"/>
      <c r="BKL9" s="786"/>
      <c r="BKM9" s="786"/>
      <c r="BKN9" s="786"/>
      <c r="BKO9" s="786"/>
      <c r="BKP9" s="786"/>
      <c r="BKQ9" s="786"/>
      <c r="BKR9" s="786"/>
      <c r="BKS9" s="786"/>
      <c r="BKT9" s="786"/>
      <c r="BKU9" s="786"/>
      <c r="BKV9" s="786"/>
      <c r="BKW9" s="786"/>
      <c r="BKX9" s="786"/>
      <c r="BKY9" s="786"/>
      <c r="BKZ9" s="786"/>
      <c r="BLA9" s="786"/>
      <c r="BLB9" s="786"/>
      <c r="BLC9" s="786"/>
      <c r="BLD9" s="786"/>
      <c r="BLE9" s="786"/>
      <c r="BLF9" s="786"/>
      <c r="BLG9" s="786"/>
      <c r="BLH9" s="786"/>
      <c r="BLI9" s="786"/>
      <c r="BLJ9" s="786"/>
      <c r="BLK9" s="786"/>
      <c r="BLL9" s="786"/>
      <c r="BLM9" s="786"/>
      <c r="BLN9" s="786"/>
      <c r="BLO9" s="786"/>
      <c r="BLP9" s="786"/>
      <c r="BLQ9" s="786"/>
      <c r="BLR9" s="786"/>
      <c r="BLS9" s="786"/>
      <c r="BLT9" s="786"/>
      <c r="BLU9" s="786"/>
      <c r="BLV9" s="786"/>
      <c r="BLW9" s="786"/>
      <c r="BLX9" s="786"/>
      <c r="BLY9" s="786"/>
      <c r="BLZ9" s="786"/>
      <c r="BMA9" s="786"/>
      <c r="BMB9" s="786"/>
      <c r="BMC9" s="786"/>
      <c r="BMD9" s="786"/>
      <c r="BME9" s="786"/>
      <c r="BMF9" s="786"/>
      <c r="BMG9" s="786"/>
      <c r="BMH9" s="786"/>
      <c r="BMI9" s="786"/>
      <c r="BMJ9" s="786"/>
      <c r="BMK9" s="786"/>
      <c r="BML9" s="786"/>
      <c r="BMM9" s="786"/>
      <c r="BMN9" s="786"/>
      <c r="BMO9" s="786"/>
      <c r="BMP9" s="786"/>
      <c r="BMQ9" s="786"/>
      <c r="BMR9" s="786"/>
      <c r="BMS9" s="786"/>
      <c r="BMT9" s="786"/>
      <c r="BMU9" s="786"/>
      <c r="BMV9" s="786"/>
      <c r="BMW9" s="786"/>
      <c r="BMX9" s="786"/>
      <c r="BMY9" s="786"/>
      <c r="BMZ9" s="786"/>
      <c r="BNA9" s="786"/>
      <c r="BNB9" s="786"/>
      <c r="BNC9" s="786"/>
      <c r="BND9" s="786"/>
      <c r="BNE9" s="786"/>
      <c r="BNF9" s="786"/>
      <c r="BNG9" s="786"/>
      <c r="BNH9" s="786"/>
      <c r="BNI9" s="786"/>
      <c r="BNJ9" s="786"/>
      <c r="BNK9" s="786"/>
      <c r="BNL9" s="786"/>
      <c r="BNM9" s="786"/>
      <c r="BNN9" s="786"/>
      <c r="BNO9" s="786"/>
      <c r="BNP9" s="786"/>
      <c r="BNQ9" s="786"/>
      <c r="BNR9" s="786"/>
      <c r="BNS9" s="786"/>
      <c r="BNT9" s="786"/>
      <c r="BNU9" s="786"/>
      <c r="BNV9" s="786"/>
      <c r="BNW9" s="786"/>
      <c r="BNX9" s="786"/>
      <c r="BNY9" s="786"/>
      <c r="BNZ9" s="786"/>
      <c r="BOA9" s="786"/>
      <c r="BOB9" s="786"/>
      <c r="BOC9" s="786"/>
      <c r="BOD9" s="786"/>
      <c r="BOE9" s="786"/>
      <c r="BOF9" s="786"/>
      <c r="BOG9" s="786"/>
      <c r="BOH9" s="786"/>
      <c r="BOI9" s="786"/>
      <c r="BOJ9" s="786"/>
      <c r="BOK9" s="786"/>
      <c r="BOL9" s="786"/>
      <c r="BOM9" s="786"/>
      <c r="BON9" s="786"/>
      <c r="BOO9" s="786"/>
      <c r="BOP9" s="786"/>
      <c r="BOQ9" s="786"/>
      <c r="BOR9" s="786"/>
      <c r="BOS9" s="786"/>
      <c r="BOT9" s="786"/>
      <c r="BOU9" s="786"/>
      <c r="BOV9" s="786"/>
      <c r="BOW9" s="786"/>
      <c r="BOX9" s="786"/>
      <c r="BOY9" s="786"/>
      <c r="BOZ9" s="786"/>
      <c r="BPA9" s="786"/>
      <c r="BPB9" s="786"/>
      <c r="BPC9" s="786"/>
      <c r="BPD9" s="786"/>
      <c r="BPE9" s="786"/>
      <c r="BPF9" s="786"/>
      <c r="BPG9" s="786"/>
      <c r="BPH9" s="786"/>
      <c r="BPI9" s="786"/>
      <c r="BPJ9" s="786"/>
      <c r="BPK9" s="786"/>
      <c r="BPL9" s="786"/>
      <c r="BPM9" s="786"/>
      <c r="BPN9" s="786"/>
      <c r="BPO9" s="786"/>
      <c r="BPP9" s="786"/>
      <c r="BPQ9" s="786"/>
      <c r="BPR9" s="786"/>
      <c r="BPS9" s="786"/>
      <c r="BPT9" s="786"/>
      <c r="BPU9" s="786"/>
      <c r="BPV9" s="786"/>
      <c r="BPW9" s="786"/>
      <c r="BPX9" s="786"/>
      <c r="BPY9" s="786"/>
      <c r="BPZ9" s="786"/>
      <c r="BQA9" s="786"/>
      <c r="BQB9" s="786"/>
      <c r="BQC9" s="786"/>
      <c r="BQD9" s="786"/>
      <c r="BQE9" s="786"/>
      <c r="BQF9" s="786"/>
      <c r="BQG9" s="786"/>
      <c r="BQH9" s="786"/>
      <c r="BQI9" s="786"/>
      <c r="BQJ9" s="786"/>
      <c r="BQK9" s="786"/>
      <c r="BQL9" s="786"/>
      <c r="BQM9" s="786"/>
      <c r="BQN9" s="786"/>
      <c r="BQO9" s="786"/>
      <c r="BQP9" s="786"/>
      <c r="BQQ9" s="786"/>
      <c r="BQR9" s="786"/>
      <c r="BQS9" s="786"/>
      <c r="BQT9" s="786"/>
      <c r="BQU9" s="786"/>
      <c r="BQV9" s="786"/>
      <c r="BQW9" s="786"/>
      <c r="BQX9" s="786"/>
      <c r="BQY9" s="786"/>
      <c r="BQZ9" s="786"/>
      <c r="BRA9" s="786"/>
      <c r="BRB9" s="786"/>
      <c r="BRC9" s="786"/>
      <c r="BRD9" s="786"/>
      <c r="BRE9" s="786"/>
      <c r="BRF9" s="786"/>
      <c r="BRG9" s="786"/>
      <c r="BRH9" s="786"/>
      <c r="BRI9" s="786"/>
      <c r="BRJ9" s="786"/>
      <c r="BRK9" s="786"/>
      <c r="BRL9" s="786"/>
      <c r="BRM9" s="786"/>
      <c r="BRN9" s="786"/>
      <c r="BRO9" s="786"/>
      <c r="BRP9" s="786"/>
      <c r="BRQ9" s="786"/>
      <c r="BRR9" s="786"/>
      <c r="BRS9" s="786"/>
      <c r="BRT9" s="786"/>
      <c r="BRU9" s="786"/>
      <c r="BRV9" s="786"/>
      <c r="BRW9" s="786"/>
      <c r="BRX9" s="786"/>
      <c r="BRY9" s="786"/>
      <c r="BRZ9" s="786"/>
      <c r="BSA9" s="786"/>
      <c r="BSB9" s="786"/>
      <c r="BSC9" s="786"/>
      <c r="BSD9" s="786"/>
      <c r="BSE9" s="786"/>
      <c r="BSF9" s="786"/>
      <c r="BSG9" s="786"/>
      <c r="BSH9" s="786"/>
      <c r="BSI9" s="786"/>
      <c r="BSJ9" s="786"/>
      <c r="BSK9" s="786"/>
      <c r="BSL9" s="786"/>
      <c r="BSM9" s="786"/>
      <c r="BSN9" s="786"/>
      <c r="BSO9" s="786"/>
      <c r="BSP9" s="786"/>
      <c r="BSQ9" s="786"/>
      <c r="BSR9" s="786"/>
      <c r="BSS9" s="786"/>
      <c r="BST9" s="786"/>
      <c r="BSU9" s="786"/>
      <c r="BSV9" s="786"/>
      <c r="BSW9" s="786"/>
      <c r="BSX9" s="786"/>
      <c r="BSY9" s="786"/>
      <c r="BSZ9" s="786"/>
      <c r="BTA9" s="786"/>
      <c r="BTB9" s="786"/>
      <c r="BTC9" s="786"/>
      <c r="BTD9" s="786"/>
      <c r="BTE9" s="786"/>
      <c r="BTF9" s="786"/>
      <c r="BTG9" s="786"/>
      <c r="BTH9" s="786"/>
      <c r="BTI9" s="786"/>
      <c r="BTJ9" s="786"/>
      <c r="BTK9" s="786"/>
      <c r="BTL9" s="786"/>
      <c r="BTM9" s="786"/>
      <c r="BTN9" s="786"/>
      <c r="BTO9" s="786"/>
      <c r="BTP9" s="786"/>
      <c r="BTQ9" s="786"/>
      <c r="BTR9" s="786"/>
      <c r="BTS9" s="786"/>
      <c r="BTT9" s="786"/>
      <c r="BTU9" s="786"/>
      <c r="BTV9" s="786"/>
      <c r="BTW9" s="786"/>
      <c r="BTX9" s="786"/>
      <c r="BTY9" s="786"/>
      <c r="BTZ9" s="786"/>
      <c r="BUA9" s="786"/>
      <c r="BUB9" s="786"/>
      <c r="BUC9" s="786"/>
      <c r="BUD9" s="786"/>
      <c r="BUE9" s="786"/>
      <c r="BUF9" s="786"/>
      <c r="BUG9" s="786"/>
      <c r="BUH9" s="786"/>
      <c r="BUI9" s="786"/>
      <c r="BUJ9" s="786"/>
      <c r="BUK9" s="786"/>
      <c r="BUL9" s="786"/>
      <c r="BUM9" s="786"/>
      <c r="BUN9" s="786"/>
      <c r="BUO9" s="786"/>
      <c r="BUP9" s="786"/>
      <c r="BUQ9" s="786"/>
      <c r="BUR9" s="786"/>
      <c r="BUS9" s="786"/>
      <c r="BUT9" s="786"/>
      <c r="BUU9" s="786"/>
      <c r="BUV9" s="786"/>
      <c r="BUW9" s="786"/>
      <c r="BUX9" s="786"/>
      <c r="BUY9" s="786"/>
      <c r="BUZ9" s="786"/>
      <c r="BVA9" s="786"/>
      <c r="BVB9" s="786"/>
      <c r="BVC9" s="786"/>
      <c r="BVD9" s="786"/>
      <c r="BVE9" s="786"/>
      <c r="BVF9" s="786"/>
      <c r="BVG9" s="786"/>
      <c r="BVH9" s="786"/>
      <c r="BVI9" s="786"/>
      <c r="BVJ9" s="786"/>
      <c r="BVK9" s="786"/>
      <c r="BVL9" s="786"/>
      <c r="BVM9" s="786"/>
      <c r="BVN9" s="786"/>
      <c r="BVO9" s="786"/>
      <c r="BVP9" s="786"/>
      <c r="BVQ9" s="786"/>
      <c r="BVR9" s="786"/>
      <c r="BVS9" s="786"/>
      <c r="BVT9" s="786"/>
      <c r="BVU9" s="786"/>
      <c r="BVV9" s="786"/>
      <c r="BVW9" s="786"/>
      <c r="BVX9" s="786"/>
      <c r="BVY9" s="786"/>
      <c r="BVZ9" s="786"/>
      <c r="BWA9" s="786"/>
      <c r="BWB9" s="786"/>
      <c r="BWC9" s="786"/>
      <c r="BWD9" s="786"/>
      <c r="BWE9" s="786"/>
      <c r="BWF9" s="786"/>
      <c r="BWG9" s="786"/>
      <c r="BWH9" s="786"/>
      <c r="BWI9" s="786"/>
      <c r="BWJ9" s="786"/>
      <c r="BWK9" s="786"/>
      <c r="BWL9" s="786"/>
      <c r="BWM9" s="786"/>
      <c r="BWN9" s="786"/>
      <c r="BWO9" s="786"/>
      <c r="BWP9" s="786"/>
      <c r="BWQ9" s="786"/>
      <c r="BWR9" s="786"/>
      <c r="BWS9" s="786"/>
      <c r="BWT9" s="786"/>
      <c r="BWU9" s="786"/>
      <c r="BWV9" s="786"/>
      <c r="BWW9" s="786"/>
      <c r="BWX9" s="786"/>
      <c r="BWY9" s="786"/>
      <c r="BWZ9" s="786"/>
      <c r="BXA9" s="786"/>
      <c r="BXB9" s="786"/>
      <c r="BXC9" s="786"/>
      <c r="BXD9" s="786"/>
      <c r="BXE9" s="786"/>
      <c r="BXF9" s="786"/>
      <c r="BXG9" s="786"/>
      <c r="BXH9" s="786"/>
      <c r="BXI9" s="786"/>
      <c r="BXJ9" s="786"/>
      <c r="BXK9" s="786"/>
      <c r="BXL9" s="786"/>
      <c r="BXM9" s="786"/>
      <c r="BXN9" s="786"/>
      <c r="BXO9" s="786"/>
      <c r="BXP9" s="786"/>
      <c r="BXQ9" s="786"/>
      <c r="BXR9" s="786"/>
      <c r="BXS9" s="786"/>
      <c r="BXT9" s="786"/>
      <c r="BXU9" s="786"/>
      <c r="BXV9" s="786"/>
      <c r="BXW9" s="786"/>
      <c r="BXX9" s="786"/>
      <c r="BXY9" s="786"/>
      <c r="BXZ9" s="786"/>
      <c r="BYA9" s="786"/>
      <c r="BYB9" s="786"/>
      <c r="BYC9" s="786"/>
      <c r="BYD9" s="786"/>
      <c r="BYE9" s="786"/>
      <c r="BYF9" s="786"/>
      <c r="BYG9" s="786"/>
      <c r="BYH9" s="786"/>
      <c r="BYI9" s="786"/>
      <c r="BYJ9" s="786"/>
      <c r="BYK9" s="786"/>
      <c r="BYL9" s="786"/>
      <c r="BYM9" s="786"/>
      <c r="BYN9" s="786"/>
      <c r="BYO9" s="786"/>
      <c r="BYP9" s="786"/>
      <c r="BYQ9" s="786"/>
      <c r="BYR9" s="786"/>
      <c r="BYS9" s="786"/>
      <c r="BYT9" s="786"/>
      <c r="BYU9" s="786"/>
      <c r="BYV9" s="786"/>
      <c r="BYW9" s="786"/>
      <c r="BYX9" s="786"/>
      <c r="BYY9" s="786"/>
      <c r="BYZ9" s="786"/>
      <c r="BZA9" s="786"/>
      <c r="BZB9" s="786"/>
      <c r="BZC9" s="786"/>
      <c r="BZD9" s="786"/>
      <c r="BZE9" s="786"/>
      <c r="BZF9" s="786"/>
      <c r="BZG9" s="786"/>
      <c r="BZH9" s="786"/>
      <c r="BZI9" s="786"/>
      <c r="BZJ9" s="786"/>
      <c r="BZK9" s="786"/>
      <c r="BZL9" s="786"/>
      <c r="BZM9" s="786"/>
      <c r="BZN9" s="786"/>
      <c r="BZO9" s="786"/>
      <c r="BZP9" s="786"/>
      <c r="BZQ9" s="786"/>
      <c r="BZR9" s="786"/>
      <c r="BZS9" s="786"/>
      <c r="BZT9" s="786"/>
      <c r="BZU9" s="786"/>
      <c r="BZV9" s="786"/>
      <c r="BZW9" s="786"/>
      <c r="BZX9" s="786"/>
      <c r="BZY9" s="786"/>
      <c r="BZZ9" s="786"/>
      <c r="CAA9" s="786"/>
      <c r="CAB9" s="786"/>
      <c r="CAC9" s="786"/>
      <c r="CAD9" s="786"/>
      <c r="CAE9" s="786"/>
      <c r="CAF9" s="786"/>
      <c r="CAG9" s="786"/>
      <c r="CAH9" s="786"/>
      <c r="CAI9" s="786"/>
      <c r="CAJ9" s="786"/>
      <c r="CAK9" s="786"/>
      <c r="CAL9" s="786"/>
      <c r="CAM9" s="786"/>
      <c r="CAN9" s="786"/>
      <c r="CAO9" s="786"/>
      <c r="CAP9" s="786"/>
      <c r="CAQ9" s="786"/>
      <c r="CAR9" s="786"/>
      <c r="CAS9" s="786"/>
      <c r="CAT9" s="786"/>
      <c r="CAU9" s="786"/>
      <c r="CAV9" s="786"/>
      <c r="CAW9" s="786"/>
      <c r="CAX9" s="786"/>
      <c r="CAY9" s="786"/>
      <c r="CAZ9" s="786"/>
      <c r="CBA9" s="786"/>
      <c r="CBB9" s="786"/>
      <c r="CBC9" s="786"/>
      <c r="CBD9" s="786"/>
      <c r="CBE9" s="786"/>
      <c r="CBF9" s="786"/>
      <c r="CBG9" s="786"/>
      <c r="CBH9" s="786"/>
      <c r="CBI9" s="786"/>
      <c r="CBJ9" s="786"/>
      <c r="CBK9" s="786"/>
      <c r="CBL9" s="786"/>
      <c r="CBM9" s="786"/>
      <c r="CBN9" s="786"/>
      <c r="CBO9" s="786"/>
      <c r="CBP9" s="786"/>
      <c r="CBQ9" s="786"/>
      <c r="CBR9" s="786"/>
      <c r="CBS9" s="786"/>
      <c r="CBT9" s="786"/>
      <c r="CBU9" s="786"/>
      <c r="CBV9" s="786"/>
      <c r="CBW9" s="786"/>
      <c r="CBX9" s="786"/>
      <c r="CBY9" s="786"/>
      <c r="CBZ9" s="786"/>
      <c r="CCA9" s="786"/>
      <c r="CCB9" s="786"/>
      <c r="CCC9" s="786"/>
      <c r="CCD9" s="786"/>
      <c r="CCE9" s="786"/>
      <c r="CCF9" s="786"/>
      <c r="CCG9" s="786"/>
      <c r="CCH9" s="786"/>
      <c r="CCI9" s="786"/>
      <c r="CCJ9" s="786"/>
      <c r="CCK9" s="786"/>
      <c r="CCL9" s="786"/>
      <c r="CCM9" s="786"/>
      <c r="CCN9" s="786"/>
      <c r="CCO9" s="786"/>
      <c r="CCP9" s="786"/>
      <c r="CCQ9" s="786"/>
      <c r="CCR9" s="786"/>
      <c r="CCS9" s="786"/>
      <c r="CCT9" s="786"/>
      <c r="CCU9" s="786"/>
      <c r="CCV9" s="786"/>
      <c r="CCW9" s="786"/>
      <c r="CCX9" s="786"/>
      <c r="CCY9" s="786"/>
      <c r="CCZ9" s="786"/>
      <c r="CDA9" s="786"/>
      <c r="CDB9" s="786"/>
      <c r="CDC9" s="786"/>
      <c r="CDD9" s="786"/>
      <c r="CDE9" s="786"/>
      <c r="CDF9" s="786"/>
      <c r="CDG9" s="786"/>
      <c r="CDH9" s="786"/>
      <c r="CDI9" s="786"/>
      <c r="CDJ9" s="786"/>
      <c r="CDK9" s="786"/>
      <c r="CDL9" s="786"/>
      <c r="CDM9" s="786"/>
      <c r="CDN9" s="786"/>
      <c r="CDO9" s="786"/>
      <c r="CDP9" s="786"/>
      <c r="CDQ9" s="786"/>
      <c r="CDR9" s="786"/>
      <c r="CDS9" s="786"/>
      <c r="CDT9" s="786"/>
      <c r="CDU9" s="786"/>
      <c r="CDV9" s="786"/>
      <c r="CDW9" s="786"/>
      <c r="CDX9" s="786"/>
      <c r="CDY9" s="786"/>
      <c r="CDZ9" s="786"/>
      <c r="CEA9" s="786"/>
      <c r="CEB9" s="786"/>
      <c r="CEC9" s="786"/>
      <c r="CED9" s="786"/>
      <c r="CEE9" s="786"/>
      <c r="CEF9" s="786"/>
      <c r="CEG9" s="786"/>
      <c r="CEH9" s="786"/>
      <c r="CEI9" s="786"/>
      <c r="CEJ9" s="786"/>
      <c r="CEK9" s="786"/>
      <c r="CEL9" s="786"/>
      <c r="CEM9" s="786"/>
      <c r="CEN9" s="786"/>
      <c r="CEO9" s="786"/>
      <c r="CEP9" s="786"/>
      <c r="CEQ9" s="786"/>
      <c r="CER9" s="786"/>
      <c r="CES9" s="786"/>
      <c r="CET9" s="786"/>
      <c r="CEU9" s="786"/>
      <c r="CEV9" s="786"/>
      <c r="CEW9" s="786"/>
      <c r="CEX9" s="786"/>
      <c r="CEY9" s="786"/>
      <c r="CEZ9" s="786"/>
      <c r="CFA9" s="786"/>
      <c r="CFB9" s="786"/>
      <c r="CFC9" s="786"/>
      <c r="CFD9" s="786"/>
      <c r="CFE9" s="786"/>
      <c r="CFF9" s="786"/>
      <c r="CFG9" s="786"/>
      <c r="CFH9" s="786"/>
      <c r="CFI9" s="786"/>
      <c r="CFJ9" s="786"/>
      <c r="CFK9" s="786"/>
      <c r="CFL9" s="786"/>
      <c r="CFM9" s="786"/>
      <c r="CFN9" s="786"/>
      <c r="CFO9" s="786"/>
      <c r="CFP9" s="786"/>
      <c r="CFQ9" s="786"/>
      <c r="CFR9" s="786"/>
      <c r="CFS9" s="786"/>
      <c r="CFT9" s="786"/>
      <c r="CFU9" s="786"/>
      <c r="CFV9" s="786"/>
      <c r="CFW9" s="786"/>
      <c r="CFX9" s="786"/>
      <c r="CFY9" s="786"/>
      <c r="CFZ9" s="786"/>
      <c r="CGA9" s="786"/>
      <c r="CGB9" s="786"/>
      <c r="CGC9" s="786"/>
      <c r="CGD9" s="786"/>
      <c r="CGE9" s="786"/>
      <c r="CGF9" s="786"/>
      <c r="CGG9" s="786"/>
      <c r="CGH9" s="786"/>
      <c r="CGI9" s="786"/>
      <c r="CGJ9" s="786"/>
      <c r="CGK9" s="786"/>
      <c r="CGL9" s="786"/>
      <c r="CGM9" s="786"/>
      <c r="CGN9" s="786"/>
      <c r="CGO9" s="786"/>
      <c r="CGP9" s="786"/>
      <c r="CGQ9" s="786"/>
      <c r="CGR9" s="786"/>
      <c r="CGS9" s="786"/>
      <c r="CGT9" s="786"/>
      <c r="CGU9" s="786"/>
      <c r="CGV9" s="786"/>
      <c r="CGW9" s="786"/>
      <c r="CGX9" s="786"/>
      <c r="CGY9" s="786"/>
      <c r="CGZ9" s="786"/>
      <c r="CHA9" s="786"/>
      <c r="CHB9" s="786"/>
      <c r="CHC9" s="786"/>
      <c r="CHD9" s="786"/>
      <c r="CHE9" s="786"/>
      <c r="CHF9" s="786"/>
      <c r="CHG9" s="786"/>
      <c r="CHH9" s="786"/>
      <c r="CHI9" s="786"/>
      <c r="CHJ9" s="786"/>
      <c r="CHK9" s="786"/>
      <c r="CHL9" s="786"/>
      <c r="CHM9" s="786"/>
      <c r="CHN9" s="786"/>
      <c r="CHO9" s="786"/>
      <c r="CHP9" s="786"/>
      <c r="CHQ9" s="786"/>
      <c r="CHR9" s="786"/>
      <c r="CHS9" s="786"/>
      <c r="CHT9" s="786"/>
      <c r="CHU9" s="786"/>
      <c r="CHV9" s="786"/>
      <c r="CHW9" s="786"/>
      <c r="CHX9" s="786"/>
      <c r="CHY9" s="786"/>
      <c r="CHZ9" s="786"/>
      <c r="CIA9" s="786"/>
      <c r="CIB9" s="786"/>
      <c r="CIC9" s="786"/>
      <c r="CID9" s="786"/>
      <c r="CIE9" s="786"/>
      <c r="CIF9" s="786"/>
      <c r="CIG9" s="786"/>
      <c r="CIH9" s="786"/>
      <c r="CII9" s="786"/>
      <c r="CIJ9" s="786"/>
      <c r="CIK9" s="786"/>
      <c r="CIL9" s="786"/>
      <c r="CIM9" s="786"/>
      <c r="CIN9" s="786"/>
      <c r="CIO9" s="786"/>
      <c r="CIP9" s="786"/>
      <c r="CIQ9" s="786"/>
      <c r="CIR9" s="786"/>
      <c r="CIS9" s="786"/>
      <c r="CIT9" s="786"/>
      <c r="CIU9" s="786"/>
      <c r="CIV9" s="786"/>
      <c r="CIW9" s="786"/>
      <c r="CIX9" s="786"/>
      <c r="CIY9" s="786"/>
      <c r="CIZ9" s="786"/>
      <c r="CJA9" s="786"/>
      <c r="CJB9" s="786"/>
      <c r="CJC9" s="786"/>
      <c r="CJD9" s="786"/>
      <c r="CJE9" s="786"/>
      <c r="CJF9" s="786"/>
      <c r="CJG9" s="786"/>
      <c r="CJH9" s="786"/>
      <c r="CJI9" s="786"/>
      <c r="CJJ9" s="786"/>
      <c r="CJK9" s="786"/>
      <c r="CJL9" s="786"/>
      <c r="CJM9" s="786"/>
      <c r="CJN9" s="786"/>
      <c r="CJO9" s="786"/>
      <c r="CJP9" s="786"/>
      <c r="CJQ9" s="786"/>
      <c r="CJR9" s="786"/>
      <c r="CJS9" s="786"/>
      <c r="CJT9" s="786"/>
      <c r="CJU9" s="786"/>
      <c r="CJV9" s="786"/>
      <c r="CJW9" s="786"/>
      <c r="CJX9" s="786"/>
      <c r="CJY9" s="786"/>
      <c r="CJZ9" s="786"/>
      <c r="CKA9" s="786"/>
      <c r="CKB9" s="786"/>
      <c r="CKC9" s="786"/>
      <c r="CKD9" s="786"/>
      <c r="CKE9" s="786"/>
      <c r="CKF9" s="786"/>
      <c r="CKG9" s="786"/>
      <c r="CKH9" s="786"/>
      <c r="CKI9" s="786"/>
      <c r="CKJ9" s="786"/>
      <c r="CKK9" s="786"/>
      <c r="CKL9" s="786"/>
      <c r="CKM9" s="786"/>
      <c r="CKN9" s="786"/>
      <c r="CKO9" s="786"/>
      <c r="CKP9" s="786"/>
      <c r="CKQ9" s="786"/>
      <c r="CKR9" s="786"/>
      <c r="CKS9" s="786"/>
      <c r="CKT9" s="786"/>
      <c r="CKU9" s="786"/>
      <c r="CKV9" s="786"/>
      <c r="CKW9" s="786"/>
      <c r="CKX9" s="786"/>
      <c r="CKY9" s="786"/>
      <c r="CKZ9" s="786"/>
      <c r="CLA9" s="786"/>
      <c r="CLB9" s="786"/>
      <c r="CLC9" s="786"/>
      <c r="CLD9" s="786"/>
      <c r="CLE9" s="786"/>
      <c r="CLF9" s="786"/>
      <c r="CLG9" s="786"/>
      <c r="CLH9" s="786"/>
      <c r="CLI9" s="786"/>
      <c r="CLJ9" s="786"/>
      <c r="CLK9" s="786"/>
      <c r="CLL9" s="786"/>
      <c r="CLM9" s="786"/>
      <c r="CLN9" s="786"/>
      <c r="CLO9" s="786"/>
      <c r="CLP9" s="786"/>
      <c r="CLQ9" s="786"/>
      <c r="CLR9" s="786"/>
      <c r="CLS9" s="786"/>
      <c r="CLT9" s="786"/>
      <c r="CLU9" s="786"/>
      <c r="CLV9" s="786"/>
      <c r="CLW9" s="786"/>
      <c r="CLX9" s="786"/>
      <c r="CLY9" s="786"/>
      <c r="CLZ9" s="786"/>
      <c r="CMA9" s="786"/>
      <c r="CMB9" s="786"/>
      <c r="CMC9" s="786"/>
      <c r="CMD9" s="786"/>
      <c r="CME9" s="786"/>
      <c r="CMF9" s="786"/>
      <c r="CMG9" s="786"/>
      <c r="CMH9" s="786"/>
      <c r="CMI9" s="786"/>
      <c r="CMJ9" s="786"/>
      <c r="CMK9" s="786"/>
      <c r="CML9" s="786"/>
      <c r="CMM9" s="786"/>
      <c r="CMN9" s="786"/>
      <c r="CMO9" s="786"/>
      <c r="CMP9" s="786"/>
      <c r="CMQ9" s="786"/>
      <c r="CMR9" s="786"/>
      <c r="CMS9" s="786"/>
      <c r="CMT9" s="786"/>
      <c r="CMU9" s="786"/>
      <c r="CMV9" s="786"/>
      <c r="CMW9" s="786"/>
      <c r="CMX9" s="786"/>
      <c r="CMY9" s="786"/>
      <c r="CMZ9" s="786"/>
      <c r="CNA9" s="786"/>
      <c r="CNB9" s="786"/>
      <c r="CNC9" s="786"/>
      <c r="CND9" s="786"/>
      <c r="CNE9" s="786"/>
      <c r="CNF9" s="786"/>
      <c r="CNG9" s="786"/>
      <c r="CNH9" s="786"/>
      <c r="CNI9" s="786"/>
      <c r="CNJ9" s="786"/>
      <c r="CNK9" s="786"/>
      <c r="CNL9" s="786"/>
      <c r="CNM9" s="786"/>
      <c r="CNN9" s="786"/>
      <c r="CNO9" s="786"/>
      <c r="CNP9" s="786"/>
      <c r="CNQ9" s="786"/>
      <c r="CNR9" s="786"/>
      <c r="CNS9" s="786"/>
      <c r="CNT9" s="786"/>
      <c r="CNU9" s="786"/>
      <c r="CNV9" s="786"/>
      <c r="CNW9" s="786"/>
      <c r="CNX9" s="786"/>
      <c r="CNY9" s="786"/>
      <c r="CNZ9" s="786"/>
      <c r="COA9" s="786"/>
      <c r="COB9" s="786"/>
      <c r="COC9" s="786"/>
      <c r="COD9" s="786"/>
      <c r="COE9" s="786"/>
      <c r="COF9" s="786"/>
      <c r="COG9" s="786"/>
      <c r="COH9" s="786"/>
      <c r="COI9" s="786"/>
      <c r="COJ9" s="786"/>
      <c r="COK9" s="786"/>
      <c r="COL9" s="786"/>
      <c r="COM9" s="786"/>
      <c r="CON9" s="786"/>
      <c r="COO9" s="786"/>
      <c r="COP9" s="786"/>
      <c r="COQ9" s="786"/>
      <c r="COR9" s="786"/>
      <c r="COS9" s="786"/>
      <c r="COT9" s="786"/>
      <c r="COU9" s="786"/>
      <c r="COV9" s="786"/>
      <c r="COW9" s="786"/>
      <c r="COX9" s="786"/>
      <c r="COY9" s="786"/>
      <c r="COZ9" s="786"/>
      <c r="CPA9" s="786"/>
      <c r="CPB9" s="786"/>
      <c r="CPC9" s="786"/>
      <c r="CPD9" s="786"/>
      <c r="CPE9" s="786"/>
      <c r="CPF9" s="786"/>
      <c r="CPG9" s="786"/>
      <c r="CPH9" s="786"/>
      <c r="CPI9" s="786"/>
      <c r="CPJ9" s="786"/>
      <c r="CPK9" s="786"/>
      <c r="CPL9" s="786"/>
      <c r="CPM9" s="786"/>
      <c r="CPN9" s="786"/>
      <c r="CPO9" s="786"/>
      <c r="CPP9" s="786"/>
      <c r="CPQ9" s="786"/>
      <c r="CPR9" s="786"/>
      <c r="CPS9" s="786"/>
      <c r="CPT9" s="786"/>
      <c r="CPU9" s="786"/>
      <c r="CPV9" s="786"/>
      <c r="CPW9" s="786"/>
      <c r="CPX9" s="786"/>
      <c r="CPY9" s="786"/>
      <c r="CPZ9" s="786"/>
      <c r="CQA9" s="786"/>
      <c r="CQB9" s="786"/>
      <c r="CQC9" s="786"/>
      <c r="CQD9" s="786"/>
      <c r="CQE9" s="786"/>
      <c r="CQF9" s="786"/>
      <c r="CQG9" s="786"/>
      <c r="CQH9" s="786"/>
      <c r="CQI9" s="786"/>
      <c r="CQJ9" s="786"/>
      <c r="CQK9" s="786"/>
      <c r="CQL9" s="786"/>
      <c r="CQM9" s="786"/>
      <c r="CQN9" s="786"/>
      <c r="CQO9" s="786"/>
      <c r="CQP9" s="786"/>
      <c r="CQQ9" s="786"/>
      <c r="CQR9" s="786"/>
      <c r="CQS9" s="786"/>
      <c r="CQT9" s="786"/>
      <c r="CQU9" s="786"/>
      <c r="CQV9" s="786"/>
      <c r="CQW9" s="786"/>
      <c r="CQX9" s="786"/>
      <c r="CQY9" s="786"/>
      <c r="CQZ9" s="786"/>
      <c r="CRA9" s="786"/>
      <c r="CRB9" s="786"/>
      <c r="CRC9" s="786"/>
      <c r="CRD9" s="786"/>
      <c r="CRE9" s="786"/>
      <c r="CRF9" s="786"/>
      <c r="CRG9" s="786"/>
      <c r="CRH9" s="786"/>
      <c r="CRI9" s="786"/>
      <c r="CRJ9" s="786"/>
      <c r="CRK9" s="786"/>
      <c r="CRL9" s="786"/>
      <c r="CRM9" s="786"/>
      <c r="CRN9" s="786"/>
      <c r="CRO9" s="786"/>
      <c r="CRP9" s="786"/>
      <c r="CRQ9" s="786"/>
      <c r="CRR9" s="786"/>
      <c r="CRS9" s="786"/>
      <c r="CRT9" s="786"/>
      <c r="CRU9" s="786"/>
      <c r="CRV9" s="786"/>
      <c r="CRW9" s="786"/>
      <c r="CRX9" s="786"/>
      <c r="CRY9" s="786"/>
      <c r="CRZ9" s="786"/>
      <c r="CSA9" s="786"/>
      <c r="CSB9" s="786"/>
      <c r="CSC9" s="786"/>
      <c r="CSD9" s="786"/>
      <c r="CSE9" s="786"/>
      <c r="CSF9" s="786"/>
      <c r="CSG9" s="786"/>
      <c r="CSH9" s="786"/>
      <c r="CSI9" s="786"/>
      <c r="CSJ9" s="786"/>
      <c r="CSK9" s="786"/>
      <c r="CSL9" s="786"/>
      <c r="CSM9" s="786"/>
      <c r="CSN9" s="786"/>
      <c r="CSO9" s="786"/>
      <c r="CSP9" s="786"/>
      <c r="CSQ9" s="786"/>
      <c r="CSR9" s="786"/>
      <c r="CSS9" s="786"/>
      <c r="CST9" s="786"/>
      <c r="CSU9" s="786"/>
      <c r="CSV9" s="786"/>
      <c r="CSW9" s="786"/>
      <c r="CSX9" s="786"/>
      <c r="CSY9" s="786"/>
      <c r="CSZ9" s="786"/>
      <c r="CTA9" s="786"/>
      <c r="CTB9" s="786"/>
      <c r="CTC9" s="786"/>
      <c r="CTD9" s="786"/>
      <c r="CTE9" s="786"/>
      <c r="CTF9" s="786"/>
      <c r="CTG9" s="786"/>
      <c r="CTH9" s="786"/>
      <c r="CTI9" s="786"/>
      <c r="CTJ9" s="786"/>
      <c r="CTK9" s="786"/>
      <c r="CTL9" s="786"/>
      <c r="CTM9" s="786"/>
      <c r="CTN9" s="786"/>
      <c r="CTO9" s="786"/>
      <c r="CTP9" s="786"/>
      <c r="CTQ9" s="786"/>
      <c r="CTR9" s="786"/>
      <c r="CTS9" s="786"/>
      <c r="CTT9" s="786"/>
      <c r="CTU9" s="786"/>
      <c r="CTV9" s="786"/>
      <c r="CTW9" s="786"/>
      <c r="CTX9" s="786"/>
      <c r="CTY9" s="786"/>
      <c r="CTZ9" s="786"/>
      <c r="CUA9" s="786"/>
      <c r="CUB9" s="786"/>
      <c r="CUC9" s="786"/>
      <c r="CUD9" s="786"/>
      <c r="CUE9" s="786"/>
      <c r="CUF9" s="786"/>
      <c r="CUG9" s="786"/>
      <c r="CUH9" s="786"/>
      <c r="CUI9" s="786"/>
      <c r="CUJ9" s="786"/>
      <c r="CUK9" s="786"/>
      <c r="CUL9" s="786"/>
      <c r="CUM9" s="786"/>
      <c r="CUN9" s="786"/>
      <c r="CUO9" s="786"/>
      <c r="CUP9" s="786"/>
      <c r="CUQ9" s="786"/>
      <c r="CUR9" s="786"/>
      <c r="CUS9" s="786"/>
      <c r="CUT9" s="786"/>
      <c r="CUU9" s="786"/>
      <c r="CUV9" s="786"/>
      <c r="CUW9" s="786"/>
      <c r="CUX9" s="786"/>
      <c r="CUY9" s="786"/>
      <c r="CUZ9" s="786"/>
      <c r="CVA9" s="786"/>
      <c r="CVB9" s="786"/>
      <c r="CVC9" s="786"/>
      <c r="CVD9" s="786"/>
      <c r="CVE9" s="786"/>
      <c r="CVF9" s="786"/>
      <c r="CVG9" s="786"/>
      <c r="CVH9" s="786"/>
      <c r="CVI9" s="786"/>
      <c r="CVJ9" s="786"/>
      <c r="CVK9" s="786"/>
      <c r="CVL9" s="786"/>
      <c r="CVM9" s="786"/>
      <c r="CVN9" s="786"/>
      <c r="CVO9" s="786"/>
      <c r="CVP9" s="786"/>
      <c r="CVQ9" s="786"/>
      <c r="CVR9" s="786"/>
      <c r="CVS9" s="786"/>
      <c r="CVT9" s="786"/>
      <c r="CVU9" s="786"/>
      <c r="CVV9" s="786"/>
      <c r="CVW9" s="786"/>
      <c r="CVX9" s="786"/>
      <c r="CVY9" s="786"/>
      <c r="CVZ9" s="786"/>
      <c r="CWA9" s="786"/>
      <c r="CWB9" s="786"/>
      <c r="CWC9" s="786"/>
      <c r="CWD9" s="786"/>
      <c r="CWE9" s="786"/>
      <c r="CWF9" s="786"/>
      <c r="CWG9" s="786"/>
      <c r="CWH9" s="786"/>
      <c r="CWI9" s="786"/>
      <c r="CWJ9" s="786"/>
      <c r="CWK9" s="786"/>
      <c r="CWL9" s="786"/>
      <c r="CWM9" s="786"/>
      <c r="CWN9" s="786"/>
      <c r="CWO9" s="786"/>
      <c r="CWP9" s="786"/>
      <c r="CWQ9" s="786"/>
      <c r="CWR9" s="786"/>
      <c r="CWS9" s="786"/>
      <c r="CWT9" s="786"/>
      <c r="CWU9" s="786"/>
      <c r="CWV9" s="786"/>
      <c r="CWW9" s="786"/>
      <c r="CWX9" s="786"/>
      <c r="CWY9" s="786"/>
      <c r="CWZ9" s="786"/>
      <c r="CXA9" s="786"/>
      <c r="CXB9" s="786"/>
      <c r="CXC9" s="786"/>
      <c r="CXD9" s="786"/>
      <c r="CXE9" s="786"/>
      <c r="CXF9" s="786"/>
      <c r="CXG9" s="786"/>
      <c r="CXH9" s="786"/>
      <c r="CXI9" s="786"/>
      <c r="CXJ9" s="786"/>
      <c r="CXK9" s="786"/>
      <c r="CXL9" s="786"/>
      <c r="CXM9" s="786"/>
      <c r="CXN9" s="786"/>
      <c r="CXO9" s="786"/>
      <c r="CXP9" s="786"/>
      <c r="CXQ9" s="786"/>
      <c r="CXR9" s="786"/>
      <c r="CXS9" s="786"/>
      <c r="CXT9" s="786"/>
      <c r="CXU9" s="786"/>
      <c r="CXV9" s="786"/>
      <c r="CXW9" s="786"/>
      <c r="CXX9" s="786"/>
      <c r="CXY9" s="786"/>
      <c r="CXZ9" s="786"/>
      <c r="CYA9" s="786"/>
      <c r="CYB9" s="786"/>
      <c r="CYC9" s="786"/>
      <c r="CYD9" s="786"/>
      <c r="CYE9" s="786"/>
      <c r="CYF9" s="786"/>
      <c r="CYG9" s="786"/>
      <c r="CYH9" s="786"/>
      <c r="CYI9" s="786"/>
      <c r="CYJ9" s="786"/>
      <c r="CYK9" s="786"/>
      <c r="CYL9" s="786"/>
      <c r="CYM9" s="786"/>
      <c r="CYN9" s="786"/>
      <c r="CYO9" s="786"/>
      <c r="CYP9" s="786"/>
      <c r="CYQ9" s="786"/>
      <c r="CYR9" s="786"/>
      <c r="CYS9" s="786"/>
      <c r="CYT9" s="786"/>
      <c r="CYU9" s="786"/>
      <c r="CYV9" s="786"/>
      <c r="CYW9" s="786"/>
      <c r="CYX9" s="786"/>
      <c r="CYY9" s="786"/>
      <c r="CYZ9" s="786"/>
      <c r="CZA9" s="786"/>
      <c r="CZB9" s="786"/>
      <c r="CZC9" s="786"/>
      <c r="CZD9" s="786"/>
      <c r="CZE9" s="786"/>
      <c r="CZF9" s="786"/>
      <c r="CZG9" s="786"/>
      <c r="CZH9" s="786"/>
      <c r="CZI9" s="786"/>
      <c r="CZJ9" s="786"/>
      <c r="CZK9" s="786"/>
      <c r="CZL9" s="786"/>
      <c r="CZM9" s="786"/>
      <c r="CZN9" s="786"/>
      <c r="CZO9" s="786"/>
      <c r="CZP9" s="786"/>
      <c r="CZQ9" s="786"/>
      <c r="CZR9" s="786"/>
      <c r="CZS9" s="786"/>
      <c r="CZT9" s="786"/>
      <c r="CZU9" s="786"/>
      <c r="CZV9" s="786"/>
      <c r="CZW9" s="786"/>
      <c r="CZX9" s="786"/>
      <c r="CZY9" s="786"/>
      <c r="CZZ9" s="786"/>
      <c r="DAA9" s="786"/>
      <c r="DAB9" s="786"/>
      <c r="DAC9" s="786"/>
      <c r="DAD9" s="786"/>
      <c r="DAE9" s="786"/>
      <c r="DAF9" s="786"/>
      <c r="DAG9" s="786"/>
      <c r="DAH9" s="786"/>
      <c r="DAI9" s="786"/>
      <c r="DAJ9" s="786"/>
      <c r="DAK9" s="786"/>
      <c r="DAL9" s="786"/>
      <c r="DAM9" s="786"/>
      <c r="DAN9" s="786"/>
      <c r="DAO9" s="786"/>
      <c r="DAP9" s="786"/>
      <c r="DAQ9" s="786"/>
      <c r="DAR9" s="786"/>
      <c r="DAS9" s="786"/>
      <c r="DAT9" s="786"/>
      <c r="DAU9" s="786"/>
      <c r="DAV9" s="786"/>
      <c r="DAW9" s="786"/>
      <c r="DAX9" s="786"/>
      <c r="DAY9" s="786"/>
      <c r="DAZ9" s="786"/>
      <c r="DBA9" s="786"/>
      <c r="DBB9" s="786"/>
      <c r="DBC9" s="786"/>
      <c r="DBD9" s="786"/>
      <c r="DBE9" s="786"/>
      <c r="DBF9" s="786"/>
      <c r="DBG9" s="786"/>
      <c r="DBH9" s="786"/>
      <c r="DBI9" s="786"/>
      <c r="DBJ9" s="786"/>
      <c r="DBK9" s="786"/>
      <c r="DBL9" s="786"/>
      <c r="DBM9" s="786"/>
      <c r="DBN9" s="786"/>
      <c r="DBO9" s="786"/>
      <c r="DBP9" s="786"/>
      <c r="DBQ9" s="786"/>
      <c r="DBR9" s="786"/>
      <c r="DBS9" s="786"/>
      <c r="DBT9" s="786"/>
      <c r="DBU9" s="786"/>
      <c r="DBV9" s="786"/>
      <c r="DBW9" s="786"/>
      <c r="DBX9" s="786"/>
      <c r="DBY9" s="786"/>
      <c r="DBZ9" s="786"/>
      <c r="DCA9" s="786"/>
      <c r="DCB9" s="786"/>
      <c r="DCC9" s="786"/>
      <c r="DCD9" s="786"/>
      <c r="DCE9" s="786"/>
      <c r="DCF9" s="786"/>
      <c r="DCG9" s="786"/>
      <c r="DCH9" s="786"/>
      <c r="DCI9" s="786"/>
      <c r="DCJ9" s="786"/>
      <c r="DCK9" s="786"/>
      <c r="DCL9" s="786"/>
      <c r="DCM9" s="786"/>
      <c r="DCN9" s="786"/>
      <c r="DCO9" s="786"/>
      <c r="DCP9" s="786"/>
      <c r="DCQ9" s="786"/>
      <c r="DCR9" s="786"/>
      <c r="DCS9" s="786"/>
      <c r="DCT9" s="786"/>
      <c r="DCU9" s="786"/>
      <c r="DCV9" s="786"/>
      <c r="DCW9" s="786"/>
      <c r="DCX9" s="786"/>
      <c r="DCY9" s="786"/>
      <c r="DCZ9" s="786"/>
      <c r="DDA9" s="786"/>
      <c r="DDB9" s="786"/>
      <c r="DDC9" s="786"/>
      <c r="DDD9" s="786"/>
      <c r="DDE9" s="786"/>
      <c r="DDF9" s="786"/>
      <c r="DDG9" s="786"/>
      <c r="DDH9" s="786"/>
      <c r="DDI9" s="786"/>
      <c r="DDJ9" s="786"/>
      <c r="DDK9" s="786"/>
      <c r="DDL9" s="786"/>
      <c r="DDM9" s="786"/>
      <c r="DDN9" s="786"/>
      <c r="DDO9" s="786"/>
      <c r="DDP9" s="786"/>
      <c r="DDQ9" s="786"/>
      <c r="DDR9" s="786"/>
      <c r="DDS9" s="786"/>
      <c r="DDT9" s="786"/>
      <c r="DDU9" s="786"/>
      <c r="DDV9" s="786"/>
      <c r="DDW9" s="786"/>
      <c r="DDX9" s="786"/>
      <c r="DDY9" s="786"/>
      <c r="DDZ9" s="786"/>
      <c r="DEA9" s="786"/>
      <c r="DEB9" s="786"/>
      <c r="DEC9" s="786"/>
      <c r="DED9" s="786"/>
      <c r="DEE9" s="786"/>
      <c r="DEF9" s="786"/>
      <c r="DEG9" s="786"/>
      <c r="DEH9" s="786"/>
      <c r="DEI9" s="786"/>
      <c r="DEJ9" s="786"/>
      <c r="DEK9" s="786"/>
      <c r="DEL9" s="786"/>
      <c r="DEM9" s="786"/>
      <c r="DEN9" s="786"/>
      <c r="DEO9" s="786"/>
      <c r="DEP9" s="786"/>
      <c r="DEQ9" s="786"/>
      <c r="DER9" s="786"/>
      <c r="DES9" s="786"/>
      <c r="DET9" s="786"/>
      <c r="DEU9" s="786"/>
      <c r="DEV9" s="786"/>
      <c r="DEW9" s="786"/>
      <c r="DEX9" s="786"/>
      <c r="DEY9" s="786"/>
      <c r="DEZ9" s="786"/>
      <c r="DFA9" s="786"/>
      <c r="DFB9" s="786"/>
      <c r="DFC9" s="786"/>
      <c r="DFD9" s="786"/>
      <c r="DFE9" s="786"/>
      <c r="DFF9" s="786"/>
      <c r="DFG9" s="786"/>
      <c r="DFH9" s="786"/>
      <c r="DFI9" s="786"/>
      <c r="DFJ9" s="786"/>
      <c r="DFK9" s="786"/>
      <c r="DFL9" s="786"/>
      <c r="DFM9" s="786"/>
      <c r="DFN9" s="786"/>
      <c r="DFO9" s="786"/>
      <c r="DFP9" s="786"/>
      <c r="DFQ9" s="786"/>
      <c r="DFR9" s="786"/>
      <c r="DFS9" s="786"/>
      <c r="DFT9" s="786"/>
      <c r="DFU9" s="786"/>
      <c r="DFV9" s="786"/>
      <c r="DFW9" s="786"/>
      <c r="DFX9" s="786"/>
      <c r="DFY9" s="786"/>
      <c r="DFZ9" s="786"/>
      <c r="DGA9" s="786"/>
      <c r="DGB9" s="786"/>
      <c r="DGC9" s="786"/>
      <c r="DGD9" s="786"/>
      <c r="DGE9" s="786"/>
      <c r="DGF9" s="786"/>
      <c r="DGG9" s="786"/>
      <c r="DGH9" s="786"/>
      <c r="DGI9" s="786"/>
      <c r="DGJ9" s="786"/>
      <c r="DGK9" s="786"/>
      <c r="DGL9" s="786"/>
      <c r="DGM9" s="786"/>
      <c r="DGN9" s="786"/>
      <c r="DGO9" s="786"/>
      <c r="DGP9" s="786"/>
      <c r="DGQ9" s="786"/>
      <c r="DGR9" s="786"/>
      <c r="DGS9" s="786"/>
      <c r="DGT9" s="786"/>
      <c r="DGU9" s="786"/>
      <c r="DGV9" s="786"/>
      <c r="DGW9" s="786"/>
      <c r="DGX9" s="786"/>
      <c r="DGY9" s="786"/>
      <c r="DGZ9" s="786"/>
      <c r="DHA9" s="786"/>
      <c r="DHB9" s="786"/>
      <c r="DHC9" s="786"/>
      <c r="DHD9" s="786"/>
      <c r="DHE9" s="786"/>
      <c r="DHF9" s="786"/>
      <c r="DHG9" s="786"/>
      <c r="DHH9" s="786"/>
      <c r="DHI9" s="786"/>
      <c r="DHJ9" s="786"/>
      <c r="DHK9" s="786"/>
      <c r="DHL9" s="786"/>
      <c r="DHM9" s="786"/>
      <c r="DHN9" s="786"/>
      <c r="DHO9" s="786"/>
      <c r="DHP9" s="786"/>
      <c r="DHQ9" s="786"/>
      <c r="DHR9" s="786"/>
      <c r="DHS9" s="786"/>
      <c r="DHT9" s="786"/>
      <c r="DHU9" s="786"/>
      <c r="DHV9" s="786"/>
      <c r="DHW9" s="786"/>
      <c r="DHX9" s="786"/>
      <c r="DHY9" s="786"/>
      <c r="DHZ9" s="786"/>
      <c r="DIA9" s="786"/>
      <c r="DIB9" s="786"/>
      <c r="DIC9" s="786"/>
      <c r="DID9" s="786"/>
      <c r="DIE9" s="786"/>
      <c r="DIF9" s="786"/>
      <c r="DIG9" s="786"/>
      <c r="DIH9" s="786"/>
      <c r="DII9" s="786"/>
      <c r="DIJ9" s="786"/>
      <c r="DIK9" s="786"/>
      <c r="DIL9" s="786"/>
      <c r="DIM9" s="786"/>
      <c r="DIN9" s="786"/>
      <c r="DIO9" s="786"/>
      <c r="DIP9" s="786"/>
      <c r="DIQ9" s="786"/>
      <c r="DIR9" s="786"/>
      <c r="DIS9" s="786"/>
      <c r="DIT9" s="786"/>
      <c r="DIU9" s="786"/>
      <c r="DIV9" s="786"/>
      <c r="DIW9" s="786"/>
      <c r="DIX9" s="786"/>
      <c r="DIY9" s="786"/>
      <c r="DIZ9" s="786"/>
      <c r="DJA9" s="786"/>
      <c r="DJB9" s="786"/>
      <c r="DJC9" s="786"/>
      <c r="DJD9" s="786"/>
      <c r="DJE9" s="786"/>
      <c r="DJF9" s="786"/>
      <c r="DJG9" s="786"/>
      <c r="DJH9" s="786"/>
      <c r="DJI9" s="786"/>
      <c r="DJJ9" s="786"/>
      <c r="DJK9" s="786"/>
      <c r="DJL9" s="786"/>
      <c r="DJM9" s="786"/>
      <c r="DJN9" s="786"/>
      <c r="DJO9" s="786"/>
      <c r="DJP9" s="786"/>
      <c r="DJQ9" s="786"/>
      <c r="DJR9" s="786"/>
      <c r="DJS9" s="786"/>
      <c r="DJT9" s="786"/>
      <c r="DJU9" s="786"/>
      <c r="DJV9" s="786"/>
      <c r="DJW9" s="786"/>
      <c r="DJX9" s="786"/>
      <c r="DJY9" s="786"/>
      <c r="DJZ9" s="786"/>
      <c r="DKA9" s="786"/>
      <c r="DKB9" s="786"/>
      <c r="DKC9" s="786"/>
      <c r="DKD9" s="786"/>
      <c r="DKE9" s="786"/>
      <c r="DKF9" s="786"/>
      <c r="DKG9" s="786"/>
      <c r="DKH9" s="786"/>
      <c r="DKI9" s="786"/>
      <c r="DKJ9" s="786"/>
      <c r="DKK9" s="786"/>
      <c r="DKL9" s="786"/>
      <c r="DKM9" s="786"/>
      <c r="DKN9" s="786"/>
      <c r="DKO9" s="786"/>
      <c r="DKP9" s="786"/>
      <c r="DKQ9" s="786"/>
      <c r="DKR9" s="786"/>
      <c r="DKS9" s="786"/>
      <c r="DKT9" s="786"/>
      <c r="DKU9" s="786"/>
      <c r="DKV9" s="786"/>
      <c r="DKW9" s="786"/>
      <c r="DKX9" s="786"/>
      <c r="DKY9" s="786"/>
      <c r="DKZ9" s="786"/>
      <c r="DLA9" s="786"/>
      <c r="DLB9" s="786"/>
      <c r="DLC9" s="786"/>
      <c r="DLD9" s="786"/>
      <c r="DLE9" s="786"/>
      <c r="DLF9" s="786"/>
      <c r="DLG9" s="786"/>
      <c r="DLH9" s="786"/>
      <c r="DLI9" s="786"/>
      <c r="DLJ9" s="786"/>
      <c r="DLK9" s="786"/>
      <c r="DLL9" s="786"/>
      <c r="DLM9" s="786"/>
      <c r="DLN9" s="786"/>
      <c r="DLO9" s="786"/>
      <c r="DLP9" s="786"/>
      <c r="DLQ9" s="786"/>
      <c r="DLR9" s="786"/>
      <c r="DLS9" s="786"/>
      <c r="DLT9" s="786"/>
      <c r="DLU9" s="786"/>
      <c r="DLV9" s="786"/>
      <c r="DLW9" s="786"/>
      <c r="DLX9" s="786"/>
      <c r="DLY9" s="786"/>
      <c r="DLZ9" s="786"/>
      <c r="DMA9" s="786"/>
      <c r="DMB9" s="786"/>
      <c r="DMC9" s="786"/>
      <c r="DMD9" s="786"/>
      <c r="DME9" s="786"/>
      <c r="DMF9" s="786"/>
      <c r="DMG9" s="786"/>
      <c r="DMH9" s="786"/>
      <c r="DMI9" s="786"/>
      <c r="DMJ9" s="786"/>
      <c r="DMK9" s="786"/>
      <c r="DML9" s="786"/>
      <c r="DMM9" s="786"/>
      <c r="DMN9" s="786"/>
      <c r="DMO9" s="786"/>
      <c r="DMP9" s="786"/>
      <c r="DMQ9" s="786"/>
      <c r="DMR9" s="786"/>
      <c r="DMS9" s="786"/>
      <c r="DMT9" s="786"/>
      <c r="DMU9" s="786"/>
      <c r="DMV9" s="786"/>
      <c r="DMW9" s="786"/>
      <c r="DMX9" s="786"/>
      <c r="DMY9" s="786"/>
      <c r="DMZ9" s="786"/>
      <c r="DNA9" s="786"/>
      <c r="DNB9" s="786"/>
      <c r="DNC9" s="786"/>
      <c r="DND9" s="786"/>
      <c r="DNE9" s="786"/>
      <c r="DNF9" s="786"/>
      <c r="DNG9" s="786"/>
      <c r="DNH9" s="786"/>
      <c r="DNI9" s="786"/>
      <c r="DNJ9" s="786"/>
      <c r="DNK9" s="786"/>
      <c r="DNL9" s="786"/>
      <c r="DNM9" s="786"/>
      <c r="DNN9" s="786"/>
      <c r="DNO9" s="786"/>
      <c r="DNP9" s="786"/>
      <c r="DNQ9" s="786"/>
      <c r="DNR9" s="786"/>
      <c r="DNS9" s="786"/>
      <c r="DNT9" s="786"/>
      <c r="DNU9" s="786"/>
      <c r="DNV9" s="786"/>
      <c r="DNW9" s="786"/>
      <c r="DNX9" s="786"/>
      <c r="DNY9" s="786"/>
      <c r="DNZ9" s="786"/>
      <c r="DOA9" s="786"/>
      <c r="DOB9" s="786"/>
      <c r="DOC9" s="786"/>
      <c r="DOD9" s="786"/>
      <c r="DOE9" s="786"/>
      <c r="DOF9" s="786"/>
      <c r="DOG9" s="786"/>
      <c r="DOH9" s="786"/>
      <c r="DOI9" s="786"/>
      <c r="DOJ9" s="786"/>
      <c r="DOK9" s="786"/>
      <c r="DOL9" s="786"/>
      <c r="DOM9" s="786"/>
      <c r="DON9" s="786"/>
      <c r="DOO9" s="786"/>
      <c r="DOP9" s="786"/>
      <c r="DOQ9" s="786"/>
      <c r="DOR9" s="786"/>
      <c r="DOS9" s="786"/>
      <c r="DOT9" s="786"/>
      <c r="DOU9" s="786"/>
      <c r="DOV9" s="786"/>
      <c r="DOW9" s="786"/>
      <c r="DOX9" s="786"/>
      <c r="DOY9" s="786"/>
      <c r="DOZ9" s="786"/>
      <c r="DPA9" s="786"/>
      <c r="DPB9" s="786"/>
      <c r="DPC9" s="786"/>
      <c r="DPD9" s="786"/>
      <c r="DPE9" s="786"/>
      <c r="DPF9" s="786"/>
      <c r="DPG9" s="786"/>
      <c r="DPH9" s="786"/>
      <c r="DPI9" s="786"/>
      <c r="DPJ9" s="786"/>
      <c r="DPK9" s="786"/>
      <c r="DPL9" s="786"/>
      <c r="DPM9" s="786"/>
      <c r="DPN9" s="786"/>
      <c r="DPO9" s="786"/>
      <c r="DPP9" s="786"/>
      <c r="DPQ9" s="786"/>
      <c r="DPR9" s="786"/>
      <c r="DPS9" s="786"/>
      <c r="DPT9" s="786"/>
      <c r="DPU9" s="786"/>
      <c r="DPV9" s="786"/>
      <c r="DPW9" s="786"/>
      <c r="DPX9" s="786"/>
      <c r="DPY9" s="786"/>
      <c r="DPZ9" s="786"/>
      <c r="DQA9" s="786"/>
      <c r="DQB9" s="786"/>
      <c r="DQC9" s="786"/>
      <c r="DQD9" s="786"/>
      <c r="DQE9" s="786"/>
      <c r="DQF9" s="786"/>
      <c r="DQG9" s="786"/>
      <c r="DQH9" s="786"/>
      <c r="DQI9" s="786"/>
      <c r="DQJ9" s="786"/>
      <c r="DQK9" s="786"/>
      <c r="DQL9" s="786"/>
      <c r="DQM9" s="786"/>
      <c r="DQN9" s="786"/>
      <c r="DQO9" s="786"/>
      <c r="DQP9" s="786"/>
      <c r="DQQ9" s="786"/>
      <c r="DQR9" s="786"/>
      <c r="DQS9" s="786"/>
      <c r="DQT9" s="786"/>
      <c r="DQU9" s="786"/>
      <c r="DQV9" s="786"/>
      <c r="DQW9" s="786"/>
      <c r="DQX9" s="786"/>
      <c r="DQY9" s="786"/>
      <c r="DQZ9" s="786"/>
      <c r="DRA9" s="786"/>
      <c r="DRB9" s="786"/>
      <c r="DRC9" s="786"/>
      <c r="DRD9" s="786"/>
      <c r="DRE9" s="786"/>
      <c r="DRF9" s="786"/>
      <c r="DRG9" s="786"/>
      <c r="DRH9" s="786"/>
      <c r="DRI9" s="786"/>
      <c r="DRJ9" s="786"/>
      <c r="DRK9" s="786"/>
      <c r="DRL9" s="786"/>
      <c r="DRM9" s="786"/>
      <c r="DRN9" s="786"/>
      <c r="DRO9" s="786"/>
      <c r="DRP9" s="786"/>
      <c r="DRQ9" s="786"/>
      <c r="DRR9" s="786"/>
      <c r="DRS9" s="786"/>
      <c r="DRT9" s="786"/>
      <c r="DRU9" s="786"/>
      <c r="DRV9" s="786"/>
      <c r="DRW9" s="786"/>
      <c r="DRX9" s="786"/>
      <c r="DRY9" s="786"/>
      <c r="DRZ9" s="786"/>
      <c r="DSA9" s="786"/>
      <c r="DSB9" s="786"/>
      <c r="DSC9" s="786"/>
      <c r="DSD9" s="786"/>
      <c r="DSE9" s="786"/>
      <c r="DSF9" s="786"/>
      <c r="DSG9" s="786"/>
      <c r="DSH9" s="786"/>
      <c r="DSI9" s="786"/>
      <c r="DSJ9" s="786"/>
      <c r="DSK9" s="786"/>
      <c r="DSL9" s="786"/>
      <c r="DSM9" s="786"/>
      <c r="DSN9" s="786"/>
      <c r="DSO9" s="786"/>
      <c r="DSP9" s="786"/>
      <c r="DSQ9" s="786"/>
      <c r="DSR9" s="786"/>
      <c r="DSS9" s="786"/>
      <c r="DST9" s="786"/>
      <c r="DSU9" s="786"/>
      <c r="DSV9" s="786"/>
      <c r="DSW9" s="786"/>
      <c r="DSX9" s="786"/>
      <c r="DSY9" s="786"/>
      <c r="DSZ9" s="786"/>
      <c r="DTA9" s="786"/>
      <c r="DTB9" s="786"/>
      <c r="DTC9" s="786"/>
      <c r="DTD9" s="786"/>
      <c r="DTE9" s="786"/>
      <c r="DTF9" s="786"/>
      <c r="DTG9" s="786"/>
      <c r="DTH9" s="786"/>
      <c r="DTI9" s="786"/>
      <c r="DTJ9" s="786"/>
      <c r="DTK9" s="786"/>
      <c r="DTL9" s="786"/>
      <c r="DTM9" s="786"/>
      <c r="DTN9" s="786"/>
      <c r="DTO9" s="786"/>
      <c r="DTP9" s="786"/>
      <c r="DTQ9" s="786"/>
      <c r="DTR9" s="786"/>
      <c r="DTS9" s="786"/>
      <c r="DTT9" s="786"/>
      <c r="DTU9" s="786"/>
      <c r="DTV9" s="786"/>
      <c r="DTW9" s="786"/>
      <c r="DTX9" s="786"/>
      <c r="DTY9" s="786"/>
      <c r="DTZ9" s="786"/>
      <c r="DUA9" s="786"/>
      <c r="DUB9" s="786"/>
      <c r="DUC9" s="786"/>
      <c r="DUD9" s="786"/>
      <c r="DUE9" s="786"/>
      <c r="DUF9" s="786"/>
      <c r="DUG9" s="786"/>
      <c r="DUH9" s="786"/>
      <c r="DUI9" s="786"/>
      <c r="DUJ9" s="786"/>
      <c r="DUK9" s="786"/>
      <c r="DUL9" s="786"/>
      <c r="DUM9" s="786"/>
      <c r="DUN9" s="786"/>
      <c r="DUO9" s="786"/>
      <c r="DUP9" s="786"/>
      <c r="DUQ9" s="786"/>
      <c r="DUR9" s="786"/>
      <c r="DUS9" s="786"/>
      <c r="DUT9" s="786"/>
      <c r="DUU9" s="786"/>
      <c r="DUV9" s="786"/>
      <c r="DUW9" s="786"/>
      <c r="DUX9" s="786"/>
      <c r="DUY9" s="786"/>
      <c r="DUZ9" s="786"/>
      <c r="DVA9" s="786"/>
      <c r="DVB9" s="786"/>
      <c r="DVC9" s="786"/>
      <c r="DVD9" s="786"/>
      <c r="DVE9" s="786"/>
      <c r="DVF9" s="786"/>
      <c r="DVG9" s="786"/>
      <c r="DVH9" s="786"/>
      <c r="DVI9" s="786"/>
      <c r="DVJ9" s="786"/>
      <c r="DVK9" s="786"/>
      <c r="DVL9" s="786"/>
      <c r="DVM9" s="786"/>
      <c r="DVN9" s="786"/>
      <c r="DVO9" s="786"/>
      <c r="DVP9" s="786"/>
      <c r="DVQ9" s="786"/>
      <c r="DVR9" s="786"/>
      <c r="DVS9" s="786"/>
      <c r="DVT9" s="786"/>
      <c r="DVU9" s="786"/>
      <c r="DVV9" s="786"/>
      <c r="DVW9" s="786"/>
      <c r="DVX9" s="786"/>
      <c r="DVY9" s="786"/>
      <c r="DVZ9" s="786"/>
      <c r="DWA9" s="786"/>
      <c r="DWB9" s="786"/>
      <c r="DWC9" s="786"/>
      <c r="DWD9" s="786"/>
      <c r="DWE9" s="786"/>
      <c r="DWF9" s="786"/>
      <c r="DWG9" s="786"/>
      <c r="DWH9" s="786"/>
      <c r="DWI9" s="786"/>
      <c r="DWJ9" s="786"/>
      <c r="DWK9" s="786"/>
      <c r="DWL9" s="786"/>
      <c r="DWM9" s="786"/>
      <c r="DWN9" s="786"/>
      <c r="DWO9" s="786"/>
      <c r="DWP9" s="786"/>
      <c r="DWQ9" s="786"/>
      <c r="DWR9" s="786"/>
      <c r="DWS9" s="786"/>
      <c r="DWT9" s="786"/>
      <c r="DWU9" s="786"/>
      <c r="DWV9" s="786"/>
      <c r="DWW9" s="786"/>
      <c r="DWX9" s="786"/>
      <c r="DWY9" s="786"/>
      <c r="DWZ9" s="786"/>
      <c r="DXA9" s="786"/>
      <c r="DXB9" s="786"/>
      <c r="DXC9" s="786"/>
      <c r="DXD9" s="786"/>
      <c r="DXE9" s="786"/>
      <c r="DXF9" s="786"/>
      <c r="DXG9" s="786"/>
      <c r="DXH9" s="786"/>
      <c r="DXI9" s="786"/>
      <c r="DXJ9" s="786"/>
      <c r="DXK9" s="786"/>
      <c r="DXL9" s="786"/>
      <c r="DXM9" s="786"/>
      <c r="DXN9" s="786"/>
      <c r="DXO9" s="786"/>
      <c r="DXP9" s="786"/>
      <c r="DXQ9" s="786"/>
      <c r="DXR9" s="786"/>
      <c r="DXS9" s="786"/>
      <c r="DXT9" s="786"/>
      <c r="DXU9" s="786"/>
      <c r="DXV9" s="786"/>
      <c r="DXW9" s="786"/>
      <c r="DXX9" s="786"/>
      <c r="DXY9" s="786"/>
      <c r="DXZ9" s="786"/>
      <c r="DYA9" s="786"/>
      <c r="DYB9" s="786"/>
      <c r="DYC9" s="786"/>
      <c r="DYD9" s="786"/>
      <c r="DYE9" s="786"/>
      <c r="DYF9" s="786"/>
      <c r="DYG9" s="786"/>
      <c r="DYH9" s="786"/>
      <c r="DYI9" s="786"/>
      <c r="DYJ9" s="786"/>
      <c r="DYK9" s="786"/>
      <c r="DYL9" s="786"/>
      <c r="DYM9" s="786"/>
      <c r="DYN9" s="786"/>
      <c r="DYO9" s="786"/>
      <c r="DYP9" s="786"/>
      <c r="DYQ9" s="786"/>
      <c r="DYR9" s="786"/>
      <c r="DYS9" s="786"/>
      <c r="DYT9" s="786"/>
      <c r="DYU9" s="786"/>
      <c r="DYV9" s="786"/>
      <c r="DYW9" s="786"/>
      <c r="DYX9" s="786"/>
      <c r="DYY9" s="786"/>
      <c r="DYZ9" s="786"/>
      <c r="DZA9" s="786"/>
      <c r="DZB9" s="786"/>
      <c r="DZC9" s="786"/>
      <c r="DZD9" s="786"/>
      <c r="DZE9" s="786"/>
      <c r="DZF9" s="786"/>
      <c r="DZG9" s="786"/>
      <c r="DZH9" s="786"/>
      <c r="DZI9" s="786"/>
      <c r="DZJ9" s="786"/>
      <c r="DZK9" s="786"/>
      <c r="DZL9" s="786"/>
      <c r="DZM9" s="786"/>
      <c r="DZN9" s="786"/>
      <c r="DZO9" s="786"/>
      <c r="DZP9" s="786"/>
      <c r="DZQ9" s="786"/>
      <c r="DZR9" s="786"/>
      <c r="DZS9" s="786"/>
      <c r="DZT9" s="786"/>
      <c r="DZU9" s="786"/>
      <c r="DZV9" s="786"/>
      <c r="DZW9" s="786"/>
      <c r="DZX9" s="786"/>
      <c r="DZY9" s="786"/>
      <c r="DZZ9" s="786"/>
      <c r="EAA9" s="786"/>
      <c r="EAB9" s="786"/>
      <c r="EAC9" s="786"/>
      <c r="EAD9" s="786"/>
      <c r="EAE9" s="786"/>
      <c r="EAF9" s="786"/>
      <c r="EAG9" s="786"/>
      <c r="EAH9" s="786"/>
      <c r="EAI9" s="786"/>
      <c r="EAJ9" s="786"/>
      <c r="EAK9" s="786"/>
      <c r="EAL9" s="786"/>
      <c r="EAM9" s="786"/>
      <c r="EAN9" s="786"/>
      <c r="EAO9" s="786"/>
      <c r="EAP9" s="786"/>
      <c r="EAQ9" s="786"/>
      <c r="EAR9" s="786"/>
      <c r="EAS9" s="786"/>
      <c r="EAT9" s="786"/>
      <c r="EAU9" s="786"/>
      <c r="EAV9" s="786"/>
      <c r="EAW9" s="786"/>
      <c r="EAX9" s="786"/>
      <c r="EAY9" s="786"/>
      <c r="EAZ9" s="786"/>
      <c r="EBA9" s="786"/>
      <c r="EBB9" s="786"/>
      <c r="EBC9" s="786"/>
      <c r="EBD9" s="786"/>
      <c r="EBE9" s="786"/>
      <c r="EBF9" s="786"/>
      <c r="EBG9" s="786"/>
      <c r="EBH9" s="786"/>
      <c r="EBI9" s="786"/>
      <c r="EBJ9" s="786"/>
      <c r="EBK9" s="786"/>
      <c r="EBL9" s="786"/>
      <c r="EBM9" s="786"/>
      <c r="EBN9" s="786"/>
      <c r="EBO9" s="786"/>
      <c r="EBP9" s="786"/>
      <c r="EBQ9" s="786"/>
      <c r="EBR9" s="786"/>
      <c r="EBS9" s="786"/>
      <c r="EBT9" s="786"/>
      <c r="EBU9" s="786"/>
      <c r="EBV9" s="786"/>
      <c r="EBW9" s="786"/>
      <c r="EBX9" s="786"/>
      <c r="EBY9" s="786"/>
      <c r="EBZ9" s="786"/>
      <c r="ECA9" s="786"/>
      <c r="ECB9" s="786"/>
      <c r="ECC9" s="786"/>
      <c r="ECD9" s="786"/>
      <c r="ECE9" s="786"/>
      <c r="ECF9" s="786"/>
      <c r="ECG9" s="786"/>
      <c r="ECH9" s="786"/>
      <c r="ECI9" s="786"/>
      <c r="ECJ9" s="786"/>
      <c r="ECK9" s="786"/>
      <c r="ECL9" s="786"/>
      <c r="ECM9" s="786"/>
      <c r="ECN9" s="786"/>
      <c r="ECO9" s="786"/>
      <c r="ECP9" s="786"/>
      <c r="ECQ9" s="786"/>
      <c r="ECR9" s="786"/>
      <c r="ECS9" s="786"/>
      <c r="ECT9" s="786"/>
      <c r="ECU9" s="786"/>
      <c r="ECV9" s="786"/>
      <c r="ECW9" s="786"/>
      <c r="ECX9" s="786"/>
      <c r="ECY9" s="786"/>
      <c r="ECZ9" s="786"/>
      <c r="EDA9" s="786"/>
      <c r="EDB9" s="786"/>
      <c r="EDC9" s="786"/>
      <c r="EDD9" s="786"/>
      <c r="EDE9" s="786"/>
      <c r="EDF9" s="786"/>
      <c r="EDG9" s="786"/>
      <c r="EDH9" s="786"/>
      <c r="EDI9" s="786"/>
      <c r="EDJ9" s="786"/>
      <c r="EDK9" s="786"/>
      <c r="EDL9" s="786"/>
      <c r="EDM9" s="786"/>
      <c r="EDN9" s="786"/>
      <c r="EDO9" s="786"/>
      <c r="EDP9" s="786"/>
      <c r="EDQ9" s="786"/>
      <c r="EDR9" s="786"/>
      <c r="EDS9" s="786"/>
      <c r="EDT9" s="786"/>
      <c r="EDU9" s="786"/>
      <c r="EDV9" s="786"/>
      <c r="EDW9" s="786"/>
      <c r="EDX9" s="786"/>
      <c r="EDY9" s="786"/>
      <c r="EDZ9" s="786"/>
      <c r="EEA9" s="786"/>
      <c r="EEB9" s="786"/>
      <c r="EEC9" s="786"/>
      <c r="EED9" s="786"/>
      <c r="EEE9" s="786"/>
      <c r="EEF9" s="786"/>
      <c r="EEG9" s="786"/>
      <c r="EEH9" s="786"/>
      <c r="EEI9" s="786"/>
      <c r="EEJ9" s="786"/>
      <c r="EEK9" s="786"/>
      <c r="EEL9" s="786"/>
      <c r="EEM9" s="786"/>
      <c r="EEN9" s="786"/>
      <c r="EEO9" s="786"/>
      <c r="EEP9" s="786"/>
      <c r="EEQ9" s="786"/>
      <c r="EER9" s="786"/>
      <c r="EES9" s="786"/>
      <c r="EET9" s="786"/>
      <c r="EEU9" s="786"/>
      <c r="EEV9" s="786"/>
      <c r="EEW9" s="786"/>
      <c r="EEX9" s="786"/>
      <c r="EEY9" s="786"/>
      <c r="EEZ9" s="786"/>
      <c r="EFA9" s="786"/>
      <c r="EFB9" s="786"/>
      <c r="EFC9" s="786"/>
      <c r="EFD9" s="786"/>
      <c r="EFE9" s="786"/>
      <c r="EFF9" s="786"/>
      <c r="EFG9" s="786"/>
      <c r="EFH9" s="786"/>
      <c r="EFI9" s="786"/>
      <c r="EFJ9" s="786"/>
      <c r="EFK9" s="786"/>
      <c r="EFL9" s="786"/>
      <c r="EFM9" s="786"/>
      <c r="EFN9" s="786"/>
      <c r="EFO9" s="786"/>
      <c r="EFP9" s="786"/>
      <c r="EFQ9" s="786"/>
      <c r="EFR9" s="786"/>
      <c r="EFS9" s="786"/>
      <c r="EFT9" s="786"/>
      <c r="EFU9" s="786"/>
      <c r="EFV9" s="786"/>
      <c r="EFW9" s="786"/>
      <c r="EFX9" s="786"/>
      <c r="EFY9" s="786"/>
      <c r="EFZ9" s="786"/>
      <c r="EGA9" s="786"/>
      <c r="EGB9" s="786"/>
      <c r="EGC9" s="786"/>
      <c r="EGD9" s="786"/>
      <c r="EGE9" s="786"/>
      <c r="EGF9" s="786"/>
      <c r="EGG9" s="786"/>
      <c r="EGH9" s="786"/>
      <c r="EGI9" s="786"/>
      <c r="EGJ9" s="786"/>
      <c r="EGK9" s="786"/>
      <c r="EGL9" s="786"/>
      <c r="EGM9" s="786"/>
      <c r="EGN9" s="786"/>
      <c r="EGO9" s="786"/>
      <c r="EGP9" s="786"/>
      <c r="EGQ9" s="786"/>
      <c r="EGR9" s="786"/>
      <c r="EGS9" s="786"/>
      <c r="EGT9" s="786"/>
      <c r="EGU9" s="786"/>
      <c r="EGV9" s="786"/>
      <c r="EGW9" s="786"/>
      <c r="EGX9" s="786"/>
      <c r="EGY9" s="786"/>
      <c r="EGZ9" s="786"/>
      <c r="EHA9" s="786"/>
      <c r="EHB9" s="786"/>
      <c r="EHC9" s="786"/>
      <c r="EHD9" s="786"/>
      <c r="EHE9" s="786"/>
      <c r="EHF9" s="786"/>
      <c r="EHG9" s="786"/>
      <c r="EHH9" s="786"/>
      <c r="EHI9" s="786"/>
      <c r="EHJ9" s="786"/>
      <c r="EHK9" s="786"/>
      <c r="EHL9" s="786"/>
      <c r="EHM9" s="786"/>
      <c r="EHN9" s="786"/>
      <c r="EHO9" s="786"/>
      <c r="EHP9" s="786"/>
      <c r="EHQ9" s="786"/>
      <c r="EHR9" s="786"/>
      <c r="EHS9" s="786"/>
      <c r="EHT9" s="786"/>
      <c r="EHU9" s="786"/>
      <c r="EHV9" s="786"/>
      <c r="EHW9" s="786"/>
      <c r="EHX9" s="786"/>
      <c r="EHY9" s="786"/>
      <c r="EHZ9" s="786"/>
      <c r="EIA9" s="786"/>
      <c r="EIB9" s="786"/>
      <c r="EIC9" s="786"/>
      <c r="EID9" s="786"/>
      <c r="EIE9" s="786"/>
      <c r="EIF9" s="786"/>
      <c r="EIG9" s="786"/>
      <c r="EIH9" s="786"/>
      <c r="EII9" s="786"/>
      <c r="EIJ9" s="786"/>
      <c r="EIK9" s="786"/>
      <c r="EIL9" s="786"/>
      <c r="EIM9" s="786"/>
      <c r="EIN9" s="786"/>
      <c r="EIO9" s="786"/>
      <c r="EIP9" s="786"/>
      <c r="EIQ9" s="786"/>
      <c r="EIR9" s="786"/>
      <c r="EIS9" s="786"/>
      <c r="EIT9" s="786"/>
      <c r="EIU9" s="786"/>
      <c r="EIV9" s="786"/>
      <c r="EIW9" s="786"/>
      <c r="EIX9" s="786"/>
      <c r="EIY9" s="786"/>
      <c r="EIZ9" s="786"/>
      <c r="EJA9" s="786"/>
      <c r="EJB9" s="786"/>
      <c r="EJC9" s="786"/>
      <c r="EJD9" s="786"/>
      <c r="EJE9" s="786"/>
      <c r="EJF9" s="786"/>
      <c r="EJG9" s="786"/>
      <c r="EJH9" s="786"/>
      <c r="EJI9" s="786"/>
      <c r="EJJ9" s="786"/>
      <c r="EJK9" s="786"/>
      <c r="EJL9" s="786"/>
      <c r="EJM9" s="786"/>
      <c r="EJN9" s="786"/>
      <c r="EJO9" s="786"/>
      <c r="EJP9" s="786"/>
      <c r="EJQ9" s="786"/>
      <c r="EJR9" s="786"/>
      <c r="EJS9" s="786"/>
      <c r="EJT9" s="786"/>
      <c r="EJU9" s="786"/>
      <c r="EJV9" s="786"/>
      <c r="EJW9" s="786"/>
      <c r="EJX9" s="786"/>
      <c r="EJY9" s="786"/>
      <c r="EJZ9" s="786"/>
      <c r="EKA9" s="786"/>
      <c r="EKB9" s="786"/>
      <c r="EKC9" s="786"/>
      <c r="EKD9" s="786"/>
      <c r="EKE9" s="786"/>
      <c r="EKF9" s="786"/>
      <c r="EKG9" s="786"/>
      <c r="EKH9" s="786"/>
      <c r="EKI9" s="786"/>
      <c r="EKJ9" s="786"/>
      <c r="EKK9" s="786"/>
      <c r="EKL9" s="786"/>
      <c r="EKM9" s="786"/>
      <c r="EKN9" s="786"/>
      <c r="EKO9" s="786"/>
      <c r="EKP9" s="786"/>
      <c r="EKQ9" s="786"/>
      <c r="EKR9" s="786"/>
      <c r="EKS9" s="786"/>
      <c r="EKT9" s="786"/>
      <c r="EKU9" s="786"/>
      <c r="EKV9" s="786"/>
      <c r="EKW9" s="786"/>
      <c r="EKX9" s="786"/>
      <c r="EKY9" s="786"/>
      <c r="EKZ9" s="786"/>
      <c r="ELA9" s="786"/>
      <c r="ELB9" s="786"/>
      <c r="ELC9" s="786"/>
      <c r="ELD9" s="786"/>
      <c r="ELE9" s="786"/>
      <c r="ELF9" s="786"/>
      <c r="ELG9" s="786"/>
      <c r="ELH9" s="786"/>
      <c r="ELI9" s="786"/>
      <c r="ELJ9" s="786"/>
      <c r="ELK9" s="786"/>
      <c r="ELL9" s="786"/>
      <c r="ELM9" s="786"/>
      <c r="ELN9" s="786"/>
      <c r="ELO9" s="786"/>
      <c r="ELP9" s="786"/>
      <c r="ELQ9" s="786"/>
      <c r="ELR9" s="786"/>
      <c r="ELS9" s="786"/>
      <c r="ELT9" s="786"/>
      <c r="ELU9" s="786"/>
      <c r="ELV9" s="786"/>
      <c r="ELW9" s="786"/>
      <c r="ELX9" s="786"/>
      <c r="ELY9" s="786"/>
      <c r="ELZ9" s="786"/>
      <c r="EMA9" s="786"/>
      <c r="EMB9" s="786"/>
      <c r="EMC9" s="786"/>
      <c r="EMD9" s="786"/>
      <c r="EME9" s="786"/>
      <c r="EMF9" s="786"/>
      <c r="EMG9" s="786"/>
      <c r="EMH9" s="786"/>
      <c r="EMI9" s="786"/>
      <c r="EMJ9" s="786"/>
      <c r="EMK9" s="786"/>
      <c r="EML9" s="786"/>
      <c r="EMM9" s="786"/>
      <c r="EMN9" s="786"/>
      <c r="EMO9" s="786"/>
      <c r="EMP9" s="786"/>
      <c r="EMQ9" s="786"/>
      <c r="EMR9" s="786"/>
      <c r="EMS9" s="786"/>
      <c r="EMT9" s="786"/>
      <c r="EMU9" s="786"/>
      <c r="EMV9" s="786"/>
      <c r="EMW9" s="786"/>
      <c r="EMX9" s="786"/>
      <c r="EMY9" s="786"/>
      <c r="EMZ9" s="786"/>
      <c r="ENA9" s="786"/>
      <c r="ENB9" s="786"/>
      <c r="ENC9" s="786"/>
      <c r="END9" s="786"/>
      <c r="ENE9" s="786"/>
      <c r="ENF9" s="786"/>
      <c r="ENG9" s="786"/>
      <c r="ENH9" s="786"/>
      <c r="ENI9" s="786"/>
      <c r="ENJ9" s="786"/>
      <c r="ENK9" s="786"/>
      <c r="ENL9" s="786"/>
      <c r="ENM9" s="786"/>
      <c r="ENN9" s="786"/>
      <c r="ENO9" s="786"/>
      <c r="ENP9" s="786"/>
      <c r="ENQ9" s="786"/>
      <c r="ENR9" s="786"/>
      <c r="ENS9" s="786"/>
      <c r="ENT9" s="786"/>
      <c r="ENU9" s="786"/>
      <c r="ENV9" s="786"/>
      <c r="ENW9" s="786"/>
      <c r="ENX9" s="786"/>
      <c r="ENY9" s="786"/>
      <c r="ENZ9" s="786"/>
      <c r="EOA9" s="786"/>
      <c r="EOB9" s="786"/>
      <c r="EOC9" s="786"/>
      <c r="EOD9" s="786"/>
      <c r="EOE9" s="786"/>
      <c r="EOF9" s="786"/>
      <c r="EOG9" s="786"/>
      <c r="EOH9" s="786"/>
      <c r="EOI9" s="786"/>
      <c r="EOJ9" s="786"/>
      <c r="EOK9" s="786"/>
      <c r="EOL9" s="786"/>
      <c r="EOM9" s="786"/>
      <c r="EON9" s="786"/>
      <c r="EOO9" s="786"/>
      <c r="EOP9" s="786"/>
      <c r="EOQ9" s="786"/>
      <c r="EOR9" s="786"/>
      <c r="EOS9" s="786"/>
      <c r="EOT9" s="786"/>
      <c r="EOU9" s="786"/>
      <c r="EOV9" s="786"/>
      <c r="EOW9" s="786"/>
      <c r="EOX9" s="786"/>
      <c r="EOY9" s="786"/>
      <c r="EOZ9" s="786"/>
      <c r="EPA9" s="786"/>
      <c r="EPB9" s="786"/>
      <c r="EPC9" s="786"/>
      <c r="EPD9" s="786"/>
      <c r="EPE9" s="786"/>
      <c r="EPF9" s="786"/>
      <c r="EPG9" s="786"/>
      <c r="EPH9" s="786"/>
      <c r="EPI9" s="786"/>
      <c r="EPJ9" s="786"/>
      <c r="EPK9" s="786"/>
      <c r="EPL9" s="786"/>
      <c r="EPM9" s="786"/>
      <c r="EPN9" s="786"/>
      <c r="EPO9" s="786"/>
      <c r="EPP9" s="786"/>
      <c r="EPQ9" s="786"/>
      <c r="EPR9" s="786"/>
      <c r="EPS9" s="786"/>
      <c r="EPT9" s="786"/>
      <c r="EPU9" s="786"/>
      <c r="EPV9" s="786"/>
      <c r="EPW9" s="786"/>
      <c r="EPX9" s="786"/>
      <c r="EPY9" s="786"/>
      <c r="EPZ9" s="786"/>
      <c r="EQA9" s="786"/>
      <c r="EQB9" s="786"/>
      <c r="EQC9" s="786"/>
      <c r="EQD9" s="786"/>
      <c r="EQE9" s="786"/>
      <c r="EQF9" s="786"/>
      <c r="EQG9" s="786"/>
      <c r="EQH9" s="786"/>
      <c r="EQI9" s="786"/>
      <c r="EQJ9" s="786"/>
      <c r="EQK9" s="786"/>
      <c r="EQL9" s="786"/>
      <c r="EQM9" s="786"/>
      <c r="EQN9" s="786"/>
      <c r="EQO9" s="786"/>
      <c r="EQP9" s="786"/>
      <c r="EQQ9" s="786"/>
      <c r="EQR9" s="786"/>
      <c r="EQS9" s="786"/>
      <c r="EQT9" s="786"/>
      <c r="EQU9" s="786"/>
      <c r="EQV9" s="786"/>
      <c r="EQW9" s="786"/>
      <c r="EQX9" s="786"/>
      <c r="EQY9" s="786"/>
      <c r="EQZ9" s="786"/>
      <c r="ERA9" s="786"/>
      <c r="ERB9" s="786"/>
      <c r="ERC9" s="786"/>
      <c r="ERD9" s="786"/>
      <c r="ERE9" s="786"/>
      <c r="ERF9" s="786"/>
      <c r="ERG9" s="786"/>
      <c r="ERH9" s="786"/>
      <c r="ERI9" s="786"/>
      <c r="ERJ9" s="786"/>
      <c r="ERK9" s="786"/>
      <c r="ERL9" s="786"/>
      <c r="ERM9" s="786"/>
      <c r="ERN9" s="786"/>
      <c r="ERO9" s="786"/>
      <c r="ERP9" s="786"/>
      <c r="ERQ9" s="786"/>
      <c r="ERR9" s="786"/>
      <c r="ERS9" s="786"/>
      <c r="ERT9" s="786"/>
      <c r="ERU9" s="786"/>
      <c r="ERV9" s="786"/>
      <c r="ERW9" s="786"/>
      <c r="ERX9" s="786"/>
      <c r="ERY9" s="786"/>
      <c r="ERZ9" s="786"/>
      <c r="ESA9" s="786"/>
      <c r="ESB9" s="786"/>
      <c r="ESC9" s="786"/>
      <c r="ESD9" s="786"/>
      <c r="ESE9" s="786"/>
      <c r="ESF9" s="786"/>
      <c r="ESG9" s="786"/>
      <c r="ESH9" s="786"/>
      <c r="ESI9" s="786"/>
      <c r="ESJ9" s="786"/>
      <c r="ESK9" s="786"/>
      <c r="ESL9" s="786"/>
      <c r="ESM9" s="786"/>
      <c r="ESN9" s="786"/>
      <c r="ESO9" s="786"/>
      <c r="ESP9" s="786"/>
      <c r="ESQ9" s="786"/>
      <c r="ESR9" s="786"/>
      <c r="ESS9" s="786"/>
      <c r="EST9" s="786"/>
      <c r="ESU9" s="786"/>
      <c r="ESV9" s="786"/>
      <c r="ESW9" s="786"/>
      <c r="ESX9" s="786"/>
      <c r="ESY9" s="786"/>
      <c r="ESZ9" s="786"/>
      <c r="ETA9" s="786"/>
      <c r="ETB9" s="786"/>
      <c r="ETC9" s="786"/>
      <c r="ETD9" s="786"/>
      <c r="ETE9" s="786"/>
      <c r="ETF9" s="786"/>
      <c r="ETG9" s="786"/>
      <c r="ETH9" s="786"/>
      <c r="ETI9" s="786"/>
      <c r="ETJ9" s="786"/>
      <c r="ETK9" s="786"/>
      <c r="ETL9" s="786"/>
      <c r="ETM9" s="786"/>
      <c r="ETN9" s="786"/>
      <c r="ETO9" s="786"/>
      <c r="ETP9" s="786"/>
      <c r="ETQ9" s="786"/>
      <c r="ETR9" s="786"/>
      <c r="ETS9" s="786"/>
      <c r="ETT9" s="786"/>
      <c r="ETU9" s="786"/>
      <c r="ETV9" s="786"/>
      <c r="ETW9" s="786"/>
      <c r="ETX9" s="786"/>
      <c r="ETY9" s="786"/>
      <c r="ETZ9" s="786"/>
      <c r="EUA9" s="786"/>
      <c r="EUB9" s="786"/>
      <c r="EUC9" s="786"/>
      <c r="EUD9" s="786"/>
      <c r="EUE9" s="786"/>
      <c r="EUF9" s="786"/>
      <c r="EUG9" s="786"/>
      <c r="EUH9" s="786"/>
      <c r="EUI9" s="786"/>
      <c r="EUJ9" s="786"/>
      <c r="EUK9" s="786"/>
      <c r="EUL9" s="786"/>
      <c r="EUM9" s="786"/>
      <c r="EUN9" s="786"/>
      <c r="EUO9" s="786"/>
      <c r="EUP9" s="786"/>
      <c r="EUQ9" s="786"/>
      <c r="EUR9" s="786"/>
      <c r="EUS9" s="786"/>
      <c r="EUT9" s="786"/>
      <c r="EUU9" s="786"/>
      <c r="EUV9" s="786"/>
      <c r="EUW9" s="786"/>
      <c r="EUX9" s="786"/>
      <c r="EUY9" s="786"/>
      <c r="EUZ9" s="786"/>
      <c r="EVA9" s="786"/>
      <c r="EVB9" s="786"/>
      <c r="EVC9" s="786"/>
      <c r="EVD9" s="786"/>
      <c r="EVE9" s="786"/>
      <c r="EVF9" s="786"/>
      <c r="EVG9" s="786"/>
      <c r="EVH9" s="786"/>
      <c r="EVI9" s="786"/>
      <c r="EVJ9" s="786"/>
      <c r="EVK9" s="786"/>
      <c r="EVL9" s="786"/>
      <c r="EVM9" s="786"/>
      <c r="EVN9" s="786"/>
      <c r="EVO9" s="786"/>
      <c r="EVP9" s="786"/>
      <c r="EVQ9" s="786"/>
      <c r="EVR9" s="786"/>
      <c r="EVS9" s="786"/>
      <c r="EVT9" s="786"/>
      <c r="EVU9" s="786"/>
      <c r="EVV9" s="786"/>
      <c r="EVW9" s="786"/>
      <c r="EVX9" s="786"/>
      <c r="EVY9" s="786"/>
      <c r="EVZ9" s="786"/>
      <c r="EWA9" s="786"/>
      <c r="EWB9" s="786"/>
      <c r="EWC9" s="786"/>
      <c r="EWD9" s="786"/>
      <c r="EWE9" s="786"/>
      <c r="EWF9" s="786"/>
      <c r="EWG9" s="786"/>
      <c r="EWH9" s="786"/>
      <c r="EWI9" s="786"/>
      <c r="EWJ9" s="786"/>
      <c r="EWK9" s="786"/>
      <c r="EWL9" s="786"/>
      <c r="EWM9" s="786"/>
      <c r="EWN9" s="786"/>
      <c r="EWO9" s="786"/>
      <c r="EWP9" s="786"/>
      <c r="EWQ9" s="786"/>
      <c r="EWR9" s="786"/>
      <c r="EWS9" s="786"/>
      <c r="EWT9" s="786"/>
      <c r="EWU9" s="786"/>
      <c r="EWV9" s="786"/>
      <c r="EWW9" s="786"/>
      <c r="EWX9" s="786"/>
      <c r="EWY9" s="786"/>
      <c r="EWZ9" s="786"/>
      <c r="EXA9" s="786"/>
      <c r="EXB9" s="786"/>
      <c r="EXC9" s="786"/>
      <c r="EXD9" s="786"/>
      <c r="EXE9" s="786"/>
      <c r="EXF9" s="786"/>
      <c r="EXG9" s="786"/>
      <c r="EXH9" s="786"/>
      <c r="EXI9" s="786"/>
      <c r="EXJ9" s="786"/>
      <c r="EXK9" s="786"/>
      <c r="EXL9" s="786"/>
      <c r="EXM9" s="786"/>
      <c r="EXN9" s="786"/>
      <c r="EXO9" s="786"/>
      <c r="EXP9" s="786"/>
      <c r="EXQ9" s="786"/>
      <c r="EXR9" s="786"/>
      <c r="EXS9" s="786"/>
      <c r="EXT9" s="786"/>
      <c r="EXU9" s="786"/>
      <c r="EXV9" s="786"/>
      <c r="EXW9" s="786"/>
      <c r="EXX9" s="786"/>
      <c r="EXY9" s="786"/>
      <c r="EXZ9" s="786"/>
      <c r="EYA9" s="786"/>
      <c r="EYB9" s="786"/>
      <c r="EYC9" s="786"/>
      <c r="EYD9" s="786"/>
      <c r="EYE9" s="786"/>
      <c r="EYF9" s="786"/>
      <c r="EYG9" s="786"/>
      <c r="EYH9" s="786"/>
      <c r="EYI9" s="786"/>
      <c r="EYJ9" s="786"/>
      <c r="EYK9" s="786"/>
      <c r="EYL9" s="786"/>
      <c r="EYM9" s="786"/>
      <c r="EYN9" s="786"/>
      <c r="EYO9" s="786"/>
      <c r="EYP9" s="786"/>
      <c r="EYQ9" s="786"/>
      <c r="EYR9" s="786"/>
      <c r="EYS9" s="786"/>
      <c r="EYT9" s="786"/>
      <c r="EYU9" s="786"/>
      <c r="EYV9" s="786"/>
      <c r="EYW9" s="786"/>
      <c r="EYX9" s="786"/>
      <c r="EYY9" s="786"/>
      <c r="EYZ9" s="786"/>
      <c r="EZA9" s="786"/>
      <c r="EZB9" s="786"/>
      <c r="EZC9" s="786"/>
      <c r="EZD9" s="786"/>
      <c r="EZE9" s="786"/>
      <c r="EZF9" s="786"/>
      <c r="EZG9" s="786"/>
      <c r="EZH9" s="786"/>
      <c r="EZI9" s="786"/>
      <c r="EZJ9" s="786"/>
      <c r="EZK9" s="786"/>
      <c r="EZL9" s="786"/>
      <c r="EZM9" s="786"/>
      <c r="EZN9" s="786"/>
      <c r="EZO9" s="786"/>
      <c r="EZP9" s="786"/>
      <c r="EZQ9" s="786"/>
      <c r="EZR9" s="786"/>
      <c r="EZS9" s="786"/>
      <c r="EZT9" s="786"/>
      <c r="EZU9" s="786"/>
      <c r="EZV9" s="786"/>
      <c r="EZW9" s="786"/>
      <c r="EZX9" s="786"/>
      <c r="EZY9" s="786"/>
      <c r="EZZ9" s="786"/>
      <c r="FAA9" s="786"/>
      <c r="FAB9" s="786"/>
      <c r="FAC9" s="786"/>
      <c r="FAD9" s="786"/>
      <c r="FAE9" s="786"/>
      <c r="FAF9" s="786"/>
      <c r="FAG9" s="786"/>
      <c r="FAH9" s="786"/>
      <c r="FAI9" s="786"/>
      <c r="FAJ9" s="786"/>
      <c r="FAK9" s="786"/>
      <c r="FAL9" s="786"/>
      <c r="FAM9" s="786"/>
      <c r="FAN9" s="786"/>
      <c r="FAO9" s="786"/>
      <c r="FAP9" s="786"/>
      <c r="FAQ9" s="786"/>
      <c r="FAR9" s="786"/>
      <c r="FAS9" s="786"/>
      <c r="FAT9" s="786"/>
      <c r="FAU9" s="786"/>
      <c r="FAV9" s="786"/>
      <c r="FAW9" s="786"/>
      <c r="FAX9" s="786"/>
      <c r="FAY9" s="786"/>
      <c r="FAZ9" s="786"/>
      <c r="FBA9" s="786"/>
      <c r="FBB9" s="786"/>
      <c r="FBC9" s="786"/>
      <c r="FBD9" s="786"/>
      <c r="FBE9" s="786"/>
      <c r="FBF9" s="786"/>
      <c r="FBG9" s="786"/>
      <c r="FBH9" s="786"/>
      <c r="FBI9" s="786"/>
      <c r="FBJ9" s="786"/>
      <c r="FBK9" s="786"/>
      <c r="FBL9" s="786"/>
      <c r="FBM9" s="786"/>
      <c r="FBN9" s="786"/>
      <c r="FBO9" s="786"/>
      <c r="FBP9" s="786"/>
      <c r="FBQ9" s="786"/>
      <c r="FBR9" s="786"/>
      <c r="FBS9" s="786"/>
      <c r="FBT9" s="786"/>
      <c r="FBU9" s="786"/>
      <c r="FBV9" s="786"/>
      <c r="FBW9" s="786"/>
      <c r="FBX9" s="786"/>
      <c r="FBY9" s="786"/>
      <c r="FBZ9" s="786"/>
      <c r="FCA9" s="786"/>
      <c r="FCB9" s="786"/>
      <c r="FCC9" s="786"/>
      <c r="FCD9" s="786"/>
      <c r="FCE9" s="786"/>
      <c r="FCF9" s="786"/>
      <c r="FCG9" s="786"/>
      <c r="FCH9" s="786"/>
      <c r="FCI9" s="786"/>
      <c r="FCJ9" s="786"/>
      <c r="FCK9" s="786"/>
      <c r="FCL9" s="786"/>
      <c r="FCM9" s="786"/>
      <c r="FCN9" s="786"/>
      <c r="FCO9" s="786"/>
      <c r="FCP9" s="786"/>
      <c r="FCQ9" s="786"/>
      <c r="FCR9" s="786"/>
      <c r="FCS9" s="786"/>
      <c r="FCT9" s="786"/>
      <c r="FCU9" s="786"/>
      <c r="FCV9" s="786"/>
      <c r="FCW9" s="786"/>
      <c r="FCX9" s="786"/>
      <c r="FCY9" s="786"/>
      <c r="FCZ9" s="786"/>
      <c r="FDA9" s="786"/>
      <c r="FDB9" s="786"/>
      <c r="FDC9" s="786"/>
      <c r="FDD9" s="786"/>
      <c r="FDE9" s="786"/>
      <c r="FDF9" s="786"/>
      <c r="FDG9" s="786"/>
      <c r="FDH9" s="786"/>
      <c r="FDI9" s="786"/>
      <c r="FDJ9" s="786"/>
      <c r="FDK9" s="786"/>
      <c r="FDL9" s="786"/>
      <c r="FDM9" s="786"/>
      <c r="FDN9" s="786"/>
      <c r="FDO9" s="786"/>
      <c r="FDP9" s="786"/>
      <c r="FDQ9" s="786"/>
      <c r="FDR9" s="786"/>
      <c r="FDS9" s="786"/>
      <c r="FDT9" s="786"/>
      <c r="FDU9" s="786"/>
      <c r="FDV9" s="786"/>
      <c r="FDW9" s="786"/>
      <c r="FDX9" s="786"/>
      <c r="FDY9" s="786"/>
      <c r="FDZ9" s="786"/>
      <c r="FEA9" s="786"/>
      <c r="FEB9" s="786"/>
      <c r="FEC9" s="786"/>
      <c r="FED9" s="786"/>
      <c r="FEE9" s="786"/>
      <c r="FEF9" s="786"/>
      <c r="FEG9" s="786"/>
      <c r="FEH9" s="786"/>
      <c r="FEI9" s="786"/>
      <c r="FEJ9" s="786"/>
      <c r="FEK9" s="786"/>
      <c r="FEL9" s="786"/>
      <c r="FEM9" s="786"/>
      <c r="FEN9" s="786"/>
      <c r="FEO9" s="786"/>
      <c r="FEP9" s="786"/>
      <c r="FEQ9" s="786"/>
      <c r="FER9" s="786"/>
      <c r="FES9" s="786"/>
      <c r="FET9" s="786"/>
      <c r="FEU9" s="786"/>
      <c r="FEV9" s="786"/>
      <c r="FEW9" s="786"/>
      <c r="FEX9" s="786"/>
      <c r="FEY9" s="786"/>
      <c r="FEZ9" s="786"/>
      <c r="FFA9" s="786"/>
      <c r="FFB9" s="786"/>
      <c r="FFC9" s="786"/>
      <c r="FFD9" s="786"/>
      <c r="FFE9" s="786"/>
      <c r="FFF9" s="786"/>
      <c r="FFG9" s="786"/>
      <c r="FFH9" s="786"/>
      <c r="FFI9" s="786"/>
      <c r="FFJ9" s="786"/>
      <c r="FFK9" s="786"/>
      <c r="FFL9" s="786"/>
      <c r="FFM9" s="786"/>
      <c r="FFN9" s="786"/>
      <c r="FFO9" s="786"/>
      <c r="FFP9" s="786"/>
      <c r="FFQ9" s="786"/>
      <c r="FFR9" s="786"/>
      <c r="FFS9" s="786"/>
      <c r="FFT9" s="786"/>
      <c r="FFU9" s="786"/>
      <c r="FFV9" s="786"/>
      <c r="FFW9" s="786"/>
      <c r="FFX9" s="786"/>
      <c r="FFY9" s="786"/>
      <c r="FFZ9" s="786"/>
      <c r="FGA9" s="786"/>
      <c r="FGB9" s="786"/>
      <c r="FGC9" s="786"/>
      <c r="FGD9" s="786"/>
      <c r="FGE9" s="786"/>
      <c r="FGF9" s="786"/>
      <c r="FGG9" s="786"/>
      <c r="FGH9" s="786"/>
      <c r="FGI9" s="786"/>
      <c r="FGJ9" s="786"/>
      <c r="FGK9" s="786"/>
      <c r="FGL9" s="786"/>
      <c r="FGM9" s="786"/>
      <c r="FGN9" s="786"/>
      <c r="FGO9" s="786"/>
      <c r="FGP9" s="786"/>
      <c r="FGQ9" s="786"/>
      <c r="FGR9" s="786"/>
      <c r="FGS9" s="786"/>
      <c r="FGT9" s="786"/>
      <c r="FGU9" s="786"/>
      <c r="FGV9" s="786"/>
      <c r="FGW9" s="786"/>
      <c r="FGX9" s="786"/>
      <c r="FGY9" s="786"/>
      <c r="FGZ9" s="786"/>
      <c r="FHA9" s="786"/>
      <c r="FHB9" s="786"/>
      <c r="FHC9" s="786"/>
      <c r="FHD9" s="786"/>
      <c r="FHE9" s="786"/>
      <c r="FHF9" s="786"/>
      <c r="FHG9" s="786"/>
      <c r="FHH9" s="786"/>
      <c r="FHI9" s="786"/>
      <c r="FHJ9" s="786"/>
      <c r="FHK9" s="786"/>
      <c r="FHL9" s="786"/>
      <c r="FHM9" s="786"/>
      <c r="FHN9" s="786"/>
      <c r="FHO9" s="786"/>
      <c r="FHP9" s="786"/>
      <c r="FHQ9" s="786"/>
      <c r="FHR9" s="786"/>
      <c r="FHS9" s="786"/>
      <c r="FHT9" s="786"/>
      <c r="FHU9" s="786"/>
      <c r="FHV9" s="786"/>
      <c r="FHW9" s="786"/>
      <c r="FHX9" s="786"/>
      <c r="FHY9" s="786"/>
      <c r="FHZ9" s="786"/>
      <c r="FIA9" s="786"/>
      <c r="FIB9" s="786"/>
      <c r="FIC9" s="786"/>
      <c r="FID9" s="786"/>
      <c r="FIE9" s="786"/>
      <c r="FIF9" s="786"/>
      <c r="FIG9" s="786"/>
      <c r="FIH9" s="786"/>
      <c r="FII9" s="786"/>
      <c r="FIJ9" s="786"/>
      <c r="FIK9" s="786"/>
      <c r="FIL9" s="786"/>
      <c r="FIM9" s="786"/>
      <c r="FIN9" s="786"/>
      <c r="FIO9" s="786"/>
      <c r="FIP9" s="786"/>
      <c r="FIQ9" s="786"/>
      <c r="FIR9" s="786"/>
      <c r="FIS9" s="786"/>
      <c r="FIT9" s="786"/>
      <c r="FIU9" s="786"/>
      <c r="FIV9" s="786"/>
      <c r="FIW9" s="786"/>
      <c r="FIX9" s="786"/>
      <c r="FIY9" s="786"/>
      <c r="FIZ9" s="786"/>
      <c r="FJA9" s="786"/>
      <c r="FJB9" s="786"/>
      <c r="FJC9" s="786"/>
      <c r="FJD9" s="786"/>
      <c r="FJE9" s="786"/>
      <c r="FJF9" s="786"/>
      <c r="FJG9" s="786"/>
      <c r="FJH9" s="786"/>
      <c r="FJI9" s="786"/>
      <c r="FJJ9" s="786"/>
      <c r="FJK9" s="786"/>
      <c r="FJL9" s="786"/>
      <c r="FJM9" s="786"/>
      <c r="FJN9" s="786"/>
      <c r="FJO9" s="786"/>
      <c r="FJP9" s="786"/>
      <c r="FJQ9" s="786"/>
      <c r="FJR9" s="786"/>
      <c r="FJS9" s="786"/>
      <c r="FJT9" s="786"/>
      <c r="FJU9" s="786"/>
      <c r="FJV9" s="786"/>
      <c r="FJW9" s="786"/>
      <c r="FJX9" s="786"/>
      <c r="FJY9" s="786"/>
      <c r="FJZ9" s="786"/>
      <c r="FKA9" s="786"/>
      <c r="FKB9" s="786"/>
      <c r="FKC9" s="786"/>
      <c r="FKD9" s="786"/>
      <c r="FKE9" s="786"/>
      <c r="FKF9" s="786"/>
      <c r="FKG9" s="786"/>
      <c r="FKH9" s="786"/>
      <c r="FKI9" s="786"/>
      <c r="FKJ9" s="786"/>
      <c r="FKK9" s="786"/>
      <c r="FKL9" s="786"/>
      <c r="FKM9" s="786"/>
      <c r="FKN9" s="786"/>
      <c r="FKO9" s="786"/>
      <c r="FKP9" s="786"/>
      <c r="FKQ9" s="786"/>
      <c r="FKR9" s="786"/>
      <c r="FKS9" s="786"/>
      <c r="FKT9" s="786"/>
      <c r="FKU9" s="786"/>
      <c r="FKV9" s="786"/>
      <c r="FKW9" s="786"/>
      <c r="FKX9" s="786"/>
      <c r="FKY9" s="786"/>
      <c r="FKZ9" s="786"/>
      <c r="FLA9" s="786"/>
      <c r="FLB9" s="786"/>
      <c r="FLC9" s="786"/>
      <c r="FLD9" s="786"/>
      <c r="FLE9" s="786"/>
      <c r="FLF9" s="786"/>
      <c r="FLG9" s="786"/>
      <c r="FLH9" s="786"/>
      <c r="FLI9" s="786"/>
      <c r="FLJ9" s="786"/>
      <c r="FLK9" s="786"/>
      <c r="FLL9" s="786"/>
      <c r="FLM9" s="786"/>
      <c r="FLN9" s="786"/>
      <c r="FLO9" s="786"/>
      <c r="FLP9" s="786"/>
      <c r="FLQ9" s="786"/>
      <c r="FLR9" s="786"/>
      <c r="FLS9" s="786"/>
      <c r="FLT9" s="786"/>
      <c r="FLU9" s="786"/>
      <c r="FLV9" s="786"/>
      <c r="FLW9" s="786"/>
      <c r="FLX9" s="786"/>
      <c r="FLY9" s="786"/>
      <c r="FLZ9" s="786"/>
      <c r="FMA9" s="786"/>
      <c r="FMB9" s="786"/>
      <c r="FMC9" s="786"/>
      <c r="FMD9" s="786"/>
      <c r="FME9" s="786"/>
      <c r="FMF9" s="786"/>
      <c r="FMG9" s="786"/>
      <c r="FMH9" s="786"/>
      <c r="FMI9" s="786"/>
      <c r="FMJ9" s="786"/>
      <c r="FMK9" s="786"/>
      <c r="FML9" s="786"/>
      <c r="FMM9" s="786"/>
      <c r="FMN9" s="786"/>
      <c r="FMO9" s="786"/>
      <c r="FMP9" s="786"/>
      <c r="FMQ9" s="786"/>
      <c r="FMR9" s="786"/>
      <c r="FMS9" s="786"/>
      <c r="FMT9" s="786"/>
      <c r="FMU9" s="786"/>
      <c r="FMV9" s="786"/>
      <c r="FMW9" s="786"/>
      <c r="FMX9" s="786"/>
      <c r="FMY9" s="786"/>
      <c r="FMZ9" s="786"/>
      <c r="FNA9" s="786"/>
      <c r="FNB9" s="786"/>
      <c r="FNC9" s="786"/>
      <c r="FND9" s="786"/>
      <c r="FNE9" s="786"/>
      <c r="FNF9" s="786"/>
      <c r="FNG9" s="786"/>
      <c r="FNH9" s="786"/>
      <c r="FNI9" s="786"/>
      <c r="FNJ9" s="786"/>
      <c r="FNK9" s="786"/>
      <c r="FNL9" s="786"/>
      <c r="FNM9" s="786"/>
      <c r="FNN9" s="786"/>
      <c r="FNO9" s="786"/>
      <c r="FNP9" s="786"/>
      <c r="FNQ9" s="786"/>
      <c r="FNR9" s="786"/>
      <c r="FNS9" s="786"/>
      <c r="FNT9" s="786"/>
      <c r="FNU9" s="786"/>
      <c r="FNV9" s="786"/>
      <c r="FNW9" s="786"/>
      <c r="FNX9" s="786"/>
      <c r="FNY9" s="786"/>
      <c r="FNZ9" s="786"/>
      <c r="FOA9" s="786"/>
      <c r="FOB9" s="786"/>
      <c r="FOC9" s="786"/>
      <c r="FOD9" s="786"/>
      <c r="FOE9" s="786"/>
      <c r="FOF9" s="786"/>
      <c r="FOG9" s="786"/>
      <c r="FOH9" s="786"/>
      <c r="FOI9" s="786"/>
      <c r="FOJ9" s="786"/>
      <c r="FOK9" s="786"/>
      <c r="FOL9" s="786"/>
      <c r="FOM9" s="786"/>
      <c r="FON9" s="786"/>
      <c r="FOO9" s="786"/>
      <c r="FOP9" s="786"/>
      <c r="FOQ9" s="786"/>
      <c r="FOR9" s="786"/>
      <c r="FOS9" s="786"/>
      <c r="FOT9" s="786"/>
      <c r="FOU9" s="786"/>
      <c r="FOV9" s="786"/>
      <c r="FOW9" s="786"/>
      <c r="FOX9" s="786"/>
      <c r="FOY9" s="786"/>
      <c r="FOZ9" s="786"/>
      <c r="FPA9" s="786"/>
      <c r="FPB9" s="786"/>
      <c r="FPC9" s="786"/>
      <c r="FPD9" s="786"/>
      <c r="FPE9" s="786"/>
      <c r="FPF9" s="786"/>
      <c r="FPG9" s="786"/>
      <c r="FPH9" s="786"/>
      <c r="FPI9" s="786"/>
      <c r="FPJ9" s="786"/>
      <c r="FPK9" s="786"/>
      <c r="FPL9" s="786"/>
      <c r="FPM9" s="786"/>
      <c r="FPN9" s="786"/>
      <c r="FPO9" s="786"/>
      <c r="FPP9" s="786"/>
      <c r="FPQ9" s="786"/>
      <c r="FPR9" s="786"/>
      <c r="FPS9" s="786"/>
      <c r="FPT9" s="786"/>
      <c r="FPU9" s="786"/>
      <c r="FPV9" s="786"/>
      <c r="FPW9" s="786"/>
      <c r="FPX9" s="786"/>
      <c r="FPY9" s="786"/>
      <c r="FPZ9" s="786"/>
      <c r="FQA9" s="786"/>
      <c r="FQB9" s="786"/>
      <c r="FQC9" s="786"/>
      <c r="FQD9" s="786"/>
      <c r="FQE9" s="786"/>
      <c r="FQF9" s="786"/>
      <c r="FQG9" s="786"/>
      <c r="FQH9" s="786"/>
      <c r="FQI9" s="786"/>
      <c r="FQJ9" s="786"/>
      <c r="FQK9" s="786"/>
      <c r="FQL9" s="786"/>
      <c r="FQM9" s="786"/>
      <c r="FQN9" s="786"/>
      <c r="FQO9" s="786"/>
      <c r="FQP9" s="786"/>
      <c r="FQQ9" s="786"/>
      <c r="FQR9" s="786"/>
      <c r="FQS9" s="786"/>
      <c r="FQT9" s="786"/>
      <c r="FQU9" s="786"/>
      <c r="FQV9" s="786"/>
      <c r="FQW9" s="786"/>
      <c r="FQX9" s="786"/>
      <c r="FQY9" s="786"/>
      <c r="FQZ9" s="786"/>
      <c r="FRA9" s="786"/>
      <c r="FRB9" s="786"/>
      <c r="FRC9" s="786"/>
      <c r="FRD9" s="786"/>
      <c r="FRE9" s="786"/>
      <c r="FRF9" s="786"/>
      <c r="FRG9" s="786"/>
      <c r="FRH9" s="786"/>
      <c r="FRI9" s="786"/>
      <c r="FRJ9" s="786"/>
      <c r="FRK9" s="786"/>
      <c r="FRL9" s="786"/>
      <c r="FRM9" s="786"/>
      <c r="FRN9" s="786"/>
      <c r="FRO9" s="786"/>
      <c r="FRP9" s="786"/>
      <c r="FRQ9" s="786"/>
      <c r="FRR9" s="786"/>
      <c r="FRS9" s="786"/>
      <c r="FRT9" s="786"/>
      <c r="FRU9" s="786"/>
      <c r="FRV9" s="786"/>
      <c r="FRW9" s="786"/>
      <c r="FRX9" s="786"/>
      <c r="FRY9" s="786"/>
      <c r="FRZ9" s="786"/>
      <c r="FSA9" s="786"/>
      <c r="FSB9" s="786"/>
      <c r="FSC9" s="786"/>
      <c r="FSD9" s="786"/>
      <c r="FSE9" s="786"/>
      <c r="FSF9" s="786"/>
      <c r="FSG9" s="786"/>
      <c r="FSH9" s="786"/>
      <c r="FSI9" s="786"/>
      <c r="FSJ9" s="786"/>
      <c r="FSK9" s="786"/>
      <c r="FSL9" s="786"/>
      <c r="FSM9" s="786"/>
      <c r="FSN9" s="786"/>
      <c r="FSO9" s="786"/>
      <c r="FSP9" s="786"/>
      <c r="FSQ9" s="786"/>
      <c r="FSR9" s="786"/>
      <c r="FSS9" s="786"/>
      <c r="FST9" s="786"/>
      <c r="FSU9" s="786"/>
      <c r="FSV9" s="786"/>
      <c r="FSW9" s="786"/>
      <c r="FSX9" s="786"/>
      <c r="FSY9" s="786"/>
      <c r="FSZ9" s="786"/>
      <c r="FTA9" s="786"/>
      <c r="FTB9" s="786"/>
      <c r="FTC9" s="786"/>
      <c r="FTD9" s="786"/>
      <c r="FTE9" s="786"/>
      <c r="FTF9" s="786"/>
      <c r="FTG9" s="786"/>
      <c r="FTH9" s="786"/>
      <c r="FTI9" s="786"/>
      <c r="FTJ9" s="786"/>
      <c r="FTK9" s="786"/>
      <c r="FTL9" s="786"/>
      <c r="FTM9" s="786"/>
      <c r="FTN9" s="786"/>
      <c r="FTO9" s="786"/>
      <c r="FTP9" s="786"/>
      <c r="FTQ9" s="786"/>
      <c r="FTR9" s="786"/>
      <c r="FTS9" s="786"/>
      <c r="FTT9" s="786"/>
      <c r="FTU9" s="786"/>
      <c r="FTV9" s="786"/>
      <c r="FTW9" s="786"/>
      <c r="FTX9" s="786"/>
      <c r="FTY9" s="786"/>
      <c r="FTZ9" s="786"/>
      <c r="FUA9" s="786"/>
      <c r="FUB9" s="786"/>
      <c r="FUC9" s="786"/>
      <c r="FUD9" s="786"/>
      <c r="FUE9" s="786"/>
      <c r="FUF9" s="786"/>
      <c r="FUG9" s="786"/>
      <c r="FUH9" s="786"/>
      <c r="FUI9" s="786"/>
      <c r="FUJ9" s="786"/>
      <c r="FUK9" s="786"/>
      <c r="FUL9" s="786"/>
      <c r="FUM9" s="786"/>
      <c r="FUN9" s="786"/>
      <c r="FUO9" s="786"/>
      <c r="FUP9" s="786"/>
      <c r="FUQ9" s="786"/>
      <c r="FUR9" s="786"/>
      <c r="FUS9" s="786"/>
      <c r="FUT9" s="786"/>
      <c r="FUU9" s="786"/>
      <c r="FUV9" s="786"/>
      <c r="FUW9" s="786"/>
      <c r="FUX9" s="786"/>
      <c r="FUY9" s="786"/>
      <c r="FUZ9" s="786"/>
      <c r="FVA9" s="786"/>
      <c r="FVB9" s="786"/>
      <c r="FVC9" s="786"/>
      <c r="FVD9" s="786"/>
      <c r="FVE9" s="786"/>
      <c r="FVF9" s="786"/>
      <c r="FVG9" s="786"/>
      <c r="FVH9" s="786"/>
      <c r="FVI9" s="786"/>
      <c r="FVJ9" s="786"/>
      <c r="FVK9" s="786"/>
      <c r="FVL9" s="786"/>
      <c r="FVM9" s="786"/>
      <c r="FVN9" s="786"/>
      <c r="FVO9" s="786"/>
      <c r="FVP9" s="786"/>
      <c r="FVQ9" s="786"/>
      <c r="FVR9" s="786"/>
      <c r="FVS9" s="786"/>
      <c r="FVT9" s="786"/>
      <c r="FVU9" s="786"/>
      <c r="FVV9" s="786"/>
      <c r="FVW9" s="786"/>
      <c r="FVX9" s="786"/>
      <c r="FVY9" s="786"/>
      <c r="FVZ9" s="786"/>
      <c r="FWA9" s="786"/>
      <c r="FWB9" s="786"/>
      <c r="FWC9" s="786"/>
      <c r="FWD9" s="786"/>
      <c r="FWE9" s="786"/>
      <c r="FWF9" s="786"/>
      <c r="FWG9" s="786"/>
      <c r="FWH9" s="786"/>
      <c r="FWI9" s="786"/>
      <c r="FWJ9" s="786"/>
      <c r="FWK9" s="786"/>
      <c r="FWL9" s="786"/>
      <c r="FWM9" s="786"/>
      <c r="FWN9" s="786"/>
      <c r="FWO9" s="786"/>
      <c r="FWP9" s="786"/>
      <c r="FWQ9" s="786"/>
      <c r="FWR9" s="786"/>
      <c r="FWS9" s="786"/>
      <c r="FWT9" s="786"/>
      <c r="FWU9" s="786"/>
      <c r="FWV9" s="786"/>
      <c r="FWW9" s="786"/>
      <c r="FWX9" s="786"/>
      <c r="FWY9" s="786"/>
      <c r="FWZ9" s="786"/>
      <c r="FXA9" s="786"/>
      <c r="FXB9" s="786"/>
      <c r="FXC9" s="786"/>
      <c r="FXD9" s="786"/>
      <c r="FXE9" s="786"/>
      <c r="FXF9" s="786"/>
      <c r="FXG9" s="786"/>
      <c r="FXH9" s="786"/>
      <c r="FXI9" s="786"/>
      <c r="FXJ9" s="786"/>
      <c r="FXK9" s="786"/>
      <c r="FXL9" s="786"/>
      <c r="FXM9" s="786"/>
      <c r="FXN9" s="786"/>
      <c r="FXO9" s="786"/>
      <c r="FXP9" s="786"/>
      <c r="FXQ9" s="786"/>
      <c r="FXR9" s="786"/>
      <c r="FXS9" s="786"/>
      <c r="FXT9" s="786"/>
      <c r="FXU9" s="786"/>
      <c r="FXV9" s="786"/>
      <c r="FXW9" s="786"/>
      <c r="FXX9" s="786"/>
      <c r="FXY9" s="786"/>
      <c r="FXZ9" s="786"/>
      <c r="FYA9" s="786"/>
      <c r="FYB9" s="786"/>
      <c r="FYC9" s="786"/>
      <c r="FYD9" s="786"/>
      <c r="FYE9" s="786"/>
      <c r="FYF9" s="786"/>
      <c r="FYG9" s="786"/>
      <c r="FYH9" s="786"/>
      <c r="FYI9" s="786"/>
      <c r="FYJ9" s="786"/>
      <c r="FYK9" s="786"/>
      <c r="FYL9" s="786"/>
      <c r="FYM9" s="786"/>
      <c r="FYN9" s="786"/>
      <c r="FYO9" s="786"/>
      <c r="FYP9" s="786"/>
      <c r="FYQ9" s="786"/>
      <c r="FYR9" s="786"/>
      <c r="FYS9" s="786"/>
      <c r="FYT9" s="786"/>
      <c r="FYU9" s="786"/>
      <c r="FYV9" s="786"/>
      <c r="FYW9" s="786"/>
      <c r="FYX9" s="786"/>
      <c r="FYY9" s="786"/>
      <c r="FYZ9" s="786"/>
      <c r="FZA9" s="786"/>
      <c r="FZB9" s="786"/>
      <c r="FZC9" s="786"/>
      <c r="FZD9" s="786"/>
      <c r="FZE9" s="786"/>
      <c r="FZF9" s="786"/>
      <c r="FZG9" s="786"/>
      <c r="FZH9" s="786"/>
      <c r="FZI9" s="786"/>
      <c r="FZJ9" s="786"/>
      <c r="FZK9" s="786"/>
      <c r="FZL9" s="786"/>
      <c r="FZM9" s="786"/>
      <c r="FZN9" s="786"/>
      <c r="FZO9" s="786"/>
      <c r="FZP9" s="786"/>
      <c r="FZQ9" s="786"/>
      <c r="FZR9" s="786"/>
      <c r="FZS9" s="786"/>
      <c r="FZT9" s="786"/>
      <c r="FZU9" s="786"/>
      <c r="FZV9" s="786"/>
      <c r="FZW9" s="786"/>
      <c r="FZX9" s="786"/>
      <c r="FZY9" s="786"/>
      <c r="FZZ9" s="786"/>
      <c r="GAA9" s="786"/>
      <c r="GAB9" s="786"/>
      <c r="GAC9" s="786"/>
      <c r="GAD9" s="786"/>
      <c r="GAE9" s="786"/>
      <c r="GAF9" s="786"/>
      <c r="GAG9" s="786"/>
      <c r="GAH9" s="786"/>
      <c r="GAI9" s="786"/>
      <c r="GAJ9" s="786"/>
      <c r="GAK9" s="786"/>
      <c r="GAL9" s="786"/>
      <c r="GAM9" s="786"/>
      <c r="GAN9" s="786"/>
      <c r="GAO9" s="786"/>
      <c r="GAP9" s="786"/>
      <c r="GAQ9" s="786"/>
      <c r="GAR9" s="786"/>
      <c r="GAS9" s="786"/>
      <c r="GAT9" s="786"/>
      <c r="GAU9" s="786"/>
      <c r="GAV9" s="786"/>
      <c r="GAW9" s="786"/>
      <c r="GAX9" s="786"/>
      <c r="GAY9" s="786"/>
      <c r="GAZ9" s="786"/>
      <c r="GBA9" s="786"/>
      <c r="GBB9" s="786"/>
      <c r="GBC9" s="786"/>
      <c r="GBD9" s="786"/>
      <c r="GBE9" s="786"/>
      <c r="GBF9" s="786"/>
      <c r="GBG9" s="786"/>
      <c r="GBH9" s="786"/>
      <c r="GBI9" s="786"/>
      <c r="GBJ9" s="786"/>
      <c r="GBK9" s="786"/>
      <c r="GBL9" s="786"/>
      <c r="GBM9" s="786"/>
      <c r="GBN9" s="786"/>
      <c r="GBO9" s="786"/>
      <c r="GBP9" s="786"/>
      <c r="GBQ9" s="786"/>
      <c r="GBR9" s="786"/>
      <c r="GBS9" s="786"/>
      <c r="GBT9" s="786"/>
      <c r="GBU9" s="786"/>
      <c r="GBV9" s="786"/>
      <c r="GBW9" s="786"/>
      <c r="GBX9" s="786"/>
      <c r="GBY9" s="786"/>
      <c r="GBZ9" s="786"/>
      <c r="GCA9" s="786"/>
      <c r="GCB9" s="786"/>
      <c r="GCC9" s="786"/>
      <c r="GCD9" s="786"/>
      <c r="GCE9" s="786"/>
      <c r="GCF9" s="786"/>
      <c r="GCG9" s="786"/>
      <c r="GCH9" s="786"/>
      <c r="GCI9" s="786"/>
      <c r="GCJ9" s="786"/>
      <c r="GCK9" s="786"/>
      <c r="GCL9" s="786"/>
      <c r="GCM9" s="786"/>
      <c r="GCN9" s="786"/>
      <c r="GCO9" s="786"/>
      <c r="GCP9" s="786"/>
      <c r="GCQ9" s="786"/>
      <c r="GCR9" s="786"/>
      <c r="GCS9" s="786"/>
      <c r="GCT9" s="786"/>
      <c r="GCU9" s="786"/>
      <c r="GCV9" s="786"/>
      <c r="GCW9" s="786"/>
      <c r="GCX9" s="786"/>
      <c r="GCY9" s="786"/>
      <c r="GCZ9" s="786"/>
      <c r="GDA9" s="786"/>
      <c r="GDB9" s="786"/>
      <c r="GDC9" s="786"/>
      <c r="GDD9" s="786"/>
      <c r="GDE9" s="786"/>
      <c r="GDF9" s="786"/>
      <c r="GDG9" s="786"/>
      <c r="GDH9" s="786"/>
      <c r="GDI9" s="786"/>
      <c r="GDJ9" s="786"/>
      <c r="GDK9" s="786"/>
      <c r="GDL9" s="786"/>
      <c r="GDM9" s="786"/>
      <c r="GDN9" s="786"/>
      <c r="GDO9" s="786"/>
      <c r="GDP9" s="786"/>
      <c r="GDQ9" s="786"/>
      <c r="GDR9" s="786"/>
      <c r="GDS9" s="786"/>
      <c r="GDT9" s="786"/>
      <c r="GDU9" s="786"/>
      <c r="GDV9" s="786"/>
      <c r="GDW9" s="786"/>
      <c r="GDX9" s="786"/>
      <c r="GDY9" s="786"/>
      <c r="GDZ9" s="786"/>
      <c r="GEA9" s="786"/>
      <c r="GEB9" s="786"/>
      <c r="GEC9" s="786"/>
      <c r="GED9" s="786"/>
      <c r="GEE9" s="786"/>
      <c r="GEF9" s="786"/>
      <c r="GEG9" s="786"/>
      <c r="GEH9" s="786"/>
      <c r="GEI9" s="786"/>
      <c r="GEJ9" s="786"/>
      <c r="GEK9" s="786"/>
      <c r="GEL9" s="786"/>
      <c r="GEM9" s="786"/>
      <c r="GEN9" s="786"/>
      <c r="GEO9" s="786"/>
      <c r="GEP9" s="786"/>
      <c r="GEQ9" s="786"/>
      <c r="GER9" s="786"/>
      <c r="GES9" s="786"/>
      <c r="GET9" s="786"/>
      <c r="GEU9" s="786"/>
      <c r="GEV9" s="786"/>
      <c r="GEW9" s="786"/>
      <c r="GEX9" s="786"/>
      <c r="GEY9" s="786"/>
      <c r="GEZ9" s="786"/>
      <c r="GFA9" s="786"/>
      <c r="GFB9" s="786"/>
      <c r="GFC9" s="786"/>
      <c r="GFD9" s="786"/>
      <c r="GFE9" s="786"/>
      <c r="GFF9" s="786"/>
      <c r="GFG9" s="786"/>
      <c r="GFH9" s="786"/>
      <c r="GFI9" s="786"/>
      <c r="GFJ9" s="786"/>
      <c r="GFK9" s="786"/>
      <c r="GFL9" s="786"/>
      <c r="GFM9" s="786"/>
      <c r="GFN9" s="786"/>
      <c r="GFO9" s="786"/>
      <c r="GFP9" s="786"/>
      <c r="GFQ9" s="786"/>
      <c r="GFR9" s="786"/>
      <c r="GFS9" s="786"/>
      <c r="GFT9" s="786"/>
      <c r="GFU9" s="786"/>
      <c r="GFV9" s="786"/>
      <c r="GFW9" s="786"/>
      <c r="GFX9" s="786"/>
      <c r="GFY9" s="786"/>
      <c r="GFZ9" s="786"/>
      <c r="GGA9" s="786"/>
      <c r="GGB9" s="786"/>
      <c r="GGC9" s="786"/>
      <c r="GGD9" s="786"/>
      <c r="GGE9" s="786"/>
      <c r="GGF9" s="786"/>
      <c r="GGG9" s="786"/>
      <c r="GGH9" s="786"/>
      <c r="GGI9" s="786"/>
      <c r="GGJ9" s="786"/>
      <c r="GGK9" s="786"/>
      <c r="GGL9" s="786"/>
      <c r="GGM9" s="786"/>
      <c r="GGN9" s="786"/>
      <c r="GGO9" s="786"/>
      <c r="GGP9" s="786"/>
      <c r="GGQ9" s="786"/>
      <c r="GGR9" s="786"/>
      <c r="GGS9" s="786"/>
      <c r="GGT9" s="786"/>
      <c r="GGU9" s="786"/>
      <c r="GGV9" s="786"/>
      <c r="GGW9" s="786"/>
      <c r="GGX9" s="786"/>
      <c r="GGY9" s="786"/>
      <c r="GGZ9" s="786"/>
      <c r="GHA9" s="786"/>
      <c r="GHB9" s="786"/>
      <c r="GHC9" s="786"/>
      <c r="GHD9" s="786"/>
      <c r="GHE9" s="786"/>
      <c r="GHF9" s="786"/>
      <c r="GHG9" s="786"/>
      <c r="GHH9" s="786"/>
      <c r="GHI9" s="786"/>
      <c r="GHJ9" s="786"/>
      <c r="GHK9" s="786"/>
      <c r="GHL9" s="786"/>
      <c r="GHM9" s="786"/>
      <c r="GHN9" s="786"/>
      <c r="GHO9" s="786"/>
      <c r="GHP9" s="786"/>
      <c r="GHQ9" s="786"/>
      <c r="GHR9" s="786"/>
      <c r="GHS9" s="786"/>
      <c r="GHT9" s="786"/>
      <c r="GHU9" s="786"/>
      <c r="GHV9" s="786"/>
      <c r="GHW9" s="786"/>
      <c r="GHX9" s="786"/>
      <c r="GHY9" s="786"/>
      <c r="GHZ9" s="786"/>
      <c r="GIA9" s="786"/>
      <c r="GIB9" s="786"/>
      <c r="GIC9" s="786"/>
      <c r="GID9" s="786"/>
      <c r="GIE9" s="786"/>
      <c r="GIF9" s="786"/>
      <c r="GIG9" s="786"/>
      <c r="GIH9" s="786"/>
      <c r="GII9" s="786"/>
      <c r="GIJ9" s="786"/>
      <c r="GIK9" s="786"/>
      <c r="GIL9" s="786"/>
      <c r="GIM9" s="786"/>
      <c r="GIN9" s="786"/>
      <c r="GIO9" s="786"/>
      <c r="GIP9" s="786"/>
      <c r="GIQ9" s="786"/>
      <c r="GIR9" s="786"/>
      <c r="GIS9" s="786"/>
      <c r="GIT9" s="786"/>
      <c r="GIU9" s="786"/>
      <c r="GIV9" s="786"/>
      <c r="GIW9" s="786"/>
      <c r="GIX9" s="786"/>
      <c r="GIY9" s="786"/>
      <c r="GIZ9" s="786"/>
      <c r="GJA9" s="786"/>
      <c r="GJB9" s="786"/>
      <c r="GJC9" s="786"/>
      <c r="GJD9" s="786"/>
      <c r="GJE9" s="786"/>
      <c r="GJF9" s="786"/>
      <c r="GJG9" s="786"/>
      <c r="GJH9" s="786"/>
      <c r="GJI9" s="786"/>
      <c r="GJJ9" s="786"/>
      <c r="GJK9" s="786"/>
      <c r="GJL9" s="786"/>
      <c r="GJM9" s="786"/>
      <c r="GJN9" s="786"/>
      <c r="GJO9" s="786"/>
      <c r="GJP9" s="786"/>
      <c r="GJQ9" s="786"/>
      <c r="GJR9" s="786"/>
      <c r="GJS9" s="786"/>
      <c r="GJT9" s="786"/>
      <c r="GJU9" s="786"/>
      <c r="GJV9" s="786"/>
      <c r="GJW9" s="786"/>
      <c r="GJX9" s="786"/>
      <c r="GJY9" s="786"/>
      <c r="GJZ9" s="786"/>
      <c r="GKA9" s="786"/>
      <c r="GKB9" s="786"/>
      <c r="GKC9" s="786"/>
      <c r="GKD9" s="786"/>
      <c r="GKE9" s="786"/>
      <c r="GKF9" s="786"/>
      <c r="GKG9" s="786"/>
      <c r="GKH9" s="786"/>
      <c r="GKI9" s="786"/>
      <c r="GKJ9" s="786"/>
      <c r="GKK9" s="786"/>
      <c r="GKL9" s="786"/>
      <c r="GKM9" s="786"/>
      <c r="GKN9" s="786"/>
      <c r="GKO9" s="786"/>
      <c r="GKP9" s="786"/>
      <c r="GKQ9" s="786"/>
      <c r="GKR9" s="786"/>
      <c r="GKS9" s="786"/>
      <c r="GKT9" s="786"/>
      <c r="GKU9" s="786"/>
      <c r="GKV9" s="786"/>
      <c r="GKW9" s="786"/>
      <c r="GKX9" s="786"/>
      <c r="GKY9" s="786"/>
      <c r="GKZ9" s="786"/>
      <c r="GLA9" s="786"/>
      <c r="GLB9" s="786"/>
      <c r="GLC9" s="786"/>
      <c r="GLD9" s="786"/>
      <c r="GLE9" s="786"/>
      <c r="GLF9" s="786"/>
      <c r="GLG9" s="786"/>
      <c r="GLH9" s="786"/>
      <c r="GLI9" s="786"/>
      <c r="GLJ9" s="786"/>
      <c r="GLK9" s="786"/>
      <c r="GLL9" s="786"/>
      <c r="GLM9" s="786"/>
      <c r="GLN9" s="786"/>
      <c r="GLO9" s="786"/>
      <c r="GLP9" s="786"/>
      <c r="GLQ9" s="786"/>
      <c r="GLR9" s="786"/>
      <c r="GLS9" s="786"/>
      <c r="GLT9" s="786"/>
      <c r="GLU9" s="786"/>
      <c r="GLV9" s="786"/>
      <c r="GLW9" s="786"/>
      <c r="GLX9" s="786"/>
      <c r="GLY9" s="786"/>
      <c r="GLZ9" s="786"/>
      <c r="GMA9" s="786"/>
      <c r="GMB9" s="786"/>
      <c r="GMC9" s="786"/>
      <c r="GMD9" s="786"/>
      <c r="GME9" s="786"/>
      <c r="GMF9" s="786"/>
      <c r="GMG9" s="786"/>
      <c r="GMH9" s="786"/>
      <c r="GMI9" s="786"/>
      <c r="GMJ9" s="786"/>
      <c r="GMK9" s="786"/>
      <c r="GML9" s="786"/>
      <c r="GMM9" s="786"/>
      <c r="GMN9" s="786"/>
      <c r="GMO9" s="786"/>
      <c r="GMP9" s="786"/>
      <c r="GMQ9" s="786"/>
      <c r="GMR9" s="786"/>
      <c r="GMS9" s="786"/>
      <c r="GMT9" s="786"/>
      <c r="GMU9" s="786"/>
      <c r="GMV9" s="786"/>
      <c r="GMW9" s="786"/>
      <c r="GMX9" s="786"/>
      <c r="GMY9" s="786"/>
      <c r="GMZ9" s="786"/>
      <c r="GNA9" s="786"/>
      <c r="GNB9" s="786"/>
      <c r="GNC9" s="786"/>
      <c r="GND9" s="786"/>
      <c r="GNE9" s="786"/>
      <c r="GNF9" s="786"/>
      <c r="GNG9" s="786"/>
      <c r="GNH9" s="786"/>
      <c r="GNI9" s="786"/>
      <c r="GNJ9" s="786"/>
      <c r="GNK9" s="786"/>
      <c r="GNL9" s="786"/>
      <c r="GNM9" s="786"/>
      <c r="GNN9" s="786"/>
      <c r="GNO9" s="786"/>
      <c r="GNP9" s="786"/>
      <c r="GNQ9" s="786"/>
      <c r="GNR9" s="786"/>
      <c r="GNS9" s="786"/>
      <c r="GNT9" s="786"/>
      <c r="GNU9" s="786"/>
      <c r="GNV9" s="786"/>
      <c r="GNW9" s="786"/>
      <c r="GNX9" s="786"/>
      <c r="GNY9" s="786"/>
      <c r="GNZ9" s="786"/>
      <c r="GOA9" s="786"/>
      <c r="GOB9" s="786"/>
      <c r="GOC9" s="786"/>
      <c r="GOD9" s="786"/>
      <c r="GOE9" s="786"/>
      <c r="GOF9" s="786"/>
      <c r="GOG9" s="786"/>
      <c r="GOH9" s="786"/>
      <c r="GOI9" s="786"/>
      <c r="GOJ9" s="786"/>
      <c r="GOK9" s="786"/>
      <c r="GOL9" s="786"/>
      <c r="GOM9" s="786"/>
      <c r="GON9" s="786"/>
      <c r="GOO9" s="786"/>
      <c r="GOP9" s="786"/>
      <c r="GOQ9" s="786"/>
      <c r="GOR9" s="786"/>
      <c r="GOS9" s="786"/>
      <c r="GOT9" s="786"/>
      <c r="GOU9" s="786"/>
      <c r="GOV9" s="786"/>
      <c r="GOW9" s="786"/>
      <c r="GOX9" s="786"/>
      <c r="GOY9" s="786"/>
      <c r="GOZ9" s="786"/>
      <c r="GPA9" s="786"/>
      <c r="GPB9" s="786"/>
      <c r="GPC9" s="786"/>
      <c r="GPD9" s="786"/>
      <c r="GPE9" s="786"/>
      <c r="GPF9" s="786"/>
      <c r="GPG9" s="786"/>
      <c r="GPH9" s="786"/>
      <c r="GPI9" s="786"/>
      <c r="GPJ9" s="786"/>
      <c r="GPK9" s="786"/>
      <c r="GPL9" s="786"/>
      <c r="GPM9" s="786"/>
      <c r="GPN9" s="786"/>
      <c r="GPO9" s="786"/>
      <c r="GPP9" s="786"/>
      <c r="GPQ9" s="786"/>
      <c r="GPR9" s="786"/>
      <c r="GPS9" s="786"/>
      <c r="GPT9" s="786"/>
      <c r="GPU9" s="786"/>
      <c r="GPV9" s="786"/>
      <c r="GPW9" s="786"/>
      <c r="GPX9" s="786"/>
      <c r="GPY9" s="786"/>
      <c r="GPZ9" s="786"/>
      <c r="GQA9" s="786"/>
      <c r="GQB9" s="786"/>
      <c r="GQC9" s="786"/>
      <c r="GQD9" s="786"/>
      <c r="GQE9" s="786"/>
      <c r="GQF9" s="786"/>
      <c r="GQG9" s="786"/>
      <c r="GQH9" s="786"/>
      <c r="GQI9" s="786"/>
      <c r="GQJ9" s="786"/>
      <c r="GQK9" s="786"/>
      <c r="GQL9" s="786"/>
      <c r="GQM9" s="786"/>
      <c r="GQN9" s="786"/>
      <c r="GQO9" s="786"/>
      <c r="GQP9" s="786"/>
      <c r="GQQ9" s="786"/>
      <c r="GQR9" s="786"/>
      <c r="GQS9" s="786"/>
      <c r="GQT9" s="786"/>
      <c r="GQU9" s="786"/>
      <c r="GQV9" s="786"/>
      <c r="GQW9" s="786"/>
      <c r="GQX9" s="786"/>
      <c r="GQY9" s="786"/>
      <c r="GQZ9" s="786"/>
      <c r="GRA9" s="786"/>
      <c r="GRB9" s="786"/>
      <c r="GRC9" s="786"/>
      <c r="GRD9" s="786"/>
      <c r="GRE9" s="786"/>
      <c r="GRF9" s="786"/>
      <c r="GRG9" s="786"/>
      <c r="GRH9" s="786"/>
      <c r="GRI9" s="786"/>
      <c r="GRJ9" s="786"/>
      <c r="GRK9" s="786"/>
      <c r="GRL9" s="786"/>
      <c r="GRM9" s="786"/>
      <c r="GRN9" s="786"/>
      <c r="GRO9" s="786"/>
      <c r="GRP9" s="786"/>
      <c r="GRQ9" s="786"/>
      <c r="GRR9" s="786"/>
      <c r="GRS9" s="786"/>
      <c r="GRT9" s="786"/>
      <c r="GRU9" s="786"/>
      <c r="GRV9" s="786"/>
      <c r="GRW9" s="786"/>
      <c r="GRX9" s="786"/>
      <c r="GRY9" s="786"/>
      <c r="GRZ9" s="786"/>
      <c r="GSA9" s="786"/>
      <c r="GSB9" s="786"/>
      <c r="GSC9" s="786"/>
      <c r="GSD9" s="786"/>
      <c r="GSE9" s="786"/>
      <c r="GSF9" s="786"/>
      <c r="GSG9" s="786"/>
      <c r="GSH9" s="786"/>
      <c r="GSI9" s="786"/>
      <c r="GSJ9" s="786"/>
      <c r="GSK9" s="786"/>
      <c r="GSL9" s="786"/>
      <c r="GSM9" s="786"/>
      <c r="GSN9" s="786"/>
      <c r="GSO9" s="786"/>
      <c r="GSP9" s="786"/>
      <c r="GSQ9" s="786"/>
      <c r="GSR9" s="786"/>
      <c r="GSS9" s="786"/>
      <c r="GST9" s="786"/>
      <c r="GSU9" s="786"/>
      <c r="GSV9" s="786"/>
      <c r="GSW9" s="786"/>
      <c r="GSX9" s="786"/>
      <c r="GSY9" s="786"/>
      <c r="GSZ9" s="786"/>
      <c r="GTA9" s="786"/>
      <c r="GTB9" s="786"/>
      <c r="GTC9" s="786"/>
      <c r="GTD9" s="786"/>
      <c r="GTE9" s="786"/>
      <c r="GTF9" s="786"/>
      <c r="GTG9" s="786"/>
      <c r="GTH9" s="786"/>
      <c r="GTI9" s="786"/>
      <c r="GTJ9" s="786"/>
      <c r="GTK9" s="786"/>
      <c r="GTL9" s="786"/>
      <c r="GTM9" s="786"/>
      <c r="GTN9" s="786"/>
      <c r="GTO9" s="786"/>
      <c r="GTP9" s="786"/>
      <c r="GTQ9" s="786"/>
      <c r="GTR9" s="786"/>
      <c r="GTS9" s="786"/>
      <c r="GTT9" s="786"/>
      <c r="GTU9" s="786"/>
      <c r="GTV9" s="786"/>
      <c r="GTW9" s="786"/>
      <c r="GTX9" s="786"/>
      <c r="GTY9" s="786"/>
      <c r="GTZ9" s="786"/>
      <c r="GUA9" s="786"/>
      <c r="GUB9" s="786"/>
      <c r="GUC9" s="786"/>
      <c r="GUD9" s="786"/>
      <c r="GUE9" s="786"/>
      <c r="GUF9" s="786"/>
      <c r="GUG9" s="786"/>
      <c r="GUH9" s="786"/>
      <c r="GUI9" s="786"/>
      <c r="GUJ9" s="786"/>
      <c r="GUK9" s="786"/>
      <c r="GUL9" s="786"/>
      <c r="GUM9" s="786"/>
      <c r="GUN9" s="786"/>
      <c r="GUO9" s="786"/>
      <c r="GUP9" s="786"/>
      <c r="GUQ9" s="786"/>
      <c r="GUR9" s="786"/>
      <c r="GUS9" s="786"/>
      <c r="GUT9" s="786"/>
      <c r="GUU9" s="786"/>
      <c r="GUV9" s="786"/>
      <c r="GUW9" s="786"/>
      <c r="GUX9" s="786"/>
      <c r="GUY9" s="786"/>
      <c r="GUZ9" s="786"/>
      <c r="GVA9" s="786"/>
      <c r="GVB9" s="786"/>
      <c r="GVC9" s="786"/>
      <c r="GVD9" s="786"/>
      <c r="GVE9" s="786"/>
      <c r="GVF9" s="786"/>
      <c r="GVG9" s="786"/>
      <c r="GVH9" s="786"/>
      <c r="GVI9" s="786"/>
      <c r="GVJ9" s="786"/>
      <c r="GVK9" s="786"/>
      <c r="GVL9" s="786"/>
      <c r="GVM9" s="786"/>
      <c r="GVN9" s="786"/>
      <c r="GVO9" s="786"/>
      <c r="GVP9" s="786"/>
      <c r="GVQ9" s="786"/>
      <c r="GVR9" s="786"/>
      <c r="GVS9" s="786"/>
      <c r="GVT9" s="786"/>
      <c r="GVU9" s="786"/>
      <c r="GVV9" s="786"/>
      <c r="GVW9" s="786"/>
      <c r="GVX9" s="786"/>
      <c r="GVY9" s="786"/>
      <c r="GVZ9" s="786"/>
      <c r="GWA9" s="786"/>
      <c r="GWB9" s="786"/>
      <c r="GWC9" s="786"/>
      <c r="GWD9" s="786"/>
      <c r="GWE9" s="786"/>
      <c r="GWF9" s="786"/>
      <c r="GWG9" s="786"/>
      <c r="GWH9" s="786"/>
      <c r="GWI9" s="786"/>
      <c r="GWJ9" s="786"/>
      <c r="GWK9" s="786"/>
      <c r="GWL9" s="786"/>
      <c r="GWM9" s="786"/>
      <c r="GWN9" s="786"/>
      <c r="GWO9" s="786"/>
      <c r="GWP9" s="786"/>
      <c r="GWQ9" s="786"/>
      <c r="GWR9" s="786"/>
      <c r="GWS9" s="786"/>
      <c r="GWT9" s="786"/>
      <c r="GWU9" s="786"/>
      <c r="GWV9" s="786"/>
      <c r="GWW9" s="786"/>
      <c r="GWX9" s="786"/>
      <c r="GWY9" s="786"/>
      <c r="GWZ9" s="786"/>
      <c r="GXA9" s="786"/>
      <c r="GXB9" s="786"/>
      <c r="GXC9" s="786"/>
      <c r="GXD9" s="786"/>
      <c r="GXE9" s="786"/>
      <c r="GXF9" s="786"/>
      <c r="GXG9" s="786"/>
      <c r="GXH9" s="786"/>
      <c r="GXI9" s="786"/>
      <c r="GXJ9" s="786"/>
      <c r="GXK9" s="786"/>
      <c r="GXL9" s="786"/>
      <c r="GXM9" s="786"/>
      <c r="GXN9" s="786"/>
      <c r="GXO9" s="786"/>
      <c r="GXP9" s="786"/>
      <c r="GXQ9" s="786"/>
      <c r="GXR9" s="786"/>
      <c r="GXS9" s="786"/>
      <c r="GXT9" s="786"/>
      <c r="GXU9" s="786"/>
      <c r="GXV9" s="786"/>
      <c r="GXW9" s="786"/>
      <c r="GXX9" s="786"/>
      <c r="GXY9" s="786"/>
      <c r="GXZ9" s="786"/>
      <c r="GYA9" s="786"/>
      <c r="GYB9" s="786"/>
      <c r="GYC9" s="786"/>
      <c r="GYD9" s="786"/>
      <c r="GYE9" s="786"/>
      <c r="GYF9" s="786"/>
      <c r="GYG9" s="786"/>
      <c r="GYH9" s="786"/>
      <c r="GYI9" s="786"/>
      <c r="GYJ9" s="786"/>
      <c r="GYK9" s="786"/>
      <c r="GYL9" s="786"/>
      <c r="GYM9" s="786"/>
      <c r="GYN9" s="786"/>
      <c r="GYO9" s="786"/>
      <c r="GYP9" s="786"/>
      <c r="GYQ9" s="786"/>
      <c r="GYR9" s="786"/>
      <c r="GYS9" s="786"/>
      <c r="GYT9" s="786"/>
      <c r="GYU9" s="786"/>
      <c r="GYV9" s="786"/>
      <c r="GYW9" s="786"/>
      <c r="GYX9" s="786"/>
      <c r="GYY9" s="786"/>
      <c r="GYZ9" s="786"/>
      <c r="GZA9" s="786"/>
      <c r="GZB9" s="786"/>
      <c r="GZC9" s="786"/>
      <c r="GZD9" s="786"/>
      <c r="GZE9" s="786"/>
      <c r="GZF9" s="786"/>
      <c r="GZG9" s="786"/>
      <c r="GZH9" s="786"/>
      <c r="GZI9" s="786"/>
      <c r="GZJ9" s="786"/>
      <c r="GZK9" s="786"/>
      <c r="GZL9" s="786"/>
      <c r="GZM9" s="786"/>
      <c r="GZN9" s="786"/>
      <c r="GZO9" s="786"/>
      <c r="GZP9" s="786"/>
      <c r="GZQ9" s="786"/>
      <c r="GZR9" s="786"/>
      <c r="GZS9" s="786"/>
      <c r="GZT9" s="786"/>
      <c r="GZU9" s="786"/>
      <c r="GZV9" s="786"/>
      <c r="GZW9" s="786"/>
      <c r="GZX9" s="786"/>
      <c r="GZY9" s="786"/>
      <c r="GZZ9" s="786"/>
      <c r="HAA9" s="786"/>
      <c r="HAB9" s="786"/>
      <c r="HAC9" s="786"/>
      <c r="HAD9" s="786"/>
      <c r="HAE9" s="786"/>
      <c r="HAF9" s="786"/>
      <c r="HAG9" s="786"/>
      <c r="HAH9" s="786"/>
      <c r="HAI9" s="786"/>
      <c r="HAJ9" s="786"/>
      <c r="HAK9" s="786"/>
      <c r="HAL9" s="786"/>
      <c r="HAM9" s="786"/>
      <c r="HAN9" s="786"/>
      <c r="HAO9" s="786"/>
      <c r="HAP9" s="786"/>
      <c r="HAQ9" s="786"/>
      <c r="HAR9" s="786"/>
      <c r="HAS9" s="786"/>
      <c r="HAT9" s="786"/>
      <c r="HAU9" s="786"/>
      <c r="HAV9" s="786"/>
      <c r="HAW9" s="786"/>
      <c r="HAX9" s="786"/>
      <c r="HAY9" s="786"/>
      <c r="HAZ9" s="786"/>
      <c r="HBA9" s="786"/>
      <c r="HBB9" s="786"/>
      <c r="HBC9" s="786"/>
      <c r="HBD9" s="786"/>
      <c r="HBE9" s="786"/>
      <c r="HBF9" s="786"/>
      <c r="HBG9" s="786"/>
      <c r="HBH9" s="786"/>
      <c r="HBI9" s="786"/>
      <c r="HBJ9" s="786"/>
      <c r="HBK9" s="786"/>
      <c r="HBL9" s="786"/>
      <c r="HBM9" s="786"/>
      <c r="HBN9" s="786"/>
      <c r="HBO9" s="786"/>
      <c r="HBP9" s="786"/>
      <c r="HBQ9" s="786"/>
      <c r="HBR9" s="786"/>
      <c r="HBS9" s="786"/>
      <c r="HBT9" s="786"/>
      <c r="HBU9" s="786"/>
      <c r="HBV9" s="786"/>
      <c r="HBW9" s="786"/>
      <c r="HBX9" s="786"/>
      <c r="HBY9" s="786"/>
      <c r="HBZ9" s="786"/>
      <c r="HCA9" s="786"/>
      <c r="HCB9" s="786"/>
      <c r="HCC9" s="786"/>
      <c r="HCD9" s="786"/>
      <c r="HCE9" s="786"/>
      <c r="HCF9" s="786"/>
      <c r="HCG9" s="786"/>
      <c r="HCH9" s="786"/>
      <c r="HCI9" s="786"/>
      <c r="HCJ9" s="786"/>
      <c r="HCK9" s="786"/>
      <c r="HCL9" s="786"/>
      <c r="HCM9" s="786"/>
      <c r="HCN9" s="786"/>
      <c r="HCO9" s="786"/>
      <c r="HCP9" s="786"/>
      <c r="HCQ9" s="786"/>
      <c r="HCR9" s="786"/>
      <c r="HCS9" s="786"/>
      <c r="HCT9" s="786"/>
      <c r="HCU9" s="786"/>
      <c r="HCV9" s="786"/>
      <c r="HCW9" s="786"/>
      <c r="HCX9" s="786"/>
      <c r="HCY9" s="786"/>
      <c r="HCZ9" s="786"/>
      <c r="HDA9" s="786"/>
      <c r="HDB9" s="786"/>
      <c r="HDC9" s="786"/>
      <c r="HDD9" s="786"/>
      <c r="HDE9" s="786"/>
      <c r="HDF9" s="786"/>
      <c r="HDG9" s="786"/>
      <c r="HDH9" s="786"/>
      <c r="HDI9" s="786"/>
      <c r="HDJ9" s="786"/>
      <c r="HDK9" s="786"/>
      <c r="HDL9" s="786"/>
      <c r="HDM9" s="786"/>
      <c r="HDN9" s="786"/>
      <c r="HDO9" s="786"/>
      <c r="HDP9" s="786"/>
      <c r="HDQ9" s="786"/>
      <c r="HDR9" s="786"/>
      <c r="HDS9" s="786"/>
      <c r="HDT9" s="786"/>
      <c r="HDU9" s="786"/>
      <c r="HDV9" s="786"/>
      <c r="HDW9" s="786"/>
      <c r="HDX9" s="786"/>
      <c r="HDY9" s="786"/>
      <c r="HDZ9" s="786"/>
      <c r="HEA9" s="786"/>
      <c r="HEB9" s="786"/>
      <c r="HEC9" s="786"/>
      <c r="HED9" s="786"/>
      <c r="HEE9" s="786"/>
      <c r="HEF9" s="786"/>
      <c r="HEG9" s="786"/>
      <c r="HEH9" s="786"/>
      <c r="HEI9" s="786"/>
      <c r="HEJ9" s="786"/>
      <c r="HEK9" s="786"/>
      <c r="HEL9" s="786"/>
      <c r="HEM9" s="786"/>
      <c r="HEN9" s="786"/>
      <c r="HEO9" s="786"/>
      <c r="HEP9" s="786"/>
      <c r="HEQ9" s="786"/>
      <c r="HER9" s="786"/>
      <c r="HES9" s="786"/>
      <c r="HET9" s="786"/>
      <c r="HEU9" s="786"/>
      <c r="HEV9" s="786"/>
      <c r="HEW9" s="786"/>
      <c r="HEX9" s="786"/>
      <c r="HEY9" s="786"/>
      <c r="HEZ9" s="786"/>
      <c r="HFA9" s="786"/>
      <c r="HFB9" s="786"/>
      <c r="HFC9" s="786"/>
      <c r="HFD9" s="786"/>
      <c r="HFE9" s="786"/>
      <c r="HFF9" s="786"/>
      <c r="HFG9" s="786"/>
      <c r="HFH9" s="786"/>
      <c r="HFI9" s="786"/>
      <c r="HFJ9" s="786"/>
      <c r="HFK9" s="786"/>
      <c r="HFL9" s="786"/>
      <c r="HFM9" s="786"/>
      <c r="HFN9" s="786"/>
      <c r="HFO9" s="786"/>
      <c r="HFP9" s="786"/>
      <c r="HFQ9" s="786"/>
      <c r="HFR9" s="786"/>
      <c r="HFS9" s="786"/>
      <c r="HFT9" s="786"/>
      <c r="HFU9" s="786"/>
      <c r="HFV9" s="786"/>
      <c r="HFW9" s="786"/>
      <c r="HFX9" s="786"/>
      <c r="HFY9" s="786"/>
      <c r="HFZ9" s="786"/>
      <c r="HGA9" s="786"/>
      <c r="HGB9" s="786"/>
      <c r="HGC9" s="786"/>
      <c r="HGD9" s="786"/>
      <c r="HGE9" s="786"/>
      <c r="HGF9" s="786"/>
      <c r="HGG9" s="786"/>
      <c r="HGH9" s="786"/>
      <c r="HGI9" s="786"/>
      <c r="HGJ9" s="786"/>
      <c r="HGK9" s="786"/>
      <c r="HGL9" s="786"/>
      <c r="HGM9" s="786"/>
      <c r="HGN9" s="786"/>
      <c r="HGO9" s="786"/>
      <c r="HGP9" s="786"/>
      <c r="HGQ9" s="786"/>
      <c r="HGR9" s="786"/>
      <c r="HGS9" s="786"/>
      <c r="HGT9" s="786"/>
      <c r="HGU9" s="786"/>
      <c r="HGV9" s="786"/>
      <c r="HGW9" s="786"/>
      <c r="HGX9" s="786"/>
      <c r="HGY9" s="786"/>
      <c r="HGZ9" s="786"/>
      <c r="HHA9" s="786"/>
      <c r="HHB9" s="786"/>
      <c r="HHC9" s="786"/>
      <c r="HHD9" s="786"/>
      <c r="HHE9" s="786"/>
      <c r="HHF9" s="786"/>
      <c r="HHG9" s="786"/>
      <c r="HHH9" s="786"/>
      <c r="HHI9" s="786"/>
      <c r="HHJ9" s="786"/>
      <c r="HHK9" s="786"/>
      <c r="HHL9" s="786"/>
      <c r="HHM9" s="786"/>
      <c r="HHN9" s="786"/>
      <c r="HHO9" s="786"/>
      <c r="HHP9" s="786"/>
      <c r="HHQ9" s="786"/>
      <c r="HHR9" s="786"/>
      <c r="HHS9" s="786"/>
      <c r="HHT9" s="786"/>
      <c r="HHU9" s="786"/>
      <c r="HHV9" s="786"/>
      <c r="HHW9" s="786"/>
      <c r="HHX9" s="786"/>
      <c r="HHY9" s="786"/>
      <c r="HHZ9" s="786"/>
      <c r="HIA9" s="786"/>
      <c r="HIB9" s="786"/>
      <c r="HIC9" s="786"/>
      <c r="HID9" s="786"/>
      <c r="HIE9" s="786"/>
      <c r="HIF9" s="786"/>
      <c r="HIG9" s="786"/>
      <c r="HIH9" s="786"/>
      <c r="HII9" s="786"/>
      <c r="HIJ9" s="786"/>
      <c r="HIK9" s="786"/>
      <c r="HIL9" s="786"/>
      <c r="HIM9" s="786"/>
      <c r="HIN9" s="786"/>
      <c r="HIO9" s="786"/>
      <c r="HIP9" s="786"/>
      <c r="HIQ9" s="786"/>
      <c r="HIR9" s="786"/>
      <c r="HIS9" s="786"/>
      <c r="HIT9" s="786"/>
      <c r="HIU9" s="786"/>
      <c r="HIV9" s="786"/>
      <c r="HIW9" s="786"/>
      <c r="HIX9" s="786"/>
      <c r="HIY9" s="786"/>
      <c r="HIZ9" s="786"/>
      <c r="HJA9" s="786"/>
      <c r="HJB9" s="786"/>
      <c r="HJC9" s="786"/>
      <c r="HJD9" s="786"/>
      <c r="HJE9" s="786"/>
      <c r="HJF9" s="786"/>
      <c r="HJG9" s="786"/>
      <c r="HJH9" s="786"/>
      <c r="HJI9" s="786"/>
      <c r="HJJ9" s="786"/>
      <c r="HJK9" s="786"/>
      <c r="HJL9" s="786"/>
      <c r="HJM9" s="786"/>
      <c r="HJN9" s="786"/>
      <c r="HJO9" s="786"/>
      <c r="HJP9" s="786"/>
      <c r="HJQ9" s="786"/>
      <c r="HJR9" s="786"/>
      <c r="HJS9" s="786"/>
      <c r="HJT9" s="786"/>
      <c r="HJU9" s="786"/>
      <c r="HJV9" s="786"/>
      <c r="HJW9" s="786"/>
      <c r="HJX9" s="786"/>
      <c r="HJY9" s="786"/>
      <c r="HJZ9" s="786"/>
      <c r="HKA9" s="786"/>
      <c r="HKB9" s="786"/>
      <c r="HKC9" s="786"/>
      <c r="HKD9" s="786"/>
      <c r="HKE9" s="786"/>
      <c r="HKF9" s="786"/>
      <c r="HKG9" s="786"/>
      <c r="HKH9" s="786"/>
      <c r="HKI9" s="786"/>
      <c r="HKJ9" s="786"/>
      <c r="HKK9" s="786"/>
      <c r="HKL9" s="786"/>
      <c r="HKM9" s="786"/>
      <c r="HKN9" s="786"/>
      <c r="HKO9" s="786"/>
      <c r="HKP9" s="786"/>
      <c r="HKQ9" s="786"/>
      <c r="HKR9" s="786"/>
      <c r="HKS9" s="786"/>
      <c r="HKT9" s="786"/>
      <c r="HKU9" s="786"/>
      <c r="HKV9" s="786"/>
      <c r="HKW9" s="786"/>
      <c r="HKX9" s="786"/>
      <c r="HKY9" s="786"/>
      <c r="HKZ9" s="786"/>
      <c r="HLA9" s="786"/>
      <c r="HLB9" s="786"/>
      <c r="HLC9" s="786"/>
      <c r="HLD9" s="786"/>
      <c r="HLE9" s="786"/>
      <c r="HLF9" s="786"/>
      <c r="HLG9" s="786"/>
      <c r="HLH9" s="786"/>
      <c r="HLI9" s="786"/>
      <c r="HLJ9" s="786"/>
      <c r="HLK9" s="786"/>
      <c r="HLL9" s="786"/>
      <c r="HLM9" s="786"/>
      <c r="HLN9" s="786"/>
      <c r="HLO9" s="786"/>
      <c r="HLP9" s="786"/>
      <c r="HLQ9" s="786"/>
      <c r="HLR9" s="786"/>
      <c r="HLS9" s="786"/>
      <c r="HLT9" s="786"/>
      <c r="HLU9" s="786"/>
      <c r="HLV9" s="786"/>
      <c r="HLW9" s="786"/>
      <c r="HLX9" s="786"/>
      <c r="HLY9" s="786"/>
      <c r="HLZ9" s="786"/>
      <c r="HMA9" s="786"/>
      <c r="HMB9" s="786"/>
      <c r="HMC9" s="786"/>
      <c r="HMD9" s="786"/>
      <c r="HME9" s="786"/>
      <c r="HMF9" s="786"/>
      <c r="HMG9" s="786"/>
      <c r="HMH9" s="786"/>
      <c r="HMI9" s="786"/>
      <c r="HMJ9" s="786"/>
      <c r="HMK9" s="786"/>
      <c r="HML9" s="786"/>
      <c r="HMM9" s="786"/>
      <c r="HMN9" s="786"/>
      <c r="HMO9" s="786"/>
      <c r="HMP9" s="786"/>
      <c r="HMQ9" s="786"/>
      <c r="HMR9" s="786"/>
      <c r="HMS9" s="786"/>
      <c r="HMT9" s="786"/>
      <c r="HMU9" s="786"/>
      <c r="HMV9" s="786"/>
      <c r="HMW9" s="786"/>
      <c r="HMX9" s="786"/>
      <c r="HMY9" s="786"/>
      <c r="HMZ9" s="786"/>
      <c r="HNA9" s="786"/>
      <c r="HNB9" s="786"/>
      <c r="HNC9" s="786"/>
      <c r="HND9" s="786"/>
      <c r="HNE9" s="786"/>
      <c r="HNF9" s="786"/>
      <c r="HNG9" s="786"/>
      <c r="HNH9" s="786"/>
      <c r="HNI9" s="786"/>
      <c r="HNJ9" s="786"/>
      <c r="HNK9" s="786"/>
      <c r="HNL9" s="786"/>
      <c r="HNM9" s="786"/>
      <c r="HNN9" s="786"/>
      <c r="HNO9" s="786"/>
      <c r="HNP9" s="786"/>
      <c r="HNQ9" s="786"/>
      <c r="HNR9" s="786"/>
      <c r="HNS9" s="786"/>
      <c r="HNT9" s="786"/>
      <c r="HNU9" s="786"/>
      <c r="HNV9" s="786"/>
      <c r="HNW9" s="786"/>
      <c r="HNX9" s="786"/>
      <c r="HNY9" s="786"/>
      <c r="HNZ9" s="786"/>
      <c r="HOA9" s="786"/>
      <c r="HOB9" s="786"/>
      <c r="HOC9" s="786"/>
      <c r="HOD9" s="786"/>
      <c r="HOE9" s="786"/>
      <c r="HOF9" s="786"/>
      <c r="HOG9" s="786"/>
      <c r="HOH9" s="786"/>
      <c r="HOI9" s="786"/>
      <c r="HOJ9" s="786"/>
      <c r="HOK9" s="786"/>
      <c r="HOL9" s="786"/>
      <c r="HOM9" s="786"/>
      <c r="HON9" s="786"/>
      <c r="HOO9" s="786"/>
      <c r="HOP9" s="786"/>
      <c r="HOQ9" s="786"/>
      <c r="HOR9" s="786"/>
      <c r="HOS9" s="786"/>
      <c r="HOT9" s="786"/>
      <c r="HOU9" s="786"/>
      <c r="HOV9" s="786"/>
      <c r="HOW9" s="786"/>
      <c r="HOX9" s="786"/>
      <c r="HOY9" s="786"/>
      <c r="HOZ9" s="786"/>
      <c r="HPA9" s="786"/>
      <c r="HPB9" s="786"/>
      <c r="HPC9" s="786"/>
      <c r="HPD9" s="786"/>
      <c r="HPE9" s="786"/>
      <c r="HPF9" s="786"/>
      <c r="HPG9" s="786"/>
      <c r="HPH9" s="786"/>
      <c r="HPI9" s="786"/>
      <c r="HPJ9" s="786"/>
      <c r="HPK9" s="786"/>
      <c r="HPL9" s="786"/>
      <c r="HPM9" s="786"/>
      <c r="HPN9" s="786"/>
      <c r="HPO9" s="786"/>
      <c r="HPP9" s="786"/>
      <c r="HPQ9" s="786"/>
      <c r="HPR9" s="786"/>
      <c r="HPS9" s="786"/>
      <c r="HPT9" s="786"/>
      <c r="HPU9" s="786"/>
      <c r="HPV9" s="786"/>
      <c r="HPW9" s="786"/>
      <c r="HPX9" s="786"/>
      <c r="HPY9" s="786"/>
      <c r="HPZ9" s="786"/>
      <c r="HQA9" s="786"/>
      <c r="HQB9" s="786"/>
      <c r="HQC9" s="786"/>
      <c r="HQD9" s="786"/>
      <c r="HQE9" s="786"/>
      <c r="HQF9" s="786"/>
      <c r="HQG9" s="786"/>
      <c r="HQH9" s="786"/>
      <c r="HQI9" s="786"/>
      <c r="HQJ9" s="786"/>
      <c r="HQK9" s="786"/>
      <c r="HQL9" s="786"/>
      <c r="HQM9" s="786"/>
      <c r="HQN9" s="786"/>
      <c r="HQO9" s="786"/>
      <c r="HQP9" s="786"/>
      <c r="HQQ9" s="786"/>
      <c r="HQR9" s="786"/>
      <c r="HQS9" s="786"/>
      <c r="HQT9" s="786"/>
      <c r="HQU9" s="786"/>
      <c r="HQV9" s="786"/>
      <c r="HQW9" s="786"/>
      <c r="HQX9" s="786"/>
      <c r="HQY9" s="786"/>
      <c r="HQZ9" s="786"/>
      <c r="HRA9" s="786"/>
      <c r="HRB9" s="786"/>
      <c r="HRC9" s="786"/>
      <c r="HRD9" s="786"/>
      <c r="HRE9" s="786"/>
      <c r="HRF9" s="786"/>
      <c r="HRG9" s="786"/>
      <c r="HRH9" s="786"/>
      <c r="HRI9" s="786"/>
      <c r="HRJ9" s="786"/>
      <c r="HRK9" s="786"/>
      <c r="HRL9" s="786"/>
      <c r="HRM9" s="786"/>
      <c r="HRN9" s="786"/>
      <c r="HRO9" s="786"/>
      <c r="HRP9" s="786"/>
      <c r="HRQ9" s="786"/>
      <c r="HRR9" s="786"/>
      <c r="HRS9" s="786"/>
      <c r="HRT9" s="786"/>
      <c r="HRU9" s="786"/>
      <c r="HRV9" s="786"/>
      <c r="HRW9" s="786"/>
      <c r="HRX9" s="786"/>
      <c r="HRY9" s="786"/>
      <c r="HRZ9" s="786"/>
      <c r="HSA9" s="786"/>
      <c r="HSB9" s="786"/>
      <c r="HSC9" s="786"/>
      <c r="HSD9" s="786"/>
      <c r="HSE9" s="786"/>
      <c r="HSF9" s="786"/>
      <c r="HSG9" s="786"/>
      <c r="HSH9" s="786"/>
      <c r="HSI9" s="786"/>
      <c r="HSJ9" s="786"/>
      <c r="HSK9" s="786"/>
      <c r="HSL9" s="786"/>
      <c r="HSM9" s="786"/>
      <c r="HSN9" s="786"/>
      <c r="HSO9" s="786"/>
      <c r="HSP9" s="786"/>
      <c r="HSQ9" s="786"/>
      <c r="HSR9" s="786"/>
      <c r="HSS9" s="786"/>
      <c r="HST9" s="786"/>
      <c r="HSU9" s="786"/>
      <c r="HSV9" s="786"/>
      <c r="HSW9" s="786"/>
      <c r="HSX9" s="786"/>
      <c r="HSY9" s="786"/>
      <c r="HSZ9" s="786"/>
      <c r="HTA9" s="786"/>
      <c r="HTB9" s="786"/>
      <c r="HTC9" s="786"/>
      <c r="HTD9" s="786"/>
      <c r="HTE9" s="786"/>
      <c r="HTF9" s="786"/>
      <c r="HTG9" s="786"/>
      <c r="HTH9" s="786"/>
      <c r="HTI9" s="786"/>
      <c r="HTJ9" s="786"/>
      <c r="HTK9" s="786"/>
      <c r="HTL9" s="786"/>
      <c r="HTM9" s="786"/>
      <c r="HTN9" s="786"/>
      <c r="HTO9" s="786"/>
      <c r="HTP9" s="786"/>
      <c r="HTQ9" s="786"/>
      <c r="HTR9" s="786"/>
      <c r="HTS9" s="786"/>
      <c r="HTT9" s="786"/>
      <c r="HTU9" s="786"/>
      <c r="HTV9" s="786"/>
      <c r="HTW9" s="786"/>
      <c r="HTX9" s="786"/>
      <c r="HTY9" s="786"/>
      <c r="HTZ9" s="786"/>
      <c r="HUA9" s="786"/>
      <c r="HUB9" s="786"/>
      <c r="HUC9" s="786"/>
      <c r="HUD9" s="786"/>
      <c r="HUE9" s="786"/>
      <c r="HUF9" s="786"/>
      <c r="HUG9" s="786"/>
      <c r="HUH9" s="786"/>
      <c r="HUI9" s="786"/>
      <c r="HUJ9" s="786"/>
      <c r="HUK9" s="786"/>
      <c r="HUL9" s="786"/>
      <c r="HUM9" s="786"/>
      <c r="HUN9" s="786"/>
      <c r="HUO9" s="786"/>
      <c r="HUP9" s="786"/>
      <c r="HUQ9" s="786"/>
      <c r="HUR9" s="786"/>
      <c r="HUS9" s="786"/>
      <c r="HUT9" s="786"/>
      <c r="HUU9" s="786"/>
      <c r="HUV9" s="786"/>
      <c r="HUW9" s="786"/>
      <c r="HUX9" s="786"/>
      <c r="HUY9" s="786"/>
      <c r="HUZ9" s="786"/>
      <c r="HVA9" s="786"/>
      <c r="HVB9" s="786"/>
      <c r="HVC9" s="786"/>
      <c r="HVD9" s="786"/>
      <c r="HVE9" s="786"/>
      <c r="HVF9" s="786"/>
      <c r="HVG9" s="786"/>
      <c r="HVH9" s="786"/>
      <c r="HVI9" s="786"/>
      <c r="HVJ9" s="786"/>
      <c r="HVK9" s="786"/>
      <c r="HVL9" s="786"/>
      <c r="HVM9" s="786"/>
      <c r="HVN9" s="786"/>
      <c r="HVO9" s="786"/>
      <c r="HVP9" s="786"/>
      <c r="HVQ9" s="786"/>
      <c r="HVR9" s="786"/>
      <c r="HVS9" s="786"/>
      <c r="HVT9" s="786"/>
      <c r="HVU9" s="786"/>
      <c r="HVV9" s="786"/>
      <c r="HVW9" s="786"/>
      <c r="HVX9" s="786"/>
      <c r="HVY9" s="786"/>
      <c r="HVZ9" s="786"/>
      <c r="HWA9" s="786"/>
      <c r="HWB9" s="786"/>
      <c r="HWC9" s="786"/>
      <c r="HWD9" s="786"/>
      <c r="HWE9" s="786"/>
      <c r="HWF9" s="786"/>
      <c r="HWG9" s="786"/>
      <c r="HWH9" s="786"/>
      <c r="HWI9" s="786"/>
      <c r="HWJ9" s="786"/>
      <c r="HWK9" s="786"/>
      <c r="HWL9" s="786"/>
      <c r="HWM9" s="786"/>
      <c r="HWN9" s="786"/>
      <c r="HWO9" s="786"/>
      <c r="HWP9" s="786"/>
      <c r="HWQ9" s="786"/>
      <c r="HWR9" s="786"/>
      <c r="HWS9" s="786"/>
      <c r="HWT9" s="786"/>
      <c r="HWU9" s="786"/>
      <c r="HWV9" s="786"/>
      <c r="HWW9" s="786"/>
      <c r="HWX9" s="786"/>
      <c r="HWY9" s="786"/>
      <c r="HWZ9" s="786"/>
      <c r="HXA9" s="786"/>
      <c r="HXB9" s="786"/>
      <c r="HXC9" s="786"/>
      <c r="HXD9" s="786"/>
      <c r="HXE9" s="786"/>
      <c r="HXF9" s="786"/>
      <c r="HXG9" s="786"/>
      <c r="HXH9" s="786"/>
      <c r="HXI9" s="786"/>
      <c r="HXJ9" s="786"/>
      <c r="HXK9" s="786"/>
      <c r="HXL9" s="786"/>
      <c r="HXM9" s="786"/>
      <c r="HXN9" s="786"/>
      <c r="HXO9" s="786"/>
      <c r="HXP9" s="786"/>
      <c r="HXQ9" s="786"/>
      <c r="HXR9" s="786"/>
      <c r="HXS9" s="786"/>
      <c r="HXT9" s="786"/>
      <c r="HXU9" s="786"/>
      <c r="HXV9" s="786"/>
      <c r="HXW9" s="786"/>
      <c r="HXX9" s="786"/>
      <c r="HXY9" s="786"/>
      <c r="HXZ9" s="786"/>
      <c r="HYA9" s="786"/>
      <c r="HYB9" s="786"/>
      <c r="HYC9" s="786"/>
      <c r="HYD9" s="786"/>
      <c r="HYE9" s="786"/>
      <c r="HYF9" s="786"/>
      <c r="HYG9" s="786"/>
      <c r="HYH9" s="786"/>
      <c r="HYI9" s="786"/>
      <c r="HYJ9" s="786"/>
      <c r="HYK9" s="786"/>
      <c r="HYL9" s="786"/>
      <c r="HYM9" s="786"/>
      <c r="HYN9" s="786"/>
      <c r="HYO9" s="786"/>
      <c r="HYP9" s="786"/>
      <c r="HYQ9" s="786"/>
      <c r="HYR9" s="786"/>
      <c r="HYS9" s="786"/>
      <c r="HYT9" s="786"/>
      <c r="HYU9" s="786"/>
      <c r="HYV9" s="786"/>
      <c r="HYW9" s="786"/>
      <c r="HYX9" s="786"/>
      <c r="HYY9" s="786"/>
      <c r="HYZ9" s="786"/>
      <c r="HZA9" s="786"/>
      <c r="HZB9" s="786"/>
      <c r="HZC9" s="786"/>
      <c r="HZD9" s="786"/>
      <c r="HZE9" s="786"/>
      <c r="HZF9" s="786"/>
      <c r="HZG9" s="786"/>
      <c r="HZH9" s="786"/>
      <c r="HZI9" s="786"/>
      <c r="HZJ9" s="786"/>
      <c r="HZK9" s="786"/>
      <c r="HZL9" s="786"/>
      <c r="HZM9" s="786"/>
      <c r="HZN9" s="786"/>
      <c r="HZO9" s="786"/>
      <c r="HZP9" s="786"/>
      <c r="HZQ9" s="786"/>
      <c r="HZR9" s="786"/>
      <c r="HZS9" s="786"/>
      <c r="HZT9" s="786"/>
      <c r="HZU9" s="786"/>
      <c r="HZV9" s="786"/>
      <c r="HZW9" s="786"/>
      <c r="HZX9" s="786"/>
      <c r="HZY9" s="786"/>
      <c r="HZZ9" s="786"/>
      <c r="IAA9" s="786"/>
      <c r="IAB9" s="786"/>
      <c r="IAC9" s="786"/>
      <c r="IAD9" s="786"/>
      <c r="IAE9" s="786"/>
      <c r="IAF9" s="786"/>
      <c r="IAG9" s="786"/>
      <c r="IAH9" s="786"/>
      <c r="IAI9" s="786"/>
      <c r="IAJ9" s="786"/>
      <c r="IAK9" s="786"/>
      <c r="IAL9" s="786"/>
      <c r="IAM9" s="786"/>
      <c r="IAN9" s="786"/>
      <c r="IAO9" s="786"/>
      <c r="IAP9" s="786"/>
      <c r="IAQ9" s="786"/>
      <c r="IAR9" s="786"/>
      <c r="IAS9" s="786"/>
      <c r="IAT9" s="786"/>
      <c r="IAU9" s="786"/>
      <c r="IAV9" s="786"/>
      <c r="IAW9" s="786"/>
      <c r="IAX9" s="786"/>
      <c r="IAY9" s="786"/>
      <c r="IAZ9" s="786"/>
      <c r="IBA9" s="786"/>
      <c r="IBB9" s="786"/>
      <c r="IBC9" s="786"/>
      <c r="IBD9" s="786"/>
      <c r="IBE9" s="786"/>
      <c r="IBF9" s="786"/>
      <c r="IBG9" s="786"/>
      <c r="IBH9" s="786"/>
      <c r="IBI9" s="786"/>
      <c r="IBJ9" s="786"/>
      <c r="IBK9" s="786"/>
      <c r="IBL9" s="786"/>
      <c r="IBM9" s="786"/>
      <c r="IBN9" s="786"/>
      <c r="IBO9" s="786"/>
      <c r="IBP9" s="786"/>
      <c r="IBQ9" s="786"/>
      <c r="IBR9" s="786"/>
      <c r="IBS9" s="786"/>
      <c r="IBT9" s="786"/>
      <c r="IBU9" s="786"/>
      <c r="IBV9" s="786"/>
      <c r="IBW9" s="786"/>
      <c r="IBX9" s="786"/>
      <c r="IBY9" s="786"/>
      <c r="IBZ9" s="786"/>
      <c r="ICA9" s="786"/>
      <c r="ICB9" s="786"/>
      <c r="ICC9" s="786"/>
      <c r="ICD9" s="786"/>
      <c r="ICE9" s="786"/>
      <c r="ICF9" s="786"/>
      <c r="ICG9" s="786"/>
      <c r="ICH9" s="786"/>
      <c r="ICI9" s="786"/>
      <c r="ICJ9" s="786"/>
      <c r="ICK9" s="786"/>
      <c r="ICL9" s="786"/>
      <c r="ICM9" s="786"/>
      <c r="ICN9" s="786"/>
      <c r="ICO9" s="786"/>
      <c r="ICP9" s="786"/>
      <c r="ICQ9" s="786"/>
      <c r="ICR9" s="786"/>
      <c r="ICS9" s="786"/>
      <c r="ICT9" s="786"/>
      <c r="ICU9" s="786"/>
      <c r="ICV9" s="786"/>
      <c r="ICW9" s="786"/>
      <c r="ICX9" s="786"/>
      <c r="ICY9" s="786"/>
      <c r="ICZ9" s="786"/>
      <c r="IDA9" s="786"/>
      <c r="IDB9" s="786"/>
      <c r="IDC9" s="786"/>
      <c r="IDD9" s="786"/>
      <c r="IDE9" s="786"/>
      <c r="IDF9" s="786"/>
      <c r="IDG9" s="786"/>
      <c r="IDH9" s="786"/>
      <c r="IDI9" s="786"/>
      <c r="IDJ9" s="786"/>
      <c r="IDK9" s="786"/>
      <c r="IDL9" s="786"/>
      <c r="IDM9" s="786"/>
      <c r="IDN9" s="786"/>
      <c r="IDO9" s="786"/>
      <c r="IDP9" s="786"/>
      <c r="IDQ9" s="786"/>
      <c r="IDR9" s="786"/>
      <c r="IDS9" s="786"/>
      <c r="IDT9" s="786"/>
      <c r="IDU9" s="786"/>
      <c r="IDV9" s="786"/>
      <c r="IDW9" s="786"/>
      <c r="IDX9" s="786"/>
      <c r="IDY9" s="786"/>
      <c r="IDZ9" s="786"/>
      <c r="IEA9" s="786"/>
      <c r="IEB9" s="786"/>
      <c r="IEC9" s="786"/>
      <c r="IED9" s="786"/>
      <c r="IEE9" s="786"/>
      <c r="IEF9" s="786"/>
      <c r="IEG9" s="786"/>
      <c r="IEH9" s="786"/>
      <c r="IEI9" s="786"/>
      <c r="IEJ9" s="786"/>
      <c r="IEK9" s="786"/>
      <c r="IEL9" s="786"/>
      <c r="IEM9" s="786"/>
      <c r="IEN9" s="786"/>
      <c r="IEO9" s="786"/>
      <c r="IEP9" s="786"/>
      <c r="IEQ9" s="786"/>
      <c r="IER9" s="786"/>
      <c r="IES9" s="786"/>
      <c r="IET9" s="786"/>
      <c r="IEU9" s="786"/>
      <c r="IEV9" s="786"/>
      <c r="IEW9" s="786"/>
      <c r="IEX9" s="786"/>
      <c r="IEY9" s="786"/>
      <c r="IEZ9" s="786"/>
      <c r="IFA9" s="786"/>
      <c r="IFB9" s="786"/>
      <c r="IFC9" s="786"/>
      <c r="IFD9" s="786"/>
      <c r="IFE9" s="786"/>
      <c r="IFF9" s="786"/>
      <c r="IFG9" s="786"/>
      <c r="IFH9" s="786"/>
      <c r="IFI9" s="786"/>
      <c r="IFJ9" s="786"/>
      <c r="IFK9" s="786"/>
      <c r="IFL9" s="786"/>
      <c r="IFM9" s="786"/>
      <c r="IFN9" s="786"/>
      <c r="IFO9" s="786"/>
      <c r="IFP9" s="786"/>
      <c r="IFQ9" s="786"/>
      <c r="IFR9" s="786"/>
      <c r="IFS9" s="786"/>
      <c r="IFT9" s="786"/>
      <c r="IFU9" s="786"/>
      <c r="IFV9" s="786"/>
      <c r="IFW9" s="786"/>
      <c r="IFX9" s="786"/>
      <c r="IFY9" s="786"/>
      <c r="IFZ9" s="786"/>
      <c r="IGA9" s="786"/>
      <c r="IGB9" s="786"/>
      <c r="IGC9" s="786"/>
      <c r="IGD9" s="786"/>
      <c r="IGE9" s="786"/>
      <c r="IGF9" s="786"/>
      <c r="IGG9" s="786"/>
      <c r="IGH9" s="786"/>
      <c r="IGI9" s="786"/>
      <c r="IGJ9" s="786"/>
      <c r="IGK9" s="786"/>
      <c r="IGL9" s="786"/>
      <c r="IGM9" s="786"/>
      <c r="IGN9" s="786"/>
      <c r="IGO9" s="786"/>
      <c r="IGP9" s="786"/>
      <c r="IGQ9" s="786"/>
      <c r="IGR9" s="786"/>
      <c r="IGS9" s="786"/>
      <c r="IGT9" s="786"/>
      <c r="IGU9" s="786"/>
      <c r="IGV9" s="786"/>
      <c r="IGW9" s="786"/>
      <c r="IGX9" s="786"/>
      <c r="IGY9" s="786"/>
      <c r="IGZ9" s="786"/>
      <c r="IHA9" s="786"/>
      <c r="IHB9" s="786"/>
      <c r="IHC9" s="786"/>
      <c r="IHD9" s="786"/>
      <c r="IHE9" s="786"/>
      <c r="IHF9" s="786"/>
      <c r="IHG9" s="786"/>
      <c r="IHH9" s="786"/>
      <c r="IHI9" s="786"/>
      <c r="IHJ9" s="786"/>
      <c r="IHK9" s="786"/>
      <c r="IHL9" s="786"/>
      <c r="IHM9" s="786"/>
      <c r="IHN9" s="786"/>
      <c r="IHO9" s="786"/>
      <c r="IHP9" s="786"/>
      <c r="IHQ9" s="786"/>
      <c r="IHR9" s="786"/>
      <c r="IHS9" s="786"/>
      <c r="IHT9" s="786"/>
      <c r="IHU9" s="786"/>
      <c r="IHV9" s="786"/>
      <c r="IHW9" s="786"/>
      <c r="IHX9" s="786"/>
      <c r="IHY9" s="786"/>
      <c r="IHZ9" s="786"/>
      <c r="IIA9" s="786"/>
      <c r="IIB9" s="786"/>
      <c r="IIC9" s="786"/>
      <c r="IID9" s="786"/>
      <c r="IIE9" s="786"/>
      <c r="IIF9" s="786"/>
      <c r="IIG9" s="786"/>
      <c r="IIH9" s="786"/>
      <c r="III9" s="786"/>
      <c r="IIJ9" s="786"/>
      <c r="IIK9" s="786"/>
      <c r="IIL9" s="786"/>
      <c r="IIM9" s="786"/>
      <c r="IIN9" s="786"/>
      <c r="IIO9" s="786"/>
      <c r="IIP9" s="786"/>
      <c r="IIQ9" s="786"/>
      <c r="IIR9" s="786"/>
      <c r="IIS9" s="786"/>
      <c r="IIT9" s="786"/>
      <c r="IIU9" s="786"/>
      <c r="IIV9" s="786"/>
      <c r="IIW9" s="786"/>
      <c r="IIX9" s="786"/>
      <c r="IIY9" s="786"/>
      <c r="IIZ9" s="786"/>
      <c r="IJA9" s="786"/>
      <c r="IJB9" s="786"/>
      <c r="IJC9" s="786"/>
      <c r="IJD9" s="786"/>
      <c r="IJE9" s="786"/>
      <c r="IJF9" s="786"/>
      <c r="IJG9" s="786"/>
      <c r="IJH9" s="786"/>
      <c r="IJI9" s="786"/>
      <c r="IJJ9" s="786"/>
      <c r="IJK9" s="786"/>
      <c r="IJL9" s="786"/>
      <c r="IJM9" s="786"/>
      <c r="IJN9" s="786"/>
      <c r="IJO9" s="786"/>
      <c r="IJP9" s="786"/>
      <c r="IJQ9" s="786"/>
      <c r="IJR9" s="786"/>
      <c r="IJS9" s="786"/>
      <c r="IJT9" s="786"/>
      <c r="IJU9" s="786"/>
      <c r="IJV9" s="786"/>
      <c r="IJW9" s="786"/>
      <c r="IJX9" s="786"/>
      <c r="IJY9" s="786"/>
      <c r="IJZ9" s="786"/>
      <c r="IKA9" s="786"/>
      <c r="IKB9" s="786"/>
      <c r="IKC9" s="786"/>
      <c r="IKD9" s="786"/>
      <c r="IKE9" s="786"/>
      <c r="IKF9" s="786"/>
      <c r="IKG9" s="786"/>
      <c r="IKH9" s="786"/>
      <c r="IKI9" s="786"/>
      <c r="IKJ9" s="786"/>
      <c r="IKK9" s="786"/>
      <c r="IKL9" s="786"/>
      <c r="IKM9" s="786"/>
      <c r="IKN9" s="786"/>
      <c r="IKO9" s="786"/>
      <c r="IKP9" s="786"/>
      <c r="IKQ9" s="786"/>
      <c r="IKR9" s="786"/>
      <c r="IKS9" s="786"/>
      <c r="IKT9" s="786"/>
      <c r="IKU9" s="786"/>
      <c r="IKV9" s="786"/>
      <c r="IKW9" s="786"/>
      <c r="IKX9" s="786"/>
      <c r="IKY9" s="786"/>
      <c r="IKZ9" s="786"/>
      <c r="ILA9" s="786"/>
      <c r="ILB9" s="786"/>
      <c r="ILC9" s="786"/>
      <c r="ILD9" s="786"/>
      <c r="ILE9" s="786"/>
      <c r="ILF9" s="786"/>
      <c r="ILG9" s="786"/>
      <c r="ILH9" s="786"/>
      <c r="ILI9" s="786"/>
      <c r="ILJ9" s="786"/>
      <c r="ILK9" s="786"/>
      <c r="ILL9" s="786"/>
      <c r="ILM9" s="786"/>
      <c r="ILN9" s="786"/>
      <c r="ILO9" s="786"/>
      <c r="ILP9" s="786"/>
      <c r="ILQ9" s="786"/>
      <c r="ILR9" s="786"/>
      <c r="ILS9" s="786"/>
      <c r="ILT9" s="786"/>
      <c r="ILU9" s="786"/>
      <c r="ILV9" s="786"/>
      <c r="ILW9" s="786"/>
      <c r="ILX9" s="786"/>
      <c r="ILY9" s="786"/>
      <c r="ILZ9" s="786"/>
      <c r="IMA9" s="786"/>
      <c r="IMB9" s="786"/>
      <c r="IMC9" s="786"/>
      <c r="IMD9" s="786"/>
      <c r="IME9" s="786"/>
      <c r="IMF9" s="786"/>
      <c r="IMG9" s="786"/>
      <c r="IMH9" s="786"/>
      <c r="IMI9" s="786"/>
      <c r="IMJ9" s="786"/>
      <c r="IMK9" s="786"/>
      <c r="IML9" s="786"/>
      <c r="IMM9" s="786"/>
      <c r="IMN9" s="786"/>
      <c r="IMO9" s="786"/>
      <c r="IMP9" s="786"/>
      <c r="IMQ9" s="786"/>
      <c r="IMR9" s="786"/>
      <c r="IMS9" s="786"/>
      <c r="IMT9" s="786"/>
      <c r="IMU9" s="786"/>
      <c r="IMV9" s="786"/>
      <c r="IMW9" s="786"/>
      <c r="IMX9" s="786"/>
      <c r="IMY9" s="786"/>
      <c r="IMZ9" s="786"/>
      <c r="INA9" s="786"/>
      <c r="INB9" s="786"/>
      <c r="INC9" s="786"/>
      <c r="IND9" s="786"/>
      <c r="INE9" s="786"/>
      <c r="INF9" s="786"/>
      <c r="ING9" s="786"/>
      <c r="INH9" s="786"/>
      <c r="INI9" s="786"/>
      <c r="INJ9" s="786"/>
      <c r="INK9" s="786"/>
      <c r="INL9" s="786"/>
      <c r="INM9" s="786"/>
      <c r="INN9" s="786"/>
      <c r="INO9" s="786"/>
      <c r="INP9" s="786"/>
      <c r="INQ9" s="786"/>
      <c r="INR9" s="786"/>
      <c r="INS9" s="786"/>
      <c r="INT9" s="786"/>
      <c r="INU9" s="786"/>
      <c r="INV9" s="786"/>
      <c r="INW9" s="786"/>
      <c r="INX9" s="786"/>
      <c r="INY9" s="786"/>
      <c r="INZ9" s="786"/>
      <c r="IOA9" s="786"/>
      <c r="IOB9" s="786"/>
      <c r="IOC9" s="786"/>
      <c r="IOD9" s="786"/>
      <c r="IOE9" s="786"/>
      <c r="IOF9" s="786"/>
      <c r="IOG9" s="786"/>
      <c r="IOH9" s="786"/>
      <c r="IOI9" s="786"/>
      <c r="IOJ9" s="786"/>
      <c r="IOK9" s="786"/>
      <c r="IOL9" s="786"/>
      <c r="IOM9" s="786"/>
      <c r="ION9" s="786"/>
      <c r="IOO9" s="786"/>
      <c r="IOP9" s="786"/>
      <c r="IOQ9" s="786"/>
      <c r="IOR9" s="786"/>
      <c r="IOS9" s="786"/>
      <c r="IOT9" s="786"/>
      <c r="IOU9" s="786"/>
      <c r="IOV9" s="786"/>
      <c r="IOW9" s="786"/>
      <c r="IOX9" s="786"/>
      <c r="IOY9" s="786"/>
      <c r="IOZ9" s="786"/>
      <c r="IPA9" s="786"/>
      <c r="IPB9" s="786"/>
      <c r="IPC9" s="786"/>
      <c r="IPD9" s="786"/>
      <c r="IPE9" s="786"/>
      <c r="IPF9" s="786"/>
      <c r="IPG9" s="786"/>
      <c r="IPH9" s="786"/>
      <c r="IPI9" s="786"/>
      <c r="IPJ9" s="786"/>
      <c r="IPK9" s="786"/>
      <c r="IPL9" s="786"/>
      <c r="IPM9" s="786"/>
      <c r="IPN9" s="786"/>
      <c r="IPO9" s="786"/>
      <c r="IPP9" s="786"/>
      <c r="IPQ9" s="786"/>
      <c r="IPR9" s="786"/>
      <c r="IPS9" s="786"/>
      <c r="IPT9" s="786"/>
      <c r="IPU9" s="786"/>
      <c r="IPV9" s="786"/>
      <c r="IPW9" s="786"/>
      <c r="IPX9" s="786"/>
      <c r="IPY9" s="786"/>
      <c r="IPZ9" s="786"/>
      <c r="IQA9" s="786"/>
      <c r="IQB9" s="786"/>
      <c r="IQC9" s="786"/>
      <c r="IQD9" s="786"/>
      <c r="IQE9" s="786"/>
      <c r="IQF9" s="786"/>
      <c r="IQG9" s="786"/>
      <c r="IQH9" s="786"/>
      <c r="IQI9" s="786"/>
      <c r="IQJ9" s="786"/>
      <c r="IQK9" s="786"/>
      <c r="IQL9" s="786"/>
      <c r="IQM9" s="786"/>
      <c r="IQN9" s="786"/>
      <c r="IQO9" s="786"/>
      <c r="IQP9" s="786"/>
      <c r="IQQ9" s="786"/>
      <c r="IQR9" s="786"/>
      <c r="IQS9" s="786"/>
      <c r="IQT9" s="786"/>
      <c r="IQU9" s="786"/>
      <c r="IQV9" s="786"/>
      <c r="IQW9" s="786"/>
      <c r="IQX9" s="786"/>
      <c r="IQY9" s="786"/>
      <c r="IQZ9" s="786"/>
      <c r="IRA9" s="786"/>
      <c r="IRB9" s="786"/>
      <c r="IRC9" s="786"/>
      <c r="IRD9" s="786"/>
      <c r="IRE9" s="786"/>
      <c r="IRF9" s="786"/>
      <c r="IRG9" s="786"/>
      <c r="IRH9" s="786"/>
      <c r="IRI9" s="786"/>
      <c r="IRJ9" s="786"/>
      <c r="IRK9" s="786"/>
      <c r="IRL9" s="786"/>
      <c r="IRM9" s="786"/>
      <c r="IRN9" s="786"/>
      <c r="IRO9" s="786"/>
      <c r="IRP9" s="786"/>
      <c r="IRQ9" s="786"/>
      <c r="IRR9" s="786"/>
      <c r="IRS9" s="786"/>
      <c r="IRT9" s="786"/>
      <c r="IRU9" s="786"/>
      <c r="IRV9" s="786"/>
      <c r="IRW9" s="786"/>
      <c r="IRX9" s="786"/>
      <c r="IRY9" s="786"/>
      <c r="IRZ9" s="786"/>
      <c r="ISA9" s="786"/>
      <c r="ISB9" s="786"/>
      <c r="ISC9" s="786"/>
      <c r="ISD9" s="786"/>
      <c r="ISE9" s="786"/>
      <c r="ISF9" s="786"/>
      <c r="ISG9" s="786"/>
      <c r="ISH9" s="786"/>
      <c r="ISI9" s="786"/>
      <c r="ISJ9" s="786"/>
      <c r="ISK9" s="786"/>
      <c r="ISL9" s="786"/>
      <c r="ISM9" s="786"/>
      <c r="ISN9" s="786"/>
      <c r="ISO9" s="786"/>
      <c r="ISP9" s="786"/>
      <c r="ISQ9" s="786"/>
      <c r="ISR9" s="786"/>
      <c r="ISS9" s="786"/>
      <c r="IST9" s="786"/>
      <c r="ISU9" s="786"/>
      <c r="ISV9" s="786"/>
      <c r="ISW9" s="786"/>
      <c r="ISX9" s="786"/>
      <c r="ISY9" s="786"/>
      <c r="ISZ9" s="786"/>
      <c r="ITA9" s="786"/>
      <c r="ITB9" s="786"/>
      <c r="ITC9" s="786"/>
      <c r="ITD9" s="786"/>
      <c r="ITE9" s="786"/>
      <c r="ITF9" s="786"/>
      <c r="ITG9" s="786"/>
      <c r="ITH9" s="786"/>
      <c r="ITI9" s="786"/>
      <c r="ITJ9" s="786"/>
      <c r="ITK9" s="786"/>
      <c r="ITL9" s="786"/>
      <c r="ITM9" s="786"/>
      <c r="ITN9" s="786"/>
      <c r="ITO9" s="786"/>
      <c r="ITP9" s="786"/>
      <c r="ITQ9" s="786"/>
      <c r="ITR9" s="786"/>
      <c r="ITS9" s="786"/>
      <c r="ITT9" s="786"/>
      <c r="ITU9" s="786"/>
      <c r="ITV9" s="786"/>
      <c r="ITW9" s="786"/>
      <c r="ITX9" s="786"/>
      <c r="ITY9" s="786"/>
      <c r="ITZ9" s="786"/>
      <c r="IUA9" s="786"/>
      <c r="IUB9" s="786"/>
      <c r="IUC9" s="786"/>
      <c r="IUD9" s="786"/>
      <c r="IUE9" s="786"/>
      <c r="IUF9" s="786"/>
      <c r="IUG9" s="786"/>
      <c r="IUH9" s="786"/>
      <c r="IUI9" s="786"/>
      <c r="IUJ9" s="786"/>
      <c r="IUK9" s="786"/>
      <c r="IUL9" s="786"/>
      <c r="IUM9" s="786"/>
      <c r="IUN9" s="786"/>
      <c r="IUO9" s="786"/>
      <c r="IUP9" s="786"/>
      <c r="IUQ9" s="786"/>
      <c r="IUR9" s="786"/>
      <c r="IUS9" s="786"/>
      <c r="IUT9" s="786"/>
      <c r="IUU9" s="786"/>
      <c r="IUV9" s="786"/>
      <c r="IUW9" s="786"/>
      <c r="IUX9" s="786"/>
      <c r="IUY9" s="786"/>
      <c r="IUZ9" s="786"/>
      <c r="IVA9" s="786"/>
      <c r="IVB9" s="786"/>
      <c r="IVC9" s="786"/>
      <c r="IVD9" s="786"/>
      <c r="IVE9" s="786"/>
      <c r="IVF9" s="786"/>
      <c r="IVG9" s="786"/>
      <c r="IVH9" s="786"/>
      <c r="IVI9" s="786"/>
      <c r="IVJ9" s="786"/>
      <c r="IVK9" s="786"/>
      <c r="IVL9" s="786"/>
      <c r="IVM9" s="786"/>
      <c r="IVN9" s="786"/>
      <c r="IVO9" s="786"/>
      <c r="IVP9" s="786"/>
      <c r="IVQ9" s="786"/>
      <c r="IVR9" s="786"/>
      <c r="IVS9" s="786"/>
      <c r="IVT9" s="786"/>
      <c r="IVU9" s="786"/>
      <c r="IVV9" s="786"/>
      <c r="IVW9" s="786"/>
      <c r="IVX9" s="786"/>
      <c r="IVY9" s="786"/>
      <c r="IVZ9" s="786"/>
      <c r="IWA9" s="786"/>
      <c r="IWB9" s="786"/>
      <c r="IWC9" s="786"/>
      <c r="IWD9" s="786"/>
      <c r="IWE9" s="786"/>
      <c r="IWF9" s="786"/>
      <c r="IWG9" s="786"/>
      <c r="IWH9" s="786"/>
      <c r="IWI9" s="786"/>
      <c r="IWJ9" s="786"/>
      <c r="IWK9" s="786"/>
      <c r="IWL9" s="786"/>
      <c r="IWM9" s="786"/>
      <c r="IWN9" s="786"/>
      <c r="IWO9" s="786"/>
      <c r="IWP9" s="786"/>
      <c r="IWQ9" s="786"/>
      <c r="IWR9" s="786"/>
      <c r="IWS9" s="786"/>
      <c r="IWT9" s="786"/>
      <c r="IWU9" s="786"/>
      <c r="IWV9" s="786"/>
      <c r="IWW9" s="786"/>
      <c r="IWX9" s="786"/>
      <c r="IWY9" s="786"/>
      <c r="IWZ9" s="786"/>
      <c r="IXA9" s="786"/>
      <c r="IXB9" s="786"/>
      <c r="IXC9" s="786"/>
      <c r="IXD9" s="786"/>
      <c r="IXE9" s="786"/>
      <c r="IXF9" s="786"/>
      <c r="IXG9" s="786"/>
      <c r="IXH9" s="786"/>
      <c r="IXI9" s="786"/>
      <c r="IXJ9" s="786"/>
      <c r="IXK9" s="786"/>
      <c r="IXL9" s="786"/>
      <c r="IXM9" s="786"/>
      <c r="IXN9" s="786"/>
      <c r="IXO9" s="786"/>
      <c r="IXP9" s="786"/>
      <c r="IXQ9" s="786"/>
      <c r="IXR9" s="786"/>
      <c r="IXS9" s="786"/>
      <c r="IXT9" s="786"/>
      <c r="IXU9" s="786"/>
      <c r="IXV9" s="786"/>
      <c r="IXW9" s="786"/>
      <c r="IXX9" s="786"/>
      <c r="IXY9" s="786"/>
      <c r="IXZ9" s="786"/>
      <c r="IYA9" s="786"/>
      <c r="IYB9" s="786"/>
      <c r="IYC9" s="786"/>
      <c r="IYD9" s="786"/>
      <c r="IYE9" s="786"/>
      <c r="IYF9" s="786"/>
      <c r="IYG9" s="786"/>
      <c r="IYH9" s="786"/>
      <c r="IYI9" s="786"/>
      <c r="IYJ9" s="786"/>
      <c r="IYK9" s="786"/>
      <c r="IYL9" s="786"/>
      <c r="IYM9" s="786"/>
      <c r="IYN9" s="786"/>
      <c r="IYO9" s="786"/>
      <c r="IYP9" s="786"/>
      <c r="IYQ9" s="786"/>
      <c r="IYR9" s="786"/>
      <c r="IYS9" s="786"/>
      <c r="IYT9" s="786"/>
      <c r="IYU9" s="786"/>
      <c r="IYV9" s="786"/>
      <c r="IYW9" s="786"/>
      <c r="IYX9" s="786"/>
      <c r="IYY9" s="786"/>
      <c r="IYZ9" s="786"/>
      <c r="IZA9" s="786"/>
      <c r="IZB9" s="786"/>
      <c r="IZC9" s="786"/>
      <c r="IZD9" s="786"/>
      <c r="IZE9" s="786"/>
      <c r="IZF9" s="786"/>
      <c r="IZG9" s="786"/>
      <c r="IZH9" s="786"/>
      <c r="IZI9" s="786"/>
      <c r="IZJ9" s="786"/>
      <c r="IZK9" s="786"/>
      <c r="IZL9" s="786"/>
      <c r="IZM9" s="786"/>
      <c r="IZN9" s="786"/>
      <c r="IZO9" s="786"/>
      <c r="IZP9" s="786"/>
      <c r="IZQ9" s="786"/>
      <c r="IZR9" s="786"/>
      <c r="IZS9" s="786"/>
      <c r="IZT9" s="786"/>
      <c r="IZU9" s="786"/>
      <c r="IZV9" s="786"/>
      <c r="IZW9" s="786"/>
      <c r="IZX9" s="786"/>
      <c r="IZY9" s="786"/>
      <c r="IZZ9" s="786"/>
      <c r="JAA9" s="786"/>
      <c r="JAB9" s="786"/>
      <c r="JAC9" s="786"/>
      <c r="JAD9" s="786"/>
      <c r="JAE9" s="786"/>
      <c r="JAF9" s="786"/>
      <c r="JAG9" s="786"/>
      <c r="JAH9" s="786"/>
      <c r="JAI9" s="786"/>
      <c r="JAJ9" s="786"/>
      <c r="JAK9" s="786"/>
      <c r="JAL9" s="786"/>
      <c r="JAM9" s="786"/>
      <c r="JAN9" s="786"/>
      <c r="JAO9" s="786"/>
      <c r="JAP9" s="786"/>
      <c r="JAQ9" s="786"/>
      <c r="JAR9" s="786"/>
      <c r="JAS9" s="786"/>
      <c r="JAT9" s="786"/>
      <c r="JAU9" s="786"/>
      <c r="JAV9" s="786"/>
      <c r="JAW9" s="786"/>
      <c r="JAX9" s="786"/>
      <c r="JAY9" s="786"/>
      <c r="JAZ9" s="786"/>
      <c r="JBA9" s="786"/>
      <c r="JBB9" s="786"/>
      <c r="JBC9" s="786"/>
      <c r="JBD9" s="786"/>
      <c r="JBE9" s="786"/>
      <c r="JBF9" s="786"/>
      <c r="JBG9" s="786"/>
      <c r="JBH9" s="786"/>
      <c r="JBI9" s="786"/>
      <c r="JBJ9" s="786"/>
      <c r="JBK9" s="786"/>
      <c r="JBL9" s="786"/>
      <c r="JBM9" s="786"/>
      <c r="JBN9" s="786"/>
      <c r="JBO9" s="786"/>
      <c r="JBP9" s="786"/>
      <c r="JBQ9" s="786"/>
      <c r="JBR9" s="786"/>
      <c r="JBS9" s="786"/>
      <c r="JBT9" s="786"/>
      <c r="JBU9" s="786"/>
      <c r="JBV9" s="786"/>
      <c r="JBW9" s="786"/>
      <c r="JBX9" s="786"/>
      <c r="JBY9" s="786"/>
      <c r="JBZ9" s="786"/>
      <c r="JCA9" s="786"/>
      <c r="JCB9" s="786"/>
      <c r="JCC9" s="786"/>
      <c r="JCD9" s="786"/>
      <c r="JCE9" s="786"/>
      <c r="JCF9" s="786"/>
      <c r="JCG9" s="786"/>
      <c r="JCH9" s="786"/>
      <c r="JCI9" s="786"/>
      <c r="JCJ9" s="786"/>
      <c r="JCK9" s="786"/>
      <c r="JCL9" s="786"/>
      <c r="JCM9" s="786"/>
      <c r="JCN9" s="786"/>
      <c r="JCO9" s="786"/>
      <c r="JCP9" s="786"/>
      <c r="JCQ9" s="786"/>
      <c r="JCR9" s="786"/>
      <c r="JCS9" s="786"/>
      <c r="JCT9" s="786"/>
      <c r="JCU9" s="786"/>
      <c r="JCV9" s="786"/>
      <c r="JCW9" s="786"/>
      <c r="JCX9" s="786"/>
      <c r="JCY9" s="786"/>
      <c r="JCZ9" s="786"/>
      <c r="JDA9" s="786"/>
      <c r="JDB9" s="786"/>
      <c r="JDC9" s="786"/>
      <c r="JDD9" s="786"/>
      <c r="JDE9" s="786"/>
      <c r="JDF9" s="786"/>
      <c r="JDG9" s="786"/>
      <c r="JDH9" s="786"/>
      <c r="JDI9" s="786"/>
      <c r="JDJ9" s="786"/>
      <c r="JDK9" s="786"/>
      <c r="JDL9" s="786"/>
      <c r="JDM9" s="786"/>
      <c r="JDN9" s="786"/>
      <c r="JDO9" s="786"/>
      <c r="JDP9" s="786"/>
      <c r="JDQ9" s="786"/>
      <c r="JDR9" s="786"/>
      <c r="JDS9" s="786"/>
      <c r="JDT9" s="786"/>
      <c r="JDU9" s="786"/>
      <c r="JDV9" s="786"/>
      <c r="JDW9" s="786"/>
      <c r="JDX9" s="786"/>
      <c r="JDY9" s="786"/>
      <c r="JDZ9" s="786"/>
      <c r="JEA9" s="786"/>
      <c r="JEB9" s="786"/>
      <c r="JEC9" s="786"/>
      <c r="JED9" s="786"/>
      <c r="JEE9" s="786"/>
      <c r="JEF9" s="786"/>
      <c r="JEG9" s="786"/>
      <c r="JEH9" s="786"/>
      <c r="JEI9" s="786"/>
      <c r="JEJ9" s="786"/>
      <c r="JEK9" s="786"/>
      <c r="JEL9" s="786"/>
      <c r="JEM9" s="786"/>
      <c r="JEN9" s="786"/>
      <c r="JEO9" s="786"/>
      <c r="JEP9" s="786"/>
      <c r="JEQ9" s="786"/>
      <c r="JER9" s="786"/>
      <c r="JES9" s="786"/>
      <c r="JET9" s="786"/>
      <c r="JEU9" s="786"/>
      <c r="JEV9" s="786"/>
      <c r="JEW9" s="786"/>
      <c r="JEX9" s="786"/>
      <c r="JEY9" s="786"/>
      <c r="JEZ9" s="786"/>
      <c r="JFA9" s="786"/>
      <c r="JFB9" s="786"/>
      <c r="JFC9" s="786"/>
      <c r="JFD9" s="786"/>
      <c r="JFE9" s="786"/>
      <c r="JFF9" s="786"/>
      <c r="JFG9" s="786"/>
      <c r="JFH9" s="786"/>
      <c r="JFI9" s="786"/>
      <c r="JFJ9" s="786"/>
      <c r="JFK9" s="786"/>
      <c r="JFL9" s="786"/>
      <c r="JFM9" s="786"/>
      <c r="JFN9" s="786"/>
      <c r="JFO9" s="786"/>
      <c r="JFP9" s="786"/>
      <c r="JFQ9" s="786"/>
      <c r="JFR9" s="786"/>
      <c r="JFS9" s="786"/>
      <c r="JFT9" s="786"/>
      <c r="JFU9" s="786"/>
      <c r="JFV9" s="786"/>
      <c r="JFW9" s="786"/>
      <c r="JFX9" s="786"/>
      <c r="JFY9" s="786"/>
      <c r="JFZ9" s="786"/>
      <c r="JGA9" s="786"/>
      <c r="JGB9" s="786"/>
      <c r="JGC9" s="786"/>
      <c r="JGD9" s="786"/>
      <c r="JGE9" s="786"/>
      <c r="JGF9" s="786"/>
      <c r="JGG9" s="786"/>
      <c r="JGH9" s="786"/>
      <c r="JGI9" s="786"/>
      <c r="JGJ9" s="786"/>
      <c r="JGK9" s="786"/>
      <c r="JGL9" s="786"/>
      <c r="JGM9" s="786"/>
      <c r="JGN9" s="786"/>
      <c r="JGO9" s="786"/>
      <c r="JGP9" s="786"/>
      <c r="JGQ9" s="786"/>
      <c r="JGR9" s="786"/>
      <c r="JGS9" s="786"/>
      <c r="JGT9" s="786"/>
      <c r="JGU9" s="786"/>
      <c r="JGV9" s="786"/>
      <c r="JGW9" s="786"/>
      <c r="JGX9" s="786"/>
      <c r="JGY9" s="786"/>
      <c r="JGZ9" s="786"/>
      <c r="JHA9" s="786"/>
      <c r="JHB9" s="786"/>
      <c r="JHC9" s="786"/>
      <c r="JHD9" s="786"/>
      <c r="JHE9" s="786"/>
      <c r="JHF9" s="786"/>
      <c r="JHG9" s="786"/>
      <c r="JHH9" s="786"/>
      <c r="JHI9" s="786"/>
      <c r="JHJ9" s="786"/>
      <c r="JHK9" s="786"/>
      <c r="JHL9" s="786"/>
      <c r="JHM9" s="786"/>
      <c r="JHN9" s="786"/>
      <c r="JHO9" s="786"/>
      <c r="JHP9" s="786"/>
      <c r="JHQ9" s="786"/>
      <c r="JHR9" s="786"/>
      <c r="JHS9" s="786"/>
      <c r="JHT9" s="786"/>
      <c r="JHU9" s="786"/>
      <c r="JHV9" s="786"/>
      <c r="JHW9" s="786"/>
      <c r="JHX9" s="786"/>
      <c r="JHY9" s="786"/>
      <c r="JHZ9" s="786"/>
      <c r="JIA9" s="786"/>
      <c r="JIB9" s="786"/>
      <c r="JIC9" s="786"/>
      <c r="JID9" s="786"/>
      <c r="JIE9" s="786"/>
      <c r="JIF9" s="786"/>
      <c r="JIG9" s="786"/>
      <c r="JIH9" s="786"/>
      <c r="JII9" s="786"/>
      <c r="JIJ9" s="786"/>
      <c r="JIK9" s="786"/>
      <c r="JIL9" s="786"/>
      <c r="JIM9" s="786"/>
      <c r="JIN9" s="786"/>
      <c r="JIO9" s="786"/>
      <c r="JIP9" s="786"/>
      <c r="JIQ9" s="786"/>
      <c r="JIR9" s="786"/>
      <c r="JIS9" s="786"/>
      <c r="JIT9" s="786"/>
      <c r="JIU9" s="786"/>
      <c r="JIV9" s="786"/>
      <c r="JIW9" s="786"/>
      <c r="JIX9" s="786"/>
      <c r="JIY9" s="786"/>
      <c r="JIZ9" s="786"/>
      <c r="JJA9" s="786"/>
      <c r="JJB9" s="786"/>
      <c r="JJC9" s="786"/>
      <c r="JJD9" s="786"/>
      <c r="JJE9" s="786"/>
      <c r="JJF9" s="786"/>
      <c r="JJG9" s="786"/>
      <c r="JJH9" s="786"/>
      <c r="JJI9" s="786"/>
      <c r="JJJ9" s="786"/>
      <c r="JJK9" s="786"/>
      <c r="JJL9" s="786"/>
      <c r="JJM9" s="786"/>
      <c r="JJN9" s="786"/>
      <c r="JJO9" s="786"/>
      <c r="JJP9" s="786"/>
      <c r="JJQ9" s="786"/>
      <c r="JJR9" s="786"/>
      <c r="JJS9" s="786"/>
      <c r="JJT9" s="786"/>
      <c r="JJU9" s="786"/>
      <c r="JJV9" s="786"/>
      <c r="JJW9" s="786"/>
      <c r="JJX9" s="786"/>
      <c r="JJY9" s="786"/>
      <c r="JJZ9" s="786"/>
      <c r="JKA9" s="786"/>
      <c r="JKB9" s="786"/>
      <c r="JKC9" s="786"/>
      <c r="JKD9" s="786"/>
      <c r="JKE9" s="786"/>
      <c r="JKF9" s="786"/>
      <c r="JKG9" s="786"/>
      <c r="JKH9" s="786"/>
      <c r="JKI9" s="786"/>
      <c r="JKJ9" s="786"/>
      <c r="JKK9" s="786"/>
      <c r="JKL9" s="786"/>
      <c r="JKM9" s="786"/>
      <c r="JKN9" s="786"/>
      <c r="JKO9" s="786"/>
      <c r="JKP9" s="786"/>
      <c r="JKQ9" s="786"/>
      <c r="JKR9" s="786"/>
      <c r="JKS9" s="786"/>
      <c r="JKT9" s="786"/>
      <c r="JKU9" s="786"/>
      <c r="JKV9" s="786"/>
      <c r="JKW9" s="786"/>
      <c r="JKX9" s="786"/>
      <c r="JKY9" s="786"/>
      <c r="JKZ9" s="786"/>
      <c r="JLA9" s="786"/>
      <c r="JLB9" s="786"/>
      <c r="JLC9" s="786"/>
      <c r="JLD9" s="786"/>
      <c r="JLE9" s="786"/>
      <c r="JLF9" s="786"/>
      <c r="JLG9" s="786"/>
      <c r="JLH9" s="786"/>
      <c r="JLI9" s="786"/>
      <c r="JLJ9" s="786"/>
      <c r="JLK9" s="786"/>
      <c r="JLL9" s="786"/>
      <c r="JLM9" s="786"/>
      <c r="JLN9" s="786"/>
      <c r="JLO9" s="786"/>
      <c r="JLP9" s="786"/>
      <c r="JLQ9" s="786"/>
      <c r="JLR9" s="786"/>
      <c r="JLS9" s="786"/>
      <c r="JLT9" s="786"/>
      <c r="JLU9" s="786"/>
      <c r="JLV9" s="786"/>
      <c r="JLW9" s="786"/>
      <c r="JLX9" s="786"/>
      <c r="JLY9" s="786"/>
      <c r="JLZ9" s="786"/>
      <c r="JMA9" s="786"/>
      <c r="JMB9" s="786"/>
      <c r="JMC9" s="786"/>
      <c r="JMD9" s="786"/>
      <c r="JME9" s="786"/>
      <c r="JMF9" s="786"/>
      <c r="JMG9" s="786"/>
      <c r="JMH9" s="786"/>
      <c r="JMI9" s="786"/>
      <c r="JMJ9" s="786"/>
      <c r="JMK9" s="786"/>
      <c r="JML9" s="786"/>
      <c r="JMM9" s="786"/>
      <c r="JMN9" s="786"/>
      <c r="JMO9" s="786"/>
      <c r="JMP9" s="786"/>
      <c r="JMQ9" s="786"/>
      <c r="JMR9" s="786"/>
      <c r="JMS9" s="786"/>
      <c r="JMT9" s="786"/>
      <c r="JMU9" s="786"/>
      <c r="JMV9" s="786"/>
      <c r="JMW9" s="786"/>
      <c r="JMX9" s="786"/>
      <c r="JMY9" s="786"/>
      <c r="JMZ9" s="786"/>
      <c r="JNA9" s="786"/>
      <c r="JNB9" s="786"/>
      <c r="JNC9" s="786"/>
      <c r="JND9" s="786"/>
      <c r="JNE9" s="786"/>
      <c r="JNF9" s="786"/>
      <c r="JNG9" s="786"/>
      <c r="JNH9" s="786"/>
      <c r="JNI9" s="786"/>
      <c r="JNJ9" s="786"/>
      <c r="JNK9" s="786"/>
      <c r="JNL9" s="786"/>
      <c r="JNM9" s="786"/>
      <c r="JNN9" s="786"/>
      <c r="JNO9" s="786"/>
      <c r="JNP9" s="786"/>
      <c r="JNQ9" s="786"/>
      <c r="JNR9" s="786"/>
      <c r="JNS9" s="786"/>
      <c r="JNT9" s="786"/>
      <c r="JNU9" s="786"/>
      <c r="JNV9" s="786"/>
      <c r="JNW9" s="786"/>
      <c r="JNX9" s="786"/>
      <c r="JNY9" s="786"/>
      <c r="JNZ9" s="786"/>
      <c r="JOA9" s="786"/>
      <c r="JOB9" s="786"/>
      <c r="JOC9" s="786"/>
      <c r="JOD9" s="786"/>
      <c r="JOE9" s="786"/>
      <c r="JOF9" s="786"/>
      <c r="JOG9" s="786"/>
      <c r="JOH9" s="786"/>
      <c r="JOI9" s="786"/>
      <c r="JOJ9" s="786"/>
      <c r="JOK9" s="786"/>
      <c r="JOL9" s="786"/>
      <c r="JOM9" s="786"/>
      <c r="JON9" s="786"/>
      <c r="JOO9" s="786"/>
      <c r="JOP9" s="786"/>
      <c r="JOQ9" s="786"/>
      <c r="JOR9" s="786"/>
      <c r="JOS9" s="786"/>
      <c r="JOT9" s="786"/>
      <c r="JOU9" s="786"/>
      <c r="JOV9" s="786"/>
      <c r="JOW9" s="786"/>
      <c r="JOX9" s="786"/>
      <c r="JOY9" s="786"/>
      <c r="JOZ9" s="786"/>
      <c r="JPA9" s="786"/>
      <c r="JPB9" s="786"/>
      <c r="JPC9" s="786"/>
      <c r="JPD9" s="786"/>
      <c r="JPE9" s="786"/>
      <c r="JPF9" s="786"/>
      <c r="JPG9" s="786"/>
      <c r="JPH9" s="786"/>
      <c r="JPI9" s="786"/>
      <c r="JPJ9" s="786"/>
      <c r="JPK9" s="786"/>
      <c r="JPL9" s="786"/>
      <c r="JPM9" s="786"/>
      <c r="JPN9" s="786"/>
      <c r="JPO9" s="786"/>
      <c r="JPP9" s="786"/>
      <c r="JPQ9" s="786"/>
      <c r="JPR9" s="786"/>
      <c r="JPS9" s="786"/>
      <c r="JPT9" s="786"/>
      <c r="JPU9" s="786"/>
      <c r="JPV9" s="786"/>
      <c r="JPW9" s="786"/>
      <c r="JPX9" s="786"/>
      <c r="JPY9" s="786"/>
      <c r="JPZ9" s="786"/>
      <c r="JQA9" s="786"/>
      <c r="JQB9" s="786"/>
      <c r="JQC9" s="786"/>
      <c r="JQD9" s="786"/>
      <c r="JQE9" s="786"/>
      <c r="JQF9" s="786"/>
      <c r="JQG9" s="786"/>
      <c r="JQH9" s="786"/>
      <c r="JQI9" s="786"/>
      <c r="JQJ9" s="786"/>
      <c r="JQK9" s="786"/>
      <c r="JQL9" s="786"/>
      <c r="JQM9" s="786"/>
      <c r="JQN9" s="786"/>
      <c r="JQO9" s="786"/>
      <c r="JQP9" s="786"/>
      <c r="JQQ9" s="786"/>
      <c r="JQR9" s="786"/>
      <c r="JQS9" s="786"/>
      <c r="JQT9" s="786"/>
      <c r="JQU9" s="786"/>
      <c r="JQV9" s="786"/>
      <c r="JQW9" s="786"/>
      <c r="JQX9" s="786"/>
      <c r="JQY9" s="786"/>
      <c r="JQZ9" s="786"/>
      <c r="JRA9" s="786"/>
      <c r="JRB9" s="786"/>
      <c r="JRC9" s="786"/>
      <c r="JRD9" s="786"/>
      <c r="JRE9" s="786"/>
      <c r="JRF9" s="786"/>
      <c r="JRG9" s="786"/>
      <c r="JRH9" s="786"/>
      <c r="JRI9" s="786"/>
      <c r="JRJ9" s="786"/>
      <c r="JRK9" s="786"/>
      <c r="JRL9" s="786"/>
      <c r="JRM9" s="786"/>
      <c r="JRN9" s="786"/>
      <c r="JRO9" s="786"/>
      <c r="JRP9" s="786"/>
      <c r="JRQ9" s="786"/>
      <c r="JRR9" s="786"/>
      <c r="JRS9" s="786"/>
      <c r="JRT9" s="786"/>
      <c r="JRU9" s="786"/>
      <c r="JRV9" s="786"/>
      <c r="JRW9" s="786"/>
      <c r="JRX9" s="786"/>
      <c r="JRY9" s="786"/>
      <c r="JRZ9" s="786"/>
      <c r="JSA9" s="786"/>
      <c r="JSB9" s="786"/>
      <c r="JSC9" s="786"/>
      <c r="JSD9" s="786"/>
      <c r="JSE9" s="786"/>
      <c r="JSF9" s="786"/>
      <c r="JSG9" s="786"/>
      <c r="JSH9" s="786"/>
      <c r="JSI9" s="786"/>
      <c r="JSJ9" s="786"/>
      <c r="JSK9" s="786"/>
      <c r="JSL9" s="786"/>
      <c r="JSM9" s="786"/>
      <c r="JSN9" s="786"/>
      <c r="JSO9" s="786"/>
      <c r="JSP9" s="786"/>
      <c r="JSQ9" s="786"/>
      <c r="JSR9" s="786"/>
      <c r="JSS9" s="786"/>
      <c r="JST9" s="786"/>
      <c r="JSU9" s="786"/>
      <c r="JSV9" s="786"/>
      <c r="JSW9" s="786"/>
      <c r="JSX9" s="786"/>
      <c r="JSY9" s="786"/>
      <c r="JSZ9" s="786"/>
      <c r="JTA9" s="786"/>
      <c r="JTB9" s="786"/>
      <c r="JTC9" s="786"/>
      <c r="JTD9" s="786"/>
      <c r="JTE9" s="786"/>
      <c r="JTF9" s="786"/>
      <c r="JTG9" s="786"/>
      <c r="JTH9" s="786"/>
      <c r="JTI9" s="786"/>
      <c r="JTJ9" s="786"/>
      <c r="JTK9" s="786"/>
      <c r="JTL9" s="786"/>
      <c r="JTM9" s="786"/>
      <c r="JTN9" s="786"/>
      <c r="JTO9" s="786"/>
      <c r="JTP9" s="786"/>
      <c r="JTQ9" s="786"/>
      <c r="JTR9" s="786"/>
      <c r="JTS9" s="786"/>
      <c r="JTT9" s="786"/>
      <c r="JTU9" s="786"/>
      <c r="JTV9" s="786"/>
      <c r="JTW9" s="786"/>
      <c r="JTX9" s="786"/>
      <c r="JTY9" s="786"/>
      <c r="JTZ9" s="786"/>
      <c r="JUA9" s="786"/>
      <c r="JUB9" s="786"/>
      <c r="JUC9" s="786"/>
      <c r="JUD9" s="786"/>
      <c r="JUE9" s="786"/>
      <c r="JUF9" s="786"/>
      <c r="JUG9" s="786"/>
      <c r="JUH9" s="786"/>
      <c r="JUI9" s="786"/>
      <c r="JUJ9" s="786"/>
      <c r="JUK9" s="786"/>
      <c r="JUL9" s="786"/>
      <c r="JUM9" s="786"/>
      <c r="JUN9" s="786"/>
      <c r="JUO9" s="786"/>
      <c r="JUP9" s="786"/>
      <c r="JUQ9" s="786"/>
      <c r="JUR9" s="786"/>
      <c r="JUS9" s="786"/>
      <c r="JUT9" s="786"/>
      <c r="JUU9" s="786"/>
      <c r="JUV9" s="786"/>
      <c r="JUW9" s="786"/>
      <c r="JUX9" s="786"/>
      <c r="JUY9" s="786"/>
      <c r="JUZ9" s="786"/>
      <c r="JVA9" s="786"/>
      <c r="JVB9" s="786"/>
      <c r="JVC9" s="786"/>
      <c r="JVD9" s="786"/>
      <c r="JVE9" s="786"/>
      <c r="JVF9" s="786"/>
      <c r="JVG9" s="786"/>
      <c r="JVH9" s="786"/>
      <c r="JVI9" s="786"/>
      <c r="JVJ9" s="786"/>
      <c r="JVK9" s="786"/>
      <c r="JVL9" s="786"/>
      <c r="JVM9" s="786"/>
      <c r="JVN9" s="786"/>
      <c r="JVO9" s="786"/>
      <c r="JVP9" s="786"/>
      <c r="JVQ9" s="786"/>
      <c r="JVR9" s="786"/>
      <c r="JVS9" s="786"/>
      <c r="JVT9" s="786"/>
      <c r="JVU9" s="786"/>
      <c r="JVV9" s="786"/>
      <c r="JVW9" s="786"/>
      <c r="JVX9" s="786"/>
      <c r="JVY9" s="786"/>
      <c r="JVZ9" s="786"/>
      <c r="JWA9" s="786"/>
      <c r="JWB9" s="786"/>
      <c r="JWC9" s="786"/>
      <c r="JWD9" s="786"/>
      <c r="JWE9" s="786"/>
      <c r="JWF9" s="786"/>
      <c r="JWG9" s="786"/>
      <c r="JWH9" s="786"/>
      <c r="JWI9" s="786"/>
      <c r="JWJ9" s="786"/>
      <c r="JWK9" s="786"/>
      <c r="JWL9" s="786"/>
      <c r="JWM9" s="786"/>
      <c r="JWN9" s="786"/>
      <c r="JWO9" s="786"/>
      <c r="JWP9" s="786"/>
      <c r="JWQ9" s="786"/>
      <c r="JWR9" s="786"/>
      <c r="JWS9" s="786"/>
      <c r="JWT9" s="786"/>
      <c r="JWU9" s="786"/>
      <c r="JWV9" s="786"/>
      <c r="JWW9" s="786"/>
      <c r="JWX9" s="786"/>
      <c r="JWY9" s="786"/>
      <c r="JWZ9" s="786"/>
      <c r="JXA9" s="786"/>
      <c r="JXB9" s="786"/>
      <c r="JXC9" s="786"/>
      <c r="JXD9" s="786"/>
      <c r="JXE9" s="786"/>
      <c r="JXF9" s="786"/>
      <c r="JXG9" s="786"/>
      <c r="JXH9" s="786"/>
      <c r="JXI9" s="786"/>
      <c r="JXJ9" s="786"/>
      <c r="JXK9" s="786"/>
      <c r="JXL9" s="786"/>
      <c r="JXM9" s="786"/>
      <c r="JXN9" s="786"/>
      <c r="JXO9" s="786"/>
      <c r="JXP9" s="786"/>
      <c r="JXQ9" s="786"/>
      <c r="JXR9" s="786"/>
      <c r="JXS9" s="786"/>
      <c r="JXT9" s="786"/>
      <c r="JXU9" s="786"/>
      <c r="JXV9" s="786"/>
      <c r="JXW9" s="786"/>
      <c r="JXX9" s="786"/>
      <c r="JXY9" s="786"/>
      <c r="JXZ9" s="786"/>
      <c r="JYA9" s="786"/>
      <c r="JYB9" s="786"/>
      <c r="JYC9" s="786"/>
      <c r="JYD9" s="786"/>
      <c r="JYE9" s="786"/>
      <c r="JYF9" s="786"/>
      <c r="JYG9" s="786"/>
      <c r="JYH9" s="786"/>
      <c r="JYI9" s="786"/>
      <c r="JYJ9" s="786"/>
      <c r="JYK9" s="786"/>
      <c r="JYL9" s="786"/>
      <c r="JYM9" s="786"/>
      <c r="JYN9" s="786"/>
      <c r="JYO9" s="786"/>
      <c r="JYP9" s="786"/>
      <c r="JYQ9" s="786"/>
      <c r="JYR9" s="786"/>
      <c r="JYS9" s="786"/>
      <c r="JYT9" s="786"/>
      <c r="JYU9" s="786"/>
      <c r="JYV9" s="786"/>
      <c r="JYW9" s="786"/>
      <c r="JYX9" s="786"/>
      <c r="JYY9" s="786"/>
      <c r="JYZ9" s="786"/>
      <c r="JZA9" s="786"/>
      <c r="JZB9" s="786"/>
      <c r="JZC9" s="786"/>
      <c r="JZD9" s="786"/>
      <c r="JZE9" s="786"/>
      <c r="JZF9" s="786"/>
      <c r="JZG9" s="786"/>
      <c r="JZH9" s="786"/>
      <c r="JZI9" s="786"/>
      <c r="JZJ9" s="786"/>
      <c r="JZK9" s="786"/>
      <c r="JZL9" s="786"/>
      <c r="JZM9" s="786"/>
      <c r="JZN9" s="786"/>
      <c r="JZO9" s="786"/>
      <c r="JZP9" s="786"/>
      <c r="JZQ9" s="786"/>
      <c r="JZR9" s="786"/>
      <c r="JZS9" s="786"/>
      <c r="JZT9" s="786"/>
      <c r="JZU9" s="786"/>
      <c r="JZV9" s="786"/>
      <c r="JZW9" s="786"/>
      <c r="JZX9" s="786"/>
      <c r="JZY9" s="786"/>
      <c r="JZZ9" s="786"/>
      <c r="KAA9" s="786"/>
      <c r="KAB9" s="786"/>
      <c r="KAC9" s="786"/>
      <c r="KAD9" s="786"/>
      <c r="KAE9" s="786"/>
      <c r="KAF9" s="786"/>
      <c r="KAG9" s="786"/>
      <c r="KAH9" s="786"/>
      <c r="KAI9" s="786"/>
      <c r="KAJ9" s="786"/>
      <c r="KAK9" s="786"/>
      <c r="KAL9" s="786"/>
      <c r="KAM9" s="786"/>
      <c r="KAN9" s="786"/>
      <c r="KAO9" s="786"/>
      <c r="KAP9" s="786"/>
      <c r="KAQ9" s="786"/>
      <c r="KAR9" s="786"/>
      <c r="KAS9" s="786"/>
      <c r="KAT9" s="786"/>
      <c r="KAU9" s="786"/>
      <c r="KAV9" s="786"/>
      <c r="KAW9" s="786"/>
      <c r="KAX9" s="786"/>
      <c r="KAY9" s="786"/>
      <c r="KAZ9" s="786"/>
      <c r="KBA9" s="786"/>
      <c r="KBB9" s="786"/>
      <c r="KBC9" s="786"/>
      <c r="KBD9" s="786"/>
      <c r="KBE9" s="786"/>
      <c r="KBF9" s="786"/>
      <c r="KBG9" s="786"/>
      <c r="KBH9" s="786"/>
      <c r="KBI9" s="786"/>
      <c r="KBJ9" s="786"/>
      <c r="KBK9" s="786"/>
      <c r="KBL9" s="786"/>
      <c r="KBM9" s="786"/>
      <c r="KBN9" s="786"/>
      <c r="KBO9" s="786"/>
      <c r="KBP9" s="786"/>
      <c r="KBQ9" s="786"/>
      <c r="KBR9" s="786"/>
      <c r="KBS9" s="786"/>
      <c r="KBT9" s="786"/>
      <c r="KBU9" s="786"/>
      <c r="KBV9" s="786"/>
      <c r="KBW9" s="786"/>
      <c r="KBX9" s="786"/>
      <c r="KBY9" s="786"/>
      <c r="KBZ9" s="786"/>
      <c r="KCA9" s="786"/>
      <c r="KCB9" s="786"/>
      <c r="KCC9" s="786"/>
      <c r="KCD9" s="786"/>
      <c r="KCE9" s="786"/>
      <c r="KCF9" s="786"/>
      <c r="KCG9" s="786"/>
      <c r="KCH9" s="786"/>
      <c r="KCI9" s="786"/>
      <c r="KCJ9" s="786"/>
      <c r="KCK9" s="786"/>
      <c r="KCL9" s="786"/>
      <c r="KCM9" s="786"/>
      <c r="KCN9" s="786"/>
      <c r="KCO9" s="786"/>
      <c r="KCP9" s="786"/>
      <c r="KCQ9" s="786"/>
      <c r="KCR9" s="786"/>
      <c r="KCS9" s="786"/>
      <c r="KCT9" s="786"/>
      <c r="KCU9" s="786"/>
      <c r="KCV9" s="786"/>
      <c r="KCW9" s="786"/>
      <c r="KCX9" s="786"/>
      <c r="KCY9" s="786"/>
      <c r="KCZ9" s="786"/>
      <c r="KDA9" s="786"/>
      <c r="KDB9" s="786"/>
      <c r="KDC9" s="786"/>
      <c r="KDD9" s="786"/>
      <c r="KDE9" s="786"/>
      <c r="KDF9" s="786"/>
      <c r="KDG9" s="786"/>
      <c r="KDH9" s="786"/>
      <c r="KDI9" s="786"/>
      <c r="KDJ9" s="786"/>
      <c r="KDK9" s="786"/>
      <c r="KDL9" s="786"/>
      <c r="KDM9" s="786"/>
      <c r="KDN9" s="786"/>
      <c r="KDO9" s="786"/>
      <c r="KDP9" s="786"/>
      <c r="KDQ9" s="786"/>
      <c r="KDR9" s="786"/>
      <c r="KDS9" s="786"/>
      <c r="KDT9" s="786"/>
      <c r="KDU9" s="786"/>
      <c r="KDV9" s="786"/>
      <c r="KDW9" s="786"/>
      <c r="KDX9" s="786"/>
      <c r="KDY9" s="786"/>
      <c r="KDZ9" s="786"/>
      <c r="KEA9" s="786"/>
      <c r="KEB9" s="786"/>
      <c r="KEC9" s="786"/>
      <c r="KED9" s="786"/>
      <c r="KEE9" s="786"/>
      <c r="KEF9" s="786"/>
      <c r="KEG9" s="786"/>
      <c r="KEH9" s="786"/>
      <c r="KEI9" s="786"/>
      <c r="KEJ9" s="786"/>
      <c r="KEK9" s="786"/>
      <c r="KEL9" s="786"/>
      <c r="KEM9" s="786"/>
      <c r="KEN9" s="786"/>
      <c r="KEO9" s="786"/>
      <c r="KEP9" s="786"/>
      <c r="KEQ9" s="786"/>
      <c r="KER9" s="786"/>
      <c r="KES9" s="786"/>
      <c r="KET9" s="786"/>
      <c r="KEU9" s="786"/>
      <c r="KEV9" s="786"/>
      <c r="KEW9" s="786"/>
      <c r="KEX9" s="786"/>
      <c r="KEY9" s="786"/>
      <c r="KEZ9" s="786"/>
      <c r="KFA9" s="786"/>
      <c r="KFB9" s="786"/>
      <c r="KFC9" s="786"/>
      <c r="KFD9" s="786"/>
      <c r="KFE9" s="786"/>
      <c r="KFF9" s="786"/>
      <c r="KFG9" s="786"/>
      <c r="KFH9" s="786"/>
      <c r="KFI9" s="786"/>
      <c r="KFJ9" s="786"/>
      <c r="KFK9" s="786"/>
      <c r="KFL9" s="786"/>
      <c r="KFM9" s="786"/>
      <c r="KFN9" s="786"/>
      <c r="KFO9" s="786"/>
      <c r="KFP9" s="786"/>
      <c r="KFQ9" s="786"/>
      <c r="KFR9" s="786"/>
      <c r="KFS9" s="786"/>
      <c r="KFT9" s="786"/>
      <c r="KFU9" s="786"/>
      <c r="KFV9" s="786"/>
      <c r="KFW9" s="786"/>
      <c r="KFX9" s="786"/>
      <c r="KFY9" s="786"/>
      <c r="KFZ9" s="786"/>
      <c r="KGA9" s="786"/>
      <c r="KGB9" s="786"/>
      <c r="KGC9" s="786"/>
      <c r="KGD9" s="786"/>
      <c r="KGE9" s="786"/>
      <c r="KGF9" s="786"/>
      <c r="KGG9" s="786"/>
      <c r="KGH9" s="786"/>
      <c r="KGI9" s="786"/>
      <c r="KGJ9" s="786"/>
      <c r="KGK9" s="786"/>
      <c r="KGL9" s="786"/>
      <c r="KGM9" s="786"/>
      <c r="KGN9" s="786"/>
      <c r="KGO9" s="786"/>
      <c r="KGP9" s="786"/>
      <c r="KGQ9" s="786"/>
      <c r="KGR9" s="786"/>
      <c r="KGS9" s="786"/>
      <c r="KGT9" s="786"/>
      <c r="KGU9" s="786"/>
      <c r="KGV9" s="786"/>
      <c r="KGW9" s="786"/>
      <c r="KGX9" s="786"/>
      <c r="KGY9" s="786"/>
      <c r="KGZ9" s="786"/>
      <c r="KHA9" s="786"/>
      <c r="KHB9" s="786"/>
      <c r="KHC9" s="786"/>
      <c r="KHD9" s="786"/>
      <c r="KHE9" s="786"/>
      <c r="KHF9" s="786"/>
      <c r="KHG9" s="786"/>
      <c r="KHH9" s="786"/>
      <c r="KHI9" s="786"/>
      <c r="KHJ9" s="786"/>
      <c r="KHK9" s="786"/>
      <c r="KHL9" s="786"/>
      <c r="KHM9" s="786"/>
      <c r="KHN9" s="786"/>
      <c r="KHO9" s="786"/>
      <c r="KHP9" s="786"/>
      <c r="KHQ9" s="786"/>
      <c r="KHR9" s="786"/>
      <c r="KHS9" s="786"/>
      <c r="KHT9" s="786"/>
      <c r="KHU9" s="786"/>
      <c r="KHV9" s="786"/>
      <c r="KHW9" s="786"/>
      <c r="KHX9" s="786"/>
      <c r="KHY9" s="786"/>
      <c r="KHZ9" s="786"/>
      <c r="KIA9" s="786"/>
      <c r="KIB9" s="786"/>
      <c r="KIC9" s="786"/>
      <c r="KID9" s="786"/>
      <c r="KIE9" s="786"/>
      <c r="KIF9" s="786"/>
      <c r="KIG9" s="786"/>
      <c r="KIH9" s="786"/>
      <c r="KII9" s="786"/>
      <c r="KIJ9" s="786"/>
      <c r="KIK9" s="786"/>
      <c r="KIL9" s="786"/>
      <c r="KIM9" s="786"/>
      <c r="KIN9" s="786"/>
      <c r="KIO9" s="786"/>
      <c r="KIP9" s="786"/>
      <c r="KIQ9" s="786"/>
      <c r="KIR9" s="786"/>
      <c r="KIS9" s="786"/>
      <c r="KIT9" s="786"/>
      <c r="KIU9" s="786"/>
      <c r="KIV9" s="786"/>
      <c r="KIW9" s="786"/>
      <c r="KIX9" s="786"/>
      <c r="KIY9" s="786"/>
      <c r="KIZ9" s="786"/>
      <c r="KJA9" s="786"/>
      <c r="KJB9" s="786"/>
      <c r="KJC9" s="786"/>
      <c r="KJD9" s="786"/>
      <c r="KJE9" s="786"/>
      <c r="KJF9" s="786"/>
      <c r="KJG9" s="786"/>
      <c r="KJH9" s="786"/>
      <c r="KJI9" s="786"/>
      <c r="KJJ9" s="786"/>
      <c r="KJK9" s="786"/>
      <c r="KJL9" s="786"/>
      <c r="KJM9" s="786"/>
      <c r="KJN9" s="786"/>
      <c r="KJO9" s="786"/>
      <c r="KJP9" s="786"/>
      <c r="KJQ9" s="786"/>
      <c r="KJR9" s="786"/>
      <c r="KJS9" s="786"/>
      <c r="KJT9" s="786"/>
      <c r="KJU9" s="786"/>
      <c r="KJV9" s="786"/>
      <c r="KJW9" s="786"/>
      <c r="KJX9" s="786"/>
      <c r="KJY9" s="786"/>
      <c r="KJZ9" s="786"/>
      <c r="KKA9" s="786"/>
      <c r="KKB9" s="786"/>
      <c r="KKC9" s="786"/>
      <c r="KKD9" s="786"/>
      <c r="KKE9" s="786"/>
      <c r="KKF9" s="786"/>
      <c r="KKG9" s="786"/>
      <c r="KKH9" s="786"/>
      <c r="KKI9" s="786"/>
      <c r="KKJ9" s="786"/>
      <c r="KKK9" s="786"/>
      <c r="KKL9" s="786"/>
      <c r="KKM9" s="786"/>
      <c r="KKN9" s="786"/>
      <c r="KKO9" s="786"/>
      <c r="KKP9" s="786"/>
      <c r="KKQ9" s="786"/>
      <c r="KKR9" s="786"/>
      <c r="KKS9" s="786"/>
      <c r="KKT9" s="786"/>
      <c r="KKU9" s="786"/>
      <c r="KKV9" s="786"/>
      <c r="KKW9" s="786"/>
      <c r="KKX9" s="786"/>
      <c r="KKY9" s="786"/>
      <c r="KKZ9" s="786"/>
      <c r="KLA9" s="786"/>
      <c r="KLB9" s="786"/>
      <c r="KLC9" s="786"/>
      <c r="KLD9" s="786"/>
      <c r="KLE9" s="786"/>
      <c r="KLF9" s="786"/>
      <c r="KLG9" s="786"/>
      <c r="KLH9" s="786"/>
      <c r="KLI9" s="786"/>
      <c r="KLJ9" s="786"/>
      <c r="KLK9" s="786"/>
      <c r="KLL9" s="786"/>
      <c r="KLM9" s="786"/>
      <c r="KLN9" s="786"/>
      <c r="KLO9" s="786"/>
      <c r="KLP9" s="786"/>
      <c r="KLQ9" s="786"/>
      <c r="KLR9" s="786"/>
      <c r="KLS9" s="786"/>
      <c r="KLT9" s="786"/>
      <c r="KLU9" s="786"/>
      <c r="KLV9" s="786"/>
      <c r="KLW9" s="786"/>
      <c r="KLX9" s="786"/>
      <c r="KLY9" s="786"/>
      <c r="KLZ9" s="786"/>
      <c r="KMA9" s="786"/>
      <c r="KMB9" s="786"/>
      <c r="KMC9" s="786"/>
      <c r="KMD9" s="786"/>
      <c r="KME9" s="786"/>
      <c r="KMF9" s="786"/>
      <c r="KMG9" s="786"/>
      <c r="KMH9" s="786"/>
      <c r="KMI9" s="786"/>
      <c r="KMJ9" s="786"/>
      <c r="KMK9" s="786"/>
      <c r="KML9" s="786"/>
      <c r="KMM9" s="786"/>
      <c r="KMN9" s="786"/>
      <c r="KMO9" s="786"/>
      <c r="KMP9" s="786"/>
      <c r="KMQ9" s="786"/>
      <c r="KMR9" s="786"/>
      <c r="KMS9" s="786"/>
      <c r="KMT9" s="786"/>
      <c r="KMU9" s="786"/>
      <c r="KMV9" s="786"/>
      <c r="KMW9" s="786"/>
      <c r="KMX9" s="786"/>
      <c r="KMY9" s="786"/>
      <c r="KMZ9" s="786"/>
      <c r="KNA9" s="786"/>
      <c r="KNB9" s="786"/>
      <c r="KNC9" s="786"/>
      <c r="KND9" s="786"/>
      <c r="KNE9" s="786"/>
      <c r="KNF9" s="786"/>
      <c r="KNG9" s="786"/>
      <c r="KNH9" s="786"/>
      <c r="KNI9" s="786"/>
      <c r="KNJ9" s="786"/>
      <c r="KNK9" s="786"/>
      <c r="KNL9" s="786"/>
      <c r="KNM9" s="786"/>
      <c r="KNN9" s="786"/>
      <c r="KNO9" s="786"/>
      <c r="KNP9" s="786"/>
      <c r="KNQ9" s="786"/>
      <c r="KNR9" s="786"/>
      <c r="KNS9" s="786"/>
      <c r="KNT9" s="786"/>
      <c r="KNU9" s="786"/>
      <c r="KNV9" s="786"/>
      <c r="KNW9" s="786"/>
      <c r="KNX9" s="786"/>
      <c r="KNY9" s="786"/>
      <c r="KNZ9" s="786"/>
      <c r="KOA9" s="786"/>
      <c r="KOB9" s="786"/>
      <c r="KOC9" s="786"/>
      <c r="KOD9" s="786"/>
      <c r="KOE9" s="786"/>
      <c r="KOF9" s="786"/>
      <c r="KOG9" s="786"/>
      <c r="KOH9" s="786"/>
      <c r="KOI9" s="786"/>
      <c r="KOJ9" s="786"/>
      <c r="KOK9" s="786"/>
      <c r="KOL9" s="786"/>
      <c r="KOM9" s="786"/>
      <c r="KON9" s="786"/>
      <c r="KOO9" s="786"/>
      <c r="KOP9" s="786"/>
      <c r="KOQ9" s="786"/>
      <c r="KOR9" s="786"/>
      <c r="KOS9" s="786"/>
      <c r="KOT9" s="786"/>
      <c r="KOU9" s="786"/>
      <c r="KOV9" s="786"/>
      <c r="KOW9" s="786"/>
      <c r="KOX9" s="786"/>
      <c r="KOY9" s="786"/>
      <c r="KOZ9" s="786"/>
      <c r="KPA9" s="786"/>
      <c r="KPB9" s="786"/>
      <c r="KPC9" s="786"/>
      <c r="KPD9" s="786"/>
      <c r="KPE9" s="786"/>
      <c r="KPF9" s="786"/>
      <c r="KPG9" s="786"/>
      <c r="KPH9" s="786"/>
      <c r="KPI9" s="786"/>
      <c r="KPJ9" s="786"/>
      <c r="KPK9" s="786"/>
      <c r="KPL9" s="786"/>
      <c r="KPM9" s="786"/>
      <c r="KPN9" s="786"/>
      <c r="KPO9" s="786"/>
      <c r="KPP9" s="786"/>
      <c r="KPQ9" s="786"/>
      <c r="KPR9" s="786"/>
      <c r="KPS9" s="786"/>
      <c r="KPT9" s="786"/>
      <c r="KPU9" s="786"/>
      <c r="KPV9" s="786"/>
      <c r="KPW9" s="786"/>
      <c r="KPX9" s="786"/>
      <c r="KPY9" s="786"/>
      <c r="KPZ9" s="786"/>
      <c r="KQA9" s="786"/>
      <c r="KQB9" s="786"/>
      <c r="KQC9" s="786"/>
      <c r="KQD9" s="786"/>
      <c r="KQE9" s="786"/>
      <c r="KQF9" s="786"/>
      <c r="KQG9" s="786"/>
      <c r="KQH9" s="786"/>
      <c r="KQI9" s="786"/>
      <c r="KQJ9" s="786"/>
      <c r="KQK9" s="786"/>
      <c r="KQL9" s="786"/>
      <c r="KQM9" s="786"/>
      <c r="KQN9" s="786"/>
      <c r="KQO9" s="786"/>
      <c r="KQP9" s="786"/>
      <c r="KQQ9" s="786"/>
      <c r="KQR9" s="786"/>
      <c r="KQS9" s="786"/>
      <c r="KQT9" s="786"/>
      <c r="KQU9" s="786"/>
      <c r="KQV9" s="786"/>
      <c r="KQW9" s="786"/>
      <c r="KQX9" s="786"/>
      <c r="KQY9" s="786"/>
      <c r="KQZ9" s="786"/>
      <c r="KRA9" s="786"/>
      <c r="KRB9" s="786"/>
      <c r="KRC9" s="786"/>
      <c r="KRD9" s="786"/>
      <c r="KRE9" s="786"/>
      <c r="KRF9" s="786"/>
      <c r="KRG9" s="786"/>
      <c r="KRH9" s="786"/>
      <c r="KRI9" s="786"/>
      <c r="KRJ9" s="786"/>
      <c r="KRK9" s="786"/>
      <c r="KRL9" s="786"/>
      <c r="KRM9" s="786"/>
      <c r="KRN9" s="786"/>
      <c r="KRO9" s="786"/>
      <c r="KRP9" s="786"/>
      <c r="KRQ9" s="786"/>
      <c r="KRR9" s="786"/>
      <c r="KRS9" s="786"/>
      <c r="KRT9" s="786"/>
      <c r="KRU9" s="786"/>
      <c r="KRV9" s="786"/>
      <c r="KRW9" s="786"/>
      <c r="KRX9" s="786"/>
      <c r="KRY9" s="786"/>
      <c r="KRZ9" s="786"/>
      <c r="KSA9" s="786"/>
      <c r="KSB9" s="786"/>
      <c r="KSC9" s="786"/>
      <c r="KSD9" s="786"/>
      <c r="KSE9" s="786"/>
      <c r="KSF9" s="786"/>
      <c r="KSG9" s="786"/>
      <c r="KSH9" s="786"/>
      <c r="KSI9" s="786"/>
      <c r="KSJ9" s="786"/>
      <c r="KSK9" s="786"/>
      <c r="KSL9" s="786"/>
      <c r="KSM9" s="786"/>
      <c r="KSN9" s="786"/>
      <c r="KSO9" s="786"/>
      <c r="KSP9" s="786"/>
      <c r="KSQ9" s="786"/>
      <c r="KSR9" s="786"/>
      <c r="KSS9" s="786"/>
      <c r="KST9" s="786"/>
      <c r="KSU9" s="786"/>
      <c r="KSV9" s="786"/>
      <c r="KSW9" s="786"/>
      <c r="KSX9" s="786"/>
      <c r="KSY9" s="786"/>
      <c r="KSZ9" s="786"/>
      <c r="KTA9" s="786"/>
      <c r="KTB9" s="786"/>
      <c r="KTC9" s="786"/>
      <c r="KTD9" s="786"/>
      <c r="KTE9" s="786"/>
      <c r="KTF9" s="786"/>
      <c r="KTG9" s="786"/>
      <c r="KTH9" s="786"/>
      <c r="KTI9" s="786"/>
      <c r="KTJ9" s="786"/>
      <c r="KTK9" s="786"/>
      <c r="KTL9" s="786"/>
      <c r="KTM9" s="786"/>
      <c r="KTN9" s="786"/>
      <c r="KTO9" s="786"/>
      <c r="KTP9" s="786"/>
      <c r="KTQ9" s="786"/>
      <c r="KTR9" s="786"/>
      <c r="KTS9" s="786"/>
      <c r="KTT9" s="786"/>
      <c r="KTU9" s="786"/>
      <c r="KTV9" s="786"/>
      <c r="KTW9" s="786"/>
      <c r="KTX9" s="786"/>
      <c r="KTY9" s="786"/>
      <c r="KTZ9" s="786"/>
      <c r="KUA9" s="786"/>
      <c r="KUB9" s="786"/>
      <c r="KUC9" s="786"/>
      <c r="KUD9" s="786"/>
      <c r="KUE9" s="786"/>
      <c r="KUF9" s="786"/>
      <c r="KUG9" s="786"/>
      <c r="KUH9" s="786"/>
      <c r="KUI9" s="786"/>
      <c r="KUJ9" s="786"/>
      <c r="KUK9" s="786"/>
      <c r="KUL9" s="786"/>
      <c r="KUM9" s="786"/>
      <c r="KUN9" s="786"/>
      <c r="KUO9" s="786"/>
      <c r="KUP9" s="786"/>
      <c r="KUQ9" s="786"/>
      <c r="KUR9" s="786"/>
      <c r="KUS9" s="786"/>
      <c r="KUT9" s="786"/>
      <c r="KUU9" s="786"/>
      <c r="KUV9" s="786"/>
      <c r="KUW9" s="786"/>
      <c r="KUX9" s="786"/>
      <c r="KUY9" s="786"/>
      <c r="KUZ9" s="786"/>
      <c r="KVA9" s="786"/>
      <c r="KVB9" s="786"/>
      <c r="KVC9" s="786"/>
      <c r="KVD9" s="786"/>
      <c r="KVE9" s="786"/>
      <c r="KVF9" s="786"/>
      <c r="KVG9" s="786"/>
      <c r="KVH9" s="786"/>
      <c r="KVI9" s="786"/>
      <c r="KVJ9" s="786"/>
      <c r="KVK9" s="786"/>
      <c r="KVL9" s="786"/>
      <c r="KVM9" s="786"/>
      <c r="KVN9" s="786"/>
      <c r="KVO9" s="786"/>
      <c r="KVP9" s="786"/>
      <c r="KVQ9" s="786"/>
      <c r="KVR9" s="786"/>
      <c r="KVS9" s="786"/>
      <c r="KVT9" s="786"/>
      <c r="KVU9" s="786"/>
      <c r="KVV9" s="786"/>
      <c r="KVW9" s="786"/>
      <c r="KVX9" s="786"/>
      <c r="KVY9" s="786"/>
      <c r="KVZ9" s="786"/>
      <c r="KWA9" s="786"/>
      <c r="KWB9" s="786"/>
      <c r="KWC9" s="786"/>
      <c r="KWD9" s="786"/>
      <c r="KWE9" s="786"/>
      <c r="KWF9" s="786"/>
      <c r="KWG9" s="786"/>
      <c r="KWH9" s="786"/>
      <c r="KWI9" s="786"/>
      <c r="KWJ9" s="786"/>
      <c r="KWK9" s="786"/>
      <c r="KWL9" s="786"/>
      <c r="KWM9" s="786"/>
      <c r="KWN9" s="786"/>
      <c r="KWO9" s="786"/>
      <c r="KWP9" s="786"/>
      <c r="KWQ9" s="786"/>
      <c r="KWR9" s="786"/>
      <c r="KWS9" s="786"/>
      <c r="KWT9" s="786"/>
      <c r="KWU9" s="786"/>
      <c r="KWV9" s="786"/>
      <c r="KWW9" s="786"/>
      <c r="KWX9" s="786"/>
      <c r="KWY9" s="786"/>
      <c r="KWZ9" s="786"/>
      <c r="KXA9" s="786"/>
      <c r="KXB9" s="786"/>
      <c r="KXC9" s="786"/>
      <c r="KXD9" s="786"/>
      <c r="KXE9" s="786"/>
      <c r="KXF9" s="786"/>
      <c r="KXG9" s="786"/>
      <c r="KXH9" s="786"/>
      <c r="KXI9" s="786"/>
      <c r="KXJ9" s="786"/>
      <c r="KXK9" s="786"/>
      <c r="KXL9" s="786"/>
      <c r="KXM9" s="786"/>
      <c r="KXN9" s="786"/>
      <c r="KXO9" s="786"/>
      <c r="KXP9" s="786"/>
      <c r="KXQ9" s="786"/>
      <c r="KXR9" s="786"/>
      <c r="KXS9" s="786"/>
      <c r="KXT9" s="786"/>
      <c r="KXU9" s="786"/>
      <c r="KXV9" s="786"/>
      <c r="KXW9" s="786"/>
      <c r="KXX9" s="786"/>
      <c r="KXY9" s="786"/>
      <c r="KXZ9" s="786"/>
      <c r="KYA9" s="786"/>
      <c r="KYB9" s="786"/>
      <c r="KYC9" s="786"/>
      <c r="KYD9" s="786"/>
      <c r="KYE9" s="786"/>
      <c r="KYF9" s="786"/>
      <c r="KYG9" s="786"/>
      <c r="KYH9" s="786"/>
      <c r="KYI9" s="786"/>
      <c r="KYJ9" s="786"/>
      <c r="KYK9" s="786"/>
      <c r="KYL9" s="786"/>
      <c r="KYM9" s="786"/>
      <c r="KYN9" s="786"/>
      <c r="KYO9" s="786"/>
      <c r="KYP9" s="786"/>
      <c r="KYQ9" s="786"/>
      <c r="KYR9" s="786"/>
      <c r="KYS9" s="786"/>
      <c r="KYT9" s="786"/>
      <c r="KYU9" s="786"/>
      <c r="KYV9" s="786"/>
      <c r="KYW9" s="786"/>
      <c r="KYX9" s="786"/>
      <c r="KYY9" s="786"/>
      <c r="KYZ9" s="786"/>
      <c r="KZA9" s="786"/>
      <c r="KZB9" s="786"/>
      <c r="KZC9" s="786"/>
      <c r="KZD9" s="786"/>
      <c r="KZE9" s="786"/>
      <c r="KZF9" s="786"/>
      <c r="KZG9" s="786"/>
      <c r="KZH9" s="786"/>
      <c r="KZI9" s="786"/>
      <c r="KZJ9" s="786"/>
      <c r="KZK9" s="786"/>
      <c r="KZL9" s="786"/>
      <c r="KZM9" s="786"/>
      <c r="KZN9" s="786"/>
      <c r="KZO9" s="786"/>
      <c r="KZP9" s="786"/>
      <c r="KZQ9" s="786"/>
      <c r="KZR9" s="786"/>
      <c r="KZS9" s="786"/>
      <c r="KZT9" s="786"/>
      <c r="KZU9" s="786"/>
      <c r="KZV9" s="786"/>
      <c r="KZW9" s="786"/>
      <c r="KZX9" s="786"/>
      <c r="KZY9" s="786"/>
      <c r="KZZ9" s="786"/>
      <c r="LAA9" s="786"/>
      <c r="LAB9" s="786"/>
      <c r="LAC9" s="786"/>
      <c r="LAD9" s="786"/>
      <c r="LAE9" s="786"/>
      <c r="LAF9" s="786"/>
      <c r="LAG9" s="786"/>
      <c r="LAH9" s="786"/>
      <c r="LAI9" s="786"/>
      <c r="LAJ9" s="786"/>
      <c r="LAK9" s="786"/>
      <c r="LAL9" s="786"/>
      <c r="LAM9" s="786"/>
      <c r="LAN9" s="786"/>
      <c r="LAO9" s="786"/>
      <c r="LAP9" s="786"/>
      <c r="LAQ9" s="786"/>
      <c r="LAR9" s="786"/>
      <c r="LAS9" s="786"/>
      <c r="LAT9" s="786"/>
      <c r="LAU9" s="786"/>
      <c r="LAV9" s="786"/>
      <c r="LAW9" s="786"/>
      <c r="LAX9" s="786"/>
      <c r="LAY9" s="786"/>
      <c r="LAZ9" s="786"/>
      <c r="LBA9" s="786"/>
      <c r="LBB9" s="786"/>
      <c r="LBC9" s="786"/>
      <c r="LBD9" s="786"/>
      <c r="LBE9" s="786"/>
      <c r="LBF9" s="786"/>
      <c r="LBG9" s="786"/>
      <c r="LBH9" s="786"/>
      <c r="LBI9" s="786"/>
      <c r="LBJ9" s="786"/>
      <c r="LBK9" s="786"/>
      <c r="LBL9" s="786"/>
      <c r="LBM9" s="786"/>
      <c r="LBN9" s="786"/>
      <c r="LBO9" s="786"/>
      <c r="LBP9" s="786"/>
      <c r="LBQ9" s="786"/>
      <c r="LBR9" s="786"/>
      <c r="LBS9" s="786"/>
      <c r="LBT9" s="786"/>
      <c r="LBU9" s="786"/>
      <c r="LBV9" s="786"/>
      <c r="LBW9" s="786"/>
      <c r="LBX9" s="786"/>
      <c r="LBY9" s="786"/>
      <c r="LBZ9" s="786"/>
      <c r="LCA9" s="786"/>
      <c r="LCB9" s="786"/>
      <c r="LCC9" s="786"/>
      <c r="LCD9" s="786"/>
      <c r="LCE9" s="786"/>
      <c r="LCF9" s="786"/>
      <c r="LCG9" s="786"/>
      <c r="LCH9" s="786"/>
      <c r="LCI9" s="786"/>
      <c r="LCJ9" s="786"/>
      <c r="LCK9" s="786"/>
      <c r="LCL9" s="786"/>
      <c r="LCM9" s="786"/>
      <c r="LCN9" s="786"/>
      <c r="LCO9" s="786"/>
      <c r="LCP9" s="786"/>
      <c r="LCQ9" s="786"/>
      <c r="LCR9" s="786"/>
      <c r="LCS9" s="786"/>
      <c r="LCT9" s="786"/>
      <c r="LCU9" s="786"/>
      <c r="LCV9" s="786"/>
      <c r="LCW9" s="786"/>
      <c r="LCX9" s="786"/>
      <c r="LCY9" s="786"/>
      <c r="LCZ9" s="786"/>
      <c r="LDA9" s="786"/>
      <c r="LDB9" s="786"/>
      <c r="LDC9" s="786"/>
      <c r="LDD9" s="786"/>
      <c r="LDE9" s="786"/>
      <c r="LDF9" s="786"/>
      <c r="LDG9" s="786"/>
      <c r="LDH9" s="786"/>
      <c r="LDI9" s="786"/>
      <c r="LDJ9" s="786"/>
      <c r="LDK9" s="786"/>
      <c r="LDL9" s="786"/>
      <c r="LDM9" s="786"/>
      <c r="LDN9" s="786"/>
      <c r="LDO9" s="786"/>
      <c r="LDP9" s="786"/>
      <c r="LDQ9" s="786"/>
      <c r="LDR9" s="786"/>
      <c r="LDS9" s="786"/>
      <c r="LDT9" s="786"/>
      <c r="LDU9" s="786"/>
      <c r="LDV9" s="786"/>
      <c r="LDW9" s="786"/>
      <c r="LDX9" s="786"/>
      <c r="LDY9" s="786"/>
      <c r="LDZ9" s="786"/>
      <c r="LEA9" s="786"/>
      <c r="LEB9" s="786"/>
      <c r="LEC9" s="786"/>
      <c r="LED9" s="786"/>
      <c r="LEE9" s="786"/>
      <c r="LEF9" s="786"/>
      <c r="LEG9" s="786"/>
      <c r="LEH9" s="786"/>
      <c r="LEI9" s="786"/>
      <c r="LEJ9" s="786"/>
      <c r="LEK9" s="786"/>
      <c r="LEL9" s="786"/>
      <c r="LEM9" s="786"/>
      <c r="LEN9" s="786"/>
      <c r="LEO9" s="786"/>
      <c r="LEP9" s="786"/>
      <c r="LEQ9" s="786"/>
      <c r="LER9" s="786"/>
      <c r="LES9" s="786"/>
      <c r="LET9" s="786"/>
      <c r="LEU9" s="786"/>
      <c r="LEV9" s="786"/>
      <c r="LEW9" s="786"/>
      <c r="LEX9" s="786"/>
      <c r="LEY9" s="786"/>
      <c r="LEZ9" s="786"/>
      <c r="LFA9" s="786"/>
      <c r="LFB9" s="786"/>
      <c r="LFC9" s="786"/>
      <c r="LFD9" s="786"/>
      <c r="LFE9" s="786"/>
      <c r="LFF9" s="786"/>
      <c r="LFG9" s="786"/>
      <c r="LFH9" s="786"/>
      <c r="LFI9" s="786"/>
      <c r="LFJ9" s="786"/>
      <c r="LFK9" s="786"/>
      <c r="LFL9" s="786"/>
      <c r="LFM9" s="786"/>
      <c r="LFN9" s="786"/>
      <c r="LFO9" s="786"/>
      <c r="LFP9" s="786"/>
      <c r="LFQ9" s="786"/>
      <c r="LFR9" s="786"/>
      <c r="LFS9" s="786"/>
      <c r="LFT9" s="786"/>
      <c r="LFU9" s="786"/>
      <c r="LFV9" s="786"/>
      <c r="LFW9" s="786"/>
      <c r="LFX9" s="786"/>
      <c r="LFY9" s="786"/>
      <c r="LFZ9" s="786"/>
      <c r="LGA9" s="786"/>
      <c r="LGB9" s="786"/>
      <c r="LGC9" s="786"/>
      <c r="LGD9" s="786"/>
      <c r="LGE9" s="786"/>
      <c r="LGF9" s="786"/>
      <c r="LGG9" s="786"/>
      <c r="LGH9" s="786"/>
      <c r="LGI9" s="786"/>
      <c r="LGJ9" s="786"/>
      <c r="LGK9" s="786"/>
      <c r="LGL9" s="786"/>
      <c r="LGM9" s="786"/>
      <c r="LGN9" s="786"/>
      <c r="LGO9" s="786"/>
      <c r="LGP9" s="786"/>
      <c r="LGQ9" s="786"/>
      <c r="LGR9" s="786"/>
      <c r="LGS9" s="786"/>
      <c r="LGT9" s="786"/>
      <c r="LGU9" s="786"/>
      <c r="LGV9" s="786"/>
      <c r="LGW9" s="786"/>
      <c r="LGX9" s="786"/>
      <c r="LGY9" s="786"/>
      <c r="LGZ9" s="786"/>
      <c r="LHA9" s="786"/>
      <c r="LHB9" s="786"/>
      <c r="LHC9" s="786"/>
      <c r="LHD9" s="786"/>
      <c r="LHE9" s="786"/>
      <c r="LHF9" s="786"/>
    </row>
    <row r="10" s="342" customFormat="1" customHeight="1" spans="1:8326">
      <c r="A10" s="411"/>
      <c r="B10" s="412"/>
      <c r="C10" s="411"/>
      <c r="D10" s="411"/>
      <c r="E10" s="411"/>
      <c r="F10" s="102" t="s">
        <v>2223</v>
      </c>
      <c r="G10" s="413"/>
      <c r="H10" s="414"/>
      <c r="I10" s="99"/>
      <c r="J10" s="100"/>
      <c r="K10" s="450"/>
      <c r="L10" s="150">
        <f t="shared" si="8"/>
        <v>0</v>
      </c>
      <c r="M10" s="151">
        <f t="shared" si="9"/>
        <v>0</v>
      </c>
      <c r="N10" s="451"/>
      <c r="O10" s="452"/>
      <c r="P10" s="453"/>
      <c r="Q10" s="33">
        <f t="shared" si="10"/>
        <v>0</v>
      </c>
      <c r="R10" s="34">
        <f t="shared" si="11"/>
        <v>0</v>
      </c>
      <c r="S10" s="488"/>
      <c r="T10" s="488"/>
      <c r="U10" s="488"/>
      <c r="V10" s="488"/>
      <c r="W10" s="488"/>
      <c r="X10" s="489"/>
      <c r="Y10" s="505"/>
      <c r="Z10" s="505"/>
      <c r="AA10" s="505"/>
      <c r="AB10" s="505"/>
      <c r="AC10" s="99"/>
      <c r="AD10" s="505"/>
      <c r="AE10" s="505"/>
      <c r="AF10" s="505"/>
      <c r="AG10" s="505"/>
      <c r="AH10" s="505"/>
      <c r="AI10" s="505"/>
      <c r="AJ10" s="505"/>
      <c r="AK10" s="505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490"/>
      <c r="AY10" s="100"/>
      <c r="AZ10" s="48"/>
      <c r="BA10" s="528"/>
      <c r="BB10" s="528"/>
      <c r="BC10" s="528"/>
      <c r="BD10" s="529"/>
      <c r="BE10" s="532"/>
      <c r="BF10" s="529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38"/>
      <c r="BT10" s="538"/>
      <c r="BU10" s="354"/>
      <c r="BV10" s="354"/>
      <c r="BW10" s="354"/>
      <c r="BX10" s="354"/>
      <c r="BY10" s="354"/>
      <c r="BZ10" s="354"/>
      <c r="CA10" s="354"/>
      <c r="CB10" s="354"/>
      <c r="CC10" s="354"/>
      <c r="CD10" s="354"/>
      <c r="CE10" s="354"/>
      <c r="CF10" s="354"/>
      <c r="CG10" s="354"/>
      <c r="CH10" s="354"/>
      <c r="CI10" s="354"/>
      <c r="CJ10" s="354"/>
      <c r="CK10" s="354"/>
      <c r="CL10" s="354"/>
      <c r="CM10" s="354"/>
      <c r="CN10" s="354"/>
      <c r="CO10" s="354"/>
      <c r="CP10" s="358"/>
      <c r="CQ10" s="354"/>
      <c r="CR10" s="354"/>
      <c r="CS10" s="354"/>
      <c r="CT10" s="354"/>
      <c r="CU10" s="354"/>
      <c r="CV10" s="354"/>
      <c r="CW10" s="354"/>
      <c r="CX10" s="354"/>
      <c r="CY10" s="354"/>
      <c r="CZ10" s="354"/>
      <c r="DA10" s="354"/>
      <c r="DB10" s="354"/>
      <c r="DC10" s="354"/>
      <c r="DD10" s="354"/>
      <c r="DE10" s="354"/>
      <c r="DF10" s="354"/>
      <c r="DG10" s="354"/>
      <c r="DH10" s="354"/>
      <c r="DI10" s="354"/>
      <c r="DJ10" s="354"/>
      <c r="DK10" s="354"/>
      <c r="DL10" s="354"/>
      <c r="DM10" s="354"/>
      <c r="DN10" s="354"/>
      <c r="DO10" s="354"/>
      <c r="DP10" s="354"/>
      <c r="DQ10" s="354"/>
      <c r="DR10" s="354"/>
      <c r="DS10" s="354"/>
      <c r="DT10" s="354"/>
      <c r="DU10" s="354"/>
      <c r="DV10" s="354"/>
      <c r="DW10" s="354"/>
      <c r="DX10" s="354"/>
      <c r="DY10" s="354"/>
      <c r="DZ10" s="604"/>
      <c r="EA10" s="605"/>
      <c r="EB10" s="356"/>
      <c r="EC10" s="356"/>
      <c r="ED10" s="356"/>
      <c r="EE10" s="358"/>
      <c r="EF10" s="48"/>
      <c r="EG10" s="46"/>
      <c r="EH10" s="46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8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354"/>
      <c r="FR10" s="354"/>
      <c r="FS10" s="354"/>
      <c r="FT10" s="354"/>
      <c r="FU10" s="354"/>
      <c r="FV10" s="354"/>
      <c r="FW10" s="354"/>
      <c r="FX10" s="354"/>
      <c r="FY10" s="354"/>
      <c r="FZ10" s="354"/>
      <c r="GA10" s="354"/>
      <c r="GB10" s="354"/>
      <c r="GC10" s="354"/>
      <c r="GD10" s="354"/>
      <c r="GE10" s="354"/>
      <c r="GF10" s="354"/>
      <c r="GG10" s="354"/>
      <c r="GH10" s="354"/>
      <c r="GI10" s="354"/>
      <c r="GJ10" s="354"/>
      <c r="GK10" s="354"/>
      <c r="GL10" s="354"/>
      <c r="GM10" s="354"/>
      <c r="GN10" s="354"/>
      <c r="GO10" s="354"/>
      <c r="GP10" s="354"/>
      <c r="GQ10" s="354"/>
      <c r="GR10" s="354"/>
      <c r="GS10" s="354"/>
      <c r="GT10" s="354"/>
      <c r="GU10" s="354"/>
      <c r="GV10" s="354"/>
      <c r="GW10" s="354"/>
      <c r="GX10" s="354"/>
      <c r="GY10" s="354"/>
      <c r="GZ10" s="354"/>
      <c r="HA10" s="354"/>
      <c r="HB10" s="354"/>
      <c r="HC10" s="354"/>
      <c r="HD10" s="354"/>
      <c r="HE10" s="354"/>
      <c r="HF10" s="354"/>
      <c r="HG10" s="354"/>
      <c r="HH10" s="354"/>
      <c r="HI10" s="354"/>
      <c r="HJ10" s="354"/>
      <c r="HK10" s="354"/>
      <c r="HL10" s="354"/>
      <c r="HM10" s="354"/>
      <c r="HN10" s="354"/>
      <c r="HO10" s="354"/>
      <c r="HP10" s="354"/>
      <c r="HQ10" s="354"/>
      <c r="HR10" s="354"/>
      <c r="HS10" s="354"/>
      <c r="HT10" s="354"/>
      <c r="HU10" s="354"/>
      <c r="HV10" s="354"/>
      <c r="HW10" s="354"/>
      <c r="HX10" s="354"/>
      <c r="HY10" s="354"/>
      <c r="HZ10" s="354"/>
      <c r="IA10" s="354"/>
      <c r="IB10" s="354"/>
      <c r="IC10" s="354"/>
      <c r="ID10" s="354"/>
      <c r="IE10" s="354"/>
      <c r="IF10" s="354"/>
      <c r="IG10" s="354"/>
      <c r="IH10" s="354"/>
      <c r="II10" s="354"/>
      <c r="IJ10" s="354"/>
      <c r="IK10" s="354"/>
      <c r="IL10" s="354"/>
      <c r="IM10" s="354"/>
      <c r="IN10" s="354"/>
      <c r="IO10" s="354"/>
      <c r="IP10" s="354"/>
      <c r="IQ10" s="354"/>
      <c r="IR10" s="50"/>
      <c r="IS10" s="47"/>
      <c r="IT10" s="47"/>
      <c r="IU10" s="47"/>
      <c r="IV10" s="47"/>
      <c r="IW10" s="47"/>
      <c r="IX10" s="47"/>
      <c r="IY10" s="47"/>
      <c r="IZ10" s="47"/>
      <c r="JA10" s="47"/>
      <c r="JB10" s="47"/>
      <c r="JC10" s="47"/>
      <c r="JD10" s="47"/>
      <c r="JE10" s="47"/>
      <c r="JF10" s="47"/>
      <c r="JG10" s="47"/>
      <c r="JH10" s="47"/>
      <c r="JI10" s="47"/>
      <c r="JJ10" s="47"/>
      <c r="JK10" s="47"/>
      <c r="JL10" s="354"/>
      <c r="JM10" s="354"/>
      <c r="JN10" s="354"/>
      <c r="JO10" s="354"/>
      <c r="JP10" s="354"/>
      <c r="JQ10" s="354"/>
      <c r="JR10" s="354"/>
      <c r="JS10" s="354"/>
      <c r="JT10" s="354"/>
      <c r="JU10" s="354"/>
      <c r="JV10" s="354"/>
      <c r="JW10" s="354"/>
      <c r="JX10" s="354"/>
      <c r="JY10" s="354"/>
      <c r="JZ10" s="354"/>
      <c r="KA10" s="354"/>
      <c r="KB10" s="354"/>
      <c r="KC10" s="354"/>
      <c r="KD10" s="354"/>
      <c r="KE10" s="354"/>
      <c r="KF10" s="354"/>
      <c r="KG10" s="354"/>
      <c r="KH10" s="354"/>
      <c r="KI10" s="354"/>
      <c r="KJ10" s="354"/>
      <c r="KK10" s="354"/>
      <c r="KL10" s="354"/>
      <c r="KM10" s="354"/>
      <c r="KN10" s="354"/>
      <c r="KO10" s="354"/>
      <c r="KP10" s="354"/>
      <c r="KQ10" s="354"/>
      <c r="KR10" s="354"/>
      <c r="KS10" s="354"/>
      <c r="KT10" s="354"/>
      <c r="KU10" s="354"/>
      <c r="KV10" s="660"/>
      <c r="KW10" s="47"/>
      <c r="KX10" s="47"/>
      <c r="KY10" s="47"/>
      <c r="KZ10" s="47"/>
      <c r="LA10" s="47"/>
      <c r="LB10" s="47"/>
      <c r="LC10" s="47"/>
      <c r="LD10" s="354"/>
      <c r="LE10" s="354"/>
      <c r="LF10" s="354"/>
      <c r="LG10" s="354"/>
      <c r="LH10" s="354"/>
      <c r="LI10" s="354"/>
      <c r="LJ10" s="354"/>
      <c r="LK10" s="354"/>
      <c r="LL10" s="354"/>
      <c r="LM10" s="354"/>
      <c r="LN10" s="354"/>
      <c r="LO10" s="354"/>
      <c r="LP10" s="354"/>
      <c r="LQ10" s="354"/>
      <c r="LR10" s="354"/>
      <c r="LS10" s="354"/>
      <c r="LT10" s="354"/>
      <c r="LU10" s="354"/>
      <c r="LV10" s="354"/>
      <c r="LW10" s="660"/>
      <c r="LX10" s="354"/>
      <c r="LY10" s="354"/>
      <c r="LZ10" s="354"/>
      <c r="MA10" s="354"/>
      <c r="MB10" s="354"/>
      <c r="MC10" s="354"/>
      <c r="MD10" s="354"/>
      <c r="ME10" s="354"/>
      <c r="MF10" s="354"/>
      <c r="MG10" s="354"/>
      <c r="MH10" s="354"/>
      <c r="MI10" s="354"/>
      <c r="MJ10" s="354"/>
      <c r="MK10" s="354"/>
      <c r="ML10" s="354"/>
      <c r="MM10" s="354"/>
      <c r="MN10" s="354"/>
      <c r="MO10" s="354"/>
      <c r="MP10" s="354"/>
      <c r="MQ10" s="354"/>
      <c r="MR10" s="354"/>
      <c r="MS10" s="51"/>
      <c r="MT10" s="679"/>
      <c r="MU10" s="679"/>
      <c r="MV10" s="680"/>
      <c r="MW10" s="679"/>
      <c r="MX10" s="679"/>
      <c r="MY10" s="704"/>
      <c r="MZ10" s="705"/>
      <c r="NA10" s="705"/>
      <c r="NB10" s="706"/>
      <c r="NC10" s="707"/>
      <c r="ND10" s="707"/>
      <c r="NE10" s="733"/>
      <c r="NF10" s="734"/>
      <c r="NG10" s="734"/>
      <c r="NH10" s="734"/>
      <c r="NI10" s="735"/>
      <c r="NJ10" s="733"/>
      <c r="NK10" s="736"/>
      <c r="NL10" s="737"/>
      <c r="NM10" s="734"/>
      <c r="NN10" s="734"/>
      <c r="NO10" s="758"/>
      <c r="NP10" s="734"/>
      <c r="NQ10" s="759"/>
      <c r="NR10" s="734"/>
      <c r="NS10" s="734"/>
      <c r="NT10" s="734"/>
      <c r="NU10" s="734"/>
      <c r="NV10" s="768"/>
      <c r="NW10" s="768"/>
      <c r="NX10" s="734"/>
      <c r="NY10" s="734"/>
      <c r="NZ10" s="734"/>
      <c r="OA10" s="734"/>
      <c r="OB10" s="734"/>
      <c r="OC10" s="734"/>
      <c r="OD10" s="734"/>
      <c r="OE10" s="779"/>
      <c r="OF10" s="779"/>
      <c r="OG10" s="779"/>
      <c r="OH10" s="779"/>
      <c r="OI10" s="779"/>
      <c r="OJ10" s="734"/>
      <c r="OK10" s="734"/>
      <c r="OL10" s="734"/>
      <c r="OM10" s="734"/>
      <c r="ON10" s="734"/>
      <c r="OO10" s="734"/>
      <c r="OP10" s="734"/>
      <c r="OQ10" s="734"/>
      <c r="OR10" s="734"/>
      <c r="OS10" s="734"/>
      <c r="OT10" s="734"/>
      <c r="OU10" s="734"/>
      <c r="OV10" s="734"/>
      <c r="OW10" s="734"/>
      <c r="OX10" s="734"/>
      <c r="OY10" s="734"/>
      <c r="OZ10" s="734"/>
      <c r="PA10" s="734"/>
      <c r="PB10" s="734"/>
      <c r="PC10" s="734"/>
      <c r="PD10" s="734"/>
      <c r="PE10" s="734"/>
      <c r="PF10" s="734"/>
      <c r="PG10" s="734"/>
      <c r="PH10" s="786"/>
      <c r="PI10" s="786"/>
      <c r="PJ10" s="786"/>
      <c r="PK10" s="786"/>
      <c r="PL10" s="786"/>
      <c r="PM10" s="786"/>
      <c r="PN10" s="786"/>
      <c r="PO10" s="786"/>
      <c r="PP10" s="786"/>
      <c r="PQ10" s="786"/>
      <c r="PR10" s="786"/>
      <c r="PS10" s="786"/>
      <c r="PT10" s="786"/>
      <c r="PU10" s="786"/>
      <c r="PV10" s="786"/>
      <c r="PW10" s="786"/>
      <c r="PX10" s="786"/>
      <c r="PY10" s="786"/>
      <c r="PZ10" s="786"/>
      <c r="QA10" s="786"/>
      <c r="QB10" s="786"/>
      <c r="QC10" s="786"/>
      <c r="QD10" s="786"/>
      <c r="QE10" s="786"/>
      <c r="QF10" s="786"/>
      <c r="QG10" s="786"/>
      <c r="QH10" s="786"/>
      <c r="QI10" s="786"/>
      <c r="QJ10" s="786"/>
      <c r="QK10" s="786"/>
      <c r="QL10" s="786"/>
      <c r="QM10" s="786"/>
      <c r="QN10" s="786"/>
      <c r="QO10" s="786"/>
      <c r="QP10" s="786"/>
      <c r="QQ10" s="786"/>
      <c r="QR10" s="786"/>
      <c r="QS10" s="786"/>
      <c r="QT10" s="786"/>
      <c r="QU10" s="786"/>
      <c r="QV10" s="786"/>
      <c r="QW10" s="786"/>
      <c r="QX10" s="786"/>
      <c r="QY10" s="786"/>
      <c r="QZ10" s="786"/>
      <c r="RA10" s="786"/>
      <c r="RB10" s="786"/>
      <c r="RC10" s="786"/>
      <c r="RD10" s="786"/>
      <c r="RE10" s="786"/>
      <c r="RF10" s="786"/>
      <c r="RG10" s="786"/>
      <c r="RH10" s="786"/>
      <c r="RI10" s="786"/>
      <c r="RJ10" s="786"/>
      <c r="RK10" s="786"/>
      <c r="RL10" s="786"/>
      <c r="RM10" s="786"/>
      <c r="RN10" s="786"/>
      <c r="RO10" s="786"/>
      <c r="RP10" s="786"/>
      <c r="RQ10" s="786"/>
      <c r="RR10" s="786"/>
      <c r="RS10" s="786"/>
      <c r="RT10" s="786"/>
      <c r="RU10" s="786"/>
      <c r="RV10" s="786"/>
      <c r="RW10" s="786"/>
      <c r="RX10" s="786"/>
      <c r="RY10" s="786"/>
      <c r="RZ10" s="786"/>
      <c r="SA10" s="786"/>
      <c r="SB10" s="786"/>
      <c r="SC10" s="786"/>
      <c r="SD10" s="786"/>
      <c r="SE10" s="786"/>
      <c r="SF10" s="786"/>
      <c r="SG10" s="786"/>
      <c r="SH10" s="786"/>
      <c r="SI10" s="786"/>
      <c r="SJ10" s="786"/>
      <c r="SK10" s="786"/>
      <c r="SL10" s="786"/>
      <c r="SM10" s="786"/>
      <c r="SN10" s="786"/>
      <c r="SO10" s="786"/>
      <c r="SP10" s="786"/>
      <c r="SQ10" s="786"/>
      <c r="SR10" s="786"/>
      <c r="SS10" s="786"/>
      <c r="ST10" s="786"/>
      <c r="SU10" s="786"/>
      <c r="SV10" s="786"/>
      <c r="SW10" s="786"/>
      <c r="SX10" s="786"/>
      <c r="SY10" s="786"/>
      <c r="SZ10" s="786"/>
      <c r="TA10" s="786"/>
      <c r="TB10" s="786"/>
      <c r="TC10" s="786"/>
      <c r="TD10" s="786"/>
      <c r="TE10" s="786"/>
      <c r="TF10" s="786"/>
      <c r="TG10" s="786"/>
      <c r="TH10" s="786"/>
      <c r="TI10" s="786"/>
      <c r="TJ10" s="786"/>
      <c r="TK10" s="786"/>
      <c r="TL10" s="786"/>
      <c r="TM10" s="786"/>
      <c r="TN10" s="786"/>
      <c r="TO10" s="786"/>
      <c r="TP10" s="786"/>
      <c r="TQ10" s="786"/>
      <c r="TR10" s="786"/>
      <c r="TS10" s="786"/>
      <c r="TT10" s="786"/>
      <c r="TU10" s="786"/>
      <c r="TV10" s="786"/>
      <c r="TW10" s="786"/>
      <c r="TX10" s="786"/>
      <c r="TY10" s="786"/>
      <c r="TZ10" s="786"/>
      <c r="UA10" s="786"/>
      <c r="UB10" s="786"/>
      <c r="UC10" s="786"/>
      <c r="UD10" s="786"/>
      <c r="UE10" s="786"/>
      <c r="UF10" s="786"/>
      <c r="UG10" s="786"/>
      <c r="UH10" s="786"/>
      <c r="UI10" s="786"/>
      <c r="UJ10" s="786"/>
      <c r="UK10" s="786"/>
      <c r="UL10" s="786"/>
      <c r="UM10" s="786"/>
      <c r="UN10" s="786"/>
      <c r="UO10" s="786"/>
      <c r="UP10" s="786"/>
      <c r="UQ10" s="786"/>
      <c r="UR10" s="786"/>
      <c r="US10" s="786"/>
      <c r="UT10" s="786"/>
      <c r="UU10" s="786"/>
      <c r="UV10" s="786"/>
      <c r="UW10" s="786"/>
      <c r="UX10" s="786"/>
      <c r="UY10" s="786"/>
      <c r="UZ10" s="786"/>
      <c r="VA10" s="786"/>
      <c r="VB10" s="786"/>
      <c r="VC10" s="786"/>
      <c r="VD10" s="786"/>
      <c r="VE10" s="786"/>
      <c r="VF10" s="786"/>
      <c r="VG10" s="786"/>
      <c r="VH10" s="786"/>
      <c r="VI10" s="786"/>
      <c r="VJ10" s="786"/>
      <c r="VK10" s="786"/>
      <c r="VL10" s="786"/>
      <c r="VM10" s="786"/>
      <c r="VN10" s="786"/>
      <c r="VO10" s="786"/>
      <c r="VP10" s="786"/>
      <c r="VQ10" s="786"/>
      <c r="VR10" s="786"/>
      <c r="VS10" s="786"/>
      <c r="VT10" s="786"/>
      <c r="VU10" s="786"/>
      <c r="VV10" s="786"/>
      <c r="VW10" s="786"/>
      <c r="VX10" s="786"/>
      <c r="VY10" s="786"/>
      <c r="VZ10" s="786"/>
      <c r="WA10" s="786"/>
      <c r="WB10" s="786"/>
      <c r="WC10" s="786"/>
      <c r="WD10" s="786"/>
      <c r="WE10" s="786"/>
      <c r="WF10" s="786"/>
      <c r="WG10" s="786"/>
      <c r="WH10" s="786"/>
      <c r="WI10" s="786"/>
      <c r="WJ10" s="786"/>
      <c r="WK10" s="786"/>
      <c r="WL10" s="786"/>
      <c r="WM10" s="786"/>
      <c r="WN10" s="786"/>
      <c r="WO10" s="786"/>
      <c r="WP10" s="786"/>
      <c r="WQ10" s="786"/>
      <c r="WR10" s="786"/>
      <c r="WS10" s="786"/>
      <c r="WT10" s="786"/>
      <c r="WU10" s="786"/>
      <c r="WV10" s="786"/>
      <c r="WW10" s="786"/>
      <c r="WX10" s="786"/>
      <c r="WY10" s="786"/>
      <c r="WZ10" s="786"/>
      <c r="XA10" s="786"/>
      <c r="XB10" s="786"/>
      <c r="XC10" s="786"/>
      <c r="XD10" s="786"/>
      <c r="XE10" s="786"/>
      <c r="XF10" s="786"/>
      <c r="XG10" s="786"/>
      <c r="XH10" s="786"/>
      <c r="XI10" s="786"/>
      <c r="XJ10" s="786"/>
      <c r="XK10" s="786"/>
      <c r="XL10" s="786"/>
      <c r="XM10" s="786"/>
      <c r="XN10" s="786"/>
      <c r="XO10" s="786"/>
      <c r="XP10" s="786"/>
      <c r="XQ10" s="786"/>
      <c r="XR10" s="786"/>
      <c r="XS10" s="786"/>
      <c r="XT10" s="786"/>
      <c r="XU10" s="786"/>
      <c r="XV10" s="786"/>
      <c r="XW10" s="786"/>
      <c r="XX10" s="786"/>
      <c r="XY10" s="786"/>
      <c r="XZ10" s="786"/>
      <c r="YA10" s="786"/>
      <c r="YB10" s="786"/>
      <c r="YC10" s="786"/>
      <c r="YD10" s="786"/>
      <c r="YE10" s="786"/>
      <c r="YF10" s="786"/>
      <c r="YG10" s="786"/>
      <c r="YH10" s="786"/>
      <c r="YI10" s="786"/>
      <c r="YJ10" s="786"/>
      <c r="YK10" s="786"/>
      <c r="YL10" s="786"/>
      <c r="YM10" s="786"/>
      <c r="YN10" s="786"/>
      <c r="YO10" s="786"/>
      <c r="YP10" s="786"/>
      <c r="YQ10" s="786"/>
      <c r="YR10" s="786"/>
      <c r="YS10" s="786"/>
      <c r="YT10" s="786"/>
      <c r="YU10" s="786"/>
      <c r="YV10" s="786"/>
      <c r="YW10" s="786"/>
      <c r="YX10" s="786"/>
      <c r="YY10" s="786"/>
      <c r="YZ10" s="786"/>
      <c r="ZA10" s="786"/>
      <c r="ZB10" s="786"/>
      <c r="ZC10" s="786"/>
      <c r="ZD10" s="786"/>
      <c r="ZE10" s="786"/>
      <c r="ZF10" s="786"/>
      <c r="ZG10" s="786"/>
      <c r="ZH10" s="786"/>
      <c r="ZI10" s="786"/>
      <c r="ZJ10" s="786"/>
      <c r="ZK10" s="786"/>
      <c r="ZL10" s="786"/>
      <c r="ZM10" s="786"/>
      <c r="ZN10" s="786"/>
      <c r="ZO10" s="786"/>
      <c r="ZP10" s="786"/>
      <c r="ZQ10" s="786"/>
      <c r="ZR10" s="786"/>
      <c r="ZS10" s="786"/>
      <c r="ZT10" s="786"/>
      <c r="ZU10" s="786"/>
      <c r="ZV10" s="786"/>
      <c r="ZW10" s="786"/>
      <c r="ZX10" s="786"/>
      <c r="ZY10" s="786"/>
      <c r="ZZ10" s="786"/>
      <c r="AAA10" s="786"/>
      <c r="AAB10" s="786"/>
      <c r="AAC10" s="786"/>
      <c r="AAD10" s="786"/>
      <c r="AAE10" s="786"/>
      <c r="AAF10" s="786"/>
      <c r="AAG10" s="786"/>
      <c r="AAH10" s="786"/>
      <c r="AAI10" s="786"/>
      <c r="AAJ10" s="786"/>
      <c r="AAK10" s="786"/>
      <c r="AAL10" s="786"/>
      <c r="AAM10" s="786"/>
      <c r="AAN10" s="786"/>
      <c r="AAO10" s="786"/>
      <c r="AAP10" s="786"/>
      <c r="AAQ10" s="786"/>
      <c r="AAR10" s="786"/>
      <c r="AAS10" s="786"/>
      <c r="AAT10" s="786"/>
      <c r="AAU10" s="786"/>
      <c r="AAV10" s="786"/>
      <c r="AAW10" s="786"/>
      <c r="AAX10" s="786"/>
      <c r="AAY10" s="786"/>
      <c r="AAZ10" s="786"/>
      <c r="ABA10" s="786"/>
      <c r="ABB10" s="786"/>
      <c r="ABC10" s="786"/>
      <c r="ABD10" s="786"/>
      <c r="ABE10" s="786"/>
      <c r="ABF10" s="786"/>
      <c r="ABG10" s="786"/>
      <c r="ABH10" s="786"/>
      <c r="ABI10" s="786"/>
      <c r="ABJ10" s="786"/>
      <c r="ABK10" s="786"/>
      <c r="ABL10" s="786"/>
      <c r="ABM10" s="786"/>
      <c r="ABN10" s="786"/>
      <c r="ABO10" s="786"/>
      <c r="ABP10" s="786"/>
      <c r="ABQ10" s="786"/>
      <c r="ABR10" s="786"/>
      <c r="ABS10" s="786"/>
      <c r="ABT10" s="786"/>
      <c r="ABU10" s="786"/>
      <c r="ABV10" s="786"/>
      <c r="ABW10" s="786"/>
      <c r="ABX10" s="786"/>
      <c r="ABY10" s="786"/>
      <c r="ABZ10" s="786"/>
      <c r="ACA10" s="786"/>
      <c r="ACB10" s="786"/>
      <c r="ACC10" s="786"/>
      <c r="ACD10" s="786"/>
      <c r="ACE10" s="786"/>
      <c r="ACF10" s="786"/>
      <c r="ACG10" s="786"/>
      <c r="ACH10" s="786"/>
      <c r="ACI10" s="786"/>
      <c r="ACJ10" s="786"/>
      <c r="ACK10" s="786"/>
      <c r="ACL10" s="786"/>
      <c r="ACM10" s="786"/>
      <c r="ACN10" s="786"/>
      <c r="ACO10" s="786"/>
      <c r="ACP10" s="786"/>
      <c r="ACQ10" s="786"/>
      <c r="ACR10" s="786"/>
      <c r="ACS10" s="786"/>
      <c r="ACT10" s="786"/>
      <c r="ACU10" s="786"/>
      <c r="ACV10" s="786"/>
      <c r="ACW10" s="786"/>
      <c r="ACX10" s="786"/>
      <c r="ACY10" s="786"/>
      <c r="ACZ10" s="786"/>
      <c r="ADA10" s="786"/>
      <c r="ADB10" s="786"/>
      <c r="ADC10" s="786"/>
      <c r="ADD10" s="786"/>
      <c r="ADE10" s="786"/>
      <c r="ADF10" s="786"/>
      <c r="ADG10" s="786"/>
      <c r="ADH10" s="786"/>
      <c r="ADI10" s="786"/>
      <c r="ADJ10" s="786"/>
      <c r="ADK10" s="786"/>
      <c r="ADL10" s="786"/>
      <c r="ADM10" s="786"/>
      <c r="ADN10" s="786"/>
      <c r="ADO10" s="786"/>
      <c r="ADP10" s="786"/>
      <c r="ADQ10" s="786"/>
      <c r="ADR10" s="786"/>
      <c r="ADS10" s="786"/>
      <c r="ADT10" s="786"/>
      <c r="ADU10" s="786"/>
      <c r="ADV10" s="786"/>
      <c r="ADW10" s="786"/>
      <c r="ADX10" s="786"/>
      <c r="ADY10" s="786"/>
      <c r="ADZ10" s="786"/>
      <c r="AEA10" s="786"/>
      <c r="AEB10" s="786"/>
      <c r="AEC10" s="786"/>
      <c r="AED10" s="786"/>
      <c r="AEE10" s="786"/>
      <c r="AEF10" s="786"/>
      <c r="AEG10" s="786"/>
      <c r="AEH10" s="786"/>
      <c r="AEI10" s="786"/>
      <c r="AEJ10" s="786"/>
      <c r="AEK10" s="786"/>
      <c r="AEL10" s="786"/>
      <c r="AEM10" s="786"/>
      <c r="AEN10" s="786"/>
      <c r="AEO10" s="786"/>
      <c r="AEP10" s="786"/>
      <c r="AEQ10" s="786"/>
      <c r="AER10" s="786"/>
      <c r="AES10" s="786"/>
      <c r="AET10" s="786"/>
      <c r="AEU10" s="786"/>
      <c r="AEV10" s="786"/>
      <c r="AEW10" s="786"/>
      <c r="AEX10" s="786"/>
      <c r="AEY10" s="786"/>
      <c r="AEZ10" s="786"/>
      <c r="AFA10" s="786"/>
      <c r="AFB10" s="786"/>
      <c r="AFC10" s="786"/>
      <c r="AFD10" s="786"/>
      <c r="AFE10" s="786"/>
      <c r="AFF10" s="786"/>
      <c r="AFG10" s="786"/>
      <c r="AFH10" s="786"/>
      <c r="AFI10" s="786"/>
      <c r="AFJ10" s="786"/>
      <c r="AFK10" s="786"/>
      <c r="AFL10" s="786"/>
      <c r="AFM10" s="786"/>
      <c r="AFN10" s="786"/>
      <c r="AFO10" s="786"/>
      <c r="AFP10" s="786"/>
      <c r="AFQ10" s="786"/>
      <c r="AFR10" s="786"/>
      <c r="AFS10" s="786"/>
      <c r="AFT10" s="786"/>
      <c r="AFU10" s="786"/>
      <c r="AFV10" s="786"/>
      <c r="AFW10" s="786"/>
      <c r="AFX10" s="786"/>
      <c r="AFY10" s="786"/>
      <c r="AFZ10" s="786"/>
      <c r="AGA10" s="786"/>
      <c r="AGB10" s="786"/>
      <c r="AGC10" s="786"/>
      <c r="AGD10" s="786"/>
      <c r="AGE10" s="786"/>
      <c r="AGF10" s="786"/>
      <c r="AGG10" s="786"/>
      <c r="AGH10" s="786"/>
      <c r="AGI10" s="786"/>
      <c r="AGJ10" s="786"/>
      <c r="AGK10" s="786"/>
      <c r="AGL10" s="786"/>
      <c r="AGM10" s="786"/>
      <c r="AGN10" s="786"/>
      <c r="AGO10" s="786"/>
      <c r="AGP10" s="786"/>
      <c r="AGQ10" s="786"/>
      <c r="AGR10" s="786"/>
      <c r="AGS10" s="786"/>
      <c r="AGT10" s="786"/>
      <c r="AGU10" s="786"/>
      <c r="AGV10" s="786"/>
      <c r="AGW10" s="786"/>
      <c r="AGX10" s="786"/>
      <c r="AGY10" s="786"/>
      <c r="AGZ10" s="786"/>
      <c r="AHA10" s="786"/>
      <c r="AHB10" s="786"/>
      <c r="AHC10" s="786"/>
      <c r="AHD10" s="786"/>
      <c r="AHE10" s="786"/>
      <c r="AHF10" s="786"/>
      <c r="AHG10" s="786"/>
      <c r="AHH10" s="786"/>
      <c r="AHI10" s="786"/>
      <c r="AHJ10" s="786"/>
      <c r="AHK10" s="786"/>
      <c r="AHL10" s="786"/>
      <c r="AHM10" s="786"/>
      <c r="AHN10" s="786"/>
      <c r="AHO10" s="786"/>
      <c r="AHP10" s="786"/>
      <c r="AHQ10" s="786"/>
      <c r="AHR10" s="786"/>
      <c r="AHS10" s="786"/>
      <c r="AHT10" s="786"/>
      <c r="AHU10" s="786"/>
      <c r="AHV10" s="786"/>
      <c r="AHW10" s="786"/>
      <c r="AHX10" s="786"/>
      <c r="AHY10" s="786"/>
      <c r="AHZ10" s="786"/>
      <c r="AIA10" s="786"/>
      <c r="AIB10" s="786"/>
      <c r="AIC10" s="786"/>
      <c r="AID10" s="786"/>
      <c r="AIE10" s="786"/>
      <c r="AIF10" s="786"/>
      <c r="AIG10" s="786"/>
      <c r="AIH10" s="786"/>
      <c r="AII10" s="786"/>
      <c r="AIJ10" s="786"/>
      <c r="AIK10" s="786"/>
      <c r="AIL10" s="786"/>
      <c r="AIM10" s="786"/>
      <c r="AIN10" s="786"/>
      <c r="AIO10" s="786"/>
      <c r="AIP10" s="786"/>
      <c r="AIQ10" s="786"/>
      <c r="AIR10" s="786"/>
      <c r="AIS10" s="786"/>
      <c r="AIT10" s="786"/>
      <c r="AIU10" s="786"/>
      <c r="AIV10" s="786"/>
      <c r="AIW10" s="786"/>
      <c r="AIX10" s="786"/>
      <c r="AIY10" s="786"/>
      <c r="AIZ10" s="786"/>
      <c r="AJA10" s="786"/>
      <c r="AJB10" s="786"/>
      <c r="AJC10" s="786"/>
      <c r="AJD10" s="786"/>
      <c r="AJE10" s="786"/>
      <c r="AJF10" s="786"/>
      <c r="AJG10" s="786"/>
      <c r="AJH10" s="786"/>
      <c r="AJI10" s="786"/>
      <c r="AJJ10" s="786"/>
      <c r="AJK10" s="786"/>
      <c r="AJL10" s="786"/>
      <c r="AJM10" s="786"/>
      <c r="AJN10" s="786"/>
      <c r="AJO10" s="786"/>
      <c r="AJP10" s="786"/>
      <c r="AJQ10" s="786"/>
      <c r="AJR10" s="786"/>
      <c r="AJS10" s="786"/>
      <c r="AJT10" s="786"/>
      <c r="AJU10" s="786"/>
      <c r="AJV10" s="786"/>
      <c r="AJW10" s="786"/>
      <c r="AJX10" s="786"/>
      <c r="AJY10" s="786"/>
      <c r="AJZ10" s="786"/>
      <c r="AKA10" s="786"/>
      <c r="AKB10" s="786"/>
      <c r="AKC10" s="786"/>
      <c r="AKD10" s="786"/>
      <c r="AKE10" s="786"/>
      <c r="AKF10" s="786"/>
      <c r="AKG10" s="786"/>
      <c r="AKH10" s="786"/>
      <c r="AKI10" s="786"/>
      <c r="AKJ10" s="786"/>
      <c r="AKK10" s="786"/>
      <c r="AKL10" s="786"/>
      <c r="AKM10" s="786"/>
      <c r="AKN10" s="786"/>
      <c r="AKO10" s="786"/>
      <c r="AKP10" s="786"/>
      <c r="AKQ10" s="786"/>
      <c r="AKR10" s="786"/>
      <c r="AKS10" s="786"/>
      <c r="AKT10" s="786"/>
      <c r="AKU10" s="786"/>
      <c r="AKV10" s="786"/>
      <c r="AKW10" s="786"/>
      <c r="AKX10" s="786"/>
      <c r="AKY10" s="786"/>
      <c r="AKZ10" s="786"/>
      <c r="ALA10" s="786"/>
      <c r="ALB10" s="786"/>
      <c r="ALC10" s="786"/>
      <c r="ALD10" s="786"/>
      <c r="ALE10" s="786"/>
      <c r="ALF10" s="786"/>
      <c r="ALG10" s="786"/>
      <c r="ALH10" s="786"/>
      <c r="ALI10" s="786"/>
      <c r="ALJ10" s="786"/>
      <c r="ALK10" s="786"/>
      <c r="ALL10" s="786"/>
      <c r="ALM10" s="786"/>
      <c r="ALN10" s="786"/>
      <c r="ALO10" s="786"/>
      <c r="ALP10" s="786"/>
      <c r="ALQ10" s="786"/>
      <c r="ALR10" s="786"/>
      <c r="ALS10" s="786"/>
      <c r="ALT10" s="786"/>
      <c r="ALU10" s="786"/>
      <c r="ALV10" s="786"/>
      <c r="ALW10" s="786"/>
      <c r="ALX10" s="786"/>
      <c r="ALY10" s="786"/>
      <c r="ALZ10" s="786"/>
      <c r="AMA10" s="786"/>
      <c r="AMB10" s="786"/>
      <c r="AMC10" s="786"/>
      <c r="AMD10" s="786"/>
      <c r="AME10" s="786"/>
      <c r="AMF10" s="786"/>
      <c r="AMG10" s="786"/>
      <c r="AMH10" s="786"/>
      <c r="AMI10" s="786"/>
      <c r="AMJ10" s="786"/>
      <c r="AMK10" s="786"/>
      <c r="AML10" s="786"/>
      <c r="AMM10" s="786"/>
      <c r="AMN10" s="786"/>
      <c r="AMO10" s="786"/>
      <c r="AMP10" s="786"/>
      <c r="AMQ10" s="786"/>
      <c r="AMR10" s="786"/>
      <c r="AMS10" s="786"/>
      <c r="AMT10" s="786"/>
      <c r="AMU10" s="786"/>
      <c r="AMV10" s="786"/>
      <c r="AMW10" s="786"/>
      <c r="AMX10" s="786"/>
      <c r="AMY10" s="786"/>
      <c r="AMZ10" s="786"/>
      <c r="ANA10" s="786"/>
      <c r="ANB10" s="786"/>
      <c r="ANC10" s="786"/>
      <c r="AND10" s="786"/>
      <c r="ANE10" s="786"/>
      <c r="ANF10" s="786"/>
      <c r="ANG10" s="786"/>
      <c r="ANH10" s="786"/>
      <c r="ANI10" s="786"/>
      <c r="ANJ10" s="786"/>
      <c r="ANK10" s="786"/>
      <c r="ANL10" s="786"/>
      <c r="ANM10" s="786"/>
      <c r="ANN10" s="786"/>
      <c r="ANO10" s="786"/>
      <c r="ANP10" s="786"/>
      <c r="ANQ10" s="786"/>
      <c r="ANR10" s="786"/>
      <c r="ANS10" s="786"/>
      <c r="ANT10" s="786"/>
      <c r="ANU10" s="786"/>
      <c r="ANV10" s="786"/>
      <c r="ANW10" s="786"/>
      <c r="ANX10" s="786"/>
      <c r="ANY10" s="786"/>
      <c r="ANZ10" s="786"/>
      <c r="AOA10" s="786"/>
      <c r="AOB10" s="786"/>
      <c r="AOC10" s="786"/>
      <c r="AOD10" s="786"/>
      <c r="AOE10" s="786"/>
      <c r="AOF10" s="786"/>
      <c r="AOG10" s="786"/>
      <c r="AOH10" s="786"/>
      <c r="AOI10" s="786"/>
      <c r="AOJ10" s="786"/>
      <c r="AOK10" s="786"/>
      <c r="AOL10" s="786"/>
      <c r="AOM10" s="786"/>
      <c r="AON10" s="786"/>
      <c r="AOO10" s="786"/>
      <c r="AOP10" s="786"/>
      <c r="AOQ10" s="786"/>
      <c r="AOR10" s="786"/>
      <c r="AOS10" s="786"/>
      <c r="AOT10" s="786"/>
      <c r="AOU10" s="786"/>
      <c r="AOV10" s="786"/>
      <c r="AOW10" s="786"/>
      <c r="AOX10" s="786"/>
      <c r="AOY10" s="786"/>
      <c r="AOZ10" s="786"/>
      <c r="APA10" s="786"/>
      <c r="APB10" s="786"/>
      <c r="APC10" s="786"/>
      <c r="APD10" s="786"/>
      <c r="APE10" s="786"/>
      <c r="APF10" s="786"/>
      <c r="APG10" s="786"/>
      <c r="APH10" s="786"/>
      <c r="API10" s="786"/>
      <c r="APJ10" s="786"/>
      <c r="APK10" s="786"/>
      <c r="APL10" s="786"/>
      <c r="APM10" s="786"/>
      <c r="APN10" s="786"/>
      <c r="APO10" s="786"/>
      <c r="APP10" s="786"/>
      <c r="APQ10" s="786"/>
      <c r="APR10" s="786"/>
      <c r="APS10" s="786"/>
      <c r="APT10" s="786"/>
      <c r="APU10" s="786"/>
      <c r="APV10" s="786"/>
      <c r="APW10" s="786"/>
      <c r="APX10" s="786"/>
      <c r="APY10" s="786"/>
      <c r="APZ10" s="786"/>
      <c r="AQA10" s="786"/>
      <c r="AQB10" s="786"/>
      <c r="AQC10" s="786"/>
      <c r="AQD10" s="786"/>
      <c r="AQE10" s="786"/>
      <c r="AQF10" s="786"/>
      <c r="AQG10" s="786"/>
      <c r="AQH10" s="786"/>
      <c r="AQI10" s="786"/>
      <c r="AQJ10" s="786"/>
      <c r="AQK10" s="786"/>
      <c r="AQL10" s="786"/>
      <c r="AQM10" s="786"/>
      <c r="AQN10" s="786"/>
      <c r="AQO10" s="786"/>
      <c r="AQP10" s="786"/>
      <c r="AQQ10" s="786"/>
      <c r="AQR10" s="786"/>
      <c r="AQS10" s="786"/>
      <c r="AQT10" s="786"/>
      <c r="AQU10" s="786"/>
      <c r="AQV10" s="786"/>
      <c r="AQW10" s="786"/>
      <c r="AQX10" s="786"/>
      <c r="AQY10" s="786"/>
      <c r="AQZ10" s="786"/>
      <c r="ARA10" s="786"/>
      <c r="ARB10" s="786"/>
      <c r="ARC10" s="786"/>
      <c r="ARD10" s="786"/>
      <c r="ARE10" s="786"/>
      <c r="ARF10" s="786"/>
      <c r="ARG10" s="786"/>
      <c r="ARH10" s="786"/>
      <c r="ARI10" s="786"/>
      <c r="ARJ10" s="786"/>
      <c r="ARK10" s="786"/>
      <c r="ARL10" s="786"/>
      <c r="ARM10" s="786"/>
      <c r="ARN10" s="786"/>
      <c r="ARO10" s="786"/>
      <c r="ARP10" s="786"/>
      <c r="ARQ10" s="786"/>
      <c r="ARR10" s="786"/>
      <c r="ARS10" s="786"/>
      <c r="ART10" s="786"/>
      <c r="ARU10" s="786"/>
      <c r="ARV10" s="786"/>
      <c r="ARW10" s="786"/>
      <c r="ARX10" s="786"/>
      <c r="ARY10" s="786"/>
      <c r="ARZ10" s="786"/>
      <c r="ASA10" s="786"/>
      <c r="ASB10" s="786"/>
      <c r="ASC10" s="786"/>
      <c r="ASD10" s="786"/>
      <c r="ASE10" s="786"/>
      <c r="ASF10" s="786"/>
      <c r="ASG10" s="786"/>
      <c r="ASH10" s="786"/>
      <c r="ASI10" s="786"/>
      <c r="ASJ10" s="786"/>
      <c r="ASK10" s="786"/>
      <c r="ASL10" s="786"/>
      <c r="ASM10" s="786"/>
      <c r="ASN10" s="786"/>
      <c r="ASO10" s="786"/>
      <c r="ASP10" s="786"/>
      <c r="ASQ10" s="786"/>
      <c r="ASR10" s="786"/>
      <c r="ASS10" s="786"/>
      <c r="AST10" s="786"/>
      <c r="ASU10" s="786"/>
      <c r="ASV10" s="786"/>
      <c r="ASW10" s="786"/>
      <c r="ASX10" s="786"/>
      <c r="ASY10" s="786"/>
      <c r="ASZ10" s="786"/>
      <c r="ATA10" s="786"/>
      <c r="ATB10" s="786"/>
      <c r="ATC10" s="786"/>
      <c r="ATD10" s="786"/>
      <c r="ATE10" s="786"/>
      <c r="ATF10" s="786"/>
      <c r="ATG10" s="786"/>
      <c r="ATH10" s="786"/>
      <c r="ATI10" s="786"/>
      <c r="ATJ10" s="786"/>
      <c r="ATK10" s="786"/>
      <c r="ATL10" s="786"/>
      <c r="ATM10" s="786"/>
      <c r="ATN10" s="786"/>
      <c r="ATO10" s="786"/>
      <c r="ATP10" s="786"/>
      <c r="ATQ10" s="786"/>
      <c r="ATR10" s="786"/>
      <c r="ATS10" s="786"/>
      <c r="ATT10" s="786"/>
      <c r="ATU10" s="786"/>
      <c r="ATV10" s="786"/>
      <c r="ATW10" s="786"/>
      <c r="ATX10" s="786"/>
      <c r="ATY10" s="786"/>
      <c r="ATZ10" s="786"/>
      <c r="AUA10" s="786"/>
      <c r="AUB10" s="786"/>
      <c r="AUC10" s="786"/>
      <c r="AUD10" s="786"/>
      <c r="AUE10" s="786"/>
      <c r="AUF10" s="786"/>
      <c r="AUG10" s="786"/>
      <c r="AUH10" s="786"/>
      <c r="AUI10" s="786"/>
      <c r="AUJ10" s="786"/>
      <c r="AUK10" s="786"/>
      <c r="AUL10" s="786"/>
      <c r="AUM10" s="786"/>
      <c r="AUN10" s="786"/>
      <c r="AUO10" s="786"/>
      <c r="AUP10" s="786"/>
      <c r="AUQ10" s="786"/>
      <c r="AUR10" s="786"/>
      <c r="AUS10" s="786"/>
      <c r="AUT10" s="786"/>
      <c r="AUU10" s="786"/>
      <c r="AUV10" s="786"/>
      <c r="AUW10" s="786"/>
      <c r="AUX10" s="786"/>
      <c r="AUY10" s="786"/>
      <c r="AUZ10" s="786"/>
      <c r="AVA10" s="786"/>
      <c r="AVB10" s="786"/>
      <c r="AVC10" s="786"/>
      <c r="AVD10" s="786"/>
      <c r="AVE10" s="786"/>
      <c r="AVF10" s="786"/>
      <c r="AVG10" s="786"/>
      <c r="AVH10" s="786"/>
      <c r="AVI10" s="786"/>
      <c r="AVJ10" s="786"/>
      <c r="AVK10" s="786"/>
      <c r="AVL10" s="786"/>
      <c r="AVM10" s="786"/>
      <c r="AVN10" s="786"/>
      <c r="AVO10" s="786"/>
      <c r="AVP10" s="786"/>
      <c r="AVQ10" s="786"/>
      <c r="AVR10" s="786"/>
      <c r="AVS10" s="786"/>
      <c r="AVT10" s="786"/>
      <c r="AVU10" s="786"/>
      <c r="AVV10" s="786"/>
      <c r="AVW10" s="786"/>
      <c r="AVX10" s="786"/>
      <c r="AVY10" s="786"/>
      <c r="AVZ10" s="786"/>
      <c r="AWA10" s="786"/>
      <c r="AWB10" s="786"/>
      <c r="AWC10" s="786"/>
      <c r="AWD10" s="786"/>
      <c r="AWE10" s="786"/>
      <c r="AWF10" s="786"/>
      <c r="AWG10" s="786"/>
      <c r="AWH10" s="786"/>
      <c r="AWI10" s="786"/>
      <c r="AWJ10" s="786"/>
      <c r="AWK10" s="786"/>
      <c r="AWL10" s="786"/>
      <c r="AWM10" s="786"/>
      <c r="AWN10" s="786"/>
      <c r="AWO10" s="786"/>
      <c r="AWP10" s="786"/>
      <c r="AWQ10" s="786"/>
      <c r="AWR10" s="786"/>
      <c r="AWS10" s="786"/>
      <c r="AWT10" s="786"/>
      <c r="AWU10" s="786"/>
      <c r="AWV10" s="786"/>
      <c r="AWW10" s="786"/>
      <c r="AWX10" s="786"/>
      <c r="AWY10" s="786"/>
      <c r="AWZ10" s="786"/>
      <c r="AXA10" s="786"/>
      <c r="AXB10" s="786"/>
      <c r="AXC10" s="786"/>
      <c r="AXD10" s="786"/>
      <c r="AXE10" s="786"/>
      <c r="AXF10" s="786"/>
      <c r="AXG10" s="786"/>
      <c r="AXH10" s="786"/>
      <c r="AXI10" s="786"/>
      <c r="AXJ10" s="786"/>
      <c r="AXK10" s="786"/>
      <c r="AXL10" s="786"/>
      <c r="AXM10" s="786"/>
      <c r="AXN10" s="786"/>
      <c r="AXO10" s="786"/>
      <c r="AXP10" s="786"/>
      <c r="AXQ10" s="786"/>
      <c r="AXR10" s="786"/>
      <c r="AXS10" s="786"/>
      <c r="AXT10" s="786"/>
      <c r="AXU10" s="786"/>
      <c r="AXV10" s="786"/>
      <c r="AXW10" s="786"/>
      <c r="AXX10" s="786"/>
      <c r="AXY10" s="786"/>
      <c r="AXZ10" s="786"/>
      <c r="AYA10" s="786"/>
      <c r="AYB10" s="786"/>
      <c r="AYC10" s="786"/>
      <c r="AYD10" s="786"/>
      <c r="AYE10" s="786"/>
      <c r="AYF10" s="786"/>
      <c r="AYG10" s="786"/>
      <c r="AYH10" s="786"/>
      <c r="AYI10" s="786"/>
      <c r="AYJ10" s="786"/>
      <c r="AYK10" s="786"/>
      <c r="AYL10" s="786"/>
      <c r="AYM10" s="786"/>
      <c r="AYN10" s="786"/>
      <c r="AYO10" s="786"/>
      <c r="AYP10" s="786"/>
      <c r="AYQ10" s="786"/>
      <c r="AYR10" s="786"/>
      <c r="AYS10" s="786"/>
      <c r="AYT10" s="786"/>
      <c r="AYU10" s="786"/>
      <c r="AYV10" s="786"/>
      <c r="AYW10" s="786"/>
      <c r="AYX10" s="786"/>
      <c r="AYY10" s="786"/>
      <c r="AYZ10" s="786"/>
      <c r="AZA10" s="786"/>
      <c r="AZB10" s="786"/>
      <c r="AZC10" s="786"/>
      <c r="AZD10" s="786"/>
      <c r="AZE10" s="786"/>
      <c r="AZF10" s="786"/>
      <c r="AZG10" s="786"/>
      <c r="AZH10" s="786"/>
      <c r="AZI10" s="786"/>
      <c r="AZJ10" s="786"/>
      <c r="AZK10" s="786"/>
      <c r="AZL10" s="786"/>
      <c r="AZM10" s="786"/>
      <c r="AZN10" s="786"/>
      <c r="AZO10" s="786"/>
      <c r="AZP10" s="786"/>
      <c r="AZQ10" s="786"/>
      <c r="AZR10" s="786"/>
      <c r="AZS10" s="786"/>
      <c r="AZT10" s="786"/>
      <c r="AZU10" s="786"/>
      <c r="AZV10" s="786"/>
      <c r="AZW10" s="786"/>
      <c r="AZX10" s="786"/>
      <c r="AZY10" s="786"/>
      <c r="AZZ10" s="786"/>
      <c r="BAA10" s="786"/>
      <c r="BAB10" s="786"/>
      <c r="BAC10" s="786"/>
      <c r="BAD10" s="786"/>
      <c r="BAE10" s="786"/>
      <c r="BAF10" s="786"/>
      <c r="BAG10" s="786"/>
      <c r="BAH10" s="786"/>
      <c r="BAI10" s="786"/>
      <c r="BAJ10" s="786"/>
      <c r="BAK10" s="786"/>
      <c r="BAL10" s="786"/>
      <c r="BAM10" s="786"/>
      <c r="BAN10" s="786"/>
      <c r="BAO10" s="786"/>
      <c r="BAP10" s="786"/>
      <c r="BAQ10" s="786"/>
      <c r="BAR10" s="786"/>
      <c r="BAS10" s="786"/>
      <c r="BAT10" s="786"/>
      <c r="BAU10" s="786"/>
      <c r="BAV10" s="786"/>
      <c r="BAW10" s="786"/>
      <c r="BAX10" s="786"/>
      <c r="BAY10" s="786"/>
      <c r="BAZ10" s="786"/>
      <c r="BBA10" s="786"/>
      <c r="BBB10" s="786"/>
      <c r="BBC10" s="786"/>
      <c r="BBD10" s="786"/>
      <c r="BBE10" s="786"/>
      <c r="BBF10" s="786"/>
      <c r="BBG10" s="786"/>
      <c r="BBH10" s="786"/>
      <c r="BBI10" s="786"/>
      <c r="BBJ10" s="786"/>
      <c r="BBK10" s="786"/>
      <c r="BBL10" s="786"/>
      <c r="BBM10" s="786"/>
      <c r="BBN10" s="786"/>
      <c r="BBO10" s="786"/>
      <c r="BBP10" s="786"/>
      <c r="BBQ10" s="786"/>
      <c r="BBR10" s="786"/>
      <c r="BBS10" s="786"/>
      <c r="BBT10" s="786"/>
      <c r="BBU10" s="786"/>
      <c r="BBV10" s="786"/>
      <c r="BBW10" s="786"/>
      <c r="BBX10" s="786"/>
      <c r="BBY10" s="786"/>
      <c r="BBZ10" s="786"/>
      <c r="BCA10" s="786"/>
      <c r="BCB10" s="786"/>
      <c r="BCC10" s="786"/>
      <c r="BCD10" s="786"/>
      <c r="BCE10" s="786"/>
      <c r="BCF10" s="786"/>
      <c r="BCG10" s="786"/>
      <c r="BCH10" s="786"/>
      <c r="BCI10" s="786"/>
      <c r="BCJ10" s="786"/>
      <c r="BCK10" s="786"/>
      <c r="BCL10" s="786"/>
      <c r="BCM10" s="786"/>
      <c r="BCN10" s="786"/>
      <c r="BCO10" s="786"/>
      <c r="BCP10" s="786"/>
      <c r="BCQ10" s="786"/>
      <c r="BCR10" s="786"/>
      <c r="BCS10" s="786"/>
      <c r="BCT10" s="786"/>
      <c r="BCU10" s="786"/>
      <c r="BCV10" s="786"/>
      <c r="BCW10" s="786"/>
      <c r="BCX10" s="786"/>
      <c r="BCY10" s="786"/>
      <c r="BCZ10" s="786"/>
      <c r="BDA10" s="786"/>
      <c r="BDB10" s="786"/>
      <c r="BDC10" s="786"/>
      <c r="BDD10" s="786"/>
      <c r="BDE10" s="786"/>
      <c r="BDF10" s="786"/>
      <c r="BDG10" s="786"/>
      <c r="BDH10" s="786"/>
      <c r="BDI10" s="786"/>
      <c r="BDJ10" s="786"/>
      <c r="BDK10" s="786"/>
      <c r="BDL10" s="786"/>
      <c r="BDM10" s="786"/>
      <c r="BDN10" s="786"/>
      <c r="BDO10" s="786"/>
      <c r="BDP10" s="786"/>
      <c r="BDQ10" s="786"/>
      <c r="BDR10" s="786"/>
      <c r="BDS10" s="786"/>
      <c r="BDT10" s="786"/>
      <c r="BDU10" s="786"/>
      <c r="BDV10" s="786"/>
      <c r="BDW10" s="786"/>
      <c r="BDX10" s="786"/>
      <c r="BDY10" s="786"/>
      <c r="BDZ10" s="786"/>
      <c r="BEA10" s="786"/>
      <c r="BEB10" s="786"/>
      <c r="BEC10" s="786"/>
      <c r="BED10" s="786"/>
      <c r="BEE10" s="786"/>
      <c r="BEF10" s="786"/>
      <c r="BEG10" s="786"/>
      <c r="BEH10" s="786"/>
      <c r="BEI10" s="786"/>
      <c r="BEJ10" s="786"/>
      <c r="BEK10" s="786"/>
      <c r="BEL10" s="786"/>
      <c r="BEM10" s="786"/>
      <c r="BEN10" s="786"/>
      <c r="BEO10" s="786"/>
      <c r="BEP10" s="786"/>
      <c r="BEQ10" s="786"/>
      <c r="BER10" s="786"/>
      <c r="BES10" s="786"/>
      <c r="BET10" s="786"/>
      <c r="BEU10" s="786"/>
      <c r="BEV10" s="786"/>
      <c r="BEW10" s="786"/>
      <c r="BEX10" s="786"/>
      <c r="BEY10" s="786"/>
      <c r="BEZ10" s="786"/>
      <c r="BFA10" s="786"/>
      <c r="BFB10" s="786"/>
      <c r="BFC10" s="786"/>
      <c r="BFD10" s="786"/>
      <c r="BFE10" s="786"/>
      <c r="BFF10" s="786"/>
      <c r="BFG10" s="786"/>
      <c r="BFH10" s="786"/>
      <c r="BFI10" s="786"/>
      <c r="BFJ10" s="786"/>
      <c r="BFK10" s="786"/>
      <c r="BFL10" s="786"/>
      <c r="BFM10" s="786"/>
      <c r="BFN10" s="786"/>
      <c r="BFO10" s="786"/>
      <c r="BFP10" s="786"/>
      <c r="BFQ10" s="786"/>
      <c r="BFR10" s="786"/>
      <c r="BFS10" s="786"/>
      <c r="BFT10" s="786"/>
      <c r="BFU10" s="786"/>
      <c r="BFV10" s="786"/>
      <c r="BFW10" s="786"/>
      <c r="BFX10" s="786"/>
      <c r="BFY10" s="786"/>
      <c r="BFZ10" s="786"/>
      <c r="BGA10" s="786"/>
      <c r="BGB10" s="786"/>
      <c r="BGC10" s="786"/>
      <c r="BGD10" s="786"/>
      <c r="BGE10" s="786"/>
      <c r="BGF10" s="786"/>
      <c r="BGG10" s="786"/>
      <c r="BGH10" s="786"/>
      <c r="BGI10" s="786"/>
      <c r="BGJ10" s="786"/>
      <c r="BGK10" s="786"/>
      <c r="BGL10" s="786"/>
      <c r="BGM10" s="786"/>
      <c r="BGN10" s="786"/>
      <c r="BGO10" s="786"/>
      <c r="BGP10" s="786"/>
      <c r="BGQ10" s="786"/>
      <c r="BGR10" s="786"/>
      <c r="BGS10" s="786"/>
      <c r="BGT10" s="786"/>
      <c r="BGU10" s="786"/>
      <c r="BGV10" s="786"/>
      <c r="BGW10" s="786"/>
      <c r="BGX10" s="786"/>
      <c r="BGY10" s="786"/>
      <c r="BGZ10" s="786"/>
      <c r="BHA10" s="786"/>
      <c r="BHB10" s="786"/>
      <c r="BHC10" s="786"/>
      <c r="BHD10" s="786"/>
      <c r="BHE10" s="786"/>
      <c r="BHF10" s="786"/>
      <c r="BHG10" s="786"/>
      <c r="BHH10" s="786"/>
      <c r="BHI10" s="786"/>
      <c r="BHJ10" s="786"/>
      <c r="BHK10" s="786"/>
      <c r="BHL10" s="786"/>
      <c r="BHM10" s="786"/>
      <c r="BHN10" s="786"/>
      <c r="BHO10" s="786"/>
      <c r="BHP10" s="786"/>
      <c r="BHQ10" s="786"/>
      <c r="BHR10" s="786"/>
      <c r="BHS10" s="786"/>
      <c r="BHT10" s="786"/>
      <c r="BHU10" s="786"/>
      <c r="BHV10" s="786"/>
      <c r="BHW10" s="786"/>
      <c r="BHX10" s="786"/>
      <c r="BHY10" s="786"/>
      <c r="BHZ10" s="786"/>
      <c r="BIA10" s="786"/>
      <c r="BIB10" s="786"/>
      <c r="BIC10" s="786"/>
      <c r="BID10" s="786"/>
      <c r="BIE10" s="786"/>
      <c r="BIF10" s="786"/>
      <c r="BIG10" s="786"/>
      <c r="BIH10" s="786"/>
      <c r="BII10" s="786"/>
      <c r="BIJ10" s="786"/>
      <c r="BIK10" s="786"/>
      <c r="BIL10" s="786"/>
      <c r="BIM10" s="786"/>
      <c r="BIN10" s="786"/>
      <c r="BIO10" s="786"/>
      <c r="BIP10" s="786"/>
      <c r="BIQ10" s="786"/>
      <c r="BIR10" s="786"/>
      <c r="BIS10" s="786"/>
      <c r="BIT10" s="786"/>
      <c r="BIU10" s="786"/>
      <c r="BIV10" s="786"/>
      <c r="BIW10" s="786"/>
      <c r="BIX10" s="786"/>
      <c r="BIY10" s="786"/>
      <c r="BIZ10" s="786"/>
      <c r="BJA10" s="786"/>
      <c r="BJB10" s="786"/>
      <c r="BJC10" s="786"/>
      <c r="BJD10" s="786"/>
      <c r="BJE10" s="786"/>
      <c r="BJF10" s="786"/>
      <c r="BJG10" s="786"/>
      <c r="BJH10" s="786"/>
      <c r="BJI10" s="786"/>
      <c r="BJJ10" s="786"/>
      <c r="BJK10" s="786"/>
      <c r="BJL10" s="786"/>
      <c r="BJM10" s="786"/>
      <c r="BJN10" s="786"/>
      <c r="BJO10" s="786"/>
      <c r="BJP10" s="786"/>
      <c r="BJQ10" s="786"/>
      <c r="BJR10" s="786"/>
      <c r="BJS10" s="786"/>
      <c r="BJT10" s="786"/>
      <c r="BJU10" s="786"/>
      <c r="BJV10" s="786"/>
      <c r="BJW10" s="786"/>
      <c r="BJX10" s="786"/>
      <c r="BJY10" s="786"/>
      <c r="BJZ10" s="786"/>
      <c r="BKA10" s="786"/>
      <c r="BKB10" s="786"/>
      <c r="BKC10" s="786"/>
      <c r="BKD10" s="786"/>
      <c r="BKE10" s="786"/>
      <c r="BKF10" s="786"/>
      <c r="BKG10" s="786"/>
      <c r="BKH10" s="786"/>
      <c r="BKI10" s="786"/>
      <c r="BKJ10" s="786"/>
      <c r="BKK10" s="786"/>
      <c r="BKL10" s="786"/>
      <c r="BKM10" s="786"/>
      <c r="BKN10" s="786"/>
      <c r="BKO10" s="786"/>
      <c r="BKP10" s="786"/>
      <c r="BKQ10" s="786"/>
      <c r="BKR10" s="786"/>
      <c r="BKS10" s="786"/>
      <c r="BKT10" s="786"/>
      <c r="BKU10" s="786"/>
      <c r="BKV10" s="786"/>
      <c r="BKW10" s="786"/>
      <c r="BKX10" s="786"/>
      <c r="BKY10" s="786"/>
      <c r="BKZ10" s="786"/>
      <c r="BLA10" s="786"/>
      <c r="BLB10" s="786"/>
      <c r="BLC10" s="786"/>
      <c r="BLD10" s="786"/>
      <c r="BLE10" s="786"/>
      <c r="BLF10" s="786"/>
      <c r="BLG10" s="786"/>
      <c r="BLH10" s="786"/>
      <c r="BLI10" s="786"/>
      <c r="BLJ10" s="786"/>
      <c r="BLK10" s="786"/>
      <c r="BLL10" s="786"/>
      <c r="BLM10" s="786"/>
      <c r="BLN10" s="786"/>
      <c r="BLO10" s="786"/>
      <c r="BLP10" s="786"/>
      <c r="BLQ10" s="786"/>
      <c r="BLR10" s="786"/>
      <c r="BLS10" s="786"/>
      <c r="BLT10" s="786"/>
      <c r="BLU10" s="786"/>
      <c r="BLV10" s="786"/>
      <c r="BLW10" s="786"/>
      <c r="BLX10" s="786"/>
      <c r="BLY10" s="786"/>
      <c r="BLZ10" s="786"/>
      <c r="BMA10" s="786"/>
      <c r="BMB10" s="786"/>
      <c r="BMC10" s="786"/>
      <c r="BMD10" s="786"/>
      <c r="BME10" s="786"/>
      <c r="BMF10" s="786"/>
      <c r="BMG10" s="786"/>
      <c r="BMH10" s="786"/>
      <c r="BMI10" s="786"/>
      <c r="BMJ10" s="786"/>
      <c r="BMK10" s="786"/>
      <c r="BML10" s="786"/>
      <c r="BMM10" s="786"/>
      <c r="BMN10" s="786"/>
      <c r="BMO10" s="786"/>
      <c r="BMP10" s="786"/>
      <c r="BMQ10" s="786"/>
      <c r="BMR10" s="786"/>
      <c r="BMS10" s="786"/>
      <c r="BMT10" s="786"/>
      <c r="BMU10" s="786"/>
      <c r="BMV10" s="786"/>
      <c r="BMW10" s="786"/>
      <c r="BMX10" s="786"/>
      <c r="BMY10" s="786"/>
      <c r="BMZ10" s="786"/>
      <c r="BNA10" s="786"/>
      <c r="BNB10" s="786"/>
      <c r="BNC10" s="786"/>
      <c r="BND10" s="786"/>
      <c r="BNE10" s="786"/>
      <c r="BNF10" s="786"/>
      <c r="BNG10" s="786"/>
      <c r="BNH10" s="786"/>
      <c r="BNI10" s="786"/>
      <c r="BNJ10" s="786"/>
      <c r="BNK10" s="786"/>
      <c r="BNL10" s="786"/>
      <c r="BNM10" s="786"/>
      <c r="BNN10" s="786"/>
      <c r="BNO10" s="786"/>
      <c r="BNP10" s="786"/>
      <c r="BNQ10" s="786"/>
      <c r="BNR10" s="786"/>
      <c r="BNS10" s="786"/>
      <c r="BNT10" s="786"/>
      <c r="BNU10" s="786"/>
      <c r="BNV10" s="786"/>
      <c r="BNW10" s="786"/>
      <c r="BNX10" s="786"/>
      <c r="BNY10" s="786"/>
      <c r="BNZ10" s="786"/>
      <c r="BOA10" s="786"/>
      <c r="BOB10" s="786"/>
      <c r="BOC10" s="786"/>
      <c r="BOD10" s="786"/>
      <c r="BOE10" s="786"/>
      <c r="BOF10" s="786"/>
      <c r="BOG10" s="786"/>
      <c r="BOH10" s="786"/>
      <c r="BOI10" s="786"/>
      <c r="BOJ10" s="786"/>
      <c r="BOK10" s="786"/>
      <c r="BOL10" s="786"/>
      <c r="BOM10" s="786"/>
      <c r="BON10" s="786"/>
      <c r="BOO10" s="786"/>
      <c r="BOP10" s="786"/>
      <c r="BOQ10" s="786"/>
      <c r="BOR10" s="786"/>
      <c r="BOS10" s="786"/>
      <c r="BOT10" s="786"/>
      <c r="BOU10" s="786"/>
      <c r="BOV10" s="786"/>
      <c r="BOW10" s="786"/>
      <c r="BOX10" s="786"/>
      <c r="BOY10" s="786"/>
      <c r="BOZ10" s="786"/>
      <c r="BPA10" s="786"/>
      <c r="BPB10" s="786"/>
      <c r="BPC10" s="786"/>
      <c r="BPD10" s="786"/>
      <c r="BPE10" s="786"/>
      <c r="BPF10" s="786"/>
      <c r="BPG10" s="786"/>
      <c r="BPH10" s="786"/>
      <c r="BPI10" s="786"/>
      <c r="BPJ10" s="786"/>
      <c r="BPK10" s="786"/>
      <c r="BPL10" s="786"/>
      <c r="BPM10" s="786"/>
      <c r="BPN10" s="786"/>
      <c r="BPO10" s="786"/>
      <c r="BPP10" s="786"/>
      <c r="BPQ10" s="786"/>
      <c r="BPR10" s="786"/>
      <c r="BPS10" s="786"/>
      <c r="BPT10" s="786"/>
      <c r="BPU10" s="786"/>
      <c r="BPV10" s="786"/>
      <c r="BPW10" s="786"/>
      <c r="BPX10" s="786"/>
      <c r="BPY10" s="786"/>
      <c r="BPZ10" s="786"/>
      <c r="BQA10" s="786"/>
      <c r="BQB10" s="786"/>
      <c r="BQC10" s="786"/>
      <c r="BQD10" s="786"/>
      <c r="BQE10" s="786"/>
      <c r="BQF10" s="786"/>
      <c r="BQG10" s="786"/>
      <c r="BQH10" s="786"/>
      <c r="BQI10" s="786"/>
      <c r="BQJ10" s="786"/>
      <c r="BQK10" s="786"/>
      <c r="BQL10" s="786"/>
      <c r="BQM10" s="786"/>
      <c r="BQN10" s="786"/>
      <c r="BQO10" s="786"/>
      <c r="BQP10" s="786"/>
      <c r="BQQ10" s="786"/>
      <c r="BQR10" s="786"/>
      <c r="BQS10" s="786"/>
      <c r="BQT10" s="786"/>
      <c r="BQU10" s="786"/>
      <c r="BQV10" s="786"/>
      <c r="BQW10" s="786"/>
      <c r="BQX10" s="786"/>
      <c r="BQY10" s="786"/>
      <c r="BQZ10" s="786"/>
      <c r="BRA10" s="786"/>
      <c r="BRB10" s="786"/>
      <c r="BRC10" s="786"/>
      <c r="BRD10" s="786"/>
      <c r="BRE10" s="786"/>
      <c r="BRF10" s="786"/>
      <c r="BRG10" s="786"/>
      <c r="BRH10" s="786"/>
      <c r="BRI10" s="786"/>
      <c r="BRJ10" s="786"/>
      <c r="BRK10" s="786"/>
      <c r="BRL10" s="786"/>
      <c r="BRM10" s="786"/>
      <c r="BRN10" s="786"/>
      <c r="BRO10" s="786"/>
      <c r="BRP10" s="786"/>
      <c r="BRQ10" s="786"/>
      <c r="BRR10" s="786"/>
      <c r="BRS10" s="786"/>
      <c r="BRT10" s="786"/>
      <c r="BRU10" s="786"/>
      <c r="BRV10" s="786"/>
      <c r="BRW10" s="786"/>
      <c r="BRX10" s="786"/>
      <c r="BRY10" s="786"/>
      <c r="BRZ10" s="786"/>
      <c r="BSA10" s="786"/>
      <c r="BSB10" s="786"/>
      <c r="BSC10" s="786"/>
      <c r="BSD10" s="786"/>
      <c r="BSE10" s="786"/>
      <c r="BSF10" s="786"/>
      <c r="BSG10" s="786"/>
      <c r="BSH10" s="786"/>
      <c r="BSI10" s="786"/>
      <c r="BSJ10" s="786"/>
      <c r="BSK10" s="786"/>
      <c r="BSL10" s="786"/>
      <c r="BSM10" s="786"/>
      <c r="BSN10" s="786"/>
      <c r="BSO10" s="786"/>
      <c r="BSP10" s="786"/>
      <c r="BSQ10" s="786"/>
      <c r="BSR10" s="786"/>
      <c r="BSS10" s="786"/>
      <c r="BST10" s="786"/>
      <c r="BSU10" s="786"/>
      <c r="BSV10" s="786"/>
      <c r="BSW10" s="786"/>
      <c r="BSX10" s="786"/>
      <c r="BSY10" s="786"/>
      <c r="BSZ10" s="786"/>
      <c r="BTA10" s="786"/>
      <c r="BTB10" s="786"/>
      <c r="BTC10" s="786"/>
      <c r="BTD10" s="786"/>
      <c r="BTE10" s="786"/>
      <c r="BTF10" s="786"/>
      <c r="BTG10" s="786"/>
      <c r="BTH10" s="786"/>
      <c r="BTI10" s="786"/>
      <c r="BTJ10" s="786"/>
      <c r="BTK10" s="786"/>
      <c r="BTL10" s="786"/>
      <c r="BTM10" s="786"/>
      <c r="BTN10" s="786"/>
      <c r="BTO10" s="786"/>
      <c r="BTP10" s="786"/>
      <c r="BTQ10" s="786"/>
      <c r="BTR10" s="786"/>
      <c r="BTS10" s="786"/>
      <c r="BTT10" s="786"/>
      <c r="BTU10" s="786"/>
      <c r="BTV10" s="786"/>
      <c r="BTW10" s="786"/>
      <c r="BTX10" s="786"/>
      <c r="BTY10" s="786"/>
      <c r="BTZ10" s="786"/>
      <c r="BUA10" s="786"/>
      <c r="BUB10" s="786"/>
      <c r="BUC10" s="786"/>
      <c r="BUD10" s="786"/>
      <c r="BUE10" s="786"/>
      <c r="BUF10" s="786"/>
      <c r="BUG10" s="786"/>
      <c r="BUH10" s="786"/>
      <c r="BUI10" s="786"/>
      <c r="BUJ10" s="786"/>
      <c r="BUK10" s="786"/>
      <c r="BUL10" s="786"/>
      <c r="BUM10" s="786"/>
      <c r="BUN10" s="786"/>
      <c r="BUO10" s="786"/>
      <c r="BUP10" s="786"/>
      <c r="BUQ10" s="786"/>
      <c r="BUR10" s="786"/>
      <c r="BUS10" s="786"/>
      <c r="BUT10" s="786"/>
      <c r="BUU10" s="786"/>
      <c r="BUV10" s="786"/>
      <c r="BUW10" s="786"/>
      <c r="BUX10" s="786"/>
      <c r="BUY10" s="786"/>
      <c r="BUZ10" s="786"/>
      <c r="BVA10" s="786"/>
      <c r="BVB10" s="786"/>
      <c r="BVC10" s="786"/>
      <c r="BVD10" s="786"/>
      <c r="BVE10" s="786"/>
      <c r="BVF10" s="786"/>
      <c r="BVG10" s="786"/>
      <c r="BVH10" s="786"/>
      <c r="BVI10" s="786"/>
      <c r="BVJ10" s="786"/>
      <c r="BVK10" s="786"/>
      <c r="BVL10" s="786"/>
      <c r="BVM10" s="786"/>
      <c r="BVN10" s="786"/>
      <c r="BVO10" s="786"/>
      <c r="BVP10" s="786"/>
      <c r="BVQ10" s="786"/>
      <c r="BVR10" s="786"/>
      <c r="BVS10" s="786"/>
      <c r="BVT10" s="786"/>
      <c r="BVU10" s="786"/>
      <c r="BVV10" s="786"/>
      <c r="BVW10" s="786"/>
      <c r="BVX10" s="786"/>
      <c r="BVY10" s="786"/>
      <c r="BVZ10" s="786"/>
      <c r="BWA10" s="786"/>
      <c r="BWB10" s="786"/>
      <c r="BWC10" s="786"/>
      <c r="BWD10" s="786"/>
      <c r="BWE10" s="786"/>
      <c r="BWF10" s="786"/>
      <c r="BWG10" s="786"/>
      <c r="BWH10" s="786"/>
      <c r="BWI10" s="786"/>
      <c r="BWJ10" s="786"/>
      <c r="BWK10" s="786"/>
      <c r="BWL10" s="786"/>
      <c r="BWM10" s="786"/>
      <c r="BWN10" s="786"/>
      <c r="BWO10" s="786"/>
      <c r="BWP10" s="786"/>
      <c r="BWQ10" s="786"/>
      <c r="BWR10" s="786"/>
      <c r="BWS10" s="786"/>
      <c r="BWT10" s="786"/>
      <c r="BWU10" s="786"/>
      <c r="BWV10" s="786"/>
      <c r="BWW10" s="786"/>
      <c r="BWX10" s="786"/>
      <c r="BWY10" s="786"/>
      <c r="BWZ10" s="786"/>
      <c r="BXA10" s="786"/>
      <c r="BXB10" s="786"/>
      <c r="BXC10" s="786"/>
      <c r="BXD10" s="786"/>
      <c r="BXE10" s="786"/>
      <c r="BXF10" s="786"/>
      <c r="BXG10" s="786"/>
      <c r="BXH10" s="786"/>
      <c r="BXI10" s="786"/>
      <c r="BXJ10" s="786"/>
      <c r="BXK10" s="786"/>
      <c r="BXL10" s="786"/>
      <c r="BXM10" s="786"/>
      <c r="BXN10" s="786"/>
      <c r="BXO10" s="786"/>
      <c r="BXP10" s="786"/>
      <c r="BXQ10" s="786"/>
      <c r="BXR10" s="786"/>
      <c r="BXS10" s="786"/>
      <c r="BXT10" s="786"/>
      <c r="BXU10" s="786"/>
      <c r="BXV10" s="786"/>
      <c r="BXW10" s="786"/>
      <c r="BXX10" s="786"/>
      <c r="BXY10" s="786"/>
      <c r="BXZ10" s="786"/>
      <c r="BYA10" s="786"/>
      <c r="BYB10" s="786"/>
      <c r="BYC10" s="786"/>
      <c r="BYD10" s="786"/>
      <c r="BYE10" s="786"/>
      <c r="BYF10" s="786"/>
      <c r="BYG10" s="786"/>
      <c r="BYH10" s="786"/>
      <c r="BYI10" s="786"/>
      <c r="BYJ10" s="786"/>
      <c r="BYK10" s="786"/>
      <c r="BYL10" s="786"/>
      <c r="BYM10" s="786"/>
      <c r="BYN10" s="786"/>
      <c r="BYO10" s="786"/>
      <c r="BYP10" s="786"/>
      <c r="BYQ10" s="786"/>
      <c r="BYR10" s="786"/>
      <c r="BYS10" s="786"/>
      <c r="BYT10" s="786"/>
      <c r="BYU10" s="786"/>
      <c r="BYV10" s="786"/>
      <c r="BYW10" s="786"/>
      <c r="BYX10" s="786"/>
      <c r="BYY10" s="786"/>
      <c r="BYZ10" s="786"/>
      <c r="BZA10" s="786"/>
      <c r="BZB10" s="786"/>
      <c r="BZC10" s="786"/>
      <c r="BZD10" s="786"/>
      <c r="BZE10" s="786"/>
      <c r="BZF10" s="786"/>
      <c r="BZG10" s="786"/>
      <c r="BZH10" s="786"/>
      <c r="BZI10" s="786"/>
      <c r="BZJ10" s="786"/>
      <c r="BZK10" s="786"/>
      <c r="BZL10" s="786"/>
      <c r="BZM10" s="786"/>
      <c r="BZN10" s="786"/>
      <c r="BZO10" s="786"/>
      <c r="BZP10" s="786"/>
      <c r="BZQ10" s="786"/>
      <c r="BZR10" s="786"/>
      <c r="BZS10" s="786"/>
      <c r="BZT10" s="786"/>
      <c r="BZU10" s="786"/>
      <c r="BZV10" s="786"/>
      <c r="BZW10" s="786"/>
      <c r="BZX10" s="786"/>
      <c r="BZY10" s="786"/>
      <c r="BZZ10" s="786"/>
      <c r="CAA10" s="786"/>
      <c r="CAB10" s="786"/>
      <c r="CAC10" s="786"/>
      <c r="CAD10" s="786"/>
      <c r="CAE10" s="786"/>
      <c r="CAF10" s="786"/>
      <c r="CAG10" s="786"/>
      <c r="CAH10" s="786"/>
      <c r="CAI10" s="786"/>
      <c r="CAJ10" s="786"/>
      <c r="CAK10" s="786"/>
      <c r="CAL10" s="786"/>
      <c r="CAM10" s="786"/>
      <c r="CAN10" s="786"/>
      <c r="CAO10" s="786"/>
      <c r="CAP10" s="786"/>
      <c r="CAQ10" s="786"/>
      <c r="CAR10" s="786"/>
      <c r="CAS10" s="786"/>
      <c r="CAT10" s="786"/>
      <c r="CAU10" s="786"/>
      <c r="CAV10" s="786"/>
      <c r="CAW10" s="786"/>
      <c r="CAX10" s="786"/>
      <c r="CAY10" s="786"/>
      <c r="CAZ10" s="786"/>
      <c r="CBA10" s="786"/>
      <c r="CBB10" s="786"/>
      <c r="CBC10" s="786"/>
      <c r="CBD10" s="786"/>
      <c r="CBE10" s="786"/>
      <c r="CBF10" s="786"/>
      <c r="CBG10" s="786"/>
      <c r="CBH10" s="786"/>
      <c r="CBI10" s="786"/>
      <c r="CBJ10" s="786"/>
      <c r="CBK10" s="786"/>
      <c r="CBL10" s="786"/>
      <c r="CBM10" s="786"/>
      <c r="CBN10" s="786"/>
      <c r="CBO10" s="786"/>
      <c r="CBP10" s="786"/>
      <c r="CBQ10" s="786"/>
      <c r="CBR10" s="786"/>
      <c r="CBS10" s="786"/>
      <c r="CBT10" s="786"/>
      <c r="CBU10" s="786"/>
      <c r="CBV10" s="786"/>
      <c r="CBW10" s="786"/>
      <c r="CBX10" s="786"/>
      <c r="CBY10" s="786"/>
      <c r="CBZ10" s="786"/>
      <c r="CCA10" s="786"/>
      <c r="CCB10" s="786"/>
      <c r="CCC10" s="786"/>
      <c r="CCD10" s="786"/>
      <c r="CCE10" s="786"/>
      <c r="CCF10" s="786"/>
      <c r="CCG10" s="786"/>
      <c r="CCH10" s="786"/>
      <c r="CCI10" s="786"/>
      <c r="CCJ10" s="786"/>
      <c r="CCK10" s="786"/>
      <c r="CCL10" s="786"/>
      <c r="CCM10" s="786"/>
      <c r="CCN10" s="786"/>
      <c r="CCO10" s="786"/>
      <c r="CCP10" s="786"/>
      <c r="CCQ10" s="786"/>
      <c r="CCR10" s="786"/>
      <c r="CCS10" s="786"/>
      <c r="CCT10" s="786"/>
      <c r="CCU10" s="786"/>
      <c r="CCV10" s="786"/>
      <c r="CCW10" s="786"/>
      <c r="CCX10" s="786"/>
      <c r="CCY10" s="786"/>
      <c r="CCZ10" s="786"/>
      <c r="CDA10" s="786"/>
      <c r="CDB10" s="786"/>
      <c r="CDC10" s="786"/>
      <c r="CDD10" s="786"/>
      <c r="CDE10" s="786"/>
      <c r="CDF10" s="786"/>
      <c r="CDG10" s="786"/>
      <c r="CDH10" s="786"/>
      <c r="CDI10" s="786"/>
      <c r="CDJ10" s="786"/>
      <c r="CDK10" s="786"/>
      <c r="CDL10" s="786"/>
      <c r="CDM10" s="786"/>
      <c r="CDN10" s="786"/>
      <c r="CDO10" s="786"/>
      <c r="CDP10" s="786"/>
      <c r="CDQ10" s="786"/>
      <c r="CDR10" s="786"/>
      <c r="CDS10" s="786"/>
      <c r="CDT10" s="786"/>
      <c r="CDU10" s="786"/>
      <c r="CDV10" s="786"/>
      <c r="CDW10" s="786"/>
      <c r="CDX10" s="786"/>
      <c r="CDY10" s="786"/>
      <c r="CDZ10" s="786"/>
      <c r="CEA10" s="786"/>
      <c r="CEB10" s="786"/>
      <c r="CEC10" s="786"/>
      <c r="CED10" s="786"/>
      <c r="CEE10" s="786"/>
      <c r="CEF10" s="786"/>
      <c r="CEG10" s="786"/>
      <c r="CEH10" s="786"/>
      <c r="CEI10" s="786"/>
      <c r="CEJ10" s="786"/>
      <c r="CEK10" s="786"/>
      <c r="CEL10" s="786"/>
      <c r="CEM10" s="786"/>
      <c r="CEN10" s="786"/>
      <c r="CEO10" s="786"/>
      <c r="CEP10" s="786"/>
      <c r="CEQ10" s="786"/>
      <c r="CER10" s="786"/>
      <c r="CES10" s="786"/>
      <c r="CET10" s="786"/>
      <c r="CEU10" s="786"/>
      <c r="CEV10" s="786"/>
      <c r="CEW10" s="786"/>
      <c r="CEX10" s="786"/>
      <c r="CEY10" s="786"/>
      <c r="CEZ10" s="786"/>
      <c r="CFA10" s="786"/>
      <c r="CFB10" s="786"/>
      <c r="CFC10" s="786"/>
      <c r="CFD10" s="786"/>
      <c r="CFE10" s="786"/>
      <c r="CFF10" s="786"/>
      <c r="CFG10" s="786"/>
      <c r="CFH10" s="786"/>
      <c r="CFI10" s="786"/>
      <c r="CFJ10" s="786"/>
      <c r="CFK10" s="786"/>
      <c r="CFL10" s="786"/>
      <c r="CFM10" s="786"/>
      <c r="CFN10" s="786"/>
      <c r="CFO10" s="786"/>
      <c r="CFP10" s="786"/>
      <c r="CFQ10" s="786"/>
      <c r="CFR10" s="786"/>
      <c r="CFS10" s="786"/>
      <c r="CFT10" s="786"/>
      <c r="CFU10" s="786"/>
      <c r="CFV10" s="786"/>
      <c r="CFW10" s="786"/>
      <c r="CFX10" s="786"/>
      <c r="CFY10" s="786"/>
      <c r="CFZ10" s="786"/>
      <c r="CGA10" s="786"/>
      <c r="CGB10" s="786"/>
      <c r="CGC10" s="786"/>
      <c r="CGD10" s="786"/>
      <c r="CGE10" s="786"/>
      <c r="CGF10" s="786"/>
      <c r="CGG10" s="786"/>
      <c r="CGH10" s="786"/>
      <c r="CGI10" s="786"/>
      <c r="CGJ10" s="786"/>
      <c r="CGK10" s="786"/>
      <c r="CGL10" s="786"/>
      <c r="CGM10" s="786"/>
      <c r="CGN10" s="786"/>
      <c r="CGO10" s="786"/>
      <c r="CGP10" s="786"/>
      <c r="CGQ10" s="786"/>
      <c r="CGR10" s="786"/>
      <c r="CGS10" s="786"/>
      <c r="CGT10" s="786"/>
      <c r="CGU10" s="786"/>
      <c r="CGV10" s="786"/>
      <c r="CGW10" s="786"/>
      <c r="CGX10" s="786"/>
      <c r="CGY10" s="786"/>
      <c r="CGZ10" s="786"/>
      <c r="CHA10" s="786"/>
      <c r="CHB10" s="786"/>
      <c r="CHC10" s="786"/>
      <c r="CHD10" s="786"/>
      <c r="CHE10" s="786"/>
      <c r="CHF10" s="786"/>
      <c r="CHG10" s="786"/>
      <c r="CHH10" s="786"/>
      <c r="CHI10" s="786"/>
      <c r="CHJ10" s="786"/>
      <c r="CHK10" s="786"/>
      <c r="CHL10" s="786"/>
      <c r="CHM10" s="786"/>
      <c r="CHN10" s="786"/>
      <c r="CHO10" s="786"/>
      <c r="CHP10" s="786"/>
      <c r="CHQ10" s="786"/>
      <c r="CHR10" s="786"/>
      <c r="CHS10" s="786"/>
      <c r="CHT10" s="786"/>
      <c r="CHU10" s="786"/>
      <c r="CHV10" s="786"/>
      <c r="CHW10" s="786"/>
      <c r="CHX10" s="786"/>
      <c r="CHY10" s="786"/>
      <c r="CHZ10" s="786"/>
      <c r="CIA10" s="786"/>
      <c r="CIB10" s="786"/>
      <c r="CIC10" s="786"/>
      <c r="CID10" s="786"/>
      <c r="CIE10" s="786"/>
      <c r="CIF10" s="786"/>
      <c r="CIG10" s="786"/>
      <c r="CIH10" s="786"/>
      <c r="CII10" s="786"/>
      <c r="CIJ10" s="786"/>
      <c r="CIK10" s="786"/>
      <c r="CIL10" s="786"/>
      <c r="CIM10" s="786"/>
      <c r="CIN10" s="786"/>
      <c r="CIO10" s="786"/>
      <c r="CIP10" s="786"/>
      <c r="CIQ10" s="786"/>
      <c r="CIR10" s="786"/>
      <c r="CIS10" s="786"/>
      <c r="CIT10" s="786"/>
      <c r="CIU10" s="786"/>
      <c r="CIV10" s="786"/>
      <c r="CIW10" s="786"/>
      <c r="CIX10" s="786"/>
      <c r="CIY10" s="786"/>
      <c r="CIZ10" s="786"/>
      <c r="CJA10" s="786"/>
      <c r="CJB10" s="786"/>
      <c r="CJC10" s="786"/>
      <c r="CJD10" s="786"/>
      <c r="CJE10" s="786"/>
      <c r="CJF10" s="786"/>
      <c r="CJG10" s="786"/>
      <c r="CJH10" s="786"/>
      <c r="CJI10" s="786"/>
      <c r="CJJ10" s="786"/>
      <c r="CJK10" s="786"/>
      <c r="CJL10" s="786"/>
      <c r="CJM10" s="786"/>
      <c r="CJN10" s="786"/>
      <c r="CJO10" s="786"/>
      <c r="CJP10" s="786"/>
      <c r="CJQ10" s="786"/>
      <c r="CJR10" s="786"/>
      <c r="CJS10" s="786"/>
      <c r="CJT10" s="786"/>
      <c r="CJU10" s="786"/>
      <c r="CJV10" s="786"/>
      <c r="CJW10" s="786"/>
      <c r="CJX10" s="786"/>
      <c r="CJY10" s="786"/>
      <c r="CJZ10" s="786"/>
      <c r="CKA10" s="786"/>
      <c r="CKB10" s="786"/>
      <c r="CKC10" s="786"/>
      <c r="CKD10" s="786"/>
      <c r="CKE10" s="786"/>
      <c r="CKF10" s="786"/>
      <c r="CKG10" s="786"/>
      <c r="CKH10" s="786"/>
      <c r="CKI10" s="786"/>
      <c r="CKJ10" s="786"/>
      <c r="CKK10" s="786"/>
      <c r="CKL10" s="786"/>
      <c r="CKM10" s="786"/>
      <c r="CKN10" s="786"/>
      <c r="CKO10" s="786"/>
      <c r="CKP10" s="786"/>
      <c r="CKQ10" s="786"/>
      <c r="CKR10" s="786"/>
      <c r="CKS10" s="786"/>
      <c r="CKT10" s="786"/>
      <c r="CKU10" s="786"/>
      <c r="CKV10" s="786"/>
      <c r="CKW10" s="786"/>
      <c r="CKX10" s="786"/>
      <c r="CKY10" s="786"/>
      <c r="CKZ10" s="786"/>
      <c r="CLA10" s="786"/>
      <c r="CLB10" s="786"/>
      <c r="CLC10" s="786"/>
      <c r="CLD10" s="786"/>
      <c r="CLE10" s="786"/>
      <c r="CLF10" s="786"/>
      <c r="CLG10" s="786"/>
      <c r="CLH10" s="786"/>
      <c r="CLI10" s="786"/>
      <c r="CLJ10" s="786"/>
      <c r="CLK10" s="786"/>
      <c r="CLL10" s="786"/>
      <c r="CLM10" s="786"/>
      <c r="CLN10" s="786"/>
      <c r="CLO10" s="786"/>
      <c r="CLP10" s="786"/>
      <c r="CLQ10" s="786"/>
      <c r="CLR10" s="786"/>
      <c r="CLS10" s="786"/>
      <c r="CLT10" s="786"/>
      <c r="CLU10" s="786"/>
      <c r="CLV10" s="786"/>
      <c r="CLW10" s="786"/>
      <c r="CLX10" s="786"/>
      <c r="CLY10" s="786"/>
      <c r="CLZ10" s="786"/>
      <c r="CMA10" s="786"/>
      <c r="CMB10" s="786"/>
      <c r="CMC10" s="786"/>
      <c r="CMD10" s="786"/>
      <c r="CME10" s="786"/>
      <c r="CMF10" s="786"/>
      <c r="CMG10" s="786"/>
      <c r="CMH10" s="786"/>
      <c r="CMI10" s="786"/>
      <c r="CMJ10" s="786"/>
      <c r="CMK10" s="786"/>
      <c r="CML10" s="786"/>
      <c r="CMM10" s="786"/>
      <c r="CMN10" s="786"/>
      <c r="CMO10" s="786"/>
      <c r="CMP10" s="786"/>
      <c r="CMQ10" s="786"/>
      <c r="CMR10" s="786"/>
      <c r="CMS10" s="786"/>
      <c r="CMT10" s="786"/>
      <c r="CMU10" s="786"/>
      <c r="CMV10" s="786"/>
      <c r="CMW10" s="786"/>
      <c r="CMX10" s="786"/>
      <c r="CMY10" s="786"/>
      <c r="CMZ10" s="786"/>
      <c r="CNA10" s="786"/>
      <c r="CNB10" s="786"/>
      <c r="CNC10" s="786"/>
      <c r="CND10" s="786"/>
      <c r="CNE10" s="786"/>
      <c r="CNF10" s="786"/>
      <c r="CNG10" s="786"/>
      <c r="CNH10" s="786"/>
      <c r="CNI10" s="786"/>
      <c r="CNJ10" s="786"/>
      <c r="CNK10" s="786"/>
      <c r="CNL10" s="786"/>
      <c r="CNM10" s="786"/>
      <c r="CNN10" s="786"/>
      <c r="CNO10" s="786"/>
      <c r="CNP10" s="786"/>
      <c r="CNQ10" s="786"/>
      <c r="CNR10" s="786"/>
      <c r="CNS10" s="786"/>
      <c r="CNT10" s="786"/>
      <c r="CNU10" s="786"/>
      <c r="CNV10" s="786"/>
      <c r="CNW10" s="786"/>
      <c r="CNX10" s="786"/>
      <c r="CNY10" s="786"/>
      <c r="CNZ10" s="786"/>
      <c r="COA10" s="786"/>
      <c r="COB10" s="786"/>
      <c r="COC10" s="786"/>
      <c r="COD10" s="786"/>
      <c r="COE10" s="786"/>
      <c r="COF10" s="786"/>
      <c r="COG10" s="786"/>
      <c r="COH10" s="786"/>
      <c r="COI10" s="786"/>
      <c r="COJ10" s="786"/>
      <c r="COK10" s="786"/>
      <c r="COL10" s="786"/>
      <c r="COM10" s="786"/>
      <c r="CON10" s="786"/>
      <c r="COO10" s="786"/>
      <c r="COP10" s="786"/>
      <c r="COQ10" s="786"/>
      <c r="COR10" s="786"/>
      <c r="COS10" s="786"/>
      <c r="COT10" s="786"/>
      <c r="COU10" s="786"/>
      <c r="COV10" s="786"/>
      <c r="COW10" s="786"/>
      <c r="COX10" s="786"/>
      <c r="COY10" s="786"/>
      <c r="COZ10" s="786"/>
      <c r="CPA10" s="786"/>
      <c r="CPB10" s="786"/>
      <c r="CPC10" s="786"/>
      <c r="CPD10" s="786"/>
      <c r="CPE10" s="786"/>
      <c r="CPF10" s="786"/>
      <c r="CPG10" s="786"/>
      <c r="CPH10" s="786"/>
      <c r="CPI10" s="786"/>
      <c r="CPJ10" s="786"/>
      <c r="CPK10" s="786"/>
      <c r="CPL10" s="786"/>
      <c r="CPM10" s="786"/>
      <c r="CPN10" s="786"/>
      <c r="CPO10" s="786"/>
      <c r="CPP10" s="786"/>
      <c r="CPQ10" s="786"/>
      <c r="CPR10" s="786"/>
      <c r="CPS10" s="786"/>
      <c r="CPT10" s="786"/>
      <c r="CPU10" s="786"/>
      <c r="CPV10" s="786"/>
      <c r="CPW10" s="786"/>
      <c r="CPX10" s="786"/>
      <c r="CPY10" s="786"/>
      <c r="CPZ10" s="786"/>
      <c r="CQA10" s="786"/>
      <c r="CQB10" s="786"/>
      <c r="CQC10" s="786"/>
      <c r="CQD10" s="786"/>
      <c r="CQE10" s="786"/>
      <c r="CQF10" s="786"/>
      <c r="CQG10" s="786"/>
      <c r="CQH10" s="786"/>
      <c r="CQI10" s="786"/>
      <c r="CQJ10" s="786"/>
      <c r="CQK10" s="786"/>
      <c r="CQL10" s="786"/>
      <c r="CQM10" s="786"/>
      <c r="CQN10" s="786"/>
      <c r="CQO10" s="786"/>
      <c r="CQP10" s="786"/>
      <c r="CQQ10" s="786"/>
      <c r="CQR10" s="786"/>
      <c r="CQS10" s="786"/>
      <c r="CQT10" s="786"/>
      <c r="CQU10" s="786"/>
      <c r="CQV10" s="786"/>
      <c r="CQW10" s="786"/>
      <c r="CQX10" s="786"/>
      <c r="CQY10" s="786"/>
      <c r="CQZ10" s="786"/>
      <c r="CRA10" s="786"/>
      <c r="CRB10" s="786"/>
      <c r="CRC10" s="786"/>
      <c r="CRD10" s="786"/>
      <c r="CRE10" s="786"/>
      <c r="CRF10" s="786"/>
      <c r="CRG10" s="786"/>
      <c r="CRH10" s="786"/>
      <c r="CRI10" s="786"/>
      <c r="CRJ10" s="786"/>
      <c r="CRK10" s="786"/>
      <c r="CRL10" s="786"/>
      <c r="CRM10" s="786"/>
      <c r="CRN10" s="786"/>
      <c r="CRO10" s="786"/>
      <c r="CRP10" s="786"/>
      <c r="CRQ10" s="786"/>
      <c r="CRR10" s="786"/>
      <c r="CRS10" s="786"/>
      <c r="CRT10" s="786"/>
      <c r="CRU10" s="786"/>
      <c r="CRV10" s="786"/>
      <c r="CRW10" s="786"/>
      <c r="CRX10" s="786"/>
      <c r="CRY10" s="786"/>
      <c r="CRZ10" s="786"/>
      <c r="CSA10" s="786"/>
      <c r="CSB10" s="786"/>
      <c r="CSC10" s="786"/>
      <c r="CSD10" s="786"/>
      <c r="CSE10" s="786"/>
      <c r="CSF10" s="786"/>
      <c r="CSG10" s="786"/>
      <c r="CSH10" s="786"/>
      <c r="CSI10" s="786"/>
      <c r="CSJ10" s="786"/>
      <c r="CSK10" s="786"/>
      <c r="CSL10" s="786"/>
      <c r="CSM10" s="786"/>
      <c r="CSN10" s="786"/>
      <c r="CSO10" s="786"/>
      <c r="CSP10" s="786"/>
      <c r="CSQ10" s="786"/>
      <c r="CSR10" s="786"/>
      <c r="CSS10" s="786"/>
      <c r="CST10" s="786"/>
      <c r="CSU10" s="786"/>
      <c r="CSV10" s="786"/>
      <c r="CSW10" s="786"/>
      <c r="CSX10" s="786"/>
      <c r="CSY10" s="786"/>
      <c r="CSZ10" s="786"/>
      <c r="CTA10" s="786"/>
      <c r="CTB10" s="786"/>
      <c r="CTC10" s="786"/>
      <c r="CTD10" s="786"/>
      <c r="CTE10" s="786"/>
      <c r="CTF10" s="786"/>
      <c r="CTG10" s="786"/>
      <c r="CTH10" s="786"/>
      <c r="CTI10" s="786"/>
      <c r="CTJ10" s="786"/>
      <c r="CTK10" s="786"/>
      <c r="CTL10" s="786"/>
      <c r="CTM10" s="786"/>
      <c r="CTN10" s="786"/>
      <c r="CTO10" s="786"/>
      <c r="CTP10" s="786"/>
      <c r="CTQ10" s="786"/>
      <c r="CTR10" s="786"/>
      <c r="CTS10" s="786"/>
      <c r="CTT10" s="786"/>
      <c r="CTU10" s="786"/>
      <c r="CTV10" s="786"/>
      <c r="CTW10" s="786"/>
      <c r="CTX10" s="786"/>
      <c r="CTY10" s="786"/>
      <c r="CTZ10" s="786"/>
      <c r="CUA10" s="786"/>
      <c r="CUB10" s="786"/>
      <c r="CUC10" s="786"/>
      <c r="CUD10" s="786"/>
      <c r="CUE10" s="786"/>
      <c r="CUF10" s="786"/>
      <c r="CUG10" s="786"/>
      <c r="CUH10" s="786"/>
      <c r="CUI10" s="786"/>
      <c r="CUJ10" s="786"/>
      <c r="CUK10" s="786"/>
      <c r="CUL10" s="786"/>
      <c r="CUM10" s="786"/>
      <c r="CUN10" s="786"/>
      <c r="CUO10" s="786"/>
      <c r="CUP10" s="786"/>
      <c r="CUQ10" s="786"/>
      <c r="CUR10" s="786"/>
      <c r="CUS10" s="786"/>
      <c r="CUT10" s="786"/>
      <c r="CUU10" s="786"/>
      <c r="CUV10" s="786"/>
      <c r="CUW10" s="786"/>
      <c r="CUX10" s="786"/>
      <c r="CUY10" s="786"/>
      <c r="CUZ10" s="786"/>
      <c r="CVA10" s="786"/>
      <c r="CVB10" s="786"/>
      <c r="CVC10" s="786"/>
      <c r="CVD10" s="786"/>
      <c r="CVE10" s="786"/>
      <c r="CVF10" s="786"/>
      <c r="CVG10" s="786"/>
      <c r="CVH10" s="786"/>
      <c r="CVI10" s="786"/>
      <c r="CVJ10" s="786"/>
      <c r="CVK10" s="786"/>
      <c r="CVL10" s="786"/>
      <c r="CVM10" s="786"/>
      <c r="CVN10" s="786"/>
      <c r="CVO10" s="786"/>
      <c r="CVP10" s="786"/>
      <c r="CVQ10" s="786"/>
      <c r="CVR10" s="786"/>
      <c r="CVS10" s="786"/>
      <c r="CVT10" s="786"/>
      <c r="CVU10" s="786"/>
      <c r="CVV10" s="786"/>
      <c r="CVW10" s="786"/>
      <c r="CVX10" s="786"/>
      <c r="CVY10" s="786"/>
      <c r="CVZ10" s="786"/>
      <c r="CWA10" s="786"/>
      <c r="CWB10" s="786"/>
      <c r="CWC10" s="786"/>
      <c r="CWD10" s="786"/>
      <c r="CWE10" s="786"/>
      <c r="CWF10" s="786"/>
      <c r="CWG10" s="786"/>
      <c r="CWH10" s="786"/>
      <c r="CWI10" s="786"/>
      <c r="CWJ10" s="786"/>
      <c r="CWK10" s="786"/>
      <c r="CWL10" s="786"/>
      <c r="CWM10" s="786"/>
      <c r="CWN10" s="786"/>
      <c r="CWO10" s="786"/>
      <c r="CWP10" s="786"/>
      <c r="CWQ10" s="786"/>
      <c r="CWR10" s="786"/>
      <c r="CWS10" s="786"/>
      <c r="CWT10" s="786"/>
      <c r="CWU10" s="786"/>
      <c r="CWV10" s="786"/>
      <c r="CWW10" s="786"/>
      <c r="CWX10" s="786"/>
      <c r="CWY10" s="786"/>
      <c r="CWZ10" s="786"/>
      <c r="CXA10" s="786"/>
      <c r="CXB10" s="786"/>
      <c r="CXC10" s="786"/>
      <c r="CXD10" s="786"/>
      <c r="CXE10" s="786"/>
      <c r="CXF10" s="786"/>
      <c r="CXG10" s="786"/>
      <c r="CXH10" s="786"/>
      <c r="CXI10" s="786"/>
      <c r="CXJ10" s="786"/>
      <c r="CXK10" s="786"/>
      <c r="CXL10" s="786"/>
      <c r="CXM10" s="786"/>
      <c r="CXN10" s="786"/>
      <c r="CXO10" s="786"/>
      <c r="CXP10" s="786"/>
      <c r="CXQ10" s="786"/>
      <c r="CXR10" s="786"/>
      <c r="CXS10" s="786"/>
      <c r="CXT10" s="786"/>
      <c r="CXU10" s="786"/>
      <c r="CXV10" s="786"/>
      <c r="CXW10" s="786"/>
      <c r="CXX10" s="786"/>
      <c r="CXY10" s="786"/>
      <c r="CXZ10" s="786"/>
      <c r="CYA10" s="786"/>
      <c r="CYB10" s="786"/>
      <c r="CYC10" s="786"/>
      <c r="CYD10" s="786"/>
      <c r="CYE10" s="786"/>
      <c r="CYF10" s="786"/>
      <c r="CYG10" s="786"/>
      <c r="CYH10" s="786"/>
      <c r="CYI10" s="786"/>
      <c r="CYJ10" s="786"/>
      <c r="CYK10" s="786"/>
      <c r="CYL10" s="786"/>
      <c r="CYM10" s="786"/>
      <c r="CYN10" s="786"/>
      <c r="CYO10" s="786"/>
      <c r="CYP10" s="786"/>
      <c r="CYQ10" s="786"/>
      <c r="CYR10" s="786"/>
      <c r="CYS10" s="786"/>
      <c r="CYT10" s="786"/>
      <c r="CYU10" s="786"/>
      <c r="CYV10" s="786"/>
      <c r="CYW10" s="786"/>
      <c r="CYX10" s="786"/>
      <c r="CYY10" s="786"/>
      <c r="CYZ10" s="786"/>
      <c r="CZA10" s="786"/>
      <c r="CZB10" s="786"/>
      <c r="CZC10" s="786"/>
      <c r="CZD10" s="786"/>
      <c r="CZE10" s="786"/>
      <c r="CZF10" s="786"/>
      <c r="CZG10" s="786"/>
      <c r="CZH10" s="786"/>
      <c r="CZI10" s="786"/>
      <c r="CZJ10" s="786"/>
      <c r="CZK10" s="786"/>
      <c r="CZL10" s="786"/>
      <c r="CZM10" s="786"/>
      <c r="CZN10" s="786"/>
      <c r="CZO10" s="786"/>
      <c r="CZP10" s="786"/>
      <c r="CZQ10" s="786"/>
      <c r="CZR10" s="786"/>
      <c r="CZS10" s="786"/>
      <c r="CZT10" s="786"/>
      <c r="CZU10" s="786"/>
      <c r="CZV10" s="786"/>
      <c r="CZW10" s="786"/>
      <c r="CZX10" s="786"/>
      <c r="CZY10" s="786"/>
      <c r="CZZ10" s="786"/>
      <c r="DAA10" s="786"/>
      <c r="DAB10" s="786"/>
      <c r="DAC10" s="786"/>
      <c r="DAD10" s="786"/>
      <c r="DAE10" s="786"/>
      <c r="DAF10" s="786"/>
      <c r="DAG10" s="786"/>
      <c r="DAH10" s="786"/>
      <c r="DAI10" s="786"/>
      <c r="DAJ10" s="786"/>
      <c r="DAK10" s="786"/>
      <c r="DAL10" s="786"/>
      <c r="DAM10" s="786"/>
      <c r="DAN10" s="786"/>
      <c r="DAO10" s="786"/>
      <c r="DAP10" s="786"/>
      <c r="DAQ10" s="786"/>
      <c r="DAR10" s="786"/>
      <c r="DAS10" s="786"/>
      <c r="DAT10" s="786"/>
      <c r="DAU10" s="786"/>
      <c r="DAV10" s="786"/>
      <c r="DAW10" s="786"/>
      <c r="DAX10" s="786"/>
      <c r="DAY10" s="786"/>
      <c r="DAZ10" s="786"/>
      <c r="DBA10" s="786"/>
      <c r="DBB10" s="786"/>
      <c r="DBC10" s="786"/>
      <c r="DBD10" s="786"/>
      <c r="DBE10" s="786"/>
      <c r="DBF10" s="786"/>
      <c r="DBG10" s="786"/>
      <c r="DBH10" s="786"/>
      <c r="DBI10" s="786"/>
      <c r="DBJ10" s="786"/>
      <c r="DBK10" s="786"/>
      <c r="DBL10" s="786"/>
      <c r="DBM10" s="786"/>
      <c r="DBN10" s="786"/>
      <c r="DBO10" s="786"/>
      <c r="DBP10" s="786"/>
      <c r="DBQ10" s="786"/>
      <c r="DBR10" s="786"/>
      <c r="DBS10" s="786"/>
      <c r="DBT10" s="786"/>
      <c r="DBU10" s="786"/>
      <c r="DBV10" s="786"/>
      <c r="DBW10" s="786"/>
      <c r="DBX10" s="786"/>
      <c r="DBY10" s="786"/>
      <c r="DBZ10" s="786"/>
      <c r="DCA10" s="786"/>
      <c r="DCB10" s="786"/>
      <c r="DCC10" s="786"/>
      <c r="DCD10" s="786"/>
      <c r="DCE10" s="786"/>
      <c r="DCF10" s="786"/>
      <c r="DCG10" s="786"/>
      <c r="DCH10" s="786"/>
      <c r="DCI10" s="786"/>
      <c r="DCJ10" s="786"/>
      <c r="DCK10" s="786"/>
      <c r="DCL10" s="786"/>
      <c r="DCM10" s="786"/>
      <c r="DCN10" s="786"/>
      <c r="DCO10" s="786"/>
      <c r="DCP10" s="786"/>
      <c r="DCQ10" s="786"/>
      <c r="DCR10" s="786"/>
      <c r="DCS10" s="786"/>
      <c r="DCT10" s="786"/>
      <c r="DCU10" s="786"/>
      <c r="DCV10" s="786"/>
      <c r="DCW10" s="786"/>
      <c r="DCX10" s="786"/>
      <c r="DCY10" s="786"/>
      <c r="DCZ10" s="786"/>
      <c r="DDA10" s="786"/>
      <c r="DDB10" s="786"/>
      <c r="DDC10" s="786"/>
      <c r="DDD10" s="786"/>
      <c r="DDE10" s="786"/>
      <c r="DDF10" s="786"/>
      <c r="DDG10" s="786"/>
      <c r="DDH10" s="786"/>
      <c r="DDI10" s="786"/>
      <c r="DDJ10" s="786"/>
      <c r="DDK10" s="786"/>
      <c r="DDL10" s="786"/>
      <c r="DDM10" s="786"/>
      <c r="DDN10" s="786"/>
      <c r="DDO10" s="786"/>
      <c r="DDP10" s="786"/>
      <c r="DDQ10" s="786"/>
      <c r="DDR10" s="786"/>
      <c r="DDS10" s="786"/>
      <c r="DDT10" s="786"/>
      <c r="DDU10" s="786"/>
      <c r="DDV10" s="786"/>
      <c r="DDW10" s="786"/>
      <c r="DDX10" s="786"/>
      <c r="DDY10" s="786"/>
      <c r="DDZ10" s="786"/>
      <c r="DEA10" s="786"/>
      <c r="DEB10" s="786"/>
      <c r="DEC10" s="786"/>
      <c r="DED10" s="786"/>
      <c r="DEE10" s="786"/>
      <c r="DEF10" s="786"/>
      <c r="DEG10" s="786"/>
      <c r="DEH10" s="786"/>
      <c r="DEI10" s="786"/>
      <c r="DEJ10" s="786"/>
      <c r="DEK10" s="786"/>
      <c r="DEL10" s="786"/>
      <c r="DEM10" s="786"/>
      <c r="DEN10" s="786"/>
      <c r="DEO10" s="786"/>
      <c r="DEP10" s="786"/>
      <c r="DEQ10" s="786"/>
      <c r="DER10" s="786"/>
      <c r="DES10" s="786"/>
      <c r="DET10" s="786"/>
      <c r="DEU10" s="786"/>
      <c r="DEV10" s="786"/>
      <c r="DEW10" s="786"/>
      <c r="DEX10" s="786"/>
      <c r="DEY10" s="786"/>
      <c r="DEZ10" s="786"/>
      <c r="DFA10" s="786"/>
      <c r="DFB10" s="786"/>
      <c r="DFC10" s="786"/>
      <c r="DFD10" s="786"/>
      <c r="DFE10" s="786"/>
      <c r="DFF10" s="786"/>
      <c r="DFG10" s="786"/>
      <c r="DFH10" s="786"/>
      <c r="DFI10" s="786"/>
      <c r="DFJ10" s="786"/>
      <c r="DFK10" s="786"/>
      <c r="DFL10" s="786"/>
      <c r="DFM10" s="786"/>
      <c r="DFN10" s="786"/>
      <c r="DFO10" s="786"/>
      <c r="DFP10" s="786"/>
      <c r="DFQ10" s="786"/>
      <c r="DFR10" s="786"/>
      <c r="DFS10" s="786"/>
      <c r="DFT10" s="786"/>
      <c r="DFU10" s="786"/>
      <c r="DFV10" s="786"/>
      <c r="DFW10" s="786"/>
      <c r="DFX10" s="786"/>
      <c r="DFY10" s="786"/>
      <c r="DFZ10" s="786"/>
      <c r="DGA10" s="786"/>
      <c r="DGB10" s="786"/>
      <c r="DGC10" s="786"/>
      <c r="DGD10" s="786"/>
      <c r="DGE10" s="786"/>
      <c r="DGF10" s="786"/>
      <c r="DGG10" s="786"/>
      <c r="DGH10" s="786"/>
      <c r="DGI10" s="786"/>
      <c r="DGJ10" s="786"/>
      <c r="DGK10" s="786"/>
      <c r="DGL10" s="786"/>
      <c r="DGM10" s="786"/>
      <c r="DGN10" s="786"/>
      <c r="DGO10" s="786"/>
      <c r="DGP10" s="786"/>
      <c r="DGQ10" s="786"/>
      <c r="DGR10" s="786"/>
      <c r="DGS10" s="786"/>
      <c r="DGT10" s="786"/>
      <c r="DGU10" s="786"/>
      <c r="DGV10" s="786"/>
      <c r="DGW10" s="786"/>
      <c r="DGX10" s="786"/>
      <c r="DGY10" s="786"/>
      <c r="DGZ10" s="786"/>
      <c r="DHA10" s="786"/>
      <c r="DHB10" s="786"/>
      <c r="DHC10" s="786"/>
      <c r="DHD10" s="786"/>
      <c r="DHE10" s="786"/>
      <c r="DHF10" s="786"/>
      <c r="DHG10" s="786"/>
      <c r="DHH10" s="786"/>
      <c r="DHI10" s="786"/>
      <c r="DHJ10" s="786"/>
      <c r="DHK10" s="786"/>
      <c r="DHL10" s="786"/>
      <c r="DHM10" s="786"/>
      <c r="DHN10" s="786"/>
      <c r="DHO10" s="786"/>
      <c r="DHP10" s="786"/>
      <c r="DHQ10" s="786"/>
      <c r="DHR10" s="786"/>
      <c r="DHS10" s="786"/>
      <c r="DHT10" s="786"/>
      <c r="DHU10" s="786"/>
      <c r="DHV10" s="786"/>
      <c r="DHW10" s="786"/>
      <c r="DHX10" s="786"/>
      <c r="DHY10" s="786"/>
      <c r="DHZ10" s="786"/>
      <c r="DIA10" s="786"/>
      <c r="DIB10" s="786"/>
      <c r="DIC10" s="786"/>
      <c r="DID10" s="786"/>
      <c r="DIE10" s="786"/>
      <c r="DIF10" s="786"/>
      <c r="DIG10" s="786"/>
      <c r="DIH10" s="786"/>
      <c r="DII10" s="786"/>
      <c r="DIJ10" s="786"/>
      <c r="DIK10" s="786"/>
      <c r="DIL10" s="786"/>
      <c r="DIM10" s="786"/>
      <c r="DIN10" s="786"/>
      <c r="DIO10" s="786"/>
      <c r="DIP10" s="786"/>
      <c r="DIQ10" s="786"/>
      <c r="DIR10" s="786"/>
      <c r="DIS10" s="786"/>
      <c r="DIT10" s="786"/>
      <c r="DIU10" s="786"/>
      <c r="DIV10" s="786"/>
      <c r="DIW10" s="786"/>
      <c r="DIX10" s="786"/>
      <c r="DIY10" s="786"/>
      <c r="DIZ10" s="786"/>
      <c r="DJA10" s="786"/>
      <c r="DJB10" s="786"/>
      <c r="DJC10" s="786"/>
      <c r="DJD10" s="786"/>
      <c r="DJE10" s="786"/>
      <c r="DJF10" s="786"/>
      <c r="DJG10" s="786"/>
      <c r="DJH10" s="786"/>
      <c r="DJI10" s="786"/>
      <c r="DJJ10" s="786"/>
      <c r="DJK10" s="786"/>
      <c r="DJL10" s="786"/>
      <c r="DJM10" s="786"/>
      <c r="DJN10" s="786"/>
      <c r="DJO10" s="786"/>
      <c r="DJP10" s="786"/>
      <c r="DJQ10" s="786"/>
      <c r="DJR10" s="786"/>
      <c r="DJS10" s="786"/>
      <c r="DJT10" s="786"/>
      <c r="DJU10" s="786"/>
      <c r="DJV10" s="786"/>
      <c r="DJW10" s="786"/>
      <c r="DJX10" s="786"/>
      <c r="DJY10" s="786"/>
      <c r="DJZ10" s="786"/>
      <c r="DKA10" s="786"/>
      <c r="DKB10" s="786"/>
      <c r="DKC10" s="786"/>
      <c r="DKD10" s="786"/>
      <c r="DKE10" s="786"/>
      <c r="DKF10" s="786"/>
      <c r="DKG10" s="786"/>
      <c r="DKH10" s="786"/>
      <c r="DKI10" s="786"/>
      <c r="DKJ10" s="786"/>
      <c r="DKK10" s="786"/>
      <c r="DKL10" s="786"/>
      <c r="DKM10" s="786"/>
      <c r="DKN10" s="786"/>
      <c r="DKO10" s="786"/>
      <c r="DKP10" s="786"/>
      <c r="DKQ10" s="786"/>
      <c r="DKR10" s="786"/>
      <c r="DKS10" s="786"/>
      <c r="DKT10" s="786"/>
      <c r="DKU10" s="786"/>
      <c r="DKV10" s="786"/>
      <c r="DKW10" s="786"/>
      <c r="DKX10" s="786"/>
      <c r="DKY10" s="786"/>
      <c r="DKZ10" s="786"/>
      <c r="DLA10" s="786"/>
      <c r="DLB10" s="786"/>
      <c r="DLC10" s="786"/>
      <c r="DLD10" s="786"/>
      <c r="DLE10" s="786"/>
      <c r="DLF10" s="786"/>
      <c r="DLG10" s="786"/>
      <c r="DLH10" s="786"/>
      <c r="DLI10" s="786"/>
      <c r="DLJ10" s="786"/>
      <c r="DLK10" s="786"/>
      <c r="DLL10" s="786"/>
      <c r="DLM10" s="786"/>
      <c r="DLN10" s="786"/>
      <c r="DLO10" s="786"/>
      <c r="DLP10" s="786"/>
      <c r="DLQ10" s="786"/>
      <c r="DLR10" s="786"/>
      <c r="DLS10" s="786"/>
      <c r="DLT10" s="786"/>
      <c r="DLU10" s="786"/>
      <c r="DLV10" s="786"/>
      <c r="DLW10" s="786"/>
      <c r="DLX10" s="786"/>
      <c r="DLY10" s="786"/>
      <c r="DLZ10" s="786"/>
      <c r="DMA10" s="786"/>
      <c r="DMB10" s="786"/>
      <c r="DMC10" s="786"/>
      <c r="DMD10" s="786"/>
      <c r="DME10" s="786"/>
      <c r="DMF10" s="786"/>
      <c r="DMG10" s="786"/>
      <c r="DMH10" s="786"/>
      <c r="DMI10" s="786"/>
      <c r="DMJ10" s="786"/>
      <c r="DMK10" s="786"/>
      <c r="DML10" s="786"/>
      <c r="DMM10" s="786"/>
      <c r="DMN10" s="786"/>
      <c r="DMO10" s="786"/>
      <c r="DMP10" s="786"/>
      <c r="DMQ10" s="786"/>
      <c r="DMR10" s="786"/>
      <c r="DMS10" s="786"/>
      <c r="DMT10" s="786"/>
      <c r="DMU10" s="786"/>
      <c r="DMV10" s="786"/>
      <c r="DMW10" s="786"/>
      <c r="DMX10" s="786"/>
      <c r="DMY10" s="786"/>
      <c r="DMZ10" s="786"/>
      <c r="DNA10" s="786"/>
      <c r="DNB10" s="786"/>
      <c r="DNC10" s="786"/>
      <c r="DND10" s="786"/>
      <c r="DNE10" s="786"/>
      <c r="DNF10" s="786"/>
      <c r="DNG10" s="786"/>
      <c r="DNH10" s="786"/>
      <c r="DNI10" s="786"/>
      <c r="DNJ10" s="786"/>
      <c r="DNK10" s="786"/>
      <c r="DNL10" s="786"/>
      <c r="DNM10" s="786"/>
      <c r="DNN10" s="786"/>
      <c r="DNO10" s="786"/>
      <c r="DNP10" s="786"/>
      <c r="DNQ10" s="786"/>
      <c r="DNR10" s="786"/>
      <c r="DNS10" s="786"/>
      <c r="DNT10" s="786"/>
      <c r="DNU10" s="786"/>
      <c r="DNV10" s="786"/>
      <c r="DNW10" s="786"/>
      <c r="DNX10" s="786"/>
      <c r="DNY10" s="786"/>
      <c r="DNZ10" s="786"/>
      <c r="DOA10" s="786"/>
      <c r="DOB10" s="786"/>
      <c r="DOC10" s="786"/>
      <c r="DOD10" s="786"/>
      <c r="DOE10" s="786"/>
      <c r="DOF10" s="786"/>
      <c r="DOG10" s="786"/>
      <c r="DOH10" s="786"/>
      <c r="DOI10" s="786"/>
      <c r="DOJ10" s="786"/>
      <c r="DOK10" s="786"/>
      <c r="DOL10" s="786"/>
      <c r="DOM10" s="786"/>
      <c r="DON10" s="786"/>
      <c r="DOO10" s="786"/>
      <c r="DOP10" s="786"/>
      <c r="DOQ10" s="786"/>
      <c r="DOR10" s="786"/>
      <c r="DOS10" s="786"/>
      <c r="DOT10" s="786"/>
      <c r="DOU10" s="786"/>
      <c r="DOV10" s="786"/>
      <c r="DOW10" s="786"/>
      <c r="DOX10" s="786"/>
      <c r="DOY10" s="786"/>
      <c r="DOZ10" s="786"/>
      <c r="DPA10" s="786"/>
      <c r="DPB10" s="786"/>
      <c r="DPC10" s="786"/>
      <c r="DPD10" s="786"/>
      <c r="DPE10" s="786"/>
      <c r="DPF10" s="786"/>
      <c r="DPG10" s="786"/>
      <c r="DPH10" s="786"/>
      <c r="DPI10" s="786"/>
      <c r="DPJ10" s="786"/>
      <c r="DPK10" s="786"/>
      <c r="DPL10" s="786"/>
      <c r="DPM10" s="786"/>
      <c r="DPN10" s="786"/>
      <c r="DPO10" s="786"/>
      <c r="DPP10" s="786"/>
      <c r="DPQ10" s="786"/>
      <c r="DPR10" s="786"/>
      <c r="DPS10" s="786"/>
      <c r="DPT10" s="786"/>
      <c r="DPU10" s="786"/>
      <c r="DPV10" s="786"/>
      <c r="DPW10" s="786"/>
      <c r="DPX10" s="786"/>
      <c r="DPY10" s="786"/>
      <c r="DPZ10" s="786"/>
      <c r="DQA10" s="786"/>
      <c r="DQB10" s="786"/>
      <c r="DQC10" s="786"/>
      <c r="DQD10" s="786"/>
      <c r="DQE10" s="786"/>
      <c r="DQF10" s="786"/>
      <c r="DQG10" s="786"/>
      <c r="DQH10" s="786"/>
      <c r="DQI10" s="786"/>
      <c r="DQJ10" s="786"/>
      <c r="DQK10" s="786"/>
      <c r="DQL10" s="786"/>
      <c r="DQM10" s="786"/>
      <c r="DQN10" s="786"/>
      <c r="DQO10" s="786"/>
      <c r="DQP10" s="786"/>
      <c r="DQQ10" s="786"/>
      <c r="DQR10" s="786"/>
      <c r="DQS10" s="786"/>
      <c r="DQT10" s="786"/>
      <c r="DQU10" s="786"/>
      <c r="DQV10" s="786"/>
      <c r="DQW10" s="786"/>
      <c r="DQX10" s="786"/>
      <c r="DQY10" s="786"/>
      <c r="DQZ10" s="786"/>
      <c r="DRA10" s="786"/>
      <c r="DRB10" s="786"/>
      <c r="DRC10" s="786"/>
      <c r="DRD10" s="786"/>
      <c r="DRE10" s="786"/>
      <c r="DRF10" s="786"/>
      <c r="DRG10" s="786"/>
      <c r="DRH10" s="786"/>
      <c r="DRI10" s="786"/>
      <c r="DRJ10" s="786"/>
      <c r="DRK10" s="786"/>
      <c r="DRL10" s="786"/>
      <c r="DRM10" s="786"/>
      <c r="DRN10" s="786"/>
      <c r="DRO10" s="786"/>
      <c r="DRP10" s="786"/>
      <c r="DRQ10" s="786"/>
      <c r="DRR10" s="786"/>
      <c r="DRS10" s="786"/>
      <c r="DRT10" s="786"/>
      <c r="DRU10" s="786"/>
      <c r="DRV10" s="786"/>
      <c r="DRW10" s="786"/>
      <c r="DRX10" s="786"/>
      <c r="DRY10" s="786"/>
      <c r="DRZ10" s="786"/>
      <c r="DSA10" s="786"/>
      <c r="DSB10" s="786"/>
      <c r="DSC10" s="786"/>
      <c r="DSD10" s="786"/>
      <c r="DSE10" s="786"/>
      <c r="DSF10" s="786"/>
      <c r="DSG10" s="786"/>
      <c r="DSH10" s="786"/>
      <c r="DSI10" s="786"/>
      <c r="DSJ10" s="786"/>
      <c r="DSK10" s="786"/>
      <c r="DSL10" s="786"/>
      <c r="DSM10" s="786"/>
      <c r="DSN10" s="786"/>
      <c r="DSO10" s="786"/>
      <c r="DSP10" s="786"/>
      <c r="DSQ10" s="786"/>
      <c r="DSR10" s="786"/>
      <c r="DSS10" s="786"/>
      <c r="DST10" s="786"/>
      <c r="DSU10" s="786"/>
      <c r="DSV10" s="786"/>
      <c r="DSW10" s="786"/>
      <c r="DSX10" s="786"/>
      <c r="DSY10" s="786"/>
      <c r="DSZ10" s="786"/>
      <c r="DTA10" s="786"/>
      <c r="DTB10" s="786"/>
      <c r="DTC10" s="786"/>
      <c r="DTD10" s="786"/>
      <c r="DTE10" s="786"/>
      <c r="DTF10" s="786"/>
      <c r="DTG10" s="786"/>
      <c r="DTH10" s="786"/>
      <c r="DTI10" s="786"/>
      <c r="DTJ10" s="786"/>
      <c r="DTK10" s="786"/>
      <c r="DTL10" s="786"/>
      <c r="DTM10" s="786"/>
      <c r="DTN10" s="786"/>
      <c r="DTO10" s="786"/>
      <c r="DTP10" s="786"/>
      <c r="DTQ10" s="786"/>
      <c r="DTR10" s="786"/>
      <c r="DTS10" s="786"/>
      <c r="DTT10" s="786"/>
      <c r="DTU10" s="786"/>
      <c r="DTV10" s="786"/>
      <c r="DTW10" s="786"/>
      <c r="DTX10" s="786"/>
      <c r="DTY10" s="786"/>
      <c r="DTZ10" s="786"/>
      <c r="DUA10" s="786"/>
      <c r="DUB10" s="786"/>
      <c r="DUC10" s="786"/>
      <c r="DUD10" s="786"/>
      <c r="DUE10" s="786"/>
      <c r="DUF10" s="786"/>
      <c r="DUG10" s="786"/>
      <c r="DUH10" s="786"/>
      <c r="DUI10" s="786"/>
      <c r="DUJ10" s="786"/>
      <c r="DUK10" s="786"/>
      <c r="DUL10" s="786"/>
      <c r="DUM10" s="786"/>
      <c r="DUN10" s="786"/>
      <c r="DUO10" s="786"/>
      <c r="DUP10" s="786"/>
      <c r="DUQ10" s="786"/>
      <c r="DUR10" s="786"/>
      <c r="DUS10" s="786"/>
      <c r="DUT10" s="786"/>
      <c r="DUU10" s="786"/>
      <c r="DUV10" s="786"/>
      <c r="DUW10" s="786"/>
      <c r="DUX10" s="786"/>
      <c r="DUY10" s="786"/>
      <c r="DUZ10" s="786"/>
      <c r="DVA10" s="786"/>
      <c r="DVB10" s="786"/>
      <c r="DVC10" s="786"/>
      <c r="DVD10" s="786"/>
      <c r="DVE10" s="786"/>
      <c r="DVF10" s="786"/>
      <c r="DVG10" s="786"/>
      <c r="DVH10" s="786"/>
      <c r="DVI10" s="786"/>
      <c r="DVJ10" s="786"/>
      <c r="DVK10" s="786"/>
      <c r="DVL10" s="786"/>
      <c r="DVM10" s="786"/>
      <c r="DVN10" s="786"/>
      <c r="DVO10" s="786"/>
      <c r="DVP10" s="786"/>
      <c r="DVQ10" s="786"/>
      <c r="DVR10" s="786"/>
      <c r="DVS10" s="786"/>
      <c r="DVT10" s="786"/>
      <c r="DVU10" s="786"/>
      <c r="DVV10" s="786"/>
      <c r="DVW10" s="786"/>
      <c r="DVX10" s="786"/>
      <c r="DVY10" s="786"/>
      <c r="DVZ10" s="786"/>
      <c r="DWA10" s="786"/>
      <c r="DWB10" s="786"/>
      <c r="DWC10" s="786"/>
      <c r="DWD10" s="786"/>
      <c r="DWE10" s="786"/>
      <c r="DWF10" s="786"/>
      <c r="DWG10" s="786"/>
      <c r="DWH10" s="786"/>
      <c r="DWI10" s="786"/>
      <c r="DWJ10" s="786"/>
      <c r="DWK10" s="786"/>
      <c r="DWL10" s="786"/>
      <c r="DWM10" s="786"/>
      <c r="DWN10" s="786"/>
      <c r="DWO10" s="786"/>
      <c r="DWP10" s="786"/>
      <c r="DWQ10" s="786"/>
      <c r="DWR10" s="786"/>
      <c r="DWS10" s="786"/>
      <c r="DWT10" s="786"/>
      <c r="DWU10" s="786"/>
      <c r="DWV10" s="786"/>
      <c r="DWW10" s="786"/>
      <c r="DWX10" s="786"/>
      <c r="DWY10" s="786"/>
      <c r="DWZ10" s="786"/>
      <c r="DXA10" s="786"/>
      <c r="DXB10" s="786"/>
      <c r="DXC10" s="786"/>
      <c r="DXD10" s="786"/>
      <c r="DXE10" s="786"/>
      <c r="DXF10" s="786"/>
      <c r="DXG10" s="786"/>
      <c r="DXH10" s="786"/>
      <c r="DXI10" s="786"/>
      <c r="DXJ10" s="786"/>
      <c r="DXK10" s="786"/>
      <c r="DXL10" s="786"/>
      <c r="DXM10" s="786"/>
      <c r="DXN10" s="786"/>
      <c r="DXO10" s="786"/>
      <c r="DXP10" s="786"/>
      <c r="DXQ10" s="786"/>
      <c r="DXR10" s="786"/>
      <c r="DXS10" s="786"/>
      <c r="DXT10" s="786"/>
      <c r="DXU10" s="786"/>
      <c r="DXV10" s="786"/>
      <c r="DXW10" s="786"/>
      <c r="DXX10" s="786"/>
      <c r="DXY10" s="786"/>
      <c r="DXZ10" s="786"/>
      <c r="DYA10" s="786"/>
      <c r="DYB10" s="786"/>
      <c r="DYC10" s="786"/>
      <c r="DYD10" s="786"/>
      <c r="DYE10" s="786"/>
      <c r="DYF10" s="786"/>
      <c r="DYG10" s="786"/>
      <c r="DYH10" s="786"/>
      <c r="DYI10" s="786"/>
      <c r="DYJ10" s="786"/>
      <c r="DYK10" s="786"/>
      <c r="DYL10" s="786"/>
      <c r="DYM10" s="786"/>
      <c r="DYN10" s="786"/>
      <c r="DYO10" s="786"/>
      <c r="DYP10" s="786"/>
      <c r="DYQ10" s="786"/>
      <c r="DYR10" s="786"/>
      <c r="DYS10" s="786"/>
      <c r="DYT10" s="786"/>
      <c r="DYU10" s="786"/>
      <c r="DYV10" s="786"/>
      <c r="DYW10" s="786"/>
      <c r="DYX10" s="786"/>
      <c r="DYY10" s="786"/>
      <c r="DYZ10" s="786"/>
      <c r="DZA10" s="786"/>
      <c r="DZB10" s="786"/>
      <c r="DZC10" s="786"/>
      <c r="DZD10" s="786"/>
      <c r="DZE10" s="786"/>
      <c r="DZF10" s="786"/>
      <c r="DZG10" s="786"/>
      <c r="DZH10" s="786"/>
      <c r="DZI10" s="786"/>
      <c r="DZJ10" s="786"/>
      <c r="DZK10" s="786"/>
      <c r="DZL10" s="786"/>
      <c r="DZM10" s="786"/>
      <c r="DZN10" s="786"/>
      <c r="DZO10" s="786"/>
      <c r="DZP10" s="786"/>
      <c r="DZQ10" s="786"/>
      <c r="DZR10" s="786"/>
      <c r="DZS10" s="786"/>
      <c r="DZT10" s="786"/>
      <c r="DZU10" s="786"/>
      <c r="DZV10" s="786"/>
      <c r="DZW10" s="786"/>
      <c r="DZX10" s="786"/>
      <c r="DZY10" s="786"/>
      <c r="DZZ10" s="786"/>
      <c r="EAA10" s="786"/>
      <c r="EAB10" s="786"/>
      <c r="EAC10" s="786"/>
      <c r="EAD10" s="786"/>
      <c r="EAE10" s="786"/>
      <c r="EAF10" s="786"/>
      <c r="EAG10" s="786"/>
      <c r="EAH10" s="786"/>
      <c r="EAI10" s="786"/>
      <c r="EAJ10" s="786"/>
      <c r="EAK10" s="786"/>
      <c r="EAL10" s="786"/>
      <c r="EAM10" s="786"/>
      <c r="EAN10" s="786"/>
      <c r="EAO10" s="786"/>
      <c r="EAP10" s="786"/>
      <c r="EAQ10" s="786"/>
      <c r="EAR10" s="786"/>
      <c r="EAS10" s="786"/>
      <c r="EAT10" s="786"/>
      <c r="EAU10" s="786"/>
      <c r="EAV10" s="786"/>
      <c r="EAW10" s="786"/>
      <c r="EAX10" s="786"/>
      <c r="EAY10" s="786"/>
      <c r="EAZ10" s="786"/>
      <c r="EBA10" s="786"/>
      <c r="EBB10" s="786"/>
      <c r="EBC10" s="786"/>
      <c r="EBD10" s="786"/>
      <c r="EBE10" s="786"/>
      <c r="EBF10" s="786"/>
      <c r="EBG10" s="786"/>
      <c r="EBH10" s="786"/>
      <c r="EBI10" s="786"/>
      <c r="EBJ10" s="786"/>
      <c r="EBK10" s="786"/>
      <c r="EBL10" s="786"/>
      <c r="EBM10" s="786"/>
      <c r="EBN10" s="786"/>
      <c r="EBO10" s="786"/>
      <c r="EBP10" s="786"/>
      <c r="EBQ10" s="786"/>
      <c r="EBR10" s="786"/>
      <c r="EBS10" s="786"/>
      <c r="EBT10" s="786"/>
      <c r="EBU10" s="786"/>
      <c r="EBV10" s="786"/>
      <c r="EBW10" s="786"/>
      <c r="EBX10" s="786"/>
      <c r="EBY10" s="786"/>
      <c r="EBZ10" s="786"/>
      <c r="ECA10" s="786"/>
      <c r="ECB10" s="786"/>
      <c r="ECC10" s="786"/>
      <c r="ECD10" s="786"/>
      <c r="ECE10" s="786"/>
      <c r="ECF10" s="786"/>
      <c r="ECG10" s="786"/>
      <c r="ECH10" s="786"/>
      <c r="ECI10" s="786"/>
      <c r="ECJ10" s="786"/>
      <c r="ECK10" s="786"/>
      <c r="ECL10" s="786"/>
      <c r="ECM10" s="786"/>
      <c r="ECN10" s="786"/>
      <c r="ECO10" s="786"/>
      <c r="ECP10" s="786"/>
      <c r="ECQ10" s="786"/>
      <c r="ECR10" s="786"/>
      <c r="ECS10" s="786"/>
      <c r="ECT10" s="786"/>
      <c r="ECU10" s="786"/>
      <c r="ECV10" s="786"/>
      <c r="ECW10" s="786"/>
      <c r="ECX10" s="786"/>
      <c r="ECY10" s="786"/>
      <c r="ECZ10" s="786"/>
      <c r="EDA10" s="786"/>
      <c r="EDB10" s="786"/>
      <c r="EDC10" s="786"/>
      <c r="EDD10" s="786"/>
      <c r="EDE10" s="786"/>
      <c r="EDF10" s="786"/>
      <c r="EDG10" s="786"/>
      <c r="EDH10" s="786"/>
      <c r="EDI10" s="786"/>
      <c r="EDJ10" s="786"/>
      <c r="EDK10" s="786"/>
      <c r="EDL10" s="786"/>
      <c r="EDM10" s="786"/>
      <c r="EDN10" s="786"/>
      <c r="EDO10" s="786"/>
      <c r="EDP10" s="786"/>
      <c r="EDQ10" s="786"/>
      <c r="EDR10" s="786"/>
      <c r="EDS10" s="786"/>
      <c r="EDT10" s="786"/>
      <c r="EDU10" s="786"/>
      <c r="EDV10" s="786"/>
      <c r="EDW10" s="786"/>
      <c r="EDX10" s="786"/>
      <c r="EDY10" s="786"/>
      <c r="EDZ10" s="786"/>
      <c r="EEA10" s="786"/>
      <c r="EEB10" s="786"/>
      <c r="EEC10" s="786"/>
      <c r="EED10" s="786"/>
      <c r="EEE10" s="786"/>
      <c r="EEF10" s="786"/>
      <c r="EEG10" s="786"/>
      <c r="EEH10" s="786"/>
      <c r="EEI10" s="786"/>
      <c r="EEJ10" s="786"/>
      <c r="EEK10" s="786"/>
      <c r="EEL10" s="786"/>
      <c r="EEM10" s="786"/>
      <c r="EEN10" s="786"/>
      <c r="EEO10" s="786"/>
      <c r="EEP10" s="786"/>
      <c r="EEQ10" s="786"/>
      <c r="EER10" s="786"/>
      <c r="EES10" s="786"/>
      <c r="EET10" s="786"/>
      <c r="EEU10" s="786"/>
      <c r="EEV10" s="786"/>
      <c r="EEW10" s="786"/>
      <c r="EEX10" s="786"/>
      <c r="EEY10" s="786"/>
      <c r="EEZ10" s="786"/>
      <c r="EFA10" s="786"/>
      <c r="EFB10" s="786"/>
      <c r="EFC10" s="786"/>
      <c r="EFD10" s="786"/>
      <c r="EFE10" s="786"/>
      <c r="EFF10" s="786"/>
      <c r="EFG10" s="786"/>
      <c r="EFH10" s="786"/>
      <c r="EFI10" s="786"/>
      <c r="EFJ10" s="786"/>
      <c r="EFK10" s="786"/>
      <c r="EFL10" s="786"/>
      <c r="EFM10" s="786"/>
      <c r="EFN10" s="786"/>
      <c r="EFO10" s="786"/>
      <c r="EFP10" s="786"/>
      <c r="EFQ10" s="786"/>
      <c r="EFR10" s="786"/>
      <c r="EFS10" s="786"/>
      <c r="EFT10" s="786"/>
      <c r="EFU10" s="786"/>
      <c r="EFV10" s="786"/>
      <c r="EFW10" s="786"/>
      <c r="EFX10" s="786"/>
      <c r="EFY10" s="786"/>
      <c r="EFZ10" s="786"/>
      <c r="EGA10" s="786"/>
      <c r="EGB10" s="786"/>
      <c r="EGC10" s="786"/>
      <c r="EGD10" s="786"/>
      <c r="EGE10" s="786"/>
      <c r="EGF10" s="786"/>
      <c r="EGG10" s="786"/>
      <c r="EGH10" s="786"/>
      <c r="EGI10" s="786"/>
      <c r="EGJ10" s="786"/>
      <c r="EGK10" s="786"/>
      <c r="EGL10" s="786"/>
      <c r="EGM10" s="786"/>
      <c r="EGN10" s="786"/>
      <c r="EGO10" s="786"/>
      <c r="EGP10" s="786"/>
      <c r="EGQ10" s="786"/>
      <c r="EGR10" s="786"/>
      <c r="EGS10" s="786"/>
      <c r="EGT10" s="786"/>
      <c r="EGU10" s="786"/>
      <c r="EGV10" s="786"/>
      <c r="EGW10" s="786"/>
      <c r="EGX10" s="786"/>
      <c r="EGY10" s="786"/>
      <c r="EGZ10" s="786"/>
      <c r="EHA10" s="786"/>
      <c r="EHB10" s="786"/>
      <c r="EHC10" s="786"/>
      <c r="EHD10" s="786"/>
      <c r="EHE10" s="786"/>
      <c r="EHF10" s="786"/>
      <c r="EHG10" s="786"/>
      <c r="EHH10" s="786"/>
      <c r="EHI10" s="786"/>
      <c r="EHJ10" s="786"/>
      <c r="EHK10" s="786"/>
      <c r="EHL10" s="786"/>
      <c r="EHM10" s="786"/>
      <c r="EHN10" s="786"/>
      <c r="EHO10" s="786"/>
      <c r="EHP10" s="786"/>
      <c r="EHQ10" s="786"/>
      <c r="EHR10" s="786"/>
      <c r="EHS10" s="786"/>
      <c r="EHT10" s="786"/>
      <c r="EHU10" s="786"/>
      <c r="EHV10" s="786"/>
      <c r="EHW10" s="786"/>
      <c r="EHX10" s="786"/>
      <c r="EHY10" s="786"/>
      <c r="EHZ10" s="786"/>
      <c r="EIA10" s="786"/>
      <c r="EIB10" s="786"/>
      <c r="EIC10" s="786"/>
      <c r="EID10" s="786"/>
      <c r="EIE10" s="786"/>
      <c r="EIF10" s="786"/>
      <c r="EIG10" s="786"/>
      <c r="EIH10" s="786"/>
      <c r="EII10" s="786"/>
      <c r="EIJ10" s="786"/>
      <c r="EIK10" s="786"/>
      <c r="EIL10" s="786"/>
      <c r="EIM10" s="786"/>
      <c r="EIN10" s="786"/>
      <c r="EIO10" s="786"/>
      <c r="EIP10" s="786"/>
      <c r="EIQ10" s="786"/>
      <c r="EIR10" s="786"/>
      <c r="EIS10" s="786"/>
      <c r="EIT10" s="786"/>
      <c r="EIU10" s="786"/>
      <c r="EIV10" s="786"/>
      <c r="EIW10" s="786"/>
      <c r="EIX10" s="786"/>
      <c r="EIY10" s="786"/>
      <c r="EIZ10" s="786"/>
      <c r="EJA10" s="786"/>
      <c r="EJB10" s="786"/>
      <c r="EJC10" s="786"/>
      <c r="EJD10" s="786"/>
      <c r="EJE10" s="786"/>
      <c r="EJF10" s="786"/>
      <c r="EJG10" s="786"/>
      <c r="EJH10" s="786"/>
      <c r="EJI10" s="786"/>
      <c r="EJJ10" s="786"/>
      <c r="EJK10" s="786"/>
      <c r="EJL10" s="786"/>
      <c r="EJM10" s="786"/>
      <c r="EJN10" s="786"/>
      <c r="EJO10" s="786"/>
      <c r="EJP10" s="786"/>
      <c r="EJQ10" s="786"/>
      <c r="EJR10" s="786"/>
      <c r="EJS10" s="786"/>
      <c r="EJT10" s="786"/>
      <c r="EJU10" s="786"/>
      <c r="EJV10" s="786"/>
      <c r="EJW10" s="786"/>
      <c r="EJX10" s="786"/>
      <c r="EJY10" s="786"/>
      <c r="EJZ10" s="786"/>
      <c r="EKA10" s="786"/>
      <c r="EKB10" s="786"/>
      <c r="EKC10" s="786"/>
      <c r="EKD10" s="786"/>
      <c r="EKE10" s="786"/>
      <c r="EKF10" s="786"/>
      <c r="EKG10" s="786"/>
      <c r="EKH10" s="786"/>
      <c r="EKI10" s="786"/>
      <c r="EKJ10" s="786"/>
      <c r="EKK10" s="786"/>
      <c r="EKL10" s="786"/>
      <c r="EKM10" s="786"/>
      <c r="EKN10" s="786"/>
      <c r="EKO10" s="786"/>
      <c r="EKP10" s="786"/>
      <c r="EKQ10" s="786"/>
      <c r="EKR10" s="786"/>
      <c r="EKS10" s="786"/>
      <c r="EKT10" s="786"/>
      <c r="EKU10" s="786"/>
      <c r="EKV10" s="786"/>
      <c r="EKW10" s="786"/>
      <c r="EKX10" s="786"/>
      <c r="EKY10" s="786"/>
      <c r="EKZ10" s="786"/>
      <c r="ELA10" s="786"/>
      <c r="ELB10" s="786"/>
      <c r="ELC10" s="786"/>
      <c r="ELD10" s="786"/>
      <c r="ELE10" s="786"/>
      <c r="ELF10" s="786"/>
      <c r="ELG10" s="786"/>
      <c r="ELH10" s="786"/>
      <c r="ELI10" s="786"/>
      <c r="ELJ10" s="786"/>
      <c r="ELK10" s="786"/>
      <c r="ELL10" s="786"/>
      <c r="ELM10" s="786"/>
      <c r="ELN10" s="786"/>
      <c r="ELO10" s="786"/>
      <c r="ELP10" s="786"/>
      <c r="ELQ10" s="786"/>
      <c r="ELR10" s="786"/>
      <c r="ELS10" s="786"/>
      <c r="ELT10" s="786"/>
      <c r="ELU10" s="786"/>
      <c r="ELV10" s="786"/>
      <c r="ELW10" s="786"/>
      <c r="ELX10" s="786"/>
      <c r="ELY10" s="786"/>
      <c r="ELZ10" s="786"/>
      <c r="EMA10" s="786"/>
      <c r="EMB10" s="786"/>
      <c r="EMC10" s="786"/>
      <c r="EMD10" s="786"/>
      <c r="EME10" s="786"/>
      <c r="EMF10" s="786"/>
      <c r="EMG10" s="786"/>
      <c r="EMH10" s="786"/>
      <c r="EMI10" s="786"/>
      <c r="EMJ10" s="786"/>
      <c r="EMK10" s="786"/>
      <c r="EML10" s="786"/>
      <c r="EMM10" s="786"/>
      <c r="EMN10" s="786"/>
      <c r="EMO10" s="786"/>
      <c r="EMP10" s="786"/>
      <c r="EMQ10" s="786"/>
      <c r="EMR10" s="786"/>
      <c r="EMS10" s="786"/>
      <c r="EMT10" s="786"/>
      <c r="EMU10" s="786"/>
      <c r="EMV10" s="786"/>
      <c r="EMW10" s="786"/>
      <c r="EMX10" s="786"/>
      <c r="EMY10" s="786"/>
      <c r="EMZ10" s="786"/>
      <c r="ENA10" s="786"/>
      <c r="ENB10" s="786"/>
      <c r="ENC10" s="786"/>
      <c r="END10" s="786"/>
      <c r="ENE10" s="786"/>
      <c r="ENF10" s="786"/>
      <c r="ENG10" s="786"/>
      <c r="ENH10" s="786"/>
      <c r="ENI10" s="786"/>
      <c r="ENJ10" s="786"/>
      <c r="ENK10" s="786"/>
      <c r="ENL10" s="786"/>
      <c r="ENM10" s="786"/>
      <c r="ENN10" s="786"/>
      <c r="ENO10" s="786"/>
      <c r="ENP10" s="786"/>
      <c r="ENQ10" s="786"/>
      <c r="ENR10" s="786"/>
      <c r="ENS10" s="786"/>
      <c r="ENT10" s="786"/>
      <c r="ENU10" s="786"/>
      <c r="ENV10" s="786"/>
      <c r="ENW10" s="786"/>
      <c r="ENX10" s="786"/>
      <c r="ENY10" s="786"/>
      <c r="ENZ10" s="786"/>
      <c r="EOA10" s="786"/>
      <c r="EOB10" s="786"/>
      <c r="EOC10" s="786"/>
      <c r="EOD10" s="786"/>
      <c r="EOE10" s="786"/>
      <c r="EOF10" s="786"/>
      <c r="EOG10" s="786"/>
      <c r="EOH10" s="786"/>
      <c r="EOI10" s="786"/>
      <c r="EOJ10" s="786"/>
      <c r="EOK10" s="786"/>
      <c r="EOL10" s="786"/>
      <c r="EOM10" s="786"/>
      <c r="EON10" s="786"/>
      <c r="EOO10" s="786"/>
      <c r="EOP10" s="786"/>
      <c r="EOQ10" s="786"/>
      <c r="EOR10" s="786"/>
      <c r="EOS10" s="786"/>
      <c r="EOT10" s="786"/>
      <c r="EOU10" s="786"/>
      <c r="EOV10" s="786"/>
      <c r="EOW10" s="786"/>
      <c r="EOX10" s="786"/>
      <c r="EOY10" s="786"/>
      <c r="EOZ10" s="786"/>
      <c r="EPA10" s="786"/>
      <c r="EPB10" s="786"/>
      <c r="EPC10" s="786"/>
      <c r="EPD10" s="786"/>
      <c r="EPE10" s="786"/>
      <c r="EPF10" s="786"/>
      <c r="EPG10" s="786"/>
      <c r="EPH10" s="786"/>
      <c r="EPI10" s="786"/>
      <c r="EPJ10" s="786"/>
      <c r="EPK10" s="786"/>
      <c r="EPL10" s="786"/>
      <c r="EPM10" s="786"/>
      <c r="EPN10" s="786"/>
      <c r="EPO10" s="786"/>
      <c r="EPP10" s="786"/>
      <c r="EPQ10" s="786"/>
      <c r="EPR10" s="786"/>
      <c r="EPS10" s="786"/>
      <c r="EPT10" s="786"/>
      <c r="EPU10" s="786"/>
      <c r="EPV10" s="786"/>
      <c r="EPW10" s="786"/>
      <c r="EPX10" s="786"/>
      <c r="EPY10" s="786"/>
      <c r="EPZ10" s="786"/>
      <c r="EQA10" s="786"/>
      <c r="EQB10" s="786"/>
      <c r="EQC10" s="786"/>
      <c r="EQD10" s="786"/>
      <c r="EQE10" s="786"/>
      <c r="EQF10" s="786"/>
      <c r="EQG10" s="786"/>
      <c r="EQH10" s="786"/>
      <c r="EQI10" s="786"/>
      <c r="EQJ10" s="786"/>
      <c r="EQK10" s="786"/>
      <c r="EQL10" s="786"/>
      <c r="EQM10" s="786"/>
      <c r="EQN10" s="786"/>
      <c r="EQO10" s="786"/>
      <c r="EQP10" s="786"/>
      <c r="EQQ10" s="786"/>
      <c r="EQR10" s="786"/>
      <c r="EQS10" s="786"/>
      <c r="EQT10" s="786"/>
      <c r="EQU10" s="786"/>
      <c r="EQV10" s="786"/>
      <c r="EQW10" s="786"/>
      <c r="EQX10" s="786"/>
      <c r="EQY10" s="786"/>
      <c r="EQZ10" s="786"/>
      <c r="ERA10" s="786"/>
      <c r="ERB10" s="786"/>
      <c r="ERC10" s="786"/>
      <c r="ERD10" s="786"/>
      <c r="ERE10" s="786"/>
      <c r="ERF10" s="786"/>
      <c r="ERG10" s="786"/>
      <c r="ERH10" s="786"/>
      <c r="ERI10" s="786"/>
      <c r="ERJ10" s="786"/>
      <c r="ERK10" s="786"/>
      <c r="ERL10" s="786"/>
      <c r="ERM10" s="786"/>
      <c r="ERN10" s="786"/>
      <c r="ERO10" s="786"/>
      <c r="ERP10" s="786"/>
      <c r="ERQ10" s="786"/>
      <c r="ERR10" s="786"/>
      <c r="ERS10" s="786"/>
      <c r="ERT10" s="786"/>
      <c r="ERU10" s="786"/>
      <c r="ERV10" s="786"/>
      <c r="ERW10" s="786"/>
      <c r="ERX10" s="786"/>
      <c r="ERY10" s="786"/>
      <c r="ERZ10" s="786"/>
      <c r="ESA10" s="786"/>
      <c r="ESB10" s="786"/>
      <c r="ESC10" s="786"/>
      <c r="ESD10" s="786"/>
      <c r="ESE10" s="786"/>
      <c r="ESF10" s="786"/>
      <c r="ESG10" s="786"/>
      <c r="ESH10" s="786"/>
      <c r="ESI10" s="786"/>
      <c r="ESJ10" s="786"/>
      <c r="ESK10" s="786"/>
      <c r="ESL10" s="786"/>
      <c r="ESM10" s="786"/>
      <c r="ESN10" s="786"/>
      <c r="ESO10" s="786"/>
      <c r="ESP10" s="786"/>
      <c r="ESQ10" s="786"/>
      <c r="ESR10" s="786"/>
      <c r="ESS10" s="786"/>
      <c r="EST10" s="786"/>
      <c r="ESU10" s="786"/>
      <c r="ESV10" s="786"/>
      <c r="ESW10" s="786"/>
      <c r="ESX10" s="786"/>
      <c r="ESY10" s="786"/>
      <c r="ESZ10" s="786"/>
      <c r="ETA10" s="786"/>
      <c r="ETB10" s="786"/>
      <c r="ETC10" s="786"/>
      <c r="ETD10" s="786"/>
      <c r="ETE10" s="786"/>
      <c r="ETF10" s="786"/>
      <c r="ETG10" s="786"/>
      <c r="ETH10" s="786"/>
      <c r="ETI10" s="786"/>
      <c r="ETJ10" s="786"/>
      <c r="ETK10" s="786"/>
      <c r="ETL10" s="786"/>
      <c r="ETM10" s="786"/>
      <c r="ETN10" s="786"/>
      <c r="ETO10" s="786"/>
      <c r="ETP10" s="786"/>
      <c r="ETQ10" s="786"/>
      <c r="ETR10" s="786"/>
      <c r="ETS10" s="786"/>
      <c r="ETT10" s="786"/>
      <c r="ETU10" s="786"/>
      <c r="ETV10" s="786"/>
      <c r="ETW10" s="786"/>
      <c r="ETX10" s="786"/>
      <c r="ETY10" s="786"/>
      <c r="ETZ10" s="786"/>
      <c r="EUA10" s="786"/>
      <c r="EUB10" s="786"/>
      <c r="EUC10" s="786"/>
      <c r="EUD10" s="786"/>
      <c r="EUE10" s="786"/>
      <c r="EUF10" s="786"/>
      <c r="EUG10" s="786"/>
      <c r="EUH10" s="786"/>
      <c r="EUI10" s="786"/>
      <c r="EUJ10" s="786"/>
      <c r="EUK10" s="786"/>
      <c r="EUL10" s="786"/>
      <c r="EUM10" s="786"/>
      <c r="EUN10" s="786"/>
      <c r="EUO10" s="786"/>
      <c r="EUP10" s="786"/>
      <c r="EUQ10" s="786"/>
      <c r="EUR10" s="786"/>
      <c r="EUS10" s="786"/>
      <c r="EUT10" s="786"/>
      <c r="EUU10" s="786"/>
      <c r="EUV10" s="786"/>
      <c r="EUW10" s="786"/>
      <c r="EUX10" s="786"/>
      <c r="EUY10" s="786"/>
      <c r="EUZ10" s="786"/>
      <c r="EVA10" s="786"/>
      <c r="EVB10" s="786"/>
      <c r="EVC10" s="786"/>
      <c r="EVD10" s="786"/>
      <c r="EVE10" s="786"/>
      <c r="EVF10" s="786"/>
      <c r="EVG10" s="786"/>
      <c r="EVH10" s="786"/>
      <c r="EVI10" s="786"/>
      <c r="EVJ10" s="786"/>
      <c r="EVK10" s="786"/>
      <c r="EVL10" s="786"/>
      <c r="EVM10" s="786"/>
      <c r="EVN10" s="786"/>
      <c r="EVO10" s="786"/>
      <c r="EVP10" s="786"/>
      <c r="EVQ10" s="786"/>
      <c r="EVR10" s="786"/>
      <c r="EVS10" s="786"/>
      <c r="EVT10" s="786"/>
      <c r="EVU10" s="786"/>
      <c r="EVV10" s="786"/>
      <c r="EVW10" s="786"/>
      <c r="EVX10" s="786"/>
      <c r="EVY10" s="786"/>
      <c r="EVZ10" s="786"/>
      <c r="EWA10" s="786"/>
      <c r="EWB10" s="786"/>
      <c r="EWC10" s="786"/>
      <c r="EWD10" s="786"/>
      <c r="EWE10" s="786"/>
      <c r="EWF10" s="786"/>
      <c r="EWG10" s="786"/>
      <c r="EWH10" s="786"/>
      <c r="EWI10" s="786"/>
      <c r="EWJ10" s="786"/>
      <c r="EWK10" s="786"/>
      <c r="EWL10" s="786"/>
      <c r="EWM10" s="786"/>
      <c r="EWN10" s="786"/>
      <c r="EWO10" s="786"/>
      <c r="EWP10" s="786"/>
      <c r="EWQ10" s="786"/>
      <c r="EWR10" s="786"/>
      <c r="EWS10" s="786"/>
      <c r="EWT10" s="786"/>
      <c r="EWU10" s="786"/>
      <c r="EWV10" s="786"/>
      <c r="EWW10" s="786"/>
      <c r="EWX10" s="786"/>
      <c r="EWY10" s="786"/>
      <c r="EWZ10" s="786"/>
      <c r="EXA10" s="786"/>
      <c r="EXB10" s="786"/>
      <c r="EXC10" s="786"/>
      <c r="EXD10" s="786"/>
      <c r="EXE10" s="786"/>
      <c r="EXF10" s="786"/>
      <c r="EXG10" s="786"/>
      <c r="EXH10" s="786"/>
      <c r="EXI10" s="786"/>
      <c r="EXJ10" s="786"/>
      <c r="EXK10" s="786"/>
      <c r="EXL10" s="786"/>
      <c r="EXM10" s="786"/>
      <c r="EXN10" s="786"/>
      <c r="EXO10" s="786"/>
      <c r="EXP10" s="786"/>
      <c r="EXQ10" s="786"/>
      <c r="EXR10" s="786"/>
      <c r="EXS10" s="786"/>
      <c r="EXT10" s="786"/>
      <c r="EXU10" s="786"/>
      <c r="EXV10" s="786"/>
      <c r="EXW10" s="786"/>
      <c r="EXX10" s="786"/>
      <c r="EXY10" s="786"/>
      <c r="EXZ10" s="786"/>
      <c r="EYA10" s="786"/>
      <c r="EYB10" s="786"/>
      <c r="EYC10" s="786"/>
      <c r="EYD10" s="786"/>
      <c r="EYE10" s="786"/>
      <c r="EYF10" s="786"/>
      <c r="EYG10" s="786"/>
      <c r="EYH10" s="786"/>
      <c r="EYI10" s="786"/>
      <c r="EYJ10" s="786"/>
      <c r="EYK10" s="786"/>
      <c r="EYL10" s="786"/>
      <c r="EYM10" s="786"/>
      <c r="EYN10" s="786"/>
      <c r="EYO10" s="786"/>
      <c r="EYP10" s="786"/>
      <c r="EYQ10" s="786"/>
      <c r="EYR10" s="786"/>
      <c r="EYS10" s="786"/>
      <c r="EYT10" s="786"/>
      <c r="EYU10" s="786"/>
      <c r="EYV10" s="786"/>
      <c r="EYW10" s="786"/>
      <c r="EYX10" s="786"/>
      <c r="EYY10" s="786"/>
      <c r="EYZ10" s="786"/>
      <c r="EZA10" s="786"/>
      <c r="EZB10" s="786"/>
      <c r="EZC10" s="786"/>
      <c r="EZD10" s="786"/>
      <c r="EZE10" s="786"/>
      <c r="EZF10" s="786"/>
      <c r="EZG10" s="786"/>
      <c r="EZH10" s="786"/>
      <c r="EZI10" s="786"/>
      <c r="EZJ10" s="786"/>
      <c r="EZK10" s="786"/>
      <c r="EZL10" s="786"/>
      <c r="EZM10" s="786"/>
      <c r="EZN10" s="786"/>
      <c r="EZO10" s="786"/>
      <c r="EZP10" s="786"/>
      <c r="EZQ10" s="786"/>
      <c r="EZR10" s="786"/>
      <c r="EZS10" s="786"/>
      <c r="EZT10" s="786"/>
      <c r="EZU10" s="786"/>
      <c r="EZV10" s="786"/>
      <c r="EZW10" s="786"/>
      <c r="EZX10" s="786"/>
      <c r="EZY10" s="786"/>
      <c r="EZZ10" s="786"/>
      <c r="FAA10" s="786"/>
      <c r="FAB10" s="786"/>
      <c r="FAC10" s="786"/>
      <c r="FAD10" s="786"/>
      <c r="FAE10" s="786"/>
      <c r="FAF10" s="786"/>
      <c r="FAG10" s="786"/>
      <c r="FAH10" s="786"/>
      <c r="FAI10" s="786"/>
      <c r="FAJ10" s="786"/>
      <c r="FAK10" s="786"/>
      <c r="FAL10" s="786"/>
      <c r="FAM10" s="786"/>
      <c r="FAN10" s="786"/>
      <c r="FAO10" s="786"/>
      <c r="FAP10" s="786"/>
      <c r="FAQ10" s="786"/>
      <c r="FAR10" s="786"/>
      <c r="FAS10" s="786"/>
      <c r="FAT10" s="786"/>
      <c r="FAU10" s="786"/>
      <c r="FAV10" s="786"/>
      <c r="FAW10" s="786"/>
      <c r="FAX10" s="786"/>
      <c r="FAY10" s="786"/>
      <c r="FAZ10" s="786"/>
      <c r="FBA10" s="786"/>
      <c r="FBB10" s="786"/>
      <c r="FBC10" s="786"/>
      <c r="FBD10" s="786"/>
      <c r="FBE10" s="786"/>
      <c r="FBF10" s="786"/>
      <c r="FBG10" s="786"/>
      <c r="FBH10" s="786"/>
      <c r="FBI10" s="786"/>
      <c r="FBJ10" s="786"/>
      <c r="FBK10" s="786"/>
      <c r="FBL10" s="786"/>
      <c r="FBM10" s="786"/>
      <c r="FBN10" s="786"/>
      <c r="FBO10" s="786"/>
      <c r="FBP10" s="786"/>
      <c r="FBQ10" s="786"/>
      <c r="FBR10" s="786"/>
      <c r="FBS10" s="786"/>
      <c r="FBT10" s="786"/>
      <c r="FBU10" s="786"/>
      <c r="FBV10" s="786"/>
      <c r="FBW10" s="786"/>
      <c r="FBX10" s="786"/>
      <c r="FBY10" s="786"/>
      <c r="FBZ10" s="786"/>
      <c r="FCA10" s="786"/>
      <c r="FCB10" s="786"/>
      <c r="FCC10" s="786"/>
      <c r="FCD10" s="786"/>
      <c r="FCE10" s="786"/>
      <c r="FCF10" s="786"/>
      <c r="FCG10" s="786"/>
      <c r="FCH10" s="786"/>
      <c r="FCI10" s="786"/>
      <c r="FCJ10" s="786"/>
      <c r="FCK10" s="786"/>
      <c r="FCL10" s="786"/>
      <c r="FCM10" s="786"/>
      <c r="FCN10" s="786"/>
      <c r="FCO10" s="786"/>
      <c r="FCP10" s="786"/>
      <c r="FCQ10" s="786"/>
      <c r="FCR10" s="786"/>
      <c r="FCS10" s="786"/>
      <c r="FCT10" s="786"/>
      <c r="FCU10" s="786"/>
      <c r="FCV10" s="786"/>
      <c r="FCW10" s="786"/>
      <c r="FCX10" s="786"/>
      <c r="FCY10" s="786"/>
      <c r="FCZ10" s="786"/>
      <c r="FDA10" s="786"/>
      <c r="FDB10" s="786"/>
      <c r="FDC10" s="786"/>
      <c r="FDD10" s="786"/>
      <c r="FDE10" s="786"/>
      <c r="FDF10" s="786"/>
      <c r="FDG10" s="786"/>
      <c r="FDH10" s="786"/>
      <c r="FDI10" s="786"/>
      <c r="FDJ10" s="786"/>
      <c r="FDK10" s="786"/>
      <c r="FDL10" s="786"/>
      <c r="FDM10" s="786"/>
      <c r="FDN10" s="786"/>
      <c r="FDO10" s="786"/>
      <c r="FDP10" s="786"/>
      <c r="FDQ10" s="786"/>
      <c r="FDR10" s="786"/>
      <c r="FDS10" s="786"/>
      <c r="FDT10" s="786"/>
      <c r="FDU10" s="786"/>
      <c r="FDV10" s="786"/>
      <c r="FDW10" s="786"/>
      <c r="FDX10" s="786"/>
      <c r="FDY10" s="786"/>
      <c r="FDZ10" s="786"/>
      <c r="FEA10" s="786"/>
      <c r="FEB10" s="786"/>
      <c r="FEC10" s="786"/>
      <c r="FED10" s="786"/>
      <c r="FEE10" s="786"/>
      <c r="FEF10" s="786"/>
      <c r="FEG10" s="786"/>
      <c r="FEH10" s="786"/>
      <c r="FEI10" s="786"/>
      <c r="FEJ10" s="786"/>
      <c r="FEK10" s="786"/>
      <c r="FEL10" s="786"/>
      <c r="FEM10" s="786"/>
      <c r="FEN10" s="786"/>
      <c r="FEO10" s="786"/>
      <c r="FEP10" s="786"/>
      <c r="FEQ10" s="786"/>
      <c r="FER10" s="786"/>
      <c r="FES10" s="786"/>
      <c r="FET10" s="786"/>
      <c r="FEU10" s="786"/>
      <c r="FEV10" s="786"/>
      <c r="FEW10" s="786"/>
      <c r="FEX10" s="786"/>
      <c r="FEY10" s="786"/>
      <c r="FEZ10" s="786"/>
      <c r="FFA10" s="786"/>
      <c r="FFB10" s="786"/>
      <c r="FFC10" s="786"/>
      <c r="FFD10" s="786"/>
      <c r="FFE10" s="786"/>
      <c r="FFF10" s="786"/>
      <c r="FFG10" s="786"/>
      <c r="FFH10" s="786"/>
      <c r="FFI10" s="786"/>
      <c r="FFJ10" s="786"/>
      <c r="FFK10" s="786"/>
      <c r="FFL10" s="786"/>
      <c r="FFM10" s="786"/>
      <c r="FFN10" s="786"/>
      <c r="FFO10" s="786"/>
      <c r="FFP10" s="786"/>
      <c r="FFQ10" s="786"/>
      <c r="FFR10" s="786"/>
      <c r="FFS10" s="786"/>
      <c r="FFT10" s="786"/>
      <c r="FFU10" s="786"/>
      <c r="FFV10" s="786"/>
      <c r="FFW10" s="786"/>
      <c r="FFX10" s="786"/>
      <c r="FFY10" s="786"/>
      <c r="FFZ10" s="786"/>
      <c r="FGA10" s="786"/>
      <c r="FGB10" s="786"/>
      <c r="FGC10" s="786"/>
      <c r="FGD10" s="786"/>
      <c r="FGE10" s="786"/>
      <c r="FGF10" s="786"/>
      <c r="FGG10" s="786"/>
      <c r="FGH10" s="786"/>
      <c r="FGI10" s="786"/>
      <c r="FGJ10" s="786"/>
      <c r="FGK10" s="786"/>
      <c r="FGL10" s="786"/>
      <c r="FGM10" s="786"/>
      <c r="FGN10" s="786"/>
      <c r="FGO10" s="786"/>
      <c r="FGP10" s="786"/>
      <c r="FGQ10" s="786"/>
      <c r="FGR10" s="786"/>
      <c r="FGS10" s="786"/>
      <c r="FGT10" s="786"/>
      <c r="FGU10" s="786"/>
      <c r="FGV10" s="786"/>
      <c r="FGW10" s="786"/>
      <c r="FGX10" s="786"/>
      <c r="FGY10" s="786"/>
      <c r="FGZ10" s="786"/>
      <c r="FHA10" s="786"/>
      <c r="FHB10" s="786"/>
      <c r="FHC10" s="786"/>
      <c r="FHD10" s="786"/>
      <c r="FHE10" s="786"/>
      <c r="FHF10" s="786"/>
      <c r="FHG10" s="786"/>
      <c r="FHH10" s="786"/>
      <c r="FHI10" s="786"/>
      <c r="FHJ10" s="786"/>
      <c r="FHK10" s="786"/>
      <c r="FHL10" s="786"/>
      <c r="FHM10" s="786"/>
      <c r="FHN10" s="786"/>
      <c r="FHO10" s="786"/>
      <c r="FHP10" s="786"/>
      <c r="FHQ10" s="786"/>
      <c r="FHR10" s="786"/>
      <c r="FHS10" s="786"/>
      <c r="FHT10" s="786"/>
      <c r="FHU10" s="786"/>
      <c r="FHV10" s="786"/>
      <c r="FHW10" s="786"/>
      <c r="FHX10" s="786"/>
      <c r="FHY10" s="786"/>
      <c r="FHZ10" s="786"/>
      <c r="FIA10" s="786"/>
      <c r="FIB10" s="786"/>
      <c r="FIC10" s="786"/>
      <c r="FID10" s="786"/>
      <c r="FIE10" s="786"/>
      <c r="FIF10" s="786"/>
      <c r="FIG10" s="786"/>
      <c r="FIH10" s="786"/>
      <c r="FII10" s="786"/>
      <c r="FIJ10" s="786"/>
      <c r="FIK10" s="786"/>
      <c r="FIL10" s="786"/>
      <c r="FIM10" s="786"/>
      <c r="FIN10" s="786"/>
      <c r="FIO10" s="786"/>
      <c r="FIP10" s="786"/>
      <c r="FIQ10" s="786"/>
      <c r="FIR10" s="786"/>
      <c r="FIS10" s="786"/>
      <c r="FIT10" s="786"/>
      <c r="FIU10" s="786"/>
      <c r="FIV10" s="786"/>
      <c r="FIW10" s="786"/>
      <c r="FIX10" s="786"/>
      <c r="FIY10" s="786"/>
      <c r="FIZ10" s="786"/>
      <c r="FJA10" s="786"/>
      <c r="FJB10" s="786"/>
      <c r="FJC10" s="786"/>
      <c r="FJD10" s="786"/>
      <c r="FJE10" s="786"/>
      <c r="FJF10" s="786"/>
      <c r="FJG10" s="786"/>
      <c r="FJH10" s="786"/>
      <c r="FJI10" s="786"/>
      <c r="FJJ10" s="786"/>
      <c r="FJK10" s="786"/>
      <c r="FJL10" s="786"/>
      <c r="FJM10" s="786"/>
      <c r="FJN10" s="786"/>
      <c r="FJO10" s="786"/>
      <c r="FJP10" s="786"/>
      <c r="FJQ10" s="786"/>
      <c r="FJR10" s="786"/>
      <c r="FJS10" s="786"/>
      <c r="FJT10" s="786"/>
      <c r="FJU10" s="786"/>
      <c r="FJV10" s="786"/>
      <c r="FJW10" s="786"/>
      <c r="FJX10" s="786"/>
      <c r="FJY10" s="786"/>
      <c r="FJZ10" s="786"/>
      <c r="FKA10" s="786"/>
      <c r="FKB10" s="786"/>
      <c r="FKC10" s="786"/>
      <c r="FKD10" s="786"/>
      <c r="FKE10" s="786"/>
      <c r="FKF10" s="786"/>
      <c r="FKG10" s="786"/>
      <c r="FKH10" s="786"/>
      <c r="FKI10" s="786"/>
      <c r="FKJ10" s="786"/>
      <c r="FKK10" s="786"/>
      <c r="FKL10" s="786"/>
      <c r="FKM10" s="786"/>
      <c r="FKN10" s="786"/>
      <c r="FKO10" s="786"/>
      <c r="FKP10" s="786"/>
      <c r="FKQ10" s="786"/>
      <c r="FKR10" s="786"/>
      <c r="FKS10" s="786"/>
      <c r="FKT10" s="786"/>
      <c r="FKU10" s="786"/>
      <c r="FKV10" s="786"/>
      <c r="FKW10" s="786"/>
      <c r="FKX10" s="786"/>
      <c r="FKY10" s="786"/>
      <c r="FKZ10" s="786"/>
      <c r="FLA10" s="786"/>
      <c r="FLB10" s="786"/>
      <c r="FLC10" s="786"/>
      <c r="FLD10" s="786"/>
      <c r="FLE10" s="786"/>
      <c r="FLF10" s="786"/>
      <c r="FLG10" s="786"/>
      <c r="FLH10" s="786"/>
      <c r="FLI10" s="786"/>
      <c r="FLJ10" s="786"/>
      <c r="FLK10" s="786"/>
      <c r="FLL10" s="786"/>
      <c r="FLM10" s="786"/>
      <c r="FLN10" s="786"/>
      <c r="FLO10" s="786"/>
      <c r="FLP10" s="786"/>
      <c r="FLQ10" s="786"/>
      <c r="FLR10" s="786"/>
      <c r="FLS10" s="786"/>
      <c r="FLT10" s="786"/>
      <c r="FLU10" s="786"/>
      <c r="FLV10" s="786"/>
      <c r="FLW10" s="786"/>
      <c r="FLX10" s="786"/>
      <c r="FLY10" s="786"/>
      <c r="FLZ10" s="786"/>
      <c r="FMA10" s="786"/>
      <c r="FMB10" s="786"/>
      <c r="FMC10" s="786"/>
      <c r="FMD10" s="786"/>
      <c r="FME10" s="786"/>
      <c r="FMF10" s="786"/>
      <c r="FMG10" s="786"/>
      <c r="FMH10" s="786"/>
      <c r="FMI10" s="786"/>
      <c r="FMJ10" s="786"/>
      <c r="FMK10" s="786"/>
      <c r="FML10" s="786"/>
      <c r="FMM10" s="786"/>
      <c r="FMN10" s="786"/>
      <c r="FMO10" s="786"/>
      <c r="FMP10" s="786"/>
      <c r="FMQ10" s="786"/>
      <c r="FMR10" s="786"/>
      <c r="FMS10" s="786"/>
      <c r="FMT10" s="786"/>
      <c r="FMU10" s="786"/>
      <c r="FMV10" s="786"/>
      <c r="FMW10" s="786"/>
      <c r="FMX10" s="786"/>
      <c r="FMY10" s="786"/>
      <c r="FMZ10" s="786"/>
      <c r="FNA10" s="786"/>
      <c r="FNB10" s="786"/>
      <c r="FNC10" s="786"/>
      <c r="FND10" s="786"/>
      <c r="FNE10" s="786"/>
      <c r="FNF10" s="786"/>
      <c r="FNG10" s="786"/>
      <c r="FNH10" s="786"/>
      <c r="FNI10" s="786"/>
      <c r="FNJ10" s="786"/>
      <c r="FNK10" s="786"/>
      <c r="FNL10" s="786"/>
      <c r="FNM10" s="786"/>
      <c r="FNN10" s="786"/>
      <c r="FNO10" s="786"/>
      <c r="FNP10" s="786"/>
      <c r="FNQ10" s="786"/>
      <c r="FNR10" s="786"/>
      <c r="FNS10" s="786"/>
      <c r="FNT10" s="786"/>
      <c r="FNU10" s="786"/>
      <c r="FNV10" s="786"/>
      <c r="FNW10" s="786"/>
      <c r="FNX10" s="786"/>
      <c r="FNY10" s="786"/>
      <c r="FNZ10" s="786"/>
      <c r="FOA10" s="786"/>
      <c r="FOB10" s="786"/>
      <c r="FOC10" s="786"/>
      <c r="FOD10" s="786"/>
      <c r="FOE10" s="786"/>
      <c r="FOF10" s="786"/>
      <c r="FOG10" s="786"/>
      <c r="FOH10" s="786"/>
      <c r="FOI10" s="786"/>
      <c r="FOJ10" s="786"/>
      <c r="FOK10" s="786"/>
      <c r="FOL10" s="786"/>
      <c r="FOM10" s="786"/>
      <c r="FON10" s="786"/>
      <c r="FOO10" s="786"/>
      <c r="FOP10" s="786"/>
      <c r="FOQ10" s="786"/>
      <c r="FOR10" s="786"/>
      <c r="FOS10" s="786"/>
      <c r="FOT10" s="786"/>
      <c r="FOU10" s="786"/>
      <c r="FOV10" s="786"/>
      <c r="FOW10" s="786"/>
      <c r="FOX10" s="786"/>
      <c r="FOY10" s="786"/>
      <c r="FOZ10" s="786"/>
      <c r="FPA10" s="786"/>
      <c r="FPB10" s="786"/>
      <c r="FPC10" s="786"/>
      <c r="FPD10" s="786"/>
      <c r="FPE10" s="786"/>
      <c r="FPF10" s="786"/>
      <c r="FPG10" s="786"/>
      <c r="FPH10" s="786"/>
      <c r="FPI10" s="786"/>
      <c r="FPJ10" s="786"/>
      <c r="FPK10" s="786"/>
      <c r="FPL10" s="786"/>
      <c r="FPM10" s="786"/>
      <c r="FPN10" s="786"/>
      <c r="FPO10" s="786"/>
      <c r="FPP10" s="786"/>
      <c r="FPQ10" s="786"/>
      <c r="FPR10" s="786"/>
      <c r="FPS10" s="786"/>
      <c r="FPT10" s="786"/>
      <c r="FPU10" s="786"/>
      <c r="FPV10" s="786"/>
      <c r="FPW10" s="786"/>
      <c r="FPX10" s="786"/>
      <c r="FPY10" s="786"/>
      <c r="FPZ10" s="786"/>
      <c r="FQA10" s="786"/>
      <c r="FQB10" s="786"/>
      <c r="FQC10" s="786"/>
      <c r="FQD10" s="786"/>
      <c r="FQE10" s="786"/>
      <c r="FQF10" s="786"/>
      <c r="FQG10" s="786"/>
      <c r="FQH10" s="786"/>
      <c r="FQI10" s="786"/>
      <c r="FQJ10" s="786"/>
      <c r="FQK10" s="786"/>
      <c r="FQL10" s="786"/>
      <c r="FQM10" s="786"/>
      <c r="FQN10" s="786"/>
      <c r="FQO10" s="786"/>
      <c r="FQP10" s="786"/>
      <c r="FQQ10" s="786"/>
      <c r="FQR10" s="786"/>
      <c r="FQS10" s="786"/>
      <c r="FQT10" s="786"/>
      <c r="FQU10" s="786"/>
      <c r="FQV10" s="786"/>
      <c r="FQW10" s="786"/>
      <c r="FQX10" s="786"/>
      <c r="FQY10" s="786"/>
      <c r="FQZ10" s="786"/>
      <c r="FRA10" s="786"/>
      <c r="FRB10" s="786"/>
      <c r="FRC10" s="786"/>
      <c r="FRD10" s="786"/>
      <c r="FRE10" s="786"/>
      <c r="FRF10" s="786"/>
      <c r="FRG10" s="786"/>
      <c r="FRH10" s="786"/>
      <c r="FRI10" s="786"/>
      <c r="FRJ10" s="786"/>
      <c r="FRK10" s="786"/>
      <c r="FRL10" s="786"/>
      <c r="FRM10" s="786"/>
      <c r="FRN10" s="786"/>
      <c r="FRO10" s="786"/>
      <c r="FRP10" s="786"/>
      <c r="FRQ10" s="786"/>
      <c r="FRR10" s="786"/>
      <c r="FRS10" s="786"/>
      <c r="FRT10" s="786"/>
      <c r="FRU10" s="786"/>
      <c r="FRV10" s="786"/>
      <c r="FRW10" s="786"/>
      <c r="FRX10" s="786"/>
      <c r="FRY10" s="786"/>
      <c r="FRZ10" s="786"/>
      <c r="FSA10" s="786"/>
      <c r="FSB10" s="786"/>
      <c r="FSC10" s="786"/>
      <c r="FSD10" s="786"/>
      <c r="FSE10" s="786"/>
      <c r="FSF10" s="786"/>
      <c r="FSG10" s="786"/>
      <c r="FSH10" s="786"/>
      <c r="FSI10" s="786"/>
      <c r="FSJ10" s="786"/>
      <c r="FSK10" s="786"/>
      <c r="FSL10" s="786"/>
      <c r="FSM10" s="786"/>
      <c r="FSN10" s="786"/>
      <c r="FSO10" s="786"/>
      <c r="FSP10" s="786"/>
      <c r="FSQ10" s="786"/>
      <c r="FSR10" s="786"/>
      <c r="FSS10" s="786"/>
      <c r="FST10" s="786"/>
      <c r="FSU10" s="786"/>
      <c r="FSV10" s="786"/>
      <c r="FSW10" s="786"/>
      <c r="FSX10" s="786"/>
      <c r="FSY10" s="786"/>
      <c r="FSZ10" s="786"/>
      <c r="FTA10" s="786"/>
      <c r="FTB10" s="786"/>
      <c r="FTC10" s="786"/>
      <c r="FTD10" s="786"/>
      <c r="FTE10" s="786"/>
      <c r="FTF10" s="786"/>
      <c r="FTG10" s="786"/>
      <c r="FTH10" s="786"/>
      <c r="FTI10" s="786"/>
      <c r="FTJ10" s="786"/>
      <c r="FTK10" s="786"/>
      <c r="FTL10" s="786"/>
      <c r="FTM10" s="786"/>
      <c r="FTN10" s="786"/>
      <c r="FTO10" s="786"/>
      <c r="FTP10" s="786"/>
      <c r="FTQ10" s="786"/>
      <c r="FTR10" s="786"/>
      <c r="FTS10" s="786"/>
      <c r="FTT10" s="786"/>
      <c r="FTU10" s="786"/>
      <c r="FTV10" s="786"/>
      <c r="FTW10" s="786"/>
      <c r="FTX10" s="786"/>
      <c r="FTY10" s="786"/>
      <c r="FTZ10" s="786"/>
      <c r="FUA10" s="786"/>
      <c r="FUB10" s="786"/>
      <c r="FUC10" s="786"/>
      <c r="FUD10" s="786"/>
      <c r="FUE10" s="786"/>
      <c r="FUF10" s="786"/>
      <c r="FUG10" s="786"/>
      <c r="FUH10" s="786"/>
      <c r="FUI10" s="786"/>
      <c r="FUJ10" s="786"/>
      <c r="FUK10" s="786"/>
      <c r="FUL10" s="786"/>
      <c r="FUM10" s="786"/>
      <c r="FUN10" s="786"/>
      <c r="FUO10" s="786"/>
      <c r="FUP10" s="786"/>
      <c r="FUQ10" s="786"/>
      <c r="FUR10" s="786"/>
      <c r="FUS10" s="786"/>
      <c r="FUT10" s="786"/>
      <c r="FUU10" s="786"/>
      <c r="FUV10" s="786"/>
      <c r="FUW10" s="786"/>
      <c r="FUX10" s="786"/>
      <c r="FUY10" s="786"/>
      <c r="FUZ10" s="786"/>
      <c r="FVA10" s="786"/>
      <c r="FVB10" s="786"/>
      <c r="FVC10" s="786"/>
      <c r="FVD10" s="786"/>
      <c r="FVE10" s="786"/>
      <c r="FVF10" s="786"/>
      <c r="FVG10" s="786"/>
      <c r="FVH10" s="786"/>
      <c r="FVI10" s="786"/>
      <c r="FVJ10" s="786"/>
      <c r="FVK10" s="786"/>
      <c r="FVL10" s="786"/>
      <c r="FVM10" s="786"/>
      <c r="FVN10" s="786"/>
      <c r="FVO10" s="786"/>
      <c r="FVP10" s="786"/>
      <c r="FVQ10" s="786"/>
      <c r="FVR10" s="786"/>
      <c r="FVS10" s="786"/>
      <c r="FVT10" s="786"/>
      <c r="FVU10" s="786"/>
      <c r="FVV10" s="786"/>
      <c r="FVW10" s="786"/>
      <c r="FVX10" s="786"/>
      <c r="FVY10" s="786"/>
      <c r="FVZ10" s="786"/>
      <c r="FWA10" s="786"/>
      <c r="FWB10" s="786"/>
      <c r="FWC10" s="786"/>
      <c r="FWD10" s="786"/>
      <c r="FWE10" s="786"/>
      <c r="FWF10" s="786"/>
      <c r="FWG10" s="786"/>
      <c r="FWH10" s="786"/>
      <c r="FWI10" s="786"/>
      <c r="FWJ10" s="786"/>
      <c r="FWK10" s="786"/>
      <c r="FWL10" s="786"/>
      <c r="FWM10" s="786"/>
      <c r="FWN10" s="786"/>
      <c r="FWO10" s="786"/>
      <c r="FWP10" s="786"/>
      <c r="FWQ10" s="786"/>
      <c r="FWR10" s="786"/>
      <c r="FWS10" s="786"/>
      <c r="FWT10" s="786"/>
      <c r="FWU10" s="786"/>
      <c r="FWV10" s="786"/>
      <c r="FWW10" s="786"/>
      <c r="FWX10" s="786"/>
      <c r="FWY10" s="786"/>
      <c r="FWZ10" s="786"/>
      <c r="FXA10" s="786"/>
      <c r="FXB10" s="786"/>
      <c r="FXC10" s="786"/>
      <c r="FXD10" s="786"/>
      <c r="FXE10" s="786"/>
      <c r="FXF10" s="786"/>
      <c r="FXG10" s="786"/>
      <c r="FXH10" s="786"/>
      <c r="FXI10" s="786"/>
      <c r="FXJ10" s="786"/>
      <c r="FXK10" s="786"/>
      <c r="FXL10" s="786"/>
      <c r="FXM10" s="786"/>
      <c r="FXN10" s="786"/>
      <c r="FXO10" s="786"/>
      <c r="FXP10" s="786"/>
      <c r="FXQ10" s="786"/>
      <c r="FXR10" s="786"/>
      <c r="FXS10" s="786"/>
      <c r="FXT10" s="786"/>
      <c r="FXU10" s="786"/>
      <c r="FXV10" s="786"/>
      <c r="FXW10" s="786"/>
      <c r="FXX10" s="786"/>
      <c r="FXY10" s="786"/>
      <c r="FXZ10" s="786"/>
      <c r="FYA10" s="786"/>
      <c r="FYB10" s="786"/>
      <c r="FYC10" s="786"/>
      <c r="FYD10" s="786"/>
      <c r="FYE10" s="786"/>
      <c r="FYF10" s="786"/>
      <c r="FYG10" s="786"/>
      <c r="FYH10" s="786"/>
      <c r="FYI10" s="786"/>
      <c r="FYJ10" s="786"/>
      <c r="FYK10" s="786"/>
      <c r="FYL10" s="786"/>
      <c r="FYM10" s="786"/>
      <c r="FYN10" s="786"/>
      <c r="FYO10" s="786"/>
      <c r="FYP10" s="786"/>
      <c r="FYQ10" s="786"/>
      <c r="FYR10" s="786"/>
      <c r="FYS10" s="786"/>
      <c r="FYT10" s="786"/>
      <c r="FYU10" s="786"/>
      <c r="FYV10" s="786"/>
      <c r="FYW10" s="786"/>
      <c r="FYX10" s="786"/>
      <c r="FYY10" s="786"/>
      <c r="FYZ10" s="786"/>
      <c r="FZA10" s="786"/>
      <c r="FZB10" s="786"/>
      <c r="FZC10" s="786"/>
      <c r="FZD10" s="786"/>
      <c r="FZE10" s="786"/>
      <c r="FZF10" s="786"/>
      <c r="FZG10" s="786"/>
      <c r="FZH10" s="786"/>
      <c r="FZI10" s="786"/>
      <c r="FZJ10" s="786"/>
      <c r="FZK10" s="786"/>
      <c r="FZL10" s="786"/>
      <c r="FZM10" s="786"/>
      <c r="FZN10" s="786"/>
      <c r="FZO10" s="786"/>
      <c r="FZP10" s="786"/>
      <c r="FZQ10" s="786"/>
      <c r="FZR10" s="786"/>
      <c r="FZS10" s="786"/>
      <c r="FZT10" s="786"/>
      <c r="FZU10" s="786"/>
      <c r="FZV10" s="786"/>
      <c r="FZW10" s="786"/>
      <c r="FZX10" s="786"/>
      <c r="FZY10" s="786"/>
      <c r="FZZ10" s="786"/>
      <c r="GAA10" s="786"/>
      <c r="GAB10" s="786"/>
      <c r="GAC10" s="786"/>
      <c r="GAD10" s="786"/>
      <c r="GAE10" s="786"/>
      <c r="GAF10" s="786"/>
      <c r="GAG10" s="786"/>
      <c r="GAH10" s="786"/>
      <c r="GAI10" s="786"/>
      <c r="GAJ10" s="786"/>
      <c r="GAK10" s="786"/>
      <c r="GAL10" s="786"/>
      <c r="GAM10" s="786"/>
      <c r="GAN10" s="786"/>
      <c r="GAO10" s="786"/>
      <c r="GAP10" s="786"/>
      <c r="GAQ10" s="786"/>
      <c r="GAR10" s="786"/>
      <c r="GAS10" s="786"/>
      <c r="GAT10" s="786"/>
      <c r="GAU10" s="786"/>
      <c r="GAV10" s="786"/>
      <c r="GAW10" s="786"/>
      <c r="GAX10" s="786"/>
      <c r="GAY10" s="786"/>
      <c r="GAZ10" s="786"/>
      <c r="GBA10" s="786"/>
      <c r="GBB10" s="786"/>
      <c r="GBC10" s="786"/>
      <c r="GBD10" s="786"/>
      <c r="GBE10" s="786"/>
      <c r="GBF10" s="786"/>
      <c r="GBG10" s="786"/>
      <c r="GBH10" s="786"/>
      <c r="GBI10" s="786"/>
      <c r="GBJ10" s="786"/>
      <c r="GBK10" s="786"/>
      <c r="GBL10" s="786"/>
      <c r="GBM10" s="786"/>
      <c r="GBN10" s="786"/>
      <c r="GBO10" s="786"/>
      <c r="GBP10" s="786"/>
      <c r="GBQ10" s="786"/>
      <c r="GBR10" s="786"/>
      <c r="GBS10" s="786"/>
      <c r="GBT10" s="786"/>
      <c r="GBU10" s="786"/>
      <c r="GBV10" s="786"/>
      <c r="GBW10" s="786"/>
      <c r="GBX10" s="786"/>
      <c r="GBY10" s="786"/>
      <c r="GBZ10" s="786"/>
      <c r="GCA10" s="786"/>
      <c r="GCB10" s="786"/>
      <c r="GCC10" s="786"/>
      <c r="GCD10" s="786"/>
      <c r="GCE10" s="786"/>
      <c r="GCF10" s="786"/>
      <c r="GCG10" s="786"/>
      <c r="GCH10" s="786"/>
      <c r="GCI10" s="786"/>
      <c r="GCJ10" s="786"/>
      <c r="GCK10" s="786"/>
      <c r="GCL10" s="786"/>
      <c r="GCM10" s="786"/>
      <c r="GCN10" s="786"/>
      <c r="GCO10" s="786"/>
      <c r="GCP10" s="786"/>
      <c r="GCQ10" s="786"/>
      <c r="GCR10" s="786"/>
      <c r="GCS10" s="786"/>
      <c r="GCT10" s="786"/>
      <c r="GCU10" s="786"/>
      <c r="GCV10" s="786"/>
      <c r="GCW10" s="786"/>
      <c r="GCX10" s="786"/>
      <c r="GCY10" s="786"/>
      <c r="GCZ10" s="786"/>
      <c r="GDA10" s="786"/>
      <c r="GDB10" s="786"/>
      <c r="GDC10" s="786"/>
      <c r="GDD10" s="786"/>
      <c r="GDE10" s="786"/>
      <c r="GDF10" s="786"/>
      <c r="GDG10" s="786"/>
      <c r="GDH10" s="786"/>
      <c r="GDI10" s="786"/>
      <c r="GDJ10" s="786"/>
      <c r="GDK10" s="786"/>
      <c r="GDL10" s="786"/>
      <c r="GDM10" s="786"/>
      <c r="GDN10" s="786"/>
      <c r="GDO10" s="786"/>
      <c r="GDP10" s="786"/>
      <c r="GDQ10" s="786"/>
      <c r="GDR10" s="786"/>
      <c r="GDS10" s="786"/>
      <c r="GDT10" s="786"/>
      <c r="GDU10" s="786"/>
      <c r="GDV10" s="786"/>
      <c r="GDW10" s="786"/>
      <c r="GDX10" s="786"/>
      <c r="GDY10" s="786"/>
      <c r="GDZ10" s="786"/>
      <c r="GEA10" s="786"/>
      <c r="GEB10" s="786"/>
      <c r="GEC10" s="786"/>
      <c r="GED10" s="786"/>
      <c r="GEE10" s="786"/>
      <c r="GEF10" s="786"/>
      <c r="GEG10" s="786"/>
      <c r="GEH10" s="786"/>
      <c r="GEI10" s="786"/>
      <c r="GEJ10" s="786"/>
      <c r="GEK10" s="786"/>
      <c r="GEL10" s="786"/>
      <c r="GEM10" s="786"/>
      <c r="GEN10" s="786"/>
      <c r="GEO10" s="786"/>
      <c r="GEP10" s="786"/>
      <c r="GEQ10" s="786"/>
      <c r="GER10" s="786"/>
      <c r="GES10" s="786"/>
      <c r="GET10" s="786"/>
      <c r="GEU10" s="786"/>
      <c r="GEV10" s="786"/>
      <c r="GEW10" s="786"/>
      <c r="GEX10" s="786"/>
      <c r="GEY10" s="786"/>
      <c r="GEZ10" s="786"/>
      <c r="GFA10" s="786"/>
      <c r="GFB10" s="786"/>
      <c r="GFC10" s="786"/>
      <c r="GFD10" s="786"/>
      <c r="GFE10" s="786"/>
      <c r="GFF10" s="786"/>
      <c r="GFG10" s="786"/>
      <c r="GFH10" s="786"/>
      <c r="GFI10" s="786"/>
      <c r="GFJ10" s="786"/>
      <c r="GFK10" s="786"/>
      <c r="GFL10" s="786"/>
      <c r="GFM10" s="786"/>
      <c r="GFN10" s="786"/>
      <c r="GFO10" s="786"/>
      <c r="GFP10" s="786"/>
      <c r="GFQ10" s="786"/>
      <c r="GFR10" s="786"/>
      <c r="GFS10" s="786"/>
      <c r="GFT10" s="786"/>
      <c r="GFU10" s="786"/>
      <c r="GFV10" s="786"/>
      <c r="GFW10" s="786"/>
      <c r="GFX10" s="786"/>
      <c r="GFY10" s="786"/>
      <c r="GFZ10" s="786"/>
      <c r="GGA10" s="786"/>
      <c r="GGB10" s="786"/>
      <c r="GGC10" s="786"/>
      <c r="GGD10" s="786"/>
      <c r="GGE10" s="786"/>
      <c r="GGF10" s="786"/>
      <c r="GGG10" s="786"/>
      <c r="GGH10" s="786"/>
      <c r="GGI10" s="786"/>
      <c r="GGJ10" s="786"/>
      <c r="GGK10" s="786"/>
      <c r="GGL10" s="786"/>
      <c r="GGM10" s="786"/>
      <c r="GGN10" s="786"/>
      <c r="GGO10" s="786"/>
      <c r="GGP10" s="786"/>
      <c r="GGQ10" s="786"/>
      <c r="GGR10" s="786"/>
      <c r="GGS10" s="786"/>
      <c r="GGT10" s="786"/>
      <c r="GGU10" s="786"/>
      <c r="GGV10" s="786"/>
      <c r="GGW10" s="786"/>
      <c r="GGX10" s="786"/>
      <c r="GGY10" s="786"/>
      <c r="GGZ10" s="786"/>
      <c r="GHA10" s="786"/>
      <c r="GHB10" s="786"/>
      <c r="GHC10" s="786"/>
      <c r="GHD10" s="786"/>
      <c r="GHE10" s="786"/>
      <c r="GHF10" s="786"/>
      <c r="GHG10" s="786"/>
      <c r="GHH10" s="786"/>
      <c r="GHI10" s="786"/>
      <c r="GHJ10" s="786"/>
      <c r="GHK10" s="786"/>
      <c r="GHL10" s="786"/>
      <c r="GHM10" s="786"/>
      <c r="GHN10" s="786"/>
      <c r="GHO10" s="786"/>
      <c r="GHP10" s="786"/>
      <c r="GHQ10" s="786"/>
      <c r="GHR10" s="786"/>
      <c r="GHS10" s="786"/>
      <c r="GHT10" s="786"/>
      <c r="GHU10" s="786"/>
      <c r="GHV10" s="786"/>
      <c r="GHW10" s="786"/>
      <c r="GHX10" s="786"/>
      <c r="GHY10" s="786"/>
      <c r="GHZ10" s="786"/>
      <c r="GIA10" s="786"/>
      <c r="GIB10" s="786"/>
      <c r="GIC10" s="786"/>
      <c r="GID10" s="786"/>
      <c r="GIE10" s="786"/>
      <c r="GIF10" s="786"/>
      <c r="GIG10" s="786"/>
      <c r="GIH10" s="786"/>
      <c r="GII10" s="786"/>
      <c r="GIJ10" s="786"/>
      <c r="GIK10" s="786"/>
      <c r="GIL10" s="786"/>
      <c r="GIM10" s="786"/>
      <c r="GIN10" s="786"/>
      <c r="GIO10" s="786"/>
      <c r="GIP10" s="786"/>
      <c r="GIQ10" s="786"/>
      <c r="GIR10" s="786"/>
      <c r="GIS10" s="786"/>
      <c r="GIT10" s="786"/>
      <c r="GIU10" s="786"/>
      <c r="GIV10" s="786"/>
      <c r="GIW10" s="786"/>
      <c r="GIX10" s="786"/>
      <c r="GIY10" s="786"/>
      <c r="GIZ10" s="786"/>
      <c r="GJA10" s="786"/>
      <c r="GJB10" s="786"/>
      <c r="GJC10" s="786"/>
      <c r="GJD10" s="786"/>
      <c r="GJE10" s="786"/>
      <c r="GJF10" s="786"/>
      <c r="GJG10" s="786"/>
      <c r="GJH10" s="786"/>
      <c r="GJI10" s="786"/>
      <c r="GJJ10" s="786"/>
      <c r="GJK10" s="786"/>
      <c r="GJL10" s="786"/>
      <c r="GJM10" s="786"/>
      <c r="GJN10" s="786"/>
      <c r="GJO10" s="786"/>
      <c r="GJP10" s="786"/>
      <c r="GJQ10" s="786"/>
      <c r="GJR10" s="786"/>
      <c r="GJS10" s="786"/>
      <c r="GJT10" s="786"/>
      <c r="GJU10" s="786"/>
      <c r="GJV10" s="786"/>
      <c r="GJW10" s="786"/>
      <c r="GJX10" s="786"/>
      <c r="GJY10" s="786"/>
      <c r="GJZ10" s="786"/>
      <c r="GKA10" s="786"/>
      <c r="GKB10" s="786"/>
      <c r="GKC10" s="786"/>
      <c r="GKD10" s="786"/>
      <c r="GKE10" s="786"/>
      <c r="GKF10" s="786"/>
      <c r="GKG10" s="786"/>
      <c r="GKH10" s="786"/>
      <c r="GKI10" s="786"/>
      <c r="GKJ10" s="786"/>
      <c r="GKK10" s="786"/>
      <c r="GKL10" s="786"/>
      <c r="GKM10" s="786"/>
      <c r="GKN10" s="786"/>
      <c r="GKO10" s="786"/>
      <c r="GKP10" s="786"/>
      <c r="GKQ10" s="786"/>
      <c r="GKR10" s="786"/>
      <c r="GKS10" s="786"/>
      <c r="GKT10" s="786"/>
      <c r="GKU10" s="786"/>
      <c r="GKV10" s="786"/>
      <c r="GKW10" s="786"/>
      <c r="GKX10" s="786"/>
      <c r="GKY10" s="786"/>
      <c r="GKZ10" s="786"/>
      <c r="GLA10" s="786"/>
      <c r="GLB10" s="786"/>
      <c r="GLC10" s="786"/>
      <c r="GLD10" s="786"/>
      <c r="GLE10" s="786"/>
      <c r="GLF10" s="786"/>
      <c r="GLG10" s="786"/>
      <c r="GLH10" s="786"/>
      <c r="GLI10" s="786"/>
      <c r="GLJ10" s="786"/>
      <c r="GLK10" s="786"/>
      <c r="GLL10" s="786"/>
      <c r="GLM10" s="786"/>
      <c r="GLN10" s="786"/>
      <c r="GLO10" s="786"/>
      <c r="GLP10" s="786"/>
      <c r="GLQ10" s="786"/>
      <c r="GLR10" s="786"/>
      <c r="GLS10" s="786"/>
      <c r="GLT10" s="786"/>
      <c r="GLU10" s="786"/>
      <c r="GLV10" s="786"/>
      <c r="GLW10" s="786"/>
      <c r="GLX10" s="786"/>
      <c r="GLY10" s="786"/>
      <c r="GLZ10" s="786"/>
      <c r="GMA10" s="786"/>
      <c r="GMB10" s="786"/>
      <c r="GMC10" s="786"/>
      <c r="GMD10" s="786"/>
      <c r="GME10" s="786"/>
      <c r="GMF10" s="786"/>
      <c r="GMG10" s="786"/>
      <c r="GMH10" s="786"/>
      <c r="GMI10" s="786"/>
      <c r="GMJ10" s="786"/>
      <c r="GMK10" s="786"/>
      <c r="GML10" s="786"/>
      <c r="GMM10" s="786"/>
      <c r="GMN10" s="786"/>
      <c r="GMO10" s="786"/>
      <c r="GMP10" s="786"/>
      <c r="GMQ10" s="786"/>
      <c r="GMR10" s="786"/>
      <c r="GMS10" s="786"/>
      <c r="GMT10" s="786"/>
      <c r="GMU10" s="786"/>
      <c r="GMV10" s="786"/>
      <c r="GMW10" s="786"/>
      <c r="GMX10" s="786"/>
      <c r="GMY10" s="786"/>
      <c r="GMZ10" s="786"/>
      <c r="GNA10" s="786"/>
      <c r="GNB10" s="786"/>
      <c r="GNC10" s="786"/>
      <c r="GND10" s="786"/>
      <c r="GNE10" s="786"/>
      <c r="GNF10" s="786"/>
      <c r="GNG10" s="786"/>
      <c r="GNH10" s="786"/>
      <c r="GNI10" s="786"/>
      <c r="GNJ10" s="786"/>
      <c r="GNK10" s="786"/>
      <c r="GNL10" s="786"/>
      <c r="GNM10" s="786"/>
      <c r="GNN10" s="786"/>
      <c r="GNO10" s="786"/>
      <c r="GNP10" s="786"/>
      <c r="GNQ10" s="786"/>
      <c r="GNR10" s="786"/>
      <c r="GNS10" s="786"/>
      <c r="GNT10" s="786"/>
      <c r="GNU10" s="786"/>
      <c r="GNV10" s="786"/>
      <c r="GNW10" s="786"/>
      <c r="GNX10" s="786"/>
      <c r="GNY10" s="786"/>
      <c r="GNZ10" s="786"/>
      <c r="GOA10" s="786"/>
      <c r="GOB10" s="786"/>
      <c r="GOC10" s="786"/>
      <c r="GOD10" s="786"/>
      <c r="GOE10" s="786"/>
      <c r="GOF10" s="786"/>
      <c r="GOG10" s="786"/>
      <c r="GOH10" s="786"/>
      <c r="GOI10" s="786"/>
      <c r="GOJ10" s="786"/>
      <c r="GOK10" s="786"/>
      <c r="GOL10" s="786"/>
      <c r="GOM10" s="786"/>
      <c r="GON10" s="786"/>
      <c r="GOO10" s="786"/>
      <c r="GOP10" s="786"/>
      <c r="GOQ10" s="786"/>
      <c r="GOR10" s="786"/>
      <c r="GOS10" s="786"/>
      <c r="GOT10" s="786"/>
      <c r="GOU10" s="786"/>
      <c r="GOV10" s="786"/>
      <c r="GOW10" s="786"/>
      <c r="GOX10" s="786"/>
      <c r="GOY10" s="786"/>
      <c r="GOZ10" s="786"/>
      <c r="GPA10" s="786"/>
      <c r="GPB10" s="786"/>
      <c r="GPC10" s="786"/>
      <c r="GPD10" s="786"/>
      <c r="GPE10" s="786"/>
      <c r="GPF10" s="786"/>
      <c r="GPG10" s="786"/>
      <c r="GPH10" s="786"/>
      <c r="GPI10" s="786"/>
      <c r="GPJ10" s="786"/>
      <c r="GPK10" s="786"/>
      <c r="GPL10" s="786"/>
      <c r="GPM10" s="786"/>
      <c r="GPN10" s="786"/>
      <c r="GPO10" s="786"/>
      <c r="GPP10" s="786"/>
      <c r="GPQ10" s="786"/>
      <c r="GPR10" s="786"/>
      <c r="GPS10" s="786"/>
      <c r="GPT10" s="786"/>
      <c r="GPU10" s="786"/>
      <c r="GPV10" s="786"/>
      <c r="GPW10" s="786"/>
      <c r="GPX10" s="786"/>
      <c r="GPY10" s="786"/>
      <c r="GPZ10" s="786"/>
      <c r="GQA10" s="786"/>
      <c r="GQB10" s="786"/>
      <c r="GQC10" s="786"/>
      <c r="GQD10" s="786"/>
      <c r="GQE10" s="786"/>
      <c r="GQF10" s="786"/>
      <c r="GQG10" s="786"/>
      <c r="GQH10" s="786"/>
      <c r="GQI10" s="786"/>
      <c r="GQJ10" s="786"/>
      <c r="GQK10" s="786"/>
      <c r="GQL10" s="786"/>
      <c r="GQM10" s="786"/>
      <c r="GQN10" s="786"/>
      <c r="GQO10" s="786"/>
      <c r="GQP10" s="786"/>
      <c r="GQQ10" s="786"/>
      <c r="GQR10" s="786"/>
      <c r="GQS10" s="786"/>
      <c r="GQT10" s="786"/>
      <c r="GQU10" s="786"/>
      <c r="GQV10" s="786"/>
      <c r="GQW10" s="786"/>
      <c r="GQX10" s="786"/>
      <c r="GQY10" s="786"/>
      <c r="GQZ10" s="786"/>
      <c r="GRA10" s="786"/>
      <c r="GRB10" s="786"/>
      <c r="GRC10" s="786"/>
      <c r="GRD10" s="786"/>
      <c r="GRE10" s="786"/>
      <c r="GRF10" s="786"/>
      <c r="GRG10" s="786"/>
      <c r="GRH10" s="786"/>
      <c r="GRI10" s="786"/>
      <c r="GRJ10" s="786"/>
      <c r="GRK10" s="786"/>
      <c r="GRL10" s="786"/>
      <c r="GRM10" s="786"/>
      <c r="GRN10" s="786"/>
      <c r="GRO10" s="786"/>
      <c r="GRP10" s="786"/>
      <c r="GRQ10" s="786"/>
      <c r="GRR10" s="786"/>
      <c r="GRS10" s="786"/>
      <c r="GRT10" s="786"/>
      <c r="GRU10" s="786"/>
      <c r="GRV10" s="786"/>
      <c r="GRW10" s="786"/>
      <c r="GRX10" s="786"/>
      <c r="GRY10" s="786"/>
      <c r="GRZ10" s="786"/>
      <c r="GSA10" s="786"/>
      <c r="GSB10" s="786"/>
      <c r="GSC10" s="786"/>
      <c r="GSD10" s="786"/>
      <c r="GSE10" s="786"/>
      <c r="GSF10" s="786"/>
      <c r="GSG10" s="786"/>
      <c r="GSH10" s="786"/>
      <c r="GSI10" s="786"/>
      <c r="GSJ10" s="786"/>
      <c r="GSK10" s="786"/>
      <c r="GSL10" s="786"/>
      <c r="GSM10" s="786"/>
      <c r="GSN10" s="786"/>
      <c r="GSO10" s="786"/>
      <c r="GSP10" s="786"/>
      <c r="GSQ10" s="786"/>
      <c r="GSR10" s="786"/>
      <c r="GSS10" s="786"/>
      <c r="GST10" s="786"/>
      <c r="GSU10" s="786"/>
      <c r="GSV10" s="786"/>
      <c r="GSW10" s="786"/>
      <c r="GSX10" s="786"/>
      <c r="GSY10" s="786"/>
      <c r="GSZ10" s="786"/>
      <c r="GTA10" s="786"/>
      <c r="GTB10" s="786"/>
      <c r="GTC10" s="786"/>
      <c r="GTD10" s="786"/>
      <c r="GTE10" s="786"/>
      <c r="GTF10" s="786"/>
      <c r="GTG10" s="786"/>
      <c r="GTH10" s="786"/>
      <c r="GTI10" s="786"/>
      <c r="GTJ10" s="786"/>
      <c r="GTK10" s="786"/>
      <c r="GTL10" s="786"/>
      <c r="GTM10" s="786"/>
      <c r="GTN10" s="786"/>
      <c r="GTO10" s="786"/>
      <c r="GTP10" s="786"/>
      <c r="GTQ10" s="786"/>
      <c r="GTR10" s="786"/>
      <c r="GTS10" s="786"/>
      <c r="GTT10" s="786"/>
      <c r="GTU10" s="786"/>
      <c r="GTV10" s="786"/>
      <c r="GTW10" s="786"/>
      <c r="GTX10" s="786"/>
      <c r="GTY10" s="786"/>
      <c r="GTZ10" s="786"/>
      <c r="GUA10" s="786"/>
      <c r="GUB10" s="786"/>
      <c r="GUC10" s="786"/>
      <c r="GUD10" s="786"/>
      <c r="GUE10" s="786"/>
      <c r="GUF10" s="786"/>
      <c r="GUG10" s="786"/>
      <c r="GUH10" s="786"/>
      <c r="GUI10" s="786"/>
      <c r="GUJ10" s="786"/>
      <c r="GUK10" s="786"/>
      <c r="GUL10" s="786"/>
      <c r="GUM10" s="786"/>
      <c r="GUN10" s="786"/>
      <c r="GUO10" s="786"/>
      <c r="GUP10" s="786"/>
      <c r="GUQ10" s="786"/>
      <c r="GUR10" s="786"/>
      <c r="GUS10" s="786"/>
      <c r="GUT10" s="786"/>
      <c r="GUU10" s="786"/>
      <c r="GUV10" s="786"/>
      <c r="GUW10" s="786"/>
      <c r="GUX10" s="786"/>
      <c r="GUY10" s="786"/>
      <c r="GUZ10" s="786"/>
      <c r="GVA10" s="786"/>
      <c r="GVB10" s="786"/>
      <c r="GVC10" s="786"/>
      <c r="GVD10" s="786"/>
      <c r="GVE10" s="786"/>
      <c r="GVF10" s="786"/>
      <c r="GVG10" s="786"/>
      <c r="GVH10" s="786"/>
      <c r="GVI10" s="786"/>
      <c r="GVJ10" s="786"/>
      <c r="GVK10" s="786"/>
      <c r="GVL10" s="786"/>
      <c r="GVM10" s="786"/>
      <c r="GVN10" s="786"/>
      <c r="GVO10" s="786"/>
      <c r="GVP10" s="786"/>
      <c r="GVQ10" s="786"/>
      <c r="GVR10" s="786"/>
      <c r="GVS10" s="786"/>
      <c r="GVT10" s="786"/>
      <c r="GVU10" s="786"/>
      <c r="GVV10" s="786"/>
      <c r="GVW10" s="786"/>
      <c r="GVX10" s="786"/>
      <c r="GVY10" s="786"/>
      <c r="GVZ10" s="786"/>
      <c r="GWA10" s="786"/>
      <c r="GWB10" s="786"/>
      <c r="GWC10" s="786"/>
      <c r="GWD10" s="786"/>
      <c r="GWE10" s="786"/>
      <c r="GWF10" s="786"/>
      <c r="GWG10" s="786"/>
      <c r="GWH10" s="786"/>
      <c r="GWI10" s="786"/>
      <c r="GWJ10" s="786"/>
      <c r="GWK10" s="786"/>
      <c r="GWL10" s="786"/>
      <c r="GWM10" s="786"/>
      <c r="GWN10" s="786"/>
      <c r="GWO10" s="786"/>
      <c r="GWP10" s="786"/>
      <c r="GWQ10" s="786"/>
      <c r="GWR10" s="786"/>
      <c r="GWS10" s="786"/>
      <c r="GWT10" s="786"/>
      <c r="GWU10" s="786"/>
      <c r="GWV10" s="786"/>
      <c r="GWW10" s="786"/>
      <c r="GWX10" s="786"/>
      <c r="GWY10" s="786"/>
      <c r="GWZ10" s="786"/>
      <c r="GXA10" s="786"/>
      <c r="GXB10" s="786"/>
      <c r="GXC10" s="786"/>
      <c r="GXD10" s="786"/>
      <c r="GXE10" s="786"/>
      <c r="GXF10" s="786"/>
      <c r="GXG10" s="786"/>
      <c r="GXH10" s="786"/>
      <c r="GXI10" s="786"/>
      <c r="GXJ10" s="786"/>
      <c r="GXK10" s="786"/>
      <c r="GXL10" s="786"/>
      <c r="GXM10" s="786"/>
      <c r="GXN10" s="786"/>
      <c r="GXO10" s="786"/>
      <c r="GXP10" s="786"/>
      <c r="GXQ10" s="786"/>
      <c r="GXR10" s="786"/>
      <c r="GXS10" s="786"/>
      <c r="GXT10" s="786"/>
      <c r="GXU10" s="786"/>
      <c r="GXV10" s="786"/>
      <c r="GXW10" s="786"/>
      <c r="GXX10" s="786"/>
      <c r="GXY10" s="786"/>
      <c r="GXZ10" s="786"/>
      <c r="GYA10" s="786"/>
      <c r="GYB10" s="786"/>
      <c r="GYC10" s="786"/>
      <c r="GYD10" s="786"/>
      <c r="GYE10" s="786"/>
      <c r="GYF10" s="786"/>
      <c r="GYG10" s="786"/>
      <c r="GYH10" s="786"/>
      <c r="GYI10" s="786"/>
      <c r="GYJ10" s="786"/>
      <c r="GYK10" s="786"/>
      <c r="GYL10" s="786"/>
      <c r="GYM10" s="786"/>
      <c r="GYN10" s="786"/>
      <c r="GYO10" s="786"/>
      <c r="GYP10" s="786"/>
      <c r="GYQ10" s="786"/>
      <c r="GYR10" s="786"/>
      <c r="GYS10" s="786"/>
      <c r="GYT10" s="786"/>
      <c r="GYU10" s="786"/>
      <c r="GYV10" s="786"/>
      <c r="GYW10" s="786"/>
      <c r="GYX10" s="786"/>
      <c r="GYY10" s="786"/>
      <c r="GYZ10" s="786"/>
      <c r="GZA10" s="786"/>
      <c r="GZB10" s="786"/>
      <c r="GZC10" s="786"/>
      <c r="GZD10" s="786"/>
      <c r="GZE10" s="786"/>
      <c r="GZF10" s="786"/>
      <c r="GZG10" s="786"/>
      <c r="GZH10" s="786"/>
      <c r="GZI10" s="786"/>
      <c r="GZJ10" s="786"/>
      <c r="GZK10" s="786"/>
      <c r="GZL10" s="786"/>
      <c r="GZM10" s="786"/>
      <c r="GZN10" s="786"/>
      <c r="GZO10" s="786"/>
      <c r="GZP10" s="786"/>
      <c r="GZQ10" s="786"/>
      <c r="GZR10" s="786"/>
      <c r="GZS10" s="786"/>
      <c r="GZT10" s="786"/>
      <c r="GZU10" s="786"/>
      <c r="GZV10" s="786"/>
      <c r="GZW10" s="786"/>
      <c r="GZX10" s="786"/>
      <c r="GZY10" s="786"/>
      <c r="GZZ10" s="786"/>
      <c r="HAA10" s="786"/>
      <c r="HAB10" s="786"/>
      <c r="HAC10" s="786"/>
      <c r="HAD10" s="786"/>
      <c r="HAE10" s="786"/>
      <c r="HAF10" s="786"/>
      <c r="HAG10" s="786"/>
      <c r="HAH10" s="786"/>
      <c r="HAI10" s="786"/>
      <c r="HAJ10" s="786"/>
      <c r="HAK10" s="786"/>
      <c r="HAL10" s="786"/>
      <c r="HAM10" s="786"/>
      <c r="HAN10" s="786"/>
      <c r="HAO10" s="786"/>
      <c r="HAP10" s="786"/>
      <c r="HAQ10" s="786"/>
      <c r="HAR10" s="786"/>
      <c r="HAS10" s="786"/>
      <c r="HAT10" s="786"/>
      <c r="HAU10" s="786"/>
      <c r="HAV10" s="786"/>
      <c r="HAW10" s="786"/>
      <c r="HAX10" s="786"/>
      <c r="HAY10" s="786"/>
      <c r="HAZ10" s="786"/>
      <c r="HBA10" s="786"/>
      <c r="HBB10" s="786"/>
      <c r="HBC10" s="786"/>
      <c r="HBD10" s="786"/>
      <c r="HBE10" s="786"/>
      <c r="HBF10" s="786"/>
      <c r="HBG10" s="786"/>
      <c r="HBH10" s="786"/>
      <c r="HBI10" s="786"/>
      <c r="HBJ10" s="786"/>
      <c r="HBK10" s="786"/>
      <c r="HBL10" s="786"/>
      <c r="HBM10" s="786"/>
      <c r="HBN10" s="786"/>
      <c r="HBO10" s="786"/>
      <c r="HBP10" s="786"/>
      <c r="HBQ10" s="786"/>
      <c r="HBR10" s="786"/>
      <c r="HBS10" s="786"/>
      <c r="HBT10" s="786"/>
      <c r="HBU10" s="786"/>
      <c r="HBV10" s="786"/>
      <c r="HBW10" s="786"/>
      <c r="HBX10" s="786"/>
      <c r="HBY10" s="786"/>
      <c r="HBZ10" s="786"/>
      <c r="HCA10" s="786"/>
      <c r="HCB10" s="786"/>
      <c r="HCC10" s="786"/>
      <c r="HCD10" s="786"/>
      <c r="HCE10" s="786"/>
      <c r="HCF10" s="786"/>
      <c r="HCG10" s="786"/>
      <c r="HCH10" s="786"/>
      <c r="HCI10" s="786"/>
      <c r="HCJ10" s="786"/>
      <c r="HCK10" s="786"/>
      <c r="HCL10" s="786"/>
      <c r="HCM10" s="786"/>
      <c r="HCN10" s="786"/>
      <c r="HCO10" s="786"/>
      <c r="HCP10" s="786"/>
      <c r="HCQ10" s="786"/>
      <c r="HCR10" s="786"/>
      <c r="HCS10" s="786"/>
      <c r="HCT10" s="786"/>
      <c r="HCU10" s="786"/>
      <c r="HCV10" s="786"/>
      <c r="HCW10" s="786"/>
      <c r="HCX10" s="786"/>
      <c r="HCY10" s="786"/>
      <c r="HCZ10" s="786"/>
      <c r="HDA10" s="786"/>
      <c r="HDB10" s="786"/>
      <c r="HDC10" s="786"/>
      <c r="HDD10" s="786"/>
      <c r="HDE10" s="786"/>
      <c r="HDF10" s="786"/>
      <c r="HDG10" s="786"/>
      <c r="HDH10" s="786"/>
      <c r="HDI10" s="786"/>
      <c r="HDJ10" s="786"/>
      <c r="HDK10" s="786"/>
      <c r="HDL10" s="786"/>
      <c r="HDM10" s="786"/>
      <c r="HDN10" s="786"/>
      <c r="HDO10" s="786"/>
      <c r="HDP10" s="786"/>
      <c r="HDQ10" s="786"/>
      <c r="HDR10" s="786"/>
      <c r="HDS10" s="786"/>
      <c r="HDT10" s="786"/>
      <c r="HDU10" s="786"/>
      <c r="HDV10" s="786"/>
      <c r="HDW10" s="786"/>
      <c r="HDX10" s="786"/>
      <c r="HDY10" s="786"/>
      <c r="HDZ10" s="786"/>
      <c r="HEA10" s="786"/>
      <c r="HEB10" s="786"/>
      <c r="HEC10" s="786"/>
      <c r="HED10" s="786"/>
      <c r="HEE10" s="786"/>
      <c r="HEF10" s="786"/>
      <c r="HEG10" s="786"/>
      <c r="HEH10" s="786"/>
      <c r="HEI10" s="786"/>
      <c r="HEJ10" s="786"/>
      <c r="HEK10" s="786"/>
      <c r="HEL10" s="786"/>
      <c r="HEM10" s="786"/>
      <c r="HEN10" s="786"/>
      <c r="HEO10" s="786"/>
      <c r="HEP10" s="786"/>
      <c r="HEQ10" s="786"/>
      <c r="HER10" s="786"/>
      <c r="HES10" s="786"/>
      <c r="HET10" s="786"/>
      <c r="HEU10" s="786"/>
      <c r="HEV10" s="786"/>
      <c r="HEW10" s="786"/>
      <c r="HEX10" s="786"/>
      <c r="HEY10" s="786"/>
      <c r="HEZ10" s="786"/>
      <c r="HFA10" s="786"/>
      <c r="HFB10" s="786"/>
      <c r="HFC10" s="786"/>
      <c r="HFD10" s="786"/>
      <c r="HFE10" s="786"/>
      <c r="HFF10" s="786"/>
      <c r="HFG10" s="786"/>
      <c r="HFH10" s="786"/>
      <c r="HFI10" s="786"/>
      <c r="HFJ10" s="786"/>
      <c r="HFK10" s="786"/>
      <c r="HFL10" s="786"/>
      <c r="HFM10" s="786"/>
      <c r="HFN10" s="786"/>
      <c r="HFO10" s="786"/>
      <c r="HFP10" s="786"/>
      <c r="HFQ10" s="786"/>
      <c r="HFR10" s="786"/>
      <c r="HFS10" s="786"/>
      <c r="HFT10" s="786"/>
      <c r="HFU10" s="786"/>
      <c r="HFV10" s="786"/>
      <c r="HFW10" s="786"/>
      <c r="HFX10" s="786"/>
      <c r="HFY10" s="786"/>
      <c r="HFZ10" s="786"/>
      <c r="HGA10" s="786"/>
      <c r="HGB10" s="786"/>
      <c r="HGC10" s="786"/>
      <c r="HGD10" s="786"/>
      <c r="HGE10" s="786"/>
      <c r="HGF10" s="786"/>
      <c r="HGG10" s="786"/>
      <c r="HGH10" s="786"/>
      <c r="HGI10" s="786"/>
      <c r="HGJ10" s="786"/>
      <c r="HGK10" s="786"/>
      <c r="HGL10" s="786"/>
      <c r="HGM10" s="786"/>
      <c r="HGN10" s="786"/>
      <c r="HGO10" s="786"/>
      <c r="HGP10" s="786"/>
      <c r="HGQ10" s="786"/>
      <c r="HGR10" s="786"/>
      <c r="HGS10" s="786"/>
      <c r="HGT10" s="786"/>
      <c r="HGU10" s="786"/>
      <c r="HGV10" s="786"/>
      <c r="HGW10" s="786"/>
      <c r="HGX10" s="786"/>
      <c r="HGY10" s="786"/>
      <c r="HGZ10" s="786"/>
      <c r="HHA10" s="786"/>
      <c r="HHB10" s="786"/>
      <c r="HHC10" s="786"/>
      <c r="HHD10" s="786"/>
      <c r="HHE10" s="786"/>
      <c r="HHF10" s="786"/>
      <c r="HHG10" s="786"/>
      <c r="HHH10" s="786"/>
      <c r="HHI10" s="786"/>
      <c r="HHJ10" s="786"/>
      <c r="HHK10" s="786"/>
      <c r="HHL10" s="786"/>
      <c r="HHM10" s="786"/>
      <c r="HHN10" s="786"/>
      <c r="HHO10" s="786"/>
      <c r="HHP10" s="786"/>
      <c r="HHQ10" s="786"/>
      <c r="HHR10" s="786"/>
      <c r="HHS10" s="786"/>
      <c r="HHT10" s="786"/>
      <c r="HHU10" s="786"/>
      <c r="HHV10" s="786"/>
      <c r="HHW10" s="786"/>
      <c r="HHX10" s="786"/>
      <c r="HHY10" s="786"/>
      <c r="HHZ10" s="786"/>
      <c r="HIA10" s="786"/>
      <c r="HIB10" s="786"/>
      <c r="HIC10" s="786"/>
      <c r="HID10" s="786"/>
      <c r="HIE10" s="786"/>
      <c r="HIF10" s="786"/>
      <c r="HIG10" s="786"/>
      <c r="HIH10" s="786"/>
      <c r="HII10" s="786"/>
      <c r="HIJ10" s="786"/>
      <c r="HIK10" s="786"/>
      <c r="HIL10" s="786"/>
      <c r="HIM10" s="786"/>
      <c r="HIN10" s="786"/>
      <c r="HIO10" s="786"/>
      <c r="HIP10" s="786"/>
      <c r="HIQ10" s="786"/>
      <c r="HIR10" s="786"/>
      <c r="HIS10" s="786"/>
      <c r="HIT10" s="786"/>
      <c r="HIU10" s="786"/>
      <c r="HIV10" s="786"/>
      <c r="HIW10" s="786"/>
      <c r="HIX10" s="786"/>
      <c r="HIY10" s="786"/>
      <c r="HIZ10" s="786"/>
      <c r="HJA10" s="786"/>
      <c r="HJB10" s="786"/>
      <c r="HJC10" s="786"/>
      <c r="HJD10" s="786"/>
      <c r="HJE10" s="786"/>
      <c r="HJF10" s="786"/>
      <c r="HJG10" s="786"/>
      <c r="HJH10" s="786"/>
      <c r="HJI10" s="786"/>
      <c r="HJJ10" s="786"/>
      <c r="HJK10" s="786"/>
      <c r="HJL10" s="786"/>
      <c r="HJM10" s="786"/>
      <c r="HJN10" s="786"/>
      <c r="HJO10" s="786"/>
      <c r="HJP10" s="786"/>
      <c r="HJQ10" s="786"/>
      <c r="HJR10" s="786"/>
      <c r="HJS10" s="786"/>
      <c r="HJT10" s="786"/>
      <c r="HJU10" s="786"/>
      <c r="HJV10" s="786"/>
      <c r="HJW10" s="786"/>
      <c r="HJX10" s="786"/>
      <c r="HJY10" s="786"/>
      <c r="HJZ10" s="786"/>
      <c r="HKA10" s="786"/>
      <c r="HKB10" s="786"/>
      <c r="HKC10" s="786"/>
      <c r="HKD10" s="786"/>
      <c r="HKE10" s="786"/>
      <c r="HKF10" s="786"/>
      <c r="HKG10" s="786"/>
      <c r="HKH10" s="786"/>
      <c r="HKI10" s="786"/>
      <c r="HKJ10" s="786"/>
      <c r="HKK10" s="786"/>
      <c r="HKL10" s="786"/>
      <c r="HKM10" s="786"/>
      <c r="HKN10" s="786"/>
      <c r="HKO10" s="786"/>
      <c r="HKP10" s="786"/>
      <c r="HKQ10" s="786"/>
      <c r="HKR10" s="786"/>
      <c r="HKS10" s="786"/>
      <c r="HKT10" s="786"/>
      <c r="HKU10" s="786"/>
      <c r="HKV10" s="786"/>
      <c r="HKW10" s="786"/>
      <c r="HKX10" s="786"/>
      <c r="HKY10" s="786"/>
      <c r="HKZ10" s="786"/>
      <c r="HLA10" s="786"/>
      <c r="HLB10" s="786"/>
      <c r="HLC10" s="786"/>
      <c r="HLD10" s="786"/>
      <c r="HLE10" s="786"/>
      <c r="HLF10" s="786"/>
      <c r="HLG10" s="786"/>
      <c r="HLH10" s="786"/>
      <c r="HLI10" s="786"/>
      <c r="HLJ10" s="786"/>
      <c r="HLK10" s="786"/>
      <c r="HLL10" s="786"/>
      <c r="HLM10" s="786"/>
      <c r="HLN10" s="786"/>
      <c r="HLO10" s="786"/>
      <c r="HLP10" s="786"/>
      <c r="HLQ10" s="786"/>
      <c r="HLR10" s="786"/>
      <c r="HLS10" s="786"/>
      <c r="HLT10" s="786"/>
      <c r="HLU10" s="786"/>
      <c r="HLV10" s="786"/>
      <c r="HLW10" s="786"/>
      <c r="HLX10" s="786"/>
      <c r="HLY10" s="786"/>
      <c r="HLZ10" s="786"/>
      <c r="HMA10" s="786"/>
      <c r="HMB10" s="786"/>
      <c r="HMC10" s="786"/>
      <c r="HMD10" s="786"/>
      <c r="HME10" s="786"/>
      <c r="HMF10" s="786"/>
      <c r="HMG10" s="786"/>
      <c r="HMH10" s="786"/>
      <c r="HMI10" s="786"/>
      <c r="HMJ10" s="786"/>
      <c r="HMK10" s="786"/>
      <c r="HML10" s="786"/>
      <c r="HMM10" s="786"/>
      <c r="HMN10" s="786"/>
      <c r="HMO10" s="786"/>
      <c r="HMP10" s="786"/>
      <c r="HMQ10" s="786"/>
      <c r="HMR10" s="786"/>
      <c r="HMS10" s="786"/>
      <c r="HMT10" s="786"/>
      <c r="HMU10" s="786"/>
      <c r="HMV10" s="786"/>
      <c r="HMW10" s="786"/>
      <c r="HMX10" s="786"/>
      <c r="HMY10" s="786"/>
      <c r="HMZ10" s="786"/>
      <c r="HNA10" s="786"/>
      <c r="HNB10" s="786"/>
      <c r="HNC10" s="786"/>
      <c r="HND10" s="786"/>
      <c r="HNE10" s="786"/>
      <c r="HNF10" s="786"/>
      <c r="HNG10" s="786"/>
      <c r="HNH10" s="786"/>
      <c r="HNI10" s="786"/>
      <c r="HNJ10" s="786"/>
      <c r="HNK10" s="786"/>
      <c r="HNL10" s="786"/>
      <c r="HNM10" s="786"/>
      <c r="HNN10" s="786"/>
      <c r="HNO10" s="786"/>
      <c r="HNP10" s="786"/>
      <c r="HNQ10" s="786"/>
      <c r="HNR10" s="786"/>
      <c r="HNS10" s="786"/>
      <c r="HNT10" s="786"/>
      <c r="HNU10" s="786"/>
      <c r="HNV10" s="786"/>
      <c r="HNW10" s="786"/>
      <c r="HNX10" s="786"/>
      <c r="HNY10" s="786"/>
      <c r="HNZ10" s="786"/>
      <c r="HOA10" s="786"/>
      <c r="HOB10" s="786"/>
      <c r="HOC10" s="786"/>
      <c r="HOD10" s="786"/>
      <c r="HOE10" s="786"/>
      <c r="HOF10" s="786"/>
      <c r="HOG10" s="786"/>
      <c r="HOH10" s="786"/>
      <c r="HOI10" s="786"/>
      <c r="HOJ10" s="786"/>
      <c r="HOK10" s="786"/>
      <c r="HOL10" s="786"/>
      <c r="HOM10" s="786"/>
      <c r="HON10" s="786"/>
      <c r="HOO10" s="786"/>
      <c r="HOP10" s="786"/>
      <c r="HOQ10" s="786"/>
      <c r="HOR10" s="786"/>
      <c r="HOS10" s="786"/>
      <c r="HOT10" s="786"/>
      <c r="HOU10" s="786"/>
      <c r="HOV10" s="786"/>
      <c r="HOW10" s="786"/>
      <c r="HOX10" s="786"/>
      <c r="HOY10" s="786"/>
      <c r="HOZ10" s="786"/>
      <c r="HPA10" s="786"/>
      <c r="HPB10" s="786"/>
      <c r="HPC10" s="786"/>
      <c r="HPD10" s="786"/>
      <c r="HPE10" s="786"/>
      <c r="HPF10" s="786"/>
      <c r="HPG10" s="786"/>
      <c r="HPH10" s="786"/>
      <c r="HPI10" s="786"/>
      <c r="HPJ10" s="786"/>
      <c r="HPK10" s="786"/>
      <c r="HPL10" s="786"/>
      <c r="HPM10" s="786"/>
      <c r="HPN10" s="786"/>
      <c r="HPO10" s="786"/>
      <c r="HPP10" s="786"/>
      <c r="HPQ10" s="786"/>
      <c r="HPR10" s="786"/>
      <c r="HPS10" s="786"/>
      <c r="HPT10" s="786"/>
      <c r="HPU10" s="786"/>
      <c r="HPV10" s="786"/>
      <c r="HPW10" s="786"/>
      <c r="HPX10" s="786"/>
      <c r="HPY10" s="786"/>
      <c r="HPZ10" s="786"/>
      <c r="HQA10" s="786"/>
      <c r="HQB10" s="786"/>
      <c r="HQC10" s="786"/>
      <c r="HQD10" s="786"/>
      <c r="HQE10" s="786"/>
      <c r="HQF10" s="786"/>
      <c r="HQG10" s="786"/>
      <c r="HQH10" s="786"/>
      <c r="HQI10" s="786"/>
      <c r="HQJ10" s="786"/>
      <c r="HQK10" s="786"/>
      <c r="HQL10" s="786"/>
      <c r="HQM10" s="786"/>
      <c r="HQN10" s="786"/>
      <c r="HQO10" s="786"/>
      <c r="HQP10" s="786"/>
      <c r="HQQ10" s="786"/>
      <c r="HQR10" s="786"/>
      <c r="HQS10" s="786"/>
      <c r="HQT10" s="786"/>
      <c r="HQU10" s="786"/>
      <c r="HQV10" s="786"/>
      <c r="HQW10" s="786"/>
      <c r="HQX10" s="786"/>
      <c r="HQY10" s="786"/>
      <c r="HQZ10" s="786"/>
      <c r="HRA10" s="786"/>
      <c r="HRB10" s="786"/>
      <c r="HRC10" s="786"/>
      <c r="HRD10" s="786"/>
      <c r="HRE10" s="786"/>
      <c r="HRF10" s="786"/>
      <c r="HRG10" s="786"/>
      <c r="HRH10" s="786"/>
      <c r="HRI10" s="786"/>
      <c r="HRJ10" s="786"/>
      <c r="HRK10" s="786"/>
      <c r="HRL10" s="786"/>
      <c r="HRM10" s="786"/>
      <c r="HRN10" s="786"/>
      <c r="HRO10" s="786"/>
      <c r="HRP10" s="786"/>
      <c r="HRQ10" s="786"/>
      <c r="HRR10" s="786"/>
      <c r="HRS10" s="786"/>
      <c r="HRT10" s="786"/>
      <c r="HRU10" s="786"/>
      <c r="HRV10" s="786"/>
      <c r="HRW10" s="786"/>
      <c r="HRX10" s="786"/>
      <c r="HRY10" s="786"/>
      <c r="HRZ10" s="786"/>
      <c r="HSA10" s="786"/>
      <c r="HSB10" s="786"/>
      <c r="HSC10" s="786"/>
      <c r="HSD10" s="786"/>
      <c r="HSE10" s="786"/>
      <c r="HSF10" s="786"/>
      <c r="HSG10" s="786"/>
      <c r="HSH10" s="786"/>
      <c r="HSI10" s="786"/>
      <c r="HSJ10" s="786"/>
      <c r="HSK10" s="786"/>
      <c r="HSL10" s="786"/>
      <c r="HSM10" s="786"/>
      <c r="HSN10" s="786"/>
      <c r="HSO10" s="786"/>
      <c r="HSP10" s="786"/>
      <c r="HSQ10" s="786"/>
      <c r="HSR10" s="786"/>
      <c r="HSS10" s="786"/>
      <c r="HST10" s="786"/>
      <c r="HSU10" s="786"/>
      <c r="HSV10" s="786"/>
      <c r="HSW10" s="786"/>
      <c r="HSX10" s="786"/>
      <c r="HSY10" s="786"/>
      <c r="HSZ10" s="786"/>
      <c r="HTA10" s="786"/>
      <c r="HTB10" s="786"/>
      <c r="HTC10" s="786"/>
      <c r="HTD10" s="786"/>
      <c r="HTE10" s="786"/>
      <c r="HTF10" s="786"/>
      <c r="HTG10" s="786"/>
      <c r="HTH10" s="786"/>
      <c r="HTI10" s="786"/>
      <c r="HTJ10" s="786"/>
      <c r="HTK10" s="786"/>
      <c r="HTL10" s="786"/>
      <c r="HTM10" s="786"/>
      <c r="HTN10" s="786"/>
      <c r="HTO10" s="786"/>
      <c r="HTP10" s="786"/>
      <c r="HTQ10" s="786"/>
      <c r="HTR10" s="786"/>
      <c r="HTS10" s="786"/>
      <c r="HTT10" s="786"/>
      <c r="HTU10" s="786"/>
      <c r="HTV10" s="786"/>
      <c r="HTW10" s="786"/>
      <c r="HTX10" s="786"/>
      <c r="HTY10" s="786"/>
      <c r="HTZ10" s="786"/>
      <c r="HUA10" s="786"/>
      <c r="HUB10" s="786"/>
      <c r="HUC10" s="786"/>
      <c r="HUD10" s="786"/>
      <c r="HUE10" s="786"/>
      <c r="HUF10" s="786"/>
      <c r="HUG10" s="786"/>
      <c r="HUH10" s="786"/>
      <c r="HUI10" s="786"/>
      <c r="HUJ10" s="786"/>
      <c r="HUK10" s="786"/>
      <c r="HUL10" s="786"/>
      <c r="HUM10" s="786"/>
      <c r="HUN10" s="786"/>
      <c r="HUO10" s="786"/>
      <c r="HUP10" s="786"/>
      <c r="HUQ10" s="786"/>
      <c r="HUR10" s="786"/>
      <c r="HUS10" s="786"/>
      <c r="HUT10" s="786"/>
      <c r="HUU10" s="786"/>
      <c r="HUV10" s="786"/>
      <c r="HUW10" s="786"/>
      <c r="HUX10" s="786"/>
      <c r="HUY10" s="786"/>
      <c r="HUZ10" s="786"/>
      <c r="HVA10" s="786"/>
      <c r="HVB10" s="786"/>
      <c r="HVC10" s="786"/>
      <c r="HVD10" s="786"/>
      <c r="HVE10" s="786"/>
      <c r="HVF10" s="786"/>
      <c r="HVG10" s="786"/>
      <c r="HVH10" s="786"/>
      <c r="HVI10" s="786"/>
      <c r="HVJ10" s="786"/>
      <c r="HVK10" s="786"/>
      <c r="HVL10" s="786"/>
      <c r="HVM10" s="786"/>
      <c r="HVN10" s="786"/>
      <c r="HVO10" s="786"/>
      <c r="HVP10" s="786"/>
      <c r="HVQ10" s="786"/>
      <c r="HVR10" s="786"/>
      <c r="HVS10" s="786"/>
      <c r="HVT10" s="786"/>
      <c r="HVU10" s="786"/>
      <c r="HVV10" s="786"/>
      <c r="HVW10" s="786"/>
      <c r="HVX10" s="786"/>
      <c r="HVY10" s="786"/>
      <c r="HVZ10" s="786"/>
      <c r="HWA10" s="786"/>
      <c r="HWB10" s="786"/>
      <c r="HWC10" s="786"/>
      <c r="HWD10" s="786"/>
      <c r="HWE10" s="786"/>
      <c r="HWF10" s="786"/>
      <c r="HWG10" s="786"/>
      <c r="HWH10" s="786"/>
      <c r="HWI10" s="786"/>
      <c r="HWJ10" s="786"/>
      <c r="HWK10" s="786"/>
      <c r="HWL10" s="786"/>
      <c r="HWM10" s="786"/>
      <c r="HWN10" s="786"/>
      <c r="HWO10" s="786"/>
      <c r="HWP10" s="786"/>
      <c r="HWQ10" s="786"/>
      <c r="HWR10" s="786"/>
      <c r="HWS10" s="786"/>
      <c r="HWT10" s="786"/>
      <c r="HWU10" s="786"/>
      <c r="HWV10" s="786"/>
      <c r="HWW10" s="786"/>
      <c r="HWX10" s="786"/>
      <c r="HWY10" s="786"/>
      <c r="HWZ10" s="786"/>
      <c r="HXA10" s="786"/>
      <c r="HXB10" s="786"/>
      <c r="HXC10" s="786"/>
      <c r="HXD10" s="786"/>
      <c r="HXE10" s="786"/>
      <c r="HXF10" s="786"/>
      <c r="HXG10" s="786"/>
      <c r="HXH10" s="786"/>
      <c r="HXI10" s="786"/>
      <c r="HXJ10" s="786"/>
      <c r="HXK10" s="786"/>
      <c r="HXL10" s="786"/>
      <c r="HXM10" s="786"/>
      <c r="HXN10" s="786"/>
      <c r="HXO10" s="786"/>
      <c r="HXP10" s="786"/>
      <c r="HXQ10" s="786"/>
      <c r="HXR10" s="786"/>
      <c r="HXS10" s="786"/>
      <c r="HXT10" s="786"/>
      <c r="HXU10" s="786"/>
      <c r="HXV10" s="786"/>
      <c r="HXW10" s="786"/>
      <c r="HXX10" s="786"/>
      <c r="HXY10" s="786"/>
      <c r="HXZ10" s="786"/>
      <c r="HYA10" s="786"/>
      <c r="HYB10" s="786"/>
      <c r="HYC10" s="786"/>
      <c r="HYD10" s="786"/>
      <c r="HYE10" s="786"/>
      <c r="HYF10" s="786"/>
      <c r="HYG10" s="786"/>
      <c r="HYH10" s="786"/>
      <c r="HYI10" s="786"/>
      <c r="HYJ10" s="786"/>
      <c r="HYK10" s="786"/>
      <c r="HYL10" s="786"/>
      <c r="HYM10" s="786"/>
      <c r="HYN10" s="786"/>
      <c r="HYO10" s="786"/>
      <c r="HYP10" s="786"/>
      <c r="HYQ10" s="786"/>
      <c r="HYR10" s="786"/>
      <c r="HYS10" s="786"/>
      <c r="HYT10" s="786"/>
      <c r="HYU10" s="786"/>
      <c r="HYV10" s="786"/>
      <c r="HYW10" s="786"/>
      <c r="HYX10" s="786"/>
      <c r="HYY10" s="786"/>
      <c r="HYZ10" s="786"/>
      <c r="HZA10" s="786"/>
      <c r="HZB10" s="786"/>
      <c r="HZC10" s="786"/>
      <c r="HZD10" s="786"/>
      <c r="HZE10" s="786"/>
      <c r="HZF10" s="786"/>
      <c r="HZG10" s="786"/>
      <c r="HZH10" s="786"/>
      <c r="HZI10" s="786"/>
      <c r="HZJ10" s="786"/>
      <c r="HZK10" s="786"/>
      <c r="HZL10" s="786"/>
      <c r="HZM10" s="786"/>
      <c r="HZN10" s="786"/>
      <c r="HZO10" s="786"/>
      <c r="HZP10" s="786"/>
      <c r="HZQ10" s="786"/>
      <c r="HZR10" s="786"/>
      <c r="HZS10" s="786"/>
      <c r="HZT10" s="786"/>
      <c r="HZU10" s="786"/>
      <c r="HZV10" s="786"/>
      <c r="HZW10" s="786"/>
      <c r="HZX10" s="786"/>
      <c r="HZY10" s="786"/>
      <c r="HZZ10" s="786"/>
      <c r="IAA10" s="786"/>
      <c r="IAB10" s="786"/>
      <c r="IAC10" s="786"/>
      <c r="IAD10" s="786"/>
      <c r="IAE10" s="786"/>
      <c r="IAF10" s="786"/>
      <c r="IAG10" s="786"/>
      <c r="IAH10" s="786"/>
      <c r="IAI10" s="786"/>
      <c r="IAJ10" s="786"/>
      <c r="IAK10" s="786"/>
      <c r="IAL10" s="786"/>
      <c r="IAM10" s="786"/>
      <c r="IAN10" s="786"/>
      <c r="IAO10" s="786"/>
      <c r="IAP10" s="786"/>
      <c r="IAQ10" s="786"/>
      <c r="IAR10" s="786"/>
      <c r="IAS10" s="786"/>
      <c r="IAT10" s="786"/>
      <c r="IAU10" s="786"/>
      <c r="IAV10" s="786"/>
      <c r="IAW10" s="786"/>
      <c r="IAX10" s="786"/>
      <c r="IAY10" s="786"/>
      <c r="IAZ10" s="786"/>
      <c r="IBA10" s="786"/>
      <c r="IBB10" s="786"/>
      <c r="IBC10" s="786"/>
      <c r="IBD10" s="786"/>
      <c r="IBE10" s="786"/>
      <c r="IBF10" s="786"/>
      <c r="IBG10" s="786"/>
      <c r="IBH10" s="786"/>
      <c r="IBI10" s="786"/>
      <c r="IBJ10" s="786"/>
      <c r="IBK10" s="786"/>
      <c r="IBL10" s="786"/>
      <c r="IBM10" s="786"/>
      <c r="IBN10" s="786"/>
      <c r="IBO10" s="786"/>
      <c r="IBP10" s="786"/>
      <c r="IBQ10" s="786"/>
      <c r="IBR10" s="786"/>
      <c r="IBS10" s="786"/>
      <c r="IBT10" s="786"/>
      <c r="IBU10" s="786"/>
      <c r="IBV10" s="786"/>
      <c r="IBW10" s="786"/>
      <c r="IBX10" s="786"/>
      <c r="IBY10" s="786"/>
      <c r="IBZ10" s="786"/>
      <c r="ICA10" s="786"/>
      <c r="ICB10" s="786"/>
      <c r="ICC10" s="786"/>
      <c r="ICD10" s="786"/>
      <c r="ICE10" s="786"/>
      <c r="ICF10" s="786"/>
      <c r="ICG10" s="786"/>
      <c r="ICH10" s="786"/>
      <c r="ICI10" s="786"/>
      <c r="ICJ10" s="786"/>
      <c r="ICK10" s="786"/>
      <c r="ICL10" s="786"/>
      <c r="ICM10" s="786"/>
      <c r="ICN10" s="786"/>
      <c r="ICO10" s="786"/>
      <c r="ICP10" s="786"/>
      <c r="ICQ10" s="786"/>
      <c r="ICR10" s="786"/>
      <c r="ICS10" s="786"/>
      <c r="ICT10" s="786"/>
      <c r="ICU10" s="786"/>
      <c r="ICV10" s="786"/>
      <c r="ICW10" s="786"/>
      <c r="ICX10" s="786"/>
      <c r="ICY10" s="786"/>
      <c r="ICZ10" s="786"/>
      <c r="IDA10" s="786"/>
      <c r="IDB10" s="786"/>
      <c r="IDC10" s="786"/>
      <c r="IDD10" s="786"/>
      <c r="IDE10" s="786"/>
      <c r="IDF10" s="786"/>
      <c r="IDG10" s="786"/>
      <c r="IDH10" s="786"/>
      <c r="IDI10" s="786"/>
      <c r="IDJ10" s="786"/>
      <c r="IDK10" s="786"/>
      <c r="IDL10" s="786"/>
      <c r="IDM10" s="786"/>
      <c r="IDN10" s="786"/>
      <c r="IDO10" s="786"/>
      <c r="IDP10" s="786"/>
      <c r="IDQ10" s="786"/>
      <c r="IDR10" s="786"/>
      <c r="IDS10" s="786"/>
      <c r="IDT10" s="786"/>
      <c r="IDU10" s="786"/>
      <c r="IDV10" s="786"/>
      <c r="IDW10" s="786"/>
      <c r="IDX10" s="786"/>
      <c r="IDY10" s="786"/>
      <c r="IDZ10" s="786"/>
      <c r="IEA10" s="786"/>
      <c r="IEB10" s="786"/>
      <c r="IEC10" s="786"/>
      <c r="IED10" s="786"/>
      <c r="IEE10" s="786"/>
      <c r="IEF10" s="786"/>
      <c r="IEG10" s="786"/>
      <c r="IEH10" s="786"/>
      <c r="IEI10" s="786"/>
      <c r="IEJ10" s="786"/>
      <c r="IEK10" s="786"/>
      <c r="IEL10" s="786"/>
      <c r="IEM10" s="786"/>
      <c r="IEN10" s="786"/>
      <c r="IEO10" s="786"/>
      <c r="IEP10" s="786"/>
      <c r="IEQ10" s="786"/>
      <c r="IER10" s="786"/>
      <c r="IES10" s="786"/>
      <c r="IET10" s="786"/>
      <c r="IEU10" s="786"/>
      <c r="IEV10" s="786"/>
      <c r="IEW10" s="786"/>
      <c r="IEX10" s="786"/>
      <c r="IEY10" s="786"/>
      <c r="IEZ10" s="786"/>
      <c r="IFA10" s="786"/>
      <c r="IFB10" s="786"/>
      <c r="IFC10" s="786"/>
      <c r="IFD10" s="786"/>
      <c r="IFE10" s="786"/>
      <c r="IFF10" s="786"/>
      <c r="IFG10" s="786"/>
      <c r="IFH10" s="786"/>
      <c r="IFI10" s="786"/>
      <c r="IFJ10" s="786"/>
      <c r="IFK10" s="786"/>
      <c r="IFL10" s="786"/>
      <c r="IFM10" s="786"/>
      <c r="IFN10" s="786"/>
      <c r="IFO10" s="786"/>
      <c r="IFP10" s="786"/>
      <c r="IFQ10" s="786"/>
      <c r="IFR10" s="786"/>
      <c r="IFS10" s="786"/>
      <c r="IFT10" s="786"/>
      <c r="IFU10" s="786"/>
      <c r="IFV10" s="786"/>
      <c r="IFW10" s="786"/>
      <c r="IFX10" s="786"/>
      <c r="IFY10" s="786"/>
      <c r="IFZ10" s="786"/>
      <c r="IGA10" s="786"/>
      <c r="IGB10" s="786"/>
      <c r="IGC10" s="786"/>
      <c r="IGD10" s="786"/>
      <c r="IGE10" s="786"/>
      <c r="IGF10" s="786"/>
      <c r="IGG10" s="786"/>
      <c r="IGH10" s="786"/>
      <c r="IGI10" s="786"/>
      <c r="IGJ10" s="786"/>
      <c r="IGK10" s="786"/>
      <c r="IGL10" s="786"/>
      <c r="IGM10" s="786"/>
      <c r="IGN10" s="786"/>
      <c r="IGO10" s="786"/>
      <c r="IGP10" s="786"/>
      <c r="IGQ10" s="786"/>
      <c r="IGR10" s="786"/>
      <c r="IGS10" s="786"/>
      <c r="IGT10" s="786"/>
      <c r="IGU10" s="786"/>
      <c r="IGV10" s="786"/>
      <c r="IGW10" s="786"/>
      <c r="IGX10" s="786"/>
      <c r="IGY10" s="786"/>
      <c r="IGZ10" s="786"/>
      <c r="IHA10" s="786"/>
      <c r="IHB10" s="786"/>
      <c r="IHC10" s="786"/>
      <c r="IHD10" s="786"/>
      <c r="IHE10" s="786"/>
      <c r="IHF10" s="786"/>
      <c r="IHG10" s="786"/>
      <c r="IHH10" s="786"/>
      <c r="IHI10" s="786"/>
      <c r="IHJ10" s="786"/>
      <c r="IHK10" s="786"/>
      <c r="IHL10" s="786"/>
      <c r="IHM10" s="786"/>
      <c r="IHN10" s="786"/>
      <c r="IHO10" s="786"/>
      <c r="IHP10" s="786"/>
      <c r="IHQ10" s="786"/>
      <c r="IHR10" s="786"/>
      <c r="IHS10" s="786"/>
      <c r="IHT10" s="786"/>
      <c r="IHU10" s="786"/>
      <c r="IHV10" s="786"/>
      <c r="IHW10" s="786"/>
      <c r="IHX10" s="786"/>
      <c r="IHY10" s="786"/>
      <c r="IHZ10" s="786"/>
      <c r="IIA10" s="786"/>
      <c r="IIB10" s="786"/>
      <c r="IIC10" s="786"/>
      <c r="IID10" s="786"/>
      <c r="IIE10" s="786"/>
      <c r="IIF10" s="786"/>
      <c r="IIG10" s="786"/>
      <c r="IIH10" s="786"/>
      <c r="III10" s="786"/>
      <c r="IIJ10" s="786"/>
      <c r="IIK10" s="786"/>
      <c r="IIL10" s="786"/>
      <c r="IIM10" s="786"/>
      <c r="IIN10" s="786"/>
      <c r="IIO10" s="786"/>
      <c r="IIP10" s="786"/>
      <c r="IIQ10" s="786"/>
      <c r="IIR10" s="786"/>
      <c r="IIS10" s="786"/>
      <c r="IIT10" s="786"/>
      <c r="IIU10" s="786"/>
      <c r="IIV10" s="786"/>
      <c r="IIW10" s="786"/>
      <c r="IIX10" s="786"/>
      <c r="IIY10" s="786"/>
      <c r="IIZ10" s="786"/>
      <c r="IJA10" s="786"/>
      <c r="IJB10" s="786"/>
      <c r="IJC10" s="786"/>
      <c r="IJD10" s="786"/>
      <c r="IJE10" s="786"/>
      <c r="IJF10" s="786"/>
      <c r="IJG10" s="786"/>
      <c r="IJH10" s="786"/>
      <c r="IJI10" s="786"/>
      <c r="IJJ10" s="786"/>
      <c r="IJK10" s="786"/>
      <c r="IJL10" s="786"/>
      <c r="IJM10" s="786"/>
      <c r="IJN10" s="786"/>
      <c r="IJO10" s="786"/>
      <c r="IJP10" s="786"/>
      <c r="IJQ10" s="786"/>
      <c r="IJR10" s="786"/>
      <c r="IJS10" s="786"/>
      <c r="IJT10" s="786"/>
      <c r="IJU10" s="786"/>
      <c r="IJV10" s="786"/>
      <c r="IJW10" s="786"/>
      <c r="IJX10" s="786"/>
      <c r="IJY10" s="786"/>
      <c r="IJZ10" s="786"/>
      <c r="IKA10" s="786"/>
      <c r="IKB10" s="786"/>
      <c r="IKC10" s="786"/>
      <c r="IKD10" s="786"/>
      <c r="IKE10" s="786"/>
      <c r="IKF10" s="786"/>
      <c r="IKG10" s="786"/>
      <c r="IKH10" s="786"/>
      <c r="IKI10" s="786"/>
      <c r="IKJ10" s="786"/>
      <c r="IKK10" s="786"/>
      <c r="IKL10" s="786"/>
      <c r="IKM10" s="786"/>
      <c r="IKN10" s="786"/>
      <c r="IKO10" s="786"/>
      <c r="IKP10" s="786"/>
      <c r="IKQ10" s="786"/>
      <c r="IKR10" s="786"/>
      <c r="IKS10" s="786"/>
      <c r="IKT10" s="786"/>
      <c r="IKU10" s="786"/>
      <c r="IKV10" s="786"/>
      <c r="IKW10" s="786"/>
      <c r="IKX10" s="786"/>
      <c r="IKY10" s="786"/>
      <c r="IKZ10" s="786"/>
      <c r="ILA10" s="786"/>
      <c r="ILB10" s="786"/>
      <c r="ILC10" s="786"/>
      <c r="ILD10" s="786"/>
      <c r="ILE10" s="786"/>
      <c r="ILF10" s="786"/>
      <c r="ILG10" s="786"/>
      <c r="ILH10" s="786"/>
      <c r="ILI10" s="786"/>
      <c r="ILJ10" s="786"/>
      <c r="ILK10" s="786"/>
      <c r="ILL10" s="786"/>
      <c r="ILM10" s="786"/>
      <c r="ILN10" s="786"/>
      <c r="ILO10" s="786"/>
      <c r="ILP10" s="786"/>
      <c r="ILQ10" s="786"/>
      <c r="ILR10" s="786"/>
      <c r="ILS10" s="786"/>
      <c r="ILT10" s="786"/>
      <c r="ILU10" s="786"/>
      <c r="ILV10" s="786"/>
      <c r="ILW10" s="786"/>
      <c r="ILX10" s="786"/>
      <c r="ILY10" s="786"/>
      <c r="ILZ10" s="786"/>
      <c r="IMA10" s="786"/>
      <c r="IMB10" s="786"/>
      <c r="IMC10" s="786"/>
      <c r="IMD10" s="786"/>
      <c r="IME10" s="786"/>
      <c r="IMF10" s="786"/>
      <c r="IMG10" s="786"/>
      <c r="IMH10" s="786"/>
      <c r="IMI10" s="786"/>
      <c r="IMJ10" s="786"/>
      <c r="IMK10" s="786"/>
      <c r="IML10" s="786"/>
      <c r="IMM10" s="786"/>
      <c r="IMN10" s="786"/>
      <c r="IMO10" s="786"/>
      <c r="IMP10" s="786"/>
      <c r="IMQ10" s="786"/>
      <c r="IMR10" s="786"/>
      <c r="IMS10" s="786"/>
      <c r="IMT10" s="786"/>
      <c r="IMU10" s="786"/>
      <c r="IMV10" s="786"/>
      <c r="IMW10" s="786"/>
      <c r="IMX10" s="786"/>
      <c r="IMY10" s="786"/>
      <c r="IMZ10" s="786"/>
      <c r="INA10" s="786"/>
      <c r="INB10" s="786"/>
      <c r="INC10" s="786"/>
      <c r="IND10" s="786"/>
      <c r="INE10" s="786"/>
      <c r="INF10" s="786"/>
      <c r="ING10" s="786"/>
      <c r="INH10" s="786"/>
      <c r="INI10" s="786"/>
      <c r="INJ10" s="786"/>
      <c r="INK10" s="786"/>
      <c r="INL10" s="786"/>
      <c r="INM10" s="786"/>
      <c r="INN10" s="786"/>
      <c r="INO10" s="786"/>
      <c r="INP10" s="786"/>
      <c r="INQ10" s="786"/>
      <c r="INR10" s="786"/>
      <c r="INS10" s="786"/>
      <c r="INT10" s="786"/>
      <c r="INU10" s="786"/>
      <c r="INV10" s="786"/>
      <c r="INW10" s="786"/>
      <c r="INX10" s="786"/>
      <c r="INY10" s="786"/>
      <c r="INZ10" s="786"/>
      <c r="IOA10" s="786"/>
      <c r="IOB10" s="786"/>
      <c r="IOC10" s="786"/>
      <c r="IOD10" s="786"/>
      <c r="IOE10" s="786"/>
      <c r="IOF10" s="786"/>
      <c r="IOG10" s="786"/>
      <c r="IOH10" s="786"/>
      <c r="IOI10" s="786"/>
      <c r="IOJ10" s="786"/>
      <c r="IOK10" s="786"/>
      <c r="IOL10" s="786"/>
      <c r="IOM10" s="786"/>
      <c r="ION10" s="786"/>
      <c r="IOO10" s="786"/>
      <c r="IOP10" s="786"/>
      <c r="IOQ10" s="786"/>
      <c r="IOR10" s="786"/>
      <c r="IOS10" s="786"/>
      <c r="IOT10" s="786"/>
      <c r="IOU10" s="786"/>
      <c r="IOV10" s="786"/>
      <c r="IOW10" s="786"/>
      <c r="IOX10" s="786"/>
      <c r="IOY10" s="786"/>
      <c r="IOZ10" s="786"/>
      <c r="IPA10" s="786"/>
      <c r="IPB10" s="786"/>
      <c r="IPC10" s="786"/>
      <c r="IPD10" s="786"/>
      <c r="IPE10" s="786"/>
      <c r="IPF10" s="786"/>
      <c r="IPG10" s="786"/>
      <c r="IPH10" s="786"/>
      <c r="IPI10" s="786"/>
      <c r="IPJ10" s="786"/>
      <c r="IPK10" s="786"/>
      <c r="IPL10" s="786"/>
      <c r="IPM10" s="786"/>
      <c r="IPN10" s="786"/>
      <c r="IPO10" s="786"/>
      <c r="IPP10" s="786"/>
      <c r="IPQ10" s="786"/>
      <c r="IPR10" s="786"/>
      <c r="IPS10" s="786"/>
      <c r="IPT10" s="786"/>
      <c r="IPU10" s="786"/>
      <c r="IPV10" s="786"/>
      <c r="IPW10" s="786"/>
      <c r="IPX10" s="786"/>
      <c r="IPY10" s="786"/>
      <c r="IPZ10" s="786"/>
      <c r="IQA10" s="786"/>
      <c r="IQB10" s="786"/>
      <c r="IQC10" s="786"/>
      <c r="IQD10" s="786"/>
      <c r="IQE10" s="786"/>
      <c r="IQF10" s="786"/>
      <c r="IQG10" s="786"/>
      <c r="IQH10" s="786"/>
      <c r="IQI10" s="786"/>
      <c r="IQJ10" s="786"/>
      <c r="IQK10" s="786"/>
      <c r="IQL10" s="786"/>
      <c r="IQM10" s="786"/>
      <c r="IQN10" s="786"/>
      <c r="IQO10" s="786"/>
      <c r="IQP10" s="786"/>
      <c r="IQQ10" s="786"/>
      <c r="IQR10" s="786"/>
      <c r="IQS10" s="786"/>
      <c r="IQT10" s="786"/>
      <c r="IQU10" s="786"/>
      <c r="IQV10" s="786"/>
      <c r="IQW10" s="786"/>
      <c r="IQX10" s="786"/>
      <c r="IQY10" s="786"/>
      <c r="IQZ10" s="786"/>
      <c r="IRA10" s="786"/>
      <c r="IRB10" s="786"/>
      <c r="IRC10" s="786"/>
      <c r="IRD10" s="786"/>
      <c r="IRE10" s="786"/>
      <c r="IRF10" s="786"/>
      <c r="IRG10" s="786"/>
      <c r="IRH10" s="786"/>
      <c r="IRI10" s="786"/>
      <c r="IRJ10" s="786"/>
      <c r="IRK10" s="786"/>
      <c r="IRL10" s="786"/>
      <c r="IRM10" s="786"/>
      <c r="IRN10" s="786"/>
      <c r="IRO10" s="786"/>
      <c r="IRP10" s="786"/>
      <c r="IRQ10" s="786"/>
      <c r="IRR10" s="786"/>
      <c r="IRS10" s="786"/>
      <c r="IRT10" s="786"/>
      <c r="IRU10" s="786"/>
      <c r="IRV10" s="786"/>
      <c r="IRW10" s="786"/>
      <c r="IRX10" s="786"/>
      <c r="IRY10" s="786"/>
      <c r="IRZ10" s="786"/>
      <c r="ISA10" s="786"/>
      <c r="ISB10" s="786"/>
      <c r="ISC10" s="786"/>
      <c r="ISD10" s="786"/>
      <c r="ISE10" s="786"/>
      <c r="ISF10" s="786"/>
      <c r="ISG10" s="786"/>
      <c r="ISH10" s="786"/>
      <c r="ISI10" s="786"/>
      <c r="ISJ10" s="786"/>
      <c r="ISK10" s="786"/>
      <c r="ISL10" s="786"/>
      <c r="ISM10" s="786"/>
      <c r="ISN10" s="786"/>
      <c r="ISO10" s="786"/>
      <c r="ISP10" s="786"/>
      <c r="ISQ10" s="786"/>
      <c r="ISR10" s="786"/>
      <c r="ISS10" s="786"/>
      <c r="IST10" s="786"/>
      <c r="ISU10" s="786"/>
      <c r="ISV10" s="786"/>
      <c r="ISW10" s="786"/>
      <c r="ISX10" s="786"/>
      <c r="ISY10" s="786"/>
      <c r="ISZ10" s="786"/>
      <c r="ITA10" s="786"/>
      <c r="ITB10" s="786"/>
      <c r="ITC10" s="786"/>
      <c r="ITD10" s="786"/>
      <c r="ITE10" s="786"/>
      <c r="ITF10" s="786"/>
      <c r="ITG10" s="786"/>
      <c r="ITH10" s="786"/>
      <c r="ITI10" s="786"/>
      <c r="ITJ10" s="786"/>
      <c r="ITK10" s="786"/>
      <c r="ITL10" s="786"/>
      <c r="ITM10" s="786"/>
      <c r="ITN10" s="786"/>
      <c r="ITO10" s="786"/>
      <c r="ITP10" s="786"/>
      <c r="ITQ10" s="786"/>
      <c r="ITR10" s="786"/>
      <c r="ITS10" s="786"/>
      <c r="ITT10" s="786"/>
      <c r="ITU10" s="786"/>
      <c r="ITV10" s="786"/>
      <c r="ITW10" s="786"/>
      <c r="ITX10" s="786"/>
      <c r="ITY10" s="786"/>
      <c r="ITZ10" s="786"/>
      <c r="IUA10" s="786"/>
      <c r="IUB10" s="786"/>
      <c r="IUC10" s="786"/>
      <c r="IUD10" s="786"/>
      <c r="IUE10" s="786"/>
      <c r="IUF10" s="786"/>
      <c r="IUG10" s="786"/>
      <c r="IUH10" s="786"/>
      <c r="IUI10" s="786"/>
      <c r="IUJ10" s="786"/>
      <c r="IUK10" s="786"/>
      <c r="IUL10" s="786"/>
      <c r="IUM10" s="786"/>
      <c r="IUN10" s="786"/>
      <c r="IUO10" s="786"/>
      <c r="IUP10" s="786"/>
      <c r="IUQ10" s="786"/>
      <c r="IUR10" s="786"/>
      <c r="IUS10" s="786"/>
      <c r="IUT10" s="786"/>
      <c r="IUU10" s="786"/>
      <c r="IUV10" s="786"/>
      <c r="IUW10" s="786"/>
      <c r="IUX10" s="786"/>
      <c r="IUY10" s="786"/>
      <c r="IUZ10" s="786"/>
      <c r="IVA10" s="786"/>
      <c r="IVB10" s="786"/>
      <c r="IVC10" s="786"/>
      <c r="IVD10" s="786"/>
      <c r="IVE10" s="786"/>
      <c r="IVF10" s="786"/>
      <c r="IVG10" s="786"/>
      <c r="IVH10" s="786"/>
      <c r="IVI10" s="786"/>
      <c r="IVJ10" s="786"/>
      <c r="IVK10" s="786"/>
      <c r="IVL10" s="786"/>
      <c r="IVM10" s="786"/>
      <c r="IVN10" s="786"/>
      <c r="IVO10" s="786"/>
      <c r="IVP10" s="786"/>
      <c r="IVQ10" s="786"/>
      <c r="IVR10" s="786"/>
      <c r="IVS10" s="786"/>
      <c r="IVT10" s="786"/>
      <c r="IVU10" s="786"/>
      <c r="IVV10" s="786"/>
      <c r="IVW10" s="786"/>
      <c r="IVX10" s="786"/>
      <c r="IVY10" s="786"/>
      <c r="IVZ10" s="786"/>
      <c r="IWA10" s="786"/>
      <c r="IWB10" s="786"/>
      <c r="IWC10" s="786"/>
      <c r="IWD10" s="786"/>
      <c r="IWE10" s="786"/>
      <c r="IWF10" s="786"/>
      <c r="IWG10" s="786"/>
      <c r="IWH10" s="786"/>
      <c r="IWI10" s="786"/>
      <c r="IWJ10" s="786"/>
      <c r="IWK10" s="786"/>
      <c r="IWL10" s="786"/>
      <c r="IWM10" s="786"/>
      <c r="IWN10" s="786"/>
      <c r="IWO10" s="786"/>
      <c r="IWP10" s="786"/>
      <c r="IWQ10" s="786"/>
      <c r="IWR10" s="786"/>
      <c r="IWS10" s="786"/>
      <c r="IWT10" s="786"/>
      <c r="IWU10" s="786"/>
      <c r="IWV10" s="786"/>
      <c r="IWW10" s="786"/>
      <c r="IWX10" s="786"/>
      <c r="IWY10" s="786"/>
      <c r="IWZ10" s="786"/>
      <c r="IXA10" s="786"/>
      <c r="IXB10" s="786"/>
      <c r="IXC10" s="786"/>
      <c r="IXD10" s="786"/>
      <c r="IXE10" s="786"/>
      <c r="IXF10" s="786"/>
      <c r="IXG10" s="786"/>
      <c r="IXH10" s="786"/>
      <c r="IXI10" s="786"/>
      <c r="IXJ10" s="786"/>
      <c r="IXK10" s="786"/>
      <c r="IXL10" s="786"/>
      <c r="IXM10" s="786"/>
      <c r="IXN10" s="786"/>
      <c r="IXO10" s="786"/>
      <c r="IXP10" s="786"/>
      <c r="IXQ10" s="786"/>
      <c r="IXR10" s="786"/>
      <c r="IXS10" s="786"/>
      <c r="IXT10" s="786"/>
      <c r="IXU10" s="786"/>
      <c r="IXV10" s="786"/>
      <c r="IXW10" s="786"/>
      <c r="IXX10" s="786"/>
      <c r="IXY10" s="786"/>
      <c r="IXZ10" s="786"/>
      <c r="IYA10" s="786"/>
      <c r="IYB10" s="786"/>
      <c r="IYC10" s="786"/>
      <c r="IYD10" s="786"/>
      <c r="IYE10" s="786"/>
      <c r="IYF10" s="786"/>
      <c r="IYG10" s="786"/>
      <c r="IYH10" s="786"/>
      <c r="IYI10" s="786"/>
      <c r="IYJ10" s="786"/>
      <c r="IYK10" s="786"/>
      <c r="IYL10" s="786"/>
      <c r="IYM10" s="786"/>
      <c r="IYN10" s="786"/>
      <c r="IYO10" s="786"/>
      <c r="IYP10" s="786"/>
      <c r="IYQ10" s="786"/>
      <c r="IYR10" s="786"/>
      <c r="IYS10" s="786"/>
      <c r="IYT10" s="786"/>
      <c r="IYU10" s="786"/>
      <c r="IYV10" s="786"/>
      <c r="IYW10" s="786"/>
      <c r="IYX10" s="786"/>
      <c r="IYY10" s="786"/>
      <c r="IYZ10" s="786"/>
      <c r="IZA10" s="786"/>
      <c r="IZB10" s="786"/>
      <c r="IZC10" s="786"/>
      <c r="IZD10" s="786"/>
      <c r="IZE10" s="786"/>
      <c r="IZF10" s="786"/>
      <c r="IZG10" s="786"/>
      <c r="IZH10" s="786"/>
      <c r="IZI10" s="786"/>
      <c r="IZJ10" s="786"/>
      <c r="IZK10" s="786"/>
      <c r="IZL10" s="786"/>
      <c r="IZM10" s="786"/>
      <c r="IZN10" s="786"/>
      <c r="IZO10" s="786"/>
      <c r="IZP10" s="786"/>
      <c r="IZQ10" s="786"/>
      <c r="IZR10" s="786"/>
      <c r="IZS10" s="786"/>
      <c r="IZT10" s="786"/>
      <c r="IZU10" s="786"/>
      <c r="IZV10" s="786"/>
      <c r="IZW10" s="786"/>
      <c r="IZX10" s="786"/>
      <c r="IZY10" s="786"/>
      <c r="IZZ10" s="786"/>
      <c r="JAA10" s="786"/>
      <c r="JAB10" s="786"/>
      <c r="JAC10" s="786"/>
      <c r="JAD10" s="786"/>
      <c r="JAE10" s="786"/>
      <c r="JAF10" s="786"/>
      <c r="JAG10" s="786"/>
      <c r="JAH10" s="786"/>
      <c r="JAI10" s="786"/>
      <c r="JAJ10" s="786"/>
      <c r="JAK10" s="786"/>
      <c r="JAL10" s="786"/>
      <c r="JAM10" s="786"/>
      <c r="JAN10" s="786"/>
      <c r="JAO10" s="786"/>
      <c r="JAP10" s="786"/>
      <c r="JAQ10" s="786"/>
      <c r="JAR10" s="786"/>
      <c r="JAS10" s="786"/>
      <c r="JAT10" s="786"/>
      <c r="JAU10" s="786"/>
      <c r="JAV10" s="786"/>
      <c r="JAW10" s="786"/>
      <c r="JAX10" s="786"/>
      <c r="JAY10" s="786"/>
      <c r="JAZ10" s="786"/>
      <c r="JBA10" s="786"/>
      <c r="JBB10" s="786"/>
      <c r="JBC10" s="786"/>
      <c r="JBD10" s="786"/>
      <c r="JBE10" s="786"/>
      <c r="JBF10" s="786"/>
      <c r="JBG10" s="786"/>
      <c r="JBH10" s="786"/>
      <c r="JBI10" s="786"/>
      <c r="JBJ10" s="786"/>
      <c r="JBK10" s="786"/>
      <c r="JBL10" s="786"/>
      <c r="JBM10" s="786"/>
      <c r="JBN10" s="786"/>
      <c r="JBO10" s="786"/>
      <c r="JBP10" s="786"/>
      <c r="JBQ10" s="786"/>
      <c r="JBR10" s="786"/>
      <c r="JBS10" s="786"/>
      <c r="JBT10" s="786"/>
      <c r="JBU10" s="786"/>
      <c r="JBV10" s="786"/>
      <c r="JBW10" s="786"/>
      <c r="JBX10" s="786"/>
      <c r="JBY10" s="786"/>
      <c r="JBZ10" s="786"/>
      <c r="JCA10" s="786"/>
      <c r="JCB10" s="786"/>
      <c r="JCC10" s="786"/>
      <c r="JCD10" s="786"/>
      <c r="JCE10" s="786"/>
      <c r="JCF10" s="786"/>
      <c r="JCG10" s="786"/>
      <c r="JCH10" s="786"/>
      <c r="JCI10" s="786"/>
      <c r="JCJ10" s="786"/>
      <c r="JCK10" s="786"/>
      <c r="JCL10" s="786"/>
      <c r="JCM10" s="786"/>
      <c r="JCN10" s="786"/>
      <c r="JCO10" s="786"/>
      <c r="JCP10" s="786"/>
      <c r="JCQ10" s="786"/>
      <c r="JCR10" s="786"/>
      <c r="JCS10" s="786"/>
      <c r="JCT10" s="786"/>
      <c r="JCU10" s="786"/>
      <c r="JCV10" s="786"/>
      <c r="JCW10" s="786"/>
      <c r="JCX10" s="786"/>
      <c r="JCY10" s="786"/>
      <c r="JCZ10" s="786"/>
      <c r="JDA10" s="786"/>
      <c r="JDB10" s="786"/>
      <c r="JDC10" s="786"/>
      <c r="JDD10" s="786"/>
      <c r="JDE10" s="786"/>
      <c r="JDF10" s="786"/>
      <c r="JDG10" s="786"/>
      <c r="JDH10" s="786"/>
      <c r="JDI10" s="786"/>
      <c r="JDJ10" s="786"/>
      <c r="JDK10" s="786"/>
      <c r="JDL10" s="786"/>
      <c r="JDM10" s="786"/>
      <c r="JDN10" s="786"/>
      <c r="JDO10" s="786"/>
      <c r="JDP10" s="786"/>
      <c r="JDQ10" s="786"/>
      <c r="JDR10" s="786"/>
      <c r="JDS10" s="786"/>
      <c r="JDT10" s="786"/>
      <c r="JDU10" s="786"/>
      <c r="JDV10" s="786"/>
      <c r="JDW10" s="786"/>
      <c r="JDX10" s="786"/>
      <c r="JDY10" s="786"/>
      <c r="JDZ10" s="786"/>
      <c r="JEA10" s="786"/>
      <c r="JEB10" s="786"/>
      <c r="JEC10" s="786"/>
      <c r="JED10" s="786"/>
      <c r="JEE10" s="786"/>
      <c r="JEF10" s="786"/>
      <c r="JEG10" s="786"/>
      <c r="JEH10" s="786"/>
      <c r="JEI10" s="786"/>
      <c r="JEJ10" s="786"/>
      <c r="JEK10" s="786"/>
      <c r="JEL10" s="786"/>
      <c r="JEM10" s="786"/>
      <c r="JEN10" s="786"/>
      <c r="JEO10" s="786"/>
      <c r="JEP10" s="786"/>
      <c r="JEQ10" s="786"/>
      <c r="JER10" s="786"/>
      <c r="JES10" s="786"/>
      <c r="JET10" s="786"/>
      <c r="JEU10" s="786"/>
      <c r="JEV10" s="786"/>
      <c r="JEW10" s="786"/>
      <c r="JEX10" s="786"/>
      <c r="JEY10" s="786"/>
      <c r="JEZ10" s="786"/>
      <c r="JFA10" s="786"/>
      <c r="JFB10" s="786"/>
      <c r="JFC10" s="786"/>
      <c r="JFD10" s="786"/>
      <c r="JFE10" s="786"/>
      <c r="JFF10" s="786"/>
      <c r="JFG10" s="786"/>
      <c r="JFH10" s="786"/>
      <c r="JFI10" s="786"/>
      <c r="JFJ10" s="786"/>
      <c r="JFK10" s="786"/>
      <c r="JFL10" s="786"/>
      <c r="JFM10" s="786"/>
      <c r="JFN10" s="786"/>
      <c r="JFO10" s="786"/>
      <c r="JFP10" s="786"/>
      <c r="JFQ10" s="786"/>
      <c r="JFR10" s="786"/>
      <c r="JFS10" s="786"/>
      <c r="JFT10" s="786"/>
      <c r="JFU10" s="786"/>
      <c r="JFV10" s="786"/>
      <c r="JFW10" s="786"/>
      <c r="JFX10" s="786"/>
      <c r="JFY10" s="786"/>
      <c r="JFZ10" s="786"/>
      <c r="JGA10" s="786"/>
      <c r="JGB10" s="786"/>
      <c r="JGC10" s="786"/>
      <c r="JGD10" s="786"/>
      <c r="JGE10" s="786"/>
      <c r="JGF10" s="786"/>
      <c r="JGG10" s="786"/>
      <c r="JGH10" s="786"/>
      <c r="JGI10" s="786"/>
      <c r="JGJ10" s="786"/>
      <c r="JGK10" s="786"/>
      <c r="JGL10" s="786"/>
      <c r="JGM10" s="786"/>
      <c r="JGN10" s="786"/>
      <c r="JGO10" s="786"/>
      <c r="JGP10" s="786"/>
      <c r="JGQ10" s="786"/>
      <c r="JGR10" s="786"/>
      <c r="JGS10" s="786"/>
      <c r="JGT10" s="786"/>
      <c r="JGU10" s="786"/>
      <c r="JGV10" s="786"/>
      <c r="JGW10" s="786"/>
      <c r="JGX10" s="786"/>
      <c r="JGY10" s="786"/>
      <c r="JGZ10" s="786"/>
      <c r="JHA10" s="786"/>
      <c r="JHB10" s="786"/>
      <c r="JHC10" s="786"/>
      <c r="JHD10" s="786"/>
      <c r="JHE10" s="786"/>
      <c r="JHF10" s="786"/>
      <c r="JHG10" s="786"/>
      <c r="JHH10" s="786"/>
      <c r="JHI10" s="786"/>
      <c r="JHJ10" s="786"/>
      <c r="JHK10" s="786"/>
      <c r="JHL10" s="786"/>
      <c r="JHM10" s="786"/>
      <c r="JHN10" s="786"/>
      <c r="JHO10" s="786"/>
      <c r="JHP10" s="786"/>
      <c r="JHQ10" s="786"/>
      <c r="JHR10" s="786"/>
      <c r="JHS10" s="786"/>
      <c r="JHT10" s="786"/>
      <c r="JHU10" s="786"/>
      <c r="JHV10" s="786"/>
      <c r="JHW10" s="786"/>
      <c r="JHX10" s="786"/>
      <c r="JHY10" s="786"/>
      <c r="JHZ10" s="786"/>
      <c r="JIA10" s="786"/>
      <c r="JIB10" s="786"/>
      <c r="JIC10" s="786"/>
      <c r="JID10" s="786"/>
      <c r="JIE10" s="786"/>
      <c r="JIF10" s="786"/>
      <c r="JIG10" s="786"/>
      <c r="JIH10" s="786"/>
      <c r="JII10" s="786"/>
      <c r="JIJ10" s="786"/>
      <c r="JIK10" s="786"/>
      <c r="JIL10" s="786"/>
      <c r="JIM10" s="786"/>
      <c r="JIN10" s="786"/>
      <c r="JIO10" s="786"/>
      <c r="JIP10" s="786"/>
      <c r="JIQ10" s="786"/>
      <c r="JIR10" s="786"/>
      <c r="JIS10" s="786"/>
      <c r="JIT10" s="786"/>
      <c r="JIU10" s="786"/>
      <c r="JIV10" s="786"/>
      <c r="JIW10" s="786"/>
      <c r="JIX10" s="786"/>
      <c r="JIY10" s="786"/>
      <c r="JIZ10" s="786"/>
      <c r="JJA10" s="786"/>
      <c r="JJB10" s="786"/>
      <c r="JJC10" s="786"/>
      <c r="JJD10" s="786"/>
      <c r="JJE10" s="786"/>
      <c r="JJF10" s="786"/>
      <c r="JJG10" s="786"/>
      <c r="JJH10" s="786"/>
      <c r="JJI10" s="786"/>
      <c r="JJJ10" s="786"/>
      <c r="JJK10" s="786"/>
      <c r="JJL10" s="786"/>
      <c r="JJM10" s="786"/>
      <c r="JJN10" s="786"/>
      <c r="JJO10" s="786"/>
      <c r="JJP10" s="786"/>
      <c r="JJQ10" s="786"/>
      <c r="JJR10" s="786"/>
      <c r="JJS10" s="786"/>
      <c r="JJT10" s="786"/>
      <c r="JJU10" s="786"/>
      <c r="JJV10" s="786"/>
      <c r="JJW10" s="786"/>
      <c r="JJX10" s="786"/>
      <c r="JJY10" s="786"/>
      <c r="JJZ10" s="786"/>
      <c r="JKA10" s="786"/>
      <c r="JKB10" s="786"/>
      <c r="JKC10" s="786"/>
      <c r="JKD10" s="786"/>
      <c r="JKE10" s="786"/>
      <c r="JKF10" s="786"/>
      <c r="JKG10" s="786"/>
      <c r="JKH10" s="786"/>
      <c r="JKI10" s="786"/>
      <c r="JKJ10" s="786"/>
      <c r="JKK10" s="786"/>
      <c r="JKL10" s="786"/>
      <c r="JKM10" s="786"/>
      <c r="JKN10" s="786"/>
      <c r="JKO10" s="786"/>
      <c r="JKP10" s="786"/>
      <c r="JKQ10" s="786"/>
      <c r="JKR10" s="786"/>
      <c r="JKS10" s="786"/>
      <c r="JKT10" s="786"/>
      <c r="JKU10" s="786"/>
      <c r="JKV10" s="786"/>
      <c r="JKW10" s="786"/>
      <c r="JKX10" s="786"/>
      <c r="JKY10" s="786"/>
      <c r="JKZ10" s="786"/>
      <c r="JLA10" s="786"/>
      <c r="JLB10" s="786"/>
      <c r="JLC10" s="786"/>
      <c r="JLD10" s="786"/>
      <c r="JLE10" s="786"/>
      <c r="JLF10" s="786"/>
      <c r="JLG10" s="786"/>
      <c r="JLH10" s="786"/>
      <c r="JLI10" s="786"/>
      <c r="JLJ10" s="786"/>
      <c r="JLK10" s="786"/>
      <c r="JLL10" s="786"/>
      <c r="JLM10" s="786"/>
      <c r="JLN10" s="786"/>
      <c r="JLO10" s="786"/>
      <c r="JLP10" s="786"/>
      <c r="JLQ10" s="786"/>
      <c r="JLR10" s="786"/>
      <c r="JLS10" s="786"/>
      <c r="JLT10" s="786"/>
      <c r="JLU10" s="786"/>
      <c r="JLV10" s="786"/>
      <c r="JLW10" s="786"/>
      <c r="JLX10" s="786"/>
      <c r="JLY10" s="786"/>
      <c r="JLZ10" s="786"/>
      <c r="JMA10" s="786"/>
      <c r="JMB10" s="786"/>
      <c r="JMC10" s="786"/>
      <c r="JMD10" s="786"/>
      <c r="JME10" s="786"/>
      <c r="JMF10" s="786"/>
      <c r="JMG10" s="786"/>
      <c r="JMH10" s="786"/>
      <c r="JMI10" s="786"/>
      <c r="JMJ10" s="786"/>
      <c r="JMK10" s="786"/>
      <c r="JML10" s="786"/>
      <c r="JMM10" s="786"/>
      <c r="JMN10" s="786"/>
      <c r="JMO10" s="786"/>
      <c r="JMP10" s="786"/>
      <c r="JMQ10" s="786"/>
      <c r="JMR10" s="786"/>
      <c r="JMS10" s="786"/>
      <c r="JMT10" s="786"/>
      <c r="JMU10" s="786"/>
      <c r="JMV10" s="786"/>
      <c r="JMW10" s="786"/>
      <c r="JMX10" s="786"/>
      <c r="JMY10" s="786"/>
      <c r="JMZ10" s="786"/>
      <c r="JNA10" s="786"/>
      <c r="JNB10" s="786"/>
      <c r="JNC10" s="786"/>
      <c r="JND10" s="786"/>
      <c r="JNE10" s="786"/>
      <c r="JNF10" s="786"/>
      <c r="JNG10" s="786"/>
      <c r="JNH10" s="786"/>
      <c r="JNI10" s="786"/>
      <c r="JNJ10" s="786"/>
      <c r="JNK10" s="786"/>
      <c r="JNL10" s="786"/>
      <c r="JNM10" s="786"/>
      <c r="JNN10" s="786"/>
      <c r="JNO10" s="786"/>
      <c r="JNP10" s="786"/>
      <c r="JNQ10" s="786"/>
      <c r="JNR10" s="786"/>
      <c r="JNS10" s="786"/>
      <c r="JNT10" s="786"/>
      <c r="JNU10" s="786"/>
      <c r="JNV10" s="786"/>
      <c r="JNW10" s="786"/>
      <c r="JNX10" s="786"/>
      <c r="JNY10" s="786"/>
      <c r="JNZ10" s="786"/>
      <c r="JOA10" s="786"/>
      <c r="JOB10" s="786"/>
      <c r="JOC10" s="786"/>
      <c r="JOD10" s="786"/>
      <c r="JOE10" s="786"/>
      <c r="JOF10" s="786"/>
      <c r="JOG10" s="786"/>
      <c r="JOH10" s="786"/>
      <c r="JOI10" s="786"/>
      <c r="JOJ10" s="786"/>
      <c r="JOK10" s="786"/>
      <c r="JOL10" s="786"/>
      <c r="JOM10" s="786"/>
      <c r="JON10" s="786"/>
      <c r="JOO10" s="786"/>
      <c r="JOP10" s="786"/>
      <c r="JOQ10" s="786"/>
      <c r="JOR10" s="786"/>
      <c r="JOS10" s="786"/>
      <c r="JOT10" s="786"/>
      <c r="JOU10" s="786"/>
      <c r="JOV10" s="786"/>
      <c r="JOW10" s="786"/>
      <c r="JOX10" s="786"/>
      <c r="JOY10" s="786"/>
      <c r="JOZ10" s="786"/>
      <c r="JPA10" s="786"/>
      <c r="JPB10" s="786"/>
      <c r="JPC10" s="786"/>
      <c r="JPD10" s="786"/>
      <c r="JPE10" s="786"/>
      <c r="JPF10" s="786"/>
      <c r="JPG10" s="786"/>
      <c r="JPH10" s="786"/>
      <c r="JPI10" s="786"/>
      <c r="JPJ10" s="786"/>
      <c r="JPK10" s="786"/>
      <c r="JPL10" s="786"/>
      <c r="JPM10" s="786"/>
      <c r="JPN10" s="786"/>
      <c r="JPO10" s="786"/>
      <c r="JPP10" s="786"/>
      <c r="JPQ10" s="786"/>
      <c r="JPR10" s="786"/>
      <c r="JPS10" s="786"/>
      <c r="JPT10" s="786"/>
      <c r="JPU10" s="786"/>
      <c r="JPV10" s="786"/>
      <c r="JPW10" s="786"/>
      <c r="JPX10" s="786"/>
      <c r="JPY10" s="786"/>
      <c r="JPZ10" s="786"/>
      <c r="JQA10" s="786"/>
      <c r="JQB10" s="786"/>
      <c r="JQC10" s="786"/>
      <c r="JQD10" s="786"/>
      <c r="JQE10" s="786"/>
      <c r="JQF10" s="786"/>
      <c r="JQG10" s="786"/>
      <c r="JQH10" s="786"/>
      <c r="JQI10" s="786"/>
      <c r="JQJ10" s="786"/>
      <c r="JQK10" s="786"/>
      <c r="JQL10" s="786"/>
      <c r="JQM10" s="786"/>
      <c r="JQN10" s="786"/>
      <c r="JQO10" s="786"/>
      <c r="JQP10" s="786"/>
      <c r="JQQ10" s="786"/>
      <c r="JQR10" s="786"/>
      <c r="JQS10" s="786"/>
      <c r="JQT10" s="786"/>
      <c r="JQU10" s="786"/>
      <c r="JQV10" s="786"/>
      <c r="JQW10" s="786"/>
      <c r="JQX10" s="786"/>
      <c r="JQY10" s="786"/>
      <c r="JQZ10" s="786"/>
      <c r="JRA10" s="786"/>
      <c r="JRB10" s="786"/>
      <c r="JRC10" s="786"/>
      <c r="JRD10" s="786"/>
      <c r="JRE10" s="786"/>
      <c r="JRF10" s="786"/>
      <c r="JRG10" s="786"/>
      <c r="JRH10" s="786"/>
      <c r="JRI10" s="786"/>
      <c r="JRJ10" s="786"/>
      <c r="JRK10" s="786"/>
      <c r="JRL10" s="786"/>
      <c r="JRM10" s="786"/>
      <c r="JRN10" s="786"/>
      <c r="JRO10" s="786"/>
      <c r="JRP10" s="786"/>
      <c r="JRQ10" s="786"/>
      <c r="JRR10" s="786"/>
      <c r="JRS10" s="786"/>
      <c r="JRT10" s="786"/>
      <c r="JRU10" s="786"/>
      <c r="JRV10" s="786"/>
      <c r="JRW10" s="786"/>
      <c r="JRX10" s="786"/>
      <c r="JRY10" s="786"/>
      <c r="JRZ10" s="786"/>
      <c r="JSA10" s="786"/>
      <c r="JSB10" s="786"/>
      <c r="JSC10" s="786"/>
      <c r="JSD10" s="786"/>
      <c r="JSE10" s="786"/>
      <c r="JSF10" s="786"/>
      <c r="JSG10" s="786"/>
      <c r="JSH10" s="786"/>
      <c r="JSI10" s="786"/>
      <c r="JSJ10" s="786"/>
      <c r="JSK10" s="786"/>
      <c r="JSL10" s="786"/>
      <c r="JSM10" s="786"/>
      <c r="JSN10" s="786"/>
      <c r="JSO10" s="786"/>
      <c r="JSP10" s="786"/>
      <c r="JSQ10" s="786"/>
      <c r="JSR10" s="786"/>
      <c r="JSS10" s="786"/>
      <c r="JST10" s="786"/>
      <c r="JSU10" s="786"/>
      <c r="JSV10" s="786"/>
      <c r="JSW10" s="786"/>
      <c r="JSX10" s="786"/>
      <c r="JSY10" s="786"/>
      <c r="JSZ10" s="786"/>
      <c r="JTA10" s="786"/>
      <c r="JTB10" s="786"/>
      <c r="JTC10" s="786"/>
      <c r="JTD10" s="786"/>
      <c r="JTE10" s="786"/>
      <c r="JTF10" s="786"/>
      <c r="JTG10" s="786"/>
      <c r="JTH10" s="786"/>
      <c r="JTI10" s="786"/>
      <c r="JTJ10" s="786"/>
      <c r="JTK10" s="786"/>
      <c r="JTL10" s="786"/>
      <c r="JTM10" s="786"/>
      <c r="JTN10" s="786"/>
      <c r="JTO10" s="786"/>
      <c r="JTP10" s="786"/>
      <c r="JTQ10" s="786"/>
      <c r="JTR10" s="786"/>
      <c r="JTS10" s="786"/>
      <c r="JTT10" s="786"/>
      <c r="JTU10" s="786"/>
      <c r="JTV10" s="786"/>
      <c r="JTW10" s="786"/>
      <c r="JTX10" s="786"/>
      <c r="JTY10" s="786"/>
      <c r="JTZ10" s="786"/>
      <c r="JUA10" s="786"/>
      <c r="JUB10" s="786"/>
      <c r="JUC10" s="786"/>
      <c r="JUD10" s="786"/>
      <c r="JUE10" s="786"/>
      <c r="JUF10" s="786"/>
      <c r="JUG10" s="786"/>
      <c r="JUH10" s="786"/>
      <c r="JUI10" s="786"/>
      <c r="JUJ10" s="786"/>
      <c r="JUK10" s="786"/>
      <c r="JUL10" s="786"/>
      <c r="JUM10" s="786"/>
      <c r="JUN10" s="786"/>
      <c r="JUO10" s="786"/>
      <c r="JUP10" s="786"/>
      <c r="JUQ10" s="786"/>
      <c r="JUR10" s="786"/>
      <c r="JUS10" s="786"/>
      <c r="JUT10" s="786"/>
      <c r="JUU10" s="786"/>
      <c r="JUV10" s="786"/>
      <c r="JUW10" s="786"/>
      <c r="JUX10" s="786"/>
      <c r="JUY10" s="786"/>
      <c r="JUZ10" s="786"/>
      <c r="JVA10" s="786"/>
      <c r="JVB10" s="786"/>
      <c r="JVC10" s="786"/>
      <c r="JVD10" s="786"/>
      <c r="JVE10" s="786"/>
      <c r="JVF10" s="786"/>
      <c r="JVG10" s="786"/>
      <c r="JVH10" s="786"/>
      <c r="JVI10" s="786"/>
      <c r="JVJ10" s="786"/>
      <c r="JVK10" s="786"/>
      <c r="JVL10" s="786"/>
      <c r="JVM10" s="786"/>
      <c r="JVN10" s="786"/>
      <c r="JVO10" s="786"/>
      <c r="JVP10" s="786"/>
      <c r="JVQ10" s="786"/>
      <c r="JVR10" s="786"/>
      <c r="JVS10" s="786"/>
      <c r="JVT10" s="786"/>
      <c r="JVU10" s="786"/>
      <c r="JVV10" s="786"/>
      <c r="JVW10" s="786"/>
      <c r="JVX10" s="786"/>
      <c r="JVY10" s="786"/>
      <c r="JVZ10" s="786"/>
      <c r="JWA10" s="786"/>
      <c r="JWB10" s="786"/>
      <c r="JWC10" s="786"/>
      <c r="JWD10" s="786"/>
      <c r="JWE10" s="786"/>
      <c r="JWF10" s="786"/>
      <c r="JWG10" s="786"/>
      <c r="JWH10" s="786"/>
      <c r="JWI10" s="786"/>
      <c r="JWJ10" s="786"/>
      <c r="JWK10" s="786"/>
      <c r="JWL10" s="786"/>
      <c r="JWM10" s="786"/>
      <c r="JWN10" s="786"/>
      <c r="JWO10" s="786"/>
      <c r="JWP10" s="786"/>
      <c r="JWQ10" s="786"/>
      <c r="JWR10" s="786"/>
      <c r="JWS10" s="786"/>
      <c r="JWT10" s="786"/>
      <c r="JWU10" s="786"/>
      <c r="JWV10" s="786"/>
      <c r="JWW10" s="786"/>
      <c r="JWX10" s="786"/>
      <c r="JWY10" s="786"/>
      <c r="JWZ10" s="786"/>
      <c r="JXA10" s="786"/>
      <c r="JXB10" s="786"/>
      <c r="JXC10" s="786"/>
      <c r="JXD10" s="786"/>
      <c r="JXE10" s="786"/>
      <c r="JXF10" s="786"/>
      <c r="JXG10" s="786"/>
      <c r="JXH10" s="786"/>
      <c r="JXI10" s="786"/>
      <c r="JXJ10" s="786"/>
      <c r="JXK10" s="786"/>
      <c r="JXL10" s="786"/>
      <c r="JXM10" s="786"/>
      <c r="JXN10" s="786"/>
      <c r="JXO10" s="786"/>
      <c r="JXP10" s="786"/>
      <c r="JXQ10" s="786"/>
      <c r="JXR10" s="786"/>
      <c r="JXS10" s="786"/>
      <c r="JXT10" s="786"/>
      <c r="JXU10" s="786"/>
      <c r="JXV10" s="786"/>
      <c r="JXW10" s="786"/>
      <c r="JXX10" s="786"/>
      <c r="JXY10" s="786"/>
      <c r="JXZ10" s="786"/>
      <c r="JYA10" s="786"/>
      <c r="JYB10" s="786"/>
      <c r="JYC10" s="786"/>
      <c r="JYD10" s="786"/>
      <c r="JYE10" s="786"/>
      <c r="JYF10" s="786"/>
      <c r="JYG10" s="786"/>
      <c r="JYH10" s="786"/>
      <c r="JYI10" s="786"/>
      <c r="JYJ10" s="786"/>
      <c r="JYK10" s="786"/>
      <c r="JYL10" s="786"/>
      <c r="JYM10" s="786"/>
      <c r="JYN10" s="786"/>
      <c r="JYO10" s="786"/>
      <c r="JYP10" s="786"/>
      <c r="JYQ10" s="786"/>
      <c r="JYR10" s="786"/>
      <c r="JYS10" s="786"/>
      <c r="JYT10" s="786"/>
      <c r="JYU10" s="786"/>
      <c r="JYV10" s="786"/>
      <c r="JYW10" s="786"/>
      <c r="JYX10" s="786"/>
      <c r="JYY10" s="786"/>
      <c r="JYZ10" s="786"/>
      <c r="JZA10" s="786"/>
      <c r="JZB10" s="786"/>
      <c r="JZC10" s="786"/>
      <c r="JZD10" s="786"/>
      <c r="JZE10" s="786"/>
      <c r="JZF10" s="786"/>
      <c r="JZG10" s="786"/>
      <c r="JZH10" s="786"/>
      <c r="JZI10" s="786"/>
      <c r="JZJ10" s="786"/>
      <c r="JZK10" s="786"/>
      <c r="JZL10" s="786"/>
      <c r="JZM10" s="786"/>
      <c r="JZN10" s="786"/>
      <c r="JZO10" s="786"/>
      <c r="JZP10" s="786"/>
      <c r="JZQ10" s="786"/>
      <c r="JZR10" s="786"/>
      <c r="JZS10" s="786"/>
      <c r="JZT10" s="786"/>
      <c r="JZU10" s="786"/>
      <c r="JZV10" s="786"/>
      <c r="JZW10" s="786"/>
      <c r="JZX10" s="786"/>
      <c r="JZY10" s="786"/>
      <c r="JZZ10" s="786"/>
      <c r="KAA10" s="786"/>
      <c r="KAB10" s="786"/>
      <c r="KAC10" s="786"/>
      <c r="KAD10" s="786"/>
      <c r="KAE10" s="786"/>
      <c r="KAF10" s="786"/>
      <c r="KAG10" s="786"/>
      <c r="KAH10" s="786"/>
      <c r="KAI10" s="786"/>
      <c r="KAJ10" s="786"/>
      <c r="KAK10" s="786"/>
      <c r="KAL10" s="786"/>
      <c r="KAM10" s="786"/>
      <c r="KAN10" s="786"/>
      <c r="KAO10" s="786"/>
      <c r="KAP10" s="786"/>
      <c r="KAQ10" s="786"/>
      <c r="KAR10" s="786"/>
      <c r="KAS10" s="786"/>
      <c r="KAT10" s="786"/>
      <c r="KAU10" s="786"/>
      <c r="KAV10" s="786"/>
      <c r="KAW10" s="786"/>
      <c r="KAX10" s="786"/>
      <c r="KAY10" s="786"/>
      <c r="KAZ10" s="786"/>
      <c r="KBA10" s="786"/>
      <c r="KBB10" s="786"/>
      <c r="KBC10" s="786"/>
      <c r="KBD10" s="786"/>
      <c r="KBE10" s="786"/>
      <c r="KBF10" s="786"/>
      <c r="KBG10" s="786"/>
      <c r="KBH10" s="786"/>
      <c r="KBI10" s="786"/>
      <c r="KBJ10" s="786"/>
      <c r="KBK10" s="786"/>
      <c r="KBL10" s="786"/>
      <c r="KBM10" s="786"/>
      <c r="KBN10" s="786"/>
      <c r="KBO10" s="786"/>
      <c r="KBP10" s="786"/>
      <c r="KBQ10" s="786"/>
      <c r="KBR10" s="786"/>
      <c r="KBS10" s="786"/>
      <c r="KBT10" s="786"/>
      <c r="KBU10" s="786"/>
      <c r="KBV10" s="786"/>
      <c r="KBW10" s="786"/>
      <c r="KBX10" s="786"/>
      <c r="KBY10" s="786"/>
      <c r="KBZ10" s="786"/>
      <c r="KCA10" s="786"/>
      <c r="KCB10" s="786"/>
      <c r="KCC10" s="786"/>
      <c r="KCD10" s="786"/>
      <c r="KCE10" s="786"/>
      <c r="KCF10" s="786"/>
      <c r="KCG10" s="786"/>
      <c r="KCH10" s="786"/>
      <c r="KCI10" s="786"/>
      <c r="KCJ10" s="786"/>
      <c r="KCK10" s="786"/>
      <c r="KCL10" s="786"/>
      <c r="KCM10" s="786"/>
      <c r="KCN10" s="786"/>
      <c r="KCO10" s="786"/>
      <c r="KCP10" s="786"/>
      <c r="KCQ10" s="786"/>
      <c r="KCR10" s="786"/>
      <c r="KCS10" s="786"/>
      <c r="KCT10" s="786"/>
      <c r="KCU10" s="786"/>
      <c r="KCV10" s="786"/>
      <c r="KCW10" s="786"/>
      <c r="KCX10" s="786"/>
      <c r="KCY10" s="786"/>
      <c r="KCZ10" s="786"/>
      <c r="KDA10" s="786"/>
      <c r="KDB10" s="786"/>
      <c r="KDC10" s="786"/>
      <c r="KDD10" s="786"/>
      <c r="KDE10" s="786"/>
      <c r="KDF10" s="786"/>
      <c r="KDG10" s="786"/>
      <c r="KDH10" s="786"/>
      <c r="KDI10" s="786"/>
      <c r="KDJ10" s="786"/>
      <c r="KDK10" s="786"/>
      <c r="KDL10" s="786"/>
      <c r="KDM10" s="786"/>
      <c r="KDN10" s="786"/>
      <c r="KDO10" s="786"/>
      <c r="KDP10" s="786"/>
      <c r="KDQ10" s="786"/>
      <c r="KDR10" s="786"/>
      <c r="KDS10" s="786"/>
      <c r="KDT10" s="786"/>
      <c r="KDU10" s="786"/>
      <c r="KDV10" s="786"/>
      <c r="KDW10" s="786"/>
      <c r="KDX10" s="786"/>
      <c r="KDY10" s="786"/>
      <c r="KDZ10" s="786"/>
      <c r="KEA10" s="786"/>
      <c r="KEB10" s="786"/>
      <c r="KEC10" s="786"/>
      <c r="KED10" s="786"/>
      <c r="KEE10" s="786"/>
      <c r="KEF10" s="786"/>
      <c r="KEG10" s="786"/>
      <c r="KEH10" s="786"/>
      <c r="KEI10" s="786"/>
      <c r="KEJ10" s="786"/>
      <c r="KEK10" s="786"/>
      <c r="KEL10" s="786"/>
      <c r="KEM10" s="786"/>
      <c r="KEN10" s="786"/>
      <c r="KEO10" s="786"/>
      <c r="KEP10" s="786"/>
      <c r="KEQ10" s="786"/>
      <c r="KER10" s="786"/>
      <c r="KES10" s="786"/>
      <c r="KET10" s="786"/>
      <c r="KEU10" s="786"/>
      <c r="KEV10" s="786"/>
      <c r="KEW10" s="786"/>
      <c r="KEX10" s="786"/>
      <c r="KEY10" s="786"/>
      <c r="KEZ10" s="786"/>
      <c r="KFA10" s="786"/>
      <c r="KFB10" s="786"/>
      <c r="KFC10" s="786"/>
      <c r="KFD10" s="786"/>
      <c r="KFE10" s="786"/>
      <c r="KFF10" s="786"/>
      <c r="KFG10" s="786"/>
      <c r="KFH10" s="786"/>
      <c r="KFI10" s="786"/>
      <c r="KFJ10" s="786"/>
      <c r="KFK10" s="786"/>
      <c r="KFL10" s="786"/>
      <c r="KFM10" s="786"/>
      <c r="KFN10" s="786"/>
      <c r="KFO10" s="786"/>
      <c r="KFP10" s="786"/>
      <c r="KFQ10" s="786"/>
      <c r="KFR10" s="786"/>
      <c r="KFS10" s="786"/>
      <c r="KFT10" s="786"/>
      <c r="KFU10" s="786"/>
      <c r="KFV10" s="786"/>
      <c r="KFW10" s="786"/>
      <c r="KFX10" s="786"/>
      <c r="KFY10" s="786"/>
      <c r="KFZ10" s="786"/>
      <c r="KGA10" s="786"/>
      <c r="KGB10" s="786"/>
      <c r="KGC10" s="786"/>
      <c r="KGD10" s="786"/>
      <c r="KGE10" s="786"/>
      <c r="KGF10" s="786"/>
      <c r="KGG10" s="786"/>
      <c r="KGH10" s="786"/>
      <c r="KGI10" s="786"/>
      <c r="KGJ10" s="786"/>
      <c r="KGK10" s="786"/>
      <c r="KGL10" s="786"/>
      <c r="KGM10" s="786"/>
      <c r="KGN10" s="786"/>
      <c r="KGO10" s="786"/>
      <c r="KGP10" s="786"/>
      <c r="KGQ10" s="786"/>
      <c r="KGR10" s="786"/>
      <c r="KGS10" s="786"/>
      <c r="KGT10" s="786"/>
      <c r="KGU10" s="786"/>
      <c r="KGV10" s="786"/>
      <c r="KGW10" s="786"/>
      <c r="KGX10" s="786"/>
      <c r="KGY10" s="786"/>
      <c r="KGZ10" s="786"/>
      <c r="KHA10" s="786"/>
      <c r="KHB10" s="786"/>
      <c r="KHC10" s="786"/>
      <c r="KHD10" s="786"/>
      <c r="KHE10" s="786"/>
      <c r="KHF10" s="786"/>
      <c r="KHG10" s="786"/>
      <c r="KHH10" s="786"/>
      <c r="KHI10" s="786"/>
      <c r="KHJ10" s="786"/>
      <c r="KHK10" s="786"/>
      <c r="KHL10" s="786"/>
      <c r="KHM10" s="786"/>
      <c r="KHN10" s="786"/>
      <c r="KHO10" s="786"/>
      <c r="KHP10" s="786"/>
      <c r="KHQ10" s="786"/>
      <c r="KHR10" s="786"/>
      <c r="KHS10" s="786"/>
      <c r="KHT10" s="786"/>
      <c r="KHU10" s="786"/>
      <c r="KHV10" s="786"/>
      <c r="KHW10" s="786"/>
      <c r="KHX10" s="786"/>
      <c r="KHY10" s="786"/>
      <c r="KHZ10" s="786"/>
      <c r="KIA10" s="786"/>
      <c r="KIB10" s="786"/>
      <c r="KIC10" s="786"/>
      <c r="KID10" s="786"/>
      <c r="KIE10" s="786"/>
      <c r="KIF10" s="786"/>
      <c r="KIG10" s="786"/>
      <c r="KIH10" s="786"/>
      <c r="KII10" s="786"/>
      <c r="KIJ10" s="786"/>
      <c r="KIK10" s="786"/>
      <c r="KIL10" s="786"/>
      <c r="KIM10" s="786"/>
      <c r="KIN10" s="786"/>
      <c r="KIO10" s="786"/>
      <c r="KIP10" s="786"/>
      <c r="KIQ10" s="786"/>
      <c r="KIR10" s="786"/>
      <c r="KIS10" s="786"/>
      <c r="KIT10" s="786"/>
      <c r="KIU10" s="786"/>
      <c r="KIV10" s="786"/>
      <c r="KIW10" s="786"/>
      <c r="KIX10" s="786"/>
      <c r="KIY10" s="786"/>
      <c r="KIZ10" s="786"/>
      <c r="KJA10" s="786"/>
      <c r="KJB10" s="786"/>
      <c r="KJC10" s="786"/>
      <c r="KJD10" s="786"/>
      <c r="KJE10" s="786"/>
      <c r="KJF10" s="786"/>
      <c r="KJG10" s="786"/>
      <c r="KJH10" s="786"/>
      <c r="KJI10" s="786"/>
      <c r="KJJ10" s="786"/>
      <c r="KJK10" s="786"/>
      <c r="KJL10" s="786"/>
      <c r="KJM10" s="786"/>
      <c r="KJN10" s="786"/>
      <c r="KJO10" s="786"/>
      <c r="KJP10" s="786"/>
      <c r="KJQ10" s="786"/>
      <c r="KJR10" s="786"/>
      <c r="KJS10" s="786"/>
      <c r="KJT10" s="786"/>
      <c r="KJU10" s="786"/>
      <c r="KJV10" s="786"/>
      <c r="KJW10" s="786"/>
      <c r="KJX10" s="786"/>
      <c r="KJY10" s="786"/>
      <c r="KJZ10" s="786"/>
      <c r="KKA10" s="786"/>
      <c r="KKB10" s="786"/>
      <c r="KKC10" s="786"/>
      <c r="KKD10" s="786"/>
      <c r="KKE10" s="786"/>
      <c r="KKF10" s="786"/>
      <c r="KKG10" s="786"/>
      <c r="KKH10" s="786"/>
      <c r="KKI10" s="786"/>
      <c r="KKJ10" s="786"/>
      <c r="KKK10" s="786"/>
      <c r="KKL10" s="786"/>
      <c r="KKM10" s="786"/>
      <c r="KKN10" s="786"/>
      <c r="KKO10" s="786"/>
      <c r="KKP10" s="786"/>
      <c r="KKQ10" s="786"/>
      <c r="KKR10" s="786"/>
      <c r="KKS10" s="786"/>
      <c r="KKT10" s="786"/>
      <c r="KKU10" s="786"/>
      <c r="KKV10" s="786"/>
      <c r="KKW10" s="786"/>
      <c r="KKX10" s="786"/>
      <c r="KKY10" s="786"/>
      <c r="KKZ10" s="786"/>
      <c r="KLA10" s="786"/>
      <c r="KLB10" s="786"/>
      <c r="KLC10" s="786"/>
      <c r="KLD10" s="786"/>
      <c r="KLE10" s="786"/>
      <c r="KLF10" s="786"/>
      <c r="KLG10" s="786"/>
      <c r="KLH10" s="786"/>
      <c r="KLI10" s="786"/>
      <c r="KLJ10" s="786"/>
      <c r="KLK10" s="786"/>
      <c r="KLL10" s="786"/>
      <c r="KLM10" s="786"/>
      <c r="KLN10" s="786"/>
      <c r="KLO10" s="786"/>
      <c r="KLP10" s="786"/>
      <c r="KLQ10" s="786"/>
      <c r="KLR10" s="786"/>
      <c r="KLS10" s="786"/>
      <c r="KLT10" s="786"/>
      <c r="KLU10" s="786"/>
      <c r="KLV10" s="786"/>
      <c r="KLW10" s="786"/>
      <c r="KLX10" s="786"/>
      <c r="KLY10" s="786"/>
      <c r="KLZ10" s="786"/>
      <c r="KMA10" s="786"/>
      <c r="KMB10" s="786"/>
      <c r="KMC10" s="786"/>
      <c r="KMD10" s="786"/>
      <c r="KME10" s="786"/>
      <c r="KMF10" s="786"/>
      <c r="KMG10" s="786"/>
      <c r="KMH10" s="786"/>
      <c r="KMI10" s="786"/>
      <c r="KMJ10" s="786"/>
      <c r="KMK10" s="786"/>
      <c r="KML10" s="786"/>
      <c r="KMM10" s="786"/>
      <c r="KMN10" s="786"/>
      <c r="KMO10" s="786"/>
      <c r="KMP10" s="786"/>
      <c r="KMQ10" s="786"/>
      <c r="KMR10" s="786"/>
      <c r="KMS10" s="786"/>
      <c r="KMT10" s="786"/>
      <c r="KMU10" s="786"/>
      <c r="KMV10" s="786"/>
      <c r="KMW10" s="786"/>
      <c r="KMX10" s="786"/>
      <c r="KMY10" s="786"/>
      <c r="KMZ10" s="786"/>
      <c r="KNA10" s="786"/>
      <c r="KNB10" s="786"/>
      <c r="KNC10" s="786"/>
      <c r="KND10" s="786"/>
      <c r="KNE10" s="786"/>
      <c r="KNF10" s="786"/>
      <c r="KNG10" s="786"/>
      <c r="KNH10" s="786"/>
      <c r="KNI10" s="786"/>
      <c r="KNJ10" s="786"/>
      <c r="KNK10" s="786"/>
      <c r="KNL10" s="786"/>
      <c r="KNM10" s="786"/>
      <c r="KNN10" s="786"/>
      <c r="KNO10" s="786"/>
      <c r="KNP10" s="786"/>
      <c r="KNQ10" s="786"/>
      <c r="KNR10" s="786"/>
      <c r="KNS10" s="786"/>
      <c r="KNT10" s="786"/>
      <c r="KNU10" s="786"/>
      <c r="KNV10" s="786"/>
      <c r="KNW10" s="786"/>
      <c r="KNX10" s="786"/>
      <c r="KNY10" s="786"/>
      <c r="KNZ10" s="786"/>
      <c r="KOA10" s="786"/>
      <c r="KOB10" s="786"/>
      <c r="KOC10" s="786"/>
      <c r="KOD10" s="786"/>
      <c r="KOE10" s="786"/>
      <c r="KOF10" s="786"/>
      <c r="KOG10" s="786"/>
      <c r="KOH10" s="786"/>
      <c r="KOI10" s="786"/>
      <c r="KOJ10" s="786"/>
      <c r="KOK10" s="786"/>
      <c r="KOL10" s="786"/>
      <c r="KOM10" s="786"/>
      <c r="KON10" s="786"/>
      <c r="KOO10" s="786"/>
      <c r="KOP10" s="786"/>
      <c r="KOQ10" s="786"/>
      <c r="KOR10" s="786"/>
      <c r="KOS10" s="786"/>
      <c r="KOT10" s="786"/>
      <c r="KOU10" s="786"/>
      <c r="KOV10" s="786"/>
      <c r="KOW10" s="786"/>
      <c r="KOX10" s="786"/>
      <c r="KOY10" s="786"/>
      <c r="KOZ10" s="786"/>
      <c r="KPA10" s="786"/>
      <c r="KPB10" s="786"/>
      <c r="KPC10" s="786"/>
      <c r="KPD10" s="786"/>
      <c r="KPE10" s="786"/>
      <c r="KPF10" s="786"/>
      <c r="KPG10" s="786"/>
      <c r="KPH10" s="786"/>
      <c r="KPI10" s="786"/>
      <c r="KPJ10" s="786"/>
      <c r="KPK10" s="786"/>
      <c r="KPL10" s="786"/>
      <c r="KPM10" s="786"/>
      <c r="KPN10" s="786"/>
      <c r="KPO10" s="786"/>
      <c r="KPP10" s="786"/>
      <c r="KPQ10" s="786"/>
      <c r="KPR10" s="786"/>
      <c r="KPS10" s="786"/>
      <c r="KPT10" s="786"/>
      <c r="KPU10" s="786"/>
      <c r="KPV10" s="786"/>
      <c r="KPW10" s="786"/>
      <c r="KPX10" s="786"/>
      <c r="KPY10" s="786"/>
      <c r="KPZ10" s="786"/>
      <c r="KQA10" s="786"/>
      <c r="KQB10" s="786"/>
      <c r="KQC10" s="786"/>
      <c r="KQD10" s="786"/>
      <c r="KQE10" s="786"/>
      <c r="KQF10" s="786"/>
      <c r="KQG10" s="786"/>
      <c r="KQH10" s="786"/>
      <c r="KQI10" s="786"/>
      <c r="KQJ10" s="786"/>
      <c r="KQK10" s="786"/>
      <c r="KQL10" s="786"/>
      <c r="KQM10" s="786"/>
      <c r="KQN10" s="786"/>
      <c r="KQO10" s="786"/>
      <c r="KQP10" s="786"/>
      <c r="KQQ10" s="786"/>
      <c r="KQR10" s="786"/>
      <c r="KQS10" s="786"/>
      <c r="KQT10" s="786"/>
      <c r="KQU10" s="786"/>
      <c r="KQV10" s="786"/>
      <c r="KQW10" s="786"/>
      <c r="KQX10" s="786"/>
      <c r="KQY10" s="786"/>
      <c r="KQZ10" s="786"/>
      <c r="KRA10" s="786"/>
      <c r="KRB10" s="786"/>
      <c r="KRC10" s="786"/>
      <c r="KRD10" s="786"/>
      <c r="KRE10" s="786"/>
      <c r="KRF10" s="786"/>
      <c r="KRG10" s="786"/>
      <c r="KRH10" s="786"/>
      <c r="KRI10" s="786"/>
      <c r="KRJ10" s="786"/>
      <c r="KRK10" s="786"/>
      <c r="KRL10" s="786"/>
      <c r="KRM10" s="786"/>
      <c r="KRN10" s="786"/>
      <c r="KRO10" s="786"/>
      <c r="KRP10" s="786"/>
      <c r="KRQ10" s="786"/>
      <c r="KRR10" s="786"/>
      <c r="KRS10" s="786"/>
      <c r="KRT10" s="786"/>
      <c r="KRU10" s="786"/>
      <c r="KRV10" s="786"/>
      <c r="KRW10" s="786"/>
      <c r="KRX10" s="786"/>
      <c r="KRY10" s="786"/>
      <c r="KRZ10" s="786"/>
      <c r="KSA10" s="786"/>
      <c r="KSB10" s="786"/>
      <c r="KSC10" s="786"/>
      <c r="KSD10" s="786"/>
      <c r="KSE10" s="786"/>
      <c r="KSF10" s="786"/>
      <c r="KSG10" s="786"/>
      <c r="KSH10" s="786"/>
      <c r="KSI10" s="786"/>
      <c r="KSJ10" s="786"/>
      <c r="KSK10" s="786"/>
      <c r="KSL10" s="786"/>
      <c r="KSM10" s="786"/>
      <c r="KSN10" s="786"/>
      <c r="KSO10" s="786"/>
      <c r="KSP10" s="786"/>
      <c r="KSQ10" s="786"/>
      <c r="KSR10" s="786"/>
      <c r="KSS10" s="786"/>
      <c r="KST10" s="786"/>
      <c r="KSU10" s="786"/>
      <c r="KSV10" s="786"/>
      <c r="KSW10" s="786"/>
      <c r="KSX10" s="786"/>
      <c r="KSY10" s="786"/>
      <c r="KSZ10" s="786"/>
      <c r="KTA10" s="786"/>
      <c r="KTB10" s="786"/>
      <c r="KTC10" s="786"/>
      <c r="KTD10" s="786"/>
      <c r="KTE10" s="786"/>
      <c r="KTF10" s="786"/>
      <c r="KTG10" s="786"/>
      <c r="KTH10" s="786"/>
      <c r="KTI10" s="786"/>
      <c r="KTJ10" s="786"/>
      <c r="KTK10" s="786"/>
      <c r="KTL10" s="786"/>
      <c r="KTM10" s="786"/>
      <c r="KTN10" s="786"/>
      <c r="KTO10" s="786"/>
      <c r="KTP10" s="786"/>
      <c r="KTQ10" s="786"/>
      <c r="KTR10" s="786"/>
      <c r="KTS10" s="786"/>
      <c r="KTT10" s="786"/>
      <c r="KTU10" s="786"/>
      <c r="KTV10" s="786"/>
      <c r="KTW10" s="786"/>
      <c r="KTX10" s="786"/>
      <c r="KTY10" s="786"/>
      <c r="KTZ10" s="786"/>
      <c r="KUA10" s="786"/>
      <c r="KUB10" s="786"/>
      <c r="KUC10" s="786"/>
      <c r="KUD10" s="786"/>
      <c r="KUE10" s="786"/>
      <c r="KUF10" s="786"/>
      <c r="KUG10" s="786"/>
      <c r="KUH10" s="786"/>
      <c r="KUI10" s="786"/>
      <c r="KUJ10" s="786"/>
      <c r="KUK10" s="786"/>
      <c r="KUL10" s="786"/>
      <c r="KUM10" s="786"/>
      <c r="KUN10" s="786"/>
      <c r="KUO10" s="786"/>
      <c r="KUP10" s="786"/>
      <c r="KUQ10" s="786"/>
      <c r="KUR10" s="786"/>
      <c r="KUS10" s="786"/>
      <c r="KUT10" s="786"/>
      <c r="KUU10" s="786"/>
      <c r="KUV10" s="786"/>
      <c r="KUW10" s="786"/>
      <c r="KUX10" s="786"/>
      <c r="KUY10" s="786"/>
      <c r="KUZ10" s="786"/>
      <c r="KVA10" s="786"/>
      <c r="KVB10" s="786"/>
      <c r="KVC10" s="786"/>
      <c r="KVD10" s="786"/>
      <c r="KVE10" s="786"/>
      <c r="KVF10" s="786"/>
      <c r="KVG10" s="786"/>
      <c r="KVH10" s="786"/>
      <c r="KVI10" s="786"/>
      <c r="KVJ10" s="786"/>
      <c r="KVK10" s="786"/>
      <c r="KVL10" s="786"/>
      <c r="KVM10" s="786"/>
      <c r="KVN10" s="786"/>
      <c r="KVO10" s="786"/>
      <c r="KVP10" s="786"/>
      <c r="KVQ10" s="786"/>
      <c r="KVR10" s="786"/>
      <c r="KVS10" s="786"/>
      <c r="KVT10" s="786"/>
      <c r="KVU10" s="786"/>
      <c r="KVV10" s="786"/>
      <c r="KVW10" s="786"/>
      <c r="KVX10" s="786"/>
      <c r="KVY10" s="786"/>
      <c r="KVZ10" s="786"/>
      <c r="KWA10" s="786"/>
      <c r="KWB10" s="786"/>
      <c r="KWC10" s="786"/>
      <c r="KWD10" s="786"/>
      <c r="KWE10" s="786"/>
      <c r="KWF10" s="786"/>
      <c r="KWG10" s="786"/>
      <c r="KWH10" s="786"/>
      <c r="KWI10" s="786"/>
      <c r="KWJ10" s="786"/>
      <c r="KWK10" s="786"/>
      <c r="KWL10" s="786"/>
      <c r="KWM10" s="786"/>
      <c r="KWN10" s="786"/>
      <c r="KWO10" s="786"/>
      <c r="KWP10" s="786"/>
      <c r="KWQ10" s="786"/>
      <c r="KWR10" s="786"/>
      <c r="KWS10" s="786"/>
      <c r="KWT10" s="786"/>
      <c r="KWU10" s="786"/>
      <c r="KWV10" s="786"/>
      <c r="KWW10" s="786"/>
      <c r="KWX10" s="786"/>
      <c r="KWY10" s="786"/>
      <c r="KWZ10" s="786"/>
      <c r="KXA10" s="786"/>
      <c r="KXB10" s="786"/>
      <c r="KXC10" s="786"/>
      <c r="KXD10" s="786"/>
      <c r="KXE10" s="786"/>
      <c r="KXF10" s="786"/>
      <c r="KXG10" s="786"/>
      <c r="KXH10" s="786"/>
      <c r="KXI10" s="786"/>
      <c r="KXJ10" s="786"/>
      <c r="KXK10" s="786"/>
      <c r="KXL10" s="786"/>
      <c r="KXM10" s="786"/>
      <c r="KXN10" s="786"/>
      <c r="KXO10" s="786"/>
      <c r="KXP10" s="786"/>
      <c r="KXQ10" s="786"/>
      <c r="KXR10" s="786"/>
      <c r="KXS10" s="786"/>
      <c r="KXT10" s="786"/>
      <c r="KXU10" s="786"/>
      <c r="KXV10" s="786"/>
      <c r="KXW10" s="786"/>
      <c r="KXX10" s="786"/>
      <c r="KXY10" s="786"/>
      <c r="KXZ10" s="786"/>
      <c r="KYA10" s="786"/>
      <c r="KYB10" s="786"/>
      <c r="KYC10" s="786"/>
      <c r="KYD10" s="786"/>
      <c r="KYE10" s="786"/>
      <c r="KYF10" s="786"/>
      <c r="KYG10" s="786"/>
      <c r="KYH10" s="786"/>
      <c r="KYI10" s="786"/>
      <c r="KYJ10" s="786"/>
      <c r="KYK10" s="786"/>
      <c r="KYL10" s="786"/>
      <c r="KYM10" s="786"/>
      <c r="KYN10" s="786"/>
      <c r="KYO10" s="786"/>
      <c r="KYP10" s="786"/>
      <c r="KYQ10" s="786"/>
      <c r="KYR10" s="786"/>
      <c r="KYS10" s="786"/>
      <c r="KYT10" s="786"/>
      <c r="KYU10" s="786"/>
      <c r="KYV10" s="786"/>
      <c r="KYW10" s="786"/>
      <c r="KYX10" s="786"/>
      <c r="KYY10" s="786"/>
      <c r="KYZ10" s="786"/>
      <c r="KZA10" s="786"/>
      <c r="KZB10" s="786"/>
      <c r="KZC10" s="786"/>
      <c r="KZD10" s="786"/>
      <c r="KZE10" s="786"/>
      <c r="KZF10" s="786"/>
      <c r="KZG10" s="786"/>
      <c r="KZH10" s="786"/>
      <c r="KZI10" s="786"/>
      <c r="KZJ10" s="786"/>
      <c r="KZK10" s="786"/>
      <c r="KZL10" s="786"/>
      <c r="KZM10" s="786"/>
      <c r="KZN10" s="786"/>
      <c r="KZO10" s="786"/>
      <c r="KZP10" s="786"/>
      <c r="KZQ10" s="786"/>
      <c r="KZR10" s="786"/>
      <c r="KZS10" s="786"/>
      <c r="KZT10" s="786"/>
      <c r="KZU10" s="786"/>
      <c r="KZV10" s="786"/>
      <c r="KZW10" s="786"/>
      <c r="KZX10" s="786"/>
      <c r="KZY10" s="786"/>
      <c r="KZZ10" s="786"/>
      <c r="LAA10" s="786"/>
      <c r="LAB10" s="786"/>
      <c r="LAC10" s="786"/>
      <c r="LAD10" s="786"/>
      <c r="LAE10" s="786"/>
      <c r="LAF10" s="786"/>
      <c r="LAG10" s="786"/>
      <c r="LAH10" s="786"/>
      <c r="LAI10" s="786"/>
      <c r="LAJ10" s="786"/>
      <c r="LAK10" s="786"/>
      <c r="LAL10" s="786"/>
      <c r="LAM10" s="786"/>
      <c r="LAN10" s="786"/>
      <c r="LAO10" s="786"/>
      <c r="LAP10" s="786"/>
      <c r="LAQ10" s="786"/>
      <c r="LAR10" s="786"/>
      <c r="LAS10" s="786"/>
      <c r="LAT10" s="786"/>
      <c r="LAU10" s="786"/>
      <c r="LAV10" s="786"/>
      <c r="LAW10" s="786"/>
      <c r="LAX10" s="786"/>
      <c r="LAY10" s="786"/>
      <c r="LAZ10" s="786"/>
      <c r="LBA10" s="786"/>
      <c r="LBB10" s="786"/>
      <c r="LBC10" s="786"/>
      <c r="LBD10" s="786"/>
      <c r="LBE10" s="786"/>
      <c r="LBF10" s="786"/>
      <c r="LBG10" s="786"/>
      <c r="LBH10" s="786"/>
      <c r="LBI10" s="786"/>
      <c r="LBJ10" s="786"/>
      <c r="LBK10" s="786"/>
      <c r="LBL10" s="786"/>
      <c r="LBM10" s="786"/>
      <c r="LBN10" s="786"/>
      <c r="LBO10" s="786"/>
      <c r="LBP10" s="786"/>
      <c r="LBQ10" s="786"/>
      <c r="LBR10" s="786"/>
      <c r="LBS10" s="786"/>
      <c r="LBT10" s="786"/>
      <c r="LBU10" s="786"/>
      <c r="LBV10" s="786"/>
      <c r="LBW10" s="786"/>
      <c r="LBX10" s="786"/>
      <c r="LBY10" s="786"/>
      <c r="LBZ10" s="786"/>
      <c r="LCA10" s="786"/>
      <c r="LCB10" s="786"/>
      <c r="LCC10" s="786"/>
      <c r="LCD10" s="786"/>
      <c r="LCE10" s="786"/>
      <c r="LCF10" s="786"/>
      <c r="LCG10" s="786"/>
      <c r="LCH10" s="786"/>
      <c r="LCI10" s="786"/>
      <c r="LCJ10" s="786"/>
      <c r="LCK10" s="786"/>
      <c r="LCL10" s="786"/>
      <c r="LCM10" s="786"/>
      <c r="LCN10" s="786"/>
      <c r="LCO10" s="786"/>
      <c r="LCP10" s="786"/>
      <c r="LCQ10" s="786"/>
      <c r="LCR10" s="786"/>
      <c r="LCS10" s="786"/>
      <c r="LCT10" s="786"/>
      <c r="LCU10" s="786"/>
      <c r="LCV10" s="786"/>
      <c r="LCW10" s="786"/>
      <c r="LCX10" s="786"/>
      <c r="LCY10" s="786"/>
      <c r="LCZ10" s="786"/>
      <c r="LDA10" s="786"/>
      <c r="LDB10" s="786"/>
      <c r="LDC10" s="786"/>
      <c r="LDD10" s="786"/>
      <c r="LDE10" s="786"/>
      <c r="LDF10" s="786"/>
      <c r="LDG10" s="786"/>
      <c r="LDH10" s="786"/>
      <c r="LDI10" s="786"/>
      <c r="LDJ10" s="786"/>
      <c r="LDK10" s="786"/>
      <c r="LDL10" s="786"/>
      <c r="LDM10" s="786"/>
      <c r="LDN10" s="786"/>
      <c r="LDO10" s="786"/>
      <c r="LDP10" s="786"/>
      <c r="LDQ10" s="786"/>
      <c r="LDR10" s="786"/>
      <c r="LDS10" s="786"/>
      <c r="LDT10" s="786"/>
      <c r="LDU10" s="786"/>
      <c r="LDV10" s="786"/>
      <c r="LDW10" s="786"/>
      <c r="LDX10" s="786"/>
      <c r="LDY10" s="786"/>
      <c r="LDZ10" s="786"/>
      <c r="LEA10" s="786"/>
      <c r="LEB10" s="786"/>
      <c r="LEC10" s="786"/>
      <c r="LED10" s="786"/>
      <c r="LEE10" s="786"/>
      <c r="LEF10" s="786"/>
      <c r="LEG10" s="786"/>
      <c r="LEH10" s="786"/>
      <c r="LEI10" s="786"/>
      <c r="LEJ10" s="786"/>
      <c r="LEK10" s="786"/>
      <c r="LEL10" s="786"/>
      <c r="LEM10" s="786"/>
      <c r="LEN10" s="786"/>
      <c r="LEO10" s="786"/>
      <c r="LEP10" s="786"/>
      <c r="LEQ10" s="786"/>
      <c r="LER10" s="786"/>
      <c r="LES10" s="786"/>
      <c r="LET10" s="786"/>
      <c r="LEU10" s="786"/>
      <c r="LEV10" s="786"/>
      <c r="LEW10" s="786"/>
      <c r="LEX10" s="786"/>
      <c r="LEY10" s="786"/>
      <c r="LEZ10" s="786"/>
      <c r="LFA10" s="786"/>
      <c r="LFB10" s="786"/>
      <c r="LFC10" s="786"/>
      <c r="LFD10" s="786"/>
      <c r="LFE10" s="786"/>
      <c r="LFF10" s="786"/>
      <c r="LFG10" s="786"/>
      <c r="LFH10" s="786"/>
      <c r="LFI10" s="786"/>
      <c r="LFJ10" s="786"/>
      <c r="LFK10" s="786"/>
      <c r="LFL10" s="786"/>
      <c r="LFM10" s="786"/>
      <c r="LFN10" s="786"/>
      <c r="LFO10" s="786"/>
      <c r="LFP10" s="786"/>
      <c r="LFQ10" s="786"/>
      <c r="LFR10" s="786"/>
      <c r="LFS10" s="786"/>
      <c r="LFT10" s="786"/>
      <c r="LFU10" s="786"/>
      <c r="LFV10" s="786"/>
      <c r="LFW10" s="786"/>
      <c r="LFX10" s="786"/>
      <c r="LFY10" s="786"/>
      <c r="LFZ10" s="786"/>
      <c r="LGA10" s="786"/>
      <c r="LGB10" s="786"/>
      <c r="LGC10" s="786"/>
      <c r="LGD10" s="786"/>
      <c r="LGE10" s="786"/>
      <c r="LGF10" s="786"/>
      <c r="LGG10" s="786"/>
      <c r="LGH10" s="786"/>
      <c r="LGI10" s="786"/>
      <c r="LGJ10" s="786"/>
      <c r="LGK10" s="786"/>
      <c r="LGL10" s="786"/>
      <c r="LGM10" s="786"/>
      <c r="LGN10" s="786"/>
      <c r="LGO10" s="786"/>
      <c r="LGP10" s="786"/>
      <c r="LGQ10" s="786"/>
      <c r="LGR10" s="786"/>
      <c r="LGS10" s="786"/>
      <c r="LGT10" s="786"/>
      <c r="LGU10" s="786"/>
      <c r="LGV10" s="786"/>
      <c r="LGW10" s="786"/>
      <c r="LGX10" s="786"/>
      <c r="LGY10" s="786"/>
      <c r="LGZ10" s="786"/>
      <c r="LHA10" s="786"/>
      <c r="LHB10" s="786"/>
      <c r="LHC10" s="786"/>
      <c r="LHD10" s="786"/>
      <c r="LHE10" s="786"/>
      <c r="LHF10" s="786"/>
    </row>
    <row r="11" s="342" customFormat="1" customHeight="1" spans="1:8326">
      <c r="A11" s="411"/>
      <c r="B11" s="412"/>
      <c r="C11" s="411"/>
      <c r="D11" s="411"/>
      <c r="E11" s="411"/>
      <c r="F11" s="102" t="s">
        <v>2215</v>
      </c>
      <c r="G11" s="413"/>
      <c r="H11" s="414"/>
      <c r="I11" s="99"/>
      <c r="J11" s="100"/>
      <c r="K11" s="450"/>
      <c r="L11" s="150">
        <f t="shared" si="8"/>
        <v>0</v>
      </c>
      <c r="M11" s="151">
        <f t="shared" si="9"/>
        <v>0</v>
      </c>
      <c r="N11" s="451"/>
      <c r="O11" s="452"/>
      <c r="P11" s="453"/>
      <c r="Q11" s="33">
        <f t="shared" si="10"/>
        <v>0</v>
      </c>
      <c r="R11" s="34">
        <f t="shared" si="11"/>
        <v>0</v>
      </c>
      <c r="S11" s="488"/>
      <c r="T11" s="488"/>
      <c r="U11" s="488"/>
      <c r="V11" s="488"/>
      <c r="W11" s="488"/>
      <c r="X11" s="489"/>
      <c r="Y11" s="505"/>
      <c r="Z11" s="505"/>
      <c r="AA11" s="505"/>
      <c r="AB11" s="505"/>
      <c r="AC11" s="99"/>
      <c r="AD11" s="505"/>
      <c r="AE11" s="505"/>
      <c r="AF11" s="505"/>
      <c r="AG11" s="505"/>
      <c r="AH11" s="505"/>
      <c r="AI11" s="505"/>
      <c r="AJ11" s="505"/>
      <c r="AK11" s="505"/>
      <c r="AL11" s="505"/>
      <c r="AM11" s="505"/>
      <c r="AN11" s="505"/>
      <c r="AO11" s="505"/>
      <c r="AP11" s="505"/>
      <c r="AQ11" s="505"/>
      <c r="AR11" s="505"/>
      <c r="AS11" s="505"/>
      <c r="AT11" s="505"/>
      <c r="AU11" s="505"/>
      <c r="AV11" s="505"/>
      <c r="AW11" s="505"/>
      <c r="AX11" s="490"/>
      <c r="AY11" s="100"/>
      <c r="AZ11" s="48"/>
      <c r="BA11" s="528"/>
      <c r="BB11" s="528"/>
      <c r="BC11" s="528"/>
      <c r="BD11" s="529"/>
      <c r="BE11" s="532"/>
      <c r="BF11" s="529"/>
      <c r="BG11" s="528"/>
      <c r="BH11" s="528"/>
      <c r="BI11" s="528"/>
      <c r="BJ11" s="528"/>
      <c r="BK11" s="528"/>
      <c r="BL11" s="528"/>
      <c r="BM11" s="528"/>
      <c r="BN11" s="528"/>
      <c r="BO11" s="528"/>
      <c r="BP11" s="528"/>
      <c r="BQ11" s="528"/>
      <c r="BR11" s="528"/>
      <c r="BS11" s="538"/>
      <c r="BT11" s="538"/>
      <c r="BU11" s="354"/>
      <c r="BV11" s="354"/>
      <c r="BW11" s="354"/>
      <c r="BX11" s="354"/>
      <c r="BY11" s="354"/>
      <c r="BZ11" s="354"/>
      <c r="CA11" s="354"/>
      <c r="CB11" s="354"/>
      <c r="CC11" s="354"/>
      <c r="CD11" s="354"/>
      <c r="CE11" s="354"/>
      <c r="CF11" s="354"/>
      <c r="CG11" s="354"/>
      <c r="CH11" s="354"/>
      <c r="CI11" s="354"/>
      <c r="CJ11" s="354"/>
      <c r="CK11" s="354"/>
      <c r="CL11" s="354"/>
      <c r="CM11" s="354"/>
      <c r="CN11" s="354"/>
      <c r="CO11" s="354"/>
      <c r="CP11" s="358"/>
      <c r="CQ11" s="354"/>
      <c r="CR11" s="354"/>
      <c r="CS11" s="354"/>
      <c r="CT11" s="354"/>
      <c r="CU11" s="354"/>
      <c r="CV11" s="354"/>
      <c r="CW11" s="354"/>
      <c r="CX11" s="354"/>
      <c r="CY11" s="354"/>
      <c r="CZ11" s="354"/>
      <c r="DA11" s="354"/>
      <c r="DB11" s="354"/>
      <c r="DC11" s="354"/>
      <c r="DD11" s="354"/>
      <c r="DE11" s="354"/>
      <c r="DF11" s="354"/>
      <c r="DG11" s="354"/>
      <c r="DH11" s="354"/>
      <c r="DI11" s="354"/>
      <c r="DJ11" s="354"/>
      <c r="DK11" s="354"/>
      <c r="DL11" s="354"/>
      <c r="DM11" s="354"/>
      <c r="DN11" s="354"/>
      <c r="DO11" s="354"/>
      <c r="DP11" s="354"/>
      <c r="DQ11" s="354"/>
      <c r="DR11" s="354"/>
      <c r="DS11" s="354"/>
      <c r="DT11" s="354"/>
      <c r="DU11" s="354"/>
      <c r="DV11" s="354"/>
      <c r="DW11" s="354"/>
      <c r="DX11" s="354"/>
      <c r="DY11" s="354"/>
      <c r="DZ11" s="604"/>
      <c r="EA11" s="605"/>
      <c r="EB11" s="356"/>
      <c r="EC11" s="356"/>
      <c r="ED11" s="356"/>
      <c r="EE11" s="358"/>
      <c r="EF11" s="48"/>
      <c r="EG11" s="46"/>
      <c r="EH11" s="46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8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354"/>
      <c r="FR11" s="354"/>
      <c r="FS11" s="354"/>
      <c r="FT11" s="354"/>
      <c r="FU11" s="354"/>
      <c r="FV11" s="354"/>
      <c r="FW11" s="354"/>
      <c r="FX11" s="354"/>
      <c r="FY11" s="354"/>
      <c r="FZ11" s="354"/>
      <c r="GA11" s="354"/>
      <c r="GB11" s="354"/>
      <c r="GC11" s="354"/>
      <c r="GD11" s="354"/>
      <c r="GE11" s="354"/>
      <c r="GF11" s="354"/>
      <c r="GG11" s="354"/>
      <c r="GH11" s="354"/>
      <c r="GI11" s="354"/>
      <c r="GJ11" s="354"/>
      <c r="GK11" s="354"/>
      <c r="GL11" s="354"/>
      <c r="GM11" s="354"/>
      <c r="GN11" s="354"/>
      <c r="GO11" s="354"/>
      <c r="GP11" s="354"/>
      <c r="GQ11" s="354"/>
      <c r="GR11" s="354"/>
      <c r="GS11" s="354"/>
      <c r="GT11" s="354"/>
      <c r="GU11" s="354"/>
      <c r="GV11" s="354"/>
      <c r="GW11" s="354"/>
      <c r="GX11" s="354"/>
      <c r="GY11" s="354"/>
      <c r="GZ11" s="354"/>
      <c r="HA11" s="354"/>
      <c r="HB11" s="354"/>
      <c r="HC11" s="354"/>
      <c r="HD11" s="354"/>
      <c r="HE11" s="354"/>
      <c r="HF11" s="354"/>
      <c r="HG11" s="354"/>
      <c r="HH11" s="354"/>
      <c r="HI11" s="354"/>
      <c r="HJ11" s="354"/>
      <c r="HK11" s="354"/>
      <c r="HL11" s="354"/>
      <c r="HM11" s="354"/>
      <c r="HN11" s="354"/>
      <c r="HO11" s="354"/>
      <c r="HP11" s="354"/>
      <c r="HQ11" s="354"/>
      <c r="HR11" s="354"/>
      <c r="HS11" s="354"/>
      <c r="HT11" s="354"/>
      <c r="HU11" s="354"/>
      <c r="HV11" s="354"/>
      <c r="HW11" s="354"/>
      <c r="HX11" s="354"/>
      <c r="HY11" s="354"/>
      <c r="HZ11" s="354"/>
      <c r="IA11" s="354"/>
      <c r="IB11" s="354"/>
      <c r="IC11" s="354"/>
      <c r="ID11" s="354"/>
      <c r="IE11" s="354"/>
      <c r="IF11" s="354"/>
      <c r="IG11" s="354"/>
      <c r="IH11" s="354"/>
      <c r="II11" s="354"/>
      <c r="IJ11" s="354"/>
      <c r="IK11" s="354"/>
      <c r="IL11" s="354"/>
      <c r="IM11" s="354"/>
      <c r="IN11" s="354"/>
      <c r="IO11" s="354"/>
      <c r="IP11" s="354"/>
      <c r="IQ11" s="354"/>
      <c r="IR11" s="50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354"/>
      <c r="JM11" s="354"/>
      <c r="JN11" s="354"/>
      <c r="JO11" s="354"/>
      <c r="JP11" s="354"/>
      <c r="JQ11" s="354"/>
      <c r="JR11" s="354"/>
      <c r="JS11" s="354"/>
      <c r="JT11" s="354"/>
      <c r="JU11" s="354"/>
      <c r="JV11" s="354"/>
      <c r="JW11" s="354"/>
      <c r="JX11" s="354"/>
      <c r="JY11" s="354"/>
      <c r="JZ11" s="354"/>
      <c r="KA11" s="354"/>
      <c r="KB11" s="354"/>
      <c r="KC11" s="354"/>
      <c r="KD11" s="354"/>
      <c r="KE11" s="354"/>
      <c r="KF11" s="354"/>
      <c r="KG11" s="354"/>
      <c r="KH11" s="354"/>
      <c r="KI11" s="354"/>
      <c r="KJ11" s="354"/>
      <c r="KK11" s="354"/>
      <c r="KL11" s="354"/>
      <c r="KM11" s="354"/>
      <c r="KN11" s="354"/>
      <c r="KO11" s="354"/>
      <c r="KP11" s="354"/>
      <c r="KQ11" s="354"/>
      <c r="KR11" s="354"/>
      <c r="KS11" s="354"/>
      <c r="KT11" s="354"/>
      <c r="KU11" s="354"/>
      <c r="KV11" s="660"/>
      <c r="KW11" s="47"/>
      <c r="KX11" s="47"/>
      <c r="KY11" s="47"/>
      <c r="KZ11" s="47"/>
      <c r="LA11" s="47"/>
      <c r="LB11" s="47"/>
      <c r="LC11" s="47"/>
      <c r="LD11" s="354"/>
      <c r="LE11" s="354"/>
      <c r="LF11" s="354"/>
      <c r="LG11" s="354"/>
      <c r="LH11" s="354"/>
      <c r="LI11" s="354"/>
      <c r="LJ11" s="354"/>
      <c r="LK11" s="354"/>
      <c r="LL11" s="354"/>
      <c r="LM11" s="354"/>
      <c r="LN11" s="354"/>
      <c r="LO11" s="354"/>
      <c r="LP11" s="354"/>
      <c r="LQ11" s="354"/>
      <c r="LR11" s="354"/>
      <c r="LS11" s="354"/>
      <c r="LT11" s="354"/>
      <c r="LU11" s="354"/>
      <c r="LV11" s="354"/>
      <c r="LW11" s="660"/>
      <c r="LX11" s="354"/>
      <c r="LY11" s="354"/>
      <c r="LZ11" s="354"/>
      <c r="MA11" s="354"/>
      <c r="MB11" s="354"/>
      <c r="MC11" s="354"/>
      <c r="MD11" s="354"/>
      <c r="ME11" s="354"/>
      <c r="MF11" s="354"/>
      <c r="MG11" s="354"/>
      <c r="MH11" s="354"/>
      <c r="MI11" s="354"/>
      <c r="MJ11" s="354"/>
      <c r="MK11" s="354"/>
      <c r="ML11" s="354"/>
      <c r="MM11" s="354"/>
      <c r="MN11" s="354"/>
      <c r="MO11" s="354"/>
      <c r="MP11" s="354"/>
      <c r="MQ11" s="354"/>
      <c r="MR11" s="354"/>
      <c r="MS11" s="51"/>
      <c r="MT11" s="679"/>
      <c r="MU11" s="679"/>
      <c r="MV11" s="680"/>
      <c r="MW11" s="679"/>
      <c r="MX11" s="679"/>
      <c r="MY11" s="704"/>
      <c r="MZ11" s="705"/>
      <c r="NA11" s="705"/>
      <c r="NB11" s="706"/>
      <c r="NC11" s="707"/>
      <c r="ND11" s="707"/>
      <c r="NE11" s="733"/>
      <c r="NF11" s="734"/>
      <c r="NG11" s="734"/>
      <c r="NH11" s="734"/>
      <c r="NI11" s="735"/>
      <c r="NJ11" s="733"/>
      <c r="NK11" s="736"/>
      <c r="NL11" s="737"/>
      <c r="NM11" s="734"/>
      <c r="NN11" s="734"/>
      <c r="NO11" s="758"/>
      <c r="NP11" s="734"/>
      <c r="NQ11" s="759"/>
      <c r="NR11" s="734"/>
      <c r="NS11" s="734"/>
      <c r="NT11" s="734"/>
      <c r="NU11" s="734"/>
      <c r="NV11" s="768"/>
      <c r="NW11" s="768"/>
      <c r="NX11" s="734"/>
      <c r="NY11" s="734"/>
      <c r="NZ11" s="734"/>
      <c r="OA11" s="734"/>
      <c r="OB11" s="734"/>
      <c r="OC11" s="734"/>
      <c r="OD11" s="734"/>
      <c r="OE11" s="779"/>
      <c r="OF11" s="779"/>
      <c r="OG11" s="779"/>
      <c r="OH11" s="779"/>
      <c r="OI11" s="779"/>
      <c r="OJ11" s="734"/>
      <c r="OK11" s="734"/>
      <c r="OL11" s="734"/>
      <c r="OM11" s="734"/>
      <c r="ON11" s="734"/>
      <c r="OO11" s="734"/>
      <c r="OP11" s="734"/>
      <c r="OQ11" s="734"/>
      <c r="OR11" s="734"/>
      <c r="OS11" s="734"/>
      <c r="OT11" s="734"/>
      <c r="OU11" s="734"/>
      <c r="OV11" s="734"/>
      <c r="OW11" s="734"/>
      <c r="OX11" s="734"/>
      <c r="OY11" s="734"/>
      <c r="OZ11" s="734"/>
      <c r="PA11" s="734"/>
      <c r="PB11" s="734"/>
      <c r="PC11" s="734"/>
      <c r="PD11" s="734"/>
      <c r="PE11" s="734"/>
      <c r="PF11" s="734"/>
      <c r="PG11" s="734"/>
      <c r="PH11" s="786"/>
      <c r="PI11" s="786"/>
      <c r="PJ11" s="786"/>
      <c r="PK11" s="786"/>
      <c r="PL11" s="786"/>
      <c r="PM11" s="786"/>
      <c r="PN11" s="786"/>
      <c r="PO11" s="786"/>
      <c r="PP11" s="786"/>
      <c r="PQ11" s="786"/>
      <c r="PR11" s="786"/>
      <c r="PS11" s="786"/>
      <c r="PT11" s="786"/>
      <c r="PU11" s="786"/>
      <c r="PV11" s="786"/>
      <c r="PW11" s="786"/>
      <c r="PX11" s="786"/>
      <c r="PY11" s="786"/>
      <c r="PZ11" s="786"/>
      <c r="QA11" s="786"/>
      <c r="QB11" s="786"/>
      <c r="QC11" s="786"/>
      <c r="QD11" s="786"/>
      <c r="QE11" s="786"/>
      <c r="QF11" s="786"/>
      <c r="QG11" s="786"/>
      <c r="QH11" s="786"/>
      <c r="QI11" s="786"/>
      <c r="QJ11" s="786"/>
      <c r="QK11" s="786"/>
      <c r="QL11" s="786"/>
      <c r="QM11" s="786"/>
      <c r="QN11" s="786"/>
      <c r="QO11" s="786"/>
      <c r="QP11" s="786"/>
      <c r="QQ11" s="786"/>
      <c r="QR11" s="786"/>
      <c r="QS11" s="786"/>
      <c r="QT11" s="786"/>
      <c r="QU11" s="786"/>
      <c r="QV11" s="786"/>
      <c r="QW11" s="786"/>
      <c r="QX11" s="786"/>
      <c r="QY11" s="786"/>
      <c r="QZ11" s="786"/>
      <c r="RA11" s="786"/>
      <c r="RB11" s="786"/>
      <c r="RC11" s="786"/>
      <c r="RD11" s="786"/>
      <c r="RE11" s="786"/>
      <c r="RF11" s="786"/>
      <c r="RG11" s="786"/>
      <c r="RH11" s="786"/>
      <c r="RI11" s="786"/>
      <c r="RJ11" s="786"/>
      <c r="RK11" s="786"/>
      <c r="RL11" s="786"/>
      <c r="RM11" s="786"/>
      <c r="RN11" s="786"/>
      <c r="RO11" s="786"/>
      <c r="RP11" s="786"/>
      <c r="RQ11" s="786"/>
      <c r="RR11" s="786"/>
      <c r="RS11" s="786"/>
      <c r="RT11" s="786"/>
      <c r="RU11" s="786"/>
      <c r="RV11" s="786"/>
      <c r="RW11" s="786"/>
      <c r="RX11" s="786"/>
      <c r="RY11" s="786"/>
      <c r="RZ11" s="786"/>
      <c r="SA11" s="786"/>
      <c r="SB11" s="786"/>
      <c r="SC11" s="786"/>
      <c r="SD11" s="786"/>
      <c r="SE11" s="786"/>
      <c r="SF11" s="786"/>
      <c r="SG11" s="786"/>
      <c r="SH11" s="786"/>
      <c r="SI11" s="786"/>
      <c r="SJ11" s="786"/>
      <c r="SK11" s="786"/>
      <c r="SL11" s="786"/>
      <c r="SM11" s="786"/>
      <c r="SN11" s="786"/>
      <c r="SO11" s="786"/>
      <c r="SP11" s="786"/>
      <c r="SQ11" s="786"/>
      <c r="SR11" s="786"/>
      <c r="SS11" s="786"/>
      <c r="ST11" s="786"/>
      <c r="SU11" s="786"/>
      <c r="SV11" s="786"/>
      <c r="SW11" s="786"/>
      <c r="SX11" s="786"/>
      <c r="SY11" s="786"/>
      <c r="SZ11" s="786"/>
      <c r="TA11" s="786"/>
      <c r="TB11" s="786"/>
      <c r="TC11" s="786"/>
      <c r="TD11" s="786"/>
      <c r="TE11" s="786"/>
      <c r="TF11" s="786"/>
      <c r="TG11" s="786"/>
      <c r="TH11" s="786"/>
      <c r="TI11" s="786"/>
      <c r="TJ11" s="786"/>
      <c r="TK11" s="786"/>
      <c r="TL11" s="786"/>
      <c r="TM11" s="786"/>
      <c r="TN11" s="786"/>
      <c r="TO11" s="786"/>
      <c r="TP11" s="786"/>
      <c r="TQ11" s="786"/>
      <c r="TR11" s="786"/>
      <c r="TS11" s="786"/>
      <c r="TT11" s="786"/>
      <c r="TU11" s="786"/>
      <c r="TV11" s="786"/>
      <c r="TW11" s="786"/>
      <c r="TX11" s="786"/>
      <c r="TY11" s="786"/>
      <c r="TZ11" s="786"/>
      <c r="UA11" s="786"/>
      <c r="UB11" s="786"/>
      <c r="UC11" s="786"/>
      <c r="UD11" s="786"/>
      <c r="UE11" s="786"/>
      <c r="UF11" s="786"/>
      <c r="UG11" s="786"/>
      <c r="UH11" s="786"/>
      <c r="UI11" s="786"/>
      <c r="UJ11" s="786"/>
      <c r="UK11" s="786"/>
      <c r="UL11" s="786"/>
      <c r="UM11" s="786"/>
      <c r="UN11" s="786"/>
      <c r="UO11" s="786"/>
      <c r="UP11" s="786"/>
      <c r="UQ11" s="786"/>
      <c r="UR11" s="786"/>
      <c r="US11" s="786"/>
      <c r="UT11" s="786"/>
      <c r="UU11" s="786"/>
      <c r="UV11" s="786"/>
      <c r="UW11" s="786"/>
      <c r="UX11" s="786"/>
      <c r="UY11" s="786"/>
      <c r="UZ11" s="786"/>
      <c r="VA11" s="786"/>
      <c r="VB11" s="786"/>
      <c r="VC11" s="786"/>
      <c r="VD11" s="786"/>
      <c r="VE11" s="786"/>
      <c r="VF11" s="786"/>
      <c r="VG11" s="786"/>
      <c r="VH11" s="786"/>
      <c r="VI11" s="786"/>
      <c r="VJ11" s="786"/>
      <c r="VK11" s="786"/>
      <c r="VL11" s="786"/>
      <c r="VM11" s="786"/>
      <c r="VN11" s="786"/>
      <c r="VO11" s="786"/>
      <c r="VP11" s="786"/>
      <c r="VQ11" s="786"/>
      <c r="VR11" s="786"/>
      <c r="VS11" s="786"/>
      <c r="VT11" s="786"/>
      <c r="VU11" s="786"/>
      <c r="VV11" s="786"/>
      <c r="VW11" s="786"/>
      <c r="VX11" s="786"/>
      <c r="VY11" s="786"/>
      <c r="VZ11" s="786"/>
      <c r="WA11" s="786"/>
      <c r="WB11" s="786"/>
      <c r="WC11" s="786"/>
      <c r="WD11" s="786"/>
      <c r="WE11" s="786"/>
      <c r="WF11" s="786"/>
      <c r="WG11" s="786"/>
      <c r="WH11" s="786"/>
      <c r="WI11" s="786"/>
      <c r="WJ11" s="786"/>
      <c r="WK11" s="786"/>
      <c r="WL11" s="786"/>
      <c r="WM11" s="786"/>
      <c r="WN11" s="786"/>
      <c r="WO11" s="786"/>
      <c r="WP11" s="786"/>
      <c r="WQ11" s="786"/>
      <c r="WR11" s="786"/>
      <c r="WS11" s="786"/>
      <c r="WT11" s="786"/>
      <c r="WU11" s="786"/>
      <c r="WV11" s="786"/>
      <c r="WW11" s="786"/>
      <c r="WX11" s="786"/>
      <c r="WY11" s="786"/>
      <c r="WZ11" s="786"/>
      <c r="XA11" s="786"/>
      <c r="XB11" s="786"/>
      <c r="XC11" s="786"/>
      <c r="XD11" s="786"/>
      <c r="XE11" s="786"/>
      <c r="XF11" s="786"/>
      <c r="XG11" s="786"/>
      <c r="XH11" s="786"/>
      <c r="XI11" s="786"/>
      <c r="XJ11" s="786"/>
      <c r="XK11" s="786"/>
      <c r="XL11" s="786"/>
      <c r="XM11" s="786"/>
      <c r="XN11" s="786"/>
      <c r="XO11" s="786"/>
      <c r="XP11" s="786"/>
      <c r="XQ11" s="786"/>
      <c r="XR11" s="786"/>
      <c r="XS11" s="786"/>
      <c r="XT11" s="786"/>
      <c r="XU11" s="786"/>
      <c r="XV11" s="786"/>
      <c r="XW11" s="786"/>
      <c r="XX11" s="786"/>
      <c r="XY11" s="786"/>
      <c r="XZ11" s="786"/>
      <c r="YA11" s="786"/>
      <c r="YB11" s="786"/>
      <c r="YC11" s="786"/>
      <c r="YD11" s="786"/>
      <c r="YE11" s="786"/>
      <c r="YF11" s="786"/>
      <c r="YG11" s="786"/>
      <c r="YH11" s="786"/>
      <c r="YI11" s="786"/>
      <c r="YJ11" s="786"/>
      <c r="YK11" s="786"/>
      <c r="YL11" s="786"/>
      <c r="YM11" s="786"/>
      <c r="YN11" s="786"/>
      <c r="YO11" s="786"/>
      <c r="YP11" s="786"/>
      <c r="YQ11" s="786"/>
      <c r="YR11" s="786"/>
      <c r="YS11" s="786"/>
      <c r="YT11" s="786"/>
      <c r="YU11" s="786"/>
      <c r="YV11" s="786"/>
      <c r="YW11" s="786"/>
      <c r="YX11" s="786"/>
      <c r="YY11" s="786"/>
      <c r="YZ11" s="786"/>
      <c r="ZA11" s="786"/>
      <c r="ZB11" s="786"/>
      <c r="ZC11" s="786"/>
      <c r="ZD11" s="786"/>
      <c r="ZE11" s="786"/>
      <c r="ZF11" s="786"/>
      <c r="ZG11" s="786"/>
      <c r="ZH11" s="786"/>
      <c r="ZI11" s="786"/>
      <c r="ZJ11" s="786"/>
      <c r="ZK11" s="786"/>
      <c r="ZL11" s="786"/>
      <c r="ZM11" s="786"/>
      <c r="ZN11" s="786"/>
      <c r="ZO11" s="786"/>
      <c r="ZP11" s="786"/>
      <c r="ZQ11" s="786"/>
      <c r="ZR11" s="786"/>
      <c r="ZS11" s="786"/>
      <c r="ZT11" s="786"/>
      <c r="ZU11" s="786"/>
      <c r="ZV11" s="786"/>
      <c r="ZW11" s="786"/>
      <c r="ZX11" s="786"/>
      <c r="ZY11" s="786"/>
      <c r="ZZ11" s="786"/>
      <c r="AAA11" s="786"/>
      <c r="AAB11" s="786"/>
      <c r="AAC11" s="786"/>
      <c r="AAD11" s="786"/>
      <c r="AAE11" s="786"/>
      <c r="AAF11" s="786"/>
      <c r="AAG11" s="786"/>
      <c r="AAH11" s="786"/>
      <c r="AAI11" s="786"/>
      <c r="AAJ11" s="786"/>
      <c r="AAK11" s="786"/>
      <c r="AAL11" s="786"/>
      <c r="AAM11" s="786"/>
      <c r="AAN11" s="786"/>
      <c r="AAO11" s="786"/>
      <c r="AAP11" s="786"/>
      <c r="AAQ11" s="786"/>
      <c r="AAR11" s="786"/>
      <c r="AAS11" s="786"/>
      <c r="AAT11" s="786"/>
      <c r="AAU11" s="786"/>
      <c r="AAV11" s="786"/>
      <c r="AAW11" s="786"/>
      <c r="AAX11" s="786"/>
      <c r="AAY11" s="786"/>
      <c r="AAZ11" s="786"/>
      <c r="ABA11" s="786"/>
      <c r="ABB11" s="786"/>
      <c r="ABC11" s="786"/>
      <c r="ABD11" s="786"/>
      <c r="ABE11" s="786"/>
      <c r="ABF11" s="786"/>
      <c r="ABG11" s="786"/>
      <c r="ABH11" s="786"/>
      <c r="ABI11" s="786"/>
      <c r="ABJ11" s="786"/>
      <c r="ABK11" s="786"/>
      <c r="ABL11" s="786"/>
      <c r="ABM11" s="786"/>
      <c r="ABN11" s="786"/>
      <c r="ABO11" s="786"/>
      <c r="ABP11" s="786"/>
      <c r="ABQ11" s="786"/>
      <c r="ABR11" s="786"/>
      <c r="ABS11" s="786"/>
      <c r="ABT11" s="786"/>
      <c r="ABU11" s="786"/>
      <c r="ABV11" s="786"/>
      <c r="ABW11" s="786"/>
      <c r="ABX11" s="786"/>
      <c r="ABY11" s="786"/>
      <c r="ABZ11" s="786"/>
      <c r="ACA11" s="786"/>
      <c r="ACB11" s="786"/>
      <c r="ACC11" s="786"/>
      <c r="ACD11" s="786"/>
      <c r="ACE11" s="786"/>
      <c r="ACF11" s="786"/>
      <c r="ACG11" s="786"/>
      <c r="ACH11" s="786"/>
      <c r="ACI11" s="786"/>
      <c r="ACJ11" s="786"/>
      <c r="ACK11" s="786"/>
      <c r="ACL11" s="786"/>
      <c r="ACM11" s="786"/>
      <c r="ACN11" s="786"/>
      <c r="ACO11" s="786"/>
      <c r="ACP11" s="786"/>
      <c r="ACQ11" s="786"/>
      <c r="ACR11" s="786"/>
      <c r="ACS11" s="786"/>
      <c r="ACT11" s="786"/>
      <c r="ACU11" s="786"/>
      <c r="ACV11" s="786"/>
      <c r="ACW11" s="786"/>
      <c r="ACX11" s="786"/>
      <c r="ACY11" s="786"/>
      <c r="ACZ11" s="786"/>
      <c r="ADA11" s="786"/>
      <c r="ADB11" s="786"/>
      <c r="ADC11" s="786"/>
      <c r="ADD11" s="786"/>
      <c r="ADE11" s="786"/>
      <c r="ADF11" s="786"/>
      <c r="ADG11" s="786"/>
      <c r="ADH11" s="786"/>
      <c r="ADI11" s="786"/>
      <c r="ADJ11" s="786"/>
      <c r="ADK11" s="786"/>
      <c r="ADL11" s="786"/>
      <c r="ADM11" s="786"/>
      <c r="ADN11" s="786"/>
      <c r="ADO11" s="786"/>
      <c r="ADP11" s="786"/>
      <c r="ADQ11" s="786"/>
      <c r="ADR11" s="786"/>
      <c r="ADS11" s="786"/>
      <c r="ADT11" s="786"/>
      <c r="ADU11" s="786"/>
      <c r="ADV11" s="786"/>
      <c r="ADW11" s="786"/>
      <c r="ADX11" s="786"/>
      <c r="ADY11" s="786"/>
      <c r="ADZ11" s="786"/>
      <c r="AEA11" s="786"/>
      <c r="AEB11" s="786"/>
      <c r="AEC11" s="786"/>
      <c r="AED11" s="786"/>
      <c r="AEE11" s="786"/>
      <c r="AEF11" s="786"/>
      <c r="AEG11" s="786"/>
      <c r="AEH11" s="786"/>
      <c r="AEI11" s="786"/>
      <c r="AEJ11" s="786"/>
      <c r="AEK11" s="786"/>
      <c r="AEL11" s="786"/>
      <c r="AEM11" s="786"/>
      <c r="AEN11" s="786"/>
      <c r="AEO11" s="786"/>
      <c r="AEP11" s="786"/>
      <c r="AEQ11" s="786"/>
      <c r="AER11" s="786"/>
      <c r="AES11" s="786"/>
      <c r="AET11" s="786"/>
      <c r="AEU11" s="786"/>
      <c r="AEV11" s="786"/>
      <c r="AEW11" s="786"/>
      <c r="AEX11" s="786"/>
      <c r="AEY11" s="786"/>
      <c r="AEZ11" s="786"/>
      <c r="AFA11" s="786"/>
      <c r="AFB11" s="786"/>
      <c r="AFC11" s="786"/>
      <c r="AFD11" s="786"/>
      <c r="AFE11" s="786"/>
      <c r="AFF11" s="786"/>
      <c r="AFG11" s="786"/>
      <c r="AFH11" s="786"/>
      <c r="AFI11" s="786"/>
      <c r="AFJ11" s="786"/>
      <c r="AFK11" s="786"/>
      <c r="AFL11" s="786"/>
      <c r="AFM11" s="786"/>
      <c r="AFN11" s="786"/>
      <c r="AFO11" s="786"/>
      <c r="AFP11" s="786"/>
      <c r="AFQ11" s="786"/>
      <c r="AFR11" s="786"/>
      <c r="AFS11" s="786"/>
      <c r="AFT11" s="786"/>
      <c r="AFU11" s="786"/>
      <c r="AFV11" s="786"/>
      <c r="AFW11" s="786"/>
      <c r="AFX11" s="786"/>
      <c r="AFY11" s="786"/>
      <c r="AFZ11" s="786"/>
      <c r="AGA11" s="786"/>
      <c r="AGB11" s="786"/>
      <c r="AGC11" s="786"/>
      <c r="AGD11" s="786"/>
      <c r="AGE11" s="786"/>
      <c r="AGF11" s="786"/>
      <c r="AGG11" s="786"/>
      <c r="AGH11" s="786"/>
      <c r="AGI11" s="786"/>
      <c r="AGJ11" s="786"/>
      <c r="AGK11" s="786"/>
      <c r="AGL11" s="786"/>
      <c r="AGM11" s="786"/>
      <c r="AGN11" s="786"/>
      <c r="AGO11" s="786"/>
      <c r="AGP11" s="786"/>
      <c r="AGQ11" s="786"/>
      <c r="AGR11" s="786"/>
      <c r="AGS11" s="786"/>
      <c r="AGT11" s="786"/>
      <c r="AGU11" s="786"/>
      <c r="AGV11" s="786"/>
      <c r="AGW11" s="786"/>
      <c r="AGX11" s="786"/>
      <c r="AGY11" s="786"/>
      <c r="AGZ11" s="786"/>
      <c r="AHA11" s="786"/>
      <c r="AHB11" s="786"/>
      <c r="AHC11" s="786"/>
      <c r="AHD11" s="786"/>
      <c r="AHE11" s="786"/>
      <c r="AHF11" s="786"/>
      <c r="AHG11" s="786"/>
      <c r="AHH11" s="786"/>
      <c r="AHI11" s="786"/>
      <c r="AHJ11" s="786"/>
      <c r="AHK11" s="786"/>
      <c r="AHL11" s="786"/>
      <c r="AHM11" s="786"/>
      <c r="AHN11" s="786"/>
      <c r="AHO11" s="786"/>
      <c r="AHP11" s="786"/>
      <c r="AHQ11" s="786"/>
      <c r="AHR11" s="786"/>
      <c r="AHS11" s="786"/>
      <c r="AHT11" s="786"/>
      <c r="AHU11" s="786"/>
      <c r="AHV11" s="786"/>
      <c r="AHW11" s="786"/>
      <c r="AHX11" s="786"/>
      <c r="AHY11" s="786"/>
      <c r="AHZ11" s="786"/>
      <c r="AIA11" s="786"/>
      <c r="AIB11" s="786"/>
      <c r="AIC11" s="786"/>
      <c r="AID11" s="786"/>
      <c r="AIE11" s="786"/>
      <c r="AIF11" s="786"/>
      <c r="AIG11" s="786"/>
      <c r="AIH11" s="786"/>
      <c r="AII11" s="786"/>
      <c r="AIJ11" s="786"/>
      <c r="AIK11" s="786"/>
      <c r="AIL11" s="786"/>
      <c r="AIM11" s="786"/>
      <c r="AIN11" s="786"/>
      <c r="AIO11" s="786"/>
      <c r="AIP11" s="786"/>
      <c r="AIQ11" s="786"/>
      <c r="AIR11" s="786"/>
      <c r="AIS11" s="786"/>
      <c r="AIT11" s="786"/>
      <c r="AIU11" s="786"/>
      <c r="AIV11" s="786"/>
      <c r="AIW11" s="786"/>
      <c r="AIX11" s="786"/>
      <c r="AIY11" s="786"/>
      <c r="AIZ11" s="786"/>
      <c r="AJA11" s="786"/>
      <c r="AJB11" s="786"/>
      <c r="AJC11" s="786"/>
      <c r="AJD11" s="786"/>
      <c r="AJE11" s="786"/>
      <c r="AJF11" s="786"/>
      <c r="AJG11" s="786"/>
      <c r="AJH11" s="786"/>
      <c r="AJI11" s="786"/>
      <c r="AJJ11" s="786"/>
      <c r="AJK11" s="786"/>
      <c r="AJL11" s="786"/>
      <c r="AJM11" s="786"/>
      <c r="AJN11" s="786"/>
      <c r="AJO11" s="786"/>
      <c r="AJP11" s="786"/>
      <c r="AJQ11" s="786"/>
      <c r="AJR11" s="786"/>
      <c r="AJS11" s="786"/>
      <c r="AJT11" s="786"/>
      <c r="AJU11" s="786"/>
      <c r="AJV11" s="786"/>
      <c r="AJW11" s="786"/>
      <c r="AJX11" s="786"/>
      <c r="AJY11" s="786"/>
      <c r="AJZ11" s="786"/>
      <c r="AKA11" s="786"/>
      <c r="AKB11" s="786"/>
      <c r="AKC11" s="786"/>
      <c r="AKD11" s="786"/>
      <c r="AKE11" s="786"/>
      <c r="AKF11" s="786"/>
      <c r="AKG11" s="786"/>
      <c r="AKH11" s="786"/>
      <c r="AKI11" s="786"/>
      <c r="AKJ11" s="786"/>
      <c r="AKK11" s="786"/>
      <c r="AKL11" s="786"/>
      <c r="AKM11" s="786"/>
      <c r="AKN11" s="786"/>
      <c r="AKO11" s="786"/>
      <c r="AKP11" s="786"/>
      <c r="AKQ11" s="786"/>
      <c r="AKR11" s="786"/>
      <c r="AKS11" s="786"/>
      <c r="AKT11" s="786"/>
      <c r="AKU11" s="786"/>
      <c r="AKV11" s="786"/>
      <c r="AKW11" s="786"/>
      <c r="AKX11" s="786"/>
      <c r="AKY11" s="786"/>
      <c r="AKZ11" s="786"/>
      <c r="ALA11" s="786"/>
      <c r="ALB11" s="786"/>
      <c r="ALC11" s="786"/>
      <c r="ALD11" s="786"/>
      <c r="ALE11" s="786"/>
      <c r="ALF11" s="786"/>
      <c r="ALG11" s="786"/>
      <c r="ALH11" s="786"/>
      <c r="ALI11" s="786"/>
      <c r="ALJ11" s="786"/>
      <c r="ALK11" s="786"/>
      <c r="ALL11" s="786"/>
      <c r="ALM11" s="786"/>
      <c r="ALN11" s="786"/>
      <c r="ALO11" s="786"/>
      <c r="ALP11" s="786"/>
      <c r="ALQ11" s="786"/>
      <c r="ALR11" s="786"/>
      <c r="ALS11" s="786"/>
      <c r="ALT11" s="786"/>
      <c r="ALU11" s="786"/>
      <c r="ALV11" s="786"/>
      <c r="ALW11" s="786"/>
      <c r="ALX11" s="786"/>
      <c r="ALY11" s="786"/>
      <c r="ALZ11" s="786"/>
      <c r="AMA11" s="786"/>
      <c r="AMB11" s="786"/>
      <c r="AMC11" s="786"/>
      <c r="AMD11" s="786"/>
      <c r="AME11" s="786"/>
      <c r="AMF11" s="786"/>
      <c r="AMG11" s="786"/>
      <c r="AMH11" s="786"/>
      <c r="AMI11" s="786"/>
      <c r="AMJ11" s="786"/>
      <c r="AMK11" s="786"/>
      <c r="AML11" s="786"/>
      <c r="AMM11" s="786"/>
      <c r="AMN11" s="786"/>
      <c r="AMO11" s="786"/>
      <c r="AMP11" s="786"/>
      <c r="AMQ11" s="786"/>
      <c r="AMR11" s="786"/>
      <c r="AMS11" s="786"/>
      <c r="AMT11" s="786"/>
      <c r="AMU11" s="786"/>
      <c r="AMV11" s="786"/>
      <c r="AMW11" s="786"/>
      <c r="AMX11" s="786"/>
      <c r="AMY11" s="786"/>
      <c r="AMZ11" s="786"/>
      <c r="ANA11" s="786"/>
      <c r="ANB11" s="786"/>
      <c r="ANC11" s="786"/>
      <c r="AND11" s="786"/>
      <c r="ANE11" s="786"/>
      <c r="ANF11" s="786"/>
      <c r="ANG11" s="786"/>
      <c r="ANH11" s="786"/>
      <c r="ANI11" s="786"/>
      <c r="ANJ11" s="786"/>
      <c r="ANK11" s="786"/>
      <c r="ANL11" s="786"/>
      <c r="ANM11" s="786"/>
      <c r="ANN11" s="786"/>
      <c r="ANO11" s="786"/>
      <c r="ANP11" s="786"/>
      <c r="ANQ11" s="786"/>
      <c r="ANR11" s="786"/>
      <c r="ANS11" s="786"/>
      <c r="ANT11" s="786"/>
      <c r="ANU11" s="786"/>
      <c r="ANV11" s="786"/>
      <c r="ANW11" s="786"/>
      <c r="ANX11" s="786"/>
      <c r="ANY11" s="786"/>
      <c r="ANZ11" s="786"/>
      <c r="AOA11" s="786"/>
      <c r="AOB11" s="786"/>
      <c r="AOC11" s="786"/>
      <c r="AOD11" s="786"/>
      <c r="AOE11" s="786"/>
      <c r="AOF11" s="786"/>
      <c r="AOG11" s="786"/>
      <c r="AOH11" s="786"/>
      <c r="AOI11" s="786"/>
      <c r="AOJ11" s="786"/>
      <c r="AOK11" s="786"/>
      <c r="AOL11" s="786"/>
      <c r="AOM11" s="786"/>
      <c r="AON11" s="786"/>
      <c r="AOO11" s="786"/>
      <c r="AOP11" s="786"/>
      <c r="AOQ11" s="786"/>
      <c r="AOR11" s="786"/>
      <c r="AOS11" s="786"/>
      <c r="AOT11" s="786"/>
      <c r="AOU11" s="786"/>
      <c r="AOV11" s="786"/>
      <c r="AOW11" s="786"/>
      <c r="AOX11" s="786"/>
      <c r="AOY11" s="786"/>
      <c r="AOZ11" s="786"/>
      <c r="APA11" s="786"/>
      <c r="APB11" s="786"/>
      <c r="APC11" s="786"/>
      <c r="APD11" s="786"/>
      <c r="APE11" s="786"/>
      <c r="APF11" s="786"/>
      <c r="APG11" s="786"/>
      <c r="APH11" s="786"/>
      <c r="API11" s="786"/>
      <c r="APJ11" s="786"/>
      <c r="APK11" s="786"/>
      <c r="APL11" s="786"/>
      <c r="APM11" s="786"/>
      <c r="APN11" s="786"/>
      <c r="APO11" s="786"/>
      <c r="APP11" s="786"/>
      <c r="APQ11" s="786"/>
      <c r="APR11" s="786"/>
      <c r="APS11" s="786"/>
      <c r="APT11" s="786"/>
      <c r="APU11" s="786"/>
      <c r="APV11" s="786"/>
      <c r="APW11" s="786"/>
      <c r="APX11" s="786"/>
      <c r="APY11" s="786"/>
      <c r="APZ11" s="786"/>
      <c r="AQA11" s="786"/>
      <c r="AQB11" s="786"/>
      <c r="AQC11" s="786"/>
      <c r="AQD11" s="786"/>
      <c r="AQE11" s="786"/>
      <c r="AQF11" s="786"/>
      <c r="AQG11" s="786"/>
      <c r="AQH11" s="786"/>
      <c r="AQI11" s="786"/>
      <c r="AQJ11" s="786"/>
      <c r="AQK11" s="786"/>
      <c r="AQL11" s="786"/>
      <c r="AQM11" s="786"/>
      <c r="AQN11" s="786"/>
      <c r="AQO11" s="786"/>
      <c r="AQP11" s="786"/>
      <c r="AQQ11" s="786"/>
      <c r="AQR11" s="786"/>
      <c r="AQS11" s="786"/>
      <c r="AQT11" s="786"/>
      <c r="AQU11" s="786"/>
      <c r="AQV11" s="786"/>
      <c r="AQW11" s="786"/>
      <c r="AQX11" s="786"/>
      <c r="AQY11" s="786"/>
      <c r="AQZ11" s="786"/>
      <c r="ARA11" s="786"/>
      <c r="ARB11" s="786"/>
      <c r="ARC11" s="786"/>
      <c r="ARD11" s="786"/>
      <c r="ARE11" s="786"/>
      <c r="ARF11" s="786"/>
      <c r="ARG11" s="786"/>
      <c r="ARH11" s="786"/>
      <c r="ARI11" s="786"/>
      <c r="ARJ11" s="786"/>
      <c r="ARK11" s="786"/>
      <c r="ARL11" s="786"/>
      <c r="ARM11" s="786"/>
      <c r="ARN11" s="786"/>
      <c r="ARO11" s="786"/>
      <c r="ARP11" s="786"/>
      <c r="ARQ11" s="786"/>
      <c r="ARR11" s="786"/>
      <c r="ARS11" s="786"/>
      <c r="ART11" s="786"/>
      <c r="ARU11" s="786"/>
      <c r="ARV11" s="786"/>
      <c r="ARW11" s="786"/>
      <c r="ARX11" s="786"/>
      <c r="ARY11" s="786"/>
      <c r="ARZ11" s="786"/>
      <c r="ASA11" s="786"/>
      <c r="ASB11" s="786"/>
      <c r="ASC11" s="786"/>
      <c r="ASD11" s="786"/>
      <c r="ASE11" s="786"/>
      <c r="ASF11" s="786"/>
      <c r="ASG11" s="786"/>
      <c r="ASH11" s="786"/>
      <c r="ASI11" s="786"/>
      <c r="ASJ11" s="786"/>
      <c r="ASK11" s="786"/>
      <c r="ASL11" s="786"/>
      <c r="ASM11" s="786"/>
      <c r="ASN11" s="786"/>
      <c r="ASO11" s="786"/>
      <c r="ASP11" s="786"/>
      <c r="ASQ11" s="786"/>
      <c r="ASR11" s="786"/>
      <c r="ASS11" s="786"/>
      <c r="AST11" s="786"/>
      <c r="ASU11" s="786"/>
      <c r="ASV11" s="786"/>
      <c r="ASW11" s="786"/>
      <c r="ASX11" s="786"/>
      <c r="ASY11" s="786"/>
      <c r="ASZ11" s="786"/>
      <c r="ATA11" s="786"/>
      <c r="ATB11" s="786"/>
      <c r="ATC11" s="786"/>
      <c r="ATD11" s="786"/>
      <c r="ATE11" s="786"/>
      <c r="ATF11" s="786"/>
      <c r="ATG11" s="786"/>
      <c r="ATH11" s="786"/>
      <c r="ATI11" s="786"/>
      <c r="ATJ11" s="786"/>
      <c r="ATK11" s="786"/>
      <c r="ATL11" s="786"/>
      <c r="ATM11" s="786"/>
      <c r="ATN11" s="786"/>
      <c r="ATO11" s="786"/>
      <c r="ATP11" s="786"/>
      <c r="ATQ11" s="786"/>
      <c r="ATR11" s="786"/>
      <c r="ATS11" s="786"/>
      <c r="ATT11" s="786"/>
      <c r="ATU11" s="786"/>
      <c r="ATV11" s="786"/>
      <c r="ATW11" s="786"/>
      <c r="ATX11" s="786"/>
      <c r="ATY11" s="786"/>
      <c r="ATZ11" s="786"/>
      <c r="AUA11" s="786"/>
      <c r="AUB11" s="786"/>
      <c r="AUC11" s="786"/>
      <c r="AUD11" s="786"/>
      <c r="AUE11" s="786"/>
      <c r="AUF11" s="786"/>
      <c r="AUG11" s="786"/>
      <c r="AUH11" s="786"/>
      <c r="AUI11" s="786"/>
      <c r="AUJ11" s="786"/>
      <c r="AUK11" s="786"/>
      <c r="AUL11" s="786"/>
      <c r="AUM11" s="786"/>
      <c r="AUN11" s="786"/>
      <c r="AUO11" s="786"/>
      <c r="AUP11" s="786"/>
      <c r="AUQ11" s="786"/>
      <c r="AUR11" s="786"/>
      <c r="AUS11" s="786"/>
      <c r="AUT11" s="786"/>
      <c r="AUU11" s="786"/>
      <c r="AUV11" s="786"/>
      <c r="AUW11" s="786"/>
      <c r="AUX11" s="786"/>
      <c r="AUY11" s="786"/>
      <c r="AUZ11" s="786"/>
      <c r="AVA11" s="786"/>
      <c r="AVB11" s="786"/>
      <c r="AVC11" s="786"/>
      <c r="AVD11" s="786"/>
      <c r="AVE11" s="786"/>
      <c r="AVF11" s="786"/>
      <c r="AVG11" s="786"/>
      <c r="AVH11" s="786"/>
      <c r="AVI11" s="786"/>
      <c r="AVJ11" s="786"/>
      <c r="AVK11" s="786"/>
      <c r="AVL11" s="786"/>
      <c r="AVM11" s="786"/>
      <c r="AVN11" s="786"/>
      <c r="AVO11" s="786"/>
      <c r="AVP11" s="786"/>
      <c r="AVQ11" s="786"/>
      <c r="AVR11" s="786"/>
      <c r="AVS11" s="786"/>
      <c r="AVT11" s="786"/>
      <c r="AVU11" s="786"/>
      <c r="AVV11" s="786"/>
      <c r="AVW11" s="786"/>
      <c r="AVX11" s="786"/>
      <c r="AVY11" s="786"/>
      <c r="AVZ11" s="786"/>
      <c r="AWA11" s="786"/>
      <c r="AWB11" s="786"/>
      <c r="AWC11" s="786"/>
      <c r="AWD11" s="786"/>
      <c r="AWE11" s="786"/>
      <c r="AWF11" s="786"/>
      <c r="AWG11" s="786"/>
      <c r="AWH11" s="786"/>
      <c r="AWI11" s="786"/>
      <c r="AWJ11" s="786"/>
      <c r="AWK11" s="786"/>
      <c r="AWL11" s="786"/>
      <c r="AWM11" s="786"/>
      <c r="AWN11" s="786"/>
      <c r="AWO11" s="786"/>
      <c r="AWP11" s="786"/>
      <c r="AWQ11" s="786"/>
      <c r="AWR11" s="786"/>
      <c r="AWS11" s="786"/>
      <c r="AWT11" s="786"/>
      <c r="AWU11" s="786"/>
      <c r="AWV11" s="786"/>
      <c r="AWW11" s="786"/>
      <c r="AWX11" s="786"/>
      <c r="AWY11" s="786"/>
      <c r="AWZ11" s="786"/>
      <c r="AXA11" s="786"/>
      <c r="AXB11" s="786"/>
      <c r="AXC11" s="786"/>
      <c r="AXD11" s="786"/>
      <c r="AXE11" s="786"/>
      <c r="AXF11" s="786"/>
      <c r="AXG11" s="786"/>
      <c r="AXH11" s="786"/>
      <c r="AXI11" s="786"/>
      <c r="AXJ11" s="786"/>
      <c r="AXK11" s="786"/>
      <c r="AXL11" s="786"/>
      <c r="AXM11" s="786"/>
      <c r="AXN11" s="786"/>
      <c r="AXO11" s="786"/>
      <c r="AXP11" s="786"/>
      <c r="AXQ11" s="786"/>
      <c r="AXR11" s="786"/>
      <c r="AXS11" s="786"/>
      <c r="AXT11" s="786"/>
      <c r="AXU11" s="786"/>
      <c r="AXV11" s="786"/>
      <c r="AXW11" s="786"/>
      <c r="AXX11" s="786"/>
      <c r="AXY11" s="786"/>
      <c r="AXZ11" s="786"/>
      <c r="AYA11" s="786"/>
      <c r="AYB11" s="786"/>
      <c r="AYC11" s="786"/>
      <c r="AYD11" s="786"/>
      <c r="AYE11" s="786"/>
      <c r="AYF11" s="786"/>
      <c r="AYG11" s="786"/>
      <c r="AYH11" s="786"/>
      <c r="AYI11" s="786"/>
      <c r="AYJ11" s="786"/>
      <c r="AYK11" s="786"/>
      <c r="AYL11" s="786"/>
      <c r="AYM11" s="786"/>
      <c r="AYN11" s="786"/>
      <c r="AYO11" s="786"/>
      <c r="AYP11" s="786"/>
      <c r="AYQ11" s="786"/>
      <c r="AYR11" s="786"/>
      <c r="AYS11" s="786"/>
      <c r="AYT11" s="786"/>
      <c r="AYU11" s="786"/>
      <c r="AYV11" s="786"/>
      <c r="AYW11" s="786"/>
      <c r="AYX11" s="786"/>
      <c r="AYY11" s="786"/>
      <c r="AYZ11" s="786"/>
      <c r="AZA11" s="786"/>
      <c r="AZB11" s="786"/>
      <c r="AZC11" s="786"/>
      <c r="AZD11" s="786"/>
      <c r="AZE11" s="786"/>
      <c r="AZF11" s="786"/>
      <c r="AZG11" s="786"/>
      <c r="AZH11" s="786"/>
      <c r="AZI11" s="786"/>
      <c r="AZJ11" s="786"/>
      <c r="AZK11" s="786"/>
      <c r="AZL11" s="786"/>
      <c r="AZM11" s="786"/>
      <c r="AZN11" s="786"/>
      <c r="AZO11" s="786"/>
      <c r="AZP11" s="786"/>
      <c r="AZQ11" s="786"/>
      <c r="AZR11" s="786"/>
      <c r="AZS11" s="786"/>
      <c r="AZT11" s="786"/>
      <c r="AZU11" s="786"/>
      <c r="AZV11" s="786"/>
      <c r="AZW11" s="786"/>
      <c r="AZX11" s="786"/>
      <c r="AZY11" s="786"/>
      <c r="AZZ11" s="786"/>
      <c r="BAA11" s="786"/>
      <c r="BAB11" s="786"/>
      <c r="BAC11" s="786"/>
      <c r="BAD11" s="786"/>
      <c r="BAE11" s="786"/>
      <c r="BAF11" s="786"/>
      <c r="BAG11" s="786"/>
      <c r="BAH11" s="786"/>
      <c r="BAI11" s="786"/>
      <c r="BAJ11" s="786"/>
      <c r="BAK11" s="786"/>
      <c r="BAL11" s="786"/>
      <c r="BAM11" s="786"/>
      <c r="BAN11" s="786"/>
      <c r="BAO11" s="786"/>
      <c r="BAP11" s="786"/>
      <c r="BAQ11" s="786"/>
      <c r="BAR11" s="786"/>
      <c r="BAS11" s="786"/>
      <c r="BAT11" s="786"/>
      <c r="BAU11" s="786"/>
      <c r="BAV11" s="786"/>
      <c r="BAW11" s="786"/>
      <c r="BAX11" s="786"/>
      <c r="BAY11" s="786"/>
      <c r="BAZ11" s="786"/>
      <c r="BBA11" s="786"/>
      <c r="BBB11" s="786"/>
      <c r="BBC11" s="786"/>
      <c r="BBD11" s="786"/>
      <c r="BBE11" s="786"/>
      <c r="BBF11" s="786"/>
      <c r="BBG11" s="786"/>
      <c r="BBH11" s="786"/>
      <c r="BBI11" s="786"/>
      <c r="BBJ11" s="786"/>
      <c r="BBK11" s="786"/>
      <c r="BBL11" s="786"/>
      <c r="BBM11" s="786"/>
      <c r="BBN11" s="786"/>
      <c r="BBO11" s="786"/>
      <c r="BBP11" s="786"/>
      <c r="BBQ11" s="786"/>
      <c r="BBR11" s="786"/>
      <c r="BBS11" s="786"/>
      <c r="BBT11" s="786"/>
      <c r="BBU11" s="786"/>
      <c r="BBV11" s="786"/>
      <c r="BBW11" s="786"/>
      <c r="BBX11" s="786"/>
      <c r="BBY11" s="786"/>
      <c r="BBZ11" s="786"/>
      <c r="BCA11" s="786"/>
      <c r="BCB11" s="786"/>
      <c r="BCC11" s="786"/>
      <c r="BCD11" s="786"/>
      <c r="BCE11" s="786"/>
      <c r="BCF11" s="786"/>
      <c r="BCG11" s="786"/>
      <c r="BCH11" s="786"/>
      <c r="BCI11" s="786"/>
      <c r="BCJ11" s="786"/>
      <c r="BCK11" s="786"/>
      <c r="BCL11" s="786"/>
      <c r="BCM11" s="786"/>
      <c r="BCN11" s="786"/>
      <c r="BCO11" s="786"/>
      <c r="BCP11" s="786"/>
      <c r="BCQ11" s="786"/>
      <c r="BCR11" s="786"/>
      <c r="BCS11" s="786"/>
      <c r="BCT11" s="786"/>
      <c r="BCU11" s="786"/>
      <c r="BCV11" s="786"/>
      <c r="BCW11" s="786"/>
      <c r="BCX11" s="786"/>
      <c r="BCY11" s="786"/>
      <c r="BCZ11" s="786"/>
      <c r="BDA11" s="786"/>
      <c r="BDB11" s="786"/>
      <c r="BDC11" s="786"/>
      <c r="BDD11" s="786"/>
      <c r="BDE11" s="786"/>
      <c r="BDF11" s="786"/>
      <c r="BDG11" s="786"/>
      <c r="BDH11" s="786"/>
      <c r="BDI11" s="786"/>
      <c r="BDJ11" s="786"/>
      <c r="BDK11" s="786"/>
      <c r="BDL11" s="786"/>
      <c r="BDM11" s="786"/>
      <c r="BDN11" s="786"/>
      <c r="BDO11" s="786"/>
      <c r="BDP11" s="786"/>
      <c r="BDQ11" s="786"/>
      <c r="BDR11" s="786"/>
      <c r="BDS11" s="786"/>
      <c r="BDT11" s="786"/>
      <c r="BDU11" s="786"/>
      <c r="BDV11" s="786"/>
      <c r="BDW11" s="786"/>
      <c r="BDX11" s="786"/>
      <c r="BDY11" s="786"/>
      <c r="BDZ11" s="786"/>
      <c r="BEA11" s="786"/>
      <c r="BEB11" s="786"/>
      <c r="BEC11" s="786"/>
      <c r="BED11" s="786"/>
      <c r="BEE11" s="786"/>
      <c r="BEF11" s="786"/>
      <c r="BEG11" s="786"/>
      <c r="BEH11" s="786"/>
      <c r="BEI11" s="786"/>
      <c r="BEJ11" s="786"/>
      <c r="BEK11" s="786"/>
      <c r="BEL11" s="786"/>
      <c r="BEM11" s="786"/>
      <c r="BEN11" s="786"/>
      <c r="BEO11" s="786"/>
      <c r="BEP11" s="786"/>
      <c r="BEQ11" s="786"/>
      <c r="BER11" s="786"/>
      <c r="BES11" s="786"/>
      <c r="BET11" s="786"/>
      <c r="BEU11" s="786"/>
      <c r="BEV11" s="786"/>
      <c r="BEW11" s="786"/>
      <c r="BEX11" s="786"/>
      <c r="BEY11" s="786"/>
      <c r="BEZ11" s="786"/>
      <c r="BFA11" s="786"/>
      <c r="BFB11" s="786"/>
      <c r="BFC11" s="786"/>
      <c r="BFD11" s="786"/>
      <c r="BFE11" s="786"/>
      <c r="BFF11" s="786"/>
      <c r="BFG11" s="786"/>
      <c r="BFH11" s="786"/>
      <c r="BFI11" s="786"/>
      <c r="BFJ11" s="786"/>
      <c r="BFK11" s="786"/>
      <c r="BFL11" s="786"/>
      <c r="BFM11" s="786"/>
      <c r="BFN11" s="786"/>
      <c r="BFO11" s="786"/>
      <c r="BFP11" s="786"/>
      <c r="BFQ11" s="786"/>
      <c r="BFR11" s="786"/>
      <c r="BFS11" s="786"/>
      <c r="BFT11" s="786"/>
      <c r="BFU11" s="786"/>
      <c r="BFV11" s="786"/>
      <c r="BFW11" s="786"/>
      <c r="BFX11" s="786"/>
      <c r="BFY11" s="786"/>
      <c r="BFZ11" s="786"/>
      <c r="BGA11" s="786"/>
      <c r="BGB11" s="786"/>
      <c r="BGC11" s="786"/>
      <c r="BGD11" s="786"/>
      <c r="BGE11" s="786"/>
      <c r="BGF11" s="786"/>
      <c r="BGG11" s="786"/>
      <c r="BGH11" s="786"/>
      <c r="BGI11" s="786"/>
      <c r="BGJ11" s="786"/>
      <c r="BGK11" s="786"/>
      <c r="BGL11" s="786"/>
      <c r="BGM11" s="786"/>
      <c r="BGN11" s="786"/>
      <c r="BGO11" s="786"/>
      <c r="BGP11" s="786"/>
      <c r="BGQ11" s="786"/>
      <c r="BGR11" s="786"/>
      <c r="BGS11" s="786"/>
      <c r="BGT11" s="786"/>
      <c r="BGU11" s="786"/>
      <c r="BGV11" s="786"/>
      <c r="BGW11" s="786"/>
      <c r="BGX11" s="786"/>
      <c r="BGY11" s="786"/>
      <c r="BGZ11" s="786"/>
      <c r="BHA11" s="786"/>
      <c r="BHB11" s="786"/>
      <c r="BHC11" s="786"/>
      <c r="BHD11" s="786"/>
      <c r="BHE11" s="786"/>
      <c r="BHF11" s="786"/>
      <c r="BHG11" s="786"/>
      <c r="BHH11" s="786"/>
      <c r="BHI11" s="786"/>
      <c r="BHJ11" s="786"/>
      <c r="BHK11" s="786"/>
      <c r="BHL11" s="786"/>
      <c r="BHM11" s="786"/>
      <c r="BHN11" s="786"/>
      <c r="BHO11" s="786"/>
      <c r="BHP11" s="786"/>
      <c r="BHQ11" s="786"/>
      <c r="BHR11" s="786"/>
      <c r="BHS11" s="786"/>
      <c r="BHT11" s="786"/>
      <c r="BHU11" s="786"/>
      <c r="BHV11" s="786"/>
      <c r="BHW11" s="786"/>
      <c r="BHX11" s="786"/>
      <c r="BHY11" s="786"/>
      <c r="BHZ11" s="786"/>
      <c r="BIA11" s="786"/>
      <c r="BIB11" s="786"/>
      <c r="BIC11" s="786"/>
      <c r="BID11" s="786"/>
      <c r="BIE11" s="786"/>
      <c r="BIF11" s="786"/>
      <c r="BIG11" s="786"/>
      <c r="BIH11" s="786"/>
      <c r="BII11" s="786"/>
      <c r="BIJ11" s="786"/>
      <c r="BIK11" s="786"/>
      <c r="BIL11" s="786"/>
      <c r="BIM11" s="786"/>
      <c r="BIN11" s="786"/>
      <c r="BIO11" s="786"/>
      <c r="BIP11" s="786"/>
      <c r="BIQ11" s="786"/>
      <c r="BIR11" s="786"/>
      <c r="BIS11" s="786"/>
      <c r="BIT11" s="786"/>
      <c r="BIU11" s="786"/>
      <c r="BIV11" s="786"/>
      <c r="BIW11" s="786"/>
      <c r="BIX11" s="786"/>
      <c r="BIY11" s="786"/>
      <c r="BIZ11" s="786"/>
      <c r="BJA11" s="786"/>
      <c r="BJB11" s="786"/>
      <c r="BJC11" s="786"/>
      <c r="BJD11" s="786"/>
      <c r="BJE11" s="786"/>
      <c r="BJF11" s="786"/>
      <c r="BJG11" s="786"/>
      <c r="BJH11" s="786"/>
      <c r="BJI11" s="786"/>
      <c r="BJJ11" s="786"/>
      <c r="BJK11" s="786"/>
      <c r="BJL11" s="786"/>
      <c r="BJM11" s="786"/>
      <c r="BJN11" s="786"/>
      <c r="BJO11" s="786"/>
      <c r="BJP11" s="786"/>
      <c r="BJQ11" s="786"/>
      <c r="BJR11" s="786"/>
      <c r="BJS11" s="786"/>
      <c r="BJT11" s="786"/>
      <c r="BJU11" s="786"/>
      <c r="BJV11" s="786"/>
      <c r="BJW11" s="786"/>
      <c r="BJX11" s="786"/>
      <c r="BJY11" s="786"/>
      <c r="BJZ11" s="786"/>
      <c r="BKA11" s="786"/>
      <c r="BKB11" s="786"/>
      <c r="BKC11" s="786"/>
      <c r="BKD11" s="786"/>
      <c r="BKE11" s="786"/>
      <c r="BKF11" s="786"/>
      <c r="BKG11" s="786"/>
      <c r="BKH11" s="786"/>
      <c r="BKI11" s="786"/>
      <c r="BKJ11" s="786"/>
      <c r="BKK11" s="786"/>
      <c r="BKL11" s="786"/>
      <c r="BKM11" s="786"/>
      <c r="BKN11" s="786"/>
      <c r="BKO11" s="786"/>
      <c r="BKP11" s="786"/>
      <c r="BKQ11" s="786"/>
      <c r="BKR11" s="786"/>
      <c r="BKS11" s="786"/>
      <c r="BKT11" s="786"/>
      <c r="BKU11" s="786"/>
      <c r="BKV11" s="786"/>
      <c r="BKW11" s="786"/>
      <c r="BKX11" s="786"/>
      <c r="BKY11" s="786"/>
      <c r="BKZ11" s="786"/>
      <c r="BLA11" s="786"/>
      <c r="BLB11" s="786"/>
      <c r="BLC11" s="786"/>
      <c r="BLD11" s="786"/>
      <c r="BLE11" s="786"/>
      <c r="BLF11" s="786"/>
      <c r="BLG11" s="786"/>
      <c r="BLH11" s="786"/>
      <c r="BLI11" s="786"/>
      <c r="BLJ11" s="786"/>
      <c r="BLK11" s="786"/>
      <c r="BLL11" s="786"/>
      <c r="BLM11" s="786"/>
      <c r="BLN11" s="786"/>
      <c r="BLO11" s="786"/>
      <c r="BLP11" s="786"/>
      <c r="BLQ11" s="786"/>
      <c r="BLR11" s="786"/>
      <c r="BLS11" s="786"/>
      <c r="BLT11" s="786"/>
      <c r="BLU11" s="786"/>
      <c r="BLV11" s="786"/>
      <c r="BLW11" s="786"/>
      <c r="BLX11" s="786"/>
      <c r="BLY11" s="786"/>
      <c r="BLZ11" s="786"/>
      <c r="BMA11" s="786"/>
      <c r="BMB11" s="786"/>
      <c r="BMC11" s="786"/>
      <c r="BMD11" s="786"/>
      <c r="BME11" s="786"/>
      <c r="BMF11" s="786"/>
      <c r="BMG11" s="786"/>
      <c r="BMH11" s="786"/>
      <c r="BMI11" s="786"/>
      <c r="BMJ11" s="786"/>
      <c r="BMK11" s="786"/>
      <c r="BML11" s="786"/>
      <c r="BMM11" s="786"/>
      <c r="BMN11" s="786"/>
      <c r="BMO11" s="786"/>
      <c r="BMP11" s="786"/>
      <c r="BMQ11" s="786"/>
      <c r="BMR11" s="786"/>
      <c r="BMS11" s="786"/>
      <c r="BMT11" s="786"/>
      <c r="BMU11" s="786"/>
      <c r="BMV11" s="786"/>
      <c r="BMW11" s="786"/>
      <c r="BMX11" s="786"/>
      <c r="BMY11" s="786"/>
      <c r="BMZ11" s="786"/>
      <c r="BNA11" s="786"/>
      <c r="BNB11" s="786"/>
      <c r="BNC11" s="786"/>
      <c r="BND11" s="786"/>
      <c r="BNE11" s="786"/>
      <c r="BNF11" s="786"/>
      <c r="BNG11" s="786"/>
      <c r="BNH11" s="786"/>
      <c r="BNI11" s="786"/>
      <c r="BNJ11" s="786"/>
      <c r="BNK11" s="786"/>
      <c r="BNL11" s="786"/>
      <c r="BNM11" s="786"/>
      <c r="BNN11" s="786"/>
      <c r="BNO11" s="786"/>
      <c r="BNP11" s="786"/>
      <c r="BNQ11" s="786"/>
      <c r="BNR11" s="786"/>
      <c r="BNS11" s="786"/>
      <c r="BNT11" s="786"/>
      <c r="BNU11" s="786"/>
      <c r="BNV11" s="786"/>
      <c r="BNW11" s="786"/>
      <c r="BNX11" s="786"/>
      <c r="BNY11" s="786"/>
      <c r="BNZ11" s="786"/>
      <c r="BOA11" s="786"/>
      <c r="BOB11" s="786"/>
      <c r="BOC11" s="786"/>
      <c r="BOD11" s="786"/>
      <c r="BOE11" s="786"/>
      <c r="BOF11" s="786"/>
      <c r="BOG11" s="786"/>
      <c r="BOH11" s="786"/>
      <c r="BOI11" s="786"/>
      <c r="BOJ11" s="786"/>
      <c r="BOK11" s="786"/>
      <c r="BOL11" s="786"/>
      <c r="BOM11" s="786"/>
      <c r="BON11" s="786"/>
      <c r="BOO11" s="786"/>
      <c r="BOP11" s="786"/>
      <c r="BOQ11" s="786"/>
      <c r="BOR11" s="786"/>
      <c r="BOS11" s="786"/>
      <c r="BOT11" s="786"/>
      <c r="BOU11" s="786"/>
      <c r="BOV11" s="786"/>
      <c r="BOW11" s="786"/>
      <c r="BOX11" s="786"/>
      <c r="BOY11" s="786"/>
      <c r="BOZ11" s="786"/>
      <c r="BPA11" s="786"/>
      <c r="BPB11" s="786"/>
      <c r="BPC11" s="786"/>
      <c r="BPD11" s="786"/>
      <c r="BPE11" s="786"/>
      <c r="BPF11" s="786"/>
      <c r="BPG11" s="786"/>
      <c r="BPH11" s="786"/>
      <c r="BPI11" s="786"/>
      <c r="BPJ11" s="786"/>
      <c r="BPK11" s="786"/>
      <c r="BPL11" s="786"/>
      <c r="BPM11" s="786"/>
      <c r="BPN11" s="786"/>
      <c r="BPO11" s="786"/>
      <c r="BPP11" s="786"/>
      <c r="BPQ11" s="786"/>
      <c r="BPR11" s="786"/>
      <c r="BPS11" s="786"/>
      <c r="BPT11" s="786"/>
      <c r="BPU11" s="786"/>
      <c r="BPV11" s="786"/>
      <c r="BPW11" s="786"/>
      <c r="BPX11" s="786"/>
      <c r="BPY11" s="786"/>
      <c r="BPZ11" s="786"/>
      <c r="BQA11" s="786"/>
      <c r="BQB11" s="786"/>
      <c r="BQC11" s="786"/>
      <c r="BQD11" s="786"/>
      <c r="BQE11" s="786"/>
      <c r="BQF11" s="786"/>
      <c r="BQG11" s="786"/>
      <c r="BQH11" s="786"/>
      <c r="BQI11" s="786"/>
      <c r="BQJ11" s="786"/>
      <c r="BQK11" s="786"/>
      <c r="BQL11" s="786"/>
      <c r="BQM11" s="786"/>
      <c r="BQN11" s="786"/>
      <c r="BQO11" s="786"/>
      <c r="BQP11" s="786"/>
      <c r="BQQ11" s="786"/>
      <c r="BQR11" s="786"/>
      <c r="BQS11" s="786"/>
      <c r="BQT11" s="786"/>
      <c r="BQU11" s="786"/>
      <c r="BQV11" s="786"/>
      <c r="BQW11" s="786"/>
      <c r="BQX11" s="786"/>
      <c r="BQY11" s="786"/>
      <c r="BQZ11" s="786"/>
      <c r="BRA11" s="786"/>
      <c r="BRB11" s="786"/>
      <c r="BRC11" s="786"/>
      <c r="BRD11" s="786"/>
      <c r="BRE11" s="786"/>
      <c r="BRF11" s="786"/>
      <c r="BRG11" s="786"/>
      <c r="BRH11" s="786"/>
      <c r="BRI11" s="786"/>
      <c r="BRJ11" s="786"/>
      <c r="BRK11" s="786"/>
      <c r="BRL11" s="786"/>
      <c r="BRM11" s="786"/>
      <c r="BRN11" s="786"/>
      <c r="BRO11" s="786"/>
      <c r="BRP11" s="786"/>
      <c r="BRQ11" s="786"/>
      <c r="BRR11" s="786"/>
      <c r="BRS11" s="786"/>
      <c r="BRT11" s="786"/>
      <c r="BRU11" s="786"/>
      <c r="BRV11" s="786"/>
      <c r="BRW11" s="786"/>
      <c r="BRX11" s="786"/>
      <c r="BRY11" s="786"/>
      <c r="BRZ11" s="786"/>
      <c r="BSA11" s="786"/>
      <c r="BSB11" s="786"/>
      <c r="BSC11" s="786"/>
      <c r="BSD11" s="786"/>
      <c r="BSE11" s="786"/>
      <c r="BSF11" s="786"/>
      <c r="BSG11" s="786"/>
      <c r="BSH11" s="786"/>
      <c r="BSI11" s="786"/>
      <c r="BSJ11" s="786"/>
      <c r="BSK11" s="786"/>
      <c r="BSL11" s="786"/>
      <c r="BSM11" s="786"/>
      <c r="BSN11" s="786"/>
      <c r="BSO11" s="786"/>
      <c r="BSP11" s="786"/>
      <c r="BSQ11" s="786"/>
      <c r="BSR11" s="786"/>
      <c r="BSS11" s="786"/>
      <c r="BST11" s="786"/>
      <c r="BSU11" s="786"/>
      <c r="BSV11" s="786"/>
      <c r="BSW11" s="786"/>
      <c r="BSX11" s="786"/>
      <c r="BSY11" s="786"/>
      <c r="BSZ11" s="786"/>
      <c r="BTA11" s="786"/>
      <c r="BTB11" s="786"/>
      <c r="BTC11" s="786"/>
      <c r="BTD11" s="786"/>
      <c r="BTE11" s="786"/>
      <c r="BTF11" s="786"/>
      <c r="BTG11" s="786"/>
      <c r="BTH11" s="786"/>
      <c r="BTI11" s="786"/>
      <c r="BTJ11" s="786"/>
      <c r="BTK11" s="786"/>
      <c r="BTL11" s="786"/>
      <c r="BTM11" s="786"/>
      <c r="BTN11" s="786"/>
      <c r="BTO11" s="786"/>
      <c r="BTP11" s="786"/>
      <c r="BTQ11" s="786"/>
      <c r="BTR11" s="786"/>
      <c r="BTS11" s="786"/>
      <c r="BTT11" s="786"/>
      <c r="BTU11" s="786"/>
      <c r="BTV11" s="786"/>
      <c r="BTW11" s="786"/>
      <c r="BTX11" s="786"/>
      <c r="BTY11" s="786"/>
      <c r="BTZ11" s="786"/>
      <c r="BUA11" s="786"/>
      <c r="BUB11" s="786"/>
      <c r="BUC11" s="786"/>
      <c r="BUD11" s="786"/>
      <c r="BUE11" s="786"/>
      <c r="BUF11" s="786"/>
      <c r="BUG11" s="786"/>
      <c r="BUH11" s="786"/>
      <c r="BUI11" s="786"/>
      <c r="BUJ11" s="786"/>
      <c r="BUK11" s="786"/>
      <c r="BUL11" s="786"/>
      <c r="BUM11" s="786"/>
      <c r="BUN11" s="786"/>
      <c r="BUO11" s="786"/>
      <c r="BUP11" s="786"/>
      <c r="BUQ11" s="786"/>
      <c r="BUR11" s="786"/>
      <c r="BUS11" s="786"/>
      <c r="BUT11" s="786"/>
      <c r="BUU11" s="786"/>
      <c r="BUV11" s="786"/>
      <c r="BUW11" s="786"/>
      <c r="BUX11" s="786"/>
      <c r="BUY11" s="786"/>
      <c r="BUZ11" s="786"/>
      <c r="BVA11" s="786"/>
      <c r="BVB11" s="786"/>
      <c r="BVC11" s="786"/>
      <c r="BVD11" s="786"/>
      <c r="BVE11" s="786"/>
      <c r="BVF11" s="786"/>
      <c r="BVG11" s="786"/>
      <c r="BVH11" s="786"/>
      <c r="BVI11" s="786"/>
      <c r="BVJ11" s="786"/>
      <c r="BVK11" s="786"/>
      <c r="BVL11" s="786"/>
      <c r="BVM11" s="786"/>
      <c r="BVN11" s="786"/>
      <c r="BVO11" s="786"/>
      <c r="BVP11" s="786"/>
      <c r="BVQ11" s="786"/>
      <c r="BVR11" s="786"/>
      <c r="BVS11" s="786"/>
      <c r="BVT11" s="786"/>
      <c r="BVU11" s="786"/>
      <c r="BVV11" s="786"/>
      <c r="BVW11" s="786"/>
      <c r="BVX11" s="786"/>
      <c r="BVY11" s="786"/>
      <c r="BVZ11" s="786"/>
      <c r="BWA11" s="786"/>
      <c r="BWB11" s="786"/>
      <c r="BWC11" s="786"/>
      <c r="BWD11" s="786"/>
      <c r="BWE11" s="786"/>
      <c r="BWF11" s="786"/>
      <c r="BWG11" s="786"/>
      <c r="BWH11" s="786"/>
      <c r="BWI11" s="786"/>
      <c r="BWJ11" s="786"/>
      <c r="BWK11" s="786"/>
      <c r="BWL11" s="786"/>
      <c r="BWM11" s="786"/>
      <c r="BWN11" s="786"/>
      <c r="BWO11" s="786"/>
      <c r="BWP11" s="786"/>
      <c r="BWQ11" s="786"/>
      <c r="BWR11" s="786"/>
      <c r="BWS11" s="786"/>
      <c r="BWT11" s="786"/>
      <c r="BWU11" s="786"/>
      <c r="BWV11" s="786"/>
      <c r="BWW11" s="786"/>
      <c r="BWX11" s="786"/>
      <c r="BWY11" s="786"/>
      <c r="BWZ11" s="786"/>
      <c r="BXA11" s="786"/>
      <c r="BXB11" s="786"/>
      <c r="BXC11" s="786"/>
      <c r="BXD11" s="786"/>
      <c r="BXE11" s="786"/>
      <c r="BXF11" s="786"/>
      <c r="BXG11" s="786"/>
      <c r="BXH11" s="786"/>
      <c r="BXI11" s="786"/>
      <c r="BXJ11" s="786"/>
      <c r="BXK11" s="786"/>
      <c r="BXL11" s="786"/>
      <c r="BXM11" s="786"/>
      <c r="BXN11" s="786"/>
      <c r="BXO11" s="786"/>
      <c r="BXP11" s="786"/>
      <c r="BXQ11" s="786"/>
      <c r="BXR11" s="786"/>
      <c r="BXS11" s="786"/>
      <c r="BXT11" s="786"/>
      <c r="BXU11" s="786"/>
      <c r="BXV11" s="786"/>
      <c r="BXW11" s="786"/>
      <c r="BXX11" s="786"/>
      <c r="BXY11" s="786"/>
      <c r="BXZ11" s="786"/>
      <c r="BYA11" s="786"/>
      <c r="BYB11" s="786"/>
      <c r="BYC11" s="786"/>
      <c r="BYD11" s="786"/>
      <c r="BYE11" s="786"/>
      <c r="BYF11" s="786"/>
      <c r="BYG11" s="786"/>
      <c r="BYH11" s="786"/>
      <c r="BYI11" s="786"/>
      <c r="BYJ11" s="786"/>
      <c r="BYK11" s="786"/>
      <c r="BYL11" s="786"/>
      <c r="BYM11" s="786"/>
      <c r="BYN11" s="786"/>
      <c r="BYO11" s="786"/>
      <c r="BYP11" s="786"/>
      <c r="BYQ11" s="786"/>
      <c r="BYR11" s="786"/>
      <c r="BYS11" s="786"/>
      <c r="BYT11" s="786"/>
      <c r="BYU11" s="786"/>
      <c r="BYV11" s="786"/>
      <c r="BYW11" s="786"/>
      <c r="BYX11" s="786"/>
      <c r="BYY11" s="786"/>
      <c r="BYZ11" s="786"/>
      <c r="BZA11" s="786"/>
      <c r="BZB11" s="786"/>
      <c r="BZC11" s="786"/>
      <c r="BZD11" s="786"/>
      <c r="BZE11" s="786"/>
      <c r="BZF11" s="786"/>
      <c r="BZG11" s="786"/>
      <c r="BZH11" s="786"/>
      <c r="BZI11" s="786"/>
      <c r="BZJ11" s="786"/>
      <c r="BZK11" s="786"/>
      <c r="BZL11" s="786"/>
      <c r="BZM11" s="786"/>
      <c r="BZN11" s="786"/>
      <c r="BZO11" s="786"/>
      <c r="BZP11" s="786"/>
      <c r="BZQ11" s="786"/>
      <c r="BZR11" s="786"/>
      <c r="BZS11" s="786"/>
      <c r="BZT11" s="786"/>
      <c r="BZU11" s="786"/>
      <c r="BZV11" s="786"/>
      <c r="BZW11" s="786"/>
      <c r="BZX11" s="786"/>
      <c r="BZY11" s="786"/>
      <c r="BZZ11" s="786"/>
      <c r="CAA11" s="786"/>
      <c r="CAB11" s="786"/>
      <c r="CAC11" s="786"/>
      <c r="CAD11" s="786"/>
      <c r="CAE11" s="786"/>
      <c r="CAF11" s="786"/>
      <c r="CAG11" s="786"/>
      <c r="CAH11" s="786"/>
      <c r="CAI11" s="786"/>
      <c r="CAJ11" s="786"/>
      <c r="CAK11" s="786"/>
      <c r="CAL11" s="786"/>
      <c r="CAM11" s="786"/>
      <c r="CAN11" s="786"/>
      <c r="CAO11" s="786"/>
      <c r="CAP11" s="786"/>
      <c r="CAQ11" s="786"/>
      <c r="CAR11" s="786"/>
      <c r="CAS11" s="786"/>
      <c r="CAT11" s="786"/>
      <c r="CAU11" s="786"/>
      <c r="CAV11" s="786"/>
      <c r="CAW11" s="786"/>
      <c r="CAX11" s="786"/>
      <c r="CAY11" s="786"/>
      <c r="CAZ11" s="786"/>
      <c r="CBA11" s="786"/>
      <c r="CBB11" s="786"/>
      <c r="CBC11" s="786"/>
      <c r="CBD11" s="786"/>
      <c r="CBE11" s="786"/>
      <c r="CBF11" s="786"/>
      <c r="CBG11" s="786"/>
      <c r="CBH11" s="786"/>
      <c r="CBI11" s="786"/>
      <c r="CBJ11" s="786"/>
      <c r="CBK11" s="786"/>
      <c r="CBL11" s="786"/>
      <c r="CBM11" s="786"/>
      <c r="CBN11" s="786"/>
      <c r="CBO11" s="786"/>
      <c r="CBP11" s="786"/>
      <c r="CBQ11" s="786"/>
      <c r="CBR11" s="786"/>
      <c r="CBS11" s="786"/>
      <c r="CBT11" s="786"/>
      <c r="CBU11" s="786"/>
      <c r="CBV11" s="786"/>
      <c r="CBW11" s="786"/>
      <c r="CBX11" s="786"/>
      <c r="CBY11" s="786"/>
      <c r="CBZ11" s="786"/>
      <c r="CCA11" s="786"/>
      <c r="CCB11" s="786"/>
      <c r="CCC11" s="786"/>
      <c r="CCD11" s="786"/>
      <c r="CCE11" s="786"/>
      <c r="CCF11" s="786"/>
      <c r="CCG11" s="786"/>
      <c r="CCH11" s="786"/>
      <c r="CCI11" s="786"/>
      <c r="CCJ11" s="786"/>
      <c r="CCK11" s="786"/>
      <c r="CCL11" s="786"/>
      <c r="CCM11" s="786"/>
      <c r="CCN11" s="786"/>
      <c r="CCO11" s="786"/>
      <c r="CCP11" s="786"/>
      <c r="CCQ11" s="786"/>
      <c r="CCR11" s="786"/>
      <c r="CCS11" s="786"/>
      <c r="CCT11" s="786"/>
      <c r="CCU11" s="786"/>
      <c r="CCV11" s="786"/>
      <c r="CCW11" s="786"/>
      <c r="CCX11" s="786"/>
      <c r="CCY11" s="786"/>
      <c r="CCZ11" s="786"/>
      <c r="CDA11" s="786"/>
      <c r="CDB11" s="786"/>
      <c r="CDC11" s="786"/>
      <c r="CDD11" s="786"/>
      <c r="CDE11" s="786"/>
      <c r="CDF11" s="786"/>
      <c r="CDG11" s="786"/>
      <c r="CDH11" s="786"/>
      <c r="CDI11" s="786"/>
      <c r="CDJ11" s="786"/>
      <c r="CDK11" s="786"/>
      <c r="CDL11" s="786"/>
      <c r="CDM11" s="786"/>
      <c r="CDN11" s="786"/>
      <c r="CDO11" s="786"/>
      <c r="CDP11" s="786"/>
      <c r="CDQ11" s="786"/>
      <c r="CDR11" s="786"/>
      <c r="CDS11" s="786"/>
      <c r="CDT11" s="786"/>
      <c r="CDU11" s="786"/>
      <c r="CDV11" s="786"/>
      <c r="CDW11" s="786"/>
      <c r="CDX11" s="786"/>
      <c r="CDY11" s="786"/>
      <c r="CDZ11" s="786"/>
      <c r="CEA11" s="786"/>
      <c r="CEB11" s="786"/>
      <c r="CEC11" s="786"/>
      <c r="CED11" s="786"/>
      <c r="CEE11" s="786"/>
      <c r="CEF11" s="786"/>
      <c r="CEG11" s="786"/>
      <c r="CEH11" s="786"/>
      <c r="CEI11" s="786"/>
      <c r="CEJ11" s="786"/>
      <c r="CEK11" s="786"/>
      <c r="CEL11" s="786"/>
      <c r="CEM11" s="786"/>
      <c r="CEN11" s="786"/>
      <c r="CEO11" s="786"/>
      <c r="CEP11" s="786"/>
      <c r="CEQ11" s="786"/>
      <c r="CER11" s="786"/>
      <c r="CES11" s="786"/>
      <c r="CET11" s="786"/>
      <c r="CEU11" s="786"/>
      <c r="CEV11" s="786"/>
      <c r="CEW11" s="786"/>
      <c r="CEX11" s="786"/>
      <c r="CEY11" s="786"/>
      <c r="CEZ11" s="786"/>
      <c r="CFA11" s="786"/>
      <c r="CFB11" s="786"/>
      <c r="CFC11" s="786"/>
      <c r="CFD11" s="786"/>
      <c r="CFE11" s="786"/>
      <c r="CFF11" s="786"/>
      <c r="CFG11" s="786"/>
      <c r="CFH11" s="786"/>
      <c r="CFI11" s="786"/>
      <c r="CFJ11" s="786"/>
      <c r="CFK11" s="786"/>
      <c r="CFL11" s="786"/>
      <c r="CFM11" s="786"/>
      <c r="CFN11" s="786"/>
      <c r="CFO11" s="786"/>
      <c r="CFP11" s="786"/>
      <c r="CFQ11" s="786"/>
      <c r="CFR11" s="786"/>
      <c r="CFS11" s="786"/>
      <c r="CFT11" s="786"/>
      <c r="CFU11" s="786"/>
      <c r="CFV11" s="786"/>
      <c r="CFW11" s="786"/>
      <c r="CFX11" s="786"/>
      <c r="CFY11" s="786"/>
      <c r="CFZ11" s="786"/>
      <c r="CGA11" s="786"/>
      <c r="CGB11" s="786"/>
      <c r="CGC11" s="786"/>
      <c r="CGD11" s="786"/>
      <c r="CGE11" s="786"/>
      <c r="CGF11" s="786"/>
      <c r="CGG11" s="786"/>
      <c r="CGH11" s="786"/>
      <c r="CGI11" s="786"/>
      <c r="CGJ11" s="786"/>
      <c r="CGK11" s="786"/>
      <c r="CGL11" s="786"/>
      <c r="CGM11" s="786"/>
      <c r="CGN11" s="786"/>
      <c r="CGO11" s="786"/>
      <c r="CGP11" s="786"/>
      <c r="CGQ11" s="786"/>
      <c r="CGR11" s="786"/>
      <c r="CGS11" s="786"/>
      <c r="CGT11" s="786"/>
      <c r="CGU11" s="786"/>
      <c r="CGV11" s="786"/>
      <c r="CGW11" s="786"/>
      <c r="CGX11" s="786"/>
      <c r="CGY11" s="786"/>
      <c r="CGZ11" s="786"/>
      <c r="CHA11" s="786"/>
      <c r="CHB11" s="786"/>
      <c r="CHC11" s="786"/>
      <c r="CHD11" s="786"/>
      <c r="CHE11" s="786"/>
      <c r="CHF11" s="786"/>
      <c r="CHG11" s="786"/>
      <c r="CHH11" s="786"/>
      <c r="CHI11" s="786"/>
      <c r="CHJ11" s="786"/>
      <c r="CHK11" s="786"/>
      <c r="CHL11" s="786"/>
      <c r="CHM11" s="786"/>
      <c r="CHN11" s="786"/>
      <c r="CHO11" s="786"/>
      <c r="CHP11" s="786"/>
      <c r="CHQ11" s="786"/>
      <c r="CHR11" s="786"/>
      <c r="CHS11" s="786"/>
      <c r="CHT11" s="786"/>
      <c r="CHU11" s="786"/>
      <c r="CHV11" s="786"/>
      <c r="CHW11" s="786"/>
      <c r="CHX11" s="786"/>
      <c r="CHY11" s="786"/>
      <c r="CHZ11" s="786"/>
      <c r="CIA11" s="786"/>
      <c r="CIB11" s="786"/>
      <c r="CIC11" s="786"/>
      <c r="CID11" s="786"/>
      <c r="CIE11" s="786"/>
      <c r="CIF11" s="786"/>
      <c r="CIG11" s="786"/>
      <c r="CIH11" s="786"/>
      <c r="CII11" s="786"/>
      <c r="CIJ11" s="786"/>
      <c r="CIK11" s="786"/>
      <c r="CIL11" s="786"/>
      <c r="CIM11" s="786"/>
      <c r="CIN11" s="786"/>
      <c r="CIO11" s="786"/>
      <c r="CIP11" s="786"/>
      <c r="CIQ11" s="786"/>
      <c r="CIR11" s="786"/>
      <c r="CIS11" s="786"/>
      <c r="CIT11" s="786"/>
      <c r="CIU11" s="786"/>
      <c r="CIV11" s="786"/>
      <c r="CIW11" s="786"/>
      <c r="CIX11" s="786"/>
      <c r="CIY11" s="786"/>
      <c r="CIZ11" s="786"/>
      <c r="CJA11" s="786"/>
      <c r="CJB11" s="786"/>
      <c r="CJC11" s="786"/>
      <c r="CJD11" s="786"/>
      <c r="CJE11" s="786"/>
      <c r="CJF11" s="786"/>
      <c r="CJG11" s="786"/>
      <c r="CJH11" s="786"/>
      <c r="CJI11" s="786"/>
      <c r="CJJ11" s="786"/>
      <c r="CJK11" s="786"/>
      <c r="CJL11" s="786"/>
      <c r="CJM11" s="786"/>
      <c r="CJN11" s="786"/>
      <c r="CJO11" s="786"/>
      <c r="CJP11" s="786"/>
      <c r="CJQ11" s="786"/>
      <c r="CJR11" s="786"/>
      <c r="CJS11" s="786"/>
      <c r="CJT11" s="786"/>
      <c r="CJU11" s="786"/>
      <c r="CJV11" s="786"/>
      <c r="CJW11" s="786"/>
      <c r="CJX11" s="786"/>
      <c r="CJY11" s="786"/>
      <c r="CJZ11" s="786"/>
      <c r="CKA11" s="786"/>
      <c r="CKB11" s="786"/>
      <c r="CKC11" s="786"/>
      <c r="CKD11" s="786"/>
      <c r="CKE11" s="786"/>
      <c r="CKF11" s="786"/>
      <c r="CKG11" s="786"/>
      <c r="CKH11" s="786"/>
      <c r="CKI11" s="786"/>
      <c r="CKJ11" s="786"/>
      <c r="CKK11" s="786"/>
      <c r="CKL11" s="786"/>
      <c r="CKM11" s="786"/>
      <c r="CKN11" s="786"/>
      <c r="CKO11" s="786"/>
      <c r="CKP11" s="786"/>
      <c r="CKQ11" s="786"/>
      <c r="CKR11" s="786"/>
      <c r="CKS11" s="786"/>
      <c r="CKT11" s="786"/>
      <c r="CKU11" s="786"/>
      <c r="CKV11" s="786"/>
      <c r="CKW11" s="786"/>
      <c r="CKX11" s="786"/>
      <c r="CKY11" s="786"/>
      <c r="CKZ11" s="786"/>
      <c r="CLA11" s="786"/>
      <c r="CLB11" s="786"/>
      <c r="CLC11" s="786"/>
      <c r="CLD11" s="786"/>
      <c r="CLE11" s="786"/>
      <c r="CLF11" s="786"/>
      <c r="CLG11" s="786"/>
      <c r="CLH11" s="786"/>
      <c r="CLI11" s="786"/>
      <c r="CLJ11" s="786"/>
      <c r="CLK11" s="786"/>
      <c r="CLL11" s="786"/>
      <c r="CLM11" s="786"/>
      <c r="CLN11" s="786"/>
      <c r="CLO11" s="786"/>
      <c r="CLP11" s="786"/>
      <c r="CLQ11" s="786"/>
      <c r="CLR11" s="786"/>
      <c r="CLS11" s="786"/>
      <c r="CLT11" s="786"/>
      <c r="CLU11" s="786"/>
      <c r="CLV11" s="786"/>
      <c r="CLW11" s="786"/>
      <c r="CLX11" s="786"/>
      <c r="CLY11" s="786"/>
      <c r="CLZ11" s="786"/>
      <c r="CMA11" s="786"/>
      <c r="CMB11" s="786"/>
      <c r="CMC11" s="786"/>
      <c r="CMD11" s="786"/>
      <c r="CME11" s="786"/>
      <c r="CMF11" s="786"/>
      <c r="CMG11" s="786"/>
      <c r="CMH11" s="786"/>
      <c r="CMI11" s="786"/>
      <c r="CMJ11" s="786"/>
      <c r="CMK11" s="786"/>
      <c r="CML11" s="786"/>
      <c r="CMM11" s="786"/>
      <c r="CMN11" s="786"/>
      <c r="CMO11" s="786"/>
      <c r="CMP11" s="786"/>
      <c r="CMQ11" s="786"/>
      <c r="CMR11" s="786"/>
      <c r="CMS11" s="786"/>
      <c r="CMT11" s="786"/>
      <c r="CMU11" s="786"/>
      <c r="CMV11" s="786"/>
      <c r="CMW11" s="786"/>
      <c r="CMX11" s="786"/>
      <c r="CMY11" s="786"/>
      <c r="CMZ11" s="786"/>
      <c r="CNA11" s="786"/>
      <c r="CNB11" s="786"/>
      <c r="CNC11" s="786"/>
      <c r="CND11" s="786"/>
      <c r="CNE11" s="786"/>
      <c r="CNF11" s="786"/>
      <c r="CNG11" s="786"/>
      <c r="CNH11" s="786"/>
      <c r="CNI11" s="786"/>
      <c r="CNJ11" s="786"/>
      <c r="CNK11" s="786"/>
      <c r="CNL11" s="786"/>
      <c r="CNM11" s="786"/>
      <c r="CNN11" s="786"/>
      <c r="CNO11" s="786"/>
      <c r="CNP11" s="786"/>
      <c r="CNQ11" s="786"/>
      <c r="CNR11" s="786"/>
      <c r="CNS11" s="786"/>
      <c r="CNT11" s="786"/>
      <c r="CNU11" s="786"/>
      <c r="CNV11" s="786"/>
      <c r="CNW11" s="786"/>
      <c r="CNX11" s="786"/>
      <c r="CNY11" s="786"/>
      <c r="CNZ11" s="786"/>
      <c r="COA11" s="786"/>
      <c r="COB11" s="786"/>
      <c r="COC11" s="786"/>
      <c r="COD11" s="786"/>
      <c r="COE11" s="786"/>
      <c r="COF11" s="786"/>
      <c r="COG11" s="786"/>
      <c r="COH11" s="786"/>
      <c r="COI11" s="786"/>
      <c r="COJ11" s="786"/>
      <c r="COK11" s="786"/>
      <c r="COL11" s="786"/>
      <c r="COM11" s="786"/>
      <c r="CON11" s="786"/>
      <c r="COO11" s="786"/>
      <c r="COP11" s="786"/>
      <c r="COQ11" s="786"/>
      <c r="COR11" s="786"/>
      <c r="COS11" s="786"/>
      <c r="COT11" s="786"/>
      <c r="COU11" s="786"/>
      <c r="COV11" s="786"/>
      <c r="COW11" s="786"/>
      <c r="COX11" s="786"/>
      <c r="COY11" s="786"/>
      <c r="COZ11" s="786"/>
      <c r="CPA11" s="786"/>
      <c r="CPB11" s="786"/>
      <c r="CPC11" s="786"/>
      <c r="CPD11" s="786"/>
      <c r="CPE11" s="786"/>
      <c r="CPF11" s="786"/>
      <c r="CPG11" s="786"/>
      <c r="CPH11" s="786"/>
      <c r="CPI11" s="786"/>
      <c r="CPJ11" s="786"/>
      <c r="CPK11" s="786"/>
      <c r="CPL11" s="786"/>
      <c r="CPM11" s="786"/>
      <c r="CPN11" s="786"/>
      <c r="CPO11" s="786"/>
      <c r="CPP11" s="786"/>
      <c r="CPQ11" s="786"/>
      <c r="CPR11" s="786"/>
      <c r="CPS11" s="786"/>
      <c r="CPT11" s="786"/>
      <c r="CPU11" s="786"/>
      <c r="CPV11" s="786"/>
      <c r="CPW11" s="786"/>
      <c r="CPX11" s="786"/>
      <c r="CPY11" s="786"/>
      <c r="CPZ11" s="786"/>
      <c r="CQA11" s="786"/>
      <c r="CQB11" s="786"/>
      <c r="CQC11" s="786"/>
      <c r="CQD11" s="786"/>
      <c r="CQE11" s="786"/>
      <c r="CQF11" s="786"/>
      <c r="CQG11" s="786"/>
      <c r="CQH11" s="786"/>
      <c r="CQI11" s="786"/>
      <c r="CQJ11" s="786"/>
      <c r="CQK11" s="786"/>
      <c r="CQL11" s="786"/>
      <c r="CQM11" s="786"/>
      <c r="CQN11" s="786"/>
      <c r="CQO11" s="786"/>
      <c r="CQP11" s="786"/>
      <c r="CQQ11" s="786"/>
      <c r="CQR11" s="786"/>
      <c r="CQS11" s="786"/>
      <c r="CQT11" s="786"/>
      <c r="CQU11" s="786"/>
      <c r="CQV11" s="786"/>
      <c r="CQW11" s="786"/>
      <c r="CQX11" s="786"/>
      <c r="CQY11" s="786"/>
      <c r="CQZ11" s="786"/>
      <c r="CRA11" s="786"/>
      <c r="CRB11" s="786"/>
      <c r="CRC11" s="786"/>
      <c r="CRD11" s="786"/>
      <c r="CRE11" s="786"/>
      <c r="CRF11" s="786"/>
      <c r="CRG11" s="786"/>
      <c r="CRH11" s="786"/>
      <c r="CRI11" s="786"/>
      <c r="CRJ11" s="786"/>
      <c r="CRK11" s="786"/>
      <c r="CRL11" s="786"/>
      <c r="CRM11" s="786"/>
      <c r="CRN11" s="786"/>
      <c r="CRO11" s="786"/>
      <c r="CRP11" s="786"/>
      <c r="CRQ11" s="786"/>
      <c r="CRR11" s="786"/>
      <c r="CRS11" s="786"/>
      <c r="CRT11" s="786"/>
      <c r="CRU11" s="786"/>
      <c r="CRV11" s="786"/>
      <c r="CRW11" s="786"/>
      <c r="CRX11" s="786"/>
      <c r="CRY11" s="786"/>
      <c r="CRZ11" s="786"/>
      <c r="CSA11" s="786"/>
      <c r="CSB11" s="786"/>
      <c r="CSC11" s="786"/>
      <c r="CSD11" s="786"/>
      <c r="CSE11" s="786"/>
      <c r="CSF11" s="786"/>
      <c r="CSG11" s="786"/>
      <c r="CSH11" s="786"/>
      <c r="CSI11" s="786"/>
      <c r="CSJ11" s="786"/>
      <c r="CSK11" s="786"/>
      <c r="CSL11" s="786"/>
      <c r="CSM11" s="786"/>
      <c r="CSN11" s="786"/>
      <c r="CSO11" s="786"/>
      <c r="CSP11" s="786"/>
      <c r="CSQ11" s="786"/>
      <c r="CSR11" s="786"/>
      <c r="CSS11" s="786"/>
      <c r="CST11" s="786"/>
      <c r="CSU11" s="786"/>
      <c r="CSV11" s="786"/>
      <c r="CSW11" s="786"/>
      <c r="CSX11" s="786"/>
      <c r="CSY11" s="786"/>
      <c r="CSZ11" s="786"/>
      <c r="CTA11" s="786"/>
      <c r="CTB11" s="786"/>
      <c r="CTC11" s="786"/>
      <c r="CTD11" s="786"/>
      <c r="CTE11" s="786"/>
      <c r="CTF11" s="786"/>
      <c r="CTG11" s="786"/>
      <c r="CTH11" s="786"/>
      <c r="CTI11" s="786"/>
      <c r="CTJ11" s="786"/>
      <c r="CTK11" s="786"/>
      <c r="CTL11" s="786"/>
      <c r="CTM11" s="786"/>
      <c r="CTN11" s="786"/>
      <c r="CTO11" s="786"/>
      <c r="CTP11" s="786"/>
      <c r="CTQ11" s="786"/>
      <c r="CTR11" s="786"/>
      <c r="CTS11" s="786"/>
      <c r="CTT11" s="786"/>
      <c r="CTU11" s="786"/>
      <c r="CTV11" s="786"/>
      <c r="CTW11" s="786"/>
      <c r="CTX11" s="786"/>
      <c r="CTY11" s="786"/>
      <c r="CTZ11" s="786"/>
      <c r="CUA11" s="786"/>
      <c r="CUB11" s="786"/>
      <c r="CUC11" s="786"/>
      <c r="CUD11" s="786"/>
      <c r="CUE11" s="786"/>
      <c r="CUF11" s="786"/>
      <c r="CUG11" s="786"/>
      <c r="CUH11" s="786"/>
      <c r="CUI11" s="786"/>
      <c r="CUJ11" s="786"/>
      <c r="CUK11" s="786"/>
      <c r="CUL11" s="786"/>
      <c r="CUM11" s="786"/>
      <c r="CUN11" s="786"/>
      <c r="CUO11" s="786"/>
      <c r="CUP11" s="786"/>
      <c r="CUQ11" s="786"/>
      <c r="CUR11" s="786"/>
      <c r="CUS11" s="786"/>
      <c r="CUT11" s="786"/>
      <c r="CUU11" s="786"/>
      <c r="CUV11" s="786"/>
      <c r="CUW11" s="786"/>
      <c r="CUX11" s="786"/>
      <c r="CUY11" s="786"/>
      <c r="CUZ11" s="786"/>
      <c r="CVA11" s="786"/>
      <c r="CVB11" s="786"/>
      <c r="CVC11" s="786"/>
      <c r="CVD11" s="786"/>
      <c r="CVE11" s="786"/>
      <c r="CVF11" s="786"/>
      <c r="CVG11" s="786"/>
      <c r="CVH11" s="786"/>
      <c r="CVI11" s="786"/>
      <c r="CVJ11" s="786"/>
      <c r="CVK11" s="786"/>
      <c r="CVL11" s="786"/>
      <c r="CVM11" s="786"/>
      <c r="CVN11" s="786"/>
      <c r="CVO11" s="786"/>
      <c r="CVP11" s="786"/>
      <c r="CVQ11" s="786"/>
      <c r="CVR11" s="786"/>
      <c r="CVS11" s="786"/>
      <c r="CVT11" s="786"/>
      <c r="CVU11" s="786"/>
      <c r="CVV11" s="786"/>
      <c r="CVW11" s="786"/>
      <c r="CVX11" s="786"/>
      <c r="CVY11" s="786"/>
      <c r="CVZ11" s="786"/>
      <c r="CWA11" s="786"/>
      <c r="CWB11" s="786"/>
      <c r="CWC11" s="786"/>
      <c r="CWD11" s="786"/>
      <c r="CWE11" s="786"/>
      <c r="CWF11" s="786"/>
      <c r="CWG11" s="786"/>
      <c r="CWH11" s="786"/>
      <c r="CWI11" s="786"/>
      <c r="CWJ11" s="786"/>
      <c r="CWK11" s="786"/>
      <c r="CWL11" s="786"/>
      <c r="CWM11" s="786"/>
      <c r="CWN11" s="786"/>
      <c r="CWO11" s="786"/>
      <c r="CWP11" s="786"/>
      <c r="CWQ11" s="786"/>
      <c r="CWR11" s="786"/>
      <c r="CWS11" s="786"/>
      <c r="CWT11" s="786"/>
      <c r="CWU11" s="786"/>
      <c r="CWV11" s="786"/>
      <c r="CWW11" s="786"/>
      <c r="CWX11" s="786"/>
      <c r="CWY11" s="786"/>
      <c r="CWZ11" s="786"/>
      <c r="CXA11" s="786"/>
      <c r="CXB11" s="786"/>
      <c r="CXC11" s="786"/>
      <c r="CXD11" s="786"/>
      <c r="CXE11" s="786"/>
      <c r="CXF11" s="786"/>
      <c r="CXG11" s="786"/>
      <c r="CXH11" s="786"/>
      <c r="CXI11" s="786"/>
      <c r="CXJ11" s="786"/>
      <c r="CXK11" s="786"/>
      <c r="CXL11" s="786"/>
      <c r="CXM11" s="786"/>
      <c r="CXN11" s="786"/>
      <c r="CXO11" s="786"/>
      <c r="CXP11" s="786"/>
      <c r="CXQ11" s="786"/>
      <c r="CXR11" s="786"/>
      <c r="CXS11" s="786"/>
      <c r="CXT11" s="786"/>
      <c r="CXU11" s="786"/>
      <c r="CXV11" s="786"/>
      <c r="CXW11" s="786"/>
      <c r="CXX11" s="786"/>
      <c r="CXY11" s="786"/>
      <c r="CXZ11" s="786"/>
      <c r="CYA11" s="786"/>
      <c r="CYB11" s="786"/>
      <c r="CYC11" s="786"/>
      <c r="CYD11" s="786"/>
      <c r="CYE11" s="786"/>
      <c r="CYF11" s="786"/>
      <c r="CYG11" s="786"/>
      <c r="CYH11" s="786"/>
      <c r="CYI11" s="786"/>
      <c r="CYJ11" s="786"/>
      <c r="CYK11" s="786"/>
      <c r="CYL11" s="786"/>
      <c r="CYM11" s="786"/>
      <c r="CYN11" s="786"/>
      <c r="CYO11" s="786"/>
      <c r="CYP11" s="786"/>
      <c r="CYQ11" s="786"/>
      <c r="CYR11" s="786"/>
      <c r="CYS11" s="786"/>
      <c r="CYT11" s="786"/>
      <c r="CYU11" s="786"/>
      <c r="CYV11" s="786"/>
      <c r="CYW11" s="786"/>
      <c r="CYX11" s="786"/>
      <c r="CYY11" s="786"/>
      <c r="CYZ11" s="786"/>
      <c r="CZA11" s="786"/>
      <c r="CZB11" s="786"/>
      <c r="CZC11" s="786"/>
      <c r="CZD11" s="786"/>
      <c r="CZE11" s="786"/>
      <c r="CZF11" s="786"/>
      <c r="CZG11" s="786"/>
      <c r="CZH11" s="786"/>
      <c r="CZI11" s="786"/>
      <c r="CZJ11" s="786"/>
      <c r="CZK11" s="786"/>
      <c r="CZL11" s="786"/>
      <c r="CZM11" s="786"/>
      <c r="CZN11" s="786"/>
      <c r="CZO11" s="786"/>
      <c r="CZP11" s="786"/>
      <c r="CZQ11" s="786"/>
      <c r="CZR11" s="786"/>
      <c r="CZS11" s="786"/>
      <c r="CZT11" s="786"/>
      <c r="CZU11" s="786"/>
      <c r="CZV11" s="786"/>
      <c r="CZW11" s="786"/>
      <c r="CZX11" s="786"/>
      <c r="CZY11" s="786"/>
      <c r="CZZ11" s="786"/>
      <c r="DAA11" s="786"/>
      <c r="DAB11" s="786"/>
      <c r="DAC11" s="786"/>
      <c r="DAD11" s="786"/>
      <c r="DAE11" s="786"/>
      <c r="DAF11" s="786"/>
      <c r="DAG11" s="786"/>
      <c r="DAH11" s="786"/>
      <c r="DAI11" s="786"/>
      <c r="DAJ11" s="786"/>
      <c r="DAK11" s="786"/>
      <c r="DAL11" s="786"/>
      <c r="DAM11" s="786"/>
      <c r="DAN11" s="786"/>
      <c r="DAO11" s="786"/>
      <c r="DAP11" s="786"/>
      <c r="DAQ11" s="786"/>
      <c r="DAR11" s="786"/>
      <c r="DAS11" s="786"/>
      <c r="DAT11" s="786"/>
      <c r="DAU11" s="786"/>
      <c r="DAV11" s="786"/>
      <c r="DAW11" s="786"/>
      <c r="DAX11" s="786"/>
      <c r="DAY11" s="786"/>
      <c r="DAZ11" s="786"/>
      <c r="DBA11" s="786"/>
      <c r="DBB11" s="786"/>
      <c r="DBC11" s="786"/>
      <c r="DBD11" s="786"/>
      <c r="DBE11" s="786"/>
      <c r="DBF11" s="786"/>
      <c r="DBG11" s="786"/>
      <c r="DBH11" s="786"/>
      <c r="DBI11" s="786"/>
      <c r="DBJ11" s="786"/>
      <c r="DBK11" s="786"/>
      <c r="DBL11" s="786"/>
      <c r="DBM11" s="786"/>
      <c r="DBN11" s="786"/>
      <c r="DBO11" s="786"/>
      <c r="DBP11" s="786"/>
      <c r="DBQ11" s="786"/>
      <c r="DBR11" s="786"/>
      <c r="DBS11" s="786"/>
      <c r="DBT11" s="786"/>
      <c r="DBU11" s="786"/>
      <c r="DBV11" s="786"/>
      <c r="DBW11" s="786"/>
      <c r="DBX11" s="786"/>
      <c r="DBY11" s="786"/>
      <c r="DBZ11" s="786"/>
      <c r="DCA11" s="786"/>
      <c r="DCB11" s="786"/>
      <c r="DCC11" s="786"/>
      <c r="DCD11" s="786"/>
      <c r="DCE11" s="786"/>
      <c r="DCF11" s="786"/>
      <c r="DCG11" s="786"/>
      <c r="DCH11" s="786"/>
      <c r="DCI11" s="786"/>
      <c r="DCJ11" s="786"/>
      <c r="DCK11" s="786"/>
      <c r="DCL11" s="786"/>
      <c r="DCM11" s="786"/>
      <c r="DCN11" s="786"/>
      <c r="DCO11" s="786"/>
      <c r="DCP11" s="786"/>
      <c r="DCQ11" s="786"/>
      <c r="DCR11" s="786"/>
      <c r="DCS11" s="786"/>
      <c r="DCT11" s="786"/>
      <c r="DCU11" s="786"/>
      <c r="DCV11" s="786"/>
      <c r="DCW11" s="786"/>
      <c r="DCX11" s="786"/>
      <c r="DCY11" s="786"/>
      <c r="DCZ11" s="786"/>
      <c r="DDA11" s="786"/>
      <c r="DDB11" s="786"/>
      <c r="DDC11" s="786"/>
      <c r="DDD11" s="786"/>
      <c r="DDE11" s="786"/>
      <c r="DDF11" s="786"/>
      <c r="DDG11" s="786"/>
      <c r="DDH11" s="786"/>
      <c r="DDI11" s="786"/>
      <c r="DDJ11" s="786"/>
      <c r="DDK11" s="786"/>
      <c r="DDL11" s="786"/>
      <c r="DDM11" s="786"/>
      <c r="DDN11" s="786"/>
      <c r="DDO11" s="786"/>
      <c r="DDP11" s="786"/>
      <c r="DDQ11" s="786"/>
      <c r="DDR11" s="786"/>
      <c r="DDS11" s="786"/>
      <c r="DDT11" s="786"/>
      <c r="DDU11" s="786"/>
      <c r="DDV11" s="786"/>
      <c r="DDW11" s="786"/>
      <c r="DDX11" s="786"/>
      <c r="DDY11" s="786"/>
      <c r="DDZ11" s="786"/>
      <c r="DEA11" s="786"/>
      <c r="DEB11" s="786"/>
      <c r="DEC11" s="786"/>
      <c r="DED11" s="786"/>
      <c r="DEE11" s="786"/>
      <c r="DEF11" s="786"/>
      <c r="DEG11" s="786"/>
      <c r="DEH11" s="786"/>
      <c r="DEI11" s="786"/>
      <c r="DEJ11" s="786"/>
      <c r="DEK11" s="786"/>
      <c r="DEL11" s="786"/>
      <c r="DEM11" s="786"/>
      <c r="DEN11" s="786"/>
      <c r="DEO11" s="786"/>
      <c r="DEP11" s="786"/>
      <c r="DEQ11" s="786"/>
      <c r="DER11" s="786"/>
      <c r="DES11" s="786"/>
      <c r="DET11" s="786"/>
      <c r="DEU11" s="786"/>
      <c r="DEV11" s="786"/>
      <c r="DEW11" s="786"/>
      <c r="DEX11" s="786"/>
      <c r="DEY11" s="786"/>
      <c r="DEZ11" s="786"/>
      <c r="DFA11" s="786"/>
      <c r="DFB11" s="786"/>
      <c r="DFC11" s="786"/>
      <c r="DFD11" s="786"/>
      <c r="DFE11" s="786"/>
      <c r="DFF11" s="786"/>
      <c r="DFG11" s="786"/>
      <c r="DFH11" s="786"/>
      <c r="DFI11" s="786"/>
      <c r="DFJ11" s="786"/>
      <c r="DFK11" s="786"/>
      <c r="DFL11" s="786"/>
      <c r="DFM11" s="786"/>
      <c r="DFN11" s="786"/>
      <c r="DFO11" s="786"/>
      <c r="DFP11" s="786"/>
      <c r="DFQ11" s="786"/>
      <c r="DFR11" s="786"/>
      <c r="DFS11" s="786"/>
      <c r="DFT11" s="786"/>
      <c r="DFU11" s="786"/>
      <c r="DFV11" s="786"/>
      <c r="DFW11" s="786"/>
      <c r="DFX11" s="786"/>
      <c r="DFY11" s="786"/>
      <c r="DFZ11" s="786"/>
      <c r="DGA11" s="786"/>
      <c r="DGB11" s="786"/>
      <c r="DGC11" s="786"/>
      <c r="DGD11" s="786"/>
      <c r="DGE11" s="786"/>
      <c r="DGF11" s="786"/>
      <c r="DGG11" s="786"/>
      <c r="DGH11" s="786"/>
      <c r="DGI11" s="786"/>
      <c r="DGJ11" s="786"/>
      <c r="DGK11" s="786"/>
      <c r="DGL11" s="786"/>
      <c r="DGM11" s="786"/>
      <c r="DGN11" s="786"/>
      <c r="DGO11" s="786"/>
      <c r="DGP11" s="786"/>
      <c r="DGQ11" s="786"/>
      <c r="DGR11" s="786"/>
      <c r="DGS11" s="786"/>
      <c r="DGT11" s="786"/>
      <c r="DGU11" s="786"/>
      <c r="DGV11" s="786"/>
      <c r="DGW11" s="786"/>
      <c r="DGX11" s="786"/>
      <c r="DGY11" s="786"/>
      <c r="DGZ11" s="786"/>
      <c r="DHA11" s="786"/>
      <c r="DHB11" s="786"/>
      <c r="DHC11" s="786"/>
      <c r="DHD11" s="786"/>
      <c r="DHE11" s="786"/>
      <c r="DHF11" s="786"/>
      <c r="DHG11" s="786"/>
      <c r="DHH11" s="786"/>
      <c r="DHI11" s="786"/>
      <c r="DHJ11" s="786"/>
      <c r="DHK11" s="786"/>
      <c r="DHL11" s="786"/>
      <c r="DHM11" s="786"/>
      <c r="DHN11" s="786"/>
      <c r="DHO11" s="786"/>
      <c r="DHP11" s="786"/>
      <c r="DHQ11" s="786"/>
      <c r="DHR11" s="786"/>
      <c r="DHS11" s="786"/>
      <c r="DHT11" s="786"/>
      <c r="DHU11" s="786"/>
      <c r="DHV11" s="786"/>
      <c r="DHW11" s="786"/>
      <c r="DHX11" s="786"/>
      <c r="DHY11" s="786"/>
      <c r="DHZ11" s="786"/>
      <c r="DIA11" s="786"/>
      <c r="DIB11" s="786"/>
      <c r="DIC11" s="786"/>
      <c r="DID11" s="786"/>
      <c r="DIE11" s="786"/>
      <c r="DIF11" s="786"/>
      <c r="DIG11" s="786"/>
      <c r="DIH11" s="786"/>
      <c r="DII11" s="786"/>
      <c r="DIJ11" s="786"/>
      <c r="DIK11" s="786"/>
      <c r="DIL11" s="786"/>
      <c r="DIM11" s="786"/>
      <c r="DIN11" s="786"/>
      <c r="DIO11" s="786"/>
      <c r="DIP11" s="786"/>
      <c r="DIQ11" s="786"/>
      <c r="DIR11" s="786"/>
      <c r="DIS11" s="786"/>
      <c r="DIT11" s="786"/>
      <c r="DIU11" s="786"/>
      <c r="DIV11" s="786"/>
      <c r="DIW11" s="786"/>
      <c r="DIX11" s="786"/>
      <c r="DIY11" s="786"/>
      <c r="DIZ11" s="786"/>
      <c r="DJA11" s="786"/>
      <c r="DJB11" s="786"/>
      <c r="DJC11" s="786"/>
      <c r="DJD11" s="786"/>
      <c r="DJE11" s="786"/>
      <c r="DJF11" s="786"/>
      <c r="DJG11" s="786"/>
      <c r="DJH11" s="786"/>
      <c r="DJI11" s="786"/>
      <c r="DJJ11" s="786"/>
      <c r="DJK11" s="786"/>
      <c r="DJL11" s="786"/>
      <c r="DJM11" s="786"/>
      <c r="DJN11" s="786"/>
      <c r="DJO11" s="786"/>
      <c r="DJP11" s="786"/>
      <c r="DJQ11" s="786"/>
      <c r="DJR11" s="786"/>
      <c r="DJS11" s="786"/>
      <c r="DJT11" s="786"/>
      <c r="DJU11" s="786"/>
      <c r="DJV11" s="786"/>
      <c r="DJW11" s="786"/>
      <c r="DJX11" s="786"/>
      <c r="DJY11" s="786"/>
      <c r="DJZ11" s="786"/>
      <c r="DKA11" s="786"/>
      <c r="DKB11" s="786"/>
      <c r="DKC11" s="786"/>
      <c r="DKD11" s="786"/>
      <c r="DKE11" s="786"/>
      <c r="DKF11" s="786"/>
      <c r="DKG11" s="786"/>
      <c r="DKH11" s="786"/>
      <c r="DKI11" s="786"/>
      <c r="DKJ11" s="786"/>
      <c r="DKK11" s="786"/>
      <c r="DKL11" s="786"/>
      <c r="DKM11" s="786"/>
      <c r="DKN11" s="786"/>
      <c r="DKO11" s="786"/>
      <c r="DKP11" s="786"/>
      <c r="DKQ11" s="786"/>
      <c r="DKR11" s="786"/>
      <c r="DKS11" s="786"/>
      <c r="DKT11" s="786"/>
      <c r="DKU11" s="786"/>
      <c r="DKV11" s="786"/>
      <c r="DKW11" s="786"/>
      <c r="DKX11" s="786"/>
      <c r="DKY11" s="786"/>
      <c r="DKZ11" s="786"/>
      <c r="DLA11" s="786"/>
      <c r="DLB11" s="786"/>
      <c r="DLC11" s="786"/>
      <c r="DLD11" s="786"/>
      <c r="DLE11" s="786"/>
      <c r="DLF11" s="786"/>
      <c r="DLG11" s="786"/>
      <c r="DLH11" s="786"/>
      <c r="DLI11" s="786"/>
      <c r="DLJ11" s="786"/>
      <c r="DLK11" s="786"/>
      <c r="DLL11" s="786"/>
      <c r="DLM11" s="786"/>
      <c r="DLN11" s="786"/>
      <c r="DLO11" s="786"/>
      <c r="DLP11" s="786"/>
      <c r="DLQ11" s="786"/>
      <c r="DLR11" s="786"/>
      <c r="DLS11" s="786"/>
      <c r="DLT11" s="786"/>
      <c r="DLU11" s="786"/>
      <c r="DLV11" s="786"/>
      <c r="DLW11" s="786"/>
      <c r="DLX11" s="786"/>
      <c r="DLY11" s="786"/>
      <c r="DLZ11" s="786"/>
      <c r="DMA11" s="786"/>
      <c r="DMB11" s="786"/>
      <c r="DMC11" s="786"/>
      <c r="DMD11" s="786"/>
      <c r="DME11" s="786"/>
      <c r="DMF11" s="786"/>
      <c r="DMG11" s="786"/>
      <c r="DMH11" s="786"/>
      <c r="DMI11" s="786"/>
      <c r="DMJ11" s="786"/>
      <c r="DMK11" s="786"/>
      <c r="DML11" s="786"/>
      <c r="DMM11" s="786"/>
      <c r="DMN11" s="786"/>
      <c r="DMO11" s="786"/>
      <c r="DMP11" s="786"/>
      <c r="DMQ11" s="786"/>
      <c r="DMR11" s="786"/>
      <c r="DMS11" s="786"/>
      <c r="DMT11" s="786"/>
      <c r="DMU11" s="786"/>
      <c r="DMV11" s="786"/>
      <c r="DMW11" s="786"/>
      <c r="DMX11" s="786"/>
      <c r="DMY11" s="786"/>
      <c r="DMZ11" s="786"/>
      <c r="DNA11" s="786"/>
      <c r="DNB11" s="786"/>
      <c r="DNC11" s="786"/>
      <c r="DND11" s="786"/>
      <c r="DNE11" s="786"/>
      <c r="DNF11" s="786"/>
      <c r="DNG11" s="786"/>
      <c r="DNH11" s="786"/>
      <c r="DNI11" s="786"/>
      <c r="DNJ11" s="786"/>
      <c r="DNK11" s="786"/>
      <c r="DNL11" s="786"/>
      <c r="DNM11" s="786"/>
      <c r="DNN11" s="786"/>
      <c r="DNO11" s="786"/>
      <c r="DNP11" s="786"/>
      <c r="DNQ11" s="786"/>
      <c r="DNR11" s="786"/>
      <c r="DNS11" s="786"/>
      <c r="DNT11" s="786"/>
      <c r="DNU11" s="786"/>
      <c r="DNV11" s="786"/>
      <c r="DNW11" s="786"/>
      <c r="DNX11" s="786"/>
      <c r="DNY11" s="786"/>
      <c r="DNZ11" s="786"/>
      <c r="DOA11" s="786"/>
      <c r="DOB11" s="786"/>
      <c r="DOC11" s="786"/>
      <c r="DOD11" s="786"/>
      <c r="DOE11" s="786"/>
      <c r="DOF11" s="786"/>
      <c r="DOG11" s="786"/>
      <c r="DOH11" s="786"/>
      <c r="DOI11" s="786"/>
      <c r="DOJ11" s="786"/>
      <c r="DOK11" s="786"/>
      <c r="DOL11" s="786"/>
      <c r="DOM11" s="786"/>
      <c r="DON11" s="786"/>
      <c r="DOO11" s="786"/>
      <c r="DOP11" s="786"/>
      <c r="DOQ11" s="786"/>
      <c r="DOR11" s="786"/>
      <c r="DOS11" s="786"/>
      <c r="DOT11" s="786"/>
      <c r="DOU11" s="786"/>
      <c r="DOV11" s="786"/>
      <c r="DOW11" s="786"/>
      <c r="DOX11" s="786"/>
      <c r="DOY11" s="786"/>
      <c r="DOZ11" s="786"/>
      <c r="DPA11" s="786"/>
      <c r="DPB11" s="786"/>
      <c r="DPC11" s="786"/>
      <c r="DPD11" s="786"/>
      <c r="DPE11" s="786"/>
      <c r="DPF11" s="786"/>
      <c r="DPG11" s="786"/>
      <c r="DPH11" s="786"/>
      <c r="DPI11" s="786"/>
      <c r="DPJ11" s="786"/>
      <c r="DPK11" s="786"/>
      <c r="DPL11" s="786"/>
      <c r="DPM11" s="786"/>
      <c r="DPN11" s="786"/>
      <c r="DPO11" s="786"/>
      <c r="DPP11" s="786"/>
      <c r="DPQ11" s="786"/>
      <c r="DPR11" s="786"/>
      <c r="DPS11" s="786"/>
      <c r="DPT11" s="786"/>
      <c r="DPU11" s="786"/>
      <c r="DPV11" s="786"/>
      <c r="DPW11" s="786"/>
      <c r="DPX11" s="786"/>
      <c r="DPY11" s="786"/>
      <c r="DPZ11" s="786"/>
      <c r="DQA11" s="786"/>
      <c r="DQB11" s="786"/>
      <c r="DQC11" s="786"/>
      <c r="DQD11" s="786"/>
      <c r="DQE11" s="786"/>
      <c r="DQF11" s="786"/>
      <c r="DQG11" s="786"/>
      <c r="DQH11" s="786"/>
      <c r="DQI11" s="786"/>
      <c r="DQJ11" s="786"/>
      <c r="DQK11" s="786"/>
      <c r="DQL11" s="786"/>
      <c r="DQM11" s="786"/>
      <c r="DQN11" s="786"/>
      <c r="DQO11" s="786"/>
      <c r="DQP11" s="786"/>
      <c r="DQQ11" s="786"/>
      <c r="DQR11" s="786"/>
      <c r="DQS11" s="786"/>
      <c r="DQT11" s="786"/>
      <c r="DQU11" s="786"/>
      <c r="DQV11" s="786"/>
      <c r="DQW11" s="786"/>
      <c r="DQX11" s="786"/>
      <c r="DQY11" s="786"/>
      <c r="DQZ11" s="786"/>
      <c r="DRA11" s="786"/>
      <c r="DRB11" s="786"/>
      <c r="DRC11" s="786"/>
      <c r="DRD11" s="786"/>
      <c r="DRE11" s="786"/>
      <c r="DRF11" s="786"/>
      <c r="DRG11" s="786"/>
      <c r="DRH11" s="786"/>
      <c r="DRI11" s="786"/>
      <c r="DRJ11" s="786"/>
      <c r="DRK11" s="786"/>
      <c r="DRL11" s="786"/>
      <c r="DRM11" s="786"/>
      <c r="DRN11" s="786"/>
      <c r="DRO11" s="786"/>
      <c r="DRP11" s="786"/>
      <c r="DRQ11" s="786"/>
      <c r="DRR11" s="786"/>
      <c r="DRS11" s="786"/>
      <c r="DRT11" s="786"/>
      <c r="DRU11" s="786"/>
      <c r="DRV11" s="786"/>
      <c r="DRW11" s="786"/>
      <c r="DRX11" s="786"/>
      <c r="DRY11" s="786"/>
      <c r="DRZ11" s="786"/>
      <c r="DSA11" s="786"/>
      <c r="DSB11" s="786"/>
      <c r="DSC11" s="786"/>
      <c r="DSD11" s="786"/>
      <c r="DSE11" s="786"/>
      <c r="DSF11" s="786"/>
      <c r="DSG11" s="786"/>
      <c r="DSH11" s="786"/>
      <c r="DSI11" s="786"/>
      <c r="DSJ11" s="786"/>
      <c r="DSK11" s="786"/>
      <c r="DSL11" s="786"/>
      <c r="DSM11" s="786"/>
      <c r="DSN11" s="786"/>
      <c r="DSO11" s="786"/>
      <c r="DSP11" s="786"/>
      <c r="DSQ11" s="786"/>
      <c r="DSR11" s="786"/>
      <c r="DSS11" s="786"/>
      <c r="DST11" s="786"/>
      <c r="DSU11" s="786"/>
      <c r="DSV11" s="786"/>
      <c r="DSW11" s="786"/>
      <c r="DSX11" s="786"/>
      <c r="DSY11" s="786"/>
      <c r="DSZ11" s="786"/>
      <c r="DTA11" s="786"/>
      <c r="DTB11" s="786"/>
      <c r="DTC11" s="786"/>
      <c r="DTD11" s="786"/>
      <c r="DTE11" s="786"/>
      <c r="DTF11" s="786"/>
      <c r="DTG11" s="786"/>
      <c r="DTH11" s="786"/>
      <c r="DTI11" s="786"/>
      <c r="DTJ11" s="786"/>
      <c r="DTK11" s="786"/>
      <c r="DTL11" s="786"/>
      <c r="DTM11" s="786"/>
      <c r="DTN11" s="786"/>
      <c r="DTO11" s="786"/>
      <c r="DTP11" s="786"/>
      <c r="DTQ11" s="786"/>
      <c r="DTR11" s="786"/>
      <c r="DTS11" s="786"/>
      <c r="DTT11" s="786"/>
      <c r="DTU11" s="786"/>
      <c r="DTV11" s="786"/>
      <c r="DTW11" s="786"/>
      <c r="DTX11" s="786"/>
      <c r="DTY11" s="786"/>
      <c r="DTZ11" s="786"/>
      <c r="DUA11" s="786"/>
      <c r="DUB11" s="786"/>
      <c r="DUC11" s="786"/>
      <c r="DUD11" s="786"/>
      <c r="DUE11" s="786"/>
      <c r="DUF11" s="786"/>
      <c r="DUG11" s="786"/>
      <c r="DUH11" s="786"/>
      <c r="DUI11" s="786"/>
      <c r="DUJ11" s="786"/>
      <c r="DUK11" s="786"/>
      <c r="DUL11" s="786"/>
      <c r="DUM11" s="786"/>
      <c r="DUN11" s="786"/>
      <c r="DUO11" s="786"/>
      <c r="DUP11" s="786"/>
      <c r="DUQ11" s="786"/>
      <c r="DUR11" s="786"/>
      <c r="DUS11" s="786"/>
      <c r="DUT11" s="786"/>
      <c r="DUU11" s="786"/>
      <c r="DUV11" s="786"/>
      <c r="DUW11" s="786"/>
      <c r="DUX11" s="786"/>
      <c r="DUY11" s="786"/>
      <c r="DUZ11" s="786"/>
      <c r="DVA11" s="786"/>
      <c r="DVB11" s="786"/>
      <c r="DVC11" s="786"/>
      <c r="DVD11" s="786"/>
      <c r="DVE11" s="786"/>
      <c r="DVF11" s="786"/>
      <c r="DVG11" s="786"/>
      <c r="DVH11" s="786"/>
      <c r="DVI11" s="786"/>
      <c r="DVJ11" s="786"/>
      <c r="DVK11" s="786"/>
      <c r="DVL11" s="786"/>
      <c r="DVM11" s="786"/>
      <c r="DVN11" s="786"/>
      <c r="DVO11" s="786"/>
      <c r="DVP11" s="786"/>
      <c r="DVQ11" s="786"/>
      <c r="DVR11" s="786"/>
      <c r="DVS11" s="786"/>
      <c r="DVT11" s="786"/>
      <c r="DVU11" s="786"/>
      <c r="DVV11" s="786"/>
      <c r="DVW11" s="786"/>
      <c r="DVX11" s="786"/>
      <c r="DVY11" s="786"/>
      <c r="DVZ11" s="786"/>
      <c r="DWA11" s="786"/>
      <c r="DWB11" s="786"/>
      <c r="DWC11" s="786"/>
      <c r="DWD11" s="786"/>
      <c r="DWE11" s="786"/>
      <c r="DWF11" s="786"/>
      <c r="DWG11" s="786"/>
      <c r="DWH11" s="786"/>
      <c r="DWI11" s="786"/>
      <c r="DWJ11" s="786"/>
      <c r="DWK11" s="786"/>
      <c r="DWL11" s="786"/>
      <c r="DWM11" s="786"/>
      <c r="DWN11" s="786"/>
      <c r="DWO11" s="786"/>
      <c r="DWP11" s="786"/>
      <c r="DWQ11" s="786"/>
      <c r="DWR11" s="786"/>
      <c r="DWS11" s="786"/>
      <c r="DWT11" s="786"/>
      <c r="DWU11" s="786"/>
      <c r="DWV11" s="786"/>
      <c r="DWW11" s="786"/>
      <c r="DWX11" s="786"/>
      <c r="DWY11" s="786"/>
      <c r="DWZ11" s="786"/>
      <c r="DXA11" s="786"/>
      <c r="DXB11" s="786"/>
      <c r="DXC11" s="786"/>
      <c r="DXD11" s="786"/>
      <c r="DXE11" s="786"/>
      <c r="DXF11" s="786"/>
      <c r="DXG11" s="786"/>
      <c r="DXH11" s="786"/>
      <c r="DXI11" s="786"/>
      <c r="DXJ11" s="786"/>
      <c r="DXK11" s="786"/>
      <c r="DXL11" s="786"/>
      <c r="DXM11" s="786"/>
      <c r="DXN11" s="786"/>
      <c r="DXO11" s="786"/>
      <c r="DXP11" s="786"/>
      <c r="DXQ11" s="786"/>
      <c r="DXR11" s="786"/>
      <c r="DXS11" s="786"/>
      <c r="DXT11" s="786"/>
      <c r="DXU11" s="786"/>
      <c r="DXV11" s="786"/>
      <c r="DXW11" s="786"/>
      <c r="DXX11" s="786"/>
      <c r="DXY11" s="786"/>
      <c r="DXZ11" s="786"/>
      <c r="DYA11" s="786"/>
      <c r="DYB11" s="786"/>
      <c r="DYC11" s="786"/>
      <c r="DYD11" s="786"/>
      <c r="DYE11" s="786"/>
      <c r="DYF11" s="786"/>
      <c r="DYG11" s="786"/>
      <c r="DYH11" s="786"/>
      <c r="DYI11" s="786"/>
      <c r="DYJ11" s="786"/>
      <c r="DYK11" s="786"/>
      <c r="DYL11" s="786"/>
      <c r="DYM11" s="786"/>
      <c r="DYN11" s="786"/>
      <c r="DYO11" s="786"/>
      <c r="DYP11" s="786"/>
      <c r="DYQ11" s="786"/>
      <c r="DYR11" s="786"/>
      <c r="DYS11" s="786"/>
      <c r="DYT11" s="786"/>
      <c r="DYU11" s="786"/>
      <c r="DYV11" s="786"/>
      <c r="DYW11" s="786"/>
      <c r="DYX11" s="786"/>
      <c r="DYY11" s="786"/>
      <c r="DYZ11" s="786"/>
      <c r="DZA11" s="786"/>
      <c r="DZB11" s="786"/>
      <c r="DZC11" s="786"/>
      <c r="DZD11" s="786"/>
      <c r="DZE11" s="786"/>
      <c r="DZF11" s="786"/>
      <c r="DZG11" s="786"/>
      <c r="DZH11" s="786"/>
      <c r="DZI11" s="786"/>
      <c r="DZJ11" s="786"/>
      <c r="DZK11" s="786"/>
      <c r="DZL11" s="786"/>
      <c r="DZM11" s="786"/>
      <c r="DZN11" s="786"/>
      <c r="DZO11" s="786"/>
      <c r="DZP11" s="786"/>
      <c r="DZQ11" s="786"/>
      <c r="DZR11" s="786"/>
      <c r="DZS11" s="786"/>
      <c r="DZT11" s="786"/>
      <c r="DZU11" s="786"/>
      <c r="DZV11" s="786"/>
      <c r="DZW11" s="786"/>
      <c r="DZX11" s="786"/>
      <c r="DZY11" s="786"/>
      <c r="DZZ11" s="786"/>
      <c r="EAA11" s="786"/>
      <c r="EAB11" s="786"/>
      <c r="EAC11" s="786"/>
      <c r="EAD11" s="786"/>
      <c r="EAE11" s="786"/>
      <c r="EAF11" s="786"/>
      <c r="EAG11" s="786"/>
      <c r="EAH11" s="786"/>
      <c r="EAI11" s="786"/>
      <c r="EAJ11" s="786"/>
      <c r="EAK11" s="786"/>
      <c r="EAL11" s="786"/>
      <c r="EAM11" s="786"/>
      <c r="EAN11" s="786"/>
      <c r="EAO11" s="786"/>
      <c r="EAP11" s="786"/>
      <c r="EAQ11" s="786"/>
      <c r="EAR11" s="786"/>
      <c r="EAS11" s="786"/>
      <c r="EAT11" s="786"/>
      <c r="EAU11" s="786"/>
      <c r="EAV11" s="786"/>
      <c r="EAW11" s="786"/>
      <c r="EAX11" s="786"/>
      <c r="EAY11" s="786"/>
      <c r="EAZ11" s="786"/>
      <c r="EBA11" s="786"/>
      <c r="EBB11" s="786"/>
      <c r="EBC11" s="786"/>
      <c r="EBD11" s="786"/>
      <c r="EBE11" s="786"/>
      <c r="EBF11" s="786"/>
      <c r="EBG11" s="786"/>
      <c r="EBH11" s="786"/>
      <c r="EBI11" s="786"/>
      <c r="EBJ11" s="786"/>
      <c r="EBK11" s="786"/>
      <c r="EBL11" s="786"/>
      <c r="EBM11" s="786"/>
      <c r="EBN11" s="786"/>
      <c r="EBO11" s="786"/>
      <c r="EBP11" s="786"/>
      <c r="EBQ11" s="786"/>
      <c r="EBR11" s="786"/>
      <c r="EBS11" s="786"/>
      <c r="EBT11" s="786"/>
      <c r="EBU11" s="786"/>
      <c r="EBV11" s="786"/>
      <c r="EBW11" s="786"/>
      <c r="EBX11" s="786"/>
      <c r="EBY11" s="786"/>
      <c r="EBZ11" s="786"/>
      <c r="ECA11" s="786"/>
      <c r="ECB11" s="786"/>
      <c r="ECC11" s="786"/>
      <c r="ECD11" s="786"/>
      <c r="ECE11" s="786"/>
      <c r="ECF11" s="786"/>
      <c r="ECG11" s="786"/>
      <c r="ECH11" s="786"/>
      <c r="ECI11" s="786"/>
      <c r="ECJ11" s="786"/>
      <c r="ECK11" s="786"/>
      <c r="ECL11" s="786"/>
      <c r="ECM11" s="786"/>
      <c r="ECN11" s="786"/>
      <c r="ECO11" s="786"/>
      <c r="ECP11" s="786"/>
      <c r="ECQ11" s="786"/>
      <c r="ECR11" s="786"/>
      <c r="ECS11" s="786"/>
      <c r="ECT11" s="786"/>
      <c r="ECU11" s="786"/>
      <c r="ECV11" s="786"/>
      <c r="ECW11" s="786"/>
      <c r="ECX11" s="786"/>
      <c r="ECY11" s="786"/>
      <c r="ECZ11" s="786"/>
      <c r="EDA11" s="786"/>
      <c r="EDB11" s="786"/>
      <c r="EDC11" s="786"/>
      <c r="EDD11" s="786"/>
      <c r="EDE11" s="786"/>
      <c r="EDF11" s="786"/>
      <c r="EDG11" s="786"/>
      <c r="EDH11" s="786"/>
      <c r="EDI11" s="786"/>
      <c r="EDJ11" s="786"/>
      <c r="EDK11" s="786"/>
      <c r="EDL11" s="786"/>
      <c r="EDM11" s="786"/>
      <c r="EDN11" s="786"/>
      <c r="EDO11" s="786"/>
      <c r="EDP11" s="786"/>
      <c r="EDQ11" s="786"/>
      <c r="EDR11" s="786"/>
      <c r="EDS11" s="786"/>
      <c r="EDT11" s="786"/>
      <c r="EDU11" s="786"/>
      <c r="EDV11" s="786"/>
      <c r="EDW11" s="786"/>
      <c r="EDX11" s="786"/>
      <c r="EDY11" s="786"/>
      <c r="EDZ11" s="786"/>
      <c r="EEA11" s="786"/>
      <c r="EEB11" s="786"/>
      <c r="EEC11" s="786"/>
      <c r="EED11" s="786"/>
      <c r="EEE11" s="786"/>
      <c r="EEF11" s="786"/>
      <c r="EEG11" s="786"/>
      <c r="EEH11" s="786"/>
      <c r="EEI11" s="786"/>
      <c r="EEJ11" s="786"/>
      <c r="EEK11" s="786"/>
      <c r="EEL11" s="786"/>
      <c r="EEM11" s="786"/>
      <c r="EEN11" s="786"/>
      <c r="EEO11" s="786"/>
      <c r="EEP11" s="786"/>
      <c r="EEQ11" s="786"/>
      <c r="EER11" s="786"/>
      <c r="EES11" s="786"/>
      <c r="EET11" s="786"/>
      <c r="EEU11" s="786"/>
      <c r="EEV11" s="786"/>
      <c r="EEW11" s="786"/>
      <c r="EEX11" s="786"/>
      <c r="EEY11" s="786"/>
      <c r="EEZ11" s="786"/>
      <c r="EFA11" s="786"/>
      <c r="EFB11" s="786"/>
      <c r="EFC11" s="786"/>
      <c r="EFD11" s="786"/>
      <c r="EFE11" s="786"/>
      <c r="EFF11" s="786"/>
      <c r="EFG11" s="786"/>
      <c r="EFH11" s="786"/>
      <c r="EFI11" s="786"/>
      <c r="EFJ11" s="786"/>
      <c r="EFK11" s="786"/>
      <c r="EFL11" s="786"/>
      <c r="EFM11" s="786"/>
      <c r="EFN11" s="786"/>
      <c r="EFO11" s="786"/>
      <c r="EFP11" s="786"/>
      <c r="EFQ11" s="786"/>
      <c r="EFR11" s="786"/>
      <c r="EFS11" s="786"/>
      <c r="EFT11" s="786"/>
      <c r="EFU11" s="786"/>
      <c r="EFV11" s="786"/>
      <c r="EFW11" s="786"/>
      <c r="EFX11" s="786"/>
      <c r="EFY11" s="786"/>
      <c r="EFZ11" s="786"/>
      <c r="EGA11" s="786"/>
      <c r="EGB11" s="786"/>
      <c r="EGC11" s="786"/>
      <c r="EGD11" s="786"/>
      <c r="EGE11" s="786"/>
      <c r="EGF11" s="786"/>
      <c r="EGG11" s="786"/>
      <c r="EGH11" s="786"/>
      <c r="EGI11" s="786"/>
      <c r="EGJ11" s="786"/>
      <c r="EGK11" s="786"/>
      <c r="EGL11" s="786"/>
      <c r="EGM11" s="786"/>
      <c r="EGN11" s="786"/>
      <c r="EGO11" s="786"/>
      <c r="EGP11" s="786"/>
      <c r="EGQ11" s="786"/>
      <c r="EGR11" s="786"/>
      <c r="EGS11" s="786"/>
      <c r="EGT11" s="786"/>
      <c r="EGU11" s="786"/>
      <c r="EGV11" s="786"/>
      <c r="EGW11" s="786"/>
      <c r="EGX11" s="786"/>
      <c r="EGY11" s="786"/>
      <c r="EGZ11" s="786"/>
      <c r="EHA11" s="786"/>
      <c r="EHB11" s="786"/>
      <c r="EHC11" s="786"/>
      <c r="EHD11" s="786"/>
      <c r="EHE11" s="786"/>
      <c r="EHF11" s="786"/>
      <c r="EHG11" s="786"/>
      <c r="EHH11" s="786"/>
      <c r="EHI11" s="786"/>
      <c r="EHJ11" s="786"/>
      <c r="EHK11" s="786"/>
      <c r="EHL11" s="786"/>
      <c r="EHM11" s="786"/>
      <c r="EHN11" s="786"/>
      <c r="EHO11" s="786"/>
      <c r="EHP11" s="786"/>
      <c r="EHQ11" s="786"/>
      <c r="EHR11" s="786"/>
      <c r="EHS11" s="786"/>
      <c r="EHT11" s="786"/>
      <c r="EHU11" s="786"/>
      <c r="EHV11" s="786"/>
      <c r="EHW11" s="786"/>
      <c r="EHX11" s="786"/>
      <c r="EHY11" s="786"/>
      <c r="EHZ11" s="786"/>
      <c r="EIA11" s="786"/>
      <c r="EIB11" s="786"/>
      <c r="EIC11" s="786"/>
      <c r="EID11" s="786"/>
      <c r="EIE11" s="786"/>
      <c r="EIF11" s="786"/>
      <c r="EIG11" s="786"/>
      <c r="EIH11" s="786"/>
      <c r="EII11" s="786"/>
      <c r="EIJ11" s="786"/>
      <c r="EIK11" s="786"/>
      <c r="EIL11" s="786"/>
      <c r="EIM11" s="786"/>
      <c r="EIN11" s="786"/>
      <c r="EIO11" s="786"/>
      <c r="EIP11" s="786"/>
      <c r="EIQ11" s="786"/>
      <c r="EIR11" s="786"/>
      <c r="EIS11" s="786"/>
      <c r="EIT11" s="786"/>
      <c r="EIU11" s="786"/>
      <c r="EIV11" s="786"/>
      <c r="EIW11" s="786"/>
      <c r="EIX11" s="786"/>
      <c r="EIY11" s="786"/>
      <c r="EIZ11" s="786"/>
      <c r="EJA11" s="786"/>
      <c r="EJB11" s="786"/>
      <c r="EJC11" s="786"/>
      <c r="EJD11" s="786"/>
      <c r="EJE11" s="786"/>
      <c r="EJF11" s="786"/>
      <c r="EJG11" s="786"/>
      <c r="EJH11" s="786"/>
      <c r="EJI11" s="786"/>
      <c r="EJJ11" s="786"/>
      <c r="EJK11" s="786"/>
      <c r="EJL11" s="786"/>
      <c r="EJM11" s="786"/>
      <c r="EJN11" s="786"/>
      <c r="EJO11" s="786"/>
      <c r="EJP11" s="786"/>
      <c r="EJQ11" s="786"/>
      <c r="EJR11" s="786"/>
      <c r="EJS11" s="786"/>
      <c r="EJT11" s="786"/>
      <c r="EJU11" s="786"/>
      <c r="EJV11" s="786"/>
      <c r="EJW11" s="786"/>
      <c r="EJX11" s="786"/>
      <c r="EJY11" s="786"/>
      <c r="EJZ11" s="786"/>
      <c r="EKA11" s="786"/>
      <c r="EKB11" s="786"/>
      <c r="EKC11" s="786"/>
      <c r="EKD11" s="786"/>
      <c r="EKE11" s="786"/>
      <c r="EKF11" s="786"/>
      <c r="EKG11" s="786"/>
      <c r="EKH11" s="786"/>
      <c r="EKI11" s="786"/>
      <c r="EKJ11" s="786"/>
      <c r="EKK11" s="786"/>
      <c r="EKL11" s="786"/>
      <c r="EKM11" s="786"/>
      <c r="EKN11" s="786"/>
      <c r="EKO11" s="786"/>
      <c r="EKP11" s="786"/>
      <c r="EKQ11" s="786"/>
      <c r="EKR11" s="786"/>
      <c r="EKS11" s="786"/>
      <c r="EKT11" s="786"/>
      <c r="EKU11" s="786"/>
      <c r="EKV11" s="786"/>
      <c r="EKW11" s="786"/>
      <c r="EKX11" s="786"/>
      <c r="EKY11" s="786"/>
      <c r="EKZ11" s="786"/>
      <c r="ELA11" s="786"/>
      <c r="ELB11" s="786"/>
      <c r="ELC11" s="786"/>
      <c r="ELD11" s="786"/>
      <c r="ELE11" s="786"/>
      <c r="ELF11" s="786"/>
      <c r="ELG11" s="786"/>
      <c r="ELH11" s="786"/>
      <c r="ELI11" s="786"/>
      <c r="ELJ11" s="786"/>
      <c r="ELK11" s="786"/>
      <c r="ELL11" s="786"/>
      <c r="ELM11" s="786"/>
      <c r="ELN11" s="786"/>
      <c r="ELO11" s="786"/>
      <c r="ELP11" s="786"/>
      <c r="ELQ11" s="786"/>
      <c r="ELR11" s="786"/>
      <c r="ELS11" s="786"/>
      <c r="ELT11" s="786"/>
      <c r="ELU11" s="786"/>
      <c r="ELV11" s="786"/>
      <c r="ELW11" s="786"/>
      <c r="ELX11" s="786"/>
      <c r="ELY11" s="786"/>
      <c r="ELZ11" s="786"/>
      <c r="EMA11" s="786"/>
      <c r="EMB11" s="786"/>
      <c r="EMC11" s="786"/>
      <c r="EMD11" s="786"/>
      <c r="EME11" s="786"/>
      <c r="EMF11" s="786"/>
      <c r="EMG11" s="786"/>
      <c r="EMH11" s="786"/>
      <c r="EMI11" s="786"/>
      <c r="EMJ11" s="786"/>
      <c r="EMK11" s="786"/>
      <c r="EML11" s="786"/>
      <c r="EMM11" s="786"/>
      <c r="EMN11" s="786"/>
      <c r="EMO11" s="786"/>
      <c r="EMP11" s="786"/>
      <c r="EMQ11" s="786"/>
      <c r="EMR11" s="786"/>
      <c r="EMS11" s="786"/>
      <c r="EMT11" s="786"/>
      <c r="EMU11" s="786"/>
      <c r="EMV11" s="786"/>
      <c r="EMW11" s="786"/>
      <c r="EMX11" s="786"/>
      <c r="EMY11" s="786"/>
      <c r="EMZ11" s="786"/>
      <c r="ENA11" s="786"/>
      <c r="ENB11" s="786"/>
      <c r="ENC11" s="786"/>
      <c r="END11" s="786"/>
      <c r="ENE11" s="786"/>
      <c r="ENF11" s="786"/>
      <c r="ENG11" s="786"/>
      <c r="ENH11" s="786"/>
      <c r="ENI11" s="786"/>
      <c r="ENJ11" s="786"/>
      <c r="ENK11" s="786"/>
      <c r="ENL11" s="786"/>
      <c r="ENM11" s="786"/>
      <c r="ENN11" s="786"/>
      <c r="ENO11" s="786"/>
      <c r="ENP11" s="786"/>
      <c r="ENQ11" s="786"/>
      <c r="ENR11" s="786"/>
      <c r="ENS11" s="786"/>
      <c r="ENT11" s="786"/>
      <c r="ENU11" s="786"/>
      <c r="ENV11" s="786"/>
      <c r="ENW11" s="786"/>
      <c r="ENX11" s="786"/>
      <c r="ENY11" s="786"/>
      <c r="ENZ11" s="786"/>
      <c r="EOA11" s="786"/>
      <c r="EOB11" s="786"/>
      <c r="EOC11" s="786"/>
      <c r="EOD11" s="786"/>
      <c r="EOE11" s="786"/>
      <c r="EOF11" s="786"/>
      <c r="EOG11" s="786"/>
      <c r="EOH11" s="786"/>
      <c r="EOI11" s="786"/>
      <c r="EOJ11" s="786"/>
      <c r="EOK11" s="786"/>
      <c r="EOL11" s="786"/>
      <c r="EOM11" s="786"/>
      <c r="EON11" s="786"/>
      <c r="EOO11" s="786"/>
      <c r="EOP11" s="786"/>
      <c r="EOQ11" s="786"/>
      <c r="EOR11" s="786"/>
      <c r="EOS11" s="786"/>
      <c r="EOT11" s="786"/>
      <c r="EOU11" s="786"/>
      <c r="EOV11" s="786"/>
      <c r="EOW11" s="786"/>
      <c r="EOX11" s="786"/>
      <c r="EOY11" s="786"/>
      <c r="EOZ11" s="786"/>
      <c r="EPA11" s="786"/>
      <c r="EPB11" s="786"/>
      <c r="EPC11" s="786"/>
      <c r="EPD11" s="786"/>
      <c r="EPE11" s="786"/>
      <c r="EPF11" s="786"/>
      <c r="EPG11" s="786"/>
      <c r="EPH11" s="786"/>
      <c r="EPI11" s="786"/>
      <c r="EPJ11" s="786"/>
      <c r="EPK11" s="786"/>
      <c r="EPL11" s="786"/>
      <c r="EPM11" s="786"/>
      <c r="EPN11" s="786"/>
      <c r="EPO11" s="786"/>
      <c r="EPP11" s="786"/>
      <c r="EPQ11" s="786"/>
      <c r="EPR11" s="786"/>
      <c r="EPS11" s="786"/>
      <c r="EPT11" s="786"/>
      <c r="EPU11" s="786"/>
      <c r="EPV11" s="786"/>
      <c r="EPW11" s="786"/>
      <c r="EPX11" s="786"/>
      <c r="EPY11" s="786"/>
      <c r="EPZ11" s="786"/>
      <c r="EQA11" s="786"/>
      <c r="EQB11" s="786"/>
      <c r="EQC11" s="786"/>
      <c r="EQD11" s="786"/>
      <c r="EQE11" s="786"/>
      <c r="EQF11" s="786"/>
      <c r="EQG11" s="786"/>
      <c r="EQH11" s="786"/>
      <c r="EQI11" s="786"/>
      <c r="EQJ11" s="786"/>
      <c r="EQK11" s="786"/>
      <c r="EQL11" s="786"/>
      <c r="EQM11" s="786"/>
      <c r="EQN11" s="786"/>
      <c r="EQO11" s="786"/>
      <c r="EQP11" s="786"/>
      <c r="EQQ11" s="786"/>
      <c r="EQR11" s="786"/>
      <c r="EQS11" s="786"/>
      <c r="EQT11" s="786"/>
      <c r="EQU11" s="786"/>
      <c r="EQV11" s="786"/>
      <c r="EQW11" s="786"/>
      <c r="EQX11" s="786"/>
      <c r="EQY11" s="786"/>
      <c r="EQZ11" s="786"/>
      <c r="ERA11" s="786"/>
      <c r="ERB11" s="786"/>
      <c r="ERC11" s="786"/>
      <c r="ERD11" s="786"/>
      <c r="ERE11" s="786"/>
      <c r="ERF11" s="786"/>
      <c r="ERG11" s="786"/>
      <c r="ERH11" s="786"/>
      <c r="ERI11" s="786"/>
      <c r="ERJ11" s="786"/>
      <c r="ERK11" s="786"/>
      <c r="ERL11" s="786"/>
      <c r="ERM11" s="786"/>
      <c r="ERN11" s="786"/>
      <c r="ERO11" s="786"/>
      <c r="ERP11" s="786"/>
      <c r="ERQ11" s="786"/>
      <c r="ERR11" s="786"/>
      <c r="ERS11" s="786"/>
      <c r="ERT11" s="786"/>
      <c r="ERU11" s="786"/>
      <c r="ERV11" s="786"/>
      <c r="ERW11" s="786"/>
      <c r="ERX11" s="786"/>
      <c r="ERY11" s="786"/>
      <c r="ERZ11" s="786"/>
      <c r="ESA11" s="786"/>
      <c r="ESB11" s="786"/>
      <c r="ESC11" s="786"/>
      <c r="ESD11" s="786"/>
      <c r="ESE11" s="786"/>
      <c r="ESF11" s="786"/>
      <c r="ESG11" s="786"/>
      <c r="ESH11" s="786"/>
      <c r="ESI11" s="786"/>
      <c r="ESJ11" s="786"/>
      <c r="ESK11" s="786"/>
      <c r="ESL11" s="786"/>
      <c r="ESM11" s="786"/>
      <c r="ESN11" s="786"/>
      <c r="ESO11" s="786"/>
      <c r="ESP11" s="786"/>
      <c r="ESQ11" s="786"/>
      <c r="ESR11" s="786"/>
      <c r="ESS11" s="786"/>
      <c r="EST11" s="786"/>
      <c r="ESU11" s="786"/>
      <c r="ESV11" s="786"/>
      <c r="ESW11" s="786"/>
      <c r="ESX11" s="786"/>
      <c r="ESY11" s="786"/>
      <c r="ESZ11" s="786"/>
      <c r="ETA11" s="786"/>
      <c r="ETB11" s="786"/>
      <c r="ETC11" s="786"/>
      <c r="ETD11" s="786"/>
      <c r="ETE11" s="786"/>
      <c r="ETF11" s="786"/>
      <c r="ETG11" s="786"/>
      <c r="ETH11" s="786"/>
      <c r="ETI11" s="786"/>
      <c r="ETJ11" s="786"/>
      <c r="ETK11" s="786"/>
      <c r="ETL11" s="786"/>
      <c r="ETM11" s="786"/>
      <c r="ETN11" s="786"/>
      <c r="ETO11" s="786"/>
      <c r="ETP11" s="786"/>
      <c r="ETQ11" s="786"/>
      <c r="ETR11" s="786"/>
      <c r="ETS11" s="786"/>
      <c r="ETT11" s="786"/>
      <c r="ETU11" s="786"/>
      <c r="ETV11" s="786"/>
      <c r="ETW11" s="786"/>
      <c r="ETX11" s="786"/>
      <c r="ETY11" s="786"/>
      <c r="ETZ11" s="786"/>
      <c r="EUA11" s="786"/>
      <c r="EUB11" s="786"/>
      <c r="EUC11" s="786"/>
      <c r="EUD11" s="786"/>
      <c r="EUE11" s="786"/>
      <c r="EUF11" s="786"/>
      <c r="EUG11" s="786"/>
      <c r="EUH11" s="786"/>
      <c r="EUI11" s="786"/>
      <c r="EUJ11" s="786"/>
      <c r="EUK11" s="786"/>
      <c r="EUL11" s="786"/>
      <c r="EUM11" s="786"/>
      <c r="EUN11" s="786"/>
      <c r="EUO11" s="786"/>
      <c r="EUP11" s="786"/>
      <c r="EUQ11" s="786"/>
      <c r="EUR11" s="786"/>
      <c r="EUS11" s="786"/>
      <c r="EUT11" s="786"/>
      <c r="EUU11" s="786"/>
      <c r="EUV11" s="786"/>
      <c r="EUW11" s="786"/>
      <c r="EUX11" s="786"/>
      <c r="EUY11" s="786"/>
      <c r="EUZ11" s="786"/>
      <c r="EVA11" s="786"/>
      <c r="EVB11" s="786"/>
      <c r="EVC11" s="786"/>
      <c r="EVD11" s="786"/>
      <c r="EVE11" s="786"/>
      <c r="EVF11" s="786"/>
      <c r="EVG11" s="786"/>
      <c r="EVH11" s="786"/>
      <c r="EVI11" s="786"/>
      <c r="EVJ11" s="786"/>
      <c r="EVK11" s="786"/>
      <c r="EVL11" s="786"/>
      <c r="EVM11" s="786"/>
      <c r="EVN11" s="786"/>
      <c r="EVO11" s="786"/>
      <c r="EVP11" s="786"/>
      <c r="EVQ11" s="786"/>
      <c r="EVR11" s="786"/>
      <c r="EVS11" s="786"/>
      <c r="EVT11" s="786"/>
      <c r="EVU11" s="786"/>
      <c r="EVV11" s="786"/>
      <c r="EVW11" s="786"/>
      <c r="EVX11" s="786"/>
      <c r="EVY11" s="786"/>
      <c r="EVZ11" s="786"/>
      <c r="EWA11" s="786"/>
      <c r="EWB11" s="786"/>
      <c r="EWC11" s="786"/>
      <c r="EWD11" s="786"/>
      <c r="EWE11" s="786"/>
      <c r="EWF11" s="786"/>
      <c r="EWG11" s="786"/>
      <c r="EWH11" s="786"/>
      <c r="EWI11" s="786"/>
      <c r="EWJ11" s="786"/>
      <c r="EWK11" s="786"/>
      <c r="EWL11" s="786"/>
      <c r="EWM11" s="786"/>
      <c r="EWN11" s="786"/>
      <c r="EWO11" s="786"/>
      <c r="EWP11" s="786"/>
      <c r="EWQ11" s="786"/>
      <c r="EWR11" s="786"/>
      <c r="EWS11" s="786"/>
      <c r="EWT11" s="786"/>
      <c r="EWU11" s="786"/>
      <c r="EWV11" s="786"/>
      <c r="EWW11" s="786"/>
      <c r="EWX11" s="786"/>
      <c r="EWY11" s="786"/>
      <c r="EWZ11" s="786"/>
      <c r="EXA11" s="786"/>
      <c r="EXB11" s="786"/>
      <c r="EXC11" s="786"/>
      <c r="EXD11" s="786"/>
      <c r="EXE11" s="786"/>
      <c r="EXF11" s="786"/>
      <c r="EXG11" s="786"/>
      <c r="EXH11" s="786"/>
      <c r="EXI11" s="786"/>
      <c r="EXJ11" s="786"/>
      <c r="EXK11" s="786"/>
      <c r="EXL11" s="786"/>
      <c r="EXM11" s="786"/>
      <c r="EXN11" s="786"/>
      <c r="EXO11" s="786"/>
      <c r="EXP11" s="786"/>
      <c r="EXQ11" s="786"/>
      <c r="EXR11" s="786"/>
      <c r="EXS11" s="786"/>
      <c r="EXT11" s="786"/>
      <c r="EXU11" s="786"/>
      <c r="EXV11" s="786"/>
      <c r="EXW11" s="786"/>
      <c r="EXX11" s="786"/>
      <c r="EXY11" s="786"/>
      <c r="EXZ11" s="786"/>
      <c r="EYA11" s="786"/>
      <c r="EYB11" s="786"/>
      <c r="EYC11" s="786"/>
      <c r="EYD11" s="786"/>
      <c r="EYE11" s="786"/>
      <c r="EYF11" s="786"/>
      <c r="EYG11" s="786"/>
      <c r="EYH11" s="786"/>
      <c r="EYI11" s="786"/>
      <c r="EYJ11" s="786"/>
      <c r="EYK11" s="786"/>
      <c r="EYL11" s="786"/>
      <c r="EYM11" s="786"/>
      <c r="EYN11" s="786"/>
      <c r="EYO11" s="786"/>
      <c r="EYP11" s="786"/>
      <c r="EYQ11" s="786"/>
      <c r="EYR11" s="786"/>
      <c r="EYS11" s="786"/>
      <c r="EYT11" s="786"/>
      <c r="EYU11" s="786"/>
      <c r="EYV11" s="786"/>
      <c r="EYW11" s="786"/>
      <c r="EYX11" s="786"/>
      <c r="EYY11" s="786"/>
      <c r="EYZ11" s="786"/>
      <c r="EZA11" s="786"/>
      <c r="EZB11" s="786"/>
      <c r="EZC11" s="786"/>
      <c r="EZD11" s="786"/>
      <c r="EZE11" s="786"/>
      <c r="EZF11" s="786"/>
      <c r="EZG11" s="786"/>
      <c r="EZH11" s="786"/>
      <c r="EZI11" s="786"/>
      <c r="EZJ11" s="786"/>
      <c r="EZK11" s="786"/>
      <c r="EZL11" s="786"/>
      <c r="EZM11" s="786"/>
      <c r="EZN11" s="786"/>
      <c r="EZO11" s="786"/>
      <c r="EZP11" s="786"/>
      <c r="EZQ11" s="786"/>
      <c r="EZR11" s="786"/>
      <c r="EZS11" s="786"/>
      <c r="EZT11" s="786"/>
      <c r="EZU11" s="786"/>
      <c r="EZV11" s="786"/>
      <c r="EZW11" s="786"/>
      <c r="EZX11" s="786"/>
      <c r="EZY11" s="786"/>
      <c r="EZZ11" s="786"/>
      <c r="FAA11" s="786"/>
      <c r="FAB11" s="786"/>
      <c r="FAC11" s="786"/>
      <c r="FAD11" s="786"/>
      <c r="FAE11" s="786"/>
      <c r="FAF11" s="786"/>
      <c r="FAG11" s="786"/>
      <c r="FAH11" s="786"/>
      <c r="FAI11" s="786"/>
      <c r="FAJ11" s="786"/>
      <c r="FAK11" s="786"/>
      <c r="FAL11" s="786"/>
      <c r="FAM11" s="786"/>
      <c r="FAN11" s="786"/>
      <c r="FAO11" s="786"/>
      <c r="FAP11" s="786"/>
      <c r="FAQ11" s="786"/>
      <c r="FAR11" s="786"/>
      <c r="FAS11" s="786"/>
      <c r="FAT11" s="786"/>
      <c r="FAU11" s="786"/>
      <c r="FAV11" s="786"/>
      <c r="FAW11" s="786"/>
      <c r="FAX11" s="786"/>
      <c r="FAY11" s="786"/>
      <c r="FAZ11" s="786"/>
      <c r="FBA11" s="786"/>
      <c r="FBB11" s="786"/>
      <c r="FBC11" s="786"/>
      <c r="FBD11" s="786"/>
      <c r="FBE11" s="786"/>
      <c r="FBF11" s="786"/>
      <c r="FBG11" s="786"/>
      <c r="FBH11" s="786"/>
      <c r="FBI11" s="786"/>
      <c r="FBJ11" s="786"/>
      <c r="FBK11" s="786"/>
      <c r="FBL11" s="786"/>
      <c r="FBM11" s="786"/>
      <c r="FBN11" s="786"/>
      <c r="FBO11" s="786"/>
      <c r="FBP11" s="786"/>
      <c r="FBQ11" s="786"/>
      <c r="FBR11" s="786"/>
      <c r="FBS11" s="786"/>
      <c r="FBT11" s="786"/>
      <c r="FBU11" s="786"/>
      <c r="FBV11" s="786"/>
      <c r="FBW11" s="786"/>
      <c r="FBX11" s="786"/>
      <c r="FBY11" s="786"/>
      <c r="FBZ11" s="786"/>
      <c r="FCA11" s="786"/>
      <c r="FCB11" s="786"/>
      <c r="FCC11" s="786"/>
      <c r="FCD11" s="786"/>
      <c r="FCE11" s="786"/>
      <c r="FCF11" s="786"/>
      <c r="FCG11" s="786"/>
      <c r="FCH11" s="786"/>
      <c r="FCI11" s="786"/>
      <c r="FCJ11" s="786"/>
      <c r="FCK11" s="786"/>
      <c r="FCL11" s="786"/>
      <c r="FCM11" s="786"/>
      <c r="FCN11" s="786"/>
      <c r="FCO11" s="786"/>
      <c r="FCP11" s="786"/>
      <c r="FCQ11" s="786"/>
      <c r="FCR11" s="786"/>
      <c r="FCS11" s="786"/>
      <c r="FCT11" s="786"/>
      <c r="FCU11" s="786"/>
      <c r="FCV11" s="786"/>
      <c r="FCW11" s="786"/>
      <c r="FCX11" s="786"/>
      <c r="FCY11" s="786"/>
      <c r="FCZ11" s="786"/>
      <c r="FDA11" s="786"/>
      <c r="FDB11" s="786"/>
      <c r="FDC11" s="786"/>
      <c r="FDD11" s="786"/>
      <c r="FDE11" s="786"/>
      <c r="FDF11" s="786"/>
      <c r="FDG11" s="786"/>
      <c r="FDH11" s="786"/>
      <c r="FDI11" s="786"/>
      <c r="FDJ11" s="786"/>
      <c r="FDK11" s="786"/>
      <c r="FDL11" s="786"/>
      <c r="FDM11" s="786"/>
      <c r="FDN11" s="786"/>
      <c r="FDO11" s="786"/>
      <c r="FDP11" s="786"/>
      <c r="FDQ11" s="786"/>
      <c r="FDR11" s="786"/>
      <c r="FDS11" s="786"/>
      <c r="FDT11" s="786"/>
      <c r="FDU11" s="786"/>
      <c r="FDV11" s="786"/>
      <c r="FDW11" s="786"/>
      <c r="FDX11" s="786"/>
      <c r="FDY11" s="786"/>
      <c r="FDZ11" s="786"/>
      <c r="FEA11" s="786"/>
      <c r="FEB11" s="786"/>
      <c r="FEC11" s="786"/>
      <c r="FED11" s="786"/>
      <c r="FEE11" s="786"/>
      <c r="FEF11" s="786"/>
      <c r="FEG11" s="786"/>
      <c r="FEH11" s="786"/>
      <c r="FEI11" s="786"/>
      <c r="FEJ11" s="786"/>
      <c r="FEK11" s="786"/>
      <c r="FEL11" s="786"/>
      <c r="FEM11" s="786"/>
      <c r="FEN11" s="786"/>
      <c r="FEO11" s="786"/>
      <c r="FEP11" s="786"/>
      <c r="FEQ11" s="786"/>
      <c r="FER11" s="786"/>
      <c r="FES11" s="786"/>
      <c r="FET11" s="786"/>
      <c r="FEU11" s="786"/>
      <c r="FEV11" s="786"/>
      <c r="FEW11" s="786"/>
      <c r="FEX11" s="786"/>
      <c r="FEY11" s="786"/>
      <c r="FEZ11" s="786"/>
      <c r="FFA11" s="786"/>
      <c r="FFB11" s="786"/>
      <c r="FFC11" s="786"/>
      <c r="FFD11" s="786"/>
      <c r="FFE11" s="786"/>
      <c r="FFF11" s="786"/>
      <c r="FFG11" s="786"/>
      <c r="FFH11" s="786"/>
      <c r="FFI11" s="786"/>
      <c r="FFJ11" s="786"/>
      <c r="FFK11" s="786"/>
      <c r="FFL11" s="786"/>
      <c r="FFM11" s="786"/>
      <c r="FFN11" s="786"/>
      <c r="FFO11" s="786"/>
      <c r="FFP11" s="786"/>
      <c r="FFQ11" s="786"/>
      <c r="FFR11" s="786"/>
      <c r="FFS11" s="786"/>
      <c r="FFT11" s="786"/>
      <c r="FFU11" s="786"/>
      <c r="FFV11" s="786"/>
      <c r="FFW11" s="786"/>
      <c r="FFX11" s="786"/>
      <c r="FFY11" s="786"/>
      <c r="FFZ11" s="786"/>
      <c r="FGA11" s="786"/>
      <c r="FGB11" s="786"/>
      <c r="FGC11" s="786"/>
      <c r="FGD11" s="786"/>
      <c r="FGE11" s="786"/>
      <c r="FGF11" s="786"/>
      <c r="FGG11" s="786"/>
      <c r="FGH11" s="786"/>
      <c r="FGI11" s="786"/>
      <c r="FGJ11" s="786"/>
      <c r="FGK11" s="786"/>
      <c r="FGL11" s="786"/>
      <c r="FGM11" s="786"/>
      <c r="FGN11" s="786"/>
      <c r="FGO11" s="786"/>
      <c r="FGP11" s="786"/>
      <c r="FGQ11" s="786"/>
      <c r="FGR11" s="786"/>
      <c r="FGS11" s="786"/>
      <c r="FGT11" s="786"/>
      <c r="FGU11" s="786"/>
      <c r="FGV11" s="786"/>
      <c r="FGW11" s="786"/>
      <c r="FGX11" s="786"/>
      <c r="FGY11" s="786"/>
      <c r="FGZ11" s="786"/>
      <c r="FHA11" s="786"/>
      <c r="FHB11" s="786"/>
      <c r="FHC11" s="786"/>
      <c r="FHD11" s="786"/>
      <c r="FHE11" s="786"/>
      <c r="FHF11" s="786"/>
      <c r="FHG11" s="786"/>
      <c r="FHH11" s="786"/>
      <c r="FHI11" s="786"/>
      <c r="FHJ11" s="786"/>
      <c r="FHK11" s="786"/>
      <c r="FHL11" s="786"/>
      <c r="FHM11" s="786"/>
      <c r="FHN11" s="786"/>
      <c r="FHO11" s="786"/>
      <c r="FHP11" s="786"/>
      <c r="FHQ11" s="786"/>
      <c r="FHR11" s="786"/>
      <c r="FHS11" s="786"/>
      <c r="FHT11" s="786"/>
      <c r="FHU11" s="786"/>
      <c r="FHV11" s="786"/>
      <c r="FHW11" s="786"/>
      <c r="FHX11" s="786"/>
      <c r="FHY11" s="786"/>
      <c r="FHZ11" s="786"/>
      <c r="FIA11" s="786"/>
      <c r="FIB11" s="786"/>
      <c r="FIC11" s="786"/>
      <c r="FID11" s="786"/>
      <c r="FIE11" s="786"/>
      <c r="FIF11" s="786"/>
      <c r="FIG11" s="786"/>
      <c r="FIH11" s="786"/>
      <c r="FII11" s="786"/>
      <c r="FIJ11" s="786"/>
      <c r="FIK11" s="786"/>
      <c r="FIL11" s="786"/>
      <c r="FIM11" s="786"/>
      <c r="FIN11" s="786"/>
      <c r="FIO11" s="786"/>
      <c r="FIP11" s="786"/>
      <c r="FIQ11" s="786"/>
      <c r="FIR11" s="786"/>
      <c r="FIS11" s="786"/>
      <c r="FIT11" s="786"/>
      <c r="FIU11" s="786"/>
      <c r="FIV11" s="786"/>
      <c r="FIW11" s="786"/>
      <c r="FIX11" s="786"/>
      <c r="FIY11" s="786"/>
      <c r="FIZ11" s="786"/>
      <c r="FJA11" s="786"/>
      <c r="FJB11" s="786"/>
      <c r="FJC11" s="786"/>
      <c r="FJD11" s="786"/>
      <c r="FJE11" s="786"/>
      <c r="FJF11" s="786"/>
      <c r="FJG11" s="786"/>
      <c r="FJH11" s="786"/>
      <c r="FJI11" s="786"/>
      <c r="FJJ11" s="786"/>
      <c r="FJK11" s="786"/>
      <c r="FJL11" s="786"/>
      <c r="FJM11" s="786"/>
      <c r="FJN11" s="786"/>
      <c r="FJO11" s="786"/>
      <c r="FJP11" s="786"/>
      <c r="FJQ11" s="786"/>
      <c r="FJR11" s="786"/>
      <c r="FJS11" s="786"/>
      <c r="FJT11" s="786"/>
      <c r="FJU11" s="786"/>
      <c r="FJV11" s="786"/>
      <c r="FJW11" s="786"/>
      <c r="FJX11" s="786"/>
      <c r="FJY11" s="786"/>
      <c r="FJZ11" s="786"/>
      <c r="FKA11" s="786"/>
      <c r="FKB11" s="786"/>
      <c r="FKC11" s="786"/>
      <c r="FKD11" s="786"/>
      <c r="FKE11" s="786"/>
      <c r="FKF11" s="786"/>
      <c r="FKG11" s="786"/>
      <c r="FKH11" s="786"/>
      <c r="FKI11" s="786"/>
      <c r="FKJ11" s="786"/>
      <c r="FKK11" s="786"/>
      <c r="FKL11" s="786"/>
      <c r="FKM11" s="786"/>
      <c r="FKN11" s="786"/>
      <c r="FKO11" s="786"/>
      <c r="FKP11" s="786"/>
      <c r="FKQ11" s="786"/>
      <c r="FKR11" s="786"/>
      <c r="FKS11" s="786"/>
      <c r="FKT11" s="786"/>
      <c r="FKU11" s="786"/>
      <c r="FKV11" s="786"/>
      <c r="FKW11" s="786"/>
      <c r="FKX11" s="786"/>
      <c r="FKY11" s="786"/>
      <c r="FKZ11" s="786"/>
      <c r="FLA11" s="786"/>
      <c r="FLB11" s="786"/>
      <c r="FLC11" s="786"/>
      <c r="FLD11" s="786"/>
      <c r="FLE11" s="786"/>
      <c r="FLF11" s="786"/>
      <c r="FLG11" s="786"/>
      <c r="FLH11" s="786"/>
      <c r="FLI11" s="786"/>
      <c r="FLJ11" s="786"/>
      <c r="FLK11" s="786"/>
      <c r="FLL11" s="786"/>
      <c r="FLM11" s="786"/>
      <c r="FLN11" s="786"/>
      <c r="FLO11" s="786"/>
      <c r="FLP11" s="786"/>
      <c r="FLQ11" s="786"/>
      <c r="FLR11" s="786"/>
      <c r="FLS11" s="786"/>
      <c r="FLT11" s="786"/>
      <c r="FLU11" s="786"/>
      <c r="FLV11" s="786"/>
      <c r="FLW11" s="786"/>
      <c r="FLX11" s="786"/>
      <c r="FLY11" s="786"/>
      <c r="FLZ11" s="786"/>
      <c r="FMA11" s="786"/>
      <c r="FMB11" s="786"/>
      <c r="FMC11" s="786"/>
      <c r="FMD11" s="786"/>
      <c r="FME11" s="786"/>
      <c r="FMF11" s="786"/>
      <c r="FMG11" s="786"/>
      <c r="FMH11" s="786"/>
      <c r="FMI11" s="786"/>
      <c r="FMJ11" s="786"/>
      <c r="FMK11" s="786"/>
      <c r="FML11" s="786"/>
      <c r="FMM11" s="786"/>
      <c r="FMN11" s="786"/>
      <c r="FMO11" s="786"/>
      <c r="FMP11" s="786"/>
      <c r="FMQ11" s="786"/>
      <c r="FMR11" s="786"/>
      <c r="FMS11" s="786"/>
      <c r="FMT11" s="786"/>
      <c r="FMU11" s="786"/>
      <c r="FMV11" s="786"/>
      <c r="FMW11" s="786"/>
      <c r="FMX11" s="786"/>
      <c r="FMY11" s="786"/>
      <c r="FMZ11" s="786"/>
      <c r="FNA11" s="786"/>
      <c r="FNB11" s="786"/>
      <c r="FNC11" s="786"/>
      <c r="FND11" s="786"/>
      <c r="FNE11" s="786"/>
      <c r="FNF11" s="786"/>
      <c r="FNG11" s="786"/>
      <c r="FNH11" s="786"/>
      <c r="FNI11" s="786"/>
      <c r="FNJ11" s="786"/>
      <c r="FNK11" s="786"/>
      <c r="FNL11" s="786"/>
      <c r="FNM11" s="786"/>
      <c r="FNN11" s="786"/>
      <c r="FNO11" s="786"/>
      <c r="FNP11" s="786"/>
      <c r="FNQ11" s="786"/>
      <c r="FNR11" s="786"/>
      <c r="FNS11" s="786"/>
      <c r="FNT11" s="786"/>
      <c r="FNU11" s="786"/>
      <c r="FNV11" s="786"/>
      <c r="FNW11" s="786"/>
      <c r="FNX11" s="786"/>
      <c r="FNY11" s="786"/>
      <c r="FNZ11" s="786"/>
      <c r="FOA11" s="786"/>
      <c r="FOB11" s="786"/>
      <c r="FOC11" s="786"/>
      <c r="FOD11" s="786"/>
      <c r="FOE11" s="786"/>
      <c r="FOF11" s="786"/>
      <c r="FOG11" s="786"/>
      <c r="FOH11" s="786"/>
      <c r="FOI11" s="786"/>
      <c r="FOJ11" s="786"/>
      <c r="FOK11" s="786"/>
      <c r="FOL11" s="786"/>
      <c r="FOM11" s="786"/>
      <c r="FON11" s="786"/>
      <c r="FOO11" s="786"/>
      <c r="FOP11" s="786"/>
      <c r="FOQ11" s="786"/>
      <c r="FOR11" s="786"/>
      <c r="FOS11" s="786"/>
      <c r="FOT11" s="786"/>
      <c r="FOU11" s="786"/>
      <c r="FOV11" s="786"/>
      <c r="FOW11" s="786"/>
      <c r="FOX11" s="786"/>
      <c r="FOY11" s="786"/>
      <c r="FOZ11" s="786"/>
      <c r="FPA11" s="786"/>
      <c r="FPB11" s="786"/>
      <c r="FPC11" s="786"/>
      <c r="FPD11" s="786"/>
      <c r="FPE11" s="786"/>
      <c r="FPF11" s="786"/>
      <c r="FPG11" s="786"/>
      <c r="FPH11" s="786"/>
      <c r="FPI11" s="786"/>
      <c r="FPJ11" s="786"/>
      <c r="FPK11" s="786"/>
      <c r="FPL11" s="786"/>
      <c r="FPM11" s="786"/>
      <c r="FPN11" s="786"/>
      <c r="FPO11" s="786"/>
      <c r="FPP11" s="786"/>
      <c r="FPQ11" s="786"/>
      <c r="FPR11" s="786"/>
      <c r="FPS11" s="786"/>
      <c r="FPT11" s="786"/>
      <c r="FPU11" s="786"/>
      <c r="FPV11" s="786"/>
      <c r="FPW11" s="786"/>
      <c r="FPX11" s="786"/>
      <c r="FPY11" s="786"/>
      <c r="FPZ11" s="786"/>
      <c r="FQA11" s="786"/>
      <c r="FQB11" s="786"/>
      <c r="FQC11" s="786"/>
      <c r="FQD11" s="786"/>
      <c r="FQE11" s="786"/>
      <c r="FQF11" s="786"/>
      <c r="FQG11" s="786"/>
      <c r="FQH11" s="786"/>
      <c r="FQI11" s="786"/>
      <c r="FQJ11" s="786"/>
      <c r="FQK11" s="786"/>
      <c r="FQL11" s="786"/>
      <c r="FQM11" s="786"/>
      <c r="FQN11" s="786"/>
      <c r="FQO11" s="786"/>
      <c r="FQP11" s="786"/>
      <c r="FQQ11" s="786"/>
      <c r="FQR11" s="786"/>
      <c r="FQS11" s="786"/>
      <c r="FQT11" s="786"/>
      <c r="FQU11" s="786"/>
      <c r="FQV11" s="786"/>
      <c r="FQW11" s="786"/>
      <c r="FQX11" s="786"/>
      <c r="FQY11" s="786"/>
      <c r="FQZ11" s="786"/>
      <c r="FRA11" s="786"/>
      <c r="FRB11" s="786"/>
      <c r="FRC11" s="786"/>
      <c r="FRD11" s="786"/>
      <c r="FRE11" s="786"/>
      <c r="FRF11" s="786"/>
      <c r="FRG11" s="786"/>
      <c r="FRH11" s="786"/>
      <c r="FRI11" s="786"/>
      <c r="FRJ11" s="786"/>
      <c r="FRK11" s="786"/>
      <c r="FRL11" s="786"/>
      <c r="FRM11" s="786"/>
      <c r="FRN11" s="786"/>
      <c r="FRO11" s="786"/>
      <c r="FRP11" s="786"/>
      <c r="FRQ11" s="786"/>
      <c r="FRR11" s="786"/>
      <c r="FRS11" s="786"/>
      <c r="FRT11" s="786"/>
      <c r="FRU11" s="786"/>
      <c r="FRV11" s="786"/>
      <c r="FRW11" s="786"/>
      <c r="FRX11" s="786"/>
      <c r="FRY11" s="786"/>
      <c r="FRZ11" s="786"/>
      <c r="FSA11" s="786"/>
      <c r="FSB11" s="786"/>
      <c r="FSC11" s="786"/>
      <c r="FSD11" s="786"/>
      <c r="FSE11" s="786"/>
      <c r="FSF11" s="786"/>
      <c r="FSG11" s="786"/>
      <c r="FSH11" s="786"/>
      <c r="FSI11" s="786"/>
      <c r="FSJ11" s="786"/>
      <c r="FSK11" s="786"/>
      <c r="FSL11" s="786"/>
      <c r="FSM11" s="786"/>
      <c r="FSN11" s="786"/>
      <c r="FSO11" s="786"/>
      <c r="FSP11" s="786"/>
      <c r="FSQ11" s="786"/>
      <c r="FSR11" s="786"/>
      <c r="FSS11" s="786"/>
      <c r="FST11" s="786"/>
      <c r="FSU11" s="786"/>
      <c r="FSV11" s="786"/>
      <c r="FSW11" s="786"/>
      <c r="FSX11" s="786"/>
      <c r="FSY11" s="786"/>
      <c r="FSZ11" s="786"/>
      <c r="FTA11" s="786"/>
      <c r="FTB11" s="786"/>
      <c r="FTC11" s="786"/>
      <c r="FTD11" s="786"/>
      <c r="FTE11" s="786"/>
      <c r="FTF11" s="786"/>
      <c r="FTG11" s="786"/>
      <c r="FTH11" s="786"/>
      <c r="FTI11" s="786"/>
      <c r="FTJ11" s="786"/>
      <c r="FTK11" s="786"/>
      <c r="FTL11" s="786"/>
      <c r="FTM11" s="786"/>
      <c r="FTN11" s="786"/>
      <c r="FTO11" s="786"/>
      <c r="FTP11" s="786"/>
      <c r="FTQ11" s="786"/>
      <c r="FTR11" s="786"/>
      <c r="FTS11" s="786"/>
      <c r="FTT11" s="786"/>
      <c r="FTU11" s="786"/>
      <c r="FTV11" s="786"/>
      <c r="FTW11" s="786"/>
      <c r="FTX11" s="786"/>
      <c r="FTY11" s="786"/>
      <c r="FTZ11" s="786"/>
      <c r="FUA11" s="786"/>
      <c r="FUB11" s="786"/>
      <c r="FUC11" s="786"/>
      <c r="FUD11" s="786"/>
      <c r="FUE11" s="786"/>
      <c r="FUF11" s="786"/>
      <c r="FUG11" s="786"/>
      <c r="FUH11" s="786"/>
      <c r="FUI11" s="786"/>
      <c r="FUJ11" s="786"/>
      <c r="FUK11" s="786"/>
      <c r="FUL11" s="786"/>
      <c r="FUM11" s="786"/>
      <c r="FUN11" s="786"/>
      <c r="FUO11" s="786"/>
      <c r="FUP11" s="786"/>
      <c r="FUQ11" s="786"/>
      <c r="FUR11" s="786"/>
      <c r="FUS11" s="786"/>
      <c r="FUT11" s="786"/>
      <c r="FUU11" s="786"/>
      <c r="FUV11" s="786"/>
      <c r="FUW11" s="786"/>
      <c r="FUX11" s="786"/>
      <c r="FUY11" s="786"/>
      <c r="FUZ11" s="786"/>
      <c r="FVA11" s="786"/>
      <c r="FVB11" s="786"/>
      <c r="FVC11" s="786"/>
      <c r="FVD11" s="786"/>
      <c r="FVE11" s="786"/>
      <c r="FVF11" s="786"/>
      <c r="FVG11" s="786"/>
      <c r="FVH11" s="786"/>
      <c r="FVI11" s="786"/>
      <c r="FVJ11" s="786"/>
      <c r="FVK11" s="786"/>
      <c r="FVL11" s="786"/>
      <c r="FVM11" s="786"/>
      <c r="FVN11" s="786"/>
      <c r="FVO11" s="786"/>
      <c r="FVP11" s="786"/>
      <c r="FVQ11" s="786"/>
      <c r="FVR11" s="786"/>
      <c r="FVS11" s="786"/>
      <c r="FVT11" s="786"/>
      <c r="FVU11" s="786"/>
      <c r="FVV11" s="786"/>
      <c r="FVW11" s="786"/>
      <c r="FVX11" s="786"/>
      <c r="FVY11" s="786"/>
      <c r="FVZ11" s="786"/>
      <c r="FWA11" s="786"/>
      <c r="FWB11" s="786"/>
      <c r="FWC11" s="786"/>
      <c r="FWD11" s="786"/>
      <c r="FWE11" s="786"/>
      <c r="FWF11" s="786"/>
      <c r="FWG11" s="786"/>
      <c r="FWH11" s="786"/>
      <c r="FWI11" s="786"/>
      <c r="FWJ11" s="786"/>
      <c r="FWK11" s="786"/>
      <c r="FWL11" s="786"/>
      <c r="FWM11" s="786"/>
      <c r="FWN11" s="786"/>
      <c r="FWO11" s="786"/>
      <c r="FWP11" s="786"/>
      <c r="FWQ11" s="786"/>
      <c r="FWR11" s="786"/>
      <c r="FWS11" s="786"/>
      <c r="FWT11" s="786"/>
      <c r="FWU11" s="786"/>
      <c r="FWV11" s="786"/>
      <c r="FWW11" s="786"/>
      <c r="FWX11" s="786"/>
      <c r="FWY11" s="786"/>
      <c r="FWZ11" s="786"/>
      <c r="FXA11" s="786"/>
      <c r="FXB11" s="786"/>
      <c r="FXC11" s="786"/>
      <c r="FXD11" s="786"/>
      <c r="FXE11" s="786"/>
      <c r="FXF11" s="786"/>
      <c r="FXG11" s="786"/>
      <c r="FXH11" s="786"/>
      <c r="FXI11" s="786"/>
      <c r="FXJ11" s="786"/>
      <c r="FXK11" s="786"/>
      <c r="FXL11" s="786"/>
      <c r="FXM11" s="786"/>
      <c r="FXN11" s="786"/>
      <c r="FXO11" s="786"/>
      <c r="FXP11" s="786"/>
      <c r="FXQ11" s="786"/>
      <c r="FXR11" s="786"/>
      <c r="FXS11" s="786"/>
      <c r="FXT11" s="786"/>
      <c r="FXU11" s="786"/>
      <c r="FXV11" s="786"/>
      <c r="FXW11" s="786"/>
      <c r="FXX11" s="786"/>
      <c r="FXY11" s="786"/>
      <c r="FXZ11" s="786"/>
      <c r="FYA11" s="786"/>
      <c r="FYB11" s="786"/>
      <c r="FYC11" s="786"/>
      <c r="FYD11" s="786"/>
      <c r="FYE11" s="786"/>
      <c r="FYF11" s="786"/>
      <c r="FYG11" s="786"/>
      <c r="FYH11" s="786"/>
      <c r="FYI11" s="786"/>
      <c r="FYJ11" s="786"/>
      <c r="FYK11" s="786"/>
      <c r="FYL11" s="786"/>
      <c r="FYM11" s="786"/>
      <c r="FYN11" s="786"/>
      <c r="FYO11" s="786"/>
      <c r="FYP11" s="786"/>
      <c r="FYQ11" s="786"/>
      <c r="FYR11" s="786"/>
      <c r="FYS11" s="786"/>
      <c r="FYT11" s="786"/>
      <c r="FYU11" s="786"/>
      <c r="FYV11" s="786"/>
      <c r="FYW11" s="786"/>
      <c r="FYX11" s="786"/>
      <c r="FYY11" s="786"/>
      <c r="FYZ11" s="786"/>
      <c r="FZA11" s="786"/>
      <c r="FZB11" s="786"/>
      <c r="FZC11" s="786"/>
      <c r="FZD11" s="786"/>
      <c r="FZE11" s="786"/>
      <c r="FZF11" s="786"/>
      <c r="FZG11" s="786"/>
      <c r="FZH11" s="786"/>
      <c r="FZI11" s="786"/>
      <c r="FZJ11" s="786"/>
      <c r="FZK11" s="786"/>
      <c r="FZL11" s="786"/>
      <c r="FZM11" s="786"/>
      <c r="FZN11" s="786"/>
      <c r="FZO11" s="786"/>
      <c r="FZP11" s="786"/>
      <c r="FZQ11" s="786"/>
      <c r="FZR11" s="786"/>
      <c r="FZS11" s="786"/>
      <c r="FZT11" s="786"/>
      <c r="FZU11" s="786"/>
      <c r="FZV11" s="786"/>
      <c r="FZW11" s="786"/>
      <c r="FZX11" s="786"/>
      <c r="FZY11" s="786"/>
      <c r="FZZ11" s="786"/>
      <c r="GAA11" s="786"/>
      <c r="GAB11" s="786"/>
      <c r="GAC11" s="786"/>
      <c r="GAD11" s="786"/>
      <c r="GAE11" s="786"/>
      <c r="GAF11" s="786"/>
      <c r="GAG11" s="786"/>
      <c r="GAH11" s="786"/>
      <c r="GAI11" s="786"/>
      <c r="GAJ11" s="786"/>
      <c r="GAK11" s="786"/>
      <c r="GAL11" s="786"/>
      <c r="GAM11" s="786"/>
      <c r="GAN11" s="786"/>
      <c r="GAO11" s="786"/>
      <c r="GAP11" s="786"/>
      <c r="GAQ11" s="786"/>
      <c r="GAR11" s="786"/>
      <c r="GAS11" s="786"/>
      <c r="GAT11" s="786"/>
      <c r="GAU11" s="786"/>
      <c r="GAV11" s="786"/>
      <c r="GAW11" s="786"/>
      <c r="GAX11" s="786"/>
      <c r="GAY11" s="786"/>
      <c r="GAZ11" s="786"/>
      <c r="GBA11" s="786"/>
      <c r="GBB11" s="786"/>
      <c r="GBC11" s="786"/>
      <c r="GBD11" s="786"/>
      <c r="GBE11" s="786"/>
      <c r="GBF11" s="786"/>
      <c r="GBG11" s="786"/>
      <c r="GBH11" s="786"/>
      <c r="GBI11" s="786"/>
      <c r="GBJ11" s="786"/>
      <c r="GBK11" s="786"/>
      <c r="GBL11" s="786"/>
      <c r="GBM11" s="786"/>
      <c r="GBN11" s="786"/>
      <c r="GBO11" s="786"/>
      <c r="GBP11" s="786"/>
      <c r="GBQ11" s="786"/>
      <c r="GBR11" s="786"/>
      <c r="GBS11" s="786"/>
      <c r="GBT11" s="786"/>
      <c r="GBU11" s="786"/>
      <c r="GBV11" s="786"/>
      <c r="GBW11" s="786"/>
      <c r="GBX11" s="786"/>
      <c r="GBY11" s="786"/>
      <c r="GBZ11" s="786"/>
      <c r="GCA11" s="786"/>
      <c r="GCB11" s="786"/>
      <c r="GCC11" s="786"/>
      <c r="GCD11" s="786"/>
      <c r="GCE11" s="786"/>
      <c r="GCF11" s="786"/>
      <c r="GCG11" s="786"/>
      <c r="GCH11" s="786"/>
      <c r="GCI11" s="786"/>
      <c r="GCJ11" s="786"/>
      <c r="GCK11" s="786"/>
      <c r="GCL11" s="786"/>
      <c r="GCM11" s="786"/>
      <c r="GCN11" s="786"/>
      <c r="GCO11" s="786"/>
      <c r="GCP11" s="786"/>
      <c r="GCQ11" s="786"/>
      <c r="GCR11" s="786"/>
      <c r="GCS11" s="786"/>
      <c r="GCT11" s="786"/>
      <c r="GCU11" s="786"/>
      <c r="GCV11" s="786"/>
      <c r="GCW11" s="786"/>
      <c r="GCX11" s="786"/>
      <c r="GCY11" s="786"/>
      <c r="GCZ11" s="786"/>
      <c r="GDA11" s="786"/>
      <c r="GDB11" s="786"/>
      <c r="GDC11" s="786"/>
      <c r="GDD11" s="786"/>
      <c r="GDE11" s="786"/>
      <c r="GDF11" s="786"/>
      <c r="GDG11" s="786"/>
      <c r="GDH11" s="786"/>
      <c r="GDI11" s="786"/>
      <c r="GDJ11" s="786"/>
      <c r="GDK11" s="786"/>
      <c r="GDL11" s="786"/>
      <c r="GDM11" s="786"/>
      <c r="GDN11" s="786"/>
      <c r="GDO11" s="786"/>
      <c r="GDP11" s="786"/>
      <c r="GDQ11" s="786"/>
      <c r="GDR11" s="786"/>
      <c r="GDS11" s="786"/>
      <c r="GDT11" s="786"/>
      <c r="GDU11" s="786"/>
      <c r="GDV11" s="786"/>
      <c r="GDW11" s="786"/>
      <c r="GDX11" s="786"/>
      <c r="GDY11" s="786"/>
      <c r="GDZ11" s="786"/>
      <c r="GEA11" s="786"/>
      <c r="GEB11" s="786"/>
      <c r="GEC11" s="786"/>
      <c r="GED11" s="786"/>
      <c r="GEE11" s="786"/>
      <c r="GEF11" s="786"/>
      <c r="GEG11" s="786"/>
      <c r="GEH11" s="786"/>
      <c r="GEI11" s="786"/>
      <c r="GEJ11" s="786"/>
      <c r="GEK11" s="786"/>
      <c r="GEL11" s="786"/>
      <c r="GEM11" s="786"/>
      <c r="GEN11" s="786"/>
      <c r="GEO11" s="786"/>
      <c r="GEP11" s="786"/>
      <c r="GEQ11" s="786"/>
      <c r="GER11" s="786"/>
      <c r="GES11" s="786"/>
      <c r="GET11" s="786"/>
      <c r="GEU11" s="786"/>
      <c r="GEV11" s="786"/>
      <c r="GEW11" s="786"/>
      <c r="GEX11" s="786"/>
      <c r="GEY11" s="786"/>
      <c r="GEZ11" s="786"/>
      <c r="GFA11" s="786"/>
      <c r="GFB11" s="786"/>
      <c r="GFC11" s="786"/>
      <c r="GFD11" s="786"/>
      <c r="GFE11" s="786"/>
      <c r="GFF11" s="786"/>
      <c r="GFG11" s="786"/>
      <c r="GFH11" s="786"/>
      <c r="GFI11" s="786"/>
      <c r="GFJ11" s="786"/>
      <c r="GFK11" s="786"/>
      <c r="GFL11" s="786"/>
      <c r="GFM11" s="786"/>
      <c r="GFN11" s="786"/>
      <c r="GFO11" s="786"/>
      <c r="GFP11" s="786"/>
      <c r="GFQ11" s="786"/>
      <c r="GFR11" s="786"/>
      <c r="GFS11" s="786"/>
      <c r="GFT11" s="786"/>
      <c r="GFU11" s="786"/>
      <c r="GFV11" s="786"/>
      <c r="GFW11" s="786"/>
      <c r="GFX11" s="786"/>
      <c r="GFY11" s="786"/>
      <c r="GFZ11" s="786"/>
      <c r="GGA11" s="786"/>
      <c r="GGB11" s="786"/>
      <c r="GGC11" s="786"/>
      <c r="GGD11" s="786"/>
      <c r="GGE11" s="786"/>
      <c r="GGF11" s="786"/>
      <c r="GGG11" s="786"/>
      <c r="GGH11" s="786"/>
      <c r="GGI11" s="786"/>
      <c r="GGJ11" s="786"/>
      <c r="GGK11" s="786"/>
      <c r="GGL11" s="786"/>
      <c r="GGM11" s="786"/>
      <c r="GGN11" s="786"/>
      <c r="GGO11" s="786"/>
      <c r="GGP11" s="786"/>
      <c r="GGQ11" s="786"/>
      <c r="GGR11" s="786"/>
      <c r="GGS11" s="786"/>
      <c r="GGT11" s="786"/>
      <c r="GGU11" s="786"/>
      <c r="GGV11" s="786"/>
      <c r="GGW11" s="786"/>
      <c r="GGX11" s="786"/>
      <c r="GGY11" s="786"/>
      <c r="GGZ11" s="786"/>
      <c r="GHA11" s="786"/>
      <c r="GHB11" s="786"/>
      <c r="GHC11" s="786"/>
      <c r="GHD11" s="786"/>
      <c r="GHE11" s="786"/>
      <c r="GHF11" s="786"/>
      <c r="GHG11" s="786"/>
      <c r="GHH11" s="786"/>
      <c r="GHI11" s="786"/>
      <c r="GHJ11" s="786"/>
      <c r="GHK11" s="786"/>
      <c r="GHL11" s="786"/>
      <c r="GHM11" s="786"/>
      <c r="GHN11" s="786"/>
      <c r="GHO11" s="786"/>
      <c r="GHP11" s="786"/>
      <c r="GHQ11" s="786"/>
      <c r="GHR11" s="786"/>
      <c r="GHS11" s="786"/>
      <c r="GHT11" s="786"/>
      <c r="GHU11" s="786"/>
      <c r="GHV11" s="786"/>
      <c r="GHW11" s="786"/>
      <c r="GHX11" s="786"/>
      <c r="GHY11" s="786"/>
      <c r="GHZ11" s="786"/>
      <c r="GIA11" s="786"/>
      <c r="GIB11" s="786"/>
      <c r="GIC11" s="786"/>
      <c r="GID11" s="786"/>
      <c r="GIE11" s="786"/>
      <c r="GIF11" s="786"/>
      <c r="GIG11" s="786"/>
      <c r="GIH11" s="786"/>
      <c r="GII11" s="786"/>
      <c r="GIJ11" s="786"/>
      <c r="GIK11" s="786"/>
      <c r="GIL11" s="786"/>
      <c r="GIM11" s="786"/>
      <c r="GIN11" s="786"/>
      <c r="GIO11" s="786"/>
      <c r="GIP11" s="786"/>
      <c r="GIQ11" s="786"/>
      <c r="GIR11" s="786"/>
      <c r="GIS11" s="786"/>
      <c r="GIT11" s="786"/>
      <c r="GIU11" s="786"/>
      <c r="GIV11" s="786"/>
      <c r="GIW11" s="786"/>
      <c r="GIX11" s="786"/>
      <c r="GIY11" s="786"/>
      <c r="GIZ11" s="786"/>
      <c r="GJA11" s="786"/>
      <c r="GJB11" s="786"/>
      <c r="GJC11" s="786"/>
      <c r="GJD11" s="786"/>
      <c r="GJE11" s="786"/>
      <c r="GJF11" s="786"/>
      <c r="GJG11" s="786"/>
      <c r="GJH11" s="786"/>
      <c r="GJI11" s="786"/>
      <c r="GJJ11" s="786"/>
      <c r="GJK11" s="786"/>
      <c r="GJL11" s="786"/>
      <c r="GJM11" s="786"/>
      <c r="GJN11" s="786"/>
      <c r="GJO11" s="786"/>
      <c r="GJP11" s="786"/>
      <c r="GJQ11" s="786"/>
      <c r="GJR11" s="786"/>
      <c r="GJS11" s="786"/>
      <c r="GJT11" s="786"/>
      <c r="GJU11" s="786"/>
      <c r="GJV11" s="786"/>
      <c r="GJW11" s="786"/>
      <c r="GJX11" s="786"/>
      <c r="GJY11" s="786"/>
      <c r="GJZ11" s="786"/>
      <c r="GKA11" s="786"/>
      <c r="GKB11" s="786"/>
      <c r="GKC11" s="786"/>
      <c r="GKD11" s="786"/>
      <c r="GKE11" s="786"/>
      <c r="GKF11" s="786"/>
      <c r="GKG11" s="786"/>
      <c r="GKH11" s="786"/>
      <c r="GKI11" s="786"/>
      <c r="GKJ11" s="786"/>
      <c r="GKK11" s="786"/>
      <c r="GKL11" s="786"/>
      <c r="GKM11" s="786"/>
      <c r="GKN11" s="786"/>
      <c r="GKO11" s="786"/>
      <c r="GKP11" s="786"/>
      <c r="GKQ11" s="786"/>
      <c r="GKR11" s="786"/>
      <c r="GKS11" s="786"/>
      <c r="GKT11" s="786"/>
      <c r="GKU11" s="786"/>
      <c r="GKV11" s="786"/>
      <c r="GKW11" s="786"/>
      <c r="GKX11" s="786"/>
      <c r="GKY11" s="786"/>
      <c r="GKZ11" s="786"/>
      <c r="GLA11" s="786"/>
      <c r="GLB11" s="786"/>
      <c r="GLC11" s="786"/>
      <c r="GLD11" s="786"/>
      <c r="GLE11" s="786"/>
      <c r="GLF11" s="786"/>
      <c r="GLG11" s="786"/>
      <c r="GLH11" s="786"/>
      <c r="GLI11" s="786"/>
      <c r="GLJ11" s="786"/>
      <c r="GLK11" s="786"/>
      <c r="GLL11" s="786"/>
      <c r="GLM11" s="786"/>
      <c r="GLN11" s="786"/>
      <c r="GLO11" s="786"/>
      <c r="GLP11" s="786"/>
      <c r="GLQ11" s="786"/>
      <c r="GLR11" s="786"/>
      <c r="GLS11" s="786"/>
      <c r="GLT11" s="786"/>
      <c r="GLU11" s="786"/>
      <c r="GLV11" s="786"/>
      <c r="GLW11" s="786"/>
      <c r="GLX11" s="786"/>
      <c r="GLY11" s="786"/>
      <c r="GLZ11" s="786"/>
      <c r="GMA11" s="786"/>
      <c r="GMB11" s="786"/>
      <c r="GMC11" s="786"/>
      <c r="GMD11" s="786"/>
      <c r="GME11" s="786"/>
      <c r="GMF11" s="786"/>
      <c r="GMG11" s="786"/>
      <c r="GMH11" s="786"/>
      <c r="GMI11" s="786"/>
      <c r="GMJ11" s="786"/>
      <c r="GMK11" s="786"/>
      <c r="GML11" s="786"/>
      <c r="GMM11" s="786"/>
      <c r="GMN11" s="786"/>
      <c r="GMO11" s="786"/>
      <c r="GMP11" s="786"/>
      <c r="GMQ11" s="786"/>
      <c r="GMR11" s="786"/>
      <c r="GMS11" s="786"/>
      <c r="GMT11" s="786"/>
      <c r="GMU11" s="786"/>
      <c r="GMV11" s="786"/>
      <c r="GMW11" s="786"/>
      <c r="GMX11" s="786"/>
      <c r="GMY11" s="786"/>
      <c r="GMZ11" s="786"/>
      <c r="GNA11" s="786"/>
      <c r="GNB11" s="786"/>
      <c r="GNC11" s="786"/>
      <c r="GND11" s="786"/>
      <c r="GNE11" s="786"/>
      <c r="GNF11" s="786"/>
      <c r="GNG11" s="786"/>
      <c r="GNH11" s="786"/>
      <c r="GNI11" s="786"/>
      <c r="GNJ11" s="786"/>
      <c r="GNK11" s="786"/>
      <c r="GNL11" s="786"/>
      <c r="GNM11" s="786"/>
      <c r="GNN11" s="786"/>
      <c r="GNO11" s="786"/>
      <c r="GNP11" s="786"/>
      <c r="GNQ11" s="786"/>
      <c r="GNR11" s="786"/>
      <c r="GNS11" s="786"/>
      <c r="GNT11" s="786"/>
      <c r="GNU11" s="786"/>
      <c r="GNV11" s="786"/>
      <c r="GNW11" s="786"/>
      <c r="GNX11" s="786"/>
      <c r="GNY11" s="786"/>
      <c r="GNZ11" s="786"/>
      <c r="GOA11" s="786"/>
      <c r="GOB11" s="786"/>
      <c r="GOC11" s="786"/>
      <c r="GOD11" s="786"/>
      <c r="GOE11" s="786"/>
      <c r="GOF11" s="786"/>
      <c r="GOG11" s="786"/>
      <c r="GOH11" s="786"/>
      <c r="GOI11" s="786"/>
      <c r="GOJ11" s="786"/>
      <c r="GOK11" s="786"/>
      <c r="GOL11" s="786"/>
      <c r="GOM11" s="786"/>
      <c r="GON11" s="786"/>
      <c r="GOO11" s="786"/>
      <c r="GOP11" s="786"/>
      <c r="GOQ11" s="786"/>
      <c r="GOR11" s="786"/>
      <c r="GOS11" s="786"/>
      <c r="GOT11" s="786"/>
      <c r="GOU11" s="786"/>
      <c r="GOV11" s="786"/>
      <c r="GOW11" s="786"/>
      <c r="GOX11" s="786"/>
      <c r="GOY11" s="786"/>
      <c r="GOZ11" s="786"/>
      <c r="GPA11" s="786"/>
      <c r="GPB11" s="786"/>
      <c r="GPC11" s="786"/>
      <c r="GPD11" s="786"/>
      <c r="GPE11" s="786"/>
      <c r="GPF11" s="786"/>
      <c r="GPG11" s="786"/>
      <c r="GPH11" s="786"/>
      <c r="GPI11" s="786"/>
      <c r="GPJ11" s="786"/>
      <c r="GPK11" s="786"/>
      <c r="GPL11" s="786"/>
      <c r="GPM11" s="786"/>
      <c r="GPN11" s="786"/>
      <c r="GPO11" s="786"/>
      <c r="GPP11" s="786"/>
      <c r="GPQ11" s="786"/>
      <c r="GPR11" s="786"/>
      <c r="GPS11" s="786"/>
      <c r="GPT11" s="786"/>
      <c r="GPU11" s="786"/>
      <c r="GPV11" s="786"/>
      <c r="GPW11" s="786"/>
      <c r="GPX11" s="786"/>
      <c r="GPY11" s="786"/>
      <c r="GPZ11" s="786"/>
      <c r="GQA11" s="786"/>
      <c r="GQB11" s="786"/>
      <c r="GQC11" s="786"/>
      <c r="GQD11" s="786"/>
      <c r="GQE11" s="786"/>
      <c r="GQF11" s="786"/>
      <c r="GQG11" s="786"/>
      <c r="GQH11" s="786"/>
      <c r="GQI11" s="786"/>
      <c r="GQJ11" s="786"/>
      <c r="GQK11" s="786"/>
      <c r="GQL11" s="786"/>
      <c r="GQM11" s="786"/>
      <c r="GQN11" s="786"/>
      <c r="GQO11" s="786"/>
      <c r="GQP11" s="786"/>
      <c r="GQQ11" s="786"/>
      <c r="GQR11" s="786"/>
      <c r="GQS11" s="786"/>
      <c r="GQT11" s="786"/>
      <c r="GQU11" s="786"/>
      <c r="GQV11" s="786"/>
      <c r="GQW11" s="786"/>
      <c r="GQX11" s="786"/>
      <c r="GQY11" s="786"/>
      <c r="GQZ11" s="786"/>
      <c r="GRA11" s="786"/>
      <c r="GRB11" s="786"/>
      <c r="GRC11" s="786"/>
      <c r="GRD11" s="786"/>
      <c r="GRE11" s="786"/>
      <c r="GRF11" s="786"/>
      <c r="GRG11" s="786"/>
      <c r="GRH11" s="786"/>
      <c r="GRI11" s="786"/>
      <c r="GRJ11" s="786"/>
      <c r="GRK11" s="786"/>
      <c r="GRL11" s="786"/>
      <c r="GRM11" s="786"/>
      <c r="GRN11" s="786"/>
      <c r="GRO11" s="786"/>
      <c r="GRP11" s="786"/>
      <c r="GRQ11" s="786"/>
      <c r="GRR11" s="786"/>
      <c r="GRS11" s="786"/>
      <c r="GRT11" s="786"/>
      <c r="GRU11" s="786"/>
      <c r="GRV11" s="786"/>
      <c r="GRW11" s="786"/>
      <c r="GRX11" s="786"/>
      <c r="GRY11" s="786"/>
      <c r="GRZ11" s="786"/>
      <c r="GSA11" s="786"/>
      <c r="GSB11" s="786"/>
      <c r="GSC11" s="786"/>
      <c r="GSD11" s="786"/>
      <c r="GSE11" s="786"/>
      <c r="GSF11" s="786"/>
      <c r="GSG11" s="786"/>
      <c r="GSH11" s="786"/>
      <c r="GSI11" s="786"/>
      <c r="GSJ11" s="786"/>
      <c r="GSK11" s="786"/>
      <c r="GSL11" s="786"/>
      <c r="GSM11" s="786"/>
      <c r="GSN11" s="786"/>
      <c r="GSO11" s="786"/>
      <c r="GSP11" s="786"/>
      <c r="GSQ11" s="786"/>
      <c r="GSR11" s="786"/>
      <c r="GSS11" s="786"/>
      <c r="GST11" s="786"/>
      <c r="GSU11" s="786"/>
      <c r="GSV11" s="786"/>
      <c r="GSW11" s="786"/>
      <c r="GSX11" s="786"/>
      <c r="GSY11" s="786"/>
      <c r="GSZ11" s="786"/>
      <c r="GTA11" s="786"/>
      <c r="GTB11" s="786"/>
      <c r="GTC11" s="786"/>
      <c r="GTD11" s="786"/>
      <c r="GTE11" s="786"/>
      <c r="GTF11" s="786"/>
      <c r="GTG11" s="786"/>
      <c r="GTH11" s="786"/>
      <c r="GTI11" s="786"/>
      <c r="GTJ11" s="786"/>
      <c r="GTK11" s="786"/>
      <c r="GTL11" s="786"/>
      <c r="GTM11" s="786"/>
      <c r="GTN11" s="786"/>
      <c r="GTO11" s="786"/>
      <c r="GTP11" s="786"/>
      <c r="GTQ11" s="786"/>
      <c r="GTR11" s="786"/>
      <c r="GTS11" s="786"/>
      <c r="GTT11" s="786"/>
      <c r="GTU11" s="786"/>
      <c r="GTV11" s="786"/>
      <c r="GTW11" s="786"/>
      <c r="GTX11" s="786"/>
      <c r="GTY11" s="786"/>
      <c r="GTZ11" s="786"/>
      <c r="GUA11" s="786"/>
      <c r="GUB11" s="786"/>
      <c r="GUC11" s="786"/>
      <c r="GUD11" s="786"/>
      <c r="GUE11" s="786"/>
      <c r="GUF11" s="786"/>
      <c r="GUG11" s="786"/>
      <c r="GUH11" s="786"/>
      <c r="GUI11" s="786"/>
      <c r="GUJ11" s="786"/>
      <c r="GUK11" s="786"/>
      <c r="GUL11" s="786"/>
      <c r="GUM11" s="786"/>
      <c r="GUN11" s="786"/>
      <c r="GUO11" s="786"/>
      <c r="GUP11" s="786"/>
      <c r="GUQ11" s="786"/>
      <c r="GUR11" s="786"/>
      <c r="GUS11" s="786"/>
      <c r="GUT11" s="786"/>
      <c r="GUU11" s="786"/>
      <c r="GUV11" s="786"/>
      <c r="GUW11" s="786"/>
      <c r="GUX11" s="786"/>
      <c r="GUY11" s="786"/>
      <c r="GUZ11" s="786"/>
      <c r="GVA11" s="786"/>
      <c r="GVB11" s="786"/>
      <c r="GVC11" s="786"/>
      <c r="GVD11" s="786"/>
      <c r="GVE11" s="786"/>
      <c r="GVF11" s="786"/>
      <c r="GVG11" s="786"/>
      <c r="GVH11" s="786"/>
      <c r="GVI11" s="786"/>
      <c r="GVJ11" s="786"/>
      <c r="GVK11" s="786"/>
      <c r="GVL11" s="786"/>
      <c r="GVM11" s="786"/>
      <c r="GVN11" s="786"/>
      <c r="GVO11" s="786"/>
      <c r="GVP11" s="786"/>
      <c r="GVQ11" s="786"/>
      <c r="GVR11" s="786"/>
      <c r="GVS11" s="786"/>
      <c r="GVT11" s="786"/>
      <c r="GVU11" s="786"/>
      <c r="GVV11" s="786"/>
      <c r="GVW11" s="786"/>
      <c r="GVX11" s="786"/>
      <c r="GVY11" s="786"/>
      <c r="GVZ11" s="786"/>
      <c r="GWA11" s="786"/>
      <c r="GWB11" s="786"/>
      <c r="GWC11" s="786"/>
      <c r="GWD11" s="786"/>
      <c r="GWE11" s="786"/>
      <c r="GWF11" s="786"/>
      <c r="GWG11" s="786"/>
      <c r="GWH11" s="786"/>
      <c r="GWI11" s="786"/>
      <c r="GWJ11" s="786"/>
      <c r="GWK11" s="786"/>
      <c r="GWL11" s="786"/>
      <c r="GWM11" s="786"/>
      <c r="GWN11" s="786"/>
      <c r="GWO11" s="786"/>
      <c r="GWP11" s="786"/>
      <c r="GWQ11" s="786"/>
      <c r="GWR11" s="786"/>
      <c r="GWS11" s="786"/>
      <c r="GWT11" s="786"/>
      <c r="GWU11" s="786"/>
      <c r="GWV11" s="786"/>
      <c r="GWW11" s="786"/>
      <c r="GWX11" s="786"/>
      <c r="GWY11" s="786"/>
      <c r="GWZ11" s="786"/>
      <c r="GXA11" s="786"/>
      <c r="GXB11" s="786"/>
      <c r="GXC11" s="786"/>
      <c r="GXD11" s="786"/>
      <c r="GXE11" s="786"/>
      <c r="GXF11" s="786"/>
      <c r="GXG11" s="786"/>
      <c r="GXH11" s="786"/>
      <c r="GXI11" s="786"/>
      <c r="GXJ11" s="786"/>
      <c r="GXK11" s="786"/>
      <c r="GXL11" s="786"/>
      <c r="GXM11" s="786"/>
      <c r="GXN11" s="786"/>
      <c r="GXO11" s="786"/>
      <c r="GXP11" s="786"/>
      <c r="GXQ11" s="786"/>
      <c r="GXR11" s="786"/>
      <c r="GXS11" s="786"/>
      <c r="GXT11" s="786"/>
      <c r="GXU11" s="786"/>
      <c r="GXV11" s="786"/>
      <c r="GXW11" s="786"/>
      <c r="GXX11" s="786"/>
      <c r="GXY11" s="786"/>
      <c r="GXZ11" s="786"/>
      <c r="GYA11" s="786"/>
      <c r="GYB11" s="786"/>
      <c r="GYC11" s="786"/>
      <c r="GYD11" s="786"/>
      <c r="GYE11" s="786"/>
      <c r="GYF11" s="786"/>
      <c r="GYG11" s="786"/>
      <c r="GYH11" s="786"/>
      <c r="GYI11" s="786"/>
      <c r="GYJ11" s="786"/>
      <c r="GYK11" s="786"/>
      <c r="GYL11" s="786"/>
      <c r="GYM11" s="786"/>
      <c r="GYN11" s="786"/>
      <c r="GYO11" s="786"/>
      <c r="GYP11" s="786"/>
      <c r="GYQ11" s="786"/>
      <c r="GYR11" s="786"/>
      <c r="GYS11" s="786"/>
      <c r="GYT11" s="786"/>
      <c r="GYU11" s="786"/>
      <c r="GYV11" s="786"/>
      <c r="GYW11" s="786"/>
      <c r="GYX11" s="786"/>
      <c r="GYY11" s="786"/>
      <c r="GYZ11" s="786"/>
      <c r="GZA11" s="786"/>
      <c r="GZB11" s="786"/>
      <c r="GZC11" s="786"/>
      <c r="GZD11" s="786"/>
      <c r="GZE11" s="786"/>
      <c r="GZF11" s="786"/>
      <c r="GZG11" s="786"/>
      <c r="GZH11" s="786"/>
      <c r="GZI11" s="786"/>
      <c r="GZJ11" s="786"/>
      <c r="GZK11" s="786"/>
      <c r="GZL11" s="786"/>
      <c r="GZM11" s="786"/>
      <c r="GZN11" s="786"/>
      <c r="GZO11" s="786"/>
      <c r="GZP11" s="786"/>
      <c r="GZQ11" s="786"/>
      <c r="GZR11" s="786"/>
      <c r="GZS11" s="786"/>
      <c r="GZT11" s="786"/>
      <c r="GZU11" s="786"/>
      <c r="GZV11" s="786"/>
      <c r="GZW11" s="786"/>
      <c r="GZX11" s="786"/>
      <c r="GZY11" s="786"/>
      <c r="GZZ11" s="786"/>
      <c r="HAA11" s="786"/>
      <c r="HAB11" s="786"/>
      <c r="HAC11" s="786"/>
      <c r="HAD11" s="786"/>
      <c r="HAE11" s="786"/>
      <c r="HAF11" s="786"/>
      <c r="HAG11" s="786"/>
      <c r="HAH11" s="786"/>
      <c r="HAI11" s="786"/>
      <c r="HAJ11" s="786"/>
      <c r="HAK11" s="786"/>
      <c r="HAL11" s="786"/>
      <c r="HAM11" s="786"/>
      <c r="HAN11" s="786"/>
      <c r="HAO11" s="786"/>
      <c r="HAP11" s="786"/>
      <c r="HAQ11" s="786"/>
      <c r="HAR11" s="786"/>
      <c r="HAS11" s="786"/>
      <c r="HAT11" s="786"/>
      <c r="HAU11" s="786"/>
      <c r="HAV11" s="786"/>
      <c r="HAW11" s="786"/>
      <c r="HAX11" s="786"/>
      <c r="HAY11" s="786"/>
      <c r="HAZ11" s="786"/>
      <c r="HBA11" s="786"/>
      <c r="HBB11" s="786"/>
      <c r="HBC11" s="786"/>
      <c r="HBD11" s="786"/>
      <c r="HBE11" s="786"/>
      <c r="HBF11" s="786"/>
      <c r="HBG11" s="786"/>
      <c r="HBH11" s="786"/>
      <c r="HBI11" s="786"/>
      <c r="HBJ11" s="786"/>
      <c r="HBK11" s="786"/>
      <c r="HBL11" s="786"/>
      <c r="HBM11" s="786"/>
      <c r="HBN11" s="786"/>
      <c r="HBO11" s="786"/>
      <c r="HBP11" s="786"/>
      <c r="HBQ11" s="786"/>
      <c r="HBR11" s="786"/>
      <c r="HBS11" s="786"/>
      <c r="HBT11" s="786"/>
      <c r="HBU11" s="786"/>
      <c r="HBV11" s="786"/>
      <c r="HBW11" s="786"/>
      <c r="HBX11" s="786"/>
      <c r="HBY11" s="786"/>
      <c r="HBZ11" s="786"/>
      <c r="HCA11" s="786"/>
      <c r="HCB11" s="786"/>
      <c r="HCC11" s="786"/>
      <c r="HCD11" s="786"/>
      <c r="HCE11" s="786"/>
      <c r="HCF11" s="786"/>
      <c r="HCG11" s="786"/>
      <c r="HCH11" s="786"/>
      <c r="HCI11" s="786"/>
      <c r="HCJ11" s="786"/>
      <c r="HCK11" s="786"/>
      <c r="HCL11" s="786"/>
      <c r="HCM11" s="786"/>
      <c r="HCN11" s="786"/>
      <c r="HCO11" s="786"/>
      <c r="HCP11" s="786"/>
      <c r="HCQ11" s="786"/>
      <c r="HCR11" s="786"/>
      <c r="HCS11" s="786"/>
      <c r="HCT11" s="786"/>
      <c r="HCU11" s="786"/>
      <c r="HCV11" s="786"/>
      <c r="HCW11" s="786"/>
      <c r="HCX11" s="786"/>
      <c r="HCY11" s="786"/>
      <c r="HCZ11" s="786"/>
      <c r="HDA11" s="786"/>
      <c r="HDB11" s="786"/>
      <c r="HDC11" s="786"/>
      <c r="HDD11" s="786"/>
      <c r="HDE11" s="786"/>
      <c r="HDF11" s="786"/>
      <c r="HDG11" s="786"/>
      <c r="HDH11" s="786"/>
      <c r="HDI11" s="786"/>
      <c r="HDJ11" s="786"/>
      <c r="HDK11" s="786"/>
      <c r="HDL11" s="786"/>
      <c r="HDM11" s="786"/>
      <c r="HDN11" s="786"/>
      <c r="HDO11" s="786"/>
      <c r="HDP11" s="786"/>
      <c r="HDQ11" s="786"/>
      <c r="HDR11" s="786"/>
      <c r="HDS11" s="786"/>
      <c r="HDT11" s="786"/>
      <c r="HDU11" s="786"/>
      <c r="HDV11" s="786"/>
      <c r="HDW11" s="786"/>
      <c r="HDX11" s="786"/>
      <c r="HDY11" s="786"/>
      <c r="HDZ11" s="786"/>
      <c r="HEA11" s="786"/>
      <c r="HEB11" s="786"/>
      <c r="HEC11" s="786"/>
      <c r="HED11" s="786"/>
      <c r="HEE11" s="786"/>
      <c r="HEF11" s="786"/>
      <c r="HEG11" s="786"/>
      <c r="HEH11" s="786"/>
      <c r="HEI11" s="786"/>
      <c r="HEJ11" s="786"/>
      <c r="HEK11" s="786"/>
      <c r="HEL11" s="786"/>
      <c r="HEM11" s="786"/>
      <c r="HEN11" s="786"/>
      <c r="HEO11" s="786"/>
      <c r="HEP11" s="786"/>
      <c r="HEQ11" s="786"/>
      <c r="HER11" s="786"/>
      <c r="HES11" s="786"/>
      <c r="HET11" s="786"/>
      <c r="HEU11" s="786"/>
      <c r="HEV11" s="786"/>
      <c r="HEW11" s="786"/>
      <c r="HEX11" s="786"/>
      <c r="HEY11" s="786"/>
      <c r="HEZ11" s="786"/>
      <c r="HFA11" s="786"/>
      <c r="HFB11" s="786"/>
      <c r="HFC11" s="786"/>
      <c r="HFD11" s="786"/>
      <c r="HFE11" s="786"/>
      <c r="HFF11" s="786"/>
      <c r="HFG11" s="786"/>
      <c r="HFH11" s="786"/>
      <c r="HFI11" s="786"/>
      <c r="HFJ11" s="786"/>
      <c r="HFK11" s="786"/>
      <c r="HFL11" s="786"/>
      <c r="HFM11" s="786"/>
      <c r="HFN11" s="786"/>
      <c r="HFO11" s="786"/>
      <c r="HFP11" s="786"/>
      <c r="HFQ11" s="786"/>
      <c r="HFR11" s="786"/>
      <c r="HFS11" s="786"/>
      <c r="HFT11" s="786"/>
      <c r="HFU11" s="786"/>
      <c r="HFV11" s="786"/>
      <c r="HFW11" s="786"/>
      <c r="HFX11" s="786"/>
      <c r="HFY11" s="786"/>
      <c r="HFZ11" s="786"/>
      <c r="HGA11" s="786"/>
      <c r="HGB11" s="786"/>
      <c r="HGC11" s="786"/>
      <c r="HGD11" s="786"/>
      <c r="HGE11" s="786"/>
      <c r="HGF11" s="786"/>
      <c r="HGG11" s="786"/>
      <c r="HGH11" s="786"/>
      <c r="HGI11" s="786"/>
      <c r="HGJ11" s="786"/>
      <c r="HGK11" s="786"/>
      <c r="HGL11" s="786"/>
      <c r="HGM11" s="786"/>
      <c r="HGN11" s="786"/>
      <c r="HGO11" s="786"/>
      <c r="HGP11" s="786"/>
      <c r="HGQ11" s="786"/>
      <c r="HGR11" s="786"/>
      <c r="HGS11" s="786"/>
      <c r="HGT11" s="786"/>
      <c r="HGU11" s="786"/>
      <c r="HGV11" s="786"/>
      <c r="HGW11" s="786"/>
      <c r="HGX11" s="786"/>
      <c r="HGY11" s="786"/>
      <c r="HGZ11" s="786"/>
      <c r="HHA11" s="786"/>
      <c r="HHB11" s="786"/>
      <c r="HHC11" s="786"/>
      <c r="HHD11" s="786"/>
      <c r="HHE11" s="786"/>
      <c r="HHF11" s="786"/>
      <c r="HHG11" s="786"/>
      <c r="HHH11" s="786"/>
      <c r="HHI11" s="786"/>
      <c r="HHJ11" s="786"/>
      <c r="HHK11" s="786"/>
      <c r="HHL11" s="786"/>
      <c r="HHM11" s="786"/>
      <c r="HHN11" s="786"/>
      <c r="HHO11" s="786"/>
      <c r="HHP11" s="786"/>
      <c r="HHQ11" s="786"/>
      <c r="HHR11" s="786"/>
      <c r="HHS11" s="786"/>
      <c r="HHT11" s="786"/>
      <c r="HHU11" s="786"/>
      <c r="HHV11" s="786"/>
      <c r="HHW11" s="786"/>
      <c r="HHX11" s="786"/>
      <c r="HHY11" s="786"/>
      <c r="HHZ11" s="786"/>
      <c r="HIA11" s="786"/>
      <c r="HIB11" s="786"/>
      <c r="HIC11" s="786"/>
      <c r="HID11" s="786"/>
      <c r="HIE11" s="786"/>
      <c r="HIF11" s="786"/>
      <c r="HIG11" s="786"/>
      <c r="HIH11" s="786"/>
      <c r="HII11" s="786"/>
      <c r="HIJ11" s="786"/>
      <c r="HIK11" s="786"/>
      <c r="HIL11" s="786"/>
      <c r="HIM11" s="786"/>
      <c r="HIN11" s="786"/>
      <c r="HIO11" s="786"/>
      <c r="HIP11" s="786"/>
      <c r="HIQ11" s="786"/>
      <c r="HIR11" s="786"/>
      <c r="HIS11" s="786"/>
      <c r="HIT11" s="786"/>
      <c r="HIU11" s="786"/>
      <c r="HIV11" s="786"/>
      <c r="HIW11" s="786"/>
      <c r="HIX11" s="786"/>
      <c r="HIY11" s="786"/>
      <c r="HIZ11" s="786"/>
      <c r="HJA11" s="786"/>
      <c r="HJB11" s="786"/>
      <c r="HJC11" s="786"/>
      <c r="HJD11" s="786"/>
      <c r="HJE11" s="786"/>
      <c r="HJF11" s="786"/>
      <c r="HJG11" s="786"/>
      <c r="HJH11" s="786"/>
      <c r="HJI11" s="786"/>
      <c r="HJJ11" s="786"/>
      <c r="HJK11" s="786"/>
      <c r="HJL11" s="786"/>
      <c r="HJM11" s="786"/>
      <c r="HJN11" s="786"/>
      <c r="HJO11" s="786"/>
      <c r="HJP11" s="786"/>
      <c r="HJQ11" s="786"/>
      <c r="HJR11" s="786"/>
      <c r="HJS11" s="786"/>
      <c r="HJT11" s="786"/>
      <c r="HJU11" s="786"/>
      <c r="HJV11" s="786"/>
      <c r="HJW11" s="786"/>
      <c r="HJX11" s="786"/>
      <c r="HJY11" s="786"/>
      <c r="HJZ11" s="786"/>
      <c r="HKA11" s="786"/>
      <c r="HKB11" s="786"/>
      <c r="HKC11" s="786"/>
      <c r="HKD11" s="786"/>
      <c r="HKE11" s="786"/>
      <c r="HKF11" s="786"/>
      <c r="HKG11" s="786"/>
      <c r="HKH11" s="786"/>
      <c r="HKI11" s="786"/>
      <c r="HKJ11" s="786"/>
      <c r="HKK11" s="786"/>
      <c r="HKL11" s="786"/>
      <c r="HKM11" s="786"/>
      <c r="HKN11" s="786"/>
      <c r="HKO11" s="786"/>
      <c r="HKP11" s="786"/>
      <c r="HKQ11" s="786"/>
      <c r="HKR11" s="786"/>
      <c r="HKS11" s="786"/>
      <c r="HKT11" s="786"/>
      <c r="HKU11" s="786"/>
      <c r="HKV11" s="786"/>
      <c r="HKW11" s="786"/>
      <c r="HKX11" s="786"/>
      <c r="HKY11" s="786"/>
      <c r="HKZ11" s="786"/>
      <c r="HLA11" s="786"/>
      <c r="HLB11" s="786"/>
      <c r="HLC11" s="786"/>
      <c r="HLD11" s="786"/>
      <c r="HLE11" s="786"/>
      <c r="HLF11" s="786"/>
      <c r="HLG11" s="786"/>
      <c r="HLH11" s="786"/>
      <c r="HLI11" s="786"/>
      <c r="HLJ11" s="786"/>
      <c r="HLK11" s="786"/>
      <c r="HLL11" s="786"/>
      <c r="HLM11" s="786"/>
      <c r="HLN11" s="786"/>
      <c r="HLO11" s="786"/>
      <c r="HLP11" s="786"/>
      <c r="HLQ11" s="786"/>
      <c r="HLR11" s="786"/>
      <c r="HLS11" s="786"/>
      <c r="HLT11" s="786"/>
      <c r="HLU11" s="786"/>
      <c r="HLV11" s="786"/>
      <c r="HLW11" s="786"/>
      <c r="HLX11" s="786"/>
      <c r="HLY11" s="786"/>
      <c r="HLZ11" s="786"/>
      <c r="HMA11" s="786"/>
      <c r="HMB11" s="786"/>
      <c r="HMC11" s="786"/>
      <c r="HMD11" s="786"/>
      <c r="HME11" s="786"/>
      <c r="HMF11" s="786"/>
      <c r="HMG11" s="786"/>
      <c r="HMH11" s="786"/>
      <c r="HMI11" s="786"/>
      <c r="HMJ11" s="786"/>
      <c r="HMK11" s="786"/>
      <c r="HML11" s="786"/>
      <c r="HMM11" s="786"/>
      <c r="HMN11" s="786"/>
      <c r="HMO11" s="786"/>
      <c r="HMP11" s="786"/>
      <c r="HMQ11" s="786"/>
      <c r="HMR11" s="786"/>
      <c r="HMS11" s="786"/>
      <c r="HMT11" s="786"/>
      <c r="HMU11" s="786"/>
      <c r="HMV11" s="786"/>
      <c r="HMW11" s="786"/>
      <c r="HMX11" s="786"/>
      <c r="HMY11" s="786"/>
      <c r="HMZ11" s="786"/>
      <c r="HNA11" s="786"/>
      <c r="HNB11" s="786"/>
      <c r="HNC11" s="786"/>
      <c r="HND11" s="786"/>
      <c r="HNE11" s="786"/>
      <c r="HNF11" s="786"/>
      <c r="HNG11" s="786"/>
      <c r="HNH11" s="786"/>
      <c r="HNI11" s="786"/>
      <c r="HNJ11" s="786"/>
      <c r="HNK11" s="786"/>
      <c r="HNL11" s="786"/>
      <c r="HNM11" s="786"/>
      <c r="HNN11" s="786"/>
      <c r="HNO11" s="786"/>
      <c r="HNP11" s="786"/>
      <c r="HNQ11" s="786"/>
      <c r="HNR11" s="786"/>
      <c r="HNS11" s="786"/>
      <c r="HNT11" s="786"/>
      <c r="HNU11" s="786"/>
      <c r="HNV11" s="786"/>
      <c r="HNW11" s="786"/>
      <c r="HNX11" s="786"/>
      <c r="HNY11" s="786"/>
      <c r="HNZ11" s="786"/>
      <c r="HOA11" s="786"/>
      <c r="HOB11" s="786"/>
      <c r="HOC11" s="786"/>
      <c r="HOD11" s="786"/>
      <c r="HOE11" s="786"/>
      <c r="HOF11" s="786"/>
      <c r="HOG11" s="786"/>
      <c r="HOH11" s="786"/>
      <c r="HOI11" s="786"/>
      <c r="HOJ11" s="786"/>
      <c r="HOK11" s="786"/>
      <c r="HOL11" s="786"/>
      <c r="HOM11" s="786"/>
      <c r="HON11" s="786"/>
      <c r="HOO11" s="786"/>
      <c r="HOP11" s="786"/>
      <c r="HOQ11" s="786"/>
      <c r="HOR11" s="786"/>
      <c r="HOS11" s="786"/>
      <c r="HOT11" s="786"/>
      <c r="HOU11" s="786"/>
      <c r="HOV11" s="786"/>
      <c r="HOW11" s="786"/>
      <c r="HOX11" s="786"/>
      <c r="HOY11" s="786"/>
      <c r="HOZ11" s="786"/>
      <c r="HPA11" s="786"/>
      <c r="HPB11" s="786"/>
      <c r="HPC11" s="786"/>
      <c r="HPD11" s="786"/>
      <c r="HPE11" s="786"/>
      <c r="HPF11" s="786"/>
      <c r="HPG11" s="786"/>
      <c r="HPH11" s="786"/>
      <c r="HPI11" s="786"/>
      <c r="HPJ11" s="786"/>
      <c r="HPK11" s="786"/>
      <c r="HPL11" s="786"/>
      <c r="HPM11" s="786"/>
      <c r="HPN11" s="786"/>
      <c r="HPO11" s="786"/>
      <c r="HPP11" s="786"/>
      <c r="HPQ11" s="786"/>
      <c r="HPR11" s="786"/>
      <c r="HPS11" s="786"/>
      <c r="HPT11" s="786"/>
      <c r="HPU11" s="786"/>
      <c r="HPV11" s="786"/>
      <c r="HPW11" s="786"/>
      <c r="HPX11" s="786"/>
      <c r="HPY11" s="786"/>
      <c r="HPZ11" s="786"/>
      <c r="HQA11" s="786"/>
      <c r="HQB11" s="786"/>
      <c r="HQC11" s="786"/>
      <c r="HQD11" s="786"/>
      <c r="HQE11" s="786"/>
      <c r="HQF11" s="786"/>
      <c r="HQG11" s="786"/>
      <c r="HQH11" s="786"/>
      <c r="HQI11" s="786"/>
      <c r="HQJ11" s="786"/>
      <c r="HQK11" s="786"/>
      <c r="HQL11" s="786"/>
      <c r="HQM11" s="786"/>
      <c r="HQN11" s="786"/>
      <c r="HQO11" s="786"/>
      <c r="HQP11" s="786"/>
      <c r="HQQ11" s="786"/>
      <c r="HQR11" s="786"/>
      <c r="HQS11" s="786"/>
      <c r="HQT11" s="786"/>
      <c r="HQU11" s="786"/>
      <c r="HQV11" s="786"/>
      <c r="HQW11" s="786"/>
      <c r="HQX11" s="786"/>
      <c r="HQY11" s="786"/>
      <c r="HQZ11" s="786"/>
      <c r="HRA11" s="786"/>
      <c r="HRB11" s="786"/>
      <c r="HRC11" s="786"/>
      <c r="HRD11" s="786"/>
      <c r="HRE11" s="786"/>
      <c r="HRF11" s="786"/>
      <c r="HRG11" s="786"/>
      <c r="HRH11" s="786"/>
      <c r="HRI11" s="786"/>
      <c r="HRJ11" s="786"/>
      <c r="HRK11" s="786"/>
      <c r="HRL11" s="786"/>
      <c r="HRM11" s="786"/>
      <c r="HRN11" s="786"/>
      <c r="HRO11" s="786"/>
      <c r="HRP11" s="786"/>
      <c r="HRQ11" s="786"/>
      <c r="HRR11" s="786"/>
      <c r="HRS11" s="786"/>
      <c r="HRT11" s="786"/>
      <c r="HRU11" s="786"/>
      <c r="HRV11" s="786"/>
      <c r="HRW11" s="786"/>
      <c r="HRX11" s="786"/>
      <c r="HRY11" s="786"/>
      <c r="HRZ11" s="786"/>
      <c r="HSA11" s="786"/>
      <c r="HSB11" s="786"/>
      <c r="HSC11" s="786"/>
      <c r="HSD11" s="786"/>
      <c r="HSE11" s="786"/>
      <c r="HSF11" s="786"/>
      <c r="HSG11" s="786"/>
      <c r="HSH11" s="786"/>
      <c r="HSI11" s="786"/>
      <c r="HSJ11" s="786"/>
      <c r="HSK11" s="786"/>
      <c r="HSL11" s="786"/>
      <c r="HSM11" s="786"/>
      <c r="HSN11" s="786"/>
      <c r="HSO11" s="786"/>
      <c r="HSP11" s="786"/>
      <c r="HSQ11" s="786"/>
      <c r="HSR11" s="786"/>
      <c r="HSS11" s="786"/>
      <c r="HST11" s="786"/>
      <c r="HSU11" s="786"/>
      <c r="HSV11" s="786"/>
      <c r="HSW11" s="786"/>
      <c r="HSX11" s="786"/>
      <c r="HSY11" s="786"/>
      <c r="HSZ11" s="786"/>
      <c r="HTA11" s="786"/>
      <c r="HTB11" s="786"/>
      <c r="HTC11" s="786"/>
      <c r="HTD11" s="786"/>
      <c r="HTE11" s="786"/>
      <c r="HTF11" s="786"/>
      <c r="HTG11" s="786"/>
      <c r="HTH11" s="786"/>
      <c r="HTI11" s="786"/>
      <c r="HTJ11" s="786"/>
      <c r="HTK11" s="786"/>
      <c r="HTL11" s="786"/>
      <c r="HTM11" s="786"/>
      <c r="HTN11" s="786"/>
      <c r="HTO11" s="786"/>
      <c r="HTP11" s="786"/>
      <c r="HTQ11" s="786"/>
      <c r="HTR11" s="786"/>
      <c r="HTS11" s="786"/>
      <c r="HTT11" s="786"/>
      <c r="HTU11" s="786"/>
      <c r="HTV11" s="786"/>
      <c r="HTW11" s="786"/>
      <c r="HTX11" s="786"/>
      <c r="HTY11" s="786"/>
      <c r="HTZ11" s="786"/>
      <c r="HUA11" s="786"/>
      <c r="HUB11" s="786"/>
      <c r="HUC11" s="786"/>
      <c r="HUD11" s="786"/>
      <c r="HUE11" s="786"/>
      <c r="HUF11" s="786"/>
      <c r="HUG11" s="786"/>
      <c r="HUH11" s="786"/>
      <c r="HUI11" s="786"/>
      <c r="HUJ11" s="786"/>
      <c r="HUK11" s="786"/>
      <c r="HUL11" s="786"/>
      <c r="HUM11" s="786"/>
      <c r="HUN11" s="786"/>
      <c r="HUO11" s="786"/>
      <c r="HUP11" s="786"/>
      <c r="HUQ11" s="786"/>
      <c r="HUR11" s="786"/>
      <c r="HUS11" s="786"/>
      <c r="HUT11" s="786"/>
      <c r="HUU11" s="786"/>
      <c r="HUV11" s="786"/>
      <c r="HUW11" s="786"/>
      <c r="HUX11" s="786"/>
      <c r="HUY11" s="786"/>
      <c r="HUZ11" s="786"/>
      <c r="HVA11" s="786"/>
      <c r="HVB11" s="786"/>
      <c r="HVC11" s="786"/>
      <c r="HVD11" s="786"/>
      <c r="HVE11" s="786"/>
      <c r="HVF11" s="786"/>
      <c r="HVG11" s="786"/>
      <c r="HVH11" s="786"/>
      <c r="HVI11" s="786"/>
      <c r="HVJ11" s="786"/>
      <c r="HVK11" s="786"/>
      <c r="HVL11" s="786"/>
      <c r="HVM11" s="786"/>
      <c r="HVN11" s="786"/>
      <c r="HVO11" s="786"/>
      <c r="HVP11" s="786"/>
      <c r="HVQ11" s="786"/>
      <c r="HVR11" s="786"/>
      <c r="HVS11" s="786"/>
      <c r="HVT11" s="786"/>
      <c r="HVU11" s="786"/>
      <c r="HVV11" s="786"/>
      <c r="HVW11" s="786"/>
      <c r="HVX11" s="786"/>
      <c r="HVY11" s="786"/>
      <c r="HVZ11" s="786"/>
      <c r="HWA11" s="786"/>
      <c r="HWB11" s="786"/>
      <c r="HWC11" s="786"/>
      <c r="HWD11" s="786"/>
      <c r="HWE11" s="786"/>
      <c r="HWF11" s="786"/>
      <c r="HWG11" s="786"/>
      <c r="HWH11" s="786"/>
      <c r="HWI11" s="786"/>
      <c r="HWJ11" s="786"/>
      <c r="HWK11" s="786"/>
      <c r="HWL11" s="786"/>
      <c r="HWM11" s="786"/>
      <c r="HWN11" s="786"/>
      <c r="HWO11" s="786"/>
      <c r="HWP11" s="786"/>
      <c r="HWQ11" s="786"/>
      <c r="HWR11" s="786"/>
      <c r="HWS11" s="786"/>
      <c r="HWT11" s="786"/>
      <c r="HWU11" s="786"/>
      <c r="HWV11" s="786"/>
      <c r="HWW11" s="786"/>
      <c r="HWX11" s="786"/>
      <c r="HWY11" s="786"/>
      <c r="HWZ11" s="786"/>
      <c r="HXA11" s="786"/>
      <c r="HXB11" s="786"/>
      <c r="HXC11" s="786"/>
      <c r="HXD11" s="786"/>
      <c r="HXE11" s="786"/>
      <c r="HXF11" s="786"/>
      <c r="HXG11" s="786"/>
      <c r="HXH11" s="786"/>
      <c r="HXI11" s="786"/>
      <c r="HXJ11" s="786"/>
      <c r="HXK11" s="786"/>
      <c r="HXL11" s="786"/>
      <c r="HXM11" s="786"/>
      <c r="HXN11" s="786"/>
      <c r="HXO11" s="786"/>
      <c r="HXP11" s="786"/>
      <c r="HXQ11" s="786"/>
      <c r="HXR11" s="786"/>
      <c r="HXS11" s="786"/>
      <c r="HXT11" s="786"/>
      <c r="HXU11" s="786"/>
      <c r="HXV11" s="786"/>
      <c r="HXW11" s="786"/>
      <c r="HXX11" s="786"/>
      <c r="HXY11" s="786"/>
      <c r="HXZ11" s="786"/>
      <c r="HYA11" s="786"/>
      <c r="HYB11" s="786"/>
      <c r="HYC11" s="786"/>
      <c r="HYD11" s="786"/>
      <c r="HYE11" s="786"/>
      <c r="HYF11" s="786"/>
      <c r="HYG11" s="786"/>
      <c r="HYH11" s="786"/>
      <c r="HYI11" s="786"/>
      <c r="HYJ11" s="786"/>
      <c r="HYK11" s="786"/>
      <c r="HYL11" s="786"/>
      <c r="HYM11" s="786"/>
      <c r="HYN11" s="786"/>
      <c r="HYO11" s="786"/>
      <c r="HYP11" s="786"/>
      <c r="HYQ11" s="786"/>
      <c r="HYR11" s="786"/>
      <c r="HYS11" s="786"/>
      <c r="HYT11" s="786"/>
      <c r="HYU11" s="786"/>
      <c r="HYV11" s="786"/>
      <c r="HYW11" s="786"/>
      <c r="HYX11" s="786"/>
      <c r="HYY11" s="786"/>
      <c r="HYZ11" s="786"/>
      <c r="HZA11" s="786"/>
      <c r="HZB11" s="786"/>
      <c r="HZC11" s="786"/>
      <c r="HZD11" s="786"/>
      <c r="HZE11" s="786"/>
      <c r="HZF11" s="786"/>
      <c r="HZG11" s="786"/>
      <c r="HZH11" s="786"/>
      <c r="HZI11" s="786"/>
      <c r="HZJ11" s="786"/>
      <c r="HZK11" s="786"/>
      <c r="HZL11" s="786"/>
      <c r="HZM11" s="786"/>
      <c r="HZN11" s="786"/>
      <c r="HZO11" s="786"/>
      <c r="HZP11" s="786"/>
      <c r="HZQ11" s="786"/>
      <c r="HZR11" s="786"/>
      <c r="HZS11" s="786"/>
      <c r="HZT11" s="786"/>
      <c r="HZU11" s="786"/>
      <c r="HZV11" s="786"/>
      <c r="HZW11" s="786"/>
      <c r="HZX11" s="786"/>
      <c r="HZY11" s="786"/>
      <c r="HZZ11" s="786"/>
      <c r="IAA11" s="786"/>
      <c r="IAB11" s="786"/>
      <c r="IAC11" s="786"/>
      <c r="IAD11" s="786"/>
      <c r="IAE11" s="786"/>
      <c r="IAF11" s="786"/>
      <c r="IAG11" s="786"/>
      <c r="IAH11" s="786"/>
      <c r="IAI11" s="786"/>
      <c r="IAJ11" s="786"/>
      <c r="IAK11" s="786"/>
      <c r="IAL11" s="786"/>
      <c r="IAM11" s="786"/>
      <c r="IAN11" s="786"/>
      <c r="IAO11" s="786"/>
      <c r="IAP11" s="786"/>
      <c r="IAQ11" s="786"/>
      <c r="IAR11" s="786"/>
      <c r="IAS11" s="786"/>
      <c r="IAT11" s="786"/>
      <c r="IAU11" s="786"/>
      <c r="IAV11" s="786"/>
      <c r="IAW11" s="786"/>
      <c r="IAX11" s="786"/>
      <c r="IAY11" s="786"/>
      <c r="IAZ11" s="786"/>
      <c r="IBA11" s="786"/>
      <c r="IBB11" s="786"/>
      <c r="IBC11" s="786"/>
      <c r="IBD11" s="786"/>
      <c r="IBE11" s="786"/>
      <c r="IBF11" s="786"/>
      <c r="IBG11" s="786"/>
      <c r="IBH11" s="786"/>
      <c r="IBI11" s="786"/>
      <c r="IBJ11" s="786"/>
      <c r="IBK11" s="786"/>
      <c r="IBL11" s="786"/>
      <c r="IBM11" s="786"/>
      <c r="IBN11" s="786"/>
      <c r="IBO11" s="786"/>
      <c r="IBP11" s="786"/>
      <c r="IBQ11" s="786"/>
      <c r="IBR11" s="786"/>
      <c r="IBS11" s="786"/>
      <c r="IBT11" s="786"/>
      <c r="IBU11" s="786"/>
      <c r="IBV11" s="786"/>
      <c r="IBW11" s="786"/>
      <c r="IBX11" s="786"/>
      <c r="IBY11" s="786"/>
      <c r="IBZ11" s="786"/>
      <c r="ICA11" s="786"/>
      <c r="ICB11" s="786"/>
      <c r="ICC11" s="786"/>
      <c r="ICD11" s="786"/>
      <c r="ICE11" s="786"/>
      <c r="ICF11" s="786"/>
      <c r="ICG11" s="786"/>
      <c r="ICH11" s="786"/>
      <c r="ICI11" s="786"/>
      <c r="ICJ11" s="786"/>
      <c r="ICK11" s="786"/>
      <c r="ICL11" s="786"/>
      <c r="ICM11" s="786"/>
      <c r="ICN11" s="786"/>
      <c r="ICO11" s="786"/>
      <c r="ICP11" s="786"/>
      <c r="ICQ11" s="786"/>
      <c r="ICR11" s="786"/>
      <c r="ICS11" s="786"/>
      <c r="ICT11" s="786"/>
      <c r="ICU11" s="786"/>
      <c r="ICV11" s="786"/>
      <c r="ICW11" s="786"/>
      <c r="ICX11" s="786"/>
      <c r="ICY11" s="786"/>
      <c r="ICZ11" s="786"/>
      <c r="IDA11" s="786"/>
      <c r="IDB11" s="786"/>
      <c r="IDC11" s="786"/>
      <c r="IDD11" s="786"/>
      <c r="IDE11" s="786"/>
      <c r="IDF11" s="786"/>
      <c r="IDG11" s="786"/>
      <c r="IDH11" s="786"/>
      <c r="IDI11" s="786"/>
      <c r="IDJ11" s="786"/>
      <c r="IDK11" s="786"/>
      <c r="IDL11" s="786"/>
      <c r="IDM11" s="786"/>
      <c r="IDN11" s="786"/>
      <c r="IDO11" s="786"/>
      <c r="IDP11" s="786"/>
      <c r="IDQ11" s="786"/>
      <c r="IDR11" s="786"/>
      <c r="IDS11" s="786"/>
      <c r="IDT11" s="786"/>
      <c r="IDU11" s="786"/>
      <c r="IDV11" s="786"/>
      <c r="IDW11" s="786"/>
      <c r="IDX11" s="786"/>
      <c r="IDY11" s="786"/>
      <c r="IDZ11" s="786"/>
      <c r="IEA11" s="786"/>
      <c r="IEB11" s="786"/>
      <c r="IEC11" s="786"/>
      <c r="IED11" s="786"/>
      <c r="IEE11" s="786"/>
      <c r="IEF11" s="786"/>
      <c r="IEG11" s="786"/>
      <c r="IEH11" s="786"/>
      <c r="IEI11" s="786"/>
      <c r="IEJ11" s="786"/>
      <c r="IEK11" s="786"/>
      <c r="IEL11" s="786"/>
      <c r="IEM11" s="786"/>
      <c r="IEN11" s="786"/>
      <c r="IEO11" s="786"/>
      <c r="IEP11" s="786"/>
      <c r="IEQ11" s="786"/>
      <c r="IER11" s="786"/>
      <c r="IES11" s="786"/>
      <c r="IET11" s="786"/>
      <c r="IEU11" s="786"/>
      <c r="IEV11" s="786"/>
      <c r="IEW11" s="786"/>
      <c r="IEX11" s="786"/>
      <c r="IEY11" s="786"/>
      <c r="IEZ11" s="786"/>
      <c r="IFA11" s="786"/>
      <c r="IFB11" s="786"/>
      <c r="IFC11" s="786"/>
      <c r="IFD11" s="786"/>
      <c r="IFE11" s="786"/>
      <c r="IFF11" s="786"/>
      <c r="IFG11" s="786"/>
      <c r="IFH11" s="786"/>
      <c r="IFI11" s="786"/>
      <c r="IFJ11" s="786"/>
      <c r="IFK11" s="786"/>
      <c r="IFL11" s="786"/>
      <c r="IFM11" s="786"/>
      <c r="IFN11" s="786"/>
      <c r="IFO11" s="786"/>
      <c r="IFP11" s="786"/>
      <c r="IFQ11" s="786"/>
      <c r="IFR11" s="786"/>
      <c r="IFS11" s="786"/>
      <c r="IFT11" s="786"/>
      <c r="IFU11" s="786"/>
      <c r="IFV11" s="786"/>
      <c r="IFW11" s="786"/>
      <c r="IFX11" s="786"/>
      <c r="IFY11" s="786"/>
      <c r="IFZ11" s="786"/>
      <c r="IGA11" s="786"/>
      <c r="IGB11" s="786"/>
      <c r="IGC11" s="786"/>
      <c r="IGD11" s="786"/>
      <c r="IGE11" s="786"/>
      <c r="IGF11" s="786"/>
      <c r="IGG11" s="786"/>
      <c r="IGH11" s="786"/>
      <c r="IGI11" s="786"/>
      <c r="IGJ11" s="786"/>
      <c r="IGK11" s="786"/>
      <c r="IGL11" s="786"/>
      <c r="IGM11" s="786"/>
      <c r="IGN11" s="786"/>
      <c r="IGO11" s="786"/>
      <c r="IGP11" s="786"/>
      <c r="IGQ11" s="786"/>
      <c r="IGR11" s="786"/>
      <c r="IGS11" s="786"/>
      <c r="IGT11" s="786"/>
      <c r="IGU11" s="786"/>
      <c r="IGV11" s="786"/>
      <c r="IGW11" s="786"/>
      <c r="IGX11" s="786"/>
      <c r="IGY11" s="786"/>
      <c r="IGZ11" s="786"/>
      <c r="IHA11" s="786"/>
      <c r="IHB11" s="786"/>
      <c r="IHC11" s="786"/>
      <c r="IHD11" s="786"/>
      <c r="IHE11" s="786"/>
      <c r="IHF11" s="786"/>
      <c r="IHG11" s="786"/>
      <c r="IHH11" s="786"/>
      <c r="IHI11" s="786"/>
      <c r="IHJ11" s="786"/>
      <c r="IHK11" s="786"/>
      <c r="IHL11" s="786"/>
      <c r="IHM11" s="786"/>
      <c r="IHN11" s="786"/>
      <c r="IHO11" s="786"/>
      <c r="IHP11" s="786"/>
      <c r="IHQ11" s="786"/>
      <c r="IHR11" s="786"/>
      <c r="IHS11" s="786"/>
      <c r="IHT11" s="786"/>
      <c r="IHU11" s="786"/>
      <c r="IHV11" s="786"/>
      <c r="IHW11" s="786"/>
      <c r="IHX11" s="786"/>
      <c r="IHY11" s="786"/>
      <c r="IHZ11" s="786"/>
      <c r="IIA11" s="786"/>
      <c r="IIB11" s="786"/>
      <c r="IIC11" s="786"/>
      <c r="IID11" s="786"/>
      <c r="IIE11" s="786"/>
      <c r="IIF11" s="786"/>
      <c r="IIG11" s="786"/>
      <c r="IIH11" s="786"/>
      <c r="III11" s="786"/>
      <c r="IIJ11" s="786"/>
      <c r="IIK11" s="786"/>
      <c r="IIL11" s="786"/>
      <c r="IIM11" s="786"/>
      <c r="IIN11" s="786"/>
      <c r="IIO11" s="786"/>
      <c r="IIP11" s="786"/>
      <c r="IIQ11" s="786"/>
      <c r="IIR11" s="786"/>
      <c r="IIS11" s="786"/>
      <c r="IIT11" s="786"/>
      <c r="IIU11" s="786"/>
      <c r="IIV11" s="786"/>
      <c r="IIW11" s="786"/>
      <c r="IIX11" s="786"/>
      <c r="IIY11" s="786"/>
      <c r="IIZ11" s="786"/>
      <c r="IJA11" s="786"/>
      <c r="IJB11" s="786"/>
      <c r="IJC11" s="786"/>
      <c r="IJD11" s="786"/>
      <c r="IJE11" s="786"/>
      <c r="IJF11" s="786"/>
      <c r="IJG11" s="786"/>
      <c r="IJH11" s="786"/>
      <c r="IJI11" s="786"/>
      <c r="IJJ11" s="786"/>
      <c r="IJK11" s="786"/>
      <c r="IJL11" s="786"/>
      <c r="IJM11" s="786"/>
      <c r="IJN11" s="786"/>
      <c r="IJO11" s="786"/>
      <c r="IJP11" s="786"/>
      <c r="IJQ11" s="786"/>
      <c r="IJR11" s="786"/>
      <c r="IJS11" s="786"/>
      <c r="IJT11" s="786"/>
      <c r="IJU11" s="786"/>
      <c r="IJV11" s="786"/>
      <c r="IJW11" s="786"/>
      <c r="IJX11" s="786"/>
      <c r="IJY11" s="786"/>
      <c r="IJZ11" s="786"/>
      <c r="IKA11" s="786"/>
      <c r="IKB11" s="786"/>
      <c r="IKC11" s="786"/>
      <c r="IKD11" s="786"/>
      <c r="IKE11" s="786"/>
      <c r="IKF11" s="786"/>
      <c r="IKG11" s="786"/>
      <c r="IKH11" s="786"/>
      <c r="IKI11" s="786"/>
      <c r="IKJ11" s="786"/>
      <c r="IKK11" s="786"/>
      <c r="IKL11" s="786"/>
      <c r="IKM11" s="786"/>
      <c r="IKN11" s="786"/>
      <c r="IKO11" s="786"/>
      <c r="IKP11" s="786"/>
      <c r="IKQ11" s="786"/>
      <c r="IKR11" s="786"/>
      <c r="IKS11" s="786"/>
      <c r="IKT11" s="786"/>
      <c r="IKU11" s="786"/>
      <c r="IKV11" s="786"/>
      <c r="IKW11" s="786"/>
      <c r="IKX11" s="786"/>
      <c r="IKY11" s="786"/>
      <c r="IKZ11" s="786"/>
      <c r="ILA11" s="786"/>
      <c r="ILB11" s="786"/>
      <c r="ILC11" s="786"/>
      <c r="ILD11" s="786"/>
      <c r="ILE11" s="786"/>
      <c r="ILF11" s="786"/>
      <c r="ILG11" s="786"/>
      <c r="ILH11" s="786"/>
      <c r="ILI11" s="786"/>
      <c r="ILJ11" s="786"/>
      <c r="ILK11" s="786"/>
      <c r="ILL11" s="786"/>
      <c r="ILM11" s="786"/>
      <c r="ILN11" s="786"/>
      <c r="ILO11" s="786"/>
      <c r="ILP11" s="786"/>
      <c r="ILQ11" s="786"/>
      <c r="ILR11" s="786"/>
      <c r="ILS11" s="786"/>
      <c r="ILT11" s="786"/>
      <c r="ILU11" s="786"/>
      <c r="ILV11" s="786"/>
      <c r="ILW11" s="786"/>
      <c r="ILX11" s="786"/>
      <c r="ILY11" s="786"/>
      <c r="ILZ11" s="786"/>
      <c r="IMA11" s="786"/>
      <c r="IMB11" s="786"/>
      <c r="IMC11" s="786"/>
      <c r="IMD11" s="786"/>
      <c r="IME11" s="786"/>
      <c r="IMF11" s="786"/>
      <c r="IMG11" s="786"/>
      <c r="IMH11" s="786"/>
      <c r="IMI11" s="786"/>
      <c r="IMJ11" s="786"/>
      <c r="IMK11" s="786"/>
      <c r="IML11" s="786"/>
      <c r="IMM11" s="786"/>
      <c r="IMN11" s="786"/>
      <c r="IMO11" s="786"/>
      <c r="IMP11" s="786"/>
      <c r="IMQ11" s="786"/>
      <c r="IMR11" s="786"/>
      <c r="IMS11" s="786"/>
      <c r="IMT11" s="786"/>
      <c r="IMU11" s="786"/>
      <c r="IMV11" s="786"/>
      <c r="IMW11" s="786"/>
      <c r="IMX11" s="786"/>
      <c r="IMY11" s="786"/>
      <c r="IMZ11" s="786"/>
      <c r="INA11" s="786"/>
      <c r="INB11" s="786"/>
      <c r="INC11" s="786"/>
      <c r="IND11" s="786"/>
      <c r="INE11" s="786"/>
      <c r="INF11" s="786"/>
      <c r="ING11" s="786"/>
      <c r="INH11" s="786"/>
      <c r="INI11" s="786"/>
      <c r="INJ11" s="786"/>
      <c r="INK11" s="786"/>
      <c r="INL11" s="786"/>
      <c r="INM11" s="786"/>
      <c r="INN11" s="786"/>
      <c r="INO11" s="786"/>
      <c r="INP11" s="786"/>
      <c r="INQ11" s="786"/>
      <c r="INR11" s="786"/>
      <c r="INS11" s="786"/>
      <c r="INT11" s="786"/>
      <c r="INU11" s="786"/>
      <c r="INV11" s="786"/>
      <c r="INW11" s="786"/>
      <c r="INX11" s="786"/>
      <c r="INY11" s="786"/>
      <c r="INZ11" s="786"/>
      <c r="IOA11" s="786"/>
      <c r="IOB11" s="786"/>
      <c r="IOC11" s="786"/>
      <c r="IOD11" s="786"/>
      <c r="IOE11" s="786"/>
      <c r="IOF11" s="786"/>
      <c r="IOG11" s="786"/>
      <c r="IOH11" s="786"/>
      <c r="IOI11" s="786"/>
      <c r="IOJ11" s="786"/>
      <c r="IOK11" s="786"/>
      <c r="IOL11" s="786"/>
      <c r="IOM11" s="786"/>
      <c r="ION11" s="786"/>
      <c r="IOO11" s="786"/>
      <c r="IOP11" s="786"/>
      <c r="IOQ11" s="786"/>
      <c r="IOR11" s="786"/>
      <c r="IOS11" s="786"/>
      <c r="IOT11" s="786"/>
      <c r="IOU11" s="786"/>
      <c r="IOV11" s="786"/>
      <c r="IOW11" s="786"/>
      <c r="IOX11" s="786"/>
      <c r="IOY11" s="786"/>
      <c r="IOZ11" s="786"/>
      <c r="IPA11" s="786"/>
      <c r="IPB11" s="786"/>
      <c r="IPC11" s="786"/>
      <c r="IPD11" s="786"/>
      <c r="IPE11" s="786"/>
      <c r="IPF11" s="786"/>
      <c r="IPG11" s="786"/>
      <c r="IPH11" s="786"/>
      <c r="IPI11" s="786"/>
      <c r="IPJ11" s="786"/>
      <c r="IPK11" s="786"/>
      <c r="IPL11" s="786"/>
      <c r="IPM11" s="786"/>
      <c r="IPN11" s="786"/>
      <c r="IPO11" s="786"/>
      <c r="IPP11" s="786"/>
      <c r="IPQ11" s="786"/>
      <c r="IPR11" s="786"/>
      <c r="IPS11" s="786"/>
      <c r="IPT11" s="786"/>
      <c r="IPU11" s="786"/>
      <c r="IPV11" s="786"/>
      <c r="IPW11" s="786"/>
      <c r="IPX11" s="786"/>
      <c r="IPY11" s="786"/>
      <c r="IPZ11" s="786"/>
      <c r="IQA11" s="786"/>
      <c r="IQB11" s="786"/>
      <c r="IQC11" s="786"/>
      <c r="IQD11" s="786"/>
      <c r="IQE11" s="786"/>
      <c r="IQF11" s="786"/>
      <c r="IQG11" s="786"/>
      <c r="IQH11" s="786"/>
      <c r="IQI11" s="786"/>
      <c r="IQJ11" s="786"/>
      <c r="IQK11" s="786"/>
      <c r="IQL11" s="786"/>
      <c r="IQM11" s="786"/>
      <c r="IQN11" s="786"/>
      <c r="IQO11" s="786"/>
      <c r="IQP11" s="786"/>
      <c r="IQQ11" s="786"/>
      <c r="IQR11" s="786"/>
      <c r="IQS11" s="786"/>
      <c r="IQT11" s="786"/>
      <c r="IQU11" s="786"/>
      <c r="IQV11" s="786"/>
      <c r="IQW11" s="786"/>
      <c r="IQX11" s="786"/>
      <c r="IQY11" s="786"/>
      <c r="IQZ11" s="786"/>
      <c r="IRA11" s="786"/>
      <c r="IRB11" s="786"/>
      <c r="IRC11" s="786"/>
      <c r="IRD11" s="786"/>
      <c r="IRE11" s="786"/>
      <c r="IRF11" s="786"/>
      <c r="IRG11" s="786"/>
      <c r="IRH11" s="786"/>
      <c r="IRI11" s="786"/>
      <c r="IRJ11" s="786"/>
      <c r="IRK11" s="786"/>
      <c r="IRL11" s="786"/>
      <c r="IRM11" s="786"/>
      <c r="IRN11" s="786"/>
      <c r="IRO11" s="786"/>
      <c r="IRP11" s="786"/>
      <c r="IRQ11" s="786"/>
      <c r="IRR11" s="786"/>
      <c r="IRS11" s="786"/>
      <c r="IRT11" s="786"/>
      <c r="IRU11" s="786"/>
      <c r="IRV11" s="786"/>
      <c r="IRW11" s="786"/>
      <c r="IRX11" s="786"/>
      <c r="IRY11" s="786"/>
      <c r="IRZ11" s="786"/>
      <c r="ISA11" s="786"/>
      <c r="ISB11" s="786"/>
      <c r="ISC11" s="786"/>
      <c r="ISD11" s="786"/>
      <c r="ISE11" s="786"/>
      <c r="ISF11" s="786"/>
      <c r="ISG11" s="786"/>
      <c r="ISH11" s="786"/>
      <c r="ISI11" s="786"/>
      <c r="ISJ11" s="786"/>
      <c r="ISK11" s="786"/>
      <c r="ISL11" s="786"/>
      <c r="ISM11" s="786"/>
      <c r="ISN11" s="786"/>
      <c r="ISO11" s="786"/>
      <c r="ISP11" s="786"/>
      <c r="ISQ11" s="786"/>
      <c r="ISR11" s="786"/>
      <c r="ISS11" s="786"/>
      <c r="IST11" s="786"/>
      <c r="ISU11" s="786"/>
      <c r="ISV11" s="786"/>
      <c r="ISW11" s="786"/>
      <c r="ISX11" s="786"/>
      <c r="ISY11" s="786"/>
      <c r="ISZ11" s="786"/>
      <c r="ITA11" s="786"/>
      <c r="ITB11" s="786"/>
      <c r="ITC11" s="786"/>
      <c r="ITD11" s="786"/>
      <c r="ITE11" s="786"/>
      <c r="ITF11" s="786"/>
      <c r="ITG11" s="786"/>
      <c r="ITH11" s="786"/>
      <c r="ITI11" s="786"/>
      <c r="ITJ11" s="786"/>
      <c r="ITK11" s="786"/>
      <c r="ITL11" s="786"/>
      <c r="ITM11" s="786"/>
      <c r="ITN11" s="786"/>
      <c r="ITO11" s="786"/>
      <c r="ITP11" s="786"/>
      <c r="ITQ11" s="786"/>
      <c r="ITR11" s="786"/>
      <c r="ITS11" s="786"/>
      <c r="ITT11" s="786"/>
      <c r="ITU11" s="786"/>
      <c r="ITV11" s="786"/>
      <c r="ITW11" s="786"/>
      <c r="ITX11" s="786"/>
      <c r="ITY11" s="786"/>
      <c r="ITZ11" s="786"/>
      <c r="IUA11" s="786"/>
      <c r="IUB11" s="786"/>
      <c r="IUC11" s="786"/>
      <c r="IUD11" s="786"/>
      <c r="IUE11" s="786"/>
      <c r="IUF11" s="786"/>
      <c r="IUG11" s="786"/>
      <c r="IUH11" s="786"/>
      <c r="IUI11" s="786"/>
      <c r="IUJ11" s="786"/>
      <c r="IUK11" s="786"/>
      <c r="IUL11" s="786"/>
      <c r="IUM11" s="786"/>
      <c r="IUN11" s="786"/>
      <c r="IUO11" s="786"/>
      <c r="IUP11" s="786"/>
      <c r="IUQ11" s="786"/>
      <c r="IUR11" s="786"/>
      <c r="IUS11" s="786"/>
      <c r="IUT11" s="786"/>
      <c r="IUU11" s="786"/>
      <c r="IUV11" s="786"/>
      <c r="IUW11" s="786"/>
      <c r="IUX11" s="786"/>
      <c r="IUY11" s="786"/>
      <c r="IUZ11" s="786"/>
      <c r="IVA11" s="786"/>
      <c r="IVB11" s="786"/>
      <c r="IVC11" s="786"/>
      <c r="IVD11" s="786"/>
      <c r="IVE11" s="786"/>
      <c r="IVF11" s="786"/>
      <c r="IVG11" s="786"/>
      <c r="IVH11" s="786"/>
      <c r="IVI11" s="786"/>
      <c r="IVJ11" s="786"/>
      <c r="IVK11" s="786"/>
      <c r="IVL11" s="786"/>
      <c r="IVM11" s="786"/>
      <c r="IVN11" s="786"/>
      <c r="IVO11" s="786"/>
      <c r="IVP11" s="786"/>
      <c r="IVQ11" s="786"/>
      <c r="IVR11" s="786"/>
      <c r="IVS11" s="786"/>
      <c r="IVT11" s="786"/>
      <c r="IVU11" s="786"/>
      <c r="IVV11" s="786"/>
      <c r="IVW11" s="786"/>
      <c r="IVX11" s="786"/>
      <c r="IVY11" s="786"/>
      <c r="IVZ11" s="786"/>
      <c r="IWA11" s="786"/>
      <c r="IWB11" s="786"/>
      <c r="IWC11" s="786"/>
      <c r="IWD11" s="786"/>
      <c r="IWE11" s="786"/>
      <c r="IWF11" s="786"/>
      <c r="IWG11" s="786"/>
      <c r="IWH11" s="786"/>
      <c r="IWI11" s="786"/>
      <c r="IWJ11" s="786"/>
      <c r="IWK11" s="786"/>
      <c r="IWL11" s="786"/>
      <c r="IWM11" s="786"/>
      <c r="IWN11" s="786"/>
      <c r="IWO11" s="786"/>
      <c r="IWP11" s="786"/>
      <c r="IWQ11" s="786"/>
      <c r="IWR11" s="786"/>
      <c r="IWS11" s="786"/>
      <c r="IWT11" s="786"/>
      <c r="IWU11" s="786"/>
      <c r="IWV11" s="786"/>
      <c r="IWW11" s="786"/>
      <c r="IWX11" s="786"/>
      <c r="IWY11" s="786"/>
      <c r="IWZ11" s="786"/>
      <c r="IXA11" s="786"/>
      <c r="IXB11" s="786"/>
      <c r="IXC11" s="786"/>
      <c r="IXD11" s="786"/>
      <c r="IXE11" s="786"/>
      <c r="IXF11" s="786"/>
      <c r="IXG11" s="786"/>
      <c r="IXH11" s="786"/>
      <c r="IXI11" s="786"/>
      <c r="IXJ11" s="786"/>
      <c r="IXK11" s="786"/>
      <c r="IXL11" s="786"/>
      <c r="IXM11" s="786"/>
      <c r="IXN11" s="786"/>
      <c r="IXO11" s="786"/>
      <c r="IXP11" s="786"/>
      <c r="IXQ11" s="786"/>
      <c r="IXR11" s="786"/>
      <c r="IXS11" s="786"/>
      <c r="IXT11" s="786"/>
      <c r="IXU11" s="786"/>
      <c r="IXV11" s="786"/>
      <c r="IXW11" s="786"/>
      <c r="IXX11" s="786"/>
      <c r="IXY11" s="786"/>
      <c r="IXZ11" s="786"/>
      <c r="IYA11" s="786"/>
      <c r="IYB11" s="786"/>
      <c r="IYC11" s="786"/>
      <c r="IYD11" s="786"/>
      <c r="IYE11" s="786"/>
      <c r="IYF11" s="786"/>
      <c r="IYG11" s="786"/>
      <c r="IYH11" s="786"/>
      <c r="IYI11" s="786"/>
      <c r="IYJ11" s="786"/>
      <c r="IYK11" s="786"/>
      <c r="IYL11" s="786"/>
      <c r="IYM11" s="786"/>
      <c r="IYN11" s="786"/>
      <c r="IYO11" s="786"/>
      <c r="IYP11" s="786"/>
      <c r="IYQ11" s="786"/>
      <c r="IYR11" s="786"/>
      <c r="IYS11" s="786"/>
      <c r="IYT11" s="786"/>
      <c r="IYU11" s="786"/>
      <c r="IYV11" s="786"/>
      <c r="IYW11" s="786"/>
      <c r="IYX11" s="786"/>
      <c r="IYY11" s="786"/>
      <c r="IYZ11" s="786"/>
      <c r="IZA11" s="786"/>
      <c r="IZB11" s="786"/>
      <c r="IZC11" s="786"/>
      <c r="IZD11" s="786"/>
      <c r="IZE11" s="786"/>
      <c r="IZF11" s="786"/>
      <c r="IZG11" s="786"/>
      <c r="IZH11" s="786"/>
      <c r="IZI11" s="786"/>
      <c r="IZJ11" s="786"/>
      <c r="IZK11" s="786"/>
      <c r="IZL11" s="786"/>
      <c r="IZM11" s="786"/>
      <c r="IZN11" s="786"/>
      <c r="IZO11" s="786"/>
      <c r="IZP11" s="786"/>
      <c r="IZQ11" s="786"/>
      <c r="IZR11" s="786"/>
      <c r="IZS11" s="786"/>
      <c r="IZT11" s="786"/>
      <c r="IZU11" s="786"/>
      <c r="IZV11" s="786"/>
      <c r="IZW11" s="786"/>
      <c r="IZX11" s="786"/>
      <c r="IZY11" s="786"/>
      <c r="IZZ11" s="786"/>
      <c r="JAA11" s="786"/>
      <c r="JAB11" s="786"/>
      <c r="JAC11" s="786"/>
      <c r="JAD11" s="786"/>
      <c r="JAE11" s="786"/>
      <c r="JAF11" s="786"/>
      <c r="JAG11" s="786"/>
      <c r="JAH11" s="786"/>
      <c r="JAI11" s="786"/>
      <c r="JAJ11" s="786"/>
      <c r="JAK11" s="786"/>
      <c r="JAL11" s="786"/>
      <c r="JAM11" s="786"/>
      <c r="JAN11" s="786"/>
      <c r="JAO11" s="786"/>
      <c r="JAP11" s="786"/>
      <c r="JAQ11" s="786"/>
      <c r="JAR11" s="786"/>
      <c r="JAS11" s="786"/>
      <c r="JAT11" s="786"/>
      <c r="JAU11" s="786"/>
      <c r="JAV11" s="786"/>
      <c r="JAW11" s="786"/>
      <c r="JAX11" s="786"/>
      <c r="JAY11" s="786"/>
      <c r="JAZ11" s="786"/>
      <c r="JBA11" s="786"/>
      <c r="JBB11" s="786"/>
      <c r="JBC11" s="786"/>
      <c r="JBD11" s="786"/>
      <c r="JBE11" s="786"/>
      <c r="JBF11" s="786"/>
      <c r="JBG11" s="786"/>
      <c r="JBH11" s="786"/>
      <c r="JBI11" s="786"/>
      <c r="JBJ11" s="786"/>
      <c r="JBK11" s="786"/>
      <c r="JBL11" s="786"/>
      <c r="JBM11" s="786"/>
      <c r="JBN11" s="786"/>
      <c r="JBO11" s="786"/>
      <c r="JBP11" s="786"/>
      <c r="JBQ11" s="786"/>
      <c r="JBR11" s="786"/>
      <c r="JBS11" s="786"/>
      <c r="JBT11" s="786"/>
      <c r="JBU11" s="786"/>
      <c r="JBV11" s="786"/>
      <c r="JBW11" s="786"/>
      <c r="JBX11" s="786"/>
      <c r="JBY11" s="786"/>
      <c r="JBZ11" s="786"/>
      <c r="JCA11" s="786"/>
      <c r="JCB11" s="786"/>
      <c r="JCC11" s="786"/>
      <c r="JCD11" s="786"/>
      <c r="JCE11" s="786"/>
      <c r="JCF11" s="786"/>
      <c r="JCG11" s="786"/>
      <c r="JCH11" s="786"/>
      <c r="JCI11" s="786"/>
      <c r="JCJ11" s="786"/>
      <c r="JCK11" s="786"/>
      <c r="JCL11" s="786"/>
      <c r="JCM11" s="786"/>
      <c r="JCN11" s="786"/>
      <c r="JCO11" s="786"/>
      <c r="JCP11" s="786"/>
      <c r="JCQ11" s="786"/>
      <c r="JCR11" s="786"/>
      <c r="JCS11" s="786"/>
      <c r="JCT11" s="786"/>
      <c r="JCU11" s="786"/>
      <c r="JCV11" s="786"/>
      <c r="JCW11" s="786"/>
      <c r="JCX11" s="786"/>
      <c r="JCY11" s="786"/>
      <c r="JCZ11" s="786"/>
      <c r="JDA11" s="786"/>
      <c r="JDB11" s="786"/>
      <c r="JDC11" s="786"/>
      <c r="JDD11" s="786"/>
      <c r="JDE11" s="786"/>
      <c r="JDF11" s="786"/>
      <c r="JDG11" s="786"/>
      <c r="JDH11" s="786"/>
      <c r="JDI11" s="786"/>
      <c r="JDJ11" s="786"/>
      <c r="JDK11" s="786"/>
      <c r="JDL11" s="786"/>
      <c r="JDM11" s="786"/>
      <c r="JDN11" s="786"/>
      <c r="JDO11" s="786"/>
      <c r="JDP11" s="786"/>
      <c r="JDQ11" s="786"/>
      <c r="JDR11" s="786"/>
      <c r="JDS11" s="786"/>
      <c r="JDT11" s="786"/>
      <c r="JDU11" s="786"/>
      <c r="JDV11" s="786"/>
      <c r="JDW11" s="786"/>
      <c r="JDX11" s="786"/>
      <c r="JDY11" s="786"/>
      <c r="JDZ11" s="786"/>
      <c r="JEA11" s="786"/>
      <c r="JEB11" s="786"/>
      <c r="JEC11" s="786"/>
      <c r="JED11" s="786"/>
      <c r="JEE11" s="786"/>
      <c r="JEF11" s="786"/>
      <c r="JEG11" s="786"/>
      <c r="JEH11" s="786"/>
      <c r="JEI11" s="786"/>
      <c r="JEJ11" s="786"/>
      <c r="JEK11" s="786"/>
      <c r="JEL11" s="786"/>
      <c r="JEM11" s="786"/>
      <c r="JEN11" s="786"/>
      <c r="JEO11" s="786"/>
      <c r="JEP11" s="786"/>
      <c r="JEQ11" s="786"/>
      <c r="JER11" s="786"/>
      <c r="JES11" s="786"/>
      <c r="JET11" s="786"/>
      <c r="JEU11" s="786"/>
      <c r="JEV11" s="786"/>
      <c r="JEW11" s="786"/>
      <c r="JEX11" s="786"/>
      <c r="JEY11" s="786"/>
      <c r="JEZ11" s="786"/>
      <c r="JFA11" s="786"/>
      <c r="JFB11" s="786"/>
      <c r="JFC11" s="786"/>
      <c r="JFD11" s="786"/>
      <c r="JFE11" s="786"/>
      <c r="JFF11" s="786"/>
      <c r="JFG11" s="786"/>
      <c r="JFH11" s="786"/>
      <c r="JFI11" s="786"/>
      <c r="JFJ11" s="786"/>
      <c r="JFK11" s="786"/>
      <c r="JFL11" s="786"/>
      <c r="JFM11" s="786"/>
      <c r="JFN11" s="786"/>
      <c r="JFO11" s="786"/>
      <c r="JFP11" s="786"/>
      <c r="JFQ11" s="786"/>
      <c r="JFR11" s="786"/>
      <c r="JFS11" s="786"/>
      <c r="JFT11" s="786"/>
      <c r="JFU11" s="786"/>
      <c r="JFV11" s="786"/>
      <c r="JFW11" s="786"/>
      <c r="JFX11" s="786"/>
      <c r="JFY11" s="786"/>
      <c r="JFZ11" s="786"/>
      <c r="JGA11" s="786"/>
      <c r="JGB11" s="786"/>
      <c r="JGC11" s="786"/>
      <c r="JGD11" s="786"/>
      <c r="JGE11" s="786"/>
      <c r="JGF11" s="786"/>
      <c r="JGG11" s="786"/>
      <c r="JGH11" s="786"/>
      <c r="JGI11" s="786"/>
      <c r="JGJ11" s="786"/>
      <c r="JGK11" s="786"/>
      <c r="JGL11" s="786"/>
      <c r="JGM11" s="786"/>
      <c r="JGN11" s="786"/>
      <c r="JGO11" s="786"/>
      <c r="JGP11" s="786"/>
      <c r="JGQ11" s="786"/>
      <c r="JGR11" s="786"/>
      <c r="JGS11" s="786"/>
      <c r="JGT11" s="786"/>
      <c r="JGU11" s="786"/>
      <c r="JGV11" s="786"/>
      <c r="JGW11" s="786"/>
      <c r="JGX11" s="786"/>
      <c r="JGY11" s="786"/>
      <c r="JGZ11" s="786"/>
      <c r="JHA11" s="786"/>
      <c r="JHB11" s="786"/>
      <c r="JHC11" s="786"/>
      <c r="JHD11" s="786"/>
      <c r="JHE11" s="786"/>
      <c r="JHF11" s="786"/>
      <c r="JHG11" s="786"/>
      <c r="JHH11" s="786"/>
      <c r="JHI11" s="786"/>
      <c r="JHJ11" s="786"/>
      <c r="JHK11" s="786"/>
      <c r="JHL11" s="786"/>
      <c r="JHM11" s="786"/>
      <c r="JHN11" s="786"/>
      <c r="JHO11" s="786"/>
      <c r="JHP11" s="786"/>
      <c r="JHQ11" s="786"/>
      <c r="JHR11" s="786"/>
      <c r="JHS11" s="786"/>
      <c r="JHT11" s="786"/>
      <c r="JHU11" s="786"/>
      <c r="JHV11" s="786"/>
      <c r="JHW11" s="786"/>
      <c r="JHX11" s="786"/>
      <c r="JHY11" s="786"/>
      <c r="JHZ11" s="786"/>
      <c r="JIA11" s="786"/>
      <c r="JIB11" s="786"/>
      <c r="JIC11" s="786"/>
      <c r="JID11" s="786"/>
      <c r="JIE11" s="786"/>
      <c r="JIF11" s="786"/>
      <c r="JIG11" s="786"/>
      <c r="JIH11" s="786"/>
      <c r="JII11" s="786"/>
      <c r="JIJ11" s="786"/>
      <c r="JIK11" s="786"/>
      <c r="JIL11" s="786"/>
      <c r="JIM11" s="786"/>
      <c r="JIN11" s="786"/>
      <c r="JIO11" s="786"/>
      <c r="JIP11" s="786"/>
      <c r="JIQ11" s="786"/>
      <c r="JIR11" s="786"/>
      <c r="JIS11" s="786"/>
      <c r="JIT11" s="786"/>
      <c r="JIU11" s="786"/>
      <c r="JIV11" s="786"/>
      <c r="JIW11" s="786"/>
      <c r="JIX11" s="786"/>
      <c r="JIY11" s="786"/>
      <c r="JIZ11" s="786"/>
      <c r="JJA11" s="786"/>
      <c r="JJB11" s="786"/>
      <c r="JJC11" s="786"/>
      <c r="JJD11" s="786"/>
      <c r="JJE11" s="786"/>
      <c r="JJF11" s="786"/>
      <c r="JJG11" s="786"/>
      <c r="JJH11" s="786"/>
      <c r="JJI11" s="786"/>
      <c r="JJJ11" s="786"/>
      <c r="JJK11" s="786"/>
      <c r="JJL11" s="786"/>
      <c r="JJM11" s="786"/>
      <c r="JJN11" s="786"/>
      <c r="JJO11" s="786"/>
      <c r="JJP11" s="786"/>
      <c r="JJQ11" s="786"/>
      <c r="JJR11" s="786"/>
      <c r="JJS11" s="786"/>
      <c r="JJT11" s="786"/>
      <c r="JJU11" s="786"/>
      <c r="JJV11" s="786"/>
      <c r="JJW11" s="786"/>
      <c r="JJX11" s="786"/>
      <c r="JJY11" s="786"/>
      <c r="JJZ11" s="786"/>
      <c r="JKA11" s="786"/>
      <c r="JKB11" s="786"/>
      <c r="JKC11" s="786"/>
      <c r="JKD11" s="786"/>
      <c r="JKE11" s="786"/>
      <c r="JKF11" s="786"/>
      <c r="JKG11" s="786"/>
      <c r="JKH11" s="786"/>
      <c r="JKI11" s="786"/>
      <c r="JKJ11" s="786"/>
      <c r="JKK11" s="786"/>
      <c r="JKL11" s="786"/>
      <c r="JKM11" s="786"/>
      <c r="JKN11" s="786"/>
      <c r="JKO11" s="786"/>
      <c r="JKP11" s="786"/>
      <c r="JKQ11" s="786"/>
      <c r="JKR11" s="786"/>
      <c r="JKS11" s="786"/>
      <c r="JKT11" s="786"/>
      <c r="JKU11" s="786"/>
      <c r="JKV11" s="786"/>
      <c r="JKW11" s="786"/>
      <c r="JKX11" s="786"/>
      <c r="JKY11" s="786"/>
      <c r="JKZ11" s="786"/>
      <c r="JLA11" s="786"/>
      <c r="JLB11" s="786"/>
      <c r="JLC11" s="786"/>
      <c r="JLD11" s="786"/>
      <c r="JLE11" s="786"/>
      <c r="JLF11" s="786"/>
      <c r="JLG11" s="786"/>
      <c r="JLH11" s="786"/>
      <c r="JLI11" s="786"/>
      <c r="JLJ11" s="786"/>
      <c r="JLK11" s="786"/>
      <c r="JLL11" s="786"/>
      <c r="JLM11" s="786"/>
      <c r="JLN11" s="786"/>
      <c r="JLO11" s="786"/>
      <c r="JLP11" s="786"/>
      <c r="JLQ11" s="786"/>
      <c r="JLR11" s="786"/>
      <c r="JLS11" s="786"/>
      <c r="JLT11" s="786"/>
      <c r="JLU11" s="786"/>
      <c r="JLV11" s="786"/>
      <c r="JLW11" s="786"/>
      <c r="JLX11" s="786"/>
      <c r="JLY11" s="786"/>
      <c r="JLZ11" s="786"/>
      <c r="JMA11" s="786"/>
      <c r="JMB11" s="786"/>
      <c r="JMC11" s="786"/>
      <c r="JMD11" s="786"/>
      <c r="JME11" s="786"/>
      <c r="JMF11" s="786"/>
      <c r="JMG11" s="786"/>
      <c r="JMH11" s="786"/>
      <c r="JMI11" s="786"/>
      <c r="JMJ11" s="786"/>
      <c r="JMK11" s="786"/>
      <c r="JML11" s="786"/>
      <c r="JMM11" s="786"/>
      <c r="JMN11" s="786"/>
      <c r="JMO11" s="786"/>
      <c r="JMP11" s="786"/>
      <c r="JMQ11" s="786"/>
      <c r="JMR11" s="786"/>
      <c r="JMS11" s="786"/>
      <c r="JMT11" s="786"/>
      <c r="JMU11" s="786"/>
      <c r="JMV11" s="786"/>
      <c r="JMW11" s="786"/>
      <c r="JMX11" s="786"/>
      <c r="JMY11" s="786"/>
      <c r="JMZ11" s="786"/>
      <c r="JNA11" s="786"/>
      <c r="JNB11" s="786"/>
      <c r="JNC11" s="786"/>
      <c r="JND11" s="786"/>
      <c r="JNE11" s="786"/>
      <c r="JNF11" s="786"/>
      <c r="JNG11" s="786"/>
      <c r="JNH11" s="786"/>
      <c r="JNI11" s="786"/>
      <c r="JNJ11" s="786"/>
      <c r="JNK11" s="786"/>
      <c r="JNL11" s="786"/>
      <c r="JNM11" s="786"/>
      <c r="JNN11" s="786"/>
      <c r="JNO11" s="786"/>
      <c r="JNP11" s="786"/>
      <c r="JNQ11" s="786"/>
      <c r="JNR11" s="786"/>
      <c r="JNS11" s="786"/>
      <c r="JNT11" s="786"/>
      <c r="JNU11" s="786"/>
      <c r="JNV11" s="786"/>
      <c r="JNW11" s="786"/>
      <c r="JNX11" s="786"/>
      <c r="JNY11" s="786"/>
      <c r="JNZ11" s="786"/>
      <c r="JOA11" s="786"/>
      <c r="JOB11" s="786"/>
      <c r="JOC11" s="786"/>
      <c r="JOD11" s="786"/>
      <c r="JOE11" s="786"/>
      <c r="JOF11" s="786"/>
      <c r="JOG11" s="786"/>
      <c r="JOH11" s="786"/>
      <c r="JOI11" s="786"/>
      <c r="JOJ11" s="786"/>
      <c r="JOK11" s="786"/>
      <c r="JOL11" s="786"/>
      <c r="JOM11" s="786"/>
      <c r="JON11" s="786"/>
      <c r="JOO11" s="786"/>
      <c r="JOP11" s="786"/>
      <c r="JOQ11" s="786"/>
      <c r="JOR11" s="786"/>
      <c r="JOS11" s="786"/>
      <c r="JOT11" s="786"/>
      <c r="JOU11" s="786"/>
      <c r="JOV11" s="786"/>
      <c r="JOW11" s="786"/>
      <c r="JOX11" s="786"/>
      <c r="JOY11" s="786"/>
      <c r="JOZ11" s="786"/>
      <c r="JPA11" s="786"/>
      <c r="JPB11" s="786"/>
      <c r="JPC11" s="786"/>
      <c r="JPD11" s="786"/>
      <c r="JPE11" s="786"/>
      <c r="JPF11" s="786"/>
      <c r="JPG11" s="786"/>
      <c r="JPH11" s="786"/>
      <c r="JPI11" s="786"/>
      <c r="JPJ11" s="786"/>
      <c r="JPK11" s="786"/>
      <c r="JPL11" s="786"/>
      <c r="JPM11" s="786"/>
      <c r="JPN11" s="786"/>
      <c r="JPO11" s="786"/>
      <c r="JPP11" s="786"/>
      <c r="JPQ11" s="786"/>
      <c r="JPR11" s="786"/>
      <c r="JPS11" s="786"/>
      <c r="JPT11" s="786"/>
      <c r="JPU11" s="786"/>
      <c r="JPV11" s="786"/>
      <c r="JPW11" s="786"/>
      <c r="JPX11" s="786"/>
      <c r="JPY11" s="786"/>
      <c r="JPZ11" s="786"/>
      <c r="JQA11" s="786"/>
      <c r="JQB11" s="786"/>
      <c r="JQC11" s="786"/>
      <c r="JQD11" s="786"/>
      <c r="JQE11" s="786"/>
      <c r="JQF11" s="786"/>
      <c r="JQG11" s="786"/>
      <c r="JQH11" s="786"/>
      <c r="JQI11" s="786"/>
      <c r="JQJ11" s="786"/>
      <c r="JQK11" s="786"/>
      <c r="JQL11" s="786"/>
      <c r="JQM11" s="786"/>
      <c r="JQN11" s="786"/>
      <c r="JQO11" s="786"/>
      <c r="JQP11" s="786"/>
      <c r="JQQ11" s="786"/>
      <c r="JQR11" s="786"/>
      <c r="JQS11" s="786"/>
      <c r="JQT11" s="786"/>
      <c r="JQU11" s="786"/>
      <c r="JQV11" s="786"/>
      <c r="JQW11" s="786"/>
      <c r="JQX11" s="786"/>
      <c r="JQY11" s="786"/>
      <c r="JQZ11" s="786"/>
      <c r="JRA11" s="786"/>
      <c r="JRB11" s="786"/>
      <c r="JRC11" s="786"/>
      <c r="JRD11" s="786"/>
      <c r="JRE11" s="786"/>
      <c r="JRF11" s="786"/>
      <c r="JRG11" s="786"/>
      <c r="JRH11" s="786"/>
      <c r="JRI11" s="786"/>
      <c r="JRJ11" s="786"/>
      <c r="JRK11" s="786"/>
      <c r="JRL11" s="786"/>
      <c r="JRM11" s="786"/>
      <c r="JRN11" s="786"/>
      <c r="JRO11" s="786"/>
      <c r="JRP11" s="786"/>
      <c r="JRQ11" s="786"/>
      <c r="JRR11" s="786"/>
      <c r="JRS11" s="786"/>
      <c r="JRT11" s="786"/>
      <c r="JRU11" s="786"/>
      <c r="JRV11" s="786"/>
      <c r="JRW11" s="786"/>
      <c r="JRX11" s="786"/>
      <c r="JRY11" s="786"/>
      <c r="JRZ11" s="786"/>
      <c r="JSA11" s="786"/>
      <c r="JSB11" s="786"/>
      <c r="JSC11" s="786"/>
      <c r="JSD11" s="786"/>
      <c r="JSE11" s="786"/>
      <c r="JSF11" s="786"/>
      <c r="JSG11" s="786"/>
      <c r="JSH11" s="786"/>
      <c r="JSI11" s="786"/>
      <c r="JSJ11" s="786"/>
      <c r="JSK11" s="786"/>
      <c r="JSL11" s="786"/>
      <c r="JSM11" s="786"/>
      <c r="JSN11" s="786"/>
      <c r="JSO11" s="786"/>
      <c r="JSP11" s="786"/>
      <c r="JSQ11" s="786"/>
      <c r="JSR11" s="786"/>
      <c r="JSS11" s="786"/>
      <c r="JST11" s="786"/>
      <c r="JSU11" s="786"/>
      <c r="JSV11" s="786"/>
      <c r="JSW11" s="786"/>
      <c r="JSX11" s="786"/>
      <c r="JSY11" s="786"/>
      <c r="JSZ11" s="786"/>
      <c r="JTA11" s="786"/>
      <c r="JTB11" s="786"/>
      <c r="JTC11" s="786"/>
      <c r="JTD11" s="786"/>
      <c r="JTE11" s="786"/>
      <c r="JTF11" s="786"/>
      <c r="JTG11" s="786"/>
      <c r="JTH11" s="786"/>
      <c r="JTI11" s="786"/>
      <c r="JTJ11" s="786"/>
      <c r="JTK11" s="786"/>
      <c r="JTL11" s="786"/>
      <c r="JTM11" s="786"/>
      <c r="JTN11" s="786"/>
      <c r="JTO11" s="786"/>
      <c r="JTP11" s="786"/>
      <c r="JTQ11" s="786"/>
      <c r="JTR11" s="786"/>
      <c r="JTS11" s="786"/>
      <c r="JTT11" s="786"/>
      <c r="JTU11" s="786"/>
      <c r="JTV11" s="786"/>
      <c r="JTW11" s="786"/>
      <c r="JTX11" s="786"/>
      <c r="JTY11" s="786"/>
      <c r="JTZ11" s="786"/>
      <c r="JUA11" s="786"/>
      <c r="JUB11" s="786"/>
      <c r="JUC11" s="786"/>
      <c r="JUD11" s="786"/>
      <c r="JUE11" s="786"/>
      <c r="JUF11" s="786"/>
      <c r="JUG11" s="786"/>
      <c r="JUH11" s="786"/>
      <c r="JUI11" s="786"/>
      <c r="JUJ11" s="786"/>
      <c r="JUK11" s="786"/>
      <c r="JUL11" s="786"/>
      <c r="JUM11" s="786"/>
      <c r="JUN11" s="786"/>
      <c r="JUO11" s="786"/>
      <c r="JUP11" s="786"/>
      <c r="JUQ11" s="786"/>
      <c r="JUR11" s="786"/>
      <c r="JUS11" s="786"/>
      <c r="JUT11" s="786"/>
      <c r="JUU11" s="786"/>
      <c r="JUV11" s="786"/>
      <c r="JUW11" s="786"/>
      <c r="JUX11" s="786"/>
      <c r="JUY11" s="786"/>
      <c r="JUZ11" s="786"/>
      <c r="JVA11" s="786"/>
      <c r="JVB11" s="786"/>
      <c r="JVC11" s="786"/>
      <c r="JVD11" s="786"/>
      <c r="JVE11" s="786"/>
      <c r="JVF11" s="786"/>
      <c r="JVG11" s="786"/>
      <c r="JVH11" s="786"/>
      <c r="JVI11" s="786"/>
      <c r="JVJ11" s="786"/>
      <c r="JVK11" s="786"/>
      <c r="JVL11" s="786"/>
      <c r="JVM11" s="786"/>
      <c r="JVN11" s="786"/>
      <c r="JVO11" s="786"/>
      <c r="JVP11" s="786"/>
      <c r="JVQ11" s="786"/>
      <c r="JVR11" s="786"/>
      <c r="JVS11" s="786"/>
      <c r="JVT11" s="786"/>
      <c r="JVU11" s="786"/>
      <c r="JVV11" s="786"/>
      <c r="JVW11" s="786"/>
      <c r="JVX11" s="786"/>
      <c r="JVY11" s="786"/>
      <c r="JVZ11" s="786"/>
      <c r="JWA11" s="786"/>
      <c r="JWB11" s="786"/>
      <c r="JWC11" s="786"/>
      <c r="JWD11" s="786"/>
      <c r="JWE11" s="786"/>
      <c r="JWF11" s="786"/>
      <c r="JWG11" s="786"/>
      <c r="JWH11" s="786"/>
      <c r="JWI11" s="786"/>
      <c r="JWJ11" s="786"/>
      <c r="JWK11" s="786"/>
      <c r="JWL11" s="786"/>
      <c r="JWM11" s="786"/>
      <c r="JWN11" s="786"/>
      <c r="JWO11" s="786"/>
      <c r="JWP11" s="786"/>
      <c r="JWQ11" s="786"/>
      <c r="JWR11" s="786"/>
      <c r="JWS11" s="786"/>
      <c r="JWT11" s="786"/>
      <c r="JWU11" s="786"/>
      <c r="JWV11" s="786"/>
      <c r="JWW11" s="786"/>
      <c r="JWX11" s="786"/>
      <c r="JWY11" s="786"/>
      <c r="JWZ11" s="786"/>
      <c r="JXA11" s="786"/>
      <c r="JXB11" s="786"/>
      <c r="JXC11" s="786"/>
      <c r="JXD11" s="786"/>
      <c r="JXE11" s="786"/>
      <c r="JXF11" s="786"/>
      <c r="JXG11" s="786"/>
      <c r="JXH11" s="786"/>
      <c r="JXI11" s="786"/>
      <c r="JXJ11" s="786"/>
      <c r="JXK11" s="786"/>
      <c r="JXL11" s="786"/>
      <c r="JXM11" s="786"/>
      <c r="JXN11" s="786"/>
      <c r="JXO11" s="786"/>
      <c r="JXP11" s="786"/>
      <c r="JXQ11" s="786"/>
      <c r="JXR11" s="786"/>
      <c r="JXS11" s="786"/>
      <c r="JXT11" s="786"/>
      <c r="JXU11" s="786"/>
      <c r="JXV11" s="786"/>
      <c r="JXW11" s="786"/>
      <c r="JXX11" s="786"/>
      <c r="JXY11" s="786"/>
      <c r="JXZ11" s="786"/>
      <c r="JYA11" s="786"/>
      <c r="JYB11" s="786"/>
      <c r="JYC11" s="786"/>
      <c r="JYD11" s="786"/>
      <c r="JYE11" s="786"/>
      <c r="JYF11" s="786"/>
      <c r="JYG11" s="786"/>
      <c r="JYH11" s="786"/>
      <c r="JYI11" s="786"/>
      <c r="JYJ11" s="786"/>
      <c r="JYK11" s="786"/>
      <c r="JYL11" s="786"/>
      <c r="JYM11" s="786"/>
      <c r="JYN11" s="786"/>
      <c r="JYO11" s="786"/>
      <c r="JYP11" s="786"/>
      <c r="JYQ11" s="786"/>
      <c r="JYR11" s="786"/>
      <c r="JYS11" s="786"/>
      <c r="JYT11" s="786"/>
      <c r="JYU11" s="786"/>
      <c r="JYV11" s="786"/>
      <c r="JYW11" s="786"/>
      <c r="JYX11" s="786"/>
      <c r="JYY11" s="786"/>
      <c r="JYZ11" s="786"/>
      <c r="JZA11" s="786"/>
      <c r="JZB11" s="786"/>
      <c r="JZC11" s="786"/>
      <c r="JZD11" s="786"/>
      <c r="JZE11" s="786"/>
      <c r="JZF11" s="786"/>
      <c r="JZG11" s="786"/>
      <c r="JZH11" s="786"/>
      <c r="JZI11" s="786"/>
      <c r="JZJ11" s="786"/>
      <c r="JZK11" s="786"/>
      <c r="JZL11" s="786"/>
      <c r="JZM11" s="786"/>
      <c r="JZN11" s="786"/>
      <c r="JZO11" s="786"/>
      <c r="JZP11" s="786"/>
      <c r="JZQ11" s="786"/>
      <c r="JZR11" s="786"/>
      <c r="JZS11" s="786"/>
      <c r="JZT11" s="786"/>
      <c r="JZU11" s="786"/>
      <c r="JZV11" s="786"/>
      <c r="JZW11" s="786"/>
      <c r="JZX11" s="786"/>
      <c r="JZY11" s="786"/>
      <c r="JZZ11" s="786"/>
      <c r="KAA11" s="786"/>
      <c r="KAB11" s="786"/>
      <c r="KAC11" s="786"/>
      <c r="KAD11" s="786"/>
      <c r="KAE11" s="786"/>
      <c r="KAF11" s="786"/>
      <c r="KAG11" s="786"/>
      <c r="KAH11" s="786"/>
      <c r="KAI11" s="786"/>
      <c r="KAJ11" s="786"/>
      <c r="KAK11" s="786"/>
      <c r="KAL11" s="786"/>
      <c r="KAM11" s="786"/>
      <c r="KAN11" s="786"/>
      <c r="KAO11" s="786"/>
      <c r="KAP11" s="786"/>
      <c r="KAQ11" s="786"/>
      <c r="KAR11" s="786"/>
      <c r="KAS11" s="786"/>
      <c r="KAT11" s="786"/>
      <c r="KAU11" s="786"/>
      <c r="KAV11" s="786"/>
      <c r="KAW11" s="786"/>
      <c r="KAX11" s="786"/>
      <c r="KAY11" s="786"/>
      <c r="KAZ11" s="786"/>
      <c r="KBA11" s="786"/>
      <c r="KBB11" s="786"/>
      <c r="KBC11" s="786"/>
      <c r="KBD11" s="786"/>
      <c r="KBE11" s="786"/>
      <c r="KBF11" s="786"/>
      <c r="KBG11" s="786"/>
      <c r="KBH11" s="786"/>
      <c r="KBI11" s="786"/>
      <c r="KBJ11" s="786"/>
      <c r="KBK11" s="786"/>
      <c r="KBL11" s="786"/>
      <c r="KBM11" s="786"/>
      <c r="KBN11" s="786"/>
      <c r="KBO11" s="786"/>
      <c r="KBP11" s="786"/>
      <c r="KBQ11" s="786"/>
      <c r="KBR11" s="786"/>
      <c r="KBS11" s="786"/>
      <c r="KBT11" s="786"/>
      <c r="KBU11" s="786"/>
      <c r="KBV11" s="786"/>
      <c r="KBW11" s="786"/>
      <c r="KBX11" s="786"/>
      <c r="KBY11" s="786"/>
      <c r="KBZ11" s="786"/>
      <c r="KCA11" s="786"/>
      <c r="KCB11" s="786"/>
      <c r="KCC11" s="786"/>
      <c r="KCD11" s="786"/>
      <c r="KCE11" s="786"/>
      <c r="KCF11" s="786"/>
      <c r="KCG11" s="786"/>
      <c r="KCH11" s="786"/>
      <c r="KCI11" s="786"/>
      <c r="KCJ11" s="786"/>
      <c r="KCK11" s="786"/>
      <c r="KCL11" s="786"/>
      <c r="KCM11" s="786"/>
      <c r="KCN11" s="786"/>
      <c r="KCO11" s="786"/>
      <c r="KCP11" s="786"/>
      <c r="KCQ11" s="786"/>
      <c r="KCR11" s="786"/>
      <c r="KCS11" s="786"/>
      <c r="KCT11" s="786"/>
      <c r="KCU11" s="786"/>
      <c r="KCV11" s="786"/>
      <c r="KCW11" s="786"/>
      <c r="KCX11" s="786"/>
      <c r="KCY11" s="786"/>
      <c r="KCZ11" s="786"/>
      <c r="KDA11" s="786"/>
      <c r="KDB11" s="786"/>
      <c r="KDC11" s="786"/>
      <c r="KDD11" s="786"/>
      <c r="KDE11" s="786"/>
      <c r="KDF11" s="786"/>
      <c r="KDG11" s="786"/>
      <c r="KDH11" s="786"/>
      <c r="KDI11" s="786"/>
      <c r="KDJ11" s="786"/>
      <c r="KDK11" s="786"/>
      <c r="KDL11" s="786"/>
      <c r="KDM11" s="786"/>
      <c r="KDN11" s="786"/>
      <c r="KDO11" s="786"/>
      <c r="KDP11" s="786"/>
      <c r="KDQ11" s="786"/>
      <c r="KDR11" s="786"/>
      <c r="KDS11" s="786"/>
      <c r="KDT11" s="786"/>
      <c r="KDU11" s="786"/>
      <c r="KDV11" s="786"/>
      <c r="KDW11" s="786"/>
      <c r="KDX11" s="786"/>
      <c r="KDY11" s="786"/>
      <c r="KDZ11" s="786"/>
      <c r="KEA11" s="786"/>
      <c r="KEB11" s="786"/>
      <c r="KEC11" s="786"/>
      <c r="KED11" s="786"/>
      <c r="KEE11" s="786"/>
      <c r="KEF11" s="786"/>
      <c r="KEG11" s="786"/>
      <c r="KEH11" s="786"/>
      <c r="KEI11" s="786"/>
      <c r="KEJ11" s="786"/>
      <c r="KEK11" s="786"/>
      <c r="KEL11" s="786"/>
      <c r="KEM11" s="786"/>
      <c r="KEN11" s="786"/>
      <c r="KEO11" s="786"/>
      <c r="KEP11" s="786"/>
      <c r="KEQ11" s="786"/>
      <c r="KER11" s="786"/>
      <c r="KES11" s="786"/>
      <c r="KET11" s="786"/>
      <c r="KEU11" s="786"/>
      <c r="KEV11" s="786"/>
      <c r="KEW11" s="786"/>
      <c r="KEX11" s="786"/>
      <c r="KEY11" s="786"/>
      <c r="KEZ11" s="786"/>
      <c r="KFA11" s="786"/>
      <c r="KFB11" s="786"/>
      <c r="KFC11" s="786"/>
      <c r="KFD11" s="786"/>
      <c r="KFE11" s="786"/>
      <c r="KFF11" s="786"/>
      <c r="KFG11" s="786"/>
      <c r="KFH11" s="786"/>
      <c r="KFI11" s="786"/>
      <c r="KFJ11" s="786"/>
      <c r="KFK11" s="786"/>
      <c r="KFL11" s="786"/>
      <c r="KFM11" s="786"/>
      <c r="KFN11" s="786"/>
      <c r="KFO11" s="786"/>
      <c r="KFP11" s="786"/>
      <c r="KFQ11" s="786"/>
      <c r="KFR11" s="786"/>
      <c r="KFS11" s="786"/>
      <c r="KFT11" s="786"/>
      <c r="KFU11" s="786"/>
      <c r="KFV11" s="786"/>
      <c r="KFW11" s="786"/>
      <c r="KFX11" s="786"/>
      <c r="KFY11" s="786"/>
      <c r="KFZ11" s="786"/>
      <c r="KGA11" s="786"/>
      <c r="KGB11" s="786"/>
      <c r="KGC11" s="786"/>
      <c r="KGD11" s="786"/>
      <c r="KGE11" s="786"/>
      <c r="KGF11" s="786"/>
      <c r="KGG11" s="786"/>
      <c r="KGH11" s="786"/>
      <c r="KGI11" s="786"/>
      <c r="KGJ11" s="786"/>
      <c r="KGK11" s="786"/>
      <c r="KGL11" s="786"/>
      <c r="KGM11" s="786"/>
      <c r="KGN11" s="786"/>
      <c r="KGO11" s="786"/>
      <c r="KGP11" s="786"/>
      <c r="KGQ11" s="786"/>
      <c r="KGR11" s="786"/>
      <c r="KGS11" s="786"/>
      <c r="KGT11" s="786"/>
      <c r="KGU11" s="786"/>
      <c r="KGV11" s="786"/>
      <c r="KGW11" s="786"/>
      <c r="KGX11" s="786"/>
      <c r="KGY11" s="786"/>
      <c r="KGZ11" s="786"/>
      <c r="KHA11" s="786"/>
      <c r="KHB11" s="786"/>
      <c r="KHC11" s="786"/>
      <c r="KHD11" s="786"/>
      <c r="KHE11" s="786"/>
      <c r="KHF11" s="786"/>
      <c r="KHG11" s="786"/>
      <c r="KHH11" s="786"/>
      <c r="KHI11" s="786"/>
      <c r="KHJ11" s="786"/>
      <c r="KHK11" s="786"/>
      <c r="KHL11" s="786"/>
      <c r="KHM11" s="786"/>
      <c r="KHN11" s="786"/>
      <c r="KHO11" s="786"/>
      <c r="KHP11" s="786"/>
      <c r="KHQ11" s="786"/>
      <c r="KHR11" s="786"/>
      <c r="KHS11" s="786"/>
      <c r="KHT11" s="786"/>
      <c r="KHU11" s="786"/>
      <c r="KHV11" s="786"/>
      <c r="KHW11" s="786"/>
      <c r="KHX11" s="786"/>
      <c r="KHY11" s="786"/>
      <c r="KHZ11" s="786"/>
      <c r="KIA11" s="786"/>
      <c r="KIB11" s="786"/>
      <c r="KIC11" s="786"/>
      <c r="KID11" s="786"/>
      <c r="KIE11" s="786"/>
      <c r="KIF11" s="786"/>
      <c r="KIG11" s="786"/>
      <c r="KIH11" s="786"/>
      <c r="KII11" s="786"/>
      <c r="KIJ11" s="786"/>
      <c r="KIK11" s="786"/>
      <c r="KIL11" s="786"/>
      <c r="KIM11" s="786"/>
      <c r="KIN11" s="786"/>
      <c r="KIO11" s="786"/>
      <c r="KIP11" s="786"/>
      <c r="KIQ11" s="786"/>
      <c r="KIR11" s="786"/>
      <c r="KIS11" s="786"/>
      <c r="KIT11" s="786"/>
      <c r="KIU11" s="786"/>
      <c r="KIV11" s="786"/>
      <c r="KIW11" s="786"/>
      <c r="KIX11" s="786"/>
      <c r="KIY11" s="786"/>
      <c r="KIZ11" s="786"/>
      <c r="KJA11" s="786"/>
      <c r="KJB11" s="786"/>
      <c r="KJC11" s="786"/>
      <c r="KJD11" s="786"/>
      <c r="KJE11" s="786"/>
      <c r="KJF11" s="786"/>
      <c r="KJG11" s="786"/>
      <c r="KJH11" s="786"/>
      <c r="KJI11" s="786"/>
      <c r="KJJ11" s="786"/>
      <c r="KJK11" s="786"/>
      <c r="KJL11" s="786"/>
      <c r="KJM11" s="786"/>
      <c r="KJN11" s="786"/>
      <c r="KJO11" s="786"/>
      <c r="KJP11" s="786"/>
      <c r="KJQ11" s="786"/>
      <c r="KJR11" s="786"/>
      <c r="KJS11" s="786"/>
      <c r="KJT11" s="786"/>
      <c r="KJU11" s="786"/>
      <c r="KJV11" s="786"/>
      <c r="KJW11" s="786"/>
      <c r="KJX11" s="786"/>
      <c r="KJY11" s="786"/>
      <c r="KJZ11" s="786"/>
      <c r="KKA11" s="786"/>
      <c r="KKB11" s="786"/>
      <c r="KKC11" s="786"/>
      <c r="KKD11" s="786"/>
      <c r="KKE11" s="786"/>
      <c r="KKF11" s="786"/>
      <c r="KKG11" s="786"/>
      <c r="KKH11" s="786"/>
      <c r="KKI11" s="786"/>
      <c r="KKJ11" s="786"/>
      <c r="KKK11" s="786"/>
      <c r="KKL11" s="786"/>
      <c r="KKM11" s="786"/>
      <c r="KKN11" s="786"/>
      <c r="KKO11" s="786"/>
      <c r="KKP11" s="786"/>
      <c r="KKQ11" s="786"/>
      <c r="KKR11" s="786"/>
      <c r="KKS11" s="786"/>
      <c r="KKT11" s="786"/>
      <c r="KKU11" s="786"/>
      <c r="KKV11" s="786"/>
      <c r="KKW11" s="786"/>
      <c r="KKX11" s="786"/>
      <c r="KKY11" s="786"/>
      <c r="KKZ11" s="786"/>
      <c r="KLA11" s="786"/>
      <c r="KLB11" s="786"/>
      <c r="KLC11" s="786"/>
      <c r="KLD11" s="786"/>
      <c r="KLE11" s="786"/>
      <c r="KLF11" s="786"/>
      <c r="KLG11" s="786"/>
      <c r="KLH11" s="786"/>
      <c r="KLI11" s="786"/>
      <c r="KLJ11" s="786"/>
      <c r="KLK11" s="786"/>
      <c r="KLL11" s="786"/>
      <c r="KLM11" s="786"/>
      <c r="KLN11" s="786"/>
      <c r="KLO11" s="786"/>
      <c r="KLP11" s="786"/>
      <c r="KLQ11" s="786"/>
      <c r="KLR11" s="786"/>
      <c r="KLS11" s="786"/>
      <c r="KLT11" s="786"/>
      <c r="KLU11" s="786"/>
      <c r="KLV11" s="786"/>
      <c r="KLW11" s="786"/>
      <c r="KLX11" s="786"/>
      <c r="KLY11" s="786"/>
      <c r="KLZ11" s="786"/>
      <c r="KMA11" s="786"/>
      <c r="KMB11" s="786"/>
      <c r="KMC11" s="786"/>
      <c r="KMD11" s="786"/>
      <c r="KME11" s="786"/>
      <c r="KMF11" s="786"/>
      <c r="KMG11" s="786"/>
      <c r="KMH11" s="786"/>
      <c r="KMI11" s="786"/>
      <c r="KMJ11" s="786"/>
      <c r="KMK11" s="786"/>
      <c r="KML11" s="786"/>
      <c r="KMM11" s="786"/>
      <c r="KMN11" s="786"/>
      <c r="KMO11" s="786"/>
      <c r="KMP11" s="786"/>
      <c r="KMQ11" s="786"/>
      <c r="KMR11" s="786"/>
      <c r="KMS11" s="786"/>
      <c r="KMT11" s="786"/>
      <c r="KMU11" s="786"/>
      <c r="KMV11" s="786"/>
      <c r="KMW11" s="786"/>
      <c r="KMX11" s="786"/>
      <c r="KMY11" s="786"/>
      <c r="KMZ11" s="786"/>
      <c r="KNA11" s="786"/>
      <c r="KNB11" s="786"/>
      <c r="KNC11" s="786"/>
      <c r="KND11" s="786"/>
      <c r="KNE11" s="786"/>
      <c r="KNF11" s="786"/>
      <c r="KNG11" s="786"/>
      <c r="KNH11" s="786"/>
      <c r="KNI11" s="786"/>
      <c r="KNJ11" s="786"/>
      <c r="KNK11" s="786"/>
      <c r="KNL11" s="786"/>
      <c r="KNM11" s="786"/>
      <c r="KNN11" s="786"/>
      <c r="KNO11" s="786"/>
      <c r="KNP11" s="786"/>
      <c r="KNQ11" s="786"/>
      <c r="KNR11" s="786"/>
      <c r="KNS11" s="786"/>
      <c r="KNT11" s="786"/>
      <c r="KNU11" s="786"/>
      <c r="KNV11" s="786"/>
      <c r="KNW11" s="786"/>
      <c r="KNX11" s="786"/>
      <c r="KNY11" s="786"/>
      <c r="KNZ11" s="786"/>
      <c r="KOA11" s="786"/>
      <c r="KOB11" s="786"/>
      <c r="KOC11" s="786"/>
      <c r="KOD11" s="786"/>
      <c r="KOE11" s="786"/>
      <c r="KOF11" s="786"/>
      <c r="KOG11" s="786"/>
      <c r="KOH11" s="786"/>
      <c r="KOI11" s="786"/>
      <c r="KOJ11" s="786"/>
      <c r="KOK11" s="786"/>
      <c r="KOL11" s="786"/>
      <c r="KOM11" s="786"/>
      <c r="KON11" s="786"/>
      <c r="KOO11" s="786"/>
      <c r="KOP11" s="786"/>
      <c r="KOQ11" s="786"/>
      <c r="KOR11" s="786"/>
      <c r="KOS11" s="786"/>
      <c r="KOT11" s="786"/>
      <c r="KOU11" s="786"/>
      <c r="KOV11" s="786"/>
      <c r="KOW11" s="786"/>
      <c r="KOX11" s="786"/>
      <c r="KOY11" s="786"/>
      <c r="KOZ11" s="786"/>
      <c r="KPA11" s="786"/>
      <c r="KPB11" s="786"/>
      <c r="KPC11" s="786"/>
      <c r="KPD11" s="786"/>
      <c r="KPE11" s="786"/>
      <c r="KPF11" s="786"/>
      <c r="KPG11" s="786"/>
      <c r="KPH11" s="786"/>
      <c r="KPI11" s="786"/>
      <c r="KPJ11" s="786"/>
      <c r="KPK11" s="786"/>
      <c r="KPL11" s="786"/>
      <c r="KPM11" s="786"/>
      <c r="KPN11" s="786"/>
      <c r="KPO11" s="786"/>
      <c r="KPP11" s="786"/>
      <c r="KPQ11" s="786"/>
      <c r="KPR11" s="786"/>
      <c r="KPS11" s="786"/>
      <c r="KPT11" s="786"/>
      <c r="KPU11" s="786"/>
      <c r="KPV11" s="786"/>
      <c r="KPW11" s="786"/>
      <c r="KPX11" s="786"/>
      <c r="KPY11" s="786"/>
      <c r="KPZ11" s="786"/>
      <c r="KQA11" s="786"/>
      <c r="KQB11" s="786"/>
      <c r="KQC11" s="786"/>
      <c r="KQD11" s="786"/>
      <c r="KQE11" s="786"/>
      <c r="KQF11" s="786"/>
      <c r="KQG11" s="786"/>
      <c r="KQH11" s="786"/>
      <c r="KQI11" s="786"/>
      <c r="KQJ11" s="786"/>
      <c r="KQK11" s="786"/>
      <c r="KQL11" s="786"/>
      <c r="KQM11" s="786"/>
      <c r="KQN11" s="786"/>
      <c r="KQO11" s="786"/>
      <c r="KQP11" s="786"/>
      <c r="KQQ11" s="786"/>
      <c r="KQR11" s="786"/>
      <c r="KQS11" s="786"/>
      <c r="KQT11" s="786"/>
      <c r="KQU11" s="786"/>
      <c r="KQV11" s="786"/>
      <c r="KQW11" s="786"/>
      <c r="KQX11" s="786"/>
      <c r="KQY11" s="786"/>
      <c r="KQZ11" s="786"/>
      <c r="KRA11" s="786"/>
      <c r="KRB11" s="786"/>
      <c r="KRC11" s="786"/>
      <c r="KRD11" s="786"/>
      <c r="KRE11" s="786"/>
      <c r="KRF11" s="786"/>
      <c r="KRG11" s="786"/>
      <c r="KRH11" s="786"/>
      <c r="KRI11" s="786"/>
      <c r="KRJ11" s="786"/>
      <c r="KRK11" s="786"/>
      <c r="KRL11" s="786"/>
      <c r="KRM11" s="786"/>
      <c r="KRN11" s="786"/>
      <c r="KRO11" s="786"/>
      <c r="KRP11" s="786"/>
      <c r="KRQ11" s="786"/>
      <c r="KRR11" s="786"/>
      <c r="KRS11" s="786"/>
      <c r="KRT11" s="786"/>
      <c r="KRU11" s="786"/>
      <c r="KRV11" s="786"/>
      <c r="KRW11" s="786"/>
      <c r="KRX11" s="786"/>
      <c r="KRY11" s="786"/>
      <c r="KRZ11" s="786"/>
      <c r="KSA11" s="786"/>
      <c r="KSB11" s="786"/>
      <c r="KSC11" s="786"/>
      <c r="KSD11" s="786"/>
      <c r="KSE11" s="786"/>
      <c r="KSF11" s="786"/>
      <c r="KSG11" s="786"/>
      <c r="KSH11" s="786"/>
      <c r="KSI11" s="786"/>
      <c r="KSJ11" s="786"/>
      <c r="KSK11" s="786"/>
      <c r="KSL11" s="786"/>
      <c r="KSM11" s="786"/>
      <c r="KSN11" s="786"/>
      <c r="KSO11" s="786"/>
      <c r="KSP11" s="786"/>
      <c r="KSQ11" s="786"/>
      <c r="KSR11" s="786"/>
      <c r="KSS11" s="786"/>
      <c r="KST11" s="786"/>
      <c r="KSU11" s="786"/>
      <c r="KSV11" s="786"/>
      <c r="KSW11" s="786"/>
      <c r="KSX11" s="786"/>
      <c r="KSY11" s="786"/>
      <c r="KSZ11" s="786"/>
      <c r="KTA11" s="786"/>
      <c r="KTB11" s="786"/>
      <c r="KTC11" s="786"/>
      <c r="KTD11" s="786"/>
      <c r="KTE11" s="786"/>
      <c r="KTF11" s="786"/>
      <c r="KTG11" s="786"/>
      <c r="KTH11" s="786"/>
      <c r="KTI11" s="786"/>
      <c r="KTJ11" s="786"/>
      <c r="KTK11" s="786"/>
      <c r="KTL11" s="786"/>
      <c r="KTM11" s="786"/>
      <c r="KTN11" s="786"/>
      <c r="KTO11" s="786"/>
      <c r="KTP11" s="786"/>
      <c r="KTQ11" s="786"/>
      <c r="KTR11" s="786"/>
      <c r="KTS11" s="786"/>
      <c r="KTT11" s="786"/>
      <c r="KTU11" s="786"/>
      <c r="KTV11" s="786"/>
      <c r="KTW11" s="786"/>
      <c r="KTX11" s="786"/>
      <c r="KTY11" s="786"/>
      <c r="KTZ11" s="786"/>
      <c r="KUA11" s="786"/>
      <c r="KUB11" s="786"/>
      <c r="KUC11" s="786"/>
      <c r="KUD11" s="786"/>
      <c r="KUE11" s="786"/>
      <c r="KUF11" s="786"/>
      <c r="KUG11" s="786"/>
      <c r="KUH11" s="786"/>
      <c r="KUI11" s="786"/>
      <c r="KUJ11" s="786"/>
      <c r="KUK11" s="786"/>
      <c r="KUL11" s="786"/>
      <c r="KUM11" s="786"/>
      <c r="KUN11" s="786"/>
      <c r="KUO11" s="786"/>
      <c r="KUP11" s="786"/>
      <c r="KUQ11" s="786"/>
      <c r="KUR11" s="786"/>
      <c r="KUS11" s="786"/>
      <c r="KUT11" s="786"/>
      <c r="KUU11" s="786"/>
      <c r="KUV11" s="786"/>
      <c r="KUW11" s="786"/>
      <c r="KUX11" s="786"/>
      <c r="KUY11" s="786"/>
      <c r="KUZ11" s="786"/>
      <c r="KVA11" s="786"/>
      <c r="KVB11" s="786"/>
      <c r="KVC11" s="786"/>
      <c r="KVD11" s="786"/>
      <c r="KVE11" s="786"/>
      <c r="KVF11" s="786"/>
      <c r="KVG11" s="786"/>
      <c r="KVH11" s="786"/>
      <c r="KVI11" s="786"/>
      <c r="KVJ11" s="786"/>
      <c r="KVK11" s="786"/>
      <c r="KVL11" s="786"/>
      <c r="KVM11" s="786"/>
      <c r="KVN11" s="786"/>
      <c r="KVO11" s="786"/>
      <c r="KVP11" s="786"/>
      <c r="KVQ11" s="786"/>
      <c r="KVR11" s="786"/>
      <c r="KVS11" s="786"/>
      <c r="KVT11" s="786"/>
      <c r="KVU11" s="786"/>
      <c r="KVV11" s="786"/>
      <c r="KVW11" s="786"/>
      <c r="KVX11" s="786"/>
      <c r="KVY11" s="786"/>
      <c r="KVZ11" s="786"/>
      <c r="KWA11" s="786"/>
      <c r="KWB11" s="786"/>
      <c r="KWC11" s="786"/>
      <c r="KWD11" s="786"/>
      <c r="KWE11" s="786"/>
      <c r="KWF11" s="786"/>
      <c r="KWG11" s="786"/>
      <c r="KWH11" s="786"/>
      <c r="KWI11" s="786"/>
      <c r="KWJ11" s="786"/>
      <c r="KWK11" s="786"/>
      <c r="KWL11" s="786"/>
      <c r="KWM11" s="786"/>
      <c r="KWN11" s="786"/>
      <c r="KWO11" s="786"/>
      <c r="KWP11" s="786"/>
      <c r="KWQ11" s="786"/>
      <c r="KWR11" s="786"/>
      <c r="KWS11" s="786"/>
      <c r="KWT11" s="786"/>
      <c r="KWU11" s="786"/>
      <c r="KWV11" s="786"/>
      <c r="KWW11" s="786"/>
      <c r="KWX11" s="786"/>
      <c r="KWY11" s="786"/>
      <c r="KWZ11" s="786"/>
      <c r="KXA11" s="786"/>
      <c r="KXB11" s="786"/>
      <c r="KXC11" s="786"/>
      <c r="KXD11" s="786"/>
      <c r="KXE11" s="786"/>
      <c r="KXF11" s="786"/>
      <c r="KXG11" s="786"/>
      <c r="KXH11" s="786"/>
      <c r="KXI11" s="786"/>
      <c r="KXJ11" s="786"/>
      <c r="KXK11" s="786"/>
      <c r="KXL11" s="786"/>
      <c r="KXM11" s="786"/>
      <c r="KXN11" s="786"/>
      <c r="KXO11" s="786"/>
      <c r="KXP11" s="786"/>
      <c r="KXQ11" s="786"/>
      <c r="KXR11" s="786"/>
      <c r="KXS11" s="786"/>
      <c r="KXT11" s="786"/>
      <c r="KXU11" s="786"/>
      <c r="KXV11" s="786"/>
      <c r="KXW11" s="786"/>
      <c r="KXX11" s="786"/>
      <c r="KXY11" s="786"/>
      <c r="KXZ11" s="786"/>
      <c r="KYA11" s="786"/>
      <c r="KYB11" s="786"/>
      <c r="KYC11" s="786"/>
      <c r="KYD11" s="786"/>
      <c r="KYE11" s="786"/>
      <c r="KYF11" s="786"/>
      <c r="KYG11" s="786"/>
      <c r="KYH11" s="786"/>
      <c r="KYI11" s="786"/>
      <c r="KYJ11" s="786"/>
      <c r="KYK11" s="786"/>
      <c r="KYL11" s="786"/>
      <c r="KYM11" s="786"/>
      <c r="KYN11" s="786"/>
      <c r="KYO11" s="786"/>
      <c r="KYP11" s="786"/>
      <c r="KYQ11" s="786"/>
      <c r="KYR11" s="786"/>
      <c r="KYS11" s="786"/>
      <c r="KYT11" s="786"/>
      <c r="KYU11" s="786"/>
      <c r="KYV11" s="786"/>
      <c r="KYW11" s="786"/>
      <c r="KYX11" s="786"/>
      <c r="KYY11" s="786"/>
      <c r="KYZ11" s="786"/>
      <c r="KZA11" s="786"/>
      <c r="KZB11" s="786"/>
      <c r="KZC11" s="786"/>
      <c r="KZD11" s="786"/>
      <c r="KZE11" s="786"/>
      <c r="KZF11" s="786"/>
      <c r="KZG11" s="786"/>
      <c r="KZH11" s="786"/>
      <c r="KZI11" s="786"/>
      <c r="KZJ11" s="786"/>
      <c r="KZK11" s="786"/>
      <c r="KZL11" s="786"/>
      <c r="KZM11" s="786"/>
      <c r="KZN11" s="786"/>
      <c r="KZO11" s="786"/>
      <c r="KZP11" s="786"/>
      <c r="KZQ11" s="786"/>
      <c r="KZR11" s="786"/>
      <c r="KZS11" s="786"/>
      <c r="KZT11" s="786"/>
      <c r="KZU11" s="786"/>
      <c r="KZV11" s="786"/>
      <c r="KZW11" s="786"/>
      <c r="KZX11" s="786"/>
      <c r="KZY11" s="786"/>
      <c r="KZZ11" s="786"/>
      <c r="LAA11" s="786"/>
      <c r="LAB11" s="786"/>
      <c r="LAC11" s="786"/>
      <c r="LAD11" s="786"/>
      <c r="LAE11" s="786"/>
      <c r="LAF11" s="786"/>
      <c r="LAG11" s="786"/>
      <c r="LAH11" s="786"/>
      <c r="LAI11" s="786"/>
      <c r="LAJ11" s="786"/>
      <c r="LAK11" s="786"/>
      <c r="LAL11" s="786"/>
      <c r="LAM11" s="786"/>
      <c r="LAN11" s="786"/>
      <c r="LAO11" s="786"/>
      <c r="LAP11" s="786"/>
      <c r="LAQ11" s="786"/>
      <c r="LAR11" s="786"/>
      <c r="LAS11" s="786"/>
      <c r="LAT11" s="786"/>
      <c r="LAU11" s="786"/>
      <c r="LAV11" s="786"/>
      <c r="LAW11" s="786"/>
      <c r="LAX11" s="786"/>
      <c r="LAY11" s="786"/>
      <c r="LAZ11" s="786"/>
      <c r="LBA11" s="786"/>
      <c r="LBB11" s="786"/>
      <c r="LBC11" s="786"/>
      <c r="LBD11" s="786"/>
      <c r="LBE11" s="786"/>
      <c r="LBF11" s="786"/>
      <c r="LBG11" s="786"/>
      <c r="LBH11" s="786"/>
      <c r="LBI11" s="786"/>
      <c r="LBJ11" s="786"/>
      <c r="LBK11" s="786"/>
      <c r="LBL11" s="786"/>
      <c r="LBM11" s="786"/>
      <c r="LBN11" s="786"/>
      <c r="LBO11" s="786"/>
      <c r="LBP11" s="786"/>
      <c r="LBQ11" s="786"/>
      <c r="LBR11" s="786"/>
      <c r="LBS11" s="786"/>
      <c r="LBT11" s="786"/>
      <c r="LBU11" s="786"/>
      <c r="LBV11" s="786"/>
      <c r="LBW11" s="786"/>
      <c r="LBX11" s="786"/>
      <c r="LBY11" s="786"/>
      <c r="LBZ11" s="786"/>
      <c r="LCA11" s="786"/>
      <c r="LCB11" s="786"/>
      <c r="LCC11" s="786"/>
      <c r="LCD11" s="786"/>
      <c r="LCE11" s="786"/>
      <c r="LCF11" s="786"/>
      <c r="LCG11" s="786"/>
      <c r="LCH11" s="786"/>
      <c r="LCI11" s="786"/>
      <c r="LCJ11" s="786"/>
      <c r="LCK11" s="786"/>
      <c r="LCL11" s="786"/>
      <c r="LCM11" s="786"/>
      <c r="LCN11" s="786"/>
      <c r="LCO11" s="786"/>
      <c r="LCP11" s="786"/>
      <c r="LCQ11" s="786"/>
      <c r="LCR11" s="786"/>
      <c r="LCS11" s="786"/>
      <c r="LCT11" s="786"/>
      <c r="LCU11" s="786"/>
      <c r="LCV11" s="786"/>
      <c r="LCW11" s="786"/>
      <c r="LCX11" s="786"/>
      <c r="LCY11" s="786"/>
      <c r="LCZ11" s="786"/>
      <c r="LDA11" s="786"/>
      <c r="LDB11" s="786"/>
      <c r="LDC11" s="786"/>
      <c r="LDD11" s="786"/>
      <c r="LDE11" s="786"/>
      <c r="LDF11" s="786"/>
      <c r="LDG11" s="786"/>
      <c r="LDH11" s="786"/>
      <c r="LDI11" s="786"/>
      <c r="LDJ11" s="786"/>
      <c r="LDK11" s="786"/>
      <c r="LDL11" s="786"/>
      <c r="LDM11" s="786"/>
      <c r="LDN11" s="786"/>
      <c r="LDO11" s="786"/>
      <c r="LDP11" s="786"/>
      <c r="LDQ11" s="786"/>
      <c r="LDR11" s="786"/>
      <c r="LDS11" s="786"/>
      <c r="LDT11" s="786"/>
      <c r="LDU11" s="786"/>
      <c r="LDV11" s="786"/>
      <c r="LDW11" s="786"/>
      <c r="LDX11" s="786"/>
      <c r="LDY11" s="786"/>
      <c r="LDZ11" s="786"/>
      <c r="LEA11" s="786"/>
      <c r="LEB11" s="786"/>
      <c r="LEC11" s="786"/>
      <c r="LED11" s="786"/>
      <c r="LEE11" s="786"/>
      <c r="LEF11" s="786"/>
      <c r="LEG11" s="786"/>
      <c r="LEH11" s="786"/>
      <c r="LEI11" s="786"/>
      <c r="LEJ11" s="786"/>
      <c r="LEK11" s="786"/>
      <c r="LEL11" s="786"/>
      <c r="LEM11" s="786"/>
      <c r="LEN11" s="786"/>
      <c r="LEO11" s="786"/>
      <c r="LEP11" s="786"/>
      <c r="LEQ11" s="786"/>
      <c r="LER11" s="786"/>
      <c r="LES11" s="786"/>
      <c r="LET11" s="786"/>
      <c r="LEU11" s="786"/>
      <c r="LEV11" s="786"/>
      <c r="LEW11" s="786"/>
      <c r="LEX11" s="786"/>
      <c r="LEY11" s="786"/>
      <c r="LEZ11" s="786"/>
      <c r="LFA11" s="786"/>
      <c r="LFB11" s="786"/>
      <c r="LFC11" s="786"/>
      <c r="LFD11" s="786"/>
      <c r="LFE11" s="786"/>
      <c r="LFF11" s="786"/>
      <c r="LFG11" s="786"/>
      <c r="LFH11" s="786"/>
      <c r="LFI11" s="786"/>
      <c r="LFJ11" s="786"/>
      <c r="LFK11" s="786"/>
      <c r="LFL11" s="786"/>
      <c r="LFM11" s="786"/>
      <c r="LFN11" s="786"/>
      <c r="LFO11" s="786"/>
      <c r="LFP11" s="786"/>
      <c r="LFQ11" s="786"/>
      <c r="LFR11" s="786"/>
      <c r="LFS11" s="786"/>
      <c r="LFT11" s="786"/>
      <c r="LFU11" s="786"/>
      <c r="LFV11" s="786"/>
      <c r="LFW11" s="786"/>
      <c r="LFX11" s="786"/>
      <c r="LFY11" s="786"/>
      <c r="LFZ11" s="786"/>
      <c r="LGA11" s="786"/>
      <c r="LGB11" s="786"/>
      <c r="LGC11" s="786"/>
      <c r="LGD11" s="786"/>
      <c r="LGE11" s="786"/>
      <c r="LGF11" s="786"/>
      <c r="LGG11" s="786"/>
      <c r="LGH11" s="786"/>
      <c r="LGI11" s="786"/>
      <c r="LGJ11" s="786"/>
      <c r="LGK11" s="786"/>
      <c r="LGL11" s="786"/>
      <c r="LGM11" s="786"/>
      <c r="LGN11" s="786"/>
      <c r="LGO11" s="786"/>
      <c r="LGP11" s="786"/>
      <c r="LGQ11" s="786"/>
      <c r="LGR11" s="786"/>
      <c r="LGS11" s="786"/>
      <c r="LGT11" s="786"/>
      <c r="LGU11" s="786"/>
      <c r="LGV11" s="786"/>
      <c r="LGW11" s="786"/>
      <c r="LGX11" s="786"/>
      <c r="LGY11" s="786"/>
      <c r="LGZ11" s="786"/>
      <c r="LHA11" s="786"/>
      <c r="LHB11" s="786"/>
      <c r="LHC11" s="786"/>
      <c r="LHD11" s="786"/>
      <c r="LHE11" s="786"/>
      <c r="LHF11" s="786"/>
    </row>
    <row r="12" s="28" customFormat="1" customHeight="1" spans="1:423">
      <c r="A12" s="95" t="s">
        <v>1610</v>
      </c>
      <c r="B12" s="415" t="s">
        <v>1626</v>
      </c>
      <c r="C12" s="95" t="s">
        <v>1747</v>
      </c>
      <c r="D12" s="95" t="s">
        <v>1820</v>
      </c>
      <c r="E12" s="95" t="s">
        <v>1396</v>
      </c>
      <c r="F12" s="104" t="s">
        <v>1817</v>
      </c>
      <c r="G12" s="19" t="s">
        <v>3761</v>
      </c>
      <c r="H12" s="414" t="s">
        <v>1819</v>
      </c>
      <c r="I12" s="99"/>
      <c r="J12" s="100"/>
      <c r="K12" s="454"/>
      <c r="L12" s="150">
        <f t="shared" si="8"/>
        <v>1074</v>
      </c>
      <c r="M12" s="151">
        <f t="shared" si="9"/>
        <v>1074</v>
      </c>
      <c r="N12" s="455"/>
      <c r="O12" s="37"/>
      <c r="P12" s="157"/>
      <c r="Q12" s="33">
        <f t="shared" si="10"/>
        <v>0</v>
      </c>
      <c r="R12" s="34">
        <f t="shared" si="11"/>
        <v>4500</v>
      </c>
      <c r="S12" s="490"/>
      <c r="T12" s="490"/>
      <c r="U12" s="490"/>
      <c r="V12" s="490"/>
      <c r="W12" s="490"/>
      <c r="X12" s="489"/>
      <c r="Y12" s="505"/>
      <c r="Z12" s="505"/>
      <c r="AA12" s="505"/>
      <c r="AB12" s="505"/>
      <c r="AC12" s="99"/>
      <c r="AD12" s="505"/>
      <c r="AE12" s="505"/>
      <c r="AF12" s="490"/>
      <c r="AG12" s="490">
        <v>2000</v>
      </c>
      <c r="AH12" s="490"/>
      <c r="AI12" s="490"/>
      <c r="AJ12" s="490"/>
      <c r="AK12" s="490"/>
      <c r="AL12" s="490"/>
      <c r="AM12" s="490"/>
      <c r="AN12" s="490"/>
      <c r="AO12" s="490"/>
      <c r="AP12" s="346">
        <v>2500</v>
      </c>
      <c r="AQ12" s="490"/>
      <c r="AR12" s="490"/>
      <c r="AS12" s="490"/>
      <c r="AT12" s="490"/>
      <c r="AU12" s="490"/>
      <c r="AV12" s="490"/>
      <c r="AW12" s="490"/>
      <c r="AX12" s="490"/>
      <c r="AY12" s="100"/>
      <c r="AZ12" s="48"/>
      <c r="BA12" s="48"/>
      <c r="BB12" s="48"/>
      <c r="BC12" s="48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>
        <v>12</v>
      </c>
      <c r="BS12" s="354"/>
      <c r="BT12" s="354"/>
      <c r="BU12" s="354"/>
      <c r="BV12" s="354"/>
      <c r="BW12" s="354">
        <v>12</v>
      </c>
      <c r="BX12" s="354">
        <v>10</v>
      </c>
      <c r="BY12" s="354">
        <v>12</v>
      </c>
      <c r="BZ12" s="354"/>
      <c r="CA12" s="354"/>
      <c r="CB12" s="354"/>
      <c r="CC12" s="354">
        <v>1</v>
      </c>
      <c r="CD12" s="354"/>
      <c r="CE12" s="354"/>
      <c r="CF12" s="354"/>
      <c r="CG12" s="354">
        <v>24</v>
      </c>
      <c r="CH12" s="354"/>
      <c r="CI12" s="354"/>
      <c r="CJ12" s="354"/>
      <c r="CK12" s="354"/>
      <c r="CL12" s="354"/>
      <c r="CM12" s="354"/>
      <c r="CN12" s="354"/>
      <c r="CO12" s="354"/>
      <c r="CP12" s="358"/>
      <c r="CQ12" s="48"/>
      <c r="CR12" s="354"/>
      <c r="CS12" s="354"/>
      <c r="CT12" s="355"/>
      <c r="CU12" s="354"/>
      <c r="CV12" s="354"/>
      <c r="CW12" s="354"/>
      <c r="CX12" s="354">
        <v>24</v>
      </c>
      <c r="CY12" s="354"/>
      <c r="CZ12" s="354">
        <v>72</v>
      </c>
      <c r="DA12" s="356"/>
      <c r="DB12" s="354"/>
      <c r="DC12" s="354"/>
      <c r="DD12" s="354"/>
      <c r="DE12" s="354"/>
      <c r="DF12" s="354">
        <v>2</v>
      </c>
      <c r="DG12" s="354">
        <v>1</v>
      </c>
      <c r="DH12" s="354">
        <v>1</v>
      </c>
      <c r="DI12" s="354">
        <v>1</v>
      </c>
      <c r="DJ12" s="354"/>
      <c r="DK12" s="354"/>
      <c r="DL12" s="354">
        <v>1</v>
      </c>
      <c r="DM12" s="354">
        <v>1</v>
      </c>
      <c r="DN12" s="354">
        <v>1</v>
      </c>
      <c r="DO12" s="354">
        <v>1</v>
      </c>
      <c r="DP12" s="354"/>
      <c r="DQ12" s="354">
        <v>12</v>
      </c>
      <c r="DR12" s="354">
        <v>1</v>
      </c>
      <c r="DS12" s="354"/>
      <c r="DT12" s="354"/>
      <c r="DU12" s="354">
        <v>3</v>
      </c>
      <c r="DV12" s="354">
        <v>1</v>
      </c>
      <c r="DW12" s="354"/>
      <c r="DX12" s="354"/>
      <c r="DY12" s="354"/>
      <c r="DZ12" s="357"/>
      <c r="EA12" s="356"/>
      <c r="EB12" s="356"/>
      <c r="EC12" s="356"/>
      <c r="ED12" s="356"/>
      <c r="EE12" s="358"/>
      <c r="EF12" s="48"/>
      <c r="EG12" s="46"/>
      <c r="EH12" s="46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8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354"/>
      <c r="FR12" s="354"/>
      <c r="FS12" s="354"/>
      <c r="FT12" s="354"/>
      <c r="FU12" s="354"/>
      <c r="FV12" s="354"/>
      <c r="FW12" s="354"/>
      <c r="FX12" s="354"/>
      <c r="FY12" s="354"/>
      <c r="FZ12" s="354"/>
      <c r="GA12" s="354"/>
      <c r="GB12" s="354"/>
      <c r="GC12" s="354"/>
      <c r="GD12" s="354"/>
      <c r="GE12" s="354">
        <v>2</v>
      </c>
      <c r="GF12" s="354"/>
      <c r="GG12" s="354"/>
      <c r="GH12" s="354"/>
      <c r="GI12" s="354"/>
      <c r="GJ12" s="354"/>
      <c r="GK12" s="354"/>
      <c r="GL12" s="354"/>
      <c r="GM12" s="354"/>
      <c r="GN12" s="354"/>
      <c r="GO12" s="354"/>
      <c r="GP12" s="354"/>
      <c r="GQ12" s="354">
        <v>12</v>
      </c>
      <c r="GR12" s="354">
        <v>24</v>
      </c>
      <c r="GS12" s="354"/>
      <c r="GT12" s="354"/>
      <c r="GU12" s="354"/>
      <c r="GV12" s="354"/>
      <c r="GW12" s="354"/>
      <c r="GX12" s="354"/>
      <c r="GY12" s="354"/>
      <c r="GZ12" s="354"/>
      <c r="HA12" s="354"/>
      <c r="HB12" s="354">
        <v>360</v>
      </c>
      <c r="HC12" s="354"/>
      <c r="HD12" s="354"/>
      <c r="HE12" s="354">
        <v>84</v>
      </c>
      <c r="HF12" s="354">
        <v>60</v>
      </c>
      <c r="HG12" s="354"/>
      <c r="HH12" s="354">
        <v>108</v>
      </c>
      <c r="HI12" s="354"/>
      <c r="HJ12" s="354"/>
      <c r="HK12" s="354">
        <v>24</v>
      </c>
      <c r="HL12" s="354">
        <v>120</v>
      </c>
      <c r="HM12" s="354">
        <v>204</v>
      </c>
      <c r="HN12" s="354">
        <v>108</v>
      </c>
      <c r="HO12" s="354"/>
      <c r="HP12" s="354"/>
      <c r="HQ12" s="354"/>
      <c r="HR12" s="354"/>
      <c r="HS12" s="354"/>
      <c r="HT12" s="354"/>
      <c r="HU12" s="354"/>
      <c r="HV12" s="354"/>
      <c r="HW12" s="354"/>
      <c r="HX12" s="354"/>
      <c r="HY12" s="354"/>
      <c r="HZ12" s="354">
        <v>362</v>
      </c>
      <c r="IA12" s="354">
        <v>96</v>
      </c>
      <c r="IB12" s="354">
        <v>36</v>
      </c>
      <c r="IC12" s="354">
        <v>24</v>
      </c>
      <c r="ID12" s="354"/>
      <c r="IE12" s="354">
        <v>204</v>
      </c>
      <c r="IF12" s="354">
        <v>120</v>
      </c>
      <c r="IG12" s="354"/>
      <c r="IH12" s="354"/>
      <c r="II12" s="354">
        <v>12</v>
      </c>
      <c r="IJ12" s="354"/>
      <c r="IK12" s="354"/>
      <c r="IL12" s="354"/>
      <c r="IM12" s="354"/>
      <c r="IN12" s="354"/>
      <c r="IO12" s="354">
        <v>96</v>
      </c>
      <c r="IP12" s="354">
        <v>96</v>
      </c>
      <c r="IQ12" s="354">
        <v>168</v>
      </c>
      <c r="IR12" s="50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354"/>
      <c r="JM12" s="354">
        <v>96</v>
      </c>
      <c r="JN12" s="354"/>
      <c r="JO12" s="354"/>
      <c r="JP12" s="354"/>
      <c r="JQ12" s="354"/>
      <c r="JR12" s="354"/>
      <c r="JS12" s="354"/>
      <c r="JT12" s="354"/>
      <c r="JU12" s="354"/>
      <c r="JV12" s="354"/>
      <c r="JW12" s="354"/>
      <c r="JX12" s="354"/>
      <c r="JY12" s="354"/>
      <c r="JZ12" s="354"/>
      <c r="KA12" s="354"/>
      <c r="KB12" s="354"/>
      <c r="KC12" s="354"/>
      <c r="KD12" s="354"/>
      <c r="KE12" s="354">
        <v>48</v>
      </c>
      <c r="KF12" s="354">
        <v>12</v>
      </c>
      <c r="KG12" s="354"/>
      <c r="KH12" s="354"/>
      <c r="KI12" s="354"/>
      <c r="KJ12" s="354">
        <v>48</v>
      </c>
      <c r="KK12" s="354"/>
      <c r="KL12" s="354"/>
      <c r="KM12" s="354"/>
      <c r="KN12" s="354">
        <v>36</v>
      </c>
      <c r="KO12" s="354"/>
      <c r="KP12" s="354"/>
      <c r="KQ12" s="354"/>
      <c r="KR12" s="354"/>
      <c r="KS12" s="354"/>
      <c r="KT12" s="354"/>
      <c r="KU12" s="354"/>
      <c r="KV12" s="660"/>
      <c r="KW12" s="47"/>
      <c r="KX12" s="47"/>
      <c r="KY12" s="47"/>
      <c r="KZ12" s="47"/>
      <c r="LA12" s="47"/>
      <c r="LB12" s="47"/>
      <c r="LC12" s="47"/>
      <c r="LD12" s="354"/>
      <c r="LE12" s="354"/>
      <c r="LF12" s="354"/>
      <c r="LG12" s="354"/>
      <c r="LH12" s="354"/>
      <c r="LI12" s="354">
        <v>240</v>
      </c>
      <c r="LJ12" s="354"/>
      <c r="LK12" s="354"/>
      <c r="LL12" s="354">
        <v>240</v>
      </c>
      <c r="LM12" s="354"/>
      <c r="LN12" s="354"/>
      <c r="LO12" s="354"/>
      <c r="LP12" s="354"/>
      <c r="LQ12" s="354"/>
      <c r="LR12" s="354"/>
      <c r="LS12" s="354"/>
      <c r="LT12" s="354"/>
      <c r="LU12" s="354"/>
      <c r="LV12" s="354"/>
      <c r="LW12" s="660"/>
      <c r="LX12" s="354"/>
      <c r="LY12" s="354"/>
      <c r="LZ12" s="354">
        <v>72</v>
      </c>
      <c r="MA12" s="354"/>
      <c r="MB12" s="354">
        <v>97</v>
      </c>
      <c r="MC12" s="354"/>
      <c r="MD12" s="354"/>
      <c r="ME12" s="354"/>
      <c r="MF12" s="354">
        <v>24</v>
      </c>
      <c r="MG12" s="354"/>
      <c r="MH12" s="354"/>
      <c r="MI12" s="354"/>
      <c r="MJ12" s="354"/>
      <c r="MK12" s="354"/>
      <c r="ML12" s="354"/>
      <c r="MM12" s="354"/>
      <c r="MN12" s="354"/>
      <c r="MO12" s="354"/>
      <c r="MP12" s="354"/>
      <c r="MQ12" s="354"/>
      <c r="MR12" s="354"/>
      <c r="MS12" s="51"/>
      <c r="MT12" s="364">
        <f t="shared" ref="MT12:MT75" si="12">SUM(EF12:IR12)</f>
        <v>2320</v>
      </c>
      <c r="MU12" s="365">
        <f t="shared" ref="MU12:MU75" si="13">SUM(IS12:MS12)</f>
        <v>913</v>
      </c>
      <c r="MV12" s="366">
        <f t="shared" ref="MV12:MV75" si="14">MU12+MT12</f>
        <v>3233</v>
      </c>
      <c r="MW12" s="365"/>
      <c r="MX12" s="365"/>
      <c r="MY12" s="54"/>
      <c r="MZ12" s="708">
        <v>12.99</v>
      </c>
      <c r="NA12" s="708">
        <v>3.25</v>
      </c>
      <c r="NB12" s="709">
        <f t="shared" ref="NB12:NB75" si="15">NA12*NP12</f>
        <v>10507.25</v>
      </c>
      <c r="NC12" s="710"/>
      <c r="ND12" s="710">
        <v>14.3</v>
      </c>
      <c r="NE12" s="738">
        <f t="shared" ref="NE12:NE23" si="16">1-ND12/6.7/NA12</f>
        <v>0.343283582089552</v>
      </c>
      <c r="NF12" s="739"/>
      <c r="NG12" s="739">
        <v>3000</v>
      </c>
      <c r="NH12" s="739">
        <v>14.3</v>
      </c>
      <c r="NI12" s="740">
        <f t="shared" ref="NI12:NI75" si="17">ND12*NS12</f>
        <v>15358.2</v>
      </c>
      <c r="NJ12" s="738">
        <f t="shared" ref="NJ12:NJ15" si="18">1-NH12/6.7/NA12</f>
        <v>0.343283582089552</v>
      </c>
      <c r="NK12" s="741">
        <v>44696</v>
      </c>
      <c r="NL12" s="742">
        <v>44682</v>
      </c>
      <c r="NM12" s="739">
        <f ca="1" t="shared" ref="NM12:NM75" si="19">NN12/30</f>
        <v>13.1666666666667</v>
      </c>
      <c r="NN12" s="739">
        <f ca="1" t="shared" ref="NN12:NN75" si="20">DATEDIF(NL12,TODAY(),"D")</f>
        <v>395</v>
      </c>
      <c r="NO12" s="760">
        <v>0</v>
      </c>
      <c r="NP12" s="739">
        <f t="shared" ref="NP12:NP75" si="21">MV12</f>
        <v>3233</v>
      </c>
      <c r="NQ12" s="761">
        <f t="shared" ref="NQ12:NQ75" si="22">NP12/((NO12+NS12)/2)</f>
        <v>6.02048417132216</v>
      </c>
      <c r="NR12" s="739">
        <f ca="1" t="shared" ref="NR12:NR75" si="23">NQ12/NN12*365</f>
        <v>5.56323220894326</v>
      </c>
      <c r="NS12" s="739">
        <f t="shared" ref="NS12:NS75" si="24">L12</f>
        <v>1074</v>
      </c>
      <c r="NT12" s="739"/>
      <c r="NU12" s="739">
        <f ca="1" t="shared" ref="NU12:NU75" si="25">NP12/NM12</f>
        <v>245.544303797468</v>
      </c>
      <c r="NV12" s="769">
        <f ca="1" t="shared" ref="NV12:NV75" si="26">NP12/NN12</f>
        <v>8.18481012658228</v>
      </c>
      <c r="NW12" s="769">
        <f ca="1" t="shared" ref="NW12:NW75" si="27">NS12/NV12</f>
        <v>131.218682338385</v>
      </c>
      <c r="NX12" s="739"/>
      <c r="NY12" s="739"/>
      <c r="NZ12" s="739"/>
      <c r="OA12" s="739"/>
      <c r="OB12" s="739"/>
      <c r="OC12" s="739"/>
      <c r="OD12" s="739"/>
      <c r="OE12" s="743">
        <f t="shared" ref="OE12:OE75" si="28">KW12+IS12+IT12+ET12+EP12+EN12+EM12+EL12+EK12+EJ12+EI12+EH12+EG12+EF12</f>
        <v>0</v>
      </c>
      <c r="OF12" s="743">
        <f t="shared" ref="OF12:OF75" si="29">LA12+KZ12+KY12+KX12+IW12+IV12+IU12+EV12+ER12+EO12</f>
        <v>0</v>
      </c>
      <c r="OG12" s="743">
        <f t="shared" ref="OG12:OG75" si="30">LY12+LX12+LG12+LF12+LE12+LD12+LC12+LB12+IY12+IX12+FG12+FF12+FE12+FC12+FB12+FA12+EZ12+EX12+EW12+ES12+FI12</f>
        <v>0</v>
      </c>
      <c r="OH12" s="743">
        <f t="shared" ref="OH12:OH75" si="31">LH12+JD12+JB12+JA12+IZ12+FT12+FM12+FL12+FK12+FJ12+FH12+FD12</f>
        <v>0</v>
      </c>
      <c r="OI12" s="743">
        <f t="shared" ref="OI12:OI75" si="32">JH12+JG12+JF12+GD12+FV12+FU12+FR12+FO12+FR12+FW12+FS12</f>
        <v>0</v>
      </c>
      <c r="OJ12" s="739">
        <f t="shared" ref="OJ12:OJ75" si="33">JI12+GQ12+GP12+GO12+GM12+GK12+GJ12+GI12+GH12+GG12+GF12+GE12+GB12+GA12+FZ12+FY12+FX12+FP12</f>
        <v>14</v>
      </c>
      <c r="OK12" s="739">
        <f t="shared" ref="OK12:OK75" si="34">LZ12+LM12+LL12+LK12+LJ12+LI12+JU12+JT12+JS12+JR12+JQ12+JP12+JO12+JN12+JM12+JL12+JK12+JJ12+GW12+GV12+GU12+GT12+GR12+GN12</f>
        <v>672</v>
      </c>
      <c r="OL12" s="739">
        <f t="shared" ref="OL12:OL75" si="35">LN12+JX12+JW12+JV12+GY12+GX12+GL12+FN12+FQ12+GS12</f>
        <v>0</v>
      </c>
      <c r="OM12" s="739">
        <f t="shared" ref="OM12:OM75" si="36">MB12+MA12+KH12+KG12+KF12+KE12+KD12+KC12+KB12+KA12+JZ12+JY12+HI12+HF12+HC12+GZ12+LO12</f>
        <v>217</v>
      </c>
      <c r="ON12" s="739">
        <f t="shared" ref="ON12:ON75" si="37">MF12+ME12+MD12+MC12+LP12+LQ12+HT12+HN12+HM12+HL12+HK12+HH12+HG12+HE12</f>
        <v>672</v>
      </c>
      <c r="OO12" s="739">
        <f t="shared" ref="OO12:OO75" si="38">MI12+MG12+LU12+LT12+LS12+LR12+KQ12+KN12+KM12+KL12+KK12+KJ12+KI12+II12+IA12+HY12+HW12+HV12+HS12+HR12+HQ12+HP12+HJ12+HD12</f>
        <v>192</v>
      </c>
      <c r="OP12" s="739"/>
      <c r="OQ12" s="739">
        <f t="shared" ref="OQ12:OQ75" si="39">MJ12+MH12+KP12+KO12+IL12+IK12+IJ12+IH12+IG12+IF12+IE12+ID12+IC12+IB12+HZ12+HX12+HU12+HB12</f>
        <v>1106</v>
      </c>
      <c r="OR12" s="739">
        <f t="shared" ref="OR12:OR75" si="40">OQ12+OM12+OL12+OK12+OJ12+OI12+OH12+OG12+OF12+OE12+ON12+OO12+OP12</f>
        <v>2873</v>
      </c>
      <c r="OS12" s="739">
        <f t="shared" ref="OS12:OS75" si="41">JE12</f>
        <v>0</v>
      </c>
      <c r="OT12" s="739">
        <f t="shared" ref="OT12:OT75" si="42">OR12+OS12-MV12</f>
        <v>-360</v>
      </c>
      <c r="OU12" s="739"/>
      <c r="OV12" s="739"/>
      <c r="OW12" s="739"/>
      <c r="OX12" s="739"/>
      <c r="OY12" s="739"/>
      <c r="OZ12" s="739"/>
      <c r="PA12" s="739"/>
      <c r="PB12" s="739"/>
      <c r="PC12" s="739"/>
      <c r="PD12" s="739"/>
      <c r="PE12" s="739"/>
      <c r="PF12" s="739"/>
      <c r="PG12" s="739"/>
    </row>
    <row r="13" s="28" customFormat="1" customHeight="1" spans="1:423">
      <c r="A13" s="95" t="s">
        <v>1610</v>
      </c>
      <c r="B13" s="415" t="s">
        <v>1626</v>
      </c>
      <c r="C13" s="95" t="s">
        <v>1747</v>
      </c>
      <c r="D13" s="95" t="s">
        <v>1820</v>
      </c>
      <c r="E13" s="95" t="s">
        <v>1396</v>
      </c>
      <c r="F13" s="104" t="s">
        <v>1821</v>
      </c>
      <c r="G13" s="19" t="s">
        <v>3762</v>
      </c>
      <c r="H13" s="414" t="s">
        <v>1823</v>
      </c>
      <c r="I13" s="99"/>
      <c r="J13" s="100"/>
      <c r="K13" s="454"/>
      <c r="L13" s="150">
        <f t="shared" si="8"/>
        <v>1783</v>
      </c>
      <c r="M13" s="151">
        <f t="shared" si="9"/>
        <v>1783</v>
      </c>
      <c r="N13" s="455"/>
      <c r="O13" s="37"/>
      <c r="P13" s="157"/>
      <c r="Q13" s="33">
        <f t="shared" si="10"/>
        <v>0</v>
      </c>
      <c r="R13" s="34">
        <f t="shared" si="11"/>
        <v>4500</v>
      </c>
      <c r="S13" s="490"/>
      <c r="T13" s="490"/>
      <c r="U13" s="490"/>
      <c r="V13" s="490"/>
      <c r="W13" s="490"/>
      <c r="X13" s="489"/>
      <c r="Y13" s="505"/>
      <c r="Z13" s="505"/>
      <c r="AA13" s="505"/>
      <c r="AB13" s="505"/>
      <c r="AC13" s="99"/>
      <c r="AD13" s="505"/>
      <c r="AE13" s="505"/>
      <c r="AF13" s="490"/>
      <c r="AG13" s="490">
        <v>2000</v>
      </c>
      <c r="AH13" s="490"/>
      <c r="AI13" s="490"/>
      <c r="AJ13" s="490"/>
      <c r="AK13" s="490"/>
      <c r="AL13" s="490"/>
      <c r="AM13" s="490"/>
      <c r="AN13" s="490"/>
      <c r="AO13" s="490"/>
      <c r="AP13" s="346">
        <v>2500</v>
      </c>
      <c r="AQ13" s="490"/>
      <c r="AR13" s="490"/>
      <c r="AS13" s="490"/>
      <c r="AT13" s="490"/>
      <c r="AU13" s="490"/>
      <c r="AV13" s="490"/>
      <c r="AW13" s="490"/>
      <c r="AX13" s="490"/>
      <c r="AY13" s="100"/>
      <c r="AZ13" s="48"/>
      <c r="BA13" s="48"/>
      <c r="BB13" s="48"/>
      <c r="BC13" s="48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>
        <v>12</v>
      </c>
      <c r="BS13" s="354"/>
      <c r="BT13" s="354"/>
      <c r="BU13" s="354"/>
      <c r="BV13" s="354"/>
      <c r="BW13" s="354">
        <v>12</v>
      </c>
      <c r="BX13" s="354">
        <v>10</v>
      </c>
      <c r="BY13" s="354">
        <v>12</v>
      </c>
      <c r="BZ13" s="354"/>
      <c r="CA13" s="354"/>
      <c r="CB13" s="354"/>
      <c r="CC13" s="354"/>
      <c r="CD13" s="354"/>
      <c r="CE13" s="354"/>
      <c r="CF13" s="354"/>
      <c r="CG13" s="354">
        <v>24</v>
      </c>
      <c r="CH13" s="354"/>
      <c r="CI13" s="354"/>
      <c r="CJ13" s="354"/>
      <c r="CK13" s="354"/>
      <c r="CL13" s="354"/>
      <c r="CM13" s="354"/>
      <c r="CN13" s="354"/>
      <c r="CO13" s="354"/>
      <c r="CP13" s="358"/>
      <c r="CQ13" s="48"/>
      <c r="CR13" s="354"/>
      <c r="CS13" s="354"/>
      <c r="CT13" s="355"/>
      <c r="CU13" s="354"/>
      <c r="CV13" s="354"/>
      <c r="CW13" s="354"/>
      <c r="CX13" s="354">
        <v>24</v>
      </c>
      <c r="CY13" s="354"/>
      <c r="CZ13" s="354">
        <v>72</v>
      </c>
      <c r="DA13" s="356">
        <v>-24</v>
      </c>
      <c r="DB13" s="354"/>
      <c r="DC13" s="354"/>
      <c r="DD13" s="354"/>
      <c r="DE13" s="354"/>
      <c r="DF13" s="354">
        <v>2</v>
      </c>
      <c r="DG13" s="354"/>
      <c r="DH13" s="354"/>
      <c r="DI13" s="354">
        <v>1</v>
      </c>
      <c r="DJ13" s="354"/>
      <c r="DK13" s="354"/>
      <c r="DL13" s="354"/>
      <c r="DM13" s="354"/>
      <c r="DN13" s="354"/>
      <c r="DO13" s="354">
        <v>1</v>
      </c>
      <c r="DP13" s="354"/>
      <c r="DQ13" s="354">
        <v>12</v>
      </c>
      <c r="DR13" s="354"/>
      <c r="DS13" s="354"/>
      <c r="DT13" s="354"/>
      <c r="DU13" s="354">
        <v>3</v>
      </c>
      <c r="DV13" s="354">
        <v>1</v>
      </c>
      <c r="DW13" s="354"/>
      <c r="DX13" s="354"/>
      <c r="DY13" s="354"/>
      <c r="DZ13" s="357"/>
      <c r="EA13" s="356"/>
      <c r="EB13" s="356"/>
      <c r="EC13" s="356"/>
      <c r="ED13" s="356"/>
      <c r="EE13" s="358"/>
      <c r="EF13" s="48"/>
      <c r="EG13" s="46"/>
      <c r="EH13" s="46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8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354"/>
      <c r="FR13" s="354"/>
      <c r="FS13" s="354"/>
      <c r="FT13" s="354"/>
      <c r="FU13" s="354"/>
      <c r="FV13" s="354"/>
      <c r="FW13" s="354"/>
      <c r="FX13" s="354"/>
      <c r="FY13" s="354"/>
      <c r="FZ13" s="354"/>
      <c r="GA13" s="354"/>
      <c r="GB13" s="354"/>
      <c r="GC13" s="354"/>
      <c r="GD13" s="354"/>
      <c r="GE13" s="354">
        <v>2</v>
      </c>
      <c r="GF13" s="354"/>
      <c r="GG13" s="354"/>
      <c r="GH13" s="354"/>
      <c r="GI13" s="354"/>
      <c r="GJ13" s="354"/>
      <c r="GK13" s="354"/>
      <c r="GL13" s="354"/>
      <c r="GM13" s="354"/>
      <c r="GN13" s="354"/>
      <c r="GO13" s="354"/>
      <c r="GP13" s="354"/>
      <c r="GQ13" s="354">
        <v>12</v>
      </c>
      <c r="GR13" s="354">
        <v>24</v>
      </c>
      <c r="GS13" s="354"/>
      <c r="GT13" s="354"/>
      <c r="GU13" s="354"/>
      <c r="GV13" s="354"/>
      <c r="GW13" s="354"/>
      <c r="GX13" s="354"/>
      <c r="GY13" s="354"/>
      <c r="GZ13" s="354"/>
      <c r="HA13" s="354"/>
      <c r="HB13" s="354">
        <v>240</v>
      </c>
      <c r="HC13" s="354"/>
      <c r="HD13" s="354"/>
      <c r="HE13" s="354">
        <v>84</v>
      </c>
      <c r="HF13" s="354">
        <v>78</v>
      </c>
      <c r="HG13" s="354"/>
      <c r="HH13" s="354"/>
      <c r="HI13" s="354"/>
      <c r="HJ13" s="354"/>
      <c r="HK13" s="354">
        <v>24</v>
      </c>
      <c r="HL13" s="354">
        <v>120</v>
      </c>
      <c r="HM13" s="354">
        <v>204</v>
      </c>
      <c r="HN13" s="354">
        <v>108</v>
      </c>
      <c r="HO13" s="354"/>
      <c r="HP13" s="354"/>
      <c r="HQ13" s="354"/>
      <c r="HR13" s="354"/>
      <c r="HS13" s="354"/>
      <c r="HT13" s="354"/>
      <c r="HU13" s="354"/>
      <c r="HV13" s="354"/>
      <c r="HW13" s="354"/>
      <c r="HX13" s="354"/>
      <c r="HY13" s="354"/>
      <c r="HZ13" s="354">
        <v>242</v>
      </c>
      <c r="IA13" s="354">
        <v>96</v>
      </c>
      <c r="IB13" s="354">
        <v>36</v>
      </c>
      <c r="IC13" s="354">
        <v>24</v>
      </c>
      <c r="ID13" s="354"/>
      <c r="IE13" s="354">
        <v>204</v>
      </c>
      <c r="IF13" s="354">
        <v>108</v>
      </c>
      <c r="IG13" s="354"/>
      <c r="IH13" s="354"/>
      <c r="II13" s="354"/>
      <c r="IJ13" s="354"/>
      <c r="IK13" s="354"/>
      <c r="IL13" s="354"/>
      <c r="IM13" s="354"/>
      <c r="IN13" s="354"/>
      <c r="IO13" s="354">
        <v>36</v>
      </c>
      <c r="IP13" s="354">
        <v>72</v>
      </c>
      <c r="IQ13" s="354"/>
      <c r="IR13" s="50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354"/>
      <c r="JM13" s="354">
        <v>96</v>
      </c>
      <c r="JN13" s="354"/>
      <c r="JO13" s="354"/>
      <c r="JP13" s="354"/>
      <c r="JQ13" s="354"/>
      <c r="JR13" s="354"/>
      <c r="JS13" s="354"/>
      <c r="JT13" s="354"/>
      <c r="JU13" s="354"/>
      <c r="JV13" s="354"/>
      <c r="JW13" s="354"/>
      <c r="JX13" s="354"/>
      <c r="JY13" s="354"/>
      <c r="JZ13" s="354"/>
      <c r="KA13" s="354"/>
      <c r="KB13" s="354"/>
      <c r="KC13" s="354"/>
      <c r="KD13" s="354"/>
      <c r="KE13" s="354"/>
      <c r="KF13" s="354">
        <v>24</v>
      </c>
      <c r="KG13" s="354"/>
      <c r="KH13" s="354"/>
      <c r="KI13" s="354"/>
      <c r="KJ13" s="354">
        <v>48</v>
      </c>
      <c r="KK13" s="354"/>
      <c r="KL13" s="354"/>
      <c r="KM13" s="354"/>
      <c r="KN13" s="354">
        <v>36</v>
      </c>
      <c r="KO13" s="354"/>
      <c r="KP13" s="354"/>
      <c r="KQ13" s="354"/>
      <c r="KR13" s="354"/>
      <c r="KS13" s="354"/>
      <c r="KT13" s="354"/>
      <c r="KU13" s="354"/>
      <c r="KV13" s="51"/>
      <c r="KW13" s="47"/>
      <c r="KX13" s="47"/>
      <c r="KY13" s="47"/>
      <c r="KZ13" s="47"/>
      <c r="LA13" s="47"/>
      <c r="LB13" s="47"/>
      <c r="LC13" s="47"/>
      <c r="LD13" s="361"/>
      <c r="LE13" s="361"/>
      <c r="LF13" s="361"/>
      <c r="LG13" s="361"/>
      <c r="LH13" s="361"/>
      <c r="LI13" s="354">
        <v>240</v>
      </c>
      <c r="LJ13" s="354"/>
      <c r="LK13" s="354"/>
      <c r="LL13" s="354">
        <v>240</v>
      </c>
      <c r="LM13" s="354"/>
      <c r="LN13" s="354"/>
      <c r="LO13" s="354"/>
      <c r="LP13" s="354"/>
      <c r="LQ13" s="354"/>
      <c r="LR13" s="354"/>
      <c r="LS13" s="354"/>
      <c r="LT13" s="354"/>
      <c r="LU13" s="354"/>
      <c r="LV13" s="354"/>
      <c r="LW13" s="51"/>
      <c r="LX13" s="354"/>
      <c r="LY13" s="354"/>
      <c r="LZ13" s="354">
        <v>72</v>
      </c>
      <c r="MA13" s="354"/>
      <c r="MB13" s="354">
        <v>61</v>
      </c>
      <c r="MC13" s="354"/>
      <c r="MD13" s="354"/>
      <c r="ME13" s="354"/>
      <c r="MF13" s="354">
        <v>24</v>
      </c>
      <c r="MG13" s="354"/>
      <c r="MH13" s="354"/>
      <c r="MI13" s="354"/>
      <c r="MJ13" s="354"/>
      <c r="MK13" s="354"/>
      <c r="ML13" s="354"/>
      <c r="MM13" s="354"/>
      <c r="MN13" s="354"/>
      <c r="MO13" s="354"/>
      <c r="MP13" s="354"/>
      <c r="MQ13" s="354"/>
      <c r="MR13" s="354"/>
      <c r="MS13" s="51"/>
      <c r="MT13" s="364">
        <f t="shared" si="12"/>
        <v>1714</v>
      </c>
      <c r="MU13" s="365">
        <f t="shared" si="13"/>
        <v>841</v>
      </c>
      <c r="MV13" s="366">
        <f t="shared" si="14"/>
        <v>2555</v>
      </c>
      <c r="MW13" s="365"/>
      <c r="MX13" s="365"/>
      <c r="MY13" s="54"/>
      <c r="MZ13" s="708">
        <v>12.99</v>
      </c>
      <c r="NA13" s="708">
        <v>3.25</v>
      </c>
      <c r="NB13" s="709">
        <f t="shared" si="15"/>
        <v>8303.75</v>
      </c>
      <c r="NC13" s="710"/>
      <c r="ND13" s="710">
        <v>14.3</v>
      </c>
      <c r="NE13" s="738">
        <f t="shared" si="16"/>
        <v>0.343283582089552</v>
      </c>
      <c r="NF13" s="739"/>
      <c r="NG13" s="739">
        <v>3000</v>
      </c>
      <c r="NH13" s="739">
        <v>14.3</v>
      </c>
      <c r="NI13" s="740">
        <f t="shared" si="17"/>
        <v>25496.9</v>
      </c>
      <c r="NJ13" s="738">
        <f t="shared" si="18"/>
        <v>0.343283582089552</v>
      </c>
      <c r="NK13" s="741">
        <v>44696</v>
      </c>
      <c r="NL13" s="742">
        <v>44682</v>
      </c>
      <c r="NM13" s="739">
        <f ca="1" t="shared" si="19"/>
        <v>13.1666666666667</v>
      </c>
      <c r="NN13" s="739">
        <f ca="1" t="shared" si="20"/>
        <v>395</v>
      </c>
      <c r="NO13" s="760">
        <v>0</v>
      </c>
      <c r="NP13" s="739">
        <f t="shared" si="21"/>
        <v>2555</v>
      </c>
      <c r="NQ13" s="761">
        <f t="shared" si="22"/>
        <v>2.86595625350533</v>
      </c>
      <c r="NR13" s="739">
        <f ca="1" t="shared" si="23"/>
        <v>2.64828868994796</v>
      </c>
      <c r="NS13" s="739">
        <f t="shared" si="24"/>
        <v>1783</v>
      </c>
      <c r="NT13" s="739"/>
      <c r="NU13" s="739">
        <f ca="1" t="shared" si="25"/>
        <v>194.050632911392</v>
      </c>
      <c r="NV13" s="769">
        <f ca="1" t="shared" si="26"/>
        <v>6.46835443037975</v>
      </c>
      <c r="NW13" s="769">
        <f ca="1" t="shared" si="27"/>
        <v>275.649706457926</v>
      </c>
      <c r="NX13" s="739"/>
      <c r="NY13" s="739"/>
      <c r="NZ13" s="739"/>
      <c r="OA13" s="739"/>
      <c r="OB13" s="739"/>
      <c r="OC13" s="739"/>
      <c r="OD13" s="739"/>
      <c r="OE13" s="743">
        <f t="shared" si="28"/>
        <v>0</v>
      </c>
      <c r="OF13" s="743">
        <f t="shared" si="29"/>
        <v>0</v>
      </c>
      <c r="OG13" s="743">
        <f t="shared" si="30"/>
        <v>0</v>
      </c>
      <c r="OH13" s="743">
        <f t="shared" si="31"/>
        <v>0</v>
      </c>
      <c r="OI13" s="743">
        <f t="shared" si="32"/>
        <v>0</v>
      </c>
      <c r="OJ13" s="739">
        <f t="shared" si="33"/>
        <v>14</v>
      </c>
      <c r="OK13" s="739">
        <f t="shared" si="34"/>
        <v>672</v>
      </c>
      <c r="OL13" s="739">
        <f t="shared" si="35"/>
        <v>0</v>
      </c>
      <c r="OM13" s="739">
        <f t="shared" si="36"/>
        <v>163</v>
      </c>
      <c r="ON13" s="739">
        <f t="shared" si="37"/>
        <v>564</v>
      </c>
      <c r="OO13" s="739">
        <f t="shared" si="38"/>
        <v>180</v>
      </c>
      <c r="OP13" s="739"/>
      <c r="OQ13" s="739">
        <f t="shared" si="39"/>
        <v>854</v>
      </c>
      <c r="OR13" s="739">
        <f t="shared" si="40"/>
        <v>2447</v>
      </c>
      <c r="OS13" s="739">
        <f t="shared" si="41"/>
        <v>0</v>
      </c>
      <c r="OT13" s="739">
        <f t="shared" si="42"/>
        <v>-108</v>
      </c>
      <c r="OU13" s="739"/>
      <c r="OV13" s="739"/>
      <c r="OW13" s="739"/>
      <c r="OX13" s="739"/>
      <c r="OY13" s="739"/>
      <c r="OZ13" s="739"/>
      <c r="PA13" s="739"/>
      <c r="PB13" s="739"/>
      <c r="PC13" s="739"/>
      <c r="PD13" s="739"/>
      <c r="PE13" s="739"/>
      <c r="PF13" s="739"/>
      <c r="PG13" s="739"/>
    </row>
    <row r="14" s="28" customFormat="1" customHeight="1" spans="1:423">
      <c r="A14" s="95" t="s">
        <v>1610</v>
      </c>
      <c r="B14" s="415" t="s">
        <v>1626</v>
      </c>
      <c r="C14" s="95" t="s">
        <v>1747</v>
      </c>
      <c r="D14" s="95" t="s">
        <v>1820</v>
      </c>
      <c r="E14" s="95" t="s">
        <v>1396</v>
      </c>
      <c r="F14" s="104" t="s">
        <v>1824</v>
      </c>
      <c r="G14" s="19" t="s">
        <v>3763</v>
      </c>
      <c r="H14" s="414" t="s">
        <v>1826</v>
      </c>
      <c r="I14" s="99"/>
      <c r="J14" s="100"/>
      <c r="K14" s="454"/>
      <c r="L14" s="150">
        <f t="shared" si="8"/>
        <v>2073</v>
      </c>
      <c r="M14" s="151">
        <f t="shared" si="9"/>
        <v>2073</v>
      </c>
      <c r="N14" s="455"/>
      <c r="O14" s="37"/>
      <c r="P14" s="157"/>
      <c r="Q14" s="33">
        <f t="shared" si="10"/>
        <v>0</v>
      </c>
      <c r="R14" s="34">
        <f t="shared" si="11"/>
        <v>4500</v>
      </c>
      <c r="S14" s="490"/>
      <c r="T14" s="490"/>
      <c r="U14" s="490"/>
      <c r="V14" s="490"/>
      <c r="W14" s="490"/>
      <c r="X14" s="489"/>
      <c r="Y14" s="505"/>
      <c r="Z14" s="505"/>
      <c r="AA14" s="505"/>
      <c r="AB14" s="505"/>
      <c r="AC14" s="99"/>
      <c r="AD14" s="505"/>
      <c r="AE14" s="505"/>
      <c r="AF14" s="490"/>
      <c r="AG14" s="490">
        <v>2000</v>
      </c>
      <c r="AH14" s="490"/>
      <c r="AI14" s="490"/>
      <c r="AJ14" s="490"/>
      <c r="AK14" s="490"/>
      <c r="AL14" s="490"/>
      <c r="AM14" s="490"/>
      <c r="AN14" s="490"/>
      <c r="AO14" s="490"/>
      <c r="AP14" s="346">
        <v>2500</v>
      </c>
      <c r="AQ14" s="490"/>
      <c r="AR14" s="490"/>
      <c r="AS14" s="490"/>
      <c r="AT14" s="490"/>
      <c r="AU14" s="490"/>
      <c r="AV14" s="490"/>
      <c r="AW14" s="490"/>
      <c r="AX14" s="490"/>
      <c r="AY14" s="100"/>
      <c r="AZ14" s="48"/>
      <c r="BA14" s="48"/>
      <c r="BB14" s="48"/>
      <c r="BC14" s="48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>
        <v>12</v>
      </c>
      <c r="BS14" s="354"/>
      <c r="BT14" s="354"/>
      <c r="BU14" s="354"/>
      <c r="BV14" s="354"/>
      <c r="BW14" s="354">
        <v>12</v>
      </c>
      <c r="BX14" s="354">
        <v>10</v>
      </c>
      <c r="BY14" s="354">
        <v>12</v>
      </c>
      <c r="BZ14" s="354"/>
      <c r="CA14" s="354"/>
      <c r="CB14" s="354"/>
      <c r="CC14" s="354"/>
      <c r="CD14" s="354"/>
      <c r="CE14" s="354"/>
      <c r="CF14" s="354"/>
      <c r="CG14" s="354">
        <v>24</v>
      </c>
      <c r="CH14" s="354"/>
      <c r="CI14" s="354"/>
      <c r="CJ14" s="354"/>
      <c r="CK14" s="354"/>
      <c r="CL14" s="354"/>
      <c r="CM14" s="354"/>
      <c r="CN14" s="354"/>
      <c r="CO14" s="354"/>
      <c r="CP14" s="358"/>
      <c r="CQ14" s="48"/>
      <c r="CR14" s="354"/>
      <c r="CS14" s="354"/>
      <c r="CT14" s="355"/>
      <c r="CU14" s="354"/>
      <c r="CV14" s="354"/>
      <c r="CW14" s="354"/>
      <c r="CX14" s="354">
        <v>24</v>
      </c>
      <c r="CY14" s="354"/>
      <c r="CZ14" s="354">
        <v>72</v>
      </c>
      <c r="DA14" s="356"/>
      <c r="DB14" s="354"/>
      <c r="DC14" s="354"/>
      <c r="DD14" s="354"/>
      <c r="DE14" s="354"/>
      <c r="DF14" s="354">
        <v>2</v>
      </c>
      <c r="DG14" s="354">
        <v>1</v>
      </c>
      <c r="DH14" s="354"/>
      <c r="DI14" s="354">
        <v>1</v>
      </c>
      <c r="DJ14" s="354"/>
      <c r="DK14" s="354"/>
      <c r="DL14" s="354"/>
      <c r="DM14" s="354"/>
      <c r="DN14" s="354"/>
      <c r="DO14" s="354"/>
      <c r="DP14" s="354"/>
      <c r="DQ14" s="354">
        <v>12</v>
      </c>
      <c r="DR14" s="354"/>
      <c r="DS14" s="354"/>
      <c r="DT14" s="354"/>
      <c r="DU14" s="354">
        <v>3</v>
      </c>
      <c r="DV14" s="354">
        <v>1</v>
      </c>
      <c r="DW14" s="354"/>
      <c r="DX14" s="354"/>
      <c r="DY14" s="354"/>
      <c r="DZ14" s="357"/>
      <c r="EA14" s="356"/>
      <c r="EB14" s="356"/>
      <c r="EC14" s="356"/>
      <c r="ED14" s="356"/>
      <c r="EE14" s="358"/>
      <c r="EF14" s="48"/>
      <c r="EG14" s="46"/>
      <c r="EH14" s="46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8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354"/>
      <c r="FR14" s="354"/>
      <c r="FS14" s="354"/>
      <c r="FT14" s="354"/>
      <c r="FU14" s="354"/>
      <c r="FV14" s="354"/>
      <c r="FW14" s="354"/>
      <c r="FX14" s="354"/>
      <c r="FY14" s="354"/>
      <c r="FZ14" s="354"/>
      <c r="GA14" s="354"/>
      <c r="GB14" s="354"/>
      <c r="GC14" s="354"/>
      <c r="GD14" s="354"/>
      <c r="GE14" s="354">
        <v>2</v>
      </c>
      <c r="GF14" s="354"/>
      <c r="GG14" s="354"/>
      <c r="GH14" s="354"/>
      <c r="GI14" s="354"/>
      <c r="GJ14" s="354"/>
      <c r="GK14" s="354"/>
      <c r="GL14" s="354"/>
      <c r="GM14" s="354"/>
      <c r="GN14" s="354"/>
      <c r="GO14" s="354"/>
      <c r="GP14" s="354"/>
      <c r="GQ14" s="354">
        <v>12</v>
      </c>
      <c r="GR14" s="354">
        <v>24</v>
      </c>
      <c r="GS14" s="354"/>
      <c r="GT14" s="354"/>
      <c r="GU14" s="354"/>
      <c r="GV14" s="354"/>
      <c r="GW14" s="354"/>
      <c r="GX14" s="354"/>
      <c r="GY14" s="354"/>
      <c r="GZ14" s="354"/>
      <c r="HA14" s="354"/>
      <c r="HB14" s="354">
        <v>240</v>
      </c>
      <c r="HC14" s="354"/>
      <c r="HD14" s="354"/>
      <c r="HE14" s="354">
        <v>84</v>
      </c>
      <c r="HF14" s="354">
        <v>78</v>
      </c>
      <c r="HG14" s="354"/>
      <c r="HH14" s="354"/>
      <c r="HI14" s="354"/>
      <c r="HJ14" s="354"/>
      <c r="HK14" s="354">
        <v>24</v>
      </c>
      <c r="HL14" s="354">
        <v>120</v>
      </c>
      <c r="HM14" s="354">
        <v>204</v>
      </c>
      <c r="HN14" s="354">
        <v>108</v>
      </c>
      <c r="HO14" s="354"/>
      <c r="HP14" s="354"/>
      <c r="HQ14" s="354"/>
      <c r="HR14" s="354"/>
      <c r="HS14" s="354"/>
      <c r="HT14" s="354"/>
      <c r="HU14" s="354"/>
      <c r="HV14" s="354"/>
      <c r="HW14" s="354"/>
      <c r="HX14" s="354"/>
      <c r="HY14" s="354"/>
      <c r="HZ14" s="354"/>
      <c r="IA14" s="354">
        <v>96</v>
      </c>
      <c r="IB14" s="354"/>
      <c r="IC14" s="354"/>
      <c r="ID14" s="354"/>
      <c r="IE14" s="354">
        <v>204</v>
      </c>
      <c r="IF14" s="354">
        <v>108</v>
      </c>
      <c r="IG14" s="354"/>
      <c r="IH14" s="354"/>
      <c r="II14" s="354"/>
      <c r="IJ14" s="354"/>
      <c r="IK14" s="354"/>
      <c r="IL14" s="354"/>
      <c r="IM14" s="354"/>
      <c r="IN14" s="354"/>
      <c r="IO14" s="354">
        <v>12</v>
      </c>
      <c r="IP14" s="354">
        <v>72</v>
      </c>
      <c r="IQ14" s="354"/>
      <c r="IR14" s="50"/>
      <c r="IS14" s="47"/>
      <c r="IT14" s="47"/>
      <c r="IU14" s="47"/>
      <c r="IV14" s="47"/>
      <c r="IW14" s="47"/>
      <c r="IX14" s="47"/>
      <c r="IY14" s="47"/>
      <c r="IZ14" s="47"/>
      <c r="JA14" s="47"/>
      <c r="JB14" s="47"/>
      <c r="JC14" s="47"/>
      <c r="JD14" s="47"/>
      <c r="JE14" s="47"/>
      <c r="JF14" s="47"/>
      <c r="JG14" s="47"/>
      <c r="JH14" s="47"/>
      <c r="JI14" s="47"/>
      <c r="JJ14" s="47"/>
      <c r="JK14" s="47"/>
      <c r="JL14" s="354"/>
      <c r="JM14" s="354">
        <v>96</v>
      </c>
      <c r="JN14" s="354"/>
      <c r="JO14" s="354"/>
      <c r="JP14" s="354"/>
      <c r="JQ14" s="354"/>
      <c r="JR14" s="354"/>
      <c r="JS14" s="354"/>
      <c r="JT14" s="354"/>
      <c r="JU14" s="354"/>
      <c r="JV14" s="354"/>
      <c r="JW14" s="354"/>
      <c r="JX14" s="354"/>
      <c r="JY14" s="354"/>
      <c r="JZ14" s="354"/>
      <c r="KA14" s="354"/>
      <c r="KB14" s="354"/>
      <c r="KC14" s="354"/>
      <c r="KD14" s="354"/>
      <c r="KE14" s="354">
        <v>12</v>
      </c>
      <c r="KF14" s="354">
        <v>24</v>
      </c>
      <c r="KG14" s="354"/>
      <c r="KH14" s="354"/>
      <c r="KI14" s="354"/>
      <c r="KJ14" s="354">
        <v>48</v>
      </c>
      <c r="KK14" s="354"/>
      <c r="KL14" s="354"/>
      <c r="KM14" s="354"/>
      <c r="KN14" s="354">
        <v>36</v>
      </c>
      <c r="KO14" s="354"/>
      <c r="KP14" s="354"/>
      <c r="KQ14" s="354"/>
      <c r="KR14" s="354"/>
      <c r="KS14" s="354"/>
      <c r="KT14" s="354"/>
      <c r="KU14" s="354"/>
      <c r="KV14" s="51"/>
      <c r="KW14" s="47"/>
      <c r="KX14" s="47"/>
      <c r="KY14" s="47"/>
      <c r="KZ14" s="47"/>
      <c r="LA14" s="47"/>
      <c r="LB14" s="47"/>
      <c r="LC14" s="47"/>
      <c r="LD14" s="361"/>
      <c r="LE14" s="361"/>
      <c r="LF14" s="361"/>
      <c r="LG14" s="361"/>
      <c r="LH14" s="361"/>
      <c r="LI14" s="354">
        <v>240</v>
      </c>
      <c r="LJ14" s="354"/>
      <c r="LK14" s="354"/>
      <c r="LL14" s="354">
        <v>240</v>
      </c>
      <c r="LM14" s="354"/>
      <c r="LN14" s="354"/>
      <c r="LO14" s="354"/>
      <c r="LP14" s="354"/>
      <c r="LQ14" s="354"/>
      <c r="LR14" s="354"/>
      <c r="LS14" s="354"/>
      <c r="LT14" s="354"/>
      <c r="LU14" s="354"/>
      <c r="LV14" s="354"/>
      <c r="LW14" s="51"/>
      <c r="LX14" s="354"/>
      <c r="LY14" s="354"/>
      <c r="LZ14" s="354">
        <v>72</v>
      </c>
      <c r="MA14" s="354"/>
      <c r="MB14" s="354">
        <v>61</v>
      </c>
      <c r="MC14" s="354"/>
      <c r="MD14" s="354"/>
      <c r="ME14" s="354"/>
      <c r="MF14" s="354">
        <v>24</v>
      </c>
      <c r="MG14" s="354"/>
      <c r="MH14" s="354"/>
      <c r="MI14" s="354"/>
      <c r="MJ14" s="354"/>
      <c r="MK14" s="354"/>
      <c r="ML14" s="354"/>
      <c r="MM14" s="354"/>
      <c r="MN14" s="354"/>
      <c r="MO14" s="354"/>
      <c r="MP14" s="354"/>
      <c r="MQ14" s="354"/>
      <c r="MR14" s="354"/>
      <c r="MS14" s="51"/>
      <c r="MT14" s="364">
        <f t="shared" si="12"/>
        <v>1388</v>
      </c>
      <c r="MU14" s="365">
        <f t="shared" si="13"/>
        <v>853</v>
      </c>
      <c r="MV14" s="366">
        <f t="shared" si="14"/>
        <v>2241</v>
      </c>
      <c r="MW14" s="365"/>
      <c r="MX14" s="365"/>
      <c r="MY14" s="54"/>
      <c r="MZ14" s="708">
        <v>12.99</v>
      </c>
      <c r="NA14" s="708">
        <v>3.25</v>
      </c>
      <c r="NB14" s="709">
        <f t="shared" si="15"/>
        <v>7283.25</v>
      </c>
      <c r="NC14" s="710"/>
      <c r="ND14" s="710">
        <v>14.3</v>
      </c>
      <c r="NE14" s="738">
        <f t="shared" si="16"/>
        <v>0.343283582089552</v>
      </c>
      <c r="NF14" s="739"/>
      <c r="NG14" s="739">
        <v>3000</v>
      </c>
      <c r="NH14" s="739">
        <v>14.3</v>
      </c>
      <c r="NI14" s="740">
        <f t="shared" si="17"/>
        <v>29643.9</v>
      </c>
      <c r="NJ14" s="738">
        <f t="shared" si="18"/>
        <v>0.343283582089552</v>
      </c>
      <c r="NK14" s="741">
        <v>44696</v>
      </c>
      <c r="NL14" s="742">
        <v>44682</v>
      </c>
      <c r="NM14" s="739">
        <f ca="1" t="shared" si="19"/>
        <v>13.1666666666667</v>
      </c>
      <c r="NN14" s="739">
        <f ca="1" t="shared" si="20"/>
        <v>395</v>
      </c>
      <c r="NO14" s="760">
        <v>0</v>
      </c>
      <c r="NP14" s="739">
        <f t="shared" si="21"/>
        <v>2241</v>
      </c>
      <c r="NQ14" s="761">
        <f t="shared" si="22"/>
        <v>2.16208393632417</v>
      </c>
      <c r="NR14" s="739">
        <f ca="1" t="shared" si="23"/>
        <v>1.9978750297679</v>
      </c>
      <c r="NS14" s="739">
        <f t="shared" si="24"/>
        <v>2073</v>
      </c>
      <c r="NT14" s="739"/>
      <c r="NU14" s="739">
        <f ca="1" t="shared" si="25"/>
        <v>170.20253164557</v>
      </c>
      <c r="NV14" s="769">
        <f ca="1" t="shared" si="26"/>
        <v>5.67341772151899</v>
      </c>
      <c r="NW14" s="769">
        <f ca="1" t="shared" si="27"/>
        <v>365.388219544846</v>
      </c>
      <c r="NX14" s="739"/>
      <c r="NY14" s="739"/>
      <c r="NZ14" s="739"/>
      <c r="OA14" s="739"/>
      <c r="OB14" s="739"/>
      <c r="OC14" s="739"/>
      <c r="OD14" s="739"/>
      <c r="OE14" s="743">
        <f t="shared" si="28"/>
        <v>0</v>
      </c>
      <c r="OF14" s="743">
        <f t="shared" si="29"/>
        <v>0</v>
      </c>
      <c r="OG14" s="743">
        <f t="shared" si="30"/>
        <v>0</v>
      </c>
      <c r="OH14" s="743">
        <f t="shared" si="31"/>
        <v>0</v>
      </c>
      <c r="OI14" s="743">
        <f t="shared" si="32"/>
        <v>0</v>
      </c>
      <c r="OJ14" s="739">
        <f t="shared" si="33"/>
        <v>14</v>
      </c>
      <c r="OK14" s="739">
        <f t="shared" si="34"/>
        <v>672</v>
      </c>
      <c r="OL14" s="739">
        <f t="shared" si="35"/>
        <v>0</v>
      </c>
      <c r="OM14" s="739">
        <f t="shared" si="36"/>
        <v>175</v>
      </c>
      <c r="ON14" s="739">
        <f t="shared" si="37"/>
        <v>564</v>
      </c>
      <c r="OO14" s="739">
        <f t="shared" si="38"/>
        <v>180</v>
      </c>
      <c r="OP14" s="739"/>
      <c r="OQ14" s="739">
        <f t="shared" si="39"/>
        <v>552</v>
      </c>
      <c r="OR14" s="739">
        <f t="shared" si="40"/>
        <v>2157</v>
      </c>
      <c r="OS14" s="739">
        <f t="shared" si="41"/>
        <v>0</v>
      </c>
      <c r="OT14" s="739">
        <f t="shared" si="42"/>
        <v>-84</v>
      </c>
      <c r="OU14" s="739"/>
      <c r="OV14" s="739"/>
      <c r="OW14" s="739"/>
      <c r="OX14" s="739"/>
      <c r="OY14" s="739"/>
      <c r="OZ14" s="739"/>
      <c r="PA14" s="739"/>
      <c r="PB14" s="739"/>
      <c r="PC14" s="739"/>
      <c r="PD14" s="739"/>
      <c r="PE14" s="739"/>
      <c r="PF14" s="739"/>
      <c r="PG14" s="739"/>
    </row>
    <row r="15" s="28" customFormat="1" customHeight="1" spans="1:423">
      <c r="A15" s="95" t="s">
        <v>1610</v>
      </c>
      <c r="B15" s="415" t="s">
        <v>1626</v>
      </c>
      <c r="C15" s="95" t="s">
        <v>1747</v>
      </c>
      <c r="D15" s="95" t="s">
        <v>1820</v>
      </c>
      <c r="E15" s="95" t="s">
        <v>1396</v>
      </c>
      <c r="F15" s="104" t="s">
        <v>1827</v>
      </c>
      <c r="G15" s="19" t="s">
        <v>3764</v>
      </c>
      <c r="H15" s="414" t="s">
        <v>1829</v>
      </c>
      <c r="I15" s="99"/>
      <c r="J15" s="100"/>
      <c r="K15" s="454"/>
      <c r="L15" s="150">
        <f t="shared" si="8"/>
        <v>1358</v>
      </c>
      <c r="M15" s="151">
        <f t="shared" si="9"/>
        <v>1358</v>
      </c>
      <c r="N15" s="455"/>
      <c r="O15" s="37"/>
      <c r="P15" s="157"/>
      <c r="Q15" s="33">
        <f t="shared" si="10"/>
        <v>0</v>
      </c>
      <c r="R15" s="34">
        <f t="shared" si="11"/>
        <v>4500</v>
      </c>
      <c r="S15" s="490"/>
      <c r="T15" s="490"/>
      <c r="U15" s="490"/>
      <c r="V15" s="490"/>
      <c r="W15" s="490"/>
      <c r="X15" s="489"/>
      <c r="Y15" s="505"/>
      <c r="Z15" s="505"/>
      <c r="AA15" s="505"/>
      <c r="AB15" s="505"/>
      <c r="AC15" s="99"/>
      <c r="AD15" s="505"/>
      <c r="AE15" s="505"/>
      <c r="AF15" s="490"/>
      <c r="AG15" s="490">
        <v>2000</v>
      </c>
      <c r="AH15" s="490"/>
      <c r="AI15" s="490"/>
      <c r="AJ15" s="490"/>
      <c r="AK15" s="490"/>
      <c r="AL15" s="490"/>
      <c r="AM15" s="490"/>
      <c r="AN15" s="490"/>
      <c r="AO15" s="490"/>
      <c r="AP15" s="346">
        <v>2500</v>
      </c>
      <c r="AQ15" s="490"/>
      <c r="AR15" s="490"/>
      <c r="AS15" s="490"/>
      <c r="AT15" s="490"/>
      <c r="AU15" s="490"/>
      <c r="AV15" s="490"/>
      <c r="AW15" s="490"/>
      <c r="AX15" s="490"/>
      <c r="AY15" s="100"/>
      <c r="AZ15" s="48"/>
      <c r="BA15" s="48"/>
      <c r="BB15" s="48"/>
      <c r="BC15" s="48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>
        <v>12</v>
      </c>
      <c r="BS15" s="354"/>
      <c r="BT15" s="354"/>
      <c r="BU15" s="354"/>
      <c r="BV15" s="354"/>
      <c r="BW15" s="354">
        <v>12</v>
      </c>
      <c r="BX15" s="354">
        <v>10</v>
      </c>
      <c r="BY15" s="354">
        <v>12</v>
      </c>
      <c r="BZ15" s="354"/>
      <c r="CA15" s="354"/>
      <c r="CB15" s="354"/>
      <c r="CC15" s="354"/>
      <c r="CD15" s="354"/>
      <c r="CE15" s="354"/>
      <c r="CF15" s="354"/>
      <c r="CG15" s="354">
        <v>24</v>
      </c>
      <c r="CH15" s="354"/>
      <c r="CI15" s="354"/>
      <c r="CJ15" s="354"/>
      <c r="CK15" s="354"/>
      <c r="CL15" s="354"/>
      <c r="CM15" s="354"/>
      <c r="CN15" s="354"/>
      <c r="CO15" s="354"/>
      <c r="CP15" s="358"/>
      <c r="CQ15" s="48"/>
      <c r="CR15" s="354"/>
      <c r="CS15" s="354"/>
      <c r="CT15" s="355"/>
      <c r="CU15" s="354"/>
      <c r="CV15" s="354"/>
      <c r="CW15" s="354"/>
      <c r="CX15" s="354">
        <v>24</v>
      </c>
      <c r="CY15" s="354"/>
      <c r="CZ15" s="354">
        <v>72</v>
      </c>
      <c r="DA15" s="356">
        <v>-24</v>
      </c>
      <c r="DB15" s="354"/>
      <c r="DC15" s="354"/>
      <c r="DD15" s="354"/>
      <c r="DE15" s="354"/>
      <c r="DF15" s="354">
        <v>2</v>
      </c>
      <c r="DG15" s="354"/>
      <c r="DH15" s="354"/>
      <c r="DI15" s="354">
        <v>1</v>
      </c>
      <c r="DJ15" s="354"/>
      <c r="DK15" s="354"/>
      <c r="DL15" s="354"/>
      <c r="DM15" s="354"/>
      <c r="DN15" s="354"/>
      <c r="DO15" s="354"/>
      <c r="DP15" s="354"/>
      <c r="DQ15" s="354">
        <v>12</v>
      </c>
      <c r="DR15" s="354"/>
      <c r="DS15" s="354"/>
      <c r="DT15" s="354"/>
      <c r="DU15" s="354">
        <v>3</v>
      </c>
      <c r="DV15" s="354">
        <v>1</v>
      </c>
      <c r="DW15" s="354"/>
      <c r="DX15" s="354"/>
      <c r="DY15" s="354"/>
      <c r="DZ15" s="357"/>
      <c r="EA15" s="356"/>
      <c r="EB15" s="356"/>
      <c r="EC15" s="356"/>
      <c r="ED15" s="356"/>
      <c r="EE15" s="358"/>
      <c r="EF15" s="48"/>
      <c r="EG15" s="46"/>
      <c r="EH15" s="46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8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354"/>
      <c r="FR15" s="354"/>
      <c r="FS15" s="354"/>
      <c r="FT15" s="354"/>
      <c r="FU15" s="354"/>
      <c r="FV15" s="354"/>
      <c r="FW15" s="354"/>
      <c r="FX15" s="354"/>
      <c r="FY15" s="354"/>
      <c r="FZ15" s="354"/>
      <c r="GA15" s="354"/>
      <c r="GB15" s="354"/>
      <c r="GC15" s="354"/>
      <c r="GD15" s="354"/>
      <c r="GE15" s="354">
        <v>2</v>
      </c>
      <c r="GF15" s="354"/>
      <c r="GG15" s="354"/>
      <c r="GH15" s="354"/>
      <c r="GI15" s="354"/>
      <c r="GJ15" s="354"/>
      <c r="GK15" s="354"/>
      <c r="GL15" s="354"/>
      <c r="GM15" s="354"/>
      <c r="GN15" s="354"/>
      <c r="GO15" s="354"/>
      <c r="GP15" s="354"/>
      <c r="GQ15" s="354">
        <v>12</v>
      </c>
      <c r="GR15" s="354">
        <v>24</v>
      </c>
      <c r="GS15" s="354"/>
      <c r="GT15" s="354"/>
      <c r="GU15" s="354"/>
      <c r="GV15" s="354"/>
      <c r="GW15" s="354"/>
      <c r="GX15" s="354"/>
      <c r="GY15" s="354"/>
      <c r="GZ15" s="354"/>
      <c r="HA15" s="354"/>
      <c r="HB15" s="354">
        <v>360</v>
      </c>
      <c r="HC15" s="354"/>
      <c r="HD15" s="354"/>
      <c r="HE15" s="354">
        <v>84</v>
      </c>
      <c r="HF15" s="354">
        <v>72</v>
      </c>
      <c r="HG15" s="354"/>
      <c r="HH15" s="354">
        <v>108</v>
      </c>
      <c r="HI15" s="354"/>
      <c r="HJ15" s="354"/>
      <c r="HK15" s="354">
        <v>24</v>
      </c>
      <c r="HL15" s="354">
        <v>120</v>
      </c>
      <c r="HM15" s="354">
        <v>204</v>
      </c>
      <c r="HN15" s="354">
        <v>108</v>
      </c>
      <c r="HO15" s="354"/>
      <c r="HP15" s="354"/>
      <c r="HQ15" s="354"/>
      <c r="HR15" s="354"/>
      <c r="HS15" s="354"/>
      <c r="HT15" s="354"/>
      <c r="HU15" s="354"/>
      <c r="HV15" s="354"/>
      <c r="HW15" s="354"/>
      <c r="HX15" s="354"/>
      <c r="HY15" s="354"/>
      <c r="HZ15" s="354">
        <v>242</v>
      </c>
      <c r="IA15" s="354">
        <v>96</v>
      </c>
      <c r="IB15" s="354">
        <v>24</v>
      </c>
      <c r="IC15" s="354">
        <v>24</v>
      </c>
      <c r="ID15" s="354"/>
      <c r="IE15" s="354">
        <v>204</v>
      </c>
      <c r="IF15" s="354">
        <v>108</v>
      </c>
      <c r="IG15" s="354"/>
      <c r="IH15" s="354"/>
      <c r="II15" s="354">
        <v>12</v>
      </c>
      <c r="IJ15" s="354"/>
      <c r="IK15" s="354"/>
      <c r="IL15" s="354"/>
      <c r="IM15" s="354"/>
      <c r="IN15" s="354"/>
      <c r="IO15" s="354">
        <v>36</v>
      </c>
      <c r="IP15" s="354">
        <v>96</v>
      </c>
      <c r="IQ15" s="354">
        <v>168</v>
      </c>
      <c r="IR15" s="50"/>
      <c r="IS15" s="47"/>
      <c r="IT15" s="47"/>
      <c r="IU15" s="47"/>
      <c r="IV15" s="47"/>
      <c r="IW15" s="47"/>
      <c r="IX15" s="47"/>
      <c r="IY15" s="47"/>
      <c r="IZ15" s="47"/>
      <c r="JA15" s="47"/>
      <c r="JB15" s="47"/>
      <c r="JC15" s="47"/>
      <c r="JD15" s="47"/>
      <c r="JE15" s="47"/>
      <c r="JF15" s="47"/>
      <c r="JG15" s="47"/>
      <c r="JH15" s="47"/>
      <c r="JI15" s="47"/>
      <c r="JJ15" s="47"/>
      <c r="JK15" s="47"/>
      <c r="JL15" s="354"/>
      <c r="JM15" s="354">
        <v>96</v>
      </c>
      <c r="JN15" s="354"/>
      <c r="JO15" s="354"/>
      <c r="JP15" s="354"/>
      <c r="JQ15" s="354"/>
      <c r="JR15" s="354"/>
      <c r="JS15" s="354"/>
      <c r="JT15" s="354"/>
      <c r="JU15" s="354"/>
      <c r="JV15" s="354"/>
      <c r="JW15" s="354"/>
      <c r="JX15" s="354"/>
      <c r="JY15" s="354"/>
      <c r="JZ15" s="354"/>
      <c r="KA15" s="354"/>
      <c r="KB15" s="354"/>
      <c r="KC15" s="354"/>
      <c r="KD15" s="354"/>
      <c r="KE15" s="354">
        <v>12</v>
      </c>
      <c r="KF15" s="354">
        <v>24</v>
      </c>
      <c r="KG15" s="354"/>
      <c r="KH15" s="354"/>
      <c r="KI15" s="354"/>
      <c r="KJ15" s="354">
        <v>48</v>
      </c>
      <c r="KK15" s="354"/>
      <c r="KL15" s="354"/>
      <c r="KM15" s="354"/>
      <c r="KN15" s="354">
        <v>36</v>
      </c>
      <c r="KO15" s="354"/>
      <c r="KP15" s="354"/>
      <c r="KQ15" s="354"/>
      <c r="KR15" s="354"/>
      <c r="KS15" s="354"/>
      <c r="KT15" s="354"/>
      <c r="KU15" s="354"/>
      <c r="KV15" s="51"/>
      <c r="KW15" s="47"/>
      <c r="KX15" s="47"/>
      <c r="KY15" s="47"/>
      <c r="KZ15" s="47"/>
      <c r="LA15" s="47"/>
      <c r="LB15" s="47"/>
      <c r="LC15" s="47"/>
      <c r="LD15" s="361"/>
      <c r="LE15" s="361"/>
      <c r="LF15" s="361"/>
      <c r="LG15" s="361"/>
      <c r="LH15" s="361"/>
      <c r="LI15" s="354">
        <v>240</v>
      </c>
      <c r="LJ15" s="354"/>
      <c r="LK15" s="354"/>
      <c r="LL15" s="354">
        <v>240</v>
      </c>
      <c r="LM15" s="354"/>
      <c r="LN15" s="354"/>
      <c r="LO15" s="354"/>
      <c r="LP15" s="354"/>
      <c r="LQ15" s="354"/>
      <c r="LR15" s="354"/>
      <c r="LS15" s="354"/>
      <c r="LT15" s="354"/>
      <c r="LU15" s="354"/>
      <c r="LV15" s="354"/>
      <c r="LW15" s="51"/>
      <c r="LX15" s="354"/>
      <c r="LY15" s="354"/>
      <c r="LZ15" s="354">
        <v>72</v>
      </c>
      <c r="MA15" s="354"/>
      <c r="MB15" s="354">
        <v>61</v>
      </c>
      <c r="MC15" s="354"/>
      <c r="MD15" s="354"/>
      <c r="ME15" s="354"/>
      <c r="MF15" s="354">
        <v>24</v>
      </c>
      <c r="MG15" s="354"/>
      <c r="MH15" s="354"/>
      <c r="MI15" s="354"/>
      <c r="MJ15" s="354"/>
      <c r="MK15" s="354"/>
      <c r="ML15" s="354"/>
      <c r="MM15" s="354"/>
      <c r="MN15" s="354"/>
      <c r="MO15" s="354"/>
      <c r="MP15" s="354"/>
      <c r="MQ15" s="354"/>
      <c r="MR15" s="354"/>
      <c r="MS15" s="51"/>
      <c r="MT15" s="364">
        <f t="shared" si="12"/>
        <v>2128</v>
      </c>
      <c r="MU15" s="365">
        <f t="shared" si="13"/>
        <v>853</v>
      </c>
      <c r="MV15" s="366">
        <f t="shared" si="14"/>
        <v>2981</v>
      </c>
      <c r="MW15" s="365"/>
      <c r="MX15" s="365"/>
      <c r="MY15" s="54"/>
      <c r="MZ15" s="708">
        <v>12.99</v>
      </c>
      <c r="NA15" s="708">
        <v>3.25</v>
      </c>
      <c r="NB15" s="709">
        <f t="shared" si="15"/>
        <v>9688.25</v>
      </c>
      <c r="NC15" s="710"/>
      <c r="ND15" s="710">
        <v>14.3</v>
      </c>
      <c r="NE15" s="738">
        <f t="shared" si="16"/>
        <v>0.343283582089552</v>
      </c>
      <c r="NF15" s="739"/>
      <c r="NG15" s="739">
        <v>3000</v>
      </c>
      <c r="NH15" s="739">
        <v>14.3</v>
      </c>
      <c r="NI15" s="740">
        <f t="shared" si="17"/>
        <v>19419.4</v>
      </c>
      <c r="NJ15" s="738">
        <f t="shared" si="18"/>
        <v>0.343283582089552</v>
      </c>
      <c r="NK15" s="741">
        <v>44696</v>
      </c>
      <c r="NL15" s="742">
        <v>44682</v>
      </c>
      <c r="NM15" s="739">
        <f ca="1" t="shared" si="19"/>
        <v>13.1666666666667</v>
      </c>
      <c r="NN15" s="739">
        <f ca="1" t="shared" si="20"/>
        <v>395</v>
      </c>
      <c r="NO15" s="760">
        <v>0</v>
      </c>
      <c r="NP15" s="739">
        <f t="shared" si="21"/>
        <v>2981</v>
      </c>
      <c r="NQ15" s="761">
        <f t="shared" si="22"/>
        <v>4.39027982326951</v>
      </c>
      <c r="NR15" s="739">
        <f ca="1" t="shared" si="23"/>
        <v>4.05684084935031</v>
      </c>
      <c r="NS15" s="739">
        <f t="shared" si="24"/>
        <v>1358</v>
      </c>
      <c r="NT15" s="739"/>
      <c r="NU15" s="739">
        <f ca="1" t="shared" si="25"/>
        <v>226.405063291139</v>
      </c>
      <c r="NV15" s="769">
        <f ca="1" t="shared" si="26"/>
        <v>7.54683544303797</v>
      </c>
      <c r="NW15" s="769">
        <f ca="1" t="shared" si="27"/>
        <v>179.942972156994</v>
      </c>
      <c r="NX15" s="739"/>
      <c r="NY15" s="739"/>
      <c r="NZ15" s="739"/>
      <c r="OA15" s="739"/>
      <c r="OB15" s="739"/>
      <c r="OC15" s="739"/>
      <c r="OD15" s="739"/>
      <c r="OE15" s="743">
        <f t="shared" si="28"/>
        <v>0</v>
      </c>
      <c r="OF15" s="743">
        <f t="shared" si="29"/>
        <v>0</v>
      </c>
      <c r="OG15" s="743">
        <f t="shared" si="30"/>
        <v>0</v>
      </c>
      <c r="OH15" s="743">
        <f t="shared" si="31"/>
        <v>0</v>
      </c>
      <c r="OI15" s="743">
        <f t="shared" si="32"/>
        <v>0</v>
      </c>
      <c r="OJ15" s="739">
        <f t="shared" si="33"/>
        <v>14</v>
      </c>
      <c r="OK15" s="739">
        <f t="shared" si="34"/>
        <v>672</v>
      </c>
      <c r="OL15" s="739">
        <f t="shared" si="35"/>
        <v>0</v>
      </c>
      <c r="OM15" s="739">
        <f t="shared" si="36"/>
        <v>169</v>
      </c>
      <c r="ON15" s="739">
        <f t="shared" si="37"/>
        <v>672</v>
      </c>
      <c r="OO15" s="739">
        <f t="shared" si="38"/>
        <v>192</v>
      </c>
      <c r="OP15" s="739"/>
      <c r="OQ15" s="739">
        <f t="shared" si="39"/>
        <v>962</v>
      </c>
      <c r="OR15" s="739">
        <f t="shared" si="40"/>
        <v>2681</v>
      </c>
      <c r="OS15" s="739">
        <f t="shared" si="41"/>
        <v>0</v>
      </c>
      <c r="OT15" s="739">
        <f t="shared" si="42"/>
        <v>-300</v>
      </c>
      <c r="OU15" s="739"/>
      <c r="OV15" s="739"/>
      <c r="OW15" s="739"/>
      <c r="OX15" s="739"/>
      <c r="OY15" s="739"/>
      <c r="OZ15" s="739"/>
      <c r="PA15" s="739"/>
      <c r="PB15" s="739"/>
      <c r="PC15" s="739"/>
      <c r="PD15" s="739"/>
      <c r="PE15" s="739"/>
      <c r="PF15" s="739"/>
      <c r="PG15" s="739"/>
    </row>
    <row r="16" s="28" customFormat="1" customHeight="1" spans="1:423">
      <c r="A16" s="95" t="s">
        <v>1610</v>
      </c>
      <c r="B16" s="415" t="s">
        <v>1626</v>
      </c>
      <c r="C16" s="95" t="s">
        <v>1747</v>
      </c>
      <c r="D16" s="95" t="s">
        <v>1830</v>
      </c>
      <c r="E16" s="95" t="s">
        <v>1396</v>
      </c>
      <c r="F16" s="104" t="s">
        <v>1831</v>
      </c>
      <c r="G16" s="19" t="s">
        <v>1832</v>
      </c>
      <c r="H16" s="98" t="s">
        <v>1833</v>
      </c>
      <c r="I16" s="99"/>
      <c r="J16" s="100"/>
      <c r="K16" s="454"/>
      <c r="L16" s="150">
        <f t="shared" si="8"/>
        <v>781</v>
      </c>
      <c r="M16" s="151">
        <f t="shared" si="9"/>
        <v>781</v>
      </c>
      <c r="N16" s="455"/>
      <c r="O16" s="37"/>
      <c r="P16" s="157"/>
      <c r="Q16" s="33">
        <f t="shared" si="10"/>
        <v>0</v>
      </c>
      <c r="R16" s="34">
        <f t="shared" si="11"/>
        <v>1000</v>
      </c>
      <c r="S16" s="490"/>
      <c r="T16" s="490"/>
      <c r="U16" s="490"/>
      <c r="V16" s="490"/>
      <c r="W16" s="490"/>
      <c r="X16" s="489"/>
      <c r="Y16" s="505"/>
      <c r="Z16" s="505"/>
      <c r="AA16" s="505"/>
      <c r="AB16" s="505"/>
      <c r="AC16" s="99"/>
      <c r="AD16" s="505"/>
      <c r="AE16" s="505"/>
      <c r="AF16" s="490"/>
      <c r="AG16" s="490"/>
      <c r="AH16" s="490"/>
      <c r="AI16" s="490"/>
      <c r="AJ16" s="490"/>
      <c r="AK16" s="490"/>
      <c r="AL16" s="490"/>
      <c r="AM16" s="490"/>
      <c r="AN16" s="490"/>
      <c r="AO16" s="490"/>
      <c r="AP16" s="346">
        <v>1000</v>
      </c>
      <c r="AQ16" s="490"/>
      <c r="AR16" s="490"/>
      <c r="AS16" s="490"/>
      <c r="AT16" s="490"/>
      <c r="AU16" s="490"/>
      <c r="AV16" s="490"/>
      <c r="AW16" s="490"/>
      <c r="AX16" s="490"/>
      <c r="AY16" s="100"/>
      <c r="AZ16" s="48"/>
      <c r="BA16" s="48"/>
      <c r="BB16" s="48"/>
      <c r="BC16" s="48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354"/>
      <c r="BT16" s="354"/>
      <c r="BU16" s="354"/>
      <c r="BV16" s="354"/>
      <c r="BW16" s="354"/>
      <c r="BX16" s="354"/>
      <c r="BY16" s="354"/>
      <c r="BZ16" s="354"/>
      <c r="CA16" s="354"/>
      <c r="CB16" s="354"/>
      <c r="CC16" s="354"/>
      <c r="CD16" s="354"/>
      <c r="CE16" s="354"/>
      <c r="CF16" s="354"/>
      <c r="CG16" s="354"/>
      <c r="CH16" s="354"/>
      <c r="CI16" s="354"/>
      <c r="CJ16" s="354"/>
      <c r="CK16" s="354"/>
      <c r="CL16" s="354"/>
      <c r="CM16" s="354"/>
      <c r="CN16" s="354"/>
      <c r="CO16" s="354"/>
      <c r="CP16" s="358"/>
      <c r="CQ16" s="48"/>
      <c r="CR16" s="354"/>
      <c r="CS16" s="354"/>
      <c r="CT16" s="355"/>
      <c r="CU16" s="354"/>
      <c r="CV16" s="354"/>
      <c r="CW16" s="354"/>
      <c r="CX16" s="354"/>
      <c r="CY16" s="354"/>
      <c r="CZ16" s="354"/>
      <c r="DA16" s="356"/>
      <c r="DB16" s="354"/>
      <c r="DC16" s="354"/>
      <c r="DD16" s="354"/>
      <c r="DE16" s="354"/>
      <c r="DF16" s="354"/>
      <c r="DG16" s="354"/>
      <c r="DH16" s="354"/>
      <c r="DI16" s="354"/>
      <c r="DJ16" s="354"/>
      <c r="DK16" s="354"/>
      <c r="DL16" s="354"/>
      <c r="DM16" s="354"/>
      <c r="DN16" s="354"/>
      <c r="DO16" s="354"/>
      <c r="DP16" s="354"/>
      <c r="DQ16" s="354"/>
      <c r="DR16" s="354"/>
      <c r="DS16" s="354"/>
      <c r="DT16" s="354"/>
      <c r="DU16" s="354">
        <v>27</v>
      </c>
      <c r="DV16" s="354"/>
      <c r="DW16" s="354"/>
      <c r="DX16" s="354"/>
      <c r="DY16" s="354"/>
      <c r="DZ16" s="357"/>
      <c r="EA16" s="356"/>
      <c r="EB16" s="356"/>
      <c r="EC16" s="356"/>
      <c r="ED16" s="356"/>
      <c r="EE16" s="358"/>
      <c r="EF16" s="48"/>
      <c r="EG16" s="46"/>
      <c r="EH16" s="46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8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354"/>
      <c r="FR16" s="354"/>
      <c r="FS16" s="354"/>
      <c r="FT16" s="354"/>
      <c r="FU16" s="354"/>
      <c r="FV16" s="354"/>
      <c r="FW16" s="354"/>
      <c r="FX16" s="354"/>
      <c r="FY16" s="354"/>
      <c r="FZ16" s="354"/>
      <c r="GA16" s="354"/>
      <c r="GB16" s="354"/>
      <c r="GC16" s="354"/>
      <c r="GD16" s="354"/>
      <c r="GE16" s="354"/>
      <c r="GF16" s="354"/>
      <c r="GG16" s="354"/>
      <c r="GH16" s="354"/>
      <c r="GI16" s="354"/>
      <c r="GJ16" s="354"/>
      <c r="GK16" s="354"/>
      <c r="GL16" s="354"/>
      <c r="GM16" s="354"/>
      <c r="GN16" s="354"/>
      <c r="GO16" s="354"/>
      <c r="GP16" s="354"/>
      <c r="GQ16" s="354"/>
      <c r="GR16" s="354"/>
      <c r="GS16" s="354"/>
      <c r="GT16" s="354"/>
      <c r="GU16" s="354"/>
      <c r="GV16" s="354"/>
      <c r="GW16" s="354"/>
      <c r="GX16" s="354"/>
      <c r="GY16" s="354"/>
      <c r="GZ16" s="354"/>
      <c r="HA16" s="354"/>
      <c r="HB16" s="354"/>
      <c r="HC16" s="354"/>
      <c r="HD16" s="354"/>
      <c r="HE16" s="354"/>
      <c r="HF16" s="354"/>
      <c r="HG16" s="354"/>
      <c r="HH16" s="354"/>
      <c r="HI16" s="354"/>
      <c r="HJ16" s="354"/>
      <c r="HK16" s="354"/>
      <c r="HL16" s="354"/>
      <c r="HM16" s="354"/>
      <c r="HN16" s="354"/>
      <c r="HO16" s="354"/>
      <c r="HP16" s="354"/>
      <c r="HQ16" s="354"/>
      <c r="HR16" s="354"/>
      <c r="HS16" s="354"/>
      <c r="HT16" s="354"/>
      <c r="HU16" s="354"/>
      <c r="HV16" s="354"/>
      <c r="HW16" s="354"/>
      <c r="HX16" s="354"/>
      <c r="HY16" s="354"/>
      <c r="HZ16" s="354"/>
      <c r="IA16" s="354"/>
      <c r="IB16" s="354"/>
      <c r="IC16" s="354"/>
      <c r="ID16" s="354"/>
      <c r="IE16" s="354">
        <v>192</v>
      </c>
      <c r="IF16" s="354"/>
      <c r="IG16" s="354"/>
      <c r="IH16" s="354"/>
      <c r="II16" s="354"/>
      <c r="IJ16" s="354"/>
      <c r="IK16" s="354"/>
      <c r="IL16" s="354"/>
      <c r="IM16" s="354"/>
      <c r="IN16" s="354"/>
      <c r="IO16" s="354"/>
      <c r="IP16" s="354"/>
      <c r="IQ16" s="354"/>
      <c r="IR16" s="50"/>
      <c r="IS16" s="47"/>
      <c r="IT16" s="47"/>
      <c r="IU16" s="47"/>
      <c r="IV16" s="47"/>
      <c r="IW16" s="47"/>
      <c r="IX16" s="47"/>
      <c r="IY16" s="47"/>
      <c r="IZ16" s="47"/>
      <c r="JA16" s="47"/>
      <c r="JB16" s="47"/>
      <c r="JC16" s="47"/>
      <c r="JD16" s="47"/>
      <c r="JE16" s="47"/>
      <c r="JF16" s="47"/>
      <c r="JG16" s="47"/>
      <c r="JH16" s="47"/>
      <c r="JI16" s="47"/>
      <c r="JJ16" s="47"/>
      <c r="JK16" s="47"/>
      <c r="JL16" s="354"/>
      <c r="JM16" s="354"/>
      <c r="JN16" s="354"/>
      <c r="JO16" s="354"/>
      <c r="JP16" s="354"/>
      <c r="JQ16" s="354"/>
      <c r="JR16" s="354"/>
      <c r="JS16" s="354"/>
      <c r="JT16" s="354"/>
      <c r="JU16" s="354"/>
      <c r="JV16" s="354"/>
      <c r="JW16" s="354"/>
      <c r="JX16" s="354"/>
      <c r="JY16" s="354"/>
      <c r="JZ16" s="354"/>
      <c r="KA16" s="354"/>
      <c r="KB16" s="354"/>
      <c r="KC16" s="354"/>
      <c r="KD16" s="354"/>
      <c r="KE16" s="354"/>
      <c r="KF16" s="354"/>
      <c r="KG16" s="354"/>
      <c r="KH16" s="354"/>
      <c r="KI16" s="354"/>
      <c r="KJ16" s="354"/>
      <c r="KK16" s="354"/>
      <c r="KL16" s="354"/>
      <c r="KM16" s="354"/>
      <c r="KN16" s="354"/>
      <c r="KO16" s="354"/>
      <c r="KP16" s="354"/>
      <c r="KQ16" s="354"/>
      <c r="KR16" s="354"/>
      <c r="KS16" s="354"/>
      <c r="KT16" s="354"/>
      <c r="KU16" s="354"/>
      <c r="KV16" s="51"/>
      <c r="KW16" s="47"/>
      <c r="KX16" s="47"/>
      <c r="KY16" s="47"/>
      <c r="KZ16" s="47"/>
      <c r="LA16" s="47"/>
      <c r="LB16" s="47"/>
      <c r="LC16" s="47"/>
      <c r="LD16" s="361"/>
      <c r="LE16" s="361"/>
      <c r="LF16" s="361"/>
      <c r="LG16" s="361"/>
      <c r="LH16" s="361"/>
      <c r="LI16" s="354"/>
      <c r="LJ16" s="354"/>
      <c r="LK16" s="354"/>
      <c r="LL16" s="354"/>
      <c r="LM16" s="354"/>
      <c r="LN16" s="354"/>
      <c r="LO16" s="354"/>
      <c r="LP16" s="354"/>
      <c r="LQ16" s="354"/>
      <c r="LR16" s="354"/>
      <c r="LS16" s="354"/>
      <c r="LT16" s="354"/>
      <c r="LU16" s="354"/>
      <c r="LV16" s="354"/>
      <c r="LW16" s="51"/>
      <c r="LX16" s="354"/>
      <c r="LY16" s="354"/>
      <c r="LZ16" s="354"/>
      <c r="MA16" s="354"/>
      <c r="MB16" s="354"/>
      <c r="MC16" s="354"/>
      <c r="MD16" s="354"/>
      <c r="ME16" s="354"/>
      <c r="MF16" s="354"/>
      <c r="MG16" s="354"/>
      <c r="MH16" s="354"/>
      <c r="MI16" s="354"/>
      <c r="MJ16" s="354"/>
      <c r="MK16" s="354"/>
      <c r="ML16" s="354"/>
      <c r="MM16" s="354"/>
      <c r="MN16" s="354"/>
      <c r="MO16" s="354"/>
      <c r="MP16" s="354"/>
      <c r="MQ16" s="354"/>
      <c r="MR16" s="354"/>
      <c r="MS16" s="51"/>
      <c r="MT16" s="364">
        <f t="shared" si="12"/>
        <v>192</v>
      </c>
      <c r="MU16" s="365">
        <f t="shared" si="13"/>
        <v>0</v>
      </c>
      <c r="MV16" s="366">
        <f t="shared" si="14"/>
        <v>192</v>
      </c>
      <c r="MW16" s="365"/>
      <c r="MX16" s="365"/>
      <c r="MY16" s="54"/>
      <c r="MZ16" s="708"/>
      <c r="NA16" s="708"/>
      <c r="NB16" s="709">
        <f t="shared" si="15"/>
        <v>0</v>
      </c>
      <c r="NC16" s="710"/>
      <c r="ND16" s="710">
        <v>3.7</v>
      </c>
      <c r="NE16" s="738" t="e">
        <f t="shared" si="16"/>
        <v>#DIV/0!</v>
      </c>
      <c r="NF16" s="739"/>
      <c r="NG16" s="739">
        <v>3000</v>
      </c>
      <c r="NH16" s="739"/>
      <c r="NI16" s="740">
        <f t="shared" si="17"/>
        <v>2889.7</v>
      </c>
      <c r="NJ16" s="738"/>
      <c r="NK16" s="741">
        <v>44835</v>
      </c>
      <c r="NL16" s="742">
        <v>44835</v>
      </c>
      <c r="NM16" s="739">
        <f ca="1" t="shared" si="19"/>
        <v>8.06666666666667</v>
      </c>
      <c r="NN16" s="739">
        <f ca="1" t="shared" si="20"/>
        <v>242</v>
      </c>
      <c r="NO16" s="760"/>
      <c r="NP16" s="739">
        <f t="shared" si="21"/>
        <v>192</v>
      </c>
      <c r="NQ16" s="761">
        <f t="shared" si="22"/>
        <v>0.491677336747759</v>
      </c>
      <c r="NR16" s="739">
        <f ca="1" t="shared" si="23"/>
        <v>0.74157945418567</v>
      </c>
      <c r="NS16" s="739">
        <f t="shared" si="24"/>
        <v>781</v>
      </c>
      <c r="NT16" s="739"/>
      <c r="NU16" s="739">
        <f ca="1" t="shared" si="25"/>
        <v>23.801652892562</v>
      </c>
      <c r="NV16" s="769">
        <f ca="1" t="shared" si="26"/>
        <v>0.793388429752066</v>
      </c>
      <c r="NW16" s="769">
        <f ca="1" t="shared" si="27"/>
        <v>984.385416666667</v>
      </c>
      <c r="NX16" s="739"/>
      <c r="NY16" s="739"/>
      <c r="NZ16" s="739"/>
      <c r="OA16" s="739"/>
      <c r="OB16" s="739"/>
      <c r="OC16" s="739"/>
      <c r="OD16" s="739"/>
      <c r="OE16" s="743">
        <f t="shared" si="28"/>
        <v>0</v>
      </c>
      <c r="OF16" s="743">
        <f t="shared" si="29"/>
        <v>0</v>
      </c>
      <c r="OG16" s="743">
        <f t="shared" si="30"/>
        <v>0</v>
      </c>
      <c r="OH16" s="743">
        <f t="shared" si="31"/>
        <v>0</v>
      </c>
      <c r="OI16" s="743">
        <f t="shared" si="32"/>
        <v>0</v>
      </c>
      <c r="OJ16" s="739">
        <f t="shared" si="33"/>
        <v>0</v>
      </c>
      <c r="OK16" s="739">
        <f t="shared" si="34"/>
        <v>0</v>
      </c>
      <c r="OL16" s="739">
        <f t="shared" si="35"/>
        <v>0</v>
      </c>
      <c r="OM16" s="739">
        <f t="shared" si="36"/>
        <v>0</v>
      </c>
      <c r="ON16" s="739">
        <f t="shared" si="37"/>
        <v>0</v>
      </c>
      <c r="OO16" s="739">
        <f t="shared" si="38"/>
        <v>0</v>
      </c>
      <c r="OP16" s="739"/>
      <c r="OQ16" s="739">
        <f t="shared" si="39"/>
        <v>192</v>
      </c>
      <c r="OR16" s="739">
        <f t="shared" si="40"/>
        <v>192</v>
      </c>
      <c r="OS16" s="739">
        <f t="shared" si="41"/>
        <v>0</v>
      </c>
      <c r="OT16" s="739">
        <f t="shared" si="42"/>
        <v>0</v>
      </c>
      <c r="OU16" s="739"/>
      <c r="OV16" s="739"/>
      <c r="OW16" s="739"/>
      <c r="OX16" s="739"/>
      <c r="OY16" s="739"/>
      <c r="OZ16" s="739"/>
      <c r="PA16" s="739"/>
      <c r="PB16" s="739"/>
      <c r="PC16" s="739"/>
      <c r="PD16" s="739"/>
      <c r="PE16" s="739"/>
      <c r="PF16" s="739"/>
      <c r="PG16" s="739"/>
    </row>
    <row r="17" s="28" customFormat="1" customHeight="1" spans="1:423">
      <c r="A17" s="95" t="s">
        <v>1610</v>
      </c>
      <c r="B17" s="415" t="s">
        <v>1626</v>
      </c>
      <c r="C17" s="95" t="s">
        <v>1747</v>
      </c>
      <c r="D17" s="95" t="s">
        <v>1830</v>
      </c>
      <c r="E17" s="95" t="s">
        <v>1396</v>
      </c>
      <c r="F17" s="104" t="s">
        <v>1834</v>
      </c>
      <c r="G17" s="19" t="s">
        <v>1835</v>
      </c>
      <c r="H17" s="98" t="s">
        <v>1836</v>
      </c>
      <c r="I17" s="99"/>
      <c r="J17" s="100"/>
      <c r="K17" s="454"/>
      <c r="L17" s="150">
        <f t="shared" si="8"/>
        <v>781</v>
      </c>
      <c r="M17" s="151">
        <f t="shared" si="9"/>
        <v>781</v>
      </c>
      <c r="N17" s="455"/>
      <c r="O17" s="37"/>
      <c r="P17" s="157"/>
      <c r="Q17" s="33">
        <f t="shared" si="10"/>
        <v>0</v>
      </c>
      <c r="R17" s="34">
        <f t="shared" si="11"/>
        <v>1000</v>
      </c>
      <c r="S17" s="490"/>
      <c r="T17" s="490"/>
      <c r="U17" s="490"/>
      <c r="V17" s="490"/>
      <c r="W17" s="490"/>
      <c r="X17" s="489"/>
      <c r="Y17" s="505"/>
      <c r="Z17" s="505"/>
      <c r="AA17" s="505"/>
      <c r="AB17" s="505"/>
      <c r="AC17" s="99"/>
      <c r="AD17" s="505"/>
      <c r="AE17" s="505"/>
      <c r="AF17" s="490"/>
      <c r="AG17" s="490"/>
      <c r="AH17" s="490"/>
      <c r="AI17" s="490"/>
      <c r="AJ17" s="490"/>
      <c r="AK17" s="490"/>
      <c r="AL17" s="490"/>
      <c r="AM17" s="490"/>
      <c r="AN17" s="490"/>
      <c r="AO17" s="490"/>
      <c r="AP17" s="346">
        <v>1000</v>
      </c>
      <c r="AQ17" s="490"/>
      <c r="AR17" s="490"/>
      <c r="AS17" s="490"/>
      <c r="AT17" s="490"/>
      <c r="AU17" s="490"/>
      <c r="AV17" s="490"/>
      <c r="AW17" s="490"/>
      <c r="AX17" s="490"/>
      <c r="AY17" s="100"/>
      <c r="AZ17" s="48"/>
      <c r="BA17" s="48"/>
      <c r="BB17" s="48"/>
      <c r="BC17" s="48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354"/>
      <c r="BT17" s="354"/>
      <c r="BU17" s="354"/>
      <c r="BV17" s="354"/>
      <c r="BW17" s="354"/>
      <c r="BX17" s="354"/>
      <c r="BY17" s="354"/>
      <c r="BZ17" s="354"/>
      <c r="CA17" s="354"/>
      <c r="CB17" s="354"/>
      <c r="CC17" s="354"/>
      <c r="CD17" s="354"/>
      <c r="CE17" s="354"/>
      <c r="CF17" s="354"/>
      <c r="CG17" s="354"/>
      <c r="CH17" s="354"/>
      <c r="CI17" s="354"/>
      <c r="CJ17" s="354"/>
      <c r="CK17" s="354"/>
      <c r="CL17" s="354"/>
      <c r="CM17" s="354"/>
      <c r="CN17" s="354"/>
      <c r="CO17" s="354"/>
      <c r="CP17" s="358"/>
      <c r="CQ17" s="48"/>
      <c r="CR17" s="354"/>
      <c r="CS17" s="354"/>
      <c r="CT17" s="355"/>
      <c r="CU17" s="354"/>
      <c r="CV17" s="354"/>
      <c r="CW17" s="354"/>
      <c r="CX17" s="354"/>
      <c r="CY17" s="354"/>
      <c r="CZ17" s="354"/>
      <c r="DA17" s="356"/>
      <c r="DB17" s="354"/>
      <c r="DC17" s="354"/>
      <c r="DD17" s="354"/>
      <c r="DE17" s="354"/>
      <c r="DF17" s="354"/>
      <c r="DG17" s="354"/>
      <c r="DH17" s="354"/>
      <c r="DI17" s="354"/>
      <c r="DJ17" s="354"/>
      <c r="DK17" s="354"/>
      <c r="DL17" s="354"/>
      <c r="DM17" s="354"/>
      <c r="DN17" s="354"/>
      <c r="DO17" s="354"/>
      <c r="DP17" s="354"/>
      <c r="DQ17" s="354"/>
      <c r="DR17" s="354"/>
      <c r="DS17" s="354"/>
      <c r="DT17" s="354"/>
      <c r="DU17" s="354">
        <v>27</v>
      </c>
      <c r="DV17" s="354"/>
      <c r="DW17" s="354"/>
      <c r="DX17" s="354"/>
      <c r="DY17" s="354"/>
      <c r="DZ17" s="357"/>
      <c r="EA17" s="356"/>
      <c r="EB17" s="356"/>
      <c r="EC17" s="356"/>
      <c r="ED17" s="356"/>
      <c r="EE17" s="358"/>
      <c r="EF17" s="48"/>
      <c r="EG17" s="46"/>
      <c r="EH17" s="46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8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354"/>
      <c r="FR17" s="354"/>
      <c r="FS17" s="354"/>
      <c r="FT17" s="354"/>
      <c r="FU17" s="354"/>
      <c r="FV17" s="354"/>
      <c r="FW17" s="354"/>
      <c r="FX17" s="354"/>
      <c r="FY17" s="354"/>
      <c r="FZ17" s="354"/>
      <c r="GA17" s="354"/>
      <c r="GB17" s="354"/>
      <c r="GC17" s="354"/>
      <c r="GD17" s="354"/>
      <c r="GE17" s="354"/>
      <c r="GF17" s="354"/>
      <c r="GG17" s="354"/>
      <c r="GH17" s="354"/>
      <c r="GI17" s="354"/>
      <c r="GJ17" s="354"/>
      <c r="GK17" s="354"/>
      <c r="GL17" s="354"/>
      <c r="GM17" s="354"/>
      <c r="GN17" s="354"/>
      <c r="GO17" s="354"/>
      <c r="GP17" s="354"/>
      <c r="GQ17" s="354"/>
      <c r="GR17" s="354"/>
      <c r="GS17" s="354"/>
      <c r="GT17" s="354"/>
      <c r="GU17" s="354"/>
      <c r="GV17" s="354"/>
      <c r="GW17" s="354"/>
      <c r="GX17" s="354"/>
      <c r="GY17" s="354"/>
      <c r="GZ17" s="354"/>
      <c r="HA17" s="354"/>
      <c r="HB17" s="354"/>
      <c r="HC17" s="354"/>
      <c r="HD17" s="354"/>
      <c r="HE17" s="354"/>
      <c r="HF17" s="354"/>
      <c r="HG17" s="354"/>
      <c r="HH17" s="354"/>
      <c r="HI17" s="354"/>
      <c r="HJ17" s="354"/>
      <c r="HK17" s="354"/>
      <c r="HL17" s="354"/>
      <c r="HM17" s="354"/>
      <c r="HN17" s="354"/>
      <c r="HO17" s="354"/>
      <c r="HP17" s="354"/>
      <c r="HQ17" s="354"/>
      <c r="HR17" s="354"/>
      <c r="HS17" s="354"/>
      <c r="HT17" s="354"/>
      <c r="HU17" s="354"/>
      <c r="HV17" s="354"/>
      <c r="HW17" s="354"/>
      <c r="HX17" s="354"/>
      <c r="HY17" s="354"/>
      <c r="HZ17" s="354"/>
      <c r="IA17" s="354"/>
      <c r="IB17" s="354"/>
      <c r="IC17" s="354"/>
      <c r="ID17" s="354"/>
      <c r="IE17" s="354">
        <v>192</v>
      </c>
      <c r="IF17" s="354"/>
      <c r="IG17" s="354"/>
      <c r="IH17" s="354"/>
      <c r="II17" s="354"/>
      <c r="IJ17" s="354"/>
      <c r="IK17" s="354"/>
      <c r="IL17" s="354"/>
      <c r="IM17" s="354"/>
      <c r="IN17" s="354"/>
      <c r="IO17" s="354"/>
      <c r="IP17" s="354"/>
      <c r="IQ17" s="354"/>
      <c r="IR17" s="50"/>
      <c r="IS17" s="47"/>
      <c r="IT17" s="47"/>
      <c r="IU17" s="47"/>
      <c r="IV17" s="47"/>
      <c r="IW17" s="47"/>
      <c r="IX17" s="47"/>
      <c r="IY17" s="47"/>
      <c r="IZ17" s="47"/>
      <c r="JA17" s="47"/>
      <c r="JB17" s="47"/>
      <c r="JC17" s="47"/>
      <c r="JD17" s="47"/>
      <c r="JE17" s="47"/>
      <c r="JF17" s="47"/>
      <c r="JG17" s="47"/>
      <c r="JH17" s="47"/>
      <c r="JI17" s="47"/>
      <c r="JJ17" s="47"/>
      <c r="JK17" s="47"/>
      <c r="JL17" s="354"/>
      <c r="JM17" s="354"/>
      <c r="JN17" s="354"/>
      <c r="JO17" s="354"/>
      <c r="JP17" s="354"/>
      <c r="JQ17" s="354"/>
      <c r="JR17" s="354"/>
      <c r="JS17" s="354"/>
      <c r="JT17" s="354"/>
      <c r="JU17" s="354"/>
      <c r="JV17" s="354"/>
      <c r="JW17" s="354"/>
      <c r="JX17" s="354"/>
      <c r="JY17" s="354"/>
      <c r="JZ17" s="354"/>
      <c r="KA17" s="354"/>
      <c r="KB17" s="354"/>
      <c r="KC17" s="354"/>
      <c r="KD17" s="354"/>
      <c r="KE17" s="354"/>
      <c r="KF17" s="354"/>
      <c r="KG17" s="354"/>
      <c r="KH17" s="354"/>
      <c r="KI17" s="354"/>
      <c r="KJ17" s="354"/>
      <c r="KK17" s="354"/>
      <c r="KL17" s="354"/>
      <c r="KM17" s="354"/>
      <c r="KN17" s="354"/>
      <c r="KO17" s="354"/>
      <c r="KP17" s="354"/>
      <c r="KQ17" s="354"/>
      <c r="KR17" s="354"/>
      <c r="KS17" s="354"/>
      <c r="KT17" s="354"/>
      <c r="KU17" s="354"/>
      <c r="KV17" s="51"/>
      <c r="KW17" s="47"/>
      <c r="KX17" s="47"/>
      <c r="KY17" s="47"/>
      <c r="KZ17" s="47"/>
      <c r="LA17" s="47"/>
      <c r="LB17" s="47"/>
      <c r="LC17" s="47"/>
      <c r="LD17" s="361"/>
      <c r="LE17" s="361"/>
      <c r="LF17" s="361"/>
      <c r="LG17" s="361"/>
      <c r="LH17" s="361"/>
      <c r="LI17" s="354"/>
      <c r="LJ17" s="354"/>
      <c r="LK17" s="354"/>
      <c r="LL17" s="354"/>
      <c r="LM17" s="354"/>
      <c r="LN17" s="354"/>
      <c r="LO17" s="354"/>
      <c r="LP17" s="354"/>
      <c r="LQ17" s="354"/>
      <c r="LR17" s="354"/>
      <c r="LS17" s="354"/>
      <c r="LT17" s="354"/>
      <c r="LU17" s="354"/>
      <c r="LV17" s="354"/>
      <c r="LW17" s="51"/>
      <c r="LX17" s="354"/>
      <c r="LY17" s="354"/>
      <c r="LZ17" s="354"/>
      <c r="MA17" s="354"/>
      <c r="MB17" s="354"/>
      <c r="MC17" s="354"/>
      <c r="MD17" s="354"/>
      <c r="ME17" s="354"/>
      <c r="MF17" s="354"/>
      <c r="MG17" s="354"/>
      <c r="MH17" s="354"/>
      <c r="MI17" s="354"/>
      <c r="MJ17" s="354"/>
      <c r="MK17" s="354"/>
      <c r="ML17" s="354"/>
      <c r="MM17" s="354"/>
      <c r="MN17" s="354"/>
      <c r="MO17" s="354"/>
      <c r="MP17" s="354"/>
      <c r="MQ17" s="354"/>
      <c r="MR17" s="354"/>
      <c r="MS17" s="51"/>
      <c r="MT17" s="364">
        <f t="shared" si="12"/>
        <v>192</v>
      </c>
      <c r="MU17" s="365">
        <f t="shared" si="13"/>
        <v>0</v>
      </c>
      <c r="MV17" s="366">
        <f t="shared" si="14"/>
        <v>192</v>
      </c>
      <c r="MW17" s="365"/>
      <c r="MX17" s="365"/>
      <c r="MY17" s="54"/>
      <c r="MZ17" s="708"/>
      <c r="NA17" s="708"/>
      <c r="NB17" s="709">
        <f t="shared" si="15"/>
        <v>0</v>
      </c>
      <c r="NC17" s="710"/>
      <c r="ND17" s="710">
        <v>3.7</v>
      </c>
      <c r="NE17" s="738" t="e">
        <f t="shared" si="16"/>
        <v>#DIV/0!</v>
      </c>
      <c r="NF17" s="739"/>
      <c r="NG17" s="739">
        <v>3000</v>
      </c>
      <c r="NH17" s="739"/>
      <c r="NI17" s="740">
        <f t="shared" si="17"/>
        <v>2889.7</v>
      </c>
      <c r="NJ17" s="738"/>
      <c r="NK17" s="741">
        <v>44835</v>
      </c>
      <c r="NL17" s="742">
        <v>44835</v>
      </c>
      <c r="NM17" s="739">
        <f ca="1" t="shared" si="19"/>
        <v>8.06666666666667</v>
      </c>
      <c r="NN17" s="739">
        <f ca="1" t="shared" si="20"/>
        <v>242</v>
      </c>
      <c r="NO17" s="760"/>
      <c r="NP17" s="739">
        <f t="shared" si="21"/>
        <v>192</v>
      </c>
      <c r="NQ17" s="761">
        <f t="shared" si="22"/>
        <v>0.491677336747759</v>
      </c>
      <c r="NR17" s="739">
        <f ca="1" t="shared" si="23"/>
        <v>0.74157945418567</v>
      </c>
      <c r="NS17" s="739">
        <f t="shared" si="24"/>
        <v>781</v>
      </c>
      <c r="NT17" s="739"/>
      <c r="NU17" s="739">
        <f ca="1" t="shared" si="25"/>
        <v>23.801652892562</v>
      </c>
      <c r="NV17" s="769">
        <f ca="1" t="shared" si="26"/>
        <v>0.793388429752066</v>
      </c>
      <c r="NW17" s="769">
        <f ca="1" t="shared" si="27"/>
        <v>984.385416666667</v>
      </c>
      <c r="NX17" s="739"/>
      <c r="NY17" s="739"/>
      <c r="NZ17" s="739"/>
      <c r="OA17" s="739"/>
      <c r="OB17" s="739"/>
      <c r="OC17" s="739"/>
      <c r="OD17" s="739"/>
      <c r="OE17" s="743">
        <f t="shared" si="28"/>
        <v>0</v>
      </c>
      <c r="OF17" s="743">
        <f t="shared" si="29"/>
        <v>0</v>
      </c>
      <c r="OG17" s="743">
        <f t="shared" si="30"/>
        <v>0</v>
      </c>
      <c r="OH17" s="743">
        <f t="shared" si="31"/>
        <v>0</v>
      </c>
      <c r="OI17" s="743">
        <f t="shared" si="32"/>
        <v>0</v>
      </c>
      <c r="OJ17" s="739">
        <f t="shared" si="33"/>
        <v>0</v>
      </c>
      <c r="OK17" s="739">
        <f t="shared" si="34"/>
        <v>0</v>
      </c>
      <c r="OL17" s="739">
        <f t="shared" si="35"/>
        <v>0</v>
      </c>
      <c r="OM17" s="739">
        <f t="shared" si="36"/>
        <v>0</v>
      </c>
      <c r="ON17" s="739">
        <f t="shared" si="37"/>
        <v>0</v>
      </c>
      <c r="OO17" s="739">
        <f t="shared" si="38"/>
        <v>0</v>
      </c>
      <c r="OP17" s="739"/>
      <c r="OQ17" s="739">
        <f t="shared" si="39"/>
        <v>192</v>
      </c>
      <c r="OR17" s="739">
        <f t="shared" si="40"/>
        <v>192</v>
      </c>
      <c r="OS17" s="739">
        <f t="shared" si="41"/>
        <v>0</v>
      </c>
      <c r="OT17" s="739">
        <f t="shared" si="42"/>
        <v>0</v>
      </c>
      <c r="OU17" s="739"/>
      <c r="OV17" s="739"/>
      <c r="OW17" s="739"/>
      <c r="OX17" s="739"/>
      <c r="OY17" s="739"/>
      <c r="OZ17" s="739"/>
      <c r="PA17" s="739"/>
      <c r="PB17" s="739"/>
      <c r="PC17" s="739"/>
      <c r="PD17" s="739"/>
      <c r="PE17" s="739"/>
      <c r="PF17" s="739"/>
      <c r="PG17" s="739"/>
    </row>
    <row r="18" s="28" customFormat="1" customHeight="1" spans="1:423">
      <c r="A18" s="95" t="s">
        <v>1610</v>
      </c>
      <c r="B18" s="415" t="s">
        <v>1626</v>
      </c>
      <c r="C18" s="95" t="s">
        <v>1747</v>
      </c>
      <c r="D18" s="95" t="s">
        <v>1830</v>
      </c>
      <c r="E18" s="95" t="s">
        <v>1396</v>
      </c>
      <c r="F18" s="104" t="s">
        <v>1837</v>
      </c>
      <c r="G18" s="19" t="s">
        <v>1838</v>
      </c>
      <c r="H18" s="98" t="s">
        <v>1839</v>
      </c>
      <c r="I18" s="99"/>
      <c r="J18" s="100"/>
      <c r="K18" s="454"/>
      <c r="L18" s="150">
        <f t="shared" si="8"/>
        <v>781</v>
      </c>
      <c r="M18" s="151">
        <f t="shared" si="9"/>
        <v>781</v>
      </c>
      <c r="N18" s="455"/>
      <c r="O18" s="37"/>
      <c r="P18" s="157"/>
      <c r="Q18" s="33">
        <f t="shared" si="10"/>
        <v>0</v>
      </c>
      <c r="R18" s="34">
        <f t="shared" si="11"/>
        <v>1000</v>
      </c>
      <c r="S18" s="490"/>
      <c r="T18" s="490"/>
      <c r="U18" s="490"/>
      <c r="V18" s="490"/>
      <c r="W18" s="490"/>
      <c r="X18" s="489"/>
      <c r="Y18" s="505"/>
      <c r="Z18" s="505"/>
      <c r="AA18" s="505"/>
      <c r="AB18" s="505"/>
      <c r="AC18" s="99"/>
      <c r="AD18" s="505"/>
      <c r="AE18" s="505"/>
      <c r="AF18" s="490"/>
      <c r="AG18" s="490"/>
      <c r="AH18" s="490"/>
      <c r="AI18" s="490"/>
      <c r="AJ18" s="490"/>
      <c r="AK18" s="490"/>
      <c r="AL18" s="490"/>
      <c r="AM18" s="490"/>
      <c r="AN18" s="490"/>
      <c r="AO18" s="490"/>
      <c r="AP18" s="346">
        <v>1000</v>
      </c>
      <c r="AQ18" s="490"/>
      <c r="AR18" s="490"/>
      <c r="AS18" s="490"/>
      <c r="AT18" s="490"/>
      <c r="AU18" s="490"/>
      <c r="AV18" s="490"/>
      <c r="AW18" s="490"/>
      <c r="AX18" s="490"/>
      <c r="AY18" s="100"/>
      <c r="AZ18" s="48"/>
      <c r="BA18" s="48"/>
      <c r="BB18" s="48"/>
      <c r="BC18" s="48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354"/>
      <c r="BT18" s="354"/>
      <c r="BU18" s="354"/>
      <c r="BV18" s="354"/>
      <c r="BW18" s="354"/>
      <c r="BX18" s="354"/>
      <c r="BY18" s="354"/>
      <c r="BZ18" s="354"/>
      <c r="CA18" s="354"/>
      <c r="CB18" s="354"/>
      <c r="CC18" s="354"/>
      <c r="CD18" s="354"/>
      <c r="CE18" s="354"/>
      <c r="CF18" s="354"/>
      <c r="CG18" s="354"/>
      <c r="CH18" s="354"/>
      <c r="CI18" s="354"/>
      <c r="CJ18" s="354"/>
      <c r="CK18" s="354"/>
      <c r="CL18" s="354"/>
      <c r="CM18" s="354"/>
      <c r="CN18" s="354"/>
      <c r="CO18" s="354"/>
      <c r="CP18" s="358"/>
      <c r="CQ18" s="48"/>
      <c r="CR18" s="354"/>
      <c r="CS18" s="354"/>
      <c r="CT18" s="355"/>
      <c r="CU18" s="354"/>
      <c r="CV18" s="354"/>
      <c r="CW18" s="354"/>
      <c r="CX18" s="354"/>
      <c r="CY18" s="354"/>
      <c r="CZ18" s="354"/>
      <c r="DA18" s="356"/>
      <c r="DB18" s="354"/>
      <c r="DC18" s="354"/>
      <c r="DD18" s="354"/>
      <c r="DE18" s="354"/>
      <c r="DF18" s="354"/>
      <c r="DG18" s="354"/>
      <c r="DH18" s="354"/>
      <c r="DI18" s="354"/>
      <c r="DJ18" s="354"/>
      <c r="DK18" s="354"/>
      <c r="DL18" s="354"/>
      <c r="DM18" s="354"/>
      <c r="DN18" s="354"/>
      <c r="DO18" s="354"/>
      <c r="DP18" s="354"/>
      <c r="DQ18" s="354"/>
      <c r="DR18" s="354"/>
      <c r="DS18" s="354"/>
      <c r="DT18" s="354"/>
      <c r="DU18" s="354">
        <v>27</v>
      </c>
      <c r="DV18" s="354"/>
      <c r="DW18" s="354"/>
      <c r="DX18" s="354"/>
      <c r="DY18" s="354"/>
      <c r="DZ18" s="357"/>
      <c r="EA18" s="356"/>
      <c r="EB18" s="356"/>
      <c r="EC18" s="356"/>
      <c r="ED18" s="356"/>
      <c r="EE18" s="358"/>
      <c r="EF18" s="48"/>
      <c r="EG18" s="46"/>
      <c r="EH18" s="46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8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354"/>
      <c r="FR18" s="354"/>
      <c r="FS18" s="354"/>
      <c r="FT18" s="354"/>
      <c r="FU18" s="354"/>
      <c r="FV18" s="354"/>
      <c r="FW18" s="354"/>
      <c r="FX18" s="354"/>
      <c r="FY18" s="354"/>
      <c r="FZ18" s="354"/>
      <c r="GA18" s="354"/>
      <c r="GB18" s="354"/>
      <c r="GC18" s="354"/>
      <c r="GD18" s="354"/>
      <c r="GE18" s="354"/>
      <c r="GF18" s="354"/>
      <c r="GG18" s="354"/>
      <c r="GH18" s="354"/>
      <c r="GI18" s="354"/>
      <c r="GJ18" s="354"/>
      <c r="GK18" s="354"/>
      <c r="GL18" s="354"/>
      <c r="GM18" s="354"/>
      <c r="GN18" s="354"/>
      <c r="GO18" s="354"/>
      <c r="GP18" s="354"/>
      <c r="GQ18" s="354"/>
      <c r="GR18" s="354"/>
      <c r="GS18" s="354"/>
      <c r="GT18" s="354"/>
      <c r="GU18" s="354"/>
      <c r="GV18" s="354"/>
      <c r="GW18" s="354"/>
      <c r="GX18" s="354"/>
      <c r="GY18" s="354"/>
      <c r="GZ18" s="354"/>
      <c r="HA18" s="354"/>
      <c r="HB18" s="354"/>
      <c r="HC18" s="354"/>
      <c r="HD18" s="354"/>
      <c r="HE18" s="354"/>
      <c r="HF18" s="354"/>
      <c r="HG18" s="354"/>
      <c r="HH18" s="354"/>
      <c r="HI18" s="354"/>
      <c r="HJ18" s="354"/>
      <c r="HK18" s="354"/>
      <c r="HL18" s="354"/>
      <c r="HM18" s="354"/>
      <c r="HN18" s="354"/>
      <c r="HO18" s="354"/>
      <c r="HP18" s="354"/>
      <c r="HQ18" s="354"/>
      <c r="HR18" s="354"/>
      <c r="HS18" s="354"/>
      <c r="HT18" s="354"/>
      <c r="HU18" s="354"/>
      <c r="HV18" s="354"/>
      <c r="HW18" s="354"/>
      <c r="HX18" s="354"/>
      <c r="HY18" s="354"/>
      <c r="HZ18" s="354"/>
      <c r="IA18" s="354"/>
      <c r="IB18" s="354"/>
      <c r="IC18" s="354"/>
      <c r="ID18" s="354"/>
      <c r="IE18" s="354">
        <v>192</v>
      </c>
      <c r="IF18" s="354"/>
      <c r="IG18" s="354"/>
      <c r="IH18" s="354"/>
      <c r="II18" s="354"/>
      <c r="IJ18" s="354"/>
      <c r="IK18" s="354"/>
      <c r="IL18" s="354"/>
      <c r="IM18" s="354"/>
      <c r="IN18" s="354"/>
      <c r="IO18" s="354"/>
      <c r="IP18" s="354"/>
      <c r="IQ18" s="354"/>
      <c r="IR18" s="50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354"/>
      <c r="JM18" s="354"/>
      <c r="JN18" s="354"/>
      <c r="JO18" s="354"/>
      <c r="JP18" s="354"/>
      <c r="JQ18" s="354"/>
      <c r="JR18" s="354"/>
      <c r="JS18" s="354"/>
      <c r="JT18" s="354"/>
      <c r="JU18" s="354"/>
      <c r="JV18" s="354"/>
      <c r="JW18" s="354"/>
      <c r="JX18" s="354"/>
      <c r="JY18" s="354"/>
      <c r="JZ18" s="354"/>
      <c r="KA18" s="354"/>
      <c r="KB18" s="354"/>
      <c r="KC18" s="354"/>
      <c r="KD18" s="354"/>
      <c r="KE18" s="354"/>
      <c r="KF18" s="354"/>
      <c r="KG18" s="354"/>
      <c r="KH18" s="354"/>
      <c r="KI18" s="354"/>
      <c r="KJ18" s="354"/>
      <c r="KK18" s="354"/>
      <c r="KL18" s="354"/>
      <c r="KM18" s="354"/>
      <c r="KN18" s="354"/>
      <c r="KO18" s="354"/>
      <c r="KP18" s="354"/>
      <c r="KQ18" s="354"/>
      <c r="KR18" s="354"/>
      <c r="KS18" s="354"/>
      <c r="KT18" s="354"/>
      <c r="KU18" s="354"/>
      <c r="KV18" s="51"/>
      <c r="KW18" s="47"/>
      <c r="KX18" s="47"/>
      <c r="KY18" s="47"/>
      <c r="KZ18" s="47"/>
      <c r="LA18" s="47"/>
      <c r="LB18" s="47"/>
      <c r="LC18" s="47"/>
      <c r="LD18" s="361"/>
      <c r="LE18" s="361"/>
      <c r="LF18" s="361"/>
      <c r="LG18" s="361"/>
      <c r="LH18" s="361"/>
      <c r="LI18" s="354"/>
      <c r="LJ18" s="354"/>
      <c r="LK18" s="354"/>
      <c r="LL18" s="354"/>
      <c r="LM18" s="354"/>
      <c r="LN18" s="354"/>
      <c r="LO18" s="354"/>
      <c r="LP18" s="354"/>
      <c r="LQ18" s="354"/>
      <c r="LR18" s="354"/>
      <c r="LS18" s="354"/>
      <c r="LT18" s="354"/>
      <c r="LU18" s="354"/>
      <c r="LV18" s="354"/>
      <c r="LW18" s="51"/>
      <c r="LX18" s="354"/>
      <c r="LY18" s="354"/>
      <c r="LZ18" s="354"/>
      <c r="MA18" s="354"/>
      <c r="MB18" s="354"/>
      <c r="MC18" s="354"/>
      <c r="MD18" s="354"/>
      <c r="ME18" s="354"/>
      <c r="MF18" s="354"/>
      <c r="MG18" s="354"/>
      <c r="MH18" s="354"/>
      <c r="MI18" s="354"/>
      <c r="MJ18" s="354"/>
      <c r="MK18" s="354"/>
      <c r="ML18" s="354"/>
      <c r="MM18" s="354"/>
      <c r="MN18" s="354"/>
      <c r="MO18" s="354"/>
      <c r="MP18" s="354"/>
      <c r="MQ18" s="354"/>
      <c r="MR18" s="354"/>
      <c r="MS18" s="51"/>
      <c r="MT18" s="364">
        <f t="shared" si="12"/>
        <v>192</v>
      </c>
      <c r="MU18" s="365">
        <f t="shared" si="13"/>
        <v>0</v>
      </c>
      <c r="MV18" s="366">
        <f t="shared" si="14"/>
        <v>192</v>
      </c>
      <c r="MW18" s="365"/>
      <c r="MX18" s="365"/>
      <c r="MY18" s="54"/>
      <c r="MZ18" s="708"/>
      <c r="NA18" s="708"/>
      <c r="NB18" s="709">
        <f t="shared" si="15"/>
        <v>0</v>
      </c>
      <c r="NC18" s="710"/>
      <c r="ND18" s="710">
        <v>3.7</v>
      </c>
      <c r="NE18" s="738" t="e">
        <f t="shared" si="16"/>
        <v>#DIV/0!</v>
      </c>
      <c r="NF18" s="739"/>
      <c r="NG18" s="739">
        <v>3000</v>
      </c>
      <c r="NH18" s="739"/>
      <c r="NI18" s="740">
        <f t="shared" si="17"/>
        <v>2889.7</v>
      </c>
      <c r="NJ18" s="738"/>
      <c r="NK18" s="741">
        <v>44835</v>
      </c>
      <c r="NL18" s="742">
        <v>44835</v>
      </c>
      <c r="NM18" s="739">
        <f ca="1" t="shared" si="19"/>
        <v>8.06666666666667</v>
      </c>
      <c r="NN18" s="739">
        <f ca="1" t="shared" si="20"/>
        <v>242</v>
      </c>
      <c r="NO18" s="760"/>
      <c r="NP18" s="739">
        <f t="shared" si="21"/>
        <v>192</v>
      </c>
      <c r="NQ18" s="761">
        <f t="shared" si="22"/>
        <v>0.491677336747759</v>
      </c>
      <c r="NR18" s="739">
        <f ca="1" t="shared" si="23"/>
        <v>0.74157945418567</v>
      </c>
      <c r="NS18" s="739">
        <f t="shared" si="24"/>
        <v>781</v>
      </c>
      <c r="NT18" s="739"/>
      <c r="NU18" s="739">
        <f ca="1" t="shared" si="25"/>
        <v>23.801652892562</v>
      </c>
      <c r="NV18" s="769">
        <f ca="1" t="shared" si="26"/>
        <v>0.793388429752066</v>
      </c>
      <c r="NW18" s="769">
        <f ca="1" t="shared" si="27"/>
        <v>984.385416666667</v>
      </c>
      <c r="NX18" s="739"/>
      <c r="NY18" s="739"/>
      <c r="NZ18" s="739"/>
      <c r="OA18" s="739"/>
      <c r="OB18" s="739"/>
      <c r="OC18" s="739"/>
      <c r="OD18" s="739"/>
      <c r="OE18" s="743">
        <f t="shared" si="28"/>
        <v>0</v>
      </c>
      <c r="OF18" s="743">
        <f t="shared" si="29"/>
        <v>0</v>
      </c>
      <c r="OG18" s="743">
        <f t="shared" si="30"/>
        <v>0</v>
      </c>
      <c r="OH18" s="743">
        <f t="shared" si="31"/>
        <v>0</v>
      </c>
      <c r="OI18" s="743">
        <f t="shared" si="32"/>
        <v>0</v>
      </c>
      <c r="OJ18" s="739">
        <f t="shared" si="33"/>
        <v>0</v>
      </c>
      <c r="OK18" s="739">
        <f t="shared" si="34"/>
        <v>0</v>
      </c>
      <c r="OL18" s="739">
        <f t="shared" si="35"/>
        <v>0</v>
      </c>
      <c r="OM18" s="739">
        <f t="shared" si="36"/>
        <v>0</v>
      </c>
      <c r="ON18" s="739">
        <f t="shared" si="37"/>
        <v>0</v>
      </c>
      <c r="OO18" s="739">
        <f t="shared" si="38"/>
        <v>0</v>
      </c>
      <c r="OP18" s="739"/>
      <c r="OQ18" s="739">
        <f t="shared" si="39"/>
        <v>192</v>
      </c>
      <c r="OR18" s="739">
        <f t="shared" si="40"/>
        <v>192</v>
      </c>
      <c r="OS18" s="739">
        <f t="shared" si="41"/>
        <v>0</v>
      </c>
      <c r="OT18" s="739">
        <f t="shared" si="42"/>
        <v>0</v>
      </c>
      <c r="OU18" s="739"/>
      <c r="OV18" s="739"/>
      <c r="OW18" s="739"/>
      <c r="OX18" s="739"/>
      <c r="OY18" s="739"/>
      <c r="OZ18" s="739"/>
      <c r="PA18" s="739"/>
      <c r="PB18" s="739"/>
      <c r="PC18" s="739"/>
      <c r="PD18" s="739"/>
      <c r="PE18" s="739"/>
      <c r="PF18" s="739"/>
      <c r="PG18" s="739"/>
    </row>
    <row r="19" s="28" customFormat="1" customHeight="1" spans="1:423">
      <c r="A19" s="95" t="s">
        <v>1610</v>
      </c>
      <c r="B19" s="415" t="s">
        <v>1626</v>
      </c>
      <c r="C19" s="95" t="s">
        <v>1747</v>
      </c>
      <c r="D19" s="95" t="s">
        <v>1830</v>
      </c>
      <c r="E19" s="95" t="s">
        <v>1396</v>
      </c>
      <c r="F19" s="104" t="s">
        <v>1840</v>
      </c>
      <c r="G19" s="19" t="s">
        <v>1841</v>
      </c>
      <c r="H19" s="98" t="s">
        <v>1842</v>
      </c>
      <c r="I19" s="99"/>
      <c r="J19" s="100"/>
      <c r="K19" s="454"/>
      <c r="L19" s="150">
        <f t="shared" si="8"/>
        <v>781</v>
      </c>
      <c r="M19" s="151">
        <f t="shared" si="9"/>
        <v>781</v>
      </c>
      <c r="N19" s="455"/>
      <c r="O19" s="37"/>
      <c r="P19" s="157"/>
      <c r="Q19" s="33">
        <f t="shared" si="10"/>
        <v>0</v>
      </c>
      <c r="R19" s="34">
        <f t="shared" si="11"/>
        <v>1000</v>
      </c>
      <c r="S19" s="490"/>
      <c r="T19" s="490"/>
      <c r="U19" s="490"/>
      <c r="V19" s="490"/>
      <c r="W19" s="490"/>
      <c r="X19" s="489"/>
      <c r="Y19" s="505"/>
      <c r="Z19" s="505"/>
      <c r="AA19" s="505"/>
      <c r="AB19" s="505"/>
      <c r="AC19" s="99"/>
      <c r="AD19" s="505"/>
      <c r="AE19" s="505"/>
      <c r="AF19" s="490"/>
      <c r="AG19" s="490"/>
      <c r="AH19" s="490"/>
      <c r="AI19" s="490"/>
      <c r="AJ19" s="490"/>
      <c r="AK19" s="490"/>
      <c r="AL19" s="490"/>
      <c r="AM19" s="490"/>
      <c r="AN19" s="490"/>
      <c r="AO19" s="490"/>
      <c r="AP19" s="346">
        <v>1000</v>
      </c>
      <c r="AQ19" s="490"/>
      <c r="AR19" s="490"/>
      <c r="AS19" s="490"/>
      <c r="AT19" s="490"/>
      <c r="AU19" s="490"/>
      <c r="AV19" s="490"/>
      <c r="AW19" s="490"/>
      <c r="AX19" s="490"/>
      <c r="AY19" s="100"/>
      <c r="AZ19" s="48"/>
      <c r="BA19" s="48"/>
      <c r="BB19" s="48"/>
      <c r="BC19" s="48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354"/>
      <c r="BT19" s="354"/>
      <c r="BU19" s="354"/>
      <c r="BV19" s="354"/>
      <c r="BW19" s="354"/>
      <c r="BX19" s="354"/>
      <c r="BY19" s="354"/>
      <c r="BZ19" s="354"/>
      <c r="CA19" s="354"/>
      <c r="CB19" s="354"/>
      <c r="CC19" s="354"/>
      <c r="CD19" s="354"/>
      <c r="CE19" s="354"/>
      <c r="CF19" s="354"/>
      <c r="CG19" s="354"/>
      <c r="CH19" s="354"/>
      <c r="CI19" s="354"/>
      <c r="CJ19" s="354"/>
      <c r="CK19" s="354"/>
      <c r="CL19" s="354"/>
      <c r="CM19" s="354"/>
      <c r="CN19" s="354"/>
      <c r="CO19" s="354"/>
      <c r="CP19" s="358"/>
      <c r="CQ19" s="48"/>
      <c r="CR19" s="354"/>
      <c r="CS19" s="354"/>
      <c r="CT19" s="355"/>
      <c r="CU19" s="354"/>
      <c r="CV19" s="354"/>
      <c r="CW19" s="354"/>
      <c r="CX19" s="354"/>
      <c r="CY19" s="354"/>
      <c r="CZ19" s="354"/>
      <c r="DA19" s="356"/>
      <c r="DB19" s="354"/>
      <c r="DC19" s="354"/>
      <c r="DD19" s="354"/>
      <c r="DE19" s="354"/>
      <c r="DF19" s="354"/>
      <c r="DG19" s="354"/>
      <c r="DH19" s="354"/>
      <c r="DI19" s="354"/>
      <c r="DJ19" s="354"/>
      <c r="DK19" s="354"/>
      <c r="DL19" s="354"/>
      <c r="DM19" s="354"/>
      <c r="DN19" s="354"/>
      <c r="DO19" s="354"/>
      <c r="DP19" s="354"/>
      <c r="DQ19" s="354"/>
      <c r="DR19" s="354"/>
      <c r="DS19" s="354"/>
      <c r="DT19" s="354"/>
      <c r="DU19" s="354">
        <v>27</v>
      </c>
      <c r="DV19" s="354"/>
      <c r="DW19" s="354"/>
      <c r="DX19" s="354"/>
      <c r="DY19" s="354"/>
      <c r="DZ19" s="357"/>
      <c r="EA19" s="356"/>
      <c r="EB19" s="356"/>
      <c r="EC19" s="356"/>
      <c r="ED19" s="356"/>
      <c r="EE19" s="358"/>
      <c r="EF19" s="48"/>
      <c r="EG19" s="46"/>
      <c r="EH19" s="46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8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354"/>
      <c r="FR19" s="354"/>
      <c r="FS19" s="354"/>
      <c r="FT19" s="354"/>
      <c r="FU19" s="354"/>
      <c r="FV19" s="354"/>
      <c r="FW19" s="354"/>
      <c r="FX19" s="354"/>
      <c r="FY19" s="354"/>
      <c r="FZ19" s="354"/>
      <c r="GA19" s="354"/>
      <c r="GB19" s="354"/>
      <c r="GC19" s="354"/>
      <c r="GD19" s="354"/>
      <c r="GE19" s="354"/>
      <c r="GF19" s="354"/>
      <c r="GG19" s="354"/>
      <c r="GH19" s="354"/>
      <c r="GI19" s="354"/>
      <c r="GJ19" s="354"/>
      <c r="GK19" s="354"/>
      <c r="GL19" s="354"/>
      <c r="GM19" s="354"/>
      <c r="GN19" s="354"/>
      <c r="GO19" s="354"/>
      <c r="GP19" s="354"/>
      <c r="GQ19" s="354"/>
      <c r="GR19" s="354"/>
      <c r="GS19" s="354"/>
      <c r="GT19" s="354"/>
      <c r="GU19" s="354"/>
      <c r="GV19" s="354"/>
      <c r="GW19" s="354"/>
      <c r="GX19" s="354"/>
      <c r="GY19" s="354"/>
      <c r="GZ19" s="354"/>
      <c r="HA19" s="354"/>
      <c r="HB19" s="354"/>
      <c r="HC19" s="354"/>
      <c r="HD19" s="354"/>
      <c r="HE19" s="354"/>
      <c r="HF19" s="354"/>
      <c r="HG19" s="354"/>
      <c r="HH19" s="354"/>
      <c r="HI19" s="354"/>
      <c r="HJ19" s="354"/>
      <c r="HK19" s="354"/>
      <c r="HL19" s="354"/>
      <c r="HM19" s="354"/>
      <c r="HN19" s="354"/>
      <c r="HO19" s="354"/>
      <c r="HP19" s="354"/>
      <c r="HQ19" s="354"/>
      <c r="HR19" s="354"/>
      <c r="HS19" s="354"/>
      <c r="HT19" s="354"/>
      <c r="HU19" s="354"/>
      <c r="HV19" s="354"/>
      <c r="HW19" s="354"/>
      <c r="HX19" s="354"/>
      <c r="HY19" s="354"/>
      <c r="HZ19" s="354"/>
      <c r="IA19" s="354"/>
      <c r="IB19" s="354"/>
      <c r="IC19" s="354"/>
      <c r="ID19" s="354"/>
      <c r="IE19" s="354">
        <v>192</v>
      </c>
      <c r="IF19" s="354"/>
      <c r="IG19" s="354"/>
      <c r="IH19" s="354"/>
      <c r="II19" s="354"/>
      <c r="IJ19" s="354"/>
      <c r="IK19" s="354"/>
      <c r="IL19" s="354"/>
      <c r="IM19" s="354"/>
      <c r="IN19" s="354"/>
      <c r="IO19" s="354"/>
      <c r="IP19" s="354"/>
      <c r="IQ19" s="354"/>
      <c r="IR19" s="50"/>
      <c r="IS19" s="47"/>
      <c r="IT19" s="47"/>
      <c r="IU19" s="47"/>
      <c r="IV19" s="47"/>
      <c r="IW19" s="47"/>
      <c r="IX19" s="47"/>
      <c r="IY19" s="47"/>
      <c r="IZ19" s="47"/>
      <c r="JA19" s="47"/>
      <c r="JB19" s="47"/>
      <c r="JC19" s="47"/>
      <c r="JD19" s="47"/>
      <c r="JE19" s="47"/>
      <c r="JF19" s="47"/>
      <c r="JG19" s="47"/>
      <c r="JH19" s="47"/>
      <c r="JI19" s="47"/>
      <c r="JJ19" s="47"/>
      <c r="JK19" s="47"/>
      <c r="JL19" s="354"/>
      <c r="JM19" s="354"/>
      <c r="JN19" s="354"/>
      <c r="JO19" s="354"/>
      <c r="JP19" s="354"/>
      <c r="JQ19" s="354"/>
      <c r="JR19" s="354"/>
      <c r="JS19" s="354"/>
      <c r="JT19" s="354"/>
      <c r="JU19" s="354"/>
      <c r="JV19" s="354"/>
      <c r="JW19" s="354"/>
      <c r="JX19" s="354"/>
      <c r="JY19" s="354"/>
      <c r="JZ19" s="354"/>
      <c r="KA19" s="354"/>
      <c r="KB19" s="354"/>
      <c r="KC19" s="354"/>
      <c r="KD19" s="354"/>
      <c r="KE19" s="354"/>
      <c r="KF19" s="354"/>
      <c r="KG19" s="354"/>
      <c r="KH19" s="354"/>
      <c r="KI19" s="354"/>
      <c r="KJ19" s="354"/>
      <c r="KK19" s="354"/>
      <c r="KL19" s="354"/>
      <c r="KM19" s="354"/>
      <c r="KN19" s="354"/>
      <c r="KO19" s="354"/>
      <c r="KP19" s="354"/>
      <c r="KQ19" s="354"/>
      <c r="KR19" s="354"/>
      <c r="KS19" s="354"/>
      <c r="KT19" s="354"/>
      <c r="KU19" s="354"/>
      <c r="KV19" s="51"/>
      <c r="KW19" s="47"/>
      <c r="KX19" s="47"/>
      <c r="KY19" s="47"/>
      <c r="KZ19" s="47"/>
      <c r="LA19" s="47"/>
      <c r="LB19" s="47"/>
      <c r="LC19" s="47"/>
      <c r="LD19" s="361"/>
      <c r="LE19" s="361"/>
      <c r="LF19" s="361"/>
      <c r="LG19" s="361"/>
      <c r="LH19" s="361"/>
      <c r="LI19" s="354"/>
      <c r="LJ19" s="354"/>
      <c r="LK19" s="354"/>
      <c r="LL19" s="354"/>
      <c r="LM19" s="354"/>
      <c r="LN19" s="354"/>
      <c r="LO19" s="354"/>
      <c r="LP19" s="354"/>
      <c r="LQ19" s="354"/>
      <c r="LR19" s="354"/>
      <c r="LS19" s="354"/>
      <c r="LT19" s="354"/>
      <c r="LU19" s="354"/>
      <c r="LV19" s="354"/>
      <c r="LW19" s="51"/>
      <c r="LX19" s="354"/>
      <c r="LY19" s="354"/>
      <c r="LZ19" s="354"/>
      <c r="MA19" s="354"/>
      <c r="MB19" s="354"/>
      <c r="MC19" s="354"/>
      <c r="MD19" s="354"/>
      <c r="ME19" s="354"/>
      <c r="MF19" s="354"/>
      <c r="MG19" s="354"/>
      <c r="MH19" s="354"/>
      <c r="MI19" s="354"/>
      <c r="MJ19" s="354"/>
      <c r="MK19" s="354"/>
      <c r="ML19" s="354"/>
      <c r="MM19" s="354"/>
      <c r="MN19" s="354"/>
      <c r="MO19" s="354"/>
      <c r="MP19" s="354"/>
      <c r="MQ19" s="354"/>
      <c r="MR19" s="354"/>
      <c r="MS19" s="51"/>
      <c r="MT19" s="364">
        <f t="shared" si="12"/>
        <v>192</v>
      </c>
      <c r="MU19" s="365">
        <f t="shared" si="13"/>
        <v>0</v>
      </c>
      <c r="MV19" s="366">
        <f t="shared" si="14"/>
        <v>192</v>
      </c>
      <c r="MW19" s="365"/>
      <c r="MX19" s="365"/>
      <c r="MY19" s="54"/>
      <c r="MZ19" s="708"/>
      <c r="NA19" s="708"/>
      <c r="NB19" s="709">
        <f t="shared" si="15"/>
        <v>0</v>
      </c>
      <c r="NC19" s="710"/>
      <c r="ND19" s="710">
        <v>3.7</v>
      </c>
      <c r="NE19" s="738" t="e">
        <f t="shared" si="16"/>
        <v>#DIV/0!</v>
      </c>
      <c r="NF19" s="739"/>
      <c r="NG19" s="739">
        <v>3000</v>
      </c>
      <c r="NH19" s="739"/>
      <c r="NI19" s="740">
        <f t="shared" si="17"/>
        <v>2889.7</v>
      </c>
      <c r="NJ19" s="738"/>
      <c r="NK19" s="741">
        <v>44835</v>
      </c>
      <c r="NL19" s="742">
        <v>44835</v>
      </c>
      <c r="NM19" s="739">
        <f ca="1" t="shared" si="19"/>
        <v>8.06666666666667</v>
      </c>
      <c r="NN19" s="739">
        <f ca="1" t="shared" si="20"/>
        <v>242</v>
      </c>
      <c r="NO19" s="760"/>
      <c r="NP19" s="739">
        <f t="shared" si="21"/>
        <v>192</v>
      </c>
      <c r="NQ19" s="761">
        <f t="shared" si="22"/>
        <v>0.491677336747759</v>
      </c>
      <c r="NR19" s="739">
        <f ca="1" t="shared" si="23"/>
        <v>0.74157945418567</v>
      </c>
      <c r="NS19" s="739">
        <f t="shared" si="24"/>
        <v>781</v>
      </c>
      <c r="NT19" s="739"/>
      <c r="NU19" s="739">
        <f ca="1" t="shared" si="25"/>
        <v>23.801652892562</v>
      </c>
      <c r="NV19" s="769">
        <f ca="1" t="shared" si="26"/>
        <v>0.793388429752066</v>
      </c>
      <c r="NW19" s="769">
        <f ca="1" t="shared" si="27"/>
        <v>984.385416666667</v>
      </c>
      <c r="NX19" s="739"/>
      <c r="NY19" s="739"/>
      <c r="NZ19" s="739"/>
      <c r="OA19" s="739"/>
      <c r="OB19" s="739"/>
      <c r="OC19" s="739"/>
      <c r="OD19" s="739"/>
      <c r="OE19" s="743">
        <f t="shared" si="28"/>
        <v>0</v>
      </c>
      <c r="OF19" s="743">
        <f t="shared" si="29"/>
        <v>0</v>
      </c>
      <c r="OG19" s="743">
        <f t="shared" si="30"/>
        <v>0</v>
      </c>
      <c r="OH19" s="743">
        <f t="shared" si="31"/>
        <v>0</v>
      </c>
      <c r="OI19" s="743">
        <f t="shared" si="32"/>
        <v>0</v>
      </c>
      <c r="OJ19" s="739">
        <f t="shared" si="33"/>
        <v>0</v>
      </c>
      <c r="OK19" s="739">
        <f t="shared" si="34"/>
        <v>0</v>
      </c>
      <c r="OL19" s="739">
        <f t="shared" si="35"/>
        <v>0</v>
      </c>
      <c r="OM19" s="739">
        <f t="shared" si="36"/>
        <v>0</v>
      </c>
      <c r="ON19" s="739">
        <f t="shared" si="37"/>
        <v>0</v>
      </c>
      <c r="OO19" s="739">
        <f t="shared" si="38"/>
        <v>0</v>
      </c>
      <c r="OP19" s="739"/>
      <c r="OQ19" s="739">
        <f t="shared" si="39"/>
        <v>192</v>
      </c>
      <c r="OR19" s="739">
        <f t="shared" si="40"/>
        <v>192</v>
      </c>
      <c r="OS19" s="739">
        <f t="shared" si="41"/>
        <v>0</v>
      </c>
      <c r="OT19" s="739">
        <f t="shared" si="42"/>
        <v>0</v>
      </c>
      <c r="OU19" s="739"/>
      <c r="OV19" s="739"/>
      <c r="OW19" s="739"/>
      <c r="OX19" s="739"/>
      <c r="OY19" s="739"/>
      <c r="OZ19" s="739"/>
      <c r="PA19" s="739"/>
      <c r="PB19" s="739"/>
      <c r="PC19" s="739"/>
      <c r="PD19" s="739"/>
      <c r="PE19" s="739"/>
      <c r="PF19" s="739"/>
      <c r="PG19" s="739"/>
    </row>
    <row r="20" s="28" customFormat="1" customHeight="1" spans="1:423">
      <c r="A20" s="95" t="s">
        <v>1610</v>
      </c>
      <c r="B20" s="415" t="s">
        <v>1626</v>
      </c>
      <c r="C20" s="95" t="s">
        <v>1843</v>
      </c>
      <c r="D20" s="95" t="s">
        <v>1844</v>
      </c>
      <c r="E20" s="95" t="s">
        <v>1396</v>
      </c>
      <c r="F20" s="102" t="s">
        <v>1845</v>
      </c>
      <c r="G20" s="416" t="s">
        <v>1846</v>
      </c>
      <c r="H20" s="98" t="s">
        <v>1847</v>
      </c>
      <c r="I20" s="99"/>
      <c r="J20" s="114"/>
      <c r="K20" s="456"/>
      <c r="L20" s="150">
        <f t="shared" si="8"/>
        <v>745</v>
      </c>
      <c r="M20" s="151">
        <f t="shared" si="9"/>
        <v>745</v>
      </c>
      <c r="N20" s="455"/>
      <c r="O20" s="37"/>
      <c r="P20" s="36"/>
      <c r="Q20" s="33">
        <f t="shared" si="10"/>
        <v>0</v>
      </c>
      <c r="R20" s="34">
        <f t="shared" si="11"/>
        <v>1000</v>
      </c>
      <c r="S20" s="346"/>
      <c r="T20" s="346"/>
      <c r="U20" s="346"/>
      <c r="V20" s="346"/>
      <c r="W20" s="346"/>
      <c r="X20" s="347"/>
      <c r="Y20" s="348"/>
      <c r="Z20" s="348"/>
      <c r="AA20" s="348"/>
      <c r="AB20" s="348"/>
      <c r="AC20" s="506"/>
      <c r="AD20" s="348"/>
      <c r="AE20" s="348"/>
      <c r="AF20" s="346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>
        <v>1000</v>
      </c>
      <c r="AQ20" s="346"/>
      <c r="AR20" s="346"/>
      <c r="AS20" s="346"/>
      <c r="AT20" s="346"/>
      <c r="AU20" s="346"/>
      <c r="AV20" s="346"/>
      <c r="AW20" s="346"/>
      <c r="AX20" s="346"/>
      <c r="AY20" s="349"/>
      <c r="AZ20" s="48"/>
      <c r="BA20" s="48"/>
      <c r="BB20" s="48"/>
      <c r="BC20" s="48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354"/>
      <c r="BT20" s="354"/>
      <c r="BU20" s="354"/>
      <c r="BV20" s="354"/>
      <c r="BW20" s="354"/>
      <c r="BX20" s="354"/>
      <c r="BY20" s="354"/>
      <c r="BZ20" s="354"/>
      <c r="CA20" s="354"/>
      <c r="CB20" s="354"/>
      <c r="CC20" s="354"/>
      <c r="CD20" s="354"/>
      <c r="CE20" s="354"/>
      <c r="CF20" s="354"/>
      <c r="CG20" s="354"/>
      <c r="CH20" s="354"/>
      <c r="CI20" s="354"/>
      <c r="CJ20" s="354"/>
      <c r="CK20" s="354"/>
      <c r="CL20" s="354"/>
      <c r="CM20" s="354"/>
      <c r="CN20" s="354"/>
      <c r="CO20" s="354"/>
      <c r="CP20" s="358"/>
      <c r="CQ20" s="48"/>
      <c r="CR20" s="354"/>
      <c r="CS20" s="354"/>
      <c r="CT20" s="355"/>
      <c r="CU20" s="354"/>
      <c r="CV20" s="354"/>
      <c r="CW20" s="354"/>
      <c r="CX20" s="354"/>
      <c r="CY20" s="354"/>
      <c r="CZ20" s="354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4"/>
      <c r="DL20" s="354"/>
      <c r="DM20" s="354"/>
      <c r="DN20" s="354"/>
      <c r="DO20" s="354"/>
      <c r="DP20" s="354"/>
      <c r="DQ20" s="354"/>
      <c r="DR20" s="354"/>
      <c r="DS20" s="354"/>
      <c r="DT20" s="354"/>
      <c r="DU20" s="354">
        <v>25</v>
      </c>
      <c r="DV20" s="354"/>
      <c r="DW20" s="354"/>
      <c r="DX20" s="354"/>
      <c r="DY20" s="354"/>
      <c r="DZ20" s="357"/>
      <c r="EA20" s="356"/>
      <c r="EB20" s="356"/>
      <c r="EC20" s="356"/>
      <c r="ED20" s="356"/>
      <c r="EE20" s="358"/>
      <c r="EF20" s="48"/>
      <c r="EG20" s="46"/>
      <c r="EH20" s="46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8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354"/>
      <c r="FR20" s="354"/>
      <c r="FS20" s="354"/>
      <c r="FT20" s="354"/>
      <c r="FU20" s="354"/>
      <c r="FV20" s="354"/>
      <c r="FW20" s="354"/>
      <c r="FX20" s="354"/>
      <c r="FY20" s="354"/>
      <c r="FZ20" s="354"/>
      <c r="GA20" s="354"/>
      <c r="GB20" s="354"/>
      <c r="GC20" s="354"/>
      <c r="GD20" s="354"/>
      <c r="GE20" s="354"/>
      <c r="GF20" s="354"/>
      <c r="GG20" s="354"/>
      <c r="GH20" s="354"/>
      <c r="GI20" s="354"/>
      <c r="GJ20" s="354"/>
      <c r="GK20" s="354"/>
      <c r="GL20" s="354"/>
      <c r="GM20" s="354"/>
      <c r="GN20" s="354"/>
      <c r="GO20" s="354"/>
      <c r="GP20" s="354"/>
      <c r="GQ20" s="354"/>
      <c r="GR20" s="354"/>
      <c r="GS20" s="354"/>
      <c r="GT20" s="354"/>
      <c r="GU20" s="354"/>
      <c r="GV20" s="354"/>
      <c r="GW20" s="354"/>
      <c r="GX20" s="354"/>
      <c r="GY20" s="354"/>
      <c r="GZ20" s="354"/>
      <c r="HA20" s="354"/>
      <c r="HB20" s="354"/>
      <c r="HC20" s="354"/>
      <c r="HD20" s="354"/>
      <c r="HE20" s="354"/>
      <c r="HF20" s="354"/>
      <c r="HG20" s="354"/>
      <c r="HH20" s="354"/>
      <c r="HI20" s="354"/>
      <c r="HJ20" s="354"/>
      <c r="HK20" s="354"/>
      <c r="HL20" s="354"/>
      <c r="HM20" s="354"/>
      <c r="HN20" s="354"/>
      <c r="HO20" s="354"/>
      <c r="HP20" s="354"/>
      <c r="HQ20" s="354"/>
      <c r="HR20" s="354"/>
      <c r="HS20" s="354"/>
      <c r="HT20" s="354"/>
      <c r="HU20" s="354"/>
      <c r="HV20" s="354"/>
      <c r="HW20" s="354"/>
      <c r="HX20" s="354"/>
      <c r="HY20" s="354"/>
      <c r="HZ20" s="354"/>
      <c r="IA20" s="354"/>
      <c r="IB20" s="354">
        <v>100</v>
      </c>
      <c r="IC20" s="354"/>
      <c r="ID20" s="354"/>
      <c r="IE20" s="354">
        <v>100</v>
      </c>
      <c r="IF20" s="354"/>
      <c r="IG20" s="354"/>
      <c r="IH20" s="354"/>
      <c r="II20" s="354"/>
      <c r="IJ20" s="354"/>
      <c r="IK20" s="354"/>
      <c r="IL20" s="354"/>
      <c r="IM20" s="354"/>
      <c r="IN20" s="354"/>
      <c r="IO20" s="354"/>
      <c r="IP20" s="354"/>
      <c r="IQ20" s="354"/>
      <c r="IR20" s="50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651"/>
      <c r="JF20" s="47"/>
      <c r="JG20" s="47"/>
      <c r="JH20" s="47"/>
      <c r="JI20" s="47"/>
      <c r="JJ20" s="47"/>
      <c r="JK20" s="47"/>
      <c r="JL20" s="354"/>
      <c r="JM20" s="354"/>
      <c r="JN20" s="354"/>
      <c r="JO20" s="354"/>
      <c r="JP20" s="354"/>
      <c r="JQ20" s="354"/>
      <c r="JR20" s="354"/>
      <c r="JS20" s="354"/>
      <c r="JT20" s="354"/>
      <c r="JU20" s="354"/>
      <c r="JV20" s="354"/>
      <c r="JW20" s="354"/>
      <c r="JX20" s="354"/>
      <c r="JY20" s="354"/>
      <c r="JZ20" s="354"/>
      <c r="KA20" s="354"/>
      <c r="KB20" s="354"/>
      <c r="KC20" s="354"/>
      <c r="KD20" s="354"/>
      <c r="KE20" s="354"/>
      <c r="KF20" s="354"/>
      <c r="KG20" s="354"/>
      <c r="KH20" s="354"/>
      <c r="KI20" s="354"/>
      <c r="KJ20" s="354"/>
      <c r="KK20" s="354"/>
      <c r="KL20" s="354"/>
      <c r="KM20" s="354"/>
      <c r="KN20" s="354"/>
      <c r="KO20" s="354"/>
      <c r="KP20" s="354"/>
      <c r="KQ20" s="354"/>
      <c r="KR20" s="354"/>
      <c r="KS20" s="354"/>
      <c r="KT20" s="354"/>
      <c r="KU20" s="354"/>
      <c r="KV20" s="51"/>
      <c r="KW20" s="47"/>
      <c r="KX20" s="47"/>
      <c r="KY20" s="47"/>
      <c r="KZ20" s="47"/>
      <c r="LA20" s="47"/>
      <c r="LB20" s="47"/>
      <c r="LC20" s="47"/>
      <c r="LD20" s="361"/>
      <c r="LE20" s="361"/>
      <c r="LF20" s="361"/>
      <c r="LG20" s="361"/>
      <c r="LH20" s="361"/>
      <c r="LI20" s="361"/>
      <c r="LJ20" s="361"/>
      <c r="LK20" s="361"/>
      <c r="LL20" s="361"/>
      <c r="LM20" s="361"/>
      <c r="LN20" s="361"/>
      <c r="LO20" s="361"/>
      <c r="LP20" s="361"/>
      <c r="LQ20" s="356"/>
      <c r="LR20" s="356"/>
      <c r="LS20" s="356"/>
      <c r="LT20" s="356"/>
      <c r="LU20" s="356"/>
      <c r="LV20" s="354"/>
      <c r="LW20" s="51"/>
      <c r="LX20" s="354"/>
      <c r="LY20" s="354"/>
      <c r="LZ20" s="354"/>
      <c r="MA20" s="354"/>
      <c r="MB20" s="363">
        <v>30</v>
      </c>
      <c r="MC20" s="363"/>
      <c r="MD20" s="354"/>
      <c r="ME20" s="354"/>
      <c r="MF20" s="354"/>
      <c r="MG20" s="354"/>
      <c r="MH20" s="354"/>
      <c r="MI20" s="354"/>
      <c r="MJ20" s="354"/>
      <c r="MK20" s="354"/>
      <c r="ML20" s="354"/>
      <c r="MM20" s="354"/>
      <c r="MN20" s="354"/>
      <c r="MO20" s="354"/>
      <c r="MP20" s="354"/>
      <c r="MQ20" s="354"/>
      <c r="MR20" s="354"/>
      <c r="MS20" s="51"/>
      <c r="MT20" s="364">
        <f t="shared" si="12"/>
        <v>200</v>
      </c>
      <c r="MU20" s="365">
        <f t="shared" si="13"/>
        <v>30</v>
      </c>
      <c r="MV20" s="366">
        <f t="shared" si="14"/>
        <v>230</v>
      </c>
      <c r="MW20" s="365"/>
      <c r="MX20" s="365"/>
      <c r="MY20" s="54"/>
      <c r="MZ20" s="709"/>
      <c r="NA20" s="709"/>
      <c r="NB20" s="709">
        <f t="shared" si="15"/>
        <v>0</v>
      </c>
      <c r="NC20" s="711"/>
      <c r="ND20" s="711">
        <v>2.28</v>
      </c>
      <c r="NE20" s="738" t="e">
        <f t="shared" si="16"/>
        <v>#DIV/0!</v>
      </c>
      <c r="NF20" s="743"/>
      <c r="NG20" s="739">
        <v>3000</v>
      </c>
      <c r="NH20" s="743"/>
      <c r="NI20" s="740">
        <f t="shared" si="17"/>
        <v>1698.6</v>
      </c>
      <c r="NJ20" s="738"/>
      <c r="NK20" s="741">
        <v>44835</v>
      </c>
      <c r="NL20" s="742">
        <v>44835</v>
      </c>
      <c r="NM20" s="739">
        <f ca="1" t="shared" si="19"/>
        <v>8.06666666666667</v>
      </c>
      <c r="NN20" s="739">
        <f ca="1" t="shared" si="20"/>
        <v>242</v>
      </c>
      <c r="NO20" s="743"/>
      <c r="NP20" s="739">
        <f t="shared" si="21"/>
        <v>230</v>
      </c>
      <c r="NQ20" s="761">
        <f t="shared" si="22"/>
        <v>0.61744966442953</v>
      </c>
      <c r="NR20" s="739">
        <f ca="1" t="shared" si="23"/>
        <v>0.931277386432969</v>
      </c>
      <c r="NS20" s="739">
        <f t="shared" si="24"/>
        <v>745</v>
      </c>
      <c r="NT20" s="743"/>
      <c r="NU20" s="739">
        <f ca="1" t="shared" si="25"/>
        <v>28.5123966942149</v>
      </c>
      <c r="NV20" s="769">
        <f ca="1" t="shared" si="26"/>
        <v>0.950413223140496</v>
      </c>
      <c r="NW20" s="769">
        <f ca="1" t="shared" si="27"/>
        <v>783.869565217391</v>
      </c>
      <c r="NX20" s="743"/>
      <c r="NY20" s="743"/>
      <c r="NZ20" s="743"/>
      <c r="OA20" s="743"/>
      <c r="OB20" s="743"/>
      <c r="OC20" s="743"/>
      <c r="OD20" s="743"/>
      <c r="OE20" s="743">
        <f t="shared" si="28"/>
        <v>0</v>
      </c>
      <c r="OF20" s="743">
        <f t="shared" si="29"/>
        <v>0</v>
      </c>
      <c r="OG20" s="743">
        <f t="shared" si="30"/>
        <v>0</v>
      </c>
      <c r="OH20" s="743">
        <f t="shared" si="31"/>
        <v>0</v>
      </c>
      <c r="OI20" s="743">
        <f t="shared" si="32"/>
        <v>0</v>
      </c>
      <c r="OJ20" s="739">
        <f t="shared" si="33"/>
        <v>0</v>
      </c>
      <c r="OK20" s="739">
        <f t="shared" si="34"/>
        <v>0</v>
      </c>
      <c r="OL20" s="739">
        <f t="shared" si="35"/>
        <v>0</v>
      </c>
      <c r="OM20" s="739">
        <f t="shared" si="36"/>
        <v>30</v>
      </c>
      <c r="ON20" s="739">
        <f t="shared" si="37"/>
        <v>0</v>
      </c>
      <c r="OO20" s="739">
        <f t="shared" si="38"/>
        <v>0</v>
      </c>
      <c r="OP20" s="739"/>
      <c r="OQ20" s="739">
        <f t="shared" si="39"/>
        <v>200</v>
      </c>
      <c r="OR20" s="739">
        <f t="shared" si="40"/>
        <v>230</v>
      </c>
      <c r="OS20" s="739">
        <f t="shared" si="41"/>
        <v>0</v>
      </c>
      <c r="OT20" s="739">
        <f t="shared" si="42"/>
        <v>0</v>
      </c>
      <c r="OU20" s="743"/>
      <c r="OV20" s="743"/>
      <c r="OW20" s="743"/>
      <c r="OX20" s="743"/>
      <c r="OY20" s="743"/>
      <c r="OZ20" s="743"/>
      <c r="PA20" s="743"/>
      <c r="PB20" s="743"/>
      <c r="PC20" s="743"/>
      <c r="PD20" s="743"/>
      <c r="PE20" s="743"/>
      <c r="PF20" s="743"/>
      <c r="PG20" s="743"/>
    </row>
    <row r="21" s="28" customFormat="1" customHeight="1" spans="1:423">
      <c r="A21" s="95" t="s">
        <v>1610</v>
      </c>
      <c r="B21" s="415" t="s">
        <v>1626</v>
      </c>
      <c r="C21" s="95" t="s">
        <v>1843</v>
      </c>
      <c r="D21" s="95" t="s">
        <v>1844</v>
      </c>
      <c r="E21" s="95" t="s">
        <v>1396</v>
      </c>
      <c r="F21" s="102" t="s">
        <v>1848</v>
      </c>
      <c r="G21" s="416" t="s">
        <v>1849</v>
      </c>
      <c r="H21" s="98" t="s">
        <v>1850</v>
      </c>
      <c r="I21" s="99"/>
      <c r="J21" s="114"/>
      <c r="K21" s="456"/>
      <c r="L21" s="150">
        <f t="shared" si="8"/>
        <v>755</v>
      </c>
      <c r="M21" s="151">
        <f t="shared" si="9"/>
        <v>755</v>
      </c>
      <c r="N21" s="455"/>
      <c r="O21" s="37"/>
      <c r="P21" s="36"/>
      <c r="Q21" s="33">
        <f t="shared" si="10"/>
        <v>0</v>
      </c>
      <c r="R21" s="34">
        <f t="shared" si="11"/>
        <v>1000</v>
      </c>
      <c r="S21" s="346"/>
      <c r="T21" s="346"/>
      <c r="U21" s="346"/>
      <c r="V21" s="346"/>
      <c r="W21" s="346"/>
      <c r="X21" s="347"/>
      <c r="Y21" s="348"/>
      <c r="Z21" s="348"/>
      <c r="AA21" s="348"/>
      <c r="AB21" s="348"/>
      <c r="AC21" s="506"/>
      <c r="AD21" s="348"/>
      <c r="AE21" s="348"/>
      <c r="AF21" s="346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>
        <v>1000</v>
      </c>
      <c r="AQ21" s="346"/>
      <c r="AR21" s="346"/>
      <c r="AS21" s="346"/>
      <c r="AT21" s="346"/>
      <c r="AU21" s="346"/>
      <c r="AV21" s="346"/>
      <c r="AW21" s="346"/>
      <c r="AX21" s="346"/>
      <c r="AY21" s="349"/>
      <c r="AZ21" s="48"/>
      <c r="BA21" s="48"/>
      <c r="BB21" s="48"/>
      <c r="BC21" s="48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354"/>
      <c r="BT21" s="354"/>
      <c r="BU21" s="354"/>
      <c r="BV21" s="354"/>
      <c r="BW21" s="354"/>
      <c r="BX21" s="354"/>
      <c r="BY21" s="354"/>
      <c r="BZ21" s="354"/>
      <c r="CA21" s="354"/>
      <c r="CB21" s="354"/>
      <c r="CC21" s="354"/>
      <c r="CD21" s="354"/>
      <c r="CE21" s="354"/>
      <c r="CF21" s="354"/>
      <c r="CG21" s="354"/>
      <c r="CH21" s="354"/>
      <c r="CI21" s="354"/>
      <c r="CJ21" s="354"/>
      <c r="CK21" s="354"/>
      <c r="CL21" s="354"/>
      <c r="CM21" s="354"/>
      <c r="CN21" s="354"/>
      <c r="CO21" s="354"/>
      <c r="CP21" s="358"/>
      <c r="CQ21" s="48"/>
      <c r="CR21" s="354"/>
      <c r="CS21" s="354"/>
      <c r="CT21" s="355"/>
      <c r="CU21" s="354"/>
      <c r="CV21" s="354"/>
      <c r="CW21" s="354"/>
      <c r="CX21" s="354"/>
      <c r="CY21" s="354"/>
      <c r="CZ21" s="354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4"/>
      <c r="DL21" s="354"/>
      <c r="DM21" s="354"/>
      <c r="DN21" s="354"/>
      <c r="DO21" s="354"/>
      <c r="DP21" s="354"/>
      <c r="DQ21" s="354"/>
      <c r="DR21" s="354"/>
      <c r="DS21" s="354"/>
      <c r="DT21" s="354"/>
      <c r="DU21" s="354">
        <v>25</v>
      </c>
      <c r="DV21" s="354"/>
      <c r="DW21" s="354"/>
      <c r="DX21" s="354"/>
      <c r="DY21" s="354"/>
      <c r="DZ21" s="357"/>
      <c r="EA21" s="356"/>
      <c r="EB21" s="356"/>
      <c r="EC21" s="356"/>
      <c r="ED21" s="356"/>
      <c r="EE21" s="358"/>
      <c r="EF21" s="48"/>
      <c r="EG21" s="46"/>
      <c r="EH21" s="46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8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354"/>
      <c r="FR21" s="354"/>
      <c r="FS21" s="354"/>
      <c r="FT21" s="354"/>
      <c r="FU21" s="354"/>
      <c r="FV21" s="354"/>
      <c r="FW21" s="354"/>
      <c r="FX21" s="354"/>
      <c r="FY21" s="354"/>
      <c r="FZ21" s="354"/>
      <c r="GA21" s="354"/>
      <c r="GB21" s="354"/>
      <c r="GC21" s="354"/>
      <c r="GD21" s="354"/>
      <c r="GE21" s="354"/>
      <c r="GF21" s="354"/>
      <c r="GG21" s="354"/>
      <c r="GH21" s="354"/>
      <c r="GI21" s="354"/>
      <c r="GJ21" s="354"/>
      <c r="GK21" s="354"/>
      <c r="GL21" s="354"/>
      <c r="GM21" s="354"/>
      <c r="GN21" s="354"/>
      <c r="GO21" s="354"/>
      <c r="GP21" s="354"/>
      <c r="GQ21" s="354"/>
      <c r="GR21" s="354"/>
      <c r="GS21" s="354"/>
      <c r="GT21" s="354"/>
      <c r="GU21" s="354"/>
      <c r="GV21" s="354"/>
      <c r="GW21" s="354"/>
      <c r="GX21" s="354"/>
      <c r="GY21" s="354"/>
      <c r="GZ21" s="354"/>
      <c r="HA21" s="354"/>
      <c r="HB21" s="354"/>
      <c r="HC21" s="354"/>
      <c r="HD21" s="354"/>
      <c r="HE21" s="354"/>
      <c r="HF21" s="354"/>
      <c r="HG21" s="354"/>
      <c r="HH21" s="354"/>
      <c r="HI21" s="354"/>
      <c r="HJ21" s="354"/>
      <c r="HK21" s="354"/>
      <c r="HL21" s="354"/>
      <c r="HM21" s="354"/>
      <c r="HN21" s="354"/>
      <c r="HO21" s="354"/>
      <c r="HP21" s="354"/>
      <c r="HQ21" s="354"/>
      <c r="HR21" s="354"/>
      <c r="HS21" s="354"/>
      <c r="HT21" s="354"/>
      <c r="HU21" s="354"/>
      <c r="HV21" s="354"/>
      <c r="HW21" s="354"/>
      <c r="HX21" s="354"/>
      <c r="HY21" s="354"/>
      <c r="HZ21" s="354"/>
      <c r="IA21" s="354"/>
      <c r="IB21" s="354">
        <v>100</v>
      </c>
      <c r="IC21" s="354"/>
      <c r="ID21" s="354"/>
      <c r="IE21" s="354">
        <v>100</v>
      </c>
      <c r="IF21" s="354"/>
      <c r="IG21" s="354"/>
      <c r="IH21" s="354"/>
      <c r="II21" s="354"/>
      <c r="IJ21" s="354"/>
      <c r="IK21" s="354"/>
      <c r="IL21" s="354"/>
      <c r="IM21" s="354"/>
      <c r="IN21" s="354"/>
      <c r="IO21" s="354"/>
      <c r="IP21" s="354"/>
      <c r="IQ21" s="354"/>
      <c r="IR21" s="50"/>
      <c r="IS21" s="47"/>
      <c r="IT21" s="47"/>
      <c r="IU21" s="47"/>
      <c r="IV21" s="47"/>
      <c r="IW21" s="47"/>
      <c r="IX21" s="47"/>
      <c r="IY21" s="47"/>
      <c r="IZ21" s="47"/>
      <c r="JA21" s="47"/>
      <c r="JB21" s="47"/>
      <c r="JC21" s="47"/>
      <c r="JD21" s="47"/>
      <c r="JE21" s="651"/>
      <c r="JF21" s="47"/>
      <c r="JG21" s="47"/>
      <c r="JH21" s="47"/>
      <c r="JI21" s="47"/>
      <c r="JJ21" s="47"/>
      <c r="JK21" s="47"/>
      <c r="JL21" s="354"/>
      <c r="JM21" s="354"/>
      <c r="JN21" s="354"/>
      <c r="JO21" s="354"/>
      <c r="JP21" s="354"/>
      <c r="JQ21" s="354"/>
      <c r="JR21" s="354"/>
      <c r="JS21" s="354"/>
      <c r="JT21" s="354"/>
      <c r="JU21" s="354"/>
      <c r="JV21" s="354"/>
      <c r="JW21" s="354"/>
      <c r="JX21" s="354"/>
      <c r="JY21" s="354"/>
      <c r="JZ21" s="354"/>
      <c r="KA21" s="354"/>
      <c r="KB21" s="354"/>
      <c r="KC21" s="354"/>
      <c r="KD21" s="354"/>
      <c r="KE21" s="354"/>
      <c r="KF21" s="354"/>
      <c r="KG21" s="354"/>
      <c r="KH21" s="354"/>
      <c r="KI21" s="354"/>
      <c r="KJ21" s="354"/>
      <c r="KK21" s="354"/>
      <c r="KL21" s="354"/>
      <c r="KM21" s="354"/>
      <c r="KN21" s="354"/>
      <c r="KO21" s="354"/>
      <c r="KP21" s="354"/>
      <c r="KQ21" s="354"/>
      <c r="KR21" s="354"/>
      <c r="KS21" s="354"/>
      <c r="KT21" s="354"/>
      <c r="KU21" s="354"/>
      <c r="KV21" s="51"/>
      <c r="KW21" s="47"/>
      <c r="KX21" s="47"/>
      <c r="KY21" s="47"/>
      <c r="KZ21" s="47"/>
      <c r="LA21" s="47"/>
      <c r="LB21" s="47"/>
      <c r="LC21" s="47"/>
      <c r="LD21" s="361"/>
      <c r="LE21" s="361"/>
      <c r="LF21" s="361"/>
      <c r="LG21" s="361"/>
      <c r="LH21" s="361"/>
      <c r="LI21" s="361"/>
      <c r="LJ21" s="361"/>
      <c r="LK21" s="361"/>
      <c r="LL21" s="361"/>
      <c r="LM21" s="361"/>
      <c r="LN21" s="361"/>
      <c r="LO21" s="361"/>
      <c r="LP21" s="361"/>
      <c r="LQ21" s="356"/>
      <c r="LR21" s="356"/>
      <c r="LS21" s="356"/>
      <c r="LT21" s="356"/>
      <c r="LU21" s="356"/>
      <c r="LV21" s="354"/>
      <c r="LW21" s="51"/>
      <c r="LX21" s="354"/>
      <c r="LY21" s="354"/>
      <c r="LZ21" s="354"/>
      <c r="MA21" s="354"/>
      <c r="MB21" s="363">
        <v>20</v>
      </c>
      <c r="MC21" s="363"/>
      <c r="MD21" s="354"/>
      <c r="ME21" s="354"/>
      <c r="MF21" s="354"/>
      <c r="MG21" s="354"/>
      <c r="MH21" s="354"/>
      <c r="MI21" s="354"/>
      <c r="MJ21" s="354"/>
      <c r="MK21" s="354"/>
      <c r="ML21" s="354"/>
      <c r="MM21" s="354"/>
      <c r="MN21" s="354"/>
      <c r="MO21" s="354"/>
      <c r="MP21" s="354"/>
      <c r="MQ21" s="354"/>
      <c r="MR21" s="354"/>
      <c r="MS21" s="51"/>
      <c r="MT21" s="364">
        <f t="shared" si="12"/>
        <v>200</v>
      </c>
      <c r="MU21" s="365">
        <f t="shared" si="13"/>
        <v>20</v>
      </c>
      <c r="MV21" s="366">
        <f t="shared" si="14"/>
        <v>220</v>
      </c>
      <c r="MW21" s="365"/>
      <c r="MX21" s="365"/>
      <c r="MY21" s="54"/>
      <c r="MZ21" s="709"/>
      <c r="NA21" s="709"/>
      <c r="NB21" s="709">
        <f t="shared" si="15"/>
        <v>0</v>
      </c>
      <c r="NC21" s="711"/>
      <c r="ND21" s="711">
        <v>2.28</v>
      </c>
      <c r="NE21" s="738" t="e">
        <f t="shared" si="16"/>
        <v>#DIV/0!</v>
      </c>
      <c r="NF21" s="743"/>
      <c r="NG21" s="739">
        <v>3000</v>
      </c>
      <c r="NH21" s="743"/>
      <c r="NI21" s="740">
        <f t="shared" si="17"/>
        <v>1721.4</v>
      </c>
      <c r="NJ21" s="738"/>
      <c r="NK21" s="741">
        <v>44835</v>
      </c>
      <c r="NL21" s="742">
        <v>44835</v>
      </c>
      <c r="NM21" s="739">
        <f ca="1" t="shared" si="19"/>
        <v>8.06666666666667</v>
      </c>
      <c r="NN21" s="739">
        <f ca="1" t="shared" si="20"/>
        <v>242</v>
      </c>
      <c r="NO21" s="743"/>
      <c r="NP21" s="739">
        <f t="shared" si="21"/>
        <v>220</v>
      </c>
      <c r="NQ21" s="761">
        <f t="shared" si="22"/>
        <v>0.582781456953642</v>
      </c>
      <c r="NR21" s="739">
        <f ca="1" t="shared" si="23"/>
        <v>0.878988561107766</v>
      </c>
      <c r="NS21" s="739">
        <f t="shared" si="24"/>
        <v>755</v>
      </c>
      <c r="NT21" s="743"/>
      <c r="NU21" s="739">
        <f ca="1" t="shared" si="25"/>
        <v>27.2727272727273</v>
      </c>
      <c r="NV21" s="769">
        <f ca="1" t="shared" si="26"/>
        <v>0.909090909090909</v>
      </c>
      <c r="NW21" s="769">
        <f ca="1" t="shared" si="27"/>
        <v>830.5</v>
      </c>
      <c r="NX21" s="743"/>
      <c r="NY21" s="743"/>
      <c r="NZ21" s="743"/>
      <c r="OA21" s="743"/>
      <c r="OB21" s="743"/>
      <c r="OC21" s="743"/>
      <c r="OD21" s="743"/>
      <c r="OE21" s="743">
        <f t="shared" si="28"/>
        <v>0</v>
      </c>
      <c r="OF21" s="743">
        <f t="shared" si="29"/>
        <v>0</v>
      </c>
      <c r="OG21" s="743">
        <f t="shared" si="30"/>
        <v>0</v>
      </c>
      <c r="OH21" s="743">
        <f t="shared" si="31"/>
        <v>0</v>
      </c>
      <c r="OI21" s="743">
        <f t="shared" si="32"/>
        <v>0</v>
      </c>
      <c r="OJ21" s="739">
        <f t="shared" si="33"/>
        <v>0</v>
      </c>
      <c r="OK21" s="739">
        <f t="shared" si="34"/>
        <v>0</v>
      </c>
      <c r="OL21" s="739">
        <f t="shared" si="35"/>
        <v>0</v>
      </c>
      <c r="OM21" s="739">
        <f t="shared" si="36"/>
        <v>20</v>
      </c>
      <c r="ON21" s="739">
        <f t="shared" si="37"/>
        <v>0</v>
      </c>
      <c r="OO21" s="739">
        <f t="shared" si="38"/>
        <v>0</v>
      </c>
      <c r="OP21" s="739"/>
      <c r="OQ21" s="739">
        <f t="shared" si="39"/>
        <v>200</v>
      </c>
      <c r="OR21" s="739">
        <f t="shared" si="40"/>
        <v>220</v>
      </c>
      <c r="OS21" s="739">
        <f t="shared" si="41"/>
        <v>0</v>
      </c>
      <c r="OT21" s="739">
        <f t="shared" si="42"/>
        <v>0</v>
      </c>
      <c r="OU21" s="743"/>
      <c r="OV21" s="743"/>
      <c r="OW21" s="743"/>
      <c r="OX21" s="743"/>
      <c r="OY21" s="743"/>
      <c r="OZ21" s="743"/>
      <c r="PA21" s="743"/>
      <c r="PB21" s="743"/>
      <c r="PC21" s="743"/>
      <c r="PD21" s="743"/>
      <c r="PE21" s="743"/>
      <c r="PF21" s="743"/>
      <c r="PG21" s="743"/>
    </row>
    <row r="22" s="28" customFormat="1" customHeight="1" spans="1:423">
      <c r="A22" s="95" t="s">
        <v>1610</v>
      </c>
      <c r="B22" s="415" t="s">
        <v>1626</v>
      </c>
      <c r="C22" s="95" t="s">
        <v>1843</v>
      </c>
      <c r="D22" s="95" t="s">
        <v>1844</v>
      </c>
      <c r="E22" s="95" t="s">
        <v>1396</v>
      </c>
      <c r="F22" s="102" t="s">
        <v>1851</v>
      </c>
      <c r="G22" s="416" t="s">
        <v>1852</v>
      </c>
      <c r="H22" s="98" t="s">
        <v>1853</v>
      </c>
      <c r="I22" s="99"/>
      <c r="J22" s="114"/>
      <c r="K22" s="456"/>
      <c r="L22" s="150">
        <f t="shared" si="8"/>
        <v>855</v>
      </c>
      <c r="M22" s="151">
        <f t="shared" si="9"/>
        <v>855</v>
      </c>
      <c r="N22" s="455"/>
      <c r="O22" s="37"/>
      <c r="P22" s="36"/>
      <c r="Q22" s="33">
        <f t="shared" si="10"/>
        <v>0</v>
      </c>
      <c r="R22" s="34">
        <f t="shared" si="11"/>
        <v>1000</v>
      </c>
      <c r="S22" s="346"/>
      <c r="T22" s="346"/>
      <c r="U22" s="346"/>
      <c r="V22" s="346"/>
      <c r="W22" s="346"/>
      <c r="X22" s="347"/>
      <c r="Y22" s="348"/>
      <c r="Z22" s="348"/>
      <c r="AA22" s="348"/>
      <c r="AB22" s="348"/>
      <c r="AC22" s="506"/>
      <c r="AD22" s="348"/>
      <c r="AE22" s="348"/>
      <c r="AF22" s="346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>
        <v>1000</v>
      </c>
      <c r="AQ22" s="346"/>
      <c r="AR22" s="346"/>
      <c r="AS22" s="346"/>
      <c r="AT22" s="346"/>
      <c r="AU22" s="346"/>
      <c r="AV22" s="346"/>
      <c r="AW22" s="346"/>
      <c r="AX22" s="346"/>
      <c r="AY22" s="349"/>
      <c r="AZ22" s="48"/>
      <c r="BA22" s="48"/>
      <c r="BB22" s="48"/>
      <c r="BC22" s="48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354"/>
      <c r="BT22" s="354"/>
      <c r="BU22" s="354"/>
      <c r="BV22" s="354"/>
      <c r="BW22" s="354"/>
      <c r="BX22" s="354"/>
      <c r="BY22" s="354"/>
      <c r="BZ22" s="354"/>
      <c r="CA22" s="354"/>
      <c r="CB22" s="354"/>
      <c r="CC22" s="354"/>
      <c r="CD22" s="354"/>
      <c r="CE22" s="354"/>
      <c r="CF22" s="354"/>
      <c r="CG22" s="354"/>
      <c r="CH22" s="354"/>
      <c r="CI22" s="354"/>
      <c r="CJ22" s="354"/>
      <c r="CK22" s="354"/>
      <c r="CL22" s="354"/>
      <c r="CM22" s="354"/>
      <c r="CN22" s="354"/>
      <c r="CO22" s="354"/>
      <c r="CP22" s="358"/>
      <c r="CQ22" s="48"/>
      <c r="CR22" s="354"/>
      <c r="CS22" s="354"/>
      <c r="CT22" s="355"/>
      <c r="CU22" s="354"/>
      <c r="CV22" s="354"/>
      <c r="CW22" s="354"/>
      <c r="CX22" s="354"/>
      <c r="CY22" s="354"/>
      <c r="CZ22" s="354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4"/>
      <c r="DL22" s="354"/>
      <c r="DM22" s="354"/>
      <c r="DN22" s="354"/>
      <c r="DO22" s="354"/>
      <c r="DP22" s="354"/>
      <c r="DQ22" s="354"/>
      <c r="DR22" s="354"/>
      <c r="DS22" s="354"/>
      <c r="DT22" s="354"/>
      <c r="DU22" s="354">
        <v>25</v>
      </c>
      <c r="DV22" s="354"/>
      <c r="DW22" s="354"/>
      <c r="DX22" s="354"/>
      <c r="DY22" s="354"/>
      <c r="DZ22" s="357"/>
      <c r="EA22" s="356"/>
      <c r="EB22" s="356"/>
      <c r="EC22" s="356"/>
      <c r="ED22" s="356"/>
      <c r="EE22" s="358"/>
      <c r="EF22" s="48"/>
      <c r="EG22" s="46"/>
      <c r="EH22" s="46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8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354"/>
      <c r="FR22" s="354"/>
      <c r="FS22" s="354"/>
      <c r="FT22" s="354"/>
      <c r="FU22" s="354"/>
      <c r="FV22" s="354"/>
      <c r="FW22" s="354"/>
      <c r="FX22" s="354"/>
      <c r="FY22" s="354"/>
      <c r="FZ22" s="354"/>
      <c r="GA22" s="354"/>
      <c r="GB22" s="354"/>
      <c r="GC22" s="354"/>
      <c r="GD22" s="354"/>
      <c r="GE22" s="354"/>
      <c r="GF22" s="354"/>
      <c r="GG22" s="354"/>
      <c r="GH22" s="354"/>
      <c r="GI22" s="354"/>
      <c r="GJ22" s="354"/>
      <c r="GK22" s="354"/>
      <c r="GL22" s="354"/>
      <c r="GM22" s="354"/>
      <c r="GN22" s="354"/>
      <c r="GO22" s="354"/>
      <c r="GP22" s="354"/>
      <c r="GQ22" s="354"/>
      <c r="GR22" s="354"/>
      <c r="GS22" s="354"/>
      <c r="GT22" s="354"/>
      <c r="GU22" s="354"/>
      <c r="GV22" s="354"/>
      <c r="GW22" s="354"/>
      <c r="GX22" s="354"/>
      <c r="GY22" s="354"/>
      <c r="GZ22" s="354"/>
      <c r="HA22" s="354"/>
      <c r="HB22" s="354"/>
      <c r="HC22" s="354"/>
      <c r="HD22" s="354"/>
      <c r="HE22" s="354"/>
      <c r="HF22" s="354"/>
      <c r="HG22" s="354"/>
      <c r="HH22" s="354"/>
      <c r="HI22" s="354"/>
      <c r="HJ22" s="354"/>
      <c r="HK22" s="354"/>
      <c r="HL22" s="354"/>
      <c r="HM22" s="354"/>
      <c r="HN22" s="354"/>
      <c r="HO22" s="354"/>
      <c r="HP22" s="354"/>
      <c r="HQ22" s="354"/>
      <c r="HR22" s="354"/>
      <c r="HS22" s="354"/>
      <c r="HT22" s="354"/>
      <c r="HU22" s="354"/>
      <c r="HV22" s="354"/>
      <c r="HW22" s="354"/>
      <c r="HX22" s="354"/>
      <c r="HY22" s="354"/>
      <c r="HZ22" s="354"/>
      <c r="IA22" s="354"/>
      <c r="IB22" s="354"/>
      <c r="IC22" s="354"/>
      <c r="ID22" s="354"/>
      <c r="IE22" s="354">
        <v>100</v>
      </c>
      <c r="IF22" s="354"/>
      <c r="IG22" s="354"/>
      <c r="IH22" s="354"/>
      <c r="II22" s="354"/>
      <c r="IJ22" s="354"/>
      <c r="IK22" s="354"/>
      <c r="IL22" s="354"/>
      <c r="IM22" s="354"/>
      <c r="IN22" s="354"/>
      <c r="IO22" s="354"/>
      <c r="IP22" s="354"/>
      <c r="IQ22" s="354"/>
      <c r="IR22" s="50"/>
      <c r="IS22" s="47"/>
      <c r="IT22" s="47"/>
      <c r="IU22" s="47"/>
      <c r="IV22" s="47"/>
      <c r="IW22" s="47"/>
      <c r="IX22" s="47"/>
      <c r="IY22" s="47"/>
      <c r="IZ22" s="47"/>
      <c r="JA22" s="47"/>
      <c r="JB22" s="47"/>
      <c r="JC22" s="47"/>
      <c r="JD22" s="47"/>
      <c r="JE22" s="651"/>
      <c r="JF22" s="47"/>
      <c r="JG22" s="47"/>
      <c r="JH22" s="47"/>
      <c r="JI22" s="47"/>
      <c r="JJ22" s="47"/>
      <c r="JK22" s="47"/>
      <c r="JL22" s="354"/>
      <c r="JM22" s="354"/>
      <c r="JN22" s="354"/>
      <c r="JO22" s="354"/>
      <c r="JP22" s="354"/>
      <c r="JQ22" s="354"/>
      <c r="JR22" s="354"/>
      <c r="JS22" s="354"/>
      <c r="JT22" s="354"/>
      <c r="JU22" s="354"/>
      <c r="JV22" s="354"/>
      <c r="JW22" s="354"/>
      <c r="JX22" s="354"/>
      <c r="JY22" s="354"/>
      <c r="JZ22" s="354"/>
      <c r="KA22" s="354"/>
      <c r="KB22" s="354"/>
      <c r="KC22" s="354"/>
      <c r="KD22" s="354"/>
      <c r="KE22" s="354"/>
      <c r="KF22" s="354"/>
      <c r="KG22" s="354"/>
      <c r="KH22" s="354"/>
      <c r="KI22" s="354"/>
      <c r="KJ22" s="354"/>
      <c r="KK22" s="354"/>
      <c r="KL22" s="354"/>
      <c r="KM22" s="354"/>
      <c r="KN22" s="354"/>
      <c r="KO22" s="354"/>
      <c r="KP22" s="354"/>
      <c r="KQ22" s="354"/>
      <c r="KR22" s="354"/>
      <c r="KS22" s="354"/>
      <c r="KT22" s="354"/>
      <c r="KU22" s="354"/>
      <c r="KV22" s="51"/>
      <c r="KW22" s="47"/>
      <c r="KX22" s="47"/>
      <c r="KY22" s="47"/>
      <c r="KZ22" s="47"/>
      <c r="LA22" s="47"/>
      <c r="LB22" s="47"/>
      <c r="LC22" s="47"/>
      <c r="LD22" s="361"/>
      <c r="LE22" s="361"/>
      <c r="LF22" s="361"/>
      <c r="LG22" s="361"/>
      <c r="LH22" s="361"/>
      <c r="LI22" s="361"/>
      <c r="LJ22" s="361"/>
      <c r="LK22" s="361"/>
      <c r="LL22" s="361"/>
      <c r="LM22" s="361"/>
      <c r="LN22" s="361"/>
      <c r="LO22" s="361"/>
      <c r="LP22" s="361"/>
      <c r="LQ22" s="356"/>
      <c r="LR22" s="356"/>
      <c r="LS22" s="356"/>
      <c r="LT22" s="356"/>
      <c r="LU22" s="356"/>
      <c r="LV22" s="354"/>
      <c r="LW22" s="51"/>
      <c r="LX22" s="354"/>
      <c r="LY22" s="354"/>
      <c r="LZ22" s="354"/>
      <c r="MA22" s="354"/>
      <c r="MB22" s="363">
        <v>20</v>
      </c>
      <c r="MC22" s="363"/>
      <c r="MD22" s="354"/>
      <c r="ME22" s="354"/>
      <c r="MF22" s="354"/>
      <c r="MG22" s="354"/>
      <c r="MH22" s="354"/>
      <c r="MI22" s="354"/>
      <c r="MJ22" s="354"/>
      <c r="MK22" s="354"/>
      <c r="ML22" s="354"/>
      <c r="MM22" s="354"/>
      <c r="MN22" s="354"/>
      <c r="MO22" s="354"/>
      <c r="MP22" s="354"/>
      <c r="MQ22" s="354"/>
      <c r="MR22" s="354"/>
      <c r="MS22" s="51"/>
      <c r="MT22" s="364">
        <f t="shared" si="12"/>
        <v>100</v>
      </c>
      <c r="MU22" s="365">
        <f t="shared" si="13"/>
        <v>20</v>
      </c>
      <c r="MV22" s="366">
        <f t="shared" si="14"/>
        <v>120</v>
      </c>
      <c r="MW22" s="365"/>
      <c r="MX22" s="365"/>
      <c r="MY22" s="54"/>
      <c r="MZ22" s="709"/>
      <c r="NA22" s="709"/>
      <c r="NB22" s="709">
        <f t="shared" si="15"/>
        <v>0</v>
      </c>
      <c r="NC22" s="711"/>
      <c r="ND22" s="711">
        <v>2.28</v>
      </c>
      <c r="NE22" s="738" t="e">
        <f t="shared" si="16"/>
        <v>#DIV/0!</v>
      </c>
      <c r="NF22" s="743"/>
      <c r="NG22" s="739">
        <v>3000</v>
      </c>
      <c r="NH22" s="743"/>
      <c r="NI22" s="740">
        <f t="shared" si="17"/>
        <v>1949.4</v>
      </c>
      <c r="NJ22" s="738"/>
      <c r="NK22" s="741">
        <v>44835</v>
      </c>
      <c r="NL22" s="742">
        <v>44835</v>
      </c>
      <c r="NM22" s="739">
        <f ca="1" t="shared" si="19"/>
        <v>8.06666666666667</v>
      </c>
      <c r="NN22" s="739">
        <f ca="1" t="shared" si="20"/>
        <v>242</v>
      </c>
      <c r="NO22" s="743"/>
      <c r="NP22" s="739">
        <f t="shared" si="21"/>
        <v>120</v>
      </c>
      <c r="NQ22" s="761">
        <f t="shared" si="22"/>
        <v>0.280701754385965</v>
      </c>
      <c r="NR22" s="739">
        <f ca="1" t="shared" si="23"/>
        <v>0.423372480788749</v>
      </c>
      <c r="NS22" s="739">
        <f t="shared" si="24"/>
        <v>855</v>
      </c>
      <c r="NT22" s="743"/>
      <c r="NU22" s="739">
        <f ca="1" t="shared" si="25"/>
        <v>14.8760330578512</v>
      </c>
      <c r="NV22" s="769">
        <f ca="1" t="shared" si="26"/>
        <v>0.495867768595041</v>
      </c>
      <c r="NW22" s="769">
        <f ca="1" t="shared" si="27"/>
        <v>1724.25</v>
      </c>
      <c r="NX22" s="743"/>
      <c r="NY22" s="743"/>
      <c r="NZ22" s="743"/>
      <c r="OA22" s="743"/>
      <c r="OB22" s="743"/>
      <c r="OC22" s="743"/>
      <c r="OD22" s="743"/>
      <c r="OE22" s="743">
        <f t="shared" si="28"/>
        <v>0</v>
      </c>
      <c r="OF22" s="743">
        <f t="shared" si="29"/>
        <v>0</v>
      </c>
      <c r="OG22" s="743">
        <f t="shared" si="30"/>
        <v>0</v>
      </c>
      <c r="OH22" s="743">
        <f t="shared" si="31"/>
        <v>0</v>
      </c>
      <c r="OI22" s="743">
        <f t="shared" si="32"/>
        <v>0</v>
      </c>
      <c r="OJ22" s="739">
        <f t="shared" si="33"/>
        <v>0</v>
      </c>
      <c r="OK22" s="739">
        <f t="shared" si="34"/>
        <v>0</v>
      </c>
      <c r="OL22" s="739">
        <f t="shared" si="35"/>
        <v>0</v>
      </c>
      <c r="OM22" s="739">
        <f t="shared" si="36"/>
        <v>20</v>
      </c>
      <c r="ON22" s="739">
        <f t="shared" si="37"/>
        <v>0</v>
      </c>
      <c r="OO22" s="739">
        <f t="shared" si="38"/>
        <v>0</v>
      </c>
      <c r="OP22" s="739"/>
      <c r="OQ22" s="739">
        <f t="shared" si="39"/>
        <v>100</v>
      </c>
      <c r="OR22" s="739">
        <f t="shared" si="40"/>
        <v>120</v>
      </c>
      <c r="OS22" s="739">
        <f t="shared" si="41"/>
        <v>0</v>
      </c>
      <c r="OT22" s="739">
        <f t="shared" si="42"/>
        <v>0</v>
      </c>
      <c r="OU22" s="743"/>
      <c r="OV22" s="743"/>
      <c r="OW22" s="743"/>
      <c r="OX22" s="743"/>
      <c r="OY22" s="743"/>
      <c r="OZ22" s="743"/>
      <c r="PA22" s="743"/>
      <c r="PB22" s="743"/>
      <c r="PC22" s="743"/>
      <c r="PD22" s="743"/>
      <c r="PE22" s="743"/>
      <c r="PF22" s="743"/>
      <c r="PG22" s="743"/>
    </row>
    <row r="23" s="28" customFormat="1" customHeight="1" spans="1:423">
      <c r="A23" s="95" t="s">
        <v>1610</v>
      </c>
      <c r="B23" s="415" t="s">
        <v>1626</v>
      </c>
      <c r="C23" s="95" t="s">
        <v>1843</v>
      </c>
      <c r="D23" s="95" t="s">
        <v>1844</v>
      </c>
      <c r="E23" s="95" t="s">
        <v>1396</v>
      </c>
      <c r="F23" s="102" t="s">
        <v>1854</v>
      </c>
      <c r="G23" s="416" t="s">
        <v>1855</v>
      </c>
      <c r="H23" s="98" t="s">
        <v>1856</v>
      </c>
      <c r="I23" s="99"/>
      <c r="J23" s="114"/>
      <c r="K23" s="456"/>
      <c r="L23" s="150">
        <f t="shared" si="8"/>
        <v>745</v>
      </c>
      <c r="M23" s="151">
        <f t="shared" si="9"/>
        <v>745</v>
      </c>
      <c r="N23" s="455"/>
      <c r="O23" s="37"/>
      <c r="P23" s="36"/>
      <c r="Q23" s="33">
        <f t="shared" si="10"/>
        <v>0</v>
      </c>
      <c r="R23" s="34">
        <f t="shared" si="11"/>
        <v>1000</v>
      </c>
      <c r="S23" s="346"/>
      <c r="T23" s="346"/>
      <c r="U23" s="346"/>
      <c r="V23" s="346"/>
      <c r="W23" s="346"/>
      <c r="X23" s="347"/>
      <c r="Y23" s="348"/>
      <c r="Z23" s="348"/>
      <c r="AA23" s="348"/>
      <c r="AB23" s="348"/>
      <c r="AC23" s="506"/>
      <c r="AD23" s="348"/>
      <c r="AE23" s="348"/>
      <c r="AF23" s="346"/>
      <c r="AG23" s="346"/>
      <c r="AH23" s="346"/>
      <c r="AI23" s="346"/>
      <c r="AJ23" s="346"/>
      <c r="AK23" s="346"/>
      <c r="AL23" s="346"/>
      <c r="AM23" s="346"/>
      <c r="AN23" s="346"/>
      <c r="AO23" s="346"/>
      <c r="AP23" s="346">
        <v>1000</v>
      </c>
      <c r="AQ23" s="346"/>
      <c r="AR23" s="346"/>
      <c r="AS23" s="346"/>
      <c r="AT23" s="346"/>
      <c r="AU23" s="346"/>
      <c r="AV23" s="346"/>
      <c r="AW23" s="346"/>
      <c r="AX23" s="346"/>
      <c r="AY23" s="349"/>
      <c r="AZ23" s="48"/>
      <c r="BA23" s="48"/>
      <c r="BB23" s="48"/>
      <c r="BC23" s="48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354"/>
      <c r="BT23" s="354"/>
      <c r="BU23" s="354"/>
      <c r="BV23" s="354"/>
      <c r="BW23" s="354"/>
      <c r="BX23" s="354"/>
      <c r="BY23" s="354"/>
      <c r="BZ23" s="354"/>
      <c r="CA23" s="354"/>
      <c r="CB23" s="354"/>
      <c r="CC23" s="354"/>
      <c r="CD23" s="354"/>
      <c r="CE23" s="354"/>
      <c r="CF23" s="354"/>
      <c r="CG23" s="354"/>
      <c r="CH23" s="354"/>
      <c r="CI23" s="354"/>
      <c r="CJ23" s="354"/>
      <c r="CK23" s="354"/>
      <c r="CL23" s="354"/>
      <c r="CM23" s="354"/>
      <c r="CN23" s="354"/>
      <c r="CO23" s="354"/>
      <c r="CP23" s="358"/>
      <c r="CQ23" s="48"/>
      <c r="CR23" s="354"/>
      <c r="CS23" s="354"/>
      <c r="CT23" s="355"/>
      <c r="CU23" s="354"/>
      <c r="CV23" s="354"/>
      <c r="CW23" s="354"/>
      <c r="CX23" s="354"/>
      <c r="CY23" s="354"/>
      <c r="CZ23" s="354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4"/>
      <c r="DL23" s="354"/>
      <c r="DM23" s="354"/>
      <c r="DN23" s="354"/>
      <c r="DO23" s="354"/>
      <c r="DP23" s="354"/>
      <c r="DQ23" s="354"/>
      <c r="DR23" s="354"/>
      <c r="DS23" s="354"/>
      <c r="DT23" s="354"/>
      <c r="DU23" s="354">
        <v>25</v>
      </c>
      <c r="DV23" s="354"/>
      <c r="DW23" s="354"/>
      <c r="DX23" s="354"/>
      <c r="DY23" s="354"/>
      <c r="DZ23" s="357"/>
      <c r="EA23" s="356"/>
      <c r="EB23" s="356"/>
      <c r="EC23" s="356"/>
      <c r="ED23" s="356"/>
      <c r="EE23" s="358"/>
      <c r="EF23" s="48"/>
      <c r="EG23" s="46"/>
      <c r="EH23" s="46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8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354"/>
      <c r="FR23" s="354"/>
      <c r="FS23" s="354"/>
      <c r="FT23" s="354"/>
      <c r="FU23" s="354"/>
      <c r="FV23" s="354"/>
      <c r="FW23" s="354"/>
      <c r="FX23" s="354"/>
      <c r="FY23" s="354"/>
      <c r="FZ23" s="354"/>
      <c r="GA23" s="354"/>
      <c r="GB23" s="354"/>
      <c r="GC23" s="354"/>
      <c r="GD23" s="354"/>
      <c r="GE23" s="354"/>
      <c r="GF23" s="354"/>
      <c r="GG23" s="354"/>
      <c r="GH23" s="354"/>
      <c r="GI23" s="354"/>
      <c r="GJ23" s="354"/>
      <c r="GK23" s="354"/>
      <c r="GL23" s="354"/>
      <c r="GM23" s="354"/>
      <c r="GN23" s="354"/>
      <c r="GO23" s="354"/>
      <c r="GP23" s="354"/>
      <c r="GQ23" s="354"/>
      <c r="GR23" s="354"/>
      <c r="GS23" s="354"/>
      <c r="GT23" s="354"/>
      <c r="GU23" s="354"/>
      <c r="GV23" s="354"/>
      <c r="GW23" s="354"/>
      <c r="GX23" s="354"/>
      <c r="GY23" s="354"/>
      <c r="GZ23" s="354"/>
      <c r="HA23" s="354"/>
      <c r="HB23" s="354"/>
      <c r="HC23" s="354"/>
      <c r="HD23" s="354"/>
      <c r="HE23" s="354"/>
      <c r="HF23" s="354"/>
      <c r="HG23" s="354"/>
      <c r="HH23" s="354"/>
      <c r="HI23" s="354"/>
      <c r="HJ23" s="354"/>
      <c r="HK23" s="354"/>
      <c r="HL23" s="354"/>
      <c r="HM23" s="354"/>
      <c r="HN23" s="354"/>
      <c r="HO23" s="354"/>
      <c r="HP23" s="354"/>
      <c r="HQ23" s="354"/>
      <c r="HR23" s="354"/>
      <c r="HS23" s="354"/>
      <c r="HT23" s="354"/>
      <c r="HU23" s="354"/>
      <c r="HV23" s="354"/>
      <c r="HW23" s="354"/>
      <c r="HX23" s="354"/>
      <c r="HY23" s="354"/>
      <c r="HZ23" s="354"/>
      <c r="IA23" s="354"/>
      <c r="IB23" s="354">
        <v>100</v>
      </c>
      <c r="IC23" s="354"/>
      <c r="ID23" s="354"/>
      <c r="IE23" s="354">
        <v>100</v>
      </c>
      <c r="IF23" s="354"/>
      <c r="IG23" s="354"/>
      <c r="IH23" s="354"/>
      <c r="II23" s="354"/>
      <c r="IJ23" s="354"/>
      <c r="IK23" s="354"/>
      <c r="IL23" s="354"/>
      <c r="IM23" s="354"/>
      <c r="IN23" s="354"/>
      <c r="IO23" s="354"/>
      <c r="IP23" s="354"/>
      <c r="IQ23" s="354"/>
      <c r="IR23" s="50"/>
      <c r="IS23" s="47"/>
      <c r="IT23" s="47"/>
      <c r="IU23" s="47"/>
      <c r="IV23" s="47"/>
      <c r="IW23" s="47"/>
      <c r="IX23" s="47"/>
      <c r="IY23" s="47"/>
      <c r="IZ23" s="47"/>
      <c r="JA23" s="47"/>
      <c r="JB23" s="47"/>
      <c r="JC23" s="47"/>
      <c r="JD23" s="47"/>
      <c r="JE23" s="651"/>
      <c r="JF23" s="47"/>
      <c r="JG23" s="47"/>
      <c r="JH23" s="47"/>
      <c r="JI23" s="47"/>
      <c r="JJ23" s="47"/>
      <c r="JK23" s="47"/>
      <c r="JL23" s="354"/>
      <c r="JM23" s="354"/>
      <c r="JN23" s="354"/>
      <c r="JO23" s="354"/>
      <c r="JP23" s="354"/>
      <c r="JQ23" s="354"/>
      <c r="JR23" s="354"/>
      <c r="JS23" s="354"/>
      <c r="JT23" s="354"/>
      <c r="JU23" s="354"/>
      <c r="JV23" s="354"/>
      <c r="JW23" s="354"/>
      <c r="JX23" s="354"/>
      <c r="JY23" s="354"/>
      <c r="JZ23" s="354"/>
      <c r="KA23" s="354"/>
      <c r="KB23" s="354"/>
      <c r="KC23" s="354"/>
      <c r="KD23" s="354"/>
      <c r="KE23" s="354"/>
      <c r="KF23" s="354"/>
      <c r="KG23" s="354"/>
      <c r="KH23" s="354"/>
      <c r="KI23" s="354"/>
      <c r="KJ23" s="354"/>
      <c r="KK23" s="354"/>
      <c r="KL23" s="354"/>
      <c r="KM23" s="354"/>
      <c r="KN23" s="354"/>
      <c r="KO23" s="354"/>
      <c r="KP23" s="354"/>
      <c r="KQ23" s="354"/>
      <c r="KR23" s="354"/>
      <c r="KS23" s="354"/>
      <c r="KT23" s="354"/>
      <c r="KU23" s="354"/>
      <c r="KV23" s="51"/>
      <c r="KW23" s="47"/>
      <c r="KX23" s="47"/>
      <c r="KY23" s="47"/>
      <c r="KZ23" s="47"/>
      <c r="LA23" s="47"/>
      <c r="LB23" s="47"/>
      <c r="LC23" s="47"/>
      <c r="LD23" s="361"/>
      <c r="LE23" s="361"/>
      <c r="LF23" s="361"/>
      <c r="LG23" s="361"/>
      <c r="LH23" s="361"/>
      <c r="LI23" s="361"/>
      <c r="LJ23" s="361"/>
      <c r="LK23" s="361"/>
      <c r="LL23" s="361"/>
      <c r="LM23" s="361"/>
      <c r="LN23" s="361"/>
      <c r="LO23" s="361"/>
      <c r="LP23" s="361"/>
      <c r="LQ23" s="356"/>
      <c r="LR23" s="356"/>
      <c r="LS23" s="356"/>
      <c r="LT23" s="356"/>
      <c r="LU23" s="356"/>
      <c r="LV23" s="354"/>
      <c r="LW23" s="51"/>
      <c r="LX23" s="354"/>
      <c r="LY23" s="354"/>
      <c r="LZ23" s="354"/>
      <c r="MA23" s="354"/>
      <c r="MB23" s="363">
        <v>30</v>
      </c>
      <c r="MC23" s="363"/>
      <c r="MD23" s="354"/>
      <c r="ME23" s="354"/>
      <c r="MF23" s="354"/>
      <c r="MG23" s="354"/>
      <c r="MH23" s="354"/>
      <c r="MI23" s="354"/>
      <c r="MJ23" s="354"/>
      <c r="MK23" s="354"/>
      <c r="ML23" s="354"/>
      <c r="MM23" s="354"/>
      <c r="MN23" s="354"/>
      <c r="MO23" s="354"/>
      <c r="MP23" s="354"/>
      <c r="MQ23" s="354"/>
      <c r="MR23" s="354"/>
      <c r="MS23" s="51"/>
      <c r="MT23" s="364">
        <f t="shared" si="12"/>
        <v>200</v>
      </c>
      <c r="MU23" s="365">
        <f t="shared" si="13"/>
        <v>30</v>
      </c>
      <c r="MV23" s="366">
        <f t="shared" si="14"/>
        <v>230</v>
      </c>
      <c r="MW23" s="365"/>
      <c r="MX23" s="365"/>
      <c r="MY23" s="54"/>
      <c r="MZ23" s="709"/>
      <c r="NA23" s="709"/>
      <c r="NB23" s="709">
        <f t="shared" si="15"/>
        <v>0</v>
      </c>
      <c r="NC23" s="711"/>
      <c r="ND23" s="711">
        <v>2.28</v>
      </c>
      <c r="NE23" s="738" t="e">
        <f t="shared" si="16"/>
        <v>#DIV/0!</v>
      </c>
      <c r="NF23" s="743"/>
      <c r="NG23" s="739">
        <v>3000</v>
      </c>
      <c r="NH23" s="743"/>
      <c r="NI23" s="740">
        <f t="shared" si="17"/>
        <v>1698.6</v>
      </c>
      <c r="NJ23" s="738"/>
      <c r="NK23" s="741">
        <v>44835</v>
      </c>
      <c r="NL23" s="742">
        <v>44835</v>
      </c>
      <c r="NM23" s="739">
        <f ca="1" t="shared" si="19"/>
        <v>8.06666666666667</v>
      </c>
      <c r="NN23" s="739">
        <f ca="1" t="shared" si="20"/>
        <v>242</v>
      </c>
      <c r="NO23" s="743"/>
      <c r="NP23" s="739">
        <f t="shared" si="21"/>
        <v>230</v>
      </c>
      <c r="NQ23" s="761">
        <f t="shared" si="22"/>
        <v>0.61744966442953</v>
      </c>
      <c r="NR23" s="739">
        <f ca="1" t="shared" si="23"/>
        <v>0.931277386432969</v>
      </c>
      <c r="NS23" s="739">
        <f t="shared" si="24"/>
        <v>745</v>
      </c>
      <c r="NT23" s="743"/>
      <c r="NU23" s="739">
        <f ca="1" t="shared" si="25"/>
        <v>28.5123966942149</v>
      </c>
      <c r="NV23" s="769">
        <f ca="1" t="shared" si="26"/>
        <v>0.950413223140496</v>
      </c>
      <c r="NW23" s="769">
        <f ca="1" t="shared" si="27"/>
        <v>783.869565217391</v>
      </c>
      <c r="NX23" s="743"/>
      <c r="NY23" s="743"/>
      <c r="NZ23" s="743"/>
      <c r="OA23" s="743"/>
      <c r="OB23" s="743"/>
      <c r="OC23" s="743"/>
      <c r="OD23" s="743"/>
      <c r="OE23" s="743">
        <f t="shared" si="28"/>
        <v>0</v>
      </c>
      <c r="OF23" s="743">
        <f t="shared" si="29"/>
        <v>0</v>
      </c>
      <c r="OG23" s="743">
        <f t="shared" si="30"/>
        <v>0</v>
      </c>
      <c r="OH23" s="743">
        <f t="shared" si="31"/>
        <v>0</v>
      </c>
      <c r="OI23" s="743">
        <f t="shared" si="32"/>
        <v>0</v>
      </c>
      <c r="OJ23" s="739">
        <f t="shared" si="33"/>
        <v>0</v>
      </c>
      <c r="OK23" s="739">
        <f t="shared" si="34"/>
        <v>0</v>
      </c>
      <c r="OL23" s="739">
        <f t="shared" si="35"/>
        <v>0</v>
      </c>
      <c r="OM23" s="739">
        <f t="shared" si="36"/>
        <v>30</v>
      </c>
      <c r="ON23" s="739">
        <f t="shared" si="37"/>
        <v>0</v>
      </c>
      <c r="OO23" s="739">
        <f t="shared" si="38"/>
        <v>0</v>
      </c>
      <c r="OP23" s="739"/>
      <c r="OQ23" s="739">
        <f t="shared" si="39"/>
        <v>200</v>
      </c>
      <c r="OR23" s="739">
        <f t="shared" si="40"/>
        <v>230</v>
      </c>
      <c r="OS23" s="739">
        <f t="shared" si="41"/>
        <v>0</v>
      </c>
      <c r="OT23" s="739">
        <f t="shared" si="42"/>
        <v>0</v>
      </c>
      <c r="OU23" s="743"/>
      <c r="OV23" s="743"/>
      <c r="OW23" s="743"/>
      <c r="OX23" s="743"/>
      <c r="OY23" s="743"/>
      <c r="OZ23" s="743"/>
      <c r="PA23" s="743"/>
      <c r="PB23" s="743"/>
      <c r="PC23" s="743"/>
      <c r="PD23" s="743"/>
      <c r="PE23" s="743"/>
      <c r="PF23" s="743"/>
      <c r="PG23" s="743"/>
    </row>
    <row r="24" s="28" customFormat="1" customHeight="1" spans="1:423">
      <c r="A24" s="95" t="s">
        <v>1610</v>
      </c>
      <c r="B24" s="415" t="s">
        <v>1626</v>
      </c>
      <c r="C24" s="95" t="s">
        <v>2129</v>
      </c>
      <c r="D24" s="95" t="s">
        <v>3765</v>
      </c>
      <c r="E24" s="95"/>
      <c r="F24" s="102" t="s">
        <v>2226</v>
      </c>
      <c r="G24" s="416" t="s">
        <v>3766</v>
      </c>
      <c r="H24" s="98" t="s">
        <v>3162</v>
      </c>
      <c r="I24" s="99"/>
      <c r="J24" s="114"/>
      <c r="K24" s="456"/>
      <c r="L24" s="150">
        <f t="shared" si="8"/>
        <v>776</v>
      </c>
      <c r="M24" s="151">
        <f t="shared" si="9"/>
        <v>776</v>
      </c>
      <c r="N24" s="455"/>
      <c r="O24" s="37"/>
      <c r="P24" s="36"/>
      <c r="Q24" s="33">
        <f t="shared" si="10"/>
        <v>0</v>
      </c>
      <c r="R24" s="34">
        <f t="shared" si="11"/>
        <v>1000</v>
      </c>
      <c r="S24" s="346"/>
      <c r="T24" s="346"/>
      <c r="U24" s="346"/>
      <c r="V24" s="346"/>
      <c r="W24" s="346"/>
      <c r="X24" s="347"/>
      <c r="Y24" s="348"/>
      <c r="Z24" s="348"/>
      <c r="AA24" s="348"/>
      <c r="AB24" s="348"/>
      <c r="AC24" s="506"/>
      <c r="AD24" s="348"/>
      <c r="AE24" s="348"/>
      <c r="AF24" s="346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  <c r="AQ24" s="346"/>
      <c r="AR24" s="346"/>
      <c r="AS24" s="346"/>
      <c r="AT24" s="346">
        <v>1000</v>
      </c>
      <c r="AU24" s="346"/>
      <c r="AV24" s="346"/>
      <c r="AW24" s="346"/>
      <c r="AX24" s="346"/>
      <c r="AY24" s="349"/>
      <c r="AZ24" s="48"/>
      <c r="BA24" s="48"/>
      <c r="BB24" s="48"/>
      <c r="BC24" s="48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354"/>
      <c r="BT24" s="354"/>
      <c r="BU24" s="354"/>
      <c r="BV24" s="354"/>
      <c r="BW24" s="354"/>
      <c r="BX24" s="354"/>
      <c r="BY24" s="354"/>
      <c r="BZ24" s="354"/>
      <c r="CA24" s="354"/>
      <c r="CB24" s="354"/>
      <c r="CC24" s="354"/>
      <c r="CD24" s="354"/>
      <c r="CE24" s="354"/>
      <c r="CF24" s="354"/>
      <c r="CG24" s="354"/>
      <c r="CH24" s="354"/>
      <c r="CI24" s="354"/>
      <c r="CJ24" s="354"/>
      <c r="CK24" s="354"/>
      <c r="CL24" s="354"/>
      <c r="CM24" s="354"/>
      <c r="CN24" s="354"/>
      <c r="CO24" s="354">
        <v>40</v>
      </c>
      <c r="CP24" s="358"/>
      <c r="CQ24" s="48"/>
      <c r="CR24" s="354"/>
      <c r="CS24" s="354"/>
      <c r="CT24" s="355"/>
      <c r="CU24" s="354"/>
      <c r="CV24" s="354"/>
      <c r="CW24" s="354"/>
      <c r="CX24" s="354"/>
      <c r="CY24" s="354"/>
      <c r="CZ24" s="354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4"/>
      <c r="DL24" s="354"/>
      <c r="DM24" s="354"/>
      <c r="DN24" s="354"/>
      <c r="DO24" s="354"/>
      <c r="DP24" s="354"/>
      <c r="DQ24" s="354"/>
      <c r="DR24" s="354"/>
      <c r="DS24" s="354">
        <v>1</v>
      </c>
      <c r="DT24" s="354"/>
      <c r="DU24" s="354"/>
      <c r="DV24" s="354"/>
      <c r="DW24" s="354">
        <v>2</v>
      </c>
      <c r="DX24" s="354"/>
      <c r="DY24" s="354"/>
      <c r="DZ24" s="357"/>
      <c r="EA24" s="356"/>
      <c r="EB24" s="356"/>
      <c r="EC24" s="356"/>
      <c r="ED24" s="356"/>
      <c r="EE24" s="358"/>
      <c r="EF24" s="48"/>
      <c r="EG24" s="46"/>
      <c r="EH24" s="46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8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354"/>
      <c r="FR24" s="354"/>
      <c r="FS24" s="354"/>
      <c r="FT24" s="354"/>
      <c r="FU24" s="354"/>
      <c r="FV24" s="354"/>
      <c r="FW24" s="354"/>
      <c r="FX24" s="354"/>
      <c r="FY24" s="354"/>
      <c r="FZ24" s="354"/>
      <c r="GA24" s="354"/>
      <c r="GB24" s="354"/>
      <c r="GC24" s="354"/>
      <c r="GD24" s="354"/>
      <c r="GE24" s="354"/>
      <c r="GF24" s="354"/>
      <c r="GG24" s="354"/>
      <c r="GH24" s="354"/>
      <c r="GI24" s="354"/>
      <c r="GJ24" s="354"/>
      <c r="GK24" s="354"/>
      <c r="GL24" s="354"/>
      <c r="GM24" s="354"/>
      <c r="GN24" s="354"/>
      <c r="GO24" s="354"/>
      <c r="GP24" s="354"/>
      <c r="GQ24" s="354"/>
      <c r="GR24" s="354"/>
      <c r="GS24" s="354"/>
      <c r="GT24" s="354"/>
      <c r="GU24" s="354"/>
      <c r="GV24" s="354"/>
      <c r="GW24" s="354"/>
      <c r="GX24" s="354"/>
      <c r="GY24" s="354"/>
      <c r="GZ24" s="354"/>
      <c r="HA24" s="354"/>
      <c r="HB24" s="354"/>
      <c r="HC24" s="354"/>
      <c r="HD24" s="354"/>
      <c r="HE24" s="354"/>
      <c r="HF24" s="354"/>
      <c r="HG24" s="354"/>
      <c r="HH24" s="354"/>
      <c r="HI24" s="354"/>
      <c r="HJ24" s="354"/>
      <c r="HK24" s="354"/>
      <c r="HL24" s="354"/>
      <c r="HM24" s="354"/>
      <c r="HN24" s="354"/>
      <c r="HO24" s="354"/>
      <c r="HP24" s="354"/>
      <c r="HQ24" s="354"/>
      <c r="HR24" s="354"/>
      <c r="HS24" s="354"/>
      <c r="HT24" s="354"/>
      <c r="HU24" s="354"/>
      <c r="HV24" s="354"/>
      <c r="HW24" s="354"/>
      <c r="HX24" s="354"/>
      <c r="HY24" s="354"/>
      <c r="HZ24" s="354"/>
      <c r="IA24" s="354"/>
      <c r="IB24" s="354"/>
      <c r="IC24" s="354"/>
      <c r="ID24" s="354"/>
      <c r="IE24" s="354"/>
      <c r="IF24" s="354"/>
      <c r="IG24" s="354"/>
      <c r="IH24" s="354"/>
      <c r="II24" s="354"/>
      <c r="IJ24" s="354"/>
      <c r="IK24" s="354"/>
      <c r="IL24" s="354"/>
      <c r="IM24" s="354"/>
      <c r="IN24" s="354"/>
      <c r="IO24" s="354"/>
      <c r="IP24" s="354"/>
      <c r="IQ24" s="354"/>
      <c r="IR24" s="50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651"/>
      <c r="JF24" s="47"/>
      <c r="JG24" s="47"/>
      <c r="JH24" s="47"/>
      <c r="JI24" s="47"/>
      <c r="JJ24" s="47"/>
      <c r="JK24" s="47"/>
      <c r="JL24" s="354"/>
      <c r="JM24" s="354"/>
      <c r="JN24" s="354"/>
      <c r="JO24" s="354"/>
      <c r="JP24" s="354"/>
      <c r="JQ24" s="354"/>
      <c r="JR24" s="354"/>
      <c r="JS24" s="354"/>
      <c r="JT24" s="354"/>
      <c r="JU24" s="354"/>
      <c r="JV24" s="354"/>
      <c r="JW24" s="354"/>
      <c r="JX24" s="354"/>
      <c r="JY24" s="354"/>
      <c r="JZ24" s="354"/>
      <c r="KA24" s="354"/>
      <c r="KB24" s="354"/>
      <c r="KC24" s="354"/>
      <c r="KD24" s="354"/>
      <c r="KE24" s="354"/>
      <c r="KF24" s="354"/>
      <c r="KG24" s="354"/>
      <c r="KH24" s="354"/>
      <c r="KI24" s="354"/>
      <c r="KJ24" s="354"/>
      <c r="KK24" s="354"/>
      <c r="KL24" s="354"/>
      <c r="KM24" s="354"/>
      <c r="KN24" s="354"/>
      <c r="KO24" s="354">
        <v>10</v>
      </c>
      <c r="KP24" s="354"/>
      <c r="KQ24" s="354"/>
      <c r="KR24" s="354"/>
      <c r="KS24" s="354"/>
      <c r="KT24" s="354"/>
      <c r="KU24" s="354"/>
      <c r="KV24" s="51"/>
      <c r="KW24" s="47"/>
      <c r="KX24" s="47"/>
      <c r="KY24" s="47"/>
      <c r="KZ24" s="47"/>
      <c r="LA24" s="47"/>
      <c r="LB24" s="47"/>
      <c r="LC24" s="47"/>
      <c r="LD24" s="361"/>
      <c r="LE24" s="361"/>
      <c r="LF24" s="361"/>
      <c r="LG24" s="361"/>
      <c r="LH24" s="361"/>
      <c r="LI24" s="361"/>
      <c r="LJ24" s="361"/>
      <c r="LK24" s="361"/>
      <c r="LL24" s="361"/>
      <c r="LM24" s="361"/>
      <c r="LN24" s="361"/>
      <c r="LO24" s="361"/>
      <c r="LP24" s="361"/>
      <c r="LQ24" s="356"/>
      <c r="LR24" s="354"/>
      <c r="LS24" s="354">
        <v>50</v>
      </c>
      <c r="LT24" s="354"/>
      <c r="LU24" s="354"/>
      <c r="LV24" s="354"/>
      <c r="LW24" s="51"/>
      <c r="LX24" s="354"/>
      <c r="LY24" s="354"/>
      <c r="LZ24" s="354"/>
      <c r="MA24" s="354"/>
      <c r="MB24" s="363"/>
      <c r="MC24" s="363"/>
      <c r="MD24" s="354"/>
      <c r="ME24" s="354"/>
      <c r="MF24" s="354"/>
      <c r="MG24" s="354"/>
      <c r="MH24" s="354">
        <v>121</v>
      </c>
      <c r="MI24" s="354"/>
      <c r="MJ24" s="354"/>
      <c r="MK24" s="354"/>
      <c r="ML24" s="354"/>
      <c r="MM24" s="354"/>
      <c r="MN24" s="354"/>
      <c r="MO24" s="354"/>
      <c r="MP24" s="354"/>
      <c r="MQ24" s="354"/>
      <c r="MR24" s="354"/>
      <c r="MS24" s="51"/>
      <c r="MT24" s="364">
        <f t="shared" si="12"/>
        <v>0</v>
      </c>
      <c r="MU24" s="365">
        <f t="shared" si="13"/>
        <v>181</v>
      </c>
      <c r="MV24" s="366">
        <f t="shared" si="14"/>
        <v>181</v>
      </c>
      <c r="MW24" s="365"/>
      <c r="MX24" s="365"/>
      <c r="MY24" s="54"/>
      <c r="MZ24" s="709"/>
      <c r="NA24" s="709"/>
      <c r="NB24" s="709">
        <f t="shared" si="15"/>
        <v>0</v>
      </c>
      <c r="NC24" s="711"/>
      <c r="ND24" s="711">
        <v>29.8</v>
      </c>
      <c r="NE24" s="738"/>
      <c r="NF24" s="743"/>
      <c r="NG24" s="739">
        <v>1000</v>
      </c>
      <c r="NH24" s="743"/>
      <c r="NI24" s="740">
        <f t="shared" si="17"/>
        <v>23124.8</v>
      </c>
      <c r="NJ24" s="738"/>
      <c r="NK24" s="741">
        <v>44880</v>
      </c>
      <c r="NL24" s="742">
        <v>44880</v>
      </c>
      <c r="NM24" s="739">
        <f ca="1" t="shared" si="19"/>
        <v>6.56666666666667</v>
      </c>
      <c r="NN24" s="739">
        <f ca="1" t="shared" si="20"/>
        <v>197</v>
      </c>
      <c r="NO24" s="743"/>
      <c r="NP24" s="739">
        <f t="shared" si="21"/>
        <v>181</v>
      </c>
      <c r="NQ24" s="761">
        <f t="shared" si="22"/>
        <v>0.466494845360825</v>
      </c>
      <c r="NR24" s="739">
        <f ca="1" t="shared" si="23"/>
        <v>0.864317860693914</v>
      </c>
      <c r="NS24" s="739">
        <f t="shared" si="24"/>
        <v>776</v>
      </c>
      <c r="NT24" s="743"/>
      <c r="NU24" s="739">
        <f ca="1" t="shared" si="25"/>
        <v>27.5634517766497</v>
      </c>
      <c r="NV24" s="769">
        <f ca="1" t="shared" si="26"/>
        <v>0.918781725888325</v>
      </c>
      <c r="NW24" s="769">
        <f ca="1" t="shared" si="27"/>
        <v>844.596685082873</v>
      </c>
      <c r="NX24" s="743"/>
      <c r="NY24" s="743"/>
      <c r="NZ24" s="743"/>
      <c r="OA24" s="743"/>
      <c r="OB24" s="743"/>
      <c r="OC24" s="743"/>
      <c r="OD24" s="743"/>
      <c r="OE24" s="743">
        <f t="shared" si="28"/>
        <v>0</v>
      </c>
      <c r="OF24" s="743">
        <f t="shared" si="29"/>
        <v>0</v>
      </c>
      <c r="OG24" s="743">
        <f t="shared" si="30"/>
        <v>0</v>
      </c>
      <c r="OH24" s="743">
        <f t="shared" si="31"/>
        <v>0</v>
      </c>
      <c r="OI24" s="743">
        <f t="shared" si="32"/>
        <v>0</v>
      </c>
      <c r="OJ24" s="739">
        <f t="shared" si="33"/>
        <v>0</v>
      </c>
      <c r="OK24" s="739">
        <f t="shared" si="34"/>
        <v>0</v>
      </c>
      <c r="OL24" s="739">
        <f t="shared" si="35"/>
        <v>0</v>
      </c>
      <c r="OM24" s="739">
        <f t="shared" si="36"/>
        <v>0</v>
      </c>
      <c r="ON24" s="739">
        <f t="shared" si="37"/>
        <v>0</v>
      </c>
      <c r="OO24" s="739">
        <f t="shared" si="38"/>
        <v>50</v>
      </c>
      <c r="OP24" s="739"/>
      <c r="OQ24" s="739">
        <f t="shared" si="39"/>
        <v>131</v>
      </c>
      <c r="OR24" s="739">
        <f t="shared" si="40"/>
        <v>181</v>
      </c>
      <c r="OS24" s="739">
        <f t="shared" si="41"/>
        <v>0</v>
      </c>
      <c r="OT24" s="739">
        <f t="shared" si="42"/>
        <v>0</v>
      </c>
      <c r="OU24" s="743"/>
      <c r="OV24" s="743"/>
      <c r="OW24" s="743"/>
      <c r="OX24" s="743"/>
      <c r="OY24" s="743"/>
      <c r="OZ24" s="743"/>
      <c r="PA24" s="743"/>
      <c r="PB24" s="743"/>
      <c r="PC24" s="743"/>
      <c r="PD24" s="743"/>
      <c r="PE24" s="743"/>
      <c r="PF24" s="743"/>
      <c r="PG24" s="743"/>
    </row>
    <row r="25" s="28" customFormat="1" customHeight="1" spans="1:439">
      <c r="A25" s="95" t="s">
        <v>1610</v>
      </c>
      <c r="B25" s="343" t="s">
        <v>1668</v>
      </c>
      <c r="C25" s="95" t="s">
        <v>1747</v>
      </c>
      <c r="D25" s="95" t="s">
        <v>3767</v>
      </c>
      <c r="E25" s="95" t="s">
        <v>1749</v>
      </c>
      <c r="F25" s="104" t="s">
        <v>156</v>
      </c>
      <c r="G25" s="19" t="s">
        <v>3768</v>
      </c>
      <c r="H25" s="98" t="s">
        <v>2749</v>
      </c>
      <c r="I25" s="99">
        <f t="shared" ref="I25:I28" si="43">L25-J25</f>
        <v>4536</v>
      </c>
      <c r="J25" s="100">
        <v>512</v>
      </c>
      <c r="K25" s="454">
        <v>0</v>
      </c>
      <c r="L25" s="150">
        <f t="shared" si="8"/>
        <v>5048</v>
      </c>
      <c r="M25" s="151">
        <f t="shared" si="9"/>
        <v>5048</v>
      </c>
      <c r="N25" s="455"/>
      <c r="O25" s="37"/>
      <c r="P25" s="36">
        <v>802</v>
      </c>
      <c r="Q25" s="33">
        <f t="shared" si="10"/>
        <v>0</v>
      </c>
      <c r="R25" s="34">
        <f t="shared" si="11"/>
        <v>15000</v>
      </c>
      <c r="S25" s="346"/>
      <c r="T25" s="346"/>
      <c r="U25" s="346"/>
      <c r="V25" s="346"/>
      <c r="W25" s="346"/>
      <c r="X25" s="347"/>
      <c r="Y25" s="348"/>
      <c r="Z25" s="348"/>
      <c r="AA25" s="348"/>
      <c r="AB25" s="348"/>
      <c r="AC25" s="506"/>
      <c r="AD25" s="348">
        <v>3000</v>
      </c>
      <c r="AE25" s="348"/>
      <c r="AF25" s="346"/>
      <c r="AG25" s="346">
        <v>5000</v>
      </c>
      <c r="AH25" s="346"/>
      <c r="AI25" s="346"/>
      <c r="AJ25" s="346"/>
      <c r="AK25" s="346"/>
      <c r="AL25" s="346"/>
      <c r="AM25" s="346"/>
      <c r="AN25" s="346">
        <v>5000</v>
      </c>
      <c r="AO25" s="346"/>
      <c r="AP25" s="346">
        <v>2000</v>
      </c>
      <c r="AQ25" s="346"/>
      <c r="AR25" s="346"/>
      <c r="AS25" s="346"/>
      <c r="AT25" s="346"/>
      <c r="AU25" s="346"/>
      <c r="AV25" s="346"/>
      <c r="AW25" s="346"/>
      <c r="AX25" s="346"/>
      <c r="AY25" s="349"/>
      <c r="AZ25" s="48">
        <v>16</v>
      </c>
      <c r="BA25" s="48"/>
      <c r="BB25" s="48">
        <v>1</v>
      </c>
      <c r="BC25" s="48">
        <v>1</v>
      </c>
      <c r="BD25" s="47"/>
      <c r="BE25" s="47"/>
      <c r="BF25" s="47">
        <v>6</v>
      </c>
      <c r="BG25" s="47"/>
      <c r="BH25" s="47"/>
      <c r="BI25" s="47">
        <v>20</v>
      </c>
      <c r="BJ25" s="47">
        <v>20</v>
      </c>
      <c r="BK25" s="47"/>
      <c r="BL25" s="47"/>
      <c r="BM25" s="47"/>
      <c r="BN25" s="47"/>
      <c r="BO25" s="47"/>
      <c r="BP25" s="47"/>
      <c r="BQ25" s="47">
        <v>8</v>
      </c>
      <c r="BR25" s="47"/>
      <c r="BS25" s="354"/>
      <c r="BT25" s="354"/>
      <c r="BU25" s="354">
        <v>8</v>
      </c>
      <c r="BV25" s="354"/>
      <c r="BW25" s="354"/>
      <c r="BX25" s="354"/>
      <c r="BY25" s="354"/>
      <c r="BZ25" s="354"/>
      <c r="CA25" s="354"/>
      <c r="CB25" s="354"/>
      <c r="CC25" s="354"/>
      <c r="CD25" s="354"/>
      <c r="CE25" s="354"/>
      <c r="CF25" s="354"/>
      <c r="CG25" s="354">
        <v>24</v>
      </c>
      <c r="CH25" s="354">
        <v>4</v>
      </c>
      <c r="CI25" s="354"/>
      <c r="CJ25" s="354"/>
      <c r="CK25" s="354"/>
      <c r="CL25" s="354"/>
      <c r="CM25" s="354"/>
      <c r="CN25" s="354">
        <v>250</v>
      </c>
      <c r="CO25" s="354"/>
      <c r="CP25" s="358"/>
      <c r="CQ25" s="48">
        <v>2</v>
      </c>
      <c r="CR25" s="354"/>
      <c r="CS25" s="354"/>
      <c r="CT25" s="355"/>
      <c r="CU25" s="354"/>
      <c r="CV25" s="354">
        <v>1</v>
      </c>
      <c r="CW25" s="354"/>
      <c r="CX25" s="354">
        <v>32</v>
      </c>
      <c r="CY25" s="354"/>
      <c r="CZ25" s="354">
        <v>48</v>
      </c>
      <c r="DA25" s="356">
        <v>-22</v>
      </c>
      <c r="DB25" s="354"/>
      <c r="DC25" s="354"/>
      <c r="DD25" s="354"/>
      <c r="DE25" s="354"/>
      <c r="DF25" s="354">
        <v>2</v>
      </c>
      <c r="DG25" s="354"/>
      <c r="DH25" s="354"/>
      <c r="DI25" s="354">
        <v>1</v>
      </c>
      <c r="DJ25" s="354"/>
      <c r="DK25" s="354">
        <v>2</v>
      </c>
      <c r="DL25" s="354"/>
      <c r="DM25" s="354"/>
      <c r="DN25" s="354"/>
      <c r="DO25" s="354">
        <v>1</v>
      </c>
      <c r="DP25" s="354"/>
      <c r="DQ25" s="354">
        <v>2</v>
      </c>
      <c r="DR25" s="354"/>
      <c r="DS25" s="354"/>
      <c r="DT25" s="354"/>
      <c r="DU25" s="354">
        <v>3</v>
      </c>
      <c r="DV25" s="354">
        <v>1</v>
      </c>
      <c r="DW25" s="354"/>
      <c r="DX25" s="354"/>
      <c r="DY25" s="354"/>
      <c r="DZ25" s="357"/>
      <c r="EA25" s="356"/>
      <c r="EB25" s="356"/>
      <c r="EC25" s="356"/>
      <c r="ED25" s="356"/>
      <c r="EE25" s="358"/>
      <c r="EF25" s="48"/>
      <c r="EG25" s="46"/>
      <c r="EH25" s="46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>
        <v>288</v>
      </c>
      <c r="ET25" s="48"/>
      <c r="EU25" s="47"/>
      <c r="EV25" s="47"/>
      <c r="EW25" s="47"/>
      <c r="EX25" s="47"/>
      <c r="EY25" s="47"/>
      <c r="EZ25" s="47"/>
      <c r="FA25" s="47">
        <v>3</v>
      </c>
      <c r="FB25" s="47"/>
      <c r="FC25" s="47"/>
      <c r="FD25" s="47"/>
      <c r="FE25" s="47"/>
      <c r="FF25" s="47"/>
      <c r="FG25" s="47"/>
      <c r="FH25" s="47">
        <v>288</v>
      </c>
      <c r="FI25" s="47">
        <v>480</v>
      </c>
      <c r="FJ25" s="47">
        <v>48</v>
      </c>
      <c r="FK25" s="47">
        <v>120</v>
      </c>
      <c r="FL25" s="47">
        <v>600</v>
      </c>
      <c r="FM25" s="47"/>
      <c r="FN25" s="47">
        <v>312</v>
      </c>
      <c r="FO25" s="47">
        <v>1200</v>
      </c>
      <c r="FP25" s="47">
        <v>600</v>
      </c>
      <c r="FQ25" s="354"/>
      <c r="FR25" s="354"/>
      <c r="FS25" s="354"/>
      <c r="FT25" s="354"/>
      <c r="FU25" s="354">
        <v>96</v>
      </c>
      <c r="FV25" s="354">
        <v>24</v>
      </c>
      <c r="FW25" s="354">
        <v>600</v>
      </c>
      <c r="FX25" s="354"/>
      <c r="FY25" s="354"/>
      <c r="FZ25" s="354"/>
      <c r="GA25" s="354"/>
      <c r="GB25" s="354">
        <v>240</v>
      </c>
      <c r="GC25" s="354"/>
      <c r="GD25" s="354"/>
      <c r="GE25" s="354">
        <v>168</v>
      </c>
      <c r="GF25" s="354"/>
      <c r="GG25" s="354"/>
      <c r="GH25" s="354">
        <v>240</v>
      </c>
      <c r="GI25" s="354"/>
      <c r="GJ25" s="354">
        <v>96</v>
      </c>
      <c r="GK25" s="354">
        <v>312</v>
      </c>
      <c r="GL25" s="354">
        <v>192</v>
      </c>
      <c r="GM25" s="354"/>
      <c r="GN25" s="354"/>
      <c r="GO25" s="354"/>
      <c r="GP25" s="354"/>
      <c r="GQ25" s="354"/>
      <c r="GR25" s="354">
        <v>48</v>
      </c>
      <c r="GS25" s="354"/>
      <c r="GT25" s="354">
        <v>24</v>
      </c>
      <c r="GU25" s="354"/>
      <c r="GV25" s="354"/>
      <c r="GW25" s="354"/>
      <c r="GX25" s="354"/>
      <c r="GY25" s="354"/>
      <c r="GZ25" s="354">
        <v>24</v>
      </c>
      <c r="HA25" s="354"/>
      <c r="HB25" s="354"/>
      <c r="HC25" s="354"/>
      <c r="HD25" s="354"/>
      <c r="HE25" s="354">
        <v>120</v>
      </c>
      <c r="HF25" s="354">
        <v>72</v>
      </c>
      <c r="HG25" s="354"/>
      <c r="HH25" s="354"/>
      <c r="HI25" s="354"/>
      <c r="HJ25" s="354">
        <v>240</v>
      </c>
      <c r="HK25" s="354">
        <v>58</v>
      </c>
      <c r="HL25" s="354"/>
      <c r="HM25" s="354">
        <v>340</v>
      </c>
      <c r="HN25" s="354">
        <v>64</v>
      </c>
      <c r="HO25" s="354"/>
      <c r="HP25" s="354"/>
      <c r="HQ25" s="354"/>
      <c r="HR25" s="354"/>
      <c r="HS25" s="354">
        <v>48</v>
      </c>
      <c r="HT25" s="354"/>
      <c r="HU25" s="354"/>
      <c r="HV25" s="354"/>
      <c r="HW25" s="354">
        <v>72</v>
      </c>
      <c r="HX25" s="354">
        <v>120</v>
      </c>
      <c r="HY25" s="354"/>
      <c r="HZ25" s="354"/>
      <c r="IA25" s="354">
        <v>96</v>
      </c>
      <c r="IB25" s="354"/>
      <c r="IC25" s="354">
        <v>48</v>
      </c>
      <c r="ID25" s="354"/>
      <c r="IE25" s="354">
        <v>144</v>
      </c>
      <c r="IF25" s="354">
        <v>72</v>
      </c>
      <c r="IG25" s="354"/>
      <c r="IH25" s="354"/>
      <c r="II25" s="354"/>
      <c r="IJ25" s="354">
        <v>144</v>
      </c>
      <c r="IK25" s="354">
        <v>288</v>
      </c>
      <c r="IL25" s="354"/>
      <c r="IM25" s="354">
        <v>48</v>
      </c>
      <c r="IN25" s="354"/>
      <c r="IO25" s="354">
        <v>72</v>
      </c>
      <c r="IP25" s="354">
        <v>48</v>
      </c>
      <c r="IQ25" s="354"/>
      <c r="IR25" s="50"/>
      <c r="IS25" s="47"/>
      <c r="IT25" s="47"/>
      <c r="IU25" s="47">
        <v>120</v>
      </c>
      <c r="IV25" s="47"/>
      <c r="IW25" s="47"/>
      <c r="IX25" s="47">
        <v>77</v>
      </c>
      <c r="IY25" s="47"/>
      <c r="IZ25" s="47">
        <v>48</v>
      </c>
      <c r="JA25" s="47">
        <v>192</v>
      </c>
      <c r="JB25" s="47"/>
      <c r="JC25" s="47"/>
      <c r="JD25" s="47"/>
      <c r="JE25" s="651">
        <v>-120</v>
      </c>
      <c r="JF25" s="47">
        <v>168</v>
      </c>
      <c r="JG25" s="47"/>
      <c r="JH25" s="47">
        <v>240</v>
      </c>
      <c r="JI25" s="47"/>
      <c r="JJ25" s="47"/>
      <c r="JK25" s="47"/>
      <c r="JL25" s="354"/>
      <c r="JM25" s="354"/>
      <c r="JN25" s="354"/>
      <c r="JO25" s="354"/>
      <c r="JP25" s="354">
        <v>48</v>
      </c>
      <c r="JQ25" s="354"/>
      <c r="JR25" s="354"/>
      <c r="JS25" s="354"/>
      <c r="JT25" s="354"/>
      <c r="JU25" s="354"/>
      <c r="JV25" s="354">
        <v>48</v>
      </c>
      <c r="JW25" s="354"/>
      <c r="JX25" s="354">
        <v>120</v>
      </c>
      <c r="JY25" s="354"/>
      <c r="JZ25" s="354">
        <v>48</v>
      </c>
      <c r="KA25" s="354"/>
      <c r="KB25" s="354"/>
      <c r="KC25" s="354"/>
      <c r="KD25" s="354"/>
      <c r="KE25" s="354"/>
      <c r="KF25" s="354"/>
      <c r="KG25" s="354"/>
      <c r="KH25" s="354"/>
      <c r="KI25" s="354">
        <v>48</v>
      </c>
      <c r="KJ25" s="354"/>
      <c r="KK25" s="354"/>
      <c r="KL25" s="354">
        <v>192</v>
      </c>
      <c r="KM25" s="354"/>
      <c r="KN25" s="354"/>
      <c r="KO25" s="354">
        <v>72</v>
      </c>
      <c r="KP25" s="354"/>
      <c r="KQ25" s="354"/>
      <c r="KR25" s="354">
        <v>192</v>
      </c>
      <c r="KS25" s="354"/>
      <c r="KT25" s="354"/>
      <c r="KU25" s="354"/>
      <c r="KV25" s="51"/>
      <c r="KW25" s="47">
        <v>72</v>
      </c>
      <c r="KX25" s="47"/>
      <c r="KY25" s="47"/>
      <c r="KZ25" s="47"/>
      <c r="LA25" s="47"/>
      <c r="LB25" s="47">
        <v>24</v>
      </c>
      <c r="LC25" s="47"/>
      <c r="LD25" s="361">
        <v>8</v>
      </c>
      <c r="LE25" s="361">
        <v>144</v>
      </c>
      <c r="LF25" s="361"/>
      <c r="LG25" s="361"/>
      <c r="LH25" s="361">
        <v>216</v>
      </c>
      <c r="LI25" s="361"/>
      <c r="LJ25" s="361"/>
      <c r="LK25" s="361"/>
      <c r="LL25" s="361"/>
      <c r="LM25" s="361"/>
      <c r="LN25" s="361"/>
      <c r="LO25" s="361"/>
      <c r="LP25" s="361"/>
      <c r="LQ25" s="354"/>
      <c r="LR25" s="354"/>
      <c r="LS25" s="354"/>
      <c r="LT25" s="354"/>
      <c r="LU25" s="354"/>
      <c r="LV25" s="354"/>
      <c r="LW25" s="51"/>
      <c r="LX25" s="354">
        <v>100</v>
      </c>
      <c r="LY25" s="354"/>
      <c r="LZ25" s="354"/>
      <c r="MA25" s="354"/>
      <c r="MB25" s="363">
        <v>49</v>
      </c>
      <c r="MC25" s="363"/>
      <c r="MD25" s="354">
        <v>48</v>
      </c>
      <c r="ME25" s="354">
        <v>24</v>
      </c>
      <c r="MF25" s="354">
        <v>48</v>
      </c>
      <c r="MG25" s="354"/>
      <c r="MH25" s="354"/>
      <c r="MI25" s="354"/>
      <c r="MJ25" s="354"/>
      <c r="MK25" s="354"/>
      <c r="ML25" s="354"/>
      <c r="MM25" s="354"/>
      <c r="MN25" s="354"/>
      <c r="MO25" s="354"/>
      <c r="MP25" s="354"/>
      <c r="MQ25" s="354"/>
      <c r="MR25" s="354"/>
      <c r="MS25" s="51"/>
      <c r="MT25" s="364">
        <f t="shared" si="12"/>
        <v>8097</v>
      </c>
      <c r="MU25" s="365">
        <f t="shared" si="13"/>
        <v>2226</v>
      </c>
      <c r="MV25" s="366">
        <f t="shared" si="14"/>
        <v>10323</v>
      </c>
      <c r="MW25" s="365">
        <v>198</v>
      </c>
      <c r="MX25" s="365"/>
      <c r="MY25" s="54"/>
      <c r="MZ25" s="708">
        <v>7.99</v>
      </c>
      <c r="NA25" s="708">
        <v>2</v>
      </c>
      <c r="NB25" s="709">
        <f t="shared" si="15"/>
        <v>20646</v>
      </c>
      <c r="NC25" s="710"/>
      <c r="ND25" s="710">
        <v>8.77</v>
      </c>
      <c r="NE25" s="738">
        <f t="shared" ref="NE25:NE88" si="44">1-ND25/6.7/NA25</f>
        <v>0.345522388059702</v>
      </c>
      <c r="NF25" s="739"/>
      <c r="NG25" s="739">
        <v>3000</v>
      </c>
      <c r="NH25" s="739">
        <v>8.59</v>
      </c>
      <c r="NI25" s="740">
        <f t="shared" si="17"/>
        <v>44270.96</v>
      </c>
      <c r="NJ25" s="738">
        <f t="shared" ref="NJ25:NJ28" si="45">1-NH25/6.7/NA25</f>
        <v>0.358955223880597</v>
      </c>
      <c r="NK25" s="744">
        <v>44545</v>
      </c>
      <c r="NL25" s="742">
        <v>44562</v>
      </c>
      <c r="NM25" s="739">
        <f ca="1" t="shared" si="19"/>
        <v>17.1666666666667</v>
      </c>
      <c r="NN25" s="739">
        <f ca="1" t="shared" si="20"/>
        <v>515</v>
      </c>
      <c r="NO25" s="739">
        <v>802</v>
      </c>
      <c r="NP25" s="739">
        <f t="shared" si="21"/>
        <v>10323</v>
      </c>
      <c r="NQ25" s="761">
        <f t="shared" si="22"/>
        <v>3.52923076923077</v>
      </c>
      <c r="NR25" s="739">
        <f ca="1" t="shared" si="23"/>
        <v>2.50129947722181</v>
      </c>
      <c r="NS25" s="739">
        <f t="shared" si="24"/>
        <v>5048</v>
      </c>
      <c r="NT25" s="739"/>
      <c r="NU25" s="739">
        <f ca="1" t="shared" si="25"/>
        <v>601.339805825243</v>
      </c>
      <c r="NV25" s="769">
        <f ca="1" t="shared" si="26"/>
        <v>20.0446601941748</v>
      </c>
      <c r="NW25" s="769">
        <f ca="1" t="shared" si="27"/>
        <v>251.837644095709</v>
      </c>
      <c r="NX25" s="739"/>
      <c r="NY25" s="739"/>
      <c r="NZ25" s="739"/>
      <c r="OA25" s="739"/>
      <c r="OB25" s="739"/>
      <c r="OC25" s="739"/>
      <c r="OD25" s="739"/>
      <c r="OE25" s="743">
        <f t="shared" si="28"/>
        <v>72</v>
      </c>
      <c r="OF25" s="743">
        <f t="shared" si="29"/>
        <v>120</v>
      </c>
      <c r="OG25" s="743">
        <f t="shared" si="30"/>
        <v>1124</v>
      </c>
      <c r="OH25" s="743">
        <f t="shared" si="31"/>
        <v>1512</v>
      </c>
      <c r="OI25" s="743">
        <f t="shared" si="32"/>
        <v>2328</v>
      </c>
      <c r="OJ25" s="739">
        <f t="shared" si="33"/>
        <v>1656</v>
      </c>
      <c r="OK25" s="739">
        <f t="shared" si="34"/>
        <v>120</v>
      </c>
      <c r="OL25" s="739">
        <f t="shared" si="35"/>
        <v>672</v>
      </c>
      <c r="OM25" s="739">
        <f t="shared" si="36"/>
        <v>193</v>
      </c>
      <c r="ON25" s="739">
        <f t="shared" si="37"/>
        <v>702</v>
      </c>
      <c r="OO25" s="739">
        <f t="shared" si="38"/>
        <v>696</v>
      </c>
      <c r="OP25" s="739"/>
      <c r="OQ25" s="739">
        <f t="shared" si="39"/>
        <v>888</v>
      </c>
      <c r="OR25" s="739">
        <f t="shared" si="40"/>
        <v>10083</v>
      </c>
      <c r="OS25" s="739">
        <f t="shared" si="41"/>
        <v>-120</v>
      </c>
      <c r="OT25" s="739">
        <f t="shared" si="42"/>
        <v>-360</v>
      </c>
      <c r="OU25" s="739"/>
      <c r="OV25" s="739"/>
      <c r="OW25" s="739"/>
      <c r="OX25" s="739"/>
      <c r="OY25" s="739"/>
      <c r="OZ25" s="739"/>
      <c r="PA25" s="739"/>
      <c r="PB25" s="739"/>
      <c r="PC25" s="739"/>
      <c r="PD25" s="739"/>
      <c r="PE25" s="739"/>
      <c r="PF25" s="739"/>
      <c r="PG25" s="739"/>
      <c r="PI25" s="28">
        <v>0</v>
      </c>
      <c r="PJ25" s="28">
        <v>0</v>
      </c>
      <c r="PK25" s="28">
        <v>0</v>
      </c>
      <c r="PL25" s="28">
        <v>0</v>
      </c>
      <c r="PM25" s="28">
        <v>0</v>
      </c>
      <c r="PN25" s="28">
        <v>0</v>
      </c>
      <c r="PO25" s="28">
        <v>0</v>
      </c>
      <c r="PP25" s="28">
        <v>0</v>
      </c>
      <c r="PQ25" s="28">
        <v>0</v>
      </c>
      <c r="PR25" s="28">
        <v>0</v>
      </c>
      <c r="PS25" s="28">
        <v>0</v>
      </c>
      <c r="PT25" s="28">
        <v>180</v>
      </c>
      <c r="PU25" s="28">
        <v>18</v>
      </c>
      <c r="PV25" s="28">
        <v>198</v>
      </c>
      <c r="PW25" s="28">
        <v>0</v>
      </c>
    </row>
    <row r="26" s="28" customFormat="1" customHeight="1" spans="1:439">
      <c r="A26" s="95" t="s">
        <v>1610</v>
      </c>
      <c r="B26" s="343" t="s">
        <v>1668</v>
      </c>
      <c r="C26" s="95" t="s">
        <v>1747</v>
      </c>
      <c r="D26" s="95" t="s">
        <v>3767</v>
      </c>
      <c r="E26" s="95" t="s">
        <v>1749</v>
      </c>
      <c r="F26" s="104" t="s">
        <v>158</v>
      </c>
      <c r="G26" s="19" t="s">
        <v>3769</v>
      </c>
      <c r="H26" s="98" t="s">
        <v>3217</v>
      </c>
      <c r="I26" s="99">
        <f t="shared" si="43"/>
        <v>3418</v>
      </c>
      <c r="J26" s="100">
        <v>511</v>
      </c>
      <c r="K26" s="454">
        <v>0</v>
      </c>
      <c r="L26" s="150">
        <f t="shared" si="8"/>
        <v>3929</v>
      </c>
      <c r="M26" s="151">
        <f t="shared" si="9"/>
        <v>3929</v>
      </c>
      <c r="N26" s="455"/>
      <c r="O26" s="37"/>
      <c r="P26" s="36">
        <v>802</v>
      </c>
      <c r="Q26" s="33">
        <f t="shared" si="10"/>
        <v>0</v>
      </c>
      <c r="R26" s="34">
        <f t="shared" si="11"/>
        <v>15000</v>
      </c>
      <c r="S26" s="346"/>
      <c r="T26" s="346"/>
      <c r="U26" s="346"/>
      <c r="V26" s="346"/>
      <c r="W26" s="346"/>
      <c r="X26" s="347"/>
      <c r="Y26" s="348"/>
      <c r="Z26" s="348"/>
      <c r="AA26" s="348"/>
      <c r="AB26" s="348"/>
      <c r="AC26" s="506"/>
      <c r="AD26" s="348">
        <v>3000</v>
      </c>
      <c r="AE26" s="348"/>
      <c r="AF26" s="346"/>
      <c r="AG26" s="346">
        <v>5000</v>
      </c>
      <c r="AH26" s="346"/>
      <c r="AI26" s="346"/>
      <c r="AJ26" s="346"/>
      <c r="AK26" s="346"/>
      <c r="AL26" s="346"/>
      <c r="AM26" s="346"/>
      <c r="AN26" s="346">
        <v>5000</v>
      </c>
      <c r="AO26" s="346"/>
      <c r="AP26" s="346">
        <v>2000</v>
      </c>
      <c r="AQ26" s="346"/>
      <c r="AR26" s="346"/>
      <c r="AS26" s="346"/>
      <c r="AT26" s="346"/>
      <c r="AU26" s="346"/>
      <c r="AV26" s="346"/>
      <c r="AW26" s="346"/>
      <c r="AX26" s="346"/>
      <c r="AY26" s="349"/>
      <c r="AZ26" s="48">
        <v>17</v>
      </c>
      <c r="BA26" s="48"/>
      <c r="BB26" s="48">
        <v>1</v>
      </c>
      <c r="BC26" s="48"/>
      <c r="BD26" s="47"/>
      <c r="BE26" s="47"/>
      <c r="BF26" s="47">
        <v>6</v>
      </c>
      <c r="BG26" s="47"/>
      <c r="BH26" s="47"/>
      <c r="BI26" s="47">
        <v>20</v>
      </c>
      <c r="BJ26" s="47">
        <v>20</v>
      </c>
      <c r="BK26" s="47"/>
      <c r="BL26" s="47"/>
      <c r="BM26" s="47"/>
      <c r="BN26" s="47"/>
      <c r="BO26" s="47"/>
      <c r="BP26" s="47"/>
      <c r="BQ26" s="47">
        <v>8</v>
      </c>
      <c r="BR26" s="47"/>
      <c r="BS26" s="354"/>
      <c r="BT26" s="354"/>
      <c r="BU26" s="354">
        <v>14</v>
      </c>
      <c r="BV26" s="354"/>
      <c r="BW26" s="354"/>
      <c r="BX26" s="354"/>
      <c r="BY26" s="354"/>
      <c r="BZ26" s="354"/>
      <c r="CA26" s="354"/>
      <c r="CB26" s="354"/>
      <c r="CC26" s="354"/>
      <c r="CD26" s="354"/>
      <c r="CE26" s="354"/>
      <c r="CF26" s="354"/>
      <c r="CG26" s="354">
        <v>24</v>
      </c>
      <c r="CH26" s="354">
        <v>4</v>
      </c>
      <c r="CI26" s="354"/>
      <c r="CJ26" s="354"/>
      <c r="CK26" s="354"/>
      <c r="CL26" s="354"/>
      <c r="CM26" s="354"/>
      <c r="CN26" s="354">
        <v>250</v>
      </c>
      <c r="CO26" s="354"/>
      <c r="CP26" s="358"/>
      <c r="CQ26" s="48">
        <v>9</v>
      </c>
      <c r="CR26" s="354"/>
      <c r="CS26" s="354"/>
      <c r="CT26" s="355"/>
      <c r="CU26" s="354"/>
      <c r="CV26" s="354">
        <v>1</v>
      </c>
      <c r="CW26" s="354"/>
      <c r="CX26" s="354">
        <v>32</v>
      </c>
      <c r="CY26" s="354"/>
      <c r="CZ26" s="354">
        <v>48</v>
      </c>
      <c r="DA26" s="356">
        <v>-3</v>
      </c>
      <c r="DB26" s="354"/>
      <c r="DC26" s="354"/>
      <c r="DD26" s="354"/>
      <c r="DE26" s="354"/>
      <c r="DF26" s="354">
        <v>2</v>
      </c>
      <c r="DG26" s="354"/>
      <c r="DH26" s="354">
        <v>1</v>
      </c>
      <c r="DI26" s="354">
        <v>1</v>
      </c>
      <c r="DJ26" s="354"/>
      <c r="DK26" s="354">
        <v>2</v>
      </c>
      <c r="DL26" s="354"/>
      <c r="DM26" s="354"/>
      <c r="DN26" s="354"/>
      <c r="DO26" s="354">
        <v>1</v>
      </c>
      <c r="DP26" s="354"/>
      <c r="DQ26" s="354">
        <v>2</v>
      </c>
      <c r="DR26" s="354">
        <v>1</v>
      </c>
      <c r="DS26" s="354"/>
      <c r="DT26" s="354">
        <v>1</v>
      </c>
      <c r="DU26" s="354">
        <v>3</v>
      </c>
      <c r="DV26" s="354">
        <v>1</v>
      </c>
      <c r="DW26" s="354"/>
      <c r="DX26" s="354"/>
      <c r="DY26" s="354"/>
      <c r="DZ26" s="357"/>
      <c r="EA26" s="356"/>
      <c r="EB26" s="356"/>
      <c r="EC26" s="356"/>
      <c r="ED26" s="356"/>
      <c r="EE26" s="358"/>
      <c r="EF26" s="48"/>
      <c r="EG26" s="46"/>
      <c r="EH26" s="46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>
        <v>288</v>
      </c>
      <c r="ET26" s="48"/>
      <c r="EU26" s="47"/>
      <c r="EV26" s="47"/>
      <c r="EW26" s="47"/>
      <c r="EX26" s="47"/>
      <c r="EY26" s="47"/>
      <c r="EZ26" s="47"/>
      <c r="FA26" s="47">
        <v>3</v>
      </c>
      <c r="FB26" s="47"/>
      <c r="FC26" s="47"/>
      <c r="FD26" s="47"/>
      <c r="FE26" s="47"/>
      <c r="FF26" s="47"/>
      <c r="FG26" s="47"/>
      <c r="FH26" s="47">
        <v>384</v>
      </c>
      <c r="FI26" s="47">
        <v>480</v>
      </c>
      <c r="FJ26" s="47">
        <v>48</v>
      </c>
      <c r="FK26" s="47">
        <v>96</v>
      </c>
      <c r="FL26" s="47">
        <v>600</v>
      </c>
      <c r="FM26" s="47"/>
      <c r="FN26" s="47">
        <v>312</v>
      </c>
      <c r="FO26" s="47">
        <v>1200</v>
      </c>
      <c r="FP26" s="47">
        <v>600</v>
      </c>
      <c r="FQ26" s="354"/>
      <c r="FR26" s="354"/>
      <c r="FS26" s="354"/>
      <c r="FT26" s="354"/>
      <c r="FU26" s="354">
        <v>96</v>
      </c>
      <c r="FV26" s="354">
        <v>24</v>
      </c>
      <c r="FW26" s="354">
        <v>600</v>
      </c>
      <c r="FX26" s="354"/>
      <c r="FY26" s="354"/>
      <c r="FZ26" s="354"/>
      <c r="GA26" s="354"/>
      <c r="GB26" s="354">
        <v>240</v>
      </c>
      <c r="GC26" s="354"/>
      <c r="GD26" s="354"/>
      <c r="GE26" s="354">
        <v>144</v>
      </c>
      <c r="GF26" s="354"/>
      <c r="GG26" s="354"/>
      <c r="GH26" s="354">
        <v>288</v>
      </c>
      <c r="GI26" s="354"/>
      <c r="GJ26" s="354">
        <v>72</v>
      </c>
      <c r="GK26" s="354">
        <v>312</v>
      </c>
      <c r="GL26" s="354">
        <v>192</v>
      </c>
      <c r="GM26" s="354"/>
      <c r="GN26" s="354"/>
      <c r="GO26" s="354"/>
      <c r="GP26" s="354"/>
      <c r="GQ26" s="354"/>
      <c r="GR26" s="354">
        <v>48</v>
      </c>
      <c r="GS26" s="354"/>
      <c r="GT26" s="354">
        <v>24</v>
      </c>
      <c r="GU26" s="354"/>
      <c r="GV26" s="354"/>
      <c r="GW26" s="354"/>
      <c r="GX26" s="354"/>
      <c r="GY26" s="354"/>
      <c r="GZ26" s="354">
        <v>24</v>
      </c>
      <c r="HA26" s="354"/>
      <c r="HB26" s="354"/>
      <c r="HC26" s="354"/>
      <c r="HD26" s="354"/>
      <c r="HE26" s="354">
        <v>120</v>
      </c>
      <c r="HF26" s="354">
        <v>125</v>
      </c>
      <c r="HG26" s="354"/>
      <c r="HH26" s="354"/>
      <c r="HI26" s="354"/>
      <c r="HJ26" s="354">
        <v>480</v>
      </c>
      <c r="HK26" s="354">
        <v>130</v>
      </c>
      <c r="HL26" s="354"/>
      <c r="HM26" s="354">
        <v>340</v>
      </c>
      <c r="HN26" s="354">
        <v>88</v>
      </c>
      <c r="HO26" s="354"/>
      <c r="HP26" s="354"/>
      <c r="HQ26" s="354"/>
      <c r="HR26" s="354"/>
      <c r="HS26" s="354">
        <v>48</v>
      </c>
      <c r="HT26" s="354"/>
      <c r="HU26" s="354"/>
      <c r="HV26" s="354"/>
      <c r="HW26" s="354">
        <v>96</v>
      </c>
      <c r="HX26" s="354">
        <v>120</v>
      </c>
      <c r="HY26" s="354"/>
      <c r="HZ26" s="354"/>
      <c r="IA26" s="354">
        <v>96</v>
      </c>
      <c r="IB26" s="354"/>
      <c r="IC26" s="354">
        <v>48</v>
      </c>
      <c r="ID26" s="354"/>
      <c r="IE26" s="354">
        <v>144</v>
      </c>
      <c r="IF26" s="354"/>
      <c r="IG26" s="354"/>
      <c r="IH26" s="354"/>
      <c r="II26" s="354"/>
      <c r="IJ26" s="354">
        <v>96</v>
      </c>
      <c r="IK26" s="354">
        <v>264</v>
      </c>
      <c r="IL26" s="354"/>
      <c r="IM26" s="354">
        <v>48</v>
      </c>
      <c r="IN26" s="354"/>
      <c r="IO26" s="354">
        <v>48</v>
      </c>
      <c r="IP26" s="354">
        <v>48</v>
      </c>
      <c r="IQ26" s="354">
        <v>96</v>
      </c>
      <c r="IR26" s="50"/>
      <c r="IS26" s="47"/>
      <c r="IT26" s="47"/>
      <c r="IU26" s="47">
        <v>120</v>
      </c>
      <c r="IV26" s="47"/>
      <c r="IW26" s="47"/>
      <c r="IX26" s="47">
        <v>77</v>
      </c>
      <c r="IY26" s="47"/>
      <c r="IZ26" s="47">
        <v>120</v>
      </c>
      <c r="JA26" s="47">
        <v>288</v>
      </c>
      <c r="JB26" s="47"/>
      <c r="JC26" s="47"/>
      <c r="JD26" s="47"/>
      <c r="JE26" s="651">
        <v>-168</v>
      </c>
      <c r="JF26" s="47">
        <v>144</v>
      </c>
      <c r="JG26" s="47"/>
      <c r="JH26" s="47">
        <v>240</v>
      </c>
      <c r="JI26" s="47"/>
      <c r="JJ26" s="47"/>
      <c r="JK26" s="47"/>
      <c r="JL26" s="354"/>
      <c r="JM26" s="354"/>
      <c r="JN26" s="354"/>
      <c r="JO26" s="354"/>
      <c r="JP26" s="354">
        <v>192</v>
      </c>
      <c r="JQ26" s="354"/>
      <c r="JR26" s="354"/>
      <c r="JS26" s="354"/>
      <c r="JT26" s="354"/>
      <c r="JU26" s="354"/>
      <c r="JV26" s="354">
        <v>96</v>
      </c>
      <c r="JW26" s="354"/>
      <c r="JX26" s="354">
        <v>120</v>
      </c>
      <c r="JY26" s="354"/>
      <c r="JZ26" s="354">
        <v>48</v>
      </c>
      <c r="KA26" s="354"/>
      <c r="KB26" s="354"/>
      <c r="KC26" s="354"/>
      <c r="KD26" s="354"/>
      <c r="KE26" s="354"/>
      <c r="KF26" s="354">
        <v>72</v>
      </c>
      <c r="KG26" s="354"/>
      <c r="KH26" s="354"/>
      <c r="KI26" s="354">
        <v>120</v>
      </c>
      <c r="KJ26" s="354"/>
      <c r="KK26" s="354"/>
      <c r="KL26" s="354">
        <v>192</v>
      </c>
      <c r="KM26" s="354"/>
      <c r="KN26" s="354"/>
      <c r="KO26" s="354"/>
      <c r="KP26" s="354"/>
      <c r="KQ26" s="354"/>
      <c r="KR26" s="354">
        <v>192</v>
      </c>
      <c r="KS26" s="354"/>
      <c r="KT26" s="354"/>
      <c r="KU26" s="354"/>
      <c r="KV26" s="51"/>
      <c r="KW26" s="47">
        <v>72</v>
      </c>
      <c r="KX26" s="47"/>
      <c r="KY26" s="47"/>
      <c r="KZ26" s="47"/>
      <c r="LA26" s="47"/>
      <c r="LB26" s="47">
        <v>24</v>
      </c>
      <c r="LC26" s="47"/>
      <c r="LD26" s="361">
        <v>8</v>
      </c>
      <c r="LE26" s="361">
        <v>144</v>
      </c>
      <c r="LF26" s="361"/>
      <c r="LG26" s="361"/>
      <c r="LH26" s="361">
        <v>216</v>
      </c>
      <c r="LI26" s="361"/>
      <c r="LJ26" s="361"/>
      <c r="LK26" s="361"/>
      <c r="LL26" s="361"/>
      <c r="LM26" s="361"/>
      <c r="LN26" s="361"/>
      <c r="LO26" s="361"/>
      <c r="LP26" s="361"/>
      <c r="LQ26" s="354"/>
      <c r="LR26" s="354"/>
      <c r="LS26" s="354"/>
      <c r="LT26" s="354"/>
      <c r="LU26" s="354"/>
      <c r="LV26" s="354"/>
      <c r="LW26" s="51"/>
      <c r="LX26" s="354">
        <v>100</v>
      </c>
      <c r="LY26" s="354"/>
      <c r="LZ26" s="354">
        <v>72</v>
      </c>
      <c r="MA26" s="354"/>
      <c r="MB26" s="363">
        <v>49</v>
      </c>
      <c r="MC26" s="363"/>
      <c r="MD26" s="354">
        <v>48</v>
      </c>
      <c r="ME26" s="354">
        <v>24</v>
      </c>
      <c r="MF26" s="354">
        <v>48</v>
      </c>
      <c r="MG26" s="354"/>
      <c r="MH26" s="354">
        <v>8</v>
      </c>
      <c r="MI26" s="354">
        <v>15</v>
      </c>
      <c r="MJ26" s="354"/>
      <c r="MK26" s="354"/>
      <c r="ML26" s="354">
        <v>120</v>
      </c>
      <c r="MM26" s="354"/>
      <c r="MN26" s="354"/>
      <c r="MO26" s="354"/>
      <c r="MP26" s="354"/>
      <c r="MQ26" s="354"/>
      <c r="MR26" s="354">
        <v>96</v>
      </c>
      <c r="MS26" s="51"/>
      <c r="MT26" s="364">
        <f t="shared" si="12"/>
        <v>8510</v>
      </c>
      <c r="MU26" s="365">
        <f t="shared" si="13"/>
        <v>2897</v>
      </c>
      <c r="MV26" s="366">
        <f t="shared" si="14"/>
        <v>11407</v>
      </c>
      <c r="MW26" s="365">
        <v>198</v>
      </c>
      <c r="MX26" s="365"/>
      <c r="MY26" s="54"/>
      <c r="MZ26" s="708">
        <v>7.99</v>
      </c>
      <c r="NA26" s="708">
        <v>2</v>
      </c>
      <c r="NB26" s="709">
        <f t="shared" si="15"/>
        <v>22814</v>
      </c>
      <c r="NC26" s="710"/>
      <c r="ND26" s="710">
        <v>8.77</v>
      </c>
      <c r="NE26" s="738">
        <f t="shared" si="44"/>
        <v>0.345522388059702</v>
      </c>
      <c r="NF26" s="739"/>
      <c r="NG26" s="739">
        <v>3000</v>
      </c>
      <c r="NH26" s="739">
        <v>8.59</v>
      </c>
      <c r="NI26" s="740">
        <f t="shared" si="17"/>
        <v>34457.33</v>
      </c>
      <c r="NJ26" s="738">
        <f t="shared" si="45"/>
        <v>0.358955223880597</v>
      </c>
      <c r="NK26" s="744">
        <v>44545</v>
      </c>
      <c r="NL26" s="742">
        <v>44562</v>
      </c>
      <c r="NM26" s="739">
        <f ca="1" t="shared" si="19"/>
        <v>17.1666666666667</v>
      </c>
      <c r="NN26" s="739">
        <f ca="1" t="shared" si="20"/>
        <v>515</v>
      </c>
      <c r="NO26" s="739">
        <v>802</v>
      </c>
      <c r="NP26" s="739">
        <f t="shared" si="21"/>
        <v>11407</v>
      </c>
      <c r="NQ26" s="761">
        <f t="shared" si="22"/>
        <v>4.82223631367576</v>
      </c>
      <c r="NR26" s="739">
        <f ca="1" t="shared" si="23"/>
        <v>3.41770146503233</v>
      </c>
      <c r="NS26" s="739">
        <f t="shared" si="24"/>
        <v>3929</v>
      </c>
      <c r="NT26" s="739"/>
      <c r="NU26" s="739">
        <f ca="1" t="shared" si="25"/>
        <v>664.485436893204</v>
      </c>
      <c r="NV26" s="769">
        <f ca="1" t="shared" si="26"/>
        <v>22.1495145631068</v>
      </c>
      <c r="NW26" s="769">
        <f ca="1" t="shared" si="27"/>
        <v>177.385377399842</v>
      </c>
      <c r="NX26" s="739"/>
      <c r="NY26" s="739"/>
      <c r="NZ26" s="739"/>
      <c r="OA26" s="739"/>
      <c r="OB26" s="739"/>
      <c r="OC26" s="739"/>
      <c r="OD26" s="739"/>
      <c r="OE26" s="743">
        <f t="shared" si="28"/>
        <v>72</v>
      </c>
      <c r="OF26" s="743">
        <f t="shared" si="29"/>
        <v>120</v>
      </c>
      <c r="OG26" s="743">
        <f t="shared" si="30"/>
        <v>1124</v>
      </c>
      <c r="OH26" s="743">
        <f t="shared" si="31"/>
        <v>1752</v>
      </c>
      <c r="OI26" s="743">
        <f t="shared" si="32"/>
        <v>2304</v>
      </c>
      <c r="OJ26" s="739">
        <f t="shared" si="33"/>
        <v>1656</v>
      </c>
      <c r="OK26" s="739">
        <f t="shared" si="34"/>
        <v>336</v>
      </c>
      <c r="OL26" s="739">
        <f t="shared" si="35"/>
        <v>720</v>
      </c>
      <c r="OM26" s="739">
        <f t="shared" si="36"/>
        <v>318</v>
      </c>
      <c r="ON26" s="739">
        <f t="shared" si="37"/>
        <v>798</v>
      </c>
      <c r="OO26" s="739">
        <f t="shared" si="38"/>
        <v>1047</v>
      </c>
      <c r="OP26" s="739"/>
      <c r="OQ26" s="739">
        <f t="shared" si="39"/>
        <v>680</v>
      </c>
      <c r="OR26" s="739">
        <f t="shared" si="40"/>
        <v>10927</v>
      </c>
      <c r="OS26" s="739">
        <f t="shared" si="41"/>
        <v>-168</v>
      </c>
      <c r="OT26" s="739">
        <f t="shared" si="42"/>
        <v>-648</v>
      </c>
      <c r="OU26" s="739"/>
      <c r="OV26" s="739"/>
      <c r="OW26" s="739"/>
      <c r="OX26" s="739"/>
      <c r="OY26" s="739"/>
      <c r="OZ26" s="739"/>
      <c r="PA26" s="739"/>
      <c r="PB26" s="739"/>
      <c r="PC26" s="739"/>
      <c r="PD26" s="739"/>
      <c r="PE26" s="739"/>
      <c r="PF26" s="739"/>
      <c r="PG26" s="739"/>
      <c r="PI26" s="28">
        <v>0</v>
      </c>
      <c r="PJ26" s="28">
        <v>0</v>
      </c>
      <c r="PK26" s="28">
        <v>0</v>
      </c>
      <c r="PL26" s="28">
        <v>0</v>
      </c>
      <c r="PM26" s="28">
        <v>0</v>
      </c>
      <c r="PN26" s="28">
        <v>0</v>
      </c>
      <c r="PO26" s="28">
        <v>0</v>
      </c>
      <c r="PP26" s="28">
        <v>0</v>
      </c>
      <c r="PQ26" s="28">
        <v>0</v>
      </c>
      <c r="PR26" s="28">
        <v>0</v>
      </c>
      <c r="PS26" s="28">
        <v>0</v>
      </c>
      <c r="PT26" s="28">
        <v>180</v>
      </c>
      <c r="PU26" s="28">
        <v>18</v>
      </c>
      <c r="PV26" s="28">
        <v>198</v>
      </c>
      <c r="PW26" s="28">
        <v>0</v>
      </c>
    </row>
    <row r="27" s="28" customFormat="1" customHeight="1" spans="1:439">
      <c r="A27" s="95" t="s">
        <v>1610</v>
      </c>
      <c r="B27" s="343" t="s">
        <v>1668</v>
      </c>
      <c r="C27" s="95" t="s">
        <v>1747</v>
      </c>
      <c r="D27" s="95" t="s">
        <v>3767</v>
      </c>
      <c r="E27" s="95" t="s">
        <v>1749</v>
      </c>
      <c r="F27" s="104" t="s">
        <v>160</v>
      </c>
      <c r="G27" s="19" t="s">
        <v>3770</v>
      </c>
      <c r="H27" s="98" t="s">
        <v>2752</v>
      </c>
      <c r="I27" s="99">
        <f t="shared" si="43"/>
        <v>3153</v>
      </c>
      <c r="J27" s="100">
        <v>511</v>
      </c>
      <c r="K27" s="454">
        <v>0</v>
      </c>
      <c r="L27" s="150">
        <f t="shared" si="8"/>
        <v>3664</v>
      </c>
      <c r="M27" s="151">
        <f t="shared" si="9"/>
        <v>3664</v>
      </c>
      <c r="N27" s="455"/>
      <c r="O27" s="37"/>
      <c r="P27" s="36">
        <v>802</v>
      </c>
      <c r="Q27" s="33">
        <f t="shared" si="10"/>
        <v>0</v>
      </c>
      <c r="R27" s="34">
        <f t="shared" si="11"/>
        <v>15000</v>
      </c>
      <c r="S27" s="346"/>
      <c r="T27" s="346"/>
      <c r="U27" s="346"/>
      <c r="V27" s="346"/>
      <c r="W27" s="346"/>
      <c r="X27" s="347"/>
      <c r="Y27" s="348"/>
      <c r="Z27" s="348"/>
      <c r="AA27" s="348"/>
      <c r="AB27" s="348"/>
      <c r="AC27" s="506"/>
      <c r="AD27" s="348">
        <v>3000</v>
      </c>
      <c r="AE27" s="348"/>
      <c r="AF27" s="346"/>
      <c r="AG27" s="346">
        <v>5000</v>
      </c>
      <c r="AH27" s="346"/>
      <c r="AI27" s="346"/>
      <c r="AJ27" s="346"/>
      <c r="AK27" s="346"/>
      <c r="AL27" s="346"/>
      <c r="AM27" s="346"/>
      <c r="AN27" s="346">
        <v>5000</v>
      </c>
      <c r="AO27" s="346"/>
      <c r="AP27" s="346">
        <v>2000</v>
      </c>
      <c r="AQ27" s="346"/>
      <c r="AR27" s="346"/>
      <c r="AS27" s="346"/>
      <c r="AT27" s="346"/>
      <c r="AU27" s="346"/>
      <c r="AV27" s="346"/>
      <c r="AW27" s="346"/>
      <c r="AX27" s="346"/>
      <c r="AY27" s="349"/>
      <c r="AZ27" s="48">
        <v>21</v>
      </c>
      <c r="BA27" s="48"/>
      <c r="BB27" s="48">
        <v>1</v>
      </c>
      <c r="BC27" s="48"/>
      <c r="BD27" s="47"/>
      <c r="BE27" s="47">
        <v>1</v>
      </c>
      <c r="BF27" s="47">
        <v>6</v>
      </c>
      <c r="BG27" s="47"/>
      <c r="BH27" s="47"/>
      <c r="BI27" s="47">
        <v>20</v>
      </c>
      <c r="BJ27" s="47">
        <v>20</v>
      </c>
      <c r="BK27" s="47"/>
      <c r="BL27" s="47"/>
      <c r="BM27" s="47"/>
      <c r="BN27" s="47"/>
      <c r="BO27" s="47"/>
      <c r="BP27" s="47"/>
      <c r="BQ27" s="47">
        <v>12</v>
      </c>
      <c r="BR27" s="47"/>
      <c r="BS27" s="354"/>
      <c r="BT27" s="354"/>
      <c r="BU27" s="354">
        <v>14</v>
      </c>
      <c r="BV27" s="354"/>
      <c r="BW27" s="354"/>
      <c r="BX27" s="354"/>
      <c r="BY27" s="354"/>
      <c r="BZ27" s="354"/>
      <c r="CA27" s="354"/>
      <c r="CB27" s="354"/>
      <c r="CC27" s="354">
        <v>1</v>
      </c>
      <c r="CD27" s="354"/>
      <c r="CE27" s="354"/>
      <c r="CF27" s="354"/>
      <c r="CG27" s="354">
        <v>24</v>
      </c>
      <c r="CH27" s="354">
        <v>4</v>
      </c>
      <c r="CI27" s="354"/>
      <c r="CJ27" s="354"/>
      <c r="CK27" s="354"/>
      <c r="CL27" s="354"/>
      <c r="CM27" s="354"/>
      <c r="CN27" s="354">
        <v>250</v>
      </c>
      <c r="CO27" s="354"/>
      <c r="CP27" s="358"/>
      <c r="CQ27" s="48">
        <v>3</v>
      </c>
      <c r="CR27" s="354"/>
      <c r="CS27" s="354"/>
      <c r="CT27" s="355"/>
      <c r="CU27" s="354"/>
      <c r="CV27" s="354">
        <v>1</v>
      </c>
      <c r="CW27" s="354"/>
      <c r="CX27" s="354">
        <v>32</v>
      </c>
      <c r="CY27" s="354"/>
      <c r="CZ27" s="354">
        <v>48</v>
      </c>
      <c r="DA27" s="356">
        <v>-11</v>
      </c>
      <c r="DB27" s="354"/>
      <c r="DC27" s="354"/>
      <c r="DD27" s="354"/>
      <c r="DE27" s="354"/>
      <c r="DF27" s="354">
        <v>2</v>
      </c>
      <c r="DG27" s="354">
        <v>1</v>
      </c>
      <c r="DH27" s="354"/>
      <c r="DI27" s="354">
        <v>1</v>
      </c>
      <c r="DJ27" s="354"/>
      <c r="DK27" s="354">
        <v>2</v>
      </c>
      <c r="DL27" s="354"/>
      <c r="DM27" s="354"/>
      <c r="DN27" s="354"/>
      <c r="DO27" s="354"/>
      <c r="DP27" s="354"/>
      <c r="DQ27" s="354">
        <v>2</v>
      </c>
      <c r="DR27" s="354"/>
      <c r="DS27" s="354"/>
      <c r="DT27" s="354"/>
      <c r="DU27" s="354">
        <v>5</v>
      </c>
      <c r="DV27" s="354">
        <v>1</v>
      </c>
      <c r="DW27" s="354"/>
      <c r="DX27" s="354"/>
      <c r="DY27" s="354"/>
      <c r="DZ27" s="357"/>
      <c r="EA27" s="356"/>
      <c r="EB27" s="356"/>
      <c r="EC27" s="356"/>
      <c r="ED27" s="356"/>
      <c r="EE27" s="358"/>
      <c r="EF27" s="48"/>
      <c r="EG27" s="46"/>
      <c r="EH27" s="46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>
        <v>288</v>
      </c>
      <c r="ET27" s="48"/>
      <c r="EU27" s="47"/>
      <c r="EV27" s="47"/>
      <c r="EW27" s="47"/>
      <c r="EX27" s="47"/>
      <c r="EY27" s="47"/>
      <c r="EZ27" s="47"/>
      <c r="FA27" s="47">
        <v>3</v>
      </c>
      <c r="FB27" s="47"/>
      <c r="FC27" s="47"/>
      <c r="FD27" s="47"/>
      <c r="FE27" s="47"/>
      <c r="FF27" s="47"/>
      <c r="FG27" s="47"/>
      <c r="FH27" s="47">
        <v>384</v>
      </c>
      <c r="FI27" s="47">
        <v>480</v>
      </c>
      <c r="FJ27" s="47">
        <v>48</v>
      </c>
      <c r="FK27" s="47">
        <v>120</v>
      </c>
      <c r="FL27" s="47">
        <v>600</v>
      </c>
      <c r="FM27" s="47"/>
      <c r="FN27" s="47">
        <v>312</v>
      </c>
      <c r="FO27" s="47">
        <v>1200</v>
      </c>
      <c r="FP27" s="47">
        <v>600</v>
      </c>
      <c r="FQ27" s="354"/>
      <c r="FR27" s="354"/>
      <c r="FS27" s="354"/>
      <c r="FT27" s="354"/>
      <c r="FU27" s="354">
        <v>96</v>
      </c>
      <c r="FV27" s="354">
        <v>24</v>
      </c>
      <c r="FW27" s="354">
        <v>600</v>
      </c>
      <c r="FX27" s="354"/>
      <c r="FY27" s="354"/>
      <c r="FZ27" s="354"/>
      <c r="GA27" s="354"/>
      <c r="GB27" s="354">
        <v>240</v>
      </c>
      <c r="GC27" s="354"/>
      <c r="GD27" s="354"/>
      <c r="GE27" s="354">
        <v>168</v>
      </c>
      <c r="GF27" s="354"/>
      <c r="GG27" s="354"/>
      <c r="GH27" s="354">
        <v>288</v>
      </c>
      <c r="GI27" s="354">
        <v>72</v>
      </c>
      <c r="GJ27" s="354">
        <v>96</v>
      </c>
      <c r="GK27" s="354">
        <v>312</v>
      </c>
      <c r="GL27" s="354">
        <v>192</v>
      </c>
      <c r="GM27" s="354"/>
      <c r="GN27" s="354"/>
      <c r="GO27" s="354"/>
      <c r="GP27" s="354"/>
      <c r="GQ27" s="354"/>
      <c r="GR27" s="354">
        <v>48</v>
      </c>
      <c r="GS27" s="354"/>
      <c r="GT27" s="354">
        <v>24</v>
      </c>
      <c r="GU27" s="354"/>
      <c r="GV27" s="354"/>
      <c r="GW27" s="354"/>
      <c r="GX27" s="354"/>
      <c r="GY27" s="354"/>
      <c r="GZ27" s="354">
        <v>24</v>
      </c>
      <c r="HA27" s="354"/>
      <c r="HB27" s="354"/>
      <c r="HC27" s="354"/>
      <c r="HD27" s="354"/>
      <c r="HE27" s="354">
        <v>120</v>
      </c>
      <c r="HF27" s="354">
        <v>154</v>
      </c>
      <c r="HG27" s="354"/>
      <c r="HH27" s="354"/>
      <c r="HI27" s="354"/>
      <c r="HJ27" s="354">
        <v>240</v>
      </c>
      <c r="HK27" s="354">
        <v>58</v>
      </c>
      <c r="HL27" s="354"/>
      <c r="HM27" s="354">
        <v>340</v>
      </c>
      <c r="HN27" s="354">
        <v>88</v>
      </c>
      <c r="HO27" s="354"/>
      <c r="HP27" s="354"/>
      <c r="HQ27" s="354"/>
      <c r="HR27" s="354"/>
      <c r="HS27" s="354"/>
      <c r="HT27" s="354"/>
      <c r="HU27" s="354"/>
      <c r="HV27" s="354"/>
      <c r="HW27" s="354">
        <v>96</v>
      </c>
      <c r="HX27" s="354">
        <v>120</v>
      </c>
      <c r="HY27" s="354"/>
      <c r="HZ27" s="354"/>
      <c r="IA27" s="354">
        <v>96</v>
      </c>
      <c r="IB27" s="354"/>
      <c r="IC27" s="354">
        <v>48</v>
      </c>
      <c r="ID27" s="354"/>
      <c r="IE27" s="354">
        <v>144</v>
      </c>
      <c r="IF27" s="354"/>
      <c r="IG27" s="354"/>
      <c r="IH27" s="354"/>
      <c r="II27" s="354"/>
      <c r="IJ27" s="354">
        <v>144</v>
      </c>
      <c r="IK27" s="354">
        <v>312</v>
      </c>
      <c r="IL27" s="354"/>
      <c r="IM27" s="354">
        <v>48</v>
      </c>
      <c r="IN27" s="354"/>
      <c r="IO27" s="354">
        <v>48</v>
      </c>
      <c r="IP27" s="354">
        <v>48</v>
      </c>
      <c r="IQ27" s="354"/>
      <c r="IR27" s="50"/>
      <c r="IS27" s="47"/>
      <c r="IT27" s="47"/>
      <c r="IU27" s="47">
        <v>120</v>
      </c>
      <c r="IV27" s="47"/>
      <c r="IW27" s="47"/>
      <c r="IX27" s="47">
        <v>77</v>
      </c>
      <c r="IY27" s="47"/>
      <c r="IZ27" s="47">
        <v>144</v>
      </c>
      <c r="JA27" s="47">
        <v>288</v>
      </c>
      <c r="JB27" s="47"/>
      <c r="JC27" s="47"/>
      <c r="JD27" s="47"/>
      <c r="JE27" s="651">
        <v>-120</v>
      </c>
      <c r="JF27" s="47">
        <v>168</v>
      </c>
      <c r="JG27" s="47"/>
      <c r="JH27" s="47">
        <v>240</v>
      </c>
      <c r="JI27" s="47"/>
      <c r="JJ27" s="47"/>
      <c r="JK27" s="47"/>
      <c r="JL27" s="354"/>
      <c r="JM27" s="354"/>
      <c r="JN27" s="354"/>
      <c r="JO27" s="354"/>
      <c r="JP27" s="354">
        <v>216</v>
      </c>
      <c r="JQ27" s="354"/>
      <c r="JR27" s="354">
        <v>48</v>
      </c>
      <c r="JS27" s="354"/>
      <c r="JT27" s="354"/>
      <c r="JU27" s="354">
        <v>48</v>
      </c>
      <c r="JV27" s="354">
        <v>192</v>
      </c>
      <c r="JW27" s="354"/>
      <c r="JX27" s="354">
        <v>120</v>
      </c>
      <c r="JY27" s="354"/>
      <c r="JZ27" s="354">
        <v>72</v>
      </c>
      <c r="KA27" s="354"/>
      <c r="KB27" s="354"/>
      <c r="KC27" s="354"/>
      <c r="KD27" s="354"/>
      <c r="KE27" s="354"/>
      <c r="KF27" s="354">
        <v>72</v>
      </c>
      <c r="KG27" s="354"/>
      <c r="KH27" s="354"/>
      <c r="KI27" s="354">
        <v>120</v>
      </c>
      <c r="KJ27" s="354"/>
      <c r="KK27" s="354"/>
      <c r="KL27" s="354">
        <v>192</v>
      </c>
      <c r="KM27" s="354"/>
      <c r="KN27" s="354"/>
      <c r="KO27" s="354">
        <v>72</v>
      </c>
      <c r="KP27" s="354"/>
      <c r="KQ27" s="354"/>
      <c r="KR27" s="354">
        <v>192</v>
      </c>
      <c r="KS27" s="354"/>
      <c r="KT27" s="354"/>
      <c r="KU27" s="354"/>
      <c r="KV27" s="51"/>
      <c r="KW27" s="47">
        <v>72</v>
      </c>
      <c r="KX27" s="47"/>
      <c r="KY27" s="47"/>
      <c r="KZ27" s="47"/>
      <c r="LA27" s="47"/>
      <c r="LB27" s="47">
        <v>48</v>
      </c>
      <c r="LC27" s="47"/>
      <c r="LD27" s="361">
        <v>8</v>
      </c>
      <c r="LE27" s="361">
        <v>360</v>
      </c>
      <c r="LF27" s="361"/>
      <c r="LG27" s="361"/>
      <c r="LH27" s="361">
        <v>336</v>
      </c>
      <c r="LI27" s="361"/>
      <c r="LJ27" s="361"/>
      <c r="LK27" s="361"/>
      <c r="LL27" s="361"/>
      <c r="LM27" s="361"/>
      <c r="LN27" s="361"/>
      <c r="LO27" s="361"/>
      <c r="LP27" s="361"/>
      <c r="LQ27" s="354"/>
      <c r="LR27" s="354"/>
      <c r="LS27" s="354"/>
      <c r="LT27" s="354"/>
      <c r="LU27" s="354"/>
      <c r="LV27" s="354"/>
      <c r="LW27" s="51"/>
      <c r="LX27" s="354">
        <v>100</v>
      </c>
      <c r="LY27" s="354"/>
      <c r="LZ27" s="354">
        <v>72</v>
      </c>
      <c r="MA27" s="354"/>
      <c r="MB27" s="363">
        <v>49</v>
      </c>
      <c r="MC27" s="363"/>
      <c r="MD27" s="354"/>
      <c r="ME27" s="354"/>
      <c r="MF27" s="354">
        <v>48</v>
      </c>
      <c r="MG27" s="354"/>
      <c r="MH27" s="354"/>
      <c r="MI27" s="354"/>
      <c r="MJ27" s="354"/>
      <c r="MK27" s="354"/>
      <c r="ML27" s="354"/>
      <c r="MM27" s="354"/>
      <c r="MN27" s="354"/>
      <c r="MO27" s="354"/>
      <c r="MP27" s="354"/>
      <c r="MQ27" s="354"/>
      <c r="MR27" s="354"/>
      <c r="MS27" s="51"/>
      <c r="MT27" s="364">
        <f t="shared" si="12"/>
        <v>8323</v>
      </c>
      <c r="MU27" s="365">
        <f t="shared" si="13"/>
        <v>3354</v>
      </c>
      <c r="MV27" s="366">
        <f t="shared" si="14"/>
        <v>11677</v>
      </c>
      <c r="MW27" s="365">
        <v>198</v>
      </c>
      <c r="MX27" s="365"/>
      <c r="MY27" s="54"/>
      <c r="MZ27" s="708">
        <v>7.99</v>
      </c>
      <c r="NA27" s="708">
        <v>2</v>
      </c>
      <c r="NB27" s="709">
        <f t="shared" si="15"/>
        <v>23354</v>
      </c>
      <c r="NC27" s="710"/>
      <c r="ND27" s="710">
        <v>8.77</v>
      </c>
      <c r="NE27" s="738">
        <f t="shared" si="44"/>
        <v>0.345522388059702</v>
      </c>
      <c r="NF27" s="739"/>
      <c r="NG27" s="739">
        <v>3000</v>
      </c>
      <c r="NH27" s="739">
        <v>8.59</v>
      </c>
      <c r="NI27" s="740">
        <f t="shared" si="17"/>
        <v>32133.28</v>
      </c>
      <c r="NJ27" s="738">
        <f t="shared" si="45"/>
        <v>0.358955223880597</v>
      </c>
      <c r="NK27" s="744">
        <v>44545</v>
      </c>
      <c r="NL27" s="742">
        <v>44562</v>
      </c>
      <c r="NM27" s="739">
        <f ca="1" t="shared" si="19"/>
        <v>17.1666666666667</v>
      </c>
      <c r="NN27" s="739">
        <f ca="1" t="shared" si="20"/>
        <v>515</v>
      </c>
      <c r="NO27" s="739">
        <v>802</v>
      </c>
      <c r="NP27" s="739">
        <f t="shared" si="21"/>
        <v>11677</v>
      </c>
      <c r="NQ27" s="761">
        <f t="shared" si="22"/>
        <v>5.22928795342588</v>
      </c>
      <c r="NR27" s="739">
        <f ca="1" t="shared" si="23"/>
        <v>3.70619437475815</v>
      </c>
      <c r="NS27" s="739">
        <f t="shared" si="24"/>
        <v>3664</v>
      </c>
      <c r="NT27" s="739"/>
      <c r="NU27" s="739">
        <f ca="1" t="shared" si="25"/>
        <v>680.21359223301</v>
      </c>
      <c r="NV27" s="769">
        <f ca="1" t="shared" si="26"/>
        <v>22.673786407767</v>
      </c>
      <c r="NW27" s="769">
        <f ca="1" t="shared" si="27"/>
        <v>161.596300419628</v>
      </c>
      <c r="NX27" s="739"/>
      <c r="NY27" s="739"/>
      <c r="NZ27" s="739"/>
      <c r="OA27" s="739"/>
      <c r="OB27" s="739"/>
      <c r="OC27" s="739"/>
      <c r="OD27" s="739"/>
      <c r="OE27" s="743">
        <f t="shared" si="28"/>
        <v>72</v>
      </c>
      <c r="OF27" s="743">
        <f t="shared" si="29"/>
        <v>120</v>
      </c>
      <c r="OG27" s="743">
        <f t="shared" si="30"/>
        <v>1364</v>
      </c>
      <c r="OH27" s="743">
        <f t="shared" si="31"/>
        <v>1920</v>
      </c>
      <c r="OI27" s="743">
        <f t="shared" si="32"/>
        <v>2328</v>
      </c>
      <c r="OJ27" s="739">
        <f t="shared" si="33"/>
        <v>1776</v>
      </c>
      <c r="OK27" s="739">
        <f t="shared" si="34"/>
        <v>456</v>
      </c>
      <c r="OL27" s="739">
        <f t="shared" si="35"/>
        <v>816</v>
      </c>
      <c r="OM27" s="739">
        <f t="shared" si="36"/>
        <v>371</v>
      </c>
      <c r="ON27" s="739">
        <f t="shared" si="37"/>
        <v>654</v>
      </c>
      <c r="OO27" s="739">
        <f t="shared" si="38"/>
        <v>744</v>
      </c>
      <c r="OP27" s="739"/>
      <c r="OQ27" s="739">
        <f t="shared" si="39"/>
        <v>840</v>
      </c>
      <c r="OR27" s="739">
        <f t="shared" si="40"/>
        <v>11461</v>
      </c>
      <c r="OS27" s="739">
        <f t="shared" si="41"/>
        <v>-120</v>
      </c>
      <c r="OT27" s="739">
        <f t="shared" si="42"/>
        <v>-336</v>
      </c>
      <c r="OU27" s="739"/>
      <c r="OV27" s="739"/>
      <c r="OW27" s="739"/>
      <c r="OX27" s="739"/>
      <c r="OY27" s="739"/>
      <c r="OZ27" s="739"/>
      <c r="PA27" s="739"/>
      <c r="PB27" s="739"/>
      <c r="PC27" s="739"/>
      <c r="PD27" s="739"/>
      <c r="PE27" s="739"/>
      <c r="PF27" s="739"/>
      <c r="PG27" s="739"/>
      <c r="PI27" s="28">
        <v>0</v>
      </c>
      <c r="PJ27" s="28">
        <v>0</v>
      </c>
      <c r="PK27" s="28">
        <v>0</v>
      </c>
      <c r="PL27" s="28">
        <v>0</v>
      </c>
      <c r="PM27" s="28">
        <v>0</v>
      </c>
      <c r="PN27" s="28">
        <v>0</v>
      </c>
      <c r="PO27" s="28">
        <v>0</v>
      </c>
      <c r="PP27" s="28">
        <v>0</v>
      </c>
      <c r="PQ27" s="28">
        <v>0</v>
      </c>
      <c r="PR27" s="28">
        <v>0</v>
      </c>
      <c r="PS27" s="28">
        <v>0</v>
      </c>
      <c r="PT27" s="28">
        <v>180</v>
      </c>
      <c r="PU27" s="28">
        <v>18</v>
      </c>
      <c r="PV27" s="28">
        <v>198</v>
      </c>
      <c r="PW27" s="28">
        <v>0</v>
      </c>
    </row>
    <row r="28" s="28" customFormat="1" customHeight="1" spans="1:439">
      <c r="A28" s="95" t="s">
        <v>1610</v>
      </c>
      <c r="B28" s="343" t="s">
        <v>1668</v>
      </c>
      <c r="C28" s="95" t="s">
        <v>1747</v>
      </c>
      <c r="D28" s="95" t="s">
        <v>3767</v>
      </c>
      <c r="E28" s="95" t="s">
        <v>1749</v>
      </c>
      <c r="F28" s="104" t="s">
        <v>162</v>
      </c>
      <c r="G28" s="19" t="s">
        <v>3771</v>
      </c>
      <c r="H28" s="98" t="s">
        <v>2753</v>
      </c>
      <c r="I28" s="99">
        <f t="shared" si="43"/>
        <v>4460</v>
      </c>
      <c r="J28" s="100">
        <v>512</v>
      </c>
      <c r="K28" s="454">
        <v>0</v>
      </c>
      <c r="L28" s="150">
        <f t="shared" si="8"/>
        <v>4972</v>
      </c>
      <c r="M28" s="151">
        <f t="shared" si="9"/>
        <v>4972</v>
      </c>
      <c r="N28" s="455"/>
      <c r="O28" s="37"/>
      <c r="P28" s="36">
        <v>802</v>
      </c>
      <c r="Q28" s="33">
        <f t="shared" si="10"/>
        <v>0</v>
      </c>
      <c r="R28" s="34">
        <f t="shared" si="11"/>
        <v>15000</v>
      </c>
      <c r="S28" s="346"/>
      <c r="T28" s="346"/>
      <c r="U28" s="346"/>
      <c r="V28" s="346"/>
      <c r="W28" s="346"/>
      <c r="X28" s="347"/>
      <c r="Y28" s="348"/>
      <c r="Z28" s="348"/>
      <c r="AA28" s="348"/>
      <c r="AB28" s="348"/>
      <c r="AC28" s="506"/>
      <c r="AD28" s="348">
        <v>3000</v>
      </c>
      <c r="AE28" s="348"/>
      <c r="AF28" s="346"/>
      <c r="AG28" s="346">
        <v>5000</v>
      </c>
      <c r="AH28" s="346"/>
      <c r="AI28" s="346"/>
      <c r="AJ28" s="346"/>
      <c r="AK28" s="346"/>
      <c r="AL28" s="346"/>
      <c r="AM28" s="346"/>
      <c r="AN28" s="346">
        <v>5000</v>
      </c>
      <c r="AO28" s="346"/>
      <c r="AP28" s="346">
        <v>2000</v>
      </c>
      <c r="AQ28" s="346"/>
      <c r="AR28" s="346"/>
      <c r="AS28" s="346"/>
      <c r="AT28" s="346"/>
      <c r="AU28" s="346"/>
      <c r="AV28" s="346"/>
      <c r="AW28" s="346"/>
      <c r="AX28" s="346"/>
      <c r="AY28" s="349"/>
      <c r="AZ28" s="48">
        <v>17</v>
      </c>
      <c r="BA28" s="48"/>
      <c r="BB28" s="48">
        <v>1</v>
      </c>
      <c r="BC28" s="48"/>
      <c r="BD28" s="47">
        <v>1</v>
      </c>
      <c r="BE28" s="47">
        <v>1</v>
      </c>
      <c r="BF28" s="47">
        <v>6</v>
      </c>
      <c r="BG28" s="47"/>
      <c r="BH28" s="47"/>
      <c r="BI28" s="47">
        <v>20</v>
      </c>
      <c r="BJ28" s="47">
        <v>20</v>
      </c>
      <c r="BK28" s="47"/>
      <c r="BL28" s="47"/>
      <c r="BM28" s="47"/>
      <c r="BN28" s="47"/>
      <c r="BO28" s="47"/>
      <c r="BP28" s="47"/>
      <c r="BQ28" s="47">
        <v>12</v>
      </c>
      <c r="BR28" s="47"/>
      <c r="BS28" s="354"/>
      <c r="BT28" s="354"/>
      <c r="BU28" s="354">
        <v>14</v>
      </c>
      <c r="BV28" s="354"/>
      <c r="BW28" s="354"/>
      <c r="BX28" s="354"/>
      <c r="BY28" s="354"/>
      <c r="BZ28" s="354">
        <v>30</v>
      </c>
      <c r="CA28" s="354"/>
      <c r="CB28" s="354"/>
      <c r="CC28" s="354"/>
      <c r="CD28" s="354"/>
      <c r="CE28" s="354"/>
      <c r="CF28" s="354"/>
      <c r="CG28" s="354">
        <v>24</v>
      </c>
      <c r="CH28" s="354">
        <v>4</v>
      </c>
      <c r="CI28" s="354"/>
      <c r="CJ28" s="354"/>
      <c r="CK28" s="354"/>
      <c r="CL28" s="354"/>
      <c r="CM28" s="354"/>
      <c r="CN28" s="354">
        <v>250</v>
      </c>
      <c r="CO28" s="354"/>
      <c r="CP28" s="358"/>
      <c r="CQ28" s="48">
        <v>7</v>
      </c>
      <c r="CR28" s="354"/>
      <c r="CS28" s="354"/>
      <c r="CT28" s="355"/>
      <c r="CU28" s="354"/>
      <c r="CV28" s="354">
        <v>1</v>
      </c>
      <c r="CW28" s="354"/>
      <c r="CX28" s="354">
        <v>32</v>
      </c>
      <c r="CY28" s="354"/>
      <c r="CZ28" s="354">
        <v>48</v>
      </c>
      <c r="DA28" s="356">
        <v>-14</v>
      </c>
      <c r="DB28" s="354"/>
      <c r="DC28" s="354"/>
      <c r="DD28" s="354"/>
      <c r="DE28" s="354"/>
      <c r="DF28" s="354">
        <v>2</v>
      </c>
      <c r="DG28" s="354">
        <v>1</v>
      </c>
      <c r="DH28" s="354"/>
      <c r="DI28" s="354">
        <v>1</v>
      </c>
      <c r="DJ28" s="354"/>
      <c r="DK28" s="354">
        <v>1</v>
      </c>
      <c r="DL28" s="354">
        <v>1</v>
      </c>
      <c r="DM28" s="354">
        <v>1</v>
      </c>
      <c r="DN28" s="354">
        <v>1</v>
      </c>
      <c r="DO28" s="354"/>
      <c r="DP28" s="354"/>
      <c r="DQ28" s="354">
        <v>2</v>
      </c>
      <c r="DR28" s="354"/>
      <c r="DS28" s="354"/>
      <c r="DT28" s="354"/>
      <c r="DU28" s="354">
        <v>3</v>
      </c>
      <c r="DV28" s="354">
        <v>1</v>
      </c>
      <c r="DW28" s="354"/>
      <c r="DX28" s="354"/>
      <c r="DY28" s="354"/>
      <c r="DZ28" s="357"/>
      <c r="EA28" s="356"/>
      <c r="EB28" s="356"/>
      <c r="EC28" s="356"/>
      <c r="ED28" s="356"/>
      <c r="EE28" s="358"/>
      <c r="EF28" s="48"/>
      <c r="EG28" s="46"/>
      <c r="EH28" s="46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>
        <v>288</v>
      </c>
      <c r="ET28" s="48"/>
      <c r="EU28" s="47"/>
      <c r="EV28" s="47"/>
      <c r="EW28" s="47"/>
      <c r="EX28" s="47"/>
      <c r="EY28" s="47"/>
      <c r="EZ28" s="47"/>
      <c r="FA28" s="47">
        <v>3</v>
      </c>
      <c r="FB28" s="47"/>
      <c r="FC28" s="47"/>
      <c r="FD28" s="47"/>
      <c r="FE28" s="47"/>
      <c r="FF28" s="47"/>
      <c r="FG28" s="47">
        <v>24</v>
      </c>
      <c r="FH28" s="47">
        <v>384</v>
      </c>
      <c r="FI28" s="47">
        <v>480</v>
      </c>
      <c r="FJ28" s="47">
        <v>48</v>
      </c>
      <c r="FK28" s="47">
        <v>120</v>
      </c>
      <c r="FL28" s="47">
        <v>600</v>
      </c>
      <c r="FM28" s="47"/>
      <c r="FN28" s="47">
        <v>312</v>
      </c>
      <c r="FO28" s="47">
        <v>1200</v>
      </c>
      <c r="FP28" s="47">
        <v>600</v>
      </c>
      <c r="FQ28" s="354"/>
      <c r="FR28" s="354"/>
      <c r="FS28" s="354"/>
      <c r="FT28" s="354"/>
      <c r="FU28" s="354">
        <v>96</v>
      </c>
      <c r="FV28" s="354">
        <v>24</v>
      </c>
      <c r="FW28" s="354">
        <v>600</v>
      </c>
      <c r="FX28" s="354"/>
      <c r="FY28" s="354"/>
      <c r="FZ28" s="354"/>
      <c r="GA28" s="354"/>
      <c r="GB28" s="354">
        <v>240</v>
      </c>
      <c r="GC28" s="354"/>
      <c r="GD28" s="354"/>
      <c r="GE28" s="354">
        <v>144</v>
      </c>
      <c r="GF28" s="354"/>
      <c r="GG28" s="354"/>
      <c r="GH28" s="354">
        <v>240</v>
      </c>
      <c r="GI28" s="354">
        <v>72</v>
      </c>
      <c r="GJ28" s="354">
        <v>72</v>
      </c>
      <c r="GK28" s="354">
        <v>312</v>
      </c>
      <c r="GL28" s="354">
        <v>192</v>
      </c>
      <c r="GM28" s="354"/>
      <c r="GN28" s="354"/>
      <c r="GO28" s="354"/>
      <c r="GP28" s="354"/>
      <c r="GQ28" s="354"/>
      <c r="GR28" s="354">
        <v>48</v>
      </c>
      <c r="GS28" s="354"/>
      <c r="GT28" s="354">
        <v>24</v>
      </c>
      <c r="GU28" s="354"/>
      <c r="GV28" s="354"/>
      <c r="GW28" s="354"/>
      <c r="GX28" s="354"/>
      <c r="GY28" s="354"/>
      <c r="GZ28" s="354">
        <v>24</v>
      </c>
      <c r="HA28" s="354"/>
      <c r="HB28" s="354"/>
      <c r="HC28" s="354"/>
      <c r="HD28" s="354"/>
      <c r="HE28" s="354">
        <v>120</v>
      </c>
      <c r="HF28" s="354">
        <v>120</v>
      </c>
      <c r="HG28" s="354"/>
      <c r="HH28" s="354"/>
      <c r="HI28" s="354">
        <v>48</v>
      </c>
      <c r="HJ28" s="354"/>
      <c r="HK28" s="354">
        <v>58</v>
      </c>
      <c r="HL28" s="354"/>
      <c r="HM28" s="354">
        <v>340</v>
      </c>
      <c r="HN28" s="354">
        <v>88</v>
      </c>
      <c r="HO28" s="354"/>
      <c r="HP28" s="354"/>
      <c r="HQ28" s="354"/>
      <c r="HR28" s="354"/>
      <c r="HS28" s="354">
        <v>48</v>
      </c>
      <c r="HT28" s="354"/>
      <c r="HU28" s="354"/>
      <c r="HV28" s="354"/>
      <c r="HW28" s="354">
        <v>96</v>
      </c>
      <c r="HX28" s="354">
        <v>120</v>
      </c>
      <c r="HY28" s="354"/>
      <c r="HZ28" s="354"/>
      <c r="IA28" s="354">
        <v>168</v>
      </c>
      <c r="IB28" s="354"/>
      <c r="IC28" s="354"/>
      <c r="ID28" s="354"/>
      <c r="IE28" s="354">
        <v>144</v>
      </c>
      <c r="IF28" s="354"/>
      <c r="IG28" s="354"/>
      <c r="IH28" s="354"/>
      <c r="II28" s="354"/>
      <c r="IJ28" s="354">
        <v>72</v>
      </c>
      <c r="IK28" s="354">
        <v>264</v>
      </c>
      <c r="IL28" s="354"/>
      <c r="IM28" s="354">
        <v>48</v>
      </c>
      <c r="IN28" s="354"/>
      <c r="IO28" s="354">
        <v>24</v>
      </c>
      <c r="IP28" s="354">
        <v>48</v>
      </c>
      <c r="IQ28" s="354">
        <v>96</v>
      </c>
      <c r="IR28" s="50"/>
      <c r="IS28" s="47"/>
      <c r="IT28" s="47"/>
      <c r="IU28" s="47">
        <v>120</v>
      </c>
      <c r="IV28" s="47"/>
      <c r="IW28" s="47"/>
      <c r="IX28" s="47">
        <v>72</v>
      </c>
      <c r="IY28" s="47"/>
      <c r="IZ28" s="47">
        <v>48</v>
      </c>
      <c r="JA28" s="47">
        <v>216</v>
      </c>
      <c r="JB28" s="47"/>
      <c r="JC28" s="47"/>
      <c r="JD28" s="47"/>
      <c r="JE28" s="651">
        <v>-96</v>
      </c>
      <c r="JF28" s="47">
        <v>144</v>
      </c>
      <c r="JG28" s="47"/>
      <c r="JH28" s="47">
        <v>240</v>
      </c>
      <c r="JI28" s="47"/>
      <c r="JJ28" s="47"/>
      <c r="JK28" s="47"/>
      <c r="JL28" s="354"/>
      <c r="JM28" s="354"/>
      <c r="JN28" s="354"/>
      <c r="JO28" s="354"/>
      <c r="JP28" s="354"/>
      <c r="JQ28" s="354"/>
      <c r="JR28" s="354"/>
      <c r="JS28" s="354"/>
      <c r="JT28" s="354"/>
      <c r="JU28" s="354"/>
      <c r="JV28" s="354">
        <v>216</v>
      </c>
      <c r="JW28" s="354"/>
      <c r="JX28" s="354">
        <v>96</v>
      </c>
      <c r="JY28" s="354"/>
      <c r="JZ28" s="354"/>
      <c r="KA28" s="354"/>
      <c r="KB28" s="354"/>
      <c r="KC28" s="354"/>
      <c r="KD28" s="354"/>
      <c r="KE28" s="354"/>
      <c r="KF28" s="354"/>
      <c r="KG28" s="354"/>
      <c r="KH28" s="354"/>
      <c r="KI28" s="354">
        <v>120</v>
      </c>
      <c r="KJ28" s="354"/>
      <c r="KK28" s="354"/>
      <c r="KL28" s="354">
        <v>192</v>
      </c>
      <c r="KM28" s="354"/>
      <c r="KN28" s="354"/>
      <c r="KO28" s="354">
        <v>48</v>
      </c>
      <c r="KP28" s="354"/>
      <c r="KQ28" s="354"/>
      <c r="KR28" s="354">
        <v>192</v>
      </c>
      <c r="KS28" s="354"/>
      <c r="KT28" s="354"/>
      <c r="KU28" s="354"/>
      <c r="KV28" s="51"/>
      <c r="KW28" s="47">
        <v>72</v>
      </c>
      <c r="KX28" s="47"/>
      <c r="KY28" s="47"/>
      <c r="KZ28" s="47"/>
      <c r="LA28" s="47"/>
      <c r="LB28" s="47">
        <v>24</v>
      </c>
      <c r="LC28" s="47"/>
      <c r="LD28" s="361">
        <v>8</v>
      </c>
      <c r="LE28" s="361">
        <v>144</v>
      </c>
      <c r="LF28" s="361"/>
      <c r="LG28" s="361"/>
      <c r="LH28" s="361">
        <v>216</v>
      </c>
      <c r="LI28" s="361"/>
      <c r="LJ28" s="361"/>
      <c r="LK28" s="361"/>
      <c r="LL28" s="361"/>
      <c r="LM28" s="361"/>
      <c r="LN28" s="361"/>
      <c r="LO28" s="361"/>
      <c r="LP28" s="361"/>
      <c r="LQ28" s="354"/>
      <c r="LR28" s="354"/>
      <c r="LS28" s="354"/>
      <c r="LT28" s="354"/>
      <c r="LU28" s="354"/>
      <c r="LV28" s="354"/>
      <c r="LW28" s="51"/>
      <c r="LX28" s="354">
        <v>100</v>
      </c>
      <c r="LY28" s="354"/>
      <c r="LZ28" s="354"/>
      <c r="MA28" s="354"/>
      <c r="MB28" s="363">
        <v>49</v>
      </c>
      <c r="MC28" s="363"/>
      <c r="MD28" s="354"/>
      <c r="ME28" s="354">
        <v>24</v>
      </c>
      <c r="MF28" s="354">
        <v>48</v>
      </c>
      <c r="MG28" s="354"/>
      <c r="MH28" s="354"/>
      <c r="MI28" s="354"/>
      <c r="MJ28" s="354"/>
      <c r="MK28" s="354"/>
      <c r="ML28" s="354"/>
      <c r="MM28" s="354"/>
      <c r="MN28" s="354"/>
      <c r="MO28" s="354"/>
      <c r="MP28" s="354"/>
      <c r="MQ28" s="354"/>
      <c r="MR28" s="354"/>
      <c r="MS28" s="51"/>
      <c r="MT28" s="364">
        <f t="shared" si="12"/>
        <v>8049</v>
      </c>
      <c r="MU28" s="365">
        <f t="shared" si="13"/>
        <v>2293</v>
      </c>
      <c r="MV28" s="366">
        <f t="shared" si="14"/>
        <v>10342</v>
      </c>
      <c r="MW28" s="365">
        <v>198</v>
      </c>
      <c r="MX28" s="365"/>
      <c r="MY28" s="54"/>
      <c r="MZ28" s="708">
        <v>7.99</v>
      </c>
      <c r="NA28" s="708">
        <v>2</v>
      </c>
      <c r="NB28" s="709">
        <f t="shared" si="15"/>
        <v>20684</v>
      </c>
      <c r="NC28" s="710"/>
      <c r="ND28" s="710">
        <v>8.77</v>
      </c>
      <c r="NE28" s="738">
        <f t="shared" si="44"/>
        <v>0.345522388059702</v>
      </c>
      <c r="NF28" s="739"/>
      <c r="NG28" s="739">
        <v>3000</v>
      </c>
      <c r="NH28" s="739">
        <v>8.59</v>
      </c>
      <c r="NI28" s="740">
        <f t="shared" si="17"/>
        <v>43604.44</v>
      </c>
      <c r="NJ28" s="738">
        <f t="shared" si="45"/>
        <v>0.358955223880597</v>
      </c>
      <c r="NK28" s="744">
        <v>44545</v>
      </c>
      <c r="NL28" s="742">
        <v>44562</v>
      </c>
      <c r="NM28" s="739">
        <f ca="1" t="shared" si="19"/>
        <v>17.1666666666667</v>
      </c>
      <c r="NN28" s="739">
        <f ca="1" t="shared" si="20"/>
        <v>515</v>
      </c>
      <c r="NO28" s="739">
        <v>802</v>
      </c>
      <c r="NP28" s="739">
        <f t="shared" si="21"/>
        <v>10342</v>
      </c>
      <c r="NQ28" s="761">
        <f t="shared" si="22"/>
        <v>3.58226532732941</v>
      </c>
      <c r="NR28" s="739">
        <f ca="1" t="shared" si="23"/>
        <v>2.53888707665094</v>
      </c>
      <c r="NS28" s="739">
        <f t="shared" si="24"/>
        <v>4972</v>
      </c>
      <c r="NT28" s="739"/>
      <c r="NU28" s="739">
        <f ca="1" t="shared" si="25"/>
        <v>602.446601941748</v>
      </c>
      <c r="NV28" s="769">
        <f ca="1" t="shared" si="26"/>
        <v>20.0815533980583</v>
      </c>
      <c r="NW28" s="769">
        <f ca="1" t="shared" si="27"/>
        <v>247.590408044866</v>
      </c>
      <c r="NX28" s="739"/>
      <c r="NY28" s="739"/>
      <c r="NZ28" s="739"/>
      <c r="OA28" s="739"/>
      <c r="OB28" s="739"/>
      <c r="OC28" s="739"/>
      <c r="OD28" s="739"/>
      <c r="OE28" s="743">
        <f t="shared" si="28"/>
        <v>72</v>
      </c>
      <c r="OF28" s="743">
        <f t="shared" si="29"/>
        <v>120</v>
      </c>
      <c r="OG28" s="743">
        <f t="shared" si="30"/>
        <v>1143</v>
      </c>
      <c r="OH28" s="743">
        <f t="shared" si="31"/>
        <v>1632</v>
      </c>
      <c r="OI28" s="743">
        <f t="shared" si="32"/>
        <v>2304</v>
      </c>
      <c r="OJ28" s="739">
        <f t="shared" si="33"/>
        <v>1680</v>
      </c>
      <c r="OK28" s="739">
        <f t="shared" si="34"/>
        <v>72</v>
      </c>
      <c r="OL28" s="739">
        <f t="shared" si="35"/>
        <v>816</v>
      </c>
      <c r="OM28" s="739">
        <f t="shared" si="36"/>
        <v>241</v>
      </c>
      <c r="ON28" s="739">
        <f t="shared" si="37"/>
        <v>678</v>
      </c>
      <c r="OO28" s="739">
        <f t="shared" si="38"/>
        <v>624</v>
      </c>
      <c r="OP28" s="739"/>
      <c r="OQ28" s="739">
        <f t="shared" si="39"/>
        <v>648</v>
      </c>
      <c r="OR28" s="739">
        <f t="shared" si="40"/>
        <v>10030</v>
      </c>
      <c r="OS28" s="739">
        <f t="shared" si="41"/>
        <v>-96</v>
      </c>
      <c r="OT28" s="739">
        <f t="shared" si="42"/>
        <v>-408</v>
      </c>
      <c r="OU28" s="739"/>
      <c r="OV28" s="739"/>
      <c r="OW28" s="739"/>
      <c r="OX28" s="739"/>
      <c r="OY28" s="739"/>
      <c r="OZ28" s="739"/>
      <c r="PA28" s="739"/>
      <c r="PB28" s="739"/>
      <c r="PC28" s="739"/>
      <c r="PD28" s="739"/>
      <c r="PE28" s="739"/>
      <c r="PF28" s="739"/>
      <c r="PG28" s="739"/>
      <c r="PI28" s="28">
        <v>0</v>
      </c>
      <c r="PJ28" s="28">
        <v>0</v>
      </c>
      <c r="PK28" s="28">
        <v>0</v>
      </c>
      <c r="PL28" s="28">
        <v>0</v>
      </c>
      <c r="PM28" s="28">
        <v>0</v>
      </c>
      <c r="PN28" s="28">
        <v>0</v>
      </c>
      <c r="PO28" s="28">
        <v>0</v>
      </c>
      <c r="PP28" s="28">
        <v>0</v>
      </c>
      <c r="PQ28" s="28">
        <v>0</v>
      </c>
      <c r="PR28" s="28">
        <v>0</v>
      </c>
      <c r="PS28" s="28">
        <v>0</v>
      </c>
      <c r="PT28" s="28">
        <v>180</v>
      </c>
      <c r="PU28" s="28">
        <v>18</v>
      </c>
      <c r="PV28" s="28">
        <v>198</v>
      </c>
      <c r="PW28" s="28">
        <v>0</v>
      </c>
    </row>
    <row r="29" s="28" customFormat="1" customHeight="1" spans="1:423">
      <c r="A29" s="95" t="s">
        <v>1610</v>
      </c>
      <c r="B29" s="415" t="s">
        <v>1626</v>
      </c>
      <c r="C29" s="95" t="s">
        <v>1747</v>
      </c>
      <c r="D29" s="95" t="s">
        <v>3767</v>
      </c>
      <c r="E29" s="95" t="s">
        <v>1396</v>
      </c>
      <c r="F29" s="104" t="s">
        <v>1758</v>
      </c>
      <c r="G29" s="416" t="s">
        <v>3772</v>
      </c>
      <c r="H29" s="98" t="s">
        <v>3105</v>
      </c>
      <c r="I29" s="99"/>
      <c r="J29" s="114"/>
      <c r="K29" s="456"/>
      <c r="L29" s="150">
        <f t="shared" si="8"/>
        <v>748</v>
      </c>
      <c r="M29" s="151">
        <f t="shared" si="9"/>
        <v>748</v>
      </c>
      <c r="N29" s="455"/>
      <c r="O29" s="37"/>
      <c r="P29" s="36"/>
      <c r="Q29" s="33">
        <f t="shared" si="10"/>
        <v>0</v>
      </c>
      <c r="R29" s="34">
        <f t="shared" si="11"/>
        <v>2000</v>
      </c>
      <c r="S29" s="346"/>
      <c r="T29" s="346"/>
      <c r="U29" s="346"/>
      <c r="V29" s="346"/>
      <c r="W29" s="346"/>
      <c r="X29" s="347"/>
      <c r="Y29" s="348"/>
      <c r="Z29" s="348"/>
      <c r="AA29" s="348"/>
      <c r="AB29" s="348"/>
      <c r="AC29" s="506"/>
      <c r="AD29" s="348"/>
      <c r="AE29" s="348"/>
      <c r="AF29" s="346"/>
      <c r="AG29" s="346"/>
      <c r="AH29" s="346"/>
      <c r="AI29" s="346"/>
      <c r="AJ29" s="346"/>
      <c r="AK29" s="346"/>
      <c r="AL29" s="346"/>
      <c r="AM29" s="346"/>
      <c r="AN29" s="346"/>
      <c r="AO29" s="346"/>
      <c r="AP29" s="346">
        <v>2000</v>
      </c>
      <c r="AQ29" s="346"/>
      <c r="AR29" s="346"/>
      <c r="AS29" s="346"/>
      <c r="AT29" s="346"/>
      <c r="AU29" s="346"/>
      <c r="AV29" s="346"/>
      <c r="AW29" s="346"/>
      <c r="AX29" s="346"/>
      <c r="AY29" s="349"/>
      <c r="AZ29" s="48"/>
      <c r="BA29" s="48"/>
      <c r="BB29" s="48"/>
      <c r="BC29" s="48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354"/>
      <c r="BT29" s="354"/>
      <c r="BU29" s="354"/>
      <c r="BV29" s="354"/>
      <c r="BW29" s="354"/>
      <c r="BX29" s="354"/>
      <c r="BY29" s="354"/>
      <c r="BZ29" s="354"/>
      <c r="CA29" s="354"/>
      <c r="CB29" s="354"/>
      <c r="CC29" s="354"/>
      <c r="CD29" s="354"/>
      <c r="CE29" s="354"/>
      <c r="CF29" s="354"/>
      <c r="CG29" s="354">
        <v>24</v>
      </c>
      <c r="CH29" s="354">
        <v>4</v>
      </c>
      <c r="CI29" s="354"/>
      <c r="CJ29" s="354"/>
      <c r="CK29" s="354">
        <v>12</v>
      </c>
      <c r="CL29" s="354"/>
      <c r="CM29" s="354"/>
      <c r="CN29" s="354"/>
      <c r="CO29" s="354"/>
      <c r="CP29" s="358"/>
      <c r="CQ29" s="48"/>
      <c r="CR29" s="354"/>
      <c r="CS29" s="354"/>
      <c r="CT29" s="355"/>
      <c r="CU29" s="354"/>
      <c r="CV29" s="354"/>
      <c r="CW29" s="354"/>
      <c r="CX29" s="354"/>
      <c r="CY29" s="354"/>
      <c r="CZ29" s="354"/>
      <c r="DA29" s="356"/>
      <c r="DB29" s="356"/>
      <c r="DC29" s="356"/>
      <c r="DD29" s="356"/>
      <c r="DE29" s="356"/>
      <c r="DF29" s="356"/>
      <c r="DG29" s="356"/>
      <c r="DH29" s="356"/>
      <c r="DI29" s="356"/>
      <c r="DJ29" s="356"/>
      <c r="DK29" s="354"/>
      <c r="DL29" s="354"/>
      <c r="DM29" s="354"/>
      <c r="DN29" s="354"/>
      <c r="DO29" s="354"/>
      <c r="DP29" s="354"/>
      <c r="DQ29" s="354">
        <v>2</v>
      </c>
      <c r="DR29" s="354"/>
      <c r="DS29" s="354">
        <v>1</v>
      </c>
      <c r="DT29" s="354"/>
      <c r="DU29" s="354">
        <v>3</v>
      </c>
      <c r="DV29" s="354"/>
      <c r="DW29" s="354"/>
      <c r="DX29" s="354"/>
      <c r="DY29" s="354"/>
      <c r="DZ29" s="357"/>
      <c r="EA29" s="356"/>
      <c r="EB29" s="356"/>
      <c r="EC29" s="356"/>
      <c r="ED29" s="356"/>
      <c r="EE29" s="358"/>
      <c r="EF29" s="48"/>
      <c r="EG29" s="46"/>
      <c r="EH29" s="46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8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354"/>
      <c r="FR29" s="354"/>
      <c r="FS29" s="354"/>
      <c r="FT29" s="354"/>
      <c r="FU29" s="354"/>
      <c r="FV29" s="354"/>
      <c r="FW29" s="354"/>
      <c r="FX29" s="354"/>
      <c r="FY29" s="354"/>
      <c r="FZ29" s="354"/>
      <c r="GA29" s="354"/>
      <c r="GB29" s="354"/>
      <c r="GC29" s="354"/>
      <c r="GD29" s="354"/>
      <c r="GE29" s="354"/>
      <c r="GF29" s="354"/>
      <c r="GG29" s="354"/>
      <c r="GH29" s="354"/>
      <c r="GI29" s="354"/>
      <c r="GJ29" s="354"/>
      <c r="GK29" s="354"/>
      <c r="GL29" s="354"/>
      <c r="GM29" s="354"/>
      <c r="GN29" s="354"/>
      <c r="GO29" s="354"/>
      <c r="GP29" s="354"/>
      <c r="GQ29" s="354"/>
      <c r="GR29" s="354"/>
      <c r="GS29" s="354"/>
      <c r="GT29" s="354"/>
      <c r="GU29" s="354"/>
      <c r="GV29" s="354"/>
      <c r="GW29" s="354"/>
      <c r="GX29" s="354"/>
      <c r="GY29" s="354"/>
      <c r="GZ29" s="354"/>
      <c r="HA29" s="354"/>
      <c r="HB29" s="354">
        <v>120</v>
      </c>
      <c r="HC29" s="354"/>
      <c r="HD29" s="354"/>
      <c r="HE29" s="354">
        <v>48</v>
      </c>
      <c r="HF29" s="354"/>
      <c r="HG29" s="354"/>
      <c r="HH29" s="354"/>
      <c r="HI29" s="354"/>
      <c r="HJ29" s="354"/>
      <c r="HK29" s="354">
        <v>10</v>
      </c>
      <c r="HL29" s="354">
        <v>72</v>
      </c>
      <c r="HM29" s="354">
        <v>100</v>
      </c>
      <c r="HN29" s="354">
        <v>40</v>
      </c>
      <c r="HO29" s="354"/>
      <c r="HP29" s="354"/>
      <c r="HQ29" s="354"/>
      <c r="HR29" s="354"/>
      <c r="HS29" s="354"/>
      <c r="HT29" s="354"/>
      <c r="HU29" s="354"/>
      <c r="HV29" s="354"/>
      <c r="HW29" s="354">
        <v>96</v>
      </c>
      <c r="HX29" s="354"/>
      <c r="HY29" s="354"/>
      <c r="HZ29" s="354"/>
      <c r="IA29" s="354">
        <v>168</v>
      </c>
      <c r="IB29" s="354"/>
      <c r="IC29" s="354">
        <v>48</v>
      </c>
      <c r="ID29" s="354"/>
      <c r="IE29" s="354">
        <v>192</v>
      </c>
      <c r="IF29" s="354">
        <v>72</v>
      </c>
      <c r="IG29" s="354"/>
      <c r="IH29" s="354"/>
      <c r="II29" s="354"/>
      <c r="IJ29" s="354"/>
      <c r="IK29" s="354"/>
      <c r="IL29" s="354"/>
      <c r="IM29" s="354">
        <v>48</v>
      </c>
      <c r="IN29" s="354"/>
      <c r="IO29" s="354">
        <v>24</v>
      </c>
      <c r="IP29" s="354">
        <v>48</v>
      </c>
      <c r="IQ29" s="354"/>
      <c r="IR29" s="50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651"/>
      <c r="JF29" s="47"/>
      <c r="JG29" s="47"/>
      <c r="JH29" s="47"/>
      <c r="JI29" s="47"/>
      <c r="JJ29" s="47"/>
      <c r="JK29" s="47"/>
      <c r="JL29" s="354"/>
      <c r="JM29" s="354"/>
      <c r="JN29" s="354"/>
      <c r="JO29" s="354"/>
      <c r="JP29" s="354"/>
      <c r="JQ29" s="354"/>
      <c r="JR29" s="354"/>
      <c r="JS29" s="354"/>
      <c r="JT29" s="354"/>
      <c r="JU29" s="354"/>
      <c r="JV29" s="354"/>
      <c r="JW29" s="354"/>
      <c r="JX29" s="354"/>
      <c r="JY29" s="354"/>
      <c r="JZ29" s="354"/>
      <c r="KA29" s="354"/>
      <c r="KB29" s="354"/>
      <c r="KC29" s="354"/>
      <c r="KD29" s="354"/>
      <c r="KE29" s="354"/>
      <c r="KF29" s="354"/>
      <c r="KG29" s="354"/>
      <c r="KH29" s="354"/>
      <c r="KI29" s="354"/>
      <c r="KJ29" s="354">
        <v>48</v>
      </c>
      <c r="KK29" s="354"/>
      <c r="KL29" s="354"/>
      <c r="KM29" s="354"/>
      <c r="KN29" s="354"/>
      <c r="KO29" s="354">
        <v>24</v>
      </c>
      <c r="KP29" s="354"/>
      <c r="KQ29" s="354"/>
      <c r="KR29" s="354"/>
      <c r="KS29" s="354"/>
      <c r="KT29" s="354"/>
      <c r="KU29" s="354"/>
      <c r="KV29" s="51"/>
      <c r="KW29" s="47"/>
      <c r="KX29" s="47"/>
      <c r="KY29" s="47"/>
      <c r="KZ29" s="47"/>
      <c r="LA29" s="47"/>
      <c r="LB29" s="47"/>
      <c r="LC29" s="47"/>
      <c r="LD29" s="361"/>
      <c r="LE29" s="361"/>
      <c r="LF29" s="361"/>
      <c r="LG29" s="361"/>
      <c r="LH29" s="361"/>
      <c r="LI29" s="361"/>
      <c r="LJ29" s="361"/>
      <c r="LK29" s="361"/>
      <c r="LL29" s="361"/>
      <c r="LM29" s="361"/>
      <c r="LN29" s="361"/>
      <c r="LO29" s="361"/>
      <c r="LP29" s="354">
        <v>48</v>
      </c>
      <c r="LQ29" s="356"/>
      <c r="LR29" s="356"/>
      <c r="LS29" s="356"/>
      <c r="LT29" s="356"/>
      <c r="LU29" s="356"/>
      <c r="LV29" s="354"/>
      <c r="LW29" s="51"/>
      <c r="LX29" s="354"/>
      <c r="LY29" s="354"/>
      <c r="LZ29" s="354"/>
      <c r="MA29" s="354"/>
      <c r="MB29" s="363"/>
      <c r="MC29" s="363"/>
      <c r="MD29" s="354"/>
      <c r="ME29" s="354"/>
      <c r="MF29" s="354"/>
      <c r="MG29" s="354"/>
      <c r="MH29" s="354"/>
      <c r="MI29" s="354"/>
      <c r="MJ29" s="354"/>
      <c r="MK29" s="354"/>
      <c r="ML29" s="354"/>
      <c r="MM29" s="354"/>
      <c r="MN29" s="354"/>
      <c r="MO29" s="354"/>
      <c r="MP29" s="354"/>
      <c r="MQ29" s="354"/>
      <c r="MR29" s="354"/>
      <c r="MS29" s="51"/>
      <c r="MT29" s="364">
        <f t="shared" si="12"/>
        <v>1086</v>
      </c>
      <c r="MU29" s="365">
        <f t="shared" si="13"/>
        <v>120</v>
      </c>
      <c r="MV29" s="366">
        <f t="shared" si="14"/>
        <v>1206</v>
      </c>
      <c r="MW29" s="365"/>
      <c r="MX29" s="365"/>
      <c r="MY29" s="54"/>
      <c r="MZ29" s="708">
        <v>7.99</v>
      </c>
      <c r="NA29" s="709">
        <v>2</v>
      </c>
      <c r="NB29" s="709">
        <f t="shared" si="15"/>
        <v>2412</v>
      </c>
      <c r="NC29" s="711"/>
      <c r="ND29" s="710">
        <v>8.77</v>
      </c>
      <c r="NE29" s="738">
        <f t="shared" si="44"/>
        <v>0.345522388059702</v>
      </c>
      <c r="NF29" s="743"/>
      <c r="NG29" s="739">
        <v>3000</v>
      </c>
      <c r="NH29" s="743"/>
      <c r="NI29" s="740">
        <f t="shared" si="17"/>
        <v>6559.96</v>
      </c>
      <c r="NJ29" s="738"/>
      <c r="NK29" s="745">
        <v>44835</v>
      </c>
      <c r="NL29" s="746">
        <v>44835</v>
      </c>
      <c r="NM29" s="739">
        <f ca="1" t="shared" si="19"/>
        <v>8.06666666666667</v>
      </c>
      <c r="NN29" s="739">
        <f ca="1" t="shared" si="20"/>
        <v>242</v>
      </c>
      <c r="NO29" s="743"/>
      <c r="NP29" s="739">
        <f t="shared" si="21"/>
        <v>1206</v>
      </c>
      <c r="NQ29" s="761">
        <f t="shared" si="22"/>
        <v>3.22459893048128</v>
      </c>
      <c r="NR29" s="739">
        <f ca="1" t="shared" si="23"/>
        <v>4.86354797365978</v>
      </c>
      <c r="NS29" s="739">
        <f t="shared" si="24"/>
        <v>748</v>
      </c>
      <c r="NT29" s="743"/>
      <c r="NU29" s="739">
        <f ca="1" t="shared" si="25"/>
        <v>149.504132231405</v>
      </c>
      <c r="NV29" s="769">
        <f ca="1" t="shared" si="26"/>
        <v>4.98347107438016</v>
      </c>
      <c r="NW29" s="769">
        <f ca="1" t="shared" si="27"/>
        <v>150.096185737977</v>
      </c>
      <c r="NX29" s="743"/>
      <c r="NY29" s="743"/>
      <c r="NZ29" s="743"/>
      <c r="OA29" s="743"/>
      <c r="OB29" s="743"/>
      <c r="OC29" s="743"/>
      <c r="OD29" s="743"/>
      <c r="OE29" s="743">
        <f t="shared" si="28"/>
        <v>0</v>
      </c>
      <c r="OF29" s="743">
        <f t="shared" si="29"/>
        <v>0</v>
      </c>
      <c r="OG29" s="743">
        <f t="shared" si="30"/>
        <v>0</v>
      </c>
      <c r="OH29" s="743">
        <f t="shared" si="31"/>
        <v>0</v>
      </c>
      <c r="OI29" s="743">
        <f t="shared" si="32"/>
        <v>0</v>
      </c>
      <c r="OJ29" s="739">
        <f t="shared" si="33"/>
        <v>0</v>
      </c>
      <c r="OK29" s="739">
        <f t="shared" si="34"/>
        <v>0</v>
      </c>
      <c r="OL29" s="739">
        <f t="shared" si="35"/>
        <v>0</v>
      </c>
      <c r="OM29" s="739">
        <f t="shared" si="36"/>
        <v>0</v>
      </c>
      <c r="ON29" s="739">
        <f t="shared" si="37"/>
        <v>318</v>
      </c>
      <c r="OO29" s="739">
        <f t="shared" si="38"/>
        <v>312</v>
      </c>
      <c r="OP29" s="739"/>
      <c r="OQ29" s="739">
        <f t="shared" si="39"/>
        <v>456</v>
      </c>
      <c r="OR29" s="739">
        <f t="shared" si="40"/>
        <v>1086</v>
      </c>
      <c r="OS29" s="739">
        <f t="shared" si="41"/>
        <v>0</v>
      </c>
      <c r="OT29" s="739">
        <f t="shared" si="42"/>
        <v>-120</v>
      </c>
      <c r="OU29" s="743"/>
      <c r="OV29" s="743"/>
      <c r="OW29" s="743"/>
      <c r="OX29" s="743"/>
      <c r="OY29" s="743"/>
      <c r="OZ29" s="743"/>
      <c r="PA29" s="743"/>
      <c r="PB29" s="743"/>
      <c r="PC29" s="743"/>
      <c r="PD29" s="743"/>
      <c r="PE29" s="743"/>
      <c r="PF29" s="743"/>
      <c r="PG29" s="743"/>
    </row>
    <row r="30" s="28" customFormat="1" customHeight="1" spans="1:423">
      <c r="A30" s="95" t="s">
        <v>1610</v>
      </c>
      <c r="B30" s="415" t="s">
        <v>1626</v>
      </c>
      <c r="C30" s="95" t="s">
        <v>1747</v>
      </c>
      <c r="D30" s="95" t="s">
        <v>3767</v>
      </c>
      <c r="E30" s="95" t="s">
        <v>1396</v>
      </c>
      <c r="F30" s="104" t="s">
        <v>1761</v>
      </c>
      <c r="G30" s="416" t="s">
        <v>3773</v>
      </c>
      <c r="H30" s="98" t="s">
        <v>3107</v>
      </c>
      <c r="I30" s="99"/>
      <c r="J30" s="114"/>
      <c r="K30" s="456"/>
      <c r="L30" s="150">
        <f t="shared" si="8"/>
        <v>2028</v>
      </c>
      <c r="M30" s="151">
        <f t="shared" si="9"/>
        <v>2028</v>
      </c>
      <c r="N30" s="455"/>
      <c r="O30" s="37"/>
      <c r="P30" s="36"/>
      <c r="Q30" s="33">
        <f t="shared" si="10"/>
        <v>0</v>
      </c>
      <c r="R30" s="34">
        <f t="shared" si="11"/>
        <v>4000</v>
      </c>
      <c r="S30" s="346"/>
      <c r="T30" s="346"/>
      <c r="V30" s="346"/>
      <c r="W30" s="346"/>
      <c r="X30" s="347"/>
      <c r="Y30" s="348"/>
      <c r="Z30" s="348"/>
      <c r="AA30" s="348"/>
      <c r="AB30" s="348"/>
      <c r="AC30" s="506"/>
      <c r="AD30" s="348"/>
      <c r="AE30" s="348"/>
      <c r="AF30" s="346"/>
      <c r="AG30" s="346"/>
      <c r="AH30" s="346"/>
      <c r="AI30" s="346"/>
      <c r="AJ30" s="346"/>
      <c r="AK30" s="346"/>
      <c r="AL30" s="346"/>
      <c r="AM30" s="346"/>
      <c r="AN30" s="346"/>
      <c r="AO30" s="346"/>
      <c r="AP30" s="346">
        <v>2000</v>
      </c>
      <c r="AQ30" s="346"/>
      <c r="AR30" s="346"/>
      <c r="AS30" s="346"/>
      <c r="AT30" s="346"/>
      <c r="AU30" s="346"/>
      <c r="AV30" s="346"/>
      <c r="AW30" s="346">
        <v>2000</v>
      </c>
      <c r="AX30" s="346"/>
      <c r="AY30" s="349"/>
      <c r="AZ30" s="48"/>
      <c r="BA30" s="48"/>
      <c r="BB30" s="48"/>
      <c r="BC30" s="48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354"/>
      <c r="BT30" s="354"/>
      <c r="BU30" s="354"/>
      <c r="BV30" s="354"/>
      <c r="BW30" s="354"/>
      <c r="BX30" s="354"/>
      <c r="BY30" s="354"/>
      <c r="BZ30" s="354"/>
      <c r="CA30" s="354"/>
      <c r="CB30" s="354"/>
      <c r="CC30" s="354"/>
      <c r="CD30" s="354"/>
      <c r="CE30" s="354"/>
      <c r="CF30" s="354"/>
      <c r="CG30" s="354">
        <v>24</v>
      </c>
      <c r="CH30" s="354">
        <v>4</v>
      </c>
      <c r="CI30" s="354"/>
      <c r="CJ30" s="354"/>
      <c r="CK30" s="354">
        <v>12</v>
      </c>
      <c r="CL30" s="354"/>
      <c r="CM30" s="354"/>
      <c r="CN30" s="354"/>
      <c r="CO30" s="354"/>
      <c r="CP30" s="358"/>
      <c r="CQ30" s="48"/>
      <c r="CR30" s="354"/>
      <c r="CS30" s="354"/>
      <c r="CT30" s="355"/>
      <c r="CU30" s="354"/>
      <c r="CV30" s="354"/>
      <c r="CW30" s="354"/>
      <c r="CX30" s="354"/>
      <c r="CY30" s="354"/>
      <c r="CZ30" s="354"/>
      <c r="DA30" s="356"/>
      <c r="DB30" s="356"/>
      <c r="DC30" s="356"/>
      <c r="DD30" s="356"/>
      <c r="DE30" s="356"/>
      <c r="DF30" s="356"/>
      <c r="DG30" s="356"/>
      <c r="DH30" s="356"/>
      <c r="DI30" s="356"/>
      <c r="DJ30" s="356"/>
      <c r="DK30" s="354"/>
      <c r="DL30" s="354"/>
      <c r="DM30" s="354"/>
      <c r="DN30" s="354"/>
      <c r="DO30" s="354"/>
      <c r="DP30" s="354"/>
      <c r="DQ30" s="354">
        <v>2</v>
      </c>
      <c r="DR30" s="354"/>
      <c r="DS30" s="354">
        <v>1</v>
      </c>
      <c r="DT30" s="354"/>
      <c r="DU30" s="354">
        <v>3</v>
      </c>
      <c r="DV30" s="354"/>
      <c r="DW30" s="354"/>
      <c r="DX30" s="354"/>
      <c r="DY30" s="354"/>
      <c r="DZ30" s="357"/>
      <c r="EA30" s="356"/>
      <c r="EB30" s="356"/>
      <c r="EC30" s="356"/>
      <c r="ED30" s="356"/>
      <c r="EE30" s="358"/>
      <c r="EF30" s="48"/>
      <c r="EG30" s="46"/>
      <c r="EH30" s="46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8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354"/>
      <c r="FR30" s="354"/>
      <c r="FS30" s="354"/>
      <c r="FT30" s="354"/>
      <c r="FU30" s="354"/>
      <c r="FV30" s="354"/>
      <c r="FW30" s="354"/>
      <c r="FX30" s="354"/>
      <c r="FY30" s="354"/>
      <c r="FZ30" s="354"/>
      <c r="GA30" s="354"/>
      <c r="GB30" s="354"/>
      <c r="GC30" s="354"/>
      <c r="GD30" s="354"/>
      <c r="GE30" s="354"/>
      <c r="GF30" s="354"/>
      <c r="GG30" s="354"/>
      <c r="GH30" s="354"/>
      <c r="GI30" s="354"/>
      <c r="GJ30" s="354"/>
      <c r="GK30" s="354"/>
      <c r="GL30" s="354"/>
      <c r="GM30" s="354"/>
      <c r="GN30" s="354"/>
      <c r="GO30" s="354"/>
      <c r="GP30" s="354"/>
      <c r="GQ30" s="354"/>
      <c r="GR30" s="354"/>
      <c r="GS30" s="354"/>
      <c r="GT30" s="354"/>
      <c r="GU30" s="354"/>
      <c r="GV30" s="354"/>
      <c r="GW30" s="354"/>
      <c r="GX30" s="354"/>
      <c r="GY30" s="354"/>
      <c r="GZ30" s="354"/>
      <c r="HA30" s="354"/>
      <c r="HB30" s="354">
        <v>240</v>
      </c>
      <c r="HC30" s="354"/>
      <c r="HD30" s="354"/>
      <c r="HE30" s="354">
        <v>120</v>
      </c>
      <c r="HF30" s="354"/>
      <c r="HG30" s="354"/>
      <c r="HH30" s="354"/>
      <c r="HI30" s="354"/>
      <c r="HJ30" s="354">
        <v>240</v>
      </c>
      <c r="HK30" s="354">
        <v>10</v>
      </c>
      <c r="HL30" s="354">
        <v>72</v>
      </c>
      <c r="HM30" s="354">
        <v>100</v>
      </c>
      <c r="HN30" s="354">
        <v>40</v>
      </c>
      <c r="HO30" s="354"/>
      <c r="HP30" s="354"/>
      <c r="HQ30" s="354"/>
      <c r="HR30" s="354"/>
      <c r="HS30" s="354"/>
      <c r="HT30" s="354"/>
      <c r="HU30" s="354"/>
      <c r="HV30" s="354">
        <v>192</v>
      </c>
      <c r="HW30" s="354">
        <v>96</v>
      </c>
      <c r="HX30" s="354"/>
      <c r="HY30" s="354"/>
      <c r="HZ30" s="354"/>
      <c r="IA30" s="354">
        <v>168</v>
      </c>
      <c r="IB30" s="354"/>
      <c r="IC30" s="354">
        <v>48</v>
      </c>
      <c r="ID30" s="354"/>
      <c r="IE30" s="354">
        <v>192</v>
      </c>
      <c r="IF30" s="354">
        <v>96</v>
      </c>
      <c r="IG30" s="354"/>
      <c r="IH30" s="354"/>
      <c r="II30" s="354"/>
      <c r="IJ30" s="354"/>
      <c r="IK30" s="354"/>
      <c r="IL30" s="354"/>
      <c r="IM30" s="354">
        <v>48</v>
      </c>
      <c r="IN30" s="354"/>
      <c r="IO30" s="354">
        <v>24</v>
      </c>
      <c r="IP30" s="354">
        <v>48</v>
      </c>
      <c r="IQ30" s="354">
        <v>96</v>
      </c>
      <c r="IR30" s="50"/>
      <c r="IS30" s="47"/>
      <c r="IT30" s="47"/>
      <c r="IU30" s="47"/>
      <c r="IV30" s="47"/>
      <c r="IW30" s="47"/>
      <c r="IX30" s="47"/>
      <c r="IY30" s="47"/>
      <c r="IZ30" s="47"/>
      <c r="JA30" s="47"/>
      <c r="JB30" s="47"/>
      <c r="JC30" s="47"/>
      <c r="JD30" s="47"/>
      <c r="JE30" s="651"/>
      <c r="JF30" s="47"/>
      <c r="JG30" s="47"/>
      <c r="JH30" s="47"/>
      <c r="JI30" s="47"/>
      <c r="JJ30" s="47"/>
      <c r="JK30" s="47"/>
      <c r="JL30" s="354"/>
      <c r="JM30" s="354"/>
      <c r="JN30" s="354"/>
      <c r="JO30" s="354"/>
      <c r="JP30" s="354"/>
      <c r="JQ30" s="354"/>
      <c r="JR30" s="354"/>
      <c r="JS30" s="354"/>
      <c r="JT30" s="354"/>
      <c r="JU30" s="354"/>
      <c r="JV30" s="354"/>
      <c r="JW30" s="354"/>
      <c r="JX30" s="354"/>
      <c r="JY30" s="354"/>
      <c r="JZ30" s="354"/>
      <c r="KA30" s="354"/>
      <c r="KB30" s="354"/>
      <c r="KC30" s="354"/>
      <c r="KD30" s="354"/>
      <c r="KE30" s="354"/>
      <c r="KF30" s="354"/>
      <c r="KG30" s="354"/>
      <c r="KH30" s="354"/>
      <c r="KI30" s="354"/>
      <c r="KJ30" s="354"/>
      <c r="KK30" s="354"/>
      <c r="KL30" s="354">
        <v>24</v>
      </c>
      <c r="KM30" s="354"/>
      <c r="KN30" s="354"/>
      <c r="KO30" s="354">
        <v>24</v>
      </c>
      <c r="KP30" s="354"/>
      <c r="KQ30" s="354"/>
      <c r="KR30" s="354"/>
      <c r="KS30" s="354"/>
      <c r="KT30" s="354"/>
      <c r="KU30" s="354"/>
      <c r="KV30" s="51"/>
      <c r="KW30" s="47"/>
      <c r="KX30" s="47"/>
      <c r="KY30" s="47"/>
      <c r="KZ30" s="47"/>
      <c r="LA30" s="47"/>
      <c r="LB30" s="47"/>
      <c r="LC30" s="47"/>
      <c r="LD30" s="361"/>
      <c r="LE30" s="361"/>
      <c r="LF30" s="361"/>
      <c r="LG30" s="361"/>
      <c r="LH30" s="361"/>
      <c r="LI30" s="361"/>
      <c r="LJ30" s="361"/>
      <c r="LK30" s="361"/>
      <c r="LL30" s="361"/>
      <c r="LM30" s="361"/>
      <c r="LN30" s="361"/>
      <c r="LO30" s="361"/>
      <c r="LP30" s="354">
        <v>48</v>
      </c>
      <c r="LQ30" s="356"/>
      <c r="LR30" s="356"/>
      <c r="LS30" s="356"/>
      <c r="LT30" s="356"/>
      <c r="LU30" s="356"/>
      <c r="LV30" s="354"/>
      <c r="LW30" s="51"/>
      <c r="LX30" s="354"/>
      <c r="LY30" s="354"/>
      <c r="LZ30" s="354"/>
      <c r="MA30" s="354"/>
      <c r="MB30" s="363"/>
      <c r="MC30" s="363"/>
      <c r="MD30" s="354"/>
      <c r="ME30" s="354"/>
      <c r="MF30" s="354"/>
      <c r="MG30" s="354"/>
      <c r="MH30" s="354"/>
      <c r="MI30" s="354"/>
      <c r="MJ30" s="354"/>
      <c r="MK30" s="354"/>
      <c r="ML30" s="354"/>
      <c r="MM30" s="354"/>
      <c r="MN30" s="354"/>
      <c r="MO30" s="354"/>
      <c r="MP30" s="354"/>
      <c r="MQ30" s="354"/>
      <c r="MR30" s="354"/>
      <c r="MS30" s="51"/>
      <c r="MT30" s="364">
        <f t="shared" si="12"/>
        <v>1830</v>
      </c>
      <c r="MU30" s="365">
        <f t="shared" si="13"/>
        <v>96</v>
      </c>
      <c r="MV30" s="366">
        <f t="shared" si="14"/>
        <v>1926</v>
      </c>
      <c r="MW30" s="365"/>
      <c r="MX30" s="365"/>
      <c r="MY30" s="54"/>
      <c r="MZ30" s="708">
        <v>7.99</v>
      </c>
      <c r="NA30" s="709">
        <v>2</v>
      </c>
      <c r="NB30" s="709">
        <f t="shared" si="15"/>
        <v>3852</v>
      </c>
      <c r="NC30" s="711"/>
      <c r="ND30" s="710">
        <v>8.77</v>
      </c>
      <c r="NE30" s="738">
        <f t="shared" si="44"/>
        <v>0.345522388059702</v>
      </c>
      <c r="NF30" s="743"/>
      <c r="NG30" s="739">
        <v>3000</v>
      </c>
      <c r="NH30" s="743"/>
      <c r="NI30" s="740">
        <f t="shared" si="17"/>
        <v>17785.56</v>
      </c>
      <c r="NJ30" s="738"/>
      <c r="NK30" s="745">
        <v>44835</v>
      </c>
      <c r="NL30" s="746">
        <v>44835</v>
      </c>
      <c r="NM30" s="739">
        <f ca="1" t="shared" si="19"/>
        <v>8.06666666666667</v>
      </c>
      <c r="NN30" s="739">
        <f ca="1" t="shared" si="20"/>
        <v>242</v>
      </c>
      <c r="NO30" s="743"/>
      <c r="NP30" s="739">
        <f t="shared" si="21"/>
        <v>1926</v>
      </c>
      <c r="NQ30" s="761">
        <f t="shared" si="22"/>
        <v>1.89940828402367</v>
      </c>
      <c r="NR30" s="739">
        <f ca="1" t="shared" si="23"/>
        <v>2.86481001515967</v>
      </c>
      <c r="NS30" s="739">
        <f t="shared" si="24"/>
        <v>2028</v>
      </c>
      <c r="NT30" s="743"/>
      <c r="NU30" s="739">
        <f ca="1" t="shared" si="25"/>
        <v>238.760330578512</v>
      </c>
      <c r="NV30" s="769">
        <f ca="1" t="shared" si="26"/>
        <v>7.95867768595041</v>
      </c>
      <c r="NW30" s="769">
        <f ca="1" t="shared" si="27"/>
        <v>254.816199376947</v>
      </c>
      <c r="NX30" s="743"/>
      <c r="NY30" s="743"/>
      <c r="NZ30" s="743"/>
      <c r="OA30" s="743"/>
      <c r="OB30" s="743"/>
      <c r="OC30" s="743"/>
      <c r="OD30" s="743"/>
      <c r="OE30" s="743">
        <f t="shared" si="28"/>
        <v>0</v>
      </c>
      <c r="OF30" s="743">
        <f t="shared" si="29"/>
        <v>0</v>
      </c>
      <c r="OG30" s="743">
        <f t="shared" si="30"/>
        <v>0</v>
      </c>
      <c r="OH30" s="743">
        <f t="shared" si="31"/>
        <v>0</v>
      </c>
      <c r="OI30" s="743">
        <f t="shared" si="32"/>
        <v>0</v>
      </c>
      <c r="OJ30" s="739">
        <f t="shared" si="33"/>
        <v>0</v>
      </c>
      <c r="OK30" s="739">
        <f t="shared" si="34"/>
        <v>0</v>
      </c>
      <c r="OL30" s="739">
        <f t="shared" si="35"/>
        <v>0</v>
      </c>
      <c r="OM30" s="739">
        <f t="shared" si="36"/>
        <v>0</v>
      </c>
      <c r="ON30" s="739">
        <f t="shared" si="37"/>
        <v>390</v>
      </c>
      <c r="OO30" s="739">
        <f t="shared" si="38"/>
        <v>720</v>
      </c>
      <c r="OP30" s="739"/>
      <c r="OQ30" s="739">
        <f t="shared" si="39"/>
        <v>600</v>
      </c>
      <c r="OR30" s="739">
        <f t="shared" si="40"/>
        <v>1710</v>
      </c>
      <c r="OS30" s="739">
        <f t="shared" si="41"/>
        <v>0</v>
      </c>
      <c r="OT30" s="739">
        <f t="shared" si="42"/>
        <v>-216</v>
      </c>
      <c r="OU30" s="743"/>
      <c r="OV30" s="743"/>
      <c r="OW30" s="743"/>
      <c r="OX30" s="743"/>
      <c r="OY30" s="743"/>
      <c r="OZ30" s="743"/>
      <c r="PA30" s="743"/>
      <c r="PB30" s="743"/>
      <c r="PC30" s="743"/>
      <c r="PD30" s="743"/>
      <c r="PE30" s="743"/>
      <c r="PF30" s="743"/>
      <c r="PG30" s="743"/>
    </row>
    <row r="31" s="28" customFormat="1" customHeight="1" spans="1:423">
      <c r="A31" s="95" t="s">
        <v>1610</v>
      </c>
      <c r="B31" s="415" t="s">
        <v>1626</v>
      </c>
      <c r="C31" s="95" t="s">
        <v>1747</v>
      </c>
      <c r="D31" s="95" t="s">
        <v>3767</v>
      </c>
      <c r="E31" s="95" t="s">
        <v>1396</v>
      </c>
      <c r="F31" s="104" t="s">
        <v>1764</v>
      </c>
      <c r="G31" s="416" t="s">
        <v>3774</v>
      </c>
      <c r="H31" s="98" t="s">
        <v>3108</v>
      </c>
      <c r="I31" s="99"/>
      <c r="J31" s="114"/>
      <c r="K31" s="456"/>
      <c r="L31" s="150">
        <f t="shared" si="8"/>
        <v>2413</v>
      </c>
      <c r="M31" s="151">
        <f t="shared" si="9"/>
        <v>2413</v>
      </c>
      <c r="N31" s="455"/>
      <c r="O31" s="37"/>
      <c r="P31" s="36"/>
      <c r="Q31" s="33">
        <f t="shared" si="10"/>
        <v>0</v>
      </c>
      <c r="R31" s="34">
        <f t="shared" si="11"/>
        <v>4000</v>
      </c>
      <c r="S31" s="346"/>
      <c r="T31" s="346"/>
      <c r="V31" s="346"/>
      <c r="W31" s="346"/>
      <c r="X31" s="347"/>
      <c r="Y31" s="348"/>
      <c r="Z31" s="348"/>
      <c r="AA31" s="348"/>
      <c r="AB31" s="348"/>
      <c r="AC31" s="506"/>
      <c r="AD31" s="348"/>
      <c r="AE31" s="348"/>
      <c r="AF31" s="346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>
        <v>2000</v>
      </c>
      <c r="AQ31" s="346"/>
      <c r="AR31" s="346"/>
      <c r="AS31" s="346"/>
      <c r="AT31" s="346"/>
      <c r="AU31" s="346"/>
      <c r="AV31" s="346"/>
      <c r="AW31" s="346">
        <v>2000</v>
      </c>
      <c r="AX31" s="346"/>
      <c r="AY31" s="349"/>
      <c r="AZ31" s="48"/>
      <c r="BA31" s="48"/>
      <c r="BB31" s="48"/>
      <c r="BC31" s="48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354"/>
      <c r="BT31" s="354"/>
      <c r="BU31" s="354"/>
      <c r="BV31" s="354"/>
      <c r="BW31" s="354"/>
      <c r="BX31" s="354"/>
      <c r="BY31" s="354"/>
      <c r="BZ31" s="354"/>
      <c r="CA31" s="354"/>
      <c r="CB31" s="354"/>
      <c r="CC31" s="354"/>
      <c r="CD31" s="354"/>
      <c r="CE31" s="354"/>
      <c r="CF31" s="354"/>
      <c r="CG31" s="354">
        <v>24</v>
      </c>
      <c r="CH31" s="354">
        <v>4</v>
      </c>
      <c r="CI31" s="354"/>
      <c r="CJ31" s="354"/>
      <c r="CK31" s="354">
        <v>12</v>
      </c>
      <c r="CL31" s="354"/>
      <c r="CM31" s="354"/>
      <c r="CN31" s="354"/>
      <c r="CO31" s="354"/>
      <c r="CP31" s="358"/>
      <c r="CQ31" s="48"/>
      <c r="CR31" s="354"/>
      <c r="CS31" s="354"/>
      <c r="CT31" s="355"/>
      <c r="CU31" s="354"/>
      <c r="CV31" s="354"/>
      <c r="CW31" s="354"/>
      <c r="CX31" s="354"/>
      <c r="CY31" s="354"/>
      <c r="CZ31" s="354"/>
      <c r="DA31" s="356"/>
      <c r="DB31" s="356"/>
      <c r="DC31" s="356"/>
      <c r="DD31" s="356"/>
      <c r="DE31" s="356"/>
      <c r="DF31" s="356"/>
      <c r="DG31" s="356"/>
      <c r="DH31" s="356"/>
      <c r="DI31" s="356"/>
      <c r="DJ31" s="356"/>
      <c r="DK31" s="354"/>
      <c r="DL31" s="354"/>
      <c r="DM31" s="354"/>
      <c r="DN31" s="354"/>
      <c r="DO31" s="354"/>
      <c r="DP31" s="354"/>
      <c r="DQ31" s="354">
        <v>2</v>
      </c>
      <c r="DR31" s="354"/>
      <c r="DS31" s="354"/>
      <c r="DT31" s="354"/>
      <c r="DU31" s="354">
        <v>3</v>
      </c>
      <c r="DV31" s="354"/>
      <c r="DW31" s="354"/>
      <c r="DX31" s="354"/>
      <c r="DY31" s="354"/>
      <c r="DZ31" s="357"/>
      <c r="EA31" s="356"/>
      <c r="EB31" s="356"/>
      <c r="EC31" s="356"/>
      <c r="ED31" s="356"/>
      <c r="EE31" s="358"/>
      <c r="EF31" s="48"/>
      <c r="EG31" s="46"/>
      <c r="EH31" s="46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8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354"/>
      <c r="FR31" s="354"/>
      <c r="FS31" s="354"/>
      <c r="FT31" s="354"/>
      <c r="FU31" s="354"/>
      <c r="FV31" s="354"/>
      <c r="FW31" s="354"/>
      <c r="FX31" s="354"/>
      <c r="FY31" s="354"/>
      <c r="FZ31" s="354"/>
      <c r="GA31" s="354"/>
      <c r="GB31" s="354"/>
      <c r="GC31" s="354"/>
      <c r="GD31" s="354"/>
      <c r="GE31" s="354"/>
      <c r="GF31" s="354"/>
      <c r="GG31" s="354"/>
      <c r="GH31" s="354"/>
      <c r="GI31" s="354"/>
      <c r="GJ31" s="354"/>
      <c r="GK31" s="354"/>
      <c r="GL31" s="354"/>
      <c r="GM31" s="354"/>
      <c r="GN31" s="354"/>
      <c r="GO31" s="354"/>
      <c r="GP31" s="354"/>
      <c r="GQ31" s="354"/>
      <c r="GR31" s="354"/>
      <c r="GS31" s="354"/>
      <c r="GT31" s="354"/>
      <c r="GU31" s="354"/>
      <c r="GV31" s="354"/>
      <c r="GW31" s="354"/>
      <c r="GX31" s="354"/>
      <c r="GY31" s="354"/>
      <c r="GZ31" s="354"/>
      <c r="HA31" s="354"/>
      <c r="HB31" s="354">
        <v>120</v>
      </c>
      <c r="HC31" s="354"/>
      <c r="HD31" s="354"/>
      <c r="HE31" s="354">
        <v>48</v>
      </c>
      <c r="HF31" s="354"/>
      <c r="HG31" s="354"/>
      <c r="HH31" s="354"/>
      <c r="HI31" s="354"/>
      <c r="HJ31" s="354">
        <v>240</v>
      </c>
      <c r="HK31" s="354">
        <v>10</v>
      </c>
      <c r="HL31" s="354">
        <v>72</v>
      </c>
      <c r="HM31" s="354">
        <v>100</v>
      </c>
      <c r="HN31" s="354">
        <v>40</v>
      </c>
      <c r="HO31" s="354"/>
      <c r="HP31" s="354"/>
      <c r="HQ31" s="354"/>
      <c r="HR31" s="354"/>
      <c r="HS31" s="354"/>
      <c r="HT31" s="354"/>
      <c r="HU31" s="354"/>
      <c r="HV31" s="354">
        <v>96</v>
      </c>
      <c r="HW31" s="354">
        <v>96</v>
      </c>
      <c r="HX31" s="354"/>
      <c r="HY31" s="354"/>
      <c r="HZ31" s="354"/>
      <c r="IA31" s="354">
        <v>96</v>
      </c>
      <c r="IB31" s="354"/>
      <c r="IC31" s="354">
        <v>48</v>
      </c>
      <c r="ID31" s="354"/>
      <c r="IE31" s="354">
        <v>192</v>
      </c>
      <c r="IF31" s="354">
        <v>72</v>
      </c>
      <c r="IG31" s="354"/>
      <c r="IH31" s="354"/>
      <c r="II31" s="354"/>
      <c r="IJ31" s="354"/>
      <c r="IK31" s="354"/>
      <c r="IL31" s="354"/>
      <c r="IM31" s="354">
        <v>48</v>
      </c>
      <c r="IN31" s="354"/>
      <c r="IO31" s="354"/>
      <c r="IP31" s="354">
        <v>48</v>
      </c>
      <c r="IQ31" s="354">
        <v>96</v>
      </c>
      <c r="IR31" s="50"/>
      <c r="IS31" s="47"/>
      <c r="IT31" s="47"/>
      <c r="IU31" s="47"/>
      <c r="IV31" s="47"/>
      <c r="IW31" s="47"/>
      <c r="IX31" s="47"/>
      <c r="IY31" s="47"/>
      <c r="IZ31" s="47"/>
      <c r="JA31" s="47"/>
      <c r="JB31" s="47"/>
      <c r="JC31" s="47"/>
      <c r="JD31" s="47"/>
      <c r="JE31" s="651"/>
      <c r="JF31" s="47"/>
      <c r="JG31" s="47"/>
      <c r="JH31" s="47"/>
      <c r="JI31" s="47"/>
      <c r="JJ31" s="47"/>
      <c r="JK31" s="47"/>
      <c r="JL31" s="354"/>
      <c r="JM31" s="354"/>
      <c r="JN31" s="354"/>
      <c r="JO31" s="354"/>
      <c r="JP31" s="354"/>
      <c r="JQ31" s="354"/>
      <c r="JR31" s="354"/>
      <c r="JS31" s="354"/>
      <c r="JT31" s="354"/>
      <c r="JU31" s="354"/>
      <c r="JV31" s="354"/>
      <c r="JW31" s="354"/>
      <c r="JX31" s="354"/>
      <c r="JY31" s="354"/>
      <c r="JZ31" s="354"/>
      <c r="KA31" s="354"/>
      <c r="KB31" s="354"/>
      <c r="KC31" s="354"/>
      <c r="KD31" s="354"/>
      <c r="KE31" s="354"/>
      <c r="KF31" s="354"/>
      <c r="KG31" s="354"/>
      <c r="KH31" s="354"/>
      <c r="KI31" s="354"/>
      <c r="KJ31" s="354">
        <v>48</v>
      </c>
      <c r="KK31" s="354"/>
      <c r="KL31" s="354"/>
      <c r="KM31" s="354"/>
      <c r="KN31" s="354"/>
      <c r="KO31" s="354">
        <v>24</v>
      </c>
      <c r="KP31" s="354"/>
      <c r="KQ31" s="354"/>
      <c r="KR31" s="354"/>
      <c r="KS31" s="354"/>
      <c r="KT31" s="354"/>
      <c r="KU31" s="354"/>
      <c r="KV31" s="51"/>
      <c r="KW31" s="47"/>
      <c r="KX31" s="47"/>
      <c r="KY31" s="47"/>
      <c r="KZ31" s="47"/>
      <c r="LA31" s="47"/>
      <c r="LB31" s="47"/>
      <c r="LC31" s="47"/>
      <c r="LD31" s="361"/>
      <c r="LE31" s="361"/>
      <c r="LF31" s="361"/>
      <c r="LG31" s="361"/>
      <c r="LH31" s="361"/>
      <c r="LI31" s="361"/>
      <c r="LJ31" s="361"/>
      <c r="LK31" s="361"/>
      <c r="LL31" s="361"/>
      <c r="LM31" s="361"/>
      <c r="LN31" s="361"/>
      <c r="LO31" s="361"/>
      <c r="LP31" s="354">
        <v>48</v>
      </c>
      <c r="LQ31" s="356"/>
      <c r="LR31" s="356"/>
      <c r="LS31" s="356"/>
      <c r="LT31" s="356"/>
      <c r="LU31" s="356"/>
      <c r="LV31" s="354"/>
      <c r="LW31" s="51"/>
      <c r="LX31" s="354"/>
      <c r="LY31" s="354"/>
      <c r="LZ31" s="354"/>
      <c r="MA31" s="354"/>
      <c r="MB31" s="363"/>
      <c r="MC31" s="363"/>
      <c r="MD31" s="354"/>
      <c r="ME31" s="354"/>
      <c r="MF31" s="354"/>
      <c r="MG31" s="354"/>
      <c r="MH31" s="354"/>
      <c r="MI31" s="354"/>
      <c r="MJ31" s="354"/>
      <c r="MK31" s="354"/>
      <c r="ML31" s="354"/>
      <c r="MM31" s="354"/>
      <c r="MN31" s="354"/>
      <c r="MO31" s="354"/>
      <c r="MP31" s="354"/>
      <c r="MQ31" s="354"/>
      <c r="MR31" s="354"/>
      <c r="MS31" s="51"/>
      <c r="MT31" s="364">
        <f t="shared" si="12"/>
        <v>1422</v>
      </c>
      <c r="MU31" s="365">
        <f t="shared" si="13"/>
        <v>120</v>
      </c>
      <c r="MV31" s="366">
        <f t="shared" si="14"/>
        <v>1542</v>
      </c>
      <c r="MW31" s="365"/>
      <c r="MX31" s="365"/>
      <c r="MY31" s="54"/>
      <c r="MZ31" s="708">
        <v>7.99</v>
      </c>
      <c r="NA31" s="709">
        <v>2</v>
      </c>
      <c r="NB31" s="709">
        <f t="shared" si="15"/>
        <v>3084</v>
      </c>
      <c r="NC31" s="711"/>
      <c r="ND31" s="710">
        <v>8.77</v>
      </c>
      <c r="NE31" s="738">
        <f t="shared" si="44"/>
        <v>0.345522388059702</v>
      </c>
      <c r="NF31" s="743"/>
      <c r="NG31" s="739">
        <v>3000</v>
      </c>
      <c r="NH31" s="743"/>
      <c r="NI31" s="740">
        <f t="shared" si="17"/>
        <v>21162.01</v>
      </c>
      <c r="NJ31" s="738"/>
      <c r="NK31" s="745">
        <v>44835</v>
      </c>
      <c r="NL31" s="746">
        <v>44835</v>
      </c>
      <c r="NM31" s="739">
        <f ca="1" t="shared" si="19"/>
        <v>8.06666666666667</v>
      </c>
      <c r="NN31" s="739">
        <f ca="1" t="shared" si="20"/>
        <v>242</v>
      </c>
      <c r="NO31" s="743"/>
      <c r="NP31" s="739">
        <f t="shared" si="21"/>
        <v>1542</v>
      </c>
      <c r="NQ31" s="761">
        <f t="shared" si="22"/>
        <v>1.27807708246995</v>
      </c>
      <c r="NR31" s="739">
        <f ca="1" t="shared" si="23"/>
        <v>1.92767824422121</v>
      </c>
      <c r="NS31" s="739">
        <f t="shared" si="24"/>
        <v>2413</v>
      </c>
      <c r="NT31" s="743"/>
      <c r="NU31" s="739">
        <f ca="1" t="shared" si="25"/>
        <v>191.157024793388</v>
      </c>
      <c r="NV31" s="769">
        <f ca="1" t="shared" si="26"/>
        <v>6.37190082644628</v>
      </c>
      <c r="NW31" s="769">
        <f ca="1" t="shared" si="27"/>
        <v>378.693904020752</v>
      </c>
      <c r="NX31" s="743"/>
      <c r="NY31" s="743"/>
      <c r="NZ31" s="743"/>
      <c r="OA31" s="743"/>
      <c r="OB31" s="743"/>
      <c r="OC31" s="743"/>
      <c r="OD31" s="743"/>
      <c r="OE31" s="743">
        <f t="shared" si="28"/>
        <v>0</v>
      </c>
      <c r="OF31" s="743">
        <f t="shared" si="29"/>
        <v>0</v>
      </c>
      <c r="OG31" s="743">
        <f t="shared" si="30"/>
        <v>0</v>
      </c>
      <c r="OH31" s="743">
        <f t="shared" si="31"/>
        <v>0</v>
      </c>
      <c r="OI31" s="743">
        <f t="shared" si="32"/>
        <v>0</v>
      </c>
      <c r="OJ31" s="739">
        <f t="shared" si="33"/>
        <v>0</v>
      </c>
      <c r="OK31" s="739">
        <f t="shared" si="34"/>
        <v>0</v>
      </c>
      <c r="OL31" s="739">
        <f t="shared" si="35"/>
        <v>0</v>
      </c>
      <c r="OM31" s="739">
        <f t="shared" si="36"/>
        <v>0</v>
      </c>
      <c r="ON31" s="739">
        <f t="shared" si="37"/>
        <v>318</v>
      </c>
      <c r="OO31" s="739">
        <f t="shared" si="38"/>
        <v>576</v>
      </c>
      <c r="OP31" s="739"/>
      <c r="OQ31" s="739">
        <f t="shared" si="39"/>
        <v>456</v>
      </c>
      <c r="OR31" s="739">
        <f t="shared" si="40"/>
        <v>1350</v>
      </c>
      <c r="OS31" s="739">
        <f t="shared" si="41"/>
        <v>0</v>
      </c>
      <c r="OT31" s="739">
        <f t="shared" si="42"/>
        <v>-192</v>
      </c>
      <c r="OU31" s="743"/>
      <c r="OV31" s="743"/>
      <c r="OW31" s="743"/>
      <c r="OX31" s="743"/>
      <c r="OY31" s="743"/>
      <c r="OZ31" s="743"/>
      <c r="PA31" s="743"/>
      <c r="PB31" s="743"/>
      <c r="PC31" s="743"/>
      <c r="PD31" s="743"/>
      <c r="PE31" s="743"/>
      <c r="PF31" s="743"/>
      <c r="PG31" s="743"/>
    </row>
    <row r="32" s="28" customFormat="1" customHeight="1" spans="1:423">
      <c r="A32" s="95" t="s">
        <v>1610</v>
      </c>
      <c r="B32" s="415" t="s">
        <v>1626</v>
      </c>
      <c r="C32" s="95" t="s">
        <v>1747</v>
      </c>
      <c r="D32" s="95" t="s">
        <v>3767</v>
      </c>
      <c r="E32" s="95" t="s">
        <v>1396</v>
      </c>
      <c r="F32" s="104" t="s">
        <v>1767</v>
      </c>
      <c r="G32" s="416" t="s">
        <v>3775</v>
      </c>
      <c r="H32" s="98" t="s">
        <v>3109</v>
      </c>
      <c r="I32" s="99"/>
      <c r="J32" s="114"/>
      <c r="K32" s="456"/>
      <c r="L32" s="150">
        <f t="shared" si="8"/>
        <v>869</v>
      </c>
      <c r="M32" s="151">
        <f t="shared" si="9"/>
        <v>869</v>
      </c>
      <c r="N32" s="455"/>
      <c r="O32" s="37"/>
      <c r="P32" s="36"/>
      <c r="Q32" s="33">
        <f t="shared" si="10"/>
        <v>0</v>
      </c>
      <c r="R32" s="34">
        <f t="shared" si="11"/>
        <v>2000</v>
      </c>
      <c r="S32" s="346"/>
      <c r="T32" s="346"/>
      <c r="V32" s="346"/>
      <c r="W32" s="346"/>
      <c r="X32" s="347"/>
      <c r="Y32" s="348"/>
      <c r="Z32" s="348"/>
      <c r="AA32" s="348"/>
      <c r="AB32" s="348"/>
      <c r="AC32" s="506"/>
      <c r="AD32" s="348"/>
      <c r="AE32" s="348"/>
      <c r="AF32" s="346"/>
      <c r="AG32" s="346"/>
      <c r="AH32" s="346"/>
      <c r="AI32" s="346"/>
      <c r="AJ32" s="346"/>
      <c r="AK32" s="346"/>
      <c r="AL32" s="346"/>
      <c r="AM32" s="346"/>
      <c r="AN32" s="346"/>
      <c r="AO32" s="346"/>
      <c r="AP32" s="346">
        <v>2000</v>
      </c>
      <c r="AQ32" s="346"/>
      <c r="AR32" s="346"/>
      <c r="AS32" s="346"/>
      <c r="AT32" s="346"/>
      <c r="AU32" s="346"/>
      <c r="AV32" s="346"/>
      <c r="AW32" s="346"/>
      <c r="AX32" s="346"/>
      <c r="AY32" s="349"/>
      <c r="AZ32" s="48"/>
      <c r="BA32" s="48"/>
      <c r="BB32" s="48"/>
      <c r="BC32" s="48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354"/>
      <c r="BT32" s="354"/>
      <c r="BU32" s="354"/>
      <c r="BV32" s="354"/>
      <c r="BW32" s="354"/>
      <c r="BX32" s="354"/>
      <c r="BY32" s="354"/>
      <c r="BZ32" s="354"/>
      <c r="CA32" s="354"/>
      <c r="CB32" s="354"/>
      <c r="CC32" s="354"/>
      <c r="CD32" s="354"/>
      <c r="CE32" s="354"/>
      <c r="CF32" s="354"/>
      <c r="CG32" s="354">
        <v>24</v>
      </c>
      <c r="CH32" s="354">
        <v>4</v>
      </c>
      <c r="CI32" s="354"/>
      <c r="CJ32" s="354"/>
      <c r="CK32" s="354">
        <v>12</v>
      </c>
      <c r="CL32" s="354"/>
      <c r="CM32" s="354"/>
      <c r="CN32" s="354"/>
      <c r="CO32" s="354"/>
      <c r="CP32" s="358"/>
      <c r="CQ32" s="48"/>
      <c r="CR32" s="354"/>
      <c r="CS32" s="354"/>
      <c r="CT32" s="355"/>
      <c r="CU32" s="354"/>
      <c r="CV32" s="354"/>
      <c r="CW32" s="354"/>
      <c r="CX32" s="354"/>
      <c r="CY32" s="354"/>
      <c r="CZ32" s="354"/>
      <c r="DA32" s="356"/>
      <c r="DB32" s="356"/>
      <c r="DC32" s="356"/>
      <c r="DD32" s="356"/>
      <c r="DE32" s="356"/>
      <c r="DF32" s="356"/>
      <c r="DG32" s="356"/>
      <c r="DH32" s="356"/>
      <c r="DI32" s="356"/>
      <c r="DJ32" s="356"/>
      <c r="DK32" s="354"/>
      <c r="DL32" s="354"/>
      <c r="DM32" s="354"/>
      <c r="DN32" s="354"/>
      <c r="DO32" s="354"/>
      <c r="DP32" s="354"/>
      <c r="DQ32" s="354">
        <v>2</v>
      </c>
      <c r="DR32" s="354"/>
      <c r="DS32" s="354"/>
      <c r="DT32" s="354"/>
      <c r="DU32" s="354">
        <v>3</v>
      </c>
      <c r="DV32" s="354"/>
      <c r="DW32" s="354"/>
      <c r="DX32" s="354"/>
      <c r="DY32" s="354"/>
      <c r="DZ32" s="357"/>
      <c r="EA32" s="356"/>
      <c r="EB32" s="356"/>
      <c r="EC32" s="356"/>
      <c r="ED32" s="356"/>
      <c r="EE32" s="358"/>
      <c r="EF32" s="48"/>
      <c r="EG32" s="46"/>
      <c r="EH32" s="46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8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354"/>
      <c r="FR32" s="354"/>
      <c r="FS32" s="354"/>
      <c r="FT32" s="354"/>
      <c r="FU32" s="354"/>
      <c r="FV32" s="354"/>
      <c r="FW32" s="354"/>
      <c r="FX32" s="354"/>
      <c r="FY32" s="354"/>
      <c r="FZ32" s="354"/>
      <c r="GA32" s="354"/>
      <c r="GB32" s="354"/>
      <c r="GC32" s="354"/>
      <c r="GD32" s="354"/>
      <c r="GE32" s="354"/>
      <c r="GF32" s="354"/>
      <c r="GG32" s="354"/>
      <c r="GH32" s="354"/>
      <c r="GI32" s="354"/>
      <c r="GJ32" s="354"/>
      <c r="GK32" s="354"/>
      <c r="GL32" s="354"/>
      <c r="GM32" s="354"/>
      <c r="GN32" s="354"/>
      <c r="GO32" s="354"/>
      <c r="GP32" s="354"/>
      <c r="GQ32" s="354"/>
      <c r="GR32" s="354"/>
      <c r="GS32" s="354"/>
      <c r="GT32" s="354"/>
      <c r="GU32" s="354"/>
      <c r="GV32" s="354"/>
      <c r="GW32" s="354"/>
      <c r="GX32" s="354"/>
      <c r="GY32" s="354"/>
      <c r="GZ32" s="354"/>
      <c r="HA32" s="354"/>
      <c r="HB32" s="354">
        <v>120</v>
      </c>
      <c r="HC32" s="354"/>
      <c r="HD32" s="354"/>
      <c r="HE32" s="354">
        <v>120</v>
      </c>
      <c r="HF32" s="354"/>
      <c r="HG32" s="354"/>
      <c r="HH32" s="354"/>
      <c r="HI32" s="354"/>
      <c r="HJ32" s="354"/>
      <c r="HK32" s="354">
        <v>10</v>
      </c>
      <c r="HL32" s="354">
        <v>72</v>
      </c>
      <c r="HM32" s="354">
        <v>100</v>
      </c>
      <c r="HN32" s="354">
        <v>40</v>
      </c>
      <c r="HO32" s="354"/>
      <c r="HP32" s="354"/>
      <c r="HQ32" s="354"/>
      <c r="HR32" s="354"/>
      <c r="HS32" s="354"/>
      <c r="HT32" s="354"/>
      <c r="HU32" s="354"/>
      <c r="HV32" s="354"/>
      <c r="HW32" s="354"/>
      <c r="HX32" s="354"/>
      <c r="HY32" s="354"/>
      <c r="HZ32" s="354"/>
      <c r="IA32" s="354">
        <v>96</v>
      </c>
      <c r="IB32" s="354"/>
      <c r="IC32" s="354">
        <v>48</v>
      </c>
      <c r="ID32" s="354"/>
      <c r="IE32" s="354">
        <v>192</v>
      </c>
      <c r="IF32" s="354">
        <v>72</v>
      </c>
      <c r="IG32" s="354"/>
      <c r="IH32" s="354"/>
      <c r="II32" s="354"/>
      <c r="IJ32" s="354"/>
      <c r="IK32" s="354"/>
      <c r="IL32" s="354"/>
      <c r="IM32" s="354">
        <v>48</v>
      </c>
      <c r="IN32" s="354"/>
      <c r="IO32" s="354"/>
      <c r="IP32" s="354">
        <v>48</v>
      </c>
      <c r="IQ32" s="354"/>
      <c r="IR32" s="50"/>
      <c r="IS32" s="47"/>
      <c r="IT32" s="47"/>
      <c r="IU32" s="47"/>
      <c r="IV32" s="47"/>
      <c r="IW32" s="47"/>
      <c r="IX32" s="47"/>
      <c r="IY32" s="47"/>
      <c r="IZ32" s="47"/>
      <c r="JA32" s="47"/>
      <c r="JB32" s="47"/>
      <c r="JC32" s="47"/>
      <c r="JD32" s="47"/>
      <c r="JE32" s="651"/>
      <c r="JF32" s="47"/>
      <c r="JG32" s="47"/>
      <c r="JH32" s="47"/>
      <c r="JI32" s="47"/>
      <c r="JJ32" s="47"/>
      <c r="JK32" s="47"/>
      <c r="JL32" s="354"/>
      <c r="JM32" s="354"/>
      <c r="JN32" s="354"/>
      <c r="JO32" s="354"/>
      <c r="JP32" s="354"/>
      <c r="JQ32" s="354"/>
      <c r="JR32" s="354"/>
      <c r="JS32" s="354"/>
      <c r="JT32" s="354"/>
      <c r="JU32" s="354"/>
      <c r="JV32" s="354"/>
      <c r="JW32" s="354"/>
      <c r="JX32" s="354"/>
      <c r="JY32" s="354"/>
      <c r="JZ32" s="354"/>
      <c r="KA32" s="354"/>
      <c r="KB32" s="354"/>
      <c r="KC32" s="354"/>
      <c r="KD32" s="354"/>
      <c r="KE32" s="354"/>
      <c r="KF32" s="354"/>
      <c r="KG32" s="354"/>
      <c r="KH32" s="354"/>
      <c r="KI32" s="354"/>
      <c r="KJ32" s="354">
        <v>48</v>
      </c>
      <c r="KK32" s="354"/>
      <c r="KL32" s="354"/>
      <c r="KM32" s="354"/>
      <c r="KN32" s="354"/>
      <c r="KO32" s="354">
        <v>24</v>
      </c>
      <c r="KP32" s="354"/>
      <c r="KQ32" s="354"/>
      <c r="KR32" s="354"/>
      <c r="KS32" s="354"/>
      <c r="KT32" s="354"/>
      <c r="KU32" s="354"/>
      <c r="KV32" s="51"/>
      <c r="KW32" s="47"/>
      <c r="KX32" s="47"/>
      <c r="KY32" s="47"/>
      <c r="KZ32" s="47"/>
      <c r="LA32" s="47"/>
      <c r="LB32" s="47"/>
      <c r="LC32" s="47"/>
      <c r="LD32" s="361"/>
      <c r="LE32" s="361"/>
      <c r="LF32" s="361"/>
      <c r="LG32" s="361"/>
      <c r="LH32" s="361"/>
      <c r="LI32" s="361"/>
      <c r="LJ32" s="361"/>
      <c r="LK32" s="361"/>
      <c r="LL32" s="361"/>
      <c r="LM32" s="361"/>
      <c r="LN32" s="361"/>
      <c r="LO32" s="361"/>
      <c r="LP32" s="354">
        <v>48</v>
      </c>
      <c r="LQ32" s="356"/>
      <c r="LR32" s="356"/>
      <c r="LS32" s="356"/>
      <c r="LT32" s="356"/>
      <c r="LU32" s="356"/>
      <c r="LV32" s="354"/>
      <c r="LW32" s="51"/>
      <c r="LX32" s="354"/>
      <c r="LY32" s="354"/>
      <c r="LZ32" s="354"/>
      <c r="MA32" s="354"/>
      <c r="MB32" s="363"/>
      <c r="MC32" s="363"/>
      <c r="MD32" s="354"/>
      <c r="ME32" s="354"/>
      <c r="MF32" s="354"/>
      <c r="MG32" s="354"/>
      <c r="MH32" s="354"/>
      <c r="MI32" s="354"/>
      <c r="MJ32" s="354"/>
      <c r="MK32" s="354"/>
      <c r="ML32" s="354"/>
      <c r="MM32" s="354"/>
      <c r="MN32" s="354"/>
      <c r="MO32" s="354"/>
      <c r="MP32" s="354"/>
      <c r="MQ32" s="354"/>
      <c r="MR32" s="354"/>
      <c r="MS32" s="51"/>
      <c r="MT32" s="364">
        <f t="shared" si="12"/>
        <v>966</v>
      </c>
      <c r="MU32" s="365">
        <f t="shared" si="13"/>
        <v>120</v>
      </c>
      <c r="MV32" s="366">
        <f t="shared" si="14"/>
        <v>1086</v>
      </c>
      <c r="MW32" s="365"/>
      <c r="MX32" s="365"/>
      <c r="MY32" s="54"/>
      <c r="MZ32" s="708">
        <v>7.99</v>
      </c>
      <c r="NA32" s="709">
        <v>2</v>
      </c>
      <c r="NB32" s="709">
        <f t="shared" si="15"/>
        <v>2172</v>
      </c>
      <c r="NC32" s="711"/>
      <c r="ND32" s="710">
        <v>8.77</v>
      </c>
      <c r="NE32" s="738">
        <f t="shared" si="44"/>
        <v>0.345522388059702</v>
      </c>
      <c r="NF32" s="743"/>
      <c r="NG32" s="739">
        <v>3000</v>
      </c>
      <c r="NH32" s="743"/>
      <c r="NI32" s="740">
        <f t="shared" si="17"/>
        <v>7621.13</v>
      </c>
      <c r="NJ32" s="738"/>
      <c r="NK32" s="745">
        <v>44835</v>
      </c>
      <c r="NL32" s="746">
        <v>44835</v>
      </c>
      <c r="NM32" s="739">
        <f ca="1" t="shared" si="19"/>
        <v>8.06666666666667</v>
      </c>
      <c r="NN32" s="739">
        <f ca="1" t="shared" si="20"/>
        <v>242</v>
      </c>
      <c r="NO32" s="743"/>
      <c r="NP32" s="739">
        <f t="shared" si="21"/>
        <v>1086</v>
      </c>
      <c r="NQ32" s="761">
        <f t="shared" si="22"/>
        <v>2.4994246260069</v>
      </c>
      <c r="NR32" s="739">
        <f ca="1" t="shared" si="23"/>
        <v>3.76979334087818</v>
      </c>
      <c r="NS32" s="739">
        <f t="shared" si="24"/>
        <v>869</v>
      </c>
      <c r="NT32" s="743"/>
      <c r="NU32" s="739">
        <f ca="1" t="shared" si="25"/>
        <v>134.628099173554</v>
      </c>
      <c r="NV32" s="769">
        <f ca="1" t="shared" si="26"/>
        <v>4.48760330578512</v>
      </c>
      <c r="NW32" s="769">
        <f ca="1" t="shared" si="27"/>
        <v>193.644567219153</v>
      </c>
      <c r="NX32" s="743"/>
      <c r="NY32" s="743"/>
      <c r="NZ32" s="743"/>
      <c r="OA32" s="743"/>
      <c r="OB32" s="743"/>
      <c r="OC32" s="743"/>
      <c r="OD32" s="743"/>
      <c r="OE32" s="743">
        <f t="shared" si="28"/>
        <v>0</v>
      </c>
      <c r="OF32" s="743">
        <f t="shared" si="29"/>
        <v>0</v>
      </c>
      <c r="OG32" s="743">
        <f t="shared" si="30"/>
        <v>0</v>
      </c>
      <c r="OH32" s="743">
        <f t="shared" si="31"/>
        <v>0</v>
      </c>
      <c r="OI32" s="743">
        <f t="shared" si="32"/>
        <v>0</v>
      </c>
      <c r="OJ32" s="739">
        <f t="shared" si="33"/>
        <v>0</v>
      </c>
      <c r="OK32" s="739">
        <f t="shared" si="34"/>
        <v>0</v>
      </c>
      <c r="OL32" s="739">
        <f t="shared" si="35"/>
        <v>0</v>
      </c>
      <c r="OM32" s="739">
        <f t="shared" si="36"/>
        <v>0</v>
      </c>
      <c r="ON32" s="739">
        <f t="shared" si="37"/>
        <v>390</v>
      </c>
      <c r="OO32" s="739">
        <f t="shared" si="38"/>
        <v>144</v>
      </c>
      <c r="OP32" s="739"/>
      <c r="OQ32" s="739">
        <f t="shared" si="39"/>
        <v>456</v>
      </c>
      <c r="OR32" s="739">
        <f t="shared" si="40"/>
        <v>990</v>
      </c>
      <c r="OS32" s="739">
        <f t="shared" si="41"/>
        <v>0</v>
      </c>
      <c r="OT32" s="739">
        <f t="shared" si="42"/>
        <v>-96</v>
      </c>
      <c r="OU32" s="743"/>
      <c r="OV32" s="743"/>
      <c r="OW32" s="743"/>
      <c r="OX32" s="743"/>
      <c r="OY32" s="743"/>
      <c r="OZ32" s="743"/>
      <c r="PA32" s="743"/>
      <c r="PB32" s="743"/>
      <c r="PC32" s="743"/>
      <c r="PD32" s="743"/>
      <c r="PE32" s="743"/>
      <c r="PF32" s="743"/>
      <c r="PG32" s="743"/>
    </row>
    <row r="33" s="28" customFormat="1" customHeight="1" spans="1:423">
      <c r="A33" s="95" t="s">
        <v>1610</v>
      </c>
      <c r="B33" s="415" t="s">
        <v>1626</v>
      </c>
      <c r="C33" s="95" t="s">
        <v>1747</v>
      </c>
      <c r="D33" s="95" t="s">
        <v>3767</v>
      </c>
      <c r="E33" s="95" t="s">
        <v>1396</v>
      </c>
      <c r="F33" s="104" t="s">
        <v>1770</v>
      </c>
      <c r="G33" s="416" t="s">
        <v>3776</v>
      </c>
      <c r="H33" s="98" t="s">
        <v>3110</v>
      </c>
      <c r="I33" s="99"/>
      <c r="J33" s="114"/>
      <c r="K33" s="456"/>
      <c r="L33" s="150">
        <f t="shared" si="8"/>
        <v>2268</v>
      </c>
      <c r="M33" s="151">
        <f t="shared" si="9"/>
        <v>2268</v>
      </c>
      <c r="N33" s="455"/>
      <c r="O33" s="37"/>
      <c r="P33" s="36"/>
      <c r="Q33" s="33">
        <f t="shared" si="10"/>
        <v>0</v>
      </c>
      <c r="R33" s="34">
        <f t="shared" si="11"/>
        <v>4000</v>
      </c>
      <c r="S33" s="346"/>
      <c r="T33" s="346"/>
      <c r="V33" s="346"/>
      <c r="W33" s="346"/>
      <c r="X33" s="347"/>
      <c r="Y33" s="348"/>
      <c r="Z33" s="348"/>
      <c r="AA33" s="348"/>
      <c r="AB33" s="348"/>
      <c r="AC33" s="506"/>
      <c r="AD33" s="348"/>
      <c r="AE33" s="348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>
        <v>2000</v>
      </c>
      <c r="AQ33" s="346"/>
      <c r="AR33" s="346"/>
      <c r="AS33" s="346"/>
      <c r="AT33" s="346"/>
      <c r="AU33" s="346"/>
      <c r="AV33" s="346"/>
      <c r="AW33" s="346">
        <v>2000</v>
      </c>
      <c r="AX33" s="346"/>
      <c r="AY33" s="349"/>
      <c r="AZ33" s="48"/>
      <c r="BA33" s="48"/>
      <c r="BB33" s="48"/>
      <c r="BC33" s="48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354"/>
      <c r="BT33" s="354"/>
      <c r="BU33" s="354"/>
      <c r="BV33" s="354"/>
      <c r="BW33" s="354"/>
      <c r="BX33" s="354"/>
      <c r="BY33" s="354"/>
      <c r="BZ33" s="354"/>
      <c r="CA33" s="354"/>
      <c r="CB33" s="354"/>
      <c r="CC33" s="354"/>
      <c r="CD33" s="354"/>
      <c r="CE33" s="354"/>
      <c r="CF33" s="354"/>
      <c r="CG33" s="354">
        <v>24</v>
      </c>
      <c r="CH33" s="354">
        <v>4</v>
      </c>
      <c r="CI33" s="354"/>
      <c r="CJ33" s="354"/>
      <c r="CK33" s="354">
        <v>12</v>
      </c>
      <c r="CL33" s="354"/>
      <c r="CM33" s="354"/>
      <c r="CN33" s="354"/>
      <c r="CO33" s="354"/>
      <c r="CP33" s="358"/>
      <c r="CQ33" s="48"/>
      <c r="CR33" s="354"/>
      <c r="CS33" s="354"/>
      <c r="CT33" s="355"/>
      <c r="CU33" s="354"/>
      <c r="CV33" s="354"/>
      <c r="CW33" s="354"/>
      <c r="CX33" s="354"/>
      <c r="CY33" s="354"/>
      <c r="CZ33" s="354"/>
      <c r="DA33" s="356"/>
      <c r="DB33" s="356"/>
      <c r="DC33" s="356"/>
      <c r="DD33" s="356"/>
      <c r="DE33" s="356"/>
      <c r="DF33" s="356"/>
      <c r="DG33" s="356"/>
      <c r="DH33" s="356"/>
      <c r="DI33" s="356"/>
      <c r="DJ33" s="356"/>
      <c r="DK33" s="354"/>
      <c r="DL33" s="354"/>
      <c r="DM33" s="354"/>
      <c r="DN33" s="354"/>
      <c r="DO33" s="354"/>
      <c r="DP33" s="354"/>
      <c r="DQ33" s="354">
        <v>2</v>
      </c>
      <c r="DR33" s="354"/>
      <c r="DS33" s="354">
        <v>1</v>
      </c>
      <c r="DT33" s="354"/>
      <c r="DU33" s="354">
        <v>3</v>
      </c>
      <c r="DV33" s="354"/>
      <c r="DW33" s="354"/>
      <c r="DX33" s="354"/>
      <c r="DY33" s="354"/>
      <c r="DZ33" s="357"/>
      <c r="EA33" s="356"/>
      <c r="EB33" s="356"/>
      <c r="EC33" s="356"/>
      <c r="ED33" s="356"/>
      <c r="EE33" s="358"/>
      <c r="EF33" s="48"/>
      <c r="EG33" s="46"/>
      <c r="EH33" s="46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8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354"/>
      <c r="FR33" s="354"/>
      <c r="FS33" s="354"/>
      <c r="FT33" s="354"/>
      <c r="FU33" s="354"/>
      <c r="FV33" s="354"/>
      <c r="FW33" s="354"/>
      <c r="FX33" s="354"/>
      <c r="FY33" s="354"/>
      <c r="FZ33" s="354"/>
      <c r="GA33" s="354"/>
      <c r="GB33" s="354"/>
      <c r="GC33" s="354"/>
      <c r="GD33" s="354"/>
      <c r="GE33" s="354"/>
      <c r="GF33" s="354"/>
      <c r="GG33" s="354"/>
      <c r="GH33" s="354"/>
      <c r="GI33" s="354"/>
      <c r="GJ33" s="354"/>
      <c r="GK33" s="354"/>
      <c r="GL33" s="354"/>
      <c r="GM33" s="354"/>
      <c r="GN33" s="354"/>
      <c r="GO33" s="354"/>
      <c r="GP33" s="354"/>
      <c r="GQ33" s="354"/>
      <c r="GR33" s="354"/>
      <c r="GS33" s="354"/>
      <c r="GT33" s="354"/>
      <c r="GU33" s="354"/>
      <c r="GV33" s="354"/>
      <c r="GW33" s="354"/>
      <c r="GX33" s="354"/>
      <c r="GY33" s="354"/>
      <c r="GZ33" s="354"/>
      <c r="HA33" s="354"/>
      <c r="HB33" s="354">
        <v>240</v>
      </c>
      <c r="HC33" s="354"/>
      <c r="HD33" s="354"/>
      <c r="HE33" s="354">
        <v>120</v>
      </c>
      <c r="HF33" s="354"/>
      <c r="HG33" s="354"/>
      <c r="HH33" s="354"/>
      <c r="HI33" s="354"/>
      <c r="HJ33" s="354">
        <v>240</v>
      </c>
      <c r="HK33" s="354">
        <v>10</v>
      </c>
      <c r="HL33" s="354">
        <v>72</v>
      </c>
      <c r="HM33" s="354">
        <v>100</v>
      </c>
      <c r="HN33" s="354">
        <v>40</v>
      </c>
      <c r="HO33" s="354"/>
      <c r="HP33" s="354"/>
      <c r="HQ33" s="354"/>
      <c r="HR33" s="354"/>
      <c r="HS33" s="354"/>
      <c r="HT33" s="354"/>
      <c r="HU33" s="354"/>
      <c r="HV33" s="354">
        <v>120</v>
      </c>
      <c r="HW33" s="354">
        <v>48</v>
      </c>
      <c r="HX33" s="354"/>
      <c r="HY33" s="354"/>
      <c r="HZ33" s="354"/>
      <c r="IA33" s="354">
        <v>168</v>
      </c>
      <c r="IB33" s="354"/>
      <c r="IC33" s="354">
        <v>48</v>
      </c>
      <c r="ID33" s="354"/>
      <c r="IE33" s="354"/>
      <c r="IF33" s="354">
        <v>72</v>
      </c>
      <c r="IG33" s="354"/>
      <c r="IH33" s="354"/>
      <c r="II33" s="354"/>
      <c r="IJ33" s="354"/>
      <c r="IK33" s="354"/>
      <c r="IL33" s="354"/>
      <c r="IM33" s="354">
        <v>48</v>
      </c>
      <c r="IN33" s="354"/>
      <c r="IO33" s="354">
        <v>48</v>
      </c>
      <c r="IP33" s="354">
        <v>48</v>
      </c>
      <c r="IQ33" s="354">
        <v>96</v>
      </c>
      <c r="IR33" s="50"/>
      <c r="IS33" s="47"/>
      <c r="IT33" s="47"/>
      <c r="IU33" s="47"/>
      <c r="IV33" s="47"/>
      <c r="IW33" s="47"/>
      <c r="IX33" s="47"/>
      <c r="IY33" s="47"/>
      <c r="IZ33" s="47"/>
      <c r="JA33" s="47"/>
      <c r="JB33" s="47"/>
      <c r="JC33" s="47"/>
      <c r="JD33" s="47"/>
      <c r="JE33" s="651"/>
      <c r="JF33" s="47"/>
      <c r="JG33" s="47"/>
      <c r="JH33" s="47"/>
      <c r="JI33" s="47"/>
      <c r="JJ33" s="47"/>
      <c r="JK33" s="47"/>
      <c r="JL33" s="354"/>
      <c r="JM33" s="354"/>
      <c r="JN33" s="354"/>
      <c r="JO33" s="354"/>
      <c r="JP33" s="354"/>
      <c r="JQ33" s="354"/>
      <c r="JR33" s="354"/>
      <c r="JS33" s="354"/>
      <c r="JT33" s="354"/>
      <c r="JU33" s="354"/>
      <c r="JV33" s="354"/>
      <c r="JW33" s="354"/>
      <c r="JX33" s="354"/>
      <c r="JY33" s="354"/>
      <c r="JZ33" s="354"/>
      <c r="KA33" s="354"/>
      <c r="KB33" s="354"/>
      <c r="KC33" s="354"/>
      <c r="KD33" s="354"/>
      <c r="KE33" s="354"/>
      <c r="KF33" s="354"/>
      <c r="KG33" s="354"/>
      <c r="KH33" s="354"/>
      <c r="KI33" s="354"/>
      <c r="KJ33" s="354"/>
      <c r="KK33" s="354"/>
      <c r="KL33" s="354">
        <v>24</v>
      </c>
      <c r="KM33" s="354"/>
      <c r="KN33" s="354"/>
      <c r="KO33" s="354"/>
      <c r="KP33" s="354"/>
      <c r="KQ33" s="354"/>
      <c r="KR33" s="354"/>
      <c r="KS33" s="354"/>
      <c r="KT33" s="354"/>
      <c r="KU33" s="354">
        <v>24</v>
      </c>
      <c r="KV33" s="51"/>
      <c r="KW33" s="47"/>
      <c r="KX33" s="47"/>
      <c r="KY33" s="47"/>
      <c r="KZ33" s="47"/>
      <c r="LA33" s="47"/>
      <c r="LB33" s="47"/>
      <c r="LC33" s="47"/>
      <c r="LD33" s="361"/>
      <c r="LE33" s="361"/>
      <c r="LF33" s="361"/>
      <c r="LG33" s="361"/>
      <c r="LH33" s="361"/>
      <c r="LI33" s="361"/>
      <c r="LJ33" s="361"/>
      <c r="LK33" s="361"/>
      <c r="LL33" s="361"/>
      <c r="LM33" s="361"/>
      <c r="LN33" s="361"/>
      <c r="LO33" s="361"/>
      <c r="LP33" s="354">
        <v>48</v>
      </c>
      <c r="LQ33" s="356"/>
      <c r="LR33" s="356"/>
      <c r="LS33" s="356"/>
      <c r="LT33" s="356"/>
      <c r="LU33" s="356"/>
      <c r="LV33" s="354">
        <v>72</v>
      </c>
      <c r="LW33" s="51"/>
      <c r="LX33" s="354"/>
      <c r="LY33" s="354"/>
      <c r="LZ33" s="354"/>
      <c r="MA33" s="354"/>
      <c r="MB33" s="363"/>
      <c r="MC33" s="363"/>
      <c r="MD33" s="354"/>
      <c r="ME33" s="354"/>
      <c r="MF33" s="354"/>
      <c r="MG33" s="354"/>
      <c r="MH33" s="354"/>
      <c r="MI33" s="354"/>
      <c r="MJ33" s="354"/>
      <c r="MK33" s="354"/>
      <c r="ML33" s="354"/>
      <c r="MM33" s="354"/>
      <c r="MN33" s="354"/>
      <c r="MO33" s="354"/>
      <c r="MP33" s="354"/>
      <c r="MQ33" s="354"/>
      <c r="MR33" s="354"/>
      <c r="MS33" s="51"/>
      <c r="MT33" s="364">
        <f t="shared" si="12"/>
        <v>1518</v>
      </c>
      <c r="MU33" s="365">
        <f t="shared" si="13"/>
        <v>168</v>
      </c>
      <c r="MV33" s="366">
        <f t="shared" si="14"/>
        <v>1686</v>
      </c>
      <c r="MW33" s="365"/>
      <c r="MX33" s="365"/>
      <c r="MY33" s="54"/>
      <c r="MZ33" s="708">
        <v>7.99</v>
      </c>
      <c r="NA33" s="709">
        <v>2</v>
      </c>
      <c r="NB33" s="709">
        <f t="shared" si="15"/>
        <v>3372</v>
      </c>
      <c r="NC33" s="711"/>
      <c r="ND33" s="710">
        <v>8.77</v>
      </c>
      <c r="NE33" s="738">
        <f t="shared" si="44"/>
        <v>0.345522388059702</v>
      </c>
      <c r="NF33" s="743"/>
      <c r="NG33" s="739">
        <v>3000</v>
      </c>
      <c r="NH33" s="743"/>
      <c r="NI33" s="740">
        <f t="shared" si="17"/>
        <v>19890.36</v>
      </c>
      <c r="NJ33" s="738"/>
      <c r="NK33" s="745">
        <v>44835</v>
      </c>
      <c r="NL33" s="746">
        <v>44835</v>
      </c>
      <c r="NM33" s="739">
        <f ca="1" t="shared" si="19"/>
        <v>8.06666666666667</v>
      </c>
      <c r="NN33" s="739">
        <f ca="1" t="shared" si="20"/>
        <v>242</v>
      </c>
      <c r="NO33" s="743"/>
      <c r="NP33" s="739">
        <f t="shared" si="21"/>
        <v>1686</v>
      </c>
      <c r="NQ33" s="761">
        <f t="shared" si="22"/>
        <v>1.48677248677249</v>
      </c>
      <c r="NR33" s="739">
        <f ca="1" t="shared" si="23"/>
        <v>2.24244610608247</v>
      </c>
      <c r="NS33" s="739">
        <f t="shared" si="24"/>
        <v>2268</v>
      </c>
      <c r="NT33" s="743"/>
      <c r="NU33" s="739">
        <f ca="1" t="shared" si="25"/>
        <v>209.00826446281</v>
      </c>
      <c r="NV33" s="769">
        <f ca="1" t="shared" si="26"/>
        <v>6.96694214876033</v>
      </c>
      <c r="NW33" s="769">
        <f ca="1" t="shared" si="27"/>
        <v>325.537366548043</v>
      </c>
      <c r="NX33" s="743"/>
      <c r="NY33" s="743"/>
      <c r="NZ33" s="743"/>
      <c r="OA33" s="743"/>
      <c r="OB33" s="743"/>
      <c r="OC33" s="743"/>
      <c r="OD33" s="743"/>
      <c r="OE33" s="743">
        <f t="shared" si="28"/>
        <v>0</v>
      </c>
      <c r="OF33" s="743">
        <f t="shared" si="29"/>
        <v>0</v>
      </c>
      <c r="OG33" s="743">
        <f t="shared" si="30"/>
        <v>0</v>
      </c>
      <c r="OH33" s="743">
        <f t="shared" si="31"/>
        <v>0</v>
      </c>
      <c r="OI33" s="743">
        <f t="shared" si="32"/>
        <v>0</v>
      </c>
      <c r="OJ33" s="739">
        <f t="shared" si="33"/>
        <v>0</v>
      </c>
      <c r="OK33" s="739">
        <f t="shared" si="34"/>
        <v>0</v>
      </c>
      <c r="OL33" s="739">
        <f t="shared" si="35"/>
        <v>0</v>
      </c>
      <c r="OM33" s="739">
        <f t="shared" si="36"/>
        <v>0</v>
      </c>
      <c r="ON33" s="739">
        <f t="shared" si="37"/>
        <v>390</v>
      </c>
      <c r="OO33" s="739">
        <f t="shared" si="38"/>
        <v>600</v>
      </c>
      <c r="OP33" s="739"/>
      <c r="OQ33" s="739">
        <f t="shared" si="39"/>
        <v>360</v>
      </c>
      <c r="OR33" s="739">
        <f t="shared" si="40"/>
        <v>1350</v>
      </c>
      <c r="OS33" s="739">
        <f t="shared" si="41"/>
        <v>0</v>
      </c>
      <c r="OT33" s="739">
        <f t="shared" si="42"/>
        <v>-336</v>
      </c>
      <c r="OU33" s="743"/>
      <c r="OV33" s="743"/>
      <c r="OW33" s="743"/>
      <c r="OX33" s="743"/>
      <c r="OY33" s="743"/>
      <c r="OZ33" s="743"/>
      <c r="PA33" s="743"/>
      <c r="PB33" s="743"/>
      <c r="PC33" s="743"/>
      <c r="PD33" s="743"/>
      <c r="PE33" s="743"/>
      <c r="PF33" s="743"/>
      <c r="PG33" s="743"/>
    </row>
    <row r="34" s="28" customFormat="1" customHeight="1" spans="1:423">
      <c r="A34" s="95" t="s">
        <v>1610</v>
      </c>
      <c r="B34" s="415" t="s">
        <v>1626</v>
      </c>
      <c r="C34" s="95" t="s">
        <v>1747</v>
      </c>
      <c r="D34" s="95" t="s">
        <v>3767</v>
      </c>
      <c r="E34" s="95" t="s">
        <v>1396</v>
      </c>
      <c r="F34" s="104" t="s">
        <v>1773</v>
      </c>
      <c r="G34" s="416" t="s">
        <v>3777</v>
      </c>
      <c r="H34" s="98" t="s">
        <v>3111</v>
      </c>
      <c r="I34" s="99"/>
      <c r="J34" s="114"/>
      <c r="K34" s="456"/>
      <c r="L34" s="150">
        <f t="shared" si="8"/>
        <v>2581</v>
      </c>
      <c r="M34" s="151">
        <f t="shared" si="9"/>
        <v>2581</v>
      </c>
      <c r="N34" s="455"/>
      <c r="O34" s="37"/>
      <c r="P34" s="36"/>
      <c r="Q34" s="33">
        <f t="shared" si="10"/>
        <v>0</v>
      </c>
      <c r="R34" s="34">
        <f t="shared" si="11"/>
        <v>4000</v>
      </c>
      <c r="S34" s="346"/>
      <c r="T34" s="346"/>
      <c r="V34" s="346"/>
      <c r="W34" s="346"/>
      <c r="X34" s="347"/>
      <c r="Y34" s="348"/>
      <c r="Z34" s="348"/>
      <c r="AA34" s="348"/>
      <c r="AB34" s="348"/>
      <c r="AC34" s="506"/>
      <c r="AD34" s="348"/>
      <c r="AE34" s="348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>
        <v>2000</v>
      </c>
      <c r="AQ34" s="346"/>
      <c r="AR34" s="346"/>
      <c r="AS34" s="346"/>
      <c r="AT34" s="346"/>
      <c r="AU34" s="346"/>
      <c r="AV34" s="346"/>
      <c r="AW34" s="346">
        <v>2000</v>
      </c>
      <c r="AX34" s="346"/>
      <c r="AY34" s="349"/>
      <c r="AZ34" s="48"/>
      <c r="BA34" s="48"/>
      <c r="BB34" s="48"/>
      <c r="BC34" s="48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354"/>
      <c r="BT34" s="354"/>
      <c r="BU34" s="354"/>
      <c r="BV34" s="354"/>
      <c r="BW34" s="354"/>
      <c r="BX34" s="354"/>
      <c r="BY34" s="354"/>
      <c r="BZ34" s="354"/>
      <c r="CA34" s="354"/>
      <c r="CB34" s="354"/>
      <c r="CC34" s="354"/>
      <c r="CD34" s="354"/>
      <c r="CE34" s="354"/>
      <c r="CF34" s="354"/>
      <c r="CG34" s="354">
        <v>24</v>
      </c>
      <c r="CH34" s="354">
        <v>4</v>
      </c>
      <c r="CI34" s="354"/>
      <c r="CJ34" s="354"/>
      <c r="CK34" s="354">
        <v>12</v>
      </c>
      <c r="CL34" s="354"/>
      <c r="CM34" s="354"/>
      <c r="CN34" s="354"/>
      <c r="CO34" s="354"/>
      <c r="CP34" s="358"/>
      <c r="CQ34" s="48"/>
      <c r="CR34" s="354"/>
      <c r="CS34" s="354"/>
      <c r="CT34" s="355"/>
      <c r="CU34" s="354"/>
      <c r="CV34" s="354"/>
      <c r="CW34" s="354"/>
      <c r="CX34" s="354"/>
      <c r="CY34" s="354"/>
      <c r="CZ34" s="354"/>
      <c r="DA34" s="356"/>
      <c r="DB34" s="356"/>
      <c r="DC34" s="356"/>
      <c r="DD34" s="356"/>
      <c r="DE34" s="356"/>
      <c r="DF34" s="356"/>
      <c r="DG34" s="356"/>
      <c r="DH34" s="356"/>
      <c r="DI34" s="356"/>
      <c r="DJ34" s="356"/>
      <c r="DK34" s="354"/>
      <c r="DL34" s="354"/>
      <c r="DM34" s="354"/>
      <c r="DN34" s="354"/>
      <c r="DO34" s="354"/>
      <c r="DP34" s="354"/>
      <c r="DQ34" s="354">
        <v>2</v>
      </c>
      <c r="DR34" s="354"/>
      <c r="DS34" s="354"/>
      <c r="DT34" s="354"/>
      <c r="DU34" s="354">
        <v>3</v>
      </c>
      <c r="DV34" s="354"/>
      <c r="DW34" s="354"/>
      <c r="DX34" s="354"/>
      <c r="DY34" s="354"/>
      <c r="DZ34" s="357"/>
      <c r="EA34" s="356"/>
      <c r="EB34" s="356"/>
      <c r="EC34" s="356"/>
      <c r="ED34" s="356"/>
      <c r="EE34" s="358"/>
      <c r="EF34" s="48"/>
      <c r="EG34" s="46"/>
      <c r="EH34" s="46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8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354"/>
      <c r="FR34" s="354"/>
      <c r="FS34" s="354"/>
      <c r="FT34" s="354"/>
      <c r="FU34" s="354"/>
      <c r="FV34" s="354"/>
      <c r="FW34" s="354"/>
      <c r="FX34" s="354"/>
      <c r="FY34" s="354"/>
      <c r="FZ34" s="354"/>
      <c r="GA34" s="354"/>
      <c r="GB34" s="354"/>
      <c r="GC34" s="354"/>
      <c r="GD34" s="354"/>
      <c r="GE34" s="354"/>
      <c r="GF34" s="354"/>
      <c r="GG34" s="354"/>
      <c r="GH34" s="354"/>
      <c r="GI34" s="354"/>
      <c r="GJ34" s="354"/>
      <c r="GK34" s="354"/>
      <c r="GL34" s="354"/>
      <c r="GM34" s="354"/>
      <c r="GN34" s="354"/>
      <c r="GO34" s="354"/>
      <c r="GP34" s="354"/>
      <c r="GQ34" s="354"/>
      <c r="GR34" s="354"/>
      <c r="GS34" s="354"/>
      <c r="GT34" s="354"/>
      <c r="GU34" s="354"/>
      <c r="GV34" s="354"/>
      <c r="GW34" s="354"/>
      <c r="GX34" s="354"/>
      <c r="GY34" s="354"/>
      <c r="GZ34" s="354"/>
      <c r="HA34" s="354"/>
      <c r="HB34" s="354">
        <v>240</v>
      </c>
      <c r="HC34" s="354"/>
      <c r="HD34" s="354"/>
      <c r="HE34" s="354">
        <v>120</v>
      </c>
      <c r="HF34" s="354"/>
      <c r="HG34" s="354"/>
      <c r="HH34" s="354"/>
      <c r="HI34" s="354"/>
      <c r="HJ34" s="354">
        <v>240</v>
      </c>
      <c r="HK34" s="354">
        <v>10</v>
      </c>
      <c r="HL34" s="354">
        <v>72</v>
      </c>
      <c r="HM34" s="354">
        <v>100</v>
      </c>
      <c r="HN34" s="354">
        <v>40</v>
      </c>
      <c r="HO34" s="354"/>
      <c r="HP34" s="354"/>
      <c r="HQ34" s="354"/>
      <c r="HR34" s="354"/>
      <c r="HS34" s="354"/>
      <c r="HT34" s="354"/>
      <c r="HU34" s="354"/>
      <c r="HV34" s="354">
        <v>120</v>
      </c>
      <c r="HW34" s="354"/>
      <c r="HX34" s="354"/>
      <c r="HY34" s="354"/>
      <c r="HZ34" s="354"/>
      <c r="IA34" s="354">
        <v>96</v>
      </c>
      <c r="IB34" s="354"/>
      <c r="IC34" s="354">
        <v>48</v>
      </c>
      <c r="ID34" s="354"/>
      <c r="IE34" s="354"/>
      <c r="IF34" s="354">
        <v>72</v>
      </c>
      <c r="IG34" s="354"/>
      <c r="IH34" s="354"/>
      <c r="II34" s="354"/>
      <c r="IJ34" s="354"/>
      <c r="IK34" s="354"/>
      <c r="IL34" s="354"/>
      <c r="IM34" s="354">
        <v>48</v>
      </c>
      <c r="IN34" s="354"/>
      <c r="IO34" s="354"/>
      <c r="IP34" s="354">
        <v>48</v>
      </c>
      <c r="IQ34" s="354"/>
      <c r="IR34" s="50"/>
      <c r="IS34" s="47"/>
      <c r="IT34" s="47"/>
      <c r="IU34" s="47"/>
      <c r="IV34" s="47"/>
      <c r="IW34" s="47"/>
      <c r="IX34" s="47"/>
      <c r="IY34" s="47"/>
      <c r="IZ34" s="47"/>
      <c r="JA34" s="47"/>
      <c r="JB34" s="47"/>
      <c r="JC34" s="47"/>
      <c r="JD34" s="47"/>
      <c r="JE34" s="651"/>
      <c r="JF34" s="47"/>
      <c r="JG34" s="47"/>
      <c r="JH34" s="47"/>
      <c r="JI34" s="47"/>
      <c r="JJ34" s="47"/>
      <c r="JK34" s="47"/>
      <c r="JL34" s="354"/>
      <c r="JM34" s="354"/>
      <c r="JN34" s="354"/>
      <c r="JO34" s="354"/>
      <c r="JP34" s="354"/>
      <c r="JQ34" s="354"/>
      <c r="JR34" s="354"/>
      <c r="JS34" s="354"/>
      <c r="JT34" s="354"/>
      <c r="JU34" s="354"/>
      <c r="JV34" s="354"/>
      <c r="JW34" s="354"/>
      <c r="JX34" s="354"/>
      <c r="JY34" s="354"/>
      <c r="JZ34" s="354"/>
      <c r="KA34" s="354"/>
      <c r="KB34" s="354"/>
      <c r="KC34" s="354"/>
      <c r="KD34" s="354"/>
      <c r="KE34" s="354"/>
      <c r="KF34" s="354"/>
      <c r="KG34" s="354"/>
      <c r="KH34" s="354"/>
      <c r="KI34" s="354"/>
      <c r="KJ34" s="354">
        <v>48</v>
      </c>
      <c r="KK34" s="354"/>
      <c r="KL34" s="354"/>
      <c r="KM34" s="354"/>
      <c r="KN34" s="354"/>
      <c r="KO34" s="354"/>
      <c r="KP34" s="354"/>
      <c r="KQ34" s="354"/>
      <c r="KR34" s="354"/>
      <c r="KS34" s="354"/>
      <c r="KT34" s="354"/>
      <c r="KU34" s="354">
        <v>24</v>
      </c>
      <c r="KV34" s="51"/>
      <c r="KW34" s="47"/>
      <c r="KX34" s="47"/>
      <c r="KY34" s="47"/>
      <c r="KZ34" s="47"/>
      <c r="LA34" s="47"/>
      <c r="LB34" s="47"/>
      <c r="LC34" s="47"/>
      <c r="LD34" s="361"/>
      <c r="LE34" s="361"/>
      <c r="LF34" s="361"/>
      <c r="LG34" s="361"/>
      <c r="LH34" s="361"/>
      <c r="LI34" s="361"/>
      <c r="LJ34" s="361"/>
      <c r="LK34" s="361"/>
      <c r="LL34" s="361"/>
      <c r="LM34" s="361"/>
      <c r="LN34" s="361"/>
      <c r="LO34" s="361"/>
      <c r="LP34" s="354">
        <v>48</v>
      </c>
      <c r="LQ34" s="356"/>
      <c r="LR34" s="356"/>
      <c r="LS34" s="356"/>
      <c r="LT34" s="356"/>
      <c r="LU34" s="356"/>
      <c r="LV34" s="354"/>
      <c r="LW34" s="51"/>
      <c r="LX34" s="354"/>
      <c r="LY34" s="354"/>
      <c r="LZ34" s="354"/>
      <c r="MA34" s="354"/>
      <c r="MB34" s="363"/>
      <c r="MC34" s="363"/>
      <c r="MD34" s="354"/>
      <c r="ME34" s="354"/>
      <c r="MF34" s="354"/>
      <c r="MG34" s="354"/>
      <c r="MH34" s="354"/>
      <c r="MI34" s="354"/>
      <c r="MJ34" s="354"/>
      <c r="MK34" s="354"/>
      <c r="ML34" s="354"/>
      <c r="MM34" s="354"/>
      <c r="MN34" s="354"/>
      <c r="MO34" s="354"/>
      <c r="MP34" s="354"/>
      <c r="MQ34" s="354"/>
      <c r="MR34" s="354"/>
      <c r="MS34" s="51"/>
      <c r="MT34" s="364">
        <f t="shared" si="12"/>
        <v>1254</v>
      </c>
      <c r="MU34" s="365">
        <f t="shared" si="13"/>
        <v>120</v>
      </c>
      <c r="MV34" s="366">
        <f t="shared" si="14"/>
        <v>1374</v>
      </c>
      <c r="MW34" s="365"/>
      <c r="MX34" s="365"/>
      <c r="MY34" s="54"/>
      <c r="MZ34" s="708">
        <v>7.99</v>
      </c>
      <c r="NA34" s="709">
        <v>2</v>
      </c>
      <c r="NB34" s="709">
        <f t="shared" si="15"/>
        <v>2748</v>
      </c>
      <c r="NC34" s="711"/>
      <c r="ND34" s="710">
        <v>8.77</v>
      </c>
      <c r="NE34" s="738">
        <f t="shared" si="44"/>
        <v>0.345522388059702</v>
      </c>
      <c r="NF34" s="743"/>
      <c r="NG34" s="739">
        <v>3000</v>
      </c>
      <c r="NH34" s="743"/>
      <c r="NI34" s="740">
        <f t="shared" si="17"/>
        <v>22635.37</v>
      </c>
      <c r="NJ34" s="738"/>
      <c r="NK34" s="745">
        <v>44835</v>
      </c>
      <c r="NL34" s="746">
        <v>44835</v>
      </c>
      <c r="NM34" s="739">
        <f ca="1" t="shared" si="19"/>
        <v>8.06666666666667</v>
      </c>
      <c r="NN34" s="739">
        <f ca="1" t="shared" si="20"/>
        <v>242</v>
      </c>
      <c r="NO34" s="743"/>
      <c r="NP34" s="739">
        <f t="shared" si="21"/>
        <v>1374</v>
      </c>
      <c r="NQ34" s="761">
        <f t="shared" si="22"/>
        <v>1.06470360325455</v>
      </c>
      <c r="NR34" s="739">
        <f ca="1" t="shared" si="23"/>
        <v>1.60585460821451</v>
      </c>
      <c r="NS34" s="739">
        <f t="shared" si="24"/>
        <v>2581</v>
      </c>
      <c r="NT34" s="743"/>
      <c r="NU34" s="739">
        <f ca="1" t="shared" si="25"/>
        <v>170.330578512397</v>
      </c>
      <c r="NV34" s="769">
        <f ca="1" t="shared" si="26"/>
        <v>5.67768595041322</v>
      </c>
      <c r="NW34" s="769">
        <f ca="1" t="shared" si="27"/>
        <v>454.586608442504</v>
      </c>
      <c r="NX34" s="743"/>
      <c r="NY34" s="743"/>
      <c r="NZ34" s="743"/>
      <c r="OA34" s="743"/>
      <c r="OB34" s="743"/>
      <c r="OC34" s="743"/>
      <c r="OD34" s="743"/>
      <c r="OE34" s="743">
        <f t="shared" si="28"/>
        <v>0</v>
      </c>
      <c r="OF34" s="743">
        <f t="shared" si="29"/>
        <v>0</v>
      </c>
      <c r="OG34" s="743">
        <f t="shared" si="30"/>
        <v>0</v>
      </c>
      <c r="OH34" s="743">
        <f t="shared" si="31"/>
        <v>0</v>
      </c>
      <c r="OI34" s="743">
        <f t="shared" si="32"/>
        <v>0</v>
      </c>
      <c r="OJ34" s="739">
        <f t="shared" si="33"/>
        <v>0</v>
      </c>
      <c r="OK34" s="739">
        <f t="shared" si="34"/>
        <v>0</v>
      </c>
      <c r="OL34" s="739">
        <f t="shared" si="35"/>
        <v>0</v>
      </c>
      <c r="OM34" s="739">
        <f t="shared" si="36"/>
        <v>0</v>
      </c>
      <c r="ON34" s="739">
        <f t="shared" si="37"/>
        <v>390</v>
      </c>
      <c r="OO34" s="739">
        <f t="shared" si="38"/>
        <v>504</v>
      </c>
      <c r="OP34" s="739"/>
      <c r="OQ34" s="739">
        <f t="shared" si="39"/>
        <v>360</v>
      </c>
      <c r="OR34" s="739">
        <f t="shared" si="40"/>
        <v>1254</v>
      </c>
      <c r="OS34" s="739">
        <f t="shared" si="41"/>
        <v>0</v>
      </c>
      <c r="OT34" s="739">
        <f t="shared" si="42"/>
        <v>-120</v>
      </c>
      <c r="OU34" s="743"/>
      <c r="OV34" s="743"/>
      <c r="OW34" s="743"/>
      <c r="OX34" s="743"/>
      <c r="OY34" s="743"/>
      <c r="OZ34" s="743"/>
      <c r="PA34" s="743"/>
      <c r="PB34" s="743"/>
      <c r="PC34" s="743"/>
      <c r="PD34" s="743"/>
      <c r="PE34" s="743"/>
      <c r="PF34" s="743"/>
      <c r="PG34" s="743"/>
    </row>
    <row r="35" s="28" customFormat="1" customHeight="1" spans="1:423">
      <c r="A35" s="95" t="s">
        <v>1610</v>
      </c>
      <c r="B35" s="415" t="s">
        <v>1626</v>
      </c>
      <c r="C35" s="95" t="s">
        <v>1747</v>
      </c>
      <c r="D35" s="95" t="s">
        <v>3767</v>
      </c>
      <c r="E35" s="95" t="s">
        <v>1396</v>
      </c>
      <c r="F35" s="104" t="s">
        <v>1776</v>
      </c>
      <c r="G35" s="416" t="s">
        <v>3778</v>
      </c>
      <c r="H35" s="98" t="s">
        <v>3112</v>
      </c>
      <c r="I35" s="99"/>
      <c r="J35" s="114"/>
      <c r="K35" s="456"/>
      <c r="L35" s="150">
        <f t="shared" si="8"/>
        <v>868</v>
      </c>
      <c r="M35" s="151">
        <f t="shared" si="9"/>
        <v>868</v>
      </c>
      <c r="N35" s="455"/>
      <c r="O35" s="37"/>
      <c r="P35" s="36"/>
      <c r="Q35" s="33">
        <f t="shared" si="10"/>
        <v>0</v>
      </c>
      <c r="R35" s="34">
        <f t="shared" si="11"/>
        <v>2000</v>
      </c>
      <c r="S35" s="346"/>
      <c r="T35" s="346"/>
      <c r="U35" s="346"/>
      <c r="V35" s="346"/>
      <c r="W35" s="346"/>
      <c r="X35" s="347"/>
      <c r="Y35" s="348"/>
      <c r="Z35" s="348"/>
      <c r="AA35" s="348"/>
      <c r="AB35" s="348"/>
      <c r="AC35" s="506"/>
      <c r="AD35" s="348"/>
      <c r="AE35" s="348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>
        <v>2000</v>
      </c>
      <c r="AQ35" s="346"/>
      <c r="AR35" s="346"/>
      <c r="AS35" s="346"/>
      <c r="AT35" s="346"/>
      <c r="AU35" s="346"/>
      <c r="AV35" s="346"/>
      <c r="AW35" s="346"/>
      <c r="AX35" s="346"/>
      <c r="AY35" s="349"/>
      <c r="AZ35" s="48"/>
      <c r="BA35" s="48"/>
      <c r="BB35" s="48"/>
      <c r="BC35" s="48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354"/>
      <c r="BT35" s="354"/>
      <c r="BU35" s="354"/>
      <c r="BV35" s="354"/>
      <c r="BW35" s="354"/>
      <c r="BX35" s="354"/>
      <c r="BY35" s="354"/>
      <c r="BZ35" s="354"/>
      <c r="CA35" s="354"/>
      <c r="CB35" s="354"/>
      <c r="CC35" s="354"/>
      <c r="CD35" s="354"/>
      <c r="CE35" s="354"/>
      <c r="CF35" s="354"/>
      <c r="CG35" s="354">
        <v>24</v>
      </c>
      <c r="CH35" s="354">
        <v>4</v>
      </c>
      <c r="CI35" s="354"/>
      <c r="CJ35" s="354"/>
      <c r="CK35" s="354">
        <v>12</v>
      </c>
      <c r="CL35" s="354"/>
      <c r="CM35" s="354"/>
      <c r="CN35" s="354"/>
      <c r="CO35" s="354"/>
      <c r="CP35" s="358"/>
      <c r="CQ35" s="48"/>
      <c r="CR35" s="354"/>
      <c r="CS35" s="354"/>
      <c r="CT35" s="355"/>
      <c r="CU35" s="354"/>
      <c r="CV35" s="354"/>
      <c r="CW35" s="354"/>
      <c r="CX35" s="354"/>
      <c r="CY35" s="354"/>
      <c r="CZ35" s="354"/>
      <c r="DA35" s="356"/>
      <c r="DB35" s="356"/>
      <c r="DC35" s="356"/>
      <c r="DD35" s="356"/>
      <c r="DE35" s="356"/>
      <c r="DF35" s="356"/>
      <c r="DG35" s="356"/>
      <c r="DH35" s="356"/>
      <c r="DI35" s="356"/>
      <c r="DJ35" s="356"/>
      <c r="DK35" s="354"/>
      <c r="DL35" s="354"/>
      <c r="DM35" s="354"/>
      <c r="DN35" s="354"/>
      <c r="DO35" s="354"/>
      <c r="DP35" s="354"/>
      <c r="DQ35" s="354">
        <v>2</v>
      </c>
      <c r="DR35" s="354"/>
      <c r="DS35" s="354">
        <v>1</v>
      </c>
      <c r="DT35" s="354"/>
      <c r="DU35" s="354">
        <v>3</v>
      </c>
      <c r="DV35" s="354"/>
      <c r="DW35" s="354"/>
      <c r="DX35" s="354"/>
      <c r="DY35" s="354"/>
      <c r="DZ35" s="357"/>
      <c r="EA35" s="356"/>
      <c r="EB35" s="356"/>
      <c r="EC35" s="356"/>
      <c r="ED35" s="356"/>
      <c r="EE35" s="358"/>
      <c r="EF35" s="48"/>
      <c r="EG35" s="46"/>
      <c r="EH35" s="46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8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354"/>
      <c r="FR35" s="354"/>
      <c r="FS35" s="354"/>
      <c r="FT35" s="354"/>
      <c r="FU35" s="354"/>
      <c r="FV35" s="354"/>
      <c r="FW35" s="354"/>
      <c r="FX35" s="354"/>
      <c r="FY35" s="354"/>
      <c r="FZ35" s="354"/>
      <c r="GA35" s="354"/>
      <c r="GB35" s="354"/>
      <c r="GC35" s="354"/>
      <c r="GD35" s="354"/>
      <c r="GE35" s="354"/>
      <c r="GF35" s="354"/>
      <c r="GG35" s="354"/>
      <c r="GH35" s="354"/>
      <c r="GI35" s="354"/>
      <c r="GJ35" s="354"/>
      <c r="GK35" s="354"/>
      <c r="GL35" s="354"/>
      <c r="GM35" s="354"/>
      <c r="GN35" s="354"/>
      <c r="GO35" s="354"/>
      <c r="GP35" s="354"/>
      <c r="GQ35" s="354"/>
      <c r="GR35" s="354"/>
      <c r="GS35" s="354"/>
      <c r="GT35" s="354"/>
      <c r="GU35" s="354"/>
      <c r="GV35" s="354"/>
      <c r="GW35" s="354"/>
      <c r="GX35" s="354"/>
      <c r="GY35" s="354"/>
      <c r="GZ35" s="354"/>
      <c r="HA35" s="354"/>
      <c r="HB35" s="354">
        <v>120</v>
      </c>
      <c r="HC35" s="354"/>
      <c r="HD35" s="354"/>
      <c r="HE35" s="354">
        <v>120</v>
      </c>
      <c r="HF35" s="354"/>
      <c r="HG35" s="354"/>
      <c r="HH35" s="354"/>
      <c r="HI35" s="354"/>
      <c r="HJ35" s="354"/>
      <c r="HK35" s="354">
        <v>10</v>
      </c>
      <c r="HL35" s="354">
        <v>72</v>
      </c>
      <c r="HM35" s="354">
        <v>100</v>
      </c>
      <c r="HN35" s="354">
        <v>40</v>
      </c>
      <c r="HO35" s="354"/>
      <c r="HP35" s="354"/>
      <c r="HQ35" s="354"/>
      <c r="HR35" s="354"/>
      <c r="HS35" s="354"/>
      <c r="HT35" s="354"/>
      <c r="HU35" s="354"/>
      <c r="HV35" s="354">
        <v>96</v>
      </c>
      <c r="HW35" s="354">
        <v>48</v>
      </c>
      <c r="HX35" s="354"/>
      <c r="HY35" s="354"/>
      <c r="HZ35" s="354"/>
      <c r="IA35" s="354">
        <v>96</v>
      </c>
      <c r="IB35" s="354"/>
      <c r="IC35" s="354">
        <v>48</v>
      </c>
      <c r="ID35" s="354"/>
      <c r="IE35" s="354"/>
      <c r="IF35" s="354">
        <v>72</v>
      </c>
      <c r="IG35" s="354"/>
      <c r="IH35" s="354"/>
      <c r="II35" s="354"/>
      <c r="IJ35" s="354"/>
      <c r="IK35" s="354"/>
      <c r="IL35" s="354"/>
      <c r="IM35" s="354">
        <v>48</v>
      </c>
      <c r="IN35" s="354"/>
      <c r="IO35" s="354">
        <v>48</v>
      </c>
      <c r="IP35" s="354">
        <v>48</v>
      </c>
      <c r="IQ35" s="354"/>
      <c r="IR35" s="50"/>
      <c r="IS35" s="47"/>
      <c r="IT35" s="47"/>
      <c r="IU35" s="47"/>
      <c r="IV35" s="47"/>
      <c r="IW35" s="47"/>
      <c r="IX35" s="47"/>
      <c r="IY35" s="47"/>
      <c r="IZ35" s="47"/>
      <c r="JA35" s="47"/>
      <c r="JB35" s="47"/>
      <c r="JC35" s="47"/>
      <c r="JD35" s="47"/>
      <c r="JE35" s="651"/>
      <c r="JF35" s="47"/>
      <c r="JG35" s="47"/>
      <c r="JH35" s="47"/>
      <c r="JI35" s="47"/>
      <c r="JJ35" s="47"/>
      <c r="JK35" s="47"/>
      <c r="JL35" s="354"/>
      <c r="JM35" s="354"/>
      <c r="JN35" s="354"/>
      <c r="JO35" s="354"/>
      <c r="JP35" s="354"/>
      <c r="JQ35" s="354"/>
      <c r="JR35" s="354"/>
      <c r="JS35" s="354"/>
      <c r="JT35" s="354"/>
      <c r="JU35" s="354"/>
      <c r="JV35" s="354"/>
      <c r="JW35" s="354"/>
      <c r="JX35" s="354"/>
      <c r="JY35" s="354"/>
      <c r="JZ35" s="354"/>
      <c r="KA35" s="354"/>
      <c r="KB35" s="354"/>
      <c r="KC35" s="354"/>
      <c r="KD35" s="354"/>
      <c r="KE35" s="354"/>
      <c r="KF35" s="354"/>
      <c r="KG35" s="354"/>
      <c r="KH35" s="354"/>
      <c r="KI35" s="354"/>
      <c r="KJ35" s="354">
        <v>48</v>
      </c>
      <c r="KK35" s="354"/>
      <c r="KL35" s="354"/>
      <c r="KM35" s="354"/>
      <c r="KN35" s="354"/>
      <c r="KO35" s="354"/>
      <c r="KP35" s="354"/>
      <c r="KQ35" s="354"/>
      <c r="KR35" s="354"/>
      <c r="KS35" s="354"/>
      <c r="KT35" s="354"/>
      <c r="KU35" s="354">
        <v>24</v>
      </c>
      <c r="KV35" s="51"/>
      <c r="KW35" s="47"/>
      <c r="KX35" s="47"/>
      <c r="KY35" s="47"/>
      <c r="KZ35" s="47"/>
      <c r="LA35" s="47"/>
      <c r="LB35" s="47"/>
      <c r="LC35" s="47"/>
      <c r="LD35" s="361"/>
      <c r="LE35" s="361"/>
      <c r="LF35" s="361"/>
      <c r="LG35" s="361"/>
      <c r="LH35" s="361"/>
      <c r="LI35" s="361"/>
      <c r="LJ35" s="361"/>
      <c r="LK35" s="361"/>
      <c r="LL35" s="361"/>
      <c r="LM35" s="361"/>
      <c r="LN35" s="361"/>
      <c r="LO35" s="361"/>
      <c r="LP35" s="354">
        <v>48</v>
      </c>
      <c r="LQ35" s="356"/>
      <c r="LR35" s="356"/>
      <c r="LS35" s="356"/>
      <c r="LT35" s="356"/>
      <c r="LU35" s="356"/>
      <c r="LV35" s="354"/>
      <c r="LW35" s="51"/>
      <c r="LX35" s="354"/>
      <c r="LY35" s="354"/>
      <c r="LZ35" s="354"/>
      <c r="MA35" s="354"/>
      <c r="MB35" s="363"/>
      <c r="MC35" s="363"/>
      <c r="MD35" s="354"/>
      <c r="ME35" s="354"/>
      <c r="MF35" s="354"/>
      <c r="MG35" s="354"/>
      <c r="MH35" s="354"/>
      <c r="MI35" s="354"/>
      <c r="MJ35" s="354"/>
      <c r="MK35" s="354"/>
      <c r="ML35" s="354"/>
      <c r="MM35" s="354"/>
      <c r="MN35" s="354"/>
      <c r="MO35" s="354"/>
      <c r="MP35" s="354"/>
      <c r="MQ35" s="354"/>
      <c r="MR35" s="354"/>
      <c r="MS35" s="51"/>
      <c r="MT35" s="364">
        <f t="shared" si="12"/>
        <v>966</v>
      </c>
      <c r="MU35" s="365">
        <f t="shared" si="13"/>
        <v>120</v>
      </c>
      <c r="MV35" s="366">
        <f t="shared" si="14"/>
        <v>1086</v>
      </c>
      <c r="MW35" s="365"/>
      <c r="MX35" s="365"/>
      <c r="MY35" s="54"/>
      <c r="MZ35" s="708">
        <v>7.99</v>
      </c>
      <c r="NA35" s="709">
        <v>2</v>
      </c>
      <c r="NB35" s="709">
        <f t="shared" si="15"/>
        <v>2172</v>
      </c>
      <c r="NC35" s="711"/>
      <c r="ND35" s="710">
        <v>8.77</v>
      </c>
      <c r="NE35" s="738">
        <f t="shared" si="44"/>
        <v>0.345522388059702</v>
      </c>
      <c r="NF35" s="743"/>
      <c r="NG35" s="739">
        <v>3000</v>
      </c>
      <c r="NH35" s="743"/>
      <c r="NI35" s="740">
        <f t="shared" si="17"/>
        <v>7612.36</v>
      </c>
      <c r="NJ35" s="738"/>
      <c r="NK35" s="745">
        <v>44835</v>
      </c>
      <c r="NL35" s="746">
        <v>44835</v>
      </c>
      <c r="NM35" s="739">
        <f ca="1" t="shared" si="19"/>
        <v>8.06666666666667</v>
      </c>
      <c r="NN35" s="739">
        <f ca="1" t="shared" si="20"/>
        <v>242</v>
      </c>
      <c r="NO35" s="743"/>
      <c r="NP35" s="739">
        <f t="shared" si="21"/>
        <v>1086</v>
      </c>
      <c r="NQ35" s="761">
        <f t="shared" si="22"/>
        <v>2.50230414746544</v>
      </c>
      <c r="NR35" s="739">
        <f ca="1" t="shared" si="23"/>
        <v>3.77413642076399</v>
      </c>
      <c r="NS35" s="739">
        <f t="shared" si="24"/>
        <v>868</v>
      </c>
      <c r="NT35" s="743"/>
      <c r="NU35" s="739">
        <f ca="1" t="shared" si="25"/>
        <v>134.628099173554</v>
      </c>
      <c r="NV35" s="769">
        <f ca="1" t="shared" si="26"/>
        <v>4.48760330578512</v>
      </c>
      <c r="NW35" s="769">
        <f ca="1" t="shared" si="27"/>
        <v>193.421731123389</v>
      </c>
      <c r="NX35" s="743"/>
      <c r="NY35" s="743"/>
      <c r="NZ35" s="743"/>
      <c r="OA35" s="743"/>
      <c r="OB35" s="743"/>
      <c r="OC35" s="743"/>
      <c r="OD35" s="743"/>
      <c r="OE35" s="743">
        <f t="shared" si="28"/>
        <v>0</v>
      </c>
      <c r="OF35" s="743">
        <f t="shared" si="29"/>
        <v>0</v>
      </c>
      <c r="OG35" s="743">
        <f t="shared" si="30"/>
        <v>0</v>
      </c>
      <c r="OH35" s="743">
        <f t="shared" si="31"/>
        <v>0</v>
      </c>
      <c r="OI35" s="743">
        <f t="shared" si="32"/>
        <v>0</v>
      </c>
      <c r="OJ35" s="739">
        <f t="shared" si="33"/>
        <v>0</v>
      </c>
      <c r="OK35" s="739">
        <f t="shared" si="34"/>
        <v>0</v>
      </c>
      <c r="OL35" s="739">
        <f t="shared" si="35"/>
        <v>0</v>
      </c>
      <c r="OM35" s="739">
        <f t="shared" si="36"/>
        <v>0</v>
      </c>
      <c r="ON35" s="739">
        <f t="shared" si="37"/>
        <v>390</v>
      </c>
      <c r="OO35" s="739">
        <f t="shared" si="38"/>
        <v>288</v>
      </c>
      <c r="OP35" s="739"/>
      <c r="OQ35" s="739">
        <f t="shared" si="39"/>
        <v>240</v>
      </c>
      <c r="OR35" s="739">
        <f t="shared" si="40"/>
        <v>918</v>
      </c>
      <c r="OS35" s="739">
        <f t="shared" si="41"/>
        <v>0</v>
      </c>
      <c r="OT35" s="739">
        <f t="shared" si="42"/>
        <v>-168</v>
      </c>
      <c r="OU35" s="743"/>
      <c r="OV35" s="743"/>
      <c r="OW35" s="743"/>
      <c r="OX35" s="743"/>
      <c r="OY35" s="743"/>
      <c r="OZ35" s="743"/>
      <c r="PA35" s="743"/>
      <c r="PB35" s="743"/>
      <c r="PC35" s="743"/>
      <c r="PD35" s="743"/>
      <c r="PE35" s="743"/>
      <c r="PF35" s="743"/>
      <c r="PG35" s="743"/>
    </row>
    <row r="36" s="28" customFormat="1" customHeight="1" spans="1:423">
      <c r="A36" s="95" t="s">
        <v>1610</v>
      </c>
      <c r="B36" s="415" t="s">
        <v>1626</v>
      </c>
      <c r="C36" s="95" t="s">
        <v>1747</v>
      </c>
      <c r="D36" s="95" t="s">
        <v>3767</v>
      </c>
      <c r="E36" s="95" t="s">
        <v>1396</v>
      </c>
      <c r="F36" s="104" t="s">
        <v>1779</v>
      </c>
      <c r="G36" s="416" t="s">
        <v>3779</v>
      </c>
      <c r="H36" s="98" t="s">
        <v>3113</v>
      </c>
      <c r="I36" s="99"/>
      <c r="J36" s="114"/>
      <c r="K36" s="456"/>
      <c r="L36" s="150">
        <f t="shared" si="8"/>
        <v>1085</v>
      </c>
      <c r="M36" s="151">
        <f t="shared" si="9"/>
        <v>1085</v>
      </c>
      <c r="N36" s="455"/>
      <c r="O36" s="37"/>
      <c r="P36" s="36"/>
      <c r="Q36" s="33">
        <f t="shared" si="10"/>
        <v>0</v>
      </c>
      <c r="R36" s="34">
        <f t="shared" si="11"/>
        <v>2000</v>
      </c>
      <c r="S36" s="346"/>
      <c r="T36" s="346"/>
      <c r="U36" s="346"/>
      <c r="V36" s="346"/>
      <c r="W36" s="346"/>
      <c r="X36" s="347"/>
      <c r="Y36" s="348"/>
      <c r="Z36" s="348"/>
      <c r="AA36" s="348"/>
      <c r="AB36" s="348"/>
      <c r="AC36" s="506"/>
      <c r="AD36" s="348"/>
      <c r="AE36" s="348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>
        <v>2000</v>
      </c>
      <c r="AQ36" s="346"/>
      <c r="AR36" s="346"/>
      <c r="AS36" s="346"/>
      <c r="AT36" s="346"/>
      <c r="AU36" s="346"/>
      <c r="AV36" s="346"/>
      <c r="AW36" s="346"/>
      <c r="AX36" s="346"/>
      <c r="AY36" s="349"/>
      <c r="AZ36" s="48"/>
      <c r="BA36" s="48"/>
      <c r="BB36" s="48"/>
      <c r="BC36" s="48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354"/>
      <c r="BT36" s="354"/>
      <c r="BU36" s="354"/>
      <c r="BV36" s="354"/>
      <c r="BW36" s="354"/>
      <c r="BX36" s="354"/>
      <c r="BY36" s="354"/>
      <c r="BZ36" s="354"/>
      <c r="CA36" s="354"/>
      <c r="CB36" s="354"/>
      <c r="CC36" s="354"/>
      <c r="CD36" s="354"/>
      <c r="CE36" s="354"/>
      <c r="CF36" s="354"/>
      <c r="CG36" s="354">
        <v>24</v>
      </c>
      <c r="CH36" s="354">
        <v>4</v>
      </c>
      <c r="CI36" s="354"/>
      <c r="CJ36" s="354"/>
      <c r="CK36" s="354">
        <v>12</v>
      </c>
      <c r="CL36" s="354"/>
      <c r="CM36" s="354"/>
      <c r="CN36" s="354"/>
      <c r="CO36" s="354"/>
      <c r="CP36" s="358"/>
      <c r="CQ36" s="48"/>
      <c r="CR36" s="354"/>
      <c r="CS36" s="354"/>
      <c r="CT36" s="355"/>
      <c r="CU36" s="354"/>
      <c r="CV36" s="354"/>
      <c r="CW36" s="354"/>
      <c r="CX36" s="354"/>
      <c r="CY36" s="354"/>
      <c r="CZ36" s="354"/>
      <c r="DA36" s="356"/>
      <c r="DB36" s="356"/>
      <c r="DC36" s="356"/>
      <c r="DD36" s="356"/>
      <c r="DE36" s="356"/>
      <c r="DF36" s="356"/>
      <c r="DG36" s="356"/>
      <c r="DH36" s="356"/>
      <c r="DI36" s="356"/>
      <c r="DJ36" s="356"/>
      <c r="DK36" s="354"/>
      <c r="DL36" s="354"/>
      <c r="DM36" s="354"/>
      <c r="DN36" s="354"/>
      <c r="DO36" s="354"/>
      <c r="DP36" s="354"/>
      <c r="DQ36" s="354">
        <v>2</v>
      </c>
      <c r="DR36" s="354"/>
      <c r="DS36" s="354"/>
      <c r="DT36" s="354"/>
      <c r="DU36" s="354">
        <v>3</v>
      </c>
      <c r="DV36" s="354"/>
      <c r="DW36" s="354"/>
      <c r="DX36" s="354"/>
      <c r="DY36" s="354"/>
      <c r="DZ36" s="357"/>
      <c r="EA36" s="356"/>
      <c r="EB36" s="356"/>
      <c r="EC36" s="356"/>
      <c r="ED36" s="356"/>
      <c r="EE36" s="358"/>
      <c r="EF36" s="48"/>
      <c r="EG36" s="46"/>
      <c r="EH36" s="46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8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354"/>
      <c r="FR36" s="354"/>
      <c r="FS36" s="354"/>
      <c r="FT36" s="354"/>
      <c r="FU36" s="354"/>
      <c r="FV36" s="354"/>
      <c r="FW36" s="354"/>
      <c r="FX36" s="354"/>
      <c r="FY36" s="354"/>
      <c r="FZ36" s="354"/>
      <c r="GA36" s="354"/>
      <c r="GB36" s="354"/>
      <c r="GC36" s="354"/>
      <c r="GD36" s="354"/>
      <c r="GE36" s="354"/>
      <c r="GF36" s="354"/>
      <c r="GG36" s="354"/>
      <c r="GH36" s="354"/>
      <c r="GI36" s="354"/>
      <c r="GJ36" s="354"/>
      <c r="GK36" s="354"/>
      <c r="GL36" s="354"/>
      <c r="GM36" s="354"/>
      <c r="GN36" s="354"/>
      <c r="GO36" s="354"/>
      <c r="GP36" s="354"/>
      <c r="GQ36" s="354"/>
      <c r="GR36" s="354"/>
      <c r="GS36" s="354"/>
      <c r="GT36" s="354"/>
      <c r="GU36" s="354"/>
      <c r="GV36" s="354"/>
      <c r="GW36" s="354"/>
      <c r="GX36" s="354"/>
      <c r="GY36" s="354"/>
      <c r="GZ36" s="354"/>
      <c r="HA36" s="354"/>
      <c r="HB36" s="354">
        <v>120</v>
      </c>
      <c r="HC36" s="354"/>
      <c r="HD36" s="354"/>
      <c r="HE36" s="354">
        <v>48</v>
      </c>
      <c r="HF36" s="354"/>
      <c r="HG36" s="354"/>
      <c r="HH36" s="354"/>
      <c r="HI36" s="354"/>
      <c r="HJ36" s="354"/>
      <c r="HK36" s="354">
        <v>10</v>
      </c>
      <c r="HL36" s="354">
        <v>72</v>
      </c>
      <c r="HM36" s="354">
        <v>100</v>
      </c>
      <c r="HN36" s="354">
        <v>40</v>
      </c>
      <c r="HO36" s="354"/>
      <c r="HP36" s="354"/>
      <c r="HQ36" s="354"/>
      <c r="HR36" s="354"/>
      <c r="HS36" s="354"/>
      <c r="HT36" s="354"/>
      <c r="HU36" s="354"/>
      <c r="HV36" s="354"/>
      <c r="HW36" s="354"/>
      <c r="HX36" s="354"/>
      <c r="HY36" s="354"/>
      <c r="HZ36" s="354"/>
      <c r="IA36" s="354">
        <v>96</v>
      </c>
      <c r="IB36" s="354"/>
      <c r="IC36" s="354">
        <v>48</v>
      </c>
      <c r="ID36" s="354"/>
      <c r="IE36" s="354"/>
      <c r="IF36" s="354">
        <v>72</v>
      </c>
      <c r="IG36" s="354"/>
      <c r="IH36" s="354"/>
      <c r="II36" s="354"/>
      <c r="IJ36" s="354"/>
      <c r="IK36" s="354"/>
      <c r="IL36" s="354"/>
      <c r="IM36" s="354">
        <v>48</v>
      </c>
      <c r="IN36" s="354"/>
      <c r="IO36" s="354"/>
      <c r="IP36" s="354">
        <v>48</v>
      </c>
      <c r="IQ36" s="354">
        <v>96</v>
      </c>
      <c r="IR36" s="50"/>
      <c r="IS36" s="47"/>
      <c r="IT36" s="47"/>
      <c r="IU36" s="47"/>
      <c r="IV36" s="47"/>
      <c r="IW36" s="47"/>
      <c r="IX36" s="47"/>
      <c r="IY36" s="47"/>
      <c r="IZ36" s="47"/>
      <c r="JA36" s="47"/>
      <c r="JB36" s="47"/>
      <c r="JC36" s="47"/>
      <c r="JD36" s="47"/>
      <c r="JE36" s="651"/>
      <c r="JF36" s="47"/>
      <c r="JG36" s="47"/>
      <c r="JH36" s="47"/>
      <c r="JI36" s="47"/>
      <c r="JJ36" s="47"/>
      <c r="JK36" s="47"/>
      <c r="JL36" s="354"/>
      <c r="JM36" s="354"/>
      <c r="JN36" s="354"/>
      <c r="JO36" s="354"/>
      <c r="JP36" s="354"/>
      <c r="JQ36" s="354"/>
      <c r="JR36" s="354"/>
      <c r="JS36" s="354"/>
      <c r="JT36" s="354"/>
      <c r="JU36" s="354"/>
      <c r="JV36" s="354"/>
      <c r="JW36" s="354"/>
      <c r="JX36" s="354"/>
      <c r="JY36" s="354"/>
      <c r="JZ36" s="354"/>
      <c r="KA36" s="354"/>
      <c r="KB36" s="354"/>
      <c r="KC36" s="354"/>
      <c r="KD36" s="354"/>
      <c r="KE36" s="354"/>
      <c r="KF36" s="354"/>
      <c r="KG36" s="354"/>
      <c r="KH36" s="354"/>
      <c r="KI36" s="354"/>
      <c r="KJ36" s="354"/>
      <c r="KK36" s="354"/>
      <c r="KL36" s="354"/>
      <c r="KM36" s="354"/>
      <c r="KN36" s="354"/>
      <c r="KO36" s="354"/>
      <c r="KP36" s="354"/>
      <c r="KQ36" s="354"/>
      <c r="KR36" s="354"/>
      <c r="KS36" s="354"/>
      <c r="KT36" s="354"/>
      <c r="KU36" s="354">
        <v>24</v>
      </c>
      <c r="KV36" s="51"/>
      <c r="KW36" s="47"/>
      <c r="KX36" s="47"/>
      <c r="KY36" s="47"/>
      <c r="KZ36" s="47"/>
      <c r="LA36" s="47"/>
      <c r="LB36" s="47"/>
      <c r="LC36" s="47"/>
      <c r="LD36" s="361"/>
      <c r="LE36" s="361"/>
      <c r="LF36" s="361"/>
      <c r="LG36" s="361"/>
      <c r="LH36" s="361"/>
      <c r="LI36" s="361"/>
      <c r="LJ36" s="361"/>
      <c r="LK36" s="361"/>
      <c r="LL36" s="361"/>
      <c r="LM36" s="361"/>
      <c r="LN36" s="361"/>
      <c r="LO36" s="361"/>
      <c r="LP36" s="354">
        <v>48</v>
      </c>
      <c r="LQ36" s="356"/>
      <c r="LR36" s="356"/>
      <c r="LS36" s="356"/>
      <c r="LT36" s="356"/>
      <c r="LU36" s="356"/>
      <c r="LV36" s="354"/>
      <c r="LW36" s="51"/>
      <c r="LX36" s="354"/>
      <c r="LY36" s="354"/>
      <c r="LZ36" s="354"/>
      <c r="MA36" s="354"/>
      <c r="MB36" s="363"/>
      <c r="MC36" s="363"/>
      <c r="MD36" s="354"/>
      <c r="ME36" s="354"/>
      <c r="MF36" s="354"/>
      <c r="MG36" s="354"/>
      <c r="MH36" s="354"/>
      <c r="MI36" s="354"/>
      <c r="MJ36" s="354"/>
      <c r="MK36" s="354"/>
      <c r="ML36" s="354"/>
      <c r="MM36" s="354"/>
      <c r="MN36" s="354"/>
      <c r="MO36" s="354"/>
      <c r="MP36" s="354"/>
      <c r="MQ36" s="354"/>
      <c r="MR36" s="354"/>
      <c r="MS36" s="51"/>
      <c r="MT36" s="364">
        <f t="shared" si="12"/>
        <v>798</v>
      </c>
      <c r="MU36" s="365">
        <f t="shared" si="13"/>
        <v>72</v>
      </c>
      <c r="MV36" s="366">
        <f t="shared" si="14"/>
        <v>870</v>
      </c>
      <c r="MW36" s="365"/>
      <c r="MX36" s="365"/>
      <c r="MY36" s="54"/>
      <c r="MZ36" s="708">
        <v>7.99</v>
      </c>
      <c r="NA36" s="709">
        <v>2</v>
      </c>
      <c r="NB36" s="709">
        <f t="shared" si="15"/>
        <v>1740</v>
      </c>
      <c r="NC36" s="711"/>
      <c r="ND36" s="710">
        <v>8.77</v>
      </c>
      <c r="NE36" s="738">
        <f t="shared" si="44"/>
        <v>0.345522388059702</v>
      </c>
      <c r="NF36" s="743"/>
      <c r="NG36" s="739">
        <v>3000</v>
      </c>
      <c r="NH36" s="743"/>
      <c r="NI36" s="740">
        <f t="shared" si="17"/>
        <v>9515.45</v>
      </c>
      <c r="NJ36" s="738"/>
      <c r="NK36" s="745">
        <v>44835</v>
      </c>
      <c r="NL36" s="746">
        <v>44835</v>
      </c>
      <c r="NM36" s="739">
        <f ca="1" t="shared" si="19"/>
        <v>8.06666666666667</v>
      </c>
      <c r="NN36" s="739">
        <f ca="1" t="shared" si="20"/>
        <v>242</v>
      </c>
      <c r="NO36" s="743"/>
      <c r="NP36" s="739">
        <f t="shared" si="21"/>
        <v>870</v>
      </c>
      <c r="NQ36" s="761">
        <f t="shared" si="22"/>
        <v>1.6036866359447</v>
      </c>
      <c r="NR36" s="739">
        <f ca="1" t="shared" si="23"/>
        <v>2.41878356247858</v>
      </c>
      <c r="NS36" s="739">
        <f t="shared" si="24"/>
        <v>1085</v>
      </c>
      <c r="NT36" s="743"/>
      <c r="NU36" s="739">
        <f ca="1" t="shared" si="25"/>
        <v>107.851239669421</v>
      </c>
      <c r="NV36" s="769">
        <f ca="1" t="shared" si="26"/>
        <v>3.59504132231405</v>
      </c>
      <c r="NW36" s="769">
        <f ca="1" t="shared" si="27"/>
        <v>301.804597701149</v>
      </c>
      <c r="NX36" s="743"/>
      <c r="NY36" s="743"/>
      <c r="NZ36" s="743"/>
      <c r="OA36" s="743"/>
      <c r="OB36" s="743"/>
      <c r="OC36" s="743"/>
      <c r="OD36" s="743"/>
      <c r="OE36" s="743">
        <f t="shared" si="28"/>
        <v>0</v>
      </c>
      <c r="OF36" s="743">
        <f t="shared" si="29"/>
        <v>0</v>
      </c>
      <c r="OG36" s="743">
        <f t="shared" si="30"/>
        <v>0</v>
      </c>
      <c r="OH36" s="743">
        <f t="shared" si="31"/>
        <v>0</v>
      </c>
      <c r="OI36" s="743">
        <f t="shared" si="32"/>
        <v>0</v>
      </c>
      <c r="OJ36" s="739">
        <f t="shared" si="33"/>
        <v>0</v>
      </c>
      <c r="OK36" s="739">
        <f t="shared" si="34"/>
        <v>0</v>
      </c>
      <c r="OL36" s="739">
        <f t="shared" si="35"/>
        <v>0</v>
      </c>
      <c r="OM36" s="739">
        <f t="shared" si="36"/>
        <v>0</v>
      </c>
      <c r="ON36" s="739">
        <f t="shared" si="37"/>
        <v>318</v>
      </c>
      <c r="OO36" s="739">
        <f t="shared" si="38"/>
        <v>96</v>
      </c>
      <c r="OP36" s="739"/>
      <c r="OQ36" s="739">
        <f t="shared" si="39"/>
        <v>240</v>
      </c>
      <c r="OR36" s="739">
        <f t="shared" si="40"/>
        <v>654</v>
      </c>
      <c r="OS36" s="739">
        <f t="shared" si="41"/>
        <v>0</v>
      </c>
      <c r="OT36" s="739">
        <f t="shared" si="42"/>
        <v>-216</v>
      </c>
      <c r="OU36" s="743"/>
      <c r="OV36" s="743"/>
      <c r="OW36" s="743"/>
      <c r="OX36" s="743"/>
      <c r="OY36" s="743"/>
      <c r="OZ36" s="743"/>
      <c r="PA36" s="743"/>
      <c r="PB36" s="743"/>
      <c r="PC36" s="743"/>
      <c r="PD36" s="743"/>
      <c r="PE36" s="743"/>
      <c r="PF36" s="743"/>
      <c r="PG36" s="743"/>
    </row>
    <row r="37" s="28" customFormat="1" customHeight="1" spans="1:423">
      <c r="A37" s="95" t="s">
        <v>1610</v>
      </c>
      <c r="B37" s="415" t="s">
        <v>1626</v>
      </c>
      <c r="C37" s="95" t="s">
        <v>1645</v>
      </c>
      <c r="D37" s="95" t="s">
        <v>1646</v>
      </c>
      <c r="E37" s="95" t="s">
        <v>1396</v>
      </c>
      <c r="F37" s="102" t="s">
        <v>1782</v>
      </c>
      <c r="G37" s="416" t="s">
        <v>1783</v>
      </c>
      <c r="H37" s="98" t="s">
        <v>1784</v>
      </c>
      <c r="I37" s="99"/>
      <c r="J37" s="114"/>
      <c r="K37" s="456"/>
      <c r="L37" s="150">
        <f t="shared" si="8"/>
        <v>580</v>
      </c>
      <c r="M37" s="151">
        <f t="shared" si="9"/>
        <v>580</v>
      </c>
      <c r="N37" s="455"/>
      <c r="O37" s="37"/>
      <c r="P37" s="36"/>
      <c r="Q37" s="33">
        <f t="shared" si="10"/>
        <v>0</v>
      </c>
      <c r="R37" s="34">
        <f t="shared" si="11"/>
        <v>1000</v>
      </c>
      <c r="S37" s="346"/>
      <c r="T37" s="346"/>
      <c r="U37" s="346"/>
      <c r="V37" s="346"/>
      <c r="W37" s="346"/>
      <c r="X37" s="347"/>
      <c r="Y37" s="348"/>
      <c r="Z37" s="348"/>
      <c r="AA37" s="348"/>
      <c r="AB37" s="348"/>
      <c r="AC37" s="506"/>
      <c r="AD37" s="348"/>
      <c r="AE37" s="348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>
        <v>1000</v>
      </c>
      <c r="AQ37" s="346"/>
      <c r="AR37" s="346"/>
      <c r="AS37" s="346"/>
      <c r="AT37" s="346"/>
      <c r="AU37" s="346"/>
      <c r="AV37" s="346"/>
      <c r="AW37" s="346"/>
      <c r="AX37" s="346"/>
      <c r="AY37" s="349"/>
      <c r="AZ37" s="48"/>
      <c r="BA37" s="48"/>
      <c r="BB37" s="48"/>
      <c r="BC37" s="48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354"/>
      <c r="BT37" s="354"/>
      <c r="BU37" s="354"/>
      <c r="BV37" s="354"/>
      <c r="BW37" s="354"/>
      <c r="BX37" s="354"/>
      <c r="BY37" s="354"/>
      <c r="BZ37" s="354"/>
      <c r="CA37" s="354"/>
      <c r="CB37" s="354"/>
      <c r="CC37" s="354"/>
      <c r="CD37" s="354"/>
      <c r="CE37" s="354"/>
      <c r="CF37" s="354"/>
      <c r="CG37" s="354"/>
      <c r="CH37" s="354">
        <v>4</v>
      </c>
      <c r="CI37" s="354"/>
      <c r="CJ37" s="354"/>
      <c r="CK37" s="354"/>
      <c r="CL37" s="354"/>
      <c r="CM37" s="354"/>
      <c r="CN37" s="354"/>
      <c r="CO37" s="354"/>
      <c r="CP37" s="358"/>
      <c r="CQ37" s="48"/>
      <c r="CR37" s="354"/>
      <c r="CS37" s="354"/>
      <c r="CT37" s="355"/>
      <c r="CU37" s="354"/>
      <c r="CV37" s="354"/>
      <c r="CW37" s="354"/>
      <c r="CX37" s="354"/>
      <c r="CY37" s="354"/>
      <c r="CZ37" s="354"/>
      <c r="DA37" s="356"/>
      <c r="DB37" s="356"/>
      <c r="DC37" s="356"/>
      <c r="DD37" s="356"/>
      <c r="DE37" s="356"/>
      <c r="DF37" s="356"/>
      <c r="DG37" s="356"/>
      <c r="DH37" s="354">
        <v>1</v>
      </c>
      <c r="DI37" s="354"/>
      <c r="DJ37" s="354"/>
      <c r="DK37" s="354"/>
      <c r="DL37" s="354"/>
      <c r="DM37" s="354"/>
      <c r="DN37" s="354"/>
      <c r="DO37" s="354"/>
      <c r="DP37" s="354"/>
      <c r="DQ37" s="354">
        <v>2</v>
      </c>
      <c r="DR37" s="354"/>
      <c r="DS37" s="354"/>
      <c r="DT37" s="354"/>
      <c r="DU37" s="354">
        <v>1</v>
      </c>
      <c r="DV37" s="354"/>
      <c r="DW37" s="354"/>
      <c r="DX37" s="354"/>
      <c r="DY37" s="354"/>
      <c r="DZ37" s="357"/>
      <c r="EA37" s="356"/>
      <c r="EB37" s="356"/>
      <c r="EC37" s="356"/>
      <c r="ED37" s="356"/>
      <c r="EE37" s="358"/>
      <c r="EF37" s="48"/>
      <c r="EG37" s="46"/>
      <c r="EH37" s="46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8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354"/>
      <c r="FR37" s="354"/>
      <c r="FS37" s="354"/>
      <c r="FT37" s="354"/>
      <c r="FU37" s="354"/>
      <c r="FV37" s="354"/>
      <c r="FW37" s="354"/>
      <c r="FX37" s="354"/>
      <c r="FY37" s="354"/>
      <c r="FZ37" s="354"/>
      <c r="GA37" s="354"/>
      <c r="GB37" s="354"/>
      <c r="GC37" s="354"/>
      <c r="GD37" s="354"/>
      <c r="GE37" s="354"/>
      <c r="GF37" s="354"/>
      <c r="GG37" s="354"/>
      <c r="GH37" s="354"/>
      <c r="GI37" s="354"/>
      <c r="GJ37" s="354"/>
      <c r="GK37" s="354"/>
      <c r="GL37" s="354"/>
      <c r="GM37" s="354"/>
      <c r="GN37" s="354"/>
      <c r="GO37" s="354"/>
      <c r="GP37" s="354"/>
      <c r="GQ37" s="354"/>
      <c r="GR37" s="354"/>
      <c r="GS37" s="354"/>
      <c r="GT37" s="354"/>
      <c r="GU37" s="354"/>
      <c r="GV37" s="354"/>
      <c r="GW37" s="354"/>
      <c r="GX37" s="354"/>
      <c r="GY37" s="354"/>
      <c r="GZ37" s="354"/>
      <c r="HA37" s="354"/>
      <c r="HB37" s="354">
        <v>50</v>
      </c>
      <c r="HC37" s="354"/>
      <c r="HD37" s="354"/>
      <c r="HE37" s="354">
        <v>48</v>
      </c>
      <c r="HF37" s="354"/>
      <c r="HG37" s="354"/>
      <c r="HH37" s="354"/>
      <c r="HI37" s="354"/>
      <c r="HJ37" s="354"/>
      <c r="HK37" s="354">
        <v>10</v>
      </c>
      <c r="HL37" s="354"/>
      <c r="HM37" s="354">
        <v>100</v>
      </c>
      <c r="HN37" s="354">
        <v>40</v>
      </c>
      <c r="HO37" s="354"/>
      <c r="HP37" s="354"/>
      <c r="HQ37" s="354"/>
      <c r="HR37" s="354"/>
      <c r="HS37" s="354"/>
      <c r="HT37" s="354"/>
      <c r="HU37" s="354"/>
      <c r="HV37" s="354">
        <v>52</v>
      </c>
      <c r="HW37" s="354"/>
      <c r="HX37" s="354">
        <v>40</v>
      </c>
      <c r="HY37" s="354"/>
      <c r="HZ37" s="354"/>
      <c r="IA37" s="354"/>
      <c r="IB37" s="354"/>
      <c r="IC37" s="354"/>
      <c r="ID37" s="354"/>
      <c r="IE37" s="354"/>
      <c r="IF37" s="354">
        <v>24</v>
      </c>
      <c r="IG37" s="354"/>
      <c r="IH37" s="354"/>
      <c r="II37" s="354"/>
      <c r="IJ37" s="354"/>
      <c r="IK37" s="354"/>
      <c r="IL37" s="354"/>
      <c r="IM37" s="354"/>
      <c r="IN37" s="354"/>
      <c r="IO37" s="354"/>
      <c r="IP37" s="354">
        <v>48</v>
      </c>
      <c r="IQ37" s="354"/>
      <c r="IR37" s="50"/>
      <c r="IS37" s="47"/>
      <c r="IT37" s="47"/>
      <c r="IU37" s="47"/>
      <c r="IV37" s="47"/>
      <c r="IW37" s="47"/>
      <c r="IX37" s="47"/>
      <c r="IY37" s="47"/>
      <c r="IZ37" s="47"/>
      <c r="JA37" s="47"/>
      <c r="JB37" s="47"/>
      <c r="JC37" s="47"/>
      <c r="JD37" s="47"/>
      <c r="JE37" s="651"/>
      <c r="JF37" s="47"/>
      <c r="JG37" s="47"/>
      <c r="JH37" s="47"/>
      <c r="JI37" s="47"/>
      <c r="JJ37" s="47"/>
      <c r="JK37" s="47"/>
      <c r="JL37" s="354"/>
      <c r="JM37" s="354"/>
      <c r="JN37" s="354"/>
      <c r="JO37" s="354"/>
      <c r="JP37" s="354"/>
      <c r="JQ37" s="354"/>
      <c r="JR37" s="354"/>
      <c r="JS37" s="354"/>
      <c r="JT37" s="354"/>
      <c r="JU37" s="354"/>
      <c r="JV37" s="354"/>
      <c r="JW37" s="354"/>
      <c r="JX37" s="354"/>
      <c r="JY37" s="354"/>
      <c r="JZ37" s="354"/>
      <c r="KA37" s="354"/>
      <c r="KB37" s="354"/>
      <c r="KC37" s="354"/>
      <c r="KD37" s="354"/>
      <c r="KE37" s="354"/>
      <c r="KF37" s="354"/>
      <c r="KG37" s="354"/>
      <c r="KH37" s="354"/>
      <c r="KI37" s="354"/>
      <c r="KJ37" s="354"/>
      <c r="KK37" s="354"/>
      <c r="KL37" s="354"/>
      <c r="KM37" s="354"/>
      <c r="KN37" s="354"/>
      <c r="KO37" s="354"/>
      <c r="KP37" s="354"/>
      <c r="KQ37" s="354"/>
      <c r="KR37" s="354"/>
      <c r="KS37" s="354"/>
      <c r="KT37" s="354"/>
      <c r="KU37" s="354"/>
      <c r="KV37" s="51"/>
      <c r="KW37" s="47"/>
      <c r="KX37" s="47"/>
      <c r="KY37" s="47"/>
      <c r="KZ37" s="47"/>
      <c r="LA37" s="47"/>
      <c r="LB37" s="47"/>
      <c r="LC37" s="47"/>
      <c r="LD37" s="361"/>
      <c r="LE37" s="361"/>
      <c r="LF37" s="361"/>
      <c r="LG37" s="361"/>
      <c r="LH37" s="361"/>
      <c r="LI37" s="361"/>
      <c r="LJ37" s="361"/>
      <c r="LK37" s="361"/>
      <c r="LL37" s="361"/>
      <c r="LM37" s="361"/>
      <c r="LN37" s="361"/>
      <c r="LO37" s="361"/>
      <c r="LP37" s="361"/>
      <c r="LQ37" s="354"/>
      <c r="LR37" s="354"/>
      <c r="LS37" s="354"/>
      <c r="LT37" s="354"/>
      <c r="LU37" s="354"/>
      <c r="LV37" s="354"/>
      <c r="LW37" s="51"/>
      <c r="LX37" s="354"/>
      <c r="LY37" s="354"/>
      <c r="LZ37" s="354"/>
      <c r="MA37" s="354"/>
      <c r="MB37" s="363"/>
      <c r="MC37" s="363"/>
      <c r="MD37" s="354"/>
      <c r="ME37" s="354"/>
      <c r="MF37" s="354"/>
      <c r="MG37" s="354"/>
      <c r="MH37" s="354"/>
      <c r="MI37" s="354"/>
      <c r="MJ37" s="354"/>
      <c r="MK37" s="354"/>
      <c r="ML37" s="354"/>
      <c r="MM37" s="354"/>
      <c r="MN37" s="354"/>
      <c r="MO37" s="354"/>
      <c r="MP37" s="354"/>
      <c r="MQ37" s="354"/>
      <c r="MR37" s="354"/>
      <c r="MS37" s="51"/>
      <c r="MT37" s="364">
        <f t="shared" si="12"/>
        <v>412</v>
      </c>
      <c r="MU37" s="365">
        <f t="shared" si="13"/>
        <v>0</v>
      </c>
      <c r="MV37" s="366">
        <f t="shared" si="14"/>
        <v>412</v>
      </c>
      <c r="MW37" s="365"/>
      <c r="MX37" s="365"/>
      <c r="MY37" s="54"/>
      <c r="MZ37" s="708">
        <v>7.99</v>
      </c>
      <c r="NA37" s="709">
        <v>2</v>
      </c>
      <c r="NB37" s="709">
        <f t="shared" si="15"/>
        <v>824</v>
      </c>
      <c r="NC37" s="711"/>
      <c r="ND37" s="711">
        <v>6.33</v>
      </c>
      <c r="NE37" s="738">
        <f t="shared" si="44"/>
        <v>0.527611940298507</v>
      </c>
      <c r="NF37" s="743"/>
      <c r="NG37" s="739">
        <v>3000</v>
      </c>
      <c r="NH37" s="743"/>
      <c r="NI37" s="740">
        <f t="shared" si="17"/>
        <v>3671.4</v>
      </c>
      <c r="NJ37" s="738"/>
      <c r="NK37" s="745">
        <v>44835</v>
      </c>
      <c r="NL37" s="746">
        <v>44835</v>
      </c>
      <c r="NM37" s="739">
        <f ca="1" t="shared" si="19"/>
        <v>8.06666666666667</v>
      </c>
      <c r="NN37" s="739">
        <f ca="1" t="shared" si="20"/>
        <v>242</v>
      </c>
      <c r="NO37" s="743"/>
      <c r="NP37" s="739">
        <f t="shared" si="21"/>
        <v>412</v>
      </c>
      <c r="NQ37" s="761">
        <f t="shared" si="22"/>
        <v>1.42068965517241</v>
      </c>
      <c r="NR37" s="739">
        <f ca="1" t="shared" si="23"/>
        <v>2.14277571957822</v>
      </c>
      <c r="NS37" s="739">
        <f t="shared" si="24"/>
        <v>580</v>
      </c>
      <c r="NT37" s="743"/>
      <c r="NU37" s="739">
        <f ca="1" t="shared" si="25"/>
        <v>51.0743801652893</v>
      </c>
      <c r="NV37" s="769">
        <f ca="1" t="shared" si="26"/>
        <v>1.70247933884298</v>
      </c>
      <c r="NW37" s="769">
        <f ca="1" t="shared" si="27"/>
        <v>340.679611650485</v>
      </c>
      <c r="NX37" s="743"/>
      <c r="NY37" s="743"/>
      <c r="NZ37" s="743"/>
      <c r="OA37" s="743"/>
      <c r="OB37" s="743"/>
      <c r="OC37" s="743"/>
      <c r="OD37" s="743"/>
      <c r="OE37" s="743">
        <f t="shared" si="28"/>
        <v>0</v>
      </c>
      <c r="OF37" s="743">
        <f t="shared" si="29"/>
        <v>0</v>
      </c>
      <c r="OG37" s="743">
        <f t="shared" si="30"/>
        <v>0</v>
      </c>
      <c r="OH37" s="743">
        <f t="shared" si="31"/>
        <v>0</v>
      </c>
      <c r="OI37" s="743">
        <f t="shared" si="32"/>
        <v>0</v>
      </c>
      <c r="OJ37" s="739">
        <f t="shared" si="33"/>
        <v>0</v>
      </c>
      <c r="OK37" s="739">
        <f t="shared" si="34"/>
        <v>0</v>
      </c>
      <c r="OL37" s="739">
        <f t="shared" si="35"/>
        <v>0</v>
      </c>
      <c r="OM37" s="739">
        <f t="shared" si="36"/>
        <v>0</v>
      </c>
      <c r="ON37" s="739">
        <f t="shared" si="37"/>
        <v>198</v>
      </c>
      <c r="OO37" s="739">
        <f t="shared" si="38"/>
        <v>52</v>
      </c>
      <c r="OP37" s="739"/>
      <c r="OQ37" s="739">
        <f t="shared" si="39"/>
        <v>114</v>
      </c>
      <c r="OR37" s="739">
        <f t="shared" si="40"/>
        <v>364</v>
      </c>
      <c r="OS37" s="739">
        <f t="shared" si="41"/>
        <v>0</v>
      </c>
      <c r="OT37" s="739">
        <f t="shared" si="42"/>
        <v>-48</v>
      </c>
      <c r="OU37" s="743"/>
      <c r="OV37" s="743"/>
      <c r="OW37" s="743"/>
      <c r="OX37" s="743"/>
      <c r="OY37" s="743"/>
      <c r="OZ37" s="743"/>
      <c r="PA37" s="743"/>
      <c r="PB37" s="743"/>
      <c r="PC37" s="743"/>
      <c r="PD37" s="743"/>
      <c r="PE37" s="743"/>
      <c r="PF37" s="743"/>
      <c r="PG37" s="743"/>
    </row>
    <row r="38" s="28" customFormat="1" customHeight="1" spans="1:423">
      <c r="A38" s="95" t="s">
        <v>1610</v>
      </c>
      <c r="B38" s="415" t="s">
        <v>1626</v>
      </c>
      <c r="C38" s="95" t="s">
        <v>1747</v>
      </c>
      <c r="D38" s="95" t="s">
        <v>1901</v>
      </c>
      <c r="E38" s="95" t="s">
        <v>1396</v>
      </c>
      <c r="F38" s="104" t="s">
        <v>1902</v>
      </c>
      <c r="G38" s="416" t="s">
        <v>1903</v>
      </c>
      <c r="H38" s="98" t="s">
        <v>1904</v>
      </c>
      <c r="I38" s="99"/>
      <c r="J38" s="114"/>
      <c r="K38" s="456"/>
      <c r="L38" s="150">
        <f t="shared" si="8"/>
        <v>3294</v>
      </c>
      <c r="M38" s="151">
        <f t="shared" si="9"/>
        <v>3294</v>
      </c>
      <c r="N38" s="455"/>
      <c r="O38" s="37"/>
      <c r="P38" s="36"/>
      <c r="Q38" s="33">
        <f t="shared" si="10"/>
        <v>0</v>
      </c>
      <c r="R38" s="34">
        <f t="shared" si="11"/>
        <v>6000</v>
      </c>
      <c r="S38" s="346"/>
      <c r="T38" s="346"/>
      <c r="V38" s="346"/>
      <c r="W38" s="346"/>
      <c r="X38" s="347"/>
      <c r="Y38" s="348"/>
      <c r="Z38" s="348"/>
      <c r="AA38" s="348"/>
      <c r="AB38" s="348"/>
      <c r="AC38" s="506"/>
      <c r="AD38" s="348"/>
      <c r="AE38" s="348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>
        <v>3000</v>
      </c>
      <c r="AQ38" s="346"/>
      <c r="AR38" s="346"/>
      <c r="AS38" s="346"/>
      <c r="AT38" s="346"/>
      <c r="AU38" s="346"/>
      <c r="AV38" s="346"/>
      <c r="AW38" s="346">
        <v>3000</v>
      </c>
      <c r="AX38" s="346"/>
      <c r="AY38" s="349"/>
      <c r="AZ38" s="48"/>
      <c r="BA38" s="48"/>
      <c r="BB38" s="48"/>
      <c r="BC38" s="48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354"/>
      <c r="BT38" s="354"/>
      <c r="BU38" s="354"/>
      <c r="BV38" s="354"/>
      <c r="BW38" s="354"/>
      <c r="BX38" s="354"/>
      <c r="BY38" s="354"/>
      <c r="BZ38" s="354"/>
      <c r="CA38" s="354"/>
      <c r="CB38" s="354"/>
      <c r="CC38" s="354"/>
      <c r="CD38" s="354"/>
      <c r="CE38" s="354"/>
      <c r="CF38" s="354"/>
      <c r="CG38" s="354">
        <v>24</v>
      </c>
      <c r="CH38" s="354">
        <v>12</v>
      </c>
      <c r="CI38" s="354">
        <v>24</v>
      </c>
      <c r="CJ38" s="354"/>
      <c r="CK38" s="354"/>
      <c r="CL38" s="354"/>
      <c r="CM38" s="354"/>
      <c r="CN38" s="354"/>
      <c r="CO38" s="354"/>
      <c r="CP38" s="358"/>
      <c r="CQ38" s="48"/>
      <c r="CR38" s="354"/>
      <c r="CS38" s="354"/>
      <c r="CT38" s="355"/>
      <c r="CU38" s="354"/>
      <c r="CV38" s="354"/>
      <c r="CW38" s="354"/>
      <c r="CX38" s="354"/>
      <c r="CY38" s="354"/>
      <c r="CZ38" s="354"/>
      <c r="DA38" s="356"/>
      <c r="DB38" s="356"/>
      <c r="DC38" s="356"/>
      <c r="DD38" s="356"/>
      <c r="DE38" s="356"/>
      <c r="DF38" s="356"/>
      <c r="DG38" s="356"/>
      <c r="DH38" s="356"/>
      <c r="DI38" s="356"/>
      <c r="DJ38" s="356"/>
      <c r="DK38" s="354"/>
      <c r="DL38" s="354"/>
      <c r="DM38" s="354"/>
      <c r="DN38" s="354"/>
      <c r="DO38" s="354"/>
      <c r="DP38" s="354"/>
      <c r="DQ38" s="354"/>
      <c r="DR38" s="354"/>
      <c r="DS38" s="354"/>
      <c r="DT38" s="354"/>
      <c r="DU38" s="354">
        <v>6</v>
      </c>
      <c r="DV38" s="354"/>
      <c r="DW38" s="354"/>
      <c r="DX38" s="354"/>
      <c r="DY38" s="354"/>
      <c r="DZ38" s="357"/>
      <c r="EA38" s="356"/>
      <c r="EB38" s="356"/>
      <c r="EC38" s="356"/>
      <c r="ED38" s="356"/>
      <c r="EE38" s="358"/>
      <c r="EF38" s="48"/>
      <c r="EG38" s="46"/>
      <c r="EH38" s="46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8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354"/>
      <c r="FR38" s="354"/>
      <c r="FS38" s="354"/>
      <c r="FT38" s="354"/>
      <c r="FU38" s="354"/>
      <c r="FV38" s="354"/>
      <c r="FW38" s="354"/>
      <c r="FX38" s="354"/>
      <c r="FY38" s="354"/>
      <c r="FZ38" s="354"/>
      <c r="GA38" s="354"/>
      <c r="GB38" s="354"/>
      <c r="GC38" s="354"/>
      <c r="GD38" s="354"/>
      <c r="GE38" s="354"/>
      <c r="GF38" s="354"/>
      <c r="GG38" s="354"/>
      <c r="GH38" s="354"/>
      <c r="GI38" s="354"/>
      <c r="GJ38" s="354"/>
      <c r="GK38" s="354"/>
      <c r="GL38" s="354"/>
      <c r="GM38" s="354"/>
      <c r="GN38" s="354"/>
      <c r="GO38" s="354"/>
      <c r="GP38" s="354"/>
      <c r="GQ38" s="354"/>
      <c r="GR38" s="354"/>
      <c r="GS38" s="354"/>
      <c r="GT38" s="354"/>
      <c r="GU38" s="354"/>
      <c r="GV38" s="354"/>
      <c r="GW38" s="354"/>
      <c r="GX38" s="354"/>
      <c r="GY38" s="354"/>
      <c r="GZ38" s="354"/>
      <c r="HA38" s="354"/>
      <c r="HB38" s="354">
        <v>156</v>
      </c>
      <c r="HC38" s="354"/>
      <c r="HD38" s="354"/>
      <c r="HE38" s="354">
        <v>132</v>
      </c>
      <c r="HF38" s="354"/>
      <c r="HG38" s="354"/>
      <c r="HH38" s="354">
        <v>96</v>
      </c>
      <c r="HI38" s="354"/>
      <c r="HJ38" s="354"/>
      <c r="HK38" s="354">
        <v>24</v>
      </c>
      <c r="HL38" s="354">
        <v>48</v>
      </c>
      <c r="HM38" s="354">
        <v>300</v>
      </c>
      <c r="HN38" s="354">
        <v>120</v>
      </c>
      <c r="HO38" s="354"/>
      <c r="HP38" s="354"/>
      <c r="HQ38" s="354">
        <v>300</v>
      </c>
      <c r="HR38" s="354">
        <v>96</v>
      </c>
      <c r="HS38" s="354"/>
      <c r="HT38" s="354"/>
      <c r="HU38" s="354"/>
      <c r="HV38" s="354"/>
      <c r="HW38" s="354">
        <v>96</v>
      </c>
      <c r="HX38" s="354"/>
      <c r="HY38" s="354"/>
      <c r="HZ38" s="354"/>
      <c r="IA38" s="354"/>
      <c r="IB38" s="354"/>
      <c r="IC38" s="354"/>
      <c r="ID38" s="354"/>
      <c r="IE38" s="354">
        <v>588</v>
      </c>
      <c r="IF38" s="354">
        <v>180</v>
      </c>
      <c r="IG38" s="354">
        <v>144</v>
      </c>
      <c r="IH38" s="354"/>
      <c r="II38" s="354"/>
      <c r="IJ38" s="354"/>
      <c r="IK38" s="354"/>
      <c r="IL38" s="354"/>
      <c r="IM38" s="354"/>
      <c r="IN38" s="354"/>
      <c r="IO38" s="354">
        <v>96</v>
      </c>
      <c r="IP38" s="354">
        <v>120</v>
      </c>
      <c r="IQ38" s="354">
        <v>144</v>
      </c>
      <c r="IR38" s="50"/>
      <c r="IS38" s="47"/>
      <c r="IT38" s="47"/>
      <c r="IU38" s="47"/>
      <c r="IV38" s="47"/>
      <c r="IW38" s="47"/>
      <c r="IX38" s="47"/>
      <c r="IY38" s="47"/>
      <c r="IZ38" s="47"/>
      <c r="JA38" s="47"/>
      <c r="JB38" s="47"/>
      <c r="JC38" s="47"/>
      <c r="JD38" s="47"/>
      <c r="JE38" s="651"/>
      <c r="JF38" s="47"/>
      <c r="JG38" s="47"/>
      <c r="JH38" s="47"/>
      <c r="JI38" s="47"/>
      <c r="JJ38" s="47"/>
      <c r="JK38" s="47"/>
      <c r="JL38" s="354"/>
      <c r="JM38" s="354"/>
      <c r="JN38" s="354"/>
      <c r="JO38" s="354"/>
      <c r="JP38" s="354"/>
      <c r="JQ38" s="354"/>
      <c r="JR38" s="354"/>
      <c r="JS38" s="354"/>
      <c r="JT38" s="354"/>
      <c r="JU38" s="354"/>
      <c r="JV38" s="354"/>
      <c r="JW38" s="354"/>
      <c r="JX38" s="354"/>
      <c r="JY38" s="354"/>
      <c r="JZ38" s="354"/>
      <c r="KA38" s="354"/>
      <c r="KB38" s="354"/>
      <c r="KC38" s="354"/>
      <c r="KD38" s="354"/>
      <c r="KE38" s="354"/>
      <c r="KF38" s="354"/>
      <c r="KG38" s="354"/>
      <c r="KH38" s="354"/>
      <c r="KI38" s="354"/>
      <c r="KJ38" s="354"/>
      <c r="KK38" s="354"/>
      <c r="KL38" s="354"/>
      <c r="KM38" s="354"/>
      <c r="KN38" s="354"/>
      <c r="KO38" s="354"/>
      <c r="KP38" s="354"/>
      <c r="KQ38" s="354"/>
      <c r="KR38" s="354"/>
      <c r="KS38" s="354"/>
      <c r="KT38" s="354"/>
      <c r="KU38" s="354"/>
      <c r="KV38" s="51"/>
      <c r="KW38" s="47"/>
      <c r="KX38" s="47"/>
      <c r="KY38" s="47"/>
      <c r="KZ38" s="47"/>
      <c r="LA38" s="47"/>
      <c r="LB38" s="47"/>
      <c r="LC38" s="47"/>
      <c r="LD38" s="361"/>
      <c r="LE38" s="361"/>
      <c r="LF38" s="361"/>
      <c r="LG38" s="361"/>
      <c r="LH38" s="361"/>
      <c r="LI38" s="361"/>
      <c r="LJ38" s="361"/>
      <c r="LK38" s="361"/>
      <c r="LL38" s="361"/>
      <c r="LM38" s="361"/>
      <c r="LN38" s="361"/>
      <c r="LO38" s="361"/>
      <c r="LP38" s="361"/>
      <c r="LQ38" s="356"/>
      <c r="LR38" s="356"/>
      <c r="LS38" s="356"/>
      <c r="LT38" s="356"/>
      <c r="LU38" s="356"/>
      <c r="LV38" s="354"/>
      <c r="LW38" s="51"/>
      <c r="LX38" s="354"/>
      <c r="LY38" s="354"/>
      <c r="LZ38" s="354"/>
      <c r="MA38" s="354"/>
      <c r="MB38" s="363"/>
      <c r="MC38" s="363"/>
      <c r="MD38" s="354"/>
      <c r="ME38" s="354"/>
      <c r="MF38" s="354"/>
      <c r="MG38" s="354"/>
      <c r="MH38" s="354"/>
      <c r="MI38" s="354"/>
      <c r="MJ38" s="354"/>
      <c r="MK38" s="354"/>
      <c r="ML38" s="354"/>
      <c r="MM38" s="354"/>
      <c r="MN38" s="354"/>
      <c r="MO38" s="354"/>
      <c r="MP38" s="354"/>
      <c r="MQ38" s="354"/>
      <c r="MR38" s="354"/>
      <c r="MS38" s="51"/>
      <c r="MT38" s="364">
        <f t="shared" si="12"/>
        <v>2640</v>
      </c>
      <c r="MU38" s="365">
        <f t="shared" si="13"/>
        <v>0</v>
      </c>
      <c r="MV38" s="366">
        <f t="shared" si="14"/>
        <v>2640</v>
      </c>
      <c r="MW38" s="365"/>
      <c r="MX38" s="365"/>
      <c r="MY38" s="54"/>
      <c r="MZ38" s="709">
        <v>4.99</v>
      </c>
      <c r="NA38" s="709">
        <v>1.25</v>
      </c>
      <c r="NB38" s="709">
        <f t="shared" si="15"/>
        <v>3300</v>
      </c>
      <c r="NC38" s="711"/>
      <c r="ND38" s="711">
        <v>5.13</v>
      </c>
      <c r="NE38" s="738">
        <f t="shared" si="44"/>
        <v>0.387462686567164</v>
      </c>
      <c r="NF38" s="743"/>
      <c r="NG38" s="739">
        <v>3000</v>
      </c>
      <c r="NH38" s="743"/>
      <c r="NI38" s="740">
        <f t="shared" si="17"/>
        <v>16898.22</v>
      </c>
      <c r="NJ38" s="738"/>
      <c r="NK38" s="745">
        <v>44835</v>
      </c>
      <c r="NL38" s="746">
        <v>44835</v>
      </c>
      <c r="NM38" s="739">
        <f ca="1" t="shared" si="19"/>
        <v>8.06666666666667</v>
      </c>
      <c r="NN38" s="739">
        <f ca="1" t="shared" si="20"/>
        <v>242</v>
      </c>
      <c r="NO38" s="743"/>
      <c r="NP38" s="739">
        <f t="shared" si="21"/>
        <v>2640</v>
      </c>
      <c r="NQ38" s="761">
        <f t="shared" si="22"/>
        <v>1.60291438979964</v>
      </c>
      <c r="NR38" s="739">
        <f ca="1" t="shared" si="23"/>
        <v>2.41761881106144</v>
      </c>
      <c r="NS38" s="739">
        <f t="shared" si="24"/>
        <v>3294</v>
      </c>
      <c r="NT38" s="743"/>
      <c r="NU38" s="739">
        <f ca="1" t="shared" si="25"/>
        <v>327.272727272727</v>
      </c>
      <c r="NV38" s="769">
        <f ca="1" t="shared" si="26"/>
        <v>10.9090909090909</v>
      </c>
      <c r="NW38" s="769">
        <f ca="1" t="shared" si="27"/>
        <v>301.95</v>
      </c>
      <c r="NX38" s="743"/>
      <c r="NY38" s="743"/>
      <c r="NZ38" s="743"/>
      <c r="OA38" s="743"/>
      <c r="OB38" s="743"/>
      <c r="OC38" s="743"/>
      <c r="OD38" s="743"/>
      <c r="OE38" s="743">
        <f t="shared" si="28"/>
        <v>0</v>
      </c>
      <c r="OF38" s="743">
        <f t="shared" si="29"/>
        <v>0</v>
      </c>
      <c r="OG38" s="743">
        <f t="shared" si="30"/>
        <v>0</v>
      </c>
      <c r="OH38" s="743">
        <f t="shared" si="31"/>
        <v>0</v>
      </c>
      <c r="OI38" s="743">
        <f t="shared" si="32"/>
        <v>0</v>
      </c>
      <c r="OJ38" s="739">
        <f t="shared" si="33"/>
        <v>0</v>
      </c>
      <c r="OK38" s="739">
        <f t="shared" si="34"/>
        <v>0</v>
      </c>
      <c r="OL38" s="739">
        <f t="shared" si="35"/>
        <v>0</v>
      </c>
      <c r="OM38" s="739">
        <f t="shared" si="36"/>
        <v>0</v>
      </c>
      <c r="ON38" s="739">
        <f t="shared" si="37"/>
        <v>720</v>
      </c>
      <c r="OO38" s="739">
        <f t="shared" si="38"/>
        <v>492</v>
      </c>
      <c r="OP38" s="739"/>
      <c r="OQ38" s="739">
        <f t="shared" si="39"/>
        <v>1068</v>
      </c>
      <c r="OR38" s="739">
        <f t="shared" si="40"/>
        <v>2280</v>
      </c>
      <c r="OS38" s="739">
        <f t="shared" si="41"/>
        <v>0</v>
      </c>
      <c r="OT38" s="739">
        <f t="shared" si="42"/>
        <v>-360</v>
      </c>
      <c r="OU38" s="743"/>
      <c r="OV38" s="743"/>
      <c r="OW38" s="743"/>
      <c r="OX38" s="743"/>
      <c r="OY38" s="743"/>
      <c r="OZ38" s="743"/>
      <c r="PA38" s="743"/>
      <c r="PB38" s="743"/>
      <c r="PC38" s="743"/>
      <c r="PD38" s="743"/>
      <c r="PE38" s="743"/>
      <c r="PF38" s="743"/>
      <c r="PG38" s="743"/>
    </row>
    <row r="39" s="28" customFormat="1" customHeight="1" spans="1:423">
      <c r="A39" s="95" t="s">
        <v>1610</v>
      </c>
      <c r="B39" s="415" t="s">
        <v>1626</v>
      </c>
      <c r="C39" s="95" t="s">
        <v>1747</v>
      </c>
      <c r="D39" s="95" t="s">
        <v>1901</v>
      </c>
      <c r="E39" s="95" t="s">
        <v>1396</v>
      </c>
      <c r="F39" s="104" t="s">
        <v>1905</v>
      </c>
      <c r="G39" s="416" t="s">
        <v>1906</v>
      </c>
      <c r="H39" s="98" t="s">
        <v>1907</v>
      </c>
      <c r="I39" s="99"/>
      <c r="J39" s="114"/>
      <c r="K39" s="456"/>
      <c r="L39" s="150">
        <f t="shared" si="8"/>
        <v>3006</v>
      </c>
      <c r="M39" s="151">
        <f t="shared" si="9"/>
        <v>3006</v>
      </c>
      <c r="N39" s="455"/>
      <c r="O39" s="37"/>
      <c r="P39" s="36"/>
      <c r="Q39" s="33">
        <f t="shared" si="10"/>
        <v>0</v>
      </c>
      <c r="R39" s="34">
        <f t="shared" si="11"/>
        <v>6000</v>
      </c>
      <c r="S39" s="346"/>
      <c r="T39" s="346"/>
      <c r="V39" s="346"/>
      <c r="W39" s="346"/>
      <c r="X39" s="347"/>
      <c r="Y39" s="348"/>
      <c r="Z39" s="348"/>
      <c r="AA39" s="348"/>
      <c r="AB39" s="348"/>
      <c r="AC39" s="506"/>
      <c r="AD39" s="348"/>
      <c r="AE39" s="348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>
        <v>3000</v>
      </c>
      <c r="AQ39" s="346"/>
      <c r="AR39" s="346"/>
      <c r="AS39" s="346"/>
      <c r="AT39" s="346"/>
      <c r="AU39" s="346"/>
      <c r="AV39" s="346"/>
      <c r="AW39" s="346">
        <v>3000</v>
      </c>
      <c r="AX39" s="346"/>
      <c r="AY39" s="349"/>
      <c r="AZ39" s="48"/>
      <c r="BA39" s="48"/>
      <c r="BB39" s="48"/>
      <c r="BC39" s="48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354"/>
      <c r="BT39" s="354"/>
      <c r="BU39" s="354"/>
      <c r="BV39" s="354"/>
      <c r="BW39" s="354"/>
      <c r="BX39" s="354"/>
      <c r="BY39" s="354"/>
      <c r="BZ39" s="354"/>
      <c r="CA39" s="354"/>
      <c r="CB39" s="354"/>
      <c r="CC39" s="354"/>
      <c r="CD39" s="354"/>
      <c r="CE39" s="354"/>
      <c r="CF39" s="354"/>
      <c r="CG39" s="354">
        <v>24</v>
      </c>
      <c r="CH39" s="354">
        <v>12</v>
      </c>
      <c r="CI39" s="354">
        <v>24</v>
      </c>
      <c r="CJ39" s="354"/>
      <c r="CK39" s="354"/>
      <c r="CL39" s="354"/>
      <c r="CM39" s="354"/>
      <c r="CN39" s="354"/>
      <c r="CO39" s="354"/>
      <c r="CP39" s="358"/>
      <c r="CQ39" s="48"/>
      <c r="CR39" s="354"/>
      <c r="CS39" s="354"/>
      <c r="CT39" s="355"/>
      <c r="CU39" s="354"/>
      <c r="CV39" s="354"/>
      <c r="CW39" s="354"/>
      <c r="CX39" s="354"/>
      <c r="CY39" s="354"/>
      <c r="CZ39" s="354"/>
      <c r="DA39" s="356"/>
      <c r="DB39" s="356"/>
      <c r="DC39" s="356"/>
      <c r="DD39" s="356"/>
      <c r="DE39" s="356"/>
      <c r="DF39" s="356"/>
      <c r="DG39" s="356"/>
      <c r="DH39" s="356"/>
      <c r="DI39" s="356"/>
      <c r="DJ39" s="356"/>
      <c r="DK39" s="354"/>
      <c r="DL39" s="354"/>
      <c r="DM39" s="354"/>
      <c r="DN39" s="354"/>
      <c r="DO39" s="354"/>
      <c r="DP39" s="354"/>
      <c r="DQ39" s="354"/>
      <c r="DR39" s="354"/>
      <c r="DS39" s="354"/>
      <c r="DT39" s="354"/>
      <c r="DU39" s="354">
        <v>6</v>
      </c>
      <c r="DV39" s="354"/>
      <c r="DW39" s="354"/>
      <c r="DX39" s="354"/>
      <c r="DY39" s="354"/>
      <c r="DZ39" s="357"/>
      <c r="EA39" s="356"/>
      <c r="EB39" s="356"/>
      <c r="EC39" s="356"/>
      <c r="ED39" s="356"/>
      <c r="EE39" s="358"/>
      <c r="EF39" s="48"/>
      <c r="EG39" s="46"/>
      <c r="EH39" s="46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8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354"/>
      <c r="FR39" s="354"/>
      <c r="FS39" s="354"/>
      <c r="FT39" s="354"/>
      <c r="FU39" s="354"/>
      <c r="FV39" s="354"/>
      <c r="FW39" s="354"/>
      <c r="FX39" s="354"/>
      <c r="FY39" s="354"/>
      <c r="FZ39" s="354"/>
      <c r="GA39" s="354"/>
      <c r="GB39" s="354"/>
      <c r="GC39" s="354"/>
      <c r="GD39" s="354"/>
      <c r="GE39" s="354"/>
      <c r="GF39" s="354"/>
      <c r="GG39" s="354"/>
      <c r="GH39" s="354"/>
      <c r="GI39" s="354"/>
      <c r="GJ39" s="354"/>
      <c r="GK39" s="354"/>
      <c r="GL39" s="354"/>
      <c r="GM39" s="354"/>
      <c r="GN39" s="354"/>
      <c r="GO39" s="354"/>
      <c r="GP39" s="354"/>
      <c r="GQ39" s="354"/>
      <c r="GR39" s="354"/>
      <c r="GS39" s="354"/>
      <c r="GT39" s="354"/>
      <c r="GU39" s="354"/>
      <c r="GV39" s="354"/>
      <c r="GW39" s="354"/>
      <c r="GX39" s="354"/>
      <c r="GY39" s="354"/>
      <c r="GZ39" s="354"/>
      <c r="HA39" s="354"/>
      <c r="HB39" s="354">
        <v>156</v>
      </c>
      <c r="HC39" s="354"/>
      <c r="HD39" s="354"/>
      <c r="HE39" s="354">
        <v>132</v>
      </c>
      <c r="HF39" s="354"/>
      <c r="HG39" s="354"/>
      <c r="HH39" s="354"/>
      <c r="HI39" s="354"/>
      <c r="HJ39" s="354"/>
      <c r="HK39" s="354">
        <v>24</v>
      </c>
      <c r="HL39" s="354">
        <v>48</v>
      </c>
      <c r="HM39" s="354">
        <v>300</v>
      </c>
      <c r="HN39" s="354">
        <v>120</v>
      </c>
      <c r="HO39" s="354"/>
      <c r="HP39" s="354"/>
      <c r="HQ39" s="354">
        <v>300</v>
      </c>
      <c r="HR39" s="354">
        <v>96</v>
      </c>
      <c r="HS39" s="354"/>
      <c r="HT39" s="354"/>
      <c r="HU39" s="354"/>
      <c r="HV39" s="354"/>
      <c r="HW39" s="354">
        <v>96</v>
      </c>
      <c r="HX39" s="354"/>
      <c r="HY39" s="354"/>
      <c r="HZ39" s="354"/>
      <c r="IA39" s="354"/>
      <c r="IB39" s="354"/>
      <c r="IC39" s="354"/>
      <c r="ID39" s="354"/>
      <c r="IE39" s="354">
        <v>588</v>
      </c>
      <c r="IF39" s="354">
        <v>180</v>
      </c>
      <c r="IG39" s="354">
        <v>144</v>
      </c>
      <c r="IH39" s="354"/>
      <c r="II39" s="354"/>
      <c r="IJ39" s="354"/>
      <c r="IK39" s="354"/>
      <c r="IL39" s="354">
        <v>384</v>
      </c>
      <c r="IM39" s="354"/>
      <c r="IN39" s="354"/>
      <c r="IO39" s="354">
        <v>96</v>
      </c>
      <c r="IP39" s="354">
        <v>120</v>
      </c>
      <c r="IQ39" s="354">
        <v>144</v>
      </c>
      <c r="IR39" s="50"/>
      <c r="IS39" s="47"/>
      <c r="IT39" s="47"/>
      <c r="IU39" s="47"/>
      <c r="IV39" s="47"/>
      <c r="IW39" s="47"/>
      <c r="IX39" s="47"/>
      <c r="IY39" s="47"/>
      <c r="IZ39" s="47"/>
      <c r="JA39" s="47"/>
      <c r="JB39" s="47"/>
      <c r="JC39" s="47"/>
      <c r="JD39" s="47"/>
      <c r="JE39" s="651"/>
      <c r="JF39" s="47"/>
      <c r="JG39" s="47"/>
      <c r="JH39" s="47"/>
      <c r="JI39" s="47"/>
      <c r="JJ39" s="47"/>
      <c r="JK39" s="47"/>
      <c r="JL39" s="354"/>
      <c r="JM39" s="354"/>
      <c r="JN39" s="354"/>
      <c r="JO39" s="354"/>
      <c r="JP39" s="354"/>
      <c r="JQ39" s="354"/>
      <c r="JR39" s="354"/>
      <c r="JS39" s="354"/>
      <c r="JT39" s="354"/>
      <c r="JU39" s="354"/>
      <c r="JV39" s="354"/>
      <c r="JW39" s="354"/>
      <c r="JX39" s="354"/>
      <c r="JY39" s="354"/>
      <c r="JZ39" s="354"/>
      <c r="KA39" s="354"/>
      <c r="KB39" s="354"/>
      <c r="KC39" s="354"/>
      <c r="KD39" s="354"/>
      <c r="KE39" s="354"/>
      <c r="KF39" s="354"/>
      <c r="KG39" s="354"/>
      <c r="KH39" s="354"/>
      <c r="KI39" s="354"/>
      <c r="KJ39" s="354"/>
      <c r="KK39" s="354"/>
      <c r="KL39" s="354"/>
      <c r="KM39" s="354"/>
      <c r="KN39" s="354"/>
      <c r="KO39" s="354"/>
      <c r="KP39" s="354"/>
      <c r="KQ39" s="354"/>
      <c r="KR39" s="354"/>
      <c r="KS39" s="354"/>
      <c r="KT39" s="354"/>
      <c r="KU39" s="354"/>
      <c r="KV39" s="51"/>
      <c r="KW39" s="47"/>
      <c r="KX39" s="47"/>
      <c r="KY39" s="47"/>
      <c r="KZ39" s="47"/>
      <c r="LA39" s="47"/>
      <c r="LB39" s="47"/>
      <c r="LC39" s="47"/>
      <c r="LD39" s="361"/>
      <c r="LE39" s="361"/>
      <c r="LF39" s="361"/>
      <c r="LG39" s="361"/>
      <c r="LH39" s="361"/>
      <c r="LI39" s="361"/>
      <c r="LJ39" s="361"/>
      <c r="LK39" s="361"/>
      <c r="LL39" s="361"/>
      <c r="LM39" s="361"/>
      <c r="LN39" s="361"/>
      <c r="LO39" s="361"/>
      <c r="LP39" s="361"/>
      <c r="LQ39" s="356"/>
      <c r="LR39" s="356"/>
      <c r="LS39" s="356"/>
      <c r="LT39" s="356"/>
      <c r="LU39" s="356"/>
      <c r="LV39" s="354"/>
      <c r="LW39" s="51"/>
      <c r="LX39" s="354"/>
      <c r="LY39" s="354"/>
      <c r="LZ39" s="354"/>
      <c r="MA39" s="354"/>
      <c r="MB39" s="363"/>
      <c r="MC39" s="363"/>
      <c r="MD39" s="354"/>
      <c r="ME39" s="354"/>
      <c r="MF39" s="354"/>
      <c r="MG39" s="354"/>
      <c r="MH39" s="354"/>
      <c r="MI39" s="354"/>
      <c r="MJ39" s="354"/>
      <c r="MK39" s="354"/>
      <c r="ML39" s="354"/>
      <c r="MM39" s="354"/>
      <c r="MN39" s="354"/>
      <c r="MO39" s="354"/>
      <c r="MP39" s="354"/>
      <c r="MQ39" s="354"/>
      <c r="MR39" s="354"/>
      <c r="MS39" s="51"/>
      <c r="MT39" s="364">
        <f t="shared" si="12"/>
        <v>2928</v>
      </c>
      <c r="MU39" s="365">
        <f t="shared" si="13"/>
        <v>0</v>
      </c>
      <c r="MV39" s="366">
        <f t="shared" si="14"/>
        <v>2928</v>
      </c>
      <c r="MW39" s="365"/>
      <c r="MX39" s="365"/>
      <c r="MY39" s="54"/>
      <c r="MZ39" s="709">
        <v>4.99</v>
      </c>
      <c r="NA39" s="709">
        <v>1.25</v>
      </c>
      <c r="NB39" s="709">
        <f t="shared" si="15"/>
        <v>3660</v>
      </c>
      <c r="NC39" s="711"/>
      <c r="ND39" s="711">
        <v>5.13</v>
      </c>
      <c r="NE39" s="738">
        <f t="shared" si="44"/>
        <v>0.387462686567164</v>
      </c>
      <c r="NF39" s="743"/>
      <c r="NG39" s="739">
        <v>3000</v>
      </c>
      <c r="NH39" s="743"/>
      <c r="NI39" s="740">
        <f t="shared" si="17"/>
        <v>15420.78</v>
      </c>
      <c r="NJ39" s="738"/>
      <c r="NK39" s="745">
        <v>44835</v>
      </c>
      <c r="NL39" s="746">
        <v>44835</v>
      </c>
      <c r="NM39" s="739">
        <f ca="1" t="shared" si="19"/>
        <v>8.06666666666667</v>
      </c>
      <c r="NN39" s="739">
        <f ca="1" t="shared" si="20"/>
        <v>242</v>
      </c>
      <c r="NO39" s="743"/>
      <c r="NP39" s="739">
        <f t="shared" si="21"/>
        <v>2928</v>
      </c>
      <c r="NQ39" s="761">
        <f t="shared" si="22"/>
        <v>1.94810379241517</v>
      </c>
      <c r="NR39" s="739">
        <f ca="1" t="shared" si="23"/>
        <v>2.93825571996503</v>
      </c>
      <c r="NS39" s="739">
        <f t="shared" si="24"/>
        <v>3006</v>
      </c>
      <c r="NT39" s="743"/>
      <c r="NU39" s="739">
        <f ca="1" t="shared" si="25"/>
        <v>362.97520661157</v>
      </c>
      <c r="NV39" s="769">
        <f ca="1" t="shared" si="26"/>
        <v>12.099173553719</v>
      </c>
      <c r="NW39" s="769">
        <f ca="1" t="shared" si="27"/>
        <v>248.446721311475</v>
      </c>
      <c r="NX39" s="743"/>
      <c r="NY39" s="743"/>
      <c r="NZ39" s="743"/>
      <c r="OA39" s="743"/>
      <c r="OB39" s="743"/>
      <c r="OC39" s="743"/>
      <c r="OD39" s="743"/>
      <c r="OE39" s="743">
        <f t="shared" si="28"/>
        <v>0</v>
      </c>
      <c r="OF39" s="743">
        <f t="shared" si="29"/>
        <v>0</v>
      </c>
      <c r="OG39" s="743">
        <f t="shared" si="30"/>
        <v>0</v>
      </c>
      <c r="OH39" s="743">
        <f t="shared" si="31"/>
        <v>0</v>
      </c>
      <c r="OI39" s="743">
        <f t="shared" si="32"/>
        <v>0</v>
      </c>
      <c r="OJ39" s="739">
        <f t="shared" si="33"/>
        <v>0</v>
      </c>
      <c r="OK39" s="739">
        <f t="shared" si="34"/>
        <v>0</v>
      </c>
      <c r="OL39" s="739">
        <f t="shared" si="35"/>
        <v>0</v>
      </c>
      <c r="OM39" s="739">
        <f t="shared" si="36"/>
        <v>0</v>
      </c>
      <c r="ON39" s="739">
        <f t="shared" si="37"/>
        <v>624</v>
      </c>
      <c r="OO39" s="739">
        <f t="shared" si="38"/>
        <v>492</v>
      </c>
      <c r="OP39" s="739"/>
      <c r="OQ39" s="739">
        <f t="shared" si="39"/>
        <v>1452</v>
      </c>
      <c r="OR39" s="739">
        <f t="shared" si="40"/>
        <v>2568</v>
      </c>
      <c r="OS39" s="739">
        <f t="shared" si="41"/>
        <v>0</v>
      </c>
      <c r="OT39" s="739">
        <f t="shared" si="42"/>
        <v>-360</v>
      </c>
      <c r="OU39" s="743"/>
      <c r="OV39" s="743"/>
      <c r="OW39" s="743"/>
      <c r="OX39" s="743"/>
      <c r="OY39" s="743"/>
      <c r="OZ39" s="743"/>
      <c r="PA39" s="743"/>
      <c r="PB39" s="743"/>
      <c r="PC39" s="743"/>
      <c r="PD39" s="743"/>
      <c r="PE39" s="743"/>
      <c r="PF39" s="743"/>
      <c r="PG39" s="743"/>
    </row>
    <row r="40" s="28" customFormat="1" customHeight="1" spans="1:423">
      <c r="A40" s="95" t="s">
        <v>1610</v>
      </c>
      <c r="B40" s="415" t="s">
        <v>1626</v>
      </c>
      <c r="C40" s="95" t="s">
        <v>1747</v>
      </c>
      <c r="D40" s="95" t="s">
        <v>1901</v>
      </c>
      <c r="E40" s="95" t="s">
        <v>1396</v>
      </c>
      <c r="F40" s="104" t="s">
        <v>1908</v>
      </c>
      <c r="G40" s="416" t="s">
        <v>1909</v>
      </c>
      <c r="H40" s="98" t="s">
        <v>1910</v>
      </c>
      <c r="I40" s="99"/>
      <c r="J40" s="114"/>
      <c r="K40" s="456"/>
      <c r="L40" s="150">
        <f t="shared" si="8"/>
        <v>3054</v>
      </c>
      <c r="M40" s="151">
        <f t="shared" si="9"/>
        <v>3054</v>
      </c>
      <c r="N40" s="455"/>
      <c r="O40" s="37"/>
      <c r="P40" s="36"/>
      <c r="Q40" s="33">
        <f t="shared" si="10"/>
        <v>0</v>
      </c>
      <c r="R40" s="34">
        <f t="shared" si="11"/>
        <v>6000</v>
      </c>
      <c r="S40" s="346"/>
      <c r="T40" s="346"/>
      <c r="V40" s="346"/>
      <c r="W40" s="346"/>
      <c r="X40" s="347"/>
      <c r="Y40" s="348"/>
      <c r="Z40" s="348"/>
      <c r="AA40" s="348"/>
      <c r="AB40" s="348"/>
      <c r="AC40" s="506"/>
      <c r="AD40" s="348"/>
      <c r="AE40" s="348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>
        <v>3000</v>
      </c>
      <c r="AQ40" s="346"/>
      <c r="AR40" s="346"/>
      <c r="AS40" s="346"/>
      <c r="AT40" s="346"/>
      <c r="AU40" s="346"/>
      <c r="AV40" s="346"/>
      <c r="AW40" s="346">
        <v>3000</v>
      </c>
      <c r="AX40" s="346"/>
      <c r="AY40" s="349"/>
      <c r="AZ40" s="48"/>
      <c r="BA40" s="48"/>
      <c r="BB40" s="48"/>
      <c r="BC40" s="48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354"/>
      <c r="BT40" s="354"/>
      <c r="BU40" s="354"/>
      <c r="BV40" s="354"/>
      <c r="BW40" s="354"/>
      <c r="BX40" s="354"/>
      <c r="BY40" s="354"/>
      <c r="BZ40" s="354"/>
      <c r="CA40" s="354"/>
      <c r="CB40" s="354"/>
      <c r="CC40" s="354"/>
      <c r="CD40" s="354"/>
      <c r="CE40" s="354"/>
      <c r="CF40" s="354"/>
      <c r="CG40" s="354">
        <v>24</v>
      </c>
      <c r="CH40" s="354">
        <v>12</v>
      </c>
      <c r="CI40" s="354">
        <v>24</v>
      </c>
      <c r="CJ40" s="354"/>
      <c r="CK40" s="354"/>
      <c r="CL40" s="354"/>
      <c r="CM40" s="354"/>
      <c r="CN40" s="354"/>
      <c r="CO40" s="354"/>
      <c r="CP40" s="358"/>
      <c r="CQ40" s="48"/>
      <c r="CR40" s="354"/>
      <c r="CS40" s="354"/>
      <c r="CT40" s="355"/>
      <c r="CU40" s="354"/>
      <c r="CV40" s="354"/>
      <c r="CW40" s="354"/>
      <c r="CX40" s="354"/>
      <c r="CY40" s="354"/>
      <c r="CZ40" s="354"/>
      <c r="DA40" s="356"/>
      <c r="DB40" s="356"/>
      <c r="DC40" s="356"/>
      <c r="DD40" s="356"/>
      <c r="DE40" s="356"/>
      <c r="DF40" s="356"/>
      <c r="DG40" s="356"/>
      <c r="DH40" s="356"/>
      <c r="DI40" s="356"/>
      <c r="DJ40" s="356"/>
      <c r="DK40" s="354"/>
      <c r="DL40" s="354"/>
      <c r="DM40" s="354"/>
      <c r="DN40" s="354"/>
      <c r="DO40" s="354"/>
      <c r="DP40" s="354"/>
      <c r="DQ40" s="354"/>
      <c r="DR40" s="354"/>
      <c r="DS40" s="354"/>
      <c r="DT40" s="354"/>
      <c r="DU40" s="354">
        <v>6</v>
      </c>
      <c r="DV40" s="354"/>
      <c r="DW40" s="354"/>
      <c r="DX40" s="354"/>
      <c r="DY40" s="354"/>
      <c r="DZ40" s="357"/>
      <c r="EA40" s="356"/>
      <c r="EB40" s="356"/>
      <c r="EC40" s="356"/>
      <c r="ED40" s="356"/>
      <c r="EE40" s="358"/>
      <c r="EF40" s="48"/>
      <c r="EG40" s="46"/>
      <c r="EH40" s="46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8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354"/>
      <c r="FR40" s="354"/>
      <c r="FS40" s="354"/>
      <c r="FT40" s="354"/>
      <c r="FU40" s="354"/>
      <c r="FV40" s="354"/>
      <c r="FW40" s="354"/>
      <c r="FX40" s="354"/>
      <c r="FY40" s="354"/>
      <c r="FZ40" s="354"/>
      <c r="GA40" s="354"/>
      <c r="GB40" s="354"/>
      <c r="GC40" s="354"/>
      <c r="GD40" s="354"/>
      <c r="GE40" s="354"/>
      <c r="GF40" s="354"/>
      <c r="GG40" s="354"/>
      <c r="GH40" s="354"/>
      <c r="GI40" s="354"/>
      <c r="GJ40" s="354"/>
      <c r="GK40" s="354"/>
      <c r="GL40" s="354"/>
      <c r="GM40" s="354"/>
      <c r="GN40" s="354"/>
      <c r="GO40" s="354"/>
      <c r="GP40" s="354"/>
      <c r="GQ40" s="354"/>
      <c r="GR40" s="354"/>
      <c r="GS40" s="354"/>
      <c r="GT40" s="354"/>
      <c r="GU40" s="354"/>
      <c r="GV40" s="354"/>
      <c r="GW40" s="354"/>
      <c r="GX40" s="354"/>
      <c r="GY40" s="354"/>
      <c r="GZ40" s="354"/>
      <c r="HA40" s="354"/>
      <c r="HB40" s="354">
        <v>156</v>
      </c>
      <c r="HC40" s="354"/>
      <c r="HD40" s="354"/>
      <c r="HE40" s="354">
        <v>132</v>
      </c>
      <c r="HF40" s="354"/>
      <c r="HG40" s="354"/>
      <c r="HH40" s="354">
        <v>96</v>
      </c>
      <c r="HI40" s="354"/>
      <c r="HJ40" s="354"/>
      <c r="HK40" s="354">
        <v>24</v>
      </c>
      <c r="HL40" s="354">
        <v>48</v>
      </c>
      <c r="HM40" s="354">
        <v>300</v>
      </c>
      <c r="HN40" s="354">
        <v>120</v>
      </c>
      <c r="HO40" s="354"/>
      <c r="HP40" s="354"/>
      <c r="HQ40" s="354">
        <v>300</v>
      </c>
      <c r="HR40" s="354">
        <v>96</v>
      </c>
      <c r="HS40" s="354"/>
      <c r="HT40" s="354"/>
      <c r="HU40" s="354"/>
      <c r="HV40" s="354"/>
      <c r="HW40" s="354">
        <v>96</v>
      </c>
      <c r="HX40" s="354"/>
      <c r="HY40" s="354"/>
      <c r="HZ40" s="354"/>
      <c r="IA40" s="354"/>
      <c r="IB40" s="354"/>
      <c r="IC40" s="354"/>
      <c r="ID40" s="354"/>
      <c r="IE40" s="354">
        <v>588</v>
      </c>
      <c r="IF40" s="354">
        <v>180</v>
      </c>
      <c r="IG40" s="354">
        <v>144</v>
      </c>
      <c r="IH40" s="354"/>
      <c r="II40" s="354"/>
      <c r="IJ40" s="354"/>
      <c r="IK40" s="354"/>
      <c r="IL40" s="354">
        <v>288</v>
      </c>
      <c r="IM40" s="354"/>
      <c r="IN40" s="354"/>
      <c r="IO40" s="354">
        <v>96</v>
      </c>
      <c r="IP40" s="354">
        <v>120</v>
      </c>
      <c r="IQ40" s="354">
        <v>96</v>
      </c>
      <c r="IR40" s="50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651"/>
      <c r="JF40" s="47"/>
      <c r="JG40" s="47"/>
      <c r="JH40" s="47"/>
      <c r="JI40" s="47"/>
      <c r="JJ40" s="47"/>
      <c r="JK40" s="47"/>
      <c r="JL40" s="354"/>
      <c r="JM40" s="354"/>
      <c r="JN40" s="354"/>
      <c r="JO40" s="354"/>
      <c r="JP40" s="354"/>
      <c r="JQ40" s="354"/>
      <c r="JR40" s="354"/>
      <c r="JS40" s="354"/>
      <c r="JT40" s="354"/>
      <c r="JU40" s="354"/>
      <c r="JV40" s="354"/>
      <c r="JW40" s="354"/>
      <c r="JX40" s="354"/>
      <c r="JY40" s="354"/>
      <c r="JZ40" s="354"/>
      <c r="KA40" s="354"/>
      <c r="KB40" s="354"/>
      <c r="KC40" s="354"/>
      <c r="KD40" s="354"/>
      <c r="KE40" s="354"/>
      <c r="KF40" s="354"/>
      <c r="KG40" s="354"/>
      <c r="KH40" s="354"/>
      <c r="KI40" s="354"/>
      <c r="KJ40" s="354"/>
      <c r="KK40" s="354"/>
      <c r="KL40" s="354"/>
      <c r="KM40" s="354"/>
      <c r="KN40" s="354"/>
      <c r="KO40" s="354"/>
      <c r="KP40" s="354"/>
      <c r="KQ40" s="354"/>
      <c r="KR40" s="354"/>
      <c r="KS40" s="354"/>
      <c r="KT40" s="354"/>
      <c r="KU40" s="354"/>
      <c r="KV40" s="51"/>
      <c r="KW40" s="47"/>
      <c r="KX40" s="47"/>
      <c r="KY40" s="47"/>
      <c r="KZ40" s="47"/>
      <c r="LA40" s="47"/>
      <c r="LB40" s="47"/>
      <c r="LC40" s="47"/>
      <c r="LD40" s="361"/>
      <c r="LE40" s="361"/>
      <c r="LF40" s="361"/>
      <c r="LG40" s="361"/>
      <c r="LH40" s="361"/>
      <c r="LI40" s="361"/>
      <c r="LJ40" s="361"/>
      <c r="LK40" s="361"/>
      <c r="LL40" s="361"/>
      <c r="LM40" s="361"/>
      <c r="LN40" s="361"/>
      <c r="LO40" s="361"/>
      <c r="LP40" s="361"/>
      <c r="LQ40" s="356"/>
      <c r="LR40" s="356"/>
      <c r="LS40" s="356"/>
      <c r="LT40" s="356"/>
      <c r="LU40" s="356"/>
      <c r="LV40" s="354"/>
      <c r="LW40" s="51"/>
      <c r="LX40" s="354"/>
      <c r="LY40" s="354"/>
      <c r="LZ40" s="354"/>
      <c r="MA40" s="354"/>
      <c r="MB40" s="363"/>
      <c r="MC40" s="363"/>
      <c r="MD40" s="354"/>
      <c r="ME40" s="354"/>
      <c r="MF40" s="354"/>
      <c r="MG40" s="354"/>
      <c r="MH40" s="354"/>
      <c r="MI40" s="354"/>
      <c r="MJ40" s="354"/>
      <c r="MK40" s="354"/>
      <c r="ML40" s="354"/>
      <c r="MM40" s="354"/>
      <c r="MN40" s="354"/>
      <c r="MO40" s="354"/>
      <c r="MP40" s="354"/>
      <c r="MQ40" s="354"/>
      <c r="MR40" s="354"/>
      <c r="MS40" s="51"/>
      <c r="MT40" s="364">
        <f t="shared" si="12"/>
        <v>2880</v>
      </c>
      <c r="MU40" s="365">
        <f t="shared" si="13"/>
        <v>0</v>
      </c>
      <c r="MV40" s="366">
        <f t="shared" si="14"/>
        <v>2880</v>
      </c>
      <c r="MW40" s="365"/>
      <c r="MX40" s="365"/>
      <c r="MY40" s="54"/>
      <c r="MZ40" s="709">
        <v>4.99</v>
      </c>
      <c r="NA40" s="709">
        <v>1.25</v>
      </c>
      <c r="NB40" s="709">
        <f t="shared" si="15"/>
        <v>3600</v>
      </c>
      <c r="NC40" s="711"/>
      <c r="ND40" s="711">
        <v>5.13</v>
      </c>
      <c r="NE40" s="738">
        <f t="shared" si="44"/>
        <v>0.387462686567164</v>
      </c>
      <c r="NF40" s="743"/>
      <c r="NG40" s="739">
        <v>3000</v>
      </c>
      <c r="NH40" s="743"/>
      <c r="NI40" s="740">
        <f t="shared" si="17"/>
        <v>15667.02</v>
      </c>
      <c r="NJ40" s="738"/>
      <c r="NK40" s="745">
        <v>44835</v>
      </c>
      <c r="NL40" s="746">
        <v>44835</v>
      </c>
      <c r="NM40" s="739">
        <f ca="1" t="shared" si="19"/>
        <v>8.06666666666667</v>
      </c>
      <c r="NN40" s="739">
        <f ca="1" t="shared" si="20"/>
        <v>242</v>
      </c>
      <c r="NO40" s="743"/>
      <c r="NP40" s="739">
        <f t="shared" si="21"/>
        <v>2880</v>
      </c>
      <c r="NQ40" s="761">
        <f t="shared" si="22"/>
        <v>1.8860510805501</v>
      </c>
      <c r="NR40" s="739">
        <f ca="1" t="shared" si="23"/>
        <v>2.84466381983796</v>
      </c>
      <c r="NS40" s="739">
        <f t="shared" si="24"/>
        <v>3054</v>
      </c>
      <c r="NT40" s="743"/>
      <c r="NU40" s="739">
        <f ca="1" t="shared" si="25"/>
        <v>357.02479338843</v>
      </c>
      <c r="NV40" s="769">
        <f ca="1" t="shared" si="26"/>
        <v>11.900826446281</v>
      </c>
      <c r="NW40" s="769">
        <f ca="1" t="shared" si="27"/>
        <v>256.620833333333</v>
      </c>
      <c r="NX40" s="743"/>
      <c r="NY40" s="743"/>
      <c r="NZ40" s="743"/>
      <c r="OA40" s="743"/>
      <c r="OB40" s="743"/>
      <c r="OC40" s="743"/>
      <c r="OD40" s="743"/>
      <c r="OE40" s="743">
        <f t="shared" si="28"/>
        <v>0</v>
      </c>
      <c r="OF40" s="743">
        <f t="shared" si="29"/>
        <v>0</v>
      </c>
      <c r="OG40" s="743">
        <f t="shared" si="30"/>
        <v>0</v>
      </c>
      <c r="OH40" s="743">
        <f t="shared" si="31"/>
        <v>0</v>
      </c>
      <c r="OI40" s="743">
        <f t="shared" si="32"/>
        <v>0</v>
      </c>
      <c r="OJ40" s="739">
        <f t="shared" si="33"/>
        <v>0</v>
      </c>
      <c r="OK40" s="739">
        <f t="shared" si="34"/>
        <v>0</v>
      </c>
      <c r="OL40" s="739">
        <f t="shared" si="35"/>
        <v>0</v>
      </c>
      <c r="OM40" s="739">
        <f t="shared" si="36"/>
        <v>0</v>
      </c>
      <c r="ON40" s="739">
        <f t="shared" si="37"/>
        <v>720</v>
      </c>
      <c r="OO40" s="739">
        <f t="shared" si="38"/>
        <v>492</v>
      </c>
      <c r="OP40" s="739"/>
      <c r="OQ40" s="739">
        <f t="shared" si="39"/>
        <v>1356</v>
      </c>
      <c r="OR40" s="739">
        <f t="shared" si="40"/>
        <v>2568</v>
      </c>
      <c r="OS40" s="739">
        <f t="shared" si="41"/>
        <v>0</v>
      </c>
      <c r="OT40" s="739">
        <f t="shared" si="42"/>
        <v>-312</v>
      </c>
      <c r="OU40" s="743"/>
      <c r="OV40" s="743"/>
      <c r="OW40" s="743"/>
      <c r="OX40" s="743"/>
      <c r="OY40" s="743"/>
      <c r="OZ40" s="743"/>
      <c r="PA40" s="743"/>
      <c r="PB40" s="743"/>
      <c r="PC40" s="743"/>
      <c r="PD40" s="743"/>
      <c r="PE40" s="743"/>
      <c r="PF40" s="743"/>
      <c r="PG40" s="743"/>
    </row>
    <row r="41" s="28" customFormat="1" customHeight="1" spans="1:423">
      <c r="A41" s="95" t="s">
        <v>1610</v>
      </c>
      <c r="B41" s="415" t="s">
        <v>1626</v>
      </c>
      <c r="C41" s="95" t="s">
        <v>1747</v>
      </c>
      <c r="D41" s="95" t="s">
        <v>1901</v>
      </c>
      <c r="E41" s="95" t="s">
        <v>1396</v>
      </c>
      <c r="F41" s="104" t="s">
        <v>1911</v>
      </c>
      <c r="G41" s="416" t="s">
        <v>1912</v>
      </c>
      <c r="H41" s="98" t="s">
        <v>1913</v>
      </c>
      <c r="I41" s="99"/>
      <c r="J41" s="114"/>
      <c r="K41" s="456"/>
      <c r="L41" s="150">
        <f t="shared" si="8"/>
        <v>3342</v>
      </c>
      <c r="M41" s="151">
        <f t="shared" si="9"/>
        <v>3342</v>
      </c>
      <c r="N41" s="455"/>
      <c r="O41" s="37"/>
      <c r="P41" s="36"/>
      <c r="Q41" s="33">
        <f t="shared" si="10"/>
        <v>0</v>
      </c>
      <c r="R41" s="34">
        <f t="shared" si="11"/>
        <v>6000</v>
      </c>
      <c r="S41" s="346"/>
      <c r="T41" s="346"/>
      <c r="V41" s="346"/>
      <c r="W41" s="346"/>
      <c r="X41" s="347"/>
      <c r="Y41" s="348"/>
      <c r="Z41" s="348"/>
      <c r="AA41" s="348"/>
      <c r="AB41" s="348"/>
      <c r="AC41" s="506"/>
      <c r="AD41" s="348"/>
      <c r="AE41" s="348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>
        <v>3000</v>
      </c>
      <c r="AQ41" s="346"/>
      <c r="AR41" s="346"/>
      <c r="AS41" s="346"/>
      <c r="AT41" s="346"/>
      <c r="AU41" s="346"/>
      <c r="AV41" s="346"/>
      <c r="AW41" s="346">
        <v>3000</v>
      </c>
      <c r="AX41" s="346"/>
      <c r="AY41" s="349"/>
      <c r="AZ41" s="48"/>
      <c r="BA41" s="48"/>
      <c r="BB41" s="48"/>
      <c r="BC41" s="48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354"/>
      <c r="BT41" s="354"/>
      <c r="BU41" s="354"/>
      <c r="BV41" s="354"/>
      <c r="BW41" s="354"/>
      <c r="BX41" s="354"/>
      <c r="BY41" s="354"/>
      <c r="BZ41" s="354"/>
      <c r="CA41" s="354"/>
      <c r="CB41" s="354"/>
      <c r="CC41" s="354"/>
      <c r="CD41" s="354"/>
      <c r="CE41" s="354"/>
      <c r="CF41" s="354"/>
      <c r="CG41" s="354">
        <v>24</v>
      </c>
      <c r="CH41" s="354">
        <v>12</v>
      </c>
      <c r="CI41" s="354">
        <v>24</v>
      </c>
      <c r="CJ41" s="354"/>
      <c r="CK41" s="354"/>
      <c r="CL41" s="354"/>
      <c r="CM41" s="354"/>
      <c r="CN41" s="354"/>
      <c r="CO41" s="354"/>
      <c r="CP41" s="358"/>
      <c r="CQ41" s="48"/>
      <c r="CR41" s="354"/>
      <c r="CS41" s="354"/>
      <c r="CT41" s="355"/>
      <c r="CU41" s="354"/>
      <c r="CV41" s="354"/>
      <c r="CW41" s="354"/>
      <c r="CX41" s="354"/>
      <c r="CY41" s="354"/>
      <c r="CZ41" s="354"/>
      <c r="DA41" s="356"/>
      <c r="DB41" s="356"/>
      <c r="DC41" s="356"/>
      <c r="DD41" s="356"/>
      <c r="DE41" s="356"/>
      <c r="DF41" s="356"/>
      <c r="DG41" s="356"/>
      <c r="DH41" s="356"/>
      <c r="DI41" s="356"/>
      <c r="DJ41" s="356"/>
      <c r="DK41" s="354"/>
      <c r="DL41" s="354"/>
      <c r="DM41" s="354"/>
      <c r="DN41" s="354"/>
      <c r="DO41" s="354"/>
      <c r="DP41" s="354"/>
      <c r="DQ41" s="354"/>
      <c r="DR41" s="354"/>
      <c r="DS41" s="354"/>
      <c r="DT41" s="354"/>
      <c r="DU41" s="354">
        <v>6</v>
      </c>
      <c r="DV41" s="354"/>
      <c r="DW41" s="354"/>
      <c r="DX41" s="354"/>
      <c r="DY41" s="354"/>
      <c r="DZ41" s="357"/>
      <c r="EA41" s="356"/>
      <c r="EB41" s="356"/>
      <c r="EC41" s="356"/>
      <c r="ED41" s="356"/>
      <c r="EE41" s="358"/>
      <c r="EF41" s="48"/>
      <c r="EG41" s="46"/>
      <c r="EH41" s="46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8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354"/>
      <c r="FR41" s="354"/>
      <c r="FS41" s="354"/>
      <c r="FT41" s="354"/>
      <c r="FU41" s="354"/>
      <c r="FV41" s="354"/>
      <c r="FW41" s="354"/>
      <c r="FX41" s="354"/>
      <c r="FY41" s="354"/>
      <c r="FZ41" s="354"/>
      <c r="GA41" s="354"/>
      <c r="GB41" s="354"/>
      <c r="GC41" s="354"/>
      <c r="GD41" s="354"/>
      <c r="GE41" s="354"/>
      <c r="GF41" s="354"/>
      <c r="GG41" s="354"/>
      <c r="GH41" s="354"/>
      <c r="GI41" s="354"/>
      <c r="GJ41" s="354"/>
      <c r="GK41" s="354"/>
      <c r="GL41" s="354"/>
      <c r="GM41" s="354"/>
      <c r="GN41" s="354"/>
      <c r="GO41" s="354"/>
      <c r="GP41" s="354"/>
      <c r="GQ41" s="354"/>
      <c r="GR41" s="354"/>
      <c r="GS41" s="354"/>
      <c r="GT41" s="354"/>
      <c r="GU41" s="354"/>
      <c r="GV41" s="354"/>
      <c r="GW41" s="354"/>
      <c r="GX41" s="354"/>
      <c r="GY41" s="354"/>
      <c r="GZ41" s="354"/>
      <c r="HA41" s="354"/>
      <c r="HB41" s="354">
        <v>156</v>
      </c>
      <c r="HC41" s="354"/>
      <c r="HD41" s="354"/>
      <c r="HE41" s="354">
        <v>132</v>
      </c>
      <c r="HF41" s="354"/>
      <c r="HG41" s="354"/>
      <c r="HH41" s="354"/>
      <c r="HI41" s="354"/>
      <c r="HJ41" s="354"/>
      <c r="HK41" s="354">
        <v>24</v>
      </c>
      <c r="HL41" s="354">
        <v>48</v>
      </c>
      <c r="HM41" s="354">
        <v>300</v>
      </c>
      <c r="HN41" s="354">
        <v>120</v>
      </c>
      <c r="HO41" s="354"/>
      <c r="HP41" s="354"/>
      <c r="HQ41" s="354">
        <v>300</v>
      </c>
      <c r="HR41" s="354">
        <v>96</v>
      </c>
      <c r="HS41" s="354"/>
      <c r="HT41" s="354"/>
      <c r="HU41" s="354"/>
      <c r="HV41" s="354"/>
      <c r="HW41" s="354"/>
      <c r="HX41" s="354"/>
      <c r="HY41" s="354"/>
      <c r="HZ41" s="354"/>
      <c r="IA41" s="354"/>
      <c r="IB41" s="354"/>
      <c r="IC41" s="354"/>
      <c r="ID41" s="354"/>
      <c r="IE41" s="354">
        <v>588</v>
      </c>
      <c r="IF41" s="354">
        <v>180</v>
      </c>
      <c r="IG41" s="354">
        <v>144</v>
      </c>
      <c r="IH41" s="354"/>
      <c r="II41" s="354"/>
      <c r="IJ41" s="354"/>
      <c r="IK41" s="354"/>
      <c r="IL41" s="354">
        <v>384</v>
      </c>
      <c r="IM41" s="354"/>
      <c r="IN41" s="354"/>
      <c r="IO41" s="354"/>
      <c r="IP41" s="354">
        <v>120</v>
      </c>
      <c r="IQ41" s="354"/>
      <c r="IR41" s="50"/>
      <c r="IS41" s="47"/>
      <c r="IT41" s="47"/>
      <c r="IU41" s="47"/>
      <c r="IV41" s="47"/>
      <c r="IW41" s="47"/>
      <c r="IX41" s="47"/>
      <c r="IY41" s="47"/>
      <c r="IZ41" s="47"/>
      <c r="JA41" s="47"/>
      <c r="JB41" s="47"/>
      <c r="JC41" s="47"/>
      <c r="JD41" s="47"/>
      <c r="JE41" s="651"/>
      <c r="JF41" s="47"/>
      <c r="JG41" s="47"/>
      <c r="JH41" s="47"/>
      <c r="JI41" s="47"/>
      <c r="JJ41" s="47"/>
      <c r="JK41" s="47"/>
      <c r="JL41" s="354"/>
      <c r="JM41" s="354"/>
      <c r="JN41" s="354"/>
      <c r="JO41" s="354"/>
      <c r="JP41" s="354"/>
      <c r="JQ41" s="354"/>
      <c r="JR41" s="354"/>
      <c r="JS41" s="354"/>
      <c r="JT41" s="354"/>
      <c r="JU41" s="354"/>
      <c r="JV41" s="354"/>
      <c r="JW41" s="354"/>
      <c r="JX41" s="354"/>
      <c r="JY41" s="354"/>
      <c r="JZ41" s="354"/>
      <c r="KA41" s="354"/>
      <c r="KB41" s="354"/>
      <c r="KC41" s="354"/>
      <c r="KD41" s="354"/>
      <c r="KE41" s="354"/>
      <c r="KF41" s="354"/>
      <c r="KG41" s="354"/>
      <c r="KH41" s="354"/>
      <c r="KI41" s="354"/>
      <c r="KJ41" s="354"/>
      <c r="KK41" s="354"/>
      <c r="KL41" s="354"/>
      <c r="KM41" s="354"/>
      <c r="KN41" s="354"/>
      <c r="KO41" s="354"/>
      <c r="KP41" s="354"/>
      <c r="KQ41" s="354"/>
      <c r="KR41" s="354"/>
      <c r="KS41" s="354"/>
      <c r="KT41" s="354"/>
      <c r="KU41" s="354"/>
      <c r="KV41" s="51"/>
      <c r="KW41" s="47"/>
      <c r="KX41" s="47"/>
      <c r="KY41" s="47"/>
      <c r="KZ41" s="47"/>
      <c r="LA41" s="47"/>
      <c r="LB41" s="47"/>
      <c r="LC41" s="47"/>
      <c r="LD41" s="361"/>
      <c r="LE41" s="361"/>
      <c r="LF41" s="361"/>
      <c r="LG41" s="361"/>
      <c r="LH41" s="361"/>
      <c r="LI41" s="361"/>
      <c r="LJ41" s="361"/>
      <c r="LK41" s="361"/>
      <c r="LL41" s="361"/>
      <c r="LM41" s="361"/>
      <c r="LN41" s="361"/>
      <c r="LO41" s="361"/>
      <c r="LP41" s="361"/>
      <c r="LQ41" s="356"/>
      <c r="LR41" s="356"/>
      <c r="LS41" s="356"/>
      <c r="LT41" s="356"/>
      <c r="LU41" s="356"/>
      <c r="LV41" s="354"/>
      <c r="LW41" s="51"/>
      <c r="LX41" s="354"/>
      <c r="LY41" s="354"/>
      <c r="LZ41" s="354"/>
      <c r="MA41" s="354"/>
      <c r="MB41" s="363"/>
      <c r="MC41" s="363"/>
      <c r="MD41" s="354"/>
      <c r="ME41" s="354"/>
      <c r="MF41" s="354"/>
      <c r="MG41" s="354"/>
      <c r="MH41" s="354"/>
      <c r="MI41" s="354"/>
      <c r="MJ41" s="354"/>
      <c r="MK41" s="354"/>
      <c r="ML41" s="354"/>
      <c r="MM41" s="354"/>
      <c r="MN41" s="354"/>
      <c r="MO41" s="354"/>
      <c r="MP41" s="354"/>
      <c r="MQ41" s="354"/>
      <c r="MR41" s="354"/>
      <c r="MS41" s="51"/>
      <c r="MT41" s="364">
        <f t="shared" si="12"/>
        <v>2592</v>
      </c>
      <c r="MU41" s="365">
        <f t="shared" si="13"/>
        <v>0</v>
      </c>
      <c r="MV41" s="366">
        <f t="shared" si="14"/>
        <v>2592</v>
      </c>
      <c r="MW41" s="365"/>
      <c r="MX41" s="365"/>
      <c r="MY41" s="54"/>
      <c r="MZ41" s="709">
        <v>4.99</v>
      </c>
      <c r="NA41" s="709">
        <v>1.25</v>
      </c>
      <c r="NB41" s="709">
        <f t="shared" si="15"/>
        <v>3240</v>
      </c>
      <c r="NC41" s="711"/>
      <c r="ND41" s="711">
        <v>5.13</v>
      </c>
      <c r="NE41" s="738">
        <f t="shared" si="44"/>
        <v>0.387462686567164</v>
      </c>
      <c r="NF41" s="743"/>
      <c r="NG41" s="739">
        <v>3000</v>
      </c>
      <c r="NH41" s="743"/>
      <c r="NI41" s="740">
        <f t="shared" si="17"/>
        <v>17144.46</v>
      </c>
      <c r="NJ41" s="738"/>
      <c r="NK41" s="745">
        <v>44835</v>
      </c>
      <c r="NL41" s="746">
        <v>44835</v>
      </c>
      <c r="NM41" s="739">
        <f ca="1" t="shared" si="19"/>
        <v>8.06666666666667</v>
      </c>
      <c r="NN41" s="739">
        <f ca="1" t="shared" si="20"/>
        <v>242</v>
      </c>
      <c r="NO41" s="743"/>
      <c r="NP41" s="739">
        <f t="shared" si="21"/>
        <v>2592</v>
      </c>
      <c r="NQ41" s="761">
        <f t="shared" si="22"/>
        <v>1.55116696588869</v>
      </c>
      <c r="NR41" s="739">
        <f ca="1" t="shared" si="23"/>
        <v>2.33957001053459</v>
      </c>
      <c r="NS41" s="739">
        <f t="shared" si="24"/>
        <v>3342</v>
      </c>
      <c r="NT41" s="743"/>
      <c r="NU41" s="739">
        <f ca="1" t="shared" si="25"/>
        <v>321.322314049587</v>
      </c>
      <c r="NV41" s="769">
        <f ca="1" t="shared" si="26"/>
        <v>10.7107438016529</v>
      </c>
      <c r="NW41" s="769">
        <f ca="1" t="shared" si="27"/>
        <v>312.023148148148</v>
      </c>
      <c r="NX41" s="743"/>
      <c r="NY41" s="743"/>
      <c r="NZ41" s="743"/>
      <c r="OA41" s="743"/>
      <c r="OB41" s="743"/>
      <c r="OC41" s="743"/>
      <c r="OD41" s="743"/>
      <c r="OE41" s="743">
        <f t="shared" si="28"/>
        <v>0</v>
      </c>
      <c r="OF41" s="743">
        <f t="shared" si="29"/>
        <v>0</v>
      </c>
      <c r="OG41" s="743">
        <f t="shared" si="30"/>
        <v>0</v>
      </c>
      <c r="OH41" s="743">
        <f t="shared" si="31"/>
        <v>0</v>
      </c>
      <c r="OI41" s="743">
        <f t="shared" si="32"/>
        <v>0</v>
      </c>
      <c r="OJ41" s="739">
        <f t="shared" si="33"/>
        <v>0</v>
      </c>
      <c r="OK41" s="739">
        <f t="shared" si="34"/>
        <v>0</v>
      </c>
      <c r="OL41" s="739">
        <f t="shared" si="35"/>
        <v>0</v>
      </c>
      <c r="OM41" s="739">
        <f t="shared" si="36"/>
        <v>0</v>
      </c>
      <c r="ON41" s="739">
        <f t="shared" si="37"/>
        <v>624</v>
      </c>
      <c r="OO41" s="739">
        <f t="shared" si="38"/>
        <v>396</v>
      </c>
      <c r="OP41" s="739"/>
      <c r="OQ41" s="739">
        <f t="shared" si="39"/>
        <v>1452</v>
      </c>
      <c r="OR41" s="739">
        <f t="shared" si="40"/>
        <v>2472</v>
      </c>
      <c r="OS41" s="739">
        <f t="shared" si="41"/>
        <v>0</v>
      </c>
      <c r="OT41" s="739">
        <f t="shared" si="42"/>
        <v>-120</v>
      </c>
      <c r="OU41" s="743"/>
      <c r="OV41" s="743"/>
      <c r="OW41" s="743"/>
      <c r="OX41" s="743"/>
      <c r="OY41" s="743"/>
      <c r="OZ41" s="743"/>
      <c r="PA41" s="743"/>
      <c r="PB41" s="743"/>
      <c r="PC41" s="743"/>
      <c r="PD41" s="743"/>
      <c r="PE41" s="743"/>
      <c r="PF41" s="743"/>
      <c r="PG41" s="743"/>
    </row>
    <row r="42" s="28" customFormat="1" customHeight="1" spans="1:423">
      <c r="A42" s="95" t="s">
        <v>1610</v>
      </c>
      <c r="B42" s="415" t="s">
        <v>1626</v>
      </c>
      <c r="C42" s="95" t="s">
        <v>1645</v>
      </c>
      <c r="D42" s="95" t="s">
        <v>1646</v>
      </c>
      <c r="E42" s="95" t="s">
        <v>1396</v>
      </c>
      <c r="F42" s="102" t="s">
        <v>1914</v>
      </c>
      <c r="G42" s="416" t="s">
        <v>1915</v>
      </c>
      <c r="H42" s="98" t="s">
        <v>1916</v>
      </c>
      <c r="I42" s="99"/>
      <c r="J42" s="114"/>
      <c r="K42" s="456"/>
      <c r="L42" s="150">
        <f t="shared" si="8"/>
        <v>396</v>
      </c>
      <c r="M42" s="151">
        <f t="shared" si="9"/>
        <v>396</v>
      </c>
      <c r="N42" s="455"/>
      <c r="O42" s="37"/>
      <c r="P42" s="36"/>
      <c r="Q42" s="33">
        <f t="shared" si="10"/>
        <v>0</v>
      </c>
      <c r="R42" s="34">
        <f t="shared" si="11"/>
        <v>1000</v>
      </c>
      <c r="S42" s="346"/>
      <c r="T42" s="346"/>
      <c r="U42" s="346"/>
      <c r="V42" s="346"/>
      <c r="W42" s="346"/>
      <c r="X42" s="347"/>
      <c r="Y42" s="348"/>
      <c r="Z42" s="348"/>
      <c r="AA42" s="348"/>
      <c r="AB42" s="348"/>
      <c r="AC42" s="506"/>
      <c r="AD42" s="348"/>
      <c r="AE42" s="348"/>
      <c r="AF42" s="346"/>
      <c r="AG42" s="346"/>
      <c r="AH42" s="346"/>
      <c r="AI42" s="346"/>
      <c r="AJ42" s="346"/>
      <c r="AK42" s="346"/>
      <c r="AL42" s="346"/>
      <c r="AM42" s="346"/>
      <c r="AN42" s="346"/>
      <c r="AO42" s="346"/>
      <c r="AP42" s="346">
        <v>1000</v>
      </c>
      <c r="AQ42" s="346"/>
      <c r="AR42" s="346"/>
      <c r="AS42" s="346"/>
      <c r="AT42" s="346"/>
      <c r="AU42" s="346"/>
      <c r="AV42" s="346"/>
      <c r="AW42" s="346"/>
      <c r="AX42" s="346"/>
      <c r="AY42" s="349"/>
      <c r="AZ42" s="48"/>
      <c r="BA42" s="48"/>
      <c r="BB42" s="48"/>
      <c r="BC42" s="48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354"/>
      <c r="BT42" s="354"/>
      <c r="BU42" s="354"/>
      <c r="BV42" s="354"/>
      <c r="BW42" s="354"/>
      <c r="BX42" s="354"/>
      <c r="BY42" s="354"/>
      <c r="BZ42" s="354"/>
      <c r="CA42" s="354"/>
      <c r="CB42" s="354"/>
      <c r="CC42" s="354"/>
      <c r="CD42" s="354"/>
      <c r="CE42" s="354"/>
      <c r="CF42" s="354"/>
      <c r="CG42" s="354"/>
      <c r="CH42" s="354">
        <v>4</v>
      </c>
      <c r="CI42" s="354"/>
      <c r="CJ42" s="354">
        <v>7</v>
      </c>
      <c r="CK42" s="354"/>
      <c r="CL42" s="354"/>
      <c r="CM42" s="354"/>
      <c r="CN42" s="354"/>
      <c r="CO42" s="354"/>
      <c r="CP42" s="358"/>
      <c r="CQ42" s="48"/>
      <c r="CR42" s="354"/>
      <c r="CS42" s="354"/>
      <c r="CT42" s="355"/>
      <c r="CU42" s="354"/>
      <c r="CV42" s="354"/>
      <c r="CW42" s="354"/>
      <c r="CX42" s="354"/>
      <c r="CY42" s="354"/>
      <c r="CZ42" s="354"/>
      <c r="DA42" s="356"/>
      <c r="DB42" s="356"/>
      <c r="DC42" s="356"/>
      <c r="DD42" s="356"/>
      <c r="DE42" s="356"/>
      <c r="DF42" s="356"/>
      <c r="DG42" s="356"/>
      <c r="DH42" s="356"/>
      <c r="DI42" s="356"/>
      <c r="DJ42" s="356"/>
      <c r="DK42" s="354"/>
      <c r="DL42" s="354"/>
      <c r="DM42" s="354"/>
      <c r="DN42" s="354"/>
      <c r="DO42" s="354"/>
      <c r="DP42" s="354"/>
      <c r="DQ42" s="354"/>
      <c r="DR42" s="354"/>
      <c r="DS42" s="354"/>
      <c r="DT42" s="354"/>
      <c r="DU42" s="354">
        <v>1</v>
      </c>
      <c r="DV42" s="354"/>
      <c r="DW42" s="354"/>
      <c r="DX42" s="354"/>
      <c r="DY42" s="354"/>
      <c r="DZ42" s="357"/>
      <c r="EA42" s="356"/>
      <c r="EB42" s="356"/>
      <c r="EC42" s="356"/>
      <c r="ED42" s="356"/>
      <c r="EE42" s="358"/>
      <c r="EF42" s="48"/>
      <c r="EG42" s="46"/>
      <c r="EH42" s="46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8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354"/>
      <c r="FR42" s="354"/>
      <c r="FS42" s="354"/>
      <c r="FT42" s="354"/>
      <c r="FU42" s="354"/>
      <c r="FV42" s="354"/>
      <c r="FW42" s="354"/>
      <c r="FX42" s="354"/>
      <c r="FY42" s="354"/>
      <c r="FZ42" s="354"/>
      <c r="GA42" s="354"/>
      <c r="GB42" s="354"/>
      <c r="GC42" s="354"/>
      <c r="GD42" s="354"/>
      <c r="GE42" s="354"/>
      <c r="GF42" s="354"/>
      <c r="GG42" s="354"/>
      <c r="GH42" s="354"/>
      <c r="GI42" s="354"/>
      <c r="GJ42" s="354"/>
      <c r="GK42" s="354"/>
      <c r="GL42" s="354"/>
      <c r="GM42" s="354"/>
      <c r="GN42" s="354"/>
      <c r="GO42" s="354"/>
      <c r="GP42" s="354"/>
      <c r="GQ42" s="354"/>
      <c r="GR42" s="354"/>
      <c r="GS42" s="354"/>
      <c r="GT42" s="354"/>
      <c r="GU42" s="354"/>
      <c r="GV42" s="354"/>
      <c r="GW42" s="354"/>
      <c r="GX42" s="354"/>
      <c r="GY42" s="354"/>
      <c r="GZ42" s="354"/>
      <c r="HA42" s="354"/>
      <c r="HB42" s="354">
        <v>52</v>
      </c>
      <c r="HC42" s="354"/>
      <c r="HD42" s="354"/>
      <c r="HE42" s="354">
        <v>44</v>
      </c>
      <c r="HF42" s="354"/>
      <c r="HG42" s="354"/>
      <c r="HH42" s="354"/>
      <c r="HI42" s="354"/>
      <c r="HJ42" s="354"/>
      <c r="HK42" s="354">
        <v>8</v>
      </c>
      <c r="HL42" s="354"/>
      <c r="HM42" s="354">
        <v>100</v>
      </c>
      <c r="HN42" s="354">
        <v>40</v>
      </c>
      <c r="HO42" s="354"/>
      <c r="HP42" s="354"/>
      <c r="HQ42" s="354">
        <v>100</v>
      </c>
      <c r="HR42" s="354"/>
      <c r="HS42" s="354"/>
      <c r="HT42" s="354"/>
      <c r="HU42" s="354"/>
      <c r="HV42" s="354"/>
      <c r="HW42" s="354"/>
      <c r="HX42" s="354"/>
      <c r="HY42" s="354"/>
      <c r="HZ42" s="354"/>
      <c r="IA42" s="354"/>
      <c r="IB42" s="354"/>
      <c r="IC42" s="354"/>
      <c r="ID42" s="354"/>
      <c r="IE42" s="354">
        <v>100</v>
      </c>
      <c r="IF42" s="354">
        <v>60</v>
      </c>
      <c r="IG42" s="354">
        <v>48</v>
      </c>
      <c r="IH42" s="354"/>
      <c r="II42" s="354"/>
      <c r="IJ42" s="354"/>
      <c r="IK42" s="354"/>
      <c r="IL42" s="354"/>
      <c r="IM42" s="354"/>
      <c r="IN42" s="354"/>
      <c r="IO42" s="354"/>
      <c r="IP42" s="354">
        <v>40</v>
      </c>
      <c r="IQ42" s="354"/>
      <c r="IR42" s="50"/>
      <c r="IS42" s="47"/>
      <c r="IT42" s="47"/>
      <c r="IU42" s="47"/>
      <c r="IV42" s="47"/>
      <c r="IW42" s="47"/>
      <c r="IX42" s="47"/>
      <c r="IY42" s="47"/>
      <c r="IZ42" s="47"/>
      <c r="JA42" s="47"/>
      <c r="JB42" s="47"/>
      <c r="JC42" s="47"/>
      <c r="JD42" s="47"/>
      <c r="JE42" s="651"/>
      <c r="JF42" s="47"/>
      <c r="JG42" s="47"/>
      <c r="JH42" s="47"/>
      <c r="JI42" s="47"/>
      <c r="JJ42" s="47"/>
      <c r="JK42" s="47"/>
      <c r="JL42" s="354"/>
      <c r="JM42" s="354"/>
      <c r="JN42" s="354"/>
      <c r="JO42" s="354"/>
      <c r="JP42" s="354"/>
      <c r="JQ42" s="354"/>
      <c r="JR42" s="354"/>
      <c r="JS42" s="354"/>
      <c r="JT42" s="354"/>
      <c r="JU42" s="354"/>
      <c r="JV42" s="354"/>
      <c r="JW42" s="354"/>
      <c r="JX42" s="354"/>
      <c r="JY42" s="354"/>
      <c r="JZ42" s="354"/>
      <c r="KA42" s="354"/>
      <c r="KB42" s="354"/>
      <c r="KC42" s="354"/>
      <c r="KD42" s="354"/>
      <c r="KE42" s="354"/>
      <c r="KF42" s="354"/>
      <c r="KG42" s="354"/>
      <c r="KH42" s="354"/>
      <c r="KI42" s="354"/>
      <c r="KJ42" s="354"/>
      <c r="KK42" s="354"/>
      <c r="KL42" s="354"/>
      <c r="KM42" s="354"/>
      <c r="KN42" s="354"/>
      <c r="KO42" s="354"/>
      <c r="KP42" s="354"/>
      <c r="KQ42" s="354"/>
      <c r="KR42" s="354"/>
      <c r="KS42" s="354"/>
      <c r="KT42" s="354"/>
      <c r="KU42" s="354"/>
      <c r="KV42" s="51"/>
      <c r="KW42" s="47"/>
      <c r="KX42" s="47"/>
      <c r="KY42" s="47"/>
      <c r="KZ42" s="47"/>
      <c r="LA42" s="47"/>
      <c r="LB42" s="47"/>
      <c r="LC42" s="47"/>
      <c r="LD42" s="361"/>
      <c r="LE42" s="361"/>
      <c r="LF42" s="361"/>
      <c r="LG42" s="361"/>
      <c r="LH42" s="361"/>
      <c r="LI42" s="361"/>
      <c r="LJ42" s="361"/>
      <c r="LK42" s="361"/>
      <c r="LL42" s="361"/>
      <c r="LM42" s="361"/>
      <c r="LN42" s="361"/>
      <c r="LO42" s="361"/>
      <c r="LP42" s="361"/>
      <c r="LQ42" s="356"/>
      <c r="LR42" s="356"/>
      <c r="LS42" s="356"/>
      <c r="LT42" s="356"/>
      <c r="LU42" s="356"/>
      <c r="LV42" s="354"/>
      <c r="LW42" s="51"/>
      <c r="LX42" s="354"/>
      <c r="LY42" s="354"/>
      <c r="LZ42" s="354"/>
      <c r="MA42" s="354"/>
      <c r="MB42" s="363"/>
      <c r="MC42" s="363"/>
      <c r="MD42" s="354"/>
      <c r="ME42" s="354"/>
      <c r="MF42" s="354"/>
      <c r="MG42" s="354"/>
      <c r="MH42" s="354"/>
      <c r="MI42" s="354"/>
      <c r="MJ42" s="354"/>
      <c r="MK42" s="354"/>
      <c r="ML42" s="354"/>
      <c r="MM42" s="354"/>
      <c r="MN42" s="354"/>
      <c r="MO42" s="354"/>
      <c r="MP42" s="354"/>
      <c r="MQ42" s="354"/>
      <c r="MR42" s="354"/>
      <c r="MS42" s="51"/>
      <c r="MT42" s="364">
        <f t="shared" si="12"/>
        <v>592</v>
      </c>
      <c r="MU42" s="365">
        <f t="shared" si="13"/>
        <v>0</v>
      </c>
      <c r="MV42" s="366">
        <f t="shared" si="14"/>
        <v>592</v>
      </c>
      <c r="MW42" s="365"/>
      <c r="MX42" s="365"/>
      <c r="MY42" s="54"/>
      <c r="MZ42" s="709"/>
      <c r="NA42" s="709"/>
      <c r="NB42" s="709">
        <f t="shared" si="15"/>
        <v>0</v>
      </c>
      <c r="NC42" s="711"/>
      <c r="ND42" s="711">
        <v>6.56</v>
      </c>
      <c r="NE42" s="738" t="e">
        <f t="shared" si="44"/>
        <v>#DIV/0!</v>
      </c>
      <c r="NF42" s="743"/>
      <c r="NG42" s="739">
        <v>1000</v>
      </c>
      <c r="NH42" s="743"/>
      <c r="NI42" s="740">
        <f t="shared" si="17"/>
        <v>2597.76</v>
      </c>
      <c r="NJ42" s="738"/>
      <c r="NK42" s="745">
        <v>44835</v>
      </c>
      <c r="NL42" s="746">
        <v>44835</v>
      </c>
      <c r="NM42" s="739">
        <f ca="1" t="shared" si="19"/>
        <v>8.06666666666667</v>
      </c>
      <c r="NN42" s="739">
        <f ca="1" t="shared" si="20"/>
        <v>242</v>
      </c>
      <c r="NO42" s="743"/>
      <c r="NP42" s="739">
        <f t="shared" si="21"/>
        <v>592</v>
      </c>
      <c r="NQ42" s="761">
        <f t="shared" si="22"/>
        <v>2.98989898989899</v>
      </c>
      <c r="NR42" s="739">
        <f ca="1" t="shared" si="23"/>
        <v>4.50955839385592</v>
      </c>
      <c r="NS42" s="739">
        <f t="shared" si="24"/>
        <v>396</v>
      </c>
      <c r="NT42" s="743"/>
      <c r="NU42" s="739">
        <f ca="1" t="shared" si="25"/>
        <v>73.3884297520661</v>
      </c>
      <c r="NV42" s="769">
        <f ca="1" t="shared" si="26"/>
        <v>2.44628099173554</v>
      </c>
      <c r="NW42" s="769">
        <f ca="1" t="shared" si="27"/>
        <v>161.878378378378</v>
      </c>
      <c r="NX42" s="743"/>
      <c r="NY42" s="743"/>
      <c r="NZ42" s="743"/>
      <c r="OA42" s="743"/>
      <c r="OB42" s="743"/>
      <c r="OC42" s="743"/>
      <c r="OD42" s="743"/>
      <c r="OE42" s="743">
        <f t="shared" si="28"/>
        <v>0</v>
      </c>
      <c r="OF42" s="743">
        <f t="shared" si="29"/>
        <v>0</v>
      </c>
      <c r="OG42" s="743">
        <f t="shared" si="30"/>
        <v>0</v>
      </c>
      <c r="OH42" s="743">
        <f t="shared" si="31"/>
        <v>0</v>
      </c>
      <c r="OI42" s="743">
        <f t="shared" si="32"/>
        <v>0</v>
      </c>
      <c r="OJ42" s="739">
        <f t="shared" si="33"/>
        <v>0</v>
      </c>
      <c r="OK42" s="739">
        <f t="shared" si="34"/>
        <v>0</v>
      </c>
      <c r="OL42" s="739">
        <f t="shared" si="35"/>
        <v>0</v>
      </c>
      <c r="OM42" s="739">
        <f t="shared" si="36"/>
        <v>0</v>
      </c>
      <c r="ON42" s="739">
        <f t="shared" si="37"/>
        <v>192</v>
      </c>
      <c r="OO42" s="739">
        <f t="shared" si="38"/>
        <v>100</v>
      </c>
      <c r="OP42" s="739"/>
      <c r="OQ42" s="739">
        <f t="shared" si="39"/>
        <v>260</v>
      </c>
      <c r="OR42" s="739">
        <f t="shared" si="40"/>
        <v>552</v>
      </c>
      <c r="OS42" s="739">
        <f t="shared" si="41"/>
        <v>0</v>
      </c>
      <c r="OT42" s="739">
        <f t="shared" si="42"/>
        <v>-40</v>
      </c>
      <c r="OU42" s="743"/>
      <c r="OV42" s="743"/>
      <c r="OW42" s="743"/>
      <c r="OX42" s="743"/>
      <c r="OY42" s="743"/>
      <c r="OZ42" s="743"/>
      <c r="PA42" s="743"/>
      <c r="PB42" s="743"/>
      <c r="PC42" s="743"/>
      <c r="PD42" s="743"/>
      <c r="PE42" s="743"/>
      <c r="PF42" s="743"/>
      <c r="PG42" s="743"/>
    </row>
    <row r="43" s="325" customFormat="1" customHeight="1" spans="1:423">
      <c r="A43" s="122" t="s">
        <v>1610</v>
      </c>
      <c r="B43" s="415" t="s">
        <v>1626</v>
      </c>
      <c r="C43" s="122" t="s">
        <v>1612</v>
      </c>
      <c r="D43" s="122" t="s">
        <v>2419</v>
      </c>
      <c r="E43" s="122" t="s">
        <v>1396</v>
      </c>
      <c r="F43" s="104" t="s">
        <v>1628</v>
      </c>
      <c r="G43" s="19" t="s">
        <v>1629</v>
      </c>
      <c r="H43" s="414" t="s">
        <v>2796</v>
      </c>
      <c r="I43" s="99"/>
      <c r="J43" s="100"/>
      <c r="K43" s="454"/>
      <c r="L43" s="150">
        <f t="shared" si="8"/>
        <v>2867</v>
      </c>
      <c r="M43" s="151">
        <f t="shared" si="9"/>
        <v>2867</v>
      </c>
      <c r="N43" s="457"/>
      <c r="O43" s="35"/>
      <c r="P43" s="157"/>
      <c r="Q43" s="154">
        <f t="shared" si="10"/>
        <v>0</v>
      </c>
      <c r="R43" s="114">
        <f t="shared" si="11"/>
        <v>5000</v>
      </c>
      <c r="S43" s="490"/>
      <c r="T43" s="490"/>
      <c r="U43" s="490"/>
      <c r="V43" s="490"/>
      <c r="W43" s="490"/>
      <c r="X43" s="489"/>
      <c r="Y43" s="505"/>
      <c r="Z43" s="505"/>
      <c r="AA43" s="505"/>
      <c r="AB43" s="505"/>
      <c r="AC43" s="99"/>
      <c r="AD43" s="505"/>
      <c r="AE43" s="505"/>
      <c r="AF43" s="490"/>
      <c r="AG43" s="490">
        <v>5000</v>
      </c>
      <c r="AH43" s="490"/>
      <c r="AI43" s="490"/>
      <c r="AJ43" s="490"/>
      <c r="AK43" s="490"/>
      <c r="AL43" s="490"/>
      <c r="AM43" s="490"/>
      <c r="AN43" s="490"/>
      <c r="AO43" s="490"/>
      <c r="AP43" s="490"/>
      <c r="AQ43" s="490"/>
      <c r="AR43" s="490"/>
      <c r="AS43" s="490"/>
      <c r="AT43" s="490"/>
      <c r="AU43" s="490"/>
      <c r="AV43" s="490"/>
      <c r="AW43" s="490"/>
      <c r="AX43" s="490"/>
      <c r="AY43" s="100"/>
      <c r="AZ43" s="48"/>
      <c r="BA43" s="48"/>
      <c r="BB43" s="48"/>
      <c r="BC43" s="48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>
        <v>30</v>
      </c>
      <c r="BQ43" s="47"/>
      <c r="BR43" s="47"/>
      <c r="BS43" s="354"/>
      <c r="BT43" s="354">
        <v>60</v>
      </c>
      <c r="BU43" s="354"/>
      <c r="BV43" s="354"/>
      <c r="BW43" s="354"/>
      <c r="BX43" s="354"/>
      <c r="BY43" s="354"/>
      <c r="BZ43" s="354"/>
      <c r="CA43" s="354"/>
      <c r="CB43" s="354"/>
      <c r="CC43" s="354"/>
      <c r="CD43" s="354"/>
      <c r="CE43" s="354"/>
      <c r="CF43" s="354"/>
      <c r="CG43" s="354"/>
      <c r="CH43" s="354"/>
      <c r="CI43" s="354"/>
      <c r="CJ43" s="354">
        <v>30</v>
      </c>
      <c r="CK43" s="354"/>
      <c r="CL43" s="354"/>
      <c r="CM43" s="354"/>
      <c r="CN43" s="354"/>
      <c r="CO43" s="354"/>
      <c r="CP43" s="358"/>
      <c r="CQ43" s="48"/>
      <c r="CR43" s="354"/>
      <c r="CS43" s="354"/>
      <c r="CT43" s="355"/>
      <c r="CU43" s="354"/>
      <c r="CV43" s="354"/>
      <c r="CW43" s="354"/>
      <c r="CX43" s="354">
        <v>4</v>
      </c>
      <c r="CY43" s="354"/>
      <c r="CZ43" s="354"/>
      <c r="DA43" s="356"/>
      <c r="DB43" s="354">
        <v>20</v>
      </c>
      <c r="DC43" s="354"/>
      <c r="DD43" s="354"/>
      <c r="DE43" s="354"/>
      <c r="DF43" s="354">
        <v>4</v>
      </c>
      <c r="DG43" s="354">
        <v>1</v>
      </c>
      <c r="DH43" s="354">
        <v>1</v>
      </c>
      <c r="DI43" s="354"/>
      <c r="DJ43" s="356">
        <v>-6</v>
      </c>
      <c r="DK43" s="354">
        <v>1</v>
      </c>
      <c r="DL43" s="354"/>
      <c r="DM43" s="354"/>
      <c r="DN43" s="354"/>
      <c r="DO43" s="354"/>
      <c r="DP43" s="354"/>
      <c r="DQ43" s="354">
        <v>4</v>
      </c>
      <c r="DR43" s="354"/>
      <c r="DS43" s="354"/>
      <c r="DT43" s="354"/>
      <c r="DU43" s="354">
        <v>4</v>
      </c>
      <c r="DV43" s="354"/>
      <c r="DW43" s="354"/>
      <c r="DX43" s="354"/>
      <c r="DY43" s="354"/>
      <c r="DZ43" s="357"/>
      <c r="EA43" s="356"/>
      <c r="EB43" s="356"/>
      <c r="EC43" s="356"/>
      <c r="ED43" s="356"/>
      <c r="EE43" s="358"/>
      <c r="EF43" s="48"/>
      <c r="EG43" s="46"/>
      <c r="EH43" s="46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8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354"/>
      <c r="FR43" s="354"/>
      <c r="FS43" s="354"/>
      <c r="FT43" s="354"/>
      <c r="FU43" s="354"/>
      <c r="FV43" s="354"/>
      <c r="FW43" s="354"/>
      <c r="FX43" s="354"/>
      <c r="FY43" s="354"/>
      <c r="FZ43" s="354"/>
      <c r="GA43" s="354"/>
      <c r="GB43" s="354"/>
      <c r="GC43" s="354"/>
      <c r="GD43" s="354"/>
      <c r="GE43" s="354"/>
      <c r="GF43" s="354"/>
      <c r="GG43" s="354"/>
      <c r="GH43" s="354"/>
      <c r="GI43" s="354"/>
      <c r="GJ43" s="354"/>
      <c r="GK43" s="354"/>
      <c r="GL43" s="354"/>
      <c r="GM43" s="354"/>
      <c r="GN43" s="354"/>
      <c r="GO43" s="354"/>
      <c r="GP43" s="354"/>
      <c r="GQ43" s="354"/>
      <c r="GR43" s="354"/>
      <c r="GS43" s="354"/>
      <c r="GT43" s="354"/>
      <c r="GU43" s="354"/>
      <c r="GV43" s="354"/>
      <c r="GW43" s="354"/>
      <c r="GX43" s="354"/>
      <c r="GY43" s="354"/>
      <c r="GZ43" s="354"/>
      <c r="HA43" s="354"/>
      <c r="HB43" s="354">
        <v>120</v>
      </c>
      <c r="HC43" s="354"/>
      <c r="HD43" s="354"/>
      <c r="HE43" s="354">
        <v>144</v>
      </c>
      <c r="HF43" s="354"/>
      <c r="HG43" s="354"/>
      <c r="HH43" s="354"/>
      <c r="HI43" s="354"/>
      <c r="HJ43" s="354">
        <v>360</v>
      </c>
      <c r="HK43" s="354">
        <v>36</v>
      </c>
      <c r="HL43" s="354"/>
      <c r="HM43" s="354"/>
      <c r="HN43" s="354"/>
      <c r="HO43" s="354"/>
      <c r="HP43" s="354"/>
      <c r="HQ43" s="354"/>
      <c r="HR43" s="354">
        <v>60</v>
      </c>
      <c r="HS43" s="354"/>
      <c r="HT43" s="354"/>
      <c r="HU43" s="354"/>
      <c r="HV43" s="354">
        <v>360</v>
      </c>
      <c r="HW43" s="354"/>
      <c r="HX43" s="354"/>
      <c r="HY43" s="354"/>
      <c r="HZ43" s="354"/>
      <c r="IA43" s="354"/>
      <c r="IB43" s="354"/>
      <c r="IC43" s="354"/>
      <c r="ID43" s="354"/>
      <c r="IE43" s="354"/>
      <c r="IF43" s="354">
        <v>120</v>
      </c>
      <c r="IG43" s="354">
        <v>144</v>
      </c>
      <c r="IH43" s="354"/>
      <c r="II43" s="354"/>
      <c r="IJ43" s="354"/>
      <c r="IK43" s="354"/>
      <c r="IL43" s="354"/>
      <c r="IM43" s="354"/>
      <c r="IN43" s="354"/>
      <c r="IO43" s="354"/>
      <c r="IP43" s="354">
        <v>162</v>
      </c>
      <c r="IQ43" s="354">
        <v>120</v>
      </c>
      <c r="IR43" s="50"/>
      <c r="IS43" s="47"/>
      <c r="IT43" s="47"/>
      <c r="IU43" s="47"/>
      <c r="IV43" s="47"/>
      <c r="IW43" s="47"/>
      <c r="IX43" s="47"/>
      <c r="IY43" s="47"/>
      <c r="IZ43" s="47"/>
      <c r="JA43" s="47"/>
      <c r="JB43" s="47"/>
      <c r="JC43" s="47"/>
      <c r="JD43" s="47"/>
      <c r="JE43" s="47"/>
      <c r="JF43" s="47"/>
      <c r="JG43" s="47"/>
      <c r="JH43" s="47"/>
      <c r="JI43" s="47"/>
      <c r="JJ43" s="47"/>
      <c r="JK43" s="47"/>
      <c r="JL43" s="354"/>
      <c r="JM43" s="354"/>
      <c r="JN43" s="354"/>
      <c r="JO43" s="354"/>
      <c r="JP43" s="354"/>
      <c r="JQ43" s="354"/>
      <c r="JR43" s="354"/>
      <c r="JS43" s="354"/>
      <c r="JT43" s="354"/>
      <c r="JU43" s="354"/>
      <c r="JV43" s="354"/>
      <c r="JW43" s="354"/>
      <c r="JX43" s="354"/>
      <c r="JY43" s="354"/>
      <c r="JZ43" s="354"/>
      <c r="KA43" s="354"/>
      <c r="KB43" s="354"/>
      <c r="KC43" s="354"/>
      <c r="KD43" s="354"/>
      <c r="KE43" s="354"/>
      <c r="KF43" s="354"/>
      <c r="KG43" s="354"/>
      <c r="KH43" s="354"/>
      <c r="KI43" s="354"/>
      <c r="KJ43" s="354"/>
      <c r="KK43" s="354"/>
      <c r="KL43" s="354"/>
      <c r="KM43" s="354"/>
      <c r="KN43" s="354"/>
      <c r="KO43" s="354"/>
      <c r="KP43" s="354"/>
      <c r="KQ43" s="354"/>
      <c r="KR43" s="354"/>
      <c r="KS43" s="354"/>
      <c r="KT43" s="354"/>
      <c r="KU43" s="354"/>
      <c r="KV43" s="660"/>
      <c r="KW43" s="47"/>
      <c r="KX43" s="47"/>
      <c r="KY43" s="47"/>
      <c r="KZ43" s="47"/>
      <c r="LA43" s="47"/>
      <c r="LB43" s="47"/>
      <c r="LC43" s="47"/>
      <c r="LD43" s="354"/>
      <c r="LE43" s="354"/>
      <c r="LF43" s="354"/>
      <c r="LG43" s="354"/>
      <c r="LH43" s="354"/>
      <c r="LI43" s="354"/>
      <c r="LJ43" s="354">
        <v>120</v>
      </c>
      <c r="LK43" s="354"/>
      <c r="LL43" s="354"/>
      <c r="LM43" s="354"/>
      <c r="LN43" s="354"/>
      <c r="LO43" s="354"/>
      <c r="LP43" s="354"/>
      <c r="LQ43" s="354">
        <v>6</v>
      </c>
      <c r="LR43" s="354"/>
      <c r="LS43" s="354"/>
      <c r="LT43" s="354"/>
      <c r="LU43" s="354"/>
      <c r="LV43" s="354"/>
      <c r="LW43" s="660"/>
      <c r="LX43" s="354"/>
      <c r="LY43" s="354"/>
      <c r="LZ43" s="354"/>
      <c r="MA43" s="354"/>
      <c r="MB43" s="354">
        <v>60</v>
      </c>
      <c r="MC43" s="354"/>
      <c r="MD43" s="354">
        <v>60</v>
      </c>
      <c r="ME43" s="354"/>
      <c r="MF43" s="354"/>
      <c r="MG43" s="354">
        <v>60</v>
      </c>
      <c r="MH43" s="354"/>
      <c r="MI43" s="354"/>
      <c r="MJ43" s="354"/>
      <c r="MK43" s="354">
        <v>48</v>
      </c>
      <c r="ML43" s="354"/>
      <c r="MM43" s="354"/>
      <c r="MN43" s="354"/>
      <c r="MO43" s="354"/>
      <c r="MP43" s="354"/>
      <c r="MQ43" s="354"/>
      <c r="MR43" s="354"/>
      <c r="MS43" s="660"/>
      <c r="MT43" s="364">
        <f t="shared" si="12"/>
        <v>1626</v>
      </c>
      <c r="MU43" s="365">
        <f t="shared" si="13"/>
        <v>354</v>
      </c>
      <c r="MV43" s="366">
        <f t="shared" si="14"/>
        <v>1980</v>
      </c>
      <c r="MW43" s="365"/>
      <c r="MX43" s="365"/>
      <c r="MY43" s="54"/>
      <c r="MZ43" s="708">
        <v>3.99</v>
      </c>
      <c r="NA43" s="708">
        <v>0.98</v>
      </c>
      <c r="NB43" s="709">
        <f t="shared" si="15"/>
        <v>1940.4</v>
      </c>
      <c r="NC43" s="710">
        <v>6.23</v>
      </c>
      <c r="ND43" s="710">
        <v>4.55</v>
      </c>
      <c r="NE43" s="738">
        <f t="shared" si="44"/>
        <v>0.307036247334755</v>
      </c>
      <c r="NF43" s="739"/>
      <c r="NG43" s="739">
        <v>5000</v>
      </c>
      <c r="NH43" s="747">
        <v>4.77</v>
      </c>
      <c r="NI43" s="740">
        <f t="shared" si="17"/>
        <v>13044.85</v>
      </c>
      <c r="NJ43" s="738">
        <f t="shared" ref="NJ43:NJ49" si="46">1-NH43/6.7/NA43</f>
        <v>0.273530307645446</v>
      </c>
      <c r="NK43" s="741">
        <v>44835</v>
      </c>
      <c r="NL43" s="742">
        <v>44676</v>
      </c>
      <c r="NM43" s="739">
        <f ca="1" t="shared" si="19"/>
        <v>13.3666666666667</v>
      </c>
      <c r="NN43" s="739">
        <f ca="1" t="shared" si="20"/>
        <v>401</v>
      </c>
      <c r="NO43" s="747">
        <v>0</v>
      </c>
      <c r="NP43" s="739">
        <f t="shared" si="21"/>
        <v>1980</v>
      </c>
      <c r="NQ43" s="761">
        <f t="shared" si="22"/>
        <v>1.38123474014649</v>
      </c>
      <c r="NR43" s="739">
        <f ca="1" t="shared" si="23"/>
        <v>1.25723361634282</v>
      </c>
      <c r="NS43" s="739">
        <f t="shared" si="24"/>
        <v>2867</v>
      </c>
      <c r="NT43" s="739"/>
      <c r="NU43" s="739">
        <f ca="1" t="shared" si="25"/>
        <v>148.129675810474</v>
      </c>
      <c r="NV43" s="769">
        <f ca="1" t="shared" si="26"/>
        <v>4.93765586034913</v>
      </c>
      <c r="NW43" s="769">
        <f ca="1" t="shared" si="27"/>
        <v>580.639898989899</v>
      </c>
      <c r="NX43" s="739"/>
      <c r="NY43" s="739"/>
      <c r="NZ43" s="739"/>
      <c r="OA43" s="739"/>
      <c r="OB43" s="739"/>
      <c r="OC43" s="739"/>
      <c r="OD43" s="739"/>
      <c r="OE43" s="743">
        <f t="shared" si="28"/>
        <v>0</v>
      </c>
      <c r="OF43" s="743">
        <f t="shared" si="29"/>
        <v>0</v>
      </c>
      <c r="OG43" s="743">
        <f t="shared" si="30"/>
        <v>0</v>
      </c>
      <c r="OH43" s="743">
        <f t="shared" si="31"/>
        <v>0</v>
      </c>
      <c r="OI43" s="743">
        <f t="shared" si="32"/>
        <v>0</v>
      </c>
      <c r="OJ43" s="739">
        <f t="shared" si="33"/>
        <v>0</v>
      </c>
      <c r="OK43" s="739">
        <f t="shared" si="34"/>
        <v>120</v>
      </c>
      <c r="OL43" s="739">
        <f t="shared" si="35"/>
        <v>0</v>
      </c>
      <c r="OM43" s="739">
        <f t="shared" si="36"/>
        <v>60</v>
      </c>
      <c r="ON43" s="739">
        <f t="shared" si="37"/>
        <v>246</v>
      </c>
      <c r="OO43" s="739">
        <f t="shared" si="38"/>
        <v>840</v>
      </c>
      <c r="OP43" s="739"/>
      <c r="OQ43" s="739">
        <f t="shared" si="39"/>
        <v>384</v>
      </c>
      <c r="OR43" s="739">
        <f t="shared" si="40"/>
        <v>1650</v>
      </c>
      <c r="OS43" s="739">
        <f t="shared" si="41"/>
        <v>0</v>
      </c>
      <c r="OT43" s="739">
        <f t="shared" si="42"/>
        <v>-330</v>
      </c>
      <c r="OU43" s="739"/>
      <c r="OV43" s="739"/>
      <c r="OW43" s="739"/>
      <c r="OX43" s="739"/>
      <c r="OY43" s="739"/>
      <c r="OZ43" s="739"/>
      <c r="PA43" s="739"/>
      <c r="PB43" s="739"/>
      <c r="PC43" s="739"/>
      <c r="PD43" s="739"/>
      <c r="PE43" s="739"/>
      <c r="PF43" s="739"/>
      <c r="PG43" s="739"/>
    </row>
    <row r="44" s="325" customFormat="1" customHeight="1" spans="1:423">
      <c r="A44" s="122" t="s">
        <v>1610</v>
      </c>
      <c r="B44" s="415" t="s">
        <v>1626</v>
      </c>
      <c r="C44" s="122" t="s">
        <v>1612</v>
      </c>
      <c r="D44" s="122" t="s">
        <v>2419</v>
      </c>
      <c r="E44" s="122" t="s">
        <v>1396</v>
      </c>
      <c r="F44" s="104" t="s">
        <v>1631</v>
      </c>
      <c r="G44" s="19" t="s">
        <v>1632</v>
      </c>
      <c r="H44" s="414" t="s">
        <v>2797</v>
      </c>
      <c r="I44" s="99"/>
      <c r="J44" s="100"/>
      <c r="K44" s="454"/>
      <c r="L44" s="150">
        <f t="shared" si="8"/>
        <v>3300</v>
      </c>
      <c r="M44" s="151">
        <f t="shared" si="9"/>
        <v>3300</v>
      </c>
      <c r="N44" s="457"/>
      <c r="O44" s="35"/>
      <c r="P44" s="157"/>
      <c r="Q44" s="154">
        <f t="shared" si="10"/>
        <v>0</v>
      </c>
      <c r="R44" s="114">
        <f t="shared" si="11"/>
        <v>5000</v>
      </c>
      <c r="S44" s="490"/>
      <c r="T44" s="490"/>
      <c r="U44" s="490"/>
      <c r="V44" s="490"/>
      <c r="W44" s="490"/>
      <c r="X44" s="489"/>
      <c r="Y44" s="505"/>
      <c r="Z44" s="505"/>
      <c r="AA44" s="505"/>
      <c r="AB44" s="505"/>
      <c r="AC44" s="99"/>
      <c r="AD44" s="505"/>
      <c r="AE44" s="505"/>
      <c r="AF44" s="490"/>
      <c r="AG44" s="490">
        <v>5000</v>
      </c>
      <c r="AH44" s="490"/>
      <c r="AI44" s="490"/>
      <c r="AJ44" s="490"/>
      <c r="AK44" s="490"/>
      <c r="AL44" s="490"/>
      <c r="AM44" s="490"/>
      <c r="AN44" s="490"/>
      <c r="AO44" s="490"/>
      <c r="AP44" s="490"/>
      <c r="AQ44" s="490"/>
      <c r="AR44" s="490"/>
      <c r="AS44" s="490"/>
      <c r="AT44" s="490"/>
      <c r="AU44" s="490"/>
      <c r="AV44" s="490"/>
      <c r="AW44" s="490"/>
      <c r="AX44" s="490"/>
      <c r="AY44" s="100"/>
      <c r="AZ44" s="48"/>
      <c r="BA44" s="48"/>
      <c r="BB44" s="48"/>
      <c r="BC44" s="48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>
        <v>30</v>
      </c>
      <c r="BQ44" s="47"/>
      <c r="BR44" s="47"/>
      <c r="BS44" s="354"/>
      <c r="BT44" s="354">
        <v>60</v>
      </c>
      <c r="BU44" s="354"/>
      <c r="BV44" s="354"/>
      <c r="BW44" s="354"/>
      <c r="BX44" s="354"/>
      <c r="BY44" s="354"/>
      <c r="BZ44" s="354"/>
      <c r="CA44" s="354"/>
      <c r="CB44" s="354"/>
      <c r="CC44" s="354"/>
      <c r="CD44" s="354"/>
      <c r="CE44" s="354"/>
      <c r="CF44" s="354"/>
      <c r="CG44" s="354"/>
      <c r="CH44" s="354"/>
      <c r="CI44" s="354"/>
      <c r="CJ44" s="354">
        <v>30</v>
      </c>
      <c r="CK44" s="354"/>
      <c r="CL44" s="354"/>
      <c r="CM44" s="354"/>
      <c r="CN44" s="354"/>
      <c r="CO44" s="354"/>
      <c r="CP44" s="358"/>
      <c r="CQ44" s="48"/>
      <c r="CR44" s="354"/>
      <c r="CS44" s="354"/>
      <c r="CT44" s="355"/>
      <c r="CU44" s="354"/>
      <c r="CV44" s="354"/>
      <c r="CW44" s="354"/>
      <c r="CX44" s="354">
        <v>4</v>
      </c>
      <c r="CY44" s="354"/>
      <c r="CZ44" s="354"/>
      <c r="DA44" s="356"/>
      <c r="DB44" s="354">
        <v>20</v>
      </c>
      <c r="DC44" s="354"/>
      <c r="DD44" s="354"/>
      <c r="DE44" s="354"/>
      <c r="DF44" s="354">
        <v>4</v>
      </c>
      <c r="DG44" s="354">
        <v>1</v>
      </c>
      <c r="DH44" s="354"/>
      <c r="DI44" s="354"/>
      <c r="DJ44" s="356">
        <v>-8</v>
      </c>
      <c r="DK44" s="354">
        <v>1</v>
      </c>
      <c r="DL44" s="354"/>
      <c r="DM44" s="354"/>
      <c r="DN44" s="354"/>
      <c r="DO44" s="354"/>
      <c r="DP44" s="354"/>
      <c r="DQ44" s="354">
        <v>4</v>
      </c>
      <c r="DR44" s="354"/>
      <c r="DS44" s="354"/>
      <c r="DT44" s="354"/>
      <c r="DU44" s="354">
        <v>4</v>
      </c>
      <c r="DV44" s="354"/>
      <c r="DW44" s="354"/>
      <c r="DX44" s="354"/>
      <c r="DY44" s="354"/>
      <c r="DZ44" s="357"/>
      <c r="EA44" s="356"/>
      <c r="EB44" s="356"/>
      <c r="EC44" s="356"/>
      <c r="ED44" s="356"/>
      <c r="EE44" s="358"/>
      <c r="EF44" s="48"/>
      <c r="EG44" s="46"/>
      <c r="EH44" s="46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8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354"/>
      <c r="FR44" s="354"/>
      <c r="FS44" s="354"/>
      <c r="FT44" s="354"/>
      <c r="FU44" s="354"/>
      <c r="FV44" s="354"/>
      <c r="FW44" s="354"/>
      <c r="FX44" s="354"/>
      <c r="FY44" s="354"/>
      <c r="FZ44" s="354"/>
      <c r="GA44" s="354"/>
      <c r="GB44" s="354"/>
      <c r="GC44" s="354"/>
      <c r="GD44" s="354"/>
      <c r="GE44" s="354"/>
      <c r="GF44" s="354"/>
      <c r="GG44" s="354"/>
      <c r="GH44" s="354"/>
      <c r="GI44" s="354"/>
      <c r="GJ44" s="354"/>
      <c r="GK44" s="354"/>
      <c r="GL44" s="354"/>
      <c r="GM44" s="354"/>
      <c r="GN44" s="354"/>
      <c r="GO44" s="354"/>
      <c r="GP44" s="354"/>
      <c r="GQ44" s="354"/>
      <c r="GR44" s="354"/>
      <c r="GS44" s="354"/>
      <c r="GT44" s="354"/>
      <c r="GU44" s="354"/>
      <c r="GV44" s="354"/>
      <c r="GW44" s="354"/>
      <c r="GX44" s="354"/>
      <c r="GY44" s="354"/>
      <c r="GZ44" s="354"/>
      <c r="HA44" s="354"/>
      <c r="HB44" s="354">
        <v>120</v>
      </c>
      <c r="HC44" s="354"/>
      <c r="HD44" s="354"/>
      <c r="HE44" s="354">
        <v>144</v>
      </c>
      <c r="HF44" s="354"/>
      <c r="HG44" s="354"/>
      <c r="HH44" s="354"/>
      <c r="HI44" s="354"/>
      <c r="HJ44" s="354"/>
      <c r="HK44" s="354">
        <v>36</v>
      </c>
      <c r="HL44" s="354"/>
      <c r="HM44" s="354"/>
      <c r="HN44" s="354"/>
      <c r="HO44" s="354"/>
      <c r="HP44" s="354"/>
      <c r="HQ44" s="354"/>
      <c r="HR44" s="354">
        <v>60</v>
      </c>
      <c r="HS44" s="354"/>
      <c r="HT44" s="354"/>
      <c r="HU44" s="354"/>
      <c r="HV44" s="354">
        <v>288</v>
      </c>
      <c r="HW44" s="354"/>
      <c r="HX44" s="354"/>
      <c r="HY44" s="354"/>
      <c r="HZ44" s="354"/>
      <c r="IA44" s="354"/>
      <c r="IB44" s="354"/>
      <c r="IC44" s="354"/>
      <c r="ID44" s="354"/>
      <c r="IE44" s="354"/>
      <c r="IF44" s="354">
        <v>120</v>
      </c>
      <c r="IG44" s="354">
        <v>144</v>
      </c>
      <c r="IH44" s="354"/>
      <c r="II44" s="354"/>
      <c r="IJ44" s="354"/>
      <c r="IK44" s="354"/>
      <c r="IL44" s="354"/>
      <c r="IM44" s="354"/>
      <c r="IN44" s="354"/>
      <c r="IO44" s="354"/>
      <c r="IP44" s="354">
        <v>162</v>
      </c>
      <c r="IQ44" s="354">
        <v>120</v>
      </c>
      <c r="IR44" s="50"/>
      <c r="IS44" s="47"/>
      <c r="IT44" s="47"/>
      <c r="IU44" s="47"/>
      <c r="IV44" s="47"/>
      <c r="IW44" s="47"/>
      <c r="IX44" s="47"/>
      <c r="IY44" s="47"/>
      <c r="IZ44" s="47"/>
      <c r="JA44" s="47"/>
      <c r="JB44" s="47"/>
      <c r="JC44" s="47"/>
      <c r="JD44" s="47"/>
      <c r="JE44" s="47"/>
      <c r="JF44" s="47"/>
      <c r="JG44" s="47"/>
      <c r="JH44" s="47"/>
      <c r="JI44" s="47"/>
      <c r="JJ44" s="47"/>
      <c r="JK44" s="47"/>
      <c r="JL44" s="354"/>
      <c r="JM44" s="354"/>
      <c r="JN44" s="354"/>
      <c r="JO44" s="354"/>
      <c r="JP44" s="354"/>
      <c r="JQ44" s="354"/>
      <c r="JR44" s="354"/>
      <c r="JS44" s="354"/>
      <c r="JT44" s="354"/>
      <c r="JU44" s="354"/>
      <c r="JV44" s="354"/>
      <c r="JW44" s="354"/>
      <c r="JX44" s="354"/>
      <c r="JY44" s="354"/>
      <c r="JZ44" s="354"/>
      <c r="KA44" s="354"/>
      <c r="KB44" s="354"/>
      <c r="KC44" s="354"/>
      <c r="KD44" s="354"/>
      <c r="KE44" s="354"/>
      <c r="KF44" s="354"/>
      <c r="KG44" s="354"/>
      <c r="KH44" s="354"/>
      <c r="KI44" s="354"/>
      <c r="KJ44" s="354"/>
      <c r="KK44" s="354"/>
      <c r="KL44" s="354"/>
      <c r="KM44" s="354"/>
      <c r="KN44" s="354"/>
      <c r="KO44" s="354"/>
      <c r="KP44" s="354"/>
      <c r="KQ44" s="354"/>
      <c r="KR44" s="354"/>
      <c r="KS44" s="354"/>
      <c r="KT44" s="354"/>
      <c r="KU44" s="354"/>
      <c r="KV44" s="660"/>
      <c r="KW44" s="47"/>
      <c r="KX44" s="47"/>
      <c r="KY44" s="47"/>
      <c r="KZ44" s="47"/>
      <c r="LA44" s="47"/>
      <c r="LB44" s="47"/>
      <c r="LC44" s="47"/>
      <c r="LD44" s="354"/>
      <c r="LE44" s="354"/>
      <c r="LF44" s="354"/>
      <c r="LG44" s="354"/>
      <c r="LH44" s="354"/>
      <c r="LI44" s="354"/>
      <c r="LJ44" s="354">
        <v>120</v>
      </c>
      <c r="LK44" s="354"/>
      <c r="LL44" s="354"/>
      <c r="LM44" s="354"/>
      <c r="LN44" s="354"/>
      <c r="LO44" s="354"/>
      <c r="LP44" s="354"/>
      <c r="LQ44" s="354">
        <v>8</v>
      </c>
      <c r="LR44" s="354"/>
      <c r="LS44" s="354"/>
      <c r="LT44" s="354"/>
      <c r="LU44" s="354"/>
      <c r="LV44" s="354"/>
      <c r="LW44" s="660"/>
      <c r="LX44" s="354"/>
      <c r="LY44" s="354"/>
      <c r="LZ44" s="354"/>
      <c r="MA44" s="354"/>
      <c r="MB44" s="354">
        <v>60</v>
      </c>
      <c r="MC44" s="354"/>
      <c r="MD44" s="354">
        <v>60</v>
      </c>
      <c r="ME44" s="354"/>
      <c r="MF44" s="354"/>
      <c r="MG44" s="354">
        <v>60</v>
      </c>
      <c r="MH44" s="354"/>
      <c r="MI44" s="354"/>
      <c r="MJ44" s="354"/>
      <c r="MK44" s="354">
        <v>48</v>
      </c>
      <c r="ML44" s="354"/>
      <c r="MM44" s="354"/>
      <c r="MN44" s="354"/>
      <c r="MO44" s="354"/>
      <c r="MP44" s="354"/>
      <c r="MQ44" s="354"/>
      <c r="MR44" s="354"/>
      <c r="MS44" s="660"/>
      <c r="MT44" s="364">
        <f t="shared" si="12"/>
        <v>1194</v>
      </c>
      <c r="MU44" s="365">
        <f t="shared" si="13"/>
        <v>356</v>
      </c>
      <c r="MV44" s="366">
        <f t="shared" si="14"/>
        <v>1550</v>
      </c>
      <c r="MW44" s="365"/>
      <c r="MX44" s="365"/>
      <c r="MY44" s="54"/>
      <c r="MZ44" s="708">
        <v>3.99</v>
      </c>
      <c r="NA44" s="708">
        <v>0.98</v>
      </c>
      <c r="NB44" s="709">
        <f t="shared" si="15"/>
        <v>1519</v>
      </c>
      <c r="NC44" s="710">
        <v>6.23</v>
      </c>
      <c r="ND44" s="710">
        <v>4.55</v>
      </c>
      <c r="NE44" s="738">
        <f t="shared" si="44"/>
        <v>0.307036247334755</v>
      </c>
      <c r="NF44" s="739"/>
      <c r="NG44" s="739">
        <v>5000</v>
      </c>
      <c r="NH44" s="747">
        <v>4.77</v>
      </c>
      <c r="NI44" s="740">
        <f t="shared" si="17"/>
        <v>15015</v>
      </c>
      <c r="NJ44" s="738">
        <f t="shared" si="46"/>
        <v>0.273530307645446</v>
      </c>
      <c r="NK44" s="741">
        <v>44835</v>
      </c>
      <c r="NL44" s="742">
        <v>44676</v>
      </c>
      <c r="NM44" s="739">
        <f ca="1" t="shared" si="19"/>
        <v>13.3666666666667</v>
      </c>
      <c r="NN44" s="739">
        <f ca="1" t="shared" si="20"/>
        <v>401</v>
      </c>
      <c r="NO44" s="747">
        <v>0</v>
      </c>
      <c r="NP44" s="739">
        <f t="shared" si="21"/>
        <v>1550</v>
      </c>
      <c r="NQ44" s="761">
        <f t="shared" si="22"/>
        <v>0.939393939393939</v>
      </c>
      <c r="NR44" s="739">
        <f ca="1" t="shared" si="23"/>
        <v>0.855059321393486</v>
      </c>
      <c r="NS44" s="739">
        <f t="shared" si="24"/>
        <v>3300</v>
      </c>
      <c r="NT44" s="739"/>
      <c r="NU44" s="739">
        <f ca="1" t="shared" si="25"/>
        <v>115.960099750623</v>
      </c>
      <c r="NV44" s="769">
        <f ca="1" t="shared" si="26"/>
        <v>3.86533665835411</v>
      </c>
      <c r="NW44" s="769">
        <f ca="1" t="shared" si="27"/>
        <v>853.741935483871</v>
      </c>
      <c r="NX44" s="739"/>
      <c r="NY44" s="739"/>
      <c r="NZ44" s="739"/>
      <c r="OA44" s="739"/>
      <c r="OB44" s="739"/>
      <c r="OC44" s="739"/>
      <c r="OD44" s="739"/>
      <c r="OE44" s="743">
        <f t="shared" si="28"/>
        <v>0</v>
      </c>
      <c r="OF44" s="743">
        <f t="shared" si="29"/>
        <v>0</v>
      </c>
      <c r="OG44" s="743">
        <f t="shared" si="30"/>
        <v>0</v>
      </c>
      <c r="OH44" s="743">
        <f t="shared" si="31"/>
        <v>0</v>
      </c>
      <c r="OI44" s="743">
        <f t="shared" si="32"/>
        <v>0</v>
      </c>
      <c r="OJ44" s="739">
        <f t="shared" si="33"/>
        <v>0</v>
      </c>
      <c r="OK44" s="739">
        <f t="shared" si="34"/>
        <v>120</v>
      </c>
      <c r="OL44" s="739">
        <f t="shared" si="35"/>
        <v>0</v>
      </c>
      <c r="OM44" s="739">
        <f t="shared" si="36"/>
        <v>60</v>
      </c>
      <c r="ON44" s="739">
        <f t="shared" si="37"/>
        <v>248</v>
      </c>
      <c r="OO44" s="739">
        <f t="shared" si="38"/>
        <v>408</v>
      </c>
      <c r="OP44" s="739"/>
      <c r="OQ44" s="739">
        <f t="shared" si="39"/>
        <v>384</v>
      </c>
      <c r="OR44" s="739">
        <f t="shared" si="40"/>
        <v>1220</v>
      </c>
      <c r="OS44" s="739">
        <f t="shared" si="41"/>
        <v>0</v>
      </c>
      <c r="OT44" s="739">
        <f t="shared" si="42"/>
        <v>-330</v>
      </c>
      <c r="OU44" s="739"/>
      <c r="OV44" s="739"/>
      <c r="OW44" s="739"/>
      <c r="OX44" s="739"/>
      <c r="OY44" s="739"/>
      <c r="OZ44" s="739"/>
      <c r="PA44" s="739"/>
      <c r="PB44" s="739"/>
      <c r="PC44" s="739"/>
      <c r="PD44" s="739"/>
      <c r="PE44" s="739"/>
      <c r="PF44" s="739"/>
      <c r="PG44" s="739"/>
    </row>
    <row r="45" s="325" customFormat="1" customHeight="1" spans="1:423">
      <c r="A45" s="122" t="s">
        <v>1610</v>
      </c>
      <c r="B45" s="415" t="s">
        <v>1626</v>
      </c>
      <c r="C45" s="122" t="s">
        <v>1612</v>
      </c>
      <c r="D45" s="122" t="s">
        <v>2419</v>
      </c>
      <c r="E45" s="122" t="s">
        <v>1396</v>
      </c>
      <c r="F45" s="104" t="s">
        <v>1634</v>
      </c>
      <c r="G45" s="19" t="s">
        <v>1635</v>
      </c>
      <c r="H45" s="414" t="s">
        <v>370</v>
      </c>
      <c r="I45" s="99"/>
      <c r="J45" s="100"/>
      <c r="K45" s="454"/>
      <c r="L45" s="150">
        <f t="shared" si="8"/>
        <v>7452</v>
      </c>
      <c r="M45" s="151">
        <f t="shared" si="9"/>
        <v>7452</v>
      </c>
      <c r="N45" s="457"/>
      <c r="O45" s="35"/>
      <c r="P45" s="157"/>
      <c r="Q45" s="154">
        <f t="shared" si="10"/>
        <v>0</v>
      </c>
      <c r="R45" s="114">
        <f t="shared" si="11"/>
        <v>9500</v>
      </c>
      <c r="S45" s="490"/>
      <c r="T45" s="490"/>
      <c r="U45" s="490"/>
      <c r="V45" s="490"/>
      <c r="W45" s="490"/>
      <c r="X45" s="489"/>
      <c r="Y45" s="505"/>
      <c r="Z45" s="505"/>
      <c r="AA45" s="505"/>
      <c r="AB45" s="505"/>
      <c r="AC45" s="99"/>
      <c r="AD45" s="505"/>
      <c r="AE45" s="505"/>
      <c r="AF45" s="490"/>
      <c r="AG45" s="490">
        <v>9500</v>
      </c>
      <c r="AH45" s="490"/>
      <c r="AI45" s="490"/>
      <c r="AJ45" s="490"/>
      <c r="AK45" s="490"/>
      <c r="AL45" s="490"/>
      <c r="AM45" s="490"/>
      <c r="AN45" s="490"/>
      <c r="AO45" s="490"/>
      <c r="AP45" s="490"/>
      <c r="AQ45" s="490"/>
      <c r="AR45" s="490"/>
      <c r="AS45" s="490"/>
      <c r="AT45" s="490"/>
      <c r="AU45" s="490"/>
      <c r="AV45" s="490"/>
      <c r="AW45" s="490"/>
      <c r="AX45" s="490"/>
      <c r="AY45" s="100"/>
      <c r="AZ45" s="48"/>
      <c r="BA45" s="48"/>
      <c r="BB45" s="48"/>
      <c r="BC45" s="48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>
        <v>30</v>
      </c>
      <c r="BQ45" s="47"/>
      <c r="BR45" s="47"/>
      <c r="BS45" s="354"/>
      <c r="BT45" s="354"/>
      <c r="BU45" s="354"/>
      <c r="BV45" s="354"/>
      <c r="BW45" s="354"/>
      <c r="BX45" s="354"/>
      <c r="BY45" s="354">
        <v>30</v>
      </c>
      <c r="BZ45" s="354"/>
      <c r="CA45" s="354"/>
      <c r="CB45" s="354"/>
      <c r="CC45" s="354"/>
      <c r="CD45" s="354">
        <v>3</v>
      </c>
      <c r="CE45" s="354"/>
      <c r="CF45" s="354"/>
      <c r="CG45" s="354"/>
      <c r="CH45" s="354"/>
      <c r="CI45" s="354"/>
      <c r="CJ45" s="354">
        <v>15</v>
      </c>
      <c r="CK45" s="354"/>
      <c r="CL45" s="354"/>
      <c r="CM45" s="354"/>
      <c r="CN45" s="354"/>
      <c r="CO45" s="354"/>
      <c r="CP45" s="358"/>
      <c r="CQ45" s="48"/>
      <c r="CR45" s="354"/>
      <c r="CS45" s="354"/>
      <c r="CT45" s="355"/>
      <c r="CU45" s="354"/>
      <c r="CV45" s="354"/>
      <c r="CW45" s="354">
        <v>2</v>
      </c>
      <c r="CX45" s="354">
        <v>4</v>
      </c>
      <c r="CY45" s="354"/>
      <c r="CZ45" s="354"/>
      <c r="DA45" s="356">
        <v>-1</v>
      </c>
      <c r="DB45" s="354"/>
      <c r="DC45" s="354"/>
      <c r="DD45" s="354"/>
      <c r="DE45" s="354"/>
      <c r="DF45" s="354">
        <v>4</v>
      </c>
      <c r="DG45" s="354"/>
      <c r="DH45" s="354"/>
      <c r="DI45" s="354"/>
      <c r="DJ45" s="354"/>
      <c r="DK45" s="354">
        <v>1</v>
      </c>
      <c r="DL45" s="354"/>
      <c r="DM45" s="354"/>
      <c r="DN45" s="354"/>
      <c r="DO45" s="354"/>
      <c r="DP45" s="354"/>
      <c r="DQ45" s="354">
        <v>4</v>
      </c>
      <c r="DR45" s="354"/>
      <c r="DS45" s="354"/>
      <c r="DT45" s="354"/>
      <c r="DU45" s="354">
        <v>4</v>
      </c>
      <c r="DV45" s="354"/>
      <c r="DW45" s="354"/>
      <c r="DX45" s="354"/>
      <c r="DY45" s="354"/>
      <c r="DZ45" s="357"/>
      <c r="EA45" s="356"/>
      <c r="EB45" s="356"/>
      <c r="EC45" s="356"/>
      <c r="ED45" s="356"/>
      <c r="EE45" s="358"/>
      <c r="EF45" s="48"/>
      <c r="EG45" s="46"/>
      <c r="EH45" s="46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8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354"/>
      <c r="FR45" s="354"/>
      <c r="FS45" s="354"/>
      <c r="FT45" s="354"/>
      <c r="FU45" s="354"/>
      <c r="FV45" s="354"/>
      <c r="FW45" s="354"/>
      <c r="FX45" s="354"/>
      <c r="FY45" s="354"/>
      <c r="FZ45" s="354"/>
      <c r="GA45" s="354"/>
      <c r="GB45" s="354"/>
      <c r="GC45" s="354"/>
      <c r="GD45" s="354"/>
      <c r="GE45" s="354"/>
      <c r="GF45" s="354"/>
      <c r="GG45" s="354"/>
      <c r="GH45" s="354"/>
      <c r="GI45" s="354"/>
      <c r="GJ45" s="354"/>
      <c r="GK45" s="354"/>
      <c r="GL45" s="354"/>
      <c r="GM45" s="354"/>
      <c r="GN45" s="354"/>
      <c r="GO45" s="354"/>
      <c r="GP45" s="354"/>
      <c r="GQ45" s="354"/>
      <c r="GR45" s="354"/>
      <c r="GS45" s="354"/>
      <c r="GT45" s="354"/>
      <c r="GU45" s="354"/>
      <c r="GV45" s="354"/>
      <c r="GW45" s="354"/>
      <c r="GX45" s="354"/>
      <c r="GY45" s="354"/>
      <c r="GZ45" s="354"/>
      <c r="HA45" s="354"/>
      <c r="HB45" s="354">
        <v>120</v>
      </c>
      <c r="HC45" s="354"/>
      <c r="HD45" s="354"/>
      <c r="HE45" s="354"/>
      <c r="HF45" s="354"/>
      <c r="HG45" s="354"/>
      <c r="HH45" s="354"/>
      <c r="HI45" s="354"/>
      <c r="HJ45" s="354">
        <v>360</v>
      </c>
      <c r="HK45" s="354"/>
      <c r="HL45" s="354"/>
      <c r="HM45" s="354"/>
      <c r="HN45" s="354"/>
      <c r="HO45" s="354"/>
      <c r="HP45" s="354"/>
      <c r="HQ45" s="354"/>
      <c r="HR45" s="354">
        <v>60</v>
      </c>
      <c r="HS45" s="354"/>
      <c r="HT45" s="354"/>
      <c r="HU45" s="354"/>
      <c r="HV45" s="354">
        <v>360</v>
      </c>
      <c r="HW45" s="354"/>
      <c r="HX45" s="354"/>
      <c r="HY45" s="354"/>
      <c r="HZ45" s="354"/>
      <c r="IA45" s="354"/>
      <c r="IB45" s="354"/>
      <c r="IC45" s="354"/>
      <c r="ID45" s="354"/>
      <c r="IE45" s="354"/>
      <c r="IF45" s="354">
        <v>120</v>
      </c>
      <c r="IG45" s="354">
        <v>144</v>
      </c>
      <c r="IH45" s="354"/>
      <c r="II45" s="354"/>
      <c r="IJ45" s="354"/>
      <c r="IK45" s="354"/>
      <c r="IL45" s="354">
        <v>240</v>
      </c>
      <c r="IM45" s="354"/>
      <c r="IN45" s="354"/>
      <c r="IO45" s="354"/>
      <c r="IP45" s="354"/>
      <c r="IQ45" s="354">
        <v>120</v>
      </c>
      <c r="IR45" s="50"/>
      <c r="IS45" s="47"/>
      <c r="IT45" s="47"/>
      <c r="IU45" s="47"/>
      <c r="IV45" s="47"/>
      <c r="IW45" s="47"/>
      <c r="IX45" s="47"/>
      <c r="IY45" s="47"/>
      <c r="IZ45" s="47"/>
      <c r="JA45" s="47"/>
      <c r="JB45" s="47"/>
      <c r="JC45" s="47"/>
      <c r="JD45" s="47"/>
      <c r="JE45" s="47"/>
      <c r="JF45" s="47"/>
      <c r="JG45" s="47"/>
      <c r="JH45" s="47"/>
      <c r="JI45" s="47"/>
      <c r="JJ45" s="47"/>
      <c r="JK45" s="47"/>
      <c r="JL45" s="354"/>
      <c r="JM45" s="354"/>
      <c r="JN45" s="354"/>
      <c r="JO45" s="354"/>
      <c r="JP45" s="354"/>
      <c r="JQ45" s="354"/>
      <c r="JR45" s="354"/>
      <c r="JS45" s="354"/>
      <c r="JT45" s="354"/>
      <c r="JU45" s="354"/>
      <c r="JV45" s="354"/>
      <c r="JW45" s="354"/>
      <c r="JX45" s="354"/>
      <c r="JY45" s="354"/>
      <c r="JZ45" s="354"/>
      <c r="KA45" s="354"/>
      <c r="KB45" s="354"/>
      <c r="KC45" s="354"/>
      <c r="KD45" s="354"/>
      <c r="KE45" s="354"/>
      <c r="KF45" s="354"/>
      <c r="KG45" s="354"/>
      <c r="KH45" s="354"/>
      <c r="KI45" s="354"/>
      <c r="KJ45" s="354"/>
      <c r="KK45" s="354"/>
      <c r="KL45" s="354"/>
      <c r="KM45" s="354"/>
      <c r="KN45" s="354"/>
      <c r="KO45" s="354"/>
      <c r="KP45" s="354"/>
      <c r="KQ45" s="354"/>
      <c r="KR45" s="354"/>
      <c r="KS45" s="354"/>
      <c r="KT45" s="354"/>
      <c r="KU45" s="354"/>
      <c r="KV45" s="660"/>
      <c r="KW45" s="47"/>
      <c r="KX45" s="47"/>
      <c r="KY45" s="47"/>
      <c r="KZ45" s="47"/>
      <c r="LA45" s="47"/>
      <c r="LB45" s="47"/>
      <c r="LC45" s="47"/>
      <c r="LD45" s="354"/>
      <c r="LE45" s="354"/>
      <c r="LF45" s="354"/>
      <c r="LG45" s="354"/>
      <c r="LH45" s="354"/>
      <c r="LI45" s="354"/>
      <c r="LJ45" s="354"/>
      <c r="LK45" s="354"/>
      <c r="LL45" s="354"/>
      <c r="LM45" s="354"/>
      <c r="LN45" s="354"/>
      <c r="LO45" s="354"/>
      <c r="LP45" s="354"/>
      <c r="LQ45" s="354"/>
      <c r="LR45" s="354"/>
      <c r="LS45" s="354"/>
      <c r="LT45" s="354"/>
      <c r="LU45" s="354"/>
      <c r="LV45" s="354"/>
      <c r="LW45" s="660"/>
      <c r="LX45" s="354"/>
      <c r="LY45" s="354"/>
      <c r="LZ45" s="354"/>
      <c r="MA45" s="354"/>
      <c r="MB45" s="354"/>
      <c r="MC45" s="354"/>
      <c r="MD45" s="354">
        <v>60</v>
      </c>
      <c r="ME45" s="354"/>
      <c r="MF45" s="354"/>
      <c r="MG45" s="354">
        <v>60</v>
      </c>
      <c r="MH45" s="354"/>
      <c r="MI45" s="354">
        <v>20</v>
      </c>
      <c r="MJ45" s="354"/>
      <c r="MK45" s="354">
        <v>48</v>
      </c>
      <c r="ML45" s="354">
        <v>120</v>
      </c>
      <c r="MM45" s="354"/>
      <c r="MN45" s="354"/>
      <c r="MO45" s="354"/>
      <c r="MP45" s="354"/>
      <c r="MQ45" s="354"/>
      <c r="MR45" s="354">
        <v>120</v>
      </c>
      <c r="MS45" s="660"/>
      <c r="MT45" s="364">
        <f t="shared" si="12"/>
        <v>1524</v>
      </c>
      <c r="MU45" s="365">
        <f t="shared" si="13"/>
        <v>428</v>
      </c>
      <c r="MV45" s="366">
        <f t="shared" si="14"/>
        <v>1952</v>
      </c>
      <c r="MW45" s="365"/>
      <c r="MX45" s="365"/>
      <c r="MY45" s="54"/>
      <c r="MZ45" s="708">
        <v>3.99</v>
      </c>
      <c r="NA45" s="708">
        <v>0.98</v>
      </c>
      <c r="NB45" s="709">
        <f t="shared" si="15"/>
        <v>1912.96</v>
      </c>
      <c r="NC45" s="710">
        <v>6.23</v>
      </c>
      <c r="ND45" s="710">
        <v>4.55</v>
      </c>
      <c r="NE45" s="738">
        <f t="shared" si="44"/>
        <v>0.307036247334755</v>
      </c>
      <c r="NF45" s="739"/>
      <c r="NG45" s="739">
        <v>5000</v>
      </c>
      <c r="NH45" s="747">
        <v>4.77</v>
      </c>
      <c r="NI45" s="740">
        <f t="shared" si="17"/>
        <v>33906.6</v>
      </c>
      <c r="NJ45" s="738">
        <f t="shared" si="46"/>
        <v>0.273530307645446</v>
      </c>
      <c r="NK45" s="741">
        <v>44835</v>
      </c>
      <c r="NL45" s="742">
        <v>44676</v>
      </c>
      <c r="NM45" s="739">
        <f ca="1" t="shared" si="19"/>
        <v>13.3666666666667</v>
      </c>
      <c r="NN45" s="739">
        <f ca="1" t="shared" si="20"/>
        <v>401</v>
      </c>
      <c r="NO45" s="747">
        <v>0</v>
      </c>
      <c r="NP45" s="739">
        <f t="shared" si="21"/>
        <v>1952</v>
      </c>
      <c r="NQ45" s="761">
        <f t="shared" si="22"/>
        <v>0.523886205045625</v>
      </c>
      <c r="NR45" s="739">
        <f ca="1" t="shared" si="23"/>
        <v>0.476854027036541</v>
      </c>
      <c r="NS45" s="739">
        <f t="shared" si="24"/>
        <v>7452</v>
      </c>
      <c r="NT45" s="739"/>
      <c r="NU45" s="739">
        <f ca="1" t="shared" si="25"/>
        <v>146.034912718204</v>
      </c>
      <c r="NV45" s="769">
        <f ca="1" t="shared" si="26"/>
        <v>4.86783042394015</v>
      </c>
      <c r="NW45" s="769">
        <f ca="1" t="shared" si="27"/>
        <v>1530.86680327869</v>
      </c>
      <c r="NX45" s="739"/>
      <c r="NY45" s="739"/>
      <c r="NZ45" s="739"/>
      <c r="OA45" s="739"/>
      <c r="OB45" s="739"/>
      <c r="OC45" s="739"/>
      <c r="OD45" s="739"/>
      <c r="OE45" s="743">
        <f t="shared" si="28"/>
        <v>0</v>
      </c>
      <c r="OF45" s="743">
        <f t="shared" si="29"/>
        <v>0</v>
      </c>
      <c r="OG45" s="743">
        <f t="shared" si="30"/>
        <v>0</v>
      </c>
      <c r="OH45" s="743">
        <f t="shared" si="31"/>
        <v>0</v>
      </c>
      <c r="OI45" s="743">
        <f t="shared" si="32"/>
        <v>0</v>
      </c>
      <c r="OJ45" s="739">
        <f t="shared" si="33"/>
        <v>0</v>
      </c>
      <c r="OK45" s="739">
        <f t="shared" si="34"/>
        <v>0</v>
      </c>
      <c r="OL45" s="739">
        <f t="shared" si="35"/>
        <v>0</v>
      </c>
      <c r="OM45" s="739">
        <f t="shared" si="36"/>
        <v>0</v>
      </c>
      <c r="ON45" s="739">
        <f t="shared" si="37"/>
        <v>60</v>
      </c>
      <c r="OO45" s="739">
        <f t="shared" si="38"/>
        <v>860</v>
      </c>
      <c r="OP45" s="739"/>
      <c r="OQ45" s="739">
        <f t="shared" si="39"/>
        <v>624</v>
      </c>
      <c r="OR45" s="739">
        <f t="shared" si="40"/>
        <v>1544</v>
      </c>
      <c r="OS45" s="739">
        <f t="shared" si="41"/>
        <v>0</v>
      </c>
      <c r="OT45" s="739">
        <f t="shared" si="42"/>
        <v>-408</v>
      </c>
      <c r="OU45" s="739"/>
      <c r="OV45" s="739"/>
      <c r="OW45" s="739"/>
      <c r="OX45" s="739"/>
      <c r="OY45" s="739"/>
      <c r="OZ45" s="739"/>
      <c r="PA45" s="739"/>
      <c r="PB45" s="739"/>
      <c r="PC45" s="739"/>
      <c r="PD45" s="739"/>
      <c r="PE45" s="739"/>
      <c r="PF45" s="739"/>
      <c r="PG45" s="739"/>
    </row>
    <row r="46" s="325" customFormat="1" customHeight="1" spans="1:423">
      <c r="A46" s="122" t="s">
        <v>1610</v>
      </c>
      <c r="B46" s="415" t="s">
        <v>1626</v>
      </c>
      <c r="C46" s="122" t="s">
        <v>1612</v>
      </c>
      <c r="D46" s="122" t="s">
        <v>2419</v>
      </c>
      <c r="E46" s="122" t="s">
        <v>1396</v>
      </c>
      <c r="F46" s="104" t="s">
        <v>1637</v>
      </c>
      <c r="G46" s="19" t="s">
        <v>1052</v>
      </c>
      <c r="H46" s="414" t="s">
        <v>373</v>
      </c>
      <c r="I46" s="99"/>
      <c r="J46" s="100"/>
      <c r="K46" s="454"/>
      <c r="L46" s="150">
        <f t="shared" si="8"/>
        <v>8065</v>
      </c>
      <c r="M46" s="151">
        <f t="shared" si="9"/>
        <v>8065</v>
      </c>
      <c r="N46" s="457"/>
      <c r="O46" s="35"/>
      <c r="P46" s="157"/>
      <c r="Q46" s="154">
        <f t="shared" si="10"/>
        <v>0</v>
      </c>
      <c r="R46" s="114">
        <f t="shared" si="11"/>
        <v>10000</v>
      </c>
      <c r="S46" s="490"/>
      <c r="T46" s="490"/>
      <c r="U46" s="490"/>
      <c r="V46" s="490"/>
      <c r="W46" s="490"/>
      <c r="X46" s="489"/>
      <c r="Y46" s="505"/>
      <c r="Z46" s="505"/>
      <c r="AA46" s="505"/>
      <c r="AB46" s="505"/>
      <c r="AC46" s="99"/>
      <c r="AD46" s="505"/>
      <c r="AE46" s="505"/>
      <c r="AF46" s="490"/>
      <c r="AG46" s="490">
        <v>10000</v>
      </c>
      <c r="AH46" s="490"/>
      <c r="AI46" s="490"/>
      <c r="AJ46" s="490"/>
      <c r="AK46" s="490"/>
      <c r="AL46" s="490"/>
      <c r="AM46" s="490"/>
      <c r="AN46" s="490"/>
      <c r="AO46" s="490"/>
      <c r="AP46" s="490"/>
      <c r="AQ46" s="490"/>
      <c r="AR46" s="490"/>
      <c r="AS46" s="490"/>
      <c r="AT46" s="490"/>
      <c r="AU46" s="490"/>
      <c r="AV46" s="490"/>
      <c r="AW46" s="490"/>
      <c r="AX46" s="490"/>
      <c r="AY46" s="100"/>
      <c r="AZ46" s="48"/>
      <c r="BA46" s="48"/>
      <c r="BB46" s="48"/>
      <c r="BC46" s="48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>
        <v>30</v>
      </c>
      <c r="BQ46" s="47"/>
      <c r="BR46" s="47"/>
      <c r="BS46" s="354"/>
      <c r="BT46" s="354"/>
      <c r="BU46" s="354"/>
      <c r="BV46" s="354"/>
      <c r="BW46" s="354"/>
      <c r="BX46" s="354"/>
      <c r="BY46" s="354">
        <v>30</v>
      </c>
      <c r="BZ46" s="354"/>
      <c r="CA46" s="354"/>
      <c r="CB46" s="354"/>
      <c r="CC46" s="354"/>
      <c r="CD46" s="354">
        <v>3</v>
      </c>
      <c r="CE46" s="354"/>
      <c r="CF46" s="354"/>
      <c r="CG46" s="354"/>
      <c r="CH46" s="354"/>
      <c r="CI46" s="354"/>
      <c r="CJ46" s="354">
        <v>15</v>
      </c>
      <c r="CK46" s="354"/>
      <c r="CL46" s="354"/>
      <c r="CM46" s="354"/>
      <c r="CN46" s="354"/>
      <c r="CO46" s="354"/>
      <c r="CP46" s="358"/>
      <c r="CQ46" s="48"/>
      <c r="CR46" s="354"/>
      <c r="CS46" s="354"/>
      <c r="CT46" s="355"/>
      <c r="CU46" s="354"/>
      <c r="CV46" s="354"/>
      <c r="CW46" s="354">
        <v>2</v>
      </c>
      <c r="CX46" s="354">
        <v>4</v>
      </c>
      <c r="CY46" s="354"/>
      <c r="CZ46" s="354"/>
      <c r="DA46" s="356">
        <v>-4</v>
      </c>
      <c r="DB46" s="354"/>
      <c r="DC46" s="354"/>
      <c r="DD46" s="354"/>
      <c r="DE46" s="354"/>
      <c r="DF46" s="354">
        <v>4</v>
      </c>
      <c r="DG46" s="354"/>
      <c r="DH46" s="354"/>
      <c r="DI46" s="354"/>
      <c r="DJ46" s="354"/>
      <c r="DK46" s="354">
        <v>1</v>
      </c>
      <c r="DL46" s="354"/>
      <c r="DM46" s="354"/>
      <c r="DN46" s="354"/>
      <c r="DO46" s="354"/>
      <c r="DP46" s="354"/>
      <c r="DQ46" s="354">
        <v>4</v>
      </c>
      <c r="DR46" s="354"/>
      <c r="DS46" s="354"/>
      <c r="DT46" s="354"/>
      <c r="DU46" s="354">
        <v>4</v>
      </c>
      <c r="DV46" s="354"/>
      <c r="DW46" s="354"/>
      <c r="DX46" s="354"/>
      <c r="DY46" s="354"/>
      <c r="DZ46" s="357"/>
      <c r="EA46" s="356"/>
      <c r="EB46" s="356"/>
      <c r="EC46" s="356"/>
      <c r="ED46" s="356"/>
      <c r="EE46" s="358"/>
      <c r="EF46" s="48"/>
      <c r="EG46" s="46"/>
      <c r="EH46" s="46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8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354"/>
      <c r="FR46" s="354"/>
      <c r="FS46" s="354"/>
      <c r="FT46" s="354"/>
      <c r="FU46" s="354"/>
      <c r="FV46" s="354"/>
      <c r="FW46" s="354"/>
      <c r="FX46" s="354"/>
      <c r="FY46" s="354"/>
      <c r="FZ46" s="354"/>
      <c r="GA46" s="354"/>
      <c r="GB46" s="354"/>
      <c r="GC46" s="354"/>
      <c r="GD46" s="354"/>
      <c r="GE46" s="354"/>
      <c r="GF46" s="354"/>
      <c r="GG46" s="354"/>
      <c r="GH46" s="354"/>
      <c r="GI46" s="354"/>
      <c r="GJ46" s="354"/>
      <c r="GK46" s="354"/>
      <c r="GL46" s="354"/>
      <c r="GM46" s="354"/>
      <c r="GN46" s="354"/>
      <c r="GO46" s="354"/>
      <c r="GP46" s="354"/>
      <c r="GQ46" s="354"/>
      <c r="GR46" s="354"/>
      <c r="GS46" s="354"/>
      <c r="GT46" s="354"/>
      <c r="GU46" s="354"/>
      <c r="GV46" s="354"/>
      <c r="GW46" s="354"/>
      <c r="GX46" s="354"/>
      <c r="GY46" s="354"/>
      <c r="GZ46" s="354"/>
      <c r="HA46" s="354"/>
      <c r="HB46" s="354">
        <v>120</v>
      </c>
      <c r="HC46" s="354"/>
      <c r="HD46" s="354"/>
      <c r="HE46" s="354">
        <v>144</v>
      </c>
      <c r="HF46" s="354"/>
      <c r="HG46" s="354"/>
      <c r="HH46" s="354"/>
      <c r="HI46" s="354"/>
      <c r="HJ46" s="354">
        <v>240</v>
      </c>
      <c r="HK46" s="354">
        <v>36</v>
      </c>
      <c r="HL46" s="354"/>
      <c r="HM46" s="354"/>
      <c r="HN46" s="354"/>
      <c r="HO46" s="354"/>
      <c r="HP46" s="354"/>
      <c r="HQ46" s="354"/>
      <c r="HR46" s="354">
        <v>60</v>
      </c>
      <c r="HS46" s="354"/>
      <c r="HT46" s="354"/>
      <c r="HU46" s="354"/>
      <c r="HV46" s="354">
        <v>288</v>
      </c>
      <c r="HW46" s="354"/>
      <c r="HX46" s="354"/>
      <c r="HY46" s="354"/>
      <c r="HZ46" s="354"/>
      <c r="IA46" s="354"/>
      <c r="IB46" s="354"/>
      <c r="IC46" s="354"/>
      <c r="ID46" s="354"/>
      <c r="IE46" s="354"/>
      <c r="IF46" s="354">
        <v>120</v>
      </c>
      <c r="IG46" s="354">
        <v>144</v>
      </c>
      <c r="IH46" s="354"/>
      <c r="II46" s="354"/>
      <c r="IJ46" s="354"/>
      <c r="IK46" s="354"/>
      <c r="IL46" s="354">
        <v>240</v>
      </c>
      <c r="IM46" s="354"/>
      <c r="IN46" s="354"/>
      <c r="IO46" s="354"/>
      <c r="IP46" s="354">
        <v>162</v>
      </c>
      <c r="IQ46" s="354">
        <v>120</v>
      </c>
      <c r="IR46" s="50"/>
      <c r="IS46" s="47"/>
      <c r="IT46" s="47"/>
      <c r="IU46" s="47"/>
      <c r="IV46" s="47"/>
      <c r="IW46" s="47"/>
      <c r="IX46" s="47"/>
      <c r="IY46" s="47"/>
      <c r="IZ46" s="47"/>
      <c r="JA46" s="47"/>
      <c r="JB46" s="47"/>
      <c r="JC46" s="47"/>
      <c r="JD46" s="47"/>
      <c r="JE46" s="47"/>
      <c r="JF46" s="47"/>
      <c r="JG46" s="47"/>
      <c r="JH46" s="47"/>
      <c r="JI46" s="47"/>
      <c r="JJ46" s="47"/>
      <c r="JK46" s="47"/>
      <c r="JL46" s="354"/>
      <c r="JM46" s="354"/>
      <c r="JN46" s="354"/>
      <c r="JO46" s="354"/>
      <c r="JP46" s="354"/>
      <c r="JQ46" s="354"/>
      <c r="JR46" s="354"/>
      <c r="JS46" s="354"/>
      <c r="JT46" s="354"/>
      <c r="JU46" s="354"/>
      <c r="JV46" s="354"/>
      <c r="JW46" s="354"/>
      <c r="JX46" s="354"/>
      <c r="JY46" s="354"/>
      <c r="JZ46" s="354"/>
      <c r="KA46" s="354"/>
      <c r="KB46" s="354"/>
      <c r="KC46" s="354"/>
      <c r="KD46" s="354"/>
      <c r="KE46" s="354"/>
      <c r="KF46" s="354"/>
      <c r="KG46" s="354"/>
      <c r="KH46" s="354"/>
      <c r="KI46" s="354"/>
      <c r="KJ46" s="354"/>
      <c r="KK46" s="354"/>
      <c r="KL46" s="354"/>
      <c r="KM46" s="354"/>
      <c r="KN46" s="354"/>
      <c r="KO46" s="354"/>
      <c r="KP46" s="354"/>
      <c r="KQ46" s="354"/>
      <c r="KR46" s="354"/>
      <c r="KS46" s="354"/>
      <c r="KT46" s="354"/>
      <c r="KU46" s="354"/>
      <c r="KV46" s="660"/>
      <c r="KW46" s="47"/>
      <c r="KX46" s="47"/>
      <c r="KY46" s="47"/>
      <c r="KZ46" s="47"/>
      <c r="LA46" s="47"/>
      <c r="LB46" s="47"/>
      <c r="LC46" s="47"/>
      <c r="LD46" s="354"/>
      <c r="LE46" s="354"/>
      <c r="LF46" s="354"/>
      <c r="LG46" s="354"/>
      <c r="LH46" s="354"/>
      <c r="LI46" s="354"/>
      <c r="LJ46" s="354"/>
      <c r="LK46" s="354"/>
      <c r="LL46" s="354"/>
      <c r="LM46" s="354"/>
      <c r="LN46" s="354"/>
      <c r="LO46" s="354"/>
      <c r="LP46" s="354"/>
      <c r="LQ46" s="354"/>
      <c r="LR46" s="354"/>
      <c r="LS46" s="354"/>
      <c r="LT46" s="354"/>
      <c r="LU46" s="354"/>
      <c r="LV46" s="354"/>
      <c r="LW46" s="660"/>
      <c r="LX46" s="354"/>
      <c r="LY46" s="354"/>
      <c r="LZ46" s="354"/>
      <c r="MA46" s="354"/>
      <c r="MB46" s="354"/>
      <c r="MC46" s="354"/>
      <c r="MD46" s="354">
        <v>60</v>
      </c>
      <c r="ME46" s="354"/>
      <c r="MF46" s="354"/>
      <c r="MG46" s="354">
        <v>60</v>
      </c>
      <c r="MH46" s="354"/>
      <c r="MI46" s="354"/>
      <c r="MJ46" s="354"/>
      <c r="MK46" s="354">
        <v>48</v>
      </c>
      <c r="ML46" s="354"/>
      <c r="MM46" s="354"/>
      <c r="MN46" s="354"/>
      <c r="MO46" s="354"/>
      <c r="MP46" s="354"/>
      <c r="MQ46" s="354"/>
      <c r="MR46" s="354"/>
      <c r="MS46" s="660"/>
      <c r="MT46" s="364">
        <f t="shared" si="12"/>
        <v>1674</v>
      </c>
      <c r="MU46" s="365">
        <f t="shared" si="13"/>
        <v>168</v>
      </c>
      <c r="MV46" s="366">
        <f t="shared" si="14"/>
        <v>1842</v>
      </c>
      <c r="MW46" s="365"/>
      <c r="MX46" s="365"/>
      <c r="MY46" s="54"/>
      <c r="MZ46" s="708">
        <v>3.99</v>
      </c>
      <c r="NA46" s="708">
        <v>0.98</v>
      </c>
      <c r="NB46" s="709">
        <f t="shared" si="15"/>
        <v>1805.16</v>
      </c>
      <c r="NC46" s="710">
        <v>6.23</v>
      </c>
      <c r="ND46" s="710">
        <v>4.55</v>
      </c>
      <c r="NE46" s="738">
        <f t="shared" si="44"/>
        <v>0.307036247334755</v>
      </c>
      <c r="NF46" s="739"/>
      <c r="NG46" s="739">
        <v>5000</v>
      </c>
      <c r="NH46" s="747">
        <v>4.77</v>
      </c>
      <c r="NI46" s="740">
        <f t="shared" si="17"/>
        <v>36695.75</v>
      </c>
      <c r="NJ46" s="738">
        <f t="shared" si="46"/>
        <v>0.273530307645446</v>
      </c>
      <c r="NK46" s="741">
        <v>44835</v>
      </c>
      <c r="NL46" s="742">
        <v>44676</v>
      </c>
      <c r="NM46" s="739">
        <f ca="1" t="shared" si="19"/>
        <v>13.3666666666667</v>
      </c>
      <c r="NN46" s="739">
        <f ca="1" t="shared" si="20"/>
        <v>401</v>
      </c>
      <c r="NO46" s="747">
        <v>0</v>
      </c>
      <c r="NP46" s="739">
        <f t="shared" si="21"/>
        <v>1842</v>
      </c>
      <c r="NQ46" s="761">
        <f t="shared" si="22"/>
        <v>0.456788592684439</v>
      </c>
      <c r="NR46" s="739">
        <f ca="1" t="shared" si="23"/>
        <v>0.415780140473367</v>
      </c>
      <c r="NS46" s="739">
        <f t="shared" si="24"/>
        <v>8065</v>
      </c>
      <c r="NT46" s="739"/>
      <c r="NU46" s="739">
        <f ca="1" t="shared" si="25"/>
        <v>137.805486284289</v>
      </c>
      <c r="NV46" s="769">
        <f ca="1" t="shared" si="26"/>
        <v>4.59351620947631</v>
      </c>
      <c r="NW46" s="769">
        <f ca="1" t="shared" si="27"/>
        <v>1755.73561346363</v>
      </c>
      <c r="NX46" s="739"/>
      <c r="NY46" s="739"/>
      <c r="NZ46" s="739"/>
      <c r="OA46" s="739"/>
      <c r="OB46" s="739"/>
      <c r="OC46" s="739"/>
      <c r="OD46" s="739"/>
      <c r="OE46" s="743">
        <f t="shared" si="28"/>
        <v>0</v>
      </c>
      <c r="OF46" s="743">
        <f t="shared" si="29"/>
        <v>0</v>
      </c>
      <c r="OG46" s="743">
        <f t="shared" si="30"/>
        <v>0</v>
      </c>
      <c r="OH46" s="743">
        <f t="shared" si="31"/>
        <v>0</v>
      </c>
      <c r="OI46" s="743">
        <f t="shared" si="32"/>
        <v>0</v>
      </c>
      <c r="OJ46" s="739">
        <f t="shared" si="33"/>
        <v>0</v>
      </c>
      <c r="OK46" s="739">
        <f t="shared" si="34"/>
        <v>0</v>
      </c>
      <c r="OL46" s="739">
        <f t="shared" si="35"/>
        <v>0</v>
      </c>
      <c r="OM46" s="739">
        <f t="shared" si="36"/>
        <v>0</v>
      </c>
      <c r="ON46" s="739">
        <f t="shared" si="37"/>
        <v>240</v>
      </c>
      <c r="OO46" s="739">
        <f t="shared" si="38"/>
        <v>648</v>
      </c>
      <c r="OP46" s="739"/>
      <c r="OQ46" s="739">
        <f t="shared" si="39"/>
        <v>624</v>
      </c>
      <c r="OR46" s="739">
        <f t="shared" si="40"/>
        <v>1512</v>
      </c>
      <c r="OS46" s="739">
        <f t="shared" si="41"/>
        <v>0</v>
      </c>
      <c r="OT46" s="739">
        <f t="shared" si="42"/>
        <v>-330</v>
      </c>
      <c r="OU46" s="739"/>
      <c r="OV46" s="739"/>
      <c r="OW46" s="739"/>
      <c r="OX46" s="739"/>
      <c r="OY46" s="739"/>
      <c r="OZ46" s="739"/>
      <c r="PA46" s="739"/>
      <c r="PB46" s="739"/>
      <c r="PC46" s="739"/>
      <c r="PD46" s="739"/>
      <c r="PE46" s="739"/>
      <c r="PF46" s="739"/>
      <c r="PG46" s="739"/>
    </row>
    <row r="47" s="325" customFormat="1" customHeight="1" spans="1:423">
      <c r="A47" s="122" t="s">
        <v>1610</v>
      </c>
      <c r="B47" s="415" t="s">
        <v>1626</v>
      </c>
      <c r="C47" s="122" t="s">
        <v>1612</v>
      </c>
      <c r="D47" s="122" t="s">
        <v>2419</v>
      </c>
      <c r="E47" s="122" t="s">
        <v>1396</v>
      </c>
      <c r="F47" s="104" t="s">
        <v>1639</v>
      </c>
      <c r="G47" s="19" t="s">
        <v>1640</v>
      </c>
      <c r="H47" s="414" t="s">
        <v>376</v>
      </c>
      <c r="I47" s="99"/>
      <c r="J47" s="100"/>
      <c r="K47" s="454"/>
      <c r="L47" s="150">
        <f t="shared" si="8"/>
        <v>8085</v>
      </c>
      <c r="M47" s="151">
        <f t="shared" si="9"/>
        <v>8085</v>
      </c>
      <c r="N47" s="457"/>
      <c r="O47" s="35"/>
      <c r="P47" s="157"/>
      <c r="Q47" s="154">
        <f t="shared" si="10"/>
        <v>0</v>
      </c>
      <c r="R47" s="114">
        <f t="shared" si="11"/>
        <v>10000</v>
      </c>
      <c r="S47" s="490"/>
      <c r="T47" s="490"/>
      <c r="U47" s="490"/>
      <c r="V47" s="490"/>
      <c r="W47" s="490"/>
      <c r="X47" s="489"/>
      <c r="Y47" s="505"/>
      <c r="Z47" s="505"/>
      <c r="AA47" s="505"/>
      <c r="AB47" s="505"/>
      <c r="AC47" s="99"/>
      <c r="AD47" s="505"/>
      <c r="AE47" s="505"/>
      <c r="AF47" s="490"/>
      <c r="AG47" s="490">
        <v>10000</v>
      </c>
      <c r="AH47" s="490"/>
      <c r="AI47" s="490"/>
      <c r="AJ47" s="490"/>
      <c r="AK47" s="490"/>
      <c r="AL47" s="490"/>
      <c r="AM47" s="490"/>
      <c r="AN47" s="490"/>
      <c r="AO47" s="490"/>
      <c r="AP47" s="490"/>
      <c r="AQ47" s="490"/>
      <c r="AR47" s="490"/>
      <c r="AS47" s="490"/>
      <c r="AT47" s="490"/>
      <c r="AU47" s="490"/>
      <c r="AV47" s="490"/>
      <c r="AW47" s="490"/>
      <c r="AX47" s="490"/>
      <c r="AY47" s="100"/>
      <c r="AZ47" s="48"/>
      <c r="BA47" s="48"/>
      <c r="BB47" s="48"/>
      <c r="BC47" s="48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>
        <v>30</v>
      </c>
      <c r="BQ47" s="47"/>
      <c r="BR47" s="47"/>
      <c r="BS47" s="354"/>
      <c r="BT47" s="354"/>
      <c r="BU47" s="354"/>
      <c r="BV47" s="354"/>
      <c r="BW47" s="354"/>
      <c r="BX47" s="354"/>
      <c r="BY47" s="354">
        <v>30</v>
      </c>
      <c r="BZ47" s="354"/>
      <c r="CA47" s="354"/>
      <c r="CB47" s="354"/>
      <c r="CC47" s="354"/>
      <c r="CD47" s="354">
        <v>3</v>
      </c>
      <c r="CE47" s="354"/>
      <c r="CF47" s="354"/>
      <c r="CG47" s="354"/>
      <c r="CH47" s="354"/>
      <c r="CI47" s="354"/>
      <c r="CJ47" s="354">
        <v>15</v>
      </c>
      <c r="CK47" s="354"/>
      <c r="CL47" s="354"/>
      <c r="CM47" s="354"/>
      <c r="CN47" s="354"/>
      <c r="CO47" s="354"/>
      <c r="CP47" s="358"/>
      <c r="CQ47" s="48"/>
      <c r="CR47" s="354"/>
      <c r="CS47" s="354"/>
      <c r="CT47" s="355"/>
      <c r="CU47" s="354"/>
      <c r="CV47" s="354"/>
      <c r="CW47" s="354">
        <v>2</v>
      </c>
      <c r="CX47" s="354">
        <v>4</v>
      </c>
      <c r="CY47" s="354"/>
      <c r="CZ47" s="354"/>
      <c r="DA47" s="356">
        <v>-3</v>
      </c>
      <c r="DB47" s="354"/>
      <c r="DC47" s="354"/>
      <c r="DD47" s="354"/>
      <c r="DE47" s="354"/>
      <c r="DF47" s="354">
        <v>4</v>
      </c>
      <c r="DG47" s="354"/>
      <c r="DH47" s="354"/>
      <c r="DI47" s="354"/>
      <c r="DJ47" s="354"/>
      <c r="DK47" s="354">
        <v>1</v>
      </c>
      <c r="DL47" s="354"/>
      <c r="DM47" s="354"/>
      <c r="DN47" s="354"/>
      <c r="DO47" s="354"/>
      <c r="DP47" s="354"/>
      <c r="DQ47" s="354">
        <v>4</v>
      </c>
      <c r="DR47" s="354"/>
      <c r="DS47" s="354"/>
      <c r="DT47" s="354">
        <v>1</v>
      </c>
      <c r="DU47" s="354">
        <v>4</v>
      </c>
      <c r="DV47" s="354"/>
      <c r="DW47" s="354"/>
      <c r="DX47" s="354"/>
      <c r="DY47" s="354"/>
      <c r="DZ47" s="357"/>
      <c r="EA47" s="356"/>
      <c r="EB47" s="356"/>
      <c r="EC47" s="356"/>
      <c r="ED47" s="356"/>
      <c r="EE47" s="358"/>
      <c r="EF47" s="48"/>
      <c r="EG47" s="46"/>
      <c r="EH47" s="46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8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354"/>
      <c r="FR47" s="354"/>
      <c r="FS47" s="354"/>
      <c r="FT47" s="354"/>
      <c r="FU47" s="354"/>
      <c r="FV47" s="354"/>
      <c r="FW47" s="354"/>
      <c r="FX47" s="354"/>
      <c r="FY47" s="354"/>
      <c r="FZ47" s="354"/>
      <c r="GA47" s="354"/>
      <c r="GB47" s="354"/>
      <c r="GC47" s="354"/>
      <c r="GD47" s="354"/>
      <c r="GE47" s="354"/>
      <c r="GF47" s="354"/>
      <c r="GG47" s="354"/>
      <c r="GH47" s="354"/>
      <c r="GI47" s="354"/>
      <c r="GJ47" s="354"/>
      <c r="GK47" s="354"/>
      <c r="GL47" s="354"/>
      <c r="GM47" s="354"/>
      <c r="GN47" s="354"/>
      <c r="GO47" s="354"/>
      <c r="GP47" s="354"/>
      <c r="GQ47" s="354"/>
      <c r="GR47" s="354"/>
      <c r="GS47" s="354"/>
      <c r="GT47" s="354"/>
      <c r="GU47" s="354"/>
      <c r="GV47" s="354"/>
      <c r="GW47" s="354"/>
      <c r="GX47" s="354"/>
      <c r="GY47" s="354"/>
      <c r="GZ47" s="354"/>
      <c r="HA47" s="354"/>
      <c r="HB47" s="354">
        <v>120</v>
      </c>
      <c r="HC47" s="354"/>
      <c r="HD47" s="354"/>
      <c r="HE47" s="354"/>
      <c r="HF47" s="354"/>
      <c r="HG47" s="354"/>
      <c r="HH47" s="354"/>
      <c r="HI47" s="354"/>
      <c r="HJ47" s="354">
        <v>300</v>
      </c>
      <c r="HK47" s="354"/>
      <c r="HL47" s="354"/>
      <c r="HM47" s="354"/>
      <c r="HN47" s="354"/>
      <c r="HO47" s="354"/>
      <c r="HP47" s="354"/>
      <c r="HQ47" s="354"/>
      <c r="HR47" s="354">
        <v>60</v>
      </c>
      <c r="HS47" s="354"/>
      <c r="HT47" s="354"/>
      <c r="HU47" s="354"/>
      <c r="HV47" s="354">
        <v>288</v>
      </c>
      <c r="HW47" s="354"/>
      <c r="HX47" s="354"/>
      <c r="HY47" s="354"/>
      <c r="HZ47" s="354"/>
      <c r="IA47" s="354"/>
      <c r="IB47" s="354"/>
      <c r="IC47" s="354"/>
      <c r="ID47" s="354"/>
      <c r="IE47" s="354"/>
      <c r="IF47" s="354">
        <v>120</v>
      </c>
      <c r="IG47" s="354">
        <v>144</v>
      </c>
      <c r="IH47" s="354"/>
      <c r="II47" s="354"/>
      <c r="IJ47" s="354"/>
      <c r="IK47" s="354"/>
      <c r="IL47" s="354">
        <v>240</v>
      </c>
      <c r="IM47" s="354"/>
      <c r="IN47" s="354"/>
      <c r="IO47" s="354"/>
      <c r="IP47" s="354"/>
      <c r="IQ47" s="354">
        <v>120</v>
      </c>
      <c r="IR47" s="50"/>
      <c r="IS47" s="47"/>
      <c r="IT47" s="47"/>
      <c r="IU47" s="47"/>
      <c r="IV47" s="47"/>
      <c r="IW47" s="47"/>
      <c r="IX47" s="47"/>
      <c r="IY47" s="47"/>
      <c r="IZ47" s="47"/>
      <c r="JA47" s="47"/>
      <c r="JB47" s="47"/>
      <c r="JC47" s="47"/>
      <c r="JD47" s="47"/>
      <c r="JE47" s="47"/>
      <c r="JF47" s="47"/>
      <c r="JG47" s="47"/>
      <c r="JH47" s="47"/>
      <c r="JI47" s="47"/>
      <c r="JJ47" s="47"/>
      <c r="JK47" s="47"/>
      <c r="JL47" s="354"/>
      <c r="JM47" s="354"/>
      <c r="JN47" s="354"/>
      <c r="JO47" s="354"/>
      <c r="JP47" s="354"/>
      <c r="JQ47" s="354"/>
      <c r="JR47" s="354"/>
      <c r="JS47" s="354"/>
      <c r="JT47" s="354"/>
      <c r="JU47" s="354"/>
      <c r="JV47" s="354"/>
      <c r="JW47" s="354"/>
      <c r="JX47" s="354"/>
      <c r="JY47" s="354"/>
      <c r="JZ47" s="354"/>
      <c r="KA47" s="354"/>
      <c r="KB47" s="354"/>
      <c r="KC47" s="354"/>
      <c r="KD47" s="354"/>
      <c r="KE47" s="354"/>
      <c r="KF47" s="354"/>
      <c r="KG47" s="354"/>
      <c r="KH47" s="354"/>
      <c r="KI47" s="354"/>
      <c r="KJ47" s="354"/>
      <c r="KK47" s="354"/>
      <c r="KL47" s="354"/>
      <c r="KM47" s="354"/>
      <c r="KN47" s="354"/>
      <c r="KO47" s="354"/>
      <c r="KP47" s="354"/>
      <c r="KQ47" s="354"/>
      <c r="KR47" s="354"/>
      <c r="KS47" s="354"/>
      <c r="KT47" s="354"/>
      <c r="KU47" s="354"/>
      <c r="KV47" s="660"/>
      <c r="KW47" s="47"/>
      <c r="KX47" s="47"/>
      <c r="KY47" s="47"/>
      <c r="KZ47" s="47"/>
      <c r="LA47" s="47"/>
      <c r="LB47" s="47"/>
      <c r="LC47" s="47"/>
      <c r="LD47" s="354"/>
      <c r="LE47" s="354"/>
      <c r="LF47" s="354"/>
      <c r="LG47" s="354"/>
      <c r="LH47" s="354"/>
      <c r="LI47" s="354"/>
      <c r="LJ47" s="354"/>
      <c r="LK47" s="354"/>
      <c r="LL47" s="354"/>
      <c r="LM47" s="354"/>
      <c r="LN47" s="354"/>
      <c r="LO47" s="354"/>
      <c r="LP47" s="354"/>
      <c r="LQ47" s="354"/>
      <c r="LR47" s="354"/>
      <c r="LS47" s="354"/>
      <c r="LT47" s="354"/>
      <c r="LU47" s="354"/>
      <c r="LV47" s="354"/>
      <c r="LW47" s="660"/>
      <c r="LX47" s="354"/>
      <c r="LY47" s="354"/>
      <c r="LZ47" s="354"/>
      <c r="MA47" s="354"/>
      <c r="MB47" s="354"/>
      <c r="MC47" s="354"/>
      <c r="MD47" s="354">
        <v>60</v>
      </c>
      <c r="ME47" s="354"/>
      <c r="MF47" s="354"/>
      <c r="MG47" s="354">
        <v>60</v>
      </c>
      <c r="MH47" s="354"/>
      <c r="MI47" s="354">
        <v>20</v>
      </c>
      <c r="MJ47" s="354"/>
      <c r="MK47" s="354">
        <v>48</v>
      </c>
      <c r="ML47" s="354">
        <v>120</v>
      </c>
      <c r="MM47" s="354"/>
      <c r="MN47" s="354"/>
      <c r="MO47" s="354"/>
      <c r="MP47" s="354"/>
      <c r="MQ47" s="354"/>
      <c r="MR47" s="354">
        <v>120</v>
      </c>
      <c r="MS47" s="660"/>
      <c r="MT47" s="364">
        <f t="shared" si="12"/>
        <v>1392</v>
      </c>
      <c r="MU47" s="365">
        <f t="shared" si="13"/>
        <v>428</v>
      </c>
      <c r="MV47" s="366">
        <f t="shared" si="14"/>
        <v>1820</v>
      </c>
      <c r="MW47" s="365"/>
      <c r="MX47" s="365"/>
      <c r="MY47" s="54"/>
      <c r="MZ47" s="708">
        <v>3.99</v>
      </c>
      <c r="NA47" s="708">
        <v>0.98</v>
      </c>
      <c r="NB47" s="709">
        <f t="shared" si="15"/>
        <v>1783.6</v>
      </c>
      <c r="NC47" s="710">
        <v>6.23</v>
      </c>
      <c r="ND47" s="710">
        <v>4.55</v>
      </c>
      <c r="NE47" s="738">
        <f t="shared" si="44"/>
        <v>0.307036247334755</v>
      </c>
      <c r="NF47" s="739"/>
      <c r="NG47" s="739">
        <v>5000</v>
      </c>
      <c r="NH47" s="747">
        <v>4.77</v>
      </c>
      <c r="NI47" s="740">
        <f t="shared" si="17"/>
        <v>36786.75</v>
      </c>
      <c r="NJ47" s="738">
        <f t="shared" si="46"/>
        <v>0.273530307645446</v>
      </c>
      <c r="NK47" s="741">
        <v>44835</v>
      </c>
      <c r="NL47" s="742">
        <v>44676</v>
      </c>
      <c r="NM47" s="739">
        <f ca="1" t="shared" si="19"/>
        <v>13.3666666666667</v>
      </c>
      <c r="NN47" s="739">
        <f ca="1" t="shared" si="20"/>
        <v>401</v>
      </c>
      <c r="NO47" s="747">
        <v>0</v>
      </c>
      <c r="NP47" s="739">
        <f t="shared" si="21"/>
        <v>1820</v>
      </c>
      <c r="NQ47" s="761">
        <f t="shared" si="22"/>
        <v>0.45021645021645</v>
      </c>
      <c r="NR47" s="739">
        <f ca="1" t="shared" si="23"/>
        <v>0.409798015783053</v>
      </c>
      <c r="NS47" s="739">
        <f t="shared" si="24"/>
        <v>8085</v>
      </c>
      <c r="NT47" s="739"/>
      <c r="NU47" s="739">
        <f ca="1" t="shared" si="25"/>
        <v>136.159600997506</v>
      </c>
      <c r="NV47" s="769">
        <f ca="1" t="shared" si="26"/>
        <v>4.53865336658354</v>
      </c>
      <c r="NW47" s="769">
        <f ca="1" t="shared" si="27"/>
        <v>1781.36538461538</v>
      </c>
      <c r="NX47" s="739"/>
      <c r="NY47" s="739"/>
      <c r="NZ47" s="739"/>
      <c r="OA47" s="739"/>
      <c r="OB47" s="739"/>
      <c r="OC47" s="739"/>
      <c r="OD47" s="739"/>
      <c r="OE47" s="743">
        <f t="shared" si="28"/>
        <v>0</v>
      </c>
      <c r="OF47" s="743">
        <f t="shared" si="29"/>
        <v>0</v>
      </c>
      <c r="OG47" s="743">
        <f t="shared" si="30"/>
        <v>0</v>
      </c>
      <c r="OH47" s="743">
        <f t="shared" si="31"/>
        <v>0</v>
      </c>
      <c r="OI47" s="743">
        <f t="shared" si="32"/>
        <v>0</v>
      </c>
      <c r="OJ47" s="739">
        <f t="shared" si="33"/>
        <v>0</v>
      </c>
      <c r="OK47" s="739">
        <f t="shared" si="34"/>
        <v>0</v>
      </c>
      <c r="OL47" s="739">
        <f t="shared" si="35"/>
        <v>0</v>
      </c>
      <c r="OM47" s="739">
        <f t="shared" si="36"/>
        <v>0</v>
      </c>
      <c r="ON47" s="739">
        <f t="shared" si="37"/>
        <v>60</v>
      </c>
      <c r="OO47" s="739">
        <f t="shared" si="38"/>
        <v>728</v>
      </c>
      <c r="OP47" s="739"/>
      <c r="OQ47" s="739">
        <f t="shared" si="39"/>
        <v>624</v>
      </c>
      <c r="OR47" s="739">
        <f t="shared" si="40"/>
        <v>1412</v>
      </c>
      <c r="OS47" s="739">
        <f t="shared" si="41"/>
        <v>0</v>
      </c>
      <c r="OT47" s="739">
        <f t="shared" si="42"/>
        <v>-408</v>
      </c>
      <c r="OU47" s="739"/>
      <c r="OV47" s="739"/>
      <c r="OW47" s="739"/>
      <c r="OX47" s="739"/>
      <c r="OY47" s="739"/>
      <c r="OZ47" s="739"/>
      <c r="PA47" s="739"/>
      <c r="PB47" s="739"/>
      <c r="PC47" s="739"/>
      <c r="PD47" s="739"/>
      <c r="PE47" s="739"/>
      <c r="PF47" s="739"/>
      <c r="PG47" s="739"/>
    </row>
    <row r="48" s="325" customFormat="1" customHeight="1" spans="1:423">
      <c r="A48" s="122" t="s">
        <v>1610</v>
      </c>
      <c r="B48" s="415" t="s">
        <v>1626</v>
      </c>
      <c r="C48" s="122" t="s">
        <v>1612</v>
      </c>
      <c r="D48" s="122" t="s">
        <v>2419</v>
      </c>
      <c r="E48" s="122" t="s">
        <v>1396</v>
      </c>
      <c r="F48" s="104" t="s">
        <v>1642</v>
      </c>
      <c r="G48" s="19" t="s">
        <v>1643</v>
      </c>
      <c r="H48" s="414" t="s">
        <v>379</v>
      </c>
      <c r="I48" s="99"/>
      <c r="J48" s="100"/>
      <c r="K48" s="454"/>
      <c r="L48" s="150">
        <f t="shared" si="8"/>
        <v>6225</v>
      </c>
      <c r="M48" s="151">
        <f t="shared" si="9"/>
        <v>6225</v>
      </c>
      <c r="N48" s="457"/>
      <c r="O48" s="35"/>
      <c r="P48" s="157"/>
      <c r="Q48" s="154">
        <f t="shared" si="10"/>
        <v>0</v>
      </c>
      <c r="R48" s="114">
        <f t="shared" si="11"/>
        <v>8500</v>
      </c>
      <c r="S48" s="490"/>
      <c r="T48" s="490"/>
      <c r="U48" s="490"/>
      <c r="V48" s="490"/>
      <c r="W48" s="490"/>
      <c r="X48" s="489"/>
      <c r="Y48" s="505"/>
      <c r="Z48" s="505"/>
      <c r="AA48" s="505"/>
      <c r="AB48" s="505"/>
      <c r="AC48" s="99"/>
      <c r="AD48" s="505"/>
      <c r="AE48" s="505"/>
      <c r="AF48" s="490"/>
      <c r="AG48" s="490">
        <v>8500</v>
      </c>
      <c r="AH48" s="490"/>
      <c r="AI48" s="490"/>
      <c r="AJ48" s="490"/>
      <c r="AK48" s="490"/>
      <c r="AL48" s="490"/>
      <c r="AM48" s="490"/>
      <c r="AN48" s="490"/>
      <c r="AO48" s="490"/>
      <c r="AP48" s="490"/>
      <c r="AQ48" s="490"/>
      <c r="AR48" s="490"/>
      <c r="AS48" s="490"/>
      <c r="AT48" s="490"/>
      <c r="AU48" s="490"/>
      <c r="AV48" s="490"/>
      <c r="AW48" s="490"/>
      <c r="AX48" s="490"/>
      <c r="AY48" s="100"/>
      <c r="AZ48" s="48"/>
      <c r="BA48" s="48"/>
      <c r="BB48" s="48"/>
      <c r="BC48" s="48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>
        <v>30</v>
      </c>
      <c r="BQ48" s="47"/>
      <c r="BR48" s="47"/>
      <c r="BS48" s="354"/>
      <c r="BT48" s="354"/>
      <c r="BU48" s="354"/>
      <c r="BV48" s="354"/>
      <c r="BW48" s="354"/>
      <c r="BX48" s="354"/>
      <c r="BY48" s="354">
        <v>30</v>
      </c>
      <c r="BZ48" s="354"/>
      <c r="CA48" s="354"/>
      <c r="CB48" s="354"/>
      <c r="CC48" s="354"/>
      <c r="CD48" s="354">
        <v>3</v>
      </c>
      <c r="CE48" s="354"/>
      <c r="CF48" s="354"/>
      <c r="CG48" s="354"/>
      <c r="CH48" s="354"/>
      <c r="CI48" s="354"/>
      <c r="CJ48" s="354">
        <v>15</v>
      </c>
      <c r="CK48" s="354"/>
      <c r="CL48" s="354"/>
      <c r="CM48" s="354"/>
      <c r="CN48" s="354"/>
      <c r="CO48" s="354"/>
      <c r="CP48" s="358"/>
      <c r="CQ48" s="48"/>
      <c r="CR48" s="354"/>
      <c r="CS48" s="354"/>
      <c r="CT48" s="355"/>
      <c r="CU48" s="354"/>
      <c r="CV48" s="354"/>
      <c r="CW48" s="354">
        <v>2</v>
      </c>
      <c r="CX48" s="354">
        <v>4</v>
      </c>
      <c r="CY48" s="354"/>
      <c r="CZ48" s="354"/>
      <c r="DA48" s="356"/>
      <c r="DB48" s="354"/>
      <c r="DC48" s="354"/>
      <c r="DD48" s="354"/>
      <c r="DE48" s="354"/>
      <c r="DF48" s="354">
        <v>4</v>
      </c>
      <c r="DG48" s="354"/>
      <c r="DH48" s="354"/>
      <c r="DI48" s="354"/>
      <c r="DJ48" s="354"/>
      <c r="DK48" s="354">
        <v>1</v>
      </c>
      <c r="DL48" s="354"/>
      <c r="DM48" s="354"/>
      <c r="DN48" s="354"/>
      <c r="DO48" s="354"/>
      <c r="DP48" s="354"/>
      <c r="DQ48" s="354">
        <v>4</v>
      </c>
      <c r="DR48" s="354"/>
      <c r="DS48" s="354"/>
      <c r="DT48" s="354">
        <v>1</v>
      </c>
      <c r="DU48" s="354">
        <v>4</v>
      </c>
      <c r="DV48" s="354"/>
      <c r="DW48" s="354"/>
      <c r="DX48" s="354"/>
      <c r="DY48" s="354"/>
      <c r="DZ48" s="357"/>
      <c r="EA48" s="356"/>
      <c r="EB48" s="356"/>
      <c r="EC48" s="356"/>
      <c r="ED48" s="356"/>
      <c r="EE48" s="358"/>
      <c r="EF48" s="48"/>
      <c r="EG48" s="46"/>
      <c r="EH48" s="46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8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354"/>
      <c r="FR48" s="354"/>
      <c r="FS48" s="354"/>
      <c r="FT48" s="354"/>
      <c r="FU48" s="354"/>
      <c r="FV48" s="354"/>
      <c r="FW48" s="354"/>
      <c r="FX48" s="354"/>
      <c r="FY48" s="354"/>
      <c r="FZ48" s="354"/>
      <c r="GA48" s="354"/>
      <c r="GB48" s="354"/>
      <c r="GC48" s="354"/>
      <c r="GD48" s="354"/>
      <c r="GE48" s="354"/>
      <c r="GF48" s="354"/>
      <c r="GG48" s="354"/>
      <c r="GH48" s="354"/>
      <c r="GI48" s="354"/>
      <c r="GJ48" s="354"/>
      <c r="GK48" s="354"/>
      <c r="GL48" s="354"/>
      <c r="GM48" s="354"/>
      <c r="GN48" s="354"/>
      <c r="GO48" s="354"/>
      <c r="GP48" s="354"/>
      <c r="GQ48" s="354"/>
      <c r="GR48" s="354"/>
      <c r="GS48" s="354"/>
      <c r="GT48" s="354"/>
      <c r="GU48" s="354"/>
      <c r="GV48" s="354"/>
      <c r="GW48" s="354"/>
      <c r="GX48" s="354"/>
      <c r="GY48" s="354"/>
      <c r="GZ48" s="354"/>
      <c r="HA48" s="354"/>
      <c r="HB48" s="354">
        <v>120</v>
      </c>
      <c r="HC48" s="354"/>
      <c r="HD48" s="354"/>
      <c r="HE48" s="354">
        <v>144</v>
      </c>
      <c r="HF48" s="354"/>
      <c r="HG48" s="354"/>
      <c r="HH48" s="354"/>
      <c r="HI48" s="354"/>
      <c r="HJ48" s="354">
        <v>240</v>
      </c>
      <c r="HK48" s="354">
        <v>36</v>
      </c>
      <c r="HL48" s="354"/>
      <c r="HM48" s="354"/>
      <c r="HN48" s="354"/>
      <c r="HO48" s="354"/>
      <c r="HP48" s="354"/>
      <c r="HQ48" s="354"/>
      <c r="HR48" s="354">
        <v>60</v>
      </c>
      <c r="HS48" s="354"/>
      <c r="HT48" s="354"/>
      <c r="HU48" s="354"/>
      <c r="HV48" s="354">
        <v>360</v>
      </c>
      <c r="HW48" s="354"/>
      <c r="HX48" s="354"/>
      <c r="HY48" s="354"/>
      <c r="HZ48" s="354"/>
      <c r="IA48" s="354"/>
      <c r="IB48" s="354"/>
      <c r="IC48" s="354"/>
      <c r="ID48" s="354"/>
      <c r="IE48" s="354"/>
      <c r="IF48" s="354">
        <v>120</v>
      </c>
      <c r="IG48" s="354">
        <v>144</v>
      </c>
      <c r="IH48" s="354"/>
      <c r="II48" s="354"/>
      <c r="IJ48" s="354"/>
      <c r="IK48" s="354"/>
      <c r="IL48" s="354">
        <v>240</v>
      </c>
      <c r="IM48" s="354"/>
      <c r="IN48" s="354"/>
      <c r="IO48" s="354"/>
      <c r="IP48" s="354">
        <v>162</v>
      </c>
      <c r="IQ48" s="354">
        <v>120</v>
      </c>
      <c r="IR48" s="50"/>
      <c r="IS48" s="47"/>
      <c r="IT48" s="47"/>
      <c r="IU48" s="47"/>
      <c r="IV48" s="47"/>
      <c r="IW48" s="47"/>
      <c r="IX48" s="47"/>
      <c r="IY48" s="47"/>
      <c r="IZ48" s="47"/>
      <c r="JA48" s="47"/>
      <c r="JB48" s="47"/>
      <c r="JC48" s="47"/>
      <c r="JD48" s="47"/>
      <c r="JE48" s="47"/>
      <c r="JF48" s="47"/>
      <c r="JG48" s="47"/>
      <c r="JH48" s="47"/>
      <c r="JI48" s="47"/>
      <c r="JJ48" s="47"/>
      <c r="JK48" s="47"/>
      <c r="JL48" s="354"/>
      <c r="JM48" s="354"/>
      <c r="JN48" s="354"/>
      <c r="JO48" s="354"/>
      <c r="JP48" s="354"/>
      <c r="JQ48" s="354"/>
      <c r="JR48" s="354"/>
      <c r="JS48" s="354"/>
      <c r="JT48" s="354"/>
      <c r="JU48" s="354"/>
      <c r="JV48" s="354"/>
      <c r="JW48" s="354"/>
      <c r="JX48" s="354"/>
      <c r="JY48" s="354"/>
      <c r="JZ48" s="354"/>
      <c r="KA48" s="354"/>
      <c r="KB48" s="354"/>
      <c r="KC48" s="354"/>
      <c r="KD48" s="354"/>
      <c r="KE48" s="354"/>
      <c r="KF48" s="354"/>
      <c r="KG48" s="354"/>
      <c r="KH48" s="354"/>
      <c r="KI48" s="354"/>
      <c r="KJ48" s="354"/>
      <c r="KK48" s="354"/>
      <c r="KL48" s="354"/>
      <c r="KM48" s="354"/>
      <c r="KN48" s="354"/>
      <c r="KO48" s="354"/>
      <c r="KP48" s="354"/>
      <c r="KQ48" s="354"/>
      <c r="KR48" s="354"/>
      <c r="KS48" s="354"/>
      <c r="KT48" s="354"/>
      <c r="KU48" s="354"/>
      <c r="KV48" s="660"/>
      <c r="KW48" s="47"/>
      <c r="KX48" s="47"/>
      <c r="KY48" s="47"/>
      <c r="KZ48" s="47"/>
      <c r="LA48" s="47"/>
      <c r="LB48" s="47"/>
      <c r="LC48" s="47"/>
      <c r="LD48" s="354"/>
      <c r="LE48" s="354"/>
      <c r="LF48" s="354"/>
      <c r="LG48" s="354"/>
      <c r="LH48" s="354"/>
      <c r="LI48" s="354"/>
      <c r="LJ48" s="354"/>
      <c r="LK48" s="354"/>
      <c r="LL48" s="354"/>
      <c r="LM48" s="354"/>
      <c r="LN48" s="354"/>
      <c r="LO48" s="354"/>
      <c r="LP48" s="354"/>
      <c r="LQ48" s="354"/>
      <c r="LR48" s="354"/>
      <c r="LS48" s="354"/>
      <c r="LT48" s="354"/>
      <c r="LU48" s="354"/>
      <c r="LV48" s="354"/>
      <c r="LW48" s="660"/>
      <c r="LX48" s="354"/>
      <c r="LY48" s="354"/>
      <c r="LZ48" s="354"/>
      <c r="MA48" s="354"/>
      <c r="MB48" s="354"/>
      <c r="MC48" s="354"/>
      <c r="MD48" s="354">
        <v>60</v>
      </c>
      <c r="ME48" s="354"/>
      <c r="MF48" s="354"/>
      <c r="MG48" s="354">
        <v>60</v>
      </c>
      <c r="MH48" s="354"/>
      <c r="MI48" s="354">
        <v>23</v>
      </c>
      <c r="MJ48" s="354"/>
      <c r="MK48" s="354">
        <v>48</v>
      </c>
      <c r="ML48" s="354">
        <v>120</v>
      </c>
      <c r="MM48" s="354"/>
      <c r="MN48" s="354"/>
      <c r="MO48" s="354"/>
      <c r="MP48" s="354"/>
      <c r="MQ48" s="354"/>
      <c r="MR48" s="354">
        <v>120</v>
      </c>
      <c r="MS48" s="660"/>
      <c r="MT48" s="364">
        <f t="shared" si="12"/>
        <v>1746</v>
      </c>
      <c r="MU48" s="365">
        <f t="shared" si="13"/>
        <v>431</v>
      </c>
      <c r="MV48" s="366">
        <f t="shared" si="14"/>
        <v>2177</v>
      </c>
      <c r="MW48" s="365"/>
      <c r="MX48" s="365"/>
      <c r="MY48" s="54"/>
      <c r="MZ48" s="708">
        <v>3.99</v>
      </c>
      <c r="NA48" s="708">
        <v>0.98</v>
      </c>
      <c r="NB48" s="709">
        <f t="shared" si="15"/>
        <v>2133.46</v>
      </c>
      <c r="NC48" s="710">
        <v>6.23</v>
      </c>
      <c r="ND48" s="710">
        <v>4.55</v>
      </c>
      <c r="NE48" s="738">
        <f t="shared" si="44"/>
        <v>0.307036247334755</v>
      </c>
      <c r="NF48" s="739"/>
      <c r="NG48" s="739">
        <v>5000</v>
      </c>
      <c r="NH48" s="747">
        <v>4.77</v>
      </c>
      <c r="NI48" s="740">
        <f t="shared" si="17"/>
        <v>28323.75</v>
      </c>
      <c r="NJ48" s="738">
        <f t="shared" si="46"/>
        <v>0.273530307645446</v>
      </c>
      <c r="NK48" s="741">
        <v>44835</v>
      </c>
      <c r="NL48" s="742">
        <v>44676</v>
      </c>
      <c r="NM48" s="739">
        <f ca="1" t="shared" si="19"/>
        <v>13.3666666666667</v>
      </c>
      <c r="NN48" s="739">
        <f ca="1" t="shared" si="20"/>
        <v>401</v>
      </c>
      <c r="NO48" s="747">
        <v>0</v>
      </c>
      <c r="NP48" s="739">
        <f t="shared" si="21"/>
        <v>2177</v>
      </c>
      <c r="NQ48" s="761">
        <f t="shared" si="22"/>
        <v>0.699437751004016</v>
      </c>
      <c r="NR48" s="739">
        <f ca="1" t="shared" si="23"/>
        <v>0.636645334455027</v>
      </c>
      <c r="NS48" s="739">
        <f t="shared" si="24"/>
        <v>6225</v>
      </c>
      <c r="NT48" s="739"/>
      <c r="NU48" s="739">
        <f ca="1" t="shared" si="25"/>
        <v>162.86783042394</v>
      </c>
      <c r="NV48" s="769">
        <f ca="1" t="shared" si="26"/>
        <v>5.42892768079801</v>
      </c>
      <c r="NW48" s="769">
        <f ca="1" t="shared" si="27"/>
        <v>1146.63527790537</v>
      </c>
      <c r="NX48" s="739"/>
      <c r="NY48" s="739"/>
      <c r="NZ48" s="739"/>
      <c r="OA48" s="739"/>
      <c r="OB48" s="739"/>
      <c r="OC48" s="739"/>
      <c r="OD48" s="739"/>
      <c r="OE48" s="743">
        <f t="shared" si="28"/>
        <v>0</v>
      </c>
      <c r="OF48" s="743">
        <f t="shared" si="29"/>
        <v>0</v>
      </c>
      <c r="OG48" s="743">
        <f t="shared" si="30"/>
        <v>0</v>
      </c>
      <c r="OH48" s="743">
        <f t="shared" si="31"/>
        <v>0</v>
      </c>
      <c r="OI48" s="743">
        <f t="shared" si="32"/>
        <v>0</v>
      </c>
      <c r="OJ48" s="739">
        <f t="shared" si="33"/>
        <v>0</v>
      </c>
      <c r="OK48" s="739">
        <f t="shared" si="34"/>
        <v>0</v>
      </c>
      <c r="OL48" s="739">
        <f t="shared" si="35"/>
        <v>0</v>
      </c>
      <c r="OM48" s="739">
        <f t="shared" si="36"/>
        <v>0</v>
      </c>
      <c r="ON48" s="739">
        <f t="shared" si="37"/>
        <v>240</v>
      </c>
      <c r="OO48" s="739">
        <f t="shared" si="38"/>
        <v>743</v>
      </c>
      <c r="OP48" s="739"/>
      <c r="OQ48" s="739">
        <f t="shared" si="39"/>
        <v>624</v>
      </c>
      <c r="OR48" s="739">
        <f t="shared" si="40"/>
        <v>1607</v>
      </c>
      <c r="OS48" s="739">
        <f t="shared" si="41"/>
        <v>0</v>
      </c>
      <c r="OT48" s="739">
        <f t="shared" si="42"/>
        <v>-570</v>
      </c>
      <c r="OU48" s="739"/>
      <c r="OV48" s="739"/>
      <c r="OW48" s="739"/>
      <c r="OX48" s="739"/>
      <c r="OY48" s="739"/>
      <c r="OZ48" s="739"/>
      <c r="PA48" s="739"/>
      <c r="PB48" s="739"/>
      <c r="PC48" s="739"/>
      <c r="PD48" s="739"/>
      <c r="PE48" s="739"/>
      <c r="PF48" s="739"/>
      <c r="PG48" s="739"/>
    </row>
    <row r="49" s="325" customFormat="1" customHeight="1" spans="1:423">
      <c r="A49" s="122" t="s">
        <v>1610</v>
      </c>
      <c r="B49" s="415" t="s">
        <v>1626</v>
      </c>
      <c r="C49" s="122" t="s">
        <v>1645</v>
      </c>
      <c r="D49" s="95" t="s">
        <v>1646</v>
      </c>
      <c r="E49" s="122"/>
      <c r="F49" s="104" t="s">
        <v>1647</v>
      </c>
      <c r="G49" s="19" t="s">
        <v>3780</v>
      </c>
      <c r="H49" s="414" t="s">
        <v>3781</v>
      </c>
      <c r="I49" s="99"/>
      <c r="J49" s="100"/>
      <c r="K49" s="454"/>
      <c r="L49" s="150">
        <f t="shared" si="8"/>
        <v>677</v>
      </c>
      <c r="M49" s="151">
        <f t="shared" si="9"/>
        <v>677</v>
      </c>
      <c r="N49" s="457"/>
      <c r="O49" s="35"/>
      <c r="P49" s="157"/>
      <c r="Q49" s="154">
        <f t="shared" si="10"/>
        <v>0</v>
      </c>
      <c r="R49" s="114">
        <f t="shared" si="11"/>
        <v>1000</v>
      </c>
      <c r="S49" s="490"/>
      <c r="T49" s="490"/>
      <c r="U49" s="490"/>
      <c r="V49" s="490"/>
      <c r="W49" s="490"/>
      <c r="X49" s="489"/>
      <c r="Y49" s="505"/>
      <c r="Z49" s="505"/>
      <c r="AA49" s="505"/>
      <c r="AB49" s="505"/>
      <c r="AC49" s="99"/>
      <c r="AD49" s="505"/>
      <c r="AE49" s="505"/>
      <c r="AF49" s="490"/>
      <c r="AG49" s="490">
        <v>1000</v>
      </c>
      <c r="AH49" s="490"/>
      <c r="AI49" s="490"/>
      <c r="AJ49" s="490"/>
      <c r="AK49" s="490"/>
      <c r="AL49" s="490"/>
      <c r="AM49" s="490"/>
      <c r="AN49" s="490"/>
      <c r="AO49" s="490"/>
      <c r="AP49" s="490"/>
      <c r="AQ49" s="490"/>
      <c r="AR49" s="490"/>
      <c r="AS49" s="490"/>
      <c r="AT49" s="490"/>
      <c r="AU49" s="490"/>
      <c r="AV49" s="490"/>
      <c r="AW49" s="490"/>
      <c r="AX49" s="490"/>
      <c r="AY49" s="100"/>
      <c r="AZ49" s="48"/>
      <c r="BA49" s="48"/>
      <c r="BB49" s="48"/>
      <c r="BC49" s="48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354"/>
      <c r="BT49" s="354"/>
      <c r="BU49" s="354"/>
      <c r="BV49" s="354"/>
      <c r="BW49" s="354"/>
      <c r="BX49" s="354"/>
      <c r="BY49" s="354"/>
      <c r="BZ49" s="354"/>
      <c r="CA49" s="354"/>
      <c r="CB49" s="354">
        <v>5</v>
      </c>
      <c r="CC49" s="354"/>
      <c r="CD49" s="354">
        <v>1</v>
      </c>
      <c r="CE49" s="354"/>
      <c r="CF49" s="354"/>
      <c r="CG49" s="354"/>
      <c r="CH49" s="354"/>
      <c r="CI49" s="354"/>
      <c r="CJ49" s="354">
        <v>10</v>
      </c>
      <c r="CK49" s="354"/>
      <c r="CL49" s="354">
        <v>10</v>
      </c>
      <c r="CM49" s="354"/>
      <c r="CN49" s="354"/>
      <c r="CO49" s="354"/>
      <c r="CP49" s="358"/>
      <c r="CQ49" s="48"/>
      <c r="CR49" s="354"/>
      <c r="CS49" s="354"/>
      <c r="CT49" s="355"/>
      <c r="CU49" s="354"/>
      <c r="CV49" s="354"/>
      <c r="CW49" s="354"/>
      <c r="CX49" s="354">
        <v>1</v>
      </c>
      <c r="CY49" s="354"/>
      <c r="CZ49" s="354"/>
      <c r="DA49" s="356"/>
      <c r="DB49" s="354"/>
      <c r="DC49" s="354"/>
      <c r="DD49" s="354"/>
      <c r="DE49" s="354"/>
      <c r="DF49" s="354">
        <v>1</v>
      </c>
      <c r="DG49" s="354"/>
      <c r="DH49" s="354"/>
      <c r="DI49" s="354"/>
      <c r="DJ49" s="354"/>
      <c r="DK49" s="354"/>
      <c r="DL49" s="354"/>
      <c r="DM49" s="354"/>
      <c r="DN49" s="354"/>
      <c r="DO49" s="354"/>
      <c r="DP49" s="354"/>
      <c r="DQ49" s="354">
        <v>1</v>
      </c>
      <c r="DR49" s="354"/>
      <c r="DS49" s="354"/>
      <c r="DT49" s="354">
        <v>1</v>
      </c>
      <c r="DU49" s="354">
        <v>1</v>
      </c>
      <c r="DV49" s="354"/>
      <c r="DW49" s="354"/>
      <c r="DX49" s="354"/>
      <c r="DY49" s="354"/>
      <c r="DZ49" s="357"/>
      <c r="EA49" s="356"/>
      <c r="EB49" s="356"/>
      <c r="EC49" s="356"/>
      <c r="ED49" s="356"/>
      <c r="EE49" s="358"/>
      <c r="EF49" s="48"/>
      <c r="EG49" s="46"/>
      <c r="EH49" s="46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8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354"/>
      <c r="FR49" s="354"/>
      <c r="FS49" s="354"/>
      <c r="FT49" s="354"/>
      <c r="FU49" s="354"/>
      <c r="FV49" s="354"/>
      <c r="FW49" s="354"/>
      <c r="FX49" s="354"/>
      <c r="FY49" s="354"/>
      <c r="FZ49" s="354"/>
      <c r="GA49" s="354"/>
      <c r="GB49" s="354"/>
      <c r="GC49" s="354"/>
      <c r="GD49" s="354"/>
      <c r="GE49" s="354"/>
      <c r="GF49" s="354"/>
      <c r="GG49" s="354"/>
      <c r="GH49" s="354"/>
      <c r="GI49" s="354"/>
      <c r="GJ49" s="354"/>
      <c r="GK49" s="354"/>
      <c r="GL49" s="354"/>
      <c r="GM49" s="354"/>
      <c r="GN49" s="354"/>
      <c r="GO49" s="354"/>
      <c r="GP49" s="354"/>
      <c r="GQ49" s="354"/>
      <c r="GR49" s="354"/>
      <c r="GS49" s="354"/>
      <c r="GT49" s="354"/>
      <c r="GU49" s="354"/>
      <c r="GV49" s="354"/>
      <c r="GW49" s="354"/>
      <c r="GX49" s="354"/>
      <c r="GY49" s="354"/>
      <c r="GZ49" s="354"/>
      <c r="HA49" s="354"/>
      <c r="HB49" s="354">
        <v>30</v>
      </c>
      <c r="HC49" s="354"/>
      <c r="HD49" s="354"/>
      <c r="HE49" s="354">
        <v>24</v>
      </c>
      <c r="HF49" s="354"/>
      <c r="HG49" s="354"/>
      <c r="HH49" s="354"/>
      <c r="HI49" s="354"/>
      <c r="HJ49" s="354"/>
      <c r="HK49" s="354">
        <v>6</v>
      </c>
      <c r="HL49" s="354"/>
      <c r="HM49" s="354"/>
      <c r="HN49" s="354"/>
      <c r="HO49" s="354"/>
      <c r="HP49" s="354"/>
      <c r="HQ49" s="354"/>
      <c r="HR49" s="354"/>
      <c r="HS49" s="354"/>
      <c r="HT49" s="354"/>
      <c r="HU49" s="354"/>
      <c r="HV49" s="354">
        <v>81</v>
      </c>
      <c r="HW49" s="354"/>
      <c r="HX49" s="354"/>
      <c r="HY49" s="354"/>
      <c r="HZ49" s="354"/>
      <c r="IA49" s="354"/>
      <c r="IB49" s="354"/>
      <c r="IC49" s="354"/>
      <c r="ID49" s="354"/>
      <c r="IE49" s="354"/>
      <c r="IF49" s="354">
        <v>30</v>
      </c>
      <c r="IG49" s="354">
        <v>36</v>
      </c>
      <c r="IH49" s="354"/>
      <c r="II49" s="354"/>
      <c r="IJ49" s="354"/>
      <c r="IK49" s="354"/>
      <c r="IL49" s="354"/>
      <c r="IM49" s="354"/>
      <c r="IN49" s="354"/>
      <c r="IO49" s="354"/>
      <c r="IP49" s="354">
        <v>27</v>
      </c>
      <c r="IQ49" s="354"/>
      <c r="IR49" s="50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7"/>
      <c r="JL49" s="354"/>
      <c r="JM49" s="354"/>
      <c r="JN49" s="354"/>
      <c r="JO49" s="354"/>
      <c r="JP49" s="354"/>
      <c r="JQ49" s="354"/>
      <c r="JR49" s="354"/>
      <c r="JS49" s="354"/>
      <c r="JT49" s="354"/>
      <c r="JU49" s="354"/>
      <c r="JV49" s="354"/>
      <c r="JW49" s="354"/>
      <c r="JX49" s="354"/>
      <c r="JY49" s="354"/>
      <c r="JZ49" s="354"/>
      <c r="KA49" s="354"/>
      <c r="KB49" s="354"/>
      <c r="KC49" s="354"/>
      <c r="KD49" s="354"/>
      <c r="KE49" s="354"/>
      <c r="KF49" s="354"/>
      <c r="KG49" s="354"/>
      <c r="KH49" s="354"/>
      <c r="KI49" s="354"/>
      <c r="KJ49" s="354"/>
      <c r="KK49" s="354"/>
      <c r="KL49" s="354"/>
      <c r="KM49" s="354"/>
      <c r="KN49" s="354"/>
      <c r="KO49" s="354"/>
      <c r="KP49" s="354"/>
      <c r="KQ49" s="354"/>
      <c r="KR49" s="354"/>
      <c r="KS49" s="354"/>
      <c r="KT49" s="354"/>
      <c r="KU49" s="354"/>
      <c r="KV49" s="660"/>
      <c r="KW49" s="47"/>
      <c r="KX49" s="47"/>
      <c r="KY49" s="47"/>
      <c r="KZ49" s="47"/>
      <c r="LA49" s="47"/>
      <c r="LB49" s="47"/>
      <c r="LC49" s="47"/>
      <c r="LD49" s="354"/>
      <c r="LE49" s="354"/>
      <c r="LF49" s="354"/>
      <c r="LG49" s="354"/>
      <c r="LH49" s="354"/>
      <c r="LI49" s="354"/>
      <c r="LJ49" s="354"/>
      <c r="LK49" s="354"/>
      <c r="LL49" s="354"/>
      <c r="LM49" s="354"/>
      <c r="LN49" s="354"/>
      <c r="LO49" s="354"/>
      <c r="LP49" s="354"/>
      <c r="LQ49" s="354"/>
      <c r="LR49" s="354"/>
      <c r="LS49" s="354"/>
      <c r="LT49" s="354"/>
      <c r="LU49" s="354"/>
      <c r="LV49" s="354"/>
      <c r="LW49" s="660"/>
      <c r="LX49" s="354"/>
      <c r="LY49" s="354"/>
      <c r="LZ49" s="354"/>
      <c r="MA49" s="354"/>
      <c r="MB49" s="354"/>
      <c r="MC49" s="354"/>
      <c r="MD49" s="354">
        <v>15</v>
      </c>
      <c r="ME49" s="354"/>
      <c r="MF49" s="354"/>
      <c r="MG49" s="354"/>
      <c r="MH49" s="354"/>
      <c r="MI49" s="354">
        <v>1</v>
      </c>
      <c r="MJ49" s="354"/>
      <c r="MK49" s="354">
        <v>12</v>
      </c>
      <c r="ML49" s="354">
        <v>15</v>
      </c>
      <c r="MM49" s="354"/>
      <c r="MN49" s="354"/>
      <c r="MO49" s="354"/>
      <c r="MP49" s="354"/>
      <c r="MQ49" s="354"/>
      <c r="MR49" s="354">
        <v>15</v>
      </c>
      <c r="MS49" s="660"/>
      <c r="MT49" s="364">
        <f t="shared" si="12"/>
        <v>234</v>
      </c>
      <c r="MU49" s="365">
        <f t="shared" si="13"/>
        <v>58</v>
      </c>
      <c r="MV49" s="366">
        <f t="shared" si="14"/>
        <v>292</v>
      </c>
      <c r="MW49" s="365"/>
      <c r="MX49" s="365"/>
      <c r="MY49" s="54"/>
      <c r="MZ49" s="708">
        <v>3.99</v>
      </c>
      <c r="NA49" s="708">
        <v>0.98</v>
      </c>
      <c r="NB49" s="709">
        <f t="shared" si="15"/>
        <v>286.16</v>
      </c>
      <c r="NC49" s="710">
        <v>6.23</v>
      </c>
      <c r="ND49" s="710">
        <v>4.77</v>
      </c>
      <c r="NE49" s="738">
        <f t="shared" si="44"/>
        <v>0.273530307645446</v>
      </c>
      <c r="NF49" s="739"/>
      <c r="NG49" s="739">
        <v>1000</v>
      </c>
      <c r="NH49" s="747">
        <v>4.77</v>
      </c>
      <c r="NI49" s="740">
        <f t="shared" si="17"/>
        <v>3229.29</v>
      </c>
      <c r="NJ49" s="738">
        <f t="shared" si="46"/>
        <v>0.273530307645446</v>
      </c>
      <c r="NK49" s="741">
        <v>44835</v>
      </c>
      <c r="NL49" s="742">
        <v>44676</v>
      </c>
      <c r="NM49" s="739">
        <f ca="1" t="shared" si="19"/>
        <v>13.3666666666667</v>
      </c>
      <c r="NN49" s="739">
        <f ca="1" t="shared" si="20"/>
        <v>401</v>
      </c>
      <c r="NO49" s="747">
        <v>0</v>
      </c>
      <c r="NP49" s="739">
        <f t="shared" si="21"/>
        <v>292</v>
      </c>
      <c r="NQ49" s="761">
        <f t="shared" si="22"/>
        <v>0.862629246676514</v>
      </c>
      <c r="NR49" s="739">
        <f ca="1" t="shared" si="23"/>
        <v>0.785186222037226</v>
      </c>
      <c r="NS49" s="739">
        <f t="shared" si="24"/>
        <v>677</v>
      </c>
      <c r="NT49" s="739"/>
      <c r="NU49" s="739">
        <f ca="1" t="shared" si="25"/>
        <v>21.8453865336658</v>
      </c>
      <c r="NV49" s="769">
        <f ca="1" t="shared" si="26"/>
        <v>0.728179551122195</v>
      </c>
      <c r="NW49" s="769">
        <f ca="1" t="shared" si="27"/>
        <v>929.715753424657</v>
      </c>
      <c r="NX49" s="739"/>
      <c r="NY49" s="739"/>
      <c r="NZ49" s="739"/>
      <c r="OA49" s="739"/>
      <c r="OB49" s="739"/>
      <c r="OC49" s="739"/>
      <c r="OD49" s="739"/>
      <c r="OE49" s="743">
        <f t="shared" si="28"/>
        <v>0</v>
      </c>
      <c r="OF49" s="743">
        <f t="shared" si="29"/>
        <v>0</v>
      </c>
      <c r="OG49" s="743">
        <f t="shared" si="30"/>
        <v>0</v>
      </c>
      <c r="OH49" s="743">
        <f t="shared" si="31"/>
        <v>0</v>
      </c>
      <c r="OI49" s="743">
        <f t="shared" si="32"/>
        <v>0</v>
      </c>
      <c r="OJ49" s="739">
        <f t="shared" si="33"/>
        <v>0</v>
      </c>
      <c r="OK49" s="739">
        <f t="shared" si="34"/>
        <v>0</v>
      </c>
      <c r="OL49" s="739">
        <f t="shared" si="35"/>
        <v>0</v>
      </c>
      <c r="OM49" s="739">
        <f t="shared" si="36"/>
        <v>0</v>
      </c>
      <c r="ON49" s="739">
        <f t="shared" si="37"/>
        <v>45</v>
      </c>
      <c r="OO49" s="739">
        <f t="shared" si="38"/>
        <v>82</v>
      </c>
      <c r="OP49" s="739"/>
      <c r="OQ49" s="739">
        <f t="shared" si="39"/>
        <v>96</v>
      </c>
      <c r="OR49" s="739">
        <f t="shared" si="40"/>
        <v>223</v>
      </c>
      <c r="OS49" s="739">
        <f t="shared" si="41"/>
        <v>0</v>
      </c>
      <c r="OT49" s="739">
        <f t="shared" si="42"/>
        <v>-69</v>
      </c>
      <c r="OU49" s="739"/>
      <c r="OV49" s="739"/>
      <c r="OW49" s="739"/>
      <c r="OX49" s="739"/>
      <c r="OY49" s="739"/>
      <c r="OZ49" s="739"/>
      <c r="PA49" s="739"/>
      <c r="PB49" s="739"/>
      <c r="PC49" s="739"/>
      <c r="PD49" s="739"/>
      <c r="PE49" s="739"/>
      <c r="PF49" s="739"/>
      <c r="PG49" s="739"/>
    </row>
    <row r="50" s="28" customFormat="1" customHeight="1" spans="1:423">
      <c r="A50" s="122" t="s">
        <v>1610</v>
      </c>
      <c r="B50" s="415" t="s">
        <v>1626</v>
      </c>
      <c r="C50" s="122" t="s">
        <v>1612</v>
      </c>
      <c r="D50" s="122" t="s">
        <v>2419</v>
      </c>
      <c r="E50" s="122" t="s">
        <v>1396</v>
      </c>
      <c r="F50" s="104" t="s">
        <v>1705</v>
      </c>
      <c r="G50" s="416" t="s">
        <v>1706</v>
      </c>
      <c r="H50" s="98" t="s">
        <v>1707</v>
      </c>
      <c r="I50" s="99"/>
      <c r="J50" s="114"/>
      <c r="K50" s="456"/>
      <c r="L50" s="150">
        <f t="shared" si="8"/>
        <v>2821</v>
      </c>
      <c r="M50" s="151">
        <f t="shared" si="9"/>
        <v>2821</v>
      </c>
      <c r="N50" s="455"/>
      <c r="O50" s="37"/>
      <c r="P50" s="36"/>
      <c r="Q50" s="33">
        <f t="shared" si="10"/>
        <v>0</v>
      </c>
      <c r="R50" s="34">
        <f t="shared" si="11"/>
        <v>7000</v>
      </c>
      <c r="S50" s="346"/>
      <c r="T50" s="346"/>
      <c r="U50" s="346"/>
      <c r="V50" s="346"/>
      <c r="W50" s="346"/>
      <c r="X50" s="347"/>
      <c r="Y50" s="348"/>
      <c r="Z50" s="348"/>
      <c r="AA50" s="348"/>
      <c r="AB50" s="348"/>
      <c r="AC50" s="506"/>
      <c r="AD50" s="348"/>
      <c r="AE50" s="348"/>
      <c r="AF50" s="346"/>
      <c r="AG50" s="346"/>
      <c r="AH50" s="346"/>
      <c r="AI50" s="346"/>
      <c r="AJ50" s="346"/>
      <c r="AK50" s="346"/>
      <c r="AL50" s="346"/>
      <c r="AM50" s="346"/>
      <c r="AN50" s="346"/>
      <c r="AO50" s="346"/>
      <c r="AP50" s="346">
        <v>4000</v>
      </c>
      <c r="AQ50" s="346"/>
      <c r="AR50" s="346"/>
      <c r="AS50" s="346">
        <v>3000</v>
      </c>
      <c r="AT50" s="346"/>
      <c r="AU50" s="346"/>
      <c r="AV50" s="346"/>
      <c r="AW50" s="346"/>
      <c r="AX50" s="346"/>
      <c r="AY50" s="349"/>
      <c r="AZ50" s="48"/>
      <c r="BA50" s="48"/>
      <c r="BB50" s="48"/>
      <c r="BC50" s="48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354"/>
      <c r="BT50" s="354"/>
      <c r="BU50" s="354"/>
      <c r="BV50" s="354"/>
      <c r="BW50" s="354"/>
      <c r="BX50" s="354"/>
      <c r="BY50" s="354"/>
      <c r="BZ50" s="354"/>
      <c r="CA50" s="354"/>
      <c r="CB50" s="354"/>
      <c r="CC50" s="354"/>
      <c r="CD50" s="354"/>
      <c r="CE50" s="354"/>
      <c r="CF50" s="354"/>
      <c r="CG50" s="354">
        <v>18</v>
      </c>
      <c r="CH50" s="354">
        <v>16</v>
      </c>
      <c r="CI50" s="354"/>
      <c r="CJ50" s="354"/>
      <c r="CK50" s="354"/>
      <c r="CL50" s="354">
        <v>36</v>
      </c>
      <c r="CM50" s="354"/>
      <c r="CN50" s="354"/>
      <c r="CO50" s="354"/>
      <c r="CP50" s="358"/>
      <c r="CQ50" s="48"/>
      <c r="CR50" s="354"/>
      <c r="CS50" s="354"/>
      <c r="CT50" s="355"/>
      <c r="CU50" s="354"/>
      <c r="CV50" s="354"/>
      <c r="CW50" s="354"/>
      <c r="CX50" s="354"/>
      <c r="CY50" s="354"/>
      <c r="CZ50" s="354"/>
      <c r="DA50" s="356"/>
      <c r="DB50" s="356"/>
      <c r="DC50" s="356"/>
      <c r="DD50" s="356"/>
      <c r="DE50" s="356"/>
      <c r="DF50" s="356"/>
      <c r="DG50" s="356"/>
      <c r="DH50" s="356"/>
      <c r="DI50" s="356"/>
      <c r="DJ50" s="356"/>
      <c r="DK50" s="354"/>
      <c r="DL50" s="354"/>
      <c r="DM50" s="354"/>
      <c r="DN50" s="354"/>
      <c r="DO50" s="354"/>
      <c r="DP50" s="354"/>
      <c r="DQ50" s="354">
        <v>4</v>
      </c>
      <c r="DR50" s="354"/>
      <c r="DS50" s="354"/>
      <c r="DT50" s="354"/>
      <c r="DU50" s="354">
        <v>9</v>
      </c>
      <c r="DV50" s="354"/>
      <c r="DW50" s="354"/>
      <c r="DX50" s="354"/>
      <c r="DY50" s="354"/>
      <c r="DZ50" s="357"/>
      <c r="EA50" s="356"/>
      <c r="EB50" s="356"/>
      <c r="EC50" s="356"/>
      <c r="ED50" s="356"/>
      <c r="EE50" s="358"/>
      <c r="EF50" s="48"/>
      <c r="EG50" s="46"/>
      <c r="EH50" s="46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8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354"/>
      <c r="FR50" s="354"/>
      <c r="FS50" s="354"/>
      <c r="FT50" s="354"/>
      <c r="FU50" s="354"/>
      <c r="FV50" s="354"/>
      <c r="FW50" s="354"/>
      <c r="FX50" s="354"/>
      <c r="FY50" s="354"/>
      <c r="FZ50" s="354"/>
      <c r="GA50" s="354"/>
      <c r="GB50" s="354"/>
      <c r="GC50" s="354"/>
      <c r="GD50" s="354"/>
      <c r="GE50" s="354"/>
      <c r="GF50" s="354"/>
      <c r="GG50" s="354"/>
      <c r="GH50" s="354"/>
      <c r="GI50" s="354"/>
      <c r="GJ50" s="354"/>
      <c r="GK50" s="354"/>
      <c r="GL50" s="354"/>
      <c r="GM50" s="354"/>
      <c r="GN50" s="354"/>
      <c r="GO50" s="354"/>
      <c r="GP50" s="354"/>
      <c r="GQ50" s="354"/>
      <c r="GR50" s="354"/>
      <c r="GS50" s="354"/>
      <c r="GT50" s="354"/>
      <c r="GU50" s="354"/>
      <c r="GV50" s="354"/>
      <c r="GW50" s="354"/>
      <c r="GX50" s="354"/>
      <c r="GY50" s="354"/>
      <c r="GZ50" s="354"/>
      <c r="HA50" s="354"/>
      <c r="HB50" s="354">
        <v>144</v>
      </c>
      <c r="HC50" s="354"/>
      <c r="HD50" s="354"/>
      <c r="HE50" s="354">
        <v>168</v>
      </c>
      <c r="HF50" s="354"/>
      <c r="HG50" s="354"/>
      <c r="HH50" s="354">
        <v>216</v>
      </c>
      <c r="HI50" s="354"/>
      <c r="HJ50" s="354"/>
      <c r="HK50" s="354"/>
      <c r="HL50" s="354">
        <v>144</v>
      </c>
      <c r="HM50" s="354">
        <v>720</v>
      </c>
      <c r="HN50" s="354">
        <v>192</v>
      </c>
      <c r="HO50" s="354"/>
      <c r="HP50" s="354"/>
      <c r="HQ50" s="354">
        <v>1408</v>
      </c>
      <c r="HR50" s="354"/>
      <c r="HS50" s="354"/>
      <c r="HT50" s="354"/>
      <c r="HU50" s="354"/>
      <c r="HV50" s="354">
        <v>128</v>
      </c>
      <c r="HW50" s="354"/>
      <c r="HX50" s="354"/>
      <c r="HY50" s="354"/>
      <c r="HZ50" s="354"/>
      <c r="IA50" s="354"/>
      <c r="IB50" s="354"/>
      <c r="IC50" s="354"/>
      <c r="ID50" s="354">
        <v>48</v>
      </c>
      <c r="IE50" s="354">
        <v>252</v>
      </c>
      <c r="IF50" s="354">
        <v>108</v>
      </c>
      <c r="IG50" s="354">
        <v>144</v>
      </c>
      <c r="IH50" s="354"/>
      <c r="II50" s="354"/>
      <c r="IJ50" s="354"/>
      <c r="IK50" s="354"/>
      <c r="IL50" s="354"/>
      <c r="IM50" s="354">
        <v>72</v>
      </c>
      <c r="IN50" s="354">
        <v>72</v>
      </c>
      <c r="IO50" s="354"/>
      <c r="IP50" s="354">
        <v>64</v>
      </c>
      <c r="IQ50" s="354"/>
      <c r="IR50" s="50"/>
      <c r="IS50" s="47"/>
      <c r="IT50" s="47"/>
      <c r="IU50" s="47"/>
      <c r="IV50" s="47"/>
      <c r="IW50" s="47"/>
      <c r="IX50" s="47"/>
      <c r="IY50" s="47"/>
      <c r="IZ50" s="47"/>
      <c r="JA50" s="47"/>
      <c r="JB50" s="47"/>
      <c r="JC50" s="47"/>
      <c r="JD50" s="47"/>
      <c r="JE50" s="651"/>
      <c r="JF50" s="47"/>
      <c r="JG50" s="47"/>
      <c r="JH50" s="47"/>
      <c r="JI50" s="47"/>
      <c r="JJ50" s="47"/>
      <c r="JK50" s="47"/>
      <c r="JL50" s="354"/>
      <c r="JM50" s="354"/>
      <c r="JN50" s="354"/>
      <c r="JO50" s="354"/>
      <c r="JP50" s="354"/>
      <c r="JQ50" s="354"/>
      <c r="JR50" s="354"/>
      <c r="JS50" s="354"/>
      <c r="JT50" s="354"/>
      <c r="JU50" s="354"/>
      <c r="JV50" s="354"/>
      <c r="JW50" s="354"/>
      <c r="JX50" s="354"/>
      <c r="JY50" s="354"/>
      <c r="JZ50" s="354"/>
      <c r="KA50" s="354"/>
      <c r="KB50" s="354"/>
      <c r="KC50" s="354"/>
      <c r="KD50" s="354"/>
      <c r="KE50" s="354"/>
      <c r="KF50" s="354"/>
      <c r="KG50" s="354"/>
      <c r="KH50" s="354"/>
      <c r="KI50" s="354"/>
      <c r="KJ50" s="354">
        <v>72</v>
      </c>
      <c r="KK50" s="354"/>
      <c r="KL50" s="354"/>
      <c r="KM50" s="354"/>
      <c r="KN50" s="354"/>
      <c r="KO50" s="354"/>
      <c r="KP50" s="354"/>
      <c r="KQ50" s="354"/>
      <c r="KR50" s="354"/>
      <c r="KS50" s="354"/>
      <c r="KT50" s="354"/>
      <c r="KU50" s="354"/>
      <c r="KV50" s="51"/>
      <c r="KW50" s="47"/>
      <c r="KX50" s="47"/>
      <c r="KY50" s="47"/>
      <c r="KZ50" s="47"/>
      <c r="LA50" s="47"/>
      <c r="LB50" s="47"/>
      <c r="LC50" s="47"/>
      <c r="LD50" s="361"/>
      <c r="LE50" s="361"/>
      <c r="LF50" s="361"/>
      <c r="LG50" s="361"/>
      <c r="LH50" s="361"/>
      <c r="LI50" s="361"/>
      <c r="LJ50" s="361"/>
      <c r="LK50" s="361"/>
      <c r="LL50" s="361"/>
      <c r="LM50" s="361"/>
      <c r="LN50" s="361"/>
      <c r="LO50" s="361"/>
      <c r="LP50" s="354">
        <v>36</v>
      </c>
      <c r="LQ50" s="356"/>
      <c r="LR50" s="356"/>
      <c r="LS50" s="356"/>
      <c r="LT50" s="356"/>
      <c r="LU50" s="356"/>
      <c r="LV50" s="354"/>
      <c r="LW50" s="51"/>
      <c r="LX50" s="354"/>
      <c r="LY50" s="354"/>
      <c r="LZ50" s="354"/>
      <c r="MA50" s="354"/>
      <c r="MB50" s="363"/>
      <c r="MC50" s="363"/>
      <c r="MD50" s="354"/>
      <c r="ME50" s="354"/>
      <c r="MF50" s="354"/>
      <c r="MG50" s="354">
        <v>108</v>
      </c>
      <c r="MH50" s="354"/>
      <c r="MI50" s="354"/>
      <c r="MJ50" s="354"/>
      <c r="MK50" s="354"/>
      <c r="ML50" s="354"/>
      <c r="MM50" s="354"/>
      <c r="MN50" s="354"/>
      <c r="MO50" s="354"/>
      <c r="MP50" s="354"/>
      <c r="MQ50" s="354"/>
      <c r="MR50" s="354"/>
      <c r="MS50" s="51"/>
      <c r="MT50" s="364">
        <f t="shared" si="12"/>
        <v>3880</v>
      </c>
      <c r="MU50" s="365">
        <f t="shared" si="13"/>
        <v>216</v>
      </c>
      <c r="MV50" s="366">
        <f t="shared" si="14"/>
        <v>4096</v>
      </c>
      <c r="MW50" s="365"/>
      <c r="MX50" s="365"/>
      <c r="MY50" s="54"/>
      <c r="MZ50" s="709">
        <v>6.99</v>
      </c>
      <c r="NA50" s="709">
        <v>1.75</v>
      </c>
      <c r="NB50" s="709">
        <f t="shared" si="15"/>
        <v>7168</v>
      </c>
      <c r="NC50" s="711"/>
      <c r="ND50" s="711">
        <v>7.8</v>
      </c>
      <c r="NE50" s="738">
        <f t="shared" si="44"/>
        <v>0.334754797441365</v>
      </c>
      <c r="NF50" s="743"/>
      <c r="NG50" s="743">
        <v>3000</v>
      </c>
      <c r="NH50" s="743"/>
      <c r="NI50" s="740">
        <f t="shared" si="17"/>
        <v>22003.8</v>
      </c>
      <c r="NJ50" s="738"/>
      <c r="NK50" s="745">
        <v>44835</v>
      </c>
      <c r="NL50" s="746">
        <v>44835</v>
      </c>
      <c r="NM50" s="739">
        <f ca="1" t="shared" si="19"/>
        <v>8.06666666666667</v>
      </c>
      <c r="NN50" s="739">
        <f ca="1" t="shared" si="20"/>
        <v>242</v>
      </c>
      <c r="NO50" s="743"/>
      <c r="NP50" s="739">
        <f t="shared" si="21"/>
        <v>4096</v>
      </c>
      <c r="NQ50" s="761">
        <f t="shared" si="22"/>
        <v>2.90393477490252</v>
      </c>
      <c r="NR50" s="739">
        <f ca="1" t="shared" si="23"/>
        <v>4.37990162330339</v>
      </c>
      <c r="NS50" s="739">
        <f t="shared" si="24"/>
        <v>2821</v>
      </c>
      <c r="NT50" s="743"/>
      <c r="NU50" s="739">
        <f ca="1" t="shared" si="25"/>
        <v>507.768595041322</v>
      </c>
      <c r="NV50" s="769">
        <f ca="1" t="shared" si="26"/>
        <v>16.9256198347107</v>
      </c>
      <c r="NW50" s="769">
        <f ca="1" t="shared" si="27"/>
        <v>166.67041015625</v>
      </c>
      <c r="NX50" s="743"/>
      <c r="NY50" s="743"/>
      <c r="NZ50" s="743"/>
      <c r="OA50" s="743"/>
      <c r="OB50" s="743"/>
      <c r="OC50" s="743"/>
      <c r="OD50" s="743"/>
      <c r="OE50" s="743">
        <f t="shared" si="28"/>
        <v>0</v>
      </c>
      <c r="OF50" s="743">
        <f t="shared" si="29"/>
        <v>0</v>
      </c>
      <c r="OG50" s="743">
        <f t="shared" si="30"/>
        <v>0</v>
      </c>
      <c r="OH50" s="743">
        <f t="shared" si="31"/>
        <v>0</v>
      </c>
      <c r="OI50" s="743">
        <f t="shared" si="32"/>
        <v>0</v>
      </c>
      <c r="OJ50" s="739">
        <f t="shared" si="33"/>
        <v>0</v>
      </c>
      <c r="OK50" s="739">
        <f t="shared" si="34"/>
        <v>0</v>
      </c>
      <c r="OL50" s="739">
        <f t="shared" si="35"/>
        <v>0</v>
      </c>
      <c r="OM50" s="739">
        <f t="shared" si="36"/>
        <v>0</v>
      </c>
      <c r="ON50" s="739">
        <f t="shared" si="37"/>
        <v>1476</v>
      </c>
      <c r="OO50" s="739">
        <f t="shared" si="38"/>
        <v>1716</v>
      </c>
      <c r="OP50" s="739"/>
      <c r="OQ50" s="739">
        <f t="shared" si="39"/>
        <v>696</v>
      </c>
      <c r="OR50" s="739">
        <f t="shared" si="40"/>
        <v>3888</v>
      </c>
      <c r="OS50" s="739">
        <f t="shared" si="41"/>
        <v>0</v>
      </c>
      <c r="OT50" s="739">
        <f t="shared" si="42"/>
        <v>-208</v>
      </c>
      <c r="OU50" s="743"/>
      <c r="OV50" s="743"/>
      <c r="OW50" s="743"/>
      <c r="OX50" s="743"/>
      <c r="OY50" s="743"/>
      <c r="OZ50" s="743"/>
      <c r="PA50" s="743"/>
      <c r="PB50" s="743"/>
      <c r="PC50" s="743"/>
      <c r="PD50" s="743"/>
      <c r="PE50" s="743"/>
      <c r="PF50" s="743"/>
      <c r="PG50" s="743"/>
    </row>
    <row r="51" s="28" customFormat="1" customHeight="1" spans="1:423">
      <c r="A51" s="122" t="s">
        <v>1610</v>
      </c>
      <c r="B51" s="415" t="s">
        <v>1626</v>
      </c>
      <c r="C51" s="122" t="s">
        <v>1612</v>
      </c>
      <c r="D51" s="122" t="s">
        <v>2419</v>
      </c>
      <c r="E51" s="122" t="s">
        <v>1396</v>
      </c>
      <c r="F51" s="104" t="s">
        <v>1708</v>
      </c>
      <c r="G51" s="416" t="s">
        <v>1709</v>
      </c>
      <c r="H51" s="98" t="s">
        <v>1710</v>
      </c>
      <c r="I51" s="99"/>
      <c r="J51" s="114"/>
      <c r="K51" s="456"/>
      <c r="L51" s="150">
        <f t="shared" si="8"/>
        <v>2393</v>
      </c>
      <c r="M51" s="151">
        <f t="shared" si="9"/>
        <v>2393</v>
      </c>
      <c r="N51" s="455"/>
      <c r="O51" s="37"/>
      <c r="P51" s="36"/>
      <c r="Q51" s="33">
        <f t="shared" si="10"/>
        <v>0</v>
      </c>
      <c r="R51" s="34">
        <f t="shared" si="11"/>
        <v>7000</v>
      </c>
      <c r="S51" s="346"/>
      <c r="T51" s="346"/>
      <c r="U51" s="346"/>
      <c r="V51" s="346"/>
      <c r="W51" s="346"/>
      <c r="X51" s="347"/>
      <c r="Y51" s="348"/>
      <c r="Z51" s="348"/>
      <c r="AA51" s="348"/>
      <c r="AB51" s="348"/>
      <c r="AC51" s="506"/>
      <c r="AD51" s="348"/>
      <c r="AE51" s="348"/>
      <c r="AF51" s="346"/>
      <c r="AG51" s="346"/>
      <c r="AH51" s="346"/>
      <c r="AI51" s="346"/>
      <c r="AJ51" s="346"/>
      <c r="AK51" s="346"/>
      <c r="AL51" s="346"/>
      <c r="AM51" s="346"/>
      <c r="AN51" s="346"/>
      <c r="AO51" s="346"/>
      <c r="AP51" s="346">
        <v>4000</v>
      </c>
      <c r="AQ51" s="346"/>
      <c r="AR51" s="346"/>
      <c r="AS51" s="346">
        <v>3000</v>
      </c>
      <c r="AT51" s="346"/>
      <c r="AU51" s="346"/>
      <c r="AV51" s="346"/>
      <c r="AW51" s="346"/>
      <c r="AX51" s="346"/>
      <c r="AY51" s="349"/>
      <c r="AZ51" s="48"/>
      <c r="BA51" s="48"/>
      <c r="BB51" s="48"/>
      <c r="BC51" s="48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354"/>
      <c r="BT51" s="354"/>
      <c r="BU51" s="354"/>
      <c r="BV51" s="354"/>
      <c r="BW51" s="354"/>
      <c r="BX51" s="354"/>
      <c r="BY51" s="354"/>
      <c r="BZ51" s="354"/>
      <c r="CA51" s="354"/>
      <c r="CB51" s="354"/>
      <c r="CC51" s="354"/>
      <c r="CD51" s="354"/>
      <c r="CE51" s="354"/>
      <c r="CF51" s="354"/>
      <c r="CG51" s="354">
        <v>18</v>
      </c>
      <c r="CH51" s="354">
        <v>16</v>
      </c>
      <c r="CI51" s="354"/>
      <c r="CJ51" s="354"/>
      <c r="CK51" s="354"/>
      <c r="CL51" s="354">
        <v>36</v>
      </c>
      <c r="CM51" s="354"/>
      <c r="CN51" s="354"/>
      <c r="CO51" s="354"/>
      <c r="CP51" s="358"/>
      <c r="CQ51" s="48"/>
      <c r="CR51" s="354"/>
      <c r="CS51" s="354"/>
      <c r="CT51" s="355"/>
      <c r="CU51" s="354"/>
      <c r="CV51" s="354"/>
      <c r="CW51" s="354"/>
      <c r="CX51" s="354"/>
      <c r="CY51" s="354"/>
      <c r="CZ51" s="354"/>
      <c r="DA51" s="356"/>
      <c r="DB51" s="356"/>
      <c r="DC51" s="356"/>
      <c r="DD51" s="356"/>
      <c r="DE51" s="356"/>
      <c r="DF51" s="356"/>
      <c r="DG51" s="356"/>
      <c r="DH51" s="356"/>
      <c r="DI51" s="356"/>
      <c r="DJ51" s="356"/>
      <c r="DK51" s="354"/>
      <c r="DL51" s="354"/>
      <c r="DM51" s="354"/>
      <c r="DN51" s="354"/>
      <c r="DO51" s="354"/>
      <c r="DP51" s="354"/>
      <c r="DQ51" s="354">
        <v>4</v>
      </c>
      <c r="DR51" s="354"/>
      <c r="DS51" s="354"/>
      <c r="DT51" s="354"/>
      <c r="DU51" s="354">
        <v>9</v>
      </c>
      <c r="DV51" s="354"/>
      <c r="DW51" s="354"/>
      <c r="DX51" s="354"/>
      <c r="DY51" s="354"/>
      <c r="DZ51" s="357"/>
      <c r="EA51" s="356"/>
      <c r="EB51" s="356"/>
      <c r="EC51" s="356"/>
      <c r="ED51" s="356"/>
      <c r="EE51" s="358"/>
      <c r="EF51" s="48"/>
      <c r="EG51" s="46"/>
      <c r="EH51" s="46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8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354"/>
      <c r="FR51" s="354"/>
      <c r="FS51" s="354"/>
      <c r="FT51" s="354"/>
      <c r="FU51" s="354"/>
      <c r="FV51" s="354"/>
      <c r="FW51" s="354"/>
      <c r="FX51" s="354"/>
      <c r="FY51" s="354"/>
      <c r="FZ51" s="354"/>
      <c r="GA51" s="354"/>
      <c r="GB51" s="354"/>
      <c r="GC51" s="354"/>
      <c r="GD51" s="354"/>
      <c r="GE51" s="354"/>
      <c r="GF51" s="354"/>
      <c r="GG51" s="354"/>
      <c r="GH51" s="354"/>
      <c r="GI51" s="354"/>
      <c r="GJ51" s="354"/>
      <c r="GK51" s="354"/>
      <c r="GL51" s="354"/>
      <c r="GM51" s="354"/>
      <c r="GN51" s="354"/>
      <c r="GO51" s="354"/>
      <c r="GP51" s="354"/>
      <c r="GQ51" s="354"/>
      <c r="GR51" s="354"/>
      <c r="GS51" s="354"/>
      <c r="GT51" s="354"/>
      <c r="GU51" s="354"/>
      <c r="GV51" s="354"/>
      <c r="GW51" s="354"/>
      <c r="GX51" s="354"/>
      <c r="GY51" s="354"/>
      <c r="GZ51" s="354"/>
      <c r="HA51" s="354"/>
      <c r="HB51" s="354">
        <v>144</v>
      </c>
      <c r="HC51" s="354"/>
      <c r="HD51" s="354"/>
      <c r="HE51" s="354">
        <v>96</v>
      </c>
      <c r="HF51" s="354"/>
      <c r="HG51" s="354"/>
      <c r="HH51" s="354">
        <v>324</v>
      </c>
      <c r="HI51" s="354"/>
      <c r="HJ51" s="354">
        <v>360</v>
      </c>
      <c r="HK51" s="354"/>
      <c r="HL51" s="354">
        <v>144</v>
      </c>
      <c r="HM51" s="354">
        <v>720</v>
      </c>
      <c r="HN51" s="354">
        <v>192</v>
      </c>
      <c r="HO51" s="354"/>
      <c r="HP51" s="354"/>
      <c r="HQ51" s="354">
        <v>1408</v>
      </c>
      <c r="HR51" s="354"/>
      <c r="HS51" s="354"/>
      <c r="HT51" s="354"/>
      <c r="HU51" s="354"/>
      <c r="HV51" s="354">
        <v>160</v>
      </c>
      <c r="HW51" s="354"/>
      <c r="HX51" s="354"/>
      <c r="HY51" s="354"/>
      <c r="HZ51" s="354"/>
      <c r="IA51" s="354"/>
      <c r="IB51" s="354"/>
      <c r="IC51" s="354"/>
      <c r="ID51" s="354">
        <v>48</v>
      </c>
      <c r="IE51" s="354">
        <v>252</v>
      </c>
      <c r="IF51" s="354">
        <v>108</v>
      </c>
      <c r="IG51" s="354">
        <v>144</v>
      </c>
      <c r="IH51" s="354"/>
      <c r="II51" s="354"/>
      <c r="IJ51" s="354"/>
      <c r="IK51" s="354"/>
      <c r="IL51" s="354"/>
      <c r="IM51" s="354">
        <v>72</v>
      </c>
      <c r="IN51" s="354">
        <v>72</v>
      </c>
      <c r="IO51" s="354"/>
      <c r="IP51" s="354">
        <v>64</v>
      </c>
      <c r="IQ51" s="354"/>
      <c r="IR51" s="50"/>
      <c r="IS51" s="47"/>
      <c r="IT51" s="47"/>
      <c r="IU51" s="47"/>
      <c r="IV51" s="47"/>
      <c r="IW51" s="47"/>
      <c r="IX51" s="47"/>
      <c r="IY51" s="47"/>
      <c r="IZ51" s="47"/>
      <c r="JA51" s="47"/>
      <c r="JB51" s="47"/>
      <c r="JC51" s="47"/>
      <c r="JD51" s="47"/>
      <c r="JE51" s="651"/>
      <c r="JF51" s="47"/>
      <c r="JG51" s="47"/>
      <c r="JH51" s="47"/>
      <c r="JI51" s="47"/>
      <c r="JJ51" s="47"/>
      <c r="JK51" s="47"/>
      <c r="JL51" s="354"/>
      <c r="JM51" s="354"/>
      <c r="JN51" s="354"/>
      <c r="JO51" s="354"/>
      <c r="JP51" s="354"/>
      <c r="JQ51" s="354"/>
      <c r="JR51" s="354"/>
      <c r="JS51" s="354"/>
      <c r="JT51" s="354"/>
      <c r="JU51" s="354"/>
      <c r="JV51" s="354"/>
      <c r="JW51" s="354"/>
      <c r="JX51" s="354"/>
      <c r="JY51" s="354"/>
      <c r="JZ51" s="354"/>
      <c r="KA51" s="354"/>
      <c r="KB51" s="354"/>
      <c r="KC51" s="354"/>
      <c r="KD51" s="354"/>
      <c r="KE51" s="354"/>
      <c r="KF51" s="354"/>
      <c r="KG51" s="354"/>
      <c r="KH51" s="354"/>
      <c r="KI51" s="354"/>
      <c r="KJ51" s="354">
        <v>72</v>
      </c>
      <c r="KK51" s="354"/>
      <c r="KL51" s="354"/>
      <c r="KM51" s="354"/>
      <c r="KN51" s="354"/>
      <c r="KO51" s="354"/>
      <c r="KP51" s="354"/>
      <c r="KQ51" s="354"/>
      <c r="KR51" s="354"/>
      <c r="KS51" s="354"/>
      <c r="KT51" s="354"/>
      <c r="KU51" s="354"/>
      <c r="KV51" s="51"/>
      <c r="KW51" s="47"/>
      <c r="KX51" s="47"/>
      <c r="KY51" s="47"/>
      <c r="KZ51" s="47"/>
      <c r="LA51" s="47"/>
      <c r="LB51" s="47"/>
      <c r="LC51" s="47"/>
      <c r="LD51" s="361"/>
      <c r="LE51" s="361"/>
      <c r="LF51" s="361"/>
      <c r="LG51" s="361"/>
      <c r="LH51" s="361"/>
      <c r="LI51" s="361"/>
      <c r="LJ51" s="361"/>
      <c r="LK51" s="361"/>
      <c r="LL51" s="361"/>
      <c r="LM51" s="361"/>
      <c r="LN51" s="361"/>
      <c r="LO51" s="361"/>
      <c r="LP51" s="354">
        <v>36</v>
      </c>
      <c r="LQ51" s="356"/>
      <c r="LR51" s="356"/>
      <c r="LS51" s="356"/>
      <c r="LT51" s="356"/>
      <c r="LU51" s="356"/>
      <c r="LV51" s="354"/>
      <c r="LW51" s="51"/>
      <c r="LX51" s="354"/>
      <c r="LY51" s="354"/>
      <c r="LZ51" s="354"/>
      <c r="MA51" s="354"/>
      <c r="MB51" s="363"/>
      <c r="MC51" s="363"/>
      <c r="MD51" s="354"/>
      <c r="ME51" s="354"/>
      <c r="MF51" s="354"/>
      <c r="MG51" s="354">
        <v>108</v>
      </c>
      <c r="MH51" s="354"/>
      <c r="MI51" s="354"/>
      <c r="MJ51" s="354"/>
      <c r="MK51" s="354"/>
      <c r="ML51" s="354"/>
      <c r="MM51" s="354"/>
      <c r="MN51" s="354"/>
      <c r="MO51" s="354"/>
      <c r="MP51" s="354"/>
      <c r="MQ51" s="354"/>
      <c r="MR51" s="354"/>
      <c r="MS51" s="51"/>
      <c r="MT51" s="364">
        <f t="shared" si="12"/>
        <v>4308</v>
      </c>
      <c r="MU51" s="365">
        <f t="shared" si="13"/>
        <v>216</v>
      </c>
      <c r="MV51" s="366">
        <f t="shared" si="14"/>
        <v>4524</v>
      </c>
      <c r="MW51" s="365"/>
      <c r="MX51" s="365"/>
      <c r="MY51" s="54"/>
      <c r="MZ51" s="709">
        <v>6.99</v>
      </c>
      <c r="NA51" s="709">
        <v>1.75</v>
      </c>
      <c r="NB51" s="709">
        <f t="shared" si="15"/>
        <v>7917</v>
      </c>
      <c r="NC51" s="711"/>
      <c r="ND51" s="711">
        <v>7.8</v>
      </c>
      <c r="NE51" s="738">
        <f t="shared" si="44"/>
        <v>0.334754797441365</v>
      </c>
      <c r="NF51" s="743"/>
      <c r="NG51" s="743">
        <v>3000</v>
      </c>
      <c r="NH51" s="743"/>
      <c r="NI51" s="740">
        <f t="shared" si="17"/>
        <v>18665.4</v>
      </c>
      <c r="NJ51" s="738"/>
      <c r="NK51" s="745">
        <v>44835</v>
      </c>
      <c r="NL51" s="746">
        <v>44835</v>
      </c>
      <c r="NM51" s="739">
        <f ca="1" t="shared" si="19"/>
        <v>8.06666666666667</v>
      </c>
      <c r="NN51" s="739">
        <f ca="1" t="shared" si="20"/>
        <v>242</v>
      </c>
      <c r="NO51" s="743"/>
      <c r="NP51" s="739">
        <f t="shared" si="21"/>
        <v>4524</v>
      </c>
      <c r="NQ51" s="761">
        <f t="shared" si="22"/>
        <v>3.78102799832846</v>
      </c>
      <c r="NR51" s="739">
        <f ca="1" t="shared" si="23"/>
        <v>5.70279016276813</v>
      </c>
      <c r="NS51" s="739">
        <f t="shared" si="24"/>
        <v>2393</v>
      </c>
      <c r="NT51" s="743"/>
      <c r="NU51" s="739">
        <f ca="1" t="shared" si="25"/>
        <v>560.826446280992</v>
      </c>
      <c r="NV51" s="769">
        <f ca="1" t="shared" si="26"/>
        <v>18.6942148760331</v>
      </c>
      <c r="NW51" s="769">
        <f ca="1" t="shared" si="27"/>
        <v>128.007515473033</v>
      </c>
      <c r="NX51" s="743"/>
      <c r="NY51" s="743"/>
      <c r="NZ51" s="743"/>
      <c r="OA51" s="743"/>
      <c r="OB51" s="743"/>
      <c r="OC51" s="743"/>
      <c r="OD51" s="743"/>
      <c r="OE51" s="743">
        <f t="shared" si="28"/>
        <v>0</v>
      </c>
      <c r="OF51" s="743">
        <f t="shared" si="29"/>
        <v>0</v>
      </c>
      <c r="OG51" s="743">
        <f t="shared" si="30"/>
        <v>0</v>
      </c>
      <c r="OH51" s="743">
        <f t="shared" si="31"/>
        <v>0</v>
      </c>
      <c r="OI51" s="743">
        <f t="shared" si="32"/>
        <v>0</v>
      </c>
      <c r="OJ51" s="739">
        <f t="shared" si="33"/>
        <v>0</v>
      </c>
      <c r="OK51" s="739">
        <f t="shared" si="34"/>
        <v>0</v>
      </c>
      <c r="OL51" s="739">
        <f t="shared" si="35"/>
        <v>0</v>
      </c>
      <c r="OM51" s="739">
        <f t="shared" si="36"/>
        <v>0</v>
      </c>
      <c r="ON51" s="739">
        <f t="shared" si="37"/>
        <v>1512</v>
      </c>
      <c r="OO51" s="739">
        <f t="shared" si="38"/>
        <v>2108</v>
      </c>
      <c r="OP51" s="739"/>
      <c r="OQ51" s="739">
        <f t="shared" si="39"/>
        <v>696</v>
      </c>
      <c r="OR51" s="739">
        <f t="shared" si="40"/>
        <v>4316</v>
      </c>
      <c r="OS51" s="739">
        <f t="shared" si="41"/>
        <v>0</v>
      </c>
      <c r="OT51" s="739">
        <f t="shared" si="42"/>
        <v>-208</v>
      </c>
      <c r="OU51" s="743"/>
      <c r="OV51" s="743"/>
      <c r="OW51" s="743"/>
      <c r="OX51" s="743"/>
      <c r="OY51" s="743"/>
      <c r="OZ51" s="743"/>
      <c r="PA51" s="743"/>
      <c r="PB51" s="743"/>
      <c r="PC51" s="743"/>
      <c r="PD51" s="743"/>
      <c r="PE51" s="743"/>
      <c r="PF51" s="743"/>
      <c r="PG51" s="743"/>
    </row>
    <row r="52" s="28" customFormat="1" customHeight="1" spans="1:423">
      <c r="A52" s="122" t="s">
        <v>1610</v>
      </c>
      <c r="B52" s="415" t="s">
        <v>1626</v>
      </c>
      <c r="C52" s="122" t="s">
        <v>1645</v>
      </c>
      <c r="D52" s="95" t="s">
        <v>1646</v>
      </c>
      <c r="E52" s="417"/>
      <c r="F52" s="102" t="s">
        <v>1711</v>
      </c>
      <c r="G52" s="416" t="s">
        <v>1712</v>
      </c>
      <c r="H52" s="98" t="s">
        <v>1713</v>
      </c>
      <c r="I52" s="99"/>
      <c r="J52" s="114"/>
      <c r="K52" s="456"/>
      <c r="L52" s="150">
        <f t="shared" si="8"/>
        <v>207</v>
      </c>
      <c r="M52" s="151">
        <f t="shared" si="9"/>
        <v>207</v>
      </c>
      <c r="N52" s="455"/>
      <c r="O52" s="37"/>
      <c r="P52" s="36"/>
      <c r="Q52" s="33">
        <f t="shared" si="10"/>
        <v>0</v>
      </c>
      <c r="R52" s="34">
        <f t="shared" si="11"/>
        <v>1000</v>
      </c>
      <c r="S52" s="346"/>
      <c r="T52" s="346"/>
      <c r="U52" s="346"/>
      <c r="V52" s="346"/>
      <c r="W52" s="346"/>
      <c r="X52" s="347"/>
      <c r="Y52" s="348"/>
      <c r="Z52" s="348"/>
      <c r="AA52" s="348"/>
      <c r="AB52" s="348"/>
      <c r="AC52" s="506"/>
      <c r="AD52" s="348"/>
      <c r="AE52" s="348"/>
      <c r="AF52" s="346"/>
      <c r="AG52" s="346"/>
      <c r="AH52" s="346"/>
      <c r="AI52" s="346"/>
      <c r="AJ52" s="346"/>
      <c r="AK52" s="346"/>
      <c r="AL52" s="346"/>
      <c r="AM52" s="346"/>
      <c r="AN52" s="346"/>
      <c r="AO52" s="346"/>
      <c r="AP52" s="346">
        <v>1000</v>
      </c>
      <c r="AQ52" s="346"/>
      <c r="AR52" s="346"/>
      <c r="AS52" s="346"/>
      <c r="AT52" s="346"/>
      <c r="AU52" s="346"/>
      <c r="AV52" s="346"/>
      <c r="AW52" s="346"/>
      <c r="AX52" s="346"/>
      <c r="AY52" s="349"/>
      <c r="AZ52" s="48"/>
      <c r="BA52" s="48"/>
      <c r="BB52" s="48"/>
      <c r="BC52" s="48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354"/>
      <c r="BT52" s="354"/>
      <c r="BU52" s="354"/>
      <c r="BV52" s="354"/>
      <c r="BW52" s="354"/>
      <c r="BX52" s="354"/>
      <c r="BY52" s="354"/>
      <c r="BZ52" s="354"/>
      <c r="CA52" s="354"/>
      <c r="CB52" s="354"/>
      <c r="CC52" s="354"/>
      <c r="CD52" s="354"/>
      <c r="CE52" s="354"/>
      <c r="CF52" s="354"/>
      <c r="CG52" s="354"/>
      <c r="CH52" s="354">
        <v>4</v>
      </c>
      <c r="CI52" s="354"/>
      <c r="CJ52" s="354">
        <v>5</v>
      </c>
      <c r="CK52" s="354"/>
      <c r="CL52" s="354"/>
      <c r="CM52" s="354"/>
      <c r="CN52" s="354"/>
      <c r="CO52" s="354"/>
      <c r="CP52" s="358"/>
      <c r="CQ52" s="48"/>
      <c r="CR52" s="354"/>
      <c r="CS52" s="354"/>
      <c r="CT52" s="355"/>
      <c r="CU52" s="354"/>
      <c r="CV52" s="354"/>
      <c r="CW52" s="354"/>
      <c r="CX52" s="354"/>
      <c r="CY52" s="354"/>
      <c r="CZ52" s="354"/>
      <c r="DA52" s="356"/>
      <c r="DB52" s="356"/>
      <c r="DC52" s="356"/>
      <c r="DD52" s="356"/>
      <c r="DE52" s="356"/>
      <c r="DF52" s="356"/>
      <c r="DG52" s="356"/>
      <c r="DH52" s="356"/>
      <c r="DI52" s="356"/>
      <c r="DJ52" s="356"/>
      <c r="DK52" s="354"/>
      <c r="DL52" s="354"/>
      <c r="DM52" s="354"/>
      <c r="DN52" s="354"/>
      <c r="DO52" s="354"/>
      <c r="DP52" s="354"/>
      <c r="DQ52" s="354">
        <v>1</v>
      </c>
      <c r="DR52" s="354"/>
      <c r="DS52" s="354"/>
      <c r="DT52" s="354"/>
      <c r="DU52" s="354">
        <v>1</v>
      </c>
      <c r="DV52" s="354"/>
      <c r="DW52" s="354"/>
      <c r="DX52" s="354"/>
      <c r="DY52" s="354"/>
      <c r="DZ52" s="357"/>
      <c r="EA52" s="356"/>
      <c r="EB52" s="356"/>
      <c r="EC52" s="356"/>
      <c r="ED52" s="356"/>
      <c r="EE52" s="358"/>
      <c r="EF52" s="48"/>
      <c r="EG52" s="46"/>
      <c r="EH52" s="46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8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354"/>
      <c r="FR52" s="354"/>
      <c r="FS52" s="354"/>
      <c r="FT52" s="354"/>
      <c r="FU52" s="354"/>
      <c r="FV52" s="354"/>
      <c r="FW52" s="354"/>
      <c r="FX52" s="354"/>
      <c r="FY52" s="354"/>
      <c r="FZ52" s="354"/>
      <c r="GA52" s="354"/>
      <c r="GB52" s="354"/>
      <c r="GC52" s="354"/>
      <c r="GD52" s="354"/>
      <c r="GE52" s="354"/>
      <c r="GF52" s="354"/>
      <c r="GG52" s="354"/>
      <c r="GH52" s="354"/>
      <c r="GI52" s="354"/>
      <c r="GJ52" s="354"/>
      <c r="GK52" s="354"/>
      <c r="GL52" s="354"/>
      <c r="GM52" s="354"/>
      <c r="GN52" s="354"/>
      <c r="GO52" s="354"/>
      <c r="GP52" s="354"/>
      <c r="GQ52" s="354"/>
      <c r="GR52" s="354"/>
      <c r="GS52" s="354"/>
      <c r="GT52" s="354"/>
      <c r="GU52" s="354"/>
      <c r="GV52" s="354"/>
      <c r="GW52" s="354"/>
      <c r="GX52" s="354"/>
      <c r="GY52" s="354"/>
      <c r="GZ52" s="354"/>
      <c r="HA52" s="354"/>
      <c r="HB52" s="354">
        <v>50</v>
      </c>
      <c r="HC52" s="354"/>
      <c r="HD52" s="354"/>
      <c r="HE52" s="354">
        <v>24</v>
      </c>
      <c r="HF52" s="354"/>
      <c r="HG52" s="354"/>
      <c r="HH52" s="354"/>
      <c r="HI52" s="354"/>
      <c r="HJ52" s="354"/>
      <c r="HK52" s="354"/>
      <c r="HL52" s="354"/>
      <c r="HM52" s="354">
        <v>180</v>
      </c>
      <c r="HN52" s="354">
        <v>48</v>
      </c>
      <c r="HO52" s="354"/>
      <c r="HP52" s="354"/>
      <c r="HQ52" s="354">
        <v>352</v>
      </c>
      <c r="HR52" s="354"/>
      <c r="HS52" s="354"/>
      <c r="HT52" s="354"/>
      <c r="HU52" s="354"/>
      <c r="HV52" s="354">
        <v>36</v>
      </c>
      <c r="HW52" s="354"/>
      <c r="HX52" s="354"/>
      <c r="HY52" s="354"/>
      <c r="HZ52" s="354"/>
      <c r="IA52" s="354"/>
      <c r="IB52" s="354"/>
      <c r="IC52" s="354"/>
      <c r="ID52" s="354">
        <v>12</v>
      </c>
      <c r="IE52" s="354"/>
      <c r="IF52" s="354">
        <v>24</v>
      </c>
      <c r="IG52" s="354">
        <v>40</v>
      </c>
      <c r="IH52" s="354"/>
      <c r="II52" s="354"/>
      <c r="IJ52" s="354"/>
      <c r="IK52" s="354"/>
      <c r="IL52" s="354"/>
      <c r="IM52" s="354"/>
      <c r="IN52" s="354"/>
      <c r="IO52" s="354"/>
      <c r="IP52" s="354">
        <v>16</v>
      </c>
      <c r="IQ52" s="354"/>
      <c r="IR52" s="50"/>
      <c r="IS52" s="47"/>
      <c r="IT52" s="47"/>
      <c r="IU52" s="47"/>
      <c r="IV52" s="47"/>
      <c r="IW52" s="47"/>
      <c r="IX52" s="47"/>
      <c r="IY52" s="47"/>
      <c r="IZ52" s="47"/>
      <c r="JA52" s="47"/>
      <c r="JB52" s="47"/>
      <c r="JC52" s="47"/>
      <c r="JD52" s="47"/>
      <c r="JE52" s="651"/>
      <c r="JF52" s="47"/>
      <c r="JG52" s="47"/>
      <c r="JH52" s="47"/>
      <c r="JI52" s="47"/>
      <c r="JJ52" s="47"/>
      <c r="JK52" s="47"/>
      <c r="JL52" s="354"/>
      <c r="JM52" s="354"/>
      <c r="JN52" s="354"/>
      <c r="JO52" s="354"/>
      <c r="JP52" s="354"/>
      <c r="JQ52" s="354"/>
      <c r="JR52" s="354"/>
      <c r="JS52" s="354"/>
      <c r="JT52" s="354"/>
      <c r="JU52" s="354"/>
      <c r="JV52" s="354"/>
      <c r="JW52" s="354"/>
      <c r="JX52" s="354"/>
      <c r="JY52" s="354"/>
      <c r="JZ52" s="354"/>
      <c r="KA52" s="354"/>
      <c r="KB52" s="354"/>
      <c r="KC52" s="354"/>
      <c r="KD52" s="354"/>
      <c r="KE52" s="354"/>
      <c r="KF52" s="354"/>
      <c r="KG52" s="354"/>
      <c r="KH52" s="354"/>
      <c r="KI52" s="354"/>
      <c r="KJ52" s="354"/>
      <c r="KK52" s="354"/>
      <c r="KL52" s="354"/>
      <c r="KM52" s="354"/>
      <c r="KN52" s="354"/>
      <c r="KO52" s="354"/>
      <c r="KP52" s="354"/>
      <c r="KQ52" s="354"/>
      <c r="KR52" s="354"/>
      <c r="KS52" s="354"/>
      <c r="KT52" s="354"/>
      <c r="KU52" s="354"/>
      <c r="KV52" s="51"/>
      <c r="KW52" s="47"/>
      <c r="KX52" s="47"/>
      <c r="KY52" s="47"/>
      <c r="KZ52" s="47"/>
      <c r="LA52" s="47"/>
      <c r="LB52" s="47"/>
      <c r="LC52" s="47"/>
      <c r="LD52" s="361"/>
      <c r="LE52" s="361"/>
      <c r="LF52" s="361"/>
      <c r="LG52" s="361"/>
      <c r="LH52" s="361"/>
      <c r="LI52" s="361"/>
      <c r="LJ52" s="361"/>
      <c r="LK52" s="361"/>
      <c r="LL52" s="361"/>
      <c r="LM52" s="361"/>
      <c r="LN52" s="361"/>
      <c r="LO52" s="361"/>
      <c r="LP52" s="361"/>
      <c r="LQ52" s="356"/>
      <c r="LR52" s="356"/>
      <c r="LS52" s="356"/>
      <c r="LT52" s="356"/>
      <c r="LU52" s="356"/>
      <c r="LV52" s="354"/>
      <c r="LW52" s="51"/>
      <c r="LX52" s="354"/>
      <c r="LY52" s="354"/>
      <c r="LZ52" s="354"/>
      <c r="MA52" s="354"/>
      <c r="MB52" s="363"/>
      <c r="MC52" s="363"/>
      <c r="MD52" s="354"/>
      <c r="ME52" s="354"/>
      <c r="MF52" s="354"/>
      <c r="MG52" s="354"/>
      <c r="MH52" s="354"/>
      <c r="MI52" s="354"/>
      <c r="MJ52" s="354"/>
      <c r="MK52" s="354"/>
      <c r="ML52" s="354"/>
      <c r="MM52" s="354"/>
      <c r="MN52" s="354"/>
      <c r="MO52" s="354"/>
      <c r="MP52" s="354"/>
      <c r="MQ52" s="354"/>
      <c r="MR52" s="354"/>
      <c r="MS52" s="51"/>
      <c r="MT52" s="364">
        <f t="shared" si="12"/>
        <v>782</v>
      </c>
      <c r="MU52" s="365">
        <f t="shared" si="13"/>
        <v>0</v>
      </c>
      <c r="MV52" s="366">
        <f t="shared" si="14"/>
        <v>782</v>
      </c>
      <c r="MW52" s="365"/>
      <c r="MX52" s="365"/>
      <c r="MY52" s="54"/>
      <c r="MZ52" s="709"/>
      <c r="NA52" s="709"/>
      <c r="NB52" s="709">
        <f t="shared" si="15"/>
        <v>0</v>
      </c>
      <c r="NC52" s="711"/>
      <c r="ND52" s="711">
        <v>2.93</v>
      </c>
      <c r="NE52" s="738" t="e">
        <f t="shared" si="44"/>
        <v>#DIV/0!</v>
      </c>
      <c r="NF52" s="743"/>
      <c r="NG52" s="743">
        <v>1000</v>
      </c>
      <c r="NH52" s="743"/>
      <c r="NI52" s="740">
        <f t="shared" si="17"/>
        <v>606.51</v>
      </c>
      <c r="NJ52" s="738"/>
      <c r="NK52" s="745">
        <v>44835</v>
      </c>
      <c r="NL52" s="746">
        <v>44835</v>
      </c>
      <c r="NM52" s="739">
        <f ca="1" t="shared" si="19"/>
        <v>8.06666666666667</v>
      </c>
      <c r="NN52" s="739">
        <f ca="1" t="shared" si="20"/>
        <v>242</v>
      </c>
      <c r="NO52" s="743"/>
      <c r="NP52" s="739">
        <f t="shared" si="21"/>
        <v>782</v>
      </c>
      <c r="NQ52" s="761">
        <f t="shared" si="22"/>
        <v>7.55555555555556</v>
      </c>
      <c r="NR52" s="739">
        <f ca="1" t="shared" si="23"/>
        <v>11.3957759412305</v>
      </c>
      <c r="NS52" s="739">
        <f t="shared" si="24"/>
        <v>207</v>
      </c>
      <c r="NT52" s="743"/>
      <c r="NU52" s="739">
        <f ca="1" t="shared" si="25"/>
        <v>96.9421487603306</v>
      </c>
      <c r="NV52" s="769">
        <f ca="1" t="shared" si="26"/>
        <v>3.23140495867769</v>
      </c>
      <c r="NW52" s="769">
        <f ca="1" t="shared" si="27"/>
        <v>64.0588235294118</v>
      </c>
      <c r="NX52" s="743"/>
      <c r="NY52" s="743"/>
      <c r="NZ52" s="743"/>
      <c r="OA52" s="743"/>
      <c r="OB52" s="743"/>
      <c r="OC52" s="743"/>
      <c r="OD52" s="743"/>
      <c r="OE52" s="743">
        <f t="shared" si="28"/>
        <v>0</v>
      </c>
      <c r="OF52" s="743">
        <f t="shared" si="29"/>
        <v>0</v>
      </c>
      <c r="OG52" s="743">
        <f t="shared" si="30"/>
        <v>0</v>
      </c>
      <c r="OH52" s="743">
        <f t="shared" si="31"/>
        <v>0</v>
      </c>
      <c r="OI52" s="743">
        <f t="shared" si="32"/>
        <v>0</v>
      </c>
      <c r="OJ52" s="739">
        <f t="shared" si="33"/>
        <v>0</v>
      </c>
      <c r="OK52" s="739">
        <f t="shared" si="34"/>
        <v>0</v>
      </c>
      <c r="OL52" s="739">
        <f t="shared" si="35"/>
        <v>0</v>
      </c>
      <c r="OM52" s="739">
        <f t="shared" si="36"/>
        <v>0</v>
      </c>
      <c r="ON52" s="739">
        <f t="shared" si="37"/>
        <v>252</v>
      </c>
      <c r="OO52" s="739">
        <f t="shared" si="38"/>
        <v>388</v>
      </c>
      <c r="OP52" s="739"/>
      <c r="OQ52" s="739">
        <f t="shared" si="39"/>
        <v>126</v>
      </c>
      <c r="OR52" s="739">
        <f t="shared" si="40"/>
        <v>766</v>
      </c>
      <c r="OS52" s="739">
        <f t="shared" si="41"/>
        <v>0</v>
      </c>
      <c r="OT52" s="739">
        <f t="shared" si="42"/>
        <v>-16</v>
      </c>
      <c r="OU52" s="743"/>
      <c r="OV52" s="743"/>
      <c r="OW52" s="743"/>
      <c r="OX52" s="743"/>
      <c r="OY52" s="743"/>
      <c r="OZ52" s="743"/>
      <c r="PA52" s="743"/>
      <c r="PB52" s="743"/>
      <c r="PC52" s="743"/>
      <c r="PD52" s="743"/>
      <c r="PE52" s="743"/>
      <c r="PF52" s="743"/>
      <c r="PG52" s="743"/>
    </row>
    <row r="53" s="28" customFormat="1" customHeight="1" spans="1:423">
      <c r="A53" s="122" t="s">
        <v>1610</v>
      </c>
      <c r="B53" s="415" t="s">
        <v>1626</v>
      </c>
      <c r="C53" s="122" t="s">
        <v>1612</v>
      </c>
      <c r="D53" s="122" t="s">
        <v>2419</v>
      </c>
      <c r="E53" s="122" t="s">
        <v>1396</v>
      </c>
      <c r="F53" s="104" t="s">
        <v>1714</v>
      </c>
      <c r="G53" s="416" t="s">
        <v>3782</v>
      </c>
      <c r="H53" s="98" t="s">
        <v>1716</v>
      </c>
      <c r="I53" s="99"/>
      <c r="J53" s="114"/>
      <c r="K53" s="456"/>
      <c r="L53" s="150">
        <f t="shared" si="8"/>
        <v>690</v>
      </c>
      <c r="M53" s="151">
        <f t="shared" si="9"/>
        <v>690</v>
      </c>
      <c r="N53" s="455"/>
      <c r="O53" s="37"/>
      <c r="P53" s="36"/>
      <c r="Q53" s="33">
        <f t="shared" si="10"/>
        <v>0</v>
      </c>
      <c r="R53" s="34">
        <f t="shared" si="11"/>
        <v>4000</v>
      </c>
      <c r="S53" s="346"/>
      <c r="T53" s="346"/>
      <c r="U53" s="346"/>
      <c r="V53" s="346"/>
      <c r="W53" s="346"/>
      <c r="X53" s="347"/>
      <c r="Y53" s="348"/>
      <c r="Z53" s="348"/>
      <c r="AA53" s="348"/>
      <c r="AB53" s="348"/>
      <c r="AC53" s="506"/>
      <c r="AD53" s="348"/>
      <c r="AE53" s="348"/>
      <c r="AF53" s="346"/>
      <c r="AG53" s="346"/>
      <c r="AH53" s="346"/>
      <c r="AI53" s="346"/>
      <c r="AJ53" s="346"/>
      <c r="AK53" s="346"/>
      <c r="AL53" s="346"/>
      <c r="AM53" s="346"/>
      <c r="AN53" s="346"/>
      <c r="AO53" s="346"/>
      <c r="AP53" s="346">
        <v>4000</v>
      </c>
      <c r="AQ53" s="346"/>
      <c r="AR53" s="346"/>
      <c r="AS53" s="346"/>
      <c r="AT53" s="346"/>
      <c r="AU53" s="346"/>
      <c r="AV53" s="346"/>
      <c r="AW53" s="346"/>
      <c r="AX53" s="346"/>
      <c r="AY53" s="349"/>
      <c r="AZ53" s="48"/>
      <c r="BA53" s="48"/>
      <c r="BB53" s="48"/>
      <c r="BC53" s="48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354"/>
      <c r="BT53" s="354"/>
      <c r="BU53" s="354"/>
      <c r="BV53" s="354"/>
      <c r="BW53" s="354"/>
      <c r="BX53" s="354"/>
      <c r="BY53" s="354"/>
      <c r="BZ53" s="354"/>
      <c r="CA53" s="354"/>
      <c r="CB53" s="354"/>
      <c r="CC53" s="354"/>
      <c r="CD53" s="354"/>
      <c r="CE53" s="354"/>
      <c r="CF53" s="354"/>
      <c r="CG53" s="354">
        <v>24</v>
      </c>
      <c r="CH53" s="354">
        <v>12</v>
      </c>
      <c r="CI53" s="354"/>
      <c r="CJ53" s="354"/>
      <c r="CK53" s="354"/>
      <c r="CL53" s="354">
        <v>24</v>
      </c>
      <c r="CM53" s="354"/>
      <c r="CN53" s="354"/>
      <c r="CO53" s="354"/>
      <c r="CP53" s="358"/>
      <c r="CQ53" s="48"/>
      <c r="CR53" s="354"/>
      <c r="CS53" s="354"/>
      <c r="CT53" s="355"/>
      <c r="CU53" s="354"/>
      <c r="CV53" s="354"/>
      <c r="CW53" s="354"/>
      <c r="CX53" s="354"/>
      <c r="CY53" s="354"/>
      <c r="CZ53" s="354"/>
      <c r="DA53" s="356"/>
      <c r="DB53" s="356"/>
      <c r="DC53" s="356"/>
      <c r="DD53" s="356"/>
      <c r="DE53" s="356"/>
      <c r="DF53" s="356"/>
      <c r="DG53" s="356"/>
      <c r="DH53" s="356"/>
      <c r="DI53" s="356"/>
      <c r="DJ53" s="356"/>
      <c r="DK53" s="354"/>
      <c r="DL53" s="354"/>
      <c r="DM53" s="354"/>
      <c r="DN53" s="354"/>
      <c r="DO53" s="354"/>
      <c r="DP53" s="354"/>
      <c r="DQ53" s="354">
        <v>4</v>
      </c>
      <c r="DR53" s="354"/>
      <c r="DS53" s="354"/>
      <c r="DT53" s="354"/>
      <c r="DU53" s="354">
        <v>16</v>
      </c>
      <c r="DV53" s="354"/>
      <c r="DW53" s="354"/>
      <c r="DX53" s="354"/>
      <c r="DY53" s="354"/>
      <c r="DZ53" s="357"/>
      <c r="EA53" s="356"/>
      <c r="EB53" s="356"/>
      <c r="EC53" s="356"/>
      <c r="ED53" s="356"/>
      <c r="EE53" s="358"/>
      <c r="EF53" s="48"/>
      <c r="EG53" s="46"/>
      <c r="EH53" s="46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8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354"/>
      <c r="FR53" s="354"/>
      <c r="FS53" s="354"/>
      <c r="FT53" s="354"/>
      <c r="FU53" s="354"/>
      <c r="FV53" s="354"/>
      <c r="FW53" s="354"/>
      <c r="FX53" s="354"/>
      <c r="FY53" s="354"/>
      <c r="FZ53" s="354"/>
      <c r="GA53" s="354"/>
      <c r="GB53" s="354"/>
      <c r="GC53" s="354"/>
      <c r="GD53" s="354"/>
      <c r="GE53" s="354"/>
      <c r="GF53" s="354"/>
      <c r="GG53" s="354"/>
      <c r="GH53" s="354"/>
      <c r="GI53" s="354"/>
      <c r="GJ53" s="354"/>
      <c r="GK53" s="354"/>
      <c r="GL53" s="354"/>
      <c r="GM53" s="354"/>
      <c r="GN53" s="354"/>
      <c r="GO53" s="354"/>
      <c r="GP53" s="354"/>
      <c r="GQ53" s="354"/>
      <c r="GR53" s="354"/>
      <c r="GS53" s="354"/>
      <c r="GT53" s="354"/>
      <c r="GU53" s="354"/>
      <c r="GV53" s="354"/>
      <c r="GW53" s="354"/>
      <c r="GX53" s="354"/>
      <c r="GY53" s="354"/>
      <c r="GZ53" s="354"/>
      <c r="HA53" s="354"/>
      <c r="HB53" s="354">
        <v>144</v>
      </c>
      <c r="HC53" s="354"/>
      <c r="HD53" s="354"/>
      <c r="HE53" s="354">
        <v>72</v>
      </c>
      <c r="HF53" s="354"/>
      <c r="HG53" s="354"/>
      <c r="HH53" s="354">
        <v>216</v>
      </c>
      <c r="HI53" s="354"/>
      <c r="HJ53" s="354">
        <v>360</v>
      </c>
      <c r="HK53" s="354"/>
      <c r="HL53" s="354">
        <v>120</v>
      </c>
      <c r="HM53" s="354">
        <v>720</v>
      </c>
      <c r="HN53" s="354">
        <v>180</v>
      </c>
      <c r="HO53" s="354"/>
      <c r="HP53" s="354"/>
      <c r="HQ53" s="354"/>
      <c r="HR53" s="354"/>
      <c r="HS53" s="354"/>
      <c r="HT53" s="354"/>
      <c r="HU53" s="354"/>
      <c r="HV53" s="354">
        <v>144</v>
      </c>
      <c r="HW53" s="354"/>
      <c r="HX53" s="354"/>
      <c r="HY53" s="354"/>
      <c r="HZ53" s="354">
        <v>146</v>
      </c>
      <c r="IA53" s="354"/>
      <c r="IB53" s="354"/>
      <c r="IC53" s="354"/>
      <c r="ID53" s="354">
        <v>48</v>
      </c>
      <c r="IE53" s="354">
        <v>192</v>
      </c>
      <c r="IF53" s="354">
        <v>96</v>
      </c>
      <c r="IG53" s="354">
        <v>144</v>
      </c>
      <c r="IH53" s="354"/>
      <c r="II53" s="354"/>
      <c r="IJ53" s="354"/>
      <c r="IK53" s="354"/>
      <c r="IL53" s="354">
        <v>240</v>
      </c>
      <c r="IM53" s="354">
        <v>48</v>
      </c>
      <c r="IN53" s="354">
        <v>72</v>
      </c>
      <c r="IO53" s="354"/>
      <c r="IP53" s="354">
        <v>48</v>
      </c>
      <c r="IQ53" s="354">
        <v>72</v>
      </c>
      <c r="IR53" s="50"/>
      <c r="IS53" s="47"/>
      <c r="IT53" s="47"/>
      <c r="IU53" s="47"/>
      <c r="IV53" s="47"/>
      <c r="IW53" s="47"/>
      <c r="IX53" s="47"/>
      <c r="IY53" s="47"/>
      <c r="IZ53" s="47"/>
      <c r="JA53" s="47"/>
      <c r="JB53" s="47"/>
      <c r="JC53" s="47"/>
      <c r="JD53" s="47"/>
      <c r="JE53" s="651"/>
      <c r="JF53" s="47"/>
      <c r="JG53" s="47"/>
      <c r="JH53" s="47"/>
      <c r="JI53" s="47"/>
      <c r="JJ53" s="47"/>
      <c r="JK53" s="47"/>
      <c r="JL53" s="354"/>
      <c r="JM53" s="354"/>
      <c r="JN53" s="354"/>
      <c r="JO53" s="354"/>
      <c r="JP53" s="354"/>
      <c r="JQ53" s="354"/>
      <c r="JR53" s="354"/>
      <c r="JS53" s="354"/>
      <c r="JT53" s="354"/>
      <c r="JU53" s="354"/>
      <c r="JV53" s="354"/>
      <c r="JW53" s="354"/>
      <c r="JX53" s="354"/>
      <c r="JY53" s="354"/>
      <c r="JZ53" s="354"/>
      <c r="KA53" s="354"/>
      <c r="KB53" s="354"/>
      <c r="KC53" s="354"/>
      <c r="KD53" s="354"/>
      <c r="KE53" s="354"/>
      <c r="KF53" s="354"/>
      <c r="KG53" s="354"/>
      <c r="KH53" s="354"/>
      <c r="KI53" s="354"/>
      <c r="KJ53" s="354">
        <v>48</v>
      </c>
      <c r="KK53" s="354"/>
      <c r="KL53" s="354"/>
      <c r="KM53" s="354"/>
      <c r="KN53" s="354"/>
      <c r="KO53" s="354"/>
      <c r="KP53" s="354"/>
      <c r="KQ53" s="354"/>
      <c r="KR53" s="354"/>
      <c r="KS53" s="354"/>
      <c r="KT53" s="354"/>
      <c r="KU53" s="354"/>
      <c r="KV53" s="51"/>
      <c r="KW53" s="47"/>
      <c r="KX53" s="47"/>
      <c r="KY53" s="47"/>
      <c r="KZ53" s="47"/>
      <c r="LA53" s="47"/>
      <c r="LB53" s="47"/>
      <c r="LC53" s="47"/>
      <c r="LD53" s="361"/>
      <c r="LE53" s="361"/>
      <c r="LF53" s="361"/>
      <c r="LG53" s="361"/>
      <c r="LH53" s="361"/>
      <c r="LI53" s="361"/>
      <c r="LJ53" s="361"/>
      <c r="LK53" s="361"/>
      <c r="LL53" s="361"/>
      <c r="LM53" s="361"/>
      <c r="LN53" s="361"/>
      <c r="LO53" s="361"/>
      <c r="LP53" s="354">
        <v>48</v>
      </c>
      <c r="LQ53" s="356"/>
      <c r="LR53" s="356"/>
      <c r="LS53" s="356"/>
      <c r="LT53" s="356"/>
      <c r="LU53" s="356"/>
      <c r="LV53" s="354"/>
      <c r="LW53" s="51"/>
      <c r="LX53" s="354"/>
      <c r="LY53" s="354"/>
      <c r="LZ53" s="354"/>
      <c r="MA53" s="354"/>
      <c r="MB53" s="363"/>
      <c r="MC53" s="363"/>
      <c r="MD53" s="354"/>
      <c r="ME53" s="354"/>
      <c r="MF53" s="354"/>
      <c r="MG53" s="354">
        <v>72</v>
      </c>
      <c r="MH53" s="354"/>
      <c r="MI53" s="354"/>
      <c r="MJ53" s="354"/>
      <c r="MK53" s="354"/>
      <c r="ML53" s="354"/>
      <c r="MM53" s="354"/>
      <c r="MN53" s="354"/>
      <c r="MO53" s="354"/>
      <c r="MP53" s="354"/>
      <c r="MQ53" s="354"/>
      <c r="MR53" s="354"/>
      <c r="MS53" s="51"/>
      <c r="MT53" s="364">
        <f t="shared" si="12"/>
        <v>3062</v>
      </c>
      <c r="MU53" s="365">
        <f t="shared" si="13"/>
        <v>168</v>
      </c>
      <c r="MV53" s="366">
        <f t="shared" si="14"/>
        <v>3230</v>
      </c>
      <c r="MW53" s="365"/>
      <c r="MX53" s="365"/>
      <c r="MY53" s="54"/>
      <c r="MZ53" s="709">
        <v>11.99</v>
      </c>
      <c r="NA53" s="709">
        <v>3</v>
      </c>
      <c r="NB53" s="709">
        <f t="shared" si="15"/>
        <v>9690</v>
      </c>
      <c r="NC53" s="711"/>
      <c r="ND53" s="711">
        <v>13.15</v>
      </c>
      <c r="NE53" s="738">
        <f t="shared" si="44"/>
        <v>0.345771144278607</v>
      </c>
      <c r="NF53" s="743"/>
      <c r="NG53" s="743">
        <v>3000</v>
      </c>
      <c r="NH53" s="743"/>
      <c r="NI53" s="740">
        <f t="shared" si="17"/>
        <v>9073.5</v>
      </c>
      <c r="NJ53" s="738"/>
      <c r="NK53" s="745">
        <v>44835</v>
      </c>
      <c r="NL53" s="746">
        <v>44835</v>
      </c>
      <c r="NM53" s="739">
        <f ca="1" t="shared" si="19"/>
        <v>8.06666666666667</v>
      </c>
      <c r="NN53" s="739">
        <f ca="1" t="shared" si="20"/>
        <v>242</v>
      </c>
      <c r="NO53" s="743"/>
      <c r="NP53" s="739">
        <f t="shared" si="21"/>
        <v>3230</v>
      </c>
      <c r="NQ53" s="761">
        <f t="shared" si="22"/>
        <v>9.36231884057971</v>
      </c>
      <c r="NR53" s="739">
        <f ca="1" t="shared" si="23"/>
        <v>14.1208527967421</v>
      </c>
      <c r="NS53" s="739">
        <f t="shared" si="24"/>
        <v>690</v>
      </c>
      <c r="NT53" s="743"/>
      <c r="NU53" s="739">
        <f ca="1" t="shared" si="25"/>
        <v>400.413223140496</v>
      </c>
      <c r="NV53" s="769">
        <f ca="1" t="shared" si="26"/>
        <v>13.3471074380165</v>
      </c>
      <c r="NW53" s="769">
        <f ca="1" t="shared" si="27"/>
        <v>51.6965944272446</v>
      </c>
      <c r="NX53" s="743"/>
      <c r="NY53" s="743"/>
      <c r="NZ53" s="743"/>
      <c r="OA53" s="743"/>
      <c r="OB53" s="743"/>
      <c r="OC53" s="743"/>
      <c r="OD53" s="743"/>
      <c r="OE53" s="743">
        <f t="shared" si="28"/>
        <v>0</v>
      </c>
      <c r="OF53" s="743">
        <f t="shared" si="29"/>
        <v>0</v>
      </c>
      <c r="OG53" s="743">
        <f t="shared" si="30"/>
        <v>0</v>
      </c>
      <c r="OH53" s="743">
        <f t="shared" si="31"/>
        <v>0</v>
      </c>
      <c r="OI53" s="743">
        <f t="shared" si="32"/>
        <v>0</v>
      </c>
      <c r="OJ53" s="739">
        <f t="shared" si="33"/>
        <v>0</v>
      </c>
      <c r="OK53" s="739">
        <f t="shared" si="34"/>
        <v>0</v>
      </c>
      <c r="OL53" s="739">
        <f t="shared" si="35"/>
        <v>0</v>
      </c>
      <c r="OM53" s="739">
        <f t="shared" si="36"/>
        <v>0</v>
      </c>
      <c r="ON53" s="739">
        <f t="shared" si="37"/>
        <v>1356</v>
      </c>
      <c r="OO53" s="739">
        <f t="shared" si="38"/>
        <v>624</v>
      </c>
      <c r="OP53" s="739"/>
      <c r="OQ53" s="739">
        <f t="shared" si="39"/>
        <v>1010</v>
      </c>
      <c r="OR53" s="739">
        <f t="shared" si="40"/>
        <v>2990</v>
      </c>
      <c r="OS53" s="739">
        <f t="shared" si="41"/>
        <v>0</v>
      </c>
      <c r="OT53" s="739">
        <f t="shared" si="42"/>
        <v>-240</v>
      </c>
      <c r="OU53" s="743"/>
      <c r="OV53" s="743"/>
      <c r="OW53" s="743"/>
      <c r="OX53" s="743"/>
      <c r="OY53" s="743"/>
      <c r="OZ53" s="743"/>
      <c r="PA53" s="743"/>
      <c r="PB53" s="743"/>
      <c r="PC53" s="743"/>
      <c r="PD53" s="743"/>
      <c r="PE53" s="743"/>
      <c r="PF53" s="743"/>
      <c r="PG53" s="743"/>
    </row>
    <row r="54" s="28" customFormat="1" customHeight="1" spans="1:423">
      <c r="A54" s="122" t="s">
        <v>1610</v>
      </c>
      <c r="B54" s="415" t="s">
        <v>1626</v>
      </c>
      <c r="C54" s="122" t="s">
        <v>1612</v>
      </c>
      <c r="D54" s="122" t="s">
        <v>2419</v>
      </c>
      <c r="E54" s="122" t="s">
        <v>1396</v>
      </c>
      <c r="F54" s="104" t="s">
        <v>1717</v>
      </c>
      <c r="G54" s="416" t="s">
        <v>3783</v>
      </c>
      <c r="H54" s="98" t="s">
        <v>1719</v>
      </c>
      <c r="I54" s="99"/>
      <c r="J54" s="114"/>
      <c r="K54" s="456"/>
      <c r="L54" s="150">
        <f t="shared" si="8"/>
        <v>690</v>
      </c>
      <c r="M54" s="151">
        <f t="shared" si="9"/>
        <v>690</v>
      </c>
      <c r="N54" s="455"/>
      <c r="O54" s="37"/>
      <c r="P54" s="36"/>
      <c r="Q54" s="33">
        <f t="shared" si="10"/>
        <v>0</v>
      </c>
      <c r="R54" s="34">
        <f t="shared" si="11"/>
        <v>4000</v>
      </c>
      <c r="S54" s="346"/>
      <c r="T54" s="346"/>
      <c r="U54" s="346"/>
      <c r="V54" s="346"/>
      <c r="W54" s="346"/>
      <c r="X54" s="347"/>
      <c r="Y54" s="348"/>
      <c r="Z54" s="348"/>
      <c r="AA54" s="348"/>
      <c r="AB54" s="348"/>
      <c r="AC54" s="506"/>
      <c r="AD54" s="348"/>
      <c r="AE54" s="348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>
        <v>4000</v>
      </c>
      <c r="AQ54" s="346"/>
      <c r="AR54" s="346"/>
      <c r="AS54" s="346"/>
      <c r="AT54" s="346"/>
      <c r="AU54" s="346"/>
      <c r="AV54" s="346"/>
      <c r="AW54" s="346"/>
      <c r="AX54" s="346"/>
      <c r="AY54" s="349"/>
      <c r="AZ54" s="48"/>
      <c r="BA54" s="48"/>
      <c r="BB54" s="48"/>
      <c r="BC54" s="48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354"/>
      <c r="BT54" s="354"/>
      <c r="BU54" s="354"/>
      <c r="BV54" s="354"/>
      <c r="BW54" s="354"/>
      <c r="BX54" s="354"/>
      <c r="BY54" s="354"/>
      <c r="BZ54" s="354"/>
      <c r="CA54" s="354"/>
      <c r="CB54" s="354"/>
      <c r="CC54" s="354"/>
      <c r="CD54" s="354"/>
      <c r="CE54" s="354"/>
      <c r="CF54" s="354"/>
      <c r="CG54" s="354">
        <v>24</v>
      </c>
      <c r="CH54" s="354">
        <v>12</v>
      </c>
      <c r="CI54" s="354"/>
      <c r="CJ54" s="354"/>
      <c r="CK54" s="354"/>
      <c r="CL54" s="354">
        <v>24</v>
      </c>
      <c r="CM54" s="354"/>
      <c r="CN54" s="354"/>
      <c r="CO54" s="354"/>
      <c r="CP54" s="358"/>
      <c r="CQ54" s="48"/>
      <c r="CR54" s="354"/>
      <c r="CS54" s="354"/>
      <c r="CT54" s="355"/>
      <c r="CU54" s="354"/>
      <c r="CV54" s="354"/>
      <c r="CW54" s="354"/>
      <c r="CX54" s="354"/>
      <c r="CY54" s="354"/>
      <c r="CZ54" s="354"/>
      <c r="DA54" s="356"/>
      <c r="DB54" s="356"/>
      <c r="DC54" s="356"/>
      <c r="DD54" s="356"/>
      <c r="DE54" s="356"/>
      <c r="DF54" s="356"/>
      <c r="DG54" s="356"/>
      <c r="DH54" s="356"/>
      <c r="DI54" s="356"/>
      <c r="DJ54" s="356"/>
      <c r="DK54" s="354"/>
      <c r="DL54" s="354"/>
      <c r="DM54" s="354"/>
      <c r="DN54" s="354"/>
      <c r="DO54" s="354"/>
      <c r="DP54" s="354"/>
      <c r="DQ54" s="354">
        <v>4</v>
      </c>
      <c r="DR54" s="354"/>
      <c r="DS54" s="354"/>
      <c r="DT54" s="354"/>
      <c r="DU54" s="354">
        <v>16</v>
      </c>
      <c r="DV54" s="354"/>
      <c r="DW54" s="354"/>
      <c r="DX54" s="354"/>
      <c r="DY54" s="354"/>
      <c r="DZ54" s="357"/>
      <c r="EA54" s="356"/>
      <c r="EB54" s="356"/>
      <c r="EC54" s="356"/>
      <c r="ED54" s="356"/>
      <c r="EE54" s="358"/>
      <c r="EF54" s="48"/>
      <c r="EG54" s="46"/>
      <c r="EH54" s="46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8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354"/>
      <c r="FR54" s="354"/>
      <c r="FS54" s="354"/>
      <c r="FT54" s="354"/>
      <c r="FU54" s="354"/>
      <c r="FV54" s="354"/>
      <c r="FW54" s="354"/>
      <c r="FX54" s="354"/>
      <c r="FY54" s="354"/>
      <c r="FZ54" s="354"/>
      <c r="GA54" s="354"/>
      <c r="GB54" s="354"/>
      <c r="GC54" s="354"/>
      <c r="GD54" s="354"/>
      <c r="GE54" s="354"/>
      <c r="GF54" s="354"/>
      <c r="GG54" s="354"/>
      <c r="GH54" s="354"/>
      <c r="GI54" s="354"/>
      <c r="GJ54" s="354"/>
      <c r="GK54" s="354"/>
      <c r="GL54" s="354"/>
      <c r="GM54" s="354"/>
      <c r="GN54" s="354"/>
      <c r="GO54" s="354"/>
      <c r="GP54" s="354"/>
      <c r="GQ54" s="354"/>
      <c r="GR54" s="354"/>
      <c r="GS54" s="354"/>
      <c r="GT54" s="354"/>
      <c r="GU54" s="354"/>
      <c r="GV54" s="354"/>
      <c r="GW54" s="354"/>
      <c r="GX54" s="354"/>
      <c r="GY54" s="354"/>
      <c r="GZ54" s="354"/>
      <c r="HA54" s="354"/>
      <c r="HB54" s="354">
        <v>144</v>
      </c>
      <c r="HC54" s="354"/>
      <c r="HD54" s="354"/>
      <c r="HE54" s="354">
        <v>72</v>
      </c>
      <c r="HF54" s="354"/>
      <c r="HG54" s="354"/>
      <c r="HH54" s="354">
        <v>216</v>
      </c>
      <c r="HI54" s="354"/>
      <c r="HJ54" s="354">
        <v>360</v>
      </c>
      <c r="HK54" s="354"/>
      <c r="HL54" s="354">
        <v>120</v>
      </c>
      <c r="HM54" s="354">
        <v>720</v>
      </c>
      <c r="HN54" s="354">
        <v>180</v>
      </c>
      <c r="HO54" s="354"/>
      <c r="HP54" s="354"/>
      <c r="HQ54" s="354"/>
      <c r="HR54" s="354"/>
      <c r="HS54" s="354"/>
      <c r="HT54" s="354"/>
      <c r="HU54" s="354"/>
      <c r="HV54" s="354">
        <v>144</v>
      </c>
      <c r="HW54" s="354"/>
      <c r="HX54" s="354"/>
      <c r="HY54" s="354"/>
      <c r="HZ54" s="354">
        <v>146</v>
      </c>
      <c r="IA54" s="354"/>
      <c r="IB54" s="354"/>
      <c r="IC54" s="354"/>
      <c r="ID54" s="354">
        <v>48</v>
      </c>
      <c r="IE54" s="354">
        <v>192</v>
      </c>
      <c r="IF54" s="354">
        <v>96</v>
      </c>
      <c r="IG54" s="354">
        <v>144</v>
      </c>
      <c r="IH54" s="354"/>
      <c r="II54" s="354"/>
      <c r="IJ54" s="354"/>
      <c r="IK54" s="354"/>
      <c r="IL54" s="354">
        <v>240</v>
      </c>
      <c r="IM54" s="354">
        <v>48</v>
      </c>
      <c r="IN54" s="354">
        <v>72</v>
      </c>
      <c r="IO54" s="354"/>
      <c r="IP54" s="354">
        <v>48</v>
      </c>
      <c r="IQ54" s="354">
        <v>72</v>
      </c>
      <c r="IR54" s="50"/>
      <c r="IS54" s="47"/>
      <c r="IT54" s="47"/>
      <c r="IU54" s="47"/>
      <c r="IV54" s="47"/>
      <c r="IW54" s="47"/>
      <c r="IX54" s="47"/>
      <c r="IY54" s="47"/>
      <c r="IZ54" s="47"/>
      <c r="JA54" s="47"/>
      <c r="JB54" s="47"/>
      <c r="JC54" s="47"/>
      <c r="JD54" s="47"/>
      <c r="JE54" s="651"/>
      <c r="JF54" s="47"/>
      <c r="JG54" s="47"/>
      <c r="JH54" s="47"/>
      <c r="JI54" s="47"/>
      <c r="JJ54" s="47"/>
      <c r="JK54" s="47"/>
      <c r="JL54" s="354"/>
      <c r="JM54" s="354"/>
      <c r="JN54" s="354"/>
      <c r="JO54" s="354"/>
      <c r="JP54" s="354"/>
      <c r="JQ54" s="354"/>
      <c r="JR54" s="354"/>
      <c r="JS54" s="354"/>
      <c r="JT54" s="354"/>
      <c r="JU54" s="354"/>
      <c r="JV54" s="354"/>
      <c r="JW54" s="354"/>
      <c r="JX54" s="354"/>
      <c r="JY54" s="354"/>
      <c r="JZ54" s="354"/>
      <c r="KA54" s="354"/>
      <c r="KB54" s="354"/>
      <c r="KC54" s="354"/>
      <c r="KD54" s="354"/>
      <c r="KE54" s="354"/>
      <c r="KF54" s="354"/>
      <c r="KG54" s="354"/>
      <c r="KH54" s="354"/>
      <c r="KI54" s="354"/>
      <c r="KJ54" s="354">
        <v>48</v>
      </c>
      <c r="KK54" s="354"/>
      <c r="KL54" s="354"/>
      <c r="KM54" s="354"/>
      <c r="KN54" s="354"/>
      <c r="KO54" s="354"/>
      <c r="KP54" s="354"/>
      <c r="KQ54" s="354"/>
      <c r="KR54" s="354"/>
      <c r="KS54" s="354"/>
      <c r="KT54" s="354"/>
      <c r="KU54" s="354"/>
      <c r="KV54" s="51"/>
      <c r="KW54" s="47"/>
      <c r="KX54" s="47"/>
      <c r="KY54" s="47"/>
      <c r="KZ54" s="47"/>
      <c r="LA54" s="47"/>
      <c r="LB54" s="47"/>
      <c r="LC54" s="47"/>
      <c r="LD54" s="361"/>
      <c r="LE54" s="361"/>
      <c r="LF54" s="361"/>
      <c r="LG54" s="361"/>
      <c r="LH54" s="361"/>
      <c r="LI54" s="361"/>
      <c r="LJ54" s="361"/>
      <c r="LK54" s="361"/>
      <c r="LL54" s="361"/>
      <c r="LM54" s="361"/>
      <c r="LN54" s="361"/>
      <c r="LO54" s="361"/>
      <c r="LP54" s="354">
        <v>48</v>
      </c>
      <c r="LQ54" s="356"/>
      <c r="LR54" s="356"/>
      <c r="LS54" s="356"/>
      <c r="LT54" s="356"/>
      <c r="LU54" s="356"/>
      <c r="LV54" s="354"/>
      <c r="LW54" s="51"/>
      <c r="LX54" s="354"/>
      <c r="LY54" s="354"/>
      <c r="LZ54" s="354"/>
      <c r="MA54" s="354"/>
      <c r="MB54" s="363"/>
      <c r="MC54" s="363"/>
      <c r="MD54" s="354"/>
      <c r="ME54" s="354"/>
      <c r="MF54" s="354"/>
      <c r="MG54" s="354">
        <v>72</v>
      </c>
      <c r="MH54" s="354"/>
      <c r="MI54" s="354"/>
      <c r="MJ54" s="354"/>
      <c r="MK54" s="354"/>
      <c r="ML54" s="354"/>
      <c r="MM54" s="354"/>
      <c r="MN54" s="354"/>
      <c r="MO54" s="354"/>
      <c r="MP54" s="354"/>
      <c r="MQ54" s="354"/>
      <c r="MR54" s="354"/>
      <c r="MS54" s="51"/>
      <c r="MT54" s="364">
        <f t="shared" si="12"/>
        <v>3062</v>
      </c>
      <c r="MU54" s="365">
        <f t="shared" si="13"/>
        <v>168</v>
      </c>
      <c r="MV54" s="366">
        <f t="shared" si="14"/>
        <v>3230</v>
      </c>
      <c r="MW54" s="365"/>
      <c r="MX54" s="365"/>
      <c r="MY54" s="54"/>
      <c r="MZ54" s="709">
        <v>11.99</v>
      </c>
      <c r="NA54" s="709">
        <v>3</v>
      </c>
      <c r="NB54" s="709">
        <f t="shared" si="15"/>
        <v>9690</v>
      </c>
      <c r="NC54" s="711"/>
      <c r="ND54" s="711">
        <v>13.15</v>
      </c>
      <c r="NE54" s="738">
        <f t="shared" si="44"/>
        <v>0.345771144278607</v>
      </c>
      <c r="NF54" s="743"/>
      <c r="NG54" s="743">
        <v>3000</v>
      </c>
      <c r="NH54" s="743"/>
      <c r="NI54" s="740">
        <f t="shared" si="17"/>
        <v>9073.5</v>
      </c>
      <c r="NJ54" s="738"/>
      <c r="NK54" s="745">
        <v>44835</v>
      </c>
      <c r="NL54" s="746">
        <v>44835</v>
      </c>
      <c r="NM54" s="739">
        <f ca="1" t="shared" si="19"/>
        <v>8.06666666666667</v>
      </c>
      <c r="NN54" s="739">
        <f ca="1" t="shared" si="20"/>
        <v>242</v>
      </c>
      <c r="NO54" s="743"/>
      <c r="NP54" s="739">
        <f t="shared" si="21"/>
        <v>3230</v>
      </c>
      <c r="NQ54" s="761">
        <f t="shared" si="22"/>
        <v>9.36231884057971</v>
      </c>
      <c r="NR54" s="739">
        <f ca="1" t="shared" si="23"/>
        <v>14.1208527967421</v>
      </c>
      <c r="NS54" s="739">
        <f t="shared" si="24"/>
        <v>690</v>
      </c>
      <c r="NT54" s="743"/>
      <c r="NU54" s="739">
        <f ca="1" t="shared" si="25"/>
        <v>400.413223140496</v>
      </c>
      <c r="NV54" s="769">
        <f ca="1" t="shared" si="26"/>
        <v>13.3471074380165</v>
      </c>
      <c r="NW54" s="769">
        <f ca="1" t="shared" si="27"/>
        <v>51.6965944272446</v>
      </c>
      <c r="NX54" s="743"/>
      <c r="NY54" s="743"/>
      <c r="NZ54" s="743"/>
      <c r="OA54" s="743"/>
      <c r="OB54" s="743"/>
      <c r="OC54" s="743"/>
      <c r="OD54" s="743"/>
      <c r="OE54" s="743">
        <f t="shared" si="28"/>
        <v>0</v>
      </c>
      <c r="OF54" s="743">
        <f t="shared" si="29"/>
        <v>0</v>
      </c>
      <c r="OG54" s="743">
        <f t="shared" si="30"/>
        <v>0</v>
      </c>
      <c r="OH54" s="743">
        <f t="shared" si="31"/>
        <v>0</v>
      </c>
      <c r="OI54" s="743">
        <f t="shared" si="32"/>
        <v>0</v>
      </c>
      <c r="OJ54" s="739">
        <f t="shared" si="33"/>
        <v>0</v>
      </c>
      <c r="OK54" s="739">
        <f t="shared" si="34"/>
        <v>0</v>
      </c>
      <c r="OL54" s="739">
        <f t="shared" si="35"/>
        <v>0</v>
      </c>
      <c r="OM54" s="739">
        <f t="shared" si="36"/>
        <v>0</v>
      </c>
      <c r="ON54" s="739">
        <f t="shared" si="37"/>
        <v>1356</v>
      </c>
      <c r="OO54" s="739">
        <f t="shared" si="38"/>
        <v>624</v>
      </c>
      <c r="OP54" s="739"/>
      <c r="OQ54" s="739">
        <f t="shared" si="39"/>
        <v>1010</v>
      </c>
      <c r="OR54" s="739">
        <f t="shared" si="40"/>
        <v>2990</v>
      </c>
      <c r="OS54" s="739">
        <f t="shared" si="41"/>
        <v>0</v>
      </c>
      <c r="OT54" s="739">
        <f t="shared" si="42"/>
        <v>-240</v>
      </c>
      <c r="OU54" s="743"/>
      <c r="OV54" s="743"/>
      <c r="OW54" s="743"/>
      <c r="OX54" s="743"/>
      <c r="OY54" s="743"/>
      <c r="OZ54" s="743"/>
      <c r="PA54" s="743"/>
      <c r="PB54" s="743"/>
      <c r="PC54" s="743"/>
      <c r="PD54" s="743"/>
      <c r="PE54" s="743"/>
      <c r="PF54" s="743"/>
      <c r="PG54" s="743"/>
    </row>
    <row r="55" s="28" customFormat="1" customHeight="1" spans="1:423">
      <c r="A55" s="122" t="s">
        <v>1610</v>
      </c>
      <c r="B55" s="415" t="s">
        <v>1626</v>
      </c>
      <c r="C55" s="122" t="s">
        <v>1645</v>
      </c>
      <c r="D55" s="95" t="s">
        <v>1646</v>
      </c>
      <c r="E55" s="418"/>
      <c r="F55" s="102" t="s">
        <v>1720</v>
      </c>
      <c r="G55" s="416" t="s">
        <v>1721</v>
      </c>
      <c r="H55" s="98" t="s">
        <v>1722</v>
      </c>
      <c r="I55" s="99"/>
      <c r="J55" s="114"/>
      <c r="K55" s="456"/>
      <c r="L55" s="150">
        <f t="shared" si="8"/>
        <v>607</v>
      </c>
      <c r="M55" s="151">
        <f t="shared" si="9"/>
        <v>607</v>
      </c>
      <c r="N55" s="455"/>
      <c r="O55" s="37"/>
      <c r="P55" s="36"/>
      <c r="Q55" s="33">
        <f t="shared" si="10"/>
        <v>0</v>
      </c>
      <c r="R55" s="34">
        <f t="shared" si="11"/>
        <v>1000</v>
      </c>
      <c r="S55" s="346"/>
      <c r="T55" s="346"/>
      <c r="U55" s="346"/>
      <c r="V55" s="346"/>
      <c r="W55" s="346"/>
      <c r="X55" s="347"/>
      <c r="Y55" s="348"/>
      <c r="Z55" s="348"/>
      <c r="AA55" s="348"/>
      <c r="AB55" s="348"/>
      <c r="AC55" s="506"/>
      <c r="AD55" s="348"/>
      <c r="AE55" s="348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>
        <v>1000</v>
      </c>
      <c r="AQ55" s="346"/>
      <c r="AR55" s="346"/>
      <c r="AS55" s="346"/>
      <c r="AT55" s="346"/>
      <c r="AU55" s="346"/>
      <c r="AV55" s="346"/>
      <c r="AW55" s="346"/>
      <c r="AX55" s="346"/>
      <c r="AY55" s="349"/>
      <c r="AZ55" s="48"/>
      <c r="BA55" s="48"/>
      <c r="BB55" s="48"/>
      <c r="BC55" s="48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354"/>
      <c r="BT55" s="354"/>
      <c r="BU55" s="354"/>
      <c r="BV55" s="354"/>
      <c r="BW55" s="354"/>
      <c r="BX55" s="354"/>
      <c r="BY55" s="354"/>
      <c r="BZ55" s="354"/>
      <c r="CA55" s="354"/>
      <c r="CB55" s="354"/>
      <c r="CC55" s="354"/>
      <c r="CD55" s="354"/>
      <c r="CE55" s="354"/>
      <c r="CF55" s="354"/>
      <c r="CG55" s="354"/>
      <c r="CH55" s="354">
        <v>3</v>
      </c>
      <c r="CI55" s="354"/>
      <c r="CJ55" s="354">
        <v>5</v>
      </c>
      <c r="CK55" s="354"/>
      <c r="CL55" s="354"/>
      <c r="CM55" s="354"/>
      <c r="CN55" s="354"/>
      <c r="CO55" s="354"/>
      <c r="CP55" s="358"/>
      <c r="CQ55" s="48"/>
      <c r="CR55" s="354"/>
      <c r="CS55" s="354"/>
      <c r="CT55" s="355"/>
      <c r="CU55" s="354"/>
      <c r="CV55" s="354"/>
      <c r="CW55" s="354"/>
      <c r="CX55" s="354"/>
      <c r="CY55" s="354"/>
      <c r="CZ55" s="354"/>
      <c r="DA55" s="356"/>
      <c r="DB55" s="356"/>
      <c r="DC55" s="356"/>
      <c r="DD55" s="356"/>
      <c r="DE55" s="356"/>
      <c r="DF55" s="356"/>
      <c r="DG55" s="356"/>
      <c r="DH55" s="356"/>
      <c r="DI55" s="356"/>
      <c r="DJ55" s="356"/>
      <c r="DK55" s="354"/>
      <c r="DL55" s="354"/>
      <c r="DM55" s="354"/>
      <c r="DN55" s="354"/>
      <c r="DO55" s="354"/>
      <c r="DP55" s="354"/>
      <c r="DQ55" s="354">
        <v>1</v>
      </c>
      <c r="DR55" s="354"/>
      <c r="DS55" s="354"/>
      <c r="DT55" s="354"/>
      <c r="DU55" s="354">
        <v>1</v>
      </c>
      <c r="DV55" s="354"/>
      <c r="DW55" s="354"/>
      <c r="DX55" s="354"/>
      <c r="DY55" s="354"/>
      <c r="DZ55" s="357"/>
      <c r="EA55" s="356"/>
      <c r="EB55" s="356"/>
      <c r="EC55" s="356"/>
      <c r="ED55" s="356"/>
      <c r="EE55" s="358"/>
      <c r="EF55" s="48"/>
      <c r="EG55" s="46"/>
      <c r="EH55" s="46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8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354"/>
      <c r="FR55" s="354"/>
      <c r="FS55" s="354"/>
      <c r="FT55" s="354"/>
      <c r="FU55" s="354"/>
      <c r="FV55" s="354"/>
      <c r="FW55" s="354"/>
      <c r="FX55" s="354"/>
      <c r="FY55" s="354"/>
      <c r="FZ55" s="354"/>
      <c r="GA55" s="354"/>
      <c r="GB55" s="354"/>
      <c r="GC55" s="354"/>
      <c r="GD55" s="354"/>
      <c r="GE55" s="354"/>
      <c r="GF55" s="354"/>
      <c r="GG55" s="354"/>
      <c r="GH55" s="354"/>
      <c r="GI55" s="354"/>
      <c r="GJ55" s="354"/>
      <c r="GK55" s="354"/>
      <c r="GL55" s="354"/>
      <c r="GM55" s="354"/>
      <c r="GN55" s="354"/>
      <c r="GO55" s="354"/>
      <c r="GP55" s="354"/>
      <c r="GQ55" s="354"/>
      <c r="GR55" s="354"/>
      <c r="GS55" s="354"/>
      <c r="GT55" s="354"/>
      <c r="GU55" s="354"/>
      <c r="GV55" s="354"/>
      <c r="GW55" s="354"/>
      <c r="GX55" s="354"/>
      <c r="GY55" s="354"/>
      <c r="GZ55" s="354"/>
      <c r="HA55" s="354"/>
      <c r="HB55" s="354">
        <v>50</v>
      </c>
      <c r="HC55" s="354"/>
      <c r="HD55" s="354"/>
      <c r="HE55" s="354"/>
      <c r="HF55" s="354"/>
      <c r="HG55" s="354"/>
      <c r="HH55" s="354"/>
      <c r="HI55" s="354"/>
      <c r="HJ55" s="354"/>
      <c r="HK55" s="354"/>
      <c r="HL55" s="354"/>
      <c r="HM55" s="354">
        <v>180</v>
      </c>
      <c r="HN55" s="354">
        <v>45</v>
      </c>
      <c r="HO55" s="354"/>
      <c r="HP55" s="354"/>
      <c r="HQ55" s="354"/>
      <c r="HR55" s="354"/>
      <c r="HS55" s="354"/>
      <c r="HT55" s="354"/>
      <c r="HU55" s="354"/>
      <c r="HV55" s="354">
        <v>36</v>
      </c>
      <c r="HW55" s="354"/>
      <c r="HX55" s="354"/>
      <c r="HY55" s="354"/>
      <c r="HZ55" s="354"/>
      <c r="IA55" s="354"/>
      <c r="IB55" s="354"/>
      <c r="IC55" s="354"/>
      <c r="ID55" s="354">
        <v>12</v>
      </c>
      <c r="IE55" s="354"/>
      <c r="IF55" s="354">
        <v>24</v>
      </c>
      <c r="IG55" s="354">
        <v>36</v>
      </c>
      <c r="IH55" s="354"/>
      <c r="II55" s="354"/>
      <c r="IJ55" s="354"/>
      <c r="IK55" s="354"/>
      <c r="IL55" s="354"/>
      <c r="IM55" s="354"/>
      <c r="IN55" s="354"/>
      <c r="IO55" s="354"/>
      <c r="IP55" s="354"/>
      <c r="IQ55" s="354"/>
      <c r="IR55" s="50"/>
      <c r="IS55" s="47"/>
      <c r="IT55" s="47"/>
      <c r="IU55" s="47"/>
      <c r="IV55" s="47"/>
      <c r="IW55" s="47"/>
      <c r="IX55" s="47"/>
      <c r="IY55" s="47"/>
      <c r="IZ55" s="47"/>
      <c r="JA55" s="47"/>
      <c r="JB55" s="47"/>
      <c r="JC55" s="47"/>
      <c r="JD55" s="47"/>
      <c r="JE55" s="651"/>
      <c r="JF55" s="47"/>
      <c r="JG55" s="47"/>
      <c r="JH55" s="47"/>
      <c r="JI55" s="47"/>
      <c r="JJ55" s="47"/>
      <c r="JK55" s="47"/>
      <c r="JL55" s="354"/>
      <c r="JM55" s="354"/>
      <c r="JN55" s="354"/>
      <c r="JO55" s="354"/>
      <c r="JP55" s="354"/>
      <c r="JQ55" s="354"/>
      <c r="JR55" s="354"/>
      <c r="JS55" s="354"/>
      <c r="JT55" s="354"/>
      <c r="JU55" s="354"/>
      <c r="JV55" s="354"/>
      <c r="JW55" s="354"/>
      <c r="JX55" s="354"/>
      <c r="JY55" s="354"/>
      <c r="JZ55" s="354"/>
      <c r="KA55" s="354"/>
      <c r="KB55" s="354"/>
      <c r="KC55" s="354"/>
      <c r="KD55" s="354"/>
      <c r="KE55" s="354"/>
      <c r="KF55" s="354"/>
      <c r="KG55" s="354"/>
      <c r="KH55" s="354"/>
      <c r="KI55" s="354"/>
      <c r="KJ55" s="354"/>
      <c r="KK55" s="354"/>
      <c r="KL55" s="354"/>
      <c r="KM55" s="354"/>
      <c r="KN55" s="354"/>
      <c r="KO55" s="354"/>
      <c r="KP55" s="354"/>
      <c r="KQ55" s="354"/>
      <c r="KR55" s="354"/>
      <c r="KS55" s="354"/>
      <c r="KT55" s="354"/>
      <c r="KU55" s="354"/>
      <c r="KV55" s="51"/>
      <c r="KW55" s="47"/>
      <c r="KX55" s="47"/>
      <c r="KY55" s="47"/>
      <c r="KZ55" s="47"/>
      <c r="LA55" s="47"/>
      <c r="LB55" s="47"/>
      <c r="LC55" s="47"/>
      <c r="LD55" s="361"/>
      <c r="LE55" s="361"/>
      <c r="LF55" s="361"/>
      <c r="LG55" s="361"/>
      <c r="LH55" s="361"/>
      <c r="LI55" s="361"/>
      <c r="LJ55" s="361"/>
      <c r="LK55" s="361"/>
      <c r="LL55" s="361"/>
      <c r="LM55" s="361"/>
      <c r="LN55" s="361"/>
      <c r="LO55" s="361"/>
      <c r="LP55" s="361"/>
      <c r="LQ55" s="356"/>
      <c r="LR55" s="356"/>
      <c r="LS55" s="356"/>
      <c r="LT55" s="356"/>
      <c r="LU55" s="356"/>
      <c r="LV55" s="354"/>
      <c r="LW55" s="51"/>
      <c r="LX55" s="354"/>
      <c r="LY55" s="354"/>
      <c r="LZ55" s="354"/>
      <c r="MA55" s="354"/>
      <c r="MB55" s="363"/>
      <c r="MC55" s="363"/>
      <c r="MD55" s="354"/>
      <c r="ME55" s="354"/>
      <c r="MF55" s="354"/>
      <c r="MG55" s="354"/>
      <c r="MH55" s="354"/>
      <c r="MI55" s="354"/>
      <c r="MJ55" s="354"/>
      <c r="MK55" s="354"/>
      <c r="ML55" s="354"/>
      <c r="MM55" s="354"/>
      <c r="MN55" s="354"/>
      <c r="MO55" s="354"/>
      <c r="MP55" s="354"/>
      <c r="MQ55" s="354"/>
      <c r="MR55" s="354"/>
      <c r="MS55" s="51"/>
      <c r="MT55" s="364">
        <f t="shared" si="12"/>
        <v>383</v>
      </c>
      <c r="MU55" s="365">
        <f t="shared" si="13"/>
        <v>0</v>
      </c>
      <c r="MV55" s="366">
        <f t="shared" si="14"/>
        <v>383</v>
      </c>
      <c r="MW55" s="365"/>
      <c r="MX55" s="365"/>
      <c r="MY55" s="54"/>
      <c r="MZ55" s="709"/>
      <c r="NA55" s="709"/>
      <c r="NB55" s="709">
        <f t="shared" si="15"/>
        <v>0</v>
      </c>
      <c r="NC55" s="711"/>
      <c r="ND55" s="711">
        <v>4.08</v>
      </c>
      <c r="NE55" s="738" t="e">
        <f t="shared" si="44"/>
        <v>#DIV/0!</v>
      </c>
      <c r="NF55" s="743"/>
      <c r="NG55" s="743">
        <v>1000</v>
      </c>
      <c r="NH55" s="743"/>
      <c r="NI55" s="740">
        <f t="shared" si="17"/>
        <v>2476.56</v>
      </c>
      <c r="NJ55" s="738"/>
      <c r="NK55" s="745">
        <v>44835</v>
      </c>
      <c r="NL55" s="746">
        <v>44835</v>
      </c>
      <c r="NM55" s="739">
        <f ca="1" t="shared" si="19"/>
        <v>8.06666666666667</v>
      </c>
      <c r="NN55" s="739">
        <f ca="1" t="shared" si="20"/>
        <v>242</v>
      </c>
      <c r="NO55" s="743"/>
      <c r="NP55" s="739">
        <f t="shared" si="21"/>
        <v>383</v>
      </c>
      <c r="NQ55" s="761">
        <f t="shared" si="22"/>
        <v>1.26194398682043</v>
      </c>
      <c r="NR55" s="739">
        <f ca="1" t="shared" si="23"/>
        <v>1.90334526937792</v>
      </c>
      <c r="NS55" s="739">
        <f t="shared" si="24"/>
        <v>607</v>
      </c>
      <c r="NT55" s="743"/>
      <c r="NU55" s="739">
        <f ca="1" t="shared" si="25"/>
        <v>47.4793388429752</v>
      </c>
      <c r="NV55" s="769">
        <f ca="1" t="shared" si="26"/>
        <v>1.58264462809917</v>
      </c>
      <c r="NW55" s="769">
        <f ca="1" t="shared" si="27"/>
        <v>383.535248041775</v>
      </c>
      <c r="NX55" s="743"/>
      <c r="NY55" s="743"/>
      <c r="NZ55" s="743"/>
      <c r="OA55" s="743"/>
      <c r="OB55" s="743"/>
      <c r="OC55" s="743"/>
      <c r="OD55" s="743"/>
      <c r="OE55" s="743">
        <f t="shared" si="28"/>
        <v>0</v>
      </c>
      <c r="OF55" s="743">
        <f t="shared" si="29"/>
        <v>0</v>
      </c>
      <c r="OG55" s="743">
        <f t="shared" si="30"/>
        <v>0</v>
      </c>
      <c r="OH55" s="743">
        <f t="shared" si="31"/>
        <v>0</v>
      </c>
      <c r="OI55" s="743">
        <f t="shared" si="32"/>
        <v>0</v>
      </c>
      <c r="OJ55" s="739">
        <f t="shared" si="33"/>
        <v>0</v>
      </c>
      <c r="OK55" s="739">
        <f t="shared" si="34"/>
        <v>0</v>
      </c>
      <c r="OL55" s="739">
        <f t="shared" si="35"/>
        <v>0</v>
      </c>
      <c r="OM55" s="739">
        <f t="shared" si="36"/>
        <v>0</v>
      </c>
      <c r="ON55" s="739">
        <f t="shared" si="37"/>
        <v>225</v>
      </c>
      <c r="OO55" s="739">
        <f t="shared" si="38"/>
        <v>36</v>
      </c>
      <c r="OP55" s="739"/>
      <c r="OQ55" s="739">
        <f t="shared" si="39"/>
        <v>122</v>
      </c>
      <c r="OR55" s="739">
        <f t="shared" si="40"/>
        <v>383</v>
      </c>
      <c r="OS55" s="739">
        <f t="shared" si="41"/>
        <v>0</v>
      </c>
      <c r="OT55" s="739">
        <f t="shared" si="42"/>
        <v>0</v>
      </c>
      <c r="OU55" s="743"/>
      <c r="OV55" s="743"/>
      <c r="OW55" s="743"/>
      <c r="OX55" s="743"/>
      <c r="OY55" s="743"/>
      <c r="OZ55" s="743"/>
      <c r="PA55" s="743"/>
      <c r="PB55" s="743"/>
      <c r="PC55" s="743"/>
      <c r="PD55" s="743"/>
      <c r="PE55" s="743"/>
      <c r="PF55" s="743"/>
      <c r="PG55" s="743"/>
    </row>
    <row r="56" s="28" customFormat="1" customHeight="1" spans="1:423">
      <c r="A56" s="122" t="s">
        <v>1610</v>
      </c>
      <c r="B56" s="415" t="s">
        <v>1626</v>
      </c>
      <c r="C56" s="122" t="s">
        <v>1917</v>
      </c>
      <c r="D56" s="95" t="s">
        <v>3784</v>
      </c>
      <c r="E56" s="418" t="s">
        <v>1396</v>
      </c>
      <c r="F56" s="104" t="s">
        <v>1919</v>
      </c>
      <c r="G56" s="416" t="s">
        <v>3785</v>
      </c>
      <c r="H56" s="98" t="s">
        <v>1921</v>
      </c>
      <c r="I56" s="99"/>
      <c r="J56" s="114"/>
      <c r="K56" s="456"/>
      <c r="L56" s="150">
        <f t="shared" si="8"/>
        <v>1617</v>
      </c>
      <c r="M56" s="151">
        <f t="shared" si="9"/>
        <v>1617</v>
      </c>
      <c r="N56" s="455"/>
      <c r="O56" s="37"/>
      <c r="P56" s="36"/>
      <c r="Q56" s="33">
        <f t="shared" si="10"/>
        <v>0</v>
      </c>
      <c r="R56" s="34">
        <f t="shared" si="11"/>
        <v>6000</v>
      </c>
      <c r="S56" s="346"/>
      <c r="T56" s="346"/>
      <c r="U56" s="346"/>
      <c r="V56" s="346"/>
      <c r="W56" s="346"/>
      <c r="X56" s="347"/>
      <c r="Y56" s="348"/>
      <c r="Z56" s="348"/>
      <c r="AA56" s="348"/>
      <c r="AB56" s="348"/>
      <c r="AC56" s="506"/>
      <c r="AD56" s="348"/>
      <c r="AE56" s="348"/>
      <c r="AF56" s="346"/>
      <c r="AG56" s="346"/>
      <c r="AH56" s="346"/>
      <c r="AI56" s="346"/>
      <c r="AJ56" s="346"/>
      <c r="AK56" s="346"/>
      <c r="AL56" s="346"/>
      <c r="AM56" s="346"/>
      <c r="AN56" s="346"/>
      <c r="AO56" s="346"/>
      <c r="AP56" s="346">
        <v>3000</v>
      </c>
      <c r="AQ56" s="346"/>
      <c r="AR56" s="346"/>
      <c r="AS56" s="346"/>
      <c r="AT56" s="346"/>
      <c r="AU56" s="346">
        <v>3000</v>
      </c>
      <c r="AV56" s="346"/>
      <c r="AW56" s="346"/>
      <c r="AX56" s="346"/>
      <c r="AY56" s="349"/>
      <c r="AZ56" s="48"/>
      <c r="BA56" s="48"/>
      <c r="BB56" s="48"/>
      <c r="BC56" s="48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354"/>
      <c r="BT56" s="354"/>
      <c r="BU56" s="354"/>
      <c r="BV56" s="354"/>
      <c r="BW56" s="354"/>
      <c r="BX56" s="354"/>
      <c r="BY56" s="354"/>
      <c r="BZ56" s="354"/>
      <c r="CA56" s="354"/>
      <c r="CB56" s="354"/>
      <c r="CC56" s="354"/>
      <c r="CD56" s="354"/>
      <c r="CE56" s="354"/>
      <c r="CF56" s="354"/>
      <c r="CG56" s="354">
        <v>58</v>
      </c>
      <c r="CH56" s="354">
        <v>48</v>
      </c>
      <c r="CI56" s="354"/>
      <c r="CJ56" s="354"/>
      <c r="CK56" s="354"/>
      <c r="CL56" s="354">
        <v>48</v>
      </c>
      <c r="CM56" s="354"/>
      <c r="CN56" s="354"/>
      <c r="CO56" s="354"/>
      <c r="CP56" s="358"/>
      <c r="CQ56" s="48"/>
      <c r="CR56" s="354"/>
      <c r="CS56" s="354"/>
      <c r="CT56" s="355"/>
      <c r="CU56" s="354"/>
      <c r="CV56" s="354"/>
      <c r="CW56" s="354"/>
      <c r="CX56" s="354"/>
      <c r="CY56" s="354"/>
      <c r="CZ56" s="354"/>
      <c r="DA56" s="356"/>
      <c r="DB56" s="356"/>
      <c r="DC56" s="356"/>
      <c r="DD56" s="356"/>
      <c r="DE56" s="356"/>
      <c r="DF56" s="356"/>
      <c r="DG56" s="356"/>
      <c r="DH56" s="356"/>
      <c r="DI56" s="356"/>
      <c r="DJ56" s="356"/>
      <c r="DK56" s="354"/>
      <c r="DL56" s="354"/>
      <c r="DM56" s="354"/>
      <c r="DN56" s="354"/>
      <c r="DO56" s="354"/>
      <c r="DP56" s="354"/>
      <c r="DQ56" s="354">
        <v>12</v>
      </c>
      <c r="DR56" s="354"/>
      <c r="DS56" s="354">
        <v>1</v>
      </c>
      <c r="DT56" s="354"/>
      <c r="DU56" s="354">
        <v>22</v>
      </c>
      <c r="DV56" s="354"/>
      <c r="DW56" s="354"/>
      <c r="DX56" s="354"/>
      <c r="DY56" s="354"/>
      <c r="DZ56" s="357"/>
      <c r="EA56" s="356"/>
      <c r="EB56" s="356"/>
      <c r="EC56" s="356"/>
      <c r="ED56" s="356"/>
      <c r="EE56" s="358"/>
      <c r="EF56" s="48"/>
      <c r="EG56" s="46"/>
      <c r="EH56" s="46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8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354"/>
      <c r="FR56" s="354"/>
      <c r="FS56" s="354"/>
      <c r="FT56" s="354"/>
      <c r="FU56" s="354"/>
      <c r="FV56" s="354"/>
      <c r="FW56" s="354"/>
      <c r="FX56" s="354"/>
      <c r="FY56" s="354"/>
      <c r="FZ56" s="354"/>
      <c r="GA56" s="354"/>
      <c r="GB56" s="354"/>
      <c r="GC56" s="354"/>
      <c r="GD56" s="354"/>
      <c r="GE56" s="354"/>
      <c r="GF56" s="354"/>
      <c r="GG56" s="354"/>
      <c r="GH56" s="354"/>
      <c r="GI56" s="354"/>
      <c r="GJ56" s="354"/>
      <c r="GK56" s="354"/>
      <c r="GL56" s="354"/>
      <c r="GM56" s="354"/>
      <c r="GN56" s="354"/>
      <c r="GO56" s="354"/>
      <c r="GP56" s="354"/>
      <c r="GQ56" s="354"/>
      <c r="GR56" s="354"/>
      <c r="GS56" s="354"/>
      <c r="GT56" s="354"/>
      <c r="GU56" s="354"/>
      <c r="GV56" s="354"/>
      <c r="GW56" s="354"/>
      <c r="GX56" s="354"/>
      <c r="GY56" s="354"/>
      <c r="GZ56" s="354"/>
      <c r="HA56" s="354"/>
      <c r="HB56" s="354"/>
      <c r="HC56" s="354"/>
      <c r="HD56" s="354"/>
      <c r="HE56" s="354">
        <v>680</v>
      </c>
      <c r="HF56" s="354"/>
      <c r="HG56" s="354"/>
      <c r="HH56" s="354"/>
      <c r="HI56" s="354"/>
      <c r="HJ56" s="354">
        <v>200</v>
      </c>
      <c r="HK56" s="354"/>
      <c r="HL56" s="354">
        <v>48</v>
      </c>
      <c r="HM56" s="354"/>
      <c r="HN56" s="354"/>
      <c r="HO56" s="354"/>
      <c r="HP56" s="354"/>
      <c r="HQ56" s="354"/>
      <c r="HR56" s="354"/>
      <c r="HS56" s="354"/>
      <c r="HT56" s="354"/>
      <c r="HU56" s="354"/>
      <c r="HV56" s="354">
        <v>384</v>
      </c>
      <c r="HW56" s="354">
        <v>400</v>
      </c>
      <c r="HX56" s="354"/>
      <c r="HY56" s="354">
        <v>200</v>
      </c>
      <c r="HZ56" s="354"/>
      <c r="IA56" s="354"/>
      <c r="IB56" s="354">
        <v>384</v>
      </c>
      <c r="IC56" s="354"/>
      <c r="ID56" s="354">
        <v>192</v>
      </c>
      <c r="IE56" s="354">
        <v>400</v>
      </c>
      <c r="IF56" s="354">
        <v>384</v>
      </c>
      <c r="IG56" s="354">
        <v>192</v>
      </c>
      <c r="IH56" s="354"/>
      <c r="II56" s="354"/>
      <c r="IJ56" s="354"/>
      <c r="IK56" s="354"/>
      <c r="IL56" s="354">
        <v>400</v>
      </c>
      <c r="IM56" s="354"/>
      <c r="IN56" s="354"/>
      <c r="IO56" s="354"/>
      <c r="IP56" s="354"/>
      <c r="IQ56" s="354">
        <v>200</v>
      </c>
      <c r="IR56" s="50"/>
      <c r="IS56" s="47"/>
      <c r="IT56" s="47"/>
      <c r="IU56" s="47"/>
      <c r="IV56" s="47"/>
      <c r="IW56" s="47"/>
      <c r="IX56" s="47"/>
      <c r="IY56" s="47"/>
      <c r="IZ56" s="47"/>
      <c r="JA56" s="47"/>
      <c r="JB56" s="47"/>
      <c r="JC56" s="47"/>
      <c r="JD56" s="47"/>
      <c r="JE56" s="651"/>
      <c r="JF56" s="47"/>
      <c r="JG56" s="47"/>
      <c r="JH56" s="47"/>
      <c r="JI56" s="47"/>
      <c r="JJ56" s="47"/>
      <c r="JK56" s="47"/>
      <c r="JL56" s="354"/>
      <c r="JM56" s="354"/>
      <c r="JN56" s="354"/>
      <c r="JO56" s="354"/>
      <c r="JP56" s="354"/>
      <c r="JQ56" s="354"/>
      <c r="JR56" s="354"/>
      <c r="JS56" s="354"/>
      <c r="JT56" s="354"/>
      <c r="JU56" s="354"/>
      <c r="JV56" s="354"/>
      <c r="JW56" s="354"/>
      <c r="JX56" s="354"/>
      <c r="JY56" s="354"/>
      <c r="JZ56" s="354"/>
      <c r="KA56" s="354"/>
      <c r="KB56" s="354"/>
      <c r="KC56" s="354"/>
      <c r="KD56" s="354"/>
      <c r="KE56" s="354"/>
      <c r="KF56" s="354"/>
      <c r="KG56" s="354"/>
      <c r="KH56" s="354"/>
      <c r="KI56" s="354"/>
      <c r="KJ56" s="354"/>
      <c r="KK56" s="354"/>
      <c r="KL56" s="354"/>
      <c r="KM56" s="354"/>
      <c r="KN56" s="354"/>
      <c r="KO56" s="354"/>
      <c r="KP56" s="354"/>
      <c r="KQ56" s="354"/>
      <c r="KR56" s="354"/>
      <c r="KS56" s="354"/>
      <c r="KT56" s="354"/>
      <c r="KU56" s="354"/>
      <c r="KV56" s="51"/>
      <c r="KW56" s="47"/>
      <c r="KX56" s="47"/>
      <c r="KY56" s="47"/>
      <c r="KZ56" s="47"/>
      <c r="LA56" s="47"/>
      <c r="LB56" s="47"/>
      <c r="LC56" s="47"/>
      <c r="LD56" s="361"/>
      <c r="LE56" s="361"/>
      <c r="LF56" s="361"/>
      <c r="LG56" s="361"/>
      <c r="LH56" s="361"/>
      <c r="LI56" s="361"/>
      <c r="LJ56" s="361"/>
      <c r="LK56" s="361"/>
      <c r="LL56" s="361"/>
      <c r="LM56" s="361"/>
      <c r="LN56" s="361"/>
      <c r="LO56" s="361"/>
      <c r="LP56" s="354">
        <v>50</v>
      </c>
      <c r="LQ56" s="356"/>
      <c r="LR56" s="356"/>
      <c r="LS56" s="356"/>
      <c r="LT56" s="356"/>
      <c r="LU56" s="356"/>
      <c r="LV56" s="354">
        <v>80</v>
      </c>
      <c r="LW56" s="362"/>
      <c r="LX56" s="354"/>
      <c r="LY56" s="354"/>
      <c r="LZ56" s="354"/>
      <c r="MA56" s="354"/>
      <c r="MB56" s="363"/>
      <c r="MC56" s="363"/>
      <c r="MD56" s="354"/>
      <c r="ME56" s="354"/>
      <c r="MF56" s="354"/>
      <c r="MG56" s="354"/>
      <c r="MH56" s="354"/>
      <c r="MI56" s="354"/>
      <c r="MJ56" s="354"/>
      <c r="MK56" s="354"/>
      <c r="ML56" s="354"/>
      <c r="MM56" s="354"/>
      <c r="MN56" s="354"/>
      <c r="MO56" s="354"/>
      <c r="MP56" s="354"/>
      <c r="MQ56" s="354"/>
      <c r="MR56" s="354"/>
      <c r="MS56" s="51"/>
      <c r="MT56" s="364">
        <f t="shared" si="12"/>
        <v>4064</v>
      </c>
      <c r="MU56" s="365">
        <f t="shared" si="13"/>
        <v>130</v>
      </c>
      <c r="MV56" s="366">
        <f t="shared" si="14"/>
        <v>4194</v>
      </c>
      <c r="MW56" s="365"/>
      <c r="MX56" s="365"/>
      <c r="MY56" s="54"/>
      <c r="MZ56" s="709">
        <v>4.99</v>
      </c>
      <c r="NA56" s="709">
        <v>1.25</v>
      </c>
      <c r="NB56" s="709">
        <f t="shared" si="15"/>
        <v>5242.5</v>
      </c>
      <c r="NC56" s="711"/>
      <c r="ND56" s="711">
        <v>4.6</v>
      </c>
      <c r="NE56" s="738">
        <f t="shared" si="44"/>
        <v>0.450746268656716</v>
      </c>
      <c r="NF56" s="743"/>
      <c r="NG56" s="743">
        <v>3000</v>
      </c>
      <c r="NH56" s="743"/>
      <c r="NI56" s="740">
        <f t="shared" si="17"/>
        <v>7438.2</v>
      </c>
      <c r="NJ56" s="738"/>
      <c r="NK56" s="745">
        <v>44835</v>
      </c>
      <c r="NL56" s="746">
        <v>44835</v>
      </c>
      <c r="NM56" s="739">
        <f ca="1" t="shared" si="19"/>
        <v>8.06666666666667</v>
      </c>
      <c r="NN56" s="739">
        <f ca="1" t="shared" si="20"/>
        <v>242</v>
      </c>
      <c r="NO56" s="743"/>
      <c r="NP56" s="739">
        <f t="shared" si="21"/>
        <v>4194</v>
      </c>
      <c r="NQ56" s="761">
        <f t="shared" si="22"/>
        <v>5.1873840445269</v>
      </c>
      <c r="NR56" s="739">
        <f ca="1" t="shared" si="23"/>
        <v>7.8239470093071</v>
      </c>
      <c r="NS56" s="739">
        <f t="shared" si="24"/>
        <v>1617</v>
      </c>
      <c r="NT56" s="743"/>
      <c r="NU56" s="739">
        <f ca="1" t="shared" si="25"/>
        <v>519.917355371901</v>
      </c>
      <c r="NV56" s="769">
        <f ca="1" t="shared" si="26"/>
        <v>17.3305785123967</v>
      </c>
      <c r="NW56" s="769">
        <f ca="1" t="shared" si="27"/>
        <v>93.3032904148784</v>
      </c>
      <c r="NX56" s="743"/>
      <c r="NY56" s="743"/>
      <c r="NZ56" s="743"/>
      <c r="OA56" s="743"/>
      <c r="OB56" s="743"/>
      <c r="OC56" s="743"/>
      <c r="OD56" s="743"/>
      <c r="OE56" s="743">
        <f t="shared" si="28"/>
        <v>0</v>
      </c>
      <c r="OF56" s="743">
        <f t="shared" si="29"/>
        <v>0</v>
      </c>
      <c r="OG56" s="743">
        <f t="shared" si="30"/>
        <v>0</v>
      </c>
      <c r="OH56" s="743">
        <f t="shared" si="31"/>
        <v>0</v>
      </c>
      <c r="OI56" s="743">
        <f t="shared" si="32"/>
        <v>0</v>
      </c>
      <c r="OJ56" s="739">
        <f t="shared" si="33"/>
        <v>0</v>
      </c>
      <c r="OK56" s="739">
        <f t="shared" si="34"/>
        <v>0</v>
      </c>
      <c r="OL56" s="739">
        <f t="shared" si="35"/>
        <v>0</v>
      </c>
      <c r="OM56" s="739">
        <f t="shared" si="36"/>
        <v>0</v>
      </c>
      <c r="ON56" s="739">
        <f t="shared" si="37"/>
        <v>778</v>
      </c>
      <c r="OO56" s="739">
        <f t="shared" si="38"/>
        <v>1184</v>
      </c>
      <c r="OP56" s="739"/>
      <c r="OQ56" s="739">
        <f t="shared" si="39"/>
        <v>1952</v>
      </c>
      <c r="OR56" s="739">
        <f t="shared" si="40"/>
        <v>3914</v>
      </c>
      <c r="OS56" s="739">
        <f t="shared" si="41"/>
        <v>0</v>
      </c>
      <c r="OT56" s="739">
        <f t="shared" si="42"/>
        <v>-280</v>
      </c>
      <c r="OU56" s="743"/>
      <c r="OV56" s="743"/>
      <c r="OW56" s="743"/>
      <c r="OX56" s="743"/>
      <c r="OY56" s="743"/>
      <c r="OZ56" s="743"/>
      <c r="PA56" s="743"/>
      <c r="PB56" s="743"/>
      <c r="PC56" s="743"/>
      <c r="PD56" s="743"/>
      <c r="PE56" s="743"/>
      <c r="PF56" s="743"/>
      <c r="PG56" s="743"/>
    </row>
    <row r="57" s="28" customFormat="1" customHeight="1" spans="1:423">
      <c r="A57" s="122" t="s">
        <v>1610</v>
      </c>
      <c r="B57" s="415" t="s">
        <v>1626</v>
      </c>
      <c r="C57" s="122" t="s">
        <v>1917</v>
      </c>
      <c r="D57" s="95" t="s">
        <v>3784</v>
      </c>
      <c r="E57" s="418" t="s">
        <v>1396</v>
      </c>
      <c r="F57" s="104" t="s">
        <v>1922</v>
      </c>
      <c r="G57" s="416" t="s">
        <v>3786</v>
      </c>
      <c r="H57" s="98" t="s">
        <v>1924</v>
      </c>
      <c r="I57" s="99"/>
      <c r="J57" s="114"/>
      <c r="K57" s="456"/>
      <c r="L57" s="150">
        <f t="shared" si="8"/>
        <v>2218</v>
      </c>
      <c r="M57" s="151">
        <f t="shared" si="9"/>
        <v>2218</v>
      </c>
      <c r="N57" s="455"/>
      <c r="O57" s="37"/>
      <c r="P57" s="36"/>
      <c r="Q57" s="33">
        <f t="shared" si="10"/>
        <v>0</v>
      </c>
      <c r="R57" s="34">
        <f t="shared" si="11"/>
        <v>6000</v>
      </c>
      <c r="S57" s="346"/>
      <c r="T57" s="346"/>
      <c r="U57" s="346"/>
      <c r="V57" s="346"/>
      <c r="W57" s="346"/>
      <c r="X57" s="347"/>
      <c r="Y57" s="348"/>
      <c r="Z57" s="348"/>
      <c r="AA57" s="348"/>
      <c r="AB57" s="348"/>
      <c r="AC57" s="506"/>
      <c r="AD57" s="348"/>
      <c r="AE57" s="348"/>
      <c r="AF57" s="346"/>
      <c r="AG57" s="346"/>
      <c r="AH57" s="346"/>
      <c r="AI57" s="346"/>
      <c r="AJ57" s="346"/>
      <c r="AK57" s="346"/>
      <c r="AL57" s="346"/>
      <c r="AM57" s="346"/>
      <c r="AN57" s="346"/>
      <c r="AO57" s="346"/>
      <c r="AP57" s="346">
        <v>3000</v>
      </c>
      <c r="AQ57" s="346"/>
      <c r="AR57" s="346"/>
      <c r="AS57" s="346"/>
      <c r="AT57" s="346"/>
      <c r="AU57" s="346">
        <v>3000</v>
      </c>
      <c r="AV57" s="346"/>
      <c r="AW57" s="346"/>
      <c r="AX57" s="346"/>
      <c r="AY57" s="349"/>
      <c r="AZ57" s="48"/>
      <c r="BA57" s="48"/>
      <c r="BB57" s="48"/>
      <c r="BC57" s="48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354"/>
      <c r="BT57" s="354"/>
      <c r="BU57" s="354"/>
      <c r="BV57" s="354"/>
      <c r="BW57" s="354"/>
      <c r="BX57" s="354"/>
      <c r="BY57" s="354"/>
      <c r="BZ57" s="354"/>
      <c r="CA57" s="354"/>
      <c r="CB57" s="354"/>
      <c r="CC57" s="354"/>
      <c r="CD57" s="354"/>
      <c r="CE57" s="354"/>
      <c r="CF57" s="354"/>
      <c r="CG57" s="354">
        <v>58</v>
      </c>
      <c r="CH57" s="354">
        <v>48</v>
      </c>
      <c r="CI57" s="354"/>
      <c r="CJ57" s="354"/>
      <c r="CK57" s="354"/>
      <c r="CL57" s="354">
        <v>48</v>
      </c>
      <c r="CM57" s="354"/>
      <c r="CN57" s="354"/>
      <c r="CO57" s="354"/>
      <c r="CP57" s="358"/>
      <c r="CQ57" s="48"/>
      <c r="CR57" s="354"/>
      <c r="CS57" s="354"/>
      <c r="CT57" s="355"/>
      <c r="CU57" s="354"/>
      <c r="CV57" s="354"/>
      <c r="CW57" s="354"/>
      <c r="CX57" s="354"/>
      <c r="CY57" s="354"/>
      <c r="CZ57" s="354"/>
      <c r="DA57" s="356"/>
      <c r="DB57" s="356"/>
      <c r="DC57" s="356"/>
      <c r="DD57" s="356"/>
      <c r="DE57" s="356"/>
      <c r="DF57" s="356"/>
      <c r="DG57" s="356"/>
      <c r="DH57" s="356"/>
      <c r="DI57" s="356"/>
      <c r="DJ57" s="356"/>
      <c r="DK57" s="354"/>
      <c r="DL57" s="354"/>
      <c r="DM57" s="354"/>
      <c r="DN57" s="354"/>
      <c r="DO57" s="354"/>
      <c r="DP57" s="354"/>
      <c r="DQ57" s="354">
        <v>12</v>
      </c>
      <c r="DR57" s="354"/>
      <c r="DS57" s="354"/>
      <c r="DT57" s="354"/>
      <c r="DU57" s="354">
        <v>22</v>
      </c>
      <c r="DV57" s="354"/>
      <c r="DW57" s="354"/>
      <c r="DX57" s="354"/>
      <c r="DY57" s="354"/>
      <c r="DZ57" s="357"/>
      <c r="EA57" s="356"/>
      <c r="EB57" s="356"/>
      <c r="EC57" s="356"/>
      <c r="ED57" s="356"/>
      <c r="EE57" s="358"/>
      <c r="EF57" s="48"/>
      <c r="EG57" s="46"/>
      <c r="EH57" s="46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8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354"/>
      <c r="FR57" s="354"/>
      <c r="FS57" s="354"/>
      <c r="FT57" s="354"/>
      <c r="FU57" s="354"/>
      <c r="FV57" s="354"/>
      <c r="FW57" s="354"/>
      <c r="FX57" s="354"/>
      <c r="FY57" s="354"/>
      <c r="FZ57" s="354"/>
      <c r="GA57" s="354"/>
      <c r="GB57" s="354"/>
      <c r="GC57" s="354"/>
      <c r="GD57" s="354"/>
      <c r="GE57" s="354"/>
      <c r="GF57" s="354"/>
      <c r="GG57" s="354"/>
      <c r="GH57" s="354"/>
      <c r="GI57" s="354"/>
      <c r="GJ57" s="354"/>
      <c r="GK57" s="354"/>
      <c r="GL57" s="354"/>
      <c r="GM57" s="354"/>
      <c r="GN57" s="354"/>
      <c r="GO57" s="354"/>
      <c r="GP57" s="354"/>
      <c r="GQ57" s="354"/>
      <c r="GR57" s="354"/>
      <c r="GS57" s="354"/>
      <c r="GT57" s="354"/>
      <c r="GU57" s="354"/>
      <c r="GV57" s="354"/>
      <c r="GW57" s="354"/>
      <c r="GX57" s="354"/>
      <c r="GY57" s="354"/>
      <c r="GZ57" s="354"/>
      <c r="HA57" s="354"/>
      <c r="HB57" s="354"/>
      <c r="HC57" s="354"/>
      <c r="HD57" s="354"/>
      <c r="HE57" s="354">
        <v>480</v>
      </c>
      <c r="HF57" s="354"/>
      <c r="HG57" s="354"/>
      <c r="HH57" s="354"/>
      <c r="HI57" s="354"/>
      <c r="HJ57" s="354">
        <v>200</v>
      </c>
      <c r="HK57" s="354"/>
      <c r="HL57" s="354">
        <v>48</v>
      </c>
      <c r="HM57" s="354"/>
      <c r="HN57" s="354"/>
      <c r="HO57" s="354"/>
      <c r="HP57" s="354"/>
      <c r="HQ57" s="354"/>
      <c r="HR57" s="354"/>
      <c r="HS57" s="354"/>
      <c r="HT57" s="354"/>
      <c r="HU57" s="354"/>
      <c r="HV57" s="354">
        <v>384</v>
      </c>
      <c r="HW57" s="354">
        <v>200</v>
      </c>
      <c r="HX57" s="354"/>
      <c r="HY57" s="354">
        <v>200</v>
      </c>
      <c r="HZ57" s="354"/>
      <c r="IA57" s="354"/>
      <c r="IB57" s="354">
        <v>384</v>
      </c>
      <c r="IC57" s="354"/>
      <c r="ID57" s="354">
        <v>192</v>
      </c>
      <c r="IE57" s="354">
        <v>400</v>
      </c>
      <c r="IF57" s="354">
        <v>384</v>
      </c>
      <c r="IG57" s="354">
        <v>192</v>
      </c>
      <c r="IH57" s="354"/>
      <c r="II57" s="354"/>
      <c r="IJ57" s="354"/>
      <c r="IK57" s="354"/>
      <c r="IL57" s="354">
        <v>400</v>
      </c>
      <c r="IM57" s="354"/>
      <c r="IN57" s="354"/>
      <c r="IO57" s="354"/>
      <c r="IP57" s="354"/>
      <c r="IQ57" s="354"/>
      <c r="IR57" s="50"/>
      <c r="IS57" s="47"/>
      <c r="IT57" s="47"/>
      <c r="IU57" s="47"/>
      <c r="IV57" s="47"/>
      <c r="IW57" s="47"/>
      <c r="IX57" s="47"/>
      <c r="IY57" s="47"/>
      <c r="IZ57" s="47"/>
      <c r="JA57" s="47"/>
      <c r="JB57" s="47"/>
      <c r="JC57" s="47"/>
      <c r="JD57" s="47"/>
      <c r="JE57" s="651"/>
      <c r="JF57" s="47"/>
      <c r="JG57" s="47"/>
      <c r="JH57" s="47"/>
      <c r="JI57" s="47"/>
      <c r="JJ57" s="47"/>
      <c r="JK57" s="47"/>
      <c r="JL57" s="354"/>
      <c r="JM57" s="354"/>
      <c r="JN57" s="354"/>
      <c r="JO57" s="354"/>
      <c r="JP57" s="354"/>
      <c r="JQ57" s="354"/>
      <c r="JR57" s="354"/>
      <c r="JS57" s="354"/>
      <c r="JT57" s="354"/>
      <c r="JU57" s="354"/>
      <c r="JV57" s="354"/>
      <c r="JW57" s="354"/>
      <c r="JX57" s="354"/>
      <c r="JY57" s="354"/>
      <c r="JZ57" s="354"/>
      <c r="KA57" s="354"/>
      <c r="KB57" s="354"/>
      <c r="KC57" s="354"/>
      <c r="KD57" s="354"/>
      <c r="KE57" s="354"/>
      <c r="KF57" s="354"/>
      <c r="KG57" s="354"/>
      <c r="KH57" s="354"/>
      <c r="KI57" s="354"/>
      <c r="KJ57" s="354"/>
      <c r="KK57" s="354"/>
      <c r="KL57" s="354"/>
      <c r="KM57" s="354"/>
      <c r="KN57" s="354"/>
      <c r="KO57" s="354"/>
      <c r="KP57" s="354"/>
      <c r="KQ57" s="354"/>
      <c r="KR57" s="354"/>
      <c r="KS57" s="354"/>
      <c r="KT57" s="354"/>
      <c r="KU57" s="354"/>
      <c r="KV57" s="51"/>
      <c r="KW57" s="47"/>
      <c r="KX57" s="47"/>
      <c r="KY57" s="47"/>
      <c r="KZ57" s="47"/>
      <c r="LA57" s="47"/>
      <c r="LB57" s="47"/>
      <c r="LC57" s="47"/>
      <c r="LD57" s="361"/>
      <c r="LE57" s="361"/>
      <c r="LF57" s="361"/>
      <c r="LG57" s="361"/>
      <c r="LH57" s="361"/>
      <c r="LI57" s="361"/>
      <c r="LJ57" s="361"/>
      <c r="LK57" s="361"/>
      <c r="LL57" s="361"/>
      <c r="LM57" s="361"/>
      <c r="LN57" s="361"/>
      <c r="LO57" s="361"/>
      <c r="LP57" s="354">
        <v>50</v>
      </c>
      <c r="LQ57" s="356"/>
      <c r="LR57" s="356"/>
      <c r="LS57" s="356"/>
      <c r="LT57" s="356"/>
      <c r="LU57" s="356"/>
      <c r="LV57" s="354">
        <v>80</v>
      </c>
      <c r="LW57" s="362"/>
      <c r="LX57" s="354"/>
      <c r="LY57" s="354"/>
      <c r="LZ57" s="354"/>
      <c r="MA57" s="354"/>
      <c r="MB57" s="363"/>
      <c r="MC57" s="363"/>
      <c r="MD57" s="354"/>
      <c r="ME57" s="354"/>
      <c r="MF57" s="354"/>
      <c r="MG57" s="354"/>
      <c r="MH57" s="354"/>
      <c r="MI57" s="354"/>
      <c r="MJ57" s="354"/>
      <c r="MK57" s="354"/>
      <c r="ML57" s="354"/>
      <c r="MM57" s="354"/>
      <c r="MN57" s="354"/>
      <c r="MO57" s="354"/>
      <c r="MP57" s="354"/>
      <c r="MQ57" s="354"/>
      <c r="MR57" s="354"/>
      <c r="MS57" s="51"/>
      <c r="MT57" s="364">
        <f t="shared" si="12"/>
        <v>3464</v>
      </c>
      <c r="MU57" s="365">
        <f t="shared" si="13"/>
        <v>130</v>
      </c>
      <c r="MV57" s="366">
        <f t="shared" si="14"/>
        <v>3594</v>
      </c>
      <c r="MW57" s="365"/>
      <c r="MX57" s="365"/>
      <c r="MY57" s="54"/>
      <c r="MZ57" s="709">
        <v>4.99</v>
      </c>
      <c r="NA57" s="709">
        <v>1.25</v>
      </c>
      <c r="NB57" s="709">
        <f t="shared" si="15"/>
        <v>4492.5</v>
      </c>
      <c r="NC57" s="711"/>
      <c r="ND57" s="711">
        <v>4.6</v>
      </c>
      <c r="NE57" s="738">
        <f t="shared" si="44"/>
        <v>0.450746268656716</v>
      </c>
      <c r="NF57" s="743"/>
      <c r="NG57" s="743">
        <v>3000</v>
      </c>
      <c r="NH57" s="743"/>
      <c r="NI57" s="740">
        <f t="shared" si="17"/>
        <v>10202.8</v>
      </c>
      <c r="NJ57" s="738"/>
      <c r="NK57" s="745">
        <v>44835</v>
      </c>
      <c r="NL57" s="746">
        <v>44835</v>
      </c>
      <c r="NM57" s="739">
        <f ca="1" t="shared" si="19"/>
        <v>8.06666666666667</v>
      </c>
      <c r="NN57" s="739">
        <f ca="1" t="shared" si="20"/>
        <v>242</v>
      </c>
      <c r="NO57" s="743"/>
      <c r="NP57" s="739">
        <f t="shared" si="21"/>
        <v>3594</v>
      </c>
      <c r="NQ57" s="761">
        <f t="shared" si="22"/>
        <v>3.24075743913436</v>
      </c>
      <c r="NR57" s="739">
        <f ca="1" t="shared" si="23"/>
        <v>4.88791927803323</v>
      </c>
      <c r="NS57" s="739">
        <f t="shared" si="24"/>
        <v>2218</v>
      </c>
      <c r="NT57" s="743"/>
      <c r="NU57" s="739">
        <f ca="1" t="shared" si="25"/>
        <v>445.537190082645</v>
      </c>
      <c r="NV57" s="769">
        <f ca="1" t="shared" si="26"/>
        <v>14.8512396694215</v>
      </c>
      <c r="NW57" s="769">
        <f ca="1" t="shared" si="27"/>
        <v>149.347801892042</v>
      </c>
      <c r="NX57" s="743"/>
      <c r="NY57" s="743"/>
      <c r="NZ57" s="743"/>
      <c r="OA57" s="743"/>
      <c r="OB57" s="743"/>
      <c r="OC57" s="743"/>
      <c r="OD57" s="743"/>
      <c r="OE57" s="743">
        <f t="shared" si="28"/>
        <v>0</v>
      </c>
      <c r="OF57" s="743">
        <f t="shared" si="29"/>
        <v>0</v>
      </c>
      <c r="OG57" s="743">
        <f t="shared" si="30"/>
        <v>0</v>
      </c>
      <c r="OH57" s="743">
        <f t="shared" si="31"/>
        <v>0</v>
      </c>
      <c r="OI57" s="743">
        <f t="shared" si="32"/>
        <v>0</v>
      </c>
      <c r="OJ57" s="739">
        <f t="shared" si="33"/>
        <v>0</v>
      </c>
      <c r="OK57" s="739">
        <f t="shared" si="34"/>
        <v>0</v>
      </c>
      <c r="OL57" s="739">
        <f t="shared" si="35"/>
        <v>0</v>
      </c>
      <c r="OM57" s="739">
        <f t="shared" si="36"/>
        <v>0</v>
      </c>
      <c r="ON57" s="739">
        <f t="shared" si="37"/>
        <v>578</v>
      </c>
      <c r="OO57" s="739">
        <f t="shared" si="38"/>
        <v>984</v>
      </c>
      <c r="OP57" s="739"/>
      <c r="OQ57" s="739">
        <f t="shared" si="39"/>
        <v>1952</v>
      </c>
      <c r="OR57" s="739">
        <f t="shared" si="40"/>
        <v>3514</v>
      </c>
      <c r="OS57" s="739">
        <f t="shared" si="41"/>
        <v>0</v>
      </c>
      <c r="OT57" s="739">
        <f t="shared" si="42"/>
        <v>-80</v>
      </c>
      <c r="OU57" s="743"/>
      <c r="OV57" s="743"/>
      <c r="OW57" s="743"/>
      <c r="OX57" s="743"/>
      <c r="OY57" s="743"/>
      <c r="OZ57" s="743"/>
      <c r="PA57" s="743"/>
      <c r="PB57" s="743"/>
      <c r="PC57" s="743"/>
      <c r="PD57" s="743"/>
      <c r="PE57" s="743"/>
      <c r="PF57" s="743"/>
      <c r="PG57" s="743"/>
    </row>
    <row r="58" s="28" customFormat="1" customHeight="1" spans="1:423">
      <c r="A58" s="122" t="s">
        <v>1610</v>
      </c>
      <c r="B58" s="415" t="s">
        <v>1626</v>
      </c>
      <c r="C58" s="122" t="s">
        <v>1917</v>
      </c>
      <c r="D58" s="95" t="s">
        <v>3784</v>
      </c>
      <c r="E58" s="418" t="s">
        <v>1396</v>
      </c>
      <c r="F58" s="104" t="s">
        <v>1925</v>
      </c>
      <c r="G58" s="416" t="s">
        <v>3787</v>
      </c>
      <c r="H58" s="98" t="s">
        <v>1927</v>
      </c>
      <c r="I58" s="99"/>
      <c r="J58" s="114"/>
      <c r="K58" s="456"/>
      <c r="L58" s="150">
        <f t="shared" si="8"/>
        <v>2017</v>
      </c>
      <c r="M58" s="151">
        <f t="shared" si="9"/>
        <v>2017</v>
      </c>
      <c r="N58" s="455"/>
      <c r="O58" s="37"/>
      <c r="P58" s="36"/>
      <c r="Q58" s="33">
        <f t="shared" si="10"/>
        <v>0</v>
      </c>
      <c r="R58" s="34">
        <f t="shared" si="11"/>
        <v>6000</v>
      </c>
      <c r="S58" s="346"/>
      <c r="T58" s="346"/>
      <c r="U58" s="346"/>
      <c r="V58" s="346"/>
      <c r="W58" s="346"/>
      <c r="X58" s="347"/>
      <c r="Y58" s="348"/>
      <c r="Z58" s="348"/>
      <c r="AA58" s="348"/>
      <c r="AB58" s="348"/>
      <c r="AC58" s="506"/>
      <c r="AD58" s="348"/>
      <c r="AE58" s="348"/>
      <c r="AF58" s="346"/>
      <c r="AG58" s="346"/>
      <c r="AH58" s="346"/>
      <c r="AI58" s="346"/>
      <c r="AJ58" s="346"/>
      <c r="AK58" s="346"/>
      <c r="AL58" s="346"/>
      <c r="AM58" s="346"/>
      <c r="AN58" s="346"/>
      <c r="AO58" s="346"/>
      <c r="AP58" s="346">
        <v>3000</v>
      </c>
      <c r="AQ58" s="346"/>
      <c r="AR58" s="346"/>
      <c r="AS58" s="346"/>
      <c r="AT58" s="346"/>
      <c r="AU58" s="346">
        <v>3000</v>
      </c>
      <c r="AV58" s="346"/>
      <c r="AW58" s="346"/>
      <c r="AX58" s="346"/>
      <c r="AY58" s="349"/>
      <c r="AZ58" s="48"/>
      <c r="BA58" s="48"/>
      <c r="BB58" s="48"/>
      <c r="BC58" s="48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354"/>
      <c r="BT58" s="354"/>
      <c r="BU58" s="354"/>
      <c r="BV58" s="354"/>
      <c r="BW58" s="354"/>
      <c r="BX58" s="354"/>
      <c r="BY58" s="354"/>
      <c r="BZ58" s="354"/>
      <c r="CA58" s="354"/>
      <c r="CB58" s="354"/>
      <c r="CC58" s="354"/>
      <c r="CD58" s="354"/>
      <c r="CE58" s="354"/>
      <c r="CF58" s="354"/>
      <c r="CG58" s="354">
        <v>58</v>
      </c>
      <c r="CH58" s="354">
        <v>48</v>
      </c>
      <c r="CI58" s="354"/>
      <c r="CJ58" s="354"/>
      <c r="CK58" s="354"/>
      <c r="CL58" s="354">
        <v>48</v>
      </c>
      <c r="CM58" s="354"/>
      <c r="CN58" s="354"/>
      <c r="CO58" s="354"/>
      <c r="CP58" s="358"/>
      <c r="CQ58" s="48"/>
      <c r="CR58" s="354"/>
      <c r="CS58" s="354"/>
      <c r="CT58" s="355"/>
      <c r="CU58" s="354"/>
      <c r="CV58" s="354"/>
      <c r="CW58" s="354"/>
      <c r="CX58" s="354"/>
      <c r="CY58" s="354"/>
      <c r="CZ58" s="354"/>
      <c r="DA58" s="356"/>
      <c r="DB58" s="356"/>
      <c r="DC58" s="356"/>
      <c r="DD58" s="356"/>
      <c r="DE58" s="356"/>
      <c r="DF58" s="356"/>
      <c r="DG58" s="356"/>
      <c r="DH58" s="356"/>
      <c r="DI58" s="356"/>
      <c r="DJ58" s="356"/>
      <c r="DK58" s="354"/>
      <c r="DL58" s="354"/>
      <c r="DM58" s="354"/>
      <c r="DN58" s="354"/>
      <c r="DO58" s="354"/>
      <c r="DP58" s="354"/>
      <c r="DQ58" s="354">
        <v>12</v>
      </c>
      <c r="DR58" s="354"/>
      <c r="DS58" s="354">
        <v>1</v>
      </c>
      <c r="DT58" s="354"/>
      <c r="DU58" s="354">
        <v>22</v>
      </c>
      <c r="DV58" s="354"/>
      <c r="DW58" s="354"/>
      <c r="DX58" s="354"/>
      <c r="DY58" s="354"/>
      <c r="DZ58" s="357"/>
      <c r="EA58" s="356"/>
      <c r="EB58" s="356"/>
      <c r="EC58" s="356"/>
      <c r="ED58" s="356"/>
      <c r="EE58" s="358"/>
      <c r="EF58" s="48"/>
      <c r="EG58" s="46"/>
      <c r="EH58" s="46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8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354"/>
      <c r="FR58" s="354"/>
      <c r="FS58" s="354"/>
      <c r="FT58" s="354"/>
      <c r="FU58" s="354"/>
      <c r="FV58" s="354"/>
      <c r="FW58" s="354"/>
      <c r="FX58" s="354"/>
      <c r="FY58" s="354"/>
      <c r="FZ58" s="354"/>
      <c r="GA58" s="354"/>
      <c r="GB58" s="354"/>
      <c r="GC58" s="354"/>
      <c r="GD58" s="354"/>
      <c r="GE58" s="354"/>
      <c r="GF58" s="354"/>
      <c r="GG58" s="354"/>
      <c r="GH58" s="354"/>
      <c r="GI58" s="354"/>
      <c r="GJ58" s="354"/>
      <c r="GK58" s="354"/>
      <c r="GL58" s="354"/>
      <c r="GM58" s="354"/>
      <c r="GN58" s="354"/>
      <c r="GO58" s="354"/>
      <c r="GP58" s="354"/>
      <c r="GQ58" s="354"/>
      <c r="GR58" s="354"/>
      <c r="GS58" s="354"/>
      <c r="GT58" s="354"/>
      <c r="GU58" s="354"/>
      <c r="GV58" s="354"/>
      <c r="GW58" s="354"/>
      <c r="GX58" s="354"/>
      <c r="GY58" s="354"/>
      <c r="GZ58" s="354"/>
      <c r="HA58" s="354"/>
      <c r="HB58" s="354"/>
      <c r="HC58" s="354"/>
      <c r="HD58" s="354"/>
      <c r="HE58" s="354">
        <v>680</v>
      </c>
      <c r="HF58" s="354"/>
      <c r="HG58" s="354"/>
      <c r="HH58" s="354"/>
      <c r="HI58" s="354"/>
      <c r="HJ58" s="354"/>
      <c r="HK58" s="354"/>
      <c r="HL58" s="354">
        <v>48</v>
      </c>
      <c r="HM58" s="354"/>
      <c r="HN58" s="354"/>
      <c r="HO58" s="354"/>
      <c r="HP58" s="354"/>
      <c r="HQ58" s="354"/>
      <c r="HR58" s="354"/>
      <c r="HS58" s="354"/>
      <c r="HT58" s="354"/>
      <c r="HU58" s="354"/>
      <c r="HV58" s="354">
        <v>384</v>
      </c>
      <c r="HW58" s="354">
        <v>200</v>
      </c>
      <c r="HX58" s="354"/>
      <c r="HY58" s="354"/>
      <c r="HZ58" s="354"/>
      <c r="IA58" s="354"/>
      <c r="IB58" s="354">
        <v>384</v>
      </c>
      <c r="IC58" s="354"/>
      <c r="ID58" s="354">
        <v>192</v>
      </c>
      <c r="IE58" s="354">
        <v>400</v>
      </c>
      <c r="IF58" s="354">
        <v>384</v>
      </c>
      <c r="IG58" s="354">
        <v>192</v>
      </c>
      <c r="IH58" s="354"/>
      <c r="II58" s="354"/>
      <c r="IJ58" s="354"/>
      <c r="IK58" s="354"/>
      <c r="IL58" s="354">
        <v>400</v>
      </c>
      <c r="IM58" s="354"/>
      <c r="IN58" s="354"/>
      <c r="IO58" s="354">
        <v>200</v>
      </c>
      <c r="IP58" s="354"/>
      <c r="IQ58" s="354">
        <v>200</v>
      </c>
      <c r="IR58" s="50"/>
      <c r="IS58" s="47"/>
      <c r="IT58" s="47"/>
      <c r="IU58" s="47"/>
      <c r="IV58" s="47"/>
      <c r="IW58" s="47"/>
      <c r="IX58" s="47"/>
      <c r="IY58" s="47"/>
      <c r="IZ58" s="47"/>
      <c r="JA58" s="47"/>
      <c r="JB58" s="47"/>
      <c r="JC58" s="47"/>
      <c r="JD58" s="47"/>
      <c r="JE58" s="651"/>
      <c r="JF58" s="47"/>
      <c r="JG58" s="47"/>
      <c r="JH58" s="47"/>
      <c r="JI58" s="47"/>
      <c r="JJ58" s="47"/>
      <c r="JK58" s="47"/>
      <c r="JL58" s="354"/>
      <c r="JM58" s="354"/>
      <c r="JN58" s="354"/>
      <c r="JO58" s="354"/>
      <c r="JP58" s="354"/>
      <c r="JQ58" s="354"/>
      <c r="JR58" s="354"/>
      <c r="JS58" s="354"/>
      <c r="JT58" s="354"/>
      <c r="JU58" s="354"/>
      <c r="JV58" s="354"/>
      <c r="JW58" s="354"/>
      <c r="JX58" s="354"/>
      <c r="JY58" s="354"/>
      <c r="JZ58" s="354"/>
      <c r="KA58" s="354"/>
      <c r="KB58" s="354"/>
      <c r="KC58" s="354"/>
      <c r="KD58" s="354"/>
      <c r="KE58" s="354"/>
      <c r="KF58" s="354"/>
      <c r="KG58" s="354"/>
      <c r="KH58" s="354"/>
      <c r="KI58" s="354"/>
      <c r="KJ58" s="354"/>
      <c r="KK58" s="354"/>
      <c r="KL58" s="354"/>
      <c r="KM58" s="354"/>
      <c r="KN58" s="354"/>
      <c r="KO58" s="354"/>
      <c r="KP58" s="354"/>
      <c r="KQ58" s="354"/>
      <c r="KR58" s="354"/>
      <c r="KS58" s="354"/>
      <c r="KT58" s="354"/>
      <c r="KU58" s="354"/>
      <c r="KV58" s="51"/>
      <c r="KW58" s="47"/>
      <c r="KX58" s="47"/>
      <c r="KY58" s="47"/>
      <c r="KZ58" s="47"/>
      <c r="LA58" s="47"/>
      <c r="LB58" s="47"/>
      <c r="LC58" s="47"/>
      <c r="LD58" s="361"/>
      <c r="LE58" s="361"/>
      <c r="LF58" s="361"/>
      <c r="LG58" s="361"/>
      <c r="LH58" s="361"/>
      <c r="LI58" s="361"/>
      <c r="LJ58" s="361"/>
      <c r="LK58" s="361"/>
      <c r="LL58" s="361"/>
      <c r="LM58" s="361"/>
      <c r="LN58" s="361"/>
      <c r="LO58" s="361"/>
      <c r="LP58" s="354">
        <v>50</v>
      </c>
      <c r="LQ58" s="356"/>
      <c r="LR58" s="356"/>
      <c r="LS58" s="356"/>
      <c r="LT58" s="356"/>
      <c r="LU58" s="356"/>
      <c r="LV58" s="354">
        <v>80</v>
      </c>
      <c r="LW58" s="362"/>
      <c r="LX58" s="354"/>
      <c r="LY58" s="354"/>
      <c r="LZ58" s="354"/>
      <c r="MA58" s="354"/>
      <c r="MB58" s="363"/>
      <c r="MC58" s="363"/>
      <c r="MD58" s="354"/>
      <c r="ME58" s="354"/>
      <c r="MF58" s="354"/>
      <c r="MG58" s="354"/>
      <c r="MH58" s="354"/>
      <c r="MI58" s="354"/>
      <c r="MJ58" s="354"/>
      <c r="MK58" s="354"/>
      <c r="ML58" s="354"/>
      <c r="MM58" s="354"/>
      <c r="MN58" s="354"/>
      <c r="MO58" s="354"/>
      <c r="MP58" s="354"/>
      <c r="MQ58" s="354"/>
      <c r="MR58" s="354"/>
      <c r="MS58" s="51"/>
      <c r="MT58" s="364">
        <f t="shared" si="12"/>
        <v>3664</v>
      </c>
      <c r="MU58" s="365">
        <f t="shared" si="13"/>
        <v>130</v>
      </c>
      <c r="MV58" s="366">
        <f t="shared" si="14"/>
        <v>3794</v>
      </c>
      <c r="MW58" s="365"/>
      <c r="MX58" s="365"/>
      <c r="MY58" s="54"/>
      <c r="MZ58" s="709">
        <v>4.99</v>
      </c>
      <c r="NA58" s="709">
        <v>1.25</v>
      </c>
      <c r="NB58" s="709">
        <f t="shared" si="15"/>
        <v>4742.5</v>
      </c>
      <c r="NC58" s="711"/>
      <c r="ND58" s="711">
        <v>4.6</v>
      </c>
      <c r="NE58" s="738">
        <f t="shared" si="44"/>
        <v>0.450746268656716</v>
      </c>
      <c r="NF58" s="743"/>
      <c r="NG58" s="743">
        <v>3000</v>
      </c>
      <c r="NH58" s="743"/>
      <c r="NI58" s="740">
        <f t="shared" si="17"/>
        <v>9278.2</v>
      </c>
      <c r="NJ58" s="738"/>
      <c r="NK58" s="745">
        <v>44835</v>
      </c>
      <c r="NL58" s="746">
        <v>44835</v>
      </c>
      <c r="NM58" s="739">
        <f ca="1" t="shared" si="19"/>
        <v>8.06666666666667</v>
      </c>
      <c r="NN58" s="739">
        <f ca="1" t="shared" si="20"/>
        <v>242</v>
      </c>
      <c r="NO58" s="743"/>
      <c r="NP58" s="739">
        <f t="shared" si="21"/>
        <v>3794</v>
      </c>
      <c r="NQ58" s="761">
        <f t="shared" si="22"/>
        <v>3.76202280614774</v>
      </c>
      <c r="NR58" s="739">
        <f ca="1" t="shared" si="23"/>
        <v>5.67412530679308</v>
      </c>
      <c r="NS58" s="739">
        <f t="shared" si="24"/>
        <v>2017</v>
      </c>
      <c r="NT58" s="743"/>
      <c r="NU58" s="739">
        <f ca="1" t="shared" si="25"/>
        <v>470.330578512397</v>
      </c>
      <c r="NV58" s="769">
        <f ca="1" t="shared" si="26"/>
        <v>15.6776859504132</v>
      </c>
      <c r="NW58" s="769">
        <f ca="1" t="shared" si="27"/>
        <v>128.654190827623</v>
      </c>
      <c r="NX58" s="743"/>
      <c r="NY58" s="743"/>
      <c r="NZ58" s="743"/>
      <c r="OA58" s="743"/>
      <c r="OB58" s="743"/>
      <c r="OC58" s="743"/>
      <c r="OD58" s="743"/>
      <c r="OE58" s="743">
        <f t="shared" si="28"/>
        <v>0</v>
      </c>
      <c r="OF58" s="743">
        <f t="shared" si="29"/>
        <v>0</v>
      </c>
      <c r="OG58" s="743">
        <f t="shared" si="30"/>
        <v>0</v>
      </c>
      <c r="OH58" s="743">
        <f t="shared" si="31"/>
        <v>0</v>
      </c>
      <c r="OI58" s="743">
        <f t="shared" si="32"/>
        <v>0</v>
      </c>
      <c r="OJ58" s="739">
        <f t="shared" si="33"/>
        <v>0</v>
      </c>
      <c r="OK58" s="739">
        <f t="shared" si="34"/>
        <v>0</v>
      </c>
      <c r="OL58" s="739">
        <f t="shared" si="35"/>
        <v>0</v>
      </c>
      <c r="OM58" s="739">
        <f t="shared" si="36"/>
        <v>0</v>
      </c>
      <c r="ON58" s="739">
        <f t="shared" si="37"/>
        <v>778</v>
      </c>
      <c r="OO58" s="739">
        <f t="shared" si="38"/>
        <v>584</v>
      </c>
      <c r="OP58" s="739"/>
      <c r="OQ58" s="739">
        <f t="shared" si="39"/>
        <v>1952</v>
      </c>
      <c r="OR58" s="739">
        <f t="shared" si="40"/>
        <v>3314</v>
      </c>
      <c r="OS58" s="739">
        <f t="shared" si="41"/>
        <v>0</v>
      </c>
      <c r="OT58" s="739">
        <f t="shared" si="42"/>
        <v>-480</v>
      </c>
      <c r="OU58" s="743"/>
      <c r="OV58" s="743"/>
      <c r="OW58" s="743"/>
      <c r="OX58" s="743"/>
      <c r="OY58" s="743"/>
      <c r="OZ58" s="743"/>
      <c r="PA58" s="743"/>
      <c r="PB58" s="743"/>
      <c r="PC58" s="743"/>
      <c r="PD58" s="743"/>
      <c r="PE58" s="743"/>
      <c r="PF58" s="743"/>
      <c r="PG58" s="743"/>
    </row>
    <row r="59" s="28" customFormat="1" customHeight="1" spans="1:423">
      <c r="A59" s="122" t="s">
        <v>1610</v>
      </c>
      <c r="B59" s="415" t="s">
        <v>1626</v>
      </c>
      <c r="C59" s="122" t="s">
        <v>1917</v>
      </c>
      <c r="D59" s="95" t="s">
        <v>3784</v>
      </c>
      <c r="E59" s="418" t="s">
        <v>1396</v>
      </c>
      <c r="F59" s="104" t="s">
        <v>1928</v>
      </c>
      <c r="G59" s="416" t="s">
        <v>1929</v>
      </c>
      <c r="H59" s="98" t="s">
        <v>1930</v>
      </c>
      <c r="I59" s="99"/>
      <c r="J59" s="114"/>
      <c r="K59" s="456"/>
      <c r="L59" s="150">
        <f t="shared" si="8"/>
        <v>2218</v>
      </c>
      <c r="M59" s="151">
        <f t="shared" si="9"/>
        <v>2218</v>
      </c>
      <c r="N59" s="455"/>
      <c r="O59" s="37"/>
      <c r="P59" s="36"/>
      <c r="Q59" s="33">
        <f t="shared" si="10"/>
        <v>0</v>
      </c>
      <c r="R59" s="34">
        <f t="shared" si="11"/>
        <v>6000</v>
      </c>
      <c r="S59" s="346"/>
      <c r="T59" s="346"/>
      <c r="U59" s="346"/>
      <c r="V59" s="346"/>
      <c r="W59" s="346"/>
      <c r="X59" s="347"/>
      <c r="Y59" s="348"/>
      <c r="Z59" s="348"/>
      <c r="AA59" s="348"/>
      <c r="AB59" s="348"/>
      <c r="AC59" s="506"/>
      <c r="AD59" s="348"/>
      <c r="AE59" s="348"/>
      <c r="AF59" s="346"/>
      <c r="AG59" s="346"/>
      <c r="AH59" s="346"/>
      <c r="AI59" s="346"/>
      <c r="AJ59" s="346"/>
      <c r="AK59" s="346"/>
      <c r="AL59" s="346"/>
      <c r="AM59" s="346"/>
      <c r="AN59" s="346"/>
      <c r="AO59" s="346"/>
      <c r="AP59" s="346">
        <v>3000</v>
      </c>
      <c r="AQ59" s="346"/>
      <c r="AR59" s="346"/>
      <c r="AS59" s="346"/>
      <c r="AT59" s="346"/>
      <c r="AU59" s="346">
        <v>3000</v>
      </c>
      <c r="AV59" s="346"/>
      <c r="AW59" s="346"/>
      <c r="AX59" s="346"/>
      <c r="AY59" s="349"/>
      <c r="AZ59" s="48"/>
      <c r="BA59" s="48"/>
      <c r="BB59" s="48"/>
      <c r="BC59" s="48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354"/>
      <c r="BT59" s="354"/>
      <c r="BU59" s="354"/>
      <c r="BV59" s="354"/>
      <c r="BW59" s="354"/>
      <c r="BX59" s="354"/>
      <c r="BY59" s="354"/>
      <c r="BZ59" s="354"/>
      <c r="CA59" s="354"/>
      <c r="CB59" s="354"/>
      <c r="CC59" s="354"/>
      <c r="CD59" s="354"/>
      <c r="CE59" s="354"/>
      <c r="CF59" s="354"/>
      <c r="CG59" s="354">
        <v>58</v>
      </c>
      <c r="CH59" s="354">
        <v>48</v>
      </c>
      <c r="CI59" s="354"/>
      <c r="CJ59" s="354"/>
      <c r="CK59" s="354"/>
      <c r="CL59" s="354">
        <v>48</v>
      </c>
      <c r="CM59" s="354"/>
      <c r="CN59" s="354"/>
      <c r="CO59" s="354"/>
      <c r="CP59" s="358"/>
      <c r="CQ59" s="48"/>
      <c r="CR59" s="354"/>
      <c r="CS59" s="354"/>
      <c r="CT59" s="355"/>
      <c r="CU59" s="354"/>
      <c r="CV59" s="354"/>
      <c r="CW59" s="354"/>
      <c r="CX59" s="354"/>
      <c r="CY59" s="354"/>
      <c r="CZ59" s="354"/>
      <c r="DA59" s="356"/>
      <c r="DB59" s="356"/>
      <c r="DC59" s="356"/>
      <c r="DD59" s="356"/>
      <c r="DE59" s="356"/>
      <c r="DF59" s="356"/>
      <c r="DG59" s="356"/>
      <c r="DH59" s="356"/>
      <c r="DI59" s="356"/>
      <c r="DJ59" s="356"/>
      <c r="DK59" s="354"/>
      <c r="DL59" s="354"/>
      <c r="DM59" s="354"/>
      <c r="DN59" s="354"/>
      <c r="DO59" s="354"/>
      <c r="DP59" s="354"/>
      <c r="DQ59" s="354">
        <v>12</v>
      </c>
      <c r="DR59" s="354"/>
      <c r="DS59" s="354"/>
      <c r="DT59" s="354"/>
      <c r="DU59" s="354">
        <v>22</v>
      </c>
      <c r="DV59" s="354"/>
      <c r="DW59" s="354"/>
      <c r="DX59" s="354"/>
      <c r="DY59" s="354"/>
      <c r="DZ59" s="357"/>
      <c r="EA59" s="356"/>
      <c r="EB59" s="356"/>
      <c r="EC59" s="356"/>
      <c r="ED59" s="356"/>
      <c r="EE59" s="358"/>
      <c r="EF59" s="48"/>
      <c r="EG59" s="46"/>
      <c r="EH59" s="46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8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354"/>
      <c r="FR59" s="354"/>
      <c r="FS59" s="354"/>
      <c r="FT59" s="354"/>
      <c r="FU59" s="354"/>
      <c r="FV59" s="354"/>
      <c r="FW59" s="354"/>
      <c r="FX59" s="354"/>
      <c r="FY59" s="354"/>
      <c r="FZ59" s="354"/>
      <c r="GA59" s="354"/>
      <c r="GB59" s="354"/>
      <c r="GC59" s="354"/>
      <c r="GD59" s="354"/>
      <c r="GE59" s="354"/>
      <c r="GF59" s="354"/>
      <c r="GG59" s="354"/>
      <c r="GH59" s="354"/>
      <c r="GI59" s="354"/>
      <c r="GJ59" s="354"/>
      <c r="GK59" s="354"/>
      <c r="GL59" s="354"/>
      <c r="GM59" s="354"/>
      <c r="GN59" s="354"/>
      <c r="GO59" s="354"/>
      <c r="GP59" s="354"/>
      <c r="GQ59" s="354"/>
      <c r="GR59" s="354"/>
      <c r="GS59" s="354"/>
      <c r="GT59" s="354"/>
      <c r="GU59" s="354"/>
      <c r="GV59" s="354"/>
      <c r="GW59" s="354"/>
      <c r="GX59" s="354"/>
      <c r="GY59" s="354"/>
      <c r="GZ59" s="354"/>
      <c r="HA59" s="354"/>
      <c r="HB59" s="354"/>
      <c r="HC59" s="354"/>
      <c r="HD59" s="354"/>
      <c r="HE59" s="354">
        <v>480</v>
      </c>
      <c r="HF59" s="354"/>
      <c r="HG59" s="354"/>
      <c r="HH59" s="354"/>
      <c r="HI59" s="354"/>
      <c r="HJ59" s="354"/>
      <c r="HK59" s="354"/>
      <c r="HL59" s="354">
        <v>48</v>
      </c>
      <c r="HM59" s="354"/>
      <c r="HN59" s="354"/>
      <c r="HO59" s="354"/>
      <c r="HP59" s="354"/>
      <c r="HQ59" s="354"/>
      <c r="HR59" s="354"/>
      <c r="HS59" s="354"/>
      <c r="HT59" s="354"/>
      <c r="HU59" s="354"/>
      <c r="HV59" s="354">
        <v>384</v>
      </c>
      <c r="HW59" s="354">
        <v>400</v>
      </c>
      <c r="HX59" s="354"/>
      <c r="HY59" s="354">
        <v>200</v>
      </c>
      <c r="HZ59" s="354"/>
      <c r="IA59" s="354"/>
      <c r="IB59" s="354">
        <v>384</v>
      </c>
      <c r="IC59" s="354"/>
      <c r="ID59" s="354">
        <v>192</v>
      </c>
      <c r="IE59" s="354">
        <v>400</v>
      </c>
      <c r="IF59" s="354">
        <v>384</v>
      </c>
      <c r="IG59" s="354">
        <v>192</v>
      </c>
      <c r="IH59" s="354"/>
      <c r="II59" s="354"/>
      <c r="IJ59" s="354"/>
      <c r="IK59" s="354"/>
      <c r="IL59" s="354">
        <v>400</v>
      </c>
      <c r="IM59" s="354"/>
      <c r="IN59" s="354"/>
      <c r="IO59" s="354"/>
      <c r="IP59" s="354"/>
      <c r="IQ59" s="354"/>
      <c r="IR59" s="50"/>
      <c r="IS59" s="47"/>
      <c r="IT59" s="47"/>
      <c r="IU59" s="47"/>
      <c r="IV59" s="47"/>
      <c r="IW59" s="47"/>
      <c r="IX59" s="47"/>
      <c r="IY59" s="47"/>
      <c r="IZ59" s="47"/>
      <c r="JA59" s="47"/>
      <c r="JB59" s="47"/>
      <c r="JC59" s="47"/>
      <c r="JD59" s="47"/>
      <c r="JE59" s="651"/>
      <c r="JF59" s="47"/>
      <c r="JG59" s="47"/>
      <c r="JH59" s="47"/>
      <c r="JI59" s="47"/>
      <c r="JJ59" s="47"/>
      <c r="JK59" s="47"/>
      <c r="JL59" s="354"/>
      <c r="JM59" s="354"/>
      <c r="JN59" s="354"/>
      <c r="JO59" s="354"/>
      <c r="JP59" s="354"/>
      <c r="JQ59" s="354"/>
      <c r="JR59" s="354"/>
      <c r="JS59" s="354"/>
      <c r="JT59" s="354"/>
      <c r="JU59" s="354"/>
      <c r="JV59" s="354"/>
      <c r="JW59" s="354"/>
      <c r="JX59" s="354"/>
      <c r="JY59" s="354"/>
      <c r="JZ59" s="354"/>
      <c r="KA59" s="354"/>
      <c r="KB59" s="354"/>
      <c r="KC59" s="354"/>
      <c r="KD59" s="354"/>
      <c r="KE59" s="354"/>
      <c r="KF59" s="354"/>
      <c r="KG59" s="354"/>
      <c r="KH59" s="354"/>
      <c r="KI59" s="354"/>
      <c r="KJ59" s="354"/>
      <c r="KK59" s="354"/>
      <c r="KL59" s="354"/>
      <c r="KM59" s="354"/>
      <c r="KN59" s="354"/>
      <c r="KO59" s="354"/>
      <c r="KP59" s="354"/>
      <c r="KQ59" s="354"/>
      <c r="KR59" s="354"/>
      <c r="KS59" s="354"/>
      <c r="KT59" s="354"/>
      <c r="KU59" s="354"/>
      <c r="KV59" s="51"/>
      <c r="KW59" s="47"/>
      <c r="KX59" s="47"/>
      <c r="KY59" s="47"/>
      <c r="KZ59" s="47"/>
      <c r="LA59" s="47"/>
      <c r="LB59" s="47"/>
      <c r="LC59" s="47"/>
      <c r="LD59" s="361"/>
      <c r="LE59" s="361"/>
      <c r="LF59" s="361"/>
      <c r="LG59" s="361"/>
      <c r="LH59" s="361"/>
      <c r="LI59" s="361"/>
      <c r="LJ59" s="361"/>
      <c r="LK59" s="361"/>
      <c r="LL59" s="361"/>
      <c r="LM59" s="361"/>
      <c r="LN59" s="361"/>
      <c r="LO59" s="361"/>
      <c r="LP59" s="354">
        <v>50</v>
      </c>
      <c r="LQ59" s="356"/>
      <c r="LR59" s="356"/>
      <c r="LS59" s="356"/>
      <c r="LT59" s="356"/>
      <c r="LU59" s="356"/>
      <c r="LV59" s="354">
        <v>80</v>
      </c>
      <c r="LW59" s="362"/>
      <c r="LX59" s="354"/>
      <c r="LY59" s="354"/>
      <c r="LZ59" s="354"/>
      <c r="MA59" s="354"/>
      <c r="MB59" s="363"/>
      <c r="MC59" s="363"/>
      <c r="MD59" s="354"/>
      <c r="ME59" s="354"/>
      <c r="MF59" s="354"/>
      <c r="MG59" s="354"/>
      <c r="MH59" s="354"/>
      <c r="MI59" s="354"/>
      <c r="MJ59" s="354"/>
      <c r="MK59" s="354"/>
      <c r="ML59" s="354"/>
      <c r="MM59" s="354"/>
      <c r="MN59" s="354"/>
      <c r="MO59" s="354"/>
      <c r="MP59" s="354"/>
      <c r="MQ59" s="354"/>
      <c r="MR59" s="354"/>
      <c r="MS59" s="51"/>
      <c r="MT59" s="364">
        <f t="shared" si="12"/>
        <v>3464</v>
      </c>
      <c r="MU59" s="365">
        <f t="shared" si="13"/>
        <v>130</v>
      </c>
      <c r="MV59" s="366">
        <f t="shared" si="14"/>
        <v>3594</v>
      </c>
      <c r="MW59" s="365"/>
      <c r="MX59" s="365"/>
      <c r="MY59" s="54"/>
      <c r="MZ59" s="709">
        <v>4.99</v>
      </c>
      <c r="NA59" s="709">
        <v>1.25</v>
      </c>
      <c r="NB59" s="709">
        <f t="shared" si="15"/>
        <v>4492.5</v>
      </c>
      <c r="NC59" s="711"/>
      <c r="ND59" s="711">
        <v>4.6</v>
      </c>
      <c r="NE59" s="738">
        <f t="shared" si="44"/>
        <v>0.450746268656716</v>
      </c>
      <c r="NF59" s="743"/>
      <c r="NG59" s="743">
        <v>3000</v>
      </c>
      <c r="NH59" s="743"/>
      <c r="NI59" s="740">
        <f t="shared" si="17"/>
        <v>10202.8</v>
      </c>
      <c r="NJ59" s="738"/>
      <c r="NK59" s="745">
        <v>44835</v>
      </c>
      <c r="NL59" s="746">
        <v>44835</v>
      </c>
      <c r="NM59" s="739">
        <f ca="1" t="shared" si="19"/>
        <v>8.06666666666667</v>
      </c>
      <c r="NN59" s="739">
        <f ca="1" t="shared" si="20"/>
        <v>242</v>
      </c>
      <c r="NO59" s="743"/>
      <c r="NP59" s="739">
        <f t="shared" si="21"/>
        <v>3594</v>
      </c>
      <c r="NQ59" s="761">
        <f t="shared" si="22"/>
        <v>3.24075743913436</v>
      </c>
      <c r="NR59" s="739">
        <f ca="1" t="shared" si="23"/>
        <v>4.88791927803323</v>
      </c>
      <c r="NS59" s="739">
        <f t="shared" si="24"/>
        <v>2218</v>
      </c>
      <c r="NT59" s="743"/>
      <c r="NU59" s="739">
        <f ca="1" t="shared" si="25"/>
        <v>445.537190082645</v>
      </c>
      <c r="NV59" s="769">
        <f ca="1" t="shared" si="26"/>
        <v>14.8512396694215</v>
      </c>
      <c r="NW59" s="769">
        <f ca="1" t="shared" si="27"/>
        <v>149.347801892042</v>
      </c>
      <c r="NX59" s="743"/>
      <c r="NY59" s="743"/>
      <c r="NZ59" s="743"/>
      <c r="OA59" s="743"/>
      <c r="OB59" s="743"/>
      <c r="OC59" s="743"/>
      <c r="OD59" s="743"/>
      <c r="OE59" s="743">
        <f t="shared" si="28"/>
        <v>0</v>
      </c>
      <c r="OF59" s="743">
        <f t="shared" si="29"/>
        <v>0</v>
      </c>
      <c r="OG59" s="743">
        <f t="shared" si="30"/>
        <v>0</v>
      </c>
      <c r="OH59" s="743">
        <f t="shared" si="31"/>
        <v>0</v>
      </c>
      <c r="OI59" s="743">
        <f t="shared" si="32"/>
        <v>0</v>
      </c>
      <c r="OJ59" s="739">
        <f t="shared" si="33"/>
        <v>0</v>
      </c>
      <c r="OK59" s="739">
        <f t="shared" si="34"/>
        <v>0</v>
      </c>
      <c r="OL59" s="739">
        <f t="shared" si="35"/>
        <v>0</v>
      </c>
      <c r="OM59" s="739">
        <f t="shared" si="36"/>
        <v>0</v>
      </c>
      <c r="ON59" s="739">
        <f t="shared" si="37"/>
        <v>578</v>
      </c>
      <c r="OO59" s="739">
        <f t="shared" si="38"/>
        <v>984</v>
      </c>
      <c r="OP59" s="739"/>
      <c r="OQ59" s="739">
        <f t="shared" si="39"/>
        <v>1952</v>
      </c>
      <c r="OR59" s="739">
        <f t="shared" si="40"/>
        <v>3514</v>
      </c>
      <c r="OS59" s="739">
        <f t="shared" si="41"/>
        <v>0</v>
      </c>
      <c r="OT59" s="739">
        <f t="shared" si="42"/>
        <v>-80</v>
      </c>
      <c r="OU59" s="743"/>
      <c r="OV59" s="743"/>
      <c r="OW59" s="743"/>
      <c r="OX59" s="743"/>
      <c r="OY59" s="743"/>
      <c r="OZ59" s="743"/>
      <c r="PA59" s="743"/>
      <c r="PB59" s="743"/>
      <c r="PC59" s="743"/>
      <c r="PD59" s="743"/>
      <c r="PE59" s="743"/>
      <c r="PF59" s="743"/>
      <c r="PG59" s="743"/>
    </row>
    <row r="60" s="28" customFormat="1" customHeight="1" spans="1:423">
      <c r="A60" s="122" t="s">
        <v>1610</v>
      </c>
      <c r="B60" s="415" t="s">
        <v>1626</v>
      </c>
      <c r="C60" s="122" t="s">
        <v>1645</v>
      </c>
      <c r="D60" s="95" t="s">
        <v>1646</v>
      </c>
      <c r="E60" s="418"/>
      <c r="F60" s="102" t="s">
        <v>1931</v>
      </c>
      <c r="G60" s="416" t="s">
        <v>1932</v>
      </c>
      <c r="H60" s="98" t="s">
        <v>1933</v>
      </c>
      <c r="I60" s="99"/>
      <c r="J60" s="114"/>
      <c r="K60" s="456"/>
      <c r="L60" s="150">
        <f t="shared" si="8"/>
        <v>113</v>
      </c>
      <c r="M60" s="151">
        <f t="shared" si="9"/>
        <v>113</v>
      </c>
      <c r="N60" s="455"/>
      <c r="O60" s="37"/>
      <c r="P60" s="36"/>
      <c r="Q60" s="33">
        <f t="shared" si="10"/>
        <v>0</v>
      </c>
      <c r="R60" s="34">
        <f t="shared" si="11"/>
        <v>300</v>
      </c>
      <c r="S60" s="346"/>
      <c r="T60" s="346"/>
      <c r="U60" s="346"/>
      <c r="V60" s="346"/>
      <c r="W60" s="346"/>
      <c r="X60" s="347"/>
      <c r="Y60" s="348"/>
      <c r="Z60" s="348"/>
      <c r="AA60" s="348"/>
      <c r="AB60" s="348"/>
      <c r="AC60" s="506"/>
      <c r="AD60" s="348"/>
      <c r="AE60" s="348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>
        <v>300</v>
      </c>
      <c r="AQ60" s="346"/>
      <c r="AR60" s="346"/>
      <c r="AS60" s="346"/>
      <c r="AT60" s="346"/>
      <c r="AU60" s="346"/>
      <c r="AV60" s="346"/>
      <c r="AW60" s="346"/>
      <c r="AX60" s="346"/>
      <c r="AY60" s="349"/>
      <c r="AZ60" s="48"/>
      <c r="BA60" s="48"/>
      <c r="BB60" s="48"/>
      <c r="BC60" s="48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354"/>
      <c r="BT60" s="354"/>
      <c r="BU60" s="354"/>
      <c r="BV60" s="354"/>
      <c r="BW60" s="354"/>
      <c r="BX60" s="354"/>
      <c r="BY60" s="354"/>
      <c r="BZ60" s="354"/>
      <c r="CA60" s="354"/>
      <c r="CB60" s="354"/>
      <c r="CC60" s="354"/>
      <c r="CD60" s="354"/>
      <c r="CE60" s="354"/>
      <c r="CF60" s="354"/>
      <c r="CG60" s="354"/>
      <c r="CH60" s="354">
        <v>4</v>
      </c>
      <c r="CI60" s="354"/>
      <c r="CJ60" s="354">
        <v>5</v>
      </c>
      <c r="CK60" s="354"/>
      <c r="CL60" s="354">
        <v>4</v>
      </c>
      <c r="CM60" s="354"/>
      <c r="CN60" s="354"/>
      <c r="CO60" s="354"/>
      <c r="CP60" s="358"/>
      <c r="CQ60" s="48"/>
      <c r="CR60" s="354"/>
      <c r="CS60" s="354"/>
      <c r="CT60" s="355"/>
      <c r="CU60" s="354"/>
      <c r="CV60" s="354"/>
      <c r="CW60" s="354"/>
      <c r="CX60" s="354"/>
      <c r="CY60" s="354"/>
      <c r="CZ60" s="354"/>
      <c r="DA60" s="356"/>
      <c r="DB60" s="356"/>
      <c r="DC60" s="356"/>
      <c r="DD60" s="356"/>
      <c r="DE60" s="356"/>
      <c r="DF60" s="356"/>
      <c r="DG60" s="356"/>
      <c r="DH60" s="356"/>
      <c r="DI60" s="356"/>
      <c r="DJ60" s="356"/>
      <c r="DK60" s="354"/>
      <c r="DL60" s="354"/>
      <c r="DM60" s="354"/>
      <c r="DN60" s="354"/>
      <c r="DO60" s="354"/>
      <c r="DP60" s="354"/>
      <c r="DQ60" s="354">
        <v>1</v>
      </c>
      <c r="DR60" s="354"/>
      <c r="DS60" s="354"/>
      <c r="DT60" s="354"/>
      <c r="DU60" s="354">
        <v>1</v>
      </c>
      <c r="DV60" s="354"/>
      <c r="DW60" s="354"/>
      <c r="DX60" s="354"/>
      <c r="DY60" s="354"/>
      <c r="DZ60" s="357"/>
      <c r="EA60" s="356"/>
      <c r="EB60" s="356"/>
      <c r="EC60" s="356"/>
      <c r="ED60" s="356"/>
      <c r="EE60" s="358"/>
      <c r="EF60" s="48"/>
      <c r="EG60" s="46"/>
      <c r="EH60" s="46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8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354"/>
      <c r="FR60" s="354"/>
      <c r="FS60" s="354"/>
      <c r="FT60" s="354"/>
      <c r="FU60" s="354"/>
      <c r="FV60" s="354"/>
      <c r="FW60" s="354"/>
      <c r="FX60" s="354"/>
      <c r="FY60" s="354"/>
      <c r="FZ60" s="354"/>
      <c r="GA60" s="354"/>
      <c r="GB60" s="354"/>
      <c r="GC60" s="354"/>
      <c r="GD60" s="354"/>
      <c r="GE60" s="354"/>
      <c r="GF60" s="354"/>
      <c r="GG60" s="354"/>
      <c r="GH60" s="354"/>
      <c r="GI60" s="354"/>
      <c r="GJ60" s="354"/>
      <c r="GK60" s="354"/>
      <c r="GL60" s="354"/>
      <c r="GM60" s="354"/>
      <c r="GN60" s="354"/>
      <c r="GO60" s="354"/>
      <c r="GP60" s="354"/>
      <c r="GQ60" s="354"/>
      <c r="GR60" s="354"/>
      <c r="GS60" s="354"/>
      <c r="GT60" s="354"/>
      <c r="GU60" s="354"/>
      <c r="GV60" s="354"/>
      <c r="GW60" s="354"/>
      <c r="GX60" s="354"/>
      <c r="GY60" s="354"/>
      <c r="GZ60" s="354"/>
      <c r="HA60" s="354"/>
      <c r="HB60" s="354"/>
      <c r="HC60" s="354"/>
      <c r="HD60" s="354"/>
      <c r="HE60" s="354">
        <v>40</v>
      </c>
      <c r="HF60" s="354"/>
      <c r="HG60" s="354"/>
      <c r="HH60" s="354"/>
      <c r="HI60" s="354"/>
      <c r="HJ60" s="354"/>
      <c r="HK60" s="354"/>
      <c r="HL60" s="354">
        <v>4</v>
      </c>
      <c r="HM60" s="354"/>
      <c r="HN60" s="354"/>
      <c r="HO60" s="354"/>
      <c r="HP60" s="354"/>
      <c r="HQ60" s="354"/>
      <c r="HR60" s="354"/>
      <c r="HS60" s="354"/>
      <c r="HT60" s="354"/>
      <c r="HU60" s="354"/>
      <c r="HV60" s="354">
        <v>32</v>
      </c>
      <c r="HW60" s="354"/>
      <c r="HX60" s="354"/>
      <c r="HY60" s="354"/>
      <c r="HZ60" s="354"/>
      <c r="IA60" s="354"/>
      <c r="IB60" s="354">
        <v>32</v>
      </c>
      <c r="IC60" s="354"/>
      <c r="ID60" s="354">
        <v>16</v>
      </c>
      <c r="IE60" s="354"/>
      <c r="IF60" s="354">
        <v>32</v>
      </c>
      <c r="IG60" s="354">
        <v>16</v>
      </c>
      <c r="IH60" s="354"/>
      <c r="II60" s="354"/>
      <c r="IJ60" s="354"/>
      <c r="IK60" s="354"/>
      <c r="IL60" s="354"/>
      <c r="IM60" s="354"/>
      <c r="IN60" s="354"/>
      <c r="IO60" s="354"/>
      <c r="IP60" s="354"/>
      <c r="IQ60" s="354"/>
      <c r="IR60" s="50"/>
      <c r="IS60" s="47"/>
      <c r="IT60" s="47"/>
      <c r="IU60" s="47"/>
      <c r="IV60" s="47"/>
      <c r="IW60" s="47"/>
      <c r="IX60" s="47"/>
      <c r="IY60" s="47"/>
      <c r="IZ60" s="47"/>
      <c r="JA60" s="47"/>
      <c r="JB60" s="47"/>
      <c r="JC60" s="47"/>
      <c r="JD60" s="47"/>
      <c r="JE60" s="651"/>
      <c r="JF60" s="47"/>
      <c r="JG60" s="47"/>
      <c r="JH60" s="47"/>
      <c r="JI60" s="47"/>
      <c r="JJ60" s="47"/>
      <c r="JK60" s="47"/>
      <c r="JL60" s="354"/>
      <c r="JM60" s="354"/>
      <c r="JN60" s="354"/>
      <c r="JO60" s="354"/>
      <c r="JP60" s="354"/>
      <c r="JQ60" s="354"/>
      <c r="JR60" s="354"/>
      <c r="JS60" s="354"/>
      <c r="JT60" s="354"/>
      <c r="JU60" s="354"/>
      <c r="JV60" s="354"/>
      <c r="JW60" s="354"/>
      <c r="JX60" s="354"/>
      <c r="JY60" s="354"/>
      <c r="JZ60" s="354"/>
      <c r="KA60" s="354"/>
      <c r="KB60" s="354"/>
      <c r="KC60" s="354"/>
      <c r="KD60" s="354"/>
      <c r="KE60" s="354"/>
      <c r="KF60" s="354"/>
      <c r="KG60" s="354"/>
      <c r="KH60" s="354"/>
      <c r="KI60" s="354"/>
      <c r="KJ60" s="354"/>
      <c r="KK60" s="354"/>
      <c r="KL60" s="354"/>
      <c r="KM60" s="354"/>
      <c r="KN60" s="354"/>
      <c r="KO60" s="354"/>
      <c r="KP60" s="354"/>
      <c r="KQ60" s="354"/>
      <c r="KR60" s="354"/>
      <c r="KS60" s="354"/>
      <c r="KT60" s="354"/>
      <c r="KU60" s="354"/>
      <c r="KV60" s="51"/>
      <c r="KW60" s="47"/>
      <c r="KX60" s="47"/>
      <c r="KY60" s="47"/>
      <c r="KZ60" s="47"/>
      <c r="LA60" s="47"/>
      <c r="LB60" s="47"/>
      <c r="LC60" s="47"/>
      <c r="LD60" s="361"/>
      <c r="LE60" s="361"/>
      <c r="LF60" s="361"/>
      <c r="LG60" s="361"/>
      <c r="LH60" s="361"/>
      <c r="LI60" s="361"/>
      <c r="LJ60" s="361"/>
      <c r="LK60" s="361"/>
      <c r="LL60" s="361"/>
      <c r="LM60" s="361"/>
      <c r="LN60" s="361"/>
      <c r="LO60" s="361"/>
      <c r="LP60" s="361"/>
      <c r="LQ60" s="356"/>
      <c r="LR60" s="356"/>
      <c r="LS60" s="356"/>
      <c r="LT60" s="356"/>
      <c r="LU60" s="356"/>
      <c r="LV60" s="354"/>
      <c r="LW60" s="51"/>
      <c r="LX60" s="354"/>
      <c r="LY60" s="354"/>
      <c r="LZ60" s="354"/>
      <c r="MA60" s="354"/>
      <c r="MB60" s="363"/>
      <c r="MC60" s="363"/>
      <c r="MD60" s="354"/>
      <c r="ME60" s="354"/>
      <c r="MF60" s="354"/>
      <c r="MG60" s="354"/>
      <c r="MH60" s="354"/>
      <c r="MI60" s="354"/>
      <c r="MJ60" s="354"/>
      <c r="MK60" s="354"/>
      <c r="ML60" s="354"/>
      <c r="MM60" s="354"/>
      <c r="MN60" s="354"/>
      <c r="MO60" s="354"/>
      <c r="MP60" s="354"/>
      <c r="MQ60" s="354"/>
      <c r="MR60" s="354"/>
      <c r="MS60" s="51"/>
      <c r="MT60" s="364">
        <f t="shared" si="12"/>
        <v>172</v>
      </c>
      <c r="MU60" s="365">
        <f t="shared" si="13"/>
        <v>0</v>
      </c>
      <c r="MV60" s="366">
        <f t="shared" si="14"/>
        <v>172</v>
      </c>
      <c r="MW60" s="365"/>
      <c r="MX60" s="365"/>
      <c r="MY60" s="54"/>
      <c r="MZ60" s="709"/>
      <c r="NA60" s="709"/>
      <c r="NB60" s="709">
        <f t="shared" si="15"/>
        <v>0</v>
      </c>
      <c r="NC60" s="711"/>
      <c r="ND60" s="711">
        <v>9.55</v>
      </c>
      <c r="NE60" s="738" t="e">
        <f t="shared" si="44"/>
        <v>#DIV/0!</v>
      </c>
      <c r="NF60" s="743"/>
      <c r="NG60" s="743">
        <v>300</v>
      </c>
      <c r="NH60" s="743"/>
      <c r="NI60" s="740">
        <f t="shared" si="17"/>
        <v>1079.15</v>
      </c>
      <c r="NJ60" s="738"/>
      <c r="NK60" s="745">
        <v>44835</v>
      </c>
      <c r="NL60" s="746">
        <v>44835</v>
      </c>
      <c r="NM60" s="739">
        <f ca="1" t="shared" si="19"/>
        <v>8.06666666666667</v>
      </c>
      <c r="NN60" s="739">
        <f ca="1" t="shared" si="20"/>
        <v>242</v>
      </c>
      <c r="NO60" s="743"/>
      <c r="NP60" s="739">
        <f t="shared" si="21"/>
        <v>172</v>
      </c>
      <c r="NQ60" s="761">
        <f t="shared" si="22"/>
        <v>3.04424778761062</v>
      </c>
      <c r="NR60" s="739">
        <f ca="1" t="shared" si="23"/>
        <v>4.59153075404081</v>
      </c>
      <c r="NS60" s="739">
        <f t="shared" si="24"/>
        <v>113</v>
      </c>
      <c r="NT60" s="743"/>
      <c r="NU60" s="739">
        <f ca="1" t="shared" si="25"/>
        <v>21.3223140495868</v>
      </c>
      <c r="NV60" s="769">
        <f ca="1" t="shared" si="26"/>
        <v>0.710743801652893</v>
      </c>
      <c r="NW60" s="769">
        <f ca="1" t="shared" si="27"/>
        <v>158.988372093023</v>
      </c>
      <c r="NX60" s="743"/>
      <c r="NY60" s="743"/>
      <c r="NZ60" s="743"/>
      <c r="OA60" s="743"/>
      <c r="OB60" s="743"/>
      <c r="OC60" s="743"/>
      <c r="OD60" s="743"/>
      <c r="OE60" s="743">
        <f t="shared" si="28"/>
        <v>0</v>
      </c>
      <c r="OF60" s="743">
        <f t="shared" si="29"/>
        <v>0</v>
      </c>
      <c r="OG60" s="743">
        <f t="shared" si="30"/>
        <v>0</v>
      </c>
      <c r="OH60" s="743">
        <f t="shared" si="31"/>
        <v>0</v>
      </c>
      <c r="OI60" s="743">
        <f t="shared" si="32"/>
        <v>0</v>
      </c>
      <c r="OJ60" s="739">
        <f t="shared" si="33"/>
        <v>0</v>
      </c>
      <c r="OK60" s="739">
        <f t="shared" si="34"/>
        <v>0</v>
      </c>
      <c r="OL60" s="739">
        <f t="shared" si="35"/>
        <v>0</v>
      </c>
      <c r="OM60" s="739">
        <f t="shared" si="36"/>
        <v>0</v>
      </c>
      <c r="ON60" s="739">
        <f t="shared" si="37"/>
        <v>44</v>
      </c>
      <c r="OO60" s="739">
        <f t="shared" si="38"/>
        <v>32</v>
      </c>
      <c r="OP60" s="739"/>
      <c r="OQ60" s="739">
        <f t="shared" si="39"/>
        <v>96</v>
      </c>
      <c r="OR60" s="739">
        <f t="shared" si="40"/>
        <v>172</v>
      </c>
      <c r="OS60" s="739">
        <f t="shared" si="41"/>
        <v>0</v>
      </c>
      <c r="OT60" s="739">
        <f t="shared" si="42"/>
        <v>0</v>
      </c>
      <c r="OU60" s="743"/>
      <c r="OV60" s="743"/>
      <c r="OW60" s="743"/>
      <c r="OX60" s="743"/>
      <c r="OY60" s="743"/>
      <c r="OZ60" s="743"/>
      <c r="PA60" s="743"/>
      <c r="PB60" s="743"/>
      <c r="PC60" s="743"/>
      <c r="PD60" s="743"/>
      <c r="PE60" s="743"/>
      <c r="PF60" s="743"/>
      <c r="PG60" s="743"/>
    </row>
    <row r="61" s="28" customFormat="1" customHeight="1" spans="1:423">
      <c r="A61" s="122" t="s">
        <v>1610</v>
      </c>
      <c r="B61" s="415" t="s">
        <v>1626</v>
      </c>
      <c r="C61" s="122" t="s">
        <v>1917</v>
      </c>
      <c r="D61" s="95" t="s">
        <v>3788</v>
      </c>
      <c r="E61" s="418" t="s">
        <v>1396</v>
      </c>
      <c r="F61" s="102" t="s">
        <v>1934</v>
      </c>
      <c r="G61" s="416" t="s">
        <v>3789</v>
      </c>
      <c r="H61" s="98" t="s">
        <v>1936</v>
      </c>
      <c r="I61" s="99"/>
      <c r="J61" s="114"/>
      <c r="K61" s="456"/>
      <c r="L61" s="150">
        <f t="shared" si="8"/>
        <v>1935</v>
      </c>
      <c r="M61" s="151">
        <f t="shared" si="9"/>
        <v>1935</v>
      </c>
      <c r="N61" s="455"/>
      <c r="O61" s="37"/>
      <c r="P61" s="36"/>
      <c r="Q61" s="33">
        <f t="shared" si="10"/>
        <v>0</v>
      </c>
      <c r="R61" s="34">
        <f t="shared" si="11"/>
        <v>7000</v>
      </c>
      <c r="S61" s="346"/>
      <c r="T61" s="346"/>
      <c r="U61" s="346"/>
      <c r="V61" s="346"/>
      <c r="W61" s="346"/>
      <c r="X61" s="347"/>
      <c r="Y61" s="348"/>
      <c r="Z61" s="348"/>
      <c r="AA61" s="348"/>
      <c r="AB61" s="348"/>
      <c r="AC61" s="506"/>
      <c r="AD61" s="348"/>
      <c r="AE61" s="348"/>
      <c r="AF61" s="346"/>
      <c r="AG61" s="346"/>
      <c r="AH61" s="346"/>
      <c r="AI61" s="346"/>
      <c r="AJ61" s="346"/>
      <c r="AK61" s="346"/>
      <c r="AL61" s="346"/>
      <c r="AM61" s="346"/>
      <c r="AN61" s="346"/>
      <c r="AO61" s="346"/>
      <c r="AP61" s="346">
        <v>4000</v>
      </c>
      <c r="AQ61" s="346"/>
      <c r="AR61" s="346"/>
      <c r="AS61" s="346">
        <v>3000</v>
      </c>
      <c r="AT61" s="346"/>
      <c r="AU61" s="346"/>
      <c r="AV61" s="346"/>
      <c r="AW61" s="346"/>
      <c r="AX61" s="346"/>
      <c r="AY61" s="349"/>
      <c r="AZ61" s="48"/>
      <c r="BA61" s="48"/>
      <c r="BB61" s="48"/>
      <c r="BC61" s="48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354"/>
      <c r="BT61" s="354"/>
      <c r="BU61" s="354"/>
      <c r="BV61" s="354"/>
      <c r="BW61" s="354"/>
      <c r="BX61" s="354"/>
      <c r="BY61" s="354"/>
      <c r="BZ61" s="354"/>
      <c r="CA61" s="354"/>
      <c r="CB61" s="354"/>
      <c r="CC61" s="354"/>
      <c r="CD61" s="354"/>
      <c r="CE61" s="354"/>
      <c r="CF61" s="354"/>
      <c r="CG61" s="354">
        <v>20</v>
      </c>
      <c r="CH61" s="354">
        <v>48</v>
      </c>
      <c r="CI61" s="354"/>
      <c r="CJ61" s="354">
        <v>50</v>
      </c>
      <c r="CK61" s="354"/>
      <c r="CL61" s="354"/>
      <c r="CM61" s="354"/>
      <c r="CN61" s="354"/>
      <c r="CO61" s="354"/>
      <c r="CP61" s="358"/>
      <c r="CQ61" s="48"/>
      <c r="CR61" s="354"/>
      <c r="CS61" s="354"/>
      <c r="CT61" s="355"/>
      <c r="CU61" s="354"/>
      <c r="CV61" s="354"/>
      <c r="CW61" s="354"/>
      <c r="CX61" s="354"/>
      <c r="CY61" s="354"/>
      <c r="CZ61" s="354"/>
      <c r="DA61" s="356"/>
      <c r="DB61" s="356"/>
      <c r="DC61" s="356"/>
      <c r="DD61" s="356"/>
      <c r="DE61" s="356"/>
      <c r="DF61" s="356"/>
      <c r="DG61" s="356"/>
      <c r="DH61" s="356"/>
      <c r="DI61" s="356"/>
      <c r="DJ61" s="356"/>
      <c r="DK61" s="354"/>
      <c r="DL61" s="354"/>
      <c r="DM61" s="354"/>
      <c r="DN61" s="354"/>
      <c r="DO61" s="354"/>
      <c r="DP61" s="354"/>
      <c r="DQ61" s="354">
        <v>12</v>
      </c>
      <c r="DR61" s="354"/>
      <c r="DS61" s="354">
        <v>1</v>
      </c>
      <c r="DT61" s="354"/>
      <c r="DU61" s="354">
        <v>28</v>
      </c>
      <c r="DV61" s="354"/>
      <c r="DW61" s="354"/>
      <c r="DX61" s="354"/>
      <c r="DY61" s="354"/>
      <c r="DZ61" s="357"/>
      <c r="EA61" s="356"/>
      <c r="EB61" s="356"/>
      <c r="EC61" s="356"/>
      <c r="ED61" s="356"/>
      <c r="EE61" s="358"/>
      <c r="EF61" s="48"/>
      <c r="EG61" s="46"/>
      <c r="EH61" s="46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8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354"/>
      <c r="FR61" s="354"/>
      <c r="FS61" s="354"/>
      <c r="FT61" s="354"/>
      <c r="FU61" s="354"/>
      <c r="FV61" s="354"/>
      <c r="FW61" s="354"/>
      <c r="FX61" s="354"/>
      <c r="FY61" s="354"/>
      <c r="FZ61" s="354"/>
      <c r="GA61" s="354"/>
      <c r="GB61" s="354"/>
      <c r="GC61" s="354"/>
      <c r="GD61" s="354"/>
      <c r="GE61" s="354"/>
      <c r="GF61" s="354"/>
      <c r="GG61" s="354"/>
      <c r="GH61" s="354"/>
      <c r="GI61" s="354"/>
      <c r="GJ61" s="354"/>
      <c r="GK61" s="354"/>
      <c r="GL61" s="354"/>
      <c r="GM61" s="354"/>
      <c r="GN61" s="354"/>
      <c r="GO61" s="354"/>
      <c r="GP61" s="354"/>
      <c r="GQ61" s="354"/>
      <c r="GR61" s="354"/>
      <c r="GS61" s="354"/>
      <c r="GT61" s="354"/>
      <c r="GU61" s="354"/>
      <c r="GV61" s="354"/>
      <c r="GW61" s="354"/>
      <c r="GX61" s="354"/>
      <c r="GY61" s="354"/>
      <c r="GZ61" s="354"/>
      <c r="HA61" s="354"/>
      <c r="HB61" s="354">
        <v>624</v>
      </c>
      <c r="HC61" s="354"/>
      <c r="HD61" s="354"/>
      <c r="HE61" s="354">
        <v>384</v>
      </c>
      <c r="HF61" s="354"/>
      <c r="HG61" s="354"/>
      <c r="HH61" s="354"/>
      <c r="HI61" s="354"/>
      <c r="HJ61" s="354"/>
      <c r="HK61" s="354"/>
      <c r="HL61" s="354">
        <v>48</v>
      </c>
      <c r="HM61" s="354">
        <v>720</v>
      </c>
      <c r="HN61" s="354">
        <v>384</v>
      </c>
      <c r="HO61" s="354"/>
      <c r="HP61" s="354"/>
      <c r="HQ61" s="354">
        <v>1200</v>
      </c>
      <c r="HR61" s="354"/>
      <c r="HS61" s="354"/>
      <c r="HT61" s="354"/>
      <c r="HU61" s="354"/>
      <c r="HV61" s="354"/>
      <c r="HW61" s="354"/>
      <c r="HX61" s="354"/>
      <c r="HY61" s="354"/>
      <c r="HZ61" s="354"/>
      <c r="IA61" s="354"/>
      <c r="IB61" s="354">
        <v>96</v>
      </c>
      <c r="IC61" s="354"/>
      <c r="ID61" s="354">
        <v>192</v>
      </c>
      <c r="IE61" s="354">
        <v>200</v>
      </c>
      <c r="IF61" s="354">
        <v>384</v>
      </c>
      <c r="IG61" s="354">
        <v>96</v>
      </c>
      <c r="IH61" s="354"/>
      <c r="II61" s="354"/>
      <c r="IJ61" s="354"/>
      <c r="IK61" s="354"/>
      <c r="IL61" s="354">
        <v>400</v>
      </c>
      <c r="IM61" s="354">
        <v>48</v>
      </c>
      <c r="IN61" s="354"/>
      <c r="IO61" s="354"/>
      <c r="IP61" s="354"/>
      <c r="IQ61" s="354"/>
      <c r="IR61" s="50"/>
      <c r="IS61" s="47"/>
      <c r="IT61" s="47"/>
      <c r="IU61" s="47"/>
      <c r="IV61" s="47"/>
      <c r="IW61" s="47"/>
      <c r="IX61" s="47"/>
      <c r="IY61" s="47"/>
      <c r="IZ61" s="47"/>
      <c r="JA61" s="47"/>
      <c r="JB61" s="47"/>
      <c r="JC61" s="47"/>
      <c r="JD61" s="47"/>
      <c r="JE61" s="651"/>
      <c r="JF61" s="47"/>
      <c r="JG61" s="47"/>
      <c r="JH61" s="47"/>
      <c r="JI61" s="47"/>
      <c r="JJ61" s="47"/>
      <c r="JK61" s="47"/>
      <c r="JL61" s="354"/>
      <c r="JM61" s="354"/>
      <c r="JN61" s="354"/>
      <c r="JO61" s="354"/>
      <c r="JP61" s="354"/>
      <c r="JQ61" s="354"/>
      <c r="JR61" s="354"/>
      <c r="JS61" s="354"/>
      <c r="JT61" s="354"/>
      <c r="JU61" s="354"/>
      <c r="JV61" s="354"/>
      <c r="JW61" s="354"/>
      <c r="JX61" s="354"/>
      <c r="JY61" s="354"/>
      <c r="JZ61" s="354"/>
      <c r="KA61" s="354"/>
      <c r="KB61" s="354"/>
      <c r="KC61" s="354"/>
      <c r="KD61" s="354"/>
      <c r="KE61" s="354"/>
      <c r="KF61" s="354"/>
      <c r="KG61" s="354"/>
      <c r="KH61" s="354"/>
      <c r="KI61" s="354"/>
      <c r="KJ61" s="354"/>
      <c r="KK61" s="354"/>
      <c r="KL61" s="354"/>
      <c r="KM61" s="354"/>
      <c r="KN61" s="354"/>
      <c r="KO61" s="354"/>
      <c r="KP61" s="354"/>
      <c r="KQ61" s="354"/>
      <c r="KR61" s="354"/>
      <c r="KS61" s="354"/>
      <c r="KT61" s="354"/>
      <c r="KU61" s="354"/>
      <c r="KV61" s="51"/>
      <c r="KW61" s="47"/>
      <c r="KX61" s="47"/>
      <c r="KY61" s="47"/>
      <c r="KZ61" s="47"/>
      <c r="LA61" s="47"/>
      <c r="LB61" s="47"/>
      <c r="LC61" s="47"/>
      <c r="LD61" s="361"/>
      <c r="LE61" s="361"/>
      <c r="LF61" s="361"/>
      <c r="LG61" s="361"/>
      <c r="LH61" s="361"/>
      <c r="LI61" s="361"/>
      <c r="LJ61" s="361"/>
      <c r="LK61" s="361"/>
      <c r="LL61" s="361"/>
      <c r="LM61" s="361"/>
      <c r="LN61" s="361"/>
      <c r="LO61" s="361"/>
      <c r="LP61" s="354">
        <v>50</v>
      </c>
      <c r="LQ61" s="356"/>
      <c r="LR61" s="356"/>
      <c r="LS61" s="356"/>
      <c r="LT61" s="356"/>
      <c r="LU61" s="356"/>
      <c r="LV61" s="354">
        <v>80</v>
      </c>
      <c r="LW61" s="362"/>
      <c r="LX61" s="354"/>
      <c r="LY61" s="354"/>
      <c r="LZ61" s="354"/>
      <c r="MA61" s="354"/>
      <c r="MB61" s="363"/>
      <c r="MC61" s="363"/>
      <c r="MD61" s="354"/>
      <c r="ME61" s="354"/>
      <c r="MF61" s="354"/>
      <c r="MG61" s="354"/>
      <c r="MH61" s="354"/>
      <c r="MI61" s="354"/>
      <c r="MJ61" s="354"/>
      <c r="MK61" s="354"/>
      <c r="ML61" s="354"/>
      <c r="MM61" s="354"/>
      <c r="MN61" s="354"/>
      <c r="MO61" s="354"/>
      <c r="MP61" s="354"/>
      <c r="MQ61" s="354"/>
      <c r="MR61" s="354"/>
      <c r="MS61" s="51"/>
      <c r="MT61" s="364">
        <f t="shared" si="12"/>
        <v>4776</v>
      </c>
      <c r="MU61" s="365">
        <f t="shared" si="13"/>
        <v>130</v>
      </c>
      <c r="MV61" s="366">
        <f t="shared" si="14"/>
        <v>4906</v>
      </c>
      <c r="MW61" s="365"/>
      <c r="MX61" s="365"/>
      <c r="MY61" s="54"/>
      <c r="MZ61" s="709">
        <v>3.99</v>
      </c>
      <c r="NA61" s="709">
        <v>1</v>
      </c>
      <c r="NB61" s="709">
        <f t="shared" si="15"/>
        <v>4906</v>
      </c>
      <c r="NC61" s="711"/>
      <c r="ND61" s="711">
        <v>4.57</v>
      </c>
      <c r="NE61" s="738">
        <f t="shared" si="44"/>
        <v>0.317910447761194</v>
      </c>
      <c r="NF61" s="743"/>
      <c r="NG61" s="743">
        <v>3000</v>
      </c>
      <c r="NH61" s="743"/>
      <c r="NI61" s="740">
        <f t="shared" si="17"/>
        <v>8842.95</v>
      </c>
      <c r="NJ61" s="738"/>
      <c r="NK61" s="745">
        <v>44835</v>
      </c>
      <c r="NL61" s="746">
        <v>44835</v>
      </c>
      <c r="NM61" s="739">
        <f ca="1" t="shared" si="19"/>
        <v>8.06666666666667</v>
      </c>
      <c r="NN61" s="739">
        <f ca="1" t="shared" si="20"/>
        <v>242</v>
      </c>
      <c r="NO61" s="743"/>
      <c r="NP61" s="739">
        <f t="shared" si="21"/>
        <v>4906</v>
      </c>
      <c r="NQ61" s="761">
        <f t="shared" si="22"/>
        <v>5.07080103359173</v>
      </c>
      <c r="NR61" s="739">
        <f ca="1" t="shared" si="23"/>
        <v>7.6481089969462</v>
      </c>
      <c r="NS61" s="739">
        <f t="shared" si="24"/>
        <v>1935</v>
      </c>
      <c r="NT61" s="743"/>
      <c r="NU61" s="739">
        <f ca="1" t="shared" si="25"/>
        <v>608.181818181818</v>
      </c>
      <c r="NV61" s="769">
        <f ca="1" t="shared" si="26"/>
        <v>20.2727272727273</v>
      </c>
      <c r="NW61" s="769">
        <f ca="1" t="shared" si="27"/>
        <v>95.4484304932735</v>
      </c>
      <c r="NX61" s="743"/>
      <c r="NY61" s="743"/>
      <c r="NZ61" s="743"/>
      <c r="OA61" s="743"/>
      <c r="OB61" s="743"/>
      <c r="OC61" s="743"/>
      <c r="OD61" s="743"/>
      <c r="OE61" s="743">
        <f t="shared" si="28"/>
        <v>0</v>
      </c>
      <c r="OF61" s="743">
        <f t="shared" si="29"/>
        <v>0</v>
      </c>
      <c r="OG61" s="743">
        <f t="shared" si="30"/>
        <v>0</v>
      </c>
      <c r="OH61" s="743">
        <f t="shared" si="31"/>
        <v>0</v>
      </c>
      <c r="OI61" s="743">
        <f t="shared" si="32"/>
        <v>0</v>
      </c>
      <c r="OJ61" s="739">
        <f t="shared" si="33"/>
        <v>0</v>
      </c>
      <c r="OK61" s="739">
        <f t="shared" si="34"/>
        <v>0</v>
      </c>
      <c r="OL61" s="739">
        <f t="shared" si="35"/>
        <v>0</v>
      </c>
      <c r="OM61" s="739">
        <f t="shared" si="36"/>
        <v>0</v>
      </c>
      <c r="ON61" s="739">
        <f t="shared" si="37"/>
        <v>1586</v>
      </c>
      <c r="OO61" s="739">
        <f t="shared" si="38"/>
        <v>1200</v>
      </c>
      <c r="OP61" s="739"/>
      <c r="OQ61" s="739">
        <f t="shared" si="39"/>
        <v>1992</v>
      </c>
      <c r="OR61" s="739">
        <f t="shared" si="40"/>
        <v>4778</v>
      </c>
      <c r="OS61" s="739">
        <f t="shared" si="41"/>
        <v>0</v>
      </c>
      <c r="OT61" s="739">
        <f t="shared" si="42"/>
        <v>-128</v>
      </c>
      <c r="OU61" s="743"/>
      <c r="OV61" s="743"/>
      <c r="OW61" s="743"/>
      <c r="OX61" s="743"/>
      <c r="OY61" s="743"/>
      <c r="OZ61" s="743"/>
      <c r="PA61" s="743"/>
      <c r="PB61" s="743"/>
      <c r="PC61" s="743"/>
      <c r="PD61" s="743"/>
      <c r="PE61" s="743"/>
      <c r="PF61" s="743"/>
      <c r="PG61" s="743"/>
    </row>
    <row r="62" s="28" customFormat="1" customHeight="1" spans="1:423">
      <c r="A62" s="122" t="s">
        <v>1610</v>
      </c>
      <c r="B62" s="415" t="s">
        <v>1626</v>
      </c>
      <c r="C62" s="122" t="s">
        <v>1917</v>
      </c>
      <c r="D62" s="95" t="s">
        <v>3788</v>
      </c>
      <c r="E62" s="418" t="s">
        <v>1396</v>
      </c>
      <c r="F62" s="102" t="s">
        <v>1937</v>
      </c>
      <c r="G62" s="416" t="s">
        <v>3790</v>
      </c>
      <c r="H62" s="98" t="s">
        <v>1939</v>
      </c>
      <c r="I62" s="99"/>
      <c r="J62" s="114"/>
      <c r="K62" s="456"/>
      <c r="L62" s="150">
        <f t="shared" si="8"/>
        <v>1735</v>
      </c>
      <c r="M62" s="151">
        <f t="shared" si="9"/>
        <v>1735</v>
      </c>
      <c r="N62" s="455"/>
      <c r="O62" s="37"/>
      <c r="P62" s="36"/>
      <c r="Q62" s="33">
        <f t="shared" si="10"/>
        <v>0</v>
      </c>
      <c r="R62" s="34">
        <f t="shared" si="11"/>
        <v>7000</v>
      </c>
      <c r="S62" s="346"/>
      <c r="T62" s="346"/>
      <c r="U62" s="346"/>
      <c r="V62" s="346"/>
      <c r="W62" s="346"/>
      <c r="X62" s="347"/>
      <c r="Y62" s="348"/>
      <c r="Z62" s="348"/>
      <c r="AA62" s="348"/>
      <c r="AB62" s="348"/>
      <c r="AC62" s="506"/>
      <c r="AD62" s="348"/>
      <c r="AE62" s="348"/>
      <c r="AF62" s="346"/>
      <c r="AG62" s="346"/>
      <c r="AH62" s="346"/>
      <c r="AI62" s="346"/>
      <c r="AJ62" s="346"/>
      <c r="AK62" s="346"/>
      <c r="AL62" s="346"/>
      <c r="AM62" s="346"/>
      <c r="AN62" s="346"/>
      <c r="AO62" s="346"/>
      <c r="AP62" s="346">
        <v>4000</v>
      </c>
      <c r="AQ62" s="346"/>
      <c r="AR62" s="346"/>
      <c r="AS62" s="346">
        <v>3000</v>
      </c>
      <c r="AT62" s="346"/>
      <c r="AU62" s="346"/>
      <c r="AV62" s="346"/>
      <c r="AW62" s="346"/>
      <c r="AX62" s="346"/>
      <c r="AY62" s="349"/>
      <c r="AZ62" s="48"/>
      <c r="BA62" s="48"/>
      <c r="BB62" s="48"/>
      <c r="BC62" s="48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354"/>
      <c r="BT62" s="354"/>
      <c r="BU62" s="354"/>
      <c r="BV62" s="354"/>
      <c r="BW62" s="354"/>
      <c r="BX62" s="354"/>
      <c r="BY62" s="354"/>
      <c r="BZ62" s="354"/>
      <c r="CA62" s="354"/>
      <c r="CB62" s="354"/>
      <c r="CC62" s="354"/>
      <c r="CD62" s="354"/>
      <c r="CE62" s="354"/>
      <c r="CF62" s="354"/>
      <c r="CG62" s="354">
        <v>20</v>
      </c>
      <c r="CH62" s="354">
        <v>48</v>
      </c>
      <c r="CI62" s="354"/>
      <c r="CJ62" s="354">
        <v>50</v>
      </c>
      <c r="CK62" s="354"/>
      <c r="CL62" s="354"/>
      <c r="CM62" s="354"/>
      <c r="CN62" s="354"/>
      <c r="CO62" s="354"/>
      <c r="CP62" s="358"/>
      <c r="CQ62" s="48"/>
      <c r="CR62" s="354"/>
      <c r="CS62" s="354"/>
      <c r="CT62" s="355"/>
      <c r="CU62" s="354"/>
      <c r="CV62" s="354"/>
      <c r="CW62" s="354"/>
      <c r="CX62" s="354"/>
      <c r="CY62" s="354"/>
      <c r="CZ62" s="354"/>
      <c r="DA62" s="356"/>
      <c r="DB62" s="356"/>
      <c r="DC62" s="356"/>
      <c r="DD62" s="356"/>
      <c r="DE62" s="356"/>
      <c r="DF62" s="356"/>
      <c r="DG62" s="356"/>
      <c r="DH62" s="356"/>
      <c r="DI62" s="356"/>
      <c r="DJ62" s="356"/>
      <c r="DK62" s="354"/>
      <c r="DL62" s="354"/>
      <c r="DM62" s="354"/>
      <c r="DN62" s="354"/>
      <c r="DO62" s="354"/>
      <c r="DP62" s="354"/>
      <c r="DQ62" s="354">
        <v>12</v>
      </c>
      <c r="DR62" s="354"/>
      <c r="DS62" s="354">
        <v>1</v>
      </c>
      <c r="DT62" s="354"/>
      <c r="DU62" s="354">
        <v>28</v>
      </c>
      <c r="DV62" s="354"/>
      <c r="DW62" s="354"/>
      <c r="DX62" s="354"/>
      <c r="DY62" s="354"/>
      <c r="DZ62" s="357"/>
      <c r="EA62" s="356"/>
      <c r="EB62" s="356"/>
      <c r="EC62" s="356"/>
      <c r="ED62" s="356"/>
      <c r="EE62" s="358"/>
      <c r="EF62" s="48"/>
      <c r="EG62" s="46"/>
      <c r="EH62" s="46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8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354"/>
      <c r="FR62" s="354"/>
      <c r="FS62" s="354"/>
      <c r="FT62" s="354"/>
      <c r="FU62" s="354"/>
      <c r="FV62" s="354"/>
      <c r="FW62" s="354"/>
      <c r="FX62" s="354"/>
      <c r="FY62" s="354"/>
      <c r="FZ62" s="354"/>
      <c r="GA62" s="354"/>
      <c r="GB62" s="354"/>
      <c r="GC62" s="354"/>
      <c r="GD62" s="354"/>
      <c r="GE62" s="354"/>
      <c r="GF62" s="354"/>
      <c r="GG62" s="354"/>
      <c r="GH62" s="354"/>
      <c r="GI62" s="354"/>
      <c r="GJ62" s="354"/>
      <c r="GK62" s="354"/>
      <c r="GL62" s="354"/>
      <c r="GM62" s="354"/>
      <c r="GN62" s="354"/>
      <c r="GO62" s="354"/>
      <c r="GP62" s="354"/>
      <c r="GQ62" s="354"/>
      <c r="GR62" s="354"/>
      <c r="GS62" s="354"/>
      <c r="GT62" s="354"/>
      <c r="GU62" s="354"/>
      <c r="GV62" s="354"/>
      <c r="GW62" s="354"/>
      <c r="GX62" s="354"/>
      <c r="GY62" s="354"/>
      <c r="GZ62" s="354"/>
      <c r="HA62" s="354"/>
      <c r="HB62" s="354">
        <v>624</v>
      </c>
      <c r="HC62" s="354"/>
      <c r="HD62" s="354"/>
      <c r="HE62" s="354">
        <v>384</v>
      </c>
      <c r="HF62" s="354"/>
      <c r="HG62" s="354"/>
      <c r="HH62" s="354"/>
      <c r="HI62" s="354"/>
      <c r="HJ62" s="354"/>
      <c r="HK62" s="354"/>
      <c r="HL62" s="354">
        <v>48</v>
      </c>
      <c r="HM62" s="354">
        <v>720</v>
      </c>
      <c r="HN62" s="354">
        <v>384</v>
      </c>
      <c r="HO62" s="354"/>
      <c r="HP62" s="354"/>
      <c r="HQ62" s="354">
        <v>1200</v>
      </c>
      <c r="HR62" s="354"/>
      <c r="HS62" s="354"/>
      <c r="HT62" s="354"/>
      <c r="HU62" s="354"/>
      <c r="HV62" s="354"/>
      <c r="HW62" s="354"/>
      <c r="HX62" s="354"/>
      <c r="HY62" s="354"/>
      <c r="HZ62" s="354"/>
      <c r="IA62" s="354"/>
      <c r="IB62" s="354">
        <v>96</v>
      </c>
      <c r="IC62" s="354"/>
      <c r="ID62" s="354">
        <v>192</v>
      </c>
      <c r="IE62" s="354">
        <v>200</v>
      </c>
      <c r="IF62" s="354">
        <v>384</v>
      </c>
      <c r="IG62" s="354">
        <v>96</v>
      </c>
      <c r="IH62" s="354"/>
      <c r="II62" s="354"/>
      <c r="IJ62" s="354"/>
      <c r="IK62" s="354"/>
      <c r="IL62" s="354">
        <v>400</v>
      </c>
      <c r="IM62" s="354">
        <v>48</v>
      </c>
      <c r="IN62" s="354"/>
      <c r="IO62" s="354"/>
      <c r="IP62" s="354"/>
      <c r="IQ62" s="354">
        <v>200</v>
      </c>
      <c r="IR62" s="50"/>
      <c r="IS62" s="47"/>
      <c r="IT62" s="47"/>
      <c r="IU62" s="47"/>
      <c r="IV62" s="47"/>
      <c r="IW62" s="47"/>
      <c r="IX62" s="47"/>
      <c r="IY62" s="47"/>
      <c r="IZ62" s="47"/>
      <c r="JA62" s="47"/>
      <c r="JB62" s="47"/>
      <c r="JC62" s="47"/>
      <c r="JD62" s="47"/>
      <c r="JE62" s="651"/>
      <c r="JF62" s="47"/>
      <c r="JG62" s="47"/>
      <c r="JH62" s="47"/>
      <c r="JI62" s="47"/>
      <c r="JJ62" s="47"/>
      <c r="JK62" s="47"/>
      <c r="JL62" s="354"/>
      <c r="JM62" s="354"/>
      <c r="JN62" s="354"/>
      <c r="JO62" s="354"/>
      <c r="JP62" s="354"/>
      <c r="JQ62" s="354"/>
      <c r="JR62" s="354"/>
      <c r="JS62" s="354"/>
      <c r="JT62" s="354"/>
      <c r="JU62" s="354"/>
      <c r="JV62" s="354"/>
      <c r="JW62" s="354"/>
      <c r="JX62" s="354"/>
      <c r="JY62" s="354"/>
      <c r="JZ62" s="354"/>
      <c r="KA62" s="354"/>
      <c r="KB62" s="354"/>
      <c r="KC62" s="354"/>
      <c r="KD62" s="354"/>
      <c r="KE62" s="354"/>
      <c r="KF62" s="354"/>
      <c r="KG62" s="354"/>
      <c r="KH62" s="354"/>
      <c r="KI62" s="354"/>
      <c r="KJ62" s="354"/>
      <c r="KK62" s="354"/>
      <c r="KL62" s="354"/>
      <c r="KM62" s="354"/>
      <c r="KN62" s="354"/>
      <c r="KO62" s="354"/>
      <c r="KP62" s="354"/>
      <c r="KQ62" s="354"/>
      <c r="KR62" s="354"/>
      <c r="KS62" s="354"/>
      <c r="KT62" s="354"/>
      <c r="KU62" s="354"/>
      <c r="KV62" s="51"/>
      <c r="KW62" s="47"/>
      <c r="KX62" s="47"/>
      <c r="KY62" s="47"/>
      <c r="KZ62" s="47"/>
      <c r="LA62" s="47"/>
      <c r="LB62" s="47"/>
      <c r="LC62" s="47"/>
      <c r="LD62" s="361"/>
      <c r="LE62" s="361"/>
      <c r="LF62" s="361"/>
      <c r="LG62" s="361"/>
      <c r="LH62" s="361"/>
      <c r="LI62" s="361"/>
      <c r="LJ62" s="361"/>
      <c r="LK62" s="361"/>
      <c r="LL62" s="361"/>
      <c r="LM62" s="361"/>
      <c r="LN62" s="361"/>
      <c r="LO62" s="361"/>
      <c r="LP62" s="354">
        <v>50</v>
      </c>
      <c r="LQ62" s="356"/>
      <c r="LR62" s="356"/>
      <c r="LS62" s="356"/>
      <c r="LT62" s="356"/>
      <c r="LU62" s="356"/>
      <c r="LV62" s="354">
        <v>80</v>
      </c>
      <c r="LW62" s="362"/>
      <c r="LX62" s="354"/>
      <c r="LY62" s="354"/>
      <c r="LZ62" s="354"/>
      <c r="MA62" s="354"/>
      <c r="MB62" s="363"/>
      <c r="MC62" s="363"/>
      <c r="MD62" s="354"/>
      <c r="ME62" s="354"/>
      <c r="MF62" s="354"/>
      <c r="MG62" s="354"/>
      <c r="MH62" s="354"/>
      <c r="MI62" s="354"/>
      <c r="MJ62" s="354"/>
      <c r="MK62" s="354"/>
      <c r="ML62" s="354"/>
      <c r="MM62" s="354"/>
      <c r="MN62" s="354"/>
      <c r="MO62" s="354"/>
      <c r="MP62" s="354"/>
      <c r="MQ62" s="354"/>
      <c r="MR62" s="354"/>
      <c r="MS62" s="51"/>
      <c r="MT62" s="364">
        <f t="shared" si="12"/>
        <v>4976</v>
      </c>
      <c r="MU62" s="365">
        <f t="shared" si="13"/>
        <v>130</v>
      </c>
      <c r="MV62" s="366">
        <f t="shared" si="14"/>
        <v>5106</v>
      </c>
      <c r="MW62" s="365"/>
      <c r="MX62" s="365"/>
      <c r="MY62" s="54"/>
      <c r="MZ62" s="709">
        <v>3.99</v>
      </c>
      <c r="NA62" s="709">
        <v>1</v>
      </c>
      <c r="NB62" s="709">
        <f t="shared" si="15"/>
        <v>5106</v>
      </c>
      <c r="NC62" s="711"/>
      <c r="ND62" s="711">
        <v>4.57</v>
      </c>
      <c r="NE62" s="738">
        <f t="shared" si="44"/>
        <v>0.317910447761194</v>
      </c>
      <c r="NF62" s="743"/>
      <c r="NG62" s="743">
        <v>3000</v>
      </c>
      <c r="NH62" s="743"/>
      <c r="NI62" s="740">
        <f t="shared" si="17"/>
        <v>7928.95</v>
      </c>
      <c r="NJ62" s="738"/>
      <c r="NK62" s="745">
        <v>44835</v>
      </c>
      <c r="NL62" s="746">
        <v>44835</v>
      </c>
      <c r="NM62" s="739">
        <f ca="1" t="shared" si="19"/>
        <v>8.06666666666667</v>
      </c>
      <c r="NN62" s="739">
        <f ca="1" t="shared" si="20"/>
        <v>242</v>
      </c>
      <c r="NO62" s="743"/>
      <c r="NP62" s="739">
        <f t="shared" si="21"/>
        <v>5106</v>
      </c>
      <c r="NQ62" s="761">
        <f t="shared" si="22"/>
        <v>5.88587896253602</v>
      </c>
      <c r="NR62" s="739">
        <f ca="1" t="shared" si="23"/>
        <v>8.87746207159358</v>
      </c>
      <c r="NS62" s="739">
        <f t="shared" si="24"/>
        <v>1735</v>
      </c>
      <c r="NT62" s="743"/>
      <c r="NU62" s="739">
        <f ca="1" t="shared" si="25"/>
        <v>632.97520661157</v>
      </c>
      <c r="NV62" s="769">
        <f ca="1" t="shared" si="26"/>
        <v>21.099173553719</v>
      </c>
      <c r="NW62" s="769">
        <f ca="1" t="shared" si="27"/>
        <v>82.2307089698394</v>
      </c>
      <c r="NX62" s="743"/>
      <c r="NY62" s="743"/>
      <c r="NZ62" s="743"/>
      <c r="OA62" s="743"/>
      <c r="OB62" s="743"/>
      <c r="OC62" s="743"/>
      <c r="OD62" s="743"/>
      <c r="OE62" s="743">
        <f t="shared" si="28"/>
        <v>0</v>
      </c>
      <c r="OF62" s="743">
        <f t="shared" si="29"/>
        <v>0</v>
      </c>
      <c r="OG62" s="743">
        <f t="shared" si="30"/>
        <v>0</v>
      </c>
      <c r="OH62" s="743">
        <f t="shared" si="31"/>
        <v>0</v>
      </c>
      <c r="OI62" s="743">
        <f t="shared" si="32"/>
        <v>0</v>
      </c>
      <c r="OJ62" s="739">
        <f t="shared" si="33"/>
        <v>0</v>
      </c>
      <c r="OK62" s="739">
        <f t="shared" si="34"/>
        <v>0</v>
      </c>
      <c r="OL62" s="739">
        <f t="shared" si="35"/>
        <v>0</v>
      </c>
      <c r="OM62" s="739">
        <f t="shared" si="36"/>
        <v>0</v>
      </c>
      <c r="ON62" s="739">
        <f t="shared" si="37"/>
        <v>1586</v>
      </c>
      <c r="OO62" s="739">
        <f t="shared" si="38"/>
        <v>1200</v>
      </c>
      <c r="OP62" s="739"/>
      <c r="OQ62" s="739">
        <f t="shared" si="39"/>
        <v>1992</v>
      </c>
      <c r="OR62" s="739">
        <f t="shared" si="40"/>
        <v>4778</v>
      </c>
      <c r="OS62" s="739">
        <f t="shared" si="41"/>
        <v>0</v>
      </c>
      <c r="OT62" s="739">
        <f t="shared" si="42"/>
        <v>-328</v>
      </c>
      <c r="OU62" s="743"/>
      <c r="OV62" s="743"/>
      <c r="OW62" s="743"/>
      <c r="OX62" s="743"/>
      <c r="OY62" s="743"/>
      <c r="OZ62" s="743"/>
      <c r="PA62" s="743"/>
      <c r="PB62" s="743"/>
      <c r="PC62" s="743"/>
      <c r="PD62" s="743"/>
      <c r="PE62" s="743"/>
      <c r="PF62" s="743"/>
      <c r="PG62" s="743"/>
    </row>
    <row r="63" s="28" customFormat="1" customHeight="1" spans="1:423">
      <c r="A63" s="122" t="s">
        <v>1610</v>
      </c>
      <c r="B63" s="415" t="s">
        <v>1626</v>
      </c>
      <c r="C63" s="122" t="s">
        <v>1917</v>
      </c>
      <c r="D63" s="95" t="s">
        <v>3788</v>
      </c>
      <c r="E63" s="418" t="s">
        <v>1396</v>
      </c>
      <c r="F63" s="102" t="s">
        <v>1940</v>
      </c>
      <c r="G63" s="416" t="s">
        <v>3791</v>
      </c>
      <c r="H63" s="98" t="s">
        <v>1942</v>
      </c>
      <c r="I63" s="99"/>
      <c r="J63" s="114"/>
      <c r="K63" s="456"/>
      <c r="L63" s="150">
        <f t="shared" si="8"/>
        <v>1936</v>
      </c>
      <c r="M63" s="151">
        <f t="shared" si="9"/>
        <v>1936</v>
      </c>
      <c r="N63" s="455"/>
      <c r="O63" s="37"/>
      <c r="P63" s="36"/>
      <c r="Q63" s="33">
        <f t="shared" si="10"/>
        <v>0</v>
      </c>
      <c r="R63" s="34">
        <f t="shared" si="11"/>
        <v>7000</v>
      </c>
      <c r="S63" s="346"/>
      <c r="T63" s="346"/>
      <c r="U63" s="346"/>
      <c r="V63" s="346"/>
      <c r="W63" s="346"/>
      <c r="X63" s="347"/>
      <c r="Y63" s="348"/>
      <c r="Z63" s="348"/>
      <c r="AA63" s="348"/>
      <c r="AB63" s="348"/>
      <c r="AC63" s="506"/>
      <c r="AD63" s="348"/>
      <c r="AE63" s="348"/>
      <c r="AF63" s="346"/>
      <c r="AG63" s="346"/>
      <c r="AH63" s="346"/>
      <c r="AI63" s="346"/>
      <c r="AJ63" s="346"/>
      <c r="AK63" s="346"/>
      <c r="AL63" s="346"/>
      <c r="AM63" s="346"/>
      <c r="AN63" s="346"/>
      <c r="AO63" s="346"/>
      <c r="AP63" s="346">
        <v>4000</v>
      </c>
      <c r="AQ63" s="346"/>
      <c r="AR63" s="346"/>
      <c r="AS63" s="346">
        <v>3000</v>
      </c>
      <c r="AT63" s="346"/>
      <c r="AU63" s="346"/>
      <c r="AV63" s="346"/>
      <c r="AW63" s="346"/>
      <c r="AX63" s="346"/>
      <c r="AY63" s="349"/>
      <c r="AZ63" s="48"/>
      <c r="BA63" s="48"/>
      <c r="BB63" s="48"/>
      <c r="BC63" s="48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354"/>
      <c r="BT63" s="354"/>
      <c r="BU63" s="354"/>
      <c r="BV63" s="354"/>
      <c r="BW63" s="354"/>
      <c r="BX63" s="354"/>
      <c r="BY63" s="354"/>
      <c r="BZ63" s="354"/>
      <c r="CA63" s="354"/>
      <c r="CB63" s="354"/>
      <c r="CC63" s="354"/>
      <c r="CD63" s="354"/>
      <c r="CE63" s="354"/>
      <c r="CF63" s="354"/>
      <c r="CG63" s="354">
        <v>20</v>
      </c>
      <c r="CH63" s="354">
        <v>48</v>
      </c>
      <c r="CI63" s="354"/>
      <c r="CJ63" s="354">
        <v>50</v>
      </c>
      <c r="CK63" s="354"/>
      <c r="CL63" s="354"/>
      <c r="CM63" s="354"/>
      <c r="CN63" s="354"/>
      <c r="CO63" s="354"/>
      <c r="CP63" s="358"/>
      <c r="CQ63" s="48"/>
      <c r="CR63" s="354"/>
      <c r="CS63" s="354"/>
      <c r="CT63" s="355"/>
      <c r="CU63" s="354"/>
      <c r="CV63" s="354"/>
      <c r="CW63" s="354"/>
      <c r="CX63" s="354"/>
      <c r="CY63" s="354"/>
      <c r="CZ63" s="354"/>
      <c r="DA63" s="356"/>
      <c r="DB63" s="356"/>
      <c r="DC63" s="356"/>
      <c r="DD63" s="356"/>
      <c r="DE63" s="356"/>
      <c r="DF63" s="356"/>
      <c r="DG63" s="356"/>
      <c r="DH63" s="356"/>
      <c r="DI63" s="356"/>
      <c r="DJ63" s="356"/>
      <c r="DK63" s="354"/>
      <c r="DL63" s="354"/>
      <c r="DM63" s="354"/>
      <c r="DN63" s="354"/>
      <c r="DO63" s="354"/>
      <c r="DP63" s="354"/>
      <c r="DQ63" s="354">
        <v>12</v>
      </c>
      <c r="DR63" s="354"/>
      <c r="DS63" s="354"/>
      <c r="DT63" s="354"/>
      <c r="DU63" s="354">
        <v>28</v>
      </c>
      <c r="DV63" s="354"/>
      <c r="DW63" s="354"/>
      <c r="DX63" s="354"/>
      <c r="DY63" s="354"/>
      <c r="DZ63" s="357"/>
      <c r="EA63" s="356"/>
      <c r="EB63" s="356"/>
      <c r="EC63" s="356"/>
      <c r="ED63" s="356"/>
      <c r="EE63" s="358"/>
      <c r="EF63" s="48"/>
      <c r="EG63" s="46"/>
      <c r="EH63" s="46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8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354"/>
      <c r="FR63" s="354"/>
      <c r="FS63" s="354"/>
      <c r="FT63" s="354"/>
      <c r="FU63" s="354"/>
      <c r="FV63" s="354"/>
      <c r="FW63" s="354"/>
      <c r="FX63" s="354"/>
      <c r="FY63" s="354"/>
      <c r="FZ63" s="354"/>
      <c r="GA63" s="354"/>
      <c r="GB63" s="354"/>
      <c r="GC63" s="354"/>
      <c r="GD63" s="354"/>
      <c r="GE63" s="354"/>
      <c r="GF63" s="354"/>
      <c r="GG63" s="354"/>
      <c r="GH63" s="354"/>
      <c r="GI63" s="354"/>
      <c r="GJ63" s="354"/>
      <c r="GK63" s="354"/>
      <c r="GL63" s="354"/>
      <c r="GM63" s="354"/>
      <c r="GN63" s="354"/>
      <c r="GO63" s="354"/>
      <c r="GP63" s="354"/>
      <c r="GQ63" s="354"/>
      <c r="GR63" s="354"/>
      <c r="GS63" s="354"/>
      <c r="GT63" s="354"/>
      <c r="GU63" s="354"/>
      <c r="GV63" s="354"/>
      <c r="GW63" s="354"/>
      <c r="GX63" s="354"/>
      <c r="GY63" s="354"/>
      <c r="GZ63" s="354"/>
      <c r="HA63" s="354"/>
      <c r="HB63" s="354">
        <v>624</v>
      </c>
      <c r="HC63" s="354"/>
      <c r="HD63" s="354"/>
      <c r="HE63" s="354">
        <v>384</v>
      </c>
      <c r="HF63" s="354"/>
      <c r="HG63" s="354"/>
      <c r="HH63" s="354"/>
      <c r="HI63" s="354"/>
      <c r="HJ63" s="354"/>
      <c r="HK63" s="354"/>
      <c r="HL63" s="354">
        <v>48</v>
      </c>
      <c r="HM63" s="354">
        <v>720</v>
      </c>
      <c r="HN63" s="354">
        <v>384</v>
      </c>
      <c r="HO63" s="354"/>
      <c r="HP63" s="354"/>
      <c r="HQ63" s="354">
        <v>1200</v>
      </c>
      <c r="HR63" s="354"/>
      <c r="HS63" s="354"/>
      <c r="HT63" s="354"/>
      <c r="HU63" s="354"/>
      <c r="HV63" s="354"/>
      <c r="HW63" s="354"/>
      <c r="HX63" s="354"/>
      <c r="HY63" s="354"/>
      <c r="HZ63" s="354"/>
      <c r="IA63" s="354"/>
      <c r="IB63" s="354">
        <v>96</v>
      </c>
      <c r="IC63" s="354"/>
      <c r="ID63" s="354">
        <v>192</v>
      </c>
      <c r="IE63" s="354">
        <v>200</v>
      </c>
      <c r="IF63" s="354">
        <v>384</v>
      </c>
      <c r="IG63" s="354">
        <v>96</v>
      </c>
      <c r="IH63" s="354"/>
      <c r="II63" s="354"/>
      <c r="IJ63" s="354"/>
      <c r="IK63" s="354"/>
      <c r="IL63" s="354">
        <v>400</v>
      </c>
      <c r="IM63" s="354">
        <v>48</v>
      </c>
      <c r="IN63" s="354"/>
      <c r="IO63" s="354"/>
      <c r="IP63" s="354"/>
      <c r="IQ63" s="354"/>
      <c r="IR63" s="50"/>
      <c r="IS63" s="47"/>
      <c r="IT63" s="47"/>
      <c r="IU63" s="47"/>
      <c r="IV63" s="47"/>
      <c r="IW63" s="47"/>
      <c r="IX63" s="47"/>
      <c r="IY63" s="47"/>
      <c r="IZ63" s="47"/>
      <c r="JA63" s="47"/>
      <c r="JB63" s="47"/>
      <c r="JC63" s="47"/>
      <c r="JD63" s="47"/>
      <c r="JE63" s="651"/>
      <c r="JF63" s="47"/>
      <c r="JG63" s="47"/>
      <c r="JH63" s="47"/>
      <c r="JI63" s="47"/>
      <c r="JJ63" s="47"/>
      <c r="JK63" s="47"/>
      <c r="JL63" s="354"/>
      <c r="JM63" s="354"/>
      <c r="JN63" s="354"/>
      <c r="JO63" s="354"/>
      <c r="JP63" s="354"/>
      <c r="JQ63" s="354"/>
      <c r="JR63" s="354"/>
      <c r="JS63" s="354"/>
      <c r="JT63" s="354"/>
      <c r="JU63" s="354"/>
      <c r="JV63" s="354"/>
      <c r="JW63" s="354"/>
      <c r="JX63" s="354"/>
      <c r="JY63" s="354"/>
      <c r="JZ63" s="354"/>
      <c r="KA63" s="354"/>
      <c r="KB63" s="354"/>
      <c r="KC63" s="354"/>
      <c r="KD63" s="354"/>
      <c r="KE63" s="354"/>
      <c r="KF63" s="354"/>
      <c r="KG63" s="354"/>
      <c r="KH63" s="354"/>
      <c r="KI63" s="354"/>
      <c r="KJ63" s="354"/>
      <c r="KK63" s="354"/>
      <c r="KL63" s="354"/>
      <c r="KM63" s="354"/>
      <c r="KN63" s="354"/>
      <c r="KO63" s="354"/>
      <c r="KP63" s="354"/>
      <c r="KQ63" s="354"/>
      <c r="KR63" s="354"/>
      <c r="KS63" s="354"/>
      <c r="KT63" s="354"/>
      <c r="KU63" s="354"/>
      <c r="KV63" s="51"/>
      <c r="KW63" s="47"/>
      <c r="KX63" s="47"/>
      <c r="KY63" s="47"/>
      <c r="KZ63" s="47"/>
      <c r="LA63" s="47"/>
      <c r="LB63" s="47"/>
      <c r="LC63" s="47"/>
      <c r="LD63" s="361"/>
      <c r="LE63" s="361"/>
      <c r="LF63" s="361"/>
      <c r="LG63" s="361"/>
      <c r="LH63" s="361"/>
      <c r="LI63" s="361"/>
      <c r="LJ63" s="361"/>
      <c r="LK63" s="361"/>
      <c r="LL63" s="361"/>
      <c r="LM63" s="361"/>
      <c r="LN63" s="361"/>
      <c r="LO63" s="361"/>
      <c r="LP63" s="354">
        <v>50</v>
      </c>
      <c r="LQ63" s="356"/>
      <c r="LR63" s="356"/>
      <c r="LS63" s="356"/>
      <c r="LT63" s="356"/>
      <c r="LU63" s="356"/>
      <c r="LV63" s="354">
        <v>80</v>
      </c>
      <c r="LW63" s="362"/>
      <c r="LX63" s="354"/>
      <c r="LY63" s="354"/>
      <c r="LZ63" s="354"/>
      <c r="MA63" s="354"/>
      <c r="MB63" s="363"/>
      <c r="MC63" s="363"/>
      <c r="MD63" s="354"/>
      <c r="ME63" s="354"/>
      <c r="MF63" s="354"/>
      <c r="MG63" s="354"/>
      <c r="MH63" s="354"/>
      <c r="MI63" s="354"/>
      <c r="MJ63" s="354"/>
      <c r="MK63" s="354"/>
      <c r="ML63" s="354"/>
      <c r="MM63" s="354"/>
      <c r="MN63" s="354"/>
      <c r="MO63" s="354"/>
      <c r="MP63" s="354"/>
      <c r="MQ63" s="354"/>
      <c r="MR63" s="354"/>
      <c r="MS63" s="51"/>
      <c r="MT63" s="364">
        <f t="shared" si="12"/>
        <v>4776</v>
      </c>
      <c r="MU63" s="365">
        <f t="shared" si="13"/>
        <v>130</v>
      </c>
      <c r="MV63" s="366">
        <f t="shared" si="14"/>
        <v>4906</v>
      </c>
      <c r="MW63" s="365"/>
      <c r="MX63" s="365"/>
      <c r="MY63" s="54"/>
      <c r="MZ63" s="709">
        <v>3.99</v>
      </c>
      <c r="NA63" s="709">
        <v>1</v>
      </c>
      <c r="NB63" s="709">
        <f t="shared" si="15"/>
        <v>4906</v>
      </c>
      <c r="NC63" s="711"/>
      <c r="ND63" s="711">
        <v>4.57</v>
      </c>
      <c r="NE63" s="738">
        <f t="shared" si="44"/>
        <v>0.317910447761194</v>
      </c>
      <c r="NF63" s="743"/>
      <c r="NG63" s="743">
        <v>3000</v>
      </c>
      <c r="NH63" s="743"/>
      <c r="NI63" s="740">
        <f t="shared" si="17"/>
        <v>8847.52</v>
      </c>
      <c r="NJ63" s="738"/>
      <c r="NK63" s="745">
        <v>44835</v>
      </c>
      <c r="NL63" s="746">
        <v>44835</v>
      </c>
      <c r="NM63" s="739">
        <f ca="1" t="shared" si="19"/>
        <v>8.06666666666667</v>
      </c>
      <c r="NN63" s="739">
        <f ca="1" t="shared" si="20"/>
        <v>242</v>
      </c>
      <c r="NO63" s="743"/>
      <c r="NP63" s="739">
        <f t="shared" si="21"/>
        <v>4906</v>
      </c>
      <c r="NQ63" s="761">
        <f t="shared" si="22"/>
        <v>5.06818181818182</v>
      </c>
      <c r="NR63" s="739">
        <f ca="1" t="shared" si="23"/>
        <v>7.64415852742299</v>
      </c>
      <c r="NS63" s="739">
        <f t="shared" si="24"/>
        <v>1936</v>
      </c>
      <c r="NT63" s="743"/>
      <c r="NU63" s="739">
        <f ca="1" t="shared" si="25"/>
        <v>608.181818181818</v>
      </c>
      <c r="NV63" s="769">
        <f ca="1" t="shared" si="26"/>
        <v>20.2727272727273</v>
      </c>
      <c r="NW63" s="769">
        <f ca="1" t="shared" si="27"/>
        <v>95.4977578475336</v>
      </c>
      <c r="NX63" s="743"/>
      <c r="NY63" s="743"/>
      <c r="NZ63" s="743"/>
      <c r="OA63" s="743"/>
      <c r="OB63" s="743"/>
      <c r="OC63" s="743"/>
      <c r="OD63" s="743"/>
      <c r="OE63" s="743">
        <f t="shared" si="28"/>
        <v>0</v>
      </c>
      <c r="OF63" s="743">
        <f t="shared" si="29"/>
        <v>0</v>
      </c>
      <c r="OG63" s="743">
        <f t="shared" si="30"/>
        <v>0</v>
      </c>
      <c r="OH63" s="743">
        <f t="shared" si="31"/>
        <v>0</v>
      </c>
      <c r="OI63" s="743">
        <f t="shared" si="32"/>
        <v>0</v>
      </c>
      <c r="OJ63" s="739">
        <f t="shared" si="33"/>
        <v>0</v>
      </c>
      <c r="OK63" s="739">
        <f t="shared" si="34"/>
        <v>0</v>
      </c>
      <c r="OL63" s="739">
        <f t="shared" si="35"/>
        <v>0</v>
      </c>
      <c r="OM63" s="739">
        <f t="shared" si="36"/>
        <v>0</v>
      </c>
      <c r="ON63" s="739">
        <f t="shared" si="37"/>
        <v>1586</v>
      </c>
      <c r="OO63" s="739">
        <f t="shared" si="38"/>
        <v>1200</v>
      </c>
      <c r="OP63" s="739"/>
      <c r="OQ63" s="739">
        <f t="shared" si="39"/>
        <v>1992</v>
      </c>
      <c r="OR63" s="739">
        <f t="shared" si="40"/>
        <v>4778</v>
      </c>
      <c r="OS63" s="739">
        <f t="shared" si="41"/>
        <v>0</v>
      </c>
      <c r="OT63" s="739">
        <f t="shared" si="42"/>
        <v>-128</v>
      </c>
      <c r="OU63" s="743"/>
      <c r="OV63" s="743"/>
      <c r="OW63" s="743"/>
      <c r="OX63" s="743"/>
      <c r="OY63" s="743"/>
      <c r="OZ63" s="743"/>
      <c r="PA63" s="743"/>
      <c r="PB63" s="743"/>
      <c r="PC63" s="743"/>
      <c r="PD63" s="743"/>
      <c r="PE63" s="743"/>
      <c r="PF63" s="743"/>
      <c r="PG63" s="743"/>
    </row>
    <row r="64" s="28" customFormat="1" customHeight="1" spans="1:423">
      <c r="A64" s="122" t="s">
        <v>1610</v>
      </c>
      <c r="B64" s="415" t="s">
        <v>1626</v>
      </c>
      <c r="C64" s="122" t="s">
        <v>1917</v>
      </c>
      <c r="D64" s="95" t="s">
        <v>3788</v>
      </c>
      <c r="E64" s="418" t="s">
        <v>1396</v>
      </c>
      <c r="F64" s="102" t="s">
        <v>1943</v>
      </c>
      <c r="G64" s="416" t="s">
        <v>1944</v>
      </c>
      <c r="H64" s="98" t="s">
        <v>1945</v>
      </c>
      <c r="I64" s="99"/>
      <c r="J64" s="114"/>
      <c r="K64" s="456"/>
      <c r="L64" s="150">
        <f t="shared" si="8"/>
        <v>1736</v>
      </c>
      <c r="M64" s="151">
        <f t="shared" si="9"/>
        <v>1736</v>
      </c>
      <c r="N64" s="455"/>
      <c r="O64" s="37"/>
      <c r="P64" s="36"/>
      <c r="Q64" s="33">
        <f t="shared" si="10"/>
        <v>0</v>
      </c>
      <c r="R64" s="34">
        <f t="shared" si="11"/>
        <v>7000</v>
      </c>
      <c r="S64" s="346"/>
      <c r="T64" s="346"/>
      <c r="U64" s="346"/>
      <c r="V64" s="346"/>
      <c r="W64" s="346"/>
      <c r="X64" s="347"/>
      <c r="Y64" s="348"/>
      <c r="Z64" s="348"/>
      <c r="AA64" s="348"/>
      <c r="AB64" s="348"/>
      <c r="AC64" s="506"/>
      <c r="AD64" s="348"/>
      <c r="AE64" s="348"/>
      <c r="AF64" s="346"/>
      <c r="AG64" s="346"/>
      <c r="AH64" s="346"/>
      <c r="AI64" s="346"/>
      <c r="AJ64" s="346"/>
      <c r="AK64" s="346"/>
      <c r="AL64" s="346"/>
      <c r="AM64" s="346"/>
      <c r="AN64" s="346"/>
      <c r="AO64" s="346"/>
      <c r="AP64" s="346">
        <v>4000</v>
      </c>
      <c r="AQ64" s="346"/>
      <c r="AR64" s="346"/>
      <c r="AS64" s="346">
        <v>3000</v>
      </c>
      <c r="AT64" s="346"/>
      <c r="AU64" s="346"/>
      <c r="AV64" s="346"/>
      <c r="AW64" s="346"/>
      <c r="AX64" s="346"/>
      <c r="AY64" s="349"/>
      <c r="AZ64" s="48"/>
      <c r="BA64" s="48"/>
      <c r="BB64" s="48"/>
      <c r="BC64" s="48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354"/>
      <c r="BT64" s="354"/>
      <c r="BU64" s="354"/>
      <c r="BV64" s="354"/>
      <c r="BW64" s="354"/>
      <c r="BX64" s="354"/>
      <c r="BY64" s="354"/>
      <c r="BZ64" s="354"/>
      <c r="CA64" s="354"/>
      <c r="CB64" s="354"/>
      <c r="CC64" s="354"/>
      <c r="CD64" s="354"/>
      <c r="CE64" s="354"/>
      <c r="CF64" s="354"/>
      <c r="CG64" s="354">
        <v>20</v>
      </c>
      <c r="CH64" s="354">
        <v>48</v>
      </c>
      <c r="CI64" s="354"/>
      <c r="CJ64" s="354">
        <v>50</v>
      </c>
      <c r="CK64" s="354"/>
      <c r="CL64" s="354"/>
      <c r="CM64" s="354"/>
      <c r="CN64" s="354"/>
      <c r="CO64" s="354"/>
      <c r="CP64" s="358"/>
      <c r="CQ64" s="48"/>
      <c r="CR64" s="354"/>
      <c r="CS64" s="354"/>
      <c r="CT64" s="355"/>
      <c r="CU64" s="354"/>
      <c r="CV64" s="354"/>
      <c r="CW64" s="354"/>
      <c r="CX64" s="354"/>
      <c r="CY64" s="354"/>
      <c r="CZ64" s="354"/>
      <c r="DA64" s="356"/>
      <c r="DB64" s="356"/>
      <c r="DC64" s="356"/>
      <c r="DD64" s="356"/>
      <c r="DE64" s="356"/>
      <c r="DF64" s="356"/>
      <c r="DG64" s="356"/>
      <c r="DH64" s="356"/>
      <c r="DI64" s="356"/>
      <c r="DJ64" s="356"/>
      <c r="DK64" s="354"/>
      <c r="DL64" s="354"/>
      <c r="DM64" s="354"/>
      <c r="DN64" s="354"/>
      <c r="DO64" s="354"/>
      <c r="DP64" s="354"/>
      <c r="DQ64" s="354">
        <v>12</v>
      </c>
      <c r="DR64" s="354"/>
      <c r="DS64" s="354"/>
      <c r="DT64" s="354"/>
      <c r="DU64" s="354">
        <v>28</v>
      </c>
      <c r="DV64" s="354"/>
      <c r="DW64" s="354"/>
      <c r="DX64" s="354"/>
      <c r="DY64" s="354"/>
      <c r="DZ64" s="357"/>
      <c r="EA64" s="356"/>
      <c r="EB64" s="356"/>
      <c r="EC64" s="356"/>
      <c r="ED64" s="356"/>
      <c r="EE64" s="358"/>
      <c r="EF64" s="48"/>
      <c r="EG64" s="46"/>
      <c r="EH64" s="46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8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354"/>
      <c r="FR64" s="354"/>
      <c r="FS64" s="354"/>
      <c r="FT64" s="354"/>
      <c r="FU64" s="354"/>
      <c r="FV64" s="354"/>
      <c r="FW64" s="354"/>
      <c r="FX64" s="354"/>
      <c r="FY64" s="354"/>
      <c r="FZ64" s="354"/>
      <c r="GA64" s="354"/>
      <c r="GB64" s="354"/>
      <c r="GC64" s="354"/>
      <c r="GD64" s="354"/>
      <c r="GE64" s="354"/>
      <c r="GF64" s="354"/>
      <c r="GG64" s="354"/>
      <c r="GH64" s="354"/>
      <c r="GI64" s="354"/>
      <c r="GJ64" s="354"/>
      <c r="GK64" s="354"/>
      <c r="GL64" s="354"/>
      <c r="GM64" s="354"/>
      <c r="GN64" s="354"/>
      <c r="GO64" s="354"/>
      <c r="GP64" s="354"/>
      <c r="GQ64" s="354"/>
      <c r="GR64" s="354"/>
      <c r="GS64" s="354"/>
      <c r="GT64" s="354"/>
      <c r="GU64" s="354"/>
      <c r="GV64" s="354"/>
      <c r="GW64" s="354"/>
      <c r="GX64" s="354"/>
      <c r="GY64" s="354"/>
      <c r="GZ64" s="354"/>
      <c r="HA64" s="354"/>
      <c r="HB64" s="354">
        <v>624</v>
      </c>
      <c r="HC64" s="354"/>
      <c r="HD64" s="354"/>
      <c r="HE64" s="354">
        <v>384</v>
      </c>
      <c r="HF64" s="354"/>
      <c r="HG64" s="354"/>
      <c r="HH64" s="354"/>
      <c r="HI64" s="354"/>
      <c r="HJ64" s="354"/>
      <c r="HK64" s="354"/>
      <c r="HL64" s="354">
        <v>48</v>
      </c>
      <c r="HM64" s="354">
        <v>720</v>
      </c>
      <c r="HN64" s="354">
        <v>384</v>
      </c>
      <c r="HO64" s="354"/>
      <c r="HP64" s="354"/>
      <c r="HQ64" s="354">
        <v>1200</v>
      </c>
      <c r="HR64" s="354"/>
      <c r="HS64" s="354"/>
      <c r="HT64" s="354"/>
      <c r="HU64" s="354"/>
      <c r="HV64" s="354"/>
      <c r="HW64" s="354"/>
      <c r="HX64" s="354"/>
      <c r="HY64" s="354"/>
      <c r="HZ64" s="354"/>
      <c r="IA64" s="354"/>
      <c r="IB64" s="354">
        <v>96</v>
      </c>
      <c r="IC64" s="354"/>
      <c r="ID64" s="354">
        <v>192</v>
      </c>
      <c r="IE64" s="354">
        <v>200</v>
      </c>
      <c r="IF64" s="354">
        <v>384</v>
      </c>
      <c r="IG64" s="354">
        <v>96</v>
      </c>
      <c r="IH64" s="354"/>
      <c r="II64" s="354"/>
      <c r="IJ64" s="354"/>
      <c r="IK64" s="354"/>
      <c r="IL64" s="354">
        <v>400</v>
      </c>
      <c r="IM64" s="354">
        <v>48</v>
      </c>
      <c r="IN64" s="354"/>
      <c r="IO64" s="354"/>
      <c r="IP64" s="354"/>
      <c r="IQ64" s="354">
        <v>200</v>
      </c>
      <c r="IR64" s="50"/>
      <c r="IS64" s="47"/>
      <c r="IT64" s="47"/>
      <c r="IU64" s="47"/>
      <c r="IV64" s="47"/>
      <c r="IW64" s="47"/>
      <c r="IX64" s="47"/>
      <c r="IY64" s="47"/>
      <c r="IZ64" s="47"/>
      <c r="JA64" s="47"/>
      <c r="JB64" s="47"/>
      <c r="JC64" s="47"/>
      <c r="JD64" s="47"/>
      <c r="JE64" s="651"/>
      <c r="JF64" s="47"/>
      <c r="JG64" s="47"/>
      <c r="JH64" s="47"/>
      <c r="JI64" s="47"/>
      <c r="JJ64" s="47"/>
      <c r="JK64" s="47"/>
      <c r="JL64" s="354"/>
      <c r="JM64" s="354"/>
      <c r="JN64" s="354"/>
      <c r="JO64" s="354"/>
      <c r="JP64" s="354"/>
      <c r="JQ64" s="354"/>
      <c r="JR64" s="354"/>
      <c r="JS64" s="354"/>
      <c r="JT64" s="354"/>
      <c r="JU64" s="354"/>
      <c r="JV64" s="354"/>
      <c r="JW64" s="354"/>
      <c r="JX64" s="354"/>
      <c r="JY64" s="354"/>
      <c r="JZ64" s="354"/>
      <c r="KA64" s="354"/>
      <c r="KB64" s="354"/>
      <c r="KC64" s="354"/>
      <c r="KD64" s="354"/>
      <c r="KE64" s="354"/>
      <c r="KF64" s="354"/>
      <c r="KG64" s="354"/>
      <c r="KH64" s="354"/>
      <c r="KI64" s="354"/>
      <c r="KJ64" s="354"/>
      <c r="KK64" s="354"/>
      <c r="KL64" s="354"/>
      <c r="KM64" s="354"/>
      <c r="KN64" s="354"/>
      <c r="KO64" s="354"/>
      <c r="KP64" s="354"/>
      <c r="KQ64" s="354"/>
      <c r="KR64" s="354"/>
      <c r="KS64" s="354"/>
      <c r="KT64" s="354"/>
      <c r="KU64" s="354"/>
      <c r="KV64" s="51"/>
      <c r="KW64" s="47"/>
      <c r="KX64" s="47"/>
      <c r="KY64" s="47"/>
      <c r="KZ64" s="47"/>
      <c r="LA64" s="47"/>
      <c r="LB64" s="47"/>
      <c r="LC64" s="47"/>
      <c r="LD64" s="361"/>
      <c r="LE64" s="361"/>
      <c r="LF64" s="361"/>
      <c r="LG64" s="361"/>
      <c r="LH64" s="361"/>
      <c r="LI64" s="361"/>
      <c r="LJ64" s="361"/>
      <c r="LK64" s="361"/>
      <c r="LL64" s="361"/>
      <c r="LM64" s="361"/>
      <c r="LN64" s="361"/>
      <c r="LO64" s="361"/>
      <c r="LP64" s="354">
        <v>50</v>
      </c>
      <c r="LQ64" s="356"/>
      <c r="LR64" s="356"/>
      <c r="LS64" s="356"/>
      <c r="LT64" s="356"/>
      <c r="LU64" s="356"/>
      <c r="LV64" s="354">
        <v>80</v>
      </c>
      <c r="LW64" s="362"/>
      <c r="LX64" s="354"/>
      <c r="LY64" s="354"/>
      <c r="LZ64" s="354"/>
      <c r="MA64" s="354"/>
      <c r="MB64" s="363"/>
      <c r="MC64" s="363"/>
      <c r="MD64" s="354"/>
      <c r="ME64" s="354"/>
      <c r="MF64" s="354"/>
      <c r="MG64" s="354"/>
      <c r="MH64" s="354"/>
      <c r="MI64" s="354"/>
      <c r="MJ64" s="354"/>
      <c r="MK64" s="354"/>
      <c r="ML64" s="354"/>
      <c r="MM64" s="354"/>
      <c r="MN64" s="354"/>
      <c r="MO64" s="354"/>
      <c r="MP64" s="354"/>
      <c r="MQ64" s="354"/>
      <c r="MR64" s="354"/>
      <c r="MS64" s="51"/>
      <c r="MT64" s="364">
        <f t="shared" si="12"/>
        <v>4976</v>
      </c>
      <c r="MU64" s="365">
        <f t="shared" si="13"/>
        <v>130</v>
      </c>
      <c r="MV64" s="366">
        <f t="shared" si="14"/>
        <v>5106</v>
      </c>
      <c r="MW64" s="365"/>
      <c r="MX64" s="365"/>
      <c r="MY64" s="54"/>
      <c r="MZ64" s="709">
        <v>3.99</v>
      </c>
      <c r="NA64" s="709">
        <v>1</v>
      </c>
      <c r="NB64" s="709">
        <f t="shared" si="15"/>
        <v>5106</v>
      </c>
      <c r="NC64" s="711"/>
      <c r="ND64" s="711">
        <v>4.57</v>
      </c>
      <c r="NE64" s="738">
        <f t="shared" si="44"/>
        <v>0.317910447761194</v>
      </c>
      <c r="NF64" s="743"/>
      <c r="NG64" s="743">
        <v>3000</v>
      </c>
      <c r="NH64" s="743"/>
      <c r="NI64" s="740">
        <f t="shared" si="17"/>
        <v>7933.52</v>
      </c>
      <c r="NJ64" s="738"/>
      <c r="NK64" s="745">
        <v>44835</v>
      </c>
      <c r="NL64" s="746">
        <v>44835</v>
      </c>
      <c r="NM64" s="739">
        <f ca="1" t="shared" si="19"/>
        <v>8.06666666666667</v>
      </c>
      <c r="NN64" s="739">
        <f ca="1" t="shared" si="20"/>
        <v>242</v>
      </c>
      <c r="NO64" s="743"/>
      <c r="NP64" s="739">
        <f t="shared" si="21"/>
        <v>5106</v>
      </c>
      <c r="NQ64" s="761">
        <f t="shared" si="22"/>
        <v>5.88248847926267</v>
      </c>
      <c r="NR64" s="739">
        <f ca="1" t="shared" si="23"/>
        <v>8.87234832616064</v>
      </c>
      <c r="NS64" s="739">
        <f t="shared" si="24"/>
        <v>1736</v>
      </c>
      <c r="NT64" s="743"/>
      <c r="NU64" s="739">
        <f ca="1" t="shared" si="25"/>
        <v>632.97520661157</v>
      </c>
      <c r="NV64" s="769">
        <f ca="1" t="shared" si="26"/>
        <v>21.099173553719</v>
      </c>
      <c r="NW64" s="769">
        <f ca="1" t="shared" si="27"/>
        <v>82.2781041911477</v>
      </c>
      <c r="NX64" s="743"/>
      <c r="NY64" s="743"/>
      <c r="NZ64" s="743"/>
      <c r="OA64" s="743"/>
      <c r="OB64" s="743"/>
      <c r="OC64" s="743"/>
      <c r="OD64" s="743"/>
      <c r="OE64" s="743">
        <f t="shared" si="28"/>
        <v>0</v>
      </c>
      <c r="OF64" s="743">
        <f t="shared" si="29"/>
        <v>0</v>
      </c>
      <c r="OG64" s="743">
        <f t="shared" si="30"/>
        <v>0</v>
      </c>
      <c r="OH64" s="743">
        <f t="shared" si="31"/>
        <v>0</v>
      </c>
      <c r="OI64" s="743">
        <f t="shared" si="32"/>
        <v>0</v>
      </c>
      <c r="OJ64" s="739">
        <f t="shared" si="33"/>
        <v>0</v>
      </c>
      <c r="OK64" s="739">
        <f t="shared" si="34"/>
        <v>0</v>
      </c>
      <c r="OL64" s="739">
        <f t="shared" si="35"/>
        <v>0</v>
      </c>
      <c r="OM64" s="739">
        <f t="shared" si="36"/>
        <v>0</v>
      </c>
      <c r="ON64" s="739">
        <f t="shared" si="37"/>
        <v>1586</v>
      </c>
      <c r="OO64" s="739">
        <f t="shared" si="38"/>
        <v>1200</v>
      </c>
      <c r="OP64" s="739"/>
      <c r="OQ64" s="739">
        <f t="shared" si="39"/>
        <v>1992</v>
      </c>
      <c r="OR64" s="739">
        <f t="shared" si="40"/>
        <v>4778</v>
      </c>
      <c r="OS64" s="739">
        <f t="shared" si="41"/>
        <v>0</v>
      </c>
      <c r="OT64" s="739">
        <f t="shared" si="42"/>
        <v>-328</v>
      </c>
      <c r="OU64" s="743"/>
      <c r="OV64" s="743"/>
      <c r="OW64" s="743"/>
      <c r="OX64" s="743"/>
      <c r="OY64" s="743"/>
      <c r="OZ64" s="743"/>
      <c r="PA64" s="743"/>
      <c r="PB64" s="743"/>
      <c r="PC64" s="743"/>
      <c r="PD64" s="743"/>
      <c r="PE64" s="743"/>
      <c r="PF64" s="743"/>
      <c r="PG64" s="743"/>
    </row>
    <row r="65" s="28" customFormat="1" customHeight="1" spans="1:423">
      <c r="A65" s="122" t="s">
        <v>1610</v>
      </c>
      <c r="B65" s="415" t="s">
        <v>1626</v>
      </c>
      <c r="C65" s="122" t="s">
        <v>1645</v>
      </c>
      <c r="D65" s="95" t="s">
        <v>1646</v>
      </c>
      <c r="E65" s="418"/>
      <c r="F65" s="102" t="s">
        <v>1946</v>
      </c>
      <c r="G65" s="416" t="s">
        <v>1947</v>
      </c>
      <c r="H65" s="98" t="s">
        <v>1948</v>
      </c>
      <c r="I65" s="99"/>
      <c r="J65" s="114"/>
      <c r="K65" s="456"/>
      <c r="L65" s="150">
        <f t="shared" si="8"/>
        <v>239</v>
      </c>
      <c r="M65" s="151">
        <f t="shared" si="9"/>
        <v>239</v>
      </c>
      <c r="N65" s="455"/>
      <c r="O65" s="37"/>
      <c r="P65" s="36"/>
      <c r="Q65" s="33">
        <f t="shared" si="10"/>
        <v>0</v>
      </c>
      <c r="R65" s="34">
        <f t="shared" si="11"/>
        <v>600</v>
      </c>
      <c r="S65" s="346"/>
      <c r="T65" s="346"/>
      <c r="U65" s="346"/>
      <c r="V65" s="346"/>
      <c r="W65" s="346"/>
      <c r="X65" s="347"/>
      <c r="Y65" s="348"/>
      <c r="Z65" s="348"/>
      <c r="AA65" s="348"/>
      <c r="AB65" s="348"/>
      <c r="AC65" s="506"/>
      <c r="AD65" s="348"/>
      <c r="AE65" s="348"/>
      <c r="AF65" s="346"/>
      <c r="AG65" s="346"/>
      <c r="AH65" s="346"/>
      <c r="AI65" s="346"/>
      <c r="AJ65" s="346"/>
      <c r="AK65" s="346"/>
      <c r="AL65" s="346"/>
      <c r="AM65" s="346"/>
      <c r="AN65" s="346"/>
      <c r="AO65" s="346"/>
      <c r="AP65" s="346">
        <v>300</v>
      </c>
      <c r="AQ65" s="346"/>
      <c r="AR65" s="346"/>
      <c r="AS65" s="346"/>
      <c r="AT65" s="346"/>
      <c r="AU65" s="346">
        <v>300</v>
      </c>
      <c r="AV65" s="346"/>
      <c r="AW65" s="346"/>
      <c r="AX65" s="346"/>
      <c r="AY65" s="349"/>
      <c r="AZ65" s="48"/>
      <c r="BA65" s="48"/>
      <c r="BB65" s="48"/>
      <c r="BC65" s="48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354"/>
      <c r="BT65" s="354"/>
      <c r="BU65" s="354"/>
      <c r="BV65" s="354"/>
      <c r="BW65" s="354"/>
      <c r="BX65" s="354"/>
      <c r="BY65" s="354"/>
      <c r="BZ65" s="354"/>
      <c r="CA65" s="354"/>
      <c r="CB65" s="354"/>
      <c r="CC65" s="354"/>
      <c r="CD65" s="354"/>
      <c r="CE65" s="354"/>
      <c r="CF65" s="354"/>
      <c r="CG65" s="354"/>
      <c r="CH65" s="354">
        <v>4</v>
      </c>
      <c r="CI65" s="354"/>
      <c r="CJ65" s="354">
        <v>7</v>
      </c>
      <c r="CK65" s="354"/>
      <c r="CL65" s="354"/>
      <c r="CM65" s="354"/>
      <c r="CN65" s="354"/>
      <c r="CO65" s="354"/>
      <c r="CP65" s="358"/>
      <c r="CQ65" s="48"/>
      <c r="CR65" s="354"/>
      <c r="CS65" s="354"/>
      <c r="CT65" s="355"/>
      <c r="CU65" s="354"/>
      <c r="CV65" s="354"/>
      <c r="CW65" s="354"/>
      <c r="CX65" s="354"/>
      <c r="CY65" s="354"/>
      <c r="CZ65" s="354"/>
      <c r="DA65" s="356"/>
      <c r="DB65" s="356"/>
      <c r="DC65" s="356"/>
      <c r="DD65" s="356"/>
      <c r="DE65" s="356"/>
      <c r="DF65" s="356"/>
      <c r="DG65" s="356"/>
      <c r="DH65" s="356"/>
      <c r="DI65" s="356"/>
      <c r="DJ65" s="356"/>
      <c r="DK65" s="354"/>
      <c r="DL65" s="354"/>
      <c r="DM65" s="354"/>
      <c r="DN65" s="354"/>
      <c r="DO65" s="354"/>
      <c r="DP65" s="354"/>
      <c r="DQ65" s="354">
        <v>1</v>
      </c>
      <c r="DR65" s="354"/>
      <c r="DS65" s="354"/>
      <c r="DT65" s="354"/>
      <c r="DU65" s="354">
        <v>1</v>
      </c>
      <c r="DV65" s="354"/>
      <c r="DW65" s="354"/>
      <c r="DX65" s="354"/>
      <c r="DY65" s="354"/>
      <c r="DZ65" s="357"/>
      <c r="EA65" s="356"/>
      <c r="EB65" s="356"/>
      <c r="EC65" s="356"/>
      <c r="ED65" s="356"/>
      <c r="EE65" s="358"/>
      <c r="EF65" s="48"/>
      <c r="EG65" s="46"/>
      <c r="EH65" s="46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8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354"/>
      <c r="FR65" s="354"/>
      <c r="FS65" s="354"/>
      <c r="FT65" s="354"/>
      <c r="FU65" s="354"/>
      <c r="FV65" s="354"/>
      <c r="FW65" s="354"/>
      <c r="FX65" s="354"/>
      <c r="FY65" s="354"/>
      <c r="FZ65" s="354"/>
      <c r="GA65" s="354"/>
      <c r="GB65" s="354"/>
      <c r="GC65" s="354"/>
      <c r="GD65" s="354"/>
      <c r="GE65" s="354"/>
      <c r="GF65" s="354"/>
      <c r="GG65" s="354"/>
      <c r="GH65" s="354"/>
      <c r="GI65" s="354"/>
      <c r="GJ65" s="354"/>
      <c r="GK65" s="354"/>
      <c r="GL65" s="354"/>
      <c r="GM65" s="354"/>
      <c r="GN65" s="354"/>
      <c r="GO65" s="354"/>
      <c r="GP65" s="354"/>
      <c r="GQ65" s="354"/>
      <c r="GR65" s="354"/>
      <c r="GS65" s="354"/>
      <c r="GT65" s="354"/>
      <c r="GU65" s="354"/>
      <c r="GV65" s="354"/>
      <c r="GW65" s="354"/>
      <c r="GX65" s="354"/>
      <c r="GY65" s="354"/>
      <c r="GZ65" s="354"/>
      <c r="HA65" s="354"/>
      <c r="HB65" s="354">
        <v>52</v>
      </c>
      <c r="HC65" s="354"/>
      <c r="HD65" s="354"/>
      <c r="HE65" s="354">
        <v>32</v>
      </c>
      <c r="HF65" s="354"/>
      <c r="HG65" s="354"/>
      <c r="HH65" s="354"/>
      <c r="HI65" s="354"/>
      <c r="HJ65" s="354"/>
      <c r="HK65" s="354"/>
      <c r="HL65" s="354">
        <v>4</v>
      </c>
      <c r="HM65" s="354">
        <v>60</v>
      </c>
      <c r="HN65" s="354">
        <v>32</v>
      </c>
      <c r="HO65" s="354"/>
      <c r="HP65" s="354"/>
      <c r="HQ65" s="354">
        <v>100</v>
      </c>
      <c r="HR65" s="354"/>
      <c r="HS65" s="354"/>
      <c r="HT65" s="354"/>
      <c r="HU65" s="354"/>
      <c r="HV65" s="354"/>
      <c r="HW65" s="354"/>
      <c r="HX65" s="354"/>
      <c r="HY65" s="354"/>
      <c r="HZ65" s="354"/>
      <c r="IA65" s="354"/>
      <c r="IB65" s="354">
        <v>8</v>
      </c>
      <c r="IC65" s="354"/>
      <c r="ID65" s="354">
        <v>16</v>
      </c>
      <c r="IE65" s="354"/>
      <c r="IF65" s="354">
        <v>32</v>
      </c>
      <c r="IG65" s="354">
        <v>8</v>
      </c>
      <c r="IH65" s="354"/>
      <c r="II65" s="354"/>
      <c r="IJ65" s="354"/>
      <c r="IK65" s="354"/>
      <c r="IL65" s="354"/>
      <c r="IM65" s="354">
        <v>4</v>
      </c>
      <c r="IN65" s="354"/>
      <c r="IO65" s="354"/>
      <c r="IP65" s="354"/>
      <c r="IQ65" s="354"/>
      <c r="IR65" s="50"/>
      <c r="IS65" s="47"/>
      <c r="IT65" s="47"/>
      <c r="IU65" s="47"/>
      <c r="IV65" s="47"/>
      <c r="IW65" s="47"/>
      <c r="IX65" s="47"/>
      <c r="IY65" s="47"/>
      <c r="IZ65" s="47"/>
      <c r="JA65" s="47"/>
      <c r="JB65" s="47"/>
      <c r="JC65" s="47"/>
      <c r="JD65" s="47"/>
      <c r="JE65" s="651"/>
      <c r="JF65" s="47"/>
      <c r="JG65" s="47"/>
      <c r="JH65" s="47"/>
      <c r="JI65" s="47"/>
      <c r="JJ65" s="47"/>
      <c r="JK65" s="47"/>
      <c r="JL65" s="354"/>
      <c r="JM65" s="354"/>
      <c r="JN65" s="354"/>
      <c r="JO65" s="354"/>
      <c r="JP65" s="354"/>
      <c r="JQ65" s="354"/>
      <c r="JR65" s="354"/>
      <c r="JS65" s="354"/>
      <c r="JT65" s="354"/>
      <c r="JU65" s="354"/>
      <c r="JV65" s="354"/>
      <c r="JW65" s="354"/>
      <c r="JX65" s="354"/>
      <c r="JY65" s="354"/>
      <c r="JZ65" s="354"/>
      <c r="KA65" s="354"/>
      <c r="KB65" s="354"/>
      <c r="KC65" s="354"/>
      <c r="KD65" s="354"/>
      <c r="KE65" s="354"/>
      <c r="KF65" s="354"/>
      <c r="KG65" s="354"/>
      <c r="KH65" s="354"/>
      <c r="KI65" s="354"/>
      <c r="KJ65" s="354"/>
      <c r="KK65" s="354"/>
      <c r="KL65" s="354"/>
      <c r="KM65" s="354"/>
      <c r="KN65" s="354"/>
      <c r="KO65" s="354"/>
      <c r="KP65" s="354"/>
      <c r="KQ65" s="354"/>
      <c r="KR65" s="354"/>
      <c r="KS65" s="354"/>
      <c r="KT65" s="354"/>
      <c r="KU65" s="354"/>
      <c r="KV65" s="51"/>
      <c r="KW65" s="47"/>
      <c r="KX65" s="47"/>
      <c r="KY65" s="47"/>
      <c r="KZ65" s="47"/>
      <c r="LA65" s="47"/>
      <c r="LB65" s="47"/>
      <c r="LC65" s="47"/>
      <c r="LD65" s="361"/>
      <c r="LE65" s="361"/>
      <c r="LF65" s="361"/>
      <c r="LG65" s="361"/>
      <c r="LH65" s="361"/>
      <c r="LI65" s="361"/>
      <c r="LJ65" s="361"/>
      <c r="LK65" s="361"/>
      <c r="LL65" s="361"/>
      <c r="LM65" s="361"/>
      <c r="LN65" s="361"/>
      <c r="LO65" s="361"/>
      <c r="LP65" s="361"/>
      <c r="LQ65" s="356"/>
      <c r="LR65" s="356"/>
      <c r="LS65" s="356"/>
      <c r="LT65" s="356"/>
      <c r="LU65" s="356"/>
      <c r="LV65" s="354"/>
      <c r="LW65" s="51"/>
      <c r="LX65" s="354"/>
      <c r="LY65" s="354"/>
      <c r="LZ65" s="354"/>
      <c r="MA65" s="354"/>
      <c r="MB65" s="363"/>
      <c r="MC65" s="363"/>
      <c r="MD65" s="354"/>
      <c r="ME65" s="354"/>
      <c r="MF65" s="354"/>
      <c r="MG65" s="354"/>
      <c r="MH65" s="354"/>
      <c r="MI65" s="354"/>
      <c r="MJ65" s="354"/>
      <c r="MK65" s="354"/>
      <c r="ML65" s="354"/>
      <c r="MM65" s="354"/>
      <c r="MN65" s="354"/>
      <c r="MO65" s="354"/>
      <c r="MP65" s="354"/>
      <c r="MQ65" s="354"/>
      <c r="MR65" s="354"/>
      <c r="MS65" s="51"/>
      <c r="MT65" s="364">
        <f t="shared" si="12"/>
        <v>348</v>
      </c>
      <c r="MU65" s="365">
        <f t="shared" si="13"/>
        <v>0</v>
      </c>
      <c r="MV65" s="366">
        <f t="shared" si="14"/>
        <v>348</v>
      </c>
      <c r="MW65" s="365"/>
      <c r="MX65" s="365"/>
      <c r="MY65" s="54"/>
      <c r="MZ65" s="709"/>
      <c r="NA65" s="709"/>
      <c r="NB65" s="709">
        <f t="shared" si="15"/>
        <v>0</v>
      </c>
      <c r="NC65" s="711"/>
      <c r="ND65" s="711">
        <v>3.91</v>
      </c>
      <c r="NE65" s="738" t="e">
        <f t="shared" si="44"/>
        <v>#DIV/0!</v>
      </c>
      <c r="NF65" s="743"/>
      <c r="NG65" s="743">
        <v>3000</v>
      </c>
      <c r="NH65" s="743"/>
      <c r="NI65" s="740">
        <f t="shared" si="17"/>
        <v>934.49</v>
      </c>
      <c r="NJ65" s="738"/>
      <c r="NK65" s="745">
        <v>44835</v>
      </c>
      <c r="NL65" s="746">
        <v>44835</v>
      </c>
      <c r="NM65" s="739">
        <f ca="1" t="shared" si="19"/>
        <v>8.06666666666667</v>
      </c>
      <c r="NN65" s="739">
        <f ca="1" t="shared" si="20"/>
        <v>242</v>
      </c>
      <c r="NO65" s="743"/>
      <c r="NP65" s="739">
        <f t="shared" si="21"/>
        <v>348</v>
      </c>
      <c r="NQ65" s="761">
        <f t="shared" si="22"/>
        <v>2.91213389121339</v>
      </c>
      <c r="NR65" s="739">
        <f ca="1" t="shared" si="23"/>
        <v>4.39226805906152</v>
      </c>
      <c r="NS65" s="739">
        <f t="shared" si="24"/>
        <v>239</v>
      </c>
      <c r="NT65" s="743"/>
      <c r="NU65" s="739">
        <f ca="1" t="shared" si="25"/>
        <v>43.1404958677686</v>
      </c>
      <c r="NV65" s="769">
        <f ca="1" t="shared" si="26"/>
        <v>1.43801652892562</v>
      </c>
      <c r="NW65" s="769">
        <f ca="1" t="shared" si="27"/>
        <v>166.201149425287</v>
      </c>
      <c r="NX65" s="743"/>
      <c r="NY65" s="743"/>
      <c r="NZ65" s="743"/>
      <c r="OA65" s="743"/>
      <c r="OB65" s="743"/>
      <c r="OC65" s="743"/>
      <c r="OD65" s="743"/>
      <c r="OE65" s="743">
        <f t="shared" si="28"/>
        <v>0</v>
      </c>
      <c r="OF65" s="743">
        <f t="shared" si="29"/>
        <v>0</v>
      </c>
      <c r="OG65" s="743">
        <f t="shared" si="30"/>
        <v>0</v>
      </c>
      <c r="OH65" s="743">
        <f t="shared" si="31"/>
        <v>0</v>
      </c>
      <c r="OI65" s="743">
        <f t="shared" si="32"/>
        <v>0</v>
      </c>
      <c r="OJ65" s="739">
        <f t="shared" si="33"/>
        <v>0</v>
      </c>
      <c r="OK65" s="739">
        <f t="shared" si="34"/>
        <v>0</v>
      </c>
      <c r="OL65" s="739">
        <f t="shared" si="35"/>
        <v>0</v>
      </c>
      <c r="OM65" s="739">
        <f t="shared" si="36"/>
        <v>0</v>
      </c>
      <c r="ON65" s="739">
        <f t="shared" si="37"/>
        <v>128</v>
      </c>
      <c r="OO65" s="739">
        <f t="shared" si="38"/>
        <v>100</v>
      </c>
      <c r="OP65" s="739"/>
      <c r="OQ65" s="739">
        <f t="shared" si="39"/>
        <v>116</v>
      </c>
      <c r="OR65" s="739">
        <f t="shared" si="40"/>
        <v>344</v>
      </c>
      <c r="OS65" s="739">
        <f t="shared" si="41"/>
        <v>0</v>
      </c>
      <c r="OT65" s="739">
        <f t="shared" si="42"/>
        <v>-4</v>
      </c>
      <c r="OU65" s="743"/>
      <c r="OV65" s="743"/>
      <c r="OW65" s="743"/>
      <c r="OX65" s="743"/>
      <c r="OY65" s="743"/>
      <c r="OZ65" s="743"/>
      <c r="PA65" s="743"/>
      <c r="PB65" s="743"/>
      <c r="PC65" s="743"/>
      <c r="PD65" s="743"/>
      <c r="PE65" s="743"/>
      <c r="PF65" s="743"/>
      <c r="PG65" s="743"/>
    </row>
    <row r="66" s="28" customFormat="1" customHeight="1" spans="1:423">
      <c r="A66" s="122" t="s">
        <v>1610</v>
      </c>
      <c r="B66" s="415" t="s">
        <v>1626</v>
      </c>
      <c r="C66" s="122" t="s">
        <v>1917</v>
      </c>
      <c r="D66" s="95" t="s">
        <v>2017</v>
      </c>
      <c r="E66" s="418" t="s">
        <v>1396</v>
      </c>
      <c r="F66" s="104" t="s">
        <v>2018</v>
      </c>
      <c r="G66" s="416" t="s">
        <v>2019</v>
      </c>
      <c r="H66" s="98" t="s">
        <v>2020</v>
      </c>
      <c r="I66" s="99"/>
      <c r="J66" s="114"/>
      <c r="K66" s="456"/>
      <c r="L66" s="150">
        <f t="shared" si="8"/>
        <v>2703</v>
      </c>
      <c r="M66" s="151">
        <f t="shared" si="9"/>
        <v>2703</v>
      </c>
      <c r="N66" s="455"/>
      <c r="O66" s="37"/>
      <c r="P66" s="36"/>
      <c r="Q66" s="33">
        <f t="shared" si="10"/>
        <v>0</v>
      </c>
      <c r="R66" s="34">
        <f t="shared" si="11"/>
        <v>6000</v>
      </c>
      <c r="S66" s="346"/>
      <c r="T66" s="346"/>
      <c r="U66" s="346"/>
      <c r="V66" s="346"/>
      <c r="W66" s="346"/>
      <c r="X66" s="347"/>
      <c r="Y66" s="348"/>
      <c r="Z66" s="348"/>
      <c r="AA66" s="348"/>
      <c r="AB66" s="348"/>
      <c r="AC66" s="506"/>
      <c r="AD66" s="348"/>
      <c r="AE66" s="348"/>
      <c r="AF66" s="346"/>
      <c r="AG66" s="346"/>
      <c r="AH66" s="346"/>
      <c r="AI66" s="346"/>
      <c r="AJ66" s="346"/>
      <c r="AK66" s="346"/>
      <c r="AL66" s="346"/>
      <c r="AM66" s="346"/>
      <c r="AN66" s="346"/>
      <c r="AO66" s="346"/>
      <c r="AP66" s="346">
        <v>3000</v>
      </c>
      <c r="AQ66" s="346"/>
      <c r="AR66" s="346"/>
      <c r="AS66" s="346"/>
      <c r="AT66" s="346"/>
      <c r="AU66" s="346">
        <v>3000</v>
      </c>
      <c r="AV66" s="346"/>
      <c r="AW66" s="346"/>
      <c r="AX66" s="346"/>
      <c r="AY66" s="349"/>
      <c r="AZ66" s="48"/>
      <c r="BA66" s="48"/>
      <c r="BB66" s="48"/>
      <c r="BC66" s="48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354"/>
      <c r="BT66" s="354"/>
      <c r="BU66" s="354"/>
      <c r="BV66" s="354"/>
      <c r="BW66" s="354"/>
      <c r="BX66" s="354"/>
      <c r="BY66" s="354"/>
      <c r="BZ66" s="354"/>
      <c r="CA66" s="354"/>
      <c r="CB66" s="354"/>
      <c r="CC66" s="354"/>
      <c r="CD66" s="354"/>
      <c r="CE66" s="354"/>
      <c r="CF66" s="354"/>
      <c r="CG66" s="354">
        <v>18</v>
      </c>
      <c r="CH66" s="354">
        <v>9</v>
      </c>
      <c r="CI66" s="354"/>
      <c r="CJ66" s="354"/>
      <c r="CK66" s="354"/>
      <c r="CL66" s="354">
        <v>18</v>
      </c>
      <c r="CM66" s="354"/>
      <c r="CN66" s="354"/>
      <c r="CO66" s="354"/>
      <c r="CP66" s="358"/>
      <c r="CQ66" s="48"/>
      <c r="CR66" s="354"/>
      <c r="CS66" s="354"/>
      <c r="CT66" s="355"/>
      <c r="CU66" s="354"/>
      <c r="CV66" s="354"/>
      <c r="CW66" s="354"/>
      <c r="CX66" s="354"/>
      <c r="CY66" s="354"/>
      <c r="CZ66" s="354"/>
      <c r="DA66" s="356"/>
      <c r="DB66" s="356"/>
      <c r="DC66" s="356"/>
      <c r="DD66" s="356"/>
      <c r="DE66" s="356"/>
      <c r="DF66" s="356"/>
      <c r="DG66" s="356"/>
      <c r="DH66" s="356"/>
      <c r="DI66" s="356"/>
      <c r="DJ66" s="356"/>
      <c r="DK66" s="354"/>
      <c r="DL66" s="354"/>
      <c r="DM66" s="354"/>
      <c r="DN66" s="354"/>
      <c r="DO66" s="354"/>
      <c r="DP66" s="354"/>
      <c r="DQ66" s="354">
        <v>3</v>
      </c>
      <c r="DR66" s="354"/>
      <c r="DS66" s="354"/>
      <c r="DT66" s="354"/>
      <c r="DU66" s="354">
        <v>9</v>
      </c>
      <c r="DV66" s="354"/>
      <c r="DW66" s="354"/>
      <c r="DX66" s="354"/>
      <c r="DY66" s="354"/>
      <c r="DZ66" s="357"/>
      <c r="EA66" s="356"/>
      <c r="EB66" s="356"/>
      <c r="EC66" s="356"/>
      <c r="ED66" s="356"/>
      <c r="EE66" s="358"/>
      <c r="EF66" s="48"/>
      <c r="EG66" s="46"/>
      <c r="EH66" s="46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8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354"/>
      <c r="FR66" s="354"/>
      <c r="FS66" s="354"/>
      <c r="FT66" s="354"/>
      <c r="FU66" s="354"/>
      <c r="FV66" s="354"/>
      <c r="FW66" s="354"/>
      <c r="FX66" s="354"/>
      <c r="FY66" s="354"/>
      <c r="FZ66" s="354"/>
      <c r="GA66" s="354"/>
      <c r="GB66" s="354"/>
      <c r="GC66" s="354"/>
      <c r="GD66" s="354"/>
      <c r="GE66" s="354"/>
      <c r="GF66" s="354"/>
      <c r="GG66" s="354"/>
      <c r="GH66" s="354"/>
      <c r="GI66" s="354"/>
      <c r="GJ66" s="354"/>
      <c r="GK66" s="354"/>
      <c r="GL66" s="354"/>
      <c r="GM66" s="354"/>
      <c r="GN66" s="354"/>
      <c r="GO66" s="354"/>
      <c r="GP66" s="354"/>
      <c r="GQ66" s="354"/>
      <c r="GR66" s="354"/>
      <c r="GS66" s="354"/>
      <c r="GT66" s="354"/>
      <c r="GU66" s="354"/>
      <c r="GV66" s="354"/>
      <c r="GW66" s="354"/>
      <c r="GX66" s="354"/>
      <c r="GY66" s="354"/>
      <c r="GZ66" s="354"/>
      <c r="HA66" s="354"/>
      <c r="HB66" s="354"/>
      <c r="HC66" s="354"/>
      <c r="HD66" s="354"/>
      <c r="HE66" s="354">
        <v>297</v>
      </c>
      <c r="HF66" s="354"/>
      <c r="HG66" s="354"/>
      <c r="HH66" s="354"/>
      <c r="HI66" s="354"/>
      <c r="HJ66" s="354">
        <v>216</v>
      </c>
      <c r="HK66" s="354">
        <v>18</v>
      </c>
      <c r="HL66" s="354">
        <v>108</v>
      </c>
      <c r="HM66" s="354">
        <v>207</v>
      </c>
      <c r="HN66" s="354">
        <v>90</v>
      </c>
      <c r="HO66" s="354"/>
      <c r="HP66" s="354"/>
      <c r="HQ66" s="354"/>
      <c r="HR66" s="354">
        <v>72</v>
      </c>
      <c r="HS66" s="354"/>
      <c r="HT66" s="354"/>
      <c r="HU66" s="354"/>
      <c r="HV66" s="354">
        <v>144</v>
      </c>
      <c r="HW66" s="354">
        <v>216</v>
      </c>
      <c r="HX66" s="354"/>
      <c r="HY66" s="354"/>
      <c r="HZ66" s="354"/>
      <c r="IA66" s="354"/>
      <c r="IB66" s="354"/>
      <c r="IC66" s="354"/>
      <c r="ID66" s="354">
        <v>36</v>
      </c>
      <c r="IE66" s="354">
        <v>1404</v>
      </c>
      <c r="IF66" s="354"/>
      <c r="IG66" s="354">
        <v>72</v>
      </c>
      <c r="IH66" s="354"/>
      <c r="II66" s="354"/>
      <c r="IJ66" s="354"/>
      <c r="IK66" s="354"/>
      <c r="IL66" s="354"/>
      <c r="IM66" s="354"/>
      <c r="IN66" s="354"/>
      <c r="IO66" s="354"/>
      <c r="IP66" s="354">
        <v>180</v>
      </c>
      <c r="IQ66" s="354">
        <v>72</v>
      </c>
      <c r="IR66" s="50"/>
      <c r="IS66" s="47"/>
      <c r="IT66" s="47"/>
      <c r="IU66" s="47"/>
      <c r="IV66" s="47"/>
      <c r="IW66" s="47"/>
      <c r="IX66" s="47"/>
      <c r="IY66" s="47"/>
      <c r="IZ66" s="47"/>
      <c r="JA66" s="47"/>
      <c r="JB66" s="47"/>
      <c r="JC66" s="47"/>
      <c r="JD66" s="47"/>
      <c r="JE66" s="651"/>
      <c r="JF66" s="47"/>
      <c r="JG66" s="47"/>
      <c r="JH66" s="47"/>
      <c r="JI66" s="47"/>
      <c r="JJ66" s="47"/>
      <c r="JK66" s="47"/>
      <c r="JL66" s="354"/>
      <c r="JM66" s="354"/>
      <c r="JN66" s="354"/>
      <c r="JO66" s="354"/>
      <c r="JP66" s="354"/>
      <c r="JQ66" s="354"/>
      <c r="JR66" s="354"/>
      <c r="JS66" s="354"/>
      <c r="JT66" s="354"/>
      <c r="JU66" s="354"/>
      <c r="JV66" s="354"/>
      <c r="JW66" s="354"/>
      <c r="JX66" s="354"/>
      <c r="JY66" s="354"/>
      <c r="JZ66" s="354"/>
      <c r="KA66" s="354"/>
      <c r="KB66" s="354"/>
      <c r="KC66" s="354"/>
      <c r="KD66" s="354"/>
      <c r="KE66" s="354"/>
      <c r="KF66" s="354"/>
      <c r="KG66" s="354"/>
      <c r="KH66" s="354"/>
      <c r="KI66" s="354"/>
      <c r="KJ66" s="354">
        <v>72</v>
      </c>
      <c r="KK66" s="354"/>
      <c r="KL66" s="354"/>
      <c r="KM66" s="354"/>
      <c r="KN66" s="354"/>
      <c r="KO66" s="354"/>
      <c r="KP66" s="354"/>
      <c r="KQ66" s="354"/>
      <c r="KR66" s="354"/>
      <c r="KS66" s="354"/>
      <c r="KT66" s="354"/>
      <c r="KU66" s="354"/>
      <c r="KV66" s="51"/>
      <c r="KW66" s="47"/>
      <c r="KX66" s="47"/>
      <c r="KY66" s="47"/>
      <c r="KZ66" s="47"/>
      <c r="LA66" s="47"/>
      <c r="LB66" s="47"/>
      <c r="LC66" s="47"/>
      <c r="LD66" s="361"/>
      <c r="LE66" s="361"/>
      <c r="LF66" s="361"/>
      <c r="LG66" s="361"/>
      <c r="LH66" s="361"/>
      <c r="LI66" s="361"/>
      <c r="LJ66" s="361"/>
      <c r="LK66" s="361"/>
      <c r="LL66" s="361"/>
      <c r="LM66" s="361"/>
      <c r="LN66" s="361"/>
      <c r="LO66" s="361"/>
      <c r="LP66" s="354">
        <v>36</v>
      </c>
      <c r="LQ66" s="356"/>
      <c r="LR66" s="356"/>
      <c r="LS66" s="356"/>
      <c r="LT66" s="356"/>
      <c r="LU66" s="356"/>
      <c r="LV66" s="354"/>
      <c r="LW66" s="51"/>
      <c r="LX66" s="354"/>
      <c r="LY66" s="354"/>
      <c r="LZ66" s="354"/>
      <c r="MA66" s="354"/>
      <c r="MB66" s="363"/>
      <c r="MC66" s="363"/>
      <c r="MD66" s="354"/>
      <c r="ME66" s="354"/>
      <c r="MF66" s="354"/>
      <c r="MG66" s="354"/>
      <c r="MH66" s="354"/>
      <c r="MI66" s="354"/>
      <c r="MJ66" s="354"/>
      <c r="MK66" s="354"/>
      <c r="ML66" s="354"/>
      <c r="MM66" s="354"/>
      <c r="MN66" s="354"/>
      <c r="MO66" s="354"/>
      <c r="MP66" s="354"/>
      <c r="MQ66" s="354"/>
      <c r="MR66" s="354"/>
      <c r="MS66" s="51"/>
      <c r="MT66" s="364">
        <f t="shared" si="12"/>
        <v>3132</v>
      </c>
      <c r="MU66" s="365">
        <f t="shared" si="13"/>
        <v>108</v>
      </c>
      <c r="MV66" s="366">
        <f t="shared" si="14"/>
        <v>3240</v>
      </c>
      <c r="MW66" s="365"/>
      <c r="MX66" s="365"/>
      <c r="MY66" s="54"/>
      <c r="MZ66" s="709">
        <v>7.99</v>
      </c>
      <c r="NA66" s="709">
        <v>2</v>
      </c>
      <c r="NB66" s="709">
        <f t="shared" si="15"/>
        <v>6480</v>
      </c>
      <c r="NC66" s="711"/>
      <c r="ND66" s="711">
        <v>7.98</v>
      </c>
      <c r="NE66" s="738">
        <f t="shared" si="44"/>
        <v>0.404477611940299</v>
      </c>
      <c r="NF66" s="743"/>
      <c r="NG66" s="743">
        <v>3000</v>
      </c>
      <c r="NH66" s="743"/>
      <c r="NI66" s="740">
        <f t="shared" si="17"/>
        <v>21569.94</v>
      </c>
      <c r="NJ66" s="738"/>
      <c r="NK66" s="745">
        <v>44835</v>
      </c>
      <c r="NL66" s="746">
        <v>44835</v>
      </c>
      <c r="NM66" s="739">
        <f ca="1" t="shared" si="19"/>
        <v>8.06666666666667</v>
      </c>
      <c r="NN66" s="739">
        <f ca="1" t="shared" si="20"/>
        <v>242</v>
      </c>
      <c r="NO66" s="743"/>
      <c r="NP66" s="739">
        <f t="shared" si="21"/>
        <v>3240</v>
      </c>
      <c r="NQ66" s="761">
        <f t="shared" si="22"/>
        <v>2.39733629300777</v>
      </c>
      <c r="NR66" s="739">
        <f ca="1" t="shared" si="23"/>
        <v>3.61581713614808</v>
      </c>
      <c r="NS66" s="739">
        <f t="shared" si="24"/>
        <v>2703</v>
      </c>
      <c r="NT66" s="743"/>
      <c r="NU66" s="739">
        <f ca="1" t="shared" si="25"/>
        <v>401.652892561983</v>
      </c>
      <c r="NV66" s="769">
        <f ca="1" t="shared" si="26"/>
        <v>13.3884297520661</v>
      </c>
      <c r="NW66" s="769">
        <f ca="1" t="shared" si="27"/>
        <v>201.890740740741</v>
      </c>
      <c r="NX66" s="743"/>
      <c r="NY66" s="743"/>
      <c r="NZ66" s="743"/>
      <c r="OA66" s="743"/>
      <c r="OB66" s="743"/>
      <c r="OC66" s="743"/>
      <c r="OD66" s="743"/>
      <c r="OE66" s="743">
        <f t="shared" si="28"/>
        <v>0</v>
      </c>
      <c r="OF66" s="743">
        <f t="shared" si="29"/>
        <v>0</v>
      </c>
      <c r="OG66" s="743">
        <f t="shared" si="30"/>
        <v>0</v>
      </c>
      <c r="OH66" s="743">
        <f t="shared" si="31"/>
        <v>0</v>
      </c>
      <c r="OI66" s="743">
        <f t="shared" si="32"/>
        <v>0</v>
      </c>
      <c r="OJ66" s="739">
        <f t="shared" si="33"/>
        <v>0</v>
      </c>
      <c r="OK66" s="739">
        <f t="shared" si="34"/>
        <v>0</v>
      </c>
      <c r="OL66" s="739">
        <f t="shared" si="35"/>
        <v>0</v>
      </c>
      <c r="OM66" s="739">
        <f t="shared" si="36"/>
        <v>0</v>
      </c>
      <c r="ON66" s="739">
        <f t="shared" si="37"/>
        <v>756</v>
      </c>
      <c r="OO66" s="739">
        <f t="shared" si="38"/>
        <v>720</v>
      </c>
      <c r="OP66" s="739"/>
      <c r="OQ66" s="739">
        <f t="shared" si="39"/>
        <v>1512</v>
      </c>
      <c r="OR66" s="739">
        <f t="shared" si="40"/>
        <v>2988</v>
      </c>
      <c r="OS66" s="739">
        <f t="shared" si="41"/>
        <v>0</v>
      </c>
      <c r="OT66" s="739">
        <f t="shared" si="42"/>
        <v>-252</v>
      </c>
      <c r="OU66" s="743"/>
      <c r="OV66" s="743"/>
      <c r="OW66" s="743"/>
      <c r="OX66" s="743"/>
      <c r="OY66" s="743"/>
      <c r="OZ66" s="743"/>
      <c r="PA66" s="743"/>
      <c r="PB66" s="743"/>
      <c r="PC66" s="743"/>
      <c r="PD66" s="743"/>
      <c r="PE66" s="743"/>
      <c r="PF66" s="743"/>
      <c r="PG66" s="743"/>
    </row>
    <row r="67" s="28" customFormat="1" customHeight="1" spans="1:423">
      <c r="A67" s="122" t="s">
        <v>1610</v>
      </c>
      <c r="B67" s="415" t="s">
        <v>1626</v>
      </c>
      <c r="C67" s="122" t="s">
        <v>1917</v>
      </c>
      <c r="D67" s="95" t="s">
        <v>2017</v>
      </c>
      <c r="E67" s="418" t="s">
        <v>1396</v>
      </c>
      <c r="F67" s="104" t="s">
        <v>2021</v>
      </c>
      <c r="G67" s="416" t="s">
        <v>2022</v>
      </c>
      <c r="H67" s="98" t="s">
        <v>2023</v>
      </c>
      <c r="I67" s="99"/>
      <c r="J67" s="114"/>
      <c r="K67" s="456"/>
      <c r="L67" s="150">
        <f t="shared" si="8"/>
        <v>3135</v>
      </c>
      <c r="M67" s="151">
        <f t="shared" si="9"/>
        <v>3135</v>
      </c>
      <c r="N67" s="455"/>
      <c r="O67" s="37"/>
      <c r="P67" s="36"/>
      <c r="Q67" s="33">
        <f t="shared" si="10"/>
        <v>0</v>
      </c>
      <c r="R67" s="34">
        <f t="shared" si="11"/>
        <v>6000</v>
      </c>
      <c r="S67" s="346"/>
      <c r="T67" s="346"/>
      <c r="U67" s="346"/>
      <c r="V67" s="346"/>
      <c r="W67" s="346"/>
      <c r="X67" s="347"/>
      <c r="Y67" s="348"/>
      <c r="Z67" s="348"/>
      <c r="AA67" s="348"/>
      <c r="AB67" s="348"/>
      <c r="AC67" s="506"/>
      <c r="AD67" s="348"/>
      <c r="AE67" s="348"/>
      <c r="AF67" s="346"/>
      <c r="AG67" s="346"/>
      <c r="AH67" s="346"/>
      <c r="AI67" s="346"/>
      <c r="AJ67" s="346"/>
      <c r="AK67" s="346"/>
      <c r="AL67" s="346"/>
      <c r="AM67" s="346"/>
      <c r="AN67" s="346"/>
      <c r="AO67" s="346"/>
      <c r="AP67" s="346">
        <v>3000</v>
      </c>
      <c r="AQ67" s="346"/>
      <c r="AR67" s="346"/>
      <c r="AS67" s="346"/>
      <c r="AT67" s="346"/>
      <c r="AU67" s="346">
        <v>3000</v>
      </c>
      <c r="AV67" s="346"/>
      <c r="AW67" s="346"/>
      <c r="AX67" s="346"/>
      <c r="AY67" s="349"/>
      <c r="AZ67" s="48"/>
      <c r="BA67" s="48"/>
      <c r="BB67" s="48"/>
      <c r="BC67" s="48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354"/>
      <c r="BT67" s="354"/>
      <c r="BU67" s="354"/>
      <c r="BV67" s="354"/>
      <c r="BW67" s="354"/>
      <c r="BX67" s="354"/>
      <c r="BY67" s="354"/>
      <c r="BZ67" s="354"/>
      <c r="CA67" s="354"/>
      <c r="CB67" s="354"/>
      <c r="CC67" s="354"/>
      <c r="CD67" s="354"/>
      <c r="CE67" s="354"/>
      <c r="CF67" s="354"/>
      <c r="CG67" s="354">
        <v>18</v>
      </c>
      <c r="CH67" s="354">
        <v>9</v>
      </c>
      <c r="CI67" s="354"/>
      <c r="CJ67" s="354"/>
      <c r="CK67" s="354"/>
      <c r="CL67" s="354">
        <v>18</v>
      </c>
      <c r="CM67" s="354"/>
      <c r="CN67" s="354"/>
      <c r="CO67" s="354"/>
      <c r="CP67" s="358"/>
      <c r="CQ67" s="48"/>
      <c r="CR67" s="354"/>
      <c r="CS67" s="354"/>
      <c r="CT67" s="355"/>
      <c r="CU67" s="354"/>
      <c r="CV67" s="354"/>
      <c r="CW67" s="354"/>
      <c r="CX67" s="354"/>
      <c r="CY67" s="354"/>
      <c r="CZ67" s="354"/>
      <c r="DA67" s="356"/>
      <c r="DB67" s="356"/>
      <c r="DC67" s="356"/>
      <c r="DD67" s="356"/>
      <c r="DE67" s="356"/>
      <c r="DF67" s="356"/>
      <c r="DG67" s="356"/>
      <c r="DH67" s="356"/>
      <c r="DI67" s="356"/>
      <c r="DJ67" s="356"/>
      <c r="DK67" s="354"/>
      <c r="DL67" s="354"/>
      <c r="DM67" s="354"/>
      <c r="DN67" s="354"/>
      <c r="DO67" s="354"/>
      <c r="DP67" s="354"/>
      <c r="DQ67" s="354">
        <v>3</v>
      </c>
      <c r="DR67" s="354"/>
      <c r="DS67" s="354"/>
      <c r="DT67" s="354"/>
      <c r="DU67" s="354">
        <v>9</v>
      </c>
      <c r="DV67" s="354"/>
      <c r="DW67" s="354"/>
      <c r="DX67" s="354"/>
      <c r="DY67" s="354"/>
      <c r="DZ67" s="357"/>
      <c r="EA67" s="356"/>
      <c r="EB67" s="356"/>
      <c r="EC67" s="356"/>
      <c r="ED67" s="356"/>
      <c r="EE67" s="358"/>
      <c r="EF67" s="48"/>
      <c r="EG67" s="46"/>
      <c r="EH67" s="46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8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354"/>
      <c r="FR67" s="354"/>
      <c r="FS67" s="354"/>
      <c r="FT67" s="354"/>
      <c r="FU67" s="354"/>
      <c r="FV67" s="354"/>
      <c r="FW67" s="354"/>
      <c r="FX67" s="354"/>
      <c r="FY67" s="354"/>
      <c r="FZ67" s="354"/>
      <c r="GA67" s="354"/>
      <c r="GB67" s="354"/>
      <c r="GC67" s="354"/>
      <c r="GD67" s="354"/>
      <c r="GE67" s="354"/>
      <c r="GF67" s="354"/>
      <c r="GG67" s="354"/>
      <c r="GH67" s="354"/>
      <c r="GI67" s="354"/>
      <c r="GJ67" s="354"/>
      <c r="GK67" s="354"/>
      <c r="GL67" s="354"/>
      <c r="GM67" s="354"/>
      <c r="GN67" s="354"/>
      <c r="GO67" s="354"/>
      <c r="GP67" s="354"/>
      <c r="GQ67" s="354"/>
      <c r="GR67" s="354"/>
      <c r="GS67" s="354"/>
      <c r="GT67" s="354"/>
      <c r="GU67" s="354"/>
      <c r="GV67" s="354"/>
      <c r="GW67" s="354"/>
      <c r="GX67" s="354"/>
      <c r="GY67" s="354"/>
      <c r="GZ67" s="354"/>
      <c r="HA67" s="354"/>
      <c r="HB67" s="354"/>
      <c r="HC67" s="354"/>
      <c r="HD67" s="354"/>
      <c r="HE67" s="354">
        <v>297</v>
      </c>
      <c r="HF67" s="354"/>
      <c r="HG67" s="354"/>
      <c r="HH67" s="354"/>
      <c r="HI67" s="354"/>
      <c r="HJ67" s="354"/>
      <c r="HK67" s="354">
        <v>18</v>
      </c>
      <c r="HL67" s="354">
        <v>108</v>
      </c>
      <c r="HM67" s="354">
        <v>207</v>
      </c>
      <c r="HN67" s="354">
        <v>90</v>
      </c>
      <c r="HO67" s="354"/>
      <c r="HP67" s="354"/>
      <c r="HQ67" s="354"/>
      <c r="HR67" s="354">
        <v>72</v>
      </c>
      <c r="HS67" s="354"/>
      <c r="HT67" s="354"/>
      <c r="HU67" s="354"/>
      <c r="HV67" s="354">
        <v>144</v>
      </c>
      <c r="HW67" s="354"/>
      <c r="HX67" s="354"/>
      <c r="HY67" s="354"/>
      <c r="HZ67" s="354"/>
      <c r="IA67" s="354"/>
      <c r="IB67" s="354"/>
      <c r="IC67" s="354"/>
      <c r="ID67" s="354">
        <v>36</v>
      </c>
      <c r="IE67" s="354">
        <v>1404</v>
      </c>
      <c r="IF67" s="354"/>
      <c r="IG67" s="354">
        <v>72</v>
      </c>
      <c r="IH67" s="354"/>
      <c r="II67" s="354"/>
      <c r="IJ67" s="354"/>
      <c r="IK67" s="354"/>
      <c r="IL67" s="354"/>
      <c r="IM67" s="354"/>
      <c r="IN67" s="354"/>
      <c r="IO67" s="354"/>
      <c r="IP67" s="354">
        <v>180</v>
      </c>
      <c r="IQ67" s="354">
        <v>72</v>
      </c>
      <c r="IR67" s="50"/>
      <c r="IS67" s="47"/>
      <c r="IT67" s="47"/>
      <c r="IU67" s="47"/>
      <c r="IV67" s="47"/>
      <c r="IW67" s="47"/>
      <c r="IX67" s="47"/>
      <c r="IY67" s="47"/>
      <c r="IZ67" s="47"/>
      <c r="JA67" s="47"/>
      <c r="JB67" s="47"/>
      <c r="JC67" s="47"/>
      <c r="JD67" s="47"/>
      <c r="JE67" s="651"/>
      <c r="JF67" s="47"/>
      <c r="JG67" s="47"/>
      <c r="JH67" s="47"/>
      <c r="JI67" s="47"/>
      <c r="JJ67" s="47"/>
      <c r="JK67" s="47"/>
      <c r="JL67" s="354"/>
      <c r="JM67" s="354"/>
      <c r="JN67" s="354"/>
      <c r="JO67" s="354"/>
      <c r="JP67" s="354"/>
      <c r="JQ67" s="354"/>
      <c r="JR67" s="354"/>
      <c r="JS67" s="354"/>
      <c r="JT67" s="354"/>
      <c r="JU67" s="354"/>
      <c r="JV67" s="354"/>
      <c r="JW67" s="354"/>
      <c r="JX67" s="354"/>
      <c r="JY67" s="354"/>
      <c r="JZ67" s="354"/>
      <c r="KA67" s="354"/>
      <c r="KB67" s="354"/>
      <c r="KC67" s="354"/>
      <c r="KD67" s="354"/>
      <c r="KE67" s="354"/>
      <c r="KF67" s="354"/>
      <c r="KG67" s="354"/>
      <c r="KH67" s="354"/>
      <c r="KI67" s="354"/>
      <c r="KJ67" s="354">
        <v>72</v>
      </c>
      <c r="KK67" s="354"/>
      <c r="KL67" s="354"/>
      <c r="KM67" s="354"/>
      <c r="KN67" s="354"/>
      <c r="KO67" s="354"/>
      <c r="KP67" s="354"/>
      <c r="KQ67" s="354"/>
      <c r="KR67" s="354"/>
      <c r="KS67" s="354"/>
      <c r="KT67" s="354"/>
      <c r="KU67" s="354"/>
      <c r="KV67" s="51"/>
      <c r="KW67" s="47"/>
      <c r="KX67" s="47"/>
      <c r="KY67" s="47"/>
      <c r="KZ67" s="47"/>
      <c r="LA67" s="47"/>
      <c r="LB67" s="47"/>
      <c r="LC67" s="47"/>
      <c r="LD67" s="361"/>
      <c r="LE67" s="361"/>
      <c r="LF67" s="361"/>
      <c r="LG67" s="361"/>
      <c r="LH67" s="361"/>
      <c r="LI67" s="361"/>
      <c r="LJ67" s="361"/>
      <c r="LK67" s="361"/>
      <c r="LL67" s="361"/>
      <c r="LM67" s="361"/>
      <c r="LN67" s="361"/>
      <c r="LO67" s="361"/>
      <c r="LP67" s="354">
        <v>36</v>
      </c>
      <c r="LQ67" s="356"/>
      <c r="LR67" s="356"/>
      <c r="LS67" s="356"/>
      <c r="LT67" s="356"/>
      <c r="LU67" s="356"/>
      <c r="LV67" s="354"/>
      <c r="LW67" s="51"/>
      <c r="LX67" s="354"/>
      <c r="LY67" s="354"/>
      <c r="LZ67" s="354"/>
      <c r="MA67" s="354"/>
      <c r="MB67" s="363"/>
      <c r="MC67" s="363"/>
      <c r="MD67" s="354"/>
      <c r="ME67" s="354"/>
      <c r="MF67" s="354"/>
      <c r="MG67" s="354"/>
      <c r="MH67" s="354"/>
      <c r="MI67" s="354"/>
      <c r="MJ67" s="354"/>
      <c r="MK67" s="354"/>
      <c r="ML67" s="354"/>
      <c r="MM67" s="354"/>
      <c r="MN67" s="354"/>
      <c r="MO67" s="354"/>
      <c r="MP67" s="354"/>
      <c r="MQ67" s="354"/>
      <c r="MR67" s="354"/>
      <c r="MS67" s="51"/>
      <c r="MT67" s="364">
        <f t="shared" si="12"/>
        <v>2700</v>
      </c>
      <c r="MU67" s="365">
        <f t="shared" si="13"/>
        <v>108</v>
      </c>
      <c r="MV67" s="366">
        <f t="shared" si="14"/>
        <v>2808</v>
      </c>
      <c r="MW67" s="365"/>
      <c r="MX67" s="365"/>
      <c r="MY67" s="54"/>
      <c r="MZ67" s="709">
        <v>7.99</v>
      </c>
      <c r="NA67" s="709">
        <v>2</v>
      </c>
      <c r="NB67" s="709">
        <f t="shared" si="15"/>
        <v>5616</v>
      </c>
      <c r="NC67" s="711"/>
      <c r="ND67" s="711">
        <v>7.98</v>
      </c>
      <c r="NE67" s="738">
        <f t="shared" si="44"/>
        <v>0.404477611940299</v>
      </c>
      <c r="NF67" s="743"/>
      <c r="NG67" s="743">
        <v>3000</v>
      </c>
      <c r="NH67" s="743"/>
      <c r="NI67" s="740">
        <f t="shared" si="17"/>
        <v>25017.3</v>
      </c>
      <c r="NJ67" s="738"/>
      <c r="NK67" s="745">
        <v>44835</v>
      </c>
      <c r="NL67" s="746">
        <v>44835</v>
      </c>
      <c r="NM67" s="739">
        <f ca="1" t="shared" si="19"/>
        <v>8.06666666666667</v>
      </c>
      <c r="NN67" s="739">
        <f ca="1" t="shared" si="20"/>
        <v>242</v>
      </c>
      <c r="NO67" s="743"/>
      <c r="NP67" s="739">
        <f t="shared" si="21"/>
        <v>2808</v>
      </c>
      <c r="NQ67" s="761">
        <f t="shared" si="22"/>
        <v>1.79138755980861</v>
      </c>
      <c r="NR67" s="739">
        <f ca="1" t="shared" si="23"/>
        <v>2.7018861955791</v>
      </c>
      <c r="NS67" s="739">
        <f t="shared" si="24"/>
        <v>3135</v>
      </c>
      <c r="NT67" s="743"/>
      <c r="NU67" s="739">
        <f ca="1" t="shared" si="25"/>
        <v>348.099173553719</v>
      </c>
      <c r="NV67" s="769">
        <f ca="1" t="shared" si="26"/>
        <v>11.603305785124</v>
      </c>
      <c r="NW67" s="769">
        <f ca="1" t="shared" si="27"/>
        <v>270.181623931624</v>
      </c>
      <c r="NX67" s="743"/>
      <c r="NY67" s="743"/>
      <c r="NZ67" s="743"/>
      <c r="OA67" s="743"/>
      <c r="OB67" s="743"/>
      <c r="OC67" s="743"/>
      <c r="OD67" s="743"/>
      <c r="OE67" s="743">
        <f t="shared" si="28"/>
        <v>0</v>
      </c>
      <c r="OF67" s="743">
        <f t="shared" si="29"/>
        <v>0</v>
      </c>
      <c r="OG67" s="743">
        <f t="shared" si="30"/>
        <v>0</v>
      </c>
      <c r="OH67" s="743">
        <f t="shared" si="31"/>
        <v>0</v>
      </c>
      <c r="OI67" s="743">
        <f t="shared" si="32"/>
        <v>0</v>
      </c>
      <c r="OJ67" s="739">
        <f t="shared" si="33"/>
        <v>0</v>
      </c>
      <c r="OK67" s="739">
        <f t="shared" si="34"/>
        <v>0</v>
      </c>
      <c r="OL67" s="739">
        <f t="shared" si="35"/>
        <v>0</v>
      </c>
      <c r="OM67" s="739">
        <f t="shared" si="36"/>
        <v>0</v>
      </c>
      <c r="ON67" s="739">
        <f t="shared" si="37"/>
        <v>756</v>
      </c>
      <c r="OO67" s="739">
        <f t="shared" si="38"/>
        <v>288</v>
      </c>
      <c r="OP67" s="739"/>
      <c r="OQ67" s="739">
        <f t="shared" si="39"/>
        <v>1512</v>
      </c>
      <c r="OR67" s="739">
        <f t="shared" si="40"/>
        <v>2556</v>
      </c>
      <c r="OS67" s="739">
        <f t="shared" si="41"/>
        <v>0</v>
      </c>
      <c r="OT67" s="739">
        <f t="shared" si="42"/>
        <v>-252</v>
      </c>
      <c r="OU67" s="743"/>
      <c r="OV67" s="743"/>
      <c r="OW67" s="743"/>
      <c r="OX67" s="743"/>
      <c r="OY67" s="743"/>
      <c r="OZ67" s="743"/>
      <c r="PA67" s="743"/>
      <c r="PB67" s="743"/>
      <c r="PC67" s="743"/>
      <c r="PD67" s="743"/>
      <c r="PE67" s="743"/>
      <c r="PF67" s="743"/>
      <c r="PG67" s="743"/>
    </row>
    <row r="68" s="28" customFormat="1" customHeight="1" spans="1:423">
      <c r="A68" s="122" t="s">
        <v>1610</v>
      </c>
      <c r="B68" s="415" t="s">
        <v>1626</v>
      </c>
      <c r="C68" s="122" t="s">
        <v>1917</v>
      </c>
      <c r="D68" s="95" t="s">
        <v>2017</v>
      </c>
      <c r="E68" s="418" t="s">
        <v>1396</v>
      </c>
      <c r="F68" s="104" t="s">
        <v>2024</v>
      </c>
      <c r="G68" s="416" t="s">
        <v>2025</v>
      </c>
      <c r="H68" s="98" t="s">
        <v>2026</v>
      </c>
      <c r="I68" s="99"/>
      <c r="J68" s="114"/>
      <c r="K68" s="456"/>
      <c r="L68" s="150">
        <f t="shared" si="8"/>
        <v>2703</v>
      </c>
      <c r="M68" s="151">
        <f t="shared" si="9"/>
        <v>2703</v>
      </c>
      <c r="N68" s="455"/>
      <c r="O68" s="37"/>
      <c r="P68" s="36"/>
      <c r="Q68" s="33">
        <f t="shared" si="10"/>
        <v>0</v>
      </c>
      <c r="R68" s="34">
        <f t="shared" si="11"/>
        <v>6000</v>
      </c>
      <c r="S68" s="346"/>
      <c r="T68" s="346"/>
      <c r="U68" s="346"/>
      <c r="V68" s="346"/>
      <c r="W68" s="346"/>
      <c r="X68" s="347"/>
      <c r="Y68" s="348"/>
      <c r="Z68" s="348"/>
      <c r="AA68" s="348"/>
      <c r="AB68" s="348"/>
      <c r="AC68" s="506"/>
      <c r="AD68" s="348"/>
      <c r="AE68" s="348"/>
      <c r="AF68" s="346"/>
      <c r="AG68" s="346"/>
      <c r="AH68" s="346"/>
      <c r="AI68" s="346"/>
      <c r="AJ68" s="346"/>
      <c r="AK68" s="346"/>
      <c r="AL68" s="346"/>
      <c r="AM68" s="346"/>
      <c r="AN68" s="346"/>
      <c r="AO68" s="346"/>
      <c r="AP68" s="346">
        <v>3000</v>
      </c>
      <c r="AQ68" s="346"/>
      <c r="AR68" s="346"/>
      <c r="AS68" s="346"/>
      <c r="AT68" s="346"/>
      <c r="AU68" s="346">
        <v>3000</v>
      </c>
      <c r="AV68" s="346"/>
      <c r="AW68" s="346"/>
      <c r="AX68" s="346"/>
      <c r="AY68" s="349"/>
      <c r="AZ68" s="48"/>
      <c r="BA68" s="48"/>
      <c r="BB68" s="48"/>
      <c r="BC68" s="48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354"/>
      <c r="BT68" s="354"/>
      <c r="BU68" s="354"/>
      <c r="BV68" s="354"/>
      <c r="BW68" s="354"/>
      <c r="BX68" s="354"/>
      <c r="BY68" s="354"/>
      <c r="BZ68" s="354"/>
      <c r="CA68" s="354"/>
      <c r="CB68" s="354"/>
      <c r="CC68" s="354"/>
      <c r="CD68" s="354"/>
      <c r="CE68" s="354"/>
      <c r="CF68" s="354"/>
      <c r="CG68" s="354">
        <v>18</v>
      </c>
      <c r="CH68" s="354">
        <v>9</v>
      </c>
      <c r="CI68" s="354"/>
      <c r="CJ68" s="354"/>
      <c r="CK68" s="354"/>
      <c r="CL68" s="354">
        <v>18</v>
      </c>
      <c r="CM68" s="354"/>
      <c r="CN68" s="354"/>
      <c r="CO68" s="354"/>
      <c r="CP68" s="358"/>
      <c r="CQ68" s="48"/>
      <c r="CR68" s="354"/>
      <c r="CS68" s="354"/>
      <c r="CT68" s="355"/>
      <c r="CU68" s="354"/>
      <c r="CV68" s="354"/>
      <c r="CW68" s="354"/>
      <c r="CX68" s="354"/>
      <c r="CY68" s="354"/>
      <c r="CZ68" s="354"/>
      <c r="DA68" s="356"/>
      <c r="DB68" s="356"/>
      <c r="DC68" s="356"/>
      <c r="DD68" s="356"/>
      <c r="DE68" s="356"/>
      <c r="DF68" s="356"/>
      <c r="DG68" s="356"/>
      <c r="DH68" s="356"/>
      <c r="DI68" s="356"/>
      <c r="DJ68" s="356"/>
      <c r="DK68" s="354"/>
      <c r="DL68" s="354"/>
      <c r="DM68" s="354"/>
      <c r="DN68" s="354"/>
      <c r="DO68" s="354"/>
      <c r="DP68" s="354"/>
      <c r="DQ68" s="354">
        <v>3</v>
      </c>
      <c r="DR68" s="354"/>
      <c r="DS68" s="354"/>
      <c r="DT68" s="354"/>
      <c r="DU68" s="354">
        <v>9</v>
      </c>
      <c r="DV68" s="354"/>
      <c r="DW68" s="354"/>
      <c r="DX68" s="354"/>
      <c r="DY68" s="354"/>
      <c r="DZ68" s="357"/>
      <c r="EA68" s="356"/>
      <c r="EB68" s="356"/>
      <c r="EC68" s="356"/>
      <c r="ED68" s="356"/>
      <c r="EE68" s="358"/>
      <c r="EF68" s="48"/>
      <c r="EG68" s="46"/>
      <c r="EH68" s="46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8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354"/>
      <c r="FR68" s="354"/>
      <c r="FS68" s="354"/>
      <c r="FT68" s="354"/>
      <c r="FU68" s="354"/>
      <c r="FV68" s="354"/>
      <c r="FW68" s="354"/>
      <c r="FX68" s="354"/>
      <c r="FY68" s="354"/>
      <c r="FZ68" s="354"/>
      <c r="GA68" s="354"/>
      <c r="GB68" s="354"/>
      <c r="GC68" s="354"/>
      <c r="GD68" s="354"/>
      <c r="GE68" s="354"/>
      <c r="GF68" s="354"/>
      <c r="GG68" s="354"/>
      <c r="GH68" s="354"/>
      <c r="GI68" s="354"/>
      <c r="GJ68" s="354"/>
      <c r="GK68" s="354"/>
      <c r="GL68" s="354"/>
      <c r="GM68" s="354"/>
      <c r="GN68" s="354"/>
      <c r="GO68" s="354"/>
      <c r="GP68" s="354"/>
      <c r="GQ68" s="354"/>
      <c r="GR68" s="354"/>
      <c r="GS68" s="354"/>
      <c r="GT68" s="354"/>
      <c r="GU68" s="354"/>
      <c r="GV68" s="354"/>
      <c r="GW68" s="354"/>
      <c r="GX68" s="354"/>
      <c r="GY68" s="354"/>
      <c r="GZ68" s="354"/>
      <c r="HA68" s="354"/>
      <c r="HB68" s="354"/>
      <c r="HC68" s="354"/>
      <c r="HD68" s="354"/>
      <c r="HE68" s="354">
        <v>297</v>
      </c>
      <c r="HF68" s="354"/>
      <c r="HG68" s="354"/>
      <c r="HH68" s="354"/>
      <c r="HI68" s="354"/>
      <c r="HJ68" s="354">
        <v>216</v>
      </c>
      <c r="HK68" s="354">
        <v>18</v>
      </c>
      <c r="HL68" s="354">
        <v>108</v>
      </c>
      <c r="HM68" s="354">
        <v>207</v>
      </c>
      <c r="HN68" s="354">
        <v>90</v>
      </c>
      <c r="HO68" s="354"/>
      <c r="HP68" s="354"/>
      <c r="HQ68" s="354"/>
      <c r="HR68" s="354">
        <v>72</v>
      </c>
      <c r="HS68" s="354"/>
      <c r="HT68" s="354"/>
      <c r="HU68" s="354"/>
      <c r="HV68" s="354">
        <v>144</v>
      </c>
      <c r="HW68" s="354">
        <v>216</v>
      </c>
      <c r="HX68" s="354"/>
      <c r="HY68" s="354"/>
      <c r="HZ68" s="354"/>
      <c r="IA68" s="354"/>
      <c r="IB68" s="354"/>
      <c r="IC68" s="354"/>
      <c r="ID68" s="354">
        <v>36</v>
      </c>
      <c r="IE68" s="354">
        <v>1404</v>
      </c>
      <c r="IF68" s="354"/>
      <c r="IG68" s="354">
        <v>72</v>
      </c>
      <c r="IH68" s="354"/>
      <c r="II68" s="354"/>
      <c r="IJ68" s="354"/>
      <c r="IK68" s="354"/>
      <c r="IL68" s="354"/>
      <c r="IM68" s="354"/>
      <c r="IN68" s="354"/>
      <c r="IO68" s="354"/>
      <c r="IP68" s="354">
        <v>180</v>
      </c>
      <c r="IQ68" s="354">
        <v>72</v>
      </c>
      <c r="IR68" s="50"/>
      <c r="IS68" s="47"/>
      <c r="IT68" s="47"/>
      <c r="IU68" s="47"/>
      <c r="IV68" s="47"/>
      <c r="IW68" s="47"/>
      <c r="IX68" s="47"/>
      <c r="IY68" s="47"/>
      <c r="IZ68" s="47"/>
      <c r="JA68" s="47"/>
      <c r="JB68" s="47"/>
      <c r="JC68" s="47"/>
      <c r="JD68" s="47"/>
      <c r="JE68" s="651"/>
      <c r="JF68" s="47"/>
      <c r="JG68" s="47"/>
      <c r="JH68" s="47"/>
      <c r="JI68" s="47"/>
      <c r="JJ68" s="47"/>
      <c r="JK68" s="47"/>
      <c r="JL68" s="354"/>
      <c r="JM68" s="354"/>
      <c r="JN68" s="354"/>
      <c r="JO68" s="354"/>
      <c r="JP68" s="354"/>
      <c r="JQ68" s="354"/>
      <c r="JR68" s="354"/>
      <c r="JS68" s="354"/>
      <c r="JT68" s="354"/>
      <c r="JU68" s="354"/>
      <c r="JV68" s="354"/>
      <c r="JW68" s="354"/>
      <c r="JX68" s="354"/>
      <c r="JY68" s="354"/>
      <c r="JZ68" s="354"/>
      <c r="KA68" s="354"/>
      <c r="KB68" s="354"/>
      <c r="KC68" s="354"/>
      <c r="KD68" s="354"/>
      <c r="KE68" s="354"/>
      <c r="KF68" s="354"/>
      <c r="KG68" s="354"/>
      <c r="KH68" s="354"/>
      <c r="KI68" s="354"/>
      <c r="KJ68" s="354">
        <v>72</v>
      </c>
      <c r="KK68" s="354"/>
      <c r="KL68" s="354"/>
      <c r="KM68" s="354"/>
      <c r="KN68" s="354"/>
      <c r="KO68" s="354"/>
      <c r="KP68" s="354"/>
      <c r="KQ68" s="354"/>
      <c r="KR68" s="354"/>
      <c r="KS68" s="354"/>
      <c r="KT68" s="354"/>
      <c r="KU68" s="354"/>
      <c r="KV68" s="51"/>
      <c r="KW68" s="47"/>
      <c r="KX68" s="47"/>
      <c r="KY68" s="47"/>
      <c r="KZ68" s="47"/>
      <c r="LA68" s="47"/>
      <c r="LB68" s="47"/>
      <c r="LC68" s="47"/>
      <c r="LD68" s="361"/>
      <c r="LE68" s="361"/>
      <c r="LF68" s="361"/>
      <c r="LG68" s="361"/>
      <c r="LH68" s="361"/>
      <c r="LI68" s="361"/>
      <c r="LJ68" s="361"/>
      <c r="LK68" s="361"/>
      <c r="LL68" s="361"/>
      <c r="LM68" s="361"/>
      <c r="LN68" s="361"/>
      <c r="LO68" s="361"/>
      <c r="LP68" s="354">
        <v>36</v>
      </c>
      <c r="LQ68" s="356"/>
      <c r="LR68" s="356"/>
      <c r="LS68" s="356"/>
      <c r="LT68" s="356"/>
      <c r="LU68" s="356"/>
      <c r="LV68" s="354"/>
      <c r="LW68" s="51"/>
      <c r="LX68" s="354"/>
      <c r="LY68" s="354"/>
      <c r="LZ68" s="354"/>
      <c r="MA68" s="354"/>
      <c r="MB68" s="363"/>
      <c r="MC68" s="363"/>
      <c r="MD68" s="354"/>
      <c r="ME68" s="354"/>
      <c r="MF68" s="354"/>
      <c r="MG68" s="354"/>
      <c r="MH68" s="354"/>
      <c r="MI68" s="354"/>
      <c r="MJ68" s="354"/>
      <c r="MK68" s="354"/>
      <c r="ML68" s="354"/>
      <c r="MM68" s="354"/>
      <c r="MN68" s="354"/>
      <c r="MO68" s="354"/>
      <c r="MP68" s="354"/>
      <c r="MQ68" s="354"/>
      <c r="MR68" s="354"/>
      <c r="MS68" s="51"/>
      <c r="MT68" s="364">
        <f t="shared" si="12"/>
        <v>3132</v>
      </c>
      <c r="MU68" s="365">
        <f t="shared" si="13"/>
        <v>108</v>
      </c>
      <c r="MV68" s="366">
        <f t="shared" si="14"/>
        <v>3240</v>
      </c>
      <c r="MW68" s="365"/>
      <c r="MX68" s="365"/>
      <c r="MY68" s="54"/>
      <c r="MZ68" s="709">
        <v>7.99</v>
      </c>
      <c r="NA68" s="709">
        <v>2</v>
      </c>
      <c r="NB68" s="709">
        <f t="shared" si="15"/>
        <v>6480</v>
      </c>
      <c r="NC68" s="711"/>
      <c r="ND68" s="711">
        <v>7.98</v>
      </c>
      <c r="NE68" s="738">
        <f t="shared" si="44"/>
        <v>0.404477611940299</v>
      </c>
      <c r="NF68" s="743"/>
      <c r="NG68" s="743">
        <v>3000</v>
      </c>
      <c r="NH68" s="743"/>
      <c r="NI68" s="740">
        <f t="shared" si="17"/>
        <v>21569.94</v>
      </c>
      <c r="NJ68" s="738"/>
      <c r="NK68" s="745">
        <v>44835</v>
      </c>
      <c r="NL68" s="746">
        <v>44835</v>
      </c>
      <c r="NM68" s="739">
        <f ca="1" t="shared" si="19"/>
        <v>8.06666666666667</v>
      </c>
      <c r="NN68" s="739">
        <f ca="1" t="shared" si="20"/>
        <v>242</v>
      </c>
      <c r="NO68" s="743"/>
      <c r="NP68" s="739">
        <f t="shared" si="21"/>
        <v>3240</v>
      </c>
      <c r="NQ68" s="761">
        <f t="shared" si="22"/>
        <v>2.39733629300777</v>
      </c>
      <c r="NR68" s="739">
        <f ca="1" t="shared" si="23"/>
        <v>3.61581713614808</v>
      </c>
      <c r="NS68" s="739">
        <f t="shared" si="24"/>
        <v>2703</v>
      </c>
      <c r="NT68" s="743"/>
      <c r="NU68" s="739">
        <f ca="1" t="shared" si="25"/>
        <v>401.652892561983</v>
      </c>
      <c r="NV68" s="769">
        <f ca="1" t="shared" si="26"/>
        <v>13.3884297520661</v>
      </c>
      <c r="NW68" s="769">
        <f ca="1" t="shared" si="27"/>
        <v>201.890740740741</v>
      </c>
      <c r="NX68" s="743"/>
      <c r="NY68" s="743"/>
      <c r="NZ68" s="743"/>
      <c r="OA68" s="743"/>
      <c r="OB68" s="743"/>
      <c r="OC68" s="743"/>
      <c r="OD68" s="743"/>
      <c r="OE68" s="743">
        <f t="shared" si="28"/>
        <v>0</v>
      </c>
      <c r="OF68" s="743">
        <f t="shared" si="29"/>
        <v>0</v>
      </c>
      <c r="OG68" s="743">
        <f t="shared" si="30"/>
        <v>0</v>
      </c>
      <c r="OH68" s="743">
        <f t="shared" si="31"/>
        <v>0</v>
      </c>
      <c r="OI68" s="743">
        <f t="shared" si="32"/>
        <v>0</v>
      </c>
      <c r="OJ68" s="739">
        <f t="shared" si="33"/>
        <v>0</v>
      </c>
      <c r="OK68" s="739">
        <f t="shared" si="34"/>
        <v>0</v>
      </c>
      <c r="OL68" s="739">
        <f t="shared" si="35"/>
        <v>0</v>
      </c>
      <c r="OM68" s="739">
        <f t="shared" si="36"/>
        <v>0</v>
      </c>
      <c r="ON68" s="739">
        <f t="shared" si="37"/>
        <v>756</v>
      </c>
      <c r="OO68" s="739">
        <f t="shared" si="38"/>
        <v>720</v>
      </c>
      <c r="OP68" s="739"/>
      <c r="OQ68" s="739">
        <f t="shared" si="39"/>
        <v>1512</v>
      </c>
      <c r="OR68" s="739">
        <f t="shared" si="40"/>
        <v>2988</v>
      </c>
      <c r="OS68" s="739">
        <f t="shared" si="41"/>
        <v>0</v>
      </c>
      <c r="OT68" s="739">
        <f t="shared" si="42"/>
        <v>-252</v>
      </c>
      <c r="OU68" s="743"/>
      <c r="OV68" s="743"/>
      <c r="OW68" s="743"/>
      <c r="OX68" s="743"/>
      <c r="OY68" s="743"/>
      <c r="OZ68" s="743"/>
      <c r="PA68" s="743"/>
      <c r="PB68" s="743"/>
      <c r="PC68" s="743"/>
      <c r="PD68" s="743"/>
      <c r="PE68" s="743"/>
      <c r="PF68" s="743"/>
      <c r="PG68" s="743"/>
    </row>
    <row r="69" s="28" customFormat="1" customHeight="1" spans="1:423">
      <c r="A69" s="122" t="s">
        <v>1610</v>
      </c>
      <c r="B69" s="415" t="s">
        <v>1626</v>
      </c>
      <c r="C69" s="122" t="s">
        <v>1917</v>
      </c>
      <c r="D69" s="95" t="s">
        <v>2017</v>
      </c>
      <c r="E69" s="418" t="s">
        <v>1396</v>
      </c>
      <c r="F69" s="104" t="s">
        <v>2027</v>
      </c>
      <c r="G69" s="416" t="s">
        <v>2028</v>
      </c>
      <c r="H69" s="98" t="s">
        <v>2029</v>
      </c>
      <c r="I69" s="99"/>
      <c r="J69" s="114"/>
      <c r="K69" s="456"/>
      <c r="L69" s="150">
        <f t="shared" si="8"/>
        <v>2667</v>
      </c>
      <c r="M69" s="151">
        <f t="shared" si="9"/>
        <v>2667</v>
      </c>
      <c r="N69" s="455"/>
      <c r="O69" s="37"/>
      <c r="P69" s="36"/>
      <c r="Q69" s="33">
        <f t="shared" si="10"/>
        <v>0</v>
      </c>
      <c r="R69" s="34">
        <f t="shared" si="11"/>
        <v>6000</v>
      </c>
      <c r="S69" s="346"/>
      <c r="T69" s="346"/>
      <c r="U69" s="346"/>
      <c r="V69" s="346"/>
      <c r="W69" s="346"/>
      <c r="X69" s="347"/>
      <c r="Y69" s="348"/>
      <c r="Z69" s="348"/>
      <c r="AA69" s="348"/>
      <c r="AB69" s="348"/>
      <c r="AC69" s="506"/>
      <c r="AD69" s="348"/>
      <c r="AE69" s="348"/>
      <c r="AF69" s="346"/>
      <c r="AG69" s="346"/>
      <c r="AH69" s="346"/>
      <c r="AI69" s="346"/>
      <c r="AJ69" s="346"/>
      <c r="AK69" s="346"/>
      <c r="AL69" s="346"/>
      <c r="AM69" s="346"/>
      <c r="AN69" s="346"/>
      <c r="AO69" s="346"/>
      <c r="AP69" s="346">
        <v>3000</v>
      </c>
      <c r="AQ69" s="346"/>
      <c r="AR69" s="346"/>
      <c r="AS69" s="346"/>
      <c r="AT69" s="346"/>
      <c r="AU69" s="346">
        <v>3000</v>
      </c>
      <c r="AV69" s="346"/>
      <c r="AW69" s="346"/>
      <c r="AX69" s="346"/>
      <c r="AY69" s="349"/>
      <c r="AZ69" s="48"/>
      <c r="BA69" s="48"/>
      <c r="BB69" s="48"/>
      <c r="BC69" s="48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354"/>
      <c r="BT69" s="354"/>
      <c r="BU69" s="354"/>
      <c r="BV69" s="354"/>
      <c r="BW69" s="354"/>
      <c r="BX69" s="354"/>
      <c r="BY69" s="354"/>
      <c r="BZ69" s="354"/>
      <c r="CA69" s="354"/>
      <c r="CB69" s="354"/>
      <c r="CC69" s="354"/>
      <c r="CD69" s="354"/>
      <c r="CE69" s="354"/>
      <c r="CF69" s="354"/>
      <c r="CG69" s="354">
        <v>18</v>
      </c>
      <c r="CH69" s="354">
        <v>9</v>
      </c>
      <c r="CI69" s="354"/>
      <c r="CJ69" s="354"/>
      <c r="CK69" s="354"/>
      <c r="CL69" s="354">
        <v>18</v>
      </c>
      <c r="CM69" s="354"/>
      <c r="CN69" s="354"/>
      <c r="CO69" s="354"/>
      <c r="CP69" s="358"/>
      <c r="CQ69" s="48"/>
      <c r="CR69" s="354"/>
      <c r="CS69" s="354"/>
      <c r="CT69" s="355"/>
      <c r="CU69" s="354"/>
      <c r="CV69" s="354"/>
      <c r="CW69" s="354"/>
      <c r="CX69" s="354"/>
      <c r="CY69" s="354"/>
      <c r="CZ69" s="354"/>
      <c r="DA69" s="356"/>
      <c r="DB69" s="356"/>
      <c r="DC69" s="356"/>
      <c r="DD69" s="356"/>
      <c r="DE69" s="356"/>
      <c r="DF69" s="356"/>
      <c r="DG69" s="356"/>
      <c r="DH69" s="356"/>
      <c r="DI69" s="356"/>
      <c r="DJ69" s="356"/>
      <c r="DK69" s="354"/>
      <c r="DL69" s="354"/>
      <c r="DM69" s="354"/>
      <c r="DN69" s="354"/>
      <c r="DO69" s="354"/>
      <c r="DP69" s="354"/>
      <c r="DQ69" s="354">
        <v>3</v>
      </c>
      <c r="DR69" s="354"/>
      <c r="DS69" s="354"/>
      <c r="DT69" s="354"/>
      <c r="DU69" s="354">
        <v>9</v>
      </c>
      <c r="DV69" s="354"/>
      <c r="DW69" s="354"/>
      <c r="DX69" s="354"/>
      <c r="DY69" s="354"/>
      <c r="DZ69" s="357"/>
      <c r="EA69" s="356"/>
      <c r="EB69" s="356"/>
      <c r="EC69" s="356"/>
      <c r="ED69" s="356"/>
      <c r="EE69" s="358"/>
      <c r="EF69" s="48"/>
      <c r="EG69" s="46"/>
      <c r="EH69" s="46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8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354"/>
      <c r="FR69" s="354"/>
      <c r="FS69" s="354"/>
      <c r="FT69" s="354"/>
      <c r="FU69" s="354"/>
      <c r="FV69" s="354"/>
      <c r="FW69" s="354"/>
      <c r="FX69" s="354"/>
      <c r="FY69" s="354"/>
      <c r="FZ69" s="354"/>
      <c r="GA69" s="354"/>
      <c r="GB69" s="354"/>
      <c r="GC69" s="354"/>
      <c r="GD69" s="354"/>
      <c r="GE69" s="354"/>
      <c r="GF69" s="354"/>
      <c r="GG69" s="354"/>
      <c r="GH69" s="354"/>
      <c r="GI69" s="354"/>
      <c r="GJ69" s="354"/>
      <c r="GK69" s="354"/>
      <c r="GL69" s="354"/>
      <c r="GM69" s="354"/>
      <c r="GN69" s="354"/>
      <c r="GO69" s="354"/>
      <c r="GP69" s="354"/>
      <c r="GQ69" s="354"/>
      <c r="GR69" s="354"/>
      <c r="GS69" s="354"/>
      <c r="GT69" s="354"/>
      <c r="GU69" s="354"/>
      <c r="GV69" s="354"/>
      <c r="GW69" s="354"/>
      <c r="GX69" s="354"/>
      <c r="GY69" s="354"/>
      <c r="GZ69" s="354"/>
      <c r="HA69" s="354"/>
      <c r="HB69" s="354"/>
      <c r="HC69" s="354"/>
      <c r="HD69" s="354"/>
      <c r="HE69" s="354">
        <v>297</v>
      </c>
      <c r="HF69" s="354"/>
      <c r="HG69" s="354"/>
      <c r="HH69" s="354"/>
      <c r="HI69" s="354"/>
      <c r="HJ69" s="354">
        <v>216</v>
      </c>
      <c r="HK69" s="354">
        <v>18</v>
      </c>
      <c r="HL69" s="354">
        <v>180</v>
      </c>
      <c r="HM69" s="354">
        <v>207</v>
      </c>
      <c r="HN69" s="354">
        <v>90</v>
      </c>
      <c r="HO69" s="354"/>
      <c r="HP69" s="354"/>
      <c r="HQ69" s="354"/>
      <c r="HR69" s="354">
        <v>72</v>
      </c>
      <c r="HS69" s="354"/>
      <c r="HT69" s="354"/>
      <c r="HU69" s="354"/>
      <c r="HV69" s="354">
        <v>144</v>
      </c>
      <c r="HW69" s="354">
        <v>180</v>
      </c>
      <c r="HX69" s="354"/>
      <c r="HY69" s="354"/>
      <c r="HZ69" s="354"/>
      <c r="IA69" s="354"/>
      <c r="IB69" s="354"/>
      <c r="IC69" s="354"/>
      <c r="ID69" s="354">
        <v>36</v>
      </c>
      <c r="IE69" s="354">
        <v>1404</v>
      </c>
      <c r="IF69" s="354"/>
      <c r="IG69" s="354">
        <v>72</v>
      </c>
      <c r="IH69" s="354"/>
      <c r="II69" s="354"/>
      <c r="IJ69" s="354"/>
      <c r="IK69" s="354"/>
      <c r="IL69" s="354"/>
      <c r="IM69" s="354"/>
      <c r="IN69" s="354"/>
      <c r="IO69" s="354"/>
      <c r="IP69" s="354">
        <v>180</v>
      </c>
      <c r="IQ69" s="354">
        <v>72</v>
      </c>
      <c r="IR69" s="50"/>
      <c r="IS69" s="47"/>
      <c r="IT69" s="47"/>
      <c r="IU69" s="47"/>
      <c r="IV69" s="47"/>
      <c r="IW69" s="47"/>
      <c r="IX69" s="47"/>
      <c r="IY69" s="47"/>
      <c r="IZ69" s="47"/>
      <c r="JA69" s="47"/>
      <c r="JB69" s="47"/>
      <c r="JC69" s="47"/>
      <c r="JD69" s="47"/>
      <c r="JE69" s="651"/>
      <c r="JF69" s="47"/>
      <c r="JG69" s="47"/>
      <c r="JH69" s="47"/>
      <c r="JI69" s="47"/>
      <c r="JJ69" s="47"/>
      <c r="JK69" s="47"/>
      <c r="JL69" s="354"/>
      <c r="JM69" s="354"/>
      <c r="JN69" s="354"/>
      <c r="JO69" s="354"/>
      <c r="JP69" s="354"/>
      <c r="JQ69" s="354"/>
      <c r="JR69" s="354"/>
      <c r="JS69" s="354"/>
      <c r="JT69" s="354"/>
      <c r="JU69" s="354"/>
      <c r="JV69" s="354"/>
      <c r="JW69" s="354"/>
      <c r="JX69" s="354"/>
      <c r="JY69" s="354"/>
      <c r="JZ69" s="354"/>
      <c r="KA69" s="354"/>
      <c r="KB69" s="354"/>
      <c r="KC69" s="354"/>
      <c r="KD69" s="354"/>
      <c r="KE69" s="354"/>
      <c r="KF69" s="354"/>
      <c r="KG69" s="354"/>
      <c r="KH69" s="354"/>
      <c r="KI69" s="354"/>
      <c r="KJ69" s="354">
        <v>72</v>
      </c>
      <c r="KK69" s="354"/>
      <c r="KL69" s="354"/>
      <c r="KM69" s="354"/>
      <c r="KN69" s="354"/>
      <c r="KO69" s="354"/>
      <c r="KP69" s="354"/>
      <c r="KQ69" s="354"/>
      <c r="KR69" s="354"/>
      <c r="KS69" s="354"/>
      <c r="KT69" s="354"/>
      <c r="KU69" s="354"/>
      <c r="KV69" s="51"/>
      <c r="KW69" s="47"/>
      <c r="KX69" s="47"/>
      <c r="KY69" s="47"/>
      <c r="KZ69" s="47"/>
      <c r="LA69" s="47"/>
      <c r="LB69" s="47"/>
      <c r="LC69" s="47"/>
      <c r="LD69" s="361"/>
      <c r="LE69" s="361"/>
      <c r="LF69" s="361"/>
      <c r="LG69" s="361"/>
      <c r="LH69" s="361"/>
      <c r="LI69" s="361"/>
      <c r="LJ69" s="361"/>
      <c r="LK69" s="361"/>
      <c r="LL69" s="361"/>
      <c r="LM69" s="361"/>
      <c r="LN69" s="361"/>
      <c r="LO69" s="361"/>
      <c r="LP69" s="354">
        <v>36</v>
      </c>
      <c r="LQ69" s="356"/>
      <c r="LR69" s="356"/>
      <c r="LS69" s="356"/>
      <c r="LT69" s="356"/>
      <c r="LU69" s="356"/>
      <c r="LV69" s="354"/>
      <c r="LW69" s="51"/>
      <c r="LX69" s="354"/>
      <c r="LY69" s="354"/>
      <c r="LZ69" s="354"/>
      <c r="MA69" s="354"/>
      <c r="MB69" s="363"/>
      <c r="MC69" s="363"/>
      <c r="MD69" s="354"/>
      <c r="ME69" s="354"/>
      <c r="MF69" s="354"/>
      <c r="MG69" s="354"/>
      <c r="MH69" s="354"/>
      <c r="MI69" s="354"/>
      <c r="MJ69" s="354"/>
      <c r="MK69" s="354"/>
      <c r="ML69" s="354"/>
      <c r="MM69" s="354"/>
      <c r="MN69" s="354"/>
      <c r="MO69" s="354"/>
      <c r="MP69" s="354"/>
      <c r="MQ69" s="354"/>
      <c r="MR69" s="354"/>
      <c r="MS69" s="51"/>
      <c r="MT69" s="364">
        <f t="shared" si="12"/>
        <v>3168</v>
      </c>
      <c r="MU69" s="365">
        <f t="shared" si="13"/>
        <v>108</v>
      </c>
      <c r="MV69" s="366">
        <f t="shared" si="14"/>
        <v>3276</v>
      </c>
      <c r="MW69" s="365"/>
      <c r="MX69" s="365"/>
      <c r="MY69" s="54"/>
      <c r="MZ69" s="709">
        <v>7.99</v>
      </c>
      <c r="NA69" s="709">
        <v>2</v>
      </c>
      <c r="NB69" s="709">
        <f t="shared" si="15"/>
        <v>6552</v>
      </c>
      <c r="NC69" s="711"/>
      <c r="ND69" s="711">
        <v>7.98</v>
      </c>
      <c r="NE69" s="738">
        <f t="shared" si="44"/>
        <v>0.404477611940299</v>
      </c>
      <c r="NF69" s="743"/>
      <c r="NG69" s="743">
        <v>3000</v>
      </c>
      <c r="NH69" s="743"/>
      <c r="NI69" s="740">
        <f t="shared" si="17"/>
        <v>21282.66</v>
      </c>
      <c r="NJ69" s="738"/>
      <c r="NK69" s="745">
        <v>44835</v>
      </c>
      <c r="NL69" s="746">
        <v>44835</v>
      </c>
      <c r="NM69" s="739">
        <f ca="1" t="shared" si="19"/>
        <v>8.06666666666667</v>
      </c>
      <c r="NN69" s="739">
        <f ca="1" t="shared" si="20"/>
        <v>242</v>
      </c>
      <c r="NO69" s="743"/>
      <c r="NP69" s="739">
        <f t="shared" si="21"/>
        <v>3276</v>
      </c>
      <c r="NQ69" s="761">
        <f t="shared" si="22"/>
        <v>2.45669291338583</v>
      </c>
      <c r="NR69" s="739">
        <f ca="1" t="shared" si="23"/>
        <v>3.70534261729681</v>
      </c>
      <c r="NS69" s="739">
        <f t="shared" si="24"/>
        <v>2667</v>
      </c>
      <c r="NT69" s="743"/>
      <c r="NU69" s="739">
        <f ca="1" t="shared" si="25"/>
        <v>406.115702479339</v>
      </c>
      <c r="NV69" s="769">
        <f ca="1" t="shared" si="26"/>
        <v>13.5371900826446</v>
      </c>
      <c r="NW69" s="769">
        <f ca="1" t="shared" si="27"/>
        <v>197.012820512821</v>
      </c>
      <c r="NX69" s="743"/>
      <c r="NY69" s="743"/>
      <c r="NZ69" s="743"/>
      <c r="OA69" s="743"/>
      <c r="OB69" s="743"/>
      <c r="OC69" s="743"/>
      <c r="OD69" s="743"/>
      <c r="OE69" s="743">
        <f t="shared" si="28"/>
        <v>0</v>
      </c>
      <c r="OF69" s="743">
        <f t="shared" si="29"/>
        <v>0</v>
      </c>
      <c r="OG69" s="743">
        <f t="shared" si="30"/>
        <v>0</v>
      </c>
      <c r="OH69" s="743">
        <f t="shared" si="31"/>
        <v>0</v>
      </c>
      <c r="OI69" s="743">
        <f t="shared" si="32"/>
        <v>0</v>
      </c>
      <c r="OJ69" s="739">
        <f t="shared" si="33"/>
        <v>0</v>
      </c>
      <c r="OK69" s="739">
        <f t="shared" si="34"/>
        <v>0</v>
      </c>
      <c r="OL69" s="739">
        <f t="shared" si="35"/>
        <v>0</v>
      </c>
      <c r="OM69" s="739">
        <f t="shared" si="36"/>
        <v>0</v>
      </c>
      <c r="ON69" s="739">
        <f t="shared" si="37"/>
        <v>828</v>
      </c>
      <c r="OO69" s="739">
        <f t="shared" si="38"/>
        <v>684</v>
      </c>
      <c r="OP69" s="739"/>
      <c r="OQ69" s="739">
        <f t="shared" si="39"/>
        <v>1512</v>
      </c>
      <c r="OR69" s="739">
        <f t="shared" si="40"/>
        <v>3024</v>
      </c>
      <c r="OS69" s="739">
        <f t="shared" si="41"/>
        <v>0</v>
      </c>
      <c r="OT69" s="739">
        <f t="shared" si="42"/>
        <v>-252</v>
      </c>
      <c r="OU69" s="743"/>
      <c r="OV69" s="743"/>
      <c r="OW69" s="743"/>
      <c r="OX69" s="743"/>
      <c r="OY69" s="743"/>
      <c r="OZ69" s="743"/>
      <c r="PA69" s="743"/>
      <c r="PB69" s="743"/>
      <c r="PC69" s="743"/>
      <c r="PD69" s="743"/>
      <c r="PE69" s="743"/>
      <c r="PF69" s="743"/>
      <c r="PG69" s="743"/>
    </row>
    <row r="70" s="28" customFormat="1" customHeight="1" spans="1:423">
      <c r="A70" s="122" t="s">
        <v>1610</v>
      </c>
      <c r="B70" s="415" t="s">
        <v>1626</v>
      </c>
      <c r="C70" s="95" t="s">
        <v>2042</v>
      </c>
      <c r="D70" s="95" t="s">
        <v>2043</v>
      </c>
      <c r="E70" s="411" t="s">
        <v>1396</v>
      </c>
      <c r="F70" s="116" t="s">
        <v>2044</v>
      </c>
      <c r="G70" s="112" t="s">
        <v>2045</v>
      </c>
      <c r="H70" s="113" t="s">
        <v>3089</v>
      </c>
      <c r="I70" s="99"/>
      <c r="J70" s="100"/>
      <c r="K70" s="454"/>
      <c r="L70" s="150">
        <f t="shared" si="8"/>
        <v>2602</v>
      </c>
      <c r="M70" s="151">
        <f t="shared" si="9"/>
        <v>2602</v>
      </c>
      <c r="N70" s="810"/>
      <c r="O70" s="37"/>
      <c r="P70" s="36"/>
      <c r="Q70" s="33">
        <f t="shared" si="10"/>
        <v>0</v>
      </c>
      <c r="R70" s="34">
        <f t="shared" si="11"/>
        <v>5000</v>
      </c>
      <c r="S70" s="346"/>
      <c r="T70" s="346"/>
      <c r="U70" s="346"/>
      <c r="V70" s="346"/>
      <c r="W70" s="346"/>
      <c r="X70" s="347"/>
      <c r="Y70" s="348"/>
      <c r="Z70" s="348"/>
      <c r="AA70" s="348"/>
      <c r="AB70" s="348"/>
      <c r="AC70" s="506"/>
      <c r="AD70" s="348"/>
      <c r="AE70" s="348"/>
      <c r="AF70" s="346"/>
      <c r="AG70" s="346"/>
      <c r="AH70" s="346"/>
      <c r="AI70" s="346"/>
      <c r="AJ70" s="346"/>
      <c r="AK70" s="346"/>
      <c r="AL70" s="346"/>
      <c r="AM70" s="346"/>
      <c r="AN70" s="346"/>
      <c r="AO70" s="346"/>
      <c r="AP70" s="346">
        <v>5000</v>
      </c>
      <c r="AQ70" s="346"/>
      <c r="AR70" s="346"/>
      <c r="AS70" s="346"/>
      <c r="AT70" s="346"/>
      <c r="AU70" s="346"/>
      <c r="AV70" s="346"/>
      <c r="AW70" s="346"/>
      <c r="AX70" s="346"/>
      <c r="AY70" s="349"/>
      <c r="AZ70" s="48"/>
      <c r="BA70" s="48"/>
      <c r="BB70" s="48"/>
      <c r="BC70" s="48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354"/>
      <c r="BT70" s="354"/>
      <c r="BU70" s="354"/>
      <c r="BV70" s="354"/>
      <c r="BW70" s="354"/>
      <c r="BX70" s="354"/>
      <c r="BY70" s="354"/>
      <c r="BZ70" s="354"/>
      <c r="CA70" s="354"/>
      <c r="CB70" s="354"/>
      <c r="CC70" s="354"/>
      <c r="CD70" s="354"/>
      <c r="CE70" s="354"/>
      <c r="CF70" s="354"/>
      <c r="CG70" s="354">
        <v>18</v>
      </c>
      <c r="CH70" s="354"/>
      <c r="CI70" s="354">
        <v>18</v>
      </c>
      <c r="CJ70" s="354"/>
      <c r="CK70" s="354"/>
      <c r="CL70" s="354"/>
      <c r="CM70" s="354"/>
      <c r="CN70" s="354"/>
      <c r="CO70" s="354"/>
      <c r="CP70" s="358"/>
      <c r="CQ70" s="48"/>
      <c r="CR70" s="354"/>
      <c r="CS70" s="354"/>
      <c r="CT70" s="355"/>
      <c r="CU70" s="354"/>
      <c r="CV70" s="354"/>
      <c r="CW70" s="354"/>
      <c r="CX70" s="354"/>
      <c r="CY70" s="354"/>
      <c r="CZ70" s="354"/>
      <c r="DA70" s="356"/>
      <c r="DB70" s="354"/>
      <c r="DC70" s="354"/>
      <c r="DD70" s="354"/>
      <c r="DE70" s="354"/>
      <c r="DF70" s="354"/>
      <c r="DG70" s="354"/>
      <c r="DH70" s="354"/>
      <c r="DI70" s="354"/>
      <c r="DJ70" s="354"/>
      <c r="DK70" s="354">
        <v>1</v>
      </c>
      <c r="DL70" s="354"/>
      <c r="DM70" s="354"/>
      <c r="DN70" s="354"/>
      <c r="DO70" s="354"/>
      <c r="DP70" s="354"/>
      <c r="DQ70" s="354">
        <v>4</v>
      </c>
      <c r="DR70" s="354"/>
      <c r="DS70" s="354">
        <v>1</v>
      </c>
      <c r="DT70" s="354"/>
      <c r="DU70" s="354">
        <v>4</v>
      </c>
      <c r="DV70" s="354"/>
      <c r="DW70" s="354"/>
      <c r="DX70" s="354"/>
      <c r="DY70" s="354"/>
      <c r="DZ70" s="357"/>
      <c r="EA70" s="356"/>
      <c r="EB70" s="356"/>
      <c r="EC70" s="356"/>
      <c r="ED70" s="356"/>
      <c r="EE70" s="358"/>
      <c r="EF70" s="48"/>
      <c r="EG70" s="46"/>
      <c r="EH70" s="46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8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354"/>
      <c r="FR70" s="354"/>
      <c r="FS70" s="354"/>
      <c r="FT70" s="354"/>
      <c r="FU70" s="354"/>
      <c r="FV70" s="354"/>
      <c r="FW70" s="354"/>
      <c r="FX70" s="354"/>
      <c r="FY70" s="354"/>
      <c r="FZ70" s="354"/>
      <c r="GA70" s="354"/>
      <c r="GB70" s="354"/>
      <c r="GC70" s="354"/>
      <c r="GD70" s="354"/>
      <c r="GE70" s="354"/>
      <c r="GF70" s="354"/>
      <c r="GG70" s="354"/>
      <c r="GH70" s="354"/>
      <c r="GI70" s="354"/>
      <c r="GJ70" s="354"/>
      <c r="GK70" s="354"/>
      <c r="GL70" s="354"/>
      <c r="GM70" s="354"/>
      <c r="GN70" s="354"/>
      <c r="GO70" s="354"/>
      <c r="GP70" s="354"/>
      <c r="GQ70" s="354"/>
      <c r="GR70" s="354"/>
      <c r="GS70" s="354"/>
      <c r="GT70" s="354"/>
      <c r="GU70" s="354"/>
      <c r="GV70" s="354"/>
      <c r="GW70" s="354"/>
      <c r="GX70" s="354"/>
      <c r="GY70" s="354"/>
      <c r="GZ70" s="354"/>
      <c r="HA70" s="354"/>
      <c r="HB70" s="354">
        <v>180</v>
      </c>
      <c r="HC70" s="354"/>
      <c r="HD70" s="354"/>
      <c r="HE70" s="354">
        <v>36</v>
      </c>
      <c r="HF70" s="354"/>
      <c r="HG70" s="354"/>
      <c r="HH70" s="354"/>
      <c r="HI70" s="354"/>
      <c r="HJ70" s="354">
        <v>216</v>
      </c>
      <c r="HK70" s="354"/>
      <c r="HL70" s="354">
        <v>72</v>
      </c>
      <c r="HM70" s="354">
        <v>252</v>
      </c>
      <c r="HN70" s="354">
        <v>126</v>
      </c>
      <c r="HO70" s="354"/>
      <c r="HP70" s="354"/>
      <c r="HQ70" s="354"/>
      <c r="HR70" s="354">
        <v>126</v>
      </c>
      <c r="HS70" s="354"/>
      <c r="HT70" s="354"/>
      <c r="HU70" s="354"/>
      <c r="HV70" s="354">
        <v>180</v>
      </c>
      <c r="HW70" s="354">
        <v>270</v>
      </c>
      <c r="HX70" s="354"/>
      <c r="HY70" s="354"/>
      <c r="HZ70" s="354"/>
      <c r="IA70" s="354">
        <v>72</v>
      </c>
      <c r="IB70" s="354"/>
      <c r="IC70" s="354"/>
      <c r="ID70" s="354"/>
      <c r="IE70" s="354"/>
      <c r="IF70" s="354">
        <v>126</v>
      </c>
      <c r="IG70" s="354">
        <v>54</v>
      </c>
      <c r="IH70" s="354"/>
      <c r="II70" s="354"/>
      <c r="IJ70" s="354"/>
      <c r="IK70" s="354"/>
      <c r="IL70" s="354"/>
      <c r="IM70" s="354">
        <v>72</v>
      </c>
      <c r="IN70" s="354"/>
      <c r="IO70" s="354">
        <v>234</v>
      </c>
      <c r="IP70" s="354">
        <v>20</v>
      </c>
      <c r="IQ70" s="354">
        <v>126</v>
      </c>
      <c r="IR70" s="50"/>
      <c r="IS70" s="47"/>
      <c r="IT70" s="47"/>
      <c r="IU70" s="47"/>
      <c r="IV70" s="47"/>
      <c r="IW70" s="47"/>
      <c r="IX70" s="47"/>
      <c r="IY70" s="47"/>
      <c r="IZ70" s="47"/>
      <c r="JA70" s="47"/>
      <c r="JB70" s="47"/>
      <c r="JC70" s="47"/>
      <c r="JD70" s="47"/>
      <c r="JE70" s="47"/>
      <c r="JF70" s="47"/>
      <c r="JG70" s="47"/>
      <c r="JH70" s="47"/>
      <c r="JI70" s="47"/>
      <c r="JJ70" s="47"/>
      <c r="JK70" s="47"/>
      <c r="JL70" s="354"/>
      <c r="JM70" s="354"/>
      <c r="JN70" s="354"/>
      <c r="JO70" s="354"/>
      <c r="JP70" s="354"/>
      <c r="JQ70" s="354"/>
      <c r="JR70" s="354"/>
      <c r="JS70" s="354"/>
      <c r="JT70" s="354"/>
      <c r="JU70" s="354"/>
      <c r="JV70" s="354"/>
      <c r="JW70" s="354"/>
      <c r="JX70" s="354"/>
      <c r="JY70" s="354"/>
      <c r="JZ70" s="354"/>
      <c r="KA70" s="354"/>
      <c r="KB70" s="354"/>
      <c r="KC70" s="354"/>
      <c r="KD70" s="354"/>
      <c r="KE70" s="354"/>
      <c r="KF70" s="354"/>
      <c r="KG70" s="354"/>
      <c r="KH70" s="354"/>
      <c r="KI70" s="354"/>
      <c r="KJ70" s="354"/>
      <c r="KK70" s="354"/>
      <c r="KL70" s="354"/>
      <c r="KM70" s="354"/>
      <c r="KN70" s="354"/>
      <c r="KO70" s="354"/>
      <c r="KP70" s="354"/>
      <c r="KQ70" s="354"/>
      <c r="KR70" s="354"/>
      <c r="KS70" s="354"/>
      <c r="KT70" s="354"/>
      <c r="KU70" s="354"/>
      <c r="KV70" s="51"/>
      <c r="KW70" s="47"/>
      <c r="KX70" s="47"/>
      <c r="KY70" s="47"/>
      <c r="KZ70" s="47"/>
      <c r="LA70" s="47"/>
      <c r="LB70" s="47"/>
      <c r="LC70" s="47"/>
      <c r="LD70" s="361"/>
      <c r="LE70" s="361"/>
      <c r="LF70" s="361"/>
      <c r="LG70" s="361"/>
      <c r="LH70" s="361"/>
      <c r="LI70" s="361"/>
      <c r="LJ70" s="361"/>
      <c r="LK70" s="361"/>
      <c r="LL70" s="361"/>
      <c r="LM70" s="361"/>
      <c r="LN70" s="361"/>
      <c r="LO70" s="361">
        <v>108</v>
      </c>
      <c r="LP70" s="361"/>
      <c r="LQ70" s="354"/>
      <c r="LR70" s="354"/>
      <c r="LS70" s="354"/>
      <c r="LT70" s="354"/>
      <c r="LU70" s="354">
        <v>10</v>
      </c>
      <c r="LV70" s="354"/>
      <c r="LW70" s="51"/>
      <c r="LX70" s="354"/>
      <c r="LY70" s="354"/>
      <c r="LZ70" s="354"/>
      <c r="MA70" s="354"/>
      <c r="MB70" s="363">
        <v>36</v>
      </c>
      <c r="MC70" s="363"/>
      <c r="MD70" s="354">
        <v>32</v>
      </c>
      <c r="ME70" s="354"/>
      <c r="MF70" s="354"/>
      <c r="MG70" s="354"/>
      <c r="MH70" s="354"/>
      <c r="MI70" s="354"/>
      <c r="MJ70" s="354"/>
      <c r="MK70" s="354">
        <v>4</v>
      </c>
      <c r="ML70" s="354"/>
      <c r="MM70" s="354"/>
      <c r="MN70" s="354"/>
      <c r="MO70" s="354"/>
      <c r="MP70" s="354"/>
      <c r="MQ70" s="354"/>
      <c r="MR70" s="354"/>
      <c r="MS70" s="51"/>
      <c r="MT70" s="364">
        <f t="shared" si="12"/>
        <v>2162</v>
      </c>
      <c r="MU70" s="365">
        <f t="shared" si="13"/>
        <v>190</v>
      </c>
      <c r="MV70" s="366">
        <f t="shared" si="14"/>
        <v>2352</v>
      </c>
      <c r="MW70" s="365"/>
      <c r="MX70" s="365"/>
      <c r="MY70" s="54"/>
      <c r="MZ70" s="708">
        <v>9.99</v>
      </c>
      <c r="NA70" s="708">
        <v>2.5</v>
      </c>
      <c r="NB70" s="709">
        <f t="shared" si="15"/>
        <v>5880</v>
      </c>
      <c r="NC70" s="710"/>
      <c r="ND70" s="710">
        <v>11.14</v>
      </c>
      <c r="NE70" s="738">
        <f t="shared" si="44"/>
        <v>0.334925373134328</v>
      </c>
      <c r="NF70" s="739"/>
      <c r="NG70" s="743">
        <v>5000</v>
      </c>
      <c r="NH70" s="739"/>
      <c r="NI70" s="740">
        <f t="shared" si="17"/>
        <v>28986.28</v>
      </c>
      <c r="NJ70" s="738"/>
      <c r="NK70" s="745">
        <v>44835</v>
      </c>
      <c r="NL70" s="746">
        <v>44835</v>
      </c>
      <c r="NM70" s="739">
        <f ca="1" t="shared" si="19"/>
        <v>8.06666666666667</v>
      </c>
      <c r="NN70" s="739">
        <f ca="1" t="shared" si="20"/>
        <v>242</v>
      </c>
      <c r="NO70" s="739"/>
      <c r="NP70" s="739">
        <f t="shared" si="21"/>
        <v>2352</v>
      </c>
      <c r="NQ70" s="761">
        <f t="shared" si="22"/>
        <v>1.80784012298232</v>
      </c>
      <c r="NR70" s="739">
        <f ca="1" t="shared" si="23"/>
        <v>2.72670101193614</v>
      </c>
      <c r="NS70" s="739">
        <f t="shared" si="24"/>
        <v>2602</v>
      </c>
      <c r="NT70" s="739"/>
      <c r="NU70" s="739">
        <f ca="1" t="shared" si="25"/>
        <v>291.570247933884</v>
      </c>
      <c r="NV70" s="769">
        <f ca="1" t="shared" si="26"/>
        <v>9.71900826446281</v>
      </c>
      <c r="NW70" s="769">
        <f ca="1" t="shared" si="27"/>
        <v>267.722789115646</v>
      </c>
      <c r="NX70" s="739"/>
      <c r="NY70" s="739"/>
      <c r="NZ70" s="739"/>
      <c r="OA70" s="739"/>
      <c r="OB70" s="739"/>
      <c r="OC70" s="739"/>
      <c r="OD70" s="739"/>
      <c r="OE70" s="743">
        <f t="shared" si="28"/>
        <v>0</v>
      </c>
      <c r="OF70" s="743">
        <f t="shared" si="29"/>
        <v>0</v>
      </c>
      <c r="OG70" s="743">
        <f t="shared" si="30"/>
        <v>0</v>
      </c>
      <c r="OH70" s="743">
        <f t="shared" si="31"/>
        <v>0</v>
      </c>
      <c r="OI70" s="743">
        <f t="shared" si="32"/>
        <v>0</v>
      </c>
      <c r="OJ70" s="739">
        <f t="shared" si="33"/>
        <v>0</v>
      </c>
      <c r="OK70" s="739">
        <f t="shared" si="34"/>
        <v>0</v>
      </c>
      <c r="OL70" s="739">
        <f t="shared" si="35"/>
        <v>0</v>
      </c>
      <c r="OM70" s="739">
        <f t="shared" si="36"/>
        <v>144</v>
      </c>
      <c r="ON70" s="739">
        <f t="shared" si="37"/>
        <v>518</v>
      </c>
      <c r="OO70" s="739">
        <f t="shared" si="38"/>
        <v>874</v>
      </c>
      <c r="OP70" s="739"/>
      <c r="OQ70" s="739">
        <f t="shared" si="39"/>
        <v>360</v>
      </c>
      <c r="OR70" s="739">
        <f t="shared" si="40"/>
        <v>1896</v>
      </c>
      <c r="OS70" s="739">
        <f t="shared" si="41"/>
        <v>0</v>
      </c>
      <c r="OT70" s="739">
        <f t="shared" si="42"/>
        <v>-456</v>
      </c>
      <c r="OU70" s="739"/>
      <c r="OV70" s="739"/>
      <c r="OW70" s="739"/>
      <c r="OX70" s="739"/>
      <c r="OY70" s="739"/>
      <c r="OZ70" s="739"/>
      <c r="PA70" s="739"/>
      <c r="PB70" s="739"/>
      <c r="PC70" s="739"/>
      <c r="PD70" s="739"/>
      <c r="PE70" s="739"/>
      <c r="PF70" s="739"/>
      <c r="PG70" s="739"/>
    </row>
    <row r="71" s="28" customFormat="1" customHeight="1" spans="1:423">
      <c r="A71" s="122" t="s">
        <v>1610</v>
      </c>
      <c r="B71" s="415" t="s">
        <v>1626</v>
      </c>
      <c r="C71" s="95" t="s">
        <v>2042</v>
      </c>
      <c r="D71" s="95" t="s">
        <v>2043</v>
      </c>
      <c r="E71" s="411" t="s">
        <v>1396</v>
      </c>
      <c r="F71" s="116" t="s">
        <v>2047</v>
      </c>
      <c r="G71" s="112" t="s">
        <v>2048</v>
      </c>
      <c r="H71" s="113" t="s">
        <v>2049</v>
      </c>
      <c r="I71" s="99"/>
      <c r="J71" s="100"/>
      <c r="K71" s="454"/>
      <c r="L71" s="150">
        <f t="shared" si="8"/>
        <v>2683</v>
      </c>
      <c r="M71" s="151">
        <f t="shared" si="9"/>
        <v>2683</v>
      </c>
      <c r="N71" s="810"/>
      <c r="O71" s="37"/>
      <c r="P71" s="36"/>
      <c r="Q71" s="33">
        <f t="shared" si="10"/>
        <v>0</v>
      </c>
      <c r="R71" s="34">
        <f t="shared" si="11"/>
        <v>5000</v>
      </c>
      <c r="S71" s="346"/>
      <c r="T71" s="346"/>
      <c r="U71" s="346"/>
      <c r="V71" s="346"/>
      <c r="W71" s="346"/>
      <c r="X71" s="347"/>
      <c r="Y71" s="348"/>
      <c r="Z71" s="348"/>
      <c r="AA71" s="348"/>
      <c r="AB71" s="348"/>
      <c r="AC71" s="506"/>
      <c r="AD71" s="348"/>
      <c r="AE71" s="348"/>
      <c r="AF71" s="346"/>
      <c r="AG71" s="346"/>
      <c r="AH71" s="346"/>
      <c r="AI71" s="346"/>
      <c r="AJ71" s="346"/>
      <c r="AK71" s="346"/>
      <c r="AL71" s="346"/>
      <c r="AM71" s="346"/>
      <c r="AN71" s="346"/>
      <c r="AO71" s="346"/>
      <c r="AP71" s="346">
        <v>5000</v>
      </c>
      <c r="AQ71" s="346"/>
      <c r="AR71" s="346"/>
      <c r="AS71" s="346"/>
      <c r="AT71" s="346"/>
      <c r="AU71" s="346"/>
      <c r="AV71" s="346"/>
      <c r="AW71" s="346"/>
      <c r="AX71" s="346"/>
      <c r="AY71" s="349"/>
      <c r="AZ71" s="48"/>
      <c r="BA71" s="48"/>
      <c r="BB71" s="48"/>
      <c r="BC71" s="48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354"/>
      <c r="BT71" s="354"/>
      <c r="BU71" s="354"/>
      <c r="BV71" s="354"/>
      <c r="BW71" s="354"/>
      <c r="BX71" s="354"/>
      <c r="BY71" s="354"/>
      <c r="BZ71" s="354"/>
      <c r="CA71" s="354"/>
      <c r="CB71" s="354"/>
      <c r="CC71" s="354"/>
      <c r="CD71" s="354"/>
      <c r="CE71" s="354"/>
      <c r="CF71" s="354"/>
      <c r="CG71" s="354">
        <v>18</v>
      </c>
      <c r="CH71" s="354"/>
      <c r="CI71" s="354">
        <v>18</v>
      </c>
      <c r="CJ71" s="354"/>
      <c r="CK71" s="354"/>
      <c r="CL71" s="354"/>
      <c r="CM71" s="354"/>
      <c r="CN71" s="354"/>
      <c r="CO71" s="354"/>
      <c r="CP71" s="358"/>
      <c r="CQ71" s="48"/>
      <c r="CR71" s="354"/>
      <c r="CS71" s="354"/>
      <c r="CT71" s="355"/>
      <c r="CU71" s="354"/>
      <c r="CV71" s="354"/>
      <c r="CW71" s="354"/>
      <c r="CX71" s="354"/>
      <c r="CY71" s="354"/>
      <c r="CZ71" s="354"/>
      <c r="DA71" s="356"/>
      <c r="DB71" s="354"/>
      <c r="DC71" s="354"/>
      <c r="DD71" s="354"/>
      <c r="DE71" s="354"/>
      <c r="DF71" s="354"/>
      <c r="DG71" s="354"/>
      <c r="DH71" s="354">
        <v>1</v>
      </c>
      <c r="DI71" s="354"/>
      <c r="DJ71" s="354"/>
      <c r="DK71" s="354">
        <v>1</v>
      </c>
      <c r="DL71" s="354"/>
      <c r="DM71" s="354"/>
      <c r="DN71" s="354"/>
      <c r="DO71" s="354"/>
      <c r="DP71" s="354"/>
      <c r="DQ71" s="354">
        <v>4</v>
      </c>
      <c r="DR71" s="354"/>
      <c r="DS71" s="354"/>
      <c r="DT71" s="354"/>
      <c r="DU71" s="354">
        <v>4</v>
      </c>
      <c r="DV71" s="354">
        <v>1</v>
      </c>
      <c r="DW71" s="354"/>
      <c r="DX71" s="354"/>
      <c r="DY71" s="354"/>
      <c r="DZ71" s="357"/>
      <c r="EA71" s="356"/>
      <c r="EB71" s="356"/>
      <c r="EC71" s="356"/>
      <c r="ED71" s="356"/>
      <c r="EE71" s="358"/>
      <c r="EF71" s="48"/>
      <c r="EG71" s="46"/>
      <c r="EH71" s="46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8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354"/>
      <c r="FR71" s="354"/>
      <c r="FS71" s="354"/>
      <c r="FT71" s="354"/>
      <c r="FU71" s="354"/>
      <c r="FV71" s="354"/>
      <c r="FW71" s="354"/>
      <c r="FX71" s="354"/>
      <c r="FY71" s="354"/>
      <c r="FZ71" s="354"/>
      <c r="GA71" s="354"/>
      <c r="GB71" s="354"/>
      <c r="GC71" s="354"/>
      <c r="GD71" s="354"/>
      <c r="GE71" s="354"/>
      <c r="GF71" s="354"/>
      <c r="GG71" s="354"/>
      <c r="GH71" s="354"/>
      <c r="GI71" s="354"/>
      <c r="GJ71" s="354"/>
      <c r="GK71" s="354"/>
      <c r="GL71" s="354"/>
      <c r="GM71" s="354"/>
      <c r="GN71" s="354"/>
      <c r="GO71" s="354"/>
      <c r="GP71" s="354"/>
      <c r="GQ71" s="354"/>
      <c r="GR71" s="354"/>
      <c r="GS71" s="354"/>
      <c r="GT71" s="354"/>
      <c r="GU71" s="354"/>
      <c r="GV71" s="354"/>
      <c r="GW71" s="354"/>
      <c r="GX71" s="354"/>
      <c r="GY71" s="354"/>
      <c r="GZ71" s="354"/>
      <c r="HA71" s="354"/>
      <c r="HB71" s="354">
        <v>180</v>
      </c>
      <c r="HC71" s="354"/>
      <c r="HD71" s="354"/>
      <c r="HE71" s="354">
        <v>36</v>
      </c>
      <c r="HF71" s="354"/>
      <c r="HG71" s="354"/>
      <c r="HH71" s="354"/>
      <c r="HI71" s="354"/>
      <c r="HJ71" s="354"/>
      <c r="HK71" s="354"/>
      <c r="HL71" s="354">
        <v>72</v>
      </c>
      <c r="HM71" s="354">
        <v>252</v>
      </c>
      <c r="HN71" s="354">
        <v>126</v>
      </c>
      <c r="HO71" s="354"/>
      <c r="HP71" s="354"/>
      <c r="HQ71" s="354"/>
      <c r="HR71" s="354">
        <v>126</v>
      </c>
      <c r="HS71" s="354"/>
      <c r="HT71" s="354"/>
      <c r="HU71" s="354"/>
      <c r="HV71" s="354">
        <v>270</v>
      </c>
      <c r="HW71" s="354">
        <v>270</v>
      </c>
      <c r="HX71" s="354"/>
      <c r="HY71" s="354"/>
      <c r="HZ71" s="354"/>
      <c r="IA71" s="354">
        <v>90</v>
      </c>
      <c r="IB71" s="354"/>
      <c r="IC71" s="354"/>
      <c r="ID71" s="354"/>
      <c r="IE71" s="354"/>
      <c r="IF71" s="354">
        <v>126</v>
      </c>
      <c r="IG71" s="354">
        <v>54</v>
      </c>
      <c r="IH71" s="354"/>
      <c r="II71" s="354"/>
      <c r="IJ71" s="354"/>
      <c r="IK71" s="354"/>
      <c r="IL71" s="354"/>
      <c r="IM71" s="354">
        <v>72</v>
      </c>
      <c r="IN71" s="354"/>
      <c r="IO71" s="354">
        <v>270</v>
      </c>
      <c r="IP71" s="354">
        <v>20</v>
      </c>
      <c r="IQ71" s="354">
        <v>126</v>
      </c>
      <c r="IR71" s="50"/>
      <c r="IS71" s="47"/>
      <c r="IT71" s="47"/>
      <c r="IU71" s="47"/>
      <c r="IV71" s="47"/>
      <c r="IW71" s="47"/>
      <c r="IX71" s="47"/>
      <c r="IY71" s="47"/>
      <c r="IZ71" s="47"/>
      <c r="JA71" s="47"/>
      <c r="JB71" s="47"/>
      <c r="JC71" s="47"/>
      <c r="JD71" s="47"/>
      <c r="JE71" s="47"/>
      <c r="JF71" s="47"/>
      <c r="JG71" s="47"/>
      <c r="JH71" s="47"/>
      <c r="JI71" s="47"/>
      <c r="JJ71" s="47"/>
      <c r="JK71" s="47"/>
      <c r="JL71" s="354"/>
      <c r="JM71" s="354"/>
      <c r="JN71" s="354"/>
      <c r="JO71" s="354"/>
      <c r="JP71" s="354"/>
      <c r="JQ71" s="354"/>
      <c r="JR71" s="354"/>
      <c r="JS71" s="354"/>
      <c r="JT71" s="354"/>
      <c r="JU71" s="354"/>
      <c r="JV71" s="354"/>
      <c r="JW71" s="354"/>
      <c r="JX71" s="354"/>
      <c r="JY71" s="354"/>
      <c r="JZ71" s="354"/>
      <c r="KA71" s="354"/>
      <c r="KB71" s="354"/>
      <c r="KC71" s="354"/>
      <c r="KD71" s="354"/>
      <c r="KE71" s="354"/>
      <c r="KF71" s="354"/>
      <c r="KG71" s="354"/>
      <c r="KH71" s="354"/>
      <c r="KI71" s="354"/>
      <c r="KJ71" s="354"/>
      <c r="KK71" s="354"/>
      <c r="KL71" s="354"/>
      <c r="KM71" s="354"/>
      <c r="KN71" s="354"/>
      <c r="KO71" s="354"/>
      <c r="KP71" s="354"/>
      <c r="KQ71" s="354"/>
      <c r="KR71" s="354"/>
      <c r="KS71" s="354"/>
      <c r="KT71" s="354"/>
      <c r="KU71" s="354"/>
      <c r="KV71" s="51"/>
      <c r="KW71" s="47"/>
      <c r="KX71" s="47"/>
      <c r="KY71" s="47"/>
      <c r="KZ71" s="47"/>
      <c r="LA71" s="47"/>
      <c r="LB71" s="47"/>
      <c r="LC71" s="47"/>
      <c r="LD71" s="361"/>
      <c r="LE71" s="361"/>
      <c r="LF71" s="361"/>
      <c r="LG71" s="361"/>
      <c r="LH71" s="361"/>
      <c r="LI71" s="361"/>
      <c r="LJ71" s="361"/>
      <c r="LK71" s="361"/>
      <c r="LL71" s="361"/>
      <c r="LM71" s="361"/>
      <c r="LN71" s="361"/>
      <c r="LO71" s="361">
        <v>108</v>
      </c>
      <c r="LP71" s="361"/>
      <c r="LQ71" s="354"/>
      <c r="LR71" s="354"/>
      <c r="LS71" s="354"/>
      <c r="LT71" s="354"/>
      <c r="LU71" s="354"/>
      <c r="LV71" s="354"/>
      <c r="LW71" s="51"/>
      <c r="LX71" s="354"/>
      <c r="LY71" s="354"/>
      <c r="LZ71" s="354"/>
      <c r="MA71" s="354"/>
      <c r="MB71" s="363">
        <v>36</v>
      </c>
      <c r="MC71" s="363"/>
      <c r="MD71" s="354">
        <v>32</v>
      </c>
      <c r="ME71" s="354"/>
      <c r="MF71" s="354"/>
      <c r="MG71" s="354"/>
      <c r="MH71" s="354"/>
      <c r="MI71" s="354"/>
      <c r="MJ71" s="354"/>
      <c r="MK71" s="354">
        <v>4</v>
      </c>
      <c r="ML71" s="354"/>
      <c r="MM71" s="354"/>
      <c r="MN71" s="354"/>
      <c r="MO71" s="354"/>
      <c r="MP71" s="354"/>
      <c r="MQ71" s="354"/>
      <c r="MR71" s="354"/>
      <c r="MS71" s="51"/>
      <c r="MT71" s="364">
        <f t="shared" si="12"/>
        <v>2090</v>
      </c>
      <c r="MU71" s="365">
        <f t="shared" si="13"/>
        <v>180</v>
      </c>
      <c r="MV71" s="366">
        <f t="shared" si="14"/>
        <v>2270</v>
      </c>
      <c r="MW71" s="365"/>
      <c r="MX71" s="365"/>
      <c r="MY71" s="54"/>
      <c r="MZ71" s="708">
        <v>9.99</v>
      </c>
      <c r="NA71" s="708">
        <v>2.5</v>
      </c>
      <c r="NB71" s="709">
        <f t="shared" si="15"/>
        <v>5675</v>
      </c>
      <c r="NC71" s="710"/>
      <c r="ND71" s="710">
        <v>11.14</v>
      </c>
      <c r="NE71" s="738">
        <f t="shared" si="44"/>
        <v>0.334925373134328</v>
      </c>
      <c r="NF71" s="739"/>
      <c r="NG71" s="743">
        <v>5000</v>
      </c>
      <c r="NH71" s="739"/>
      <c r="NI71" s="740">
        <f t="shared" si="17"/>
        <v>29888.62</v>
      </c>
      <c r="NJ71" s="738"/>
      <c r="NK71" s="745">
        <v>44835</v>
      </c>
      <c r="NL71" s="746">
        <v>44835</v>
      </c>
      <c r="NM71" s="739">
        <f ca="1" t="shared" si="19"/>
        <v>8.06666666666667</v>
      </c>
      <c r="NN71" s="739">
        <f ca="1" t="shared" si="20"/>
        <v>242</v>
      </c>
      <c r="NO71" s="739"/>
      <c r="NP71" s="739">
        <f t="shared" si="21"/>
        <v>2270</v>
      </c>
      <c r="NQ71" s="761">
        <f t="shared" si="22"/>
        <v>1.69213566902721</v>
      </c>
      <c r="NR71" s="739">
        <f ca="1" t="shared" si="23"/>
        <v>2.55218809584683</v>
      </c>
      <c r="NS71" s="739">
        <f t="shared" si="24"/>
        <v>2683</v>
      </c>
      <c r="NT71" s="739"/>
      <c r="NU71" s="739">
        <f ca="1" t="shared" si="25"/>
        <v>281.404958677686</v>
      </c>
      <c r="NV71" s="769">
        <f ca="1" t="shared" si="26"/>
        <v>9.3801652892562</v>
      </c>
      <c r="NW71" s="769">
        <f ca="1" t="shared" si="27"/>
        <v>286.029074889868</v>
      </c>
      <c r="NX71" s="739"/>
      <c r="NY71" s="739"/>
      <c r="NZ71" s="739"/>
      <c r="OA71" s="739"/>
      <c r="OB71" s="739"/>
      <c r="OC71" s="739"/>
      <c r="OD71" s="739"/>
      <c r="OE71" s="743">
        <f t="shared" si="28"/>
        <v>0</v>
      </c>
      <c r="OF71" s="743">
        <f t="shared" si="29"/>
        <v>0</v>
      </c>
      <c r="OG71" s="743">
        <f t="shared" si="30"/>
        <v>0</v>
      </c>
      <c r="OH71" s="743">
        <f t="shared" si="31"/>
        <v>0</v>
      </c>
      <c r="OI71" s="743">
        <f t="shared" si="32"/>
        <v>0</v>
      </c>
      <c r="OJ71" s="739">
        <f t="shared" si="33"/>
        <v>0</v>
      </c>
      <c r="OK71" s="739">
        <f t="shared" si="34"/>
        <v>0</v>
      </c>
      <c r="OL71" s="739">
        <f t="shared" si="35"/>
        <v>0</v>
      </c>
      <c r="OM71" s="739">
        <f t="shared" si="36"/>
        <v>144</v>
      </c>
      <c r="ON71" s="739">
        <f t="shared" si="37"/>
        <v>518</v>
      </c>
      <c r="OO71" s="739">
        <f t="shared" si="38"/>
        <v>756</v>
      </c>
      <c r="OP71" s="739"/>
      <c r="OQ71" s="739">
        <f t="shared" si="39"/>
        <v>360</v>
      </c>
      <c r="OR71" s="739">
        <f t="shared" si="40"/>
        <v>1778</v>
      </c>
      <c r="OS71" s="739">
        <f t="shared" si="41"/>
        <v>0</v>
      </c>
      <c r="OT71" s="739">
        <f t="shared" si="42"/>
        <v>-492</v>
      </c>
      <c r="OU71" s="739"/>
      <c r="OV71" s="739"/>
      <c r="OW71" s="739"/>
      <c r="OX71" s="739"/>
      <c r="OY71" s="739"/>
      <c r="OZ71" s="739"/>
      <c r="PA71" s="739"/>
      <c r="PB71" s="739"/>
      <c r="PC71" s="739"/>
      <c r="PD71" s="739"/>
      <c r="PE71" s="739"/>
      <c r="PF71" s="739"/>
      <c r="PG71" s="739"/>
    </row>
    <row r="72" s="28" customFormat="1" customHeight="1" spans="1:423">
      <c r="A72" s="122" t="s">
        <v>1610</v>
      </c>
      <c r="B72" s="415" t="s">
        <v>1626</v>
      </c>
      <c r="C72" s="95" t="s">
        <v>2042</v>
      </c>
      <c r="D72" s="95" t="s">
        <v>2043</v>
      </c>
      <c r="E72" s="411" t="s">
        <v>1396</v>
      </c>
      <c r="F72" s="116" t="s">
        <v>2050</v>
      </c>
      <c r="G72" s="112" t="s">
        <v>2051</v>
      </c>
      <c r="H72" s="113" t="s">
        <v>3090</v>
      </c>
      <c r="I72" s="99"/>
      <c r="J72" s="100"/>
      <c r="K72" s="454"/>
      <c r="L72" s="150">
        <f t="shared" si="8"/>
        <v>2995</v>
      </c>
      <c r="M72" s="151">
        <f t="shared" si="9"/>
        <v>2995</v>
      </c>
      <c r="N72" s="810"/>
      <c r="O72" s="37"/>
      <c r="P72" s="36"/>
      <c r="Q72" s="33">
        <f t="shared" si="10"/>
        <v>0</v>
      </c>
      <c r="R72" s="34">
        <f t="shared" si="11"/>
        <v>5000</v>
      </c>
      <c r="S72" s="346"/>
      <c r="T72" s="346"/>
      <c r="U72" s="346"/>
      <c r="V72" s="346"/>
      <c r="W72" s="346"/>
      <c r="X72" s="347"/>
      <c r="Y72" s="348"/>
      <c r="Z72" s="348"/>
      <c r="AA72" s="348"/>
      <c r="AB72" s="348"/>
      <c r="AC72" s="506"/>
      <c r="AD72" s="348"/>
      <c r="AE72" s="348"/>
      <c r="AF72" s="346"/>
      <c r="AG72" s="346"/>
      <c r="AH72" s="346"/>
      <c r="AI72" s="346"/>
      <c r="AJ72" s="346"/>
      <c r="AK72" s="346"/>
      <c r="AL72" s="346"/>
      <c r="AM72" s="346"/>
      <c r="AN72" s="346"/>
      <c r="AO72" s="346"/>
      <c r="AP72" s="346">
        <v>5000</v>
      </c>
      <c r="AQ72" s="346"/>
      <c r="AR72" s="346"/>
      <c r="AS72" s="346"/>
      <c r="AT72" s="346"/>
      <c r="AU72" s="346"/>
      <c r="AV72" s="346"/>
      <c r="AW72" s="346"/>
      <c r="AX72" s="346"/>
      <c r="AY72" s="349"/>
      <c r="AZ72" s="48"/>
      <c r="BA72" s="48"/>
      <c r="BB72" s="48"/>
      <c r="BC72" s="48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354"/>
      <c r="BT72" s="354"/>
      <c r="BU72" s="354"/>
      <c r="BV72" s="354"/>
      <c r="BW72" s="354"/>
      <c r="BX72" s="354"/>
      <c r="BY72" s="354"/>
      <c r="BZ72" s="354"/>
      <c r="CA72" s="354"/>
      <c r="CB72" s="354"/>
      <c r="CC72" s="354"/>
      <c r="CD72" s="354"/>
      <c r="CE72" s="354"/>
      <c r="CF72" s="354"/>
      <c r="CG72" s="354">
        <v>18</v>
      </c>
      <c r="CH72" s="354"/>
      <c r="CI72" s="354">
        <v>18</v>
      </c>
      <c r="CJ72" s="354"/>
      <c r="CK72" s="354"/>
      <c r="CL72" s="354"/>
      <c r="CM72" s="354"/>
      <c r="CN72" s="354"/>
      <c r="CO72" s="354"/>
      <c r="CP72" s="358"/>
      <c r="CQ72" s="48"/>
      <c r="CR72" s="354"/>
      <c r="CS72" s="354"/>
      <c r="CT72" s="355"/>
      <c r="CU72" s="354"/>
      <c r="CV72" s="354"/>
      <c r="CW72" s="354"/>
      <c r="CX72" s="354"/>
      <c r="CY72" s="354"/>
      <c r="CZ72" s="354"/>
      <c r="DA72" s="356"/>
      <c r="DB72" s="354"/>
      <c r="DC72" s="354"/>
      <c r="DD72" s="354"/>
      <c r="DE72" s="354"/>
      <c r="DF72" s="354"/>
      <c r="DG72" s="354"/>
      <c r="DH72" s="354"/>
      <c r="DI72" s="354"/>
      <c r="DJ72" s="354"/>
      <c r="DK72" s="354">
        <v>1</v>
      </c>
      <c r="DL72" s="354"/>
      <c r="DM72" s="354"/>
      <c r="DN72" s="354"/>
      <c r="DO72" s="354"/>
      <c r="DP72" s="354"/>
      <c r="DQ72" s="354">
        <v>4</v>
      </c>
      <c r="DR72" s="354"/>
      <c r="DS72" s="354"/>
      <c r="DT72" s="354"/>
      <c r="DU72" s="354">
        <v>4</v>
      </c>
      <c r="DV72" s="354">
        <v>1</v>
      </c>
      <c r="DW72" s="354"/>
      <c r="DX72" s="354"/>
      <c r="DY72" s="354"/>
      <c r="DZ72" s="357"/>
      <c r="EA72" s="356"/>
      <c r="EB72" s="356"/>
      <c r="EC72" s="356"/>
      <c r="ED72" s="356"/>
      <c r="EE72" s="358"/>
      <c r="EF72" s="48"/>
      <c r="EG72" s="46"/>
      <c r="EH72" s="46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8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354"/>
      <c r="FR72" s="354"/>
      <c r="FS72" s="354"/>
      <c r="FT72" s="354"/>
      <c r="FU72" s="354"/>
      <c r="FV72" s="354"/>
      <c r="FW72" s="354"/>
      <c r="FX72" s="354"/>
      <c r="FY72" s="354"/>
      <c r="FZ72" s="354"/>
      <c r="GA72" s="354"/>
      <c r="GB72" s="354"/>
      <c r="GC72" s="354"/>
      <c r="GD72" s="354"/>
      <c r="GE72" s="354"/>
      <c r="GF72" s="354"/>
      <c r="GG72" s="354"/>
      <c r="GH72" s="354"/>
      <c r="GI72" s="354"/>
      <c r="GJ72" s="354"/>
      <c r="GK72" s="354"/>
      <c r="GL72" s="354"/>
      <c r="GM72" s="354"/>
      <c r="GN72" s="354"/>
      <c r="GO72" s="354"/>
      <c r="GP72" s="354"/>
      <c r="GQ72" s="354"/>
      <c r="GR72" s="354"/>
      <c r="GS72" s="354"/>
      <c r="GT72" s="354"/>
      <c r="GU72" s="354"/>
      <c r="GV72" s="354"/>
      <c r="GW72" s="354"/>
      <c r="GX72" s="354"/>
      <c r="GY72" s="354"/>
      <c r="GZ72" s="354"/>
      <c r="HA72" s="354"/>
      <c r="HB72" s="354"/>
      <c r="HC72" s="354"/>
      <c r="HD72" s="354"/>
      <c r="HE72" s="354">
        <v>36</v>
      </c>
      <c r="HF72" s="354"/>
      <c r="HG72" s="354"/>
      <c r="HH72" s="354"/>
      <c r="HI72" s="354"/>
      <c r="HJ72" s="354"/>
      <c r="HK72" s="354"/>
      <c r="HL72" s="354">
        <v>72</v>
      </c>
      <c r="HM72" s="354">
        <v>252</v>
      </c>
      <c r="HN72" s="354">
        <v>126</v>
      </c>
      <c r="HO72" s="354"/>
      <c r="HP72" s="354"/>
      <c r="HQ72" s="354"/>
      <c r="HR72" s="354">
        <v>126</v>
      </c>
      <c r="HS72" s="354"/>
      <c r="HT72" s="354"/>
      <c r="HU72" s="354"/>
      <c r="HV72" s="354">
        <v>180</v>
      </c>
      <c r="HW72" s="354">
        <v>324</v>
      </c>
      <c r="HX72" s="354"/>
      <c r="HY72" s="354"/>
      <c r="HZ72" s="354"/>
      <c r="IA72" s="354">
        <v>72</v>
      </c>
      <c r="IB72" s="354"/>
      <c r="IC72" s="354"/>
      <c r="ID72" s="354"/>
      <c r="IE72" s="354"/>
      <c r="IF72" s="354">
        <v>90</v>
      </c>
      <c r="IG72" s="354">
        <v>54</v>
      </c>
      <c r="IH72" s="354"/>
      <c r="II72" s="354"/>
      <c r="IJ72" s="354"/>
      <c r="IK72" s="354"/>
      <c r="IL72" s="354"/>
      <c r="IM72" s="354">
        <v>72</v>
      </c>
      <c r="IN72" s="354"/>
      <c r="IO72" s="354">
        <v>216</v>
      </c>
      <c r="IP72" s="354">
        <v>20</v>
      </c>
      <c r="IQ72" s="354">
        <v>126</v>
      </c>
      <c r="IR72" s="50"/>
      <c r="IS72" s="47"/>
      <c r="IT72" s="47"/>
      <c r="IU72" s="47"/>
      <c r="IV72" s="47"/>
      <c r="IW72" s="47"/>
      <c r="IX72" s="47"/>
      <c r="IY72" s="47"/>
      <c r="IZ72" s="47"/>
      <c r="JA72" s="47"/>
      <c r="JB72" s="47"/>
      <c r="JC72" s="47"/>
      <c r="JD72" s="47"/>
      <c r="JE72" s="47"/>
      <c r="JF72" s="47"/>
      <c r="JG72" s="47"/>
      <c r="JH72" s="47"/>
      <c r="JI72" s="47"/>
      <c r="JJ72" s="47"/>
      <c r="JK72" s="47"/>
      <c r="JL72" s="354"/>
      <c r="JM72" s="354"/>
      <c r="JN72" s="354"/>
      <c r="JO72" s="354"/>
      <c r="JP72" s="354"/>
      <c r="JQ72" s="354"/>
      <c r="JR72" s="354"/>
      <c r="JS72" s="354"/>
      <c r="JT72" s="354"/>
      <c r="JU72" s="354"/>
      <c r="JV72" s="354"/>
      <c r="JW72" s="354"/>
      <c r="JX72" s="354"/>
      <c r="JY72" s="354"/>
      <c r="JZ72" s="354"/>
      <c r="KA72" s="354"/>
      <c r="KB72" s="354"/>
      <c r="KC72" s="354"/>
      <c r="KD72" s="354"/>
      <c r="KE72" s="354"/>
      <c r="KF72" s="354"/>
      <c r="KG72" s="354"/>
      <c r="KH72" s="354"/>
      <c r="KI72" s="354"/>
      <c r="KJ72" s="354"/>
      <c r="KK72" s="354"/>
      <c r="KL72" s="354"/>
      <c r="KM72" s="354"/>
      <c r="KN72" s="354"/>
      <c r="KO72" s="354"/>
      <c r="KP72" s="354"/>
      <c r="KQ72" s="354"/>
      <c r="KR72" s="354"/>
      <c r="KS72" s="354"/>
      <c r="KT72" s="354"/>
      <c r="KU72" s="354"/>
      <c r="KV72" s="51"/>
      <c r="KW72" s="47"/>
      <c r="KX72" s="47"/>
      <c r="KY72" s="47"/>
      <c r="KZ72" s="47"/>
      <c r="LA72" s="47"/>
      <c r="LB72" s="47"/>
      <c r="LC72" s="47"/>
      <c r="LD72" s="361"/>
      <c r="LE72" s="361"/>
      <c r="LF72" s="361"/>
      <c r="LG72" s="361"/>
      <c r="LH72" s="361"/>
      <c r="LI72" s="361"/>
      <c r="LJ72" s="361"/>
      <c r="LK72" s="361"/>
      <c r="LL72" s="361"/>
      <c r="LM72" s="361"/>
      <c r="LN72" s="361"/>
      <c r="LO72" s="361">
        <v>108</v>
      </c>
      <c r="LP72" s="361"/>
      <c r="LQ72" s="354"/>
      <c r="LR72" s="354"/>
      <c r="LS72" s="354"/>
      <c r="LT72" s="354"/>
      <c r="LU72" s="354">
        <v>13</v>
      </c>
      <c r="LV72" s="354"/>
      <c r="LW72" s="51"/>
      <c r="LX72" s="354"/>
      <c r="LY72" s="354"/>
      <c r="LZ72" s="354"/>
      <c r="MA72" s="354"/>
      <c r="MB72" s="363">
        <v>36</v>
      </c>
      <c r="MC72" s="363"/>
      <c r="MD72" s="354">
        <v>32</v>
      </c>
      <c r="ME72" s="354"/>
      <c r="MF72" s="354"/>
      <c r="MG72" s="354"/>
      <c r="MH72" s="354"/>
      <c r="MI72" s="354"/>
      <c r="MJ72" s="354"/>
      <c r="MK72" s="354">
        <v>4</v>
      </c>
      <c r="ML72" s="354"/>
      <c r="MM72" s="354"/>
      <c r="MN72" s="354"/>
      <c r="MO72" s="354"/>
      <c r="MP72" s="354"/>
      <c r="MQ72" s="354"/>
      <c r="MR72" s="354"/>
      <c r="MS72" s="51"/>
      <c r="MT72" s="364">
        <f t="shared" si="12"/>
        <v>1766</v>
      </c>
      <c r="MU72" s="365">
        <f t="shared" si="13"/>
        <v>193</v>
      </c>
      <c r="MV72" s="366">
        <f t="shared" si="14"/>
        <v>1959</v>
      </c>
      <c r="MW72" s="365"/>
      <c r="MX72" s="365"/>
      <c r="MY72" s="54"/>
      <c r="MZ72" s="708">
        <v>9.99</v>
      </c>
      <c r="NA72" s="708">
        <v>2.5</v>
      </c>
      <c r="NB72" s="709">
        <f t="shared" si="15"/>
        <v>4897.5</v>
      </c>
      <c r="NC72" s="710"/>
      <c r="ND72" s="710">
        <v>11.14</v>
      </c>
      <c r="NE72" s="738">
        <f t="shared" si="44"/>
        <v>0.334925373134328</v>
      </c>
      <c r="NF72" s="739"/>
      <c r="NG72" s="743">
        <v>5000</v>
      </c>
      <c r="NH72" s="739"/>
      <c r="NI72" s="740">
        <f t="shared" si="17"/>
        <v>33364.3</v>
      </c>
      <c r="NJ72" s="738"/>
      <c r="NK72" s="745">
        <v>44835</v>
      </c>
      <c r="NL72" s="746">
        <v>44835</v>
      </c>
      <c r="NM72" s="739">
        <f ca="1" t="shared" si="19"/>
        <v>8.06666666666667</v>
      </c>
      <c r="NN72" s="739">
        <f ca="1" t="shared" si="20"/>
        <v>242</v>
      </c>
      <c r="NO72" s="739"/>
      <c r="NP72" s="739">
        <f t="shared" si="21"/>
        <v>1959</v>
      </c>
      <c r="NQ72" s="761">
        <f t="shared" si="22"/>
        <v>1.30818030050083</v>
      </c>
      <c r="NR72" s="739">
        <f ca="1" t="shared" si="23"/>
        <v>1.9730818581934</v>
      </c>
      <c r="NS72" s="739">
        <f t="shared" si="24"/>
        <v>2995</v>
      </c>
      <c r="NT72" s="739"/>
      <c r="NU72" s="739">
        <f ca="1" t="shared" si="25"/>
        <v>242.851239669421</v>
      </c>
      <c r="NV72" s="769">
        <f ca="1" t="shared" si="26"/>
        <v>8.09504132231405</v>
      </c>
      <c r="NW72" s="769">
        <f ca="1" t="shared" si="27"/>
        <v>369.979581419091</v>
      </c>
      <c r="NX72" s="739"/>
      <c r="NY72" s="739"/>
      <c r="NZ72" s="739"/>
      <c r="OA72" s="739"/>
      <c r="OB72" s="739"/>
      <c r="OC72" s="739"/>
      <c r="OD72" s="739"/>
      <c r="OE72" s="743">
        <f t="shared" si="28"/>
        <v>0</v>
      </c>
      <c r="OF72" s="743">
        <f t="shared" si="29"/>
        <v>0</v>
      </c>
      <c r="OG72" s="743">
        <f t="shared" si="30"/>
        <v>0</v>
      </c>
      <c r="OH72" s="743">
        <f t="shared" si="31"/>
        <v>0</v>
      </c>
      <c r="OI72" s="743">
        <f t="shared" si="32"/>
        <v>0</v>
      </c>
      <c r="OJ72" s="739">
        <f t="shared" si="33"/>
        <v>0</v>
      </c>
      <c r="OK72" s="739">
        <f t="shared" si="34"/>
        <v>0</v>
      </c>
      <c r="OL72" s="739">
        <f t="shared" si="35"/>
        <v>0</v>
      </c>
      <c r="OM72" s="739">
        <f t="shared" si="36"/>
        <v>144</v>
      </c>
      <c r="ON72" s="739">
        <f t="shared" si="37"/>
        <v>518</v>
      </c>
      <c r="OO72" s="739">
        <f t="shared" si="38"/>
        <v>715</v>
      </c>
      <c r="OP72" s="739"/>
      <c r="OQ72" s="739">
        <f t="shared" si="39"/>
        <v>144</v>
      </c>
      <c r="OR72" s="739">
        <f t="shared" si="40"/>
        <v>1521</v>
      </c>
      <c r="OS72" s="739">
        <f t="shared" si="41"/>
        <v>0</v>
      </c>
      <c r="OT72" s="739">
        <f t="shared" si="42"/>
        <v>-438</v>
      </c>
      <c r="OU72" s="739"/>
      <c r="OV72" s="739"/>
      <c r="OW72" s="739"/>
      <c r="OX72" s="739"/>
      <c r="OY72" s="739"/>
      <c r="OZ72" s="739"/>
      <c r="PA72" s="739"/>
      <c r="PB72" s="739"/>
      <c r="PC72" s="739"/>
      <c r="PD72" s="739"/>
      <c r="PE72" s="739"/>
      <c r="PF72" s="739"/>
      <c r="PG72" s="739"/>
    </row>
    <row r="73" s="28" customFormat="1" customHeight="1" spans="1:439">
      <c r="A73" s="95" t="s">
        <v>1610</v>
      </c>
      <c r="B73" s="343" t="s">
        <v>1682</v>
      </c>
      <c r="C73" s="95" t="s">
        <v>2042</v>
      </c>
      <c r="D73" s="95" t="s">
        <v>2043</v>
      </c>
      <c r="E73" s="789" t="s">
        <v>1657</v>
      </c>
      <c r="F73" s="790" t="s">
        <v>257</v>
      </c>
      <c r="G73" s="112" t="s">
        <v>258</v>
      </c>
      <c r="H73" s="113" t="s">
        <v>259</v>
      </c>
      <c r="I73" s="99">
        <f t="shared" ref="I73:I77" si="47">L73-J73</f>
        <v>840</v>
      </c>
      <c r="J73" s="100">
        <v>4768</v>
      </c>
      <c r="K73" s="454">
        <v>-5</v>
      </c>
      <c r="L73" s="150">
        <f t="shared" ref="L73:L136" si="48">(O73+P73+Q73+R73)-SUM(AZ73:MS73)</f>
        <v>5608</v>
      </c>
      <c r="M73" s="151">
        <f t="shared" ref="M73:M136" si="49">(O73+P73+R73)-SUM(AZ73:MS73)</f>
        <v>5608</v>
      </c>
      <c r="N73" s="810" t="s">
        <v>2054</v>
      </c>
      <c r="O73" s="37">
        <v>1962</v>
      </c>
      <c r="P73" s="36"/>
      <c r="Q73" s="33">
        <f t="shared" ref="Q73:Q136" si="50">SUM(S73:W73)</f>
        <v>0</v>
      </c>
      <c r="R73" s="34">
        <f t="shared" ref="R73:R136" si="51">SUM(X73:AY73)</f>
        <v>18040</v>
      </c>
      <c r="S73" s="346"/>
      <c r="T73" s="346"/>
      <c r="U73" s="346"/>
      <c r="V73" s="346"/>
      <c r="W73" s="346"/>
      <c r="X73" s="347"/>
      <c r="Y73" s="348"/>
      <c r="Z73" s="348"/>
      <c r="AA73" s="348">
        <v>5000</v>
      </c>
      <c r="AB73" s="348"/>
      <c r="AC73" s="506"/>
      <c r="AD73" s="348"/>
      <c r="AE73" s="348"/>
      <c r="AF73" s="346"/>
      <c r="AG73" s="346">
        <v>8000</v>
      </c>
      <c r="AH73" s="346"/>
      <c r="AI73" s="346"/>
      <c r="AJ73" s="346"/>
      <c r="AK73" s="346"/>
      <c r="AL73" s="346"/>
      <c r="AM73" s="346"/>
      <c r="AN73" s="346"/>
      <c r="AO73" s="346"/>
      <c r="AP73" s="346"/>
      <c r="AQ73" s="346">
        <v>5040</v>
      </c>
      <c r="AR73" s="346"/>
      <c r="AS73" s="346"/>
      <c r="AT73" s="346"/>
      <c r="AU73" s="346"/>
      <c r="AV73" s="346"/>
      <c r="AW73" s="346"/>
      <c r="AX73" s="346"/>
      <c r="AY73" s="349"/>
      <c r="AZ73" s="48">
        <v>1</v>
      </c>
      <c r="BA73" s="48"/>
      <c r="BB73" s="48">
        <v>1</v>
      </c>
      <c r="BC73" s="48"/>
      <c r="BD73" s="47">
        <v>1</v>
      </c>
      <c r="BE73" s="47"/>
      <c r="BF73" s="47"/>
      <c r="BG73" s="47"/>
      <c r="BH73" s="47">
        <v>6</v>
      </c>
      <c r="BI73" s="47"/>
      <c r="BJ73" s="47"/>
      <c r="BK73" s="47"/>
      <c r="BL73" s="47">
        <v>21</v>
      </c>
      <c r="BM73" s="47"/>
      <c r="BN73" s="47"/>
      <c r="BO73" s="47"/>
      <c r="BP73" s="47"/>
      <c r="BQ73" s="47"/>
      <c r="BR73" s="47"/>
      <c r="BS73" s="354"/>
      <c r="BT73" s="354"/>
      <c r="BU73" s="354"/>
      <c r="BV73" s="354"/>
      <c r="BW73" s="354"/>
      <c r="BX73" s="354"/>
      <c r="BY73" s="354"/>
      <c r="BZ73" s="354"/>
      <c r="CA73" s="354"/>
      <c r="CB73" s="354"/>
      <c r="CC73" s="354"/>
      <c r="CD73" s="354"/>
      <c r="CE73" s="354"/>
      <c r="CF73" s="354"/>
      <c r="CG73" s="354"/>
      <c r="CH73" s="354"/>
      <c r="CI73" s="354"/>
      <c r="CJ73" s="354"/>
      <c r="CK73" s="354"/>
      <c r="CL73" s="354"/>
      <c r="CM73" s="354"/>
      <c r="CN73" s="354"/>
      <c r="CO73" s="354"/>
      <c r="CP73" s="358"/>
      <c r="CQ73" s="48"/>
      <c r="CR73" s="354"/>
      <c r="CS73" s="354"/>
      <c r="CT73" s="355">
        <v>-48</v>
      </c>
      <c r="CU73" s="354"/>
      <c r="CV73" s="354"/>
      <c r="CW73" s="354"/>
      <c r="CX73" s="354">
        <v>12</v>
      </c>
      <c r="CY73" s="354"/>
      <c r="CZ73" s="354"/>
      <c r="DA73" s="356">
        <v>-8</v>
      </c>
      <c r="DB73" s="354"/>
      <c r="DC73" s="354"/>
      <c r="DD73" s="354"/>
      <c r="DE73" s="354"/>
      <c r="DF73" s="354">
        <v>1</v>
      </c>
      <c r="DG73" s="354">
        <v>1</v>
      </c>
      <c r="DH73" s="354"/>
      <c r="DI73" s="354"/>
      <c r="DJ73" s="354"/>
      <c r="DK73" s="354">
        <v>2</v>
      </c>
      <c r="DL73" s="354"/>
      <c r="DM73" s="354"/>
      <c r="DN73" s="354">
        <v>1</v>
      </c>
      <c r="DO73" s="354">
        <v>1</v>
      </c>
      <c r="DP73" s="354"/>
      <c r="DQ73" s="354">
        <v>2</v>
      </c>
      <c r="DR73" s="354"/>
      <c r="DS73" s="354"/>
      <c r="DT73" s="354"/>
      <c r="DU73" s="354">
        <v>6</v>
      </c>
      <c r="DV73" s="354">
        <v>1</v>
      </c>
      <c r="DW73" s="354"/>
      <c r="DX73" s="354"/>
      <c r="DY73" s="354"/>
      <c r="DZ73" s="357"/>
      <c r="EA73" s="356"/>
      <c r="EB73" s="356"/>
      <c r="EC73" s="356"/>
      <c r="ED73" s="356"/>
      <c r="EE73" s="358"/>
      <c r="EF73" s="48">
        <v>54</v>
      </c>
      <c r="EG73" s="46"/>
      <c r="EH73" s="46"/>
      <c r="EI73" s="47">
        <v>216</v>
      </c>
      <c r="EJ73" s="47"/>
      <c r="EK73" s="47">
        <v>3</v>
      </c>
      <c r="EL73" s="47">
        <v>684</v>
      </c>
      <c r="EM73" s="47">
        <v>630</v>
      </c>
      <c r="EN73" s="47"/>
      <c r="EO73" s="47">
        <v>252</v>
      </c>
      <c r="EP73" s="47"/>
      <c r="EQ73" s="47"/>
      <c r="ER73" s="47"/>
      <c r="ES73" s="47"/>
      <c r="ET73" s="48"/>
      <c r="EU73" s="47"/>
      <c r="EV73" s="47">
        <v>60</v>
      </c>
      <c r="EW73" s="47">
        <v>144</v>
      </c>
      <c r="EX73" s="47"/>
      <c r="EY73" s="47"/>
      <c r="EZ73" s="47"/>
      <c r="FA73" s="47"/>
      <c r="FB73" s="47"/>
      <c r="FC73" s="47"/>
      <c r="FD73" s="47"/>
      <c r="FE73" s="47">
        <v>168</v>
      </c>
      <c r="FF73" s="47">
        <v>36</v>
      </c>
      <c r="FG73" s="47"/>
      <c r="FH73" s="47"/>
      <c r="FI73" s="47">
        <v>360</v>
      </c>
      <c r="FJ73" s="47">
        <v>30</v>
      </c>
      <c r="FK73" s="47">
        <v>540</v>
      </c>
      <c r="FL73" s="47">
        <v>1104</v>
      </c>
      <c r="FM73" s="47">
        <v>252</v>
      </c>
      <c r="FN73" s="47"/>
      <c r="FO73" s="47">
        <v>612</v>
      </c>
      <c r="FP73" s="47">
        <v>1224</v>
      </c>
      <c r="FQ73" s="354"/>
      <c r="FR73" s="354"/>
      <c r="FS73" s="354"/>
      <c r="FT73" s="354">
        <v>120</v>
      </c>
      <c r="FU73" s="354">
        <v>288</v>
      </c>
      <c r="FV73" s="354">
        <v>18</v>
      </c>
      <c r="FW73" s="354"/>
      <c r="FX73" s="354"/>
      <c r="FY73" s="354"/>
      <c r="FZ73" s="354">
        <v>36</v>
      </c>
      <c r="GA73" s="354">
        <v>288</v>
      </c>
      <c r="GB73" s="354">
        <v>108</v>
      </c>
      <c r="GC73" s="354"/>
      <c r="GD73" s="354"/>
      <c r="GE73" s="354">
        <v>168</v>
      </c>
      <c r="GF73" s="354">
        <v>84</v>
      </c>
      <c r="GG73" s="354"/>
      <c r="GH73" s="354"/>
      <c r="GI73" s="354">
        <v>234</v>
      </c>
      <c r="GJ73" s="354">
        <v>198</v>
      </c>
      <c r="GK73" s="354"/>
      <c r="GL73" s="354">
        <v>252</v>
      </c>
      <c r="GM73" s="354"/>
      <c r="GN73" s="354"/>
      <c r="GO73" s="354"/>
      <c r="GP73" s="354">
        <v>1332</v>
      </c>
      <c r="GQ73" s="354"/>
      <c r="GR73" s="354">
        <v>18</v>
      </c>
      <c r="GS73" s="354">
        <v>288</v>
      </c>
      <c r="GT73" s="354"/>
      <c r="GU73" s="354">
        <v>2016</v>
      </c>
      <c r="GV73" s="354">
        <v>30</v>
      </c>
      <c r="GW73" s="354">
        <v>18</v>
      </c>
      <c r="GX73" s="354"/>
      <c r="GY73" s="354">
        <v>30</v>
      </c>
      <c r="GZ73" s="354">
        <v>42</v>
      </c>
      <c r="HA73" s="354"/>
      <c r="HB73" s="354"/>
      <c r="HC73" s="354"/>
      <c r="HD73" s="354">
        <v>36</v>
      </c>
      <c r="HE73" s="354"/>
      <c r="HF73" s="354">
        <v>72</v>
      </c>
      <c r="HG73" s="354"/>
      <c r="HH73" s="354">
        <v>234</v>
      </c>
      <c r="HI73" s="354"/>
      <c r="HJ73" s="354">
        <v>180</v>
      </c>
      <c r="HK73" s="354"/>
      <c r="HL73" s="354"/>
      <c r="HM73" s="354"/>
      <c r="HN73" s="354"/>
      <c r="HO73" s="354"/>
      <c r="HP73" s="354"/>
      <c r="HQ73" s="354"/>
      <c r="HR73" s="354">
        <v>126</v>
      </c>
      <c r="HS73" s="354"/>
      <c r="HT73" s="354"/>
      <c r="HU73" s="354"/>
      <c r="HV73" s="354">
        <v>54</v>
      </c>
      <c r="HW73" s="354">
        <v>378</v>
      </c>
      <c r="HX73" s="354">
        <v>126</v>
      </c>
      <c r="HY73" s="354">
        <v>162</v>
      </c>
      <c r="HZ73" s="354">
        <v>192</v>
      </c>
      <c r="IA73" s="354">
        <v>72</v>
      </c>
      <c r="IB73" s="354"/>
      <c r="IC73" s="354"/>
      <c r="ID73" s="354"/>
      <c r="IE73" s="354"/>
      <c r="IF73" s="354"/>
      <c r="IG73" s="354">
        <v>54</v>
      </c>
      <c r="IH73" s="354"/>
      <c r="II73" s="354"/>
      <c r="IJ73" s="354"/>
      <c r="IK73" s="354"/>
      <c r="IL73" s="354"/>
      <c r="IM73" s="354">
        <v>72</v>
      </c>
      <c r="IN73" s="354"/>
      <c r="IO73" s="354">
        <v>234</v>
      </c>
      <c r="IP73" s="354">
        <v>10</v>
      </c>
      <c r="IQ73" s="354"/>
      <c r="IR73" s="50"/>
      <c r="IS73" s="47"/>
      <c r="IT73" s="47"/>
      <c r="IU73" s="47"/>
      <c r="IV73" s="47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354"/>
      <c r="JM73" s="354"/>
      <c r="JN73" s="354">
        <v>36</v>
      </c>
      <c r="JO73" s="354"/>
      <c r="JP73" s="354"/>
      <c r="JQ73" s="354"/>
      <c r="JR73" s="354"/>
      <c r="JS73" s="354"/>
      <c r="JT73" s="354"/>
      <c r="JU73" s="354"/>
      <c r="JV73" s="354"/>
      <c r="JW73" s="354"/>
      <c r="JX73" s="354"/>
      <c r="JY73" s="354"/>
      <c r="JZ73" s="354"/>
      <c r="KA73" s="354"/>
      <c r="KB73" s="354"/>
      <c r="KC73" s="354"/>
      <c r="KD73" s="354"/>
      <c r="KE73" s="354"/>
      <c r="KF73" s="354"/>
      <c r="KG73" s="354"/>
      <c r="KH73" s="354">
        <v>18</v>
      </c>
      <c r="KI73" s="354"/>
      <c r="KJ73" s="354"/>
      <c r="KK73" s="354"/>
      <c r="KL73" s="354"/>
      <c r="KM73" s="354"/>
      <c r="KN73" s="354"/>
      <c r="KO73" s="354"/>
      <c r="KP73" s="354"/>
      <c r="KQ73" s="354"/>
      <c r="KR73" s="354"/>
      <c r="KS73" s="354"/>
      <c r="KT73" s="354"/>
      <c r="KU73" s="354">
        <v>18</v>
      </c>
      <c r="KV73" s="51"/>
      <c r="KW73" s="47"/>
      <c r="KX73" s="47"/>
      <c r="KY73" s="47"/>
      <c r="KZ73" s="47"/>
      <c r="LA73" s="47"/>
      <c r="LB73" s="47">
        <v>18</v>
      </c>
      <c r="LC73" s="47"/>
      <c r="LD73" s="361">
        <v>12</v>
      </c>
      <c r="LE73" s="361">
        <v>108</v>
      </c>
      <c r="LF73" s="361"/>
      <c r="LG73" s="361"/>
      <c r="LH73" s="361">
        <v>90</v>
      </c>
      <c r="LI73" s="361"/>
      <c r="LJ73" s="361"/>
      <c r="LK73" s="361"/>
      <c r="LL73" s="361"/>
      <c r="LM73" s="361"/>
      <c r="LN73" s="361"/>
      <c r="LO73" s="361"/>
      <c r="LP73" s="354"/>
      <c r="LQ73" s="354"/>
      <c r="LR73" s="354"/>
      <c r="LS73" s="354"/>
      <c r="LT73" s="354"/>
      <c r="LU73" s="354"/>
      <c r="LV73" s="354"/>
      <c r="LW73" s="51"/>
      <c r="LX73" s="354">
        <v>100</v>
      </c>
      <c r="LY73" s="354"/>
      <c r="LZ73" s="354"/>
      <c r="MA73" s="354"/>
      <c r="MB73" s="363">
        <v>36</v>
      </c>
      <c r="MC73" s="363"/>
      <c r="MD73" s="354">
        <v>16</v>
      </c>
      <c r="ME73" s="354"/>
      <c r="MF73" s="354"/>
      <c r="MG73" s="354"/>
      <c r="MH73" s="354"/>
      <c r="MI73" s="354"/>
      <c r="MJ73" s="354"/>
      <c r="MK73" s="354">
        <v>2</v>
      </c>
      <c r="ML73" s="354"/>
      <c r="MM73" s="354"/>
      <c r="MN73" s="354"/>
      <c r="MO73" s="354"/>
      <c r="MP73" s="354"/>
      <c r="MQ73" s="354"/>
      <c r="MR73" s="354"/>
      <c r="MS73" s="51"/>
      <c r="MT73" s="364">
        <f t="shared" si="12"/>
        <v>13939</v>
      </c>
      <c r="MU73" s="365">
        <f t="shared" si="13"/>
        <v>454</v>
      </c>
      <c r="MV73" s="366">
        <f t="shared" si="14"/>
        <v>14393</v>
      </c>
      <c r="MW73" s="365">
        <v>3038</v>
      </c>
      <c r="MX73" s="365"/>
      <c r="MY73" s="54"/>
      <c r="MZ73" s="708">
        <v>9.99</v>
      </c>
      <c r="NA73" s="708">
        <v>2.5</v>
      </c>
      <c r="NB73" s="709">
        <f t="shared" si="15"/>
        <v>35982.5</v>
      </c>
      <c r="NC73" s="710"/>
      <c r="ND73" s="710">
        <v>11.14</v>
      </c>
      <c r="NE73" s="738">
        <f t="shared" si="44"/>
        <v>0.334925373134328</v>
      </c>
      <c r="NF73" s="739"/>
      <c r="NG73" s="739">
        <v>5000</v>
      </c>
      <c r="NH73" s="739">
        <v>11.14</v>
      </c>
      <c r="NI73" s="740">
        <f t="shared" si="17"/>
        <v>62473.12</v>
      </c>
      <c r="NJ73" s="738">
        <f t="shared" ref="NJ73:NJ75" si="52">1-NH73/6.7/NA73</f>
        <v>0.334925373134328</v>
      </c>
      <c r="NK73" s="741">
        <v>44470</v>
      </c>
      <c r="NL73" s="742">
        <v>44562</v>
      </c>
      <c r="NM73" s="739">
        <f ca="1" t="shared" si="19"/>
        <v>17.1666666666667</v>
      </c>
      <c r="NN73" s="739">
        <f ca="1" t="shared" si="20"/>
        <v>515</v>
      </c>
      <c r="NO73" s="739">
        <v>6962</v>
      </c>
      <c r="NP73" s="739">
        <f t="shared" si="21"/>
        <v>14393</v>
      </c>
      <c r="NQ73" s="761">
        <f t="shared" si="22"/>
        <v>2.29005568814638</v>
      </c>
      <c r="NR73" s="739">
        <f ca="1" t="shared" si="23"/>
        <v>1.62304917703578</v>
      </c>
      <c r="NS73" s="739">
        <f t="shared" si="24"/>
        <v>5608</v>
      </c>
      <c r="NT73" s="739"/>
      <c r="NU73" s="739">
        <f ca="1" t="shared" si="25"/>
        <v>838.427184466019</v>
      </c>
      <c r="NV73" s="769">
        <f ca="1" t="shared" si="26"/>
        <v>27.947572815534</v>
      </c>
      <c r="NW73" s="769">
        <f ca="1" t="shared" si="27"/>
        <v>200.661432640867</v>
      </c>
      <c r="NX73" s="739"/>
      <c r="NY73" s="739"/>
      <c r="NZ73" s="739"/>
      <c r="OA73" s="739"/>
      <c r="OB73" s="739"/>
      <c r="OC73" s="739"/>
      <c r="OD73" s="739"/>
      <c r="OE73" s="743">
        <f t="shared" si="28"/>
        <v>1587</v>
      </c>
      <c r="OF73" s="743">
        <f t="shared" si="29"/>
        <v>312</v>
      </c>
      <c r="OG73" s="743">
        <f t="shared" si="30"/>
        <v>946</v>
      </c>
      <c r="OH73" s="743">
        <f t="shared" si="31"/>
        <v>2136</v>
      </c>
      <c r="OI73" s="743">
        <f t="shared" si="32"/>
        <v>918</v>
      </c>
      <c r="OJ73" s="739">
        <f t="shared" si="33"/>
        <v>3672</v>
      </c>
      <c r="OK73" s="739">
        <f t="shared" si="34"/>
        <v>2118</v>
      </c>
      <c r="OL73" s="739">
        <f t="shared" si="35"/>
        <v>570</v>
      </c>
      <c r="OM73" s="739">
        <f t="shared" si="36"/>
        <v>168</v>
      </c>
      <c r="ON73" s="739">
        <f t="shared" si="37"/>
        <v>250</v>
      </c>
      <c r="OO73" s="739">
        <f t="shared" si="38"/>
        <v>1008</v>
      </c>
      <c r="OP73" s="739"/>
      <c r="OQ73" s="739">
        <f t="shared" si="39"/>
        <v>372</v>
      </c>
      <c r="OR73" s="739">
        <f t="shared" si="40"/>
        <v>14057</v>
      </c>
      <c r="OS73" s="739">
        <f t="shared" si="41"/>
        <v>0</v>
      </c>
      <c r="OT73" s="739">
        <f t="shared" si="42"/>
        <v>-336</v>
      </c>
      <c r="OU73" s="739"/>
      <c r="OV73" s="739"/>
      <c r="OW73" s="739"/>
      <c r="OX73" s="739"/>
      <c r="OY73" s="739"/>
      <c r="OZ73" s="739"/>
      <c r="PA73" s="739"/>
      <c r="PB73" s="739"/>
      <c r="PC73" s="739"/>
      <c r="PD73" s="739"/>
      <c r="PE73" s="739"/>
      <c r="PF73" s="739"/>
      <c r="PG73" s="739"/>
      <c r="PI73" s="28">
        <v>0</v>
      </c>
      <c r="PJ73" s="28">
        <v>0</v>
      </c>
      <c r="PK73" s="28">
        <v>0</v>
      </c>
      <c r="PL73" s="28">
        <v>0</v>
      </c>
      <c r="PM73" s="28">
        <v>0</v>
      </c>
      <c r="PN73" s="28">
        <v>0</v>
      </c>
      <c r="PO73" s="28">
        <v>0</v>
      </c>
      <c r="PP73" s="28">
        <v>0</v>
      </c>
      <c r="PQ73" s="28">
        <v>0</v>
      </c>
      <c r="PR73" s="28">
        <v>1014</v>
      </c>
      <c r="PS73" s="28">
        <v>419</v>
      </c>
      <c r="PT73" s="28">
        <v>1362</v>
      </c>
      <c r="PU73" s="28">
        <v>56</v>
      </c>
      <c r="PV73" s="28">
        <v>2851</v>
      </c>
      <c r="PW73" s="28">
        <v>-187</v>
      </c>
    </row>
    <row r="74" s="28" customFormat="1" customHeight="1" spans="1:439">
      <c r="A74" s="95" t="s">
        <v>1610</v>
      </c>
      <c r="B74" s="343" t="s">
        <v>1682</v>
      </c>
      <c r="C74" s="95" t="s">
        <v>2042</v>
      </c>
      <c r="D74" s="95" t="s">
        <v>2043</v>
      </c>
      <c r="E74" s="789" t="s">
        <v>1657</v>
      </c>
      <c r="F74" s="790" t="s">
        <v>260</v>
      </c>
      <c r="G74" s="112" t="s">
        <v>261</v>
      </c>
      <c r="H74" s="113" t="s">
        <v>262</v>
      </c>
      <c r="I74" s="99">
        <f t="shared" si="47"/>
        <v>87</v>
      </c>
      <c r="J74" s="100">
        <v>4758</v>
      </c>
      <c r="K74" s="454">
        <v>-94</v>
      </c>
      <c r="L74" s="150">
        <f t="shared" si="48"/>
        <v>4845</v>
      </c>
      <c r="M74" s="151">
        <f t="shared" si="49"/>
        <v>4845</v>
      </c>
      <c r="N74" s="810" t="s">
        <v>2054</v>
      </c>
      <c r="O74" s="37">
        <v>1863</v>
      </c>
      <c r="P74" s="36"/>
      <c r="Q74" s="33">
        <f t="shared" si="50"/>
        <v>0</v>
      </c>
      <c r="R74" s="34">
        <f t="shared" si="51"/>
        <v>18156</v>
      </c>
      <c r="S74" s="346"/>
      <c r="T74" s="346"/>
      <c r="U74" s="346"/>
      <c r="V74" s="346"/>
      <c r="W74" s="346"/>
      <c r="X74" s="347"/>
      <c r="Y74" s="348"/>
      <c r="Z74" s="348"/>
      <c r="AA74" s="348">
        <v>5000</v>
      </c>
      <c r="AB74" s="348"/>
      <c r="AC74" s="506"/>
      <c r="AD74" s="348"/>
      <c r="AE74" s="348"/>
      <c r="AF74" s="346"/>
      <c r="AG74" s="346">
        <v>7956</v>
      </c>
      <c r="AH74" s="346"/>
      <c r="AI74" s="346"/>
      <c r="AJ74" s="346"/>
      <c r="AK74" s="346"/>
      <c r="AL74" s="346"/>
      <c r="AM74" s="346"/>
      <c r="AN74" s="346"/>
      <c r="AO74" s="346"/>
      <c r="AP74" s="346"/>
      <c r="AQ74" s="346">
        <v>5200</v>
      </c>
      <c r="AR74" s="346"/>
      <c r="AS74" s="346"/>
      <c r="AT74" s="346"/>
      <c r="AU74" s="346"/>
      <c r="AV74" s="346"/>
      <c r="AW74" s="346"/>
      <c r="AX74" s="346"/>
      <c r="AY74" s="349"/>
      <c r="AZ74" s="48">
        <v>1</v>
      </c>
      <c r="BA74" s="48"/>
      <c r="BB74" s="48">
        <v>1</v>
      </c>
      <c r="BC74" s="48"/>
      <c r="BD74" s="47"/>
      <c r="BE74" s="47">
        <v>1</v>
      </c>
      <c r="BF74" s="47">
        <v>1</v>
      </c>
      <c r="BG74" s="47"/>
      <c r="BH74" s="47">
        <v>6</v>
      </c>
      <c r="BI74" s="47"/>
      <c r="BJ74" s="47"/>
      <c r="BK74" s="47"/>
      <c r="BL74" s="47">
        <v>21</v>
      </c>
      <c r="BM74" s="47"/>
      <c r="BN74" s="47"/>
      <c r="BO74" s="47"/>
      <c r="BP74" s="47"/>
      <c r="BQ74" s="47"/>
      <c r="BR74" s="47"/>
      <c r="BS74" s="354"/>
      <c r="BT74" s="354"/>
      <c r="BU74" s="354"/>
      <c r="BV74" s="354"/>
      <c r="BW74" s="354"/>
      <c r="BX74" s="354"/>
      <c r="BY74" s="354"/>
      <c r="BZ74" s="354"/>
      <c r="CA74" s="354"/>
      <c r="CB74" s="354"/>
      <c r="CC74" s="354"/>
      <c r="CD74" s="354"/>
      <c r="CE74" s="354"/>
      <c r="CF74" s="354"/>
      <c r="CG74" s="354"/>
      <c r="CH74" s="354"/>
      <c r="CI74" s="354"/>
      <c r="CJ74" s="354"/>
      <c r="CK74" s="354"/>
      <c r="CL74" s="354"/>
      <c r="CM74" s="354"/>
      <c r="CN74" s="354"/>
      <c r="CO74" s="354"/>
      <c r="CP74" s="358"/>
      <c r="CQ74" s="48"/>
      <c r="CR74" s="354"/>
      <c r="CS74" s="354"/>
      <c r="CT74" s="355">
        <v>-50</v>
      </c>
      <c r="CU74" s="354"/>
      <c r="CV74" s="354"/>
      <c r="CW74" s="354"/>
      <c r="CX74" s="354">
        <v>12</v>
      </c>
      <c r="CY74" s="354"/>
      <c r="CZ74" s="354"/>
      <c r="DA74" s="356"/>
      <c r="DB74" s="354"/>
      <c r="DC74" s="354"/>
      <c r="DD74" s="354"/>
      <c r="DE74" s="354"/>
      <c r="DF74" s="354">
        <v>2</v>
      </c>
      <c r="DG74" s="354"/>
      <c r="DH74" s="354"/>
      <c r="DI74" s="354"/>
      <c r="DJ74" s="354"/>
      <c r="DK74" s="354">
        <v>2</v>
      </c>
      <c r="DL74" s="354"/>
      <c r="DM74" s="354"/>
      <c r="DN74" s="354"/>
      <c r="DO74" s="354"/>
      <c r="DP74" s="354">
        <v>1</v>
      </c>
      <c r="DQ74" s="354">
        <v>2</v>
      </c>
      <c r="DR74" s="354">
        <v>1</v>
      </c>
      <c r="DS74" s="354"/>
      <c r="DT74" s="354"/>
      <c r="DU74" s="354">
        <v>6</v>
      </c>
      <c r="DV74" s="354">
        <v>1</v>
      </c>
      <c r="DW74" s="354"/>
      <c r="DX74" s="354">
        <v>1</v>
      </c>
      <c r="DY74" s="354"/>
      <c r="DZ74" s="357"/>
      <c r="EA74" s="356"/>
      <c r="EB74" s="356"/>
      <c r="EC74" s="356"/>
      <c r="ED74" s="356"/>
      <c r="EE74" s="358"/>
      <c r="EF74" s="48">
        <v>54</v>
      </c>
      <c r="EG74" s="46"/>
      <c r="EH74" s="46"/>
      <c r="EI74" s="47">
        <v>216</v>
      </c>
      <c r="EJ74" s="47"/>
      <c r="EK74" s="47">
        <v>3</v>
      </c>
      <c r="EL74" s="47">
        <v>684</v>
      </c>
      <c r="EM74" s="47">
        <v>630</v>
      </c>
      <c r="EN74" s="47"/>
      <c r="EO74" s="47">
        <v>252</v>
      </c>
      <c r="EP74" s="47"/>
      <c r="EQ74" s="47"/>
      <c r="ER74" s="47"/>
      <c r="ES74" s="47"/>
      <c r="ET74" s="48"/>
      <c r="EU74" s="47"/>
      <c r="EV74" s="47">
        <v>60</v>
      </c>
      <c r="EW74" s="47">
        <v>144</v>
      </c>
      <c r="EX74" s="47"/>
      <c r="EY74" s="47"/>
      <c r="EZ74" s="47"/>
      <c r="FA74" s="47"/>
      <c r="FB74" s="47"/>
      <c r="FC74" s="47"/>
      <c r="FD74" s="47"/>
      <c r="FE74" s="47">
        <v>168</v>
      </c>
      <c r="FF74" s="47">
        <v>108</v>
      </c>
      <c r="FG74" s="47"/>
      <c r="FH74" s="47">
        <v>360</v>
      </c>
      <c r="FI74" s="47">
        <v>450</v>
      </c>
      <c r="FJ74" s="47">
        <v>30</v>
      </c>
      <c r="FK74" s="47">
        <v>540</v>
      </c>
      <c r="FL74" s="47">
        <v>960</v>
      </c>
      <c r="FM74" s="47">
        <v>252</v>
      </c>
      <c r="FN74" s="47"/>
      <c r="FO74" s="47">
        <v>612</v>
      </c>
      <c r="FP74" s="47">
        <v>1224</v>
      </c>
      <c r="FQ74" s="354"/>
      <c r="FR74" s="354"/>
      <c r="FS74" s="354"/>
      <c r="FT74" s="354">
        <v>120</v>
      </c>
      <c r="FU74" s="354">
        <v>288</v>
      </c>
      <c r="FV74" s="354">
        <v>18</v>
      </c>
      <c r="FW74" s="354"/>
      <c r="FX74" s="354"/>
      <c r="FY74" s="354"/>
      <c r="FZ74" s="354"/>
      <c r="GA74" s="354">
        <v>288</v>
      </c>
      <c r="GB74" s="354">
        <v>180</v>
      </c>
      <c r="GC74" s="354"/>
      <c r="GD74" s="354"/>
      <c r="GE74" s="354">
        <v>168</v>
      </c>
      <c r="GF74" s="354">
        <v>84</v>
      </c>
      <c r="GG74" s="354"/>
      <c r="GH74" s="354"/>
      <c r="GI74" s="354">
        <v>144</v>
      </c>
      <c r="GJ74" s="354">
        <v>144</v>
      </c>
      <c r="GK74" s="354"/>
      <c r="GL74" s="354">
        <v>252</v>
      </c>
      <c r="GM74" s="354"/>
      <c r="GN74" s="354"/>
      <c r="GO74" s="354"/>
      <c r="GP74" s="354">
        <v>1224</v>
      </c>
      <c r="GQ74" s="354"/>
      <c r="GR74" s="354">
        <v>18</v>
      </c>
      <c r="GS74" s="354">
        <v>234</v>
      </c>
      <c r="GT74" s="354"/>
      <c r="GU74" s="354">
        <v>2016</v>
      </c>
      <c r="GV74" s="354">
        <v>102</v>
      </c>
      <c r="GW74" s="354">
        <v>18</v>
      </c>
      <c r="GX74" s="354"/>
      <c r="GY74" s="354">
        <v>30</v>
      </c>
      <c r="GZ74" s="354">
        <v>42</v>
      </c>
      <c r="HA74" s="354"/>
      <c r="HB74" s="354"/>
      <c r="HC74" s="354"/>
      <c r="HD74" s="354">
        <v>36</v>
      </c>
      <c r="HE74" s="354"/>
      <c r="HF74" s="354">
        <v>108</v>
      </c>
      <c r="HG74" s="354"/>
      <c r="HH74" s="354">
        <v>324</v>
      </c>
      <c r="HI74" s="354">
        <v>90</v>
      </c>
      <c r="HJ74" s="354">
        <v>360</v>
      </c>
      <c r="HK74" s="354"/>
      <c r="HL74" s="354"/>
      <c r="HM74" s="354"/>
      <c r="HN74" s="354"/>
      <c r="HO74" s="354"/>
      <c r="HP74" s="354"/>
      <c r="HQ74" s="354"/>
      <c r="HR74" s="354">
        <v>126</v>
      </c>
      <c r="HS74" s="354"/>
      <c r="HT74" s="354"/>
      <c r="HU74" s="354"/>
      <c r="HV74" s="354">
        <v>90</v>
      </c>
      <c r="HW74" s="354">
        <v>360</v>
      </c>
      <c r="HX74" s="354">
        <v>126</v>
      </c>
      <c r="HY74" s="354">
        <v>126</v>
      </c>
      <c r="HZ74" s="354">
        <v>192</v>
      </c>
      <c r="IA74" s="354">
        <v>72</v>
      </c>
      <c r="IB74" s="354"/>
      <c r="IC74" s="354"/>
      <c r="ID74" s="354"/>
      <c r="IE74" s="354"/>
      <c r="IF74" s="354"/>
      <c r="IG74" s="354">
        <v>54</v>
      </c>
      <c r="IH74" s="354"/>
      <c r="II74" s="354"/>
      <c r="IJ74" s="354"/>
      <c r="IK74" s="354"/>
      <c r="IL74" s="354"/>
      <c r="IM74" s="354">
        <v>72</v>
      </c>
      <c r="IN74" s="354"/>
      <c r="IO74" s="354">
        <v>414</v>
      </c>
      <c r="IP74" s="354">
        <v>10</v>
      </c>
      <c r="IQ74" s="354"/>
      <c r="IR74" s="50"/>
      <c r="IS74" s="47"/>
      <c r="IT74" s="47"/>
      <c r="IU74" s="47"/>
      <c r="IV74" s="47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354"/>
      <c r="JM74" s="354"/>
      <c r="JN74" s="354">
        <v>36</v>
      </c>
      <c r="JO74" s="354"/>
      <c r="JP74" s="354"/>
      <c r="JQ74" s="354"/>
      <c r="JR74" s="354"/>
      <c r="JS74" s="354"/>
      <c r="JT74" s="354"/>
      <c r="JU74" s="354"/>
      <c r="JV74" s="354"/>
      <c r="JW74" s="354"/>
      <c r="JX74" s="354"/>
      <c r="JY74" s="354"/>
      <c r="JZ74" s="354"/>
      <c r="KA74" s="354"/>
      <c r="KB74" s="354"/>
      <c r="KC74" s="354"/>
      <c r="KD74" s="354"/>
      <c r="KE74" s="354"/>
      <c r="KF74" s="354"/>
      <c r="KG74" s="354"/>
      <c r="KH74" s="354">
        <v>18</v>
      </c>
      <c r="KI74" s="354"/>
      <c r="KJ74" s="354"/>
      <c r="KK74" s="354"/>
      <c r="KL74" s="354"/>
      <c r="KM74" s="354"/>
      <c r="KN74" s="354"/>
      <c r="KO74" s="354"/>
      <c r="KP74" s="354"/>
      <c r="KQ74" s="354"/>
      <c r="KR74" s="354"/>
      <c r="KS74" s="354"/>
      <c r="KT74" s="354"/>
      <c r="KU74" s="354">
        <v>18</v>
      </c>
      <c r="KV74" s="51"/>
      <c r="KW74" s="47"/>
      <c r="KX74" s="47"/>
      <c r="KY74" s="47"/>
      <c r="KZ74" s="47"/>
      <c r="LA74" s="47"/>
      <c r="LB74" s="47">
        <v>18</v>
      </c>
      <c r="LC74" s="47"/>
      <c r="LD74" s="361">
        <v>12</v>
      </c>
      <c r="LE74" s="361">
        <v>108</v>
      </c>
      <c r="LF74" s="361"/>
      <c r="LG74" s="361"/>
      <c r="LH74" s="361">
        <v>90</v>
      </c>
      <c r="LI74" s="361"/>
      <c r="LJ74" s="361"/>
      <c r="LK74" s="361"/>
      <c r="LL74" s="361"/>
      <c r="LM74" s="361"/>
      <c r="LN74" s="361"/>
      <c r="LO74" s="361"/>
      <c r="LP74" s="354"/>
      <c r="LQ74" s="354"/>
      <c r="LR74" s="354"/>
      <c r="LS74" s="354"/>
      <c r="LT74" s="354"/>
      <c r="LU74" s="354">
        <v>34</v>
      </c>
      <c r="LV74" s="354"/>
      <c r="LW74" s="51"/>
      <c r="LX74" s="354">
        <v>100</v>
      </c>
      <c r="LY74" s="354"/>
      <c r="LZ74" s="354"/>
      <c r="MA74" s="354"/>
      <c r="MB74" s="363">
        <v>36</v>
      </c>
      <c r="MC74" s="363"/>
      <c r="MD74" s="354">
        <v>16</v>
      </c>
      <c r="ME74" s="354"/>
      <c r="MF74" s="354"/>
      <c r="MG74" s="354"/>
      <c r="MH74" s="354"/>
      <c r="MI74" s="354"/>
      <c r="MJ74" s="354"/>
      <c r="MK74" s="354">
        <v>2</v>
      </c>
      <c r="ML74" s="354"/>
      <c r="MM74" s="354"/>
      <c r="MN74" s="354"/>
      <c r="MO74" s="354"/>
      <c r="MP74" s="354"/>
      <c r="MQ74" s="354"/>
      <c r="MR74" s="354"/>
      <c r="MS74" s="51"/>
      <c r="MT74" s="364">
        <f t="shared" si="12"/>
        <v>14677</v>
      </c>
      <c r="MU74" s="365">
        <f t="shared" si="13"/>
        <v>488</v>
      </c>
      <c r="MV74" s="366">
        <f t="shared" si="14"/>
        <v>15165</v>
      </c>
      <c r="MW74" s="365">
        <v>3048</v>
      </c>
      <c r="MX74" s="365"/>
      <c r="MY74" s="54"/>
      <c r="MZ74" s="708">
        <v>9.99</v>
      </c>
      <c r="NA74" s="708">
        <v>2.5</v>
      </c>
      <c r="NB74" s="709">
        <f t="shared" si="15"/>
        <v>37912.5</v>
      </c>
      <c r="NC74" s="710"/>
      <c r="ND74" s="710">
        <v>11.14</v>
      </c>
      <c r="NE74" s="738">
        <f t="shared" si="44"/>
        <v>0.334925373134328</v>
      </c>
      <c r="NF74" s="739"/>
      <c r="NG74" s="739">
        <v>5000</v>
      </c>
      <c r="NH74" s="739">
        <v>11.14</v>
      </c>
      <c r="NI74" s="740">
        <f t="shared" si="17"/>
        <v>53973.3</v>
      </c>
      <c r="NJ74" s="738">
        <f t="shared" si="52"/>
        <v>0.334925373134328</v>
      </c>
      <c r="NK74" s="741">
        <v>44470</v>
      </c>
      <c r="NL74" s="742">
        <v>44562</v>
      </c>
      <c r="NM74" s="739">
        <f ca="1" t="shared" si="19"/>
        <v>17.1666666666667</v>
      </c>
      <c r="NN74" s="739">
        <f ca="1" t="shared" si="20"/>
        <v>515</v>
      </c>
      <c r="NO74" s="739">
        <v>6863</v>
      </c>
      <c r="NP74" s="739">
        <f t="shared" si="21"/>
        <v>15165</v>
      </c>
      <c r="NQ74" s="761">
        <f t="shared" si="22"/>
        <v>2.59053638537752</v>
      </c>
      <c r="NR74" s="739">
        <f ca="1" t="shared" si="23"/>
        <v>1.83601122458795</v>
      </c>
      <c r="NS74" s="739">
        <f t="shared" si="24"/>
        <v>4845</v>
      </c>
      <c r="NT74" s="739"/>
      <c r="NU74" s="739">
        <f ca="1" t="shared" si="25"/>
        <v>883.398058252427</v>
      </c>
      <c r="NV74" s="769">
        <f ca="1" t="shared" si="26"/>
        <v>29.4466019417476</v>
      </c>
      <c r="NW74" s="769">
        <f ca="1" t="shared" si="27"/>
        <v>164.535113748764</v>
      </c>
      <c r="NX74" s="739"/>
      <c r="NY74" s="739"/>
      <c r="NZ74" s="739"/>
      <c r="OA74" s="739"/>
      <c r="OB74" s="739"/>
      <c r="OC74" s="739"/>
      <c r="OD74" s="739"/>
      <c r="OE74" s="743">
        <f t="shared" si="28"/>
        <v>1587</v>
      </c>
      <c r="OF74" s="743">
        <f t="shared" si="29"/>
        <v>312</v>
      </c>
      <c r="OG74" s="743">
        <f t="shared" si="30"/>
        <v>1108</v>
      </c>
      <c r="OH74" s="743">
        <f t="shared" si="31"/>
        <v>2352</v>
      </c>
      <c r="OI74" s="743">
        <f t="shared" si="32"/>
        <v>918</v>
      </c>
      <c r="OJ74" s="739">
        <f t="shared" si="33"/>
        <v>3456</v>
      </c>
      <c r="OK74" s="739">
        <f t="shared" si="34"/>
        <v>2190</v>
      </c>
      <c r="OL74" s="739">
        <f t="shared" si="35"/>
        <v>516</v>
      </c>
      <c r="OM74" s="739">
        <f t="shared" si="36"/>
        <v>294</v>
      </c>
      <c r="ON74" s="739">
        <f t="shared" si="37"/>
        <v>340</v>
      </c>
      <c r="OO74" s="739">
        <f t="shared" si="38"/>
        <v>1204</v>
      </c>
      <c r="OP74" s="739"/>
      <c r="OQ74" s="739">
        <f t="shared" si="39"/>
        <v>372</v>
      </c>
      <c r="OR74" s="739">
        <f t="shared" si="40"/>
        <v>14649</v>
      </c>
      <c r="OS74" s="739">
        <f t="shared" si="41"/>
        <v>0</v>
      </c>
      <c r="OT74" s="739">
        <f t="shared" si="42"/>
        <v>-516</v>
      </c>
      <c r="OU74" s="739"/>
      <c r="OV74" s="739"/>
      <c r="OW74" s="739"/>
      <c r="OX74" s="739"/>
      <c r="OY74" s="739"/>
      <c r="OZ74" s="739"/>
      <c r="PA74" s="739"/>
      <c r="PB74" s="739"/>
      <c r="PC74" s="739"/>
      <c r="PD74" s="739"/>
      <c r="PE74" s="739"/>
      <c r="PF74" s="739"/>
      <c r="PG74" s="739"/>
      <c r="PI74" s="28">
        <v>0</v>
      </c>
      <c r="PJ74" s="28">
        <v>0</v>
      </c>
      <c r="PK74" s="28">
        <v>0</v>
      </c>
      <c r="PL74" s="28">
        <v>0</v>
      </c>
      <c r="PM74" s="28">
        <v>0</v>
      </c>
      <c r="PN74" s="28">
        <v>0</v>
      </c>
      <c r="PO74" s="28">
        <v>0</v>
      </c>
      <c r="PP74" s="28">
        <v>0</v>
      </c>
      <c r="PQ74" s="28">
        <v>0</v>
      </c>
      <c r="PR74" s="28">
        <v>1014</v>
      </c>
      <c r="PS74" s="28">
        <v>419</v>
      </c>
      <c r="PT74" s="28">
        <v>1362</v>
      </c>
      <c r="PU74" s="28">
        <v>66</v>
      </c>
      <c r="PV74" s="28">
        <v>2861</v>
      </c>
      <c r="PW74" s="28">
        <v>-187</v>
      </c>
    </row>
    <row r="75" s="28" customFormat="1" customHeight="1" spans="1:439">
      <c r="A75" s="95" t="s">
        <v>1610</v>
      </c>
      <c r="B75" s="343" t="s">
        <v>1682</v>
      </c>
      <c r="C75" s="95" t="s">
        <v>2042</v>
      </c>
      <c r="D75" s="95" t="s">
        <v>2043</v>
      </c>
      <c r="E75" s="789" t="s">
        <v>1657</v>
      </c>
      <c r="F75" s="790" t="s">
        <v>263</v>
      </c>
      <c r="G75" s="112" t="s">
        <v>264</v>
      </c>
      <c r="H75" s="113" t="s">
        <v>265</v>
      </c>
      <c r="I75" s="99">
        <f t="shared" si="47"/>
        <v>2404</v>
      </c>
      <c r="J75" s="100">
        <v>4722</v>
      </c>
      <c r="K75" s="454">
        <v>0</v>
      </c>
      <c r="L75" s="150">
        <f t="shared" si="48"/>
        <v>7126</v>
      </c>
      <c r="M75" s="151">
        <f t="shared" si="49"/>
        <v>7126</v>
      </c>
      <c r="N75" s="810" t="s">
        <v>2054</v>
      </c>
      <c r="O75" s="37">
        <v>2101</v>
      </c>
      <c r="P75" s="36"/>
      <c r="Q75" s="33">
        <f t="shared" si="50"/>
        <v>0</v>
      </c>
      <c r="R75" s="34">
        <f t="shared" si="51"/>
        <v>17744</v>
      </c>
      <c r="S75" s="346"/>
      <c r="T75" s="346"/>
      <c r="U75" s="346"/>
      <c r="V75" s="346"/>
      <c r="W75" s="346"/>
      <c r="X75" s="347"/>
      <c r="Y75" s="348"/>
      <c r="Z75" s="348"/>
      <c r="AA75" s="348">
        <v>5000</v>
      </c>
      <c r="AB75" s="348"/>
      <c r="AC75" s="506"/>
      <c r="AD75" s="348"/>
      <c r="AE75" s="348"/>
      <c r="AF75" s="346"/>
      <c r="AG75" s="346">
        <v>7704</v>
      </c>
      <c r="AH75" s="346"/>
      <c r="AI75" s="346"/>
      <c r="AJ75" s="346"/>
      <c r="AK75" s="346"/>
      <c r="AL75" s="346"/>
      <c r="AM75" s="346"/>
      <c r="AN75" s="346"/>
      <c r="AO75" s="346"/>
      <c r="AP75" s="346"/>
      <c r="AQ75" s="346">
        <v>5040</v>
      </c>
      <c r="AR75" s="346"/>
      <c r="AS75" s="346"/>
      <c r="AT75" s="346"/>
      <c r="AU75" s="346"/>
      <c r="AV75" s="346"/>
      <c r="AW75" s="346"/>
      <c r="AX75" s="346"/>
      <c r="AY75" s="349"/>
      <c r="AZ75" s="48">
        <v>1</v>
      </c>
      <c r="BA75" s="48"/>
      <c r="BB75" s="48">
        <v>1</v>
      </c>
      <c r="BC75" s="48"/>
      <c r="BD75" s="47"/>
      <c r="BE75" s="47">
        <v>1</v>
      </c>
      <c r="BF75" s="47"/>
      <c r="BG75" s="47"/>
      <c r="BH75" s="47">
        <v>6</v>
      </c>
      <c r="BI75" s="47"/>
      <c r="BJ75" s="47"/>
      <c r="BK75" s="47"/>
      <c r="BL75" s="47">
        <v>21</v>
      </c>
      <c r="BM75" s="47"/>
      <c r="BN75" s="47"/>
      <c r="BO75" s="47"/>
      <c r="BP75" s="47"/>
      <c r="BQ75" s="47"/>
      <c r="BR75" s="47"/>
      <c r="BS75" s="354"/>
      <c r="BT75" s="354"/>
      <c r="BU75" s="354"/>
      <c r="BV75" s="354"/>
      <c r="BW75" s="354"/>
      <c r="BX75" s="354"/>
      <c r="BY75" s="354"/>
      <c r="BZ75" s="354"/>
      <c r="CA75" s="354"/>
      <c r="CB75" s="354"/>
      <c r="CC75" s="354"/>
      <c r="CD75" s="354"/>
      <c r="CE75" s="354"/>
      <c r="CF75" s="354"/>
      <c r="CG75" s="354"/>
      <c r="CH75" s="354"/>
      <c r="CI75" s="354"/>
      <c r="CJ75" s="354"/>
      <c r="CK75" s="354"/>
      <c r="CL75" s="354"/>
      <c r="CM75" s="354"/>
      <c r="CN75" s="354"/>
      <c r="CO75" s="354"/>
      <c r="CP75" s="358"/>
      <c r="CQ75" s="48"/>
      <c r="CR75" s="354"/>
      <c r="CS75" s="354"/>
      <c r="CT75" s="355">
        <v>-50</v>
      </c>
      <c r="CU75" s="354"/>
      <c r="CV75" s="354"/>
      <c r="CW75" s="354"/>
      <c r="CX75" s="354">
        <v>12</v>
      </c>
      <c r="CY75" s="354"/>
      <c r="CZ75" s="354"/>
      <c r="DA75" s="356">
        <v>-5</v>
      </c>
      <c r="DB75" s="354"/>
      <c r="DC75" s="354"/>
      <c r="DD75" s="354"/>
      <c r="DE75" s="354"/>
      <c r="DF75" s="354">
        <v>1</v>
      </c>
      <c r="DG75" s="354">
        <v>1</v>
      </c>
      <c r="DH75" s="354"/>
      <c r="DI75" s="354"/>
      <c r="DJ75" s="354"/>
      <c r="DK75" s="354">
        <v>2</v>
      </c>
      <c r="DL75" s="354"/>
      <c r="DM75" s="354"/>
      <c r="DN75" s="354"/>
      <c r="DO75" s="354"/>
      <c r="DP75" s="354"/>
      <c r="DQ75" s="354">
        <v>2</v>
      </c>
      <c r="DR75" s="354"/>
      <c r="DS75" s="354"/>
      <c r="DT75" s="354"/>
      <c r="DU75" s="354">
        <v>6</v>
      </c>
      <c r="DV75" s="354">
        <v>1</v>
      </c>
      <c r="DW75" s="354"/>
      <c r="DX75" s="354"/>
      <c r="DY75" s="354"/>
      <c r="DZ75" s="357"/>
      <c r="EA75" s="356"/>
      <c r="EB75" s="356"/>
      <c r="EC75" s="356"/>
      <c r="ED75" s="356"/>
      <c r="EE75" s="358"/>
      <c r="EF75" s="48">
        <v>54</v>
      </c>
      <c r="EG75" s="46"/>
      <c r="EH75" s="46"/>
      <c r="EI75" s="47">
        <v>216</v>
      </c>
      <c r="EJ75" s="47"/>
      <c r="EK75" s="47">
        <v>3</v>
      </c>
      <c r="EL75" s="47">
        <v>684</v>
      </c>
      <c r="EM75" s="47">
        <v>630</v>
      </c>
      <c r="EN75" s="47"/>
      <c r="EO75" s="47">
        <v>252</v>
      </c>
      <c r="EP75" s="47">
        <v>180</v>
      </c>
      <c r="EQ75" s="47"/>
      <c r="ER75" s="47"/>
      <c r="ES75" s="47"/>
      <c r="ET75" s="48"/>
      <c r="EU75" s="47"/>
      <c r="EV75" s="47">
        <v>60</v>
      </c>
      <c r="EW75" s="47">
        <v>144</v>
      </c>
      <c r="EX75" s="47"/>
      <c r="EY75" s="47"/>
      <c r="EZ75" s="47"/>
      <c r="FA75" s="47"/>
      <c r="FB75" s="47"/>
      <c r="FC75" s="47"/>
      <c r="FD75" s="47"/>
      <c r="FE75" s="47">
        <v>168</v>
      </c>
      <c r="FF75" s="47">
        <v>36</v>
      </c>
      <c r="FG75" s="47"/>
      <c r="FH75" s="47">
        <v>360</v>
      </c>
      <c r="FI75" s="47">
        <v>450</v>
      </c>
      <c r="FJ75" s="47">
        <v>30</v>
      </c>
      <c r="FK75" s="47">
        <v>540</v>
      </c>
      <c r="FL75" s="47">
        <v>1104</v>
      </c>
      <c r="FM75" s="47">
        <v>252</v>
      </c>
      <c r="FN75" s="47"/>
      <c r="FO75" s="47">
        <v>612</v>
      </c>
      <c r="FP75" s="47">
        <v>1224</v>
      </c>
      <c r="FQ75" s="354"/>
      <c r="FR75" s="354"/>
      <c r="FS75" s="354"/>
      <c r="FT75" s="354">
        <v>120</v>
      </c>
      <c r="FU75" s="354">
        <v>288</v>
      </c>
      <c r="FV75" s="354">
        <v>18</v>
      </c>
      <c r="FW75" s="354"/>
      <c r="FX75" s="354"/>
      <c r="FY75" s="354"/>
      <c r="FZ75" s="354">
        <v>36</v>
      </c>
      <c r="GA75" s="354">
        <v>288</v>
      </c>
      <c r="GB75" s="354">
        <v>126</v>
      </c>
      <c r="GC75" s="354"/>
      <c r="GD75" s="354"/>
      <c r="GE75" s="354">
        <v>168</v>
      </c>
      <c r="GF75" s="354">
        <v>84</v>
      </c>
      <c r="GG75" s="354"/>
      <c r="GH75" s="354"/>
      <c r="GI75" s="354"/>
      <c r="GJ75" s="354">
        <v>252</v>
      </c>
      <c r="GK75" s="354"/>
      <c r="GL75" s="354">
        <v>252</v>
      </c>
      <c r="GM75" s="354"/>
      <c r="GN75" s="354"/>
      <c r="GO75" s="354"/>
      <c r="GP75" s="354">
        <v>504</v>
      </c>
      <c r="GQ75" s="354"/>
      <c r="GR75" s="354">
        <v>18</v>
      </c>
      <c r="GS75" s="354"/>
      <c r="GT75" s="354"/>
      <c r="GU75" s="354">
        <v>1206</v>
      </c>
      <c r="GV75" s="354">
        <v>192</v>
      </c>
      <c r="GW75" s="354">
        <v>18</v>
      </c>
      <c r="GX75" s="354"/>
      <c r="GY75" s="354">
        <v>30</v>
      </c>
      <c r="GZ75" s="354">
        <v>42</v>
      </c>
      <c r="HA75" s="354"/>
      <c r="HB75" s="354"/>
      <c r="HC75" s="354"/>
      <c r="HD75" s="354">
        <v>36</v>
      </c>
      <c r="HE75" s="354"/>
      <c r="HF75" s="354">
        <v>144</v>
      </c>
      <c r="HG75" s="354"/>
      <c r="HH75" s="354"/>
      <c r="HI75" s="354"/>
      <c r="HJ75" s="354"/>
      <c r="HK75" s="354"/>
      <c r="HL75" s="354"/>
      <c r="HM75" s="354"/>
      <c r="HN75" s="354"/>
      <c r="HO75" s="354"/>
      <c r="HP75" s="354"/>
      <c r="HQ75" s="354"/>
      <c r="HR75" s="354">
        <v>126</v>
      </c>
      <c r="HS75" s="354"/>
      <c r="HT75" s="354"/>
      <c r="HU75" s="354"/>
      <c r="HV75" s="354">
        <v>90</v>
      </c>
      <c r="HW75" s="354">
        <v>360</v>
      </c>
      <c r="HX75" s="354">
        <v>126</v>
      </c>
      <c r="HY75" s="354">
        <v>126</v>
      </c>
      <c r="HZ75" s="354">
        <v>156</v>
      </c>
      <c r="IA75" s="354">
        <v>72</v>
      </c>
      <c r="IB75" s="354"/>
      <c r="IC75" s="354"/>
      <c r="ID75" s="354"/>
      <c r="IE75" s="354"/>
      <c r="IF75" s="354"/>
      <c r="IG75" s="354">
        <v>54</v>
      </c>
      <c r="IH75" s="354"/>
      <c r="II75" s="354"/>
      <c r="IJ75" s="354"/>
      <c r="IK75" s="354"/>
      <c r="IL75" s="354"/>
      <c r="IM75" s="354"/>
      <c r="IN75" s="354"/>
      <c r="IO75" s="354">
        <v>342</v>
      </c>
      <c r="IP75" s="354">
        <v>10</v>
      </c>
      <c r="IQ75" s="354"/>
      <c r="IR75" s="50"/>
      <c r="IS75" s="47"/>
      <c r="IT75" s="47"/>
      <c r="IU75" s="47"/>
      <c r="IV75" s="47"/>
      <c r="IW75" s="47"/>
      <c r="IX75" s="47"/>
      <c r="IY75" s="47"/>
      <c r="IZ75" s="47"/>
      <c r="JA75" s="47"/>
      <c r="JB75" s="47"/>
      <c r="JC75" s="47"/>
      <c r="JD75" s="47"/>
      <c r="JE75" s="47"/>
      <c r="JF75" s="47"/>
      <c r="JG75" s="47"/>
      <c r="JH75" s="47"/>
      <c r="JI75" s="47"/>
      <c r="JJ75" s="47"/>
      <c r="JK75" s="47"/>
      <c r="JL75" s="354"/>
      <c r="JM75" s="354"/>
      <c r="JN75" s="354">
        <v>36</v>
      </c>
      <c r="JO75" s="354"/>
      <c r="JP75" s="354"/>
      <c r="JQ75" s="354"/>
      <c r="JR75" s="354"/>
      <c r="JS75" s="354"/>
      <c r="JT75" s="354"/>
      <c r="JU75" s="354"/>
      <c r="JV75" s="354"/>
      <c r="JW75" s="354"/>
      <c r="JX75" s="354"/>
      <c r="JY75" s="354"/>
      <c r="JZ75" s="354"/>
      <c r="KA75" s="354"/>
      <c r="KB75" s="354"/>
      <c r="KC75" s="354"/>
      <c r="KD75" s="354"/>
      <c r="KE75" s="354"/>
      <c r="KF75" s="354"/>
      <c r="KG75" s="354"/>
      <c r="KH75" s="354">
        <v>18</v>
      </c>
      <c r="KI75" s="354"/>
      <c r="KJ75" s="354"/>
      <c r="KK75" s="354"/>
      <c r="KL75" s="354"/>
      <c r="KM75" s="354"/>
      <c r="KN75" s="354"/>
      <c r="KO75" s="354"/>
      <c r="KP75" s="354"/>
      <c r="KQ75" s="354"/>
      <c r="KR75" s="354"/>
      <c r="KS75" s="354"/>
      <c r="KT75" s="354"/>
      <c r="KU75" s="354"/>
      <c r="KV75" s="51"/>
      <c r="KW75" s="47"/>
      <c r="KX75" s="47"/>
      <c r="KY75" s="47"/>
      <c r="KZ75" s="47"/>
      <c r="LA75" s="47"/>
      <c r="LB75" s="47">
        <v>18</v>
      </c>
      <c r="LC75" s="47"/>
      <c r="LD75" s="361">
        <v>12</v>
      </c>
      <c r="LE75" s="361">
        <v>108</v>
      </c>
      <c r="LF75" s="361"/>
      <c r="LG75" s="361"/>
      <c r="LH75" s="361">
        <v>90</v>
      </c>
      <c r="LI75" s="361"/>
      <c r="LJ75" s="361"/>
      <c r="LK75" s="361"/>
      <c r="LL75" s="361"/>
      <c r="LM75" s="361"/>
      <c r="LN75" s="361"/>
      <c r="LO75" s="361"/>
      <c r="LP75" s="354"/>
      <c r="LQ75" s="354"/>
      <c r="LR75" s="354"/>
      <c r="LS75" s="354"/>
      <c r="LT75" s="354"/>
      <c r="LU75" s="354"/>
      <c r="LV75" s="354"/>
      <c r="LW75" s="51"/>
      <c r="LX75" s="354">
        <v>100</v>
      </c>
      <c r="LY75" s="354"/>
      <c r="LZ75" s="354"/>
      <c r="MA75" s="354"/>
      <c r="MB75" s="363">
        <v>36</v>
      </c>
      <c r="MC75" s="363"/>
      <c r="MD75" s="354">
        <v>16</v>
      </c>
      <c r="ME75" s="354"/>
      <c r="MF75" s="354"/>
      <c r="MG75" s="354"/>
      <c r="MH75" s="354"/>
      <c r="MI75" s="354"/>
      <c r="MJ75" s="354"/>
      <c r="MK75" s="354">
        <v>2</v>
      </c>
      <c r="ML75" s="354"/>
      <c r="MM75" s="354"/>
      <c r="MN75" s="354"/>
      <c r="MO75" s="354"/>
      <c r="MP75" s="354"/>
      <c r="MQ75" s="354"/>
      <c r="MR75" s="354"/>
      <c r="MS75" s="51"/>
      <c r="MT75" s="364">
        <f t="shared" si="12"/>
        <v>12283</v>
      </c>
      <c r="MU75" s="365">
        <f t="shared" si="13"/>
        <v>436</v>
      </c>
      <c r="MV75" s="366">
        <f t="shared" si="14"/>
        <v>12719</v>
      </c>
      <c r="MW75" s="365">
        <v>2904</v>
      </c>
      <c r="MX75" s="365"/>
      <c r="MY75" s="54"/>
      <c r="MZ75" s="708">
        <v>9.99</v>
      </c>
      <c r="NA75" s="708">
        <v>2.5</v>
      </c>
      <c r="NB75" s="709">
        <f t="shared" si="15"/>
        <v>31797.5</v>
      </c>
      <c r="NC75" s="710"/>
      <c r="ND75" s="710">
        <v>11.14</v>
      </c>
      <c r="NE75" s="738">
        <f t="shared" si="44"/>
        <v>0.334925373134328</v>
      </c>
      <c r="NF75" s="739"/>
      <c r="NG75" s="739">
        <v>5000</v>
      </c>
      <c r="NH75" s="739">
        <v>11.14</v>
      </c>
      <c r="NI75" s="740">
        <f t="shared" si="17"/>
        <v>79383.64</v>
      </c>
      <c r="NJ75" s="738">
        <f t="shared" si="52"/>
        <v>0.334925373134328</v>
      </c>
      <c r="NK75" s="741">
        <v>44470</v>
      </c>
      <c r="NL75" s="742">
        <v>44562</v>
      </c>
      <c r="NM75" s="739">
        <f ca="1" t="shared" si="19"/>
        <v>17.1666666666667</v>
      </c>
      <c r="NN75" s="739">
        <f ca="1" t="shared" si="20"/>
        <v>515</v>
      </c>
      <c r="NO75" s="739">
        <v>7101</v>
      </c>
      <c r="NP75" s="739">
        <f t="shared" si="21"/>
        <v>12719</v>
      </c>
      <c r="NQ75" s="761">
        <f t="shared" si="22"/>
        <v>1.78800871582203</v>
      </c>
      <c r="NR75" s="739">
        <f ca="1" t="shared" si="23"/>
        <v>1.26722947820396</v>
      </c>
      <c r="NS75" s="739">
        <f t="shared" si="24"/>
        <v>7126</v>
      </c>
      <c r="NT75" s="739"/>
      <c r="NU75" s="739">
        <f ca="1" t="shared" si="25"/>
        <v>740.912621359223</v>
      </c>
      <c r="NV75" s="769">
        <f ca="1" t="shared" si="26"/>
        <v>24.6970873786408</v>
      </c>
      <c r="NW75" s="769">
        <f ca="1" t="shared" si="27"/>
        <v>288.53604843148</v>
      </c>
      <c r="NX75" s="739"/>
      <c r="NY75" s="739"/>
      <c r="NZ75" s="739"/>
      <c r="OA75" s="739"/>
      <c r="OB75" s="739"/>
      <c r="OC75" s="739"/>
      <c r="OD75" s="739"/>
      <c r="OE75" s="743">
        <f t="shared" si="28"/>
        <v>1767</v>
      </c>
      <c r="OF75" s="743">
        <f t="shared" si="29"/>
        <v>312</v>
      </c>
      <c r="OG75" s="743">
        <f t="shared" si="30"/>
        <v>1036</v>
      </c>
      <c r="OH75" s="743">
        <f t="shared" si="31"/>
        <v>2496</v>
      </c>
      <c r="OI75" s="743">
        <f t="shared" si="32"/>
        <v>918</v>
      </c>
      <c r="OJ75" s="739">
        <f t="shared" si="33"/>
        <v>2682</v>
      </c>
      <c r="OK75" s="739">
        <f t="shared" si="34"/>
        <v>1470</v>
      </c>
      <c r="OL75" s="739">
        <f t="shared" si="35"/>
        <v>282</v>
      </c>
      <c r="OM75" s="739">
        <f t="shared" si="36"/>
        <v>240</v>
      </c>
      <c r="ON75" s="739">
        <f t="shared" si="37"/>
        <v>16</v>
      </c>
      <c r="OO75" s="739">
        <f t="shared" si="38"/>
        <v>810</v>
      </c>
      <c r="OP75" s="739"/>
      <c r="OQ75" s="739">
        <f t="shared" si="39"/>
        <v>336</v>
      </c>
      <c r="OR75" s="739">
        <f t="shared" si="40"/>
        <v>12365</v>
      </c>
      <c r="OS75" s="739">
        <f t="shared" si="41"/>
        <v>0</v>
      </c>
      <c r="OT75" s="739">
        <f t="shared" si="42"/>
        <v>-354</v>
      </c>
      <c r="OU75" s="739"/>
      <c r="OV75" s="739"/>
      <c r="OW75" s="739"/>
      <c r="OX75" s="739"/>
      <c r="OY75" s="739"/>
      <c r="OZ75" s="739"/>
      <c r="PA75" s="739"/>
      <c r="PB75" s="739"/>
      <c r="PC75" s="739"/>
      <c r="PD75" s="739"/>
      <c r="PE75" s="739"/>
      <c r="PF75" s="739"/>
      <c r="PG75" s="739"/>
      <c r="PI75" s="28">
        <v>0</v>
      </c>
      <c r="PJ75" s="28">
        <v>0</v>
      </c>
      <c r="PK75" s="28">
        <v>0</v>
      </c>
      <c r="PL75" s="28">
        <v>0</v>
      </c>
      <c r="PM75" s="28">
        <v>0</v>
      </c>
      <c r="PN75" s="28">
        <v>0</v>
      </c>
      <c r="PO75" s="28">
        <v>0</v>
      </c>
      <c r="PP75" s="28">
        <v>0</v>
      </c>
      <c r="PQ75" s="28">
        <v>0</v>
      </c>
      <c r="PR75" s="28">
        <v>1014</v>
      </c>
      <c r="PS75" s="28">
        <v>275</v>
      </c>
      <c r="PT75" s="28">
        <v>1362</v>
      </c>
      <c r="PU75" s="28">
        <v>66</v>
      </c>
      <c r="PV75" s="28">
        <v>2717</v>
      </c>
      <c r="PW75" s="28">
        <v>-187</v>
      </c>
    </row>
    <row r="76" s="28" customFormat="1" customHeight="1" spans="1:439">
      <c r="A76" s="95" t="s">
        <v>1610</v>
      </c>
      <c r="B76" s="343" t="s">
        <v>1682</v>
      </c>
      <c r="C76" s="95" t="s">
        <v>1645</v>
      </c>
      <c r="D76" s="95" t="s">
        <v>1646</v>
      </c>
      <c r="E76" s="411"/>
      <c r="F76" s="116" t="s">
        <v>266</v>
      </c>
      <c r="G76" s="112" t="s">
        <v>2058</v>
      </c>
      <c r="H76" s="113" t="s">
        <v>267</v>
      </c>
      <c r="I76" s="99">
        <f t="shared" si="47"/>
        <v>-1493</v>
      </c>
      <c r="J76" s="114">
        <v>1609</v>
      </c>
      <c r="K76" s="456">
        <v>0</v>
      </c>
      <c r="L76" s="150">
        <f t="shared" si="48"/>
        <v>116</v>
      </c>
      <c r="M76" s="151">
        <f t="shared" si="49"/>
        <v>116</v>
      </c>
      <c r="N76" s="455"/>
      <c r="O76" s="37"/>
      <c r="P76" s="36">
        <v>1659</v>
      </c>
      <c r="Q76" s="33">
        <f t="shared" si="50"/>
        <v>0</v>
      </c>
      <c r="R76" s="34">
        <f t="shared" si="51"/>
        <v>0</v>
      </c>
      <c r="S76" s="346"/>
      <c r="T76" s="346"/>
      <c r="U76" s="346"/>
      <c r="V76" s="346"/>
      <c r="W76" s="346"/>
      <c r="X76" s="347"/>
      <c r="Y76" s="348"/>
      <c r="Z76" s="348"/>
      <c r="AA76" s="348"/>
      <c r="AB76" s="348"/>
      <c r="AC76" s="506"/>
      <c r="AD76" s="348"/>
      <c r="AE76" s="348"/>
      <c r="AF76" s="346"/>
      <c r="AG76" s="346"/>
      <c r="AH76" s="346"/>
      <c r="AI76" s="346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46"/>
      <c r="AV76" s="346"/>
      <c r="AW76" s="346"/>
      <c r="AX76" s="346"/>
      <c r="AY76" s="349"/>
      <c r="AZ76" s="48">
        <v>1</v>
      </c>
      <c r="BA76" s="48"/>
      <c r="BB76" s="48"/>
      <c r="BC76" s="48"/>
      <c r="BD76" s="47"/>
      <c r="BE76" s="47"/>
      <c r="BF76" s="47"/>
      <c r="BG76" s="47"/>
      <c r="BH76" s="47"/>
      <c r="BI76" s="47"/>
      <c r="BJ76" s="47"/>
      <c r="BK76" s="47"/>
      <c r="BL76" s="47">
        <v>7</v>
      </c>
      <c r="BM76" s="47"/>
      <c r="BN76" s="47"/>
      <c r="BO76" s="47"/>
      <c r="BP76" s="47"/>
      <c r="BQ76" s="47"/>
      <c r="BR76" s="47"/>
      <c r="BS76" s="354"/>
      <c r="BT76" s="354"/>
      <c r="BU76" s="354"/>
      <c r="BV76" s="354"/>
      <c r="BW76" s="354"/>
      <c r="BX76" s="354"/>
      <c r="BY76" s="354"/>
      <c r="BZ76" s="354"/>
      <c r="CA76" s="354"/>
      <c r="CB76" s="354"/>
      <c r="CC76" s="354"/>
      <c r="CD76" s="354"/>
      <c r="CE76" s="354"/>
      <c r="CF76" s="354"/>
      <c r="CG76" s="354"/>
      <c r="CH76" s="354"/>
      <c r="CI76" s="354"/>
      <c r="CJ76" s="354"/>
      <c r="CK76" s="354"/>
      <c r="CL76" s="354"/>
      <c r="CM76" s="354"/>
      <c r="CN76" s="354"/>
      <c r="CO76" s="354"/>
      <c r="CP76" s="358"/>
      <c r="CQ76" s="48"/>
      <c r="CR76" s="354"/>
      <c r="CS76" s="354"/>
      <c r="CT76" s="355"/>
      <c r="CU76" s="354"/>
      <c r="CV76" s="354"/>
      <c r="CW76" s="354"/>
      <c r="CX76" s="354">
        <v>4</v>
      </c>
      <c r="CY76" s="354"/>
      <c r="CZ76" s="354"/>
      <c r="DA76" s="356"/>
      <c r="DB76" s="354"/>
      <c r="DC76" s="354"/>
      <c r="DD76" s="354"/>
      <c r="DE76" s="354"/>
      <c r="DF76" s="354">
        <v>1</v>
      </c>
      <c r="DG76" s="354"/>
      <c r="DH76" s="354"/>
      <c r="DI76" s="354"/>
      <c r="DJ76" s="354"/>
      <c r="DK76" s="354">
        <v>1</v>
      </c>
      <c r="DL76" s="354"/>
      <c r="DM76" s="354"/>
      <c r="DN76" s="354"/>
      <c r="DO76" s="354"/>
      <c r="DP76" s="354"/>
      <c r="DQ76" s="354">
        <v>2</v>
      </c>
      <c r="DR76" s="354"/>
      <c r="DS76" s="354"/>
      <c r="DT76" s="354"/>
      <c r="DU76" s="354">
        <v>2</v>
      </c>
      <c r="DV76" s="354">
        <v>1</v>
      </c>
      <c r="DW76" s="354"/>
      <c r="DX76" s="354"/>
      <c r="DY76" s="354"/>
      <c r="DZ76" s="357"/>
      <c r="EA76" s="356"/>
      <c r="EB76" s="356"/>
      <c r="EC76" s="356"/>
      <c r="ED76" s="356"/>
      <c r="EE76" s="358"/>
      <c r="EF76" s="48"/>
      <c r="EG76" s="46"/>
      <c r="EH76" s="46"/>
      <c r="EI76" s="47">
        <v>30</v>
      </c>
      <c r="EJ76" s="47"/>
      <c r="EK76" s="47"/>
      <c r="EL76" s="47"/>
      <c r="EM76" s="47"/>
      <c r="EN76" s="47"/>
      <c r="EO76" s="47"/>
      <c r="EP76" s="47">
        <v>20</v>
      </c>
      <c r="EQ76" s="47"/>
      <c r="ER76" s="47"/>
      <c r="ES76" s="47"/>
      <c r="ET76" s="48"/>
      <c r="EU76" s="47"/>
      <c r="EV76" s="47">
        <v>20</v>
      </c>
      <c r="EW76" s="47"/>
      <c r="EX76" s="47"/>
      <c r="EY76" s="47"/>
      <c r="EZ76" s="47"/>
      <c r="FA76" s="47"/>
      <c r="FB76" s="47"/>
      <c r="FC76" s="47"/>
      <c r="FD76" s="47"/>
      <c r="FE76" s="47">
        <v>56</v>
      </c>
      <c r="FF76" s="47"/>
      <c r="FG76" s="47"/>
      <c r="FH76" s="47"/>
      <c r="FI76" s="47"/>
      <c r="FJ76" s="47">
        <v>10</v>
      </c>
      <c r="FK76" s="47"/>
      <c r="FL76" s="47">
        <v>200</v>
      </c>
      <c r="FM76" s="47"/>
      <c r="FN76" s="47"/>
      <c r="FO76" s="47">
        <v>204</v>
      </c>
      <c r="FP76" s="47">
        <v>408</v>
      </c>
      <c r="FQ76" s="354"/>
      <c r="FR76" s="354"/>
      <c r="FS76" s="354"/>
      <c r="FT76" s="354">
        <v>40</v>
      </c>
      <c r="FU76" s="354">
        <v>96</v>
      </c>
      <c r="FV76" s="354"/>
      <c r="FW76" s="354"/>
      <c r="FX76" s="354"/>
      <c r="FY76" s="354"/>
      <c r="FZ76" s="354"/>
      <c r="GA76" s="354"/>
      <c r="GB76" s="354"/>
      <c r="GC76" s="354"/>
      <c r="GD76" s="354"/>
      <c r="GE76" s="354">
        <v>56</v>
      </c>
      <c r="GF76" s="354">
        <v>28</v>
      </c>
      <c r="GG76" s="354"/>
      <c r="GH76" s="354"/>
      <c r="GI76" s="354"/>
      <c r="GJ76" s="354">
        <v>48</v>
      </c>
      <c r="GK76" s="354"/>
      <c r="GL76" s="354"/>
      <c r="GM76" s="354"/>
      <c r="GN76" s="354"/>
      <c r="GO76" s="354"/>
      <c r="GP76" s="354"/>
      <c r="GQ76" s="354"/>
      <c r="GR76" s="354"/>
      <c r="GS76" s="354"/>
      <c r="GT76" s="354">
        <v>24</v>
      </c>
      <c r="GU76" s="354"/>
      <c r="GV76" s="354">
        <v>10</v>
      </c>
      <c r="GW76" s="354"/>
      <c r="GX76" s="354"/>
      <c r="GY76" s="354">
        <v>10</v>
      </c>
      <c r="GZ76" s="354">
        <v>2</v>
      </c>
      <c r="HA76" s="354"/>
      <c r="HB76" s="354"/>
      <c r="HC76" s="354"/>
      <c r="HD76" s="354"/>
      <c r="HE76" s="354"/>
      <c r="HF76" s="354"/>
      <c r="HG76" s="354"/>
      <c r="HH76" s="354"/>
      <c r="HI76" s="354">
        <v>20</v>
      </c>
      <c r="HJ76" s="354"/>
      <c r="HK76" s="354"/>
      <c r="HL76" s="354"/>
      <c r="HM76" s="354"/>
      <c r="HN76" s="354"/>
      <c r="HO76" s="354"/>
      <c r="HP76" s="354"/>
      <c r="HQ76" s="354"/>
      <c r="HR76" s="354"/>
      <c r="HS76" s="354"/>
      <c r="HT76" s="354"/>
      <c r="HU76" s="354"/>
      <c r="HV76" s="354">
        <v>96</v>
      </c>
      <c r="HW76" s="354"/>
      <c r="HX76" s="354">
        <v>42</v>
      </c>
      <c r="HY76" s="354"/>
      <c r="HZ76" s="354">
        <v>40</v>
      </c>
      <c r="IA76" s="354"/>
      <c r="IB76" s="354"/>
      <c r="IC76" s="354"/>
      <c r="ID76" s="354"/>
      <c r="IE76" s="354"/>
      <c r="IF76" s="354"/>
      <c r="IG76" s="354">
        <v>36</v>
      </c>
      <c r="IH76" s="354"/>
      <c r="II76" s="354"/>
      <c r="IJ76" s="354"/>
      <c r="IK76" s="354"/>
      <c r="IL76" s="354"/>
      <c r="IM76" s="354"/>
      <c r="IN76" s="354"/>
      <c r="IO76" s="354"/>
      <c r="IP76" s="354">
        <v>10</v>
      </c>
      <c r="IQ76" s="354"/>
      <c r="IR76" s="50"/>
      <c r="IS76" s="47"/>
      <c r="IT76" s="47"/>
      <c r="IU76" s="47"/>
      <c r="IV76" s="47"/>
      <c r="IW76" s="47"/>
      <c r="IX76" s="47"/>
      <c r="IY76" s="47"/>
      <c r="IZ76" s="47"/>
      <c r="JA76" s="47"/>
      <c r="JB76" s="47"/>
      <c r="JC76" s="47"/>
      <c r="JD76" s="47"/>
      <c r="JE76" s="47"/>
      <c r="JF76" s="47"/>
      <c r="JG76" s="47"/>
      <c r="JH76" s="47"/>
      <c r="JI76" s="47"/>
      <c r="JJ76" s="47"/>
      <c r="JK76" s="47"/>
      <c r="JL76" s="354"/>
      <c r="JM76" s="354"/>
      <c r="JN76" s="354"/>
      <c r="JO76" s="354"/>
      <c r="JP76" s="354"/>
      <c r="JQ76" s="354"/>
      <c r="JR76" s="354"/>
      <c r="JS76" s="354"/>
      <c r="JT76" s="354"/>
      <c r="JU76" s="354"/>
      <c r="JV76" s="354"/>
      <c r="JW76" s="354"/>
      <c r="JX76" s="354"/>
      <c r="JY76" s="354"/>
      <c r="JZ76" s="354"/>
      <c r="KA76" s="354"/>
      <c r="KB76" s="354"/>
      <c r="KC76" s="354"/>
      <c r="KD76" s="354"/>
      <c r="KE76" s="354"/>
      <c r="KF76" s="354"/>
      <c r="KG76" s="354"/>
      <c r="KH76" s="354"/>
      <c r="KI76" s="354"/>
      <c r="KJ76" s="354"/>
      <c r="KK76" s="354"/>
      <c r="KL76" s="354"/>
      <c r="KM76" s="354"/>
      <c r="KN76" s="354"/>
      <c r="KO76" s="354"/>
      <c r="KP76" s="354"/>
      <c r="KQ76" s="354"/>
      <c r="KR76" s="354"/>
      <c r="KS76" s="354"/>
      <c r="KT76" s="354"/>
      <c r="KU76" s="354"/>
      <c r="KV76" s="51"/>
      <c r="KW76" s="47"/>
      <c r="KX76" s="47"/>
      <c r="KY76" s="47"/>
      <c r="KZ76" s="47"/>
      <c r="LA76" s="47"/>
      <c r="LB76" s="47"/>
      <c r="LC76" s="47"/>
      <c r="LD76" s="361"/>
      <c r="LE76" s="361"/>
      <c r="LF76" s="361"/>
      <c r="LG76" s="361"/>
      <c r="LH76" s="361"/>
      <c r="LI76" s="361"/>
      <c r="LJ76" s="361"/>
      <c r="LK76" s="361"/>
      <c r="LL76" s="361"/>
      <c r="LM76" s="361"/>
      <c r="LN76" s="361"/>
      <c r="LO76" s="361"/>
      <c r="LP76" s="361"/>
      <c r="LQ76" s="354"/>
      <c r="LR76" s="354"/>
      <c r="LS76" s="354"/>
      <c r="LT76" s="354"/>
      <c r="LU76" s="354"/>
      <c r="LV76" s="354"/>
      <c r="LW76" s="51"/>
      <c r="LX76" s="354"/>
      <c r="LY76" s="354"/>
      <c r="LZ76" s="354"/>
      <c r="MA76" s="354"/>
      <c r="MB76" s="363"/>
      <c r="MC76" s="363"/>
      <c r="MD76" s="354">
        <v>16</v>
      </c>
      <c r="ME76" s="354"/>
      <c r="MF76" s="354"/>
      <c r="MG76" s="354"/>
      <c r="MH76" s="354"/>
      <c r="MI76" s="354"/>
      <c r="MJ76" s="354"/>
      <c r="MK76" s="354">
        <v>2</v>
      </c>
      <c r="ML76" s="354"/>
      <c r="MM76" s="354"/>
      <c r="MN76" s="354"/>
      <c r="MO76" s="354"/>
      <c r="MP76" s="354"/>
      <c r="MQ76" s="354"/>
      <c r="MR76" s="354"/>
      <c r="MS76" s="51"/>
      <c r="MT76" s="364">
        <f t="shared" ref="MT76:MT139" si="53">SUM(EF76:IR76)</f>
        <v>1506</v>
      </c>
      <c r="MU76" s="365">
        <f t="shared" ref="MU76:MU139" si="54">SUM(IS76:MS76)</f>
        <v>18</v>
      </c>
      <c r="MV76" s="366">
        <f t="shared" ref="MV76:MV139" si="55">MU76+MT76</f>
        <v>1524</v>
      </c>
      <c r="MW76" s="365">
        <v>341</v>
      </c>
      <c r="MX76" s="365"/>
      <c r="MY76" s="54"/>
      <c r="MZ76" s="708"/>
      <c r="NA76" s="708"/>
      <c r="NB76" s="709">
        <f t="shared" ref="NB76:NB139" si="56">NA76*NP76</f>
        <v>0</v>
      </c>
      <c r="NC76" s="710"/>
      <c r="ND76" s="710">
        <v>5.35</v>
      </c>
      <c r="NE76" s="738" t="e">
        <f t="shared" si="44"/>
        <v>#DIV/0!</v>
      </c>
      <c r="NF76" s="739"/>
      <c r="NG76" s="739">
        <v>2000</v>
      </c>
      <c r="NH76" s="739">
        <v>5.35</v>
      </c>
      <c r="NI76" s="740">
        <f t="shared" ref="NI76:NI139" si="57">ND76*NS76</f>
        <v>620.6</v>
      </c>
      <c r="NJ76" s="738"/>
      <c r="NK76" s="741">
        <v>44470</v>
      </c>
      <c r="NL76" s="742">
        <v>44562</v>
      </c>
      <c r="NM76" s="739">
        <f ca="1" t="shared" ref="NM76:NM139" si="58">NN76/30</f>
        <v>17.1666666666667</v>
      </c>
      <c r="NN76" s="739">
        <f ca="1" t="shared" ref="NN76:NN139" si="59">DATEDIF(NL76,TODAY(),"D")</f>
        <v>515</v>
      </c>
      <c r="NO76" s="739">
        <v>1659</v>
      </c>
      <c r="NP76" s="739">
        <f t="shared" ref="NP76:NP139" si="60">MV76</f>
        <v>1524</v>
      </c>
      <c r="NQ76" s="761">
        <f t="shared" ref="NQ76:NQ139" si="61">NP76/((NO76+NS76)/2)</f>
        <v>1.71718309859155</v>
      </c>
      <c r="NR76" s="739">
        <f ca="1" t="shared" ref="NR76:NR139" si="62">NQ76/NN76*365</f>
        <v>1.21703268152605</v>
      </c>
      <c r="NS76" s="739">
        <f t="shared" ref="NS76:NS139" si="63">L76</f>
        <v>116</v>
      </c>
      <c r="NT76" s="739"/>
      <c r="NU76" s="739">
        <f ca="1" t="shared" ref="NU76:NU139" si="64">NP76/NM76</f>
        <v>88.7766990291262</v>
      </c>
      <c r="NV76" s="769">
        <f ca="1" t="shared" ref="NV76:NV139" si="65">NP76/NN76</f>
        <v>2.95922330097087</v>
      </c>
      <c r="NW76" s="769">
        <f ca="1" t="shared" ref="NW76:NW139" si="66">NS76/NV76</f>
        <v>39.1994750656168</v>
      </c>
      <c r="NX76" s="739"/>
      <c r="NY76" s="739"/>
      <c r="NZ76" s="739"/>
      <c r="OA76" s="739"/>
      <c r="OB76" s="739"/>
      <c r="OC76" s="739"/>
      <c r="OD76" s="739"/>
      <c r="OE76" s="743">
        <f t="shared" ref="OE76:OE139" si="67">KW76+IS76+IT76+ET76+EP76+EN76+EM76+EL76+EK76+EJ76+EI76+EH76+EG76+EF76</f>
        <v>50</v>
      </c>
      <c r="OF76" s="743">
        <f t="shared" ref="OF76:OF139" si="68">LA76+KZ76+KY76+KX76+IW76+IV76+IU76+EV76+ER76+EO76</f>
        <v>20</v>
      </c>
      <c r="OG76" s="743">
        <f t="shared" ref="OG76:OG139" si="69">LY76+LX76+LG76+LF76+LE76+LD76+LC76+LB76+IY76+IX76+FG76+FF76+FE76+FC76+FB76+FA76+EZ76+EX76+EW76+ES76+FI76</f>
        <v>56</v>
      </c>
      <c r="OH76" s="743">
        <f t="shared" ref="OH76:OH139" si="70">LH76+JD76+JB76+JA76+IZ76+FT76+FM76+FL76+FK76+FJ76+FH76+FD76</f>
        <v>250</v>
      </c>
      <c r="OI76" s="743">
        <f t="shared" ref="OI76:OI139" si="71">JH76+JG76+JF76+GD76+FV76+FU76+FR76+FO76+FR76+FW76+FS76</f>
        <v>300</v>
      </c>
      <c r="OJ76" s="739">
        <f t="shared" ref="OJ76:OJ139" si="72">JI76+GQ76+GP76+GO76+GM76+GK76+GJ76+GI76+GH76+GG76+GF76+GE76+GB76+GA76+FZ76+FY76+FX76+FP76</f>
        <v>540</v>
      </c>
      <c r="OK76" s="739">
        <f t="shared" ref="OK76:OK139" si="73">LZ76+LM76+LL76+LK76+LJ76+LI76+JU76+JT76+JS76+JR76+JQ76+JP76+JO76+JN76+JM76+JL76+JK76+JJ76+GW76+GV76+GU76+GT76+GR76+GN76</f>
        <v>34</v>
      </c>
      <c r="OL76" s="739">
        <f t="shared" ref="OL76:OL139" si="74">LN76+JX76+JW76+JV76+GY76+GX76+GL76+FN76+FQ76+GS76</f>
        <v>10</v>
      </c>
      <c r="OM76" s="739">
        <f t="shared" ref="OM76:OM139" si="75">MB76+MA76+KH76+KG76+KF76+KE76+KD76+KC76+KB76+KA76+JZ76+JY76+HI76+HF76+HC76+GZ76+LO76</f>
        <v>22</v>
      </c>
      <c r="ON76" s="739">
        <f t="shared" ref="ON76:ON139" si="76">MF76+ME76+MD76+MC76+LP76+LQ76+HT76+HN76+HM76+HL76+HK76+HH76+HG76+HE76</f>
        <v>16</v>
      </c>
      <c r="OO76" s="739">
        <f t="shared" ref="OO76:OO139" si="77">MI76+MG76+LU76+LT76+LS76+LR76+KQ76+KN76+KM76+KL76+KK76+KJ76+KI76+II76+IA76+HY76+HW76+HV76+HS76+HR76+HQ76+HP76+HJ76+HD76</f>
        <v>96</v>
      </c>
      <c r="OP76" s="739"/>
      <c r="OQ76" s="739">
        <f t="shared" ref="OQ76:OQ139" si="78">MJ76+MH76+KP76+KO76+IL76+IK76+IJ76+IH76+IG76+IF76+IE76+ID76+IC76+IB76+HZ76+HX76+HU76+HB76</f>
        <v>118</v>
      </c>
      <c r="OR76" s="739">
        <f t="shared" ref="OR76:OR139" si="79">OQ76+OM76+OL76+OK76+OJ76+OI76+OH76+OG76+OF76+OE76+ON76+OO76+OP76</f>
        <v>1512</v>
      </c>
      <c r="OS76" s="739">
        <f t="shared" ref="OS76:OS139" si="80">JE76</f>
        <v>0</v>
      </c>
      <c r="OT76" s="739">
        <f t="shared" ref="OT76:OT139" si="81">OR76+OS76-MV76</f>
        <v>-12</v>
      </c>
      <c r="OU76" s="739"/>
      <c r="OV76" s="739"/>
      <c r="OW76" s="739"/>
      <c r="OX76" s="739"/>
      <c r="OY76" s="739"/>
      <c r="OZ76" s="739"/>
      <c r="PA76" s="739"/>
      <c r="PB76" s="739"/>
      <c r="PC76" s="739"/>
      <c r="PD76" s="739"/>
      <c r="PE76" s="739"/>
      <c r="PF76" s="739"/>
      <c r="PG76" s="739"/>
      <c r="PI76" s="28">
        <v>0</v>
      </c>
      <c r="PJ76" s="28">
        <v>0</v>
      </c>
      <c r="PK76" s="28">
        <v>0</v>
      </c>
      <c r="PL76" s="28">
        <v>0</v>
      </c>
      <c r="PM76" s="28">
        <v>0</v>
      </c>
      <c r="PN76" s="28">
        <v>0</v>
      </c>
      <c r="PO76" s="28">
        <v>0</v>
      </c>
      <c r="PP76" s="28">
        <v>0</v>
      </c>
      <c r="PQ76" s="28">
        <v>0</v>
      </c>
      <c r="PR76" s="28">
        <v>170</v>
      </c>
      <c r="PS76" s="28">
        <v>38</v>
      </c>
      <c r="PT76" s="28">
        <v>196</v>
      </c>
      <c r="PU76" s="28">
        <v>11</v>
      </c>
      <c r="PV76" s="28">
        <v>415</v>
      </c>
      <c r="PW76" s="28">
        <v>74</v>
      </c>
    </row>
    <row r="77" s="28" customFormat="1" customHeight="1" spans="1:439">
      <c r="A77" s="95" t="s">
        <v>1610</v>
      </c>
      <c r="B77" s="343" t="s">
        <v>1682</v>
      </c>
      <c r="C77" s="95" t="s">
        <v>2075</v>
      </c>
      <c r="D77" s="95" t="s">
        <v>2076</v>
      </c>
      <c r="E77" s="417" t="s">
        <v>1396</v>
      </c>
      <c r="F77" s="108" t="s">
        <v>234</v>
      </c>
      <c r="G77" s="112" t="s">
        <v>235</v>
      </c>
      <c r="H77" s="113" t="s">
        <v>236</v>
      </c>
      <c r="I77" s="99">
        <f t="shared" si="47"/>
        <v>10208</v>
      </c>
      <c r="J77" s="100">
        <v>2336</v>
      </c>
      <c r="K77" s="454">
        <v>-50</v>
      </c>
      <c r="L77" s="150">
        <f t="shared" si="48"/>
        <v>12544</v>
      </c>
      <c r="M77" s="151">
        <f t="shared" si="49"/>
        <v>12544</v>
      </c>
      <c r="N77" s="455"/>
      <c r="O77" s="37">
        <v>3200</v>
      </c>
      <c r="P77" s="36"/>
      <c r="Q77" s="33">
        <f t="shared" si="50"/>
        <v>0</v>
      </c>
      <c r="R77" s="34">
        <f t="shared" si="51"/>
        <v>15000</v>
      </c>
      <c r="S77" s="813"/>
      <c r="T77" s="346"/>
      <c r="U77" s="346"/>
      <c r="V77" s="346"/>
      <c r="W77" s="346"/>
      <c r="X77" s="347"/>
      <c r="Y77" s="348"/>
      <c r="Z77" s="348"/>
      <c r="AA77" s="348"/>
      <c r="AB77" s="348">
        <v>5000</v>
      </c>
      <c r="AC77" s="506"/>
      <c r="AD77" s="348"/>
      <c r="AE77" s="348"/>
      <c r="AF77" s="346"/>
      <c r="AG77" s="346"/>
      <c r="AH77" s="346"/>
      <c r="AI77" s="346"/>
      <c r="AJ77" s="346"/>
      <c r="AK77" s="346"/>
      <c r="AL77" s="346"/>
      <c r="AM77" s="346"/>
      <c r="AN77" s="346">
        <v>10000</v>
      </c>
      <c r="AO77" s="346"/>
      <c r="AP77" s="346"/>
      <c r="AQ77" s="346"/>
      <c r="AR77" s="346"/>
      <c r="AS77" s="346"/>
      <c r="AT77" s="346"/>
      <c r="AU77" s="346"/>
      <c r="AV77" s="346"/>
      <c r="AW77" s="346"/>
      <c r="AX77" s="346"/>
      <c r="AY77" s="349"/>
      <c r="AZ77" s="48"/>
      <c r="BA77" s="48"/>
      <c r="BB77" s="48"/>
      <c r="BC77" s="48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354"/>
      <c r="BT77" s="354"/>
      <c r="BU77" s="354"/>
      <c r="BV77" s="354"/>
      <c r="BW77" s="354"/>
      <c r="BX77" s="354"/>
      <c r="BY77" s="354"/>
      <c r="BZ77" s="354"/>
      <c r="CA77" s="354"/>
      <c r="CB77" s="354"/>
      <c r="CC77" s="354"/>
      <c r="CD77" s="354"/>
      <c r="CE77" s="354"/>
      <c r="CF77" s="354"/>
      <c r="CG77" s="354"/>
      <c r="CH77" s="354"/>
      <c r="CI77" s="354"/>
      <c r="CJ77" s="354"/>
      <c r="CK77" s="354"/>
      <c r="CL77" s="354"/>
      <c r="CM77" s="354"/>
      <c r="CN77" s="354"/>
      <c r="CO77" s="354"/>
      <c r="CP77" s="358"/>
      <c r="CQ77" s="48"/>
      <c r="CR77" s="354"/>
      <c r="CS77" s="354"/>
      <c r="CT77" s="355">
        <v>-27</v>
      </c>
      <c r="CU77" s="354"/>
      <c r="CV77" s="354"/>
      <c r="CW77" s="354"/>
      <c r="CX77" s="354">
        <v>16</v>
      </c>
      <c r="CY77" s="354"/>
      <c r="CZ77" s="354"/>
      <c r="DA77" s="356">
        <v>-14</v>
      </c>
      <c r="DB77" s="354"/>
      <c r="DC77" s="354"/>
      <c r="DD77" s="354"/>
      <c r="DE77" s="354"/>
      <c r="DF77" s="354">
        <v>3</v>
      </c>
      <c r="DG77" s="354"/>
      <c r="DH77" s="354"/>
      <c r="DI77" s="354"/>
      <c r="DJ77" s="354"/>
      <c r="DK77" s="354"/>
      <c r="DL77" s="354"/>
      <c r="DM77" s="354"/>
      <c r="DN77" s="354"/>
      <c r="DO77" s="354"/>
      <c r="DP77" s="354"/>
      <c r="DQ77" s="354"/>
      <c r="DR77" s="354"/>
      <c r="DS77" s="354"/>
      <c r="DT77" s="354"/>
      <c r="DU77" s="354">
        <v>2</v>
      </c>
      <c r="DV77" s="354"/>
      <c r="DW77" s="354"/>
      <c r="DX77" s="354"/>
      <c r="DY77" s="354"/>
      <c r="DZ77" s="357"/>
      <c r="EA77" s="356"/>
      <c r="EB77" s="356"/>
      <c r="EC77" s="356"/>
      <c r="ED77" s="356"/>
      <c r="EE77" s="358"/>
      <c r="EF77" s="48">
        <v>160</v>
      </c>
      <c r="EG77" s="46"/>
      <c r="EH77" s="46"/>
      <c r="EI77" s="47"/>
      <c r="EJ77" s="47"/>
      <c r="EK77" s="47">
        <v>2</v>
      </c>
      <c r="EL77" s="47"/>
      <c r="EM77" s="47"/>
      <c r="EN77" s="47"/>
      <c r="EO77" s="47">
        <v>240</v>
      </c>
      <c r="EP77" s="47">
        <v>96</v>
      </c>
      <c r="EQ77" s="47"/>
      <c r="ER77" s="47"/>
      <c r="ES77" s="47">
        <v>400</v>
      </c>
      <c r="ET77" s="48"/>
      <c r="EU77" s="47"/>
      <c r="EV77" s="47"/>
      <c r="EW77" s="47">
        <v>48</v>
      </c>
      <c r="EX77" s="47"/>
      <c r="EY77" s="47"/>
      <c r="EZ77" s="47"/>
      <c r="FA77" s="47">
        <v>400</v>
      </c>
      <c r="FB77" s="47"/>
      <c r="FC77" s="47"/>
      <c r="FD77" s="47"/>
      <c r="FE77" s="47">
        <v>320</v>
      </c>
      <c r="FF77" s="47"/>
      <c r="FG77" s="47"/>
      <c r="FH77" s="47"/>
      <c r="FI77" s="47"/>
      <c r="FJ77" s="47">
        <v>48</v>
      </c>
      <c r="FK77" s="47"/>
      <c r="FL77" s="47"/>
      <c r="FM77" s="47">
        <v>96</v>
      </c>
      <c r="FN77" s="47"/>
      <c r="FO77" s="47">
        <v>1216</v>
      </c>
      <c r="FP77" s="47">
        <v>592</v>
      </c>
      <c r="FQ77" s="354"/>
      <c r="FR77" s="354"/>
      <c r="FS77" s="354"/>
      <c r="FT77" s="354"/>
      <c r="FU77" s="354">
        <v>64</v>
      </c>
      <c r="FV77" s="354"/>
      <c r="FW77" s="354">
        <v>320</v>
      </c>
      <c r="FX77" s="354"/>
      <c r="FY77" s="354"/>
      <c r="FZ77" s="354"/>
      <c r="GA77" s="354"/>
      <c r="GB77" s="354">
        <v>80</v>
      </c>
      <c r="GC77" s="354"/>
      <c r="GD77" s="354"/>
      <c r="GE77" s="354"/>
      <c r="GF77" s="354"/>
      <c r="GG77" s="354"/>
      <c r="GH77" s="354"/>
      <c r="GI77" s="354"/>
      <c r="GJ77" s="354"/>
      <c r="GK77" s="354">
        <v>208</v>
      </c>
      <c r="GL77" s="354">
        <v>192</v>
      </c>
      <c r="GM77" s="354"/>
      <c r="GN77" s="354"/>
      <c r="GO77" s="354"/>
      <c r="GP77" s="354"/>
      <c r="GQ77" s="354"/>
      <c r="GR77" s="354"/>
      <c r="GS77" s="354"/>
      <c r="GT77" s="354">
        <v>48</v>
      </c>
      <c r="GU77" s="354"/>
      <c r="GV77" s="354"/>
      <c r="GW77" s="354"/>
      <c r="GX77" s="354"/>
      <c r="GY77" s="354"/>
      <c r="GZ77" s="354"/>
      <c r="HA77" s="354"/>
      <c r="HB77" s="354"/>
      <c r="HC77" s="354"/>
      <c r="HD77" s="354"/>
      <c r="HE77" s="354"/>
      <c r="HF77" s="354"/>
      <c r="HG77" s="354"/>
      <c r="HH77" s="354"/>
      <c r="HI77" s="354"/>
      <c r="HJ77" s="354"/>
      <c r="HK77" s="354">
        <v>16</v>
      </c>
      <c r="HL77" s="354"/>
      <c r="HM77" s="354"/>
      <c r="HN77" s="354"/>
      <c r="HO77" s="354"/>
      <c r="HP77" s="354"/>
      <c r="HQ77" s="354">
        <v>544</v>
      </c>
      <c r="HR77" s="354"/>
      <c r="HS77" s="354">
        <v>48</v>
      </c>
      <c r="HT77" s="354"/>
      <c r="HU77" s="354"/>
      <c r="HV77" s="354"/>
      <c r="HW77" s="354"/>
      <c r="HX77" s="354">
        <v>64</v>
      </c>
      <c r="HY77" s="354"/>
      <c r="HZ77" s="354"/>
      <c r="IA77" s="354"/>
      <c r="IB77" s="354"/>
      <c r="IC77" s="354"/>
      <c r="ID77" s="354"/>
      <c r="IE77" s="354"/>
      <c r="IF77" s="354"/>
      <c r="IG77" s="354"/>
      <c r="IH77" s="354"/>
      <c r="II77" s="354"/>
      <c r="IJ77" s="354"/>
      <c r="IK77" s="354"/>
      <c r="IL77" s="354"/>
      <c r="IM77" s="354"/>
      <c r="IN77" s="354"/>
      <c r="IO77" s="354"/>
      <c r="IP77" s="354">
        <v>48</v>
      </c>
      <c r="IQ77" s="354"/>
      <c r="IR77" s="50"/>
      <c r="IS77" s="47"/>
      <c r="IT77" s="47"/>
      <c r="IU77" s="47"/>
      <c r="IV77" s="47"/>
      <c r="IW77" s="47"/>
      <c r="IX77" s="47">
        <v>96</v>
      </c>
      <c r="IY77" s="47"/>
      <c r="IZ77" s="47"/>
      <c r="JA77" s="47"/>
      <c r="JB77" s="47"/>
      <c r="JC77" s="47"/>
      <c r="JD77" s="47"/>
      <c r="JE77" s="47"/>
      <c r="JF77" s="47">
        <v>80</v>
      </c>
      <c r="JG77" s="47"/>
      <c r="JH77" s="47"/>
      <c r="JI77" s="47"/>
      <c r="JJ77" s="47"/>
      <c r="JK77" s="47"/>
      <c r="JL77" s="354"/>
      <c r="JM77" s="354"/>
      <c r="JN77" s="354"/>
      <c r="JO77" s="354"/>
      <c r="JP77" s="354"/>
      <c r="JQ77" s="354"/>
      <c r="JR77" s="354"/>
      <c r="JS77" s="354"/>
      <c r="JT77" s="354"/>
      <c r="JU77" s="354"/>
      <c r="JV77" s="354"/>
      <c r="JW77" s="354"/>
      <c r="JX77" s="354"/>
      <c r="JY77" s="354"/>
      <c r="JZ77" s="354">
        <v>16</v>
      </c>
      <c r="KA77" s="354"/>
      <c r="KB77" s="354"/>
      <c r="KC77" s="354"/>
      <c r="KD77" s="354"/>
      <c r="KE77" s="354">
        <v>16</v>
      </c>
      <c r="KF77" s="354"/>
      <c r="KG77" s="354"/>
      <c r="KH77" s="354"/>
      <c r="KI77" s="354">
        <v>16</v>
      </c>
      <c r="KJ77" s="354">
        <v>32</v>
      </c>
      <c r="KK77" s="354"/>
      <c r="KL77" s="354"/>
      <c r="KM77" s="354"/>
      <c r="KN77" s="354"/>
      <c r="KO77" s="354"/>
      <c r="KP77" s="354"/>
      <c r="KQ77" s="354"/>
      <c r="KR77" s="354"/>
      <c r="KS77" s="354"/>
      <c r="KT77" s="354"/>
      <c r="KU77" s="354"/>
      <c r="KV77" s="51"/>
      <c r="KW77" s="47"/>
      <c r="KX77" s="47"/>
      <c r="KY77" s="47"/>
      <c r="KZ77" s="47"/>
      <c r="LA77" s="47">
        <v>48</v>
      </c>
      <c r="LB77" s="47"/>
      <c r="LC77" s="47"/>
      <c r="LD77" s="361">
        <v>10</v>
      </c>
      <c r="LE77" s="361">
        <v>112</v>
      </c>
      <c r="LF77" s="361"/>
      <c r="LG77" s="361"/>
      <c r="LH77" s="361"/>
      <c r="LI77" s="361"/>
      <c r="LJ77" s="361"/>
      <c r="LK77" s="361"/>
      <c r="LL77" s="361"/>
      <c r="LM77" s="361"/>
      <c r="LN77" s="361"/>
      <c r="LO77" s="361"/>
      <c r="LP77" s="361"/>
      <c r="LQ77" s="354"/>
      <c r="LR77" s="354"/>
      <c r="LS77" s="354"/>
      <c r="LT77" s="354"/>
      <c r="LU77" s="354"/>
      <c r="LV77" s="354"/>
      <c r="LW77" s="51"/>
      <c r="LX77" s="354"/>
      <c r="LY77" s="354"/>
      <c r="LZ77" s="354"/>
      <c r="MA77" s="354"/>
      <c r="MB77" s="363"/>
      <c r="MC77" s="363"/>
      <c r="MD77" s="354"/>
      <c r="ME77" s="354"/>
      <c r="MF77" s="354"/>
      <c r="MG77" s="354"/>
      <c r="MH77" s="354"/>
      <c r="MI77" s="354"/>
      <c r="MJ77" s="354"/>
      <c r="MK77" s="354"/>
      <c r="ML77" s="354"/>
      <c r="MM77" s="354"/>
      <c r="MN77" s="354"/>
      <c r="MO77" s="354"/>
      <c r="MP77" s="354"/>
      <c r="MQ77" s="354"/>
      <c r="MR77" s="354"/>
      <c r="MS77" s="51"/>
      <c r="MT77" s="364">
        <f t="shared" si="53"/>
        <v>5250</v>
      </c>
      <c r="MU77" s="365">
        <f t="shared" si="54"/>
        <v>426</v>
      </c>
      <c r="MV77" s="366">
        <f t="shared" si="55"/>
        <v>5676</v>
      </c>
      <c r="MW77" s="365">
        <v>1750</v>
      </c>
      <c r="MX77" s="365"/>
      <c r="MY77" s="54"/>
      <c r="MZ77" s="708">
        <v>9.99</v>
      </c>
      <c r="NA77" s="708">
        <v>2.6</v>
      </c>
      <c r="NB77" s="709">
        <f t="shared" si="56"/>
        <v>14757.6</v>
      </c>
      <c r="NC77" s="710"/>
      <c r="ND77" s="710">
        <v>12.7</v>
      </c>
      <c r="NE77" s="738">
        <f t="shared" si="44"/>
        <v>0.270952927669346</v>
      </c>
      <c r="NF77" s="739"/>
      <c r="NG77" s="739">
        <v>5000</v>
      </c>
      <c r="NH77" s="739">
        <v>12.53</v>
      </c>
      <c r="NI77" s="740">
        <f t="shared" si="57"/>
        <v>159308.8</v>
      </c>
      <c r="NJ77" s="738">
        <f t="shared" ref="NJ77:NJ84" si="82">1-NH77/6.7/NA77</f>
        <v>0.280711825487945</v>
      </c>
      <c r="NK77" s="741">
        <v>44470</v>
      </c>
      <c r="NL77" s="742">
        <v>44562</v>
      </c>
      <c r="NM77" s="739">
        <f ca="1" t="shared" si="58"/>
        <v>17.1666666666667</v>
      </c>
      <c r="NN77" s="739">
        <f ca="1" t="shared" si="59"/>
        <v>515</v>
      </c>
      <c r="NO77" s="739">
        <v>3200</v>
      </c>
      <c r="NP77" s="739">
        <f t="shared" si="60"/>
        <v>5676</v>
      </c>
      <c r="NQ77" s="761">
        <f t="shared" si="61"/>
        <v>0.721036585365854</v>
      </c>
      <c r="NR77" s="739">
        <f ca="1" t="shared" si="62"/>
        <v>0.511025929434052</v>
      </c>
      <c r="NS77" s="739">
        <f t="shared" si="63"/>
        <v>12544</v>
      </c>
      <c r="NT77" s="739"/>
      <c r="NU77" s="739">
        <f ca="1" t="shared" si="64"/>
        <v>330.640776699029</v>
      </c>
      <c r="NV77" s="769">
        <f ca="1" t="shared" si="65"/>
        <v>11.021359223301</v>
      </c>
      <c r="NW77" s="769">
        <f ca="1" t="shared" si="66"/>
        <v>1138.15362931642</v>
      </c>
      <c r="NX77" s="739"/>
      <c r="NY77" s="739"/>
      <c r="NZ77" s="739"/>
      <c r="OA77" s="739"/>
      <c r="OB77" s="739"/>
      <c r="OC77" s="739"/>
      <c r="OD77" s="739"/>
      <c r="OE77" s="743">
        <f t="shared" si="67"/>
        <v>258</v>
      </c>
      <c r="OF77" s="743">
        <f t="shared" si="68"/>
        <v>288</v>
      </c>
      <c r="OG77" s="743">
        <f t="shared" si="69"/>
        <v>1386</v>
      </c>
      <c r="OH77" s="743">
        <f t="shared" si="70"/>
        <v>144</v>
      </c>
      <c r="OI77" s="743">
        <f t="shared" si="71"/>
        <v>1680</v>
      </c>
      <c r="OJ77" s="739">
        <f t="shared" si="72"/>
        <v>880</v>
      </c>
      <c r="OK77" s="739">
        <f t="shared" si="73"/>
        <v>48</v>
      </c>
      <c r="OL77" s="739">
        <f t="shared" si="74"/>
        <v>192</v>
      </c>
      <c r="OM77" s="739">
        <f t="shared" si="75"/>
        <v>32</v>
      </c>
      <c r="ON77" s="739">
        <f t="shared" si="76"/>
        <v>16</v>
      </c>
      <c r="OO77" s="739">
        <f t="shared" si="77"/>
        <v>640</v>
      </c>
      <c r="OP77" s="739"/>
      <c r="OQ77" s="739">
        <f t="shared" si="78"/>
        <v>64</v>
      </c>
      <c r="OR77" s="739">
        <f t="shared" si="79"/>
        <v>5628</v>
      </c>
      <c r="OS77" s="739">
        <f t="shared" si="80"/>
        <v>0</v>
      </c>
      <c r="OT77" s="739">
        <f t="shared" si="81"/>
        <v>-48</v>
      </c>
      <c r="OU77" s="739"/>
      <c r="OV77" s="739"/>
      <c r="OW77" s="739"/>
      <c r="OX77" s="739"/>
      <c r="OY77" s="739"/>
      <c r="OZ77" s="739"/>
      <c r="PA77" s="739"/>
      <c r="PB77" s="739"/>
      <c r="PC77" s="739"/>
      <c r="PD77" s="739"/>
      <c r="PE77" s="739"/>
      <c r="PF77" s="739"/>
      <c r="PG77" s="739"/>
      <c r="PI77" s="28">
        <v>0</v>
      </c>
      <c r="PJ77" s="28">
        <v>0</v>
      </c>
      <c r="PK77" s="28">
        <v>0</v>
      </c>
      <c r="PL77" s="28">
        <v>0</v>
      </c>
      <c r="PM77" s="28">
        <v>0</v>
      </c>
      <c r="PN77" s="28">
        <v>0</v>
      </c>
      <c r="PO77" s="28">
        <v>0</v>
      </c>
      <c r="PP77" s="28">
        <v>0</v>
      </c>
      <c r="PQ77" s="28">
        <v>0</v>
      </c>
      <c r="PR77" s="28">
        <v>208</v>
      </c>
      <c r="PS77" s="28">
        <v>1056</v>
      </c>
      <c r="PT77" s="28">
        <v>752</v>
      </c>
      <c r="PU77" s="28">
        <v>38</v>
      </c>
      <c r="PV77" s="28">
        <v>2054</v>
      </c>
      <c r="PW77" s="28">
        <v>304</v>
      </c>
    </row>
    <row r="78" s="28" customFormat="1" customHeight="1" spans="1:423">
      <c r="A78" s="791" t="s">
        <v>1667</v>
      </c>
      <c r="B78" s="343" t="s">
        <v>1668</v>
      </c>
      <c r="C78" s="95" t="s">
        <v>2075</v>
      </c>
      <c r="D78" s="95" t="s">
        <v>2079</v>
      </c>
      <c r="E78" s="417" t="s">
        <v>1396</v>
      </c>
      <c r="F78" s="102" t="s">
        <v>2080</v>
      </c>
      <c r="G78" s="416" t="s">
        <v>3792</v>
      </c>
      <c r="H78" s="98" t="s">
        <v>2715</v>
      </c>
      <c r="I78" s="99"/>
      <c r="J78" s="114"/>
      <c r="K78" s="456"/>
      <c r="L78" s="150">
        <f t="shared" si="48"/>
        <v>3413</v>
      </c>
      <c r="M78" s="151">
        <f t="shared" si="49"/>
        <v>3413</v>
      </c>
      <c r="N78" s="455"/>
      <c r="O78" s="37"/>
      <c r="P78" s="36"/>
      <c r="Q78" s="33">
        <f t="shared" si="50"/>
        <v>0</v>
      </c>
      <c r="R78" s="34">
        <f t="shared" si="51"/>
        <v>5000</v>
      </c>
      <c r="S78" s="346"/>
      <c r="T78" s="346"/>
      <c r="U78" s="346"/>
      <c r="V78" s="346"/>
      <c r="W78" s="346"/>
      <c r="X78" s="347"/>
      <c r="Y78" s="348"/>
      <c r="Z78" s="348"/>
      <c r="AA78" s="348"/>
      <c r="AB78" s="348">
        <v>5000</v>
      </c>
      <c r="AC78" s="506"/>
      <c r="AD78" s="348"/>
      <c r="AE78" s="348"/>
      <c r="AF78" s="346"/>
      <c r="AG78" s="346"/>
      <c r="AH78" s="346"/>
      <c r="AI78" s="346"/>
      <c r="AJ78" s="346"/>
      <c r="AK78" s="346"/>
      <c r="AL78" s="346"/>
      <c r="AM78" s="346"/>
      <c r="AN78" s="346"/>
      <c r="AO78" s="346"/>
      <c r="AP78" s="346"/>
      <c r="AQ78" s="346"/>
      <c r="AR78" s="346"/>
      <c r="AS78" s="346"/>
      <c r="AT78" s="346"/>
      <c r="AU78" s="346"/>
      <c r="AV78" s="346"/>
      <c r="AW78" s="346"/>
      <c r="AX78" s="346"/>
      <c r="AY78" s="349"/>
      <c r="AZ78" s="48"/>
      <c r="BA78" s="48"/>
      <c r="BB78" s="48"/>
      <c r="BC78" s="48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>
        <v>10</v>
      </c>
      <c r="BO78" s="47"/>
      <c r="BP78" s="47"/>
      <c r="BQ78" s="47"/>
      <c r="BR78" s="47"/>
      <c r="BS78" s="354"/>
      <c r="BT78" s="354"/>
      <c r="BU78" s="354"/>
      <c r="BV78" s="354">
        <v>15</v>
      </c>
      <c r="BW78" s="354"/>
      <c r="BX78" s="354"/>
      <c r="BY78" s="354">
        <v>16</v>
      </c>
      <c r="BZ78" s="354"/>
      <c r="CA78" s="354"/>
      <c r="CB78" s="354"/>
      <c r="CC78" s="354"/>
      <c r="CD78" s="354"/>
      <c r="CE78" s="354"/>
      <c r="CF78" s="354"/>
      <c r="CG78" s="354"/>
      <c r="CH78" s="354"/>
      <c r="CI78" s="354"/>
      <c r="CJ78" s="354"/>
      <c r="CK78" s="354"/>
      <c r="CL78" s="354"/>
      <c r="CM78" s="354"/>
      <c r="CN78" s="354"/>
      <c r="CO78" s="354"/>
      <c r="CP78" s="358"/>
      <c r="CQ78" s="48"/>
      <c r="CR78" s="354"/>
      <c r="CS78" s="354"/>
      <c r="CT78" s="355"/>
      <c r="CU78" s="354"/>
      <c r="CV78" s="354"/>
      <c r="CW78" s="354"/>
      <c r="CX78" s="354">
        <v>16</v>
      </c>
      <c r="CY78" s="354"/>
      <c r="CZ78" s="354"/>
      <c r="DA78" s="356">
        <v>-11</v>
      </c>
      <c r="DB78" s="354"/>
      <c r="DC78" s="354"/>
      <c r="DD78" s="354"/>
      <c r="DE78" s="354"/>
      <c r="DF78" s="354">
        <v>3</v>
      </c>
      <c r="DG78" s="354"/>
      <c r="DH78" s="354"/>
      <c r="DI78" s="354"/>
      <c r="DJ78" s="354"/>
      <c r="DK78" s="354"/>
      <c r="DL78" s="354"/>
      <c r="DM78" s="354"/>
      <c r="DN78" s="354"/>
      <c r="DO78" s="354"/>
      <c r="DP78" s="354"/>
      <c r="DQ78" s="354"/>
      <c r="DR78" s="354"/>
      <c r="DS78" s="354"/>
      <c r="DT78" s="354"/>
      <c r="DU78" s="354">
        <v>2</v>
      </c>
      <c r="DV78" s="354"/>
      <c r="DW78" s="354"/>
      <c r="DX78" s="354"/>
      <c r="DY78" s="354"/>
      <c r="DZ78" s="357"/>
      <c r="EA78" s="356"/>
      <c r="EB78" s="356"/>
      <c r="EC78" s="356"/>
      <c r="ED78" s="356"/>
      <c r="EE78" s="358"/>
      <c r="EF78" s="48"/>
      <c r="EG78" s="46"/>
      <c r="EH78" s="46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8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>
        <v>304</v>
      </c>
      <c r="FO78" s="47"/>
      <c r="FP78" s="47"/>
      <c r="FQ78" s="354"/>
      <c r="FR78" s="354"/>
      <c r="FS78" s="354"/>
      <c r="FT78" s="354"/>
      <c r="FU78" s="354"/>
      <c r="FV78" s="354"/>
      <c r="FW78" s="354"/>
      <c r="FX78" s="354"/>
      <c r="FY78" s="354"/>
      <c r="FZ78" s="354"/>
      <c r="GA78" s="354"/>
      <c r="GB78" s="354"/>
      <c r="GC78" s="354"/>
      <c r="GD78" s="354"/>
      <c r="GE78" s="354">
        <v>240</v>
      </c>
      <c r="GF78" s="354"/>
      <c r="GG78" s="354"/>
      <c r="GH78" s="354"/>
      <c r="GI78" s="354"/>
      <c r="GJ78" s="354"/>
      <c r="GK78" s="354"/>
      <c r="GL78" s="354">
        <v>192</v>
      </c>
      <c r="GM78" s="354"/>
      <c r="GN78" s="354"/>
      <c r="GO78" s="354"/>
      <c r="GP78" s="354"/>
      <c r="GQ78" s="354"/>
      <c r="GR78" s="354"/>
      <c r="GS78" s="354"/>
      <c r="GT78" s="354"/>
      <c r="GU78" s="354"/>
      <c r="GV78" s="354"/>
      <c r="GW78" s="354"/>
      <c r="GX78" s="354"/>
      <c r="GY78" s="354"/>
      <c r="GZ78" s="354"/>
      <c r="HA78" s="354"/>
      <c r="HB78" s="354"/>
      <c r="HC78" s="354"/>
      <c r="HD78" s="354"/>
      <c r="HE78" s="354"/>
      <c r="HF78" s="354"/>
      <c r="HG78" s="354"/>
      <c r="HH78" s="354"/>
      <c r="HI78" s="354"/>
      <c r="HJ78" s="354">
        <v>160</v>
      </c>
      <c r="HK78" s="354"/>
      <c r="HL78" s="354">
        <v>64</v>
      </c>
      <c r="HM78" s="354"/>
      <c r="HN78" s="354"/>
      <c r="HO78" s="354"/>
      <c r="HP78" s="354"/>
      <c r="HQ78" s="354"/>
      <c r="HR78" s="354"/>
      <c r="HS78" s="354"/>
      <c r="HT78" s="354"/>
      <c r="HU78" s="354"/>
      <c r="HV78" s="354"/>
      <c r="HW78" s="354"/>
      <c r="HX78" s="354"/>
      <c r="HY78" s="354"/>
      <c r="HZ78" s="354"/>
      <c r="IA78" s="354"/>
      <c r="IB78" s="354"/>
      <c r="IC78" s="354"/>
      <c r="ID78" s="354">
        <v>80</v>
      </c>
      <c r="IE78" s="354">
        <v>288</v>
      </c>
      <c r="IF78" s="354"/>
      <c r="IG78" s="354"/>
      <c r="IH78" s="354"/>
      <c r="II78" s="354"/>
      <c r="IJ78" s="354"/>
      <c r="IK78" s="354"/>
      <c r="IL78" s="354"/>
      <c r="IM78" s="354"/>
      <c r="IN78" s="354"/>
      <c r="IO78" s="354"/>
      <c r="IP78" s="354">
        <v>48</v>
      </c>
      <c r="IQ78" s="354">
        <v>48</v>
      </c>
      <c r="IR78" s="50"/>
      <c r="IS78" s="47"/>
      <c r="IT78" s="47"/>
      <c r="IU78" s="47"/>
      <c r="IV78" s="47"/>
      <c r="IW78" s="47"/>
      <c r="IX78" s="47"/>
      <c r="IY78" s="47"/>
      <c r="IZ78" s="47"/>
      <c r="JA78" s="47"/>
      <c r="JB78" s="47"/>
      <c r="JC78" s="47"/>
      <c r="JD78" s="47"/>
      <c r="JE78" s="47"/>
      <c r="JF78" s="47"/>
      <c r="JG78" s="47"/>
      <c r="JH78" s="47"/>
      <c r="JI78" s="47"/>
      <c r="JJ78" s="47"/>
      <c r="JK78" s="47"/>
      <c r="JL78" s="354"/>
      <c r="JM78" s="354"/>
      <c r="JN78" s="354"/>
      <c r="JO78" s="354"/>
      <c r="JP78" s="354"/>
      <c r="JQ78" s="354"/>
      <c r="JR78" s="354"/>
      <c r="JS78" s="354"/>
      <c r="JT78" s="354"/>
      <c r="JU78" s="354"/>
      <c r="JV78" s="354"/>
      <c r="JW78" s="354"/>
      <c r="JX78" s="354"/>
      <c r="JY78" s="354"/>
      <c r="JZ78" s="354"/>
      <c r="KA78" s="354"/>
      <c r="KB78" s="354"/>
      <c r="KC78" s="354"/>
      <c r="KD78" s="354"/>
      <c r="KE78" s="354"/>
      <c r="KF78" s="354"/>
      <c r="KG78" s="354"/>
      <c r="KH78" s="354"/>
      <c r="KI78" s="354"/>
      <c r="KJ78" s="354"/>
      <c r="KK78" s="354"/>
      <c r="KL78" s="354"/>
      <c r="KM78" s="354">
        <v>48</v>
      </c>
      <c r="KN78" s="354"/>
      <c r="KO78" s="354"/>
      <c r="KP78" s="354"/>
      <c r="KQ78" s="354"/>
      <c r="KR78" s="354"/>
      <c r="KS78" s="354"/>
      <c r="KT78" s="354"/>
      <c r="KU78" s="354"/>
      <c r="KV78" s="51"/>
      <c r="KW78" s="47"/>
      <c r="KX78" s="47"/>
      <c r="KY78" s="47"/>
      <c r="KZ78" s="47"/>
      <c r="LA78" s="47"/>
      <c r="LB78" s="47"/>
      <c r="LC78" s="47"/>
      <c r="LD78" s="361"/>
      <c r="LE78" s="361"/>
      <c r="LF78" s="361"/>
      <c r="LG78" s="361"/>
      <c r="LH78" s="361"/>
      <c r="LI78" s="361">
        <v>64</v>
      </c>
      <c r="LJ78" s="361"/>
      <c r="LK78" s="361"/>
      <c r="LL78" s="361"/>
      <c r="LM78" s="361"/>
      <c r="LN78" s="361"/>
      <c r="LO78" s="361"/>
      <c r="LP78" s="361"/>
      <c r="LQ78" s="354"/>
      <c r="LR78" s="354"/>
      <c r="LS78" s="354"/>
      <c r="LT78" s="354"/>
      <c r="LU78" s="354"/>
      <c r="LV78" s="354"/>
      <c r="LW78" s="51"/>
      <c r="LX78" s="354"/>
      <c r="LY78" s="354"/>
      <c r="LZ78" s="354"/>
      <c r="MA78" s="354"/>
      <c r="MB78" s="363"/>
      <c r="MC78" s="363"/>
      <c r="MD78" s="354"/>
      <c r="ME78" s="354"/>
      <c r="MF78" s="354"/>
      <c r="MG78" s="354"/>
      <c r="MH78" s="354"/>
      <c r="MI78" s="354"/>
      <c r="MJ78" s="354"/>
      <c r="MK78" s="354"/>
      <c r="ML78" s="354"/>
      <c r="MM78" s="354"/>
      <c r="MN78" s="354"/>
      <c r="MO78" s="354"/>
      <c r="MP78" s="354"/>
      <c r="MQ78" s="354"/>
      <c r="MR78" s="354"/>
      <c r="MS78" s="51"/>
      <c r="MT78" s="364">
        <f t="shared" si="53"/>
        <v>1424</v>
      </c>
      <c r="MU78" s="365">
        <f t="shared" si="54"/>
        <v>112</v>
      </c>
      <c r="MV78" s="366">
        <f t="shared" si="55"/>
        <v>1536</v>
      </c>
      <c r="MW78" s="365"/>
      <c r="MX78" s="365"/>
      <c r="MY78" s="54"/>
      <c r="MZ78" s="709">
        <v>9.99</v>
      </c>
      <c r="NA78" s="709">
        <v>2.6</v>
      </c>
      <c r="NB78" s="709">
        <f t="shared" si="56"/>
        <v>3993.6</v>
      </c>
      <c r="NC78" s="711"/>
      <c r="ND78" s="711">
        <v>12.7</v>
      </c>
      <c r="NE78" s="738">
        <f t="shared" si="44"/>
        <v>0.270952927669346</v>
      </c>
      <c r="NF78" s="743"/>
      <c r="NG78" s="743">
        <v>5000</v>
      </c>
      <c r="NH78" s="743">
        <v>12.53</v>
      </c>
      <c r="NI78" s="740">
        <f t="shared" si="57"/>
        <v>43345.1</v>
      </c>
      <c r="NJ78" s="738">
        <f t="shared" si="82"/>
        <v>0.280711825487945</v>
      </c>
      <c r="NK78" s="745">
        <v>44652</v>
      </c>
      <c r="NL78" s="746">
        <v>44652</v>
      </c>
      <c r="NM78" s="739">
        <f ca="1" t="shared" si="58"/>
        <v>14.1666666666667</v>
      </c>
      <c r="NN78" s="739">
        <f ca="1" t="shared" si="59"/>
        <v>425</v>
      </c>
      <c r="NO78" s="743">
        <v>0</v>
      </c>
      <c r="NP78" s="739">
        <f t="shared" si="60"/>
        <v>1536</v>
      </c>
      <c r="NQ78" s="761">
        <f t="shared" si="61"/>
        <v>0.900087899208907</v>
      </c>
      <c r="NR78" s="739">
        <f ca="1" t="shared" si="62"/>
        <v>0.773016666379414</v>
      </c>
      <c r="NS78" s="739">
        <f t="shared" si="63"/>
        <v>3413</v>
      </c>
      <c r="NT78" s="743"/>
      <c r="NU78" s="739">
        <f ca="1" t="shared" si="64"/>
        <v>108.423529411765</v>
      </c>
      <c r="NV78" s="769">
        <f ca="1" t="shared" si="65"/>
        <v>3.61411764705882</v>
      </c>
      <c r="NW78" s="769">
        <f ca="1" t="shared" si="66"/>
        <v>944.352213541667</v>
      </c>
      <c r="NX78" s="743"/>
      <c r="NY78" s="743"/>
      <c r="NZ78" s="743"/>
      <c r="OA78" s="743"/>
      <c r="OB78" s="743"/>
      <c r="OC78" s="743"/>
      <c r="OD78" s="743"/>
      <c r="OE78" s="743">
        <f t="shared" si="67"/>
        <v>0</v>
      </c>
      <c r="OF78" s="743">
        <f t="shared" si="68"/>
        <v>0</v>
      </c>
      <c r="OG78" s="743">
        <f t="shared" si="69"/>
        <v>0</v>
      </c>
      <c r="OH78" s="743">
        <f t="shared" si="70"/>
        <v>0</v>
      </c>
      <c r="OI78" s="743">
        <f t="shared" si="71"/>
        <v>0</v>
      </c>
      <c r="OJ78" s="739">
        <f t="shared" si="72"/>
        <v>240</v>
      </c>
      <c r="OK78" s="739">
        <f t="shared" si="73"/>
        <v>64</v>
      </c>
      <c r="OL78" s="739">
        <f t="shared" si="74"/>
        <v>496</v>
      </c>
      <c r="OM78" s="739">
        <f t="shared" si="75"/>
        <v>0</v>
      </c>
      <c r="ON78" s="739">
        <f t="shared" si="76"/>
        <v>64</v>
      </c>
      <c r="OO78" s="739">
        <f t="shared" si="77"/>
        <v>208</v>
      </c>
      <c r="OP78" s="739"/>
      <c r="OQ78" s="739">
        <f t="shared" si="78"/>
        <v>368</v>
      </c>
      <c r="OR78" s="739">
        <f t="shared" si="79"/>
        <v>1440</v>
      </c>
      <c r="OS78" s="739">
        <f t="shared" si="80"/>
        <v>0</v>
      </c>
      <c r="OT78" s="739">
        <f t="shared" si="81"/>
        <v>-96</v>
      </c>
      <c r="OU78" s="743"/>
      <c r="OV78" s="743"/>
      <c r="OW78" s="743"/>
      <c r="OX78" s="743"/>
      <c r="OY78" s="743"/>
      <c r="OZ78" s="743"/>
      <c r="PA78" s="743"/>
      <c r="PB78" s="743"/>
      <c r="PC78" s="743"/>
      <c r="PD78" s="743"/>
      <c r="PE78" s="743"/>
      <c r="PF78" s="743"/>
      <c r="PG78" s="743"/>
    </row>
    <row r="79" s="28" customFormat="1" customHeight="1" spans="1:423">
      <c r="A79" s="791" t="s">
        <v>1667</v>
      </c>
      <c r="B79" s="343" t="s">
        <v>1626</v>
      </c>
      <c r="C79" s="95" t="s">
        <v>2075</v>
      </c>
      <c r="D79" s="95" t="s">
        <v>2079</v>
      </c>
      <c r="E79" s="417" t="s">
        <v>1396</v>
      </c>
      <c r="F79" s="104" t="s">
        <v>2083</v>
      </c>
      <c r="G79" s="792" t="s">
        <v>3793</v>
      </c>
      <c r="H79" s="113" t="s">
        <v>3091</v>
      </c>
      <c r="I79" s="99"/>
      <c r="J79" s="100"/>
      <c r="K79" s="454"/>
      <c r="L79" s="150">
        <f t="shared" si="48"/>
        <v>4084</v>
      </c>
      <c r="M79" s="151">
        <f t="shared" si="49"/>
        <v>4084</v>
      </c>
      <c r="N79" s="455"/>
      <c r="O79" s="37"/>
      <c r="P79" s="36"/>
      <c r="Q79" s="33">
        <f t="shared" si="50"/>
        <v>0</v>
      </c>
      <c r="R79" s="34">
        <f t="shared" si="51"/>
        <v>5000</v>
      </c>
      <c r="S79" s="346"/>
      <c r="T79" s="346"/>
      <c r="U79" s="346"/>
      <c r="V79" s="346"/>
      <c r="W79" s="346"/>
      <c r="X79" s="347"/>
      <c r="Y79" s="348"/>
      <c r="Z79" s="348"/>
      <c r="AA79" s="348"/>
      <c r="AB79" s="348"/>
      <c r="AC79" s="506"/>
      <c r="AD79" s="348"/>
      <c r="AE79" s="348"/>
      <c r="AF79" s="346"/>
      <c r="AG79" s="346"/>
      <c r="AH79" s="346"/>
      <c r="AI79" s="346"/>
      <c r="AJ79" s="346"/>
      <c r="AK79" s="346"/>
      <c r="AL79" s="346"/>
      <c r="AM79" s="346"/>
      <c r="AN79" s="346"/>
      <c r="AO79" s="346"/>
      <c r="AP79" s="346">
        <v>5000</v>
      </c>
      <c r="AQ79" s="346"/>
      <c r="AR79" s="346"/>
      <c r="AS79" s="346"/>
      <c r="AT79" s="346"/>
      <c r="AU79" s="346"/>
      <c r="AV79" s="346"/>
      <c r="AW79" s="346"/>
      <c r="AX79" s="346"/>
      <c r="AY79" s="349"/>
      <c r="AZ79" s="48"/>
      <c r="BA79" s="48"/>
      <c r="BB79" s="48"/>
      <c r="BC79" s="48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354"/>
      <c r="BT79" s="354"/>
      <c r="BU79" s="354"/>
      <c r="BV79" s="354"/>
      <c r="BW79" s="354"/>
      <c r="BX79" s="354"/>
      <c r="BY79" s="354"/>
      <c r="BZ79" s="354"/>
      <c r="CA79" s="354"/>
      <c r="CB79" s="354"/>
      <c r="CC79" s="354"/>
      <c r="CD79" s="354"/>
      <c r="CE79" s="354"/>
      <c r="CF79" s="354"/>
      <c r="CG79" s="354">
        <v>16</v>
      </c>
      <c r="CH79" s="354"/>
      <c r="CI79" s="354">
        <v>16</v>
      </c>
      <c r="CJ79" s="354"/>
      <c r="CK79" s="354"/>
      <c r="CL79" s="354"/>
      <c r="CM79" s="354"/>
      <c r="CN79" s="354"/>
      <c r="CO79" s="354"/>
      <c r="CP79" s="358"/>
      <c r="CQ79" s="48"/>
      <c r="CR79" s="354"/>
      <c r="CS79" s="354"/>
      <c r="CT79" s="355"/>
      <c r="CU79" s="354"/>
      <c r="CV79" s="354"/>
      <c r="CW79" s="354"/>
      <c r="CX79" s="354"/>
      <c r="CY79" s="354"/>
      <c r="CZ79" s="354"/>
      <c r="DA79" s="356"/>
      <c r="DB79" s="354"/>
      <c r="DC79" s="354"/>
      <c r="DD79" s="354"/>
      <c r="DE79" s="354"/>
      <c r="DF79" s="354"/>
      <c r="DG79" s="354"/>
      <c r="DH79" s="354"/>
      <c r="DI79" s="354"/>
      <c r="DJ79" s="354"/>
      <c r="DK79" s="354"/>
      <c r="DL79" s="354"/>
      <c r="DM79" s="354"/>
      <c r="DN79" s="354"/>
      <c r="DO79" s="354"/>
      <c r="DP79" s="354"/>
      <c r="DQ79" s="354"/>
      <c r="DR79" s="354"/>
      <c r="DS79" s="354"/>
      <c r="DT79" s="354"/>
      <c r="DU79" s="354">
        <v>4</v>
      </c>
      <c r="DV79" s="354"/>
      <c r="DW79" s="354"/>
      <c r="DX79" s="354"/>
      <c r="DY79" s="354"/>
      <c r="DZ79" s="357"/>
      <c r="EA79" s="356"/>
      <c r="EB79" s="356"/>
      <c r="EC79" s="356"/>
      <c r="ED79" s="356"/>
      <c r="EE79" s="358"/>
      <c r="EF79" s="48"/>
      <c r="EG79" s="46"/>
      <c r="EH79" s="46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8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354"/>
      <c r="FR79" s="354"/>
      <c r="FS79" s="354"/>
      <c r="FT79" s="354"/>
      <c r="FU79" s="354"/>
      <c r="FV79" s="354"/>
      <c r="FW79" s="354"/>
      <c r="FX79" s="354"/>
      <c r="FY79" s="354"/>
      <c r="FZ79" s="354"/>
      <c r="GA79" s="354"/>
      <c r="GB79" s="354"/>
      <c r="GC79" s="354"/>
      <c r="GD79" s="354"/>
      <c r="GE79" s="354"/>
      <c r="GF79" s="354"/>
      <c r="GG79" s="354"/>
      <c r="GH79" s="354"/>
      <c r="GI79" s="354"/>
      <c r="GJ79" s="354"/>
      <c r="GK79" s="354"/>
      <c r="GL79" s="354"/>
      <c r="GM79" s="354"/>
      <c r="GN79" s="354"/>
      <c r="GO79" s="354"/>
      <c r="GP79" s="354"/>
      <c r="GQ79" s="354"/>
      <c r="GR79" s="354"/>
      <c r="GS79" s="354"/>
      <c r="GT79" s="354"/>
      <c r="GU79" s="354"/>
      <c r="GV79" s="354"/>
      <c r="GW79" s="354"/>
      <c r="GX79" s="354"/>
      <c r="GY79" s="354"/>
      <c r="GZ79" s="354"/>
      <c r="HA79" s="354"/>
      <c r="HB79" s="354"/>
      <c r="HC79" s="354"/>
      <c r="HD79" s="354"/>
      <c r="HE79" s="354">
        <v>208</v>
      </c>
      <c r="HF79" s="354"/>
      <c r="HG79" s="354"/>
      <c r="HH79" s="354"/>
      <c r="HI79" s="354"/>
      <c r="HJ79" s="354">
        <v>160</v>
      </c>
      <c r="HK79" s="354"/>
      <c r="HL79" s="354">
        <v>64</v>
      </c>
      <c r="HM79" s="354"/>
      <c r="HN79" s="354"/>
      <c r="HO79" s="354"/>
      <c r="HP79" s="354"/>
      <c r="HQ79" s="354"/>
      <c r="HR79" s="354"/>
      <c r="HS79" s="354"/>
      <c r="HT79" s="354"/>
      <c r="HU79" s="354"/>
      <c r="HV79" s="354"/>
      <c r="HW79" s="354"/>
      <c r="HX79" s="354"/>
      <c r="HY79" s="354"/>
      <c r="HZ79" s="354"/>
      <c r="IA79" s="354"/>
      <c r="IB79" s="354"/>
      <c r="IC79" s="354"/>
      <c r="ID79" s="354">
        <v>80</v>
      </c>
      <c r="IE79" s="354">
        <v>288</v>
      </c>
      <c r="IF79" s="354"/>
      <c r="IG79" s="354"/>
      <c r="IH79" s="354"/>
      <c r="II79" s="354"/>
      <c r="IJ79" s="354"/>
      <c r="IK79" s="354"/>
      <c r="IL79" s="354"/>
      <c r="IM79" s="354"/>
      <c r="IN79" s="354"/>
      <c r="IO79" s="354"/>
      <c r="IP79" s="354"/>
      <c r="IQ79" s="354">
        <v>48</v>
      </c>
      <c r="IR79" s="50"/>
      <c r="IS79" s="47"/>
      <c r="IT79" s="47"/>
      <c r="IU79" s="47"/>
      <c r="IV79" s="47"/>
      <c r="IW79" s="47"/>
      <c r="IX79" s="47"/>
      <c r="IY79" s="47"/>
      <c r="IZ79" s="47"/>
      <c r="JA79" s="47"/>
      <c r="JB79" s="47"/>
      <c r="JC79" s="47"/>
      <c r="JD79" s="47"/>
      <c r="JE79" s="47"/>
      <c r="JF79" s="47"/>
      <c r="JG79" s="47"/>
      <c r="JH79" s="47"/>
      <c r="JI79" s="47"/>
      <c r="JJ79" s="47"/>
      <c r="JK79" s="47"/>
      <c r="JL79" s="354"/>
      <c r="JM79" s="354"/>
      <c r="JN79" s="354"/>
      <c r="JO79" s="354"/>
      <c r="JP79" s="354"/>
      <c r="JQ79" s="354"/>
      <c r="JR79" s="354"/>
      <c r="JS79" s="354"/>
      <c r="JT79" s="354"/>
      <c r="JU79" s="354"/>
      <c r="JV79" s="354"/>
      <c r="JW79" s="354"/>
      <c r="JX79" s="354"/>
      <c r="JY79" s="354"/>
      <c r="JZ79" s="354"/>
      <c r="KA79" s="354"/>
      <c r="KB79" s="354"/>
      <c r="KC79" s="354"/>
      <c r="KD79" s="354"/>
      <c r="KE79" s="354"/>
      <c r="KF79" s="354"/>
      <c r="KG79" s="354"/>
      <c r="KH79" s="354"/>
      <c r="KI79" s="354"/>
      <c r="KJ79" s="354"/>
      <c r="KK79" s="354"/>
      <c r="KL79" s="354"/>
      <c r="KM79" s="354"/>
      <c r="KN79" s="354"/>
      <c r="KO79" s="354"/>
      <c r="KP79" s="354"/>
      <c r="KQ79" s="354"/>
      <c r="KR79" s="354"/>
      <c r="KS79" s="354"/>
      <c r="KT79" s="354"/>
      <c r="KU79" s="354"/>
      <c r="KV79" s="51"/>
      <c r="KW79" s="47"/>
      <c r="KX79" s="47"/>
      <c r="KY79" s="47"/>
      <c r="KZ79" s="47"/>
      <c r="LA79" s="47"/>
      <c r="LB79" s="47"/>
      <c r="LC79" s="47"/>
      <c r="LD79" s="361"/>
      <c r="LE79" s="361"/>
      <c r="LF79" s="361"/>
      <c r="LG79" s="361"/>
      <c r="LH79" s="361"/>
      <c r="LI79" s="361"/>
      <c r="LJ79" s="361"/>
      <c r="LK79" s="361"/>
      <c r="LL79" s="361"/>
      <c r="LM79" s="361"/>
      <c r="LN79" s="361"/>
      <c r="LO79" s="361"/>
      <c r="LP79" s="361"/>
      <c r="LQ79" s="354"/>
      <c r="LR79" s="354">
        <v>32</v>
      </c>
      <c r="LS79" s="354"/>
      <c r="LT79" s="354"/>
      <c r="LU79" s="354"/>
      <c r="LV79" s="354"/>
      <c r="LW79" s="51"/>
      <c r="LX79" s="354"/>
      <c r="LY79" s="354"/>
      <c r="LZ79" s="354"/>
      <c r="MA79" s="354"/>
      <c r="MB79" s="363"/>
      <c r="MC79" s="363"/>
      <c r="MD79" s="354"/>
      <c r="ME79" s="354"/>
      <c r="MF79" s="354"/>
      <c r="MG79" s="354"/>
      <c r="MH79" s="354"/>
      <c r="MI79" s="354"/>
      <c r="MJ79" s="354"/>
      <c r="MK79" s="354"/>
      <c r="ML79" s="354"/>
      <c r="MM79" s="354"/>
      <c r="MN79" s="354"/>
      <c r="MO79" s="354"/>
      <c r="MP79" s="354"/>
      <c r="MQ79" s="354"/>
      <c r="MR79" s="354"/>
      <c r="MS79" s="51"/>
      <c r="MT79" s="364">
        <f t="shared" si="53"/>
        <v>848</v>
      </c>
      <c r="MU79" s="365">
        <f t="shared" si="54"/>
        <v>32</v>
      </c>
      <c r="MV79" s="366">
        <f t="shared" si="55"/>
        <v>880</v>
      </c>
      <c r="MW79" s="365"/>
      <c r="MX79" s="365"/>
      <c r="MY79" s="54"/>
      <c r="MZ79" s="708">
        <v>9.99</v>
      </c>
      <c r="NA79" s="708">
        <v>2.6</v>
      </c>
      <c r="NB79" s="709">
        <f t="shared" si="56"/>
        <v>2288</v>
      </c>
      <c r="NC79" s="710"/>
      <c r="ND79" s="710">
        <v>12.7</v>
      </c>
      <c r="NE79" s="738">
        <f t="shared" si="44"/>
        <v>0.270952927669346</v>
      </c>
      <c r="NF79" s="739"/>
      <c r="NG79" s="739">
        <v>5000</v>
      </c>
      <c r="NH79" s="739"/>
      <c r="NI79" s="740">
        <f t="shared" si="57"/>
        <v>51866.8</v>
      </c>
      <c r="NJ79" s="738"/>
      <c r="NK79" s="741">
        <v>44835</v>
      </c>
      <c r="NL79" s="742">
        <v>44835</v>
      </c>
      <c r="NM79" s="739">
        <f ca="1" t="shared" si="58"/>
        <v>8.06666666666667</v>
      </c>
      <c r="NN79" s="739">
        <f ca="1" t="shared" si="59"/>
        <v>242</v>
      </c>
      <c r="NO79" s="739"/>
      <c r="NP79" s="739">
        <f t="shared" si="60"/>
        <v>880</v>
      </c>
      <c r="NQ79" s="761">
        <f t="shared" si="61"/>
        <v>0.430950048971596</v>
      </c>
      <c r="NR79" s="739">
        <f ca="1" t="shared" si="62"/>
        <v>0.649986644110052</v>
      </c>
      <c r="NS79" s="739">
        <f t="shared" si="63"/>
        <v>4084</v>
      </c>
      <c r="NT79" s="739"/>
      <c r="NU79" s="739">
        <f ca="1" t="shared" si="64"/>
        <v>109.090909090909</v>
      </c>
      <c r="NV79" s="769">
        <f ca="1" t="shared" si="65"/>
        <v>3.63636363636364</v>
      </c>
      <c r="NW79" s="769">
        <f ca="1" t="shared" si="66"/>
        <v>1123.1</v>
      </c>
      <c r="NX79" s="739"/>
      <c r="NY79" s="739"/>
      <c r="NZ79" s="739"/>
      <c r="OA79" s="739"/>
      <c r="OB79" s="739"/>
      <c r="OC79" s="739"/>
      <c r="OD79" s="739"/>
      <c r="OE79" s="743">
        <f t="shared" si="67"/>
        <v>0</v>
      </c>
      <c r="OF79" s="743">
        <f t="shared" si="68"/>
        <v>0</v>
      </c>
      <c r="OG79" s="743">
        <f t="shared" si="69"/>
        <v>0</v>
      </c>
      <c r="OH79" s="743">
        <f t="shared" si="70"/>
        <v>0</v>
      </c>
      <c r="OI79" s="743">
        <f t="shared" si="71"/>
        <v>0</v>
      </c>
      <c r="OJ79" s="739">
        <f t="shared" si="72"/>
        <v>0</v>
      </c>
      <c r="OK79" s="739">
        <f t="shared" si="73"/>
        <v>0</v>
      </c>
      <c r="OL79" s="739">
        <f t="shared" si="74"/>
        <v>0</v>
      </c>
      <c r="OM79" s="739">
        <f t="shared" si="75"/>
        <v>0</v>
      </c>
      <c r="ON79" s="739">
        <f t="shared" si="76"/>
        <v>272</v>
      </c>
      <c r="OO79" s="739">
        <f t="shared" si="77"/>
        <v>192</v>
      </c>
      <c r="OP79" s="739"/>
      <c r="OQ79" s="739">
        <f t="shared" si="78"/>
        <v>368</v>
      </c>
      <c r="OR79" s="739">
        <f t="shared" si="79"/>
        <v>832</v>
      </c>
      <c r="OS79" s="739">
        <f t="shared" si="80"/>
        <v>0</v>
      </c>
      <c r="OT79" s="739">
        <f t="shared" si="81"/>
        <v>-48</v>
      </c>
      <c r="OU79" s="739"/>
      <c r="OV79" s="739"/>
      <c r="OW79" s="739"/>
      <c r="OX79" s="739"/>
      <c r="OY79" s="739"/>
      <c r="OZ79" s="739"/>
      <c r="PA79" s="739"/>
      <c r="PB79" s="739"/>
      <c r="PC79" s="739"/>
      <c r="PD79" s="739"/>
      <c r="PE79" s="739"/>
      <c r="PF79" s="739"/>
      <c r="PG79" s="739"/>
    </row>
    <row r="80" s="28" customFormat="1" customHeight="1" spans="1:439">
      <c r="A80" s="95" t="s">
        <v>1610</v>
      </c>
      <c r="B80" s="343" t="s">
        <v>1682</v>
      </c>
      <c r="C80" s="95" t="s">
        <v>2075</v>
      </c>
      <c r="D80" s="95" t="s">
        <v>2076</v>
      </c>
      <c r="E80" s="417" t="s">
        <v>1396</v>
      </c>
      <c r="F80" s="105" t="s">
        <v>231</v>
      </c>
      <c r="G80" s="112" t="s">
        <v>232</v>
      </c>
      <c r="H80" s="113" t="s">
        <v>3794</v>
      </c>
      <c r="I80" s="99">
        <f>L80-J80</f>
        <v>3974</v>
      </c>
      <c r="J80" s="100">
        <v>6424</v>
      </c>
      <c r="K80" s="454">
        <v>10</v>
      </c>
      <c r="L80" s="150">
        <f t="shared" si="48"/>
        <v>10398</v>
      </c>
      <c r="M80" s="151">
        <f t="shared" si="49"/>
        <v>10398</v>
      </c>
      <c r="N80" s="455"/>
      <c r="O80" s="37">
        <v>2540</v>
      </c>
      <c r="P80" s="36"/>
      <c r="Q80" s="33">
        <f t="shared" si="50"/>
        <v>0</v>
      </c>
      <c r="R80" s="34">
        <f t="shared" si="51"/>
        <v>15000</v>
      </c>
      <c r="S80" s="346"/>
      <c r="T80" s="346"/>
      <c r="U80" s="346"/>
      <c r="V80" s="346"/>
      <c r="W80" s="346"/>
      <c r="X80" s="347"/>
      <c r="Y80" s="348"/>
      <c r="Z80" s="348"/>
      <c r="AA80" s="348"/>
      <c r="AB80" s="348">
        <v>5000</v>
      </c>
      <c r="AC80" s="506"/>
      <c r="AD80" s="348"/>
      <c r="AE80" s="348"/>
      <c r="AF80" s="346"/>
      <c r="AG80" s="346"/>
      <c r="AH80" s="346"/>
      <c r="AI80" s="346"/>
      <c r="AJ80" s="346"/>
      <c r="AK80" s="346">
        <v>10000</v>
      </c>
      <c r="AL80" s="346"/>
      <c r="AM80" s="346"/>
      <c r="AN80" s="346"/>
      <c r="AO80" s="346"/>
      <c r="AP80" s="346"/>
      <c r="AQ80" s="346"/>
      <c r="AR80" s="346"/>
      <c r="AS80" s="346"/>
      <c r="AT80" s="346"/>
      <c r="AU80" s="346"/>
      <c r="AV80" s="346"/>
      <c r="AW80" s="346"/>
      <c r="AX80" s="346"/>
      <c r="AY80" s="349"/>
      <c r="AZ80" s="48"/>
      <c r="BA80" s="48"/>
      <c r="BB80" s="48"/>
      <c r="BC80" s="48"/>
      <c r="BD80" s="47">
        <v>1</v>
      </c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354"/>
      <c r="BT80" s="354"/>
      <c r="BU80" s="354"/>
      <c r="BV80" s="354"/>
      <c r="BW80" s="354"/>
      <c r="BX80" s="354"/>
      <c r="BY80" s="354"/>
      <c r="BZ80" s="354"/>
      <c r="CA80" s="354"/>
      <c r="CB80" s="354"/>
      <c r="CC80" s="354"/>
      <c r="CD80" s="354"/>
      <c r="CE80" s="354"/>
      <c r="CF80" s="354"/>
      <c r="CG80" s="354"/>
      <c r="CH80" s="354"/>
      <c r="CI80" s="354"/>
      <c r="CJ80" s="354"/>
      <c r="CK80" s="354"/>
      <c r="CL80" s="354"/>
      <c r="CM80" s="354"/>
      <c r="CN80" s="354"/>
      <c r="CO80" s="354"/>
      <c r="CP80" s="358"/>
      <c r="CQ80" s="48"/>
      <c r="CR80" s="354"/>
      <c r="CS80" s="354"/>
      <c r="CT80" s="355">
        <v>-27</v>
      </c>
      <c r="CU80" s="354"/>
      <c r="CV80" s="354"/>
      <c r="CW80" s="354"/>
      <c r="CX80" s="354">
        <v>16</v>
      </c>
      <c r="CY80" s="354"/>
      <c r="CZ80" s="354"/>
      <c r="DA80" s="356">
        <v>-15</v>
      </c>
      <c r="DB80" s="354"/>
      <c r="DC80" s="354"/>
      <c r="DD80" s="354"/>
      <c r="DE80" s="354"/>
      <c r="DF80" s="354">
        <v>3</v>
      </c>
      <c r="DG80" s="354"/>
      <c r="DH80" s="354"/>
      <c r="DI80" s="354"/>
      <c r="DJ80" s="354"/>
      <c r="DK80" s="354"/>
      <c r="DL80" s="354"/>
      <c r="DM80" s="354"/>
      <c r="DN80" s="354"/>
      <c r="DO80" s="354"/>
      <c r="DP80" s="354"/>
      <c r="DQ80" s="354"/>
      <c r="DR80" s="354"/>
      <c r="DS80" s="354"/>
      <c r="DT80" s="354"/>
      <c r="DU80" s="354"/>
      <c r="DV80" s="354"/>
      <c r="DW80" s="354"/>
      <c r="DX80" s="354"/>
      <c r="DY80" s="354"/>
      <c r="DZ80" s="357"/>
      <c r="EA80" s="356"/>
      <c r="EB80" s="356"/>
      <c r="EC80" s="356"/>
      <c r="ED80" s="356"/>
      <c r="EE80" s="358"/>
      <c r="EF80" s="48">
        <v>160</v>
      </c>
      <c r="EG80" s="46"/>
      <c r="EH80" s="46"/>
      <c r="EI80" s="47"/>
      <c r="EJ80" s="47"/>
      <c r="EK80" s="47">
        <v>2</v>
      </c>
      <c r="EL80" s="47"/>
      <c r="EM80" s="47"/>
      <c r="EN80" s="47"/>
      <c r="EO80" s="47">
        <v>240</v>
      </c>
      <c r="EP80" s="47">
        <v>96</v>
      </c>
      <c r="EQ80" s="47"/>
      <c r="ER80" s="47">
        <v>192</v>
      </c>
      <c r="ES80" s="47">
        <v>400</v>
      </c>
      <c r="ET80" s="48"/>
      <c r="EU80" s="47"/>
      <c r="EV80" s="47"/>
      <c r="EW80" s="47">
        <v>48</v>
      </c>
      <c r="EX80" s="47"/>
      <c r="EY80" s="47"/>
      <c r="EZ80" s="47"/>
      <c r="FA80" s="47">
        <v>400</v>
      </c>
      <c r="FB80" s="47"/>
      <c r="FC80" s="47"/>
      <c r="FD80" s="47"/>
      <c r="FE80" s="47">
        <v>640</v>
      </c>
      <c r="FF80" s="47"/>
      <c r="FG80" s="47"/>
      <c r="FH80" s="47">
        <v>240</v>
      </c>
      <c r="FI80" s="47"/>
      <c r="FJ80" s="47">
        <v>48</v>
      </c>
      <c r="FK80" s="47"/>
      <c r="FL80" s="47">
        <v>160</v>
      </c>
      <c r="FM80" s="47">
        <v>96</v>
      </c>
      <c r="FN80" s="47">
        <v>208</v>
      </c>
      <c r="FO80" s="47">
        <v>1216</v>
      </c>
      <c r="FP80" s="47">
        <v>592</v>
      </c>
      <c r="FQ80" s="354"/>
      <c r="FR80" s="354"/>
      <c r="FS80" s="354"/>
      <c r="FT80" s="354"/>
      <c r="FU80" s="354">
        <v>64</v>
      </c>
      <c r="FV80" s="354"/>
      <c r="FW80" s="354">
        <v>320</v>
      </c>
      <c r="FX80" s="354"/>
      <c r="FY80" s="354"/>
      <c r="FZ80" s="354"/>
      <c r="GA80" s="354"/>
      <c r="GB80" s="354">
        <v>32</v>
      </c>
      <c r="GC80" s="354"/>
      <c r="GD80" s="354"/>
      <c r="GE80" s="354"/>
      <c r="GF80" s="354"/>
      <c r="GG80" s="354"/>
      <c r="GH80" s="354"/>
      <c r="GI80" s="354"/>
      <c r="GJ80" s="354"/>
      <c r="GK80" s="354">
        <v>208</v>
      </c>
      <c r="GL80" s="354">
        <v>192</v>
      </c>
      <c r="GM80" s="354"/>
      <c r="GN80" s="354"/>
      <c r="GO80" s="354"/>
      <c r="GP80" s="354"/>
      <c r="GQ80" s="354"/>
      <c r="GR80" s="354"/>
      <c r="GS80" s="354"/>
      <c r="GT80" s="354">
        <v>48</v>
      </c>
      <c r="GU80" s="354"/>
      <c r="GV80" s="354"/>
      <c r="GW80" s="354"/>
      <c r="GX80" s="354"/>
      <c r="GY80" s="354"/>
      <c r="GZ80" s="354"/>
      <c r="HA80" s="354"/>
      <c r="HB80" s="354"/>
      <c r="HC80" s="354"/>
      <c r="HD80" s="354"/>
      <c r="HE80" s="354">
        <v>96</v>
      </c>
      <c r="HF80" s="354"/>
      <c r="HG80" s="354"/>
      <c r="HH80" s="354">
        <v>160</v>
      </c>
      <c r="HI80" s="354"/>
      <c r="HJ80" s="354"/>
      <c r="HK80" s="354">
        <v>32</v>
      </c>
      <c r="HL80" s="354"/>
      <c r="HM80" s="354"/>
      <c r="HN80" s="354"/>
      <c r="HO80" s="354"/>
      <c r="HP80" s="354"/>
      <c r="HQ80" s="354">
        <v>544</v>
      </c>
      <c r="HR80" s="354"/>
      <c r="HS80" s="354">
        <v>48</v>
      </c>
      <c r="HT80" s="354"/>
      <c r="HU80" s="354"/>
      <c r="HV80" s="354">
        <v>112</v>
      </c>
      <c r="HW80" s="354"/>
      <c r="HX80" s="354">
        <v>64</v>
      </c>
      <c r="HY80" s="354"/>
      <c r="HZ80" s="354"/>
      <c r="IA80" s="354"/>
      <c r="IB80" s="354"/>
      <c r="IC80" s="354"/>
      <c r="ID80" s="354"/>
      <c r="IE80" s="354"/>
      <c r="IF80" s="354"/>
      <c r="IG80" s="354"/>
      <c r="IH80" s="354"/>
      <c r="II80" s="354"/>
      <c r="IJ80" s="354"/>
      <c r="IK80" s="354"/>
      <c r="IL80" s="354"/>
      <c r="IM80" s="354"/>
      <c r="IN80" s="354"/>
      <c r="IO80" s="354"/>
      <c r="IP80" s="354">
        <v>64</v>
      </c>
      <c r="IQ80" s="354"/>
      <c r="IR80" s="50"/>
      <c r="IS80" s="47"/>
      <c r="IT80" s="47"/>
      <c r="IU80" s="47"/>
      <c r="IV80" s="47"/>
      <c r="IW80" s="47"/>
      <c r="IX80" s="47">
        <v>80</v>
      </c>
      <c r="IY80" s="47"/>
      <c r="IZ80" s="47"/>
      <c r="JA80" s="47"/>
      <c r="JB80" s="47"/>
      <c r="JC80" s="47"/>
      <c r="JD80" s="47"/>
      <c r="JE80" s="47"/>
      <c r="JF80" s="47">
        <v>48</v>
      </c>
      <c r="JG80" s="47"/>
      <c r="JH80" s="47"/>
      <c r="JI80" s="47"/>
      <c r="JJ80" s="47"/>
      <c r="JK80" s="47"/>
      <c r="JL80" s="354"/>
      <c r="JM80" s="354"/>
      <c r="JN80" s="354"/>
      <c r="JO80" s="354"/>
      <c r="JP80" s="354"/>
      <c r="JQ80" s="354"/>
      <c r="JR80" s="354"/>
      <c r="JS80" s="354"/>
      <c r="JT80" s="354"/>
      <c r="JU80" s="354">
        <v>16</v>
      </c>
      <c r="JV80" s="354"/>
      <c r="JW80" s="354"/>
      <c r="JX80" s="354"/>
      <c r="JY80" s="354"/>
      <c r="JZ80" s="354">
        <v>32</v>
      </c>
      <c r="KA80" s="354"/>
      <c r="KB80" s="354"/>
      <c r="KC80" s="354"/>
      <c r="KD80" s="354"/>
      <c r="KE80" s="354">
        <v>16</v>
      </c>
      <c r="KF80" s="354"/>
      <c r="KG80" s="354"/>
      <c r="KH80" s="354"/>
      <c r="KI80" s="354">
        <v>16</v>
      </c>
      <c r="KJ80" s="354">
        <v>32</v>
      </c>
      <c r="KK80" s="354"/>
      <c r="KL80" s="354"/>
      <c r="KM80" s="354"/>
      <c r="KN80" s="354">
        <v>32</v>
      </c>
      <c r="KO80" s="354"/>
      <c r="KP80" s="354"/>
      <c r="KQ80" s="354"/>
      <c r="KR80" s="354"/>
      <c r="KS80" s="354"/>
      <c r="KT80" s="354"/>
      <c r="KU80" s="354"/>
      <c r="KV80" s="51"/>
      <c r="KW80" s="47"/>
      <c r="KX80" s="47"/>
      <c r="KY80" s="47"/>
      <c r="KZ80" s="47"/>
      <c r="LA80" s="47">
        <v>96</v>
      </c>
      <c r="LB80" s="47"/>
      <c r="LC80" s="47"/>
      <c r="LD80" s="361">
        <v>10</v>
      </c>
      <c r="LE80" s="361">
        <v>64</v>
      </c>
      <c r="LF80" s="361"/>
      <c r="LG80" s="361"/>
      <c r="LH80" s="361"/>
      <c r="LI80" s="361"/>
      <c r="LJ80" s="361"/>
      <c r="LK80" s="361"/>
      <c r="LL80" s="361"/>
      <c r="LM80" s="361"/>
      <c r="LN80" s="361"/>
      <c r="LO80" s="361"/>
      <c r="LP80" s="361"/>
      <c r="LQ80" s="354"/>
      <c r="LR80" s="354"/>
      <c r="LS80" s="354"/>
      <c r="LT80" s="354"/>
      <c r="LU80" s="354"/>
      <c r="LV80" s="354"/>
      <c r="LW80" s="51"/>
      <c r="LX80" s="354"/>
      <c r="LY80" s="354"/>
      <c r="LZ80" s="354"/>
      <c r="MA80" s="354"/>
      <c r="MB80" s="363"/>
      <c r="MC80" s="363"/>
      <c r="MD80" s="354"/>
      <c r="ME80" s="354"/>
      <c r="MF80" s="354"/>
      <c r="MG80" s="354"/>
      <c r="MH80" s="354"/>
      <c r="MI80" s="354"/>
      <c r="MJ80" s="354"/>
      <c r="MK80" s="354"/>
      <c r="ML80" s="354"/>
      <c r="MM80" s="354"/>
      <c r="MN80" s="354"/>
      <c r="MO80" s="354"/>
      <c r="MP80" s="354"/>
      <c r="MQ80" s="354"/>
      <c r="MR80" s="354"/>
      <c r="MS80" s="51"/>
      <c r="MT80" s="364">
        <f t="shared" si="53"/>
        <v>6722</v>
      </c>
      <c r="MU80" s="365">
        <f t="shared" si="54"/>
        <v>442</v>
      </c>
      <c r="MV80" s="366">
        <f t="shared" si="55"/>
        <v>7164</v>
      </c>
      <c r="MW80" s="365">
        <v>2486</v>
      </c>
      <c r="MX80" s="365"/>
      <c r="MY80" s="54"/>
      <c r="MZ80" s="708">
        <v>9.99</v>
      </c>
      <c r="NA80" s="708">
        <v>2.6</v>
      </c>
      <c r="NB80" s="709">
        <f t="shared" si="56"/>
        <v>18626.4</v>
      </c>
      <c r="NC80" s="710"/>
      <c r="ND80" s="710">
        <v>12.7</v>
      </c>
      <c r="NE80" s="738">
        <f t="shared" si="44"/>
        <v>0.270952927669346</v>
      </c>
      <c r="NF80" s="739"/>
      <c r="NG80" s="739">
        <v>5000</v>
      </c>
      <c r="NH80" s="739">
        <v>12.53</v>
      </c>
      <c r="NI80" s="740">
        <f t="shared" si="57"/>
        <v>132054.6</v>
      </c>
      <c r="NJ80" s="738">
        <f t="shared" si="82"/>
        <v>0.280711825487945</v>
      </c>
      <c r="NK80" s="741">
        <v>44470</v>
      </c>
      <c r="NL80" s="742">
        <v>44562</v>
      </c>
      <c r="NM80" s="739">
        <f ca="1" t="shared" si="58"/>
        <v>17.1666666666667</v>
      </c>
      <c r="NN80" s="739">
        <f ca="1" t="shared" si="59"/>
        <v>515</v>
      </c>
      <c r="NO80" s="739">
        <v>7540</v>
      </c>
      <c r="NP80" s="739">
        <f t="shared" si="60"/>
        <v>7164</v>
      </c>
      <c r="NQ80" s="761">
        <f t="shared" si="61"/>
        <v>0.798751254320437</v>
      </c>
      <c r="NR80" s="739">
        <f ca="1" t="shared" si="62"/>
        <v>0.566105257916426</v>
      </c>
      <c r="NS80" s="739">
        <f t="shared" si="63"/>
        <v>10398</v>
      </c>
      <c r="NT80" s="739"/>
      <c r="NU80" s="739">
        <f ca="1" t="shared" si="64"/>
        <v>417.320388349515</v>
      </c>
      <c r="NV80" s="769">
        <f ca="1" t="shared" si="65"/>
        <v>13.9106796116505</v>
      </c>
      <c r="NW80" s="769">
        <f ca="1" t="shared" si="66"/>
        <v>747.48324958124</v>
      </c>
      <c r="NX80" s="739"/>
      <c r="NY80" s="739"/>
      <c r="NZ80" s="739"/>
      <c r="OA80" s="739"/>
      <c r="OB80" s="739"/>
      <c r="OC80" s="739"/>
      <c r="OD80" s="739"/>
      <c r="OE80" s="743">
        <f t="shared" si="67"/>
        <v>258</v>
      </c>
      <c r="OF80" s="743">
        <f t="shared" si="68"/>
        <v>528</v>
      </c>
      <c r="OG80" s="743">
        <f t="shared" si="69"/>
        <v>1642</v>
      </c>
      <c r="OH80" s="743">
        <f t="shared" si="70"/>
        <v>544</v>
      </c>
      <c r="OI80" s="743">
        <f t="shared" si="71"/>
        <v>1648</v>
      </c>
      <c r="OJ80" s="739">
        <f t="shared" si="72"/>
        <v>832</v>
      </c>
      <c r="OK80" s="739">
        <f t="shared" si="73"/>
        <v>64</v>
      </c>
      <c r="OL80" s="739">
        <f t="shared" si="74"/>
        <v>400</v>
      </c>
      <c r="OM80" s="739">
        <f t="shared" si="75"/>
        <v>48</v>
      </c>
      <c r="ON80" s="739">
        <f t="shared" si="76"/>
        <v>288</v>
      </c>
      <c r="OO80" s="739">
        <f t="shared" si="77"/>
        <v>784</v>
      </c>
      <c r="OP80" s="739"/>
      <c r="OQ80" s="739">
        <f t="shared" si="78"/>
        <v>64</v>
      </c>
      <c r="OR80" s="739">
        <f t="shared" si="79"/>
        <v>7100</v>
      </c>
      <c r="OS80" s="739">
        <f t="shared" si="80"/>
        <v>0</v>
      </c>
      <c r="OT80" s="739">
        <f t="shared" si="81"/>
        <v>-64</v>
      </c>
      <c r="OU80" s="739"/>
      <c r="OV80" s="739"/>
      <c r="OW80" s="739"/>
      <c r="OX80" s="739"/>
      <c r="OY80" s="739"/>
      <c r="OZ80" s="739"/>
      <c r="PA80" s="739"/>
      <c r="PB80" s="739"/>
      <c r="PC80" s="739"/>
      <c r="PD80" s="739"/>
      <c r="PE80" s="739"/>
      <c r="PF80" s="739"/>
      <c r="PG80" s="739"/>
      <c r="PI80" s="28">
        <v>0</v>
      </c>
      <c r="PJ80" s="28">
        <v>0</v>
      </c>
      <c r="PK80" s="28">
        <v>0</v>
      </c>
      <c r="PL80" s="28">
        <v>0</v>
      </c>
      <c r="PM80" s="28">
        <v>0</v>
      </c>
      <c r="PN80" s="28">
        <v>0</v>
      </c>
      <c r="PO80" s="28">
        <v>0</v>
      </c>
      <c r="PP80" s="28">
        <v>0</v>
      </c>
      <c r="PQ80" s="28">
        <v>0</v>
      </c>
      <c r="PR80" s="28">
        <v>624</v>
      </c>
      <c r="PS80" s="28">
        <v>1168</v>
      </c>
      <c r="PT80" s="28">
        <v>1120</v>
      </c>
      <c r="PU80" s="28">
        <v>54</v>
      </c>
      <c r="PV80" s="28">
        <v>2966</v>
      </c>
      <c r="PW80" s="28">
        <v>480</v>
      </c>
    </row>
    <row r="81" s="28" customFormat="1" customHeight="1" spans="1:439">
      <c r="A81" s="95" t="s">
        <v>1610</v>
      </c>
      <c r="B81" s="343">
        <v>2020</v>
      </c>
      <c r="C81" s="95" t="s">
        <v>2075</v>
      </c>
      <c r="D81" s="95" t="s">
        <v>2076</v>
      </c>
      <c r="E81" s="417" t="s">
        <v>1396</v>
      </c>
      <c r="F81" s="104" t="s">
        <v>237</v>
      </c>
      <c r="G81" s="792" t="s">
        <v>238</v>
      </c>
      <c r="H81" s="793" t="s">
        <v>239</v>
      </c>
      <c r="I81" s="99">
        <f>L81-J81</f>
        <v>7400</v>
      </c>
      <c r="J81" s="100">
        <v>2816</v>
      </c>
      <c r="K81" s="454">
        <v>-4</v>
      </c>
      <c r="L81" s="150">
        <f t="shared" si="48"/>
        <v>10216</v>
      </c>
      <c r="M81" s="151">
        <f t="shared" si="49"/>
        <v>10216</v>
      </c>
      <c r="N81" s="455"/>
      <c r="O81" s="37">
        <v>4300</v>
      </c>
      <c r="P81" s="36"/>
      <c r="Q81" s="33">
        <f t="shared" si="50"/>
        <v>0</v>
      </c>
      <c r="R81" s="34">
        <f t="shared" si="51"/>
        <v>10000</v>
      </c>
      <c r="S81" s="346"/>
      <c r="T81" s="346"/>
      <c r="U81" s="346"/>
      <c r="V81" s="346"/>
      <c r="W81" s="346"/>
      <c r="X81" s="347"/>
      <c r="Y81" s="348"/>
      <c r="Z81" s="348"/>
      <c r="AA81" s="348"/>
      <c r="AB81" s="348"/>
      <c r="AC81" s="506"/>
      <c r="AD81" s="348"/>
      <c r="AE81" s="348"/>
      <c r="AF81" s="346"/>
      <c r="AG81" s="346">
        <v>10000</v>
      </c>
      <c r="AH81" s="346"/>
      <c r="AI81" s="346"/>
      <c r="AJ81" s="346"/>
      <c r="AK81" s="346"/>
      <c r="AL81" s="346"/>
      <c r="AM81" s="346"/>
      <c r="AN81" s="346"/>
      <c r="AO81" s="346"/>
      <c r="AP81" s="346"/>
      <c r="AQ81" s="346"/>
      <c r="AR81" s="346"/>
      <c r="AS81" s="346"/>
      <c r="AT81" s="346"/>
      <c r="AU81" s="346"/>
      <c r="AV81" s="346"/>
      <c r="AW81" s="346"/>
      <c r="AX81" s="346"/>
      <c r="AY81" s="349"/>
      <c r="AZ81" s="48"/>
      <c r="BA81" s="48"/>
      <c r="BB81" s="48"/>
      <c r="BC81" s="48"/>
      <c r="BD81" s="47"/>
      <c r="BE81" s="47">
        <v>1</v>
      </c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354"/>
      <c r="BT81" s="354"/>
      <c r="BU81" s="354"/>
      <c r="BV81" s="354"/>
      <c r="BW81" s="354"/>
      <c r="BX81" s="354"/>
      <c r="BY81" s="354"/>
      <c r="BZ81" s="354"/>
      <c r="CA81" s="354"/>
      <c r="CB81" s="354"/>
      <c r="CC81" s="354"/>
      <c r="CD81" s="354"/>
      <c r="CE81" s="354"/>
      <c r="CF81" s="354"/>
      <c r="CG81" s="354"/>
      <c r="CH81" s="354"/>
      <c r="CI81" s="354"/>
      <c r="CJ81" s="354"/>
      <c r="CK81" s="354"/>
      <c r="CL81" s="354"/>
      <c r="CM81" s="354"/>
      <c r="CN81" s="354"/>
      <c r="CO81" s="354"/>
      <c r="CP81" s="358"/>
      <c r="CQ81" s="48"/>
      <c r="CR81" s="354"/>
      <c r="CS81" s="354"/>
      <c r="CT81" s="355">
        <v>-58</v>
      </c>
      <c r="CU81" s="354"/>
      <c r="CV81" s="354"/>
      <c r="CW81" s="354"/>
      <c r="CX81" s="354">
        <v>16</v>
      </c>
      <c r="CY81" s="354"/>
      <c r="CZ81" s="354"/>
      <c r="DA81" s="356">
        <v>-11</v>
      </c>
      <c r="DB81" s="354"/>
      <c r="DC81" s="354"/>
      <c r="DD81" s="354"/>
      <c r="DE81" s="354"/>
      <c r="DF81" s="354">
        <v>6</v>
      </c>
      <c r="DG81" s="354"/>
      <c r="DH81" s="354"/>
      <c r="DI81" s="354"/>
      <c r="DJ81" s="354"/>
      <c r="DK81" s="354"/>
      <c r="DL81" s="354"/>
      <c r="DM81" s="354"/>
      <c r="DN81" s="354"/>
      <c r="DO81" s="354"/>
      <c r="DP81" s="354"/>
      <c r="DQ81" s="354"/>
      <c r="DR81" s="354"/>
      <c r="DS81" s="354"/>
      <c r="DT81" s="354"/>
      <c r="DU81" s="354">
        <v>2</v>
      </c>
      <c r="DV81" s="354"/>
      <c r="DW81" s="354"/>
      <c r="DX81" s="354"/>
      <c r="DY81" s="354"/>
      <c r="DZ81" s="357"/>
      <c r="EA81" s="356"/>
      <c r="EB81" s="356"/>
      <c r="EC81" s="356"/>
      <c r="ED81" s="356"/>
      <c r="EE81" s="358"/>
      <c r="EF81" s="48">
        <v>240</v>
      </c>
      <c r="EG81" s="46"/>
      <c r="EH81" s="46"/>
      <c r="EI81" s="47"/>
      <c r="EJ81" s="47">
        <v>208</v>
      </c>
      <c r="EK81" s="47">
        <v>16</v>
      </c>
      <c r="EL81" s="47"/>
      <c r="EM81" s="47"/>
      <c r="EN81" s="47"/>
      <c r="EO81" s="47">
        <v>240</v>
      </c>
      <c r="EP81" s="47"/>
      <c r="EQ81" s="47"/>
      <c r="ER81" s="47">
        <v>192</v>
      </c>
      <c r="ES81" s="47"/>
      <c r="ET81" s="48"/>
      <c r="EU81" s="47"/>
      <c r="EV81" s="47"/>
      <c r="EW81" s="47">
        <v>48</v>
      </c>
      <c r="EX81" s="47"/>
      <c r="EY81" s="47"/>
      <c r="EZ81" s="47"/>
      <c r="FA81" s="47"/>
      <c r="FB81" s="47"/>
      <c r="FC81" s="47"/>
      <c r="FD81" s="47"/>
      <c r="FE81" s="47">
        <v>80</v>
      </c>
      <c r="FF81" s="47">
        <v>64</v>
      </c>
      <c r="FG81" s="47"/>
      <c r="FH81" s="47">
        <v>432</v>
      </c>
      <c r="FI81" s="47"/>
      <c r="FJ81" s="47">
        <v>48</v>
      </c>
      <c r="FK81" s="47"/>
      <c r="FL81" s="47">
        <v>320</v>
      </c>
      <c r="FM81" s="47"/>
      <c r="FN81" s="47">
        <v>208</v>
      </c>
      <c r="FO81" s="47"/>
      <c r="FP81" s="47"/>
      <c r="FQ81" s="354"/>
      <c r="FR81" s="354"/>
      <c r="FS81" s="354"/>
      <c r="FT81" s="354"/>
      <c r="FU81" s="354">
        <v>64</v>
      </c>
      <c r="FV81" s="354">
        <v>16</v>
      </c>
      <c r="FW81" s="354"/>
      <c r="FX81" s="354"/>
      <c r="FY81" s="354"/>
      <c r="FZ81" s="354"/>
      <c r="GA81" s="354"/>
      <c r="GB81" s="354">
        <v>80</v>
      </c>
      <c r="GC81" s="354"/>
      <c r="GD81" s="354"/>
      <c r="GE81" s="354">
        <v>80</v>
      </c>
      <c r="GF81" s="354"/>
      <c r="GG81" s="354"/>
      <c r="GH81" s="354"/>
      <c r="GI81" s="354"/>
      <c r="GJ81" s="354">
        <v>16</v>
      </c>
      <c r="GK81" s="354"/>
      <c r="GL81" s="354">
        <v>192</v>
      </c>
      <c r="GM81" s="354"/>
      <c r="GN81" s="354"/>
      <c r="GO81" s="354"/>
      <c r="GP81" s="354"/>
      <c r="GQ81" s="354"/>
      <c r="GR81" s="354">
        <v>32</v>
      </c>
      <c r="GS81" s="354"/>
      <c r="GT81" s="354">
        <v>80</v>
      </c>
      <c r="GU81" s="354"/>
      <c r="GV81" s="354"/>
      <c r="GW81" s="354"/>
      <c r="GX81" s="354"/>
      <c r="GY81" s="354"/>
      <c r="GZ81" s="354">
        <v>32</v>
      </c>
      <c r="HA81" s="354"/>
      <c r="HB81" s="354"/>
      <c r="HC81" s="354"/>
      <c r="HD81" s="354"/>
      <c r="HE81" s="354">
        <v>144</v>
      </c>
      <c r="HF81" s="354"/>
      <c r="HG81" s="354"/>
      <c r="HH81" s="354"/>
      <c r="HI81" s="354">
        <v>64</v>
      </c>
      <c r="HJ81" s="354"/>
      <c r="HK81" s="354">
        <v>32</v>
      </c>
      <c r="HL81" s="354"/>
      <c r="HM81" s="354"/>
      <c r="HN81" s="354"/>
      <c r="HO81" s="354"/>
      <c r="HP81" s="354"/>
      <c r="HQ81" s="354"/>
      <c r="HR81" s="354"/>
      <c r="HS81" s="354">
        <v>48</v>
      </c>
      <c r="HT81" s="354"/>
      <c r="HU81" s="354"/>
      <c r="HV81" s="354">
        <v>160</v>
      </c>
      <c r="HW81" s="354"/>
      <c r="HX81" s="354">
        <v>64</v>
      </c>
      <c r="HY81" s="354"/>
      <c r="HZ81" s="354"/>
      <c r="IA81" s="354">
        <v>32</v>
      </c>
      <c r="IB81" s="354"/>
      <c r="IC81" s="354"/>
      <c r="ID81" s="354"/>
      <c r="IE81" s="354"/>
      <c r="IF81" s="354"/>
      <c r="IG81" s="354"/>
      <c r="IH81" s="354"/>
      <c r="II81" s="354"/>
      <c r="IJ81" s="354"/>
      <c r="IK81" s="354"/>
      <c r="IL81" s="354"/>
      <c r="IM81" s="354"/>
      <c r="IN81" s="354"/>
      <c r="IO81" s="354"/>
      <c r="IP81" s="354">
        <v>80</v>
      </c>
      <c r="IQ81" s="354"/>
      <c r="IR81" s="50"/>
      <c r="IS81" s="47"/>
      <c r="IT81" s="47">
        <v>112</v>
      </c>
      <c r="IU81" s="47"/>
      <c r="IV81" s="47">
        <v>240</v>
      </c>
      <c r="IW81" s="47"/>
      <c r="IX81" s="47"/>
      <c r="IY81" s="47"/>
      <c r="IZ81" s="47"/>
      <c r="JA81" s="47"/>
      <c r="JB81" s="47"/>
      <c r="JC81" s="47"/>
      <c r="JD81" s="47"/>
      <c r="JE81" s="47"/>
      <c r="JF81" s="47">
        <v>160</v>
      </c>
      <c r="JG81" s="47"/>
      <c r="JH81" s="47"/>
      <c r="JI81" s="47"/>
      <c r="JJ81" s="47"/>
      <c r="JK81" s="47"/>
      <c r="JL81" s="354"/>
      <c r="JM81" s="354"/>
      <c r="JN81" s="354"/>
      <c r="JO81" s="354"/>
      <c r="JP81" s="354"/>
      <c r="JQ81" s="354"/>
      <c r="JR81" s="354"/>
      <c r="JS81" s="354"/>
      <c r="JT81" s="354"/>
      <c r="JU81" s="354">
        <v>48</v>
      </c>
      <c r="JV81" s="354"/>
      <c r="JW81" s="354"/>
      <c r="JX81" s="354"/>
      <c r="JY81" s="354"/>
      <c r="JZ81" s="354">
        <v>48</v>
      </c>
      <c r="KA81" s="354"/>
      <c r="KB81" s="354"/>
      <c r="KC81" s="354">
        <v>80</v>
      </c>
      <c r="KD81" s="354"/>
      <c r="KE81" s="354"/>
      <c r="KF81" s="354"/>
      <c r="KG81" s="354"/>
      <c r="KH81" s="354"/>
      <c r="KI81" s="354"/>
      <c r="KJ81" s="354"/>
      <c r="KK81" s="354"/>
      <c r="KL81" s="354"/>
      <c r="KM81" s="354"/>
      <c r="KN81" s="354"/>
      <c r="KO81" s="354"/>
      <c r="KP81" s="354"/>
      <c r="KQ81" s="354"/>
      <c r="KR81" s="354"/>
      <c r="KS81" s="354"/>
      <c r="KT81" s="354"/>
      <c r="KU81" s="354"/>
      <c r="KV81" s="51"/>
      <c r="KW81" s="47"/>
      <c r="KX81" s="47"/>
      <c r="KY81" s="47"/>
      <c r="KZ81" s="47"/>
      <c r="LA81" s="47"/>
      <c r="LB81" s="47">
        <v>16</v>
      </c>
      <c r="LC81" s="47"/>
      <c r="LD81" s="361"/>
      <c r="LE81" s="361">
        <v>112</v>
      </c>
      <c r="LF81" s="361"/>
      <c r="LG81" s="361"/>
      <c r="LH81" s="361"/>
      <c r="LI81" s="361"/>
      <c r="LJ81" s="361"/>
      <c r="LK81" s="361"/>
      <c r="LL81" s="361"/>
      <c r="LM81" s="361"/>
      <c r="LN81" s="361"/>
      <c r="LO81" s="361"/>
      <c r="LP81" s="361"/>
      <c r="LQ81" s="354"/>
      <c r="LR81" s="354"/>
      <c r="LS81" s="354"/>
      <c r="LT81" s="354"/>
      <c r="LU81" s="354"/>
      <c r="LV81" s="354"/>
      <c r="LW81" s="51"/>
      <c r="LX81" s="354"/>
      <c r="LY81" s="354"/>
      <c r="LZ81" s="354"/>
      <c r="MA81" s="354"/>
      <c r="MB81" s="363"/>
      <c r="MC81" s="363"/>
      <c r="MD81" s="354"/>
      <c r="ME81" s="354"/>
      <c r="MF81" s="354"/>
      <c r="MG81" s="354"/>
      <c r="MH81" s="354"/>
      <c r="MI81" s="354"/>
      <c r="MJ81" s="354"/>
      <c r="MK81" s="354"/>
      <c r="ML81" s="354"/>
      <c r="MM81" s="354"/>
      <c r="MN81" s="354"/>
      <c r="MO81" s="354"/>
      <c r="MP81" s="354"/>
      <c r="MQ81" s="354"/>
      <c r="MR81" s="354"/>
      <c r="MS81" s="51"/>
      <c r="MT81" s="364">
        <f t="shared" si="53"/>
        <v>3312</v>
      </c>
      <c r="MU81" s="365">
        <f t="shared" si="54"/>
        <v>816</v>
      </c>
      <c r="MV81" s="366">
        <f t="shared" si="55"/>
        <v>4128</v>
      </c>
      <c r="MW81" s="365">
        <v>5599</v>
      </c>
      <c r="MX81" s="365">
        <v>0</v>
      </c>
      <c r="MY81" s="54"/>
      <c r="MZ81" s="708">
        <v>9.99</v>
      </c>
      <c r="NA81" s="708">
        <v>2.6</v>
      </c>
      <c r="NB81" s="709">
        <f t="shared" si="56"/>
        <v>10732.8</v>
      </c>
      <c r="NC81" s="710">
        <v>17.25</v>
      </c>
      <c r="ND81" s="710">
        <v>12.7</v>
      </c>
      <c r="NE81" s="738">
        <f t="shared" si="44"/>
        <v>0.270952927669346</v>
      </c>
      <c r="NF81" s="739"/>
      <c r="NG81" s="739">
        <v>5000</v>
      </c>
      <c r="NH81" s="739">
        <v>12.6</v>
      </c>
      <c r="NI81" s="740">
        <f t="shared" si="57"/>
        <v>129743.2</v>
      </c>
      <c r="NJ81" s="738">
        <f t="shared" si="82"/>
        <v>0.276693455797933</v>
      </c>
      <c r="NK81" s="741">
        <v>44287</v>
      </c>
      <c r="NL81" s="742">
        <v>44562</v>
      </c>
      <c r="NM81" s="739">
        <f ca="1" t="shared" si="58"/>
        <v>17.1666666666667</v>
      </c>
      <c r="NN81" s="739">
        <f ca="1" t="shared" si="59"/>
        <v>515</v>
      </c>
      <c r="NO81" s="739">
        <v>4300</v>
      </c>
      <c r="NP81" s="739">
        <f t="shared" si="60"/>
        <v>4128</v>
      </c>
      <c r="NQ81" s="761">
        <f t="shared" si="61"/>
        <v>0.568751722237531</v>
      </c>
      <c r="NR81" s="739">
        <f ca="1" t="shared" si="62"/>
        <v>0.403095880809124</v>
      </c>
      <c r="NS81" s="739">
        <f t="shared" si="63"/>
        <v>10216</v>
      </c>
      <c r="NT81" s="739"/>
      <c r="NU81" s="739">
        <f ca="1" t="shared" si="64"/>
        <v>240.466019417476</v>
      </c>
      <c r="NV81" s="769">
        <f ca="1" t="shared" si="65"/>
        <v>8.01553398058252</v>
      </c>
      <c r="NW81" s="769">
        <f ca="1" t="shared" si="66"/>
        <v>1274.52519379845</v>
      </c>
      <c r="NX81" s="739"/>
      <c r="NY81" s="739"/>
      <c r="NZ81" s="739"/>
      <c r="OA81" s="739"/>
      <c r="OB81" s="739"/>
      <c r="OC81" s="739"/>
      <c r="OD81" s="739"/>
      <c r="OE81" s="743">
        <f t="shared" si="67"/>
        <v>576</v>
      </c>
      <c r="OF81" s="743">
        <f t="shared" si="68"/>
        <v>672</v>
      </c>
      <c r="OG81" s="743">
        <f t="shared" si="69"/>
        <v>320</v>
      </c>
      <c r="OH81" s="743">
        <f t="shared" si="70"/>
        <v>800</v>
      </c>
      <c r="OI81" s="743">
        <f t="shared" si="71"/>
        <v>240</v>
      </c>
      <c r="OJ81" s="739">
        <f t="shared" si="72"/>
        <v>176</v>
      </c>
      <c r="OK81" s="739">
        <f t="shared" si="73"/>
        <v>160</v>
      </c>
      <c r="OL81" s="739">
        <f t="shared" si="74"/>
        <v>400</v>
      </c>
      <c r="OM81" s="739">
        <f t="shared" si="75"/>
        <v>224</v>
      </c>
      <c r="ON81" s="739">
        <f t="shared" si="76"/>
        <v>176</v>
      </c>
      <c r="OO81" s="739">
        <f t="shared" si="77"/>
        <v>240</v>
      </c>
      <c r="OP81" s="739"/>
      <c r="OQ81" s="739">
        <f t="shared" si="78"/>
        <v>64</v>
      </c>
      <c r="OR81" s="739">
        <f t="shared" si="79"/>
        <v>4048</v>
      </c>
      <c r="OS81" s="739">
        <f t="shared" si="80"/>
        <v>0</v>
      </c>
      <c r="OT81" s="739">
        <f t="shared" si="81"/>
        <v>-80</v>
      </c>
      <c r="OU81" s="739"/>
      <c r="OV81" s="739"/>
      <c r="OW81" s="739"/>
      <c r="OX81" s="739"/>
      <c r="OY81" s="739"/>
      <c r="OZ81" s="739"/>
      <c r="PA81" s="739"/>
      <c r="PB81" s="739"/>
      <c r="PC81" s="739"/>
      <c r="PD81" s="739"/>
      <c r="PE81" s="739"/>
      <c r="PF81" s="739"/>
      <c r="PG81" s="739"/>
      <c r="PI81" s="28">
        <v>0</v>
      </c>
      <c r="PJ81" s="28">
        <v>0</v>
      </c>
      <c r="PK81" s="28">
        <v>0</v>
      </c>
      <c r="PL81" s="28">
        <v>0</v>
      </c>
      <c r="PM81" s="28">
        <v>1456</v>
      </c>
      <c r="PN81" s="28">
        <v>832</v>
      </c>
      <c r="PO81" s="28">
        <v>752</v>
      </c>
      <c r="PP81" s="28">
        <v>163</v>
      </c>
      <c r="PQ81" s="28">
        <v>674</v>
      </c>
      <c r="PR81" s="28">
        <v>160</v>
      </c>
      <c r="PS81" s="28">
        <v>608</v>
      </c>
      <c r="PT81" s="28">
        <v>1584</v>
      </c>
      <c r="PU81" s="28">
        <v>58</v>
      </c>
      <c r="PV81" s="28">
        <v>6287</v>
      </c>
      <c r="PW81" s="28">
        <v>688</v>
      </c>
    </row>
    <row r="82" s="28" customFormat="1" customHeight="1" spans="1:423">
      <c r="A82" s="791" t="s">
        <v>1667</v>
      </c>
      <c r="B82" s="343" t="s">
        <v>1668</v>
      </c>
      <c r="C82" s="95" t="s">
        <v>1612</v>
      </c>
      <c r="D82" s="95" t="s">
        <v>3795</v>
      </c>
      <c r="E82" s="418"/>
      <c r="F82" s="104" t="s">
        <v>1670</v>
      </c>
      <c r="G82" s="416" t="s">
        <v>3796</v>
      </c>
      <c r="H82" s="98" t="s">
        <v>3170</v>
      </c>
      <c r="I82" s="99"/>
      <c r="J82" s="114"/>
      <c r="K82" s="456"/>
      <c r="L82" s="150">
        <f t="shared" si="48"/>
        <v>2368</v>
      </c>
      <c r="M82" s="151">
        <f t="shared" si="49"/>
        <v>2368</v>
      </c>
      <c r="N82" s="455"/>
      <c r="O82" s="37"/>
      <c r="P82" s="36"/>
      <c r="Q82" s="33">
        <f t="shared" si="50"/>
        <v>0</v>
      </c>
      <c r="R82" s="34">
        <f t="shared" si="51"/>
        <v>13048</v>
      </c>
      <c r="S82" s="346"/>
      <c r="T82" s="346"/>
      <c r="U82" s="346"/>
      <c r="V82" s="346"/>
      <c r="W82" s="346"/>
      <c r="X82" s="347"/>
      <c r="Y82" s="348"/>
      <c r="Z82" s="348"/>
      <c r="AA82" s="348"/>
      <c r="AB82" s="348"/>
      <c r="AC82" s="506">
        <v>4000</v>
      </c>
      <c r="AD82" s="348"/>
      <c r="AE82" s="348"/>
      <c r="AF82" s="346"/>
      <c r="AG82" s="346"/>
      <c r="AH82" s="346"/>
      <c r="AI82" s="346"/>
      <c r="AJ82" s="346"/>
      <c r="AK82" s="346">
        <v>3000</v>
      </c>
      <c r="AL82" s="346"/>
      <c r="AM82" s="346">
        <v>3024</v>
      </c>
      <c r="AN82" s="346"/>
      <c r="AO82" s="346"/>
      <c r="AP82" s="346"/>
      <c r="AQ82" s="346"/>
      <c r="AR82" s="346"/>
      <c r="AS82" s="346"/>
      <c r="AT82" s="346"/>
      <c r="AU82" s="346"/>
      <c r="AV82" s="346">
        <v>3024</v>
      </c>
      <c r="AW82" s="346"/>
      <c r="AX82" s="346"/>
      <c r="AY82" s="349"/>
      <c r="AZ82" s="48"/>
      <c r="BA82" s="48"/>
      <c r="BB82" s="48"/>
      <c r="BC82" s="48"/>
      <c r="BD82" s="47"/>
      <c r="BE82" s="47"/>
      <c r="BF82" s="47"/>
      <c r="BG82" s="47"/>
      <c r="BH82" s="47"/>
      <c r="BI82" s="47">
        <v>36</v>
      </c>
      <c r="BJ82" s="47">
        <v>36</v>
      </c>
      <c r="BK82" s="47"/>
      <c r="BL82" s="47"/>
      <c r="BM82" s="47">
        <v>7</v>
      </c>
      <c r="BN82" s="47"/>
      <c r="BO82" s="47"/>
      <c r="BP82" s="47"/>
      <c r="BQ82" s="47"/>
      <c r="BR82" s="47"/>
      <c r="BS82" s="354">
        <v>10</v>
      </c>
      <c r="BT82" s="354"/>
      <c r="BU82" s="354"/>
      <c r="BV82" s="354"/>
      <c r="BW82" s="354"/>
      <c r="BX82" s="354"/>
      <c r="BY82" s="354"/>
      <c r="BZ82" s="354"/>
      <c r="CA82" s="354"/>
      <c r="CB82" s="354"/>
      <c r="CC82" s="354"/>
      <c r="CD82" s="354"/>
      <c r="CE82" s="354"/>
      <c r="CF82" s="354"/>
      <c r="CG82" s="354"/>
      <c r="CH82" s="354"/>
      <c r="CI82" s="354"/>
      <c r="CJ82" s="354"/>
      <c r="CK82" s="354"/>
      <c r="CL82" s="354"/>
      <c r="CM82" s="354"/>
      <c r="CN82" s="354"/>
      <c r="CO82" s="354"/>
      <c r="CP82" s="358"/>
      <c r="CQ82" s="48"/>
      <c r="CR82" s="354"/>
      <c r="CS82" s="354"/>
      <c r="CT82" s="355"/>
      <c r="CU82" s="354"/>
      <c r="CV82" s="354">
        <v>1</v>
      </c>
      <c r="CW82" s="354"/>
      <c r="CX82" s="354">
        <v>7</v>
      </c>
      <c r="CY82" s="354"/>
      <c r="CZ82" s="354"/>
      <c r="DA82" s="356">
        <v>-6</v>
      </c>
      <c r="DB82" s="356"/>
      <c r="DC82" s="356"/>
      <c r="DD82" s="356"/>
      <c r="DE82" s="356"/>
      <c r="DF82" s="354">
        <v>7</v>
      </c>
      <c r="DG82" s="354">
        <v>1</v>
      </c>
      <c r="DH82" s="354"/>
      <c r="DI82" s="354"/>
      <c r="DJ82" s="354"/>
      <c r="DK82" s="354"/>
      <c r="DL82" s="354"/>
      <c r="DM82" s="354"/>
      <c r="DN82" s="354"/>
      <c r="DO82" s="354"/>
      <c r="DP82" s="354"/>
      <c r="DQ82" s="354"/>
      <c r="DR82" s="354"/>
      <c r="DS82" s="354"/>
      <c r="DT82" s="354"/>
      <c r="DU82" s="354">
        <v>7</v>
      </c>
      <c r="DV82" s="354"/>
      <c r="DW82" s="354"/>
      <c r="DX82" s="354"/>
      <c r="DY82" s="354"/>
      <c r="DZ82" s="357"/>
      <c r="EA82" s="356"/>
      <c r="EB82" s="356"/>
      <c r="EC82" s="356"/>
      <c r="ED82" s="356"/>
      <c r="EE82" s="358"/>
      <c r="EF82" s="48"/>
      <c r="EG82" s="46"/>
      <c r="EH82" s="46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>
        <v>420</v>
      </c>
      <c r="ET82" s="48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>
        <v>180</v>
      </c>
      <c r="FI82" s="47"/>
      <c r="FJ82" s="47"/>
      <c r="FK82" s="47"/>
      <c r="FL82" s="47"/>
      <c r="FM82" s="47"/>
      <c r="FN82" s="47"/>
      <c r="FO82" s="47"/>
      <c r="FP82" s="47"/>
      <c r="FQ82" s="354"/>
      <c r="FR82" s="354"/>
      <c r="FS82" s="354"/>
      <c r="FT82" s="354"/>
      <c r="FU82" s="354">
        <v>210</v>
      </c>
      <c r="FV82" s="354"/>
      <c r="FW82" s="354"/>
      <c r="FX82" s="354"/>
      <c r="FY82" s="354">
        <v>3024</v>
      </c>
      <c r="FZ82" s="354"/>
      <c r="GA82" s="354"/>
      <c r="GB82" s="354">
        <v>120</v>
      </c>
      <c r="GC82" s="354"/>
      <c r="GD82" s="354"/>
      <c r="GE82" s="354">
        <v>182</v>
      </c>
      <c r="GF82" s="354"/>
      <c r="GG82" s="354"/>
      <c r="GH82" s="354">
        <v>300</v>
      </c>
      <c r="GI82" s="354"/>
      <c r="GJ82" s="354">
        <v>120</v>
      </c>
      <c r="GK82" s="354"/>
      <c r="GL82" s="354">
        <v>360</v>
      </c>
      <c r="GM82" s="354"/>
      <c r="GN82" s="354"/>
      <c r="GO82" s="354"/>
      <c r="GP82" s="354"/>
      <c r="GQ82" s="354"/>
      <c r="GR82" s="354">
        <v>42</v>
      </c>
      <c r="GS82" s="354"/>
      <c r="GT82" s="354">
        <v>60</v>
      </c>
      <c r="GU82" s="354"/>
      <c r="GV82" s="354"/>
      <c r="GW82" s="354"/>
      <c r="GX82" s="354"/>
      <c r="GY82" s="354"/>
      <c r="GZ82" s="354"/>
      <c r="HA82" s="354"/>
      <c r="HB82" s="354"/>
      <c r="HC82" s="354"/>
      <c r="HD82" s="354"/>
      <c r="HE82" s="354">
        <v>70</v>
      </c>
      <c r="HF82" s="354"/>
      <c r="HG82" s="354"/>
      <c r="HH82" s="354"/>
      <c r="HI82" s="354"/>
      <c r="HJ82" s="354"/>
      <c r="HK82" s="354">
        <v>42</v>
      </c>
      <c r="HL82" s="354"/>
      <c r="HM82" s="354"/>
      <c r="HN82" s="354"/>
      <c r="HO82" s="354"/>
      <c r="HP82" s="354"/>
      <c r="HQ82" s="354">
        <v>756</v>
      </c>
      <c r="HR82" s="354">
        <v>60</v>
      </c>
      <c r="HS82" s="354">
        <v>42</v>
      </c>
      <c r="HT82" s="354"/>
      <c r="HU82" s="354">
        <v>60</v>
      </c>
      <c r="HV82" s="354">
        <v>420</v>
      </c>
      <c r="HW82" s="354"/>
      <c r="HX82" s="354">
        <v>336</v>
      </c>
      <c r="HY82" s="354"/>
      <c r="HZ82" s="354"/>
      <c r="IA82" s="354"/>
      <c r="IB82" s="354"/>
      <c r="IC82" s="354"/>
      <c r="ID82" s="354"/>
      <c r="IE82" s="354">
        <v>360</v>
      </c>
      <c r="IF82" s="354">
        <v>60</v>
      </c>
      <c r="IG82" s="354"/>
      <c r="IH82" s="354">
        <v>3024</v>
      </c>
      <c r="II82" s="354"/>
      <c r="IJ82" s="354"/>
      <c r="IK82" s="354"/>
      <c r="IL82" s="354"/>
      <c r="IM82" s="354"/>
      <c r="IN82" s="354"/>
      <c r="IO82" s="354"/>
      <c r="IP82" s="354"/>
      <c r="IQ82" s="354">
        <v>120</v>
      </c>
      <c r="IR82" s="50"/>
      <c r="IS82" s="47"/>
      <c r="IT82" s="47"/>
      <c r="IU82" s="47"/>
      <c r="IV82" s="47"/>
      <c r="IW82" s="47"/>
      <c r="IX82" s="47"/>
      <c r="IY82" s="47"/>
      <c r="IZ82" s="47"/>
      <c r="JA82" s="47">
        <v>300</v>
      </c>
      <c r="JB82" s="47"/>
      <c r="JC82" s="47"/>
      <c r="JD82" s="47"/>
      <c r="JE82" s="651">
        <v>-210</v>
      </c>
      <c r="JF82" s="47"/>
      <c r="JG82" s="47"/>
      <c r="JH82" s="47"/>
      <c r="JI82" s="47"/>
      <c r="JJ82" s="47"/>
      <c r="JK82" s="47"/>
      <c r="JL82" s="354"/>
      <c r="JM82" s="354"/>
      <c r="JN82" s="354"/>
      <c r="JO82" s="354"/>
      <c r="JP82" s="354"/>
      <c r="JQ82" s="354"/>
      <c r="JR82" s="354"/>
      <c r="JS82" s="354"/>
      <c r="JT82" s="354"/>
      <c r="JU82" s="354"/>
      <c r="JV82" s="354"/>
      <c r="JW82" s="354"/>
      <c r="JX82" s="354"/>
      <c r="JY82" s="354"/>
      <c r="JZ82" s="354"/>
      <c r="KA82" s="354"/>
      <c r="KB82" s="354"/>
      <c r="KC82" s="354"/>
      <c r="KD82" s="354"/>
      <c r="KE82" s="354"/>
      <c r="KF82" s="354"/>
      <c r="KG82" s="354"/>
      <c r="KH82" s="354"/>
      <c r="KI82" s="354"/>
      <c r="KJ82" s="354"/>
      <c r="KK82" s="354"/>
      <c r="KL82" s="354"/>
      <c r="KM82" s="354"/>
      <c r="KN82" s="354"/>
      <c r="KO82" s="354"/>
      <c r="KP82" s="354"/>
      <c r="KQ82" s="354"/>
      <c r="KR82" s="354"/>
      <c r="KS82" s="354"/>
      <c r="KT82" s="354"/>
      <c r="KU82" s="354"/>
      <c r="KV82" s="51"/>
      <c r="KW82" s="47"/>
      <c r="KX82" s="47"/>
      <c r="KY82" s="47"/>
      <c r="KZ82" s="47"/>
      <c r="LA82" s="47"/>
      <c r="LB82" s="47"/>
      <c r="LC82" s="47"/>
      <c r="LD82" s="361"/>
      <c r="LE82" s="361"/>
      <c r="LF82" s="361"/>
      <c r="LG82" s="361">
        <v>60</v>
      </c>
      <c r="LH82" s="361"/>
      <c r="LI82" s="361"/>
      <c r="LJ82" s="361"/>
      <c r="LK82" s="361"/>
      <c r="LL82" s="361"/>
      <c r="LM82" s="361"/>
      <c r="LN82" s="361"/>
      <c r="LO82" s="361"/>
      <c r="LP82" s="361"/>
      <c r="LQ82" s="354"/>
      <c r="LR82" s="354"/>
      <c r="LS82" s="354"/>
      <c r="LT82" s="354"/>
      <c r="LU82" s="354"/>
      <c r="LV82" s="354"/>
      <c r="LW82" s="51"/>
      <c r="LX82" s="354"/>
      <c r="LY82" s="354"/>
      <c r="LZ82" s="354"/>
      <c r="MA82" s="354"/>
      <c r="MB82" s="363"/>
      <c r="MC82" s="363"/>
      <c r="MD82" s="354"/>
      <c r="ME82" s="354"/>
      <c r="MF82" s="354"/>
      <c r="MG82" s="354"/>
      <c r="MH82" s="354"/>
      <c r="MI82" s="354"/>
      <c r="MJ82" s="354"/>
      <c r="MK82" s="354">
        <v>56</v>
      </c>
      <c r="ML82" s="354"/>
      <c r="MM82" s="354"/>
      <c r="MN82" s="354"/>
      <c r="MO82" s="354"/>
      <c r="MP82" s="354"/>
      <c r="MQ82" s="354"/>
      <c r="MR82" s="354"/>
      <c r="MS82" s="51"/>
      <c r="MT82" s="364">
        <f t="shared" si="53"/>
        <v>10368</v>
      </c>
      <c r="MU82" s="365">
        <f t="shared" si="54"/>
        <v>206</v>
      </c>
      <c r="MV82" s="366">
        <f t="shared" si="55"/>
        <v>10574</v>
      </c>
      <c r="MW82" s="365"/>
      <c r="MX82" s="365"/>
      <c r="MY82" s="54"/>
      <c r="MZ82" s="709">
        <v>4.99</v>
      </c>
      <c r="NA82" s="709">
        <v>1.24</v>
      </c>
      <c r="NB82" s="709">
        <f t="shared" si="56"/>
        <v>13111.76</v>
      </c>
      <c r="NC82" s="711"/>
      <c r="ND82" s="711">
        <v>5.7</v>
      </c>
      <c r="NE82" s="738">
        <f t="shared" si="44"/>
        <v>0.31391429947039</v>
      </c>
      <c r="NF82" s="743"/>
      <c r="NG82" s="743">
        <v>5000</v>
      </c>
      <c r="NH82" s="743">
        <v>5.82</v>
      </c>
      <c r="NI82" s="740">
        <f t="shared" si="57"/>
        <v>13497.6</v>
      </c>
      <c r="NJ82" s="738">
        <f t="shared" si="82"/>
        <v>0.299470389985556</v>
      </c>
      <c r="NK82" s="745">
        <v>44652</v>
      </c>
      <c r="NL82" s="746">
        <v>44652</v>
      </c>
      <c r="NM82" s="739">
        <f ca="1" t="shared" si="58"/>
        <v>14.1666666666667</v>
      </c>
      <c r="NN82" s="739">
        <f ca="1" t="shared" si="59"/>
        <v>425</v>
      </c>
      <c r="NO82" s="743">
        <v>0</v>
      </c>
      <c r="NP82" s="739">
        <f t="shared" si="60"/>
        <v>10574</v>
      </c>
      <c r="NQ82" s="761">
        <f t="shared" si="61"/>
        <v>8.93074324324324</v>
      </c>
      <c r="NR82" s="739">
        <f ca="1" t="shared" si="62"/>
        <v>7.66993243243243</v>
      </c>
      <c r="NS82" s="739">
        <f t="shared" si="63"/>
        <v>2368</v>
      </c>
      <c r="NT82" s="743"/>
      <c r="NU82" s="739">
        <f ca="1" t="shared" si="64"/>
        <v>746.4</v>
      </c>
      <c r="NV82" s="769">
        <f ca="1" t="shared" si="65"/>
        <v>24.88</v>
      </c>
      <c r="NW82" s="769">
        <f ca="1" t="shared" si="66"/>
        <v>95.1768488745981</v>
      </c>
      <c r="NX82" s="743"/>
      <c r="NY82" s="743"/>
      <c r="NZ82" s="743"/>
      <c r="OA82" s="743"/>
      <c r="OB82" s="743"/>
      <c r="OC82" s="743"/>
      <c r="OD82" s="743"/>
      <c r="OE82" s="743">
        <f t="shared" si="67"/>
        <v>0</v>
      </c>
      <c r="OF82" s="743">
        <f t="shared" si="68"/>
        <v>0</v>
      </c>
      <c r="OG82" s="743">
        <f t="shared" si="69"/>
        <v>480</v>
      </c>
      <c r="OH82" s="743">
        <f t="shared" si="70"/>
        <v>480</v>
      </c>
      <c r="OI82" s="743">
        <f t="shared" si="71"/>
        <v>210</v>
      </c>
      <c r="OJ82" s="739">
        <f t="shared" si="72"/>
        <v>3746</v>
      </c>
      <c r="OK82" s="739">
        <f t="shared" si="73"/>
        <v>102</v>
      </c>
      <c r="OL82" s="739">
        <f t="shared" si="74"/>
        <v>360</v>
      </c>
      <c r="OM82" s="739">
        <f t="shared" si="75"/>
        <v>0</v>
      </c>
      <c r="ON82" s="739">
        <f t="shared" si="76"/>
        <v>112</v>
      </c>
      <c r="OO82" s="739">
        <f t="shared" si="77"/>
        <v>1278</v>
      </c>
      <c r="OP82" s="739"/>
      <c r="OQ82" s="739">
        <f t="shared" si="78"/>
        <v>3840</v>
      </c>
      <c r="OR82" s="739">
        <f t="shared" si="79"/>
        <v>10608</v>
      </c>
      <c r="OS82" s="739">
        <f t="shared" si="80"/>
        <v>-210</v>
      </c>
      <c r="OT82" s="739">
        <f t="shared" si="81"/>
        <v>-176</v>
      </c>
      <c r="OU82" s="743"/>
      <c r="OV82" s="743"/>
      <c r="OW82" s="743"/>
      <c r="OX82" s="743"/>
      <c r="OY82" s="743"/>
      <c r="OZ82" s="743"/>
      <c r="PA82" s="743"/>
      <c r="PB82" s="743"/>
      <c r="PC82" s="743"/>
      <c r="PD82" s="743"/>
      <c r="PE82" s="743"/>
      <c r="PF82" s="743"/>
      <c r="PG82" s="743"/>
    </row>
    <row r="83" s="28" customFormat="1" customHeight="1" spans="1:423">
      <c r="A83" s="791" t="s">
        <v>1667</v>
      </c>
      <c r="B83" s="343" t="s">
        <v>1668</v>
      </c>
      <c r="C83" s="95" t="s">
        <v>1612</v>
      </c>
      <c r="D83" s="95" t="s">
        <v>3795</v>
      </c>
      <c r="E83" s="418"/>
      <c r="F83" s="104" t="s">
        <v>1673</v>
      </c>
      <c r="G83" s="416" t="s">
        <v>3797</v>
      </c>
      <c r="H83" s="98" t="s">
        <v>3172</v>
      </c>
      <c r="I83" s="99"/>
      <c r="J83" s="114"/>
      <c r="K83" s="456"/>
      <c r="L83" s="150">
        <f t="shared" si="48"/>
        <v>2128</v>
      </c>
      <c r="M83" s="151">
        <f t="shared" si="49"/>
        <v>2128</v>
      </c>
      <c r="N83" s="455"/>
      <c r="O83" s="37"/>
      <c r="P83" s="36"/>
      <c r="Q83" s="33">
        <f t="shared" si="50"/>
        <v>0</v>
      </c>
      <c r="R83" s="34">
        <f t="shared" si="51"/>
        <v>13048</v>
      </c>
      <c r="S83" s="346"/>
      <c r="T83" s="346"/>
      <c r="U83" s="346"/>
      <c r="V83" s="346"/>
      <c r="W83" s="346"/>
      <c r="X83" s="347"/>
      <c r="Y83" s="348"/>
      <c r="Z83" s="348"/>
      <c r="AA83" s="348"/>
      <c r="AB83" s="348"/>
      <c r="AC83" s="506">
        <v>4000</v>
      </c>
      <c r="AD83" s="348"/>
      <c r="AE83" s="348"/>
      <c r="AF83" s="346"/>
      <c r="AG83" s="346"/>
      <c r="AH83" s="346"/>
      <c r="AI83" s="346"/>
      <c r="AJ83" s="346"/>
      <c r="AK83" s="346">
        <v>3000</v>
      </c>
      <c r="AL83" s="346"/>
      <c r="AM83" s="346">
        <v>3024</v>
      </c>
      <c r="AN83" s="346"/>
      <c r="AO83" s="346"/>
      <c r="AP83" s="346"/>
      <c r="AQ83" s="346"/>
      <c r="AR83" s="346"/>
      <c r="AS83" s="346"/>
      <c r="AT83" s="346"/>
      <c r="AU83" s="346"/>
      <c r="AV83" s="346">
        <v>3024</v>
      </c>
      <c r="AW83" s="346"/>
      <c r="AX83" s="346"/>
      <c r="AY83" s="349"/>
      <c r="AZ83" s="48"/>
      <c r="BA83" s="48"/>
      <c r="BB83" s="48"/>
      <c r="BC83" s="48"/>
      <c r="BD83" s="47"/>
      <c r="BE83" s="47"/>
      <c r="BF83" s="47"/>
      <c r="BG83" s="47"/>
      <c r="BH83" s="47"/>
      <c r="BI83" s="47">
        <v>36</v>
      </c>
      <c r="BJ83" s="47">
        <v>36</v>
      </c>
      <c r="BK83" s="47"/>
      <c r="BL83" s="47"/>
      <c r="BM83" s="47">
        <v>7</v>
      </c>
      <c r="BN83" s="47"/>
      <c r="BO83" s="47"/>
      <c r="BP83" s="47"/>
      <c r="BQ83" s="47"/>
      <c r="BR83" s="47"/>
      <c r="BS83" s="354">
        <v>10</v>
      </c>
      <c r="BT83" s="354"/>
      <c r="BU83" s="354"/>
      <c r="BV83" s="354"/>
      <c r="BW83" s="354"/>
      <c r="BX83" s="354"/>
      <c r="BY83" s="354"/>
      <c r="BZ83" s="354"/>
      <c r="CA83" s="354"/>
      <c r="CB83" s="354"/>
      <c r="CC83" s="354"/>
      <c r="CD83" s="354"/>
      <c r="CE83" s="354"/>
      <c r="CF83" s="354"/>
      <c r="CG83" s="354"/>
      <c r="CH83" s="354"/>
      <c r="CI83" s="354"/>
      <c r="CJ83" s="354"/>
      <c r="CK83" s="354"/>
      <c r="CL83" s="354"/>
      <c r="CM83" s="354"/>
      <c r="CN83" s="354"/>
      <c r="CO83" s="354"/>
      <c r="CP83" s="358"/>
      <c r="CQ83" s="48"/>
      <c r="CR83" s="354"/>
      <c r="CS83" s="354"/>
      <c r="CT83" s="355"/>
      <c r="CU83" s="354"/>
      <c r="CV83" s="354">
        <v>1</v>
      </c>
      <c r="CW83" s="354"/>
      <c r="CX83" s="354">
        <v>7</v>
      </c>
      <c r="CY83" s="354"/>
      <c r="CZ83" s="354"/>
      <c r="DA83" s="356">
        <v>-6</v>
      </c>
      <c r="DB83" s="356"/>
      <c r="DC83" s="356"/>
      <c r="DD83" s="356"/>
      <c r="DE83" s="356"/>
      <c r="DF83" s="354">
        <v>7</v>
      </c>
      <c r="DG83" s="354"/>
      <c r="DH83" s="354"/>
      <c r="DI83" s="354"/>
      <c r="DJ83" s="354"/>
      <c r="DK83" s="354"/>
      <c r="DL83" s="354"/>
      <c r="DM83" s="354"/>
      <c r="DN83" s="354"/>
      <c r="DO83" s="354"/>
      <c r="DP83" s="354"/>
      <c r="DQ83" s="354"/>
      <c r="DR83" s="354"/>
      <c r="DS83" s="354"/>
      <c r="DT83" s="354"/>
      <c r="DU83" s="354">
        <v>7</v>
      </c>
      <c r="DV83" s="354"/>
      <c r="DW83" s="354"/>
      <c r="DX83" s="354"/>
      <c r="DY83" s="354"/>
      <c r="DZ83" s="357"/>
      <c r="EA83" s="356"/>
      <c r="EB83" s="356"/>
      <c r="EC83" s="356"/>
      <c r="ED83" s="356"/>
      <c r="EE83" s="358"/>
      <c r="EF83" s="48"/>
      <c r="EG83" s="46"/>
      <c r="EH83" s="46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>
        <v>420</v>
      </c>
      <c r="ET83" s="48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>
        <v>180</v>
      </c>
      <c r="FI83" s="47"/>
      <c r="FJ83" s="47"/>
      <c r="FK83" s="47"/>
      <c r="FL83" s="47"/>
      <c r="FM83" s="47"/>
      <c r="FN83" s="47"/>
      <c r="FO83" s="47"/>
      <c r="FP83" s="47"/>
      <c r="FQ83" s="354"/>
      <c r="FR83" s="354"/>
      <c r="FS83" s="354"/>
      <c r="FT83" s="354"/>
      <c r="FU83" s="354">
        <v>210</v>
      </c>
      <c r="FV83" s="354"/>
      <c r="FW83" s="354"/>
      <c r="FX83" s="354"/>
      <c r="FY83" s="354">
        <v>3024</v>
      </c>
      <c r="FZ83" s="354"/>
      <c r="GA83" s="354"/>
      <c r="GB83" s="354">
        <v>120</v>
      </c>
      <c r="GC83" s="354"/>
      <c r="GD83" s="354"/>
      <c r="GE83" s="354">
        <v>182</v>
      </c>
      <c r="GF83" s="354"/>
      <c r="GG83" s="354"/>
      <c r="GH83" s="354">
        <v>300</v>
      </c>
      <c r="GI83" s="354">
        <v>120</v>
      </c>
      <c r="GJ83" s="354">
        <v>120</v>
      </c>
      <c r="GK83" s="354"/>
      <c r="GL83" s="354">
        <v>360</v>
      </c>
      <c r="GM83" s="354"/>
      <c r="GN83" s="354"/>
      <c r="GO83" s="354"/>
      <c r="GP83" s="354"/>
      <c r="GQ83" s="354"/>
      <c r="GR83" s="354">
        <v>42</v>
      </c>
      <c r="GS83" s="354"/>
      <c r="GT83" s="354">
        <v>60</v>
      </c>
      <c r="GU83" s="354"/>
      <c r="GV83" s="354"/>
      <c r="GW83" s="354"/>
      <c r="GX83" s="354"/>
      <c r="GY83" s="354"/>
      <c r="GZ83" s="354"/>
      <c r="HA83" s="354"/>
      <c r="HB83" s="354"/>
      <c r="HC83" s="354"/>
      <c r="HD83" s="354"/>
      <c r="HE83" s="354">
        <v>70</v>
      </c>
      <c r="HF83" s="354"/>
      <c r="HG83" s="354"/>
      <c r="HH83" s="354">
        <v>60</v>
      </c>
      <c r="HI83" s="354"/>
      <c r="HJ83" s="354"/>
      <c r="HK83" s="354">
        <v>42</v>
      </c>
      <c r="HL83" s="354"/>
      <c r="HM83" s="354"/>
      <c r="HN83" s="354"/>
      <c r="HO83" s="354"/>
      <c r="HP83" s="354"/>
      <c r="HQ83" s="354">
        <v>756</v>
      </c>
      <c r="HR83" s="354">
        <v>60</v>
      </c>
      <c r="HS83" s="354">
        <v>42</v>
      </c>
      <c r="HT83" s="354"/>
      <c r="HU83" s="354">
        <v>60</v>
      </c>
      <c r="HV83" s="354">
        <v>420</v>
      </c>
      <c r="HW83" s="354"/>
      <c r="HX83" s="354">
        <v>336</v>
      </c>
      <c r="HY83" s="354"/>
      <c r="HZ83" s="354"/>
      <c r="IA83" s="354"/>
      <c r="IB83" s="354"/>
      <c r="IC83" s="354"/>
      <c r="ID83" s="354"/>
      <c r="IE83" s="354">
        <v>360</v>
      </c>
      <c r="IF83" s="354">
        <v>120</v>
      </c>
      <c r="IG83" s="354"/>
      <c r="IH83" s="354">
        <v>3024</v>
      </c>
      <c r="II83" s="354"/>
      <c r="IJ83" s="354"/>
      <c r="IK83" s="354"/>
      <c r="IL83" s="354"/>
      <c r="IM83" s="354"/>
      <c r="IN83" s="354"/>
      <c r="IO83" s="354"/>
      <c r="IP83" s="354"/>
      <c r="IQ83" s="354">
        <v>120</v>
      </c>
      <c r="IR83" s="50"/>
      <c r="IS83" s="47"/>
      <c r="IT83" s="47"/>
      <c r="IU83" s="47"/>
      <c r="IV83" s="47"/>
      <c r="IW83" s="47"/>
      <c r="IX83" s="47"/>
      <c r="IY83" s="47"/>
      <c r="IZ83" s="47"/>
      <c r="JA83" s="47">
        <v>300</v>
      </c>
      <c r="JB83" s="47"/>
      <c r="JC83" s="47"/>
      <c r="JD83" s="47"/>
      <c r="JE83" s="651">
        <v>-209</v>
      </c>
      <c r="JF83" s="47"/>
      <c r="JG83" s="47"/>
      <c r="JH83" s="47"/>
      <c r="JI83" s="47"/>
      <c r="JJ83" s="47"/>
      <c r="JK83" s="47"/>
      <c r="JL83" s="354"/>
      <c r="JM83" s="354"/>
      <c r="JN83" s="354"/>
      <c r="JO83" s="354"/>
      <c r="JP83" s="354"/>
      <c r="JQ83" s="354"/>
      <c r="JR83" s="354"/>
      <c r="JS83" s="354"/>
      <c r="JT83" s="354"/>
      <c r="JU83" s="354"/>
      <c r="JV83" s="354"/>
      <c r="JW83" s="354"/>
      <c r="JX83" s="354"/>
      <c r="JY83" s="354"/>
      <c r="JZ83" s="354"/>
      <c r="KA83" s="354"/>
      <c r="KB83" s="354"/>
      <c r="KC83" s="354"/>
      <c r="KD83" s="354"/>
      <c r="KE83" s="354"/>
      <c r="KF83" s="354"/>
      <c r="KG83" s="354"/>
      <c r="KH83" s="354"/>
      <c r="KI83" s="354"/>
      <c r="KJ83" s="354"/>
      <c r="KK83" s="354"/>
      <c r="KL83" s="354"/>
      <c r="KM83" s="354"/>
      <c r="KN83" s="354"/>
      <c r="KO83" s="354"/>
      <c r="KP83" s="354"/>
      <c r="KQ83" s="354"/>
      <c r="KR83" s="354"/>
      <c r="KS83" s="354"/>
      <c r="KT83" s="354"/>
      <c r="KU83" s="354"/>
      <c r="KV83" s="51"/>
      <c r="KW83" s="47"/>
      <c r="KX83" s="47"/>
      <c r="KY83" s="47"/>
      <c r="KZ83" s="47"/>
      <c r="LA83" s="47"/>
      <c r="LB83" s="47"/>
      <c r="LC83" s="47"/>
      <c r="LD83" s="361"/>
      <c r="LE83" s="361"/>
      <c r="LF83" s="361"/>
      <c r="LG83" s="361">
        <v>60</v>
      </c>
      <c r="LH83" s="361"/>
      <c r="LI83" s="361"/>
      <c r="LJ83" s="361"/>
      <c r="LK83" s="361"/>
      <c r="LL83" s="361"/>
      <c r="LM83" s="361"/>
      <c r="LN83" s="361"/>
      <c r="LO83" s="361"/>
      <c r="LP83" s="361"/>
      <c r="LQ83" s="354"/>
      <c r="LR83" s="354"/>
      <c r="LS83" s="354"/>
      <c r="LT83" s="354"/>
      <c r="LU83" s="354"/>
      <c r="LV83" s="354"/>
      <c r="LW83" s="51"/>
      <c r="LX83" s="354"/>
      <c r="LY83" s="354"/>
      <c r="LZ83" s="354"/>
      <c r="MA83" s="354"/>
      <c r="MB83" s="363"/>
      <c r="MC83" s="363"/>
      <c r="MD83" s="354"/>
      <c r="ME83" s="354"/>
      <c r="MF83" s="354"/>
      <c r="MG83" s="354"/>
      <c r="MH83" s="354"/>
      <c r="MI83" s="354"/>
      <c r="MJ83" s="354"/>
      <c r="MK83" s="354">
        <v>56</v>
      </c>
      <c r="ML83" s="354"/>
      <c r="MM83" s="354"/>
      <c r="MN83" s="354"/>
      <c r="MO83" s="354"/>
      <c r="MP83" s="354"/>
      <c r="MQ83" s="354"/>
      <c r="MR83" s="354"/>
      <c r="MS83" s="51"/>
      <c r="MT83" s="364">
        <f t="shared" si="53"/>
        <v>10608</v>
      </c>
      <c r="MU83" s="365">
        <f t="shared" si="54"/>
        <v>207</v>
      </c>
      <c r="MV83" s="366">
        <f t="shared" si="55"/>
        <v>10815</v>
      </c>
      <c r="MW83" s="365"/>
      <c r="MX83" s="365"/>
      <c r="MY83" s="54"/>
      <c r="MZ83" s="709">
        <v>4.99</v>
      </c>
      <c r="NA83" s="709">
        <v>1.24</v>
      </c>
      <c r="NB83" s="709">
        <f t="shared" si="56"/>
        <v>13410.6</v>
      </c>
      <c r="NC83" s="711"/>
      <c r="ND83" s="711">
        <v>5.7</v>
      </c>
      <c r="NE83" s="738">
        <f t="shared" si="44"/>
        <v>0.31391429947039</v>
      </c>
      <c r="NF83" s="743"/>
      <c r="NG83" s="743">
        <v>5000</v>
      </c>
      <c r="NH83" s="743">
        <v>5.82</v>
      </c>
      <c r="NI83" s="740">
        <f t="shared" si="57"/>
        <v>12129.6</v>
      </c>
      <c r="NJ83" s="738">
        <f t="shared" si="82"/>
        <v>0.299470389985556</v>
      </c>
      <c r="NK83" s="745">
        <v>44652</v>
      </c>
      <c r="NL83" s="746">
        <v>44652</v>
      </c>
      <c r="NM83" s="739">
        <f ca="1" t="shared" si="58"/>
        <v>14.1666666666667</v>
      </c>
      <c r="NN83" s="739">
        <f ca="1" t="shared" si="59"/>
        <v>425</v>
      </c>
      <c r="NO83" s="743">
        <v>0</v>
      </c>
      <c r="NP83" s="739">
        <f t="shared" si="60"/>
        <v>10815</v>
      </c>
      <c r="NQ83" s="761">
        <f t="shared" si="61"/>
        <v>10.1644736842105</v>
      </c>
      <c r="NR83" s="739">
        <f ca="1" t="shared" si="62"/>
        <v>8.72948916408667</v>
      </c>
      <c r="NS83" s="739">
        <f t="shared" si="63"/>
        <v>2128</v>
      </c>
      <c r="NT83" s="743"/>
      <c r="NU83" s="739">
        <f ca="1" t="shared" si="64"/>
        <v>763.411764705882</v>
      </c>
      <c r="NV83" s="769">
        <f ca="1" t="shared" si="65"/>
        <v>25.4470588235294</v>
      </c>
      <c r="NW83" s="769">
        <f ca="1" t="shared" si="66"/>
        <v>83.6245954692557</v>
      </c>
      <c r="NX83" s="743"/>
      <c r="NY83" s="743"/>
      <c r="NZ83" s="743"/>
      <c r="OA83" s="743"/>
      <c r="OB83" s="743"/>
      <c r="OC83" s="743"/>
      <c r="OD83" s="743"/>
      <c r="OE83" s="743">
        <f t="shared" si="67"/>
        <v>0</v>
      </c>
      <c r="OF83" s="743">
        <f t="shared" si="68"/>
        <v>0</v>
      </c>
      <c r="OG83" s="743">
        <f t="shared" si="69"/>
        <v>480</v>
      </c>
      <c r="OH83" s="743">
        <f t="shared" si="70"/>
        <v>480</v>
      </c>
      <c r="OI83" s="743">
        <f t="shared" si="71"/>
        <v>210</v>
      </c>
      <c r="OJ83" s="739">
        <f t="shared" si="72"/>
        <v>3866</v>
      </c>
      <c r="OK83" s="739">
        <f t="shared" si="73"/>
        <v>102</v>
      </c>
      <c r="OL83" s="739">
        <f t="shared" si="74"/>
        <v>360</v>
      </c>
      <c r="OM83" s="739">
        <f t="shared" si="75"/>
        <v>0</v>
      </c>
      <c r="ON83" s="739">
        <f t="shared" si="76"/>
        <v>172</v>
      </c>
      <c r="OO83" s="739">
        <f t="shared" si="77"/>
        <v>1278</v>
      </c>
      <c r="OP83" s="739"/>
      <c r="OQ83" s="739">
        <f t="shared" si="78"/>
        <v>3900</v>
      </c>
      <c r="OR83" s="739">
        <f t="shared" si="79"/>
        <v>10848</v>
      </c>
      <c r="OS83" s="739">
        <f t="shared" si="80"/>
        <v>-209</v>
      </c>
      <c r="OT83" s="739">
        <f t="shared" si="81"/>
        <v>-176</v>
      </c>
      <c r="OU83" s="743"/>
      <c r="OV83" s="743"/>
      <c r="OW83" s="743"/>
      <c r="OX83" s="743"/>
      <c r="OY83" s="743"/>
      <c r="OZ83" s="743"/>
      <c r="PA83" s="743"/>
      <c r="PB83" s="743"/>
      <c r="PC83" s="743"/>
      <c r="PD83" s="743"/>
      <c r="PE83" s="743"/>
      <c r="PF83" s="743"/>
      <c r="PG83" s="743"/>
    </row>
    <row r="84" s="28" customFormat="1" customHeight="1" spans="1:423">
      <c r="A84" s="791" t="s">
        <v>1667</v>
      </c>
      <c r="B84" s="343" t="s">
        <v>1668</v>
      </c>
      <c r="C84" s="95" t="s">
        <v>1612</v>
      </c>
      <c r="D84" s="95" t="s">
        <v>3795</v>
      </c>
      <c r="E84" s="418"/>
      <c r="F84" s="104" t="s">
        <v>1676</v>
      </c>
      <c r="G84" s="416" t="s">
        <v>3798</v>
      </c>
      <c r="H84" s="98" t="s">
        <v>3173</v>
      </c>
      <c r="I84" s="99"/>
      <c r="J84" s="114"/>
      <c r="K84" s="456"/>
      <c r="L84" s="150">
        <f t="shared" si="48"/>
        <v>2249</v>
      </c>
      <c r="M84" s="151">
        <f t="shared" si="49"/>
        <v>2249</v>
      </c>
      <c r="N84" s="455"/>
      <c r="O84" s="37"/>
      <c r="P84" s="36"/>
      <c r="Q84" s="33">
        <f t="shared" si="50"/>
        <v>0</v>
      </c>
      <c r="R84" s="34">
        <f t="shared" si="51"/>
        <v>13048</v>
      </c>
      <c r="S84" s="346"/>
      <c r="T84" s="346"/>
      <c r="U84" s="346"/>
      <c r="V84" s="346"/>
      <c r="W84" s="346"/>
      <c r="X84" s="347"/>
      <c r="Y84" s="348"/>
      <c r="Z84" s="348"/>
      <c r="AA84" s="348"/>
      <c r="AB84" s="348"/>
      <c r="AC84" s="506">
        <v>4000</v>
      </c>
      <c r="AD84" s="348"/>
      <c r="AE84" s="348"/>
      <c r="AF84" s="346"/>
      <c r="AG84" s="346"/>
      <c r="AH84" s="346"/>
      <c r="AI84" s="346"/>
      <c r="AJ84" s="346"/>
      <c r="AK84" s="346">
        <v>3000</v>
      </c>
      <c r="AL84" s="346"/>
      <c r="AM84" s="346">
        <v>3024</v>
      </c>
      <c r="AN84" s="346"/>
      <c r="AO84" s="346"/>
      <c r="AP84" s="346"/>
      <c r="AQ84" s="346"/>
      <c r="AR84" s="346"/>
      <c r="AS84" s="346"/>
      <c r="AT84" s="346"/>
      <c r="AU84" s="346"/>
      <c r="AV84" s="346">
        <v>3024</v>
      </c>
      <c r="AW84" s="346"/>
      <c r="AX84" s="346"/>
      <c r="AY84" s="349"/>
      <c r="AZ84" s="48"/>
      <c r="BA84" s="48"/>
      <c r="BB84" s="48"/>
      <c r="BC84" s="48"/>
      <c r="BD84" s="47"/>
      <c r="BE84" s="47"/>
      <c r="BF84" s="47"/>
      <c r="BG84" s="47"/>
      <c r="BH84" s="47"/>
      <c r="BI84" s="47">
        <v>36</v>
      </c>
      <c r="BJ84" s="47">
        <v>36</v>
      </c>
      <c r="BK84" s="47"/>
      <c r="BL84" s="47"/>
      <c r="BM84" s="47">
        <v>7</v>
      </c>
      <c r="BN84" s="47"/>
      <c r="BO84" s="47"/>
      <c r="BP84" s="47"/>
      <c r="BQ84" s="47"/>
      <c r="BR84" s="47"/>
      <c r="BS84" s="354">
        <v>10</v>
      </c>
      <c r="BT84" s="354"/>
      <c r="BU84" s="354"/>
      <c r="BV84" s="354"/>
      <c r="BW84" s="354"/>
      <c r="BX84" s="354"/>
      <c r="BY84" s="354"/>
      <c r="BZ84" s="354"/>
      <c r="CA84" s="354"/>
      <c r="CB84" s="354"/>
      <c r="CC84" s="354"/>
      <c r="CD84" s="354"/>
      <c r="CE84" s="354"/>
      <c r="CF84" s="354"/>
      <c r="CG84" s="354"/>
      <c r="CH84" s="354"/>
      <c r="CI84" s="354"/>
      <c r="CJ84" s="354"/>
      <c r="CK84" s="354"/>
      <c r="CL84" s="354"/>
      <c r="CM84" s="354"/>
      <c r="CN84" s="354"/>
      <c r="CO84" s="354"/>
      <c r="CP84" s="358"/>
      <c r="CQ84" s="48"/>
      <c r="CR84" s="354"/>
      <c r="CS84" s="354"/>
      <c r="CT84" s="355"/>
      <c r="CU84" s="354"/>
      <c r="CV84" s="354">
        <v>1</v>
      </c>
      <c r="CW84" s="354"/>
      <c r="CX84" s="354">
        <v>7</v>
      </c>
      <c r="CY84" s="354"/>
      <c r="CZ84" s="354"/>
      <c r="DA84" s="356">
        <v>-6</v>
      </c>
      <c r="DB84" s="356"/>
      <c r="DC84" s="356"/>
      <c r="DD84" s="356"/>
      <c r="DE84" s="356"/>
      <c r="DF84" s="354">
        <v>7</v>
      </c>
      <c r="DG84" s="354"/>
      <c r="DH84" s="354"/>
      <c r="DI84" s="354"/>
      <c r="DJ84" s="354"/>
      <c r="DK84" s="354"/>
      <c r="DL84" s="354"/>
      <c r="DM84" s="354"/>
      <c r="DN84" s="354"/>
      <c r="DO84" s="354"/>
      <c r="DP84" s="354"/>
      <c r="DQ84" s="354"/>
      <c r="DR84" s="354"/>
      <c r="DS84" s="354"/>
      <c r="DT84" s="354"/>
      <c r="DU84" s="354">
        <v>7</v>
      </c>
      <c r="DV84" s="354"/>
      <c r="DW84" s="354"/>
      <c r="DX84" s="354"/>
      <c r="DY84" s="354" t="s">
        <v>1679</v>
      </c>
      <c r="DZ84" s="357"/>
      <c r="EA84" s="356"/>
      <c r="EB84" s="356"/>
      <c r="EC84" s="356"/>
      <c r="ED84" s="356"/>
      <c r="EE84" s="358"/>
      <c r="EF84" s="48"/>
      <c r="EG84" s="46"/>
      <c r="EH84" s="46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>
        <v>420</v>
      </c>
      <c r="ET84" s="48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>
        <v>180</v>
      </c>
      <c r="FI84" s="47"/>
      <c r="FJ84" s="47"/>
      <c r="FK84" s="47"/>
      <c r="FL84" s="47"/>
      <c r="FM84" s="47"/>
      <c r="FN84" s="47"/>
      <c r="FO84" s="47"/>
      <c r="FP84" s="47"/>
      <c r="FQ84" s="354"/>
      <c r="FR84" s="354"/>
      <c r="FS84" s="354"/>
      <c r="FT84" s="354"/>
      <c r="FU84" s="354">
        <v>210</v>
      </c>
      <c r="FV84" s="354"/>
      <c r="FW84" s="354"/>
      <c r="FX84" s="354"/>
      <c r="FY84" s="354">
        <v>3024</v>
      </c>
      <c r="FZ84" s="354"/>
      <c r="GA84" s="354"/>
      <c r="GB84" s="354">
        <v>120</v>
      </c>
      <c r="GC84" s="354"/>
      <c r="GD84" s="354"/>
      <c r="GE84" s="354">
        <v>182</v>
      </c>
      <c r="GF84" s="354"/>
      <c r="GG84" s="354"/>
      <c r="GH84" s="354">
        <v>300</v>
      </c>
      <c r="GI84" s="354">
        <v>120</v>
      </c>
      <c r="GJ84" s="354">
        <v>120</v>
      </c>
      <c r="GK84" s="354"/>
      <c r="GL84" s="354">
        <v>360</v>
      </c>
      <c r="GM84" s="354"/>
      <c r="GN84" s="354"/>
      <c r="GO84" s="354"/>
      <c r="GP84" s="354"/>
      <c r="GQ84" s="354"/>
      <c r="GR84" s="354">
        <v>42</v>
      </c>
      <c r="GS84" s="354"/>
      <c r="GT84" s="354">
        <v>60</v>
      </c>
      <c r="GU84" s="354"/>
      <c r="GV84" s="354"/>
      <c r="GW84" s="354"/>
      <c r="GX84" s="354"/>
      <c r="GY84" s="354"/>
      <c r="GZ84" s="354"/>
      <c r="HA84" s="354"/>
      <c r="HB84" s="354"/>
      <c r="HC84" s="354"/>
      <c r="HD84" s="354"/>
      <c r="HE84" s="354">
        <v>70</v>
      </c>
      <c r="HF84" s="354"/>
      <c r="HG84" s="354"/>
      <c r="HH84" s="354"/>
      <c r="HI84" s="354"/>
      <c r="HJ84" s="354"/>
      <c r="HK84" s="354">
        <v>42</v>
      </c>
      <c r="HL84" s="354"/>
      <c r="HM84" s="354"/>
      <c r="HN84" s="354"/>
      <c r="HO84" s="354"/>
      <c r="HP84" s="354"/>
      <c r="HQ84" s="354">
        <v>756</v>
      </c>
      <c r="HR84" s="354">
        <v>60</v>
      </c>
      <c r="HS84" s="354">
        <v>42</v>
      </c>
      <c r="HT84" s="354"/>
      <c r="HU84" s="354">
        <v>60</v>
      </c>
      <c r="HV84" s="354">
        <v>420</v>
      </c>
      <c r="HW84" s="354"/>
      <c r="HX84" s="354">
        <v>336</v>
      </c>
      <c r="HY84" s="354"/>
      <c r="HZ84" s="354"/>
      <c r="IA84" s="354"/>
      <c r="IB84" s="354"/>
      <c r="IC84" s="354"/>
      <c r="ID84" s="354"/>
      <c r="IE84" s="354">
        <v>360</v>
      </c>
      <c r="IF84" s="354">
        <v>60</v>
      </c>
      <c r="IG84" s="354"/>
      <c r="IH84" s="354">
        <v>3024</v>
      </c>
      <c r="II84" s="354"/>
      <c r="IJ84" s="354"/>
      <c r="IK84" s="354"/>
      <c r="IL84" s="354"/>
      <c r="IM84" s="354"/>
      <c r="IN84" s="354"/>
      <c r="IO84" s="354"/>
      <c r="IP84" s="354"/>
      <c r="IQ84" s="354">
        <v>120</v>
      </c>
      <c r="IR84" s="50"/>
      <c r="IS84" s="47"/>
      <c r="IT84" s="47"/>
      <c r="IU84" s="47"/>
      <c r="IV84" s="47"/>
      <c r="IW84" s="47"/>
      <c r="IX84" s="47"/>
      <c r="IY84" s="47"/>
      <c r="IZ84" s="47"/>
      <c r="JA84" s="47">
        <v>300</v>
      </c>
      <c r="JB84" s="47"/>
      <c r="JC84" s="47"/>
      <c r="JD84" s="47"/>
      <c r="JE84" s="651">
        <v>-210</v>
      </c>
      <c r="JF84" s="47"/>
      <c r="JG84" s="47"/>
      <c r="JH84" s="47"/>
      <c r="JI84" s="47"/>
      <c r="JJ84" s="47"/>
      <c r="JK84" s="47"/>
      <c r="JL84" s="354"/>
      <c r="JM84" s="354"/>
      <c r="JN84" s="354"/>
      <c r="JO84" s="354"/>
      <c r="JP84" s="354"/>
      <c r="JQ84" s="354"/>
      <c r="JR84" s="354"/>
      <c r="JS84" s="354"/>
      <c r="JT84" s="354"/>
      <c r="JU84" s="354"/>
      <c r="JV84" s="354"/>
      <c r="JW84" s="354"/>
      <c r="JX84" s="354"/>
      <c r="JY84" s="354"/>
      <c r="JZ84" s="354"/>
      <c r="KA84" s="354"/>
      <c r="KB84" s="354"/>
      <c r="KC84" s="354"/>
      <c r="KD84" s="354"/>
      <c r="KE84" s="354"/>
      <c r="KF84" s="354"/>
      <c r="KG84" s="354"/>
      <c r="KH84" s="354"/>
      <c r="KI84" s="354"/>
      <c r="KJ84" s="354"/>
      <c r="KK84" s="354"/>
      <c r="KL84" s="354"/>
      <c r="KM84" s="354"/>
      <c r="KN84" s="354"/>
      <c r="KO84" s="354"/>
      <c r="KP84" s="354"/>
      <c r="KQ84" s="354"/>
      <c r="KR84" s="354"/>
      <c r="KS84" s="354"/>
      <c r="KT84" s="354"/>
      <c r="KU84" s="354"/>
      <c r="KV84" s="51"/>
      <c r="KW84" s="47"/>
      <c r="KX84" s="47"/>
      <c r="KY84" s="47"/>
      <c r="KZ84" s="47"/>
      <c r="LA84" s="47"/>
      <c r="LB84" s="47"/>
      <c r="LC84" s="47"/>
      <c r="LD84" s="361"/>
      <c r="LE84" s="361"/>
      <c r="LF84" s="361"/>
      <c r="LG84" s="361">
        <v>60</v>
      </c>
      <c r="LH84" s="361"/>
      <c r="LI84" s="361"/>
      <c r="LJ84" s="361"/>
      <c r="LK84" s="361"/>
      <c r="LL84" s="361"/>
      <c r="LM84" s="361"/>
      <c r="LN84" s="361"/>
      <c r="LO84" s="361"/>
      <c r="LP84" s="361"/>
      <c r="LQ84" s="354"/>
      <c r="LR84" s="354"/>
      <c r="LS84" s="354"/>
      <c r="LT84" s="354"/>
      <c r="LU84" s="354"/>
      <c r="LV84" s="354"/>
      <c r="LW84" s="51"/>
      <c r="LX84" s="354"/>
      <c r="LY84" s="354"/>
      <c r="LZ84" s="354"/>
      <c r="MA84" s="354"/>
      <c r="MB84" s="363"/>
      <c r="MC84" s="363"/>
      <c r="MD84" s="354"/>
      <c r="ME84" s="354"/>
      <c r="MF84" s="354"/>
      <c r="MG84" s="354"/>
      <c r="MH84" s="354"/>
      <c r="MI84" s="354"/>
      <c r="MJ84" s="354"/>
      <c r="MK84" s="354">
        <v>56</v>
      </c>
      <c r="ML84" s="354"/>
      <c r="MM84" s="354"/>
      <c r="MN84" s="354"/>
      <c r="MO84" s="354"/>
      <c r="MP84" s="354"/>
      <c r="MQ84" s="354"/>
      <c r="MR84" s="354"/>
      <c r="MS84" s="51"/>
      <c r="MT84" s="364">
        <f t="shared" si="53"/>
        <v>10488</v>
      </c>
      <c r="MU84" s="365">
        <f t="shared" si="54"/>
        <v>206</v>
      </c>
      <c r="MV84" s="366">
        <f t="shared" si="55"/>
        <v>10694</v>
      </c>
      <c r="MW84" s="365"/>
      <c r="MX84" s="365"/>
      <c r="MY84" s="54"/>
      <c r="MZ84" s="709">
        <v>4.99</v>
      </c>
      <c r="NA84" s="709">
        <v>1.24</v>
      </c>
      <c r="NB84" s="709">
        <f t="shared" si="56"/>
        <v>13260.56</v>
      </c>
      <c r="NC84" s="711"/>
      <c r="ND84" s="711">
        <v>5.7</v>
      </c>
      <c r="NE84" s="738">
        <f t="shared" si="44"/>
        <v>0.31391429947039</v>
      </c>
      <c r="NF84" s="743"/>
      <c r="NG84" s="743">
        <v>5000</v>
      </c>
      <c r="NH84" s="743">
        <v>5.82</v>
      </c>
      <c r="NI84" s="740">
        <f t="shared" si="57"/>
        <v>12819.3</v>
      </c>
      <c r="NJ84" s="738">
        <f t="shared" si="82"/>
        <v>0.299470389985556</v>
      </c>
      <c r="NK84" s="745">
        <v>44652</v>
      </c>
      <c r="NL84" s="746">
        <v>44652</v>
      </c>
      <c r="NM84" s="739">
        <f ca="1" t="shared" si="58"/>
        <v>14.1666666666667</v>
      </c>
      <c r="NN84" s="739">
        <f ca="1" t="shared" si="59"/>
        <v>425</v>
      </c>
      <c r="NO84" s="743">
        <v>0</v>
      </c>
      <c r="NP84" s="739">
        <f t="shared" si="60"/>
        <v>10694</v>
      </c>
      <c r="NQ84" s="761">
        <f t="shared" si="61"/>
        <v>9.51000444642063</v>
      </c>
      <c r="NR84" s="739">
        <f ca="1" t="shared" si="62"/>
        <v>8.16741558339654</v>
      </c>
      <c r="NS84" s="739">
        <f t="shared" si="63"/>
        <v>2249</v>
      </c>
      <c r="NT84" s="743"/>
      <c r="NU84" s="739">
        <f ca="1" t="shared" si="64"/>
        <v>754.870588235294</v>
      </c>
      <c r="NV84" s="769">
        <f ca="1" t="shared" si="65"/>
        <v>25.1623529411765</v>
      </c>
      <c r="NW84" s="769">
        <f ca="1" t="shared" si="66"/>
        <v>89.379558631008</v>
      </c>
      <c r="NX84" s="743"/>
      <c r="NY84" s="743"/>
      <c r="NZ84" s="743"/>
      <c r="OA84" s="743"/>
      <c r="OB84" s="743"/>
      <c r="OC84" s="743"/>
      <c r="OD84" s="743"/>
      <c r="OE84" s="743">
        <f t="shared" si="67"/>
        <v>0</v>
      </c>
      <c r="OF84" s="743">
        <f t="shared" si="68"/>
        <v>0</v>
      </c>
      <c r="OG84" s="743">
        <f t="shared" si="69"/>
        <v>480</v>
      </c>
      <c r="OH84" s="743">
        <f t="shared" si="70"/>
        <v>480</v>
      </c>
      <c r="OI84" s="743">
        <f t="shared" si="71"/>
        <v>210</v>
      </c>
      <c r="OJ84" s="739">
        <f t="shared" si="72"/>
        <v>3866</v>
      </c>
      <c r="OK84" s="739">
        <f t="shared" si="73"/>
        <v>102</v>
      </c>
      <c r="OL84" s="739">
        <f t="shared" si="74"/>
        <v>360</v>
      </c>
      <c r="OM84" s="739">
        <f t="shared" si="75"/>
        <v>0</v>
      </c>
      <c r="ON84" s="739">
        <f t="shared" si="76"/>
        <v>112</v>
      </c>
      <c r="OO84" s="739">
        <f t="shared" si="77"/>
        <v>1278</v>
      </c>
      <c r="OP84" s="739"/>
      <c r="OQ84" s="739">
        <f t="shared" si="78"/>
        <v>3840</v>
      </c>
      <c r="OR84" s="739">
        <f t="shared" si="79"/>
        <v>10728</v>
      </c>
      <c r="OS84" s="739">
        <f t="shared" si="80"/>
        <v>-210</v>
      </c>
      <c r="OT84" s="739">
        <f t="shared" si="81"/>
        <v>-176</v>
      </c>
      <c r="OU84" s="743"/>
      <c r="OV84" s="743"/>
      <c r="OW84" s="743"/>
      <c r="OX84" s="743"/>
      <c r="OY84" s="743"/>
      <c r="OZ84" s="743"/>
      <c r="PA84" s="743"/>
      <c r="PB84" s="743"/>
      <c r="PC84" s="743"/>
      <c r="PD84" s="743"/>
      <c r="PE84" s="743"/>
      <c r="PF84" s="743"/>
      <c r="PG84" s="743"/>
    </row>
    <row r="85" s="28" customFormat="1" customHeight="1" spans="1:423">
      <c r="A85" s="791" t="s">
        <v>1667</v>
      </c>
      <c r="B85" s="343" t="s">
        <v>1668</v>
      </c>
      <c r="C85" s="95" t="s">
        <v>1645</v>
      </c>
      <c r="D85" s="95" t="s">
        <v>1646</v>
      </c>
      <c r="E85" s="418"/>
      <c r="F85" s="102" t="s">
        <v>1680</v>
      </c>
      <c r="G85" s="416" t="s">
        <v>3799</v>
      </c>
      <c r="H85" s="98" t="s">
        <v>1681</v>
      </c>
      <c r="I85" s="99"/>
      <c r="J85" s="114"/>
      <c r="K85" s="456"/>
      <c r="L85" s="150">
        <f t="shared" si="48"/>
        <v>759</v>
      </c>
      <c r="M85" s="151">
        <f t="shared" si="49"/>
        <v>759</v>
      </c>
      <c r="N85" s="455"/>
      <c r="O85" s="37"/>
      <c r="P85" s="36"/>
      <c r="Q85" s="33">
        <f t="shared" si="50"/>
        <v>0</v>
      </c>
      <c r="R85" s="34">
        <f t="shared" si="51"/>
        <v>1000</v>
      </c>
      <c r="S85" s="346"/>
      <c r="T85" s="346"/>
      <c r="U85" s="346"/>
      <c r="V85" s="346"/>
      <c r="W85" s="346"/>
      <c r="X85" s="347"/>
      <c r="Y85" s="348"/>
      <c r="Z85" s="348"/>
      <c r="AA85" s="348"/>
      <c r="AB85" s="348"/>
      <c r="AC85" s="506">
        <v>1000</v>
      </c>
      <c r="AD85" s="348"/>
      <c r="AE85" s="348"/>
      <c r="AF85" s="346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Q85" s="346"/>
      <c r="AR85" s="346"/>
      <c r="AS85" s="346"/>
      <c r="AT85" s="346"/>
      <c r="AU85" s="346"/>
      <c r="AV85" s="346"/>
      <c r="AW85" s="346"/>
      <c r="AX85" s="346"/>
      <c r="AY85" s="349"/>
      <c r="AZ85" s="48"/>
      <c r="BA85" s="48"/>
      <c r="BB85" s="48"/>
      <c r="BC85" s="48"/>
      <c r="BD85" s="47"/>
      <c r="BE85" s="47"/>
      <c r="BF85" s="47"/>
      <c r="BG85" s="47"/>
      <c r="BH85" s="47">
        <v>5</v>
      </c>
      <c r="BI85" s="47"/>
      <c r="BJ85" s="47"/>
      <c r="BK85" s="47"/>
      <c r="BL85" s="47"/>
      <c r="BM85" s="47">
        <v>1</v>
      </c>
      <c r="BN85" s="47"/>
      <c r="BO85" s="47"/>
      <c r="BP85" s="47"/>
      <c r="BQ85" s="47"/>
      <c r="BR85" s="47"/>
      <c r="BS85" s="354"/>
      <c r="BT85" s="354"/>
      <c r="BU85" s="354"/>
      <c r="BV85" s="354"/>
      <c r="BW85" s="354"/>
      <c r="BX85" s="354"/>
      <c r="BY85" s="354"/>
      <c r="BZ85" s="354"/>
      <c r="CA85" s="354"/>
      <c r="CB85" s="354"/>
      <c r="CC85" s="354"/>
      <c r="CD85" s="354"/>
      <c r="CE85" s="354"/>
      <c r="CF85" s="354"/>
      <c r="CG85" s="354"/>
      <c r="CH85" s="354"/>
      <c r="CI85" s="354"/>
      <c r="CJ85" s="354"/>
      <c r="CK85" s="354"/>
      <c r="CL85" s="354"/>
      <c r="CM85" s="354"/>
      <c r="CN85" s="354"/>
      <c r="CO85" s="354"/>
      <c r="CP85" s="358"/>
      <c r="CQ85" s="48"/>
      <c r="CR85" s="354"/>
      <c r="CS85" s="354"/>
      <c r="CT85" s="355"/>
      <c r="CU85" s="354"/>
      <c r="CV85" s="354"/>
      <c r="CW85" s="354"/>
      <c r="CX85" s="354">
        <v>1</v>
      </c>
      <c r="CY85" s="354"/>
      <c r="CZ85" s="354"/>
      <c r="DA85" s="356"/>
      <c r="DB85" s="356"/>
      <c r="DC85" s="356"/>
      <c r="DD85" s="356"/>
      <c r="DE85" s="356"/>
      <c r="DF85" s="354">
        <v>1</v>
      </c>
      <c r="DG85" s="354"/>
      <c r="DH85" s="354"/>
      <c r="DI85" s="354"/>
      <c r="DJ85" s="354"/>
      <c r="DK85" s="354"/>
      <c r="DL85" s="354"/>
      <c r="DM85" s="354"/>
      <c r="DN85" s="354"/>
      <c r="DO85" s="354"/>
      <c r="DP85" s="354"/>
      <c r="DQ85" s="354"/>
      <c r="DR85" s="354"/>
      <c r="DS85" s="354"/>
      <c r="DT85" s="354"/>
      <c r="DU85" s="354">
        <v>1</v>
      </c>
      <c r="DV85" s="354"/>
      <c r="DW85" s="354"/>
      <c r="DX85" s="354"/>
      <c r="DY85" s="354"/>
      <c r="DZ85" s="357"/>
      <c r="EA85" s="356"/>
      <c r="EB85" s="356"/>
      <c r="EC85" s="356"/>
      <c r="ED85" s="356"/>
      <c r="EE85" s="358"/>
      <c r="EF85" s="48"/>
      <c r="EG85" s="46"/>
      <c r="EH85" s="46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8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354"/>
      <c r="FR85" s="354"/>
      <c r="FS85" s="354"/>
      <c r="FT85" s="354"/>
      <c r="FU85" s="354">
        <v>30</v>
      </c>
      <c r="FV85" s="354"/>
      <c r="FW85" s="354"/>
      <c r="FX85" s="354"/>
      <c r="FY85" s="354"/>
      <c r="FZ85" s="354"/>
      <c r="GA85" s="354"/>
      <c r="GB85" s="354"/>
      <c r="GC85" s="354"/>
      <c r="GD85" s="354"/>
      <c r="GE85" s="354">
        <v>26</v>
      </c>
      <c r="GF85" s="354"/>
      <c r="GG85" s="354"/>
      <c r="GH85" s="354"/>
      <c r="GI85" s="354"/>
      <c r="GJ85" s="354">
        <v>12</v>
      </c>
      <c r="GK85" s="354"/>
      <c r="GL85" s="354"/>
      <c r="GM85" s="354"/>
      <c r="GN85" s="354"/>
      <c r="GO85" s="354"/>
      <c r="GP85" s="354"/>
      <c r="GQ85" s="354"/>
      <c r="GR85" s="354">
        <v>6</v>
      </c>
      <c r="GS85" s="354"/>
      <c r="GT85" s="354"/>
      <c r="GU85" s="354"/>
      <c r="GV85" s="354"/>
      <c r="GW85" s="354"/>
      <c r="GX85" s="354"/>
      <c r="GY85" s="354"/>
      <c r="GZ85" s="354"/>
      <c r="HA85" s="354"/>
      <c r="HB85" s="354"/>
      <c r="HC85" s="354"/>
      <c r="HD85" s="354"/>
      <c r="HE85" s="354">
        <v>10</v>
      </c>
      <c r="HF85" s="354"/>
      <c r="HG85" s="354"/>
      <c r="HH85" s="354"/>
      <c r="HI85" s="354">
        <v>20</v>
      </c>
      <c r="HJ85" s="354"/>
      <c r="HK85" s="354">
        <v>6</v>
      </c>
      <c r="HL85" s="354"/>
      <c r="HM85" s="354"/>
      <c r="HN85" s="354"/>
      <c r="HO85" s="354"/>
      <c r="HP85" s="354"/>
      <c r="HQ85" s="354"/>
      <c r="HR85" s="354"/>
      <c r="HS85" s="354">
        <v>6</v>
      </c>
      <c r="HT85" s="354"/>
      <c r="HU85" s="354"/>
      <c r="HV85" s="354">
        <v>60</v>
      </c>
      <c r="HW85" s="354"/>
      <c r="HX85" s="354">
        <v>48</v>
      </c>
      <c r="HY85" s="354"/>
      <c r="HZ85" s="354"/>
      <c r="IA85" s="354"/>
      <c r="IB85" s="354"/>
      <c r="IC85" s="354"/>
      <c r="ID85" s="354"/>
      <c r="IE85" s="354"/>
      <c r="IF85" s="354"/>
      <c r="IG85" s="354"/>
      <c r="IH85" s="354"/>
      <c r="II85" s="354"/>
      <c r="IJ85" s="354"/>
      <c r="IK85" s="354"/>
      <c r="IL85" s="354"/>
      <c r="IM85" s="354"/>
      <c r="IN85" s="354"/>
      <c r="IO85" s="354"/>
      <c r="IP85" s="354"/>
      <c r="IQ85" s="354"/>
      <c r="IR85" s="50"/>
      <c r="IS85" s="47"/>
      <c r="IT85" s="47"/>
      <c r="IU85" s="47"/>
      <c r="IV85" s="47"/>
      <c r="IW85" s="47"/>
      <c r="IX85" s="47"/>
      <c r="IY85" s="47"/>
      <c r="IZ85" s="47"/>
      <c r="JA85" s="47"/>
      <c r="JB85" s="47"/>
      <c r="JC85" s="47"/>
      <c r="JD85" s="47"/>
      <c r="JE85" s="47"/>
      <c r="JF85" s="47"/>
      <c r="JG85" s="47"/>
      <c r="JH85" s="47"/>
      <c r="JI85" s="47"/>
      <c r="JJ85" s="47"/>
      <c r="JK85" s="47"/>
      <c r="JL85" s="354"/>
      <c r="JM85" s="354"/>
      <c r="JN85" s="354"/>
      <c r="JO85" s="354"/>
      <c r="JP85" s="354"/>
      <c r="JQ85" s="354"/>
      <c r="JR85" s="354"/>
      <c r="JS85" s="354"/>
      <c r="JT85" s="354"/>
      <c r="JU85" s="354"/>
      <c r="JV85" s="354"/>
      <c r="JW85" s="354"/>
      <c r="JX85" s="354"/>
      <c r="JY85" s="354"/>
      <c r="JZ85" s="354"/>
      <c r="KA85" s="354"/>
      <c r="KB85" s="354"/>
      <c r="KC85" s="354"/>
      <c r="KD85" s="354"/>
      <c r="KE85" s="354"/>
      <c r="KF85" s="354"/>
      <c r="KG85" s="354"/>
      <c r="KH85" s="354"/>
      <c r="KI85" s="354"/>
      <c r="KJ85" s="354"/>
      <c r="KK85" s="354"/>
      <c r="KL85" s="354"/>
      <c r="KM85" s="354"/>
      <c r="KN85" s="354"/>
      <c r="KO85" s="354"/>
      <c r="KP85" s="354"/>
      <c r="KQ85" s="354"/>
      <c r="KR85" s="354"/>
      <c r="KS85" s="354"/>
      <c r="KT85" s="354"/>
      <c r="KU85" s="354"/>
      <c r="KV85" s="51"/>
      <c r="KW85" s="47"/>
      <c r="KX85" s="47"/>
      <c r="KY85" s="47"/>
      <c r="KZ85" s="47"/>
      <c r="LA85" s="47"/>
      <c r="LB85" s="47"/>
      <c r="LC85" s="47"/>
      <c r="LD85" s="361"/>
      <c r="LE85" s="361"/>
      <c r="LF85" s="361"/>
      <c r="LG85" s="361"/>
      <c r="LH85" s="361"/>
      <c r="LI85" s="361"/>
      <c r="LJ85" s="361"/>
      <c r="LK85" s="361"/>
      <c r="LL85" s="361"/>
      <c r="LM85" s="361"/>
      <c r="LN85" s="361"/>
      <c r="LO85" s="361"/>
      <c r="LP85" s="361"/>
      <c r="LQ85" s="354"/>
      <c r="LR85" s="354"/>
      <c r="LS85" s="354"/>
      <c r="LT85" s="354"/>
      <c r="LU85" s="354"/>
      <c r="LV85" s="354"/>
      <c r="LW85" s="51"/>
      <c r="LX85" s="354"/>
      <c r="LY85" s="354"/>
      <c r="LZ85" s="354"/>
      <c r="MA85" s="354"/>
      <c r="MB85" s="363"/>
      <c r="MC85" s="363"/>
      <c r="MD85" s="354"/>
      <c r="ME85" s="354"/>
      <c r="MF85" s="354"/>
      <c r="MG85" s="354"/>
      <c r="MH85" s="354"/>
      <c r="MI85" s="354"/>
      <c r="MJ85" s="354"/>
      <c r="MK85" s="354">
        <v>8</v>
      </c>
      <c r="ML85" s="354"/>
      <c r="MM85" s="354"/>
      <c r="MN85" s="354"/>
      <c r="MO85" s="354"/>
      <c r="MP85" s="354"/>
      <c r="MQ85" s="354"/>
      <c r="MR85" s="354"/>
      <c r="MS85" s="51"/>
      <c r="MT85" s="364">
        <f t="shared" si="53"/>
        <v>224</v>
      </c>
      <c r="MU85" s="365">
        <f t="shared" si="54"/>
        <v>8</v>
      </c>
      <c r="MV85" s="366">
        <f t="shared" si="55"/>
        <v>232</v>
      </c>
      <c r="MW85" s="365"/>
      <c r="MX85" s="365"/>
      <c r="MY85" s="54"/>
      <c r="MZ85" s="709"/>
      <c r="NA85" s="709"/>
      <c r="NB85" s="709">
        <f t="shared" si="56"/>
        <v>0</v>
      </c>
      <c r="NC85" s="711"/>
      <c r="ND85" s="711">
        <v>10.18</v>
      </c>
      <c r="NE85" s="738" t="e">
        <f t="shared" si="44"/>
        <v>#DIV/0!</v>
      </c>
      <c r="NF85" s="743"/>
      <c r="NG85" s="743">
        <v>1000</v>
      </c>
      <c r="NH85" s="743">
        <v>8.5</v>
      </c>
      <c r="NI85" s="740">
        <f t="shared" si="57"/>
        <v>7726.62</v>
      </c>
      <c r="NJ85" s="738"/>
      <c r="NK85" s="745">
        <v>44652</v>
      </c>
      <c r="NL85" s="746">
        <v>44652</v>
      </c>
      <c r="NM85" s="739">
        <f ca="1" t="shared" si="58"/>
        <v>14.1666666666667</v>
      </c>
      <c r="NN85" s="739">
        <f ca="1" t="shared" si="59"/>
        <v>425</v>
      </c>
      <c r="NO85" s="743">
        <v>0</v>
      </c>
      <c r="NP85" s="739">
        <f t="shared" si="60"/>
        <v>232</v>
      </c>
      <c r="NQ85" s="761">
        <f t="shared" si="61"/>
        <v>0.61133069828722</v>
      </c>
      <c r="NR85" s="739">
        <f ca="1" t="shared" si="62"/>
        <v>0.525025187940789</v>
      </c>
      <c r="NS85" s="739">
        <f t="shared" si="63"/>
        <v>759</v>
      </c>
      <c r="NT85" s="743"/>
      <c r="NU85" s="739">
        <f ca="1" t="shared" si="64"/>
        <v>16.3764705882353</v>
      </c>
      <c r="NV85" s="769">
        <f ca="1" t="shared" si="65"/>
        <v>0.545882352941176</v>
      </c>
      <c r="NW85" s="769">
        <f ca="1" t="shared" si="66"/>
        <v>1390.40948275862</v>
      </c>
      <c r="NX85" s="743"/>
      <c r="NY85" s="743"/>
      <c r="NZ85" s="743"/>
      <c r="OA85" s="743"/>
      <c r="OB85" s="743"/>
      <c r="OC85" s="743"/>
      <c r="OD85" s="743"/>
      <c r="OE85" s="743">
        <f t="shared" si="67"/>
        <v>0</v>
      </c>
      <c r="OF85" s="743">
        <f t="shared" si="68"/>
        <v>0</v>
      </c>
      <c r="OG85" s="743">
        <f t="shared" si="69"/>
        <v>0</v>
      </c>
      <c r="OH85" s="743">
        <f t="shared" si="70"/>
        <v>0</v>
      </c>
      <c r="OI85" s="743">
        <f t="shared" si="71"/>
        <v>30</v>
      </c>
      <c r="OJ85" s="739">
        <f t="shared" si="72"/>
        <v>38</v>
      </c>
      <c r="OK85" s="739">
        <f t="shared" si="73"/>
        <v>6</v>
      </c>
      <c r="OL85" s="739">
        <f t="shared" si="74"/>
        <v>0</v>
      </c>
      <c r="OM85" s="739">
        <f t="shared" si="75"/>
        <v>20</v>
      </c>
      <c r="ON85" s="739">
        <f t="shared" si="76"/>
        <v>16</v>
      </c>
      <c r="OO85" s="739">
        <f t="shared" si="77"/>
        <v>66</v>
      </c>
      <c r="OP85" s="739"/>
      <c r="OQ85" s="739">
        <f t="shared" si="78"/>
        <v>48</v>
      </c>
      <c r="OR85" s="739">
        <f t="shared" si="79"/>
        <v>224</v>
      </c>
      <c r="OS85" s="739">
        <f t="shared" si="80"/>
        <v>0</v>
      </c>
      <c r="OT85" s="739">
        <f t="shared" si="81"/>
        <v>-8</v>
      </c>
      <c r="OU85" s="743"/>
      <c r="OV85" s="743"/>
      <c r="OW85" s="743"/>
      <c r="OX85" s="743"/>
      <c r="OY85" s="743"/>
      <c r="OZ85" s="743"/>
      <c r="PA85" s="743"/>
      <c r="PB85" s="743"/>
      <c r="PC85" s="743"/>
      <c r="PD85" s="743"/>
      <c r="PE85" s="743"/>
      <c r="PF85" s="743"/>
      <c r="PG85" s="743"/>
    </row>
    <row r="86" s="28" customFormat="1" customHeight="1" spans="1:423">
      <c r="A86" s="791" t="s">
        <v>1667</v>
      </c>
      <c r="B86" s="343" t="s">
        <v>1668</v>
      </c>
      <c r="C86" s="95" t="s">
        <v>1612</v>
      </c>
      <c r="D86" s="95" t="s">
        <v>3795</v>
      </c>
      <c r="E86" s="418"/>
      <c r="F86" s="102" t="s">
        <v>1733</v>
      </c>
      <c r="G86" s="416" t="s">
        <v>1734</v>
      </c>
      <c r="H86" s="98" t="s">
        <v>1735</v>
      </c>
      <c r="I86" s="99"/>
      <c r="J86" s="114"/>
      <c r="K86" s="456"/>
      <c r="L86" s="150">
        <f t="shared" si="48"/>
        <v>3646</v>
      </c>
      <c r="M86" s="151">
        <f t="shared" si="49"/>
        <v>3646</v>
      </c>
      <c r="N86" s="455"/>
      <c r="O86" s="37"/>
      <c r="P86" s="36"/>
      <c r="Q86" s="33">
        <f t="shared" si="50"/>
        <v>0</v>
      </c>
      <c r="R86" s="34">
        <f t="shared" si="51"/>
        <v>9000</v>
      </c>
      <c r="S86" s="346"/>
      <c r="T86" s="346"/>
      <c r="U86" s="346"/>
      <c r="V86" s="346"/>
      <c r="W86" s="346"/>
      <c r="X86" s="347"/>
      <c r="Y86" s="348"/>
      <c r="Z86" s="348"/>
      <c r="AA86" s="348"/>
      <c r="AB86" s="348"/>
      <c r="AC86" s="813">
        <v>3000</v>
      </c>
      <c r="AD86" s="348"/>
      <c r="AE86" s="348"/>
      <c r="AF86" s="346"/>
      <c r="AG86" s="346"/>
      <c r="AH86" s="346">
        <v>3000</v>
      </c>
      <c r="AI86" s="346"/>
      <c r="AJ86" s="346"/>
      <c r="AK86" s="346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>
        <v>3000</v>
      </c>
      <c r="AV86" s="346"/>
      <c r="AW86" s="346"/>
      <c r="AX86" s="346"/>
      <c r="AY86" s="349"/>
      <c r="AZ86" s="48"/>
      <c r="BA86" s="48"/>
      <c r="BB86" s="48"/>
      <c r="BC86" s="48"/>
      <c r="BD86" s="47"/>
      <c r="BE86" s="47"/>
      <c r="BF86" s="47"/>
      <c r="BG86" s="47"/>
      <c r="BH86" s="47"/>
      <c r="BI86" s="47">
        <v>36</v>
      </c>
      <c r="BJ86" s="47">
        <v>36</v>
      </c>
      <c r="BK86" s="47">
        <v>4</v>
      </c>
      <c r="BL86" s="47"/>
      <c r="BM86" s="47"/>
      <c r="BN86" s="47"/>
      <c r="BO86" s="47">
        <v>3</v>
      </c>
      <c r="BP86" s="47"/>
      <c r="BQ86" s="47"/>
      <c r="BR86" s="47"/>
      <c r="BS86" s="354"/>
      <c r="BT86" s="354"/>
      <c r="BU86" s="354"/>
      <c r="BV86" s="354"/>
      <c r="BW86" s="354"/>
      <c r="BX86" s="354"/>
      <c r="BY86" s="354"/>
      <c r="BZ86" s="354"/>
      <c r="CA86" s="354"/>
      <c r="CB86" s="354"/>
      <c r="CC86" s="354"/>
      <c r="CD86" s="354">
        <v>2</v>
      </c>
      <c r="CE86" s="354"/>
      <c r="CF86" s="354"/>
      <c r="CG86" s="354"/>
      <c r="CH86" s="354"/>
      <c r="CI86" s="354"/>
      <c r="CJ86" s="354"/>
      <c r="CK86" s="354"/>
      <c r="CL86" s="354"/>
      <c r="CM86" s="354"/>
      <c r="CN86" s="354"/>
      <c r="CO86" s="354"/>
      <c r="CP86" s="358"/>
      <c r="CQ86" s="48"/>
      <c r="CR86" s="354"/>
      <c r="CS86" s="354"/>
      <c r="CT86" s="355"/>
      <c r="CU86" s="354">
        <v>2</v>
      </c>
      <c r="CV86" s="354">
        <v>1</v>
      </c>
      <c r="CW86" s="354"/>
      <c r="CX86" s="354">
        <v>6</v>
      </c>
      <c r="CY86" s="354"/>
      <c r="CZ86" s="354"/>
      <c r="DA86" s="356">
        <v>-3</v>
      </c>
      <c r="DB86" s="356"/>
      <c r="DC86" s="356"/>
      <c r="DD86" s="356"/>
      <c r="DE86" s="356"/>
      <c r="DF86" s="354">
        <v>3</v>
      </c>
      <c r="DG86" s="354">
        <v>1</v>
      </c>
      <c r="DH86" s="354"/>
      <c r="DI86" s="354"/>
      <c r="DJ86" s="354"/>
      <c r="DK86" s="354"/>
      <c r="DL86" s="354"/>
      <c r="DM86" s="354"/>
      <c r="DN86" s="354"/>
      <c r="DO86" s="354"/>
      <c r="DP86" s="354"/>
      <c r="DQ86" s="354"/>
      <c r="DR86" s="354"/>
      <c r="DS86" s="354"/>
      <c r="DT86" s="354"/>
      <c r="DU86" s="354">
        <v>3</v>
      </c>
      <c r="DV86" s="354"/>
      <c r="DW86" s="354"/>
      <c r="DX86" s="354"/>
      <c r="DY86" s="354"/>
      <c r="DZ86" s="357"/>
      <c r="EA86" s="356"/>
      <c r="EB86" s="356"/>
      <c r="EC86" s="356"/>
      <c r="ED86" s="356"/>
      <c r="EE86" s="358"/>
      <c r="EF86" s="48"/>
      <c r="EG86" s="46"/>
      <c r="EH86" s="46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>
        <v>144</v>
      </c>
      <c r="ET86" s="48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>
        <v>264</v>
      </c>
      <c r="FI86" s="47"/>
      <c r="FJ86" s="47"/>
      <c r="FK86" s="47">
        <v>120</v>
      </c>
      <c r="FL86" s="47"/>
      <c r="FM86" s="47"/>
      <c r="FN86" s="47">
        <v>498</v>
      </c>
      <c r="FO86" s="47">
        <v>600</v>
      </c>
      <c r="FP86" s="47">
        <v>1200</v>
      </c>
      <c r="FQ86" s="354"/>
      <c r="FR86" s="354"/>
      <c r="FS86" s="354"/>
      <c r="FT86" s="354"/>
      <c r="FU86" s="354">
        <v>240</v>
      </c>
      <c r="FV86" s="354">
        <v>24</v>
      </c>
      <c r="FW86" s="354"/>
      <c r="FX86" s="354"/>
      <c r="FY86" s="354"/>
      <c r="FZ86" s="354"/>
      <c r="GA86" s="354"/>
      <c r="GB86" s="354"/>
      <c r="GC86" s="354"/>
      <c r="GD86" s="354"/>
      <c r="GE86" s="354">
        <v>168</v>
      </c>
      <c r="GF86" s="354"/>
      <c r="GG86" s="354"/>
      <c r="GH86" s="354">
        <v>240</v>
      </c>
      <c r="GI86" s="354">
        <v>72</v>
      </c>
      <c r="GJ86" s="354"/>
      <c r="GK86" s="354"/>
      <c r="GL86" s="354">
        <v>300</v>
      </c>
      <c r="GM86" s="354"/>
      <c r="GN86" s="354"/>
      <c r="GO86" s="354"/>
      <c r="GP86" s="354"/>
      <c r="GQ86" s="354"/>
      <c r="GR86" s="354">
        <v>36</v>
      </c>
      <c r="GS86" s="354"/>
      <c r="GT86" s="354"/>
      <c r="GU86" s="354"/>
      <c r="GV86" s="354"/>
      <c r="GW86" s="354"/>
      <c r="GX86" s="354"/>
      <c r="GY86" s="354"/>
      <c r="GZ86" s="354">
        <v>30</v>
      </c>
      <c r="HA86" s="354"/>
      <c r="HB86" s="354"/>
      <c r="HC86" s="354"/>
      <c r="HD86" s="354"/>
      <c r="HE86" s="354">
        <v>60</v>
      </c>
      <c r="HF86" s="354"/>
      <c r="HG86" s="354"/>
      <c r="HH86" s="354"/>
      <c r="HI86" s="354"/>
      <c r="HJ86" s="354"/>
      <c r="HK86" s="354">
        <v>18</v>
      </c>
      <c r="HL86" s="354"/>
      <c r="HM86" s="354">
        <v>192</v>
      </c>
      <c r="HN86" s="354">
        <v>96</v>
      </c>
      <c r="HO86" s="354"/>
      <c r="HP86" s="354"/>
      <c r="HQ86" s="354"/>
      <c r="HR86" s="354"/>
      <c r="HS86" s="354">
        <v>30</v>
      </c>
      <c r="HT86" s="354"/>
      <c r="HU86" s="354">
        <v>36</v>
      </c>
      <c r="HV86" s="354"/>
      <c r="HW86" s="354"/>
      <c r="HX86" s="354">
        <v>120</v>
      </c>
      <c r="HY86" s="354"/>
      <c r="HZ86" s="354">
        <v>482</v>
      </c>
      <c r="IA86" s="354">
        <v>24</v>
      </c>
      <c r="IB86" s="354"/>
      <c r="IC86" s="354"/>
      <c r="ID86" s="354"/>
      <c r="IE86" s="354"/>
      <c r="IF86" s="354"/>
      <c r="IG86" s="354"/>
      <c r="IH86" s="354"/>
      <c r="II86" s="354"/>
      <c r="IJ86" s="354"/>
      <c r="IK86" s="354"/>
      <c r="IL86" s="354"/>
      <c r="IM86" s="354"/>
      <c r="IN86" s="354"/>
      <c r="IO86" s="354"/>
      <c r="IP86" s="354"/>
      <c r="IQ86" s="354">
        <v>60</v>
      </c>
      <c r="IR86" s="50"/>
      <c r="IS86" s="47"/>
      <c r="IT86" s="47"/>
      <c r="IU86" s="47"/>
      <c r="IV86" s="47"/>
      <c r="IW86" s="47"/>
      <c r="IX86" s="47"/>
      <c r="IY86" s="47"/>
      <c r="IZ86" s="47"/>
      <c r="JA86" s="47">
        <v>240</v>
      </c>
      <c r="JB86" s="47"/>
      <c r="JC86" s="47"/>
      <c r="JD86" s="47"/>
      <c r="JE86" s="651">
        <v>-166</v>
      </c>
      <c r="JF86" s="47"/>
      <c r="JG86" s="47"/>
      <c r="JH86" s="47"/>
      <c r="JI86" s="47"/>
      <c r="JJ86" s="47"/>
      <c r="JK86" s="47"/>
      <c r="JL86" s="354">
        <v>12</v>
      </c>
      <c r="JM86" s="354"/>
      <c r="JN86" s="354"/>
      <c r="JO86" s="354"/>
      <c r="JP86" s="354"/>
      <c r="JQ86" s="354"/>
      <c r="JR86" s="354"/>
      <c r="JS86" s="354"/>
      <c r="JT86" s="354"/>
      <c r="JU86" s="354"/>
      <c r="JV86" s="354"/>
      <c r="JW86" s="354"/>
      <c r="JX86" s="354"/>
      <c r="JY86" s="354"/>
      <c r="JZ86" s="354"/>
      <c r="KA86" s="354"/>
      <c r="KB86" s="354"/>
      <c r="KC86" s="354"/>
      <c r="KD86" s="354"/>
      <c r="KE86" s="354"/>
      <c r="KF86" s="354"/>
      <c r="KG86" s="354"/>
      <c r="KH86" s="354">
        <v>12</v>
      </c>
      <c r="KI86" s="354"/>
      <c r="KJ86" s="354"/>
      <c r="KK86" s="354"/>
      <c r="KL86" s="354"/>
      <c r="KM86" s="354"/>
      <c r="KN86" s="354"/>
      <c r="KO86" s="354"/>
      <c r="KP86" s="354"/>
      <c r="KQ86" s="354"/>
      <c r="KR86" s="354"/>
      <c r="KS86" s="354"/>
      <c r="KT86" s="354"/>
      <c r="KU86" s="354"/>
      <c r="KV86" s="51"/>
      <c r="KW86" s="47"/>
      <c r="KX86" s="47"/>
      <c r="KY86" s="47"/>
      <c r="KZ86" s="47"/>
      <c r="LA86" s="47"/>
      <c r="LB86" s="47"/>
      <c r="LC86" s="47"/>
      <c r="LD86" s="361"/>
      <c r="LE86" s="361"/>
      <c r="LF86" s="361"/>
      <c r="LG86" s="361">
        <v>24</v>
      </c>
      <c r="LH86" s="361"/>
      <c r="LI86" s="361"/>
      <c r="LJ86" s="361"/>
      <c r="LK86" s="361"/>
      <c r="LL86" s="361"/>
      <c r="LM86" s="361"/>
      <c r="LN86" s="361"/>
      <c r="LO86" s="361"/>
      <c r="LP86" s="354"/>
      <c r="LQ86" s="354"/>
      <c r="LR86" s="354"/>
      <c r="LS86" s="354"/>
      <c r="LT86" s="354"/>
      <c r="LU86" s="354"/>
      <c r="LV86" s="354"/>
      <c r="LW86" s="51"/>
      <c r="LX86" s="354"/>
      <c r="LY86" s="354"/>
      <c r="LZ86" s="354">
        <v>72</v>
      </c>
      <c r="MA86" s="354"/>
      <c r="MB86" s="363"/>
      <c r="MC86" s="363"/>
      <c r="MD86" s="354"/>
      <c r="ME86" s="354">
        <v>12</v>
      </c>
      <c r="MF86" s="354"/>
      <c r="MG86" s="354"/>
      <c r="MH86" s="354"/>
      <c r="MI86" s="354"/>
      <c r="MJ86" s="354"/>
      <c r="MK86" s="354"/>
      <c r="ML86" s="354"/>
      <c r="MM86" s="354"/>
      <c r="MN86" s="354"/>
      <c r="MO86" s="354"/>
      <c r="MP86" s="354"/>
      <c r="MQ86" s="354"/>
      <c r="MR86" s="354"/>
      <c r="MS86" s="51"/>
      <c r="MT86" s="364">
        <f t="shared" si="53"/>
        <v>5054</v>
      </c>
      <c r="MU86" s="365">
        <f t="shared" si="54"/>
        <v>206</v>
      </c>
      <c r="MV86" s="366">
        <f t="shared" si="55"/>
        <v>5260</v>
      </c>
      <c r="MW86" s="365"/>
      <c r="MX86" s="365"/>
      <c r="MY86" s="54"/>
      <c r="MZ86" s="709">
        <v>14.99</v>
      </c>
      <c r="NA86" s="709">
        <v>3.75</v>
      </c>
      <c r="NB86" s="709">
        <f t="shared" si="56"/>
        <v>19725</v>
      </c>
      <c r="NC86" s="711"/>
      <c r="ND86" s="711">
        <v>17.81</v>
      </c>
      <c r="NE86" s="738">
        <f t="shared" si="44"/>
        <v>0.291144278606965</v>
      </c>
      <c r="NF86" s="743"/>
      <c r="NG86" s="743">
        <v>3000</v>
      </c>
      <c r="NH86" s="743">
        <v>16.62</v>
      </c>
      <c r="NI86" s="740">
        <f t="shared" si="57"/>
        <v>64935.26</v>
      </c>
      <c r="NJ86" s="738">
        <f t="shared" ref="NJ86:NJ92" si="83">1-NH86/6.7/NA86</f>
        <v>0.338507462686567</v>
      </c>
      <c r="NK86" s="745">
        <v>44652</v>
      </c>
      <c r="NL86" s="746">
        <v>44652</v>
      </c>
      <c r="NM86" s="739">
        <f ca="1" t="shared" si="58"/>
        <v>14.1666666666667</v>
      </c>
      <c r="NN86" s="739">
        <f ca="1" t="shared" si="59"/>
        <v>425</v>
      </c>
      <c r="NO86" s="743">
        <v>0</v>
      </c>
      <c r="NP86" s="739">
        <f t="shared" si="60"/>
        <v>5260</v>
      </c>
      <c r="NQ86" s="761">
        <f t="shared" si="61"/>
        <v>2.88535381239715</v>
      </c>
      <c r="NR86" s="739">
        <f ca="1" t="shared" si="62"/>
        <v>2.47800974476461</v>
      </c>
      <c r="NS86" s="739">
        <f t="shared" si="63"/>
        <v>3646</v>
      </c>
      <c r="NT86" s="743"/>
      <c r="NU86" s="739">
        <f ca="1" t="shared" si="64"/>
        <v>371.294117647059</v>
      </c>
      <c r="NV86" s="769">
        <f ca="1" t="shared" si="65"/>
        <v>12.3764705882353</v>
      </c>
      <c r="NW86" s="769">
        <f ca="1" t="shared" si="66"/>
        <v>294.591254752852</v>
      </c>
      <c r="NX86" s="743"/>
      <c r="NY86" s="743"/>
      <c r="NZ86" s="743"/>
      <c r="OA86" s="743"/>
      <c r="OB86" s="743"/>
      <c r="OC86" s="743"/>
      <c r="OD86" s="743"/>
      <c r="OE86" s="743">
        <f t="shared" si="67"/>
        <v>0</v>
      </c>
      <c r="OF86" s="743">
        <f t="shared" si="68"/>
        <v>0</v>
      </c>
      <c r="OG86" s="743">
        <f t="shared" si="69"/>
        <v>168</v>
      </c>
      <c r="OH86" s="743">
        <f t="shared" si="70"/>
        <v>624</v>
      </c>
      <c r="OI86" s="743">
        <f t="shared" si="71"/>
        <v>864</v>
      </c>
      <c r="OJ86" s="739">
        <f t="shared" si="72"/>
        <v>1680</v>
      </c>
      <c r="OK86" s="739">
        <f t="shared" si="73"/>
        <v>120</v>
      </c>
      <c r="OL86" s="739">
        <f t="shared" si="74"/>
        <v>798</v>
      </c>
      <c r="OM86" s="739">
        <f t="shared" si="75"/>
        <v>42</v>
      </c>
      <c r="ON86" s="739">
        <f t="shared" si="76"/>
        <v>378</v>
      </c>
      <c r="OO86" s="739">
        <f t="shared" si="77"/>
        <v>54</v>
      </c>
      <c r="OP86" s="739"/>
      <c r="OQ86" s="739">
        <f t="shared" si="78"/>
        <v>638</v>
      </c>
      <c r="OR86" s="739">
        <f t="shared" si="79"/>
        <v>5366</v>
      </c>
      <c r="OS86" s="739">
        <f t="shared" si="80"/>
        <v>-166</v>
      </c>
      <c r="OT86" s="739">
        <f t="shared" si="81"/>
        <v>-60</v>
      </c>
      <c r="OU86" s="743"/>
      <c r="OV86" s="743"/>
      <c r="OW86" s="743"/>
      <c r="OX86" s="743"/>
      <c r="OY86" s="743"/>
      <c r="OZ86" s="743"/>
      <c r="PA86" s="743"/>
      <c r="PB86" s="743"/>
      <c r="PC86" s="743"/>
      <c r="PD86" s="743"/>
      <c r="PE86" s="743"/>
      <c r="PF86" s="743"/>
      <c r="PG86" s="743"/>
    </row>
    <row r="87" s="28" customFormat="1" customHeight="1" spans="1:423">
      <c r="A87" s="791" t="s">
        <v>1667</v>
      </c>
      <c r="B87" s="343" t="s">
        <v>1668</v>
      </c>
      <c r="C87" s="95" t="s">
        <v>1612</v>
      </c>
      <c r="D87" s="95" t="s">
        <v>3795</v>
      </c>
      <c r="E87" s="418"/>
      <c r="F87" s="102" t="s">
        <v>1736</v>
      </c>
      <c r="G87" s="416" t="s">
        <v>1737</v>
      </c>
      <c r="H87" s="98" t="s">
        <v>1738</v>
      </c>
      <c r="I87" s="99"/>
      <c r="J87" s="114"/>
      <c r="K87" s="456"/>
      <c r="L87" s="150">
        <f t="shared" si="48"/>
        <v>3743</v>
      </c>
      <c r="M87" s="151">
        <f t="shared" si="49"/>
        <v>3743</v>
      </c>
      <c r="N87" s="455"/>
      <c r="O87" s="37"/>
      <c r="P87" s="36"/>
      <c r="Q87" s="33">
        <f t="shared" si="50"/>
        <v>0</v>
      </c>
      <c r="R87" s="34">
        <f t="shared" si="51"/>
        <v>9000</v>
      </c>
      <c r="S87" s="346"/>
      <c r="T87" s="346"/>
      <c r="U87" s="346"/>
      <c r="V87" s="346"/>
      <c r="W87" s="346"/>
      <c r="X87" s="347"/>
      <c r="Y87" s="348"/>
      <c r="Z87" s="348"/>
      <c r="AA87" s="348"/>
      <c r="AB87" s="348"/>
      <c r="AC87" s="813">
        <v>3000</v>
      </c>
      <c r="AD87" s="348"/>
      <c r="AE87" s="348"/>
      <c r="AF87" s="346"/>
      <c r="AG87" s="346"/>
      <c r="AH87" s="346">
        <v>3000</v>
      </c>
      <c r="AI87" s="346"/>
      <c r="AJ87" s="346"/>
      <c r="AK87" s="346"/>
      <c r="AL87" s="346"/>
      <c r="AM87" s="346"/>
      <c r="AN87" s="346"/>
      <c r="AO87" s="346"/>
      <c r="AP87" s="346"/>
      <c r="AQ87" s="346"/>
      <c r="AR87" s="346"/>
      <c r="AS87" s="346"/>
      <c r="AT87" s="346"/>
      <c r="AU87" s="346">
        <v>3000</v>
      </c>
      <c r="AV87" s="346"/>
      <c r="AW87" s="346"/>
      <c r="AX87" s="346"/>
      <c r="AY87" s="349"/>
      <c r="AZ87" s="48"/>
      <c r="BA87" s="48"/>
      <c r="BB87" s="48"/>
      <c r="BC87" s="48"/>
      <c r="BD87" s="47"/>
      <c r="BE87" s="47"/>
      <c r="BF87" s="47"/>
      <c r="BG87" s="47"/>
      <c r="BH87" s="47"/>
      <c r="BI87" s="47">
        <v>36</v>
      </c>
      <c r="BJ87" s="47">
        <v>36</v>
      </c>
      <c r="BK87" s="47">
        <v>4</v>
      </c>
      <c r="BL87" s="47"/>
      <c r="BM87" s="47"/>
      <c r="BN87" s="47"/>
      <c r="BO87" s="47">
        <v>2</v>
      </c>
      <c r="BP87" s="47"/>
      <c r="BQ87" s="47"/>
      <c r="BR87" s="47"/>
      <c r="BS87" s="354"/>
      <c r="BT87" s="354"/>
      <c r="BU87" s="354"/>
      <c r="BV87" s="354"/>
      <c r="BW87" s="354"/>
      <c r="BX87" s="354"/>
      <c r="BY87" s="354"/>
      <c r="BZ87" s="354"/>
      <c r="CA87" s="354"/>
      <c r="CB87" s="354"/>
      <c r="CC87" s="354"/>
      <c r="CD87" s="354">
        <v>2</v>
      </c>
      <c r="CE87" s="354"/>
      <c r="CF87" s="354"/>
      <c r="CG87" s="354"/>
      <c r="CH87" s="354"/>
      <c r="CI87" s="354"/>
      <c r="CJ87" s="354"/>
      <c r="CK87" s="354"/>
      <c r="CL87" s="354"/>
      <c r="CM87" s="354"/>
      <c r="CN87" s="354"/>
      <c r="CO87" s="354"/>
      <c r="CP87" s="358"/>
      <c r="CQ87" s="48"/>
      <c r="CR87" s="354"/>
      <c r="CS87" s="354"/>
      <c r="CT87" s="355"/>
      <c r="CU87" s="354">
        <v>2</v>
      </c>
      <c r="CV87" s="354">
        <v>1</v>
      </c>
      <c r="CW87" s="354"/>
      <c r="CX87" s="354">
        <v>6</v>
      </c>
      <c r="CY87" s="354"/>
      <c r="CZ87" s="354"/>
      <c r="DA87" s="356">
        <v>-4</v>
      </c>
      <c r="DB87" s="356"/>
      <c r="DC87" s="356"/>
      <c r="DD87" s="356"/>
      <c r="DE87" s="356"/>
      <c r="DF87" s="354">
        <v>3</v>
      </c>
      <c r="DG87" s="354">
        <v>1</v>
      </c>
      <c r="DH87" s="354"/>
      <c r="DI87" s="354"/>
      <c r="DJ87" s="354"/>
      <c r="DK87" s="354"/>
      <c r="DL87" s="354"/>
      <c r="DM87" s="354"/>
      <c r="DN87" s="354"/>
      <c r="DO87" s="354"/>
      <c r="DP87" s="354"/>
      <c r="DQ87" s="354"/>
      <c r="DR87" s="354"/>
      <c r="DS87" s="354"/>
      <c r="DT87" s="354"/>
      <c r="DU87" s="354">
        <v>3</v>
      </c>
      <c r="DV87" s="354"/>
      <c r="DW87" s="354"/>
      <c r="DX87" s="354"/>
      <c r="DY87" s="354"/>
      <c r="DZ87" s="357"/>
      <c r="EA87" s="356"/>
      <c r="EB87" s="356"/>
      <c r="EC87" s="356"/>
      <c r="ED87" s="356"/>
      <c r="EE87" s="358"/>
      <c r="EF87" s="48"/>
      <c r="EG87" s="46"/>
      <c r="EH87" s="46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>
        <v>144</v>
      </c>
      <c r="ET87" s="48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>
        <v>264</v>
      </c>
      <c r="FI87" s="47"/>
      <c r="FJ87" s="47"/>
      <c r="FK87" s="47">
        <v>96</v>
      </c>
      <c r="FL87" s="47"/>
      <c r="FM87" s="47"/>
      <c r="FN87" s="47">
        <v>498</v>
      </c>
      <c r="FO87" s="47">
        <v>600</v>
      </c>
      <c r="FP87" s="47">
        <v>1200</v>
      </c>
      <c r="FQ87" s="354"/>
      <c r="FR87" s="354"/>
      <c r="FS87" s="354"/>
      <c r="FT87" s="354"/>
      <c r="FU87" s="354">
        <v>240</v>
      </c>
      <c r="FV87" s="354">
        <v>24</v>
      </c>
      <c r="FW87" s="354"/>
      <c r="FX87" s="354"/>
      <c r="FY87" s="354"/>
      <c r="FZ87" s="354"/>
      <c r="GA87" s="354"/>
      <c r="GB87" s="354"/>
      <c r="GC87" s="354"/>
      <c r="GD87" s="354"/>
      <c r="GE87" s="354">
        <v>120</v>
      </c>
      <c r="GF87" s="354"/>
      <c r="GG87" s="354"/>
      <c r="GH87" s="354">
        <v>240</v>
      </c>
      <c r="GI87" s="354">
        <v>72</v>
      </c>
      <c r="GJ87" s="354"/>
      <c r="GK87" s="354"/>
      <c r="GL87" s="354">
        <v>300</v>
      </c>
      <c r="GM87" s="354"/>
      <c r="GN87" s="354"/>
      <c r="GO87" s="354"/>
      <c r="GP87" s="354"/>
      <c r="GQ87" s="354"/>
      <c r="GR87" s="354">
        <v>36</v>
      </c>
      <c r="GS87" s="354"/>
      <c r="GT87" s="354"/>
      <c r="GU87" s="354"/>
      <c r="GV87" s="354"/>
      <c r="GW87" s="354"/>
      <c r="GX87" s="354"/>
      <c r="GY87" s="354"/>
      <c r="GZ87" s="354">
        <v>30</v>
      </c>
      <c r="HA87" s="354"/>
      <c r="HB87" s="354"/>
      <c r="HC87" s="354"/>
      <c r="HD87" s="354"/>
      <c r="HE87" s="354">
        <v>36</v>
      </c>
      <c r="HF87" s="354"/>
      <c r="HG87" s="354"/>
      <c r="HH87" s="354"/>
      <c r="HI87" s="354"/>
      <c r="HJ87" s="354"/>
      <c r="HK87" s="354">
        <v>18</v>
      </c>
      <c r="HL87" s="354"/>
      <c r="HM87" s="354">
        <v>192</v>
      </c>
      <c r="HN87" s="354">
        <v>96</v>
      </c>
      <c r="HO87" s="354"/>
      <c r="HP87" s="354"/>
      <c r="HQ87" s="354"/>
      <c r="HR87" s="354"/>
      <c r="HS87" s="354">
        <v>30</v>
      </c>
      <c r="HT87" s="354"/>
      <c r="HU87" s="354">
        <v>36</v>
      </c>
      <c r="HV87" s="354"/>
      <c r="HW87" s="354"/>
      <c r="HX87" s="354">
        <v>120</v>
      </c>
      <c r="HY87" s="354"/>
      <c r="HZ87" s="354">
        <v>482</v>
      </c>
      <c r="IA87" s="354">
        <v>24</v>
      </c>
      <c r="IB87" s="354"/>
      <c r="IC87" s="354"/>
      <c r="ID87" s="354"/>
      <c r="IE87" s="354"/>
      <c r="IF87" s="354"/>
      <c r="IG87" s="354"/>
      <c r="IH87" s="354"/>
      <c r="II87" s="354"/>
      <c r="IJ87" s="354"/>
      <c r="IK87" s="354"/>
      <c r="IL87" s="354"/>
      <c r="IM87" s="354"/>
      <c r="IN87" s="354"/>
      <c r="IO87" s="354"/>
      <c r="IP87" s="354"/>
      <c r="IQ87" s="354">
        <v>60</v>
      </c>
      <c r="IR87" s="50"/>
      <c r="IS87" s="47"/>
      <c r="IT87" s="47"/>
      <c r="IU87" s="47"/>
      <c r="IV87" s="47"/>
      <c r="IW87" s="47"/>
      <c r="IX87" s="47"/>
      <c r="IY87" s="47"/>
      <c r="IZ87" s="47"/>
      <c r="JA87" s="47">
        <v>240</v>
      </c>
      <c r="JB87" s="47"/>
      <c r="JC87" s="47"/>
      <c r="JD87" s="47"/>
      <c r="JE87" s="651">
        <v>-165</v>
      </c>
      <c r="JF87" s="47"/>
      <c r="JG87" s="47"/>
      <c r="JH87" s="47"/>
      <c r="JI87" s="47"/>
      <c r="JJ87" s="47"/>
      <c r="JK87" s="47"/>
      <c r="JL87" s="354">
        <v>12</v>
      </c>
      <c r="JM87" s="354"/>
      <c r="JN87" s="354"/>
      <c r="JO87" s="354"/>
      <c r="JP87" s="354"/>
      <c r="JQ87" s="354"/>
      <c r="JR87" s="354"/>
      <c r="JS87" s="354"/>
      <c r="JT87" s="354"/>
      <c r="JU87" s="354"/>
      <c r="JV87" s="354"/>
      <c r="JW87" s="354"/>
      <c r="JX87" s="354"/>
      <c r="JY87" s="354"/>
      <c r="JZ87" s="354"/>
      <c r="KA87" s="354"/>
      <c r="KB87" s="354"/>
      <c r="KC87" s="354"/>
      <c r="KD87" s="354"/>
      <c r="KE87" s="354"/>
      <c r="KF87" s="354"/>
      <c r="KG87" s="354"/>
      <c r="KH87" s="354">
        <v>12</v>
      </c>
      <c r="KI87" s="354"/>
      <c r="KJ87" s="354"/>
      <c r="KK87" s="354"/>
      <c r="KL87" s="354"/>
      <c r="KM87" s="354"/>
      <c r="KN87" s="354"/>
      <c r="KO87" s="354"/>
      <c r="KP87" s="354"/>
      <c r="KQ87" s="354"/>
      <c r="KR87" s="354"/>
      <c r="KS87" s="354"/>
      <c r="KT87" s="354"/>
      <c r="KU87" s="354"/>
      <c r="KV87" s="51"/>
      <c r="KW87" s="47"/>
      <c r="KX87" s="47"/>
      <c r="KY87" s="47"/>
      <c r="KZ87" s="47"/>
      <c r="LA87" s="47"/>
      <c r="LB87" s="47"/>
      <c r="LC87" s="47"/>
      <c r="LD87" s="361"/>
      <c r="LE87" s="361"/>
      <c r="LF87" s="361"/>
      <c r="LG87" s="361">
        <v>24</v>
      </c>
      <c r="LH87" s="361"/>
      <c r="LI87" s="361"/>
      <c r="LJ87" s="361"/>
      <c r="LK87" s="361"/>
      <c r="LL87" s="361"/>
      <c r="LM87" s="361"/>
      <c r="LN87" s="361"/>
      <c r="LO87" s="361"/>
      <c r="LP87" s="354"/>
      <c r="LQ87" s="354"/>
      <c r="LR87" s="354"/>
      <c r="LS87" s="354"/>
      <c r="LT87" s="354"/>
      <c r="LU87" s="354"/>
      <c r="LV87" s="354"/>
      <c r="LW87" s="51"/>
      <c r="LX87" s="354"/>
      <c r="LY87" s="354"/>
      <c r="LZ87" s="354">
        <v>72</v>
      </c>
      <c r="MA87" s="354"/>
      <c r="MB87" s="363"/>
      <c r="MC87" s="363"/>
      <c r="MD87" s="354"/>
      <c r="ME87" s="354">
        <v>12</v>
      </c>
      <c r="MF87" s="354"/>
      <c r="MG87" s="354"/>
      <c r="MH87" s="354"/>
      <c r="MI87" s="354"/>
      <c r="MJ87" s="354"/>
      <c r="MK87" s="354"/>
      <c r="ML87" s="354"/>
      <c r="MM87" s="354"/>
      <c r="MN87" s="354"/>
      <c r="MO87" s="354"/>
      <c r="MP87" s="354"/>
      <c r="MQ87" s="354"/>
      <c r="MR87" s="354"/>
      <c r="MS87" s="51"/>
      <c r="MT87" s="364">
        <f t="shared" si="53"/>
        <v>4958</v>
      </c>
      <c r="MU87" s="365">
        <f t="shared" si="54"/>
        <v>207</v>
      </c>
      <c r="MV87" s="366">
        <f t="shared" si="55"/>
        <v>5165</v>
      </c>
      <c r="MW87" s="365"/>
      <c r="MX87" s="365"/>
      <c r="MY87" s="54"/>
      <c r="MZ87" s="709">
        <v>14.99</v>
      </c>
      <c r="NA87" s="709">
        <v>3.75</v>
      </c>
      <c r="NB87" s="709">
        <f t="shared" si="56"/>
        <v>19368.75</v>
      </c>
      <c r="NC87" s="711"/>
      <c r="ND87" s="711">
        <v>17.81</v>
      </c>
      <c r="NE87" s="738">
        <f t="shared" si="44"/>
        <v>0.291144278606965</v>
      </c>
      <c r="NF87" s="743"/>
      <c r="NG87" s="743">
        <v>3000</v>
      </c>
      <c r="NH87" s="743">
        <v>16.62</v>
      </c>
      <c r="NI87" s="740">
        <f t="shared" si="57"/>
        <v>66662.83</v>
      </c>
      <c r="NJ87" s="738">
        <f t="shared" si="83"/>
        <v>0.338507462686567</v>
      </c>
      <c r="NK87" s="745">
        <v>44652</v>
      </c>
      <c r="NL87" s="746">
        <v>44652</v>
      </c>
      <c r="NM87" s="739">
        <f ca="1" t="shared" si="58"/>
        <v>14.1666666666667</v>
      </c>
      <c r="NN87" s="739">
        <f ca="1" t="shared" si="59"/>
        <v>425</v>
      </c>
      <c r="NO87" s="743">
        <v>0</v>
      </c>
      <c r="NP87" s="739">
        <f t="shared" si="60"/>
        <v>5165</v>
      </c>
      <c r="NQ87" s="761">
        <f t="shared" si="61"/>
        <v>2.75981832754475</v>
      </c>
      <c r="NR87" s="739">
        <f ca="1" t="shared" si="62"/>
        <v>2.37019691659726</v>
      </c>
      <c r="NS87" s="739">
        <f t="shared" si="63"/>
        <v>3743</v>
      </c>
      <c r="NT87" s="743"/>
      <c r="NU87" s="739">
        <f ca="1" t="shared" si="64"/>
        <v>364.588235294118</v>
      </c>
      <c r="NV87" s="769">
        <f ca="1" t="shared" si="65"/>
        <v>12.1529411764706</v>
      </c>
      <c r="NW87" s="769">
        <f ca="1" t="shared" si="66"/>
        <v>307.991287512101</v>
      </c>
      <c r="NX87" s="743"/>
      <c r="NY87" s="743"/>
      <c r="NZ87" s="743"/>
      <c r="OA87" s="743"/>
      <c r="OB87" s="743"/>
      <c r="OC87" s="743"/>
      <c r="OD87" s="743"/>
      <c r="OE87" s="743">
        <f t="shared" si="67"/>
        <v>0</v>
      </c>
      <c r="OF87" s="743">
        <f t="shared" si="68"/>
        <v>0</v>
      </c>
      <c r="OG87" s="743">
        <f t="shared" si="69"/>
        <v>168</v>
      </c>
      <c r="OH87" s="743">
        <f t="shared" si="70"/>
        <v>600</v>
      </c>
      <c r="OI87" s="743">
        <f t="shared" si="71"/>
        <v>864</v>
      </c>
      <c r="OJ87" s="739">
        <f t="shared" si="72"/>
        <v>1632</v>
      </c>
      <c r="OK87" s="739">
        <f t="shared" si="73"/>
        <v>120</v>
      </c>
      <c r="OL87" s="739">
        <f t="shared" si="74"/>
        <v>798</v>
      </c>
      <c r="OM87" s="739">
        <f t="shared" si="75"/>
        <v>42</v>
      </c>
      <c r="ON87" s="739">
        <f t="shared" si="76"/>
        <v>354</v>
      </c>
      <c r="OO87" s="739">
        <f t="shared" si="77"/>
        <v>54</v>
      </c>
      <c r="OP87" s="739"/>
      <c r="OQ87" s="739">
        <f t="shared" si="78"/>
        <v>638</v>
      </c>
      <c r="OR87" s="739">
        <f t="shared" si="79"/>
        <v>5270</v>
      </c>
      <c r="OS87" s="739">
        <f t="shared" si="80"/>
        <v>-165</v>
      </c>
      <c r="OT87" s="739">
        <f t="shared" si="81"/>
        <v>-60</v>
      </c>
      <c r="OU87" s="743"/>
      <c r="OV87" s="743"/>
      <c r="OW87" s="743"/>
      <c r="OX87" s="743"/>
      <c r="OY87" s="743"/>
      <c r="OZ87" s="743"/>
      <c r="PA87" s="743"/>
      <c r="PB87" s="743"/>
      <c r="PC87" s="743"/>
      <c r="PD87" s="743"/>
      <c r="PE87" s="743"/>
      <c r="PF87" s="743"/>
      <c r="PG87" s="743"/>
    </row>
    <row r="88" s="28" customFormat="1" customHeight="1" spans="1:423">
      <c r="A88" s="791" t="s">
        <v>1667</v>
      </c>
      <c r="B88" s="343" t="s">
        <v>1668</v>
      </c>
      <c r="C88" s="95" t="s">
        <v>1645</v>
      </c>
      <c r="D88" s="95" t="s">
        <v>1646</v>
      </c>
      <c r="E88" s="418"/>
      <c r="F88" s="102" t="s">
        <v>1739</v>
      </c>
      <c r="G88" s="416" t="s">
        <v>1740</v>
      </c>
      <c r="H88" s="98" t="s">
        <v>1741</v>
      </c>
      <c r="I88" s="99"/>
      <c r="J88" s="114"/>
      <c r="K88" s="456"/>
      <c r="L88" s="150">
        <f t="shared" si="48"/>
        <v>15</v>
      </c>
      <c r="M88" s="151">
        <f t="shared" si="49"/>
        <v>15</v>
      </c>
      <c r="N88" s="455"/>
      <c r="O88" s="37"/>
      <c r="P88" s="36"/>
      <c r="Q88" s="33">
        <f t="shared" si="50"/>
        <v>0</v>
      </c>
      <c r="R88" s="34">
        <f t="shared" si="51"/>
        <v>1000</v>
      </c>
      <c r="S88" s="346"/>
      <c r="T88" s="346"/>
      <c r="U88" s="346"/>
      <c r="V88" s="346"/>
      <c r="W88" s="346"/>
      <c r="X88" s="347"/>
      <c r="Y88" s="348"/>
      <c r="Z88" s="348"/>
      <c r="AA88" s="348"/>
      <c r="AB88" s="348"/>
      <c r="AC88" s="506">
        <v>1000</v>
      </c>
      <c r="AD88" s="348"/>
      <c r="AE88" s="348"/>
      <c r="AF88" s="346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Q88" s="346"/>
      <c r="AR88" s="346"/>
      <c r="AS88" s="346"/>
      <c r="AT88" s="346"/>
      <c r="AU88" s="346"/>
      <c r="AV88" s="346"/>
      <c r="AW88" s="346"/>
      <c r="AX88" s="346"/>
      <c r="AY88" s="349"/>
      <c r="AZ88" s="48"/>
      <c r="BA88" s="48"/>
      <c r="BB88" s="48"/>
      <c r="BC88" s="48"/>
      <c r="BD88" s="47"/>
      <c r="BE88" s="47"/>
      <c r="BF88" s="47"/>
      <c r="BG88" s="47"/>
      <c r="BH88" s="47">
        <v>1</v>
      </c>
      <c r="BI88" s="47"/>
      <c r="BJ88" s="47"/>
      <c r="BK88" s="47"/>
      <c r="BL88" s="47"/>
      <c r="BM88" s="47">
        <v>4</v>
      </c>
      <c r="BN88" s="47"/>
      <c r="BO88" s="47"/>
      <c r="BP88" s="47"/>
      <c r="BQ88" s="47"/>
      <c r="BR88" s="47"/>
      <c r="BS88" s="354"/>
      <c r="BT88" s="354"/>
      <c r="BU88" s="354"/>
      <c r="BV88" s="354"/>
      <c r="BW88" s="354"/>
      <c r="BX88" s="354"/>
      <c r="BY88" s="354"/>
      <c r="BZ88" s="354"/>
      <c r="CA88" s="354"/>
      <c r="CB88" s="354"/>
      <c r="CC88" s="354"/>
      <c r="CD88" s="354"/>
      <c r="CE88" s="354"/>
      <c r="CF88" s="354"/>
      <c r="CG88" s="354"/>
      <c r="CH88" s="354"/>
      <c r="CI88" s="354"/>
      <c r="CJ88" s="354"/>
      <c r="CK88" s="354"/>
      <c r="CL88" s="354"/>
      <c r="CM88" s="354"/>
      <c r="CN88" s="354"/>
      <c r="CO88" s="354"/>
      <c r="CP88" s="358"/>
      <c r="CQ88" s="48"/>
      <c r="CR88" s="354"/>
      <c r="CS88" s="354"/>
      <c r="CT88" s="355"/>
      <c r="CU88" s="354"/>
      <c r="CV88" s="354"/>
      <c r="CW88" s="354"/>
      <c r="CX88" s="354">
        <v>2</v>
      </c>
      <c r="CY88" s="354"/>
      <c r="CZ88" s="354"/>
      <c r="DA88" s="356"/>
      <c r="DB88" s="356"/>
      <c r="DC88" s="356"/>
      <c r="DD88" s="356"/>
      <c r="DE88" s="356"/>
      <c r="DF88" s="354">
        <v>1</v>
      </c>
      <c r="DG88" s="354"/>
      <c r="DH88" s="354"/>
      <c r="DI88" s="354"/>
      <c r="DJ88" s="354"/>
      <c r="DK88" s="354"/>
      <c r="DL88" s="354"/>
      <c r="DM88" s="354"/>
      <c r="DN88" s="354"/>
      <c r="DO88" s="354"/>
      <c r="DP88" s="354"/>
      <c r="DQ88" s="354"/>
      <c r="DR88" s="354"/>
      <c r="DS88" s="354"/>
      <c r="DT88" s="354"/>
      <c r="DU88" s="354">
        <v>1</v>
      </c>
      <c r="DV88" s="354"/>
      <c r="DW88" s="354"/>
      <c r="DX88" s="354"/>
      <c r="DY88" s="354"/>
      <c r="DZ88" s="357"/>
      <c r="EA88" s="356"/>
      <c r="EB88" s="356"/>
      <c r="EC88" s="356"/>
      <c r="ED88" s="356"/>
      <c r="EE88" s="358"/>
      <c r="EF88" s="48"/>
      <c r="EG88" s="46"/>
      <c r="EH88" s="46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8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>
        <v>66</v>
      </c>
      <c r="FO88" s="47">
        <v>200</v>
      </c>
      <c r="FP88" s="47">
        <v>400</v>
      </c>
      <c r="FQ88" s="354"/>
      <c r="FR88" s="354"/>
      <c r="FS88" s="354"/>
      <c r="FT88" s="354"/>
      <c r="FU88" s="354">
        <v>80</v>
      </c>
      <c r="FV88" s="354"/>
      <c r="FW88" s="354"/>
      <c r="FX88" s="354"/>
      <c r="FY88" s="354"/>
      <c r="FZ88" s="354"/>
      <c r="GA88" s="354"/>
      <c r="GB88" s="354"/>
      <c r="GC88" s="354"/>
      <c r="GD88" s="354"/>
      <c r="GE88" s="354">
        <v>40</v>
      </c>
      <c r="GF88" s="354"/>
      <c r="GG88" s="354"/>
      <c r="GH88" s="354"/>
      <c r="GI88" s="354"/>
      <c r="GJ88" s="354"/>
      <c r="GK88" s="354"/>
      <c r="GL88" s="354"/>
      <c r="GM88" s="354"/>
      <c r="GN88" s="354"/>
      <c r="GO88" s="354"/>
      <c r="GP88" s="354"/>
      <c r="GQ88" s="354"/>
      <c r="GR88" s="354"/>
      <c r="GS88" s="354"/>
      <c r="GT88" s="354"/>
      <c r="GU88" s="354"/>
      <c r="GV88" s="354"/>
      <c r="GW88" s="354"/>
      <c r="GX88" s="354"/>
      <c r="GY88" s="354"/>
      <c r="GZ88" s="354">
        <v>2</v>
      </c>
      <c r="HA88" s="354"/>
      <c r="HB88" s="354"/>
      <c r="HC88" s="354"/>
      <c r="HD88" s="354"/>
      <c r="HE88" s="354">
        <v>12</v>
      </c>
      <c r="HF88" s="354"/>
      <c r="HG88" s="354"/>
      <c r="HH88" s="354"/>
      <c r="HI88" s="354"/>
      <c r="HJ88" s="354"/>
      <c r="HK88" s="354">
        <v>6</v>
      </c>
      <c r="HL88" s="354"/>
      <c r="HM88" s="354"/>
      <c r="HN88" s="354"/>
      <c r="HO88" s="354"/>
      <c r="HP88" s="354"/>
      <c r="HQ88" s="354"/>
      <c r="HR88" s="354"/>
      <c r="HS88" s="354">
        <v>10</v>
      </c>
      <c r="HT88" s="354"/>
      <c r="HU88" s="354"/>
      <c r="HV88" s="354"/>
      <c r="HW88" s="354"/>
      <c r="HX88" s="354">
        <v>40</v>
      </c>
      <c r="HY88" s="354"/>
      <c r="HZ88" s="354">
        <v>120</v>
      </c>
      <c r="IA88" s="354"/>
      <c r="IB88" s="354"/>
      <c r="IC88" s="354"/>
      <c r="ID88" s="354"/>
      <c r="IE88" s="354"/>
      <c r="IF88" s="354"/>
      <c r="IG88" s="354"/>
      <c r="IH88" s="354"/>
      <c r="II88" s="354"/>
      <c r="IJ88" s="354"/>
      <c r="IK88" s="354"/>
      <c r="IL88" s="354"/>
      <c r="IM88" s="354"/>
      <c r="IN88" s="354"/>
      <c r="IO88" s="354"/>
      <c r="IP88" s="354"/>
      <c r="IQ88" s="354"/>
      <c r="IR88" s="50"/>
      <c r="IS88" s="47"/>
      <c r="IT88" s="47"/>
      <c r="IU88" s="47"/>
      <c r="IV88" s="47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354"/>
      <c r="JM88" s="354"/>
      <c r="JN88" s="354"/>
      <c r="JO88" s="354"/>
      <c r="JP88" s="354"/>
      <c r="JQ88" s="354"/>
      <c r="JR88" s="354"/>
      <c r="JS88" s="354"/>
      <c r="JT88" s="354"/>
      <c r="JU88" s="354"/>
      <c r="JV88" s="354"/>
      <c r="JW88" s="354"/>
      <c r="JX88" s="354"/>
      <c r="JY88" s="354"/>
      <c r="JZ88" s="354"/>
      <c r="KA88" s="354"/>
      <c r="KB88" s="354"/>
      <c r="KC88" s="354"/>
      <c r="KD88" s="354"/>
      <c r="KE88" s="354"/>
      <c r="KF88" s="354"/>
      <c r="KG88" s="354"/>
      <c r="KH88" s="354"/>
      <c r="KI88" s="354"/>
      <c r="KJ88" s="354"/>
      <c r="KK88" s="354"/>
      <c r="KL88" s="354"/>
      <c r="KM88" s="354"/>
      <c r="KN88" s="354"/>
      <c r="KO88" s="354"/>
      <c r="KP88" s="354"/>
      <c r="KQ88" s="354"/>
      <c r="KR88" s="354"/>
      <c r="KS88" s="354"/>
      <c r="KT88" s="354"/>
      <c r="KU88" s="354"/>
      <c r="KV88" s="51"/>
      <c r="KW88" s="47"/>
      <c r="KX88" s="47"/>
      <c r="KY88" s="47"/>
      <c r="KZ88" s="47"/>
      <c r="LA88" s="47"/>
      <c r="LB88" s="47"/>
      <c r="LC88" s="47"/>
      <c r="LD88" s="361"/>
      <c r="LE88" s="361"/>
      <c r="LF88" s="361"/>
      <c r="LG88" s="361"/>
      <c r="LH88" s="361"/>
      <c r="LI88" s="361"/>
      <c r="LJ88" s="361"/>
      <c r="LK88" s="361"/>
      <c r="LL88" s="361"/>
      <c r="LM88" s="361"/>
      <c r="LN88" s="361"/>
      <c r="LO88" s="361"/>
      <c r="LP88" s="361"/>
      <c r="LQ88" s="354"/>
      <c r="LR88" s="354"/>
      <c r="LS88" s="354"/>
      <c r="LT88" s="354"/>
      <c r="LU88" s="354"/>
      <c r="LV88" s="354"/>
      <c r="LW88" s="51"/>
      <c r="LX88" s="354"/>
      <c r="LY88" s="354"/>
      <c r="LZ88" s="354"/>
      <c r="MA88" s="354"/>
      <c r="MB88" s="363"/>
      <c r="MC88" s="363"/>
      <c r="MD88" s="354"/>
      <c r="ME88" s="354"/>
      <c r="MF88" s="354"/>
      <c r="MG88" s="354"/>
      <c r="MH88" s="354"/>
      <c r="MI88" s="354"/>
      <c r="MJ88" s="354"/>
      <c r="MK88" s="354"/>
      <c r="ML88" s="354"/>
      <c r="MM88" s="354"/>
      <c r="MN88" s="354"/>
      <c r="MO88" s="354"/>
      <c r="MP88" s="354"/>
      <c r="MQ88" s="354"/>
      <c r="MR88" s="354"/>
      <c r="MS88" s="51"/>
      <c r="MT88" s="364">
        <f t="shared" si="53"/>
        <v>976</v>
      </c>
      <c r="MU88" s="365">
        <f t="shared" si="54"/>
        <v>0</v>
      </c>
      <c r="MV88" s="366">
        <f t="shared" si="55"/>
        <v>976</v>
      </c>
      <c r="MW88" s="365"/>
      <c r="MX88" s="365"/>
      <c r="MY88" s="54"/>
      <c r="MZ88" s="709"/>
      <c r="NA88" s="709"/>
      <c r="NB88" s="709">
        <f t="shared" si="56"/>
        <v>0</v>
      </c>
      <c r="NC88" s="711"/>
      <c r="ND88" s="711">
        <v>4.23</v>
      </c>
      <c r="NE88" s="738" t="e">
        <f t="shared" si="44"/>
        <v>#DIV/0!</v>
      </c>
      <c r="NF88" s="743"/>
      <c r="NG88" s="743">
        <v>1000</v>
      </c>
      <c r="NH88" s="743">
        <v>4.23</v>
      </c>
      <c r="NI88" s="740">
        <f t="shared" si="57"/>
        <v>63.45</v>
      </c>
      <c r="NJ88" s="738"/>
      <c r="NK88" s="745">
        <v>44652</v>
      </c>
      <c r="NL88" s="746">
        <v>44652</v>
      </c>
      <c r="NM88" s="739">
        <f ca="1" t="shared" si="58"/>
        <v>14.1666666666667</v>
      </c>
      <c r="NN88" s="739">
        <f ca="1" t="shared" si="59"/>
        <v>425</v>
      </c>
      <c r="NO88" s="743">
        <v>0</v>
      </c>
      <c r="NP88" s="739">
        <f t="shared" si="60"/>
        <v>976</v>
      </c>
      <c r="NQ88" s="761">
        <f t="shared" si="61"/>
        <v>130.133333333333</v>
      </c>
      <c r="NR88" s="739">
        <f ca="1" t="shared" si="62"/>
        <v>111.761568627451</v>
      </c>
      <c r="NS88" s="739">
        <f t="shared" si="63"/>
        <v>15</v>
      </c>
      <c r="NT88" s="743"/>
      <c r="NU88" s="739">
        <f ca="1" t="shared" si="64"/>
        <v>68.8941176470588</v>
      </c>
      <c r="NV88" s="769">
        <f ca="1" t="shared" si="65"/>
        <v>2.29647058823529</v>
      </c>
      <c r="NW88" s="769">
        <f ca="1" t="shared" si="66"/>
        <v>6.53176229508197</v>
      </c>
      <c r="NX88" s="743"/>
      <c r="NY88" s="743"/>
      <c r="NZ88" s="743"/>
      <c r="OA88" s="743"/>
      <c r="OB88" s="743"/>
      <c r="OC88" s="743"/>
      <c r="OD88" s="743"/>
      <c r="OE88" s="743">
        <f t="shared" si="67"/>
        <v>0</v>
      </c>
      <c r="OF88" s="743">
        <f t="shared" si="68"/>
        <v>0</v>
      </c>
      <c r="OG88" s="743">
        <f t="shared" si="69"/>
        <v>0</v>
      </c>
      <c r="OH88" s="743">
        <f t="shared" si="70"/>
        <v>0</v>
      </c>
      <c r="OI88" s="743">
        <f t="shared" si="71"/>
        <v>280</v>
      </c>
      <c r="OJ88" s="739">
        <f t="shared" si="72"/>
        <v>440</v>
      </c>
      <c r="OK88" s="739">
        <f t="shared" si="73"/>
        <v>0</v>
      </c>
      <c r="OL88" s="739">
        <f t="shared" si="74"/>
        <v>66</v>
      </c>
      <c r="OM88" s="739">
        <f t="shared" si="75"/>
        <v>2</v>
      </c>
      <c r="ON88" s="739">
        <f t="shared" si="76"/>
        <v>18</v>
      </c>
      <c r="OO88" s="739">
        <f t="shared" si="77"/>
        <v>10</v>
      </c>
      <c r="OP88" s="739"/>
      <c r="OQ88" s="739">
        <f t="shared" si="78"/>
        <v>160</v>
      </c>
      <c r="OR88" s="739">
        <f t="shared" si="79"/>
        <v>976</v>
      </c>
      <c r="OS88" s="739">
        <f t="shared" si="80"/>
        <v>0</v>
      </c>
      <c r="OT88" s="739">
        <f t="shared" si="81"/>
        <v>0</v>
      </c>
      <c r="OU88" s="743"/>
      <c r="OV88" s="743"/>
      <c r="OW88" s="743"/>
      <c r="OX88" s="743"/>
      <c r="OY88" s="743"/>
      <c r="OZ88" s="743"/>
      <c r="PA88" s="743"/>
      <c r="PB88" s="743"/>
      <c r="PC88" s="743"/>
      <c r="PD88" s="743"/>
      <c r="PE88" s="743"/>
      <c r="PF88" s="743"/>
      <c r="PG88" s="743"/>
    </row>
    <row r="89" s="28" customFormat="1" customHeight="1" spans="1:439">
      <c r="A89" s="95" t="s">
        <v>1610</v>
      </c>
      <c r="B89" s="343" t="s">
        <v>1682</v>
      </c>
      <c r="C89" s="95" t="s">
        <v>1612</v>
      </c>
      <c r="D89" s="95" t="s">
        <v>2419</v>
      </c>
      <c r="E89" s="789" t="s">
        <v>1657</v>
      </c>
      <c r="F89" s="105" t="s">
        <v>164</v>
      </c>
      <c r="G89" s="794" t="s">
        <v>165</v>
      </c>
      <c r="H89" s="795" t="s">
        <v>166</v>
      </c>
      <c r="I89" s="99">
        <f t="shared" ref="I89:I93" si="84">L89-J89</f>
        <v>-1862</v>
      </c>
      <c r="J89" s="100">
        <v>7565</v>
      </c>
      <c r="K89" s="454">
        <v>0</v>
      </c>
      <c r="L89" s="150">
        <f t="shared" si="48"/>
        <v>5703</v>
      </c>
      <c r="M89" s="151">
        <f t="shared" si="49"/>
        <v>5703</v>
      </c>
      <c r="N89" s="455"/>
      <c r="O89" s="37">
        <v>999</v>
      </c>
      <c r="P89" s="36"/>
      <c r="Q89" s="154">
        <f t="shared" si="50"/>
        <v>0</v>
      </c>
      <c r="R89" s="34">
        <f t="shared" si="51"/>
        <v>13000</v>
      </c>
      <c r="S89" s="346"/>
      <c r="T89" s="346"/>
      <c r="U89" s="346"/>
      <c r="V89" s="346"/>
      <c r="W89" s="346"/>
      <c r="X89" s="347">
        <v>4000</v>
      </c>
      <c r="Y89" s="348"/>
      <c r="Z89" s="348"/>
      <c r="AA89" s="348"/>
      <c r="AB89" s="348">
        <v>5000</v>
      </c>
      <c r="AC89" s="506"/>
      <c r="AD89" s="348"/>
      <c r="AE89" s="348"/>
      <c r="AF89" s="346"/>
      <c r="AG89" s="346"/>
      <c r="AH89" s="346"/>
      <c r="AI89" s="346"/>
      <c r="AJ89" s="346"/>
      <c r="AK89" s="346"/>
      <c r="AL89" s="346"/>
      <c r="AM89" s="346"/>
      <c r="AN89" s="346">
        <v>4000</v>
      </c>
      <c r="AO89" s="346"/>
      <c r="AP89" s="346"/>
      <c r="AQ89" s="346"/>
      <c r="AR89" s="346"/>
      <c r="AS89" s="346"/>
      <c r="AT89" s="346"/>
      <c r="AU89" s="346"/>
      <c r="AV89" s="346"/>
      <c r="AW89" s="346"/>
      <c r="AX89" s="346"/>
      <c r="AY89" s="349"/>
      <c r="AZ89" s="48">
        <v>1</v>
      </c>
      <c r="BA89" s="48"/>
      <c r="BB89" s="48">
        <v>1</v>
      </c>
      <c r="BC89" s="48"/>
      <c r="BD89" s="47">
        <v>1</v>
      </c>
      <c r="BE89" s="47">
        <v>1</v>
      </c>
      <c r="BF89" s="47"/>
      <c r="BG89" s="47"/>
      <c r="BH89" s="47"/>
      <c r="BI89" s="47"/>
      <c r="BJ89" s="47"/>
      <c r="BK89" s="47"/>
      <c r="BL89" s="47">
        <v>30</v>
      </c>
      <c r="BM89" s="47"/>
      <c r="BN89" s="47"/>
      <c r="BO89" s="47"/>
      <c r="BP89" s="47"/>
      <c r="BQ89" s="47"/>
      <c r="BR89" s="47"/>
      <c r="BS89" s="354"/>
      <c r="BT89" s="354"/>
      <c r="BU89" s="354"/>
      <c r="BV89" s="354"/>
      <c r="BW89" s="354"/>
      <c r="BX89" s="354"/>
      <c r="BY89" s="354"/>
      <c r="BZ89" s="354"/>
      <c r="CA89" s="354"/>
      <c r="CB89" s="354"/>
      <c r="CC89" s="354"/>
      <c r="CD89" s="354"/>
      <c r="CE89" s="354"/>
      <c r="CF89" s="354"/>
      <c r="CG89" s="354"/>
      <c r="CH89" s="354"/>
      <c r="CI89" s="354"/>
      <c r="CJ89" s="354"/>
      <c r="CK89" s="354"/>
      <c r="CL89" s="354"/>
      <c r="CM89" s="354"/>
      <c r="CN89" s="354"/>
      <c r="CO89" s="354"/>
      <c r="CP89" s="358"/>
      <c r="CQ89" s="48"/>
      <c r="CR89" s="354"/>
      <c r="CS89" s="354"/>
      <c r="CT89" s="355">
        <v>-99</v>
      </c>
      <c r="CU89" s="354"/>
      <c r="CV89" s="354">
        <v>1</v>
      </c>
      <c r="CW89" s="354"/>
      <c r="CX89" s="354"/>
      <c r="CY89" s="354"/>
      <c r="CZ89" s="354"/>
      <c r="DA89" s="356">
        <v>-13</v>
      </c>
      <c r="DB89" s="356"/>
      <c r="DC89" s="356"/>
      <c r="DD89" s="356"/>
      <c r="DE89" s="356"/>
      <c r="DF89" s="354">
        <v>3</v>
      </c>
      <c r="DG89" s="354">
        <v>1</v>
      </c>
      <c r="DH89" s="354"/>
      <c r="DI89" s="354">
        <v>1</v>
      </c>
      <c r="DJ89" s="356">
        <v>-5</v>
      </c>
      <c r="DK89" s="354">
        <v>1</v>
      </c>
      <c r="DL89" s="354"/>
      <c r="DM89" s="354"/>
      <c r="DN89" s="354"/>
      <c r="DO89" s="354"/>
      <c r="DP89" s="354"/>
      <c r="DQ89" s="354"/>
      <c r="DR89" s="354"/>
      <c r="DS89" s="354"/>
      <c r="DT89" s="354"/>
      <c r="DU89" s="354">
        <v>12</v>
      </c>
      <c r="DV89" s="354"/>
      <c r="DW89" s="354"/>
      <c r="DX89" s="354"/>
      <c r="DY89" s="354"/>
      <c r="DZ89" s="357"/>
      <c r="EA89" s="356"/>
      <c r="EB89" s="356"/>
      <c r="EC89" s="356"/>
      <c r="ED89" s="356"/>
      <c r="EE89" s="358"/>
      <c r="EF89" s="48">
        <v>320</v>
      </c>
      <c r="EG89" s="46"/>
      <c r="EH89" s="46"/>
      <c r="EI89" s="47">
        <v>128</v>
      </c>
      <c r="EJ89" s="47">
        <v>96</v>
      </c>
      <c r="EK89" s="47">
        <v>2</v>
      </c>
      <c r="EL89" s="47">
        <v>128</v>
      </c>
      <c r="EM89" s="47"/>
      <c r="EN89" s="47">
        <v>640</v>
      </c>
      <c r="EO89" s="47">
        <v>320</v>
      </c>
      <c r="EP89" s="47">
        <v>288</v>
      </c>
      <c r="EQ89" s="47"/>
      <c r="ER89" s="47"/>
      <c r="ES89" s="47"/>
      <c r="ET89" s="48">
        <v>384</v>
      </c>
      <c r="EU89" s="47"/>
      <c r="EV89" s="47">
        <v>308</v>
      </c>
      <c r="EW89" s="47">
        <v>140</v>
      </c>
      <c r="EX89" s="47"/>
      <c r="EY89" s="47"/>
      <c r="EZ89" s="47"/>
      <c r="FA89" s="47"/>
      <c r="FB89" s="47"/>
      <c r="FC89" s="47">
        <v>636</v>
      </c>
      <c r="FD89" s="47"/>
      <c r="FE89" s="47">
        <v>60</v>
      </c>
      <c r="FF89" s="47"/>
      <c r="FG89" s="47"/>
      <c r="FH89" s="47"/>
      <c r="FI89" s="47"/>
      <c r="FJ89" s="47"/>
      <c r="FK89" s="47"/>
      <c r="FL89" s="47"/>
      <c r="FM89" s="47">
        <v>576</v>
      </c>
      <c r="FN89" s="47"/>
      <c r="FO89" s="47"/>
      <c r="FP89" s="47"/>
      <c r="FQ89" s="354"/>
      <c r="FR89" s="354"/>
      <c r="FS89" s="354"/>
      <c r="FT89" s="354">
        <v>72</v>
      </c>
      <c r="FU89" s="354"/>
      <c r="FV89" s="354"/>
      <c r="FW89" s="354">
        <v>864</v>
      </c>
      <c r="FX89" s="354"/>
      <c r="FY89" s="354"/>
      <c r="FZ89" s="354"/>
      <c r="GA89" s="354">
        <v>192</v>
      </c>
      <c r="GB89" s="354">
        <v>192</v>
      </c>
      <c r="GC89" s="354"/>
      <c r="GD89" s="354"/>
      <c r="GE89" s="354"/>
      <c r="GF89" s="354"/>
      <c r="GG89" s="354"/>
      <c r="GH89" s="354"/>
      <c r="GI89" s="354">
        <v>192</v>
      </c>
      <c r="GJ89" s="354"/>
      <c r="GK89" s="354">
        <v>576</v>
      </c>
      <c r="GL89" s="354">
        <v>256</v>
      </c>
      <c r="GM89" s="354">
        <v>128</v>
      </c>
      <c r="GN89" s="354"/>
      <c r="GO89" s="354"/>
      <c r="GP89" s="354"/>
      <c r="GQ89" s="354"/>
      <c r="GR89" s="354"/>
      <c r="GS89" s="354"/>
      <c r="GT89" s="354"/>
      <c r="GU89" s="354"/>
      <c r="GV89" s="354"/>
      <c r="GW89" s="354"/>
      <c r="GX89" s="354"/>
      <c r="GY89" s="354"/>
      <c r="GZ89" s="354"/>
      <c r="HA89" s="354"/>
      <c r="HB89" s="354"/>
      <c r="HC89" s="354"/>
      <c r="HD89" s="354"/>
      <c r="HE89" s="354">
        <v>24</v>
      </c>
      <c r="HF89" s="354"/>
      <c r="HG89" s="354"/>
      <c r="HH89" s="354">
        <v>128</v>
      </c>
      <c r="HI89" s="354"/>
      <c r="HJ89" s="354"/>
      <c r="HK89" s="354">
        <v>24</v>
      </c>
      <c r="HL89" s="354"/>
      <c r="HM89" s="354"/>
      <c r="HN89" s="354"/>
      <c r="HO89" s="354"/>
      <c r="HP89" s="354"/>
      <c r="HQ89" s="354">
        <v>432</v>
      </c>
      <c r="HR89" s="354"/>
      <c r="HS89" s="354">
        <v>48</v>
      </c>
      <c r="HT89" s="354"/>
      <c r="HU89" s="354"/>
      <c r="HV89" s="354">
        <v>96</v>
      </c>
      <c r="HW89" s="354"/>
      <c r="HX89" s="354">
        <v>240</v>
      </c>
      <c r="HY89" s="354"/>
      <c r="HZ89" s="354">
        <v>124</v>
      </c>
      <c r="IA89" s="354"/>
      <c r="IB89" s="354"/>
      <c r="IC89" s="354"/>
      <c r="ID89" s="354"/>
      <c r="IE89" s="354"/>
      <c r="IF89" s="354"/>
      <c r="IG89" s="354"/>
      <c r="IH89" s="354"/>
      <c r="II89" s="354"/>
      <c r="IJ89" s="354"/>
      <c r="IK89" s="354"/>
      <c r="IL89" s="354"/>
      <c r="IM89" s="354"/>
      <c r="IN89" s="354"/>
      <c r="IO89" s="354"/>
      <c r="IP89" s="354"/>
      <c r="IQ89" s="354"/>
      <c r="IR89" s="50"/>
      <c r="IS89" s="47"/>
      <c r="IT89" s="47"/>
      <c r="IU89" s="47"/>
      <c r="IV89" s="47"/>
      <c r="IW89" s="47"/>
      <c r="IX89" s="47"/>
      <c r="IY89" s="47">
        <v>15</v>
      </c>
      <c r="IZ89" s="47"/>
      <c r="JA89" s="47"/>
      <c r="JB89" s="47"/>
      <c r="JC89" s="47"/>
      <c r="JD89" s="47"/>
      <c r="JE89" s="47"/>
      <c r="JF89" s="47"/>
      <c r="JG89" s="47"/>
      <c r="JH89" s="47"/>
      <c r="JI89" s="47"/>
      <c r="JJ89" s="47"/>
      <c r="JK89" s="47">
        <v>64</v>
      </c>
      <c r="JL89" s="354"/>
      <c r="JM89" s="354"/>
      <c r="JN89" s="354"/>
      <c r="JO89" s="354"/>
      <c r="JP89" s="354"/>
      <c r="JQ89" s="354"/>
      <c r="JR89" s="354"/>
      <c r="JS89" s="354"/>
      <c r="JT89" s="354"/>
      <c r="JU89" s="354"/>
      <c r="JV89" s="354"/>
      <c r="JW89" s="354"/>
      <c r="JX89" s="354"/>
      <c r="JY89" s="354"/>
      <c r="JZ89" s="354"/>
      <c r="KA89" s="354"/>
      <c r="KB89" s="354"/>
      <c r="KC89" s="354"/>
      <c r="KD89" s="354"/>
      <c r="KE89" s="354"/>
      <c r="KF89" s="354"/>
      <c r="KG89" s="354"/>
      <c r="KH89" s="354"/>
      <c r="KI89" s="354"/>
      <c r="KJ89" s="354"/>
      <c r="KK89" s="354"/>
      <c r="KL89" s="354"/>
      <c r="KM89" s="354"/>
      <c r="KN89" s="354"/>
      <c r="KO89" s="354"/>
      <c r="KP89" s="354"/>
      <c r="KQ89" s="354"/>
      <c r="KR89" s="354"/>
      <c r="KS89" s="354"/>
      <c r="KT89" s="354"/>
      <c r="KU89" s="354"/>
      <c r="KV89" s="51"/>
      <c r="KW89" s="47"/>
      <c r="KX89" s="47"/>
      <c r="KY89" s="47"/>
      <c r="KZ89" s="47"/>
      <c r="LA89" s="47"/>
      <c r="LB89" s="47">
        <v>64</v>
      </c>
      <c r="LC89" s="47"/>
      <c r="LD89" s="361">
        <v>6</v>
      </c>
      <c r="LE89" s="361">
        <v>192</v>
      </c>
      <c r="LF89" s="361"/>
      <c r="LG89" s="361"/>
      <c r="LH89" s="361"/>
      <c r="LI89" s="361"/>
      <c r="LJ89" s="361"/>
      <c r="LK89" s="361"/>
      <c r="LL89" s="361"/>
      <c r="LM89" s="361"/>
      <c r="LN89" s="361"/>
      <c r="LO89" s="361"/>
      <c r="LP89" s="361"/>
      <c r="LQ89" s="354">
        <v>5</v>
      </c>
      <c r="LR89" s="354"/>
      <c r="LS89" s="354"/>
      <c r="LT89" s="354"/>
      <c r="LU89" s="354"/>
      <c r="LV89" s="354"/>
      <c r="LW89" s="51"/>
      <c r="LX89" s="354">
        <v>100</v>
      </c>
      <c r="LY89" s="354"/>
      <c r="LZ89" s="354">
        <v>64</v>
      </c>
      <c r="MA89" s="354"/>
      <c r="MB89" s="363">
        <v>64</v>
      </c>
      <c r="MC89" s="363"/>
      <c r="MD89" s="354">
        <v>48</v>
      </c>
      <c r="ME89" s="354"/>
      <c r="MF89" s="354"/>
      <c r="MG89" s="354">
        <v>64</v>
      </c>
      <c r="MH89" s="354"/>
      <c r="MI89" s="354"/>
      <c r="MJ89" s="354"/>
      <c r="MK89" s="354">
        <v>60</v>
      </c>
      <c r="ML89" s="354"/>
      <c r="MM89" s="354"/>
      <c r="MN89" s="354"/>
      <c r="MO89" s="354"/>
      <c r="MP89" s="354"/>
      <c r="MQ89" s="354"/>
      <c r="MR89" s="354"/>
      <c r="MS89" s="51"/>
      <c r="MT89" s="364">
        <f t="shared" si="53"/>
        <v>7614</v>
      </c>
      <c r="MU89" s="365">
        <f t="shared" si="54"/>
        <v>746</v>
      </c>
      <c r="MV89" s="366">
        <f t="shared" si="55"/>
        <v>8360</v>
      </c>
      <c r="MW89" s="365">
        <v>6006</v>
      </c>
      <c r="MX89" s="365"/>
      <c r="MY89" s="54"/>
      <c r="MZ89" s="709">
        <v>6.99</v>
      </c>
      <c r="NA89" s="709">
        <v>1.75</v>
      </c>
      <c r="NB89" s="709">
        <f t="shared" si="56"/>
        <v>14630</v>
      </c>
      <c r="NC89" s="711"/>
      <c r="ND89" s="711">
        <v>7.39</v>
      </c>
      <c r="NE89" s="738">
        <f t="shared" ref="NE89:NE152" si="85">1-ND89/6.7/NA89</f>
        <v>0.369722814498934</v>
      </c>
      <c r="NF89" s="743"/>
      <c r="NG89" s="743">
        <v>3000</v>
      </c>
      <c r="NH89" s="743">
        <v>7.39</v>
      </c>
      <c r="NI89" s="740">
        <f t="shared" si="57"/>
        <v>42145.17</v>
      </c>
      <c r="NJ89" s="738">
        <f t="shared" si="83"/>
        <v>0.369722814498934</v>
      </c>
      <c r="NK89" s="818">
        <v>44470</v>
      </c>
      <c r="NL89" s="742">
        <v>44562</v>
      </c>
      <c r="NM89" s="739">
        <f ca="1" t="shared" si="58"/>
        <v>17.1666666666667</v>
      </c>
      <c r="NN89" s="739">
        <f ca="1" t="shared" si="59"/>
        <v>515</v>
      </c>
      <c r="NO89" s="743">
        <v>9999</v>
      </c>
      <c r="NP89" s="739">
        <f t="shared" si="60"/>
        <v>8360</v>
      </c>
      <c r="NQ89" s="761">
        <f t="shared" si="61"/>
        <v>1.06483250541332</v>
      </c>
      <c r="NR89" s="739">
        <f ca="1" t="shared" si="62"/>
        <v>0.75468711548711</v>
      </c>
      <c r="NS89" s="739">
        <f t="shared" si="63"/>
        <v>5703</v>
      </c>
      <c r="NT89" s="739"/>
      <c r="NU89" s="739">
        <f ca="1" t="shared" si="64"/>
        <v>486.990291262136</v>
      </c>
      <c r="NV89" s="769">
        <f ca="1" t="shared" si="65"/>
        <v>16.2330097087379</v>
      </c>
      <c r="NW89" s="769">
        <f ca="1" t="shared" si="66"/>
        <v>351.321172248804</v>
      </c>
      <c r="NX89" s="743"/>
      <c r="NY89" s="743"/>
      <c r="NZ89" s="743"/>
      <c r="OA89" s="743"/>
      <c r="OB89" s="743"/>
      <c r="OC89" s="743"/>
      <c r="OD89" s="743"/>
      <c r="OE89" s="743">
        <f t="shared" si="67"/>
        <v>1986</v>
      </c>
      <c r="OF89" s="743">
        <f t="shared" si="68"/>
        <v>628</v>
      </c>
      <c r="OG89" s="743">
        <f t="shared" si="69"/>
        <v>1213</v>
      </c>
      <c r="OH89" s="743">
        <f t="shared" si="70"/>
        <v>648</v>
      </c>
      <c r="OI89" s="743">
        <f t="shared" si="71"/>
        <v>864</v>
      </c>
      <c r="OJ89" s="739">
        <f t="shared" si="72"/>
        <v>1280</v>
      </c>
      <c r="OK89" s="739">
        <f t="shared" si="73"/>
        <v>128</v>
      </c>
      <c r="OL89" s="739">
        <f t="shared" si="74"/>
        <v>256</v>
      </c>
      <c r="OM89" s="739">
        <f t="shared" si="75"/>
        <v>64</v>
      </c>
      <c r="ON89" s="739">
        <f t="shared" si="76"/>
        <v>229</v>
      </c>
      <c r="OO89" s="739">
        <f t="shared" si="77"/>
        <v>640</v>
      </c>
      <c r="OP89" s="739"/>
      <c r="OQ89" s="739">
        <f t="shared" si="78"/>
        <v>364</v>
      </c>
      <c r="OR89" s="739">
        <f t="shared" si="79"/>
        <v>8300</v>
      </c>
      <c r="OS89" s="739">
        <f t="shared" si="80"/>
        <v>0</v>
      </c>
      <c r="OT89" s="739">
        <f t="shared" si="81"/>
        <v>-60</v>
      </c>
      <c r="OU89" s="743"/>
      <c r="OV89" s="743"/>
      <c r="OW89" s="743"/>
      <c r="OX89" s="743"/>
      <c r="OY89" s="743"/>
      <c r="OZ89" s="743"/>
      <c r="PA89" s="743"/>
      <c r="PB89" s="743"/>
      <c r="PC89" s="743"/>
      <c r="PD89" s="743"/>
      <c r="PE89" s="743"/>
      <c r="PF89" s="743"/>
      <c r="PG89" s="743"/>
      <c r="PI89" s="28">
        <v>0</v>
      </c>
      <c r="PJ89" s="28">
        <v>0</v>
      </c>
      <c r="PK89" s="28">
        <v>0</v>
      </c>
      <c r="PL89" s="28">
        <v>0</v>
      </c>
      <c r="PM89" s="28">
        <v>0</v>
      </c>
      <c r="PN89" s="28">
        <v>0</v>
      </c>
      <c r="PO89" s="28">
        <v>0</v>
      </c>
      <c r="PP89" s="28">
        <v>0</v>
      </c>
      <c r="PQ89" s="28">
        <v>0</v>
      </c>
      <c r="PR89" s="28">
        <v>2808</v>
      </c>
      <c r="PS89" s="28">
        <v>1621</v>
      </c>
      <c r="PT89" s="28">
        <v>1144</v>
      </c>
      <c r="PU89" s="28">
        <v>50</v>
      </c>
      <c r="PV89" s="28">
        <v>5623</v>
      </c>
      <c r="PW89" s="28">
        <v>-383</v>
      </c>
    </row>
    <row r="90" s="28" customFormat="1" customHeight="1" spans="1:439">
      <c r="A90" s="95" t="s">
        <v>1610</v>
      </c>
      <c r="B90" s="343" t="s">
        <v>1682</v>
      </c>
      <c r="C90" s="95" t="s">
        <v>1612</v>
      </c>
      <c r="D90" s="95" t="s">
        <v>2419</v>
      </c>
      <c r="E90" s="789" t="s">
        <v>1657</v>
      </c>
      <c r="F90" s="108" t="s">
        <v>167</v>
      </c>
      <c r="G90" s="112" t="s">
        <v>168</v>
      </c>
      <c r="H90" s="113" t="s">
        <v>169</v>
      </c>
      <c r="I90" s="99">
        <f t="shared" si="84"/>
        <v>-4573</v>
      </c>
      <c r="J90" s="100">
        <v>7853</v>
      </c>
      <c r="K90" s="454">
        <v>0</v>
      </c>
      <c r="L90" s="150">
        <f t="shared" si="48"/>
        <v>3280</v>
      </c>
      <c r="M90" s="151">
        <f t="shared" si="49"/>
        <v>2680</v>
      </c>
      <c r="N90" s="455"/>
      <c r="O90" s="35">
        <v>935</v>
      </c>
      <c r="P90" s="157"/>
      <c r="Q90" s="33">
        <f t="shared" si="50"/>
        <v>600</v>
      </c>
      <c r="R90" s="34">
        <f t="shared" si="51"/>
        <v>13400</v>
      </c>
      <c r="S90" s="490">
        <v>600</v>
      </c>
      <c r="T90" s="490"/>
      <c r="U90" s="490"/>
      <c r="V90" s="490"/>
      <c r="W90" s="490"/>
      <c r="X90" s="489">
        <v>4000</v>
      </c>
      <c r="Y90" s="505"/>
      <c r="Z90" s="505"/>
      <c r="AA90" s="505"/>
      <c r="AB90" s="348">
        <v>5000</v>
      </c>
      <c r="AC90" s="99"/>
      <c r="AD90" s="505"/>
      <c r="AE90" s="505"/>
      <c r="AF90" s="490"/>
      <c r="AG90" s="490"/>
      <c r="AH90" s="490"/>
      <c r="AI90" s="490"/>
      <c r="AJ90" s="490"/>
      <c r="AK90" s="490"/>
      <c r="AL90" s="490"/>
      <c r="AM90" s="490"/>
      <c r="AN90" s="490">
        <v>4400</v>
      </c>
      <c r="AO90" s="490"/>
      <c r="AP90" s="490"/>
      <c r="AQ90" s="490"/>
      <c r="AR90" s="490"/>
      <c r="AS90" s="490"/>
      <c r="AT90" s="490"/>
      <c r="AU90" s="490"/>
      <c r="AV90" s="490"/>
      <c r="AW90" s="490"/>
      <c r="AX90" s="490"/>
      <c r="AY90" s="100"/>
      <c r="AZ90" s="48">
        <v>1</v>
      </c>
      <c r="BA90" s="48"/>
      <c r="BB90" s="48">
        <v>1</v>
      </c>
      <c r="BC90" s="48"/>
      <c r="BD90" s="47"/>
      <c r="BE90" s="47"/>
      <c r="BF90" s="47">
        <v>1</v>
      </c>
      <c r="BG90" s="47"/>
      <c r="BH90" s="47"/>
      <c r="BI90" s="47"/>
      <c r="BJ90" s="47"/>
      <c r="BK90" s="47"/>
      <c r="BL90" s="47">
        <v>30</v>
      </c>
      <c r="BM90" s="47"/>
      <c r="BN90" s="47"/>
      <c r="BO90" s="47"/>
      <c r="BP90" s="47"/>
      <c r="BQ90" s="47"/>
      <c r="BR90" s="47"/>
      <c r="BS90" s="354"/>
      <c r="BT90" s="354"/>
      <c r="BU90" s="354"/>
      <c r="BV90" s="354"/>
      <c r="BW90" s="354"/>
      <c r="BX90" s="354"/>
      <c r="BY90" s="354"/>
      <c r="BZ90" s="354"/>
      <c r="CA90" s="354"/>
      <c r="CB90" s="354"/>
      <c r="CC90" s="354"/>
      <c r="CD90" s="354"/>
      <c r="CE90" s="354"/>
      <c r="CF90" s="354"/>
      <c r="CG90" s="354"/>
      <c r="CH90" s="354"/>
      <c r="CI90" s="354"/>
      <c r="CJ90" s="354"/>
      <c r="CK90" s="354"/>
      <c r="CL90" s="354"/>
      <c r="CM90" s="354"/>
      <c r="CN90" s="354"/>
      <c r="CO90" s="354"/>
      <c r="CP90" s="358"/>
      <c r="CQ90" s="48"/>
      <c r="CR90" s="354"/>
      <c r="CS90" s="354"/>
      <c r="CT90" s="355">
        <v>-22</v>
      </c>
      <c r="CU90" s="354"/>
      <c r="CV90" s="354"/>
      <c r="CW90" s="354"/>
      <c r="CX90" s="354"/>
      <c r="CY90" s="354"/>
      <c r="CZ90" s="354"/>
      <c r="DA90" s="356">
        <v>-24</v>
      </c>
      <c r="DB90" s="356"/>
      <c r="DC90" s="356"/>
      <c r="DD90" s="356"/>
      <c r="DE90" s="356"/>
      <c r="DF90" s="354">
        <v>3</v>
      </c>
      <c r="DG90" s="354"/>
      <c r="DH90" s="354"/>
      <c r="DI90" s="354">
        <v>1</v>
      </c>
      <c r="DJ90" s="356">
        <v>-5</v>
      </c>
      <c r="DK90" s="354">
        <v>1</v>
      </c>
      <c r="DL90" s="354"/>
      <c r="DM90" s="354"/>
      <c r="DN90" s="354"/>
      <c r="DO90" s="354"/>
      <c r="DP90" s="354"/>
      <c r="DQ90" s="354"/>
      <c r="DR90" s="354"/>
      <c r="DS90" s="354"/>
      <c r="DT90" s="354"/>
      <c r="DU90" s="354">
        <v>12</v>
      </c>
      <c r="DV90" s="354"/>
      <c r="DW90" s="354"/>
      <c r="DX90" s="354"/>
      <c r="DY90" s="354"/>
      <c r="DZ90" s="357"/>
      <c r="EA90" s="356"/>
      <c r="EB90" s="356"/>
      <c r="EC90" s="356"/>
      <c r="ED90" s="356"/>
      <c r="EE90" s="358"/>
      <c r="EF90" s="48">
        <v>256</v>
      </c>
      <c r="EG90" s="46"/>
      <c r="EH90" s="46"/>
      <c r="EI90" s="47">
        <v>128</v>
      </c>
      <c r="EJ90" s="47">
        <v>96</v>
      </c>
      <c r="EK90" s="47">
        <v>2</v>
      </c>
      <c r="EL90" s="47">
        <v>128</v>
      </c>
      <c r="EM90" s="47"/>
      <c r="EN90" s="47">
        <v>640</v>
      </c>
      <c r="EO90" s="47">
        <v>320</v>
      </c>
      <c r="EP90" s="47"/>
      <c r="EQ90" s="47"/>
      <c r="ER90" s="47"/>
      <c r="ES90" s="47"/>
      <c r="ET90" s="48"/>
      <c r="EU90" s="47"/>
      <c r="EV90" s="47">
        <v>308</v>
      </c>
      <c r="EW90" s="47">
        <v>140</v>
      </c>
      <c r="EX90" s="47"/>
      <c r="EY90" s="47"/>
      <c r="EZ90" s="47"/>
      <c r="FA90" s="47"/>
      <c r="FB90" s="47"/>
      <c r="FC90" s="47">
        <v>636</v>
      </c>
      <c r="FD90" s="47"/>
      <c r="FE90" s="47">
        <v>60</v>
      </c>
      <c r="FF90" s="47">
        <v>192</v>
      </c>
      <c r="FG90" s="47"/>
      <c r="FH90" s="47">
        <v>448</v>
      </c>
      <c r="FI90" s="47"/>
      <c r="FJ90" s="47"/>
      <c r="FK90" s="47"/>
      <c r="FL90" s="47">
        <v>320</v>
      </c>
      <c r="FM90" s="47">
        <v>1024</v>
      </c>
      <c r="FN90" s="47"/>
      <c r="FO90" s="47"/>
      <c r="FP90" s="47"/>
      <c r="FQ90" s="354"/>
      <c r="FR90" s="354"/>
      <c r="FS90" s="354"/>
      <c r="FT90" s="354">
        <v>72</v>
      </c>
      <c r="FU90" s="354"/>
      <c r="FV90" s="354"/>
      <c r="FW90" s="354">
        <v>864</v>
      </c>
      <c r="FX90" s="354"/>
      <c r="FY90" s="354"/>
      <c r="FZ90" s="354"/>
      <c r="GA90" s="354">
        <v>192</v>
      </c>
      <c r="GB90" s="354"/>
      <c r="GC90" s="354"/>
      <c r="GD90" s="354"/>
      <c r="GE90" s="354"/>
      <c r="GF90" s="354"/>
      <c r="GG90" s="354"/>
      <c r="GH90" s="354"/>
      <c r="GI90" s="354">
        <v>192</v>
      </c>
      <c r="GJ90" s="354"/>
      <c r="GK90" s="354">
        <v>576</v>
      </c>
      <c r="GL90" s="354">
        <v>256</v>
      </c>
      <c r="GM90" s="354"/>
      <c r="GN90" s="354"/>
      <c r="GO90" s="354"/>
      <c r="GP90" s="354"/>
      <c r="GQ90" s="354"/>
      <c r="GR90" s="354"/>
      <c r="GS90" s="354"/>
      <c r="GT90" s="354"/>
      <c r="GU90" s="354"/>
      <c r="GV90" s="354"/>
      <c r="GW90" s="354"/>
      <c r="GX90" s="354"/>
      <c r="GY90" s="354"/>
      <c r="GZ90" s="354"/>
      <c r="HA90" s="354"/>
      <c r="HB90" s="354">
        <v>2624</v>
      </c>
      <c r="HC90" s="354"/>
      <c r="HD90" s="354"/>
      <c r="HE90" s="354">
        <v>24</v>
      </c>
      <c r="HF90" s="354"/>
      <c r="HG90" s="354"/>
      <c r="HH90" s="354">
        <v>128</v>
      </c>
      <c r="HI90" s="354">
        <v>64</v>
      </c>
      <c r="HJ90" s="354">
        <v>320</v>
      </c>
      <c r="HK90" s="354">
        <v>24</v>
      </c>
      <c r="HL90" s="354"/>
      <c r="HM90" s="354"/>
      <c r="HN90" s="354"/>
      <c r="HO90" s="354"/>
      <c r="HP90" s="354"/>
      <c r="HQ90" s="354">
        <v>432</v>
      </c>
      <c r="HR90" s="354"/>
      <c r="HS90" s="354">
        <v>48</v>
      </c>
      <c r="HT90" s="354"/>
      <c r="HU90" s="354"/>
      <c r="HV90" s="354"/>
      <c r="HW90" s="354"/>
      <c r="HX90" s="354">
        <v>336</v>
      </c>
      <c r="HY90" s="354"/>
      <c r="HZ90" s="354">
        <v>124</v>
      </c>
      <c r="IA90" s="354"/>
      <c r="IB90" s="354"/>
      <c r="IC90" s="354"/>
      <c r="ID90" s="354"/>
      <c r="IE90" s="354"/>
      <c r="IF90" s="354"/>
      <c r="IG90" s="354"/>
      <c r="IH90" s="354"/>
      <c r="II90" s="354"/>
      <c r="IJ90" s="354"/>
      <c r="IK90" s="354"/>
      <c r="IL90" s="354"/>
      <c r="IM90" s="354"/>
      <c r="IN90" s="354"/>
      <c r="IO90" s="354"/>
      <c r="IP90" s="354"/>
      <c r="IQ90" s="354"/>
      <c r="IR90" s="50"/>
      <c r="IS90" s="47"/>
      <c r="IT90" s="47"/>
      <c r="IU90" s="47"/>
      <c r="IV90" s="47"/>
      <c r="IW90" s="47"/>
      <c r="IX90" s="47"/>
      <c r="IY90" s="47">
        <v>15</v>
      </c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>
        <v>64</v>
      </c>
      <c r="JL90" s="354"/>
      <c r="JM90" s="354"/>
      <c r="JN90" s="354"/>
      <c r="JO90" s="354"/>
      <c r="JP90" s="354"/>
      <c r="JQ90" s="354"/>
      <c r="JR90" s="354"/>
      <c r="JS90" s="354"/>
      <c r="JT90" s="354"/>
      <c r="JU90" s="354"/>
      <c r="JV90" s="354"/>
      <c r="JW90" s="354"/>
      <c r="JX90" s="354"/>
      <c r="JY90" s="354"/>
      <c r="JZ90" s="354"/>
      <c r="KA90" s="354"/>
      <c r="KB90" s="354"/>
      <c r="KC90" s="354"/>
      <c r="KD90" s="354"/>
      <c r="KE90" s="354"/>
      <c r="KF90" s="354"/>
      <c r="KG90" s="354"/>
      <c r="KH90" s="354"/>
      <c r="KI90" s="354"/>
      <c r="KJ90" s="354"/>
      <c r="KK90" s="354"/>
      <c r="KL90" s="354"/>
      <c r="KM90" s="354"/>
      <c r="KN90" s="354"/>
      <c r="KO90" s="354"/>
      <c r="KP90" s="354"/>
      <c r="KQ90" s="354"/>
      <c r="KR90" s="354"/>
      <c r="KS90" s="354"/>
      <c r="KT90" s="354"/>
      <c r="KU90" s="354"/>
      <c r="KV90" s="51"/>
      <c r="KW90" s="47"/>
      <c r="KX90" s="47"/>
      <c r="KY90" s="47"/>
      <c r="KZ90" s="47"/>
      <c r="LA90" s="47"/>
      <c r="LB90" s="47">
        <v>64</v>
      </c>
      <c r="LC90" s="47"/>
      <c r="LD90" s="361">
        <v>6</v>
      </c>
      <c r="LE90" s="361">
        <v>192</v>
      </c>
      <c r="LF90" s="361"/>
      <c r="LG90" s="361"/>
      <c r="LH90" s="361"/>
      <c r="LI90" s="361"/>
      <c r="LJ90" s="361"/>
      <c r="LK90" s="361"/>
      <c r="LL90" s="361"/>
      <c r="LM90" s="361"/>
      <c r="LN90" s="361"/>
      <c r="LO90" s="361"/>
      <c r="LP90" s="361"/>
      <c r="LQ90" s="354">
        <v>5</v>
      </c>
      <c r="LR90" s="354"/>
      <c r="LS90" s="354"/>
      <c r="LT90" s="354"/>
      <c r="LU90" s="354"/>
      <c r="LV90" s="354"/>
      <c r="LW90" s="51"/>
      <c r="LX90" s="354">
        <v>100</v>
      </c>
      <c r="LY90" s="354"/>
      <c r="LZ90" s="354"/>
      <c r="MA90" s="354"/>
      <c r="MB90" s="363">
        <v>64</v>
      </c>
      <c r="MC90" s="363"/>
      <c r="MD90" s="354">
        <v>48</v>
      </c>
      <c r="ME90" s="354"/>
      <c r="MF90" s="354"/>
      <c r="MG90" s="354">
        <v>64</v>
      </c>
      <c r="MH90" s="354"/>
      <c r="MI90" s="354"/>
      <c r="MJ90" s="354"/>
      <c r="MK90" s="354">
        <v>60</v>
      </c>
      <c r="ML90" s="354"/>
      <c r="MM90" s="354"/>
      <c r="MN90" s="354"/>
      <c r="MO90" s="354"/>
      <c r="MP90" s="354"/>
      <c r="MQ90" s="354"/>
      <c r="MR90" s="354"/>
      <c r="MS90" s="51"/>
      <c r="MT90" s="364">
        <f t="shared" si="53"/>
        <v>10974</v>
      </c>
      <c r="MU90" s="365">
        <f t="shared" si="54"/>
        <v>682</v>
      </c>
      <c r="MV90" s="366">
        <f t="shared" si="55"/>
        <v>11656</v>
      </c>
      <c r="MW90" s="365">
        <v>6070</v>
      </c>
      <c r="MX90" s="365"/>
      <c r="MY90" s="54"/>
      <c r="MZ90" s="708">
        <v>6.99</v>
      </c>
      <c r="NA90" s="708">
        <v>1.75</v>
      </c>
      <c r="NB90" s="709">
        <f t="shared" si="56"/>
        <v>20398</v>
      </c>
      <c r="NC90" s="710"/>
      <c r="ND90" s="710">
        <v>7.39</v>
      </c>
      <c r="NE90" s="738">
        <f t="shared" si="85"/>
        <v>0.369722814498934</v>
      </c>
      <c r="NF90" s="739"/>
      <c r="NG90" s="739">
        <v>3000</v>
      </c>
      <c r="NH90" s="739">
        <v>7.39</v>
      </c>
      <c r="NI90" s="740">
        <f t="shared" si="57"/>
        <v>24239.2</v>
      </c>
      <c r="NJ90" s="738">
        <f t="shared" si="83"/>
        <v>0.369722814498934</v>
      </c>
      <c r="NK90" s="741">
        <v>44470</v>
      </c>
      <c r="NL90" s="742">
        <v>44562</v>
      </c>
      <c r="NM90" s="739">
        <f ca="1" t="shared" si="58"/>
        <v>17.1666666666667</v>
      </c>
      <c r="NN90" s="739">
        <f ca="1" t="shared" si="59"/>
        <v>515</v>
      </c>
      <c r="NO90" s="739">
        <v>9935</v>
      </c>
      <c r="NP90" s="739">
        <f t="shared" si="60"/>
        <v>11656</v>
      </c>
      <c r="NQ90" s="761">
        <f t="shared" si="61"/>
        <v>1.76405599697314</v>
      </c>
      <c r="NR90" s="739">
        <f ca="1" t="shared" si="62"/>
        <v>1.25025327940815</v>
      </c>
      <c r="NS90" s="739">
        <f t="shared" si="63"/>
        <v>3280</v>
      </c>
      <c r="NT90" s="739"/>
      <c r="NU90" s="739">
        <f ca="1" t="shared" si="64"/>
        <v>678.990291262136</v>
      </c>
      <c r="NV90" s="769">
        <f ca="1" t="shared" si="65"/>
        <v>22.6330097087379</v>
      </c>
      <c r="NW90" s="769">
        <f ca="1" t="shared" si="66"/>
        <v>144.921070693205</v>
      </c>
      <c r="NX90" s="739"/>
      <c r="NY90" s="739"/>
      <c r="NZ90" s="739"/>
      <c r="OA90" s="739"/>
      <c r="OB90" s="739"/>
      <c r="OC90" s="739"/>
      <c r="OD90" s="739"/>
      <c r="OE90" s="743">
        <f t="shared" si="67"/>
        <v>1250</v>
      </c>
      <c r="OF90" s="743">
        <f t="shared" si="68"/>
        <v>628</v>
      </c>
      <c r="OG90" s="743">
        <f t="shared" si="69"/>
        <v>1405</v>
      </c>
      <c r="OH90" s="743">
        <f t="shared" si="70"/>
        <v>1864</v>
      </c>
      <c r="OI90" s="743">
        <f t="shared" si="71"/>
        <v>864</v>
      </c>
      <c r="OJ90" s="739">
        <f t="shared" si="72"/>
        <v>960</v>
      </c>
      <c r="OK90" s="739">
        <f t="shared" si="73"/>
        <v>64</v>
      </c>
      <c r="OL90" s="739">
        <f t="shared" si="74"/>
        <v>256</v>
      </c>
      <c r="OM90" s="739">
        <f t="shared" si="75"/>
        <v>128</v>
      </c>
      <c r="ON90" s="739">
        <f t="shared" si="76"/>
        <v>229</v>
      </c>
      <c r="OO90" s="739">
        <f t="shared" si="77"/>
        <v>864</v>
      </c>
      <c r="OP90" s="739"/>
      <c r="OQ90" s="739">
        <f t="shared" si="78"/>
        <v>3084</v>
      </c>
      <c r="OR90" s="739">
        <f t="shared" si="79"/>
        <v>11596</v>
      </c>
      <c r="OS90" s="739">
        <f t="shared" si="80"/>
        <v>0</v>
      </c>
      <c r="OT90" s="739">
        <f t="shared" si="81"/>
        <v>-60</v>
      </c>
      <c r="OU90" s="739"/>
      <c r="OV90" s="739"/>
      <c r="OW90" s="739"/>
      <c r="OX90" s="739"/>
      <c r="OY90" s="739"/>
      <c r="OZ90" s="739"/>
      <c r="PA90" s="739"/>
      <c r="PB90" s="739"/>
      <c r="PC90" s="739"/>
      <c r="PD90" s="739"/>
      <c r="PE90" s="739"/>
      <c r="PF90" s="739"/>
      <c r="PG90" s="739"/>
      <c r="PI90" s="28">
        <v>0</v>
      </c>
      <c r="PJ90" s="28">
        <v>0</v>
      </c>
      <c r="PK90" s="28">
        <v>0</v>
      </c>
      <c r="PL90" s="28">
        <v>0</v>
      </c>
      <c r="PM90" s="28">
        <v>0</v>
      </c>
      <c r="PN90" s="28">
        <v>0</v>
      </c>
      <c r="PO90" s="28">
        <v>0</v>
      </c>
      <c r="PP90" s="28">
        <v>0</v>
      </c>
      <c r="PQ90" s="28">
        <v>0</v>
      </c>
      <c r="PR90" s="28">
        <v>2760</v>
      </c>
      <c r="PS90" s="28">
        <v>1669</v>
      </c>
      <c r="PT90" s="28">
        <v>1400</v>
      </c>
      <c r="PU90" s="28">
        <v>50</v>
      </c>
      <c r="PV90" s="28">
        <v>5879</v>
      </c>
      <c r="PW90" s="28">
        <v>-191</v>
      </c>
    </row>
    <row r="91" s="28" customFormat="1" customHeight="1" spans="1:439">
      <c r="A91" s="95" t="s">
        <v>1610</v>
      </c>
      <c r="B91" s="343" t="s">
        <v>1682</v>
      </c>
      <c r="C91" s="95" t="s">
        <v>1612</v>
      </c>
      <c r="D91" s="95" t="s">
        <v>2419</v>
      </c>
      <c r="E91" s="789" t="s">
        <v>1657</v>
      </c>
      <c r="F91" s="101" t="s">
        <v>170</v>
      </c>
      <c r="G91" s="792" t="s">
        <v>171</v>
      </c>
      <c r="H91" s="113" t="s">
        <v>172</v>
      </c>
      <c r="I91" s="99">
        <f t="shared" si="84"/>
        <v>-1499</v>
      </c>
      <c r="J91" s="100">
        <v>7565</v>
      </c>
      <c r="K91" s="454">
        <v>0</v>
      </c>
      <c r="L91" s="150">
        <f t="shared" si="48"/>
        <v>6066</v>
      </c>
      <c r="M91" s="151">
        <f t="shared" si="49"/>
        <v>6066</v>
      </c>
      <c r="N91" s="455"/>
      <c r="O91" s="35">
        <v>999</v>
      </c>
      <c r="P91" s="36"/>
      <c r="Q91" s="33">
        <f t="shared" si="50"/>
        <v>0</v>
      </c>
      <c r="R91" s="34">
        <f t="shared" si="51"/>
        <v>13000</v>
      </c>
      <c r="S91" s="346"/>
      <c r="T91" s="346"/>
      <c r="U91" s="346"/>
      <c r="V91" s="346"/>
      <c r="W91" s="490"/>
      <c r="X91" s="489">
        <v>4000</v>
      </c>
      <c r="Y91" s="505"/>
      <c r="Z91" s="505"/>
      <c r="AA91" s="505"/>
      <c r="AB91" s="348">
        <v>5000</v>
      </c>
      <c r="AC91" s="506"/>
      <c r="AD91" s="505"/>
      <c r="AE91" s="505"/>
      <c r="AF91" s="490"/>
      <c r="AG91" s="490"/>
      <c r="AH91" s="490"/>
      <c r="AI91" s="490"/>
      <c r="AJ91" s="490"/>
      <c r="AK91" s="490"/>
      <c r="AL91" s="490"/>
      <c r="AM91" s="490"/>
      <c r="AN91" s="346">
        <v>4000</v>
      </c>
      <c r="AO91" s="490"/>
      <c r="AP91" s="490"/>
      <c r="AQ91" s="490"/>
      <c r="AR91" s="490"/>
      <c r="AS91" s="490"/>
      <c r="AT91" s="490"/>
      <c r="AU91" s="490"/>
      <c r="AV91" s="490"/>
      <c r="AW91" s="490"/>
      <c r="AX91" s="490"/>
      <c r="AY91" s="100"/>
      <c r="AZ91" s="48">
        <v>1</v>
      </c>
      <c r="BA91" s="48"/>
      <c r="BB91" s="48">
        <v>1</v>
      </c>
      <c r="BC91" s="48"/>
      <c r="BD91" s="47"/>
      <c r="BE91" s="47"/>
      <c r="BF91" s="47"/>
      <c r="BG91" s="47"/>
      <c r="BH91" s="47"/>
      <c r="BI91" s="47"/>
      <c r="BJ91" s="47"/>
      <c r="BK91" s="47"/>
      <c r="BL91" s="47">
        <v>30</v>
      </c>
      <c r="BM91" s="47"/>
      <c r="BN91" s="47"/>
      <c r="BO91" s="47"/>
      <c r="BP91" s="47"/>
      <c r="BQ91" s="47"/>
      <c r="BR91" s="47"/>
      <c r="BS91" s="354"/>
      <c r="BT91" s="354"/>
      <c r="BU91" s="354"/>
      <c r="BV91" s="354"/>
      <c r="BW91" s="354"/>
      <c r="BX91" s="354"/>
      <c r="BY91" s="354"/>
      <c r="BZ91" s="354"/>
      <c r="CA91" s="354"/>
      <c r="CB91" s="354"/>
      <c r="CC91" s="354"/>
      <c r="CD91" s="354"/>
      <c r="CE91" s="354"/>
      <c r="CF91" s="354"/>
      <c r="CG91" s="354"/>
      <c r="CH91" s="354"/>
      <c r="CI91" s="354"/>
      <c r="CJ91" s="354"/>
      <c r="CK91" s="354"/>
      <c r="CL91" s="354"/>
      <c r="CM91" s="354"/>
      <c r="CN91" s="354"/>
      <c r="CO91" s="354"/>
      <c r="CP91" s="358"/>
      <c r="CQ91" s="48"/>
      <c r="CR91" s="354"/>
      <c r="CS91" s="354"/>
      <c r="CT91" s="355">
        <v>-80</v>
      </c>
      <c r="CU91" s="354"/>
      <c r="CV91" s="354"/>
      <c r="CW91" s="354"/>
      <c r="CX91" s="354"/>
      <c r="CY91" s="354"/>
      <c r="CZ91" s="354"/>
      <c r="DA91" s="356">
        <v>-8</v>
      </c>
      <c r="DB91" s="356"/>
      <c r="DC91" s="356"/>
      <c r="DD91" s="356"/>
      <c r="DE91" s="356"/>
      <c r="DF91" s="354">
        <v>3</v>
      </c>
      <c r="DG91" s="354"/>
      <c r="DH91" s="354"/>
      <c r="DI91" s="354">
        <v>1</v>
      </c>
      <c r="DJ91" s="356">
        <v>-5</v>
      </c>
      <c r="DK91" s="354">
        <v>1</v>
      </c>
      <c r="DL91" s="354"/>
      <c r="DM91" s="354"/>
      <c r="DN91" s="354"/>
      <c r="DO91" s="354"/>
      <c r="DP91" s="354"/>
      <c r="DQ91" s="354"/>
      <c r="DR91" s="354"/>
      <c r="DS91" s="354"/>
      <c r="DT91" s="354"/>
      <c r="DU91" s="354">
        <v>12</v>
      </c>
      <c r="DV91" s="354"/>
      <c r="DW91" s="354"/>
      <c r="DX91" s="354"/>
      <c r="DY91" s="354"/>
      <c r="DZ91" s="357"/>
      <c r="EA91" s="356"/>
      <c r="EB91" s="356"/>
      <c r="EC91" s="356"/>
      <c r="ED91" s="356"/>
      <c r="EE91" s="358"/>
      <c r="EF91" s="48">
        <v>320</v>
      </c>
      <c r="EG91" s="46"/>
      <c r="EH91" s="46"/>
      <c r="EI91" s="47">
        <v>128</v>
      </c>
      <c r="EJ91" s="47">
        <v>96</v>
      </c>
      <c r="EK91" s="47">
        <v>2</v>
      </c>
      <c r="EL91" s="47">
        <v>128</v>
      </c>
      <c r="EM91" s="47"/>
      <c r="EN91" s="47">
        <v>640</v>
      </c>
      <c r="EO91" s="47">
        <v>320</v>
      </c>
      <c r="EP91" s="47">
        <v>288</v>
      </c>
      <c r="EQ91" s="47"/>
      <c r="ER91" s="47"/>
      <c r="ES91" s="47"/>
      <c r="ET91" s="48"/>
      <c r="EU91" s="47"/>
      <c r="EV91" s="47">
        <v>308</v>
      </c>
      <c r="EW91" s="47">
        <v>140</v>
      </c>
      <c r="EX91" s="47"/>
      <c r="EY91" s="47"/>
      <c r="EZ91" s="47"/>
      <c r="FA91" s="47"/>
      <c r="FB91" s="47"/>
      <c r="FC91" s="47">
        <v>636</v>
      </c>
      <c r="FD91" s="47"/>
      <c r="FE91" s="47">
        <v>60</v>
      </c>
      <c r="FF91" s="47"/>
      <c r="FG91" s="47"/>
      <c r="FH91" s="47"/>
      <c r="FI91" s="47"/>
      <c r="FJ91" s="47"/>
      <c r="FK91" s="47"/>
      <c r="FL91" s="47">
        <v>320</v>
      </c>
      <c r="FM91" s="47">
        <v>320</v>
      </c>
      <c r="FN91" s="47"/>
      <c r="FO91" s="47"/>
      <c r="FP91" s="47"/>
      <c r="FQ91" s="354"/>
      <c r="FR91" s="354"/>
      <c r="FS91" s="354"/>
      <c r="FT91" s="354">
        <v>72</v>
      </c>
      <c r="FU91" s="354"/>
      <c r="FV91" s="354"/>
      <c r="FW91" s="354">
        <v>864</v>
      </c>
      <c r="FX91" s="354"/>
      <c r="FY91" s="354"/>
      <c r="FZ91" s="354"/>
      <c r="GA91" s="354">
        <v>192</v>
      </c>
      <c r="GB91" s="354">
        <v>256</v>
      </c>
      <c r="GC91" s="354"/>
      <c r="GD91" s="354"/>
      <c r="GE91" s="354"/>
      <c r="GF91" s="354"/>
      <c r="GG91" s="354"/>
      <c r="GH91" s="354"/>
      <c r="GI91" s="354">
        <v>128</v>
      </c>
      <c r="GJ91" s="354"/>
      <c r="GK91" s="354">
        <v>576</v>
      </c>
      <c r="GL91" s="354">
        <v>256</v>
      </c>
      <c r="GM91" s="354"/>
      <c r="GN91" s="354"/>
      <c r="GO91" s="354"/>
      <c r="GP91" s="354"/>
      <c r="GQ91" s="354"/>
      <c r="GR91" s="354"/>
      <c r="GS91" s="354"/>
      <c r="GT91" s="354"/>
      <c r="GU91" s="354"/>
      <c r="GV91" s="354"/>
      <c r="GW91" s="354"/>
      <c r="GX91" s="354"/>
      <c r="GY91" s="354"/>
      <c r="GZ91" s="354"/>
      <c r="HA91" s="354"/>
      <c r="HB91" s="354"/>
      <c r="HC91" s="354"/>
      <c r="HD91" s="354"/>
      <c r="HE91" s="354">
        <v>24</v>
      </c>
      <c r="HF91" s="354"/>
      <c r="HG91" s="354"/>
      <c r="HH91" s="354">
        <v>128</v>
      </c>
      <c r="HI91" s="354"/>
      <c r="HJ91" s="354"/>
      <c r="HK91" s="354">
        <v>24</v>
      </c>
      <c r="HL91" s="354"/>
      <c r="HM91" s="354"/>
      <c r="HN91" s="354"/>
      <c r="HO91" s="354"/>
      <c r="HP91" s="354"/>
      <c r="HQ91" s="354">
        <v>432</v>
      </c>
      <c r="HR91" s="354"/>
      <c r="HS91" s="354">
        <v>48</v>
      </c>
      <c r="HT91" s="354"/>
      <c r="HU91" s="354"/>
      <c r="HV91" s="354">
        <v>192</v>
      </c>
      <c r="HW91" s="354"/>
      <c r="HX91" s="354">
        <v>288</v>
      </c>
      <c r="HY91" s="354"/>
      <c r="HZ91" s="354">
        <v>124</v>
      </c>
      <c r="IA91" s="354"/>
      <c r="IB91" s="354"/>
      <c r="IC91" s="354"/>
      <c r="ID91" s="354"/>
      <c r="IE91" s="354"/>
      <c r="IF91" s="354"/>
      <c r="IG91" s="354"/>
      <c r="IH91" s="354"/>
      <c r="II91" s="354"/>
      <c r="IJ91" s="354"/>
      <c r="IK91" s="354"/>
      <c r="IL91" s="354"/>
      <c r="IM91" s="354"/>
      <c r="IN91" s="354"/>
      <c r="IO91" s="354"/>
      <c r="IP91" s="354"/>
      <c r="IQ91" s="354"/>
      <c r="IR91" s="50"/>
      <c r="IS91" s="47"/>
      <c r="IT91" s="47"/>
      <c r="IU91" s="47"/>
      <c r="IV91" s="47"/>
      <c r="IW91" s="47"/>
      <c r="IX91" s="47"/>
      <c r="IY91" s="47"/>
      <c r="IZ91" s="47"/>
      <c r="JA91" s="47"/>
      <c r="JB91" s="47"/>
      <c r="JC91" s="47"/>
      <c r="JD91" s="47"/>
      <c r="JE91" s="47"/>
      <c r="JF91" s="47"/>
      <c r="JG91" s="47"/>
      <c r="JH91" s="47"/>
      <c r="JI91" s="47"/>
      <c r="JJ91" s="47"/>
      <c r="JK91" s="47">
        <v>64</v>
      </c>
      <c r="JL91" s="354"/>
      <c r="JM91" s="354"/>
      <c r="JN91" s="354"/>
      <c r="JO91" s="354"/>
      <c r="JP91" s="354"/>
      <c r="JQ91" s="354"/>
      <c r="JR91" s="354"/>
      <c r="JS91" s="354"/>
      <c r="JT91" s="354"/>
      <c r="JU91" s="354"/>
      <c r="JV91" s="354"/>
      <c r="JW91" s="354"/>
      <c r="JX91" s="354"/>
      <c r="JY91" s="354"/>
      <c r="JZ91" s="354"/>
      <c r="KA91" s="354"/>
      <c r="KB91" s="354"/>
      <c r="KC91" s="354"/>
      <c r="KD91" s="354"/>
      <c r="KE91" s="354"/>
      <c r="KF91" s="354"/>
      <c r="KG91" s="354"/>
      <c r="KH91" s="354"/>
      <c r="KI91" s="354"/>
      <c r="KJ91" s="354"/>
      <c r="KK91" s="354"/>
      <c r="KL91" s="354"/>
      <c r="KM91" s="354"/>
      <c r="KN91" s="354"/>
      <c r="KO91" s="354"/>
      <c r="KP91" s="354"/>
      <c r="KQ91" s="354"/>
      <c r="KR91" s="354"/>
      <c r="KS91" s="354"/>
      <c r="KT91" s="354"/>
      <c r="KU91" s="354"/>
      <c r="KV91" s="51"/>
      <c r="KW91" s="47"/>
      <c r="KX91" s="47"/>
      <c r="KY91" s="47"/>
      <c r="KZ91" s="47"/>
      <c r="LA91" s="47"/>
      <c r="LB91" s="47">
        <v>64</v>
      </c>
      <c r="LC91" s="47"/>
      <c r="LD91" s="361">
        <v>6</v>
      </c>
      <c r="LE91" s="361">
        <v>192</v>
      </c>
      <c r="LF91" s="361"/>
      <c r="LG91" s="361"/>
      <c r="LH91" s="361"/>
      <c r="LI91" s="361"/>
      <c r="LJ91" s="361"/>
      <c r="LK91" s="361"/>
      <c r="LL91" s="361"/>
      <c r="LM91" s="361"/>
      <c r="LN91" s="361"/>
      <c r="LO91" s="361"/>
      <c r="LP91" s="361"/>
      <c r="LQ91" s="354">
        <v>5</v>
      </c>
      <c r="LR91" s="354"/>
      <c r="LS91" s="354"/>
      <c r="LT91" s="354"/>
      <c r="LU91" s="354"/>
      <c r="LV91" s="354"/>
      <c r="LW91" s="51"/>
      <c r="LX91" s="354">
        <v>100</v>
      </c>
      <c r="LY91" s="354"/>
      <c r="LZ91" s="354"/>
      <c r="MA91" s="354"/>
      <c r="MB91" s="363">
        <v>64</v>
      </c>
      <c r="MC91" s="363"/>
      <c r="MD91" s="354">
        <v>48</v>
      </c>
      <c r="ME91" s="354"/>
      <c r="MF91" s="354"/>
      <c r="MG91" s="354">
        <v>64</v>
      </c>
      <c r="MH91" s="354"/>
      <c r="MI91" s="354"/>
      <c r="MJ91" s="354"/>
      <c r="MK91" s="354">
        <v>60</v>
      </c>
      <c r="ML91" s="354"/>
      <c r="MM91" s="354"/>
      <c r="MN91" s="354"/>
      <c r="MO91" s="354"/>
      <c r="MP91" s="354"/>
      <c r="MQ91" s="354"/>
      <c r="MR91" s="354"/>
      <c r="MS91" s="51"/>
      <c r="MT91" s="364">
        <f t="shared" si="53"/>
        <v>7310</v>
      </c>
      <c r="MU91" s="365">
        <f t="shared" si="54"/>
        <v>667</v>
      </c>
      <c r="MV91" s="366">
        <f t="shared" si="55"/>
        <v>7977</v>
      </c>
      <c r="MW91" s="365">
        <v>6006</v>
      </c>
      <c r="MX91" s="365"/>
      <c r="MY91" s="54"/>
      <c r="MZ91" s="708">
        <v>6.99</v>
      </c>
      <c r="NA91" s="708">
        <v>1.75</v>
      </c>
      <c r="NB91" s="709">
        <f t="shared" si="56"/>
        <v>13959.75</v>
      </c>
      <c r="NC91" s="710"/>
      <c r="ND91" s="710">
        <v>7.39</v>
      </c>
      <c r="NE91" s="738">
        <f t="shared" si="85"/>
        <v>0.369722814498934</v>
      </c>
      <c r="NF91" s="739"/>
      <c r="NG91" s="739">
        <v>3000</v>
      </c>
      <c r="NH91" s="739">
        <v>7.39</v>
      </c>
      <c r="NI91" s="740">
        <f t="shared" si="57"/>
        <v>44827.74</v>
      </c>
      <c r="NJ91" s="738">
        <f t="shared" si="83"/>
        <v>0.369722814498934</v>
      </c>
      <c r="NK91" s="741">
        <v>44470</v>
      </c>
      <c r="NL91" s="742">
        <v>44562</v>
      </c>
      <c r="NM91" s="739">
        <f ca="1" t="shared" si="58"/>
        <v>17.1666666666667</v>
      </c>
      <c r="NN91" s="739">
        <f ca="1" t="shared" si="59"/>
        <v>515</v>
      </c>
      <c r="NO91" s="739">
        <v>9999</v>
      </c>
      <c r="NP91" s="739">
        <f t="shared" si="60"/>
        <v>7977</v>
      </c>
      <c r="NQ91" s="761">
        <f t="shared" si="61"/>
        <v>0.993090569561158</v>
      </c>
      <c r="NR91" s="739">
        <f ca="1" t="shared" si="62"/>
        <v>0.703840889106452</v>
      </c>
      <c r="NS91" s="739">
        <f t="shared" si="63"/>
        <v>6066</v>
      </c>
      <c r="NT91" s="739"/>
      <c r="NU91" s="739">
        <f ca="1" t="shared" si="64"/>
        <v>464.679611650485</v>
      </c>
      <c r="NV91" s="769">
        <f ca="1" t="shared" si="65"/>
        <v>15.4893203883495</v>
      </c>
      <c r="NW91" s="769">
        <f ca="1" t="shared" si="66"/>
        <v>391.624670928921</v>
      </c>
      <c r="NX91" s="739"/>
      <c r="NY91" s="739"/>
      <c r="NZ91" s="739"/>
      <c r="OA91" s="739"/>
      <c r="OB91" s="739"/>
      <c r="OC91" s="739"/>
      <c r="OD91" s="739"/>
      <c r="OE91" s="743">
        <f t="shared" si="67"/>
        <v>1602</v>
      </c>
      <c r="OF91" s="743">
        <f t="shared" si="68"/>
        <v>628</v>
      </c>
      <c r="OG91" s="743">
        <f t="shared" si="69"/>
        <v>1198</v>
      </c>
      <c r="OH91" s="743">
        <f t="shared" si="70"/>
        <v>712</v>
      </c>
      <c r="OI91" s="743">
        <f t="shared" si="71"/>
        <v>864</v>
      </c>
      <c r="OJ91" s="739">
        <f t="shared" si="72"/>
        <v>1152</v>
      </c>
      <c r="OK91" s="739">
        <f t="shared" si="73"/>
        <v>64</v>
      </c>
      <c r="OL91" s="739">
        <f t="shared" si="74"/>
        <v>256</v>
      </c>
      <c r="OM91" s="739">
        <f t="shared" si="75"/>
        <v>64</v>
      </c>
      <c r="ON91" s="739">
        <f t="shared" si="76"/>
        <v>229</v>
      </c>
      <c r="OO91" s="739">
        <f t="shared" si="77"/>
        <v>736</v>
      </c>
      <c r="OP91" s="739"/>
      <c r="OQ91" s="739">
        <f t="shared" si="78"/>
        <v>412</v>
      </c>
      <c r="OR91" s="739">
        <f t="shared" si="79"/>
        <v>7917</v>
      </c>
      <c r="OS91" s="739">
        <f t="shared" si="80"/>
        <v>0</v>
      </c>
      <c r="OT91" s="739">
        <f t="shared" si="81"/>
        <v>-60</v>
      </c>
      <c r="OU91" s="739"/>
      <c r="OV91" s="739"/>
      <c r="OW91" s="739"/>
      <c r="OX91" s="739"/>
      <c r="OY91" s="739"/>
      <c r="OZ91" s="739"/>
      <c r="PA91" s="739"/>
      <c r="PB91" s="739"/>
      <c r="PC91" s="739"/>
      <c r="PD91" s="739"/>
      <c r="PE91" s="739"/>
      <c r="PF91" s="739"/>
      <c r="PG91" s="739"/>
      <c r="PI91" s="28">
        <v>0</v>
      </c>
      <c r="PJ91" s="28">
        <v>0</v>
      </c>
      <c r="PK91" s="28">
        <v>0</v>
      </c>
      <c r="PL91" s="28">
        <v>0</v>
      </c>
      <c r="PM91" s="28">
        <v>0</v>
      </c>
      <c r="PN91" s="28">
        <v>0</v>
      </c>
      <c r="PO91" s="28">
        <v>0</v>
      </c>
      <c r="PP91" s="28">
        <v>0</v>
      </c>
      <c r="PQ91" s="28">
        <v>0</v>
      </c>
      <c r="PR91" s="28">
        <v>2808</v>
      </c>
      <c r="PS91" s="28">
        <v>1621</v>
      </c>
      <c r="PT91" s="28">
        <v>1144</v>
      </c>
      <c r="PU91" s="28">
        <v>50</v>
      </c>
      <c r="PV91" s="28">
        <v>5623</v>
      </c>
      <c r="PW91" s="28">
        <v>-383</v>
      </c>
    </row>
    <row r="92" s="28" customFormat="1" customHeight="1" spans="1:439">
      <c r="A92" s="95" t="s">
        <v>1610</v>
      </c>
      <c r="B92" s="343" t="s">
        <v>1682</v>
      </c>
      <c r="C92" s="95" t="s">
        <v>1612</v>
      </c>
      <c r="D92" s="95" t="s">
        <v>2419</v>
      </c>
      <c r="E92" s="789" t="s">
        <v>1657</v>
      </c>
      <c r="F92" s="101" t="s">
        <v>173</v>
      </c>
      <c r="G92" s="792" t="s">
        <v>174</v>
      </c>
      <c r="H92" s="113" t="s">
        <v>175</v>
      </c>
      <c r="I92" s="99">
        <f t="shared" si="84"/>
        <v>-5517</v>
      </c>
      <c r="J92" s="100">
        <v>7789</v>
      </c>
      <c r="K92" s="454">
        <v>0</v>
      </c>
      <c r="L92" s="150">
        <f t="shared" si="48"/>
        <v>2272</v>
      </c>
      <c r="M92" s="151">
        <f t="shared" si="49"/>
        <v>1672</v>
      </c>
      <c r="N92" s="455"/>
      <c r="O92" s="35">
        <v>871</v>
      </c>
      <c r="P92" s="157"/>
      <c r="Q92" s="33">
        <f t="shared" si="50"/>
        <v>600</v>
      </c>
      <c r="R92" s="34">
        <f t="shared" si="51"/>
        <v>13400</v>
      </c>
      <c r="S92" s="490">
        <v>600</v>
      </c>
      <c r="T92" s="490"/>
      <c r="U92" s="490"/>
      <c r="V92" s="490"/>
      <c r="W92" s="490"/>
      <c r="X92" s="489">
        <v>4000</v>
      </c>
      <c r="Y92" s="505"/>
      <c r="Z92" s="505"/>
      <c r="AA92" s="505"/>
      <c r="AB92" s="348">
        <v>5000</v>
      </c>
      <c r="AC92" s="99"/>
      <c r="AD92" s="505"/>
      <c r="AE92" s="505"/>
      <c r="AF92" s="490"/>
      <c r="AG92" s="490"/>
      <c r="AH92" s="490"/>
      <c r="AI92" s="490"/>
      <c r="AJ92" s="490"/>
      <c r="AK92" s="490"/>
      <c r="AL92" s="490"/>
      <c r="AM92" s="490"/>
      <c r="AN92" s="490">
        <v>4400</v>
      </c>
      <c r="AO92" s="490"/>
      <c r="AP92" s="490"/>
      <c r="AQ92" s="490"/>
      <c r="AR92" s="490"/>
      <c r="AS92" s="490"/>
      <c r="AT92" s="490"/>
      <c r="AU92" s="490"/>
      <c r="AV92" s="490"/>
      <c r="AW92" s="490"/>
      <c r="AX92" s="490"/>
      <c r="AY92" s="100"/>
      <c r="AZ92" s="48">
        <v>1</v>
      </c>
      <c r="BA92" s="48"/>
      <c r="BB92" s="48">
        <v>1</v>
      </c>
      <c r="BC92" s="48"/>
      <c r="BD92" s="47"/>
      <c r="BE92" s="47">
        <v>1</v>
      </c>
      <c r="BF92" s="47">
        <v>1</v>
      </c>
      <c r="BG92" s="47">
        <v>57</v>
      </c>
      <c r="BH92" s="47"/>
      <c r="BI92" s="47"/>
      <c r="BJ92" s="47"/>
      <c r="BK92" s="47"/>
      <c r="BL92" s="47">
        <v>30</v>
      </c>
      <c r="BM92" s="47"/>
      <c r="BN92" s="47"/>
      <c r="BO92" s="47"/>
      <c r="BP92" s="47"/>
      <c r="BQ92" s="47"/>
      <c r="BR92" s="47"/>
      <c r="BS92" s="354"/>
      <c r="BT92" s="354"/>
      <c r="BU92" s="354"/>
      <c r="BV92" s="354"/>
      <c r="BW92" s="354"/>
      <c r="BX92" s="354"/>
      <c r="BY92" s="354"/>
      <c r="BZ92" s="354"/>
      <c r="CA92" s="354"/>
      <c r="CB92" s="354"/>
      <c r="CC92" s="354"/>
      <c r="CD92" s="354"/>
      <c r="CE92" s="354"/>
      <c r="CF92" s="354"/>
      <c r="CG92" s="354"/>
      <c r="CH92" s="354"/>
      <c r="CI92" s="354"/>
      <c r="CJ92" s="354"/>
      <c r="CK92" s="354"/>
      <c r="CL92" s="354"/>
      <c r="CM92" s="354"/>
      <c r="CN92" s="354"/>
      <c r="CO92" s="354"/>
      <c r="CP92" s="358"/>
      <c r="CQ92" s="48"/>
      <c r="CR92" s="354">
        <v>1</v>
      </c>
      <c r="CS92" s="354"/>
      <c r="CT92" s="355">
        <v>-78</v>
      </c>
      <c r="CU92" s="354"/>
      <c r="CV92" s="354">
        <v>1</v>
      </c>
      <c r="CW92" s="354"/>
      <c r="CX92" s="354"/>
      <c r="CY92" s="354"/>
      <c r="CZ92" s="354"/>
      <c r="DA92" s="356">
        <v>-19</v>
      </c>
      <c r="DB92" s="356"/>
      <c r="DC92" s="356"/>
      <c r="DD92" s="356"/>
      <c r="DE92" s="356"/>
      <c r="DF92" s="354">
        <v>3</v>
      </c>
      <c r="DG92" s="354">
        <v>1</v>
      </c>
      <c r="DH92" s="354">
        <v>1</v>
      </c>
      <c r="DI92" s="354">
        <v>1</v>
      </c>
      <c r="DJ92" s="356">
        <v>-12</v>
      </c>
      <c r="DK92" s="354">
        <v>1</v>
      </c>
      <c r="DL92" s="354">
        <v>1</v>
      </c>
      <c r="DM92" s="354">
        <v>1</v>
      </c>
      <c r="DN92" s="354">
        <v>1</v>
      </c>
      <c r="DO92" s="354">
        <v>1</v>
      </c>
      <c r="DP92" s="354"/>
      <c r="DQ92" s="354"/>
      <c r="DR92" s="354">
        <v>1</v>
      </c>
      <c r="DS92" s="354"/>
      <c r="DT92" s="354"/>
      <c r="DU92" s="354">
        <v>12</v>
      </c>
      <c r="DV92" s="354"/>
      <c r="DW92" s="354"/>
      <c r="DX92" s="354"/>
      <c r="DY92" s="354"/>
      <c r="DZ92" s="357"/>
      <c r="EA92" s="356"/>
      <c r="EB92" s="356"/>
      <c r="EC92" s="356"/>
      <c r="ED92" s="356"/>
      <c r="EE92" s="358"/>
      <c r="EF92" s="48">
        <v>256</v>
      </c>
      <c r="EG92" s="46"/>
      <c r="EH92" s="46"/>
      <c r="EI92" s="47">
        <v>128</v>
      </c>
      <c r="EJ92" s="47">
        <v>96</v>
      </c>
      <c r="EK92" s="47">
        <v>2</v>
      </c>
      <c r="EL92" s="47">
        <v>128</v>
      </c>
      <c r="EM92" s="47"/>
      <c r="EN92" s="47">
        <v>640</v>
      </c>
      <c r="EO92" s="47">
        <v>320</v>
      </c>
      <c r="EP92" s="47"/>
      <c r="EQ92" s="47"/>
      <c r="ER92" s="47"/>
      <c r="ES92" s="47"/>
      <c r="ET92" s="48">
        <v>384</v>
      </c>
      <c r="EU92" s="47"/>
      <c r="EV92" s="47">
        <v>308</v>
      </c>
      <c r="EW92" s="47">
        <v>140</v>
      </c>
      <c r="EX92" s="47"/>
      <c r="EY92" s="47"/>
      <c r="EZ92" s="47"/>
      <c r="FA92" s="47"/>
      <c r="FB92" s="47"/>
      <c r="FC92" s="47">
        <v>636</v>
      </c>
      <c r="FD92" s="47"/>
      <c r="FE92" s="47">
        <v>60</v>
      </c>
      <c r="FF92" s="47"/>
      <c r="FG92" s="47"/>
      <c r="FH92" s="47">
        <v>448</v>
      </c>
      <c r="FI92" s="47"/>
      <c r="FJ92" s="47"/>
      <c r="FK92" s="47"/>
      <c r="FL92" s="47">
        <v>320</v>
      </c>
      <c r="FM92" s="47">
        <v>704</v>
      </c>
      <c r="FN92" s="47"/>
      <c r="FO92" s="47"/>
      <c r="FP92" s="47"/>
      <c r="FQ92" s="354"/>
      <c r="FR92" s="354"/>
      <c r="FS92" s="354"/>
      <c r="FT92" s="354">
        <v>72</v>
      </c>
      <c r="FU92" s="354"/>
      <c r="FV92" s="354"/>
      <c r="FW92" s="354">
        <v>864</v>
      </c>
      <c r="FX92" s="354"/>
      <c r="FY92" s="354"/>
      <c r="FZ92" s="354"/>
      <c r="GA92" s="354">
        <v>192</v>
      </c>
      <c r="GB92" s="354">
        <v>256</v>
      </c>
      <c r="GC92" s="354"/>
      <c r="GD92" s="354"/>
      <c r="GE92" s="354"/>
      <c r="GF92" s="354"/>
      <c r="GG92" s="354"/>
      <c r="GH92" s="354"/>
      <c r="GI92" s="354">
        <v>192</v>
      </c>
      <c r="GJ92" s="354">
        <v>128</v>
      </c>
      <c r="GK92" s="354">
        <v>576</v>
      </c>
      <c r="GL92" s="354">
        <v>256</v>
      </c>
      <c r="GM92" s="354">
        <v>128</v>
      </c>
      <c r="GN92" s="354"/>
      <c r="GO92" s="354"/>
      <c r="GP92" s="354"/>
      <c r="GQ92" s="354"/>
      <c r="GR92" s="354"/>
      <c r="GS92" s="354"/>
      <c r="GT92" s="354"/>
      <c r="GU92" s="354"/>
      <c r="GV92" s="354"/>
      <c r="GW92" s="354"/>
      <c r="GX92" s="354"/>
      <c r="GY92" s="354"/>
      <c r="GZ92" s="354"/>
      <c r="HA92" s="354"/>
      <c r="HB92" s="354">
        <v>2624</v>
      </c>
      <c r="HC92" s="354"/>
      <c r="HD92" s="354"/>
      <c r="HE92" s="354">
        <v>24</v>
      </c>
      <c r="HF92" s="354"/>
      <c r="HG92" s="354"/>
      <c r="HH92" s="354">
        <v>128</v>
      </c>
      <c r="HI92" s="354"/>
      <c r="HJ92" s="354">
        <v>256</v>
      </c>
      <c r="HK92" s="354">
        <v>24</v>
      </c>
      <c r="HL92" s="354"/>
      <c r="HM92" s="354"/>
      <c r="HN92" s="354"/>
      <c r="HO92" s="354"/>
      <c r="HP92" s="354"/>
      <c r="HQ92" s="354">
        <v>432</v>
      </c>
      <c r="HR92" s="354"/>
      <c r="HS92" s="354">
        <v>48</v>
      </c>
      <c r="HT92" s="354"/>
      <c r="HU92" s="354"/>
      <c r="HV92" s="354"/>
      <c r="HW92" s="354"/>
      <c r="HX92" s="354">
        <v>336</v>
      </c>
      <c r="HY92" s="354"/>
      <c r="HZ92" s="354">
        <v>188</v>
      </c>
      <c r="IA92" s="354"/>
      <c r="IB92" s="354"/>
      <c r="IC92" s="354"/>
      <c r="ID92" s="354"/>
      <c r="IE92" s="354"/>
      <c r="IF92" s="354"/>
      <c r="IG92" s="354"/>
      <c r="IH92" s="354"/>
      <c r="II92" s="354"/>
      <c r="IJ92" s="354"/>
      <c r="IK92" s="354"/>
      <c r="IL92" s="354"/>
      <c r="IM92" s="354"/>
      <c r="IN92" s="354"/>
      <c r="IO92" s="354"/>
      <c r="IP92" s="354"/>
      <c r="IQ92" s="354"/>
      <c r="IR92" s="50"/>
      <c r="IS92" s="47"/>
      <c r="IT92" s="47"/>
      <c r="IU92" s="47"/>
      <c r="IV92" s="47"/>
      <c r="IW92" s="47"/>
      <c r="IX92" s="47"/>
      <c r="IY92" s="47">
        <v>15</v>
      </c>
      <c r="IZ92" s="47"/>
      <c r="JA92" s="47"/>
      <c r="JB92" s="47"/>
      <c r="JC92" s="47"/>
      <c r="JD92" s="47"/>
      <c r="JE92" s="47"/>
      <c r="JF92" s="47"/>
      <c r="JG92" s="47"/>
      <c r="JH92" s="47"/>
      <c r="JI92" s="47"/>
      <c r="JJ92" s="47"/>
      <c r="JK92" s="47">
        <v>64</v>
      </c>
      <c r="JL92" s="354"/>
      <c r="JM92" s="354"/>
      <c r="JN92" s="354">
        <v>64</v>
      </c>
      <c r="JO92" s="354"/>
      <c r="JP92" s="354"/>
      <c r="JQ92" s="354"/>
      <c r="JR92" s="354"/>
      <c r="JS92" s="354"/>
      <c r="JT92" s="354"/>
      <c r="JU92" s="354"/>
      <c r="JV92" s="354"/>
      <c r="JW92" s="354"/>
      <c r="JX92" s="354"/>
      <c r="JY92" s="354"/>
      <c r="JZ92" s="354"/>
      <c r="KA92" s="354"/>
      <c r="KB92" s="354"/>
      <c r="KC92" s="354"/>
      <c r="KD92" s="354"/>
      <c r="KE92" s="354"/>
      <c r="KF92" s="354"/>
      <c r="KG92" s="354"/>
      <c r="KH92" s="354"/>
      <c r="KI92" s="354"/>
      <c r="KJ92" s="354"/>
      <c r="KK92" s="354"/>
      <c r="KL92" s="354"/>
      <c r="KM92" s="354"/>
      <c r="KN92" s="354"/>
      <c r="KO92" s="354"/>
      <c r="KP92" s="354"/>
      <c r="KQ92" s="354"/>
      <c r="KR92" s="354"/>
      <c r="KS92" s="354"/>
      <c r="KT92" s="354"/>
      <c r="KU92" s="354"/>
      <c r="KV92" s="51"/>
      <c r="KW92" s="47"/>
      <c r="KX92" s="47"/>
      <c r="KY92" s="47"/>
      <c r="KZ92" s="47"/>
      <c r="LA92" s="47"/>
      <c r="LB92" s="47">
        <v>96</v>
      </c>
      <c r="LC92" s="47"/>
      <c r="LD92" s="361">
        <v>6</v>
      </c>
      <c r="LE92" s="361">
        <v>192</v>
      </c>
      <c r="LF92" s="361"/>
      <c r="LG92" s="361"/>
      <c r="LH92" s="361"/>
      <c r="LI92" s="361">
        <v>128</v>
      </c>
      <c r="LJ92" s="361"/>
      <c r="LK92" s="361"/>
      <c r="LL92" s="361"/>
      <c r="LM92" s="361"/>
      <c r="LN92" s="361">
        <v>192</v>
      </c>
      <c r="LO92" s="361"/>
      <c r="LP92" s="361"/>
      <c r="LQ92" s="354">
        <v>12</v>
      </c>
      <c r="LR92" s="354"/>
      <c r="LS92" s="354"/>
      <c r="LT92" s="354"/>
      <c r="LU92" s="354"/>
      <c r="LV92" s="354"/>
      <c r="LW92" s="51"/>
      <c r="LX92" s="354">
        <v>100</v>
      </c>
      <c r="LY92" s="354"/>
      <c r="LZ92" s="354">
        <v>64</v>
      </c>
      <c r="MA92" s="354">
        <v>128</v>
      </c>
      <c r="MB92" s="363">
        <v>64</v>
      </c>
      <c r="MC92" s="363"/>
      <c r="MD92" s="354">
        <v>48</v>
      </c>
      <c r="ME92" s="354"/>
      <c r="MF92" s="354"/>
      <c r="MG92" s="354">
        <v>64</v>
      </c>
      <c r="MH92" s="354"/>
      <c r="MI92" s="354"/>
      <c r="MJ92" s="354"/>
      <c r="MK92" s="354">
        <v>60</v>
      </c>
      <c r="ML92" s="354"/>
      <c r="MM92" s="354"/>
      <c r="MN92" s="354"/>
      <c r="MO92" s="354"/>
      <c r="MP92" s="354"/>
      <c r="MQ92" s="354"/>
      <c r="MR92" s="354"/>
      <c r="MS92" s="51"/>
      <c r="MT92" s="364">
        <f t="shared" si="53"/>
        <v>11294</v>
      </c>
      <c r="MU92" s="365">
        <f t="shared" si="54"/>
        <v>1297</v>
      </c>
      <c r="MV92" s="366">
        <f t="shared" si="55"/>
        <v>12591</v>
      </c>
      <c r="MW92" s="365">
        <v>6134</v>
      </c>
      <c r="MX92" s="365"/>
      <c r="MY92" s="54"/>
      <c r="MZ92" s="708">
        <v>6.99</v>
      </c>
      <c r="NA92" s="708">
        <v>1.75</v>
      </c>
      <c r="NB92" s="709">
        <f t="shared" si="56"/>
        <v>22034.25</v>
      </c>
      <c r="NC92" s="710"/>
      <c r="ND92" s="710">
        <v>7.39</v>
      </c>
      <c r="NE92" s="738">
        <f t="shared" si="85"/>
        <v>0.369722814498934</v>
      </c>
      <c r="NF92" s="739"/>
      <c r="NG92" s="739">
        <v>3000</v>
      </c>
      <c r="NH92" s="739">
        <v>7.39</v>
      </c>
      <c r="NI92" s="740">
        <f t="shared" si="57"/>
        <v>16790.08</v>
      </c>
      <c r="NJ92" s="738">
        <f t="shared" si="83"/>
        <v>0.369722814498934</v>
      </c>
      <c r="NK92" s="741">
        <v>44470</v>
      </c>
      <c r="NL92" s="742">
        <v>44562</v>
      </c>
      <c r="NM92" s="739">
        <f ca="1" t="shared" si="58"/>
        <v>17.1666666666667</v>
      </c>
      <c r="NN92" s="739">
        <f ca="1" t="shared" si="59"/>
        <v>515</v>
      </c>
      <c r="NO92" s="739">
        <v>9871</v>
      </c>
      <c r="NP92" s="739">
        <f t="shared" si="60"/>
        <v>12591</v>
      </c>
      <c r="NQ92" s="761">
        <f t="shared" si="61"/>
        <v>2.07378736720744</v>
      </c>
      <c r="NR92" s="739">
        <f ca="1" t="shared" si="62"/>
        <v>1.46977162918586</v>
      </c>
      <c r="NS92" s="739">
        <f t="shared" si="63"/>
        <v>2272</v>
      </c>
      <c r="NT92" s="739"/>
      <c r="NU92" s="739">
        <f ca="1" t="shared" si="64"/>
        <v>733.456310679612</v>
      </c>
      <c r="NV92" s="769">
        <f ca="1" t="shared" si="65"/>
        <v>24.4485436893204</v>
      </c>
      <c r="NW92" s="769">
        <f ca="1" t="shared" si="66"/>
        <v>92.929870542451</v>
      </c>
      <c r="NX92" s="739"/>
      <c r="NY92" s="739"/>
      <c r="NZ92" s="739"/>
      <c r="OA92" s="739"/>
      <c r="OB92" s="739"/>
      <c r="OC92" s="739"/>
      <c r="OD92" s="739"/>
      <c r="OE92" s="743">
        <f t="shared" si="67"/>
        <v>1634</v>
      </c>
      <c r="OF92" s="743">
        <f t="shared" si="68"/>
        <v>628</v>
      </c>
      <c r="OG92" s="743">
        <f t="shared" si="69"/>
        <v>1245</v>
      </c>
      <c r="OH92" s="743">
        <f t="shared" si="70"/>
        <v>1544</v>
      </c>
      <c r="OI92" s="743">
        <f t="shared" si="71"/>
        <v>864</v>
      </c>
      <c r="OJ92" s="739">
        <f t="shared" si="72"/>
        <v>1472</v>
      </c>
      <c r="OK92" s="739">
        <f t="shared" si="73"/>
        <v>320</v>
      </c>
      <c r="OL92" s="739">
        <f t="shared" si="74"/>
        <v>448</v>
      </c>
      <c r="OM92" s="739">
        <f t="shared" si="75"/>
        <v>192</v>
      </c>
      <c r="ON92" s="739">
        <f t="shared" si="76"/>
        <v>236</v>
      </c>
      <c r="OO92" s="739">
        <f t="shared" si="77"/>
        <v>800</v>
      </c>
      <c r="OP92" s="739"/>
      <c r="OQ92" s="739">
        <f t="shared" si="78"/>
        <v>3148</v>
      </c>
      <c r="OR92" s="739">
        <f t="shared" si="79"/>
        <v>12531</v>
      </c>
      <c r="OS92" s="739">
        <f t="shared" si="80"/>
        <v>0</v>
      </c>
      <c r="OT92" s="739">
        <f t="shared" si="81"/>
        <v>-60</v>
      </c>
      <c r="OU92" s="739"/>
      <c r="OV92" s="739"/>
      <c r="OW92" s="739"/>
      <c r="OX92" s="739"/>
      <c r="OY92" s="739"/>
      <c r="OZ92" s="739"/>
      <c r="PA92" s="739"/>
      <c r="PB92" s="739"/>
      <c r="PC92" s="739"/>
      <c r="PD92" s="739"/>
      <c r="PE92" s="739"/>
      <c r="PF92" s="739"/>
      <c r="PG92" s="739"/>
      <c r="PI92" s="28">
        <v>0</v>
      </c>
      <c r="PJ92" s="28">
        <v>0</v>
      </c>
      <c r="PK92" s="28">
        <v>0</v>
      </c>
      <c r="PL92" s="28">
        <v>0</v>
      </c>
      <c r="PM92" s="28">
        <v>0</v>
      </c>
      <c r="PN92" s="28">
        <v>0</v>
      </c>
      <c r="PO92" s="28">
        <v>0</v>
      </c>
      <c r="PP92" s="28">
        <v>0</v>
      </c>
      <c r="PQ92" s="28">
        <v>0</v>
      </c>
      <c r="PR92" s="28">
        <v>2760</v>
      </c>
      <c r="PS92" s="28">
        <v>1669</v>
      </c>
      <c r="PT92" s="28">
        <v>1400</v>
      </c>
      <c r="PU92" s="28">
        <v>50</v>
      </c>
      <c r="PV92" s="28">
        <v>5879</v>
      </c>
      <c r="PW92" s="28">
        <v>-255</v>
      </c>
    </row>
    <row r="93" s="28" customFormat="1" customHeight="1" spans="1:439">
      <c r="A93" s="95" t="s">
        <v>1610</v>
      </c>
      <c r="B93" s="343" t="s">
        <v>1682</v>
      </c>
      <c r="C93" s="95" t="s">
        <v>1645</v>
      </c>
      <c r="D93" s="95" t="s">
        <v>1646</v>
      </c>
      <c r="E93" s="411"/>
      <c r="F93" s="105" t="s">
        <v>176</v>
      </c>
      <c r="G93" s="112" t="s">
        <v>1728</v>
      </c>
      <c r="H93" s="113" t="s">
        <v>177</v>
      </c>
      <c r="I93" s="99">
        <f t="shared" si="84"/>
        <v>829</v>
      </c>
      <c r="J93" s="114">
        <v>530</v>
      </c>
      <c r="K93" s="456">
        <v>0</v>
      </c>
      <c r="L93" s="150">
        <f t="shared" si="48"/>
        <v>1359</v>
      </c>
      <c r="M93" s="151">
        <f t="shared" si="49"/>
        <v>1359</v>
      </c>
      <c r="N93" s="455"/>
      <c r="O93" s="35"/>
      <c r="P93" s="157">
        <v>610</v>
      </c>
      <c r="Q93" s="33">
        <f t="shared" si="50"/>
        <v>0</v>
      </c>
      <c r="R93" s="34">
        <f t="shared" si="51"/>
        <v>2000</v>
      </c>
      <c r="S93" s="490"/>
      <c r="T93" s="490"/>
      <c r="U93" s="490"/>
      <c r="V93" s="490"/>
      <c r="W93" s="490"/>
      <c r="X93" s="489"/>
      <c r="Y93" s="505"/>
      <c r="Z93" s="505"/>
      <c r="AA93" s="505"/>
      <c r="AB93" s="505"/>
      <c r="AC93" s="99"/>
      <c r="AD93" s="505"/>
      <c r="AE93" s="505"/>
      <c r="AF93" s="490"/>
      <c r="AG93" s="490"/>
      <c r="AH93" s="490"/>
      <c r="AI93" s="490"/>
      <c r="AJ93" s="490">
        <v>2000</v>
      </c>
      <c r="AK93" s="490"/>
      <c r="AL93" s="490"/>
      <c r="AM93" s="490"/>
      <c r="AN93" s="490"/>
      <c r="AO93" s="490"/>
      <c r="AP93" s="490"/>
      <c r="AQ93" s="490"/>
      <c r="AR93" s="490"/>
      <c r="AS93" s="490"/>
      <c r="AT93" s="490"/>
      <c r="AU93" s="490"/>
      <c r="AV93" s="490"/>
      <c r="AW93" s="490"/>
      <c r="AX93" s="490"/>
      <c r="AY93" s="100"/>
      <c r="AZ93" s="48"/>
      <c r="BA93" s="48"/>
      <c r="BB93" s="48"/>
      <c r="BC93" s="48"/>
      <c r="BD93" s="47"/>
      <c r="BE93" s="47"/>
      <c r="BF93" s="47"/>
      <c r="BG93" s="47"/>
      <c r="BH93" s="47"/>
      <c r="BI93" s="47"/>
      <c r="BJ93" s="47"/>
      <c r="BK93" s="47"/>
      <c r="BL93" s="47">
        <v>10</v>
      </c>
      <c r="BM93" s="47"/>
      <c r="BN93" s="47"/>
      <c r="BO93" s="47"/>
      <c r="BP93" s="47"/>
      <c r="BQ93" s="47"/>
      <c r="BR93" s="47"/>
      <c r="BS93" s="354"/>
      <c r="BT93" s="354"/>
      <c r="BU93" s="354"/>
      <c r="BV93" s="354"/>
      <c r="BW93" s="354"/>
      <c r="BX93" s="354"/>
      <c r="BY93" s="354"/>
      <c r="BZ93" s="354"/>
      <c r="CA93" s="354"/>
      <c r="CB93" s="354"/>
      <c r="CC93" s="354"/>
      <c r="CD93" s="354"/>
      <c r="CE93" s="354"/>
      <c r="CF93" s="354"/>
      <c r="CG93" s="354"/>
      <c r="CH93" s="354"/>
      <c r="CI93" s="354"/>
      <c r="CJ93" s="354"/>
      <c r="CK93" s="354"/>
      <c r="CL93" s="354"/>
      <c r="CM93" s="354"/>
      <c r="CN93" s="354"/>
      <c r="CO93" s="354"/>
      <c r="CP93" s="358"/>
      <c r="CQ93" s="48"/>
      <c r="CR93" s="354"/>
      <c r="CS93" s="354"/>
      <c r="CT93" s="355"/>
      <c r="CU93" s="354"/>
      <c r="CV93" s="354"/>
      <c r="CW93" s="354"/>
      <c r="CX93" s="354"/>
      <c r="CY93" s="354"/>
      <c r="CZ93" s="354"/>
      <c r="DA93" s="356"/>
      <c r="DB93" s="356"/>
      <c r="DC93" s="356"/>
      <c r="DD93" s="356"/>
      <c r="DE93" s="356"/>
      <c r="DF93" s="354">
        <v>1</v>
      </c>
      <c r="DG93" s="354"/>
      <c r="DH93" s="354">
        <v>1</v>
      </c>
      <c r="DI93" s="354"/>
      <c r="DJ93" s="354"/>
      <c r="DK93" s="354">
        <v>1</v>
      </c>
      <c r="DL93" s="354"/>
      <c r="DM93" s="354"/>
      <c r="DN93" s="354"/>
      <c r="DO93" s="354"/>
      <c r="DP93" s="354"/>
      <c r="DQ93" s="354"/>
      <c r="DR93" s="354"/>
      <c r="DS93" s="354"/>
      <c r="DT93" s="354"/>
      <c r="DU93" s="354">
        <v>2</v>
      </c>
      <c r="DV93" s="354"/>
      <c r="DW93" s="354"/>
      <c r="DX93" s="354"/>
      <c r="DY93" s="354"/>
      <c r="DZ93" s="357"/>
      <c r="EA93" s="356"/>
      <c r="EB93" s="356"/>
      <c r="EC93" s="356"/>
      <c r="ED93" s="356"/>
      <c r="EE93" s="358"/>
      <c r="EF93" s="48"/>
      <c r="EG93" s="46"/>
      <c r="EH93" s="46"/>
      <c r="EI93" s="47"/>
      <c r="EJ93" s="47">
        <v>32</v>
      </c>
      <c r="EK93" s="47"/>
      <c r="EL93" s="47"/>
      <c r="EM93" s="47"/>
      <c r="EN93" s="47"/>
      <c r="EO93" s="47"/>
      <c r="EP93" s="47">
        <v>48</v>
      </c>
      <c r="EQ93" s="47"/>
      <c r="ER93" s="47"/>
      <c r="ES93" s="47"/>
      <c r="ET93" s="48"/>
      <c r="EU93" s="47"/>
      <c r="EV93" s="47">
        <v>60</v>
      </c>
      <c r="EW93" s="47">
        <v>4</v>
      </c>
      <c r="EX93" s="47"/>
      <c r="EY93" s="47"/>
      <c r="EZ93" s="47"/>
      <c r="FA93" s="47"/>
      <c r="FB93" s="47"/>
      <c r="FC93" s="47">
        <v>212</v>
      </c>
      <c r="FD93" s="47"/>
      <c r="FE93" s="47">
        <v>20</v>
      </c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354"/>
      <c r="FR93" s="354"/>
      <c r="FS93" s="354"/>
      <c r="FT93" s="354">
        <v>24</v>
      </c>
      <c r="FU93" s="354"/>
      <c r="FV93" s="354"/>
      <c r="FW93" s="354">
        <v>288</v>
      </c>
      <c r="FX93" s="354"/>
      <c r="FY93" s="354"/>
      <c r="FZ93" s="354"/>
      <c r="GA93" s="354"/>
      <c r="GB93" s="354"/>
      <c r="GC93" s="354"/>
      <c r="GD93" s="354"/>
      <c r="GE93" s="354"/>
      <c r="GF93" s="354"/>
      <c r="GG93" s="354"/>
      <c r="GH93" s="354"/>
      <c r="GI93" s="354"/>
      <c r="GJ93" s="354"/>
      <c r="GK93" s="354">
        <v>192</v>
      </c>
      <c r="GL93" s="354"/>
      <c r="GM93" s="354"/>
      <c r="GN93" s="354"/>
      <c r="GO93" s="354"/>
      <c r="GP93" s="354"/>
      <c r="GQ93" s="354"/>
      <c r="GR93" s="354"/>
      <c r="GS93" s="354"/>
      <c r="GT93" s="354"/>
      <c r="GU93" s="354"/>
      <c r="GV93" s="354"/>
      <c r="GW93" s="354"/>
      <c r="GX93" s="354"/>
      <c r="GY93" s="354"/>
      <c r="GZ93" s="354"/>
      <c r="HA93" s="354"/>
      <c r="HB93" s="354"/>
      <c r="HC93" s="354"/>
      <c r="HD93" s="354"/>
      <c r="HE93" s="354">
        <v>8</v>
      </c>
      <c r="HF93" s="354"/>
      <c r="HG93" s="354"/>
      <c r="HH93" s="354"/>
      <c r="HI93" s="354"/>
      <c r="HJ93" s="354"/>
      <c r="HK93" s="354">
        <v>8</v>
      </c>
      <c r="HL93" s="354"/>
      <c r="HM93" s="354"/>
      <c r="HN93" s="354"/>
      <c r="HO93" s="354"/>
      <c r="HP93" s="354"/>
      <c r="HQ93" s="354">
        <v>144</v>
      </c>
      <c r="HR93" s="354"/>
      <c r="HS93" s="354">
        <v>16</v>
      </c>
      <c r="HT93" s="354"/>
      <c r="HU93" s="354"/>
      <c r="HV93" s="354">
        <v>24</v>
      </c>
      <c r="HW93" s="354"/>
      <c r="HX93" s="354">
        <v>100</v>
      </c>
      <c r="HY93" s="354"/>
      <c r="HZ93" s="354">
        <v>20</v>
      </c>
      <c r="IA93" s="354"/>
      <c r="IB93" s="354"/>
      <c r="IC93" s="354"/>
      <c r="ID93" s="354"/>
      <c r="IE93" s="354"/>
      <c r="IF93" s="354"/>
      <c r="IG93" s="354"/>
      <c r="IH93" s="354"/>
      <c r="II93" s="354"/>
      <c r="IJ93" s="354"/>
      <c r="IK93" s="354"/>
      <c r="IL93" s="354"/>
      <c r="IM93" s="354"/>
      <c r="IN93" s="354"/>
      <c r="IO93" s="354"/>
      <c r="IP93" s="354"/>
      <c r="IQ93" s="354"/>
      <c r="IR93" s="50"/>
      <c r="IS93" s="47"/>
      <c r="IT93" s="47"/>
      <c r="IU93" s="47"/>
      <c r="IV93" s="47"/>
      <c r="IW93" s="47"/>
      <c r="IX93" s="47"/>
      <c r="IY93" s="47"/>
      <c r="IZ93" s="47"/>
      <c r="JA93" s="47"/>
      <c r="JB93" s="47"/>
      <c r="JC93" s="47"/>
      <c r="JD93" s="47"/>
      <c r="JE93" s="47"/>
      <c r="JF93" s="47"/>
      <c r="JG93" s="47"/>
      <c r="JH93" s="47"/>
      <c r="JI93" s="47"/>
      <c r="JJ93" s="47"/>
      <c r="JK93" s="47"/>
      <c r="JL93" s="354"/>
      <c r="JM93" s="354"/>
      <c r="JN93" s="354"/>
      <c r="JO93" s="354"/>
      <c r="JP93" s="354"/>
      <c r="JQ93" s="354"/>
      <c r="JR93" s="354"/>
      <c r="JS93" s="354"/>
      <c r="JT93" s="354"/>
      <c r="JU93" s="354"/>
      <c r="JV93" s="354"/>
      <c r="JW93" s="354"/>
      <c r="JX93" s="354"/>
      <c r="JY93" s="354"/>
      <c r="JZ93" s="354"/>
      <c r="KA93" s="354"/>
      <c r="KB93" s="354"/>
      <c r="KC93" s="354"/>
      <c r="KD93" s="354"/>
      <c r="KE93" s="354"/>
      <c r="KF93" s="354"/>
      <c r="KG93" s="354"/>
      <c r="KH93" s="354"/>
      <c r="KI93" s="354"/>
      <c r="KJ93" s="354"/>
      <c r="KK93" s="354"/>
      <c r="KL93" s="354"/>
      <c r="KM93" s="354"/>
      <c r="KN93" s="354"/>
      <c r="KO93" s="354"/>
      <c r="KP93" s="354"/>
      <c r="KQ93" s="354"/>
      <c r="KR93" s="354"/>
      <c r="KS93" s="354"/>
      <c r="KT93" s="354"/>
      <c r="KU93" s="354"/>
      <c r="KV93" s="51"/>
      <c r="KW93" s="47"/>
      <c r="KX93" s="47"/>
      <c r="KY93" s="47"/>
      <c r="KZ93" s="47"/>
      <c r="LA93" s="47"/>
      <c r="LB93" s="47"/>
      <c r="LC93" s="47"/>
      <c r="LD93" s="361"/>
      <c r="LE93" s="361"/>
      <c r="LF93" s="361"/>
      <c r="LG93" s="361"/>
      <c r="LH93" s="361"/>
      <c r="LI93" s="361"/>
      <c r="LJ93" s="361"/>
      <c r="LK93" s="361"/>
      <c r="LL93" s="361"/>
      <c r="LM93" s="361"/>
      <c r="LN93" s="361"/>
      <c r="LO93" s="361"/>
      <c r="LP93" s="361"/>
      <c r="LQ93" s="354"/>
      <c r="LR93" s="354"/>
      <c r="LS93" s="354"/>
      <c r="LT93" s="354"/>
      <c r="LU93" s="354"/>
      <c r="LV93" s="354"/>
      <c r="LW93" s="51"/>
      <c r="LX93" s="354"/>
      <c r="LY93" s="354"/>
      <c r="LZ93" s="354"/>
      <c r="MA93" s="354"/>
      <c r="MB93" s="363"/>
      <c r="MC93" s="363"/>
      <c r="MD93" s="354">
        <v>16</v>
      </c>
      <c r="ME93" s="354"/>
      <c r="MF93" s="354"/>
      <c r="MG93" s="354"/>
      <c r="MH93" s="354"/>
      <c r="MI93" s="354"/>
      <c r="MJ93" s="354"/>
      <c r="MK93" s="354">
        <v>20</v>
      </c>
      <c r="ML93" s="354"/>
      <c r="MM93" s="354"/>
      <c r="MN93" s="354"/>
      <c r="MO93" s="354"/>
      <c r="MP93" s="354"/>
      <c r="MQ93" s="354"/>
      <c r="MR93" s="354"/>
      <c r="MS93" s="51"/>
      <c r="MT93" s="364">
        <f t="shared" si="53"/>
        <v>1200</v>
      </c>
      <c r="MU93" s="365">
        <f t="shared" si="54"/>
        <v>36</v>
      </c>
      <c r="MV93" s="366">
        <f t="shared" si="55"/>
        <v>1236</v>
      </c>
      <c r="MW93" s="365">
        <v>1390</v>
      </c>
      <c r="MX93" s="365"/>
      <c r="MY93" s="54"/>
      <c r="MZ93" s="708"/>
      <c r="NA93" s="708"/>
      <c r="NB93" s="709">
        <f t="shared" si="56"/>
        <v>0</v>
      </c>
      <c r="NC93" s="710"/>
      <c r="ND93" s="710">
        <v>5.58</v>
      </c>
      <c r="NE93" s="738" t="e">
        <f t="shared" si="85"/>
        <v>#DIV/0!</v>
      </c>
      <c r="NF93" s="739"/>
      <c r="NG93" s="739">
        <v>2000</v>
      </c>
      <c r="NH93" s="739">
        <v>4.85</v>
      </c>
      <c r="NI93" s="740">
        <f t="shared" si="57"/>
        <v>7583.22</v>
      </c>
      <c r="NJ93" s="738"/>
      <c r="NK93" s="741">
        <v>44470</v>
      </c>
      <c r="NL93" s="742">
        <v>44562</v>
      </c>
      <c r="NM93" s="739">
        <f ca="1" t="shared" si="58"/>
        <v>17.1666666666667</v>
      </c>
      <c r="NN93" s="739">
        <f ca="1" t="shared" si="59"/>
        <v>515</v>
      </c>
      <c r="NO93" s="739">
        <v>610</v>
      </c>
      <c r="NP93" s="739">
        <f t="shared" si="60"/>
        <v>1236</v>
      </c>
      <c r="NQ93" s="761">
        <f t="shared" si="61"/>
        <v>1.25545962417471</v>
      </c>
      <c r="NR93" s="739">
        <f ca="1" t="shared" si="62"/>
        <v>0.889791772473338</v>
      </c>
      <c r="NS93" s="739">
        <f t="shared" si="63"/>
        <v>1359</v>
      </c>
      <c r="NT93" s="739"/>
      <c r="NU93" s="739">
        <f ca="1" t="shared" si="64"/>
        <v>72</v>
      </c>
      <c r="NV93" s="769">
        <f ca="1" t="shared" si="65"/>
        <v>2.4</v>
      </c>
      <c r="NW93" s="769">
        <f ca="1" t="shared" si="66"/>
        <v>566.25</v>
      </c>
      <c r="NX93" s="739"/>
      <c r="NY93" s="739"/>
      <c r="NZ93" s="739"/>
      <c r="OA93" s="739"/>
      <c r="OB93" s="739"/>
      <c r="OC93" s="739"/>
      <c r="OD93" s="739"/>
      <c r="OE93" s="743">
        <f t="shared" si="67"/>
        <v>80</v>
      </c>
      <c r="OF93" s="743">
        <f t="shared" si="68"/>
        <v>60</v>
      </c>
      <c r="OG93" s="743">
        <f t="shared" si="69"/>
        <v>236</v>
      </c>
      <c r="OH93" s="743">
        <f t="shared" si="70"/>
        <v>24</v>
      </c>
      <c r="OI93" s="743">
        <f t="shared" si="71"/>
        <v>288</v>
      </c>
      <c r="OJ93" s="739">
        <f t="shared" si="72"/>
        <v>192</v>
      </c>
      <c r="OK93" s="739">
        <f t="shared" si="73"/>
        <v>0</v>
      </c>
      <c r="OL93" s="739">
        <f t="shared" si="74"/>
        <v>0</v>
      </c>
      <c r="OM93" s="739">
        <f t="shared" si="75"/>
        <v>0</v>
      </c>
      <c r="ON93" s="739">
        <f t="shared" si="76"/>
        <v>32</v>
      </c>
      <c r="OO93" s="739">
        <f t="shared" si="77"/>
        <v>184</v>
      </c>
      <c r="OP93" s="739"/>
      <c r="OQ93" s="739">
        <f t="shared" si="78"/>
        <v>120</v>
      </c>
      <c r="OR93" s="739">
        <f t="shared" si="79"/>
        <v>1216</v>
      </c>
      <c r="OS93" s="739">
        <f t="shared" si="80"/>
        <v>0</v>
      </c>
      <c r="OT93" s="739">
        <f t="shared" si="81"/>
        <v>-20</v>
      </c>
      <c r="OU93" s="739"/>
      <c r="OV93" s="739"/>
      <c r="OW93" s="739"/>
      <c r="OX93" s="739"/>
      <c r="OY93" s="739"/>
      <c r="OZ93" s="739"/>
      <c r="PA93" s="739"/>
      <c r="PB93" s="739"/>
      <c r="PC93" s="739"/>
      <c r="PD93" s="739"/>
      <c r="PE93" s="739"/>
      <c r="PF93" s="739"/>
      <c r="PG93" s="739"/>
      <c r="PI93" s="28">
        <v>0</v>
      </c>
      <c r="PJ93" s="28">
        <v>0</v>
      </c>
      <c r="PK93" s="28">
        <v>0</v>
      </c>
      <c r="PL93" s="28">
        <v>0</v>
      </c>
      <c r="PM93" s="28">
        <v>0</v>
      </c>
      <c r="PN93" s="28">
        <v>0</v>
      </c>
      <c r="PO93" s="28">
        <v>0</v>
      </c>
      <c r="PP93" s="28">
        <v>0</v>
      </c>
      <c r="PQ93" s="28">
        <v>0</v>
      </c>
      <c r="PR93" s="28">
        <v>900</v>
      </c>
      <c r="PS93" s="28">
        <v>394</v>
      </c>
      <c r="PT93" s="28">
        <v>168</v>
      </c>
      <c r="PU93" s="28">
        <v>12</v>
      </c>
      <c r="PV93" s="28">
        <v>1474</v>
      </c>
      <c r="PW93" s="28">
        <v>84</v>
      </c>
    </row>
    <row r="94" s="28" customFormat="1" customHeight="1" spans="1:423">
      <c r="A94" s="95" t="s">
        <v>1610</v>
      </c>
      <c r="B94" s="343" t="s">
        <v>1626</v>
      </c>
      <c r="C94" s="122" t="s">
        <v>1612</v>
      </c>
      <c r="D94" s="122" t="s">
        <v>2419</v>
      </c>
      <c r="E94" s="796" t="s">
        <v>1396</v>
      </c>
      <c r="F94" s="105" t="s">
        <v>1692</v>
      </c>
      <c r="G94" s="112" t="s">
        <v>1693</v>
      </c>
      <c r="H94" s="113" t="s">
        <v>2787</v>
      </c>
      <c r="I94" s="99"/>
      <c r="J94" s="114"/>
      <c r="K94" s="456"/>
      <c r="L94" s="150">
        <f t="shared" si="48"/>
        <v>3065</v>
      </c>
      <c r="M94" s="151">
        <f t="shared" si="49"/>
        <v>3065</v>
      </c>
      <c r="N94" s="455"/>
      <c r="O94" s="35"/>
      <c r="P94" s="157"/>
      <c r="Q94" s="33">
        <f t="shared" si="50"/>
        <v>0</v>
      </c>
      <c r="R94" s="34">
        <f t="shared" si="51"/>
        <v>9888</v>
      </c>
      <c r="S94" s="490"/>
      <c r="T94" s="490"/>
      <c r="U94" s="490"/>
      <c r="V94" s="490"/>
      <c r="W94" s="490"/>
      <c r="X94" s="489"/>
      <c r="Y94" s="505"/>
      <c r="Z94" s="505"/>
      <c r="AA94" s="505"/>
      <c r="AB94" s="505"/>
      <c r="AC94" s="99"/>
      <c r="AD94" s="505"/>
      <c r="AE94" s="505"/>
      <c r="AF94" s="490">
        <v>9888</v>
      </c>
      <c r="AG94" s="490"/>
      <c r="AH94" s="490"/>
      <c r="AI94" s="490"/>
      <c r="AJ94" s="490"/>
      <c r="AK94" s="490"/>
      <c r="AL94" s="490"/>
      <c r="AM94" s="490"/>
      <c r="AN94" s="490"/>
      <c r="AO94" s="490"/>
      <c r="AP94" s="490"/>
      <c r="AQ94" s="490"/>
      <c r="AR94" s="490"/>
      <c r="AS94" s="490"/>
      <c r="AT94" s="490"/>
      <c r="AU94" s="490"/>
      <c r="AV94" s="490"/>
      <c r="AW94" s="490"/>
      <c r="AX94" s="490"/>
      <c r="AY94" s="100"/>
      <c r="AZ94" s="48"/>
      <c r="BA94" s="48"/>
      <c r="BB94" s="48"/>
      <c r="BC94" s="48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>
        <v>50</v>
      </c>
      <c r="BQ94" s="47"/>
      <c r="BR94" s="47"/>
      <c r="BS94" s="354"/>
      <c r="BT94" s="354"/>
      <c r="BU94" s="354"/>
      <c r="BV94" s="354"/>
      <c r="BW94" s="354">
        <v>24</v>
      </c>
      <c r="BX94" s="354"/>
      <c r="BY94" s="354"/>
      <c r="BZ94" s="354"/>
      <c r="CA94" s="354"/>
      <c r="CB94" s="354"/>
      <c r="CC94" s="354"/>
      <c r="CD94" s="354"/>
      <c r="CE94" s="354">
        <v>12</v>
      </c>
      <c r="CF94" s="354"/>
      <c r="CG94" s="354">
        <v>24</v>
      </c>
      <c r="CH94" s="354"/>
      <c r="CI94" s="354"/>
      <c r="CJ94" s="354">
        <v>12</v>
      </c>
      <c r="CK94" s="354"/>
      <c r="CL94" s="354"/>
      <c r="CM94" s="354"/>
      <c r="CN94" s="354"/>
      <c r="CO94" s="354"/>
      <c r="CP94" s="358"/>
      <c r="CQ94" s="48"/>
      <c r="CR94" s="354"/>
      <c r="CS94" s="354"/>
      <c r="CT94" s="355"/>
      <c r="CU94" s="354"/>
      <c r="CV94" s="354"/>
      <c r="CW94" s="354">
        <v>2</v>
      </c>
      <c r="CX94" s="354"/>
      <c r="CY94" s="354"/>
      <c r="CZ94" s="354"/>
      <c r="DA94" s="356"/>
      <c r="DB94" s="356"/>
      <c r="DC94" s="356"/>
      <c r="DD94" s="356"/>
      <c r="DE94" s="356">
        <v>30</v>
      </c>
      <c r="DF94" s="354">
        <v>4</v>
      </c>
      <c r="DG94" s="354">
        <v>1</v>
      </c>
      <c r="DH94" s="354">
        <v>1</v>
      </c>
      <c r="DI94" s="354">
        <v>1</v>
      </c>
      <c r="DJ94" s="356">
        <v>-16</v>
      </c>
      <c r="DK94" s="354">
        <v>1</v>
      </c>
      <c r="DL94" s="354">
        <v>1</v>
      </c>
      <c r="DM94" s="354">
        <v>1</v>
      </c>
      <c r="DN94" s="354">
        <v>1</v>
      </c>
      <c r="DO94" s="354">
        <v>1</v>
      </c>
      <c r="DP94" s="354">
        <v>1</v>
      </c>
      <c r="DQ94" s="354"/>
      <c r="DR94" s="354">
        <v>1</v>
      </c>
      <c r="DS94" s="354"/>
      <c r="DT94" s="354"/>
      <c r="DU94" s="354">
        <v>10</v>
      </c>
      <c r="DV94" s="354"/>
      <c r="DW94" s="354"/>
      <c r="DX94" s="354">
        <v>1</v>
      </c>
      <c r="DY94" s="354"/>
      <c r="DZ94" s="357"/>
      <c r="EA94" s="356"/>
      <c r="EB94" s="356"/>
      <c r="EC94" s="356"/>
      <c r="ED94" s="356"/>
      <c r="EE94" s="358"/>
      <c r="EF94" s="48"/>
      <c r="EG94" s="46"/>
      <c r="EH94" s="46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8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354"/>
      <c r="FR94" s="354"/>
      <c r="FS94" s="354"/>
      <c r="FT94" s="354"/>
      <c r="FU94" s="354"/>
      <c r="FV94" s="354"/>
      <c r="FW94" s="354"/>
      <c r="FX94" s="354"/>
      <c r="FY94" s="354"/>
      <c r="FZ94" s="354"/>
      <c r="GA94" s="354"/>
      <c r="GB94" s="354"/>
      <c r="GC94" s="354"/>
      <c r="GD94" s="354"/>
      <c r="GE94" s="354">
        <v>2</v>
      </c>
      <c r="GF94" s="354"/>
      <c r="GG94" s="354"/>
      <c r="GH94" s="354"/>
      <c r="GI94" s="354"/>
      <c r="GJ94" s="354"/>
      <c r="GK94" s="354"/>
      <c r="GL94" s="354"/>
      <c r="GM94" s="354"/>
      <c r="GN94" s="354"/>
      <c r="GO94" s="354"/>
      <c r="GP94" s="354"/>
      <c r="GQ94" s="354"/>
      <c r="GR94" s="354"/>
      <c r="GS94" s="354"/>
      <c r="GT94" s="354"/>
      <c r="GU94" s="354"/>
      <c r="GV94" s="354"/>
      <c r="GW94" s="354"/>
      <c r="GX94" s="354"/>
      <c r="GY94" s="354"/>
      <c r="GZ94" s="354">
        <v>64</v>
      </c>
      <c r="HA94" s="354"/>
      <c r="HB94" s="354">
        <v>80</v>
      </c>
      <c r="HC94" s="354"/>
      <c r="HD94" s="354"/>
      <c r="HE94" s="354">
        <v>296</v>
      </c>
      <c r="HF94" s="354"/>
      <c r="HG94" s="354"/>
      <c r="HH94" s="354">
        <v>336</v>
      </c>
      <c r="HI94" s="354"/>
      <c r="HJ94" s="354"/>
      <c r="HK94" s="354">
        <v>32</v>
      </c>
      <c r="HL94" s="354">
        <v>144</v>
      </c>
      <c r="HM94" s="354"/>
      <c r="HN94" s="354"/>
      <c r="HO94" s="354"/>
      <c r="HP94" s="354"/>
      <c r="HQ94" s="354">
        <v>1008</v>
      </c>
      <c r="HR94" s="354"/>
      <c r="HS94" s="354"/>
      <c r="HT94" s="354"/>
      <c r="HU94" s="354"/>
      <c r="HV94" s="354">
        <v>192</v>
      </c>
      <c r="HW94" s="354"/>
      <c r="HX94" s="354"/>
      <c r="HY94" s="354"/>
      <c r="HZ94" s="354">
        <v>554</v>
      </c>
      <c r="IA94" s="354">
        <v>240</v>
      </c>
      <c r="IB94" s="354"/>
      <c r="IC94" s="354"/>
      <c r="ID94" s="354"/>
      <c r="IE94" s="354">
        <v>432</v>
      </c>
      <c r="IF94" s="354">
        <v>192</v>
      </c>
      <c r="IG94" s="354">
        <v>168</v>
      </c>
      <c r="IH94" s="354"/>
      <c r="II94" s="354"/>
      <c r="IJ94" s="354"/>
      <c r="IK94" s="354"/>
      <c r="IL94" s="354">
        <v>480</v>
      </c>
      <c r="IM94" s="354">
        <v>480</v>
      </c>
      <c r="IN94" s="354">
        <v>240</v>
      </c>
      <c r="IO94" s="354"/>
      <c r="IP94" s="354">
        <v>224</v>
      </c>
      <c r="IQ94" s="354"/>
      <c r="IR94" s="50"/>
      <c r="IS94" s="47"/>
      <c r="IT94" s="47"/>
      <c r="IU94" s="47"/>
      <c r="IV94" s="47"/>
      <c r="IW94" s="47"/>
      <c r="IX94" s="47"/>
      <c r="IY94" s="47"/>
      <c r="IZ94" s="47"/>
      <c r="JA94" s="47"/>
      <c r="JB94" s="47"/>
      <c r="JC94" s="47"/>
      <c r="JD94" s="47"/>
      <c r="JE94" s="47"/>
      <c r="JF94" s="47"/>
      <c r="JG94" s="47"/>
      <c r="JH94" s="47"/>
      <c r="JI94" s="47"/>
      <c r="JJ94" s="47"/>
      <c r="JK94" s="47"/>
      <c r="JL94" s="354"/>
      <c r="JM94" s="354"/>
      <c r="JN94" s="354"/>
      <c r="JO94" s="354"/>
      <c r="JP94" s="354"/>
      <c r="JQ94" s="354"/>
      <c r="JR94" s="354"/>
      <c r="JS94" s="354"/>
      <c r="JT94" s="354"/>
      <c r="JU94" s="354"/>
      <c r="JV94" s="354"/>
      <c r="JW94" s="354"/>
      <c r="JX94" s="354"/>
      <c r="JY94" s="354"/>
      <c r="JZ94" s="354"/>
      <c r="KA94" s="354"/>
      <c r="KB94" s="354"/>
      <c r="KC94" s="354"/>
      <c r="KD94" s="354"/>
      <c r="KE94" s="354"/>
      <c r="KF94" s="354"/>
      <c r="KG94" s="354"/>
      <c r="KH94" s="354"/>
      <c r="KI94" s="354"/>
      <c r="KJ94" s="354"/>
      <c r="KK94" s="354"/>
      <c r="KL94" s="354"/>
      <c r="KM94" s="354"/>
      <c r="KN94" s="354"/>
      <c r="KO94" s="354"/>
      <c r="KP94" s="354"/>
      <c r="KQ94" s="354"/>
      <c r="KR94" s="354"/>
      <c r="KS94" s="354"/>
      <c r="KT94" s="354"/>
      <c r="KU94" s="354"/>
      <c r="KV94" s="51"/>
      <c r="KW94" s="47"/>
      <c r="KX94" s="47"/>
      <c r="KY94" s="47"/>
      <c r="KZ94" s="47"/>
      <c r="LA94" s="47"/>
      <c r="LB94" s="47"/>
      <c r="LC94" s="47"/>
      <c r="LD94" s="361"/>
      <c r="LE94" s="361"/>
      <c r="LF94" s="361"/>
      <c r="LG94" s="361"/>
      <c r="LH94" s="361"/>
      <c r="LI94" s="361"/>
      <c r="LJ94" s="361">
        <v>96</v>
      </c>
      <c r="LK94" s="361">
        <v>192</v>
      </c>
      <c r="LL94" s="361"/>
      <c r="LM94" s="361">
        <v>240</v>
      </c>
      <c r="LN94" s="361"/>
      <c r="LO94" s="361"/>
      <c r="LP94" s="361"/>
      <c r="LQ94" s="354">
        <v>16</v>
      </c>
      <c r="LR94" s="354">
        <v>192</v>
      </c>
      <c r="LS94" s="354"/>
      <c r="LT94" s="354"/>
      <c r="LU94" s="354"/>
      <c r="LV94" s="354">
        <v>144</v>
      </c>
      <c r="LW94" s="51"/>
      <c r="LX94" s="354"/>
      <c r="LY94" s="354"/>
      <c r="LZ94" s="354"/>
      <c r="MA94" s="354"/>
      <c r="MB94" s="363">
        <v>96</v>
      </c>
      <c r="MC94" s="363"/>
      <c r="MD94" s="354">
        <v>96</v>
      </c>
      <c r="ME94" s="354">
        <v>16</v>
      </c>
      <c r="MF94" s="354"/>
      <c r="MG94" s="354">
        <v>96</v>
      </c>
      <c r="MH94" s="354"/>
      <c r="MI94" s="354">
        <v>24</v>
      </c>
      <c r="MJ94" s="354"/>
      <c r="MK94" s="354">
        <v>48</v>
      </c>
      <c r="ML94" s="354">
        <v>96</v>
      </c>
      <c r="MM94" s="354"/>
      <c r="MN94" s="354"/>
      <c r="MO94" s="354"/>
      <c r="MP94" s="354"/>
      <c r="MQ94" s="354"/>
      <c r="MR94" s="354">
        <v>144</v>
      </c>
      <c r="MS94" s="51"/>
      <c r="MT94" s="364">
        <f t="shared" si="53"/>
        <v>5164</v>
      </c>
      <c r="MU94" s="365">
        <f t="shared" si="54"/>
        <v>1496</v>
      </c>
      <c r="MV94" s="366">
        <f t="shared" si="55"/>
        <v>6660</v>
      </c>
      <c r="MW94" s="365"/>
      <c r="MX94" s="365"/>
      <c r="MY94" s="54"/>
      <c r="MZ94" s="708">
        <v>2.99</v>
      </c>
      <c r="NA94" s="708">
        <v>0.78</v>
      </c>
      <c r="NB94" s="709">
        <f t="shared" si="56"/>
        <v>5194.8</v>
      </c>
      <c r="NC94" s="710">
        <v>3.75</v>
      </c>
      <c r="ND94" s="710">
        <v>3.65</v>
      </c>
      <c r="NE94" s="738">
        <f t="shared" si="85"/>
        <v>0.301569077688481</v>
      </c>
      <c r="NF94" s="739"/>
      <c r="NG94" s="739">
        <v>10000</v>
      </c>
      <c r="NH94" s="710">
        <v>3.65</v>
      </c>
      <c r="NI94" s="740">
        <f t="shared" si="57"/>
        <v>11187.25</v>
      </c>
      <c r="NJ94" s="738">
        <f t="shared" ref="NJ94:NJ99" si="86">1-NH94/6.7/NA94</f>
        <v>0.301569077688481</v>
      </c>
      <c r="NK94" s="819">
        <v>44671</v>
      </c>
      <c r="NL94" s="742">
        <v>44671</v>
      </c>
      <c r="NM94" s="739">
        <f ca="1" t="shared" si="58"/>
        <v>13.5333333333333</v>
      </c>
      <c r="NN94" s="739">
        <f ca="1" t="shared" si="59"/>
        <v>406</v>
      </c>
      <c r="NO94" s="739">
        <v>10000</v>
      </c>
      <c r="NP94" s="739">
        <f t="shared" si="60"/>
        <v>6660</v>
      </c>
      <c r="NQ94" s="761">
        <f t="shared" si="61"/>
        <v>1.0195177956372</v>
      </c>
      <c r="NR94" s="739">
        <f ca="1" t="shared" si="62"/>
        <v>0.916561565043295</v>
      </c>
      <c r="NS94" s="739">
        <f t="shared" si="63"/>
        <v>3065</v>
      </c>
      <c r="NT94" s="739"/>
      <c r="NU94" s="739">
        <f ca="1" t="shared" si="64"/>
        <v>492.118226600985</v>
      </c>
      <c r="NV94" s="769">
        <f ca="1" t="shared" si="65"/>
        <v>16.4039408866995</v>
      </c>
      <c r="NW94" s="769">
        <f ca="1" t="shared" si="66"/>
        <v>186.845345345345</v>
      </c>
      <c r="NX94" s="739"/>
      <c r="NY94" s="739"/>
      <c r="NZ94" s="739"/>
      <c r="OA94" s="739"/>
      <c r="OB94" s="739"/>
      <c r="OC94" s="739"/>
      <c r="OD94" s="739"/>
      <c r="OE94" s="743">
        <f t="shared" si="67"/>
        <v>0</v>
      </c>
      <c r="OF94" s="743">
        <f t="shared" si="68"/>
        <v>0</v>
      </c>
      <c r="OG94" s="743">
        <f t="shared" si="69"/>
        <v>0</v>
      </c>
      <c r="OH94" s="743">
        <f t="shared" si="70"/>
        <v>0</v>
      </c>
      <c r="OI94" s="743">
        <f t="shared" si="71"/>
        <v>0</v>
      </c>
      <c r="OJ94" s="739">
        <f t="shared" si="72"/>
        <v>2</v>
      </c>
      <c r="OK94" s="739">
        <f t="shared" si="73"/>
        <v>528</v>
      </c>
      <c r="OL94" s="739">
        <f t="shared" si="74"/>
        <v>0</v>
      </c>
      <c r="OM94" s="739">
        <f t="shared" si="75"/>
        <v>160</v>
      </c>
      <c r="ON94" s="739">
        <f t="shared" si="76"/>
        <v>936</v>
      </c>
      <c r="OO94" s="739">
        <f t="shared" si="77"/>
        <v>1752</v>
      </c>
      <c r="OP94" s="739"/>
      <c r="OQ94" s="739">
        <f t="shared" si="78"/>
        <v>1906</v>
      </c>
      <c r="OR94" s="739">
        <f t="shared" si="79"/>
        <v>5284</v>
      </c>
      <c r="OS94" s="739">
        <f t="shared" si="80"/>
        <v>0</v>
      </c>
      <c r="OT94" s="739">
        <f t="shared" si="81"/>
        <v>-1376</v>
      </c>
      <c r="OU94" s="739"/>
      <c r="OV94" s="739"/>
      <c r="OW94" s="739"/>
      <c r="OX94" s="739"/>
      <c r="OY94" s="739"/>
      <c r="OZ94" s="739"/>
      <c r="PA94" s="739"/>
      <c r="PB94" s="739"/>
      <c r="PC94" s="739"/>
      <c r="PD94" s="739"/>
      <c r="PE94" s="739"/>
      <c r="PF94" s="739"/>
      <c r="PG94" s="739"/>
    </row>
    <row r="95" s="28" customFormat="1" customHeight="1" spans="1:423">
      <c r="A95" s="95" t="s">
        <v>1610</v>
      </c>
      <c r="B95" s="343" t="s">
        <v>1626</v>
      </c>
      <c r="C95" s="122" t="s">
        <v>1612</v>
      </c>
      <c r="D95" s="122" t="s">
        <v>2419</v>
      </c>
      <c r="E95" s="796" t="s">
        <v>1396</v>
      </c>
      <c r="F95" s="105" t="s">
        <v>1695</v>
      </c>
      <c r="G95" s="112" t="s">
        <v>1696</v>
      </c>
      <c r="H95" s="113" t="s">
        <v>2788</v>
      </c>
      <c r="I95" s="99"/>
      <c r="J95" s="114"/>
      <c r="K95" s="456"/>
      <c r="L95" s="150">
        <f t="shared" si="48"/>
        <v>3544</v>
      </c>
      <c r="M95" s="151">
        <f t="shared" si="49"/>
        <v>3544</v>
      </c>
      <c r="N95" s="455"/>
      <c r="O95" s="35"/>
      <c r="P95" s="157"/>
      <c r="Q95" s="33">
        <f t="shared" si="50"/>
        <v>0</v>
      </c>
      <c r="R95" s="34">
        <f t="shared" si="51"/>
        <v>9888</v>
      </c>
      <c r="S95" s="490"/>
      <c r="T95" s="490"/>
      <c r="U95" s="490"/>
      <c r="V95" s="490"/>
      <c r="W95" s="490"/>
      <c r="X95" s="489"/>
      <c r="Y95" s="505"/>
      <c r="Z95" s="505"/>
      <c r="AA95" s="505"/>
      <c r="AB95" s="505"/>
      <c r="AC95" s="99"/>
      <c r="AD95" s="505"/>
      <c r="AE95" s="505"/>
      <c r="AF95" s="490">
        <v>9888</v>
      </c>
      <c r="AG95" s="490"/>
      <c r="AH95" s="490"/>
      <c r="AI95" s="490"/>
      <c r="AJ95" s="490"/>
      <c r="AK95" s="490"/>
      <c r="AL95" s="490"/>
      <c r="AM95" s="490"/>
      <c r="AN95" s="490"/>
      <c r="AO95" s="490"/>
      <c r="AP95" s="490"/>
      <c r="AQ95" s="490"/>
      <c r="AR95" s="490"/>
      <c r="AS95" s="490"/>
      <c r="AT95" s="490"/>
      <c r="AU95" s="490"/>
      <c r="AV95" s="490"/>
      <c r="AW95" s="490"/>
      <c r="AX95" s="490"/>
      <c r="AY95" s="100"/>
      <c r="AZ95" s="48"/>
      <c r="BA95" s="48"/>
      <c r="BB95" s="48"/>
      <c r="BC95" s="48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>
        <v>50</v>
      </c>
      <c r="BQ95" s="47"/>
      <c r="BR95" s="47"/>
      <c r="BS95" s="354"/>
      <c r="BT95" s="354"/>
      <c r="BU95" s="354"/>
      <c r="BV95" s="354"/>
      <c r="BW95" s="354">
        <v>24</v>
      </c>
      <c r="BX95" s="354"/>
      <c r="BY95" s="354"/>
      <c r="BZ95" s="354"/>
      <c r="CA95" s="354"/>
      <c r="CB95" s="354"/>
      <c r="CC95" s="354"/>
      <c r="CD95" s="354"/>
      <c r="CE95" s="354">
        <v>12</v>
      </c>
      <c r="CF95" s="354"/>
      <c r="CG95" s="354">
        <v>24</v>
      </c>
      <c r="CH95" s="354"/>
      <c r="CI95" s="354"/>
      <c r="CJ95" s="354">
        <v>12</v>
      </c>
      <c r="CK95" s="354"/>
      <c r="CL95" s="354"/>
      <c r="CM95" s="354"/>
      <c r="CN95" s="354"/>
      <c r="CO95" s="354"/>
      <c r="CP95" s="358"/>
      <c r="CQ95" s="48"/>
      <c r="CR95" s="354"/>
      <c r="CS95" s="354"/>
      <c r="CT95" s="355"/>
      <c r="CU95" s="354"/>
      <c r="CV95" s="354"/>
      <c r="CW95" s="354">
        <v>2</v>
      </c>
      <c r="CX95" s="354"/>
      <c r="CY95" s="354"/>
      <c r="CZ95" s="354"/>
      <c r="DA95" s="356"/>
      <c r="DB95" s="356"/>
      <c r="DC95" s="356"/>
      <c r="DD95" s="356"/>
      <c r="DE95" s="356">
        <v>30</v>
      </c>
      <c r="DF95" s="354">
        <v>4</v>
      </c>
      <c r="DG95" s="354">
        <v>3</v>
      </c>
      <c r="DH95" s="354">
        <v>1</v>
      </c>
      <c r="DI95" s="354">
        <v>1</v>
      </c>
      <c r="DJ95" s="356">
        <v>-35</v>
      </c>
      <c r="DK95" s="354">
        <v>1</v>
      </c>
      <c r="DL95" s="354">
        <v>1</v>
      </c>
      <c r="DM95" s="354">
        <v>1</v>
      </c>
      <c r="DN95" s="354"/>
      <c r="DO95" s="354">
        <v>1</v>
      </c>
      <c r="DP95" s="354">
        <v>1</v>
      </c>
      <c r="DQ95" s="354"/>
      <c r="DR95" s="354">
        <v>1</v>
      </c>
      <c r="DS95" s="354"/>
      <c r="DT95" s="354"/>
      <c r="DU95" s="354">
        <v>10</v>
      </c>
      <c r="DV95" s="354"/>
      <c r="DW95" s="354"/>
      <c r="DX95" s="354">
        <v>1</v>
      </c>
      <c r="DY95" s="354"/>
      <c r="DZ95" s="357"/>
      <c r="EA95" s="356"/>
      <c r="EB95" s="356"/>
      <c r="EC95" s="356"/>
      <c r="ED95" s="356"/>
      <c r="EE95" s="358"/>
      <c r="EF95" s="48"/>
      <c r="EG95" s="46"/>
      <c r="EH95" s="46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8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354"/>
      <c r="FR95" s="354"/>
      <c r="FS95" s="354"/>
      <c r="FT95" s="354"/>
      <c r="FU95" s="354"/>
      <c r="FV95" s="354"/>
      <c r="FW95" s="354"/>
      <c r="FX95" s="354"/>
      <c r="FY95" s="354"/>
      <c r="FZ95" s="354"/>
      <c r="GA95" s="354"/>
      <c r="GB95" s="354"/>
      <c r="GC95" s="354"/>
      <c r="GD95" s="354"/>
      <c r="GE95" s="354">
        <v>2</v>
      </c>
      <c r="GF95" s="354"/>
      <c r="GG95" s="354"/>
      <c r="GH95" s="354"/>
      <c r="GI95" s="354"/>
      <c r="GJ95" s="354"/>
      <c r="GK95" s="354"/>
      <c r="GL95" s="354"/>
      <c r="GM95" s="354"/>
      <c r="GN95" s="354"/>
      <c r="GO95" s="354"/>
      <c r="GP95" s="354"/>
      <c r="GQ95" s="354"/>
      <c r="GR95" s="354"/>
      <c r="GS95" s="354"/>
      <c r="GT95" s="354"/>
      <c r="GU95" s="354"/>
      <c r="GV95" s="354"/>
      <c r="GW95" s="354"/>
      <c r="GX95" s="354"/>
      <c r="GY95" s="354"/>
      <c r="GZ95" s="354">
        <v>64</v>
      </c>
      <c r="HA95" s="354"/>
      <c r="HB95" s="354">
        <v>80</v>
      </c>
      <c r="HC95" s="354"/>
      <c r="HD95" s="354"/>
      <c r="HE95" s="354">
        <v>296</v>
      </c>
      <c r="HF95" s="354"/>
      <c r="HG95" s="354"/>
      <c r="HH95" s="354">
        <v>240</v>
      </c>
      <c r="HI95" s="354"/>
      <c r="HJ95" s="354"/>
      <c r="HK95" s="354">
        <v>32</v>
      </c>
      <c r="HL95" s="354">
        <v>144</v>
      </c>
      <c r="HM95" s="354"/>
      <c r="HN95" s="354"/>
      <c r="HO95" s="354"/>
      <c r="HP95" s="354"/>
      <c r="HQ95" s="354">
        <v>1008</v>
      </c>
      <c r="HR95" s="354"/>
      <c r="HS95" s="354"/>
      <c r="HT95" s="354"/>
      <c r="HU95" s="354"/>
      <c r="HV95" s="354">
        <v>192</v>
      </c>
      <c r="HW95" s="354"/>
      <c r="HX95" s="354"/>
      <c r="HY95" s="354"/>
      <c r="HZ95" s="354">
        <v>554</v>
      </c>
      <c r="IA95" s="354">
        <v>240</v>
      </c>
      <c r="IB95" s="354"/>
      <c r="IC95" s="354"/>
      <c r="ID95" s="354"/>
      <c r="IE95" s="354">
        <v>432</v>
      </c>
      <c r="IF95" s="354">
        <v>144</v>
      </c>
      <c r="IG95" s="354">
        <v>168</v>
      </c>
      <c r="IH95" s="354"/>
      <c r="II95" s="354"/>
      <c r="IJ95" s="354"/>
      <c r="IK95" s="354"/>
      <c r="IL95" s="354">
        <v>480</v>
      </c>
      <c r="IM95" s="354">
        <v>480</v>
      </c>
      <c r="IN95" s="354">
        <v>240</v>
      </c>
      <c r="IO95" s="354"/>
      <c r="IP95" s="354">
        <v>224</v>
      </c>
      <c r="IQ95" s="354"/>
      <c r="IR95" s="50"/>
      <c r="IS95" s="47"/>
      <c r="IT95" s="47"/>
      <c r="IU95" s="47"/>
      <c r="IV95" s="47"/>
      <c r="IW95" s="47"/>
      <c r="IX95" s="47"/>
      <c r="IY95" s="47"/>
      <c r="IZ95" s="47"/>
      <c r="JA95" s="47"/>
      <c r="JB95" s="47"/>
      <c r="JC95" s="47"/>
      <c r="JD95" s="47"/>
      <c r="JE95" s="47"/>
      <c r="JF95" s="47"/>
      <c r="JG95" s="47"/>
      <c r="JH95" s="47"/>
      <c r="JI95" s="47"/>
      <c r="JJ95" s="47"/>
      <c r="JK95" s="47"/>
      <c r="JL95" s="354"/>
      <c r="JM95" s="354"/>
      <c r="JN95" s="354"/>
      <c r="JO95" s="354"/>
      <c r="JP95" s="354"/>
      <c r="JQ95" s="354"/>
      <c r="JR95" s="354"/>
      <c r="JS95" s="354"/>
      <c r="JT95" s="354"/>
      <c r="JU95" s="354"/>
      <c r="JV95" s="354"/>
      <c r="JW95" s="354"/>
      <c r="JX95" s="354"/>
      <c r="JY95" s="354"/>
      <c r="JZ95" s="354"/>
      <c r="KA95" s="354"/>
      <c r="KB95" s="354"/>
      <c r="KC95" s="354"/>
      <c r="KD95" s="354"/>
      <c r="KE95" s="354"/>
      <c r="KF95" s="354"/>
      <c r="KG95" s="354"/>
      <c r="KH95" s="354"/>
      <c r="KI95" s="354"/>
      <c r="KJ95" s="354"/>
      <c r="KK95" s="354"/>
      <c r="KL95" s="354"/>
      <c r="KM95" s="354"/>
      <c r="KN95" s="354"/>
      <c r="KO95" s="354"/>
      <c r="KP95" s="354"/>
      <c r="KQ95" s="354"/>
      <c r="KR95" s="354"/>
      <c r="KS95" s="354"/>
      <c r="KT95" s="354"/>
      <c r="KU95" s="354"/>
      <c r="KV95" s="51"/>
      <c r="KW95" s="47"/>
      <c r="KX95" s="47"/>
      <c r="KY95" s="47"/>
      <c r="KZ95" s="47"/>
      <c r="LA95" s="47"/>
      <c r="LB95" s="47"/>
      <c r="LC95" s="47"/>
      <c r="LD95" s="361"/>
      <c r="LE95" s="361"/>
      <c r="LF95" s="361"/>
      <c r="LG95" s="361"/>
      <c r="LH95" s="361"/>
      <c r="LI95" s="361"/>
      <c r="LJ95" s="361">
        <v>96</v>
      </c>
      <c r="LK95" s="361">
        <v>144</v>
      </c>
      <c r="LL95" s="361"/>
      <c r="LM95" s="361">
        <v>192</v>
      </c>
      <c r="LN95" s="361"/>
      <c r="LO95" s="361"/>
      <c r="LP95" s="361"/>
      <c r="LQ95" s="354">
        <v>35</v>
      </c>
      <c r="LR95" s="354">
        <v>48</v>
      </c>
      <c r="LS95" s="354"/>
      <c r="LT95" s="354"/>
      <c r="LU95" s="354"/>
      <c r="LV95" s="354">
        <v>48</v>
      </c>
      <c r="LW95" s="51"/>
      <c r="LX95" s="354"/>
      <c r="LY95" s="354"/>
      <c r="LZ95" s="354"/>
      <c r="MA95" s="354"/>
      <c r="MB95" s="363">
        <v>96</v>
      </c>
      <c r="MC95" s="363"/>
      <c r="MD95" s="354">
        <v>96</v>
      </c>
      <c r="ME95" s="354">
        <v>16</v>
      </c>
      <c r="MF95" s="354"/>
      <c r="MG95" s="354">
        <v>96</v>
      </c>
      <c r="MH95" s="354"/>
      <c r="MI95" s="354">
        <v>24</v>
      </c>
      <c r="MJ95" s="354"/>
      <c r="MK95" s="354">
        <v>48</v>
      </c>
      <c r="ML95" s="354">
        <v>96</v>
      </c>
      <c r="MM95" s="354"/>
      <c r="MN95" s="354"/>
      <c r="MO95" s="354"/>
      <c r="MP95" s="354"/>
      <c r="MQ95" s="354"/>
      <c r="MR95" s="354">
        <v>144</v>
      </c>
      <c r="MS95" s="51"/>
      <c r="MT95" s="364">
        <f t="shared" si="53"/>
        <v>5020</v>
      </c>
      <c r="MU95" s="365">
        <f t="shared" si="54"/>
        <v>1179</v>
      </c>
      <c r="MV95" s="366">
        <f t="shared" si="55"/>
        <v>6199</v>
      </c>
      <c r="MW95" s="365"/>
      <c r="MX95" s="365"/>
      <c r="MY95" s="54"/>
      <c r="MZ95" s="708">
        <v>2.99</v>
      </c>
      <c r="NA95" s="708">
        <v>0.78</v>
      </c>
      <c r="NB95" s="709">
        <f t="shared" si="56"/>
        <v>4835.22</v>
      </c>
      <c r="NC95" s="710">
        <v>3.75</v>
      </c>
      <c r="ND95" s="710">
        <v>3.65</v>
      </c>
      <c r="NE95" s="738">
        <f t="shared" si="85"/>
        <v>0.301569077688481</v>
      </c>
      <c r="NF95" s="739"/>
      <c r="NG95" s="739">
        <v>10000</v>
      </c>
      <c r="NH95" s="710">
        <v>3.65</v>
      </c>
      <c r="NI95" s="740">
        <f t="shared" si="57"/>
        <v>12935.6</v>
      </c>
      <c r="NJ95" s="738">
        <f t="shared" si="86"/>
        <v>0.301569077688481</v>
      </c>
      <c r="NK95" s="819">
        <v>44671</v>
      </c>
      <c r="NL95" s="742">
        <v>44671</v>
      </c>
      <c r="NM95" s="739">
        <f ca="1" t="shared" si="58"/>
        <v>13.5333333333333</v>
      </c>
      <c r="NN95" s="739">
        <f ca="1" t="shared" si="59"/>
        <v>406</v>
      </c>
      <c r="NO95" s="739">
        <v>10000</v>
      </c>
      <c r="NP95" s="739">
        <f t="shared" si="60"/>
        <v>6199</v>
      </c>
      <c r="NQ95" s="761">
        <f t="shared" si="61"/>
        <v>0.915386887182516</v>
      </c>
      <c r="NR95" s="739">
        <f ca="1" t="shared" si="62"/>
        <v>0.822946339462114</v>
      </c>
      <c r="NS95" s="739">
        <f t="shared" si="63"/>
        <v>3544</v>
      </c>
      <c r="NT95" s="739"/>
      <c r="NU95" s="739">
        <f ca="1" t="shared" si="64"/>
        <v>458.054187192118</v>
      </c>
      <c r="NV95" s="769">
        <f ca="1" t="shared" si="65"/>
        <v>15.2684729064039</v>
      </c>
      <c r="NW95" s="769">
        <f ca="1" t="shared" si="66"/>
        <v>232.112276173576</v>
      </c>
      <c r="NX95" s="739"/>
      <c r="NY95" s="739"/>
      <c r="NZ95" s="739"/>
      <c r="OA95" s="739"/>
      <c r="OB95" s="739"/>
      <c r="OC95" s="739"/>
      <c r="OD95" s="739"/>
      <c r="OE95" s="743">
        <f t="shared" si="67"/>
        <v>0</v>
      </c>
      <c r="OF95" s="743">
        <f t="shared" si="68"/>
        <v>0</v>
      </c>
      <c r="OG95" s="743">
        <f t="shared" si="69"/>
        <v>0</v>
      </c>
      <c r="OH95" s="743">
        <f t="shared" si="70"/>
        <v>0</v>
      </c>
      <c r="OI95" s="743">
        <f t="shared" si="71"/>
        <v>0</v>
      </c>
      <c r="OJ95" s="739">
        <f t="shared" si="72"/>
        <v>2</v>
      </c>
      <c r="OK95" s="739">
        <f t="shared" si="73"/>
        <v>432</v>
      </c>
      <c r="OL95" s="739">
        <f t="shared" si="74"/>
        <v>0</v>
      </c>
      <c r="OM95" s="739">
        <f t="shared" si="75"/>
        <v>160</v>
      </c>
      <c r="ON95" s="739">
        <f t="shared" si="76"/>
        <v>859</v>
      </c>
      <c r="OO95" s="739">
        <f t="shared" si="77"/>
        <v>1608</v>
      </c>
      <c r="OP95" s="739"/>
      <c r="OQ95" s="739">
        <f t="shared" si="78"/>
        <v>1858</v>
      </c>
      <c r="OR95" s="739">
        <f t="shared" si="79"/>
        <v>4919</v>
      </c>
      <c r="OS95" s="739">
        <f t="shared" si="80"/>
        <v>0</v>
      </c>
      <c r="OT95" s="739">
        <f t="shared" si="81"/>
        <v>-1280</v>
      </c>
      <c r="OU95" s="739"/>
      <c r="OV95" s="739"/>
      <c r="OW95" s="739"/>
      <c r="OX95" s="739"/>
      <c r="OY95" s="739"/>
      <c r="OZ95" s="739"/>
      <c r="PA95" s="739"/>
      <c r="PB95" s="739"/>
      <c r="PC95" s="739"/>
      <c r="PD95" s="739"/>
      <c r="PE95" s="739"/>
      <c r="PF95" s="739"/>
      <c r="PG95" s="739"/>
    </row>
    <row r="96" s="325" customFormat="1" customHeight="1" spans="1:439">
      <c r="A96" s="122" t="s">
        <v>1610</v>
      </c>
      <c r="B96" s="343" t="s">
        <v>1682</v>
      </c>
      <c r="C96" s="122" t="s">
        <v>1612</v>
      </c>
      <c r="D96" s="122" t="s">
        <v>2419</v>
      </c>
      <c r="E96" s="789" t="s">
        <v>1657</v>
      </c>
      <c r="F96" s="790" t="s">
        <v>178</v>
      </c>
      <c r="G96" s="112" t="s">
        <v>179</v>
      </c>
      <c r="H96" s="113" t="s">
        <v>180</v>
      </c>
      <c r="I96" s="99">
        <f t="shared" ref="I96:I134" si="87">L96-J96</f>
        <v>3030</v>
      </c>
      <c r="J96" s="100">
        <v>3861</v>
      </c>
      <c r="K96" s="454">
        <v>-344</v>
      </c>
      <c r="L96" s="150">
        <f t="shared" si="48"/>
        <v>6891</v>
      </c>
      <c r="M96" s="151">
        <f t="shared" si="49"/>
        <v>6891</v>
      </c>
      <c r="N96" s="811"/>
      <c r="O96" s="35">
        <v>4480</v>
      </c>
      <c r="P96" s="157"/>
      <c r="Q96" s="154">
        <f t="shared" si="50"/>
        <v>0</v>
      </c>
      <c r="R96" s="114">
        <f t="shared" si="51"/>
        <v>16440</v>
      </c>
      <c r="S96" s="814"/>
      <c r="T96" s="490"/>
      <c r="U96" s="490"/>
      <c r="V96" s="490"/>
      <c r="W96" s="490"/>
      <c r="X96" s="489"/>
      <c r="Y96" s="505"/>
      <c r="Z96" s="505"/>
      <c r="AA96" s="505"/>
      <c r="AB96" s="505"/>
      <c r="AC96" s="99"/>
      <c r="AD96" s="505"/>
      <c r="AE96" s="505">
        <v>5000</v>
      </c>
      <c r="AF96" s="490"/>
      <c r="AG96" s="490"/>
      <c r="AH96" s="490"/>
      <c r="AI96" s="490"/>
      <c r="AJ96" s="490">
        <v>1440</v>
      </c>
      <c r="AK96" s="490"/>
      <c r="AL96" s="490"/>
      <c r="AM96" s="490"/>
      <c r="AN96" s="490">
        <v>10000</v>
      </c>
      <c r="AO96" s="490"/>
      <c r="AP96" s="490"/>
      <c r="AQ96" s="490"/>
      <c r="AR96" s="490"/>
      <c r="AS96" s="490"/>
      <c r="AT96" s="490"/>
      <c r="AU96" s="490"/>
      <c r="AV96" s="490"/>
      <c r="AW96" s="490"/>
      <c r="AX96" s="490"/>
      <c r="AY96" s="100"/>
      <c r="AZ96" s="48">
        <v>5</v>
      </c>
      <c r="BA96" s="48"/>
      <c r="BB96" s="48">
        <v>1</v>
      </c>
      <c r="BC96" s="48"/>
      <c r="BD96" s="47"/>
      <c r="BE96" s="47">
        <v>1</v>
      </c>
      <c r="BF96" s="47">
        <v>1</v>
      </c>
      <c r="BG96" s="47"/>
      <c r="BH96" s="47"/>
      <c r="BI96" s="47"/>
      <c r="BJ96" s="47"/>
      <c r="BK96" s="47"/>
      <c r="BL96" s="47">
        <v>32</v>
      </c>
      <c r="BM96" s="47"/>
      <c r="BN96" s="47"/>
      <c r="BO96" s="47"/>
      <c r="BP96" s="47"/>
      <c r="BQ96" s="47"/>
      <c r="BR96" s="47"/>
      <c r="BS96" s="354"/>
      <c r="BT96" s="354"/>
      <c r="BU96" s="354"/>
      <c r="BV96" s="354"/>
      <c r="BW96" s="354"/>
      <c r="BX96" s="354"/>
      <c r="BY96" s="354"/>
      <c r="BZ96" s="354"/>
      <c r="CA96" s="354"/>
      <c r="CB96" s="354"/>
      <c r="CC96" s="354"/>
      <c r="CD96" s="354"/>
      <c r="CE96" s="354"/>
      <c r="CF96" s="354"/>
      <c r="CG96" s="354"/>
      <c r="CH96" s="354"/>
      <c r="CI96" s="354"/>
      <c r="CJ96" s="354">
        <v>12</v>
      </c>
      <c r="CK96" s="354"/>
      <c r="CL96" s="354"/>
      <c r="CM96" s="354"/>
      <c r="CN96" s="354"/>
      <c r="CO96" s="354"/>
      <c r="CP96" s="358"/>
      <c r="CQ96" s="48"/>
      <c r="CR96" s="354"/>
      <c r="CS96" s="354"/>
      <c r="CT96" s="355">
        <v>-17</v>
      </c>
      <c r="CU96" s="354"/>
      <c r="CV96" s="354"/>
      <c r="CW96" s="354"/>
      <c r="CX96" s="354">
        <v>12</v>
      </c>
      <c r="CY96" s="354"/>
      <c r="CZ96" s="354"/>
      <c r="DA96" s="356">
        <v>-17</v>
      </c>
      <c r="DB96" s="356"/>
      <c r="DC96" s="356"/>
      <c r="DD96" s="356"/>
      <c r="DE96" s="356"/>
      <c r="DF96" s="354">
        <v>4</v>
      </c>
      <c r="DG96" s="354"/>
      <c r="DH96" s="354"/>
      <c r="DI96" s="354">
        <v>1</v>
      </c>
      <c r="DJ96" s="354"/>
      <c r="DK96" s="354">
        <v>1</v>
      </c>
      <c r="DL96" s="354"/>
      <c r="DM96" s="354"/>
      <c r="DN96" s="354"/>
      <c r="DO96" s="354"/>
      <c r="DP96" s="354"/>
      <c r="DQ96" s="354">
        <v>6</v>
      </c>
      <c r="DR96" s="354"/>
      <c r="DS96" s="354"/>
      <c r="DT96" s="354"/>
      <c r="DU96" s="354">
        <v>6</v>
      </c>
      <c r="DV96" s="354"/>
      <c r="DW96" s="354"/>
      <c r="DX96" s="354"/>
      <c r="DY96" s="354"/>
      <c r="DZ96" s="357"/>
      <c r="EA96" s="356"/>
      <c r="EB96" s="356"/>
      <c r="EC96" s="356"/>
      <c r="ED96" s="356"/>
      <c r="EE96" s="358"/>
      <c r="EF96" s="48">
        <v>96</v>
      </c>
      <c r="EG96" s="46"/>
      <c r="EH96" s="46"/>
      <c r="EI96" s="47"/>
      <c r="EJ96" s="47"/>
      <c r="EK96" s="47">
        <v>3</v>
      </c>
      <c r="EL96" s="47">
        <v>288</v>
      </c>
      <c r="EM96" s="47"/>
      <c r="EN96" s="47"/>
      <c r="EO96" s="47">
        <v>480</v>
      </c>
      <c r="EP96" s="47">
        <v>96</v>
      </c>
      <c r="EQ96" s="47"/>
      <c r="ER96" s="47"/>
      <c r="ES96" s="47"/>
      <c r="ET96" s="48"/>
      <c r="EU96" s="47"/>
      <c r="EV96" s="47"/>
      <c r="EW96" s="47">
        <v>120</v>
      </c>
      <c r="EX96" s="47"/>
      <c r="EY96" s="47"/>
      <c r="EZ96" s="47"/>
      <c r="FA96" s="47"/>
      <c r="FB96" s="47"/>
      <c r="FC96" s="47"/>
      <c r="FD96" s="47"/>
      <c r="FE96" s="47">
        <v>264</v>
      </c>
      <c r="FF96" s="47"/>
      <c r="FG96" s="47"/>
      <c r="FH96" s="47">
        <v>264</v>
      </c>
      <c r="FI96" s="47"/>
      <c r="FJ96" s="47">
        <v>72</v>
      </c>
      <c r="FK96" s="47">
        <v>2112</v>
      </c>
      <c r="FL96" s="47">
        <v>480</v>
      </c>
      <c r="FM96" s="47">
        <v>384</v>
      </c>
      <c r="FN96" s="47">
        <v>192</v>
      </c>
      <c r="FO96" s="47"/>
      <c r="FP96" s="47"/>
      <c r="FQ96" s="354"/>
      <c r="FR96" s="354"/>
      <c r="FS96" s="354"/>
      <c r="FT96" s="354"/>
      <c r="FU96" s="354">
        <v>192</v>
      </c>
      <c r="FV96" s="354">
        <v>96</v>
      </c>
      <c r="FW96" s="354"/>
      <c r="FX96" s="354"/>
      <c r="FY96" s="354"/>
      <c r="FZ96" s="354"/>
      <c r="GA96" s="354">
        <v>864</v>
      </c>
      <c r="GB96" s="354"/>
      <c r="GC96" s="354"/>
      <c r="GD96" s="354"/>
      <c r="GE96" s="354">
        <v>240</v>
      </c>
      <c r="GF96" s="354"/>
      <c r="GG96" s="354">
        <v>756</v>
      </c>
      <c r="GH96" s="354"/>
      <c r="GI96" s="354"/>
      <c r="GJ96" s="354">
        <v>192</v>
      </c>
      <c r="GK96" s="354"/>
      <c r="GL96" s="354">
        <v>480</v>
      </c>
      <c r="GM96" s="354"/>
      <c r="GN96" s="354"/>
      <c r="GO96" s="354">
        <v>24</v>
      </c>
      <c r="GP96" s="354"/>
      <c r="GQ96" s="354"/>
      <c r="GR96" s="354">
        <v>48</v>
      </c>
      <c r="GS96" s="354"/>
      <c r="GT96" s="354">
        <v>96</v>
      </c>
      <c r="GU96" s="354"/>
      <c r="GV96" s="354"/>
      <c r="GW96" s="354"/>
      <c r="GX96" s="354"/>
      <c r="GY96" s="354"/>
      <c r="GZ96" s="354">
        <v>64</v>
      </c>
      <c r="HA96" s="354"/>
      <c r="HB96" s="354">
        <v>80</v>
      </c>
      <c r="HC96" s="354"/>
      <c r="HD96" s="354"/>
      <c r="HE96" s="354">
        <v>200</v>
      </c>
      <c r="HF96" s="354"/>
      <c r="HG96" s="354"/>
      <c r="HH96" s="354"/>
      <c r="HI96" s="354"/>
      <c r="HJ96" s="354"/>
      <c r="HK96" s="354">
        <v>32</v>
      </c>
      <c r="HL96" s="354">
        <v>144</v>
      </c>
      <c r="HM96" s="354">
        <v>432</v>
      </c>
      <c r="HN96" s="354">
        <v>300</v>
      </c>
      <c r="HO96" s="354"/>
      <c r="HP96" s="354"/>
      <c r="HQ96" s="354"/>
      <c r="HR96" s="354"/>
      <c r="HS96" s="354"/>
      <c r="HT96" s="354"/>
      <c r="HU96" s="354">
        <v>48</v>
      </c>
      <c r="HV96" s="354">
        <v>240</v>
      </c>
      <c r="HW96" s="354"/>
      <c r="HX96" s="354">
        <v>336</v>
      </c>
      <c r="HY96" s="354"/>
      <c r="HZ96" s="354"/>
      <c r="IA96" s="354">
        <v>240</v>
      </c>
      <c r="IB96" s="354"/>
      <c r="IC96" s="354"/>
      <c r="ID96" s="354">
        <v>48</v>
      </c>
      <c r="IE96" s="354"/>
      <c r="IF96" s="354">
        <v>96</v>
      </c>
      <c r="IG96" s="354">
        <v>168</v>
      </c>
      <c r="IH96" s="354"/>
      <c r="II96" s="354"/>
      <c r="IJ96" s="354"/>
      <c r="IK96" s="354"/>
      <c r="IL96" s="354">
        <v>864</v>
      </c>
      <c r="IM96" s="354">
        <v>480</v>
      </c>
      <c r="IN96" s="354"/>
      <c r="IO96" s="354"/>
      <c r="IP96" s="354">
        <v>272</v>
      </c>
      <c r="IQ96" s="354"/>
      <c r="IR96" s="50"/>
      <c r="IS96" s="47"/>
      <c r="IT96" s="47"/>
      <c r="IU96" s="47"/>
      <c r="IV96" s="47"/>
      <c r="IW96" s="47"/>
      <c r="IX96" s="47"/>
      <c r="IY96" s="47"/>
      <c r="IZ96" s="47"/>
      <c r="JA96" s="47"/>
      <c r="JB96" s="47"/>
      <c r="JC96" s="47"/>
      <c r="JD96" s="47"/>
      <c r="JE96" s="47"/>
      <c r="JF96" s="47"/>
      <c r="JG96" s="47"/>
      <c r="JH96" s="47"/>
      <c r="JI96" s="47"/>
      <c r="JJ96" s="47"/>
      <c r="JK96" s="47"/>
      <c r="JL96" s="354"/>
      <c r="JM96" s="354"/>
      <c r="JN96" s="354"/>
      <c r="JO96" s="354"/>
      <c r="JP96" s="354"/>
      <c r="JQ96" s="354">
        <v>96</v>
      </c>
      <c r="JR96" s="354"/>
      <c r="JS96" s="354"/>
      <c r="JT96" s="354">
        <v>96</v>
      </c>
      <c r="JU96" s="354">
        <v>144</v>
      </c>
      <c r="JV96" s="354">
        <v>144</v>
      </c>
      <c r="JW96" s="354"/>
      <c r="JX96" s="354">
        <v>96</v>
      </c>
      <c r="JY96" s="354"/>
      <c r="JZ96" s="354"/>
      <c r="KA96" s="354"/>
      <c r="KB96" s="354"/>
      <c r="KC96" s="354">
        <v>288</v>
      </c>
      <c r="KD96" s="354"/>
      <c r="KE96" s="354"/>
      <c r="KF96" s="354"/>
      <c r="KG96" s="354"/>
      <c r="KH96" s="354"/>
      <c r="KI96" s="354"/>
      <c r="KJ96" s="354"/>
      <c r="KK96" s="354"/>
      <c r="KL96" s="354"/>
      <c r="KM96" s="354"/>
      <c r="KN96" s="354"/>
      <c r="KO96" s="354"/>
      <c r="KP96" s="354"/>
      <c r="KQ96" s="354"/>
      <c r="KR96" s="354"/>
      <c r="KS96" s="354"/>
      <c r="KT96" s="354"/>
      <c r="KU96" s="354"/>
      <c r="KV96" s="660"/>
      <c r="KW96" s="47"/>
      <c r="KX96" s="47"/>
      <c r="KY96" s="47"/>
      <c r="KZ96" s="47"/>
      <c r="LA96" s="47"/>
      <c r="LB96" s="47">
        <v>24</v>
      </c>
      <c r="LC96" s="47"/>
      <c r="LD96" s="354">
        <v>8</v>
      </c>
      <c r="LE96" s="354">
        <v>192</v>
      </c>
      <c r="LF96" s="354"/>
      <c r="LG96" s="354"/>
      <c r="LH96" s="354"/>
      <c r="LI96" s="354"/>
      <c r="LJ96" s="354"/>
      <c r="LK96" s="354"/>
      <c r="LL96" s="354"/>
      <c r="LM96" s="354"/>
      <c r="LN96" s="354"/>
      <c r="LO96" s="354"/>
      <c r="LP96" s="354"/>
      <c r="LQ96" s="354"/>
      <c r="LR96" s="354"/>
      <c r="LS96" s="354">
        <v>240</v>
      </c>
      <c r="LT96" s="354"/>
      <c r="LU96" s="354"/>
      <c r="LV96" s="354"/>
      <c r="LW96" s="660"/>
      <c r="LX96" s="354">
        <v>100</v>
      </c>
      <c r="LY96" s="354"/>
      <c r="LZ96" s="354"/>
      <c r="MA96" s="354"/>
      <c r="MB96" s="354">
        <v>96</v>
      </c>
      <c r="MC96" s="354"/>
      <c r="MD96" s="354">
        <v>96</v>
      </c>
      <c r="ME96" s="354">
        <v>16</v>
      </c>
      <c r="MF96" s="354"/>
      <c r="MG96" s="354">
        <v>96</v>
      </c>
      <c r="MH96" s="354"/>
      <c r="MI96" s="354">
        <v>30</v>
      </c>
      <c r="MJ96" s="354"/>
      <c r="MK96" s="354">
        <v>48</v>
      </c>
      <c r="ML96" s="354">
        <v>144</v>
      </c>
      <c r="MM96" s="354"/>
      <c r="MN96" s="354"/>
      <c r="MO96" s="354"/>
      <c r="MP96" s="354"/>
      <c r="MQ96" s="354"/>
      <c r="MR96" s="354">
        <v>144</v>
      </c>
      <c r="MS96" s="660"/>
      <c r="MT96" s="364">
        <f t="shared" si="53"/>
        <v>11883</v>
      </c>
      <c r="MU96" s="365">
        <f t="shared" si="54"/>
        <v>2098</v>
      </c>
      <c r="MV96" s="366">
        <f t="shared" si="55"/>
        <v>13981</v>
      </c>
      <c r="MW96" s="365">
        <v>5366</v>
      </c>
      <c r="MX96" s="365"/>
      <c r="MY96" s="54"/>
      <c r="MZ96" s="709">
        <v>2.99</v>
      </c>
      <c r="NA96" s="709">
        <v>0.78</v>
      </c>
      <c r="NB96" s="709">
        <f t="shared" si="56"/>
        <v>10905.18</v>
      </c>
      <c r="NC96" s="711">
        <v>3.75</v>
      </c>
      <c r="ND96" s="711">
        <v>3.45</v>
      </c>
      <c r="NE96" s="738">
        <f t="shared" si="85"/>
        <v>0.339839265212399</v>
      </c>
      <c r="NF96" s="743"/>
      <c r="NG96" s="743">
        <v>10000</v>
      </c>
      <c r="NH96" s="711">
        <v>3.45</v>
      </c>
      <c r="NI96" s="740">
        <f t="shared" si="57"/>
        <v>23773.95</v>
      </c>
      <c r="NJ96" s="738">
        <f t="shared" si="86"/>
        <v>0.339839265212399</v>
      </c>
      <c r="NK96" s="818">
        <v>44470</v>
      </c>
      <c r="NL96" s="742">
        <v>44562</v>
      </c>
      <c r="NM96" s="739">
        <f ca="1" t="shared" si="58"/>
        <v>17.1666666666667</v>
      </c>
      <c r="NN96" s="739">
        <f ca="1" t="shared" si="59"/>
        <v>515</v>
      </c>
      <c r="NO96" s="743">
        <v>4480</v>
      </c>
      <c r="NP96" s="739">
        <f t="shared" si="60"/>
        <v>13981</v>
      </c>
      <c r="NQ96" s="761">
        <f t="shared" si="61"/>
        <v>2.45906252748219</v>
      </c>
      <c r="NR96" s="739">
        <f ca="1" t="shared" si="62"/>
        <v>1.74283072336116</v>
      </c>
      <c r="NS96" s="739">
        <f t="shared" si="63"/>
        <v>6891</v>
      </c>
      <c r="NT96" s="743"/>
      <c r="NU96" s="739">
        <f ca="1" t="shared" si="64"/>
        <v>814.427184466019</v>
      </c>
      <c r="NV96" s="769">
        <f ca="1" t="shared" si="65"/>
        <v>27.147572815534</v>
      </c>
      <c r="NW96" s="769">
        <f ca="1" t="shared" si="66"/>
        <v>253.834847292754</v>
      </c>
      <c r="NX96" s="743"/>
      <c r="NY96" s="743"/>
      <c r="NZ96" s="743"/>
      <c r="OA96" s="743"/>
      <c r="OB96" s="743"/>
      <c r="OC96" s="743"/>
      <c r="OD96" s="743"/>
      <c r="OE96" s="743">
        <f t="shared" si="67"/>
        <v>483</v>
      </c>
      <c r="OF96" s="743">
        <f t="shared" si="68"/>
        <v>480</v>
      </c>
      <c r="OG96" s="743">
        <f t="shared" si="69"/>
        <v>708</v>
      </c>
      <c r="OH96" s="743">
        <f t="shared" si="70"/>
        <v>3312</v>
      </c>
      <c r="OI96" s="743">
        <f t="shared" si="71"/>
        <v>288</v>
      </c>
      <c r="OJ96" s="739">
        <f t="shared" si="72"/>
        <v>2076</v>
      </c>
      <c r="OK96" s="739">
        <f t="shared" si="73"/>
        <v>480</v>
      </c>
      <c r="OL96" s="739">
        <f t="shared" si="74"/>
        <v>912</v>
      </c>
      <c r="OM96" s="739">
        <f t="shared" si="75"/>
        <v>448</v>
      </c>
      <c r="ON96" s="739">
        <f t="shared" si="76"/>
        <v>1220</v>
      </c>
      <c r="OO96" s="739">
        <f t="shared" si="77"/>
        <v>846</v>
      </c>
      <c r="OP96" s="739"/>
      <c r="OQ96" s="739">
        <f t="shared" si="78"/>
        <v>1640</v>
      </c>
      <c r="OR96" s="739">
        <f t="shared" si="79"/>
        <v>12893</v>
      </c>
      <c r="OS96" s="739">
        <f t="shared" si="80"/>
        <v>0</v>
      </c>
      <c r="OT96" s="739">
        <f t="shared" si="81"/>
        <v>-1088</v>
      </c>
      <c r="OU96" s="743"/>
      <c r="OV96" s="743"/>
      <c r="OW96" s="743"/>
      <c r="OX96" s="743"/>
      <c r="OY96" s="743"/>
      <c r="OZ96" s="743"/>
      <c r="PA96" s="743"/>
      <c r="PB96" s="743"/>
      <c r="PC96" s="743"/>
      <c r="PD96" s="743"/>
      <c r="PE96" s="743"/>
      <c r="PF96" s="743"/>
      <c r="PG96" s="743"/>
      <c r="PI96" s="325">
        <v>0</v>
      </c>
      <c r="PJ96" s="325">
        <v>0</v>
      </c>
      <c r="PK96" s="325">
        <v>0</v>
      </c>
      <c r="PL96" s="325">
        <v>0</v>
      </c>
      <c r="PM96" s="325">
        <v>0</v>
      </c>
      <c r="PN96" s="325">
        <v>0</v>
      </c>
      <c r="PO96" s="325">
        <v>192</v>
      </c>
      <c r="PP96" s="325">
        <v>288</v>
      </c>
      <c r="PQ96" s="325">
        <v>288</v>
      </c>
      <c r="PR96" s="325">
        <v>720</v>
      </c>
      <c r="PS96" s="325">
        <v>1536</v>
      </c>
      <c r="PT96" s="325">
        <v>2112</v>
      </c>
      <c r="PU96" s="325">
        <v>38</v>
      </c>
      <c r="PV96" s="325">
        <v>5174</v>
      </c>
      <c r="PW96" s="325">
        <v>-192</v>
      </c>
    </row>
    <row r="97" s="325" customFormat="1" customHeight="1" spans="1:439">
      <c r="A97" s="122" t="s">
        <v>1610</v>
      </c>
      <c r="B97" s="343" t="s">
        <v>1682</v>
      </c>
      <c r="C97" s="122" t="s">
        <v>1612</v>
      </c>
      <c r="D97" s="122" t="s">
        <v>2419</v>
      </c>
      <c r="E97" s="789" t="s">
        <v>1657</v>
      </c>
      <c r="F97" s="790" t="s">
        <v>181</v>
      </c>
      <c r="G97" s="112" t="s">
        <v>3800</v>
      </c>
      <c r="H97" s="113" t="s">
        <v>182</v>
      </c>
      <c r="I97" s="99">
        <f t="shared" si="87"/>
        <v>2520</v>
      </c>
      <c r="J97" s="100">
        <v>4049</v>
      </c>
      <c r="K97" s="454">
        <v>-399</v>
      </c>
      <c r="L97" s="150">
        <f t="shared" si="48"/>
        <v>6569</v>
      </c>
      <c r="M97" s="151">
        <f t="shared" si="49"/>
        <v>6569</v>
      </c>
      <c r="N97" s="811"/>
      <c r="O97" s="35">
        <v>4613</v>
      </c>
      <c r="P97" s="157"/>
      <c r="Q97" s="154">
        <f t="shared" si="50"/>
        <v>0</v>
      </c>
      <c r="R97" s="114">
        <f t="shared" si="51"/>
        <v>15960</v>
      </c>
      <c r="S97" s="814"/>
      <c r="T97" s="490"/>
      <c r="U97" s="490"/>
      <c r="V97" s="490"/>
      <c r="W97" s="490"/>
      <c r="X97" s="489"/>
      <c r="Y97" s="505"/>
      <c r="Z97" s="505"/>
      <c r="AA97" s="505"/>
      <c r="AB97" s="505"/>
      <c r="AC97" s="99"/>
      <c r="AD97" s="505"/>
      <c r="AE97" s="505">
        <v>5000</v>
      </c>
      <c r="AF97" s="490"/>
      <c r="AG97" s="490"/>
      <c r="AH97" s="490"/>
      <c r="AI97" s="490"/>
      <c r="AJ97" s="490">
        <v>960</v>
      </c>
      <c r="AK97" s="490"/>
      <c r="AL97" s="490"/>
      <c r="AM97" s="490"/>
      <c r="AN97" s="490">
        <v>10000</v>
      </c>
      <c r="AO97" s="490"/>
      <c r="AP97" s="490"/>
      <c r="AQ97" s="490"/>
      <c r="AR97" s="490"/>
      <c r="AS97" s="490"/>
      <c r="AT97" s="490"/>
      <c r="AU97" s="490"/>
      <c r="AV97" s="490"/>
      <c r="AW97" s="490"/>
      <c r="AX97" s="490"/>
      <c r="AY97" s="100"/>
      <c r="AZ97" s="48">
        <v>5</v>
      </c>
      <c r="BA97" s="48"/>
      <c r="BB97" s="48">
        <v>1</v>
      </c>
      <c r="BC97" s="48"/>
      <c r="BD97" s="47"/>
      <c r="BE97" s="47"/>
      <c r="BF97" s="47"/>
      <c r="BG97" s="47"/>
      <c r="BH97" s="47"/>
      <c r="BI97" s="47"/>
      <c r="BJ97" s="47"/>
      <c r="BK97" s="47"/>
      <c r="BL97" s="47">
        <v>32</v>
      </c>
      <c r="BM97" s="47"/>
      <c r="BN97" s="47"/>
      <c r="BO97" s="47"/>
      <c r="BP97" s="47"/>
      <c r="BQ97" s="47"/>
      <c r="BR97" s="47"/>
      <c r="BS97" s="354"/>
      <c r="BT97" s="354"/>
      <c r="BU97" s="354"/>
      <c r="BV97" s="354"/>
      <c r="BW97" s="354"/>
      <c r="BX97" s="354"/>
      <c r="BY97" s="354"/>
      <c r="BZ97" s="354"/>
      <c r="CA97" s="354"/>
      <c r="CB97" s="354"/>
      <c r="CC97" s="354"/>
      <c r="CD97" s="354"/>
      <c r="CE97" s="354"/>
      <c r="CF97" s="354"/>
      <c r="CG97" s="354"/>
      <c r="CH97" s="354"/>
      <c r="CI97" s="354"/>
      <c r="CJ97" s="354">
        <v>12</v>
      </c>
      <c r="CK97" s="354"/>
      <c r="CL97" s="354"/>
      <c r="CM97" s="354"/>
      <c r="CN97" s="354"/>
      <c r="CO97" s="354"/>
      <c r="CP97" s="358"/>
      <c r="CQ97" s="48"/>
      <c r="CR97" s="354"/>
      <c r="CS97" s="354"/>
      <c r="CT97" s="355">
        <v>-102</v>
      </c>
      <c r="CU97" s="354"/>
      <c r="CV97" s="354"/>
      <c r="CW97" s="354"/>
      <c r="CX97" s="354">
        <v>12</v>
      </c>
      <c r="CY97" s="354"/>
      <c r="CZ97" s="354"/>
      <c r="DA97" s="356">
        <v>-20</v>
      </c>
      <c r="DB97" s="356"/>
      <c r="DC97" s="356"/>
      <c r="DD97" s="356"/>
      <c r="DE97" s="356"/>
      <c r="DF97" s="354">
        <v>4</v>
      </c>
      <c r="DG97" s="354"/>
      <c r="DH97" s="354"/>
      <c r="DI97" s="354">
        <v>1</v>
      </c>
      <c r="DJ97" s="354"/>
      <c r="DK97" s="354">
        <v>1</v>
      </c>
      <c r="DL97" s="354"/>
      <c r="DM97" s="354"/>
      <c r="DN97" s="354"/>
      <c r="DO97" s="354"/>
      <c r="DP97" s="354"/>
      <c r="DQ97" s="354">
        <v>6</v>
      </c>
      <c r="DR97" s="354"/>
      <c r="DS97" s="354"/>
      <c r="DT97" s="354"/>
      <c r="DU97" s="354">
        <v>6</v>
      </c>
      <c r="DV97" s="354"/>
      <c r="DW97" s="354"/>
      <c r="DX97" s="354"/>
      <c r="DY97" s="354"/>
      <c r="DZ97" s="357"/>
      <c r="EA97" s="356"/>
      <c r="EB97" s="356"/>
      <c r="EC97" s="356"/>
      <c r="ED97" s="356"/>
      <c r="EE97" s="358"/>
      <c r="EF97" s="48">
        <v>96</v>
      </c>
      <c r="EG97" s="46"/>
      <c r="EH97" s="46"/>
      <c r="EI97" s="47"/>
      <c r="EJ97" s="47"/>
      <c r="EK97" s="47">
        <v>3</v>
      </c>
      <c r="EL97" s="47">
        <v>288</v>
      </c>
      <c r="EM97" s="47"/>
      <c r="EN97" s="47"/>
      <c r="EO97" s="47">
        <v>480</v>
      </c>
      <c r="EP97" s="47">
        <v>96</v>
      </c>
      <c r="EQ97" s="47"/>
      <c r="ER97" s="47"/>
      <c r="ES97" s="47"/>
      <c r="ET97" s="48"/>
      <c r="EU97" s="47"/>
      <c r="EV97" s="47"/>
      <c r="EW97" s="47">
        <v>120</v>
      </c>
      <c r="EX97" s="47"/>
      <c r="EY97" s="47"/>
      <c r="EZ97" s="47"/>
      <c r="FA97" s="47"/>
      <c r="FB97" s="47"/>
      <c r="FC97" s="47"/>
      <c r="FD97" s="47"/>
      <c r="FE97" s="47">
        <v>360</v>
      </c>
      <c r="FF97" s="47"/>
      <c r="FG97" s="47"/>
      <c r="FH97" s="47">
        <v>264</v>
      </c>
      <c r="FI97" s="47"/>
      <c r="FJ97" s="47">
        <v>72</v>
      </c>
      <c r="FK97" s="47">
        <v>2112</v>
      </c>
      <c r="FL97" s="47">
        <v>480</v>
      </c>
      <c r="FM97" s="47">
        <v>384</v>
      </c>
      <c r="FN97" s="47">
        <v>192</v>
      </c>
      <c r="FO97" s="47"/>
      <c r="FP97" s="47"/>
      <c r="FQ97" s="354"/>
      <c r="FR97" s="354"/>
      <c r="FS97" s="354"/>
      <c r="FT97" s="354"/>
      <c r="FU97" s="354">
        <v>192</v>
      </c>
      <c r="FV97" s="354">
        <v>96</v>
      </c>
      <c r="FW97" s="354"/>
      <c r="FX97" s="354"/>
      <c r="FY97" s="354"/>
      <c r="FZ97" s="354"/>
      <c r="GA97" s="354">
        <v>864</v>
      </c>
      <c r="GB97" s="354"/>
      <c r="GC97" s="354"/>
      <c r="GD97" s="354"/>
      <c r="GE97" s="354">
        <v>192</v>
      </c>
      <c r="GF97" s="354"/>
      <c r="GG97" s="354">
        <v>756</v>
      </c>
      <c r="GH97" s="354"/>
      <c r="GI97" s="354"/>
      <c r="GJ97" s="354">
        <v>192</v>
      </c>
      <c r="GK97" s="354"/>
      <c r="GL97" s="354">
        <v>480</v>
      </c>
      <c r="GM97" s="354"/>
      <c r="GN97" s="354"/>
      <c r="GO97" s="354">
        <v>24</v>
      </c>
      <c r="GP97" s="354"/>
      <c r="GQ97" s="354"/>
      <c r="GR97" s="354">
        <v>48</v>
      </c>
      <c r="GS97" s="354"/>
      <c r="GT97" s="354">
        <v>96</v>
      </c>
      <c r="GU97" s="354"/>
      <c r="GV97" s="354"/>
      <c r="GW97" s="354"/>
      <c r="GX97" s="354"/>
      <c r="GY97" s="354"/>
      <c r="GZ97" s="354">
        <v>64</v>
      </c>
      <c r="HA97" s="354"/>
      <c r="HB97" s="354">
        <v>80</v>
      </c>
      <c r="HC97" s="354"/>
      <c r="HD97" s="354"/>
      <c r="HE97" s="354">
        <v>200</v>
      </c>
      <c r="HF97" s="354"/>
      <c r="HG97" s="354"/>
      <c r="HH97" s="354"/>
      <c r="HI97" s="354">
        <v>96</v>
      </c>
      <c r="HJ97" s="354"/>
      <c r="HK97" s="354">
        <v>32</v>
      </c>
      <c r="HL97" s="354">
        <v>144</v>
      </c>
      <c r="HM97" s="354">
        <v>432</v>
      </c>
      <c r="HN97" s="354">
        <v>300</v>
      </c>
      <c r="HO97" s="354"/>
      <c r="HP97" s="354"/>
      <c r="HQ97" s="354"/>
      <c r="HR97" s="354"/>
      <c r="HS97" s="354"/>
      <c r="HT97" s="354"/>
      <c r="HU97" s="354">
        <v>48</v>
      </c>
      <c r="HV97" s="354">
        <v>240</v>
      </c>
      <c r="HW97" s="354"/>
      <c r="HX97" s="354">
        <v>336</v>
      </c>
      <c r="HY97" s="354"/>
      <c r="HZ97" s="354"/>
      <c r="IA97" s="354">
        <v>240</v>
      </c>
      <c r="IB97" s="354"/>
      <c r="IC97" s="354"/>
      <c r="ID97" s="354">
        <v>48</v>
      </c>
      <c r="IE97" s="354"/>
      <c r="IF97" s="354">
        <v>96</v>
      </c>
      <c r="IG97" s="354">
        <v>168</v>
      </c>
      <c r="IH97" s="354"/>
      <c r="II97" s="354"/>
      <c r="IJ97" s="354"/>
      <c r="IK97" s="354"/>
      <c r="IL97" s="354">
        <v>1056</v>
      </c>
      <c r="IM97" s="354">
        <v>480</v>
      </c>
      <c r="IN97" s="354"/>
      <c r="IO97" s="354"/>
      <c r="IP97" s="354">
        <v>224</v>
      </c>
      <c r="IQ97" s="354"/>
      <c r="IR97" s="50"/>
      <c r="IS97" s="47"/>
      <c r="IT97" s="47"/>
      <c r="IU97" s="47"/>
      <c r="IV97" s="47"/>
      <c r="IW97" s="47"/>
      <c r="IX97" s="47"/>
      <c r="IY97" s="47"/>
      <c r="IZ97" s="47"/>
      <c r="JA97" s="47"/>
      <c r="JB97" s="47"/>
      <c r="JC97" s="47"/>
      <c r="JD97" s="47"/>
      <c r="JE97" s="47"/>
      <c r="JF97" s="47"/>
      <c r="JG97" s="47"/>
      <c r="JH97" s="47"/>
      <c r="JI97" s="47"/>
      <c r="JJ97" s="47"/>
      <c r="JK97" s="47"/>
      <c r="JL97" s="354"/>
      <c r="JM97" s="354"/>
      <c r="JN97" s="354"/>
      <c r="JO97" s="354"/>
      <c r="JP97" s="354"/>
      <c r="JQ97" s="354">
        <v>96</v>
      </c>
      <c r="JR97" s="354"/>
      <c r="JS97" s="354"/>
      <c r="JT97" s="354">
        <v>96</v>
      </c>
      <c r="JU97" s="354">
        <v>144</v>
      </c>
      <c r="JV97" s="354">
        <v>144</v>
      </c>
      <c r="JW97" s="354"/>
      <c r="JX97" s="354">
        <v>96</v>
      </c>
      <c r="JY97" s="354"/>
      <c r="JZ97" s="354"/>
      <c r="KA97" s="354"/>
      <c r="KB97" s="354"/>
      <c r="KC97" s="354">
        <v>192</v>
      </c>
      <c r="KD97" s="354"/>
      <c r="KE97" s="354"/>
      <c r="KF97" s="354"/>
      <c r="KG97" s="354"/>
      <c r="KH97" s="354"/>
      <c r="KI97" s="354">
        <v>96</v>
      </c>
      <c r="KJ97" s="354"/>
      <c r="KK97" s="354"/>
      <c r="KL97" s="354"/>
      <c r="KM97" s="354"/>
      <c r="KN97" s="354"/>
      <c r="KO97" s="354"/>
      <c r="KP97" s="354"/>
      <c r="KQ97" s="354"/>
      <c r="KR97" s="354"/>
      <c r="KS97" s="354"/>
      <c r="KT97" s="354"/>
      <c r="KU97" s="354"/>
      <c r="KV97" s="660"/>
      <c r="KW97" s="47"/>
      <c r="KX97" s="47"/>
      <c r="KY97" s="47"/>
      <c r="KZ97" s="47"/>
      <c r="LA97" s="47"/>
      <c r="LB97" s="47"/>
      <c r="LC97" s="47"/>
      <c r="LD97" s="354">
        <v>8</v>
      </c>
      <c r="LE97" s="354">
        <v>192</v>
      </c>
      <c r="LF97" s="354"/>
      <c r="LG97" s="354"/>
      <c r="LH97" s="354"/>
      <c r="LI97" s="354"/>
      <c r="LJ97" s="354"/>
      <c r="LK97" s="354"/>
      <c r="LL97" s="354"/>
      <c r="LM97" s="354"/>
      <c r="LN97" s="354"/>
      <c r="LO97" s="354"/>
      <c r="LP97" s="354"/>
      <c r="LQ97" s="354"/>
      <c r="LR97" s="354"/>
      <c r="LS97" s="354"/>
      <c r="LT97" s="354"/>
      <c r="LU97" s="354"/>
      <c r="LV97" s="354">
        <v>96</v>
      </c>
      <c r="LW97" s="660"/>
      <c r="LX97" s="354">
        <v>100</v>
      </c>
      <c r="LY97" s="354"/>
      <c r="LZ97" s="354"/>
      <c r="MA97" s="354"/>
      <c r="MB97" s="354">
        <v>96</v>
      </c>
      <c r="MC97" s="354"/>
      <c r="MD97" s="354">
        <v>96</v>
      </c>
      <c r="ME97" s="354">
        <v>16</v>
      </c>
      <c r="MF97" s="354"/>
      <c r="MG97" s="354">
        <v>96</v>
      </c>
      <c r="MH97" s="354"/>
      <c r="MI97" s="354">
        <v>23</v>
      </c>
      <c r="MJ97" s="354"/>
      <c r="MK97" s="354">
        <v>48</v>
      </c>
      <c r="ML97" s="354">
        <v>96</v>
      </c>
      <c r="MM97" s="354"/>
      <c r="MN97" s="354"/>
      <c r="MO97" s="354"/>
      <c r="MP97" s="354"/>
      <c r="MQ97" s="354"/>
      <c r="MR97" s="354">
        <v>144</v>
      </c>
      <c r="MS97" s="660"/>
      <c r="MT97" s="364">
        <f t="shared" si="53"/>
        <v>12171</v>
      </c>
      <c r="MU97" s="365">
        <f t="shared" si="54"/>
        <v>1875</v>
      </c>
      <c r="MV97" s="366">
        <f t="shared" si="55"/>
        <v>14046</v>
      </c>
      <c r="MW97" s="365">
        <v>5178</v>
      </c>
      <c r="MX97" s="365"/>
      <c r="MY97" s="54"/>
      <c r="MZ97" s="708">
        <v>2.99</v>
      </c>
      <c r="NA97" s="708">
        <v>0.78</v>
      </c>
      <c r="NB97" s="709">
        <f t="shared" si="56"/>
        <v>10955.88</v>
      </c>
      <c r="NC97" s="710">
        <v>3.75</v>
      </c>
      <c r="ND97" s="710">
        <v>3.45</v>
      </c>
      <c r="NE97" s="738">
        <f t="shared" si="85"/>
        <v>0.339839265212399</v>
      </c>
      <c r="NF97" s="739"/>
      <c r="NG97" s="739">
        <v>10000</v>
      </c>
      <c r="NH97" s="710">
        <v>3.45</v>
      </c>
      <c r="NI97" s="740">
        <f t="shared" si="57"/>
        <v>22663.05</v>
      </c>
      <c r="NJ97" s="738">
        <f t="shared" si="86"/>
        <v>0.339839265212399</v>
      </c>
      <c r="NK97" s="741">
        <v>44470</v>
      </c>
      <c r="NL97" s="742">
        <v>44562</v>
      </c>
      <c r="NM97" s="739">
        <f ca="1" t="shared" si="58"/>
        <v>17.1666666666667</v>
      </c>
      <c r="NN97" s="739">
        <f ca="1" t="shared" si="59"/>
        <v>515</v>
      </c>
      <c r="NO97" s="739">
        <v>4613</v>
      </c>
      <c r="NP97" s="739">
        <f t="shared" si="60"/>
        <v>14046</v>
      </c>
      <c r="NQ97" s="761">
        <f t="shared" si="61"/>
        <v>2.51225183330352</v>
      </c>
      <c r="NR97" s="739">
        <f ca="1" t="shared" si="62"/>
        <v>1.78052799836075</v>
      </c>
      <c r="NS97" s="739">
        <f t="shared" si="63"/>
        <v>6569</v>
      </c>
      <c r="NT97" s="739"/>
      <c r="NU97" s="739">
        <f ca="1" t="shared" si="64"/>
        <v>818.21359223301</v>
      </c>
      <c r="NV97" s="769">
        <f ca="1" t="shared" si="65"/>
        <v>27.273786407767</v>
      </c>
      <c r="NW97" s="769">
        <f ca="1" t="shared" si="66"/>
        <v>240.85397978072</v>
      </c>
      <c r="NX97" s="739"/>
      <c r="NY97" s="739"/>
      <c r="NZ97" s="739"/>
      <c r="OA97" s="739"/>
      <c r="OB97" s="739"/>
      <c r="OC97" s="739"/>
      <c r="OD97" s="739"/>
      <c r="OE97" s="743">
        <f t="shared" si="67"/>
        <v>483</v>
      </c>
      <c r="OF97" s="743">
        <f t="shared" si="68"/>
        <v>480</v>
      </c>
      <c r="OG97" s="743">
        <f t="shared" si="69"/>
        <v>780</v>
      </c>
      <c r="OH97" s="743">
        <f t="shared" si="70"/>
        <v>3312</v>
      </c>
      <c r="OI97" s="743">
        <f t="shared" si="71"/>
        <v>288</v>
      </c>
      <c r="OJ97" s="739">
        <f t="shared" si="72"/>
        <v>2028</v>
      </c>
      <c r="OK97" s="739">
        <f t="shared" si="73"/>
        <v>480</v>
      </c>
      <c r="OL97" s="739">
        <f t="shared" si="74"/>
        <v>912</v>
      </c>
      <c r="OM97" s="739">
        <f t="shared" si="75"/>
        <v>448</v>
      </c>
      <c r="ON97" s="739">
        <f t="shared" si="76"/>
        <v>1220</v>
      </c>
      <c r="OO97" s="739">
        <f t="shared" si="77"/>
        <v>695</v>
      </c>
      <c r="OP97" s="739"/>
      <c r="OQ97" s="739">
        <f t="shared" si="78"/>
        <v>1832</v>
      </c>
      <c r="OR97" s="739">
        <f t="shared" si="79"/>
        <v>12958</v>
      </c>
      <c r="OS97" s="739">
        <f t="shared" si="80"/>
        <v>0</v>
      </c>
      <c r="OT97" s="739">
        <f t="shared" si="81"/>
        <v>-1088</v>
      </c>
      <c r="OU97" s="739"/>
      <c r="OV97" s="739"/>
      <c r="OW97" s="739"/>
      <c r="OX97" s="739"/>
      <c r="OY97" s="739"/>
      <c r="OZ97" s="739"/>
      <c r="PA97" s="739"/>
      <c r="PB97" s="739"/>
      <c r="PC97" s="739"/>
      <c r="PD97" s="739"/>
      <c r="PE97" s="739"/>
      <c r="PF97" s="739"/>
      <c r="PG97" s="739"/>
      <c r="PI97" s="325">
        <v>0</v>
      </c>
      <c r="PJ97" s="325">
        <v>0</v>
      </c>
      <c r="PK97" s="325">
        <v>0</v>
      </c>
      <c r="PL97" s="325">
        <v>0</v>
      </c>
      <c r="PM97" s="325">
        <v>0</v>
      </c>
      <c r="PN97" s="325">
        <v>0</v>
      </c>
      <c r="PO97" s="325">
        <v>192</v>
      </c>
      <c r="PP97" s="325">
        <v>288</v>
      </c>
      <c r="PQ97" s="325">
        <v>192</v>
      </c>
      <c r="PR97" s="325">
        <v>720</v>
      </c>
      <c r="PS97" s="325">
        <v>1536</v>
      </c>
      <c r="PT97" s="325">
        <v>1920</v>
      </c>
      <c r="PU97" s="325">
        <v>42</v>
      </c>
      <c r="PV97" s="325">
        <v>4890</v>
      </c>
      <c r="PW97" s="325">
        <v>-288</v>
      </c>
    </row>
    <row r="98" s="28" customFormat="1" customHeight="1" spans="1:439">
      <c r="A98" s="95" t="s">
        <v>1610</v>
      </c>
      <c r="B98" s="343">
        <v>2020</v>
      </c>
      <c r="C98" s="95" t="s">
        <v>1612</v>
      </c>
      <c r="D98" s="95" t="s">
        <v>2419</v>
      </c>
      <c r="E98" s="789" t="s">
        <v>1657</v>
      </c>
      <c r="F98" s="790" t="s">
        <v>183</v>
      </c>
      <c r="G98" s="112" t="s">
        <v>184</v>
      </c>
      <c r="H98" s="113" t="s">
        <v>185</v>
      </c>
      <c r="I98" s="99">
        <f t="shared" si="87"/>
        <v>-3398</v>
      </c>
      <c r="J98" s="100">
        <v>7636</v>
      </c>
      <c r="K98" s="454">
        <v>96</v>
      </c>
      <c r="L98" s="150">
        <f t="shared" si="48"/>
        <v>4238</v>
      </c>
      <c r="M98" s="151">
        <f t="shared" si="49"/>
        <v>4238</v>
      </c>
      <c r="N98" s="812" t="s">
        <v>3801</v>
      </c>
      <c r="O98" s="37">
        <v>7772</v>
      </c>
      <c r="P98" s="36"/>
      <c r="Q98" s="33">
        <f t="shared" si="50"/>
        <v>0</v>
      </c>
      <c r="R98" s="34">
        <f t="shared" si="51"/>
        <v>49408</v>
      </c>
      <c r="S98" s="346"/>
      <c r="T98" s="346"/>
      <c r="U98" s="346"/>
      <c r="V98" s="346"/>
      <c r="W98" s="346"/>
      <c r="X98" s="347"/>
      <c r="Y98" s="348"/>
      <c r="Z98" s="348"/>
      <c r="AA98" s="348"/>
      <c r="AB98" s="348">
        <v>10000</v>
      </c>
      <c r="AC98" s="506"/>
      <c r="AD98" s="348"/>
      <c r="AE98" s="348"/>
      <c r="AF98" s="346"/>
      <c r="AG98" s="346">
        <v>20000</v>
      </c>
      <c r="AH98" s="346"/>
      <c r="AI98" s="346"/>
      <c r="AJ98" s="346"/>
      <c r="AK98" s="346"/>
      <c r="AL98" s="346"/>
      <c r="AM98" s="346"/>
      <c r="AN98" s="346"/>
      <c r="AO98" s="346">
        <v>9408</v>
      </c>
      <c r="AP98" s="346"/>
      <c r="AQ98" s="346"/>
      <c r="AR98" s="346"/>
      <c r="AS98" s="346"/>
      <c r="AT98" s="346"/>
      <c r="AU98" s="346">
        <v>10000</v>
      </c>
      <c r="AV98" s="346"/>
      <c r="AW98" s="346"/>
      <c r="AX98" s="346"/>
      <c r="AY98" s="349"/>
      <c r="AZ98" s="48">
        <v>5</v>
      </c>
      <c r="BA98" s="48"/>
      <c r="BB98" s="48">
        <v>1</v>
      </c>
      <c r="BC98" s="48"/>
      <c r="BD98" s="47">
        <v>1</v>
      </c>
      <c r="BE98" s="47">
        <v>1</v>
      </c>
      <c r="BF98" s="47">
        <v>1</v>
      </c>
      <c r="BG98" s="47"/>
      <c r="BH98" s="47"/>
      <c r="BI98" s="47"/>
      <c r="BJ98" s="47"/>
      <c r="BK98" s="47"/>
      <c r="BL98" s="47">
        <v>32</v>
      </c>
      <c r="BM98" s="47"/>
      <c r="BN98" s="47"/>
      <c r="BO98" s="47"/>
      <c r="BP98" s="47"/>
      <c r="BQ98" s="47"/>
      <c r="BR98" s="47"/>
      <c r="BS98" s="354"/>
      <c r="BT98" s="354"/>
      <c r="BU98" s="354"/>
      <c r="BV98" s="354"/>
      <c r="BW98" s="354"/>
      <c r="BX98" s="354"/>
      <c r="BY98" s="354"/>
      <c r="BZ98" s="354"/>
      <c r="CA98" s="354"/>
      <c r="CB98" s="354"/>
      <c r="CC98" s="354"/>
      <c r="CD98" s="354"/>
      <c r="CE98" s="354"/>
      <c r="CF98" s="354"/>
      <c r="CG98" s="354"/>
      <c r="CH98" s="354"/>
      <c r="CI98" s="354"/>
      <c r="CJ98" s="354">
        <v>12</v>
      </c>
      <c r="CK98" s="354"/>
      <c r="CL98" s="354"/>
      <c r="CM98" s="354"/>
      <c r="CN98" s="354"/>
      <c r="CO98" s="354"/>
      <c r="CP98" s="358"/>
      <c r="CQ98" s="48"/>
      <c r="CR98" s="354"/>
      <c r="CS98" s="354"/>
      <c r="CT98" s="355">
        <v>-70</v>
      </c>
      <c r="CU98" s="354"/>
      <c r="CV98" s="354"/>
      <c r="CW98" s="354"/>
      <c r="CX98" s="354">
        <v>12</v>
      </c>
      <c r="CY98" s="354"/>
      <c r="CZ98" s="354"/>
      <c r="DA98" s="356">
        <v>-18</v>
      </c>
      <c r="DB98" s="356"/>
      <c r="DC98" s="356"/>
      <c r="DD98" s="356"/>
      <c r="DE98" s="356"/>
      <c r="DF98" s="354">
        <v>4</v>
      </c>
      <c r="DG98" s="354">
        <v>3</v>
      </c>
      <c r="DH98" s="354"/>
      <c r="DI98" s="354">
        <v>1</v>
      </c>
      <c r="DJ98" s="354"/>
      <c r="DK98" s="354">
        <v>1</v>
      </c>
      <c r="DL98" s="354"/>
      <c r="DM98" s="354"/>
      <c r="DN98" s="354"/>
      <c r="DO98" s="354"/>
      <c r="DP98" s="354"/>
      <c r="DQ98" s="354">
        <v>6</v>
      </c>
      <c r="DR98" s="354"/>
      <c r="DS98" s="354"/>
      <c r="DT98" s="354"/>
      <c r="DU98" s="354">
        <v>6</v>
      </c>
      <c r="DV98" s="354"/>
      <c r="DW98" s="354"/>
      <c r="DX98" s="354"/>
      <c r="DY98" s="354"/>
      <c r="DZ98" s="357"/>
      <c r="EA98" s="356"/>
      <c r="EB98" s="356"/>
      <c r="EC98" s="356"/>
      <c r="ED98" s="356"/>
      <c r="EE98" s="358"/>
      <c r="EF98" s="48">
        <v>96</v>
      </c>
      <c r="EG98" s="46">
        <v>1440</v>
      </c>
      <c r="EH98" s="46">
        <v>1056</v>
      </c>
      <c r="EI98" s="47"/>
      <c r="EJ98" s="47">
        <v>192</v>
      </c>
      <c r="EK98" s="47">
        <v>144</v>
      </c>
      <c r="EL98" s="47">
        <v>288</v>
      </c>
      <c r="EM98" s="47"/>
      <c r="EN98" s="47"/>
      <c r="EO98" s="47">
        <v>480</v>
      </c>
      <c r="EP98" s="47">
        <v>96</v>
      </c>
      <c r="EQ98" s="47"/>
      <c r="ER98" s="47">
        <v>672</v>
      </c>
      <c r="ES98" s="47">
        <v>576</v>
      </c>
      <c r="ET98" s="48"/>
      <c r="EU98" s="47"/>
      <c r="EV98" s="47">
        <v>960</v>
      </c>
      <c r="EW98" s="47">
        <v>120</v>
      </c>
      <c r="EX98" s="47"/>
      <c r="EY98" s="47"/>
      <c r="EZ98" s="47">
        <v>96</v>
      </c>
      <c r="FA98" s="47"/>
      <c r="FB98" s="47"/>
      <c r="FC98" s="47">
        <v>1056</v>
      </c>
      <c r="FD98" s="47">
        <v>2016</v>
      </c>
      <c r="FE98" s="47">
        <v>264</v>
      </c>
      <c r="FF98" s="47">
        <v>192</v>
      </c>
      <c r="FG98" s="47"/>
      <c r="FH98" s="47">
        <v>264</v>
      </c>
      <c r="FI98" s="47"/>
      <c r="FJ98" s="47">
        <v>72</v>
      </c>
      <c r="FK98" s="47">
        <v>2112</v>
      </c>
      <c r="FL98" s="47">
        <v>480</v>
      </c>
      <c r="FM98" s="47">
        <v>288</v>
      </c>
      <c r="FN98" s="47">
        <v>192</v>
      </c>
      <c r="FO98" s="47"/>
      <c r="FP98" s="47"/>
      <c r="FQ98" s="354"/>
      <c r="FR98" s="354"/>
      <c r="FS98" s="354"/>
      <c r="FT98" s="354">
        <v>2496</v>
      </c>
      <c r="FU98" s="354">
        <v>192</v>
      </c>
      <c r="FV98" s="354"/>
      <c r="FW98" s="354">
        <v>3072</v>
      </c>
      <c r="FX98" s="354"/>
      <c r="FY98" s="354">
        <v>1920</v>
      </c>
      <c r="FZ98" s="354">
        <v>720</v>
      </c>
      <c r="GA98" s="354">
        <v>576</v>
      </c>
      <c r="GB98" s="354">
        <v>288</v>
      </c>
      <c r="GC98" s="354"/>
      <c r="GD98" s="354"/>
      <c r="GE98" s="354">
        <v>192</v>
      </c>
      <c r="GF98" s="354"/>
      <c r="GG98" s="354">
        <v>756</v>
      </c>
      <c r="GH98" s="354"/>
      <c r="GI98" s="354">
        <v>480</v>
      </c>
      <c r="GJ98" s="354">
        <v>144</v>
      </c>
      <c r="GK98" s="354">
        <v>1824</v>
      </c>
      <c r="GL98" s="354">
        <v>576</v>
      </c>
      <c r="GM98" s="354">
        <v>2208</v>
      </c>
      <c r="GN98" s="354">
        <v>1200</v>
      </c>
      <c r="GO98" s="354">
        <v>24</v>
      </c>
      <c r="GP98" s="354"/>
      <c r="GQ98" s="354"/>
      <c r="GR98" s="354">
        <v>144</v>
      </c>
      <c r="GS98" s="354"/>
      <c r="GT98" s="354">
        <v>192</v>
      </c>
      <c r="GU98" s="354"/>
      <c r="GV98" s="354">
        <v>3552</v>
      </c>
      <c r="GW98" s="354"/>
      <c r="GX98" s="354"/>
      <c r="GY98" s="354">
        <v>720</v>
      </c>
      <c r="GZ98" s="354">
        <v>16</v>
      </c>
      <c r="HA98" s="354"/>
      <c r="HB98" s="354">
        <v>80</v>
      </c>
      <c r="HC98" s="354"/>
      <c r="HD98" s="354"/>
      <c r="HE98" s="354">
        <v>200</v>
      </c>
      <c r="HF98" s="354"/>
      <c r="HG98" s="354"/>
      <c r="HH98" s="354">
        <v>192</v>
      </c>
      <c r="HI98" s="354">
        <v>384</v>
      </c>
      <c r="HJ98" s="354"/>
      <c r="HK98" s="354">
        <v>32</v>
      </c>
      <c r="HL98" s="354"/>
      <c r="HM98" s="354">
        <v>432</v>
      </c>
      <c r="HN98" s="354">
        <v>300</v>
      </c>
      <c r="HO98" s="354"/>
      <c r="HP98" s="354"/>
      <c r="HQ98" s="354">
        <v>1008</v>
      </c>
      <c r="HR98" s="354"/>
      <c r="HS98" s="354"/>
      <c r="HT98" s="354"/>
      <c r="HU98" s="354">
        <v>48</v>
      </c>
      <c r="HV98" s="354">
        <v>192</v>
      </c>
      <c r="HW98" s="354"/>
      <c r="HX98" s="354">
        <v>336</v>
      </c>
      <c r="HY98" s="354"/>
      <c r="HZ98" s="354">
        <v>5066</v>
      </c>
      <c r="IA98" s="354">
        <v>240</v>
      </c>
      <c r="IB98" s="354"/>
      <c r="IC98" s="354"/>
      <c r="ID98" s="354">
        <v>48</v>
      </c>
      <c r="IE98" s="354"/>
      <c r="IF98" s="354">
        <v>192</v>
      </c>
      <c r="IG98" s="354">
        <v>168</v>
      </c>
      <c r="IH98" s="354"/>
      <c r="II98" s="354"/>
      <c r="IJ98" s="354"/>
      <c r="IK98" s="354"/>
      <c r="IL98" s="354">
        <v>576</v>
      </c>
      <c r="IM98" s="354">
        <v>480</v>
      </c>
      <c r="IN98" s="354">
        <v>480</v>
      </c>
      <c r="IO98" s="354"/>
      <c r="IP98" s="354">
        <v>224</v>
      </c>
      <c r="IQ98" s="354"/>
      <c r="IR98" s="50"/>
      <c r="IS98" s="47"/>
      <c r="IT98" s="47"/>
      <c r="IU98" s="47"/>
      <c r="IV98" s="47"/>
      <c r="IW98" s="47">
        <v>1500</v>
      </c>
      <c r="IX98" s="47"/>
      <c r="IY98" s="47"/>
      <c r="IZ98" s="47"/>
      <c r="JA98" s="47"/>
      <c r="JB98" s="47"/>
      <c r="JC98" s="47"/>
      <c r="JD98" s="47"/>
      <c r="JE98" s="47"/>
      <c r="JF98" s="47">
        <v>192</v>
      </c>
      <c r="JG98" s="47">
        <v>864</v>
      </c>
      <c r="JH98" s="47"/>
      <c r="JI98" s="47"/>
      <c r="JJ98" s="47">
        <v>1104</v>
      </c>
      <c r="JK98" s="47"/>
      <c r="JL98" s="354">
        <v>48</v>
      </c>
      <c r="JM98" s="354"/>
      <c r="JN98" s="354"/>
      <c r="JO98" s="354"/>
      <c r="JP98" s="354"/>
      <c r="JQ98" s="354"/>
      <c r="JR98" s="354">
        <v>144</v>
      </c>
      <c r="JS98" s="354"/>
      <c r="JT98" s="354"/>
      <c r="JU98" s="354">
        <v>2160</v>
      </c>
      <c r="JV98" s="354"/>
      <c r="JW98" s="354"/>
      <c r="JX98" s="354"/>
      <c r="JY98" s="354"/>
      <c r="JZ98" s="354"/>
      <c r="KA98" s="354"/>
      <c r="KB98" s="354"/>
      <c r="KC98" s="354">
        <v>144</v>
      </c>
      <c r="KD98" s="354"/>
      <c r="KE98" s="354"/>
      <c r="KF98" s="354">
        <v>96</v>
      </c>
      <c r="KG98" s="354"/>
      <c r="KH98" s="354"/>
      <c r="KI98" s="354"/>
      <c r="KJ98" s="354"/>
      <c r="KK98" s="354"/>
      <c r="KL98" s="354">
        <v>144</v>
      </c>
      <c r="KM98" s="354"/>
      <c r="KN98" s="354"/>
      <c r="KO98" s="354"/>
      <c r="KP98" s="354"/>
      <c r="KQ98" s="354"/>
      <c r="KR98" s="354">
        <v>96</v>
      </c>
      <c r="KS98" s="354"/>
      <c r="KT98" s="354"/>
      <c r="KU98" s="354"/>
      <c r="KV98" s="51"/>
      <c r="KW98" s="47"/>
      <c r="KX98" s="47"/>
      <c r="KY98" s="47"/>
      <c r="KZ98" s="47"/>
      <c r="LA98" s="47"/>
      <c r="LB98" s="47">
        <v>24</v>
      </c>
      <c r="LC98" s="47"/>
      <c r="LD98" s="361">
        <v>8</v>
      </c>
      <c r="LE98" s="361">
        <v>192</v>
      </c>
      <c r="LF98" s="361"/>
      <c r="LG98" s="361"/>
      <c r="LH98" s="361"/>
      <c r="LI98" s="361"/>
      <c r="LJ98" s="361"/>
      <c r="LK98" s="361">
        <v>48</v>
      </c>
      <c r="LL98" s="361"/>
      <c r="LM98" s="361"/>
      <c r="LN98" s="361"/>
      <c r="LO98" s="361"/>
      <c r="LP98" s="361"/>
      <c r="LQ98" s="354"/>
      <c r="LR98" s="354">
        <v>48</v>
      </c>
      <c r="LS98" s="354">
        <v>240</v>
      </c>
      <c r="LT98" s="354"/>
      <c r="LU98" s="354"/>
      <c r="LV98" s="354"/>
      <c r="LW98" s="51"/>
      <c r="LX98" s="354">
        <v>100</v>
      </c>
      <c r="LY98" s="354"/>
      <c r="LZ98" s="354"/>
      <c r="MA98" s="354"/>
      <c r="MB98" s="363">
        <v>96</v>
      </c>
      <c r="MC98" s="363"/>
      <c r="MD98" s="354">
        <v>96</v>
      </c>
      <c r="ME98" s="354">
        <v>16</v>
      </c>
      <c r="MF98" s="354"/>
      <c r="MG98" s="354">
        <v>96</v>
      </c>
      <c r="MH98" s="354"/>
      <c r="MI98" s="354">
        <v>30</v>
      </c>
      <c r="MJ98" s="354"/>
      <c r="MK98" s="354">
        <v>48</v>
      </c>
      <c r="ML98" s="354">
        <v>144</v>
      </c>
      <c r="MM98" s="354"/>
      <c r="MN98" s="354"/>
      <c r="MO98" s="354"/>
      <c r="MP98" s="354"/>
      <c r="MQ98" s="354"/>
      <c r="MR98" s="354">
        <v>144</v>
      </c>
      <c r="MS98" s="51"/>
      <c r="MT98" s="364">
        <f t="shared" si="53"/>
        <v>45122</v>
      </c>
      <c r="MU98" s="365">
        <f t="shared" si="54"/>
        <v>7822</v>
      </c>
      <c r="MV98" s="366">
        <f t="shared" si="55"/>
        <v>52944</v>
      </c>
      <c r="MW98" s="365">
        <v>48947</v>
      </c>
      <c r="MX98" s="365">
        <v>14608</v>
      </c>
      <c r="MY98" s="54"/>
      <c r="MZ98" s="708">
        <v>2.99</v>
      </c>
      <c r="NA98" s="708">
        <v>0.78</v>
      </c>
      <c r="NB98" s="709">
        <f t="shared" si="56"/>
        <v>41296.32</v>
      </c>
      <c r="NC98" s="710">
        <v>3.75</v>
      </c>
      <c r="ND98" s="710">
        <v>3.45</v>
      </c>
      <c r="NE98" s="738">
        <f t="shared" si="85"/>
        <v>0.339839265212399</v>
      </c>
      <c r="NF98" s="739"/>
      <c r="NG98" s="739">
        <v>5000</v>
      </c>
      <c r="NH98" s="710">
        <v>3.45</v>
      </c>
      <c r="NI98" s="740">
        <f t="shared" si="57"/>
        <v>14621.1</v>
      </c>
      <c r="NJ98" s="738">
        <f t="shared" si="86"/>
        <v>0.339839265212399</v>
      </c>
      <c r="NK98" s="741">
        <v>43831</v>
      </c>
      <c r="NL98" s="742">
        <v>44562</v>
      </c>
      <c r="NM98" s="739">
        <f ca="1" t="shared" si="58"/>
        <v>17.1666666666667</v>
      </c>
      <c r="NN98" s="739">
        <f ca="1" t="shared" si="59"/>
        <v>515</v>
      </c>
      <c r="NO98" s="739">
        <v>10276</v>
      </c>
      <c r="NP98" s="739">
        <f t="shared" si="60"/>
        <v>52944</v>
      </c>
      <c r="NQ98" s="761">
        <f t="shared" si="61"/>
        <v>7.29557668458041</v>
      </c>
      <c r="NR98" s="739">
        <f ca="1" t="shared" si="62"/>
        <v>5.17065143664437</v>
      </c>
      <c r="NS98" s="739">
        <f t="shared" si="63"/>
        <v>4238</v>
      </c>
      <c r="NT98" s="739"/>
      <c r="NU98" s="739">
        <f ca="1" t="shared" si="64"/>
        <v>3084.11650485437</v>
      </c>
      <c r="NV98" s="769">
        <f ca="1" t="shared" si="65"/>
        <v>102.803883495146</v>
      </c>
      <c r="NW98" s="769">
        <f ca="1" t="shared" si="66"/>
        <v>41.2241236022968</v>
      </c>
      <c r="NX98" s="739"/>
      <c r="NY98" s="739"/>
      <c r="NZ98" s="739"/>
      <c r="OA98" s="739"/>
      <c r="OB98" s="739"/>
      <c r="OC98" s="739"/>
      <c r="OD98" s="739"/>
      <c r="OE98" s="743">
        <f t="shared" si="67"/>
        <v>3312</v>
      </c>
      <c r="OF98" s="743">
        <f t="shared" si="68"/>
        <v>3612</v>
      </c>
      <c r="OG98" s="743">
        <f t="shared" si="69"/>
        <v>2628</v>
      </c>
      <c r="OH98" s="743">
        <f t="shared" si="70"/>
        <v>7728</v>
      </c>
      <c r="OI98" s="743">
        <f t="shared" si="71"/>
        <v>4320</v>
      </c>
      <c r="OJ98" s="739">
        <f t="shared" si="72"/>
        <v>9132</v>
      </c>
      <c r="OK98" s="739">
        <f t="shared" si="73"/>
        <v>8592</v>
      </c>
      <c r="OL98" s="739">
        <f t="shared" si="74"/>
        <v>1488</v>
      </c>
      <c r="OM98" s="739">
        <f t="shared" si="75"/>
        <v>736</v>
      </c>
      <c r="ON98" s="739">
        <f t="shared" si="76"/>
        <v>1268</v>
      </c>
      <c r="OO98" s="739">
        <f t="shared" si="77"/>
        <v>1998</v>
      </c>
      <c r="OP98" s="739"/>
      <c r="OQ98" s="739">
        <f t="shared" si="78"/>
        <v>6514</v>
      </c>
      <c r="OR98" s="739">
        <f t="shared" si="79"/>
        <v>51328</v>
      </c>
      <c r="OS98" s="739">
        <f t="shared" si="80"/>
        <v>0</v>
      </c>
      <c r="OT98" s="739">
        <f t="shared" si="81"/>
        <v>-1616</v>
      </c>
      <c r="OU98" s="739"/>
      <c r="OV98" s="739"/>
      <c r="OW98" s="739"/>
      <c r="OX98" s="739"/>
      <c r="OY98" s="739"/>
      <c r="OZ98" s="739"/>
      <c r="PA98" s="739"/>
      <c r="PB98" s="739"/>
      <c r="PC98" s="739"/>
      <c r="PD98" s="739"/>
      <c r="PE98" s="739"/>
      <c r="PF98" s="739"/>
      <c r="PG98" s="739"/>
      <c r="PI98" s="28">
        <v>1824</v>
      </c>
      <c r="PJ98" s="28">
        <v>480</v>
      </c>
      <c r="PK98" s="28">
        <v>3324</v>
      </c>
      <c r="PL98" s="28">
        <v>10080</v>
      </c>
      <c r="PM98" s="28">
        <v>8448</v>
      </c>
      <c r="PN98" s="28">
        <v>1056</v>
      </c>
      <c r="PO98" s="28">
        <v>2400</v>
      </c>
      <c r="PP98" s="28">
        <v>4608</v>
      </c>
      <c r="PQ98" s="28">
        <v>2016</v>
      </c>
      <c r="PR98" s="28">
        <v>4896</v>
      </c>
      <c r="PS98" s="28">
        <v>3936</v>
      </c>
      <c r="PT98" s="28">
        <v>7872</v>
      </c>
      <c r="PU98" s="28">
        <v>23</v>
      </c>
      <c r="PV98" s="28">
        <v>50963</v>
      </c>
      <c r="PW98" s="28">
        <v>2016</v>
      </c>
    </row>
    <row r="99" s="28" customFormat="1" customHeight="1" spans="1:439">
      <c r="A99" s="95" t="s">
        <v>1610</v>
      </c>
      <c r="B99" s="343">
        <v>2020</v>
      </c>
      <c r="C99" s="95" t="s">
        <v>1612</v>
      </c>
      <c r="D99" s="95" t="s">
        <v>2419</v>
      </c>
      <c r="E99" s="789" t="s">
        <v>1657</v>
      </c>
      <c r="F99" s="790" t="s">
        <v>186</v>
      </c>
      <c r="G99" s="112" t="s">
        <v>187</v>
      </c>
      <c r="H99" s="113" t="s">
        <v>188</v>
      </c>
      <c r="I99" s="99">
        <f t="shared" si="87"/>
        <v>1054</v>
      </c>
      <c r="J99" s="100">
        <v>7136</v>
      </c>
      <c r="K99" s="454">
        <v>12</v>
      </c>
      <c r="L99" s="150">
        <f t="shared" si="48"/>
        <v>8190</v>
      </c>
      <c r="M99" s="151">
        <f t="shared" si="49"/>
        <v>8190</v>
      </c>
      <c r="N99" s="812"/>
      <c r="O99" s="35">
        <v>12284</v>
      </c>
      <c r="P99" s="157"/>
      <c r="Q99" s="33">
        <f t="shared" si="50"/>
        <v>0</v>
      </c>
      <c r="R99" s="34">
        <f t="shared" si="51"/>
        <v>49408</v>
      </c>
      <c r="S99" s="346"/>
      <c r="T99" s="346"/>
      <c r="U99" s="346"/>
      <c r="V99" s="346"/>
      <c r="W99" s="346"/>
      <c r="X99" s="347"/>
      <c r="Y99" s="348"/>
      <c r="Z99" s="348"/>
      <c r="AA99" s="348"/>
      <c r="AB99" s="348">
        <v>10000</v>
      </c>
      <c r="AC99" s="506"/>
      <c r="AD99" s="348"/>
      <c r="AE99" s="348"/>
      <c r="AF99" s="346"/>
      <c r="AG99" s="346"/>
      <c r="AH99" s="346">
        <v>20000</v>
      </c>
      <c r="AI99" s="346"/>
      <c r="AJ99" s="346"/>
      <c r="AK99" s="346"/>
      <c r="AL99" s="346"/>
      <c r="AM99" s="346"/>
      <c r="AN99" s="346"/>
      <c r="AO99" s="346">
        <v>9408</v>
      </c>
      <c r="AP99" s="346"/>
      <c r="AQ99" s="346"/>
      <c r="AR99" s="346"/>
      <c r="AS99" s="346"/>
      <c r="AT99" s="346"/>
      <c r="AU99" s="346">
        <v>10000</v>
      </c>
      <c r="AV99" s="346"/>
      <c r="AW99" s="346"/>
      <c r="AX99" s="346"/>
      <c r="AY99" s="349"/>
      <c r="AZ99" s="48">
        <v>5</v>
      </c>
      <c r="BA99" s="48"/>
      <c r="BB99" s="48">
        <v>1</v>
      </c>
      <c r="BC99" s="48"/>
      <c r="BD99" s="47"/>
      <c r="BE99" s="47"/>
      <c r="BF99" s="47"/>
      <c r="BG99" s="47"/>
      <c r="BH99" s="47"/>
      <c r="BI99" s="47"/>
      <c r="BJ99" s="47"/>
      <c r="BK99" s="47"/>
      <c r="BL99" s="47">
        <v>32</v>
      </c>
      <c r="BM99" s="47"/>
      <c r="BN99" s="47"/>
      <c r="BO99" s="47"/>
      <c r="BP99" s="47"/>
      <c r="BQ99" s="47"/>
      <c r="BR99" s="47"/>
      <c r="BS99" s="354"/>
      <c r="BT99" s="354"/>
      <c r="BU99" s="354"/>
      <c r="BV99" s="354"/>
      <c r="BW99" s="354"/>
      <c r="BX99" s="354"/>
      <c r="BY99" s="354"/>
      <c r="BZ99" s="354"/>
      <c r="CA99" s="354"/>
      <c r="CB99" s="354"/>
      <c r="CC99" s="354"/>
      <c r="CD99" s="354"/>
      <c r="CE99" s="354"/>
      <c r="CF99" s="354"/>
      <c r="CG99" s="354"/>
      <c r="CH99" s="354"/>
      <c r="CI99" s="354"/>
      <c r="CJ99" s="354">
        <v>12</v>
      </c>
      <c r="CK99" s="354"/>
      <c r="CL99" s="354"/>
      <c r="CM99" s="354"/>
      <c r="CN99" s="354"/>
      <c r="CO99" s="354"/>
      <c r="CP99" s="358"/>
      <c r="CQ99" s="48"/>
      <c r="CR99" s="354"/>
      <c r="CS99" s="354"/>
      <c r="CT99" s="355"/>
      <c r="CU99" s="354"/>
      <c r="CV99" s="354"/>
      <c r="CW99" s="354"/>
      <c r="CX99" s="354">
        <v>12</v>
      </c>
      <c r="CY99" s="354"/>
      <c r="CZ99" s="354"/>
      <c r="DA99" s="356">
        <v>-17</v>
      </c>
      <c r="DB99" s="356"/>
      <c r="DC99" s="356"/>
      <c r="DD99" s="356"/>
      <c r="DE99" s="356"/>
      <c r="DF99" s="354">
        <v>4</v>
      </c>
      <c r="DG99" s="354">
        <v>3</v>
      </c>
      <c r="DH99" s="354"/>
      <c r="DI99" s="354">
        <v>1</v>
      </c>
      <c r="DJ99" s="354"/>
      <c r="DK99" s="354">
        <v>1</v>
      </c>
      <c r="DL99" s="354"/>
      <c r="DM99" s="354"/>
      <c r="DN99" s="354"/>
      <c r="DO99" s="354"/>
      <c r="DP99" s="354"/>
      <c r="DQ99" s="354">
        <v>6</v>
      </c>
      <c r="DR99" s="354"/>
      <c r="DS99" s="354"/>
      <c r="DT99" s="354"/>
      <c r="DU99" s="354">
        <v>6</v>
      </c>
      <c r="DV99" s="354"/>
      <c r="DW99" s="354"/>
      <c r="DX99" s="354"/>
      <c r="DY99" s="354"/>
      <c r="DZ99" s="357"/>
      <c r="EA99" s="356"/>
      <c r="EB99" s="356"/>
      <c r="EC99" s="356"/>
      <c r="ED99" s="356"/>
      <c r="EE99" s="358"/>
      <c r="EF99" s="48">
        <v>192</v>
      </c>
      <c r="EG99" s="46">
        <v>1440</v>
      </c>
      <c r="EH99" s="46">
        <v>1056</v>
      </c>
      <c r="EI99" s="47"/>
      <c r="EJ99" s="47">
        <v>192</v>
      </c>
      <c r="EK99" s="47">
        <v>144</v>
      </c>
      <c r="EL99" s="47">
        <v>288</v>
      </c>
      <c r="EM99" s="47"/>
      <c r="EN99" s="47"/>
      <c r="EO99" s="47">
        <v>480</v>
      </c>
      <c r="EP99" s="47">
        <v>192</v>
      </c>
      <c r="EQ99" s="47"/>
      <c r="ER99" s="47">
        <v>672</v>
      </c>
      <c r="ES99" s="47">
        <v>480</v>
      </c>
      <c r="ET99" s="48"/>
      <c r="EU99" s="47"/>
      <c r="EV99" s="47">
        <v>960</v>
      </c>
      <c r="EW99" s="47">
        <v>120</v>
      </c>
      <c r="EX99" s="47"/>
      <c r="EY99" s="47"/>
      <c r="EZ99" s="47">
        <v>96</v>
      </c>
      <c r="FA99" s="47"/>
      <c r="FB99" s="47"/>
      <c r="FC99" s="47">
        <v>4992</v>
      </c>
      <c r="FD99" s="47">
        <v>2112</v>
      </c>
      <c r="FE99" s="47">
        <v>360</v>
      </c>
      <c r="FF99" s="47">
        <v>192</v>
      </c>
      <c r="FG99" s="47"/>
      <c r="FH99" s="47">
        <v>264</v>
      </c>
      <c r="FI99" s="47"/>
      <c r="FJ99" s="47">
        <v>72</v>
      </c>
      <c r="FK99" s="47">
        <v>2112</v>
      </c>
      <c r="FL99" s="47">
        <v>480</v>
      </c>
      <c r="FM99" s="47">
        <v>288</v>
      </c>
      <c r="FN99" s="47">
        <v>240</v>
      </c>
      <c r="FO99" s="47"/>
      <c r="FP99" s="47"/>
      <c r="FQ99" s="354"/>
      <c r="FR99" s="354"/>
      <c r="FS99" s="354"/>
      <c r="FT99" s="354">
        <v>2976</v>
      </c>
      <c r="FU99" s="354">
        <v>192</v>
      </c>
      <c r="FV99" s="354"/>
      <c r="FW99" s="354">
        <v>2160</v>
      </c>
      <c r="FX99" s="354"/>
      <c r="FY99" s="354">
        <v>1008</v>
      </c>
      <c r="FZ99" s="354">
        <v>720</v>
      </c>
      <c r="GA99" s="354">
        <v>576</v>
      </c>
      <c r="GB99" s="354">
        <v>288</v>
      </c>
      <c r="GC99" s="354"/>
      <c r="GD99" s="354"/>
      <c r="GE99" s="354">
        <v>192</v>
      </c>
      <c r="GF99" s="354"/>
      <c r="GG99" s="354">
        <v>756</v>
      </c>
      <c r="GH99" s="354"/>
      <c r="GI99" s="354">
        <v>192</v>
      </c>
      <c r="GJ99" s="354">
        <v>96</v>
      </c>
      <c r="GK99" s="354">
        <v>1824</v>
      </c>
      <c r="GL99" s="354">
        <v>960</v>
      </c>
      <c r="GM99" s="354">
        <v>1632</v>
      </c>
      <c r="GN99" s="354">
        <v>1200</v>
      </c>
      <c r="GO99" s="354">
        <v>24</v>
      </c>
      <c r="GP99" s="354"/>
      <c r="GQ99" s="354"/>
      <c r="GR99" s="354">
        <v>144</v>
      </c>
      <c r="GS99" s="354"/>
      <c r="GT99" s="354">
        <v>192</v>
      </c>
      <c r="GU99" s="354"/>
      <c r="GV99" s="354">
        <v>3552</v>
      </c>
      <c r="GW99" s="354"/>
      <c r="GX99" s="354"/>
      <c r="GY99" s="354">
        <v>720</v>
      </c>
      <c r="GZ99" s="354">
        <v>16</v>
      </c>
      <c r="HA99" s="354"/>
      <c r="HB99" s="354">
        <v>80</v>
      </c>
      <c r="HC99" s="354"/>
      <c r="HD99" s="354"/>
      <c r="HE99" s="354">
        <v>296</v>
      </c>
      <c r="HF99" s="354"/>
      <c r="HG99" s="354"/>
      <c r="HH99" s="354">
        <v>384</v>
      </c>
      <c r="HI99" s="354">
        <v>288</v>
      </c>
      <c r="HJ99" s="354"/>
      <c r="HK99" s="354">
        <v>32</v>
      </c>
      <c r="HL99" s="354">
        <v>144</v>
      </c>
      <c r="HM99" s="354">
        <v>432</v>
      </c>
      <c r="HN99" s="354">
        <v>300</v>
      </c>
      <c r="HO99" s="354"/>
      <c r="HP99" s="354"/>
      <c r="HQ99" s="354">
        <v>1008</v>
      </c>
      <c r="HR99" s="354"/>
      <c r="HS99" s="354"/>
      <c r="HT99" s="354"/>
      <c r="HU99" s="354">
        <v>48</v>
      </c>
      <c r="HV99" s="354">
        <v>192</v>
      </c>
      <c r="HW99" s="354"/>
      <c r="HX99" s="354">
        <v>336</v>
      </c>
      <c r="HY99" s="354"/>
      <c r="HZ99" s="354">
        <v>2282</v>
      </c>
      <c r="IA99" s="354">
        <v>240</v>
      </c>
      <c r="IB99" s="354"/>
      <c r="IC99" s="354"/>
      <c r="ID99" s="354">
        <v>48</v>
      </c>
      <c r="IE99" s="354">
        <v>192</v>
      </c>
      <c r="IF99" s="354">
        <v>192</v>
      </c>
      <c r="IG99" s="354">
        <v>168</v>
      </c>
      <c r="IH99" s="354"/>
      <c r="II99" s="354"/>
      <c r="IJ99" s="354"/>
      <c r="IK99" s="354"/>
      <c r="IL99" s="354">
        <v>576</v>
      </c>
      <c r="IM99" s="354">
        <v>480</v>
      </c>
      <c r="IN99" s="354">
        <v>480</v>
      </c>
      <c r="IO99" s="354"/>
      <c r="IP99" s="354">
        <v>224</v>
      </c>
      <c r="IQ99" s="354"/>
      <c r="IR99" s="50"/>
      <c r="IS99" s="47"/>
      <c r="IT99" s="47"/>
      <c r="IU99" s="47"/>
      <c r="IV99" s="47"/>
      <c r="IW99" s="47"/>
      <c r="IX99" s="47">
        <v>192</v>
      </c>
      <c r="IY99" s="47"/>
      <c r="IZ99" s="47"/>
      <c r="JA99" s="47"/>
      <c r="JB99" s="47"/>
      <c r="JC99" s="47"/>
      <c r="JD99" s="47"/>
      <c r="JE99" s="47"/>
      <c r="JF99" s="47">
        <v>96</v>
      </c>
      <c r="JG99" s="47">
        <v>768</v>
      </c>
      <c r="JH99" s="47"/>
      <c r="JI99" s="47"/>
      <c r="JJ99" s="47">
        <v>288</v>
      </c>
      <c r="JK99" s="47"/>
      <c r="JL99" s="354"/>
      <c r="JM99" s="354"/>
      <c r="JN99" s="354"/>
      <c r="JO99" s="354"/>
      <c r="JP99" s="354"/>
      <c r="JQ99" s="354"/>
      <c r="JR99" s="354">
        <v>2256</v>
      </c>
      <c r="JS99" s="354"/>
      <c r="JT99" s="354"/>
      <c r="JU99" s="354">
        <v>336</v>
      </c>
      <c r="JV99" s="354"/>
      <c r="JW99" s="354"/>
      <c r="JX99" s="354"/>
      <c r="JY99" s="354">
        <v>2400</v>
      </c>
      <c r="JZ99" s="354"/>
      <c r="KA99" s="354"/>
      <c r="KB99" s="354"/>
      <c r="KC99" s="354">
        <v>144</v>
      </c>
      <c r="KD99" s="354"/>
      <c r="KE99" s="354"/>
      <c r="KF99" s="354">
        <v>192</v>
      </c>
      <c r="KG99" s="354"/>
      <c r="KH99" s="354"/>
      <c r="KI99" s="354"/>
      <c r="KJ99" s="354"/>
      <c r="KK99" s="354">
        <v>144</v>
      </c>
      <c r="KL99" s="354"/>
      <c r="KM99" s="354"/>
      <c r="KN99" s="354"/>
      <c r="KO99" s="354"/>
      <c r="KP99" s="354"/>
      <c r="KQ99" s="354"/>
      <c r="KR99" s="354">
        <v>96</v>
      </c>
      <c r="KS99" s="354"/>
      <c r="KT99" s="354"/>
      <c r="KU99" s="354"/>
      <c r="KV99" s="51"/>
      <c r="KW99" s="47"/>
      <c r="KX99" s="47"/>
      <c r="KY99" s="47"/>
      <c r="KZ99" s="47"/>
      <c r="LA99" s="47"/>
      <c r="LB99" s="47"/>
      <c r="LC99" s="47"/>
      <c r="LD99" s="361">
        <v>8</v>
      </c>
      <c r="LE99" s="361">
        <v>192</v>
      </c>
      <c r="LF99" s="361"/>
      <c r="LG99" s="361"/>
      <c r="LH99" s="361"/>
      <c r="LI99" s="361"/>
      <c r="LJ99" s="361"/>
      <c r="LK99" s="361">
        <v>48</v>
      </c>
      <c r="LL99" s="361"/>
      <c r="LM99" s="361"/>
      <c r="LN99" s="361"/>
      <c r="LO99" s="361"/>
      <c r="LP99" s="361"/>
      <c r="LQ99" s="354"/>
      <c r="LR99" s="354"/>
      <c r="LS99" s="354">
        <v>240</v>
      </c>
      <c r="LT99" s="354"/>
      <c r="LU99" s="354"/>
      <c r="LV99" s="354"/>
      <c r="LW99" s="51"/>
      <c r="LX99" s="354">
        <v>100</v>
      </c>
      <c r="LY99" s="354"/>
      <c r="LZ99" s="354"/>
      <c r="MA99" s="354"/>
      <c r="MB99" s="363">
        <v>96</v>
      </c>
      <c r="MC99" s="363"/>
      <c r="MD99" s="354">
        <v>96</v>
      </c>
      <c r="ME99" s="354">
        <v>16</v>
      </c>
      <c r="MF99" s="354"/>
      <c r="MG99" s="354">
        <v>96</v>
      </c>
      <c r="MH99" s="354"/>
      <c r="MI99" s="354">
        <v>30</v>
      </c>
      <c r="MJ99" s="354"/>
      <c r="MK99" s="354">
        <v>48</v>
      </c>
      <c r="ML99" s="354">
        <v>144</v>
      </c>
      <c r="MM99" s="354"/>
      <c r="MN99" s="354"/>
      <c r="MO99" s="354"/>
      <c r="MP99" s="354"/>
      <c r="MQ99" s="354"/>
      <c r="MR99" s="354">
        <v>144</v>
      </c>
      <c r="MS99" s="51"/>
      <c r="MT99" s="364">
        <f t="shared" si="53"/>
        <v>45266</v>
      </c>
      <c r="MU99" s="365">
        <f t="shared" si="54"/>
        <v>8170</v>
      </c>
      <c r="MV99" s="366">
        <f t="shared" si="55"/>
        <v>53436</v>
      </c>
      <c r="MW99" s="365">
        <v>43558</v>
      </c>
      <c r="MX99" s="365">
        <v>15184</v>
      </c>
      <c r="MY99" s="54"/>
      <c r="MZ99" s="708">
        <v>2.99</v>
      </c>
      <c r="NA99" s="708">
        <v>0.78</v>
      </c>
      <c r="NB99" s="709">
        <f t="shared" si="56"/>
        <v>41680.08</v>
      </c>
      <c r="NC99" s="710">
        <v>3.75</v>
      </c>
      <c r="ND99" s="710">
        <v>3.45</v>
      </c>
      <c r="NE99" s="738">
        <f t="shared" si="85"/>
        <v>0.339839265212399</v>
      </c>
      <c r="NF99" s="739"/>
      <c r="NG99" s="739">
        <v>5000</v>
      </c>
      <c r="NH99" s="710">
        <v>3.45</v>
      </c>
      <c r="NI99" s="740">
        <f t="shared" si="57"/>
        <v>28255.5</v>
      </c>
      <c r="NJ99" s="738">
        <f t="shared" si="86"/>
        <v>0.339839265212399</v>
      </c>
      <c r="NK99" s="741">
        <v>43831</v>
      </c>
      <c r="NL99" s="742">
        <v>44562</v>
      </c>
      <c r="NM99" s="739">
        <f ca="1" t="shared" si="58"/>
        <v>17.1666666666667</v>
      </c>
      <c r="NN99" s="739">
        <f ca="1" t="shared" si="59"/>
        <v>515</v>
      </c>
      <c r="NO99" s="739">
        <v>9788</v>
      </c>
      <c r="NP99" s="739">
        <f t="shared" si="60"/>
        <v>53436</v>
      </c>
      <c r="NQ99" s="761">
        <f t="shared" si="61"/>
        <v>5.94459895427745</v>
      </c>
      <c r="NR99" s="739">
        <f ca="1" t="shared" si="62"/>
        <v>4.21316236565295</v>
      </c>
      <c r="NS99" s="739">
        <f t="shared" si="63"/>
        <v>8190</v>
      </c>
      <c r="NT99" s="739"/>
      <c r="NU99" s="739">
        <f ca="1" t="shared" si="64"/>
        <v>3112.77669902913</v>
      </c>
      <c r="NV99" s="769">
        <f ca="1" t="shared" si="65"/>
        <v>103.759223300971</v>
      </c>
      <c r="NW99" s="769">
        <f ca="1" t="shared" si="66"/>
        <v>78.9327419717045</v>
      </c>
      <c r="NX99" s="739"/>
      <c r="NY99" s="739"/>
      <c r="NZ99" s="739"/>
      <c r="OA99" s="739"/>
      <c r="OB99" s="739"/>
      <c r="OC99" s="739"/>
      <c r="OD99" s="739"/>
      <c r="OE99" s="743">
        <f t="shared" si="67"/>
        <v>3504</v>
      </c>
      <c r="OF99" s="743">
        <f t="shared" si="68"/>
        <v>2112</v>
      </c>
      <c r="OG99" s="743">
        <f t="shared" si="69"/>
        <v>6732</v>
      </c>
      <c r="OH99" s="743">
        <f t="shared" si="70"/>
        <v>8304</v>
      </c>
      <c r="OI99" s="743">
        <f t="shared" si="71"/>
        <v>3216</v>
      </c>
      <c r="OJ99" s="739">
        <f t="shared" si="72"/>
        <v>7308</v>
      </c>
      <c r="OK99" s="739">
        <f t="shared" si="73"/>
        <v>8016</v>
      </c>
      <c r="OL99" s="739">
        <f t="shared" si="74"/>
        <v>1920</v>
      </c>
      <c r="OM99" s="739">
        <f t="shared" si="75"/>
        <v>3136</v>
      </c>
      <c r="ON99" s="739">
        <f t="shared" si="76"/>
        <v>1700</v>
      </c>
      <c r="OO99" s="739">
        <f t="shared" si="77"/>
        <v>1950</v>
      </c>
      <c r="OP99" s="739"/>
      <c r="OQ99" s="739">
        <f t="shared" si="78"/>
        <v>3922</v>
      </c>
      <c r="OR99" s="739">
        <f t="shared" si="79"/>
        <v>51820</v>
      </c>
      <c r="OS99" s="739">
        <f t="shared" si="80"/>
        <v>0</v>
      </c>
      <c r="OT99" s="739">
        <f t="shared" si="81"/>
        <v>-1616</v>
      </c>
      <c r="OU99" s="739"/>
      <c r="OV99" s="739"/>
      <c r="OW99" s="739"/>
      <c r="OX99" s="739"/>
      <c r="OY99" s="739"/>
      <c r="OZ99" s="739"/>
      <c r="PA99" s="739"/>
      <c r="PB99" s="739"/>
      <c r="PC99" s="739"/>
      <c r="PD99" s="739"/>
      <c r="PE99" s="739"/>
      <c r="PF99" s="739"/>
      <c r="PG99" s="739"/>
      <c r="PI99" s="28">
        <v>1820</v>
      </c>
      <c r="PJ99" s="28">
        <v>480</v>
      </c>
      <c r="PK99" s="28">
        <v>3324</v>
      </c>
      <c r="PL99" s="28">
        <v>9792</v>
      </c>
      <c r="PM99" s="28">
        <v>8640</v>
      </c>
      <c r="PN99" s="28">
        <v>864</v>
      </c>
      <c r="PO99" s="28">
        <v>1536</v>
      </c>
      <c r="PP99" s="28">
        <v>3456</v>
      </c>
      <c r="PQ99" s="28">
        <v>1536</v>
      </c>
      <c r="PR99" s="28">
        <v>4704</v>
      </c>
      <c r="PS99" s="28">
        <v>2784</v>
      </c>
      <c r="PT99" s="28">
        <v>6624</v>
      </c>
      <c r="PU99" s="28">
        <v>14</v>
      </c>
      <c r="PV99" s="28">
        <v>45574</v>
      </c>
      <c r="PW99" s="28">
        <v>2016</v>
      </c>
    </row>
    <row r="100" s="28" customFormat="1" customHeight="1" spans="1:439">
      <c r="A100" s="95" t="s">
        <v>1610</v>
      </c>
      <c r="B100" s="343" t="s">
        <v>1682</v>
      </c>
      <c r="C100" s="95" t="s">
        <v>1645</v>
      </c>
      <c r="D100" s="95" t="s">
        <v>1646</v>
      </c>
      <c r="E100" s="411"/>
      <c r="F100" s="116" t="s">
        <v>189</v>
      </c>
      <c r="G100" s="112" t="s">
        <v>1704</v>
      </c>
      <c r="H100" s="98" t="s">
        <v>191</v>
      </c>
      <c r="I100" s="99">
        <f t="shared" si="87"/>
        <v>13</v>
      </c>
      <c r="J100" s="114">
        <v>1471</v>
      </c>
      <c r="K100" s="456">
        <v>7</v>
      </c>
      <c r="L100" s="150">
        <f t="shared" si="48"/>
        <v>1484</v>
      </c>
      <c r="M100" s="151">
        <f t="shared" si="49"/>
        <v>1484</v>
      </c>
      <c r="N100" s="812"/>
      <c r="O100" s="37">
        <v>208</v>
      </c>
      <c r="P100" s="36">
        <v>1558</v>
      </c>
      <c r="Q100" s="33">
        <f t="shared" si="50"/>
        <v>0</v>
      </c>
      <c r="R100" s="34">
        <f t="shared" si="51"/>
        <v>3000</v>
      </c>
      <c r="S100" s="346"/>
      <c r="T100" s="346"/>
      <c r="U100" s="346"/>
      <c r="V100" s="346"/>
      <c r="W100" s="346"/>
      <c r="X100" s="347"/>
      <c r="Y100" s="348"/>
      <c r="Z100" s="348"/>
      <c r="AA100" s="348"/>
      <c r="AB100" s="348"/>
      <c r="AC100" s="506"/>
      <c r="AD100" s="348"/>
      <c r="AE100" s="348"/>
      <c r="AF100" s="346"/>
      <c r="AG100" s="346"/>
      <c r="AH100" s="346"/>
      <c r="AI100" s="346"/>
      <c r="AJ100" s="346">
        <v>3000</v>
      </c>
      <c r="AK100" s="346"/>
      <c r="AL100" s="346"/>
      <c r="AM100" s="346"/>
      <c r="AN100" s="346"/>
      <c r="AO100" s="346"/>
      <c r="AP100" s="346"/>
      <c r="AQ100" s="346"/>
      <c r="AR100" s="346"/>
      <c r="AS100" s="346"/>
      <c r="AT100" s="346"/>
      <c r="AU100" s="346"/>
      <c r="AV100" s="346"/>
      <c r="AW100" s="346"/>
      <c r="AX100" s="346"/>
      <c r="AY100" s="349"/>
      <c r="AZ100" s="48"/>
      <c r="BA100" s="48"/>
      <c r="BB100" s="48"/>
      <c r="BC100" s="48"/>
      <c r="BD100" s="47"/>
      <c r="BE100" s="47"/>
      <c r="BF100" s="47"/>
      <c r="BG100" s="47"/>
      <c r="BH100" s="47"/>
      <c r="BI100" s="47"/>
      <c r="BJ100" s="47"/>
      <c r="BK100" s="47"/>
      <c r="BL100" s="47">
        <v>8</v>
      </c>
      <c r="BM100" s="47"/>
      <c r="BN100" s="47"/>
      <c r="BO100" s="47"/>
      <c r="BP100" s="47"/>
      <c r="BQ100" s="47"/>
      <c r="BR100" s="47"/>
      <c r="BS100" s="354"/>
      <c r="BT100" s="354"/>
      <c r="BU100" s="354"/>
      <c r="BV100" s="354"/>
      <c r="BW100" s="354"/>
      <c r="BX100" s="354"/>
      <c r="BY100" s="354"/>
      <c r="BZ100" s="354"/>
      <c r="CA100" s="354"/>
      <c r="CB100" s="354"/>
      <c r="CC100" s="354"/>
      <c r="CD100" s="354"/>
      <c r="CE100" s="354"/>
      <c r="CF100" s="354"/>
      <c r="CG100" s="354"/>
      <c r="CH100" s="354"/>
      <c r="CI100" s="354"/>
      <c r="CJ100" s="354">
        <v>6</v>
      </c>
      <c r="CK100" s="354"/>
      <c r="CL100" s="354"/>
      <c r="CM100" s="354"/>
      <c r="CN100" s="354"/>
      <c r="CO100" s="354"/>
      <c r="CP100" s="358"/>
      <c r="CQ100" s="48"/>
      <c r="CR100" s="354"/>
      <c r="CS100" s="354"/>
      <c r="CT100" s="355"/>
      <c r="CU100" s="354"/>
      <c r="CV100" s="354"/>
      <c r="CW100" s="354"/>
      <c r="CX100" s="354">
        <v>2</v>
      </c>
      <c r="CY100" s="354"/>
      <c r="CZ100" s="354"/>
      <c r="DA100" s="356"/>
      <c r="DB100" s="356"/>
      <c r="DC100" s="356"/>
      <c r="DD100" s="356"/>
      <c r="DE100" s="356"/>
      <c r="DF100" s="354">
        <v>1</v>
      </c>
      <c r="DG100" s="354"/>
      <c r="DH100" s="354">
        <v>1</v>
      </c>
      <c r="DI100" s="354"/>
      <c r="DJ100" s="354"/>
      <c r="DK100" s="354">
        <v>1</v>
      </c>
      <c r="DL100" s="354"/>
      <c r="DM100" s="354"/>
      <c r="DN100" s="354"/>
      <c r="DO100" s="354"/>
      <c r="DP100" s="354"/>
      <c r="DQ100" s="354">
        <v>1</v>
      </c>
      <c r="DR100" s="354"/>
      <c r="DS100" s="354"/>
      <c r="DT100" s="354"/>
      <c r="DU100" s="354"/>
      <c r="DV100" s="354"/>
      <c r="DW100" s="354"/>
      <c r="DX100" s="354"/>
      <c r="DY100" s="354"/>
      <c r="DZ100" s="357"/>
      <c r="EA100" s="356"/>
      <c r="EB100" s="356"/>
      <c r="EC100" s="356"/>
      <c r="ED100" s="356"/>
      <c r="EE100" s="358"/>
      <c r="EF100" s="48"/>
      <c r="EG100" s="46">
        <v>120</v>
      </c>
      <c r="EH100" s="815">
        <v>88</v>
      </c>
      <c r="EI100" s="47"/>
      <c r="EJ100" s="47"/>
      <c r="EK100" s="47">
        <v>12</v>
      </c>
      <c r="EL100" s="538">
        <v>48</v>
      </c>
      <c r="EM100" s="47"/>
      <c r="EN100" s="47"/>
      <c r="EO100" s="47"/>
      <c r="EP100" s="47">
        <v>20</v>
      </c>
      <c r="EQ100" s="47"/>
      <c r="ER100" s="47"/>
      <c r="ES100" s="47"/>
      <c r="ET100" s="48"/>
      <c r="EU100" s="47"/>
      <c r="EV100" s="47"/>
      <c r="EW100" s="47">
        <v>4</v>
      </c>
      <c r="EX100" s="47"/>
      <c r="EY100" s="47"/>
      <c r="EZ100" s="47"/>
      <c r="FA100" s="47"/>
      <c r="FB100" s="47"/>
      <c r="FC100" s="47">
        <v>252</v>
      </c>
      <c r="FD100" s="47">
        <v>172</v>
      </c>
      <c r="FE100" s="47">
        <v>44</v>
      </c>
      <c r="FF100" s="47"/>
      <c r="FG100" s="47"/>
      <c r="FH100" s="47">
        <v>44</v>
      </c>
      <c r="FI100" s="47"/>
      <c r="FJ100" s="47">
        <v>12</v>
      </c>
      <c r="FK100" s="47">
        <v>352</v>
      </c>
      <c r="FL100" s="47">
        <v>80</v>
      </c>
      <c r="FM100" s="47"/>
      <c r="FN100" s="47"/>
      <c r="FO100" s="47"/>
      <c r="FP100" s="47"/>
      <c r="FQ100" s="354"/>
      <c r="FR100" s="354"/>
      <c r="FS100" s="354"/>
      <c r="FT100" s="354">
        <v>40</v>
      </c>
      <c r="FU100" s="354">
        <v>32</v>
      </c>
      <c r="FV100" s="354"/>
      <c r="FW100" s="354">
        <v>218</v>
      </c>
      <c r="FX100" s="354"/>
      <c r="FY100" s="354">
        <v>122</v>
      </c>
      <c r="FZ100" s="354">
        <v>60</v>
      </c>
      <c r="GA100" s="354"/>
      <c r="GB100" s="354"/>
      <c r="GC100" s="354"/>
      <c r="GD100" s="354"/>
      <c r="GE100" s="354">
        <v>32</v>
      </c>
      <c r="GF100" s="354"/>
      <c r="GG100" s="354">
        <v>126</v>
      </c>
      <c r="GH100" s="354"/>
      <c r="GI100" s="354"/>
      <c r="GJ100" s="354">
        <v>12</v>
      </c>
      <c r="GK100" s="354">
        <v>152</v>
      </c>
      <c r="GL100" s="354"/>
      <c r="GM100" s="354">
        <v>40</v>
      </c>
      <c r="GN100" s="354">
        <v>20</v>
      </c>
      <c r="GO100" s="354">
        <v>4</v>
      </c>
      <c r="GP100" s="354"/>
      <c r="GQ100" s="354"/>
      <c r="GR100" s="354">
        <v>8</v>
      </c>
      <c r="GS100" s="354"/>
      <c r="GT100" s="354"/>
      <c r="GU100" s="354"/>
      <c r="GV100" s="354">
        <v>296</v>
      </c>
      <c r="GW100" s="354"/>
      <c r="GX100" s="354"/>
      <c r="GY100" s="354">
        <v>60</v>
      </c>
      <c r="GZ100" s="354">
        <v>4</v>
      </c>
      <c r="HA100" s="354"/>
      <c r="HB100" s="354">
        <v>20</v>
      </c>
      <c r="HC100" s="354"/>
      <c r="HD100" s="354"/>
      <c r="HE100" s="354">
        <v>50</v>
      </c>
      <c r="HF100" s="354"/>
      <c r="HG100" s="354"/>
      <c r="HH100" s="354"/>
      <c r="HI100" s="354">
        <v>30</v>
      </c>
      <c r="HJ100" s="354"/>
      <c r="HK100" s="354">
        <v>8</v>
      </c>
      <c r="HL100" s="354"/>
      <c r="HM100" s="354">
        <v>72</v>
      </c>
      <c r="HN100" s="354">
        <v>50</v>
      </c>
      <c r="HO100" s="354"/>
      <c r="HP100" s="354"/>
      <c r="HQ100" s="354">
        <v>168</v>
      </c>
      <c r="HR100" s="354"/>
      <c r="HS100" s="354"/>
      <c r="HT100" s="354"/>
      <c r="HU100" s="354"/>
      <c r="HV100" s="354">
        <v>52</v>
      </c>
      <c r="HW100" s="354"/>
      <c r="HX100" s="354">
        <v>56</v>
      </c>
      <c r="HY100" s="354"/>
      <c r="HZ100" s="354">
        <v>60</v>
      </c>
      <c r="IA100" s="354"/>
      <c r="IB100" s="354"/>
      <c r="IC100" s="354"/>
      <c r="ID100" s="354">
        <v>8</v>
      </c>
      <c r="IE100" s="354"/>
      <c r="IF100" s="354"/>
      <c r="IG100" s="354">
        <v>42</v>
      </c>
      <c r="IH100" s="354"/>
      <c r="II100" s="354"/>
      <c r="IJ100" s="354"/>
      <c r="IK100" s="354"/>
      <c r="IL100" s="354"/>
      <c r="IM100" s="354"/>
      <c r="IN100" s="354"/>
      <c r="IO100" s="354"/>
      <c r="IP100" s="354">
        <v>56</v>
      </c>
      <c r="IQ100" s="354"/>
      <c r="IR100" s="50"/>
      <c r="IS100" s="538"/>
      <c r="IT100" s="47"/>
      <c r="IU100" s="47"/>
      <c r="IV100" s="47"/>
      <c r="IW100" s="47"/>
      <c r="IX100" s="47">
        <v>8</v>
      </c>
      <c r="IY100" s="47"/>
      <c r="IZ100" s="47"/>
      <c r="JA100" s="47"/>
      <c r="JB100" s="47"/>
      <c r="JC100" s="47"/>
      <c r="JD100" s="47"/>
      <c r="JE100" s="47"/>
      <c r="JF100" s="47"/>
      <c r="JG100" s="47"/>
      <c r="JH100" s="47"/>
      <c r="JI100" s="47"/>
      <c r="JJ100" s="47"/>
      <c r="JK100" s="47"/>
      <c r="JL100" s="354"/>
      <c r="JM100" s="354"/>
      <c r="JN100" s="354"/>
      <c r="JO100" s="354"/>
      <c r="JP100" s="354"/>
      <c r="JQ100" s="354"/>
      <c r="JR100" s="354"/>
      <c r="JS100" s="354"/>
      <c r="JT100" s="354"/>
      <c r="JU100" s="354"/>
      <c r="JV100" s="354"/>
      <c r="JW100" s="354"/>
      <c r="JX100" s="354"/>
      <c r="JY100" s="354"/>
      <c r="JZ100" s="354"/>
      <c r="KA100" s="354"/>
      <c r="KB100" s="354"/>
      <c r="KC100" s="354"/>
      <c r="KD100" s="354"/>
      <c r="KE100" s="354"/>
      <c r="KF100" s="354"/>
      <c r="KG100" s="354"/>
      <c r="KH100" s="354"/>
      <c r="KI100" s="354"/>
      <c r="KJ100" s="354"/>
      <c r="KK100" s="354"/>
      <c r="KL100" s="354"/>
      <c r="KM100" s="354"/>
      <c r="KN100" s="354"/>
      <c r="KO100" s="354"/>
      <c r="KP100" s="354"/>
      <c r="KQ100" s="354"/>
      <c r="KR100" s="354"/>
      <c r="KS100" s="354"/>
      <c r="KT100" s="354"/>
      <c r="KU100" s="354"/>
      <c r="KV100" s="51"/>
      <c r="KW100" s="47"/>
      <c r="KX100" s="47"/>
      <c r="KY100" s="47"/>
      <c r="KZ100" s="47"/>
      <c r="LA100" s="47"/>
      <c r="LB100" s="47"/>
      <c r="LC100" s="47"/>
      <c r="LD100" s="361"/>
      <c r="LE100" s="361"/>
      <c r="LF100" s="361"/>
      <c r="LG100" s="361"/>
      <c r="LH100" s="361"/>
      <c r="LI100" s="361"/>
      <c r="LJ100" s="361"/>
      <c r="LK100" s="361"/>
      <c r="LL100" s="361"/>
      <c r="LM100" s="361"/>
      <c r="LN100" s="361"/>
      <c r="LO100" s="361"/>
      <c r="LP100" s="361"/>
      <c r="LQ100" s="354"/>
      <c r="LR100" s="354"/>
      <c r="LS100" s="354"/>
      <c r="LT100" s="354"/>
      <c r="LU100" s="354"/>
      <c r="LV100" s="354"/>
      <c r="LW100" s="51"/>
      <c r="LX100" s="354"/>
      <c r="LY100" s="354"/>
      <c r="LZ100" s="354"/>
      <c r="MA100" s="354"/>
      <c r="MB100" s="363"/>
      <c r="MC100" s="363"/>
      <c r="MD100" s="354">
        <v>24</v>
      </c>
      <c r="ME100" s="354">
        <v>4</v>
      </c>
      <c r="MF100" s="354"/>
      <c r="MG100" s="354"/>
      <c r="MH100" s="354"/>
      <c r="MI100" s="354">
        <v>2</v>
      </c>
      <c r="MJ100" s="354"/>
      <c r="MK100" s="354">
        <v>12</v>
      </c>
      <c r="ML100" s="354">
        <v>30</v>
      </c>
      <c r="MM100" s="354"/>
      <c r="MN100" s="354"/>
      <c r="MO100" s="354"/>
      <c r="MP100" s="354"/>
      <c r="MQ100" s="354"/>
      <c r="MR100" s="354">
        <v>36</v>
      </c>
      <c r="MS100" s="51"/>
      <c r="MT100" s="364">
        <f t="shared" si="53"/>
        <v>3146</v>
      </c>
      <c r="MU100" s="365">
        <f t="shared" si="54"/>
        <v>116</v>
      </c>
      <c r="MV100" s="366">
        <f t="shared" si="55"/>
        <v>3262</v>
      </c>
      <c r="MW100" s="365">
        <v>2881</v>
      </c>
      <c r="MX100" s="365">
        <v>1025</v>
      </c>
      <c r="MY100" s="54"/>
      <c r="MZ100" s="708"/>
      <c r="NA100" s="708"/>
      <c r="NB100" s="709">
        <f t="shared" si="56"/>
        <v>0</v>
      </c>
      <c r="NC100" s="710"/>
      <c r="ND100" s="710">
        <v>2.47</v>
      </c>
      <c r="NE100" s="738" t="e">
        <f t="shared" si="85"/>
        <v>#DIV/0!</v>
      </c>
      <c r="NF100" s="739"/>
      <c r="NG100" s="739">
        <v>3000</v>
      </c>
      <c r="NH100" s="739">
        <v>4.54</v>
      </c>
      <c r="NI100" s="740">
        <f t="shared" si="57"/>
        <v>3665.48</v>
      </c>
      <c r="NJ100" s="738"/>
      <c r="NK100" s="741">
        <v>43831</v>
      </c>
      <c r="NL100" s="742">
        <v>44562</v>
      </c>
      <c r="NM100" s="739">
        <f ca="1" t="shared" si="58"/>
        <v>17.1666666666667</v>
      </c>
      <c r="NN100" s="739">
        <f ca="1" t="shared" si="59"/>
        <v>515</v>
      </c>
      <c r="NO100" s="739">
        <v>1558</v>
      </c>
      <c r="NP100" s="739">
        <f t="shared" si="60"/>
        <v>3262</v>
      </c>
      <c r="NQ100" s="761">
        <f t="shared" si="61"/>
        <v>2.14464168310322</v>
      </c>
      <c r="NR100" s="739">
        <f ca="1" t="shared" si="62"/>
        <v>1.51998876569452</v>
      </c>
      <c r="NS100" s="739">
        <f t="shared" si="63"/>
        <v>1484</v>
      </c>
      <c r="NT100" s="739"/>
      <c r="NU100" s="739">
        <f ca="1" t="shared" si="64"/>
        <v>190.019417475728</v>
      </c>
      <c r="NV100" s="769">
        <f ca="1" t="shared" si="65"/>
        <v>6.33398058252427</v>
      </c>
      <c r="NW100" s="769">
        <f ca="1" t="shared" si="66"/>
        <v>234.291845493562</v>
      </c>
      <c r="NX100" s="739"/>
      <c r="NY100" s="739"/>
      <c r="NZ100" s="739"/>
      <c r="OA100" s="739"/>
      <c r="OB100" s="739"/>
      <c r="OC100" s="739"/>
      <c r="OD100" s="739"/>
      <c r="OE100" s="743">
        <f t="shared" si="67"/>
        <v>288</v>
      </c>
      <c r="OF100" s="743">
        <f t="shared" si="68"/>
        <v>0</v>
      </c>
      <c r="OG100" s="743">
        <f t="shared" si="69"/>
        <v>308</v>
      </c>
      <c r="OH100" s="743">
        <f t="shared" si="70"/>
        <v>700</v>
      </c>
      <c r="OI100" s="743">
        <f t="shared" si="71"/>
        <v>250</v>
      </c>
      <c r="OJ100" s="739">
        <f t="shared" si="72"/>
        <v>548</v>
      </c>
      <c r="OK100" s="739">
        <f t="shared" si="73"/>
        <v>324</v>
      </c>
      <c r="OL100" s="739">
        <f t="shared" si="74"/>
        <v>60</v>
      </c>
      <c r="OM100" s="739">
        <f t="shared" si="75"/>
        <v>34</v>
      </c>
      <c r="ON100" s="739">
        <f t="shared" si="76"/>
        <v>208</v>
      </c>
      <c r="OO100" s="739">
        <f t="shared" si="77"/>
        <v>222</v>
      </c>
      <c r="OP100" s="739"/>
      <c r="OQ100" s="739">
        <f t="shared" si="78"/>
        <v>186</v>
      </c>
      <c r="OR100" s="739">
        <f t="shared" si="79"/>
        <v>3128</v>
      </c>
      <c r="OS100" s="739">
        <f t="shared" si="80"/>
        <v>0</v>
      </c>
      <c r="OT100" s="739">
        <f t="shared" si="81"/>
        <v>-134</v>
      </c>
      <c r="OU100" s="739"/>
      <c r="OV100" s="739"/>
      <c r="OW100" s="739"/>
      <c r="OX100" s="739"/>
      <c r="OY100" s="739"/>
      <c r="OZ100" s="739"/>
      <c r="PA100" s="739"/>
      <c r="PB100" s="739"/>
      <c r="PC100" s="739"/>
      <c r="PD100" s="739"/>
      <c r="PE100" s="739"/>
      <c r="PF100" s="739"/>
      <c r="PG100" s="739"/>
      <c r="PI100" s="28">
        <v>56</v>
      </c>
      <c r="PJ100" s="28">
        <v>16</v>
      </c>
      <c r="PK100" s="28">
        <v>273</v>
      </c>
      <c r="PL100" s="28">
        <v>632</v>
      </c>
      <c r="PM100" s="28">
        <v>568</v>
      </c>
      <c r="PN100" s="28">
        <v>27</v>
      </c>
      <c r="PO100" s="28">
        <v>0</v>
      </c>
      <c r="PP100" s="28">
        <v>184</v>
      </c>
      <c r="PQ100" s="28">
        <v>148</v>
      </c>
      <c r="PR100" s="28">
        <v>298</v>
      </c>
      <c r="PS100" s="28">
        <v>228</v>
      </c>
      <c r="PT100" s="28">
        <v>767</v>
      </c>
      <c r="PU100" s="28">
        <v>12</v>
      </c>
      <c r="PV100" s="28">
        <v>3209</v>
      </c>
      <c r="PW100" s="28">
        <v>328</v>
      </c>
    </row>
    <row r="101" s="28" customFormat="1" customHeight="1" spans="1:439">
      <c r="A101" s="95" t="s">
        <v>1610</v>
      </c>
      <c r="B101" s="343">
        <v>2020</v>
      </c>
      <c r="C101" s="95" t="s">
        <v>1612</v>
      </c>
      <c r="D101" s="95" t="s">
        <v>2419</v>
      </c>
      <c r="E101" s="789" t="s">
        <v>1657</v>
      </c>
      <c r="F101" s="790" t="s">
        <v>380</v>
      </c>
      <c r="G101" s="112" t="s">
        <v>381</v>
      </c>
      <c r="H101" s="113" t="s">
        <v>382</v>
      </c>
      <c r="I101" s="99">
        <f t="shared" si="87"/>
        <v>19300</v>
      </c>
      <c r="J101" s="100">
        <v>7415</v>
      </c>
      <c r="K101" s="454">
        <v>200</v>
      </c>
      <c r="L101" s="150">
        <f t="shared" si="48"/>
        <v>26715</v>
      </c>
      <c r="M101" s="151">
        <f t="shared" si="49"/>
        <v>26715</v>
      </c>
      <c r="N101" s="455"/>
      <c r="O101" s="37">
        <v>5279</v>
      </c>
      <c r="P101" s="36"/>
      <c r="Q101" s="33">
        <f t="shared" si="50"/>
        <v>0</v>
      </c>
      <c r="R101" s="34">
        <f t="shared" si="51"/>
        <v>45000</v>
      </c>
      <c r="S101" s="813"/>
      <c r="T101" s="346"/>
      <c r="U101" s="346"/>
      <c r="V101" s="346"/>
      <c r="W101" s="346"/>
      <c r="X101" s="347"/>
      <c r="Y101" s="348"/>
      <c r="Z101" s="348"/>
      <c r="AA101" s="505">
        <v>5000</v>
      </c>
      <c r="AB101" s="348"/>
      <c r="AC101" s="506"/>
      <c r="AD101" s="348"/>
      <c r="AE101" s="348"/>
      <c r="AF101" s="346"/>
      <c r="AG101" s="346"/>
      <c r="AH101" s="346"/>
      <c r="AI101" s="346"/>
      <c r="AJ101" s="346">
        <v>10000</v>
      </c>
      <c r="AK101" s="346"/>
      <c r="AL101" s="346"/>
      <c r="AM101" s="346"/>
      <c r="AN101" s="346">
        <v>10000</v>
      </c>
      <c r="AO101" s="346">
        <v>20000</v>
      </c>
      <c r="AP101" s="346"/>
      <c r="AQ101" s="346"/>
      <c r="AR101" s="346"/>
      <c r="AS101" s="346"/>
      <c r="AT101" s="346"/>
      <c r="AU101" s="346"/>
      <c r="AV101" s="346"/>
      <c r="AW101" s="346"/>
      <c r="AX101" s="346"/>
      <c r="AY101" s="349"/>
      <c r="AZ101" s="48">
        <v>2</v>
      </c>
      <c r="BA101" s="48"/>
      <c r="BB101" s="48"/>
      <c r="BC101" s="48"/>
      <c r="BD101" s="47"/>
      <c r="BE101" s="47"/>
      <c r="BF101" s="47"/>
      <c r="BG101" s="47"/>
      <c r="BH101" s="47"/>
      <c r="BI101" s="47"/>
      <c r="BJ101" s="47"/>
      <c r="BK101" s="47"/>
      <c r="BL101" s="47">
        <v>36</v>
      </c>
      <c r="BM101" s="47"/>
      <c r="BN101" s="47"/>
      <c r="BO101" s="47"/>
      <c r="BP101" s="47"/>
      <c r="BQ101" s="47"/>
      <c r="BR101" s="47"/>
      <c r="BS101" s="354"/>
      <c r="BT101" s="354"/>
      <c r="BU101" s="354"/>
      <c r="BV101" s="354"/>
      <c r="BW101" s="354"/>
      <c r="BX101" s="354"/>
      <c r="BY101" s="354"/>
      <c r="BZ101" s="354"/>
      <c r="CA101" s="354"/>
      <c r="CB101" s="354"/>
      <c r="CC101" s="354"/>
      <c r="CD101" s="354"/>
      <c r="CE101" s="354"/>
      <c r="CF101" s="354"/>
      <c r="CG101" s="354"/>
      <c r="CH101" s="354"/>
      <c r="CI101" s="354"/>
      <c r="CJ101" s="354"/>
      <c r="CK101" s="354"/>
      <c r="CL101" s="354"/>
      <c r="CM101" s="354"/>
      <c r="CN101" s="354"/>
      <c r="CO101" s="354"/>
      <c r="CP101" s="358"/>
      <c r="CQ101" s="48"/>
      <c r="CR101" s="354"/>
      <c r="CS101" s="354"/>
      <c r="CT101" s="355"/>
      <c r="CU101" s="354"/>
      <c r="CV101" s="354"/>
      <c r="CW101" s="354"/>
      <c r="CX101" s="354">
        <v>35</v>
      </c>
      <c r="CY101" s="354"/>
      <c r="CZ101" s="354"/>
      <c r="DA101" s="356">
        <v>-34</v>
      </c>
      <c r="DB101" s="354"/>
      <c r="DC101" s="354"/>
      <c r="DD101" s="354"/>
      <c r="DE101" s="354"/>
      <c r="DF101" s="354">
        <v>12</v>
      </c>
      <c r="DG101" s="354">
        <v>2</v>
      </c>
      <c r="DH101" s="354"/>
      <c r="DI101" s="354"/>
      <c r="DJ101" s="354"/>
      <c r="DK101" s="354">
        <v>1</v>
      </c>
      <c r="DL101" s="354"/>
      <c r="DM101" s="354"/>
      <c r="DN101" s="354"/>
      <c r="DO101" s="354"/>
      <c r="DP101" s="354"/>
      <c r="DQ101" s="354"/>
      <c r="DR101" s="354"/>
      <c r="DS101" s="354"/>
      <c r="DT101" s="354"/>
      <c r="DU101" s="354">
        <v>12</v>
      </c>
      <c r="DV101" s="354"/>
      <c r="DW101" s="354"/>
      <c r="DX101" s="354"/>
      <c r="DY101" s="354"/>
      <c r="DZ101" s="357"/>
      <c r="EA101" s="356"/>
      <c r="EB101" s="356"/>
      <c r="EC101" s="356"/>
      <c r="ED101" s="356"/>
      <c r="EE101" s="358"/>
      <c r="EF101" s="48"/>
      <c r="EG101" s="46">
        <v>720</v>
      </c>
      <c r="EH101" s="46"/>
      <c r="EI101" s="47">
        <v>1440</v>
      </c>
      <c r="EJ101" s="47">
        <v>288</v>
      </c>
      <c r="EK101" s="47"/>
      <c r="EL101" s="47">
        <v>216</v>
      </c>
      <c r="EM101" s="47"/>
      <c r="EN101" s="47"/>
      <c r="EO101" s="47"/>
      <c r="EP101" s="47"/>
      <c r="EQ101" s="47"/>
      <c r="ER101" s="47"/>
      <c r="ES101" s="47"/>
      <c r="ET101" s="48"/>
      <c r="EU101" s="47"/>
      <c r="EV101" s="47">
        <v>720</v>
      </c>
      <c r="EW101" s="47">
        <v>144</v>
      </c>
      <c r="EX101" s="47"/>
      <c r="EY101" s="47"/>
      <c r="EZ101" s="47"/>
      <c r="FA101" s="47"/>
      <c r="FB101" s="47"/>
      <c r="FC101" s="47">
        <v>504</v>
      </c>
      <c r="FD101" s="47"/>
      <c r="FE101" s="47">
        <v>72</v>
      </c>
      <c r="FF101" s="47"/>
      <c r="FG101" s="47"/>
      <c r="FH101" s="47"/>
      <c r="FI101" s="47"/>
      <c r="FJ101" s="47">
        <v>144</v>
      </c>
      <c r="FK101" s="47">
        <v>288</v>
      </c>
      <c r="FL101" s="47"/>
      <c r="FM101" s="47">
        <v>288</v>
      </c>
      <c r="FN101" s="47"/>
      <c r="FO101" s="47"/>
      <c r="FP101" s="47"/>
      <c r="FQ101" s="354"/>
      <c r="FR101" s="354"/>
      <c r="FS101" s="354"/>
      <c r="FT101" s="354">
        <v>2592</v>
      </c>
      <c r="FU101" s="354">
        <v>360</v>
      </c>
      <c r="FV101" s="354"/>
      <c r="FW101" s="354">
        <v>216</v>
      </c>
      <c r="FX101" s="354"/>
      <c r="FY101" s="354"/>
      <c r="FZ101" s="354">
        <v>1656</v>
      </c>
      <c r="GA101" s="354">
        <v>1224</v>
      </c>
      <c r="GB101" s="354">
        <v>3024</v>
      </c>
      <c r="GC101" s="354"/>
      <c r="GD101" s="354"/>
      <c r="GE101" s="354">
        <v>144</v>
      </c>
      <c r="GF101" s="354"/>
      <c r="GG101" s="354">
        <v>504</v>
      </c>
      <c r="GH101" s="354"/>
      <c r="GI101" s="354"/>
      <c r="GJ101" s="354"/>
      <c r="GK101" s="354">
        <v>144</v>
      </c>
      <c r="GL101" s="354"/>
      <c r="GM101" s="354">
        <v>2016</v>
      </c>
      <c r="GN101" s="354">
        <v>1440</v>
      </c>
      <c r="GO101" s="354"/>
      <c r="GP101" s="354"/>
      <c r="GQ101" s="354"/>
      <c r="GR101" s="354"/>
      <c r="GS101" s="354">
        <v>504</v>
      </c>
      <c r="GT101" s="354">
        <v>1440</v>
      </c>
      <c r="GU101" s="354"/>
      <c r="GV101" s="354"/>
      <c r="GW101" s="354"/>
      <c r="GX101" s="354"/>
      <c r="GY101" s="354"/>
      <c r="GZ101" s="354"/>
      <c r="HA101" s="354"/>
      <c r="HB101" s="354">
        <v>720</v>
      </c>
      <c r="HC101" s="354"/>
      <c r="HD101" s="354"/>
      <c r="HE101" s="354"/>
      <c r="HF101" s="354"/>
      <c r="HG101" s="354"/>
      <c r="HH101" s="354">
        <v>504</v>
      </c>
      <c r="HI101" s="354"/>
      <c r="HJ101" s="354"/>
      <c r="HK101" s="354">
        <v>72</v>
      </c>
      <c r="HL101" s="354"/>
      <c r="HM101" s="354"/>
      <c r="HN101" s="354"/>
      <c r="HO101" s="354"/>
      <c r="HP101" s="354"/>
      <c r="HQ101" s="354"/>
      <c r="HR101" s="354"/>
      <c r="HS101" s="354"/>
      <c r="HT101" s="354"/>
      <c r="HU101" s="354"/>
      <c r="HV101" s="354"/>
      <c r="HW101" s="354"/>
      <c r="HX101" s="354">
        <v>720</v>
      </c>
      <c r="HY101" s="354"/>
      <c r="HZ101" s="354"/>
      <c r="IA101" s="354"/>
      <c r="IB101" s="354"/>
      <c r="IC101" s="354"/>
      <c r="ID101" s="354"/>
      <c r="IE101" s="354">
        <v>1080</v>
      </c>
      <c r="IF101" s="354"/>
      <c r="IG101" s="354"/>
      <c r="IH101" s="354"/>
      <c r="II101" s="354"/>
      <c r="IJ101" s="354"/>
      <c r="IK101" s="354"/>
      <c r="IL101" s="354"/>
      <c r="IM101" s="354"/>
      <c r="IN101" s="354"/>
      <c r="IO101" s="354"/>
      <c r="IP101" s="354">
        <v>144</v>
      </c>
      <c r="IQ101" s="354"/>
      <c r="IR101" s="50"/>
      <c r="IS101" s="47"/>
      <c r="IT101" s="47"/>
      <c r="IU101" s="47"/>
      <c r="IV101" s="47"/>
      <c r="IW101" s="47"/>
      <c r="IX101" s="47"/>
      <c r="IY101" s="47"/>
      <c r="IZ101" s="47"/>
      <c r="JA101" s="47"/>
      <c r="JB101" s="47"/>
      <c r="JC101" s="47"/>
      <c r="JD101" s="47">
        <v>50</v>
      </c>
      <c r="JE101" s="47"/>
      <c r="JF101" s="47"/>
      <c r="JG101" s="47"/>
      <c r="JH101" s="47"/>
      <c r="JI101" s="47"/>
      <c r="JJ101" s="47"/>
      <c r="JK101" s="47"/>
      <c r="JL101" s="354"/>
      <c r="JM101" s="354"/>
      <c r="JN101" s="354"/>
      <c r="JO101" s="354"/>
      <c r="JP101" s="354"/>
      <c r="JQ101" s="354"/>
      <c r="JR101" s="354"/>
      <c r="JS101" s="354"/>
      <c r="JT101" s="354"/>
      <c r="JU101" s="354"/>
      <c r="JV101" s="354"/>
      <c r="JW101" s="354"/>
      <c r="JX101" s="354"/>
      <c r="JY101" s="354"/>
      <c r="JZ101" s="354"/>
      <c r="KA101" s="354"/>
      <c r="KB101" s="354"/>
      <c r="KC101" s="354"/>
      <c r="KD101" s="354"/>
      <c r="KE101" s="354"/>
      <c r="KF101" s="354"/>
      <c r="KG101" s="354"/>
      <c r="KH101" s="354"/>
      <c r="KI101" s="354"/>
      <c r="KJ101" s="354"/>
      <c r="KK101" s="354"/>
      <c r="KL101" s="354"/>
      <c r="KM101" s="354"/>
      <c r="KN101" s="354"/>
      <c r="KO101" s="354"/>
      <c r="KP101" s="354"/>
      <c r="KQ101" s="354"/>
      <c r="KR101" s="354"/>
      <c r="KS101" s="354"/>
      <c r="KT101" s="354"/>
      <c r="KU101" s="354"/>
      <c r="KV101" s="51"/>
      <c r="KW101" s="47"/>
      <c r="KX101" s="47"/>
      <c r="KY101" s="47"/>
      <c r="KZ101" s="47">
        <v>24</v>
      </c>
      <c r="LA101" s="47"/>
      <c r="LB101" s="47"/>
      <c r="LC101" s="47"/>
      <c r="LD101" s="361"/>
      <c r="LE101" s="361"/>
      <c r="LF101" s="361"/>
      <c r="LG101" s="361"/>
      <c r="LH101" s="361"/>
      <c r="LI101" s="361"/>
      <c r="LJ101" s="361"/>
      <c r="LK101" s="361"/>
      <c r="LL101" s="361"/>
      <c r="LM101" s="361"/>
      <c r="LN101" s="361"/>
      <c r="LO101" s="361"/>
      <c r="LP101" s="361"/>
      <c r="LQ101" s="354"/>
      <c r="LR101" s="354">
        <v>24</v>
      </c>
      <c r="LS101" s="354"/>
      <c r="LT101" s="354"/>
      <c r="LU101" s="354"/>
      <c r="LV101" s="354"/>
      <c r="LW101" s="51"/>
      <c r="LX101" s="354"/>
      <c r="LY101" s="354"/>
      <c r="LZ101" s="354"/>
      <c r="MA101" s="354"/>
      <c r="MB101" s="363"/>
      <c r="MC101" s="363"/>
      <c r="MD101" s="354"/>
      <c r="ME101" s="354"/>
      <c r="MF101" s="354"/>
      <c r="MG101" s="354"/>
      <c r="MH101" s="354"/>
      <c r="MI101" s="354"/>
      <c r="MJ101" s="354"/>
      <c r="MK101" s="354">
        <v>72</v>
      </c>
      <c r="ML101" s="354"/>
      <c r="MM101" s="354"/>
      <c r="MN101" s="354"/>
      <c r="MO101" s="354"/>
      <c r="MP101" s="354"/>
      <c r="MQ101" s="354"/>
      <c r="MR101" s="354"/>
      <c r="MS101" s="51"/>
      <c r="MT101" s="364">
        <f t="shared" si="53"/>
        <v>23328</v>
      </c>
      <c r="MU101" s="365">
        <f t="shared" si="54"/>
        <v>170</v>
      </c>
      <c r="MV101" s="366">
        <f t="shared" si="55"/>
        <v>23498</v>
      </c>
      <c r="MW101" s="365">
        <v>23664</v>
      </c>
      <c r="MX101" s="365">
        <v>17393</v>
      </c>
      <c r="MY101" s="54"/>
      <c r="MZ101" s="708">
        <v>4.99</v>
      </c>
      <c r="NA101" s="708">
        <v>1.3</v>
      </c>
      <c r="NB101" s="709">
        <f t="shared" si="56"/>
        <v>30547.4</v>
      </c>
      <c r="NC101" s="710"/>
      <c r="ND101" s="710">
        <v>5.6</v>
      </c>
      <c r="NE101" s="738">
        <f t="shared" si="85"/>
        <v>0.357060849598163</v>
      </c>
      <c r="NF101" s="739"/>
      <c r="NG101" s="739">
        <v>5000</v>
      </c>
      <c r="NH101" s="739">
        <v>5.4</v>
      </c>
      <c r="NI101" s="740">
        <f t="shared" si="57"/>
        <v>149604</v>
      </c>
      <c r="NJ101" s="738">
        <f t="shared" ref="NJ101:NJ132" si="88">1-NH101/6.7/NA101</f>
        <v>0.380022962112514</v>
      </c>
      <c r="NK101" s="741">
        <v>43831</v>
      </c>
      <c r="NL101" s="742">
        <v>44562</v>
      </c>
      <c r="NM101" s="739">
        <f ca="1" t="shared" si="58"/>
        <v>17.1666666666667</v>
      </c>
      <c r="NN101" s="739">
        <f ca="1" t="shared" si="59"/>
        <v>515</v>
      </c>
      <c r="NO101" s="739">
        <v>9559</v>
      </c>
      <c r="NP101" s="739">
        <f t="shared" si="60"/>
        <v>23498</v>
      </c>
      <c r="NQ101" s="761">
        <f t="shared" si="61"/>
        <v>1.29558361360754</v>
      </c>
      <c r="NR101" s="739">
        <f ca="1" t="shared" si="62"/>
        <v>0.918229163042237</v>
      </c>
      <c r="NS101" s="739">
        <f t="shared" si="63"/>
        <v>26715</v>
      </c>
      <c r="NT101" s="739"/>
      <c r="NU101" s="739">
        <f ca="1" t="shared" si="64"/>
        <v>1368.81553398058</v>
      </c>
      <c r="NV101" s="769">
        <f ca="1" t="shared" si="65"/>
        <v>45.6271844660194</v>
      </c>
      <c r="NW101" s="769">
        <f ca="1" t="shared" si="66"/>
        <v>585.506213294748</v>
      </c>
      <c r="NX101" s="739"/>
      <c r="NY101" s="739"/>
      <c r="NZ101" s="739"/>
      <c r="OA101" s="739"/>
      <c r="OB101" s="739"/>
      <c r="OC101" s="739"/>
      <c r="OD101" s="739"/>
      <c r="OE101" s="743">
        <f t="shared" si="67"/>
        <v>2664</v>
      </c>
      <c r="OF101" s="743">
        <f t="shared" si="68"/>
        <v>744</v>
      </c>
      <c r="OG101" s="743">
        <f t="shared" si="69"/>
        <v>720</v>
      </c>
      <c r="OH101" s="743">
        <f t="shared" si="70"/>
        <v>3362</v>
      </c>
      <c r="OI101" s="743">
        <f t="shared" si="71"/>
        <v>576</v>
      </c>
      <c r="OJ101" s="739">
        <f t="shared" si="72"/>
        <v>8712</v>
      </c>
      <c r="OK101" s="739">
        <f t="shared" si="73"/>
        <v>2880</v>
      </c>
      <c r="OL101" s="739">
        <f t="shared" si="74"/>
        <v>504</v>
      </c>
      <c r="OM101" s="739">
        <f t="shared" si="75"/>
        <v>0</v>
      </c>
      <c r="ON101" s="739">
        <f t="shared" si="76"/>
        <v>576</v>
      </c>
      <c r="OO101" s="739">
        <f t="shared" si="77"/>
        <v>24</v>
      </c>
      <c r="OP101" s="739"/>
      <c r="OQ101" s="739">
        <f t="shared" si="78"/>
        <v>2520</v>
      </c>
      <c r="OR101" s="739">
        <f t="shared" si="79"/>
        <v>23282</v>
      </c>
      <c r="OS101" s="739">
        <f t="shared" si="80"/>
        <v>0</v>
      </c>
      <c r="OT101" s="739">
        <f t="shared" si="81"/>
        <v>-216</v>
      </c>
      <c r="OU101" s="739"/>
      <c r="OV101" s="739"/>
      <c r="OW101" s="739"/>
      <c r="OX101" s="739"/>
      <c r="OY101" s="739"/>
      <c r="OZ101" s="739"/>
      <c r="PA101" s="739"/>
      <c r="PB101" s="739"/>
      <c r="PC101" s="739"/>
      <c r="PD101" s="739"/>
      <c r="PE101" s="739"/>
      <c r="PF101" s="739"/>
      <c r="PG101" s="739"/>
      <c r="PI101" s="28">
        <v>1584</v>
      </c>
      <c r="PJ101" s="28">
        <v>360</v>
      </c>
      <c r="PK101" s="28">
        <v>6024</v>
      </c>
      <c r="PL101" s="28">
        <v>1008</v>
      </c>
      <c r="PM101" s="28">
        <v>2664</v>
      </c>
      <c r="PN101" s="28">
        <v>792</v>
      </c>
      <c r="PO101" s="28">
        <v>576</v>
      </c>
      <c r="PP101" s="28">
        <v>1008</v>
      </c>
      <c r="PQ101" s="28">
        <v>2808</v>
      </c>
      <c r="PR101" s="28">
        <v>1728</v>
      </c>
      <c r="PS101" s="28">
        <v>2736</v>
      </c>
      <c r="PT101" s="28">
        <v>2232</v>
      </c>
      <c r="PU101" s="28">
        <v>0</v>
      </c>
      <c r="PV101" s="28">
        <v>23520</v>
      </c>
      <c r="PW101" s="28">
        <v>-144</v>
      </c>
    </row>
    <row r="102" s="28" customFormat="1" customHeight="1" spans="1:439">
      <c r="A102" s="95" t="s">
        <v>1610</v>
      </c>
      <c r="B102" s="343">
        <v>2020</v>
      </c>
      <c r="C102" s="95" t="s">
        <v>1645</v>
      </c>
      <c r="D102" s="95" t="s">
        <v>1646</v>
      </c>
      <c r="E102" s="95"/>
      <c r="F102" s="104" t="s">
        <v>1730</v>
      </c>
      <c r="G102" s="112" t="s">
        <v>1731</v>
      </c>
      <c r="H102" s="98" t="s">
        <v>385</v>
      </c>
      <c r="I102" s="99">
        <f t="shared" si="87"/>
        <v>1379</v>
      </c>
      <c r="J102" s="114">
        <v>300</v>
      </c>
      <c r="K102" s="456">
        <v>0</v>
      </c>
      <c r="L102" s="150">
        <f t="shared" si="48"/>
        <v>1679</v>
      </c>
      <c r="M102" s="151">
        <f t="shared" si="49"/>
        <v>1679</v>
      </c>
      <c r="N102" s="455"/>
      <c r="O102" s="37">
        <v>60</v>
      </c>
      <c r="P102" s="36">
        <v>462</v>
      </c>
      <c r="Q102" s="33">
        <f t="shared" si="50"/>
        <v>0</v>
      </c>
      <c r="R102" s="34">
        <f t="shared" si="51"/>
        <v>3000</v>
      </c>
      <c r="S102" s="346"/>
      <c r="T102" s="346"/>
      <c r="U102" s="346"/>
      <c r="V102" s="346"/>
      <c r="W102" s="346"/>
      <c r="X102" s="347"/>
      <c r="Y102" s="348"/>
      <c r="Z102" s="348"/>
      <c r="AA102" s="348"/>
      <c r="AB102" s="348"/>
      <c r="AC102" s="506"/>
      <c r="AD102" s="348"/>
      <c r="AE102" s="348"/>
      <c r="AF102" s="346"/>
      <c r="AG102" s="346"/>
      <c r="AH102" s="346">
        <v>1000</v>
      </c>
      <c r="AI102" s="346"/>
      <c r="AJ102" s="346"/>
      <c r="AK102" s="346"/>
      <c r="AL102" s="346"/>
      <c r="AM102" s="346"/>
      <c r="AN102" s="346"/>
      <c r="AO102" s="346">
        <v>2000</v>
      </c>
      <c r="AP102" s="346"/>
      <c r="AQ102" s="346"/>
      <c r="AR102" s="346"/>
      <c r="AS102" s="346"/>
      <c r="AT102" s="346"/>
      <c r="AU102" s="346"/>
      <c r="AV102" s="346"/>
      <c r="AW102" s="346"/>
      <c r="AX102" s="346"/>
      <c r="AY102" s="349"/>
      <c r="AZ102" s="48"/>
      <c r="BA102" s="48"/>
      <c r="BB102" s="48"/>
      <c r="BC102" s="48"/>
      <c r="BD102" s="47"/>
      <c r="BE102" s="47"/>
      <c r="BF102" s="47"/>
      <c r="BG102" s="47"/>
      <c r="BH102" s="47">
        <v>1</v>
      </c>
      <c r="BI102" s="47"/>
      <c r="BJ102" s="47"/>
      <c r="BK102" s="47"/>
      <c r="BL102" s="47">
        <v>3</v>
      </c>
      <c r="BM102" s="47"/>
      <c r="BN102" s="47"/>
      <c r="BO102" s="47"/>
      <c r="BP102" s="47"/>
      <c r="BQ102" s="47"/>
      <c r="BR102" s="47"/>
      <c r="BS102" s="354"/>
      <c r="BT102" s="354"/>
      <c r="BU102" s="354"/>
      <c r="BV102" s="354"/>
      <c r="BW102" s="354"/>
      <c r="BX102" s="354"/>
      <c r="BY102" s="354"/>
      <c r="BZ102" s="354"/>
      <c r="CA102" s="354"/>
      <c r="CB102" s="354"/>
      <c r="CC102" s="354"/>
      <c r="CD102" s="354"/>
      <c r="CE102" s="354"/>
      <c r="CF102" s="354"/>
      <c r="CG102" s="354"/>
      <c r="CH102" s="354"/>
      <c r="CI102" s="354"/>
      <c r="CJ102" s="354"/>
      <c r="CK102" s="354"/>
      <c r="CL102" s="354"/>
      <c r="CM102" s="354"/>
      <c r="CN102" s="354"/>
      <c r="CO102" s="354"/>
      <c r="CP102" s="358"/>
      <c r="CQ102" s="48"/>
      <c r="CR102" s="354"/>
      <c r="CS102" s="354"/>
      <c r="CT102" s="355"/>
      <c r="CU102" s="354"/>
      <c r="CV102" s="354"/>
      <c r="CW102" s="354"/>
      <c r="CX102" s="354"/>
      <c r="CY102" s="354"/>
      <c r="CZ102" s="354"/>
      <c r="DA102" s="356"/>
      <c r="DB102" s="354"/>
      <c r="DC102" s="354"/>
      <c r="DD102" s="354"/>
      <c r="DE102" s="354"/>
      <c r="DF102" s="354">
        <v>1</v>
      </c>
      <c r="DG102" s="354"/>
      <c r="DH102" s="354"/>
      <c r="DI102" s="354"/>
      <c r="DJ102" s="354"/>
      <c r="DK102" s="354">
        <v>1</v>
      </c>
      <c r="DL102" s="354"/>
      <c r="DM102" s="354"/>
      <c r="DN102" s="354"/>
      <c r="DO102" s="354"/>
      <c r="DP102" s="354"/>
      <c r="DQ102" s="354"/>
      <c r="DR102" s="354"/>
      <c r="DS102" s="354"/>
      <c r="DT102" s="354"/>
      <c r="DU102" s="354">
        <v>1</v>
      </c>
      <c r="DV102" s="354"/>
      <c r="DW102" s="354"/>
      <c r="DX102" s="354"/>
      <c r="DY102" s="354"/>
      <c r="DZ102" s="357"/>
      <c r="EA102" s="356"/>
      <c r="EB102" s="356"/>
      <c r="EC102" s="356"/>
      <c r="ED102" s="356"/>
      <c r="EE102" s="358"/>
      <c r="EF102" s="48"/>
      <c r="EG102" s="46">
        <v>60</v>
      </c>
      <c r="EH102" s="46"/>
      <c r="EI102" s="47">
        <v>120</v>
      </c>
      <c r="EJ102" s="47">
        <v>24</v>
      </c>
      <c r="EK102" s="47"/>
      <c r="EL102" s="47">
        <v>18</v>
      </c>
      <c r="EM102" s="47"/>
      <c r="EN102" s="47"/>
      <c r="EO102" s="47"/>
      <c r="EP102" s="47"/>
      <c r="EQ102" s="47"/>
      <c r="ER102" s="47"/>
      <c r="ES102" s="47"/>
      <c r="ET102" s="48"/>
      <c r="EU102" s="47"/>
      <c r="EV102" s="47">
        <v>60</v>
      </c>
      <c r="EW102" s="47"/>
      <c r="EX102" s="47"/>
      <c r="EY102" s="47"/>
      <c r="EZ102" s="47"/>
      <c r="FA102" s="47"/>
      <c r="FB102" s="47"/>
      <c r="FC102" s="47">
        <v>42</v>
      </c>
      <c r="FD102" s="47"/>
      <c r="FE102" s="47">
        <v>6</v>
      </c>
      <c r="FF102" s="47"/>
      <c r="FG102" s="47"/>
      <c r="FH102" s="47"/>
      <c r="FI102" s="47"/>
      <c r="FJ102" s="47">
        <v>12</v>
      </c>
      <c r="FK102" s="47">
        <v>24</v>
      </c>
      <c r="FL102" s="47"/>
      <c r="FM102" s="47">
        <v>24</v>
      </c>
      <c r="FN102" s="47"/>
      <c r="FO102" s="47"/>
      <c r="FP102" s="47"/>
      <c r="FQ102" s="354"/>
      <c r="FR102" s="354"/>
      <c r="FS102" s="354"/>
      <c r="FT102" s="354">
        <v>216</v>
      </c>
      <c r="FU102" s="354">
        <v>30</v>
      </c>
      <c r="FV102" s="354"/>
      <c r="FW102" s="354">
        <v>18</v>
      </c>
      <c r="FX102" s="354"/>
      <c r="FY102" s="354"/>
      <c r="FZ102" s="354">
        <v>138</v>
      </c>
      <c r="GA102" s="354"/>
      <c r="GB102" s="354">
        <v>252</v>
      </c>
      <c r="GC102" s="354"/>
      <c r="GD102" s="354"/>
      <c r="GE102" s="354">
        <v>12</v>
      </c>
      <c r="GF102" s="354"/>
      <c r="GG102" s="354">
        <v>42</v>
      </c>
      <c r="GH102" s="354"/>
      <c r="GI102" s="354"/>
      <c r="GJ102" s="354"/>
      <c r="GK102" s="354">
        <v>12</v>
      </c>
      <c r="GL102" s="354"/>
      <c r="GM102" s="354">
        <v>168</v>
      </c>
      <c r="GN102" s="354">
        <v>120</v>
      </c>
      <c r="GO102" s="354"/>
      <c r="GP102" s="354"/>
      <c r="GQ102" s="354"/>
      <c r="GR102" s="354"/>
      <c r="GS102" s="354">
        <v>42</v>
      </c>
      <c r="GT102" s="354">
        <v>120</v>
      </c>
      <c r="GU102" s="354"/>
      <c r="GV102" s="354"/>
      <c r="GW102" s="354"/>
      <c r="GX102" s="354"/>
      <c r="GY102" s="354"/>
      <c r="GZ102" s="354"/>
      <c r="HA102" s="354"/>
      <c r="HB102" s="354">
        <v>60</v>
      </c>
      <c r="HC102" s="354"/>
      <c r="HD102" s="354"/>
      <c r="HE102" s="354"/>
      <c r="HF102" s="354"/>
      <c r="HG102" s="354"/>
      <c r="HH102" s="354">
        <v>42</v>
      </c>
      <c r="HI102" s="354"/>
      <c r="HJ102" s="354"/>
      <c r="HK102" s="354">
        <v>6</v>
      </c>
      <c r="HL102" s="354"/>
      <c r="HM102" s="354"/>
      <c r="HN102" s="354"/>
      <c r="HO102" s="354"/>
      <c r="HP102" s="354"/>
      <c r="HQ102" s="354"/>
      <c r="HR102" s="354"/>
      <c r="HS102" s="354"/>
      <c r="HT102" s="354"/>
      <c r="HU102" s="354"/>
      <c r="HV102" s="354"/>
      <c r="HW102" s="354"/>
      <c r="HX102" s="354">
        <v>60</v>
      </c>
      <c r="HY102" s="354"/>
      <c r="HZ102" s="354"/>
      <c r="IA102" s="354"/>
      <c r="IB102" s="354"/>
      <c r="IC102" s="354"/>
      <c r="ID102" s="354"/>
      <c r="IE102" s="354">
        <v>90</v>
      </c>
      <c r="IF102" s="354"/>
      <c r="IG102" s="354"/>
      <c r="IH102" s="354"/>
      <c r="II102" s="354"/>
      <c r="IJ102" s="354"/>
      <c r="IK102" s="354"/>
      <c r="IL102" s="354"/>
      <c r="IM102" s="354"/>
      <c r="IN102" s="354"/>
      <c r="IO102" s="354"/>
      <c r="IP102" s="354">
        <v>12</v>
      </c>
      <c r="IQ102" s="354"/>
      <c r="IR102" s="50"/>
      <c r="IS102" s="47"/>
      <c r="IT102" s="47"/>
      <c r="IU102" s="47"/>
      <c r="IV102" s="47"/>
      <c r="IW102" s="47"/>
      <c r="IX102" s="47"/>
      <c r="IY102" s="47"/>
      <c r="IZ102" s="47"/>
      <c r="JA102" s="47"/>
      <c r="JB102" s="47"/>
      <c r="JC102" s="47"/>
      <c r="JD102" s="47"/>
      <c r="JE102" s="47"/>
      <c r="JF102" s="47"/>
      <c r="JG102" s="47"/>
      <c r="JH102" s="47"/>
      <c r="JI102" s="47"/>
      <c r="JJ102" s="47"/>
      <c r="JK102" s="47"/>
      <c r="JL102" s="354"/>
      <c r="JM102" s="354"/>
      <c r="JN102" s="354"/>
      <c r="JO102" s="354"/>
      <c r="JP102" s="354"/>
      <c r="JQ102" s="354"/>
      <c r="JR102" s="354"/>
      <c r="JS102" s="354"/>
      <c r="JT102" s="354"/>
      <c r="JU102" s="354"/>
      <c r="JV102" s="354"/>
      <c r="JW102" s="354"/>
      <c r="JX102" s="354"/>
      <c r="JY102" s="354"/>
      <c r="JZ102" s="354"/>
      <c r="KA102" s="354"/>
      <c r="KB102" s="354"/>
      <c r="KC102" s="354"/>
      <c r="KD102" s="354"/>
      <c r="KE102" s="354"/>
      <c r="KF102" s="354"/>
      <c r="KG102" s="354"/>
      <c r="KH102" s="354"/>
      <c r="KI102" s="354"/>
      <c r="KJ102" s="354"/>
      <c r="KK102" s="354"/>
      <c r="KL102" s="354"/>
      <c r="KM102" s="354"/>
      <c r="KN102" s="354"/>
      <c r="KO102" s="354"/>
      <c r="KP102" s="354"/>
      <c r="KQ102" s="354"/>
      <c r="KR102" s="354"/>
      <c r="KS102" s="354"/>
      <c r="KT102" s="354"/>
      <c r="KU102" s="354"/>
      <c r="KV102" s="51"/>
      <c r="KW102" s="47"/>
      <c r="KX102" s="47"/>
      <c r="KY102" s="47"/>
      <c r="KZ102" s="47"/>
      <c r="LA102" s="47"/>
      <c r="LB102" s="47"/>
      <c r="LC102" s="47"/>
      <c r="LD102" s="361"/>
      <c r="LE102" s="361"/>
      <c r="LF102" s="361"/>
      <c r="LG102" s="361"/>
      <c r="LH102" s="361"/>
      <c r="LI102" s="361"/>
      <c r="LJ102" s="361"/>
      <c r="LK102" s="361"/>
      <c r="LL102" s="361"/>
      <c r="LM102" s="361"/>
      <c r="LN102" s="361"/>
      <c r="LO102" s="361"/>
      <c r="LP102" s="361"/>
      <c r="LQ102" s="354"/>
      <c r="LR102" s="354"/>
      <c r="LS102" s="354"/>
      <c r="LT102" s="354"/>
      <c r="LU102" s="354"/>
      <c r="LV102" s="354"/>
      <c r="LW102" s="51"/>
      <c r="LX102" s="354"/>
      <c r="LY102" s="354"/>
      <c r="LZ102" s="354"/>
      <c r="MA102" s="354"/>
      <c r="MB102" s="363"/>
      <c r="MC102" s="363"/>
      <c r="MD102" s="354"/>
      <c r="ME102" s="354"/>
      <c r="MF102" s="354"/>
      <c r="MG102" s="354"/>
      <c r="MH102" s="354"/>
      <c r="MI102" s="354"/>
      <c r="MJ102" s="354"/>
      <c r="MK102" s="354">
        <v>6</v>
      </c>
      <c r="ML102" s="354"/>
      <c r="MM102" s="354"/>
      <c r="MN102" s="354"/>
      <c r="MO102" s="354"/>
      <c r="MP102" s="354"/>
      <c r="MQ102" s="354"/>
      <c r="MR102" s="354"/>
      <c r="MS102" s="51"/>
      <c r="MT102" s="364">
        <f t="shared" si="53"/>
        <v>1830</v>
      </c>
      <c r="MU102" s="365">
        <f t="shared" si="54"/>
        <v>6</v>
      </c>
      <c r="MV102" s="366">
        <f t="shared" si="55"/>
        <v>1836</v>
      </c>
      <c r="MW102" s="365">
        <v>1834</v>
      </c>
      <c r="MX102" s="365">
        <v>1390</v>
      </c>
      <c r="MY102" s="54"/>
      <c r="MZ102" s="708"/>
      <c r="NA102" s="708"/>
      <c r="NB102" s="709">
        <f t="shared" si="56"/>
        <v>0</v>
      </c>
      <c r="NC102" s="710"/>
      <c r="ND102" s="710">
        <v>4.54</v>
      </c>
      <c r="NE102" s="738" t="e">
        <f t="shared" si="85"/>
        <v>#DIV/0!</v>
      </c>
      <c r="NF102" s="739"/>
      <c r="NG102" s="739">
        <v>3000</v>
      </c>
      <c r="NH102" s="739">
        <v>4.9</v>
      </c>
      <c r="NI102" s="740">
        <f t="shared" si="57"/>
        <v>7622.66</v>
      </c>
      <c r="NJ102" s="738"/>
      <c r="NK102" s="741">
        <v>43831</v>
      </c>
      <c r="NL102" s="742">
        <v>44562</v>
      </c>
      <c r="NM102" s="739">
        <f ca="1" t="shared" si="58"/>
        <v>17.1666666666667</v>
      </c>
      <c r="NN102" s="739">
        <f ca="1" t="shared" si="59"/>
        <v>515</v>
      </c>
      <c r="NO102" s="739">
        <v>462</v>
      </c>
      <c r="NP102" s="739">
        <f t="shared" si="60"/>
        <v>1836</v>
      </c>
      <c r="NQ102" s="761">
        <f t="shared" si="61"/>
        <v>1.71508640822046</v>
      </c>
      <c r="NR102" s="739">
        <f ca="1" t="shared" si="62"/>
        <v>1.21554667767081</v>
      </c>
      <c r="NS102" s="739">
        <f t="shared" si="63"/>
        <v>1679</v>
      </c>
      <c r="NT102" s="739"/>
      <c r="NU102" s="739">
        <f ca="1" t="shared" si="64"/>
        <v>106.95145631068</v>
      </c>
      <c r="NV102" s="769">
        <f ca="1" t="shared" si="65"/>
        <v>3.56504854368932</v>
      </c>
      <c r="NW102" s="769">
        <f ca="1" t="shared" si="66"/>
        <v>470.961328976035</v>
      </c>
      <c r="NX102" s="739"/>
      <c r="NY102" s="739"/>
      <c r="NZ102" s="739"/>
      <c r="OA102" s="739"/>
      <c r="OB102" s="739"/>
      <c r="OC102" s="739"/>
      <c r="OD102" s="739"/>
      <c r="OE102" s="743">
        <f t="shared" si="67"/>
        <v>222</v>
      </c>
      <c r="OF102" s="743">
        <f t="shared" si="68"/>
        <v>60</v>
      </c>
      <c r="OG102" s="743">
        <f t="shared" si="69"/>
        <v>48</v>
      </c>
      <c r="OH102" s="743">
        <f t="shared" si="70"/>
        <v>276</v>
      </c>
      <c r="OI102" s="743">
        <f t="shared" si="71"/>
        <v>48</v>
      </c>
      <c r="OJ102" s="739">
        <f t="shared" si="72"/>
        <v>624</v>
      </c>
      <c r="OK102" s="739">
        <f t="shared" si="73"/>
        <v>240</v>
      </c>
      <c r="OL102" s="739">
        <f t="shared" si="74"/>
        <v>42</v>
      </c>
      <c r="OM102" s="739">
        <f t="shared" si="75"/>
        <v>0</v>
      </c>
      <c r="ON102" s="739">
        <f t="shared" si="76"/>
        <v>48</v>
      </c>
      <c r="OO102" s="739">
        <f t="shared" si="77"/>
        <v>0</v>
      </c>
      <c r="OP102" s="739"/>
      <c r="OQ102" s="739">
        <f t="shared" si="78"/>
        <v>210</v>
      </c>
      <c r="OR102" s="739">
        <f t="shared" si="79"/>
        <v>1818</v>
      </c>
      <c r="OS102" s="739">
        <f t="shared" si="80"/>
        <v>0</v>
      </c>
      <c r="OT102" s="739">
        <f t="shared" si="81"/>
        <v>-18</v>
      </c>
      <c r="OU102" s="739"/>
      <c r="OV102" s="739"/>
      <c r="OW102" s="739"/>
      <c r="OX102" s="739"/>
      <c r="OY102" s="739"/>
      <c r="OZ102" s="739"/>
      <c r="PA102" s="739"/>
      <c r="PB102" s="739"/>
      <c r="PC102" s="739"/>
      <c r="PD102" s="739"/>
      <c r="PE102" s="739"/>
      <c r="PF102" s="739"/>
      <c r="PG102" s="739"/>
      <c r="PI102" s="28">
        <v>132</v>
      </c>
      <c r="PJ102" s="28">
        <v>30</v>
      </c>
      <c r="PK102" s="28">
        <v>502</v>
      </c>
      <c r="PL102" s="28">
        <v>54</v>
      </c>
      <c r="PM102" s="28">
        <v>222</v>
      </c>
      <c r="PN102" s="28">
        <v>54</v>
      </c>
      <c r="PO102" s="28">
        <v>48</v>
      </c>
      <c r="PP102" s="28">
        <v>84</v>
      </c>
      <c r="PQ102" s="28">
        <v>222</v>
      </c>
      <c r="PR102" s="28">
        <v>144</v>
      </c>
      <c r="PS102" s="28">
        <v>228</v>
      </c>
      <c r="PT102" s="28">
        <v>186</v>
      </c>
      <c r="PU102" s="28">
        <v>0</v>
      </c>
      <c r="PV102" s="28">
        <v>1906</v>
      </c>
      <c r="PW102" s="28">
        <v>72</v>
      </c>
    </row>
    <row r="103" s="28" customFormat="1" customHeight="1" spans="1:439">
      <c r="A103" s="95" t="s">
        <v>1610</v>
      </c>
      <c r="B103" s="343" t="s">
        <v>1682</v>
      </c>
      <c r="C103" s="95" t="s">
        <v>1612</v>
      </c>
      <c r="D103" s="95" t="s">
        <v>2419</v>
      </c>
      <c r="E103" s="789" t="s">
        <v>1657</v>
      </c>
      <c r="F103" s="104" t="s">
        <v>327</v>
      </c>
      <c r="G103" s="797" t="s">
        <v>3802</v>
      </c>
      <c r="H103" s="98" t="s">
        <v>1685</v>
      </c>
      <c r="I103" s="99">
        <f t="shared" si="87"/>
        <v>1285</v>
      </c>
      <c r="J103" s="100">
        <v>1710</v>
      </c>
      <c r="K103" s="454">
        <v>0</v>
      </c>
      <c r="L103" s="150">
        <f t="shared" si="48"/>
        <v>2995</v>
      </c>
      <c r="M103" s="151">
        <f t="shared" si="49"/>
        <v>2995</v>
      </c>
      <c r="N103" s="455"/>
      <c r="O103" s="35"/>
      <c r="P103" s="157">
        <v>2850</v>
      </c>
      <c r="Q103" s="33">
        <f t="shared" si="50"/>
        <v>0</v>
      </c>
      <c r="R103" s="34">
        <f t="shared" si="51"/>
        <v>10000</v>
      </c>
      <c r="S103" s="490"/>
      <c r="T103" s="490"/>
      <c r="U103" s="490"/>
      <c r="V103" s="490"/>
      <c r="W103" s="490"/>
      <c r="X103" s="489"/>
      <c r="Y103" s="505"/>
      <c r="Z103" s="505"/>
      <c r="AA103" s="505"/>
      <c r="AB103" s="505"/>
      <c r="AC103" s="99"/>
      <c r="AD103" s="505"/>
      <c r="AE103" s="505"/>
      <c r="AF103" s="505">
        <v>3000</v>
      </c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490"/>
      <c r="AQ103" s="490">
        <v>4000</v>
      </c>
      <c r="AR103" s="490"/>
      <c r="AS103" s="490">
        <v>3000</v>
      </c>
      <c r="AT103" s="490"/>
      <c r="AU103" s="490"/>
      <c r="AV103" s="490"/>
      <c r="AW103" s="490"/>
      <c r="AX103" s="490"/>
      <c r="AY103" s="100"/>
      <c r="AZ103" s="48">
        <v>1</v>
      </c>
      <c r="BA103" s="48"/>
      <c r="BB103" s="48"/>
      <c r="BC103" s="48"/>
      <c r="BD103" s="47"/>
      <c r="BE103" s="47">
        <v>1</v>
      </c>
      <c r="BF103" s="47">
        <v>1</v>
      </c>
      <c r="BG103" s="47"/>
      <c r="BH103" s="47"/>
      <c r="BI103" s="47"/>
      <c r="BJ103" s="47"/>
      <c r="BK103" s="47"/>
      <c r="BL103" s="47">
        <v>25</v>
      </c>
      <c r="BM103" s="47"/>
      <c r="BN103" s="47"/>
      <c r="BO103" s="47"/>
      <c r="BP103" s="47"/>
      <c r="BQ103" s="47"/>
      <c r="BR103" s="47"/>
      <c r="BS103" s="354"/>
      <c r="BT103" s="354"/>
      <c r="BU103" s="354"/>
      <c r="BV103" s="354"/>
      <c r="BW103" s="354"/>
      <c r="BX103" s="354"/>
      <c r="BY103" s="354"/>
      <c r="BZ103" s="354"/>
      <c r="CA103" s="354"/>
      <c r="CB103" s="354"/>
      <c r="CC103" s="354"/>
      <c r="CD103" s="354"/>
      <c r="CE103" s="354"/>
      <c r="CF103" s="354"/>
      <c r="CG103" s="354"/>
      <c r="CH103" s="354"/>
      <c r="CI103" s="354"/>
      <c r="CJ103" s="354"/>
      <c r="CK103" s="354"/>
      <c r="CL103" s="354"/>
      <c r="CM103" s="354"/>
      <c r="CN103" s="354">
        <v>350</v>
      </c>
      <c r="CO103" s="354"/>
      <c r="CP103" s="358"/>
      <c r="CQ103" s="48"/>
      <c r="CR103" s="354"/>
      <c r="CS103" s="354"/>
      <c r="CT103" s="355"/>
      <c r="CU103" s="354"/>
      <c r="CV103" s="354"/>
      <c r="CW103" s="354"/>
      <c r="CX103" s="354">
        <v>5</v>
      </c>
      <c r="CY103" s="354"/>
      <c r="CZ103" s="354"/>
      <c r="DA103" s="356">
        <v>-3</v>
      </c>
      <c r="DB103" s="354"/>
      <c r="DC103" s="354"/>
      <c r="DD103" s="354"/>
      <c r="DE103" s="354"/>
      <c r="DF103" s="354">
        <v>5</v>
      </c>
      <c r="DG103" s="354">
        <v>1</v>
      </c>
      <c r="DH103" s="354"/>
      <c r="DI103" s="354">
        <v>1</v>
      </c>
      <c r="DJ103" s="354"/>
      <c r="DK103" s="354">
        <v>1</v>
      </c>
      <c r="DL103" s="354"/>
      <c r="DM103" s="354"/>
      <c r="DN103" s="354"/>
      <c r="DO103" s="354">
        <v>1</v>
      </c>
      <c r="DP103" s="354"/>
      <c r="DQ103" s="354"/>
      <c r="DR103" s="354"/>
      <c r="DS103" s="354"/>
      <c r="DT103" s="354">
        <v>1</v>
      </c>
      <c r="DU103" s="354">
        <v>3</v>
      </c>
      <c r="DV103" s="354"/>
      <c r="DW103" s="354"/>
      <c r="DX103" s="354"/>
      <c r="DY103" s="354"/>
      <c r="DZ103" s="357"/>
      <c r="EA103" s="356"/>
      <c r="EB103" s="356"/>
      <c r="EC103" s="356"/>
      <c r="ED103" s="356"/>
      <c r="EE103" s="358"/>
      <c r="EF103" s="48">
        <v>60</v>
      </c>
      <c r="EG103" s="46"/>
      <c r="EH103" s="46"/>
      <c r="EI103" s="47"/>
      <c r="EJ103" s="47"/>
      <c r="EK103" s="47"/>
      <c r="EL103" s="47"/>
      <c r="EM103" s="47"/>
      <c r="EN103" s="47"/>
      <c r="EO103" s="47">
        <v>240</v>
      </c>
      <c r="EP103" s="47"/>
      <c r="EQ103" s="47"/>
      <c r="ER103" s="47">
        <v>360</v>
      </c>
      <c r="ES103" s="47"/>
      <c r="ET103" s="48"/>
      <c r="EU103" s="47"/>
      <c r="EV103" s="47"/>
      <c r="EW103" s="47">
        <v>60</v>
      </c>
      <c r="EX103" s="47"/>
      <c r="EY103" s="47"/>
      <c r="EZ103" s="47"/>
      <c r="FA103" s="47"/>
      <c r="FB103" s="47">
        <v>60</v>
      </c>
      <c r="FC103" s="47"/>
      <c r="FD103" s="47"/>
      <c r="FE103" s="47">
        <v>120</v>
      </c>
      <c r="FF103" s="47"/>
      <c r="FG103" s="47"/>
      <c r="FH103" s="47">
        <v>1200</v>
      </c>
      <c r="FI103" s="47"/>
      <c r="FJ103" s="47"/>
      <c r="FK103" s="47"/>
      <c r="FL103" s="47"/>
      <c r="FM103" s="47"/>
      <c r="FN103" s="47"/>
      <c r="FO103" s="47"/>
      <c r="FP103" s="47"/>
      <c r="FQ103" s="354"/>
      <c r="FR103" s="354"/>
      <c r="FS103" s="354"/>
      <c r="FT103" s="354"/>
      <c r="FU103" s="354"/>
      <c r="FV103" s="354"/>
      <c r="FW103" s="354"/>
      <c r="FX103" s="354"/>
      <c r="FY103" s="354"/>
      <c r="FZ103" s="354"/>
      <c r="GA103" s="354"/>
      <c r="GB103" s="354"/>
      <c r="GC103" s="354"/>
      <c r="GD103" s="354"/>
      <c r="GE103" s="354">
        <v>60</v>
      </c>
      <c r="GF103" s="354"/>
      <c r="GG103" s="354"/>
      <c r="GH103" s="354"/>
      <c r="GI103" s="354"/>
      <c r="GJ103" s="354"/>
      <c r="GK103" s="354"/>
      <c r="GL103" s="354">
        <v>480</v>
      </c>
      <c r="GM103" s="354"/>
      <c r="GN103" s="354"/>
      <c r="GO103" s="354"/>
      <c r="GP103" s="354"/>
      <c r="GQ103" s="354"/>
      <c r="GR103" s="354"/>
      <c r="GS103" s="354"/>
      <c r="GT103" s="354"/>
      <c r="GU103" s="354"/>
      <c r="GV103" s="354"/>
      <c r="GW103" s="354"/>
      <c r="GX103" s="354">
        <v>2820</v>
      </c>
      <c r="GY103" s="354"/>
      <c r="GZ103" s="354"/>
      <c r="HA103" s="354"/>
      <c r="HB103" s="354"/>
      <c r="HC103" s="354"/>
      <c r="HD103" s="354"/>
      <c r="HE103" s="354">
        <v>30</v>
      </c>
      <c r="HF103" s="354"/>
      <c r="HG103" s="354"/>
      <c r="HH103" s="354"/>
      <c r="HI103" s="354"/>
      <c r="HJ103" s="354">
        <v>2880</v>
      </c>
      <c r="HK103" s="354">
        <v>15</v>
      </c>
      <c r="HL103" s="354"/>
      <c r="HM103" s="354"/>
      <c r="HN103" s="354"/>
      <c r="HO103" s="354"/>
      <c r="HP103" s="354"/>
      <c r="HQ103" s="354"/>
      <c r="HR103" s="354">
        <v>60</v>
      </c>
      <c r="HS103" s="354"/>
      <c r="HT103" s="354"/>
      <c r="HU103" s="354"/>
      <c r="HV103" s="354"/>
      <c r="HW103" s="354"/>
      <c r="HX103" s="354">
        <v>300</v>
      </c>
      <c r="HY103" s="354"/>
      <c r="HZ103" s="354"/>
      <c r="IA103" s="354"/>
      <c r="IB103" s="354"/>
      <c r="IC103" s="354"/>
      <c r="ID103" s="354"/>
      <c r="IE103" s="354"/>
      <c r="IF103" s="354"/>
      <c r="IG103" s="354"/>
      <c r="IH103" s="354"/>
      <c r="II103" s="354"/>
      <c r="IJ103" s="354"/>
      <c r="IK103" s="354"/>
      <c r="IL103" s="354"/>
      <c r="IM103" s="354">
        <v>60</v>
      </c>
      <c r="IN103" s="354"/>
      <c r="IO103" s="354"/>
      <c r="IP103" s="354">
        <v>30</v>
      </c>
      <c r="IQ103" s="354"/>
      <c r="IR103" s="50"/>
      <c r="IS103" s="47"/>
      <c r="IT103" s="47"/>
      <c r="IU103" s="47"/>
      <c r="IV103" s="47"/>
      <c r="IW103" s="47"/>
      <c r="IX103" s="47"/>
      <c r="IY103" s="47"/>
      <c r="IZ103" s="47"/>
      <c r="JA103" s="47"/>
      <c r="JB103" s="47"/>
      <c r="JC103" s="47"/>
      <c r="JD103" s="47"/>
      <c r="JE103" s="47"/>
      <c r="JF103" s="47"/>
      <c r="JG103" s="47"/>
      <c r="JH103" s="47"/>
      <c r="JI103" s="47"/>
      <c r="JJ103" s="47"/>
      <c r="JK103" s="47"/>
      <c r="JL103" s="354"/>
      <c r="JM103" s="354"/>
      <c r="JN103" s="354"/>
      <c r="JO103" s="354"/>
      <c r="JP103" s="354"/>
      <c r="JQ103" s="354"/>
      <c r="JR103" s="354"/>
      <c r="JS103" s="354"/>
      <c r="JT103" s="354"/>
      <c r="JU103" s="354"/>
      <c r="JV103" s="354"/>
      <c r="JW103" s="354"/>
      <c r="JX103" s="354"/>
      <c r="JY103" s="354"/>
      <c r="JZ103" s="354"/>
      <c r="KA103" s="354"/>
      <c r="KB103" s="354"/>
      <c r="KC103" s="354"/>
      <c r="KD103" s="354"/>
      <c r="KE103" s="354"/>
      <c r="KF103" s="354"/>
      <c r="KG103" s="354"/>
      <c r="KH103" s="354"/>
      <c r="KI103" s="354"/>
      <c r="KJ103" s="354"/>
      <c r="KK103" s="354"/>
      <c r="KL103" s="354"/>
      <c r="KM103" s="354"/>
      <c r="KN103" s="354"/>
      <c r="KO103" s="354"/>
      <c r="KP103" s="354"/>
      <c r="KQ103" s="354"/>
      <c r="KR103" s="354"/>
      <c r="KS103" s="354"/>
      <c r="KT103" s="354"/>
      <c r="KU103" s="354"/>
      <c r="KV103" s="51"/>
      <c r="KW103" s="47"/>
      <c r="KX103" s="47"/>
      <c r="KY103" s="47"/>
      <c r="KZ103" s="47"/>
      <c r="LA103" s="47">
        <v>30</v>
      </c>
      <c r="LB103" s="47">
        <v>30</v>
      </c>
      <c r="LC103" s="47"/>
      <c r="LD103" s="361"/>
      <c r="LE103" s="361">
        <v>120</v>
      </c>
      <c r="LF103" s="361"/>
      <c r="LG103" s="361"/>
      <c r="LH103" s="361"/>
      <c r="LI103" s="361"/>
      <c r="LJ103" s="361"/>
      <c r="LK103" s="361"/>
      <c r="LL103" s="361"/>
      <c r="LM103" s="361"/>
      <c r="LN103" s="361"/>
      <c r="LO103" s="361"/>
      <c r="LP103" s="361"/>
      <c r="LQ103" s="354"/>
      <c r="LR103" s="354"/>
      <c r="LS103" s="354"/>
      <c r="LT103" s="354"/>
      <c r="LU103" s="354"/>
      <c r="LV103" s="354"/>
      <c r="LW103" s="51"/>
      <c r="LX103" s="354">
        <v>100</v>
      </c>
      <c r="LY103" s="354"/>
      <c r="LZ103" s="354"/>
      <c r="MA103" s="354"/>
      <c r="MB103" s="363"/>
      <c r="MC103" s="363"/>
      <c r="MD103" s="354">
        <v>75</v>
      </c>
      <c r="ME103" s="354">
        <v>15</v>
      </c>
      <c r="MF103" s="354"/>
      <c r="MG103" s="354"/>
      <c r="MH103" s="354"/>
      <c r="MI103" s="354">
        <v>17</v>
      </c>
      <c r="MJ103" s="354"/>
      <c r="MK103" s="354">
        <v>60</v>
      </c>
      <c r="ML103" s="354">
        <v>120</v>
      </c>
      <c r="MM103" s="354"/>
      <c r="MN103" s="354"/>
      <c r="MO103" s="354"/>
      <c r="MP103" s="354"/>
      <c r="MQ103" s="354"/>
      <c r="MR103" s="354">
        <v>60</v>
      </c>
      <c r="MS103" s="51"/>
      <c r="MT103" s="364">
        <f t="shared" si="53"/>
        <v>8835</v>
      </c>
      <c r="MU103" s="365">
        <f t="shared" si="54"/>
        <v>627</v>
      </c>
      <c r="MV103" s="366">
        <f t="shared" si="55"/>
        <v>9462</v>
      </c>
      <c r="MW103" s="365">
        <v>150</v>
      </c>
      <c r="MX103" s="365">
        <v>0</v>
      </c>
      <c r="MY103" s="54"/>
      <c r="MZ103" s="708">
        <v>4.99</v>
      </c>
      <c r="NA103" s="708">
        <v>1.24</v>
      </c>
      <c r="NB103" s="709">
        <f t="shared" si="56"/>
        <v>11732.88</v>
      </c>
      <c r="NC103" s="710">
        <v>6.94</v>
      </c>
      <c r="ND103" s="710">
        <v>5.8</v>
      </c>
      <c r="NE103" s="738">
        <f t="shared" si="85"/>
        <v>0.301877708233028</v>
      </c>
      <c r="NF103" s="739"/>
      <c r="NG103" s="739">
        <v>3000</v>
      </c>
      <c r="NH103" s="739">
        <v>5.61</v>
      </c>
      <c r="NI103" s="740">
        <f t="shared" si="57"/>
        <v>17371</v>
      </c>
      <c r="NJ103" s="738">
        <f t="shared" si="88"/>
        <v>0.324747231584015</v>
      </c>
      <c r="NK103" s="741">
        <v>44470</v>
      </c>
      <c r="NL103" s="742">
        <v>44562</v>
      </c>
      <c r="NM103" s="739">
        <f ca="1" t="shared" si="58"/>
        <v>17.1666666666667</v>
      </c>
      <c r="NN103" s="739">
        <f ca="1" t="shared" si="59"/>
        <v>515</v>
      </c>
      <c r="NO103" s="739">
        <v>2850</v>
      </c>
      <c r="NP103" s="739">
        <f t="shared" si="60"/>
        <v>9462</v>
      </c>
      <c r="NQ103" s="761">
        <f t="shared" si="61"/>
        <v>3.23763900769889</v>
      </c>
      <c r="NR103" s="739">
        <f ca="1" t="shared" si="62"/>
        <v>2.29463735497106</v>
      </c>
      <c r="NS103" s="739">
        <f t="shared" si="63"/>
        <v>2995</v>
      </c>
      <c r="NT103" s="739"/>
      <c r="NU103" s="739">
        <f ca="1" t="shared" si="64"/>
        <v>551.184466019417</v>
      </c>
      <c r="NV103" s="769">
        <f ca="1" t="shared" si="65"/>
        <v>18.3728155339806</v>
      </c>
      <c r="NW103" s="769">
        <f ca="1" t="shared" si="66"/>
        <v>163.012576622279</v>
      </c>
      <c r="NX103" s="739"/>
      <c r="NY103" s="739"/>
      <c r="NZ103" s="739"/>
      <c r="OA103" s="739"/>
      <c r="OB103" s="739"/>
      <c r="OC103" s="739"/>
      <c r="OD103" s="739"/>
      <c r="OE103" s="743">
        <f t="shared" si="67"/>
        <v>60</v>
      </c>
      <c r="OF103" s="743">
        <f t="shared" si="68"/>
        <v>630</v>
      </c>
      <c r="OG103" s="743">
        <f t="shared" si="69"/>
        <v>490</v>
      </c>
      <c r="OH103" s="743">
        <f t="shared" si="70"/>
        <v>1200</v>
      </c>
      <c r="OI103" s="743">
        <f t="shared" si="71"/>
        <v>0</v>
      </c>
      <c r="OJ103" s="739">
        <f t="shared" si="72"/>
        <v>60</v>
      </c>
      <c r="OK103" s="739">
        <f t="shared" si="73"/>
        <v>0</v>
      </c>
      <c r="OL103" s="739">
        <f t="shared" si="74"/>
        <v>3300</v>
      </c>
      <c r="OM103" s="739">
        <f t="shared" si="75"/>
        <v>0</v>
      </c>
      <c r="ON103" s="739">
        <f t="shared" si="76"/>
        <v>135</v>
      </c>
      <c r="OO103" s="739">
        <f t="shared" si="77"/>
        <v>2957</v>
      </c>
      <c r="OP103" s="739"/>
      <c r="OQ103" s="739">
        <f t="shared" si="78"/>
        <v>300</v>
      </c>
      <c r="OR103" s="739">
        <f t="shared" si="79"/>
        <v>9132</v>
      </c>
      <c r="OS103" s="739">
        <f t="shared" si="80"/>
        <v>0</v>
      </c>
      <c r="OT103" s="739">
        <f t="shared" si="81"/>
        <v>-330</v>
      </c>
      <c r="OU103" s="739"/>
      <c r="OV103" s="739"/>
      <c r="OW103" s="739"/>
      <c r="OX103" s="739"/>
      <c r="OY103" s="739"/>
      <c r="OZ103" s="739"/>
      <c r="PA103" s="739"/>
      <c r="PB103" s="739"/>
      <c r="PC103" s="739"/>
      <c r="PD103" s="739"/>
      <c r="PE103" s="739"/>
      <c r="PF103" s="739"/>
      <c r="PG103" s="739"/>
      <c r="PI103" s="28">
        <v>0</v>
      </c>
      <c r="PJ103" s="28">
        <v>0</v>
      </c>
      <c r="PK103" s="28">
        <v>0</v>
      </c>
      <c r="PL103" s="28">
        <v>0</v>
      </c>
      <c r="PM103" s="28">
        <v>0</v>
      </c>
      <c r="PN103" s="28">
        <v>0</v>
      </c>
      <c r="PO103" s="28">
        <v>0</v>
      </c>
      <c r="PP103" s="28">
        <v>0</v>
      </c>
      <c r="PQ103" s="28">
        <v>0</v>
      </c>
      <c r="PR103" s="28">
        <v>0</v>
      </c>
      <c r="PS103" s="28">
        <v>0</v>
      </c>
      <c r="PT103" s="28">
        <v>0</v>
      </c>
      <c r="PU103" s="28">
        <v>30</v>
      </c>
      <c r="PV103" s="28">
        <v>30</v>
      </c>
      <c r="PW103" s="28">
        <v>-120</v>
      </c>
    </row>
    <row r="104" s="325" customFormat="1" customHeight="1" spans="1:439">
      <c r="A104" s="122" t="s">
        <v>1610</v>
      </c>
      <c r="B104" s="343">
        <v>2021</v>
      </c>
      <c r="C104" s="122" t="s">
        <v>1612</v>
      </c>
      <c r="D104" s="122" t="s">
        <v>2419</v>
      </c>
      <c r="E104" s="789" t="s">
        <v>1657</v>
      </c>
      <c r="F104" s="104" t="s">
        <v>318</v>
      </c>
      <c r="G104" s="797" t="s">
        <v>319</v>
      </c>
      <c r="H104" s="338" t="s">
        <v>320</v>
      </c>
      <c r="I104" s="99">
        <f t="shared" si="87"/>
        <v>13</v>
      </c>
      <c r="J104" s="100">
        <v>3417</v>
      </c>
      <c r="K104" s="454">
        <v>2</v>
      </c>
      <c r="L104" s="150">
        <f t="shared" si="48"/>
        <v>3430</v>
      </c>
      <c r="M104" s="151">
        <f t="shared" si="49"/>
        <v>3430</v>
      </c>
      <c r="N104" s="811"/>
      <c r="O104" s="35"/>
      <c r="P104" s="157">
        <v>4403</v>
      </c>
      <c r="Q104" s="154">
        <f t="shared" si="50"/>
        <v>0</v>
      </c>
      <c r="R104" s="114">
        <f t="shared" si="51"/>
        <v>3000</v>
      </c>
      <c r="S104" s="490"/>
      <c r="T104" s="490"/>
      <c r="U104" s="490"/>
      <c r="V104" s="490"/>
      <c r="W104" s="490"/>
      <c r="X104" s="489"/>
      <c r="Y104" s="505"/>
      <c r="Z104" s="505"/>
      <c r="AA104" s="505"/>
      <c r="AB104" s="505"/>
      <c r="AC104" s="99"/>
      <c r="AD104" s="505"/>
      <c r="AE104" s="505"/>
      <c r="AF104" s="490"/>
      <c r="AG104" s="490"/>
      <c r="AH104" s="490"/>
      <c r="AI104" s="490"/>
      <c r="AJ104" s="490"/>
      <c r="AK104" s="490"/>
      <c r="AL104" s="490"/>
      <c r="AM104" s="490"/>
      <c r="AN104" s="490"/>
      <c r="AO104" s="490"/>
      <c r="AP104" s="490"/>
      <c r="AQ104" s="490">
        <v>3000</v>
      </c>
      <c r="AR104" s="490"/>
      <c r="AS104" s="490"/>
      <c r="AT104" s="490"/>
      <c r="AU104" s="490"/>
      <c r="AV104" s="490"/>
      <c r="AW104" s="490"/>
      <c r="AX104" s="490"/>
      <c r="AY104" s="100"/>
      <c r="AZ104" s="48">
        <v>1</v>
      </c>
      <c r="BA104" s="48"/>
      <c r="BB104" s="48">
        <v>1</v>
      </c>
      <c r="BC104" s="48"/>
      <c r="BD104" s="47"/>
      <c r="BE104" s="47"/>
      <c r="BF104" s="47">
        <v>1</v>
      </c>
      <c r="BG104" s="47"/>
      <c r="BH104" s="47"/>
      <c r="BI104" s="47"/>
      <c r="BJ104" s="47"/>
      <c r="BK104" s="47"/>
      <c r="BL104" s="47">
        <v>25</v>
      </c>
      <c r="BM104" s="47"/>
      <c r="BN104" s="47"/>
      <c r="BO104" s="47"/>
      <c r="BP104" s="47"/>
      <c r="BQ104" s="47"/>
      <c r="BR104" s="47"/>
      <c r="BS104" s="354"/>
      <c r="BT104" s="354"/>
      <c r="BU104" s="354"/>
      <c r="BV104" s="354"/>
      <c r="BW104" s="354"/>
      <c r="BX104" s="354"/>
      <c r="BY104" s="354"/>
      <c r="BZ104" s="354"/>
      <c r="CA104" s="354"/>
      <c r="CB104" s="354"/>
      <c r="CC104" s="354"/>
      <c r="CD104" s="354"/>
      <c r="CE104" s="354"/>
      <c r="CF104" s="354"/>
      <c r="CG104" s="354"/>
      <c r="CH104" s="354"/>
      <c r="CI104" s="354"/>
      <c r="CJ104" s="354"/>
      <c r="CK104" s="354"/>
      <c r="CL104" s="354"/>
      <c r="CM104" s="354"/>
      <c r="CN104" s="354">
        <v>300</v>
      </c>
      <c r="CO104" s="354"/>
      <c r="CP104" s="358"/>
      <c r="CQ104" s="48"/>
      <c r="CR104" s="354"/>
      <c r="CS104" s="354"/>
      <c r="CT104" s="355">
        <v>-81</v>
      </c>
      <c r="CU104" s="354"/>
      <c r="CV104" s="354"/>
      <c r="CW104" s="354"/>
      <c r="CX104" s="354">
        <v>5</v>
      </c>
      <c r="CY104" s="354"/>
      <c r="CZ104" s="354"/>
      <c r="DA104" s="356">
        <v>-5</v>
      </c>
      <c r="DB104" s="354"/>
      <c r="DC104" s="354"/>
      <c r="DD104" s="354"/>
      <c r="DE104" s="354"/>
      <c r="DF104" s="354">
        <v>5</v>
      </c>
      <c r="DG104" s="354"/>
      <c r="DH104" s="354"/>
      <c r="DI104" s="354"/>
      <c r="DJ104" s="354"/>
      <c r="DK104" s="354">
        <v>1</v>
      </c>
      <c r="DL104" s="354"/>
      <c r="DM104" s="354"/>
      <c r="DN104" s="354"/>
      <c r="DO104" s="354"/>
      <c r="DP104" s="354"/>
      <c r="DQ104" s="354"/>
      <c r="DR104" s="354"/>
      <c r="DS104" s="354"/>
      <c r="DT104" s="354"/>
      <c r="DU104" s="354">
        <v>3</v>
      </c>
      <c r="DV104" s="354"/>
      <c r="DW104" s="354"/>
      <c r="DX104" s="354"/>
      <c r="DY104" s="354"/>
      <c r="DZ104" s="357"/>
      <c r="EA104" s="356"/>
      <c r="EB104" s="356"/>
      <c r="EC104" s="356"/>
      <c r="ED104" s="356"/>
      <c r="EE104" s="358"/>
      <c r="EF104" s="48"/>
      <c r="EG104" s="46"/>
      <c r="EH104" s="46"/>
      <c r="EI104" s="47"/>
      <c r="EJ104" s="47">
        <v>300</v>
      </c>
      <c r="EK104" s="47">
        <v>204</v>
      </c>
      <c r="EL104" s="47"/>
      <c r="EM104" s="47"/>
      <c r="EN104" s="47"/>
      <c r="EO104" s="47"/>
      <c r="EP104" s="47"/>
      <c r="EQ104" s="47"/>
      <c r="ER104" s="47"/>
      <c r="ES104" s="47"/>
      <c r="ET104" s="48"/>
      <c r="EU104" s="47"/>
      <c r="EV104" s="47"/>
      <c r="EW104" s="47">
        <v>21</v>
      </c>
      <c r="EX104" s="47"/>
      <c r="EY104" s="47"/>
      <c r="EZ104" s="47">
        <v>240</v>
      </c>
      <c r="FA104" s="47"/>
      <c r="FB104" s="47">
        <v>60</v>
      </c>
      <c r="FC104" s="47"/>
      <c r="FD104" s="47"/>
      <c r="FE104" s="47">
        <v>120</v>
      </c>
      <c r="FF104" s="47">
        <v>60</v>
      </c>
      <c r="FG104" s="47"/>
      <c r="FH104" s="47">
        <v>180</v>
      </c>
      <c r="FI104" s="47"/>
      <c r="FJ104" s="47"/>
      <c r="FK104" s="47"/>
      <c r="FL104" s="47"/>
      <c r="FM104" s="47">
        <v>60</v>
      </c>
      <c r="FN104" s="47"/>
      <c r="FO104" s="47"/>
      <c r="FP104" s="47"/>
      <c r="FQ104" s="354"/>
      <c r="FR104" s="354"/>
      <c r="FS104" s="354"/>
      <c r="FT104" s="354"/>
      <c r="FU104" s="354"/>
      <c r="FV104" s="354"/>
      <c r="FW104" s="354"/>
      <c r="FX104" s="354"/>
      <c r="FY104" s="354"/>
      <c r="FZ104" s="354"/>
      <c r="GA104" s="354"/>
      <c r="GB104" s="354">
        <v>60</v>
      </c>
      <c r="GC104" s="354"/>
      <c r="GD104" s="354"/>
      <c r="GE104" s="354">
        <v>60</v>
      </c>
      <c r="GF104" s="354"/>
      <c r="GG104" s="354"/>
      <c r="GH104" s="354"/>
      <c r="GI104" s="354">
        <v>300</v>
      </c>
      <c r="GJ104" s="354"/>
      <c r="GK104" s="354"/>
      <c r="GL104" s="354">
        <v>480</v>
      </c>
      <c r="GM104" s="354"/>
      <c r="GN104" s="354"/>
      <c r="GO104" s="354"/>
      <c r="GP104" s="354"/>
      <c r="GQ104" s="354"/>
      <c r="GR104" s="354"/>
      <c r="GS104" s="354"/>
      <c r="GT104" s="354"/>
      <c r="GU104" s="354"/>
      <c r="GV104" s="354"/>
      <c r="GW104" s="354"/>
      <c r="GX104" s="354"/>
      <c r="GY104" s="354"/>
      <c r="GZ104" s="354"/>
      <c r="HA104" s="354"/>
      <c r="HB104" s="354"/>
      <c r="HC104" s="354"/>
      <c r="HD104" s="354"/>
      <c r="HE104" s="354">
        <v>30</v>
      </c>
      <c r="HF104" s="354"/>
      <c r="HG104" s="354"/>
      <c r="HH104" s="354"/>
      <c r="HI104" s="354"/>
      <c r="HJ104" s="354"/>
      <c r="HK104" s="354">
        <v>15</v>
      </c>
      <c r="HL104" s="354"/>
      <c r="HM104" s="354"/>
      <c r="HN104" s="354"/>
      <c r="HO104" s="354"/>
      <c r="HP104" s="354"/>
      <c r="HQ104" s="354"/>
      <c r="HR104" s="354">
        <v>60</v>
      </c>
      <c r="HS104" s="354"/>
      <c r="HT104" s="354"/>
      <c r="HU104" s="354">
        <v>60</v>
      </c>
      <c r="HV104" s="354"/>
      <c r="HW104" s="354"/>
      <c r="HX104" s="354">
        <v>240</v>
      </c>
      <c r="HY104" s="354"/>
      <c r="HZ104" s="354"/>
      <c r="IA104" s="354"/>
      <c r="IB104" s="354"/>
      <c r="IC104" s="354"/>
      <c r="ID104" s="354"/>
      <c r="IE104" s="354"/>
      <c r="IF104" s="354"/>
      <c r="IG104" s="354"/>
      <c r="IH104" s="354"/>
      <c r="II104" s="354"/>
      <c r="IJ104" s="354"/>
      <c r="IK104" s="354"/>
      <c r="IL104" s="354"/>
      <c r="IM104" s="354">
        <v>180</v>
      </c>
      <c r="IN104" s="354"/>
      <c r="IO104" s="354"/>
      <c r="IP104" s="354">
        <v>30</v>
      </c>
      <c r="IQ104" s="354"/>
      <c r="IR104" s="50"/>
      <c r="IS104" s="47"/>
      <c r="IT104" s="47"/>
      <c r="IU104" s="47">
        <v>60</v>
      </c>
      <c r="IV104" s="47"/>
      <c r="IW104" s="47"/>
      <c r="IX104" s="47">
        <v>60</v>
      </c>
      <c r="IY104" s="47"/>
      <c r="IZ104" s="47"/>
      <c r="JA104" s="47"/>
      <c r="JB104" s="47"/>
      <c r="JC104" s="47"/>
      <c r="JD104" s="47"/>
      <c r="JE104" s="47"/>
      <c r="JF104" s="47"/>
      <c r="JG104" s="47"/>
      <c r="JH104" s="47"/>
      <c r="JI104" s="47"/>
      <c r="JJ104" s="47"/>
      <c r="JK104" s="47"/>
      <c r="JL104" s="354">
        <v>60</v>
      </c>
      <c r="JM104" s="354"/>
      <c r="JN104" s="354"/>
      <c r="JO104" s="354"/>
      <c r="JP104" s="354"/>
      <c r="JQ104" s="354"/>
      <c r="JR104" s="354"/>
      <c r="JS104" s="354"/>
      <c r="JT104" s="354"/>
      <c r="JU104" s="354"/>
      <c r="JV104" s="354">
        <v>120</v>
      </c>
      <c r="JW104" s="354"/>
      <c r="JX104" s="354"/>
      <c r="JY104" s="354"/>
      <c r="JZ104" s="354"/>
      <c r="KA104" s="354"/>
      <c r="KB104" s="354"/>
      <c r="KC104" s="354"/>
      <c r="KD104" s="354"/>
      <c r="KE104" s="354"/>
      <c r="KF104" s="354">
        <v>60</v>
      </c>
      <c r="KG104" s="354"/>
      <c r="KH104" s="354"/>
      <c r="KI104" s="354"/>
      <c r="KJ104" s="354"/>
      <c r="KK104" s="354"/>
      <c r="KL104" s="354"/>
      <c r="KM104" s="354"/>
      <c r="KN104" s="354"/>
      <c r="KO104" s="354"/>
      <c r="KP104" s="354"/>
      <c r="KQ104" s="354"/>
      <c r="KR104" s="354"/>
      <c r="KS104" s="354"/>
      <c r="KT104" s="354"/>
      <c r="KU104" s="354"/>
      <c r="KV104" s="660"/>
      <c r="KW104" s="47"/>
      <c r="KX104" s="47"/>
      <c r="KY104" s="47"/>
      <c r="KZ104" s="47"/>
      <c r="LA104" s="47"/>
      <c r="LB104" s="47">
        <v>30</v>
      </c>
      <c r="LC104" s="47"/>
      <c r="LD104" s="354"/>
      <c r="LE104" s="354">
        <v>120</v>
      </c>
      <c r="LF104" s="354"/>
      <c r="LG104" s="354"/>
      <c r="LH104" s="354"/>
      <c r="LI104" s="354"/>
      <c r="LJ104" s="354"/>
      <c r="LK104" s="354"/>
      <c r="LL104" s="354"/>
      <c r="LM104" s="354"/>
      <c r="LN104" s="354"/>
      <c r="LO104" s="354"/>
      <c r="LP104" s="354"/>
      <c r="LQ104" s="354"/>
      <c r="LR104" s="354"/>
      <c r="LS104" s="354"/>
      <c r="LT104" s="354"/>
      <c r="LU104" s="354"/>
      <c r="LV104" s="354"/>
      <c r="LW104" s="660"/>
      <c r="LX104" s="354">
        <v>100</v>
      </c>
      <c r="LY104" s="354"/>
      <c r="LZ104" s="354"/>
      <c r="MA104" s="354"/>
      <c r="MB104" s="354"/>
      <c r="MC104" s="354"/>
      <c r="MD104" s="354">
        <v>75</v>
      </c>
      <c r="ME104" s="354">
        <v>15</v>
      </c>
      <c r="MF104" s="354"/>
      <c r="MG104" s="354"/>
      <c r="MH104" s="354"/>
      <c r="MI104" s="354">
        <v>17</v>
      </c>
      <c r="MJ104" s="354"/>
      <c r="MK104" s="354">
        <v>60</v>
      </c>
      <c r="ML104" s="354">
        <v>120</v>
      </c>
      <c r="MM104" s="354"/>
      <c r="MN104" s="354"/>
      <c r="MO104" s="354"/>
      <c r="MP104" s="354"/>
      <c r="MQ104" s="354"/>
      <c r="MR104" s="354">
        <v>60</v>
      </c>
      <c r="MS104" s="660"/>
      <c r="MT104" s="364">
        <f t="shared" si="53"/>
        <v>2760</v>
      </c>
      <c r="MU104" s="365">
        <f t="shared" si="54"/>
        <v>957</v>
      </c>
      <c r="MV104" s="366">
        <f t="shared" si="55"/>
        <v>3717</v>
      </c>
      <c r="MW104" s="365">
        <v>7781</v>
      </c>
      <c r="MX104" s="365">
        <v>3326</v>
      </c>
      <c r="MY104" s="54"/>
      <c r="MZ104" s="708">
        <v>4.99</v>
      </c>
      <c r="NA104" s="708">
        <v>1.24</v>
      </c>
      <c r="NB104" s="709">
        <f t="shared" si="56"/>
        <v>4609.08</v>
      </c>
      <c r="NC104" s="710">
        <v>6.94</v>
      </c>
      <c r="ND104" s="710">
        <v>5.8</v>
      </c>
      <c r="NE104" s="738">
        <f t="shared" si="85"/>
        <v>0.301877708233028</v>
      </c>
      <c r="NF104" s="739"/>
      <c r="NG104" s="739">
        <v>3000</v>
      </c>
      <c r="NH104" s="739">
        <v>5.61</v>
      </c>
      <c r="NI104" s="740">
        <f t="shared" si="57"/>
        <v>19894</v>
      </c>
      <c r="NJ104" s="738">
        <f t="shared" si="88"/>
        <v>0.324747231584015</v>
      </c>
      <c r="NK104" s="741">
        <v>44256</v>
      </c>
      <c r="NL104" s="742">
        <v>44562</v>
      </c>
      <c r="NM104" s="739">
        <f ca="1" t="shared" si="58"/>
        <v>17.1666666666667</v>
      </c>
      <c r="NN104" s="739">
        <f ca="1" t="shared" si="59"/>
        <v>515</v>
      </c>
      <c r="NO104" s="739">
        <v>4403</v>
      </c>
      <c r="NP104" s="739">
        <f t="shared" si="60"/>
        <v>3717</v>
      </c>
      <c r="NQ104" s="761">
        <f t="shared" si="61"/>
        <v>0.949061662198391</v>
      </c>
      <c r="NR104" s="739">
        <f ca="1" t="shared" si="62"/>
        <v>0.672635935344491</v>
      </c>
      <c r="NS104" s="739">
        <f t="shared" si="63"/>
        <v>3430</v>
      </c>
      <c r="NT104" s="739"/>
      <c r="NU104" s="739">
        <f ca="1" t="shared" si="64"/>
        <v>216.52427184466</v>
      </c>
      <c r="NV104" s="769">
        <f ca="1" t="shared" si="65"/>
        <v>7.21747572815534</v>
      </c>
      <c r="NW104" s="769">
        <f ca="1" t="shared" si="66"/>
        <v>475.235404896422</v>
      </c>
      <c r="NX104" s="739"/>
      <c r="NY104" s="739"/>
      <c r="NZ104" s="739"/>
      <c r="OA104" s="739"/>
      <c r="OB104" s="739"/>
      <c r="OC104" s="739"/>
      <c r="OD104" s="739"/>
      <c r="OE104" s="743">
        <f t="shared" si="67"/>
        <v>504</v>
      </c>
      <c r="OF104" s="743">
        <f t="shared" si="68"/>
        <v>60</v>
      </c>
      <c r="OG104" s="743">
        <f t="shared" si="69"/>
        <v>811</v>
      </c>
      <c r="OH104" s="743">
        <f t="shared" si="70"/>
        <v>240</v>
      </c>
      <c r="OI104" s="743">
        <f t="shared" si="71"/>
        <v>0</v>
      </c>
      <c r="OJ104" s="739">
        <f t="shared" si="72"/>
        <v>420</v>
      </c>
      <c r="OK104" s="739">
        <f t="shared" si="73"/>
        <v>60</v>
      </c>
      <c r="OL104" s="739">
        <f t="shared" si="74"/>
        <v>600</v>
      </c>
      <c r="OM104" s="739">
        <f t="shared" si="75"/>
        <v>60</v>
      </c>
      <c r="ON104" s="739">
        <f t="shared" si="76"/>
        <v>135</v>
      </c>
      <c r="OO104" s="739">
        <f t="shared" si="77"/>
        <v>77</v>
      </c>
      <c r="OP104" s="739"/>
      <c r="OQ104" s="739">
        <f t="shared" si="78"/>
        <v>300</v>
      </c>
      <c r="OR104" s="739">
        <f t="shared" si="79"/>
        <v>3267</v>
      </c>
      <c r="OS104" s="739">
        <f t="shared" si="80"/>
        <v>0</v>
      </c>
      <c r="OT104" s="739">
        <f t="shared" si="81"/>
        <v>-450</v>
      </c>
      <c r="OU104" s="739"/>
      <c r="OV104" s="739"/>
      <c r="OW104" s="739"/>
      <c r="OX104" s="739"/>
      <c r="OY104" s="739"/>
      <c r="OZ104" s="739"/>
      <c r="PA104" s="739"/>
      <c r="PB104" s="739"/>
      <c r="PC104" s="739"/>
      <c r="PD104" s="739"/>
      <c r="PE104" s="739"/>
      <c r="PF104" s="739"/>
      <c r="PG104" s="739"/>
      <c r="PI104" s="325">
        <v>702</v>
      </c>
      <c r="PJ104" s="325">
        <v>711</v>
      </c>
      <c r="PK104" s="325">
        <v>660</v>
      </c>
      <c r="PL104" s="325">
        <v>282</v>
      </c>
      <c r="PM104" s="325">
        <v>600</v>
      </c>
      <c r="PN104" s="325">
        <v>828</v>
      </c>
      <c r="PO104" s="325">
        <v>1080</v>
      </c>
      <c r="PP104" s="325">
        <v>282</v>
      </c>
      <c r="PQ104" s="325">
        <v>576</v>
      </c>
      <c r="PR104" s="325">
        <v>204</v>
      </c>
      <c r="PS104" s="325">
        <v>429</v>
      </c>
      <c r="PT104" s="325">
        <v>992</v>
      </c>
      <c r="PU104" s="325">
        <v>1</v>
      </c>
      <c r="PV104" s="325">
        <v>7347</v>
      </c>
      <c r="PW104" s="325">
        <v>-434</v>
      </c>
    </row>
    <row r="105" s="28" customFormat="1" customHeight="1" spans="1:439">
      <c r="A105" s="95" t="s">
        <v>1610</v>
      </c>
      <c r="B105" s="343">
        <v>2021</v>
      </c>
      <c r="C105" s="95" t="s">
        <v>1612</v>
      </c>
      <c r="D105" s="95" t="s">
        <v>2419</v>
      </c>
      <c r="E105" s="411"/>
      <c r="F105" s="104" t="s">
        <v>321</v>
      </c>
      <c r="G105" s="797" t="s">
        <v>322</v>
      </c>
      <c r="H105" s="338" t="s">
        <v>323</v>
      </c>
      <c r="I105" s="99">
        <f t="shared" si="87"/>
        <v>225</v>
      </c>
      <c r="J105" s="100">
        <v>2578</v>
      </c>
      <c r="K105" s="454">
        <v>0</v>
      </c>
      <c r="L105" s="150">
        <f t="shared" si="48"/>
        <v>2803</v>
      </c>
      <c r="M105" s="151">
        <f t="shared" si="49"/>
        <v>2803</v>
      </c>
      <c r="N105" s="455"/>
      <c r="O105" s="35"/>
      <c r="P105" s="157">
        <v>3682</v>
      </c>
      <c r="Q105" s="33">
        <f t="shared" si="50"/>
        <v>0</v>
      </c>
      <c r="R105" s="34">
        <f t="shared" si="51"/>
        <v>3000</v>
      </c>
      <c r="S105" s="490"/>
      <c r="T105" s="490"/>
      <c r="U105" s="490"/>
      <c r="V105" s="490"/>
      <c r="W105" s="490"/>
      <c r="X105" s="489"/>
      <c r="Y105" s="505"/>
      <c r="Z105" s="505"/>
      <c r="AA105" s="505"/>
      <c r="AB105" s="505"/>
      <c r="AC105" s="99"/>
      <c r="AD105" s="505"/>
      <c r="AE105" s="505"/>
      <c r="AF105" s="490"/>
      <c r="AG105" s="490"/>
      <c r="AH105" s="490"/>
      <c r="AI105" s="490"/>
      <c r="AJ105" s="490"/>
      <c r="AK105" s="490"/>
      <c r="AL105" s="490"/>
      <c r="AM105" s="490"/>
      <c r="AN105" s="490"/>
      <c r="AO105" s="490">
        <v>3000</v>
      </c>
      <c r="AP105" s="490"/>
      <c r="AQ105" s="490"/>
      <c r="AR105" s="490"/>
      <c r="AS105" s="490"/>
      <c r="AT105" s="490"/>
      <c r="AU105" s="490"/>
      <c r="AV105" s="490"/>
      <c r="AW105" s="490"/>
      <c r="AX105" s="490"/>
      <c r="AY105" s="100"/>
      <c r="AZ105" s="48">
        <v>4</v>
      </c>
      <c r="BA105" s="48"/>
      <c r="BB105" s="48">
        <v>1</v>
      </c>
      <c r="BC105" s="48"/>
      <c r="BD105" s="47">
        <v>1</v>
      </c>
      <c r="BE105" s="47">
        <v>1</v>
      </c>
      <c r="BF105" s="47"/>
      <c r="BG105" s="47"/>
      <c r="BH105" s="47"/>
      <c r="BI105" s="47"/>
      <c r="BJ105" s="47"/>
      <c r="BK105" s="47"/>
      <c r="BL105" s="47">
        <v>25</v>
      </c>
      <c r="BM105" s="47"/>
      <c r="BN105" s="47"/>
      <c r="BO105" s="47"/>
      <c r="BP105" s="47"/>
      <c r="BQ105" s="47"/>
      <c r="BR105" s="47"/>
      <c r="BS105" s="354"/>
      <c r="BT105" s="354"/>
      <c r="BU105" s="354"/>
      <c r="BV105" s="354"/>
      <c r="BW105" s="354"/>
      <c r="BX105" s="354"/>
      <c r="BY105" s="354"/>
      <c r="BZ105" s="354"/>
      <c r="CA105" s="354"/>
      <c r="CB105" s="354"/>
      <c r="CC105" s="354"/>
      <c r="CD105" s="354"/>
      <c r="CE105" s="354"/>
      <c r="CF105" s="354"/>
      <c r="CG105" s="354"/>
      <c r="CH105" s="354"/>
      <c r="CI105" s="354"/>
      <c r="CJ105" s="354"/>
      <c r="CK105" s="354"/>
      <c r="CL105" s="354"/>
      <c r="CM105" s="354"/>
      <c r="CN105" s="354">
        <v>300</v>
      </c>
      <c r="CO105" s="354"/>
      <c r="CP105" s="358"/>
      <c r="CQ105" s="48"/>
      <c r="CR105" s="354"/>
      <c r="CS105" s="354"/>
      <c r="CT105" s="355">
        <v>-71</v>
      </c>
      <c r="CU105" s="354"/>
      <c r="CV105" s="354"/>
      <c r="CW105" s="354"/>
      <c r="CX105" s="354">
        <v>5</v>
      </c>
      <c r="CY105" s="354"/>
      <c r="CZ105" s="354"/>
      <c r="DA105" s="356">
        <v>-5</v>
      </c>
      <c r="DB105" s="354"/>
      <c r="DC105" s="354"/>
      <c r="DD105" s="354"/>
      <c r="DE105" s="354"/>
      <c r="DF105" s="354">
        <v>5</v>
      </c>
      <c r="DG105" s="354">
        <v>1</v>
      </c>
      <c r="DH105" s="354">
        <v>1</v>
      </c>
      <c r="DI105" s="354">
        <v>1</v>
      </c>
      <c r="DJ105" s="354"/>
      <c r="DK105" s="354">
        <v>1</v>
      </c>
      <c r="DL105" s="354"/>
      <c r="DM105" s="354"/>
      <c r="DN105" s="354"/>
      <c r="DO105" s="354"/>
      <c r="DP105" s="354"/>
      <c r="DQ105" s="354"/>
      <c r="DR105" s="354"/>
      <c r="DS105" s="354"/>
      <c r="DT105" s="354">
        <v>1</v>
      </c>
      <c r="DU105" s="354">
        <v>3</v>
      </c>
      <c r="DV105" s="354"/>
      <c r="DW105" s="354"/>
      <c r="DX105" s="354"/>
      <c r="DY105" s="354"/>
      <c r="DZ105" s="357"/>
      <c r="EA105" s="356"/>
      <c r="EB105" s="356"/>
      <c r="EC105" s="356"/>
      <c r="ED105" s="356"/>
      <c r="EE105" s="358"/>
      <c r="EF105" s="48"/>
      <c r="EG105" s="46"/>
      <c r="EH105" s="46"/>
      <c r="EI105" s="47"/>
      <c r="EJ105" s="47"/>
      <c r="EK105" s="47">
        <v>264</v>
      </c>
      <c r="EL105" s="47"/>
      <c r="EM105" s="47"/>
      <c r="EN105" s="47"/>
      <c r="EO105" s="47"/>
      <c r="EP105" s="47"/>
      <c r="EQ105" s="47"/>
      <c r="ER105" s="47">
        <v>360</v>
      </c>
      <c r="ES105" s="47"/>
      <c r="ET105" s="48"/>
      <c r="EU105" s="47"/>
      <c r="EV105" s="47"/>
      <c r="EW105" s="47">
        <v>21</v>
      </c>
      <c r="EX105" s="47"/>
      <c r="EY105" s="47"/>
      <c r="EZ105" s="47"/>
      <c r="FA105" s="47"/>
      <c r="FB105" s="47">
        <v>60</v>
      </c>
      <c r="FC105" s="47"/>
      <c r="FD105" s="47"/>
      <c r="FE105" s="47">
        <v>120</v>
      </c>
      <c r="FF105" s="47">
        <v>60</v>
      </c>
      <c r="FG105" s="47"/>
      <c r="FH105" s="47">
        <v>180</v>
      </c>
      <c r="FI105" s="47"/>
      <c r="FJ105" s="47"/>
      <c r="FK105" s="47"/>
      <c r="FL105" s="47"/>
      <c r="FM105" s="47">
        <v>60</v>
      </c>
      <c r="FN105" s="47"/>
      <c r="FO105" s="47"/>
      <c r="FP105" s="47"/>
      <c r="FQ105" s="354"/>
      <c r="FR105" s="354"/>
      <c r="FS105" s="354"/>
      <c r="FT105" s="354"/>
      <c r="FU105" s="354"/>
      <c r="FV105" s="354"/>
      <c r="FW105" s="354"/>
      <c r="FX105" s="354"/>
      <c r="FY105" s="354"/>
      <c r="FZ105" s="354"/>
      <c r="GA105" s="354"/>
      <c r="GB105" s="354">
        <v>60</v>
      </c>
      <c r="GC105" s="354"/>
      <c r="GD105" s="354"/>
      <c r="GE105" s="354">
        <v>60</v>
      </c>
      <c r="GF105" s="354"/>
      <c r="GG105" s="354"/>
      <c r="GH105" s="354">
        <v>180</v>
      </c>
      <c r="GI105" s="354"/>
      <c r="GJ105" s="354"/>
      <c r="GK105" s="354"/>
      <c r="GL105" s="354">
        <v>360</v>
      </c>
      <c r="GM105" s="354"/>
      <c r="GN105" s="354"/>
      <c r="GO105" s="354"/>
      <c r="GP105" s="354"/>
      <c r="GQ105" s="354"/>
      <c r="GR105" s="354">
        <v>60</v>
      </c>
      <c r="GS105" s="354"/>
      <c r="GT105" s="354"/>
      <c r="GU105" s="354"/>
      <c r="GV105" s="354"/>
      <c r="GW105" s="354"/>
      <c r="GX105" s="354"/>
      <c r="GY105" s="354"/>
      <c r="GZ105" s="354">
        <v>60</v>
      </c>
      <c r="HA105" s="354"/>
      <c r="HB105" s="354"/>
      <c r="HC105" s="354"/>
      <c r="HD105" s="354"/>
      <c r="HE105" s="354">
        <v>30</v>
      </c>
      <c r="HF105" s="354"/>
      <c r="HG105" s="354"/>
      <c r="HH105" s="354"/>
      <c r="HI105" s="354"/>
      <c r="HJ105" s="354"/>
      <c r="HK105" s="354">
        <v>15</v>
      </c>
      <c r="HL105" s="354"/>
      <c r="HM105" s="354"/>
      <c r="HN105" s="354"/>
      <c r="HO105" s="354"/>
      <c r="HP105" s="354"/>
      <c r="HQ105" s="354"/>
      <c r="HR105" s="354">
        <v>60</v>
      </c>
      <c r="HS105" s="354"/>
      <c r="HT105" s="354"/>
      <c r="HU105" s="354"/>
      <c r="HV105" s="354"/>
      <c r="HW105" s="354"/>
      <c r="HX105" s="354">
        <v>240</v>
      </c>
      <c r="HY105" s="354"/>
      <c r="HZ105" s="354"/>
      <c r="IA105" s="354">
        <v>60</v>
      </c>
      <c r="IB105" s="354"/>
      <c r="IC105" s="354"/>
      <c r="ID105" s="354"/>
      <c r="IE105" s="354"/>
      <c r="IF105" s="354"/>
      <c r="IG105" s="354"/>
      <c r="IH105" s="354"/>
      <c r="II105" s="354"/>
      <c r="IJ105" s="354"/>
      <c r="IK105" s="354"/>
      <c r="IL105" s="354"/>
      <c r="IM105" s="354">
        <v>120</v>
      </c>
      <c r="IN105" s="354"/>
      <c r="IO105" s="354"/>
      <c r="IP105" s="354">
        <v>30</v>
      </c>
      <c r="IQ105" s="354"/>
      <c r="IR105" s="50"/>
      <c r="IS105" s="47"/>
      <c r="IT105" s="47"/>
      <c r="IU105" s="47">
        <v>60</v>
      </c>
      <c r="IV105" s="47"/>
      <c r="IW105" s="47"/>
      <c r="IX105" s="47">
        <v>180</v>
      </c>
      <c r="IY105" s="47"/>
      <c r="IZ105" s="47"/>
      <c r="JA105" s="47"/>
      <c r="JB105" s="47"/>
      <c r="JC105" s="47"/>
      <c r="JD105" s="47"/>
      <c r="JE105" s="47"/>
      <c r="JF105" s="47"/>
      <c r="JG105" s="47"/>
      <c r="JH105" s="47"/>
      <c r="JI105" s="47"/>
      <c r="JJ105" s="47"/>
      <c r="JK105" s="47"/>
      <c r="JL105" s="354">
        <v>60</v>
      </c>
      <c r="JM105" s="354"/>
      <c r="JN105" s="354"/>
      <c r="JO105" s="354"/>
      <c r="JP105" s="354"/>
      <c r="JQ105" s="354"/>
      <c r="JR105" s="354"/>
      <c r="JS105" s="354"/>
      <c r="JT105" s="354"/>
      <c r="JU105" s="354"/>
      <c r="JV105" s="354">
        <v>180</v>
      </c>
      <c r="JW105" s="354"/>
      <c r="JX105" s="354"/>
      <c r="JY105" s="354"/>
      <c r="JZ105" s="354"/>
      <c r="KA105" s="354"/>
      <c r="KB105" s="354"/>
      <c r="KC105" s="354"/>
      <c r="KD105" s="354"/>
      <c r="KE105" s="354"/>
      <c r="KF105" s="354">
        <v>60</v>
      </c>
      <c r="KG105" s="354"/>
      <c r="KH105" s="354"/>
      <c r="KI105" s="354"/>
      <c r="KJ105" s="354"/>
      <c r="KK105" s="354"/>
      <c r="KL105" s="354"/>
      <c r="KM105" s="354"/>
      <c r="KN105" s="354"/>
      <c r="KO105" s="354"/>
      <c r="KP105" s="354"/>
      <c r="KQ105" s="354"/>
      <c r="KR105" s="354"/>
      <c r="KS105" s="354"/>
      <c r="KT105" s="354"/>
      <c r="KU105" s="354"/>
      <c r="KV105" s="51"/>
      <c r="KW105" s="47"/>
      <c r="KX105" s="47"/>
      <c r="KY105" s="47"/>
      <c r="KZ105" s="47"/>
      <c r="LA105" s="47"/>
      <c r="LB105" s="47">
        <v>30</v>
      </c>
      <c r="LC105" s="47"/>
      <c r="LD105" s="361">
        <v>8</v>
      </c>
      <c r="LE105" s="361">
        <v>120</v>
      </c>
      <c r="LF105" s="361"/>
      <c r="LG105" s="361"/>
      <c r="LH105" s="361"/>
      <c r="LI105" s="361"/>
      <c r="LJ105" s="361"/>
      <c r="LK105" s="361"/>
      <c r="LL105" s="361"/>
      <c r="LM105" s="361"/>
      <c r="LN105" s="361"/>
      <c r="LO105" s="361"/>
      <c r="LP105" s="361"/>
      <c r="LQ105" s="354"/>
      <c r="LR105" s="354"/>
      <c r="LS105" s="354"/>
      <c r="LT105" s="354"/>
      <c r="LU105" s="354"/>
      <c r="LV105" s="354"/>
      <c r="LW105" s="51"/>
      <c r="LX105" s="354">
        <v>100</v>
      </c>
      <c r="LY105" s="354"/>
      <c r="LZ105" s="354"/>
      <c r="MA105" s="354"/>
      <c r="MB105" s="363"/>
      <c r="MC105" s="363"/>
      <c r="MD105" s="354">
        <v>75</v>
      </c>
      <c r="ME105" s="354">
        <v>15</v>
      </c>
      <c r="MF105" s="354"/>
      <c r="MG105" s="354"/>
      <c r="MH105" s="354"/>
      <c r="MI105" s="354">
        <v>17</v>
      </c>
      <c r="MJ105" s="354"/>
      <c r="MK105" s="354">
        <v>60</v>
      </c>
      <c r="ML105" s="354">
        <v>120</v>
      </c>
      <c r="MM105" s="354"/>
      <c r="MN105" s="354"/>
      <c r="MO105" s="354"/>
      <c r="MP105" s="354"/>
      <c r="MQ105" s="354"/>
      <c r="MR105" s="354">
        <v>60</v>
      </c>
      <c r="MS105" s="51"/>
      <c r="MT105" s="364">
        <f t="shared" si="53"/>
        <v>2460</v>
      </c>
      <c r="MU105" s="365">
        <f t="shared" si="54"/>
        <v>1145</v>
      </c>
      <c r="MV105" s="366">
        <f t="shared" si="55"/>
        <v>3605</v>
      </c>
      <c r="MW105" s="365">
        <v>8141</v>
      </c>
      <c r="MX105" s="365">
        <v>3386</v>
      </c>
      <c r="MY105" s="54"/>
      <c r="MZ105" s="708">
        <v>4.99</v>
      </c>
      <c r="NA105" s="708">
        <v>1.24</v>
      </c>
      <c r="NB105" s="709">
        <f t="shared" si="56"/>
        <v>4470.2</v>
      </c>
      <c r="NC105" s="710">
        <v>6.94</v>
      </c>
      <c r="ND105" s="710">
        <v>5.8</v>
      </c>
      <c r="NE105" s="738">
        <f t="shared" si="85"/>
        <v>0.301877708233028</v>
      </c>
      <c r="NF105" s="739"/>
      <c r="NG105" s="739">
        <v>3000</v>
      </c>
      <c r="NH105" s="739">
        <v>5.61</v>
      </c>
      <c r="NI105" s="740">
        <f t="shared" si="57"/>
        <v>16257.4</v>
      </c>
      <c r="NJ105" s="738">
        <f t="shared" si="88"/>
        <v>0.324747231584015</v>
      </c>
      <c r="NK105" s="741">
        <v>44256</v>
      </c>
      <c r="NL105" s="742">
        <v>44562</v>
      </c>
      <c r="NM105" s="739">
        <f ca="1" t="shared" si="58"/>
        <v>17.1666666666667</v>
      </c>
      <c r="NN105" s="739">
        <f ca="1" t="shared" si="59"/>
        <v>515</v>
      </c>
      <c r="NO105" s="739">
        <v>3742</v>
      </c>
      <c r="NP105" s="739">
        <f t="shared" si="60"/>
        <v>3605</v>
      </c>
      <c r="NQ105" s="761">
        <f t="shared" si="61"/>
        <v>1.10160427807487</v>
      </c>
      <c r="NR105" s="739">
        <f ca="1" t="shared" si="62"/>
        <v>0.780748663101607</v>
      </c>
      <c r="NS105" s="739">
        <f t="shared" si="63"/>
        <v>2803</v>
      </c>
      <c r="NT105" s="739"/>
      <c r="NU105" s="739">
        <f ca="1" t="shared" si="64"/>
        <v>210</v>
      </c>
      <c r="NV105" s="769">
        <f ca="1" t="shared" si="65"/>
        <v>7</v>
      </c>
      <c r="NW105" s="769">
        <f ca="1" t="shared" si="66"/>
        <v>400.428571428571</v>
      </c>
      <c r="NX105" s="739"/>
      <c r="NY105" s="739"/>
      <c r="NZ105" s="739"/>
      <c r="OA105" s="739"/>
      <c r="OB105" s="739"/>
      <c r="OC105" s="739"/>
      <c r="OD105" s="739"/>
      <c r="OE105" s="743">
        <f t="shared" si="67"/>
        <v>264</v>
      </c>
      <c r="OF105" s="743">
        <f t="shared" si="68"/>
        <v>420</v>
      </c>
      <c r="OG105" s="743">
        <f t="shared" si="69"/>
        <v>699</v>
      </c>
      <c r="OH105" s="743">
        <f t="shared" si="70"/>
        <v>240</v>
      </c>
      <c r="OI105" s="743">
        <f t="shared" si="71"/>
        <v>0</v>
      </c>
      <c r="OJ105" s="739">
        <f t="shared" si="72"/>
        <v>300</v>
      </c>
      <c r="OK105" s="739">
        <f t="shared" si="73"/>
        <v>120</v>
      </c>
      <c r="OL105" s="739">
        <f t="shared" si="74"/>
        <v>540</v>
      </c>
      <c r="OM105" s="739">
        <f t="shared" si="75"/>
        <v>120</v>
      </c>
      <c r="ON105" s="739">
        <f t="shared" si="76"/>
        <v>135</v>
      </c>
      <c r="OO105" s="739">
        <f t="shared" si="77"/>
        <v>137</v>
      </c>
      <c r="OP105" s="739"/>
      <c r="OQ105" s="739">
        <f t="shared" si="78"/>
        <v>240</v>
      </c>
      <c r="OR105" s="739">
        <f t="shared" si="79"/>
        <v>3215</v>
      </c>
      <c r="OS105" s="739">
        <f t="shared" si="80"/>
        <v>0</v>
      </c>
      <c r="OT105" s="739">
        <f t="shared" si="81"/>
        <v>-390</v>
      </c>
      <c r="OU105" s="739"/>
      <c r="OV105" s="739"/>
      <c r="OW105" s="739"/>
      <c r="OX105" s="739"/>
      <c r="OY105" s="739"/>
      <c r="OZ105" s="739"/>
      <c r="PA105" s="739"/>
      <c r="PB105" s="739"/>
      <c r="PC105" s="739"/>
      <c r="PD105" s="739"/>
      <c r="PE105" s="739"/>
      <c r="PF105" s="739"/>
      <c r="PG105" s="739"/>
      <c r="PI105" s="28">
        <v>702</v>
      </c>
      <c r="PJ105" s="28">
        <v>891</v>
      </c>
      <c r="PK105" s="28">
        <v>600</v>
      </c>
      <c r="PL105" s="28">
        <v>282</v>
      </c>
      <c r="PM105" s="28">
        <v>600</v>
      </c>
      <c r="PN105" s="28">
        <v>948</v>
      </c>
      <c r="PO105" s="28">
        <v>1140</v>
      </c>
      <c r="PP105" s="28">
        <v>282</v>
      </c>
      <c r="PQ105" s="28">
        <v>696</v>
      </c>
      <c r="PR105" s="28">
        <v>264</v>
      </c>
      <c r="PS105" s="28">
        <v>309</v>
      </c>
      <c r="PT105" s="28">
        <v>992</v>
      </c>
      <c r="PU105" s="28">
        <v>1</v>
      </c>
      <c r="PV105" s="28">
        <v>7707</v>
      </c>
      <c r="PW105" s="28">
        <v>-434</v>
      </c>
    </row>
    <row r="106" s="28" customFormat="1" customHeight="1" spans="1:439">
      <c r="A106" s="95" t="s">
        <v>1610</v>
      </c>
      <c r="B106" s="343">
        <v>2021</v>
      </c>
      <c r="C106" s="95" t="s">
        <v>1612</v>
      </c>
      <c r="D106" s="95" t="s">
        <v>2419</v>
      </c>
      <c r="E106" s="411"/>
      <c r="F106" s="104" t="s">
        <v>324</v>
      </c>
      <c r="G106" s="797" t="s">
        <v>325</v>
      </c>
      <c r="H106" s="338" t="s">
        <v>326</v>
      </c>
      <c r="I106" s="99">
        <f t="shared" si="87"/>
        <v>-2651</v>
      </c>
      <c r="J106" s="100">
        <v>4159</v>
      </c>
      <c r="K106" s="454">
        <v>0</v>
      </c>
      <c r="L106" s="150">
        <f t="shared" si="48"/>
        <v>1508</v>
      </c>
      <c r="M106" s="151">
        <f t="shared" si="49"/>
        <v>1508</v>
      </c>
      <c r="N106" s="455"/>
      <c r="O106" s="35">
        <v>560</v>
      </c>
      <c r="P106" s="157">
        <v>4403</v>
      </c>
      <c r="Q106" s="33">
        <f t="shared" si="50"/>
        <v>0</v>
      </c>
      <c r="R106" s="34">
        <f t="shared" si="51"/>
        <v>0</v>
      </c>
      <c r="S106" s="490"/>
      <c r="T106" s="490"/>
      <c r="U106" s="490"/>
      <c r="V106" s="490"/>
      <c r="W106" s="490"/>
      <c r="X106" s="489"/>
      <c r="Y106" s="505"/>
      <c r="Z106" s="505"/>
      <c r="AA106" s="505"/>
      <c r="AB106" s="505"/>
      <c r="AC106" s="99"/>
      <c r="AD106" s="505"/>
      <c r="AE106" s="505"/>
      <c r="AF106" s="490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490"/>
      <c r="AQ106" s="490"/>
      <c r="AR106" s="490"/>
      <c r="AS106" s="490"/>
      <c r="AT106" s="490"/>
      <c r="AU106" s="490"/>
      <c r="AV106" s="490"/>
      <c r="AW106" s="490"/>
      <c r="AX106" s="490"/>
      <c r="AY106" s="100"/>
      <c r="AZ106" s="48">
        <v>1</v>
      </c>
      <c r="BA106" s="48"/>
      <c r="BB106" s="48"/>
      <c r="BC106" s="48"/>
      <c r="BD106" s="47"/>
      <c r="BE106" s="47"/>
      <c r="BF106" s="47"/>
      <c r="BG106" s="47"/>
      <c r="BH106" s="47"/>
      <c r="BI106" s="47"/>
      <c r="BJ106" s="47"/>
      <c r="BK106" s="47"/>
      <c r="BL106" s="47">
        <v>25</v>
      </c>
      <c r="BM106" s="47"/>
      <c r="BN106" s="47"/>
      <c r="BO106" s="47"/>
      <c r="BP106" s="47"/>
      <c r="BQ106" s="47"/>
      <c r="BR106" s="47"/>
      <c r="BS106" s="354"/>
      <c r="BT106" s="354"/>
      <c r="BU106" s="354"/>
      <c r="BV106" s="354"/>
      <c r="BW106" s="354"/>
      <c r="BX106" s="354"/>
      <c r="BY106" s="354"/>
      <c r="BZ106" s="354"/>
      <c r="CA106" s="354"/>
      <c r="CB106" s="354"/>
      <c r="CC106" s="354"/>
      <c r="CD106" s="354"/>
      <c r="CE106" s="354"/>
      <c r="CF106" s="354"/>
      <c r="CG106" s="354"/>
      <c r="CH106" s="354"/>
      <c r="CI106" s="354"/>
      <c r="CJ106" s="354"/>
      <c r="CK106" s="354"/>
      <c r="CL106" s="354"/>
      <c r="CM106" s="354"/>
      <c r="CN106" s="354">
        <v>300</v>
      </c>
      <c r="CO106" s="354"/>
      <c r="CP106" s="358"/>
      <c r="CQ106" s="48"/>
      <c r="CR106" s="354"/>
      <c r="CS106" s="354"/>
      <c r="CT106" s="355">
        <v>-101</v>
      </c>
      <c r="CU106" s="354"/>
      <c r="CV106" s="354"/>
      <c r="CW106" s="354"/>
      <c r="CX106" s="354">
        <v>5</v>
      </c>
      <c r="CY106" s="354"/>
      <c r="CZ106" s="354"/>
      <c r="DA106" s="356">
        <v>-12</v>
      </c>
      <c r="DB106" s="354"/>
      <c r="DC106" s="354"/>
      <c r="DD106" s="354"/>
      <c r="DE106" s="354"/>
      <c r="DF106" s="354">
        <v>5</v>
      </c>
      <c r="DG106" s="354"/>
      <c r="DH106" s="354"/>
      <c r="DI106" s="354"/>
      <c r="DJ106" s="354"/>
      <c r="DK106" s="354">
        <v>1</v>
      </c>
      <c r="DL106" s="354"/>
      <c r="DM106" s="354"/>
      <c r="DN106" s="354"/>
      <c r="DO106" s="354"/>
      <c r="DP106" s="354"/>
      <c r="DQ106" s="354"/>
      <c r="DR106" s="354"/>
      <c r="DS106" s="354"/>
      <c r="DT106" s="354"/>
      <c r="DU106" s="354">
        <v>3</v>
      </c>
      <c r="DV106" s="354"/>
      <c r="DW106" s="354"/>
      <c r="DX106" s="354"/>
      <c r="DY106" s="354"/>
      <c r="DZ106" s="357"/>
      <c r="EA106" s="356"/>
      <c r="EB106" s="356"/>
      <c r="EC106" s="356"/>
      <c r="ED106" s="356"/>
      <c r="EE106" s="358"/>
      <c r="EF106" s="48"/>
      <c r="EG106" s="46"/>
      <c r="EH106" s="46"/>
      <c r="EI106" s="47"/>
      <c r="EJ106" s="47">
        <v>240</v>
      </c>
      <c r="EK106" s="47">
        <v>84</v>
      </c>
      <c r="EL106" s="47"/>
      <c r="EM106" s="47"/>
      <c r="EN106" s="47"/>
      <c r="EO106" s="47"/>
      <c r="EP106" s="47"/>
      <c r="EQ106" s="47"/>
      <c r="ER106" s="47"/>
      <c r="ES106" s="47"/>
      <c r="ET106" s="48"/>
      <c r="EU106" s="47"/>
      <c r="EV106" s="47"/>
      <c r="EW106" s="47">
        <v>21</v>
      </c>
      <c r="EX106" s="47"/>
      <c r="EY106" s="47"/>
      <c r="EZ106" s="47">
        <v>120</v>
      </c>
      <c r="FA106" s="47"/>
      <c r="FB106" s="47"/>
      <c r="FC106" s="47"/>
      <c r="FD106" s="47"/>
      <c r="FE106" s="47">
        <v>120</v>
      </c>
      <c r="FF106" s="47"/>
      <c r="FG106" s="47"/>
      <c r="FH106" s="47">
        <v>240</v>
      </c>
      <c r="FI106" s="47"/>
      <c r="FJ106" s="47"/>
      <c r="FK106" s="47"/>
      <c r="FL106" s="47"/>
      <c r="FM106" s="47">
        <v>60</v>
      </c>
      <c r="FN106" s="47"/>
      <c r="FO106" s="47"/>
      <c r="FP106" s="47"/>
      <c r="FQ106" s="354"/>
      <c r="FR106" s="354"/>
      <c r="FS106" s="354"/>
      <c r="FT106" s="354"/>
      <c r="FU106" s="354"/>
      <c r="FV106" s="354"/>
      <c r="FW106" s="354"/>
      <c r="FX106" s="354"/>
      <c r="FY106" s="354"/>
      <c r="FZ106" s="354"/>
      <c r="GA106" s="354"/>
      <c r="GB106" s="354">
        <v>60</v>
      </c>
      <c r="GC106" s="354"/>
      <c r="GD106" s="354"/>
      <c r="GE106" s="354">
        <v>60</v>
      </c>
      <c r="GF106" s="354"/>
      <c r="GG106" s="354"/>
      <c r="GH106" s="354">
        <v>120</v>
      </c>
      <c r="GI106" s="354"/>
      <c r="GJ106" s="354"/>
      <c r="GK106" s="354"/>
      <c r="GL106" s="354">
        <v>240</v>
      </c>
      <c r="GM106" s="354"/>
      <c r="GN106" s="354"/>
      <c r="GO106" s="354"/>
      <c r="GP106" s="354"/>
      <c r="GQ106" s="354"/>
      <c r="GR106" s="354"/>
      <c r="GS106" s="354"/>
      <c r="GT106" s="354"/>
      <c r="GU106" s="354"/>
      <c r="GV106" s="354"/>
      <c r="GW106" s="354"/>
      <c r="GX106" s="354"/>
      <c r="GY106" s="354"/>
      <c r="GZ106" s="354">
        <v>60</v>
      </c>
      <c r="HA106" s="354"/>
      <c r="HB106" s="354"/>
      <c r="HC106" s="354"/>
      <c r="HD106" s="354"/>
      <c r="HE106" s="354">
        <v>30</v>
      </c>
      <c r="HF106" s="354"/>
      <c r="HG106" s="354"/>
      <c r="HH106" s="354">
        <v>120</v>
      </c>
      <c r="HI106" s="354"/>
      <c r="HJ106" s="354">
        <v>600</v>
      </c>
      <c r="HK106" s="354">
        <v>15</v>
      </c>
      <c r="HL106" s="354"/>
      <c r="HM106" s="354"/>
      <c r="HN106" s="354"/>
      <c r="HO106" s="354"/>
      <c r="HP106" s="354"/>
      <c r="HQ106" s="354"/>
      <c r="HR106" s="354">
        <v>60</v>
      </c>
      <c r="HS106" s="354"/>
      <c r="HT106" s="354"/>
      <c r="HU106" s="354">
        <v>60</v>
      </c>
      <c r="HV106" s="354"/>
      <c r="HW106" s="354"/>
      <c r="HX106" s="354">
        <v>240</v>
      </c>
      <c r="HY106" s="354"/>
      <c r="HZ106" s="354"/>
      <c r="IA106" s="354"/>
      <c r="IB106" s="354"/>
      <c r="IC106" s="354"/>
      <c r="ID106" s="354"/>
      <c r="IE106" s="354"/>
      <c r="IF106" s="354"/>
      <c r="IG106" s="354"/>
      <c r="IH106" s="354"/>
      <c r="II106" s="354"/>
      <c r="IJ106" s="354"/>
      <c r="IK106" s="354"/>
      <c r="IL106" s="354"/>
      <c r="IM106" s="354"/>
      <c r="IN106" s="354"/>
      <c r="IO106" s="354"/>
      <c r="IP106" s="354">
        <v>30</v>
      </c>
      <c r="IQ106" s="354"/>
      <c r="IR106" s="50"/>
      <c r="IS106" s="47"/>
      <c r="IT106" s="47"/>
      <c r="IU106" s="47">
        <v>60</v>
      </c>
      <c r="IV106" s="47"/>
      <c r="IW106" s="47"/>
      <c r="IX106" s="47"/>
      <c r="IY106" s="47"/>
      <c r="IZ106" s="47"/>
      <c r="JA106" s="47"/>
      <c r="JB106" s="47"/>
      <c r="JC106" s="47"/>
      <c r="JD106" s="47"/>
      <c r="JE106" s="47"/>
      <c r="JF106" s="47"/>
      <c r="JG106" s="47"/>
      <c r="JH106" s="47"/>
      <c r="JI106" s="47"/>
      <c r="JJ106" s="47"/>
      <c r="JK106" s="47"/>
      <c r="JL106" s="354">
        <v>60</v>
      </c>
      <c r="JM106" s="354"/>
      <c r="JN106" s="354"/>
      <c r="JO106" s="354"/>
      <c r="JP106" s="354"/>
      <c r="JQ106" s="354"/>
      <c r="JR106" s="354"/>
      <c r="JS106" s="354"/>
      <c r="JT106" s="354"/>
      <c r="JU106" s="354"/>
      <c r="JV106" s="354">
        <v>120</v>
      </c>
      <c r="JW106" s="354"/>
      <c r="JX106" s="354"/>
      <c r="JY106" s="354"/>
      <c r="JZ106" s="354"/>
      <c r="KA106" s="354"/>
      <c r="KB106" s="354"/>
      <c r="KC106" s="354"/>
      <c r="KD106" s="354"/>
      <c r="KE106" s="354"/>
      <c r="KF106" s="354"/>
      <c r="KG106" s="354"/>
      <c r="KH106" s="354"/>
      <c r="KI106" s="354"/>
      <c r="KJ106" s="354"/>
      <c r="KK106" s="354"/>
      <c r="KL106" s="354"/>
      <c r="KM106" s="354"/>
      <c r="KN106" s="354"/>
      <c r="KO106" s="354"/>
      <c r="KP106" s="354"/>
      <c r="KQ106" s="354"/>
      <c r="KR106" s="354"/>
      <c r="KS106" s="354"/>
      <c r="KT106" s="354"/>
      <c r="KU106" s="354"/>
      <c r="KV106" s="51"/>
      <c r="KW106" s="47"/>
      <c r="KX106" s="47"/>
      <c r="KY106" s="47"/>
      <c r="KZ106" s="47"/>
      <c r="LA106" s="47"/>
      <c r="LB106" s="47">
        <v>30</v>
      </c>
      <c r="LC106" s="47"/>
      <c r="LD106" s="361">
        <v>8</v>
      </c>
      <c r="LE106" s="361">
        <v>120</v>
      </c>
      <c r="LF106" s="361"/>
      <c r="LG106" s="361"/>
      <c r="LH106" s="361"/>
      <c r="LI106" s="361"/>
      <c r="LJ106" s="361"/>
      <c r="LK106" s="361"/>
      <c r="LL106" s="361"/>
      <c r="LM106" s="361"/>
      <c r="LN106" s="361"/>
      <c r="LO106" s="361"/>
      <c r="LP106" s="361"/>
      <c r="LQ106" s="354"/>
      <c r="LR106" s="354"/>
      <c r="LS106" s="354"/>
      <c r="LT106" s="354"/>
      <c r="LU106" s="354"/>
      <c r="LV106" s="354"/>
      <c r="LW106" s="51"/>
      <c r="LX106" s="354">
        <v>100</v>
      </c>
      <c r="LY106" s="354"/>
      <c r="LZ106" s="354"/>
      <c r="MA106" s="354"/>
      <c r="MB106" s="363"/>
      <c r="MC106" s="363"/>
      <c r="MD106" s="354">
        <v>75</v>
      </c>
      <c r="ME106" s="354">
        <v>15</v>
      </c>
      <c r="MF106" s="354"/>
      <c r="MG106" s="354"/>
      <c r="MH106" s="354"/>
      <c r="MI106" s="354"/>
      <c r="MJ106" s="354"/>
      <c r="MK106" s="354">
        <v>60</v>
      </c>
      <c r="ML106" s="354"/>
      <c r="MM106" s="354"/>
      <c r="MN106" s="354"/>
      <c r="MO106" s="354"/>
      <c r="MP106" s="354"/>
      <c r="MQ106" s="354"/>
      <c r="MR106" s="354"/>
      <c r="MS106" s="51"/>
      <c r="MT106" s="364">
        <f t="shared" si="53"/>
        <v>2580</v>
      </c>
      <c r="MU106" s="365">
        <f t="shared" si="54"/>
        <v>648</v>
      </c>
      <c r="MV106" s="366">
        <f t="shared" si="55"/>
        <v>3228</v>
      </c>
      <c r="MW106" s="365">
        <v>7120</v>
      </c>
      <c r="MX106" s="365">
        <v>3206</v>
      </c>
      <c r="MY106" s="54"/>
      <c r="MZ106" s="708">
        <v>4.99</v>
      </c>
      <c r="NA106" s="708">
        <v>1.24</v>
      </c>
      <c r="NB106" s="709">
        <f t="shared" si="56"/>
        <v>4002.72</v>
      </c>
      <c r="NC106" s="710">
        <v>6.94</v>
      </c>
      <c r="ND106" s="710">
        <v>5.8</v>
      </c>
      <c r="NE106" s="738">
        <f t="shared" si="85"/>
        <v>0.301877708233028</v>
      </c>
      <c r="NF106" s="739"/>
      <c r="NG106" s="739">
        <v>3000</v>
      </c>
      <c r="NH106" s="739">
        <v>5.61</v>
      </c>
      <c r="NI106" s="740">
        <f t="shared" si="57"/>
        <v>8746.4</v>
      </c>
      <c r="NJ106" s="738">
        <f t="shared" si="88"/>
        <v>0.324747231584015</v>
      </c>
      <c r="NK106" s="741">
        <v>44256</v>
      </c>
      <c r="NL106" s="742">
        <v>44562</v>
      </c>
      <c r="NM106" s="739">
        <f ca="1" t="shared" si="58"/>
        <v>17.1666666666667</v>
      </c>
      <c r="NN106" s="739">
        <f ca="1" t="shared" si="59"/>
        <v>515</v>
      </c>
      <c r="NO106" s="739">
        <v>4963</v>
      </c>
      <c r="NP106" s="739">
        <f t="shared" si="60"/>
        <v>3228</v>
      </c>
      <c r="NQ106" s="761">
        <f t="shared" si="61"/>
        <v>0.997681965693092</v>
      </c>
      <c r="NR106" s="739">
        <f ca="1" t="shared" si="62"/>
        <v>0.707094985394133</v>
      </c>
      <c r="NS106" s="739">
        <f t="shared" si="63"/>
        <v>1508</v>
      </c>
      <c r="NT106" s="739"/>
      <c r="NU106" s="739">
        <f ca="1" t="shared" si="64"/>
        <v>188.038834951456</v>
      </c>
      <c r="NV106" s="769">
        <f ca="1" t="shared" si="65"/>
        <v>6.26796116504854</v>
      </c>
      <c r="NW106" s="769">
        <f ca="1" t="shared" si="66"/>
        <v>240.588599752169</v>
      </c>
      <c r="NX106" s="739"/>
      <c r="NY106" s="739"/>
      <c r="NZ106" s="739"/>
      <c r="OA106" s="739"/>
      <c r="OB106" s="739"/>
      <c r="OC106" s="739"/>
      <c r="OD106" s="739"/>
      <c r="OE106" s="743">
        <f t="shared" si="67"/>
        <v>324</v>
      </c>
      <c r="OF106" s="743">
        <f t="shared" si="68"/>
        <v>60</v>
      </c>
      <c r="OG106" s="743">
        <f t="shared" si="69"/>
        <v>519</v>
      </c>
      <c r="OH106" s="743">
        <f t="shared" si="70"/>
        <v>300</v>
      </c>
      <c r="OI106" s="743">
        <f t="shared" si="71"/>
        <v>0</v>
      </c>
      <c r="OJ106" s="739">
        <f t="shared" si="72"/>
        <v>240</v>
      </c>
      <c r="OK106" s="739">
        <f t="shared" si="73"/>
        <v>60</v>
      </c>
      <c r="OL106" s="739">
        <f t="shared" si="74"/>
        <v>360</v>
      </c>
      <c r="OM106" s="739">
        <f t="shared" si="75"/>
        <v>60</v>
      </c>
      <c r="ON106" s="739">
        <f t="shared" si="76"/>
        <v>255</v>
      </c>
      <c r="OO106" s="739">
        <f t="shared" si="77"/>
        <v>660</v>
      </c>
      <c r="OP106" s="739"/>
      <c r="OQ106" s="739">
        <f t="shared" si="78"/>
        <v>300</v>
      </c>
      <c r="OR106" s="739">
        <f t="shared" si="79"/>
        <v>3138</v>
      </c>
      <c r="OS106" s="739">
        <f t="shared" si="80"/>
        <v>0</v>
      </c>
      <c r="OT106" s="739">
        <f t="shared" si="81"/>
        <v>-90</v>
      </c>
      <c r="OU106" s="739"/>
      <c r="OV106" s="739"/>
      <c r="OW106" s="739"/>
      <c r="OX106" s="739"/>
      <c r="OY106" s="739"/>
      <c r="OZ106" s="739"/>
      <c r="PA106" s="739"/>
      <c r="PB106" s="739"/>
      <c r="PC106" s="739"/>
      <c r="PD106" s="739"/>
      <c r="PE106" s="739"/>
      <c r="PF106" s="739"/>
      <c r="PG106" s="739"/>
      <c r="PI106" s="28">
        <v>702</v>
      </c>
      <c r="PJ106" s="28">
        <v>711</v>
      </c>
      <c r="PK106" s="28">
        <v>600</v>
      </c>
      <c r="PL106" s="28">
        <v>222</v>
      </c>
      <c r="PM106" s="28">
        <v>600</v>
      </c>
      <c r="PN106" s="28">
        <v>828</v>
      </c>
      <c r="PO106" s="28">
        <v>660</v>
      </c>
      <c r="PP106" s="28">
        <v>282</v>
      </c>
      <c r="PQ106" s="28">
        <v>576</v>
      </c>
      <c r="PR106" s="28">
        <v>204</v>
      </c>
      <c r="PS106" s="28">
        <v>309</v>
      </c>
      <c r="PT106" s="28">
        <v>992</v>
      </c>
      <c r="PU106" s="28">
        <v>0</v>
      </c>
      <c r="PV106" s="28">
        <v>6686</v>
      </c>
      <c r="PW106" s="28">
        <v>-434</v>
      </c>
    </row>
    <row r="107" s="28" customFormat="1" customHeight="1" spans="1:439">
      <c r="A107" s="95" t="s">
        <v>1610</v>
      </c>
      <c r="B107" s="343">
        <v>2020</v>
      </c>
      <c r="C107" s="95" t="s">
        <v>1612</v>
      </c>
      <c r="D107" s="95" t="s">
        <v>2419</v>
      </c>
      <c r="E107" s="411"/>
      <c r="F107" s="104" t="s">
        <v>329</v>
      </c>
      <c r="G107" s="797" t="s">
        <v>330</v>
      </c>
      <c r="H107" s="338" t="s">
        <v>331</v>
      </c>
      <c r="I107" s="99">
        <f t="shared" si="87"/>
        <v>-822</v>
      </c>
      <c r="J107" s="100">
        <v>3756</v>
      </c>
      <c r="K107" s="454">
        <v>-22</v>
      </c>
      <c r="L107" s="150">
        <f t="shared" si="48"/>
        <v>2934</v>
      </c>
      <c r="M107" s="151">
        <f t="shared" si="49"/>
        <v>2934</v>
      </c>
      <c r="N107" s="455"/>
      <c r="O107" s="37">
        <v>752</v>
      </c>
      <c r="P107" s="36">
        <v>750</v>
      </c>
      <c r="Q107" s="33">
        <f t="shared" si="50"/>
        <v>0</v>
      </c>
      <c r="R107" s="34">
        <f t="shared" si="51"/>
        <v>6000</v>
      </c>
      <c r="S107" s="490"/>
      <c r="T107" s="490"/>
      <c r="U107" s="490"/>
      <c r="V107" s="490"/>
      <c r="W107" s="490"/>
      <c r="X107" s="489"/>
      <c r="Y107" s="505"/>
      <c r="Z107" s="505"/>
      <c r="AA107" s="505"/>
      <c r="AB107" s="505">
        <v>3000</v>
      </c>
      <c r="AC107" s="99"/>
      <c r="AD107" s="505"/>
      <c r="AE107" s="505"/>
      <c r="AF107" s="490"/>
      <c r="AG107" s="490">
        <v>3000</v>
      </c>
      <c r="AH107" s="490"/>
      <c r="AI107" s="490"/>
      <c r="AJ107" s="490"/>
      <c r="AK107" s="490"/>
      <c r="AL107" s="490"/>
      <c r="AM107" s="490"/>
      <c r="AN107" s="490"/>
      <c r="AO107" s="490"/>
      <c r="AP107" s="490"/>
      <c r="AQ107" s="490"/>
      <c r="AR107" s="490"/>
      <c r="AS107" s="490"/>
      <c r="AT107" s="490"/>
      <c r="AU107" s="490"/>
      <c r="AV107" s="490"/>
      <c r="AW107" s="490"/>
      <c r="AX107" s="490"/>
      <c r="AY107" s="100"/>
      <c r="AZ107" s="48">
        <v>1</v>
      </c>
      <c r="BA107" s="48"/>
      <c r="BB107" s="48">
        <v>1</v>
      </c>
      <c r="BC107" s="48"/>
      <c r="BD107" s="47">
        <v>1</v>
      </c>
      <c r="BE107" s="47">
        <v>1</v>
      </c>
      <c r="BF107" s="47">
        <v>1</v>
      </c>
      <c r="BG107" s="47"/>
      <c r="BH107" s="47"/>
      <c r="BI107" s="47"/>
      <c r="BJ107" s="47"/>
      <c r="BK107" s="47"/>
      <c r="BL107" s="47">
        <v>12</v>
      </c>
      <c r="BM107" s="47"/>
      <c r="BN107" s="47"/>
      <c r="BO107" s="47"/>
      <c r="BP107" s="47"/>
      <c r="BQ107" s="47"/>
      <c r="BR107" s="47"/>
      <c r="BS107" s="354"/>
      <c r="BT107" s="354"/>
      <c r="BU107" s="354"/>
      <c r="BV107" s="354"/>
      <c r="BW107" s="354"/>
      <c r="BX107" s="354"/>
      <c r="BY107" s="354"/>
      <c r="BZ107" s="354"/>
      <c r="CA107" s="354"/>
      <c r="CB107" s="354"/>
      <c r="CC107" s="354"/>
      <c r="CD107" s="354"/>
      <c r="CE107" s="354"/>
      <c r="CF107" s="354"/>
      <c r="CG107" s="354"/>
      <c r="CH107" s="354"/>
      <c r="CI107" s="354"/>
      <c r="CJ107" s="354"/>
      <c r="CK107" s="354"/>
      <c r="CL107" s="354"/>
      <c r="CM107" s="354"/>
      <c r="CN107" s="354"/>
      <c r="CO107" s="354"/>
      <c r="CP107" s="358"/>
      <c r="CQ107" s="48"/>
      <c r="CR107" s="354"/>
      <c r="CS107" s="354"/>
      <c r="CT107" s="355">
        <v>-31</v>
      </c>
      <c r="CU107" s="354"/>
      <c r="CV107" s="354"/>
      <c r="CW107" s="354"/>
      <c r="CX107" s="354">
        <v>2</v>
      </c>
      <c r="CY107" s="354"/>
      <c r="CZ107" s="354"/>
      <c r="DA107" s="356"/>
      <c r="DB107" s="354"/>
      <c r="DC107" s="354"/>
      <c r="DD107" s="354"/>
      <c r="DE107" s="354"/>
      <c r="DF107" s="354">
        <v>2</v>
      </c>
      <c r="DG107" s="354"/>
      <c r="DH107" s="354"/>
      <c r="DI107" s="354">
        <v>1</v>
      </c>
      <c r="DJ107" s="354"/>
      <c r="DK107" s="354"/>
      <c r="DL107" s="354"/>
      <c r="DM107" s="354"/>
      <c r="DN107" s="354"/>
      <c r="DO107" s="354">
        <v>1</v>
      </c>
      <c r="DP107" s="354"/>
      <c r="DQ107" s="354"/>
      <c r="DR107" s="354"/>
      <c r="DS107" s="354"/>
      <c r="DT107" s="354"/>
      <c r="DU107" s="354">
        <v>4</v>
      </c>
      <c r="DV107" s="354"/>
      <c r="DW107" s="354"/>
      <c r="DX107" s="354"/>
      <c r="DY107" s="354"/>
      <c r="DZ107" s="357"/>
      <c r="EA107" s="356"/>
      <c r="EB107" s="356"/>
      <c r="EC107" s="356"/>
      <c r="ED107" s="356"/>
      <c r="EE107" s="358"/>
      <c r="EF107" s="48"/>
      <c r="EG107" s="46"/>
      <c r="EH107" s="46"/>
      <c r="EI107" s="47"/>
      <c r="EJ107" s="47">
        <v>32</v>
      </c>
      <c r="EK107" s="47"/>
      <c r="EL107" s="47">
        <v>128</v>
      </c>
      <c r="EM107" s="47"/>
      <c r="EN107" s="47"/>
      <c r="EO107" s="47">
        <v>48</v>
      </c>
      <c r="EP107" s="47"/>
      <c r="EQ107" s="47"/>
      <c r="ER107" s="47"/>
      <c r="ES107" s="47"/>
      <c r="ET107" s="48"/>
      <c r="EU107" s="47"/>
      <c r="EV107" s="47">
        <v>240</v>
      </c>
      <c r="EW107" s="47">
        <v>80</v>
      </c>
      <c r="EX107" s="47"/>
      <c r="EY107" s="47"/>
      <c r="EZ107" s="47"/>
      <c r="FA107" s="47"/>
      <c r="FB107" s="47">
        <v>48</v>
      </c>
      <c r="FC107" s="47">
        <v>224</v>
      </c>
      <c r="FD107" s="47"/>
      <c r="FE107" s="47">
        <v>64</v>
      </c>
      <c r="FF107" s="47"/>
      <c r="FG107" s="47"/>
      <c r="FH107" s="47"/>
      <c r="FI107" s="47"/>
      <c r="FJ107" s="47"/>
      <c r="FK107" s="47">
        <v>1200</v>
      </c>
      <c r="FL107" s="47"/>
      <c r="FM107" s="47">
        <v>32</v>
      </c>
      <c r="FN107" s="47"/>
      <c r="FO107" s="47"/>
      <c r="FP107" s="47"/>
      <c r="FQ107" s="354"/>
      <c r="FR107" s="354"/>
      <c r="FS107" s="354"/>
      <c r="FT107" s="354"/>
      <c r="FU107" s="354"/>
      <c r="FV107" s="354"/>
      <c r="FW107" s="354"/>
      <c r="FX107" s="354"/>
      <c r="FY107" s="354"/>
      <c r="FZ107" s="354"/>
      <c r="GA107" s="354"/>
      <c r="GB107" s="354"/>
      <c r="GC107" s="354"/>
      <c r="GD107" s="354"/>
      <c r="GE107" s="354">
        <v>20</v>
      </c>
      <c r="GF107" s="354"/>
      <c r="GG107" s="354">
        <v>320</v>
      </c>
      <c r="GH107" s="354"/>
      <c r="GI107" s="354"/>
      <c r="GJ107" s="354"/>
      <c r="GK107" s="354">
        <v>240</v>
      </c>
      <c r="GL107" s="354">
        <v>160</v>
      </c>
      <c r="GM107" s="354"/>
      <c r="GN107" s="354"/>
      <c r="GO107" s="354"/>
      <c r="GP107" s="354"/>
      <c r="GQ107" s="354"/>
      <c r="GR107" s="354">
        <v>36</v>
      </c>
      <c r="GS107" s="354"/>
      <c r="GT107" s="354">
        <v>32</v>
      </c>
      <c r="GU107" s="354"/>
      <c r="GV107" s="354">
        <v>80</v>
      </c>
      <c r="GW107" s="354"/>
      <c r="GX107" s="354"/>
      <c r="GY107" s="354"/>
      <c r="GZ107" s="354">
        <v>20</v>
      </c>
      <c r="HA107" s="354"/>
      <c r="HB107" s="354"/>
      <c r="HC107" s="354"/>
      <c r="HD107" s="354"/>
      <c r="HE107" s="354">
        <v>32</v>
      </c>
      <c r="HF107" s="354"/>
      <c r="HG107" s="354"/>
      <c r="HH107" s="354"/>
      <c r="HI107" s="354"/>
      <c r="HJ107" s="354"/>
      <c r="HK107" s="354"/>
      <c r="HL107" s="354"/>
      <c r="HM107" s="354"/>
      <c r="HN107" s="354"/>
      <c r="HO107" s="354"/>
      <c r="HP107" s="354"/>
      <c r="HQ107" s="354">
        <v>336</v>
      </c>
      <c r="HR107" s="354">
        <v>96</v>
      </c>
      <c r="HS107" s="354">
        <v>32</v>
      </c>
      <c r="HT107" s="354"/>
      <c r="HU107" s="354"/>
      <c r="HV107" s="354"/>
      <c r="HW107" s="354"/>
      <c r="HX107" s="354">
        <v>96</v>
      </c>
      <c r="HY107" s="354"/>
      <c r="HZ107" s="354">
        <v>48</v>
      </c>
      <c r="IA107" s="354">
        <v>64</v>
      </c>
      <c r="IB107" s="354"/>
      <c r="IC107" s="354"/>
      <c r="ID107" s="354"/>
      <c r="IE107" s="354"/>
      <c r="IF107" s="354"/>
      <c r="IG107" s="354"/>
      <c r="IH107" s="354"/>
      <c r="II107" s="354"/>
      <c r="IJ107" s="354"/>
      <c r="IK107" s="354"/>
      <c r="IL107" s="354"/>
      <c r="IM107" s="354"/>
      <c r="IN107" s="354"/>
      <c r="IO107" s="354"/>
      <c r="IP107" s="354">
        <v>20</v>
      </c>
      <c r="IQ107" s="354">
        <v>80</v>
      </c>
      <c r="IR107" s="50"/>
      <c r="IS107" s="47"/>
      <c r="IT107" s="47">
        <v>80</v>
      </c>
      <c r="IU107" s="47"/>
      <c r="IV107" s="47"/>
      <c r="IW107" s="47"/>
      <c r="IX107" s="47"/>
      <c r="IY107" s="47"/>
      <c r="IZ107" s="47">
        <v>48</v>
      </c>
      <c r="JA107" s="47"/>
      <c r="JB107" s="47"/>
      <c r="JC107" s="47"/>
      <c r="JD107" s="47"/>
      <c r="JE107" s="47"/>
      <c r="JF107" s="47"/>
      <c r="JG107" s="47"/>
      <c r="JH107" s="47"/>
      <c r="JI107" s="47"/>
      <c r="JJ107" s="47"/>
      <c r="JK107" s="47"/>
      <c r="JL107" s="354">
        <v>32</v>
      </c>
      <c r="JM107" s="354"/>
      <c r="JN107" s="354"/>
      <c r="JO107" s="354"/>
      <c r="JP107" s="354"/>
      <c r="JQ107" s="354"/>
      <c r="JR107" s="354"/>
      <c r="JS107" s="354"/>
      <c r="JT107" s="354"/>
      <c r="JU107" s="354">
        <v>32</v>
      </c>
      <c r="JV107" s="354">
        <v>48</v>
      </c>
      <c r="JW107" s="354"/>
      <c r="JX107" s="354">
        <v>16</v>
      </c>
      <c r="JY107" s="354"/>
      <c r="JZ107" s="354"/>
      <c r="KA107" s="354"/>
      <c r="KB107" s="354"/>
      <c r="KC107" s="354"/>
      <c r="KD107" s="354"/>
      <c r="KE107" s="354">
        <v>16</v>
      </c>
      <c r="KF107" s="354">
        <v>32</v>
      </c>
      <c r="KG107" s="354"/>
      <c r="KH107" s="354"/>
      <c r="KI107" s="354">
        <v>64</v>
      </c>
      <c r="KJ107" s="354">
        <v>80</v>
      </c>
      <c r="KK107" s="354"/>
      <c r="KL107" s="354"/>
      <c r="KM107" s="354"/>
      <c r="KN107" s="354"/>
      <c r="KO107" s="354">
        <v>16</v>
      </c>
      <c r="KP107" s="354"/>
      <c r="KQ107" s="354"/>
      <c r="KR107" s="354"/>
      <c r="KS107" s="354"/>
      <c r="KT107" s="354"/>
      <c r="KU107" s="354"/>
      <c r="KV107" s="51"/>
      <c r="KW107" s="47"/>
      <c r="KX107" s="47">
        <v>48</v>
      </c>
      <c r="KY107" s="47"/>
      <c r="KZ107" s="47"/>
      <c r="LA107" s="47"/>
      <c r="LB107" s="47">
        <v>32</v>
      </c>
      <c r="LC107" s="47"/>
      <c r="LD107" s="361"/>
      <c r="LE107" s="361">
        <v>96</v>
      </c>
      <c r="LF107" s="361"/>
      <c r="LG107" s="361"/>
      <c r="LH107" s="361"/>
      <c r="LI107" s="361"/>
      <c r="LJ107" s="361"/>
      <c r="LK107" s="361"/>
      <c r="LL107" s="361"/>
      <c r="LM107" s="361"/>
      <c r="LN107" s="361"/>
      <c r="LO107" s="361"/>
      <c r="LP107" s="361"/>
      <c r="LQ107" s="354"/>
      <c r="LR107" s="354"/>
      <c r="LS107" s="354"/>
      <c r="LT107" s="354"/>
      <c r="LU107" s="354"/>
      <c r="LV107" s="354"/>
      <c r="LW107" s="51"/>
      <c r="LX107" s="354">
        <v>100</v>
      </c>
      <c r="LY107" s="354"/>
      <c r="LZ107" s="354"/>
      <c r="MA107" s="354"/>
      <c r="MB107" s="363"/>
      <c r="MC107" s="363"/>
      <c r="MD107" s="354"/>
      <c r="ME107" s="354">
        <v>8</v>
      </c>
      <c r="MF107" s="354"/>
      <c r="MG107" s="354"/>
      <c r="MH107" s="354"/>
      <c r="MI107" s="354"/>
      <c r="MJ107" s="354"/>
      <c r="MK107" s="354">
        <v>16</v>
      </c>
      <c r="ML107" s="354"/>
      <c r="MM107" s="354"/>
      <c r="MN107" s="354"/>
      <c r="MO107" s="354"/>
      <c r="MP107" s="354"/>
      <c r="MQ107" s="354"/>
      <c r="MR107" s="354"/>
      <c r="MS107" s="51"/>
      <c r="MT107" s="364">
        <f t="shared" si="53"/>
        <v>3808</v>
      </c>
      <c r="MU107" s="365">
        <f t="shared" si="54"/>
        <v>764</v>
      </c>
      <c r="MV107" s="366">
        <f t="shared" si="55"/>
        <v>4572</v>
      </c>
      <c r="MW107" s="365">
        <v>6417</v>
      </c>
      <c r="MX107" s="365">
        <v>12568</v>
      </c>
      <c r="MY107" s="54"/>
      <c r="MZ107" s="708">
        <v>9.99</v>
      </c>
      <c r="NA107" s="708">
        <v>2.78</v>
      </c>
      <c r="NB107" s="709">
        <f t="shared" si="56"/>
        <v>12710.16</v>
      </c>
      <c r="NC107" s="710">
        <v>16.52</v>
      </c>
      <c r="ND107" s="710">
        <v>13.49</v>
      </c>
      <c r="NE107" s="738">
        <f t="shared" si="85"/>
        <v>0.275743584237088</v>
      </c>
      <c r="NF107" s="739"/>
      <c r="NG107" s="739">
        <v>3000</v>
      </c>
      <c r="NH107" s="739">
        <v>13.44</v>
      </c>
      <c r="NI107" s="740">
        <f t="shared" si="57"/>
        <v>39579.66</v>
      </c>
      <c r="NJ107" s="738">
        <f t="shared" si="88"/>
        <v>0.278428003865564</v>
      </c>
      <c r="NK107" s="741">
        <v>43831</v>
      </c>
      <c r="NL107" s="742">
        <v>44562</v>
      </c>
      <c r="NM107" s="739">
        <f ca="1" t="shared" si="58"/>
        <v>17.1666666666667</v>
      </c>
      <c r="NN107" s="739">
        <f ca="1" t="shared" si="59"/>
        <v>515</v>
      </c>
      <c r="NO107" s="739">
        <v>4502</v>
      </c>
      <c r="NP107" s="739">
        <f t="shared" si="60"/>
        <v>4572</v>
      </c>
      <c r="NQ107" s="761">
        <f t="shared" si="61"/>
        <v>1.22969338353954</v>
      </c>
      <c r="NR107" s="739">
        <f ca="1" t="shared" si="62"/>
        <v>0.871530262120257</v>
      </c>
      <c r="NS107" s="739">
        <f t="shared" si="63"/>
        <v>2934</v>
      </c>
      <c r="NT107" s="739"/>
      <c r="NU107" s="739">
        <f ca="1" t="shared" si="64"/>
        <v>266.330097087379</v>
      </c>
      <c r="NV107" s="769">
        <f ca="1" t="shared" si="65"/>
        <v>8.87766990291262</v>
      </c>
      <c r="NW107" s="769">
        <f ca="1" t="shared" si="66"/>
        <v>330.492125984252</v>
      </c>
      <c r="NX107" s="739"/>
      <c r="NY107" s="739"/>
      <c r="NZ107" s="739"/>
      <c r="OA107" s="739"/>
      <c r="OB107" s="739"/>
      <c r="OC107" s="739"/>
      <c r="OD107" s="739"/>
      <c r="OE107" s="743">
        <f t="shared" si="67"/>
        <v>240</v>
      </c>
      <c r="OF107" s="743">
        <f t="shared" si="68"/>
        <v>336</v>
      </c>
      <c r="OG107" s="743">
        <f t="shared" si="69"/>
        <v>644</v>
      </c>
      <c r="OH107" s="743">
        <f t="shared" si="70"/>
        <v>1280</v>
      </c>
      <c r="OI107" s="743">
        <f t="shared" si="71"/>
        <v>0</v>
      </c>
      <c r="OJ107" s="739">
        <f t="shared" si="72"/>
        <v>580</v>
      </c>
      <c r="OK107" s="739">
        <f t="shared" si="73"/>
        <v>212</v>
      </c>
      <c r="OL107" s="739">
        <f t="shared" si="74"/>
        <v>224</v>
      </c>
      <c r="OM107" s="739">
        <f t="shared" si="75"/>
        <v>68</v>
      </c>
      <c r="ON107" s="739">
        <f t="shared" si="76"/>
        <v>40</v>
      </c>
      <c r="OO107" s="739">
        <f t="shared" si="77"/>
        <v>672</v>
      </c>
      <c r="OP107" s="739"/>
      <c r="OQ107" s="739">
        <f t="shared" si="78"/>
        <v>160</v>
      </c>
      <c r="OR107" s="739">
        <f t="shared" si="79"/>
        <v>4456</v>
      </c>
      <c r="OS107" s="739">
        <f t="shared" si="80"/>
        <v>0</v>
      </c>
      <c r="OT107" s="739">
        <f t="shared" si="81"/>
        <v>-116</v>
      </c>
      <c r="OU107" s="739"/>
      <c r="OV107" s="739"/>
      <c r="OW107" s="739"/>
      <c r="OX107" s="739"/>
      <c r="OY107" s="739"/>
      <c r="OZ107" s="739"/>
      <c r="PA107" s="739"/>
      <c r="PB107" s="739"/>
      <c r="PC107" s="739"/>
      <c r="PD107" s="739"/>
      <c r="PE107" s="739"/>
      <c r="PF107" s="739"/>
      <c r="PG107" s="739"/>
      <c r="PI107" s="28">
        <v>842</v>
      </c>
      <c r="PJ107" s="28">
        <v>384</v>
      </c>
      <c r="PK107" s="28">
        <v>0</v>
      </c>
      <c r="PL107" s="28">
        <v>876</v>
      </c>
      <c r="PM107" s="28">
        <v>747</v>
      </c>
      <c r="PN107" s="28">
        <v>264</v>
      </c>
      <c r="PO107" s="28">
        <v>208</v>
      </c>
      <c r="PP107" s="28">
        <v>672</v>
      </c>
      <c r="PQ107" s="28">
        <v>548</v>
      </c>
      <c r="PR107" s="28">
        <v>608</v>
      </c>
      <c r="PS107" s="28">
        <v>368</v>
      </c>
      <c r="PT107" s="28">
        <v>88</v>
      </c>
      <c r="PU107" s="28">
        <v>0</v>
      </c>
      <c r="PV107" s="28">
        <v>5605</v>
      </c>
      <c r="PW107" s="28">
        <v>-812</v>
      </c>
    </row>
    <row r="108" s="28" customFormat="1" customHeight="1" spans="1:439">
      <c r="A108" s="95" t="s">
        <v>1610</v>
      </c>
      <c r="B108" s="343">
        <v>2020</v>
      </c>
      <c r="C108" s="95" t="s">
        <v>1612</v>
      </c>
      <c r="D108" s="95" t="s">
        <v>2419</v>
      </c>
      <c r="E108" s="411"/>
      <c r="F108" s="104" t="s">
        <v>332</v>
      </c>
      <c r="G108" s="797" t="s">
        <v>333</v>
      </c>
      <c r="H108" s="338" t="s">
        <v>334</v>
      </c>
      <c r="I108" s="99">
        <f t="shared" si="87"/>
        <v>1800</v>
      </c>
      <c r="J108" s="100">
        <v>2281</v>
      </c>
      <c r="K108" s="454">
        <v>-36</v>
      </c>
      <c r="L108" s="150">
        <f t="shared" si="48"/>
        <v>4081</v>
      </c>
      <c r="M108" s="151">
        <f t="shared" si="49"/>
        <v>4081</v>
      </c>
      <c r="N108" s="455"/>
      <c r="O108" s="37">
        <v>1165</v>
      </c>
      <c r="P108" s="157">
        <v>2200</v>
      </c>
      <c r="Q108" s="33">
        <f t="shared" si="50"/>
        <v>0</v>
      </c>
      <c r="R108" s="34">
        <f t="shared" si="51"/>
        <v>6000</v>
      </c>
      <c r="S108" s="490"/>
      <c r="T108" s="490"/>
      <c r="U108" s="490"/>
      <c r="V108" s="490"/>
      <c r="W108" s="490"/>
      <c r="X108" s="489"/>
      <c r="Y108" s="505"/>
      <c r="Z108" s="505"/>
      <c r="AA108" s="505"/>
      <c r="AB108" s="505"/>
      <c r="AC108" s="99"/>
      <c r="AD108" s="505"/>
      <c r="AE108" s="505"/>
      <c r="AF108" s="490"/>
      <c r="AG108" s="490">
        <v>3000</v>
      </c>
      <c r="AH108" s="490"/>
      <c r="AI108" s="490"/>
      <c r="AJ108" s="490"/>
      <c r="AK108" s="490"/>
      <c r="AL108" s="490"/>
      <c r="AM108" s="490"/>
      <c r="AN108" s="490"/>
      <c r="AO108" s="490"/>
      <c r="AP108" s="490"/>
      <c r="AQ108" s="490"/>
      <c r="AR108" s="490"/>
      <c r="AS108" s="490">
        <v>3000</v>
      </c>
      <c r="AT108" s="490"/>
      <c r="AU108" s="490"/>
      <c r="AV108" s="490"/>
      <c r="AW108" s="490"/>
      <c r="AX108" s="490"/>
      <c r="AY108" s="100"/>
      <c r="AZ108" s="48">
        <v>1</v>
      </c>
      <c r="BA108" s="48"/>
      <c r="BB108" s="48">
        <v>1</v>
      </c>
      <c r="BC108" s="48"/>
      <c r="BD108" s="47"/>
      <c r="BE108" s="47">
        <v>1</v>
      </c>
      <c r="BF108" s="47"/>
      <c r="BG108" s="47"/>
      <c r="BH108" s="47"/>
      <c r="BI108" s="47"/>
      <c r="BJ108" s="47"/>
      <c r="BK108" s="47"/>
      <c r="BL108" s="47">
        <v>12</v>
      </c>
      <c r="BM108" s="47"/>
      <c r="BN108" s="47"/>
      <c r="BO108" s="47"/>
      <c r="BP108" s="47"/>
      <c r="BQ108" s="47"/>
      <c r="BR108" s="47"/>
      <c r="BS108" s="354"/>
      <c r="BT108" s="354"/>
      <c r="BU108" s="354"/>
      <c r="BV108" s="354"/>
      <c r="BW108" s="354"/>
      <c r="BX108" s="354"/>
      <c r="BY108" s="354"/>
      <c r="BZ108" s="354"/>
      <c r="CA108" s="354"/>
      <c r="CB108" s="354"/>
      <c r="CC108" s="354"/>
      <c r="CD108" s="354"/>
      <c r="CE108" s="354"/>
      <c r="CF108" s="354"/>
      <c r="CG108" s="354"/>
      <c r="CH108" s="354"/>
      <c r="CI108" s="354"/>
      <c r="CJ108" s="354"/>
      <c r="CK108" s="354"/>
      <c r="CL108" s="354"/>
      <c r="CM108" s="354"/>
      <c r="CN108" s="354"/>
      <c r="CO108" s="354"/>
      <c r="CP108" s="358"/>
      <c r="CQ108" s="48"/>
      <c r="CR108" s="354"/>
      <c r="CS108" s="354"/>
      <c r="CT108" s="355">
        <v>-87</v>
      </c>
      <c r="CU108" s="354"/>
      <c r="CV108" s="354"/>
      <c r="CW108" s="354"/>
      <c r="CX108" s="354">
        <v>2</v>
      </c>
      <c r="CY108" s="354"/>
      <c r="CZ108" s="354"/>
      <c r="DA108" s="356"/>
      <c r="DB108" s="354"/>
      <c r="DC108" s="354"/>
      <c r="DD108" s="354"/>
      <c r="DE108" s="354"/>
      <c r="DF108" s="354">
        <v>2</v>
      </c>
      <c r="DG108" s="354">
        <v>1</v>
      </c>
      <c r="DH108" s="354">
        <v>1</v>
      </c>
      <c r="DI108" s="354">
        <v>1</v>
      </c>
      <c r="DJ108" s="354"/>
      <c r="DK108" s="354"/>
      <c r="DL108" s="354"/>
      <c r="DM108" s="354"/>
      <c r="DN108" s="354"/>
      <c r="DO108" s="354">
        <v>1</v>
      </c>
      <c r="DP108" s="354"/>
      <c r="DQ108" s="354"/>
      <c r="DR108" s="354"/>
      <c r="DS108" s="354"/>
      <c r="DT108" s="354"/>
      <c r="DU108" s="354">
        <v>4</v>
      </c>
      <c r="DV108" s="354"/>
      <c r="DW108" s="354"/>
      <c r="DX108" s="354"/>
      <c r="DY108" s="354"/>
      <c r="DZ108" s="357"/>
      <c r="EA108" s="356"/>
      <c r="EB108" s="356"/>
      <c r="EC108" s="356"/>
      <c r="ED108" s="356"/>
      <c r="EE108" s="358"/>
      <c r="EF108" s="48">
        <v>48</v>
      </c>
      <c r="EG108" s="46"/>
      <c r="EH108" s="46"/>
      <c r="EI108" s="47">
        <v>80</v>
      </c>
      <c r="EJ108" s="47"/>
      <c r="EK108" s="47">
        <v>64</v>
      </c>
      <c r="EL108" s="47"/>
      <c r="EM108" s="47"/>
      <c r="EN108" s="47"/>
      <c r="EO108" s="47">
        <v>128</v>
      </c>
      <c r="EP108" s="47"/>
      <c r="EQ108" s="47"/>
      <c r="ER108" s="47">
        <v>240</v>
      </c>
      <c r="ES108" s="47"/>
      <c r="ET108" s="48"/>
      <c r="EU108" s="47"/>
      <c r="EV108" s="47">
        <v>160</v>
      </c>
      <c r="EW108" s="47"/>
      <c r="EX108" s="47"/>
      <c r="EY108" s="47"/>
      <c r="EZ108" s="47"/>
      <c r="FA108" s="47"/>
      <c r="FB108" s="47">
        <v>48</v>
      </c>
      <c r="FC108" s="47">
        <v>224</v>
      </c>
      <c r="FD108" s="47"/>
      <c r="FE108" s="47">
        <v>64</v>
      </c>
      <c r="FF108" s="47"/>
      <c r="FG108" s="47"/>
      <c r="FH108" s="47"/>
      <c r="FI108" s="47"/>
      <c r="FJ108" s="47"/>
      <c r="FK108" s="47">
        <v>1200</v>
      </c>
      <c r="FL108" s="47"/>
      <c r="FM108" s="47"/>
      <c r="FN108" s="47"/>
      <c r="FO108" s="47"/>
      <c r="FP108" s="47"/>
      <c r="FQ108" s="354"/>
      <c r="FR108" s="354"/>
      <c r="FS108" s="354"/>
      <c r="FT108" s="354">
        <v>96</v>
      </c>
      <c r="FU108" s="354"/>
      <c r="FV108" s="354">
        <v>48</v>
      </c>
      <c r="FW108" s="354"/>
      <c r="FX108" s="354"/>
      <c r="FY108" s="354"/>
      <c r="FZ108" s="354"/>
      <c r="GA108" s="354"/>
      <c r="GB108" s="354"/>
      <c r="GC108" s="354"/>
      <c r="GD108" s="354"/>
      <c r="GE108" s="354">
        <v>68</v>
      </c>
      <c r="GF108" s="354"/>
      <c r="GG108" s="354">
        <v>320</v>
      </c>
      <c r="GH108" s="354"/>
      <c r="GI108" s="354"/>
      <c r="GJ108" s="354"/>
      <c r="GK108" s="354">
        <v>240</v>
      </c>
      <c r="GL108" s="354">
        <v>240</v>
      </c>
      <c r="GM108" s="354"/>
      <c r="GN108" s="354"/>
      <c r="GO108" s="354"/>
      <c r="GP108" s="354"/>
      <c r="GQ108" s="354"/>
      <c r="GR108" s="354">
        <v>68</v>
      </c>
      <c r="GS108" s="354"/>
      <c r="GT108" s="354"/>
      <c r="GU108" s="354"/>
      <c r="GV108" s="354"/>
      <c r="GW108" s="354"/>
      <c r="GX108" s="354"/>
      <c r="GY108" s="354"/>
      <c r="GZ108" s="354">
        <v>36</v>
      </c>
      <c r="HA108" s="354"/>
      <c r="HB108" s="354"/>
      <c r="HC108" s="354"/>
      <c r="HD108" s="354"/>
      <c r="HE108" s="354">
        <v>112</v>
      </c>
      <c r="HF108" s="354"/>
      <c r="HG108" s="354"/>
      <c r="HH108" s="354"/>
      <c r="HI108" s="354"/>
      <c r="HJ108" s="354"/>
      <c r="HK108" s="354"/>
      <c r="HL108" s="354"/>
      <c r="HM108" s="354"/>
      <c r="HN108" s="354"/>
      <c r="HO108" s="354"/>
      <c r="HP108" s="354"/>
      <c r="HQ108" s="354">
        <v>336</v>
      </c>
      <c r="HR108" s="354">
        <v>96</v>
      </c>
      <c r="HS108" s="354">
        <v>32</v>
      </c>
      <c r="HT108" s="354"/>
      <c r="HU108" s="354">
        <v>48</v>
      </c>
      <c r="HV108" s="354"/>
      <c r="HW108" s="354"/>
      <c r="HX108" s="354">
        <v>96</v>
      </c>
      <c r="HY108" s="354"/>
      <c r="HZ108" s="354">
        <v>176</v>
      </c>
      <c r="IA108" s="354">
        <v>112</v>
      </c>
      <c r="IB108" s="354"/>
      <c r="IC108" s="354"/>
      <c r="ID108" s="354"/>
      <c r="IE108" s="354"/>
      <c r="IF108" s="354"/>
      <c r="IG108" s="354"/>
      <c r="IH108" s="354"/>
      <c r="II108" s="354"/>
      <c r="IJ108" s="354"/>
      <c r="IK108" s="354"/>
      <c r="IL108" s="354"/>
      <c r="IM108" s="354"/>
      <c r="IN108" s="354"/>
      <c r="IO108" s="354"/>
      <c r="IP108" s="354">
        <v>20</v>
      </c>
      <c r="IQ108" s="354">
        <v>96</v>
      </c>
      <c r="IR108" s="50"/>
      <c r="IS108" s="47"/>
      <c r="IT108" s="47">
        <v>80</v>
      </c>
      <c r="IU108" s="47"/>
      <c r="IV108" s="47"/>
      <c r="IW108" s="47"/>
      <c r="IX108" s="47">
        <v>48</v>
      </c>
      <c r="IY108" s="47"/>
      <c r="IZ108" s="47"/>
      <c r="JA108" s="47"/>
      <c r="JB108" s="47"/>
      <c r="JC108" s="47"/>
      <c r="JD108" s="47"/>
      <c r="JE108" s="47"/>
      <c r="JF108" s="47"/>
      <c r="JG108" s="47"/>
      <c r="JH108" s="47"/>
      <c r="JI108" s="47"/>
      <c r="JJ108" s="47"/>
      <c r="JK108" s="47"/>
      <c r="JL108" s="354">
        <v>32</v>
      </c>
      <c r="JM108" s="354"/>
      <c r="JN108" s="354"/>
      <c r="JO108" s="354"/>
      <c r="JP108" s="354"/>
      <c r="JQ108" s="354"/>
      <c r="JR108" s="354">
        <v>16</v>
      </c>
      <c r="JS108" s="354"/>
      <c r="JT108" s="354"/>
      <c r="JU108" s="354">
        <v>32</v>
      </c>
      <c r="JV108" s="354">
        <v>64</v>
      </c>
      <c r="JW108" s="354"/>
      <c r="JX108" s="354">
        <v>16</v>
      </c>
      <c r="JY108" s="354"/>
      <c r="JZ108" s="354"/>
      <c r="KA108" s="354"/>
      <c r="KB108" s="354"/>
      <c r="KC108" s="354"/>
      <c r="KD108" s="354"/>
      <c r="KE108" s="354">
        <v>32</v>
      </c>
      <c r="KF108" s="354">
        <v>32</v>
      </c>
      <c r="KG108" s="354"/>
      <c r="KH108" s="354"/>
      <c r="KI108" s="354">
        <v>64</v>
      </c>
      <c r="KJ108" s="354">
        <v>80</v>
      </c>
      <c r="KK108" s="354"/>
      <c r="KL108" s="354"/>
      <c r="KM108" s="354"/>
      <c r="KN108" s="354"/>
      <c r="KO108" s="354">
        <v>32</v>
      </c>
      <c r="KP108" s="354"/>
      <c r="KQ108" s="354"/>
      <c r="KR108" s="354"/>
      <c r="KS108" s="354"/>
      <c r="KT108" s="354"/>
      <c r="KU108" s="354"/>
      <c r="KV108" s="51"/>
      <c r="KW108" s="47"/>
      <c r="KX108" s="47">
        <v>100</v>
      </c>
      <c r="KY108" s="47"/>
      <c r="KZ108" s="47"/>
      <c r="LA108" s="47"/>
      <c r="LB108" s="47"/>
      <c r="LC108" s="47"/>
      <c r="LD108" s="361"/>
      <c r="LE108" s="361">
        <v>96</v>
      </c>
      <c r="LF108" s="361"/>
      <c r="LG108" s="361"/>
      <c r="LH108" s="361"/>
      <c r="LI108" s="361"/>
      <c r="LJ108" s="361"/>
      <c r="LK108" s="361"/>
      <c r="LL108" s="361"/>
      <c r="LM108" s="361"/>
      <c r="LN108" s="361"/>
      <c r="LO108" s="361"/>
      <c r="LP108" s="361"/>
      <c r="LQ108" s="354"/>
      <c r="LR108" s="354"/>
      <c r="LS108" s="354"/>
      <c r="LT108" s="354"/>
      <c r="LU108" s="354"/>
      <c r="LV108" s="354"/>
      <c r="LW108" s="51"/>
      <c r="LX108" s="354">
        <v>100</v>
      </c>
      <c r="LY108" s="354"/>
      <c r="LZ108" s="354"/>
      <c r="MA108" s="354"/>
      <c r="MB108" s="363"/>
      <c r="MC108" s="363"/>
      <c r="MD108" s="354"/>
      <c r="ME108" s="354">
        <v>8</v>
      </c>
      <c r="MF108" s="354"/>
      <c r="MG108" s="354"/>
      <c r="MH108" s="354"/>
      <c r="MI108" s="354"/>
      <c r="MJ108" s="354"/>
      <c r="MK108" s="354">
        <v>16</v>
      </c>
      <c r="ML108" s="354"/>
      <c r="MM108" s="354"/>
      <c r="MN108" s="354"/>
      <c r="MO108" s="354"/>
      <c r="MP108" s="354"/>
      <c r="MQ108" s="354"/>
      <c r="MR108" s="354"/>
      <c r="MS108" s="51"/>
      <c r="MT108" s="364">
        <f t="shared" si="53"/>
        <v>4496</v>
      </c>
      <c r="MU108" s="365">
        <f t="shared" si="54"/>
        <v>848</v>
      </c>
      <c r="MV108" s="366">
        <f t="shared" si="55"/>
        <v>5344</v>
      </c>
      <c r="MW108" s="365">
        <v>8874</v>
      </c>
      <c r="MX108" s="365">
        <v>14225</v>
      </c>
      <c r="MY108" s="54"/>
      <c r="MZ108" s="708">
        <v>9.99</v>
      </c>
      <c r="NA108" s="708">
        <v>2.78</v>
      </c>
      <c r="NB108" s="709">
        <f t="shared" si="56"/>
        <v>14856.32</v>
      </c>
      <c r="NC108" s="710">
        <v>16.52</v>
      </c>
      <c r="ND108" s="710">
        <v>13.49</v>
      </c>
      <c r="NE108" s="738">
        <f t="shared" si="85"/>
        <v>0.275743584237088</v>
      </c>
      <c r="NF108" s="739"/>
      <c r="NG108" s="739">
        <v>3000</v>
      </c>
      <c r="NH108" s="739">
        <v>13.44</v>
      </c>
      <c r="NI108" s="740">
        <f t="shared" si="57"/>
        <v>55052.69</v>
      </c>
      <c r="NJ108" s="738">
        <f t="shared" si="88"/>
        <v>0.278428003865564</v>
      </c>
      <c r="NK108" s="741">
        <v>43831</v>
      </c>
      <c r="NL108" s="742">
        <v>44562</v>
      </c>
      <c r="NM108" s="739">
        <f ca="1" t="shared" si="58"/>
        <v>17.1666666666667</v>
      </c>
      <c r="NN108" s="739">
        <f ca="1" t="shared" si="59"/>
        <v>515</v>
      </c>
      <c r="NO108" s="739">
        <v>3365</v>
      </c>
      <c r="NP108" s="739">
        <f t="shared" si="60"/>
        <v>5344</v>
      </c>
      <c r="NQ108" s="761">
        <f t="shared" si="61"/>
        <v>1.43540155788343</v>
      </c>
      <c r="NR108" s="739">
        <f ca="1" t="shared" si="62"/>
        <v>1.01732343422806</v>
      </c>
      <c r="NS108" s="739">
        <f t="shared" si="63"/>
        <v>4081</v>
      </c>
      <c r="NT108" s="739"/>
      <c r="NU108" s="739">
        <f ca="1" t="shared" si="64"/>
        <v>311.300970873786</v>
      </c>
      <c r="NV108" s="769">
        <f ca="1" t="shared" si="65"/>
        <v>10.3766990291262</v>
      </c>
      <c r="NW108" s="769">
        <f ca="1" t="shared" si="66"/>
        <v>393.28499251497</v>
      </c>
      <c r="NX108" s="739"/>
      <c r="NY108" s="739"/>
      <c r="NZ108" s="739"/>
      <c r="OA108" s="739"/>
      <c r="OB108" s="739"/>
      <c r="OC108" s="739"/>
      <c r="OD108" s="739"/>
      <c r="OE108" s="743">
        <f t="shared" si="67"/>
        <v>272</v>
      </c>
      <c r="OF108" s="743">
        <f t="shared" si="68"/>
        <v>628</v>
      </c>
      <c r="OG108" s="743">
        <f t="shared" si="69"/>
        <v>580</v>
      </c>
      <c r="OH108" s="743">
        <f t="shared" si="70"/>
        <v>1296</v>
      </c>
      <c r="OI108" s="743">
        <f t="shared" si="71"/>
        <v>48</v>
      </c>
      <c r="OJ108" s="739">
        <f t="shared" si="72"/>
        <v>628</v>
      </c>
      <c r="OK108" s="739">
        <f t="shared" si="73"/>
        <v>148</v>
      </c>
      <c r="OL108" s="739">
        <f t="shared" si="74"/>
        <v>320</v>
      </c>
      <c r="OM108" s="739">
        <f t="shared" si="75"/>
        <v>100</v>
      </c>
      <c r="ON108" s="739">
        <f t="shared" si="76"/>
        <v>120</v>
      </c>
      <c r="OO108" s="739">
        <f t="shared" si="77"/>
        <v>720</v>
      </c>
      <c r="OP108" s="739"/>
      <c r="OQ108" s="739">
        <f t="shared" si="78"/>
        <v>352</v>
      </c>
      <c r="OR108" s="739">
        <f t="shared" si="79"/>
        <v>5212</v>
      </c>
      <c r="OS108" s="739">
        <f t="shared" si="80"/>
        <v>0</v>
      </c>
      <c r="OT108" s="739">
        <f t="shared" si="81"/>
        <v>-132</v>
      </c>
      <c r="OU108" s="739"/>
      <c r="OV108" s="739"/>
      <c r="OW108" s="739"/>
      <c r="OX108" s="739"/>
      <c r="OY108" s="739"/>
      <c r="OZ108" s="739"/>
      <c r="PA108" s="739"/>
      <c r="PB108" s="739"/>
      <c r="PC108" s="739"/>
      <c r="PD108" s="739"/>
      <c r="PE108" s="739"/>
      <c r="PF108" s="739"/>
      <c r="PG108" s="739"/>
      <c r="PI108" s="28">
        <v>1002</v>
      </c>
      <c r="PJ108" s="28">
        <v>1104</v>
      </c>
      <c r="PK108" s="28">
        <v>180</v>
      </c>
      <c r="PL108" s="28">
        <v>924</v>
      </c>
      <c r="PM108" s="28">
        <v>1088</v>
      </c>
      <c r="PN108" s="28">
        <v>296</v>
      </c>
      <c r="PO108" s="28">
        <v>272</v>
      </c>
      <c r="PP108" s="28">
        <v>1232</v>
      </c>
      <c r="PQ108" s="28">
        <v>612</v>
      </c>
      <c r="PR108" s="28">
        <v>720</v>
      </c>
      <c r="PS108" s="28">
        <v>400</v>
      </c>
      <c r="PT108" s="28">
        <v>296</v>
      </c>
      <c r="PU108" s="28">
        <v>0</v>
      </c>
      <c r="PV108" s="28">
        <v>8126</v>
      </c>
      <c r="PW108" s="28">
        <v>-748</v>
      </c>
    </row>
    <row r="109" s="28" customFormat="1" customHeight="1" spans="1:439">
      <c r="A109" s="798" t="s">
        <v>1334</v>
      </c>
      <c r="B109" s="343">
        <v>2020</v>
      </c>
      <c r="C109" s="95" t="s">
        <v>1612</v>
      </c>
      <c r="D109" s="95" t="s">
        <v>2419</v>
      </c>
      <c r="E109" s="411"/>
      <c r="F109" s="104" t="s">
        <v>335</v>
      </c>
      <c r="G109" s="797" t="s">
        <v>336</v>
      </c>
      <c r="H109" s="338" t="s">
        <v>337</v>
      </c>
      <c r="I109" s="99">
        <f t="shared" si="87"/>
        <v>-572</v>
      </c>
      <c r="J109" s="100">
        <v>4306</v>
      </c>
      <c r="K109" s="454">
        <v>8</v>
      </c>
      <c r="L109" s="150">
        <f t="shared" si="48"/>
        <v>3734</v>
      </c>
      <c r="M109" s="151">
        <f t="shared" si="49"/>
        <v>3734</v>
      </c>
      <c r="N109" s="455"/>
      <c r="O109" s="37">
        <v>4986</v>
      </c>
      <c r="P109" s="157"/>
      <c r="Q109" s="33">
        <f t="shared" si="50"/>
        <v>0</v>
      </c>
      <c r="R109" s="34">
        <f t="shared" si="51"/>
        <v>0</v>
      </c>
      <c r="S109" s="490"/>
      <c r="T109" s="490"/>
      <c r="U109" s="490"/>
      <c r="V109" s="490"/>
      <c r="W109" s="490"/>
      <c r="X109" s="489"/>
      <c r="Y109" s="505"/>
      <c r="Z109" s="505"/>
      <c r="AA109" s="505"/>
      <c r="AB109" s="505"/>
      <c r="AC109" s="99"/>
      <c r="AD109" s="505"/>
      <c r="AE109" s="505"/>
      <c r="AF109" s="490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490"/>
      <c r="AQ109" s="490"/>
      <c r="AR109" s="490"/>
      <c r="AS109" s="490"/>
      <c r="AT109" s="490"/>
      <c r="AU109" s="490"/>
      <c r="AV109" s="490"/>
      <c r="AW109" s="490"/>
      <c r="AX109" s="490"/>
      <c r="AY109" s="100"/>
      <c r="AZ109" s="48">
        <v>1</v>
      </c>
      <c r="BA109" s="48"/>
      <c r="BB109" s="48"/>
      <c r="BC109" s="48"/>
      <c r="BD109" s="47"/>
      <c r="BE109" s="47"/>
      <c r="BF109" s="47"/>
      <c r="BG109" s="47"/>
      <c r="BH109" s="47"/>
      <c r="BI109" s="47"/>
      <c r="BJ109" s="47"/>
      <c r="BK109" s="47"/>
      <c r="BL109" s="47">
        <v>12</v>
      </c>
      <c r="BM109" s="47"/>
      <c r="BN109" s="47"/>
      <c r="BO109" s="47"/>
      <c r="BP109" s="47"/>
      <c r="BQ109" s="47"/>
      <c r="BR109" s="47"/>
      <c r="BS109" s="354"/>
      <c r="BT109" s="354"/>
      <c r="BU109" s="354"/>
      <c r="BV109" s="354"/>
      <c r="BW109" s="354"/>
      <c r="BX109" s="354"/>
      <c r="BY109" s="354"/>
      <c r="BZ109" s="354"/>
      <c r="CA109" s="354"/>
      <c r="CB109" s="354"/>
      <c r="CC109" s="354"/>
      <c r="CD109" s="354"/>
      <c r="CE109" s="354"/>
      <c r="CF109" s="354"/>
      <c r="CG109" s="354"/>
      <c r="CH109" s="354"/>
      <c r="CI109" s="354"/>
      <c r="CJ109" s="354"/>
      <c r="CK109" s="354"/>
      <c r="CL109" s="354"/>
      <c r="CM109" s="354"/>
      <c r="CN109" s="354"/>
      <c r="CO109" s="354"/>
      <c r="CP109" s="358"/>
      <c r="CQ109" s="48"/>
      <c r="CR109" s="354"/>
      <c r="CS109" s="354"/>
      <c r="CT109" s="355">
        <v>-10</v>
      </c>
      <c r="CU109" s="354"/>
      <c r="CV109" s="354"/>
      <c r="CW109" s="354"/>
      <c r="CX109" s="354">
        <v>2</v>
      </c>
      <c r="CY109" s="354"/>
      <c r="CZ109" s="354"/>
      <c r="DA109" s="356"/>
      <c r="DB109" s="354"/>
      <c r="DC109" s="354"/>
      <c r="DD109" s="354"/>
      <c r="DE109" s="354"/>
      <c r="DF109" s="354">
        <v>2</v>
      </c>
      <c r="DG109" s="354"/>
      <c r="DH109" s="354"/>
      <c r="DI109" s="354"/>
      <c r="DJ109" s="354"/>
      <c r="DK109" s="354"/>
      <c r="DL109" s="354"/>
      <c r="DM109" s="354"/>
      <c r="DN109" s="354"/>
      <c r="DO109" s="354"/>
      <c r="DP109" s="354"/>
      <c r="DQ109" s="354"/>
      <c r="DR109" s="354"/>
      <c r="DS109" s="354"/>
      <c r="DT109" s="354"/>
      <c r="DU109" s="354">
        <v>4</v>
      </c>
      <c r="DV109" s="354"/>
      <c r="DW109" s="354"/>
      <c r="DX109" s="354"/>
      <c r="DY109" s="354"/>
      <c r="DZ109" s="357"/>
      <c r="EA109" s="356"/>
      <c r="EB109" s="356"/>
      <c r="EC109" s="356"/>
      <c r="ED109" s="356">
        <v>45</v>
      </c>
      <c r="EE109" s="358"/>
      <c r="EF109" s="48">
        <v>48</v>
      </c>
      <c r="EG109" s="46"/>
      <c r="EH109" s="46"/>
      <c r="EI109" s="47"/>
      <c r="EJ109" s="47"/>
      <c r="EK109" s="47">
        <v>16</v>
      </c>
      <c r="EL109" s="47"/>
      <c r="EM109" s="47"/>
      <c r="EN109" s="47"/>
      <c r="EO109" s="47">
        <v>128</v>
      </c>
      <c r="EP109" s="47"/>
      <c r="EQ109" s="47"/>
      <c r="ER109" s="47"/>
      <c r="ES109" s="47"/>
      <c r="ET109" s="48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>
        <v>32</v>
      </c>
      <c r="FF109" s="47"/>
      <c r="FG109" s="47"/>
      <c r="FH109" s="47"/>
      <c r="FI109" s="47"/>
      <c r="FJ109" s="47"/>
      <c r="FK109" s="47"/>
      <c r="FL109" s="47"/>
      <c r="FM109" s="47">
        <v>112</v>
      </c>
      <c r="FN109" s="47"/>
      <c r="FO109" s="47"/>
      <c r="FP109" s="47"/>
      <c r="FQ109" s="354"/>
      <c r="FR109" s="354"/>
      <c r="FS109" s="354"/>
      <c r="FT109" s="354"/>
      <c r="FU109" s="354"/>
      <c r="FV109" s="354"/>
      <c r="FW109" s="354"/>
      <c r="FX109" s="354"/>
      <c r="FY109" s="354"/>
      <c r="FZ109" s="354"/>
      <c r="GA109" s="354"/>
      <c r="GB109" s="354">
        <v>32</v>
      </c>
      <c r="GC109" s="354"/>
      <c r="GD109" s="354"/>
      <c r="GE109" s="354">
        <v>20</v>
      </c>
      <c r="GF109" s="354"/>
      <c r="GG109" s="354"/>
      <c r="GH109" s="354"/>
      <c r="GI109" s="354"/>
      <c r="GJ109" s="354"/>
      <c r="GK109" s="354"/>
      <c r="GL109" s="354"/>
      <c r="GM109" s="354"/>
      <c r="GN109" s="354"/>
      <c r="GO109" s="354"/>
      <c r="GP109" s="354"/>
      <c r="GQ109" s="354"/>
      <c r="GR109" s="354">
        <v>52</v>
      </c>
      <c r="GS109" s="354"/>
      <c r="GT109" s="354">
        <v>32</v>
      </c>
      <c r="GU109" s="354"/>
      <c r="GV109" s="354"/>
      <c r="GW109" s="354"/>
      <c r="GX109" s="354"/>
      <c r="GY109" s="354"/>
      <c r="GZ109" s="354">
        <v>20</v>
      </c>
      <c r="HA109" s="354"/>
      <c r="HB109" s="354"/>
      <c r="HC109" s="354"/>
      <c r="HD109" s="354"/>
      <c r="HE109" s="354">
        <v>32</v>
      </c>
      <c r="HF109" s="354"/>
      <c r="HG109" s="354"/>
      <c r="HH109" s="354"/>
      <c r="HI109" s="354"/>
      <c r="HJ109" s="354"/>
      <c r="HK109" s="354"/>
      <c r="HL109" s="354"/>
      <c r="HM109" s="354"/>
      <c r="HN109" s="354"/>
      <c r="HO109" s="354"/>
      <c r="HP109" s="354"/>
      <c r="HQ109" s="354"/>
      <c r="HR109" s="354">
        <v>96</v>
      </c>
      <c r="HS109" s="354"/>
      <c r="HT109" s="354"/>
      <c r="HU109" s="354"/>
      <c r="HV109" s="354"/>
      <c r="HW109" s="354"/>
      <c r="HX109" s="354">
        <v>80</v>
      </c>
      <c r="HY109" s="354"/>
      <c r="HZ109" s="354"/>
      <c r="IA109" s="354">
        <v>64</v>
      </c>
      <c r="IB109" s="354"/>
      <c r="IC109" s="354"/>
      <c r="ID109" s="354"/>
      <c r="IE109" s="354"/>
      <c r="IF109" s="354"/>
      <c r="IG109" s="354"/>
      <c r="IH109" s="354"/>
      <c r="II109" s="354"/>
      <c r="IJ109" s="354"/>
      <c r="IK109" s="354"/>
      <c r="IL109" s="354"/>
      <c r="IM109" s="354">
        <v>48</v>
      </c>
      <c r="IN109" s="354"/>
      <c r="IO109" s="354"/>
      <c r="IP109" s="354">
        <v>20</v>
      </c>
      <c r="IQ109" s="354"/>
      <c r="IR109" s="50"/>
      <c r="IS109" s="47"/>
      <c r="IT109" s="47"/>
      <c r="IU109" s="47"/>
      <c r="IV109" s="47"/>
      <c r="IW109" s="47"/>
      <c r="IX109" s="47"/>
      <c r="IY109" s="47"/>
      <c r="IZ109" s="47"/>
      <c r="JA109" s="47"/>
      <c r="JB109" s="47"/>
      <c r="JC109" s="47"/>
      <c r="JD109" s="47"/>
      <c r="JE109" s="47"/>
      <c r="JF109" s="47"/>
      <c r="JG109" s="47"/>
      <c r="JH109" s="47"/>
      <c r="JI109" s="47"/>
      <c r="JJ109" s="47"/>
      <c r="JK109" s="47"/>
      <c r="JL109" s="354">
        <v>32</v>
      </c>
      <c r="JM109" s="354"/>
      <c r="JN109" s="354"/>
      <c r="JO109" s="354"/>
      <c r="JP109" s="354"/>
      <c r="JQ109" s="354"/>
      <c r="JR109" s="354"/>
      <c r="JS109" s="354"/>
      <c r="JT109" s="354"/>
      <c r="JU109" s="354"/>
      <c r="JV109" s="354"/>
      <c r="JW109" s="354"/>
      <c r="JX109" s="354">
        <v>16</v>
      </c>
      <c r="JY109" s="354"/>
      <c r="JZ109" s="354"/>
      <c r="KA109" s="354"/>
      <c r="KB109" s="354"/>
      <c r="KC109" s="354"/>
      <c r="KD109" s="354"/>
      <c r="KE109" s="354"/>
      <c r="KF109" s="354"/>
      <c r="KG109" s="354"/>
      <c r="KH109" s="354"/>
      <c r="KI109" s="354">
        <v>32</v>
      </c>
      <c r="KJ109" s="354">
        <v>16</v>
      </c>
      <c r="KK109" s="354"/>
      <c r="KL109" s="354"/>
      <c r="KM109" s="354"/>
      <c r="KN109" s="354"/>
      <c r="KO109" s="354"/>
      <c r="KP109" s="354"/>
      <c r="KQ109" s="354"/>
      <c r="KR109" s="354"/>
      <c r="KS109" s="354"/>
      <c r="KT109" s="354"/>
      <c r="KU109" s="354"/>
      <c r="KV109" s="51"/>
      <c r="KW109" s="47"/>
      <c r="KX109" s="47">
        <v>16</v>
      </c>
      <c r="KY109" s="47"/>
      <c r="KZ109" s="47"/>
      <c r="LA109" s="47"/>
      <c r="LB109" s="47">
        <v>32</v>
      </c>
      <c r="LC109" s="47"/>
      <c r="LD109" s="361"/>
      <c r="LE109" s="361">
        <v>96</v>
      </c>
      <c r="LF109" s="361"/>
      <c r="LG109" s="361"/>
      <c r="LH109" s="361"/>
      <c r="LI109" s="361"/>
      <c r="LJ109" s="361"/>
      <c r="LK109" s="361"/>
      <c r="LL109" s="361"/>
      <c r="LM109" s="361"/>
      <c r="LN109" s="361"/>
      <c r="LO109" s="361"/>
      <c r="LP109" s="361"/>
      <c r="LQ109" s="354"/>
      <c r="LR109" s="354"/>
      <c r="LS109" s="354"/>
      <c r="LT109" s="354"/>
      <c r="LU109" s="354"/>
      <c r="LV109" s="354"/>
      <c r="LW109" s="51"/>
      <c r="LX109" s="354">
        <v>100</v>
      </c>
      <c r="LY109" s="354"/>
      <c r="LZ109" s="354"/>
      <c r="MA109" s="354"/>
      <c r="MB109" s="363"/>
      <c r="MC109" s="363"/>
      <c r="MD109" s="354"/>
      <c r="ME109" s="354">
        <v>8</v>
      </c>
      <c r="MF109" s="354"/>
      <c r="MG109" s="354"/>
      <c r="MH109" s="354"/>
      <c r="MI109" s="354"/>
      <c r="MJ109" s="354"/>
      <c r="MK109" s="354">
        <v>16</v>
      </c>
      <c r="ML109" s="354"/>
      <c r="MM109" s="354"/>
      <c r="MN109" s="354"/>
      <c r="MO109" s="354"/>
      <c r="MP109" s="354"/>
      <c r="MQ109" s="354"/>
      <c r="MR109" s="354"/>
      <c r="MS109" s="51"/>
      <c r="MT109" s="364">
        <f t="shared" si="53"/>
        <v>832</v>
      </c>
      <c r="MU109" s="365">
        <f t="shared" si="54"/>
        <v>364</v>
      </c>
      <c r="MV109" s="366">
        <f t="shared" si="55"/>
        <v>1196</v>
      </c>
      <c r="MW109" s="365">
        <v>2427</v>
      </c>
      <c r="MX109" s="365">
        <v>9770</v>
      </c>
      <c r="MY109" s="54"/>
      <c r="MZ109" s="708">
        <v>9.99</v>
      </c>
      <c r="NA109" s="817">
        <v>2.36</v>
      </c>
      <c r="NB109" s="709">
        <f t="shared" si="56"/>
        <v>2822.56</v>
      </c>
      <c r="NC109" s="710">
        <v>16.52</v>
      </c>
      <c r="ND109" s="710">
        <v>13.49</v>
      </c>
      <c r="NE109" s="738">
        <f t="shared" si="85"/>
        <v>0.146850493296231</v>
      </c>
      <c r="NF109" s="739"/>
      <c r="NG109" s="739">
        <v>3000</v>
      </c>
      <c r="NH109" s="739">
        <v>13.44</v>
      </c>
      <c r="NI109" s="740">
        <f t="shared" si="57"/>
        <v>50371.66</v>
      </c>
      <c r="NJ109" s="738">
        <f t="shared" si="88"/>
        <v>0.1500126486213</v>
      </c>
      <c r="NK109" s="741">
        <v>43831</v>
      </c>
      <c r="NL109" s="742">
        <v>44562</v>
      </c>
      <c r="NM109" s="739">
        <f ca="1" t="shared" si="58"/>
        <v>17.1666666666667</v>
      </c>
      <c r="NN109" s="739">
        <f ca="1" t="shared" si="59"/>
        <v>515</v>
      </c>
      <c r="NO109" s="739">
        <v>4986</v>
      </c>
      <c r="NP109" s="739">
        <f t="shared" si="60"/>
        <v>1196</v>
      </c>
      <c r="NQ109" s="761">
        <f t="shared" si="61"/>
        <v>0.274311926605505</v>
      </c>
      <c r="NR109" s="739">
        <f ca="1" t="shared" si="62"/>
        <v>0.194415248953416</v>
      </c>
      <c r="NS109" s="739">
        <f t="shared" si="63"/>
        <v>3734</v>
      </c>
      <c r="NT109" s="739"/>
      <c r="NU109" s="739">
        <f ca="1" t="shared" si="64"/>
        <v>69.6699029126214</v>
      </c>
      <c r="NV109" s="769">
        <f ca="1" t="shared" si="65"/>
        <v>2.32233009708738</v>
      </c>
      <c r="NW109" s="769">
        <f ca="1" t="shared" si="66"/>
        <v>1607.86789297659</v>
      </c>
      <c r="NX109" s="739"/>
      <c r="NY109" s="739"/>
      <c r="NZ109" s="739"/>
      <c r="OA109" s="739"/>
      <c r="OB109" s="739"/>
      <c r="OC109" s="739"/>
      <c r="OD109" s="739"/>
      <c r="OE109" s="743">
        <f t="shared" si="67"/>
        <v>64</v>
      </c>
      <c r="OF109" s="743">
        <f t="shared" si="68"/>
        <v>144</v>
      </c>
      <c r="OG109" s="743">
        <f t="shared" si="69"/>
        <v>260</v>
      </c>
      <c r="OH109" s="743">
        <f t="shared" si="70"/>
        <v>112</v>
      </c>
      <c r="OI109" s="743">
        <f t="shared" si="71"/>
        <v>0</v>
      </c>
      <c r="OJ109" s="739">
        <f t="shared" si="72"/>
        <v>52</v>
      </c>
      <c r="OK109" s="739">
        <f t="shared" si="73"/>
        <v>116</v>
      </c>
      <c r="OL109" s="739">
        <f t="shared" si="74"/>
        <v>16</v>
      </c>
      <c r="OM109" s="739">
        <f t="shared" si="75"/>
        <v>20</v>
      </c>
      <c r="ON109" s="739">
        <f t="shared" si="76"/>
        <v>40</v>
      </c>
      <c r="OO109" s="739">
        <f t="shared" si="77"/>
        <v>208</v>
      </c>
      <c r="OP109" s="739"/>
      <c r="OQ109" s="739">
        <f t="shared" si="78"/>
        <v>80</v>
      </c>
      <c r="OR109" s="739">
        <f t="shared" si="79"/>
        <v>1112</v>
      </c>
      <c r="OS109" s="739">
        <f t="shared" si="80"/>
        <v>0</v>
      </c>
      <c r="OT109" s="739">
        <f t="shared" si="81"/>
        <v>-84</v>
      </c>
      <c r="OU109" s="739"/>
      <c r="OV109" s="739"/>
      <c r="OW109" s="739"/>
      <c r="OX109" s="739"/>
      <c r="OY109" s="739"/>
      <c r="OZ109" s="739"/>
      <c r="PA109" s="739"/>
      <c r="PB109" s="739"/>
      <c r="PC109" s="739"/>
      <c r="PD109" s="739"/>
      <c r="PE109" s="739"/>
      <c r="PF109" s="739"/>
      <c r="PG109" s="739"/>
      <c r="PI109" s="28">
        <v>192</v>
      </c>
      <c r="PJ109" s="28">
        <v>488</v>
      </c>
      <c r="PK109" s="28">
        <v>0</v>
      </c>
      <c r="PL109" s="28">
        <v>144</v>
      </c>
      <c r="PM109" s="28">
        <v>215</v>
      </c>
      <c r="PN109" s="28">
        <v>148</v>
      </c>
      <c r="PO109" s="28">
        <v>0</v>
      </c>
      <c r="PP109" s="28">
        <v>496</v>
      </c>
      <c r="PQ109" s="28">
        <v>148</v>
      </c>
      <c r="PR109" s="28">
        <v>32</v>
      </c>
      <c r="PS109" s="28">
        <v>96</v>
      </c>
      <c r="PT109" s="28">
        <v>88</v>
      </c>
      <c r="PU109" s="28">
        <v>0</v>
      </c>
      <c r="PV109" s="28">
        <v>2047</v>
      </c>
      <c r="PW109" s="28">
        <v>-380</v>
      </c>
    </row>
    <row r="110" s="28" customFormat="1" customHeight="1" spans="1:439">
      <c r="A110" s="95" t="s">
        <v>1610</v>
      </c>
      <c r="B110" s="343">
        <v>2020</v>
      </c>
      <c r="C110" s="95" t="s">
        <v>1612</v>
      </c>
      <c r="D110" s="95" t="s">
        <v>2419</v>
      </c>
      <c r="E110" s="411"/>
      <c r="F110" s="104" t="s">
        <v>338</v>
      </c>
      <c r="G110" s="797" t="s">
        <v>339</v>
      </c>
      <c r="H110" s="338" t="s">
        <v>340</v>
      </c>
      <c r="I110" s="99">
        <f t="shared" si="87"/>
        <v>-406</v>
      </c>
      <c r="J110" s="100">
        <v>3671</v>
      </c>
      <c r="K110" s="454">
        <v>28</v>
      </c>
      <c r="L110" s="150">
        <f t="shared" si="48"/>
        <v>3265</v>
      </c>
      <c r="M110" s="151">
        <f t="shared" si="49"/>
        <v>3265</v>
      </c>
      <c r="N110" s="455"/>
      <c r="O110" s="37">
        <v>847</v>
      </c>
      <c r="P110" s="157">
        <v>700</v>
      </c>
      <c r="Q110" s="33">
        <f t="shared" si="50"/>
        <v>0</v>
      </c>
      <c r="R110" s="34">
        <f t="shared" si="51"/>
        <v>6000</v>
      </c>
      <c r="S110" s="490"/>
      <c r="T110" s="490"/>
      <c r="U110" s="490"/>
      <c r="V110" s="490"/>
      <c r="W110" s="490"/>
      <c r="X110" s="489"/>
      <c r="Y110" s="505"/>
      <c r="Z110" s="505"/>
      <c r="AA110" s="505"/>
      <c r="AB110" s="505">
        <v>3000</v>
      </c>
      <c r="AC110" s="99"/>
      <c r="AD110" s="505"/>
      <c r="AE110" s="505"/>
      <c r="AF110" s="490"/>
      <c r="AG110" s="490"/>
      <c r="AH110" s="490"/>
      <c r="AI110" s="490"/>
      <c r="AJ110" s="490"/>
      <c r="AK110" s="490"/>
      <c r="AL110" s="490"/>
      <c r="AM110" s="490"/>
      <c r="AN110" s="490"/>
      <c r="AO110" s="490">
        <v>3000</v>
      </c>
      <c r="AP110" s="490"/>
      <c r="AQ110" s="490"/>
      <c r="AR110" s="490"/>
      <c r="AS110" s="490"/>
      <c r="AT110" s="490"/>
      <c r="AU110" s="490"/>
      <c r="AV110" s="490"/>
      <c r="AW110" s="490"/>
      <c r="AX110" s="490"/>
      <c r="AY110" s="100"/>
      <c r="AZ110" s="48">
        <v>1</v>
      </c>
      <c r="BA110" s="48"/>
      <c r="BB110" s="48"/>
      <c r="BC110" s="48"/>
      <c r="BD110" s="47"/>
      <c r="BE110" s="47"/>
      <c r="BF110" s="47">
        <v>1</v>
      </c>
      <c r="BG110" s="47"/>
      <c r="BH110" s="47"/>
      <c r="BI110" s="47"/>
      <c r="BJ110" s="47"/>
      <c r="BK110" s="47"/>
      <c r="BL110" s="47">
        <v>12</v>
      </c>
      <c r="BM110" s="47"/>
      <c r="BN110" s="47"/>
      <c r="BO110" s="47"/>
      <c r="BP110" s="47"/>
      <c r="BQ110" s="47"/>
      <c r="BR110" s="47"/>
      <c r="BS110" s="354"/>
      <c r="BT110" s="354"/>
      <c r="BU110" s="354"/>
      <c r="BV110" s="354"/>
      <c r="BW110" s="354"/>
      <c r="BX110" s="354"/>
      <c r="BY110" s="354"/>
      <c r="BZ110" s="354"/>
      <c r="CA110" s="354"/>
      <c r="CB110" s="354"/>
      <c r="CC110" s="354"/>
      <c r="CD110" s="354"/>
      <c r="CE110" s="354"/>
      <c r="CF110" s="354"/>
      <c r="CG110" s="354"/>
      <c r="CH110" s="354"/>
      <c r="CI110" s="354"/>
      <c r="CJ110" s="354"/>
      <c r="CK110" s="354"/>
      <c r="CL110" s="354"/>
      <c r="CM110" s="354"/>
      <c r="CN110" s="354"/>
      <c r="CO110" s="354"/>
      <c r="CP110" s="358"/>
      <c r="CQ110" s="48"/>
      <c r="CR110" s="354"/>
      <c r="CS110" s="354"/>
      <c r="CT110" s="355">
        <v>-9</v>
      </c>
      <c r="CU110" s="354"/>
      <c r="CV110" s="354"/>
      <c r="CW110" s="354"/>
      <c r="CX110" s="354">
        <v>2</v>
      </c>
      <c r="CY110" s="354"/>
      <c r="CZ110" s="354"/>
      <c r="DA110" s="356"/>
      <c r="DB110" s="354"/>
      <c r="DC110" s="354"/>
      <c r="DD110" s="354"/>
      <c r="DE110" s="354"/>
      <c r="DF110" s="354">
        <v>2</v>
      </c>
      <c r="DG110" s="354">
        <v>1</v>
      </c>
      <c r="DH110" s="354"/>
      <c r="DI110" s="354"/>
      <c r="DJ110" s="354"/>
      <c r="DK110" s="354"/>
      <c r="DL110" s="354"/>
      <c r="DM110" s="354"/>
      <c r="DN110" s="354"/>
      <c r="DO110" s="354"/>
      <c r="DP110" s="354"/>
      <c r="DQ110" s="354"/>
      <c r="DR110" s="354"/>
      <c r="DS110" s="354"/>
      <c r="DT110" s="354"/>
      <c r="DU110" s="354">
        <v>4</v>
      </c>
      <c r="DV110" s="354"/>
      <c r="DW110" s="354"/>
      <c r="DX110" s="354"/>
      <c r="DY110" s="354"/>
      <c r="DZ110" s="357"/>
      <c r="EA110" s="356"/>
      <c r="EB110" s="356"/>
      <c r="EC110" s="356"/>
      <c r="ED110" s="356"/>
      <c r="EE110" s="358"/>
      <c r="EF110" s="48">
        <v>48</v>
      </c>
      <c r="EG110" s="46"/>
      <c r="EH110" s="46"/>
      <c r="EI110" s="47"/>
      <c r="EJ110" s="47">
        <v>176</v>
      </c>
      <c r="EK110" s="47">
        <v>64</v>
      </c>
      <c r="EL110" s="47"/>
      <c r="EM110" s="47"/>
      <c r="EN110" s="47"/>
      <c r="EO110" s="47"/>
      <c r="EP110" s="47"/>
      <c r="EQ110" s="47"/>
      <c r="ER110" s="47"/>
      <c r="ES110" s="47"/>
      <c r="ET110" s="48"/>
      <c r="EU110" s="47"/>
      <c r="EV110" s="47"/>
      <c r="EW110" s="47"/>
      <c r="EX110" s="47"/>
      <c r="EY110" s="47"/>
      <c r="EZ110" s="47"/>
      <c r="FA110" s="47"/>
      <c r="FB110" s="47">
        <v>48</v>
      </c>
      <c r="FC110" s="47">
        <v>224</v>
      </c>
      <c r="FD110" s="47"/>
      <c r="FE110" s="47">
        <v>64</v>
      </c>
      <c r="FF110" s="47"/>
      <c r="FG110" s="47"/>
      <c r="FH110" s="47"/>
      <c r="FI110" s="47"/>
      <c r="FJ110" s="47"/>
      <c r="FK110" s="47">
        <v>1200</v>
      </c>
      <c r="FL110" s="47"/>
      <c r="FM110" s="47"/>
      <c r="FN110" s="47"/>
      <c r="FO110" s="47"/>
      <c r="FP110" s="47"/>
      <c r="FQ110" s="354"/>
      <c r="FR110" s="354"/>
      <c r="FS110" s="354"/>
      <c r="FT110" s="354"/>
      <c r="FU110" s="354"/>
      <c r="FV110" s="354">
        <v>48</v>
      </c>
      <c r="FW110" s="354"/>
      <c r="FX110" s="354"/>
      <c r="FY110" s="354"/>
      <c r="FZ110" s="354"/>
      <c r="GA110" s="354"/>
      <c r="GB110" s="354"/>
      <c r="GC110" s="354"/>
      <c r="GD110" s="354"/>
      <c r="GE110" s="354">
        <v>52</v>
      </c>
      <c r="GF110" s="354"/>
      <c r="GG110" s="354">
        <v>320</v>
      </c>
      <c r="GH110" s="354"/>
      <c r="GI110" s="354"/>
      <c r="GJ110" s="354"/>
      <c r="GK110" s="354">
        <v>240</v>
      </c>
      <c r="GL110" s="354">
        <v>160</v>
      </c>
      <c r="GM110" s="354"/>
      <c r="GN110" s="354"/>
      <c r="GO110" s="354"/>
      <c r="GP110" s="354"/>
      <c r="GQ110" s="354"/>
      <c r="GR110" s="354">
        <v>52</v>
      </c>
      <c r="GS110" s="354"/>
      <c r="GT110" s="354">
        <v>32</v>
      </c>
      <c r="GU110" s="354"/>
      <c r="GV110" s="354"/>
      <c r="GW110" s="354"/>
      <c r="GX110" s="354"/>
      <c r="GY110" s="354"/>
      <c r="GZ110" s="354">
        <v>36</v>
      </c>
      <c r="HA110" s="354"/>
      <c r="HB110" s="354"/>
      <c r="HC110" s="354"/>
      <c r="HD110" s="354"/>
      <c r="HE110" s="354">
        <v>32</v>
      </c>
      <c r="HF110" s="354"/>
      <c r="HG110" s="354"/>
      <c r="HH110" s="354"/>
      <c r="HI110" s="354"/>
      <c r="HJ110" s="354"/>
      <c r="HK110" s="354"/>
      <c r="HL110" s="354"/>
      <c r="HM110" s="354"/>
      <c r="HN110" s="354"/>
      <c r="HO110" s="354"/>
      <c r="HP110" s="354"/>
      <c r="HQ110" s="354">
        <v>336</v>
      </c>
      <c r="HR110" s="354">
        <v>96</v>
      </c>
      <c r="HS110" s="354"/>
      <c r="HT110" s="354"/>
      <c r="HU110" s="354">
        <v>48</v>
      </c>
      <c r="HV110" s="354"/>
      <c r="HW110" s="354"/>
      <c r="HX110" s="354">
        <v>96</v>
      </c>
      <c r="HY110" s="354"/>
      <c r="HZ110" s="354"/>
      <c r="IA110" s="354">
        <v>96</v>
      </c>
      <c r="IB110" s="354"/>
      <c r="IC110" s="354"/>
      <c r="ID110" s="354"/>
      <c r="IE110" s="354"/>
      <c r="IF110" s="354"/>
      <c r="IG110" s="354"/>
      <c r="IH110" s="354"/>
      <c r="II110" s="354"/>
      <c r="IJ110" s="354"/>
      <c r="IK110" s="354"/>
      <c r="IL110" s="354"/>
      <c r="IM110" s="354"/>
      <c r="IN110" s="354"/>
      <c r="IO110" s="354"/>
      <c r="IP110" s="354">
        <v>52</v>
      </c>
      <c r="IQ110" s="354">
        <v>80</v>
      </c>
      <c r="IR110" s="50"/>
      <c r="IS110" s="47"/>
      <c r="IT110" s="47">
        <v>80</v>
      </c>
      <c r="IU110" s="47"/>
      <c r="IV110" s="47"/>
      <c r="IW110" s="47"/>
      <c r="IX110" s="47"/>
      <c r="IY110" s="47"/>
      <c r="IZ110" s="47">
        <v>48</v>
      </c>
      <c r="JA110" s="47"/>
      <c r="JB110" s="47"/>
      <c r="JC110" s="47"/>
      <c r="JD110" s="47"/>
      <c r="JE110" s="47"/>
      <c r="JF110" s="47"/>
      <c r="JG110" s="47"/>
      <c r="JH110" s="47"/>
      <c r="JI110" s="47"/>
      <c r="JJ110" s="47"/>
      <c r="JK110" s="47"/>
      <c r="JL110" s="354">
        <v>32</v>
      </c>
      <c r="JM110" s="354"/>
      <c r="JN110" s="354"/>
      <c r="JO110" s="354"/>
      <c r="JP110" s="354"/>
      <c r="JQ110" s="354"/>
      <c r="JR110" s="354">
        <v>16</v>
      </c>
      <c r="JS110" s="354"/>
      <c r="JT110" s="354"/>
      <c r="JU110" s="354">
        <v>32</v>
      </c>
      <c r="JV110" s="354">
        <v>16</v>
      </c>
      <c r="JW110" s="354"/>
      <c r="JX110" s="354">
        <v>16</v>
      </c>
      <c r="JY110" s="354"/>
      <c r="JZ110" s="354">
        <v>32</v>
      </c>
      <c r="KA110" s="354"/>
      <c r="KB110" s="354"/>
      <c r="KC110" s="354"/>
      <c r="KD110" s="354"/>
      <c r="KE110" s="354"/>
      <c r="KF110" s="354">
        <v>16</v>
      </c>
      <c r="KG110" s="354"/>
      <c r="KH110" s="354">
        <v>16</v>
      </c>
      <c r="KI110" s="354"/>
      <c r="KJ110" s="354">
        <v>64</v>
      </c>
      <c r="KK110" s="354"/>
      <c r="KL110" s="354"/>
      <c r="KM110" s="354"/>
      <c r="KN110" s="354"/>
      <c r="KO110" s="354"/>
      <c r="KP110" s="354"/>
      <c r="KQ110" s="354"/>
      <c r="KR110" s="354"/>
      <c r="KS110" s="354"/>
      <c r="KT110" s="354"/>
      <c r="KU110" s="354"/>
      <c r="KV110" s="51"/>
      <c r="KW110" s="47"/>
      <c r="KX110" s="47">
        <v>48</v>
      </c>
      <c r="KY110" s="47"/>
      <c r="KZ110" s="47"/>
      <c r="LA110" s="47"/>
      <c r="LB110" s="47">
        <v>32</v>
      </c>
      <c r="LC110" s="47"/>
      <c r="LD110" s="361"/>
      <c r="LE110" s="361">
        <v>96</v>
      </c>
      <c r="LF110" s="361"/>
      <c r="LG110" s="361"/>
      <c r="LH110" s="361"/>
      <c r="LI110" s="361"/>
      <c r="LJ110" s="361"/>
      <c r="LK110" s="361"/>
      <c r="LL110" s="361"/>
      <c r="LM110" s="361"/>
      <c r="LN110" s="361"/>
      <c r="LO110" s="361"/>
      <c r="LP110" s="354"/>
      <c r="LQ110" s="354"/>
      <c r="LR110" s="354"/>
      <c r="LS110" s="354"/>
      <c r="LT110" s="354"/>
      <c r="LU110" s="354"/>
      <c r="LV110" s="354"/>
      <c r="LW110" s="51"/>
      <c r="LX110" s="354">
        <v>100</v>
      </c>
      <c r="LY110" s="354"/>
      <c r="LZ110" s="354"/>
      <c r="MA110" s="354"/>
      <c r="MB110" s="363"/>
      <c r="MC110" s="363"/>
      <c r="MD110" s="354"/>
      <c r="ME110" s="354">
        <v>8</v>
      </c>
      <c r="MF110" s="354"/>
      <c r="MG110" s="354"/>
      <c r="MH110" s="354"/>
      <c r="MI110" s="354"/>
      <c r="MJ110" s="354"/>
      <c r="MK110" s="354">
        <v>16</v>
      </c>
      <c r="ML110" s="354"/>
      <c r="MM110" s="354"/>
      <c r="MN110" s="354"/>
      <c r="MO110" s="354"/>
      <c r="MP110" s="354"/>
      <c r="MQ110" s="354"/>
      <c r="MR110" s="354"/>
      <c r="MS110" s="51"/>
      <c r="MT110" s="364">
        <f t="shared" si="53"/>
        <v>3600</v>
      </c>
      <c r="MU110" s="365">
        <f t="shared" si="54"/>
        <v>668</v>
      </c>
      <c r="MV110" s="366">
        <f t="shared" si="55"/>
        <v>4268</v>
      </c>
      <c r="MW110" s="365">
        <v>7259</v>
      </c>
      <c r="MX110" s="365">
        <v>13063</v>
      </c>
      <c r="MY110" s="54"/>
      <c r="MZ110" s="708">
        <v>9.99</v>
      </c>
      <c r="NA110" s="708">
        <v>2.78</v>
      </c>
      <c r="NB110" s="709">
        <f t="shared" si="56"/>
        <v>11865.04</v>
      </c>
      <c r="NC110" s="710">
        <v>16.52</v>
      </c>
      <c r="ND110" s="710">
        <v>13.49</v>
      </c>
      <c r="NE110" s="738">
        <f t="shared" si="85"/>
        <v>0.275743584237088</v>
      </c>
      <c r="NF110" s="739"/>
      <c r="NG110" s="739">
        <v>3000</v>
      </c>
      <c r="NH110" s="739">
        <v>13.44</v>
      </c>
      <c r="NI110" s="740">
        <f t="shared" si="57"/>
        <v>44044.85</v>
      </c>
      <c r="NJ110" s="738">
        <f t="shared" si="88"/>
        <v>0.278428003865564</v>
      </c>
      <c r="NK110" s="741">
        <v>43831</v>
      </c>
      <c r="NL110" s="742">
        <v>44562</v>
      </c>
      <c r="NM110" s="739">
        <f ca="1" t="shared" si="58"/>
        <v>17.1666666666667</v>
      </c>
      <c r="NN110" s="739">
        <f ca="1" t="shared" si="59"/>
        <v>515</v>
      </c>
      <c r="NO110" s="739">
        <v>4547</v>
      </c>
      <c r="NP110" s="739">
        <f t="shared" si="60"/>
        <v>4268</v>
      </c>
      <c r="NQ110" s="761">
        <f t="shared" si="61"/>
        <v>1.09267793138761</v>
      </c>
      <c r="NR110" s="739">
        <f ca="1" t="shared" si="62"/>
        <v>0.774422223216462</v>
      </c>
      <c r="NS110" s="739">
        <f t="shared" si="63"/>
        <v>3265</v>
      </c>
      <c r="NT110" s="739"/>
      <c r="NU110" s="739">
        <f ca="1" t="shared" si="64"/>
        <v>248.621359223301</v>
      </c>
      <c r="NV110" s="769">
        <f ca="1" t="shared" si="65"/>
        <v>8.2873786407767</v>
      </c>
      <c r="NW110" s="769">
        <f ca="1" t="shared" si="66"/>
        <v>393.972586691659</v>
      </c>
      <c r="NX110" s="739"/>
      <c r="NY110" s="739"/>
      <c r="NZ110" s="739"/>
      <c r="OA110" s="739"/>
      <c r="OB110" s="739"/>
      <c r="OC110" s="739"/>
      <c r="OD110" s="739"/>
      <c r="OE110" s="743">
        <f t="shared" si="67"/>
        <v>368</v>
      </c>
      <c r="OF110" s="743">
        <f t="shared" si="68"/>
        <v>48</v>
      </c>
      <c r="OG110" s="743">
        <f t="shared" si="69"/>
        <v>564</v>
      </c>
      <c r="OH110" s="743">
        <f t="shared" si="70"/>
        <v>1248</v>
      </c>
      <c r="OI110" s="743">
        <f t="shared" si="71"/>
        <v>48</v>
      </c>
      <c r="OJ110" s="739">
        <f t="shared" si="72"/>
        <v>612</v>
      </c>
      <c r="OK110" s="739">
        <f t="shared" si="73"/>
        <v>164</v>
      </c>
      <c r="OL110" s="739">
        <f t="shared" si="74"/>
        <v>192</v>
      </c>
      <c r="OM110" s="739">
        <f t="shared" si="75"/>
        <v>100</v>
      </c>
      <c r="ON110" s="739">
        <f t="shared" si="76"/>
        <v>40</v>
      </c>
      <c r="OO110" s="739">
        <f t="shared" si="77"/>
        <v>592</v>
      </c>
      <c r="OP110" s="739"/>
      <c r="OQ110" s="739">
        <f t="shared" si="78"/>
        <v>144</v>
      </c>
      <c r="OR110" s="739">
        <f t="shared" si="79"/>
        <v>4120</v>
      </c>
      <c r="OS110" s="739">
        <f t="shared" si="80"/>
        <v>0</v>
      </c>
      <c r="OT110" s="739">
        <f t="shared" si="81"/>
        <v>-148</v>
      </c>
      <c r="OU110" s="739"/>
      <c r="OV110" s="739"/>
      <c r="OW110" s="739"/>
      <c r="OX110" s="739"/>
      <c r="OY110" s="739"/>
      <c r="OZ110" s="739"/>
      <c r="PA110" s="739"/>
      <c r="PB110" s="739"/>
      <c r="PC110" s="739"/>
      <c r="PD110" s="739"/>
      <c r="PE110" s="739"/>
      <c r="PF110" s="739"/>
      <c r="PG110" s="739"/>
      <c r="PI110" s="28">
        <v>672</v>
      </c>
      <c r="PJ110" s="28">
        <v>1000</v>
      </c>
      <c r="PK110" s="28">
        <v>180</v>
      </c>
      <c r="PL110" s="28">
        <v>624</v>
      </c>
      <c r="PM110" s="28">
        <v>862</v>
      </c>
      <c r="PN110" s="28">
        <v>268</v>
      </c>
      <c r="PO110" s="28">
        <v>160</v>
      </c>
      <c r="PP110" s="28">
        <v>944</v>
      </c>
      <c r="PQ110" s="28">
        <v>465</v>
      </c>
      <c r="PR110" s="28">
        <v>608</v>
      </c>
      <c r="PS110" s="28">
        <v>176</v>
      </c>
      <c r="PT110" s="28">
        <v>184</v>
      </c>
      <c r="PU110" s="28">
        <v>0</v>
      </c>
      <c r="PV110" s="28">
        <v>6143</v>
      </c>
      <c r="PW110" s="28">
        <v>-1116</v>
      </c>
    </row>
    <row r="111" s="28" customFormat="1" customHeight="1" spans="1:439">
      <c r="A111" s="95" t="s">
        <v>1610</v>
      </c>
      <c r="B111" s="343">
        <v>2019</v>
      </c>
      <c r="C111" s="95" t="s">
        <v>1612</v>
      </c>
      <c r="D111" s="95" t="s">
        <v>2419</v>
      </c>
      <c r="E111" s="789" t="s">
        <v>1657</v>
      </c>
      <c r="F111" s="799" t="s">
        <v>344</v>
      </c>
      <c r="G111" s="797" t="s">
        <v>345</v>
      </c>
      <c r="H111" s="338" t="s">
        <v>346</v>
      </c>
      <c r="I111" s="99">
        <f t="shared" si="87"/>
        <v>1336</v>
      </c>
      <c r="J111" s="100">
        <v>5187</v>
      </c>
      <c r="K111" s="454">
        <v>53</v>
      </c>
      <c r="L111" s="150">
        <f t="shared" si="48"/>
        <v>6523</v>
      </c>
      <c r="M111" s="151">
        <f t="shared" si="49"/>
        <v>6523</v>
      </c>
      <c r="N111" s="455"/>
      <c r="O111" s="35">
        <v>3405</v>
      </c>
      <c r="P111" s="157"/>
      <c r="Q111" s="33">
        <f t="shared" si="50"/>
        <v>0</v>
      </c>
      <c r="R111" s="34">
        <f t="shared" si="51"/>
        <v>15000</v>
      </c>
      <c r="S111" s="490"/>
      <c r="T111" s="490"/>
      <c r="U111" s="490"/>
      <c r="V111" s="490"/>
      <c r="W111" s="490"/>
      <c r="X111" s="489"/>
      <c r="Y111" s="505"/>
      <c r="Z111" s="505"/>
      <c r="AA111" s="505">
        <v>5000</v>
      </c>
      <c r="AB111" s="505"/>
      <c r="AC111" s="99"/>
      <c r="AD111" s="505"/>
      <c r="AE111" s="505"/>
      <c r="AF111" s="490"/>
      <c r="AG111" s="490"/>
      <c r="AH111" s="490">
        <v>5000</v>
      </c>
      <c r="AI111" s="490"/>
      <c r="AJ111" s="490"/>
      <c r="AK111" s="490"/>
      <c r="AL111" s="490"/>
      <c r="AM111" s="490"/>
      <c r="AN111" s="490">
        <v>5000</v>
      </c>
      <c r="AO111" s="490"/>
      <c r="AP111" s="490"/>
      <c r="AQ111" s="490"/>
      <c r="AR111" s="490"/>
      <c r="AS111" s="490"/>
      <c r="AT111" s="490"/>
      <c r="AU111" s="490"/>
      <c r="AV111" s="490"/>
      <c r="AW111" s="490"/>
      <c r="AX111" s="490"/>
      <c r="AY111" s="100"/>
      <c r="AZ111" s="48">
        <v>1</v>
      </c>
      <c r="BA111" s="48"/>
      <c r="BB111" s="48"/>
      <c r="BC111" s="48"/>
      <c r="BD111" s="47"/>
      <c r="BE111" s="47"/>
      <c r="BF111" s="47"/>
      <c r="BG111" s="47"/>
      <c r="BH111" s="47"/>
      <c r="BI111" s="47"/>
      <c r="BJ111" s="47"/>
      <c r="BK111" s="47"/>
      <c r="BL111" s="47">
        <v>25</v>
      </c>
      <c r="BM111" s="47"/>
      <c r="BN111" s="47"/>
      <c r="BO111" s="47"/>
      <c r="BP111" s="47"/>
      <c r="BQ111" s="47"/>
      <c r="BR111" s="47"/>
      <c r="BS111" s="354"/>
      <c r="BT111" s="354"/>
      <c r="BU111" s="354"/>
      <c r="BV111" s="354"/>
      <c r="BW111" s="354"/>
      <c r="BX111" s="354"/>
      <c r="BY111" s="354"/>
      <c r="BZ111" s="354"/>
      <c r="CA111" s="354"/>
      <c r="CB111" s="354"/>
      <c r="CC111" s="354"/>
      <c r="CD111" s="354"/>
      <c r="CE111" s="354"/>
      <c r="CF111" s="354"/>
      <c r="CG111" s="354"/>
      <c r="CH111" s="354"/>
      <c r="CI111" s="354"/>
      <c r="CJ111" s="354"/>
      <c r="CK111" s="354"/>
      <c r="CL111" s="354"/>
      <c r="CM111" s="354"/>
      <c r="CN111" s="354"/>
      <c r="CO111" s="354"/>
      <c r="CP111" s="358"/>
      <c r="CQ111" s="48"/>
      <c r="CR111" s="354"/>
      <c r="CS111" s="354"/>
      <c r="CT111" s="355">
        <v>-60</v>
      </c>
      <c r="CU111" s="354"/>
      <c r="CV111" s="354"/>
      <c r="CW111" s="354"/>
      <c r="CX111" s="354">
        <v>5</v>
      </c>
      <c r="CY111" s="354"/>
      <c r="CZ111" s="354"/>
      <c r="DA111" s="356">
        <v>-9</v>
      </c>
      <c r="DB111" s="354"/>
      <c r="DC111" s="354"/>
      <c r="DD111" s="354"/>
      <c r="DE111" s="354"/>
      <c r="DF111" s="354">
        <v>5</v>
      </c>
      <c r="DG111" s="354">
        <v>1</v>
      </c>
      <c r="DH111" s="354">
        <v>1</v>
      </c>
      <c r="DI111" s="354"/>
      <c r="DJ111" s="356"/>
      <c r="DK111" s="354">
        <v>1</v>
      </c>
      <c r="DL111" s="354"/>
      <c r="DM111" s="354">
        <v>1</v>
      </c>
      <c r="DN111" s="354">
        <v>1</v>
      </c>
      <c r="DO111" s="354"/>
      <c r="DP111" s="354"/>
      <c r="DQ111" s="354">
        <v>5</v>
      </c>
      <c r="DR111" s="354"/>
      <c r="DS111" s="354"/>
      <c r="DT111" s="354"/>
      <c r="DU111" s="354">
        <v>25</v>
      </c>
      <c r="DV111" s="354"/>
      <c r="DW111" s="354"/>
      <c r="DX111" s="354"/>
      <c r="DY111" s="354"/>
      <c r="DZ111" s="357"/>
      <c r="EA111" s="356"/>
      <c r="EB111" s="356"/>
      <c r="EC111" s="356"/>
      <c r="ED111" s="356"/>
      <c r="EE111" s="358"/>
      <c r="EF111" s="48">
        <v>120</v>
      </c>
      <c r="EG111" s="46">
        <v>495</v>
      </c>
      <c r="EH111" s="46">
        <v>960</v>
      </c>
      <c r="EI111" s="47"/>
      <c r="EJ111" s="47"/>
      <c r="EK111" s="47">
        <v>30</v>
      </c>
      <c r="EL111" s="47"/>
      <c r="EM111" s="47"/>
      <c r="EN111" s="47"/>
      <c r="EO111" s="47">
        <v>240</v>
      </c>
      <c r="EP111" s="47">
        <v>120</v>
      </c>
      <c r="EQ111" s="47"/>
      <c r="ER111" s="47"/>
      <c r="ES111" s="47">
        <v>180</v>
      </c>
      <c r="ET111" s="48"/>
      <c r="EU111" s="47"/>
      <c r="EV111" s="47"/>
      <c r="EW111" s="47"/>
      <c r="EX111" s="47"/>
      <c r="EY111" s="47"/>
      <c r="EZ111" s="47"/>
      <c r="FA111" s="47"/>
      <c r="FB111" s="47">
        <v>45</v>
      </c>
      <c r="FC111" s="47"/>
      <c r="FD111" s="47"/>
      <c r="FE111" s="47">
        <v>120</v>
      </c>
      <c r="FF111" s="47">
        <v>120</v>
      </c>
      <c r="FG111" s="47"/>
      <c r="FH111" s="47">
        <v>240</v>
      </c>
      <c r="FI111" s="47"/>
      <c r="FJ111" s="47"/>
      <c r="FK111" s="47"/>
      <c r="FL111" s="47"/>
      <c r="FM111" s="47">
        <v>180</v>
      </c>
      <c r="FN111" s="47"/>
      <c r="FO111" s="47"/>
      <c r="FP111" s="47"/>
      <c r="FQ111" s="354"/>
      <c r="FR111" s="354"/>
      <c r="FS111" s="354"/>
      <c r="FT111" s="354"/>
      <c r="FU111" s="354">
        <v>180</v>
      </c>
      <c r="FV111" s="354"/>
      <c r="FW111" s="354">
        <v>1080</v>
      </c>
      <c r="FX111" s="354"/>
      <c r="FY111" s="354">
        <v>1320</v>
      </c>
      <c r="FZ111" s="354"/>
      <c r="GA111" s="354">
        <v>180</v>
      </c>
      <c r="GB111" s="354">
        <v>120</v>
      </c>
      <c r="GC111" s="354"/>
      <c r="GD111" s="354"/>
      <c r="GE111" s="354"/>
      <c r="GF111" s="354"/>
      <c r="GG111" s="354"/>
      <c r="GH111" s="354"/>
      <c r="GI111" s="354">
        <v>120</v>
      </c>
      <c r="GJ111" s="354"/>
      <c r="GK111" s="354">
        <v>540</v>
      </c>
      <c r="GL111" s="354">
        <v>480</v>
      </c>
      <c r="GM111" s="354"/>
      <c r="GN111" s="354"/>
      <c r="GO111" s="354"/>
      <c r="GP111" s="354">
        <v>180</v>
      </c>
      <c r="GQ111" s="354"/>
      <c r="GR111" s="354">
        <v>60</v>
      </c>
      <c r="GS111" s="354"/>
      <c r="GT111" s="354">
        <v>240</v>
      </c>
      <c r="GU111" s="354"/>
      <c r="GV111" s="354"/>
      <c r="GW111" s="354"/>
      <c r="GX111" s="354"/>
      <c r="GY111" s="354"/>
      <c r="GZ111" s="354">
        <v>15</v>
      </c>
      <c r="HA111" s="354"/>
      <c r="HB111" s="354"/>
      <c r="HC111" s="354"/>
      <c r="HD111" s="354"/>
      <c r="HE111" s="354">
        <v>45</v>
      </c>
      <c r="HF111" s="354"/>
      <c r="HG111" s="354"/>
      <c r="HH111" s="354"/>
      <c r="HI111" s="354"/>
      <c r="HJ111" s="354"/>
      <c r="HK111" s="354">
        <v>30</v>
      </c>
      <c r="HL111" s="354"/>
      <c r="HM111" s="354"/>
      <c r="HN111" s="354"/>
      <c r="HO111" s="354"/>
      <c r="HP111" s="354">
        <v>660</v>
      </c>
      <c r="HQ111" s="354"/>
      <c r="HR111" s="354">
        <v>60</v>
      </c>
      <c r="HS111" s="354">
        <v>75</v>
      </c>
      <c r="HT111" s="354"/>
      <c r="HU111" s="354">
        <v>60</v>
      </c>
      <c r="HV111" s="354">
        <v>120</v>
      </c>
      <c r="HW111" s="354"/>
      <c r="HX111" s="354">
        <v>480</v>
      </c>
      <c r="HY111" s="354"/>
      <c r="HZ111" s="354"/>
      <c r="IA111" s="354">
        <v>15</v>
      </c>
      <c r="IB111" s="354"/>
      <c r="IC111" s="354"/>
      <c r="ID111" s="354"/>
      <c r="IE111" s="354">
        <v>180</v>
      </c>
      <c r="IF111" s="354"/>
      <c r="IG111" s="354"/>
      <c r="IH111" s="354"/>
      <c r="II111" s="354">
        <v>15</v>
      </c>
      <c r="IJ111" s="354"/>
      <c r="IK111" s="354"/>
      <c r="IL111" s="354">
        <v>240</v>
      </c>
      <c r="IM111" s="354"/>
      <c r="IN111" s="354"/>
      <c r="IO111" s="354"/>
      <c r="IP111" s="354"/>
      <c r="IQ111" s="354"/>
      <c r="IR111" s="50"/>
      <c r="IS111" s="47"/>
      <c r="IT111" s="47">
        <v>720</v>
      </c>
      <c r="IU111" s="47"/>
      <c r="IV111" s="47"/>
      <c r="IW111" s="47"/>
      <c r="IX111" s="47">
        <v>840</v>
      </c>
      <c r="IY111" s="47"/>
      <c r="IZ111" s="47"/>
      <c r="JA111" s="47"/>
      <c r="JB111" s="47"/>
      <c r="JC111" s="47"/>
      <c r="JD111" s="47"/>
      <c r="JE111" s="47"/>
      <c r="JF111" s="47"/>
      <c r="JG111" s="47"/>
      <c r="JH111" s="47"/>
      <c r="JI111" s="47"/>
      <c r="JJ111" s="47"/>
      <c r="JK111" s="47"/>
      <c r="JL111" s="354"/>
      <c r="JM111" s="354"/>
      <c r="JN111" s="354"/>
      <c r="JO111" s="354"/>
      <c r="JP111" s="354"/>
      <c r="JQ111" s="354"/>
      <c r="JR111" s="354"/>
      <c r="JS111" s="354"/>
      <c r="JT111" s="354"/>
      <c r="JU111" s="354"/>
      <c r="JV111" s="354"/>
      <c r="JW111" s="354"/>
      <c r="JX111" s="354"/>
      <c r="JY111" s="354"/>
      <c r="JZ111" s="354"/>
      <c r="KA111" s="354"/>
      <c r="KB111" s="354"/>
      <c r="KC111" s="354">
        <v>180</v>
      </c>
      <c r="KD111" s="354"/>
      <c r="KE111" s="354"/>
      <c r="KF111" s="354">
        <v>120</v>
      </c>
      <c r="KG111" s="354"/>
      <c r="KH111" s="354"/>
      <c r="KI111" s="354"/>
      <c r="KJ111" s="354"/>
      <c r="KK111" s="354"/>
      <c r="KL111" s="354"/>
      <c r="KM111" s="354"/>
      <c r="KN111" s="354"/>
      <c r="KO111" s="354"/>
      <c r="KP111" s="354"/>
      <c r="KQ111" s="354"/>
      <c r="KR111" s="354"/>
      <c r="KS111" s="354"/>
      <c r="KT111" s="354"/>
      <c r="KU111" s="354"/>
      <c r="KV111" s="51"/>
      <c r="KW111" s="47"/>
      <c r="KX111" s="47"/>
      <c r="KY111" s="47"/>
      <c r="KZ111" s="47"/>
      <c r="LA111" s="47"/>
      <c r="LB111" s="47">
        <v>30</v>
      </c>
      <c r="LC111" s="47"/>
      <c r="LD111" s="361"/>
      <c r="LE111" s="361">
        <v>120</v>
      </c>
      <c r="LF111" s="361"/>
      <c r="LG111" s="361"/>
      <c r="LH111" s="361"/>
      <c r="LI111" s="361"/>
      <c r="LJ111" s="361"/>
      <c r="LK111" s="361"/>
      <c r="LL111" s="361"/>
      <c r="LM111" s="361"/>
      <c r="LN111" s="361"/>
      <c r="LO111" s="354"/>
      <c r="LP111" s="354"/>
      <c r="LQ111" s="356"/>
      <c r="LR111" s="356"/>
      <c r="LS111" s="356"/>
      <c r="LT111" s="356"/>
      <c r="LU111" s="356"/>
      <c r="LV111" s="354"/>
      <c r="LW111" s="51"/>
      <c r="LX111" s="354">
        <v>100</v>
      </c>
      <c r="LY111" s="354"/>
      <c r="LZ111" s="354"/>
      <c r="MA111" s="354"/>
      <c r="MB111" s="363">
        <v>60</v>
      </c>
      <c r="MC111" s="363"/>
      <c r="MD111" s="354">
        <v>75</v>
      </c>
      <c r="ME111" s="354"/>
      <c r="MF111" s="354"/>
      <c r="MG111" s="354"/>
      <c r="MH111" s="354"/>
      <c r="MI111" s="354">
        <v>20</v>
      </c>
      <c r="MJ111" s="354"/>
      <c r="MK111" s="354">
        <v>30</v>
      </c>
      <c r="ML111" s="354">
        <v>120</v>
      </c>
      <c r="MM111" s="354"/>
      <c r="MN111" s="354"/>
      <c r="MO111" s="354"/>
      <c r="MP111" s="354"/>
      <c r="MQ111" s="354"/>
      <c r="MR111" s="354">
        <v>120</v>
      </c>
      <c r="MS111" s="51"/>
      <c r="MT111" s="364">
        <f t="shared" si="53"/>
        <v>9345</v>
      </c>
      <c r="MU111" s="365">
        <f t="shared" si="54"/>
        <v>2535</v>
      </c>
      <c r="MV111" s="366">
        <f t="shared" si="55"/>
        <v>11880</v>
      </c>
      <c r="MW111" s="365">
        <v>14313</v>
      </c>
      <c r="MX111" s="365">
        <v>14743</v>
      </c>
      <c r="MY111" s="54"/>
      <c r="MZ111" s="708">
        <v>9.99</v>
      </c>
      <c r="NA111" s="708">
        <v>1.24</v>
      </c>
      <c r="NB111" s="709">
        <f t="shared" si="56"/>
        <v>14731.2</v>
      </c>
      <c r="NC111" s="710">
        <v>6.23</v>
      </c>
      <c r="ND111" s="710">
        <v>5.95</v>
      </c>
      <c r="NE111" s="738">
        <f t="shared" si="85"/>
        <v>0.283822821376986</v>
      </c>
      <c r="NF111" s="739"/>
      <c r="NG111" s="739">
        <v>5000</v>
      </c>
      <c r="NH111" s="739">
        <v>5.49</v>
      </c>
      <c r="NI111" s="740">
        <f t="shared" si="57"/>
        <v>38811.85</v>
      </c>
      <c r="NJ111" s="738">
        <f t="shared" si="88"/>
        <v>0.339191141068849</v>
      </c>
      <c r="NK111" s="741"/>
      <c r="NL111" s="742">
        <v>44562</v>
      </c>
      <c r="NM111" s="739">
        <f ca="1" t="shared" si="58"/>
        <v>17.1666666666667</v>
      </c>
      <c r="NN111" s="739">
        <f ca="1" t="shared" si="59"/>
        <v>515</v>
      </c>
      <c r="NO111" s="739">
        <v>6950</v>
      </c>
      <c r="NP111" s="739">
        <f t="shared" si="60"/>
        <v>11880</v>
      </c>
      <c r="NQ111" s="761">
        <f t="shared" si="61"/>
        <v>1.76352705410822</v>
      </c>
      <c r="NR111" s="739">
        <f ca="1" t="shared" si="62"/>
        <v>1.24987839757185</v>
      </c>
      <c r="NS111" s="739">
        <f t="shared" si="63"/>
        <v>6523</v>
      </c>
      <c r="NT111" s="739"/>
      <c r="NU111" s="739">
        <f ca="1" t="shared" si="64"/>
        <v>692.038834951456</v>
      </c>
      <c r="NV111" s="769">
        <f ca="1" t="shared" si="65"/>
        <v>23.0679611650485</v>
      </c>
      <c r="NW111" s="769">
        <f ca="1" t="shared" si="66"/>
        <v>282.773148148148</v>
      </c>
      <c r="NX111" s="739"/>
      <c r="NY111" s="739"/>
      <c r="NZ111" s="739"/>
      <c r="OA111" s="739"/>
      <c r="OB111" s="739"/>
      <c r="OC111" s="739"/>
      <c r="OD111" s="739"/>
      <c r="OE111" s="743">
        <f t="shared" si="67"/>
        <v>2445</v>
      </c>
      <c r="OF111" s="743">
        <f t="shared" si="68"/>
        <v>240</v>
      </c>
      <c r="OG111" s="743">
        <f t="shared" si="69"/>
        <v>1555</v>
      </c>
      <c r="OH111" s="743">
        <f t="shared" si="70"/>
        <v>420</v>
      </c>
      <c r="OI111" s="743">
        <f t="shared" si="71"/>
        <v>1260</v>
      </c>
      <c r="OJ111" s="739">
        <f t="shared" si="72"/>
        <v>2460</v>
      </c>
      <c r="OK111" s="739">
        <f t="shared" si="73"/>
        <v>300</v>
      </c>
      <c r="OL111" s="739">
        <f t="shared" si="74"/>
        <v>480</v>
      </c>
      <c r="OM111" s="739">
        <f t="shared" si="75"/>
        <v>375</v>
      </c>
      <c r="ON111" s="739">
        <f t="shared" si="76"/>
        <v>150</v>
      </c>
      <c r="OO111" s="739">
        <f t="shared" si="77"/>
        <v>965</v>
      </c>
      <c r="OP111" s="739"/>
      <c r="OQ111" s="739">
        <f t="shared" si="78"/>
        <v>960</v>
      </c>
      <c r="OR111" s="739">
        <f t="shared" si="79"/>
        <v>11610</v>
      </c>
      <c r="OS111" s="739">
        <f t="shared" si="80"/>
        <v>0</v>
      </c>
      <c r="OT111" s="739">
        <f t="shared" si="81"/>
        <v>-270</v>
      </c>
      <c r="OU111" s="739"/>
      <c r="OV111" s="739"/>
      <c r="OW111" s="739"/>
      <c r="OX111" s="739"/>
      <c r="OY111" s="739"/>
      <c r="OZ111" s="739"/>
      <c r="PA111" s="739"/>
      <c r="PB111" s="739"/>
      <c r="PC111" s="739"/>
      <c r="PD111" s="739"/>
      <c r="PE111" s="739"/>
      <c r="PF111" s="739"/>
      <c r="PG111" s="739"/>
      <c r="PI111" s="28">
        <v>1710</v>
      </c>
      <c r="PJ111" s="28">
        <v>120</v>
      </c>
      <c r="PK111" s="28">
        <v>600</v>
      </c>
      <c r="PL111" s="28">
        <v>2130</v>
      </c>
      <c r="PM111" s="28">
        <v>1185</v>
      </c>
      <c r="PN111" s="28">
        <v>764</v>
      </c>
      <c r="PO111" s="28">
        <v>1800</v>
      </c>
      <c r="PP111" s="28">
        <v>1899</v>
      </c>
      <c r="PQ111" s="28">
        <v>570</v>
      </c>
      <c r="PR111" s="28">
        <v>660</v>
      </c>
      <c r="PS111" s="28">
        <v>1625</v>
      </c>
      <c r="PT111" s="28">
        <v>1290</v>
      </c>
      <c r="PU111" s="28">
        <v>10</v>
      </c>
      <c r="PV111" s="28">
        <v>14363</v>
      </c>
      <c r="PW111" s="28">
        <v>50</v>
      </c>
    </row>
    <row r="112" s="28" customFormat="1" customHeight="1" spans="1:439">
      <c r="A112" s="95" t="s">
        <v>1610</v>
      </c>
      <c r="B112" s="343">
        <v>2019</v>
      </c>
      <c r="C112" s="95" t="s">
        <v>1612</v>
      </c>
      <c r="D112" s="95" t="s">
        <v>2419</v>
      </c>
      <c r="E112" s="789" t="s">
        <v>1657</v>
      </c>
      <c r="F112" s="800" t="s">
        <v>347</v>
      </c>
      <c r="G112" s="792" t="s">
        <v>348</v>
      </c>
      <c r="H112" s="801" t="s">
        <v>349</v>
      </c>
      <c r="I112" s="99">
        <f t="shared" si="87"/>
        <v>-4111</v>
      </c>
      <c r="J112" s="100">
        <v>8033</v>
      </c>
      <c r="K112" s="454">
        <v>60</v>
      </c>
      <c r="L112" s="150">
        <f t="shared" si="48"/>
        <v>3922</v>
      </c>
      <c r="M112" s="151">
        <f t="shared" si="49"/>
        <v>3922</v>
      </c>
      <c r="N112" s="455"/>
      <c r="O112" s="35">
        <v>5778</v>
      </c>
      <c r="P112" s="157"/>
      <c r="Q112" s="33">
        <f t="shared" si="50"/>
        <v>0</v>
      </c>
      <c r="R112" s="34">
        <f t="shared" si="51"/>
        <v>15000</v>
      </c>
      <c r="S112" s="813"/>
      <c r="T112" s="490"/>
      <c r="U112" s="490"/>
      <c r="V112" s="490"/>
      <c r="W112" s="490"/>
      <c r="X112" s="489"/>
      <c r="Y112" s="505"/>
      <c r="Z112" s="505"/>
      <c r="AA112" s="505">
        <v>5000</v>
      </c>
      <c r="AB112" s="505"/>
      <c r="AC112" s="99"/>
      <c r="AD112" s="505"/>
      <c r="AE112" s="505"/>
      <c r="AF112" s="490"/>
      <c r="AG112" s="490"/>
      <c r="AH112" s="490">
        <v>5000</v>
      </c>
      <c r="AI112" s="490"/>
      <c r="AJ112" s="490"/>
      <c r="AK112" s="490"/>
      <c r="AL112" s="490"/>
      <c r="AM112" s="490"/>
      <c r="AN112" s="490">
        <v>5000</v>
      </c>
      <c r="AO112" s="490"/>
      <c r="AP112" s="490"/>
      <c r="AQ112" s="490"/>
      <c r="AR112" s="490"/>
      <c r="AS112" s="490"/>
      <c r="AT112" s="490"/>
      <c r="AU112" s="490"/>
      <c r="AV112" s="490"/>
      <c r="AW112" s="490"/>
      <c r="AX112" s="490"/>
      <c r="AY112" s="100"/>
      <c r="AZ112" s="48">
        <v>1</v>
      </c>
      <c r="BA112" s="48"/>
      <c r="BB112" s="48"/>
      <c r="BC112" s="48"/>
      <c r="BD112" s="47">
        <v>1</v>
      </c>
      <c r="BE112" s="47">
        <v>1</v>
      </c>
      <c r="BF112" s="47"/>
      <c r="BG112" s="47"/>
      <c r="BH112" s="47"/>
      <c r="BI112" s="47"/>
      <c r="BJ112" s="47"/>
      <c r="BK112" s="47"/>
      <c r="BL112" s="47">
        <v>25</v>
      </c>
      <c r="BM112" s="47"/>
      <c r="BN112" s="47"/>
      <c r="BO112" s="47"/>
      <c r="BP112" s="47"/>
      <c r="BQ112" s="47"/>
      <c r="BR112" s="47"/>
      <c r="BS112" s="354"/>
      <c r="BT112" s="354"/>
      <c r="BU112" s="354"/>
      <c r="BV112" s="354"/>
      <c r="BW112" s="354"/>
      <c r="BX112" s="354"/>
      <c r="BY112" s="354"/>
      <c r="BZ112" s="354"/>
      <c r="CA112" s="354"/>
      <c r="CB112" s="354"/>
      <c r="CC112" s="354"/>
      <c r="CD112" s="354"/>
      <c r="CE112" s="354"/>
      <c r="CF112" s="354"/>
      <c r="CG112" s="354"/>
      <c r="CH112" s="354"/>
      <c r="CI112" s="354"/>
      <c r="CJ112" s="354"/>
      <c r="CK112" s="354"/>
      <c r="CL112" s="354"/>
      <c r="CM112" s="354"/>
      <c r="CN112" s="354"/>
      <c r="CO112" s="354"/>
      <c r="CP112" s="358"/>
      <c r="CQ112" s="48"/>
      <c r="CR112" s="354">
        <v>1</v>
      </c>
      <c r="CS112" s="354"/>
      <c r="CT112" s="355">
        <v>-47</v>
      </c>
      <c r="CU112" s="354"/>
      <c r="CV112" s="354"/>
      <c r="CW112" s="354"/>
      <c r="CX112" s="354">
        <v>5</v>
      </c>
      <c r="CY112" s="354"/>
      <c r="CZ112" s="354"/>
      <c r="DA112" s="356">
        <v>-5</v>
      </c>
      <c r="DB112" s="354">
        <v>10</v>
      </c>
      <c r="DC112" s="354"/>
      <c r="DD112" s="354"/>
      <c r="DE112" s="354"/>
      <c r="DF112" s="354">
        <v>5</v>
      </c>
      <c r="DG112" s="354"/>
      <c r="DH112" s="354"/>
      <c r="DI112" s="354">
        <v>1</v>
      </c>
      <c r="DJ112" s="356">
        <v>-4</v>
      </c>
      <c r="DK112" s="354">
        <v>1</v>
      </c>
      <c r="DL112" s="354"/>
      <c r="DM112" s="354"/>
      <c r="DN112" s="354"/>
      <c r="DO112" s="354"/>
      <c r="DP112" s="354"/>
      <c r="DQ112" s="354">
        <v>5</v>
      </c>
      <c r="DR112" s="354"/>
      <c r="DS112" s="354"/>
      <c r="DT112" s="354"/>
      <c r="DU112" s="354">
        <v>25</v>
      </c>
      <c r="DV112" s="354"/>
      <c r="DW112" s="354"/>
      <c r="DX112" s="354"/>
      <c r="DY112" s="354"/>
      <c r="DZ112" s="357"/>
      <c r="EA112" s="356"/>
      <c r="EB112" s="356"/>
      <c r="EC112" s="356"/>
      <c r="ED112" s="356"/>
      <c r="EE112" s="358"/>
      <c r="EF112" s="48">
        <v>120</v>
      </c>
      <c r="EG112" s="46">
        <v>495</v>
      </c>
      <c r="EH112" s="46">
        <v>960</v>
      </c>
      <c r="EI112" s="47">
        <v>360</v>
      </c>
      <c r="EJ112" s="47"/>
      <c r="EK112" s="47">
        <v>90</v>
      </c>
      <c r="EL112" s="47"/>
      <c r="EM112" s="47"/>
      <c r="EN112" s="47"/>
      <c r="EO112" s="47">
        <v>240</v>
      </c>
      <c r="EP112" s="47">
        <v>120</v>
      </c>
      <c r="EQ112" s="47"/>
      <c r="ER112" s="47"/>
      <c r="ES112" s="47">
        <v>300</v>
      </c>
      <c r="ET112" s="48"/>
      <c r="EU112" s="47"/>
      <c r="EV112" s="47">
        <v>1440</v>
      </c>
      <c r="EW112" s="47">
        <v>180</v>
      </c>
      <c r="EX112" s="47"/>
      <c r="EY112" s="47"/>
      <c r="EZ112" s="47"/>
      <c r="FA112" s="47">
        <v>600</v>
      </c>
      <c r="FB112" s="47">
        <v>45</v>
      </c>
      <c r="FC112" s="47"/>
      <c r="FD112" s="47"/>
      <c r="FE112" s="47">
        <v>60</v>
      </c>
      <c r="FF112" s="47">
        <v>240</v>
      </c>
      <c r="FG112" s="47"/>
      <c r="FH112" s="47">
        <v>360</v>
      </c>
      <c r="FI112" s="47"/>
      <c r="FJ112" s="47"/>
      <c r="FK112" s="47"/>
      <c r="FL112" s="47"/>
      <c r="FM112" s="47">
        <v>180</v>
      </c>
      <c r="FN112" s="47"/>
      <c r="FO112" s="47"/>
      <c r="FP112" s="47"/>
      <c r="FQ112" s="354"/>
      <c r="FR112" s="354"/>
      <c r="FS112" s="354"/>
      <c r="FT112" s="354">
        <v>600</v>
      </c>
      <c r="FU112" s="354">
        <v>180</v>
      </c>
      <c r="FV112" s="354"/>
      <c r="FW112" s="354">
        <v>1230</v>
      </c>
      <c r="FX112" s="354"/>
      <c r="FY112" s="354">
        <v>1200</v>
      </c>
      <c r="FZ112" s="354">
        <v>1200</v>
      </c>
      <c r="GA112" s="354">
        <v>180</v>
      </c>
      <c r="GB112" s="354"/>
      <c r="GC112" s="354"/>
      <c r="GD112" s="354"/>
      <c r="GE112" s="354"/>
      <c r="GF112" s="354"/>
      <c r="GG112" s="354"/>
      <c r="GH112" s="354"/>
      <c r="GI112" s="354"/>
      <c r="GJ112" s="354"/>
      <c r="GK112" s="354">
        <v>540</v>
      </c>
      <c r="GL112" s="354">
        <v>480</v>
      </c>
      <c r="GM112" s="354"/>
      <c r="GN112" s="354">
        <v>660</v>
      </c>
      <c r="GO112" s="354"/>
      <c r="GP112" s="354"/>
      <c r="GQ112" s="354"/>
      <c r="GR112" s="354"/>
      <c r="GS112" s="354"/>
      <c r="GT112" s="354">
        <v>540</v>
      </c>
      <c r="GU112" s="354"/>
      <c r="GV112" s="354"/>
      <c r="GW112" s="354"/>
      <c r="GX112" s="354"/>
      <c r="GY112" s="354"/>
      <c r="GZ112" s="354">
        <v>75</v>
      </c>
      <c r="HA112" s="354"/>
      <c r="HB112" s="354"/>
      <c r="HC112" s="354"/>
      <c r="HD112" s="354"/>
      <c r="HE112" s="354">
        <v>45</v>
      </c>
      <c r="HF112" s="354"/>
      <c r="HG112" s="354"/>
      <c r="HH112" s="354"/>
      <c r="HI112" s="354"/>
      <c r="HJ112" s="354"/>
      <c r="HK112" s="354">
        <v>30</v>
      </c>
      <c r="HL112" s="354"/>
      <c r="HM112" s="354"/>
      <c r="HN112" s="354"/>
      <c r="HO112" s="354"/>
      <c r="HP112" s="354">
        <v>1020</v>
      </c>
      <c r="HQ112" s="354"/>
      <c r="HR112" s="354"/>
      <c r="HS112" s="354">
        <v>75</v>
      </c>
      <c r="HT112" s="354"/>
      <c r="HU112" s="354">
        <v>60</v>
      </c>
      <c r="HV112" s="354">
        <v>240</v>
      </c>
      <c r="HW112" s="354"/>
      <c r="HX112" s="354">
        <v>480</v>
      </c>
      <c r="HY112" s="354"/>
      <c r="HZ112" s="354"/>
      <c r="IA112" s="354">
        <v>15</v>
      </c>
      <c r="IB112" s="354"/>
      <c r="IC112" s="354"/>
      <c r="ID112" s="354"/>
      <c r="IE112" s="354">
        <v>300</v>
      </c>
      <c r="IF112" s="354">
        <v>120</v>
      </c>
      <c r="IG112" s="354"/>
      <c r="IH112" s="354"/>
      <c r="II112" s="354">
        <v>15</v>
      </c>
      <c r="IJ112" s="354"/>
      <c r="IK112" s="354"/>
      <c r="IL112" s="354">
        <v>240</v>
      </c>
      <c r="IM112" s="354"/>
      <c r="IN112" s="354"/>
      <c r="IO112" s="354"/>
      <c r="IP112" s="354"/>
      <c r="IQ112" s="354"/>
      <c r="IR112" s="50"/>
      <c r="IS112" s="47"/>
      <c r="IT112" s="47">
        <v>300</v>
      </c>
      <c r="IU112" s="47"/>
      <c r="IV112" s="47"/>
      <c r="IW112" s="47"/>
      <c r="IX112" s="47"/>
      <c r="IY112" s="47"/>
      <c r="IZ112" s="47"/>
      <c r="JA112" s="47"/>
      <c r="JB112" s="47"/>
      <c r="JC112" s="47"/>
      <c r="JD112" s="47"/>
      <c r="JE112" s="47"/>
      <c r="JF112" s="47"/>
      <c r="JG112" s="47"/>
      <c r="JH112" s="47"/>
      <c r="JI112" s="47"/>
      <c r="JJ112" s="47"/>
      <c r="JK112" s="47"/>
      <c r="JL112" s="354"/>
      <c r="JM112" s="354"/>
      <c r="JN112" s="354"/>
      <c r="JO112" s="354"/>
      <c r="JP112" s="354"/>
      <c r="JQ112" s="354"/>
      <c r="JR112" s="354">
        <v>60</v>
      </c>
      <c r="JS112" s="354"/>
      <c r="JT112" s="354"/>
      <c r="JU112" s="354">
        <v>60</v>
      </c>
      <c r="JV112" s="354">
        <v>60</v>
      </c>
      <c r="JW112" s="354"/>
      <c r="JX112" s="354"/>
      <c r="JY112" s="354"/>
      <c r="JZ112" s="354"/>
      <c r="KA112" s="354"/>
      <c r="KB112" s="354"/>
      <c r="KC112" s="354">
        <v>180</v>
      </c>
      <c r="KD112" s="354"/>
      <c r="KE112" s="354"/>
      <c r="KF112" s="354">
        <v>120</v>
      </c>
      <c r="KG112" s="354"/>
      <c r="KH112" s="354"/>
      <c r="KI112" s="354"/>
      <c r="KJ112" s="354"/>
      <c r="KK112" s="354"/>
      <c r="KL112" s="354"/>
      <c r="KM112" s="354"/>
      <c r="KN112" s="354"/>
      <c r="KO112" s="354">
        <v>60</v>
      </c>
      <c r="KP112" s="354"/>
      <c r="KQ112" s="354"/>
      <c r="KR112" s="354"/>
      <c r="KS112" s="354"/>
      <c r="KT112" s="354"/>
      <c r="KU112" s="354"/>
      <c r="KV112" s="51"/>
      <c r="KW112" s="47"/>
      <c r="KX112" s="47"/>
      <c r="KY112" s="47"/>
      <c r="KZ112" s="47"/>
      <c r="LA112" s="47"/>
      <c r="LB112" s="47">
        <v>30</v>
      </c>
      <c r="LC112" s="47"/>
      <c r="LD112" s="361"/>
      <c r="LE112" s="361">
        <v>120</v>
      </c>
      <c r="LF112" s="361"/>
      <c r="LG112" s="361"/>
      <c r="LH112" s="361"/>
      <c r="LI112" s="361"/>
      <c r="LJ112" s="361"/>
      <c r="LK112" s="361"/>
      <c r="LL112" s="361"/>
      <c r="LM112" s="361"/>
      <c r="LN112" s="361"/>
      <c r="LO112" s="354"/>
      <c r="LP112" s="354"/>
      <c r="LQ112" s="354">
        <v>4</v>
      </c>
      <c r="LR112" s="354"/>
      <c r="LS112" s="354"/>
      <c r="LT112" s="354"/>
      <c r="LU112" s="354"/>
      <c r="LV112" s="354"/>
      <c r="LW112" s="51"/>
      <c r="LX112" s="354">
        <v>100</v>
      </c>
      <c r="LY112" s="354"/>
      <c r="LZ112" s="354"/>
      <c r="MA112" s="354"/>
      <c r="MB112" s="363">
        <v>60</v>
      </c>
      <c r="MC112" s="363"/>
      <c r="MD112" s="354">
        <v>75</v>
      </c>
      <c r="ME112" s="354"/>
      <c r="MF112" s="354"/>
      <c r="MG112" s="354"/>
      <c r="MH112" s="354"/>
      <c r="MI112" s="354">
        <v>17</v>
      </c>
      <c r="MJ112" s="354"/>
      <c r="MK112" s="354">
        <v>30</v>
      </c>
      <c r="ML112" s="354">
        <v>120</v>
      </c>
      <c r="MM112" s="354"/>
      <c r="MN112" s="354"/>
      <c r="MO112" s="354"/>
      <c r="MP112" s="354"/>
      <c r="MQ112" s="354"/>
      <c r="MR112" s="354">
        <v>120</v>
      </c>
      <c r="MS112" s="51"/>
      <c r="MT112" s="364">
        <f t="shared" si="53"/>
        <v>15315</v>
      </c>
      <c r="MU112" s="365">
        <f t="shared" si="54"/>
        <v>1516</v>
      </c>
      <c r="MV112" s="366">
        <f t="shared" si="55"/>
        <v>16831</v>
      </c>
      <c r="MW112" s="365">
        <v>18033</v>
      </c>
      <c r="MX112" s="365">
        <v>14944</v>
      </c>
      <c r="MY112" s="54"/>
      <c r="MZ112" s="708">
        <v>4.99</v>
      </c>
      <c r="NA112" s="708">
        <v>1.24</v>
      </c>
      <c r="NB112" s="709">
        <f t="shared" si="56"/>
        <v>20870.44</v>
      </c>
      <c r="NC112" s="710">
        <v>6.23</v>
      </c>
      <c r="ND112" s="710">
        <v>5.95</v>
      </c>
      <c r="NE112" s="738">
        <f t="shared" si="85"/>
        <v>0.283822821376986</v>
      </c>
      <c r="NF112" s="739"/>
      <c r="NG112" s="739">
        <v>5000</v>
      </c>
      <c r="NH112" s="739">
        <v>5.49</v>
      </c>
      <c r="NI112" s="740">
        <f t="shared" si="57"/>
        <v>23335.9</v>
      </c>
      <c r="NJ112" s="738">
        <f t="shared" si="88"/>
        <v>0.339191141068849</v>
      </c>
      <c r="NK112" s="741"/>
      <c r="NL112" s="742">
        <v>44562</v>
      </c>
      <c r="NM112" s="739">
        <f ca="1" t="shared" si="58"/>
        <v>17.1666666666667</v>
      </c>
      <c r="NN112" s="739">
        <f ca="1" t="shared" si="59"/>
        <v>515</v>
      </c>
      <c r="NO112" s="739">
        <v>9323</v>
      </c>
      <c r="NP112" s="739">
        <f t="shared" si="60"/>
        <v>16831</v>
      </c>
      <c r="NQ112" s="761">
        <f t="shared" si="61"/>
        <v>2.54148735371838</v>
      </c>
      <c r="NR112" s="739">
        <f ca="1" t="shared" si="62"/>
        <v>1.80124831865477</v>
      </c>
      <c r="NS112" s="739">
        <f t="shared" si="63"/>
        <v>3922</v>
      </c>
      <c r="NT112" s="739"/>
      <c r="NU112" s="739">
        <f ca="1" t="shared" si="64"/>
        <v>980.446601941748</v>
      </c>
      <c r="NV112" s="769">
        <f ca="1" t="shared" si="65"/>
        <v>32.6815533980583</v>
      </c>
      <c r="NW112" s="769">
        <f ca="1" t="shared" si="66"/>
        <v>120.006535559384</v>
      </c>
      <c r="NX112" s="739"/>
      <c r="NY112" s="739"/>
      <c r="NZ112" s="739"/>
      <c r="OA112" s="739"/>
      <c r="OB112" s="739"/>
      <c r="OC112" s="739"/>
      <c r="OD112" s="739"/>
      <c r="OE112" s="743">
        <f t="shared" si="67"/>
        <v>2445</v>
      </c>
      <c r="OF112" s="743">
        <f t="shared" si="68"/>
        <v>1680</v>
      </c>
      <c r="OG112" s="743">
        <f t="shared" si="69"/>
        <v>1675</v>
      </c>
      <c r="OH112" s="743">
        <f t="shared" si="70"/>
        <v>1140</v>
      </c>
      <c r="OI112" s="743">
        <f t="shared" si="71"/>
        <v>1410</v>
      </c>
      <c r="OJ112" s="739">
        <f t="shared" si="72"/>
        <v>3120</v>
      </c>
      <c r="OK112" s="739">
        <f t="shared" si="73"/>
        <v>1320</v>
      </c>
      <c r="OL112" s="739">
        <f t="shared" si="74"/>
        <v>540</v>
      </c>
      <c r="OM112" s="739">
        <f t="shared" si="75"/>
        <v>435</v>
      </c>
      <c r="ON112" s="739">
        <f t="shared" si="76"/>
        <v>154</v>
      </c>
      <c r="OO112" s="739">
        <f t="shared" si="77"/>
        <v>1382</v>
      </c>
      <c r="OP112" s="739"/>
      <c r="OQ112" s="739">
        <f t="shared" si="78"/>
        <v>1260</v>
      </c>
      <c r="OR112" s="739">
        <f t="shared" si="79"/>
        <v>16561</v>
      </c>
      <c r="OS112" s="739">
        <f t="shared" si="80"/>
        <v>0</v>
      </c>
      <c r="OT112" s="739">
        <f t="shared" si="81"/>
        <v>-270</v>
      </c>
      <c r="OU112" s="739"/>
      <c r="OV112" s="739"/>
      <c r="OW112" s="739"/>
      <c r="OX112" s="739"/>
      <c r="OY112" s="739"/>
      <c r="OZ112" s="739"/>
      <c r="PA112" s="739"/>
      <c r="PB112" s="739"/>
      <c r="PC112" s="739"/>
      <c r="PD112" s="739"/>
      <c r="PE112" s="739"/>
      <c r="PF112" s="739"/>
      <c r="PG112" s="739"/>
      <c r="PI112" s="28">
        <v>1890</v>
      </c>
      <c r="PJ112" s="28">
        <v>540</v>
      </c>
      <c r="PK112" s="28">
        <v>660</v>
      </c>
      <c r="PL112" s="28">
        <v>2490</v>
      </c>
      <c r="PM112" s="28">
        <v>2205</v>
      </c>
      <c r="PN112" s="28">
        <v>834</v>
      </c>
      <c r="PO112" s="28">
        <v>660</v>
      </c>
      <c r="PP112" s="28">
        <v>2439</v>
      </c>
      <c r="PQ112" s="28">
        <v>930</v>
      </c>
      <c r="PR112" s="28">
        <v>2520</v>
      </c>
      <c r="PS112" s="28">
        <v>1860</v>
      </c>
      <c r="PT112" s="28">
        <v>510</v>
      </c>
      <c r="PU112" s="28">
        <v>0</v>
      </c>
      <c r="PV112" s="28">
        <v>17538</v>
      </c>
      <c r="PW112" s="28">
        <v>-495</v>
      </c>
    </row>
    <row r="113" s="28" customFormat="1" customHeight="1" spans="1:439">
      <c r="A113" s="95" t="s">
        <v>1610</v>
      </c>
      <c r="B113" s="343">
        <v>2019</v>
      </c>
      <c r="C113" s="95" t="s">
        <v>1612</v>
      </c>
      <c r="D113" s="95" t="s">
        <v>2419</v>
      </c>
      <c r="E113" s="789" t="s">
        <v>1657</v>
      </c>
      <c r="F113" s="799" t="s">
        <v>350</v>
      </c>
      <c r="G113" s="797" t="s">
        <v>351</v>
      </c>
      <c r="H113" s="338" t="s">
        <v>352</v>
      </c>
      <c r="I113" s="99">
        <f t="shared" si="87"/>
        <v>-2889</v>
      </c>
      <c r="J113" s="100">
        <v>5728</v>
      </c>
      <c r="K113" s="454">
        <v>12</v>
      </c>
      <c r="L113" s="150">
        <f t="shared" si="48"/>
        <v>2839</v>
      </c>
      <c r="M113" s="151">
        <f t="shared" si="49"/>
        <v>2839</v>
      </c>
      <c r="N113" s="810"/>
      <c r="O113" s="35">
        <v>4385</v>
      </c>
      <c r="P113" s="157"/>
      <c r="Q113" s="33">
        <f t="shared" si="50"/>
        <v>0</v>
      </c>
      <c r="R113" s="34">
        <f t="shared" si="51"/>
        <v>15000</v>
      </c>
      <c r="S113" s="813"/>
      <c r="T113" s="490"/>
      <c r="U113" s="490"/>
      <c r="V113" s="490"/>
      <c r="W113" s="490"/>
      <c r="X113" s="489"/>
      <c r="Y113" s="505"/>
      <c r="Z113" s="505"/>
      <c r="AA113" s="505">
        <v>5000</v>
      </c>
      <c r="AB113" s="505"/>
      <c r="AC113" s="99"/>
      <c r="AD113" s="505"/>
      <c r="AE113" s="505"/>
      <c r="AF113" s="505">
        <v>5000</v>
      </c>
      <c r="AG113" s="490"/>
      <c r="AH113" s="490"/>
      <c r="AI113" s="490"/>
      <c r="AJ113" s="490"/>
      <c r="AK113" s="490"/>
      <c r="AL113" s="490"/>
      <c r="AM113" s="490"/>
      <c r="AN113" s="490">
        <v>5000</v>
      </c>
      <c r="AO113" s="490"/>
      <c r="AP113" s="490"/>
      <c r="AQ113" s="490"/>
      <c r="AR113" s="490"/>
      <c r="AS113" s="490"/>
      <c r="AT113" s="490"/>
      <c r="AU113" s="490"/>
      <c r="AV113" s="490"/>
      <c r="AW113" s="490"/>
      <c r="AX113" s="490"/>
      <c r="AY113" s="100"/>
      <c r="AZ113" s="48">
        <v>1</v>
      </c>
      <c r="BA113" s="48"/>
      <c r="BB113" s="48">
        <v>1</v>
      </c>
      <c r="BC113" s="48"/>
      <c r="BD113" s="47"/>
      <c r="BE113" s="47">
        <v>1</v>
      </c>
      <c r="BF113" s="47">
        <v>1</v>
      </c>
      <c r="BG113" s="47"/>
      <c r="BH113" s="47"/>
      <c r="BI113" s="47"/>
      <c r="BJ113" s="47"/>
      <c r="BK113" s="47"/>
      <c r="BL113" s="47">
        <v>25</v>
      </c>
      <c r="BM113" s="47"/>
      <c r="BN113" s="47"/>
      <c r="BO113" s="47"/>
      <c r="BP113" s="47"/>
      <c r="BQ113" s="47"/>
      <c r="BR113" s="47"/>
      <c r="BS113" s="354"/>
      <c r="BT113" s="354"/>
      <c r="BU113" s="354"/>
      <c r="BV113" s="354"/>
      <c r="BW113" s="354"/>
      <c r="BX113" s="354"/>
      <c r="BY113" s="354"/>
      <c r="BZ113" s="354"/>
      <c r="CA113" s="354"/>
      <c r="CB113" s="354"/>
      <c r="CC113" s="354"/>
      <c r="CD113" s="354"/>
      <c r="CE113" s="354"/>
      <c r="CF113" s="354"/>
      <c r="CG113" s="354"/>
      <c r="CH113" s="354"/>
      <c r="CI113" s="354"/>
      <c r="CJ113" s="354"/>
      <c r="CK113" s="354"/>
      <c r="CL113" s="354"/>
      <c r="CM113" s="354"/>
      <c r="CN113" s="354"/>
      <c r="CO113" s="354"/>
      <c r="CP113" s="358"/>
      <c r="CQ113" s="48"/>
      <c r="CR113" s="354"/>
      <c r="CS113" s="354"/>
      <c r="CT113" s="355">
        <v>-59</v>
      </c>
      <c r="CU113" s="354"/>
      <c r="CV113" s="354">
        <v>1</v>
      </c>
      <c r="CW113" s="354"/>
      <c r="CX113" s="354">
        <v>5</v>
      </c>
      <c r="CY113" s="354"/>
      <c r="CZ113" s="354"/>
      <c r="DA113" s="356">
        <v>-6</v>
      </c>
      <c r="DB113" s="354"/>
      <c r="DC113" s="354"/>
      <c r="DD113" s="354"/>
      <c r="DE113" s="354"/>
      <c r="DF113" s="354">
        <v>5</v>
      </c>
      <c r="DG113" s="354">
        <v>1</v>
      </c>
      <c r="DH113" s="354"/>
      <c r="DI113" s="354">
        <v>1</v>
      </c>
      <c r="DJ113" s="356"/>
      <c r="DK113" s="354">
        <v>1</v>
      </c>
      <c r="DL113" s="354"/>
      <c r="DM113" s="354"/>
      <c r="DN113" s="354"/>
      <c r="DO113" s="354"/>
      <c r="DP113" s="354">
        <v>1</v>
      </c>
      <c r="DQ113" s="354">
        <v>5</v>
      </c>
      <c r="DR113" s="354">
        <v>1</v>
      </c>
      <c r="DS113" s="354"/>
      <c r="DT113" s="354"/>
      <c r="DU113" s="354">
        <v>25</v>
      </c>
      <c r="DV113" s="354"/>
      <c r="DW113" s="354"/>
      <c r="DX113" s="354">
        <v>1</v>
      </c>
      <c r="DY113" s="354"/>
      <c r="DZ113" s="357"/>
      <c r="EA113" s="356"/>
      <c r="EB113" s="356"/>
      <c r="EC113" s="356"/>
      <c r="ED113" s="356"/>
      <c r="EE113" s="358"/>
      <c r="EF113" s="48">
        <v>120</v>
      </c>
      <c r="EG113" s="46">
        <v>495</v>
      </c>
      <c r="EH113" s="46">
        <v>960</v>
      </c>
      <c r="EI113" s="47"/>
      <c r="EJ113" s="47"/>
      <c r="EK113" s="47">
        <v>30</v>
      </c>
      <c r="EL113" s="47"/>
      <c r="EM113" s="47"/>
      <c r="EN113" s="47"/>
      <c r="EO113" s="47">
        <v>240</v>
      </c>
      <c r="EP113" s="47">
        <v>60</v>
      </c>
      <c r="EQ113" s="47"/>
      <c r="ER113" s="47">
        <v>360</v>
      </c>
      <c r="ES113" s="47">
        <v>300</v>
      </c>
      <c r="ET113" s="48"/>
      <c r="EU113" s="47"/>
      <c r="EV113" s="47"/>
      <c r="EW113" s="47">
        <v>180</v>
      </c>
      <c r="EX113" s="47"/>
      <c r="EY113" s="47"/>
      <c r="EZ113" s="47"/>
      <c r="FA113" s="47"/>
      <c r="FB113" s="47">
        <v>45</v>
      </c>
      <c r="FC113" s="47"/>
      <c r="FD113" s="47"/>
      <c r="FE113" s="47">
        <v>60</v>
      </c>
      <c r="FF113" s="47">
        <v>60</v>
      </c>
      <c r="FG113" s="47"/>
      <c r="FH113" s="47">
        <v>720</v>
      </c>
      <c r="FI113" s="47">
        <v>360</v>
      </c>
      <c r="FJ113" s="47"/>
      <c r="FK113" s="47"/>
      <c r="FL113" s="47"/>
      <c r="FM113" s="47">
        <v>240</v>
      </c>
      <c r="FN113" s="47"/>
      <c r="FO113" s="47"/>
      <c r="FP113" s="47"/>
      <c r="FQ113" s="354"/>
      <c r="FR113" s="354"/>
      <c r="FS113" s="354"/>
      <c r="FT113" s="354"/>
      <c r="FU113" s="354">
        <v>180</v>
      </c>
      <c r="FV113" s="354"/>
      <c r="FW113" s="354">
        <v>1080</v>
      </c>
      <c r="FX113" s="354"/>
      <c r="FY113" s="354">
        <v>1320</v>
      </c>
      <c r="FZ113" s="354"/>
      <c r="GA113" s="354">
        <v>180</v>
      </c>
      <c r="GB113" s="354"/>
      <c r="GC113" s="354"/>
      <c r="GD113" s="354">
        <v>60</v>
      </c>
      <c r="GE113" s="354"/>
      <c r="GF113" s="354"/>
      <c r="GG113" s="354"/>
      <c r="GH113" s="354"/>
      <c r="GI113" s="354"/>
      <c r="GJ113" s="354">
        <v>60</v>
      </c>
      <c r="GK113" s="354">
        <v>540</v>
      </c>
      <c r="GL113" s="354">
        <v>600</v>
      </c>
      <c r="GM113" s="354"/>
      <c r="GN113" s="354"/>
      <c r="GO113" s="354"/>
      <c r="GP113" s="354"/>
      <c r="GQ113" s="354"/>
      <c r="GR113" s="354">
        <v>60</v>
      </c>
      <c r="GS113" s="354"/>
      <c r="GT113" s="354">
        <v>480</v>
      </c>
      <c r="GU113" s="354"/>
      <c r="GV113" s="354"/>
      <c r="GW113" s="354"/>
      <c r="GX113" s="354"/>
      <c r="GY113" s="354"/>
      <c r="GZ113" s="354">
        <v>15</v>
      </c>
      <c r="HA113" s="354"/>
      <c r="HB113" s="354"/>
      <c r="HC113" s="354"/>
      <c r="HD113" s="354"/>
      <c r="HE113" s="354">
        <v>45</v>
      </c>
      <c r="HF113" s="354"/>
      <c r="HG113" s="354"/>
      <c r="HH113" s="354"/>
      <c r="HI113" s="354">
        <v>60</v>
      </c>
      <c r="HJ113" s="354"/>
      <c r="HK113" s="354">
        <v>30</v>
      </c>
      <c r="HL113" s="354"/>
      <c r="HM113" s="354"/>
      <c r="HN113" s="354"/>
      <c r="HO113" s="354"/>
      <c r="HP113" s="354"/>
      <c r="HQ113" s="354"/>
      <c r="HR113" s="354">
        <v>60</v>
      </c>
      <c r="HS113" s="354">
        <v>75</v>
      </c>
      <c r="HT113" s="354"/>
      <c r="HU113" s="354"/>
      <c r="HV113" s="354">
        <v>60</v>
      </c>
      <c r="HW113" s="354"/>
      <c r="HX113" s="354">
        <v>600</v>
      </c>
      <c r="HY113" s="354"/>
      <c r="HZ113" s="354"/>
      <c r="IA113" s="354">
        <v>15</v>
      </c>
      <c r="IB113" s="354"/>
      <c r="IC113" s="354"/>
      <c r="ID113" s="354"/>
      <c r="IE113" s="354">
        <v>300</v>
      </c>
      <c r="IF113" s="354"/>
      <c r="IG113" s="354"/>
      <c r="IH113" s="354"/>
      <c r="II113" s="354">
        <v>15</v>
      </c>
      <c r="IJ113" s="354"/>
      <c r="IK113" s="354"/>
      <c r="IL113" s="354">
        <v>360</v>
      </c>
      <c r="IM113" s="354">
        <v>180</v>
      </c>
      <c r="IN113" s="354"/>
      <c r="IO113" s="354"/>
      <c r="IP113" s="354"/>
      <c r="IQ113" s="354"/>
      <c r="IR113" s="50"/>
      <c r="IS113" s="47"/>
      <c r="IT113" s="47">
        <v>900</v>
      </c>
      <c r="IU113" s="47"/>
      <c r="IV113" s="47"/>
      <c r="IW113" s="47">
        <v>800</v>
      </c>
      <c r="IX113" s="47"/>
      <c r="IY113" s="47"/>
      <c r="IZ113" s="47"/>
      <c r="JA113" s="47"/>
      <c r="JB113" s="47"/>
      <c r="JC113" s="47"/>
      <c r="JD113" s="47"/>
      <c r="JE113" s="47"/>
      <c r="JF113" s="47"/>
      <c r="JG113" s="47">
        <v>540</v>
      </c>
      <c r="JH113" s="47"/>
      <c r="JI113" s="47"/>
      <c r="JJ113" s="47">
        <v>720</v>
      </c>
      <c r="JK113" s="47"/>
      <c r="JL113" s="354"/>
      <c r="JM113" s="354"/>
      <c r="JN113" s="354"/>
      <c r="JO113" s="354"/>
      <c r="JP113" s="354"/>
      <c r="JQ113" s="354"/>
      <c r="JR113" s="354"/>
      <c r="JS113" s="354"/>
      <c r="JT113" s="354"/>
      <c r="JU113" s="354">
        <v>1560</v>
      </c>
      <c r="JV113" s="354">
        <v>60</v>
      </c>
      <c r="JW113" s="354"/>
      <c r="JX113" s="354"/>
      <c r="JY113" s="354"/>
      <c r="JZ113" s="354">
        <v>60</v>
      </c>
      <c r="KA113" s="354"/>
      <c r="KB113" s="354"/>
      <c r="KC113" s="354">
        <v>180</v>
      </c>
      <c r="KD113" s="354"/>
      <c r="KE113" s="354"/>
      <c r="KF113" s="354">
        <v>120</v>
      </c>
      <c r="KG113" s="354"/>
      <c r="KH113" s="354"/>
      <c r="KI113" s="354"/>
      <c r="KJ113" s="354"/>
      <c r="KK113" s="354"/>
      <c r="KL113" s="354">
        <v>120</v>
      </c>
      <c r="KM113" s="354"/>
      <c r="KN113" s="354"/>
      <c r="KO113" s="354"/>
      <c r="KP113" s="354"/>
      <c r="KQ113" s="354"/>
      <c r="KR113" s="354"/>
      <c r="KS113" s="354"/>
      <c r="KT113" s="354"/>
      <c r="KU113" s="354"/>
      <c r="KV113" s="51"/>
      <c r="KW113" s="47"/>
      <c r="KX113" s="47"/>
      <c r="KY113" s="47"/>
      <c r="KZ113" s="47"/>
      <c r="LA113" s="47"/>
      <c r="LB113" s="47">
        <v>30</v>
      </c>
      <c r="LC113" s="47"/>
      <c r="LD113" s="361">
        <v>10</v>
      </c>
      <c r="LE113" s="361">
        <v>120</v>
      </c>
      <c r="LF113" s="361"/>
      <c r="LG113" s="361"/>
      <c r="LH113" s="361"/>
      <c r="LI113" s="361"/>
      <c r="LJ113" s="361"/>
      <c r="LK113" s="361"/>
      <c r="LL113" s="361"/>
      <c r="LM113" s="361"/>
      <c r="LN113" s="361"/>
      <c r="LO113" s="354"/>
      <c r="LP113" s="354"/>
      <c r="LQ113" s="356"/>
      <c r="LR113" s="356"/>
      <c r="LS113" s="356"/>
      <c r="LT113" s="356"/>
      <c r="LU113" s="356"/>
      <c r="LV113" s="354"/>
      <c r="LW113" s="51"/>
      <c r="LX113" s="354">
        <v>100</v>
      </c>
      <c r="LY113" s="354"/>
      <c r="LZ113" s="354">
        <v>60</v>
      </c>
      <c r="MA113" s="354">
        <v>120</v>
      </c>
      <c r="MB113" s="363">
        <v>60</v>
      </c>
      <c r="MC113" s="363"/>
      <c r="MD113" s="354">
        <v>75</v>
      </c>
      <c r="ME113" s="354"/>
      <c r="MF113" s="354"/>
      <c r="MG113" s="354"/>
      <c r="MH113" s="354">
        <v>8</v>
      </c>
      <c r="MI113" s="354">
        <v>17</v>
      </c>
      <c r="MJ113" s="354"/>
      <c r="MK113" s="354">
        <v>30</v>
      </c>
      <c r="ML113" s="354">
        <v>120</v>
      </c>
      <c r="MM113" s="354"/>
      <c r="MN113" s="354"/>
      <c r="MO113" s="354"/>
      <c r="MP113" s="354"/>
      <c r="MQ113" s="354"/>
      <c r="MR113" s="354">
        <v>120</v>
      </c>
      <c r="MS113" s="51"/>
      <c r="MT113" s="364">
        <f t="shared" si="53"/>
        <v>10605</v>
      </c>
      <c r="MU113" s="365">
        <f t="shared" si="54"/>
        <v>5930</v>
      </c>
      <c r="MV113" s="366">
        <f t="shared" si="55"/>
        <v>16535</v>
      </c>
      <c r="MW113" s="365">
        <v>19166</v>
      </c>
      <c r="MX113" s="365">
        <v>18319</v>
      </c>
      <c r="MY113" s="54"/>
      <c r="MZ113" s="708">
        <v>4.99</v>
      </c>
      <c r="NA113" s="708">
        <v>1.24</v>
      </c>
      <c r="NB113" s="709">
        <f t="shared" si="56"/>
        <v>20503.4</v>
      </c>
      <c r="NC113" s="710">
        <v>6.23</v>
      </c>
      <c r="ND113" s="710">
        <v>5.95</v>
      </c>
      <c r="NE113" s="738">
        <f t="shared" si="85"/>
        <v>0.283822821376986</v>
      </c>
      <c r="NF113" s="739"/>
      <c r="NG113" s="739">
        <v>5000</v>
      </c>
      <c r="NH113" s="739">
        <v>5.49</v>
      </c>
      <c r="NI113" s="740">
        <f t="shared" si="57"/>
        <v>16892.05</v>
      </c>
      <c r="NJ113" s="738">
        <f t="shared" si="88"/>
        <v>0.339191141068849</v>
      </c>
      <c r="NK113" s="741"/>
      <c r="NL113" s="742">
        <v>44562</v>
      </c>
      <c r="NM113" s="739">
        <f ca="1" t="shared" si="58"/>
        <v>17.1666666666667</v>
      </c>
      <c r="NN113" s="739">
        <f ca="1" t="shared" si="59"/>
        <v>515</v>
      </c>
      <c r="NO113" s="739">
        <v>7930</v>
      </c>
      <c r="NP113" s="739">
        <f t="shared" si="60"/>
        <v>16535</v>
      </c>
      <c r="NQ113" s="761">
        <f t="shared" si="61"/>
        <v>3.07085151824682</v>
      </c>
      <c r="NR113" s="739">
        <f ca="1" t="shared" si="62"/>
        <v>2.17642874594192</v>
      </c>
      <c r="NS113" s="739">
        <f t="shared" si="63"/>
        <v>2839</v>
      </c>
      <c r="NT113" s="739"/>
      <c r="NU113" s="739">
        <f ca="1" t="shared" si="64"/>
        <v>963.203883495146</v>
      </c>
      <c r="NV113" s="769">
        <f ca="1" t="shared" si="65"/>
        <v>32.1067961165049</v>
      </c>
      <c r="NW113" s="769">
        <f ca="1" t="shared" si="66"/>
        <v>88.4236468097974</v>
      </c>
      <c r="NX113" s="739"/>
      <c r="NY113" s="739"/>
      <c r="NZ113" s="739"/>
      <c r="OA113" s="739"/>
      <c r="OB113" s="739"/>
      <c r="OC113" s="739"/>
      <c r="OD113" s="739"/>
      <c r="OE113" s="743">
        <f t="shared" si="67"/>
        <v>2565</v>
      </c>
      <c r="OF113" s="743">
        <f t="shared" si="68"/>
        <v>1400</v>
      </c>
      <c r="OG113" s="743">
        <f t="shared" si="69"/>
        <v>1265</v>
      </c>
      <c r="OH113" s="743">
        <f t="shared" si="70"/>
        <v>960</v>
      </c>
      <c r="OI113" s="743">
        <f t="shared" si="71"/>
        <v>1860</v>
      </c>
      <c r="OJ113" s="739">
        <f t="shared" si="72"/>
        <v>2100</v>
      </c>
      <c r="OK113" s="739">
        <f t="shared" si="73"/>
        <v>2880</v>
      </c>
      <c r="OL113" s="739">
        <f t="shared" si="74"/>
        <v>660</v>
      </c>
      <c r="OM113" s="739">
        <f t="shared" si="75"/>
        <v>615</v>
      </c>
      <c r="ON113" s="739">
        <f t="shared" si="76"/>
        <v>150</v>
      </c>
      <c r="OO113" s="739">
        <f t="shared" si="77"/>
        <v>362</v>
      </c>
      <c r="OP113" s="739"/>
      <c r="OQ113" s="739">
        <f t="shared" si="78"/>
        <v>1268</v>
      </c>
      <c r="OR113" s="739">
        <f t="shared" si="79"/>
        <v>16085</v>
      </c>
      <c r="OS113" s="739">
        <f t="shared" si="80"/>
        <v>0</v>
      </c>
      <c r="OT113" s="739">
        <f t="shared" si="81"/>
        <v>-450</v>
      </c>
      <c r="OU113" s="739"/>
      <c r="OV113" s="739"/>
      <c r="OW113" s="739"/>
      <c r="OX113" s="739"/>
      <c r="OY113" s="739"/>
      <c r="OZ113" s="739"/>
      <c r="PA113" s="739"/>
      <c r="PB113" s="739"/>
      <c r="PC113" s="739"/>
      <c r="PD113" s="739"/>
      <c r="PE113" s="739"/>
      <c r="PF113" s="739"/>
      <c r="PG113" s="739"/>
      <c r="PI113" s="28">
        <v>1620</v>
      </c>
      <c r="PJ113" s="28">
        <v>660</v>
      </c>
      <c r="PK113" s="28">
        <v>1140</v>
      </c>
      <c r="PL113" s="28">
        <v>2580</v>
      </c>
      <c r="PM113" s="28">
        <v>1605</v>
      </c>
      <c r="PN113" s="28">
        <v>894</v>
      </c>
      <c r="PO113" s="28">
        <v>1440</v>
      </c>
      <c r="PP113" s="28">
        <v>2898</v>
      </c>
      <c r="PQ113" s="28">
        <v>1410</v>
      </c>
      <c r="PR113" s="28">
        <v>300</v>
      </c>
      <c r="PS113" s="28">
        <v>3125</v>
      </c>
      <c r="PT113" s="28">
        <v>1530</v>
      </c>
      <c r="PU113" s="28">
        <v>14</v>
      </c>
      <c r="PV113" s="28">
        <v>19216</v>
      </c>
      <c r="PW113" s="28">
        <v>50</v>
      </c>
    </row>
    <row r="114" s="28" customFormat="1" customHeight="1" spans="1:439">
      <c r="A114" s="95" t="s">
        <v>1610</v>
      </c>
      <c r="B114" s="343">
        <v>2019</v>
      </c>
      <c r="C114" s="95" t="s">
        <v>1612</v>
      </c>
      <c r="D114" s="95" t="s">
        <v>2419</v>
      </c>
      <c r="E114" s="789" t="s">
        <v>1657</v>
      </c>
      <c r="F114" s="799" t="s">
        <v>353</v>
      </c>
      <c r="G114" s="797" t="s">
        <v>354</v>
      </c>
      <c r="H114" s="338" t="s">
        <v>355</v>
      </c>
      <c r="I114" s="99">
        <f t="shared" si="87"/>
        <v>-1514</v>
      </c>
      <c r="J114" s="100">
        <v>5104</v>
      </c>
      <c r="K114" s="454">
        <v>0</v>
      </c>
      <c r="L114" s="150">
        <f t="shared" si="48"/>
        <v>3590</v>
      </c>
      <c r="M114" s="151">
        <f t="shared" si="49"/>
        <v>3590</v>
      </c>
      <c r="N114" s="455"/>
      <c r="O114" s="35">
        <v>4109</v>
      </c>
      <c r="P114" s="157"/>
      <c r="Q114" s="33">
        <f t="shared" si="50"/>
        <v>0</v>
      </c>
      <c r="R114" s="34">
        <f t="shared" si="51"/>
        <v>20000</v>
      </c>
      <c r="S114" s="490"/>
      <c r="T114" s="490"/>
      <c r="U114" s="490"/>
      <c r="V114" s="490"/>
      <c r="W114" s="490"/>
      <c r="X114" s="489"/>
      <c r="Y114" s="505"/>
      <c r="Z114" s="505"/>
      <c r="AA114" s="505">
        <v>5000</v>
      </c>
      <c r="AB114" s="505"/>
      <c r="AC114" s="99"/>
      <c r="AD114" s="505"/>
      <c r="AE114" s="505"/>
      <c r="AF114" s="505">
        <v>5000</v>
      </c>
      <c r="AG114" s="490"/>
      <c r="AH114" s="490"/>
      <c r="AI114" s="490"/>
      <c r="AJ114" s="490"/>
      <c r="AK114" s="490"/>
      <c r="AL114" s="490"/>
      <c r="AM114" s="490"/>
      <c r="AN114" s="490">
        <v>5000</v>
      </c>
      <c r="AO114" s="490"/>
      <c r="AP114" s="490"/>
      <c r="AQ114" s="490">
        <v>5000</v>
      </c>
      <c r="AR114" s="490"/>
      <c r="AS114" s="490"/>
      <c r="AT114" s="490"/>
      <c r="AU114" s="490"/>
      <c r="AV114" s="490"/>
      <c r="AW114" s="490"/>
      <c r="AX114" s="490"/>
      <c r="AY114" s="100"/>
      <c r="AZ114" s="48">
        <v>1</v>
      </c>
      <c r="BA114" s="48"/>
      <c r="BB114" s="48">
        <v>1</v>
      </c>
      <c r="BC114" s="48"/>
      <c r="BD114" s="47"/>
      <c r="BE114" s="47"/>
      <c r="BF114" s="47">
        <v>1</v>
      </c>
      <c r="BG114" s="47"/>
      <c r="BH114" s="47"/>
      <c r="BI114" s="47"/>
      <c r="BJ114" s="47"/>
      <c r="BK114" s="47"/>
      <c r="BL114" s="47">
        <v>25</v>
      </c>
      <c r="BM114" s="47"/>
      <c r="BN114" s="47"/>
      <c r="BO114" s="47"/>
      <c r="BP114" s="47"/>
      <c r="BQ114" s="47"/>
      <c r="BR114" s="47"/>
      <c r="BS114" s="354"/>
      <c r="BT114" s="354"/>
      <c r="BU114" s="354"/>
      <c r="BV114" s="354"/>
      <c r="BW114" s="354"/>
      <c r="BX114" s="354"/>
      <c r="BY114" s="354"/>
      <c r="BZ114" s="354"/>
      <c r="CA114" s="354"/>
      <c r="CB114" s="354"/>
      <c r="CC114" s="354"/>
      <c r="CD114" s="354"/>
      <c r="CE114" s="354"/>
      <c r="CF114" s="354"/>
      <c r="CG114" s="354"/>
      <c r="CH114" s="354"/>
      <c r="CI114" s="354"/>
      <c r="CJ114" s="354"/>
      <c r="CK114" s="354"/>
      <c r="CL114" s="354"/>
      <c r="CM114" s="354"/>
      <c r="CN114" s="354"/>
      <c r="CO114" s="354"/>
      <c r="CP114" s="358"/>
      <c r="CQ114" s="48"/>
      <c r="CR114" s="354">
        <v>1</v>
      </c>
      <c r="CS114" s="354"/>
      <c r="CT114" s="355"/>
      <c r="CU114" s="354"/>
      <c r="CV114" s="354"/>
      <c r="CW114" s="354"/>
      <c r="CX114" s="354">
        <v>5</v>
      </c>
      <c r="CY114" s="354"/>
      <c r="CZ114" s="354"/>
      <c r="DA114" s="356">
        <v>-2</v>
      </c>
      <c r="DB114" s="354">
        <v>10</v>
      </c>
      <c r="DC114" s="354"/>
      <c r="DD114" s="354"/>
      <c r="DE114" s="354"/>
      <c r="DF114" s="354">
        <v>5</v>
      </c>
      <c r="DG114" s="354"/>
      <c r="DH114" s="354"/>
      <c r="DI114" s="354"/>
      <c r="DJ114" s="356">
        <v>-1</v>
      </c>
      <c r="DK114" s="354">
        <v>1</v>
      </c>
      <c r="DL114" s="354">
        <v>1</v>
      </c>
      <c r="DM114" s="354"/>
      <c r="DN114" s="354"/>
      <c r="DO114" s="354"/>
      <c r="DP114" s="354"/>
      <c r="DQ114" s="354">
        <v>5</v>
      </c>
      <c r="DR114" s="354"/>
      <c r="DS114" s="354"/>
      <c r="DT114" s="354"/>
      <c r="DU114" s="354">
        <v>25</v>
      </c>
      <c r="DV114" s="354"/>
      <c r="DW114" s="354"/>
      <c r="DX114" s="354"/>
      <c r="DY114" s="354"/>
      <c r="DZ114" s="357"/>
      <c r="EA114" s="356"/>
      <c r="EB114" s="356"/>
      <c r="EC114" s="356"/>
      <c r="ED114" s="356"/>
      <c r="EE114" s="358"/>
      <c r="EF114" s="48">
        <v>120</v>
      </c>
      <c r="EG114" s="46">
        <v>495</v>
      </c>
      <c r="EH114" s="46">
        <v>960</v>
      </c>
      <c r="EI114" s="47">
        <v>780</v>
      </c>
      <c r="EJ114" s="47">
        <v>60</v>
      </c>
      <c r="EK114" s="47">
        <v>90</v>
      </c>
      <c r="EL114" s="47"/>
      <c r="EM114" s="47"/>
      <c r="EN114" s="47"/>
      <c r="EO114" s="47">
        <v>240</v>
      </c>
      <c r="EP114" s="47">
        <v>120</v>
      </c>
      <c r="EQ114" s="47"/>
      <c r="ER114" s="47">
        <v>360</v>
      </c>
      <c r="ES114" s="47">
        <v>300</v>
      </c>
      <c r="ET114" s="48"/>
      <c r="EU114" s="47"/>
      <c r="EV114" s="47">
        <v>1260</v>
      </c>
      <c r="EW114" s="47">
        <v>180</v>
      </c>
      <c r="EX114" s="47"/>
      <c r="EY114" s="47"/>
      <c r="EZ114" s="47">
        <v>120</v>
      </c>
      <c r="FA114" s="47"/>
      <c r="FB114" s="47">
        <v>45</v>
      </c>
      <c r="FC114" s="47"/>
      <c r="FD114" s="47"/>
      <c r="FE114" s="47">
        <v>60</v>
      </c>
      <c r="FF114" s="47">
        <v>60</v>
      </c>
      <c r="FG114" s="47"/>
      <c r="FH114" s="47">
        <v>300</v>
      </c>
      <c r="FI114" s="47">
        <v>360</v>
      </c>
      <c r="FJ114" s="47"/>
      <c r="FK114" s="47"/>
      <c r="FL114" s="47"/>
      <c r="FM114" s="47">
        <v>240</v>
      </c>
      <c r="FN114" s="47"/>
      <c r="FO114" s="47"/>
      <c r="FP114" s="47"/>
      <c r="FQ114" s="354"/>
      <c r="FR114" s="354"/>
      <c r="FS114" s="354"/>
      <c r="FT114" s="354">
        <v>600</v>
      </c>
      <c r="FU114" s="354">
        <v>180</v>
      </c>
      <c r="FV114" s="354"/>
      <c r="FW114" s="354">
        <v>1230</v>
      </c>
      <c r="FX114" s="354"/>
      <c r="FY114" s="354">
        <v>1200</v>
      </c>
      <c r="FZ114" s="354"/>
      <c r="GA114" s="354">
        <v>180</v>
      </c>
      <c r="GB114" s="354"/>
      <c r="GC114" s="354"/>
      <c r="GD114" s="354">
        <v>60</v>
      </c>
      <c r="GE114" s="354"/>
      <c r="GF114" s="354"/>
      <c r="GG114" s="354"/>
      <c r="GH114" s="354"/>
      <c r="GI114" s="354"/>
      <c r="GJ114" s="354"/>
      <c r="GK114" s="354">
        <v>540</v>
      </c>
      <c r="GL114" s="354">
        <v>600</v>
      </c>
      <c r="GM114" s="354">
        <v>780</v>
      </c>
      <c r="GN114" s="354">
        <v>780</v>
      </c>
      <c r="GO114" s="354"/>
      <c r="GP114" s="354">
        <v>180</v>
      </c>
      <c r="GQ114" s="354"/>
      <c r="GR114" s="354">
        <v>60</v>
      </c>
      <c r="GS114" s="354">
        <v>180</v>
      </c>
      <c r="GT114" s="354">
        <v>660</v>
      </c>
      <c r="GU114" s="354"/>
      <c r="GV114" s="354"/>
      <c r="GW114" s="354"/>
      <c r="GX114" s="354"/>
      <c r="GY114" s="354"/>
      <c r="GZ114" s="354">
        <v>15</v>
      </c>
      <c r="HA114" s="354"/>
      <c r="HB114" s="354"/>
      <c r="HC114" s="354"/>
      <c r="HD114" s="354"/>
      <c r="HE114" s="354">
        <v>45</v>
      </c>
      <c r="HF114" s="354"/>
      <c r="HG114" s="354"/>
      <c r="HH114" s="354">
        <v>180</v>
      </c>
      <c r="HI114" s="354">
        <v>120</v>
      </c>
      <c r="HJ114" s="354">
        <v>240</v>
      </c>
      <c r="HK114" s="354">
        <v>30</v>
      </c>
      <c r="HL114" s="354"/>
      <c r="HM114" s="354"/>
      <c r="HN114" s="354"/>
      <c r="HO114" s="354"/>
      <c r="HP114" s="354">
        <v>240</v>
      </c>
      <c r="HQ114" s="354"/>
      <c r="HR114" s="354">
        <v>60</v>
      </c>
      <c r="HS114" s="354">
        <v>75</v>
      </c>
      <c r="HT114" s="354"/>
      <c r="HU114" s="354">
        <v>60</v>
      </c>
      <c r="HV114" s="354">
        <v>300</v>
      </c>
      <c r="HX114" s="816">
        <v>600</v>
      </c>
      <c r="HY114" s="816"/>
      <c r="HZ114" s="352"/>
      <c r="IA114" s="352">
        <v>15</v>
      </c>
      <c r="IB114" s="352"/>
      <c r="IC114" s="352"/>
      <c r="ID114" s="352"/>
      <c r="IE114" s="352">
        <v>300</v>
      </c>
      <c r="IF114" s="352">
        <v>60</v>
      </c>
      <c r="IG114" s="352"/>
      <c r="IH114" s="352"/>
      <c r="II114" s="352">
        <v>15</v>
      </c>
      <c r="IJ114" s="352"/>
      <c r="IK114" s="352"/>
      <c r="IL114" s="352">
        <v>360</v>
      </c>
      <c r="IM114" s="352"/>
      <c r="IN114" s="352"/>
      <c r="IO114" s="352"/>
      <c r="IP114" s="352"/>
      <c r="IQ114" s="352"/>
      <c r="IR114" s="50"/>
      <c r="IS114" s="47"/>
      <c r="IT114" s="47">
        <v>300</v>
      </c>
      <c r="IU114" s="47"/>
      <c r="IV114" s="47"/>
      <c r="IW114" s="47"/>
      <c r="IX114" s="47">
        <v>300</v>
      </c>
      <c r="IY114" s="47"/>
      <c r="IZ114" s="47"/>
      <c r="JA114" s="47"/>
      <c r="JB114" s="47"/>
      <c r="JC114" s="47"/>
      <c r="JD114" s="47"/>
      <c r="JE114" s="47"/>
      <c r="JF114" s="47"/>
      <c r="JG114" s="47">
        <v>480</v>
      </c>
      <c r="JH114" s="47"/>
      <c r="JI114" s="47"/>
      <c r="JJ114" s="47"/>
      <c r="JK114" s="47"/>
      <c r="JL114" s="354"/>
      <c r="JM114" s="354"/>
      <c r="JN114" s="354"/>
      <c r="JO114" s="354"/>
      <c r="JP114" s="354"/>
      <c r="JQ114" s="354"/>
      <c r="JR114" s="354">
        <v>900</v>
      </c>
      <c r="JS114" s="354"/>
      <c r="JT114" s="354"/>
      <c r="JU114" s="354">
        <v>60</v>
      </c>
      <c r="JV114" s="354">
        <v>120</v>
      </c>
      <c r="JW114" s="354"/>
      <c r="JX114" s="354"/>
      <c r="JY114" s="354"/>
      <c r="JZ114" s="354">
        <v>60</v>
      </c>
      <c r="KA114" s="354"/>
      <c r="KB114" s="354"/>
      <c r="KC114" s="354">
        <v>180</v>
      </c>
      <c r="KD114" s="354">
        <v>1020</v>
      </c>
      <c r="KE114" s="354"/>
      <c r="KF114" s="354">
        <v>120</v>
      </c>
      <c r="KG114" s="354"/>
      <c r="KH114" s="354"/>
      <c r="KI114" s="354"/>
      <c r="KJ114" s="354"/>
      <c r="KK114" s="354"/>
      <c r="KL114" s="354">
        <v>120</v>
      </c>
      <c r="KM114" s="354"/>
      <c r="KN114" s="354"/>
      <c r="KO114" s="354"/>
      <c r="KP114" s="354"/>
      <c r="KQ114" s="354"/>
      <c r="KR114" s="354"/>
      <c r="KS114" s="354"/>
      <c r="KT114" s="354"/>
      <c r="KU114" s="354"/>
      <c r="KV114" s="51"/>
      <c r="KW114" s="47"/>
      <c r="KX114" s="47"/>
      <c r="KY114" s="47"/>
      <c r="KZ114" s="47"/>
      <c r="LA114" s="47"/>
      <c r="LB114" s="47">
        <v>30</v>
      </c>
      <c r="LC114" s="47"/>
      <c r="LD114" s="361">
        <v>10</v>
      </c>
      <c r="LE114" s="361">
        <v>120</v>
      </c>
      <c r="LF114" s="361"/>
      <c r="LG114" s="361"/>
      <c r="LH114" s="361"/>
      <c r="LI114" s="361"/>
      <c r="LJ114" s="361"/>
      <c r="LK114" s="361"/>
      <c r="LL114" s="361"/>
      <c r="LM114" s="361"/>
      <c r="LN114" s="361"/>
      <c r="LO114" s="354"/>
      <c r="LP114" s="354"/>
      <c r="LQ114" s="354">
        <v>1</v>
      </c>
      <c r="LR114" s="354"/>
      <c r="LS114" s="354"/>
      <c r="LT114" s="354"/>
      <c r="LU114" s="354"/>
      <c r="LV114" s="354"/>
      <c r="LW114" s="51"/>
      <c r="LX114" s="354">
        <v>100</v>
      </c>
      <c r="LY114" s="354"/>
      <c r="LZ114" s="354"/>
      <c r="MA114" s="354"/>
      <c r="MB114" s="363">
        <v>60</v>
      </c>
      <c r="MC114" s="363"/>
      <c r="MD114" s="354">
        <v>75</v>
      </c>
      <c r="ME114" s="354"/>
      <c r="MF114" s="354"/>
      <c r="MG114" s="354"/>
      <c r="MH114" s="354"/>
      <c r="MI114" s="354">
        <v>20</v>
      </c>
      <c r="MJ114" s="354"/>
      <c r="MK114" s="354">
        <v>30</v>
      </c>
      <c r="ML114" s="354">
        <v>120</v>
      </c>
      <c r="MM114" s="354"/>
      <c r="MN114" s="354"/>
      <c r="MO114" s="354"/>
      <c r="MP114" s="354"/>
      <c r="MQ114" s="354"/>
      <c r="MR114" s="28">
        <v>120</v>
      </c>
      <c r="MS114" s="51"/>
      <c r="MT114" s="364">
        <f t="shared" si="53"/>
        <v>16095</v>
      </c>
      <c r="MU114" s="365">
        <f t="shared" si="54"/>
        <v>4346</v>
      </c>
      <c r="MV114" s="366">
        <f t="shared" si="55"/>
        <v>20441</v>
      </c>
      <c r="MW114" s="365">
        <v>18817</v>
      </c>
      <c r="MX114" s="365">
        <v>16865</v>
      </c>
      <c r="MY114" s="54"/>
      <c r="MZ114" s="708">
        <v>4.99</v>
      </c>
      <c r="NA114" s="708">
        <v>1.24</v>
      </c>
      <c r="NB114" s="709">
        <f t="shared" si="56"/>
        <v>25346.84</v>
      </c>
      <c r="NC114" s="710">
        <v>6.23</v>
      </c>
      <c r="ND114" s="710">
        <v>5.95</v>
      </c>
      <c r="NE114" s="738">
        <f t="shared" si="85"/>
        <v>0.283822821376986</v>
      </c>
      <c r="NF114" s="739"/>
      <c r="NG114" s="739">
        <v>5000</v>
      </c>
      <c r="NH114" s="739">
        <v>5.49</v>
      </c>
      <c r="NI114" s="740">
        <f t="shared" si="57"/>
        <v>21360.5</v>
      </c>
      <c r="NJ114" s="738">
        <f t="shared" si="88"/>
        <v>0.339191141068849</v>
      </c>
      <c r="NK114" s="741"/>
      <c r="NL114" s="742">
        <v>44562</v>
      </c>
      <c r="NM114" s="739">
        <f ca="1" t="shared" si="58"/>
        <v>17.1666666666667</v>
      </c>
      <c r="NN114" s="739">
        <f ca="1" t="shared" si="59"/>
        <v>515</v>
      </c>
      <c r="NO114" s="739">
        <v>7654</v>
      </c>
      <c r="NP114" s="739">
        <f t="shared" si="60"/>
        <v>20441</v>
      </c>
      <c r="NQ114" s="761">
        <f t="shared" si="61"/>
        <v>3.63589469939523</v>
      </c>
      <c r="NR114" s="739">
        <f ca="1" t="shared" si="62"/>
        <v>2.5768962432607</v>
      </c>
      <c r="NS114" s="739">
        <f t="shared" si="63"/>
        <v>3590</v>
      </c>
      <c r="NT114" s="739"/>
      <c r="NU114" s="739">
        <f ca="1" t="shared" si="64"/>
        <v>1190.73786407767</v>
      </c>
      <c r="NV114" s="769">
        <f ca="1" t="shared" si="65"/>
        <v>39.6912621359223</v>
      </c>
      <c r="NW114" s="769">
        <f ca="1" t="shared" si="66"/>
        <v>90.4481189765667</v>
      </c>
      <c r="NX114" s="739"/>
      <c r="NY114" s="739"/>
      <c r="NZ114" s="739"/>
      <c r="OA114" s="739"/>
      <c r="OB114" s="739"/>
      <c r="OC114" s="739"/>
      <c r="OD114" s="739"/>
      <c r="OE114" s="743">
        <f t="shared" si="67"/>
        <v>2925</v>
      </c>
      <c r="OF114" s="743">
        <f t="shared" si="68"/>
        <v>1860</v>
      </c>
      <c r="OG114" s="743">
        <f t="shared" si="69"/>
        <v>1685</v>
      </c>
      <c r="OH114" s="743">
        <f t="shared" si="70"/>
        <v>1140</v>
      </c>
      <c r="OI114" s="743">
        <f t="shared" si="71"/>
        <v>1950</v>
      </c>
      <c r="OJ114" s="739">
        <f t="shared" si="72"/>
        <v>2880</v>
      </c>
      <c r="OK114" s="739">
        <f t="shared" si="73"/>
        <v>2460</v>
      </c>
      <c r="OL114" s="739">
        <f t="shared" si="74"/>
        <v>900</v>
      </c>
      <c r="OM114" s="739">
        <f t="shared" si="75"/>
        <v>1575</v>
      </c>
      <c r="ON114" s="739">
        <f t="shared" si="76"/>
        <v>331</v>
      </c>
      <c r="OO114" s="739">
        <f t="shared" si="77"/>
        <v>1085</v>
      </c>
      <c r="OP114" s="739"/>
      <c r="OQ114" s="739">
        <f t="shared" si="78"/>
        <v>1380</v>
      </c>
      <c r="OR114" s="739">
        <f t="shared" si="79"/>
        <v>20171</v>
      </c>
      <c r="OS114" s="739">
        <f t="shared" si="80"/>
        <v>0</v>
      </c>
      <c r="OT114" s="739">
        <f t="shared" si="81"/>
        <v>-270</v>
      </c>
      <c r="OU114" s="739"/>
      <c r="OV114" s="739"/>
      <c r="OW114" s="739"/>
      <c r="OX114" s="739"/>
      <c r="OY114" s="739"/>
      <c r="OZ114" s="739"/>
      <c r="PA114" s="739"/>
      <c r="PB114" s="739"/>
      <c r="PC114" s="739"/>
      <c r="PD114" s="739"/>
      <c r="PE114" s="739"/>
      <c r="PF114" s="739"/>
      <c r="PG114" s="739"/>
      <c r="PI114" s="28">
        <v>1560</v>
      </c>
      <c r="PJ114" s="28">
        <v>900</v>
      </c>
      <c r="PK114" s="28">
        <v>900</v>
      </c>
      <c r="PL114" s="28">
        <v>2632</v>
      </c>
      <c r="PM114" s="28">
        <v>2445</v>
      </c>
      <c r="PN114" s="28">
        <v>894</v>
      </c>
      <c r="PO114" s="28">
        <v>600</v>
      </c>
      <c r="PP114" s="28">
        <v>3228</v>
      </c>
      <c r="PQ114" s="28">
        <v>810</v>
      </c>
      <c r="PR114" s="28">
        <v>1020</v>
      </c>
      <c r="PS114" s="28">
        <v>2400</v>
      </c>
      <c r="PT114" s="28">
        <v>1170</v>
      </c>
      <c r="PU114" s="28">
        <v>3</v>
      </c>
      <c r="PV114" s="28">
        <v>18562</v>
      </c>
      <c r="PW114" s="28">
        <v>-255</v>
      </c>
    </row>
    <row r="115" s="28" customFormat="1" customHeight="1" spans="1:439">
      <c r="A115" s="95" t="s">
        <v>1610</v>
      </c>
      <c r="B115" s="343">
        <v>2020</v>
      </c>
      <c r="C115" s="95" t="s">
        <v>1612</v>
      </c>
      <c r="D115" s="95" t="s">
        <v>2419</v>
      </c>
      <c r="E115" s="789" t="s">
        <v>1657</v>
      </c>
      <c r="F115" s="104" t="s">
        <v>356</v>
      </c>
      <c r="G115" s="797" t="s">
        <v>357</v>
      </c>
      <c r="H115" s="338" t="s">
        <v>358</v>
      </c>
      <c r="I115" s="99">
        <f t="shared" si="87"/>
        <v>75</v>
      </c>
      <c r="J115" s="100">
        <v>3377</v>
      </c>
      <c r="K115" s="454">
        <v>20</v>
      </c>
      <c r="L115" s="150">
        <f t="shared" si="48"/>
        <v>3452</v>
      </c>
      <c r="M115" s="151">
        <f t="shared" si="49"/>
        <v>3452</v>
      </c>
      <c r="N115" s="455"/>
      <c r="O115" s="37">
        <v>6082</v>
      </c>
      <c r="P115" s="157"/>
      <c r="Q115" s="33">
        <f t="shared" si="50"/>
        <v>0</v>
      </c>
      <c r="R115" s="34">
        <f t="shared" si="51"/>
        <v>8000</v>
      </c>
      <c r="S115" s="490"/>
      <c r="T115" s="490"/>
      <c r="U115" s="490"/>
      <c r="V115" s="490"/>
      <c r="W115" s="490"/>
      <c r="X115" s="489"/>
      <c r="Y115" s="505"/>
      <c r="Z115" s="505"/>
      <c r="AA115" s="505"/>
      <c r="AB115" s="505"/>
      <c r="AC115" s="99"/>
      <c r="AD115" s="505"/>
      <c r="AE115" s="505"/>
      <c r="AF115" s="505">
        <v>3000</v>
      </c>
      <c r="AG115" s="490"/>
      <c r="AH115" s="490"/>
      <c r="AI115" s="490"/>
      <c r="AJ115" s="490"/>
      <c r="AK115" s="490">
        <v>5000</v>
      </c>
      <c r="AL115" s="490"/>
      <c r="AM115" s="490"/>
      <c r="AN115" s="490"/>
      <c r="AO115" s="490"/>
      <c r="AP115" s="490"/>
      <c r="AQ115" s="490"/>
      <c r="AR115" s="490"/>
      <c r="AS115" s="490"/>
      <c r="AT115" s="490"/>
      <c r="AU115" s="490"/>
      <c r="AV115" s="490"/>
      <c r="AW115" s="490"/>
      <c r="AX115" s="490"/>
      <c r="AY115" s="100"/>
      <c r="AZ115" s="48">
        <v>1</v>
      </c>
      <c r="BA115" s="48"/>
      <c r="BB115" s="48">
        <v>1</v>
      </c>
      <c r="BC115" s="48"/>
      <c r="BD115" s="47">
        <v>1</v>
      </c>
      <c r="BE115" s="47">
        <v>1</v>
      </c>
      <c r="BF115" s="47">
        <v>1</v>
      </c>
      <c r="BG115" s="47"/>
      <c r="BH115" s="47"/>
      <c r="BI115" s="47"/>
      <c r="BJ115" s="47"/>
      <c r="BK115" s="47"/>
      <c r="BL115" s="47">
        <v>25</v>
      </c>
      <c r="BM115" s="47"/>
      <c r="BN115" s="47"/>
      <c r="BO115" s="47"/>
      <c r="BP115" s="47"/>
      <c r="BQ115" s="47"/>
      <c r="BR115" s="47"/>
      <c r="BS115" s="354"/>
      <c r="BT115" s="354"/>
      <c r="BU115" s="354"/>
      <c r="BV115" s="354"/>
      <c r="BW115" s="354"/>
      <c r="BX115" s="354"/>
      <c r="BY115" s="354"/>
      <c r="BZ115" s="354"/>
      <c r="CA115" s="354"/>
      <c r="CB115" s="354"/>
      <c r="CC115" s="354"/>
      <c r="CD115" s="354"/>
      <c r="CE115" s="354"/>
      <c r="CF115" s="354"/>
      <c r="CG115" s="354"/>
      <c r="CH115" s="354"/>
      <c r="CI115" s="354"/>
      <c r="CJ115" s="354"/>
      <c r="CK115" s="354"/>
      <c r="CL115" s="354"/>
      <c r="CM115" s="354"/>
      <c r="CN115" s="354"/>
      <c r="CO115" s="354"/>
      <c r="CP115" s="358"/>
      <c r="CQ115" s="48"/>
      <c r="CR115" s="354"/>
      <c r="CS115" s="354"/>
      <c r="CT115" s="355"/>
      <c r="CU115" s="354"/>
      <c r="CV115" s="354"/>
      <c r="CW115" s="354"/>
      <c r="CX115" s="354">
        <v>5</v>
      </c>
      <c r="CY115" s="354"/>
      <c r="CZ115" s="354"/>
      <c r="DA115" s="356">
        <v>-7</v>
      </c>
      <c r="DB115" s="354"/>
      <c r="DC115" s="354"/>
      <c r="DD115" s="354"/>
      <c r="DE115" s="354"/>
      <c r="DF115" s="354">
        <v>5</v>
      </c>
      <c r="DG115" s="354">
        <v>1</v>
      </c>
      <c r="DH115" s="354"/>
      <c r="DI115" s="354"/>
      <c r="DJ115" s="354"/>
      <c r="DK115" s="354">
        <v>1</v>
      </c>
      <c r="DL115" s="354"/>
      <c r="DM115" s="354"/>
      <c r="DN115" s="354"/>
      <c r="DO115" s="354"/>
      <c r="DP115" s="354"/>
      <c r="DQ115" s="354">
        <v>5</v>
      </c>
      <c r="DR115" s="354"/>
      <c r="DS115" s="354"/>
      <c r="DT115" s="354"/>
      <c r="DU115" s="354">
        <v>10</v>
      </c>
      <c r="DV115" s="354"/>
      <c r="DW115" s="354"/>
      <c r="DX115" s="354"/>
      <c r="DY115" s="354"/>
      <c r="DZ115" s="357"/>
      <c r="EA115" s="356"/>
      <c r="EB115" s="356"/>
      <c r="EC115" s="356"/>
      <c r="ED115" s="356"/>
      <c r="EE115" s="358"/>
      <c r="EF115" s="48">
        <v>120</v>
      </c>
      <c r="EG115" s="46">
        <v>495</v>
      </c>
      <c r="EH115" s="46">
        <v>960</v>
      </c>
      <c r="EI115" s="47"/>
      <c r="EJ115" s="47"/>
      <c r="EK115" s="47">
        <v>30</v>
      </c>
      <c r="EL115" s="47"/>
      <c r="EM115" s="47"/>
      <c r="EN115" s="47"/>
      <c r="EO115" s="47">
        <v>240</v>
      </c>
      <c r="EP115" s="47">
        <v>120</v>
      </c>
      <c r="EQ115" s="47"/>
      <c r="ER115" s="47">
        <v>240</v>
      </c>
      <c r="ES115" s="47">
        <v>180</v>
      </c>
      <c r="ET115" s="48"/>
      <c r="EU115" s="47"/>
      <c r="EV115" s="47">
        <v>120</v>
      </c>
      <c r="EW115" s="47">
        <v>60</v>
      </c>
      <c r="EX115" s="47"/>
      <c r="EY115" s="47"/>
      <c r="EZ115" s="47"/>
      <c r="FA115" s="47"/>
      <c r="FB115" s="47">
        <v>90</v>
      </c>
      <c r="FC115" s="47"/>
      <c r="FD115" s="47"/>
      <c r="FE115" s="47">
        <v>60</v>
      </c>
      <c r="FF115" s="47">
        <v>180</v>
      </c>
      <c r="FG115" s="47"/>
      <c r="FH115" s="47">
        <v>420</v>
      </c>
      <c r="FI115" s="47"/>
      <c r="FJ115" s="47">
        <v>45</v>
      </c>
      <c r="FK115" s="47"/>
      <c r="FL115" s="47"/>
      <c r="FM115" s="47"/>
      <c r="FN115" s="47"/>
      <c r="FO115" s="47"/>
      <c r="FP115" s="47"/>
      <c r="FQ115" s="354"/>
      <c r="FR115" s="354"/>
      <c r="FS115" s="354"/>
      <c r="FT115" s="354">
        <v>60</v>
      </c>
      <c r="FU115" s="354">
        <v>180</v>
      </c>
      <c r="FV115" s="354">
        <v>60</v>
      </c>
      <c r="FW115" s="354">
        <v>1020</v>
      </c>
      <c r="FX115" s="354"/>
      <c r="FY115" s="354">
        <v>1380</v>
      </c>
      <c r="FZ115" s="354">
        <v>180</v>
      </c>
      <c r="GA115" s="354">
        <v>120</v>
      </c>
      <c r="GB115" s="354"/>
      <c r="GC115" s="354"/>
      <c r="GD115" s="354">
        <v>60</v>
      </c>
      <c r="GE115" s="354"/>
      <c r="GF115" s="354"/>
      <c r="GG115" s="354"/>
      <c r="GH115" s="354"/>
      <c r="GI115" s="354">
        <v>120</v>
      </c>
      <c r="GJ115" s="354">
        <v>360</v>
      </c>
      <c r="GK115" s="354">
        <v>540</v>
      </c>
      <c r="GL115" s="354"/>
      <c r="GM115" s="354"/>
      <c r="GN115" s="354"/>
      <c r="GO115" s="354"/>
      <c r="GP115" s="354"/>
      <c r="GQ115" s="354"/>
      <c r="GR115" s="354">
        <v>15</v>
      </c>
      <c r="GS115" s="354"/>
      <c r="GT115" s="354">
        <v>240</v>
      </c>
      <c r="GU115" s="354"/>
      <c r="GV115" s="354"/>
      <c r="GW115" s="354"/>
      <c r="GX115" s="354"/>
      <c r="GY115" s="354"/>
      <c r="GZ115" s="354"/>
      <c r="HA115" s="354"/>
      <c r="HB115" s="354"/>
      <c r="HC115" s="354"/>
      <c r="HD115" s="354"/>
      <c r="HE115" s="354">
        <v>30</v>
      </c>
      <c r="HF115" s="354"/>
      <c r="HG115" s="354"/>
      <c r="HH115" s="354"/>
      <c r="HI115" s="354"/>
      <c r="HJ115" s="354">
        <v>600</v>
      </c>
      <c r="HK115" s="354"/>
      <c r="HL115" s="354"/>
      <c r="HM115" s="354"/>
      <c r="HN115" s="354"/>
      <c r="HO115" s="354"/>
      <c r="HP115" s="354"/>
      <c r="HQ115" s="354"/>
      <c r="HR115" s="354">
        <v>60</v>
      </c>
      <c r="HS115" s="354">
        <v>60</v>
      </c>
      <c r="HT115" s="354"/>
      <c r="HU115" s="354">
        <v>60</v>
      </c>
      <c r="HV115" s="354"/>
      <c r="HW115" s="354"/>
      <c r="HX115" s="354">
        <v>300</v>
      </c>
      <c r="HY115" s="354"/>
      <c r="HZ115" s="354">
        <v>180</v>
      </c>
      <c r="IA115" s="354">
        <v>15</v>
      </c>
      <c r="IB115" s="354"/>
      <c r="IC115" s="354"/>
      <c r="ID115" s="354"/>
      <c r="IE115" s="354">
        <v>240</v>
      </c>
      <c r="IF115" s="354"/>
      <c r="IG115" s="354"/>
      <c r="IH115" s="354"/>
      <c r="II115" s="354"/>
      <c r="IJ115" s="354"/>
      <c r="IK115" s="354"/>
      <c r="IL115" s="354"/>
      <c r="IM115" s="354">
        <v>60</v>
      </c>
      <c r="IN115" s="354"/>
      <c r="IO115" s="354"/>
      <c r="IP115" s="354"/>
      <c r="IQ115" s="354"/>
      <c r="IR115" s="50"/>
      <c r="IS115" s="47"/>
      <c r="IT115" s="47"/>
      <c r="IU115" s="47"/>
      <c r="IV115" s="47">
        <v>120</v>
      </c>
      <c r="IW115" s="47"/>
      <c r="IX115" s="47"/>
      <c r="IY115" s="47"/>
      <c r="IZ115" s="47"/>
      <c r="JA115" s="47"/>
      <c r="JB115" s="47"/>
      <c r="JC115" s="47"/>
      <c r="JD115" s="47"/>
      <c r="JE115" s="47"/>
      <c r="JF115" s="47"/>
      <c r="JG115" s="47">
        <v>420</v>
      </c>
      <c r="JH115" s="47"/>
      <c r="JI115" s="47"/>
      <c r="JJ115" s="47"/>
      <c r="JK115" s="47"/>
      <c r="JL115" s="354"/>
      <c r="JM115" s="354"/>
      <c r="JN115" s="354"/>
      <c r="JO115" s="354"/>
      <c r="JP115" s="354"/>
      <c r="JQ115" s="354"/>
      <c r="JR115" s="354">
        <v>300</v>
      </c>
      <c r="JS115" s="354"/>
      <c r="JT115" s="354"/>
      <c r="JU115" s="354"/>
      <c r="JV115" s="354"/>
      <c r="JW115" s="354"/>
      <c r="JX115" s="354"/>
      <c r="JY115" s="354"/>
      <c r="JZ115" s="354"/>
      <c r="KA115" s="354"/>
      <c r="KB115" s="354"/>
      <c r="KC115" s="354"/>
      <c r="KD115" s="354"/>
      <c r="KE115" s="354"/>
      <c r="KF115" s="354"/>
      <c r="KG115" s="354"/>
      <c r="KH115" s="354"/>
      <c r="KI115" s="354"/>
      <c r="KJ115" s="354"/>
      <c r="KK115" s="354"/>
      <c r="KL115" s="354"/>
      <c r="KM115" s="354"/>
      <c r="KN115" s="354"/>
      <c r="KO115" s="354"/>
      <c r="KP115" s="354"/>
      <c r="KQ115" s="354"/>
      <c r="KR115" s="354"/>
      <c r="KS115" s="354"/>
      <c r="KT115" s="354"/>
      <c r="KU115" s="354"/>
      <c r="KV115" s="51"/>
      <c r="KW115" s="47"/>
      <c r="KX115" s="47"/>
      <c r="KY115" s="47"/>
      <c r="KZ115" s="47"/>
      <c r="LA115" s="47"/>
      <c r="LB115" s="47">
        <v>30</v>
      </c>
      <c r="LC115" s="47"/>
      <c r="LD115" s="361">
        <v>10</v>
      </c>
      <c r="LE115" s="361">
        <v>120</v>
      </c>
      <c r="LF115" s="361"/>
      <c r="LG115" s="361"/>
      <c r="LH115" s="361"/>
      <c r="LI115" s="361"/>
      <c r="LJ115" s="361"/>
      <c r="LK115" s="361"/>
      <c r="LL115" s="361"/>
      <c r="LM115" s="361"/>
      <c r="LN115" s="361"/>
      <c r="LO115" s="361"/>
      <c r="LP115" s="361"/>
      <c r="LQ115" s="354"/>
      <c r="LR115" s="354"/>
      <c r="LS115" s="354"/>
      <c r="LT115" s="354"/>
      <c r="LU115" s="354"/>
      <c r="LV115" s="354"/>
      <c r="LW115" s="51"/>
      <c r="LX115" s="354">
        <v>100</v>
      </c>
      <c r="LY115" s="354"/>
      <c r="LZ115" s="354"/>
      <c r="MA115" s="354"/>
      <c r="MB115" s="363">
        <v>60</v>
      </c>
      <c r="MC115" s="363"/>
      <c r="MD115" s="354">
        <v>75</v>
      </c>
      <c r="ME115" s="354">
        <v>15</v>
      </c>
      <c r="MF115" s="354"/>
      <c r="MG115" s="354"/>
      <c r="MH115" s="354"/>
      <c r="MI115" s="354"/>
      <c r="MJ115" s="354"/>
      <c r="MK115" s="354">
        <v>30</v>
      </c>
      <c r="ML115" s="354"/>
      <c r="MM115" s="354"/>
      <c r="MN115" s="354"/>
      <c r="MO115" s="354"/>
      <c r="MP115" s="354"/>
      <c r="MQ115" s="354"/>
      <c r="MR115" s="354"/>
      <c r="MS115" s="51"/>
      <c r="MT115" s="364">
        <f t="shared" si="53"/>
        <v>9300</v>
      </c>
      <c r="MU115" s="365">
        <f t="shared" si="54"/>
        <v>1280</v>
      </c>
      <c r="MV115" s="366">
        <f t="shared" si="55"/>
        <v>10580</v>
      </c>
      <c r="MW115" s="365">
        <v>11485</v>
      </c>
      <c r="MX115" s="365">
        <v>12738</v>
      </c>
      <c r="MY115" s="54"/>
      <c r="MZ115" s="708">
        <v>4.99</v>
      </c>
      <c r="NA115" s="708">
        <v>1.24</v>
      </c>
      <c r="NB115" s="709">
        <f t="shared" si="56"/>
        <v>13119.2</v>
      </c>
      <c r="NC115" s="710">
        <v>6.94</v>
      </c>
      <c r="ND115" s="710">
        <v>6.19</v>
      </c>
      <c r="NE115" s="738">
        <f t="shared" si="85"/>
        <v>0.254935002407318</v>
      </c>
      <c r="NF115" s="739"/>
      <c r="NG115" s="739">
        <v>5000</v>
      </c>
      <c r="NH115" s="739">
        <v>6.73</v>
      </c>
      <c r="NI115" s="740">
        <f t="shared" si="57"/>
        <v>21367.88</v>
      </c>
      <c r="NJ115" s="738">
        <f t="shared" si="88"/>
        <v>0.189937409725566</v>
      </c>
      <c r="NK115" s="741"/>
      <c r="NL115" s="742">
        <v>44562</v>
      </c>
      <c r="NM115" s="739">
        <f ca="1" t="shared" si="58"/>
        <v>17.1666666666667</v>
      </c>
      <c r="NN115" s="739">
        <f ca="1" t="shared" si="59"/>
        <v>515</v>
      </c>
      <c r="NO115" s="739">
        <v>4627</v>
      </c>
      <c r="NP115" s="739">
        <f t="shared" si="60"/>
        <v>10580</v>
      </c>
      <c r="NQ115" s="761">
        <f t="shared" si="61"/>
        <v>2.61913603168709</v>
      </c>
      <c r="NR115" s="739">
        <f ca="1" t="shared" si="62"/>
        <v>1.85628087682677</v>
      </c>
      <c r="NS115" s="739">
        <f t="shared" si="63"/>
        <v>3452</v>
      </c>
      <c r="NT115" s="739"/>
      <c r="NU115" s="739">
        <f ca="1" t="shared" si="64"/>
        <v>616.31067961165</v>
      </c>
      <c r="NV115" s="769">
        <f ca="1" t="shared" si="65"/>
        <v>20.5436893203883</v>
      </c>
      <c r="NW115" s="769">
        <f ca="1" t="shared" si="66"/>
        <v>168.03213610586</v>
      </c>
      <c r="NX115" s="739"/>
      <c r="NY115" s="739"/>
      <c r="NZ115" s="739"/>
      <c r="OA115" s="739"/>
      <c r="OB115" s="739"/>
      <c r="OC115" s="739"/>
      <c r="OD115" s="739"/>
      <c r="OE115" s="743">
        <f t="shared" si="67"/>
        <v>1725</v>
      </c>
      <c r="OF115" s="743">
        <f t="shared" si="68"/>
        <v>720</v>
      </c>
      <c r="OG115" s="743">
        <f t="shared" si="69"/>
        <v>830</v>
      </c>
      <c r="OH115" s="743">
        <f t="shared" si="70"/>
        <v>525</v>
      </c>
      <c r="OI115" s="743">
        <f t="shared" si="71"/>
        <v>1740</v>
      </c>
      <c r="OJ115" s="739">
        <f t="shared" si="72"/>
        <v>2700</v>
      </c>
      <c r="OK115" s="739">
        <f t="shared" si="73"/>
        <v>555</v>
      </c>
      <c r="OL115" s="739">
        <f t="shared" si="74"/>
        <v>0</v>
      </c>
      <c r="OM115" s="739">
        <f t="shared" si="75"/>
        <v>60</v>
      </c>
      <c r="ON115" s="739">
        <f t="shared" si="76"/>
        <v>120</v>
      </c>
      <c r="OO115" s="739">
        <f t="shared" si="77"/>
        <v>735</v>
      </c>
      <c r="OP115" s="739"/>
      <c r="OQ115" s="739">
        <f t="shared" si="78"/>
        <v>780</v>
      </c>
      <c r="OR115" s="739">
        <f t="shared" si="79"/>
        <v>10490</v>
      </c>
      <c r="OS115" s="739">
        <f t="shared" si="80"/>
        <v>0</v>
      </c>
      <c r="OT115" s="739">
        <f t="shared" si="81"/>
        <v>-90</v>
      </c>
      <c r="OU115" s="739"/>
      <c r="OV115" s="739"/>
      <c r="OW115" s="739"/>
      <c r="OX115" s="739"/>
      <c r="OY115" s="739"/>
      <c r="OZ115" s="739"/>
      <c r="PA115" s="739"/>
      <c r="PB115" s="739"/>
      <c r="PC115" s="739"/>
      <c r="PD115" s="739"/>
      <c r="PE115" s="739"/>
      <c r="PF115" s="739"/>
      <c r="PG115" s="739"/>
      <c r="PI115" s="28">
        <v>240</v>
      </c>
      <c r="PJ115" s="28">
        <v>1380</v>
      </c>
      <c r="PK115" s="28">
        <v>600</v>
      </c>
      <c r="PL115" s="28">
        <v>1425</v>
      </c>
      <c r="PM115" s="28">
        <v>1140</v>
      </c>
      <c r="PN115" s="28">
        <v>654</v>
      </c>
      <c r="PO115" s="28">
        <v>360</v>
      </c>
      <c r="PP115" s="28">
        <v>2319</v>
      </c>
      <c r="PQ115" s="28">
        <v>960</v>
      </c>
      <c r="PR115" s="28">
        <v>420</v>
      </c>
      <c r="PS115" s="28">
        <v>1320</v>
      </c>
      <c r="PT115" s="28">
        <v>540</v>
      </c>
      <c r="PU115" s="28">
        <v>7</v>
      </c>
      <c r="PV115" s="28">
        <v>11365</v>
      </c>
      <c r="PW115" s="28">
        <v>-120</v>
      </c>
    </row>
    <row r="116" s="28" customFormat="1" customHeight="1" spans="1:439">
      <c r="A116" s="95" t="s">
        <v>1610</v>
      </c>
      <c r="B116" s="343">
        <v>2020</v>
      </c>
      <c r="C116" s="95" t="s">
        <v>1612</v>
      </c>
      <c r="D116" s="95" t="s">
        <v>2419</v>
      </c>
      <c r="E116" s="789" t="s">
        <v>1657</v>
      </c>
      <c r="F116" s="104" t="s">
        <v>359</v>
      </c>
      <c r="G116" s="797" t="s">
        <v>360</v>
      </c>
      <c r="H116" s="338" t="s">
        <v>361</v>
      </c>
      <c r="I116" s="99">
        <f t="shared" si="87"/>
        <v>1773</v>
      </c>
      <c r="J116" s="100">
        <v>2784</v>
      </c>
      <c r="K116" s="454">
        <v>16</v>
      </c>
      <c r="L116" s="150">
        <f t="shared" si="48"/>
        <v>4557</v>
      </c>
      <c r="M116" s="151">
        <f t="shared" si="49"/>
        <v>4557</v>
      </c>
      <c r="N116" s="455"/>
      <c r="O116" s="37">
        <v>5605</v>
      </c>
      <c r="P116" s="157"/>
      <c r="Q116" s="33">
        <f t="shared" si="50"/>
        <v>0</v>
      </c>
      <c r="R116" s="34">
        <f t="shared" si="51"/>
        <v>8000</v>
      </c>
      <c r="S116" s="490"/>
      <c r="T116" s="490"/>
      <c r="U116" s="490"/>
      <c r="V116" s="490"/>
      <c r="W116" s="490"/>
      <c r="X116" s="489"/>
      <c r="Y116" s="505"/>
      <c r="Z116" s="505"/>
      <c r="AA116" s="505"/>
      <c r="AB116" s="505"/>
      <c r="AC116" s="99"/>
      <c r="AD116" s="505"/>
      <c r="AE116" s="505"/>
      <c r="AF116" s="505">
        <v>3000</v>
      </c>
      <c r="AG116" s="490"/>
      <c r="AH116" s="490"/>
      <c r="AI116" s="490"/>
      <c r="AJ116" s="490"/>
      <c r="AK116" s="490">
        <v>5000</v>
      </c>
      <c r="AL116" s="490"/>
      <c r="AM116" s="490"/>
      <c r="AN116" s="490"/>
      <c r="AO116" s="490"/>
      <c r="AP116" s="490"/>
      <c r="AQ116" s="490"/>
      <c r="AR116" s="490"/>
      <c r="AS116" s="490"/>
      <c r="AT116" s="490"/>
      <c r="AU116" s="490"/>
      <c r="AV116" s="490"/>
      <c r="AW116" s="490"/>
      <c r="AX116" s="490"/>
      <c r="AY116" s="100"/>
      <c r="AZ116" s="48">
        <v>1</v>
      </c>
      <c r="BA116" s="48"/>
      <c r="BB116" s="48"/>
      <c r="BC116" s="48"/>
      <c r="BD116" s="47"/>
      <c r="BE116" s="47">
        <v>1</v>
      </c>
      <c r="BF116" s="47">
        <v>1</v>
      </c>
      <c r="BG116" s="47"/>
      <c r="BH116" s="47"/>
      <c r="BI116" s="47"/>
      <c r="BJ116" s="47"/>
      <c r="BK116" s="47"/>
      <c r="BL116" s="47">
        <v>25</v>
      </c>
      <c r="BM116" s="47"/>
      <c r="BN116" s="47"/>
      <c r="BO116" s="47"/>
      <c r="BP116" s="47"/>
      <c r="BQ116" s="47"/>
      <c r="BR116" s="47"/>
      <c r="BS116" s="354"/>
      <c r="BT116" s="354"/>
      <c r="BU116" s="354"/>
      <c r="BV116" s="354"/>
      <c r="BW116" s="354"/>
      <c r="BX116" s="354"/>
      <c r="BY116" s="354"/>
      <c r="BZ116" s="354"/>
      <c r="CA116" s="354"/>
      <c r="CB116" s="354"/>
      <c r="CC116" s="354"/>
      <c r="CD116" s="354"/>
      <c r="CE116" s="354"/>
      <c r="CF116" s="354"/>
      <c r="CG116" s="354"/>
      <c r="CH116" s="354"/>
      <c r="CI116" s="354"/>
      <c r="CJ116" s="354"/>
      <c r="CK116" s="354"/>
      <c r="CL116" s="354"/>
      <c r="CM116" s="354"/>
      <c r="CN116" s="354"/>
      <c r="CO116" s="354"/>
      <c r="CP116" s="358"/>
      <c r="CQ116" s="48"/>
      <c r="CR116" s="354"/>
      <c r="CS116" s="354"/>
      <c r="CT116" s="355">
        <v>-55</v>
      </c>
      <c r="CU116" s="354"/>
      <c r="CV116" s="354"/>
      <c r="CW116" s="354"/>
      <c r="CX116" s="354">
        <v>5</v>
      </c>
      <c r="CY116" s="354"/>
      <c r="CZ116" s="354"/>
      <c r="DA116" s="356">
        <v>-4</v>
      </c>
      <c r="DB116" s="354">
        <v>10</v>
      </c>
      <c r="DC116" s="354"/>
      <c r="DD116" s="354"/>
      <c r="DE116" s="354"/>
      <c r="DF116" s="354">
        <v>5</v>
      </c>
      <c r="DG116" s="354">
        <v>1</v>
      </c>
      <c r="DH116" s="354"/>
      <c r="DI116" s="354">
        <v>1</v>
      </c>
      <c r="DJ116" s="354"/>
      <c r="DK116" s="354">
        <v>1</v>
      </c>
      <c r="DL116" s="354">
        <v>1</v>
      </c>
      <c r="DM116" s="354"/>
      <c r="DN116" s="354"/>
      <c r="DO116" s="354"/>
      <c r="DP116" s="354"/>
      <c r="DQ116" s="354">
        <v>5</v>
      </c>
      <c r="DR116" s="354"/>
      <c r="DS116" s="354"/>
      <c r="DT116" s="354"/>
      <c r="DU116" s="354">
        <v>10</v>
      </c>
      <c r="DV116" s="354"/>
      <c r="DW116" s="354"/>
      <c r="DX116" s="354"/>
      <c r="DY116" s="354"/>
      <c r="DZ116" s="357"/>
      <c r="EA116" s="356"/>
      <c r="EB116" s="356"/>
      <c r="EC116" s="356"/>
      <c r="ED116" s="356"/>
      <c r="EE116" s="358"/>
      <c r="EF116" s="48">
        <v>120</v>
      </c>
      <c r="EG116" s="46">
        <v>495</v>
      </c>
      <c r="EH116" s="46">
        <v>960</v>
      </c>
      <c r="EI116" s="47"/>
      <c r="EJ116" s="47">
        <v>60</v>
      </c>
      <c r="EK116" s="47">
        <v>30</v>
      </c>
      <c r="EL116" s="47"/>
      <c r="EM116" s="47"/>
      <c r="EN116" s="47"/>
      <c r="EO116" s="47">
        <v>240</v>
      </c>
      <c r="EP116" s="47">
        <v>120</v>
      </c>
      <c r="EQ116" s="47"/>
      <c r="ER116" s="47"/>
      <c r="ES116" s="47">
        <v>360</v>
      </c>
      <c r="ET116" s="48"/>
      <c r="EU116" s="47"/>
      <c r="EV116" s="47"/>
      <c r="EW116" s="47"/>
      <c r="EX116" s="47"/>
      <c r="EY116" s="47"/>
      <c r="EZ116" s="47"/>
      <c r="FA116" s="47"/>
      <c r="FB116" s="47">
        <v>30</v>
      </c>
      <c r="FC116" s="47"/>
      <c r="FD116" s="47"/>
      <c r="FE116" s="47"/>
      <c r="FF116" s="47">
        <v>60</v>
      </c>
      <c r="FG116" s="47"/>
      <c r="FH116" s="47"/>
      <c r="FI116" s="47"/>
      <c r="FJ116" s="47">
        <v>45</v>
      </c>
      <c r="FK116" s="47"/>
      <c r="FL116" s="47"/>
      <c r="FM116" s="47">
        <v>180</v>
      </c>
      <c r="FN116" s="47"/>
      <c r="FO116" s="47"/>
      <c r="FP116" s="47"/>
      <c r="FQ116" s="354"/>
      <c r="FR116" s="354"/>
      <c r="FS116" s="354"/>
      <c r="FT116" s="354"/>
      <c r="FU116" s="354">
        <v>180</v>
      </c>
      <c r="FV116" s="354">
        <v>60</v>
      </c>
      <c r="FW116" s="354">
        <v>1110</v>
      </c>
      <c r="FX116" s="354"/>
      <c r="FY116" s="354">
        <v>1320</v>
      </c>
      <c r="FZ116" s="354"/>
      <c r="GA116" s="354">
        <v>240</v>
      </c>
      <c r="GB116" s="354">
        <v>120</v>
      </c>
      <c r="GC116" s="354"/>
      <c r="GD116" s="354"/>
      <c r="GE116" s="354"/>
      <c r="GF116" s="354"/>
      <c r="GG116" s="354"/>
      <c r="GH116" s="354"/>
      <c r="GI116" s="354"/>
      <c r="GJ116" s="354"/>
      <c r="GK116" s="354">
        <v>540</v>
      </c>
      <c r="GL116" s="354"/>
      <c r="GM116" s="354"/>
      <c r="GN116" s="354"/>
      <c r="GO116" s="354"/>
      <c r="GP116" s="354"/>
      <c r="GQ116" s="354"/>
      <c r="GR116" s="354">
        <v>75</v>
      </c>
      <c r="GS116" s="354">
        <v>60</v>
      </c>
      <c r="GT116" s="354">
        <v>180</v>
      </c>
      <c r="GU116" s="354"/>
      <c r="GV116" s="354"/>
      <c r="GW116" s="354"/>
      <c r="GX116" s="354"/>
      <c r="GY116" s="354"/>
      <c r="GZ116" s="354"/>
      <c r="HA116" s="354"/>
      <c r="HB116" s="354">
        <v>240</v>
      </c>
      <c r="HC116" s="354"/>
      <c r="HD116" s="354"/>
      <c r="HE116" s="354">
        <v>30</v>
      </c>
      <c r="HF116" s="354"/>
      <c r="HG116" s="354"/>
      <c r="HH116" s="354"/>
      <c r="HI116" s="354"/>
      <c r="HJ116" s="354"/>
      <c r="HK116" s="354"/>
      <c r="HL116" s="354"/>
      <c r="HM116" s="354"/>
      <c r="HN116" s="354"/>
      <c r="HO116" s="354"/>
      <c r="HP116" s="354">
        <v>540</v>
      </c>
      <c r="HQ116" s="354"/>
      <c r="HR116" s="354">
        <v>60</v>
      </c>
      <c r="HS116" s="354"/>
      <c r="HT116" s="354"/>
      <c r="HU116" s="354"/>
      <c r="HV116" s="354">
        <v>120</v>
      </c>
      <c r="HW116" s="354"/>
      <c r="HX116" s="354">
        <v>300</v>
      </c>
      <c r="HY116" s="354"/>
      <c r="HZ116" s="354"/>
      <c r="IA116" s="354">
        <v>15</v>
      </c>
      <c r="IB116" s="354"/>
      <c r="IC116" s="354"/>
      <c r="ID116" s="354"/>
      <c r="IE116" s="354">
        <v>120</v>
      </c>
      <c r="IF116" s="354">
        <v>60</v>
      </c>
      <c r="IG116" s="354"/>
      <c r="IH116" s="354"/>
      <c r="II116" s="354"/>
      <c r="IJ116" s="354"/>
      <c r="IK116" s="354"/>
      <c r="IL116" s="354"/>
      <c r="IM116" s="354">
        <v>180</v>
      </c>
      <c r="IN116" s="354">
        <v>120</v>
      </c>
      <c r="IO116" s="354"/>
      <c r="IP116" s="354"/>
      <c r="IQ116" s="354"/>
      <c r="IR116" s="50"/>
      <c r="IS116" s="47"/>
      <c r="IT116" s="47">
        <v>120</v>
      </c>
      <c r="IU116" s="47"/>
      <c r="IV116" s="47">
        <v>120</v>
      </c>
      <c r="IW116" s="47"/>
      <c r="IX116" s="47"/>
      <c r="IY116" s="47"/>
      <c r="IZ116" s="47"/>
      <c r="JA116" s="47"/>
      <c r="JB116" s="47"/>
      <c r="JC116" s="47"/>
      <c r="JD116" s="47"/>
      <c r="JE116" s="47"/>
      <c r="JF116" s="47"/>
      <c r="JG116" s="47"/>
      <c r="JH116" s="47"/>
      <c r="JI116" s="47"/>
      <c r="JJ116" s="47"/>
      <c r="JK116" s="47"/>
      <c r="JL116" s="354"/>
      <c r="JM116" s="354"/>
      <c r="JN116" s="354"/>
      <c r="JO116" s="354"/>
      <c r="JP116" s="354"/>
      <c r="JQ116" s="354"/>
      <c r="JR116" s="354"/>
      <c r="JS116" s="354"/>
      <c r="JT116" s="354"/>
      <c r="JU116" s="354"/>
      <c r="JV116" s="354"/>
      <c r="JW116" s="354"/>
      <c r="JX116" s="354"/>
      <c r="JY116" s="354"/>
      <c r="JZ116" s="354"/>
      <c r="KA116" s="354"/>
      <c r="KB116" s="354"/>
      <c r="KC116" s="354"/>
      <c r="KD116" s="354"/>
      <c r="KE116" s="354"/>
      <c r="KF116" s="354"/>
      <c r="KG116" s="354"/>
      <c r="KH116" s="354"/>
      <c r="KI116" s="354"/>
      <c r="KJ116" s="354"/>
      <c r="KK116" s="354"/>
      <c r="KL116" s="354"/>
      <c r="KM116" s="354"/>
      <c r="KN116" s="354"/>
      <c r="KO116" s="354"/>
      <c r="KP116" s="354"/>
      <c r="KQ116" s="354"/>
      <c r="KR116" s="354"/>
      <c r="KS116" s="354"/>
      <c r="KT116" s="354"/>
      <c r="KU116" s="354"/>
      <c r="KV116" s="51"/>
      <c r="KW116" s="47"/>
      <c r="KX116" s="47"/>
      <c r="KY116" s="47"/>
      <c r="KZ116" s="47"/>
      <c r="LA116" s="47"/>
      <c r="LB116" s="47">
        <v>30</v>
      </c>
      <c r="LC116" s="47"/>
      <c r="LD116" s="361"/>
      <c r="LE116" s="361">
        <v>120</v>
      </c>
      <c r="LF116" s="361"/>
      <c r="LG116" s="361"/>
      <c r="LH116" s="361"/>
      <c r="LI116" s="361"/>
      <c r="LJ116" s="361"/>
      <c r="LK116" s="361"/>
      <c r="LL116" s="361"/>
      <c r="LM116" s="361"/>
      <c r="LN116" s="361"/>
      <c r="LO116" s="361"/>
      <c r="LP116" s="361"/>
      <c r="LQ116" s="354"/>
      <c r="LR116" s="354"/>
      <c r="LS116" s="354"/>
      <c r="LT116" s="354"/>
      <c r="LU116" s="354"/>
      <c r="LV116" s="354"/>
      <c r="LW116" s="51"/>
      <c r="LX116" s="354">
        <v>100</v>
      </c>
      <c r="LY116" s="354"/>
      <c r="LZ116" s="354"/>
      <c r="MA116" s="354"/>
      <c r="MB116" s="363">
        <v>60</v>
      </c>
      <c r="MC116" s="363"/>
      <c r="MD116" s="354">
        <v>75</v>
      </c>
      <c r="ME116" s="354">
        <v>15</v>
      </c>
      <c r="MF116" s="354"/>
      <c r="MG116" s="354"/>
      <c r="MH116" s="354"/>
      <c r="MI116" s="354"/>
      <c r="MJ116" s="354"/>
      <c r="MK116" s="354">
        <v>30</v>
      </c>
      <c r="ML116" s="354"/>
      <c r="MM116" s="354"/>
      <c r="MN116" s="354"/>
      <c r="MO116" s="354"/>
      <c r="MP116" s="354"/>
      <c r="MQ116" s="354"/>
      <c r="MR116" s="354"/>
      <c r="MS116" s="51"/>
      <c r="MT116" s="364">
        <f t="shared" si="53"/>
        <v>8370</v>
      </c>
      <c r="MU116" s="365">
        <f t="shared" si="54"/>
        <v>670</v>
      </c>
      <c r="MV116" s="366">
        <f t="shared" si="55"/>
        <v>9040</v>
      </c>
      <c r="MW116" s="365">
        <v>9622</v>
      </c>
      <c r="MX116" s="365">
        <v>10449</v>
      </c>
      <c r="MY116" s="54"/>
      <c r="MZ116" s="708">
        <v>4.99</v>
      </c>
      <c r="NA116" s="708">
        <v>1.24</v>
      </c>
      <c r="NB116" s="709">
        <f t="shared" si="56"/>
        <v>11209.6</v>
      </c>
      <c r="NC116" s="710">
        <v>6.94</v>
      </c>
      <c r="ND116" s="710">
        <v>6.19</v>
      </c>
      <c r="NE116" s="738">
        <f t="shared" si="85"/>
        <v>0.254935002407318</v>
      </c>
      <c r="NF116" s="739"/>
      <c r="NG116" s="739">
        <v>5000</v>
      </c>
      <c r="NH116" s="739">
        <v>6.73</v>
      </c>
      <c r="NI116" s="740">
        <f t="shared" si="57"/>
        <v>28207.83</v>
      </c>
      <c r="NJ116" s="738">
        <f t="shared" si="88"/>
        <v>0.189937409725566</v>
      </c>
      <c r="NK116" s="741"/>
      <c r="NL116" s="742">
        <v>44562</v>
      </c>
      <c r="NM116" s="739">
        <f ca="1" t="shared" si="58"/>
        <v>17.1666666666667</v>
      </c>
      <c r="NN116" s="739">
        <f ca="1" t="shared" si="59"/>
        <v>515</v>
      </c>
      <c r="NO116" s="739">
        <v>4150</v>
      </c>
      <c r="NP116" s="739">
        <f t="shared" si="60"/>
        <v>9040</v>
      </c>
      <c r="NQ116" s="761">
        <f t="shared" si="61"/>
        <v>2.07649018031469</v>
      </c>
      <c r="NR116" s="739">
        <f ca="1" t="shared" si="62"/>
        <v>1.47168721517449</v>
      </c>
      <c r="NS116" s="739">
        <f t="shared" si="63"/>
        <v>4557</v>
      </c>
      <c r="NT116" s="739"/>
      <c r="NU116" s="739">
        <f ca="1" t="shared" si="64"/>
        <v>526.601941747573</v>
      </c>
      <c r="NV116" s="769">
        <f ca="1" t="shared" si="65"/>
        <v>17.5533980582524</v>
      </c>
      <c r="NW116" s="769">
        <f ca="1" t="shared" si="66"/>
        <v>259.607853982301</v>
      </c>
      <c r="NX116" s="739"/>
      <c r="NY116" s="739"/>
      <c r="NZ116" s="739"/>
      <c r="OA116" s="739"/>
      <c r="OB116" s="739"/>
      <c r="OC116" s="739"/>
      <c r="OD116" s="739"/>
      <c r="OE116" s="743">
        <f t="shared" si="67"/>
        <v>1905</v>
      </c>
      <c r="OF116" s="743">
        <f t="shared" si="68"/>
        <v>360</v>
      </c>
      <c r="OG116" s="743">
        <f t="shared" si="69"/>
        <v>700</v>
      </c>
      <c r="OH116" s="743">
        <f t="shared" si="70"/>
        <v>225</v>
      </c>
      <c r="OI116" s="743">
        <f t="shared" si="71"/>
        <v>1350</v>
      </c>
      <c r="OJ116" s="739">
        <f t="shared" si="72"/>
        <v>2220</v>
      </c>
      <c r="OK116" s="739">
        <f t="shared" si="73"/>
        <v>255</v>
      </c>
      <c r="OL116" s="739">
        <f t="shared" si="74"/>
        <v>60</v>
      </c>
      <c r="OM116" s="739">
        <f t="shared" si="75"/>
        <v>60</v>
      </c>
      <c r="ON116" s="739">
        <f t="shared" si="76"/>
        <v>120</v>
      </c>
      <c r="OO116" s="739">
        <f t="shared" si="77"/>
        <v>735</v>
      </c>
      <c r="OP116" s="739"/>
      <c r="OQ116" s="739">
        <f t="shared" si="78"/>
        <v>720</v>
      </c>
      <c r="OR116" s="739">
        <f t="shared" si="79"/>
        <v>8710</v>
      </c>
      <c r="OS116" s="739">
        <f t="shared" si="80"/>
        <v>0</v>
      </c>
      <c r="OT116" s="739">
        <f t="shared" si="81"/>
        <v>-330</v>
      </c>
      <c r="OU116" s="739"/>
      <c r="OV116" s="739"/>
      <c r="OW116" s="739"/>
      <c r="OX116" s="739"/>
      <c r="OY116" s="739"/>
      <c r="OZ116" s="739"/>
      <c r="PA116" s="739"/>
      <c r="PB116" s="739"/>
      <c r="PC116" s="739"/>
      <c r="PD116" s="739"/>
      <c r="PE116" s="739"/>
      <c r="PF116" s="739"/>
      <c r="PG116" s="739"/>
      <c r="PI116" s="28">
        <v>360</v>
      </c>
      <c r="PJ116" s="28">
        <v>240</v>
      </c>
      <c r="PK116" s="28">
        <v>360</v>
      </c>
      <c r="PL116" s="28">
        <v>1125</v>
      </c>
      <c r="PM116" s="28">
        <v>1500</v>
      </c>
      <c r="PN116" s="28">
        <v>714</v>
      </c>
      <c r="PO116" s="28">
        <v>420</v>
      </c>
      <c r="PP116" s="28">
        <v>1179</v>
      </c>
      <c r="PQ116" s="28">
        <v>780</v>
      </c>
      <c r="PR116" s="28">
        <v>900</v>
      </c>
      <c r="PS116" s="28">
        <v>1380</v>
      </c>
      <c r="PT116" s="28">
        <v>660</v>
      </c>
      <c r="PU116" s="28">
        <v>4</v>
      </c>
      <c r="PV116" s="28">
        <v>9622</v>
      </c>
      <c r="PW116" s="28">
        <v>0</v>
      </c>
    </row>
    <row r="117" s="28" customFormat="1" customHeight="1" spans="1:439">
      <c r="A117" s="95" t="s">
        <v>1610</v>
      </c>
      <c r="B117" s="343">
        <v>2020</v>
      </c>
      <c r="C117" s="95" t="s">
        <v>1612</v>
      </c>
      <c r="D117" s="95" t="s">
        <v>2419</v>
      </c>
      <c r="E117" s="789" t="s">
        <v>1657</v>
      </c>
      <c r="F117" s="105" t="s">
        <v>362</v>
      </c>
      <c r="G117" s="112" t="s">
        <v>363</v>
      </c>
      <c r="H117" s="795" t="s">
        <v>364</v>
      </c>
      <c r="I117" s="99">
        <f t="shared" si="87"/>
        <v>-255</v>
      </c>
      <c r="J117" s="100">
        <v>4644</v>
      </c>
      <c r="K117" s="454">
        <v>0</v>
      </c>
      <c r="L117" s="150">
        <f t="shared" si="48"/>
        <v>4389</v>
      </c>
      <c r="M117" s="151">
        <f t="shared" si="49"/>
        <v>4389</v>
      </c>
      <c r="N117" s="455"/>
      <c r="O117" s="37">
        <v>6909</v>
      </c>
      <c r="P117" s="157"/>
      <c r="Q117" s="33">
        <f t="shared" si="50"/>
        <v>0</v>
      </c>
      <c r="R117" s="34">
        <f t="shared" si="51"/>
        <v>5000</v>
      </c>
      <c r="S117" s="490"/>
      <c r="T117" s="490"/>
      <c r="U117" s="490"/>
      <c r="V117" s="490"/>
      <c r="W117" s="490"/>
      <c r="X117" s="489"/>
      <c r="Y117" s="505"/>
      <c r="Z117" s="505"/>
      <c r="AA117" s="505"/>
      <c r="AB117" s="505"/>
      <c r="AC117" s="99"/>
      <c r="AD117" s="505"/>
      <c r="AE117" s="505"/>
      <c r="AF117" s="490"/>
      <c r="AG117" s="490"/>
      <c r="AH117" s="490"/>
      <c r="AI117" s="490"/>
      <c r="AJ117" s="490"/>
      <c r="AK117" s="490">
        <v>5000</v>
      </c>
      <c r="AL117" s="490"/>
      <c r="AM117" s="490"/>
      <c r="AN117" s="490"/>
      <c r="AO117" s="490"/>
      <c r="AP117" s="490"/>
      <c r="AQ117" s="490"/>
      <c r="AR117" s="490"/>
      <c r="AS117" s="490"/>
      <c r="AT117" s="490"/>
      <c r="AU117" s="490"/>
      <c r="AV117" s="490"/>
      <c r="AW117" s="490"/>
      <c r="AX117" s="490"/>
      <c r="AY117" s="100"/>
      <c r="AZ117" s="48">
        <v>1</v>
      </c>
      <c r="BA117" s="48"/>
      <c r="BB117" s="48"/>
      <c r="BC117" s="48"/>
      <c r="BD117" s="47"/>
      <c r="BE117" s="47"/>
      <c r="BF117" s="47"/>
      <c r="BG117" s="47"/>
      <c r="BH117" s="47"/>
      <c r="BI117" s="47"/>
      <c r="BJ117" s="47"/>
      <c r="BK117" s="47"/>
      <c r="BL117" s="47">
        <v>25</v>
      </c>
      <c r="BM117" s="47"/>
      <c r="BN117" s="47"/>
      <c r="BO117" s="47"/>
      <c r="BP117" s="47"/>
      <c r="BQ117" s="47"/>
      <c r="BR117" s="47"/>
      <c r="BS117" s="354"/>
      <c r="BT117" s="354"/>
      <c r="BU117" s="354"/>
      <c r="BV117" s="354"/>
      <c r="BW117" s="354"/>
      <c r="BX117" s="354"/>
      <c r="BY117" s="354"/>
      <c r="BZ117" s="354"/>
      <c r="CA117" s="354"/>
      <c r="CB117" s="354"/>
      <c r="CC117" s="354"/>
      <c r="CD117" s="354"/>
      <c r="CE117" s="354"/>
      <c r="CF117" s="354"/>
      <c r="CG117" s="354"/>
      <c r="CH117" s="354"/>
      <c r="CI117" s="354"/>
      <c r="CJ117" s="354"/>
      <c r="CK117" s="354"/>
      <c r="CL117" s="354"/>
      <c r="CM117" s="354"/>
      <c r="CN117" s="354"/>
      <c r="CO117" s="354"/>
      <c r="CP117" s="358"/>
      <c r="CQ117" s="48"/>
      <c r="CR117" s="354"/>
      <c r="CS117" s="354"/>
      <c r="CT117" s="355">
        <v>-38</v>
      </c>
      <c r="CU117" s="354"/>
      <c r="CV117" s="354"/>
      <c r="CW117" s="354"/>
      <c r="CX117" s="354">
        <v>5</v>
      </c>
      <c r="CY117" s="354"/>
      <c r="CZ117" s="354"/>
      <c r="DA117" s="356">
        <v>-4</v>
      </c>
      <c r="DB117" s="354"/>
      <c r="DC117" s="354"/>
      <c r="DD117" s="354"/>
      <c r="DE117" s="354"/>
      <c r="DF117" s="354">
        <v>5</v>
      </c>
      <c r="DG117" s="354"/>
      <c r="DH117" s="354"/>
      <c r="DI117" s="354"/>
      <c r="DJ117" s="354"/>
      <c r="DK117" s="354">
        <v>1</v>
      </c>
      <c r="DL117" s="354"/>
      <c r="DM117" s="354"/>
      <c r="DN117" s="354"/>
      <c r="DO117" s="354"/>
      <c r="DP117" s="354"/>
      <c r="DQ117" s="354">
        <v>5</v>
      </c>
      <c r="DR117" s="354"/>
      <c r="DS117" s="354"/>
      <c r="DT117" s="354"/>
      <c r="DU117" s="354">
        <v>10</v>
      </c>
      <c r="DV117" s="354"/>
      <c r="DW117" s="354"/>
      <c r="DX117" s="354"/>
      <c r="DY117" s="354"/>
      <c r="DZ117" s="357"/>
      <c r="EA117" s="356"/>
      <c r="EB117" s="356"/>
      <c r="EC117" s="356"/>
      <c r="ED117" s="356"/>
      <c r="EE117" s="358"/>
      <c r="EF117" s="48">
        <v>120</v>
      </c>
      <c r="EG117" s="46">
        <v>495</v>
      </c>
      <c r="EH117" s="46">
        <v>960</v>
      </c>
      <c r="EI117" s="47">
        <v>120</v>
      </c>
      <c r="EJ117" s="47"/>
      <c r="EK117" s="47">
        <v>30</v>
      </c>
      <c r="EL117" s="47"/>
      <c r="EM117" s="47"/>
      <c r="EN117" s="47"/>
      <c r="EO117" s="47"/>
      <c r="EP117" s="47">
        <v>60</v>
      </c>
      <c r="EQ117" s="47"/>
      <c r="ER117" s="47"/>
      <c r="ES117" s="47">
        <v>180</v>
      </c>
      <c r="ET117" s="48"/>
      <c r="EU117" s="47"/>
      <c r="EV117" s="47">
        <v>120</v>
      </c>
      <c r="EW117" s="47">
        <v>120</v>
      </c>
      <c r="EX117" s="47"/>
      <c r="EY117" s="47"/>
      <c r="EZ117" s="47"/>
      <c r="FA117" s="47"/>
      <c r="FB117" s="47">
        <v>90</v>
      </c>
      <c r="FC117" s="47"/>
      <c r="FD117" s="47"/>
      <c r="FE117" s="47"/>
      <c r="FF117" s="47">
        <v>180</v>
      </c>
      <c r="FG117" s="47"/>
      <c r="FH117" s="47"/>
      <c r="FI117" s="47"/>
      <c r="FJ117" s="47">
        <v>45</v>
      </c>
      <c r="FK117" s="47"/>
      <c r="FL117" s="47"/>
      <c r="FM117" s="47">
        <v>120</v>
      </c>
      <c r="FN117" s="47"/>
      <c r="FO117" s="47"/>
      <c r="FP117" s="47"/>
      <c r="FQ117" s="354"/>
      <c r="FR117" s="354"/>
      <c r="FS117" s="354"/>
      <c r="FT117" s="354">
        <v>120</v>
      </c>
      <c r="FU117" s="354">
        <v>120</v>
      </c>
      <c r="FV117" s="354"/>
      <c r="FW117" s="354">
        <v>1320</v>
      </c>
      <c r="FX117" s="354"/>
      <c r="FY117" s="354">
        <v>1080</v>
      </c>
      <c r="FZ117" s="354">
        <v>60</v>
      </c>
      <c r="GA117" s="354">
        <v>120</v>
      </c>
      <c r="GB117" s="354"/>
      <c r="GC117" s="354"/>
      <c r="GD117" s="354"/>
      <c r="GE117" s="354"/>
      <c r="GF117" s="354"/>
      <c r="GG117" s="354"/>
      <c r="GH117" s="354"/>
      <c r="GI117" s="354"/>
      <c r="GJ117" s="354"/>
      <c r="GK117" s="354">
        <v>540</v>
      </c>
      <c r="GL117" s="354"/>
      <c r="GM117" s="354"/>
      <c r="GN117" s="354"/>
      <c r="GO117" s="354"/>
      <c r="GP117" s="354"/>
      <c r="GQ117" s="354"/>
      <c r="GR117" s="354">
        <v>15</v>
      </c>
      <c r="GS117" s="354"/>
      <c r="GT117" s="354">
        <v>240</v>
      </c>
      <c r="GU117" s="354"/>
      <c r="GV117" s="354"/>
      <c r="GW117" s="354"/>
      <c r="GX117" s="354"/>
      <c r="GY117" s="354">
        <v>60</v>
      </c>
      <c r="GZ117" s="354"/>
      <c r="HA117" s="354"/>
      <c r="HB117" s="354"/>
      <c r="HC117" s="354"/>
      <c r="HD117" s="354"/>
      <c r="HE117" s="354">
        <v>30</v>
      </c>
      <c r="HF117" s="354"/>
      <c r="HG117" s="354"/>
      <c r="HH117" s="354"/>
      <c r="HI117" s="354"/>
      <c r="HJ117" s="354"/>
      <c r="HK117" s="354"/>
      <c r="HL117" s="354"/>
      <c r="HM117" s="354"/>
      <c r="HN117" s="354"/>
      <c r="HO117" s="354"/>
      <c r="HP117" s="354"/>
      <c r="HQ117" s="354"/>
      <c r="HR117" s="354"/>
      <c r="HS117" s="354">
        <v>60</v>
      </c>
      <c r="HT117" s="354"/>
      <c r="HU117" s="354"/>
      <c r="HV117" s="354"/>
      <c r="HW117" s="354"/>
      <c r="HX117" s="354">
        <v>300</v>
      </c>
      <c r="HY117" s="354"/>
      <c r="HZ117" s="354">
        <v>180</v>
      </c>
      <c r="IA117" s="354">
        <v>15</v>
      </c>
      <c r="IB117" s="354"/>
      <c r="IC117" s="354"/>
      <c r="ID117" s="354"/>
      <c r="IE117" s="354">
        <v>120</v>
      </c>
      <c r="IF117" s="354"/>
      <c r="IG117" s="354"/>
      <c r="IH117" s="354"/>
      <c r="II117" s="354"/>
      <c r="IJ117" s="354"/>
      <c r="IK117" s="354"/>
      <c r="IL117" s="354"/>
      <c r="IM117" s="354"/>
      <c r="IN117" s="354"/>
      <c r="IO117" s="354"/>
      <c r="IP117" s="354"/>
      <c r="IQ117" s="354"/>
      <c r="IR117" s="50"/>
      <c r="IS117" s="47"/>
      <c r="IT117" s="47"/>
      <c r="IU117" s="47"/>
      <c r="IV117" s="47">
        <v>120</v>
      </c>
      <c r="IW117" s="47"/>
      <c r="IX117" s="47"/>
      <c r="IY117" s="47"/>
      <c r="IZ117" s="47"/>
      <c r="JA117" s="47"/>
      <c r="JB117" s="47"/>
      <c r="JC117" s="47"/>
      <c r="JD117" s="47"/>
      <c r="JE117" s="47"/>
      <c r="JF117" s="47"/>
      <c r="JG117" s="47"/>
      <c r="JH117" s="47"/>
      <c r="JI117" s="47"/>
      <c r="JJ117" s="47"/>
      <c r="JK117" s="47"/>
      <c r="JL117" s="354"/>
      <c r="JM117" s="354"/>
      <c r="JN117" s="354"/>
      <c r="JO117" s="354"/>
      <c r="JP117" s="354"/>
      <c r="JQ117" s="354"/>
      <c r="JR117" s="354"/>
      <c r="JS117" s="354"/>
      <c r="JT117" s="354"/>
      <c r="JU117" s="354"/>
      <c r="JV117" s="354"/>
      <c r="JW117" s="354"/>
      <c r="JX117" s="354"/>
      <c r="JY117" s="354"/>
      <c r="JZ117" s="354"/>
      <c r="KA117" s="354"/>
      <c r="KB117" s="354"/>
      <c r="KC117" s="354"/>
      <c r="KD117" s="354"/>
      <c r="KE117" s="354"/>
      <c r="KF117" s="354"/>
      <c r="KG117" s="354"/>
      <c r="KH117" s="354"/>
      <c r="KI117" s="354"/>
      <c r="KJ117" s="354"/>
      <c r="KK117" s="354"/>
      <c r="KL117" s="354"/>
      <c r="KM117" s="354"/>
      <c r="KN117" s="354"/>
      <c r="KO117" s="354"/>
      <c r="KP117" s="354"/>
      <c r="KQ117" s="354"/>
      <c r="KR117" s="354"/>
      <c r="KS117" s="354"/>
      <c r="KT117" s="354"/>
      <c r="KU117" s="354"/>
      <c r="KV117" s="51"/>
      <c r="KW117" s="47"/>
      <c r="KX117" s="47"/>
      <c r="KY117" s="47"/>
      <c r="KZ117" s="47"/>
      <c r="LA117" s="47"/>
      <c r="LB117" s="47">
        <v>30</v>
      </c>
      <c r="LC117" s="47"/>
      <c r="LD117" s="361"/>
      <c r="LE117" s="361">
        <v>120</v>
      </c>
      <c r="LF117" s="361"/>
      <c r="LG117" s="361"/>
      <c r="LH117" s="361"/>
      <c r="LI117" s="361"/>
      <c r="LJ117" s="361"/>
      <c r="LK117" s="361"/>
      <c r="LL117" s="361"/>
      <c r="LM117" s="361"/>
      <c r="LN117" s="361"/>
      <c r="LO117" s="361"/>
      <c r="LP117" s="361"/>
      <c r="LQ117" s="354"/>
      <c r="LR117" s="354"/>
      <c r="LS117" s="354"/>
      <c r="LT117" s="354"/>
      <c r="LU117" s="354"/>
      <c r="LV117" s="354"/>
      <c r="LW117" s="51"/>
      <c r="LX117" s="354">
        <v>100</v>
      </c>
      <c r="LY117" s="354"/>
      <c r="LZ117" s="354"/>
      <c r="MA117" s="354"/>
      <c r="MB117" s="363"/>
      <c r="MC117" s="363"/>
      <c r="MD117" s="354">
        <v>75</v>
      </c>
      <c r="ME117" s="354">
        <v>15</v>
      </c>
      <c r="MF117" s="354"/>
      <c r="MG117" s="354"/>
      <c r="MH117" s="354"/>
      <c r="MI117" s="354"/>
      <c r="MJ117" s="354"/>
      <c r="MK117" s="354">
        <v>30</v>
      </c>
      <c r="ML117" s="354"/>
      <c r="MM117" s="354"/>
      <c r="MN117" s="354"/>
      <c r="MO117" s="354"/>
      <c r="MP117" s="354"/>
      <c r="MQ117" s="354"/>
      <c r="MR117" s="354"/>
      <c r="MS117" s="51"/>
      <c r="MT117" s="364">
        <f t="shared" si="53"/>
        <v>7020</v>
      </c>
      <c r="MU117" s="365">
        <f t="shared" si="54"/>
        <v>490</v>
      </c>
      <c r="MV117" s="366">
        <f t="shared" si="55"/>
        <v>7510</v>
      </c>
      <c r="MW117" s="365">
        <v>7518</v>
      </c>
      <c r="MX117" s="365">
        <v>8573</v>
      </c>
      <c r="MY117" s="54"/>
      <c r="MZ117" s="708">
        <v>4.99</v>
      </c>
      <c r="NA117" s="708">
        <v>1.24</v>
      </c>
      <c r="NB117" s="709">
        <f t="shared" si="56"/>
        <v>9312.4</v>
      </c>
      <c r="NC117" s="710">
        <v>6.94</v>
      </c>
      <c r="ND117" s="710">
        <v>6.19</v>
      </c>
      <c r="NE117" s="738">
        <f t="shared" si="85"/>
        <v>0.254935002407318</v>
      </c>
      <c r="NF117" s="739"/>
      <c r="NG117" s="739">
        <v>5000</v>
      </c>
      <c r="NH117" s="739">
        <v>6.73</v>
      </c>
      <c r="NI117" s="740">
        <f t="shared" si="57"/>
        <v>27167.91</v>
      </c>
      <c r="NJ117" s="738">
        <f t="shared" si="88"/>
        <v>0.189937409725566</v>
      </c>
      <c r="NK117" s="741"/>
      <c r="NL117" s="742">
        <v>44562</v>
      </c>
      <c r="NM117" s="739">
        <f ca="1" t="shared" si="58"/>
        <v>17.1666666666667</v>
      </c>
      <c r="NN117" s="739">
        <f ca="1" t="shared" si="59"/>
        <v>515</v>
      </c>
      <c r="NO117" s="739">
        <v>5454</v>
      </c>
      <c r="NP117" s="739">
        <f t="shared" si="60"/>
        <v>7510</v>
      </c>
      <c r="NQ117" s="761">
        <f t="shared" si="61"/>
        <v>1.52595753327238</v>
      </c>
      <c r="NR117" s="739">
        <f ca="1" t="shared" si="62"/>
        <v>1.0815038828047</v>
      </c>
      <c r="NS117" s="739">
        <f t="shared" si="63"/>
        <v>4389</v>
      </c>
      <c r="NT117" s="739"/>
      <c r="NU117" s="739">
        <f ca="1" t="shared" si="64"/>
        <v>437.47572815534</v>
      </c>
      <c r="NV117" s="769">
        <f ca="1" t="shared" si="65"/>
        <v>14.5825242718447</v>
      </c>
      <c r="NW117" s="769">
        <f ca="1" t="shared" si="66"/>
        <v>300.976697736352</v>
      </c>
      <c r="NX117" s="739"/>
      <c r="NY117" s="739"/>
      <c r="NZ117" s="739"/>
      <c r="OA117" s="739"/>
      <c r="OB117" s="739"/>
      <c r="OC117" s="739"/>
      <c r="OD117" s="739"/>
      <c r="OE117" s="743">
        <f t="shared" si="67"/>
        <v>1785</v>
      </c>
      <c r="OF117" s="743">
        <f t="shared" si="68"/>
        <v>240</v>
      </c>
      <c r="OG117" s="743">
        <f t="shared" si="69"/>
        <v>820</v>
      </c>
      <c r="OH117" s="743">
        <f t="shared" si="70"/>
        <v>285</v>
      </c>
      <c r="OI117" s="743">
        <f t="shared" si="71"/>
        <v>1440</v>
      </c>
      <c r="OJ117" s="739">
        <f t="shared" si="72"/>
        <v>1800</v>
      </c>
      <c r="OK117" s="739">
        <f t="shared" si="73"/>
        <v>255</v>
      </c>
      <c r="OL117" s="739">
        <f t="shared" si="74"/>
        <v>60</v>
      </c>
      <c r="OM117" s="739">
        <f t="shared" si="75"/>
        <v>0</v>
      </c>
      <c r="ON117" s="739">
        <f t="shared" si="76"/>
        <v>120</v>
      </c>
      <c r="OO117" s="739">
        <f t="shared" si="77"/>
        <v>75</v>
      </c>
      <c r="OP117" s="739"/>
      <c r="OQ117" s="739">
        <f t="shared" si="78"/>
        <v>600</v>
      </c>
      <c r="OR117" s="739">
        <f t="shared" si="79"/>
        <v>7480</v>
      </c>
      <c r="OS117" s="739">
        <f t="shared" si="80"/>
        <v>0</v>
      </c>
      <c r="OT117" s="739">
        <f t="shared" si="81"/>
        <v>-30</v>
      </c>
      <c r="OU117" s="739"/>
      <c r="OV117" s="739"/>
      <c r="OW117" s="739"/>
      <c r="OX117" s="739"/>
      <c r="OY117" s="739"/>
      <c r="OZ117" s="739"/>
      <c r="PA117" s="739"/>
      <c r="PB117" s="739"/>
      <c r="PC117" s="739"/>
      <c r="PD117" s="739"/>
      <c r="PE117" s="739"/>
      <c r="PF117" s="739"/>
      <c r="PG117" s="739"/>
      <c r="PI117" s="28">
        <v>120</v>
      </c>
      <c r="PJ117" s="28">
        <v>0</v>
      </c>
      <c r="PK117" s="28">
        <v>180</v>
      </c>
      <c r="PL117" s="28">
        <v>1485</v>
      </c>
      <c r="PM117" s="28">
        <v>900</v>
      </c>
      <c r="PN117" s="28">
        <v>294</v>
      </c>
      <c r="PO117" s="28">
        <v>180</v>
      </c>
      <c r="PP117" s="28">
        <v>1299</v>
      </c>
      <c r="PQ117" s="28">
        <v>1080</v>
      </c>
      <c r="PR117" s="28">
        <v>360</v>
      </c>
      <c r="PS117" s="28">
        <v>900</v>
      </c>
      <c r="PT117" s="28">
        <v>540</v>
      </c>
      <c r="PU117" s="28">
        <v>0</v>
      </c>
      <c r="PV117" s="28">
        <v>7338</v>
      </c>
      <c r="PW117" s="28">
        <v>-180</v>
      </c>
    </row>
    <row r="118" s="28" customFormat="1" customHeight="1" spans="1:439">
      <c r="A118" s="95" t="s">
        <v>1610</v>
      </c>
      <c r="B118" s="343">
        <v>2020</v>
      </c>
      <c r="C118" s="95" t="s">
        <v>1612</v>
      </c>
      <c r="D118" s="95" t="s">
        <v>2419</v>
      </c>
      <c r="E118" s="789" t="s">
        <v>1657</v>
      </c>
      <c r="F118" s="116" t="s">
        <v>365</v>
      </c>
      <c r="G118" s="112" t="s">
        <v>366</v>
      </c>
      <c r="H118" s="113" t="s">
        <v>367</v>
      </c>
      <c r="I118" s="99">
        <f t="shared" si="87"/>
        <v>225</v>
      </c>
      <c r="J118" s="100">
        <v>3860</v>
      </c>
      <c r="K118" s="454">
        <v>40</v>
      </c>
      <c r="L118" s="150">
        <f t="shared" si="48"/>
        <v>4085</v>
      </c>
      <c r="M118" s="151">
        <f t="shared" si="49"/>
        <v>4085</v>
      </c>
      <c r="N118" s="455"/>
      <c r="O118" s="37">
        <v>6285</v>
      </c>
      <c r="P118" s="157"/>
      <c r="Q118" s="33">
        <f t="shared" si="50"/>
        <v>0</v>
      </c>
      <c r="R118" s="34">
        <f t="shared" si="51"/>
        <v>5000</v>
      </c>
      <c r="S118" s="490"/>
      <c r="T118" s="490"/>
      <c r="U118" s="490"/>
      <c r="V118" s="490"/>
      <c r="W118" s="490"/>
      <c r="X118" s="489"/>
      <c r="Y118" s="505"/>
      <c r="Z118" s="505"/>
      <c r="AA118" s="505"/>
      <c r="AB118" s="505"/>
      <c r="AC118" s="99"/>
      <c r="AD118" s="505"/>
      <c r="AE118" s="505"/>
      <c r="AF118" s="490"/>
      <c r="AG118" s="490"/>
      <c r="AH118" s="490"/>
      <c r="AI118" s="490"/>
      <c r="AJ118" s="490"/>
      <c r="AK118" s="490">
        <v>5000</v>
      </c>
      <c r="AL118" s="490"/>
      <c r="AM118" s="490"/>
      <c r="AN118" s="490"/>
      <c r="AO118" s="490"/>
      <c r="AP118" s="490"/>
      <c r="AQ118" s="490"/>
      <c r="AR118" s="490"/>
      <c r="AS118" s="490"/>
      <c r="AT118" s="490"/>
      <c r="AU118" s="490"/>
      <c r="AV118" s="490"/>
      <c r="AW118" s="490"/>
      <c r="AX118" s="490"/>
      <c r="AY118" s="100"/>
      <c r="AZ118" s="48">
        <v>1</v>
      </c>
      <c r="BA118" s="48"/>
      <c r="BB118" s="48"/>
      <c r="BC118" s="48"/>
      <c r="BD118" s="47"/>
      <c r="BE118" s="47"/>
      <c r="BF118" s="47"/>
      <c r="BG118" s="47"/>
      <c r="BH118" s="47"/>
      <c r="BI118" s="47"/>
      <c r="BJ118" s="47"/>
      <c r="BK118" s="47"/>
      <c r="BL118" s="47">
        <v>25</v>
      </c>
      <c r="BM118" s="47"/>
      <c r="BN118" s="47"/>
      <c r="BO118" s="47"/>
      <c r="BP118" s="47"/>
      <c r="BQ118" s="47"/>
      <c r="BR118" s="47"/>
      <c r="BS118" s="354"/>
      <c r="BT118" s="354"/>
      <c r="BU118" s="354"/>
      <c r="BV118" s="354"/>
      <c r="BW118" s="354"/>
      <c r="BX118" s="354"/>
      <c r="BY118" s="354"/>
      <c r="BZ118" s="354"/>
      <c r="CA118" s="354"/>
      <c r="CB118" s="354"/>
      <c r="CC118" s="354"/>
      <c r="CD118" s="354"/>
      <c r="CE118" s="354"/>
      <c r="CF118" s="354"/>
      <c r="CG118" s="354"/>
      <c r="CH118" s="354"/>
      <c r="CI118" s="354"/>
      <c r="CJ118" s="354"/>
      <c r="CK118" s="354"/>
      <c r="CL118" s="354"/>
      <c r="CM118" s="354"/>
      <c r="CN118" s="354"/>
      <c r="CO118" s="354"/>
      <c r="CP118" s="358"/>
      <c r="CQ118" s="48"/>
      <c r="CR118" s="354"/>
      <c r="CS118" s="354"/>
      <c r="CT118" s="355">
        <v>-50</v>
      </c>
      <c r="CU118" s="354"/>
      <c r="CV118" s="354">
        <v>1</v>
      </c>
      <c r="CW118" s="354"/>
      <c r="CX118" s="354">
        <v>5</v>
      </c>
      <c r="CY118" s="354"/>
      <c r="CZ118" s="354"/>
      <c r="DA118" s="356">
        <v>-3</v>
      </c>
      <c r="DB118" s="354">
        <v>10</v>
      </c>
      <c r="DC118" s="354"/>
      <c r="DD118" s="354"/>
      <c r="DE118" s="354"/>
      <c r="DF118" s="354">
        <v>5</v>
      </c>
      <c r="DG118" s="354"/>
      <c r="DH118" s="354"/>
      <c r="DI118" s="354"/>
      <c r="DJ118" s="356">
        <v>-4</v>
      </c>
      <c r="DK118" s="354">
        <v>1</v>
      </c>
      <c r="DL118" s="354"/>
      <c r="DM118" s="354"/>
      <c r="DN118" s="354"/>
      <c r="DO118" s="354"/>
      <c r="DP118" s="354"/>
      <c r="DQ118" s="354">
        <v>5</v>
      </c>
      <c r="DR118" s="354"/>
      <c r="DS118" s="354"/>
      <c r="DT118" s="354"/>
      <c r="DU118" s="354">
        <v>10</v>
      </c>
      <c r="DV118" s="354"/>
      <c r="DW118" s="354"/>
      <c r="DX118" s="354"/>
      <c r="DY118" s="354"/>
      <c r="DZ118" s="357"/>
      <c r="EA118" s="356"/>
      <c r="EB118" s="356"/>
      <c r="EC118" s="356"/>
      <c r="ED118" s="356"/>
      <c r="EE118" s="358"/>
      <c r="EF118" s="48">
        <v>120</v>
      </c>
      <c r="EG118" s="46">
        <v>495</v>
      </c>
      <c r="EH118" s="46">
        <v>960</v>
      </c>
      <c r="EI118" s="47"/>
      <c r="EJ118" s="47"/>
      <c r="EK118" s="47">
        <v>30</v>
      </c>
      <c r="EL118" s="47"/>
      <c r="EM118" s="47"/>
      <c r="EN118" s="47"/>
      <c r="EO118" s="47">
        <v>240</v>
      </c>
      <c r="EP118" s="47">
        <v>60</v>
      </c>
      <c r="EQ118" s="47"/>
      <c r="ER118" s="47"/>
      <c r="ES118" s="47">
        <v>240</v>
      </c>
      <c r="ET118" s="48"/>
      <c r="EU118" s="47"/>
      <c r="EV118" s="47"/>
      <c r="EW118" s="47">
        <v>180</v>
      </c>
      <c r="EX118" s="47"/>
      <c r="EY118" s="47"/>
      <c r="EZ118" s="47"/>
      <c r="FA118" s="47"/>
      <c r="FB118" s="47">
        <v>30</v>
      </c>
      <c r="FC118" s="47"/>
      <c r="FD118" s="47"/>
      <c r="FE118" s="47">
        <v>60</v>
      </c>
      <c r="FF118" s="47">
        <v>60</v>
      </c>
      <c r="FG118" s="47"/>
      <c r="FH118" s="47"/>
      <c r="FI118" s="47"/>
      <c r="FJ118" s="47">
        <v>45</v>
      </c>
      <c r="FK118" s="47"/>
      <c r="FL118" s="47"/>
      <c r="FM118" s="47">
        <v>60</v>
      </c>
      <c r="FN118" s="47"/>
      <c r="FO118" s="47"/>
      <c r="FP118" s="47"/>
      <c r="FQ118" s="354"/>
      <c r="FR118" s="354"/>
      <c r="FS118" s="354"/>
      <c r="FT118" s="354"/>
      <c r="FU118" s="354">
        <v>120</v>
      </c>
      <c r="FV118" s="354">
        <v>120</v>
      </c>
      <c r="FW118" s="354">
        <v>1350</v>
      </c>
      <c r="FX118" s="354"/>
      <c r="FY118" s="354">
        <v>1080</v>
      </c>
      <c r="FZ118" s="354"/>
      <c r="GA118" s="354">
        <v>120</v>
      </c>
      <c r="GB118" s="354"/>
      <c r="GC118" s="354"/>
      <c r="GD118" s="354"/>
      <c r="GE118" s="354"/>
      <c r="GF118" s="354"/>
      <c r="GG118" s="354"/>
      <c r="GH118" s="354"/>
      <c r="GI118" s="354"/>
      <c r="GJ118" s="354"/>
      <c r="GK118" s="354">
        <v>540</v>
      </c>
      <c r="GL118" s="354"/>
      <c r="GM118" s="354"/>
      <c r="GN118" s="354"/>
      <c r="GO118" s="354"/>
      <c r="GP118" s="354"/>
      <c r="GQ118" s="354"/>
      <c r="GR118" s="354">
        <v>15</v>
      </c>
      <c r="GS118" s="354"/>
      <c r="GT118" s="354">
        <v>120</v>
      </c>
      <c r="GU118" s="354"/>
      <c r="GV118" s="354"/>
      <c r="GW118" s="354"/>
      <c r="GX118" s="354"/>
      <c r="GY118" s="354"/>
      <c r="GZ118" s="354"/>
      <c r="HA118" s="354"/>
      <c r="HB118" s="354"/>
      <c r="HC118" s="354"/>
      <c r="HD118" s="354"/>
      <c r="HE118" s="354">
        <v>30</v>
      </c>
      <c r="HF118" s="354"/>
      <c r="HG118" s="354"/>
      <c r="HH118" s="354"/>
      <c r="HI118" s="354"/>
      <c r="HJ118" s="354"/>
      <c r="HK118" s="354"/>
      <c r="HL118" s="354"/>
      <c r="HM118" s="354"/>
      <c r="HN118" s="354"/>
      <c r="HO118" s="354"/>
      <c r="HP118" s="354"/>
      <c r="HQ118" s="354"/>
      <c r="HR118" s="354"/>
      <c r="HS118" s="354"/>
      <c r="HT118" s="354"/>
      <c r="HU118" s="354"/>
      <c r="HV118" s="354"/>
      <c r="HW118" s="354"/>
      <c r="HX118" s="354">
        <v>300</v>
      </c>
      <c r="HY118" s="354"/>
      <c r="HZ118" s="354"/>
      <c r="IA118" s="354">
        <v>15</v>
      </c>
      <c r="IB118" s="354"/>
      <c r="IC118" s="354"/>
      <c r="ID118" s="354"/>
      <c r="IE118" s="354">
        <v>120</v>
      </c>
      <c r="IF118" s="354"/>
      <c r="IG118" s="354"/>
      <c r="IH118" s="354"/>
      <c r="II118" s="354"/>
      <c r="IJ118" s="354"/>
      <c r="IK118" s="354"/>
      <c r="IL118" s="354"/>
      <c r="IM118" s="354"/>
      <c r="IN118" s="354"/>
      <c r="IO118" s="354"/>
      <c r="IP118" s="354"/>
      <c r="IQ118" s="354"/>
      <c r="IR118" s="50"/>
      <c r="IS118" s="47"/>
      <c r="IT118" s="47"/>
      <c r="IU118" s="47"/>
      <c r="IV118" s="47">
        <v>120</v>
      </c>
      <c r="IW118" s="47"/>
      <c r="IX118" s="47"/>
      <c r="IY118" s="47"/>
      <c r="IZ118" s="47"/>
      <c r="JA118" s="47"/>
      <c r="JB118" s="47"/>
      <c r="JC118" s="47"/>
      <c r="JD118" s="47"/>
      <c r="JE118" s="47"/>
      <c r="JF118" s="47"/>
      <c r="JG118" s="47"/>
      <c r="JH118" s="47"/>
      <c r="JI118" s="47"/>
      <c r="JJ118" s="47"/>
      <c r="JK118" s="47"/>
      <c r="JL118" s="354"/>
      <c r="JM118" s="354"/>
      <c r="JN118" s="354"/>
      <c r="JO118" s="354"/>
      <c r="JP118" s="354"/>
      <c r="JQ118" s="354"/>
      <c r="JR118" s="354"/>
      <c r="JS118" s="354"/>
      <c r="JT118" s="354"/>
      <c r="JU118" s="354"/>
      <c r="JV118" s="354"/>
      <c r="JW118" s="354"/>
      <c r="JX118" s="354"/>
      <c r="JY118" s="354"/>
      <c r="JZ118" s="354"/>
      <c r="KA118" s="354"/>
      <c r="KB118" s="354"/>
      <c r="KC118" s="354"/>
      <c r="KD118" s="354"/>
      <c r="KE118" s="354"/>
      <c r="KF118" s="354"/>
      <c r="KG118" s="354"/>
      <c r="KH118" s="354"/>
      <c r="KI118" s="354"/>
      <c r="KJ118" s="354"/>
      <c r="KK118" s="354"/>
      <c r="KL118" s="354"/>
      <c r="KM118" s="354"/>
      <c r="KN118" s="354"/>
      <c r="KO118" s="354"/>
      <c r="KP118" s="354"/>
      <c r="KQ118" s="354"/>
      <c r="KR118" s="354"/>
      <c r="KS118" s="354"/>
      <c r="KT118" s="354"/>
      <c r="KU118" s="354"/>
      <c r="KV118" s="51"/>
      <c r="KW118" s="47"/>
      <c r="KX118" s="47"/>
      <c r="KY118" s="47"/>
      <c r="KZ118" s="47"/>
      <c r="LA118" s="47"/>
      <c r="LB118" s="47">
        <v>30</v>
      </c>
      <c r="LC118" s="47"/>
      <c r="LD118" s="361">
        <v>10</v>
      </c>
      <c r="LE118" s="361">
        <v>120</v>
      </c>
      <c r="LF118" s="361"/>
      <c r="LG118" s="361"/>
      <c r="LH118" s="361"/>
      <c r="LI118" s="361"/>
      <c r="LJ118" s="361"/>
      <c r="LK118" s="361"/>
      <c r="LL118" s="361"/>
      <c r="LM118" s="361"/>
      <c r="LN118" s="361"/>
      <c r="LO118" s="361"/>
      <c r="LP118" s="361"/>
      <c r="LQ118" s="354">
        <v>4</v>
      </c>
      <c r="LR118" s="354"/>
      <c r="LS118" s="354"/>
      <c r="LT118" s="354"/>
      <c r="LU118" s="354"/>
      <c r="LV118" s="354"/>
      <c r="LW118" s="51"/>
      <c r="LX118" s="354">
        <v>100</v>
      </c>
      <c r="LY118" s="354"/>
      <c r="LZ118" s="354">
        <v>60</v>
      </c>
      <c r="MA118" s="354">
        <v>60</v>
      </c>
      <c r="MB118" s="363">
        <v>60</v>
      </c>
      <c r="MC118" s="363"/>
      <c r="MD118" s="354">
        <v>75</v>
      </c>
      <c r="ME118" s="354">
        <v>15</v>
      </c>
      <c r="MF118" s="354"/>
      <c r="MG118" s="354"/>
      <c r="MH118" s="354"/>
      <c r="MI118" s="354"/>
      <c r="MJ118" s="354"/>
      <c r="MK118" s="354">
        <v>30</v>
      </c>
      <c r="ML118" s="354"/>
      <c r="MM118" s="354"/>
      <c r="MN118" s="354"/>
      <c r="MO118" s="354"/>
      <c r="MP118" s="354"/>
      <c r="MQ118" s="354"/>
      <c r="MR118" s="354"/>
      <c r="MS118" s="51"/>
      <c r="MT118" s="364">
        <f t="shared" si="53"/>
        <v>6510</v>
      </c>
      <c r="MU118" s="365">
        <f t="shared" si="54"/>
        <v>684</v>
      </c>
      <c r="MV118" s="366">
        <f t="shared" si="55"/>
        <v>7194</v>
      </c>
      <c r="MW118" s="365">
        <v>9138</v>
      </c>
      <c r="MX118" s="365">
        <v>10799</v>
      </c>
      <c r="MY118" s="54"/>
      <c r="MZ118" s="708">
        <v>4.99</v>
      </c>
      <c r="NA118" s="708">
        <v>1.24</v>
      </c>
      <c r="NB118" s="709">
        <f t="shared" si="56"/>
        <v>8920.56</v>
      </c>
      <c r="NC118" s="710">
        <v>6.94</v>
      </c>
      <c r="ND118" s="710">
        <v>6.19</v>
      </c>
      <c r="NE118" s="738">
        <f t="shared" si="85"/>
        <v>0.254935002407318</v>
      </c>
      <c r="NF118" s="739"/>
      <c r="NG118" s="739">
        <v>5000</v>
      </c>
      <c r="NH118" s="739">
        <v>6.73</v>
      </c>
      <c r="NI118" s="740">
        <f t="shared" si="57"/>
        <v>25286.15</v>
      </c>
      <c r="NJ118" s="738">
        <f t="shared" si="88"/>
        <v>0.189937409725566</v>
      </c>
      <c r="NK118" s="741"/>
      <c r="NL118" s="742">
        <v>44562</v>
      </c>
      <c r="NM118" s="739">
        <f ca="1" t="shared" si="58"/>
        <v>17.1666666666667</v>
      </c>
      <c r="NN118" s="739">
        <f ca="1" t="shared" si="59"/>
        <v>515</v>
      </c>
      <c r="NO118" s="739">
        <v>4830</v>
      </c>
      <c r="NP118" s="739">
        <f t="shared" si="60"/>
        <v>7194</v>
      </c>
      <c r="NQ118" s="761">
        <f t="shared" si="61"/>
        <v>1.61390914189568</v>
      </c>
      <c r="NR118" s="739">
        <f ca="1" t="shared" si="62"/>
        <v>1.14383851804257</v>
      </c>
      <c r="NS118" s="739">
        <f t="shared" si="63"/>
        <v>4085</v>
      </c>
      <c r="NT118" s="739"/>
      <c r="NU118" s="739">
        <f ca="1" t="shared" si="64"/>
        <v>419.067961165049</v>
      </c>
      <c r="NV118" s="769">
        <f ca="1" t="shared" si="65"/>
        <v>13.968932038835</v>
      </c>
      <c r="NW118" s="769">
        <f ca="1" t="shared" si="66"/>
        <v>292.434667778704</v>
      </c>
      <c r="NX118" s="739"/>
      <c r="NY118" s="739"/>
      <c r="NZ118" s="739"/>
      <c r="OA118" s="739"/>
      <c r="OB118" s="739"/>
      <c r="OC118" s="739"/>
      <c r="OD118" s="739"/>
      <c r="OE118" s="743">
        <f t="shared" si="67"/>
        <v>1665</v>
      </c>
      <c r="OF118" s="743">
        <f t="shared" si="68"/>
        <v>360</v>
      </c>
      <c r="OG118" s="743">
        <f t="shared" si="69"/>
        <v>830</v>
      </c>
      <c r="OH118" s="743">
        <f t="shared" si="70"/>
        <v>105</v>
      </c>
      <c r="OI118" s="743">
        <f t="shared" si="71"/>
        <v>1590</v>
      </c>
      <c r="OJ118" s="739">
        <f t="shared" si="72"/>
        <v>1740</v>
      </c>
      <c r="OK118" s="739">
        <f t="shared" si="73"/>
        <v>195</v>
      </c>
      <c r="OL118" s="739">
        <f t="shared" si="74"/>
        <v>0</v>
      </c>
      <c r="OM118" s="739">
        <f t="shared" si="75"/>
        <v>120</v>
      </c>
      <c r="ON118" s="739">
        <f t="shared" si="76"/>
        <v>124</v>
      </c>
      <c r="OO118" s="739">
        <f t="shared" si="77"/>
        <v>15</v>
      </c>
      <c r="OP118" s="739"/>
      <c r="OQ118" s="739">
        <f t="shared" si="78"/>
        <v>420</v>
      </c>
      <c r="OR118" s="739">
        <f t="shared" si="79"/>
        <v>7164</v>
      </c>
      <c r="OS118" s="739">
        <f t="shared" si="80"/>
        <v>0</v>
      </c>
      <c r="OT118" s="739">
        <f t="shared" si="81"/>
        <v>-30</v>
      </c>
      <c r="OU118" s="739"/>
      <c r="OV118" s="739"/>
      <c r="OW118" s="739"/>
      <c r="OX118" s="739"/>
      <c r="OY118" s="739"/>
      <c r="OZ118" s="739"/>
      <c r="PA118" s="739"/>
      <c r="PB118" s="739"/>
      <c r="PC118" s="739"/>
      <c r="PD118" s="739"/>
      <c r="PE118" s="739"/>
      <c r="PF118" s="739"/>
      <c r="PG118" s="739"/>
      <c r="PI118" s="28">
        <v>360</v>
      </c>
      <c r="PJ118" s="28">
        <v>180</v>
      </c>
      <c r="PK118" s="28">
        <v>600</v>
      </c>
      <c r="PL118" s="28">
        <v>1305</v>
      </c>
      <c r="PM118" s="28">
        <v>780</v>
      </c>
      <c r="PN118" s="28">
        <v>534</v>
      </c>
      <c r="PO118" s="28">
        <v>240</v>
      </c>
      <c r="PP118" s="28">
        <v>1179</v>
      </c>
      <c r="PQ118" s="28">
        <v>1080</v>
      </c>
      <c r="PR118" s="28">
        <v>900</v>
      </c>
      <c r="PS118" s="28">
        <v>1200</v>
      </c>
      <c r="PT118" s="28">
        <v>660</v>
      </c>
      <c r="PU118" s="28">
        <v>0</v>
      </c>
      <c r="PV118" s="28">
        <v>9018</v>
      </c>
      <c r="PW118" s="28">
        <v>-120</v>
      </c>
    </row>
    <row r="119" s="28" customFormat="1" customHeight="1" spans="1:439">
      <c r="A119" s="95" t="s">
        <v>1610</v>
      </c>
      <c r="B119" s="343">
        <v>2019</v>
      </c>
      <c r="C119" s="95" t="s">
        <v>1612</v>
      </c>
      <c r="D119" s="95" t="s">
        <v>2419</v>
      </c>
      <c r="E119" s="789" t="s">
        <v>1650</v>
      </c>
      <c r="F119" s="802" t="s">
        <v>368</v>
      </c>
      <c r="G119" s="112" t="s">
        <v>369</v>
      </c>
      <c r="H119" s="113" t="s">
        <v>370</v>
      </c>
      <c r="I119" s="99">
        <f t="shared" si="87"/>
        <v>-1910</v>
      </c>
      <c r="J119" s="100">
        <v>4097</v>
      </c>
      <c r="K119" s="454">
        <v>60</v>
      </c>
      <c r="L119" s="150">
        <f t="shared" si="48"/>
        <v>2187</v>
      </c>
      <c r="M119" s="151">
        <f t="shared" si="49"/>
        <v>2187</v>
      </c>
      <c r="N119" s="455"/>
      <c r="O119" s="35">
        <v>2369</v>
      </c>
      <c r="P119" s="157"/>
      <c r="Q119" s="33">
        <f t="shared" si="50"/>
        <v>0</v>
      </c>
      <c r="R119" s="34">
        <f t="shared" si="51"/>
        <v>21524</v>
      </c>
      <c r="S119" s="490"/>
      <c r="T119" s="813"/>
      <c r="U119" s="490"/>
      <c r="V119" s="490"/>
      <c r="W119" s="490"/>
      <c r="X119" s="489"/>
      <c r="Y119" s="505">
        <v>6000</v>
      </c>
      <c r="Z119" s="505"/>
      <c r="AA119" s="505"/>
      <c r="AB119" s="505"/>
      <c r="AC119" s="99"/>
      <c r="AD119" s="505"/>
      <c r="AE119" s="505">
        <v>5500</v>
      </c>
      <c r="AF119" s="490"/>
      <c r="AG119" s="490"/>
      <c r="AH119" s="490"/>
      <c r="AI119" s="490"/>
      <c r="AJ119" s="490"/>
      <c r="AK119" s="490"/>
      <c r="AL119" s="490"/>
      <c r="AM119" s="490">
        <v>3024</v>
      </c>
      <c r="AN119" s="490">
        <v>2000</v>
      </c>
      <c r="AO119" s="490">
        <v>5000</v>
      </c>
      <c r="AP119" s="490"/>
      <c r="AQ119" s="490"/>
      <c r="AR119" s="490"/>
      <c r="AS119" s="490"/>
      <c r="AT119" s="490"/>
      <c r="AU119" s="490"/>
      <c r="AV119" s="490"/>
      <c r="AW119" s="490"/>
      <c r="AX119" s="490"/>
      <c r="AY119" s="100"/>
      <c r="AZ119" s="48">
        <v>1</v>
      </c>
      <c r="BA119" s="48"/>
      <c r="BB119" s="48"/>
      <c r="BC119" s="48"/>
      <c r="BD119" s="47">
        <v>1</v>
      </c>
      <c r="BE119" s="47">
        <v>1</v>
      </c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54"/>
      <c r="BT119" s="354"/>
      <c r="BU119" s="354"/>
      <c r="BV119" s="354"/>
      <c r="BW119" s="354"/>
      <c r="BX119" s="354"/>
      <c r="BY119" s="354"/>
      <c r="BZ119" s="354"/>
      <c r="CA119" s="354"/>
      <c r="CB119" s="354"/>
      <c r="CC119" s="354"/>
      <c r="CD119" s="354"/>
      <c r="CE119" s="354"/>
      <c r="CF119" s="354"/>
      <c r="CG119" s="354"/>
      <c r="CH119" s="354"/>
      <c r="CI119" s="354"/>
      <c r="CJ119" s="354"/>
      <c r="CK119" s="354"/>
      <c r="CL119" s="354"/>
      <c r="CM119" s="354"/>
      <c r="CN119" s="354"/>
      <c r="CO119" s="354"/>
      <c r="CP119" s="358"/>
      <c r="CQ119" s="48"/>
      <c r="CR119" s="354"/>
      <c r="CS119" s="354"/>
      <c r="CT119" s="355">
        <v>-77</v>
      </c>
      <c r="CU119" s="354"/>
      <c r="CV119" s="354"/>
      <c r="CW119" s="354"/>
      <c r="CX119" s="354"/>
      <c r="CY119" s="354"/>
      <c r="CZ119" s="354"/>
      <c r="DA119" s="356"/>
      <c r="DB119" s="354"/>
      <c r="DC119" s="354"/>
      <c r="DD119" s="354"/>
      <c r="DE119" s="354"/>
      <c r="DF119" s="354"/>
      <c r="DG119" s="354"/>
      <c r="DH119" s="354"/>
      <c r="DI119" s="354"/>
      <c r="DJ119" s="354"/>
      <c r="DK119" s="354"/>
      <c r="DL119" s="354"/>
      <c r="DM119" s="354"/>
      <c r="DN119" s="354"/>
      <c r="DO119" s="354"/>
      <c r="DP119" s="354"/>
      <c r="DQ119" s="354"/>
      <c r="DR119" s="354"/>
      <c r="DS119" s="354"/>
      <c r="DT119" s="354"/>
      <c r="DU119" s="354">
        <v>20</v>
      </c>
      <c r="DV119" s="354"/>
      <c r="DW119" s="354"/>
      <c r="DX119" s="354"/>
      <c r="DY119" s="354"/>
      <c r="DZ119" s="357">
        <v>-828</v>
      </c>
      <c r="EA119" s="356"/>
      <c r="EB119" s="356"/>
      <c r="EC119" s="356"/>
      <c r="ED119" s="356"/>
      <c r="EE119" s="358"/>
      <c r="EF119" s="48">
        <v>120</v>
      </c>
      <c r="EG119" s="46"/>
      <c r="EH119" s="46">
        <v>1872</v>
      </c>
      <c r="EI119" s="47"/>
      <c r="EJ119" s="47"/>
      <c r="EK119" s="47"/>
      <c r="EL119" s="47"/>
      <c r="EM119" s="47"/>
      <c r="EN119" s="47">
        <v>240</v>
      </c>
      <c r="EO119" s="47">
        <v>240</v>
      </c>
      <c r="EP119" s="47">
        <v>60</v>
      </c>
      <c r="EQ119" s="47"/>
      <c r="ER119" s="47"/>
      <c r="ES119" s="47">
        <v>420</v>
      </c>
      <c r="ET119" s="48"/>
      <c r="EU119" s="47"/>
      <c r="EV119" s="47"/>
      <c r="EW119" s="47">
        <v>15</v>
      </c>
      <c r="EX119" s="47"/>
      <c r="EY119" s="47"/>
      <c r="EZ119" s="47"/>
      <c r="FA119" s="47"/>
      <c r="FB119" s="47">
        <v>45</v>
      </c>
      <c r="FC119" s="47">
        <v>3096</v>
      </c>
      <c r="FD119" s="47"/>
      <c r="FE119" s="47">
        <v>150</v>
      </c>
      <c r="FF119" s="47">
        <v>60</v>
      </c>
      <c r="FG119" s="47"/>
      <c r="FH119" s="47">
        <v>1200</v>
      </c>
      <c r="FI119" s="47"/>
      <c r="FJ119" s="47">
        <v>60</v>
      </c>
      <c r="FK119" s="47">
        <v>4065</v>
      </c>
      <c r="FL119" s="47">
        <v>1446</v>
      </c>
      <c r="FM119" s="47">
        <v>60</v>
      </c>
      <c r="FN119" s="47"/>
      <c r="FO119" s="47"/>
      <c r="FP119" s="47"/>
      <c r="FQ119" s="354"/>
      <c r="FR119" s="354"/>
      <c r="FS119" s="354"/>
      <c r="FT119" s="354"/>
      <c r="FU119" s="354">
        <v>120</v>
      </c>
      <c r="FV119" s="354"/>
      <c r="FW119" s="354"/>
      <c r="FX119" s="354"/>
      <c r="FY119" s="354">
        <v>3024</v>
      </c>
      <c r="FZ119" s="354"/>
      <c r="GA119" s="354"/>
      <c r="GB119" s="354">
        <v>120</v>
      </c>
      <c r="GC119" s="354"/>
      <c r="GD119" s="354"/>
      <c r="GE119" s="354">
        <v>105</v>
      </c>
      <c r="GF119" s="354">
        <v>120</v>
      </c>
      <c r="GG119" s="354">
        <v>3900</v>
      </c>
      <c r="GH119" s="354"/>
      <c r="GI119" s="354"/>
      <c r="GJ119" s="354"/>
      <c r="GK119" s="354"/>
      <c r="GL119" s="354"/>
      <c r="GM119" s="354"/>
      <c r="GN119" s="354"/>
      <c r="GO119" s="354"/>
      <c r="GP119" s="354"/>
      <c r="GQ119" s="354"/>
      <c r="GR119" s="354">
        <v>15</v>
      </c>
      <c r="GS119" s="354"/>
      <c r="GT119" s="354">
        <v>120</v>
      </c>
      <c r="GU119" s="354"/>
      <c r="GV119" s="354"/>
      <c r="GW119" s="354"/>
      <c r="GX119" s="354"/>
      <c r="GY119" s="354"/>
      <c r="GZ119" s="354">
        <v>30</v>
      </c>
      <c r="HA119" s="354"/>
      <c r="HB119" s="354"/>
      <c r="HC119" s="354"/>
      <c r="HD119" s="354"/>
      <c r="HE119" s="354"/>
      <c r="HF119" s="354"/>
      <c r="HG119" s="354"/>
      <c r="HH119" s="354"/>
      <c r="HI119" s="354"/>
      <c r="HJ119" s="354"/>
      <c r="HK119" s="354"/>
      <c r="HL119" s="354"/>
      <c r="HM119" s="354"/>
      <c r="HN119" s="354"/>
      <c r="HO119" s="354"/>
      <c r="HP119" s="354"/>
      <c r="HQ119" s="354"/>
      <c r="HR119" s="354"/>
      <c r="HS119" s="354"/>
      <c r="HT119" s="354"/>
      <c r="HU119" s="354"/>
      <c r="HV119" s="354">
        <v>180</v>
      </c>
      <c r="HW119" s="354"/>
      <c r="HX119" s="354">
        <v>480</v>
      </c>
      <c r="HY119" s="354"/>
      <c r="HZ119" s="354"/>
      <c r="IA119" s="354">
        <v>15</v>
      </c>
      <c r="IB119" s="354"/>
      <c r="IC119" s="354"/>
      <c r="ID119" s="354"/>
      <c r="IE119" s="354">
        <v>240</v>
      </c>
      <c r="IF119" s="354"/>
      <c r="IG119" s="354"/>
      <c r="IH119" s="354"/>
      <c r="II119" s="354"/>
      <c r="IJ119" s="354"/>
      <c r="IK119" s="354"/>
      <c r="IL119" s="354"/>
      <c r="IM119" s="354">
        <v>120</v>
      </c>
      <c r="IN119" s="354"/>
      <c r="IO119" s="354"/>
      <c r="IP119" s="354"/>
      <c r="IQ119" s="354"/>
      <c r="IR119" s="50"/>
      <c r="IS119" s="47"/>
      <c r="IT119" s="47">
        <v>240</v>
      </c>
      <c r="IU119" s="47"/>
      <c r="IV119" s="47">
        <v>180</v>
      </c>
      <c r="IW119" s="47"/>
      <c r="IX119" s="47"/>
      <c r="IY119" s="47"/>
      <c r="IZ119" s="47"/>
      <c r="JA119" s="47"/>
      <c r="JB119" s="47"/>
      <c r="JC119" s="47"/>
      <c r="JD119" s="47"/>
      <c r="JE119" s="47"/>
      <c r="JF119" s="47"/>
      <c r="JG119" s="47"/>
      <c r="JH119" s="47"/>
      <c r="JI119" s="47"/>
      <c r="JJ119" s="47"/>
      <c r="JK119" s="47"/>
      <c r="JL119" s="354"/>
      <c r="JM119" s="354"/>
      <c r="JN119" s="354"/>
      <c r="JO119" s="354"/>
      <c r="JP119" s="354"/>
      <c r="JQ119" s="354"/>
      <c r="JR119" s="354"/>
      <c r="JS119" s="354"/>
      <c r="JT119" s="354"/>
      <c r="JU119" s="354"/>
      <c r="JV119" s="354"/>
      <c r="JW119" s="354"/>
      <c r="JX119" s="354"/>
      <c r="JY119" s="354"/>
      <c r="JZ119" s="354"/>
      <c r="KA119" s="354"/>
      <c r="KB119" s="354"/>
      <c r="KC119" s="354">
        <v>180</v>
      </c>
      <c r="KD119" s="354"/>
      <c r="KE119" s="354"/>
      <c r="KF119" s="354"/>
      <c r="KG119" s="354"/>
      <c r="KH119" s="354"/>
      <c r="KI119" s="354"/>
      <c r="KJ119" s="354"/>
      <c r="KK119" s="354"/>
      <c r="KL119" s="354"/>
      <c r="KM119" s="354"/>
      <c r="KN119" s="354"/>
      <c r="KO119" s="354"/>
      <c r="KP119" s="354"/>
      <c r="KQ119" s="354"/>
      <c r="KR119" s="354"/>
      <c r="KS119" s="354"/>
      <c r="KT119" s="354"/>
      <c r="KU119" s="354"/>
      <c r="KV119" s="51"/>
      <c r="KW119" s="47"/>
      <c r="KX119" s="47"/>
      <c r="KY119" s="47"/>
      <c r="KZ119" s="47"/>
      <c r="LA119" s="47"/>
      <c r="LB119" s="47">
        <v>30</v>
      </c>
      <c r="LC119" s="47"/>
      <c r="LD119" s="361"/>
      <c r="LE119" s="361">
        <v>120</v>
      </c>
      <c r="LF119" s="361"/>
      <c r="LG119" s="361"/>
      <c r="LH119" s="361"/>
      <c r="LI119" s="361"/>
      <c r="LJ119" s="361"/>
      <c r="LK119" s="361"/>
      <c r="LL119" s="361"/>
      <c r="LM119" s="361"/>
      <c r="LN119" s="361"/>
      <c r="LO119" s="361"/>
      <c r="LP119" s="361"/>
      <c r="LQ119" s="354"/>
      <c r="LR119" s="354"/>
      <c r="LS119" s="354"/>
      <c r="LT119" s="354"/>
      <c r="LU119" s="354"/>
      <c r="LV119" s="354"/>
      <c r="LW119" s="51"/>
      <c r="LX119" s="354">
        <v>100</v>
      </c>
      <c r="LY119" s="354"/>
      <c r="LZ119" s="354"/>
      <c r="MA119" s="354"/>
      <c r="MB119" s="363"/>
      <c r="MC119" s="363"/>
      <c r="MD119" s="354"/>
      <c r="ME119" s="354"/>
      <c r="MF119" s="354"/>
      <c r="MG119" s="354"/>
      <c r="MH119" s="354"/>
      <c r="MI119" s="354"/>
      <c r="MJ119" s="354"/>
      <c r="MK119" s="354"/>
      <c r="ML119" s="354"/>
      <c r="MM119" s="354"/>
      <c r="MN119" s="354"/>
      <c r="MO119" s="354"/>
      <c r="MP119" s="354"/>
      <c r="MQ119" s="354"/>
      <c r="MR119" s="354"/>
      <c r="MS119" s="51"/>
      <c r="MT119" s="364">
        <f t="shared" si="53"/>
        <v>21738</v>
      </c>
      <c r="MU119" s="365">
        <f t="shared" si="54"/>
        <v>850</v>
      </c>
      <c r="MV119" s="366">
        <f t="shared" si="55"/>
        <v>22588</v>
      </c>
      <c r="MW119" s="365">
        <v>21624</v>
      </c>
      <c r="MX119" s="365">
        <v>15250</v>
      </c>
      <c r="MY119" s="54"/>
      <c r="MZ119" s="708">
        <v>3.99</v>
      </c>
      <c r="NA119" s="708">
        <v>0.98</v>
      </c>
      <c r="NB119" s="709">
        <f t="shared" si="56"/>
        <v>22136.24</v>
      </c>
      <c r="NC119" s="710">
        <v>6.23</v>
      </c>
      <c r="ND119" s="710">
        <v>4.98</v>
      </c>
      <c r="NE119" s="738">
        <f t="shared" si="85"/>
        <v>0.241547365214743</v>
      </c>
      <c r="NF119" s="739"/>
      <c r="NG119" s="739">
        <v>5000</v>
      </c>
      <c r="NH119" s="739">
        <v>5.1075</v>
      </c>
      <c r="NI119" s="740">
        <f t="shared" si="57"/>
        <v>10891.26</v>
      </c>
      <c r="NJ119" s="738">
        <f t="shared" si="88"/>
        <v>0.22212915016753</v>
      </c>
      <c r="NK119" s="741"/>
      <c r="NL119" s="742">
        <v>44562</v>
      </c>
      <c r="NM119" s="739">
        <f ca="1" t="shared" si="58"/>
        <v>17.1666666666667</v>
      </c>
      <c r="NN119" s="739">
        <f ca="1" t="shared" si="59"/>
        <v>515</v>
      </c>
      <c r="NO119" s="739">
        <v>6497</v>
      </c>
      <c r="NP119" s="739">
        <f t="shared" si="60"/>
        <v>22588</v>
      </c>
      <c r="NQ119" s="761">
        <f t="shared" si="61"/>
        <v>5.20221096269001</v>
      </c>
      <c r="NR119" s="739">
        <f ca="1" t="shared" si="62"/>
        <v>3.68700388617836</v>
      </c>
      <c r="NS119" s="739">
        <f t="shared" si="63"/>
        <v>2187</v>
      </c>
      <c r="NT119" s="739"/>
      <c r="NU119" s="739">
        <f ca="1" t="shared" si="64"/>
        <v>1315.80582524272</v>
      </c>
      <c r="NV119" s="769">
        <f ca="1" t="shared" si="65"/>
        <v>43.8601941747573</v>
      </c>
      <c r="NW119" s="769">
        <f ca="1" t="shared" si="66"/>
        <v>49.8629803435452</v>
      </c>
      <c r="NX119" s="739"/>
      <c r="NY119" s="739"/>
      <c r="NZ119" s="739"/>
      <c r="OA119" s="739"/>
      <c r="OB119" s="739"/>
      <c r="OC119" s="739"/>
      <c r="OD119" s="739"/>
      <c r="OE119" s="743">
        <f t="shared" si="67"/>
        <v>2532</v>
      </c>
      <c r="OF119" s="743">
        <f t="shared" si="68"/>
        <v>420</v>
      </c>
      <c r="OG119" s="743">
        <f t="shared" si="69"/>
        <v>4036</v>
      </c>
      <c r="OH119" s="743">
        <f t="shared" si="70"/>
        <v>6831</v>
      </c>
      <c r="OI119" s="743">
        <f t="shared" si="71"/>
        <v>120</v>
      </c>
      <c r="OJ119" s="739">
        <f t="shared" si="72"/>
        <v>7269</v>
      </c>
      <c r="OK119" s="739">
        <f t="shared" si="73"/>
        <v>135</v>
      </c>
      <c r="OL119" s="739">
        <f t="shared" si="74"/>
        <v>0</v>
      </c>
      <c r="OM119" s="739">
        <f t="shared" si="75"/>
        <v>210</v>
      </c>
      <c r="ON119" s="739">
        <f t="shared" si="76"/>
        <v>0</v>
      </c>
      <c r="OO119" s="739">
        <f t="shared" si="77"/>
        <v>195</v>
      </c>
      <c r="OP119" s="739"/>
      <c r="OQ119" s="739">
        <f t="shared" si="78"/>
        <v>720</v>
      </c>
      <c r="OR119" s="739">
        <f t="shared" si="79"/>
        <v>22468</v>
      </c>
      <c r="OS119" s="739">
        <f t="shared" si="80"/>
        <v>0</v>
      </c>
      <c r="OT119" s="739">
        <f t="shared" si="81"/>
        <v>-120</v>
      </c>
      <c r="OU119" s="739"/>
      <c r="OV119" s="739"/>
      <c r="OW119" s="739"/>
      <c r="OX119" s="739"/>
      <c r="OY119" s="739"/>
      <c r="OZ119" s="739"/>
      <c r="PA119" s="739"/>
      <c r="PB119" s="739"/>
      <c r="PC119" s="739"/>
      <c r="PD119" s="739"/>
      <c r="PE119" s="739"/>
      <c r="PF119" s="739"/>
      <c r="PG119" s="739"/>
      <c r="PI119" s="28">
        <v>2628</v>
      </c>
      <c r="PJ119" s="28">
        <v>498</v>
      </c>
      <c r="PK119" s="28">
        <v>120</v>
      </c>
      <c r="PL119" s="28">
        <v>3681</v>
      </c>
      <c r="PM119" s="28">
        <v>1860</v>
      </c>
      <c r="PN119" s="28">
        <v>876</v>
      </c>
      <c r="PO119" s="28">
        <v>180</v>
      </c>
      <c r="PP119" s="28">
        <v>3216</v>
      </c>
      <c r="PQ119" s="28">
        <v>450</v>
      </c>
      <c r="PR119" s="28">
        <v>4080</v>
      </c>
      <c r="PS119" s="28">
        <v>2700</v>
      </c>
      <c r="PT119" s="28">
        <v>2430</v>
      </c>
      <c r="PU119" s="28">
        <v>0</v>
      </c>
      <c r="PV119" s="28">
        <v>22719</v>
      </c>
      <c r="PW119" s="28">
        <v>1095</v>
      </c>
    </row>
    <row r="120" s="28" customFormat="1" customHeight="1" spans="1:439">
      <c r="A120" s="95" t="s">
        <v>1610</v>
      </c>
      <c r="B120" s="803">
        <v>2019</v>
      </c>
      <c r="C120" s="804" t="s">
        <v>1612</v>
      </c>
      <c r="D120" s="804" t="s">
        <v>2419</v>
      </c>
      <c r="E120" s="789" t="s">
        <v>1650</v>
      </c>
      <c r="F120" s="805" t="s">
        <v>371</v>
      </c>
      <c r="G120" s="806" t="s">
        <v>372</v>
      </c>
      <c r="H120" s="793" t="s">
        <v>373</v>
      </c>
      <c r="I120" s="99">
        <f t="shared" si="87"/>
        <v>-778</v>
      </c>
      <c r="J120" s="100">
        <v>4565</v>
      </c>
      <c r="K120" s="454">
        <v>60</v>
      </c>
      <c r="L120" s="150">
        <f t="shared" si="48"/>
        <v>3787</v>
      </c>
      <c r="M120" s="151">
        <f t="shared" si="49"/>
        <v>3787</v>
      </c>
      <c r="N120" s="455"/>
      <c r="O120" s="37">
        <v>3689</v>
      </c>
      <c r="P120" s="36"/>
      <c r="Q120" s="33">
        <f t="shared" si="50"/>
        <v>0</v>
      </c>
      <c r="R120" s="34">
        <f t="shared" si="51"/>
        <v>21024</v>
      </c>
      <c r="S120" s="346"/>
      <c r="T120" s="813"/>
      <c r="U120" s="346"/>
      <c r="V120" s="346"/>
      <c r="W120" s="346"/>
      <c r="X120" s="489"/>
      <c r="Y120" s="505">
        <v>3000</v>
      </c>
      <c r="Z120" s="348"/>
      <c r="AA120" s="505">
        <v>3000</v>
      </c>
      <c r="AB120" s="348"/>
      <c r="AC120" s="506"/>
      <c r="AD120" s="348"/>
      <c r="AE120" s="348">
        <v>5000</v>
      </c>
      <c r="AF120" s="346"/>
      <c r="AG120" s="346"/>
      <c r="AH120" s="346"/>
      <c r="AI120" s="346"/>
      <c r="AJ120" s="346"/>
      <c r="AK120" s="346"/>
      <c r="AL120" s="346"/>
      <c r="AM120" s="346">
        <v>3024</v>
      </c>
      <c r="AN120" s="346">
        <v>2000</v>
      </c>
      <c r="AO120" s="346">
        <v>5000</v>
      </c>
      <c r="AP120" s="346"/>
      <c r="AQ120" s="346"/>
      <c r="AR120" s="346"/>
      <c r="AS120" s="346"/>
      <c r="AT120" s="346"/>
      <c r="AU120" s="346"/>
      <c r="AV120" s="346"/>
      <c r="AW120" s="346"/>
      <c r="AX120" s="346"/>
      <c r="AY120" s="349"/>
      <c r="AZ120" s="48">
        <v>1</v>
      </c>
      <c r="BA120" s="48"/>
      <c r="BB120" s="48"/>
      <c r="BC120" s="48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54"/>
      <c r="BT120" s="354"/>
      <c r="BU120" s="354"/>
      <c r="BV120" s="354"/>
      <c r="BW120" s="354"/>
      <c r="BX120" s="354"/>
      <c r="BY120" s="354"/>
      <c r="BZ120" s="354"/>
      <c r="CA120" s="354"/>
      <c r="CB120" s="354"/>
      <c r="CC120" s="354"/>
      <c r="CD120" s="354"/>
      <c r="CE120" s="354"/>
      <c r="CF120" s="354"/>
      <c r="CG120" s="354"/>
      <c r="CH120" s="354"/>
      <c r="CI120" s="354"/>
      <c r="CJ120" s="354"/>
      <c r="CK120" s="354"/>
      <c r="CL120" s="354"/>
      <c r="CM120" s="354"/>
      <c r="CN120" s="354"/>
      <c r="CO120" s="354"/>
      <c r="CP120" s="358"/>
      <c r="CQ120" s="48"/>
      <c r="CR120" s="354"/>
      <c r="CS120" s="354"/>
      <c r="CT120" s="355">
        <v>-57</v>
      </c>
      <c r="CU120" s="354"/>
      <c r="CV120" s="354"/>
      <c r="CW120" s="354"/>
      <c r="CX120" s="354"/>
      <c r="CY120" s="354"/>
      <c r="CZ120" s="354"/>
      <c r="DA120" s="356">
        <v>-1</v>
      </c>
      <c r="DB120" s="354"/>
      <c r="DC120" s="354"/>
      <c r="DD120" s="354"/>
      <c r="DE120" s="354"/>
      <c r="DF120" s="354"/>
      <c r="DG120" s="354"/>
      <c r="DH120" s="354"/>
      <c r="DI120" s="354"/>
      <c r="DJ120" s="354"/>
      <c r="DK120" s="354"/>
      <c r="DL120" s="354"/>
      <c r="DM120" s="354"/>
      <c r="DN120" s="354"/>
      <c r="DO120" s="354"/>
      <c r="DP120" s="354"/>
      <c r="DQ120" s="354"/>
      <c r="DR120" s="354"/>
      <c r="DS120" s="354"/>
      <c r="DT120" s="354"/>
      <c r="DU120" s="354">
        <v>20</v>
      </c>
      <c r="DV120" s="354"/>
      <c r="DW120" s="354"/>
      <c r="DX120" s="354"/>
      <c r="DY120" s="354"/>
      <c r="DZ120" s="357">
        <v>295</v>
      </c>
      <c r="EA120" s="356"/>
      <c r="EB120" s="356"/>
      <c r="EC120" s="356"/>
      <c r="ED120" s="356"/>
      <c r="EE120" s="358"/>
      <c r="EF120" s="48">
        <v>120</v>
      </c>
      <c r="EG120" s="46"/>
      <c r="EH120" s="46">
        <v>3024</v>
      </c>
      <c r="EI120" s="47"/>
      <c r="EJ120" s="47"/>
      <c r="EK120" s="47">
        <v>60</v>
      </c>
      <c r="EL120" s="47"/>
      <c r="EM120" s="47"/>
      <c r="EN120" s="47">
        <v>240</v>
      </c>
      <c r="EO120" s="47">
        <v>240</v>
      </c>
      <c r="EP120" s="47"/>
      <c r="EQ120" s="47"/>
      <c r="ER120" s="47"/>
      <c r="ES120" s="47">
        <v>360</v>
      </c>
      <c r="ET120" s="48"/>
      <c r="EU120" s="47"/>
      <c r="EV120" s="47"/>
      <c r="EW120" s="47">
        <v>15</v>
      </c>
      <c r="EX120" s="47"/>
      <c r="EY120" s="47"/>
      <c r="EZ120" s="47"/>
      <c r="FA120" s="47"/>
      <c r="FB120" s="47">
        <v>45</v>
      </c>
      <c r="FC120" s="47">
        <v>1944</v>
      </c>
      <c r="FD120" s="47"/>
      <c r="FE120" s="47">
        <v>150</v>
      </c>
      <c r="FF120" s="47"/>
      <c r="FG120" s="47"/>
      <c r="FH120" s="47"/>
      <c r="FI120" s="47"/>
      <c r="FJ120" s="47">
        <v>60</v>
      </c>
      <c r="FK120" s="47">
        <v>4065</v>
      </c>
      <c r="FL120" s="47">
        <v>1206</v>
      </c>
      <c r="FM120" s="47"/>
      <c r="FN120" s="47"/>
      <c r="FO120" s="47"/>
      <c r="FP120" s="47"/>
      <c r="FQ120" s="354"/>
      <c r="FR120" s="354"/>
      <c r="FS120" s="354"/>
      <c r="FT120" s="354"/>
      <c r="FU120" s="354">
        <v>180</v>
      </c>
      <c r="FV120" s="354"/>
      <c r="FW120" s="354"/>
      <c r="FX120" s="354"/>
      <c r="FY120" s="354">
        <v>3024</v>
      </c>
      <c r="FZ120" s="354"/>
      <c r="GA120" s="354">
        <v>360</v>
      </c>
      <c r="GB120" s="354"/>
      <c r="GC120" s="354"/>
      <c r="GD120" s="354"/>
      <c r="GE120" s="354">
        <v>105</v>
      </c>
      <c r="GF120" s="354"/>
      <c r="GG120" s="354">
        <v>3900</v>
      </c>
      <c r="GH120" s="354"/>
      <c r="GI120" s="354"/>
      <c r="GJ120" s="354"/>
      <c r="GK120" s="354"/>
      <c r="GL120" s="354"/>
      <c r="GM120" s="354"/>
      <c r="GN120" s="354"/>
      <c r="GO120" s="354"/>
      <c r="GP120" s="354"/>
      <c r="GQ120" s="354"/>
      <c r="GR120" s="354">
        <v>15</v>
      </c>
      <c r="GS120" s="354"/>
      <c r="GT120" s="354"/>
      <c r="GU120" s="354"/>
      <c r="GV120" s="354"/>
      <c r="GW120" s="354"/>
      <c r="GX120" s="354"/>
      <c r="GY120" s="354"/>
      <c r="GZ120" s="354">
        <v>30</v>
      </c>
      <c r="HA120" s="354"/>
      <c r="HB120" s="354"/>
      <c r="HC120" s="354"/>
      <c r="HD120" s="354"/>
      <c r="HE120" s="354"/>
      <c r="HF120" s="354"/>
      <c r="HG120" s="354"/>
      <c r="HH120" s="354"/>
      <c r="HI120" s="354"/>
      <c r="HJ120" s="354"/>
      <c r="HK120" s="354"/>
      <c r="HL120" s="354"/>
      <c r="HM120" s="354"/>
      <c r="HN120" s="354"/>
      <c r="HO120" s="354"/>
      <c r="HP120" s="354"/>
      <c r="HQ120" s="354"/>
      <c r="HR120" s="354"/>
      <c r="HS120" s="354"/>
      <c r="HT120" s="354"/>
      <c r="HU120" s="354"/>
      <c r="HV120" s="354">
        <v>300</v>
      </c>
      <c r="HW120" s="354"/>
      <c r="HX120" s="354">
        <v>600</v>
      </c>
      <c r="HY120" s="354"/>
      <c r="HZ120" s="354"/>
      <c r="IA120" s="354">
        <v>15</v>
      </c>
      <c r="IB120" s="354"/>
      <c r="IC120" s="354"/>
      <c r="ID120" s="354"/>
      <c r="IE120" s="354"/>
      <c r="IF120" s="354"/>
      <c r="IG120" s="354"/>
      <c r="IH120" s="354"/>
      <c r="II120" s="354"/>
      <c r="IJ120" s="354"/>
      <c r="IK120" s="354">
        <v>120</v>
      </c>
      <c r="IL120" s="354"/>
      <c r="IM120" s="354"/>
      <c r="IN120" s="354"/>
      <c r="IO120" s="354"/>
      <c r="IP120" s="354"/>
      <c r="IQ120" s="354"/>
      <c r="IR120" s="50"/>
      <c r="IS120" s="47"/>
      <c r="IT120" s="47"/>
      <c r="IU120" s="47"/>
      <c r="IV120" s="47"/>
      <c r="IW120" s="47"/>
      <c r="IX120" s="47">
        <v>240</v>
      </c>
      <c r="IY120" s="47"/>
      <c r="IZ120" s="47"/>
      <c r="JA120" s="47"/>
      <c r="JB120" s="47"/>
      <c r="JC120" s="47"/>
      <c r="JD120" s="47"/>
      <c r="JE120" s="47"/>
      <c r="JF120" s="47"/>
      <c r="JG120" s="47"/>
      <c r="JH120" s="47"/>
      <c r="JI120" s="47"/>
      <c r="JJ120" s="47"/>
      <c r="JK120" s="47"/>
      <c r="JL120" s="354"/>
      <c r="JM120" s="354"/>
      <c r="JN120" s="354"/>
      <c r="JO120" s="354"/>
      <c r="JP120" s="354"/>
      <c r="JQ120" s="354"/>
      <c r="JR120" s="354"/>
      <c r="JS120" s="354"/>
      <c r="JT120" s="354"/>
      <c r="JU120" s="354"/>
      <c r="JV120" s="354"/>
      <c r="JW120" s="354"/>
      <c r="JX120" s="354"/>
      <c r="JY120" s="354"/>
      <c r="JZ120" s="354"/>
      <c r="KA120" s="354"/>
      <c r="KB120" s="354"/>
      <c r="KC120" s="354"/>
      <c r="KD120" s="354"/>
      <c r="KE120" s="354"/>
      <c r="KF120" s="354"/>
      <c r="KG120" s="354"/>
      <c r="KH120" s="354"/>
      <c r="KI120" s="354"/>
      <c r="KJ120" s="354"/>
      <c r="KK120" s="354"/>
      <c r="KL120" s="354"/>
      <c r="KM120" s="354"/>
      <c r="KN120" s="354"/>
      <c r="KO120" s="354"/>
      <c r="KP120" s="354"/>
      <c r="KQ120" s="354"/>
      <c r="KR120" s="354"/>
      <c r="KS120" s="354"/>
      <c r="KT120" s="354"/>
      <c r="KU120" s="354"/>
      <c r="KV120" s="51"/>
      <c r="KW120" s="47"/>
      <c r="KX120" s="47"/>
      <c r="KY120" s="47"/>
      <c r="KZ120" s="47"/>
      <c r="LA120" s="47"/>
      <c r="LB120" s="47">
        <v>30</v>
      </c>
      <c r="LC120" s="47"/>
      <c r="LD120" s="361"/>
      <c r="LE120" s="361">
        <v>120</v>
      </c>
      <c r="LF120" s="361"/>
      <c r="LG120" s="361"/>
      <c r="LH120" s="361"/>
      <c r="LI120" s="361"/>
      <c r="LJ120" s="361"/>
      <c r="LK120" s="361"/>
      <c r="LL120" s="361"/>
      <c r="LM120" s="361"/>
      <c r="LN120" s="361"/>
      <c r="LO120" s="361"/>
      <c r="LP120" s="361"/>
      <c r="LQ120" s="354"/>
      <c r="LR120" s="354"/>
      <c r="LS120" s="354"/>
      <c r="LT120" s="354"/>
      <c r="LU120" s="354"/>
      <c r="LV120" s="354"/>
      <c r="LW120" s="51"/>
      <c r="LX120" s="354">
        <v>100</v>
      </c>
      <c r="LY120" s="354"/>
      <c r="LZ120" s="354"/>
      <c r="MA120" s="354"/>
      <c r="MB120" s="363"/>
      <c r="MC120" s="363"/>
      <c r="MD120" s="354"/>
      <c r="ME120" s="354"/>
      <c r="MF120" s="354"/>
      <c r="MG120" s="354"/>
      <c r="MH120" s="354"/>
      <c r="MI120" s="354"/>
      <c r="MJ120" s="354"/>
      <c r="MK120" s="354"/>
      <c r="ML120" s="354"/>
      <c r="MM120" s="354"/>
      <c r="MN120" s="354"/>
      <c r="MO120" s="354"/>
      <c r="MP120" s="354"/>
      <c r="MQ120" s="354"/>
      <c r="MR120" s="354"/>
      <c r="MS120" s="51"/>
      <c r="MT120" s="364">
        <f t="shared" si="53"/>
        <v>20178</v>
      </c>
      <c r="MU120" s="365">
        <f t="shared" si="54"/>
        <v>490</v>
      </c>
      <c r="MV120" s="366">
        <f t="shared" si="55"/>
        <v>20668</v>
      </c>
      <c r="MW120" s="365">
        <v>19416</v>
      </c>
      <c r="MX120" s="365">
        <v>11888</v>
      </c>
      <c r="MY120" s="54"/>
      <c r="MZ120" s="709">
        <v>3.99</v>
      </c>
      <c r="NA120" s="709">
        <v>0.98</v>
      </c>
      <c r="NB120" s="709">
        <f t="shared" si="56"/>
        <v>20254.64</v>
      </c>
      <c r="NC120" s="711">
        <v>6.23</v>
      </c>
      <c r="ND120" s="711">
        <v>4.98</v>
      </c>
      <c r="NE120" s="738">
        <f t="shared" si="85"/>
        <v>0.241547365214743</v>
      </c>
      <c r="NF120" s="743"/>
      <c r="NG120" s="743">
        <v>5000</v>
      </c>
      <c r="NH120" s="743">
        <v>4.995</v>
      </c>
      <c r="NI120" s="740">
        <f t="shared" si="57"/>
        <v>18859.26</v>
      </c>
      <c r="NJ120" s="738">
        <f t="shared" si="88"/>
        <v>0.239262869326835</v>
      </c>
      <c r="NK120" s="818"/>
      <c r="NL120" s="742">
        <v>44562</v>
      </c>
      <c r="NM120" s="739">
        <f ca="1" t="shared" si="58"/>
        <v>17.1666666666667</v>
      </c>
      <c r="NN120" s="739">
        <f ca="1" t="shared" si="59"/>
        <v>515</v>
      </c>
      <c r="NO120" s="743">
        <v>6665</v>
      </c>
      <c r="NP120" s="739">
        <f t="shared" si="60"/>
        <v>20668</v>
      </c>
      <c r="NQ120" s="761">
        <f t="shared" si="61"/>
        <v>3.95484117872178</v>
      </c>
      <c r="NR120" s="739">
        <f ca="1" t="shared" si="62"/>
        <v>2.80294568977369</v>
      </c>
      <c r="NS120" s="739">
        <f t="shared" si="63"/>
        <v>3787</v>
      </c>
      <c r="NT120" s="743"/>
      <c r="NU120" s="739">
        <f ca="1" t="shared" si="64"/>
        <v>1203.96116504854</v>
      </c>
      <c r="NV120" s="769">
        <f ca="1" t="shared" si="65"/>
        <v>40.1320388349515</v>
      </c>
      <c r="NW120" s="769">
        <f ca="1" t="shared" si="66"/>
        <v>94.3635088058835</v>
      </c>
      <c r="NX120" s="743"/>
      <c r="NY120" s="743"/>
      <c r="NZ120" s="743"/>
      <c r="OA120" s="743"/>
      <c r="OB120" s="743"/>
      <c r="OC120" s="743"/>
      <c r="OD120" s="743"/>
      <c r="OE120" s="743">
        <f t="shared" si="67"/>
        <v>3444</v>
      </c>
      <c r="OF120" s="743">
        <f t="shared" si="68"/>
        <v>240</v>
      </c>
      <c r="OG120" s="743">
        <f t="shared" si="69"/>
        <v>3004</v>
      </c>
      <c r="OH120" s="743">
        <f t="shared" si="70"/>
        <v>5331</v>
      </c>
      <c r="OI120" s="743">
        <f t="shared" si="71"/>
        <v>180</v>
      </c>
      <c r="OJ120" s="739">
        <f t="shared" si="72"/>
        <v>7389</v>
      </c>
      <c r="OK120" s="739">
        <f t="shared" si="73"/>
        <v>15</v>
      </c>
      <c r="OL120" s="739">
        <f t="shared" si="74"/>
        <v>0</v>
      </c>
      <c r="OM120" s="739">
        <f t="shared" si="75"/>
        <v>30</v>
      </c>
      <c r="ON120" s="739">
        <f t="shared" si="76"/>
        <v>0</v>
      </c>
      <c r="OO120" s="739">
        <f t="shared" si="77"/>
        <v>315</v>
      </c>
      <c r="OP120" s="739"/>
      <c r="OQ120" s="739">
        <f t="shared" si="78"/>
        <v>720</v>
      </c>
      <c r="OR120" s="739">
        <f t="shared" si="79"/>
        <v>20668</v>
      </c>
      <c r="OS120" s="739">
        <f t="shared" si="80"/>
        <v>0</v>
      </c>
      <c r="OT120" s="739">
        <f t="shared" si="81"/>
        <v>0</v>
      </c>
      <c r="OU120" s="743"/>
      <c r="OV120" s="743"/>
      <c r="OW120" s="743"/>
      <c r="OX120" s="743"/>
      <c r="OY120" s="743"/>
      <c r="OZ120" s="743"/>
      <c r="PA120" s="743"/>
      <c r="PB120" s="743"/>
      <c r="PC120" s="743"/>
      <c r="PD120" s="743"/>
      <c r="PE120" s="743"/>
      <c r="PF120" s="743"/>
      <c r="PG120" s="743"/>
      <c r="PI120" s="28">
        <v>2388</v>
      </c>
      <c r="PJ120" s="28">
        <v>558</v>
      </c>
      <c r="PK120" s="28">
        <v>300</v>
      </c>
      <c r="PL120" s="28">
        <v>2733</v>
      </c>
      <c r="PM120" s="28">
        <v>1080</v>
      </c>
      <c r="PN120" s="28">
        <v>696</v>
      </c>
      <c r="PO120" s="28">
        <v>0</v>
      </c>
      <c r="PP120" s="28">
        <v>3156</v>
      </c>
      <c r="PQ120" s="28">
        <v>330</v>
      </c>
      <c r="PR120" s="28">
        <v>3900</v>
      </c>
      <c r="PS120" s="28">
        <v>2640</v>
      </c>
      <c r="PT120" s="28">
        <v>2490</v>
      </c>
      <c r="PU120" s="28">
        <v>0</v>
      </c>
      <c r="PV120" s="28">
        <v>20271</v>
      </c>
      <c r="PW120" s="28">
        <v>855</v>
      </c>
    </row>
    <row r="121" s="28" customFormat="1" customHeight="1" spans="1:439">
      <c r="A121" s="95" t="s">
        <v>1610</v>
      </c>
      <c r="B121" s="343">
        <v>2019</v>
      </c>
      <c r="C121" s="95" t="s">
        <v>1612</v>
      </c>
      <c r="D121" s="95" t="s">
        <v>2419</v>
      </c>
      <c r="E121" s="789" t="s">
        <v>1650</v>
      </c>
      <c r="F121" s="807" t="s">
        <v>374</v>
      </c>
      <c r="G121" s="19" t="s">
        <v>375</v>
      </c>
      <c r="H121" s="98" t="s">
        <v>376</v>
      </c>
      <c r="I121" s="99">
        <f t="shared" si="87"/>
        <v>-1744</v>
      </c>
      <c r="J121" s="100">
        <v>4080</v>
      </c>
      <c r="K121" s="454">
        <v>0</v>
      </c>
      <c r="L121" s="150">
        <f t="shared" si="48"/>
        <v>2336</v>
      </c>
      <c r="M121" s="151">
        <f t="shared" si="49"/>
        <v>2336</v>
      </c>
      <c r="N121" s="455"/>
      <c r="O121" s="37">
        <v>3384</v>
      </c>
      <c r="P121" s="36"/>
      <c r="Q121" s="33">
        <f t="shared" si="50"/>
        <v>0</v>
      </c>
      <c r="R121" s="34">
        <f t="shared" si="51"/>
        <v>20524</v>
      </c>
      <c r="S121" s="346"/>
      <c r="T121" s="813"/>
      <c r="U121" s="346"/>
      <c r="V121" s="346"/>
      <c r="W121" s="346"/>
      <c r="X121" s="489"/>
      <c r="Y121" s="505">
        <v>3000</v>
      </c>
      <c r="Z121" s="348"/>
      <c r="AA121" s="348">
        <v>3000</v>
      </c>
      <c r="AB121" s="348"/>
      <c r="AC121" s="506"/>
      <c r="AD121" s="348"/>
      <c r="AE121" s="348">
        <v>5000</v>
      </c>
      <c r="AF121" s="346"/>
      <c r="AG121" s="346"/>
      <c r="AH121" s="346"/>
      <c r="AI121" s="346"/>
      <c r="AJ121" s="346"/>
      <c r="AK121" s="346"/>
      <c r="AL121" s="346"/>
      <c r="AM121" s="346">
        <v>3024</v>
      </c>
      <c r="AN121" s="346">
        <v>3000</v>
      </c>
      <c r="AO121" s="346">
        <v>3500</v>
      </c>
      <c r="AP121" s="346"/>
      <c r="AQ121" s="346"/>
      <c r="AR121" s="346"/>
      <c r="AS121" s="346"/>
      <c r="AT121" s="346"/>
      <c r="AU121" s="346"/>
      <c r="AV121" s="346"/>
      <c r="AW121" s="346"/>
      <c r="AX121" s="346"/>
      <c r="AY121" s="349"/>
      <c r="AZ121" s="48">
        <v>1</v>
      </c>
      <c r="BA121" s="48"/>
      <c r="BB121" s="48"/>
      <c r="BC121" s="48"/>
      <c r="BD121" s="47"/>
      <c r="BE121" s="47"/>
      <c r="BF121" s="47">
        <v>1</v>
      </c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54"/>
      <c r="BT121" s="354"/>
      <c r="BU121" s="354"/>
      <c r="BV121" s="354"/>
      <c r="BW121" s="354"/>
      <c r="BX121" s="354"/>
      <c r="BY121" s="354"/>
      <c r="BZ121" s="354"/>
      <c r="CA121" s="354"/>
      <c r="CB121" s="354"/>
      <c r="CC121" s="354"/>
      <c r="CD121" s="354"/>
      <c r="CE121" s="354"/>
      <c r="CF121" s="354"/>
      <c r="CG121" s="354"/>
      <c r="CH121" s="354"/>
      <c r="CI121" s="354"/>
      <c r="CJ121" s="354"/>
      <c r="CK121" s="354"/>
      <c r="CL121" s="354"/>
      <c r="CM121" s="354"/>
      <c r="CN121" s="354"/>
      <c r="CO121" s="354"/>
      <c r="CP121" s="358"/>
      <c r="CQ121" s="48"/>
      <c r="CR121" s="354"/>
      <c r="CS121" s="354"/>
      <c r="CT121" s="355">
        <v>-60</v>
      </c>
      <c r="CU121" s="354"/>
      <c r="CV121" s="354"/>
      <c r="CW121" s="354"/>
      <c r="CX121" s="354"/>
      <c r="CY121" s="354"/>
      <c r="CZ121" s="354"/>
      <c r="DA121" s="356">
        <v>-3</v>
      </c>
      <c r="DB121" s="354"/>
      <c r="DC121" s="354"/>
      <c r="DD121" s="354"/>
      <c r="DE121" s="354"/>
      <c r="DF121" s="354"/>
      <c r="DG121" s="354"/>
      <c r="DH121" s="354"/>
      <c r="DI121" s="354"/>
      <c r="DJ121" s="354"/>
      <c r="DK121" s="354"/>
      <c r="DL121" s="354"/>
      <c r="DM121" s="354"/>
      <c r="DN121" s="354"/>
      <c r="DO121" s="354"/>
      <c r="DP121" s="354"/>
      <c r="DQ121" s="354"/>
      <c r="DR121" s="354"/>
      <c r="DS121" s="354"/>
      <c r="DT121" s="354"/>
      <c r="DU121" s="354">
        <v>20</v>
      </c>
      <c r="DV121" s="354"/>
      <c r="DW121" s="354"/>
      <c r="DX121" s="354"/>
      <c r="DY121" s="354"/>
      <c r="DZ121" s="357">
        <v>-475</v>
      </c>
      <c r="EA121" s="356"/>
      <c r="EB121" s="356"/>
      <c r="EC121" s="356"/>
      <c r="ED121" s="356"/>
      <c r="EE121" s="358"/>
      <c r="EF121" s="48">
        <v>120</v>
      </c>
      <c r="EG121" s="46"/>
      <c r="EH121" s="46">
        <v>3024</v>
      </c>
      <c r="EI121" s="47"/>
      <c r="EJ121" s="47"/>
      <c r="EK121" s="47">
        <v>60</v>
      </c>
      <c r="EL121" s="47"/>
      <c r="EM121" s="47"/>
      <c r="EN121" s="47">
        <v>360</v>
      </c>
      <c r="EO121" s="47">
        <v>240</v>
      </c>
      <c r="EP121" s="47">
        <v>60</v>
      </c>
      <c r="EQ121" s="47"/>
      <c r="ER121" s="47"/>
      <c r="ES121" s="47">
        <v>420</v>
      </c>
      <c r="ET121" s="48"/>
      <c r="EU121" s="47"/>
      <c r="EV121" s="47"/>
      <c r="EW121" s="47">
        <v>15</v>
      </c>
      <c r="EX121" s="47"/>
      <c r="EY121" s="47"/>
      <c r="EZ121" s="47"/>
      <c r="FA121" s="47"/>
      <c r="FB121" s="47">
        <v>45</v>
      </c>
      <c r="FC121" s="47">
        <v>1944</v>
      </c>
      <c r="FD121" s="47"/>
      <c r="FE121" s="47">
        <v>150</v>
      </c>
      <c r="FF121" s="47"/>
      <c r="FG121" s="47"/>
      <c r="FH121" s="47">
        <v>900</v>
      </c>
      <c r="FI121" s="47"/>
      <c r="FJ121" s="47">
        <v>60</v>
      </c>
      <c r="FK121" s="47">
        <v>4065</v>
      </c>
      <c r="FL121" s="47">
        <v>1206</v>
      </c>
      <c r="FM121" s="47"/>
      <c r="FN121" s="47"/>
      <c r="FO121" s="47"/>
      <c r="FP121" s="47"/>
      <c r="FQ121" s="354"/>
      <c r="FR121" s="354"/>
      <c r="FS121" s="354"/>
      <c r="FT121" s="354"/>
      <c r="FU121" s="354">
        <v>480</v>
      </c>
      <c r="FV121" s="354"/>
      <c r="FW121" s="354"/>
      <c r="FX121" s="354"/>
      <c r="FY121" s="354">
        <v>3024</v>
      </c>
      <c r="FZ121" s="354"/>
      <c r="GA121" s="354">
        <v>420</v>
      </c>
      <c r="GB121" s="354"/>
      <c r="GC121" s="354"/>
      <c r="GD121" s="354"/>
      <c r="GE121" s="354">
        <v>105</v>
      </c>
      <c r="GF121" s="354"/>
      <c r="GG121" s="354">
        <v>3900</v>
      </c>
      <c r="GH121" s="354"/>
      <c r="GI121" s="354"/>
      <c r="GJ121" s="354"/>
      <c r="GK121" s="354"/>
      <c r="GL121" s="354"/>
      <c r="GM121" s="354"/>
      <c r="GN121" s="354"/>
      <c r="GO121" s="354"/>
      <c r="GP121" s="354"/>
      <c r="GQ121" s="354"/>
      <c r="GR121" s="354">
        <v>15</v>
      </c>
      <c r="GS121" s="354"/>
      <c r="GT121" s="354"/>
      <c r="GU121" s="354"/>
      <c r="GV121" s="354"/>
      <c r="GW121" s="354"/>
      <c r="GX121" s="354"/>
      <c r="GY121" s="354"/>
      <c r="GZ121" s="354">
        <v>30</v>
      </c>
      <c r="HA121" s="354"/>
      <c r="HB121" s="354"/>
      <c r="HC121" s="354"/>
      <c r="HD121" s="354"/>
      <c r="HE121" s="354"/>
      <c r="HF121" s="354"/>
      <c r="HG121" s="354"/>
      <c r="HH121" s="354"/>
      <c r="HI121" s="354"/>
      <c r="HJ121" s="354"/>
      <c r="HK121" s="354"/>
      <c r="HL121" s="354"/>
      <c r="HM121" s="354"/>
      <c r="HN121" s="354"/>
      <c r="HO121" s="354"/>
      <c r="HP121" s="354"/>
      <c r="HQ121" s="354"/>
      <c r="HR121" s="354"/>
      <c r="HS121" s="354"/>
      <c r="HT121" s="354"/>
      <c r="HU121" s="354"/>
      <c r="HV121" s="354">
        <v>300</v>
      </c>
      <c r="HW121" s="354"/>
      <c r="HX121" s="354">
        <v>480</v>
      </c>
      <c r="HY121" s="354"/>
      <c r="HZ121" s="354"/>
      <c r="IA121" s="354">
        <v>15</v>
      </c>
      <c r="IB121" s="354"/>
      <c r="IC121" s="354"/>
      <c r="ID121" s="354"/>
      <c r="IE121" s="354"/>
      <c r="IF121" s="354"/>
      <c r="IG121" s="354"/>
      <c r="IH121" s="354"/>
      <c r="II121" s="354"/>
      <c r="IJ121" s="354"/>
      <c r="IK121" s="354"/>
      <c r="IL121" s="354"/>
      <c r="IM121" s="354"/>
      <c r="IN121" s="354"/>
      <c r="IO121" s="354"/>
      <c r="IP121" s="354"/>
      <c r="IQ121" s="354"/>
      <c r="IR121" s="50"/>
      <c r="IS121" s="47"/>
      <c r="IT121" s="47"/>
      <c r="IU121" s="47"/>
      <c r="IV121" s="47">
        <v>180</v>
      </c>
      <c r="IW121" s="47"/>
      <c r="IX121" s="47"/>
      <c r="IY121" s="47"/>
      <c r="IZ121" s="47"/>
      <c r="JA121" s="47"/>
      <c r="JB121" s="47"/>
      <c r="JC121" s="47"/>
      <c r="JD121" s="47"/>
      <c r="JE121" s="47"/>
      <c r="JF121" s="47"/>
      <c r="JG121" s="47"/>
      <c r="JH121" s="47"/>
      <c r="JI121" s="47"/>
      <c r="JJ121" s="47"/>
      <c r="JK121" s="47"/>
      <c r="JL121" s="354"/>
      <c r="JM121" s="354"/>
      <c r="JN121" s="354"/>
      <c r="JO121" s="354"/>
      <c r="JP121" s="354"/>
      <c r="JQ121" s="354"/>
      <c r="JR121" s="354"/>
      <c r="JS121" s="354"/>
      <c r="JT121" s="354"/>
      <c r="JU121" s="354"/>
      <c r="JV121" s="354"/>
      <c r="JW121" s="354"/>
      <c r="JX121" s="354"/>
      <c r="JY121" s="354"/>
      <c r="JZ121" s="354"/>
      <c r="KA121" s="354"/>
      <c r="KB121" s="354"/>
      <c r="KC121" s="354">
        <v>180</v>
      </c>
      <c r="KD121" s="354"/>
      <c r="KE121" s="354"/>
      <c r="KF121" s="354"/>
      <c r="KG121" s="354"/>
      <c r="KH121" s="354"/>
      <c r="KI121" s="354"/>
      <c r="KJ121" s="354"/>
      <c r="KK121" s="354"/>
      <c r="KL121" s="354"/>
      <c r="KM121" s="354"/>
      <c r="KN121" s="354"/>
      <c r="KO121" s="354"/>
      <c r="KP121" s="354"/>
      <c r="KQ121" s="354"/>
      <c r="KR121" s="354"/>
      <c r="KS121" s="354"/>
      <c r="KT121" s="354"/>
      <c r="KU121" s="354"/>
      <c r="KV121" s="51"/>
      <c r="KW121" s="47"/>
      <c r="KX121" s="47"/>
      <c r="KY121" s="47"/>
      <c r="KZ121" s="47">
        <v>30</v>
      </c>
      <c r="LA121" s="47"/>
      <c r="LB121" s="47">
        <v>30</v>
      </c>
      <c r="LC121" s="47"/>
      <c r="LD121" s="361">
        <v>10</v>
      </c>
      <c r="LE121" s="361">
        <v>120</v>
      </c>
      <c r="LF121" s="361"/>
      <c r="LG121" s="361"/>
      <c r="LH121" s="361"/>
      <c r="LI121" s="361"/>
      <c r="LJ121" s="361"/>
      <c r="LK121" s="361"/>
      <c r="LL121" s="361"/>
      <c r="LM121" s="361"/>
      <c r="LN121" s="361"/>
      <c r="LO121" s="361"/>
      <c r="LP121" s="361"/>
      <c r="LQ121" s="354"/>
      <c r="LR121" s="354"/>
      <c r="LS121" s="354"/>
      <c r="LT121" s="354"/>
      <c r="LU121" s="354"/>
      <c r="LV121" s="354"/>
      <c r="LW121" s="51"/>
      <c r="LX121" s="354">
        <v>100</v>
      </c>
      <c r="LY121" s="354"/>
      <c r="LZ121" s="354"/>
      <c r="MA121" s="354"/>
      <c r="MB121" s="363"/>
      <c r="MC121" s="363"/>
      <c r="MD121" s="354"/>
      <c r="ME121" s="354"/>
      <c r="MF121" s="354"/>
      <c r="MG121" s="354"/>
      <c r="MH121" s="354"/>
      <c r="MI121" s="354"/>
      <c r="MJ121" s="354"/>
      <c r="MK121" s="354"/>
      <c r="ML121" s="354"/>
      <c r="MM121" s="354"/>
      <c r="MN121" s="354"/>
      <c r="MO121" s="354"/>
      <c r="MP121" s="354"/>
      <c r="MQ121" s="354"/>
      <c r="MR121" s="354"/>
      <c r="MS121" s="51"/>
      <c r="MT121" s="364">
        <f t="shared" si="53"/>
        <v>21438</v>
      </c>
      <c r="MU121" s="365">
        <f t="shared" si="54"/>
        <v>650</v>
      </c>
      <c r="MV121" s="366">
        <f t="shared" si="55"/>
        <v>22088</v>
      </c>
      <c r="MW121" s="365">
        <v>21625</v>
      </c>
      <c r="MX121" s="365">
        <v>18730</v>
      </c>
      <c r="MY121" s="54"/>
      <c r="MZ121" s="708">
        <v>3.99</v>
      </c>
      <c r="NA121" s="708">
        <v>0.98</v>
      </c>
      <c r="NB121" s="709">
        <f t="shared" si="56"/>
        <v>21646.24</v>
      </c>
      <c r="NC121" s="710">
        <v>6.23</v>
      </c>
      <c r="ND121" s="710">
        <v>4.98</v>
      </c>
      <c r="NE121" s="738">
        <f t="shared" si="85"/>
        <v>0.241547365214743</v>
      </c>
      <c r="NF121" s="739"/>
      <c r="NG121" s="739">
        <v>5000</v>
      </c>
      <c r="NH121" s="739">
        <v>4.995</v>
      </c>
      <c r="NI121" s="740">
        <f t="shared" si="57"/>
        <v>11633.28</v>
      </c>
      <c r="NJ121" s="738">
        <f t="shared" si="88"/>
        <v>0.239262869326835</v>
      </c>
      <c r="NK121" s="741"/>
      <c r="NL121" s="742">
        <v>44562</v>
      </c>
      <c r="NM121" s="739">
        <f ca="1" t="shared" si="58"/>
        <v>17.1666666666667</v>
      </c>
      <c r="NN121" s="739">
        <f ca="1" t="shared" si="59"/>
        <v>515</v>
      </c>
      <c r="NO121" s="739">
        <v>6360</v>
      </c>
      <c r="NP121" s="739">
        <f t="shared" si="60"/>
        <v>22088</v>
      </c>
      <c r="NQ121" s="761">
        <f t="shared" si="61"/>
        <v>5.08003679852806</v>
      </c>
      <c r="NR121" s="739">
        <f ca="1" t="shared" si="62"/>
        <v>3.60041443002474</v>
      </c>
      <c r="NS121" s="739">
        <f t="shared" si="63"/>
        <v>2336</v>
      </c>
      <c r="NT121" s="739"/>
      <c r="NU121" s="739">
        <f ca="1" t="shared" si="64"/>
        <v>1286.67961165049</v>
      </c>
      <c r="NV121" s="769">
        <f ca="1" t="shared" si="65"/>
        <v>42.8893203883495</v>
      </c>
      <c r="NW121" s="769">
        <f ca="1" t="shared" si="66"/>
        <v>54.4657732705541</v>
      </c>
      <c r="NX121" s="739"/>
      <c r="NY121" s="739"/>
      <c r="NZ121" s="739"/>
      <c r="OA121" s="739"/>
      <c r="OB121" s="739"/>
      <c r="OC121" s="739"/>
      <c r="OD121" s="739"/>
      <c r="OE121" s="743">
        <f t="shared" si="67"/>
        <v>3624</v>
      </c>
      <c r="OF121" s="743">
        <f t="shared" si="68"/>
        <v>450</v>
      </c>
      <c r="OG121" s="743">
        <f t="shared" si="69"/>
        <v>2834</v>
      </c>
      <c r="OH121" s="743">
        <f t="shared" si="70"/>
        <v>6231</v>
      </c>
      <c r="OI121" s="743">
        <f t="shared" si="71"/>
        <v>480</v>
      </c>
      <c r="OJ121" s="739">
        <f t="shared" si="72"/>
        <v>7449</v>
      </c>
      <c r="OK121" s="739">
        <f t="shared" si="73"/>
        <v>15</v>
      </c>
      <c r="OL121" s="739">
        <f t="shared" si="74"/>
        <v>0</v>
      </c>
      <c r="OM121" s="739">
        <f t="shared" si="75"/>
        <v>210</v>
      </c>
      <c r="ON121" s="739">
        <f t="shared" si="76"/>
        <v>0</v>
      </c>
      <c r="OO121" s="739">
        <f t="shared" si="77"/>
        <v>315</v>
      </c>
      <c r="OP121" s="739"/>
      <c r="OQ121" s="739">
        <f t="shared" si="78"/>
        <v>480</v>
      </c>
      <c r="OR121" s="739">
        <f t="shared" si="79"/>
        <v>22088</v>
      </c>
      <c r="OS121" s="739">
        <f t="shared" si="80"/>
        <v>0</v>
      </c>
      <c r="OT121" s="739">
        <f t="shared" si="81"/>
        <v>0</v>
      </c>
      <c r="OU121" s="739"/>
      <c r="OV121" s="739"/>
      <c r="OW121" s="739"/>
      <c r="OX121" s="739"/>
      <c r="OY121" s="739"/>
      <c r="OZ121" s="739"/>
      <c r="PA121" s="739"/>
      <c r="PB121" s="739"/>
      <c r="PC121" s="739"/>
      <c r="PD121" s="739"/>
      <c r="PE121" s="739"/>
      <c r="PF121" s="739"/>
      <c r="PG121" s="739"/>
      <c r="PI121" s="28">
        <v>2508</v>
      </c>
      <c r="PJ121" s="28">
        <v>498</v>
      </c>
      <c r="PK121" s="28">
        <v>420</v>
      </c>
      <c r="PL121" s="28">
        <v>3257</v>
      </c>
      <c r="PM121" s="28">
        <v>1980</v>
      </c>
      <c r="PN121" s="28">
        <v>936</v>
      </c>
      <c r="PO121" s="28">
        <v>0</v>
      </c>
      <c r="PP121" s="28">
        <v>3516</v>
      </c>
      <c r="PQ121" s="28">
        <v>270</v>
      </c>
      <c r="PR121" s="28">
        <v>3780</v>
      </c>
      <c r="PS121" s="28">
        <v>2820</v>
      </c>
      <c r="PT121" s="28">
        <v>2550</v>
      </c>
      <c r="PU121" s="28">
        <v>5</v>
      </c>
      <c r="PV121" s="28">
        <v>22540</v>
      </c>
      <c r="PW121" s="28">
        <v>915</v>
      </c>
    </row>
    <row r="122" s="325" customFormat="1" customHeight="1" spans="1:439">
      <c r="A122" s="95" t="s">
        <v>1610</v>
      </c>
      <c r="B122" s="415">
        <v>2019</v>
      </c>
      <c r="C122" s="122" t="s">
        <v>1612</v>
      </c>
      <c r="D122" s="122" t="s">
        <v>2419</v>
      </c>
      <c r="E122" s="789" t="s">
        <v>1650</v>
      </c>
      <c r="F122" s="807" t="s">
        <v>377</v>
      </c>
      <c r="G122" s="19" t="s">
        <v>378</v>
      </c>
      <c r="H122" s="98" t="s">
        <v>379</v>
      </c>
      <c r="I122" s="99">
        <f t="shared" si="87"/>
        <v>1627</v>
      </c>
      <c r="J122" s="100">
        <v>1422</v>
      </c>
      <c r="K122" s="454">
        <v>200</v>
      </c>
      <c r="L122" s="150">
        <f t="shared" si="48"/>
        <v>3049</v>
      </c>
      <c r="M122" s="151">
        <f t="shared" si="49"/>
        <v>3049</v>
      </c>
      <c r="N122" s="457" t="s">
        <v>3803</v>
      </c>
      <c r="O122" s="35">
        <v>7364</v>
      </c>
      <c r="P122" s="157"/>
      <c r="Q122" s="154">
        <f t="shared" si="50"/>
        <v>0</v>
      </c>
      <c r="R122" s="114">
        <f t="shared" si="51"/>
        <v>21524</v>
      </c>
      <c r="S122" s="490"/>
      <c r="T122" s="814"/>
      <c r="U122" s="490"/>
      <c r="V122" s="490"/>
      <c r="W122" s="490"/>
      <c r="X122" s="489"/>
      <c r="Y122" s="505"/>
      <c r="Z122" s="505"/>
      <c r="AA122" s="505"/>
      <c r="AB122" s="505"/>
      <c r="AC122" s="99"/>
      <c r="AD122" s="505">
        <v>7000</v>
      </c>
      <c r="AE122" s="505">
        <v>1500</v>
      </c>
      <c r="AF122" s="490"/>
      <c r="AG122" s="490"/>
      <c r="AH122" s="490"/>
      <c r="AI122" s="490"/>
      <c r="AJ122" s="490"/>
      <c r="AK122" s="490"/>
      <c r="AL122" s="490"/>
      <c r="AM122" s="490">
        <v>3024</v>
      </c>
      <c r="AN122" s="490">
        <v>5000</v>
      </c>
      <c r="AO122" s="490">
        <v>5000</v>
      </c>
      <c r="AP122" s="490"/>
      <c r="AQ122" s="490"/>
      <c r="AR122" s="490"/>
      <c r="AS122" s="490"/>
      <c r="AT122" s="490"/>
      <c r="AU122" s="490"/>
      <c r="AV122" s="490"/>
      <c r="AW122" s="490"/>
      <c r="AX122" s="490"/>
      <c r="AY122" s="100"/>
      <c r="AZ122" s="48">
        <v>1</v>
      </c>
      <c r="BA122" s="48"/>
      <c r="BB122" s="48"/>
      <c r="BC122" s="48"/>
      <c r="BD122" s="47"/>
      <c r="BE122" s="47">
        <v>1</v>
      </c>
      <c r="BF122" s="47">
        <v>1</v>
      </c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54"/>
      <c r="BT122" s="354"/>
      <c r="BU122" s="354"/>
      <c r="BV122" s="354"/>
      <c r="BW122" s="354"/>
      <c r="BX122" s="354"/>
      <c r="BY122" s="354"/>
      <c r="BZ122" s="354"/>
      <c r="CA122" s="354"/>
      <c r="CB122" s="354"/>
      <c r="CC122" s="354"/>
      <c r="CD122" s="354"/>
      <c r="CE122" s="354"/>
      <c r="CF122" s="354"/>
      <c r="CG122" s="354"/>
      <c r="CH122" s="354"/>
      <c r="CI122" s="354"/>
      <c r="CJ122" s="354"/>
      <c r="CK122" s="354"/>
      <c r="CL122" s="354"/>
      <c r="CM122" s="354"/>
      <c r="CN122" s="354"/>
      <c r="CO122" s="354"/>
      <c r="CP122" s="358"/>
      <c r="CQ122" s="48"/>
      <c r="CR122" s="354"/>
      <c r="CS122" s="354"/>
      <c r="CT122" s="355">
        <v>-47</v>
      </c>
      <c r="CU122" s="354"/>
      <c r="CV122" s="354"/>
      <c r="CW122" s="354"/>
      <c r="CX122" s="354"/>
      <c r="CY122" s="354"/>
      <c r="CZ122" s="354"/>
      <c r="DA122" s="356"/>
      <c r="DB122" s="354"/>
      <c r="DC122" s="354"/>
      <c r="DD122" s="354"/>
      <c r="DE122" s="354"/>
      <c r="DF122" s="354"/>
      <c r="DG122" s="354"/>
      <c r="DH122" s="354"/>
      <c r="DI122" s="354"/>
      <c r="DJ122" s="354"/>
      <c r="DK122" s="354"/>
      <c r="DL122" s="354"/>
      <c r="DM122" s="354"/>
      <c r="DN122" s="354"/>
      <c r="DO122" s="354"/>
      <c r="DP122" s="354"/>
      <c r="DQ122" s="354"/>
      <c r="DR122" s="354"/>
      <c r="DS122" s="354"/>
      <c r="DT122" s="354"/>
      <c r="DU122" s="354">
        <v>20</v>
      </c>
      <c r="DV122" s="354"/>
      <c r="DW122" s="354"/>
      <c r="DX122" s="354"/>
      <c r="DY122" s="354"/>
      <c r="DZ122" s="357">
        <v>-467</v>
      </c>
      <c r="EA122" s="356"/>
      <c r="EB122" s="356"/>
      <c r="EC122" s="356"/>
      <c r="ED122" s="356"/>
      <c r="EE122" s="358"/>
      <c r="EF122" s="48">
        <v>120</v>
      </c>
      <c r="EG122" s="46"/>
      <c r="EH122" s="46">
        <v>2592</v>
      </c>
      <c r="EI122" s="47"/>
      <c r="EJ122" s="47">
        <v>300</v>
      </c>
      <c r="EK122" s="47">
        <v>150</v>
      </c>
      <c r="EL122" s="47"/>
      <c r="EM122" s="47"/>
      <c r="EN122" s="47"/>
      <c r="EO122" s="47">
        <v>360</v>
      </c>
      <c r="EP122" s="47">
        <v>60</v>
      </c>
      <c r="EQ122" s="47"/>
      <c r="ER122" s="47">
        <v>480</v>
      </c>
      <c r="ES122" s="47">
        <v>480</v>
      </c>
      <c r="ET122" s="48"/>
      <c r="EU122" s="47"/>
      <c r="EV122" s="47"/>
      <c r="EW122" s="47">
        <v>15</v>
      </c>
      <c r="EX122" s="47"/>
      <c r="EY122" s="47"/>
      <c r="EZ122" s="47">
        <v>300</v>
      </c>
      <c r="FA122" s="47"/>
      <c r="FB122" s="47">
        <v>105</v>
      </c>
      <c r="FC122" s="47">
        <v>1656</v>
      </c>
      <c r="FD122" s="47">
        <v>1440</v>
      </c>
      <c r="FE122" s="47">
        <v>150</v>
      </c>
      <c r="FF122" s="47">
        <v>180</v>
      </c>
      <c r="FG122" s="47"/>
      <c r="FH122" s="47">
        <v>420</v>
      </c>
      <c r="FI122" s="47"/>
      <c r="FJ122" s="47">
        <v>60</v>
      </c>
      <c r="FK122" s="47">
        <v>4065</v>
      </c>
      <c r="FL122" s="47">
        <v>1968</v>
      </c>
      <c r="FM122" s="47">
        <v>120</v>
      </c>
      <c r="FN122" s="47"/>
      <c r="FO122" s="47"/>
      <c r="FP122" s="47"/>
      <c r="FQ122" s="354"/>
      <c r="FR122" s="354"/>
      <c r="FS122" s="354"/>
      <c r="FT122" s="354"/>
      <c r="FU122" s="354">
        <v>180</v>
      </c>
      <c r="FV122" s="354">
        <v>120</v>
      </c>
      <c r="FW122" s="354"/>
      <c r="FX122" s="354"/>
      <c r="FY122" s="354">
        <v>3024</v>
      </c>
      <c r="FZ122" s="354"/>
      <c r="GA122" s="354">
        <v>360</v>
      </c>
      <c r="GB122" s="354">
        <v>120</v>
      </c>
      <c r="GC122" s="354"/>
      <c r="GD122" s="354"/>
      <c r="GE122" s="354">
        <v>105</v>
      </c>
      <c r="GF122" s="354"/>
      <c r="GG122" s="354">
        <v>3900</v>
      </c>
      <c r="GH122" s="354"/>
      <c r="GI122" s="354"/>
      <c r="GJ122" s="354">
        <v>60</v>
      </c>
      <c r="GK122" s="354"/>
      <c r="GL122" s="354"/>
      <c r="GM122" s="354"/>
      <c r="GN122" s="354"/>
      <c r="GO122" s="354"/>
      <c r="GP122" s="354"/>
      <c r="GQ122" s="354"/>
      <c r="GR122" s="354">
        <v>135</v>
      </c>
      <c r="GS122" s="354"/>
      <c r="GT122" s="354">
        <v>120</v>
      </c>
      <c r="GU122" s="354"/>
      <c r="GV122" s="354"/>
      <c r="GW122" s="354"/>
      <c r="GX122" s="354"/>
      <c r="GY122" s="354"/>
      <c r="GZ122" s="354">
        <v>30</v>
      </c>
      <c r="HA122" s="354"/>
      <c r="HB122" s="354"/>
      <c r="HC122" s="354"/>
      <c r="HD122" s="354"/>
      <c r="HE122" s="354"/>
      <c r="HF122" s="354"/>
      <c r="HG122" s="354"/>
      <c r="HH122" s="354"/>
      <c r="HI122" s="354"/>
      <c r="HJ122" s="354"/>
      <c r="HK122" s="354"/>
      <c r="HL122" s="354"/>
      <c r="HM122" s="354"/>
      <c r="HN122" s="354"/>
      <c r="HO122" s="354"/>
      <c r="HP122" s="354"/>
      <c r="HQ122" s="354"/>
      <c r="HR122" s="354"/>
      <c r="HS122" s="354"/>
      <c r="HT122" s="354"/>
      <c r="HU122" s="354"/>
      <c r="HV122" s="354">
        <v>300</v>
      </c>
      <c r="HW122" s="354"/>
      <c r="HX122" s="354">
        <v>600</v>
      </c>
      <c r="HY122" s="354"/>
      <c r="HZ122" s="354"/>
      <c r="IA122" s="354">
        <v>135</v>
      </c>
      <c r="IB122" s="354"/>
      <c r="IC122" s="354"/>
      <c r="ID122" s="354"/>
      <c r="IE122" s="354">
        <v>360</v>
      </c>
      <c r="IF122" s="354">
        <v>480</v>
      </c>
      <c r="IG122" s="354"/>
      <c r="IH122" s="354"/>
      <c r="II122" s="354"/>
      <c r="IJ122" s="354"/>
      <c r="IK122" s="354">
        <v>120</v>
      </c>
      <c r="IL122" s="354"/>
      <c r="IM122" s="354"/>
      <c r="IN122" s="354"/>
      <c r="IO122" s="354"/>
      <c r="IP122" s="354"/>
      <c r="IQ122" s="354"/>
      <c r="IR122" s="50"/>
      <c r="IS122" s="47"/>
      <c r="IT122" s="47">
        <v>240</v>
      </c>
      <c r="IU122" s="47"/>
      <c r="IV122" s="47"/>
      <c r="IW122" s="47"/>
      <c r="IX122" s="47">
        <v>180</v>
      </c>
      <c r="IY122" s="47"/>
      <c r="IZ122" s="47"/>
      <c r="JA122" s="47"/>
      <c r="JB122" s="47"/>
      <c r="JC122" s="47"/>
      <c r="JD122" s="47"/>
      <c r="JE122" s="47"/>
      <c r="JF122" s="47"/>
      <c r="JG122" s="47"/>
      <c r="JH122" s="47"/>
      <c r="JI122" s="47"/>
      <c r="JJ122" s="47"/>
      <c r="JK122" s="47"/>
      <c r="JL122" s="354"/>
      <c r="JM122" s="354"/>
      <c r="JN122" s="354"/>
      <c r="JO122" s="354"/>
      <c r="JP122" s="354"/>
      <c r="JQ122" s="354"/>
      <c r="JR122" s="354"/>
      <c r="JS122" s="354"/>
      <c r="JT122" s="354"/>
      <c r="JU122" s="354"/>
      <c r="JV122" s="354">
        <v>120</v>
      </c>
      <c r="JW122" s="354"/>
      <c r="JX122" s="354"/>
      <c r="JY122" s="354"/>
      <c r="JZ122" s="354">
        <v>60</v>
      </c>
      <c r="KA122" s="354"/>
      <c r="KB122" s="354"/>
      <c r="KC122" s="354">
        <v>180</v>
      </c>
      <c r="KD122" s="354"/>
      <c r="KE122" s="354"/>
      <c r="KF122" s="354"/>
      <c r="KG122" s="354"/>
      <c r="KH122" s="354"/>
      <c r="KI122" s="354"/>
      <c r="KJ122" s="354"/>
      <c r="KK122" s="354"/>
      <c r="KL122" s="354"/>
      <c r="KM122" s="354"/>
      <c r="KN122" s="354"/>
      <c r="KO122" s="354">
        <v>120</v>
      </c>
      <c r="KP122" s="354"/>
      <c r="KQ122" s="354"/>
      <c r="KR122" s="354"/>
      <c r="KS122" s="354"/>
      <c r="KT122" s="354"/>
      <c r="KU122" s="354"/>
      <c r="KV122" s="660"/>
      <c r="KW122" s="47"/>
      <c r="KX122" s="47"/>
      <c r="KY122" s="47"/>
      <c r="KZ122" s="47"/>
      <c r="LA122" s="47"/>
      <c r="LB122" s="47">
        <v>30</v>
      </c>
      <c r="LC122" s="47"/>
      <c r="LD122" s="354">
        <v>10</v>
      </c>
      <c r="LE122" s="354">
        <v>120</v>
      </c>
      <c r="LF122" s="354"/>
      <c r="LG122" s="354"/>
      <c r="LH122" s="354"/>
      <c r="LI122" s="354"/>
      <c r="LJ122" s="354"/>
      <c r="LK122" s="354"/>
      <c r="LL122" s="354"/>
      <c r="LM122" s="354"/>
      <c r="LN122" s="354"/>
      <c r="LO122" s="354"/>
      <c r="LP122" s="354"/>
      <c r="LQ122" s="354"/>
      <c r="LR122" s="354"/>
      <c r="LS122" s="354"/>
      <c r="LT122" s="354"/>
      <c r="LU122" s="354"/>
      <c r="LV122" s="354"/>
      <c r="LW122" s="660"/>
      <c r="LX122" s="354">
        <v>100</v>
      </c>
      <c r="LY122" s="354"/>
      <c r="LZ122" s="354"/>
      <c r="MA122" s="354"/>
      <c r="MB122" s="354"/>
      <c r="MC122" s="354"/>
      <c r="MD122" s="354"/>
      <c r="ME122" s="354"/>
      <c r="MF122" s="354"/>
      <c r="MG122" s="354"/>
      <c r="MH122" s="354"/>
      <c r="MI122" s="354"/>
      <c r="MJ122" s="354"/>
      <c r="MK122" s="354"/>
      <c r="ML122" s="354"/>
      <c r="MM122" s="354"/>
      <c r="MN122" s="354"/>
      <c r="MO122" s="354"/>
      <c r="MP122" s="354"/>
      <c r="MQ122" s="354"/>
      <c r="MR122" s="354"/>
      <c r="MS122" s="660"/>
      <c r="MT122" s="364">
        <f t="shared" si="53"/>
        <v>25170</v>
      </c>
      <c r="MU122" s="365">
        <f t="shared" si="54"/>
        <v>1160</v>
      </c>
      <c r="MV122" s="366">
        <f t="shared" si="55"/>
        <v>26330</v>
      </c>
      <c r="MW122" s="365">
        <v>25212</v>
      </c>
      <c r="MX122" s="365">
        <v>20578</v>
      </c>
      <c r="MY122" s="54"/>
      <c r="MZ122" s="708">
        <v>3.99</v>
      </c>
      <c r="NA122" s="708">
        <v>0.98</v>
      </c>
      <c r="NB122" s="709">
        <f t="shared" si="56"/>
        <v>25803.4</v>
      </c>
      <c r="NC122" s="710">
        <v>6.23</v>
      </c>
      <c r="ND122" s="710">
        <v>4.98</v>
      </c>
      <c r="NE122" s="738">
        <f t="shared" si="85"/>
        <v>0.241547365214743</v>
      </c>
      <c r="NF122" s="739"/>
      <c r="NG122" s="739">
        <v>5000</v>
      </c>
      <c r="NH122" s="739">
        <v>5.1075</v>
      </c>
      <c r="NI122" s="740">
        <f t="shared" si="57"/>
        <v>15184.02</v>
      </c>
      <c r="NJ122" s="738">
        <f t="shared" si="88"/>
        <v>0.22212915016753</v>
      </c>
      <c r="NK122" s="741"/>
      <c r="NL122" s="742">
        <v>44562</v>
      </c>
      <c r="NM122" s="739">
        <f ca="1" t="shared" si="58"/>
        <v>17.1666666666667</v>
      </c>
      <c r="NN122" s="739">
        <f ca="1" t="shared" si="59"/>
        <v>515</v>
      </c>
      <c r="NO122" s="739">
        <v>4832</v>
      </c>
      <c r="NP122" s="739">
        <f t="shared" si="60"/>
        <v>26330</v>
      </c>
      <c r="NQ122" s="761">
        <f t="shared" si="61"/>
        <v>6.6818931607664</v>
      </c>
      <c r="NR122" s="739">
        <f ca="1" t="shared" si="62"/>
        <v>4.73571068675677</v>
      </c>
      <c r="NS122" s="739">
        <f t="shared" si="63"/>
        <v>3049</v>
      </c>
      <c r="NT122" s="739"/>
      <c r="NU122" s="739">
        <f ca="1" t="shared" si="64"/>
        <v>1533.78640776699</v>
      </c>
      <c r="NV122" s="769">
        <f ca="1" t="shared" si="65"/>
        <v>51.126213592233</v>
      </c>
      <c r="NW122" s="769">
        <f ca="1" t="shared" si="66"/>
        <v>59.6367261678694</v>
      </c>
      <c r="NX122" s="739"/>
      <c r="NY122" s="739"/>
      <c r="NZ122" s="739"/>
      <c r="OA122" s="739"/>
      <c r="OB122" s="739"/>
      <c r="OC122" s="739"/>
      <c r="OD122" s="739"/>
      <c r="OE122" s="743">
        <f t="shared" si="67"/>
        <v>3462</v>
      </c>
      <c r="OF122" s="743">
        <f t="shared" si="68"/>
        <v>840</v>
      </c>
      <c r="OG122" s="743">
        <f t="shared" si="69"/>
        <v>3326</v>
      </c>
      <c r="OH122" s="743">
        <f t="shared" si="70"/>
        <v>8073</v>
      </c>
      <c r="OI122" s="743">
        <f t="shared" si="71"/>
        <v>300</v>
      </c>
      <c r="OJ122" s="739">
        <f t="shared" si="72"/>
        <v>7569</v>
      </c>
      <c r="OK122" s="739">
        <f t="shared" si="73"/>
        <v>255</v>
      </c>
      <c r="OL122" s="739">
        <f t="shared" si="74"/>
        <v>120</v>
      </c>
      <c r="OM122" s="739">
        <f t="shared" si="75"/>
        <v>270</v>
      </c>
      <c r="ON122" s="739">
        <f t="shared" si="76"/>
        <v>0</v>
      </c>
      <c r="OO122" s="739">
        <f t="shared" si="77"/>
        <v>435</v>
      </c>
      <c r="OP122" s="739"/>
      <c r="OQ122" s="739">
        <f t="shared" si="78"/>
        <v>1680</v>
      </c>
      <c r="OR122" s="739">
        <f t="shared" si="79"/>
        <v>26330</v>
      </c>
      <c r="OS122" s="739">
        <f t="shared" si="80"/>
        <v>0</v>
      </c>
      <c r="OT122" s="739">
        <f t="shared" si="81"/>
        <v>0</v>
      </c>
      <c r="OU122" s="739"/>
      <c r="OV122" s="739"/>
      <c r="OW122" s="739"/>
      <c r="OX122" s="739"/>
      <c r="OY122" s="739"/>
      <c r="OZ122" s="739"/>
      <c r="PA122" s="739"/>
      <c r="PB122" s="739"/>
      <c r="PC122" s="739"/>
      <c r="PD122" s="739"/>
      <c r="PE122" s="739"/>
      <c r="PF122" s="739"/>
      <c r="PG122" s="739"/>
      <c r="PI122" s="325">
        <v>2139</v>
      </c>
      <c r="PJ122" s="325">
        <v>498</v>
      </c>
      <c r="PK122" s="325">
        <v>1020</v>
      </c>
      <c r="PL122" s="325">
        <v>4153</v>
      </c>
      <c r="PM122" s="325">
        <v>3240</v>
      </c>
      <c r="PN122" s="325">
        <v>996</v>
      </c>
      <c r="PO122" s="325">
        <v>180</v>
      </c>
      <c r="PP122" s="325">
        <v>3216</v>
      </c>
      <c r="PQ122" s="325">
        <v>690</v>
      </c>
      <c r="PR122" s="325">
        <v>4020</v>
      </c>
      <c r="PS122" s="325">
        <v>3000</v>
      </c>
      <c r="PT122" s="325">
        <v>3210</v>
      </c>
      <c r="PU122" s="325">
        <v>5</v>
      </c>
      <c r="PV122" s="325">
        <v>26367</v>
      </c>
      <c r="PW122" s="325">
        <v>1155</v>
      </c>
    </row>
    <row r="123" s="28" customFormat="1" customHeight="1" spans="1:439">
      <c r="A123" s="95" t="s">
        <v>1610</v>
      </c>
      <c r="B123" s="343">
        <v>2020</v>
      </c>
      <c r="C123" s="95" t="s">
        <v>1612</v>
      </c>
      <c r="D123" s="95" t="s">
        <v>2419</v>
      </c>
      <c r="E123" s="95"/>
      <c r="F123" s="104" t="s">
        <v>341</v>
      </c>
      <c r="G123" s="19" t="s">
        <v>342</v>
      </c>
      <c r="H123" s="808" t="s">
        <v>343</v>
      </c>
      <c r="I123" s="99">
        <f t="shared" si="87"/>
        <v>3104</v>
      </c>
      <c r="J123" s="100">
        <v>2076</v>
      </c>
      <c r="K123" s="454">
        <v>109</v>
      </c>
      <c r="L123" s="150">
        <f t="shared" si="48"/>
        <v>5180</v>
      </c>
      <c r="M123" s="151">
        <f t="shared" si="49"/>
        <v>5180</v>
      </c>
      <c r="N123" s="455"/>
      <c r="O123" s="37">
        <v>2593</v>
      </c>
      <c r="P123" s="157"/>
      <c r="Q123" s="33">
        <f t="shared" si="50"/>
        <v>0</v>
      </c>
      <c r="R123" s="34">
        <f t="shared" si="51"/>
        <v>18000</v>
      </c>
      <c r="S123" s="490"/>
      <c r="T123" s="490"/>
      <c r="U123" s="490"/>
      <c r="V123" s="490"/>
      <c r="W123" s="490"/>
      <c r="X123" s="489"/>
      <c r="Y123" s="505"/>
      <c r="Z123" s="505"/>
      <c r="AA123" s="505">
        <v>3000</v>
      </c>
      <c r="AB123" s="505"/>
      <c r="AC123" s="99"/>
      <c r="AD123" s="505">
        <v>3000</v>
      </c>
      <c r="AE123" s="505"/>
      <c r="AF123" s="490"/>
      <c r="AG123" s="490">
        <v>6000</v>
      </c>
      <c r="AH123" s="490"/>
      <c r="AI123" s="490"/>
      <c r="AJ123" s="490"/>
      <c r="AK123" s="490"/>
      <c r="AL123" s="490"/>
      <c r="AM123" s="490"/>
      <c r="AN123" s="490">
        <v>6000</v>
      </c>
      <c r="AO123" s="490"/>
      <c r="AP123" s="490"/>
      <c r="AQ123" s="490"/>
      <c r="AR123" s="490"/>
      <c r="AS123" s="490"/>
      <c r="AT123" s="490"/>
      <c r="AU123" s="490"/>
      <c r="AV123" s="490"/>
      <c r="AW123" s="490"/>
      <c r="AX123" s="490"/>
      <c r="AY123" s="100"/>
      <c r="AZ123" s="48"/>
      <c r="BA123" s="48"/>
      <c r="BB123" s="48">
        <v>1</v>
      </c>
      <c r="BC123" s="48"/>
      <c r="BD123" s="47"/>
      <c r="BE123" s="47"/>
      <c r="BF123" s="47"/>
      <c r="BG123" s="47"/>
      <c r="BH123" s="47"/>
      <c r="BI123" s="47"/>
      <c r="BJ123" s="47"/>
      <c r="BK123" s="47"/>
      <c r="BL123" s="47">
        <v>25</v>
      </c>
      <c r="BM123" s="47"/>
      <c r="BN123" s="47"/>
      <c r="BO123" s="47"/>
      <c r="BP123" s="47"/>
      <c r="BQ123" s="47"/>
      <c r="BR123" s="47"/>
      <c r="BS123" s="354"/>
      <c r="BT123" s="354"/>
      <c r="BU123" s="354"/>
      <c r="BV123" s="354"/>
      <c r="BW123" s="354"/>
      <c r="BX123" s="354"/>
      <c r="BY123" s="354"/>
      <c r="BZ123" s="354"/>
      <c r="CA123" s="354"/>
      <c r="CB123" s="354"/>
      <c r="CC123" s="354"/>
      <c r="CD123" s="354"/>
      <c r="CE123" s="354"/>
      <c r="CF123" s="354"/>
      <c r="CG123" s="354"/>
      <c r="CH123" s="354"/>
      <c r="CI123" s="354"/>
      <c r="CJ123" s="354"/>
      <c r="CK123" s="354"/>
      <c r="CL123" s="354"/>
      <c r="CM123" s="354"/>
      <c r="CN123" s="354"/>
      <c r="CO123" s="354"/>
      <c r="CP123" s="358"/>
      <c r="CQ123" s="48"/>
      <c r="CR123" s="354"/>
      <c r="CS123" s="354"/>
      <c r="CT123" s="355"/>
      <c r="CU123" s="354"/>
      <c r="CV123" s="354"/>
      <c r="CW123" s="354"/>
      <c r="CX123" s="354">
        <v>4</v>
      </c>
      <c r="CY123" s="354"/>
      <c r="CZ123" s="354"/>
      <c r="DA123" s="356"/>
      <c r="DB123" s="354"/>
      <c r="DC123" s="354"/>
      <c r="DD123" s="354"/>
      <c r="DE123" s="354"/>
      <c r="DF123" s="354">
        <v>2</v>
      </c>
      <c r="DG123" s="354">
        <v>1</v>
      </c>
      <c r="DH123" s="354"/>
      <c r="DI123" s="354"/>
      <c r="DJ123" s="354"/>
      <c r="DK123" s="354"/>
      <c r="DL123" s="354"/>
      <c r="DM123" s="354"/>
      <c r="DN123" s="354"/>
      <c r="DO123" s="354">
        <v>1</v>
      </c>
      <c r="DP123" s="354"/>
      <c r="DQ123" s="354"/>
      <c r="DR123" s="354"/>
      <c r="DS123" s="354"/>
      <c r="DT123" s="354"/>
      <c r="DU123" s="354">
        <v>3</v>
      </c>
      <c r="DV123" s="354"/>
      <c r="DW123" s="354"/>
      <c r="DX123" s="354"/>
      <c r="DY123" s="354"/>
      <c r="DZ123" s="357"/>
      <c r="EA123" s="356"/>
      <c r="EB123" s="356"/>
      <c r="EC123" s="356"/>
      <c r="ED123" s="356"/>
      <c r="EE123" s="358"/>
      <c r="EF123" s="48">
        <v>240</v>
      </c>
      <c r="EG123" s="46"/>
      <c r="EH123" s="46"/>
      <c r="EI123" s="47">
        <v>900</v>
      </c>
      <c r="EJ123" s="47">
        <v>108</v>
      </c>
      <c r="EK123" s="47"/>
      <c r="EL123" s="47">
        <v>1236</v>
      </c>
      <c r="EM123" s="47"/>
      <c r="EN123" s="47"/>
      <c r="EO123" s="47">
        <v>240</v>
      </c>
      <c r="EP123" s="47">
        <v>60</v>
      </c>
      <c r="EQ123" s="47"/>
      <c r="ER123" s="47">
        <v>120</v>
      </c>
      <c r="ES123" s="47">
        <v>216</v>
      </c>
      <c r="ET123" s="48">
        <v>360</v>
      </c>
      <c r="EU123" s="47"/>
      <c r="EV123" s="47">
        <v>120</v>
      </c>
      <c r="EW123" s="47">
        <v>24</v>
      </c>
      <c r="EX123" s="47"/>
      <c r="EY123" s="47"/>
      <c r="EZ123" s="47">
        <v>96</v>
      </c>
      <c r="FA123" s="47"/>
      <c r="FB123" s="47">
        <v>36</v>
      </c>
      <c r="FC123" s="47"/>
      <c r="FD123" s="47"/>
      <c r="FE123" s="47">
        <v>84</v>
      </c>
      <c r="FF123" s="47"/>
      <c r="FG123" s="47"/>
      <c r="FH123" s="47"/>
      <c r="FI123" s="47"/>
      <c r="FJ123" s="47">
        <v>24</v>
      </c>
      <c r="FK123" s="47">
        <v>1320</v>
      </c>
      <c r="FL123" s="47">
        <v>1788</v>
      </c>
      <c r="FM123" s="47">
        <v>3708</v>
      </c>
      <c r="FN123" s="47"/>
      <c r="FO123" s="47"/>
      <c r="FP123" s="47"/>
      <c r="FQ123" s="354"/>
      <c r="FR123" s="354"/>
      <c r="FS123" s="354"/>
      <c r="FT123" s="354">
        <v>240</v>
      </c>
      <c r="FU123" s="354">
        <v>120</v>
      </c>
      <c r="FV123" s="354">
        <v>24</v>
      </c>
      <c r="FW123" s="354"/>
      <c r="FX123" s="354"/>
      <c r="FY123" s="354"/>
      <c r="FZ123" s="354"/>
      <c r="GA123" s="354"/>
      <c r="GB123" s="354"/>
      <c r="GC123" s="354"/>
      <c r="GD123" s="354">
        <v>12</v>
      </c>
      <c r="GE123" s="354">
        <v>48</v>
      </c>
      <c r="GF123" s="354"/>
      <c r="GG123" s="354">
        <v>240</v>
      </c>
      <c r="GH123" s="354"/>
      <c r="GI123" s="354"/>
      <c r="GJ123" s="354"/>
      <c r="GK123" s="354"/>
      <c r="GL123" s="354"/>
      <c r="GM123" s="354"/>
      <c r="GN123" s="354">
        <v>180</v>
      </c>
      <c r="GO123" s="354"/>
      <c r="GP123" s="354"/>
      <c r="GQ123" s="354">
        <v>24</v>
      </c>
      <c r="GR123" s="354">
        <v>60</v>
      </c>
      <c r="GS123" s="354"/>
      <c r="GT123" s="354">
        <v>1500</v>
      </c>
      <c r="GU123" s="354"/>
      <c r="GV123" s="354">
        <v>240</v>
      </c>
      <c r="GW123" s="354"/>
      <c r="GX123" s="354"/>
      <c r="GY123" s="354">
        <v>480</v>
      </c>
      <c r="GZ123" s="354">
        <v>48</v>
      </c>
      <c r="HA123" s="354"/>
      <c r="HB123" s="354">
        <v>120</v>
      </c>
      <c r="HC123" s="354"/>
      <c r="HD123" s="354"/>
      <c r="HE123" s="354">
        <v>72</v>
      </c>
      <c r="HF123" s="354"/>
      <c r="HG123" s="354"/>
      <c r="HH123" s="354"/>
      <c r="HI123" s="354">
        <v>60</v>
      </c>
      <c r="HJ123" s="354"/>
      <c r="HK123" s="354">
        <v>36</v>
      </c>
      <c r="HL123" s="354"/>
      <c r="HM123" s="354"/>
      <c r="HN123" s="354"/>
      <c r="HO123" s="354"/>
      <c r="HP123" s="354"/>
      <c r="HQ123" s="354"/>
      <c r="HR123" s="354">
        <v>240</v>
      </c>
      <c r="HS123" s="354"/>
      <c r="HT123" s="354"/>
      <c r="HU123" s="354"/>
      <c r="HV123" s="354">
        <v>24</v>
      </c>
      <c r="HW123" s="354"/>
      <c r="HX123" s="354">
        <v>60</v>
      </c>
      <c r="HY123" s="354"/>
      <c r="HZ123" s="354"/>
      <c r="IA123" s="354">
        <v>48</v>
      </c>
      <c r="IB123" s="354"/>
      <c r="IC123" s="354"/>
      <c r="ID123" s="354"/>
      <c r="IE123" s="354"/>
      <c r="IF123" s="354">
        <v>36</v>
      </c>
      <c r="IG123" s="354">
        <v>60</v>
      </c>
      <c r="IH123" s="354"/>
      <c r="II123" s="354">
        <v>24</v>
      </c>
      <c r="IJ123" s="354"/>
      <c r="IK123" s="354"/>
      <c r="IL123" s="354">
        <v>360</v>
      </c>
      <c r="IM123" s="354"/>
      <c r="IN123" s="354">
        <v>96</v>
      </c>
      <c r="IO123" s="354"/>
      <c r="IP123" s="354">
        <v>84</v>
      </c>
      <c r="IQ123" s="354">
        <v>120</v>
      </c>
      <c r="IR123" s="50"/>
      <c r="IS123" s="47"/>
      <c r="IT123" s="47"/>
      <c r="IU123" s="47"/>
      <c r="IV123" s="47"/>
      <c r="IW123" s="47"/>
      <c r="IX123" s="47"/>
      <c r="IY123" s="47"/>
      <c r="IZ123" s="47"/>
      <c r="JA123" s="47"/>
      <c r="JB123" s="47"/>
      <c r="JC123" s="47"/>
      <c r="JD123" s="47"/>
      <c r="JE123" s="47"/>
      <c r="JF123" s="47"/>
      <c r="JG123" s="47"/>
      <c r="JH123" s="47"/>
      <c r="JI123" s="47"/>
      <c r="JJ123" s="47"/>
      <c r="JK123" s="47"/>
      <c r="JL123" s="354"/>
      <c r="JM123" s="354"/>
      <c r="JN123" s="354"/>
      <c r="JO123" s="354"/>
      <c r="JP123" s="354"/>
      <c r="JQ123" s="354"/>
      <c r="JR123" s="354"/>
      <c r="JS123" s="354"/>
      <c r="JT123" s="354"/>
      <c r="JU123" s="354"/>
      <c r="JV123" s="354"/>
      <c r="JW123" s="354"/>
      <c r="JX123" s="354"/>
      <c r="JY123" s="354"/>
      <c r="JZ123" s="354"/>
      <c r="KA123" s="354"/>
      <c r="KB123" s="354"/>
      <c r="KC123" s="354"/>
      <c r="KD123" s="354"/>
      <c r="KE123" s="354"/>
      <c r="KF123" s="354"/>
      <c r="KG123" s="354"/>
      <c r="KH123" s="354"/>
      <c r="KI123" s="354"/>
      <c r="KJ123" s="354"/>
      <c r="KK123" s="354"/>
      <c r="KL123" s="354"/>
      <c r="KM123" s="354"/>
      <c r="KN123" s="354"/>
      <c r="KO123" s="354"/>
      <c r="KP123" s="354"/>
      <c r="KQ123" s="354"/>
      <c r="KR123" s="354"/>
      <c r="KS123" s="354"/>
      <c r="KT123" s="354"/>
      <c r="KU123" s="354"/>
      <c r="KV123" s="51"/>
      <c r="KW123" s="47"/>
      <c r="KX123" s="47"/>
      <c r="KY123" s="47"/>
      <c r="KZ123" s="47">
        <v>24</v>
      </c>
      <c r="LA123" s="47"/>
      <c r="LB123" s="47"/>
      <c r="LC123" s="47"/>
      <c r="LD123" s="361">
        <v>4</v>
      </c>
      <c r="LE123" s="361"/>
      <c r="LF123" s="361"/>
      <c r="LG123" s="361"/>
      <c r="LH123" s="361"/>
      <c r="LI123" s="361"/>
      <c r="LJ123" s="361"/>
      <c r="LK123" s="361"/>
      <c r="LL123" s="361"/>
      <c r="LM123" s="361"/>
      <c r="LN123" s="361"/>
      <c r="LO123" s="361"/>
      <c r="LP123" s="361"/>
      <c r="LQ123" s="354"/>
      <c r="LR123" s="354"/>
      <c r="LS123" s="354"/>
      <c r="LT123" s="354"/>
      <c r="LU123" s="354"/>
      <c r="LV123" s="354"/>
      <c r="LW123" s="51"/>
      <c r="LX123" s="354"/>
      <c r="LY123" s="354"/>
      <c r="LZ123" s="354"/>
      <c r="MA123" s="354"/>
      <c r="MB123" s="363"/>
      <c r="MC123" s="363"/>
      <c r="MD123" s="354"/>
      <c r="ME123" s="354"/>
      <c r="MF123" s="354"/>
      <c r="MG123" s="354"/>
      <c r="MH123" s="354"/>
      <c r="MI123" s="354"/>
      <c r="MJ123" s="354"/>
      <c r="MK123" s="354">
        <v>12</v>
      </c>
      <c r="ML123" s="354"/>
      <c r="MM123" s="354"/>
      <c r="MN123" s="354"/>
      <c r="MO123" s="354"/>
      <c r="MP123" s="354"/>
      <c r="MQ123" s="354"/>
      <c r="MR123" s="354"/>
      <c r="MS123" s="51"/>
      <c r="MT123" s="364">
        <f t="shared" si="53"/>
        <v>15336</v>
      </c>
      <c r="MU123" s="365">
        <f t="shared" si="54"/>
        <v>40</v>
      </c>
      <c r="MV123" s="366">
        <f t="shared" si="55"/>
        <v>15376</v>
      </c>
      <c r="MW123" s="365">
        <v>6892</v>
      </c>
      <c r="MX123" s="365">
        <v>4080</v>
      </c>
      <c r="MY123" s="54"/>
      <c r="MZ123" s="708">
        <v>19.99</v>
      </c>
      <c r="NA123" s="708">
        <v>5.2</v>
      </c>
      <c r="NB123" s="709">
        <f t="shared" si="56"/>
        <v>79955.2</v>
      </c>
      <c r="NC123" s="710">
        <v>26.45</v>
      </c>
      <c r="ND123" s="710">
        <v>25.05</v>
      </c>
      <c r="NE123" s="738">
        <f t="shared" si="85"/>
        <v>0.280998851894374</v>
      </c>
      <c r="NF123" s="739"/>
      <c r="NG123" s="739">
        <v>3000</v>
      </c>
      <c r="NH123" s="739">
        <v>24.42</v>
      </c>
      <c r="NI123" s="740">
        <f t="shared" si="57"/>
        <v>129759</v>
      </c>
      <c r="NJ123" s="738">
        <f t="shared" si="88"/>
        <v>0.299081515499426</v>
      </c>
      <c r="NK123" s="741"/>
      <c r="NL123" s="742">
        <v>44562</v>
      </c>
      <c r="NM123" s="739">
        <f ca="1" t="shared" si="58"/>
        <v>17.1666666666667</v>
      </c>
      <c r="NN123" s="739">
        <f ca="1" t="shared" si="59"/>
        <v>515</v>
      </c>
      <c r="NO123" s="739">
        <v>5593</v>
      </c>
      <c r="NP123" s="739">
        <f t="shared" si="60"/>
        <v>15376</v>
      </c>
      <c r="NQ123" s="761">
        <f t="shared" si="61"/>
        <v>2.85454376682447</v>
      </c>
      <c r="NR123" s="739">
        <f ca="1" t="shared" si="62"/>
        <v>2.0231232522154</v>
      </c>
      <c r="NS123" s="739">
        <f t="shared" si="63"/>
        <v>5180</v>
      </c>
      <c r="NT123" s="739"/>
      <c r="NU123" s="739">
        <f ca="1" t="shared" si="64"/>
        <v>895.689320388349</v>
      </c>
      <c r="NV123" s="769">
        <f ca="1" t="shared" si="65"/>
        <v>29.8563106796116</v>
      </c>
      <c r="NW123" s="769">
        <f ca="1" t="shared" si="66"/>
        <v>173.497658688866</v>
      </c>
      <c r="NX123" s="739"/>
      <c r="NY123" s="739"/>
      <c r="NZ123" s="739"/>
      <c r="OA123" s="739"/>
      <c r="OB123" s="739"/>
      <c r="OC123" s="739"/>
      <c r="OD123" s="739"/>
      <c r="OE123" s="743">
        <f t="shared" si="67"/>
        <v>2904</v>
      </c>
      <c r="OF123" s="743">
        <f t="shared" si="68"/>
        <v>504</v>
      </c>
      <c r="OG123" s="743">
        <f t="shared" si="69"/>
        <v>460</v>
      </c>
      <c r="OH123" s="743">
        <f t="shared" si="70"/>
        <v>7080</v>
      </c>
      <c r="OI123" s="743">
        <f t="shared" si="71"/>
        <v>156</v>
      </c>
      <c r="OJ123" s="739">
        <f t="shared" si="72"/>
        <v>312</v>
      </c>
      <c r="OK123" s="739">
        <f t="shared" si="73"/>
        <v>1980</v>
      </c>
      <c r="OL123" s="739">
        <f t="shared" si="74"/>
        <v>480</v>
      </c>
      <c r="OM123" s="739">
        <f t="shared" si="75"/>
        <v>108</v>
      </c>
      <c r="ON123" s="739">
        <f t="shared" si="76"/>
        <v>108</v>
      </c>
      <c r="OO123" s="739">
        <f t="shared" si="77"/>
        <v>336</v>
      </c>
      <c r="OP123" s="739"/>
      <c r="OQ123" s="739">
        <f t="shared" si="78"/>
        <v>636</v>
      </c>
      <c r="OR123" s="739">
        <f t="shared" si="79"/>
        <v>15064</v>
      </c>
      <c r="OS123" s="739">
        <f t="shared" si="80"/>
        <v>0</v>
      </c>
      <c r="OT123" s="739">
        <f t="shared" si="81"/>
        <v>-312</v>
      </c>
      <c r="OU123" s="739"/>
      <c r="OV123" s="739"/>
      <c r="OW123" s="739"/>
      <c r="OX123" s="739"/>
      <c r="OY123" s="739"/>
      <c r="OZ123" s="739"/>
      <c r="PA123" s="739"/>
      <c r="PB123" s="739"/>
      <c r="PC123" s="739"/>
      <c r="PD123" s="739"/>
      <c r="PE123" s="739"/>
      <c r="PF123" s="739"/>
      <c r="PG123" s="739"/>
      <c r="PI123" s="28">
        <v>312</v>
      </c>
      <c r="PJ123" s="28">
        <v>360</v>
      </c>
      <c r="PK123" s="28">
        <v>216</v>
      </c>
      <c r="PL123" s="28">
        <v>792</v>
      </c>
      <c r="PM123" s="28">
        <v>1092</v>
      </c>
      <c r="PN123" s="28">
        <v>300</v>
      </c>
      <c r="PO123" s="28">
        <v>500</v>
      </c>
      <c r="PP123" s="28">
        <v>48</v>
      </c>
      <c r="PQ123" s="28">
        <v>540</v>
      </c>
      <c r="PR123" s="28">
        <v>1032</v>
      </c>
      <c r="PS123" s="28">
        <v>648</v>
      </c>
      <c r="PT123" s="28">
        <v>744</v>
      </c>
      <c r="PU123" s="28">
        <v>8</v>
      </c>
      <c r="PV123" s="28">
        <v>6592</v>
      </c>
      <c r="PW123" s="28">
        <v>-300</v>
      </c>
    </row>
    <row r="124" s="28" customFormat="1" customHeight="1" spans="1:439">
      <c r="A124" s="95" t="s">
        <v>1610</v>
      </c>
      <c r="B124" s="343">
        <v>2020</v>
      </c>
      <c r="C124" s="95" t="s">
        <v>1747</v>
      </c>
      <c r="D124" s="95" t="s">
        <v>3804</v>
      </c>
      <c r="E124" s="95"/>
      <c r="F124" s="104" t="s">
        <v>447</v>
      </c>
      <c r="G124" s="19" t="s">
        <v>448</v>
      </c>
      <c r="H124" s="98" t="s">
        <v>449</v>
      </c>
      <c r="I124" s="99">
        <f t="shared" si="87"/>
        <v>-1075</v>
      </c>
      <c r="J124" s="100">
        <v>2661</v>
      </c>
      <c r="K124" s="454">
        <v>425</v>
      </c>
      <c r="L124" s="150">
        <f t="shared" si="48"/>
        <v>1586</v>
      </c>
      <c r="M124" s="151">
        <f t="shared" si="49"/>
        <v>1586</v>
      </c>
      <c r="N124" s="455"/>
      <c r="O124" s="37">
        <v>48</v>
      </c>
      <c r="P124" s="157">
        <v>4450</v>
      </c>
      <c r="Q124" s="33">
        <f t="shared" si="50"/>
        <v>0</v>
      </c>
      <c r="R124" s="34">
        <f t="shared" si="51"/>
        <v>2000</v>
      </c>
      <c r="S124" s="346"/>
      <c r="T124" s="346"/>
      <c r="V124" s="346"/>
      <c r="W124" s="346"/>
      <c r="X124" s="347"/>
      <c r="Y124" s="348"/>
      <c r="Z124" s="348"/>
      <c r="AA124" s="348"/>
      <c r="AB124" s="348"/>
      <c r="AC124" s="506"/>
      <c r="AD124" s="348"/>
      <c r="AE124" s="348"/>
      <c r="AF124" s="346"/>
      <c r="AG124" s="346"/>
      <c r="AH124" s="346"/>
      <c r="AI124" s="346"/>
      <c r="AJ124" s="346"/>
      <c r="AK124" s="346"/>
      <c r="AL124" s="346"/>
      <c r="AM124" s="346"/>
      <c r="AN124" s="346"/>
      <c r="AO124" s="346"/>
      <c r="AP124" s="346"/>
      <c r="AQ124" s="346"/>
      <c r="AR124" s="346"/>
      <c r="AS124" s="346"/>
      <c r="AT124" s="346"/>
      <c r="AU124" s="346"/>
      <c r="AV124" s="346"/>
      <c r="AW124" s="346">
        <v>2000</v>
      </c>
      <c r="AX124" s="346"/>
      <c r="AY124" s="349"/>
      <c r="AZ124" s="48">
        <v>4</v>
      </c>
      <c r="BA124" s="48">
        <v>10</v>
      </c>
      <c r="BB124" s="48"/>
      <c r="BC124" s="48"/>
      <c r="BD124" s="47"/>
      <c r="BE124" s="47">
        <v>1</v>
      </c>
      <c r="BF124" s="47">
        <v>1</v>
      </c>
      <c r="BG124" s="47"/>
      <c r="BH124" s="47"/>
      <c r="BI124" s="47"/>
      <c r="BJ124" s="47"/>
      <c r="BK124" s="47"/>
      <c r="BL124" s="47">
        <v>7</v>
      </c>
      <c r="BM124" s="47"/>
      <c r="BN124" s="47"/>
      <c r="BO124" s="47"/>
      <c r="BP124" s="47"/>
      <c r="BQ124" s="47"/>
      <c r="BR124" s="47"/>
      <c r="BS124" s="354"/>
      <c r="BT124" s="354"/>
      <c r="BU124" s="354"/>
      <c r="BV124" s="354"/>
      <c r="BW124" s="354"/>
      <c r="BX124" s="354"/>
      <c r="BY124" s="354"/>
      <c r="BZ124" s="354"/>
      <c r="CA124" s="354"/>
      <c r="CB124" s="354"/>
      <c r="CC124" s="354"/>
      <c r="CD124" s="354"/>
      <c r="CE124" s="354"/>
      <c r="CF124" s="354"/>
      <c r="CG124" s="354"/>
      <c r="CH124" s="354"/>
      <c r="CI124" s="354"/>
      <c r="CJ124" s="354"/>
      <c r="CK124" s="354"/>
      <c r="CL124" s="354"/>
      <c r="CM124" s="354"/>
      <c r="CN124" s="354"/>
      <c r="CO124" s="354"/>
      <c r="CP124" s="358"/>
      <c r="CQ124" s="48"/>
      <c r="CR124" s="354"/>
      <c r="CS124" s="354"/>
      <c r="CT124" s="355">
        <v>-30</v>
      </c>
      <c r="CU124" s="354"/>
      <c r="CV124" s="354"/>
      <c r="CW124" s="354"/>
      <c r="CX124" s="354"/>
      <c r="CY124" s="354"/>
      <c r="CZ124" s="354">
        <v>4</v>
      </c>
      <c r="DA124" s="356">
        <v>-4</v>
      </c>
      <c r="DB124" s="354"/>
      <c r="DC124" s="354"/>
      <c r="DD124" s="354"/>
      <c r="DE124" s="354"/>
      <c r="DF124" s="354">
        <v>1</v>
      </c>
      <c r="DG124" s="354"/>
      <c r="DH124" s="354"/>
      <c r="DI124" s="354"/>
      <c r="DJ124" s="356">
        <v>-2</v>
      </c>
      <c r="DK124" s="354"/>
      <c r="DL124" s="354"/>
      <c r="DM124" s="354"/>
      <c r="DN124" s="354"/>
      <c r="DO124" s="354"/>
      <c r="DP124" s="354"/>
      <c r="DQ124" s="354">
        <v>1</v>
      </c>
      <c r="DR124" s="354"/>
      <c r="DS124" s="354"/>
      <c r="DT124" s="354"/>
      <c r="DU124" s="354"/>
      <c r="DV124" s="354">
        <v>1</v>
      </c>
      <c r="DW124" s="354"/>
      <c r="DX124" s="354"/>
      <c r="DY124" s="354"/>
      <c r="DZ124" s="357"/>
      <c r="EA124" s="356"/>
      <c r="EB124" s="356"/>
      <c r="EC124" s="356"/>
      <c r="ED124" s="356"/>
      <c r="EE124" s="358"/>
      <c r="EF124" s="48"/>
      <c r="EG124" s="46">
        <v>48</v>
      </c>
      <c r="EH124" s="46"/>
      <c r="EI124" s="47"/>
      <c r="EJ124" s="47"/>
      <c r="EK124" s="47">
        <v>32</v>
      </c>
      <c r="EL124" s="47"/>
      <c r="EM124" s="47"/>
      <c r="EN124" s="47"/>
      <c r="EO124" s="47">
        <v>36</v>
      </c>
      <c r="EP124" s="47"/>
      <c r="EQ124" s="47"/>
      <c r="ER124" s="47"/>
      <c r="ES124" s="47">
        <v>108</v>
      </c>
      <c r="ET124" s="48">
        <v>80</v>
      </c>
      <c r="EU124" s="47"/>
      <c r="EV124" s="47"/>
      <c r="EW124" s="47"/>
      <c r="EX124" s="47"/>
      <c r="EY124" s="47"/>
      <c r="EZ124" s="47"/>
      <c r="FA124" s="47"/>
      <c r="FB124" s="47"/>
      <c r="FC124" s="47">
        <v>300</v>
      </c>
      <c r="FD124" s="47">
        <v>60</v>
      </c>
      <c r="FE124" s="47">
        <v>12</v>
      </c>
      <c r="FF124" s="47"/>
      <c r="FG124" s="47"/>
      <c r="FH124" s="47">
        <v>48</v>
      </c>
      <c r="FI124" s="47"/>
      <c r="FJ124" s="47">
        <v>28</v>
      </c>
      <c r="FK124" s="47">
        <v>320</v>
      </c>
      <c r="FL124" s="47">
        <v>136</v>
      </c>
      <c r="FM124" s="47">
        <v>40</v>
      </c>
      <c r="FN124" s="47"/>
      <c r="FO124" s="47"/>
      <c r="FP124" s="47"/>
      <c r="FQ124" s="354"/>
      <c r="FR124" s="354"/>
      <c r="FS124" s="354"/>
      <c r="FT124" s="354"/>
      <c r="FU124" s="354">
        <v>24</v>
      </c>
      <c r="FV124" s="354">
        <v>16</v>
      </c>
      <c r="FW124" s="354">
        <v>308</v>
      </c>
      <c r="FX124" s="354"/>
      <c r="FY124" s="354"/>
      <c r="FZ124" s="354"/>
      <c r="GA124" s="354"/>
      <c r="GB124" s="354">
        <v>120</v>
      </c>
      <c r="GC124" s="354"/>
      <c r="GD124" s="354"/>
      <c r="GE124" s="354">
        <v>24</v>
      </c>
      <c r="GF124" s="354">
        <v>20</v>
      </c>
      <c r="GG124" s="354">
        <v>180</v>
      </c>
      <c r="GH124" s="354"/>
      <c r="GI124" s="354"/>
      <c r="GJ124" s="354"/>
      <c r="GK124" s="354">
        <v>216</v>
      </c>
      <c r="GL124" s="354"/>
      <c r="GM124" s="354"/>
      <c r="GN124" s="354"/>
      <c r="GO124" s="354"/>
      <c r="GP124" s="354"/>
      <c r="GQ124" s="354"/>
      <c r="GR124" s="354">
        <v>16</v>
      </c>
      <c r="GS124" s="354"/>
      <c r="GT124" s="354">
        <v>468</v>
      </c>
      <c r="GU124" s="354"/>
      <c r="GV124" s="354"/>
      <c r="GW124" s="354"/>
      <c r="GX124" s="354"/>
      <c r="GY124" s="354"/>
      <c r="GZ124" s="354">
        <v>36</v>
      </c>
      <c r="HA124" s="354"/>
      <c r="HB124" s="354">
        <v>360</v>
      </c>
      <c r="HC124" s="354"/>
      <c r="HD124" s="354"/>
      <c r="HE124" s="354">
        <v>24</v>
      </c>
      <c r="HF124" s="354"/>
      <c r="HG124" s="354"/>
      <c r="HH124" s="354"/>
      <c r="HI124" s="354"/>
      <c r="HJ124" s="354"/>
      <c r="HK124" s="354"/>
      <c r="HL124" s="354">
        <v>72</v>
      </c>
      <c r="HM124" s="354"/>
      <c r="HN124" s="354"/>
      <c r="HO124" s="354"/>
      <c r="HP124" s="354"/>
      <c r="HQ124" s="354">
        <v>144</v>
      </c>
      <c r="HR124" s="354"/>
      <c r="HS124" s="354"/>
      <c r="HT124" s="354"/>
      <c r="HU124" s="354"/>
      <c r="HV124" s="354">
        <v>36</v>
      </c>
      <c r="HW124" s="354"/>
      <c r="HX124" s="354">
        <v>108</v>
      </c>
      <c r="HY124" s="354"/>
      <c r="HZ124" s="354"/>
      <c r="IA124" s="354">
        <v>144</v>
      </c>
      <c r="IB124" s="354"/>
      <c r="IC124" s="354"/>
      <c r="ID124" s="354"/>
      <c r="IE124" s="354">
        <v>72</v>
      </c>
      <c r="IF124" s="354"/>
      <c r="IG124" s="354"/>
      <c r="IH124" s="354"/>
      <c r="II124" s="354"/>
      <c r="IJ124" s="354">
        <v>652</v>
      </c>
      <c r="IK124" s="354"/>
      <c r="IL124" s="354"/>
      <c r="IM124" s="354"/>
      <c r="IN124" s="354"/>
      <c r="IO124" s="354"/>
      <c r="IP124" s="354">
        <v>24</v>
      </c>
      <c r="IQ124" s="354"/>
      <c r="IR124" s="50"/>
      <c r="IS124" s="47"/>
      <c r="IT124" s="47"/>
      <c r="IU124" s="47">
        <v>144</v>
      </c>
      <c r="IV124" s="47"/>
      <c r="IW124" s="47"/>
      <c r="IX124" s="47"/>
      <c r="IY124" s="47"/>
      <c r="IZ124" s="47"/>
      <c r="JA124" s="47"/>
      <c r="JB124" s="47"/>
      <c r="JC124" s="47"/>
      <c r="JD124" s="47"/>
      <c r="JE124" s="47"/>
      <c r="JF124" s="47"/>
      <c r="JG124" s="47"/>
      <c r="JH124" s="47"/>
      <c r="JI124" s="47"/>
      <c r="JJ124" s="47"/>
      <c r="JK124" s="47"/>
      <c r="JL124" s="354"/>
      <c r="JM124" s="354"/>
      <c r="JN124" s="354"/>
      <c r="JO124" s="354"/>
      <c r="JP124" s="354"/>
      <c r="JQ124" s="354"/>
      <c r="JR124" s="354"/>
      <c r="JS124" s="354"/>
      <c r="JT124" s="354"/>
      <c r="JU124" s="354"/>
      <c r="JV124" s="354"/>
      <c r="JW124" s="354"/>
      <c r="JX124" s="354"/>
      <c r="JY124" s="354"/>
      <c r="JZ124" s="354"/>
      <c r="KA124" s="354"/>
      <c r="KB124" s="354"/>
      <c r="KC124" s="354"/>
      <c r="KD124" s="354"/>
      <c r="KE124" s="354"/>
      <c r="KF124" s="354"/>
      <c r="KG124" s="354"/>
      <c r="KH124" s="354"/>
      <c r="KI124" s="354">
        <v>36</v>
      </c>
      <c r="KJ124" s="354">
        <v>72</v>
      </c>
      <c r="KK124" s="354"/>
      <c r="KL124" s="354"/>
      <c r="KM124" s="354"/>
      <c r="KN124" s="354"/>
      <c r="KO124" s="354"/>
      <c r="KP124" s="354"/>
      <c r="KQ124" s="354"/>
      <c r="KR124" s="354"/>
      <c r="KS124" s="354"/>
      <c r="KT124" s="354"/>
      <c r="KU124" s="354"/>
      <c r="KV124" s="51"/>
      <c r="KW124" s="47"/>
      <c r="KX124" s="47">
        <v>36</v>
      </c>
      <c r="KY124" s="47">
        <v>10</v>
      </c>
      <c r="KZ124" s="47"/>
      <c r="LA124" s="47">
        <v>36</v>
      </c>
      <c r="LB124" s="47">
        <v>10</v>
      </c>
      <c r="LC124" s="47">
        <v>10</v>
      </c>
      <c r="LD124" s="361"/>
      <c r="LE124" s="361">
        <v>108</v>
      </c>
      <c r="LF124" s="361"/>
      <c r="LG124" s="361"/>
      <c r="LH124" s="361">
        <v>36</v>
      </c>
      <c r="LI124" s="361"/>
      <c r="LJ124" s="361"/>
      <c r="LK124" s="361"/>
      <c r="LL124" s="361"/>
      <c r="LM124" s="361"/>
      <c r="LN124" s="361"/>
      <c r="LO124" s="361"/>
      <c r="LP124" s="361"/>
      <c r="LQ124" s="354">
        <v>2</v>
      </c>
      <c r="LR124" s="354"/>
      <c r="LS124" s="354"/>
      <c r="LT124" s="354"/>
      <c r="LU124" s="354"/>
      <c r="LV124" s="354"/>
      <c r="LW124" s="51"/>
      <c r="LX124" s="354">
        <v>100</v>
      </c>
      <c r="LY124" s="354"/>
      <c r="LZ124" s="354"/>
      <c r="MA124" s="354"/>
      <c r="MB124" s="363">
        <v>2</v>
      </c>
      <c r="MC124" s="363"/>
      <c r="MD124" s="354"/>
      <c r="ME124" s="354">
        <v>4</v>
      </c>
      <c r="MF124" s="354"/>
      <c r="MG124" s="354"/>
      <c r="MH124" s="354"/>
      <c r="MI124" s="354"/>
      <c r="MJ124" s="354"/>
      <c r="MK124" s="354"/>
      <c r="ML124" s="354"/>
      <c r="MM124" s="354"/>
      <c r="MN124" s="354"/>
      <c r="MO124" s="354"/>
      <c r="MP124" s="354"/>
      <c r="MQ124" s="354"/>
      <c r="MR124" s="354"/>
      <c r="MS124" s="51"/>
      <c r="MT124" s="364">
        <f t="shared" si="53"/>
        <v>4312</v>
      </c>
      <c r="MU124" s="365">
        <f t="shared" si="54"/>
        <v>606</v>
      </c>
      <c r="MV124" s="366">
        <f t="shared" si="55"/>
        <v>4918</v>
      </c>
      <c r="MW124" s="365">
        <v>4583</v>
      </c>
      <c r="MX124" s="365">
        <v>6002</v>
      </c>
      <c r="MY124" s="54"/>
      <c r="MZ124" s="708">
        <v>3.99</v>
      </c>
      <c r="NA124" s="708">
        <v>1.14</v>
      </c>
      <c r="NB124" s="709">
        <f t="shared" si="56"/>
        <v>5606.52</v>
      </c>
      <c r="NC124" s="710">
        <v>5</v>
      </c>
      <c r="ND124" s="710">
        <v>3.75</v>
      </c>
      <c r="NE124" s="738">
        <f t="shared" si="85"/>
        <v>0.509033778476041</v>
      </c>
      <c r="NF124" s="739"/>
      <c r="NG124" s="739">
        <v>3000</v>
      </c>
      <c r="NH124" s="739">
        <v>3.66</v>
      </c>
      <c r="NI124" s="740">
        <f t="shared" si="57"/>
        <v>5947.5</v>
      </c>
      <c r="NJ124" s="738">
        <f t="shared" si="88"/>
        <v>0.520816967792616</v>
      </c>
      <c r="NK124" s="741"/>
      <c r="NL124" s="742">
        <v>44562</v>
      </c>
      <c r="NM124" s="739">
        <f ca="1" t="shared" si="58"/>
        <v>17.1666666666667</v>
      </c>
      <c r="NN124" s="739">
        <f ca="1" t="shared" si="59"/>
        <v>515</v>
      </c>
      <c r="NO124" s="739">
        <v>4450</v>
      </c>
      <c r="NP124" s="739">
        <f t="shared" si="60"/>
        <v>4918</v>
      </c>
      <c r="NQ124" s="761">
        <f t="shared" si="61"/>
        <v>1.62955599734924</v>
      </c>
      <c r="NR124" s="739">
        <f ca="1" t="shared" si="62"/>
        <v>1.15492803695626</v>
      </c>
      <c r="NS124" s="739">
        <f t="shared" si="63"/>
        <v>1586</v>
      </c>
      <c r="NT124" s="739"/>
      <c r="NU124" s="739">
        <f ca="1" t="shared" si="64"/>
        <v>286.485436893204</v>
      </c>
      <c r="NV124" s="769">
        <f ca="1" t="shared" si="65"/>
        <v>9.5495145631068</v>
      </c>
      <c r="NW124" s="769">
        <f ca="1" t="shared" si="66"/>
        <v>166.081740544937</v>
      </c>
      <c r="NX124" s="739"/>
      <c r="NY124" s="739"/>
      <c r="NZ124" s="739"/>
      <c r="OA124" s="739"/>
      <c r="OB124" s="739"/>
      <c r="OC124" s="739"/>
      <c r="OD124" s="739"/>
      <c r="OE124" s="743">
        <f t="shared" si="67"/>
        <v>160</v>
      </c>
      <c r="OF124" s="743">
        <f t="shared" si="68"/>
        <v>262</v>
      </c>
      <c r="OG124" s="743">
        <f t="shared" si="69"/>
        <v>648</v>
      </c>
      <c r="OH124" s="743">
        <f t="shared" si="70"/>
        <v>668</v>
      </c>
      <c r="OI124" s="743">
        <f t="shared" si="71"/>
        <v>348</v>
      </c>
      <c r="OJ124" s="739">
        <f t="shared" si="72"/>
        <v>560</v>
      </c>
      <c r="OK124" s="739">
        <f t="shared" si="73"/>
        <v>484</v>
      </c>
      <c r="OL124" s="739">
        <f t="shared" si="74"/>
        <v>0</v>
      </c>
      <c r="OM124" s="739">
        <f t="shared" si="75"/>
        <v>38</v>
      </c>
      <c r="ON124" s="739">
        <f t="shared" si="76"/>
        <v>102</v>
      </c>
      <c r="OO124" s="739">
        <f t="shared" si="77"/>
        <v>432</v>
      </c>
      <c r="OP124" s="739"/>
      <c r="OQ124" s="739">
        <f t="shared" si="78"/>
        <v>1192</v>
      </c>
      <c r="OR124" s="739">
        <f t="shared" si="79"/>
        <v>4894</v>
      </c>
      <c r="OS124" s="739">
        <f t="shared" si="80"/>
        <v>0</v>
      </c>
      <c r="OT124" s="739">
        <f t="shared" si="81"/>
        <v>-24</v>
      </c>
      <c r="OU124" s="739"/>
      <c r="OV124" s="739"/>
      <c r="OW124" s="739"/>
      <c r="OX124" s="739"/>
      <c r="OY124" s="739"/>
      <c r="OZ124" s="739"/>
      <c r="PA124" s="739"/>
      <c r="PB124" s="739"/>
      <c r="PC124" s="739"/>
      <c r="PD124" s="739"/>
      <c r="PE124" s="739"/>
      <c r="PF124" s="739"/>
      <c r="PG124" s="739"/>
      <c r="PI124" s="28">
        <v>1080</v>
      </c>
      <c r="PJ124" s="28">
        <v>0</v>
      </c>
      <c r="PK124" s="28">
        <v>184</v>
      </c>
      <c r="PL124" s="28">
        <v>200</v>
      </c>
      <c r="PM124" s="28">
        <v>504</v>
      </c>
      <c r="PN124" s="28">
        <v>208</v>
      </c>
      <c r="PO124" s="28">
        <v>88</v>
      </c>
      <c r="PP124" s="28">
        <v>876</v>
      </c>
      <c r="PQ124" s="28">
        <v>140</v>
      </c>
      <c r="PR124" s="28">
        <v>816</v>
      </c>
      <c r="PS124" s="28">
        <v>96</v>
      </c>
      <c r="PT124" s="28">
        <v>404</v>
      </c>
      <c r="PU124" s="28">
        <v>7</v>
      </c>
      <c r="PV124" s="28">
        <v>4603</v>
      </c>
      <c r="PW124" s="28">
        <v>20</v>
      </c>
    </row>
    <row r="125" s="28" customFormat="1" customHeight="1" spans="1:439">
      <c r="A125" s="95" t="s">
        <v>1610</v>
      </c>
      <c r="B125" s="343">
        <v>2020</v>
      </c>
      <c r="C125" s="95" t="s">
        <v>1747</v>
      </c>
      <c r="D125" s="95" t="s">
        <v>3804</v>
      </c>
      <c r="E125" s="95"/>
      <c r="F125" s="104" t="s">
        <v>450</v>
      </c>
      <c r="G125" s="19" t="s">
        <v>451</v>
      </c>
      <c r="H125" s="98" t="s">
        <v>452</v>
      </c>
      <c r="I125" s="99">
        <f t="shared" si="87"/>
        <v>9</v>
      </c>
      <c r="J125" s="100">
        <v>2251</v>
      </c>
      <c r="K125" s="454">
        <v>305</v>
      </c>
      <c r="L125" s="150">
        <f t="shared" si="48"/>
        <v>2260</v>
      </c>
      <c r="M125" s="151">
        <f t="shared" si="49"/>
        <v>2260</v>
      </c>
      <c r="N125" s="455"/>
      <c r="O125" s="37">
        <v>146</v>
      </c>
      <c r="P125" s="36">
        <v>1750</v>
      </c>
      <c r="Q125" s="33">
        <f t="shared" si="50"/>
        <v>0</v>
      </c>
      <c r="R125" s="34">
        <f t="shared" si="51"/>
        <v>5000</v>
      </c>
      <c r="S125" s="346"/>
      <c r="T125" s="346"/>
      <c r="U125" s="346"/>
      <c r="V125" s="346"/>
      <c r="W125" s="346"/>
      <c r="X125" s="347"/>
      <c r="Y125" s="348"/>
      <c r="Z125" s="348"/>
      <c r="AA125" s="348"/>
      <c r="AB125" s="348">
        <v>2000</v>
      </c>
      <c r="AC125" s="506"/>
      <c r="AD125" s="348"/>
      <c r="AE125" s="348"/>
      <c r="AF125" s="346"/>
      <c r="AG125" s="346"/>
      <c r="AH125" s="346"/>
      <c r="AI125" s="346"/>
      <c r="AJ125" s="346"/>
      <c r="AK125" s="346"/>
      <c r="AL125" s="346"/>
      <c r="AM125" s="346"/>
      <c r="AN125" s="346"/>
      <c r="AO125" s="346">
        <v>3000</v>
      </c>
      <c r="AP125" s="346"/>
      <c r="AQ125" s="346"/>
      <c r="AR125" s="346"/>
      <c r="AS125" s="346"/>
      <c r="AT125" s="346"/>
      <c r="AU125" s="346"/>
      <c r="AV125" s="346"/>
      <c r="AW125" s="346"/>
      <c r="AX125" s="346"/>
      <c r="AY125" s="349"/>
      <c r="AZ125" s="48">
        <v>3</v>
      </c>
      <c r="BA125" s="48"/>
      <c r="BB125" s="48"/>
      <c r="BC125" s="48"/>
      <c r="BD125" s="47"/>
      <c r="BE125" s="47">
        <v>1</v>
      </c>
      <c r="BF125" s="47">
        <v>1</v>
      </c>
      <c r="BG125" s="47"/>
      <c r="BH125" s="47"/>
      <c r="BI125" s="47"/>
      <c r="BJ125" s="47"/>
      <c r="BK125" s="47"/>
      <c r="BL125" s="47">
        <v>7</v>
      </c>
      <c r="BM125" s="47"/>
      <c r="BN125" s="47"/>
      <c r="BO125" s="47"/>
      <c r="BP125" s="47"/>
      <c r="BQ125" s="47"/>
      <c r="BR125" s="47"/>
      <c r="BS125" s="354"/>
      <c r="BT125" s="354"/>
      <c r="BU125" s="354"/>
      <c r="BV125" s="354"/>
      <c r="BW125" s="354"/>
      <c r="BX125" s="354"/>
      <c r="BY125" s="354"/>
      <c r="BZ125" s="354"/>
      <c r="CA125" s="354"/>
      <c r="CB125" s="354"/>
      <c r="CC125" s="354"/>
      <c r="CD125" s="354"/>
      <c r="CE125" s="354"/>
      <c r="CF125" s="354"/>
      <c r="CG125" s="354"/>
      <c r="CH125" s="354"/>
      <c r="CI125" s="354"/>
      <c r="CJ125" s="354"/>
      <c r="CK125" s="354"/>
      <c r="CL125" s="354"/>
      <c r="CM125" s="354"/>
      <c r="CN125" s="354"/>
      <c r="CO125" s="354"/>
      <c r="CP125" s="358"/>
      <c r="CQ125" s="48"/>
      <c r="CR125" s="354"/>
      <c r="CS125" s="354"/>
      <c r="CT125" s="355">
        <v>-20</v>
      </c>
      <c r="CU125" s="354"/>
      <c r="CV125" s="354"/>
      <c r="CW125" s="354"/>
      <c r="CX125" s="354"/>
      <c r="CY125" s="354"/>
      <c r="CZ125" s="354">
        <v>4</v>
      </c>
      <c r="DA125" s="356">
        <v>-26</v>
      </c>
      <c r="DB125" s="354"/>
      <c r="DC125" s="354"/>
      <c r="DD125" s="354"/>
      <c r="DE125" s="354"/>
      <c r="DF125" s="354">
        <v>1</v>
      </c>
      <c r="DG125" s="354"/>
      <c r="DH125" s="354"/>
      <c r="DI125" s="354"/>
      <c r="DJ125" s="356">
        <v>-4</v>
      </c>
      <c r="DK125" s="354"/>
      <c r="DL125" s="354"/>
      <c r="DM125" s="354"/>
      <c r="DN125" s="354"/>
      <c r="DO125" s="354"/>
      <c r="DP125" s="354"/>
      <c r="DQ125" s="354">
        <v>1</v>
      </c>
      <c r="DR125" s="354"/>
      <c r="DS125" s="354"/>
      <c r="DT125" s="354"/>
      <c r="DU125" s="354"/>
      <c r="DV125" s="354">
        <v>1</v>
      </c>
      <c r="DW125" s="354"/>
      <c r="DX125" s="354"/>
      <c r="DY125" s="354"/>
      <c r="DZ125" s="357"/>
      <c r="EA125" s="356"/>
      <c r="EB125" s="356"/>
      <c r="EC125" s="356"/>
      <c r="ED125" s="356"/>
      <c r="EE125" s="358"/>
      <c r="EF125" s="48"/>
      <c r="EG125" s="46">
        <v>48</v>
      </c>
      <c r="EH125" s="46"/>
      <c r="EI125" s="47"/>
      <c r="EJ125" s="47"/>
      <c r="EK125" s="47">
        <v>32</v>
      </c>
      <c r="EL125" s="47"/>
      <c r="EM125" s="47"/>
      <c r="EN125" s="47"/>
      <c r="EO125" s="47"/>
      <c r="EP125" s="47"/>
      <c r="EQ125" s="47"/>
      <c r="ER125" s="47"/>
      <c r="ES125" s="47">
        <v>72</v>
      </c>
      <c r="ET125" s="48">
        <v>80</v>
      </c>
      <c r="EU125" s="47"/>
      <c r="EV125" s="47"/>
      <c r="EW125" s="47"/>
      <c r="EX125" s="47"/>
      <c r="EY125" s="47"/>
      <c r="EZ125" s="47"/>
      <c r="FA125" s="47"/>
      <c r="FB125" s="47">
        <v>36</v>
      </c>
      <c r="FC125" s="47">
        <v>300</v>
      </c>
      <c r="FD125" s="47">
        <v>60</v>
      </c>
      <c r="FE125" s="47">
        <v>12</v>
      </c>
      <c r="FF125" s="47"/>
      <c r="FG125" s="47"/>
      <c r="FH125" s="47">
        <v>48</v>
      </c>
      <c r="FI125" s="47"/>
      <c r="FJ125" s="47">
        <v>28</v>
      </c>
      <c r="FK125" s="47">
        <v>320</v>
      </c>
      <c r="FL125" s="47">
        <v>136</v>
      </c>
      <c r="FM125" s="47">
        <v>40</v>
      </c>
      <c r="FN125" s="47"/>
      <c r="FO125" s="47"/>
      <c r="FP125" s="47"/>
      <c r="FQ125" s="354"/>
      <c r="FR125" s="354"/>
      <c r="FS125" s="354"/>
      <c r="FT125" s="354"/>
      <c r="FU125" s="354">
        <v>24</v>
      </c>
      <c r="FV125" s="354">
        <v>16</v>
      </c>
      <c r="FW125" s="354">
        <v>200</v>
      </c>
      <c r="FX125" s="354"/>
      <c r="FY125" s="354"/>
      <c r="FZ125" s="354"/>
      <c r="GA125" s="354">
        <v>72</v>
      </c>
      <c r="GB125" s="354">
        <v>120</v>
      </c>
      <c r="GC125" s="354"/>
      <c r="GD125" s="354"/>
      <c r="GE125" s="354">
        <v>24</v>
      </c>
      <c r="GF125" s="354">
        <v>20</v>
      </c>
      <c r="GG125" s="354">
        <v>180</v>
      </c>
      <c r="GH125" s="354">
        <v>72</v>
      </c>
      <c r="GI125" s="354"/>
      <c r="GJ125" s="354"/>
      <c r="GK125" s="354">
        <v>216</v>
      </c>
      <c r="GL125" s="354"/>
      <c r="GM125" s="354"/>
      <c r="GN125" s="354"/>
      <c r="GO125" s="354"/>
      <c r="GP125" s="354"/>
      <c r="GQ125" s="354"/>
      <c r="GR125" s="354">
        <v>16</v>
      </c>
      <c r="GS125" s="354"/>
      <c r="GT125" s="354">
        <v>468</v>
      </c>
      <c r="GU125" s="354"/>
      <c r="GV125" s="354"/>
      <c r="GW125" s="354"/>
      <c r="GX125" s="354"/>
      <c r="GY125" s="354"/>
      <c r="GZ125" s="354"/>
      <c r="HA125" s="354"/>
      <c r="HB125" s="354">
        <v>360</v>
      </c>
      <c r="HC125" s="354"/>
      <c r="HD125" s="354"/>
      <c r="HE125" s="354">
        <v>24</v>
      </c>
      <c r="HF125" s="354"/>
      <c r="HG125" s="354"/>
      <c r="HH125" s="354"/>
      <c r="HI125" s="354"/>
      <c r="HJ125" s="354"/>
      <c r="HK125" s="354"/>
      <c r="HL125" s="354"/>
      <c r="HM125" s="354"/>
      <c r="HN125" s="354"/>
      <c r="HO125" s="354"/>
      <c r="HP125" s="354"/>
      <c r="HQ125" s="354">
        <v>180</v>
      </c>
      <c r="HR125" s="354"/>
      <c r="HS125" s="354">
        <v>72</v>
      </c>
      <c r="HT125" s="354"/>
      <c r="HU125" s="354"/>
      <c r="HV125" s="354">
        <v>36</v>
      </c>
      <c r="HW125" s="354"/>
      <c r="HX125" s="354">
        <v>108</v>
      </c>
      <c r="HY125" s="354"/>
      <c r="HZ125" s="354"/>
      <c r="IA125" s="354">
        <v>72</v>
      </c>
      <c r="IB125" s="354"/>
      <c r="IC125" s="354"/>
      <c r="ID125" s="354"/>
      <c r="IE125" s="354">
        <v>36</v>
      </c>
      <c r="IF125" s="354"/>
      <c r="IG125" s="354"/>
      <c r="IH125" s="354"/>
      <c r="II125" s="354"/>
      <c r="IJ125" s="354">
        <v>652</v>
      </c>
      <c r="IK125" s="354"/>
      <c r="IL125" s="354"/>
      <c r="IM125" s="354"/>
      <c r="IN125" s="354"/>
      <c r="IO125" s="354"/>
      <c r="IP125" s="354">
        <v>24</v>
      </c>
      <c r="IQ125" s="354"/>
      <c r="IR125" s="50"/>
      <c r="IS125" s="47"/>
      <c r="IT125" s="47"/>
      <c r="IU125" s="47">
        <v>72</v>
      </c>
      <c r="IV125" s="47"/>
      <c r="IW125" s="47"/>
      <c r="IX125" s="47"/>
      <c r="IY125" s="47"/>
      <c r="IZ125" s="47"/>
      <c r="JA125" s="47"/>
      <c r="JB125" s="47"/>
      <c r="JC125" s="47"/>
      <c r="JD125" s="47"/>
      <c r="JE125" s="47"/>
      <c r="JF125" s="47"/>
      <c r="JG125" s="47"/>
      <c r="JH125" s="47"/>
      <c r="JI125" s="47"/>
      <c r="JJ125" s="47"/>
      <c r="JK125" s="47"/>
      <c r="JL125" s="354"/>
      <c r="JM125" s="354"/>
      <c r="JN125" s="354"/>
      <c r="JO125" s="354"/>
      <c r="JP125" s="354"/>
      <c r="JQ125" s="354"/>
      <c r="JR125" s="354"/>
      <c r="JS125" s="354"/>
      <c r="JT125" s="354"/>
      <c r="JU125" s="354"/>
      <c r="JV125" s="354"/>
      <c r="JW125" s="354"/>
      <c r="JX125" s="354"/>
      <c r="JY125" s="354"/>
      <c r="JZ125" s="354"/>
      <c r="KA125" s="354"/>
      <c r="KB125" s="354"/>
      <c r="KC125" s="354"/>
      <c r="KD125" s="354"/>
      <c r="KE125" s="354"/>
      <c r="KF125" s="354"/>
      <c r="KG125" s="354"/>
      <c r="KH125" s="354"/>
      <c r="KI125" s="354"/>
      <c r="KJ125" s="354">
        <v>36</v>
      </c>
      <c r="KK125" s="354"/>
      <c r="KL125" s="354"/>
      <c r="KM125" s="354"/>
      <c r="KN125" s="354"/>
      <c r="KO125" s="354"/>
      <c r="KP125" s="354"/>
      <c r="KQ125" s="354"/>
      <c r="KR125" s="354"/>
      <c r="KS125" s="354"/>
      <c r="KT125" s="354"/>
      <c r="KU125" s="354"/>
      <c r="KV125" s="51"/>
      <c r="KW125" s="47"/>
      <c r="KX125" s="47"/>
      <c r="KY125" s="47">
        <v>10</v>
      </c>
      <c r="KZ125" s="47"/>
      <c r="LA125" s="47">
        <v>72</v>
      </c>
      <c r="LB125" s="47">
        <v>10</v>
      </c>
      <c r="LC125" s="47">
        <v>10</v>
      </c>
      <c r="LD125" s="361"/>
      <c r="LE125" s="361">
        <v>108</v>
      </c>
      <c r="LF125" s="361"/>
      <c r="LG125" s="361"/>
      <c r="LH125" s="361">
        <v>36</v>
      </c>
      <c r="LI125" s="361"/>
      <c r="LJ125" s="361"/>
      <c r="LK125" s="361"/>
      <c r="LL125" s="361"/>
      <c r="LM125" s="361"/>
      <c r="LN125" s="361"/>
      <c r="LO125" s="361"/>
      <c r="LP125" s="361"/>
      <c r="LQ125" s="354">
        <v>4</v>
      </c>
      <c r="LR125" s="354"/>
      <c r="LS125" s="354"/>
      <c r="LT125" s="354"/>
      <c r="LU125" s="354"/>
      <c r="LV125" s="354"/>
      <c r="LW125" s="51"/>
      <c r="LX125" s="354">
        <v>100</v>
      </c>
      <c r="LY125" s="354"/>
      <c r="LZ125" s="354"/>
      <c r="MA125" s="354"/>
      <c r="MB125" s="363">
        <v>1</v>
      </c>
      <c r="MC125" s="363"/>
      <c r="MD125" s="354"/>
      <c r="ME125" s="354">
        <v>4</v>
      </c>
      <c r="MF125" s="354"/>
      <c r="MG125" s="354"/>
      <c r="MH125" s="354"/>
      <c r="MI125" s="354"/>
      <c r="MJ125" s="354"/>
      <c r="MK125" s="354"/>
      <c r="ML125" s="354"/>
      <c r="MM125" s="354"/>
      <c r="MN125" s="354"/>
      <c r="MO125" s="354"/>
      <c r="MP125" s="354"/>
      <c r="MQ125" s="354"/>
      <c r="MR125" s="354"/>
      <c r="MS125" s="51"/>
      <c r="MT125" s="364">
        <f t="shared" si="53"/>
        <v>4204</v>
      </c>
      <c r="MU125" s="365">
        <f t="shared" si="54"/>
        <v>463</v>
      </c>
      <c r="MV125" s="366">
        <f t="shared" si="55"/>
        <v>4667</v>
      </c>
      <c r="MW125" s="365">
        <v>3971</v>
      </c>
      <c r="MX125" s="365">
        <v>6098</v>
      </c>
      <c r="MY125" s="54"/>
      <c r="MZ125" s="708">
        <v>3.99</v>
      </c>
      <c r="NA125" s="708">
        <v>1.14</v>
      </c>
      <c r="NB125" s="709">
        <f t="shared" si="56"/>
        <v>5320.38</v>
      </c>
      <c r="NC125" s="710">
        <v>5</v>
      </c>
      <c r="ND125" s="710">
        <v>3.75</v>
      </c>
      <c r="NE125" s="738">
        <f t="shared" si="85"/>
        <v>0.509033778476041</v>
      </c>
      <c r="NF125" s="739"/>
      <c r="NG125" s="739">
        <v>3000</v>
      </c>
      <c r="NH125" s="739">
        <v>3.66</v>
      </c>
      <c r="NI125" s="740">
        <f t="shared" si="57"/>
        <v>8475</v>
      </c>
      <c r="NJ125" s="738">
        <f t="shared" si="88"/>
        <v>0.520816967792616</v>
      </c>
      <c r="NK125" s="741"/>
      <c r="NL125" s="742">
        <v>44562</v>
      </c>
      <c r="NM125" s="739">
        <f ca="1" t="shared" si="58"/>
        <v>17.1666666666667</v>
      </c>
      <c r="NN125" s="739">
        <f ca="1" t="shared" si="59"/>
        <v>515</v>
      </c>
      <c r="NO125" s="739">
        <v>3848</v>
      </c>
      <c r="NP125" s="739">
        <f t="shared" si="60"/>
        <v>4667</v>
      </c>
      <c r="NQ125" s="761">
        <f t="shared" si="61"/>
        <v>1.52815979043877</v>
      </c>
      <c r="NR125" s="739">
        <f ca="1" t="shared" si="62"/>
        <v>1.08306470584495</v>
      </c>
      <c r="NS125" s="739">
        <f t="shared" si="63"/>
        <v>2260</v>
      </c>
      <c r="NT125" s="739"/>
      <c r="NU125" s="739">
        <f ca="1" t="shared" si="64"/>
        <v>271.864077669903</v>
      </c>
      <c r="NV125" s="769">
        <f ca="1" t="shared" si="65"/>
        <v>9.0621359223301</v>
      </c>
      <c r="NW125" s="769">
        <f ca="1" t="shared" si="66"/>
        <v>249.389329333619</v>
      </c>
      <c r="NX125" s="739"/>
      <c r="NY125" s="739"/>
      <c r="NZ125" s="739"/>
      <c r="OA125" s="739"/>
      <c r="OB125" s="739"/>
      <c r="OC125" s="739"/>
      <c r="OD125" s="739"/>
      <c r="OE125" s="743">
        <f t="shared" si="67"/>
        <v>160</v>
      </c>
      <c r="OF125" s="743">
        <f t="shared" si="68"/>
        <v>154</v>
      </c>
      <c r="OG125" s="743">
        <f t="shared" si="69"/>
        <v>648</v>
      </c>
      <c r="OH125" s="743">
        <f t="shared" si="70"/>
        <v>668</v>
      </c>
      <c r="OI125" s="743">
        <f t="shared" si="71"/>
        <v>240</v>
      </c>
      <c r="OJ125" s="739">
        <f t="shared" si="72"/>
        <v>704</v>
      </c>
      <c r="OK125" s="739">
        <f t="shared" si="73"/>
        <v>484</v>
      </c>
      <c r="OL125" s="739">
        <f t="shared" si="74"/>
        <v>0</v>
      </c>
      <c r="OM125" s="739">
        <f t="shared" si="75"/>
        <v>1</v>
      </c>
      <c r="ON125" s="739">
        <f t="shared" si="76"/>
        <v>32</v>
      </c>
      <c r="OO125" s="739">
        <f t="shared" si="77"/>
        <v>396</v>
      </c>
      <c r="OP125" s="739"/>
      <c r="OQ125" s="739">
        <f t="shared" si="78"/>
        <v>1156</v>
      </c>
      <c r="OR125" s="739">
        <f t="shared" si="79"/>
        <v>4643</v>
      </c>
      <c r="OS125" s="739">
        <f t="shared" si="80"/>
        <v>0</v>
      </c>
      <c r="OT125" s="739">
        <f t="shared" si="81"/>
        <v>-24</v>
      </c>
      <c r="OU125" s="739"/>
      <c r="OV125" s="739"/>
      <c r="OW125" s="739"/>
      <c r="OX125" s="739"/>
      <c r="OY125" s="739"/>
      <c r="OZ125" s="739"/>
      <c r="PA125" s="739"/>
      <c r="PB125" s="739"/>
      <c r="PC125" s="739"/>
      <c r="PD125" s="739"/>
      <c r="PE125" s="739"/>
      <c r="PF125" s="739"/>
      <c r="PG125" s="739"/>
      <c r="PI125" s="28">
        <v>828</v>
      </c>
      <c r="PJ125" s="28">
        <v>0</v>
      </c>
      <c r="PK125" s="28">
        <v>184</v>
      </c>
      <c r="PL125" s="28">
        <v>272</v>
      </c>
      <c r="PM125" s="28">
        <v>360</v>
      </c>
      <c r="PN125" s="28">
        <v>100</v>
      </c>
      <c r="PO125" s="28">
        <v>16</v>
      </c>
      <c r="PP125" s="28">
        <v>876</v>
      </c>
      <c r="PQ125" s="28">
        <v>68</v>
      </c>
      <c r="PR125" s="28">
        <v>816</v>
      </c>
      <c r="PS125" s="28">
        <v>96</v>
      </c>
      <c r="PT125" s="28">
        <v>296</v>
      </c>
      <c r="PU125" s="28">
        <v>7</v>
      </c>
      <c r="PV125" s="28">
        <v>3919</v>
      </c>
      <c r="PW125" s="28">
        <v>-52</v>
      </c>
    </row>
    <row r="126" s="28" customFormat="1" customHeight="1" spans="1:439">
      <c r="A126" s="95" t="s">
        <v>1610</v>
      </c>
      <c r="B126" s="343">
        <v>2020</v>
      </c>
      <c r="C126" s="95" t="s">
        <v>1747</v>
      </c>
      <c r="D126" s="95" t="s">
        <v>3804</v>
      </c>
      <c r="E126" s="95"/>
      <c r="F126" s="104" t="s">
        <v>453</v>
      </c>
      <c r="G126" s="19" t="s">
        <v>454</v>
      </c>
      <c r="H126" s="98" t="s">
        <v>455</v>
      </c>
      <c r="I126" s="99">
        <f t="shared" si="87"/>
        <v>-176</v>
      </c>
      <c r="J126" s="100">
        <v>2614</v>
      </c>
      <c r="K126" s="454">
        <v>172</v>
      </c>
      <c r="L126" s="150">
        <f t="shared" si="48"/>
        <v>2438</v>
      </c>
      <c r="M126" s="151">
        <f t="shared" si="49"/>
        <v>2438</v>
      </c>
      <c r="N126" s="455"/>
      <c r="O126" s="37">
        <v>48</v>
      </c>
      <c r="P126" s="36">
        <v>2150</v>
      </c>
      <c r="Q126" s="33">
        <f t="shared" si="50"/>
        <v>0</v>
      </c>
      <c r="R126" s="34">
        <f t="shared" si="51"/>
        <v>5000</v>
      </c>
      <c r="S126" s="346"/>
      <c r="T126" s="346"/>
      <c r="U126" s="346"/>
      <c r="V126" s="346"/>
      <c r="W126" s="346"/>
      <c r="X126" s="347"/>
      <c r="Y126" s="348"/>
      <c r="Z126" s="348"/>
      <c r="AA126" s="348"/>
      <c r="AB126" s="348">
        <v>2000</v>
      </c>
      <c r="AC126" s="506"/>
      <c r="AD126" s="348"/>
      <c r="AE126" s="348"/>
      <c r="AF126" s="346"/>
      <c r="AG126" s="346"/>
      <c r="AH126" s="346"/>
      <c r="AI126" s="346"/>
      <c r="AJ126" s="346"/>
      <c r="AK126" s="346"/>
      <c r="AL126" s="346"/>
      <c r="AM126" s="346"/>
      <c r="AN126" s="346"/>
      <c r="AO126" s="346">
        <v>3000</v>
      </c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9"/>
      <c r="AZ126" s="48">
        <v>2</v>
      </c>
      <c r="BA126" s="48"/>
      <c r="BB126" s="48"/>
      <c r="BC126" s="48"/>
      <c r="BD126" s="47"/>
      <c r="BE126" s="47"/>
      <c r="BF126" s="47"/>
      <c r="BG126" s="47"/>
      <c r="BH126" s="47"/>
      <c r="BI126" s="47"/>
      <c r="BJ126" s="47"/>
      <c r="BK126" s="47"/>
      <c r="BL126" s="47">
        <v>7</v>
      </c>
      <c r="BM126" s="47"/>
      <c r="BN126" s="47"/>
      <c r="BO126" s="47"/>
      <c r="BP126" s="47"/>
      <c r="BQ126" s="47"/>
      <c r="BR126" s="47"/>
      <c r="BS126" s="354"/>
      <c r="BT126" s="354"/>
      <c r="BU126" s="354"/>
      <c r="BV126" s="354"/>
      <c r="BW126" s="354"/>
      <c r="BX126" s="354"/>
      <c r="BY126" s="354"/>
      <c r="BZ126" s="354"/>
      <c r="CA126" s="354"/>
      <c r="CB126" s="354"/>
      <c r="CC126" s="354"/>
      <c r="CD126" s="354"/>
      <c r="CE126" s="354"/>
      <c r="CF126" s="354"/>
      <c r="CG126" s="354"/>
      <c r="CH126" s="354"/>
      <c r="CI126" s="354"/>
      <c r="CJ126" s="354"/>
      <c r="CK126" s="354"/>
      <c r="CL126" s="354"/>
      <c r="CM126" s="354"/>
      <c r="CN126" s="354"/>
      <c r="CO126" s="354"/>
      <c r="CP126" s="358"/>
      <c r="CQ126" s="48"/>
      <c r="CR126" s="354"/>
      <c r="CS126" s="354"/>
      <c r="CT126" s="355"/>
      <c r="CU126" s="354"/>
      <c r="CV126" s="354"/>
      <c r="CW126" s="354"/>
      <c r="CX126" s="354"/>
      <c r="CY126" s="354"/>
      <c r="CZ126" s="354">
        <v>4</v>
      </c>
      <c r="DA126" s="356">
        <v>-5</v>
      </c>
      <c r="DB126" s="354"/>
      <c r="DC126" s="354"/>
      <c r="DD126" s="354"/>
      <c r="DE126" s="354"/>
      <c r="DF126" s="354">
        <v>1</v>
      </c>
      <c r="DG126" s="354"/>
      <c r="DH126" s="354"/>
      <c r="DI126" s="354"/>
      <c r="DJ126" s="354"/>
      <c r="DK126" s="354"/>
      <c r="DL126" s="354"/>
      <c r="DM126" s="354"/>
      <c r="DN126" s="354"/>
      <c r="DO126" s="354"/>
      <c r="DP126" s="354"/>
      <c r="DQ126" s="354">
        <v>1</v>
      </c>
      <c r="DR126" s="354"/>
      <c r="DS126" s="354"/>
      <c r="DT126" s="354"/>
      <c r="DU126" s="354"/>
      <c r="DV126" s="354">
        <v>1</v>
      </c>
      <c r="DW126" s="354"/>
      <c r="DX126" s="354"/>
      <c r="DY126" s="354"/>
      <c r="DZ126" s="357"/>
      <c r="EA126" s="356"/>
      <c r="EB126" s="356"/>
      <c r="EC126" s="356"/>
      <c r="ED126" s="356"/>
      <c r="EE126" s="358"/>
      <c r="EF126" s="48"/>
      <c r="EG126" s="46">
        <v>48</v>
      </c>
      <c r="EH126" s="46"/>
      <c r="EI126" s="47"/>
      <c r="EJ126" s="47"/>
      <c r="EK126" s="47">
        <v>104</v>
      </c>
      <c r="EL126" s="47"/>
      <c r="EM126" s="47"/>
      <c r="EN126" s="47"/>
      <c r="EO126" s="47"/>
      <c r="EP126" s="47"/>
      <c r="EQ126" s="47"/>
      <c r="ER126" s="47"/>
      <c r="ES126" s="47">
        <v>72</v>
      </c>
      <c r="ET126" s="48">
        <v>80</v>
      </c>
      <c r="EU126" s="47"/>
      <c r="EV126" s="47"/>
      <c r="EW126" s="47"/>
      <c r="EX126" s="47"/>
      <c r="EY126" s="47"/>
      <c r="EZ126" s="47"/>
      <c r="FA126" s="47"/>
      <c r="FB126" s="47"/>
      <c r="FC126" s="47">
        <v>300</v>
      </c>
      <c r="FD126" s="47">
        <v>60</v>
      </c>
      <c r="FE126" s="47">
        <v>12</v>
      </c>
      <c r="FF126" s="47"/>
      <c r="FG126" s="47"/>
      <c r="FH126" s="47">
        <v>48</v>
      </c>
      <c r="FI126" s="47"/>
      <c r="FJ126" s="47">
        <v>28</v>
      </c>
      <c r="FK126" s="47">
        <v>320</v>
      </c>
      <c r="FL126" s="47">
        <v>136</v>
      </c>
      <c r="FM126" s="47">
        <v>40</v>
      </c>
      <c r="FN126" s="47"/>
      <c r="FO126" s="47"/>
      <c r="FP126" s="47"/>
      <c r="FQ126" s="354"/>
      <c r="FR126" s="354"/>
      <c r="FS126" s="354"/>
      <c r="FT126" s="354"/>
      <c r="FU126" s="354">
        <v>24</v>
      </c>
      <c r="FV126" s="354">
        <v>88</v>
      </c>
      <c r="FW126" s="354">
        <v>308</v>
      </c>
      <c r="FX126" s="354"/>
      <c r="FY126" s="354"/>
      <c r="FZ126" s="354"/>
      <c r="GA126" s="354">
        <v>72</v>
      </c>
      <c r="GB126" s="354">
        <v>120</v>
      </c>
      <c r="GC126" s="354"/>
      <c r="GD126" s="354"/>
      <c r="GE126" s="354">
        <v>24</v>
      </c>
      <c r="GF126" s="354">
        <v>20</v>
      </c>
      <c r="GG126" s="354">
        <v>180</v>
      </c>
      <c r="GH126" s="354">
        <v>180</v>
      </c>
      <c r="GI126" s="354"/>
      <c r="GJ126" s="354"/>
      <c r="GK126" s="354">
        <v>216</v>
      </c>
      <c r="GL126" s="354">
        <v>108</v>
      </c>
      <c r="GM126" s="354"/>
      <c r="GN126" s="354"/>
      <c r="GO126" s="354"/>
      <c r="GP126" s="354"/>
      <c r="GQ126" s="354"/>
      <c r="GR126" s="354">
        <v>88</v>
      </c>
      <c r="GS126" s="354"/>
      <c r="GT126" s="354">
        <v>468</v>
      </c>
      <c r="GU126" s="354"/>
      <c r="GV126" s="354"/>
      <c r="GW126" s="354"/>
      <c r="GX126" s="354"/>
      <c r="GY126" s="354"/>
      <c r="GZ126" s="354">
        <v>72</v>
      </c>
      <c r="HA126" s="354"/>
      <c r="HB126" s="354">
        <v>360</v>
      </c>
      <c r="HC126" s="354"/>
      <c r="HD126" s="354"/>
      <c r="HE126" s="354">
        <v>24</v>
      </c>
      <c r="HF126" s="354"/>
      <c r="HG126" s="354"/>
      <c r="HH126" s="354"/>
      <c r="HI126" s="354"/>
      <c r="HJ126" s="354"/>
      <c r="HK126" s="354"/>
      <c r="HL126" s="354"/>
      <c r="HM126" s="354"/>
      <c r="HN126" s="354"/>
      <c r="HO126" s="354"/>
      <c r="HP126" s="354"/>
      <c r="HQ126" s="354">
        <v>180</v>
      </c>
      <c r="HR126" s="354"/>
      <c r="HS126" s="354"/>
      <c r="HT126" s="354"/>
      <c r="HU126" s="354"/>
      <c r="HV126" s="354"/>
      <c r="HW126" s="354"/>
      <c r="HX126" s="354">
        <v>108</v>
      </c>
      <c r="HY126" s="354"/>
      <c r="HZ126" s="354"/>
      <c r="IA126" s="354">
        <v>144</v>
      </c>
      <c r="IB126" s="354"/>
      <c r="IC126" s="354"/>
      <c r="ID126" s="354"/>
      <c r="IE126" s="354">
        <v>36</v>
      </c>
      <c r="IF126" s="354"/>
      <c r="IG126" s="354"/>
      <c r="IH126" s="354"/>
      <c r="II126" s="354"/>
      <c r="IJ126" s="354">
        <v>652</v>
      </c>
      <c r="IK126" s="354"/>
      <c r="IL126" s="354"/>
      <c r="IM126" s="354"/>
      <c r="IN126" s="354"/>
      <c r="IO126" s="354"/>
      <c r="IP126" s="354">
        <v>24</v>
      </c>
      <c r="IQ126" s="354"/>
      <c r="IR126" s="50"/>
      <c r="IS126" s="47"/>
      <c r="IT126" s="47"/>
      <c r="IU126" s="47"/>
      <c r="IV126" s="47"/>
      <c r="IW126" s="47"/>
      <c r="IX126" s="47"/>
      <c r="IY126" s="47"/>
      <c r="IZ126" s="47"/>
      <c r="JA126" s="47"/>
      <c r="JB126" s="47"/>
      <c r="JC126" s="47"/>
      <c r="JD126" s="47"/>
      <c r="JE126" s="47"/>
      <c r="JF126" s="47"/>
      <c r="JG126" s="47"/>
      <c r="JH126" s="47"/>
      <c r="JI126" s="47"/>
      <c r="JJ126" s="47"/>
      <c r="JK126" s="47"/>
      <c r="JL126" s="354"/>
      <c r="JM126" s="354"/>
      <c r="JN126" s="354"/>
      <c r="JO126" s="354"/>
      <c r="JP126" s="354"/>
      <c r="JQ126" s="354"/>
      <c r="JR126" s="354"/>
      <c r="JS126" s="354"/>
      <c r="JT126" s="354"/>
      <c r="JU126" s="354"/>
      <c r="JV126" s="354"/>
      <c r="JW126" s="354"/>
      <c r="JX126" s="354"/>
      <c r="JY126" s="354"/>
      <c r="JZ126" s="354"/>
      <c r="KA126" s="354"/>
      <c r="KB126" s="354"/>
      <c r="KC126" s="354"/>
      <c r="KD126" s="354"/>
      <c r="KE126" s="354"/>
      <c r="KF126" s="354"/>
      <c r="KG126" s="354"/>
      <c r="KH126" s="354"/>
      <c r="KI126" s="354"/>
      <c r="KJ126" s="354"/>
      <c r="KK126" s="354"/>
      <c r="KL126" s="354"/>
      <c r="KM126" s="354"/>
      <c r="KN126" s="354"/>
      <c r="KO126" s="354"/>
      <c r="KP126" s="354"/>
      <c r="KQ126" s="354"/>
      <c r="KR126" s="354"/>
      <c r="KS126" s="354"/>
      <c r="KT126" s="354"/>
      <c r="KU126" s="354"/>
      <c r="KV126" s="51"/>
      <c r="KW126" s="47"/>
      <c r="KX126" s="47"/>
      <c r="KY126" s="47"/>
      <c r="KZ126" s="47"/>
      <c r="LA126" s="47"/>
      <c r="LB126" s="47"/>
      <c r="LC126" s="47"/>
      <c r="LD126" s="361"/>
      <c r="LE126" s="361"/>
      <c r="LF126" s="361"/>
      <c r="LG126" s="361"/>
      <c r="LH126" s="361"/>
      <c r="LI126" s="361"/>
      <c r="LJ126" s="361"/>
      <c r="LK126" s="361"/>
      <c r="LL126" s="361"/>
      <c r="LM126" s="361"/>
      <c r="LN126" s="361"/>
      <c r="LO126" s="361"/>
      <c r="LP126" s="361"/>
      <c r="LQ126" s="354"/>
      <c r="LR126" s="354"/>
      <c r="LS126" s="354"/>
      <c r="LT126" s="354"/>
      <c r="LU126" s="354"/>
      <c r="LV126" s="354"/>
      <c r="LW126" s="51"/>
      <c r="LX126" s="354"/>
      <c r="LY126" s="354"/>
      <c r="LZ126" s="354"/>
      <c r="MA126" s="354"/>
      <c r="MB126" s="363">
        <v>1</v>
      </c>
      <c r="MC126" s="363"/>
      <c r="MD126" s="354"/>
      <c r="ME126" s="354">
        <v>4</v>
      </c>
      <c r="MF126" s="354"/>
      <c r="MG126" s="354"/>
      <c r="MH126" s="354"/>
      <c r="MI126" s="354"/>
      <c r="MJ126" s="354"/>
      <c r="MK126" s="354"/>
      <c r="ML126" s="354"/>
      <c r="MM126" s="354"/>
      <c r="MN126" s="354"/>
      <c r="MO126" s="354"/>
      <c r="MP126" s="354"/>
      <c r="MQ126" s="354"/>
      <c r="MR126" s="354"/>
      <c r="MS126" s="51"/>
      <c r="MT126" s="364">
        <f t="shared" si="53"/>
        <v>4744</v>
      </c>
      <c r="MU126" s="365">
        <f t="shared" si="54"/>
        <v>5</v>
      </c>
      <c r="MV126" s="366">
        <f t="shared" si="55"/>
        <v>4749</v>
      </c>
      <c r="MW126" s="365">
        <v>3244</v>
      </c>
      <c r="MX126" s="365">
        <v>4234</v>
      </c>
      <c r="MY126" s="54"/>
      <c r="MZ126" s="708">
        <v>3.99</v>
      </c>
      <c r="NA126" s="708">
        <v>1.14</v>
      </c>
      <c r="NB126" s="709">
        <f t="shared" si="56"/>
        <v>5413.86</v>
      </c>
      <c r="NC126" s="710">
        <v>5</v>
      </c>
      <c r="ND126" s="710">
        <v>3.75</v>
      </c>
      <c r="NE126" s="738">
        <f t="shared" si="85"/>
        <v>0.509033778476041</v>
      </c>
      <c r="NF126" s="739"/>
      <c r="NG126" s="739">
        <v>3000</v>
      </c>
      <c r="NH126" s="739">
        <v>3.66</v>
      </c>
      <c r="NI126" s="740">
        <f t="shared" si="57"/>
        <v>9142.5</v>
      </c>
      <c r="NJ126" s="738">
        <f t="shared" si="88"/>
        <v>0.520816967792616</v>
      </c>
      <c r="NK126" s="741"/>
      <c r="NL126" s="742">
        <v>44562</v>
      </c>
      <c r="NM126" s="739">
        <f ca="1" t="shared" si="58"/>
        <v>17.1666666666667</v>
      </c>
      <c r="NN126" s="739">
        <f ca="1" t="shared" si="59"/>
        <v>515</v>
      </c>
      <c r="NO126" s="739">
        <v>4150</v>
      </c>
      <c r="NP126" s="739">
        <f t="shared" si="60"/>
        <v>4749</v>
      </c>
      <c r="NQ126" s="761">
        <f t="shared" si="61"/>
        <v>1.44171220400729</v>
      </c>
      <c r="NR126" s="739">
        <f ca="1" t="shared" si="62"/>
        <v>1.02179602808284</v>
      </c>
      <c r="NS126" s="739">
        <f t="shared" si="63"/>
        <v>2438</v>
      </c>
      <c r="NT126" s="739"/>
      <c r="NU126" s="739">
        <f ca="1" t="shared" si="64"/>
        <v>276.640776699029</v>
      </c>
      <c r="NV126" s="769">
        <f ca="1" t="shared" si="65"/>
        <v>9.22135922330097</v>
      </c>
      <c r="NW126" s="769">
        <f ca="1" t="shared" si="66"/>
        <v>264.386186565593</v>
      </c>
      <c r="NX126" s="739"/>
      <c r="NY126" s="739"/>
      <c r="NZ126" s="739"/>
      <c r="OA126" s="739"/>
      <c r="OB126" s="739"/>
      <c r="OC126" s="739"/>
      <c r="OD126" s="739"/>
      <c r="OE126" s="743">
        <f t="shared" si="67"/>
        <v>232</v>
      </c>
      <c r="OF126" s="743">
        <f t="shared" si="68"/>
        <v>0</v>
      </c>
      <c r="OG126" s="743">
        <f t="shared" si="69"/>
        <v>384</v>
      </c>
      <c r="OH126" s="743">
        <f t="shared" si="70"/>
        <v>632</v>
      </c>
      <c r="OI126" s="743">
        <f t="shared" si="71"/>
        <v>420</v>
      </c>
      <c r="OJ126" s="739">
        <f t="shared" si="72"/>
        <v>812</v>
      </c>
      <c r="OK126" s="739">
        <f t="shared" si="73"/>
        <v>556</v>
      </c>
      <c r="OL126" s="739">
        <f t="shared" si="74"/>
        <v>108</v>
      </c>
      <c r="OM126" s="739">
        <f t="shared" si="75"/>
        <v>73</v>
      </c>
      <c r="ON126" s="739">
        <f t="shared" si="76"/>
        <v>28</v>
      </c>
      <c r="OO126" s="739">
        <f t="shared" si="77"/>
        <v>324</v>
      </c>
      <c r="OP126" s="739"/>
      <c r="OQ126" s="739">
        <f t="shared" si="78"/>
        <v>1156</v>
      </c>
      <c r="OR126" s="739">
        <f t="shared" si="79"/>
        <v>4725</v>
      </c>
      <c r="OS126" s="739">
        <f t="shared" si="80"/>
        <v>0</v>
      </c>
      <c r="OT126" s="739">
        <f t="shared" si="81"/>
        <v>-24</v>
      </c>
      <c r="OU126" s="739"/>
      <c r="OV126" s="739"/>
      <c r="OW126" s="739"/>
      <c r="OX126" s="739"/>
      <c r="OY126" s="739"/>
      <c r="OZ126" s="739"/>
      <c r="PA126" s="739"/>
      <c r="PB126" s="739"/>
      <c r="PC126" s="739"/>
      <c r="PD126" s="739"/>
      <c r="PE126" s="739"/>
      <c r="PF126" s="739"/>
      <c r="PG126" s="739"/>
      <c r="PI126" s="28">
        <v>576</v>
      </c>
      <c r="PJ126" s="28">
        <v>0</v>
      </c>
      <c r="PK126" s="28">
        <v>40</v>
      </c>
      <c r="PL126" s="28">
        <v>92</v>
      </c>
      <c r="PM126" s="28">
        <v>396</v>
      </c>
      <c r="PN126" s="28">
        <v>316</v>
      </c>
      <c r="PO126" s="28">
        <v>16</v>
      </c>
      <c r="PP126" s="28">
        <v>768</v>
      </c>
      <c r="PQ126" s="28">
        <v>68</v>
      </c>
      <c r="PR126" s="28">
        <v>636</v>
      </c>
      <c r="PS126" s="28">
        <v>96</v>
      </c>
      <c r="PT126" s="28">
        <v>224</v>
      </c>
      <c r="PU126" s="28">
        <v>0</v>
      </c>
      <c r="PV126" s="28">
        <v>3228</v>
      </c>
      <c r="PW126" s="28">
        <v>-16</v>
      </c>
    </row>
    <row r="127" s="28" customFormat="1" customHeight="1" spans="1:439">
      <c r="A127" s="418" t="s">
        <v>1610</v>
      </c>
      <c r="B127" s="809">
        <v>2020</v>
      </c>
      <c r="C127" s="418" t="s">
        <v>1747</v>
      </c>
      <c r="D127" s="418" t="s">
        <v>3804</v>
      </c>
      <c r="E127" s="411"/>
      <c r="F127" s="105" t="s">
        <v>456</v>
      </c>
      <c r="G127" s="794" t="s">
        <v>457</v>
      </c>
      <c r="H127" s="795" t="s">
        <v>458</v>
      </c>
      <c r="I127" s="99">
        <f t="shared" si="87"/>
        <v>-580</v>
      </c>
      <c r="J127" s="100">
        <v>1198</v>
      </c>
      <c r="K127" s="454">
        <v>390</v>
      </c>
      <c r="L127" s="150">
        <f t="shared" si="48"/>
        <v>618</v>
      </c>
      <c r="M127" s="151">
        <f t="shared" si="49"/>
        <v>618</v>
      </c>
      <c r="N127" s="455"/>
      <c r="O127" s="37">
        <v>336</v>
      </c>
      <c r="P127" s="36">
        <v>2700</v>
      </c>
      <c r="Q127" s="33">
        <f t="shared" si="50"/>
        <v>0</v>
      </c>
      <c r="R127" s="34">
        <f t="shared" si="51"/>
        <v>3000</v>
      </c>
      <c r="S127" s="346"/>
      <c r="T127" s="346"/>
      <c r="U127" s="346"/>
      <c r="V127" s="346"/>
      <c r="W127" s="346"/>
      <c r="X127" s="347"/>
      <c r="Y127" s="348"/>
      <c r="Z127" s="348"/>
      <c r="AA127" s="348"/>
      <c r="AB127" s="348"/>
      <c r="AC127" s="506"/>
      <c r="AD127" s="348"/>
      <c r="AE127" s="348"/>
      <c r="AF127" s="346"/>
      <c r="AG127" s="346"/>
      <c r="AH127" s="346"/>
      <c r="AI127" s="346"/>
      <c r="AJ127" s="346"/>
      <c r="AK127" s="346">
        <v>3000</v>
      </c>
      <c r="AL127" s="346"/>
      <c r="AM127" s="346"/>
      <c r="AN127" s="346"/>
      <c r="AO127" s="346"/>
      <c r="AP127" s="346"/>
      <c r="AQ127" s="346"/>
      <c r="AR127" s="346"/>
      <c r="AS127" s="346"/>
      <c r="AT127" s="346"/>
      <c r="AU127" s="346"/>
      <c r="AV127" s="346"/>
      <c r="AW127" s="346"/>
      <c r="AX127" s="346"/>
      <c r="AY127" s="349"/>
      <c r="AZ127" s="48">
        <v>3</v>
      </c>
      <c r="BA127" s="48"/>
      <c r="BB127" s="48"/>
      <c r="BC127" s="48"/>
      <c r="BD127" s="47"/>
      <c r="BE127" s="47"/>
      <c r="BF127" s="47"/>
      <c r="BG127" s="47"/>
      <c r="BH127" s="47"/>
      <c r="BI127" s="47"/>
      <c r="BJ127" s="47"/>
      <c r="BK127" s="47"/>
      <c r="BL127" s="47">
        <v>7</v>
      </c>
      <c r="BM127" s="47"/>
      <c r="BN127" s="47"/>
      <c r="BO127" s="47"/>
      <c r="BP127" s="47"/>
      <c r="BQ127" s="47"/>
      <c r="BR127" s="47"/>
      <c r="BS127" s="354"/>
      <c r="BT127" s="354"/>
      <c r="BU127" s="354"/>
      <c r="BV127" s="354"/>
      <c r="BW127" s="354"/>
      <c r="BX127" s="354"/>
      <c r="BY127" s="354"/>
      <c r="BZ127" s="354"/>
      <c r="CA127" s="354"/>
      <c r="CB127" s="354"/>
      <c r="CC127" s="354"/>
      <c r="CD127" s="354"/>
      <c r="CE127" s="354"/>
      <c r="CF127" s="354"/>
      <c r="CG127" s="354"/>
      <c r="CH127" s="354"/>
      <c r="CI127" s="354"/>
      <c r="CJ127" s="354"/>
      <c r="CK127" s="354"/>
      <c r="CL127" s="354"/>
      <c r="CM127" s="354"/>
      <c r="CN127" s="354"/>
      <c r="CO127" s="354"/>
      <c r="CP127" s="358"/>
      <c r="CQ127" s="48">
        <v>1</v>
      </c>
      <c r="CR127" s="354"/>
      <c r="CS127" s="354"/>
      <c r="CT127" s="355">
        <v>-19</v>
      </c>
      <c r="CU127" s="354"/>
      <c r="CV127" s="354"/>
      <c r="CW127" s="354"/>
      <c r="CX127" s="354"/>
      <c r="CY127" s="354"/>
      <c r="CZ127" s="354">
        <v>4</v>
      </c>
      <c r="DA127" s="356">
        <v>-10</v>
      </c>
      <c r="DB127" s="354"/>
      <c r="DC127" s="354"/>
      <c r="DD127" s="354"/>
      <c r="DE127" s="354"/>
      <c r="DF127" s="354">
        <v>1</v>
      </c>
      <c r="DG127" s="354"/>
      <c r="DH127" s="354"/>
      <c r="DI127" s="354"/>
      <c r="DJ127" s="356">
        <v>-1</v>
      </c>
      <c r="DK127" s="354"/>
      <c r="DL127" s="354"/>
      <c r="DM127" s="354"/>
      <c r="DN127" s="354"/>
      <c r="DO127" s="354"/>
      <c r="DP127" s="354"/>
      <c r="DQ127" s="354">
        <v>1</v>
      </c>
      <c r="DR127" s="354"/>
      <c r="DS127" s="354"/>
      <c r="DT127" s="354"/>
      <c r="DU127" s="354"/>
      <c r="DV127" s="354">
        <v>1</v>
      </c>
      <c r="DW127" s="354"/>
      <c r="DX127" s="354"/>
      <c r="DY127" s="354"/>
      <c r="DZ127" s="357"/>
      <c r="EA127" s="356"/>
      <c r="EB127" s="356"/>
      <c r="EC127" s="356"/>
      <c r="ED127" s="356"/>
      <c r="EE127" s="358"/>
      <c r="EF127" s="48"/>
      <c r="EG127" s="46">
        <v>48</v>
      </c>
      <c r="EH127" s="46"/>
      <c r="EI127" s="47"/>
      <c r="EJ127" s="47">
        <v>72</v>
      </c>
      <c r="EK127" s="47">
        <v>32</v>
      </c>
      <c r="EL127" s="47"/>
      <c r="EM127" s="47"/>
      <c r="EN127" s="47"/>
      <c r="EO127" s="47">
        <v>36</v>
      </c>
      <c r="EP127" s="47"/>
      <c r="EQ127" s="47"/>
      <c r="ER127" s="47"/>
      <c r="ES127" s="47">
        <v>72</v>
      </c>
      <c r="ET127" s="48">
        <v>80</v>
      </c>
      <c r="EU127" s="47"/>
      <c r="EV127" s="47"/>
      <c r="EW127" s="47"/>
      <c r="EX127" s="47"/>
      <c r="EY127" s="47"/>
      <c r="EZ127" s="47">
        <v>72</v>
      </c>
      <c r="FA127" s="47"/>
      <c r="FB127" s="47">
        <v>36</v>
      </c>
      <c r="FC127" s="47">
        <v>300</v>
      </c>
      <c r="FD127" s="47">
        <v>60</v>
      </c>
      <c r="FE127" s="47">
        <v>12</v>
      </c>
      <c r="FF127" s="47"/>
      <c r="FG127" s="47"/>
      <c r="FH127" s="47">
        <v>48</v>
      </c>
      <c r="FI127" s="47"/>
      <c r="FJ127" s="47">
        <v>28</v>
      </c>
      <c r="FK127" s="47">
        <v>320</v>
      </c>
      <c r="FL127" s="47">
        <v>136</v>
      </c>
      <c r="FM127" s="47">
        <v>40</v>
      </c>
      <c r="FN127" s="47"/>
      <c r="FO127" s="47"/>
      <c r="FP127" s="47"/>
      <c r="FQ127" s="354"/>
      <c r="FR127" s="354"/>
      <c r="FS127" s="354"/>
      <c r="FT127" s="354"/>
      <c r="FU127" s="354">
        <v>24</v>
      </c>
      <c r="FV127" s="354">
        <v>16</v>
      </c>
      <c r="FW127" s="354">
        <v>308</v>
      </c>
      <c r="FX127" s="354"/>
      <c r="FY127" s="354"/>
      <c r="FZ127" s="354"/>
      <c r="GA127" s="354">
        <v>72</v>
      </c>
      <c r="GB127" s="354">
        <v>120</v>
      </c>
      <c r="GC127" s="354"/>
      <c r="GD127" s="354"/>
      <c r="GE127" s="354">
        <v>24</v>
      </c>
      <c r="GF127" s="354">
        <v>20</v>
      </c>
      <c r="GG127" s="354">
        <v>180</v>
      </c>
      <c r="GH127" s="354"/>
      <c r="GI127" s="354"/>
      <c r="GJ127" s="354"/>
      <c r="GK127" s="354">
        <v>216</v>
      </c>
      <c r="GL127" s="354">
        <v>108</v>
      </c>
      <c r="GM127" s="354"/>
      <c r="GN127" s="354"/>
      <c r="GO127" s="354"/>
      <c r="GP127" s="354"/>
      <c r="GQ127" s="354"/>
      <c r="GR127" s="354">
        <v>16</v>
      </c>
      <c r="GS127" s="354"/>
      <c r="GT127" s="354">
        <v>468</v>
      </c>
      <c r="GU127" s="354"/>
      <c r="GV127" s="354"/>
      <c r="GW127" s="354"/>
      <c r="GX127" s="354"/>
      <c r="GY127" s="354"/>
      <c r="GZ127" s="354">
        <v>36</v>
      </c>
      <c r="HA127" s="354"/>
      <c r="HB127" s="354">
        <v>360</v>
      </c>
      <c r="HC127" s="354"/>
      <c r="HD127" s="354"/>
      <c r="HE127" s="354">
        <v>24</v>
      </c>
      <c r="HF127" s="354">
        <v>118</v>
      </c>
      <c r="HG127" s="354"/>
      <c r="HH127" s="354"/>
      <c r="HI127" s="354"/>
      <c r="HJ127" s="354"/>
      <c r="HK127" s="354"/>
      <c r="HL127" s="354">
        <v>72</v>
      </c>
      <c r="HM127" s="354"/>
      <c r="HN127" s="354"/>
      <c r="HO127" s="354"/>
      <c r="HP127" s="354"/>
      <c r="HQ127" s="354">
        <v>216</v>
      </c>
      <c r="HR127" s="354"/>
      <c r="HS127" s="354">
        <v>72</v>
      </c>
      <c r="HT127" s="354"/>
      <c r="HU127" s="354"/>
      <c r="HV127" s="354">
        <v>72</v>
      </c>
      <c r="HW127" s="354">
        <v>36</v>
      </c>
      <c r="HX127" s="354"/>
      <c r="HY127" s="354"/>
      <c r="HZ127" s="354"/>
      <c r="IA127" s="354">
        <v>108</v>
      </c>
      <c r="IB127" s="354"/>
      <c r="IC127" s="354"/>
      <c r="ID127" s="354"/>
      <c r="IE127" s="354">
        <v>72</v>
      </c>
      <c r="IF127" s="354"/>
      <c r="IG127" s="354"/>
      <c r="IH127" s="354"/>
      <c r="II127" s="354"/>
      <c r="IJ127" s="354">
        <v>652</v>
      </c>
      <c r="IK127" s="354"/>
      <c r="IL127" s="354"/>
      <c r="IM127" s="354"/>
      <c r="IN127" s="354"/>
      <c r="IO127" s="354"/>
      <c r="IP127" s="354">
        <v>24</v>
      </c>
      <c r="IQ127" s="354"/>
      <c r="IR127" s="50"/>
      <c r="IS127" s="47"/>
      <c r="IT127" s="47"/>
      <c r="IU127" s="47">
        <v>144</v>
      </c>
      <c r="IV127" s="47"/>
      <c r="IW127" s="47"/>
      <c r="IX127" s="47"/>
      <c r="IY127" s="47"/>
      <c r="IZ127" s="47"/>
      <c r="JA127" s="47"/>
      <c r="JB127" s="47"/>
      <c r="JC127" s="47"/>
      <c r="JD127" s="47"/>
      <c r="JE127" s="47"/>
      <c r="JF127" s="47"/>
      <c r="JG127" s="47"/>
      <c r="JH127" s="47"/>
      <c r="JI127" s="47"/>
      <c r="JJ127" s="47"/>
      <c r="JK127" s="47"/>
      <c r="JL127" s="354"/>
      <c r="JM127" s="354"/>
      <c r="JN127" s="354"/>
      <c r="JO127" s="354"/>
      <c r="JP127" s="354"/>
      <c r="JQ127" s="354"/>
      <c r="JR127" s="354"/>
      <c r="JS127" s="354"/>
      <c r="JT127" s="354"/>
      <c r="JU127" s="354"/>
      <c r="JV127" s="354"/>
      <c r="JW127" s="354"/>
      <c r="JX127" s="354"/>
      <c r="JY127" s="354"/>
      <c r="JZ127" s="354"/>
      <c r="KA127" s="354"/>
      <c r="KB127" s="354"/>
      <c r="KC127" s="354"/>
      <c r="KD127" s="354"/>
      <c r="KE127" s="354"/>
      <c r="KF127" s="354"/>
      <c r="KG127" s="354"/>
      <c r="KH127" s="354"/>
      <c r="KI127" s="354">
        <v>72</v>
      </c>
      <c r="KJ127" s="354">
        <v>36</v>
      </c>
      <c r="KK127" s="354"/>
      <c r="KL127" s="354"/>
      <c r="KM127" s="354"/>
      <c r="KN127" s="354"/>
      <c r="KO127" s="354"/>
      <c r="KP127" s="354"/>
      <c r="KQ127" s="354"/>
      <c r="KR127" s="354"/>
      <c r="KS127" s="354"/>
      <c r="KT127" s="354"/>
      <c r="KU127" s="354"/>
      <c r="KV127" s="51"/>
      <c r="KW127" s="47"/>
      <c r="KX127" s="47">
        <v>36</v>
      </c>
      <c r="KY127" s="47">
        <v>10</v>
      </c>
      <c r="KZ127" s="47"/>
      <c r="LA127" s="47">
        <v>36</v>
      </c>
      <c r="LB127" s="47">
        <v>10</v>
      </c>
      <c r="LC127" s="47">
        <v>10</v>
      </c>
      <c r="LD127" s="361"/>
      <c r="LE127" s="361">
        <v>108</v>
      </c>
      <c r="LF127" s="361"/>
      <c r="LG127" s="361"/>
      <c r="LH127" s="361">
        <v>36</v>
      </c>
      <c r="LI127" s="361"/>
      <c r="LJ127" s="361"/>
      <c r="LK127" s="361"/>
      <c r="LL127" s="361"/>
      <c r="LM127" s="361"/>
      <c r="LN127" s="361"/>
      <c r="LO127" s="361"/>
      <c r="LP127" s="361"/>
      <c r="LQ127" s="354">
        <v>1</v>
      </c>
      <c r="LR127" s="354"/>
      <c r="LS127" s="354"/>
      <c r="LT127" s="354"/>
      <c r="LU127" s="354"/>
      <c r="LV127" s="354"/>
      <c r="LW127" s="51"/>
      <c r="LX127" s="354">
        <v>100</v>
      </c>
      <c r="LY127" s="354"/>
      <c r="LZ127" s="354"/>
      <c r="MA127" s="354"/>
      <c r="MB127" s="363">
        <v>1</v>
      </c>
      <c r="MC127" s="363"/>
      <c r="MD127" s="354"/>
      <c r="ME127" s="354">
        <v>4</v>
      </c>
      <c r="MF127" s="354"/>
      <c r="MG127" s="354"/>
      <c r="MH127" s="354"/>
      <c r="MI127" s="354"/>
      <c r="MJ127" s="354"/>
      <c r="MK127" s="354"/>
      <c r="ML127" s="354"/>
      <c r="MM127" s="354"/>
      <c r="MN127" s="354"/>
      <c r="MO127" s="354"/>
      <c r="MP127" s="354"/>
      <c r="MQ127" s="354"/>
      <c r="MR127" s="354"/>
      <c r="MS127" s="51"/>
      <c r="MT127" s="364">
        <f t="shared" si="53"/>
        <v>4826</v>
      </c>
      <c r="MU127" s="365">
        <f t="shared" si="54"/>
        <v>604</v>
      </c>
      <c r="MV127" s="366">
        <f t="shared" si="55"/>
        <v>5430</v>
      </c>
      <c r="MW127" s="365">
        <v>5212</v>
      </c>
      <c r="MX127" s="365">
        <v>6726</v>
      </c>
      <c r="MY127" s="54"/>
      <c r="MZ127" s="708">
        <v>3.99</v>
      </c>
      <c r="NA127" s="708">
        <v>1.14</v>
      </c>
      <c r="NB127" s="709">
        <f t="shared" si="56"/>
        <v>6190.2</v>
      </c>
      <c r="NC127" s="710">
        <v>5</v>
      </c>
      <c r="ND127" s="710">
        <v>3.75</v>
      </c>
      <c r="NE127" s="738">
        <f t="shared" si="85"/>
        <v>0.509033778476041</v>
      </c>
      <c r="NF127" s="739"/>
      <c r="NG127" s="739">
        <v>3000</v>
      </c>
      <c r="NH127" s="739">
        <v>3.66</v>
      </c>
      <c r="NI127" s="740">
        <f t="shared" si="57"/>
        <v>2317.5</v>
      </c>
      <c r="NJ127" s="738">
        <f t="shared" si="88"/>
        <v>0.520816967792616</v>
      </c>
      <c r="NK127" s="741"/>
      <c r="NL127" s="742">
        <v>44562</v>
      </c>
      <c r="NM127" s="739">
        <f ca="1" t="shared" si="58"/>
        <v>17.1666666666667</v>
      </c>
      <c r="NN127" s="739">
        <f ca="1" t="shared" si="59"/>
        <v>515</v>
      </c>
      <c r="NO127" s="739">
        <v>2988</v>
      </c>
      <c r="NP127" s="739">
        <f t="shared" si="60"/>
        <v>5430</v>
      </c>
      <c r="NQ127" s="761">
        <f t="shared" si="61"/>
        <v>3.01164725457571</v>
      </c>
      <c r="NR127" s="739">
        <f ca="1" t="shared" si="62"/>
        <v>2.13446844256337</v>
      </c>
      <c r="NS127" s="739">
        <f t="shared" si="63"/>
        <v>618</v>
      </c>
      <c r="NT127" s="739"/>
      <c r="NU127" s="739">
        <f ca="1" t="shared" si="64"/>
        <v>316.31067961165</v>
      </c>
      <c r="NV127" s="769">
        <f ca="1" t="shared" si="65"/>
        <v>10.5436893203883</v>
      </c>
      <c r="NW127" s="769">
        <f ca="1" t="shared" si="66"/>
        <v>58.6132596685083</v>
      </c>
      <c r="NX127" s="739"/>
      <c r="NY127" s="739"/>
      <c r="NZ127" s="739"/>
      <c r="OA127" s="739"/>
      <c r="OB127" s="739"/>
      <c r="OC127" s="739"/>
      <c r="OD127" s="739"/>
      <c r="OE127" s="743">
        <f t="shared" si="67"/>
        <v>232</v>
      </c>
      <c r="OF127" s="743">
        <f t="shared" si="68"/>
        <v>262</v>
      </c>
      <c r="OG127" s="743">
        <f t="shared" si="69"/>
        <v>720</v>
      </c>
      <c r="OH127" s="743">
        <f t="shared" si="70"/>
        <v>668</v>
      </c>
      <c r="OI127" s="743">
        <f t="shared" si="71"/>
        <v>348</v>
      </c>
      <c r="OJ127" s="739">
        <f t="shared" si="72"/>
        <v>632</v>
      </c>
      <c r="OK127" s="739">
        <f t="shared" si="73"/>
        <v>484</v>
      </c>
      <c r="OL127" s="739">
        <f t="shared" si="74"/>
        <v>108</v>
      </c>
      <c r="OM127" s="739">
        <f t="shared" si="75"/>
        <v>155</v>
      </c>
      <c r="ON127" s="739">
        <f t="shared" si="76"/>
        <v>101</v>
      </c>
      <c r="OO127" s="739">
        <f t="shared" si="77"/>
        <v>612</v>
      </c>
      <c r="OP127" s="739"/>
      <c r="OQ127" s="739">
        <f t="shared" si="78"/>
        <v>1084</v>
      </c>
      <c r="OR127" s="739">
        <f t="shared" si="79"/>
        <v>5406</v>
      </c>
      <c r="OS127" s="739">
        <f t="shared" si="80"/>
        <v>0</v>
      </c>
      <c r="OT127" s="739">
        <f t="shared" si="81"/>
        <v>-24</v>
      </c>
      <c r="OU127" s="739"/>
      <c r="OV127" s="739"/>
      <c r="OW127" s="739"/>
      <c r="OX127" s="739"/>
      <c r="OY127" s="739"/>
      <c r="OZ127" s="739"/>
      <c r="PA127" s="739"/>
      <c r="PB127" s="739"/>
      <c r="PC127" s="739"/>
      <c r="PD127" s="739"/>
      <c r="PE127" s="739"/>
      <c r="PF127" s="739"/>
      <c r="PG127" s="739"/>
      <c r="PI127" s="28">
        <v>1636</v>
      </c>
      <c r="PJ127" s="28">
        <v>0</v>
      </c>
      <c r="PK127" s="28">
        <v>220</v>
      </c>
      <c r="PL127" s="28">
        <v>92</v>
      </c>
      <c r="PM127" s="28">
        <v>432</v>
      </c>
      <c r="PN127" s="28">
        <v>280</v>
      </c>
      <c r="PO127" s="28">
        <v>268</v>
      </c>
      <c r="PP127" s="28">
        <v>804</v>
      </c>
      <c r="PQ127" s="28">
        <v>140</v>
      </c>
      <c r="PR127" s="28">
        <v>816</v>
      </c>
      <c r="PS127" s="28">
        <v>132</v>
      </c>
      <c r="PT127" s="28">
        <v>404</v>
      </c>
      <c r="PU127" s="28">
        <v>8</v>
      </c>
      <c r="PV127" s="28">
        <v>5232</v>
      </c>
      <c r="PW127" s="28">
        <v>20</v>
      </c>
    </row>
    <row r="128" s="28" customFormat="1" customHeight="1" spans="1:439">
      <c r="A128" s="95" t="s">
        <v>1610</v>
      </c>
      <c r="B128" s="343">
        <v>2020</v>
      </c>
      <c r="C128" s="95" t="s">
        <v>1747</v>
      </c>
      <c r="D128" s="95" t="s">
        <v>3804</v>
      </c>
      <c r="E128" s="411"/>
      <c r="F128" s="116" t="s">
        <v>459</v>
      </c>
      <c r="G128" s="112" t="s">
        <v>460</v>
      </c>
      <c r="H128" s="113" t="s">
        <v>461</v>
      </c>
      <c r="I128" s="99">
        <f t="shared" si="87"/>
        <v>-171</v>
      </c>
      <c r="J128" s="100">
        <v>2258</v>
      </c>
      <c r="K128" s="454">
        <v>314</v>
      </c>
      <c r="L128" s="150">
        <f t="shared" si="48"/>
        <v>2087</v>
      </c>
      <c r="M128" s="151">
        <f t="shared" si="49"/>
        <v>2087</v>
      </c>
      <c r="N128" s="455"/>
      <c r="O128" s="37">
        <v>48</v>
      </c>
      <c r="P128" s="36">
        <v>3900</v>
      </c>
      <c r="Q128" s="33">
        <f t="shared" si="50"/>
        <v>0</v>
      </c>
      <c r="R128" s="34">
        <f t="shared" si="51"/>
        <v>3000</v>
      </c>
      <c r="S128" s="490"/>
      <c r="T128" s="490"/>
      <c r="U128" s="490"/>
      <c r="V128" s="490"/>
      <c r="W128" s="490"/>
      <c r="X128" s="489"/>
      <c r="Y128" s="505"/>
      <c r="Z128" s="505"/>
      <c r="AA128" s="505"/>
      <c r="AB128" s="348"/>
      <c r="AC128" s="99"/>
      <c r="AD128" s="505"/>
      <c r="AE128" s="505"/>
      <c r="AF128" s="490"/>
      <c r="AG128" s="490"/>
      <c r="AH128" s="490"/>
      <c r="AI128" s="490"/>
      <c r="AJ128" s="490"/>
      <c r="AK128" s="490"/>
      <c r="AL128" s="490"/>
      <c r="AM128" s="490"/>
      <c r="AN128" s="490"/>
      <c r="AO128" s="490">
        <v>3000</v>
      </c>
      <c r="AP128" s="490"/>
      <c r="AQ128" s="490"/>
      <c r="AR128" s="490"/>
      <c r="AS128" s="490"/>
      <c r="AT128" s="490"/>
      <c r="AU128" s="490"/>
      <c r="AV128" s="490"/>
      <c r="AW128" s="490"/>
      <c r="AX128" s="490"/>
      <c r="AY128" s="100"/>
      <c r="AZ128" s="48">
        <v>3</v>
      </c>
      <c r="BA128" s="48"/>
      <c r="BB128" s="48"/>
      <c r="BC128" s="48"/>
      <c r="BD128" s="47"/>
      <c r="BE128" s="47"/>
      <c r="BF128" s="47">
        <v>1</v>
      </c>
      <c r="BG128" s="47"/>
      <c r="BH128" s="47"/>
      <c r="BI128" s="47"/>
      <c r="BJ128" s="47"/>
      <c r="BK128" s="47"/>
      <c r="BL128" s="47">
        <v>7</v>
      </c>
      <c r="BM128" s="47"/>
      <c r="BN128" s="47"/>
      <c r="BO128" s="47"/>
      <c r="BP128" s="47"/>
      <c r="BQ128" s="47"/>
      <c r="BR128" s="47"/>
      <c r="BS128" s="354"/>
      <c r="BT128" s="354"/>
      <c r="BU128" s="354"/>
      <c r="BV128" s="354"/>
      <c r="BW128" s="354"/>
      <c r="BX128" s="354"/>
      <c r="BY128" s="354"/>
      <c r="BZ128" s="354"/>
      <c r="CA128" s="354"/>
      <c r="CB128" s="354"/>
      <c r="CC128" s="354"/>
      <c r="CD128" s="354"/>
      <c r="CE128" s="354"/>
      <c r="CF128" s="354"/>
      <c r="CG128" s="354"/>
      <c r="CH128" s="354"/>
      <c r="CI128" s="354"/>
      <c r="CJ128" s="354"/>
      <c r="CK128" s="354"/>
      <c r="CL128" s="354"/>
      <c r="CM128" s="354"/>
      <c r="CN128" s="354"/>
      <c r="CO128" s="354"/>
      <c r="CP128" s="358"/>
      <c r="CQ128" s="48"/>
      <c r="CR128" s="354">
        <v>1</v>
      </c>
      <c r="CS128" s="354"/>
      <c r="CT128" s="355">
        <v>-155</v>
      </c>
      <c r="CU128" s="354"/>
      <c r="CV128" s="354"/>
      <c r="CW128" s="354"/>
      <c r="CX128" s="354"/>
      <c r="CY128" s="354"/>
      <c r="CZ128" s="354">
        <v>4</v>
      </c>
      <c r="DA128" s="356"/>
      <c r="DB128" s="354"/>
      <c r="DC128" s="354"/>
      <c r="DD128" s="354"/>
      <c r="DE128" s="354"/>
      <c r="DF128" s="354">
        <v>1</v>
      </c>
      <c r="DG128" s="354"/>
      <c r="DH128" s="354"/>
      <c r="DI128" s="354"/>
      <c r="DJ128" s="356">
        <v>-3</v>
      </c>
      <c r="DK128" s="354"/>
      <c r="DL128" s="354"/>
      <c r="DM128" s="354"/>
      <c r="DN128" s="354"/>
      <c r="DO128" s="354"/>
      <c r="DP128" s="354"/>
      <c r="DQ128" s="354">
        <v>1</v>
      </c>
      <c r="DR128" s="354"/>
      <c r="DS128" s="354"/>
      <c r="DT128" s="354"/>
      <c r="DU128" s="354"/>
      <c r="DV128" s="354">
        <v>1</v>
      </c>
      <c r="DW128" s="354"/>
      <c r="DX128" s="354"/>
      <c r="DY128" s="354"/>
      <c r="DZ128" s="357"/>
      <c r="EA128" s="356"/>
      <c r="EB128" s="356"/>
      <c r="EC128" s="356"/>
      <c r="ED128" s="356"/>
      <c r="EE128" s="358"/>
      <c r="EF128" s="48"/>
      <c r="EG128" s="46">
        <v>48</v>
      </c>
      <c r="EH128" s="46"/>
      <c r="EI128" s="47"/>
      <c r="EJ128" s="47"/>
      <c r="EK128" s="47">
        <v>32</v>
      </c>
      <c r="EL128" s="47"/>
      <c r="EM128" s="47"/>
      <c r="EN128" s="47"/>
      <c r="EO128" s="47">
        <v>36</v>
      </c>
      <c r="EP128" s="47"/>
      <c r="EQ128" s="47"/>
      <c r="ER128" s="47"/>
      <c r="ES128" s="47">
        <v>72</v>
      </c>
      <c r="ET128" s="48">
        <v>80</v>
      </c>
      <c r="EU128" s="47"/>
      <c r="EV128" s="47"/>
      <c r="EW128" s="47"/>
      <c r="EX128" s="47"/>
      <c r="EY128" s="47"/>
      <c r="EZ128" s="47"/>
      <c r="FA128" s="47"/>
      <c r="FB128" s="47"/>
      <c r="FC128" s="47">
        <v>300</v>
      </c>
      <c r="FD128" s="47">
        <v>60</v>
      </c>
      <c r="FE128" s="47">
        <v>12</v>
      </c>
      <c r="FF128" s="47"/>
      <c r="FG128" s="47"/>
      <c r="FH128" s="47">
        <v>48</v>
      </c>
      <c r="FI128" s="47"/>
      <c r="FJ128" s="47">
        <v>28</v>
      </c>
      <c r="FK128" s="47">
        <v>320</v>
      </c>
      <c r="FL128" s="47">
        <v>136</v>
      </c>
      <c r="FM128" s="47">
        <v>40</v>
      </c>
      <c r="FN128" s="47"/>
      <c r="FO128" s="47"/>
      <c r="FP128" s="47"/>
      <c r="FQ128" s="354"/>
      <c r="FR128" s="354"/>
      <c r="FS128" s="354"/>
      <c r="FT128" s="354"/>
      <c r="FU128" s="354">
        <v>24</v>
      </c>
      <c r="FV128" s="354">
        <v>16</v>
      </c>
      <c r="FW128" s="354">
        <v>200</v>
      </c>
      <c r="FX128" s="354"/>
      <c r="FY128" s="354"/>
      <c r="FZ128" s="354"/>
      <c r="GA128" s="354">
        <v>36</v>
      </c>
      <c r="GB128" s="354">
        <v>120</v>
      </c>
      <c r="GC128" s="354"/>
      <c r="GD128" s="354"/>
      <c r="GE128" s="354">
        <v>24</v>
      </c>
      <c r="GF128" s="354">
        <v>20</v>
      </c>
      <c r="GG128" s="354">
        <v>180</v>
      </c>
      <c r="GH128" s="354"/>
      <c r="GI128" s="354"/>
      <c r="GJ128" s="354"/>
      <c r="GK128" s="354">
        <v>216</v>
      </c>
      <c r="GL128" s="354">
        <v>108</v>
      </c>
      <c r="GM128" s="354"/>
      <c r="GN128" s="354"/>
      <c r="GO128" s="354"/>
      <c r="GP128" s="354"/>
      <c r="GQ128" s="354"/>
      <c r="GR128" s="354">
        <v>16</v>
      </c>
      <c r="GS128" s="354"/>
      <c r="GT128" s="354">
        <v>468</v>
      </c>
      <c r="GU128" s="354"/>
      <c r="GV128" s="354"/>
      <c r="GW128" s="354"/>
      <c r="GX128" s="354"/>
      <c r="GY128" s="354"/>
      <c r="GZ128" s="354"/>
      <c r="HA128" s="354"/>
      <c r="HB128" s="354">
        <v>360</v>
      </c>
      <c r="HC128" s="354"/>
      <c r="HD128" s="354"/>
      <c r="HE128" s="354">
        <v>24</v>
      </c>
      <c r="HF128" s="354">
        <v>82</v>
      </c>
      <c r="HG128" s="354"/>
      <c r="HH128" s="354"/>
      <c r="HI128" s="354"/>
      <c r="HJ128" s="354"/>
      <c r="HK128" s="354"/>
      <c r="HL128" s="354">
        <v>72</v>
      </c>
      <c r="HM128" s="354"/>
      <c r="HN128" s="354"/>
      <c r="HO128" s="354"/>
      <c r="HP128" s="354"/>
      <c r="HQ128" s="354">
        <v>288</v>
      </c>
      <c r="HR128" s="354"/>
      <c r="HS128" s="354">
        <v>36</v>
      </c>
      <c r="HT128" s="354"/>
      <c r="HU128" s="354"/>
      <c r="HV128" s="354">
        <v>36</v>
      </c>
      <c r="HW128" s="354">
        <v>72</v>
      </c>
      <c r="HX128" s="354">
        <v>108</v>
      </c>
      <c r="HY128" s="354"/>
      <c r="HZ128" s="354"/>
      <c r="IA128" s="354">
        <v>72</v>
      </c>
      <c r="IB128" s="354"/>
      <c r="IC128" s="354"/>
      <c r="ID128" s="354"/>
      <c r="IE128" s="354">
        <v>72</v>
      </c>
      <c r="IF128" s="354"/>
      <c r="IG128" s="354"/>
      <c r="IH128" s="354"/>
      <c r="II128" s="354"/>
      <c r="IJ128" s="354">
        <v>652</v>
      </c>
      <c r="IK128" s="354"/>
      <c r="IL128" s="354"/>
      <c r="IM128" s="354"/>
      <c r="IN128" s="354"/>
      <c r="IO128" s="354"/>
      <c r="IP128" s="354">
        <v>24</v>
      </c>
      <c r="IQ128" s="354"/>
      <c r="IR128" s="50"/>
      <c r="IS128" s="47"/>
      <c r="IT128" s="47"/>
      <c r="IU128" s="47">
        <v>72</v>
      </c>
      <c r="IV128" s="47"/>
      <c r="IW128" s="47"/>
      <c r="IX128" s="47"/>
      <c r="IY128" s="47"/>
      <c r="IZ128" s="47"/>
      <c r="JA128" s="47"/>
      <c r="JB128" s="47"/>
      <c r="JC128" s="47"/>
      <c r="JD128" s="47"/>
      <c r="JE128" s="47"/>
      <c r="JF128" s="47"/>
      <c r="JG128" s="47"/>
      <c r="JH128" s="47"/>
      <c r="JI128" s="47"/>
      <c r="JJ128" s="47"/>
      <c r="JK128" s="47"/>
      <c r="JL128" s="354"/>
      <c r="JM128" s="354"/>
      <c r="JN128" s="354"/>
      <c r="JO128" s="354"/>
      <c r="JP128" s="354"/>
      <c r="JQ128" s="354"/>
      <c r="JR128" s="354"/>
      <c r="JS128" s="354"/>
      <c r="JT128" s="354"/>
      <c r="JU128" s="354"/>
      <c r="JV128" s="354"/>
      <c r="JW128" s="354"/>
      <c r="JX128" s="354"/>
      <c r="JY128" s="354"/>
      <c r="JZ128" s="354"/>
      <c r="KA128" s="354"/>
      <c r="KB128" s="354"/>
      <c r="KC128" s="354"/>
      <c r="KD128" s="354"/>
      <c r="KE128" s="354"/>
      <c r="KF128" s="354"/>
      <c r="KG128" s="354"/>
      <c r="KH128" s="354"/>
      <c r="KI128" s="354"/>
      <c r="KJ128" s="354">
        <v>36</v>
      </c>
      <c r="KK128" s="354"/>
      <c r="KL128" s="354"/>
      <c r="KM128" s="354"/>
      <c r="KN128" s="354"/>
      <c r="KO128" s="354"/>
      <c r="KP128" s="354"/>
      <c r="KQ128" s="354"/>
      <c r="KR128" s="354"/>
      <c r="KS128" s="354"/>
      <c r="KT128" s="354"/>
      <c r="KU128" s="354"/>
      <c r="KV128" s="51"/>
      <c r="KW128" s="47"/>
      <c r="KX128" s="47"/>
      <c r="KY128" s="47">
        <v>10</v>
      </c>
      <c r="KZ128" s="47"/>
      <c r="LA128" s="47">
        <v>72</v>
      </c>
      <c r="LB128" s="47">
        <v>10</v>
      </c>
      <c r="LC128" s="47">
        <v>10</v>
      </c>
      <c r="LD128" s="361"/>
      <c r="LE128" s="361">
        <v>108</v>
      </c>
      <c r="LF128" s="361"/>
      <c r="LG128" s="361"/>
      <c r="LH128" s="361">
        <v>36</v>
      </c>
      <c r="LI128" s="361"/>
      <c r="LJ128" s="361"/>
      <c r="LK128" s="361"/>
      <c r="LL128" s="361"/>
      <c r="LM128" s="361"/>
      <c r="LN128" s="361"/>
      <c r="LO128" s="361"/>
      <c r="LP128" s="361"/>
      <c r="LQ128" s="354">
        <v>3</v>
      </c>
      <c r="LR128" s="354"/>
      <c r="LS128" s="354"/>
      <c r="LT128" s="354"/>
      <c r="LU128" s="354"/>
      <c r="LV128" s="354"/>
      <c r="LW128" s="51"/>
      <c r="LX128" s="354">
        <v>100</v>
      </c>
      <c r="LY128" s="354"/>
      <c r="LZ128" s="354"/>
      <c r="MA128" s="354"/>
      <c r="MB128" s="363">
        <v>1</v>
      </c>
      <c r="MC128" s="363"/>
      <c r="MD128" s="354"/>
      <c r="ME128" s="354">
        <v>4</v>
      </c>
      <c r="MF128" s="354"/>
      <c r="MG128" s="354"/>
      <c r="MH128" s="354"/>
      <c r="MI128" s="354"/>
      <c r="MJ128" s="354"/>
      <c r="MK128" s="354"/>
      <c r="ML128" s="354"/>
      <c r="MM128" s="354"/>
      <c r="MN128" s="354"/>
      <c r="MO128" s="354"/>
      <c r="MP128" s="354"/>
      <c r="MQ128" s="354"/>
      <c r="MR128" s="354"/>
      <c r="MS128" s="51"/>
      <c r="MT128" s="364">
        <f t="shared" si="53"/>
        <v>4538</v>
      </c>
      <c r="MU128" s="365">
        <f t="shared" si="54"/>
        <v>462</v>
      </c>
      <c r="MV128" s="366">
        <f t="shared" si="55"/>
        <v>5000</v>
      </c>
      <c r="MW128" s="365">
        <v>4108</v>
      </c>
      <c r="MX128" s="365">
        <v>5062</v>
      </c>
      <c r="MY128" s="54"/>
      <c r="MZ128" s="708">
        <v>3.99</v>
      </c>
      <c r="NA128" s="708">
        <v>1.14</v>
      </c>
      <c r="NB128" s="709">
        <f t="shared" si="56"/>
        <v>5700</v>
      </c>
      <c r="NC128" s="710">
        <v>5</v>
      </c>
      <c r="ND128" s="710">
        <v>3.75</v>
      </c>
      <c r="NE128" s="738">
        <f t="shared" si="85"/>
        <v>0.509033778476041</v>
      </c>
      <c r="NF128" s="739"/>
      <c r="NG128" s="739">
        <v>3000</v>
      </c>
      <c r="NH128" s="739">
        <v>3.66</v>
      </c>
      <c r="NI128" s="740">
        <f t="shared" si="57"/>
        <v>7826.25</v>
      </c>
      <c r="NJ128" s="738">
        <f t="shared" si="88"/>
        <v>0.520816967792616</v>
      </c>
      <c r="NK128" s="741"/>
      <c r="NL128" s="742">
        <v>44562</v>
      </c>
      <c r="NM128" s="739">
        <f ca="1" t="shared" si="58"/>
        <v>17.1666666666667</v>
      </c>
      <c r="NN128" s="739">
        <f ca="1" t="shared" si="59"/>
        <v>515</v>
      </c>
      <c r="NO128" s="739">
        <v>3900</v>
      </c>
      <c r="NP128" s="739">
        <f t="shared" si="60"/>
        <v>5000</v>
      </c>
      <c r="NQ128" s="761">
        <f t="shared" si="61"/>
        <v>1.67028561884082</v>
      </c>
      <c r="NR128" s="739">
        <f ca="1" t="shared" si="62"/>
        <v>1.18379466189689</v>
      </c>
      <c r="NS128" s="739">
        <f t="shared" si="63"/>
        <v>2087</v>
      </c>
      <c r="NT128" s="739"/>
      <c r="NU128" s="739">
        <f ca="1" t="shared" si="64"/>
        <v>291.26213592233</v>
      </c>
      <c r="NV128" s="769">
        <f ca="1" t="shared" si="65"/>
        <v>9.70873786407767</v>
      </c>
      <c r="NW128" s="769">
        <f ca="1" t="shared" si="66"/>
        <v>214.961</v>
      </c>
      <c r="NX128" s="739"/>
      <c r="NY128" s="739"/>
      <c r="NZ128" s="739"/>
      <c r="OA128" s="739"/>
      <c r="OB128" s="739"/>
      <c r="OC128" s="739"/>
      <c r="OD128" s="739"/>
      <c r="OE128" s="743">
        <f t="shared" si="67"/>
        <v>160</v>
      </c>
      <c r="OF128" s="743">
        <f t="shared" si="68"/>
        <v>190</v>
      </c>
      <c r="OG128" s="743">
        <f t="shared" si="69"/>
        <v>612</v>
      </c>
      <c r="OH128" s="743">
        <f t="shared" si="70"/>
        <v>668</v>
      </c>
      <c r="OI128" s="743">
        <f t="shared" si="71"/>
        <v>240</v>
      </c>
      <c r="OJ128" s="739">
        <f t="shared" si="72"/>
        <v>596</v>
      </c>
      <c r="OK128" s="739">
        <f t="shared" si="73"/>
        <v>484</v>
      </c>
      <c r="OL128" s="739">
        <f t="shared" si="74"/>
        <v>108</v>
      </c>
      <c r="OM128" s="739">
        <f t="shared" si="75"/>
        <v>83</v>
      </c>
      <c r="ON128" s="739">
        <f t="shared" si="76"/>
        <v>103</v>
      </c>
      <c r="OO128" s="739">
        <f t="shared" si="77"/>
        <v>540</v>
      </c>
      <c r="OP128" s="739"/>
      <c r="OQ128" s="739">
        <f t="shared" si="78"/>
        <v>1192</v>
      </c>
      <c r="OR128" s="739">
        <f t="shared" si="79"/>
        <v>4976</v>
      </c>
      <c r="OS128" s="739">
        <f t="shared" si="80"/>
        <v>0</v>
      </c>
      <c r="OT128" s="739">
        <f t="shared" si="81"/>
        <v>-24</v>
      </c>
      <c r="OU128" s="739"/>
      <c r="OV128" s="739"/>
      <c r="OW128" s="739"/>
      <c r="OX128" s="739"/>
      <c r="OY128" s="739"/>
      <c r="OZ128" s="739"/>
      <c r="PA128" s="739"/>
      <c r="PB128" s="739"/>
      <c r="PC128" s="739"/>
      <c r="PD128" s="739"/>
      <c r="PE128" s="739"/>
      <c r="PF128" s="739"/>
      <c r="PG128" s="739"/>
      <c r="PI128" s="28">
        <v>1008</v>
      </c>
      <c r="PJ128" s="28">
        <v>0</v>
      </c>
      <c r="PK128" s="28">
        <v>184</v>
      </c>
      <c r="PL128" s="28">
        <v>56</v>
      </c>
      <c r="PM128" s="28">
        <v>432</v>
      </c>
      <c r="PN128" s="28">
        <v>136</v>
      </c>
      <c r="PO128" s="28">
        <v>196</v>
      </c>
      <c r="PP128" s="28">
        <v>768</v>
      </c>
      <c r="PQ128" s="28">
        <v>68</v>
      </c>
      <c r="PR128" s="28">
        <v>816</v>
      </c>
      <c r="PS128" s="28">
        <v>132</v>
      </c>
      <c r="PT128" s="28">
        <v>260</v>
      </c>
      <c r="PU128" s="28">
        <v>0</v>
      </c>
      <c r="PV128" s="28">
        <v>4056</v>
      </c>
      <c r="PW128" s="28">
        <v>-52</v>
      </c>
    </row>
    <row r="129" s="28" customFormat="1" customHeight="1" spans="1:439">
      <c r="A129" s="95" t="s">
        <v>1610</v>
      </c>
      <c r="B129" s="343">
        <v>2020</v>
      </c>
      <c r="C129" s="95" t="s">
        <v>1747</v>
      </c>
      <c r="D129" s="95" t="s">
        <v>3804</v>
      </c>
      <c r="E129" s="411"/>
      <c r="F129" s="116" t="s">
        <v>462</v>
      </c>
      <c r="G129" s="112" t="s">
        <v>463</v>
      </c>
      <c r="H129" s="113" t="s">
        <v>464</v>
      </c>
      <c r="I129" s="99">
        <f t="shared" si="87"/>
        <v>-734</v>
      </c>
      <c r="J129" s="100">
        <v>2062</v>
      </c>
      <c r="K129" s="454">
        <v>122</v>
      </c>
      <c r="L129" s="150">
        <f t="shared" si="48"/>
        <v>1328</v>
      </c>
      <c r="M129" s="151">
        <f t="shared" si="49"/>
        <v>1328</v>
      </c>
      <c r="N129" s="455"/>
      <c r="O129" s="37">
        <v>48</v>
      </c>
      <c r="P129" s="36">
        <v>1620</v>
      </c>
      <c r="Q129" s="33">
        <f t="shared" si="50"/>
        <v>0</v>
      </c>
      <c r="R129" s="34">
        <f t="shared" si="51"/>
        <v>5000</v>
      </c>
      <c r="S129" s="346"/>
      <c r="T129" s="346"/>
      <c r="U129" s="346"/>
      <c r="V129" s="346"/>
      <c r="W129" s="346"/>
      <c r="X129" s="347"/>
      <c r="Y129" s="348"/>
      <c r="Z129" s="348"/>
      <c r="AA129" s="348"/>
      <c r="AB129" s="348">
        <v>2000</v>
      </c>
      <c r="AC129" s="506"/>
      <c r="AD129" s="348"/>
      <c r="AE129" s="348"/>
      <c r="AF129" s="346"/>
      <c r="AG129" s="346"/>
      <c r="AH129" s="346"/>
      <c r="AI129" s="346"/>
      <c r="AJ129" s="346"/>
      <c r="AK129" s="346"/>
      <c r="AL129" s="346"/>
      <c r="AM129" s="346"/>
      <c r="AN129" s="346"/>
      <c r="AO129" s="346">
        <v>3000</v>
      </c>
      <c r="AP129" s="346"/>
      <c r="AQ129" s="346"/>
      <c r="AR129" s="346"/>
      <c r="AS129" s="346"/>
      <c r="AT129" s="346"/>
      <c r="AU129" s="346"/>
      <c r="AV129" s="346"/>
      <c r="AW129" s="346"/>
      <c r="AX129" s="346"/>
      <c r="AY129" s="349"/>
      <c r="AZ129" s="48">
        <v>2</v>
      </c>
      <c r="BA129" s="48"/>
      <c r="BB129" s="48"/>
      <c r="BC129" s="48"/>
      <c r="BD129" s="47"/>
      <c r="BE129" s="47"/>
      <c r="BF129" s="47"/>
      <c r="BG129" s="47"/>
      <c r="BH129" s="47"/>
      <c r="BI129" s="47"/>
      <c r="BJ129" s="47"/>
      <c r="BK129" s="47"/>
      <c r="BL129" s="47">
        <v>7</v>
      </c>
      <c r="BM129" s="47"/>
      <c r="BN129" s="47"/>
      <c r="BO129" s="47"/>
      <c r="BP129" s="47"/>
      <c r="BQ129" s="47"/>
      <c r="BR129" s="47"/>
      <c r="BS129" s="354"/>
      <c r="BT129" s="354"/>
      <c r="BU129" s="354"/>
      <c r="BV129" s="354"/>
      <c r="BW129" s="354"/>
      <c r="BX129" s="354"/>
      <c r="BY129" s="354"/>
      <c r="BZ129" s="354"/>
      <c r="CA129" s="354"/>
      <c r="CB129" s="354"/>
      <c r="CC129" s="354"/>
      <c r="CD129" s="354"/>
      <c r="CE129" s="354"/>
      <c r="CF129" s="354"/>
      <c r="CG129" s="354"/>
      <c r="CH129" s="354"/>
      <c r="CI129" s="354"/>
      <c r="CJ129" s="354"/>
      <c r="CK129" s="354"/>
      <c r="CL129" s="354"/>
      <c r="CM129" s="354"/>
      <c r="CN129" s="354"/>
      <c r="CO129" s="354"/>
      <c r="CP129" s="358"/>
      <c r="CQ129" s="48"/>
      <c r="CR129" s="354"/>
      <c r="CS129" s="354"/>
      <c r="CT129" s="355">
        <v>-21</v>
      </c>
      <c r="CU129" s="354"/>
      <c r="CV129" s="354"/>
      <c r="CW129" s="354"/>
      <c r="CX129" s="354"/>
      <c r="CY129" s="354"/>
      <c r="CZ129" s="354">
        <v>4</v>
      </c>
      <c r="DA129" s="356">
        <v>-3</v>
      </c>
      <c r="DB129" s="354"/>
      <c r="DC129" s="354"/>
      <c r="DD129" s="354"/>
      <c r="DE129" s="354"/>
      <c r="DF129" s="354">
        <v>1</v>
      </c>
      <c r="DG129" s="354">
        <v>1</v>
      </c>
      <c r="DH129" s="354"/>
      <c r="DI129" s="354"/>
      <c r="DJ129" s="356">
        <v>-1</v>
      </c>
      <c r="DK129" s="354"/>
      <c r="DL129" s="354"/>
      <c r="DM129" s="354"/>
      <c r="DN129" s="354"/>
      <c r="DO129" s="354"/>
      <c r="DP129" s="354"/>
      <c r="DQ129" s="354">
        <v>1</v>
      </c>
      <c r="DR129" s="354"/>
      <c r="DS129" s="354"/>
      <c r="DT129" s="354"/>
      <c r="DU129" s="354"/>
      <c r="DV129" s="354">
        <v>1</v>
      </c>
      <c r="DW129" s="354"/>
      <c r="DX129" s="354"/>
      <c r="DY129" s="354"/>
      <c r="DZ129" s="357"/>
      <c r="EA129" s="356"/>
      <c r="EB129" s="356"/>
      <c r="EC129" s="356"/>
      <c r="ED129" s="356"/>
      <c r="EE129" s="358"/>
      <c r="EF129" s="48"/>
      <c r="EG129" s="46">
        <v>48</v>
      </c>
      <c r="EH129" s="46"/>
      <c r="EI129" s="47"/>
      <c r="EJ129" s="47">
        <v>72</v>
      </c>
      <c r="EK129" s="47">
        <v>32</v>
      </c>
      <c r="EL129" s="47"/>
      <c r="EM129" s="47"/>
      <c r="EN129" s="47"/>
      <c r="EO129" s="47">
        <v>36</v>
      </c>
      <c r="EP129" s="47"/>
      <c r="EQ129" s="47"/>
      <c r="ER129" s="47"/>
      <c r="ES129" s="47">
        <v>108</v>
      </c>
      <c r="ET129" s="48">
        <v>80</v>
      </c>
      <c r="EU129" s="47"/>
      <c r="EV129" s="47"/>
      <c r="EW129" s="47">
        <v>72</v>
      </c>
      <c r="EX129" s="47"/>
      <c r="EY129" s="47"/>
      <c r="EZ129" s="47">
        <v>72</v>
      </c>
      <c r="FA129" s="47"/>
      <c r="FB129" s="47"/>
      <c r="FC129" s="47">
        <v>300</v>
      </c>
      <c r="FD129" s="47">
        <v>60</v>
      </c>
      <c r="FE129" s="47">
        <v>12</v>
      </c>
      <c r="FF129" s="47"/>
      <c r="FG129" s="47"/>
      <c r="FH129" s="47">
        <v>48</v>
      </c>
      <c r="FI129" s="47"/>
      <c r="FJ129" s="47">
        <v>28</v>
      </c>
      <c r="FK129" s="47">
        <v>320</v>
      </c>
      <c r="FL129" s="47">
        <v>136</v>
      </c>
      <c r="FM129" s="47">
        <v>40</v>
      </c>
      <c r="FN129" s="47"/>
      <c r="FO129" s="47"/>
      <c r="FP129" s="47"/>
      <c r="FQ129" s="354"/>
      <c r="FR129" s="354"/>
      <c r="FS129" s="354"/>
      <c r="FT129" s="354"/>
      <c r="FU129" s="354">
        <v>24</v>
      </c>
      <c r="FV129" s="354">
        <v>16</v>
      </c>
      <c r="FW129" s="354">
        <v>308</v>
      </c>
      <c r="FX129" s="354"/>
      <c r="FY129" s="354"/>
      <c r="FZ129" s="354"/>
      <c r="GA129" s="354">
        <v>72</v>
      </c>
      <c r="GB129" s="354">
        <v>120</v>
      </c>
      <c r="GC129" s="354"/>
      <c r="GD129" s="354"/>
      <c r="GE129" s="354">
        <v>24</v>
      </c>
      <c r="GF129" s="354">
        <v>20</v>
      </c>
      <c r="GG129" s="354">
        <v>180</v>
      </c>
      <c r="GH129" s="354">
        <v>72</v>
      </c>
      <c r="GI129" s="354"/>
      <c r="GJ129" s="354"/>
      <c r="GK129" s="354">
        <v>216</v>
      </c>
      <c r="GL129" s="354"/>
      <c r="GM129" s="354"/>
      <c r="GN129" s="354"/>
      <c r="GO129" s="354"/>
      <c r="GP129" s="354"/>
      <c r="GQ129" s="354"/>
      <c r="GR129" s="354">
        <v>16</v>
      </c>
      <c r="GS129" s="354"/>
      <c r="GT129" s="354">
        <v>468</v>
      </c>
      <c r="GU129" s="354"/>
      <c r="GV129" s="354"/>
      <c r="GW129" s="354"/>
      <c r="GX129" s="354"/>
      <c r="GY129" s="354"/>
      <c r="GZ129" s="354">
        <v>36</v>
      </c>
      <c r="HA129" s="354"/>
      <c r="HB129" s="354">
        <v>360</v>
      </c>
      <c r="HC129" s="354"/>
      <c r="HD129" s="354"/>
      <c r="HE129" s="354">
        <v>24</v>
      </c>
      <c r="HF129" s="354">
        <v>72</v>
      </c>
      <c r="HG129" s="354"/>
      <c r="HH129" s="354"/>
      <c r="HI129" s="354"/>
      <c r="HJ129" s="354"/>
      <c r="HK129" s="354"/>
      <c r="HL129" s="354">
        <v>72</v>
      </c>
      <c r="HM129" s="354"/>
      <c r="HN129" s="354"/>
      <c r="HO129" s="354"/>
      <c r="HP129" s="354"/>
      <c r="HQ129" s="354">
        <v>216</v>
      </c>
      <c r="HR129" s="354"/>
      <c r="HS129" s="354"/>
      <c r="HT129" s="354"/>
      <c r="HU129" s="354"/>
      <c r="HV129" s="354">
        <v>72</v>
      </c>
      <c r="HW129" s="354">
        <v>72</v>
      </c>
      <c r="HX129" s="354">
        <v>108</v>
      </c>
      <c r="HY129" s="354"/>
      <c r="HZ129" s="354"/>
      <c r="IA129" s="354">
        <v>108</v>
      </c>
      <c r="IB129" s="354"/>
      <c r="IC129" s="354"/>
      <c r="ID129" s="354"/>
      <c r="IE129" s="354">
        <v>36</v>
      </c>
      <c r="IF129" s="354"/>
      <c r="IG129" s="354"/>
      <c r="IH129" s="354"/>
      <c r="II129" s="354"/>
      <c r="IJ129" s="354">
        <v>652</v>
      </c>
      <c r="IK129" s="354"/>
      <c r="IL129" s="354"/>
      <c r="IM129" s="354"/>
      <c r="IN129" s="354"/>
      <c r="IO129" s="354"/>
      <c r="IP129" s="354">
        <v>24</v>
      </c>
      <c r="IQ129" s="354"/>
      <c r="IR129" s="50"/>
      <c r="IS129" s="47"/>
      <c r="IT129" s="47"/>
      <c r="IU129" s="47">
        <v>108</v>
      </c>
      <c r="IV129" s="47"/>
      <c r="IW129" s="47"/>
      <c r="IX129" s="47"/>
      <c r="IY129" s="47"/>
      <c r="IZ129" s="47"/>
      <c r="JA129" s="47"/>
      <c r="JB129" s="47"/>
      <c r="JC129" s="47"/>
      <c r="JD129" s="47"/>
      <c r="JE129" s="47"/>
      <c r="JF129" s="47"/>
      <c r="JG129" s="47"/>
      <c r="JH129" s="47"/>
      <c r="JI129" s="47"/>
      <c r="JJ129" s="47"/>
      <c r="JK129" s="47"/>
      <c r="JL129" s="354"/>
      <c r="JM129" s="354"/>
      <c r="JN129" s="354"/>
      <c r="JO129" s="354"/>
      <c r="JP129" s="354"/>
      <c r="JQ129" s="354"/>
      <c r="JR129" s="354"/>
      <c r="JS129" s="354"/>
      <c r="JT129" s="354"/>
      <c r="JU129" s="354"/>
      <c r="JV129" s="354"/>
      <c r="JW129" s="354"/>
      <c r="JX129" s="354"/>
      <c r="JY129" s="354"/>
      <c r="JZ129" s="354"/>
      <c r="KA129" s="354"/>
      <c r="KB129" s="354"/>
      <c r="KC129" s="354"/>
      <c r="KD129" s="354"/>
      <c r="KE129" s="354"/>
      <c r="KF129" s="354"/>
      <c r="KG129" s="354"/>
      <c r="KH129" s="354"/>
      <c r="KI129" s="354"/>
      <c r="KJ129" s="354">
        <v>36</v>
      </c>
      <c r="KK129" s="354"/>
      <c r="KL129" s="354"/>
      <c r="KM129" s="354"/>
      <c r="KN129" s="354"/>
      <c r="KO129" s="354"/>
      <c r="KP129" s="354"/>
      <c r="KQ129" s="354"/>
      <c r="KR129" s="354"/>
      <c r="KS129" s="354"/>
      <c r="KT129" s="354"/>
      <c r="KU129" s="354"/>
      <c r="KV129" s="51"/>
      <c r="KW129" s="47"/>
      <c r="KX129" s="47"/>
      <c r="KY129" s="47">
        <v>10</v>
      </c>
      <c r="KZ129" s="47"/>
      <c r="LA129" s="47">
        <v>72</v>
      </c>
      <c r="LB129" s="47">
        <v>10</v>
      </c>
      <c r="LC129" s="47">
        <v>10</v>
      </c>
      <c r="LD129" s="361"/>
      <c r="LE129" s="361">
        <v>108</v>
      </c>
      <c r="LF129" s="361"/>
      <c r="LG129" s="361"/>
      <c r="LH129" s="361">
        <v>36</v>
      </c>
      <c r="LI129" s="361"/>
      <c r="LJ129" s="361"/>
      <c r="LK129" s="361"/>
      <c r="LL129" s="361"/>
      <c r="LM129" s="361"/>
      <c r="LN129" s="361"/>
      <c r="LO129" s="361"/>
      <c r="LP129" s="361"/>
      <c r="LQ129" s="354">
        <v>1</v>
      </c>
      <c r="LR129" s="354"/>
      <c r="LS129" s="354"/>
      <c r="LT129" s="354"/>
      <c r="LU129" s="354"/>
      <c r="LV129" s="354"/>
      <c r="LW129" s="51"/>
      <c r="LX129" s="354">
        <v>100</v>
      </c>
      <c r="LY129" s="354"/>
      <c r="LZ129" s="354"/>
      <c r="MA129" s="354"/>
      <c r="MB129" s="363">
        <v>1</v>
      </c>
      <c r="MC129" s="363"/>
      <c r="MD129" s="354"/>
      <c r="ME129" s="354">
        <v>4</v>
      </c>
      <c r="MF129" s="354"/>
      <c r="MG129" s="354"/>
      <c r="MH129" s="354"/>
      <c r="MI129" s="354"/>
      <c r="MJ129" s="354"/>
      <c r="MK129" s="354"/>
      <c r="ML129" s="354"/>
      <c r="MM129" s="354"/>
      <c r="MN129" s="354"/>
      <c r="MO129" s="354"/>
      <c r="MP129" s="354"/>
      <c r="MQ129" s="354"/>
      <c r="MR129" s="354"/>
      <c r="MS129" s="51"/>
      <c r="MT129" s="364">
        <f t="shared" si="53"/>
        <v>4852</v>
      </c>
      <c r="MU129" s="365">
        <f t="shared" si="54"/>
        <v>496</v>
      </c>
      <c r="MV129" s="366">
        <f t="shared" si="55"/>
        <v>5348</v>
      </c>
      <c r="MW129" s="365">
        <v>5152</v>
      </c>
      <c r="MX129" s="365">
        <v>5894</v>
      </c>
      <c r="MY129" s="54"/>
      <c r="MZ129" s="709">
        <v>3.99</v>
      </c>
      <c r="NA129" s="709">
        <v>1.14</v>
      </c>
      <c r="NB129" s="709">
        <f t="shared" si="56"/>
        <v>6096.72</v>
      </c>
      <c r="NC129" s="711">
        <v>5</v>
      </c>
      <c r="ND129" s="710">
        <v>3.75</v>
      </c>
      <c r="NE129" s="738">
        <f t="shared" si="85"/>
        <v>0.509033778476041</v>
      </c>
      <c r="NF129" s="743"/>
      <c r="NG129" s="743">
        <v>3000</v>
      </c>
      <c r="NH129" s="743">
        <v>3.66</v>
      </c>
      <c r="NI129" s="740">
        <f t="shared" si="57"/>
        <v>4980</v>
      </c>
      <c r="NJ129" s="738">
        <f t="shared" si="88"/>
        <v>0.520816967792616</v>
      </c>
      <c r="NK129" s="818"/>
      <c r="NL129" s="742">
        <v>44562</v>
      </c>
      <c r="NM129" s="739">
        <f ca="1" t="shared" si="58"/>
        <v>17.1666666666667</v>
      </c>
      <c r="NN129" s="739">
        <f ca="1" t="shared" si="59"/>
        <v>515</v>
      </c>
      <c r="NO129" s="743">
        <v>3620</v>
      </c>
      <c r="NP129" s="739">
        <f t="shared" si="60"/>
        <v>5348</v>
      </c>
      <c r="NQ129" s="761">
        <f t="shared" si="61"/>
        <v>2.16168148746968</v>
      </c>
      <c r="NR129" s="739">
        <f ca="1" t="shared" si="62"/>
        <v>1.5320655202455</v>
      </c>
      <c r="NS129" s="739">
        <f t="shared" si="63"/>
        <v>1328</v>
      </c>
      <c r="NT129" s="743"/>
      <c r="NU129" s="739">
        <f ca="1" t="shared" si="64"/>
        <v>311.533980582524</v>
      </c>
      <c r="NV129" s="769">
        <f ca="1" t="shared" si="65"/>
        <v>10.3844660194175</v>
      </c>
      <c r="NW129" s="769">
        <f ca="1" t="shared" si="66"/>
        <v>127.883320867614</v>
      </c>
      <c r="NX129" s="743"/>
      <c r="NY129" s="743"/>
      <c r="NZ129" s="743"/>
      <c r="OA129" s="743"/>
      <c r="OB129" s="743"/>
      <c r="OC129" s="743"/>
      <c r="OD129" s="743"/>
      <c r="OE129" s="743">
        <f t="shared" si="67"/>
        <v>232</v>
      </c>
      <c r="OF129" s="743">
        <f t="shared" si="68"/>
        <v>226</v>
      </c>
      <c r="OG129" s="743">
        <f t="shared" si="69"/>
        <v>792</v>
      </c>
      <c r="OH129" s="743">
        <f t="shared" si="70"/>
        <v>668</v>
      </c>
      <c r="OI129" s="743">
        <f t="shared" si="71"/>
        <v>348</v>
      </c>
      <c r="OJ129" s="739">
        <f t="shared" si="72"/>
        <v>704</v>
      </c>
      <c r="OK129" s="739">
        <f t="shared" si="73"/>
        <v>484</v>
      </c>
      <c r="OL129" s="739">
        <f t="shared" si="74"/>
        <v>0</v>
      </c>
      <c r="OM129" s="739">
        <f t="shared" si="75"/>
        <v>109</v>
      </c>
      <c r="ON129" s="739">
        <f t="shared" si="76"/>
        <v>101</v>
      </c>
      <c r="OO129" s="739">
        <f t="shared" si="77"/>
        <v>504</v>
      </c>
      <c r="OP129" s="739"/>
      <c r="OQ129" s="739">
        <f t="shared" si="78"/>
        <v>1156</v>
      </c>
      <c r="OR129" s="739">
        <f t="shared" si="79"/>
        <v>5324</v>
      </c>
      <c r="OS129" s="739">
        <f t="shared" si="80"/>
        <v>0</v>
      </c>
      <c r="OT129" s="739">
        <f t="shared" si="81"/>
        <v>-24</v>
      </c>
      <c r="OU129" s="743"/>
      <c r="OV129" s="743"/>
      <c r="OW129" s="743"/>
      <c r="OX129" s="743"/>
      <c r="OY129" s="743"/>
      <c r="OZ129" s="743"/>
      <c r="PA129" s="743"/>
      <c r="PB129" s="743"/>
      <c r="PC129" s="743"/>
      <c r="PD129" s="743"/>
      <c r="PE129" s="743"/>
      <c r="PF129" s="743"/>
      <c r="PG129" s="743"/>
      <c r="PI129" s="28">
        <v>1296</v>
      </c>
      <c r="PJ129" s="28">
        <v>0</v>
      </c>
      <c r="PK129" s="28">
        <v>184</v>
      </c>
      <c r="PL129" s="28">
        <v>56</v>
      </c>
      <c r="PM129" s="28">
        <v>396</v>
      </c>
      <c r="PN129" s="28">
        <v>280</v>
      </c>
      <c r="PO129" s="28">
        <v>16</v>
      </c>
      <c r="PP129" s="28">
        <v>804</v>
      </c>
      <c r="PQ129" s="28">
        <v>140</v>
      </c>
      <c r="PR129" s="28">
        <v>816</v>
      </c>
      <c r="PS129" s="28">
        <v>132</v>
      </c>
      <c r="PT129" s="28">
        <v>404</v>
      </c>
      <c r="PU129" s="28">
        <v>0</v>
      </c>
      <c r="PV129" s="28">
        <v>4524</v>
      </c>
      <c r="PW129" s="28">
        <v>-628</v>
      </c>
    </row>
    <row r="130" s="28" customFormat="1" customHeight="1" spans="1:439">
      <c r="A130" s="95" t="s">
        <v>1610</v>
      </c>
      <c r="B130" s="343">
        <v>2020</v>
      </c>
      <c r="C130" s="95" t="s">
        <v>1747</v>
      </c>
      <c r="D130" s="95" t="s">
        <v>3804</v>
      </c>
      <c r="E130" s="411"/>
      <c r="F130" s="116" t="s">
        <v>465</v>
      </c>
      <c r="G130" s="112" t="s">
        <v>466</v>
      </c>
      <c r="H130" s="113" t="s">
        <v>467</v>
      </c>
      <c r="I130" s="99">
        <f t="shared" si="87"/>
        <v>-1883</v>
      </c>
      <c r="J130" s="100">
        <v>2630</v>
      </c>
      <c r="K130" s="454">
        <v>-284</v>
      </c>
      <c r="L130" s="150">
        <f t="shared" si="48"/>
        <v>747</v>
      </c>
      <c r="M130" s="151">
        <f t="shared" si="49"/>
        <v>747</v>
      </c>
      <c r="N130" s="455"/>
      <c r="O130" s="37">
        <v>48</v>
      </c>
      <c r="P130" s="157">
        <v>3710</v>
      </c>
      <c r="Q130" s="33">
        <f t="shared" si="50"/>
        <v>0</v>
      </c>
      <c r="R130" s="34">
        <f t="shared" si="51"/>
        <v>3000</v>
      </c>
      <c r="S130" s="490"/>
      <c r="T130" s="490"/>
      <c r="U130" s="490"/>
      <c r="V130" s="490"/>
      <c r="W130" s="490"/>
      <c r="X130" s="489"/>
      <c r="Y130" s="505"/>
      <c r="Z130" s="505"/>
      <c r="AA130" s="505"/>
      <c r="AB130" s="505"/>
      <c r="AC130" s="99"/>
      <c r="AD130" s="505"/>
      <c r="AE130" s="505"/>
      <c r="AF130" s="490"/>
      <c r="AG130" s="490"/>
      <c r="AH130" s="490"/>
      <c r="AI130" s="490"/>
      <c r="AJ130" s="490"/>
      <c r="AK130" s="490"/>
      <c r="AL130" s="490"/>
      <c r="AM130" s="490"/>
      <c r="AN130" s="490"/>
      <c r="AO130" s="490">
        <v>3000</v>
      </c>
      <c r="AP130" s="490"/>
      <c r="AQ130" s="490"/>
      <c r="AR130" s="490"/>
      <c r="AS130" s="490"/>
      <c r="AT130" s="490"/>
      <c r="AU130" s="490"/>
      <c r="AV130" s="490"/>
      <c r="AW130" s="490"/>
      <c r="AX130" s="490"/>
      <c r="AY130" s="100"/>
      <c r="AZ130" s="48">
        <v>2</v>
      </c>
      <c r="BA130" s="48"/>
      <c r="BB130" s="48"/>
      <c r="BC130" s="48"/>
      <c r="BD130" s="47"/>
      <c r="BE130" s="47"/>
      <c r="BF130" s="47">
        <v>1</v>
      </c>
      <c r="BG130" s="47"/>
      <c r="BH130" s="47"/>
      <c r="BI130" s="47"/>
      <c r="BJ130" s="47"/>
      <c r="BK130" s="47"/>
      <c r="BL130" s="47">
        <v>7</v>
      </c>
      <c r="BM130" s="47"/>
      <c r="BN130" s="47"/>
      <c r="BO130" s="47"/>
      <c r="BP130" s="47"/>
      <c r="BQ130" s="47"/>
      <c r="BR130" s="47"/>
      <c r="BS130" s="354"/>
      <c r="BT130" s="354"/>
      <c r="BU130" s="354"/>
      <c r="BV130" s="354"/>
      <c r="BW130" s="354"/>
      <c r="BX130" s="354"/>
      <c r="BY130" s="354"/>
      <c r="BZ130" s="354"/>
      <c r="CA130" s="354"/>
      <c r="CB130" s="354"/>
      <c r="CC130" s="354">
        <v>1</v>
      </c>
      <c r="CD130" s="354"/>
      <c r="CE130" s="354"/>
      <c r="CF130" s="354"/>
      <c r="CG130" s="354"/>
      <c r="CH130" s="354"/>
      <c r="CI130" s="354"/>
      <c r="CJ130" s="354"/>
      <c r="CK130" s="354"/>
      <c r="CL130" s="354"/>
      <c r="CM130" s="354"/>
      <c r="CN130" s="354"/>
      <c r="CO130" s="354"/>
      <c r="CP130" s="358"/>
      <c r="CQ130" s="48"/>
      <c r="CR130" s="354"/>
      <c r="CS130" s="354"/>
      <c r="CT130" s="355">
        <v>-54</v>
      </c>
      <c r="CU130" s="354"/>
      <c r="CV130" s="354"/>
      <c r="CW130" s="354"/>
      <c r="CX130" s="354"/>
      <c r="CY130" s="354"/>
      <c r="CZ130" s="354">
        <v>4</v>
      </c>
      <c r="DA130" s="356"/>
      <c r="DB130" s="354"/>
      <c r="DC130" s="354"/>
      <c r="DD130" s="354"/>
      <c r="DE130" s="354"/>
      <c r="DF130" s="354">
        <v>1</v>
      </c>
      <c r="DG130" s="354"/>
      <c r="DH130" s="354"/>
      <c r="DI130" s="354"/>
      <c r="DJ130" s="354"/>
      <c r="DK130" s="354"/>
      <c r="DL130" s="354"/>
      <c r="DM130" s="354"/>
      <c r="DN130" s="354"/>
      <c r="DO130" s="354">
        <v>1</v>
      </c>
      <c r="DP130" s="354"/>
      <c r="DQ130" s="354">
        <v>1</v>
      </c>
      <c r="DR130" s="354"/>
      <c r="DS130" s="354"/>
      <c r="DT130" s="354"/>
      <c r="DU130" s="354"/>
      <c r="DV130" s="354">
        <v>1</v>
      </c>
      <c r="DW130" s="354"/>
      <c r="DX130" s="354"/>
      <c r="DY130" s="354"/>
      <c r="DZ130" s="357"/>
      <c r="EA130" s="356"/>
      <c r="EB130" s="356"/>
      <c r="EC130" s="356"/>
      <c r="ED130" s="356"/>
      <c r="EE130" s="358"/>
      <c r="EF130" s="48"/>
      <c r="EG130" s="46">
        <v>48</v>
      </c>
      <c r="EH130" s="46"/>
      <c r="EI130" s="47"/>
      <c r="EJ130" s="47">
        <v>36</v>
      </c>
      <c r="EK130" s="47">
        <v>32</v>
      </c>
      <c r="EL130" s="47"/>
      <c r="EM130" s="47"/>
      <c r="EN130" s="47"/>
      <c r="EO130" s="47">
        <v>72</v>
      </c>
      <c r="EP130" s="47"/>
      <c r="EQ130" s="47"/>
      <c r="ER130" s="47"/>
      <c r="ES130" s="47">
        <v>36</v>
      </c>
      <c r="ET130" s="48">
        <v>80</v>
      </c>
      <c r="EU130" s="47"/>
      <c r="EV130" s="47"/>
      <c r="EW130" s="47"/>
      <c r="EX130" s="47"/>
      <c r="EY130" s="47"/>
      <c r="EZ130" s="47">
        <v>72</v>
      </c>
      <c r="FA130" s="47"/>
      <c r="FB130" s="47">
        <v>36</v>
      </c>
      <c r="FC130" s="47">
        <v>300</v>
      </c>
      <c r="FD130" s="47">
        <v>60</v>
      </c>
      <c r="FE130" s="47">
        <v>12</v>
      </c>
      <c r="FF130" s="47"/>
      <c r="FG130" s="47"/>
      <c r="FH130" s="47">
        <v>48</v>
      </c>
      <c r="FI130" s="47"/>
      <c r="FJ130" s="47">
        <v>28</v>
      </c>
      <c r="FK130" s="47">
        <v>320</v>
      </c>
      <c r="FL130" s="47">
        <v>136</v>
      </c>
      <c r="FM130" s="47">
        <v>40</v>
      </c>
      <c r="FN130" s="47"/>
      <c r="FO130" s="47"/>
      <c r="FP130" s="47"/>
      <c r="FQ130" s="354"/>
      <c r="FR130" s="354"/>
      <c r="FS130" s="354"/>
      <c r="FT130" s="354"/>
      <c r="FU130" s="354">
        <v>24</v>
      </c>
      <c r="FV130" s="354">
        <v>16</v>
      </c>
      <c r="FW130" s="354">
        <v>380</v>
      </c>
      <c r="FX130" s="354"/>
      <c r="FY130" s="354"/>
      <c r="FZ130" s="354"/>
      <c r="GA130" s="354"/>
      <c r="GB130" s="354">
        <v>120</v>
      </c>
      <c r="GC130" s="354"/>
      <c r="GD130" s="354"/>
      <c r="GE130" s="354">
        <v>24</v>
      </c>
      <c r="GF130" s="354">
        <v>20</v>
      </c>
      <c r="GG130" s="354">
        <v>180</v>
      </c>
      <c r="GH130" s="354">
        <v>72</v>
      </c>
      <c r="GI130" s="354"/>
      <c r="GJ130" s="354"/>
      <c r="GK130" s="354">
        <v>216</v>
      </c>
      <c r="GL130" s="354">
        <v>108</v>
      </c>
      <c r="GM130" s="354"/>
      <c r="GN130" s="354"/>
      <c r="GO130" s="354"/>
      <c r="GP130" s="354"/>
      <c r="GQ130" s="354"/>
      <c r="GR130" s="354">
        <v>16</v>
      </c>
      <c r="GS130" s="354"/>
      <c r="GT130" s="354">
        <v>468</v>
      </c>
      <c r="GU130" s="354"/>
      <c r="GV130" s="354"/>
      <c r="GW130" s="354"/>
      <c r="GX130" s="354"/>
      <c r="GY130" s="354"/>
      <c r="GZ130" s="354">
        <v>36</v>
      </c>
      <c r="HA130" s="354"/>
      <c r="HB130" s="354">
        <v>360</v>
      </c>
      <c r="HC130" s="354"/>
      <c r="HD130" s="354"/>
      <c r="HE130" s="354">
        <v>24</v>
      </c>
      <c r="HF130" s="354">
        <v>123</v>
      </c>
      <c r="HG130" s="354"/>
      <c r="HH130" s="354"/>
      <c r="HI130" s="354"/>
      <c r="HJ130" s="354"/>
      <c r="HK130" s="354"/>
      <c r="HL130" s="354">
        <v>144</v>
      </c>
      <c r="HM130" s="354"/>
      <c r="HN130" s="354"/>
      <c r="HO130" s="354"/>
      <c r="HP130" s="354"/>
      <c r="HQ130" s="354">
        <v>288</v>
      </c>
      <c r="HR130" s="354"/>
      <c r="HS130" s="354">
        <v>72</v>
      </c>
      <c r="HT130" s="354"/>
      <c r="HU130" s="354"/>
      <c r="HV130" s="354">
        <v>108</v>
      </c>
      <c r="HW130" s="354">
        <v>36</v>
      </c>
      <c r="HX130" s="354">
        <v>108</v>
      </c>
      <c r="HY130" s="354"/>
      <c r="HZ130" s="354"/>
      <c r="IA130" s="354">
        <v>144</v>
      </c>
      <c r="IB130" s="354"/>
      <c r="IC130" s="354"/>
      <c r="ID130" s="354"/>
      <c r="IE130" s="354">
        <v>72</v>
      </c>
      <c r="IF130" s="354"/>
      <c r="IG130" s="354"/>
      <c r="IH130" s="354"/>
      <c r="II130" s="354"/>
      <c r="IJ130" s="354">
        <v>652</v>
      </c>
      <c r="IK130" s="354"/>
      <c r="IL130" s="354"/>
      <c r="IM130" s="354"/>
      <c r="IN130" s="354"/>
      <c r="IO130" s="354">
        <v>36</v>
      </c>
      <c r="IP130" s="354">
        <v>24</v>
      </c>
      <c r="IQ130" s="354"/>
      <c r="IR130" s="50"/>
      <c r="IS130" s="47"/>
      <c r="IT130" s="47"/>
      <c r="IU130" s="47">
        <v>216</v>
      </c>
      <c r="IV130" s="47"/>
      <c r="IW130" s="47"/>
      <c r="IX130" s="47"/>
      <c r="IY130" s="47"/>
      <c r="IZ130" s="47"/>
      <c r="JA130" s="47"/>
      <c r="JB130" s="47"/>
      <c r="JC130" s="47"/>
      <c r="JD130" s="47"/>
      <c r="JE130" s="47"/>
      <c r="JF130" s="47"/>
      <c r="JG130" s="47"/>
      <c r="JH130" s="47"/>
      <c r="JI130" s="47"/>
      <c r="JJ130" s="47"/>
      <c r="JK130" s="47"/>
      <c r="JL130" s="354"/>
      <c r="JM130" s="354"/>
      <c r="JN130" s="354"/>
      <c r="JO130" s="354"/>
      <c r="JP130" s="354"/>
      <c r="JQ130" s="354"/>
      <c r="JR130" s="354"/>
      <c r="JS130" s="354"/>
      <c r="JT130" s="354"/>
      <c r="JU130" s="354"/>
      <c r="JV130" s="354"/>
      <c r="JW130" s="354"/>
      <c r="JX130" s="354"/>
      <c r="JY130" s="354"/>
      <c r="JZ130" s="354"/>
      <c r="KA130" s="354">
        <v>108</v>
      </c>
      <c r="KB130" s="354"/>
      <c r="KC130" s="354"/>
      <c r="KD130" s="354"/>
      <c r="KE130" s="354"/>
      <c r="KF130" s="354">
        <v>72</v>
      </c>
      <c r="KG130" s="354"/>
      <c r="KH130" s="354"/>
      <c r="KI130" s="354"/>
      <c r="KJ130" s="354">
        <v>72</v>
      </c>
      <c r="KK130" s="354"/>
      <c r="KL130" s="354"/>
      <c r="KM130" s="354"/>
      <c r="KN130" s="354"/>
      <c r="KO130" s="354"/>
      <c r="KP130" s="354"/>
      <c r="KQ130" s="354"/>
      <c r="KR130" s="354"/>
      <c r="KS130" s="354"/>
      <c r="KT130" s="354"/>
      <c r="KU130" s="354"/>
      <c r="KV130" s="51"/>
      <c r="KW130" s="47"/>
      <c r="KX130" s="47"/>
      <c r="KY130" s="47">
        <v>10</v>
      </c>
      <c r="KZ130" s="47"/>
      <c r="LA130" s="47">
        <v>72</v>
      </c>
      <c r="LB130" s="47">
        <v>10</v>
      </c>
      <c r="LC130" s="47">
        <v>10</v>
      </c>
      <c r="LD130" s="361"/>
      <c r="LE130" s="361">
        <v>108</v>
      </c>
      <c r="LF130" s="361"/>
      <c r="LG130" s="361"/>
      <c r="LH130" s="361">
        <v>36</v>
      </c>
      <c r="LI130" s="361"/>
      <c r="LJ130" s="361"/>
      <c r="LK130" s="361"/>
      <c r="LL130" s="361"/>
      <c r="LM130" s="361"/>
      <c r="LN130" s="361"/>
      <c r="LO130" s="361"/>
      <c r="LP130" s="361"/>
      <c r="LQ130" s="354"/>
      <c r="LR130" s="354"/>
      <c r="LS130" s="354"/>
      <c r="LT130" s="354"/>
      <c r="LU130" s="354"/>
      <c r="LV130" s="354"/>
      <c r="LW130" s="51"/>
      <c r="LX130" s="354">
        <v>100</v>
      </c>
      <c r="LY130" s="354"/>
      <c r="LZ130" s="354"/>
      <c r="MA130" s="354"/>
      <c r="MB130" s="363">
        <v>1</v>
      </c>
      <c r="MC130" s="363"/>
      <c r="MD130" s="354"/>
      <c r="ME130" s="354">
        <v>4</v>
      </c>
      <c r="MF130" s="354"/>
      <c r="MG130" s="354"/>
      <c r="MH130" s="354"/>
      <c r="MI130" s="354"/>
      <c r="MJ130" s="354"/>
      <c r="MK130" s="354"/>
      <c r="ML130" s="354"/>
      <c r="MM130" s="354"/>
      <c r="MN130" s="354"/>
      <c r="MO130" s="354"/>
      <c r="MP130" s="354"/>
      <c r="MQ130" s="354"/>
      <c r="MR130" s="354"/>
      <c r="MS130" s="51"/>
      <c r="MT130" s="364">
        <f t="shared" si="53"/>
        <v>5227</v>
      </c>
      <c r="MU130" s="365">
        <f t="shared" si="54"/>
        <v>819</v>
      </c>
      <c r="MV130" s="366">
        <f t="shared" si="55"/>
        <v>6046</v>
      </c>
      <c r="MW130" s="365">
        <v>9678</v>
      </c>
      <c r="MX130" s="365">
        <v>9746</v>
      </c>
      <c r="MY130" s="54"/>
      <c r="MZ130" s="708">
        <v>3.99</v>
      </c>
      <c r="NA130" s="708">
        <v>1.14</v>
      </c>
      <c r="NB130" s="709">
        <f t="shared" si="56"/>
        <v>6892.44</v>
      </c>
      <c r="NC130" s="710">
        <v>5</v>
      </c>
      <c r="ND130" s="710">
        <v>3.75</v>
      </c>
      <c r="NE130" s="738">
        <f t="shared" si="85"/>
        <v>0.509033778476041</v>
      </c>
      <c r="NF130" s="739"/>
      <c r="NG130" s="739">
        <v>3000</v>
      </c>
      <c r="NH130" s="739">
        <v>3.66</v>
      </c>
      <c r="NI130" s="740">
        <f t="shared" si="57"/>
        <v>2801.25</v>
      </c>
      <c r="NJ130" s="738">
        <f t="shared" si="88"/>
        <v>0.520816967792616</v>
      </c>
      <c r="NK130" s="741"/>
      <c r="NL130" s="742">
        <v>44562</v>
      </c>
      <c r="NM130" s="739">
        <f ca="1" t="shared" si="58"/>
        <v>17.1666666666667</v>
      </c>
      <c r="NN130" s="739">
        <f ca="1" t="shared" si="59"/>
        <v>515</v>
      </c>
      <c r="NO130" s="739">
        <v>3710</v>
      </c>
      <c r="NP130" s="739">
        <f t="shared" si="60"/>
        <v>6046</v>
      </c>
      <c r="NQ130" s="761">
        <f t="shared" si="61"/>
        <v>2.71303567422033</v>
      </c>
      <c r="NR130" s="739">
        <f ca="1" t="shared" si="62"/>
        <v>1.92283110891344</v>
      </c>
      <c r="NS130" s="739">
        <f t="shared" si="63"/>
        <v>747</v>
      </c>
      <c r="NT130" s="739"/>
      <c r="NU130" s="739">
        <f ca="1" t="shared" si="64"/>
        <v>352.194174757282</v>
      </c>
      <c r="NV130" s="769">
        <f ca="1" t="shared" si="65"/>
        <v>11.7398058252427</v>
      </c>
      <c r="NW130" s="769">
        <f ca="1" t="shared" si="66"/>
        <v>63.6296725107509</v>
      </c>
      <c r="NX130" s="739"/>
      <c r="NY130" s="739"/>
      <c r="NZ130" s="739"/>
      <c r="OA130" s="739"/>
      <c r="OB130" s="739"/>
      <c r="OC130" s="739"/>
      <c r="OD130" s="739"/>
      <c r="OE130" s="743">
        <f t="shared" si="67"/>
        <v>196</v>
      </c>
      <c r="OF130" s="743">
        <f t="shared" si="68"/>
        <v>370</v>
      </c>
      <c r="OG130" s="743">
        <f t="shared" si="69"/>
        <v>684</v>
      </c>
      <c r="OH130" s="743">
        <f t="shared" si="70"/>
        <v>668</v>
      </c>
      <c r="OI130" s="743">
        <f t="shared" si="71"/>
        <v>420</v>
      </c>
      <c r="OJ130" s="739">
        <f t="shared" si="72"/>
        <v>632</v>
      </c>
      <c r="OK130" s="739">
        <f t="shared" si="73"/>
        <v>484</v>
      </c>
      <c r="OL130" s="739">
        <f t="shared" si="74"/>
        <v>108</v>
      </c>
      <c r="OM130" s="739">
        <f t="shared" si="75"/>
        <v>340</v>
      </c>
      <c r="ON130" s="739">
        <f t="shared" si="76"/>
        <v>172</v>
      </c>
      <c r="OO130" s="739">
        <f t="shared" si="77"/>
        <v>720</v>
      </c>
      <c r="OP130" s="739"/>
      <c r="OQ130" s="739">
        <f t="shared" si="78"/>
        <v>1192</v>
      </c>
      <c r="OR130" s="739">
        <f t="shared" si="79"/>
        <v>5986</v>
      </c>
      <c r="OS130" s="739">
        <f t="shared" si="80"/>
        <v>0</v>
      </c>
      <c r="OT130" s="739">
        <f t="shared" si="81"/>
        <v>-60</v>
      </c>
      <c r="OU130" s="739"/>
      <c r="OV130" s="739"/>
      <c r="OW130" s="739"/>
      <c r="OX130" s="739"/>
      <c r="OY130" s="739"/>
      <c r="OZ130" s="739"/>
      <c r="PA130" s="739"/>
      <c r="PB130" s="739"/>
      <c r="PC130" s="739"/>
      <c r="PD130" s="739"/>
      <c r="PE130" s="739"/>
      <c r="PF130" s="739"/>
      <c r="PG130" s="739"/>
      <c r="PI130" s="28">
        <v>3188</v>
      </c>
      <c r="PJ130" s="28">
        <v>144</v>
      </c>
      <c r="PK130" s="28">
        <v>400</v>
      </c>
      <c r="PL130" s="28">
        <v>776</v>
      </c>
      <c r="PM130" s="28">
        <v>540</v>
      </c>
      <c r="PN130" s="28">
        <v>280</v>
      </c>
      <c r="PO130" s="28">
        <v>628</v>
      </c>
      <c r="PP130" s="28">
        <v>876</v>
      </c>
      <c r="PQ130" s="28">
        <v>500</v>
      </c>
      <c r="PR130" s="28">
        <v>780</v>
      </c>
      <c r="PS130" s="28">
        <v>204</v>
      </c>
      <c r="PT130" s="28">
        <v>836</v>
      </c>
      <c r="PU130" s="28">
        <v>6</v>
      </c>
      <c r="PV130" s="28">
        <v>9158</v>
      </c>
      <c r="PW130" s="28">
        <v>-520</v>
      </c>
    </row>
    <row r="131" s="28" customFormat="1" customHeight="1" spans="1:439">
      <c r="A131" s="95" t="s">
        <v>1610</v>
      </c>
      <c r="B131" s="343">
        <v>2020</v>
      </c>
      <c r="C131" s="95" t="s">
        <v>1747</v>
      </c>
      <c r="D131" s="95" t="s">
        <v>3804</v>
      </c>
      <c r="E131" s="411"/>
      <c r="F131" s="116" t="s">
        <v>468</v>
      </c>
      <c r="G131" s="112" t="s">
        <v>469</v>
      </c>
      <c r="H131" s="113" t="s">
        <v>470</v>
      </c>
      <c r="I131" s="99">
        <f t="shared" si="87"/>
        <v>-489</v>
      </c>
      <c r="J131" s="100">
        <v>2262</v>
      </c>
      <c r="K131" s="454">
        <v>916</v>
      </c>
      <c r="L131" s="150">
        <f t="shared" si="48"/>
        <v>1773</v>
      </c>
      <c r="M131" s="151">
        <f t="shared" si="49"/>
        <v>1773</v>
      </c>
      <c r="N131" s="455"/>
      <c r="O131" s="37">
        <v>48</v>
      </c>
      <c r="P131" s="157">
        <v>4470</v>
      </c>
      <c r="Q131" s="33">
        <f t="shared" si="50"/>
        <v>0</v>
      </c>
      <c r="R131" s="34">
        <f t="shared" si="51"/>
        <v>2000</v>
      </c>
      <c r="S131" s="490"/>
      <c r="T131" s="490"/>
      <c r="V131" s="490"/>
      <c r="W131" s="490"/>
      <c r="X131" s="489"/>
      <c r="Y131" s="505"/>
      <c r="Z131" s="505"/>
      <c r="AA131" s="505"/>
      <c r="AB131" s="505"/>
      <c r="AC131" s="99"/>
      <c r="AD131" s="505"/>
      <c r="AE131" s="505"/>
      <c r="AF131" s="490"/>
      <c r="AG131" s="490"/>
      <c r="AH131" s="490"/>
      <c r="AI131" s="490"/>
      <c r="AJ131" s="490"/>
      <c r="AK131" s="490"/>
      <c r="AL131" s="490"/>
      <c r="AM131" s="490"/>
      <c r="AN131" s="490"/>
      <c r="AO131" s="490"/>
      <c r="AP131" s="490"/>
      <c r="AQ131" s="490"/>
      <c r="AR131" s="490"/>
      <c r="AS131" s="490"/>
      <c r="AT131" s="490"/>
      <c r="AU131" s="490"/>
      <c r="AV131" s="490"/>
      <c r="AW131" s="490">
        <v>2000</v>
      </c>
      <c r="AX131" s="490"/>
      <c r="AY131" s="100"/>
      <c r="AZ131" s="48">
        <v>2</v>
      </c>
      <c r="BA131" s="48"/>
      <c r="BB131" s="48"/>
      <c r="BC131" s="48"/>
      <c r="BD131" s="47"/>
      <c r="BE131" s="47"/>
      <c r="BF131" s="47"/>
      <c r="BG131" s="47"/>
      <c r="BH131" s="47"/>
      <c r="BI131" s="47"/>
      <c r="BJ131" s="47"/>
      <c r="BK131" s="47"/>
      <c r="BL131" s="47">
        <v>7</v>
      </c>
      <c r="BM131" s="47"/>
      <c r="BN131" s="47"/>
      <c r="BO131" s="47"/>
      <c r="BP131" s="47"/>
      <c r="BQ131" s="47"/>
      <c r="BR131" s="47"/>
      <c r="BS131" s="354"/>
      <c r="BT131" s="354"/>
      <c r="BU131" s="354"/>
      <c r="BV131" s="354"/>
      <c r="BW131" s="354"/>
      <c r="BX131" s="354"/>
      <c r="BY131" s="354"/>
      <c r="BZ131" s="354"/>
      <c r="CA131" s="354"/>
      <c r="CB131" s="354"/>
      <c r="CC131" s="354"/>
      <c r="CD131" s="354"/>
      <c r="CE131" s="354"/>
      <c r="CF131" s="354"/>
      <c r="CG131" s="354"/>
      <c r="CH131" s="354"/>
      <c r="CI131" s="354"/>
      <c r="CJ131" s="354"/>
      <c r="CK131" s="354"/>
      <c r="CL131" s="354"/>
      <c r="CM131" s="354"/>
      <c r="CN131" s="354"/>
      <c r="CO131" s="354"/>
      <c r="CP131" s="358"/>
      <c r="CQ131" s="48"/>
      <c r="CR131" s="354"/>
      <c r="CS131" s="354"/>
      <c r="CT131" s="355">
        <v>-52</v>
      </c>
      <c r="CU131" s="354"/>
      <c r="CV131" s="354"/>
      <c r="CW131" s="354"/>
      <c r="CX131" s="354"/>
      <c r="CY131" s="354"/>
      <c r="CZ131" s="354">
        <v>4</v>
      </c>
      <c r="DA131" s="356"/>
      <c r="DB131" s="354"/>
      <c r="DC131" s="354"/>
      <c r="DD131" s="354"/>
      <c r="DE131" s="354"/>
      <c r="DF131" s="354">
        <v>1</v>
      </c>
      <c r="DG131" s="354"/>
      <c r="DH131" s="354"/>
      <c r="DI131" s="354"/>
      <c r="DJ131" s="356">
        <v>-1</v>
      </c>
      <c r="DK131" s="354"/>
      <c r="DL131" s="354"/>
      <c r="DM131" s="354"/>
      <c r="DN131" s="354"/>
      <c r="DO131" s="354">
        <v>1</v>
      </c>
      <c r="DP131" s="354"/>
      <c r="DQ131" s="354">
        <v>1</v>
      </c>
      <c r="DR131" s="354"/>
      <c r="DS131" s="354"/>
      <c r="DT131" s="354"/>
      <c r="DU131" s="354"/>
      <c r="DV131" s="354">
        <v>1</v>
      </c>
      <c r="DW131" s="354"/>
      <c r="DX131" s="354"/>
      <c r="DY131" s="354"/>
      <c r="DZ131" s="357"/>
      <c r="EA131" s="356"/>
      <c r="EB131" s="356"/>
      <c r="EC131" s="356"/>
      <c r="ED131" s="356"/>
      <c r="EE131" s="358"/>
      <c r="EF131" s="48"/>
      <c r="EG131" s="46">
        <v>48</v>
      </c>
      <c r="EH131" s="46"/>
      <c r="EI131" s="47"/>
      <c r="EJ131" s="47"/>
      <c r="EK131" s="47">
        <v>32</v>
      </c>
      <c r="EL131" s="47"/>
      <c r="EM131" s="47"/>
      <c r="EN131" s="47"/>
      <c r="EO131" s="47"/>
      <c r="EP131" s="47"/>
      <c r="EQ131" s="47"/>
      <c r="ER131" s="47"/>
      <c r="ES131" s="47">
        <v>72</v>
      </c>
      <c r="ET131" s="48">
        <v>80</v>
      </c>
      <c r="EU131" s="47"/>
      <c r="EV131" s="47"/>
      <c r="EW131" s="47"/>
      <c r="EX131" s="47"/>
      <c r="EY131" s="47"/>
      <c r="EZ131" s="47"/>
      <c r="FA131" s="47"/>
      <c r="FB131" s="47"/>
      <c r="FC131" s="47">
        <v>300</v>
      </c>
      <c r="FD131" s="47">
        <v>60</v>
      </c>
      <c r="FE131" s="47">
        <v>12</v>
      </c>
      <c r="FF131" s="47"/>
      <c r="FG131" s="47"/>
      <c r="FH131" s="47">
        <v>48</v>
      </c>
      <c r="FI131" s="47"/>
      <c r="FJ131" s="47">
        <v>28</v>
      </c>
      <c r="FK131" s="47">
        <v>320</v>
      </c>
      <c r="FL131" s="47">
        <v>136</v>
      </c>
      <c r="FM131" s="47">
        <v>40</v>
      </c>
      <c r="FN131" s="47"/>
      <c r="FO131" s="47"/>
      <c r="FP131" s="47"/>
      <c r="FQ131" s="354"/>
      <c r="FR131" s="354"/>
      <c r="FS131" s="354"/>
      <c r="FT131" s="354"/>
      <c r="FU131" s="354">
        <v>24</v>
      </c>
      <c r="FV131" s="354">
        <v>16</v>
      </c>
      <c r="FW131" s="354">
        <v>308</v>
      </c>
      <c r="FX131" s="354"/>
      <c r="FY131" s="354"/>
      <c r="FZ131" s="354"/>
      <c r="GA131" s="354">
        <v>36</v>
      </c>
      <c r="GB131" s="354">
        <v>120</v>
      </c>
      <c r="GC131" s="354"/>
      <c r="GD131" s="354"/>
      <c r="GE131" s="354">
        <v>24</v>
      </c>
      <c r="GF131" s="354">
        <v>20</v>
      </c>
      <c r="GG131" s="354">
        <v>180</v>
      </c>
      <c r="GH131" s="354">
        <v>180</v>
      </c>
      <c r="GI131" s="354"/>
      <c r="GJ131" s="354"/>
      <c r="GK131" s="354">
        <v>216</v>
      </c>
      <c r="GL131" s="354"/>
      <c r="GM131" s="354"/>
      <c r="GN131" s="354"/>
      <c r="GO131" s="354"/>
      <c r="GP131" s="354"/>
      <c r="GQ131" s="354"/>
      <c r="GR131" s="354">
        <v>16</v>
      </c>
      <c r="GS131" s="354"/>
      <c r="GT131" s="354">
        <v>468</v>
      </c>
      <c r="GU131" s="354"/>
      <c r="GV131" s="354"/>
      <c r="GW131" s="354"/>
      <c r="GX131" s="354"/>
      <c r="GY131" s="354"/>
      <c r="GZ131" s="354"/>
      <c r="HA131" s="354"/>
      <c r="HB131" s="354">
        <v>360</v>
      </c>
      <c r="HC131" s="354"/>
      <c r="HD131" s="354"/>
      <c r="HE131" s="354">
        <v>24</v>
      </c>
      <c r="HF131" s="354">
        <v>118</v>
      </c>
      <c r="HG131" s="354"/>
      <c r="HH131" s="354"/>
      <c r="HI131" s="354"/>
      <c r="HJ131" s="354"/>
      <c r="HK131" s="354"/>
      <c r="HL131" s="354"/>
      <c r="HM131" s="354"/>
      <c r="HN131" s="354"/>
      <c r="HO131" s="354"/>
      <c r="HP131" s="354"/>
      <c r="HQ131" s="354">
        <v>216</v>
      </c>
      <c r="HR131" s="354"/>
      <c r="HS131" s="354"/>
      <c r="HT131" s="354"/>
      <c r="HU131" s="354"/>
      <c r="HV131" s="354"/>
      <c r="HW131" s="354">
        <v>36</v>
      </c>
      <c r="HX131" s="354">
        <v>72</v>
      </c>
      <c r="HY131" s="354"/>
      <c r="HZ131" s="354"/>
      <c r="IA131" s="354">
        <v>72</v>
      </c>
      <c r="IB131" s="354"/>
      <c r="IC131" s="354"/>
      <c r="ID131" s="354"/>
      <c r="IE131" s="354">
        <v>36</v>
      </c>
      <c r="IF131" s="354"/>
      <c r="IG131" s="354"/>
      <c r="IH131" s="354"/>
      <c r="II131" s="354"/>
      <c r="IJ131" s="354">
        <v>652</v>
      </c>
      <c r="IK131" s="354"/>
      <c r="IL131" s="354"/>
      <c r="IM131" s="354"/>
      <c r="IN131" s="354"/>
      <c r="IO131" s="354"/>
      <c r="IP131" s="354">
        <v>24</v>
      </c>
      <c r="IQ131" s="354"/>
      <c r="IR131" s="50"/>
      <c r="IS131" s="47"/>
      <c r="IT131" s="47"/>
      <c r="IU131" s="47">
        <v>108</v>
      </c>
      <c r="IV131" s="47"/>
      <c r="IW131" s="47"/>
      <c r="IX131" s="47"/>
      <c r="IY131" s="47"/>
      <c r="IZ131" s="47"/>
      <c r="JA131" s="47"/>
      <c r="JB131" s="47"/>
      <c r="JC131" s="47"/>
      <c r="JD131" s="47"/>
      <c r="JE131" s="47"/>
      <c r="JF131" s="47"/>
      <c r="JG131" s="47"/>
      <c r="JH131" s="47"/>
      <c r="JI131" s="47"/>
      <c r="JJ131" s="47"/>
      <c r="JK131" s="47"/>
      <c r="JL131" s="354"/>
      <c r="JM131" s="354"/>
      <c r="JN131" s="354"/>
      <c r="JO131" s="354"/>
      <c r="JP131" s="354"/>
      <c r="JQ131" s="354"/>
      <c r="JR131" s="354"/>
      <c r="JS131" s="354"/>
      <c r="JT131" s="354"/>
      <c r="JU131" s="354"/>
      <c r="JV131" s="354"/>
      <c r="JW131" s="354"/>
      <c r="JX131" s="354"/>
      <c r="JY131" s="354"/>
      <c r="JZ131" s="354"/>
      <c r="KA131" s="354"/>
      <c r="KB131" s="354"/>
      <c r="KC131" s="354"/>
      <c r="KD131" s="354"/>
      <c r="KE131" s="354"/>
      <c r="KF131" s="354"/>
      <c r="KG131" s="354"/>
      <c r="KH131" s="354"/>
      <c r="KI131" s="354"/>
      <c r="KJ131" s="354">
        <v>36</v>
      </c>
      <c r="KK131" s="354"/>
      <c r="KL131" s="354"/>
      <c r="KM131" s="354"/>
      <c r="KN131" s="354"/>
      <c r="KO131" s="354"/>
      <c r="KP131" s="354"/>
      <c r="KQ131" s="354"/>
      <c r="KR131" s="354"/>
      <c r="KS131" s="354"/>
      <c r="KT131" s="354"/>
      <c r="KU131" s="354"/>
      <c r="KV131" s="51"/>
      <c r="KW131" s="47"/>
      <c r="KX131" s="47">
        <v>72</v>
      </c>
      <c r="KY131" s="47">
        <v>10</v>
      </c>
      <c r="KZ131" s="47"/>
      <c r="LA131" s="47"/>
      <c r="LB131" s="47">
        <v>10</v>
      </c>
      <c r="LC131" s="47">
        <v>10</v>
      </c>
      <c r="LD131" s="361"/>
      <c r="LE131" s="361"/>
      <c r="LF131" s="361"/>
      <c r="LG131" s="361"/>
      <c r="LH131" s="361">
        <v>36</v>
      </c>
      <c r="LI131" s="361"/>
      <c r="LJ131" s="361"/>
      <c r="LK131" s="361"/>
      <c r="LL131" s="361"/>
      <c r="LM131" s="361"/>
      <c r="LN131" s="361"/>
      <c r="LO131" s="361"/>
      <c r="LP131" s="361"/>
      <c r="LQ131" s="354">
        <v>1</v>
      </c>
      <c r="LR131" s="354"/>
      <c r="LS131" s="354"/>
      <c r="LT131" s="354"/>
      <c r="LU131" s="354"/>
      <c r="LV131" s="354"/>
      <c r="LW131" s="51"/>
      <c r="LX131" s="354">
        <v>100</v>
      </c>
      <c r="LY131" s="354"/>
      <c r="LZ131" s="354"/>
      <c r="MA131" s="354"/>
      <c r="MB131" s="363"/>
      <c r="MC131" s="363"/>
      <c r="MD131" s="354"/>
      <c r="ME131" s="354">
        <v>4</v>
      </c>
      <c r="MF131" s="354"/>
      <c r="MG131" s="354"/>
      <c r="MH131" s="354"/>
      <c r="MI131" s="354"/>
      <c r="MJ131" s="354"/>
      <c r="MK131" s="354"/>
      <c r="ML131" s="354"/>
      <c r="MM131" s="354"/>
      <c r="MN131" s="354"/>
      <c r="MO131" s="354"/>
      <c r="MP131" s="354"/>
      <c r="MQ131" s="354"/>
      <c r="MR131" s="354"/>
      <c r="MS131" s="51"/>
      <c r="MT131" s="364">
        <f t="shared" si="53"/>
        <v>4394</v>
      </c>
      <c r="MU131" s="365">
        <f t="shared" si="54"/>
        <v>387</v>
      </c>
      <c r="MV131" s="366">
        <f t="shared" si="55"/>
        <v>4781</v>
      </c>
      <c r="MW131" s="365">
        <v>4900</v>
      </c>
      <c r="MX131" s="365">
        <v>6065</v>
      </c>
      <c r="MY131" s="54"/>
      <c r="MZ131" s="708">
        <v>3.99</v>
      </c>
      <c r="NA131" s="708">
        <v>1.14</v>
      </c>
      <c r="NB131" s="709">
        <f t="shared" si="56"/>
        <v>5450.34</v>
      </c>
      <c r="NC131" s="710">
        <v>5</v>
      </c>
      <c r="ND131" s="710">
        <v>3.75</v>
      </c>
      <c r="NE131" s="738">
        <f t="shared" si="85"/>
        <v>0.509033778476041</v>
      </c>
      <c r="NF131" s="739"/>
      <c r="NG131" s="739">
        <v>3000</v>
      </c>
      <c r="NH131" s="739">
        <v>3.66</v>
      </c>
      <c r="NI131" s="740">
        <f t="shared" si="57"/>
        <v>6648.75</v>
      </c>
      <c r="NJ131" s="738">
        <f t="shared" si="88"/>
        <v>0.520816967792616</v>
      </c>
      <c r="NK131" s="741"/>
      <c r="NL131" s="742">
        <v>44562</v>
      </c>
      <c r="NM131" s="739">
        <f ca="1" t="shared" si="58"/>
        <v>17.1666666666667</v>
      </c>
      <c r="NN131" s="739">
        <f ca="1" t="shared" si="59"/>
        <v>515</v>
      </c>
      <c r="NO131" s="739">
        <v>4470</v>
      </c>
      <c r="NP131" s="739">
        <f t="shared" si="60"/>
        <v>4781</v>
      </c>
      <c r="NQ131" s="761">
        <f t="shared" si="61"/>
        <v>1.53163543168349</v>
      </c>
      <c r="NR131" s="739">
        <f ca="1" t="shared" si="62"/>
        <v>1.08552802439704</v>
      </c>
      <c r="NS131" s="739">
        <f t="shared" si="63"/>
        <v>1773</v>
      </c>
      <c r="NT131" s="739"/>
      <c r="NU131" s="739">
        <f ca="1" t="shared" si="64"/>
        <v>278.504854368932</v>
      </c>
      <c r="NV131" s="769">
        <f ca="1" t="shared" si="65"/>
        <v>9.28349514563107</v>
      </c>
      <c r="NW131" s="769">
        <f ca="1" t="shared" si="66"/>
        <v>190.984103743987</v>
      </c>
      <c r="NX131" s="739"/>
      <c r="NY131" s="739"/>
      <c r="NZ131" s="739"/>
      <c r="OA131" s="739"/>
      <c r="OB131" s="739"/>
      <c r="OC131" s="739"/>
      <c r="OD131" s="739"/>
      <c r="OE131" s="743">
        <f t="shared" si="67"/>
        <v>160</v>
      </c>
      <c r="OF131" s="743">
        <f t="shared" si="68"/>
        <v>190</v>
      </c>
      <c r="OG131" s="743">
        <f t="shared" si="69"/>
        <v>504</v>
      </c>
      <c r="OH131" s="743">
        <f t="shared" si="70"/>
        <v>668</v>
      </c>
      <c r="OI131" s="743">
        <f t="shared" si="71"/>
        <v>348</v>
      </c>
      <c r="OJ131" s="739">
        <f t="shared" si="72"/>
        <v>776</v>
      </c>
      <c r="OK131" s="739">
        <f t="shared" si="73"/>
        <v>484</v>
      </c>
      <c r="OL131" s="739">
        <f t="shared" si="74"/>
        <v>0</v>
      </c>
      <c r="OM131" s="739">
        <f t="shared" si="75"/>
        <v>118</v>
      </c>
      <c r="ON131" s="739">
        <f t="shared" si="76"/>
        <v>29</v>
      </c>
      <c r="OO131" s="739">
        <f t="shared" si="77"/>
        <v>360</v>
      </c>
      <c r="OP131" s="739"/>
      <c r="OQ131" s="739">
        <f t="shared" si="78"/>
        <v>1120</v>
      </c>
      <c r="OR131" s="739">
        <f t="shared" si="79"/>
        <v>4757</v>
      </c>
      <c r="OS131" s="739">
        <f t="shared" si="80"/>
        <v>0</v>
      </c>
      <c r="OT131" s="739">
        <f t="shared" si="81"/>
        <v>-24</v>
      </c>
      <c r="OU131" s="739"/>
      <c r="OV131" s="739"/>
      <c r="OW131" s="739"/>
      <c r="OX131" s="739"/>
      <c r="OY131" s="739"/>
      <c r="OZ131" s="739"/>
      <c r="PA131" s="739"/>
      <c r="PB131" s="739"/>
      <c r="PC131" s="739"/>
      <c r="PD131" s="739"/>
      <c r="PE131" s="739"/>
      <c r="PF131" s="739"/>
      <c r="PG131" s="739"/>
      <c r="PI131" s="28">
        <v>1260</v>
      </c>
      <c r="PJ131" s="28">
        <v>144</v>
      </c>
      <c r="PK131" s="28">
        <v>292</v>
      </c>
      <c r="PL131" s="28">
        <v>344</v>
      </c>
      <c r="PM131" s="28">
        <v>432</v>
      </c>
      <c r="PN131" s="28">
        <v>136</v>
      </c>
      <c r="PO131" s="28">
        <v>88</v>
      </c>
      <c r="PP131" s="28">
        <v>840</v>
      </c>
      <c r="PQ131" s="28">
        <v>140</v>
      </c>
      <c r="PR131" s="28">
        <v>816</v>
      </c>
      <c r="PS131" s="28">
        <v>132</v>
      </c>
      <c r="PT131" s="28">
        <v>260</v>
      </c>
      <c r="PU131" s="28">
        <v>0</v>
      </c>
      <c r="PV131" s="28">
        <v>4884</v>
      </c>
      <c r="PW131" s="28">
        <v>-16</v>
      </c>
    </row>
    <row r="132" s="28" customFormat="1" customHeight="1" spans="1:439">
      <c r="A132" s="95" t="s">
        <v>1610</v>
      </c>
      <c r="B132" s="343">
        <v>2020</v>
      </c>
      <c r="C132" s="95" t="s">
        <v>1747</v>
      </c>
      <c r="D132" s="95" t="s">
        <v>3804</v>
      </c>
      <c r="E132" s="411"/>
      <c r="F132" s="116" t="s">
        <v>471</v>
      </c>
      <c r="G132" s="112" t="s">
        <v>472</v>
      </c>
      <c r="H132" s="113" t="s">
        <v>473</v>
      </c>
      <c r="I132" s="99">
        <f t="shared" si="87"/>
        <v>-1000</v>
      </c>
      <c r="J132" s="100">
        <v>1563</v>
      </c>
      <c r="K132" s="454">
        <v>108</v>
      </c>
      <c r="L132" s="150">
        <f t="shared" si="48"/>
        <v>563</v>
      </c>
      <c r="M132" s="151">
        <f t="shared" si="49"/>
        <v>563</v>
      </c>
      <c r="N132" s="455"/>
      <c r="O132" s="37">
        <v>48</v>
      </c>
      <c r="P132" s="157">
        <v>2999</v>
      </c>
      <c r="Q132" s="33">
        <f t="shared" si="50"/>
        <v>0</v>
      </c>
      <c r="R132" s="34">
        <f t="shared" si="51"/>
        <v>3000</v>
      </c>
      <c r="S132" s="490"/>
      <c r="T132" s="490"/>
      <c r="U132" s="490"/>
      <c r="V132" s="490"/>
      <c r="W132" s="490"/>
      <c r="X132" s="489"/>
      <c r="Y132" s="505"/>
      <c r="Z132" s="505"/>
      <c r="AA132" s="505"/>
      <c r="AB132" s="505"/>
      <c r="AC132" s="99"/>
      <c r="AD132" s="505"/>
      <c r="AE132" s="505"/>
      <c r="AF132" s="490"/>
      <c r="AG132" s="490"/>
      <c r="AH132" s="490"/>
      <c r="AI132" s="490"/>
      <c r="AJ132" s="490"/>
      <c r="AK132" s="490">
        <v>3000</v>
      </c>
      <c r="AL132" s="490"/>
      <c r="AM132" s="490"/>
      <c r="AN132" s="490"/>
      <c r="AO132" s="490"/>
      <c r="AP132" s="490"/>
      <c r="AQ132" s="490"/>
      <c r="AR132" s="490"/>
      <c r="AS132" s="490"/>
      <c r="AT132" s="490"/>
      <c r="AU132" s="490"/>
      <c r="AV132" s="490"/>
      <c r="AW132" s="490"/>
      <c r="AX132" s="490"/>
      <c r="AY132" s="100"/>
      <c r="AZ132" s="48">
        <v>3</v>
      </c>
      <c r="BA132" s="48"/>
      <c r="BB132" s="48"/>
      <c r="BC132" s="48"/>
      <c r="BD132" s="47">
        <v>1</v>
      </c>
      <c r="BE132" s="47"/>
      <c r="BF132" s="47"/>
      <c r="BG132" s="47"/>
      <c r="BH132" s="47"/>
      <c r="BI132" s="47"/>
      <c r="BJ132" s="47"/>
      <c r="BK132" s="47"/>
      <c r="BL132" s="47">
        <v>7</v>
      </c>
      <c r="BM132" s="47"/>
      <c r="BN132" s="47"/>
      <c r="BO132" s="47"/>
      <c r="BP132" s="47"/>
      <c r="BQ132" s="47"/>
      <c r="BR132" s="47"/>
      <c r="BS132" s="354"/>
      <c r="BT132" s="354"/>
      <c r="BU132" s="354"/>
      <c r="BV132" s="354"/>
      <c r="BW132" s="354"/>
      <c r="BX132" s="354"/>
      <c r="BY132" s="354"/>
      <c r="BZ132" s="354"/>
      <c r="CA132" s="354"/>
      <c r="CB132" s="354"/>
      <c r="CC132" s="354">
        <v>1</v>
      </c>
      <c r="CD132" s="354"/>
      <c r="CE132" s="354"/>
      <c r="CF132" s="354"/>
      <c r="CG132" s="354"/>
      <c r="CH132" s="354"/>
      <c r="CI132" s="354"/>
      <c r="CJ132" s="354"/>
      <c r="CK132" s="354"/>
      <c r="CL132" s="354"/>
      <c r="CM132" s="354"/>
      <c r="CN132" s="354"/>
      <c r="CO132" s="354"/>
      <c r="CP132" s="358"/>
      <c r="CQ132" s="48"/>
      <c r="CR132" s="354">
        <v>1</v>
      </c>
      <c r="CS132" s="354"/>
      <c r="CT132" s="355">
        <v>-64</v>
      </c>
      <c r="CU132" s="354"/>
      <c r="CV132" s="354"/>
      <c r="CW132" s="354"/>
      <c r="CX132" s="354"/>
      <c r="CY132" s="354"/>
      <c r="CZ132" s="354">
        <v>4</v>
      </c>
      <c r="DA132" s="356">
        <v>-1</v>
      </c>
      <c r="DB132" s="354"/>
      <c r="DC132" s="354"/>
      <c r="DD132" s="354"/>
      <c r="DE132" s="354"/>
      <c r="DF132" s="354">
        <v>1</v>
      </c>
      <c r="DG132" s="354">
        <v>1</v>
      </c>
      <c r="DH132" s="354"/>
      <c r="DI132" s="354"/>
      <c r="DJ132" s="356">
        <v>-1</v>
      </c>
      <c r="DK132" s="354"/>
      <c r="DL132" s="354"/>
      <c r="DM132" s="354"/>
      <c r="DN132" s="354"/>
      <c r="DO132" s="354">
        <v>1</v>
      </c>
      <c r="DP132" s="354"/>
      <c r="DQ132" s="354">
        <v>1</v>
      </c>
      <c r="DR132" s="354"/>
      <c r="DS132" s="354"/>
      <c r="DT132" s="354"/>
      <c r="DU132" s="354"/>
      <c r="DV132" s="354">
        <v>1</v>
      </c>
      <c r="DW132" s="354"/>
      <c r="DX132" s="354"/>
      <c r="DY132" s="354"/>
      <c r="DZ132" s="357"/>
      <c r="EA132" s="356"/>
      <c r="EB132" s="356"/>
      <c r="EC132" s="356"/>
      <c r="ED132" s="356"/>
      <c r="EE132" s="358"/>
      <c r="EF132" s="48"/>
      <c r="EG132" s="46">
        <v>48</v>
      </c>
      <c r="EH132" s="46"/>
      <c r="EI132" s="47"/>
      <c r="EJ132" s="47">
        <v>72</v>
      </c>
      <c r="EK132" s="47">
        <v>32</v>
      </c>
      <c r="EL132" s="47"/>
      <c r="EM132" s="47"/>
      <c r="EN132" s="47"/>
      <c r="EO132" s="47"/>
      <c r="EP132" s="47"/>
      <c r="EQ132" s="47"/>
      <c r="ER132" s="47"/>
      <c r="ES132" s="47">
        <v>36</v>
      </c>
      <c r="ET132" s="48">
        <v>80</v>
      </c>
      <c r="EU132" s="47"/>
      <c r="EV132" s="47"/>
      <c r="EW132" s="47">
        <v>72</v>
      </c>
      <c r="EX132" s="47"/>
      <c r="EY132" s="47"/>
      <c r="EZ132" s="47">
        <v>72</v>
      </c>
      <c r="FA132" s="47"/>
      <c r="FB132" s="47"/>
      <c r="FC132" s="47">
        <v>300</v>
      </c>
      <c r="FD132" s="47">
        <v>60</v>
      </c>
      <c r="FE132" s="47">
        <v>12</v>
      </c>
      <c r="FF132" s="47"/>
      <c r="FG132" s="47"/>
      <c r="FH132" s="47">
        <v>48</v>
      </c>
      <c r="FI132" s="47"/>
      <c r="FJ132" s="827">
        <v>28</v>
      </c>
      <c r="FK132" s="47">
        <v>320</v>
      </c>
      <c r="FL132" s="47">
        <v>136</v>
      </c>
      <c r="FM132" s="47">
        <v>40</v>
      </c>
      <c r="FN132" s="47"/>
      <c r="FO132" s="47"/>
      <c r="FP132" s="47"/>
      <c r="FQ132" s="354"/>
      <c r="FR132" s="354"/>
      <c r="FS132" s="354"/>
      <c r="FT132" s="354"/>
      <c r="FU132" s="354">
        <v>24</v>
      </c>
      <c r="FV132" s="354">
        <v>16</v>
      </c>
      <c r="FW132" s="354">
        <v>308</v>
      </c>
      <c r="FX132" s="354"/>
      <c r="FY132" s="354"/>
      <c r="FZ132" s="354"/>
      <c r="GA132" s="354">
        <v>72</v>
      </c>
      <c r="GB132" s="354">
        <v>120</v>
      </c>
      <c r="GC132" s="354"/>
      <c r="GD132" s="354"/>
      <c r="GE132" s="354">
        <v>24</v>
      </c>
      <c r="GF132" s="354">
        <v>20</v>
      </c>
      <c r="GG132" s="354">
        <v>180</v>
      </c>
      <c r="GH132" s="354"/>
      <c r="GI132" s="354"/>
      <c r="GJ132" s="354"/>
      <c r="GK132" s="354">
        <v>216</v>
      </c>
      <c r="GL132" s="354">
        <v>108</v>
      </c>
      <c r="GM132" s="354"/>
      <c r="GN132" s="354"/>
      <c r="GO132" s="354"/>
      <c r="GP132" s="354"/>
      <c r="GQ132" s="354"/>
      <c r="GR132" s="354">
        <v>16</v>
      </c>
      <c r="GS132" s="354"/>
      <c r="GT132" s="354">
        <v>468</v>
      </c>
      <c r="GU132" s="354"/>
      <c r="GV132" s="354"/>
      <c r="GW132" s="354"/>
      <c r="GX132" s="354"/>
      <c r="GY132" s="354"/>
      <c r="GZ132" s="354">
        <v>36</v>
      </c>
      <c r="HA132" s="354"/>
      <c r="HB132" s="354">
        <v>360</v>
      </c>
      <c r="HC132" s="354"/>
      <c r="HD132" s="354"/>
      <c r="HE132" s="354">
        <v>24</v>
      </c>
      <c r="HF132" s="354">
        <v>72</v>
      </c>
      <c r="HG132" s="354"/>
      <c r="HH132" s="354"/>
      <c r="HI132" s="354"/>
      <c r="HJ132" s="354"/>
      <c r="HK132" s="354"/>
      <c r="HL132" s="354">
        <v>108</v>
      </c>
      <c r="HM132" s="354"/>
      <c r="HN132" s="354"/>
      <c r="HO132" s="354"/>
      <c r="HP132" s="354"/>
      <c r="HQ132" s="354">
        <v>324</v>
      </c>
      <c r="HR132" s="354"/>
      <c r="HS132" s="354">
        <v>36</v>
      </c>
      <c r="HT132" s="354"/>
      <c r="HU132" s="354"/>
      <c r="HV132" s="354">
        <v>36</v>
      </c>
      <c r="HW132" s="354">
        <v>72</v>
      </c>
      <c r="HX132" s="354">
        <v>108</v>
      </c>
      <c r="HY132" s="354"/>
      <c r="HZ132" s="354"/>
      <c r="IA132" s="354">
        <v>144</v>
      </c>
      <c r="IB132" s="354"/>
      <c r="IC132" s="354"/>
      <c r="ID132" s="354"/>
      <c r="IE132" s="354">
        <v>72</v>
      </c>
      <c r="IF132" s="354"/>
      <c r="IG132" s="354"/>
      <c r="IH132" s="354"/>
      <c r="II132" s="354"/>
      <c r="IJ132" s="354">
        <v>652</v>
      </c>
      <c r="IK132" s="354"/>
      <c r="IL132" s="354"/>
      <c r="IM132" s="354"/>
      <c r="IN132" s="354"/>
      <c r="IO132" s="354"/>
      <c r="IP132" s="354">
        <v>24</v>
      </c>
      <c r="IQ132" s="354"/>
      <c r="IR132" s="50"/>
      <c r="IS132" s="47"/>
      <c r="IT132" s="47"/>
      <c r="IU132" s="47">
        <v>144</v>
      </c>
      <c r="IV132" s="47"/>
      <c r="IW132" s="47"/>
      <c r="IX132" s="47"/>
      <c r="IY132" s="47"/>
      <c r="IZ132" s="47"/>
      <c r="JA132" s="47"/>
      <c r="JB132" s="47"/>
      <c r="JC132" s="47"/>
      <c r="JD132" s="47"/>
      <c r="JE132" s="47"/>
      <c r="JF132" s="47"/>
      <c r="JG132" s="47"/>
      <c r="JH132" s="47"/>
      <c r="JI132" s="47"/>
      <c r="JJ132" s="47"/>
      <c r="JK132" s="47"/>
      <c r="JL132" s="354"/>
      <c r="JM132" s="354"/>
      <c r="JN132" s="354"/>
      <c r="JO132" s="354"/>
      <c r="JP132" s="354"/>
      <c r="JQ132" s="354"/>
      <c r="JR132" s="354"/>
      <c r="JS132" s="354"/>
      <c r="JT132" s="354"/>
      <c r="JU132" s="354"/>
      <c r="JV132" s="354"/>
      <c r="JW132" s="354"/>
      <c r="JX132" s="354"/>
      <c r="JY132" s="354"/>
      <c r="JZ132" s="354"/>
      <c r="KA132" s="354"/>
      <c r="KB132" s="354"/>
      <c r="KC132" s="354"/>
      <c r="KD132" s="354"/>
      <c r="KE132" s="354"/>
      <c r="KF132" s="354"/>
      <c r="KG132" s="354"/>
      <c r="KH132" s="354"/>
      <c r="KI132" s="354"/>
      <c r="KJ132" s="354">
        <v>36</v>
      </c>
      <c r="KK132" s="354"/>
      <c r="KL132" s="354"/>
      <c r="KM132" s="354"/>
      <c r="KN132" s="354"/>
      <c r="KO132" s="354"/>
      <c r="KP132" s="354"/>
      <c r="KQ132" s="354"/>
      <c r="KR132" s="354"/>
      <c r="KS132" s="354"/>
      <c r="KT132" s="354"/>
      <c r="KU132" s="354"/>
      <c r="KV132" s="51"/>
      <c r="KW132" s="47"/>
      <c r="KX132" s="47">
        <v>36</v>
      </c>
      <c r="KY132" s="47">
        <v>10</v>
      </c>
      <c r="KZ132" s="47"/>
      <c r="LA132" s="47">
        <v>36</v>
      </c>
      <c r="LB132" s="47">
        <v>10</v>
      </c>
      <c r="LC132" s="47">
        <v>10</v>
      </c>
      <c r="LD132" s="361"/>
      <c r="LE132" s="361">
        <v>108</v>
      </c>
      <c r="LF132" s="361"/>
      <c r="LG132" s="361"/>
      <c r="LH132" s="361">
        <v>36</v>
      </c>
      <c r="LI132" s="361"/>
      <c r="LJ132" s="361"/>
      <c r="LK132" s="361"/>
      <c r="LL132" s="361"/>
      <c r="LM132" s="361"/>
      <c r="LN132" s="361"/>
      <c r="LO132" s="361"/>
      <c r="LP132" s="361"/>
      <c r="LQ132" s="354">
        <v>1</v>
      </c>
      <c r="LR132" s="354"/>
      <c r="LS132" s="354"/>
      <c r="LT132" s="354"/>
      <c r="LU132" s="354"/>
      <c r="LV132" s="354"/>
      <c r="LW132" s="51"/>
      <c r="LX132" s="354">
        <v>100</v>
      </c>
      <c r="LY132" s="354"/>
      <c r="LZ132" s="354"/>
      <c r="MA132" s="354"/>
      <c r="MB132" s="363">
        <v>1</v>
      </c>
      <c r="MC132" s="363"/>
      <c r="MD132" s="354"/>
      <c r="ME132" s="354">
        <v>4</v>
      </c>
      <c r="MF132" s="354"/>
      <c r="MG132" s="354"/>
      <c r="MH132" s="354"/>
      <c r="MI132" s="354"/>
      <c r="MJ132" s="354"/>
      <c r="MK132" s="354"/>
      <c r="ML132" s="354"/>
      <c r="MM132" s="354"/>
      <c r="MN132" s="354"/>
      <c r="MO132" s="354"/>
      <c r="MP132" s="354"/>
      <c r="MQ132" s="354"/>
      <c r="MR132" s="354"/>
      <c r="MS132" s="51"/>
      <c r="MT132" s="364">
        <f t="shared" si="53"/>
        <v>4996</v>
      </c>
      <c r="MU132" s="365">
        <f t="shared" si="54"/>
        <v>532</v>
      </c>
      <c r="MV132" s="366">
        <f t="shared" si="55"/>
        <v>5528</v>
      </c>
      <c r="MW132" s="365">
        <v>5049</v>
      </c>
      <c r="MX132" s="365">
        <v>6966</v>
      </c>
      <c r="MY132" s="54"/>
      <c r="MZ132" s="708">
        <v>3.99</v>
      </c>
      <c r="NA132" s="708">
        <v>1.14</v>
      </c>
      <c r="NB132" s="709">
        <f t="shared" si="56"/>
        <v>6301.92</v>
      </c>
      <c r="NC132" s="710">
        <v>5</v>
      </c>
      <c r="ND132" s="710">
        <v>3.75</v>
      </c>
      <c r="NE132" s="738">
        <f t="shared" si="85"/>
        <v>0.509033778476041</v>
      </c>
      <c r="NF132" s="739"/>
      <c r="NG132" s="739">
        <v>3000</v>
      </c>
      <c r="NH132" s="739">
        <v>3.66</v>
      </c>
      <c r="NI132" s="740">
        <f t="shared" si="57"/>
        <v>2111.25</v>
      </c>
      <c r="NJ132" s="738">
        <f t="shared" si="88"/>
        <v>0.520816967792616</v>
      </c>
      <c r="NK132" s="741"/>
      <c r="NL132" s="742">
        <v>44562</v>
      </c>
      <c r="NM132" s="739">
        <f ca="1" t="shared" si="58"/>
        <v>17.1666666666667</v>
      </c>
      <c r="NN132" s="739">
        <f ca="1" t="shared" si="59"/>
        <v>515</v>
      </c>
      <c r="NO132" s="739">
        <v>2999</v>
      </c>
      <c r="NP132" s="739">
        <f t="shared" si="60"/>
        <v>5528</v>
      </c>
      <c r="NQ132" s="761">
        <f t="shared" si="61"/>
        <v>3.10387422796182</v>
      </c>
      <c r="NR132" s="739">
        <f ca="1" t="shared" si="62"/>
        <v>2.19983319069139</v>
      </c>
      <c r="NS132" s="739">
        <f t="shared" si="63"/>
        <v>563</v>
      </c>
      <c r="NT132" s="739"/>
      <c r="NU132" s="739">
        <f ca="1" t="shared" si="64"/>
        <v>322.019417475728</v>
      </c>
      <c r="NV132" s="769">
        <f ca="1" t="shared" si="65"/>
        <v>10.7339805825243</v>
      </c>
      <c r="NW132" s="769">
        <f ca="1" t="shared" si="66"/>
        <v>52.4502532561505</v>
      </c>
      <c r="NX132" s="739"/>
      <c r="NY132" s="739"/>
      <c r="NZ132" s="739"/>
      <c r="OA132" s="739"/>
      <c r="OB132" s="739"/>
      <c r="OC132" s="739"/>
      <c r="OD132" s="739"/>
      <c r="OE132" s="743">
        <f t="shared" si="67"/>
        <v>232</v>
      </c>
      <c r="OF132" s="743">
        <f t="shared" si="68"/>
        <v>226</v>
      </c>
      <c r="OG132" s="743">
        <f t="shared" si="69"/>
        <v>720</v>
      </c>
      <c r="OH132" s="743">
        <f t="shared" si="70"/>
        <v>668</v>
      </c>
      <c r="OI132" s="743">
        <f t="shared" si="71"/>
        <v>348</v>
      </c>
      <c r="OJ132" s="739">
        <f t="shared" si="72"/>
        <v>632</v>
      </c>
      <c r="OK132" s="739">
        <f t="shared" si="73"/>
        <v>484</v>
      </c>
      <c r="OL132" s="739">
        <f t="shared" si="74"/>
        <v>108</v>
      </c>
      <c r="OM132" s="739">
        <f t="shared" si="75"/>
        <v>109</v>
      </c>
      <c r="ON132" s="739">
        <f t="shared" si="76"/>
        <v>137</v>
      </c>
      <c r="OO132" s="739">
        <f t="shared" si="77"/>
        <v>648</v>
      </c>
      <c r="OP132" s="739"/>
      <c r="OQ132" s="739">
        <f t="shared" si="78"/>
        <v>1192</v>
      </c>
      <c r="OR132" s="739">
        <f t="shared" si="79"/>
        <v>5504</v>
      </c>
      <c r="OS132" s="739">
        <f t="shared" si="80"/>
        <v>0</v>
      </c>
      <c r="OT132" s="739">
        <f t="shared" si="81"/>
        <v>-24</v>
      </c>
      <c r="OU132" s="739"/>
      <c r="OV132" s="739"/>
      <c r="OW132" s="739"/>
      <c r="OX132" s="739"/>
      <c r="OY132" s="739"/>
      <c r="OZ132" s="739"/>
      <c r="PA132" s="739"/>
      <c r="PB132" s="739"/>
      <c r="PC132" s="739"/>
      <c r="PD132" s="739"/>
      <c r="PE132" s="739"/>
      <c r="PF132" s="739"/>
      <c r="PG132" s="739"/>
      <c r="PI132" s="28">
        <v>936</v>
      </c>
      <c r="PJ132" s="28">
        <v>0</v>
      </c>
      <c r="PK132" s="28">
        <v>508</v>
      </c>
      <c r="PL132" s="28">
        <v>344</v>
      </c>
      <c r="PM132" s="28">
        <v>504</v>
      </c>
      <c r="PN132" s="28">
        <v>316</v>
      </c>
      <c r="PO132" s="28">
        <v>124</v>
      </c>
      <c r="PP132" s="28">
        <v>840</v>
      </c>
      <c r="PQ132" s="28">
        <v>104</v>
      </c>
      <c r="PR132" s="28">
        <v>816</v>
      </c>
      <c r="PS132" s="28">
        <v>132</v>
      </c>
      <c r="PT132" s="28">
        <v>404</v>
      </c>
      <c r="PU132" s="28">
        <v>5</v>
      </c>
      <c r="PV132" s="28">
        <v>5033</v>
      </c>
      <c r="PW132" s="28">
        <v>-16</v>
      </c>
    </row>
    <row r="133" s="28" customFormat="1" customHeight="1" spans="1:439">
      <c r="A133" s="95" t="s">
        <v>1610</v>
      </c>
      <c r="B133" s="343">
        <v>2020</v>
      </c>
      <c r="C133" s="95" t="s">
        <v>1645</v>
      </c>
      <c r="D133" s="95" t="s">
        <v>1646</v>
      </c>
      <c r="E133" s="95"/>
      <c r="F133" s="104" t="s">
        <v>1795</v>
      </c>
      <c r="G133" s="112" t="s">
        <v>1796</v>
      </c>
      <c r="H133" s="98" t="s">
        <v>3805</v>
      </c>
      <c r="I133" s="99">
        <f t="shared" si="87"/>
        <v>-1965</v>
      </c>
      <c r="J133" s="114">
        <v>2238</v>
      </c>
      <c r="K133" s="456">
        <v>0</v>
      </c>
      <c r="L133" s="150">
        <f t="shared" si="48"/>
        <v>273</v>
      </c>
      <c r="M133" s="151">
        <f t="shared" si="49"/>
        <v>273</v>
      </c>
      <c r="N133" s="455"/>
      <c r="O133" s="35">
        <v>48</v>
      </c>
      <c r="P133" s="157">
        <v>2270</v>
      </c>
      <c r="Q133" s="33">
        <f t="shared" si="50"/>
        <v>0</v>
      </c>
      <c r="R133" s="34">
        <f t="shared" si="51"/>
        <v>2000</v>
      </c>
      <c r="S133" s="490"/>
      <c r="T133" s="490"/>
      <c r="V133" s="824"/>
      <c r="W133" s="490"/>
      <c r="X133" s="489"/>
      <c r="Y133" s="505"/>
      <c r="Z133" s="505"/>
      <c r="AA133" s="505"/>
      <c r="AB133" s="505"/>
      <c r="AC133" s="99"/>
      <c r="AD133" s="505"/>
      <c r="AE133" s="505"/>
      <c r="AF133" s="490"/>
      <c r="AG133" s="490"/>
      <c r="AH133" s="490"/>
      <c r="AI133" s="490"/>
      <c r="AJ133" s="490"/>
      <c r="AK133" s="490"/>
      <c r="AL133" s="490"/>
      <c r="AM133" s="490"/>
      <c r="AN133" s="490"/>
      <c r="AO133" s="490"/>
      <c r="AP133" s="490">
        <v>1000</v>
      </c>
      <c r="AQ133" s="490"/>
      <c r="AR133" s="490"/>
      <c r="AS133" s="490"/>
      <c r="AT133" s="490"/>
      <c r="AU133" s="490"/>
      <c r="AV133" s="490"/>
      <c r="AW133" s="38">
        <v>1000</v>
      </c>
      <c r="AX133" s="38"/>
      <c r="AY133" s="100"/>
      <c r="AZ133" s="48"/>
      <c r="BA133" s="48"/>
      <c r="BB133" s="48"/>
      <c r="BC133" s="48"/>
      <c r="BD133" s="47"/>
      <c r="BE133" s="47"/>
      <c r="BF133" s="47"/>
      <c r="BG133" s="47"/>
      <c r="BH133" s="47"/>
      <c r="BI133" s="47"/>
      <c r="BJ133" s="47"/>
      <c r="BK133" s="47"/>
      <c r="BL133" s="47">
        <v>7</v>
      </c>
      <c r="BM133" s="47"/>
      <c r="BN133" s="47"/>
      <c r="BO133" s="47"/>
      <c r="BP133" s="47"/>
      <c r="BQ133" s="47"/>
      <c r="BR133" s="47"/>
      <c r="BS133" s="354"/>
      <c r="BT133" s="354"/>
      <c r="BU133" s="354"/>
      <c r="BV133" s="354"/>
      <c r="BW133" s="354"/>
      <c r="BX133" s="354"/>
      <c r="BY133" s="354"/>
      <c r="BZ133" s="354"/>
      <c r="CA133" s="354"/>
      <c r="CB133" s="354"/>
      <c r="CC133" s="354"/>
      <c r="CD133" s="354"/>
      <c r="CE133" s="354"/>
      <c r="CF133" s="354"/>
      <c r="CG133" s="354"/>
      <c r="CH133" s="354"/>
      <c r="CI133" s="354"/>
      <c r="CJ133" s="354"/>
      <c r="CK133" s="354"/>
      <c r="CL133" s="354"/>
      <c r="CM133" s="354"/>
      <c r="CN133" s="354"/>
      <c r="CO133" s="354"/>
      <c r="CP133" s="358"/>
      <c r="CQ133" s="528"/>
      <c r="CR133" s="354"/>
      <c r="CS133" s="354"/>
      <c r="CT133" s="355"/>
      <c r="CU133" s="354"/>
      <c r="CV133" s="354"/>
      <c r="CW133" s="354"/>
      <c r="CX133" s="354"/>
      <c r="CY133" s="354"/>
      <c r="CZ133" s="354">
        <v>4</v>
      </c>
      <c r="DA133" s="356"/>
      <c r="DB133" s="354"/>
      <c r="DC133" s="354"/>
      <c r="DD133" s="354"/>
      <c r="DE133" s="354"/>
      <c r="DF133" s="354">
        <v>1</v>
      </c>
      <c r="DG133" s="354"/>
      <c r="DH133" s="354"/>
      <c r="DI133" s="354"/>
      <c r="DJ133" s="354"/>
      <c r="DK133" s="354"/>
      <c r="DL133" s="354"/>
      <c r="DM133" s="354"/>
      <c r="DN133" s="354"/>
      <c r="DO133" s="354"/>
      <c r="DP133" s="354"/>
      <c r="DQ133" s="354">
        <v>1</v>
      </c>
      <c r="DR133" s="354"/>
      <c r="DS133" s="354"/>
      <c r="DT133" s="354"/>
      <c r="DU133" s="354"/>
      <c r="DV133" s="354">
        <v>1</v>
      </c>
      <c r="DW133" s="354"/>
      <c r="DX133" s="354"/>
      <c r="DY133" s="354"/>
      <c r="DZ133" s="357"/>
      <c r="EA133" s="356"/>
      <c r="EB133" s="356"/>
      <c r="EC133" s="356"/>
      <c r="ED133" s="356"/>
      <c r="EE133" s="358"/>
      <c r="EF133" s="48"/>
      <c r="EG133" s="815">
        <v>48</v>
      </c>
      <c r="EH133" s="46"/>
      <c r="EI133" s="47"/>
      <c r="EJ133" s="47"/>
      <c r="EK133" s="47">
        <v>32</v>
      </c>
      <c r="EL133" s="47"/>
      <c r="EM133" s="47"/>
      <c r="EN133" s="47"/>
      <c r="EO133" s="47"/>
      <c r="EP133" s="47"/>
      <c r="EQ133" s="47"/>
      <c r="ER133" s="47"/>
      <c r="ES133" s="47"/>
      <c r="ET133" s="48">
        <v>80</v>
      </c>
      <c r="EU133" s="47"/>
      <c r="EV133" s="47"/>
      <c r="EW133" s="47"/>
      <c r="EX133" s="47"/>
      <c r="EY133" s="47"/>
      <c r="EZ133" s="47"/>
      <c r="FA133" s="47"/>
      <c r="FB133" s="47"/>
      <c r="FC133" s="47">
        <v>300</v>
      </c>
      <c r="FD133" s="47">
        <v>60</v>
      </c>
      <c r="FE133" s="47">
        <v>12</v>
      </c>
      <c r="FF133" s="47"/>
      <c r="FG133" s="47"/>
      <c r="FH133" s="47">
        <v>48</v>
      </c>
      <c r="FI133" s="47"/>
      <c r="FJ133" s="47">
        <v>28</v>
      </c>
      <c r="FK133" s="47">
        <v>320</v>
      </c>
      <c r="FL133" s="47">
        <v>136</v>
      </c>
      <c r="FM133" s="47">
        <v>40</v>
      </c>
      <c r="FN133" s="47"/>
      <c r="FO133" s="47"/>
      <c r="FP133" s="47"/>
      <c r="FQ133" s="354"/>
      <c r="FR133" s="354"/>
      <c r="FS133" s="354"/>
      <c r="FT133" s="354"/>
      <c r="FU133" s="354">
        <v>24</v>
      </c>
      <c r="FV133" s="354">
        <v>16</v>
      </c>
      <c r="FW133" s="354">
        <v>292</v>
      </c>
      <c r="FX133" s="354"/>
      <c r="FY133" s="354"/>
      <c r="FZ133" s="354"/>
      <c r="GA133" s="354">
        <v>50</v>
      </c>
      <c r="GB133" s="354">
        <v>120</v>
      </c>
      <c r="GC133" s="354"/>
      <c r="GD133" s="354"/>
      <c r="GE133" s="354">
        <v>24</v>
      </c>
      <c r="GF133" s="354">
        <v>20</v>
      </c>
      <c r="GG133" s="354">
        <v>180</v>
      </c>
      <c r="GH133" s="354"/>
      <c r="GI133" s="354"/>
      <c r="GJ133" s="354"/>
      <c r="GK133" s="354">
        <v>216</v>
      </c>
      <c r="GL133" s="354"/>
      <c r="GM133" s="354"/>
      <c r="GN133" s="354"/>
      <c r="GO133" s="354"/>
      <c r="GP133" s="354"/>
      <c r="GQ133" s="354"/>
      <c r="GR133" s="354">
        <v>16</v>
      </c>
      <c r="GS133" s="354"/>
      <c r="GT133" s="354">
        <v>468</v>
      </c>
      <c r="GU133" s="354"/>
      <c r="GV133" s="354"/>
      <c r="GW133" s="354"/>
      <c r="GX133" s="354"/>
      <c r="GY133" s="354"/>
      <c r="GZ133" s="354"/>
      <c r="HA133" s="354"/>
      <c r="HB133" s="354">
        <v>360</v>
      </c>
      <c r="HC133" s="354"/>
      <c r="HD133" s="354"/>
      <c r="HE133" s="354">
        <v>24</v>
      </c>
      <c r="HF133" s="354">
        <v>15</v>
      </c>
      <c r="HG133" s="354"/>
      <c r="HH133" s="354"/>
      <c r="HI133" s="354"/>
      <c r="HJ133" s="354"/>
      <c r="HK133" s="354"/>
      <c r="HL133" s="354"/>
      <c r="HM133" s="354"/>
      <c r="HN133" s="354"/>
      <c r="HO133" s="354"/>
      <c r="HP133" s="354"/>
      <c r="HQ133" s="354">
        <v>228</v>
      </c>
      <c r="HR133" s="354"/>
      <c r="HS133" s="354"/>
      <c r="HT133" s="354"/>
      <c r="HU133" s="354"/>
      <c r="HV133" s="354">
        <v>44</v>
      </c>
      <c r="HW133" s="354"/>
      <c r="HX133" s="354">
        <v>92</v>
      </c>
      <c r="HY133" s="354"/>
      <c r="HZ133" s="354"/>
      <c r="IA133" s="354"/>
      <c r="IB133" s="354"/>
      <c r="IC133" s="354"/>
      <c r="ID133" s="354"/>
      <c r="IE133" s="354">
        <v>36</v>
      </c>
      <c r="IF133" s="354"/>
      <c r="IG133" s="354"/>
      <c r="IH133" s="354"/>
      <c r="II133" s="354"/>
      <c r="IJ133" s="354">
        <v>652</v>
      </c>
      <c r="IK133" s="354"/>
      <c r="IL133" s="354"/>
      <c r="IM133" s="354"/>
      <c r="IN133" s="354"/>
      <c r="IO133" s="354"/>
      <c r="IP133" s="354">
        <v>24</v>
      </c>
      <c r="IQ133" s="354"/>
      <c r="IR133" s="50"/>
      <c r="IS133" s="47"/>
      <c r="IT133" s="47"/>
      <c r="IU133" s="47"/>
      <c r="IV133" s="47"/>
      <c r="IW133" s="47"/>
      <c r="IX133" s="47"/>
      <c r="IY133" s="47"/>
      <c r="IZ133" s="47"/>
      <c r="JA133" s="47"/>
      <c r="JB133" s="47"/>
      <c r="JC133" s="47"/>
      <c r="JD133" s="47"/>
      <c r="JE133" s="47"/>
      <c r="JF133" s="47"/>
      <c r="JG133" s="47"/>
      <c r="JH133" s="47"/>
      <c r="JI133" s="47"/>
      <c r="JJ133" s="47"/>
      <c r="JK133" s="47"/>
      <c r="JL133" s="354"/>
      <c r="JM133" s="354"/>
      <c r="JN133" s="354"/>
      <c r="JO133" s="354"/>
      <c r="JP133" s="354"/>
      <c r="JQ133" s="354"/>
      <c r="JR133" s="354"/>
      <c r="JS133" s="354"/>
      <c r="JT133" s="354">
        <v>10</v>
      </c>
      <c r="JU133" s="354"/>
      <c r="JV133" s="354"/>
      <c r="JW133" s="354"/>
      <c r="JX133" s="354"/>
      <c r="JY133" s="354"/>
      <c r="JZ133" s="354"/>
      <c r="KA133" s="354"/>
      <c r="KB133" s="354"/>
      <c r="KC133" s="354"/>
      <c r="KD133" s="354"/>
      <c r="KE133" s="354"/>
      <c r="KF133" s="354"/>
      <c r="KG133" s="354"/>
      <c r="KH133" s="354"/>
      <c r="KI133" s="354"/>
      <c r="KJ133" s="354"/>
      <c r="KK133" s="354"/>
      <c r="KL133" s="354"/>
      <c r="KM133" s="354"/>
      <c r="KN133" s="354"/>
      <c r="KO133" s="354"/>
      <c r="KP133" s="354"/>
      <c r="KQ133" s="354"/>
      <c r="KR133" s="354"/>
      <c r="KS133" s="354"/>
      <c r="KT133" s="354"/>
      <c r="KU133" s="354"/>
      <c r="KV133" s="51"/>
      <c r="KW133" s="47"/>
      <c r="KX133" s="47"/>
      <c r="KY133" s="47"/>
      <c r="KZ133" s="47"/>
      <c r="LA133" s="47"/>
      <c r="LB133" s="47"/>
      <c r="LC133" s="47"/>
      <c r="LD133" s="361"/>
      <c r="LE133" s="361"/>
      <c r="LF133" s="361"/>
      <c r="LG133" s="361"/>
      <c r="LH133" s="361"/>
      <c r="LI133" s="361"/>
      <c r="LJ133" s="361"/>
      <c r="LK133" s="361"/>
      <c r="LL133" s="361"/>
      <c r="LM133" s="361"/>
      <c r="LN133" s="361"/>
      <c r="LO133" s="361"/>
      <c r="LP133" s="361"/>
      <c r="LQ133" s="354"/>
      <c r="LR133" s="354"/>
      <c r="LS133" s="354"/>
      <c r="LT133" s="354"/>
      <c r="LU133" s="354"/>
      <c r="LV133" s="354"/>
      <c r="LW133" s="51"/>
      <c r="LX133" s="354"/>
      <c r="LY133" s="354"/>
      <c r="LZ133" s="354"/>
      <c r="MA133" s="354"/>
      <c r="MB133" s="363">
        <v>12</v>
      </c>
      <c r="MC133" s="363"/>
      <c r="MD133" s="354"/>
      <c r="ME133" s="354">
        <v>4</v>
      </c>
      <c r="MF133" s="354"/>
      <c r="MG133" s="354"/>
      <c r="MH133" s="354"/>
      <c r="MI133" s="354"/>
      <c r="MJ133" s="354"/>
      <c r="MK133" s="354"/>
      <c r="ML133" s="354"/>
      <c r="MM133" s="354"/>
      <c r="MN133" s="354"/>
      <c r="MO133" s="354"/>
      <c r="MP133" s="354"/>
      <c r="MQ133" s="354"/>
      <c r="MR133" s="354"/>
      <c r="MS133" s="51"/>
      <c r="MT133" s="364">
        <f t="shared" si="53"/>
        <v>4005</v>
      </c>
      <c r="MU133" s="365">
        <f t="shared" si="54"/>
        <v>26</v>
      </c>
      <c r="MV133" s="366">
        <f t="shared" si="55"/>
        <v>4031</v>
      </c>
      <c r="MW133" s="365">
        <v>2928</v>
      </c>
      <c r="MX133" s="365">
        <v>3872</v>
      </c>
      <c r="MY133" s="54"/>
      <c r="MZ133" s="708"/>
      <c r="NA133" s="708"/>
      <c r="NB133" s="709">
        <f t="shared" si="56"/>
        <v>0</v>
      </c>
      <c r="NC133" s="710"/>
      <c r="ND133" s="710">
        <v>4.14</v>
      </c>
      <c r="NE133" s="738" t="e">
        <f t="shared" si="85"/>
        <v>#DIV/0!</v>
      </c>
      <c r="NF133" s="739"/>
      <c r="NG133" s="739">
        <v>1000</v>
      </c>
      <c r="NH133" s="739">
        <v>4.26</v>
      </c>
      <c r="NI133" s="740">
        <f t="shared" si="57"/>
        <v>1130.22</v>
      </c>
      <c r="NJ133" s="738"/>
      <c r="NK133" s="741"/>
      <c r="NL133" s="742">
        <v>44562</v>
      </c>
      <c r="NM133" s="739">
        <f ca="1" t="shared" si="58"/>
        <v>17.1666666666667</v>
      </c>
      <c r="NN133" s="739">
        <f ca="1" t="shared" si="59"/>
        <v>515</v>
      </c>
      <c r="NO133" s="739">
        <v>2270</v>
      </c>
      <c r="NP133" s="739">
        <f t="shared" si="60"/>
        <v>4031</v>
      </c>
      <c r="NQ133" s="761">
        <f t="shared" si="61"/>
        <v>3.17027133307118</v>
      </c>
      <c r="NR133" s="739">
        <f ca="1" t="shared" si="62"/>
        <v>2.24689133314754</v>
      </c>
      <c r="NS133" s="739">
        <f t="shared" si="63"/>
        <v>273</v>
      </c>
      <c r="NT133" s="739"/>
      <c r="NU133" s="739">
        <f ca="1" t="shared" si="64"/>
        <v>234.815533980583</v>
      </c>
      <c r="NV133" s="769">
        <f ca="1" t="shared" si="65"/>
        <v>7.82718446601942</v>
      </c>
      <c r="NW133" s="769">
        <f ca="1" t="shared" si="66"/>
        <v>34.8784420739271</v>
      </c>
      <c r="NX133" s="739"/>
      <c r="NY133" s="739"/>
      <c r="NZ133" s="739"/>
      <c r="OA133" s="739"/>
      <c r="OB133" s="739"/>
      <c r="OC133" s="739"/>
      <c r="OD133" s="739"/>
      <c r="OE133" s="743">
        <f t="shared" si="67"/>
        <v>160</v>
      </c>
      <c r="OF133" s="743">
        <f t="shared" si="68"/>
        <v>0</v>
      </c>
      <c r="OG133" s="743">
        <f t="shared" si="69"/>
        <v>312</v>
      </c>
      <c r="OH133" s="743">
        <f t="shared" si="70"/>
        <v>632</v>
      </c>
      <c r="OI133" s="743">
        <f t="shared" si="71"/>
        <v>332</v>
      </c>
      <c r="OJ133" s="739">
        <f t="shared" si="72"/>
        <v>610</v>
      </c>
      <c r="OK133" s="739">
        <f t="shared" si="73"/>
        <v>494</v>
      </c>
      <c r="OL133" s="739">
        <f t="shared" si="74"/>
        <v>0</v>
      </c>
      <c r="OM133" s="739">
        <f t="shared" si="75"/>
        <v>27</v>
      </c>
      <c r="ON133" s="739">
        <f t="shared" si="76"/>
        <v>28</v>
      </c>
      <c r="OO133" s="739">
        <f t="shared" si="77"/>
        <v>272</v>
      </c>
      <c r="OP133" s="739"/>
      <c r="OQ133" s="739">
        <f t="shared" si="78"/>
        <v>1140</v>
      </c>
      <c r="OR133" s="739">
        <f t="shared" si="79"/>
        <v>4007</v>
      </c>
      <c r="OS133" s="739">
        <f t="shared" si="80"/>
        <v>0</v>
      </c>
      <c r="OT133" s="739">
        <f t="shared" si="81"/>
        <v>-24</v>
      </c>
      <c r="OU133" s="739"/>
      <c r="OV133" s="739"/>
      <c r="OW133" s="739"/>
      <c r="OX133" s="739"/>
      <c r="OY133" s="739"/>
      <c r="OZ133" s="739"/>
      <c r="PA133" s="739"/>
      <c r="PB133" s="739"/>
      <c r="PC133" s="739"/>
      <c r="PD133" s="739"/>
      <c r="PE133" s="739"/>
      <c r="PF133" s="739"/>
      <c r="PG133" s="739"/>
      <c r="PI133" s="28">
        <v>576</v>
      </c>
      <c r="PJ133" s="28">
        <v>0</v>
      </c>
      <c r="PK133" s="28">
        <v>40</v>
      </c>
      <c r="PL133" s="28">
        <v>168</v>
      </c>
      <c r="PM133" s="28">
        <v>360</v>
      </c>
      <c r="PN133" s="28">
        <v>18</v>
      </c>
      <c r="PO133" s="28">
        <v>16</v>
      </c>
      <c r="PP133" s="28">
        <v>768</v>
      </c>
      <c r="PQ133" s="28">
        <v>68</v>
      </c>
      <c r="PR133" s="28">
        <v>636</v>
      </c>
      <c r="PS133" s="28">
        <v>110</v>
      </c>
      <c r="PT133" s="28">
        <v>224</v>
      </c>
      <c r="PU133" s="28">
        <v>0</v>
      </c>
      <c r="PV133" s="28">
        <v>2984</v>
      </c>
      <c r="PW133" s="28">
        <v>56</v>
      </c>
    </row>
    <row r="134" s="325" customFormat="1" customHeight="1" spans="1:439">
      <c r="A134" s="122" t="s">
        <v>1610</v>
      </c>
      <c r="B134" s="415" t="s">
        <v>1668</v>
      </c>
      <c r="C134" s="122" t="s">
        <v>1747</v>
      </c>
      <c r="D134" s="122" t="s">
        <v>2413</v>
      </c>
      <c r="E134" s="796"/>
      <c r="F134" s="116" t="s">
        <v>431</v>
      </c>
      <c r="G134" s="112" t="s">
        <v>1858</v>
      </c>
      <c r="H134" s="113" t="s">
        <v>432</v>
      </c>
      <c r="I134" s="99">
        <f t="shared" si="87"/>
        <v>-953</v>
      </c>
      <c r="J134" s="100">
        <v>2118</v>
      </c>
      <c r="K134" s="454">
        <v>0</v>
      </c>
      <c r="L134" s="150">
        <f t="shared" si="48"/>
        <v>1165</v>
      </c>
      <c r="M134" s="151">
        <f t="shared" si="49"/>
        <v>1165</v>
      </c>
      <c r="N134" s="811"/>
      <c r="O134" s="35"/>
      <c r="P134" s="157">
        <v>2118</v>
      </c>
      <c r="Q134" s="154">
        <f t="shared" si="50"/>
        <v>0</v>
      </c>
      <c r="R134" s="114">
        <f t="shared" si="51"/>
        <v>3000</v>
      </c>
      <c r="S134" s="490"/>
      <c r="T134" s="490"/>
      <c r="U134" s="490"/>
      <c r="V134" s="490"/>
      <c r="W134" s="490"/>
      <c r="X134" s="489"/>
      <c r="Y134" s="505"/>
      <c r="Z134" s="505"/>
      <c r="AA134" s="505"/>
      <c r="AB134" s="505"/>
      <c r="AC134" s="99"/>
      <c r="AD134" s="505"/>
      <c r="AE134" s="505"/>
      <c r="AF134" s="814">
        <v>3000</v>
      </c>
      <c r="AG134" s="490"/>
      <c r="AH134" s="490"/>
      <c r="AI134" s="490"/>
      <c r="AJ134" s="490"/>
      <c r="AK134" s="490"/>
      <c r="AL134" s="490"/>
      <c r="AM134" s="490"/>
      <c r="AN134" s="490"/>
      <c r="AO134" s="490"/>
      <c r="AP134" s="490"/>
      <c r="AQ134" s="490"/>
      <c r="AR134" s="490"/>
      <c r="AS134" s="490"/>
      <c r="AT134" s="490"/>
      <c r="AU134" s="490"/>
      <c r="AV134" s="490"/>
      <c r="AW134" s="490"/>
      <c r="AX134" s="490"/>
      <c r="AY134" s="100"/>
      <c r="AZ134" s="48">
        <v>2</v>
      </c>
      <c r="BA134" s="48"/>
      <c r="BB134" s="48">
        <v>1</v>
      </c>
      <c r="BC134" s="48"/>
      <c r="BD134" s="47">
        <v>1</v>
      </c>
      <c r="BE134" s="47">
        <v>1</v>
      </c>
      <c r="BF134" s="47">
        <v>1</v>
      </c>
      <c r="BG134" s="47"/>
      <c r="BH134" s="47"/>
      <c r="BI134" s="47"/>
      <c r="BJ134" s="47"/>
      <c r="BK134" s="47"/>
      <c r="BL134" s="47">
        <v>13</v>
      </c>
      <c r="BM134" s="47"/>
      <c r="BN134" s="47"/>
      <c r="BO134" s="47"/>
      <c r="BP134" s="47"/>
      <c r="BQ134" s="47"/>
      <c r="BR134" s="47"/>
      <c r="BS134" s="354"/>
      <c r="BT134" s="354"/>
      <c r="BU134" s="354"/>
      <c r="BV134" s="354"/>
      <c r="BW134" s="354"/>
      <c r="BX134" s="354"/>
      <c r="BY134" s="354"/>
      <c r="BZ134" s="354"/>
      <c r="CA134" s="354"/>
      <c r="CB134" s="354"/>
      <c r="CC134" s="354">
        <v>1</v>
      </c>
      <c r="CD134" s="354"/>
      <c r="CE134" s="354"/>
      <c r="CF134" s="354"/>
      <c r="CG134" s="354"/>
      <c r="CH134" s="354"/>
      <c r="CI134" s="354"/>
      <c r="CJ134" s="354"/>
      <c r="CK134" s="354"/>
      <c r="CL134" s="354"/>
      <c r="CM134" s="354"/>
      <c r="CN134" s="354"/>
      <c r="CO134" s="354"/>
      <c r="CP134" s="358"/>
      <c r="CQ134" s="48"/>
      <c r="CR134" s="354"/>
      <c r="CS134" s="354"/>
      <c r="CT134" s="355"/>
      <c r="CU134" s="354"/>
      <c r="CV134" s="354"/>
      <c r="CW134" s="354"/>
      <c r="CX134" s="354">
        <v>16</v>
      </c>
      <c r="CY134" s="354"/>
      <c r="CZ134" s="354">
        <v>8</v>
      </c>
      <c r="DA134" s="356">
        <v>-11</v>
      </c>
      <c r="DB134" s="354"/>
      <c r="DC134" s="354"/>
      <c r="DD134" s="354"/>
      <c r="DE134" s="354">
        <v>16</v>
      </c>
      <c r="DF134" s="354"/>
      <c r="DG134" s="354">
        <v>1</v>
      </c>
      <c r="DH134" s="354">
        <v>1</v>
      </c>
      <c r="DI134" s="354">
        <v>1</v>
      </c>
      <c r="DJ134" s="356">
        <v>-15</v>
      </c>
      <c r="DK134" s="354">
        <v>1</v>
      </c>
      <c r="DL134" s="354">
        <v>1</v>
      </c>
      <c r="DM134" s="354">
        <v>1</v>
      </c>
      <c r="DN134" s="354"/>
      <c r="DO134" s="354">
        <v>1</v>
      </c>
      <c r="DP134" s="354"/>
      <c r="DQ134" s="354">
        <v>2</v>
      </c>
      <c r="DR134" s="354"/>
      <c r="DS134" s="354"/>
      <c r="DT134" s="354"/>
      <c r="DU134" s="354">
        <v>1</v>
      </c>
      <c r="DV134" s="354">
        <v>1</v>
      </c>
      <c r="DW134" s="354"/>
      <c r="DX134" s="354"/>
      <c r="DY134" s="354"/>
      <c r="DZ134" s="357"/>
      <c r="EA134" s="356"/>
      <c r="EB134" s="356"/>
      <c r="EC134" s="356"/>
      <c r="ED134" s="356"/>
      <c r="EE134" s="358"/>
      <c r="EF134" s="48"/>
      <c r="EG134" s="46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8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>
        <v>10</v>
      </c>
      <c r="FF134" s="47"/>
      <c r="FG134" s="47"/>
      <c r="FH134" s="47">
        <v>240</v>
      </c>
      <c r="FI134" s="47"/>
      <c r="FJ134" s="47"/>
      <c r="FK134" s="47"/>
      <c r="FL134" s="47"/>
      <c r="FM134" s="47"/>
      <c r="FN134" s="47"/>
      <c r="FO134" s="47"/>
      <c r="FP134" s="47"/>
      <c r="FQ134" s="354"/>
      <c r="FR134" s="354"/>
      <c r="FS134" s="354"/>
      <c r="FT134" s="354"/>
      <c r="FU134" s="354"/>
      <c r="FV134" s="354">
        <v>80</v>
      </c>
      <c r="FW134" s="354"/>
      <c r="FX134" s="354"/>
      <c r="FY134" s="354"/>
      <c r="FZ134" s="354"/>
      <c r="GA134" s="354"/>
      <c r="GB134" s="354"/>
      <c r="GC134" s="354"/>
      <c r="GD134" s="354"/>
      <c r="GE134" s="354">
        <v>20</v>
      </c>
      <c r="GF134" s="354"/>
      <c r="GG134" s="354"/>
      <c r="GH134" s="354">
        <v>160</v>
      </c>
      <c r="GI134" s="354"/>
      <c r="GJ134" s="354"/>
      <c r="GK134" s="354"/>
      <c r="GL134" s="354">
        <v>240</v>
      </c>
      <c r="GM134" s="354"/>
      <c r="GN134" s="354"/>
      <c r="GO134" s="354"/>
      <c r="GP134" s="354"/>
      <c r="GQ134" s="354"/>
      <c r="GR134" s="354">
        <v>48</v>
      </c>
      <c r="GS134" s="354"/>
      <c r="GT134" s="354"/>
      <c r="GU134" s="354"/>
      <c r="GV134" s="354"/>
      <c r="GW134" s="354"/>
      <c r="GX134" s="354"/>
      <c r="GY134" s="354"/>
      <c r="GZ134" s="354">
        <v>32</v>
      </c>
      <c r="HA134" s="354"/>
      <c r="HB134" s="354"/>
      <c r="HC134" s="354"/>
      <c r="HD134" s="354"/>
      <c r="HE134" s="354">
        <v>14</v>
      </c>
      <c r="HF134" s="354">
        <v>150</v>
      </c>
      <c r="HG134" s="354"/>
      <c r="HH134" s="354"/>
      <c r="HI134" s="354"/>
      <c r="HJ134" s="354">
        <v>240</v>
      </c>
      <c r="HK134" s="354"/>
      <c r="HL134" s="354"/>
      <c r="HM134" s="354"/>
      <c r="HN134" s="354"/>
      <c r="HO134" s="354"/>
      <c r="HP134" s="354"/>
      <c r="HQ134" s="354"/>
      <c r="HR134" s="354"/>
      <c r="HS134" s="354"/>
      <c r="HT134" s="354"/>
      <c r="HU134" s="354"/>
      <c r="HV134" s="354"/>
      <c r="HW134" s="354">
        <v>96</v>
      </c>
      <c r="HX134" s="354">
        <v>48</v>
      </c>
      <c r="HY134" s="354"/>
      <c r="HZ134" s="354"/>
      <c r="IA134" s="354">
        <v>128</v>
      </c>
      <c r="IB134" s="354"/>
      <c r="IC134" s="354"/>
      <c r="ID134" s="354"/>
      <c r="IE134" s="354"/>
      <c r="IF134" s="354"/>
      <c r="IG134" s="354"/>
      <c r="IH134" s="354"/>
      <c r="II134" s="354"/>
      <c r="IJ134" s="354"/>
      <c r="IK134" s="354">
        <v>1500</v>
      </c>
      <c r="IL134" s="354"/>
      <c r="IM134" s="354"/>
      <c r="IN134" s="354"/>
      <c r="IO134" s="354"/>
      <c r="IP134" s="354">
        <v>12</v>
      </c>
      <c r="IQ134" s="354"/>
      <c r="IR134" s="50"/>
      <c r="IS134" s="47"/>
      <c r="IT134" s="47"/>
      <c r="IU134" s="47"/>
      <c r="IV134" s="47"/>
      <c r="IW134" s="47"/>
      <c r="IX134" s="47"/>
      <c r="IY134" s="47"/>
      <c r="IZ134" s="47"/>
      <c r="JA134" s="47"/>
      <c r="JB134" s="47"/>
      <c r="JC134" s="47"/>
      <c r="JD134" s="47"/>
      <c r="JE134" s="47"/>
      <c r="JF134" s="47"/>
      <c r="JG134" s="47">
        <v>64</v>
      </c>
      <c r="JH134" s="47"/>
      <c r="JI134" s="47"/>
      <c r="JJ134" s="47"/>
      <c r="JK134" s="47"/>
      <c r="JL134" s="354"/>
      <c r="JM134" s="354"/>
      <c r="JN134" s="354"/>
      <c r="JO134" s="354"/>
      <c r="JP134" s="354"/>
      <c r="JQ134" s="354"/>
      <c r="JR134" s="354"/>
      <c r="JS134" s="354"/>
      <c r="JT134" s="354"/>
      <c r="JU134" s="354"/>
      <c r="JV134" s="354">
        <v>32</v>
      </c>
      <c r="JW134" s="354"/>
      <c r="JX134" s="354"/>
      <c r="JY134" s="354"/>
      <c r="JZ134" s="354">
        <v>48</v>
      </c>
      <c r="KA134" s="354"/>
      <c r="KB134" s="354"/>
      <c r="KC134" s="354">
        <v>144</v>
      </c>
      <c r="KD134" s="354"/>
      <c r="KE134" s="354"/>
      <c r="KF134" s="354"/>
      <c r="KG134" s="354"/>
      <c r="KH134" s="354"/>
      <c r="KI134" s="354"/>
      <c r="KJ134" s="354"/>
      <c r="KK134" s="354"/>
      <c r="KL134" s="354"/>
      <c r="KM134" s="354"/>
      <c r="KN134" s="354"/>
      <c r="KO134" s="354"/>
      <c r="KP134" s="354"/>
      <c r="KQ134" s="354"/>
      <c r="KR134" s="354"/>
      <c r="KS134" s="354"/>
      <c r="KT134" s="354"/>
      <c r="KU134" s="354">
        <v>128</v>
      </c>
      <c r="KV134" s="660"/>
      <c r="KW134" s="47"/>
      <c r="KX134" s="47"/>
      <c r="KY134" s="47"/>
      <c r="KZ134" s="47"/>
      <c r="LA134" s="47"/>
      <c r="LB134" s="47">
        <v>32</v>
      </c>
      <c r="LC134" s="47"/>
      <c r="LD134" s="354">
        <v>16</v>
      </c>
      <c r="LE134" s="354">
        <v>144</v>
      </c>
      <c r="LF134" s="354"/>
      <c r="LG134" s="354"/>
      <c r="LH134" s="354"/>
      <c r="LI134" s="354">
        <v>96</v>
      </c>
      <c r="LJ134" s="354"/>
      <c r="LK134" s="354"/>
      <c r="LL134" s="354"/>
      <c r="LM134" s="354"/>
      <c r="LN134" s="354"/>
      <c r="LO134" s="354"/>
      <c r="LP134" s="354"/>
      <c r="LQ134" s="354">
        <v>15</v>
      </c>
      <c r="LR134" s="354"/>
      <c r="LS134" s="354"/>
      <c r="LT134" s="354"/>
      <c r="LU134" s="354"/>
      <c r="LV134" s="354"/>
      <c r="LW134" s="660"/>
      <c r="LX134" s="354">
        <v>100</v>
      </c>
      <c r="LY134" s="354"/>
      <c r="LZ134" s="354"/>
      <c r="MA134" s="354"/>
      <c r="MB134" s="354">
        <v>49</v>
      </c>
      <c r="MC134" s="354"/>
      <c r="MD134" s="354"/>
      <c r="ME134" s="354">
        <v>6</v>
      </c>
      <c r="MF134" s="354"/>
      <c r="MG134" s="354"/>
      <c r="MH134" s="354"/>
      <c r="MI134" s="354"/>
      <c r="MJ134" s="354"/>
      <c r="MK134" s="354">
        <v>16</v>
      </c>
      <c r="ML134" s="354"/>
      <c r="MM134" s="354"/>
      <c r="MN134" s="354"/>
      <c r="MO134" s="354"/>
      <c r="MP134" s="354"/>
      <c r="MQ134" s="354"/>
      <c r="MR134" s="354"/>
      <c r="MS134" s="660"/>
      <c r="MT134" s="364">
        <f t="shared" si="53"/>
        <v>3018</v>
      </c>
      <c r="MU134" s="365">
        <f t="shared" si="54"/>
        <v>890</v>
      </c>
      <c r="MV134" s="366">
        <f t="shared" si="55"/>
        <v>3908</v>
      </c>
      <c r="MW134" s="365">
        <v>882</v>
      </c>
      <c r="MX134" s="365">
        <v>0</v>
      </c>
      <c r="MY134" s="54"/>
      <c r="MZ134" s="708">
        <v>9.99</v>
      </c>
      <c r="NA134" s="708">
        <v>2.65</v>
      </c>
      <c r="NB134" s="709">
        <f t="shared" si="56"/>
        <v>10356.2</v>
      </c>
      <c r="NC134" s="710">
        <v>14.75</v>
      </c>
      <c r="ND134" s="710">
        <v>11.5</v>
      </c>
      <c r="NE134" s="738">
        <f t="shared" si="85"/>
        <v>0.35229512813292</v>
      </c>
      <c r="NF134" s="739"/>
      <c r="NG134" s="739">
        <v>3000</v>
      </c>
      <c r="NH134" s="739">
        <v>11.39</v>
      </c>
      <c r="NI134" s="740">
        <f t="shared" si="57"/>
        <v>13397.5</v>
      </c>
      <c r="NJ134" s="738">
        <f t="shared" ref="NJ134:NJ142" si="89">1-NH134/6.7/NA134</f>
        <v>0.358490566037736</v>
      </c>
      <c r="NK134" s="741"/>
      <c r="NL134" s="742">
        <v>44562</v>
      </c>
      <c r="NM134" s="739">
        <f ca="1" t="shared" si="58"/>
        <v>17.1666666666667</v>
      </c>
      <c r="NN134" s="739">
        <f ca="1" t="shared" si="59"/>
        <v>515</v>
      </c>
      <c r="NO134" s="739">
        <v>2118</v>
      </c>
      <c r="NP134" s="739">
        <f t="shared" si="60"/>
        <v>3908</v>
      </c>
      <c r="NQ134" s="761">
        <f t="shared" si="61"/>
        <v>2.38074931465123</v>
      </c>
      <c r="NR134" s="739">
        <f ca="1" t="shared" si="62"/>
        <v>1.68732718417029</v>
      </c>
      <c r="NS134" s="739">
        <f t="shared" si="63"/>
        <v>1165</v>
      </c>
      <c r="NT134" s="739"/>
      <c r="NU134" s="739">
        <f ca="1" t="shared" si="64"/>
        <v>227.650485436893</v>
      </c>
      <c r="NV134" s="769">
        <f ca="1" t="shared" si="65"/>
        <v>7.58834951456311</v>
      </c>
      <c r="NW134" s="769">
        <f ca="1" t="shared" si="66"/>
        <v>153.524820880246</v>
      </c>
      <c r="NX134" s="739"/>
      <c r="NY134" s="739"/>
      <c r="NZ134" s="739"/>
      <c r="OA134" s="739"/>
      <c r="OB134" s="739"/>
      <c r="OC134" s="739"/>
      <c r="OD134" s="739"/>
      <c r="OE134" s="743">
        <f t="shared" si="67"/>
        <v>0</v>
      </c>
      <c r="OF134" s="743">
        <f t="shared" si="68"/>
        <v>0</v>
      </c>
      <c r="OG134" s="743">
        <f t="shared" si="69"/>
        <v>302</v>
      </c>
      <c r="OH134" s="743">
        <f t="shared" si="70"/>
        <v>240</v>
      </c>
      <c r="OI134" s="743">
        <f t="shared" si="71"/>
        <v>144</v>
      </c>
      <c r="OJ134" s="739">
        <f t="shared" si="72"/>
        <v>180</v>
      </c>
      <c r="OK134" s="739">
        <f t="shared" si="73"/>
        <v>144</v>
      </c>
      <c r="OL134" s="739">
        <f t="shared" si="74"/>
        <v>272</v>
      </c>
      <c r="OM134" s="739">
        <f t="shared" si="75"/>
        <v>423</v>
      </c>
      <c r="ON134" s="739">
        <f t="shared" si="76"/>
        <v>35</v>
      </c>
      <c r="OO134" s="739">
        <f t="shared" si="77"/>
        <v>464</v>
      </c>
      <c r="OP134" s="739"/>
      <c r="OQ134" s="739">
        <f t="shared" si="78"/>
        <v>1548</v>
      </c>
      <c r="OR134" s="739">
        <f t="shared" si="79"/>
        <v>3752</v>
      </c>
      <c r="OS134" s="739">
        <f t="shared" si="80"/>
        <v>0</v>
      </c>
      <c r="OT134" s="739">
        <f t="shared" si="81"/>
        <v>-156</v>
      </c>
      <c r="OU134" s="739"/>
      <c r="OV134" s="739"/>
      <c r="OW134" s="739"/>
      <c r="OX134" s="739"/>
      <c r="OY134" s="739"/>
      <c r="OZ134" s="739"/>
      <c r="PA134" s="739"/>
      <c r="PB134" s="739"/>
      <c r="PC134" s="739"/>
      <c r="PD134" s="739"/>
      <c r="PE134" s="739"/>
      <c r="PF134" s="739"/>
      <c r="PG134" s="739"/>
      <c r="PI134" s="325">
        <v>0</v>
      </c>
      <c r="PJ134" s="325">
        <v>0</v>
      </c>
      <c r="PK134" s="325">
        <v>0</v>
      </c>
      <c r="PL134" s="325">
        <v>0</v>
      </c>
      <c r="PM134" s="325">
        <v>0</v>
      </c>
      <c r="PN134" s="325">
        <v>0</v>
      </c>
      <c r="PO134" s="325">
        <v>0</v>
      </c>
      <c r="PP134" s="325">
        <v>0</v>
      </c>
      <c r="PQ134" s="325">
        <v>0</v>
      </c>
      <c r="PR134" s="325">
        <v>0</v>
      </c>
      <c r="PS134" s="325">
        <v>192</v>
      </c>
      <c r="PT134" s="325">
        <v>1120</v>
      </c>
      <c r="PU134" s="325">
        <v>50</v>
      </c>
      <c r="PV134" s="325">
        <v>1362</v>
      </c>
      <c r="PW134" s="325">
        <v>480</v>
      </c>
    </row>
    <row r="135" s="325" customFormat="1" customHeight="1" spans="1:423">
      <c r="A135" s="122" t="s">
        <v>1610</v>
      </c>
      <c r="B135" s="415" t="s">
        <v>1626</v>
      </c>
      <c r="C135" s="122" t="s">
        <v>1747</v>
      </c>
      <c r="D135" s="122" t="s">
        <v>2413</v>
      </c>
      <c r="E135" s="122"/>
      <c r="F135" s="104" t="s">
        <v>1860</v>
      </c>
      <c r="G135" s="112" t="s">
        <v>1861</v>
      </c>
      <c r="H135" s="98" t="s">
        <v>2773</v>
      </c>
      <c r="I135" s="99"/>
      <c r="J135" s="100"/>
      <c r="K135" s="454"/>
      <c r="L135" s="150">
        <f t="shared" si="48"/>
        <v>1415</v>
      </c>
      <c r="M135" s="151">
        <f t="shared" si="49"/>
        <v>1415</v>
      </c>
      <c r="N135" s="811"/>
      <c r="O135" s="35"/>
      <c r="P135" s="157"/>
      <c r="Q135" s="154">
        <f t="shared" si="50"/>
        <v>0</v>
      </c>
      <c r="R135" s="114">
        <f t="shared" si="51"/>
        <v>3000</v>
      </c>
      <c r="S135" s="490"/>
      <c r="T135" s="490"/>
      <c r="U135" s="490"/>
      <c r="V135" s="490"/>
      <c r="W135" s="490"/>
      <c r="X135" s="489"/>
      <c r="Y135" s="505"/>
      <c r="Z135" s="505"/>
      <c r="AA135" s="505"/>
      <c r="AB135" s="505"/>
      <c r="AC135" s="99"/>
      <c r="AD135" s="505"/>
      <c r="AE135" s="505"/>
      <c r="AF135" s="505">
        <v>3000</v>
      </c>
      <c r="AG135" s="490"/>
      <c r="AH135" s="490"/>
      <c r="AI135" s="490"/>
      <c r="AJ135" s="490"/>
      <c r="AK135" s="490"/>
      <c r="AL135" s="490"/>
      <c r="AM135" s="490"/>
      <c r="AN135" s="490"/>
      <c r="AO135" s="490"/>
      <c r="AP135" s="490"/>
      <c r="AQ135" s="490"/>
      <c r="AR135" s="490"/>
      <c r="AS135" s="490"/>
      <c r="AT135" s="490"/>
      <c r="AU135" s="490"/>
      <c r="AV135" s="490"/>
      <c r="AW135" s="490"/>
      <c r="AX135" s="490"/>
      <c r="AY135" s="100"/>
      <c r="AZ135" s="48"/>
      <c r="BA135" s="48"/>
      <c r="BB135" s="48"/>
      <c r="BC135" s="48"/>
      <c r="BD135" s="47"/>
      <c r="BE135" s="47"/>
      <c r="BF135" s="47"/>
      <c r="BG135" s="47"/>
      <c r="BH135" s="47"/>
      <c r="BI135" s="47"/>
      <c r="BJ135" s="47"/>
      <c r="BK135" s="47"/>
      <c r="BL135" s="47">
        <v>13</v>
      </c>
      <c r="BM135" s="47"/>
      <c r="BN135" s="47"/>
      <c r="BO135" s="47"/>
      <c r="BP135" s="47"/>
      <c r="BQ135" s="47"/>
      <c r="BR135" s="47"/>
      <c r="BS135" s="354"/>
      <c r="BT135" s="354"/>
      <c r="BU135" s="354"/>
      <c r="BV135" s="354"/>
      <c r="BW135" s="354"/>
      <c r="BX135" s="354"/>
      <c r="BY135" s="354">
        <v>16</v>
      </c>
      <c r="BZ135" s="354"/>
      <c r="CA135" s="354"/>
      <c r="CB135" s="354"/>
      <c r="CC135" s="354"/>
      <c r="CD135" s="354"/>
      <c r="CE135" s="354"/>
      <c r="CF135" s="354"/>
      <c r="CG135" s="354">
        <v>16</v>
      </c>
      <c r="CH135" s="354"/>
      <c r="CI135" s="354"/>
      <c r="CJ135" s="354"/>
      <c r="CK135" s="354"/>
      <c r="CL135" s="354"/>
      <c r="CM135" s="354"/>
      <c r="CN135" s="354"/>
      <c r="CO135" s="354"/>
      <c r="CP135" s="358"/>
      <c r="CQ135" s="48"/>
      <c r="CR135" s="354"/>
      <c r="CS135" s="354"/>
      <c r="CT135" s="355"/>
      <c r="CU135" s="354"/>
      <c r="CV135" s="354"/>
      <c r="CW135" s="354">
        <v>2</v>
      </c>
      <c r="CX135" s="354"/>
      <c r="CY135" s="354"/>
      <c r="CZ135" s="354">
        <v>8</v>
      </c>
      <c r="DA135" s="356"/>
      <c r="DB135" s="354"/>
      <c r="DC135" s="354"/>
      <c r="DD135" s="354"/>
      <c r="DE135" s="354">
        <v>16</v>
      </c>
      <c r="DF135" s="354"/>
      <c r="DG135" s="354"/>
      <c r="DH135" s="354"/>
      <c r="DI135" s="354">
        <v>1</v>
      </c>
      <c r="DJ135" s="356">
        <v>-19</v>
      </c>
      <c r="DK135" s="354">
        <v>1</v>
      </c>
      <c r="DL135" s="354"/>
      <c r="DM135" s="354"/>
      <c r="DN135" s="354"/>
      <c r="DO135" s="354">
        <v>1</v>
      </c>
      <c r="DP135" s="354"/>
      <c r="DQ135" s="354">
        <v>2</v>
      </c>
      <c r="DR135" s="354"/>
      <c r="DS135" s="354"/>
      <c r="DT135" s="354"/>
      <c r="DU135" s="354">
        <v>3</v>
      </c>
      <c r="DV135" s="354">
        <v>1</v>
      </c>
      <c r="DW135" s="354"/>
      <c r="DX135" s="354"/>
      <c r="DY135" s="354"/>
      <c r="DZ135" s="357"/>
      <c r="EA135" s="356"/>
      <c r="EB135" s="356"/>
      <c r="EC135" s="356"/>
      <c r="ED135" s="356"/>
      <c r="EE135" s="358"/>
      <c r="EF135" s="48"/>
      <c r="EG135" s="46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8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354"/>
      <c r="FR135" s="354"/>
      <c r="FS135" s="354"/>
      <c r="FT135" s="354"/>
      <c r="FU135" s="354"/>
      <c r="FV135" s="354"/>
      <c r="FW135" s="354"/>
      <c r="FX135" s="354"/>
      <c r="FY135" s="354"/>
      <c r="FZ135" s="354"/>
      <c r="GA135" s="354"/>
      <c r="GB135" s="354"/>
      <c r="GC135" s="354"/>
      <c r="GD135" s="354"/>
      <c r="GE135" s="354">
        <v>2</v>
      </c>
      <c r="GF135" s="354"/>
      <c r="GG135" s="354"/>
      <c r="GH135" s="354"/>
      <c r="GI135" s="354"/>
      <c r="GJ135" s="354"/>
      <c r="GK135" s="354"/>
      <c r="GL135" s="354"/>
      <c r="GM135" s="354"/>
      <c r="GN135" s="354"/>
      <c r="GO135" s="354"/>
      <c r="GP135" s="354"/>
      <c r="GQ135" s="354"/>
      <c r="GR135" s="354"/>
      <c r="GS135" s="354"/>
      <c r="GT135" s="354"/>
      <c r="GU135" s="354"/>
      <c r="GV135" s="354"/>
      <c r="GW135" s="354"/>
      <c r="GX135" s="354"/>
      <c r="GY135" s="354"/>
      <c r="GZ135" s="354">
        <v>64</v>
      </c>
      <c r="HA135" s="354"/>
      <c r="HB135" s="354"/>
      <c r="HC135" s="354"/>
      <c r="HD135" s="354"/>
      <c r="HE135" s="354">
        <v>14</v>
      </c>
      <c r="HF135" s="354"/>
      <c r="HG135" s="354"/>
      <c r="HH135" s="354"/>
      <c r="HI135" s="354"/>
      <c r="HJ135" s="354">
        <v>320</v>
      </c>
      <c r="HK135" s="354"/>
      <c r="HL135" s="354">
        <v>80</v>
      </c>
      <c r="HM135" s="354">
        <v>128</v>
      </c>
      <c r="HN135" s="354">
        <v>64</v>
      </c>
      <c r="HO135" s="354"/>
      <c r="HP135" s="354"/>
      <c r="HQ135" s="354"/>
      <c r="HR135" s="354"/>
      <c r="HS135" s="354"/>
      <c r="HT135" s="354"/>
      <c r="HU135" s="354"/>
      <c r="HV135" s="354"/>
      <c r="HW135" s="354">
        <v>96</v>
      </c>
      <c r="HX135" s="354"/>
      <c r="HY135" s="354"/>
      <c r="HZ135" s="354">
        <v>222</v>
      </c>
      <c r="IA135" s="354">
        <v>96</v>
      </c>
      <c r="IB135" s="354"/>
      <c r="IC135" s="354"/>
      <c r="ID135" s="354">
        <v>64</v>
      </c>
      <c r="IE135" s="354"/>
      <c r="IF135" s="354"/>
      <c r="IG135" s="354"/>
      <c r="IH135" s="354"/>
      <c r="II135" s="354"/>
      <c r="IJ135" s="354"/>
      <c r="IK135" s="354"/>
      <c r="IL135" s="354"/>
      <c r="IM135" s="354"/>
      <c r="IN135" s="354"/>
      <c r="IO135" s="354"/>
      <c r="IP135" s="354">
        <v>12</v>
      </c>
      <c r="IQ135" s="354"/>
      <c r="IR135" s="50"/>
      <c r="IS135" s="47"/>
      <c r="IT135" s="47"/>
      <c r="IU135" s="47"/>
      <c r="IV135" s="47"/>
      <c r="IW135" s="47"/>
      <c r="IX135" s="47"/>
      <c r="IY135" s="47"/>
      <c r="IZ135" s="47"/>
      <c r="JA135" s="47"/>
      <c r="JB135" s="47"/>
      <c r="JC135" s="47"/>
      <c r="JD135" s="47"/>
      <c r="JE135" s="47"/>
      <c r="JF135" s="47"/>
      <c r="JG135" s="47"/>
      <c r="JH135" s="47"/>
      <c r="JI135" s="47"/>
      <c r="JJ135" s="47"/>
      <c r="JK135" s="47"/>
      <c r="JL135" s="354"/>
      <c r="JM135" s="354"/>
      <c r="JN135" s="354"/>
      <c r="JO135" s="354"/>
      <c r="JP135" s="354"/>
      <c r="JQ135" s="354"/>
      <c r="JR135" s="354"/>
      <c r="JS135" s="354"/>
      <c r="JT135" s="354">
        <v>48</v>
      </c>
      <c r="JU135" s="354"/>
      <c r="JV135" s="354"/>
      <c r="JW135" s="354"/>
      <c r="JX135" s="354"/>
      <c r="JY135" s="354"/>
      <c r="JZ135" s="354"/>
      <c r="KA135" s="354">
        <v>32</v>
      </c>
      <c r="KB135" s="354"/>
      <c r="KC135" s="354"/>
      <c r="KD135" s="354"/>
      <c r="KE135" s="354"/>
      <c r="KF135" s="354"/>
      <c r="KG135" s="354"/>
      <c r="KH135" s="354"/>
      <c r="KI135" s="354"/>
      <c r="KJ135" s="354"/>
      <c r="KK135" s="354"/>
      <c r="KL135" s="354"/>
      <c r="KM135" s="354"/>
      <c r="KN135" s="354"/>
      <c r="KO135" s="354">
        <v>16</v>
      </c>
      <c r="KP135" s="354"/>
      <c r="KQ135" s="354"/>
      <c r="KR135" s="354"/>
      <c r="KS135" s="354"/>
      <c r="KT135" s="354"/>
      <c r="KU135" s="354"/>
      <c r="KV135" s="660"/>
      <c r="KW135" s="47"/>
      <c r="KX135" s="47"/>
      <c r="KY135" s="47"/>
      <c r="KZ135" s="47"/>
      <c r="LA135" s="47"/>
      <c r="LB135" s="47"/>
      <c r="LC135" s="47"/>
      <c r="LD135" s="354"/>
      <c r="LE135" s="354"/>
      <c r="LF135" s="354"/>
      <c r="LG135" s="354"/>
      <c r="LH135" s="354"/>
      <c r="LI135" s="354">
        <v>192</v>
      </c>
      <c r="LJ135" s="354"/>
      <c r="LK135" s="354"/>
      <c r="LL135" s="354"/>
      <c r="LM135" s="354"/>
      <c r="LN135" s="354"/>
      <c r="LO135" s="354"/>
      <c r="LP135" s="354"/>
      <c r="LQ135" s="354">
        <v>19</v>
      </c>
      <c r="LR135" s="354"/>
      <c r="LS135" s="354"/>
      <c r="LT135" s="354"/>
      <c r="LU135" s="354"/>
      <c r="LV135" s="354"/>
      <c r="LW135" s="660"/>
      <c r="LX135" s="354"/>
      <c r="LY135" s="354"/>
      <c r="LZ135" s="354"/>
      <c r="MA135" s="354"/>
      <c r="MB135" s="354">
        <v>33</v>
      </c>
      <c r="MC135" s="354"/>
      <c r="MD135" s="354"/>
      <c r="ME135" s="354">
        <v>6</v>
      </c>
      <c r="MF135" s="354"/>
      <c r="MG135" s="354"/>
      <c r="MH135" s="354"/>
      <c r="MI135" s="354"/>
      <c r="MJ135" s="354"/>
      <c r="MK135" s="354">
        <v>16</v>
      </c>
      <c r="ML135" s="354"/>
      <c r="MM135" s="354"/>
      <c r="MN135" s="354"/>
      <c r="MO135" s="354"/>
      <c r="MP135" s="354"/>
      <c r="MQ135" s="354"/>
      <c r="MR135" s="354"/>
      <c r="MS135" s="660"/>
      <c r="MT135" s="364">
        <f t="shared" si="53"/>
        <v>1162</v>
      </c>
      <c r="MU135" s="365">
        <f t="shared" si="54"/>
        <v>362</v>
      </c>
      <c r="MV135" s="366">
        <f t="shared" si="55"/>
        <v>1524</v>
      </c>
      <c r="MW135" s="365"/>
      <c r="MX135" s="365"/>
      <c r="MY135" s="54"/>
      <c r="MZ135" s="708">
        <v>9.99</v>
      </c>
      <c r="NA135" s="708">
        <v>2.65</v>
      </c>
      <c r="NB135" s="709">
        <f t="shared" si="56"/>
        <v>4038.6</v>
      </c>
      <c r="NC135" s="710">
        <v>14.75</v>
      </c>
      <c r="ND135" s="710">
        <v>11.5</v>
      </c>
      <c r="NE135" s="738">
        <f t="shared" si="85"/>
        <v>0.35229512813292</v>
      </c>
      <c r="NF135" s="739"/>
      <c r="NG135" s="739">
        <v>3000</v>
      </c>
      <c r="NH135" s="739">
        <v>11.5</v>
      </c>
      <c r="NI135" s="740">
        <f t="shared" si="57"/>
        <v>16272.5</v>
      </c>
      <c r="NJ135" s="738">
        <f t="shared" si="89"/>
        <v>0.35229512813292</v>
      </c>
      <c r="NK135" s="741">
        <v>44666</v>
      </c>
      <c r="NL135" s="742">
        <v>44666</v>
      </c>
      <c r="NM135" s="739">
        <f ca="1" t="shared" si="58"/>
        <v>13.7</v>
      </c>
      <c r="NN135" s="739">
        <f ca="1" t="shared" si="59"/>
        <v>411</v>
      </c>
      <c r="NO135" s="739">
        <v>3000</v>
      </c>
      <c r="NP135" s="739">
        <f t="shared" si="60"/>
        <v>1524</v>
      </c>
      <c r="NQ135" s="761">
        <f t="shared" si="61"/>
        <v>0.690373725934315</v>
      </c>
      <c r="NR135" s="739">
        <f ca="1" t="shared" si="62"/>
        <v>0.613105620355292</v>
      </c>
      <c r="NS135" s="739">
        <f t="shared" si="63"/>
        <v>1415</v>
      </c>
      <c r="NT135" s="739"/>
      <c r="NU135" s="739">
        <f ca="1" t="shared" si="64"/>
        <v>111.240875912409</v>
      </c>
      <c r="NV135" s="769">
        <f ca="1" t="shared" si="65"/>
        <v>3.70802919708029</v>
      </c>
      <c r="NW135" s="769">
        <f ca="1" t="shared" si="66"/>
        <v>381.604330708661</v>
      </c>
      <c r="NX135" s="739"/>
      <c r="NY135" s="739"/>
      <c r="NZ135" s="739"/>
      <c r="OA135" s="739"/>
      <c r="OB135" s="739"/>
      <c r="OC135" s="739"/>
      <c r="OD135" s="739"/>
      <c r="OE135" s="743">
        <f t="shared" si="67"/>
        <v>0</v>
      </c>
      <c r="OF135" s="743">
        <f t="shared" si="68"/>
        <v>0</v>
      </c>
      <c r="OG135" s="743">
        <f t="shared" si="69"/>
        <v>0</v>
      </c>
      <c r="OH135" s="743">
        <f t="shared" si="70"/>
        <v>0</v>
      </c>
      <c r="OI135" s="743">
        <f t="shared" si="71"/>
        <v>0</v>
      </c>
      <c r="OJ135" s="739">
        <f t="shared" si="72"/>
        <v>2</v>
      </c>
      <c r="OK135" s="739">
        <f t="shared" si="73"/>
        <v>240</v>
      </c>
      <c r="OL135" s="739">
        <f t="shared" si="74"/>
        <v>0</v>
      </c>
      <c r="OM135" s="739">
        <f t="shared" si="75"/>
        <v>129</v>
      </c>
      <c r="ON135" s="739">
        <f t="shared" si="76"/>
        <v>311</v>
      </c>
      <c r="OO135" s="739">
        <f t="shared" si="77"/>
        <v>512</v>
      </c>
      <c r="OP135" s="739"/>
      <c r="OQ135" s="739">
        <f t="shared" si="78"/>
        <v>302</v>
      </c>
      <c r="OR135" s="739">
        <f t="shared" si="79"/>
        <v>1496</v>
      </c>
      <c r="OS135" s="739">
        <f t="shared" si="80"/>
        <v>0</v>
      </c>
      <c r="OT135" s="739">
        <f t="shared" si="81"/>
        <v>-28</v>
      </c>
      <c r="OU135" s="739"/>
      <c r="OV135" s="739"/>
      <c r="OW135" s="739"/>
      <c r="OX135" s="739"/>
      <c r="OY135" s="739"/>
      <c r="OZ135" s="739"/>
      <c r="PA135" s="739"/>
      <c r="PB135" s="739"/>
      <c r="PC135" s="739"/>
      <c r="PD135" s="739"/>
      <c r="PE135" s="739"/>
      <c r="PF135" s="739"/>
      <c r="PG135" s="739"/>
    </row>
    <row r="136" s="325" customFormat="1" customHeight="1" spans="1:423">
      <c r="A136" s="122" t="s">
        <v>1610</v>
      </c>
      <c r="B136" s="415" t="s">
        <v>1626</v>
      </c>
      <c r="C136" s="122" t="s">
        <v>1747</v>
      </c>
      <c r="D136" s="122" t="s">
        <v>2413</v>
      </c>
      <c r="E136" s="122"/>
      <c r="F136" s="104" t="s">
        <v>1863</v>
      </c>
      <c r="G136" s="112" t="s">
        <v>3806</v>
      </c>
      <c r="H136" s="98" t="s">
        <v>2775</v>
      </c>
      <c r="I136" s="99"/>
      <c r="J136" s="100"/>
      <c r="K136" s="454"/>
      <c r="L136" s="150">
        <f t="shared" si="48"/>
        <v>1104</v>
      </c>
      <c r="M136" s="151">
        <f t="shared" si="49"/>
        <v>1104</v>
      </c>
      <c r="N136" s="811"/>
      <c r="O136" s="35"/>
      <c r="P136" s="157"/>
      <c r="Q136" s="154">
        <f t="shared" si="50"/>
        <v>0</v>
      </c>
      <c r="R136" s="114">
        <f t="shared" si="51"/>
        <v>3000</v>
      </c>
      <c r="S136" s="490"/>
      <c r="T136" s="490"/>
      <c r="U136" s="490"/>
      <c r="V136" s="490"/>
      <c r="W136" s="490"/>
      <c r="X136" s="489"/>
      <c r="Y136" s="505"/>
      <c r="Z136" s="505"/>
      <c r="AA136" s="505"/>
      <c r="AB136" s="505"/>
      <c r="AC136" s="99"/>
      <c r="AD136" s="505"/>
      <c r="AE136" s="505"/>
      <c r="AF136" s="505">
        <v>3000</v>
      </c>
      <c r="AG136" s="490"/>
      <c r="AH136" s="490"/>
      <c r="AI136" s="490"/>
      <c r="AJ136" s="490"/>
      <c r="AK136" s="490"/>
      <c r="AL136" s="490"/>
      <c r="AM136" s="490"/>
      <c r="AN136" s="490"/>
      <c r="AO136" s="490"/>
      <c r="AP136" s="490"/>
      <c r="AQ136" s="490"/>
      <c r="AR136" s="490"/>
      <c r="AS136" s="490"/>
      <c r="AT136" s="490"/>
      <c r="AU136" s="490"/>
      <c r="AV136" s="490"/>
      <c r="AW136" s="490"/>
      <c r="AX136" s="490"/>
      <c r="AY136" s="100"/>
      <c r="AZ136" s="48"/>
      <c r="BA136" s="48"/>
      <c r="BB136" s="48"/>
      <c r="BC136" s="48"/>
      <c r="BD136" s="47"/>
      <c r="BE136" s="47"/>
      <c r="BF136" s="47"/>
      <c r="BG136" s="47"/>
      <c r="BH136" s="47"/>
      <c r="BI136" s="47"/>
      <c r="BJ136" s="47"/>
      <c r="BK136" s="47"/>
      <c r="BL136" s="47">
        <v>13</v>
      </c>
      <c r="BM136" s="47"/>
      <c r="BN136" s="47"/>
      <c r="BO136" s="47"/>
      <c r="BP136" s="47"/>
      <c r="BQ136" s="47"/>
      <c r="BR136" s="47"/>
      <c r="BS136" s="354"/>
      <c r="BT136" s="354"/>
      <c r="BU136" s="354"/>
      <c r="BV136" s="354"/>
      <c r="BW136" s="354"/>
      <c r="BX136" s="354"/>
      <c r="BY136" s="354"/>
      <c r="BZ136" s="354"/>
      <c r="CA136" s="354">
        <v>50</v>
      </c>
      <c r="CB136" s="354"/>
      <c r="CC136" s="354"/>
      <c r="CD136" s="354"/>
      <c r="CE136" s="354"/>
      <c r="CF136" s="354"/>
      <c r="CG136" s="354">
        <v>16</v>
      </c>
      <c r="CH136" s="354"/>
      <c r="CI136" s="354"/>
      <c r="CJ136" s="354"/>
      <c r="CK136" s="354"/>
      <c r="CL136" s="354">
        <v>8</v>
      </c>
      <c r="CM136" s="354"/>
      <c r="CN136" s="354"/>
      <c r="CO136" s="354"/>
      <c r="CP136" s="358"/>
      <c r="CQ136" s="48"/>
      <c r="CR136" s="354"/>
      <c r="CS136" s="354"/>
      <c r="CT136" s="355"/>
      <c r="CU136" s="354"/>
      <c r="CV136" s="354"/>
      <c r="CW136" s="354">
        <v>2</v>
      </c>
      <c r="CX136" s="354"/>
      <c r="CY136" s="354"/>
      <c r="CZ136" s="354">
        <v>8</v>
      </c>
      <c r="DA136" s="356"/>
      <c r="DB136" s="354"/>
      <c r="DC136" s="354"/>
      <c r="DD136" s="354">
        <v>16</v>
      </c>
      <c r="DE136" s="354"/>
      <c r="DF136" s="354"/>
      <c r="DG136" s="354">
        <v>1</v>
      </c>
      <c r="DH136" s="354"/>
      <c r="DI136" s="354">
        <v>1</v>
      </c>
      <c r="DJ136" s="356">
        <v>-2</v>
      </c>
      <c r="DK136" s="354">
        <v>1</v>
      </c>
      <c r="DL136" s="354"/>
      <c r="DM136" s="354"/>
      <c r="DN136" s="354"/>
      <c r="DO136" s="354">
        <v>1</v>
      </c>
      <c r="DP136" s="354"/>
      <c r="DQ136" s="354">
        <v>2</v>
      </c>
      <c r="DR136" s="354">
        <v>1</v>
      </c>
      <c r="DS136" s="354"/>
      <c r="DT136" s="354"/>
      <c r="DU136" s="354">
        <v>3</v>
      </c>
      <c r="DV136" s="354">
        <v>1</v>
      </c>
      <c r="DW136" s="354"/>
      <c r="DX136" s="354"/>
      <c r="DY136" s="354"/>
      <c r="DZ136" s="357"/>
      <c r="EA136" s="356"/>
      <c r="EB136" s="356"/>
      <c r="EC136" s="356"/>
      <c r="ED136" s="356"/>
      <c r="EE136" s="358"/>
      <c r="EF136" s="48"/>
      <c r="EG136" s="46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8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354"/>
      <c r="FR136" s="354"/>
      <c r="FS136" s="354"/>
      <c r="FT136" s="354"/>
      <c r="FU136" s="354"/>
      <c r="FV136" s="354"/>
      <c r="FW136" s="354"/>
      <c r="FX136" s="354"/>
      <c r="FY136" s="354"/>
      <c r="FZ136" s="354"/>
      <c r="GA136" s="354"/>
      <c r="GB136" s="354"/>
      <c r="GC136" s="354"/>
      <c r="GD136" s="354"/>
      <c r="GE136" s="354">
        <v>2</v>
      </c>
      <c r="GF136" s="354"/>
      <c r="GG136" s="354"/>
      <c r="GH136" s="354"/>
      <c r="GI136" s="354"/>
      <c r="GJ136" s="354"/>
      <c r="GK136" s="354"/>
      <c r="GL136" s="354"/>
      <c r="GM136" s="354"/>
      <c r="GN136" s="354"/>
      <c r="GO136" s="354"/>
      <c r="GP136" s="354"/>
      <c r="GQ136" s="354"/>
      <c r="GR136" s="354"/>
      <c r="GS136" s="354"/>
      <c r="GT136" s="354"/>
      <c r="GU136" s="354"/>
      <c r="GV136" s="354"/>
      <c r="GW136" s="354"/>
      <c r="GX136" s="354"/>
      <c r="GY136" s="354"/>
      <c r="GZ136" s="354">
        <v>64</v>
      </c>
      <c r="HA136" s="354"/>
      <c r="HB136" s="354"/>
      <c r="HC136" s="354"/>
      <c r="HD136" s="354"/>
      <c r="HE136" s="354">
        <v>14</v>
      </c>
      <c r="HF136" s="354"/>
      <c r="HG136" s="354"/>
      <c r="HH136" s="354"/>
      <c r="HI136" s="354"/>
      <c r="HJ136" s="354"/>
      <c r="HK136" s="354"/>
      <c r="HL136" s="354">
        <v>80</v>
      </c>
      <c r="HM136" s="354">
        <v>128</v>
      </c>
      <c r="HN136" s="354">
        <v>64</v>
      </c>
      <c r="HO136" s="354"/>
      <c r="HP136" s="354"/>
      <c r="HQ136" s="354"/>
      <c r="HR136" s="354"/>
      <c r="HS136" s="354"/>
      <c r="HT136" s="354"/>
      <c r="HU136" s="354"/>
      <c r="HV136" s="354"/>
      <c r="HW136" s="354">
        <v>96</v>
      </c>
      <c r="HX136" s="354"/>
      <c r="HY136" s="354"/>
      <c r="HZ136" s="354">
        <v>222</v>
      </c>
      <c r="IA136" s="354">
        <v>96</v>
      </c>
      <c r="IB136" s="354"/>
      <c r="IC136" s="354"/>
      <c r="ID136" s="354">
        <v>64</v>
      </c>
      <c r="IE136" s="354"/>
      <c r="IF136" s="354"/>
      <c r="IG136" s="354"/>
      <c r="IH136" s="354"/>
      <c r="II136" s="354"/>
      <c r="IJ136" s="354"/>
      <c r="IK136" s="354"/>
      <c r="IL136" s="354"/>
      <c r="IM136" s="354"/>
      <c r="IN136" s="354"/>
      <c r="IO136" s="354">
        <v>208</v>
      </c>
      <c r="IP136" s="354">
        <v>12</v>
      </c>
      <c r="IQ136" s="354">
        <v>80</v>
      </c>
      <c r="IR136" s="50"/>
      <c r="IS136" s="47"/>
      <c r="IT136" s="47"/>
      <c r="IU136" s="47"/>
      <c r="IV136" s="47"/>
      <c r="IW136" s="47"/>
      <c r="IX136" s="47"/>
      <c r="IY136" s="47"/>
      <c r="IZ136" s="47"/>
      <c r="JA136" s="47"/>
      <c r="JB136" s="47"/>
      <c r="JC136" s="47"/>
      <c r="JD136" s="47"/>
      <c r="JE136" s="47"/>
      <c r="JF136" s="47"/>
      <c r="JG136" s="47"/>
      <c r="JH136" s="47"/>
      <c r="JI136" s="47"/>
      <c r="JJ136" s="47"/>
      <c r="JK136" s="47"/>
      <c r="JL136" s="354"/>
      <c r="JM136" s="354"/>
      <c r="JN136" s="354"/>
      <c r="JO136" s="354"/>
      <c r="JP136" s="354"/>
      <c r="JQ136" s="354"/>
      <c r="JR136" s="354"/>
      <c r="JS136" s="354"/>
      <c r="JT136" s="354">
        <v>48</v>
      </c>
      <c r="JU136" s="354"/>
      <c r="JV136" s="354"/>
      <c r="JW136" s="354"/>
      <c r="JX136" s="354"/>
      <c r="JY136" s="354"/>
      <c r="JZ136" s="354"/>
      <c r="KA136" s="354">
        <v>48</v>
      </c>
      <c r="KB136" s="354"/>
      <c r="KC136" s="354"/>
      <c r="KD136" s="354"/>
      <c r="KE136" s="354"/>
      <c r="KF136" s="354"/>
      <c r="KG136" s="354"/>
      <c r="KH136" s="354"/>
      <c r="KI136" s="354"/>
      <c r="KJ136" s="354"/>
      <c r="KK136" s="354"/>
      <c r="KL136" s="354"/>
      <c r="KM136" s="354"/>
      <c r="KN136" s="354">
        <v>16</v>
      </c>
      <c r="KO136" s="354"/>
      <c r="KP136" s="354"/>
      <c r="KQ136" s="354"/>
      <c r="KR136" s="354">
        <v>48</v>
      </c>
      <c r="KS136" s="354"/>
      <c r="KT136" s="354"/>
      <c r="KU136" s="354">
        <v>32</v>
      </c>
      <c r="KV136" s="660"/>
      <c r="KW136" s="47"/>
      <c r="KX136" s="47"/>
      <c r="KY136" s="47"/>
      <c r="KZ136" s="47"/>
      <c r="LA136" s="47"/>
      <c r="LB136" s="47"/>
      <c r="LC136" s="47"/>
      <c r="LD136" s="354"/>
      <c r="LE136" s="354"/>
      <c r="LF136" s="354"/>
      <c r="LG136" s="354"/>
      <c r="LH136" s="354"/>
      <c r="LI136" s="354">
        <v>192</v>
      </c>
      <c r="LJ136" s="354"/>
      <c r="LK136" s="354"/>
      <c r="LL136" s="354"/>
      <c r="LM136" s="354"/>
      <c r="LN136" s="354"/>
      <c r="LO136" s="354"/>
      <c r="LP136" s="354"/>
      <c r="LQ136" s="354">
        <v>2</v>
      </c>
      <c r="LR136" s="354"/>
      <c r="LS136" s="354"/>
      <c r="LT136" s="354"/>
      <c r="LU136" s="354"/>
      <c r="LV136" s="354"/>
      <c r="LW136" s="660"/>
      <c r="LX136" s="354"/>
      <c r="LY136" s="354"/>
      <c r="LZ136" s="354"/>
      <c r="MA136" s="354"/>
      <c r="MB136" s="354">
        <v>65</v>
      </c>
      <c r="MC136" s="354"/>
      <c r="MD136" s="354"/>
      <c r="ME136" s="354">
        <v>6</v>
      </c>
      <c r="MF136" s="354"/>
      <c r="MG136" s="354"/>
      <c r="MH136" s="354"/>
      <c r="MI136" s="354">
        <v>11</v>
      </c>
      <c r="MJ136" s="354"/>
      <c r="MK136" s="354">
        <v>16</v>
      </c>
      <c r="ML136" s="354">
        <v>112</v>
      </c>
      <c r="MM136" s="354"/>
      <c r="MN136" s="354"/>
      <c r="MO136" s="354"/>
      <c r="MP136" s="354"/>
      <c r="MQ136" s="354"/>
      <c r="MR136" s="354">
        <v>48</v>
      </c>
      <c r="MS136" s="660"/>
      <c r="MT136" s="364">
        <f t="shared" si="53"/>
        <v>1130</v>
      </c>
      <c r="MU136" s="365">
        <f t="shared" si="54"/>
        <v>644</v>
      </c>
      <c r="MV136" s="366">
        <f t="shared" si="55"/>
        <v>1774</v>
      </c>
      <c r="MW136" s="365"/>
      <c r="MX136" s="365"/>
      <c r="MY136" s="54"/>
      <c r="MZ136" s="708">
        <v>9.99</v>
      </c>
      <c r="NA136" s="708">
        <v>2.65</v>
      </c>
      <c r="NB136" s="709">
        <f t="shared" si="56"/>
        <v>4701.1</v>
      </c>
      <c r="NC136" s="710">
        <v>14.75</v>
      </c>
      <c r="ND136" s="710">
        <v>11.5</v>
      </c>
      <c r="NE136" s="738">
        <f t="shared" si="85"/>
        <v>0.35229512813292</v>
      </c>
      <c r="NF136" s="739"/>
      <c r="NG136" s="739">
        <v>3000</v>
      </c>
      <c r="NH136" s="739">
        <v>11.5</v>
      </c>
      <c r="NI136" s="740">
        <f t="shared" si="57"/>
        <v>12696</v>
      </c>
      <c r="NJ136" s="738">
        <f t="shared" si="89"/>
        <v>0.35229512813292</v>
      </c>
      <c r="NK136" s="741">
        <v>44666</v>
      </c>
      <c r="NL136" s="742">
        <v>44666</v>
      </c>
      <c r="NM136" s="739">
        <f ca="1" t="shared" si="58"/>
        <v>13.7</v>
      </c>
      <c r="NN136" s="739">
        <f ca="1" t="shared" si="59"/>
        <v>411</v>
      </c>
      <c r="NO136" s="739">
        <v>3000</v>
      </c>
      <c r="NP136" s="739">
        <f t="shared" si="60"/>
        <v>1774</v>
      </c>
      <c r="NQ136" s="761">
        <f t="shared" si="61"/>
        <v>0.864522417153996</v>
      </c>
      <c r="NR136" s="739">
        <f ca="1" t="shared" si="62"/>
        <v>0.767763217180556</v>
      </c>
      <c r="NS136" s="739">
        <f t="shared" si="63"/>
        <v>1104</v>
      </c>
      <c r="NT136" s="739"/>
      <c r="NU136" s="739">
        <f ca="1" t="shared" si="64"/>
        <v>129.489051094891</v>
      </c>
      <c r="NV136" s="769">
        <f ca="1" t="shared" si="65"/>
        <v>4.31630170316302</v>
      </c>
      <c r="NW136" s="769">
        <f ca="1" t="shared" si="66"/>
        <v>255.774520856821</v>
      </c>
      <c r="NX136" s="739"/>
      <c r="NY136" s="739"/>
      <c r="NZ136" s="739"/>
      <c r="OA136" s="739"/>
      <c r="OB136" s="739"/>
      <c r="OC136" s="739"/>
      <c r="OD136" s="739"/>
      <c r="OE136" s="743">
        <f t="shared" si="67"/>
        <v>0</v>
      </c>
      <c r="OF136" s="743">
        <f t="shared" si="68"/>
        <v>0</v>
      </c>
      <c r="OG136" s="743">
        <f t="shared" si="69"/>
        <v>0</v>
      </c>
      <c r="OH136" s="743">
        <f t="shared" si="70"/>
        <v>0</v>
      </c>
      <c r="OI136" s="743">
        <f t="shared" si="71"/>
        <v>0</v>
      </c>
      <c r="OJ136" s="739">
        <f t="shared" si="72"/>
        <v>2</v>
      </c>
      <c r="OK136" s="739">
        <f t="shared" si="73"/>
        <v>240</v>
      </c>
      <c r="OL136" s="739">
        <f t="shared" si="74"/>
        <v>0</v>
      </c>
      <c r="OM136" s="739">
        <f t="shared" si="75"/>
        <v>177</v>
      </c>
      <c r="ON136" s="739">
        <f t="shared" si="76"/>
        <v>294</v>
      </c>
      <c r="OO136" s="739">
        <f t="shared" si="77"/>
        <v>219</v>
      </c>
      <c r="OP136" s="739"/>
      <c r="OQ136" s="739">
        <f t="shared" si="78"/>
        <v>286</v>
      </c>
      <c r="OR136" s="739">
        <f t="shared" si="79"/>
        <v>1218</v>
      </c>
      <c r="OS136" s="739">
        <f t="shared" si="80"/>
        <v>0</v>
      </c>
      <c r="OT136" s="739">
        <f t="shared" si="81"/>
        <v>-556</v>
      </c>
      <c r="OU136" s="739"/>
      <c r="OV136" s="739"/>
      <c r="OW136" s="739"/>
      <c r="OX136" s="739"/>
      <c r="OY136" s="739"/>
      <c r="OZ136" s="739"/>
      <c r="PA136" s="739"/>
      <c r="PB136" s="739"/>
      <c r="PC136" s="739"/>
      <c r="PD136" s="739"/>
      <c r="PE136" s="739"/>
      <c r="PF136" s="739"/>
      <c r="PG136" s="739"/>
    </row>
    <row r="137" s="28" customFormat="1" customHeight="1" spans="1:439">
      <c r="A137" s="95" t="s">
        <v>1610</v>
      </c>
      <c r="B137" s="343">
        <v>2019</v>
      </c>
      <c r="C137" s="95" t="s">
        <v>1747</v>
      </c>
      <c r="D137" s="95" t="s">
        <v>2413</v>
      </c>
      <c r="E137" s="411"/>
      <c r="F137" s="116" t="s">
        <v>413</v>
      </c>
      <c r="G137" s="112" t="s">
        <v>414</v>
      </c>
      <c r="H137" s="113" t="s">
        <v>415</v>
      </c>
      <c r="I137" s="99">
        <f t="shared" ref="I137:I163" si="90">L137-J137</f>
        <v>-820</v>
      </c>
      <c r="J137" s="100">
        <v>2875</v>
      </c>
      <c r="K137" s="454">
        <v>353</v>
      </c>
      <c r="L137" s="150">
        <f t="shared" ref="L137:L200" si="91">(O137+P137+Q137+R137)-SUM(AZ137:MS137)</f>
        <v>2055</v>
      </c>
      <c r="M137" s="151">
        <f t="shared" ref="M137:M200" si="92">(O137+P137+R137)-SUM(AZ137:MS137)</f>
        <v>2055</v>
      </c>
      <c r="N137" s="455"/>
      <c r="O137" s="37">
        <v>579</v>
      </c>
      <c r="P137" s="36">
        <v>3049</v>
      </c>
      <c r="Q137" s="33">
        <f t="shared" ref="Q137:Q200" si="93">SUM(S137:W137)</f>
        <v>0</v>
      </c>
      <c r="R137" s="34">
        <f t="shared" ref="R137:R200" si="94">SUM(X137:AY137)</f>
        <v>5000</v>
      </c>
      <c r="S137" s="346"/>
      <c r="T137" s="346"/>
      <c r="U137" s="346"/>
      <c r="V137" s="346"/>
      <c r="W137" s="346"/>
      <c r="X137" s="347"/>
      <c r="Y137" s="348"/>
      <c r="Z137" s="348"/>
      <c r="AA137" s="348"/>
      <c r="AB137" s="348"/>
      <c r="AC137" s="506"/>
      <c r="AD137" s="348"/>
      <c r="AE137" s="348"/>
      <c r="AF137" s="346"/>
      <c r="AG137" s="346"/>
      <c r="AH137" s="346"/>
      <c r="AI137" s="346"/>
      <c r="AJ137" s="346"/>
      <c r="AK137" s="346"/>
      <c r="AL137" s="346"/>
      <c r="AM137" s="346"/>
      <c r="AN137" s="346">
        <v>5000</v>
      </c>
      <c r="AO137" s="346"/>
      <c r="AP137" s="346"/>
      <c r="AQ137" s="346"/>
      <c r="AR137" s="346"/>
      <c r="AS137" s="346"/>
      <c r="AT137" s="346"/>
      <c r="AU137" s="346"/>
      <c r="AV137" s="346"/>
      <c r="AW137" s="346"/>
      <c r="AX137" s="346"/>
      <c r="AY137" s="349"/>
      <c r="AZ137" s="48">
        <v>1</v>
      </c>
      <c r="BA137" s="48"/>
      <c r="BB137" s="48"/>
      <c r="BC137" s="48"/>
      <c r="BD137" s="47"/>
      <c r="BE137" s="47">
        <v>1</v>
      </c>
      <c r="BF137" s="47"/>
      <c r="BG137" s="47"/>
      <c r="BH137" s="47"/>
      <c r="BI137" s="47"/>
      <c r="BJ137" s="47"/>
      <c r="BK137" s="47"/>
      <c r="BL137" s="47">
        <v>13</v>
      </c>
      <c r="BM137" s="47"/>
      <c r="BN137" s="47"/>
      <c r="BO137" s="47"/>
      <c r="BP137" s="47"/>
      <c r="BQ137" s="47"/>
      <c r="BR137" s="47"/>
      <c r="BS137" s="354"/>
      <c r="BT137" s="354"/>
      <c r="BU137" s="354"/>
      <c r="BV137" s="354"/>
      <c r="BW137" s="354"/>
      <c r="BX137" s="354"/>
      <c r="BY137" s="354"/>
      <c r="BZ137" s="354"/>
      <c r="CA137" s="354"/>
      <c r="CB137" s="354"/>
      <c r="CC137" s="354"/>
      <c r="CD137" s="354"/>
      <c r="CE137" s="354"/>
      <c r="CF137" s="354"/>
      <c r="CG137" s="354"/>
      <c r="CH137" s="354"/>
      <c r="CI137" s="354"/>
      <c r="CJ137" s="354"/>
      <c r="CK137" s="354"/>
      <c r="CL137" s="354"/>
      <c r="CM137" s="354"/>
      <c r="CN137" s="354"/>
      <c r="CO137" s="354"/>
      <c r="CP137" s="358"/>
      <c r="CQ137" s="48"/>
      <c r="CR137" s="354"/>
      <c r="CS137" s="354"/>
      <c r="CT137" s="355">
        <v>-101</v>
      </c>
      <c r="CU137" s="354"/>
      <c r="CV137" s="354">
        <v>1</v>
      </c>
      <c r="CW137" s="354"/>
      <c r="CX137" s="354">
        <v>16</v>
      </c>
      <c r="CY137" s="354"/>
      <c r="CZ137" s="354">
        <v>8</v>
      </c>
      <c r="DA137" s="356">
        <v>-9</v>
      </c>
      <c r="DB137" s="354"/>
      <c r="DC137" s="354"/>
      <c r="DD137" s="354">
        <v>16</v>
      </c>
      <c r="DE137" s="354"/>
      <c r="DF137" s="354">
        <v>2</v>
      </c>
      <c r="DG137" s="354">
        <v>1</v>
      </c>
      <c r="DH137" s="354"/>
      <c r="DI137" s="354">
        <v>1</v>
      </c>
      <c r="DJ137" s="356">
        <v>-7</v>
      </c>
      <c r="DK137" s="354">
        <v>1</v>
      </c>
      <c r="DL137" s="354"/>
      <c r="DM137" s="354"/>
      <c r="DN137" s="354"/>
      <c r="DO137" s="354">
        <v>1</v>
      </c>
      <c r="DP137" s="354"/>
      <c r="DQ137" s="354">
        <v>2</v>
      </c>
      <c r="DR137" s="354"/>
      <c r="DS137" s="354"/>
      <c r="DT137" s="354"/>
      <c r="DU137" s="354">
        <v>1</v>
      </c>
      <c r="DV137" s="354">
        <v>1</v>
      </c>
      <c r="DW137" s="354"/>
      <c r="DX137" s="354"/>
      <c r="DY137" s="354"/>
      <c r="DZ137" s="357"/>
      <c r="EA137" s="356"/>
      <c r="EB137" s="356"/>
      <c r="EC137" s="356"/>
      <c r="ED137" s="356"/>
      <c r="EE137" s="358"/>
      <c r="EF137" s="48"/>
      <c r="EG137" s="46"/>
      <c r="EH137" s="46">
        <v>64</v>
      </c>
      <c r="EI137" s="47"/>
      <c r="EJ137" s="47"/>
      <c r="EK137" s="47">
        <v>132</v>
      </c>
      <c r="EL137" s="47">
        <v>76</v>
      </c>
      <c r="EM137" s="47"/>
      <c r="EN137" s="47"/>
      <c r="EO137" s="47"/>
      <c r="EP137" s="47"/>
      <c r="EQ137" s="47"/>
      <c r="ER137" s="47">
        <v>128</v>
      </c>
      <c r="ES137" s="47"/>
      <c r="ET137" s="48"/>
      <c r="EU137" s="47"/>
      <c r="EV137" s="47"/>
      <c r="EW137" s="47">
        <v>96</v>
      </c>
      <c r="EX137" s="47"/>
      <c r="EY137" s="47"/>
      <c r="EZ137" s="47"/>
      <c r="FA137" s="47"/>
      <c r="FB137" s="47">
        <v>64</v>
      </c>
      <c r="FC137" s="47"/>
      <c r="FD137" s="47"/>
      <c r="FE137" s="47">
        <v>20</v>
      </c>
      <c r="FF137" s="47"/>
      <c r="FG137" s="47"/>
      <c r="FH137" s="47"/>
      <c r="FI137" s="47"/>
      <c r="FJ137" s="47"/>
      <c r="FK137" s="47">
        <v>100</v>
      </c>
      <c r="FL137" s="47">
        <v>240</v>
      </c>
      <c r="FM137" s="47"/>
      <c r="FN137" s="47"/>
      <c r="FO137" s="47"/>
      <c r="FP137" s="47"/>
      <c r="FQ137" s="354"/>
      <c r="FR137" s="354"/>
      <c r="FS137" s="354"/>
      <c r="FT137" s="354"/>
      <c r="FU137" s="354"/>
      <c r="FV137" s="354">
        <v>128</v>
      </c>
      <c r="FW137" s="354">
        <v>304</v>
      </c>
      <c r="FX137" s="354"/>
      <c r="FY137" s="354"/>
      <c r="FZ137" s="354"/>
      <c r="GA137" s="354"/>
      <c r="GB137" s="354"/>
      <c r="GC137" s="354"/>
      <c r="GD137" s="354"/>
      <c r="GE137" s="354">
        <v>40</v>
      </c>
      <c r="GF137" s="354">
        <v>100</v>
      </c>
      <c r="GG137" s="354">
        <v>100</v>
      </c>
      <c r="GH137" s="354">
        <v>80</v>
      </c>
      <c r="GI137" s="354"/>
      <c r="GJ137" s="354"/>
      <c r="GK137" s="354">
        <v>32</v>
      </c>
      <c r="GL137" s="354"/>
      <c r="GM137" s="354"/>
      <c r="GN137" s="354"/>
      <c r="GO137" s="354"/>
      <c r="GP137" s="354"/>
      <c r="GQ137" s="354"/>
      <c r="GR137" s="354">
        <v>48</v>
      </c>
      <c r="GS137" s="354"/>
      <c r="GT137" s="354"/>
      <c r="GU137" s="354"/>
      <c r="GV137" s="354"/>
      <c r="GW137" s="354"/>
      <c r="GX137" s="354"/>
      <c r="GY137" s="354"/>
      <c r="GZ137" s="354">
        <v>32</v>
      </c>
      <c r="HA137" s="354"/>
      <c r="HB137" s="354"/>
      <c r="HC137" s="354"/>
      <c r="HD137" s="354"/>
      <c r="HE137" s="354">
        <v>14</v>
      </c>
      <c r="HF137" s="354">
        <v>144</v>
      </c>
      <c r="HG137" s="354"/>
      <c r="HH137" s="354"/>
      <c r="HI137" s="354"/>
      <c r="HJ137" s="354">
        <v>1200</v>
      </c>
      <c r="HK137" s="354"/>
      <c r="HL137" s="354"/>
      <c r="HM137" s="354">
        <v>100</v>
      </c>
      <c r="HN137" s="354"/>
      <c r="HO137" s="354"/>
      <c r="HP137" s="354"/>
      <c r="HQ137" s="354">
        <v>352</v>
      </c>
      <c r="HR137" s="354"/>
      <c r="HS137" s="354">
        <v>16</v>
      </c>
      <c r="HT137" s="354"/>
      <c r="HU137" s="354"/>
      <c r="HV137" s="354"/>
      <c r="HW137" s="354">
        <v>96</v>
      </c>
      <c r="HX137" s="354">
        <v>80</v>
      </c>
      <c r="HY137" s="354"/>
      <c r="HZ137" s="354"/>
      <c r="IA137" s="354">
        <v>480</v>
      </c>
      <c r="IB137" s="354"/>
      <c r="IC137" s="354"/>
      <c r="ID137" s="354"/>
      <c r="IE137" s="354"/>
      <c r="IF137" s="354"/>
      <c r="IG137" s="354"/>
      <c r="IH137" s="354"/>
      <c r="II137" s="354"/>
      <c r="IJ137" s="354"/>
      <c r="IK137" s="354">
        <v>60</v>
      </c>
      <c r="IL137" s="354"/>
      <c r="IM137" s="354"/>
      <c r="IN137" s="354"/>
      <c r="IO137" s="354">
        <v>48</v>
      </c>
      <c r="IP137" s="354">
        <v>12</v>
      </c>
      <c r="IQ137" s="354"/>
      <c r="IR137" s="50"/>
      <c r="IS137" s="47"/>
      <c r="IT137" s="47"/>
      <c r="IU137" s="47">
        <v>160</v>
      </c>
      <c r="IV137" s="47"/>
      <c r="IW137" s="47"/>
      <c r="IX137" s="47"/>
      <c r="IY137" s="47"/>
      <c r="IZ137" s="47">
        <v>160</v>
      </c>
      <c r="JA137" s="47"/>
      <c r="JB137" s="47"/>
      <c r="JC137" s="47"/>
      <c r="JD137" s="47"/>
      <c r="JE137" s="47"/>
      <c r="JF137" s="47"/>
      <c r="JG137" s="47">
        <v>240</v>
      </c>
      <c r="JH137" s="47"/>
      <c r="JI137" s="47">
        <v>160</v>
      </c>
      <c r="JJ137" s="47"/>
      <c r="JK137" s="47"/>
      <c r="JL137" s="354"/>
      <c r="JM137" s="354"/>
      <c r="JN137" s="354"/>
      <c r="JO137" s="354"/>
      <c r="JP137" s="354"/>
      <c r="JQ137" s="354"/>
      <c r="JR137" s="354"/>
      <c r="JS137" s="354"/>
      <c r="JT137" s="354"/>
      <c r="JU137" s="354">
        <v>80</v>
      </c>
      <c r="JV137" s="354">
        <v>128</v>
      </c>
      <c r="JW137" s="354"/>
      <c r="JX137" s="354"/>
      <c r="JY137" s="354"/>
      <c r="JZ137" s="354">
        <v>112</v>
      </c>
      <c r="KA137" s="354"/>
      <c r="KB137" s="354"/>
      <c r="KC137" s="354">
        <v>112</v>
      </c>
      <c r="KD137" s="354"/>
      <c r="KE137" s="354"/>
      <c r="KF137" s="354"/>
      <c r="KG137" s="354"/>
      <c r="KI137" s="824"/>
      <c r="KJ137" s="816">
        <v>128</v>
      </c>
      <c r="KK137" s="816"/>
      <c r="KL137" s="816"/>
      <c r="KM137" s="816"/>
      <c r="KN137" s="816"/>
      <c r="KO137" s="816"/>
      <c r="KP137" s="816"/>
      <c r="KQ137" s="816"/>
      <c r="KR137" s="816"/>
      <c r="KS137" s="816"/>
      <c r="KT137" s="816"/>
      <c r="KU137" s="816">
        <v>128</v>
      </c>
      <c r="KV137" s="51"/>
      <c r="KW137" s="47"/>
      <c r="KX137" s="47">
        <v>64</v>
      </c>
      <c r="KY137" s="47"/>
      <c r="KZ137" s="47"/>
      <c r="LA137" s="47"/>
      <c r="LB137" s="47">
        <v>48</v>
      </c>
      <c r="LC137" s="47"/>
      <c r="LD137" s="361"/>
      <c r="LE137" s="361">
        <v>112</v>
      </c>
      <c r="LF137" s="361"/>
      <c r="LG137" s="361"/>
      <c r="LH137" s="361"/>
      <c r="LI137" s="361">
        <v>96</v>
      </c>
      <c r="LJ137" s="361"/>
      <c r="LK137" s="361"/>
      <c r="LL137" s="361"/>
      <c r="LM137" s="361"/>
      <c r="LN137" s="361"/>
      <c r="LO137" s="354"/>
      <c r="LP137" s="354"/>
      <c r="LQ137" s="354">
        <v>7</v>
      </c>
      <c r="LR137" s="354"/>
      <c r="LS137" s="354"/>
      <c r="LT137" s="354"/>
      <c r="LU137" s="354"/>
      <c r="LV137" s="354"/>
      <c r="LW137" s="51"/>
      <c r="LX137" s="354">
        <v>100</v>
      </c>
      <c r="LY137" s="354"/>
      <c r="LZ137" s="354">
        <v>96</v>
      </c>
      <c r="MA137" s="354"/>
      <c r="MB137" s="363">
        <v>49</v>
      </c>
      <c r="MC137" s="363"/>
      <c r="MD137" s="354"/>
      <c r="ME137" s="354">
        <v>6</v>
      </c>
      <c r="MF137" s="354"/>
      <c r="MG137" s="354"/>
      <c r="MH137" s="354"/>
      <c r="MI137" s="354">
        <v>12</v>
      </c>
      <c r="MJ137" s="354"/>
      <c r="MK137" s="354">
        <v>16</v>
      </c>
      <c r="ML137" s="354">
        <v>112</v>
      </c>
      <c r="MM137" s="354"/>
      <c r="MN137" s="354"/>
      <c r="MO137" s="354"/>
      <c r="MP137" s="354"/>
      <c r="MQ137" s="354"/>
      <c r="MR137" s="354">
        <v>112</v>
      </c>
      <c r="MS137" s="51"/>
      <c r="MT137" s="364">
        <f t="shared" si="53"/>
        <v>4386</v>
      </c>
      <c r="MU137" s="365">
        <f t="shared" si="54"/>
        <v>2238</v>
      </c>
      <c r="MV137" s="366">
        <f t="shared" si="55"/>
        <v>6624</v>
      </c>
      <c r="MW137" s="365">
        <v>10755</v>
      </c>
      <c r="MX137" s="365">
        <v>10424</v>
      </c>
      <c r="MY137" s="54"/>
      <c r="MZ137" s="708">
        <v>9.99</v>
      </c>
      <c r="NA137" s="708">
        <v>2.65</v>
      </c>
      <c r="NB137" s="709">
        <f t="shared" si="56"/>
        <v>17553.6</v>
      </c>
      <c r="NC137" s="710">
        <v>14.75</v>
      </c>
      <c r="ND137" s="710">
        <v>11.5</v>
      </c>
      <c r="NE137" s="738">
        <f t="shared" si="85"/>
        <v>0.35229512813292</v>
      </c>
      <c r="NF137" s="739"/>
      <c r="NG137" s="739">
        <v>3000</v>
      </c>
      <c r="NH137" s="739">
        <v>11.5</v>
      </c>
      <c r="NI137" s="740">
        <f t="shared" si="57"/>
        <v>23632.5</v>
      </c>
      <c r="NJ137" s="738">
        <f t="shared" si="89"/>
        <v>0.35229512813292</v>
      </c>
      <c r="NK137" s="741"/>
      <c r="NL137" s="742">
        <v>44562</v>
      </c>
      <c r="NM137" s="739">
        <f ca="1" t="shared" si="58"/>
        <v>17.1666666666667</v>
      </c>
      <c r="NN137" s="739">
        <f ca="1" t="shared" si="59"/>
        <v>515</v>
      </c>
      <c r="NO137" s="739">
        <v>3564</v>
      </c>
      <c r="NP137" s="739">
        <f t="shared" si="60"/>
        <v>6624</v>
      </c>
      <c r="NQ137" s="761">
        <f t="shared" si="61"/>
        <v>2.35771489588895</v>
      </c>
      <c r="NR137" s="739">
        <f ca="1" t="shared" si="62"/>
        <v>1.67100181941644</v>
      </c>
      <c r="NS137" s="739">
        <f t="shared" si="63"/>
        <v>2055</v>
      </c>
      <c r="NT137" s="739"/>
      <c r="NU137" s="739">
        <f ca="1" t="shared" si="64"/>
        <v>385.864077669903</v>
      </c>
      <c r="NV137" s="769">
        <f ca="1" t="shared" si="65"/>
        <v>12.8621359223301</v>
      </c>
      <c r="NW137" s="769">
        <f ca="1" t="shared" si="66"/>
        <v>159.771286231884</v>
      </c>
      <c r="NX137" s="739"/>
      <c r="NY137" s="739"/>
      <c r="NZ137" s="739"/>
      <c r="OA137" s="739"/>
      <c r="OB137" s="739"/>
      <c r="OC137" s="739"/>
      <c r="OD137" s="739"/>
      <c r="OE137" s="743">
        <f t="shared" si="67"/>
        <v>272</v>
      </c>
      <c r="OF137" s="743">
        <f t="shared" si="68"/>
        <v>352</v>
      </c>
      <c r="OG137" s="743">
        <f t="shared" si="69"/>
        <v>440</v>
      </c>
      <c r="OH137" s="743">
        <f t="shared" si="70"/>
        <v>500</v>
      </c>
      <c r="OI137" s="743">
        <f t="shared" si="71"/>
        <v>672</v>
      </c>
      <c r="OJ137" s="739">
        <f t="shared" si="72"/>
        <v>512</v>
      </c>
      <c r="OK137" s="739">
        <f t="shared" si="73"/>
        <v>320</v>
      </c>
      <c r="OL137" s="739">
        <f t="shared" si="74"/>
        <v>128</v>
      </c>
      <c r="OM137" s="739">
        <f t="shared" si="75"/>
        <v>449</v>
      </c>
      <c r="ON137" s="739">
        <f t="shared" si="76"/>
        <v>127</v>
      </c>
      <c r="OO137" s="739">
        <f t="shared" si="77"/>
        <v>2284</v>
      </c>
      <c r="OP137" s="739"/>
      <c r="OQ137" s="739">
        <f t="shared" si="78"/>
        <v>140</v>
      </c>
      <c r="OR137" s="739">
        <f t="shared" si="79"/>
        <v>6196</v>
      </c>
      <c r="OS137" s="739">
        <f t="shared" si="80"/>
        <v>0</v>
      </c>
      <c r="OT137" s="739">
        <f t="shared" si="81"/>
        <v>-428</v>
      </c>
      <c r="OU137" s="739"/>
      <c r="OV137" s="739"/>
      <c r="OW137" s="739"/>
      <c r="OX137" s="739"/>
      <c r="OY137" s="739"/>
      <c r="OZ137" s="739"/>
      <c r="PA137" s="739"/>
      <c r="PB137" s="739"/>
      <c r="PC137" s="739"/>
      <c r="PD137" s="739"/>
      <c r="PE137" s="739"/>
      <c r="PF137" s="739"/>
      <c r="PG137" s="739"/>
      <c r="PI137" s="28">
        <v>1640</v>
      </c>
      <c r="PJ137" s="28">
        <v>464</v>
      </c>
      <c r="PK137" s="28">
        <v>624</v>
      </c>
      <c r="PL137" s="28">
        <v>1824</v>
      </c>
      <c r="PM137" s="28">
        <v>204</v>
      </c>
      <c r="PN137" s="28">
        <v>772</v>
      </c>
      <c r="PO137" s="28">
        <v>1144</v>
      </c>
      <c r="PP137" s="28">
        <v>1264</v>
      </c>
      <c r="PQ137" s="28">
        <v>772</v>
      </c>
      <c r="PR137" s="28">
        <v>512</v>
      </c>
      <c r="PS137" s="28">
        <v>322</v>
      </c>
      <c r="PT137" s="28">
        <v>1072</v>
      </c>
      <c r="PU137" s="28">
        <v>42</v>
      </c>
      <c r="PV137" s="28">
        <v>10656</v>
      </c>
      <c r="PW137" s="28">
        <v>-99</v>
      </c>
    </row>
    <row r="138" s="28" customFormat="1" customHeight="1" spans="1:439">
      <c r="A138" s="95" t="s">
        <v>1610</v>
      </c>
      <c r="B138" s="343">
        <v>2019</v>
      </c>
      <c r="C138" s="95" t="s">
        <v>1747</v>
      </c>
      <c r="D138" s="95" t="s">
        <v>2413</v>
      </c>
      <c r="E138" s="411"/>
      <c r="F138" s="116" t="s">
        <v>416</v>
      </c>
      <c r="G138" s="112" t="s">
        <v>417</v>
      </c>
      <c r="H138" s="113" t="s">
        <v>418</v>
      </c>
      <c r="I138" s="99">
        <f t="shared" si="90"/>
        <v>-2041</v>
      </c>
      <c r="J138" s="100">
        <v>3739</v>
      </c>
      <c r="K138" s="454">
        <v>177</v>
      </c>
      <c r="L138" s="150">
        <f t="shared" si="91"/>
        <v>1698</v>
      </c>
      <c r="M138" s="151">
        <f t="shared" si="92"/>
        <v>1698</v>
      </c>
      <c r="N138" s="455"/>
      <c r="O138" s="37">
        <v>1164</v>
      </c>
      <c r="P138" s="36"/>
      <c r="Q138" s="33">
        <f t="shared" si="93"/>
        <v>0</v>
      </c>
      <c r="R138" s="34">
        <f t="shared" si="94"/>
        <v>3000</v>
      </c>
      <c r="S138" s="346"/>
      <c r="T138" s="346"/>
      <c r="U138" s="346"/>
      <c r="V138" s="346"/>
      <c r="W138" s="346"/>
      <c r="X138" s="347"/>
      <c r="Y138" s="348"/>
      <c r="Z138" s="348"/>
      <c r="AA138" s="348"/>
      <c r="AB138" s="348">
        <v>3000</v>
      </c>
      <c r="AC138" s="506"/>
      <c r="AD138" s="348"/>
      <c r="AE138" s="348"/>
      <c r="AF138" s="346"/>
      <c r="AG138" s="346"/>
      <c r="AH138" s="346"/>
      <c r="AI138" s="346"/>
      <c r="AJ138" s="346"/>
      <c r="AK138" s="346"/>
      <c r="AL138" s="346"/>
      <c r="AM138" s="346"/>
      <c r="AN138" s="346"/>
      <c r="AO138" s="346"/>
      <c r="AP138" s="346"/>
      <c r="AQ138" s="346"/>
      <c r="AR138" s="346"/>
      <c r="AS138" s="346"/>
      <c r="AT138" s="346"/>
      <c r="AU138" s="346"/>
      <c r="AV138" s="346"/>
      <c r="AW138" s="346"/>
      <c r="AX138" s="346"/>
      <c r="AY138" s="349"/>
      <c r="AZ138" s="48">
        <v>1</v>
      </c>
      <c r="BA138" s="48"/>
      <c r="BB138" s="48"/>
      <c r="BC138" s="48"/>
      <c r="BD138" s="47"/>
      <c r="BE138" s="47"/>
      <c r="BF138" s="47">
        <v>1</v>
      </c>
      <c r="BG138" s="47"/>
      <c r="BH138" s="47"/>
      <c r="BI138" s="47"/>
      <c r="BJ138" s="47"/>
      <c r="BK138" s="47"/>
      <c r="BL138" s="47">
        <v>13</v>
      </c>
      <c r="BM138" s="47"/>
      <c r="BN138" s="47"/>
      <c r="BO138" s="47"/>
      <c r="BP138" s="47"/>
      <c r="BQ138" s="47"/>
      <c r="BR138" s="47"/>
      <c r="BS138" s="354"/>
      <c r="BT138" s="354"/>
      <c r="BU138" s="354"/>
      <c r="BV138" s="354"/>
      <c r="BW138" s="354"/>
      <c r="BX138" s="354"/>
      <c r="BY138" s="354"/>
      <c r="BZ138" s="354"/>
      <c r="CA138" s="354"/>
      <c r="CB138" s="354"/>
      <c r="CC138" s="354"/>
      <c r="CD138" s="354"/>
      <c r="CE138" s="354"/>
      <c r="CF138" s="354"/>
      <c r="CG138" s="354"/>
      <c r="CH138" s="354"/>
      <c r="CI138" s="354"/>
      <c r="CJ138" s="354"/>
      <c r="CK138" s="354"/>
      <c r="CL138" s="354"/>
      <c r="CM138" s="354"/>
      <c r="CN138" s="354"/>
      <c r="CO138" s="354"/>
      <c r="CP138" s="358"/>
      <c r="CQ138" s="48">
        <v>1</v>
      </c>
      <c r="CR138" s="354"/>
      <c r="CS138" s="354"/>
      <c r="CT138" s="355">
        <v>-5</v>
      </c>
      <c r="CU138" s="354"/>
      <c r="CV138" s="354">
        <v>1</v>
      </c>
      <c r="CW138" s="354"/>
      <c r="CX138" s="354">
        <v>16</v>
      </c>
      <c r="CY138" s="354"/>
      <c r="CZ138" s="354">
        <v>8</v>
      </c>
      <c r="DA138" s="356">
        <v>-10</v>
      </c>
      <c r="DB138" s="354"/>
      <c r="DC138" s="354"/>
      <c r="DD138" s="354"/>
      <c r="DE138" s="354"/>
      <c r="DF138" s="354">
        <v>2</v>
      </c>
      <c r="DG138" s="354"/>
      <c r="DH138" s="354"/>
      <c r="DI138" s="354">
        <v>1</v>
      </c>
      <c r="DJ138" s="356">
        <v>-5</v>
      </c>
      <c r="DK138" s="354"/>
      <c r="DL138" s="354"/>
      <c r="DM138" s="354"/>
      <c r="DN138" s="354"/>
      <c r="DO138" s="354"/>
      <c r="DP138" s="354"/>
      <c r="DQ138" s="354">
        <v>2</v>
      </c>
      <c r="DR138" s="354"/>
      <c r="DS138" s="354"/>
      <c r="DT138" s="354"/>
      <c r="DU138" s="354">
        <v>1</v>
      </c>
      <c r="DV138" s="354">
        <v>1</v>
      </c>
      <c r="DW138" s="354"/>
      <c r="DX138" s="354"/>
      <c r="DY138" s="354"/>
      <c r="DZ138" s="357"/>
      <c r="EA138" s="356"/>
      <c r="EB138" s="356"/>
      <c r="EC138" s="356"/>
      <c r="ED138" s="356"/>
      <c r="EE138" s="358"/>
      <c r="EF138" s="48"/>
      <c r="EG138" s="46"/>
      <c r="EH138" s="46"/>
      <c r="EI138" s="47"/>
      <c r="EJ138" s="47"/>
      <c r="EK138" s="47">
        <v>82</v>
      </c>
      <c r="EL138" s="47">
        <v>38</v>
      </c>
      <c r="EM138" s="47"/>
      <c r="EN138" s="47"/>
      <c r="EO138" s="47"/>
      <c r="EP138" s="47"/>
      <c r="EQ138" s="47"/>
      <c r="ER138" s="47">
        <v>128</v>
      </c>
      <c r="ES138" s="47"/>
      <c r="ET138" s="48"/>
      <c r="EU138" s="47"/>
      <c r="EV138" s="47"/>
      <c r="EW138" s="47">
        <v>64</v>
      </c>
      <c r="EX138" s="47"/>
      <c r="EY138" s="47"/>
      <c r="EZ138" s="47"/>
      <c r="FA138" s="47"/>
      <c r="FB138" s="47">
        <v>48</v>
      </c>
      <c r="FC138" s="47"/>
      <c r="FD138" s="47"/>
      <c r="FE138" s="47">
        <v>10</v>
      </c>
      <c r="FF138" s="47"/>
      <c r="FG138" s="47"/>
      <c r="FH138" s="47"/>
      <c r="FI138" s="47"/>
      <c r="FJ138" s="47"/>
      <c r="FK138" s="47">
        <v>50</v>
      </c>
      <c r="FL138" s="47">
        <v>120</v>
      </c>
      <c r="FM138" s="47"/>
      <c r="FN138" s="47"/>
      <c r="FO138" s="47"/>
      <c r="FP138" s="47"/>
      <c r="FQ138" s="354"/>
      <c r="FR138" s="354"/>
      <c r="FS138" s="354"/>
      <c r="FT138" s="354"/>
      <c r="FU138" s="354"/>
      <c r="FV138" s="354">
        <v>48</v>
      </c>
      <c r="FW138" s="354"/>
      <c r="FX138" s="354"/>
      <c r="FY138" s="354"/>
      <c r="FZ138" s="354"/>
      <c r="GA138" s="354"/>
      <c r="GB138" s="354"/>
      <c r="GC138" s="354"/>
      <c r="GD138" s="354"/>
      <c r="GE138" s="354">
        <v>20</v>
      </c>
      <c r="GF138" s="354">
        <v>50</v>
      </c>
      <c r="GG138" s="354">
        <v>50</v>
      </c>
      <c r="GH138" s="354"/>
      <c r="GI138" s="354"/>
      <c r="GJ138" s="354"/>
      <c r="GK138" s="354"/>
      <c r="GL138" s="354"/>
      <c r="GM138" s="354"/>
      <c r="GN138" s="354"/>
      <c r="GO138" s="354"/>
      <c r="GP138" s="354"/>
      <c r="GQ138" s="354"/>
      <c r="GR138" s="354">
        <v>64</v>
      </c>
      <c r="GS138" s="354"/>
      <c r="GT138" s="354"/>
      <c r="GU138" s="354"/>
      <c r="GV138" s="354"/>
      <c r="GW138" s="354"/>
      <c r="GX138" s="354"/>
      <c r="GY138" s="354"/>
      <c r="GZ138" s="354">
        <v>32</v>
      </c>
      <c r="HA138" s="354"/>
      <c r="HB138" s="354"/>
      <c r="HC138" s="354"/>
      <c r="HD138" s="354"/>
      <c r="HE138" s="354">
        <v>14</v>
      </c>
      <c r="HF138" s="354">
        <v>112</v>
      </c>
      <c r="HG138" s="354"/>
      <c r="HH138" s="354"/>
      <c r="HI138" s="354"/>
      <c r="HJ138" s="354"/>
      <c r="HK138" s="354"/>
      <c r="HL138" s="354"/>
      <c r="HM138" s="354">
        <v>50</v>
      </c>
      <c r="HN138" s="354"/>
      <c r="HO138" s="354"/>
      <c r="HP138" s="354"/>
      <c r="HQ138" s="354"/>
      <c r="HR138" s="354"/>
      <c r="HS138" s="354">
        <v>32</v>
      </c>
      <c r="HT138" s="354"/>
      <c r="HU138" s="354"/>
      <c r="HV138" s="354"/>
      <c r="HW138" s="354">
        <v>80</v>
      </c>
      <c r="HX138" s="354">
        <v>48</v>
      </c>
      <c r="HY138" s="354"/>
      <c r="HZ138" s="354"/>
      <c r="IA138" s="354">
        <v>128</v>
      </c>
      <c r="IB138" s="354"/>
      <c r="IC138" s="354"/>
      <c r="ID138" s="354"/>
      <c r="IE138" s="354"/>
      <c r="IF138" s="354"/>
      <c r="IG138" s="354"/>
      <c r="IH138" s="354"/>
      <c r="II138" s="354"/>
      <c r="IJ138" s="354"/>
      <c r="IK138" s="354">
        <v>30</v>
      </c>
      <c r="IL138" s="354"/>
      <c r="IM138" s="354"/>
      <c r="IN138" s="354"/>
      <c r="IO138" s="354"/>
      <c r="IP138" s="354">
        <v>12</v>
      </c>
      <c r="IQ138" s="354"/>
      <c r="IR138" s="50"/>
      <c r="IS138" s="47"/>
      <c r="IT138" s="47"/>
      <c r="IU138" s="47"/>
      <c r="IV138" s="47"/>
      <c r="IW138" s="47"/>
      <c r="IX138" s="47"/>
      <c r="IY138" s="47"/>
      <c r="IZ138" s="47"/>
      <c r="JA138" s="47"/>
      <c r="JB138" s="47"/>
      <c r="JC138" s="47"/>
      <c r="JD138" s="47"/>
      <c r="JE138" s="47"/>
      <c r="JF138" s="47"/>
      <c r="JG138" s="47">
        <v>240</v>
      </c>
      <c r="JH138" s="47"/>
      <c r="JI138" s="47"/>
      <c r="JJ138" s="47"/>
      <c r="JK138" s="47"/>
      <c r="JL138" s="354"/>
      <c r="JM138" s="354"/>
      <c r="JN138" s="354"/>
      <c r="JO138" s="354"/>
      <c r="JP138" s="354"/>
      <c r="JQ138" s="354"/>
      <c r="JR138" s="354"/>
      <c r="JS138" s="354"/>
      <c r="JT138" s="354"/>
      <c r="JU138" s="354">
        <v>32</v>
      </c>
      <c r="JV138" s="354">
        <v>32</v>
      </c>
      <c r="JW138" s="354"/>
      <c r="JX138" s="354">
        <v>32</v>
      </c>
      <c r="JY138" s="354"/>
      <c r="JZ138" s="354">
        <v>80</v>
      </c>
      <c r="KA138" s="354"/>
      <c r="KB138" s="354"/>
      <c r="KC138" s="354">
        <v>112</v>
      </c>
      <c r="KD138" s="354"/>
      <c r="KE138" s="354"/>
      <c r="KF138" s="354"/>
      <c r="KG138" s="354"/>
      <c r="KI138" s="824"/>
      <c r="KJ138" s="816">
        <v>48</v>
      </c>
      <c r="KK138" s="816"/>
      <c r="KL138" s="816"/>
      <c r="KM138" s="816"/>
      <c r="KN138" s="816"/>
      <c r="KO138" s="816"/>
      <c r="KP138" s="816"/>
      <c r="KQ138" s="816"/>
      <c r="KR138" s="816"/>
      <c r="KS138" s="816"/>
      <c r="KT138" s="816"/>
      <c r="KU138" s="816">
        <v>128</v>
      </c>
      <c r="KV138" s="51"/>
      <c r="KW138" s="47"/>
      <c r="KX138" s="47">
        <v>96</v>
      </c>
      <c r="KY138" s="47"/>
      <c r="KZ138" s="47"/>
      <c r="LA138" s="47"/>
      <c r="LB138" s="47">
        <v>64</v>
      </c>
      <c r="LC138" s="47"/>
      <c r="LD138" s="361">
        <v>8</v>
      </c>
      <c r="LE138" s="361"/>
      <c r="LF138" s="361"/>
      <c r="LG138" s="361"/>
      <c r="LH138" s="361"/>
      <c r="LI138" s="361"/>
      <c r="LJ138" s="361"/>
      <c r="LK138" s="361"/>
      <c r="LL138" s="361"/>
      <c r="LM138" s="361"/>
      <c r="LN138" s="361"/>
      <c r="LO138" s="354"/>
      <c r="LP138" s="354"/>
      <c r="LQ138" s="354">
        <v>5</v>
      </c>
      <c r="LR138" s="354"/>
      <c r="LS138" s="354"/>
      <c r="LT138" s="354"/>
      <c r="LU138" s="354"/>
      <c r="LV138" s="354"/>
      <c r="LW138" s="51"/>
      <c r="LX138" s="354">
        <v>100</v>
      </c>
      <c r="LY138" s="354"/>
      <c r="LZ138" s="354">
        <v>96</v>
      </c>
      <c r="MA138" s="354"/>
      <c r="MB138" s="363">
        <v>33</v>
      </c>
      <c r="MC138" s="363"/>
      <c r="MD138" s="354"/>
      <c r="ME138" s="354">
        <v>6</v>
      </c>
      <c r="MF138" s="354"/>
      <c r="MG138" s="354"/>
      <c r="MH138" s="354"/>
      <c r="MI138" s="354"/>
      <c r="MJ138" s="354"/>
      <c r="MK138" s="354">
        <v>16</v>
      </c>
      <c r="ML138" s="354"/>
      <c r="MM138" s="354"/>
      <c r="MN138" s="354"/>
      <c r="MO138" s="354"/>
      <c r="MP138" s="354"/>
      <c r="MQ138" s="354"/>
      <c r="MR138" s="354"/>
      <c r="MS138" s="51"/>
      <c r="MT138" s="364">
        <f t="shared" si="53"/>
        <v>1310</v>
      </c>
      <c r="MU138" s="365">
        <f t="shared" si="54"/>
        <v>1128</v>
      </c>
      <c r="MV138" s="366">
        <f t="shared" si="55"/>
        <v>2438</v>
      </c>
      <c r="MW138" s="365">
        <v>5002</v>
      </c>
      <c r="MX138" s="365">
        <v>4471</v>
      </c>
      <c r="MY138" s="54"/>
      <c r="MZ138" s="708">
        <v>9.99</v>
      </c>
      <c r="NA138" s="708">
        <v>2.65</v>
      </c>
      <c r="NB138" s="709">
        <f t="shared" si="56"/>
        <v>6460.7</v>
      </c>
      <c r="NC138" s="710">
        <v>14.75</v>
      </c>
      <c r="ND138" s="710">
        <v>11.5</v>
      </c>
      <c r="NE138" s="738">
        <f t="shared" si="85"/>
        <v>0.35229512813292</v>
      </c>
      <c r="NF138" s="739"/>
      <c r="NG138" s="739">
        <v>3000</v>
      </c>
      <c r="NH138" s="739">
        <v>11.5</v>
      </c>
      <c r="NI138" s="740">
        <f t="shared" si="57"/>
        <v>19527</v>
      </c>
      <c r="NJ138" s="738">
        <f t="shared" si="89"/>
        <v>0.35229512813292</v>
      </c>
      <c r="NK138" s="741"/>
      <c r="NL138" s="742">
        <v>44562</v>
      </c>
      <c r="NM138" s="739">
        <f ca="1" t="shared" si="58"/>
        <v>17.1666666666667</v>
      </c>
      <c r="NN138" s="739">
        <f ca="1" t="shared" si="59"/>
        <v>515</v>
      </c>
      <c r="NO138" s="739">
        <v>4164</v>
      </c>
      <c r="NP138" s="739">
        <f t="shared" si="60"/>
        <v>2438</v>
      </c>
      <c r="NQ138" s="761">
        <f t="shared" si="61"/>
        <v>0.83179802115319</v>
      </c>
      <c r="NR138" s="739">
        <f ca="1" t="shared" si="62"/>
        <v>0.589526752856144</v>
      </c>
      <c r="NS138" s="739">
        <f t="shared" si="63"/>
        <v>1698</v>
      </c>
      <c r="NT138" s="739"/>
      <c r="NU138" s="739">
        <f ca="1" t="shared" si="64"/>
        <v>142.019417475728</v>
      </c>
      <c r="NV138" s="769">
        <f ca="1" t="shared" si="65"/>
        <v>4.73398058252427</v>
      </c>
      <c r="NW138" s="769">
        <f ca="1" t="shared" si="66"/>
        <v>358.683347005742</v>
      </c>
      <c r="NX138" s="739"/>
      <c r="NY138" s="739"/>
      <c r="NZ138" s="739"/>
      <c r="OA138" s="739"/>
      <c r="OB138" s="739"/>
      <c r="OC138" s="739"/>
      <c r="OD138" s="739"/>
      <c r="OE138" s="743">
        <f t="shared" si="67"/>
        <v>120</v>
      </c>
      <c r="OF138" s="743">
        <f t="shared" si="68"/>
        <v>224</v>
      </c>
      <c r="OG138" s="743">
        <f t="shared" si="69"/>
        <v>294</v>
      </c>
      <c r="OH138" s="743">
        <f t="shared" si="70"/>
        <v>170</v>
      </c>
      <c r="OI138" s="743">
        <f t="shared" si="71"/>
        <v>288</v>
      </c>
      <c r="OJ138" s="739">
        <f t="shared" si="72"/>
        <v>120</v>
      </c>
      <c r="OK138" s="739">
        <f t="shared" si="73"/>
        <v>192</v>
      </c>
      <c r="OL138" s="739">
        <f t="shared" si="74"/>
        <v>64</v>
      </c>
      <c r="OM138" s="739">
        <f t="shared" si="75"/>
        <v>369</v>
      </c>
      <c r="ON138" s="739">
        <f t="shared" si="76"/>
        <v>75</v>
      </c>
      <c r="OO138" s="739">
        <f t="shared" si="77"/>
        <v>288</v>
      </c>
      <c r="OP138" s="739"/>
      <c r="OQ138" s="739">
        <f t="shared" si="78"/>
        <v>78</v>
      </c>
      <c r="OR138" s="739">
        <f t="shared" si="79"/>
        <v>2282</v>
      </c>
      <c r="OS138" s="739">
        <f t="shared" si="80"/>
        <v>0</v>
      </c>
      <c r="OT138" s="739">
        <f t="shared" si="81"/>
        <v>-156</v>
      </c>
      <c r="OU138" s="739"/>
      <c r="OV138" s="739"/>
      <c r="OW138" s="739"/>
      <c r="OX138" s="739"/>
      <c r="OY138" s="739"/>
      <c r="OZ138" s="739"/>
      <c r="PA138" s="739"/>
      <c r="PB138" s="739"/>
      <c r="PC138" s="739"/>
      <c r="PD138" s="739"/>
      <c r="PE138" s="739"/>
      <c r="PF138" s="739"/>
      <c r="PG138" s="739"/>
      <c r="PI138" s="28">
        <v>916</v>
      </c>
      <c r="PJ138" s="28">
        <v>72</v>
      </c>
      <c r="PK138" s="28">
        <v>448</v>
      </c>
      <c r="PL138" s="28">
        <v>1660</v>
      </c>
      <c r="PM138" s="28">
        <v>102</v>
      </c>
      <c r="PN138" s="28">
        <v>60</v>
      </c>
      <c r="PO138" s="28">
        <v>220</v>
      </c>
      <c r="PP138" s="28">
        <v>84</v>
      </c>
      <c r="PQ138" s="28">
        <v>268</v>
      </c>
      <c r="PR138" s="28">
        <v>224</v>
      </c>
      <c r="PS138" s="28">
        <v>288</v>
      </c>
      <c r="PT138" s="28">
        <v>648</v>
      </c>
      <c r="PU138" s="28">
        <v>0</v>
      </c>
      <c r="PV138" s="28">
        <v>4990</v>
      </c>
      <c r="PW138" s="28">
        <v>-12</v>
      </c>
    </row>
    <row r="139" s="28" customFormat="1" customHeight="1" spans="1:439">
      <c r="A139" s="95" t="s">
        <v>1610</v>
      </c>
      <c r="B139" s="343">
        <v>2019</v>
      </c>
      <c r="C139" s="95" t="s">
        <v>1747</v>
      </c>
      <c r="D139" s="95" t="s">
        <v>2413</v>
      </c>
      <c r="E139" s="411"/>
      <c r="F139" s="116" t="s">
        <v>419</v>
      </c>
      <c r="G139" s="112" t="s">
        <v>420</v>
      </c>
      <c r="H139" s="113" t="s">
        <v>421</v>
      </c>
      <c r="I139" s="99">
        <f t="shared" si="90"/>
        <v>-807</v>
      </c>
      <c r="J139" s="100">
        <v>2724</v>
      </c>
      <c r="K139" s="454">
        <v>-1177</v>
      </c>
      <c r="L139" s="150">
        <f t="shared" si="91"/>
        <v>1917</v>
      </c>
      <c r="M139" s="151">
        <f t="shared" si="92"/>
        <v>1917</v>
      </c>
      <c r="N139" s="455"/>
      <c r="O139" s="37">
        <v>1622</v>
      </c>
      <c r="P139" s="36">
        <v>405</v>
      </c>
      <c r="Q139" s="33">
        <f t="shared" si="93"/>
        <v>0</v>
      </c>
      <c r="R139" s="34">
        <f t="shared" si="94"/>
        <v>3000</v>
      </c>
      <c r="S139" s="346"/>
      <c r="T139" s="346"/>
      <c r="U139" s="346"/>
      <c r="V139" s="346"/>
      <c r="W139" s="346"/>
      <c r="X139" s="347"/>
      <c r="Y139" s="348"/>
      <c r="Z139" s="348"/>
      <c r="AA139" s="348"/>
      <c r="AB139" s="348"/>
      <c r="AC139" s="506"/>
      <c r="AD139" s="348"/>
      <c r="AE139" s="348">
        <v>3000</v>
      </c>
      <c r="AF139" s="346"/>
      <c r="AG139" s="346"/>
      <c r="AH139" s="346"/>
      <c r="AI139" s="346"/>
      <c r="AJ139" s="346"/>
      <c r="AK139" s="346"/>
      <c r="AL139" s="346"/>
      <c r="AM139" s="346"/>
      <c r="AN139" s="346"/>
      <c r="AO139" s="346"/>
      <c r="AP139" s="346"/>
      <c r="AQ139" s="346"/>
      <c r="AR139" s="346"/>
      <c r="AS139" s="346"/>
      <c r="AT139" s="346"/>
      <c r="AU139" s="346"/>
      <c r="AV139" s="346"/>
      <c r="AW139" s="346"/>
      <c r="AX139" s="346"/>
      <c r="AY139" s="349"/>
      <c r="AZ139" s="48">
        <v>2</v>
      </c>
      <c r="BA139" s="48"/>
      <c r="BB139" s="48"/>
      <c r="BC139" s="48"/>
      <c r="BD139" s="47"/>
      <c r="BE139" s="47"/>
      <c r="BF139" s="47"/>
      <c r="BG139" s="47"/>
      <c r="BH139" s="47"/>
      <c r="BI139" s="47"/>
      <c r="BJ139" s="47"/>
      <c r="BK139" s="47"/>
      <c r="BL139" s="47">
        <v>13</v>
      </c>
      <c r="BM139" s="47"/>
      <c r="BN139" s="47"/>
      <c r="BO139" s="47"/>
      <c r="BP139" s="47"/>
      <c r="BQ139" s="47"/>
      <c r="BR139" s="47"/>
      <c r="BS139" s="354"/>
      <c r="BT139" s="354"/>
      <c r="BU139" s="354"/>
      <c r="BV139" s="354"/>
      <c r="BW139" s="354"/>
      <c r="BX139" s="354"/>
      <c r="BY139" s="354"/>
      <c r="BZ139" s="354"/>
      <c r="CA139" s="354"/>
      <c r="CB139" s="354"/>
      <c r="CC139" s="354"/>
      <c r="CD139" s="354"/>
      <c r="CE139" s="354"/>
      <c r="CF139" s="354"/>
      <c r="CG139" s="354"/>
      <c r="CH139" s="354"/>
      <c r="CI139" s="354"/>
      <c r="CJ139" s="354"/>
      <c r="CK139" s="354"/>
      <c r="CL139" s="354"/>
      <c r="CM139" s="354"/>
      <c r="CN139" s="354"/>
      <c r="CO139" s="354"/>
      <c r="CP139" s="358"/>
      <c r="CQ139" s="48"/>
      <c r="CR139" s="354"/>
      <c r="CS139" s="354"/>
      <c r="CT139" s="355">
        <v>-113</v>
      </c>
      <c r="CU139" s="354"/>
      <c r="CV139" s="354"/>
      <c r="CW139" s="354"/>
      <c r="CX139" s="354">
        <v>16</v>
      </c>
      <c r="CY139" s="354"/>
      <c r="CZ139" s="354">
        <v>8</v>
      </c>
      <c r="DA139" s="356">
        <v>-12</v>
      </c>
      <c r="DB139" s="354"/>
      <c r="DC139" s="354"/>
      <c r="DD139" s="354"/>
      <c r="DE139" s="354">
        <v>16</v>
      </c>
      <c r="DF139" s="354">
        <v>2</v>
      </c>
      <c r="DG139" s="354"/>
      <c r="DH139" s="354"/>
      <c r="DI139" s="354">
        <v>1</v>
      </c>
      <c r="DJ139" s="356">
        <v>-17</v>
      </c>
      <c r="DK139" s="354"/>
      <c r="DL139" s="354"/>
      <c r="DM139" s="354"/>
      <c r="DN139" s="354"/>
      <c r="DO139" s="354"/>
      <c r="DP139" s="354"/>
      <c r="DQ139" s="354">
        <v>2</v>
      </c>
      <c r="DR139" s="354"/>
      <c r="DS139" s="354"/>
      <c r="DT139" s="354"/>
      <c r="DU139" s="354">
        <v>1</v>
      </c>
      <c r="DV139" s="354">
        <v>1</v>
      </c>
      <c r="DW139" s="354"/>
      <c r="DX139" s="354"/>
      <c r="DY139" s="354"/>
      <c r="DZ139" s="357"/>
      <c r="EA139" s="356"/>
      <c r="EB139" s="356"/>
      <c r="EC139" s="356"/>
      <c r="ED139" s="356"/>
      <c r="EE139" s="358"/>
      <c r="EF139" s="48"/>
      <c r="EG139" s="46"/>
      <c r="EH139" s="46"/>
      <c r="EI139" s="47"/>
      <c r="EJ139" s="47"/>
      <c r="EK139" s="47">
        <v>100</v>
      </c>
      <c r="EL139" s="47">
        <v>76</v>
      </c>
      <c r="EM139" s="47"/>
      <c r="EN139" s="47"/>
      <c r="EO139" s="47">
        <v>64</v>
      </c>
      <c r="EP139" s="47"/>
      <c r="EQ139" s="47"/>
      <c r="ER139" s="47"/>
      <c r="ES139" s="47"/>
      <c r="ET139" s="48"/>
      <c r="EU139" s="47"/>
      <c r="EV139" s="47"/>
      <c r="EW139" s="47">
        <v>128</v>
      </c>
      <c r="EX139" s="47"/>
      <c r="EY139" s="47"/>
      <c r="EZ139" s="47"/>
      <c r="FA139" s="47"/>
      <c r="FB139" s="47"/>
      <c r="FC139" s="47"/>
      <c r="FD139" s="47"/>
      <c r="FE139" s="47">
        <v>10</v>
      </c>
      <c r="FF139" s="47"/>
      <c r="FG139" s="47"/>
      <c r="FH139" s="47"/>
      <c r="FI139" s="47"/>
      <c r="FJ139" s="47"/>
      <c r="FK139" s="47">
        <v>100</v>
      </c>
      <c r="FL139" s="47">
        <v>240</v>
      </c>
      <c r="FM139" s="47"/>
      <c r="FN139" s="47"/>
      <c r="FO139" s="47"/>
      <c r="FP139" s="47"/>
      <c r="FQ139" s="354"/>
      <c r="FR139" s="354"/>
      <c r="FS139" s="354"/>
      <c r="FT139" s="354"/>
      <c r="FU139" s="354"/>
      <c r="FV139" s="354">
        <v>32</v>
      </c>
      <c r="FW139" s="354">
        <v>352</v>
      </c>
      <c r="FX139" s="354"/>
      <c r="FY139" s="354"/>
      <c r="FZ139" s="354"/>
      <c r="GA139" s="354"/>
      <c r="GB139" s="354"/>
      <c r="GC139" s="354"/>
      <c r="GD139" s="354"/>
      <c r="GE139" s="354">
        <v>20</v>
      </c>
      <c r="GF139" s="354">
        <v>100</v>
      </c>
      <c r="GG139" s="354">
        <v>100</v>
      </c>
      <c r="GH139" s="354"/>
      <c r="GI139" s="354"/>
      <c r="GJ139" s="354"/>
      <c r="GK139" s="354">
        <v>32</v>
      </c>
      <c r="GL139" s="354">
        <v>128</v>
      </c>
      <c r="GM139" s="354"/>
      <c r="GN139" s="354"/>
      <c r="GO139" s="354"/>
      <c r="GP139" s="354"/>
      <c r="GQ139" s="354"/>
      <c r="GR139" s="354">
        <v>48</v>
      </c>
      <c r="GS139" s="354"/>
      <c r="GT139" s="354"/>
      <c r="GU139" s="354"/>
      <c r="GV139" s="354"/>
      <c r="GW139" s="354"/>
      <c r="GX139" s="354"/>
      <c r="GY139" s="354"/>
      <c r="GZ139" s="354">
        <v>32</v>
      </c>
      <c r="HA139" s="354"/>
      <c r="HB139" s="354"/>
      <c r="HC139" s="354"/>
      <c r="HD139" s="354"/>
      <c r="HE139" s="354"/>
      <c r="HF139" s="354">
        <v>64</v>
      </c>
      <c r="HG139" s="354"/>
      <c r="HH139" s="354"/>
      <c r="HI139" s="354"/>
      <c r="HJ139" s="354"/>
      <c r="HK139" s="354"/>
      <c r="HL139" s="354"/>
      <c r="HM139" s="354">
        <v>100</v>
      </c>
      <c r="HN139" s="354"/>
      <c r="HO139" s="354"/>
      <c r="HP139" s="354"/>
      <c r="HQ139" s="354"/>
      <c r="HR139" s="354"/>
      <c r="HS139" s="354"/>
      <c r="HT139" s="354"/>
      <c r="HU139" s="354"/>
      <c r="HV139" s="354"/>
      <c r="HW139" s="354">
        <v>64</v>
      </c>
      <c r="HX139" s="354">
        <v>80</v>
      </c>
      <c r="HY139" s="354"/>
      <c r="HZ139" s="354"/>
      <c r="IA139" s="354">
        <v>128</v>
      </c>
      <c r="IB139" s="354"/>
      <c r="IC139" s="354"/>
      <c r="ID139" s="354"/>
      <c r="IE139" s="354"/>
      <c r="IF139" s="354"/>
      <c r="IG139" s="354"/>
      <c r="IH139" s="354"/>
      <c r="II139" s="354"/>
      <c r="IJ139" s="354"/>
      <c r="IK139" s="354">
        <v>60</v>
      </c>
      <c r="IL139" s="354"/>
      <c r="IM139" s="354"/>
      <c r="IN139" s="354"/>
      <c r="IO139" s="354">
        <v>48</v>
      </c>
      <c r="IP139" s="354"/>
      <c r="IQ139" s="354"/>
      <c r="IR139" s="50"/>
      <c r="IS139" s="47"/>
      <c r="IT139" s="47">
        <v>240</v>
      </c>
      <c r="IU139" s="47">
        <v>160</v>
      </c>
      <c r="IV139" s="47"/>
      <c r="IW139" s="47"/>
      <c r="IX139" s="47"/>
      <c r="IY139" s="47"/>
      <c r="IZ139" s="47"/>
      <c r="JA139" s="47"/>
      <c r="JB139" s="47"/>
      <c r="JC139" s="47"/>
      <c r="JD139" s="47"/>
      <c r="JE139" s="47"/>
      <c r="JF139" s="47"/>
      <c r="JG139" s="47"/>
      <c r="JH139" s="47"/>
      <c r="JI139" s="47"/>
      <c r="JJ139" s="47"/>
      <c r="JK139" s="47"/>
      <c r="JL139" s="354"/>
      <c r="JM139" s="354"/>
      <c r="JN139" s="354"/>
      <c r="JO139" s="354"/>
      <c r="JP139" s="354"/>
      <c r="JQ139" s="354"/>
      <c r="JR139" s="354"/>
      <c r="JS139" s="354"/>
      <c r="JT139" s="354"/>
      <c r="JU139" s="354"/>
      <c r="JV139" s="354">
        <v>32</v>
      </c>
      <c r="JW139" s="354"/>
      <c r="JX139" s="354"/>
      <c r="JY139" s="354"/>
      <c r="JZ139" s="354">
        <v>64</v>
      </c>
      <c r="KA139" s="354"/>
      <c r="KB139" s="354"/>
      <c r="KC139" s="354">
        <v>112</v>
      </c>
      <c r="KD139" s="354"/>
      <c r="KE139" s="354"/>
      <c r="KF139" s="354"/>
      <c r="KG139" s="354"/>
      <c r="KI139" s="824"/>
      <c r="KJ139" s="824"/>
      <c r="KK139" s="824"/>
      <c r="KL139" s="824"/>
      <c r="KM139" s="824"/>
      <c r="KN139" s="824"/>
      <c r="KO139" s="824"/>
      <c r="KP139" s="824"/>
      <c r="KQ139" s="824"/>
      <c r="KR139" s="824"/>
      <c r="KS139" s="824"/>
      <c r="KT139" s="824"/>
      <c r="KU139" s="816">
        <v>128</v>
      </c>
      <c r="KV139" s="51"/>
      <c r="KW139" s="47"/>
      <c r="KX139" s="47">
        <v>144</v>
      </c>
      <c r="KY139" s="47"/>
      <c r="KZ139" s="47"/>
      <c r="LA139" s="47"/>
      <c r="LB139" s="47">
        <v>32</v>
      </c>
      <c r="LC139" s="47"/>
      <c r="LD139" s="361"/>
      <c r="LE139" s="361"/>
      <c r="LF139" s="361"/>
      <c r="LG139" s="361"/>
      <c r="LH139" s="361"/>
      <c r="LI139" s="361"/>
      <c r="LJ139" s="361"/>
      <c r="LK139" s="361"/>
      <c r="LL139" s="361"/>
      <c r="LM139" s="361"/>
      <c r="LN139" s="361"/>
      <c r="LO139" s="354"/>
      <c r="LP139" s="354"/>
      <c r="LQ139" s="354">
        <v>17</v>
      </c>
      <c r="LR139" s="354"/>
      <c r="LS139" s="354"/>
      <c r="LT139" s="354"/>
      <c r="LU139" s="354"/>
      <c r="LV139" s="354"/>
      <c r="LW139" s="51"/>
      <c r="LX139" s="354">
        <v>100</v>
      </c>
      <c r="LY139" s="354"/>
      <c r="LZ139" s="354"/>
      <c r="MA139" s="354"/>
      <c r="MB139" s="363">
        <v>33</v>
      </c>
      <c r="MC139" s="363"/>
      <c r="MD139" s="354"/>
      <c r="ME139" s="354">
        <v>6</v>
      </c>
      <c r="MF139" s="354"/>
      <c r="MG139" s="354"/>
      <c r="MH139" s="354"/>
      <c r="MI139" s="354"/>
      <c r="MJ139" s="354"/>
      <c r="MK139" s="354">
        <v>16</v>
      </c>
      <c r="ML139" s="354"/>
      <c r="MM139" s="354"/>
      <c r="MN139" s="354"/>
      <c r="MO139" s="354"/>
      <c r="MP139" s="354"/>
      <c r="MQ139" s="354"/>
      <c r="MR139" s="354"/>
      <c r="MS139" s="51"/>
      <c r="MT139" s="364">
        <f t="shared" si="53"/>
        <v>2106</v>
      </c>
      <c r="MU139" s="365">
        <f t="shared" si="54"/>
        <v>1084</v>
      </c>
      <c r="MV139" s="366">
        <f t="shared" si="55"/>
        <v>3190</v>
      </c>
      <c r="MW139" s="365">
        <v>5810</v>
      </c>
      <c r="MX139" s="365">
        <v>7388</v>
      </c>
      <c r="MY139" s="54"/>
      <c r="MZ139" s="708">
        <v>9.99</v>
      </c>
      <c r="NA139" s="708">
        <v>2.65</v>
      </c>
      <c r="NB139" s="709">
        <f t="shared" si="56"/>
        <v>8453.5</v>
      </c>
      <c r="NC139" s="710">
        <v>14.75</v>
      </c>
      <c r="ND139" s="710">
        <v>11.5</v>
      </c>
      <c r="NE139" s="738">
        <f t="shared" si="85"/>
        <v>0.35229512813292</v>
      </c>
      <c r="NF139" s="739"/>
      <c r="NG139" s="739">
        <v>3000</v>
      </c>
      <c r="NH139" s="739">
        <v>11.5</v>
      </c>
      <c r="NI139" s="740">
        <f t="shared" si="57"/>
        <v>22045.5</v>
      </c>
      <c r="NJ139" s="738">
        <f t="shared" si="89"/>
        <v>0.35229512813292</v>
      </c>
      <c r="NK139" s="741"/>
      <c r="NL139" s="742">
        <v>44562</v>
      </c>
      <c r="NM139" s="739">
        <f ca="1" t="shared" si="58"/>
        <v>17.1666666666667</v>
      </c>
      <c r="NN139" s="739">
        <f ca="1" t="shared" si="59"/>
        <v>515</v>
      </c>
      <c r="NO139" s="739">
        <v>2027</v>
      </c>
      <c r="NP139" s="739">
        <f t="shared" si="60"/>
        <v>3190</v>
      </c>
      <c r="NQ139" s="761">
        <f t="shared" si="61"/>
        <v>1.61764705882353</v>
      </c>
      <c r="NR139" s="739">
        <f ca="1" t="shared" si="62"/>
        <v>1.14648772130211</v>
      </c>
      <c r="NS139" s="739">
        <f t="shared" si="63"/>
        <v>1917</v>
      </c>
      <c r="NT139" s="739"/>
      <c r="NU139" s="739">
        <f ca="1" t="shared" si="64"/>
        <v>185.825242718447</v>
      </c>
      <c r="NV139" s="769">
        <f ca="1" t="shared" si="65"/>
        <v>6.19417475728155</v>
      </c>
      <c r="NW139" s="769">
        <f ca="1" t="shared" si="66"/>
        <v>309.484326018809</v>
      </c>
      <c r="NX139" s="739"/>
      <c r="NY139" s="739"/>
      <c r="NZ139" s="739"/>
      <c r="OA139" s="739"/>
      <c r="OB139" s="739"/>
      <c r="OC139" s="739"/>
      <c r="OD139" s="739"/>
      <c r="OE139" s="743">
        <f t="shared" si="67"/>
        <v>416</v>
      </c>
      <c r="OF139" s="743">
        <f t="shared" si="68"/>
        <v>368</v>
      </c>
      <c r="OG139" s="743">
        <f t="shared" si="69"/>
        <v>270</v>
      </c>
      <c r="OH139" s="743">
        <f t="shared" si="70"/>
        <v>340</v>
      </c>
      <c r="OI139" s="743">
        <f t="shared" si="71"/>
        <v>384</v>
      </c>
      <c r="OJ139" s="739">
        <f t="shared" si="72"/>
        <v>252</v>
      </c>
      <c r="OK139" s="739">
        <f t="shared" si="73"/>
        <v>48</v>
      </c>
      <c r="OL139" s="739">
        <f t="shared" si="74"/>
        <v>160</v>
      </c>
      <c r="OM139" s="739">
        <f t="shared" si="75"/>
        <v>305</v>
      </c>
      <c r="ON139" s="739">
        <f t="shared" si="76"/>
        <v>123</v>
      </c>
      <c r="OO139" s="739">
        <f t="shared" si="77"/>
        <v>192</v>
      </c>
      <c r="OP139" s="739"/>
      <c r="OQ139" s="739">
        <f t="shared" si="78"/>
        <v>140</v>
      </c>
      <c r="OR139" s="739">
        <f t="shared" si="79"/>
        <v>2998</v>
      </c>
      <c r="OS139" s="739">
        <f t="shared" si="80"/>
        <v>0</v>
      </c>
      <c r="OT139" s="739">
        <f t="shared" si="81"/>
        <v>-192</v>
      </c>
      <c r="OU139" s="739"/>
      <c r="OV139" s="739"/>
      <c r="OW139" s="739"/>
      <c r="OX139" s="739"/>
      <c r="OY139" s="739"/>
      <c r="OZ139" s="739"/>
      <c r="PA139" s="739"/>
      <c r="PB139" s="739"/>
      <c r="PC139" s="739"/>
      <c r="PD139" s="739"/>
      <c r="PE139" s="739"/>
      <c r="PF139" s="739"/>
      <c r="PG139" s="739"/>
      <c r="PI139" s="28">
        <v>968</v>
      </c>
      <c r="PJ139" s="28">
        <v>112</v>
      </c>
      <c r="PK139" s="28">
        <v>384</v>
      </c>
      <c r="PL139" s="28">
        <v>1640</v>
      </c>
      <c r="PM139" s="28">
        <v>204</v>
      </c>
      <c r="PN139" s="28">
        <v>242</v>
      </c>
      <c r="PO139" s="28">
        <v>552</v>
      </c>
      <c r="PP139" s="28">
        <v>34</v>
      </c>
      <c r="PQ139" s="28">
        <v>482</v>
      </c>
      <c r="PR139" s="28">
        <v>304</v>
      </c>
      <c r="PS139" s="28">
        <v>160</v>
      </c>
      <c r="PT139" s="28">
        <v>864</v>
      </c>
      <c r="PU139" s="28">
        <v>16</v>
      </c>
      <c r="PV139" s="28">
        <v>5962</v>
      </c>
      <c r="PW139" s="28">
        <v>152</v>
      </c>
    </row>
    <row r="140" s="28" customFormat="1" customHeight="1" spans="1:439">
      <c r="A140" s="798" t="s">
        <v>1334</v>
      </c>
      <c r="B140" s="343">
        <v>2019</v>
      </c>
      <c r="C140" s="95" t="s">
        <v>1747</v>
      </c>
      <c r="D140" s="95" t="s">
        <v>2413</v>
      </c>
      <c r="E140" s="411"/>
      <c r="F140" s="116" t="s">
        <v>422</v>
      </c>
      <c r="G140" s="112" t="s">
        <v>423</v>
      </c>
      <c r="H140" s="113" t="s">
        <v>424</v>
      </c>
      <c r="I140" s="99">
        <f t="shared" si="90"/>
        <v>-1482</v>
      </c>
      <c r="J140" s="100">
        <v>2502</v>
      </c>
      <c r="K140" s="454">
        <v>0</v>
      </c>
      <c r="L140" s="150">
        <f t="shared" si="91"/>
        <v>1020</v>
      </c>
      <c r="M140" s="151">
        <f t="shared" si="92"/>
        <v>1020</v>
      </c>
      <c r="N140" s="455"/>
      <c r="O140" s="37">
        <v>2670</v>
      </c>
      <c r="P140" s="36"/>
      <c r="Q140" s="33">
        <f t="shared" si="93"/>
        <v>0</v>
      </c>
      <c r="R140" s="34">
        <f t="shared" si="94"/>
        <v>0</v>
      </c>
      <c r="S140" s="346"/>
      <c r="T140" s="346"/>
      <c r="U140" s="346"/>
      <c r="V140" s="346"/>
      <c r="W140" s="346"/>
      <c r="X140" s="347"/>
      <c r="Y140" s="348"/>
      <c r="Z140" s="348"/>
      <c r="AA140" s="348"/>
      <c r="AB140" s="348"/>
      <c r="AC140" s="506"/>
      <c r="AD140" s="348"/>
      <c r="AE140" s="348"/>
      <c r="AF140" s="346"/>
      <c r="AG140" s="346"/>
      <c r="AH140" s="346"/>
      <c r="AI140" s="346"/>
      <c r="AJ140" s="346"/>
      <c r="AK140" s="346"/>
      <c r="AL140" s="346"/>
      <c r="AM140" s="346"/>
      <c r="AN140" s="346"/>
      <c r="AO140" s="346"/>
      <c r="AP140" s="346"/>
      <c r="AQ140" s="346"/>
      <c r="AR140" s="346"/>
      <c r="AS140" s="346"/>
      <c r="AT140" s="346"/>
      <c r="AU140" s="346"/>
      <c r="AV140" s="346"/>
      <c r="AW140" s="346"/>
      <c r="AX140" s="346"/>
      <c r="AY140" s="349"/>
      <c r="AZ140" s="48"/>
      <c r="BA140" s="48"/>
      <c r="BB140" s="48"/>
      <c r="BC140" s="48"/>
      <c r="BD140" s="47"/>
      <c r="BE140" s="47"/>
      <c r="BF140" s="47"/>
      <c r="BG140" s="47"/>
      <c r="BH140" s="47"/>
      <c r="BI140" s="47"/>
      <c r="BJ140" s="47"/>
      <c r="BK140" s="47"/>
      <c r="BL140" s="47">
        <v>13</v>
      </c>
      <c r="BM140" s="47"/>
      <c r="BN140" s="47"/>
      <c r="BO140" s="47"/>
      <c r="BP140" s="47"/>
      <c r="BQ140" s="47"/>
      <c r="BR140" s="47"/>
      <c r="BS140" s="354"/>
      <c r="BT140" s="354"/>
      <c r="BU140" s="354"/>
      <c r="BV140" s="354"/>
      <c r="BW140" s="354"/>
      <c r="BX140" s="354"/>
      <c r="BY140" s="354"/>
      <c r="BZ140" s="354"/>
      <c r="CA140" s="354"/>
      <c r="CB140" s="354"/>
      <c r="CC140" s="354">
        <v>1</v>
      </c>
      <c r="CD140" s="354"/>
      <c r="CE140" s="354"/>
      <c r="CF140" s="354"/>
      <c r="CG140" s="354"/>
      <c r="CH140" s="354"/>
      <c r="CI140" s="354"/>
      <c r="CJ140" s="354"/>
      <c r="CK140" s="354"/>
      <c r="CL140" s="354"/>
      <c r="CM140" s="354"/>
      <c r="CN140" s="354"/>
      <c r="CO140" s="354"/>
      <c r="CP140" s="358"/>
      <c r="CQ140" s="48"/>
      <c r="CR140" s="354"/>
      <c r="CS140" s="354"/>
      <c r="CT140" s="355">
        <v>-26</v>
      </c>
      <c r="CU140" s="354"/>
      <c r="CV140" s="354"/>
      <c r="CW140" s="354"/>
      <c r="CX140" s="354">
        <v>16</v>
      </c>
      <c r="CY140" s="354"/>
      <c r="CZ140" s="354">
        <v>8</v>
      </c>
      <c r="DA140" s="356">
        <v>-10</v>
      </c>
      <c r="DB140" s="354"/>
      <c r="DC140" s="354"/>
      <c r="DD140" s="354"/>
      <c r="DE140" s="354"/>
      <c r="DF140" s="354">
        <v>2</v>
      </c>
      <c r="DG140" s="354"/>
      <c r="DH140" s="354"/>
      <c r="DI140" s="354"/>
      <c r="DJ140" s="356">
        <v>-7</v>
      </c>
      <c r="DK140" s="354"/>
      <c r="DL140" s="354"/>
      <c r="DM140" s="354"/>
      <c r="DN140" s="354"/>
      <c r="DO140" s="354"/>
      <c r="DP140" s="354"/>
      <c r="DQ140" s="354"/>
      <c r="DR140" s="354"/>
      <c r="DS140" s="354"/>
      <c r="DT140" s="354"/>
      <c r="DU140" s="354"/>
      <c r="DV140" s="354"/>
      <c r="DW140" s="354"/>
      <c r="DX140" s="354"/>
      <c r="DY140" s="354"/>
      <c r="DZ140" s="357"/>
      <c r="EA140" s="356"/>
      <c r="EB140" s="356"/>
      <c r="EC140" s="356"/>
      <c r="ED140" s="356">
        <v>-97</v>
      </c>
      <c r="EE140" s="358"/>
      <c r="EF140" s="48"/>
      <c r="EG140" s="46"/>
      <c r="EH140" s="46"/>
      <c r="EI140" s="47"/>
      <c r="EJ140" s="47"/>
      <c r="EK140" s="47">
        <v>66</v>
      </c>
      <c r="EL140" s="47">
        <v>38</v>
      </c>
      <c r="EM140" s="47"/>
      <c r="EN140" s="47"/>
      <c r="EO140" s="47">
        <v>64</v>
      </c>
      <c r="EP140" s="47"/>
      <c r="EQ140" s="47"/>
      <c r="ER140" s="47"/>
      <c r="ES140" s="47"/>
      <c r="ET140" s="48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>
        <v>10</v>
      </c>
      <c r="FF140" s="47"/>
      <c r="FG140" s="47"/>
      <c r="FH140" s="47"/>
      <c r="FI140" s="47"/>
      <c r="FJ140" s="47"/>
      <c r="FK140" s="47">
        <v>50</v>
      </c>
      <c r="FL140" s="47">
        <v>120</v>
      </c>
      <c r="FM140" s="47"/>
      <c r="FN140" s="47"/>
      <c r="FO140" s="47"/>
      <c r="FP140" s="47"/>
      <c r="FQ140" s="354"/>
      <c r="FR140" s="354"/>
      <c r="FS140" s="354"/>
      <c r="FT140" s="354"/>
      <c r="FU140" s="354"/>
      <c r="FV140" s="354">
        <v>48</v>
      </c>
      <c r="FW140" s="354"/>
      <c r="FX140" s="354"/>
      <c r="FY140" s="354"/>
      <c r="FZ140" s="354"/>
      <c r="GA140" s="354"/>
      <c r="GB140" s="354"/>
      <c r="GC140" s="354"/>
      <c r="GD140" s="354"/>
      <c r="GE140" s="354">
        <v>20</v>
      </c>
      <c r="GF140" s="354">
        <v>50</v>
      </c>
      <c r="GG140" s="354">
        <v>50</v>
      </c>
      <c r="GH140" s="354"/>
      <c r="GI140" s="354"/>
      <c r="GJ140" s="354"/>
      <c r="GK140" s="354"/>
      <c r="GL140" s="354"/>
      <c r="GM140" s="354"/>
      <c r="GN140" s="354"/>
      <c r="GO140" s="354"/>
      <c r="GP140" s="354"/>
      <c r="GQ140" s="354"/>
      <c r="GR140" s="354">
        <v>48</v>
      </c>
      <c r="GS140" s="354"/>
      <c r="GT140" s="354"/>
      <c r="GU140" s="354"/>
      <c r="GV140" s="354"/>
      <c r="GW140" s="354"/>
      <c r="GX140" s="354"/>
      <c r="GY140" s="354"/>
      <c r="GZ140" s="354">
        <v>32</v>
      </c>
      <c r="HA140" s="354"/>
      <c r="HB140" s="354"/>
      <c r="HC140" s="354"/>
      <c r="HD140" s="354"/>
      <c r="HE140" s="354">
        <v>14</v>
      </c>
      <c r="HF140" s="354">
        <v>86</v>
      </c>
      <c r="HG140" s="354"/>
      <c r="HH140" s="354"/>
      <c r="HI140" s="354"/>
      <c r="HJ140" s="354"/>
      <c r="HK140" s="354"/>
      <c r="HL140" s="354"/>
      <c r="HM140" s="354">
        <v>50</v>
      </c>
      <c r="HN140" s="354"/>
      <c r="HO140" s="354"/>
      <c r="HP140" s="354"/>
      <c r="HQ140" s="354"/>
      <c r="HR140" s="354"/>
      <c r="HS140" s="354"/>
      <c r="HT140" s="354"/>
      <c r="HU140" s="354"/>
      <c r="HV140" s="354"/>
      <c r="HW140" s="354">
        <v>64</v>
      </c>
      <c r="HX140" s="354">
        <v>48</v>
      </c>
      <c r="HY140" s="354"/>
      <c r="HZ140" s="354">
        <v>222</v>
      </c>
      <c r="IA140" s="354">
        <v>128</v>
      </c>
      <c r="IB140" s="354"/>
      <c r="IC140" s="354"/>
      <c r="ID140" s="354"/>
      <c r="IE140" s="354"/>
      <c r="IF140" s="354"/>
      <c r="IG140" s="354"/>
      <c r="IH140" s="354"/>
      <c r="II140" s="354"/>
      <c r="IJ140" s="354"/>
      <c r="IK140" s="354">
        <v>30</v>
      </c>
      <c r="IL140" s="354"/>
      <c r="IM140" s="354"/>
      <c r="IN140" s="354"/>
      <c r="IO140" s="354">
        <v>16</v>
      </c>
      <c r="IP140" s="354">
        <v>12</v>
      </c>
      <c r="IQ140" s="354"/>
      <c r="IR140" s="50"/>
      <c r="IS140" s="47"/>
      <c r="IT140" s="47"/>
      <c r="IU140" s="47"/>
      <c r="IV140" s="47"/>
      <c r="IW140" s="47"/>
      <c r="IX140" s="47"/>
      <c r="IY140" s="47"/>
      <c r="IZ140" s="47"/>
      <c r="JA140" s="47"/>
      <c r="JB140" s="47"/>
      <c r="JC140" s="47"/>
      <c r="JD140" s="47"/>
      <c r="JE140" s="47"/>
      <c r="JF140" s="47"/>
      <c r="JG140" s="47">
        <v>160</v>
      </c>
      <c r="JH140" s="47"/>
      <c r="JI140" s="47"/>
      <c r="JJ140" s="47"/>
      <c r="JK140" s="47"/>
      <c r="JL140" s="354"/>
      <c r="JM140" s="354"/>
      <c r="JN140" s="354"/>
      <c r="JO140" s="354"/>
      <c r="JP140" s="354"/>
      <c r="JQ140" s="354"/>
      <c r="JR140" s="354"/>
      <c r="JS140" s="354"/>
      <c r="JT140" s="354"/>
      <c r="JU140" s="354"/>
      <c r="JV140" s="354"/>
      <c r="JW140" s="354"/>
      <c r="JX140" s="354"/>
      <c r="JY140" s="354"/>
      <c r="JZ140" s="354"/>
      <c r="KA140" s="354"/>
      <c r="KB140" s="354"/>
      <c r="KC140" s="354"/>
      <c r="KD140" s="354"/>
      <c r="KE140" s="354"/>
      <c r="KF140" s="354"/>
      <c r="KG140" s="354"/>
      <c r="KI140" s="824"/>
      <c r="KJ140" s="824"/>
      <c r="KK140" s="824"/>
      <c r="KL140" s="824"/>
      <c r="KM140" s="824"/>
      <c r="KN140" s="824"/>
      <c r="KO140" s="824"/>
      <c r="KP140" s="824"/>
      <c r="KQ140" s="824"/>
      <c r="KR140" s="824"/>
      <c r="KS140" s="824"/>
      <c r="KT140" s="824"/>
      <c r="KU140" s="816">
        <v>80</v>
      </c>
      <c r="KV140" s="51"/>
      <c r="KW140" s="47"/>
      <c r="KX140" s="47">
        <v>32</v>
      </c>
      <c r="KY140" s="47"/>
      <c r="KZ140" s="47"/>
      <c r="LA140" s="47"/>
      <c r="LB140" s="47">
        <v>32</v>
      </c>
      <c r="LC140" s="47"/>
      <c r="LD140" s="361">
        <v>8</v>
      </c>
      <c r="LE140" s="361">
        <v>48</v>
      </c>
      <c r="LF140" s="361"/>
      <c r="LG140" s="361"/>
      <c r="LH140" s="361"/>
      <c r="LI140" s="361"/>
      <c r="LJ140" s="361"/>
      <c r="LK140" s="361"/>
      <c r="LL140" s="361"/>
      <c r="LM140" s="361"/>
      <c r="LN140" s="361"/>
      <c r="LO140" s="354"/>
      <c r="LP140" s="354"/>
      <c r="LQ140" s="354">
        <v>7</v>
      </c>
      <c r="LR140" s="354"/>
      <c r="LS140" s="354"/>
      <c r="LT140" s="354"/>
      <c r="LU140" s="354"/>
      <c r="LV140" s="354"/>
      <c r="LW140" s="51"/>
      <c r="LX140" s="354">
        <v>100</v>
      </c>
      <c r="LY140" s="354"/>
      <c r="LZ140" s="354"/>
      <c r="MA140" s="354"/>
      <c r="MB140" s="363">
        <v>17</v>
      </c>
      <c r="MC140" s="363"/>
      <c r="MD140" s="354"/>
      <c r="ME140" s="354"/>
      <c r="MF140" s="354"/>
      <c r="MG140" s="354"/>
      <c r="MH140" s="354"/>
      <c r="MI140" s="354"/>
      <c r="MJ140" s="354"/>
      <c r="MK140" s="354"/>
      <c r="ML140" s="354"/>
      <c r="MM140" s="354"/>
      <c r="MN140" s="354"/>
      <c r="MO140" s="354"/>
      <c r="MP140" s="354"/>
      <c r="MQ140" s="354"/>
      <c r="MR140" s="354"/>
      <c r="MS140" s="51"/>
      <c r="MT140" s="364">
        <f t="shared" ref="MT140:MT203" si="95">SUM(EF140:IR140)</f>
        <v>1266</v>
      </c>
      <c r="MU140" s="365">
        <f t="shared" ref="MU140:MU203" si="96">SUM(IS140:MS140)</f>
        <v>484</v>
      </c>
      <c r="MV140" s="366">
        <f t="shared" ref="MV140:MV203" si="97">MU140+MT140</f>
        <v>1750</v>
      </c>
      <c r="MW140" s="365">
        <v>3743</v>
      </c>
      <c r="MX140" s="365">
        <v>3047</v>
      </c>
      <c r="MY140" s="54"/>
      <c r="MZ140" s="709">
        <v>9.99</v>
      </c>
      <c r="NA140" s="830">
        <v>2.12</v>
      </c>
      <c r="NB140" s="709">
        <f t="shared" ref="NB140:NB203" si="98">NA140*NP140</f>
        <v>3710</v>
      </c>
      <c r="NC140" s="711">
        <v>14.75</v>
      </c>
      <c r="ND140" s="710">
        <v>11.5</v>
      </c>
      <c r="NE140" s="738">
        <f t="shared" si="85"/>
        <v>0.190368910166151</v>
      </c>
      <c r="NF140" s="743"/>
      <c r="NG140" s="743">
        <v>3000</v>
      </c>
      <c r="NH140" s="739">
        <v>11.5</v>
      </c>
      <c r="NI140" s="740">
        <f t="shared" ref="NI140:NI203" si="99">ND140*NS140</f>
        <v>11730</v>
      </c>
      <c r="NJ140" s="738">
        <f t="shared" si="89"/>
        <v>0.190368910166151</v>
      </c>
      <c r="NK140" s="818"/>
      <c r="NL140" s="742">
        <v>44562</v>
      </c>
      <c r="NM140" s="739">
        <f ca="1" t="shared" ref="NM140:NM203" si="100">NN140/30</f>
        <v>17.1666666666667</v>
      </c>
      <c r="NN140" s="739">
        <f ca="1" t="shared" ref="NN140:NN203" si="101">DATEDIF(NL140,TODAY(),"D")</f>
        <v>515</v>
      </c>
      <c r="NO140" s="743">
        <v>2670</v>
      </c>
      <c r="NP140" s="739">
        <f t="shared" ref="NP140:NP203" si="102">MV140</f>
        <v>1750</v>
      </c>
      <c r="NQ140" s="761">
        <f t="shared" ref="NQ140:NQ203" si="103">NP140/((NO140+NS140)/2)</f>
        <v>0.948509485094851</v>
      </c>
      <c r="NR140" s="739">
        <f ca="1" t="shared" ref="NR140:NR203" si="104">NQ140/NN140*365</f>
        <v>0.672244586523535</v>
      </c>
      <c r="NS140" s="739">
        <f t="shared" ref="NS140:NS203" si="105">L140</f>
        <v>1020</v>
      </c>
      <c r="NT140" s="743"/>
      <c r="NU140" s="739">
        <f ca="1" t="shared" ref="NU140:NU203" si="106">NP140/NM140</f>
        <v>101.941747572816</v>
      </c>
      <c r="NV140" s="769">
        <f ca="1" t="shared" ref="NV140:NV203" si="107">NP140/NN140</f>
        <v>3.39805825242718</v>
      </c>
      <c r="NW140" s="769">
        <f ca="1" t="shared" ref="NW140:NW203" si="108">NS140/NV140</f>
        <v>300.171428571429</v>
      </c>
      <c r="NX140" s="743"/>
      <c r="NY140" s="743"/>
      <c r="NZ140" s="743"/>
      <c r="OA140" s="743"/>
      <c r="OB140" s="743"/>
      <c r="OC140" s="743"/>
      <c r="OD140" s="743"/>
      <c r="OE140" s="743">
        <f t="shared" ref="OE140:OE203" si="109">KW140+IS140+IT140+ET140+EP140+EN140+EM140+EL140+EK140+EJ140+EI140+EH140+EG140+EF140</f>
        <v>104</v>
      </c>
      <c r="OF140" s="743">
        <f t="shared" ref="OF140:OF203" si="110">LA140+KZ140+KY140+KX140+IW140+IV140+IU140+EV140+ER140+EO140</f>
        <v>96</v>
      </c>
      <c r="OG140" s="743">
        <f t="shared" ref="OG140:OG203" si="111">LY140+LX140+LG140+LF140+LE140+LD140+LC140+LB140+IY140+IX140+FG140+FF140+FE140+FC140+FB140+FA140+EZ140+EX140+EW140+ES140+FI140</f>
        <v>198</v>
      </c>
      <c r="OH140" s="743">
        <f t="shared" ref="OH140:OH203" si="112">LH140+JD140+JB140+JA140+IZ140+FT140+FM140+FL140+FK140+FJ140+FH140+FD140</f>
        <v>170</v>
      </c>
      <c r="OI140" s="743">
        <f t="shared" ref="OI140:OI203" si="113">JH140+JG140+JF140+GD140+FV140+FU140+FR140+FO140+FR140+FW140+FS140</f>
        <v>208</v>
      </c>
      <c r="OJ140" s="739">
        <f t="shared" ref="OJ140:OJ203" si="114">JI140+GQ140+GP140+GO140+GM140+GK140+GJ140+GI140+GH140+GG140+GF140+GE140+GB140+GA140+FZ140+FY140+FX140+FP140</f>
        <v>120</v>
      </c>
      <c r="OK140" s="739">
        <f t="shared" ref="OK140:OK203" si="115">LZ140+LM140+LL140+LK140+LJ140+LI140+JU140+JT140+JS140+JR140+JQ140+JP140+JO140+JN140+JM140+JL140+JK140+JJ140+GW140+GV140+GU140+GT140+GR140+GN140</f>
        <v>48</v>
      </c>
      <c r="OL140" s="739">
        <f t="shared" ref="OL140:OL203" si="116">LN140+JX140+JW140+JV140+GY140+GX140+GL140+FN140+FQ140+GS140</f>
        <v>0</v>
      </c>
      <c r="OM140" s="739">
        <f t="shared" ref="OM140:OM203" si="117">MB140+MA140+KH140+KG140+KF140+KE140+KD140+KC140+KB140+KA140+JZ140+JY140+HI140+HF140+HC140+GZ140+LO140</f>
        <v>135</v>
      </c>
      <c r="ON140" s="739">
        <f t="shared" ref="ON140:ON203" si="118">MF140+ME140+MD140+MC140+LP140+LQ140+HT140+HN140+HM140+HL140+HK140+HH140+HG140+HE140</f>
        <v>71</v>
      </c>
      <c r="OO140" s="739">
        <f t="shared" ref="OO140:OO203" si="119">MI140+MG140+LU140+LT140+LS140+LR140+KQ140+KN140+KM140+KL140+KK140+KJ140+KI140+II140+IA140+HY140+HW140+HV140+HS140+HR140+HQ140+HP140+HJ140+HD140</f>
        <v>192</v>
      </c>
      <c r="OP140" s="739"/>
      <c r="OQ140" s="739">
        <f t="shared" ref="OQ140:OQ203" si="120">MJ140+MH140+KP140+KO140+IL140+IK140+IJ140+IH140+IG140+IF140+IE140+ID140+IC140+IB140+HZ140+HX140+HU140+HB140</f>
        <v>300</v>
      </c>
      <c r="OR140" s="739">
        <f t="shared" ref="OR140:OR203" si="121">OQ140+OM140+OL140+OK140+OJ140+OI140+OH140+OG140+OF140+OE140+ON140+OO140+OP140</f>
        <v>1642</v>
      </c>
      <c r="OS140" s="739">
        <f t="shared" ref="OS140:OS203" si="122">JE140</f>
        <v>0</v>
      </c>
      <c r="OT140" s="739">
        <f t="shared" ref="OT140:OT203" si="123">OR140+OS140-MV140</f>
        <v>-108</v>
      </c>
      <c r="OU140" s="743"/>
      <c r="OV140" s="743"/>
      <c r="OW140" s="743"/>
      <c r="OX140" s="743"/>
      <c r="OY140" s="743"/>
      <c r="OZ140" s="743"/>
      <c r="PA140" s="743"/>
      <c r="PB140" s="743"/>
      <c r="PC140" s="743"/>
      <c r="PD140" s="743"/>
      <c r="PE140" s="743"/>
      <c r="PF140" s="743"/>
      <c r="PG140" s="743"/>
      <c r="PI140" s="28">
        <v>564</v>
      </c>
      <c r="PJ140" s="28">
        <v>120</v>
      </c>
      <c r="PK140" s="28">
        <v>192</v>
      </c>
      <c r="PL140" s="28">
        <v>1492</v>
      </c>
      <c r="PM140" s="28">
        <v>102</v>
      </c>
      <c r="PN140" s="28">
        <v>186</v>
      </c>
      <c r="PO140" s="28">
        <v>364</v>
      </c>
      <c r="PP140" s="28">
        <v>34</v>
      </c>
      <c r="PQ140" s="28">
        <v>266</v>
      </c>
      <c r="PR140" s="28">
        <v>0</v>
      </c>
      <c r="PS140" s="28">
        <v>259</v>
      </c>
      <c r="PT140" s="28">
        <v>152</v>
      </c>
      <c r="PU140" s="28">
        <v>0</v>
      </c>
      <c r="PV140" s="28">
        <v>3731</v>
      </c>
      <c r="PW140" s="28">
        <v>-12</v>
      </c>
    </row>
    <row r="141" s="28" customFormat="1" customHeight="1" spans="1:439">
      <c r="A141" s="95" t="s">
        <v>1610</v>
      </c>
      <c r="B141" s="343">
        <v>2019</v>
      </c>
      <c r="C141" s="95" t="s">
        <v>1747</v>
      </c>
      <c r="D141" s="95" t="s">
        <v>2413</v>
      </c>
      <c r="E141" s="411"/>
      <c r="F141" s="116" t="s">
        <v>425</v>
      </c>
      <c r="G141" s="112" t="s">
        <v>426</v>
      </c>
      <c r="H141" s="113" t="s">
        <v>427</v>
      </c>
      <c r="I141" s="99">
        <f t="shared" si="90"/>
        <v>-136</v>
      </c>
      <c r="J141" s="100">
        <v>1997</v>
      </c>
      <c r="K141" s="454">
        <v>0</v>
      </c>
      <c r="L141" s="150">
        <f t="shared" si="91"/>
        <v>1861</v>
      </c>
      <c r="M141" s="151">
        <f t="shared" si="92"/>
        <v>1861</v>
      </c>
      <c r="N141" s="455"/>
      <c r="O141" s="37">
        <v>2181</v>
      </c>
      <c r="P141" s="36"/>
      <c r="Q141" s="33">
        <f t="shared" si="93"/>
        <v>0</v>
      </c>
      <c r="R141" s="34">
        <f t="shared" si="94"/>
        <v>3000</v>
      </c>
      <c r="S141" s="346"/>
      <c r="T141" s="346"/>
      <c r="U141" s="346"/>
      <c r="V141" s="346"/>
      <c r="W141" s="346"/>
      <c r="X141" s="347"/>
      <c r="Y141" s="348"/>
      <c r="Z141" s="348"/>
      <c r="AA141" s="348"/>
      <c r="AB141" s="348"/>
      <c r="AC141" s="506"/>
      <c r="AD141" s="348"/>
      <c r="AE141" s="348">
        <v>3000</v>
      </c>
      <c r="AF141" s="346"/>
      <c r="AG141" s="346"/>
      <c r="AH141" s="346"/>
      <c r="AI141" s="346"/>
      <c r="AJ141" s="346"/>
      <c r="AK141" s="346"/>
      <c r="AL141" s="346"/>
      <c r="AM141" s="346"/>
      <c r="AN141" s="346"/>
      <c r="AO141" s="346"/>
      <c r="AP141" s="346"/>
      <c r="AQ141" s="346"/>
      <c r="AR141" s="346"/>
      <c r="AS141" s="346"/>
      <c r="AT141" s="346"/>
      <c r="AU141" s="346"/>
      <c r="AV141" s="346"/>
      <c r="AW141" s="346"/>
      <c r="AX141" s="346"/>
      <c r="AY141" s="349"/>
      <c r="AZ141" s="48">
        <v>1</v>
      </c>
      <c r="BA141" s="48"/>
      <c r="BB141" s="48">
        <v>1</v>
      </c>
      <c r="BC141" s="48"/>
      <c r="BD141" s="47"/>
      <c r="BE141" s="47"/>
      <c r="BF141" s="47"/>
      <c r="BG141" s="47">
        <v>5</v>
      </c>
      <c r="BH141" s="47"/>
      <c r="BI141" s="47"/>
      <c r="BJ141" s="47"/>
      <c r="BK141" s="47"/>
      <c r="BL141" s="47">
        <v>13</v>
      </c>
      <c r="BM141" s="47"/>
      <c r="BN141" s="47"/>
      <c r="BO141" s="47"/>
      <c r="BP141" s="47"/>
      <c r="BQ141" s="47"/>
      <c r="BR141" s="47"/>
      <c r="BS141" s="354"/>
      <c r="BT141" s="354"/>
      <c r="BU141" s="354"/>
      <c r="BV141" s="354"/>
      <c r="BW141" s="354"/>
      <c r="BX141" s="354"/>
      <c r="BY141" s="354"/>
      <c r="BZ141" s="354"/>
      <c r="CA141" s="354"/>
      <c r="CB141" s="354"/>
      <c r="CC141" s="354"/>
      <c r="CD141" s="354"/>
      <c r="CE141" s="354"/>
      <c r="CF141" s="354"/>
      <c r="CG141" s="354"/>
      <c r="CH141" s="354"/>
      <c r="CI141" s="354"/>
      <c r="CJ141" s="354"/>
      <c r="CK141" s="354"/>
      <c r="CL141" s="354"/>
      <c r="CM141" s="354"/>
      <c r="CN141" s="354"/>
      <c r="CO141" s="354"/>
      <c r="CP141" s="358"/>
      <c r="CQ141" s="48"/>
      <c r="CR141" s="354"/>
      <c r="CS141" s="354"/>
      <c r="CT141" s="355">
        <v>-56</v>
      </c>
      <c r="CU141" s="354"/>
      <c r="CV141" s="354">
        <v>1</v>
      </c>
      <c r="CW141" s="354"/>
      <c r="CX141" s="354">
        <v>16</v>
      </c>
      <c r="CY141" s="354"/>
      <c r="CZ141" s="354">
        <v>8</v>
      </c>
      <c r="DA141" s="356">
        <v>-10</v>
      </c>
      <c r="DB141" s="354"/>
      <c r="DC141" s="354"/>
      <c r="DD141" s="354">
        <v>16</v>
      </c>
      <c r="DE141" s="354"/>
      <c r="DF141" s="354">
        <v>2</v>
      </c>
      <c r="DG141" s="354"/>
      <c r="DH141" s="354"/>
      <c r="DI141" s="354">
        <v>1</v>
      </c>
      <c r="DJ141" s="356">
        <v>-5</v>
      </c>
      <c r="DK141" s="354"/>
      <c r="DL141" s="354"/>
      <c r="DM141" s="354"/>
      <c r="DN141" s="354"/>
      <c r="DO141" s="354"/>
      <c r="DP141" s="354"/>
      <c r="DQ141" s="354">
        <v>2</v>
      </c>
      <c r="DR141" s="354"/>
      <c r="DS141" s="354"/>
      <c r="DT141" s="354"/>
      <c r="DU141" s="354">
        <v>1</v>
      </c>
      <c r="DV141" s="354">
        <v>1</v>
      </c>
      <c r="DW141" s="354"/>
      <c r="DX141" s="354"/>
      <c r="DY141" s="354"/>
      <c r="DZ141" s="357"/>
      <c r="EA141" s="356"/>
      <c r="EB141" s="356"/>
      <c r="EC141" s="356"/>
      <c r="ED141" s="356"/>
      <c r="EE141" s="358"/>
      <c r="EF141" s="48"/>
      <c r="EG141" s="46"/>
      <c r="EH141" s="46">
        <v>64</v>
      </c>
      <c r="EI141" s="47"/>
      <c r="EJ141" s="47"/>
      <c r="EK141" s="47">
        <v>82</v>
      </c>
      <c r="EL141" s="47">
        <v>38</v>
      </c>
      <c r="EM141" s="47"/>
      <c r="EN141" s="47"/>
      <c r="EO141" s="47"/>
      <c r="EP141" s="47"/>
      <c r="EQ141" s="47"/>
      <c r="ER141" s="47"/>
      <c r="ES141" s="47"/>
      <c r="ET141" s="48"/>
      <c r="EU141" s="47"/>
      <c r="EV141" s="47"/>
      <c r="EW141" s="47">
        <v>64</v>
      </c>
      <c r="EX141" s="47"/>
      <c r="EY141" s="47"/>
      <c r="EZ141" s="47"/>
      <c r="FA141" s="47"/>
      <c r="FB141" s="47"/>
      <c r="FC141" s="47"/>
      <c r="FD141" s="47"/>
      <c r="FE141" s="47">
        <v>10</v>
      </c>
      <c r="FF141" s="47"/>
      <c r="FG141" s="47"/>
      <c r="FH141" s="47"/>
      <c r="FI141" s="47"/>
      <c r="FJ141" s="47"/>
      <c r="FK141" s="47">
        <v>50</v>
      </c>
      <c r="FL141" s="47">
        <v>120</v>
      </c>
      <c r="FM141" s="47"/>
      <c r="FN141" s="47"/>
      <c r="FO141" s="47"/>
      <c r="FP141" s="47"/>
      <c r="FQ141" s="354"/>
      <c r="FR141" s="354"/>
      <c r="FS141" s="354"/>
      <c r="FT141" s="354"/>
      <c r="FU141" s="354"/>
      <c r="FV141" s="354">
        <v>64</v>
      </c>
      <c r="FW141" s="354">
        <v>304</v>
      </c>
      <c r="FX141" s="354"/>
      <c r="FY141" s="354"/>
      <c r="FZ141" s="354"/>
      <c r="GA141" s="354"/>
      <c r="GB141" s="354"/>
      <c r="GC141" s="354"/>
      <c r="GD141" s="354"/>
      <c r="GE141" s="354">
        <v>20</v>
      </c>
      <c r="GF141" s="354">
        <v>50</v>
      </c>
      <c r="GG141" s="354">
        <v>50</v>
      </c>
      <c r="GH141" s="354">
        <v>32</v>
      </c>
      <c r="GI141" s="354"/>
      <c r="GJ141" s="354"/>
      <c r="GK141" s="354">
        <v>32</v>
      </c>
      <c r="GL141" s="354"/>
      <c r="GM141" s="354"/>
      <c r="GN141" s="354"/>
      <c r="GO141" s="354"/>
      <c r="GP141" s="354"/>
      <c r="GQ141" s="354"/>
      <c r="GR141" s="354">
        <v>48</v>
      </c>
      <c r="GS141" s="354"/>
      <c r="GT141" s="354"/>
      <c r="GU141" s="354"/>
      <c r="GV141" s="354"/>
      <c r="GW141" s="354"/>
      <c r="GX141" s="354"/>
      <c r="GY141" s="354"/>
      <c r="GZ141" s="354">
        <v>32</v>
      </c>
      <c r="HA141" s="354"/>
      <c r="HB141" s="354"/>
      <c r="HC141" s="354"/>
      <c r="HD141" s="354"/>
      <c r="HE141" s="354">
        <v>14</v>
      </c>
      <c r="HF141" s="354">
        <v>150</v>
      </c>
      <c r="HG141" s="354"/>
      <c r="HH141" s="354"/>
      <c r="HI141" s="354"/>
      <c r="HJ141" s="354"/>
      <c r="HK141" s="354"/>
      <c r="HL141" s="354"/>
      <c r="HM141" s="354">
        <v>50</v>
      </c>
      <c r="HN141" s="354"/>
      <c r="HO141" s="354"/>
      <c r="HP141" s="354"/>
      <c r="HQ141" s="354">
        <v>224</v>
      </c>
      <c r="HR141" s="354"/>
      <c r="HS141" s="354"/>
      <c r="HT141" s="354"/>
      <c r="HU141" s="354"/>
      <c r="HV141" s="354"/>
      <c r="HW141" s="354">
        <v>96</v>
      </c>
      <c r="HX141" s="354">
        <v>48</v>
      </c>
      <c r="HY141" s="354"/>
      <c r="HZ141" s="354"/>
      <c r="IA141" s="354">
        <v>128</v>
      </c>
      <c r="IB141" s="354"/>
      <c r="IC141" s="354"/>
      <c r="ID141" s="354"/>
      <c r="IE141" s="354"/>
      <c r="IF141" s="354"/>
      <c r="IG141" s="354"/>
      <c r="IH141" s="354"/>
      <c r="II141" s="354"/>
      <c r="IJ141" s="354"/>
      <c r="IK141" s="354">
        <v>30</v>
      </c>
      <c r="IL141" s="354"/>
      <c r="IM141" s="354"/>
      <c r="IN141" s="354"/>
      <c r="IO141" s="354">
        <v>48</v>
      </c>
      <c r="IP141" s="354">
        <v>12</v>
      </c>
      <c r="IQ141" s="354"/>
      <c r="IR141" s="50"/>
      <c r="IS141" s="47"/>
      <c r="IT141" s="47"/>
      <c r="IU141" s="47">
        <v>160</v>
      </c>
      <c r="IV141" s="47"/>
      <c r="IW141" s="47"/>
      <c r="IX141" s="47">
        <v>80</v>
      </c>
      <c r="IY141" s="47"/>
      <c r="IZ141" s="47"/>
      <c r="JA141" s="47"/>
      <c r="JB141" s="47"/>
      <c r="JC141" s="47"/>
      <c r="JD141" s="47"/>
      <c r="JE141" s="47"/>
      <c r="JF141" s="47"/>
      <c r="JG141" s="47">
        <v>272</v>
      </c>
      <c r="JH141" s="47"/>
      <c r="JI141" s="47"/>
      <c r="JJ141" s="47"/>
      <c r="JK141" s="47"/>
      <c r="JL141" s="354"/>
      <c r="JM141" s="354"/>
      <c r="JN141" s="354"/>
      <c r="JO141" s="354"/>
      <c r="JP141" s="354"/>
      <c r="JQ141" s="354"/>
      <c r="JR141" s="354"/>
      <c r="JS141" s="354"/>
      <c r="JT141" s="354"/>
      <c r="JU141" s="354">
        <v>32</v>
      </c>
      <c r="JV141" s="354">
        <v>16</v>
      </c>
      <c r="JW141" s="354"/>
      <c r="JX141" s="354">
        <v>32</v>
      </c>
      <c r="JY141" s="354"/>
      <c r="JZ141" s="354">
        <v>80</v>
      </c>
      <c r="KA141" s="354"/>
      <c r="KB141" s="354"/>
      <c r="KC141" s="354">
        <v>112</v>
      </c>
      <c r="KD141" s="354"/>
      <c r="KE141" s="354"/>
      <c r="KF141" s="354"/>
      <c r="KG141" s="354"/>
      <c r="KI141" s="824"/>
      <c r="KJ141" s="816">
        <v>48</v>
      </c>
      <c r="KK141" s="816"/>
      <c r="KL141" s="816"/>
      <c r="KM141" s="816"/>
      <c r="KN141" s="816"/>
      <c r="KO141" s="816"/>
      <c r="KP141" s="816"/>
      <c r="KQ141" s="816"/>
      <c r="KR141" s="816"/>
      <c r="KS141" s="816"/>
      <c r="KT141" s="816"/>
      <c r="KU141" s="816">
        <v>128</v>
      </c>
      <c r="KV141" s="51"/>
      <c r="KW141" s="47"/>
      <c r="KX141" s="47"/>
      <c r="KY141" s="47"/>
      <c r="KZ141" s="47"/>
      <c r="LA141" s="47"/>
      <c r="LB141" s="47">
        <v>48</v>
      </c>
      <c r="LC141" s="47"/>
      <c r="LD141" s="361"/>
      <c r="LE141" s="361">
        <v>112</v>
      </c>
      <c r="LF141" s="361"/>
      <c r="LG141" s="361"/>
      <c r="LH141" s="361"/>
      <c r="LI141" s="361"/>
      <c r="LJ141" s="361"/>
      <c r="LK141" s="361"/>
      <c r="LL141" s="361"/>
      <c r="LM141" s="361"/>
      <c r="LN141" s="361"/>
      <c r="LO141" s="354"/>
      <c r="LP141" s="354"/>
      <c r="LQ141" s="354">
        <v>5</v>
      </c>
      <c r="LR141" s="354"/>
      <c r="LS141" s="354"/>
      <c r="LT141" s="354"/>
      <c r="LU141" s="354"/>
      <c r="LV141" s="354"/>
      <c r="LW141" s="51"/>
      <c r="LX141" s="354">
        <v>100</v>
      </c>
      <c r="LY141" s="354"/>
      <c r="LZ141" s="354"/>
      <c r="MA141" s="354"/>
      <c r="MB141" s="363">
        <v>48</v>
      </c>
      <c r="MC141" s="363"/>
      <c r="MD141" s="354"/>
      <c r="ME141" s="354">
        <v>6</v>
      </c>
      <c r="MF141" s="354"/>
      <c r="MG141" s="354"/>
      <c r="MH141" s="354"/>
      <c r="MI141" s="354">
        <v>8</v>
      </c>
      <c r="MJ141" s="354"/>
      <c r="MK141" s="354">
        <v>16</v>
      </c>
      <c r="ML141" s="354">
        <v>96</v>
      </c>
      <c r="MM141" s="354"/>
      <c r="MN141" s="354"/>
      <c r="MO141" s="354"/>
      <c r="MP141" s="354"/>
      <c r="MQ141" s="354"/>
      <c r="MR141" s="354">
        <v>64</v>
      </c>
      <c r="MS141" s="51"/>
      <c r="MT141" s="364">
        <f t="shared" si="95"/>
        <v>1860</v>
      </c>
      <c r="MU141" s="365">
        <f t="shared" si="96"/>
        <v>1463</v>
      </c>
      <c r="MV141" s="366">
        <f t="shared" si="97"/>
        <v>3323</v>
      </c>
      <c r="MW141" s="365">
        <v>6556</v>
      </c>
      <c r="MX141" s="365">
        <v>6545</v>
      </c>
      <c r="MY141" s="54"/>
      <c r="MZ141" s="708">
        <v>9.99</v>
      </c>
      <c r="NA141" s="708">
        <v>2.65</v>
      </c>
      <c r="NB141" s="709">
        <f t="shared" si="98"/>
        <v>8805.95</v>
      </c>
      <c r="NC141" s="710">
        <v>14.75</v>
      </c>
      <c r="ND141" s="710">
        <v>11.5</v>
      </c>
      <c r="NE141" s="738">
        <f t="shared" si="85"/>
        <v>0.35229512813292</v>
      </c>
      <c r="NF141" s="739"/>
      <c r="NG141" s="739">
        <v>3000</v>
      </c>
      <c r="NH141" s="739">
        <v>11.5</v>
      </c>
      <c r="NI141" s="740">
        <f t="shared" si="99"/>
        <v>21401.5</v>
      </c>
      <c r="NJ141" s="738">
        <f t="shared" si="89"/>
        <v>0.35229512813292</v>
      </c>
      <c r="NK141" s="741"/>
      <c r="NL141" s="742">
        <v>44562</v>
      </c>
      <c r="NM141" s="739">
        <f ca="1" t="shared" si="100"/>
        <v>17.1666666666667</v>
      </c>
      <c r="NN141" s="739">
        <f ca="1" t="shared" si="101"/>
        <v>515</v>
      </c>
      <c r="NO141" s="739">
        <v>2117</v>
      </c>
      <c r="NP141" s="739">
        <f t="shared" si="102"/>
        <v>3323</v>
      </c>
      <c r="NQ141" s="761">
        <f t="shared" si="103"/>
        <v>1.67068878833585</v>
      </c>
      <c r="NR141" s="739">
        <f ca="1" t="shared" si="104"/>
        <v>1.18408040338366</v>
      </c>
      <c r="NS141" s="739">
        <f t="shared" si="105"/>
        <v>1861</v>
      </c>
      <c r="NT141" s="739"/>
      <c r="NU141" s="739">
        <f ca="1" t="shared" si="106"/>
        <v>193.572815533981</v>
      </c>
      <c r="NV141" s="769">
        <f ca="1" t="shared" si="107"/>
        <v>6.45242718446602</v>
      </c>
      <c r="NW141" s="769">
        <f ca="1" t="shared" si="108"/>
        <v>288.418597652723</v>
      </c>
      <c r="NX141" s="739"/>
      <c r="NY141" s="739"/>
      <c r="NZ141" s="739"/>
      <c r="OA141" s="739"/>
      <c r="OB141" s="739"/>
      <c r="OC141" s="739"/>
      <c r="OD141" s="739"/>
      <c r="OE141" s="743">
        <f t="shared" si="109"/>
        <v>184</v>
      </c>
      <c r="OF141" s="743">
        <f t="shared" si="110"/>
        <v>160</v>
      </c>
      <c r="OG141" s="743">
        <f t="shared" si="111"/>
        <v>414</v>
      </c>
      <c r="OH141" s="743">
        <f t="shared" si="112"/>
        <v>170</v>
      </c>
      <c r="OI141" s="743">
        <f t="shared" si="113"/>
        <v>640</v>
      </c>
      <c r="OJ141" s="739">
        <f t="shared" si="114"/>
        <v>184</v>
      </c>
      <c r="OK141" s="739">
        <f t="shared" si="115"/>
        <v>80</v>
      </c>
      <c r="OL141" s="739">
        <f t="shared" si="116"/>
        <v>48</v>
      </c>
      <c r="OM141" s="739">
        <f t="shared" si="117"/>
        <v>422</v>
      </c>
      <c r="ON141" s="739">
        <f t="shared" si="118"/>
        <v>75</v>
      </c>
      <c r="OO141" s="739">
        <f t="shared" si="119"/>
        <v>504</v>
      </c>
      <c r="OP141" s="739"/>
      <c r="OQ141" s="739">
        <f t="shared" si="120"/>
        <v>78</v>
      </c>
      <c r="OR141" s="739">
        <f t="shared" si="121"/>
        <v>2959</v>
      </c>
      <c r="OS141" s="739">
        <f t="shared" si="122"/>
        <v>0</v>
      </c>
      <c r="OT141" s="739">
        <f t="shared" si="123"/>
        <v>-364</v>
      </c>
      <c r="OU141" s="739"/>
      <c r="OV141" s="739"/>
      <c r="OW141" s="739"/>
      <c r="OX141" s="739"/>
      <c r="OY141" s="739"/>
      <c r="OZ141" s="739"/>
      <c r="PA141" s="739"/>
      <c r="PB141" s="739"/>
      <c r="PC141" s="739"/>
      <c r="PD141" s="739"/>
      <c r="PE141" s="739"/>
      <c r="PF141" s="739"/>
      <c r="PG141" s="739"/>
      <c r="PI141" s="28">
        <v>1636</v>
      </c>
      <c r="PJ141" s="28">
        <v>24</v>
      </c>
      <c r="PK141" s="28">
        <v>624</v>
      </c>
      <c r="PL141" s="28">
        <v>1548</v>
      </c>
      <c r="PM141" s="28">
        <v>102</v>
      </c>
      <c r="PN141" s="28">
        <v>154</v>
      </c>
      <c r="PO141" s="28">
        <v>364</v>
      </c>
      <c r="PP141" s="28">
        <v>162</v>
      </c>
      <c r="PQ141" s="28">
        <v>410</v>
      </c>
      <c r="PR141" s="28">
        <v>304</v>
      </c>
      <c r="PS141" s="28">
        <v>344</v>
      </c>
      <c r="PT141" s="28">
        <v>792</v>
      </c>
      <c r="PU141" s="28">
        <v>16</v>
      </c>
      <c r="PV141" s="28">
        <v>6480</v>
      </c>
      <c r="PW141" s="28">
        <v>-76</v>
      </c>
    </row>
    <row r="142" s="28" customFormat="1" customHeight="1" spans="1:439">
      <c r="A142" s="95" t="s">
        <v>1610</v>
      </c>
      <c r="B142" s="343">
        <v>2019</v>
      </c>
      <c r="C142" s="95" t="s">
        <v>1747</v>
      </c>
      <c r="D142" s="95" t="s">
        <v>2413</v>
      </c>
      <c r="E142" s="411"/>
      <c r="F142" s="116" t="s">
        <v>428</v>
      </c>
      <c r="G142" s="112" t="s">
        <v>429</v>
      </c>
      <c r="H142" s="113" t="s">
        <v>430</v>
      </c>
      <c r="I142" s="99">
        <f t="shared" si="90"/>
        <v>-206</v>
      </c>
      <c r="J142" s="100">
        <v>2212</v>
      </c>
      <c r="K142" s="454">
        <v>198</v>
      </c>
      <c r="L142" s="150">
        <f t="shared" si="91"/>
        <v>2006</v>
      </c>
      <c r="M142" s="151">
        <f t="shared" si="92"/>
        <v>2006</v>
      </c>
      <c r="N142" s="455"/>
      <c r="O142" s="37">
        <v>2770</v>
      </c>
      <c r="P142" s="36"/>
      <c r="Q142" s="33">
        <f t="shared" si="93"/>
        <v>0</v>
      </c>
      <c r="R142" s="34">
        <f t="shared" si="94"/>
        <v>3000</v>
      </c>
      <c r="S142" s="346"/>
      <c r="T142" s="346"/>
      <c r="U142" s="346"/>
      <c r="V142" s="346"/>
      <c r="W142" s="346"/>
      <c r="X142" s="347"/>
      <c r="Y142" s="348"/>
      <c r="Z142" s="348"/>
      <c r="AA142" s="348"/>
      <c r="AB142" s="348"/>
      <c r="AC142" s="506"/>
      <c r="AD142" s="348"/>
      <c r="AE142" s="348"/>
      <c r="AF142" s="346"/>
      <c r="AG142" s="346"/>
      <c r="AH142" s="346"/>
      <c r="AI142" s="346"/>
      <c r="AJ142" s="346"/>
      <c r="AK142" s="346"/>
      <c r="AL142" s="346"/>
      <c r="AM142" s="346"/>
      <c r="AN142" s="346">
        <v>3000</v>
      </c>
      <c r="AO142" s="346"/>
      <c r="AP142" s="346"/>
      <c r="AQ142" s="346"/>
      <c r="AR142" s="346"/>
      <c r="AS142" s="346"/>
      <c r="AT142" s="346"/>
      <c r="AU142" s="346"/>
      <c r="AV142" s="346"/>
      <c r="AW142" s="346"/>
      <c r="AX142" s="346"/>
      <c r="AY142" s="349"/>
      <c r="AZ142" s="48">
        <v>1</v>
      </c>
      <c r="BA142" s="48"/>
      <c r="BB142" s="48"/>
      <c r="BC142" s="48">
        <v>1</v>
      </c>
      <c r="BD142" s="47"/>
      <c r="BE142" s="47"/>
      <c r="BF142" s="47">
        <v>1</v>
      </c>
      <c r="BG142" s="47"/>
      <c r="BH142" s="47"/>
      <c r="BI142" s="47"/>
      <c r="BJ142" s="47"/>
      <c r="BK142" s="47"/>
      <c r="BL142" s="47">
        <v>13</v>
      </c>
      <c r="BM142" s="47"/>
      <c r="BN142" s="47"/>
      <c r="BO142" s="47"/>
      <c r="BP142" s="47"/>
      <c r="BQ142" s="47"/>
      <c r="BR142" s="47"/>
      <c r="BS142" s="354"/>
      <c r="BT142" s="354"/>
      <c r="BU142" s="354"/>
      <c r="BV142" s="354"/>
      <c r="BW142" s="354"/>
      <c r="BX142" s="354"/>
      <c r="BY142" s="354"/>
      <c r="BZ142" s="354"/>
      <c r="CA142" s="354"/>
      <c r="CB142" s="354"/>
      <c r="CC142" s="354"/>
      <c r="CD142" s="354"/>
      <c r="CE142" s="354"/>
      <c r="CF142" s="354"/>
      <c r="CG142" s="354"/>
      <c r="CH142" s="354"/>
      <c r="CI142" s="354"/>
      <c r="CJ142" s="354"/>
      <c r="CK142" s="354"/>
      <c r="CL142" s="354"/>
      <c r="CM142" s="354"/>
      <c r="CN142" s="354"/>
      <c r="CO142" s="354"/>
      <c r="CP142" s="358"/>
      <c r="CQ142" s="48"/>
      <c r="CR142" s="354"/>
      <c r="CS142" s="354"/>
      <c r="CT142" s="355">
        <v>-94</v>
      </c>
      <c r="CU142" s="354"/>
      <c r="CV142" s="354"/>
      <c r="CW142" s="354"/>
      <c r="CX142" s="354">
        <v>16</v>
      </c>
      <c r="CY142" s="354"/>
      <c r="CZ142" s="354">
        <v>8</v>
      </c>
      <c r="DA142" s="356">
        <v>-12</v>
      </c>
      <c r="DB142" s="354"/>
      <c r="DC142" s="354"/>
      <c r="DD142" s="354">
        <v>16</v>
      </c>
      <c r="DE142" s="354"/>
      <c r="DF142" s="354">
        <v>2</v>
      </c>
      <c r="DG142" s="354"/>
      <c r="DH142" s="354"/>
      <c r="DI142" s="354">
        <v>1</v>
      </c>
      <c r="DJ142" s="356">
        <v>-3</v>
      </c>
      <c r="DK142" s="354"/>
      <c r="DL142" s="354"/>
      <c r="DM142" s="354"/>
      <c r="DN142" s="354"/>
      <c r="DO142" s="354"/>
      <c r="DP142" s="354"/>
      <c r="DQ142" s="354">
        <v>2</v>
      </c>
      <c r="DR142" s="354"/>
      <c r="DS142" s="354"/>
      <c r="DT142" s="354"/>
      <c r="DU142" s="354">
        <v>1</v>
      </c>
      <c r="DV142" s="354">
        <v>1</v>
      </c>
      <c r="DW142" s="354"/>
      <c r="DX142" s="354"/>
      <c r="DY142" s="354"/>
      <c r="DZ142" s="357"/>
      <c r="EA142" s="356"/>
      <c r="EB142" s="356"/>
      <c r="EC142" s="356"/>
      <c r="ED142" s="356"/>
      <c r="EE142" s="358"/>
      <c r="EF142" s="48"/>
      <c r="EG142" s="46"/>
      <c r="EH142" s="46">
        <v>64</v>
      </c>
      <c r="EI142" s="47"/>
      <c r="EJ142" s="47"/>
      <c r="EK142" s="47">
        <v>98</v>
      </c>
      <c r="EL142" s="47">
        <v>38</v>
      </c>
      <c r="EM142" s="47"/>
      <c r="EN142" s="47"/>
      <c r="EO142" s="47">
        <v>32</v>
      </c>
      <c r="EP142" s="47"/>
      <c r="EQ142" s="47"/>
      <c r="ER142" s="47">
        <v>128</v>
      </c>
      <c r="ES142" s="47"/>
      <c r="ET142" s="48"/>
      <c r="EU142" s="47"/>
      <c r="EV142" s="47"/>
      <c r="EW142" s="47"/>
      <c r="EX142" s="47"/>
      <c r="EY142" s="47"/>
      <c r="EZ142" s="47"/>
      <c r="FA142" s="47"/>
      <c r="FB142" s="47">
        <v>48</v>
      </c>
      <c r="FC142" s="47"/>
      <c r="FD142" s="47"/>
      <c r="FE142" s="47">
        <v>10</v>
      </c>
      <c r="FF142" s="47"/>
      <c r="FG142" s="47"/>
      <c r="FH142" s="47"/>
      <c r="FI142" s="47"/>
      <c r="FJ142" s="47"/>
      <c r="FK142" s="47">
        <v>50</v>
      </c>
      <c r="FL142" s="47">
        <v>120</v>
      </c>
      <c r="FM142" s="47"/>
      <c r="FN142" s="47"/>
      <c r="FO142" s="47"/>
      <c r="FP142" s="47"/>
      <c r="FQ142" s="354"/>
      <c r="FR142" s="354"/>
      <c r="FS142" s="354"/>
      <c r="FT142" s="354"/>
      <c r="FU142" s="354"/>
      <c r="FV142" s="354">
        <v>48</v>
      </c>
      <c r="FW142" s="354">
        <v>352</v>
      </c>
      <c r="FX142" s="354"/>
      <c r="FY142" s="354"/>
      <c r="FZ142" s="354"/>
      <c r="GA142" s="354"/>
      <c r="GB142" s="354"/>
      <c r="GC142" s="354"/>
      <c r="GD142" s="354"/>
      <c r="GE142" s="354">
        <v>20</v>
      </c>
      <c r="GF142" s="354">
        <v>50</v>
      </c>
      <c r="GG142" s="354">
        <v>50</v>
      </c>
      <c r="GH142" s="354"/>
      <c r="GI142" s="354"/>
      <c r="GJ142" s="354"/>
      <c r="GK142" s="354">
        <v>32</v>
      </c>
      <c r="GL142" s="354"/>
      <c r="GM142" s="354"/>
      <c r="GN142" s="354"/>
      <c r="GO142" s="354"/>
      <c r="GP142" s="354"/>
      <c r="GQ142" s="354"/>
      <c r="GR142" s="354">
        <v>64</v>
      </c>
      <c r="GS142" s="354"/>
      <c r="GT142" s="354"/>
      <c r="GU142" s="354"/>
      <c r="GV142" s="354"/>
      <c r="GW142" s="354"/>
      <c r="GX142" s="354"/>
      <c r="GY142" s="354"/>
      <c r="GZ142" s="354">
        <v>32</v>
      </c>
      <c r="HA142" s="354"/>
      <c r="HB142" s="354"/>
      <c r="HC142" s="354"/>
      <c r="HD142" s="354"/>
      <c r="HE142" s="354">
        <v>14</v>
      </c>
      <c r="HF142" s="354">
        <v>80</v>
      </c>
      <c r="HG142" s="354"/>
      <c r="HH142" s="354"/>
      <c r="HI142" s="354"/>
      <c r="HJ142" s="354"/>
      <c r="HK142" s="354"/>
      <c r="HL142" s="354"/>
      <c r="HM142" s="354">
        <v>50</v>
      </c>
      <c r="HN142" s="354"/>
      <c r="HO142" s="354"/>
      <c r="HP142" s="354"/>
      <c r="HQ142" s="354">
        <v>224</v>
      </c>
      <c r="HR142" s="354"/>
      <c r="HS142" s="354">
        <v>32</v>
      </c>
      <c r="HT142" s="354"/>
      <c r="HU142" s="354"/>
      <c r="HV142" s="354"/>
      <c r="HW142" s="354">
        <v>96</v>
      </c>
      <c r="HX142" s="354">
        <v>48</v>
      </c>
      <c r="HY142" s="354"/>
      <c r="HZ142" s="354">
        <v>222</v>
      </c>
      <c r="IA142" s="354">
        <v>160</v>
      </c>
      <c r="IB142" s="354"/>
      <c r="IC142" s="354"/>
      <c r="ID142" s="354"/>
      <c r="IE142" s="354"/>
      <c r="IF142" s="354"/>
      <c r="IG142" s="354"/>
      <c r="IH142" s="354"/>
      <c r="II142" s="354"/>
      <c r="IJ142" s="354"/>
      <c r="IK142" s="354">
        <v>30</v>
      </c>
      <c r="IL142" s="354"/>
      <c r="IM142" s="354"/>
      <c r="IN142" s="354"/>
      <c r="IO142" s="354">
        <v>48</v>
      </c>
      <c r="IP142" s="354">
        <v>12</v>
      </c>
      <c r="IQ142" s="354"/>
      <c r="IR142" s="50"/>
      <c r="IS142" s="47"/>
      <c r="IT142" s="47"/>
      <c r="IU142" s="47">
        <v>160</v>
      </c>
      <c r="IV142" s="47"/>
      <c r="IW142" s="47"/>
      <c r="IX142" s="47"/>
      <c r="IY142" s="47"/>
      <c r="IZ142" s="47">
        <v>160</v>
      </c>
      <c r="JA142" s="47"/>
      <c r="JB142" s="47"/>
      <c r="JC142" s="47"/>
      <c r="JD142" s="47"/>
      <c r="JE142" s="47"/>
      <c r="JF142" s="47"/>
      <c r="JG142" s="47">
        <v>208</v>
      </c>
      <c r="JH142" s="47"/>
      <c r="JI142" s="47"/>
      <c r="JJ142" s="47"/>
      <c r="JK142" s="47"/>
      <c r="JL142" s="354"/>
      <c r="JM142" s="354"/>
      <c r="JN142" s="354"/>
      <c r="JO142" s="354"/>
      <c r="JP142" s="354"/>
      <c r="JQ142" s="354"/>
      <c r="JR142" s="354"/>
      <c r="JS142" s="354"/>
      <c r="JT142" s="354"/>
      <c r="JU142" s="354">
        <v>32</v>
      </c>
      <c r="JV142" s="354">
        <v>32</v>
      </c>
      <c r="JW142" s="354"/>
      <c r="JX142" s="354">
        <v>32</v>
      </c>
      <c r="JY142" s="354"/>
      <c r="JZ142" s="354">
        <v>80</v>
      </c>
      <c r="KA142" s="354"/>
      <c r="KB142" s="354"/>
      <c r="KC142" s="354">
        <v>112</v>
      </c>
      <c r="KD142" s="354"/>
      <c r="KE142" s="354"/>
      <c r="KF142" s="354"/>
      <c r="KG142" s="354"/>
      <c r="KI142" s="824"/>
      <c r="KJ142" s="816">
        <v>48</v>
      </c>
      <c r="KK142" s="816"/>
      <c r="KL142" s="816"/>
      <c r="KM142" s="816"/>
      <c r="KN142" s="816"/>
      <c r="KO142" s="816"/>
      <c r="KP142" s="816"/>
      <c r="KQ142" s="816"/>
      <c r="KR142" s="816"/>
      <c r="KS142" s="816"/>
      <c r="KT142" s="816"/>
      <c r="KU142" s="816">
        <v>128</v>
      </c>
      <c r="KV142" s="51"/>
      <c r="KW142" s="47"/>
      <c r="KX142" s="47">
        <v>64</v>
      </c>
      <c r="KY142" s="47"/>
      <c r="KZ142" s="47"/>
      <c r="LA142" s="47"/>
      <c r="LB142" s="47">
        <v>64</v>
      </c>
      <c r="LC142" s="47"/>
      <c r="LD142" s="361"/>
      <c r="LE142" s="361"/>
      <c r="LF142" s="361"/>
      <c r="LG142" s="361"/>
      <c r="LH142" s="361">
        <v>112</v>
      </c>
      <c r="LI142" s="361"/>
      <c r="LJ142" s="361"/>
      <c r="LK142" s="361"/>
      <c r="LL142" s="361"/>
      <c r="LM142" s="361"/>
      <c r="LN142" s="361"/>
      <c r="LO142" s="354"/>
      <c r="LP142" s="354"/>
      <c r="LQ142" s="354">
        <v>3</v>
      </c>
      <c r="LR142" s="354"/>
      <c r="LS142" s="354"/>
      <c r="LT142" s="354"/>
      <c r="LU142" s="354"/>
      <c r="LV142" s="354"/>
      <c r="LW142" s="51"/>
      <c r="LX142" s="354">
        <v>100</v>
      </c>
      <c r="LY142" s="354"/>
      <c r="LZ142" s="354"/>
      <c r="MA142" s="354"/>
      <c r="MB142" s="363">
        <v>49</v>
      </c>
      <c r="MC142" s="363"/>
      <c r="MD142" s="354"/>
      <c r="ME142" s="354">
        <v>6</v>
      </c>
      <c r="MF142" s="354"/>
      <c r="MG142" s="354"/>
      <c r="MH142" s="354"/>
      <c r="MI142" s="354">
        <v>8</v>
      </c>
      <c r="MJ142" s="354"/>
      <c r="MK142" s="354">
        <v>16</v>
      </c>
      <c r="ML142" s="354">
        <v>96</v>
      </c>
      <c r="MM142" s="354"/>
      <c r="MN142" s="354"/>
      <c r="MO142" s="354"/>
      <c r="MP142" s="354"/>
      <c r="MQ142" s="354"/>
      <c r="MR142" s="354">
        <v>48</v>
      </c>
      <c r="MS142" s="51"/>
      <c r="MT142" s="364">
        <f t="shared" si="95"/>
        <v>2252</v>
      </c>
      <c r="MU142" s="365">
        <f t="shared" si="96"/>
        <v>1558</v>
      </c>
      <c r="MV142" s="366">
        <f t="shared" si="97"/>
        <v>3810</v>
      </c>
      <c r="MW142" s="365">
        <v>6667</v>
      </c>
      <c r="MX142" s="365">
        <v>6677</v>
      </c>
      <c r="MY142" s="54"/>
      <c r="MZ142" s="708">
        <v>9.99</v>
      </c>
      <c r="NA142" s="708">
        <v>2.65</v>
      </c>
      <c r="NB142" s="709">
        <f t="shared" si="98"/>
        <v>10096.5</v>
      </c>
      <c r="NC142" s="710">
        <v>14.75</v>
      </c>
      <c r="ND142" s="710">
        <v>11.5</v>
      </c>
      <c r="NE142" s="738">
        <f t="shared" si="85"/>
        <v>0.35229512813292</v>
      </c>
      <c r="NF142" s="739"/>
      <c r="NG142" s="739">
        <v>3000</v>
      </c>
      <c r="NH142" s="739">
        <v>11.5</v>
      </c>
      <c r="NI142" s="740">
        <f t="shared" si="99"/>
        <v>23069</v>
      </c>
      <c r="NJ142" s="738">
        <f t="shared" si="89"/>
        <v>0.35229512813292</v>
      </c>
      <c r="NK142" s="741"/>
      <c r="NL142" s="742">
        <v>44562</v>
      </c>
      <c r="NM142" s="739">
        <f ca="1" t="shared" si="100"/>
        <v>17.1666666666667</v>
      </c>
      <c r="NN142" s="739">
        <f ca="1" t="shared" si="101"/>
        <v>515</v>
      </c>
      <c r="NO142" s="739">
        <v>2706</v>
      </c>
      <c r="NP142" s="739">
        <f t="shared" si="102"/>
        <v>3810</v>
      </c>
      <c r="NQ142" s="761">
        <f t="shared" si="103"/>
        <v>1.61714770797963</v>
      </c>
      <c r="NR142" s="739">
        <f ca="1" t="shared" si="104"/>
        <v>1.14613381245158</v>
      </c>
      <c r="NS142" s="739">
        <f t="shared" si="105"/>
        <v>2006</v>
      </c>
      <c r="NT142" s="739"/>
      <c r="NU142" s="739">
        <f ca="1" t="shared" si="106"/>
        <v>221.941747572816</v>
      </c>
      <c r="NV142" s="769">
        <f ca="1" t="shared" si="107"/>
        <v>7.39805825242718</v>
      </c>
      <c r="NW142" s="769">
        <f ca="1" t="shared" si="108"/>
        <v>271.152230971129</v>
      </c>
      <c r="NX142" s="739"/>
      <c r="NY142" s="739"/>
      <c r="NZ142" s="739"/>
      <c r="OA142" s="739"/>
      <c r="OB142" s="739"/>
      <c r="OC142" s="739"/>
      <c r="OD142" s="739"/>
      <c r="OE142" s="743">
        <f t="shared" si="109"/>
        <v>200</v>
      </c>
      <c r="OF142" s="743">
        <f t="shared" si="110"/>
        <v>384</v>
      </c>
      <c r="OG142" s="743">
        <f t="shared" si="111"/>
        <v>222</v>
      </c>
      <c r="OH142" s="743">
        <f t="shared" si="112"/>
        <v>442</v>
      </c>
      <c r="OI142" s="743">
        <f t="shared" si="113"/>
        <v>608</v>
      </c>
      <c r="OJ142" s="739">
        <f t="shared" si="114"/>
        <v>152</v>
      </c>
      <c r="OK142" s="739">
        <f t="shared" si="115"/>
        <v>96</v>
      </c>
      <c r="OL142" s="739">
        <f t="shared" si="116"/>
        <v>64</v>
      </c>
      <c r="OM142" s="739">
        <f t="shared" si="117"/>
        <v>353</v>
      </c>
      <c r="ON142" s="739">
        <f t="shared" si="118"/>
        <v>73</v>
      </c>
      <c r="OO142" s="739">
        <f t="shared" si="119"/>
        <v>568</v>
      </c>
      <c r="OP142" s="739"/>
      <c r="OQ142" s="739">
        <f t="shared" si="120"/>
        <v>300</v>
      </c>
      <c r="OR142" s="739">
        <f t="shared" si="121"/>
        <v>3462</v>
      </c>
      <c r="OS142" s="739">
        <f t="shared" si="122"/>
        <v>0</v>
      </c>
      <c r="OT142" s="739">
        <f t="shared" si="123"/>
        <v>-348</v>
      </c>
      <c r="OU142" s="739"/>
      <c r="OV142" s="739"/>
      <c r="OW142" s="739"/>
      <c r="OX142" s="739"/>
      <c r="OY142" s="739"/>
      <c r="OZ142" s="739"/>
      <c r="PA142" s="739"/>
      <c r="PB142" s="739"/>
      <c r="PC142" s="739"/>
      <c r="PD142" s="739"/>
      <c r="PE142" s="739"/>
      <c r="PF142" s="739"/>
      <c r="PG142" s="739"/>
      <c r="PI142" s="28">
        <v>1444</v>
      </c>
      <c r="PJ142" s="28">
        <v>24</v>
      </c>
      <c r="PK142" s="28">
        <v>592</v>
      </c>
      <c r="PL142" s="28">
        <v>1692</v>
      </c>
      <c r="PM142" s="28">
        <v>102</v>
      </c>
      <c r="PN142" s="28">
        <v>106</v>
      </c>
      <c r="PO142" s="28">
        <v>684</v>
      </c>
      <c r="PP142" s="28">
        <v>146</v>
      </c>
      <c r="PQ142" s="28">
        <v>522</v>
      </c>
      <c r="PR142" s="28">
        <v>672</v>
      </c>
      <c r="PS142" s="28">
        <v>183</v>
      </c>
      <c r="PT142" s="28">
        <v>360</v>
      </c>
      <c r="PU142" s="28">
        <v>32</v>
      </c>
      <c r="PV142" s="28">
        <v>6559</v>
      </c>
      <c r="PW142" s="28">
        <v>-108</v>
      </c>
    </row>
    <row r="143" s="28" customFormat="1" customHeight="1" spans="1:439">
      <c r="A143" s="95" t="s">
        <v>1610</v>
      </c>
      <c r="B143" s="343">
        <v>2019</v>
      </c>
      <c r="C143" s="95" t="s">
        <v>1645</v>
      </c>
      <c r="D143" s="95" t="s">
        <v>1646</v>
      </c>
      <c r="E143" s="95"/>
      <c r="F143" s="104" t="s">
        <v>1872</v>
      </c>
      <c r="G143" s="112" t="s">
        <v>1873</v>
      </c>
      <c r="H143" s="98" t="s">
        <v>3807</v>
      </c>
      <c r="I143" s="99">
        <f t="shared" si="90"/>
        <v>185</v>
      </c>
      <c r="J143" s="114">
        <v>236</v>
      </c>
      <c r="K143" s="456">
        <v>0</v>
      </c>
      <c r="L143" s="150">
        <f t="shared" si="91"/>
        <v>421</v>
      </c>
      <c r="M143" s="151">
        <f t="shared" si="92"/>
        <v>421</v>
      </c>
      <c r="N143" s="455"/>
      <c r="O143" s="37">
        <v>24</v>
      </c>
      <c r="P143" s="36">
        <v>276</v>
      </c>
      <c r="Q143" s="33">
        <f t="shared" si="93"/>
        <v>0</v>
      </c>
      <c r="R143" s="34">
        <f t="shared" si="94"/>
        <v>1000</v>
      </c>
      <c r="S143" s="490"/>
      <c r="T143" s="490"/>
      <c r="U143" s="490"/>
      <c r="V143" s="490"/>
      <c r="W143" s="490"/>
      <c r="X143" s="489"/>
      <c r="Y143" s="505"/>
      <c r="Z143" s="505"/>
      <c r="AA143" s="505"/>
      <c r="AB143" s="505"/>
      <c r="AC143" s="99"/>
      <c r="AD143" s="505"/>
      <c r="AE143" s="505"/>
      <c r="AF143" s="490"/>
      <c r="AG143" s="490"/>
      <c r="AH143" s="490">
        <v>1000</v>
      </c>
      <c r="AI143" s="490"/>
      <c r="AJ143" s="490"/>
      <c r="AK143" s="490"/>
      <c r="AL143" s="490"/>
      <c r="AM143" s="490"/>
      <c r="AN143" s="490"/>
      <c r="AO143" s="490"/>
      <c r="AP143" s="490"/>
      <c r="AQ143" s="490"/>
      <c r="AR143" s="490"/>
      <c r="AS143" s="490"/>
      <c r="AT143" s="490"/>
      <c r="AU143" s="490"/>
      <c r="AV143" s="490"/>
      <c r="AW143" s="490"/>
      <c r="AX143" s="490"/>
      <c r="AY143" s="100"/>
      <c r="AZ143" s="48"/>
      <c r="BA143" s="48"/>
      <c r="BB143" s="48"/>
      <c r="BC143" s="48"/>
      <c r="BD143" s="47"/>
      <c r="BE143" s="47"/>
      <c r="BF143" s="47"/>
      <c r="BG143" s="47"/>
      <c r="BH143" s="47">
        <v>5</v>
      </c>
      <c r="BI143" s="47"/>
      <c r="BJ143" s="47"/>
      <c r="BK143" s="47"/>
      <c r="BL143" s="47">
        <v>13</v>
      </c>
      <c r="BM143" s="47"/>
      <c r="BN143" s="47"/>
      <c r="BO143" s="47"/>
      <c r="BP143" s="47"/>
      <c r="BQ143" s="47"/>
      <c r="BR143" s="47"/>
      <c r="BS143" s="354"/>
      <c r="BT143" s="354"/>
      <c r="BU143" s="354"/>
      <c r="BV143" s="354"/>
      <c r="BW143" s="354"/>
      <c r="BX143" s="354"/>
      <c r="BY143" s="354"/>
      <c r="BZ143" s="354"/>
      <c r="CA143" s="354"/>
      <c r="CB143" s="354"/>
      <c r="CC143" s="354"/>
      <c r="CD143" s="354"/>
      <c r="CE143" s="354"/>
      <c r="CF143" s="354"/>
      <c r="CG143" s="354"/>
      <c r="CH143" s="354"/>
      <c r="CI143" s="354"/>
      <c r="CJ143" s="354"/>
      <c r="CK143" s="354"/>
      <c r="CL143" s="354"/>
      <c r="CM143" s="354"/>
      <c r="CN143" s="354"/>
      <c r="CO143" s="354"/>
      <c r="CP143" s="358"/>
      <c r="CQ143" s="48"/>
      <c r="CR143" s="354"/>
      <c r="CS143" s="354"/>
      <c r="CT143" s="355"/>
      <c r="CU143" s="354"/>
      <c r="CV143" s="354"/>
      <c r="CW143" s="354"/>
      <c r="CX143" s="354"/>
      <c r="CY143" s="354"/>
      <c r="CZ143" s="354"/>
      <c r="DA143" s="356"/>
      <c r="DB143" s="354"/>
      <c r="DC143" s="354"/>
      <c r="DD143" s="354"/>
      <c r="DE143" s="354"/>
      <c r="DF143" s="354">
        <v>2</v>
      </c>
      <c r="DG143" s="354"/>
      <c r="DH143" s="354">
        <v>1</v>
      </c>
      <c r="DI143" s="354">
        <v>1</v>
      </c>
      <c r="DJ143" s="354"/>
      <c r="DK143" s="354">
        <v>1</v>
      </c>
      <c r="DL143" s="354"/>
      <c r="DM143" s="354"/>
      <c r="DN143" s="354"/>
      <c r="DO143" s="354"/>
      <c r="DP143" s="354"/>
      <c r="DQ143" s="354">
        <v>2</v>
      </c>
      <c r="DR143" s="354"/>
      <c r="DS143" s="354"/>
      <c r="DT143" s="354"/>
      <c r="DU143" s="354">
        <v>1</v>
      </c>
      <c r="DV143" s="354">
        <v>1</v>
      </c>
      <c r="DW143" s="354"/>
      <c r="DX143" s="354"/>
      <c r="DY143" s="354"/>
      <c r="DZ143" s="357"/>
      <c r="EA143" s="356"/>
      <c r="EB143" s="356"/>
      <c r="EC143" s="356"/>
      <c r="ED143" s="356"/>
      <c r="EE143" s="358"/>
      <c r="EF143" s="48"/>
      <c r="EG143" s="826"/>
      <c r="EH143" s="815">
        <v>24</v>
      </c>
      <c r="EI143" s="47"/>
      <c r="EJ143" s="47"/>
      <c r="EK143" s="47">
        <v>2</v>
      </c>
      <c r="EL143" s="538">
        <v>38</v>
      </c>
      <c r="EM143" s="47"/>
      <c r="EN143" s="47"/>
      <c r="EO143" s="47"/>
      <c r="EP143" s="47"/>
      <c r="EQ143" s="47"/>
      <c r="ER143" s="47"/>
      <c r="ES143" s="47"/>
      <c r="ET143" s="48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>
        <v>10</v>
      </c>
      <c r="FF143" s="47"/>
      <c r="FG143" s="47"/>
      <c r="FH143" s="47"/>
      <c r="FI143" s="47"/>
      <c r="FJ143" s="47"/>
      <c r="FK143" s="47">
        <v>50</v>
      </c>
      <c r="FL143" s="47">
        <v>120</v>
      </c>
      <c r="FM143" s="47"/>
      <c r="FN143" s="47"/>
      <c r="FO143" s="47"/>
      <c r="FP143" s="47"/>
      <c r="FQ143" s="354"/>
      <c r="FR143" s="354"/>
      <c r="FS143" s="354"/>
      <c r="FT143" s="354"/>
      <c r="FU143" s="354"/>
      <c r="FV143" s="354"/>
      <c r="FW143" s="354">
        <v>164</v>
      </c>
      <c r="FX143" s="354"/>
      <c r="FY143" s="354"/>
      <c r="FZ143" s="354"/>
      <c r="GA143" s="354"/>
      <c r="GB143" s="354"/>
      <c r="GC143" s="354"/>
      <c r="GD143" s="354"/>
      <c r="GE143" s="354">
        <v>20</v>
      </c>
      <c r="GF143" s="354">
        <v>50</v>
      </c>
      <c r="GG143" s="354">
        <v>50</v>
      </c>
      <c r="GH143" s="354"/>
      <c r="GI143" s="354"/>
      <c r="GJ143" s="354"/>
      <c r="GK143" s="354">
        <v>16</v>
      </c>
      <c r="GL143" s="354"/>
      <c r="GM143" s="354"/>
      <c r="GN143" s="354"/>
      <c r="GO143" s="354"/>
      <c r="GP143" s="354"/>
      <c r="GQ143" s="354"/>
      <c r="GR143" s="354"/>
      <c r="GS143" s="354"/>
      <c r="GT143" s="354"/>
      <c r="GU143" s="354"/>
      <c r="GV143" s="354"/>
      <c r="GW143" s="354"/>
      <c r="GX143" s="354"/>
      <c r="GY143" s="354"/>
      <c r="GZ143" s="354"/>
      <c r="HA143" s="354"/>
      <c r="HB143" s="354"/>
      <c r="HC143" s="354"/>
      <c r="HD143" s="354"/>
      <c r="HE143" s="354">
        <v>14</v>
      </c>
      <c r="HF143" s="354"/>
      <c r="HG143" s="354"/>
      <c r="HH143" s="354"/>
      <c r="HI143" s="354"/>
      <c r="HJ143" s="354"/>
      <c r="HK143" s="354"/>
      <c r="HL143" s="354"/>
      <c r="HM143" s="354">
        <v>50</v>
      </c>
      <c r="HN143" s="354"/>
      <c r="HO143" s="354"/>
      <c r="HP143" s="354"/>
      <c r="HQ143" s="354">
        <v>100</v>
      </c>
      <c r="HR143" s="354"/>
      <c r="HS143" s="354"/>
      <c r="HT143" s="354"/>
      <c r="HU143" s="354"/>
      <c r="HV143" s="354"/>
      <c r="HW143" s="354"/>
      <c r="HX143" s="354">
        <v>50</v>
      </c>
      <c r="HY143" s="354"/>
      <c r="HZ143" s="354">
        <v>30</v>
      </c>
      <c r="IA143" s="354"/>
      <c r="IB143" s="354"/>
      <c r="IC143" s="354"/>
      <c r="ID143" s="354"/>
      <c r="IE143" s="354"/>
      <c r="IF143" s="354"/>
      <c r="IG143" s="354"/>
      <c r="IH143" s="354"/>
      <c r="II143" s="354"/>
      <c r="IJ143" s="354"/>
      <c r="IK143" s="354">
        <v>30</v>
      </c>
      <c r="IL143" s="354"/>
      <c r="IM143" s="354"/>
      <c r="IN143" s="354"/>
      <c r="IO143" s="354"/>
      <c r="IP143" s="354">
        <v>12</v>
      </c>
      <c r="IQ143" s="354"/>
      <c r="IR143" s="50"/>
      <c r="IS143" s="47"/>
      <c r="IT143" s="47"/>
      <c r="IU143" s="47"/>
      <c r="IV143" s="47"/>
      <c r="IW143" s="47"/>
      <c r="IX143" s="47"/>
      <c r="IY143" s="47"/>
      <c r="IZ143" s="47"/>
      <c r="JA143" s="47"/>
      <c r="JB143" s="47"/>
      <c r="JC143" s="47"/>
      <c r="JD143" s="47"/>
      <c r="JE143" s="47"/>
      <c r="JF143" s="47"/>
      <c r="JG143" s="47"/>
      <c r="JH143" s="47"/>
      <c r="JI143" s="47"/>
      <c r="JJ143" s="47"/>
      <c r="JK143" s="47"/>
      <c r="JL143" s="354"/>
      <c r="JM143" s="354"/>
      <c r="JN143" s="354"/>
      <c r="JO143" s="354"/>
      <c r="JP143" s="354"/>
      <c r="JQ143" s="354"/>
      <c r="JR143" s="354"/>
      <c r="JS143" s="354"/>
      <c r="JT143" s="354"/>
      <c r="JU143" s="354"/>
      <c r="JV143" s="354"/>
      <c r="JW143" s="354"/>
      <c r="JX143" s="354"/>
      <c r="JY143" s="354"/>
      <c r="JZ143" s="354"/>
      <c r="KA143" s="354"/>
      <c r="KB143" s="354"/>
      <c r="KC143" s="354"/>
      <c r="KD143" s="354"/>
      <c r="KE143" s="354"/>
      <c r="KF143" s="354"/>
      <c r="KG143" s="354"/>
      <c r="KH143" s="354"/>
      <c r="KI143" s="354"/>
      <c r="KJ143" s="354"/>
      <c r="KK143" s="354"/>
      <c r="KL143" s="354"/>
      <c r="KM143" s="354"/>
      <c r="KN143" s="354"/>
      <c r="KO143" s="354"/>
      <c r="KP143" s="354"/>
      <c r="KQ143" s="354"/>
      <c r="KR143" s="354"/>
      <c r="KS143" s="354"/>
      <c r="KT143" s="354"/>
      <c r="KU143" s="354"/>
      <c r="KV143" s="51"/>
      <c r="KW143" s="47"/>
      <c r="KX143" s="47"/>
      <c r="KY143" s="47"/>
      <c r="KZ143" s="47"/>
      <c r="LA143" s="47"/>
      <c r="LB143" s="47"/>
      <c r="LC143" s="47"/>
      <c r="LD143" s="361"/>
      <c r="LE143" s="361"/>
      <c r="LF143" s="361"/>
      <c r="LG143" s="361"/>
      <c r="LH143" s="361"/>
      <c r="LI143" s="361"/>
      <c r="LJ143" s="361"/>
      <c r="LK143" s="361"/>
      <c r="LL143" s="361"/>
      <c r="LM143" s="361"/>
      <c r="LN143" s="361"/>
      <c r="LO143" s="361"/>
      <c r="LP143" s="361"/>
      <c r="LQ143" s="354"/>
      <c r="LR143" s="354"/>
      <c r="LS143" s="354"/>
      <c r="LT143" s="354"/>
      <c r="LU143" s="354"/>
      <c r="LV143" s="354"/>
      <c r="LW143" s="51"/>
      <c r="LX143" s="354"/>
      <c r="LY143" s="354"/>
      <c r="LZ143" s="354"/>
      <c r="MA143" s="354"/>
      <c r="MB143" s="363"/>
      <c r="MC143" s="363"/>
      <c r="MD143" s="354"/>
      <c r="ME143" s="354">
        <v>6</v>
      </c>
      <c r="MF143" s="354"/>
      <c r="MG143" s="354"/>
      <c r="MH143" s="354"/>
      <c r="MI143" s="354"/>
      <c r="MJ143" s="354"/>
      <c r="MK143" s="354">
        <v>16</v>
      </c>
      <c r="ML143" s="354"/>
      <c r="MM143" s="354"/>
      <c r="MN143" s="354"/>
      <c r="MO143" s="354"/>
      <c r="MP143" s="354"/>
      <c r="MQ143" s="354"/>
      <c r="MR143" s="354"/>
      <c r="MS143" s="51"/>
      <c r="MT143" s="364">
        <f t="shared" si="95"/>
        <v>830</v>
      </c>
      <c r="MU143" s="365">
        <f t="shared" si="96"/>
        <v>22</v>
      </c>
      <c r="MV143" s="366">
        <f t="shared" si="97"/>
        <v>852</v>
      </c>
      <c r="MW143" s="365">
        <v>562</v>
      </c>
      <c r="MX143" s="365">
        <v>1882</v>
      </c>
      <c r="MY143" s="54"/>
      <c r="MZ143" s="708"/>
      <c r="NA143" s="708"/>
      <c r="NB143" s="709">
        <f t="shared" si="98"/>
        <v>0</v>
      </c>
      <c r="NC143" s="710">
        <v>15</v>
      </c>
      <c r="ND143" s="710">
        <v>5.1</v>
      </c>
      <c r="NE143" s="738" t="e">
        <f t="shared" si="85"/>
        <v>#DIV/0!</v>
      </c>
      <c r="NF143" s="739"/>
      <c r="NG143" s="739">
        <v>1000</v>
      </c>
      <c r="NH143" s="739">
        <v>6</v>
      </c>
      <c r="NI143" s="740">
        <f t="shared" si="99"/>
        <v>2147.1</v>
      </c>
      <c r="NJ143" s="738"/>
      <c r="NK143" s="741"/>
      <c r="NL143" s="742">
        <v>44562</v>
      </c>
      <c r="NM143" s="739">
        <f ca="1" t="shared" si="100"/>
        <v>17.1666666666667</v>
      </c>
      <c r="NN143" s="739">
        <f ca="1" t="shared" si="101"/>
        <v>515</v>
      </c>
      <c r="NO143" s="739">
        <v>276</v>
      </c>
      <c r="NP143" s="739">
        <f t="shared" si="102"/>
        <v>852</v>
      </c>
      <c r="NQ143" s="761">
        <f t="shared" si="103"/>
        <v>2.44476327116212</v>
      </c>
      <c r="NR143" s="739">
        <f ca="1" t="shared" si="104"/>
        <v>1.73269629897898</v>
      </c>
      <c r="NS143" s="739">
        <f t="shared" si="105"/>
        <v>421</v>
      </c>
      <c r="NT143" s="739"/>
      <c r="NU143" s="739">
        <f ca="1" t="shared" si="106"/>
        <v>49.631067961165</v>
      </c>
      <c r="NV143" s="769">
        <f ca="1" t="shared" si="107"/>
        <v>1.65436893203884</v>
      </c>
      <c r="NW143" s="769">
        <f ca="1" t="shared" si="108"/>
        <v>254.477699530516</v>
      </c>
      <c r="NX143" s="739"/>
      <c r="NY143" s="739"/>
      <c r="NZ143" s="739"/>
      <c r="OA143" s="739"/>
      <c r="OB143" s="739"/>
      <c r="OC143" s="739"/>
      <c r="OD143" s="739"/>
      <c r="OE143" s="743">
        <f t="shared" si="109"/>
        <v>64</v>
      </c>
      <c r="OF143" s="743">
        <f t="shared" si="110"/>
        <v>0</v>
      </c>
      <c r="OG143" s="743">
        <f t="shared" si="111"/>
        <v>10</v>
      </c>
      <c r="OH143" s="743">
        <f t="shared" si="112"/>
        <v>170</v>
      </c>
      <c r="OI143" s="743">
        <f t="shared" si="113"/>
        <v>164</v>
      </c>
      <c r="OJ143" s="739">
        <f t="shared" si="114"/>
        <v>136</v>
      </c>
      <c r="OK143" s="739">
        <f t="shared" si="115"/>
        <v>0</v>
      </c>
      <c r="OL143" s="739">
        <f t="shared" si="116"/>
        <v>0</v>
      </c>
      <c r="OM143" s="739">
        <f t="shared" si="117"/>
        <v>0</v>
      </c>
      <c r="ON143" s="739">
        <f t="shared" si="118"/>
        <v>70</v>
      </c>
      <c r="OO143" s="739">
        <f t="shared" si="119"/>
        <v>100</v>
      </c>
      <c r="OP143" s="739"/>
      <c r="OQ143" s="739">
        <f t="shared" si="120"/>
        <v>110</v>
      </c>
      <c r="OR143" s="739">
        <f t="shared" si="121"/>
        <v>824</v>
      </c>
      <c r="OS143" s="739">
        <f t="shared" si="122"/>
        <v>0</v>
      </c>
      <c r="OT143" s="739">
        <f t="shared" si="123"/>
        <v>-28</v>
      </c>
      <c r="OU143" s="739"/>
      <c r="OV143" s="739"/>
      <c r="OW143" s="739"/>
      <c r="OX143" s="739"/>
      <c r="OY143" s="739"/>
      <c r="OZ143" s="739"/>
      <c r="PA143" s="739"/>
      <c r="PB143" s="739"/>
      <c r="PC143" s="739"/>
      <c r="PD143" s="739"/>
      <c r="PE143" s="739"/>
      <c r="PF143" s="739"/>
      <c r="PG143" s="739"/>
      <c r="PI143" s="28">
        <v>18</v>
      </c>
      <c r="PJ143" s="28">
        <v>0</v>
      </c>
      <c r="PK143" s="28">
        <v>0</v>
      </c>
      <c r="PL143" s="28">
        <v>80</v>
      </c>
      <c r="PM143" s="28">
        <v>72</v>
      </c>
      <c r="PN143" s="28">
        <v>2</v>
      </c>
      <c r="PO143" s="28">
        <v>124</v>
      </c>
      <c r="PP143" s="28">
        <v>2</v>
      </c>
      <c r="PQ143" s="28">
        <v>66</v>
      </c>
      <c r="PR143" s="28">
        <v>20</v>
      </c>
      <c r="PS143" s="28">
        <v>110</v>
      </c>
      <c r="PT143" s="28">
        <v>136</v>
      </c>
      <c r="PU143" s="28">
        <v>0</v>
      </c>
      <c r="PV143" s="28">
        <v>630</v>
      </c>
      <c r="PW143" s="28">
        <v>68</v>
      </c>
    </row>
    <row r="144" s="28" customFormat="1" customHeight="1" spans="1:439">
      <c r="A144" s="95" t="s">
        <v>1610</v>
      </c>
      <c r="B144" s="343">
        <v>2021</v>
      </c>
      <c r="C144" s="95" t="s">
        <v>1747</v>
      </c>
      <c r="D144" s="95" t="s">
        <v>2416</v>
      </c>
      <c r="E144" s="411"/>
      <c r="F144" s="104" t="s">
        <v>386</v>
      </c>
      <c r="G144" s="797" t="s">
        <v>387</v>
      </c>
      <c r="H144" s="98" t="s">
        <v>388</v>
      </c>
      <c r="I144" s="99">
        <f t="shared" si="90"/>
        <v>1278</v>
      </c>
      <c r="J144" s="100">
        <v>3180</v>
      </c>
      <c r="K144" s="454">
        <v>77</v>
      </c>
      <c r="L144" s="150">
        <f t="shared" si="91"/>
        <v>4458</v>
      </c>
      <c r="M144" s="151">
        <f t="shared" si="92"/>
        <v>4458</v>
      </c>
      <c r="N144" s="810" t="s">
        <v>1876</v>
      </c>
      <c r="O144" s="37">
        <v>1135</v>
      </c>
      <c r="P144" s="36">
        <v>740</v>
      </c>
      <c r="Q144" s="33">
        <f t="shared" si="93"/>
        <v>0</v>
      </c>
      <c r="R144" s="34">
        <f t="shared" si="94"/>
        <v>19000</v>
      </c>
      <c r="S144" s="346"/>
      <c r="T144" s="346"/>
      <c r="U144" s="346"/>
      <c r="V144" s="346"/>
      <c r="W144" s="346"/>
      <c r="X144" s="347"/>
      <c r="Y144" s="348"/>
      <c r="Z144" s="348"/>
      <c r="AA144" s="348">
        <v>3000</v>
      </c>
      <c r="AB144" s="348"/>
      <c r="AC144" s="506"/>
      <c r="AD144" s="348"/>
      <c r="AE144" s="348"/>
      <c r="AF144" s="348">
        <v>3000</v>
      </c>
      <c r="AG144" s="346">
        <v>3000</v>
      </c>
      <c r="AH144" s="346"/>
      <c r="AI144" s="346"/>
      <c r="AJ144" s="346"/>
      <c r="AK144" s="346"/>
      <c r="AL144" s="346">
        <v>5000</v>
      </c>
      <c r="AM144" s="346"/>
      <c r="AN144" s="346">
        <v>5000</v>
      </c>
      <c r="AO144" s="346"/>
      <c r="AP144" s="346"/>
      <c r="AQ144" s="346"/>
      <c r="AR144" s="346"/>
      <c r="AS144" s="346"/>
      <c r="AT144" s="346"/>
      <c r="AU144" s="346"/>
      <c r="AV144" s="346"/>
      <c r="AW144" s="346"/>
      <c r="AX144" s="346"/>
      <c r="AY144" s="349"/>
      <c r="AZ144" s="48">
        <v>1</v>
      </c>
      <c r="BA144" s="48"/>
      <c r="BB144" s="48">
        <v>1</v>
      </c>
      <c r="BC144" s="48"/>
      <c r="BD144" s="47"/>
      <c r="BE144" s="47">
        <v>1</v>
      </c>
      <c r="BF144" s="47">
        <v>1</v>
      </c>
      <c r="BG144" s="47"/>
      <c r="BH144" s="47">
        <v>8</v>
      </c>
      <c r="BI144" s="47"/>
      <c r="BJ144" s="47"/>
      <c r="BK144" s="47"/>
      <c r="BL144" s="47">
        <v>13</v>
      </c>
      <c r="BM144" s="47"/>
      <c r="BN144" s="47"/>
      <c r="BO144" s="47"/>
      <c r="BP144" s="47"/>
      <c r="BQ144" s="47"/>
      <c r="BR144" s="47"/>
      <c r="BS144" s="354"/>
      <c r="BT144" s="354"/>
      <c r="BU144" s="354"/>
      <c r="BV144" s="354"/>
      <c r="BW144" s="354"/>
      <c r="BX144" s="354"/>
      <c r="BY144" s="354"/>
      <c r="BZ144" s="354"/>
      <c r="CA144" s="354"/>
      <c r="CB144" s="354"/>
      <c r="CC144" s="354"/>
      <c r="CD144" s="354"/>
      <c r="CE144" s="354"/>
      <c r="CF144" s="354"/>
      <c r="CG144" s="354"/>
      <c r="CH144" s="354"/>
      <c r="CI144" s="354"/>
      <c r="CJ144" s="354"/>
      <c r="CK144" s="354"/>
      <c r="CL144" s="354"/>
      <c r="CM144" s="354"/>
      <c r="CN144" s="354"/>
      <c r="CO144" s="354"/>
      <c r="CP144" s="358"/>
      <c r="CQ144" s="48"/>
      <c r="CR144" s="354"/>
      <c r="CS144" s="354"/>
      <c r="CT144" s="355">
        <v>-13</v>
      </c>
      <c r="CU144" s="354"/>
      <c r="CV144" s="354"/>
      <c r="CW144" s="354"/>
      <c r="CX144" s="354">
        <v>8</v>
      </c>
      <c r="CY144" s="354"/>
      <c r="CZ144" s="354">
        <v>16</v>
      </c>
      <c r="DA144" s="356">
        <v>-7</v>
      </c>
      <c r="DB144" s="354"/>
      <c r="DC144" s="354"/>
      <c r="DD144" s="354"/>
      <c r="DE144" s="354"/>
      <c r="DF144" s="354">
        <v>2</v>
      </c>
      <c r="DG144" s="354">
        <v>1</v>
      </c>
      <c r="DH144" s="354"/>
      <c r="DI144" s="354">
        <v>1</v>
      </c>
      <c r="DJ144" s="356">
        <v>-14</v>
      </c>
      <c r="DK144" s="354">
        <v>2</v>
      </c>
      <c r="DL144" s="354"/>
      <c r="DM144" s="354"/>
      <c r="DN144" s="354"/>
      <c r="DO144" s="354">
        <v>1</v>
      </c>
      <c r="DP144" s="354"/>
      <c r="DQ144" s="354">
        <v>2</v>
      </c>
      <c r="DR144" s="354"/>
      <c r="DS144" s="354"/>
      <c r="DT144" s="354"/>
      <c r="DU144" s="354">
        <v>2</v>
      </c>
      <c r="DV144" s="354">
        <v>1</v>
      </c>
      <c r="DW144" s="354"/>
      <c r="DX144" s="354"/>
      <c r="DY144" s="354"/>
      <c r="DZ144" s="357"/>
      <c r="EA144" s="356"/>
      <c r="EB144" s="356"/>
      <c r="EC144" s="356"/>
      <c r="ED144" s="356"/>
      <c r="EE144" s="358"/>
      <c r="EF144" s="48">
        <v>80</v>
      </c>
      <c r="EG144" s="46"/>
      <c r="EH144" s="46"/>
      <c r="EI144" s="47">
        <v>120</v>
      </c>
      <c r="EJ144" s="47"/>
      <c r="EK144" s="47">
        <v>78</v>
      </c>
      <c r="EL144" s="47">
        <v>98</v>
      </c>
      <c r="EM144" s="47"/>
      <c r="EN144" s="47">
        <v>498</v>
      </c>
      <c r="EO144" s="47">
        <v>80</v>
      </c>
      <c r="EP144" s="47"/>
      <c r="EQ144" s="47"/>
      <c r="ER144" s="47">
        <v>184</v>
      </c>
      <c r="ES144" s="47"/>
      <c r="ET144" s="48"/>
      <c r="EU144" s="47"/>
      <c r="EV144" s="47">
        <v>240</v>
      </c>
      <c r="EW144" s="47">
        <v>80</v>
      </c>
      <c r="EX144" s="47"/>
      <c r="EY144" s="47"/>
      <c r="EZ144" s="47">
        <v>200</v>
      </c>
      <c r="FA144" s="47"/>
      <c r="FB144" s="47">
        <v>48</v>
      </c>
      <c r="FC144" s="47"/>
      <c r="FD144" s="47"/>
      <c r="FE144" s="47">
        <v>30</v>
      </c>
      <c r="FF144" s="47"/>
      <c r="FG144" s="47"/>
      <c r="FH144" s="47"/>
      <c r="FI144" s="47"/>
      <c r="FJ144" s="47">
        <v>16</v>
      </c>
      <c r="FK144" s="47">
        <v>30</v>
      </c>
      <c r="FL144" s="47">
        <v>1708</v>
      </c>
      <c r="FM144" s="47">
        <v>504</v>
      </c>
      <c r="FN144" s="47">
        <v>600</v>
      </c>
      <c r="FO144" s="47">
        <v>600</v>
      </c>
      <c r="FP144" s="47">
        <v>600</v>
      </c>
      <c r="FQ144" s="354"/>
      <c r="FR144" s="828">
        <v>144</v>
      </c>
      <c r="FS144" s="354"/>
      <c r="FT144" s="354">
        <v>64</v>
      </c>
      <c r="FU144" s="354">
        <v>80</v>
      </c>
      <c r="FV144" s="354">
        <v>48</v>
      </c>
      <c r="FW144" s="354"/>
      <c r="FX144" s="354">
        <v>5000</v>
      </c>
      <c r="FY144" s="354"/>
      <c r="FZ144" s="354">
        <v>144</v>
      </c>
      <c r="GA144" s="354"/>
      <c r="GB144" s="354">
        <v>160</v>
      </c>
      <c r="GC144" s="354"/>
      <c r="GD144" s="354"/>
      <c r="GE144" s="354">
        <v>30</v>
      </c>
      <c r="GF144" s="354">
        <v>2462</v>
      </c>
      <c r="GG144" s="354">
        <v>185</v>
      </c>
      <c r="GH144" s="354"/>
      <c r="GI144" s="354"/>
      <c r="GJ144" s="354"/>
      <c r="GK144" s="354">
        <v>176</v>
      </c>
      <c r="GL144" s="354"/>
      <c r="GM144" s="354">
        <v>72</v>
      </c>
      <c r="GN144" s="354">
        <v>72</v>
      </c>
      <c r="GO144" s="354"/>
      <c r="GP144" s="354"/>
      <c r="GQ144" s="354"/>
      <c r="GR144" s="354">
        <v>32</v>
      </c>
      <c r="GS144" s="354"/>
      <c r="GT144" s="354"/>
      <c r="GU144" s="354"/>
      <c r="GV144" s="354">
        <v>80</v>
      </c>
      <c r="GW144" s="354">
        <v>16</v>
      </c>
      <c r="GX144" s="354"/>
      <c r="GY144" s="354"/>
      <c r="GZ144" s="354">
        <v>43</v>
      </c>
      <c r="HA144" s="354"/>
      <c r="HB144" s="354"/>
      <c r="HC144" s="354"/>
      <c r="HD144" s="354">
        <v>16</v>
      </c>
      <c r="HE144" s="354">
        <v>30</v>
      </c>
      <c r="HF144" s="354"/>
      <c r="HG144" s="354"/>
      <c r="HH144" s="354"/>
      <c r="HI144" s="354"/>
      <c r="HJ144" s="354"/>
      <c r="HK144" s="354">
        <v>10</v>
      </c>
      <c r="HL144" s="354"/>
      <c r="HM144" s="354">
        <v>38</v>
      </c>
      <c r="HN144" s="354"/>
      <c r="HO144" s="354"/>
      <c r="HP144" s="354"/>
      <c r="HQ144" s="354">
        <v>352</v>
      </c>
      <c r="HR144" s="354">
        <v>120</v>
      </c>
      <c r="HS144" s="354">
        <v>24</v>
      </c>
      <c r="HT144" s="354">
        <v>32</v>
      </c>
      <c r="HU144" s="354"/>
      <c r="HV144" s="354"/>
      <c r="HW144" s="354"/>
      <c r="HX144" s="354">
        <v>24</v>
      </c>
      <c r="HY144" s="354"/>
      <c r="HZ144" s="354">
        <v>120</v>
      </c>
      <c r="IA144" s="354">
        <v>160</v>
      </c>
      <c r="IB144" s="354"/>
      <c r="IC144" s="354"/>
      <c r="ID144" s="354"/>
      <c r="IE144" s="354"/>
      <c r="IF144" s="354"/>
      <c r="IG144" s="354"/>
      <c r="IH144" s="354"/>
      <c r="II144" s="354"/>
      <c r="IJ144" s="354"/>
      <c r="IK144" s="354">
        <v>60</v>
      </c>
      <c r="IL144" s="354"/>
      <c r="IM144" s="354">
        <v>80</v>
      </c>
      <c r="IN144" s="354"/>
      <c r="IO144" s="354"/>
      <c r="IP144" s="354">
        <v>20</v>
      </c>
      <c r="IQ144" s="354">
        <v>80</v>
      </c>
      <c r="IR144" s="50"/>
      <c r="IS144" s="47"/>
      <c r="IT144" s="47"/>
      <c r="IU144" s="47">
        <v>120</v>
      </c>
      <c r="IV144" s="47"/>
      <c r="IW144" s="47"/>
      <c r="IX144" s="47"/>
      <c r="IY144" s="47"/>
      <c r="IZ144" s="47"/>
      <c r="JA144" s="47"/>
      <c r="JB144" s="47"/>
      <c r="JC144" s="47"/>
      <c r="JD144" s="47"/>
      <c r="JE144" s="47"/>
      <c r="JF144" s="47"/>
      <c r="JG144" s="47"/>
      <c r="JH144" s="47"/>
      <c r="JI144" s="47"/>
      <c r="JJ144" s="47"/>
      <c r="JK144" s="47"/>
      <c r="JL144" s="354"/>
      <c r="JM144" s="354"/>
      <c r="JN144" s="354"/>
      <c r="JO144" s="354"/>
      <c r="JP144" s="354"/>
      <c r="JQ144" s="354"/>
      <c r="JR144" s="354"/>
      <c r="JS144" s="354"/>
      <c r="JT144" s="354"/>
      <c r="JU144" s="354"/>
      <c r="JV144" s="354"/>
      <c r="JW144" s="354"/>
      <c r="JX144" s="354"/>
      <c r="JY144" s="354"/>
      <c r="JZ144" s="354"/>
      <c r="KA144" s="354"/>
      <c r="KB144" s="354"/>
      <c r="KC144" s="354"/>
      <c r="KD144" s="354"/>
      <c r="KE144" s="354"/>
      <c r="KF144" s="354"/>
      <c r="KG144" s="354"/>
      <c r="KH144" s="354"/>
      <c r="KI144" s="354"/>
      <c r="KJ144" s="354"/>
      <c r="KK144" s="354"/>
      <c r="KL144" s="354"/>
      <c r="KM144" s="354"/>
      <c r="KN144" s="354"/>
      <c r="KO144" s="354"/>
      <c r="KP144" s="354"/>
      <c r="KQ144" s="354"/>
      <c r="KR144" s="354"/>
      <c r="KS144" s="354"/>
      <c r="KT144" s="354"/>
      <c r="KU144" s="354"/>
      <c r="KV144" s="51"/>
      <c r="KW144" s="47"/>
      <c r="KX144" s="47">
        <v>24</v>
      </c>
      <c r="KY144" s="47"/>
      <c r="KZ144" s="47"/>
      <c r="LA144" s="47"/>
      <c r="LB144" s="47">
        <v>64</v>
      </c>
      <c r="LC144" s="47"/>
      <c r="LD144" s="361"/>
      <c r="LE144" s="361">
        <v>112</v>
      </c>
      <c r="LF144" s="361"/>
      <c r="LG144" s="361"/>
      <c r="LH144" s="361"/>
      <c r="LI144" s="361">
        <v>96</v>
      </c>
      <c r="LJ144" s="361"/>
      <c r="LK144" s="361"/>
      <c r="LL144" s="361"/>
      <c r="LM144" s="361"/>
      <c r="LN144" s="361"/>
      <c r="LO144" s="361"/>
      <c r="LP144" s="361"/>
      <c r="LQ144" s="354">
        <v>14</v>
      </c>
      <c r="LR144" s="354"/>
      <c r="LS144" s="354"/>
      <c r="LT144" s="354"/>
      <c r="LU144" s="354"/>
      <c r="LV144" s="354"/>
      <c r="LW144" s="51"/>
      <c r="LX144" s="354">
        <v>100</v>
      </c>
      <c r="LY144" s="354"/>
      <c r="LZ144" s="354"/>
      <c r="MA144" s="354"/>
      <c r="MB144" s="363">
        <v>25</v>
      </c>
      <c r="MC144" s="363"/>
      <c r="MD144" s="354"/>
      <c r="ME144" s="354">
        <v>4</v>
      </c>
      <c r="MF144" s="354">
        <v>15</v>
      </c>
      <c r="MG144" s="354"/>
      <c r="MH144" s="354"/>
      <c r="MI144" s="354"/>
      <c r="MJ144" s="354"/>
      <c r="MK144" s="354">
        <v>8</v>
      </c>
      <c r="ML144" s="354"/>
      <c r="MM144" s="354"/>
      <c r="MN144" s="354"/>
      <c r="MO144" s="354"/>
      <c r="MP144" s="354">
        <v>40</v>
      </c>
      <c r="MQ144" s="354"/>
      <c r="MR144" s="354"/>
      <c r="MS144" s="51"/>
      <c r="MT144" s="364">
        <f t="shared" si="95"/>
        <v>15768</v>
      </c>
      <c r="MU144" s="365">
        <f t="shared" si="96"/>
        <v>622</v>
      </c>
      <c r="MV144" s="366">
        <f t="shared" si="97"/>
        <v>16390</v>
      </c>
      <c r="MW144" s="365">
        <v>12545</v>
      </c>
      <c r="MX144" s="365">
        <v>3773</v>
      </c>
      <c r="MY144" s="54"/>
      <c r="MZ144" s="708">
        <v>12.99</v>
      </c>
      <c r="NA144" s="708">
        <v>3.54</v>
      </c>
      <c r="NB144" s="709">
        <f t="shared" si="98"/>
        <v>58020.6</v>
      </c>
      <c r="NC144" s="710">
        <v>19.62</v>
      </c>
      <c r="ND144" s="710">
        <v>17.19</v>
      </c>
      <c r="NE144" s="738">
        <f t="shared" si="85"/>
        <v>0.275233999494055</v>
      </c>
      <c r="NF144" s="739"/>
      <c r="NG144" s="739">
        <v>3000</v>
      </c>
      <c r="NH144" s="739">
        <v>17.36</v>
      </c>
      <c r="NI144" s="740">
        <f t="shared" si="99"/>
        <v>76633.02</v>
      </c>
      <c r="NJ144" s="738">
        <f t="shared" ref="NJ144:NJ151" si="124">1-NH144/6.7/NA144</f>
        <v>0.268066447423898</v>
      </c>
      <c r="NK144" s="741"/>
      <c r="NL144" s="742">
        <v>44562</v>
      </c>
      <c r="NM144" s="739">
        <f ca="1" t="shared" si="100"/>
        <v>17.1666666666667</v>
      </c>
      <c r="NN144" s="739">
        <f ca="1" t="shared" si="101"/>
        <v>515</v>
      </c>
      <c r="NO144" s="739">
        <v>4875</v>
      </c>
      <c r="NP144" s="739">
        <f t="shared" si="102"/>
        <v>16390</v>
      </c>
      <c r="NQ144" s="761">
        <f t="shared" si="103"/>
        <v>3.51226829529626</v>
      </c>
      <c r="NR144" s="739">
        <f ca="1" t="shared" si="104"/>
        <v>2.48927752967599</v>
      </c>
      <c r="NS144" s="739">
        <f t="shared" si="105"/>
        <v>4458</v>
      </c>
      <c r="NT144" s="739"/>
      <c r="NU144" s="739">
        <f ca="1" t="shared" si="106"/>
        <v>954.757281553398</v>
      </c>
      <c r="NV144" s="769">
        <f ca="1" t="shared" si="107"/>
        <v>31.8252427184466</v>
      </c>
      <c r="NW144" s="769">
        <f ca="1" t="shared" si="108"/>
        <v>140.077486272117</v>
      </c>
      <c r="NX144" s="739"/>
      <c r="NY144" s="739"/>
      <c r="NZ144" s="739"/>
      <c r="OA144" s="739"/>
      <c r="OB144" s="739"/>
      <c r="OC144" s="739"/>
      <c r="OD144" s="739"/>
      <c r="OE144" s="743">
        <f t="shared" si="109"/>
        <v>874</v>
      </c>
      <c r="OF144" s="743">
        <f t="shared" si="110"/>
        <v>648</v>
      </c>
      <c r="OG144" s="743">
        <f t="shared" si="111"/>
        <v>634</v>
      </c>
      <c r="OH144" s="743">
        <f t="shared" si="112"/>
        <v>2322</v>
      </c>
      <c r="OI144" s="743">
        <f t="shared" si="113"/>
        <v>1016</v>
      </c>
      <c r="OJ144" s="739">
        <f t="shared" si="114"/>
        <v>8829</v>
      </c>
      <c r="OK144" s="739">
        <f t="shared" si="115"/>
        <v>296</v>
      </c>
      <c r="OL144" s="739">
        <f t="shared" si="116"/>
        <v>600</v>
      </c>
      <c r="OM144" s="739">
        <f t="shared" si="117"/>
        <v>68</v>
      </c>
      <c r="ON144" s="739">
        <f t="shared" si="118"/>
        <v>143</v>
      </c>
      <c r="OO144" s="739">
        <f t="shared" si="119"/>
        <v>672</v>
      </c>
      <c r="OP144" s="739"/>
      <c r="OQ144" s="739">
        <f t="shared" si="120"/>
        <v>204</v>
      </c>
      <c r="OR144" s="739">
        <f t="shared" si="121"/>
        <v>16306</v>
      </c>
      <c r="OS144" s="739">
        <f t="shared" si="122"/>
        <v>0</v>
      </c>
      <c r="OT144" s="831">
        <f t="shared" si="123"/>
        <v>-84</v>
      </c>
      <c r="OU144" s="739"/>
      <c r="OV144" s="739"/>
      <c r="OW144" s="739"/>
      <c r="OX144" s="739"/>
      <c r="OY144" s="739"/>
      <c r="OZ144" s="739"/>
      <c r="PA144" s="739"/>
      <c r="PB144" s="739"/>
      <c r="PC144" s="739"/>
      <c r="PD144" s="739"/>
      <c r="PE144" s="739"/>
      <c r="PF144" s="739"/>
      <c r="PG144" s="739"/>
      <c r="PI144" s="28">
        <v>1357</v>
      </c>
      <c r="PJ144" s="28">
        <v>238</v>
      </c>
      <c r="PK144" s="28">
        <v>112</v>
      </c>
      <c r="PL144" s="28">
        <v>774</v>
      </c>
      <c r="PM144" s="28">
        <v>2444</v>
      </c>
      <c r="PN144" s="28">
        <v>775</v>
      </c>
      <c r="PO144" s="28">
        <v>584</v>
      </c>
      <c r="PP144" s="28">
        <v>110</v>
      </c>
      <c r="PQ144" s="28">
        <v>268</v>
      </c>
      <c r="PR144" s="28">
        <v>1008</v>
      </c>
      <c r="PS144" s="28">
        <v>576</v>
      </c>
      <c r="PT144" s="28">
        <v>4430</v>
      </c>
      <c r="PU144" s="28">
        <v>32</v>
      </c>
      <c r="PV144" s="28">
        <v>12708</v>
      </c>
      <c r="PW144" s="28">
        <v>163</v>
      </c>
    </row>
    <row r="145" s="28" customFormat="1" customHeight="1" spans="1:439">
      <c r="A145" s="95" t="s">
        <v>1610</v>
      </c>
      <c r="B145" s="343">
        <v>2021</v>
      </c>
      <c r="C145" s="95" t="s">
        <v>1747</v>
      </c>
      <c r="D145" s="95" t="s">
        <v>2416</v>
      </c>
      <c r="E145" s="411"/>
      <c r="F145" s="104" t="s">
        <v>389</v>
      </c>
      <c r="G145" s="797" t="s">
        <v>390</v>
      </c>
      <c r="H145" s="98" t="s">
        <v>391</v>
      </c>
      <c r="I145" s="99">
        <f t="shared" si="90"/>
        <v>-1021</v>
      </c>
      <c r="J145" s="100">
        <v>3588</v>
      </c>
      <c r="K145" s="454">
        <v>100</v>
      </c>
      <c r="L145" s="150">
        <f t="shared" si="91"/>
        <v>2567</v>
      </c>
      <c r="M145" s="151">
        <f t="shared" si="92"/>
        <v>2567</v>
      </c>
      <c r="N145" s="455"/>
      <c r="O145" s="37">
        <v>1090</v>
      </c>
      <c r="P145" s="36">
        <v>4080</v>
      </c>
      <c r="Q145" s="33">
        <f t="shared" si="93"/>
        <v>0</v>
      </c>
      <c r="R145" s="34">
        <f t="shared" si="94"/>
        <v>4000</v>
      </c>
      <c r="S145" s="346"/>
      <c r="T145" s="346"/>
      <c r="U145" s="346"/>
      <c r="V145" s="346"/>
      <c r="W145" s="346"/>
      <c r="X145" s="347"/>
      <c r="Y145" s="348"/>
      <c r="Z145" s="348"/>
      <c r="AA145" s="348"/>
      <c r="AB145" s="348"/>
      <c r="AC145" s="506"/>
      <c r="AD145" s="348"/>
      <c r="AE145" s="348"/>
      <c r="AF145" s="346"/>
      <c r="AG145" s="346"/>
      <c r="AH145" s="346">
        <v>4000</v>
      </c>
      <c r="AI145" s="346"/>
      <c r="AJ145" s="346"/>
      <c r="AK145" s="346"/>
      <c r="AL145" s="346"/>
      <c r="AM145" s="346"/>
      <c r="AN145" s="346"/>
      <c r="AO145" s="346"/>
      <c r="AP145" s="346"/>
      <c r="AQ145" s="346"/>
      <c r="AR145" s="346"/>
      <c r="AS145" s="346"/>
      <c r="AT145" s="346"/>
      <c r="AU145" s="346"/>
      <c r="AV145" s="346"/>
      <c r="AW145" s="346"/>
      <c r="AX145" s="346"/>
      <c r="AY145" s="349"/>
      <c r="AZ145" s="48">
        <v>1</v>
      </c>
      <c r="BA145" s="48"/>
      <c r="BB145" s="48">
        <v>1</v>
      </c>
      <c r="BC145" s="48"/>
      <c r="BD145" s="47"/>
      <c r="BE145" s="47">
        <v>1</v>
      </c>
      <c r="BF145" s="47">
        <v>1</v>
      </c>
      <c r="BG145" s="47"/>
      <c r="BH145" s="47"/>
      <c r="BI145" s="47"/>
      <c r="BJ145" s="47"/>
      <c r="BK145" s="47"/>
      <c r="BL145" s="47">
        <v>13</v>
      </c>
      <c r="BM145" s="47"/>
      <c r="BN145" s="47"/>
      <c r="BO145" s="47"/>
      <c r="BP145" s="47"/>
      <c r="BQ145" s="47"/>
      <c r="BR145" s="47"/>
      <c r="BS145" s="354"/>
      <c r="BT145" s="354"/>
      <c r="BU145" s="354"/>
      <c r="BV145" s="354"/>
      <c r="BW145" s="354"/>
      <c r="BX145" s="354"/>
      <c r="BY145" s="354"/>
      <c r="BZ145" s="354"/>
      <c r="CA145" s="354"/>
      <c r="CB145" s="354"/>
      <c r="CC145" s="354"/>
      <c r="CD145" s="354"/>
      <c r="CE145" s="354"/>
      <c r="CF145" s="354"/>
      <c r="CG145" s="354"/>
      <c r="CH145" s="354"/>
      <c r="CI145" s="354"/>
      <c r="CJ145" s="354"/>
      <c r="CK145" s="354"/>
      <c r="CL145" s="354"/>
      <c r="CM145" s="354"/>
      <c r="CN145" s="354"/>
      <c r="CO145" s="354"/>
      <c r="CP145" s="358"/>
      <c r="CQ145" s="48"/>
      <c r="CR145" s="354"/>
      <c r="CS145" s="354"/>
      <c r="CT145" s="355">
        <v>-22</v>
      </c>
      <c r="CU145" s="354"/>
      <c r="CV145" s="354"/>
      <c r="CW145" s="354"/>
      <c r="CX145" s="354">
        <v>8</v>
      </c>
      <c r="CY145" s="354"/>
      <c r="CZ145" s="354">
        <v>16</v>
      </c>
      <c r="DA145" s="356">
        <v>-3</v>
      </c>
      <c r="DB145" s="354"/>
      <c r="DC145" s="354"/>
      <c r="DD145" s="354"/>
      <c r="DE145" s="354"/>
      <c r="DF145" s="354">
        <v>2</v>
      </c>
      <c r="DG145" s="354">
        <v>1</v>
      </c>
      <c r="DH145" s="354"/>
      <c r="DI145" s="354">
        <v>1</v>
      </c>
      <c r="DJ145" s="356">
        <v>-14</v>
      </c>
      <c r="DK145" s="354">
        <v>2</v>
      </c>
      <c r="DL145" s="354"/>
      <c r="DM145" s="354"/>
      <c r="DN145" s="354"/>
      <c r="DO145" s="354">
        <v>1</v>
      </c>
      <c r="DP145" s="354"/>
      <c r="DQ145" s="354">
        <v>2</v>
      </c>
      <c r="DR145" s="354"/>
      <c r="DS145" s="354"/>
      <c r="DT145" s="354"/>
      <c r="DU145" s="354">
        <v>1</v>
      </c>
      <c r="DV145" s="354">
        <v>1</v>
      </c>
      <c r="DW145" s="354"/>
      <c r="DX145" s="354"/>
      <c r="DY145" s="354"/>
      <c r="DZ145" s="357"/>
      <c r="EA145" s="356"/>
      <c r="EB145" s="356"/>
      <c r="EC145" s="356"/>
      <c r="ED145" s="356"/>
      <c r="EE145" s="358"/>
      <c r="EF145" s="48"/>
      <c r="EG145" s="46"/>
      <c r="EH145" s="46"/>
      <c r="EI145" s="47"/>
      <c r="EJ145" s="47"/>
      <c r="EK145" s="47">
        <v>102</v>
      </c>
      <c r="EL145" s="47">
        <v>98</v>
      </c>
      <c r="EM145" s="47"/>
      <c r="EN145" s="47">
        <v>498</v>
      </c>
      <c r="EO145" s="47">
        <v>120</v>
      </c>
      <c r="EP145" s="47"/>
      <c r="EQ145" s="47"/>
      <c r="ER145" s="47">
        <v>184</v>
      </c>
      <c r="ES145" s="47"/>
      <c r="ET145" s="48"/>
      <c r="EU145" s="47"/>
      <c r="EV145" s="47"/>
      <c r="EW145" s="47">
        <v>96</v>
      </c>
      <c r="EX145" s="47"/>
      <c r="EY145" s="47"/>
      <c r="EZ145" s="47">
        <v>104</v>
      </c>
      <c r="FA145" s="47"/>
      <c r="FB145" s="47">
        <v>32</v>
      </c>
      <c r="FC145" s="47"/>
      <c r="FD145" s="47"/>
      <c r="FE145" s="47">
        <v>30</v>
      </c>
      <c r="FF145" s="47"/>
      <c r="FG145" s="47"/>
      <c r="FH145" s="47"/>
      <c r="FI145" s="47"/>
      <c r="FJ145" s="47">
        <v>16</v>
      </c>
      <c r="FK145" s="47">
        <v>30</v>
      </c>
      <c r="FL145" s="47">
        <v>828</v>
      </c>
      <c r="FM145" s="47"/>
      <c r="FN145" s="47">
        <v>400</v>
      </c>
      <c r="FO145" s="47">
        <v>600</v>
      </c>
      <c r="FP145" s="47">
        <v>600</v>
      </c>
      <c r="FQ145" s="354"/>
      <c r="FR145" s="828">
        <v>200</v>
      </c>
      <c r="FS145" s="354"/>
      <c r="FT145" s="354"/>
      <c r="FU145" s="354">
        <v>80</v>
      </c>
      <c r="FV145" s="354">
        <v>96</v>
      </c>
      <c r="FW145" s="354"/>
      <c r="FX145" s="354"/>
      <c r="FY145" s="354"/>
      <c r="FZ145" s="354"/>
      <c r="GA145" s="354"/>
      <c r="GB145" s="354">
        <v>160</v>
      </c>
      <c r="GC145" s="354"/>
      <c r="GD145" s="354"/>
      <c r="GE145" s="354">
        <v>30</v>
      </c>
      <c r="GF145" s="354">
        <v>862</v>
      </c>
      <c r="GG145" s="354">
        <v>25</v>
      </c>
      <c r="GH145" s="354"/>
      <c r="GI145" s="354"/>
      <c r="GJ145" s="354"/>
      <c r="GK145" s="354"/>
      <c r="GL145" s="354"/>
      <c r="GM145" s="354"/>
      <c r="GN145" s="354"/>
      <c r="GO145" s="354"/>
      <c r="GP145" s="354"/>
      <c r="GQ145" s="354"/>
      <c r="GR145" s="354">
        <v>48</v>
      </c>
      <c r="GS145" s="354"/>
      <c r="GT145" s="354"/>
      <c r="GU145" s="354"/>
      <c r="GV145" s="354"/>
      <c r="GW145" s="354">
        <v>16</v>
      </c>
      <c r="GX145" s="354"/>
      <c r="GY145" s="354"/>
      <c r="GZ145" s="354">
        <v>51</v>
      </c>
      <c r="HA145" s="354"/>
      <c r="HB145" s="354"/>
      <c r="HC145" s="354"/>
      <c r="HD145" s="354">
        <v>16</v>
      </c>
      <c r="HE145" s="354">
        <v>30</v>
      </c>
      <c r="HF145" s="354"/>
      <c r="HG145" s="354"/>
      <c r="HH145" s="354"/>
      <c r="HI145" s="354"/>
      <c r="HJ145" s="354"/>
      <c r="HK145" s="354">
        <v>26</v>
      </c>
      <c r="HL145" s="354"/>
      <c r="HM145" s="354">
        <v>38</v>
      </c>
      <c r="HN145" s="354"/>
      <c r="HO145" s="354"/>
      <c r="HP145" s="354"/>
      <c r="HQ145" s="354"/>
      <c r="HR145" s="354">
        <v>104</v>
      </c>
      <c r="HS145" s="354">
        <v>24</v>
      </c>
      <c r="HT145" s="354">
        <v>16</v>
      </c>
      <c r="HU145" s="354"/>
      <c r="HV145" s="354"/>
      <c r="HW145" s="354"/>
      <c r="HX145" s="354">
        <v>56</v>
      </c>
      <c r="HY145" s="354"/>
      <c r="HZ145" s="354"/>
      <c r="IA145" s="354">
        <v>160</v>
      </c>
      <c r="IB145" s="354"/>
      <c r="IC145" s="354"/>
      <c r="ID145" s="354"/>
      <c r="IE145" s="354"/>
      <c r="IF145" s="354"/>
      <c r="IG145" s="354"/>
      <c r="IH145" s="354"/>
      <c r="II145" s="354">
        <v>16</v>
      </c>
      <c r="IJ145" s="354"/>
      <c r="IK145" s="354">
        <v>60</v>
      </c>
      <c r="IL145" s="354"/>
      <c r="IM145" s="354">
        <v>80</v>
      </c>
      <c r="IN145" s="354"/>
      <c r="IO145" s="354"/>
      <c r="IP145" s="354">
        <v>20</v>
      </c>
      <c r="IQ145" s="354">
        <v>80</v>
      </c>
      <c r="IR145" s="50"/>
      <c r="IS145" s="47"/>
      <c r="IT145" s="47"/>
      <c r="IU145" s="47">
        <v>120</v>
      </c>
      <c r="IV145" s="47"/>
      <c r="IW145" s="47"/>
      <c r="IX145" s="47"/>
      <c r="IY145" s="47"/>
      <c r="IZ145" s="47"/>
      <c r="JA145" s="47"/>
      <c r="JB145" s="47"/>
      <c r="JC145" s="47"/>
      <c r="JD145" s="47"/>
      <c r="JE145" s="47"/>
      <c r="JF145" s="47"/>
      <c r="JG145" s="47"/>
      <c r="JH145" s="47"/>
      <c r="JI145" s="47"/>
      <c r="JJ145" s="47"/>
      <c r="JK145" s="47"/>
      <c r="JL145" s="354"/>
      <c r="JM145" s="354"/>
      <c r="JN145" s="354"/>
      <c r="JO145" s="354"/>
      <c r="JP145" s="354"/>
      <c r="JQ145" s="354"/>
      <c r="JR145" s="354"/>
      <c r="JS145" s="354"/>
      <c r="JT145" s="354"/>
      <c r="JU145" s="354"/>
      <c r="JV145" s="354"/>
      <c r="JW145" s="354"/>
      <c r="JX145" s="354"/>
      <c r="JY145" s="354"/>
      <c r="JZ145" s="354"/>
      <c r="KA145" s="354"/>
      <c r="KB145" s="354"/>
      <c r="KC145" s="354"/>
      <c r="KD145" s="354"/>
      <c r="KE145" s="354"/>
      <c r="KF145" s="354"/>
      <c r="KG145" s="354"/>
      <c r="KH145" s="354"/>
      <c r="KI145" s="354"/>
      <c r="KJ145" s="354"/>
      <c r="KK145" s="354"/>
      <c r="KL145" s="354"/>
      <c r="KM145" s="354"/>
      <c r="KN145" s="354"/>
      <c r="KO145" s="354"/>
      <c r="KP145" s="354"/>
      <c r="KQ145" s="354"/>
      <c r="KR145" s="354"/>
      <c r="KS145" s="354"/>
      <c r="KT145" s="354"/>
      <c r="KU145" s="354"/>
      <c r="KV145" s="51"/>
      <c r="KW145" s="47"/>
      <c r="KX145" s="47">
        <v>48</v>
      </c>
      <c r="KY145" s="47"/>
      <c r="KZ145" s="47"/>
      <c r="LA145" s="47"/>
      <c r="LB145" s="47">
        <v>32</v>
      </c>
      <c r="LC145" s="47"/>
      <c r="LD145" s="361">
        <v>40</v>
      </c>
      <c r="LE145" s="361">
        <v>112</v>
      </c>
      <c r="LF145" s="361"/>
      <c r="LG145" s="361"/>
      <c r="LH145" s="361"/>
      <c r="LI145" s="361"/>
      <c r="LJ145" s="361"/>
      <c r="LK145" s="361"/>
      <c r="LL145" s="361"/>
      <c r="LM145" s="361"/>
      <c r="LN145" s="361"/>
      <c r="LO145" s="361"/>
      <c r="LP145" s="361"/>
      <c r="LQ145" s="354">
        <v>14</v>
      </c>
      <c r="LR145" s="354"/>
      <c r="LS145" s="354"/>
      <c r="LT145" s="354"/>
      <c r="LU145" s="354"/>
      <c r="LV145" s="354"/>
      <c r="LW145" s="51"/>
      <c r="LX145" s="354">
        <v>100</v>
      </c>
      <c r="LY145" s="354"/>
      <c r="LZ145" s="354"/>
      <c r="MA145" s="354"/>
      <c r="MB145" s="363">
        <v>25</v>
      </c>
      <c r="MC145" s="363"/>
      <c r="MD145" s="354"/>
      <c r="ME145" s="354">
        <v>4</v>
      </c>
      <c r="MF145" s="354">
        <v>15</v>
      </c>
      <c r="MG145" s="354"/>
      <c r="MH145" s="354"/>
      <c r="MI145" s="354"/>
      <c r="MJ145" s="354"/>
      <c r="MK145" s="354">
        <v>8</v>
      </c>
      <c r="ML145" s="354"/>
      <c r="MM145" s="354"/>
      <c r="MN145" s="354"/>
      <c r="MO145" s="354"/>
      <c r="MP145" s="354">
        <v>40</v>
      </c>
      <c r="MQ145" s="354"/>
      <c r="MR145" s="354"/>
      <c r="MS145" s="51"/>
      <c r="MT145" s="364">
        <f t="shared" si="95"/>
        <v>6032</v>
      </c>
      <c r="MU145" s="365">
        <f t="shared" si="96"/>
        <v>558</v>
      </c>
      <c r="MV145" s="366">
        <f t="shared" si="97"/>
        <v>6590</v>
      </c>
      <c r="MW145" s="365">
        <v>8608</v>
      </c>
      <c r="MX145" s="365">
        <v>2365</v>
      </c>
      <c r="MY145" s="54"/>
      <c r="MZ145" s="708">
        <v>12.99</v>
      </c>
      <c r="NA145" s="708">
        <v>3.54</v>
      </c>
      <c r="NB145" s="709">
        <f t="shared" si="98"/>
        <v>23328.6</v>
      </c>
      <c r="NC145" s="710">
        <v>19.62</v>
      </c>
      <c r="ND145" s="710">
        <v>17.19</v>
      </c>
      <c r="NE145" s="738">
        <f t="shared" si="85"/>
        <v>0.275233999494055</v>
      </c>
      <c r="NF145" s="739"/>
      <c r="NG145" s="739">
        <v>3000</v>
      </c>
      <c r="NH145" s="739">
        <v>17.36</v>
      </c>
      <c r="NI145" s="740">
        <f t="shared" si="99"/>
        <v>44126.73</v>
      </c>
      <c r="NJ145" s="738">
        <f t="shared" si="124"/>
        <v>0.268066447423898</v>
      </c>
      <c r="NK145" s="741"/>
      <c r="NL145" s="742">
        <v>44562</v>
      </c>
      <c r="NM145" s="739">
        <f ca="1" t="shared" si="100"/>
        <v>17.1666666666667</v>
      </c>
      <c r="NN145" s="739">
        <f ca="1" t="shared" si="101"/>
        <v>515</v>
      </c>
      <c r="NO145" s="739">
        <v>5170</v>
      </c>
      <c r="NP145" s="739">
        <f t="shared" si="102"/>
        <v>6590</v>
      </c>
      <c r="NQ145" s="761">
        <f t="shared" si="103"/>
        <v>1.70350264960579</v>
      </c>
      <c r="NR145" s="739">
        <f ca="1" t="shared" si="104"/>
        <v>1.20733682933226</v>
      </c>
      <c r="NS145" s="739">
        <f t="shared" si="105"/>
        <v>2567</v>
      </c>
      <c r="NT145" s="739"/>
      <c r="NU145" s="739">
        <f ca="1" t="shared" si="106"/>
        <v>383.883495145631</v>
      </c>
      <c r="NV145" s="769">
        <f ca="1" t="shared" si="107"/>
        <v>12.7961165048544</v>
      </c>
      <c r="NW145" s="769">
        <f ca="1" t="shared" si="108"/>
        <v>200.607738998483</v>
      </c>
      <c r="NX145" s="739"/>
      <c r="NY145" s="739"/>
      <c r="NZ145" s="739"/>
      <c r="OA145" s="739"/>
      <c r="OB145" s="739"/>
      <c r="OC145" s="739"/>
      <c r="OD145" s="739"/>
      <c r="OE145" s="743">
        <f t="shared" si="109"/>
        <v>698</v>
      </c>
      <c r="OF145" s="743">
        <f t="shared" si="110"/>
        <v>472</v>
      </c>
      <c r="OG145" s="743">
        <f t="shared" si="111"/>
        <v>546</v>
      </c>
      <c r="OH145" s="743">
        <f t="shared" si="112"/>
        <v>874</v>
      </c>
      <c r="OI145" s="743">
        <f t="shared" si="113"/>
        <v>1176</v>
      </c>
      <c r="OJ145" s="739">
        <f t="shared" si="114"/>
        <v>1677</v>
      </c>
      <c r="OK145" s="739">
        <f t="shared" si="115"/>
        <v>64</v>
      </c>
      <c r="OL145" s="739">
        <f t="shared" si="116"/>
        <v>400</v>
      </c>
      <c r="OM145" s="739">
        <f t="shared" si="117"/>
        <v>76</v>
      </c>
      <c r="ON145" s="739">
        <f t="shared" si="118"/>
        <v>143</v>
      </c>
      <c r="OO145" s="739">
        <f t="shared" si="119"/>
        <v>320</v>
      </c>
      <c r="OP145" s="739"/>
      <c r="OQ145" s="739">
        <f t="shared" si="120"/>
        <v>116</v>
      </c>
      <c r="OR145" s="739">
        <f t="shared" si="121"/>
        <v>6562</v>
      </c>
      <c r="OS145" s="739">
        <f t="shared" si="122"/>
        <v>0</v>
      </c>
      <c r="OT145" s="831">
        <f t="shared" si="123"/>
        <v>-28</v>
      </c>
      <c r="OU145" s="739"/>
      <c r="OV145" s="739"/>
      <c r="OW145" s="739"/>
      <c r="OX145" s="739"/>
      <c r="OY145" s="739"/>
      <c r="OZ145" s="739"/>
      <c r="PA145" s="739"/>
      <c r="PB145" s="739"/>
      <c r="PC145" s="739"/>
      <c r="PD145" s="739"/>
      <c r="PE145" s="739"/>
      <c r="PF145" s="739"/>
      <c r="PG145" s="739"/>
      <c r="PI145" s="28">
        <v>467</v>
      </c>
      <c r="PJ145" s="28">
        <v>224</v>
      </c>
      <c r="PK145" s="28">
        <v>304</v>
      </c>
      <c r="PL145" s="28">
        <v>542</v>
      </c>
      <c r="PM145" s="28">
        <v>2180</v>
      </c>
      <c r="PN145" s="28">
        <v>718</v>
      </c>
      <c r="PO145" s="28">
        <v>856</v>
      </c>
      <c r="PP145" s="28">
        <v>158</v>
      </c>
      <c r="PQ145" s="28">
        <v>484</v>
      </c>
      <c r="PR145" s="28">
        <v>632</v>
      </c>
      <c r="PS145" s="28">
        <v>200</v>
      </c>
      <c r="PT145" s="28">
        <v>2030</v>
      </c>
      <c r="PU145" s="28">
        <v>16</v>
      </c>
      <c r="PV145" s="28">
        <v>8811</v>
      </c>
      <c r="PW145" s="28">
        <v>203</v>
      </c>
    </row>
    <row r="146" s="28" customFormat="1" customHeight="1" spans="1:439">
      <c r="A146" s="95" t="s">
        <v>1610</v>
      </c>
      <c r="B146" s="343">
        <v>2019</v>
      </c>
      <c r="C146" s="95" t="s">
        <v>1747</v>
      </c>
      <c r="D146" s="95" t="s">
        <v>2416</v>
      </c>
      <c r="E146" s="411"/>
      <c r="F146" s="104" t="s">
        <v>392</v>
      </c>
      <c r="G146" s="797" t="s">
        <v>393</v>
      </c>
      <c r="H146" s="98" t="s">
        <v>394</v>
      </c>
      <c r="I146" s="99">
        <f t="shared" si="90"/>
        <v>-1664</v>
      </c>
      <c r="J146" s="100">
        <v>3695</v>
      </c>
      <c r="K146" s="454">
        <v>-21</v>
      </c>
      <c r="L146" s="150">
        <f t="shared" si="91"/>
        <v>2031</v>
      </c>
      <c r="M146" s="151">
        <f t="shared" si="92"/>
        <v>2031</v>
      </c>
      <c r="N146" s="455"/>
      <c r="O146" s="37">
        <v>436</v>
      </c>
      <c r="P146" s="36"/>
      <c r="Q146" s="33">
        <f t="shared" si="93"/>
        <v>0</v>
      </c>
      <c r="R146" s="34">
        <f t="shared" si="94"/>
        <v>20000</v>
      </c>
      <c r="S146" s="346"/>
      <c r="T146" s="346"/>
      <c r="U146" s="346"/>
      <c r="V146" s="346"/>
      <c r="W146" s="346"/>
      <c r="X146" s="347"/>
      <c r="Y146" s="348">
        <v>5000</v>
      </c>
      <c r="Z146" s="348"/>
      <c r="AA146" s="348"/>
      <c r="AB146" s="348"/>
      <c r="AC146" s="506"/>
      <c r="AD146" s="348"/>
      <c r="AE146" s="348">
        <v>5000</v>
      </c>
      <c r="AF146" s="346"/>
      <c r="AG146" s="346"/>
      <c r="AH146" s="346"/>
      <c r="AI146" s="346"/>
      <c r="AJ146" s="346"/>
      <c r="AK146" s="346"/>
      <c r="AL146" s="346">
        <v>5000</v>
      </c>
      <c r="AM146" s="346"/>
      <c r="AN146" s="346">
        <v>5000</v>
      </c>
      <c r="AO146" s="346"/>
      <c r="AP146" s="346"/>
      <c r="AQ146" s="346"/>
      <c r="AR146" s="346"/>
      <c r="AS146" s="346"/>
      <c r="AT146" s="346"/>
      <c r="AU146" s="346"/>
      <c r="AV146" s="346"/>
      <c r="AW146" s="346"/>
      <c r="AX146" s="346"/>
      <c r="AY146" s="349"/>
      <c r="AZ146" s="48"/>
      <c r="BA146" s="48"/>
      <c r="BB146" s="48">
        <v>1</v>
      </c>
      <c r="BC146" s="48"/>
      <c r="BD146" s="47">
        <v>1</v>
      </c>
      <c r="BE146" s="47"/>
      <c r="BF146" s="47">
        <v>1</v>
      </c>
      <c r="BG146" s="47"/>
      <c r="BH146" s="47"/>
      <c r="BI146" s="47"/>
      <c r="BJ146" s="47"/>
      <c r="BK146" s="47"/>
      <c r="BL146" s="47">
        <v>13</v>
      </c>
      <c r="BM146" s="47"/>
      <c r="BN146" s="47"/>
      <c r="BO146" s="47"/>
      <c r="BP146" s="47"/>
      <c r="BQ146" s="47"/>
      <c r="BR146" s="47"/>
      <c r="BS146" s="354"/>
      <c r="BT146" s="354"/>
      <c r="BU146" s="354"/>
      <c r="BV146" s="354"/>
      <c r="BW146" s="354"/>
      <c r="BX146" s="354"/>
      <c r="BY146" s="354"/>
      <c r="BZ146" s="354"/>
      <c r="CA146" s="354"/>
      <c r="CB146" s="354"/>
      <c r="CC146" s="354"/>
      <c r="CD146" s="354"/>
      <c r="CE146" s="354"/>
      <c r="CF146" s="354"/>
      <c r="CG146" s="354"/>
      <c r="CH146" s="354"/>
      <c r="CI146" s="354"/>
      <c r="CJ146" s="354"/>
      <c r="CK146" s="354"/>
      <c r="CL146" s="354"/>
      <c r="CM146" s="354"/>
      <c r="CN146" s="354"/>
      <c r="CO146" s="354"/>
      <c r="CP146" s="358"/>
      <c r="CQ146" s="48"/>
      <c r="CR146" s="354"/>
      <c r="CS146" s="354"/>
      <c r="CT146" s="355">
        <v>-8</v>
      </c>
      <c r="CU146" s="354"/>
      <c r="CV146" s="354">
        <v>1</v>
      </c>
      <c r="CW146" s="354"/>
      <c r="CX146" s="354">
        <v>8</v>
      </c>
      <c r="CY146" s="354"/>
      <c r="CZ146" s="354">
        <v>16</v>
      </c>
      <c r="DA146" s="356">
        <v>-1</v>
      </c>
      <c r="DB146" s="354"/>
      <c r="DC146" s="354"/>
      <c r="DD146" s="354"/>
      <c r="DE146" s="354"/>
      <c r="DF146" s="354">
        <v>2</v>
      </c>
      <c r="DG146" s="354"/>
      <c r="DH146" s="354">
        <v>1</v>
      </c>
      <c r="DI146" s="354">
        <v>1</v>
      </c>
      <c r="DJ146" s="356">
        <v>-11</v>
      </c>
      <c r="DK146" s="354">
        <v>2</v>
      </c>
      <c r="DL146" s="354">
        <v>1</v>
      </c>
      <c r="DM146" s="354">
        <v>1</v>
      </c>
      <c r="DN146" s="354">
        <v>1</v>
      </c>
      <c r="DO146" s="354">
        <v>1</v>
      </c>
      <c r="DP146" s="354"/>
      <c r="DQ146" s="354">
        <v>2</v>
      </c>
      <c r="DR146" s="354"/>
      <c r="DS146" s="354"/>
      <c r="DT146" s="354"/>
      <c r="DU146" s="354">
        <v>2</v>
      </c>
      <c r="DV146" s="354">
        <v>1</v>
      </c>
      <c r="DW146" s="354"/>
      <c r="DX146" s="354"/>
      <c r="DY146" s="354"/>
      <c r="DZ146" s="357"/>
      <c r="EA146" s="356"/>
      <c r="EB146" s="356"/>
      <c r="EC146" s="356"/>
      <c r="ED146" s="356"/>
      <c r="EE146" s="358"/>
      <c r="EF146" s="48">
        <v>440</v>
      </c>
      <c r="EG146" s="46"/>
      <c r="EH146" s="46"/>
      <c r="EI146" s="47">
        <v>120</v>
      </c>
      <c r="EJ146" s="47">
        <v>152</v>
      </c>
      <c r="EK146" s="47">
        <v>102</v>
      </c>
      <c r="EL146" s="47">
        <v>18</v>
      </c>
      <c r="EM146" s="47"/>
      <c r="EN146" s="47">
        <v>18</v>
      </c>
      <c r="EO146" s="47">
        <v>160</v>
      </c>
      <c r="EP146" s="47"/>
      <c r="EQ146" s="47"/>
      <c r="ER146" s="47">
        <v>184</v>
      </c>
      <c r="ES146" s="47"/>
      <c r="ET146" s="48"/>
      <c r="EU146" s="47"/>
      <c r="EV146" s="47">
        <v>240</v>
      </c>
      <c r="EW146" s="47">
        <v>152</v>
      </c>
      <c r="EX146" s="47"/>
      <c r="EY146" s="47"/>
      <c r="EZ146" s="47">
        <v>200</v>
      </c>
      <c r="FA146" s="47">
        <v>400</v>
      </c>
      <c r="FB146" s="47">
        <v>72</v>
      </c>
      <c r="FC146" s="47">
        <v>96</v>
      </c>
      <c r="FD146" s="47"/>
      <c r="FE146" s="47">
        <v>30</v>
      </c>
      <c r="FF146" s="47"/>
      <c r="FG146" s="47"/>
      <c r="FH146" s="47"/>
      <c r="FI146" s="47"/>
      <c r="FJ146" s="47">
        <v>16</v>
      </c>
      <c r="FK146" s="47">
        <v>270</v>
      </c>
      <c r="FL146" s="47">
        <v>908</v>
      </c>
      <c r="FM146" s="47">
        <v>584</v>
      </c>
      <c r="FN146" s="47">
        <v>600</v>
      </c>
      <c r="FO146" s="47"/>
      <c r="FP146" s="47"/>
      <c r="FQ146" s="354"/>
      <c r="FR146" s="828">
        <v>248</v>
      </c>
      <c r="FS146" s="354"/>
      <c r="FT146" s="354">
        <v>160</v>
      </c>
      <c r="FU146" s="354">
        <v>168</v>
      </c>
      <c r="FV146" s="354">
        <v>96</v>
      </c>
      <c r="FW146" s="354"/>
      <c r="FX146" s="354">
        <v>5000</v>
      </c>
      <c r="FY146" s="354"/>
      <c r="FZ146" s="354">
        <v>120</v>
      </c>
      <c r="GA146" s="354">
        <v>160</v>
      </c>
      <c r="GB146" s="354">
        <v>584</v>
      </c>
      <c r="GC146" s="354"/>
      <c r="GD146" s="354">
        <v>24</v>
      </c>
      <c r="GE146" s="354">
        <v>30</v>
      </c>
      <c r="GF146" s="354">
        <v>1582</v>
      </c>
      <c r="GG146" s="354">
        <v>185</v>
      </c>
      <c r="GH146" s="354"/>
      <c r="GI146" s="354"/>
      <c r="GJ146" s="354"/>
      <c r="GK146" s="354">
        <v>176</v>
      </c>
      <c r="GL146" s="354"/>
      <c r="GM146" s="354"/>
      <c r="GN146" s="354"/>
      <c r="GO146" s="354"/>
      <c r="GP146" s="354"/>
      <c r="GQ146" s="354">
        <v>32</v>
      </c>
      <c r="GR146" s="354">
        <v>32</v>
      </c>
      <c r="GS146" s="354"/>
      <c r="GT146" s="354">
        <v>320</v>
      </c>
      <c r="GU146" s="354"/>
      <c r="GV146" s="354">
        <v>120</v>
      </c>
      <c r="GW146" s="354">
        <v>16</v>
      </c>
      <c r="GX146" s="354"/>
      <c r="GY146" s="354">
        <v>360</v>
      </c>
      <c r="GZ146" s="354">
        <v>51</v>
      </c>
      <c r="HA146" s="354"/>
      <c r="HB146" s="354"/>
      <c r="HC146" s="354"/>
      <c r="HD146" s="354">
        <v>24</v>
      </c>
      <c r="HE146" s="354">
        <v>30</v>
      </c>
      <c r="HF146" s="354">
        <v>86</v>
      </c>
      <c r="HG146" s="354"/>
      <c r="HH146" s="354"/>
      <c r="HI146" s="354"/>
      <c r="HJ146" s="354">
        <v>264</v>
      </c>
      <c r="HK146" s="354">
        <v>10</v>
      </c>
      <c r="HL146" s="354"/>
      <c r="HM146" s="354">
        <v>38</v>
      </c>
      <c r="HN146" s="354"/>
      <c r="HO146" s="354"/>
      <c r="HP146" s="354">
        <v>800</v>
      </c>
      <c r="HQ146" s="354">
        <v>208</v>
      </c>
      <c r="HR146" s="354">
        <v>96</v>
      </c>
      <c r="HS146" s="354"/>
      <c r="HT146" s="354">
        <v>136</v>
      </c>
      <c r="HU146" s="354"/>
      <c r="HV146" s="354"/>
      <c r="HW146" s="354"/>
      <c r="HX146" s="354">
        <v>80</v>
      </c>
      <c r="HY146" s="354"/>
      <c r="HZ146" s="354">
        <v>160</v>
      </c>
      <c r="IA146" s="354">
        <v>480</v>
      </c>
      <c r="IB146" s="354"/>
      <c r="IC146" s="354"/>
      <c r="ID146" s="354"/>
      <c r="IE146" s="354">
        <v>32</v>
      </c>
      <c r="IF146" s="354"/>
      <c r="IG146" s="354"/>
      <c r="IH146" s="354"/>
      <c r="II146" s="354">
        <v>48</v>
      </c>
      <c r="IJ146" s="354"/>
      <c r="IK146" s="354">
        <v>60</v>
      </c>
      <c r="IL146" s="354"/>
      <c r="IM146" s="354">
        <v>80</v>
      </c>
      <c r="IN146" s="354"/>
      <c r="IO146" s="354">
        <v>56</v>
      </c>
      <c r="IP146" s="354">
        <v>20</v>
      </c>
      <c r="IQ146" s="354">
        <v>200</v>
      </c>
      <c r="IR146" s="50"/>
      <c r="IS146" s="47">
        <v>240</v>
      </c>
      <c r="IT146" s="47"/>
      <c r="IU146" s="47"/>
      <c r="IV146" s="47"/>
      <c r="IW146" s="47"/>
      <c r="IX146" s="47">
        <v>80</v>
      </c>
      <c r="IY146" s="47"/>
      <c r="IZ146" s="47"/>
      <c r="JA146" s="47"/>
      <c r="JB146" s="47"/>
      <c r="JC146" s="47"/>
      <c r="JD146" s="47"/>
      <c r="JE146" s="47"/>
      <c r="JF146" s="47"/>
      <c r="JG146" s="47"/>
      <c r="JH146" s="47"/>
      <c r="JI146" s="47"/>
      <c r="JJ146" s="47"/>
      <c r="JK146" s="47"/>
      <c r="JL146" s="354"/>
      <c r="JM146" s="354"/>
      <c r="JN146" s="354"/>
      <c r="JO146" s="354"/>
      <c r="JP146" s="354"/>
      <c r="JQ146" s="354"/>
      <c r="JR146" s="354"/>
      <c r="JS146" s="354"/>
      <c r="JT146" s="354"/>
      <c r="JU146" s="354">
        <v>40</v>
      </c>
      <c r="JV146" s="354">
        <v>24</v>
      </c>
      <c r="JW146" s="354"/>
      <c r="JX146" s="354">
        <v>24</v>
      </c>
      <c r="JY146" s="354"/>
      <c r="JZ146" s="354">
        <v>40</v>
      </c>
      <c r="KA146" s="354"/>
      <c r="KB146" s="354"/>
      <c r="KC146" s="354">
        <v>64</v>
      </c>
      <c r="KD146" s="354"/>
      <c r="KE146" s="354"/>
      <c r="KF146" s="354"/>
      <c r="KG146" s="354"/>
      <c r="KH146" s="354"/>
      <c r="KI146" s="354"/>
      <c r="KJ146" s="354"/>
      <c r="KK146" s="354"/>
      <c r="KL146" s="354"/>
      <c r="KM146" s="354"/>
      <c r="KN146" s="354"/>
      <c r="KO146" s="354"/>
      <c r="KP146" s="354"/>
      <c r="KQ146" s="354"/>
      <c r="KR146" s="354"/>
      <c r="KS146" s="354"/>
      <c r="KT146" s="354"/>
      <c r="KU146" s="354"/>
      <c r="KV146" s="51"/>
      <c r="KW146" s="47"/>
      <c r="KX146" s="47">
        <v>64</v>
      </c>
      <c r="KY146" s="47"/>
      <c r="KZ146" s="47"/>
      <c r="LA146" s="47"/>
      <c r="LB146" s="47">
        <v>56</v>
      </c>
      <c r="LC146" s="47"/>
      <c r="LD146" s="361">
        <v>8</v>
      </c>
      <c r="LE146" s="361">
        <v>112</v>
      </c>
      <c r="LF146" s="361"/>
      <c r="LG146" s="361"/>
      <c r="LH146" s="361"/>
      <c r="LI146" s="361"/>
      <c r="LJ146" s="361"/>
      <c r="LK146" s="361"/>
      <c r="LL146" s="361"/>
      <c r="LM146" s="361"/>
      <c r="LN146" s="361"/>
      <c r="LO146" s="354"/>
      <c r="LP146" s="354"/>
      <c r="LQ146" s="354">
        <v>11</v>
      </c>
      <c r="LR146" s="354"/>
      <c r="LS146" s="354"/>
      <c r="LT146" s="354"/>
      <c r="LU146" s="354"/>
      <c r="LV146" s="354"/>
      <c r="LW146" s="51"/>
      <c r="LX146" s="354">
        <v>100</v>
      </c>
      <c r="LY146" s="354"/>
      <c r="LZ146" s="354">
        <v>80</v>
      </c>
      <c r="MA146" s="354"/>
      <c r="MB146" s="363">
        <v>25</v>
      </c>
      <c r="MC146" s="363"/>
      <c r="MD146" s="354"/>
      <c r="ME146" s="354">
        <v>4</v>
      </c>
      <c r="MF146" s="354">
        <v>15</v>
      </c>
      <c r="MG146" s="354"/>
      <c r="MH146" s="354"/>
      <c r="MI146" s="354"/>
      <c r="MJ146" s="354"/>
      <c r="MK146" s="354">
        <v>8</v>
      </c>
      <c r="ML146" s="354"/>
      <c r="MM146" s="354"/>
      <c r="MN146" s="354"/>
      <c r="MO146" s="354">
        <v>120</v>
      </c>
      <c r="MP146" s="354">
        <v>120</v>
      </c>
      <c r="MQ146" s="354"/>
      <c r="MR146" s="354"/>
      <c r="MS146" s="51"/>
      <c r="MT146" s="364">
        <f t="shared" si="95"/>
        <v>17134</v>
      </c>
      <c r="MU146" s="365">
        <f t="shared" si="96"/>
        <v>1235</v>
      </c>
      <c r="MV146" s="366">
        <f t="shared" si="97"/>
        <v>18369</v>
      </c>
      <c r="MW146" s="365">
        <v>20669</v>
      </c>
      <c r="MX146" s="365">
        <v>13035</v>
      </c>
      <c r="MY146" s="54"/>
      <c r="MZ146" s="708">
        <v>12.99</v>
      </c>
      <c r="NA146" s="708">
        <v>3.54</v>
      </c>
      <c r="NB146" s="709">
        <f t="shared" si="98"/>
        <v>65026.26</v>
      </c>
      <c r="NC146" s="710">
        <v>19.62</v>
      </c>
      <c r="ND146" s="710">
        <v>17.19</v>
      </c>
      <c r="NE146" s="738">
        <f t="shared" si="85"/>
        <v>0.275233999494055</v>
      </c>
      <c r="NF146" s="739"/>
      <c r="NG146" s="739">
        <v>3000</v>
      </c>
      <c r="NH146" s="739">
        <v>17.435</v>
      </c>
      <c r="NI146" s="740">
        <f t="shared" si="99"/>
        <v>34912.89</v>
      </c>
      <c r="NJ146" s="738">
        <f t="shared" si="124"/>
        <v>0.264904292098828</v>
      </c>
      <c r="NK146" s="741"/>
      <c r="NL146" s="742">
        <v>44562</v>
      </c>
      <c r="NM146" s="739">
        <f ca="1" t="shared" si="100"/>
        <v>17.1666666666667</v>
      </c>
      <c r="NN146" s="739">
        <f ca="1" t="shared" si="101"/>
        <v>515</v>
      </c>
      <c r="NO146" s="739">
        <v>5436</v>
      </c>
      <c r="NP146" s="739">
        <f t="shared" si="102"/>
        <v>18369</v>
      </c>
      <c r="NQ146" s="761">
        <f t="shared" si="103"/>
        <v>4.92004821213339</v>
      </c>
      <c r="NR146" s="739">
        <f ca="1" t="shared" si="104"/>
        <v>3.48702446102658</v>
      </c>
      <c r="NS146" s="739">
        <f t="shared" si="105"/>
        <v>2031</v>
      </c>
      <c r="NT146" s="739"/>
      <c r="NU146" s="739">
        <f ca="1" t="shared" si="106"/>
        <v>1070.03883495146</v>
      </c>
      <c r="NV146" s="769">
        <f ca="1" t="shared" si="107"/>
        <v>35.6679611650485</v>
      </c>
      <c r="NW146" s="769">
        <f ca="1" t="shared" si="108"/>
        <v>56.9418585660624</v>
      </c>
      <c r="NX146" s="739"/>
      <c r="NY146" s="739"/>
      <c r="NZ146" s="739"/>
      <c r="OA146" s="739"/>
      <c r="OB146" s="739"/>
      <c r="OC146" s="739"/>
      <c r="OD146" s="739"/>
      <c r="OE146" s="743">
        <f t="shared" si="109"/>
        <v>1090</v>
      </c>
      <c r="OF146" s="743">
        <f t="shared" si="110"/>
        <v>648</v>
      </c>
      <c r="OG146" s="743">
        <f t="shared" si="111"/>
        <v>1306</v>
      </c>
      <c r="OH146" s="743">
        <f t="shared" si="112"/>
        <v>1938</v>
      </c>
      <c r="OI146" s="743">
        <f t="shared" si="113"/>
        <v>784</v>
      </c>
      <c r="OJ146" s="739">
        <f t="shared" si="114"/>
        <v>7869</v>
      </c>
      <c r="OK146" s="739">
        <f t="shared" si="115"/>
        <v>608</v>
      </c>
      <c r="OL146" s="739">
        <f t="shared" si="116"/>
        <v>1008</v>
      </c>
      <c r="OM146" s="739">
        <f t="shared" si="117"/>
        <v>266</v>
      </c>
      <c r="ON146" s="739">
        <f t="shared" si="118"/>
        <v>244</v>
      </c>
      <c r="OO146" s="739">
        <f t="shared" si="119"/>
        <v>1920</v>
      </c>
      <c r="OP146" s="739"/>
      <c r="OQ146" s="739">
        <f t="shared" si="120"/>
        <v>332</v>
      </c>
      <c r="OR146" s="739">
        <f t="shared" si="121"/>
        <v>18013</v>
      </c>
      <c r="OS146" s="739">
        <f t="shared" si="122"/>
        <v>0</v>
      </c>
      <c r="OT146" s="831">
        <f t="shared" si="123"/>
        <v>-356</v>
      </c>
      <c r="OU146" s="739"/>
      <c r="OV146" s="739"/>
      <c r="OW146" s="739"/>
      <c r="OX146" s="739"/>
      <c r="OY146" s="739"/>
      <c r="OZ146" s="739"/>
      <c r="PA146" s="739"/>
      <c r="PB146" s="739"/>
      <c r="PC146" s="739"/>
      <c r="PD146" s="739"/>
      <c r="PE146" s="739"/>
      <c r="PF146" s="739"/>
      <c r="PG146" s="739"/>
      <c r="PI146" s="28">
        <v>1617</v>
      </c>
      <c r="PJ146" s="28">
        <v>788</v>
      </c>
      <c r="PK146" s="28">
        <v>1016</v>
      </c>
      <c r="PL146" s="28">
        <v>480</v>
      </c>
      <c r="PM146" s="28">
        <v>3508</v>
      </c>
      <c r="PN146" s="28">
        <v>798</v>
      </c>
      <c r="PO146" s="28">
        <v>1856</v>
      </c>
      <c r="PP146" s="28">
        <v>1966</v>
      </c>
      <c r="PQ146" s="28">
        <v>2756</v>
      </c>
      <c r="PR146" s="28">
        <v>1624</v>
      </c>
      <c r="PS146" s="28">
        <v>1540</v>
      </c>
      <c r="PT146" s="28">
        <v>3278</v>
      </c>
      <c r="PU146" s="28">
        <v>5</v>
      </c>
      <c r="PV146" s="28">
        <v>21232</v>
      </c>
      <c r="PW146" s="28">
        <v>563</v>
      </c>
    </row>
    <row r="147" s="28" customFormat="1" customHeight="1" spans="1:439">
      <c r="A147" s="95" t="s">
        <v>1610</v>
      </c>
      <c r="B147" s="343">
        <v>2019</v>
      </c>
      <c r="C147" s="95" t="s">
        <v>1747</v>
      </c>
      <c r="D147" s="95" t="s">
        <v>2416</v>
      </c>
      <c r="E147" s="411"/>
      <c r="F147" s="105" t="s">
        <v>395</v>
      </c>
      <c r="G147" s="112" t="s">
        <v>396</v>
      </c>
      <c r="H147" s="795" t="s">
        <v>397</v>
      </c>
      <c r="I147" s="99">
        <f t="shared" si="90"/>
        <v>-1780</v>
      </c>
      <c r="J147" s="100">
        <v>3463</v>
      </c>
      <c r="K147" s="454">
        <v>0</v>
      </c>
      <c r="L147" s="150">
        <f t="shared" si="91"/>
        <v>1683</v>
      </c>
      <c r="M147" s="151">
        <f t="shared" si="92"/>
        <v>1683</v>
      </c>
      <c r="N147" s="455"/>
      <c r="O147" s="37">
        <v>1491</v>
      </c>
      <c r="P147" s="36">
        <v>2966</v>
      </c>
      <c r="Q147" s="33">
        <f t="shared" si="93"/>
        <v>0</v>
      </c>
      <c r="R147" s="34">
        <f t="shared" si="94"/>
        <v>0</v>
      </c>
      <c r="S147" s="346"/>
      <c r="T147" s="346"/>
      <c r="U147" s="346"/>
      <c r="V147" s="346"/>
      <c r="W147" s="346"/>
      <c r="X147" s="347"/>
      <c r="Y147" s="348"/>
      <c r="Z147" s="348"/>
      <c r="AA147" s="348"/>
      <c r="AB147" s="348"/>
      <c r="AC147" s="506"/>
      <c r="AD147" s="348"/>
      <c r="AE147" s="348"/>
      <c r="AF147" s="346"/>
      <c r="AG147" s="346"/>
      <c r="AH147" s="346"/>
      <c r="AI147" s="346"/>
      <c r="AJ147" s="346"/>
      <c r="AK147" s="346"/>
      <c r="AL147" s="346"/>
      <c r="AM147" s="346"/>
      <c r="AN147" s="346"/>
      <c r="AO147" s="346"/>
      <c r="AP147" s="346"/>
      <c r="AQ147" s="346"/>
      <c r="AR147" s="346"/>
      <c r="AS147" s="346"/>
      <c r="AT147" s="346"/>
      <c r="AU147" s="346"/>
      <c r="AV147" s="346"/>
      <c r="AW147" s="346"/>
      <c r="AX147" s="346"/>
      <c r="AY147" s="349"/>
      <c r="AZ147" s="48"/>
      <c r="BA147" s="48"/>
      <c r="BB147" s="48"/>
      <c r="BC147" s="48">
        <v>1</v>
      </c>
      <c r="BD147" s="47"/>
      <c r="BE147" s="47"/>
      <c r="BF147" s="47"/>
      <c r="BG147" s="47"/>
      <c r="BH147" s="47"/>
      <c r="BI147" s="47"/>
      <c r="BJ147" s="47"/>
      <c r="BK147" s="47"/>
      <c r="BL147" s="47">
        <v>13</v>
      </c>
      <c r="BM147" s="47"/>
      <c r="BN147" s="47"/>
      <c r="BO147" s="47"/>
      <c r="BP147" s="47"/>
      <c r="BQ147" s="47"/>
      <c r="BR147" s="47"/>
      <c r="BS147" s="354"/>
      <c r="BT147" s="354"/>
      <c r="BU147" s="354"/>
      <c r="BV147" s="354"/>
      <c r="BW147" s="354"/>
      <c r="BX147" s="354"/>
      <c r="BY147" s="354"/>
      <c r="BZ147" s="354"/>
      <c r="CA147" s="354"/>
      <c r="CB147" s="354"/>
      <c r="CC147" s="354"/>
      <c r="CD147" s="354"/>
      <c r="CE147" s="354"/>
      <c r="CF147" s="354"/>
      <c r="CG147" s="354"/>
      <c r="CH147" s="354"/>
      <c r="CI147" s="354"/>
      <c r="CJ147" s="354"/>
      <c r="CK147" s="354"/>
      <c r="CL147" s="354"/>
      <c r="CM147" s="354"/>
      <c r="CN147" s="354"/>
      <c r="CO147" s="354"/>
      <c r="CP147" s="358"/>
      <c r="CQ147" s="48"/>
      <c r="CR147" s="354"/>
      <c r="CS147" s="354"/>
      <c r="CT147" s="355">
        <v>-19</v>
      </c>
      <c r="CU147" s="354"/>
      <c r="CV147" s="354"/>
      <c r="CW147" s="354"/>
      <c r="CX147" s="354">
        <v>8</v>
      </c>
      <c r="CY147" s="354"/>
      <c r="CZ147" s="354">
        <v>16</v>
      </c>
      <c r="DA147" s="356">
        <v>-8</v>
      </c>
      <c r="DB147" s="354"/>
      <c r="DC147" s="354"/>
      <c r="DD147" s="354"/>
      <c r="DE147" s="354"/>
      <c r="DF147" s="354">
        <v>2</v>
      </c>
      <c r="DG147" s="354"/>
      <c r="DH147" s="354"/>
      <c r="DI147" s="354">
        <v>1</v>
      </c>
      <c r="DJ147" s="356">
        <v>-13</v>
      </c>
      <c r="DK147" s="354"/>
      <c r="DL147" s="354"/>
      <c r="DM147" s="354"/>
      <c r="DN147" s="354"/>
      <c r="DO147" s="354"/>
      <c r="DP147" s="354"/>
      <c r="DQ147" s="354">
        <v>2</v>
      </c>
      <c r="DR147" s="354"/>
      <c r="DS147" s="354"/>
      <c r="DT147" s="354"/>
      <c r="DU147" s="354">
        <v>1</v>
      </c>
      <c r="DV147" s="354">
        <v>1</v>
      </c>
      <c r="DW147" s="354"/>
      <c r="DX147" s="354"/>
      <c r="DY147" s="354"/>
      <c r="DZ147" s="357"/>
      <c r="EA147" s="356"/>
      <c r="EB147" s="356"/>
      <c r="EC147" s="356"/>
      <c r="ED147" s="356"/>
      <c r="EE147" s="358"/>
      <c r="EF147" s="48">
        <v>80</v>
      </c>
      <c r="EG147" s="46"/>
      <c r="EH147" s="46"/>
      <c r="EI147" s="47"/>
      <c r="EJ147" s="47"/>
      <c r="EK147" s="47">
        <v>54</v>
      </c>
      <c r="EL147" s="47">
        <v>18</v>
      </c>
      <c r="EM147" s="47"/>
      <c r="EN147" s="47">
        <v>18</v>
      </c>
      <c r="EO147" s="47">
        <v>160</v>
      </c>
      <c r="EP147" s="47"/>
      <c r="EQ147" s="47"/>
      <c r="ER147" s="47">
        <v>184</v>
      </c>
      <c r="ES147" s="47"/>
      <c r="ET147" s="48"/>
      <c r="EU147" s="47"/>
      <c r="EV147" s="47"/>
      <c r="EW147" s="47">
        <v>16</v>
      </c>
      <c r="EX147" s="47"/>
      <c r="EY147" s="47"/>
      <c r="EZ147" s="47"/>
      <c r="FA147" s="47"/>
      <c r="FB147" s="47">
        <v>32</v>
      </c>
      <c r="FC147" s="47"/>
      <c r="FD147" s="47"/>
      <c r="FE147" s="47">
        <v>30</v>
      </c>
      <c r="FF147" s="47">
        <v>48</v>
      </c>
      <c r="FG147" s="47"/>
      <c r="FH147" s="47"/>
      <c r="FI147" s="47"/>
      <c r="FJ147" s="47">
        <v>16</v>
      </c>
      <c r="FK147" s="47">
        <v>30</v>
      </c>
      <c r="FL147" s="47">
        <v>188</v>
      </c>
      <c r="FM147" s="47"/>
      <c r="FN147" s="47"/>
      <c r="FO147" s="47"/>
      <c r="FP147" s="47"/>
      <c r="FQ147" s="354"/>
      <c r="FR147" s="828">
        <v>248</v>
      </c>
      <c r="FS147" s="354"/>
      <c r="FT147" s="354"/>
      <c r="FU147" s="354"/>
      <c r="FV147" s="354">
        <v>48</v>
      </c>
      <c r="FW147" s="354"/>
      <c r="FX147" s="354"/>
      <c r="FY147" s="354"/>
      <c r="FZ147" s="354"/>
      <c r="GA147" s="354">
        <v>48</v>
      </c>
      <c r="GB147" s="354"/>
      <c r="GC147" s="354"/>
      <c r="GD147" s="354"/>
      <c r="GE147" s="354">
        <v>30</v>
      </c>
      <c r="GF147" s="354">
        <v>62</v>
      </c>
      <c r="GG147" s="354">
        <v>25</v>
      </c>
      <c r="GH147" s="354"/>
      <c r="GI147" s="354"/>
      <c r="GJ147" s="354"/>
      <c r="GK147" s="354"/>
      <c r="GL147" s="354"/>
      <c r="GM147" s="354"/>
      <c r="GN147" s="354"/>
      <c r="GO147" s="354"/>
      <c r="GP147" s="354"/>
      <c r="GQ147" s="354"/>
      <c r="GR147" s="354">
        <v>16</v>
      </c>
      <c r="GS147" s="354"/>
      <c r="GT147" s="354"/>
      <c r="GU147" s="354"/>
      <c r="GV147" s="354"/>
      <c r="GW147" s="354">
        <v>8</v>
      </c>
      <c r="GX147" s="354"/>
      <c r="GY147" s="354"/>
      <c r="GZ147" s="354">
        <v>35</v>
      </c>
      <c r="HA147" s="354"/>
      <c r="HB147" s="354"/>
      <c r="HC147" s="354"/>
      <c r="HD147" s="354"/>
      <c r="HE147" s="354">
        <v>60</v>
      </c>
      <c r="HF147" s="354">
        <v>80</v>
      </c>
      <c r="HG147" s="354"/>
      <c r="HH147" s="354"/>
      <c r="HI147" s="354"/>
      <c r="HJ147" s="354"/>
      <c r="HK147" s="354">
        <v>20</v>
      </c>
      <c r="HL147" s="354"/>
      <c r="HM147" s="354">
        <v>38</v>
      </c>
      <c r="HN147" s="354"/>
      <c r="HO147" s="354"/>
      <c r="HP147" s="354">
        <v>200</v>
      </c>
      <c r="HQ147" s="354"/>
      <c r="HR147" s="354">
        <v>120</v>
      </c>
      <c r="HS147" s="354"/>
      <c r="HT147" s="354">
        <v>40</v>
      </c>
      <c r="HU147" s="354"/>
      <c r="HV147" s="354"/>
      <c r="HW147" s="354"/>
      <c r="HX147" s="354">
        <v>24</v>
      </c>
      <c r="HY147" s="354"/>
      <c r="HZ147" s="354"/>
      <c r="IA147" s="354">
        <v>160</v>
      </c>
      <c r="IB147" s="354"/>
      <c r="IC147" s="354"/>
      <c r="ID147" s="354"/>
      <c r="IE147" s="354"/>
      <c r="IF147" s="354"/>
      <c r="IG147" s="354"/>
      <c r="IH147" s="354"/>
      <c r="II147" s="354">
        <v>16</v>
      </c>
      <c r="IJ147" s="354"/>
      <c r="IK147" s="354">
        <v>60</v>
      </c>
      <c r="IL147" s="354"/>
      <c r="IM147" s="354"/>
      <c r="IN147" s="354"/>
      <c r="IO147" s="354">
        <v>8</v>
      </c>
      <c r="IP147" s="354">
        <v>40</v>
      </c>
      <c r="IQ147" s="354">
        <v>64</v>
      </c>
      <c r="IR147" s="50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354"/>
      <c r="JM147" s="354"/>
      <c r="JN147" s="354"/>
      <c r="JO147" s="354"/>
      <c r="JP147" s="354"/>
      <c r="JQ147" s="354"/>
      <c r="JR147" s="354"/>
      <c r="JS147" s="354"/>
      <c r="JT147" s="354"/>
      <c r="JU147" s="354"/>
      <c r="JV147" s="354"/>
      <c r="JW147" s="354"/>
      <c r="JX147" s="354"/>
      <c r="JY147" s="354"/>
      <c r="JZ147" s="354"/>
      <c r="KA147" s="354"/>
      <c r="KB147" s="354"/>
      <c r="KC147" s="354">
        <v>56</v>
      </c>
      <c r="KD147" s="354"/>
      <c r="KE147" s="354"/>
      <c r="KF147" s="354"/>
      <c r="KG147" s="354"/>
      <c r="KH147" s="354"/>
      <c r="KI147" s="354"/>
      <c r="KJ147" s="354"/>
      <c r="KK147" s="354"/>
      <c r="KL147" s="354"/>
      <c r="KM147" s="354"/>
      <c r="KN147" s="354"/>
      <c r="KO147" s="354"/>
      <c r="KP147" s="354"/>
      <c r="KQ147" s="354"/>
      <c r="KR147" s="354"/>
      <c r="KS147" s="354"/>
      <c r="KT147" s="354"/>
      <c r="KU147" s="354"/>
      <c r="KV147" s="51"/>
      <c r="KW147" s="47"/>
      <c r="KX147" s="47">
        <v>24</v>
      </c>
      <c r="KY147" s="47"/>
      <c r="KZ147" s="47"/>
      <c r="LA147" s="47">
        <v>32</v>
      </c>
      <c r="LB147" s="47">
        <v>56</v>
      </c>
      <c r="LC147" s="47"/>
      <c r="LD147" s="361"/>
      <c r="LE147" s="361">
        <v>112</v>
      </c>
      <c r="LF147" s="361"/>
      <c r="LG147" s="361"/>
      <c r="LH147" s="361"/>
      <c r="LI147" s="361"/>
      <c r="LJ147" s="361"/>
      <c r="LK147" s="361"/>
      <c r="LL147" s="361"/>
      <c r="LM147" s="361"/>
      <c r="LN147" s="361"/>
      <c r="LO147" s="354"/>
      <c r="LP147" s="354"/>
      <c r="LQ147" s="354">
        <v>13</v>
      </c>
      <c r="LR147" s="354"/>
      <c r="LS147" s="354"/>
      <c r="LT147" s="354"/>
      <c r="LU147" s="354"/>
      <c r="LV147" s="354"/>
      <c r="LW147" s="51"/>
      <c r="LX147" s="354">
        <v>100</v>
      </c>
      <c r="LY147" s="354"/>
      <c r="LZ147" s="354"/>
      <c r="MA147" s="354"/>
      <c r="MB147" s="363">
        <v>25</v>
      </c>
      <c r="MC147" s="363"/>
      <c r="MD147" s="354"/>
      <c r="ME147" s="354">
        <v>4</v>
      </c>
      <c r="MF147" s="354">
        <v>15</v>
      </c>
      <c r="MG147" s="354"/>
      <c r="MH147" s="354"/>
      <c r="MI147" s="354"/>
      <c r="MJ147" s="354"/>
      <c r="MK147" s="354">
        <v>8</v>
      </c>
      <c r="ML147" s="354"/>
      <c r="MM147" s="354"/>
      <c r="MN147" s="354"/>
      <c r="MO147" s="354"/>
      <c r="MP147" s="354"/>
      <c r="MQ147" s="354"/>
      <c r="MR147" s="354"/>
      <c r="MS147" s="51"/>
      <c r="MT147" s="364">
        <f t="shared" si="95"/>
        <v>2324</v>
      </c>
      <c r="MU147" s="365">
        <f t="shared" si="96"/>
        <v>445</v>
      </c>
      <c r="MV147" s="366">
        <f t="shared" si="97"/>
        <v>2769</v>
      </c>
      <c r="MW147" s="365">
        <v>6477</v>
      </c>
      <c r="MX147" s="365">
        <v>6026</v>
      </c>
      <c r="MY147" s="54"/>
      <c r="MZ147" s="708">
        <v>12.99</v>
      </c>
      <c r="NA147" s="708">
        <v>3.54</v>
      </c>
      <c r="NB147" s="709">
        <f t="shared" si="98"/>
        <v>9802.26</v>
      </c>
      <c r="NC147" s="710">
        <v>19.62</v>
      </c>
      <c r="ND147" s="710">
        <v>17.19</v>
      </c>
      <c r="NE147" s="738">
        <f t="shared" si="85"/>
        <v>0.275233999494055</v>
      </c>
      <c r="NF147" s="739"/>
      <c r="NG147" s="739">
        <v>3000</v>
      </c>
      <c r="NH147" s="739">
        <v>17.19</v>
      </c>
      <c r="NI147" s="740">
        <f t="shared" si="99"/>
        <v>28930.77</v>
      </c>
      <c r="NJ147" s="738">
        <f t="shared" si="124"/>
        <v>0.275233999494055</v>
      </c>
      <c r="NK147" s="741"/>
      <c r="NL147" s="742">
        <v>44562</v>
      </c>
      <c r="NM147" s="739">
        <f ca="1" t="shared" si="100"/>
        <v>17.1666666666667</v>
      </c>
      <c r="NN147" s="739">
        <f ca="1" t="shared" si="101"/>
        <v>515</v>
      </c>
      <c r="NO147" s="739">
        <v>4481</v>
      </c>
      <c r="NP147" s="739">
        <f t="shared" si="102"/>
        <v>2769</v>
      </c>
      <c r="NQ147" s="761">
        <f t="shared" si="103"/>
        <v>0.898442569759896</v>
      </c>
      <c r="NR147" s="739">
        <f ca="1" t="shared" si="104"/>
        <v>0.636760267888082</v>
      </c>
      <c r="NS147" s="739">
        <f t="shared" si="105"/>
        <v>1683</v>
      </c>
      <c r="NT147" s="739"/>
      <c r="NU147" s="739">
        <f ca="1" t="shared" si="106"/>
        <v>161.300970873786</v>
      </c>
      <c r="NV147" s="769">
        <f ca="1" t="shared" si="107"/>
        <v>5.37669902912621</v>
      </c>
      <c r="NW147" s="769">
        <f ca="1" t="shared" si="108"/>
        <v>313.017334777898</v>
      </c>
      <c r="NX147" s="739"/>
      <c r="NY147" s="739"/>
      <c r="NZ147" s="739"/>
      <c r="OA147" s="739"/>
      <c r="OB147" s="739"/>
      <c r="OC147" s="739"/>
      <c r="OD147" s="739"/>
      <c r="OE147" s="743">
        <f t="shared" si="109"/>
        <v>170</v>
      </c>
      <c r="OF147" s="743">
        <f t="shared" si="110"/>
        <v>400</v>
      </c>
      <c r="OG147" s="743">
        <f t="shared" si="111"/>
        <v>394</v>
      </c>
      <c r="OH147" s="743">
        <f t="shared" si="112"/>
        <v>234</v>
      </c>
      <c r="OI147" s="743">
        <f t="shared" si="113"/>
        <v>544</v>
      </c>
      <c r="OJ147" s="739">
        <f t="shared" si="114"/>
        <v>165</v>
      </c>
      <c r="OK147" s="739">
        <f t="shared" si="115"/>
        <v>24</v>
      </c>
      <c r="OL147" s="739">
        <f t="shared" si="116"/>
        <v>0</v>
      </c>
      <c r="OM147" s="739">
        <f t="shared" si="117"/>
        <v>196</v>
      </c>
      <c r="ON147" s="739">
        <f t="shared" si="118"/>
        <v>190</v>
      </c>
      <c r="OO147" s="739">
        <f t="shared" si="119"/>
        <v>496</v>
      </c>
      <c r="OP147" s="739"/>
      <c r="OQ147" s="739">
        <f t="shared" si="120"/>
        <v>84</v>
      </c>
      <c r="OR147" s="739">
        <f t="shared" si="121"/>
        <v>2897</v>
      </c>
      <c r="OS147" s="739">
        <f t="shared" si="122"/>
        <v>0</v>
      </c>
      <c r="OT147" s="831">
        <f t="shared" si="123"/>
        <v>128</v>
      </c>
      <c r="OU147" s="739"/>
      <c r="OV147" s="739"/>
      <c r="OW147" s="739"/>
      <c r="OX147" s="739"/>
      <c r="OY147" s="739"/>
      <c r="OZ147" s="739"/>
      <c r="PA147" s="739"/>
      <c r="PB147" s="739"/>
      <c r="PC147" s="739"/>
      <c r="PD147" s="739"/>
      <c r="PE147" s="739"/>
      <c r="PF147" s="739"/>
      <c r="PG147" s="739"/>
      <c r="PI147" s="28">
        <v>347</v>
      </c>
      <c r="PJ147" s="28">
        <v>86</v>
      </c>
      <c r="PK147" s="28">
        <v>248</v>
      </c>
      <c r="PL147" s="28">
        <v>478</v>
      </c>
      <c r="PM147" s="28">
        <v>2220</v>
      </c>
      <c r="PN147" s="28">
        <v>494</v>
      </c>
      <c r="PO147" s="28">
        <v>40</v>
      </c>
      <c r="PP147" s="28">
        <v>1054</v>
      </c>
      <c r="PQ147" s="28">
        <v>468</v>
      </c>
      <c r="PR147" s="28">
        <v>464</v>
      </c>
      <c r="PS147" s="28">
        <v>183</v>
      </c>
      <c r="PT147" s="28">
        <v>430</v>
      </c>
      <c r="PU147" s="28">
        <v>8</v>
      </c>
      <c r="PV147" s="28">
        <v>6520</v>
      </c>
      <c r="PW147" s="28">
        <v>43</v>
      </c>
    </row>
    <row r="148" s="28" customFormat="1" customHeight="1" spans="1:439">
      <c r="A148" s="95" t="s">
        <v>1610</v>
      </c>
      <c r="B148" s="343">
        <v>2019</v>
      </c>
      <c r="C148" s="95" t="s">
        <v>1747</v>
      </c>
      <c r="D148" s="95" t="s">
        <v>2416</v>
      </c>
      <c r="E148" s="411"/>
      <c r="F148" s="116" t="s">
        <v>398</v>
      </c>
      <c r="G148" s="112" t="s">
        <v>399</v>
      </c>
      <c r="H148" s="113" t="s">
        <v>400</v>
      </c>
      <c r="I148" s="99">
        <f t="shared" si="90"/>
        <v>-1151</v>
      </c>
      <c r="J148" s="100">
        <v>4265</v>
      </c>
      <c r="K148" s="454">
        <v>0</v>
      </c>
      <c r="L148" s="150">
        <f t="shared" si="91"/>
        <v>3114</v>
      </c>
      <c r="M148" s="151">
        <f t="shared" si="92"/>
        <v>3114</v>
      </c>
      <c r="N148" s="455"/>
      <c r="O148" s="37">
        <v>39</v>
      </c>
      <c r="P148" s="36">
        <v>3164</v>
      </c>
      <c r="Q148" s="33">
        <f t="shared" si="93"/>
        <v>0</v>
      </c>
      <c r="R148" s="34">
        <f t="shared" si="94"/>
        <v>27120</v>
      </c>
      <c r="S148" s="346"/>
      <c r="T148" s="346"/>
      <c r="U148" s="346"/>
      <c r="V148" s="346"/>
      <c r="W148" s="346"/>
      <c r="X148" s="347"/>
      <c r="Y148" s="348"/>
      <c r="Z148" s="348"/>
      <c r="AA148" s="348">
        <v>3000</v>
      </c>
      <c r="AB148" s="348"/>
      <c r="AC148" s="506"/>
      <c r="AD148" s="348"/>
      <c r="AE148" s="348"/>
      <c r="AF148" s="346"/>
      <c r="AG148" s="346">
        <v>5000</v>
      </c>
      <c r="AH148" s="346"/>
      <c r="AI148" s="346">
        <v>19120</v>
      </c>
      <c r="AJ148" s="346"/>
      <c r="AK148" s="346"/>
      <c r="AL148" s="346"/>
      <c r="AM148" s="346"/>
      <c r="AN148" s="346"/>
      <c r="AO148" s="346"/>
      <c r="AP148" s="346"/>
      <c r="AQ148" s="346"/>
      <c r="AR148" s="346"/>
      <c r="AS148" s="346"/>
      <c r="AT148" s="346"/>
      <c r="AU148" s="346"/>
      <c r="AV148" s="346"/>
      <c r="AW148" s="346"/>
      <c r="AX148" s="346"/>
      <c r="AY148" s="349"/>
      <c r="AZ148" s="48"/>
      <c r="BA148" s="48"/>
      <c r="BB148" s="48"/>
      <c r="BC148" s="48"/>
      <c r="BD148" s="47"/>
      <c r="BE148" s="47"/>
      <c r="BF148" s="47"/>
      <c r="BG148" s="47"/>
      <c r="BH148" s="47"/>
      <c r="BI148" s="47"/>
      <c r="BJ148" s="47"/>
      <c r="BK148" s="47"/>
      <c r="BL148" s="47">
        <v>13</v>
      </c>
      <c r="BM148" s="47"/>
      <c r="BN148" s="47"/>
      <c r="BO148" s="47"/>
      <c r="BP148" s="47"/>
      <c r="BQ148" s="47"/>
      <c r="BR148" s="47"/>
      <c r="BS148" s="354"/>
      <c r="BT148" s="354"/>
      <c r="BU148" s="354"/>
      <c r="BV148" s="354"/>
      <c r="BW148" s="354"/>
      <c r="BX148" s="354"/>
      <c r="BY148" s="354"/>
      <c r="BZ148" s="354"/>
      <c r="CA148" s="354"/>
      <c r="CB148" s="354"/>
      <c r="CC148" s="354"/>
      <c r="CD148" s="354"/>
      <c r="CE148" s="354"/>
      <c r="CF148" s="354"/>
      <c r="CG148" s="354"/>
      <c r="CH148" s="354"/>
      <c r="CI148" s="354"/>
      <c r="CJ148" s="354"/>
      <c r="CK148" s="354"/>
      <c r="CL148" s="354"/>
      <c r="CM148" s="354"/>
      <c r="CN148" s="354"/>
      <c r="CO148" s="354"/>
      <c r="CP148" s="358"/>
      <c r="CQ148" s="48"/>
      <c r="CR148" s="354"/>
      <c r="CS148" s="354"/>
      <c r="CT148" s="355"/>
      <c r="CU148" s="354"/>
      <c r="CV148" s="354"/>
      <c r="CW148" s="354"/>
      <c r="CX148" s="354">
        <v>8</v>
      </c>
      <c r="CY148" s="354"/>
      <c r="CZ148" s="354">
        <v>16</v>
      </c>
      <c r="DA148" s="356">
        <v>-6</v>
      </c>
      <c r="DB148" s="354"/>
      <c r="DC148" s="354"/>
      <c r="DD148" s="354"/>
      <c r="DE148" s="354"/>
      <c r="DF148" s="354">
        <v>2</v>
      </c>
      <c r="DG148" s="354"/>
      <c r="DH148" s="354"/>
      <c r="DI148" s="354">
        <v>1</v>
      </c>
      <c r="DJ148" s="356">
        <v>-16</v>
      </c>
      <c r="DK148" s="354">
        <v>1</v>
      </c>
      <c r="DL148" s="354"/>
      <c r="DM148" s="354"/>
      <c r="DN148" s="354"/>
      <c r="DO148" s="354">
        <v>1</v>
      </c>
      <c r="DP148" s="354"/>
      <c r="DQ148" s="354">
        <v>2</v>
      </c>
      <c r="DR148" s="354"/>
      <c r="DS148" s="354"/>
      <c r="DT148" s="354"/>
      <c r="DU148" s="354">
        <v>2</v>
      </c>
      <c r="DV148" s="354">
        <v>1</v>
      </c>
      <c r="DW148" s="354"/>
      <c r="DX148" s="354"/>
      <c r="DY148" s="354"/>
      <c r="DZ148" s="357"/>
      <c r="EA148" s="356"/>
      <c r="EB148" s="356"/>
      <c r="EC148" s="356"/>
      <c r="ED148" s="356"/>
      <c r="EE148" s="358"/>
      <c r="EF148" s="48">
        <v>200</v>
      </c>
      <c r="EG148" s="46"/>
      <c r="EH148" s="46"/>
      <c r="EI148" s="47"/>
      <c r="EJ148" s="47">
        <v>104</v>
      </c>
      <c r="EK148" s="47">
        <v>78</v>
      </c>
      <c r="EL148" s="47">
        <v>98</v>
      </c>
      <c r="EM148" s="47"/>
      <c r="EN148" s="47">
        <v>818</v>
      </c>
      <c r="EO148" s="47">
        <v>160</v>
      </c>
      <c r="EP148" s="47"/>
      <c r="EQ148" s="47"/>
      <c r="ER148" s="47"/>
      <c r="ES148" s="47"/>
      <c r="ET148" s="48"/>
      <c r="EU148" s="47"/>
      <c r="EV148" s="47"/>
      <c r="EW148" s="47">
        <v>136</v>
      </c>
      <c r="EX148" s="47"/>
      <c r="EY148" s="47"/>
      <c r="EZ148" s="47">
        <v>104</v>
      </c>
      <c r="FA148" s="47">
        <v>304</v>
      </c>
      <c r="FB148" s="47">
        <v>40</v>
      </c>
      <c r="FC148" s="47">
        <v>160</v>
      </c>
      <c r="FD148" s="47"/>
      <c r="FE148" s="47">
        <v>30</v>
      </c>
      <c r="FF148" s="47">
        <v>48</v>
      </c>
      <c r="FG148" s="47"/>
      <c r="FH148" s="47">
        <v>600</v>
      </c>
      <c r="FI148" s="47"/>
      <c r="FJ148" s="47">
        <v>16</v>
      </c>
      <c r="FK148" s="47">
        <v>150</v>
      </c>
      <c r="FL148" s="47">
        <v>548</v>
      </c>
      <c r="FM148" s="47"/>
      <c r="FN148" s="47">
        <v>400</v>
      </c>
      <c r="FO148" s="47"/>
      <c r="FP148" s="47"/>
      <c r="FQ148" s="354"/>
      <c r="FR148" s="828">
        <v>120</v>
      </c>
      <c r="FS148" s="354">
        <v>19120</v>
      </c>
      <c r="FT148" s="354"/>
      <c r="FU148" s="354">
        <v>88</v>
      </c>
      <c r="FV148" s="354">
        <v>56</v>
      </c>
      <c r="FW148" s="354"/>
      <c r="FX148" s="354"/>
      <c r="FY148" s="354"/>
      <c r="FZ148" s="354"/>
      <c r="GA148" s="354"/>
      <c r="GB148" s="354"/>
      <c r="GC148" s="354"/>
      <c r="GD148" s="354"/>
      <c r="GE148" s="354">
        <v>30</v>
      </c>
      <c r="GF148" s="354">
        <v>782</v>
      </c>
      <c r="GG148" s="354">
        <v>25</v>
      </c>
      <c r="GH148" s="354"/>
      <c r="GI148" s="354"/>
      <c r="GJ148" s="354"/>
      <c r="GK148" s="354">
        <v>176</v>
      </c>
      <c r="GL148" s="354"/>
      <c r="GM148" s="354"/>
      <c r="GN148" s="354"/>
      <c r="GO148" s="354"/>
      <c r="GP148" s="354"/>
      <c r="GQ148" s="354"/>
      <c r="GR148" s="354">
        <v>16</v>
      </c>
      <c r="GS148" s="354"/>
      <c r="GT148" s="354"/>
      <c r="GU148" s="354"/>
      <c r="GV148" s="354"/>
      <c r="GW148" s="354">
        <v>16</v>
      </c>
      <c r="GX148" s="354"/>
      <c r="GY148" s="354"/>
      <c r="GZ148" s="354">
        <v>43</v>
      </c>
      <c r="HA148" s="354"/>
      <c r="HB148" s="354"/>
      <c r="HC148" s="354"/>
      <c r="HD148" s="354">
        <v>8</v>
      </c>
      <c r="HE148" s="354"/>
      <c r="HF148" s="354">
        <v>64</v>
      </c>
      <c r="HG148" s="354"/>
      <c r="HH148" s="354"/>
      <c r="HI148" s="354"/>
      <c r="HJ148" s="354">
        <v>320</v>
      </c>
      <c r="HK148" s="354"/>
      <c r="HL148" s="354"/>
      <c r="HM148" s="354">
        <v>38</v>
      </c>
      <c r="HN148" s="354"/>
      <c r="HO148" s="354"/>
      <c r="HP148" s="354">
        <v>704</v>
      </c>
      <c r="HQ148" s="354">
        <v>160</v>
      </c>
      <c r="HR148" s="354">
        <v>104</v>
      </c>
      <c r="HS148" s="354"/>
      <c r="HT148" s="354">
        <v>32</v>
      </c>
      <c r="HU148" s="354"/>
      <c r="HV148" s="354"/>
      <c r="HW148" s="354"/>
      <c r="HX148" s="354">
        <v>80</v>
      </c>
      <c r="HY148" s="354"/>
      <c r="HZ148" s="354"/>
      <c r="IA148" s="354">
        <v>160</v>
      </c>
      <c r="IB148" s="354"/>
      <c r="IC148" s="354"/>
      <c r="ID148" s="354"/>
      <c r="IE148" s="354">
        <v>48</v>
      </c>
      <c r="IF148" s="354"/>
      <c r="IG148" s="354"/>
      <c r="IH148" s="354"/>
      <c r="II148" s="354"/>
      <c r="IJ148" s="354">
        <v>104</v>
      </c>
      <c r="IK148" s="354">
        <v>220</v>
      </c>
      <c r="IL148" s="354"/>
      <c r="IM148" s="354">
        <v>80</v>
      </c>
      <c r="IN148" s="354"/>
      <c r="IO148" s="354">
        <v>48</v>
      </c>
      <c r="IP148" s="354"/>
      <c r="IQ148" s="354">
        <v>96</v>
      </c>
      <c r="IR148" s="50"/>
      <c r="IS148" s="47"/>
      <c r="IT148" s="47"/>
      <c r="IU148" s="47"/>
      <c r="IV148" s="47"/>
      <c r="IW148" s="47"/>
      <c r="IX148" s="47"/>
      <c r="IY148" s="47"/>
      <c r="IZ148" s="47"/>
      <c r="JA148" s="47"/>
      <c r="JB148" s="47"/>
      <c r="JC148" s="47"/>
      <c r="JD148" s="47"/>
      <c r="JE148" s="47"/>
      <c r="JF148" s="47"/>
      <c r="JG148" s="47"/>
      <c r="JH148" s="47"/>
      <c r="JI148" s="47"/>
      <c r="JJ148" s="47"/>
      <c r="JK148" s="47"/>
      <c r="JL148" s="354"/>
      <c r="JM148" s="354"/>
      <c r="JN148" s="354"/>
      <c r="JO148" s="354"/>
      <c r="JP148" s="354"/>
      <c r="JQ148" s="354"/>
      <c r="JR148" s="354"/>
      <c r="JS148" s="354"/>
      <c r="JT148" s="354"/>
      <c r="JU148" s="354"/>
      <c r="JV148" s="354"/>
      <c r="JW148" s="354"/>
      <c r="JX148" s="354"/>
      <c r="JY148" s="354"/>
      <c r="JZ148" s="354"/>
      <c r="KA148" s="354"/>
      <c r="KB148" s="354"/>
      <c r="KC148" s="354">
        <v>64</v>
      </c>
      <c r="KD148" s="354"/>
      <c r="KE148" s="354"/>
      <c r="KF148" s="354"/>
      <c r="KG148" s="354"/>
      <c r="KH148" s="354"/>
      <c r="KI148" s="354"/>
      <c r="KJ148" s="354"/>
      <c r="KK148" s="354"/>
      <c r="KL148" s="354"/>
      <c r="KM148" s="354"/>
      <c r="KN148" s="354"/>
      <c r="KO148" s="354"/>
      <c r="KP148" s="354"/>
      <c r="KQ148" s="354"/>
      <c r="KR148" s="354"/>
      <c r="KS148" s="354"/>
      <c r="KT148" s="354"/>
      <c r="KU148" s="354"/>
      <c r="KV148" s="51"/>
      <c r="KW148" s="47"/>
      <c r="KX148" s="47"/>
      <c r="KY148" s="47"/>
      <c r="KZ148" s="47"/>
      <c r="LA148" s="47">
        <v>40</v>
      </c>
      <c r="LB148" s="47">
        <v>24</v>
      </c>
      <c r="LC148" s="47"/>
      <c r="LD148" s="361">
        <v>4</v>
      </c>
      <c r="LE148" s="361">
        <v>112</v>
      </c>
      <c r="LF148" s="361"/>
      <c r="LG148" s="361"/>
      <c r="LH148" s="361"/>
      <c r="LI148" s="361"/>
      <c r="LJ148" s="361"/>
      <c r="LK148" s="361"/>
      <c r="LL148" s="361"/>
      <c r="LM148" s="361"/>
      <c r="LN148" s="361"/>
      <c r="LO148" s="354"/>
      <c r="LP148" s="354"/>
      <c r="LQ148" s="354">
        <v>16</v>
      </c>
      <c r="LR148" s="354"/>
      <c r="LS148" s="354"/>
      <c r="LT148" s="354"/>
      <c r="LU148" s="354"/>
      <c r="LV148" s="354"/>
      <c r="LW148" s="51"/>
      <c r="LX148" s="354">
        <v>100</v>
      </c>
      <c r="LY148" s="354"/>
      <c r="LZ148" s="354"/>
      <c r="MA148" s="354"/>
      <c r="MB148" s="363">
        <v>25</v>
      </c>
      <c r="MC148" s="363"/>
      <c r="MD148" s="354"/>
      <c r="ME148" s="354">
        <v>4</v>
      </c>
      <c r="MF148" s="354">
        <v>15</v>
      </c>
      <c r="MG148" s="354"/>
      <c r="MH148" s="354"/>
      <c r="MI148" s="354"/>
      <c r="MJ148" s="354"/>
      <c r="MK148" s="354">
        <v>8</v>
      </c>
      <c r="ML148" s="354"/>
      <c r="MM148" s="354"/>
      <c r="MN148" s="354"/>
      <c r="MO148" s="354"/>
      <c r="MP148" s="354">
        <v>40</v>
      </c>
      <c r="MQ148" s="354"/>
      <c r="MR148" s="354"/>
      <c r="MS148" s="51"/>
      <c r="MT148" s="364">
        <f t="shared" si="95"/>
        <v>26732</v>
      </c>
      <c r="MU148" s="365">
        <f t="shared" si="96"/>
        <v>452</v>
      </c>
      <c r="MV148" s="366">
        <f t="shared" si="97"/>
        <v>27184</v>
      </c>
      <c r="MW148" s="365">
        <v>29501</v>
      </c>
      <c r="MX148" s="365">
        <v>15753</v>
      </c>
      <c r="MY148" s="54"/>
      <c r="MZ148" s="708">
        <v>12.99</v>
      </c>
      <c r="NA148" s="708">
        <v>3.54</v>
      </c>
      <c r="NB148" s="709">
        <f t="shared" si="98"/>
        <v>96231.36</v>
      </c>
      <c r="NC148" s="710">
        <v>19.62</v>
      </c>
      <c r="ND148" s="710">
        <v>17.19</v>
      </c>
      <c r="NE148" s="738">
        <f t="shared" si="85"/>
        <v>0.275233999494055</v>
      </c>
      <c r="NF148" s="739"/>
      <c r="NG148" s="739">
        <v>3000</v>
      </c>
      <c r="NH148" s="739">
        <v>17.19</v>
      </c>
      <c r="NI148" s="740">
        <f t="shared" si="99"/>
        <v>53529.66</v>
      </c>
      <c r="NJ148" s="738">
        <f t="shared" si="124"/>
        <v>0.275233999494055</v>
      </c>
      <c r="NK148" s="741"/>
      <c r="NL148" s="742">
        <v>44562</v>
      </c>
      <c r="NM148" s="739">
        <f ca="1" t="shared" si="100"/>
        <v>17.1666666666667</v>
      </c>
      <c r="NN148" s="739">
        <f ca="1" t="shared" si="101"/>
        <v>515</v>
      </c>
      <c r="NO148" s="739">
        <v>6203</v>
      </c>
      <c r="NP148" s="739">
        <f t="shared" si="102"/>
        <v>27184</v>
      </c>
      <c r="NQ148" s="761">
        <f t="shared" si="103"/>
        <v>5.83535472791671</v>
      </c>
      <c r="NR148" s="739">
        <f ca="1" t="shared" si="104"/>
        <v>4.13573684599922</v>
      </c>
      <c r="NS148" s="739">
        <f t="shared" si="105"/>
        <v>3114</v>
      </c>
      <c r="NT148" s="739"/>
      <c r="NU148" s="739">
        <f ca="1" t="shared" si="106"/>
        <v>1583.53398058252</v>
      </c>
      <c r="NV148" s="769">
        <f ca="1" t="shared" si="107"/>
        <v>52.7844660194175</v>
      </c>
      <c r="NW148" s="769">
        <f ca="1" t="shared" si="108"/>
        <v>58.9946291936433</v>
      </c>
      <c r="NX148" s="739"/>
      <c r="NY148" s="739"/>
      <c r="NZ148" s="739"/>
      <c r="OA148" s="739"/>
      <c r="OB148" s="739"/>
      <c r="OC148" s="739"/>
      <c r="OD148" s="739"/>
      <c r="OE148" s="743">
        <f t="shared" si="109"/>
        <v>1298</v>
      </c>
      <c r="OF148" s="743">
        <f t="shared" si="110"/>
        <v>200</v>
      </c>
      <c r="OG148" s="743">
        <f t="shared" si="111"/>
        <v>1062</v>
      </c>
      <c r="OH148" s="743">
        <f t="shared" si="112"/>
        <v>1314</v>
      </c>
      <c r="OI148" s="743">
        <f t="shared" si="113"/>
        <v>19504</v>
      </c>
      <c r="OJ148" s="739">
        <f t="shared" si="114"/>
        <v>1013</v>
      </c>
      <c r="OK148" s="739">
        <f t="shared" si="115"/>
        <v>32</v>
      </c>
      <c r="OL148" s="739">
        <f t="shared" si="116"/>
        <v>400</v>
      </c>
      <c r="OM148" s="739">
        <f t="shared" si="117"/>
        <v>196</v>
      </c>
      <c r="ON148" s="739">
        <f t="shared" si="118"/>
        <v>105</v>
      </c>
      <c r="OO148" s="739">
        <f t="shared" si="119"/>
        <v>1456</v>
      </c>
      <c r="OP148" s="739"/>
      <c r="OQ148" s="739">
        <f t="shared" si="120"/>
        <v>452</v>
      </c>
      <c r="OR148" s="739">
        <f t="shared" si="121"/>
        <v>27032</v>
      </c>
      <c r="OS148" s="739">
        <f t="shared" si="122"/>
        <v>0</v>
      </c>
      <c r="OT148" s="831">
        <f t="shared" si="123"/>
        <v>-152</v>
      </c>
      <c r="OU148" s="739"/>
      <c r="OV148" s="739"/>
      <c r="OW148" s="739"/>
      <c r="OX148" s="739"/>
      <c r="OY148" s="739"/>
      <c r="OZ148" s="739"/>
      <c r="PA148" s="739"/>
      <c r="PB148" s="739"/>
      <c r="PC148" s="739"/>
      <c r="PD148" s="739"/>
      <c r="PE148" s="739"/>
      <c r="PF148" s="739"/>
      <c r="PG148" s="739"/>
      <c r="PI148" s="28">
        <v>3563</v>
      </c>
      <c r="PJ148" s="28">
        <v>654</v>
      </c>
      <c r="PK148" s="28">
        <v>728</v>
      </c>
      <c r="PL148" s="28">
        <v>1150</v>
      </c>
      <c r="PM148" s="28">
        <v>3444</v>
      </c>
      <c r="PN148" s="28">
        <v>15246</v>
      </c>
      <c r="PO148" s="28">
        <v>1112</v>
      </c>
      <c r="PP148" s="28">
        <v>150</v>
      </c>
      <c r="PQ148" s="28">
        <v>492</v>
      </c>
      <c r="PR148" s="28">
        <v>928</v>
      </c>
      <c r="PS148" s="28">
        <v>751</v>
      </c>
      <c r="PT148" s="28">
        <v>1966</v>
      </c>
      <c r="PU148" s="28">
        <v>0</v>
      </c>
      <c r="PV148" s="28">
        <v>30184</v>
      </c>
      <c r="PW148" s="28">
        <v>683</v>
      </c>
    </row>
    <row r="149" s="28" customFormat="1" customHeight="1" spans="1:439">
      <c r="A149" s="95" t="s">
        <v>1610</v>
      </c>
      <c r="B149" s="343">
        <v>2019</v>
      </c>
      <c r="C149" s="95" t="s">
        <v>1747</v>
      </c>
      <c r="D149" s="95" t="s">
        <v>2416</v>
      </c>
      <c r="E149" s="411"/>
      <c r="F149" s="116" t="s">
        <v>401</v>
      </c>
      <c r="G149" s="112" t="s">
        <v>402</v>
      </c>
      <c r="H149" s="113" t="s">
        <v>403</v>
      </c>
      <c r="I149" s="99">
        <f t="shared" si="90"/>
        <v>-2704</v>
      </c>
      <c r="J149" s="100">
        <v>5114</v>
      </c>
      <c r="K149" s="454">
        <v>0</v>
      </c>
      <c r="L149" s="150">
        <f t="shared" si="91"/>
        <v>2410</v>
      </c>
      <c r="M149" s="151">
        <f t="shared" si="92"/>
        <v>2410</v>
      </c>
      <c r="N149" s="455"/>
      <c r="O149" s="37">
        <v>1424</v>
      </c>
      <c r="P149" s="36">
        <v>4940</v>
      </c>
      <c r="Q149" s="33">
        <f t="shared" si="93"/>
        <v>0</v>
      </c>
      <c r="R149" s="34">
        <f t="shared" si="94"/>
        <v>13160</v>
      </c>
      <c r="S149" s="346"/>
      <c r="T149" s="346"/>
      <c r="U149" s="346"/>
      <c r="V149" s="346"/>
      <c r="W149" s="346"/>
      <c r="X149" s="347"/>
      <c r="Y149" s="348"/>
      <c r="Z149" s="348"/>
      <c r="AA149" s="348"/>
      <c r="AB149" s="348"/>
      <c r="AC149" s="506"/>
      <c r="AD149" s="348"/>
      <c r="AE149" s="348"/>
      <c r="AF149" s="346"/>
      <c r="AG149" s="346"/>
      <c r="AH149" s="346"/>
      <c r="AI149" s="346">
        <v>13160</v>
      </c>
      <c r="AJ149" s="346"/>
      <c r="AK149" s="346"/>
      <c r="AL149" s="346"/>
      <c r="AM149" s="346"/>
      <c r="AN149" s="346"/>
      <c r="AO149" s="346"/>
      <c r="AP149" s="346"/>
      <c r="AQ149" s="346"/>
      <c r="AR149" s="346"/>
      <c r="AS149" s="346"/>
      <c r="AT149" s="346"/>
      <c r="AU149" s="346"/>
      <c r="AV149" s="346"/>
      <c r="AW149" s="346"/>
      <c r="AX149" s="346"/>
      <c r="AY149" s="349"/>
      <c r="AZ149" s="48">
        <v>1</v>
      </c>
      <c r="BA149" s="48"/>
      <c r="BB149" s="48"/>
      <c r="BC149" s="48"/>
      <c r="BD149" s="47"/>
      <c r="BE149" s="47"/>
      <c r="BF149" s="47">
        <v>1</v>
      </c>
      <c r="BG149" s="47"/>
      <c r="BH149" s="47"/>
      <c r="BI149" s="47"/>
      <c r="BJ149" s="47"/>
      <c r="BK149" s="47"/>
      <c r="BL149" s="47">
        <v>13</v>
      </c>
      <c r="BM149" s="47"/>
      <c r="BN149" s="47"/>
      <c r="BO149" s="47"/>
      <c r="BP149" s="47"/>
      <c r="BQ149" s="47"/>
      <c r="BR149" s="47"/>
      <c r="BS149" s="354"/>
      <c r="BT149" s="354"/>
      <c r="BU149" s="354"/>
      <c r="BV149" s="354"/>
      <c r="BW149" s="354"/>
      <c r="BX149" s="354"/>
      <c r="BY149" s="354"/>
      <c r="BZ149" s="354"/>
      <c r="CA149" s="354"/>
      <c r="CB149" s="354"/>
      <c r="CC149" s="354"/>
      <c r="CD149" s="354"/>
      <c r="CE149" s="354"/>
      <c r="CF149" s="354"/>
      <c r="CG149" s="354"/>
      <c r="CH149" s="354"/>
      <c r="CI149" s="354"/>
      <c r="CJ149" s="354"/>
      <c r="CK149" s="354"/>
      <c r="CL149" s="354"/>
      <c r="CM149" s="354"/>
      <c r="CN149" s="354"/>
      <c r="CO149" s="354"/>
      <c r="CP149" s="358"/>
      <c r="CQ149" s="48"/>
      <c r="CR149" s="354"/>
      <c r="CS149" s="354"/>
      <c r="CT149" s="355">
        <v>-28</v>
      </c>
      <c r="CU149" s="354"/>
      <c r="CV149" s="354"/>
      <c r="CW149" s="354"/>
      <c r="CX149" s="354">
        <v>8</v>
      </c>
      <c r="CY149" s="354"/>
      <c r="CZ149" s="354">
        <v>16</v>
      </c>
      <c r="DA149" s="356">
        <v>-7</v>
      </c>
      <c r="DB149" s="354"/>
      <c r="DC149" s="354"/>
      <c r="DD149" s="354"/>
      <c r="DE149" s="354"/>
      <c r="DF149" s="354">
        <v>2</v>
      </c>
      <c r="DG149" s="354"/>
      <c r="DH149" s="354"/>
      <c r="DI149" s="354">
        <v>1</v>
      </c>
      <c r="DJ149" s="356">
        <v>-16</v>
      </c>
      <c r="DK149" s="354"/>
      <c r="DL149" s="354"/>
      <c r="DM149" s="354"/>
      <c r="DN149" s="354"/>
      <c r="DO149" s="354"/>
      <c r="DP149" s="354"/>
      <c r="DQ149" s="354">
        <v>2</v>
      </c>
      <c r="DR149" s="354"/>
      <c r="DS149" s="354"/>
      <c r="DT149" s="354"/>
      <c r="DU149" s="354">
        <v>2</v>
      </c>
      <c r="DV149" s="354">
        <v>1</v>
      </c>
      <c r="DW149" s="354"/>
      <c r="DX149" s="354"/>
      <c r="DY149" s="354"/>
      <c r="DZ149" s="357"/>
      <c r="EA149" s="356"/>
      <c r="EB149" s="356"/>
      <c r="EC149" s="356"/>
      <c r="ED149" s="356"/>
      <c r="EE149" s="358"/>
      <c r="EF149" s="48"/>
      <c r="EG149" s="46"/>
      <c r="EH149" s="46"/>
      <c r="EI149" s="47">
        <v>120</v>
      </c>
      <c r="EJ149" s="47">
        <v>400</v>
      </c>
      <c r="EK149" s="47">
        <v>54</v>
      </c>
      <c r="EL149" s="47">
        <v>18</v>
      </c>
      <c r="EM149" s="47"/>
      <c r="EN149" s="47">
        <v>18</v>
      </c>
      <c r="EO149" s="47">
        <v>160</v>
      </c>
      <c r="EP149" s="47"/>
      <c r="EQ149" s="47"/>
      <c r="ER149" s="47"/>
      <c r="ES149" s="47"/>
      <c r="ET149" s="48"/>
      <c r="EU149" s="47"/>
      <c r="EV149" s="47">
        <v>240</v>
      </c>
      <c r="EW149" s="47"/>
      <c r="EX149" s="47"/>
      <c r="EY149" s="47"/>
      <c r="EZ149" s="47">
        <v>200</v>
      </c>
      <c r="FA149" s="47"/>
      <c r="FB149" s="47"/>
      <c r="FC149" s="47"/>
      <c r="FD149" s="47"/>
      <c r="FE149" s="47">
        <v>30</v>
      </c>
      <c r="FF149" s="47">
        <v>48</v>
      </c>
      <c r="FG149" s="47"/>
      <c r="FH149" s="47"/>
      <c r="FI149" s="47"/>
      <c r="FJ149" s="47">
        <v>16</v>
      </c>
      <c r="FK149" s="47">
        <v>30</v>
      </c>
      <c r="FL149" s="47">
        <v>188</v>
      </c>
      <c r="FM149" s="47"/>
      <c r="FN149" s="47">
        <v>400</v>
      </c>
      <c r="FO149" s="47"/>
      <c r="FP149" s="47"/>
      <c r="FQ149" s="354"/>
      <c r="FR149" s="354"/>
      <c r="FS149" s="354">
        <v>13160</v>
      </c>
      <c r="FT149" s="354">
        <v>120</v>
      </c>
      <c r="FU149" s="354">
        <v>64</v>
      </c>
      <c r="FV149" s="354">
        <v>40</v>
      </c>
      <c r="FW149" s="354"/>
      <c r="FX149" s="354"/>
      <c r="FY149" s="354"/>
      <c r="FZ149" s="354"/>
      <c r="GA149" s="354">
        <v>120</v>
      </c>
      <c r="GB149" s="354"/>
      <c r="GC149" s="354"/>
      <c r="GD149" s="354"/>
      <c r="GE149" s="354">
        <v>30</v>
      </c>
      <c r="GF149" s="354">
        <v>62</v>
      </c>
      <c r="GG149" s="354">
        <v>25</v>
      </c>
      <c r="GH149" s="354"/>
      <c r="GI149" s="354"/>
      <c r="GJ149" s="354"/>
      <c r="GK149" s="354"/>
      <c r="GL149" s="354"/>
      <c r="GM149" s="354"/>
      <c r="GN149" s="354"/>
      <c r="GO149" s="354"/>
      <c r="GP149" s="354"/>
      <c r="GQ149" s="354"/>
      <c r="GR149" s="354">
        <v>16</v>
      </c>
      <c r="GS149" s="354"/>
      <c r="GT149" s="354"/>
      <c r="GU149" s="354"/>
      <c r="GV149" s="354"/>
      <c r="GW149" s="354">
        <v>8</v>
      </c>
      <c r="GX149" s="354"/>
      <c r="GY149" s="354">
        <v>120</v>
      </c>
      <c r="GZ149" s="354">
        <v>35</v>
      </c>
      <c r="HA149" s="354"/>
      <c r="HB149" s="354"/>
      <c r="HC149" s="354"/>
      <c r="HD149" s="354">
        <v>8</v>
      </c>
      <c r="HE149" s="354">
        <v>30</v>
      </c>
      <c r="HF149" s="354">
        <v>78</v>
      </c>
      <c r="HG149" s="354"/>
      <c r="HH149" s="354"/>
      <c r="HI149" s="354"/>
      <c r="HJ149" s="354"/>
      <c r="HK149" s="354">
        <v>10</v>
      </c>
      <c r="HL149" s="354"/>
      <c r="HM149" s="354">
        <v>38</v>
      </c>
      <c r="HN149" s="354"/>
      <c r="HO149" s="354"/>
      <c r="HP149" s="354">
        <v>104</v>
      </c>
      <c r="HQ149" s="354">
        <v>208</v>
      </c>
      <c r="HR149" s="354">
        <v>104</v>
      </c>
      <c r="HS149" s="354"/>
      <c r="HT149" s="354"/>
      <c r="HU149" s="354"/>
      <c r="HV149" s="354"/>
      <c r="HW149" s="354"/>
      <c r="HX149" s="354">
        <v>24</v>
      </c>
      <c r="HY149" s="354"/>
      <c r="HZ149" s="354">
        <v>120</v>
      </c>
      <c r="IA149" s="354">
        <v>120</v>
      </c>
      <c r="IB149" s="354"/>
      <c r="IC149" s="354"/>
      <c r="ID149" s="354"/>
      <c r="IE149" s="354">
        <v>48</v>
      </c>
      <c r="IF149" s="354"/>
      <c r="IG149" s="354"/>
      <c r="IH149" s="354"/>
      <c r="II149" s="354"/>
      <c r="IJ149" s="354"/>
      <c r="IK149" s="354">
        <v>60</v>
      </c>
      <c r="IL149" s="354"/>
      <c r="IM149" s="354"/>
      <c r="IN149" s="354"/>
      <c r="IO149" s="354">
        <v>32</v>
      </c>
      <c r="IP149" s="354">
        <v>20</v>
      </c>
      <c r="IQ149" s="354">
        <v>96</v>
      </c>
      <c r="IR149" s="50"/>
      <c r="IS149" s="47"/>
      <c r="IT149" s="47"/>
      <c r="IU149" s="47"/>
      <c r="IV149" s="47"/>
      <c r="IW149" s="47"/>
      <c r="IX149" s="47"/>
      <c r="IY149" s="47"/>
      <c r="IZ149" s="47"/>
      <c r="JA149" s="47"/>
      <c r="JB149" s="47"/>
      <c r="JC149" s="47"/>
      <c r="JD149" s="47"/>
      <c r="JE149" s="47"/>
      <c r="JF149" s="47"/>
      <c r="JG149" s="47"/>
      <c r="JH149" s="47"/>
      <c r="JI149" s="47"/>
      <c r="JJ149" s="47"/>
      <c r="JK149" s="47"/>
      <c r="JL149" s="354"/>
      <c r="JM149" s="354"/>
      <c r="JN149" s="354"/>
      <c r="JO149" s="354"/>
      <c r="JP149" s="354"/>
      <c r="JQ149" s="354"/>
      <c r="JR149" s="354"/>
      <c r="JS149" s="354"/>
      <c r="JT149" s="354"/>
      <c r="JU149" s="354"/>
      <c r="JV149" s="354"/>
      <c r="JW149" s="354"/>
      <c r="JX149" s="354"/>
      <c r="JY149" s="354"/>
      <c r="JZ149" s="354">
        <v>24</v>
      </c>
      <c r="KA149" s="354"/>
      <c r="KB149" s="354"/>
      <c r="KC149" s="354"/>
      <c r="KD149" s="354"/>
      <c r="KE149" s="354"/>
      <c r="KF149" s="354"/>
      <c r="KG149" s="354"/>
      <c r="KH149" s="354"/>
      <c r="KI149" s="354"/>
      <c r="KJ149" s="354"/>
      <c r="KK149" s="354"/>
      <c r="KL149" s="354"/>
      <c r="KM149" s="354"/>
      <c r="KN149" s="354"/>
      <c r="KO149" s="354"/>
      <c r="KP149" s="354"/>
      <c r="KQ149" s="354"/>
      <c r="KR149" s="354"/>
      <c r="KS149" s="354"/>
      <c r="KT149" s="354"/>
      <c r="KU149" s="354"/>
      <c r="KV149" s="51"/>
      <c r="KW149" s="47"/>
      <c r="KX149" s="47">
        <v>8</v>
      </c>
      <c r="KY149" s="47"/>
      <c r="KZ149" s="47"/>
      <c r="LA149" s="47">
        <v>24</v>
      </c>
      <c r="LB149" s="47">
        <v>24</v>
      </c>
      <c r="LC149" s="47"/>
      <c r="LD149" s="361"/>
      <c r="LE149" s="361">
        <v>48</v>
      </c>
      <c r="LF149" s="361"/>
      <c r="LG149" s="361"/>
      <c r="LH149" s="361"/>
      <c r="LI149" s="361"/>
      <c r="LJ149" s="361"/>
      <c r="LK149" s="361"/>
      <c r="LL149" s="361"/>
      <c r="LM149" s="361"/>
      <c r="LN149" s="361"/>
      <c r="LO149" s="354"/>
      <c r="LP149" s="354"/>
      <c r="LQ149" s="354">
        <v>16</v>
      </c>
      <c r="LR149" s="354"/>
      <c r="LS149" s="354"/>
      <c r="LT149" s="354"/>
      <c r="LU149" s="354"/>
      <c r="LV149" s="354"/>
      <c r="LW149" s="51"/>
      <c r="LX149" s="354">
        <v>100</v>
      </c>
      <c r="LY149" s="354"/>
      <c r="LZ149" s="354"/>
      <c r="MA149" s="354"/>
      <c r="MB149" s="363">
        <v>25</v>
      </c>
      <c r="MC149" s="363"/>
      <c r="MD149" s="354"/>
      <c r="ME149" s="354">
        <v>4</v>
      </c>
      <c r="MF149" s="354">
        <v>15</v>
      </c>
      <c r="MG149" s="354"/>
      <c r="MH149" s="354"/>
      <c r="MI149" s="354"/>
      <c r="MJ149" s="354"/>
      <c r="MK149" s="354">
        <v>8</v>
      </c>
      <c r="ML149" s="354"/>
      <c r="MM149" s="354"/>
      <c r="MN149" s="354"/>
      <c r="MO149" s="354"/>
      <c r="MP149" s="354"/>
      <c r="MQ149" s="354"/>
      <c r="MR149" s="354"/>
      <c r="MS149" s="51"/>
      <c r="MT149" s="364">
        <f t="shared" si="95"/>
        <v>16822</v>
      </c>
      <c r="MU149" s="365">
        <f t="shared" si="96"/>
        <v>296</v>
      </c>
      <c r="MV149" s="366">
        <f t="shared" si="97"/>
        <v>17118</v>
      </c>
      <c r="MW149" s="365">
        <v>23948</v>
      </c>
      <c r="MX149" s="365">
        <v>11286</v>
      </c>
      <c r="MY149" s="54"/>
      <c r="MZ149" s="708">
        <v>12.99</v>
      </c>
      <c r="NA149" s="708">
        <v>3.54</v>
      </c>
      <c r="NB149" s="709">
        <f t="shared" si="98"/>
        <v>60597.72</v>
      </c>
      <c r="NC149" s="710">
        <v>19.62</v>
      </c>
      <c r="ND149" s="710">
        <v>17.19</v>
      </c>
      <c r="NE149" s="738">
        <f t="shared" si="85"/>
        <v>0.275233999494055</v>
      </c>
      <c r="NF149" s="739"/>
      <c r="NG149" s="739">
        <v>3000</v>
      </c>
      <c r="NH149" s="739">
        <v>17.19</v>
      </c>
      <c r="NI149" s="740">
        <f t="shared" si="99"/>
        <v>41427.9</v>
      </c>
      <c r="NJ149" s="738">
        <f t="shared" si="124"/>
        <v>0.275233999494055</v>
      </c>
      <c r="NK149" s="741"/>
      <c r="NL149" s="742">
        <v>44562</v>
      </c>
      <c r="NM149" s="739">
        <f ca="1" t="shared" si="100"/>
        <v>17.1666666666667</v>
      </c>
      <c r="NN149" s="739">
        <f ca="1" t="shared" si="101"/>
        <v>515</v>
      </c>
      <c r="NO149" s="739">
        <v>6364</v>
      </c>
      <c r="NP149" s="739">
        <f t="shared" si="102"/>
        <v>17118</v>
      </c>
      <c r="NQ149" s="761">
        <f t="shared" si="103"/>
        <v>3.90198313198085</v>
      </c>
      <c r="NR149" s="739">
        <f ca="1" t="shared" si="104"/>
        <v>2.7654831906272</v>
      </c>
      <c r="NS149" s="739">
        <f t="shared" si="105"/>
        <v>2410</v>
      </c>
      <c r="NT149" s="739"/>
      <c r="NU149" s="739">
        <f ca="1" t="shared" si="106"/>
        <v>997.165048543689</v>
      </c>
      <c r="NV149" s="769">
        <f ca="1" t="shared" si="107"/>
        <v>33.2388349514563</v>
      </c>
      <c r="NW149" s="769">
        <f ca="1" t="shared" si="108"/>
        <v>72.5055497137516</v>
      </c>
      <c r="NX149" s="739"/>
      <c r="NY149" s="739"/>
      <c r="NZ149" s="739"/>
      <c r="OA149" s="739"/>
      <c r="OB149" s="739"/>
      <c r="OC149" s="739"/>
      <c r="OD149" s="739"/>
      <c r="OE149" s="743">
        <f t="shared" si="109"/>
        <v>610</v>
      </c>
      <c r="OF149" s="743">
        <f t="shared" si="110"/>
        <v>432</v>
      </c>
      <c r="OG149" s="743">
        <f t="shared" si="111"/>
        <v>450</v>
      </c>
      <c r="OH149" s="743">
        <f t="shared" si="112"/>
        <v>354</v>
      </c>
      <c r="OI149" s="743">
        <f t="shared" si="113"/>
        <v>13264</v>
      </c>
      <c r="OJ149" s="739">
        <f t="shared" si="114"/>
        <v>237</v>
      </c>
      <c r="OK149" s="739">
        <f t="shared" si="115"/>
        <v>24</v>
      </c>
      <c r="OL149" s="739">
        <f t="shared" si="116"/>
        <v>520</v>
      </c>
      <c r="OM149" s="739">
        <f t="shared" si="117"/>
        <v>162</v>
      </c>
      <c r="ON149" s="739">
        <f t="shared" si="118"/>
        <v>113</v>
      </c>
      <c r="OO149" s="739">
        <f t="shared" si="119"/>
        <v>544</v>
      </c>
      <c r="OP149" s="739"/>
      <c r="OQ149" s="739">
        <f t="shared" si="120"/>
        <v>252</v>
      </c>
      <c r="OR149" s="739">
        <f t="shared" si="121"/>
        <v>16962</v>
      </c>
      <c r="OS149" s="739">
        <f t="shared" si="122"/>
        <v>0</v>
      </c>
      <c r="OT149" s="739">
        <f t="shared" si="123"/>
        <v>-156</v>
      </c>
      <c r="OU149" s="739"/>
      <c r="OV149" s="739"/>
      <c r="OW149" s="739"/>
      <c r="OX149" s="739"/>
      <c r="OY149" s="739"/>
      <c r="OZ149" s="739"/>
      <c r="PA149" s="739"/>
      <c r="PB149" s="739"/>
      <c r="PC149" s="739"/>
      <c r="PD149" s="739"/>
      <c r="PE149" s="739"/>
      <c r="PF149" s="739"/>
      <c r="PG149" s="739"/>
      <c r="PI149" s="28">
        <v>3451</v>
      </c>
      <c r="PJ149" s="28">
        <v>134</v>
      </c>
      <c r="PK149" s="28">
        <v>152</v>
      </c>
      <c r="PL149" s="28">
        <v>934</v>
      </c>
      <c r="PM149" s="28">
        <v>2092</v>
      </c>
      <c r="PN149" s="28">
        <v>14054</v>
      </c>
      <c r="PO149" s="28">
        <v>1424</v>
      </c>
      <c r="PP149" s="28">
        <v>46</v>
      </c>
      <c r="PQ149" s="28">
        <v>372</v>
      </c>
      <c r="PR149" s="28">
        <v>56</v>
      </c>
      <c r="PS149" s="28">
        <v>814</v>
      </c>
      <c r="PT149" s="28">
        <v>334</v>
      </c>
      <c r="PU149" s="28">
        <v>8</v>
      </c>
      <c r="PV149" s="28">
        <v>23871</v>
      </c>
      <c r="PW149" s="28">
        <v>-77</v>
      </c>
    </row>
    <row r="150" s="28" customFormat="1" customHeight="1" spans="1:439">
      <c r="A150" s="95" t="s">
        <v>1610</v>
      </c>
      <c r="B150" s="343">
        <v>2019</v>
      </c>
      <c r="C150" s="95" t="s">
        <v>1747</v>
      </c>
      <c r="D150" s="95" t="s">
        <v>2416</v>
      </c>
      <c r="E150" s="411"/>
      <c r="F150" s="116" t="s">
        <v>404</v>
      </c>
      <c r="G150" s="112" t="s">
        <v>405</v>
      </c>
      <c r="H150" s="113" t="s">
        <v>406</v>
      </c>
      <c r="I150" s="99">
        <f t="shared" si="90"/>
        <v>-2897</v>
      </c>
      <c r="J150" s="100">
        <v>3333</v>
      </c>
      <c r="K150" s="454">
        <v>112</v>
      </c>
      <c r="L150" s="150">
        <f t="shared" si="91"/>
        <v>436</v>
      </c>
      <c r="M150" s="151">
        <f t="shared" si="92"/>
        <v>436</v>
      </c>
      <c r="N150" s="455"/>
      <c r="O150" s="37"/>
      <c r="P150" s="36">
        <v>4463</v>
      </c>
      <c r="Q150" s="33">
        <f t="shared" si="93"/>
        <v>0</v>
      </c>
      <c r="R150" s="34">
        <f t="shared" si="94"/>
        <v>0</v>
      </c>
      <c r="S150" s="346"/>
      <c r="T150" s="346"/>
      <c r="U150" s="346"/>
      <c r="V150" s="346"/>
      <c r="W150" s="346"/>
      <c r="X150" s="347"/>
      <c r="Y150" s="348"/>
      <c r="Z150" s="348"/>
      <c r="AA150" s="348"/>
      <c r="AB150" s="348"/>
      <c r="AC150" s="506"/>
      <c r="AD150" s="348"/>
      <c r="AE150" s="348"/>
      <c r="AF150" s="346"/>
      <c r="AG150" s="346"/>
      <c r="AH150" s="346"/>
      <c r="AI150" s="346"/>
      <c r="AJ150" s="346"/>
      <c r="AK150" s="346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9"/>
      <c r="AZ150" s="48">
        <v>1</v>
      </c>
      <c r="BA150" s="48"/>
      <c r="BB150" s="48"/>
      <c r="BC150" s="48"/>
      <c r="BD150" s="47"/>
      <c r="BE150" s="47"/>
      <c r="BF150" s="47"/>
      <c r="BG150" s="47"/>
      <c r="BH150" s="47">
        <v>8</v>
      </c>
      <c r="BI150" s="47"/>
      <c r="BJ150" s="47"/>
      <c r="BK150" s="47"/>
      <c r="BL150" s="47">
        <v>13</v>
      </c>
      <c r="BM150" s="47"/>
      <c r="BN150" s="47"/>
      <c r="BO150" s="47"/>
      <c r="BP150" s="47"/>
      <c r="BQ150" s="47"/>
      <c r="BR150" s="47"/>
      <c r="BS150" s="354"/>
      <c r="BT150" s="354"/>
      <c r="BU150" s="354"/>
      <c r="BV150" s="354"/>
      <c r="BW150" s="354"/>
      <c r="BX150" s="354"/>
      <c r="BY150" s="354"/>
      <c r="BZ150" s="354"/>
      <c r="CA150" s="354"/>
      <c r="CB150" s="354"/>
      <c r="CC150" s="354">
        <v>1</v>
      </c>
      <c r="CD150" s="354"/>
      <c r="CE150" s="354"/>
      <c r="CF150" s="354"/>
      <c r="CG150" s="354"/>
      <c r="CH150" s="354"/>
      <c r="CI150" s="354"/>
      <c r="CJ150" s="354"/>
      <c r="CK150" s="354"/>
      <c r="CL150" s="354"/>
      <c r="CM150" s="354"/>
      <c r="CN150" s="354"/>
      <c r="CO150" s="354"/>
      <c r="CP150" s="358"/>
      <c r="CQ150" s="48"/>
      <c r="CR150" s="354"/>
      <c r="CS150" s="354"/>
      <c r="CT150" s="355">
        <v>-10</v>
      </c>
      <c r="CU150" s="354"/>
      <c r="CV150" s="354">
        <v>1</v>
      </c>
      <c r="CW150" s="354"/>
      <c r="CX150" s="354">
        <v>8</v>
      </c>
      <c r="CY150" s="354"/>
      <c r="CZ150" s="354">
        <v>16</v>
      </c>
      <c r="DA150" s="356">
        <v>-5</v>
      </c>
      <c r="DB150" s="354"/>
      <c r="DC150" s="354"/>
      <c r="DD150" s="354"/>
      <c r="DE150" s="354"/>
      <c r="DF150" s="354">
        <v>2</v>
      </c>
      <c r="DG150" s="354"/>
      <c r="DH150" s="354"/>
      <c r="DI150" s="354">
        <v>1</v>
      </c>
      <c r="DJ150" s="356">
        <v>-11</v>
      </c>
      <c r="DK150" s="354">
        <v>2</v>
      </c>
      <c r="DL150" s="354"/>
      <c r="DM150" s="354"/>
      <c r="DN150" s="354"/>
      <c r="DO150" s="354"/>
      <c r="DP150" s="354">
        <v>1</v>
      </c>
      <c r="DQ150" s="354">
        <v>2</v>
      </c>
      <c r="DR150" s="354">
        <v>1</v>
      </c>
      <c r="DS150" s="354"/>
      <c r="DT150" s="354"/>
      <c r="DU150" s="354">
        <v>1</v>
      </c>
      <c r="DV150" s="354">
        <v>1</v>
      </c>
      <c r="DW150" s="354"/>
      <c r="DX150" s="354">
        <v>1</v>
      </c>
      <c r="DY150" s="354"/>
      <c r="DZ150" s="357"/>
      <c r="EA150" s="356"/>
      <c r="EB150" s="356"/>
      <c r="EC150" s="356"/>
      <c r="ED150" s="356"/>
      <c r="EE150" s="358"/>
      <c r="EF150" s="48"/>
      <c r="EG150" s="46"/>
      <c r="EH150" s="46"/>
      <c r="EI150" s="47"/>
      <c r="EJ150" s="47"/>
      <c r="EK150" s="47">
        <v>78</v>
      </c>
      <c r="EL150" s="47">
        <v>18</v>
      </c>
      <c r="EM150" s="47">
        <v>304</v>
      </c>
      <c r="EN150" s="47">
        <v>18</v>
      </c>
      <c r="EO150" s="47"/>
      <c r="EP150" s="47"/>
      <c r="EQ150" s="47"/>
      <c r="ER150" s="47"/>
      <c r="ES150" s="47"/>
      <c r="ET150" s="48"/>
      <c r="EU150" s="47"/>
      <c r="EV150" s="47"/>
      <c r="EW150" s="47">
        <v>96</v>
      </c>
      <c r="EX150" s="47"/>
      <c r="EY150" s="47"/>
      <c r="EZ150" s="47"/>
      <c r="FA150" s="47"/>
      <c r="FB150" s="47"/>
      <c r="FC150" s="47">
        <v>96</v>
      </c>
      <c r="FD150" s="47"/>
      <c r="FE150" s="47">
        <v>30</v>
      </c>
      <c r="FF150" s="47"/>
      <c r="FG150" s="47"/>
      <c r="FH150" s="47"/>
      <c r="FI150" s="47"/>
      <c r="FJ150" s="47">
        <v>16</v>
      </c>
      <c r="FK150" s="47">
        <v>30</v>
      </c>
      <c r="FL150" s="47">
        <v>188</v>
      </c>
      <c r="FM150" s="47"/>
      <c r="FN150" s="47"/>
      <c r="FO150" s="47"/>
      <c r="FP150" s="47"/>
      <c r="FQ150" s="354"/>
      <c r="FR150" s="828">
        <v>96</v>
      </c>
      <c r="FS150" s="354"/>
      <c r="FT150" s="354"/>
      <c r="FU150" s="354">
        <v>88</v>
      </c>
      <c r="FV150" s="354">
        <v>48</v>
      </c>
      <c r="FW150" s="354"/>
      <c r="FX150" s="354"/>
      <c r="FY150" s="354"/>
      <c r="FZ150" s="354"/>
      <c r="GA150" s="354">
        <v>72</v>
      </c>
      <c r="GB150" s="354"/>
      <c r="GC150" s="354"/>
      <c r="GD150" s="354"/>
      <c r="GE150" s="354">
        <v>30</v>
      </c>
      <c r="GF150" s="354">
        <v>62</v>
      </c>
      <c r="GG150" s="354">
        <v>25</v>
      </c>
      <c r="GH150" s="354">
        <v>80</v>
      </c>
      <c r="GI150" s="354"/>
      <c r="GJ150" s="354"/>
      <c r="GK150" s="354">
        <v>176</v>
      </c>
      <c r="GL150" s="354"/>
      <c r="GM150" s="354"/>
      <c r="GN150" s="354"/>
      <c r="GO150" s="354"/>
      <c r="GP150" s="354">
        <v>104</v>
      </c>
      <c r="GQ150" s="354">
        <v>24</v>
      </c>
      <c r="GR150" s="354">
        <v>16</v>
      </c>
      <c r="GS150" s="354"/>
      <c r="GT150" s="354"/>
      <c r="GU150" s="354"/>
      <c r="GV150" s="354"/>
      <c r="GW150" s="354">
        <v>16</v>
      </c>
      <c r="GX150" s="354"/>
      <c r="GY150" s="354"/>
      <c r="GZ150" s="354">
        <v>35</v>
      </c>
      <c r="HA150" s="354"/>
      <c r="HB150" s="354"/>
      <c r="HC150" s="354"/>
      <c r="HD150" s="354">
        <v>8</v>
      </c>
      <c r="HE150" s="354">
        <v>30</v>
      </c>
      <c r="HF150" s="354">
        <v>78</v>
      </c>
      <c r="HG150" s="354"/>
      <c r="HH150" s="354"/>
      <c r="HI150" s="354"/>
      <c r="HJ150" s="354">
        <v>240</v>
      </c>
      <c r="HK150" s="354">
        <v>10</v>
      </c>
      <c r="HL150" s="354"/>
      <c r="HM150" s="354">
        <v>38</v>
      </c>
      <c r="HN150" s="354"/>
      <c r="HO150" s="354"/>
      <c r="HP150" s="354">
        <v>304</v>
      </c>
      <c r="HQ150" s="354">
        <v>112</v>
      </c>
      <c r="HR150" s="354">
        <v>104</v>
      </c>
      <c r="HS150" s="354"/>
      <c r="HT150" s="354">
        <v>40</v>
      </c>
      <c r="HU150" s="354"/>
      <c r="HV150" s="354"/>
      <c r="HW150" s="354"/>
      <c r="HX150" s="354">
        <v>40</v>
      </c>
      <c r="HY150" s="354"/>
      <c r="HZ150" s="354"/>
      <c r="IA150" s="354">
        <v>160</v>
      </c>
      <c r="IB150" s="354"/>
      <c r="IC150" s="354"/>
      <c r="ID150" s="354"/>
      <c r="IE150" s="354">
        <v>32</v>
      </c>
      <c r="IF150" s="354"/>
      <c r="IG150" s="354"/>
      <c r="IH150" s="354"/>
      <c r="II150" s="354">
        <v>48</v>
      </c>
      <c r="IJ150" s="354"/>
      <c r="IK150" s="354">
        <v>60</v>
      </c>
      <c r="IL150" s="354"/>
      <c r="IM150" s="354"/>
      <c r="IN150" s="354"/>
      <c r="IO150" s="354">
        <v>24</v>
      </c>
      <c r="IP150" s="354">
        <v>20</v>
      </c>
      <c r="IQ150" s="354">
        <v>120</v>
      </c>
      <c r="IR150" s="50"/>
      <c r="IS150" s="47"/>
      <c r="IT150" s="47">
        <v>120</v>
      </c>
      <c r="IU150" s="47"/>
      <c r="IV150" s="47"/>
      <c r="IW150" s="47"/>
      <c r="IX150" s="47"/>
      <c r="IY150" s="47"/>
      <c r="IZ150" s="47"/>
      <c r="JA150" s="47"/>
      <c r="JB150" s="47"/>
      <c r="JC150" s="47"/>
      <c r="JD150" s="47"/>
      <c r="JE150" s="47"/>
      <c r="JF150" s="47"/>
      <c r="JG150" s="47"/>
      <c r="JH150" s="47"/>
      <c r="JI150" s="47"/>
      <c r="JJ150" s="47"/>
      <c r="JK150" s="47"/>
      <c r="JL150" s="354"/>
      <c r="JM150" s="354"/>
      <c r="JN150" s="354"/>
      <c r="JO150" s="354"/>
      <c r="JP150" s="354"/>
      <c r="JQ150" s="354"/>
      <c r="JR150" s="354"/>
      <c r="JS150" s="354"/>
      <c r="JT150" s="354"/>
      <c r="JU150" s="354">
        <v>24</v>
      </c>
      <c r="JV150" s="354"/>
      <c r="JW150" s="354"/>
      <c r="JX150" s="354">
        <v>24</v>
      </c>
      <c r="JY150" s="354"/>
      <c r="JZ150" s="354">
        <v>24</v>
      </c>
      <c r="KA150" s="354"/>
      <c r="KB150" s="354"/>
      <c r="KC150" s="354">
        <v>72</v>
      </c>
      <c r="KD150" s="354"/>
      <c r="KE150" s="354"/>
      <c r="KF150" s="354"/>
      <c r="KG150" s="354"/>
      <c r="KH150" s="354"/>
      <c r="KI150" s="354"/>
      <c r="KJ150" s="354"/>
      <c r="KK150" s="354"/>
      <c r="KL150" s="354"/>
      <c r="KM150" s="354"/>
      <c r="KN150" s="354"/>
      <c r="KO150" s="354"/>
      <c r="KP150" s="354"/>
      <c r="KQ150" s="354"/>
      <c r="KR150" s="354"/>
      <c r="KS150" s="354"/>
      <c r="KT150" s="354"/>
      <c r="KU150" s="354"/>
      <c r="KV150" s="51"/>
      <c r="KW150" s="47"/>
      <c r="KX150" s="47">
        <v>32</v>
      </c>
      <c r="KY150" s="47"/>
      <c r="KZ150" s="47"/>
      <c r="LA150" s="47"/>
      <c r="LB150" s="47">
        <v>32</v>
      </c>
      <c r="LC150" s="47"/>
      <c r="LD150" s="361">
        <v>8</v>
      </c>
      <c r="LE150" s="361">
        <v>112</v>
      </c>
      <c r="LF150" s="361"/>
      <c r="LG150" s="361"/>
      <c r="LH150" s="361"/>
      <c r="LI150" s="361"/>
      <c r="LJ150" s="361"/>
      <c r="LK150" s="361"/>
      <c r="LL150" s="361"/>
      <c r="LM150" s="361"/>
      <c r="LN150" s="361"/>
      <c r="LO150" s="354"/>
      <c r="LP150" s="354"/>
      <c r="LQ150" s="354">
        <v>11</v>
      </c>
      <c r="LR150" s="354"/>
      <c r="LS150" s="354"/>
      <c r="LT150" s="354"/>
      <c r="LU150" s="354"/>
      <c r="LV150" s="354"/>
      <c r="LW150" s="51"/>
      <c r="LX150" s="354">
        <v>100</v>
      </c>
      <c r="LY150" s="354"/>
      <c r="LZ150" s="354">
        <v>80</v>
      </c>
      <c r="MA150" s="354"/>
      <c r="MB150" s="363">
        <v>25</v>
      </c>
      <c r="MC150" s="363"/>
      <c r="MD150" s="354"/>
      <c r="ME150" s="354">
        <v>4</v>
      </c>
      <c r="MF150" s="354">
        <v>15</v>
      </c>
      <c r="MG150" s="354"/>
      <c r="MH150" s="354">
        <v>8</v>
      </c>
      <c r="MI150" s="354"/>
      <c r="MJ150" s="354"/>
      <c r="MK150" s="354">
        <v>8</v>
      </c>
      <c r="ML150" s="354"/>
      <c r="MM150" s="354"/>
      <c r="MN150" s="354"/>
      <c r="MO150" s="354"/>
      <c r="MP150" s="354">
        <v>80</v>
      </c>
      <c r="MQ150" s="354"/>
      <c r="MR150" s="354"/>
      <c r="MS150" s="51"/>
      <c r="MT150" s="364">
        <f t="shared" si="95"/>
        <v>3214</v>
      </c>
      <c r="MU150" s="365">
        <f t="shared" si="96"/>
        <v>779</v>
      </c>
      <c r="MV150" s="366">
        <f t="shared" si="97"/>
        <v>3993</v>
      </c>
      <c r="MW150" s="365">
        <v>6642</v>
      </c>
      <c r="MX150" s="365">
        <v>8329</v>
      </c>
      <c r="MY150" s="54"/>
      <c r="MZ150" s="708">
        <v>12.99</v>
      </c>
      <c r="NA150" s="708">
        <v>3.54</v>
      </c>
      <c r="NB150" s="709">
        <f t="shared" si="98"/>
        <v>14135.22</v>
      </c>
      <c r="NC150" s="710">
        <v>19.62</v>
      </c>
      <c r="ND150" s="710">
        <v>17.19</v>
      </c>
      <c r="NE150" s="738">
        <f t="shared" si="85"/>
        <v>0.275233999494055</v>
      </c>
      <c r="NF150" s="739"/>
      <c r="NG150" s="739">
        <v>3000</v>
      </c>
      <c r="NH150" s="739">
        <v>17.19</v>
      </c>
      <c r="NI150" s="740">
        <f t="shared" si="99"/>
        <v>7494.84</v>
      </c>
      <c r="NJ150" s="738">
        <f t="shared" si="124"/>
        <v>0.275233999494055</v>
      </c>
      <c r="NK150" s="741"/>
      <c r="NL150" s="742">
        <v>44562</v>
      </c>
      <c r="NM150" s="739">
        <f ca="1" t="shared" si="100"/>
        <v>17.1666666666667</v>
      </c>
      <c r="NN150" s="739">
        <f ca="1" t="shared" si="101"/>
        <v>515</v>
      </c>
      <c r="NO150" s="739">
        <v>4463</v>
      </c>
      <c r="NP150" s="739">
        <f t="shared" si="102"/>
        <v>3993</v>
      </c>
      <c r="NQ150" s="761">
        <f t="shared" si="103"/>
        <v>1.63012859767299</v>
      </c>
      <c r="NR150" s="739">
        <f ca="1" t="shared" si="104"/>
        <v>1.15533386048668</v>
      </c>
      <c r="NS150" s="739">
        <f t="shared" si="105"/>
        <v>436</v>
      </c>
      <c r="NT150" s="739"/>
      <c r="NU150" s="739">
        <f ca="1" t="shared" si="106"/>
        <v>232.601941747573</v>
      </c>
      <c r="NV150" s="769">
        <f ca="1" t="shared" si="107"/>
        <v>7.75339805825243</v>
      </c>
      <c r="NW150" s="769">
        <f ca="1" t="shared" si="108"/>
        <v>56.2334084648134</v>
      </c>
      <c r="NX150" s="739"/>
      <c r="NY150" s="739"/>
      <c r="NZ150" s="739"/>
      <c r="OA150" s="739"/>
      <c r="OB150" s="739"/>
      <c r="OC150" s="739"/>
      <c r="OD150" s="739"/>
      <c r="OE150" s="743">
        <f t="shared" si="109"/>
        <v>538</v>
      </c>
      <c r="OF150" s="743">
        <f t="shared" si="110"/>
        <v>32</v>
      </c>
      <c r="OG150" s="743">
        <f t="shared" si="111"/>
        <v>474</v>
      </c>
      <c r="OH150" s="743">
        <f t="shared" si="112"/>
        <v>234</v>
      </c>
      <c r="OI150" s="743">
        <f t="shared" si="113"/>
        <v>328</v>
      </c>
      <c r="OJ150" s="739">
        <f t="shared" si="114"/>
        <v>573</v>
      </c>
      <c r="OK150" s="739">
        <f t="shared" si="115"/>
        <v>136</v>
      </c>
      <c r="OL150" s="739">
        <f t="shared" si="116"/>
        <v>24</v>
      </c>
      <c r="OM150" s="739">
        <f t="shared" si="117"/>
        <v>234</v>
      </c>
      <c r="ON150" s="739">
        <f t="shared" si="118"/>
        <v>148</v>
      </c>
      <c r="OO150" s="739">
        <f t="shared" si="119"/>
        <v>976</v>
      </c>
      <c r="OP150" s="739"/>
      <c r="OQ150" s="739">
        <f t="shared" si="120"/>
        <v>140</v>
      </c>
      <c r="OR150" s="739">
        <f t="shared" si="121"/>
        <v>3837</v>
      </c>
      <c r="OS150" s="739">
        <f t="shared" si="122"/>
        <v>0</v>
      </c>
      <c r="OT150" s="831">
        <f t="shared" si="123"/>
        <v>-156</v>
      </c>
      <c r="OU150" s="739"/>
      <c r="OV150" s="739"/>
      <c r="OW150" s="739"/>
      <c r="OX150" s="739"/>
      <c r="OY150" s="739"/>
      <c r="OZ150" s="739"/>
      <c r="PA150" s="739"/>
      <c r="PB150" s="739"/>
      <c r="PC150" s="739"/>
      <c r="PD150" s="739"/>
      <c r="PE150" s="739"/>
      <c r="PF150" s="739"/>
      <c r="PG150" s="739"/>
      <c r="PI150" s="28">
        <v>659</v>
      </c>
      <c r="PJ150" s="28">
        <v>54</v>
      </c>
      <c r="PK150" s="28">
        <v>504</v>
      </c>
      <c r="PL150" s="28">
        <v>926</v>
      </c>
      <c r="PM150" s="28">
        <v>1172</v>
      </c>
      <c r="PN150" s="28">
        <v>694</v>
      </c>
      <c r="PO150" s="28">
        <v>408</v>
      </c>
      <c r="PP150" s="28">
        <v>534</v>
      </c>
      <c r="PQ150" s="28">
        <v>572</v>
      </c>
      <c r="PR150" s="28">
        <v>304</v>
      </c>
      <c r="PS150" s="28">
        <v>375</v>
      </c>
      <c r="PT150" s="28">
        <v>678</v>
      </c>
      <c r="PU150" s="28">
        <v>10</v>
      </c>
      <c r="PV150" s="28">
        <v>6890</v>
      </c>
      <c r="PW150" s="28">
        <v>248</v>
      </c>
    </row>
    <row r="151" s="28" customFormat="1" customHeight="1" spans="1:439">
      <c r="A151" s="95" t="s">
        <v>1610</v>
      </c>
      <c r="B151" s="343">
        <v>2019</v>
      </c>
      <c r="C151" s="95" t="s">
        <v>1747</v>
      </c>
      <c r="D151" s="95" t="s">
        <v>2416</v>
      </c>
      <c r="E151" s="411"/>
      <c r="F151" s="116" t="s">
        <v>407</v>
      </c>
      <c r="G151" s="112" t="s">
        <v>408</v>
      </c>
      <c r="H151" s="113" t="s">
        <v>409</v>
      </c>
      <c r="I151" s="99">
        <f t="shared" si="90"/>
        <v>-721</v>
      </c>
      <c r="J151" s="100">
        <v>3811</v>
      </c>
      <c r="K151" s="454">
        <v>163</v>
      </c>
      <c r="L151" s="150">
        <f t="shared" si="91"/>
        <v>3090</v>
      </c>
      <c r="M151" s="151">
        <f t="shared" si="92"/>
        <v>3090</v>
      </c>
      <c r="N151" s="810" t="s">
        <v>1884</v>
      </c>
      <c r="O151" s="37">
        <v>1696</v>
      </c>
      <c r="P151" s="36"/>
      <c r="Q151" s="33">
        <f t="shared" si="93"/>
        <v>0</v>
      </c>
      <c r="R151" s="34">
        <f t="shared" si="94"/>
        <v>23504</v>
      </c>
      <c r="S151" s="346"/>
      <c r="T151" s="346"/>
      <c r="U151" s="346"/>
      <c r="V151" s="346"/>
      <c r="W151" s="346"/>
      <c r="X151" s="347"/>
      <c r="Y151" s="348"/>
      <c r="Z151" s="348"/>
      <c r="AA151" s="348">
        <v>3000</v>
      </c>
      <c r="AB151" s="348"/>
      <c r="AC151" s="506"/>
      <c r="AD151" s="348"/>
      <c r="AE151" s="348"/>
      <c r="AF151" s="346"/>
      <c r="AG151" s="346">
        <v>5000</v>
      </c>
      <c r="AH151" s="346"/>
      <c r="AI151" s="346">
        <v>15504</v>
      </c>
      <c r="AJ151" s="346"/>
      <c r="AK151" s="346"/>
      <c r="AL151" s="346"/>
      <c r="AM151" s="346"/>
      <c r="AN151" s="346"/>
      <c r="AO151" s="346"/>
      <c r="AP151" s="346"/>
      <c r="AQ151" s="346"/>
      <c r="AR151" s="346"/>
      <c r="AS151" s="346"/>
      <c r="AT151" s="346"/>
      <c r="AU151" s="346"/>
      <c r="AV151" s="346"/>
      <c r="AW151" s="346"/>
      <c r="AX151" s="346"/>
      <c r="AY151" s="349"/>
      <c r="AZ151" s="48">
        <v>1</v>
      </c>
      <c r="BA151" s="48"/>
      <c r="BB151" s="48"/>
      <c r="BC151" s="48"/>
      <c r="BD151" s="47"/>
      <c r="BE151" s="47"/>
      <c r="BF151" s="47"/>
      <c r="BG151" s="47"/>
      <c r="BH151" s="47"/>
      <c r="BI151" s="47"/>
      <c r="BJ151" s="47"/>
      <c r="BK151" s="47"/>
      <c r="BL151" s="47">
        <v>13</v>
      </c>
      <c r="BM151" s="47"/>
      <c r="BN151" s="47"/>
      <c r="BO151" s="47"/>
      <c r="BP151" s="47"/>
      <c r="BQ151" s="47"/>
      <c r="BR151" s="47"/>
      <c r="BS151" s="354"/>
      <c r="BT151" s="354"/>
      <c r="BU151" s="354"/>
      <c r="BV151" s="354"/>
      <c r="BW151" s="354"/>
      <c r="BX151" s="354"/>
      <c r="BY151" s="354"/>
      <c r="BZ151" s="354"/>
      <c r="CA151" s="354"/>
      <c r="CB151" s="354"/>
      <c r="CC151" s="354">
        <v>1</v>
      </c>
      <c r="CD151" s="354"/>
      <c r="CE151" s="354"/>
      <c r="CF151" s="354"/>
      <c r="CG151" s="354"/>
      <c r="CH151" s="354"/>
      <c r="CI151" s="354"/>
      <c r="CJ151" s="354"/>
      <c r="CK151" s="354"/>
      <c r="CL151" s="354"/>
      <c r="CM151" s="354"/>
      <c r="CN151" s="354"/>
      <c r="CO151" s="354"/>
      <c r="CP151" s="358"/>
      <c r="CQ151" s="48"/>
      <c r="CR151" s="354"/>
      <c r="CS151" s="354"/>
      <c r="CT151" s="355">
        <v>-2</v>
      </c>
      <c r="CU151" s="354"/>
      <c r="CV151" s="354"/>
      <c r="CW151" s="354"/>
      <c r="CX151" s="354">
        <v>8</v>
      </c>
      <c r="CY151" s="354"/>
      <c r="CZ151" s="354">
        <v>16</v>
      </c>
      <c r="DA151" s="356">
        <v>-5</v>
      </c>
      <c r="DB151" s="354"/>
      <c r="DC151" s="354"/>
      <c r="DD151" s="354"/>
      <c r="DE151" s="354"/>
      <c r="DF151" s="354">
        <v>2</v>
      </c>
      <c r="DG151" s="354"/>
      <c r="DH151" s="354"/>
      <c r="DI151" s="354">
        <v>1</v>
      </c>
      <c r="DJ151" s="356">
        <v>-10</v>
      </c>
      <c r="DK151" s="354">
        <v>1</v>
      </c>
      <c r="DL151" s="354"/>
      <c r="DM151" s="354"/>
      <c r="DN151" s="354"/>
      <c r="DO151" s="354">
        <v>1</v>
      </c>
      <c r="DP151" s="354"/>
      <c r="DQ151" s="354">
        <v>2</v>
      </c>
      <c r="DR151" s="354"/>
      <c r="DS151" s="354"/>
      <c r="DT151" s="354"/>
      <c r="DU151" s="354">
        <v>2</v>
      </c>
      <c r="DV151" s="354">
        <v>1</v>
      </c>
      <c r="DW151" s="354"/>
      <c r="DX151" s="354"/>
      <c r="DY151" s="354"/>
      <c r="DZ151" s="357"/>
      <c r="EA151" s="356"/>
      <c r="EB151" s="356"/>
      <c r="EC151" s="356"/>
      <c r="ED151" s="356"/>
      <c r="EE151" s="358"/>
      <c r="EF151" s="48"/>
      <c r="EG151" s="46"/>
      <c r="EH151" s="46"/>
      <c r="EI151" s="47">
        <v>120</v>
      </c>
      <c r="EJ151" s="47">
        <v>104</v>
      </c>
      <c r="EK151" s="47">
        <v>78</v>
      </c>
      <c r="EL151" s="47">
        <v>18</v>
      </c>
      <c r="EM151" s="47"/>
      <c r="EN151" s="47">
        <v>18</v>
      </c>
      <c r="EO151" s="47">
        <v>80</v>
      </c>
      <c r="EP151" s="47"/>
      <c r="EQ151" s="47"/>
      <c r="ER151" s="47">
        <v>184</v>
      </c>
      <c r="ES151" s="47"/>
      <c r="ET151" s="48"/>
      <c r="EU151" s="47"/>
      <c r="EV151" s="47">
        <v>240</v>
      </c>
      <c r="EW151" s="47">
        <v>88</v>
      </c>
      <c r="EX151" s="47"/>
      <c r="EY151" s="47"/>
      <c r="EZ151" s="47">
        <v>104</v>
      </c>
      <c r="FA151" s="47">
        <v>304</v>
      </c>
      <c r="FB151" s="47">
        <v>48</v>
      </c>
      <c r="FC151" s="47"/>
      <c r="FD151" s="47"/>
      <c r="FE151" s="47">
        <v>30</v>
      </c>
      <c r="FF151" s="47"/>
      <c r="FG151" s="47"/>
      <c r="FH151" s="47">
        <v>240</v>
      </c>
      <c r="FI151" s="47"/>
      <c r="FJ151" s="47">
        <v>16</v>
      </c>
      <c r="FK151" s="47">
        <v>30</v>
      </c>
      <c r="FL151" s="47">
        <v>188</v>
      </c>
      <c r="FM151" s="47"/>
      <c r="FN151" s="47">
        <v>400</v>
      </c>
      <c r="FO151" s="47"/>
      <c r="FP151" s="47"/>
      <c r="FQ151" s="354"/>
      <c r="FR151" s="828">
        <v>224</v>
      </c>
      <c r="FS151" s="354">
        <v>15504</v>
      </c>
      <c r="FT151" s="354">
        <v>64</v>
      </c>
      <c r="FU151" s="354">
        <v>88</v>
      </c>
      <c r="FV151" s="354">
        <v>56</v>
      </c>
      <c r="FW151" s="354"/>
      <c r="FX151" s="354"/>
      <c r="FY151" s="354"/>
      <c r="FZ151" s="354">
        <v>120</v>
      </c>
      <c r="GA151" s="354"/>
      <c r="GB151" s="354"/>
      <c r="GC151" s="354"/>
      <c r="GD151" s="354"/>
      <c r="GE151" s="354">
        <v>30</v>
      </c>
      <c r="GF151" s="354">
        <v>62</v>
      </c>
      <c r="GG151" s="354">
        <v>25</v>
      </c>
      <c r="GH151" s="354"/>
      <c r="GI151" s="354"/>
      <c r="GJ151" s="354"/>
      <c r="GK151" s="354">
        <v>176</v>
      </c>
      <c r="GL151" s="354"/>
      <c r="GM151" s="354">
        <v>64</v>
      </c>
      <c r="GN151" s="354">
        <v>56</v>
      </c>
      <c r="GO151" s="354"/>
      <c r="GP151" s="354"/>
      <c r="GQ151" s="354"/>
      <c r="GR151" s="354">
        <v>32</v>
      </c>
      <c r="GS151" s="354"/>
      <c r="GT151" s="354"/>
      <c r="GU151" s="354"/>
      <c r="GV151" s="354">
        <v>192</v>
      </c>
      <c r="GW151" s="354">
        <v>16</v>
      </c>
      <c r="GX151" s="354"/>
      <c r="GY151" s="354">
        <v>240</v>
      </c>
      <c r="GZ151" s="354">
        <v>43</v>
      </c>
      <c r="HA151" s="354"/>
      <c r="HB151" s="354"/>
      <c r="HC151" s="354"/>
      <c r="HD151" s="354">
        <v>8</v>
      </c>
      <c r="HE151" s="354">
        <v>30</v>
      </c>
      <c r="HF151" s="354">
        <v>96</v>
      </c>
      <c r="HG151" s="354"/>
      <c r="HH151" s="354">
        <v>40</v>
      </c>
      <c r="HI151" s="354"/>
      <c r="HJ151" s="354">
        <v>240</v>
      </c>
      <c r="HK151" s="354">
        <v>10</v>
      </c>
      <c r="HL151" s="354">
        <v>24</v>
      </c>
      <c r="HM151" s="354">
        <v>38</v>
      </c>
      <c r="HN151" s="354"/>
      <c r="HO151" s="354"/>
      <c r="HP151" s="354">
        <v>600</v>
      </c>
      <c r="HQ151" s="354">
        <v>352</v>
      </c>
      <c r="HR151" s="354">
        <v>120</v>
      </c>
      <c r="HS151" s="354"/>
      <c r="HT151" s="354">
        <v>24</v>
      </c>
      <c r="HU151" s="354"/>
      <c r="HV151" s="354"/>
      <c r="HW151" s="354"/>
      <c r="HX151" s="354">
        <v>56</v>
      </c>
      <c r="HY151" s="354"/>
      <c r="HZ151" s="354">
        <v>160</v>
      </c>
      <c r="IA151" s="354">
        <v>240</v>
      </c>
      <c r="IB151" s="354"/>
      <c r="IC151" s="354"/>
      <c r="ID151" s="354"/>
      <c r="IE151" s="354"/>
      <c r="IF151" s="354"/>
      <c r="IG151" s="354"/>
      <c r="IH151" s="354"/>
      <c r="II151" s="354">
        <v>24</v>
      </c>
      <c r="IJ151" s="354"/>
      <c r="IK151" s="354">
        <v>60</v>
      </c>
      <c r="IL151" s="354"/>
      <c r="IM151" s="354">
        <v>40</v>
      </c>
      <c r="IN151" s="354"/>
      <c r="IO151" s="354">
        <v>32</v>
      </c>
      <c r="IP151" s="354">
        <v>20</v>
      </c>
      <c r="IQ151" s="354"/>
      <c r="IR151" s="50"/>
      <c r="IS151" s="47"/>
      <c r="IT151" s="47">
        <v>120</v>
      </c>
      <c r="IU151" s="47"/>
      <c r="IV151" s="47"/>
      <c r="IW151" s="47"/>
      <c r="IX151" s="47"/>
      <c r="IY151" s="47"/>
      <c r="IZ151" s="47"/>
      <c r="JA151" s="47"/>
      <c r="JB151" s="47"/>
      <c r="JC151" s="47"/>
      <c r="JD151" s="47"/>
      <c r="JE151" s="47"/>
      <c r="JF151" s="47"/>
      <c r="JG151" s="47"/>
      <c r="JH151" s="47"/>
      <c r="JI151" s="47"/>
      <c r="JJ151" s="47"/>
      <c r="JK151" s="47"/>
      <c r="JL151" s="354"/>
      <c r="JM151" s="354"/>
      <c r="JN151" s="354"/>
      <c r="JO151" s="354"/>
      <c r="JP151" s="354"/>
      <c r="JQ151" s="354"/>
      <c r="JR151" s="354"/>
      <c r="JS151" s="354"/>
      <c r="JT151" s="354"/>
      <c r="JU151" s="354"/>
      <c r="JV151" s="354"/>
      <c r="JW151" s="354"/>
      <c r="JX151" s="354"/>
      <c r="JY151" s="354"/>
      <c r="JZ151" s="354"/>
      <c r="KA151" s="354"/>
      <c r="KB151" s="354"/>
      <c r="KC151" s="354">
        <v>64</v>
      </c>
      <c r="KD151" s="354"/>
      <c r="KE151" s="354"/>
      <c r="KF151" s="354"/>
      <c r="KG151" s="354"/>
      <c r="KH151" s="354"/>
      <c r="KI151" s="354"/>
      <c r="KJ151" s="354"/>
      <c r="KK151" s="354"/>
      <c r="KL151" s="354"/>
      <c r="KM151" s="354"/>
      <c r="KN151" s="354"/>
      <c r="KO151" s="354"/>
      <c r="KP151" s="354"/>
      <c r="KQ151" s="354"/>
      <c r="KR151" s="354"/>
      <c r="KS151" s="354"/>
      <c r="KT151" s="354"/>
      <c r="KU151" s="354"/>
      <c r="KV151" s="51"/>
      <c r="KW151" s="47"/>
      <c r="KX151" s="47">
        <v>72</v>
      </c>
      <c r="KY151" s="47"/>
      <c r="KZ151" s="47"/>
      <c r="LA151" s="47"/>
      <c r="LB151" s="47">
        <v>48</v>
      </c>
      <c r="LC151" s="47"/>
      <c r="LD151" s="361">
        <v>4</v>
      </c>
      <c r="LE151" s="361">
        <v>112</v>
      </c>
      <c r="LF151" s="361"/>
      <c r="LG151" s="361"/>
      <c r="LH151" s="361"/>
      <c r="LI151" s="361"/>
      <c r="LJ151" s="361"/>
      <c r="LK151" s="361"/>
      <c r="LL151" s="361"/>
      <c r="LM151" s="361"/>
      <c r="LN151" s="361"/>
      <c r="LO151" s="354"/>
      <c r="LP151" s="354"/>
      <c r="LQ151" s="354">
        <v>10</v>
      </c>
      <c r="LR151" s="354"/>
      <c r="LS151" s="354"/>
      <c r="LT151" s="354"/>
      <c r="LU151" s="354"/>
      <c r="LV151" s="354"/>
      <c r="LW151" s="51"/>
      <c r="LX151" s="354">
        <v>100</v>
      </c>
      <c r="LY151" s="354"/>
      <c r="LZ151" s="354"/>
      <c r="MA151" s="354"/>
      <c r="MB151" s="363">
        <v>25</v>
      </c>
      <c r="MC151" s="363"/>
      <c r="MD151" s="354"/>
      <c r="ME151" s="354">
        <v>4</v>
      </c>
      <c r="MF151" s="354">
        <v>15</v>
      </c>
      <c r="MG151" s="354"/>
      <c r="MH151" s="354"/>
      <c r="MI151" s="354"/>
      <c r="MJ151" s="354"/>
      <c r="MK151" s="354">
        <v>8</v>
      </c>
      <c r="ML151" s="354"/>
      <c r="MM151" s="354"/>
      <c r="MN151" s="354"/>
      <c r="MO151" s="354"/>
      <c r="MP151" s="354"/>
      <c r="MQ151" s="354"/>
      <c r="MR151" s="354"/>
      <c r="MS151" s="51"/>
      <c r="MT151" s="364">
        <f t="shared" si="95"/>
        <v>21496</v>
      </c>
      <c r="MU151" s="365">
        <f t="shared" si="96"/>
        <v>582</v>
      </c>
      <c r="MV151" s="366">
        <f t="shared" si="97"/>
        <v>22078</v>
      </c>
      <c r="MW151" s="365">
        <v>25182</v>
      </c>
      <c r="MX151" s="365">
        <v>13454</v>
      </c>
      <c r="MY151" s="54"/>
      <c r="MZ151" s="708">
        <v>12.99</v>
      </c>
      <c r="NA151" s="708">
        <v>3.54</v>
      </c>
      <c r="NB151" s="709">
        <f t="shared" si="98"/>
        <v>78156.12</v>
      </c>
      <c r="NC151" s="710">
        <v>19.62</v>
      </c>
      <c r="ND151" s="710">
        <v>17.19</v>
      </c>
      <c r="NE151" s="738">
        <f t="shared" si="85"/>
        <v>0.275233999494055</v>
      </c>
      <c r="NF151" s="739"/>
      <c r="NG151" s="739">
        <v>3000</v>
      </c>
      <c r="NH151" s="739">
        <v>17.19</v>
      </c>
      <c r="NI151" s="740">
        <f t="shared" si="99"/>
        <v>53117.1</v>
      </c>
      <c r="NJ151" s="738">
        <f t="shared" si="124"/>
        <v>0.275233999494055</v>
      </c>
      <c r="NK151" s="741"/>
      <c r="NL151" s="742">
        <v>44562</v>
      </c>
      <c r="NM151" s="739">
        <f ca="1" t="shared" si="100"/>
        <v>17.1666666666667</v>
      </c>
      <c r="NN151" s="739">
        <f ca="1" t="shared" si="101"/>
        <v>515</v>
      </c>
      <c r="NO151" s="739">
        <v>4696</v>
      </c>
      <c r="NP151" s="739">
        <f t="shared" si="102"/>
        <v>22078</v>
      </c>
      <c r="NQ151" s="761">
        <f t="shared" si="103"/>
        <v>5.67120472643206</v>
      </c>
      <c r="NR151" s="739">
        <f ca="1" t="shared" si="104"/>
        <v>4.01939752455864</v>
      </c>
      <c r="NS151" s="739">
        <f t="shared" si="105"/>
        <v>3090</v>
      </c>
      <c r="NT151" s="739"/>
      <c r="NU151" s="739">
        <f ca="1" t="shared" si="106"/>
        <v>1286.09708737864</v>
      </c>
      <c r="NV151" s="769">
        <f ca="1" t="shared" si="107"/>
        <v>42.8699029126214</v>
      </c>
      <c r="NW151" s="769">
        <f ca="1" t="shared" si="108"/>
        <v>72.078539722801</v>
      </c>
      <c r="NX151" s="739"/>
      <c r="NY151" s="739"/>
      <c r="NZ151" s="739"/>
      <c r="OA151" s="739"/>
      <c r="OB151" s="739"/>
      <c r="OC151" s="739"/>
      <c r="OD151" s="739"/>
      <c r="OE151" s="743">
        <f t="shared" si="109"/>
        <v>458</v>
      </c>
      <c r="OF151" s="743">
        <f t="shared" si="110"/>
        <v>576</v>
      </c>
      <c r="OG151" s="743">
        <f t="shared" si="111"/>
        <v>838</v>
      </c>
      <c r="OH151" s="743">
        <f t="shared" si="112"/>
        <v>538</v>
      </c>
      <c r="OI151" s="743">
        <f t="shared" si="113"/>
        <v>16096</v>
      </c>
      <c r="OJ151" s="739">
        <f t="shared" si="114"/>
        <v>477</v>
      </c>
      <c r="OK151" s="739">
        <f t="shared" si="115"/>
        <v>296</v>
      </c>
      <c r="OL151" s="739">
        <f t="shared" si="116"/>
        <v>640</v>
      </c>
      <c r="OM151" s="739">
        <f t="shared" si="117"/>
        <v>228</v>
      </c>
      <c r="ON151" s="739">
        <f t="shared" si="118"/>
        <v>195</v>
      </c>
      <c r="OO151" s="739">
        <f t="shared" si="119"/>
        <v>1584</v>
      </c>
      <c r="OP151" s="739"/>
      <c r="OQ151" s="739">
        <f t="shared" si="120"/>
        <v>276</v>
      </c>
      <c r="OR151" s="739">
        <f t="shared" si="121"/>
        <v>22202</v>
      </c>
      <c r="OS151" s="739">
        <f t="shared" si="122"/>
        <v>0</v>
      </c>
      <c r="OT151" s="831">
        <f t="shared" si="123"/>
        <v>124</v>
      </c>
      <c r="OU151" s="739"/>
      <c r="OV151" s="739"/>
      <c r="OW151" s="739"/>
      <c r="OX151" s="739"/>
      <c r="OY151" s="739"/>
      <c r="OZ151" s="739"/>
      <c r="PA151" s="739"/>
      <c r="PB151" s="739"/>
      <c r="PC151" s="739"/>
      <c r="PD151" s="739"/>
      <c r="PE151" s="739"/>
      <c r="PF151" s="739"/>
      <c r="PG151" s="739"/>
      <c r="PI151" s="28">
        <v>3787</v>
      </c>
      <c r="PJ151" s="28">
        <v>198</v>
      </c>
      <c r="PK151" s="28">
        <v>312</v>
      </c>
      <c r="PL151" s="28">
        <v>1182</v>
      </c>
      <c r="PM151" s="28">
        <v>1628</v>
      </c>
      <c r="PN151" s="28">
        <v>13575</v>
      </c>
      <c r="PO151" s="28">
        <v>1552</v>
      </c>
      <c r="PP151" s="28">
        <v>662</v>
      </c>
      <c r="PQ151" s="28">
        <v>372</v>
      </c>
      <c r="PR151" s="28">
        <v>288</v>
      </c>
      <c r="PS151" s="28">
        <v>1103</v>
      </c>
      <c r="PT151" s="28">
        <v>766</v>
      </c>
      <c r="PU151" s="28">
        <v>0</v>
      </c>
      <c r="PV151" s="28">
        <v>25425</v>
      </c>
      <c r="PW151" s="28">
        <v>243</v>
      </c>
    </row>
    <row r="152" s="28" customFormat="1" customHeight="1" spans="1:439">
      <c r="A152" s="95" t="s">
        <v>1610</v>
      </c>
      <c r="B152" s="343">
        <v>2019</v>
      </c>
      <c r="C152" s="95" t="s">
        <v>1645</v>
      </c>
      <c r="D152" s="95" t="s">
        <v>1646</v>
      </c>
      <c r="E152" s="95"/>
      <c r="F152" s="104" t="s">
        <v>1885</v>
      </c>
      <c r="G152" s="112" t="s">
        <v>1886</v>
      </c>
      <c r="H152" s="98" t="s">
        <v>3808</v>
      </c>
      <c r="I152" s="99">
        <f t="shared" si="90"/>
        <v>551</v>
      </c>
      <c r="J152" s="114">
        <v>253</v>
      </c>
      <c r="K152" s="456">
        <v>0</v>
      </c>
      <c r="L152" s="150">
        <f t="shared" si="91"/>
        <v>804</v>
      </c>
      <c r="M152" s="151">
        <f t="shared" si="92"/>
        <v>804</v>
      </c>
      <c r="N152" s="455"/>
      <c r="O152" s="37"/>
      <c r="P152" s="36">
        <v>295</v>
      </c>
      <c r="Q152" s="33">
        <f t="shared" si="93"/>
        <v>0</v>
      </c>
      <c r="R152" s="34">
        <f t="shared" si="94"/>
        <v>2000</v>
      </c>
      <c r="S152" s="346"/>
      <c r="T152" s="346"/>
      <c r="U152" s="346"/>
      <c r="V152" s="346"/>
      <c r="W152" s="346"/>
      <c r="X152" s="347"/>
      <c r="Y152" s="348"/>
      <c r="Z152" s="348"/>
      <c r="AA152" s="348"/>
      <c r="AB152" s="348"/>
      <c r="AC152" s="506"/>
      <c r="AD152" s="348"/>
      <c r="AE152" s="348"/>
      <c r="AF152" s="346"/>
      <c r="AG152" s="346"/>
      <c r="AH152" s="346">
        <v>1000</v>
      </c>
      <c r="AI152" s="346"/>
      <c r="AJ152" s="346"/>
      <c r="AK152" s="346"/>
      <c r="AL152" s="346"/>
      <c r="AM152" s="346"/>
      <c r="AN152" s="346"/>
      <c r="AO152" s="346"/>
      <c r="AP152" s="346"/>
      <c r="AQ152" s="346"/>
      <c r="AR152" s="346"/>
      <c r="AS152" s="346"/>
      <c r="AT152" s="346"/>
      <c r="AU152" s="346">
        <v>1000</v>
      </c>
      <c r="AV152" s="346"/>
      <c r="AW152" s="346"/>
      <c r="AX152" s="346"/>
      <c r="AY152" s="349"/>
      <c r="AZ152" s="48"/>
      <c r="BA152" s="48"/>
      <c r="BB152" s="48"/>
      <c r="BC152" s="48"/>
      <c r="BD152" s="47"/>
      <c r="BE152" s="47"/>
      <c r="BF152" s="47"/>
      <c r="BG152" s="47"/>
      <c r="BH152" s="47">
        <v>5</v>
      </c>
      <c r="BI152" s="47"/>
      <c r="BJ152" s="47"/>
      <c r="BK152" s="47"/>
      <c r="BL152" s="47">
        <v>13</v>
      </c>
      <c r="BM152" s="47"/>
      <c r="BN152" s="47"/>
      <c r="BO152" s="47"/>
      <c r="BP152" s="47"/>
      <c r="BQ152" s="47"/>
      <c r="BR152" s="47"/>
      <c r="BS152" s="354"/>
      <c r="BT152" s="354"/>
      <c r="BU152" s="354"/>
      <c r="BV152" s="354"/>
      <c r="BW152" s="354"/>
      <c r="BX152" s="354"/>
      <c r="BY152" s="354"/>
      <c r="BZ152" s="354"/>
      <c r="CA152" s="354"/>
      <c r="CB152" s="354"/>
      <c r="CC152" s="354"/>
      <c r="CD152" s="354"/>
      <c r="CE152" s="354"/>
      <c r="CF152" s="354"/>
      <c r="CG152" s="354"/>
      <c r="CH152" s="354"/>
      <c r="CI152" s="354"/>
      <c r="CJ152" s="354"/>
      <c r="CK152" s="354"/>
      <c r="CL152" s="354"/>
      <c r="CM152" s="354"/>
      <c r="CN152" s="354"/>
      <c r="CO152" s="354"/>
      <c r="CP152" s="358"/>
      <c r="CQ152" s="48"/>
      <c r="CR152" s="354"/>
      <c r="CS152" s="354"/>
      <c r="CT152" s="355"/>
      <c r="CU152" s="354"/>
      <c r="CV152" s="354"/>
      <c r="CW152" s="354"/>
      <c r="CX152" s="354"/>
      <c r="CY152" s="354"/>
      <c r="CZ152" s="354"/>
      <c r="DA152" s="356"/>
      <c r="DB152" s="354"/>
      <c r="DC152" s="354"/>
      <c r="DD152" s="354"/>
      <c r="DE152" s="354"/>
      <c r="DF152" s="354">
        <v>2</v>
      </c>
      <c r="DG152" s="354"/>
      <c r="DH152" s="354">
        <v>1</v>
      </c>
      <c r="DI152" s="354"/>
      <c r="DJ152" s="354"/>
      <c r="DK152" s="354">
        <v>1</v>
      </c>
      <c r="DL152" s="354"/>
      <c r="DM152" s="354"/>
      <c r="DN152" s="354"/>
      <c r="DO152" s="354"/>
      <c r="DP152" s="354"/>
      <c r="DQ152" s="354"/>
      <c r="DR152" s="354"/>
      <c r="DS152" s="354"/>
      <c r="DT152" s="354"/>
      <c r="DU152" s="354"/>
      <c r="DV152" s="354">
        <v>1</v>
      </c>
      <c r="DW152" s="354"/>
      <c r="DX152" s="354"/>
      <c r="DY152" s="354"/>
      <c r="DZ152" s="357"/>
      <c r="EA152" s="356"/>
      <c r="EB152" s="356"/>
      <c r="EC152" s="356"/>
      <c r="ED152" s="356"/>
      <c r="EE152" s="358"/>
      <c r="EF152" s="48"/>
      <c r="EG152" s="46"/>
      <c r="EH152" s="826"/>
      <c r="EI152" s="47"/>
      <c r="EJ152" s="47"/>
      <c r="EK152" s="47">
        <v>6</v>
      </c>
      <c r="EL152" s="47">
        <v>18</v>
      </c>
      <c r="EM152" s="47"/>
      <c r="EN152" s="538">
        <v>18</v>
      </c>
      <c r="EO152" s="47"/>
      <c r="EP152" s="47"/>
      <c r="EQ152" s="47"/>
      <c r="ER152" s="47"/>
      <c r="ES152" s="47"/>
      <c r="ET152" s="48"/>
      <c r="EU152" s="47"/>
      <c r="EV152" s="47"/>
      <c r="EW152" s="47"/>
      <c r="EX152" s="47"/>
      <c r="EY152" s="47"/>
      <c r="EZ152" s="47"/>
      <c r="FA152" s="47"/>
      <c r="FB152" s="47"/>
      <c r="FC152" s="47">
        <v>44</v>
      </c>
      <c r="FD152" s="47"/>
      <c r="FE152" s="47">
        <v>30</v>
      </c>
      <c r="FF152" s="47"/>
      <c r="FG152" s="47"/>
      <c r="FH152" s="47"/>
      <c r="FI152" s="47"/>
      <c r="FJ152" s="47"/>
      <c r="FK152" s="47">
        <v>30</v>
      </c>
      <c r="FL152" s="47">
        <v>188</v>
      </c>
      <c r="FM152" s="47"/>
      <c r="FN152" s="47"/>
      <c r="FO152" s="47">
        <v>150</v>
      </c>
      <c r="FP152" s="47">
        <v>150</v>
      </c>
      <c r="FQ152" s="354"/>
      <c r="FR152" s="354"/>
      <c r="FS152" s="354"/>
      <c r="FT152" s="354"/>
      <c r="FU152" s="354">
        <v>82</v>
      </c>
      <c r="FV152" s="354"/>
      <c r="FW152" s="354"/>
      <c r="FX152" s="354"/>
      <c r="FY152" s="354"/>
      <c r="FZ152" s="354"/>
      <c r="GA152" s="354"/>
      <c r="GB152" s="354">
        <v>50</v>
      </c>
      <c r="GC152" s="354"/>
      <c r="GD152" s="354"/>
      <c r="GE152" s="354">
        <v>30</v>
      </c>
      <c r="GF152" s="354">
        <v>62</v>
      </c>
      <c r="GG152" s="354">
        <v>25</v>
      </c>
      <c r="GH152" s="354"/>
      <c r="GI152" s="354"/>
      <c r="GJ152" s="354"/>
      <c r="GK152" s="354">
        <v>110</v>
      </c>
      <c r="GL152" s="354"/>
      <c r="GM152" s="354"/>
      <c r="GN152" s="354"/>
      <c r="GO152" s="354"/>
      <c r="GP152" s="354"/>
      <c r="GQ152" s="354"/>
      <c r="GR152" s="354"/>
      <c r="GS152" s="354"/>
      <c r="GT152" s="354">
        <v>50</v>
      </c>
      <c r="GU152" s="354"/>
      <c r="GV152" s="354"/>
      <c r="GW152" s="354"/>
      <c r="GX152" s="354"/>
      <c r="GY152" s="354"/>
      <c r="GZ152" s="354">
        <v>3</v>
      </c>
      <c r="HA152" s="354"/>
      <c r="HB152" s="354"/>
      <c r="HC152" s="354"/>
      <c r="HD152" s="354"/>
      <c r="HE152" s="354">
        <v>30</v>
      </c>
      <c r="HF152" s="354">
        <v>15</v>
      </c>
      <c r="HG152" s="354"/>
      <c r="HH152" s="354"/>
      <c r="HI152" s="354"/>
      <c r="HJ152" s="354"/>
      <c r="HK152" s="354">
        <v>10</v>
      </c>
      <c r="HL152" s="354"/>
      <c r="HM152" s="354">
        <v>38</v>
      </c>
      <c r="HN152" s="354"/>
      <c r="HO152" s="354"/>
      <c r="HP152" s="354"/>
      <c r="HQ152" s="354">
        <v>174</v>
      </c>
      <c r="HR152" s="354"/>
      <c r="HS152" s="354"/>
      <c r="HT152" s="354"/>
      <c r="HU152" s="354"/>
      <c r="HV152" s="354"/>
      <c r="HW152" s="354"/>
      <c r="HX152" s="354">
        <v>48</v>
      </c>
      <c r="HY152" s="354"/>
      <c r="HZ152" s="354"/>
      <c r="IA152" s="354"/>
      <c r="IB152" s="354"/>
      <c r="IC152" s="354"/>
      <c r="ID152" s="354"/>
      <c r="IE152" s="354"/>
      <c r="IF152" s="354"/>
      <c r="IG152" s="354"/>
      <c r="IH152" s="354"/>
      <c r="II152" s="354"/>
      <c r="IJ152" s="354"/>
      <c r="IK152" s="354">
        <v>60</v>
      </c>
      <c r="IL152" s="354"/>
      <c r="IM152" s="354"/>
      <c r="IN152" s="354"/>
      <c r="IO152" s="354"/>
      <c r="IP152" s="354">
        <v>20</v>
      </c>
      <c r="IQ152" s="354"/>
      <c r="IR152" s="50"/>
      <c r="IS152" s="47"/>
      <c r="IT152" s="47"/>
      <c r="IU152" s="47"/>
      <c r="IV152" s="47"/>
      <c r="IW152" s="47"/>
      <c r="IX152" s="47"/>
      <c r="IY152" s="47"/>
      <c r="IZ152" s="47"/>
      <c r="JA152" s="47"/>
      <c r="JB152" s="47"/>
      <c r="JC152" s="47"/>
      <c r="JD152" s="47"/>
      <c r="JE152" s="47"/>
      <c r="JF152" s="47"/>
      <c r="JG152" s="47"/>
      <c r="JH152" s="47"/>
      <c r="JI152" s="47"/>
      <c r="JJ152" s="47"/>
      <c r="JK152" s="47"/>
      <c r="JL152" s="354"/>
      <c r="JM152" s="354"/>
      <c r="JN152" s="354"/>
      <c r="JO152" s="354"/>
      <c r="JP152" s="354"/>
      <c r="JQ152" s="354"/>
      <c r="JR152" s="354"/>
      <c r="JS152" s="354"/>
      <c r="JT152" s="354"/>
      <c r="JU152" s="354"/>
      <c r="JV152" s="354"/>
      <c r="JW152" s="354"/>
      <c r="JX152" s="354"/>
      <c r="JY152" s="354"/>
      <c r="JZ152" s="354"/>
      <c r="KA152" s="354"/>
      <c r="KB152" s="354"/>
      <c r="KC152" s="354"/>
      <c r="KD152" s="354"/>
      <c r="KE152" s="354"/>
      <c r="KF152" s="354"/>
      <c r="KG152" s="354"/>
      <c r="KH152" s="354"/>
      <c r="KI152" s="354"/>
      <c r="KJ152" s="354"/>
      <c r="KK152" s="354"/>
      <c r="KL152" s="354"/>
      <c r="KM152" s="354"/>
      <c r="KN152" s="354"/>
      <c r="KO152" s="354"/>
      <c r="KP152" s="354"/>
      <c r="KQ152" s="354"/>
      <c r="KR152" s="354"/>
      <c r="KS152" s="354"/>
      <c r="KT152" s="354"/>
      <c r="KU152" s="354"/>
      <c r="KV152" s="51"/>
      <c r="KW152" s="47"/>
      <c r="KX152" s="47"/>
      <c r="KY152" s="47"/>
      <c r="KZ152" s="47"/>
      <c r="LA152" s="47"/>
      <c r="LB152" s="47"/>
      <c r="LC152" s="47"/>
      <c r="LD152" s="361"/>
      <c r="LE152" s="361"/>
      <c r="LF152" s="361"/>
      <c r="LG152" s="361"/>
      <c r="LH152" s="361"/>
      <c r="LI152" s="361"/>
      <c r="LJ152" s="361"/>
      <c r="LK152" s="361"/>
      <c r="LL152" s="361"/>
      <c r="LM152" s="361"/>
      <c r="LN152" s="361"/>
      <c r="LO152" s="361"/>
      <c r="LP152" s="361"/>
      <c r="LQ152" s="354"/>
      <c r="LR152" s="354"/>
      <c r="LS152" s="354"/>
      <c r="LT152" s="354"/>
      <c r="LU152" s="354"/>
      <c r="LV152" s="354"/>
      <c r="LW152" s="51"/>
      <c r="LX152" s="354"/>
      <c r="LY152" s="354"/>
      <c r="LZ152" s="354"/>
      <c r="MA152" s="354"/>
      <c r="MB152" s="363"/>
      <c r="MC152" s="363"/>
      <c r="MD152" s="354"/>
      <c r="ME152" s="354">
        <v>4</v>
      </c>
      <c r="MF152" s="354">
        <v>15</v>
      </c>
      <c r="MG152" s="354"/>
      <c r="MH152" s="354"/>
      <c r="MI152" s="354"/>
      <c r="MJ152" s="354"/>
      <c r="MK152" s="354">
        <v>8</v>
      </c>
      <c r="ML152" s="354"/>
      <c r="MM152" s="354"/>
      <c r="MN152" s="354"/>
      <c r="MO152" s="354"/>
      <c r="MP152" s="354"/>
      <c r="MQ152" s="354"/>
      <c r="MR152" s="354"/>
      <c r="MS152" s="51"/>
      <c r="MT152" s="364">
        <f t="shared" si="95"/>
        <v>1441</v>
      </c>
      <c r="MU152" s="365">
        <f t="shared" si="96"/>
        <v>27</v>
      </c>
      <c r="MV152" s="366">
        <f t="shared" si="97"/>
        <v>1468</v>
      </c>
      <c r="MW152" s="365">
        <v>894</v>
      </c>
      <c r="MX152" s="365">
        <v>1690</v>
      </c>
      <c r="MY152" s="54"/>
      <c r="MZ152" s="708"/>
      <c r="NA152" s="708"/>
      <c r="NB152" s="709">
        <f t="shared" si="98"/>
        <v>0</v>
      </c>
      <c r="NC152" s="710">
        <v>14</v>
      </c>
      <c r="ND152" s="710">
        <v>7.56</v>
      </c>
      <c r="NE152" s="738" t="e">
        <f t="shared" si="85"/>
        <v>#DIV/0!</v>
      </c>
      <c r="NF152" s="739"/>
      <c r="NG152" s="739">
        <v>1000</v>
      </c>
      <c r="NH152" s="739">
        <v>16.45</v>
      </c>
      <c r="NI152" s="740">
        <f t="shared" si="99"/>
        <v>6078.24</v>
      </c>
      <c r="NJ152" s="738"/>
      <c r="NK152" s="741"/>
      <c r="NL152" s="742">
        <v>44562</v>
      </c>
      <c r="NM152" s="739">
        <f ca="1" t="shared" si="100"/>
        <v>17.1666666666667</v>
      </c>
      <c r="NN152" s="739">
        <f ca="1" t="shared" si="101"/>
        <v>515</v>
      </c>
      <c r="NO152" s="739">
        <v>295</v>
      </c>
      <c r="NP152" s="739">
        <f t="shared" si="102"/>
        <v>1468</v>
      </c>
      <c r="NQ152" s="761">
        <f t="shared" si="103"/>
        <v>2.67151956323931</v>
      </c>
      <c r="NR152" s="739">
        <f ca="1" t="shared" si="104"/>
        <v>1.89340706909194</v>
      </c>
      <c r="NS152" s="739">
        <f t="shared" si="105"/>
        <v>804</v>
      </c>
      <c r="NT152" s="739"/>
      <c r="NU152" s="739">
        <f ca="1" t="shared" si="106"/>
        <v>85.5145631067961</v>
      </c>
      <c r="NV152" s="769">
        <f ca="1" t="shared" si="107"/>
        <v>2.8504854368932</v>
      </c>
      <c r="NW152" s="769">
        <f ca="1" t="shared" si="108"/>
        <v>282.057220708447</v>
      </c>
      <c r="NX152" s="739"/>
      <c r="NY152" s="739"/>
      <c r="NZ152" s="739"/>
      <c r="OA152" s="739"/>
      <c r="OB152" s="739"/>
      <c r="OC152" s="739"/>
      <c r="OD152" s="739"/>
      <c r="OE152" s="743">
        <f t="shared" si="109"/>
        <v>42</v>
      </c>
      <c r="OF152" s="743">
        <f t="shared" si="110"/>
        <v>0</v>
      </c>
      <c r="OG152" s="743">
        <f t="shared" si="111"/>
        <v>74</v>
      </c>
      <c r="OH152" s="743">
        <f t="shared" si="112"/>
        <v>218</v>
      </c>
      <c r="OI152" s="743">
        <f t="shared" si="113"/>
        <v>232</v>
      </c>
      <c r="OJ152" s="739">
        <f t="shared" si="114"/>
        <v>427</v>
      </c>
      <c r="OK152" s="739">
        <f t="shared" si="115"/>
        <v>50</v>
      </c>
      <c r="OL152" s="739">
        <f t="shared" si="116"/>
        <v>0</v>
      </c>
      <c r="OM152" s="739">
        <f t="shared" si="117"/>
        <v>18</v>
      </c>
      <c r="ON152" s="739">
        <f t="shared" si="118"/>
        <v>97</v>
      </c>
      <c r="OO152" s="739">
        <f t="shared" si="119"/>
        <v>174</v>
      </c>
      <c r="OP152" s="739"/>
      <c r="OQ152" s="739">
        <f t="shared" si="120"/>
        <v>108</v>
      </c>
      <c r="OR152" s="739">
        <f t="shared" si="121"/>
        <v>1440</v>
      </c>
      <c r="OS152" s="739">
        <f t="shared" si="122"/>
        <v>0</v>
      </c>
      <c r="OT152" s="739">
        <f t="shared" si="123"/>
        <v>-28</v>
      </c>
      <c r="OU152" s="739"/>
      <c r="OV152" s="739"/>
      <c r="OW152" s="739"/>
      <c r="OX152" s="739"/>
      <c r="OY152" s="739"/>
      <c r="OZ152" s="739"/>
      <c r="PA152" s="739"/>
      <c r="PB152" s="739"/>
      <c r="PC152" s="739"/>
      <c r="PD152" s="739"/>
      <c r="PE152" s="739"/>
      <c r="PF152" s="739"/>
      <c r="PG152" s="739"/>
      <c r="PI152" s="28">
        <v>181</v>
      </c>
      <c r="PJ152" s="28">
        <v>78</v>
      </c>
      <c r="PK152" s="28">
        <v>0</v>
      </c>
      <c r="PL152" s="28">
        <v>6</v>
      </c>
      <c r="PM152" s="28">
        <v>40</v>
      </c>
      <c r="PN152" s="28">
        <v>78</v>
      </c>
      <c r="PO152" s="28">
        <v>50</v>
      </c>
      <c r="PP152" s="28">
        <v>6</v>
      </c>
      <c r="PQ152" s="28">
        <v>79</v>
      </c>
      <c r="PR152" s="28">
        <v>0</v>
      </c>
      <c r="PS152" s="28">
        <v>163</v>
      </c>
      <c r="PT152" s="28">
        <v>376</v>
      </c>
      <c r="PU152" s="28">
        <v>0</v>
      </c>
      <c r="PV152" s="28">
        <v>1057</v>
      </c>
      <c r="PW152" s="28">
        <v>163</v>
      </c>
    </row>
    <row r="153" s="28" customFormat="1" customHeight="1" spans="1:439">
      <c r="A153" s="798" t="s">
        <v>1334</v>
      </c>
      <c r="B153" s="343">
        <v>2019</v>
      </c>
      <c r="C153" s="95" t="s">
        <v>1747</v>
      </c>
      <c r="D153" s="95" t="s">
        <v>3809</v>
      </c>
      <c r="E153" s="411"/>
      <c r="F153" s="116" t="s">
        <v>436</v>
      </c>
      <c r="G153" s="112" t="s">
        <v>437</v>
      </c>
      <c r="H153" s="113" t="s">
        <v>438</v>
      </c>
      <c r="I153" s="99">
        <f t="shared" si="90"/>
        <v>4816</v>
      </c>
      <c r="J153" s="100">
        <v>35</v>
      </c>
      <c r="K153" s="454">
        <v>0</v>
      </c>
      <c r="L153" s="150">
        <f t="shared" si="91"/>
        <v>4851</v>
      </c>
      <c r="M153" s="151">
        <f t="shared" si="92"/>
        <v>4851</v>
      </c>
      <c r="N153" s="455"/>
      <c r="O153" s="37">
        <v>864</v>
      </c>
      <c r="P153" s="36">
        <v>2207</v>
      </c>
      <c r="Q153" s="33">
        <f t="shared" si="93"/>
        <v>0</v>
      </c>
      <c r="R153" s="34">
        <f t="shared" si="94"/>
        <v>6000</v>
      </c>
      <c r="S153" s="346"/>
      <c r="T153" s="346"/>
      <c r="U153" s="346"/>
      <c r="V153" s="346"/>
      <c r="W153" s="346"/>
      <c r="X153" s="347"/>
      <c r="Y153" s="348"/>
      <c r="Z153" s="348"/>
      <c r="AA153" s="348"/>
      <c r="AB153" s="348"/>
      <c r="AC153" s="506"/>
      <c r="AD153" s="348">
        <v>3000</v>
      </c>
      <c r="AE153" s="348"/>
      <c r="AF153" s="346"/>
      <c r="AG153" s="346"/>
      <c r="AH153" s="346"/>
      <c r="AI153" s="346"/>
      <c r="AJ153" s="346"/>
      <c r="AK153" s="346"/>
      <c r="AL153" s="346"/>
      <c r="AM153" s="346"/>
      <c r="AN153" s="346">
        <v>3000</v>
      </c>
      <c r="AO153" s="346"/>
      <c r="AP153" s="346"/>
      <c r="AQ153" s="346"/>
      <c r="AR153" s="346"/>
      <c r="AS153" s="346"/>
      <c r="AT153" s="346"/>
      <c r="AU153" s="346"/>
      <c r="AV153" s="346"/>
      <c r="AW153" s="346"/>
      <c r="AX153" s="346"/>
      <c r="AY153" s="349"/>
      <c r="AZ153" s="48"/>
      <c r="BA153" s="48"/>
      <c r="BB153" s="48"/>
      <c r="BC153" s="48"/>
      <c r="BD153" s="47"/>
      <c r="BE153" s="47"/>
      <c r="BF153" s="47"/>
      <c r="BG153" s="47"/>
      <c r="BH153" s="47"/>
      <c r="BI153" s="47"/>
      <c r="BJ153" s="47"/>
      <c r="BK153" s="47"/>
      <c r="BL153" s="47">
        <v>15</v>
      </c>
      <c r="BM153" s="47"/>
      <c r="BN153" s="47"/>
      <c r="BO153" s="47"/>
      <c r="BP153" s="47"/>
      <c r="BQ153" s="47"/>
      <c r="BR153" s="47"/>
      <c r="BS153" s="354"/>
      <c r="BT153" s="354"/>
      <c r="BU153" s="354"/>
      <c r="BV153" s="354"/>
      <c r="BW153" s="354"/>
      <c r="BX153" s="354"/>
      <c r="BY153" s="354"/>
      <c r="BZ153" s="354"/>
      <c r="CA153" s="354"/>
      <c r="CB153" s="354"/>
      <c r="CC153" s="354"/>
      <c r="CD153" s="354"/>
      <c r="CE153" s="354"/>
      <c r="CF153" s="354"/>
      <c r="CG153" s="354"/>
      <c r="CH153" s="354"/>
      <c r="CI153" s="354"/>
      <c r="CJ153" s="354"/>
      <c r="CK153" s="354"/>
      <c r="CL153" s="354"/>
      <c r="CM153" s="354"/>
      <c r="CN153" s="354"/>
      <c r="CO153" s="354"/>
      <c r="CP153" s="358"/>
      <c r="CQ153" s="48"/>
      <c r="CR153" s="354"/>
      <c r="CS153" s="354"/>
      <c r="CT153" s="355"/>
      <c r="CU153" s="354"/>
      <c r="CV153" s="354"/>
      <c r="CW153" s="354"/>
      <c r="CX153" s="354"/>
      <c r="CY153" s="354"/>
      <c r="CZ153" s="354"/>
      <c r="DA153" s="356"/>
      <c r="DB153" s="354"/>
      <c r="DC153" s="354"/>
      <c r="DD153" s="354"/>
      <c r="DE153" s="354"/>
      <c r="DF153" s="354"/>
      <c r="DG153" s="354"/>
      <c r="DH153" s="354"/>
      <c r="DI153" s="354">
        <v>1</v>
      </c>
      <c r="DJ153" s="354"/>
      <c r="DK153" s="354"/>
      <c r="DL153" s="354"/>
      <c r="DM153" s="354"/>
      <c r="DN153" s="354"/>
      <c r="DO153" s="354"/>
      <c r="DP153" s="354"/>
      <c r="DQ153" s="354"/>
      <c r="DR153" s="354"/>
      <c r="DS153" s="354"/>
      <c r="DT153" s="354"/>
      <c r="DU153" s="354"/>
      <c r="DV153" s="354">
        <v>1</v>
      </c>
      <c r="DW153" s="354"/>
      <c r="DX153" s="354"/>
      <c r="DY153" s="354"/>
      <c r="DZ153" s="357"/>
      <c r="EA153" s="356"/>
      <c r="EB153" s="356"/>
      <c r="EC153" s="356"/>
      <c r="ED153" s="356">
        <v>-561</v>
      </c>
      <c r="EE153" s="358"/>
      <c r="EF153" s="48">
        <v>144</v>
      </c>
      <c r="EG153" s="46"/>
      <c r="EH153" s="46">
        <v>840</v>
      </c>
      <c r="EI153" s="47"/>
      <c r="EJ153" s="47">
        <v>216</v>
      </c>
      <c r="EK153" s="47"/>
      <c r="EL153" s="47"/>
      <c r="EM153" s="47"/>
      <c r="EN153" s="47"/>
      <c r="EO153" s="47">
        <v>36</v>
      </c>
      <c r="EP153" s="47"/>
      <c r="EQ153" s="47"/>
      <c r="ER153" s="47">
        <v>1296</v>
      </c>
      <c r="ES153" s="47"/>
      <c r="ET153" s="48"/>
      <c r="EU153" s="47"/>
      <c r="EV153" s="47"/>
      <c r="EW153" s="47"/>
      <c r="EX153" s="47"/>
      <c r="EY153" s="47"/>
      <c r="EZ153" s="47">
        <v>216</v>
      </c>
      <c r="FA153" s="47"/>
      <c r="FB153" s="47">
        <v>72</v>
      </c>
      <c r="FC153" s="47">
        <v>432</v>
      </c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354"/>
      <c r="FR153" s="354"/>
      <c r="FS153" s="354"/>
      <c r="FT153" s="354"/>
      <c r="FU153" s="354"/>
      <c r="FV153" s="354">
        <v>36</v>
      </c>
      <c r="FW153" s="354">
        <v>408</v>
      </c>
      <c r="FX153" s="354"/>
      <c r="FY153" s="354"/>
      <c r="FZ153" s="354"/>
      <c r="GA153" s="354"/>
      <c r="GB153" s="354"/>
      <c r="GC153" s="354"/>
      <c r="GD153" s="354"/>
      <c r="GE153" s="354"/>
      <c r="GF153" s="354"/>
      <c r="GG153" s="354"/>
      <c r="GH153" s="354"/>
      <c r="GI153" s="354"/>
      <c r="GJ153" s="354"/>
      <c r="GK153" s="354">
        <v>192</v>
      </c>
      <c r="GL153" s="354">
        <v>432</v>
      </c>
      <c r="GM153" s="354"/>
      <c r="GN153" s="354"/>
      <c r="GO153" s="354"/>
      <c r="GP153" s="354"/>
      <c r="GQ153" s="354"/>
      <c r="GR153" s="354">
        <v>72</v>
      </c>
      <c r="GS153" s="354"/>
      <c r="GT153" s="354"/>
      <c r="GU153" s="354"/>
      <c r="GV153" s="354"/>
      <c r="GW153" s="354"/>
      <c r="GX153" s="354"/>
      <c r="GY153" s="354"/>
      <c r="GZ153" s="354"/>
      <c r="HA153" s="354"/>
      <c r="HB153" s="354"/>
      <c r="HC153" s="354"/>
      <c r="HD153" s="354"/>
      <c r="HE153" s="354"/>
      <c r="HF153" s="354"/>
      <c r="HG153" s="354"/>
      <c r="HH153" s="354"/>
      <c r="HI153" s="354"/>
      <c r="HJ153" s="354"/>
      <c r="HK153" s="354"/>
      <c r="HL153" s="354"/>
      <c r="HM153" s="354"/>
      <c r="HN153" s="354"/>
      <c r="HO153" s="354"/>
      <c r="HP153" s="354"/>
      <c r="HQ153" s="354">
        <v>336</v>
      </c>
      <c r="HR153" s="354"/>
      <c r="HS153" s="354">
        <v>36</v>
      </c>
      <c r="HT153" s="354"/>
      <c r="HU153" s="354"/>
      <c r="HV153" s="354"/>
      <c r="HW153" s="354"/>
      <c r="HX153" s="354"/>
      <c r="HY153" s="354"/>
      <c r="HZ153" s="354"/>
      <c r="IA153" s="354"/>
      <c r="IB153" s="354"/>
      <c r="IC153" s="354"/>
      <c r="ID153" s="354"/>
      <c r="IE153" s="354"/>
      <c r="IF153" s="354"/>
      <c r="IG153" s="354"/>
      <c r="IH153" s="354"/>
      <c r="II153" s="354"/>
      <c r="IJ153" s="354"/>
      <c r="IK153" s="354"/>
      <c r="IL153" s="354"/>
      <c r="IM153" s="354"/>
      <c r="IN153" s="354"/>
      <c r="IO153" s="354"/>
      <c r="IP153" s="354"/>
      <c r="IQ153" s="354"/>
      <c r="IR153" s="50"/>
      <c r="IS153" s="47"/>
      <c r="IT153" s="47"/>
      <c r="IU153" s="47"/>
      <c r="IV153" s="47"/>
      <c r="IW153" s="47"/>
      <c r="IX153" s="47"/>
      <c r="IY153" s="47"/>
      <c r="IZ153" s="47"/>
      <c r="JA153" s="47"/>
      <c r="JB153" s="47"/>
      <c r="JC153" s="47"/>
      <c r="JD153" s="47"/>
      <c r="JE153" s="47"/>
      <c r="JF153" s="47"/>
      <c r="JG153" s="47"/>
      <c r="JH153" s="47"/>
      <c r="JI153" s="47"/>
      <c r="JJ153" s="47"/>
      <c r="JK153" s="47"/>
      <c r="JL153" s="354"/>
      <c r="JM153" s="354"/>
      <c r="JN153" s="354"/>
      <c r="JO153" s="354"/>
      <c r="JP153" s="354"/>
      <c r="JQ153" s="354"/>
      <c r="JR153" s="354"/>
      <c r="JS153" s="354"/>
      <c r="JT153" s="354"/>
      <c r="JU153" s="354"/>
      <c r="JV153" s="354"/>
      <c r="JW153" s="354"/>
      <c r="JX153" s="354"/>
      <c r="JY153" s="354"/>
      <c r="JZ153" s="354"/>
      <c r="KA153" s="354"/>
      <c r="KB153" s="354"/>
      <c r="KC153" s="354"/>
      <c r="KD153" s="354"/>
      <c r="KE153" s="354"/>
      <c r="KF153" s="354"/>
      <c r="KG153" s="354"/>
      <c r="KH153" s="354"/>
      <c r="KI153" s="354"/>
      <c r="KJ153" s="354"/>
      <c r="KK153" s="354"/>
      <c r="KL153" s="354"/>
      <c r="KM153" s="354"/>
      <c r="KN153" s="354"/>
      <c r="KO153" s="354"/>
      <c r="KP153" s="354"/>
      <c r="KQ153" s="354"/>
      <c r="KR153" s="354"/>
      <c r="KS153" s="354"/>
      <c r="KT153" s="354"/>
      <c r="KU153" s="354"/>
      <c r="KV153" s="51"/>
      <c r="KW153" s="47"/>
      <c r="KX153" s="47"/>
      <c r="KY153" s="47"/>
      <c r="KZ153" s="47"/>
      <c r="LA153" s="47"/>
      <c r="LB153" s="47"/>
      <c r="LC153" s="47"/>
      <c r="LD153" s="361"/>
      <c r="LE153" s="361"/>
      <c r="LF153" s="361"/>
      <c r="LG153" s="361"/>
      <c r="LH153" s="361"/>
      <c r="LI153" s="361"/>
      <c r="LJ153" s="361"/>
      <c r="LK153" s="361"/>
      <c r="LL153" s="361"/>
      <c r="LM153" s="361"/>
      <c r="LN153" s="361"/>
      <c r="LO153" s="361"/>
      <c r="LP153" s="361"/>
      <c r="LQ153" s="354"/>
      <c r="LR153" s="354"/>
      <c r="LS153" s="354"/>
      <c r="LT153" s="354"/>
      <c r="LU153" s="354"/>
      <c r="LV153" s="354"/>
      <c r="LW153" s="51"/>
      <c r="LX153" s="354"/>
      <c r="LY153" s="354"/>
      <c r="LZ153" s="354"/>
      <c r="MA153" s="354"/>
      <c r="MB153" s="363"/>
      <c r="MC153" s="363"/>
      <c r="MD153" s="354"/>
      <c r="ME153" s="354"/>
      <c r="MF153" s="354"/>
      <c r="MG153" s="354"/>
      <c r="MH153" s="354"/>
      <c r="MI153" s="354"/>
      <c r="MJ153" s="354"/>
      <c r="MK153" s="354"/>
      <c r="ML153" s="354"/>
      <c r="MM153" s="354"/>
      <c r="MN153" s="354"/>
      <c r="MO153" s="354"/>
      <c r="MP153" s="354"/>
      <c r="MQ153" s="354"/>
      <c r="MR153" s="354"/>
      <c r="MS153" s="51"/>
      <c r="MT153" s="364">
        <f t="shared" si="95"/>
        <v>4764</v>
      </c>
      <c r="MU153" s="365">
        <f t="shared" si="96"/>
        <v>0</v>
      </c>
      <c r="MV153" s="366">
        <f t="shared" si="97"/>
        <v>4764</v>
      </c>
      <c r="MW153" s="365">
        <v>6840</v>
      </c>
      <c r="MX153" s="365">
        <v>4627</v>
      </c>
      <c r="MY153" s="54"/>
      <c r="MZ153" s="708">
        <v>8.99</v>
      </c>
      <c r="NA153" s="817">
        <v>1.74</v>
      </c>
      <c r="NB153" s="709">
        <f t="shared" si="98"/>
        <v>8289.36</v>
      </c>
      <c r="NC153" s="710">
        <v>12.54</v>
      </c>
      <c r="ND153" s="710">
        <v>9.79</v>
      </c>
      <c r="NE153" s="738">
        <f t="shared" ref="NE153:NE216" si="125">1-ND153/6.7/NA153</f>
        <v>0.160233316177732</v>
      </c>
      <c r="NF153" s="739"/>
      <c r="NG153" s="739">
        <v>3000</v>
      </c>
      <c r="NH153" s="739">
        <v>9.79</v>
      </c>
      <c r="NI153" s="740">
        <f t="shared" si="99"/>
        <v>47491.29</v>
      </c>
      <c r="NJ153" s="738">
        <f t="shared" ref="NJ153:NJ162" si="126">1-NH153/6.7/NA153</f>
        <v>0.160233316177732</v>
      </c>
      <c r="NK153" s="741"/>
      <c r="NL153" s="742">
        <v>44562</v>
      </c>
      <c r="NM153" s="739">
        <f ca="1" t="shared" si="100"/>
        <v>17.1666666666667</v>
      </c>
      <c r="NN153" s="739">
        <f ca="1" t="shared" si="101"/>
        <v>515</v>
      </c>
      <c r="NO153" s="739">
        <v>2231</v>
      </c>
      <c r="NP153" s="739">
        <f t="shared" si="102"/>
        <v>4764</v>
      </c>
      <c r="NQ153" s="761">
        <f t="shared" si="103"/>
        <v>1.34538266026546</v>
      </c>
      <c r="NR153" s="739">
        <f ca="1" t="shared" si="104"/>
        <v>0.953523633003675</v>
      </c>
      <c r="NS153" s="739">
        <f t="shared" si="105"/>
        <v>4851</v>
      </c>
      <c r="NT153" s="739"/>
      <c r="NU153" s="739">
        <f ca="1" t="shared" si="106"/>
        <v>277.514563106796</v>
      </c>
      <c r="NV153" s="769">
        <f ca="1" t="shared" si="107"/>
        <v>9.2504854368932</v>
      </c>
      <c r="NW153" s="769">
        <f ca="1" t="shared" si="108"/>
        <v>524.404911838791</v>
      </c>
      <c r="NX153" s="739"/>
      <c r="NY153" s="739"/>
      <c r="NZ153" s="739"/>
      <c r="OA153" s="739"/>
      <c r="OB153" s="739"/>
      <c r="OC153" s="739"/>
      <c r="OD153" s="739"/>
      <c r="OE153" s="743">
        <f t="shared" si="109"/>
        <v>1200</v>
      </c>
      <c r="OF153" s="743">
        <f t="shared" si="110"/>
        <v>1332</v>
      </c>
      <c r="OG153" s="743">
        <f t="shared" si="111"/>
        <v>720</v>
      </c>
      <c r="OH153" s="743">
        <f t="shared" si="112"/>
        <v>0</v>
      </c>
      <c r="OI153" s="743">
        <f t="shared" si="113"/>
        <v>444</v>
      </c>
      <c r="OJ153" s="739">
        <f t="shared" si="114"/>
        <v>192</v>
      </c>
      <c r="OK153" s="739">
        <f t="shared" si="115"/>
        <v>72</v>
      </c>
      <c r="OL153" s="739">
        <f t="shared" si="116"/>
        <v>432</v>
      </c>
      <c r="OM153" s="739">
        <f t="shared" si="117"/>
        <v>0</v>
      </c>
      <c r="ON153" s="739">
        <f t="shared" si="118"/>
        <v>0</v>
      </c>
      <c r="OO153" s="739">
        <f t="shared" si="119"/>
        <v>372</v>
      </c>
      <c r="OP153" s="739"/>
      <c r="OQ153" s="739">
        <f t="shared" si="120"/>
        <v>0</v>
      </c>
      <c r="OR153" s="739">
        <f t="shared" si="121"/>
        <v>4764</v>
      </c>
      <c r="OS153" s="739">
        <f t="shared" si="122"/>
        <v>0</v>
      </c>
      <c r="OT153" s="739">
        <f t="shared" si="123"/>
        <v>0</v>
      </c>
      <c r="OU153" s="739"/>
      <c r="OV153" s="739"/>
      <c r="OW153" s="739"/>
      <c r="OX153" s="739"/>
      <c r="OY153" s="739"/>
      <c r="OZ153" s="739"/>
      <c r="PA153" s="739"/>
      <c r="PB153" s="739"/>
      <c r="PC153" s="739"/>
      <c r="PD153" s="739"/>
      <c r="PE153" s="739"/>
      <c r="PF153" s="739"/>
      <c r="PG153" s="739"/>
      <c r="PI153" s="28">
        <v>372</v>
      </c>
      <c r="PJ153" s="28">
        <v>36</v>
      </c>
      <c r="PK153" s="28">
        <v>180</v>
      </c>
      <c r="PL153" s="28">
        <v>1980</v>
      </c>
      <c r="PM153" s="28">
        <v>1224</v>
      </c>
      <c r="PN153" s="28">
        <v>252</v>
      </c>
      <c r="PO153" s="28">
        <v>864</v>
      </c>
      <c r="PP153" s="28">
        <v>408</v>
      </c>
      <c r="PQ153" s="28">
        <v>216</v>
      </c>
      <c r="PR153" s="28">
        <v>0</v>
      </c>
      <c r="PS153" s="28">
        <v>948</v>
      </c>
      <c r="PT153" s="28">
        <v>0</v>
      </c>
      <c r="PU153" s="28">
        <v>0</v>
      </c>
      <c r="PV153" s="28">
        <v>6480</v>
      </c>
      <c r="PW153" s="28">
        <v>-360</v>
      </c>
    </row>
    <row r="154" s="28" customFormat="1" customHeight="1" spans="1:439">
      <c r="A154" s="798" t="s">
        <v>1334</v>
      </c>
      <c r="B154" s="343">
        <v>2019</v>
      </c>
      <c r="C154" s="95" t="s">
        <v>1747</v>
      </c>
      <c r="D154" s="95" t="s">
        <v>3809</v>
      </c>
      <c r="E154" s="411"/>
      <c r="F154" s="116" t="s">
        <v>439</v>
      </c>
      <c r="G154" s="112" t="s">
        <v>440</v>
      </c>
      <c r="H154" s="113" t="s">
        <v>441</v>
      </c>
      <c r="I154" s="99">
        <f t="shared" si="90"/>
        <v>1560</v>
      </c>
      <c r="J154" s="100">
        <v>1994</v>
      </c>
      <c r="K154" s="454">
        <v>36</v>
      </c>
      <c r="L154" s="150">
        <f t="shared" si="91"/>
        <v>3554</v>
      </c>
      <c r="M154" s="151">
        <f t="shared" si="92"/>
        <v>3554</v>
      </c>
      <c r="N154" s="455"/>
      <c r="O154" s="37">
        <v>336</v>
      </c>
      <c r="P154" s="36">
        <v>2</v>
      </c>
      <c r="Q154" s="33">
        <f t="shared" si="93"/>
        <v>0</v>
      </c>
      <c r="R154" s="34">
        <f t="shared" si="94"/>
        <v>6000</v>
      </c>
      <c r="S154" s="346"/>
      <c r="T154" s="346"/>
      <c r="U154" s="346"/>
      <c r="V154" s="346"/>
      <c r="W154" s="346"/>
      <c r="X154" s="347"/>
      <c r="Y154" s="348">
        <v>1000</v>
      </c>
      <c r="Z154" s="348"/>
      <c r="AA154" s="348">
        <v>2000</v>
      </c>
      <c r="AB154" s="348"/>
      <c r="AC154" s="506"/>
      <c r="AD154" s="348"/>
      <c r="AE154" s="348"/>
      <c r="AF154" s="346"/>
      <c r="AG154" s="346"/>
      <c r="AH154" s="346"/>
      <c r="AI154" s="346"/>
      <c r="AJ154" s="346"/>
      <c r="AK154" s="346">
        <v>3000</v>
      </c>
      <c r="AL154" s="346"/>
      <c r="AM154" s="346"/>
      <c r="AN154" s="346"/>
      <c r="AO154" s="346"/>
      <c r="AP154" s="346"/>
      <c r="AQ154" s="346"/>
      <c r="AR154" s="346"/>
      <c r="AS154" s="346"/>
      <c r="AT154" s="346"/>
      <c r="AU154" s="346"/>
      <c r="AV154" s="346"/>
      <c r="AW154" s="346"/>
      <c r="AX154" s="346"/>
      <c r="AY154" s="349"/>
      <c r="AZ154" s="48">
        <v>1</v>
      </c>
      <c r="BA154" s="48"/>
      <c r="BB154" s="48"/>
      <c r="BC154" s="48"/>
      <c r="BD154" s="47"/>
      <c r="BE154" s="47"/>
      <c r="BF154" s="47">
        <v>1</v>
      </c>
      <c r="BG154" s="47"/>
      <c r="BH154" s="47"/>
      <c r="BI154" s="47"/>
      <c r="BJ154" s="47"/>
      <c r="BK154" s="47"/>
      <c r="BL154" s="47">
        <v>15</v>
      </c>
      <c r="BM154" s="47"/>
      <c r="BN154" s="47"/>
      <c r="BO154" s="47"/>
      <c r="BP154" s="47"/>
      <c r="BQ154" s="47"/>
      <c r="BR154" s="47"/>
      <c r="BS154" s="354"/>
      <c r="BT154" s="354"/>
      <c r="BU154" s="354"/>
      <c r="BV154" s="354"/>
      <c r="BW154" s="354"/>
      <c r="BX154" s="354"/>
      <c r="BY154" s="354"/>
      <c r="BZ154" s="354"/>
      <c r="CA154" s="354"/>
      <c r="CB154" s="354"/>
      <c r="CC154" s="354"/>
      <c r="CD154" s="354"/>
      <c r="CE154" s="354"/>
      <c r="CF154" s="354"/>
      <c r="CG154" s="354"/>
      <c r="CH154" s="354"/>
      <c r="CI154" s="354"/>
      <c r="CJ154" s="354"/>
      <c r="CK154" s="354"/>
      <c r="CL154" s="354"/>
      <c r="CM154" s="354"/>
      <c r="CN154" s="354"/>
      <c r="CO154" s="354"/>
      <c r="CP154" s="358"/>
      <c r="CQ154" s="48"/>
      <c r="CR154" s="354"/>
      <c r="CS154" s="354"/>
      <c r="CT154" s="355">
        <v>-2</v>
      </c>
      <c r="CU154" s="354"/>
      <c r="CV154" s="354"/>
      <c r="CW154" s="354"/>
      <c r="CX154" s="354"/>
      <c r="CY154" s="354"/>
      <c r="CZ154" s="354"/>
      <c r="DA154" s="356"/>
      <c r="DB154" s="354"/>
      <c r="DC154" s="354"/>
      <c r="DD154" s="354"/>
      <c r="DE154" s="354"/>
      <c r="DF154" s="354"/>
      <c r="DG154" s="354"/>
      <c r="DH154" s="354"/>
      <c r="DI154" s="354">
        <v>1</v>
      </c>
      <c r="DJ154" s="354"/>
      <c r="DK154" s="354"/>
      <c r="DL154" s="354"/>
      <c r="DM154" s="354"/>
      <c r="DN154" s="354"/>
      <c r="DO154" s="354"/>
      <c r="DP154" s="354"/>
      <c r="DQ154" s="354"/>
      <c r="DR154" s="354"/>
      <c r="DS154" s="354"/>
      <c r="DT154" s="354"/>
      <c r="DU154" s="354"/>
      <c r="DV154" s="354">
        <v>1</v>
      </c>
      <c r="DW154" s="354"/>
      <c r="DX154" s="354"/>
      <c r="DY154" s="354"/>
      <c r="DZ154" s="357"/>
      <c r="EA154" s="356"/>
      <c r="EB154" s="356"/>
      <c r="EC154" s="356"/>
      <c r="ED154" s="356">
        <v>-494</v>
      </c>
      <c r="EE154" s="358"/>
      <c r="EF154" s="48">
        <v>144</v>
      </c>
      <c r="EG154" s="46"/>
      <c r="EH154" s="46">
        <v>336</v>
      </c>
      <c r="EI154" s="47"/>
      <c r="EJ154" s="47">
        <v>108</v>
      </c>
      <c r="EK154" s="47"/>
      <c r="EL154" s="47"/>
      <c r="EM154" s="47"/>
      <c r="EN154" s="47"/>
      <c r="EO154" s="47">
        <v>36</v>
      </c>
      <c r="EP154" s="47"/>
      <c r="EQ154" s="47"/>
      <c r="ER154" s="47">
        <v>180</v>
      </c>
      <c r="ES154" s="47"/>
      <c r="ET154" s="48"/>
      <c r="EU154" s="47"/>
      <c r="EV154" s="47"/>
      <c r="EW154" s="47">
        <v>144</v>
      </c>
      <c r="EX154" s="47"/>
      <c r="EY154" s="47"/>
      <c r="EZ154" s="47"/>
      <c r="FA154" s="47"/>
      <c r="FB154" s="47">
        <v>72</v>
      </c>
      <c r="FC154" s="47">
        <v>432</v>
      </c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354"/>
      <c r="FR154" s="354"/>
      <c r="FS154" s="354"/>
      <c r="FT154" s="354"/>
      <c r="FU154" s="354"/>
      <c r="FV154" s="354">
        <v>36</v>
      </c>
      <c r="FW154" s="354">
        <v>696</v>
      </c>
      <c r="FX154" s="354"/>
      <c r="FY154" s="354"/>
      <c r="FZ154" s="354"/>
      <c r="GA154" s="354"/>
      <c r="GB154" s="354"/>
      <c r="GC154" s="354"/>
      <c r="GD154" s="354"/>
      <c r="GE154" s="354"/>
      <c r="GF154" s="354"/>
      <c r="GG154" s="354"/>
      <c r="GH154" s="354">
        <v>36</v>
      </c>
      <c r="GI154" s="354"/>
      <c r="GJ154" s="354"/>
      <c r="GK154" s="354"/>
      <c r="GL154" s="354">
        <v>252</v>
      </c>
      <c r="GM154" s="354"/>
      <c r="GN154" s="354"/>
      <c r="GO154" s="354"/>
      <c r="GP154" s="354"/>
      <c r="GQ154" s="354"/>
      <c r="GR154" s="354">
        <v>72</v>
      </c>
      <c r="GS154" s="354"/>
      <c r="GT154" s="354"/>
      <c r="GU154" s="354"/>
      <c r="GV154" s="354"/>
      <c r="GW154" s="354"/>
      <c r="GX154" s="354"/>
      <c r="GY154" s="354"/>
      <c r="GZ154" s="354"/>
      <c r="HA154" s="354"/>
      <c r="HB154" s="354"/>
      <c r="HC154" s="354"/>
      <c r="HD154" s="354"/>
      <c r="HE154" s="354"/>
      <c r="HF154" s="354"/>
      <c r="HG154" s="354"/>
      <c r="HH154" s="354"/>
      <c r="HI154" s="354"/>
      <c r="HJ154" s="354"/>
      <c r="HK154" s="354"/>
      <c r="HL154" s="354"/>
      <c r="HM154" s="354"/>
      <c r="HN154" s="354"/>
      <c r="HO154" s="354"/>
      <c r="HP154" s="354"/>
      <c r="HQ154" s="354"/>
      <c r="HR154" s="354"/>
      <c r="HS154" s="354">
        <v>36</v>
      </c>
      <c r="HT154" s="354"/>
      <c r="HU154" s="354"/>
      <c r="HV154" s="354"/>
      <c r="HW154" s="354"/>
      <c r="HX154" s="354">
        <v>108</v>
      </c>
      <c r="HY154" s="354"/>
      <c r="HZ154" s="354"/>
      <c r="IA154" s="354"/>
      <c r="IB154" s="354"/>
      <c r="IC154" s="354"/>
      <c r="ID154" s="354"/>
      <c r="IE154" s="354"/>
      <c r="IF154" s="354"/>
      <c r="IG154" s="354"/>
      <c r="IH154" s="354"/>
      <c r="II154" s="354"/>
      <c r="IJ154" s="354"/>
      <c r="IK154" s="354"/>
      <c r="IL154" s="354"/>
      <c r="IM154" s="354">
        <v>108</v>
      </c>
      <c r="IN154" s="354"/>
      <c r="IO154" s="354"/>
      <c r="IP154" s="354"/>
      <c r="IQ154" s="354"/>
      <c r="IR154" s="50"/>
      <c r="IS154" s="47"/>
      <c r="IT154" s="47"/>
      <c r="IU154" s="47"/>
      <c r="IV154" s="47"/>
      <c r="IW154" s="47"/>
      <c r="IX154" s="47"/>
      <c r="IY154" s="47"/>
      <c r="IZ154" s="47"/>
      <c r="JA154" s="47"/>
      <c r="JB154" s="47"/>
      <c r="JC154" s="47"/>
      <c r="JD154" s="47"/>
      <c r="JE154" s="47"/>
      <c r="JF154" s="47"/>
      <c r="JG154" s="47"/>
      <c r="JH154" s="47"/>
      <c r="JI154" s="47"/>
      <c r="JJ154" s="47"/>
      <c r="JK154" s="47"/>
      <c r="JL154" s="354"/>
      <c r="JM154" s="354"/>
      <c r="JN154" s="354"/>
      <c r="JO154" s="354"/>
      <c r="JP154" s="354"/>
      <c r="JQ154" s="354"/>
      <c r="JR154" s="354"/>
      <c r="JS154" s="354"/>
      <c r="JT154" s="354"/>
      <c r="JU154" s="354"/>
      <c r="JV154" s="354"/>
      <c r="JW154" s="354"/>
      <c r="JX154" s="354"/>
      <c r="JY154" s="354"/>
      <c r="JZ154" s="354"/>
      <c r="KA154" s="354"/>
      <c r="KB154" s="354"/>
      <c r="KC154" s="354"/>
      <c r="KD154" s="354"/>
      <c r="KE154" s="354"/>
      <c r="KF154" s="354"/>
      <c r="KG154" s="354"/>
      <c r="KH154" s="354"/>
      <c r="KI154" s="354"/>
      <c r="KJ154" s="354"/>
      <c r="KK154" s="354"/>
      <c r="KL154" s="354">
        <v>36</v>
      </c>
      <c r="KM154" s="354"/>
      <c r="KN154" s="354"/>
      <c r="KO154" s="354"/>
      <c r="KP154" s="354"/>
      <c r="KQ154" s="354"/>
      <c r="KR154" s="354">
        <v>36</v>
      </c>
      <c r="KS154" s="354">
        <v>72</v>
      </c>
      <c r="KT154" s="354">
        <v>5</v>
      </c>
      <c r="KU154" s="354"/>
      <c r="KV154" s="51"/>
      <c r="KW154" s="47"/>
      <c r="KX154" s="47">
        <v>36</v>
      </c>
      <c r="KY154" s="47"/>
      <c r="KZ154" s="47"/>
      <c r="LA154" s="47"/>
      <c r="LB154" s="47">
        <v>36</v>
      </c>
      <c r="LC154" s="47"/>
      <c r="LD154" s="361"/>
      <c r="LE154" s="361">
        <v>144</v>
      </c>
      <c r="LF154" s="361"/>
      <c r="LG154" s="361"/>
      <c r="LH154" s="361"/>
      <c r="LI154" s="361"/>
      <c r="LJ154" s="361"/>
      <c r="LK154" s="361"/>
      <c r="LL154" s="361"/>
      <c r="LM154" s="361"/>
      <c r="LN154" s="361"/>
      <c r="LO154" s="361"/>
      <c r="LP154" s="361"/>
      <c r="LQ154" s="354"/>
      <c r="LR154" s="354"/>
      <c r="LS154" s="354"/>
      <c r="LT154" s="354"/>
      <c r="LU154" s="354"/>
      <c r="LV154" s="354"/>
      <c r="LW154" s="51"/>
      <c r="LX154" s="354">
        <v>100</v>
      </c>
      <c r="LY154" s="354"/>
      <c r="LZ154" s="354"/>
      <c r="MA154" s="354"/>
      <c r="MB154" s="363"/>
      <c r="MC154" s="363"/>
      <c r="MD154" s="354"/>
      <c r="ME154" s="354"/>
      <c r="MF154" s="354"/>
      <c r="MG154" s="354"/>
      <c r="MH154" s="354"/>
      <c r="MI154" s="354"/>
      <c r="MJ154" s="354"/>
      <c r="MK154" s="354"/>
      <c r="ML154" s="354"/>
      <c r="MM154" s="354"/>
      <c r="MN154" s="354"/>
      <c r="MO154" s="354"/>
      <c r="MP154" s="354"/>
      <c r="MQ154" s="354"/>
      <c r="MR154" s="354"/>
      <c r="MS154" s="51"/>
      <c r="MT154" s="364">
        <f t="shared" si="95"/>
        <v>2796</v>
      </c>
      <c r="MU154" s="365">
        <f t="shared" si="96"/>
        <v>465</v>
      </c>
      <c r="MV154" s="366">
        <f t="shared" si="97"/>
        <v>3261</v>
      </c>
      <c r="MW154" s="365">
        <v>6028</v>
      </c>
      <c r="MX154" s="365">
        <v>5360</v>
      </c>
      <c r="MY154" s="54"/>
      <c r="MZ154" s="708">
        <v>8.99</v>
      </c>
      <c r="NA154" s="817">
        <v>1.74</v>
      </c>
      <c r="NB154" s="709">
        <f t="shared" si="98"/>
        <v>5674.14</v>
      </c>
      <c r="NC154" s="710">
        <v>12.54</v>
      </c>
      <c r="ND154" s="710">
        <v>9.79</v>
      </c>
      <c r="NE154" s="738">
        <f t="shared" si="125"/>
        <v>0.160233316177732</v>
      </c>
      <c r="NF154" s="739"/>
      <c r="NG154" s="739">
        <v>3000</v>
      </c>
      <c r="NH154" s="739">
        <v>9.79</v>
      </c>
      <c r="NI154" s="740">
        <f t="shared" si="99"/>
        <v>34793.66</v>
      </c>
      <c r="NJ154" s="738">
        <f t="shared" si="126"/>
        <v>0.160233316177732</v>
      </c>
      <c r="NK154" s="741"/>
      <c r="NL154" s="742">
        <v>44562</v>
      </c>
      <c r="NM154" s="739">
        <f ca="1" t="shared" si="100"/>
        <v>17.1666666666667</v>
      </c>
      <c r="NN154" s="739">
        <f ca="1" t="shared" si="101"/>
        <v>515</v>
      </c>
      <c r="NO154" s="739">
        <v>3002</v>
      </c>
      <c r="NP154" s="739">
        <f t="shared" si="102"/>
        <v>3261</v>
      </c>
      <c r="NQ154" s="761">
        <f t="shared" si="103"/>
        <v>0.994813910921293</v>
      </c>
      <c r="NR154" s="739">
        <f ca="1" t="shared" si="104"/>
        <v>0.705062286381111</v>
      </c>
      <c r="NS154" s="739">
        <f t="shared" si="105"/>
        <v>3554</v>
      </c>
      <c r="NT154" s="739"/>
      <c r="NU154" s="739">
        <f ca="1" t="shared" si="106"/>
        <v>189.961165048544</v>
      </c>
      <c r="NV154" s="769">
        <f ca="1" t="shared" si="107"/>
        <v>6.33203883495146</v>
      </c>
      <c r="NW154" s="769">
        <f ca="1" t="shared" si="108"/>
        <v>561.272615762036</v>
      </c>
      <c r="NX154" s="739"/>
      <c r="NY154" s="739"/>
      <c r="NZ154" s="739"/>
      <c r="OA154" s="739"/>
      <c r="OB154" s="739"/>
      <c r="OC154" s="739"/>
      <c r="OD154" s="739"/>
      <c r="OE154" s="743">
        <f t="shared" si="109"/>
        <v>588</v>
      </c>
      <c r="OF154" s="743">
        <f t="shared" si="110"/>
        <v>252</v>
      </c>
      <c r="OG154" s="743">
        <f t="shared" si="111"/>
        <v>928</v>
      </c>
      <c r="OH154" s="743">
        <f t="shared" si="112"/>
        <v>0</v>
      </c>
      <c r="OI154" s="743">
        <f t="shared" si="113"/>
        <v>732</v>
      </c>
      <c r="OJ154" s="739">
        <f t="shared" si="114"/>
        <v>36</v>
      </c>
      <c r="OK154" s="739">
        <f t="shared" si="115"/>
        <v>72</v>
      </c>
      <c r="OL154" s="739">
        <f t="shared" si="116"/>
        <v>252</v>
      </c>
      <c r="OM154" s="739">
        <f t="shared" si="117"/>
        <v>0</v>
      </c>
      <c r="ON154" s="739">
        <f t="shared" si="118"/>
        <v>0</v>
      </c>
      <c r="OO154" s="739">
        <f t="shared" si="119"/>
        <v>72</v>
      </c>
      <c r="OP154" s="739"/>
      <c r="OQ154" s="739">
        <f t="shared" si="120"/>
        <v>108</v>
      </c>
      <c r="OR154" s="739">
        <f t="shared" si="121"/>
        <v>3040</v>
      </c>
      <c r="OS154" s="739">
        <f t="shared" si="122"/>
        <v>0</v>
      </c>
      <c r="OT154" s="739">
        <f t="shared" si="123"/>
        <v>-221</v>
      </c>
      <c r="OU154" s="739"/>
      <c r="OV154" s="739"/>
      <c r="OW154" s="739"/>
      <c r="OX154" s="739"/>
      <c r="OY154" s="739"/>
      <c r="OZ154" s="739"/>
      <c r="PA154" s="739"/>
      <c r="PB154" s="739"/>
      <c r="PC154" s="739"/>
      <c r="PD154" s="739"/>
      <c r="PE154" s="739"/>
      <c r="PF154" s="739"/>
      <c r="PG154" s="739"/>
      <c r="PI154" s="28">
        <v>648</v>
      </c>
      <c r="PJ154" s="28">
        <v>72</v>
      </c>
      <c r="PK154" s="28">
        <v>432</v>
      </c>
      <c r="PL154" s="28">
        <v>1368</v>
      </c>
      <c r="PM154" s="28">
        <v>72</v>
      </c>
      <c r="PN154" s="28">
        <v>360</v>
      </c>
      <c r="PO154" s="28">
        <v>1044</v>
      </c>
      <c r="PP154" s="28">
        <v>408</v>
      </c>
      <c r="PQ154" s="28">
        <v>216</v>
      </c>
      <c r="PR154" s="28">
        <v>36</v>
      </c>
      <c r="PS154" s="28">
        <v>684</v>
      </c>
      <c r="PT154" s="28">
        <v>1260</v>
      </c>
      <c r="PU154" s="28">
        <v>4</v>
      </c>
      <c r="PV154" s="28">
        <v>6604</v>
      </c>
      <c r="PW154" s="28">
        <v>576</v>
      </c>
    </row>
    <row r="155" s="28" customFormat="1" customHeight="1" spans="1:439">
      <c r="A155" s="798" t="s">
        <v>1334</v>
      </c>
      <c r="B155" s="343">
        <v>2019</v>
      </c>
      <c r="C155" s="95" t="s">
        <v>1747</v>
      </c>
      <c r="D155" s="95" t="s">
        <v>3809</v>
      </c>
      <c r="E155" s="411"/>
      <c r="F155" s="116" t="s">
        <v>442</v>
      </c>
      <c r="G155" s="112" t="s">
        <v>443</v>
      </c>
      <c r="H155" s="113" t="s">
        <v>444</v>
      </c>
      <c r="I155" s="99">
        <f t="shared" si="90"/>
        <v>3037</v>
      </c>
      <c r="J155" s="100">
        <v>1462</v>
      </c>
      <c r="K155" s="454">
        <v>566</v>
      </c>
      <c r="L155" s="150">
        <f t="shared" si="91"/>
        <v>4499</v>
      </c>
      <c r="M155" s="151">
        <f t="shared" si="92"/>
        <v>4499</v>
      </c>
      <c r="N155" s="455"/>
      <c r="O155" s="37">
        <v>336</v>
      </c>
      <c r="P155" s="36"/>
      <c r="Q155" s="33">
        <f t="shared" si="93"/>
        <v>0</v>
      </c>
      <c r="R155" s="34">
        <f t="shared" si="94"/>
        <v>9000</v>
      </c>
      <c r="S155" s="346"/>
      <c r="T155" s="346"/>
      <c r="U155" s="346"/>
      <c r="V155" s="346"/>
      <c r="W155" s="346"/>
      <c r="X155" s="347"/>
      <c r="Y155" s="348">
        <v>1000</v>
      </c>
      <c r="Z155" s="348"/>
      <c r="AA155" s="348">
        <v>2000</v>
      </c>
      <c r="AB155" s="348"/>
      <c r="AC155" s="506"/>
      <c r="AD155" s="348"/>
      <c r="AE155" s="348"/>
      <c r="AF155" s="346"/>
      <c r="AG155" s="346"/>
      <c r="AH155" s="346">
        <v>3000</v>
      </c>
      <c r="AI155" s="346"/>
      <c r="AJ155" s="346"/>
      <c r="AK155" s="346"/>
      <c r="AL155" s="346"/>
      <c r="AM155" s="346"/>
      <c r="AN155" s="346">
        <v>3000</v>
      </c>
      <c r="AO155" s="346"/>
      <c r="AP155" s="346"/>
      <c r="AQ155" s="346"/>
      <c r="AR155" s="346"/>
      <c r="AS155" s="346"/>
      <c r="AT155" s="346"/>
      <c r="AU155" s="346"/>
      <c r="AV155" s="346"/>
      <c r="AW155" s="346"/>
      <c r="AX155" s="346"/>
      <c r="AY155" s="349"/>
      <c r="AZ155" s="48"/>
      <c r="BA155" s="48"/>
      <c r="BB155" s="48"/>
      <c r="BC155" s="48"/>
      <c r="BD155" s="47">
        <v>1</v>
      </c>
      <c r="BE155" s="47"/>
      <c r="BF155" s="47">
        <v>1</v>
      </c>
      <c r="BG155" s="47"/>
      <c r="BH155" s="47"/>
      <c r="BI155" s="47"/>
      <c r="BJ155" s="47"/>
      <c r="BK155" s="47"/>
      <c r="BL155" s="47">
        <v>15</v>
      </c>
      <c r="BM155" s="47"/>
      <c r="BN155" s="47"/>
      <c r="BO155" s="47"/>
      <c r="BP155" s="47"/>
      <c r="BQ155" s="47"/>
      <c r="BR155" s="47"/>
      <c r="BS155" s="354"/>
      <c r="BT155" s="354"/>
      <c r="BU155" s="354"/>
      <c r="BV155" s="354"/>
      <c r="BW155" s="354"/>
      <c r="BX155" s="354"/>
      <c r="BY155" s="354"/>
      <c r="BZ155" s="354"/>
      <c r="CA155" s="354"/>
      <c r="CB155" s="354"/>
      <c r="CC155" s="354"/>
      <c r="CD155" s="354"/>
      <c r="CE155" s="354"/>
      <c r="CF155" s="354"/>
      <c r="CG155" s="354"/>
      <c r="CH155" s="354"/>
      <c r="CI155" s="354"/>
      <c r="CJ155" s="354"/>
      <c r="CK155" s="354"/>
      <c r="CL155" s="354"/>
      <c r="CM155" s="354"/>
      <c r="CN155" s="354"/>
      <c r="CO155" s="354"/>
      <c r="CP155" s="358"/>
      <c r="CQ155" s="48"/>
      <c r="CR155" s="354"/>
      <c r="CS155" s="354"/>
      <c r="CT155" s="355">
        <v>-11</v>
      </c>
      <c r="CU155" s="354"/>
      <c r="CV155" s="354"/>
      <c r="CW155" s="354"/>
      <c r="CX155" s="354"/>
      <c r="CY155" s="354"/>
      <c r="CZ155" s="354"/>
      <c r="DA155" s="356"/>
      <c r="DB155" s="354"/>
      <c r="DC155" s="354"/>
      <c r="DD155" s="354"/>
      <c r="DE155" s="354"/>
      <c r="DF155" s="354"/>
      <c r="DG155" s="354"/>
      <c r="DH155" s="354"/>
      <c r="DI155" s="354">
        <v>1</v>
      </c>
      <c r="DJ155" s="354"/>
      <c r="DK155" s="354"/>
      <c r="DL155" s="354"/>
      <c r="DM155" s="354"/>
      <c r="DN155" s="354"/>
      <c r="DO155" s="354"/>
      <c r="DP155" s="354"/>
      <c r="DQ155" s="354"/>
      <c r="DR155" s="354"/>
      <c r="DS155" s="354"/>
      <c r="DT155" s="354"/>
      <c r="DU155" s="354"/>
      <c r="DV155" s="354">
        <v>1</v>
      </c>
      <c r="DW155" s="354"/>
      <c r="DX155" s="354"/>
      <c r="DY155" s="354"/>
      <c r="DZ155" s="357"/>
      <c r="EA155" s="356"/>
      <c r="EB155" s="356"/>
      <c r="EC155" s="356"/>
      <c r="ED155" s="356">
        <v>-311</v>
      </c>
      <c r="EE155" s="358"/>
      <c r="EF155" s="48">
        <v>144</v>
      </c>
      <c r="EG155" s="46"/>
      <c r="EH155" s="46">
        <v>336</v>
      </c>
      <c r="EI155" s="47"/>
      <c r="EJ155" s="47">
        <v>108</v>
      </c>
      <c r="EK155" s="47"/>
      <c r="EL155" s="47"/>
      <c r="EM155" s="47"/>
      <c r="EN155" s="47"/>
      <c r="EO155" s="47">
        <v>36</v>
      </c>
      <c r="EP155" s="47"/>
      <c r="EQ155" s="47"/>
      <c r="ER155" s="47">
        <v>180</v>
      </c>
      <c r="ES155" s="47"/>
      <c r="ET155" s="48"/>
      <c r="EU155" s="47"/>
      <c r="EV155" s="47"/>
      <c r="EW155" s="47">
        <v>144</v>
      </c>
      <c r="EX155" s="47"/>
      <c r="EY155" s="47"/>
      <c r="EZ155" s="47">
        <v>216</v>
      </c>
      <c r="FA155" s="47"/>
      <c r="FB155" s="47"/>
      <c r="FC155" s="47">
        <v>432</v>
      </c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>
        <v>612</v>
      </c>
      <c r="FP155" s="47">
        <v>1188</v>
      </c>
      <c r="FQ155" s="354"/>
      <c r="FR155" s="354"/>
      <c r="FS155" s="354"/>
      <c r="FT155" s="354"/>
      <c r="FU155" s="354"/>
      <c r="FV155" s="354">
        <v>36</v>
      </c>
      <c r="FW155" s="354">
        <v>792</v>
      </c>
      <c r="FX155" s="354"/>
      <c r="FY155" s="354"/>
      <c r="FZ155" s="354"/>
      <c r="GA155" s="354"/>
      <c r="GB155" s="354"/>
      <c r="GC155" s="354"/>
      <c r="GD155" s="354"/>
      <c r="GE155" s="354"/>
      <c r="GF155" s="354"/>
      <c r="GG155" s="354"/>
      <c r="GH155" s="354"/>
      <c r="GI155" s="354"/>
      <c r="GJ155" s="354"/>
      <c r="GK155" s="354">
        <v>192</v>
      </c>
      <c r="GL155" s="354"/>
      <c r="GM155" s="354"/>
      <c r="GN155" s="354"/>
      <c r="GO155" s="354"/>
      <c r="GP155" s="354"/>
      <c r="GQ155" s="354"/>
      <c r="GR155" s="354">
        <v>72</v>
      </c>
      <c r="GS155" s="354"/>
      <c r="GT155" s="354"/>
      <c r="GU155" s="354"/>
      <c r="GV155" s="354"/>
      <c r="GW155" s="354"/>
      <c r="GX155" s="354"/>
      <c r="GY155" s="354"/>
      <c r="GZ155" s="354"/>
      <c r="HA155" s="354"/>
      <c r="HB155" s="354"/>
      <c r="HC155" s="354"/>
      <c r="HD155" s="354"/>
      <c r="HE155" s="354"/>
      <c r="HF155" s="354"/>
      <c r="HG155" s="354"/>
      <c r="HH155" s="354"/>
      <c r="HI155" s="354"/>
      <c r="HJ155" s="354"/>
      <c r="HK155" s="354"/>
      <c r="HL155" s="354"/>
      <c r="HM155" s="354"/>
      <c r="HN155" s="354"/>
      <c r="HO155" s="354"/>
      <c r="HP155" s="354"/>
      <c r="HQ155" s="354">
        <v>120</v>
      </c>
      <c r="HR155" s="354"/>
      <c r="HS155" s="354"/>
      <c r="HT155" s="354"/>
      <c r="HU155" s="354"/>
      <c r="HV155" s="354"/>
      <c r="HW155" s="354"/>
      <c r="HX155" s="354">
        <v>108</v>
      </c>
      <c r="HY155" s="354"/>
      <c r="HZ155" s="354"/>
      <c r="IA155" s="354"/>
      <c r="IB155" s="354"/>
      <c r="IC155" s="354"/>
      <c r="ID155" s="354"/>
      <c r="IE155" s="354"/>
      <c r="IF155" s="354"/>
      <c r="IG155" s="354"/>
      <c r="IH155" s="354"/>
      <c r="II155" s="354"/>
      <c r="IJ155" s="354"/>
      <c r="IK155" s="354"/>
      <c r="IL155" s="354"/>
      <c r="IM155" s="354">
        <v>108</v>
      </c>
      <c r="IN155" s="354"/>
      <c r="IO155" s="354"/>
      <c r="IP155" s="354"/>
      <c r="IQ155" s="354"/>
      <c r="IR155" s="50"/>
      <c r="IS155" s="47"/>
      <c r="IT155" s="47"/>
      <c r="IU155" s="47"/>
      <c r="IV155" s="47"/>
      <c r="IW155" s="47"/>
      <c r="IX155" s="47"/>
      <c r="IY155" s="47"/>
      <c r="IZ155" s="47"/>
      <c r="JA155" s="47"/>
      <c r="JB155" s="47"/>
      <c r="JC155" s="47"/>
      <c r="JD155" s="47"/>
      <c r="JE155" s="47"/>
      <c r="JF155" s="47"/>
      <c r="JG155" s="47"/>
      <c r="JH155" s="47"/>
      <c r="JI155" s="47"/>
      <c r="JJ155" s="47"/>
      <c r="JK155" s="47"/>
      <c r="JL155" s="354"/>
      <c r="JM155" s="354"/>
      <c r="JN155" s="354"/>
      <c r="JO155" s="354"/>
      <c r="JP155" s="354"/>
      <c r="JQ155" s="354"/>
      <c r="JR155" s="354"/>
      <c r="JS155" s="354"/>
      <c r="JT155" s="354"/>
      <c r="JU155" s="354"/>
      <c r="JV155" s="354"/>
      <c r="JW155" s="354"/>
      <c r="JX155" s="354"/>
      <c r="JY155" s="354"/>
      <c r="JZ155" s="354"/>
      <c r="KA155" s="354"/>
      <c r="KB155" s="354"/>
      <c r="KC155" s="354"/>
      <c r="KD155" s="354"/>
      <c r="KE155" s="354"/>
      <c r="KF155" s="354"/>
      <c r="KG155" s="354"/>
      <c r="KH155" s="354"/>
      <c r="KI155" s="354"/>
      <c r="KJ155" s="354"/>
      <c r="KK155" s="354"/>
      <c r="KL155" s="354"/>
      <c r="KM155" s="354"/>
      <c r="KN155" s="354"/>
      <c r="KO155" s="354"/>
      <c r="KP155" s="354"/>
      <c r="KQ155" s="354"/>
      <c r="KR155" s="354"/>
      <c r="KS155" s="354"/>
      <c r="KT155" s="354"/>
      <c r="KU155" s="354"/>
      <c r="KV155" s="51"/>
      <c r="KW155" s="47"/>
      <c r="KX155" s="47">
        <v>72</v>
      </c>
      <c r="KY155" s="47"/>
      <c r="KZ155" s="47"/>
      <c r="LA155" s="47"/>
      <c r="LB155" s="47">
        <v>36</v>
      </c>
      <c r="LC155" s="47"/>
      <c r="LD155" s="361"/>
      <c r="LE155" s="361">
        <v>108</v>
      </c>
      <c r="LF155" s="361"/>
      <c r="LG155" s="361"/>
      <c r="LH155" s="361"/>
      <c r="LI155" s="361"/>
      <c r="LJ155" s="361"/>
      <c r="LK155" s="361"/>
      <c r="LL155" s="361"/>
      <c r="LM155" s="361"/>
      <c r="LN155" s="361"/>
      <c r="LO155" s="361"/>
      <c r="LP155" s="361"/>
      <c r="LQ155" s="354"/>
      <c r="LR155" s="354"/>
      <c r="LS155" s="354"/>
      <c r="LT155" s="354"/>
      <c r="LU155" s="354"/>
      <c r="LV155" s="354"/>
      <c r="LW155" s="51"/>
      <c r="LX155" s="354">
        <v>100</v>
      </c>
      <c r="LY155" s="354"/>
      <c r="LZ155" s="354"/>
      <c r="MA155" s="354"/>
      <c r="MB155" s="363"/>
      <c r="MC155" s="363"/>
      <c r="MD155" s="354"/>
      <c r="ME155" s="354"/>
      <c r="MF155" s="354"/>
      <c r="MG155" s="354"/>
      <c r="MH155" s="354"/>
      <c r="MI155" s="354"/>
      <c r="MJ155" s="354"/>
      <c r="MK155" s="354"/>
      <c r="ML155" s="354"/>
      <c r="MM155" s="354"/>
      <c r="MN155" s="354"/>
      <c r="MO155" s="354"/>
      <c r="MP155" s="354"/>
      <c r="MQ155" s="354"/>
      <c r="MR155" s="354"/>
      <c r="MS155" s="51"/>
      <c r="MT155" s="364">
        <f t="shared" si="95"/>
        <v>4824</v>
      </c>
      <c r="MU155" s="365">
        <f t="shared" si="96"/>
        <v>316</v>
      </c>
      <c r="MV155" s="366">
        <f t="shared" si="97"/>
        <v>5140</v>
      </c>
      <c r="MW155" s="365">
        <v>7658</v>
      </c>
      <c r="MX155" s="365">
        <v>6832</v>
      </c>
      <c r="MY155" s="54"/>
      <c r="MZ155" s="708">
        <v>8.99</v>
      </c>
      <c r="NA155" s="817">
        <v>1.74</v>
      </c>
      <c r="NB155" s="709">
        <f t="shared" si="98"/>
        <v>8943.6</v>
      </c>
      <c r="NC155" s="710">
        <v>12.54</v>
      </c>
      <c r="ND155" s="710">
        <v>9.79</v>
      </c>
      <c r="NE155" s="738">
        <f t="shared" si="125"/>
        <v>0.160233316177732</v>
      </c>
      <c r="NF155" s="739"/>
      <c r="NG155" s="739">
        <v>3000</v>
      </c>
      <c r="NH155" s="739">
        <v>9.79</v>
      </c>
      <c r="NI155" s="740">
        <f t="shared" si="99"/>
        <v>44045.21</v>
      </c>
      <c r="NJ155" s="738">
        <f t="shared" si="126"/>
        <v>0.160233316177732</v>
      </c>
      <c r="NK155" s="741"/>
      <c r="NL155" s="742">
        <v>44562</v>
      </c>
      <c r="NM155" s="739">
        <f ca="1" t="shared" si="100"/>
        <v>17.1666666666667</v>
      </c>
      <c r="NN155" s="739">
        <f ca="1" t="shared" si="101"/>
        <v>515</v>
      </c>
      <c r="NO155" s="739">
        <v>3000</v>
      </c>
      <c r="NP155" s="739">
        <f t="shared" si="102"/>
        <v>5140</v>
      </c>
      <c r="NQ155" s="761">
        <f t="shared" si="103"/>
        <v>1.37084944659288</v>
      </c>
      <c r="NR155" s="739">
        <f ca="1" t="shared" si="104"/>
        <v>0.971572908750294</v>
      </c>
      <c r="NS155" s="739">
        <f t="shared" si="105"/>
        <v>4499</v>
      </c>
      <c r="NT155" s="739"/>
      <c r="NU155" s="739">
        <f ca="1" t="shared" si="106"/>
        <v>299.417475728155</v>
      </c>
      <c r="NV155" s="769">
        <f ca="1" t="shared" si="107"/>
        <v>9.98058252427184</v>
      </c>
      <c r="NW155" s="769">
        <f ca="1" t="shared" si="108"/>
        <v>450.775291828794</v>
      </c>
      <c r="NX155" s="739"/>
      <c r="NY155" s="739"/>
      <c r="NZ155" s="739"/>
      <c r="OA155" s="739"/>
      <c r="OB155" s="739"/>
      <c r="OC155" s="739"/>
      <c r="OD155" s="739"/>
      <c r="OE155" s="743">
        <f t="shared" si="109"/>
        <v>588</v>
      </c>
      <c r="OF155" s="743">
        <f t="shared" si="110"/>
        <v>288</v>
      </c>
      <c r="OG155" s="743">
        <f t="shared" si="111"/>
        <v>1036</v>
      </c>
      <c r="OH155" s="743">
        <f t="shared" si="112"/>
        <v>0</v>
      </c>
      <c r="OI155" s="743">
        <f t="shared" si="113"/>
        <v>1440</v>
      </c>
      <c r="OJ155" s="739">
        <f t="shared" si="114"/>
        <v>1380</v>
      </c>
      <c r="OK155" s="739">
        <f t="shared" si="115"/>
        <v>72</v>
      </c>
      <c r="OL155" s="739">
        <f t="shared" si="116"/>
        <v>0</v>
      </c>
      <c r="OM155" s="739">
        <f t="shared" si="117"/>
        <v>0</v>
      </c>
      <c r="ON155" s="739">
        <f t="shared" si="118"/>
        <v>0</v>
      </c>
      <c r="OO155" s="739">
        <f t="shared" si="119"/>
        <v>120</v>
      </c>
      <c r="OP155" s="739"/>
      <c r="OQ155" s="739">
        <f t="shared" si="120"/>
        <v>108</v>
      </c>
      <c r="OR155" s="739">
        <f t="shared" si="121"/>
        <v>5032</v>
      </c>
      <c r="OS155" s="739">
        <f t="shared" si="122"/>
        <v>0</v>
      </c>
      <c r="OT155" s="739">
        <f t="shared" si="123"/>
        <v>-108</v>
      </c>
      <c r="OU155" s="739"/>
      <c r="OV155" s="739"/>
      <c r="OW155" s="739"/>
      <c r="OX155" s="739"/>
      <c r="OY155" s="739"/>
      <c r="OZ155" s="739"/>
      <c r="PA155" s="739"/>
      <c r="PB155" s="739"/>
      <c r="PC155" s="739"/>
      <c r="PD155" s="739"/>
      <c r="PE155" s="739"/>
      <c r="PF155" s="739"/>
      <c r="PG155" s="739"/>
      <c r="PI155" s="28">
        <v>828</v>
      </c>
      <c r="PJ155" s="28">
        <v>36</v>
      </c>
      <c r="PK155" s="28">
        <v>360</v>
      </c>
      <c r="PL155" s="28">
        <v>1584</v>
      </c>
      <c r="PM155" s="28">
        <v>1476</v>
      </c>
      <c r="PN155" s="28">
        <v>144</v>
      </c>
      <c r="PO155" s="28">
        <v>828</v>
      </c>
      <c r="PP155" s="28">
        <v>408</v>
      </c>
      <c r="PQ155" s="28">
        <v>324</v>
      </c>
      <c r="PR155" s="28">
        <v>36</v>
      </c>
      <c r="PS155" s="28">
        <v>948</v>
      </c>
      <c r="PT155" s="28">
        <v>1260</v>
      </c>
      <c r="PU155" s="28">
        <v>2</v>
      </c>
      <c r="PV155" s="28">
        <v>8234</v>
      </c>
      <c r="PW155" s="28">
        <v>576</v>
      </c>
    </row>
    <row r="156" s="28" customFormat="1" customHeight="1" spans="1:439">
      <c r="A156" s="798" t="s">
        <v>1334</v>
      </c>
      <c r="B156" s="343">
        <v>2019</v>
      </c>
      <c r="C156" s="95" t="s">
        <v>1747</v>
      </c>
      <c r="D156" s="95" t="s">
        <v>3809</v>
      </c>
      <c r="E156" s="411"/>
      <c r="F156" s="116" t="s">
        <v>445</v>
      </c>
      <c r="G156" s="112" t="s">
        <v>393</v>
      </c>
      <c r="H156" s="113" t="s">
        <v>446</v>
      </c>
      <c r="I156" s="99">
        <f t="shared" si="90"/>
        <v>1883</v>
      </c>
      <c r="J156" s="100">
        <v>1856</v>
      </c>
      <c r="K156" s="454">
        <v>536</v>
      </c>
      <c r="L156" s="150">
        <f t="shared" si="91"/>
        <v>3739</v>
      </c>
      <c r="M156" s="151">
        <f t="shared" si="92"/>
        <v>3739</v>
      </c>
      <c r="N156" s="455"/>
      <c r="O156" s="37">
        <v>840</v>
      </c>
      <c r="P156" s="36">
        <v>400</v>
      </c>
      <c r="Q156" s="33">
        <f t="shared" si="93"/>
        <v>0</v>
      </c>
      <c r="R156" s="34">
        <f t="shared" si="94"/>
        <v>9000</v>
      </c>
      <c r="S156" s="346"/>
      <c r="T156" s="346"/>
      <c r="U156" s="346"/>
      <c r="V156" s="346"/>
      <c r="W156" s="346"/>
      <c r="X156" s="347"/>
      <c r="Y156" s="348">
        <v>1000</v>
      </c>
      <c r="Z156" s="348"/>
      <c r="AA156" s="348">
        <v>2000</v>
      </c>
      <c r="AB156" s="348"/>
      <c r="AC156" s="506"/>
      <c r="AD156" s="348"/>
      <c r="AE156" s="348"/>
      <c r="AF156" s="346"/>
      <c r="AG156" s="346"/>
      <c r="AH156" s="346">
        <v>3000</v>
      </c>
      <c r="AI156" s="346"/>
      <c r="AJ156" s="346"/>
      <c r="AK156" s="346"/>
      <c r="AL156" s="346"/>
      <c r="AM156" s="346"/>
      <c r="AN156" s="346">
        <v>3000</v>
      </c>
      <c r="AO156" s="346"/>
      <c r="AP156" s="346"/>
      <c r="AQ156" s="346"/>
      <c r="AR156" s="346"/>
      <c r="AS156" s="346"/>
      <c r="AT156" s="346"/>
      <c r="AU156" s="346"/>
      <c r="AV156" s="346"/>
      <c r="AW156" s="346"/>
      <c r="AX156" s="346"/>
      <c r="AY156" s="349"/>
      <c r="AZ156" s="48"/>
      <c r="BA156" s="48"/>
      <c r="BB156" s="48"/>
      <c r="BC156" s="48"/>
      <c r="BD156" s="47"/>
      <c r="BE156" s="47">
        <v>1</v>
      </c>
      <c r="BF156" s="47">
        <v>1</v>
      </c>
      <c r="BG156" s="47"/>
      <c r="BH156" s="47"/>
      <c r="BI156" s="47"/>
      <c r="BJ156" s="47"/>
      <c r="BK156" s="47"/>
      <c r="BL156" s="47">
        <v>15</v>
      </c>
      <c r="BM156" s="47"/>
      <c r="BN156" s="47"/>
      <c r="BO156" s="47"/>
      <c r="BP156" s="47"/>
      <c r="BQ156" s="47"/>
      <c r="BR156" s="47"/>
      <c r="BS156" s="354"/>
      <c r="BT156" s="354"/>
      <c r="BU156" s="354"/>
      <c r="BV156" s="354"/>
      <c r="BW156" s="354"/>
      <c r="BX156" s="354"/>
      <c r="BY156" s="354"/>
      <c r="BZ156" s="354"/>
      <c r="CA156" s="354"/>
      <c r="CB156" s="354"/>
      <c r="CC156" s="354"/>
      <c r="CD156" s="354"/>
      <c r="CE156" s="354"/>
      <c r="CF156" s="354"/>
      <c r="CG156" s="354"/>
      <c r="CH156" s="354"/>
      <c r="CI156" s="354"/>
      <c r="CJ156" s="354"/>
      <c r="CK156" s="354"/>
      <c r="CL156" s="354"/>
      <c r="CM156" s="354"/>
      <c r="CN156" s="354"/>
      <c r="CO156" s="354"/>
      <c r="CP156" s="358"/>
      <c r="CQ156" s="48"/>
      <c r="CR156" s="354"/>
      <c r="CS156" s="354"/>
      <c r="CT156" s="355">
        <v>-7</v>
      </c>
      <c r="CU156" s="354"/>
      <c r="CV156" s="354"/>
      <c r="CW156" s="354"/>
      <c r="CX156" s="354"/>
      <c r="CY156" s="354"/>
      <c r="CZ156" s="354"/>
      <c r="DA156" s="356"/>
      <c r="DB156" s="354"/>
      <c r="DC156" s="354"/>
      <c r="DD156" s="354"/>
      <c r="DE156" s="354"/>
      <c r="DF156" s="354"/>
      <c r="DG156" s="354"/>
      <c r="DH156" s="354"/>
      <c r="DI156" s="354">
        <v>1</v>
      </c>
      <c r="DJ156" s="354"/>
      <c r="DK156" s="354"/>
      <c r="DL156" s="354"/>
      <c r="DM156" s="354"/>
      <c r="DN156" s="354"/>
      <c r="DO156" s="354">
        <v>1</v>
      </c>
      <c r="DP156" s="354"/>
      <c r="DQ156" s="354"/>
      <c r="DR156" s="354"/>
      <c r="DS156" s="354"/>
      <c r="DT156" s="354"/>
      <c r="DU156" s="354"/>
      <c r="DV156" s="354">
        <v>1</v>
      </c>
      <c r="DW156" s="354"/>
      <c r="DX156" s="354"/>
      <c r="DY156" s="354"/>
      <c r="DZ156" s="357"/>
      <c r="EA156" s="356"/>
      <c r="EB156" s="356"/>
      <c r="EC156" s="356"/>
      <c r="ED156" s="356">
        <v>-524</v>
      </c>
      <c r="EE156" s="358"/>
      <c r="EF156" s="48">
        <v>180</v>
      </c>
      <c r="EG156" s="46"/>
      <c r="EH156" s="46">
        <v>840</v>
      </c>
      <c r="EI156" s="47"/>
      <c r="EJ156" s="47">
        <v>108</v>
      </c>
      <c r="EK156" s="47"/>
      <c r="EL156" s="47"/>
      <c r="EM156" s="47"/>
      <c r="EN156" s="47"/>
      <c r="EO156" s="47">
        <v>36</v>
      </c>
      <c r="EP156" s="47"/>
      <c r="EQ156" s="47"/>
      <c r="ER156" s="47">
        <v>180</v>
      </c>
      <c r="ES156" s="47"/>
      <c r="ET156" s="48"/>
      <c r="EU156" s="47"/>
      <c r="EV156" s="47"/>
      <c r="EW156" s="47">
        <v>252</v>
      </c>
      <c r="EX156" s="47"/>
      <c r="EY156" s="47"/>
      <c r="EZ156" s="47"/>
      <c r="FA156" s="47"/>
      <c r="FB156" s="47">
        <v>72</v>
      </c>
      <c r="FC156" s="47">
        <v>432</v>
      </c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>
        <v>612</v>
      </c>
      <c r="FP156" s="47">
        <v>1188</v>
      </c>
      <c r="FQ156" s="354"/>
      <c r="FR156" s="354"/>
      <c r="FS156" s="354"/>
      <c r="FT156" s="354"/>
      <c r="FU156" s="354">
        <v>144</v>
      </c>
      <c r="FV156" s="354">
        <v>36</v>
      </c>
      <c r="FW156" s="354">
        <v>504</v>
      </c>
      <c r="FX156" s="354"/>
      <c r="FY156" s="354"/>
      <c r="FZ156" s="354"/>
      <c r="GA156" s="354"/>
      <c r="GB156" s="354"/>
      <c r="GC156" s="354"/>
      <c r="GD156" s="354"/>
      <c r="GE156" s="354"/>
      <c r="GF156" s="354"/>
      <c r="GG156" s="354"/>
      <c r="GH156" s="354"/>
      <c r="GI156" s="354"/>
      <c r="GJ156" s="354"/>
      <c r="GK156" s="354">
        <v>192</v>
      </c>
      <c r="GL156" s="354">
        <v>612</v>
      </c>
      <c r="GM156" s="354"/>
      <c r="GN156" s="354"/>
      <c r="GO156" s="354"/>
      <c r="GP156" s="354"/>
      <c r="GQ156" s="354"/>
      <c r="GR156" s="354">
        <v>72</v>
      </c>
      <c r="GS156" s="354"/>
      <c r="GT156" s="354"/>
      <c r="GU156" s="354"/>
      <c r="GV156" s="354"/>
      <c r="GW156" s="354"/>
      <c r="GX156" s="354"/>
      <c r="GY156" s="354"/>
      <c r="GZ156" s="354"/>
      <c r="HA156" s="354"/>
      <c r="HB156" s="354"/>
      <c r="HC156" s="354"/>
      <c r="HD156" s="354">
        <v>36</v>
      </c>
      <c r="HE156" s="354"/>
      <c r="HF156" s="354"/>
      <c r="HG156" s="354"/>
      <c r="HH156" s="354"/>
      <c r="HI156" s="354"/>
      <c r="HJ156" s="354"/>
      <c r="HK156" s="354"/>
      <c r="HL156" s="354"/>
      <c r="HM156" s="354"/>
      <c r="HN156" s="354"/>
      <c r="HO156" s="354"/>
      <c r="HP156" s="354"/>
      <c r="HQ156" s="354">
        <v>552</v>
      </c>
      <c r="HR156" s="354"/>
      <c r="HS156" s="354">
        <v>36</v>
      </c>
      <c r="HT156" s="354"/>
      <c r="HU156" s="354"/>
      <c r="HV156" s="354"/>
      <c r="HW156" s="354"/>
      <c r="HX156" s="354">
        <v>108</v>
      </c>
      <c r="HY156" s="354"/>
      <c r="HZ156" s="354"/>
      <c r="IA156" s="354"/>
      <c r="IB156" s="354"/>
      <c r="IC156" s="354"/>
      <c r="ID156" s="354"/>
      <c r="IE156" s="354"/>
      <c r="IF156" s="354"/>
      <c r="IG156" s="354"/>
      <c r="IH156" s="354"/>
      <c r="II156" s="354"/>
      <c r="IJ156" s="354"/>
      <c r="IK156" s="354"/>
      <c r="IL156" s="354"/>
      <c r="IM156" s="354">
        <v>108</v>
      </c>
      <c r="IN156" s="354"/>
      <c r="IO156" s="354"/>
      <c r="IP156" s="354"/>
      <c r="IQ156" s="354"/>
      <c r="IR156" s="50"/>
      <c r="IS156" s="47"/>
      <c r="IT156" s="47"/>
      <c r="IU156" s="47"/>
      <c r="IV156" s="47"/>
      <c r="IW156" s="47"/>
      <c r="IX156" s="47"/>
      <c r="IY156" s="47"/>
      <c r="IZ156" s="47"/>
      <c r="JA156" s="47"/>
      <c r="JB156" s="47"/>
      <c r="JC156" s="47"/>
      <c r="JD156" s="47"/>
      <c r="JE156" s="47"/>
      <c r="JF156" s="47"/>
      <c r="JG156" s="47"/>
      <c r="JH156" s="47"/>
      <c r="JI156" s="47"/>
      <c r="JJ156" s="47"/>
      <c r="JK156" s="47"/>
      <c r="JL156" s="354">
        <v>72</v>
      </c>
      <c r="JM156" s="354"/>
      <c r="JN156" s="354"/>
      <c r="JO156" s="354"/>
      <c r="JP156" s="354"/>
      <c r="JQ156" s="354"/>
      <c r="JR156" s="354">
        <v>36</v>
      </c>
      <c r="JS156" s="354"/>
      <c r="JT156" s="354"/>
      <c r="JU156" s="354">
        <v>36</v>
      </c>
      <c r="JV156" s="354"/>
      <c r="JW156" s="354"/>
      <c r="JX156" s="354"/>
      <c r="JY156" s="354"/>
      <c r="JZ156" s="354">
        <v>72</v>
      </c>
      <c r="KA156" s="354"/>
      <c r="KB156" s="354"/>
      <c r="KC156" s="354">
        <v>36</v>
      </c>
      <c r="KD156" s="354"/>
      <c r="KE156" s="354"/>
      <c r="KF156" s="354">
        <v>36</v>
      </c>
      <c r="KG156" s="354"/>
      <c r="KH156" s="354"/>
      <c r="KI156" s="354"/>
      <c r="KJ156" s="354"/>
      <c r="KK156" s="354"/>
      <c r="KL156" s="354"/>
      <c r="KM156" s="354"/>
      <c r="KN156" s="354"/>
      <c r="KO156" s="354"/>
      <c r="KP156" s="354">
        <v>36</v>
      </c>
      <c r="KQ156" s="354"/>
      <c r="KR156" s="354"/>
      <c r="KS156" s="354"/>
      <c r="KT156" s="354"/>
      <c r="KU156" s="354">
        <v>72</v>
      </c>
      <c r="KV156" s="51"/>
      <c r="KW156" s="47"/>
      <c r="KX156" s="47">
        <v>36</v>
      </c>
      <c r="KY156" s="47"/>
      <c r="KZ156" s="47"/>
      <c r="LA156" s="47"/>
      <c r="LB156" s="47">
        <v>36</v>
      </c>
      <c r="LC156" s="47"/>
      <c r="LD156" s="361"/>
      <c r="LE156" s="361">
        <v>144</v>
      </c>
      <c r="LF156" s="361"/>
      <c r="LG156" s="361"/>
      <c r="LH156" s="361"/>
      <c r="LI156" s="361"/>
      <c r="LJ156" s="361"/>
      <c r="LK156" s="361"/>
      <c r="LL156" s="361"/>
      <c r="LM156" s="361"/>
      <c r="LN156" s="361"/>
      <c r="LO156" s="361"/>
      <c r="LP156" s="361"/>
      <c r="LQ156" s="354"/>
      <c r="LR156" s="354"/>
      <c r="LS156" s="354"/>
      <c r="LT156" s="354"/>
      <c r="LU156" s="354"/>
      <c r="LV156" s="354"/>
      <c r="LW156" s="51"/>
      <c r="LX156" s="354">
        <v>100</v>
      </c>
      <c r="LY156" s="354"/>
      <c r="LZ156" s="354"/>
      <c r="MA156" s="354"/>
      <c r="MB156" s="363"/>
      <c r="MC156" s="363"/>
      <c r="MD156" s="354"/>
      <c r="ME156" s="354"/>
      <c r="MF156" s="354"/>
      <c r="MG156" s="354"/>
      <c r="MH156" s="354"/>
      <c r="MI156" s="354"/>
      <c r="MJ156" s="354"/>
      <c r="MK156" s="354"/>
      <c r="ML156" s="354"/>
      <c r="MM156" s="354"/>
      <c r="MN156" s="354"/>
      <c r="MO156" s="354"/>
      <c r="MP156" s="354"/>
      <c r="MQ156" s="354"/>
      <c r="MR156" s="354"/>
      <c r="MS156" s="51"/>
      <c r="MT156" s="364">
        <f t="shared" si="95"/>
        <v>6300</v>
      </c>
      <c r="MU156" s="365">
        <f t="shared" si="96"/>
        <v>712</v>
      </c>
      <c r="MV156" s="366">
        <f t="shared" si="97"/>
        <v>7012</v>
      </c>
      <c r="MW156" s="365">
        <v>9442</v>
      </c>
      <c r="MX156" s="365">
        <v>8973</v>
      </c>
      <c r="MY156" s="54"/>
      <c r="MZ156" s="708">
        <v>8.99</v>
      </c>
      <c r="NA156" s="817">
        <v>1.74</v>
      </c>
      <c r="NB156" s="709">
        <f t="shared" si="98"/>
        <v>12200.88</v>
      </c>
      <c r="NC156" s="710">
        <v>12.54</v>
      </c>
      <c r="ND156" s="710">
        <v>9.79</v>
      </c>
      <c r="NE156" s="738">
        <f t="shared" si="125"/>
        <v>0.160233316177732</v>
      </c>
      <c r="NF156" s="739"/>
      <c r="NG156" s="739">
        <v>3000</v>
      </c>
      <c r="NH156" s="739">
        <v>9.79</v>
      </c>
      <c r="NI156" s="740">
        <f t="shared" si="99"/>
        <v>36604.81</v>
      </c>
      <c r="NJ156" s="738">
        <f t="shared" si="126"/>
        <v>0.160233316177732</v>
      </c>
      <c r="NK156" s="741"/>
      <c r="NL156" s="742">
        <v>44562</v>
      </c>
      <c r="NM156" s="739">
        <f ca="1" t="shared" si="100"/>
        <v>17.1666666666667</v>
      </c>
      <c r="NN156" s="739">
        <f ca="1" t="shared" si="101"/>
        <v>515</v>
      </c>
      <c r="NO156" s="739">
        <v>3400</v>
      </c>
      <c r="NP156" s="739">
        <f t="shared" si="102"/>
        <v>7012</v>
      </c>
      <c r="NQ156" s="761">
        <f t="shared" si="103"/>
        <v>1.9644207872251</v>
      </c>
      <c r="NR156" s="739">
        <f ca="1" t="shared" si="104"/>
        <v>1.39225939288769</v>
      </c>
      <c r="NS156" s="739">
        <f t="shared" si="105"/>
        <v>3739</v>
      </c>
      <c r="NT156" s="739"/>
      <c r="NU156" s="739">
        <f ca="1" t="shared" si="106"/>
        <v>408.466019417476</v>
      </c>
      <c r="NV156" s="769">
        <f ca="1" t="shared" si="107"/>
        <v>13.6155339805825</v>
      </c>
      <c r="NW156" s="769">
        <f ca="1" t="shared" si="108"/>
        <v>274.612806617228</v>
      </c>
      <c r="NX156" s="739"/>
      <c r="NY156" s="739"/>
      <c r="NZ156" s="739"/>
      <c r="OA156" s="739"/>
      <c r="OB156" s="739"/>
      <c r="OC156" s="739"/>
      <c r="OD156" s="739"/>
      <c r="OE156" s="743">
        <f t="shared" si="109"/>
        <v>1128</v>
      </c>
      <c r="OF156" s="743">
        <f t="shared" si="110"/>
        <v>252</v>
      </c>
      <c r="OG156" s="743">
        <f t="shared" si="111"/>
        <v>1036</v>
      </c>
      <c r="OH156" s="743">
        <f t="shared" si="112"/>
        <v>0</v>
      </c>
      <c r="OI156" s="743">
        <f t="shared" si="113"/>
        <v>1296</v>
      </c>
      <c r="OJ156" s="739">
        <f t="shared" si="114"/>
        <v>1380</v>
      </c>
      <c r="OK156" s="739">
        <f t="shared" si="115"/>
        <v>216</v>
      </c>
      <c r="OL156" s="739">
        <f t="shared" si="116"/>
        <v>612</v>
      </c>
      <c r="OM156" s="739">
        <f t="shared" si="117"/>
        <v>144</v>
      </c>
      <c r="ON156" s="739">
        <f t="shared" si="118"/>
        <v>0</v>
      </c>
      <c r="OO156" s="739">
        <f t="shared" si="119"/>
        <v>624</v>
      </c>
      <c r="OP156" s="739"/>
      <c r="OQ156" s="739">
        <f t="shared" si="120"/>
        <v>144</v>
      </c>
      <c r="OR156" s="739">
        <f t="shared" si="121"/>
        <v>6832</v>
      </c>
      <c r="OS156" s="739">
        <f t="shared" si="122"/>
        <v>0</v>
      </c>
      <c r="OT156" s="739">
        <f t="shared" si="123"/>
        <v>-180</v>
      </c>
      <c r="OU156" s="739"/>
      <c r="OV156" s="739"/>
      <c r="OW156" s="739"/>
      <c r="OX156" s="739"/>
      <c r="OY156" s="739"/>
      <c r="OZ156" s="739"/>
      <c r="PA156" s="739"/>
      <c r="PB156" s="739"/>
      <c r="PC156" s="739"/>
      <c r="PD156" s="739"/>
      <c r="PE156" s="739"/>
      <c r="PF156" s="739"/>
      <c r="PG156" s="739"/>
      <c r="PI156" s="28">
        <v>948</v>
      </c>
      <c r="PJ156" s="28">
        <v>72</v>
      </c>
      <c r="PK156" s="28">
        <v>360</v>
      </c>
      <c r="PL156" s="28">
        <v>2448</v>
      </c>
      <c r="PM156" s="28">
        <v>1620</v>
      </c>
      <c r="PN156" s="28">
        <v>252</v>
      </c>
      <c r="PO156" s="28">
        <v>648</v>
      </c>
      <c r="PP156" s="28">
        <v>624</v>
      </c>
      <c r="PQ156" s="28">
        <v>540</v>
      </c>
      <c r="PR156" s="28">
        <v>36</v>
      </c>
      <c r="PS156" s="28">
        <v>1056</v>
      </c>
      <c r="PT156" s="28">
        <v>1260</v>
      </c>
      <c r="PU156" s="28">
        <v>-26</v>
      </c>
      <c r="PV156" s="28">
        <v>9838</v>
      </c>
      <c r="PW156" s="28">
        <v>396</v>
      </c>
    </row>
    <row r="157" s="28" customFormat="1" customHeight="1" spans="1:439">
      <c r="A157" s="95" t="s">
        <v>1610</v>
      </c>
      <c r="B157" s="343" t="s">
        <v>1682</v>
      </c>
      <c r="C157" s="95" t="s">
        <v>1747</v>
      </c>
      <c r="D157" s="95" t="s">
        <v>3810</v>
      </c>
      <c r="E157" s="411"/>
      <c r="F157" s="116" t="s">
        <v>210</v>
      </c>
      <c r="G157" s="112" t="s">
        <v>211</v>
      </c>
      <c r="H157" s="113" t="s">
        <v>212</v>
      </c>
      <c r="I157" s="99">
        <f t="shared" si="90"/>
        <v>2102</v>
      </c>
      <c r="J157" s="100">
        <v>1134</v>
      </c>
      <c r="K157" s="454">
        <v>73</v>
      </c>
      <c r="L157" s="150">
        <f t="shared" si="91"/>
        <v>3236</v>
      </c>
      <c r="M157" s="151">
        <f t="shared" si="92"/>
        <v>3236</v>
      </c>
      <c r="N157" s="455"/>
      <c r="O157" s="35"/>
      <c r="P157" s="157">
        <v>2170</v>
      </c>
      <c r="Q157" s="33">
        <f t="shared" si="93"/>
        <v>0</v>
      </c>
      <c r="R157" s="34">
        <f t="shared" si="94"/>
        <v>3000</v>
      </c>
      <c r="S157" s="490"/>
      <c r="T157" s="490"/>
      <c r="U157" s="490"/>
      <c r="V157" s="490"/>
      <c r="W157" s="490"/>
      <c r="X157" s="489"/>
      <c r="Y157" s="505"/>
      <c r="Z157" s="505"/>
      <c r="AA157" s="505"/>
      <c r="AB157" s="505"/>
      <c r="AC157" s="99"/>
      <c r="AD157" s="505"/>
      <c r="AE157" s="505"/>
      <c r="AF157" s="490">
        <v>3000</v>
      </c>
      <c r="AG157" s="490"/>
      <c r="AH157" s="490"/>
      <c r="AI157" s="490"/>
      <c r="AJ157" s="490"/>
      <c r="AK157" s="490"/>
      <c r="AL157" s="490"/>
      <c r="AM157" s="490"/>
      <c r="AN157" s="490"/>
      <c r="AO157" s="490"/>
      <c r="AP157" s="490"/>
      <c r="AQ157" s="490"/>
      <c r="AR157" s="490"/>
      <c r="AS157" s="490"/>
      <c r="AT157" s="490"/>
      <c r="AU157" s="490"/>
      <c r="AV157" s="490"/>
      <c r="AW157" s="490"/>
      <c r="AX157" s="490"/>
      <c r="AY157" s="100"/>
      <c r="AZ157" s="48">
        <v>5</v>
      </c>
      <c r="BA157" s="48"/>
      <c r="BB157" s="48"/>
      <c r="BC157" s="48"/>
      <c r="BD157" s="47"/>
      <c r="BE157" s="47"/>
      <c r="BF157" s="47"/>
      <c r="BG157" s="47"/>
      <c r="BH157" s="47"/>
      <c r="BI157" s="47"/>
      <c r="BJ157" s="47"/>
      <c r="BK157" s="47"/>
      <c r="BL157" s="47">
        <v>13</v>
      </c>
      <c r="BM157" s="47"/>
      <c r="BN157" s="47"/>
      <c r="BO157" s="47"/>
      <c r="BP157" s="47"/>
      <c r="BQ157" s="47"/>
      <c r="BR157" s="47"/>
      <c r="BS157" s="354"/>
      <c r="BT157" s="354"/>
      <c r="BU157" s="354"/>
      <c r="BV157" s="354"/>
      <c r="BW157" s="354"/>
      <c r="BX157" s="354"/>
      <c r="BY157" s="354"/>
      <c r="BZ157" s="354"/>
      <c r="CA157" s="354"/>
      <c r="CB157" s="354"/>
      <c r="CC157" s="354"/>
      <c r="CD157" s="354"/>
      <c r="CE157" s="354"/>
      <c r="CF157" s="354"/>
      <c r="CG157" s="354"/>
      <c r="CH157" s="354"/>
      <c r="CI157" s="354"/>
      <c r="CJ157" s="354"/>
      <c r="CK157" s="354"/>
      <c r="CL157" s="354"/>
      <c r="CM157" s="354"/>
      <c r="CN157" s="354"/>
      <c r="CO157" s="354"/>
      <c r="CP157" s="358"/>
      <c r="CQ157" s="48"/>
      <c r="CR157" s="354"/>
      <c r="CS157" s="354"/>
      <c r="CT157" s="355"/>
      <c r="CU157" s="354"/>
      <c r="CV157" s="354"/>
      <c r="CW157" s="354"/>
      <c r="CX157" s="354"/>
      <c r="CY157" s="354"/>
      <c r="CZ157" s="354"/>
      <c r="DA157" s="356"/>
      <c r="DB157" s="354"/>
      <c r="DC157" s="354"/>
      <c r="DD157" s="354"/>
      <c r="DE157" s="354"/>
      <c r="DF157" s="354">
        <v>2</v>
      </c>
      <c r="DG157" s="354"/>
      <c r="DH157" s="354"/>
      <c r="DI157" s="354"/>
      <c r="DJ157" s="354"/>
      <c r="DK157" s="354">
        <v>1</v>
      </c>
      <c r="DL157" s="354"/>
      <c r="DM157" s="354"/>
      <c r="DN157" s="354"/>
      <c r="DO157" s="354"/>
      <c r="DP157" s="354"/>
      <c r="DQ157" s="354"/>
      <c r="DR157" s="354"/>
      <c r="DS157" s="354"/>
      <c r="DT157" s="354"/>
      <c r="DU157" s="354">
        <v>1</v>
      </c>
      <c r="DV157" s="354">
        <v>1</v>
      </c>
      <c r="DW157" s="354"/>
      <c r="DX157" s="354"/>
      <c r="DY157" s="354"/>
      <c r="DZ157" s="357"/>
      <c r="EA157" s="356"/>
      <c r="EB157" s="356"/>
      <c r="EC157" s="356"/>
      <c r="ED157" s="356"/>
      <c r="EE157" s="358"/>
      <c r="EF157" s="48">
        <v>180</v>
      </c>
      <c r="EG157" s="46"/>
      <c r="EH157" s="46"/>
      <c r="EI157" s="47"/>
      <c r="EJ157" s="47"/>
      <c r="EK157" s="47">
        <v>3</v>
      </c>
      <c r="EL157" s="47"/>
      <c r="EM157" s="47"/>
      <c r="EN157" s="47"/>
      <c r="EO157" s="47">
        <v>180</v>
      </c>
      <c r="EP157" s="47"/>
      <c r="EQ157" s="47"/>
      <c r="ER157" s="47">
        <v>240</v>
      </c>
      <c r="ES157" s="47"/>
      <c r="ET157" s="48"/>
      <c r="EU157" s="47"/>
      <c r="EV157" s="47"/>
      <c r="EW157" s="47">
        <v>108</v>
      </c>
      <c r="EX157" s="47"/>
      <c r="EY157" s="47"/>
      <c r="EZ157" s="47"/>
      <c r="FA157" s="47"/>
      <c r="FB157" s="47"/>
      <c r="FC157" s="47"/>
      <c r="FD157" s="47"/>
      <c r="FE157" s="47">
        <v>60</v>
      </c>
      <c r="FF157" s="47"/>
      <c r="FG157" s="47"/>
      <c r="FH157" s="47"/>
      <c r="FI157" s="47"/>
      <c r="FJ157" s="47">
        <v>18</v>
      </c>
      <c r="FK157" s="47"/>
      <c r="FL157" s="47">
        <v>120</v>
      </c>
      <c r="FM157" s="47"/>
      <c r="FN157" s="47"/>
      <c r="FO157" s="47"/>
      <c r="FP157" s="47"/>
      <c r="FQ157" s="354"/>
      <c r="FR157" s="354"/>
      <c r="FS157" s="354"/>
      <c r="FT157" s="354"/>
      <c r="FU157" s="354"/>
      <c r="FV157" s="354">
        <v>72</v>
      </c>
      <c r="FW157" s="354"/>
      <c r="FX157" s="354"/>
      <c r="FY157" s="354"/>
      <c r="FZ157" s="354"/>
      <c r="GA157" s="354"/>
      <c r="GB157" s="354">
        <v>84</v>
      </c>
      <c r="GC157" s="354"/>
      <c r="GD157" s="354"/>
      <c r="GE157" s="354">
        <v>20</v>
      </c>
      <c r="GF157" s="354"/>
      <c r="GG157" s="354"/>
      <c r="GH157" s="354"/>
      <c r="GI157" s="354"/>
      <c r="GJ157" s="354"/>
      <c r="GK157" s="354"/>
      <c r="GL157" s="354">
        <v>240</v>
      </c>
      <c r="GM157" s="354"/>
      <c r="GN157" s="354"/>
      <c r="GO157" s="354"/>
      <c r="GP157" s="354"/>
      <c r="GQ157" s="354"/>
      <c r="GR157" s="354">
        <v>48</v>
      </c>
      <c r="GS157" s="354"/>
      <c r="GT157" s="354"/>
      <c r="GU157" s="354"/>
      <c r="GV157" s="354"/>
      <c r="GW157" s="354"/>
      <c r="GX157" s="354"/>
      <c r="GY157" s="354"/>
      <c r="GZ157" s="354">
        <v>36</v>
      </c>
      <c r="HA157" s="354"/>
      <c r="HB157" s="354"/>
      <c r="HC157" s="354"/>
      <c r="HD157" s="354"/>
      <c r="HE157" s="354">
        <v>16</v>
      </c>
      <c r="HF157" s="354"/>
      <c r="HG157" s="354"/>
      <c r="HH157" s="354"/>
      <c r="HI157" s="354"/>
      <c r="HJ157" s="354"/>
      <c r="HK157" s="354"/>
      <c r="HL157" s="354"/>
      <c r="HM157" s="354"/>
      <c r="HN157" s="354"/>
      <c r="HO157" s="354"/>
      <c r="HP157" s="354"/>
      <c r="HQ157" s="354"/>
      <c r="HR157" s="354"/>
      <c r="HS157" s="354"/>
      <c r="HT157" s="354"/>
      <c r="HU157" s="354"/>
      <c r="HV157" s="354"/>
      <c r="HW157" s="354"/>
      <c r="HX157" s="354">
        <v>48</v>
      </c>
      <c r="HY157" s="354"/>
      <c r="HZ157" s="354"/>
      <c r="IA157" s="354">
        <v>90</v>
      </c>
      <c r="IB157" s="354"/>
      <c r="IC157" s="354"/>
      <c r="ID157" s="354"/>
      <c r="IE157" s="354"/>
      <c r="IF157" s="354"/>
      <c r="IG157" s="354">
        <v>24</v>
      </c>
      <c r="IH157" s="354"/>
      <c r="II157" s="354"/>
      <c r="IJ157" s="354"/>
      <c r="IK157" s="354"/>
      <c r="IL157" s="354"/>
      <c r="IM157" s="354"/>
      <c r="IN157" s="354"/>
      <c r="IO157" s="354"/>
      <c r="IP157" s="354">
        <v>24</v>
      </c>
      <c r="IQ157" s="354">
        <v>48</v>
      </c>
      <c r="IR157" s="50"/>
      <c r="IS157" s="47"/>
      <c r="IT157" s="47"/>
      <c r="IU157" s="47"/>
      <c r="IV157" s="47"/>
      <c r="IW157" s="47"/>
      <c r="IX157" s="47"/>
      <c r="IY157" s="47"/>
      <c r="IZ157" s="47"/>
      <c r="JA157" s="47"/>
      <c r="JB157" s="47"/>
      <c r="JC157" s="47"/>
      <c r="JD157" s="47"/>
      <c r="JE157" s="47"/>
      <c r="JF157" s="47"/>
      <c r="JG157" s="47"/>
      <c r="JH157" s="47"/>
      <c r="JI157" s="47"/>
      <c r="JJ157" s="47"/>
      <c r="JK157" s="47"/>
      <c r="JL157" s="354"/>
      <c r="JM157" s="354"/>
      <c r="JN157" s="354"/>
      <c r="JO157" s="354"/>
      <c r="JP157" s="354"/>
      <c r="JQ157" s="354"/>
      <c r="JR157" s="354"/>
      <c r="JS157" s="354"/>
      <c r="JT157" s="354"/>
      <c r="JU157" s="354"/>
      <c r="JV157" s="354"/>
      <c r="JW157" s="354"/>
      <c r="JX157" s="354"/>
      <c r="JY157" s="354"/>
      <c r="JZ157" s="354"/>
      <c r="KA157" s="354"/>
      <c r="KB157" s="354"/>
      <c r="KC157" s="354"/>
      <c r="KD157" s="354"/>
      <c r="KE157" s="354"/>
      <c r="KF157" s="354"/>
      <c r="KG157" s="354"/>
      <c r="KH157" s="354"/>
      <c r="KI157" s="354"/>
      <c r="KJ157" s="354"/>
      <c r="KK157" s="354"/>
      <c r="KL157" s="354"/>
      <c r="KM157" s="354"/>
      <c r="KN157" s="354"/>
      <c r="KO157" s="354"/>
      <c r="KP157" s="354"/>
      <c r="KQ157" s="354"/>
      <c r="KR157" s="354"/>
      <c r="KS157" s="354"/>
      <c r="KT157" s="354"/>
      <c r="KU157" s="354"/>
      <c r="KV157" s="51"/>
      <c r="KW157" s="47"/>
      <c r="KX157" s="47">
        <v>48</v>
      </c>
      <c r="KY157" s="47"/>
      <c r="KZ157" s="47"/>
      <c r="LA157" s="47"/>
      <c r="LB157" s="47">
        <v>30</v>
      </c>
      <c r="LC157" s="47"/>
      <c r="LD157" s="361">
        <v>6</v>
      </c>
      <c r="LE157" s="361"/>
      <c r="LF157" s="361"/>
      <c r="LG157" s="361"/>
      <c r="LH157" s="361"/>
      <c r="LI157" s="361"/>
      <c r="LJ157" s="361"/>
      <c r="LK157" s="361">
        <v>36</v>
      </c>
      <c r="LL157" s="361"/>
      <c r="LM157" s="361"/>
      <c r="LN157" s="361"/>
      <c r="LO157" s="361"/>
      <c r="LP157" s="361"/>
      <c r="LQ157" s="354"/>
      <c r="LR157" s="354"/>
      <c r="LS157" s="354"/>
      <c r="LT157" s="354"/>
      <c r="LU157" s="354"/>
      <c r="LV157" s="354"/>
      <c r="LW157" s="51"/>
      <c r="LX157" s="354">
        <v>100</v>
      </c>
      <c r="LY157" s="354"/>
      <c r="LZ157" s="354"/>
      <c r="MA157" s="354"/>
      <c r="MB157" s="363">
        <v>6</v>
      </c>
      <c r="MC157" s="363"/>
      <c r="MD157" s="354">
        <v>24</v>
      </c>
      <c r="ME157" s="354"/>
      <c r="MF157" s="354"/>
      <c r="MG157" s="354"/>
      <c r="MH157" s="354"/>
      <c r="MI157" s="354"/>
      <c r="MJ157" s="354"/>
      <c r="MK157" s="354">
        <v>2</v>
      </c>
      <c r="ML157" s="354"/>
      <c r="MM157" s="354"/>
      <c r="MN157" s="354"/>
      <c r="MO157" s="354"/>
      <c r="MP157" s="354"/>
      <c r="MQ157" s="354"/>
      <c r="MR157" s="354"/>
      <c r="MS157" s="51"/>
      <c r="MT157" s="364">
        <f t="shared" si="95"/>
        <v>1659</v>
      </c>
      <c r="MU157" s="365">
        <f t="shared" si="96"/>
        <v>252</v>
      </c>
      <c r="MV157" s="366">
        <f t="shared" si="97"/>
        <v>1911</v>
      </c>
      <c r="MW157" s="365">
        <v>907</v>
      </c>
      <c r="MX157" s="365"/>
      <c r="MY157" s="54"/>
      <c r="MZ157" s="708">
        <v>12.99</v>
      </c>
      <c r="NA157" s="708">
        <v>3.54</v>
      </c>
      <c r="NB157" s="709">
        <f t="shared" si="98"/>
        <v>6764.94</v>
      </c>
      <c r="NC157" s="710"/>
      <c r="ND157" s="710">
        <v>17.7</v>
      </c>
      <c r="NE157" s="738">
        <f t="shared" si="125"/>
        <v>0.253731343283582</v>
      </c>
      <c r="NF157" s="739"/>
      <c r="NG157" s="739">
        <v>3000</v>
      </c>
      <c r="NH157" s="739">
        <v>17.15</v>
      </c>
      <c r="NI157" s="740">
        <f t="shared" si="99"/>
        <v>57277.2</v>
      </c>
      <c r="NJ157" s="738">
        <f t="shared" si="126"/>
        <v>0.276920482334092</v>
      </c>
      <c r="NK157" s="741">
        <v>44470</v>
      </c>
      <c r="NL157" s="742">
        <v>44562</v>
      </c>
      <c r="NM157" s="739">
        <f ca="1" t="shared" si="100"/>
        <v>17.1666666666667</v>
      </c>
      <c r="NN157" s="739">
        <f ca="1" t="shared" si="101"/>
        <v>515</v>
      </c>
      <c r="NO157" s="739">
        <v>2170</v>
      </c>
      <c r="NP157" s="739">
        <f t="shared" si="102"/>
        <v>1911</v>
      </c>
      <c r="NQ157" s="761">
        <f t="shared" si="103"/>
        <v>0.706992230854606</v>
      </c>
      <c r="NR157" s="739">
        <f ca="1" t="shared" si="104"/>
        <v>0.5010721636154</v>
      </c>
      <c r="NS157" s="739">
        <f t="shared" si="105"/>
        <v>3236</v>
      </c>
      <c r="NT157" s="739"/>
      <c r="NU157" s="739">
        <f ca="1" t="shared" si="106"/>
        <v>111.320388349515</v>
      </c>
      <c r="NV157" s="769">
        <f ca="1" t="shared" si="107"/>
        <v>3.71067961165049</v>
      </c>
      <c r="NW157" s="769">
        <f ca="1" t="shared" si="108"/>
        <v>872.077446363161</v>
      </c>
      <c r="NX157" s="739"/>
      <c r="NY157" s="739"/>
      <c r="NZ157" s="739"/>
      <c r="OA157" s="739"/>
      <c r="OB157" s="739"/>
      <c r="OC157" s="739"/>
      <c r="OD157" s="739"/>
      <c r="OE157" s="743">
        <f t="shared" si="109"/>
        <v>183</v>
      </c>
      <c r="OF157" s="743">
        <f t="shared" si="110"/>
        <v>468</v>
      </c>
      <c r="OG157" s="743">
        <f t="shared" si="111"/>
        <v>304</v>
      </c>
      <c r="OH157" s="743">
        <f t="shared" si="112"/>
        <v>138</v>
      </c>
      <c r="OI157" s="743">
        <f t="shared" si="113"/>
        <v>72</v>
      </c>
      <c r="OJ157" s="739">
        <f t="shared" si="114"/>
        <v>104</v>
      </c>
      <c r="OK157" s="739">
        <f t="shared" si="115"/>
        <v>84</v>
      </c>
      <c r="OL157" s="739">
        <f t="shared" si="116"/>
        <v>240</v>
      </c>
      <c r="OM157" s="739">
        <f t="shared" si="117"/>
        <v>42</v>
      </c>
      <c r="ON157" s="739">
        <f t="shared" si="118"/>
        <v>40</v>
      </c>
      <c r="OO157" s="739">
        <f t="shared" si="119"/>
        <v>90</v>
      </c>
      <c r="OP157" s="739"/>
      <c r="OQ157" s="739">
        <f t="shared" si="120"/>
        <v>72</v>
      </c>
      <c r="OR157" s="739">
        <f t="shared" si="121"/>
        <v>1837</v>
      </c>
      <c r="OS157" s="739">
        <f t="shared" si="122"/>
        <v>0</v>
      </c>
      <c r="OT157" s="739">
        <f t="shared" si="123"/>
        <v>-74</v>
      </c>
      <c r="OU157" s="739"/>
      <c r="OV157" s="739"/>
      <c r="OW157" s="739"/>
      <c r="OX157" s="739"/>
      <c r="OY157" s="739"/>
      <c r="OZ157" s="739"/>
      <c r="PA157" s="739"/>
      <c r="PB157" s="739"/>
      <c r="PC157" s="739"/>
      <c r="PD157" s="739"/>
      <c r="PE157" s="739"/>
      <c r="PF157" s="739"/>
      <c r="PG157" s="739"/>
      <c r="PI157" s="28">
        <v>0</v>
      </c>
      <c r="PJ157" s="28">
        <v>0</v>
      </c>
      <c r="PK157" s="28">
        <v>0</v>
      </c>
      <c r="PL157" s="28">
        <v>0</v>
      </c>
      <c r="PM157" s="28">
        <v>0</v>
      </c>
      <c r="PN157" s="28">
        <v>0</v>
      </c>
      <c r="PO157" s="28">
        <v>0</v>
      </c>
      <c r="PP157" s="28">
        <v>0</v>
      </c>
      <c r="PQ157" s="28">
        <v>0</v>
      </c>
      <c r="PR157" s="28">
        <v>320</v>
      </c>
      <c r="PS157" s="28">
        <v>48</v>
      </c>
      <c r="PT157" s="28">
        <v>746</v>
      </c>
      <c r="PU157" s="28">
        <v>34</v>
      </c>
      <c r="PV157" s="28">
        <v>1148</v>
      </c>
      <c r="PW157" s="28">
        <v>241</v>
      </c>
    </row>
    <row r="158" s="28" customFormat="1" customHeight="1" spans="1:439">
      <c r="A158" s="95" t="s">
        <v>1610</v>
      </c>
      <c r="B158" s="343" t="s">
        <v>1682</v>
      </c>
      <c r="C158" s="95" t="s">
        <v>1747</v>
      </c>
      <c r="D158" s="95" t="s">
        <v>3810</v>
      </c>
      <c r="E158" s="411"/>
      <c r="F158" s="116" t="s">
        <v>213</v>
      </c>
      <c r="G158" s="112" t="s">
        <v>214</v>
      </c>
      <c r="H158" s="113" t="s">
        <v>215</v>
      </c>
      <c r="I158" s="99">
        <f t="shared" si="90"/>
        <v>2028</v>
      </c>
      <c r="J158" s="100">
        <v>958</v>
      </c>
      <c r="K158" s="454">
        <v>37</v>
      </c>
      <c r="L158" s="150">
        <f t="shared" si="91"/>
        <v>2986</v>
      </c>
      <c r="M158" s="151">
        <f t="shared" si="92"/>
        <v>2986</v>
      </c>
      <c r="N158" s="455"/>
      <c r="O158" s="35"/>
      <c r="P158" s="157">
        <v>2158</v>
      </c>
      <c r="Q158" s="33">
        <f t="shared" si="93"/>
        <v>0</v>
      </c>
      <c r="R158" s="34">
        <f t="shared" si="94"/>
        <v>3000</v>
      </c>
      <c r="S158" s="490"/>
      <c r="T158" s="490"/>
      <c r="U158" s="490"/>
      <c r="V158" s="490"/>
      <c r="W158" s="490"/>
      <c r="X158" s="489"/>
      <c r="Y158" s="505"/>
      <c r="Z158" s="505"/>
      <c r="AA158" s="505"/>
      <c r="AB158" s="505"/>
      <c r="AC158" s="99"/>
      <c r="AD158" s="505"/>
      <c r="AE158" s="505"/>
      <c r="AF158" s="490">
        <v>3000</v>
      </c>
      <c r="AG158" s="490"/>
      <c r="AH158" s="490"/>
      <c r="AI158" s="490"/>
      <c r="AJ158" s="490"/>
      <c r="AK158" s="490"/>
      <c r="AL158" s="490"/>
      <c r="AM158" s="490"/>
      <c r="AN158" s="490"/>
      <c r="AO158" s="490"/>
      <c r="AP158" s="490"/>
      <c r="AQ158" s="490"/>
      <c r="AR158" s="490"/>
      <c r="AS158" s="490"/>
      <c r="AT158" s="490"/>
      <c r="AU158" s="490"/>
      <c r="AV158" s="490"/>
      <c r="AW158" s="490"/>
      <c r="AX158" s="490"/>
      <c r="AY158" s="100"/>
      <c r="AZ158" s="48">
        <v>5</v>
      </c>
      <c r="BA158" s="48"/>
      <c r="BB158" s="48"/>
      <c r="BC158" s="48"/>
      <c r="BD158" s="47"/>
      <c r="BE158" s="47"/>
      <c r="BF158" s="47"/>
      <c r="BG158" s="47"/>
      <c r="BH158" s="47">
        <v>6</v>
      </c>
      <c r="BI158" s="47"/>
      <c r="BJ158" s="47"/>
      <c r="BK158" s="47"/>
      <c r="BL158" s="47">
        <v>13</v>
      </c>
      <c r="BM158" s="47"/>
      <c r="BN158" s="47"/>
      <c r="BO158" s="47"/>
      <c r="BP158" s="47"/>
      <c r="BQ158" s="47"/>
      <c r="BR158" s="47"/>
      <c r="BS158" s="354"/>
      <c r="BT158" s="354"/>
      <c r="BU158" s="354"/>
      <c r="BV158" s="354"/>
      <c r="BW158" s="354"/>
      <c r="BX158" s="354"/>
      <c r="BY158" s="354"/>
      <c r="BZ158" s="354"/>
      <c r="CA158" s="354"/>
      <c r="CB158" s="354"/>
      <c r="CC158" s="354"/>
      <c r="CD158" s="354"/>
      <c r="CE158" s="354"/>
      <c r="CF158" s="354"/>
      <c r="CG158" s="354"/>
      <c r="CH158" s="354"/>
      <c r="CI158" s="354"/>
      <c r="CJ158" s="354"/>
      <c r="CK158" s="354"/>
      <c r="CL158" s="354"/>
      <c r="CM158" s="354"/>
      <c r="CN158" s="354"/>
      <c r="CO158" s="354"/>
      <c r="CP158" s="358"/>
      <c r="CQ158" s="48"/>
      <c r="CR158" s="354"/>
      <c r="CS158" s="354"/>
      <c r="CT158" s="355"/>
      <c r="CU158" s="354"/>
      <c r="CV158" s="354"/>
      <c r="CW158" s="354"/>
      <c r="CX158" s="354"/>
      <c r="CY158" s="354"/>
      <c r="CZ158" s="354"/>
      <c r="DA158" s="356"/>
      <c r="DB158" s="354"/>
      <c r="DC158" s="354"/>
      <c r="DD158" s="354"/>
      <c r="DE158" s="354"/>
      <c r="DF158" s="354">
        <v>2</v>
      </c>
      <c r="DG158" s="354"/>
      <c r="DH158" s="354"/>
      <c r="DI158" s="354"/>
      <c r="DJ158" s="354"/>
      <c r="DK158" s="354"/>
      <c r="DL158" s="354"/>
      <c r="DM158" s="354"/>
      <c r="DN158" s="354"/>
      <c r="DO158" s="354">
        <v>1</v>
      </c>
      <c r="DP158" s="354"/>
      <c r="DQ158" s="354"/>
      <c r="DR158" s="354"/>
      <c r="DS158" s="354"/>
      <c r="DT158" s="354"/>
      <c r="DU158" s="354">
        <v>1</v>
      </c>
      <c r="DV158" s="354">
        <v>1</v>
      </c>
      <c r="DW158" s="354"/>
      <c r="DX158" s="354"/>
      <c r="DY158" s="354"/>
      <c r="DZ158" s="357"/>
      <c r="EA158" s="356"/>
      <c r="EB158" s="356"/>
      <c r="EC158" s="356"/>
      <c r="ED158" s="356"/>
      <c r="EE158" s="358"/>
      <c r="EF158" s="48">
        <v>120</v>
      </c>
      <c r="EG158" s="46"/>
      <c r="EH158" s="46"/>
      <c r="EI158" s="47">
        <v>200</v>
      </c>
      <c r="EJ158" s="47"/>
      <c r="EK158" s="47">
        <v>3</v>
      </c>
      <c r="EL158" s="47"/>
      <c r="EM158" s="47"/>
      <c r="EN158" s="47"/>
      <c r="EO158" s="47">
        <v>180</v>
      </c>
      <c r="EP158" s="47"/>
      <c r="EQ158" s="47"/>
      <c r="ER158" s="47">
        <v>240</v>
      </c>
      <c r="ES158" s="47"/>
      <c r="ET158" s="48"/>
      <c r="EU158" s="47"/>
      <c r="EV158" s="47">
        <v>60</v>
      </c>
      <c r="EW158" s="47">
        <v>48</v>
      </c>
      <c r="EX158" s="47"/>
      <c r="EY158" s="47"/>
      <c r="EZ158" s="47"/>
      <c r="FA158" s="47"/>
      <c r="FB158" s="47"/>
      <c r="FC158" s="47"/>
      <c r="FD158" s="47"/>
      <c r="FE158" s="47">
        <v>60</v>
      </c>
      <c r="FF158" s="47"/>
      <c r="FG158" s="47"/>
      <c r="FH158" s="47"/>
      <c r="FI158" s="47"/>
      <c r="FJ158" s="47">
        <v>18</v>
      </c>
      <c r="FK158" s="47"/>
      <c r="FL158" s="47">
        <v>120</v>
      </c>
      <c r="FM158" s="47"/>
      <c r="FN158" s="47"/>
      <c r="FO158" s="47"/>
      <c r="FP158" s="47"/>
      <c r="FQ158" s="354"/>
      <c r="FR158" s="354"/>
      <c r="FS158" s="354"/>
      <c r="FT158" s="354">
        <v>40</v>
      </c>
      <c r="FU158" s="354"/>
      <c r="FV158" s="354">
        <v>24</v>
      </c>
      <c r="FW158" s="354"/>
      <c r="FX158" s="354"/>
      <c r="FY158" s="354"/>
      <c r="FZ158" s="354"/>
      <c r="GA158" s="354"/>
      <c r="GB158" s="354">
        <v>96</v>
      </c>
      <c r="GC158" s="354"/>
      <c r="GD158" s="354"/>
      <c r="GE158" s="354">
        <v>20</v>
      </c>
      <c r="GF158" s="354"/>
      <c r="GG158" s="354"/>
      <c r="GH158" s="354"/>
      <c r="GI158" s="354"/>
      <c r="GJ158" s="354"/>
      <c r="GK158" s="354"/>
      <c r="GL158" s="354">
        <v>240</v>
      </c>
      <c r="GM158" s="354"/>
      <c r="GN158" s="354"/>
      <c r="GO158" s="354"/>
      <c r="GP158" s="354"/>
      <c r="GQ158" s="354"/>
      <c r="GR158" s="354">
        <v>30</v>
      </c>
      <c r="GS158" s="354"/>
      <c r="GT158" s="354"/>
      <c r="GU158" s="354"/>
      <c r="GV158" s="354">
        <v>20</v>
      </c>
      <c r="GW158" s="354"/>
      <c r="GX158" s="354"/>
      <c r="GY158" s="354">
        <v>20</v>
      </c>
      <c r="GZ158" s="354">
        <v>36</v>
      </c>
      <c r="HA158" s="354"/>
      <c r="HB158" s="354"/>
      <c r="HC158" s="354"/>
      <c r="HD158" s="354"/>
      <c r="HE158" s="354">
        <v>16</v>
      </c>
      <c r="HF158" s="354"/>
      <c r="HG158" s="354"/>
      <c r="HH158" s="354"/>
      <c r="HI158" s="354"/>
      <c r="HJ158" s="354"/>
      <c r="HK158" s="354"/>
      <c r="HL158" s="354"/>
      <c r="HM158" s="354"/>
      <c r="HN158" s="354"/>
      <c r="HO158" s="354"/>
      <c r="HP158" s="354"/>
      <c r="HQ158" s="354"/>
      <c r="HR158" s="354"/>
      <c r="HS158" s="354"/>
      <c r="HT158" s="354"/>
      <c r="HU158" s="354"/>
      <c r="HV158" s="354"/>
      <c r="HW158" s="354"/>
      <c r="HX158" s="354">
        <v>30</v>
      </c>
      <c r="HY158" s="354"/>
      <c r="HZ158" s="354">
        <v>60</v>
      </c>
      <c r="IA158" s="354">
        <v>60</v>
      </c>
      <c r="IB158" s="354"/>
      <c r="IC158" s="354"/>
      <c r="ID158" s="354"/>
      <c r="IE158" s="354"/>
      <c r="IF158" s="354"/>
      <c r="IG158" s="354">
        <v>24</v>
      </c>
      <c r="IH158" s="354"/>
      <c r="II158" s="354"/>
      <c r="IJ158" s="354"/>
      <c r="IK158" s="354"/>
      <c r="IL158" s="354"/>
      <c r="IM158" s="354"/>
      <c r="IN158" s="354"/>
      <c r="IO158" s="354"/>
      <c r="IP158" s="354">
        <v>24</v>
      </c>
      <c r="IQ158" s="354">
        <v>48</v>
      </c>
      <c r="IR158" s="50"/>
      <c r="IS158" s="47"/>
      <c r="IT158" s="47">
        <v>60</v>
      </c>
      <c r="IU158" s="47"/>
      <c r="IV158" s="47"/>
      <c r="IW158" s="47"/>
      <c r="IX158" s="47"/>
      <c r="IY158" s="47"/>
      <c r="IZ158" s="47"/>
      <c r="JA158" s="47"/>
      <c r="JB158" s="47"/>
      <c r="JC158" s="47"/>
      <c r="JD158" s="47"/>
      <c r="JE158" s="47"/>
      <c r="JF158" s="47"/>
      <c r="JG158" s="47"/>
      <c r="JH158" s="47"/>
      <c r="JI158" s="47"/>
      <c r="JJ158" s="47"/>
      <c r="JK158" s="47"/>
      <c r="JL158" s="354"/>
      <c r="JM158" s="354"/>
      <c r="JN158" s="354"/>
      <c r="JO158" s="354"/>
      <c r="JP158" s="354"/>
      <c r="JQ158" s="354"/>
      <c r="JR158" s="354"/>
      <c r="JS158" s="354"/>
      <c r="JT158" s="354"/>
      <c r="JU158" s="354"/>
      <c r="JV158" s="354"/>
      <c r="JW158" s="354"/>
      <c r="JX158" s="354"/>
      <c r="JY158" s="354"/>
      <c r="JZ158" s="354"/>
      <c r="KA158" s="354"/>
      <c r="KB158" s="354"/>
      <c r="KC158" s="354"/>
      <c r="KD158" s="354"/>
      <c r="KE158" s="354"/>
      <c r="KF158" s="354"/>
      <c r="KG158" s="354"/>
      <c r="KH158" s="354"/>
      <c r="KI158" s="354"/>
      <c r="KJ158" s="354"/>
      <c r="KK158" s="354"/>
      <c r="KL158" s="354"/>
      <c r="KM158" s="354"/>
      <c r="KN158" s="354"/>
      <c r="KO158" s="354"/>
      <c r="KP158" s="354"/>
      <c r="KQ158" s="354"/>
      <c r="KR158" s="354"/>
      <c r="KS158" s="354"/>
      <c r="KT158" s="354"/>
      <c r="KU158" s="354"/>
      <c r="KV158" s="51"/>
      <c r="KW158" s="47"/>
      <c r="KX158" s="47">
        <v>48</v>
      </c>
      <c r="KY158" s="47"/>
      <c r="KZ158" s="47"/>
      <c r="LA158" s="47"/>
      <c r="LB158" s="47">
        <v>30</v>
      </c>
      <c r="LC158" s="47"/>
      <c r="LD158" s="361">
        <v>6</v>
      </c>
      <c r="LE158" s="361"/>
      <c r="LF158" s="361"/>
      <c r="LG158" s="361"/>
      <c r="LH158" s="361"/>
      <c r="LI158" s="361"/>
      <c r="LJ158" s="361"/>
      <c r="LK158" s="361">
        <v>36</v>
      </c>
      <c r="LL158" s="361"/>
      <c r="LM158" s="361"/>
      <c r="LN158" s="361"/>
      <c r="LO158" s="361"/>
      <c r="LP158" s="361"/>
      <c r="LQ158" s="354"/>
      <c r="LR158" s="354"/>
      <c r="LS158" s="354"/>
      <c r="LT158" s="354"/>
      <c r="LU158" s="354"/>
      <c r="LV158" s="354"/>
      <c r="LW158" s="51"/>
      <c r="LX158" s="354">
        <v>100</v>
      </c>
      <c r="LY158" s="354"/>
      <c r="LZ158" s="354"/>
      <c r="MA158" s="354"/>
      <c r="MB158" s="363">
        <v>6</v>
      </c>
      <c r="MC158" s="363"/>
      <c r="MD158" s="354"/>
      <c r="ME158" s="354">
        <v>18</v>
      </c>
      <c r="MF158" s="354"/>
      <c r="MG158" s="354"/>
      <c r="MH158" s="354"/>
      <c r="MI158" s="354"/>
      <c r="MJ158" s="354"/>
      <c r="MK158" s="354">
        <v>2</v>
      </c>
      <c r="ML158" s="354"/>
      <c r="MM158" s="354"/>
      <c r="MN158" s="354"/>
      <c r="MO158" s="354"/>
      <c r="MP158" s="354"/>
      <c r="MQ158" s="354"/>
      <c r="MR158" s="354"/>
      <c r="MS158" s="51"/>
      <c r="MT158" s="364">
        <f t="shared" si="95"/>
        <v>1837</v>
      </c>
      <c r="MU158" s="365">
        <f t="shared" si="96"/>
        <v>306</v>
      </c>
      <c r="MV158" s="366">
        <f t="shared" si="97"/>
        <v>2143</v>
      </c>
      <c r="MW158" s="365">
        <v>883</v>
      </c>
      <c r="MX158" s="365"/>
      <c r="MY158" s="54"/>
      <c r="MZ158" s="708">
        <v>12.99</v>
      </c>
      <c r="NA158" s="708">
        <v>3.54</v>
      </c>
      <c r="NB158" s="709">
        <f t="shared" si="98"/>
        <v>7586.22</v>
      </c>
      <c r="NC158" s="710"/>
      <c r="ND158" s="710">
        <v>17.7</v>
      </c>
      <c r="NE158" s="738">
        <f t="shared" si="125"/>
        <v>0.253731343283582</v>
      </c>
      <c r="NF158" s="739"/>
      <c r="NG158" s="739">
        <v>3000</v>
      </c>
      <c r="NH158" s="739">
        <v>17.15</v>
      </c>
      <c r="NI158" s="740">
        <f t="shared" si="99"/>
        <v>52852.2</v>
      </c>
      <c r="NJ158" s="738">
        <f t="shared" si="126"/>
        <v>0.276920482334092</v>
      </c>
      <c r="NK158" s="741">
        <v>44470</v>
      </c>
      <c r="NL158" s="742">
        <v>44562</v>
      </c>
      <c r="NM158" s="739">
        <f ca="1" t="shared" si="100"/>
        <v>17.1666666666667</v>
      </c>
      <c r="NN158" s="739">
        <f ca="1" t="shared" si="101"/>
        <v>515</v>
      </c>
      <c r="NO158" s="739">
        <v>2158</v>
      </c>
      <c r="NP158" s="739">
        <f t="shared" si="102"/>
        <v>2143</v>
      </c>
      <c r="NQ158" s="761">
        <f t="shared" si="103"/>
        <v>0.833203732503888</v>
      </c>
      <c r="NR158" s="739">
        <f ca="1" t="shared" si="104"/>
        <v>0.590523033716348</v>
      </c>
      <c r="NS158" s="739">
        <f t="shared" si="105"/>
        <v>2986</v>
      </c>
      <c r="NT158" s="739"/>
      <c r="NU158" s="739">
        <f ca="1" t="shared" si="106"/>
        <v>124.834951456311</v>
      </c>
      <c r="NV158" s="769">
        <f ca="1" t="shared" si="107"/>
        <v>4.16116504854369</v>
      </c>
      <c r="NW158" s="769">
        <f ca="1" t="shared" si="108"/>
        <v>717.587494167056</v>
      </c>
      <c r="NX158" s="739"/>
      <c r="NY158" s="739"/>
      <c r="NZ158" s="739"/>
      <c r="OA158" s="739"/>
      <c r="OB158" s="739"/>
      <c r="OC158" s="739"/>
      <c r="OD158" s="739"/>
      <c r="OE158" s="743">
        <f t="shared" si="109"/>
        <v>383</v>
      </c>
      <c r="OF158" s="743">
        <f t="shared" si="110"/>
        <v>528</v>
      </c>
      <c r="OG158" s="743">
        <f t="shared" si="111"/>
        <v>244</v>
      </c>
      <c r="OH158" s="743">
        <f t="shared" si="112"/>
        <v>178</v>
      </c>
      <c r="OI158" s="743">
        <f t="shared" si="113"/>
        <v>24</v>
      </c>
      <c r="OJ158" s="739">
        <f t="shared" si="114"/>
        <v>116</v>
      </c>
      <c r="OK158" s="739">
        <f t="shared" si="115"/>
        <v>86</v>
      </c>
      <c r="OL158" s="739">
        <f t="shared" si="116"/>
        <v>260</v>
      </c>
      <c r="OM158" s="739">
        <f t="shared" si="117"/>
        <v>42</v>
      </c>
      <c r="ON158" s="739">
        <f t="shared" si="118"/>
        <v>34</v>
      </c>
      <c r="OO158" s="739">
        <f t="shared" si="119"/>
        <v>60</v>
      </c>
      <c r="OP158" s="739"/>
      <c r="OQ158" s="739">
        <f t="shared" si="120"/>
        <v>114</v>
      </c>
      <c r="OR158" s="739">
        <f t="shared" si="121"/>
        <v>2069</v>
      </c>
      <c r="OS158" s="739">
        <f t="shared" si="122"/>
        <v>0</v>
      </c>
      <c r="OT158" s="739">
        <f t="shared" si="123"/>
        <v>-74</v>
      </c>
      <c r="OU158" s="739"/>
      <c r="OV158" s="739"/>
      <c r="OW158" s="739"/>
      <c r="OX158" s="739"/>
      <c r="OY158" s="739"/>
      <c r="OZ158" s="739"/>
      <c r="PA158" s="739"/>
      <c r="PB158" s="739"/>
      <c r="PC158" s="739"/>
      <c r="PD158" s="739"/>
      <c r="PE158" s="739"/>
      <c r="PF158" s="739"/>
      <c r="PG158" s="739"/>
      <c r="PI158" s="28">
        <v>0</v>
      </c>
      <c r="PJ158" s="28">
        <v>0</v>
      </c>
      <c r="PK158" s="28">
        <v>0</v>
      </c>
      <c r="PL158" s="28">
        <v>0</v>
      </c>
      <c r="PM158" s="28">
        <v>0</v>
      </c>
      <c r="PN158" s="28">
        <v>0</v>
      </c>
      <c r="PO158" s="28">
        <v>0</v>
      </c>
      <c r="PP158" s="28">
        <v>0</v>
      </c>
      <c r="PQ158" s="28">
        <v>0</v>
      </c>
      <c r="PR158" s="28">
        <v>320</v>
      </c>
      <c r="PS158" s="28">
        <v>84</v>
      </c>
      <c r="PT158" s="28">
        <v>566</v>
      </c>
      <c r="PU158" s="28">
        <v>34</v>
      </c>
      <c r="PV158" s="28">
        <v>1004</v>
      </c>
      <c r="PW158" s="28">
        <v>121</v>
      </c>
    </row>
    <row r="159" s="28" customFormat="1" customHeight="1" spans="1:439">
      <c r="A159" s="95" t="s">
        <v>1610</v>
      </c>
      <c r="B159" s="343" t="s">
        <v>1682</v>
      </c>
      <c r="C159" s="95" t="s">
        <v>1747</v>
      </c>
      <c r="D159" s="95" t="s">
        <v>3810</v>
      </c>
      <c r="E159" s="411"/>
      <c r="F159" s="116" t="s">
        <v>216</v>
      </c>
      <c r="G159" s="112" t="s">
        <v>217</v>
      </c>
      <c r="H159" s="113" t="s">
        <v>218</v>
      </c>
      <c r="I159" s="99">
        <f t="shared" si="90"/>
        <v>-616</v>
      </c>
      <c r="J159" s="100">
        <v>2036</v>
      </c>
      <c r="K159" s="454">
        <v>-69</v>
      </c>
      <c r="L159" s="150">
        <f t="shared" si="91"/>
        <v>1420</v>
      </c>
      <c r="M159" s="151">
        <f t="shared" si="92"/>
        <v>1420</v>
      </c>
      <c r="N159" s="455"/>
      <c r="O159" s="37"/>
      <c r="P159" s="36">
        <v>2510</v>
      </c>
      <c r="Q159" s="33">
        <f t="shared" si="93"/>
        <v>0</v>
      </c>
      <c r="R159" s="34">
        <f t="shared" si="94"/>
        <v>0</v>
      </c>
      <c r="S159" s="346"/>
      <c r="T159" s="346"/>
      <c r="U159" s="346"/>
      <c r="V159" s="346"/>
      <c r="W159" s="346"/>
      <c r="X159" s="347"/>
      <c r="Y159" s="348"/>
      <c r="Z159" s="348"/>
      <c r="AA159" s="348"/>
      <c r="AB159" s="348"/>
      <c r="AC159" s="506"/>
      <c r="AD159" s="348"/>
      <c r="AE159" s="348"/>
      <c r="AF159" s="346"/>
      <c r="AG159" s="346"/>
      <c r="AH159" s="346"/>
      <c r="AI159" s="346"/>
      <c r="AJ159" s="346"/>
      <c r="AK159" s="346"/>
      <c r="AL159" s="346"/>
      <c r="AM159" s="346"/>
      <c r="AN159" s="346"/>
      <c r="AO159" s="346"/>
      <c r="AP159" s="346"/>
      <c r="AQ159" s="346"/>
      <c r="AR159" s="346"/>
      <c r="AS159" s="346"/>
      <c r="AT159" s="346"/>
      <c r="AU159" s="346"/>
      <c r="AV159" s="346"/>
      <c r="AW159" s="346"/>
      <c r="AX159" s="346"/>
      <c r="AY159" s="349"/>
      <c r="AZ159" s="48">
        <v>1</v>
      </c>
      <c r="BA159" s="48"/>
      <c r="BB159" s="48"/>
      <c r="BC159" s="48"/>
      <c r="BD159" s="47"/>
      <c r="BE159" s="47"/>
      <c r="BF159" s="47">
        <v>1</v>
      </c>
      <c r="BG159" s="47"/>
      <c r="BH159" s="47"/>
      <c r="BI159" s="47"/>
      <c r="BJ159" s="47"/>
      <c r="BK159" s="47"/>
      <c r="BL159" s="47">
        <v>13</v>
      </c>
      <c r="BM159" s="47"/>
      <c r="BN159" s="47"/>
      <c r="BO159" s="47"/>
      <c r="BP159" s="47"/>
      <c r="BQ159" s="47"/>
      <c r="BR159" s="47"/>
      <c r="BS159" s="354"/>
      <c r="BT159" s="354"/>
      <c r="BU159" s="354"/>
      <c r="BV159" s="354"/>
      <c r="BW159" s="354"/>
      <c r="BX159" s="354"/>
      <c r="BY159" s="354"/>
      <c r="BZ159" s="354"/>
      <c r="CA159" s="354"/>
      <c r="CB159" s="354"/>
      <c r="CC159" s="354"/>
      <c r="CD159" s="354"/>
      <c r="CE159" s="354"/>
      <c r="CF159" s="354"/>
      <c r="CG159" s="354"/>
      <c r="CH159" s="354"/>
      <c r="CI159" s="354"/>
      <c r="CJ159" s="354"/>
      <c r="CK159" s="354"/>
      <c r="CL159" s="354"/>
      <c r="CM159" s="354"/>
      <c r="CN159" s="354"/>
      <c r="CO159" s="354"/>
      <c r="CP159" s="358"/>
      <c r="CQ159" s="48"/>
      <c r="CR159" s="354"/>
      <c r="CS159" s="354"/>
      <c r="CT159" s="355"/>
      <c r="CU159" s="354"/>
      <c r="CV159" s="354"/>
      <c r="CW159" s="354"/>
      <c r="CX159" s="354"/>
      <c r="CY159" s="354"/>
      <c r="CZ159" s="354"/>
      <c r="DA159" s="356"/>
      <c r="DB159" s="354"/>
      <c r="DC159" s="354"/>
      <c r="DD159" s="354"/>
      <c r="DE159" s="354"/>
      <c r="DF159" s="354">
        <v>2</v>
      </c>
      <c r="DG159" s="354"/>
      <c r="DH159" s="354"/>
      <c r="DI159" s="354"/>
      <c r="DJ159" s="354"/>
      <c r="DK159" s="354"/>
      <c r="DL159" s="354"/>
      <c r="DM159" s="354"/>
      <c r="DN159" s="354"/>
      <c r="DO159" s="354"/>
      <c r="DP159" s="354"/>
      <c r="DQ159" s="354"/>
      <c r="DR159" s="354"/>
      <c r="DS159" s="354"/>
      <c r="DT159" s="354"/>
      <c r="DU159" s="354">
        <v>1</v>
      </c>
      <c r="DV159" s="354">
        <v>1</v>
      </c>
      <c r="DW159" s="354"/>
      <c r="DX159" s="354"/>
      <c r="DY159" s="354"/>
      <c r="DZ159" s="357"/>
      <c r="EA159" s="356"/>
      <c r="EB159" s="356"/>
      <c r="EC159" s="356"/>
      <c r="ED159" s="356"/>
      <c r="EE159" s="358"/>
      <c r="EF159" s="48"/>
      <c r="EG159" s="46"/>
      <c r="EH159" s="46"/>
      <c r="EI159" s="47"/>
      <c r="EJ159" s="47"/>
      <c r="EK159" s="47">
        <v>3</v>
      </c>
      <c r="EL159" s="47"/>
      <c r="EM159" s="47"/>
      <c r="EN159" s="47"/>
      <c r="EO159" s="47">
        <v>120</v>
      </c>
      <c r="EP159" s="47"/>
      <c r="EQ159" s="47"/>
      <c r="ER159" s="47"/>
      <c r="ES159" s="47"/>
      <c r="ET159" s="48"/>
      <c r="EU159" s="47"/>
      <c r="EV159" s="47"/>
      <c r="EW159" s="47">
        <v>108</v>
      </c>
      <c r="EX159" s="47"/>
      <c r="EY159" s="47"/>
      <c r="EZ159" s="47"/>
      <c r="FA159" s="47"/>
      <c r="FB159" s="47"/>
      <c r="FC159" s="47"/>
      <c r="FD159" s="47"/>
      <c r="FE159" s="47">
        <v>60</v>
      </c>
      <c r="FF159" s="47"/>
      <c r="FG159" s="47"/>
      <c r="FH159" s="47"/>
      <c r="FI159" s="47"/>
      <c r="FJ159" s="47">
        <v>18</v>
      </c>
      <c r="FK159" s="47"/>
      <c r="FL159" s="47"/>
      <c r="FM159" s="47"/>
      <c r="FN159" s="47"/>
      <c r="FO159" s="47"/>
      <c r="FP159" s="47"/>
      <c r="FQ159" s="354"/>
      <c r="FR159" s="354"/>
      <c r="FS159" s="354"/>
      <c r="FT159" s="354"/>
      <c r="FU159" s="354"/>
      <c r="FV159" s="354">
        <v>30</v>
      </c>
      <c r="FW159" s="354"/>
      <c r="FX159" s="354"/>
      <c r="FY159" s="354"/>
      <c r="FZ159" s="354"/>
      <c r="GA159" s="354"/>
      <c r="GB159" s="354"/>
      <c r="GC159" s="354"/>
      <c r="GD159" s="354"/>
      <c r="GE159" s="354">
        <v>20</v>
      </c>
      <c r="GF159" s="354"/>
      <c r="GG159" s="354"/>
      <c r="GH159" s="354"/>
      <c r="GI159" s="354"/>
      <c r="GJ159" s="354"/>
      <c r="GK159" s="354"/>
      <c r="GL159" s="354">
        <v>180</v>
      </c>
      <c r="GM159" s="354"/>
      <c r="GN159" s="354"/>
      <c r="GO159" s="354"/>
      <c r="GP159" s="354"/>
      <c r="GQ159" s="354"/>
      <c r="GR159" s="354">
        <v>30</v>
      </c>
      <c r="GS159" s="354"/>
      <c r="GT159" s="354"/>
      <c r="GU159" s="354"/>
      <c r="GV159" s="354"/>
      <c r="GW159" s="354"/>
      <c r="GX159" s="354"/>
      <c r="GY159" s="354"/>
      <c r="GZ159" s="354">
        <v>36</v>
      </c>
      <c r="HA159" s="354"/>
      <c r="HB159" s="354"/>
      <c r="HC159" s="354"/>
      <c r="HD159" s="354"/>
      <c r="HE159" s="354">
        <v>16</v>
      </c>
      <c r="HF159" s="354"/>
      <c r="HG159" s="354"/>
      <c r="HH159" s="354"/>
      <c r="HI159" s="354"/>
      <c r="HJ159" s="354"/>
      <c r="HK159" s="354"/>
      <c r="HL159" s="354"/>
      <c r="HM159" s="354"/>
      <c r="HN159" s="354"/>
      <c r="HO159" s="354"/>
      <c r="HP159" s="354"/>
      <c r="HQ159" s="354"/>
      <c r="HR159" s="354"/>
      <c r="HS159" s="354"/>
      <c r="HT159" s="354"/>
      <c r="HU159" s="354"/>
      <c r="HV159" s="354"/>
      <c r="HW159" s="354"/>
      <c r="HX159" s="354">
        <v>48</v>
      </c>
      <c r="HY159" s="354"/>
      <c r="HZ159" s="354"/>
      <c r="IA159" s="354">
        <v>60</v>
      </c>
      <c r="IB159" s="354"/>
      <c r="IC159" s="354"/>
      <c r="ID159" s="354"/>
      <c r="IE159" s="354"/>
      <c r="IF159" s="354"/>
      <c r="IG159" s="354">
        <v>24</v>
      </c>
      <c r="IH159" s="354"/>
      <c r="II159" s="354">
        <v>6</v>
      </c>
      <c r="IJ159" s="354"/>
      <c r="IK159" s="354"/>
      <c r="IL159" s="354"/>
      <c r="IM159" s="354"/>
      <c r="IN159" s="354"/>
      <c r="IO159" s="354"/>
      <c r="IP159" s="354">
        <v>24</v>
      </c>
      <c r="IQ159" s="354"/>
      <c r="IR159" s="50"/>
      <c r="IS159" s="47"/>
      <c r="IT159" s="47">
        <v>60</v>
      </c>
      <c r="IU159" s="47"/>
      <c r="IV159" s="47"/>
      <c r="IW159" s="47"/>
      <c r="IX159" s="47"/>
      <c r="IY159" s="47"/>
      <c r="IZ159" s="47"/>
      <c r="JA159" s="47"/>
      <c r="JB159" s="47"/>
      <c r="JC159" s="47"/>
      <c r="JD159" s="47"/>
      <c r="JE159" s="47"/>
      <c r="JF159" s="47"/>
      <c r="JG159" s="47"/>
      <c r="JH159" s="47"/>
      <c r="JI159" s="47"/>
      <c r="JJ159" s="47"/>
      <c r="JK159" s="47"/>
      <c r="JL159" s="354"/>
      <c r="JM159" s="354"/>
      <c r="JN159" s="354"/>
      <c r="JO159" s="354"/>
      <c r="JP159" s="354"/>
      <c r="JQ159" s="354"/>
      <c r="JR159" s="354"/>
      <c r="JS159" s="354"/>
      <c r="JT159" s="354"/>
      <c r="JU159" s="354"/>
      <c r="JV159" s="354"/>
      <c r="JW159" s="354"/>
      <c r="JX159" s="354"/>
      <c r="JY159" s="354"/>
      <c r="JZ159" s="354"/>
      <c r="KA159" s="354"/>
      <c r="KB159" s="354"/>
      <c r="KC159" s="354"/>
      <c r="KD159" s="354"/>
      <c r="KE159" s="354"/>
      <c r="KF159" s="354"/>
      <c r="KG159" s="354"/>
      <c r="KH159" s="354"/>
      <c r="KI159" s="354"/>
      <c r="KJ159" s="354"/>
      <c r="KK159" s="354"/>
      <c r="KL159" s="354"/>
      <c r="KM159" s="354"/>
      <c r="KN159" s="354"/>
      <c r="KO159" s="354"/>
      <c r="KP159" s="354"/>
      <c r="KQ159" s="354"/>
      <c r="KR159" s="354"/>
      <c r="KS159" s="354"/>
      <c r="KT159" s="354"/>
      <c r="KU159" s="354"/>
      <c r="KV159" s="51"/>
      <c r="KW159" s="47"/>
      <c r="KX159" s="47">
        <v>48</v>
      </c>
      <c r="KY159" s="47"/>
      <c r="KZ159" s="47"/>
      <c r="LA159" s="47"/>
      <c r="LB159" s="47">
        <v>30</v>
      </c>
      <c r="LC159" s="47"/>
      <c r="LD159" s="361">
        <v>6</v>
      </c>
      <c r="LE159" s="361"/>
      <c r="LF159" s="361"/>
      <c r="LG159" s="361"/>
      <c r="LH159" s="361"/>
      <c r="LI159" s="361"/>
      <c r="LJ159" s="361"/>
      <c r="LK159" s="361">
        <v>36</v>
      </c>
      <c r="LL159" s="361"/>
      <c r="LM159" s="361"/>
      <c r="LN159" s="361"/>
      <c r="LO159" s="361"/>
      <c r="LP159" s="361"/>
      <c r="LQ159" s="354"/>
      <c r="LR159" s="354"/>
      <c r="LS159" s="354"/>
      <c r="LT159" s="354"/>
      <c r="LU159" s="354"/>
      <c r="LV159" s="354"/>
      <c r="LW159" s="51"/>
      <c r="LX159" s="354">
        <v>100</v>
      </c>
      <c r="LY159" s="354"/>
      <c r="LZ159" s="354"/>
      <c r="MA159" s="354"/>
      <c r="MB159" s="363">
        <v>6</v>
      </c>
      <c r="MC159" s="363"/>
      <c r="MD159" s="354"/>
      <c r="ME159" s="354"/>
      <c r="MF159" s="354"/>
      <c r="MG159" s="354"/>
      <c r="MH159" s="354"/>
      <c r="MI159" s="354"/>
      <c r="MJ159" s="354"/>
      <c r="MK159" s="354">
        <v>2</v>
      </c>
      <c r="ML159" s="354"/>
      <c r="MM159" s="354"/>
      <c r="MN159" s="354"/>
      <c r="MO159" s="354"/>
      <c r="MP159" s="354"/>
      <c r="MQ159" s="354"/>
      <c r="MR159" s="354"/>
      <c r="MS159" s="51"/>
      <c r="MT159" s="364">
        <f t="shared" si="95"/>
        <v>783</v>
      </c>
      <c r="MU159" s="365">
        <f t="shared" si="96"/>
        <v>288</v>
      </c>
      <c r="MV159" s="366">
        <f t="shared" si="97"/>
        <v>1071</v>
      </c>
      <c r="MW159" s="365">
        <v>428</v>
      </c>
      <c r="MX159" s="365"/>
      <c r="MY159" s="54"/>
      <c r="MZ159" s="709">
        <v>12.99</v>
      </c>
      <c r="NA159" s="709">
        <v>3.54</v>
      </c>
      <c r="NB159" s="709">
        <f t="shared" si="98"/>
        <v>3791.34</v>
      </c>
      <c r="NC159" s="711"/>
      <c r="ND159" s="710">
        <v>17.7</v>
      </c>
      <c r="NE159" s="738">
        <f t="shared" si="125"/>
        <v>0.253731343283582</v>
      </c>
      <c r="NF159" s="743"/>
      <c r="NG159" s="743">
        <v>3000</v>
      </c>
      <c r="NH159" s="743">
        <v>17.15</v>
      </c>
      <c r="NI159" s="740">
        <f t="shared" si="99"/>
        <v>25134</v>
      </c>
      <c r="NJ159" s="738">
        <f t="shared" si="126"/>
        <v>0.276920482334092</v>
      </c>
      <c r="NK159" s="741">
        <v>44470</v>
      </c>
      <c r="NL159" s="742">
        <v>44562</v>
      </c>
      <c r="NM159" s="739">
        <f ca="1" t="shared" si="100"/>
        <v>17.1666666666667</v>
      </c>
      <c r="NN159" s="739">
        <f ca="1" t="shared" si="101"/>
        <v>515</v>
      </c>
      <c r="NO159" s="743">
        <v>2510</v>
      </c>
      <c r="NP159" s="739">
        <f t="shared" si="102"/>
        <v>1071</v>
      </c>
      <c r="NQ159" s="761">
        <f t="shared" si="103"/>
        <v>0.545038167938931</v>
      </c>
      <c r="NR159" s="739">
        <f ca="1" t="shared" si="104"/>
        <v>0.386289186985844</v>
      </c>
      <c r="NS159" s="739">
        <f t="shared" si="105"/>
        <v>1420</v>
      </c>
      <c r="NT159" s="743"/>
      <c r="NU159" s="739">
        <f ca="1" t="shared" si="106"/>
        <v>62.3883495145631</v>
      </c>
      <c r="NV159" s="769">
        <f ca="1" t="shared" si="107"/>
        <v>2.07961165048544</v>
      </c>
      <c r="NW159" s="769">
        <f ca="1" t="shared" si="108"/>
        <v>682.8197945845</v>
      </c>
      <c r="NX159" s="743"/>
      <c r="NY159" s="743"/>
      <c r="NZ159" s="743"/>
      <c r="OA159" s="743"/>
      <c r="OB159" s="743"/>
      <c r="OC159" s="743"/>
      <c r="OD159" s="743"/>
      <c r="OE159" s="743">
        <f t="shared" si="109"/>
        <v>63</v>
      </c>
      <c r="OF159" s="743">
        <f t="shared" si="110"/>
        <v>168</v>
      </c>
      <c r="OG159" s="743">
        <f t="shared" si="111"/>
        <v>304</v>
      </c>
      <c r="OH159" s="743">
        <f t="shared" si="112"/>
        <v>18</v>
      </c>
      <c r="OI159" s="743">
        <f t="shared" si="113"/>
        <v>30</v>
      </c>
      <c r="OJ159" s="739">
        <f t="shared" si="114"/>
        <v>20</v>
      </c>
      <c r="OK159" s="739">
        <f t="shared" si="115"/>
        <v>66</v>
      </c>
      <c r="OL159" s="739">
        <f t="shared" si="116"/>
        <v>180</v>
      </c>
      <c r="OM159" s="739">
        <f t="shared" si="117"/>
        <v>42</v>
      </c>
      <c r="ON159" s="739">
        <f t="shared" si="118"/>
        <v>16</v>
      </c>
      <c r="OO159" s="739">
        <f t="shared" si="119"/>
        <v>66</v>
      </c>
      <c r="OP159" s="739"/>
      <c r="OQ159" s="739">
        <f t="shared" si="120"/>
        <v>72</v>
      </c>
      <c r="OR159" s="739">
        <f t="shared" si="121"/>
        <v>1045</v>
      </c>
      <c r="OS159" s="739">
        <f t="shared" si="122"/>
        <v>0</v>
      </c>
      <c r="OT159" s="739">
        <f t="shared" si="123"/>
        <v>-26</v>
      </c>
      <c r="OU159" s="743"/>
      <c r="OV159" s="743"/>
      <c r="OW159" s="743"/>
      <c r="OX159" s="743"/>
      <c r="OY159" s="743"/>
      <c r="OZ159" s="743"/>
      <c r="PA159" s="743"/>
      <c r="PB159" s="743"/>
      <c r="PC159" s="743"/>
      <c r="PD159" s="743"/>
      <c r="PE159" s="743"/>
      <c r="PF159" s="743"/>
      <c r="PG159" s="743"/>
      <c r="PI159" s="28">
        <v>0</v>
      </c>
      <c r="PJ159" s="28">
        <v>0</v>
      </c>
      <c r="PK159" s="28">
        <v>0</v>
      </c>
      <c r="PL159" s="28">
        <v>0</v>
      </c>
      <c r="PM159" s="28">
        <v>0</v>
      </c>
      <c r="PN159" s="28">
        <v>0</v>
      </c>
      <c r="PO159" s="28">
        <v>0</v>
      </c>
      <c r="PP159" s="28">
        <v>0</v>
      </c>
      <c r="PQ159" s="28">
        <v>0</v>
      </c>
      <c r="PR159" s="28">
        <v>120</v>
      </c>
      <c r="PS159" s="28">
        <v>48</v>
      </c>
      <c r="PT159" s="28">
        <v>362</v>
      </c>
      <c r="PU159" s="28">
        <v>16</v>
      </c>
      <c r="PV159" s="28">
        <v>546</v>
      </c>
      <c r="PW159" s="28">
        <v>118</v>
      </c>
    </row>
    <row r="160" s="28" customFormat="1" customHeight="1" spans="1:439">
      <c r="A160" s="95" t="s">
        <v>1610</v>
      </c>
      <c r="B160" s="343">
        <v>2021</v>
      </c>
      <c r="C160" s="95" t="s">
        <v>1747</v>
      </c>
      <c r="D160" s="95" t="s">
        <v>3810</v>
      </c>
      <c r="E160" s="411"/>
      <c r="F160" s="116" t="s">
        <v>219</v>
      </c>
      <c r="G160" s="112" t="s">
        <v>220</v>
      </c>
      <c r="H160" s="113" t="s">
        <v>221</v>
      </c>
      <c r="I160" s="99">
        <f t="shared" si="90"/>
        <v>-1220</v>
      </c>
      <c r="J160" s="100">
        <v>4391</v>
      </c>
      <c r="K160" s="454">
        <v>27</v>
      </c>
      <c r="L160" s="150">
        <f t="shared" si="91"/>
        <v>3171</v>
      </c>
      <c r="M160" s="151">
        <f t="shared" si="92"/>
        <v>3171</v>
      </c>
      <c r="N160" s="455"/>
      <c r="O160" s="37">
        <v>1976</v>
      </c>
      <c r="P160" s="36">
        <v>3030</v>
      </c>
      <c r="Q160" s="33">
        <f t="shared" si="93"/>
        <v>0</v>
      </c>
      <c r="R160" s="34">
        <f t="shared" si="94"/>
        <v>0</v>
      </c>
      <c r="S160" s="346"/>
      <c r="T160" s="346"/>
      <c r="U160" s="346"/>
      <c r="V160" s="346"/>
      <c r="W160" s="346"/>
      <c r="X160" s="347"/>
      <c r="Y160" s="348"/>
      <c r="Z160" s="348"/>
      <c r="AA160" s="348"/>
      <c r="AB160" s="348"/>
      <c r="AC160" s="506"/>
      <c r="AD160" s="348"/>
      <c r="AE160" s="348"/>
      <c r="AF160" s="346"/>
      <c r="AG160" s="346"/>
      <c r="AH160" s="346"/>
      <c r="AI160" s="346"/>
      <c r="AJ160" s="346"/>
      <c r="AK160" s="346"/>
      <c r="AL160" s="346"/>
      <c r="AM160" s="346"/>
      <c r="AN160" s="346"/>
      <c r="AO160" s="346"/>
      <c r="AP160" s="346"/>
      <c r="AQ160" s="346"/>
      <c r="AR160" s="346"/>
      <c r="AS160" s="346"/>
      <c r="AT160" s="346"/>
      <c r="AU160" s="346"/>
      <c r="AV160" s="346"/>
      <c r="AW160" s="346"/>
      <c r="AX160" s="346"/>
      <c r="AY160" s="349"/>
      <c r="AZ160" s="48"/>
      <c r="BA160" s="48"/>
      <c r="BB160" s="48"/>
      <c r="BC160" s="48"/>
      <c r="BD160" s="47">
        <v>1</v>
      </c>
      <c r="BE160" s="47"/>
      <c r="BF160" s="47"/>
      <c r="BG160" s="47"/>
      <c r="BH160" s="47"/>
      <c r="BI160" s="47"/>
      <c r="BJ160" s="47"/>
      <c r="BK160" s="47"/>
      <c r="BL160" s="47">
        <v>13</v>
      </c>
      <c r="BM160" s="47"/>
      <c r="BN160" s="47"/>
      <c r="BO160" s="47"/>
      <c r="BP160" s="47"/>
      <c r="BQ160" s="47"/>
      <c r="BR160" s="47"/>
      <c r="BS160" s="354"/>
      <c r="BT160" s="354"/>
      <c r="BU160" s="354"/>
      <c r="BV160" s="354"/>
      <c r="BW160" s="354"/>
      <c r="BX160" s="354"/>
      <c r="BY160" s="354"/>
      <c r="BZ160" s="354"/>
      <c r="CA160" s="354"/>
      <c r="CB160" s="354"/>
      <c r="CC160" s="354"/>
      <c r="CD160" s="354"/>
      <c r="CE160" s="354"/>
      <c r="CF160" s="354"/>
      <c r="CG160" s="354"/>
      <c r="CH160" s="354"/>
      <c r="CI160" s="354"/>
      <c r="CJ160" s="354"/>
      <c r="CK160" s="354"/>
      <c r="CL160" s="354"/>
      <c r="CM160" s="354"/>
      <c r="CN160" s="354"/>
      <c r="CO160" s="354"/>
      <c r="CP160" s="358"/>
      <c r="CQ160" s="48"/>
      <c r="CR160" s="354"/>
      <c r="CS160" s="354"/>
      <c r="CT160" s="355">
        <v>-18</v>
      </c>
      <c r="CU160" s="354"/>
      <c r="CV160" s="354"/>
      <c r="CW160" s="354"/>
      <c r="CX160" s="354"/>
      <c r="CY160" s="354"/>
      <c r="CZ160" s="354">
        <v>4</v>
      </c>
      <c r="DA160" s="356">
        <v>-3</v>
      </c>
      <c r="DB160" s="354"/>
      <c r="DC160" s="354"/>
      <c r="DD160" s="354"/>
      <c r="DE160" s="354"/>
      <c r="DF160" s="354">
        <v>2</v>
      </c>
      <c r="DG160" s="354"/>
      <c r="DH160" s="354">
        <v>1</v>
      </c>
      <c r="DI160" s="354"/>
      <c r="DJ160" s="356">
        <v>-3</v>
      </c>
      <c r="DK160" s="354">
        <v>1</v>
      </c>
      <c r="DL160" s="354"/>
      <c r="DM160" s="354"/>
      <c r="DN160" s="354"/>
      <c r="DO160" s="354"/>
      <c r="DP160" s="354"/>
      <c r="DQ160" s="354">
        <v>2</v>
      </c>
      <c r="DR160" s="354"/>
      <c r="DS160" s="354"/>
      <c r="DT160" s="354"/>
      <c r="DU160" s="354"/>
      <c r="DV160" s="354">
        <v>1</v>
      </c>
      <c r="DW160" s="354"/>
      <c r="DX160" s="354"/>
      <c r="DY160" s="354"/>
      <c r="DZ160" s="357"/>
      <c r="EA160" s="356"/>
      <c r="EB160" s="356"/>
      <c r="EC160" s="356"/>
      <c r="ED160" s="356"/>
      <c r="EE160" s="358"/>
      <c r="EF160" s="48"/>
      <c r="EG160" s="46"/>
      <c r="EH160" s="46">
        <v>48</v>
      </c>
      <c r="EI160" s="47"/>
      <c r="EJ160" s="47"/>
      <c r="EK160" s="47"/>
      <c r="EL160" s="47"/>
      <c r="EM160" s="47"/>
      <c r="EN160" s="47"/>
      <c r="EO160" s="47">
        <v>60</v>
      </c>
      <c r="EP160" s="47"/>
      <c r="EQ160" s="47"/>
      <c r="ER160" s="47"/>
      <c r="ES160" s="47"/>
      <c r="ET160" s="48"/>
      <c r="EU160" s="47"/>
      <c r="EV160" s="47"/>
      <c r="EW160" s="47">
        <v>66</v>
      </c>
      <c r="EX160" s="47"/>
      <c r="EY160" s="47"/>
      <c r="EZ160" s="47"/>
      <c r="FA160" s="47"/>
      <c r="FB160" s="47">
        <v>42</v>
      </c>
      <c r="FC160" s="47"/>
      <c r="FD160" s="47"/>
      <c r="FE160" s="47">
        <v>60</v>
      </c>
      <c r="FF160" s="47">
        <v>84</v>
      </c>
      <c r="FG160" s="47"/>
      <c r="FH160" s="47"/>
      <c r="FI160" s="47"/>
      <c r="FJ160" s="47">
        <v>18</v>
      </c>
      <c r="FK160" s="47"/>
      <c r="FL160" s="47"/>
      <c r="FM160" s="47"/>
      <c r="FN160" s="47"/>
      <c r="FO160" s="47"/>
      <c r="FP160" s="47"/>
      <c r="FQ160" s="354"/>
      <c r="FR160" s="354"/>
      <c r="FS160" s="354"/>
      <c r="FT160" s="354"/>
      <c r="FU160" s="354"/>
      <c r="FV160" s="354">
        <v>24</v>
      </c>
      <c r="FW160" s="354">
        <v>144</v>
      </c>
      <c r="FX160" s="354"/>
      <c r="FY160" s="354">
        <v>540</v>
      </c>
      <c r="FZ160" s="354"/>
      <c r="GA160" s="354"/>
      <c r="GB160" s="354"/>
      <c r="GC160" s="354"/>
      <c r="GD160" s="354"/>
      <c r="GE160" s="354">
        <v>20</v>
      </c>
      <c r="GF160" s="354"/>
      <c r="GG160" s="354"/>
      <c r="GH160" s="354"/>
      <c r="GI160" s="354"/>
      <c r="GJ160" s="354"/>
      <c r="GK160" s="354">
        <v>78</v>
      </c>
      <c r="GL160" s="354"/>
      <c r="GM160" s="354"/>
      <c r="GN160" s="354"/>
      <c r="GO160" s="354"/>
      <c r="GP160" s="354"/>
      <c r="GQ160" s="354"/>
      <c r="GR160" s="354">
        <v>30</v>
      </c>
      <c r="GS160" s="354"/>
      <c r="GT160" s="354">
        <v>30</v>
      </c>
      <c r="GU160" s="354"/>
      <c r="GV160" s="354"/>
      <c r="GW160" s="354"/>
      <c r="GX160" s="354"/>
      <c r="GY160" s="354"/>
      <c r="GZ160" s="354">
        <v>36</v>
      </c>
      <c r="HA160" s="354"/>
      <c r="HB160" s="354"/>
      <c r="HC160" s="354"/>
      <c r="HD160" s="354"/>
      <c r="HE160" s="354">
        <v>16</v>
      </c>
      <c r="HF160" s="354"/>
      <c r="HG160" s="354"/>
      <c r="HH160" s="354"/>
      <c r="HI160" s="354"/>
      <c r="HJ160" s="354"/>
      <c r="HK160" s="354"/>
      <c r="HL160" s="354"/>
      <c r="HM160" s="354"/>
      <c r="HN160" s="354"/>
      <c r="HO160" s="354"/>
      <c r="HP160" s="354"/>
      <c r="HQ160" s="354"/>
      <c r="HR160" s="354"/>
      <c r="HS160" s="354">
        <v>18</v>
      </c>
      <c r="HT160" s="354"/>
      <c r="HU160" s="354"/>
      <c r="HV160" s="354"/>
      <c r="HW160" s="354"/>
      <c r="HX160" s="354">
        <v>48</v>
      </c>
      <c r="HY160" s="354"/>
      <c r="HZ160" s="354"/>
      <c r="IA160" s="354">
        <v>60</v>
      </c>
      <c r="IB160" s="354"/>
      <c r="IC160" s="354"/>
      <c r="ID160" s="354"/>
      <c r="IE160" s="354"/>
      <c r="IF160" s="354"/>
      <c r="IG160" s="354">
        <v>24</v>
      </c>
      <c r="IH160" s="354"/>
      <c r="II160" s="354"/>
      <c r="IJ160" s="354"/>
      <c r="IK160" s="354"/>
      <c r="IL160" s="354"/>
      <c r="IM160" s="354"/>
      <c r="IN160" s="354"/>
      <c r="IO160" s="354"/>
      <c r="IP160" s="354">
        <v>24</v>
      </c>
      <c r="IQ160" s="354">
        <v>48</v>
      </c>
      <c r="IR160" s="50"/>
      <c r="IS160" s="47"/>
      <c r="IT160" s="47"/>
      <c r="IU160" s="47"/>
      <c r="IV160" s="47">
        <v>60</v>
      </c>
      <c r="IW160" s="47"/>
      <c r="IX160" s="47"/>
      <c r="IY160" s="47"/>
      <c r="IZ160" s="47"/>
      <c r="JA160" s="47"/>
      <c r="JB160" s="47"/>
      <c r="JC160" s="47"/>
      <c r="JD160" s="47"/>
      <c r="JE160" s="47"/>
      <c r="JF160" s="47"/>
      <c r="JG160" s="47"/>
      <c r="JH160" s="47"/>
      <c r="JI160" s="47"/>
      <c r="JJ160" s="47"/>
      <c r="JK160" s="47"/>
      <c r="JL160" s="354"/>
      <c r="JM160" s="354"/>
      <c r="JN160" s="354"/>
      <c r="JO160" s="354"/>
      <c r="JP160" s="354"/>
      <c r="JQ160" s="354"/>
      <c r="JR160" s="354"/>
      <c r="JS160" s="354"/>
      <c r="JT160" s="354"/>
      <c r="JU160" s="354"/>
      <c r="JV160" s="354"/>
      <c r="JW160" s="354"/>
      <c r="JX160" s="354"/>
      <c r="JY160" s="354"/>
      <c r="JZ160" s="354"/>
      <c r="KA160" s="354"/>
      <c r="KB160" s="354"/>
      <c r="KC160" s="354"/>
      <c r="KD160" s="354"/>
      <c r="KE160" s="354"/>
      <c r="KF160" s="354"/>
      <c r="KG160" s="354"/>
      <c r="KH160" s="354"/>
      <c r="KI160" s="354"/>
      <c r="KJ160" s="354"/>
      <c r="KK160" s="354"/>
      <c r="KL160" s="354"/>
      <c r="KM160" s="354"/>
      <c r="KN160" s="354"/>
      <c r="KO160" s="354"/>
      <c r="KP160" s="354"/>
      <c r="KQ160" s="354"/>
      <c r="KR160" s="354"/>
      <c r="KS160" s="354"/>
      <c r="KT160" s="354"/>
      <c r="KU160" s="354"/>
      <c r="KV160" s="51"/>
      <c r="KW160" s="47"/>
      <c r="KX160" s="47">
        <v>48</v>
      </c>
      <c r="KY160" s="47"/>
      <c r="KZ160" s="47"/>
      <c r="LA160" s="47"/>
      <c r="LB160" s="47">
        <v>30</v>
      </c>
      <c r="LC160" s="47"/>
      <c r="LD160" s="361">
        <v>6</v>
      </c>
      <c r="LE160" s="361"/>
      <c r="LF160" s="361"/>
      <c r="LG160" s="361"/>
      <c r="LH160" s="361"/>
      <c r="LI160" s="361"/>
      <c r="LJ160" s="361"/>
      <c r="LK160" s="361">
        <v>36</v>
      </c>
      <c r="LL160" s="361"/>
      <c r="LM160" s="361"/>
      <c r="LN160" s="361"/>
      <c r="LO160" s="361"/>
      <c r="LP160" s="361"/>
      <c r="LQ160" s="354">
        <v>3</v>
      </c>
      <c r="LR160" s="354"/>
      <c r="LS160" s="354"/>
      <c r="LT160" s="354"/>
      <c r="LU160" s="354"/>
      <c r="LV160" s="354"/>
      <c r="LW160" s="51"/>
      <c r="LX160" s="354">
        <v>100</v>
      </c>
      <c r="LY160" s="354"/>
      <c r="LZ160" s="354"/>
      <c r="MA160" s="354"/>
      <c r="MB160" s="363">
        <v>7</v>
      </c>
      <c r="MC160" s="363"/>
      <c r="MD160" s="354">
        <v>24</v>
      </c>
      <c r="ME160" s="354"/>
      <c r="MF160" s="354"/>
      <c r="MG160" s="354"/>
      <c r="MH160" s="354"/>
      <c r="MI160" s="354"/>
      <c r="MJ160" s="354"/>
      <c r="MK160" s="354">
        <v>2</v>
      </c>
      <c r="ML160" s="354"/>
      <c r="MM160" s="354"/>
      <c r="MN160" s="354"/>
      <c r="MO160" s="354"/>
      <c r="MP160" s="354"/>
      <c r="MQ160" s="354"/>
      <c r="MR160" s="354"/>
      <c r="MS160" s="51"/>
      <c r="MT160" s="364">
        <f t="shared" si="95"/>
        <v>1518</v>
      </c>
      <c r="MU160" s="365">
        <f t="shared" si="96"/>
        <v>316</v>
      </c>
      <c r="MV160" s="366">
        <f t="shared" si="97"/>
        <v>1834</v>
      </c>
      <c r="MW160" s="365">
        <v>5540</v>
      </c>
      <c r="MX160" s="365">
        <v>2462</v>
      </c>
      <c r="MY160" s="54"/>
      <c r="MZ160" s="708">
        <v>12.99</v>
      </c>
      <c r="NA160" s="708">
        <v>3.54</v>
      </c>
      <c r="NB160" s="709">
        <f t="shared" si="98"/>
        <v>6492.36</v>
      </c>
      <c r="NC160" s="710">
        <v>24.75</v>
      </c>
      <c r="ND160" s="710">
        <v>17.7</v>
      </c>
      <c r="NE160" s="738">
        <f t="shared" si="125"/>
        <v>0.253731343283582</v>
      </c>
      <c r="NF160" s="739"/>
      <c r="NG160" s="739">
        <v>3000</v>
      </c>
      <c r="NH160" s="739">
        <v>17.15</v>
      </c>
      <c r="NI160" s="740">
        <f t="shared" si="99"/>
        <v>56126.7</v>
      </c>
      <c r="NJ160" s="738">
        <f t="shared" si="126"/>
        <v>0.276920482334092</v>
      </c>
      <c r="NK160" s="741">
        <v>44287</v>
      </c>
      <c r="NL160" s="742">
        <v>44562</v>
      </c>
      <c r="NM160" s="739">
        <f ca="1" t="shared" si="100"/>
        <v>17.1666666666667</v>
      </c>
      <c r="NN160" s="739">
        <f ca="1" t="shared" si="101"/>
        <v>515</v>
      </c>
      <c r="NO160" s="739">
        <v>4970</v>
      </c>
      <c r="NP160" s="739">
        <f t="shared" si="102"/>
        <v>1834</v>
      </c>
      <c r="NQ160" s="761">
        <f t="shared" si="103"/>
        <v>0.450558899398108</v>
      </c>
      <c r="NR160" s="739">
        <f ca="1" t="shared" si="104"/>
        <v>0.319328152000601</v>
      </c>
      <c r="NS160" s="739">
        <f t="shared" si="105"/>
        <v>3171</v>
      </c>
      <c r="NT160" s="739"/>
      <c r="NU160" s="739">
        <f ca="1" t="shared" si="106"/>
        <v>106.834951456311</v>
      </c>
      <c r="NV160" s="769">
        <f ca="1" t="shared" si="107"/>
        <v>3.56116504854369</v>
      </c>
      <c r="NW160" s="769">
        <f ca="1" t="shared" si="108"/>
        <v>890.43893129771</v>
      </c>
      <c r="NX160" s="739"/>
      <c r="NY160" s="739"/>
      <c r="NZ160" s="739"/>
      <c r="OA160" s="739"/>
      <c r="OB160" s="739"/>
      <c r="OC160" s="739"/>
      <c r="OD160" s="739"/>
      <c r="OE160" s="743">
        <f t="shared" si="109"/>
        <v>48</v>
      </c>
      <c r="OF160" s="743">
        <f t="shared" si="110"/>
        <v>168</v>
      </c>
      <c r="OG160" s="743">
        <f t="shared" si="111"/>
        <v>388</v>
      </c>
      <c r="OH160" s="743">
        <f t="shared" si="112"/>
        <v>18</v>
      </c>
      <c r="OI160" s="743">
        <f t="shared" si="113"/>
        <v>168</v>
      </c>
      <c r="OJ160" s="739">
        <f t="shared" si="114"/>
        <v>638</v>
      </c>
      <c r="OK160" s="739">
        <f t="shared" si="115"/>
        <v>96</v>
      </c>
      <c r="OL160" s="739">
        <f t="shared" si="116"/>
        <v>0</v>
      </c>
      <c r="OM160" s="739">
        <f t="shared" si="117"/>
        <v>43</v>
      </c>
      <c r="ON160" s="739">
        <f t="shared" si="118"/>
        <v>43</v>
      </c>
      <c r="OO160" s="739">
        <f t="shared" si="119"/>
        <v>78</v>
      </c>
      <c r="OP160" s="739"/>
      <c r="OQ160" s="739">
        <f t="shared" si="120"/>
        <v>72</v>
      </c>
      <c r="OR160" s="739">
        <f t="shared" si="121"/>
        <v>1760</v>
      </c>
      <c r="OS160" s="739">
        <f t="shared" si="122"/>
        <v>0</v>
      </c>
      <c r="OT160" s="739">
        <f t="shared" si="123"/>
        <v>-74</v>
      </c>
      <c r="OU160" s="739"/>
      <c r="OV160" s="739"/>
      <c r="OW160" s="739"/>
      <c r="OX160" s="739"/>
      <c r="OY160" s="739"/>
      <c r="OZ160" s="739"/>
      <c r="PA160" s="739"/>
      <c r="PB160" s="739"/>
      <c r="PC160" s="739"/>
      <c r="PD160" s="739"/>
      <c r="PE160" s="739"/>
      <c r="PF160" s="739"/>
      <c r="PG160" s="739"/>
      <c r="PI160" s="28">
        <v>208</v>
      </c>
      <c r="PJ160" s="28">
        <v>360</v>
      </c>
      <c r="PK160" s="28">
        <v>316</v>
      </c>
      <c r="PL160" s="28">
        <v>450</v>
      </c>
      <c r="PM160" s="28">
        <v>560</v>
      </c>
      <c r="PN160" s="28">
        <v>312</v>
      </c>
      <c r="PO160" s="28">
        <v>1446</v>
      </c>
      <c r="PP160" s="28">
        <v>988</v>
      </c>
      <c r="PQ160" s="28">
        <v>264</v>
      </c>
      <c r="PR160" s="28">
        <v>112</v>
      </c>
      <c r="PS160" s="28">
        <v>354</v>
      </c>
      <c r="PT160" s="28">
        <v>182</v>
      </c>
      <c r="PU160" s="28">
        <v>9</v>
      </c>
      <c r="PV160" s="28">
        <v>5561</v>
      </c>
      <c r="PW160" s="28">
        <v>21</v>
      </c>
    </row>
    <row r="161" s="28" customFormat="1" customHeight="1" spans="1:439">
      <c r="A161" s="95" t="s">
        <v>1610</v>
      </c>
      <c r="B161" s="343">
        <v>2021</v>
      </c>
      <c r="C161" s="95" t="s">
        <v>1747</v>
      </c>
      <c r="D161" s="95" t="s">
        <v>3810</v>
      </c>
      <c r="E161" s="411"/>
      <c r="F161" s="116" t="s">
        <v>222</v>
      </c>
      <c r="G161" s="112" t="s">
        <v>223</v>
      </c>
      <c r="H161" s="113" t="s">
        <v>224</v>
      </c>
      <c r="I161" s="99">
        <f t="shared" si="90"/>
        <v>-10</v>
      </c>
      <c r="J161" s="100">
        <v>1108</v>
      </c>
      <c r="K161" s="454">
        <v>0</v>
      </c>
      <c r="L161" s="150">
        <f t="shared" si="91"/>
        <v>1098</v>
      </c>
      <c r="M161" s="151">
        <f t="shared" si="92"/>
        <v>1098</v>
      </c>
      <c r="N161" s="455"/>
      <c r="O161" s="37">
        <v>24</v>
      </c>
      <c r="P161" s="36">
        <v>2304</v>
      </c>
      <c r="Q161" s="33">
        <f t="shared" si="93"/>
        <v>0</v>
      </c>
      <c r="R161" s="34">
        <f t="shared" si="94"/>
        <v>3000</v>
      </c>
      <c r="S161" s="346"/>
      <c r="T161" s="346"/>
      <c r="U161" s="346"/>
      <c r="V161" s="346"/>
      <c r="W161" s="346"/>
      <c r="X161" s="347"/>
      <c r="Y161" s="348"/>
      <c r="Z161" s="348"/>
      <c r="AA161" s="348"/>
      <c r="AB161" s="348"/>
      <c r="AC161" s="506"/>
      <c r="AD161" s="348"/>
      <c r="AE161" s="348"/>
      <c r="AF161" s="346">
        <v>3000</v>
      </c>
      <c r="AG161" s="346"/>
      <c r="AH161" s="346"/>
      <c r="AI161" s="346"/>
      <c r="AJ161" s="346"/>
      <c r="AK161" s="346"/>
      <c r="AL161" s="346"/>
      <c r="AM161" s="346"/>
      <c r="AN161" s="346"/>
      <c r="AO161" s="346"/>
      <c r="AP161" s="346"/>
      <c r="AQ161" s="346"/>
      <c r="AR161" s="346"/>
      <c r="AS161" s="346"/>
      <c r="AT161" s="346"/>
      <c r="AU161" s="346"/>
      <c r="AV161" s="346"/>
      <c r="AW161" s="346"/>
      <c r="AX161" s="346"/>
      <c r="AY161" s="349"/>
      <c r="AZ161" s="48">
        <v>1</v>
      </c>
      <c r="BA161" s="48"/>
      <c r="BB161" s="48"/>
      <c r="BC161" s="48"/>
      <c r="BD161" s="47"/>
      <c r="BE161" s="47"/>
      <c r="BF161" s="47">
        <v>1</v>
      </c>
      <c r="BG161" s="47"/>
      <c r="BH161" s="47"/>
      <c r="BI161" s="47"/>
      <c r="BJ161" s="47"/>
      <c r="BK161" s="47"/>
      <c r="BL161" s="47">
        <v>13</v>
      </c>
      <c r="BM161" s="47"/>
      <c r="BN161" s="47"/>
      <c r="BO161" s="47"/>
      <c r="BP161" s="47"/>
      <c r="BQ161" s="47"/>
      <c r="BR161" s="47"/>
      <c r="BS161" s="354"/>
      <c r="BT161" s="354"/>
      <c r="BU161" s="354"/>
      <c r="BV161" s="354"/>
      <c r="BW161" s="354"/>
      <c r="BX161" s="354"/>
      <c r="BY161" s="354"/>
      <c r="BZ161" s="354"/>
      <c r="CA161" s="354"/>
      <c r="CB161" s="354"/>
      <c r="CC161" s="354"/>
      <c r="CD161" s="354"/>
      <c r="CE161" s="354"/>
      <c r="CF161" s="354"/>
      <c r="CG161" s="354"/>
      <c r="CH161" s="354"/>
      <c r="CI161" s="354"/>
      <c r="CJ161" s="354"/>
      <c r="CK161" s="354"/>
      <c r="CL161" s="354"/>
      <c r="CM161" s="354"/>
      <c r="CN161" s="354"/>
      <c r="CO161" s="354"/>
      <c r="CP161" s="358"/>
      <c r="CQ161" s="48"/>
      <c r="CR161" s="354"/>
      <c r="CS161" s="354"/>
      <c r="CT161" s="355">
        <v>-8</v>
      </c>
      <c r="CU161" s="354"/>
      <c r="CV161" s="354"/>
      <c r="CW161" s="354"/>
      <c r="CX161" s="354"/>
      <c r="CY161" s="354"/>
      <c r="CZ161" s="354">
        <v>4</v>
      </c>
      <c r="DA161" s="356">
        <v>-3</v>
      </c>
      <c r="DB161" s="354"/>
      <c r="DC161" s="354"/>
      <c r="DD161" s="354"/>
      <c r="DE161" s="354"/>
      <c r="DF161" s="354">
        <v>2</v>
      </c>
      <c r="DG161" s="354"/>
      <c r="DH161" s="354"/>
      <c r="DI161" s="354"/>
      <c r="DJ161" s="356">
        <v>-4</v>
      </c>
      <c r="DK161" s="354">
        <v>1</v>
      </c>
      <c r="DL161" s="354"/>
      <c r="DM161" s="354"/>
      <c r="DN161" s="354"/>
      <c r="DO161" s="354"/>
      <c r="DP161" s="354"/>
      <c r="DQ161" s="354">
        <v>2</v>
      </c>
      <c r="DR161" s="354"/>
      <c r="DS161" s="354"/>
      <c r="DT161" s="354"/>
      <c r="DU161" s="354"/>
      <c r="DV161" s="354">
        <v>1</v>
      </c>
      <c r="DW161" s="354"/>
      <c r="DX161" s="354"/>
      <c r="DY161" s="354"/>
      <c r="DZ161" s="357"/>
      <c r="EA161" s="356"/>
      <c r="EB161" s="356"/>
      <c r="EC161" s="356"/>
      <c r="ED161" s="356"/>
      <c r="EE161" s="358"/>
      <c r="EF161" s="48">
        <v>60</v>
      </c>
      <c r="EG161" s="46"/>
      <c r="EH161" s="46">
        <v>48</v>
      </c>
      <c r="EI161" s="47">
        <v>200</v>
      </c>
      <c r="EJ161" s="47"/>
      <c r="EK161" s="47">
        <v>12</v>
      </c>
      <c r="EL161" s="47"/>
      <c r="EM161" s="47"/>
      <c r="EN161" s="47"/>
      <c r="EO161" s="47">
        <v>180</v>
      </c>
      <c r="EP161" s="47"/>
      <c r="EQ161" s="47"/>
      <c r="ER161" s="47">
        <v>240</v>
      </c>
      <c r="ES161" s="47"/>
      <c r="ET161" s="48"/>
      <c r="EU161" s="47"/>
      <c r="EV161" s="47">
        <v>60</v>
      </c>
      <c r="EW161" s="47">
        <v>78</v>
      </c>
      <c r="EX161" s="47"/>
      <c r="EY161" s="47"/>
      <c r="EZ161" s="47"/>
      <c r="FA161" s="47"/>
      <c r="FB161" s="47">
        <v>42</v>
      </c>
      <c r="FC161" s="47"/>
      <c r="FD161" s="47"/>
      <c r="FE161" s="47">
        <v>60</v>
      </c>
      <c r="FF161" s="47">
        <v>72</v>
      </c>
      <c r="FG161" s="47"/>
      <c r="FH161" s="47"/>
      <c r="FI161" s="47"/>
      <c r="FJ161" s="47">
        <v>18</v>
      </c>
      <c r="FK161" s="47"/>
      <c r="FL161" s="47">
        <v>324</v>
      </c>
      <c r="FM161" s="47"/>
      <c r="FN161" s="47"/>
      <c r="FO161" s="47"/>
      <c r="FP161" s="47"/>
      <c r="FQ161" s="354"/>
      <c r="FR161" s="354"/>
      <c r="FS161" s="354"/>
      <c r="FT161" s="354">
        <v>76</v>
      </c>
      <c r="FU161" s="354"/>
      <c r="FV161" s="354">
        <v>42</v>
      </c>
      <c r="FW161" s="354">
        <v>258</v>
      </c>
      <c r="FX161" s="354"/>
      <c r="FY161" s="354">
        <v>540</v>
      </c>
      <c r="FZ161" s="354">
        <v>120</v>
      </c>
      <c r="GA161" s="354"/>
      <c r="GB161" s="354"/>
      <c r="GC161" s="354"/>
      <c r="GD161" s="354">
        <v>6</v>
      </c>
      <c r="GE161" s="354">
        <v>20</v>
      </c>
      <c r="GF161" s="354">
        <v>120</v>
      </c>
      <c r="GG161" s="354">
        <v>120</v>
      </c>
      <c r="GH161" s="354"/>
      <c r="GI161" s="354"/>
      <c r="GJ161" s="354"/>
      <c r="GK161" s="354">
        <v>78</v>
      </c>
      <c r="GL161" s="354">
        <v>240</v>
      </c>
      <c r="GM161" s="354"/>
      <c r="GN161" s="354"/>
      <c r="GO161" s="354"/>
      <c r="GP161" s="354"/>
      <c r="GQ161" s="354">
        <v>6</v>
      </c>
      <c r="GR161" s="354">
        <v>30</v>
      </c>
      <c r="GS161" s="354"/>
      <c r="GT161" s="354"/>
      <c r="GU161" s="354"/>
      <c r="GV161" s="354">
        <v>20</v>
      </c>
      <c r="GW161" s="354"/>
      <c r="GX161" s="354"/>
      <c r="GY161" s="354">
        <v>20</v>
      </c>
      <c r="GZ161" s="354">
        <v>36</v>
      </c>
      <c r="HA161" s="354"/>
      <c r="HB161" s="354"/>
      <c r="HC161" s="354"/>
      <c r="HD161" s="354"/>
      <c r="HE161" s="354">
        <v>16</v>
      </c>
      <c r="HF161" s="354"/>
      <c r="HG161" s="354"/>
      <c r="HH161" s="354"/>
      <c r="HI161" s="354"/>
      <c r="HJ161" s="354">
        <v>240</v>
      </c>
      <c r="HK161" s="354"/>
      <c r="HL161" s="354"/>
      <c r="HM161" s="354"/>
      <c r="HN161" s="354"/>
      <c r="HO161" s="354"/>
      <c r="HP161" s="354"/>
      <c r="HQ161" s="354"/>
      <c r="HR161" s="354">
        <v>120</v>
      </c>
      <c r="HS161" s="354">
        <v>18</v>
      </c>
      <c r="HT161" s="354"/>
      <c r="HU161" s="354"/>
      <c r="HV161" s="354"/>
      <c r="HW161" s="354"/>
      <c r="HX161" s="354">
        <v>60</v>
      </c>
      <c r="HY161" s="354"/>
      <c r="HZ161" s="354">
        <v>132</v>
      </c>
      <c r="IA161" s="354">
        <v>72</v>
      </c>
      <c r="IB161" s="354"/>
      <c r="IC161" s="354"/>
      <c r="ID161" s="354"/>
      <c r="IE161" s="354"/>
      <c r="IF161" s="354"/>
      <c r="IG161" s="354">
        <v>24</v>
      </c>
      <c r="IH161" s="354"/>
      <c r="II161" s="354">
        <v>6</v>
      </c>
      <c r="IJ161" s="354"/>
      <c r="IK161" s="354"/>
      <c r="IL161" s="354"/>
      <c r="IM161" s="354"/>
      <c r="IN161" s="354"/>
      <c r="IO161" s="354"/>
      <c r="IP161" s="354">
        <v>24</v>
      </c>
      <c r="IQ161" s="354">
        <v>48</v>
      </c>
      <c r="IR161" s="50"/>
      <c r="IS161" s="47"/>
      <c r="IT161" s="47"/>
      <c r="IU161" s="47"/>
      <c r="IV161" s="47">
        <v>60</v>
      </c>
      <c r="IW161" s="47"/>
      <c r="IX161" s="47"/>
      <c r="IY161" s="47"/>
      <c r="IZ161" s="47"/>
      <c r="JA161" s="47"/>
      <c r="JB161" s="47"/>
      <c r="JC161" s="47"/>
      <c r="JD161" s="47"/>
      <c r="JE161" s="47"/>
      <c r="JF161" s="47"/>
      <c r="JG161" s="47"/>
      <c r="JH161" s="47"/>
      <c r="JI161" s="47"/>
      <c r="JJ161" s="47"/>
      <c r="JK161" s="47"/>
      <c r="JL161" s="354"/>
      <c r="JM161" s="354"/>
      <c r="JN161" s="354"/>
      <c r="JO161" s="354"/>
      <c r="JP161" s="354"/>
      <c r="JQ161" s="354"/>
      <c r="JR161" s="354"/>
      <c r="JS161" s="354"/>
      <c r="JT161" s="354"/>
      <c r="JU161" s="354"/>
      <c r="JV161" s="354"/>
      <c r="JW161" s="354"/>
      <c r="JX161" s="354"/>
      <c r="JY161" s="354"/>
      <c r="JZ161" s="354"/>
      <c r="KA161" s="354"/>
      <c r="KB161" s="354"/>
      <c r="KC161" s="354"/>
      <c r="KD161" s="354"/>
      <c r="KE161" s="354"/>
      <c r="KF161" s="354"/>
      <c r="KG161" s="354"/>
      <c r="KH161" s="354"/>
      <c r="KI161" s="354"/>
      <c r="KJ161" s="354"/>
      <c r="KK161" s="354"/>
      <c r="KL161" s="354"/>
      <c r="KM161" s="354"/>
      <c r="KN161" s="354"/>
      <c r="KO161" s="354"/>
      <c r="KP161" s="354"/>
      <c r="KQ161" s="354"/>
      <c r="KR161" s="354"/>
      <c r="KS161" s="354"/>
      <c r="KT161" s="354"/>
      <c r="KU161" s="354"/>
      <c r="KV161" s="51"/>
      <c r="KW161" s="47"/>
      <c r="KX161" s="47"/>
      <c r="KY161" s="47"/>
      <c r="KZ161" s="47"/>
      <c r="LA161" s="47">
        <v>12</v>
      </c>
      <c r="LB161" s="47">
        <v>54</v>
      </c>
      <c r="LC161" s="47"/>
      <c r="LD161" s="361">
        <v>6</v>
      </c>
      <c r="LE161" s="361"/>
      <c r="LF161" s="361"/>
      <c r="LG161" s="361"/>
      <c r="LH161" s="361"/>
      <c r="LI161" s="361"/>
      <c r="LJ161" s="361"/>
      <c r="LK161" s="361">
        <v>48</v>
      </c>
      <c r="LL161" s="361"/>
      <c r="LM161" s="361"/>
      <c r="LN161" s="361"/>
      <c r="LO161" s="361"/>
      <c r="LP161" s="361"/>
      <c r="LQ161" s="354">
        <v>4</v>
      </c>
      <c r="LR161" s="354"/>
      <c r="LS161" s="354"/>
      <c r="LT161" s="354"/>
      <c r="LU161" s="354"/>
      <c r="LV161" s="354"/>
      <c r="LW161" s="51"/>
      <c r="LX161" s="354">
        <v>100</v>
      </c>
      <c r="LY161" s="354"/>
      <c r="LZ161" s="354"/>
      <c r="MA161" s="354"/>
      <c r="MB161" s="363">
        <v>6</v>
      </c>
      <c r="MC161" s="363"/>
      <c r="MD161" s="354">
        <v>24</v>
      </c>
      <c r="ME161" s="354">
        <v>18</v>
      </c>
      <c r="MF161" s="354"/>
      <c r="MG161" s="354"/>
      <c r="MH161" s="354"/>
      <c r="MI161" s="354"/>
      <c r="MJ161" s="354"/>
      <c r="MK161" s="354">
        <v>2</v>
      </c>
      <c r="ML161" s="354"/>
      <c r="MM161" s="354"/>
      <c r="MN161" s="354"/>
      <c r="MO161" s="354"/>
      <c r="MP161" s="354"/>
      <c r="MQ161" s="354"/>
      <c r="MR161" s="354"/>
      <c r="MS161" s="51"/>
      <c r="MT161" s="364">
        <f t="shared" si="95"/>
        <v>3886</v>
      </c>
      <c r="MU161" s="365">
        <f t="shared" si="96"/>
        <v>334</v>
      </c>
      <c r="MV161" s="366">
        <f t="shared" si="97"/>
        <v>4220</v>
      </c>
      <c r="MW161" s="365">
        <v>8034</v>
      </c>
      <c r="MX161" s="365">
        <v>2390</v>
      </c>
      <c r="MY161" s="54"/>
      <c r="MZ161" s="708">
        <v>12.99</v>
      </c>
      <c r="NA161" s="708">
        <v>3.54</v>
      </c>
      <c r="NB161" s="709">
        <f t="shared" si="98"/>
        <v>14938.8</v>
      </c>
      <c r="NC161" s="710">
        <v>24.75</v>
      </c>
      <c r="ND161" s="710">
        <v>17.7</v>
      </c>
      <c r="NE161" s="738">
        <f t="shared" si="125"/>
        <v>0.253731343283582</v>
      </c>
      <c r="NF161" s="739"/>
      <c r="NG161" s="739">
        <v>3000</v>
      </c>
      <c r="NH161" s="739">
        <v>17.15</v>
      </c>
      <c r="NI161" s="740">
        <f t="shared" si="99"/>
        <v>19434.6</v>
      </c>
      <c r="NJ161" s="738">
        <f t="shared" si="126"/>
        <v>0.276920482334092</v>
      </c>
      <c r="NK161" s="741">
        <v>44287</v>
      </c>
      <c r="NL161" s="742">
        <v>44562</v>
      </c>
      <c r="NM161" s="739">
        <f ca="1" t="shared" si="100"/>
        <v>17.1666666666667</v>
      </c>
      <c r="NN161" s="739">
        <f ca="1" t="shared" si="101"/>
        <v>515</v>
      </c>
      <c r="NO161" s="739">
        <v>2304</v>
      </c>
      <c r="NP161" s="739">
        <f t="shared" si="102"/>
        <v>4220</v>
      </c>
      <c r="NQ161" s="761">
        <f t="shared" si="103"/>
        <v>2.4808935920047</v>
      </c>
      <c r="NR161" s="739">
        <f ca="1" t="shared" si="104"/>
        <v>1.75830322540139</v>
      </c>
      <c r="NS161" s="739">
        <f t="shared" si="105"/>
        <v>1098</v>
      </c>
      <c r="NT161" s="739"/>
      <c r="NU161" s="739">
        <f ca="1" t="shared" si="106"/>
        <v>245.825242718447</v>
      </c>
      <c r="NV161" s="769">
        <f ca="1" t="shared" si="107"/>
        <v>8.19417475728155</v>
      </c>
      <c r="NW161" s="769">
        <f ca="1" t="shared" si="108"/>
        <v>133.997630331754</v>
      </c>
      <c r="NX161" s="739"/>
      <c r="NY161" s="739"/>
      <c r="NZ161" s="739"/>
      <c r="OA161" s="739"/>
      <c r="OB161" s="739"/>
      <c r="OC161" s="739"/>
      <c r="OD161" s="739"/>
      <c r="OE161" s="743">
        <f t="shared" si="109"/>
        <v>320</v>
      </c>
      <c r="OF161" s="743">
        <f t="shared" si="110"/>
        <v>552</v>
      </c>
      <c r="OG161" s="743">
        <f t="shared" si="111"/>
        <v>412</v>
      </c>
      <c r="OH161" s="743">
        <f t="shared" si="112"/>
        <v>418</v>
      </c>
      <c r="OI161" s="743">
        <f t="shared" si="113"/>
        <v>306</v>
      </c>
      <c r="OJ161" s="739">
        <f t="shared" si="114"/>
        <v>1004</v>
      </c>
      <c r="OK161" s="739">
        <f t="shared" si="115"/>
        <v>98</v>
      </c>
      <c r="OL161" s="739">
        <f t="shared" si="116"/>
        <v>260</v>
      </c>
      <c r="OM161" s="739">
        <f t="shared" si="117"/>
        <v>42</v>
      </c>
      <c r="ON161" s="739">
        <f t="shared" si="118"/>
        <v>62</v>
      </c>
      <c r="OO161" s="739">
        <f t="shared" si="119"/>
        <v>456</v>
      </c>
      <c r="OP161" s="739"/>
      <c r="OQ161" s="739">
        <f t="shared" si="120"/>
        <v>216</v>
      </c>
      <c r="OR161" s="739">
        <f t="shared" si="121"/>
        <v>4146</v>
      </c>
      <c r="OS161" s="739">
        <f t="shared" si="122"/>
        <v>0</v>
      </c>
      <c r="OT161" s="739">
        <f t="shared" si="123"/>
        <v>-74</v>
      </c>
      <c r="OU161" s="739"/>
      <c r="OV161" s="739"/>
      <c r="OW161" s="739"/>
      <c r="OX161" s="739"/>
      <c r="OY161" s="739"/>
      <c r="OZ161" s="739"/>
      <c r="PA161" s="739"/>
      <c r="PB161" s="739"/>
      <c r="PC161" s="739"/>
      <c r="PD161" s="739"/>
      <c r="PE161" s="739"/>
      <c r="PF161" s="739"/>
      <c r="PG161" s="739"/>
      <c r="PI161" s="28">
        <v>490</v>
      </c>
      <c r="PJ161" s="28">
        <v>480</v>
      </c>
      <c r="PK161" s="28">
        <v>376</v>
      </c>
      <c r="PL161" s="28">
        <v>546</v>
      </c>
      <c r="PM161" s="28">
        <v>1220</v>
      </c>
      <c r="PN161" s="28">
        <v>414</v>
      </c>
      <c r="PO161" s="28">
        <v>1374</v>
      </c>
      <c r="PP161" s="28">
        <v>1546</v>
      </c>
      <c r="PQ161" s="28">
        <v>258</v>
      </c>
      <c r="PR161" s="28">
        <v>312</v>
      </c>
      <c r="PS161" s="28">
        <v>426</v>
      </c>
      <c r="PT161" s="28">
        <v>374</v>
      </c>
      <c r="PU161" s="28">
        <v>3</v>
      </c>
      <c r="PV161" s="28">
        <v>7819</v>
      </c>
      <c r="PW161" s="28">
        <v>-215</v>
      </c>
    </row>
    <row r="162" s="28" customFormat="1" customHeight="1" spans="1:439">
      <c r="A162" s="95" t="s">
        <v>1610</v>
      </c>
      <c r="B162" s="343">
        <v>2021</v>
      </c>
      <c r="C162" s="95" t="s">
        <v>1747</v>
      </c>
      <c r="D162" s="95" t="s">
        <v>3810</v>
      </c>
      <c r="E162" s="411"/>
      <c r="F162" s="116" t="s">
        <v>225</v>
      </c>
      <c r="G162" s="112" t="s">
        <v>226</v>
      </c>
      <c r="H162" s="113" t="s">
        <v>227</v>
      </c>
      <c r="I162" s="99">
        <f t="shared" si="90"/>
        <v>-1460</v>
      </c>
      <c r="J162" s="100">
        <v>2738</v>
      </c>
      <c r="K162" s="454">
        <v>50</v>
      </c>
      <c r="L162" s="150">
        <f t="shared" si="91"/>
        <v>1278</v>
      </c>
      <c r="M162" s="151">
        <f t="shared" si="92"/>
        <v>1278</v>
      </c>
      <c r="N162" s="455"/>
      <c r="O162" s="37">
        <v>688</v>
      </c>
      <c r="P162" s="36">
        <v>3020</v>
      </c>
      <c r="Q162" s="33">
        <f t="shared" si="93"/>
        <v>0</v>
      </c>
      <c r="R162" s="34">
        <f t="shared" si="94"/>
        <v>0</v>
      </c>
      <c r="S162" s="346"/>
      <c r="T162" s="346"/>
      <c r="U162" s="346"/>
      <c r="V162" s="346"/>
      <c r="W162" s="346"/>
      <c r="X162" s="347"/>
      <c r="Y162" s="348"/>
      <c r="Z162" s="348"/>
      <c r="AA162" s="348"/>
      <c r="AB162" s="348"/>
      <c r="AC162" s="506"/>
      <c r="AD162" s="348"/>
      <c r="AE162" s="348"/>
      <c r="AF162" s="346"/>
      <c r="AG162" s="346"/>
      <c r="AH162" s="346"/>
      <c r="AI162" s="346"/>
      <c r="AJ162" s="346"/>
      <c r="AK162" s="346"/>
      <c r="AL162" s="346"/>
      <c r="AM162" s="346"/>
      <c r="AN162" s="346"/>
      <c r="AO162" s="346"/>
      <c r="AP162" s="346"/>
      <c r="AQ162" s="346"/>
      <c r="AR162" s="346"/>
      <c r="AS162" s="346"/>
      <c r="AT162" s="346"/>
      <c r="AU162" s="346"/>
      <c r="AV162" s="346"/>
      <c r="AW162" s="346"/>
      <c r="AX162" s="346"/>
      <c r="AY162" s="349"/>
      <c r="AZ162" s="48">
        <v>1</v>
      </c>
      <c r="BA162" s="48"/>
      <c r="BB162" s="48"/>
      <c r="BC162" s="48"/>
      <c r="BD162" s="47"/>
      <c r="BE162" s="47">
        <v>1</v>
      </c>
      <c r="BF162" s="47">
        <v>1</v>
      </c>
      <c r="BG162" s="47"/>
      <c r="BH162" s="47"/>
      <c r="BI162" s="47"/>
      <c r="BJ162" s="47"/>
      <c r="BK162" s="47"/>
      <c r="BL162" s="47">
        <v>13</v>
      </c>
      <c r="BM162" s="47"/>
      <c r="BN162" s="47"/>
      <c r="BO162" s="47"/>
      <c r="BP162" s="47"/>
      <c r="BQ162" s="47"/>
      <c r="BR162" s="47"/>
      <c r="BS162" s="354"/>
      <c r="BT162" s="354"/>
      <c r="BU162" s="354"/>
      <c r="BV162" s="354"/>
      <c r="BW162" s="354"/>
      <c r="BX162" s="354"/>
      <c r="BY162" s="354"/>
      <c r="BZ162" s="354"/>
      <c r="CA162" s="354"/>
      <c r="CB162" s="354"/>
      <c r="CC162" s="354"/>
      <c r="CD162" s="354"/>
      <c r="CE162" s="354"/>
      <c r="CF162" s="354"/>
      <c r="CG162" s="354"/>
      <c r="CH162" s="354"/>
      <c r="CI162" s="354"/>
      <c r="CJ162" s="354"/>
      <c r="CK162" s="354"/>
      <c r="CL162" s="354"/>
      <c r="CM162" s="354"/>
      <c r="CN162" s="354"/>
      <c r="CO162" s="354"/>
      <c r="CP162" s="358"/>
      <c r="CQ162" s="48"/>
      <c r="CR162" s="354"/>
      <c r="CS162" s="354"/>
      <c r="CT162" s="355">
        <v>-5</v>
      </c>
      <c r="CU162" s="354"/>
      <c r="CV162" s="354"/>
      <c r="CW162" s="354"/>
      <c r="CX162" s="354"/>
      <c r="CY162" s="354"/>
      <c r="CZ162" s="354">
        <v>4</v>
      </c>
      <c r="DA162" s="356">
        <v>-3</v>
      </c>
      <c r="DB162" s="354"/>
      <c r="DC162" s="354"/>
      <c r="DD162" s="354"/>
      <c r="DE162" s="354"/>
      <c r="DF162" s="354">
        <v>2</v>
      </c>
      <c r="DG162" s="354">
        <v>1</v>
      </c>
      <c r="DH162" s="354"/>
      <c r="DI162" s="354"/>
      <c r="DJ162" s="356">
        <v>-4</v>
      </c>
      <c r="DK162" s="354">
        <v>1</v>
      </c>
      <c r="DL162" s="354"/>
      <c r="DM162" s="354"/>
      <c r="DN162" s="354"/>
      <c r="DO162" s="354"/>
      <c r="DP162" s="354"/>
      <c r="DQ162" s="354">
        <v>2</v>
      </c>
      <c r="DR162" s="354"/>
      <c r="DS162" s="354"/>
      <c r="DT162" s="354"/>
      <c r="DU162" s="354"/>
      <c r="DV162" s="354">
        <v>1</v>
      </c>
      <c r="DW162" s="354"/>
      <c r="DX162" s="354"/>
      <c r="DY162" s="354"/>
      <c r="DZ162" s="357"/>
      <c r="EA162" s="356"/>
      <c r="EB162" s="356"/>
      <c r="EC162" s="356"/>
      <c r="ED162" s="356"/>
      <c r="EE162" s="358"/>
      <c r="EF162" s="48">
        <v>120</v>
      </c>
      <c r="EG162" s="46"/>
      <c r="EH162" s="46">
        <v>48</v>
      </c>
      <c r="EI162" s="47">
        <v>200</v>
      </c>
      <c r="EJ162" s="47"/>
      <c r="EK162" s="47">
        <v>12</v>
      </c>
      <c r="EL162" s="47"/>
      <c r="EM162" s="47"/>
      <c r="EN162" s="47"/>
      <c r="EO162" s="47">
        <v>60</v>
      </c>
      <c r="EP162" s="47"/>
      <c r="EQ162" s="47"/>
      <c r="ER162" s="47"/>
      <c r="ES162" s="47"/>
      <c r="ET162" s="48"/>
      <c r="EU162" s="47"/>
      <c r="EV162" s="47">
        <v>60</v>
      </c>
      <c r="EW162" s="47">
        <v>78</v>
      </c>
      <c r="EX162" s="47"/>
      <c r="EY162" s="47"/>
      <c r="EZ162" s="47"/>
      <c r="FA162" s="47"/>
      <c r="FB162" s="47">
        <v>36</v>
      </c>
      <c r="FC162" s="47"/>
      <c r="FD162" s="47"/>
      <c r="FE162" s="47">
        <v>60</v>
      </c>
      <c r="FF162" s="47"/>
      <c r="FG162" s="47"/>
      <c r="FH162" s="47"/>
      <c r="FI162" s="47"/>
      <c r="FJ162" s="47">
        <v>18</v>
      </c>
      <c r="FK162" s="47"/>
      <c r="FL162" s="47"/>
      <c r="FM162" s="47"/>
      <c r="FN162" s="47"/>
      <c r="FO162" s="47"/>
      <c r="FP162" s="47"/>
      <c r="FQ162" s="354"/>
      <c r="FR162" s="354"/>
      <c r="FS162" s="354"/>
      <c r="FT162" s="354">
        <v>40</v>
      </c>
      <c r="FU162" s="354"/>
      <c r="FV162" s="354">
        <v>30</v>
      </c>
      <c r="FW162" s="354">
        <v>210</v>
      </c>
      <c r="FX162" s="354"/>
      <c r="FY162" s="354">
        <v>540</v>
      </c>
      <c r="FZ162" s="354"/>
      <c r="GA162" s="354"/>
      <c r="GB162" s="354"/>
      <c r="GC162" s="354"/>
      <c r="GD162" s="354"/>
      <c r="GE162" s="354">
        <v>20</v>
      </c>
      <c r="GF162" s="354"/>
      <c r="GG162" s="354"/>
      <c r="GH162" s="354"/>
      <c r="GI162" s="354"/>
      <c r="GJ162" s="354"/>
      <c r="GK162" s="354">
        <v>78</v>
      </c>
      <c r="GL162" s="354"/>
      <c r="GM162" s="354"/>
      <c r="GN162" s="354"/>
      <c r="GO162" s="354"/>
      <c r="GP162" s="354"/>
      <c r="GQ162" s="354">
        <v>6</v>
      </c>
      <c r="GR162" s="354">
        <v>30</v>
      </c>
      <c r="GS162" s="354"/>
      <c r="GT162" s="354"/>
      <c r="GU162" s="354"/>
      <c r="GV162" s="354">
        <v>20</v>
      </c>
      <c r="GW162" s="354"/>
      <c r="GX162" s="354"/>
      <c r="GY162" s="354">
        <v>20</v>
      </c>
      <c r="GZ162" s="354">
        <v>36</v>
      </c>
      <c r="HA162" s="354"/>
      <c r="HB162" s="354"/>
      <c r="HC162" s="354"/>
      <c r="HD162" s="354"/>
      <c r="HE162" s="354">
        <v>16</v>
      </c>
      <c r="HF162" s="354"/>
      <c r="HG162" s="354"/>
      <c r="HH162" s="354"/>
      <c r="HI162" s="354"/>
      <c r="HJ162" s="354"/>
      <c r="HK162" s="354"/>
      <c r="HL162" s="354"/>
      <c r="HM162" s="354"/>
      <c r="HN162" s="354"/>
      <c r="HO162" s="354"/>
      <c r="HP162" s="354"/>
      <c r="HQ162" s="354"/>
      <c r="HR162" s="354">
        <v>84</v>
      </c>
      <c r="HS162" s="354">
        <v>18</v>
      </c>
      <c r="HT162" s="354"/>
      <c r="HU162" s="354"/>
      <c r="HV162" s="354"/>
      <c r="HW162" s="354"/>
      <c r="HX162" s="354">
        <v>18</v>
      </c>
      <c r="HY162" s="354"/>
      <c r="HZ162" s="354">
        <v>120</v>
      </c>
      <c r="IA162" s="354">
        <v>60</v>
      </c>
      <c r="IB162" s="354"/>
      <c r="IC162" s="354"/>
      <c r="ID162" s="354"/>
      <c r="IE162" s="354"/>
      <c r="IF162" s="354"/>
      <c r="IG162" s="354">
        <v>24</v>
      </c>
      <c r="IH162" s="354"/>
      <c r="II162" s="354">
        <v>12</v>
      </c>
      <c r="IJ162" s="354"/>
      <c r="IK162" s="354"/>
      <c r="IL162" s="354"/>
      <c r="IM162" s="354"/>
      <c r="IN162" s="354"/>
      <c r="IO162" s="354"/>
      <c r="IP162" s="354">
        <v>24</v>
      </c>
      <c r="IQ162" s="354"/>
      <c r="IR162" s="50"/>
      <c r="IS162" s="47"/>
      <c r="IT162" s="47"/>
      <c r="IU162" s="47"/>
      <c r="IV162" s="47">
        <v>30</v>
      </c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354"/>
      <c r="JM162" s="354"/>
      <c r="JN162" s="354"/>
      <c r="JO162" s="354"/>
      <c r="JP162" s="354"/>
      <c r="JQ162" s="354"/>
      <c r="JR162" s="354"/>
      <c r="JS162" s="354"/>
      <c r="JT162" s="354"/>
      <c r="JU162" s="354"/>
      <c r="JV162" s="354"/>
      <c r="JW162" s="354"/>
      <c r="JX162" s="354"/>
      <c r="JY162" s="354"/>
      <c r="JZ162" s="354"/>
      <c r="KA162" s="354"/>
      <c r="KB162" s="354"/>
      <c r="KC162" s="354"/>
      <c r="KD162" s="354"/>
      <c r="KE162" s="354"/>
      <c r="KF162" s="354"/>
      <c r="KG162" s="354"/>
      <c r="KH162" s="354"/>
      <c r="KI162" s="354"/>
      <c r="KJ162" s="354"/>
      <c r="KK162" s="354"/>
      <c r="KL162" s="354"/>
      <c r="KM162" s="354"/>
      <c r="KN162" s="354"/>
      <c r="KO162" s="354"/>
      <c r="KP162" s="354"/>
      <c r="KQ162" s="354"/>
      <c r="KR162" s="354"/>
      <c r="KS162" s="354"/>
      <c r="KT162" s="354"/>
      <c r="KU162" s="354"/>
      <c r="KV162" s="51"/>
      <c r="KW162" s="47"/>
      <c r="KX162" s="47">
        <v>48</v>
      </c>
      <c r="KY162" s="47"/>
      <c r="KZ162" s="47"/>
      <c r="LA162" s="47"/>
      <c r="LB162" s="47">
        <v>30</v>
      </c>
      <c r="LC162" s="47"/>
      <c r="LD162" s="361">
        <v>6</v>
      </c>
      <c r="LE162" s="361"/>
      <c r="LF162" s="361"/>
      <c r="LG162" s="361"/>
      <c r="LH162" s="361"/>
      <c r="LI162" s="361"/>
      <c r="LJ162" s="361"/>
      <c r="LK162" s="361">
        <v>48</v>
      </c>
      <c r="LL162" s="361"/>
      <c r="LM162" s="361"/>
      <c r="LN162" s="361"/>
      <c r="LO162" s="361"/>
      <c r="LP162" s="361"/>
      <c r="LQ162" s="354">
        <v>4</v>
      </c>
      <c r="LR162" s="354"/>
      <c r="LS162" s="354"/>
      <c r="LT162" s="354"/>
      <c r="LU162" s="354"/>
      <c r="LV162" s="354"/>
      <c r="LW162" s="51"/>
      <c r="LX162" s="354">
        <v>100</v>
      </c>
      <c r="LY162" s="354"/>
      <c r="LZ162" s="354"/>
      <c r="MA162" s="354"/>
      <c r="MB162" s="363">
        <v>7</v>
      </c>
      <c r="MC162" s="363"/>
      <c r="MD162" s="354">
        <v>24</v>
      </c>
      <c r="ME162" s="354">
        <v>18</v>
      </c>
      <c r="MF162" s="354"/>
      <c r="MG162" s="354"/>
      <c r="MH162" s="354"/>
      <c r="MI162" s="354"/>
      <c r="MJ162" s="354"/>
      <c r="MK162" s="354">
        <v>2</v>
      </c>
      <c r="ML162" s="354"/>
      <c r="MM162" s="354"/>
      <c r="MN162" s="354"/>
      <c r="MO162" s="354"/>
      <c r="MP162" s="354"/>
      <c r="MQ162" s="354"/>
      <c r="MR162" s="354"/>
      <c r="MS162" s="51"/>
      <c r="MT162" s="364">
        <f t="shared" si="95"/>
        <v>2098</v>
      </c>
      <c r="MU162" s="365">
        <f t="shared" si="96"/>
        <v>317</v>
      </c>
      <c r="MV162" s="366">
        <f t="shared" si="97"/>
        <v>2415</v>
      </c>
      <c r="MW162" s="365">
        <v>6866</v>
      </c>
      <c r="MX162" s="365">
        <v>2462</v>
      </c>
      <c r="MY162" s="54"/>
      <c r="MZ162" s="708">
        <v>12.99</v>
      </c>
      <c r="NA162" s="708">
        <v>3.54</v>
      </c>
      <c r="NB162" s="709">
        <f t="shared" si="98"/>
        <v>8549.1</v>
      </c>
      <c r="NC162" s="710">
        <v>24.75</v>
      </c>
      <c r="ND162" s="710">
        <v>17.7</v>
      </c>
      <c r="NE162" s="738">
        <f t="shared" si="125"/>
        <v>0.253731343283582</v>
      </c>
      <c r="NF162" s="739"/>
      <c r="NG162" s="739">
        <v>3000</v>
      </c>
      <c r="NH162" s="739">
        <v>17.15</v>
      </c>
      <c r="NI162" s="740">
        <f t="shared" si="99"/>
        <v>22620.6</v>
      </c>
      <c r="NJ162" s="738">
        <f t="shared" si="126"/>
        <v>0.276920482334092</v>
      </c>
      <c r="NK162" s="741">
        <v>44287</v>
      </c>
      <c r="NL162" s="742">
        <v>44562</v>
      </c>
      <c r="NM162" s="739">
        <f ca="1" t="shared" si="100"/>
        <v>17.1666666666667</v>
      </c>
      <c r="NN162" s="739">
        <f ca="1" t="shared" si="101"/>
        <v>515</v>
      </c>
      <c r="NO162" s="739">
        <v>3660</v>
      </c>
      <c r="NP162" s="739">
        <f t="shared" si="102"/>
        <v>2415</v>
      </c>
      <c r="NQ162" s="761">
        <f t="shared" si="103"/>
        <v>0.97812879708384</v>
      </c>
      <c r="NR162" s="739">
        <f ca="1" t="shared" si="104"/>
        <v>0.693236914438061</v>
      </c>
      <c r="NS162" s="739">
        <f t="shared" si="105"/>
        <v>1278</v>
      </c>
      <c r="NT162" s="739"/>
      <c r="NU162" s="739">
        <f ca="1" t="shared" si="106"/>
        <v>140.679611650485</v>
      </c>
      <c r="NV162" s="769">
        <f ca="1" t="shared" si="107"/>
        <v>4.68932038834951</v>
      </c>
      <c r="NW162" s="769">
        <f ca="1" t="shared" si="108"/>
        <v>272.534161490683</v>
      </c>
      <c r="NX162" s="739"/>
      <c r="NY162" s="739"/>
      <c r="NZ162" s="739"/>
      <c r="OA162" s="739"/>
      <c r="OB162" s="739"/>
      <c r="OC162" s="739"/>
      <c r="OD162" s="739"/>
      <c r="OE162" s="743">
        <f t="shared" si="109"/>
        <v>380</v>
      </c>
      <c r="OF162" s="743">
        <f t="shared" si="110"/>
        <v>198</v>
      </c>
      <c r="OG162" s="743">
        <f t="shared" si="111"/>
        <v>310</v>
      </c>
      <c r="OH162" s="743">
        <f t="shared" si="112"/>
        <v>58</v>
      </c>
      <c r="OI162" s="743">
        <f t="shared" si="113"/>
        <v>240</v>
      </c>
      <c r="OJ162" s="739">
        <f t="shared" si="114"/>
        <v>644</v>
      </c>
      <c r="OK162" s="739">
        <f t="shared" si="115"/>
        <v>98</v>
      </c>
      <c r="OL162" s="739">
        <f t="shared" si="116"/>
        <v>20</v>
      </c>
      <c r="OM162" s="739">
        <f t="shared" si="117"/>
        <v>43</v>
      </c>
      <c r="ON162" s="739">
        <f t="shared" si="118"/>
        <v>62</v>
      </c>
      <c r="OO162" s="739">
        <f t="shared" si="119"/>
        <v>174</v>
      </c>
      <c r="OP162" s="739"/>
      <c r="OQ162" s="739">
        <f t="shared" si="120"/>
        <v>162</v>
      </c>
      <c r="OR162" s="739">
        <f t="shared" si="121"/>
        <v>2389</v>
      </c>
      <c r="OS162" s="739">
        <f t="shared" si="122"/>
        <v>0</v>
      </c>
      <c r="OT162" s="739">
        <f t="shared" si="123"/>
        <v>-26</v>
      </c>
      <c r="OU162" s="739"/>
      <c r="OV162" s="739"/>
      <c r="OW162" s="739"/>
      <c r="OX162" s="739"/>
      <c r="OY162" s="739"/>
      <c r="OZ162" s="739"/>
      <c r="PA162" s="739"/>
      <c r="PB162" s="739"/>
      <c r="PC162" s="739"/>
      <c r="PD162" s="739"/>
      <c r="PE162" s="739"/>
      <c r="PF162" s="739"/>
      <c r="PG162" s="739"/>
      <c r="PI162" s="28">
        <v>478</v>
      </c>
      <c r="PJ162" s="28">
        <v>432</v>
      </c>
      <c r="PK162" s="28">
        <v>364</v>
      </c>
      <c r="PL162" s="28">
        <v>630</v>
      </c>
      <c r="PM162" s="28">
        <v>1220</v>
      </c>
      <c r="PN162" s="28">
        <v>414</v>
      </c>
      <c r="PO162" s="28">
        <v>1362</v>
      </c>
      <c r="PP162" s="28">
        <v>748</v>
      </c>
      <c r="PQ162" s="28">
        <v>252</v>
      </c>
      <c r="PR162" s="28">
        <v>118</v>
      </c>
      <c r="PS162" s="28">
        <v>324</v>
      </c>
      <c r="PT162" s="28">
        <v>242</v>
      </c>
      <c r="PU162" s="28">
        <v>3</v>
      </c>
      <c r="PV162" s="28">
        <v>6587</v>
      </c>
      <c r="PW162" s="28">
        <v>-279</v>
      </c>
    </row>
    <row r="163" s="28" customFormat="1" customHeight="1" spans="1:439">
      <c r="A163" s="95" t="s">
        <v>1610</v>
      </c>
      <c r="B163" s="343" t="s">
        <v>1682</v>
      </c>
      <c r="C163" s="95" t="s">
        <v>1645</v>
      </c>
      <c r="D163" s="95" t="s">
        <v>1646</v>
      </c>
      <c r="E163" s="95"/>
      <c r="F163" s="104" t="s">
        <v>1894</v>
      </c>
      <c r="G163" s="112" t="s">
        <v>1895</v>
      </c>
      <c r="H163" s="98" t="s">
        <v>3811</v>
      </c>
      <c r="I163" s="99">
        <f t="shared" si="90"/>
        <v>265</v>
      </c>
      <c r="J163" s="114">
        <v>290</v>
      </c>
      <c r="K163" s="456">
        <v>20</v>
      </c>
      <c r="L163" s="150">
        <f t="shared" si="91"/>
        <v>555</v>
      </c>
      <c r="M163" s="151">
        <f t="shared" si="92"/>
        <v>555</v>
      </c>
      <c r="N163" s="455"/>
      <c r="O163" s="37">
        <v>24</v>
      </c>
      <c r="P163" s="36">
        <v>350</v>
      </c>
      <c r="Q163" s="33">
        <f t="shared" si="93"/>
        <v>0</v>
      </c>
      <c r="R163" s="34">
        <f t="shared" si="94"/>
        <v>1000</v>
      </c>
      <c r="S163" s="346"/>
      <c r="T163" s="346"/>
      <c r="U163" s="346"/>
      <c r="V163" s="346"/>
      <c r="W163" s="346"/>
      <c r="X163" s="347"/>
      <c r="Y163" s="348"/>
      <c r="Z163" s="348"/>
      <c r="AA163" s="348"/>
      <c r="AB163" s="348"/>
      <c r="AC163" s="506"/>
      <c r="AD163" s="348"/>
      <c r="AE163" s="348"/>
      <c r="AF163" s="346"/>
      <c r="AG163" s="346"/>
      <c r="AH163" s="346"/>
      <c r="AI163" s="346"/>
      <c r="AJ163" s="346">
        <v>1000</v>
      </c>
      <c r="AK163" s="346"/>
      <c r="AL163" s="346"/>
      <c r="AM163" s="346"/>
      <c r="AN163" s="346"/>
      <c r="AO163" s="346"/>
      <c r="AP163" s="346"/>
      <c r="AQ163" s="346"/>
      <c r="AR163" s="346"/>
      <c r="AS163" s="346"/>
      <c r="AT163" s="346"/>
      <c r="AU163" s="346"/>
      <c r="AV163" s="346"/>
      <c r="AW163" s="346"/>
      <c r="AX163" s="346"/>
      <c r="AY163" s="349"/>
      <c r="AZ163" s="48"/>
      <c r="BA163" s="48"/>
      <c r="BB163" s="48"/>
      <c r="BC163" s="48"/>
      <c r="BD163" s="47"/>
      <c r="BE163" s="47"/>
      <c r="BF163" s="47"/>
      <c r="BG163" s="47"/>
      <c r="BH163" s="47"/>
      <c r="BI163" s="47"/>
      <c r="BJ163" s="47"/>
      <c r="BK163" s="47"/>
      <c r="BL163" s="47">
        <v>13</v>
      </c>
      <c r="BM163" s="47"/>
      <c r="BN163" s="47"/>
      <c r="BO163" s="47"/>
      <c r="BP163" s="47"/>
      <c r="BQ163" s="47"/>
      <c r="BR163" s="47"/>
      <c r="BS163" s="354"/>
      <c r="BT163" s="354"/>
      <c r="BU163" s="354"/>
      <c r="BV163" s="354"/>
      <c r="BW163" s="354"/>
      <c r="BX163" s="354"/>
      <c r="BY163" s="354"/>
      <c r="BZ163" s="354"/>
      <c r="CA163" s="354"/>
      <c r="CB163" s="354"/>
      <c r="CC163" s="354"/>
      <c r="CD163" s="354"/>
      <c r="CE163" s="354"/>
      <c r="CF163" s="354"/>
      <c r="CG163" s="354"/>
      <c r="CH163" s="354"/>
      <c r="CI163" s="354"/>
      <c r="CJ163" s="354"/>
      <c r="CK163" s="354"/>
      <c r="CL163" s="354"/>
      <c r="CM163" s="354"/>
      <c r="CN163" s="354"/>
      <c r="CO163" s="354"/>
      <c r="CP163" s="358"/>
      <c r="CQ163" s="48"/>
      <c r="CR163" s="354"/>
      <c r="CS163" s="354"/>
      <c r="CT163" s="355"/>
      <c r="CU163" s="354"/>
      <c r="CV163" s="354"/>
      <c r="CW163" s="354"/>
      <c r="CX163" s="354"/>
      <c r="CY163" s="354"/>
      <c r="CZ163" s="354">
        <v>2</v>
      </c>
      <c r="DA163" s="356"/>
      <c r="DB163" s="354"/>
      <c r="DC163" s="354"/>
      <c r="DD163" s="354"/>
      <c r="DE163" s="354"/>
      <c r="DF163" s="354">
        <v>2</v>
      </c>
      <c r="DG163" s="354"/>
      <c r="DH163" s="354"/>
      <c r="DI163" s="354"/>
      <c r="DJ163" s="354"/>
      <c r="DK163" s="354">
        <v>1</v>
      </c>
      <c r="DL163" s="354"/>
      <c r="DM163" s="354"/>
      <c r="DN163" s="354"/>
      <c r="DO163" s="354"/>
      <c r="DP163" s="354"/>
      <c r="DQ163" s="354">
        <v>1</v>
      </c>
      <c r="DR163" s="354"/>
      <c r="DS163" s="354"/>
      <c r="DT163" s="354"/>
      <c r="DU163" s="354"/>
      <c r="DV163" s="354">
        <v>1</v>
      </c>
      <c r="DW163" s="354"/>
      <c r="DX163" s="354"/>
      <c r="DY163" s="354"/>
      <c r="DZ163" s="357"/>
      <c r="EA163" s="356"/>
      <c r="EB163" s="356"/>
      <c r="EC163" s="356"/>
      <c r="ED163" s="356"/>
      <c r="EE163" s="358"/>
      <c r="EF163" s="48"/>
      <c r="EG163" s="46"/>
      <c r="EH163" s="46">
        <v>24</v>
      </c>
      <c r="EI163" s="47">
        <v>40</v>
      </c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8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>
        <v>60</v>
      </c>
      <c r="FF163" s="47"/>
      <c r="FG163" s="47"/>
      <c r="FH163" s="47"/>
      <c r="FI163" s="47"/>
      <c r="FJ163" s="47">
        <v>6</v>
      </c>
      <c r="FK163" s="47"/>
      <c r="FL163" s="47">
        <v>60</v>
      </c>
      <c r="FM163" s="47"/>
      <c r="FN163" s="47"/>
      <c r="FO163" s="47"/>
      <c r="FP163" s="47"/>
      <c r="FQ163" s="354"/>
      <c r="FR163" s="354"/>
      <c r="FS163" s="354"/>
      <c r="FT163" s="354">
        <v>20</v>
      </c>
      <c r="FU163" s="354"/>
      <c r="FV163" s="354"/>
      <c r="FW163" s="354">
        <v>102</v>
      </c>
      <c r="FX163" s="354"/>
      <c r="FY163" s="354">
        <v>270</v>
      </c>
      <c r="FZ163" s="354"/>
      <c r="GA163" s="354"/>
      <c r="GB163" s="354"/>
      <c r="GC163" s="354"/>
      <c r="GD163" s="354"/>
      <c r="GE163" s="354">
        <v>20</v>
      </c>
      <c r="GF163" s="354"/>
      <c r="GG163" s="354"/>
      <c r="GH163" s="354"/>
      <c r="GI163" s="354"/>
      <c r="GJ163" s="354"/>
      <c r="GK163" s="354">
        <v>39</v>
      </c>
      <c r="GL163" s="354"/>
      <c r="GM163" s="354"/>
      <c r="GN163" s="354"/>
      <c r="GO163" s="354"/>
      <c r="GP163" s="354"/>
      <c r="GQ163" s="354"/>
      <c r="GR163" s="354"/>
      <c r="GS163" s="354"/>
      <c r="GT163" s="354"/>
      <c r="GU163" s="354"/>
      <c r="GV163" s="354">
        <v>10</v>
      </c>
      <c r="GW163" s="354"/>
      <c r="GX163" s="354"/>
      <c r="GY163" s="354">
        <v>10</v>
      </c>
      <c r="GZ163" s="354"/>
      <c r="HA163" s="354"/>
      <c r="HB163" s="354"/>
      <c r="HC163" s="354"/>
      <c r="HD163" s="354"/>
      <c r="HE163" s="354">
        <v>16</v>
      </c>
      <c r="HF163" s="354"/>
      <c r="HG163" s="354"/>
      <c r="HH163" s="354"/>
      <c r="HI163" s="354"/>
      <c r="HJ163" s="354"/>
      <c r="HK163" s="354"/>
      <c r="HL163" s="354"/>
      <c r="HM163" s="354"/>
      <c r="HN163" s="354"/>
      <c r="HO163" s="354"/>
      <c r="HP163" s="354"/>
      <c r="HQ163" s="354"/>
      <c r="HR163" s="354"/>
      <c r="HS163" s="354"/>
      <c r="HT163" s="354"/>
      <c r="HU163" s="354"/>
      <c r="HV163" s="354"/>
      <c r="HW163" s="354"/>
      <c r="HX163" s="354">
        <v>42</v>
      </c>
      <c r="HY163" s="354"/>
      <c r="HZ163" s="354">
        <v>30</v>
      </c>
      <c r="IA163" s="354"/>
      <c r="IB163" s="354"/>
      <c r="IC163" s="354"/>
      <c r="ID163" s="354"/>
      <c r="IE163" s="354"/>
      <c r="IF163" s="354"/>
      <c r="IG163" s="354">
        <v>24</v>
      </c>
      <c r="IH163" s="354"/>
      <c r="II163" s="354"/>
      <c r="IJ163" s="354"/>
      <c r="IK163" s="354"/>
      <c r="IL163" s="354"/>
      <c r="IM163" s="354"/>
      <c r="IN163" s="354"/>
      <c r="IO163" s="354"/>
      <c r="IP163" s="354">
        <v>24</v>
      </c>
      <c r="IQ163" s="354"/>
      <c r="IR163" s="50"/>
      <c r="IS163" s="47"/>
      <c r="IT163" s="47"/>
      <c r="IU163" s="47"/>
      <c r="IV163" s="47"/>
      <c r="IW163" s="47"/>
      <c r="IX163" s="47"/>
      <c r="IY163" s="47"/>
      <c r="IZ163" s="47"/>
      <c r="JA163" s="47"/>
      <c r="JB163" s="47"/>
      <c r="JC163" s="47"/>
      <c r="JD163" s="47"/>
      <c r="JE163" s="47"/>
      <c r="JF163" s="47"/>
      <c r="JG163" s="47"/>
      <c r="JH163" s="47"/>
      <c r="JI163" s="47"/>
      <c r="JJ163" s="47"/>
      <c r="JK163" s="47"/>
      <c r="JL163" s="354"/>
      <c r="JM163" s="354"/>
      <c r="JN163" s="354"/>
      <c r="JO163" s="354"/>
      <c r="JP163" s="354"/>
      <c r="JQ163" s="354"/>
      <c r="JR163" s="354"/>
      <c r="JS163" s="354"/>
      <c r="JT163" s="354"/>
      <c r="JU163" s="354"/>
      <c r="JV163" s="354"/>
      <c r="JW163" s="354"/>
      <c r="JX163" s="354"/>
      <c r="JY163" s="354"/>
      <c r="JZ163" s="354"/>
      <c r="KA163" s="354"/>
      <c r="KB163" s="354"/>
      <c r="KC163" s="354"/>
      <c r="KD163" s="354"/>
      <c r="KE163" s="354"/>
      <c r="KF163" s="354"/>
      <c r="KG163" s="354"/>
      <c r="KH163" s="354"/>
      <c r="KI163" s="354"/>
      <c r="KJ163" s="354"/>
      <c r="KK163" s="354"/>
      <c r="KL163" s="354"/>
      <c r="KM163" s="354"/>
      <c r="KN163" s="354"/>
      <c r="KO163" s="354"/>
      <c r="KP163" s="354"/>
      <c r="KQ163" s="354"/>
      <c r="KR163" s="354"/>
      <c r="KS163" s="354"/>
      <c r="KT163" s="354"/>
      <c r="KU163" s="354"/>
      <c r="KV163" s="51"/>
      <c r="KW163" s="47"/>
      <c r="KX163" s="47"/>
      <c r="KY163" s="47"/>
      <c r="KZ163" s="47"/>
      <c r="LA163" s="47"/>
      <c r="LB163" s="47"/>
      <c r="LC163" s="47"/>
      <c r="LD163" s="361"/>
      <c r="LE163" s="361"/>
      <c r="LF163" s="361"/>
      <c r="LG163" s="361"/>
      <c r="LH163" s="361"/>
      <c r="LI163" s="361"/>
      <c r="LJ163" s="361"/>
      <c r="LK163" s="361"/>
      <c r="LL163" s="361"/>
      <c r="LM163" s="361"/>
      <c r="LN163" s="361"/>
      <c r="LO163" s="361"/>
      <c r="LP163" s="361"/>
      <c r="LQ163" s="354"/>
      <c r="LR163" s="354"/>
      <c r="LS163" s="354"/>
      <c r="LT163" s="354"/>
      <c r="LU163" s="354"/>
      <c r="LV163" s="354"/>
      <c r="LW163" s="51"/>
      <c r="LX163" s="354"/>
      <c r="LY163" s="354"/>
      <c r="LZ163" s="354"/>
      <c r="MA163" s="354"/>
      <c r="MB163" s="363"/>
      <c r="MC163" s="363"/>
      <c r="MD163" s="354"/>
      <c r="ME163" s="354"/>
      <c r="MF163" s="354"/>
      <c r="MG163" s="354"/>
      <c r="MH163" s="354"/>
      <c r="MI163" s="354"/>
      <c r="MJ163" s="354"/>
      <c r="MK163" s="354">
        <v>2</v>
      </c>
      <c r="ML163" s="354"/>
      <c r="MM163" s="354"/>
      <c r="MN163" s="354"/>
      <c r="MO163" s="354"/>
      <c r="MP163" s="354"/>
      <c r="MQ163" s="354"/>
      <c r="MR163" s="354"/>
      <c r="MS163" s="51"/>
      <c r="MT163" s="364">
        <f t="shared" si="95"/>
        <v>797</v>
      </c>
      <c r="MU163" s="365">
        <f t="shared" si="96"/>
        <v>2</v>
      </c>
      <c r="MV163" s="366">
        <f t="shared" si="97"/>
        <v>799</v>
      </c>
      <c r="MW163" s="365">
        <v>1074</v>
      </c>
      <c r="MX163" s="365"/>
      <c r="MY163" s="54"/>
      <c r="MZ163" s="708"/>
      <c r="NA163" s="708"/>
      <c r="NB163" s="709">
        <f t="shared" si="98"/>
        <v>0</v>
      </c>
      <c r="NC163" s="710"/>
      <c r="ND163" s="710">
        <v>7.2</v>
      </c>
      <c r="NE163" s="738" t="e">
        <f t="shared" si="125"/>
        <v>#DIV/0!</v>
      </c>
      <c r="NF163" s="739"/>
      <c r="NG163" s="739">
        <v>1000</v>
      </c>
      <c r="NH163" s="739">
        <v>12.3</v>
      </c>
      <c r="NI163" s="740">
        <f t="shared" si="99"/>
        <v>3996</v>
      </c>
      <c r="NJ163" s="738"/>
      <c r="NK163" s="741">
        <v>44287</v>
      </c>
      <c r="NL163" s="742">
        <v>44562</v>
      </c>
      <c r="NM163" s="739">
        <f ca="1" t="shared" si="100"/>
        <v>17.1666666666667</v>
      </c>
      <c r="NN163" s="739">
        <f ca="1" t="shared" si="101"/>
        <v>515</v>
      </c>
      <c r="NO163" s="739">
        <v>350</v>
      </c>
      <c r="NP163" s="739">
        <f t="shared" si="102"/>
        <v>799</v>
      </c>
      <c r="NQ163" s="761">
        <f t="shared" si="103"/>
        <v>1.76574585635359</v>
      </c>
      <c r="NR163" s="739">
        <f ca="1" t="shared" si="104"/>
        <v>1.25145094673604</v>
      </c>
      <c r="NS163" s="739">
        <f t="shared" si="105"/>
        <v>555</v>
      </c>
      <c r="NT163" s="739"/>
      <c r="NU163" s="739">
        <f ca="1" t="shared" si="106"/>
        <v>46.5436893203883</v>
      </c>
      <c r="NV163" s="769">
        <f ca="1" t="shared" si="107"/>
        <v>1.55145631067961</v>
      </c>
      <c r="NW163" s="769">
        <f ca="1" t="shared" si="108"/>
        <v>357.728410513141</v>
      </c>
      <c r="NX163" s="739"/>
      <c r="NY163" s="739"/>
      <c r="NZ163" s="739"/>
      <c r="OA163" s="739"/>
      <c r="OB163" s="739"/>
      <c r="OC163" s="739"/>
      <c r="OD163" s="739"/>
      <c r="OE163" s="743">
        <f t="shared" si="109"/>
        <v>64</v>
      </c>
      <c r="OF163" s="743">
        <f t="shared" si="110"/>
        <v>0</v>
      </c>
      <c r="OG163" s="743">
        <f t="shared" si="111"/>
        <v>60</v>
      </c>
      <c r="OH163" s="743">
        <f t="shared" si="112"/>
        <v>86</v>
      </c>
      <c r="OI163" s="743">
        <f t="shared" si="113"/>
        <v>102</v>
      </c>
      <c r="OJ163" s="739">
        <f t="shared" si="114"/>
        <v>329</v>
      </c>
      <c r="OK163" s="739">
        <f t="shared" si="115"/>
        <v>10</v>
      </c>
      <c r="OL163" s="739">
        <f t="shared" si="116"/>
        <v>10</v>
      </c>
      <c r="OM163" s="739">
        <f t="shared" si="117"/>
        <v>0</v>
      </c>
      <c r="ON163" s="739">
        <f t="shared" si="118"/>
        <v>16</v>
      </c>
      <c r="OO163" s="739">
        <f t="shared" si="119"/>
        <v>0</v>
      </c>
      <c r="OP163" s="739"/>
      <c r="OQ163" s="739">
        <f t="shared" si="120"/>
        <v>96</v>
      </c>
      <c r="OR163" s="739">
        <f t="shared" si="121"/>
        <v>773</v>
      </c>
      <c r="OS163" s="739">
        <f t="shared" si="122"/>
        <v>0</v>
      </c>
      <c r="OT163" s="739">
        <f t="shared" si="123"/>
        <v>-26</v>
      </c>
      <c r="OU163" s="739"/>
      <c r="OV163" s="739"/>
      <c r="OW163" s="739"/>
      <c r="OX163" s="739"/>
      <c r="OY163" s="739"/>
      <c r="OZ163" s="739"/>
      <c r="PA163" s="739"/>
      <c r="PB163" s="739"/>
      <c r="PC163" s="739"/>
      <c r="PD163" s="739"/>
      <c r="PE163" s="739"/>
      <c r="PF163" s="739"/>
      <c r="PG163" s="739"/>
      <c r="PI163" s="28">
        <v>50</v>
      </c>
      <c r="PJ163" s="28">
        <v>30</v>
      </c>
      <c r="PK163" s="28">
        <v>5</v>
      </c>
      <c r="PL163" s="28">
        <v>129</v>
      </c>
      <c r="PM163" s="28">
        <v>40</v>
      </c>
      <c r="PN163" s="28">
        <v>6</v>
      </c>
      <c r="PO163" s="28">
        <v>0</v>
      </c>
      <c r="PP163" s="28">
        <v>356</v>
      </c>
      <c r="PQ163" s="28">
        <v>48</v>
      </c>
      <c r="PR163" s="28">
        <v>150</v>
      </c>
      <c r="PS163" s="28">
        <v>113</v>
      </c>
      <c r="PT163" s="28">
        <v>220</v>
      </c>
      <c r="PU163" s="28">
        <v>12</v>
      </c>
      <c r="PV163" s="28">
        <v>1159</v>
      </c>
      <c r="PW163" s="28">
        <v>85</v>
      </c>
    </row>
    <row r="164" s="28" customFormat="1" customHeight="1" spans="1:423">
      <c r="A164" s="791" t="s">
        <v>1667</v>
      </c>
      <c r="B164" s="343" t="s">
        <v>1668</v>
      </c>
      <c r="C164" s="95" t="s">
        <v>1917</v>
      </c>
      <c r="D164" s="95" t="s">
        <v>3812</v>
      </c>
      <c r="E164" s="820" t="s">
        <v>1657</v>
      </c>
      <c r="F164" s="104" t="s">
        <v>1967</v>
      </c>
      <c r="G164" s="416" t="s">
        <v>3813</v>
      </c>
      <c r="H164" s="98" t="s">
        <v>2723</v>
      </c>
      <c r="I164" s="99"/>
      <c r="J164" s="114"/>
      <c r="K164" s="456"/>
      <c r="L164" s="150">
        <f t="shared" si="91"/>
        <v>2584</v>
      </c>
      <c r="M164" s="151">
        <f t="shared" si="92"/>
        <v>2584</v>
      </c>
      <c r="N164" s="455"/>
      <c r="O164" s="37"/>
      <c r="P164" s="36"/>
      <c r="Q164" s="33">
        <f t="shared" si="93"/>
        <v>0</v>
      </c>
      <c r="R164" s="34">
        <f t="shared" si="94"/>
        <v>14000</v>
      </c>
      <c r="S164" s="346"/>
      <c r="T164" s="346"/>
      <c r="U164" s="346"/>
      <c r="V164" s="346"/>
      <c r="W164" s="346"/>
      <c r="X164" s="347"/>
      <c r="Y164" s="348"/>
      <c r="Z164" s="348"/>
      <c r="AA164" s="348"/>
      <c r="AB164" s="348"/>
      <c r="AC164" s="506">
        <v>3000</v>
      </c>
      <c r="AD164" s="348"/>
      <c r="AE164" s="348"/>
      <c r="AF164" s="346"/>
      <c r="AG164" s="346"/>
      <c r="AH164" s="346">
        <v>3000</v>
      </c>
      <c r="AI164" s="346"/>
      <c r="AJ164" s="346"/>
      <c r="AK164" s="346">
        <v>5000</v>
      </c>
      <c r="AL164" s="346"/>
      <c r="AM164" s="346"/>
      <c r="AN164" s="346"/>
      <c r="AO164" s="346"/>
      <c r="AP164" s="346"/>
      <c r="AQ164" s="346">
        <v>3000</v>
      </c>
      <c r="AR164" s="346"/>
      <c r="AS164" s="346"/>
      <c r="AT164" s="346"/>
      <c r="AU164" s="346"/>
      <c r="AV164" s="346"/>
      <c r="AW164" s="346"/>
      <c r="AX164" s="346"/>
      <c r="AY164" s="349"/>
      <c r="AZ164" s="48">
        <v>1</v>
      </c>
      <c r="BA164" s="48"/>
      <c r="BB164" s="48"/>
      <c r="BC164" s="48"/>
      <c r="BD164" s="47"/>
      <c r="BE164" s="47"/>
      <c r="BF164" s="47"/>
      <c r="BG164" s="47"/>
      <c r="BH164" s="47"/>
      <c r="BI164" s="47">
        <v>44</v>
      </c>
      <c r="BJ164" s="47"/>
      <c r="BK164" s="47"/>
      <c r="BL164" s="47"/>
      <c r="BM164" s="47"/>
      <c r="BN164" s="47"/>
      <c r="BO164" s="47"/>
      <c r="BP164" s="47"/>
      <c r="BQ164" s="47"/>
      <c r="BR164" s="47"/>
      <c r="BS164" s="354"/>
      <c r="BT164" s="354"/>
      <c r="BU164" s="354"/>
      <c r="BV164" s="354"/>
      <c r="BW164" s="354"/>
      <c r="BX164" s="354"/>
      <c r="BY164" s="354"/>
      <c r="BZ164" s="354"/>
      <c r="CA164" s="354"/>
      <c r="CB164" s="354"/>
      <c r="CC164" s="354"/>
      <c r="CD164" s="354"/>
      <c r="CE164" s="354">
        <v>50</v>
      </c>
      <c r="CF164" s="354"/>
      <c r="CG164" s="354"/>
      <c r="CH164" s="354"/>
      <c r="CI164" s="354"/>
      <c r="CJ164" s="354"/>
      <c r="CK164" s="354"/>
      <c r="CL164" s="354"/>
      <c r="CM164" s="354"/>
      <c r="CN164" s="354"/>
      <c r="CO164" s="354"/>
      <c r="CP164" s="358"/>
      <c r="CQ164" s="48"/>
      <c r="CR164" s="354"/>
      <c r="CS164" s="354"/>
      <c r="CT164" s="355"/>
      <c r="CU164" s="354"/>
      <c r="CV164" s="354">
        <v>1</v>
      </c>
      <c r="CW164" s="354"/>
      <c r="CX164" s="354"/>
      <c r="CY164" s="354"/>
      <c r="CZ164" s="354">
        <v>30</v>
      </c>
      <c r="DA164" s="356"/>
      <c r="DB164" s="354"/>
      <c r="DC164" s="354"/>
      <c r="DD164" s="354"/>
      <c r="DE164" s="354"/>
      <c r="DF164" s="354">
        <v>16</v>
      </c>
      <c r="DG164" s="354"/>
      <c r="DH164" s="354"/>
      <c r="DI164" s="354"/>
      <c r="DJ164" s="356">
        <v>-25</v>
      </c>
      <c r="DK164" s="354">
        <v>1</v>
      </c>
      <c r="DL164" s="354"/>
      <c r="DM164" s="354"/>
      <c r="DN164" s="354"/>
      <c r="DO164" s="354"/>
      <c r="DP164" s="354"/>
      <c r="DQ164" s="354">
        <v>8</v>
      </c>
      <c r="DR164" s="354"/>
      <c r="DS164" s="354"/>
      <c r="DT164" s="354"/>
      <c r="DU164" s="354">
        <v>14</v>
      </c>
      <c r="DV164" s="354">
        <v>1</v>
      </c>
      <c r="DW164" s="354"/>
      <c r="DX164" s="354"/>
      <c r="DY164" s="354"/>
      <c r="DZ164" s="357"/>
      <c r="EA164" s="356"/>
      <c r="EB164" s="356"/>
      <c r="EC164" s="356"/>
      <c r="ED164" s="356"/>
      <c r="EE164" s="358"/>
      <c r="EF164" s="48"/>
      <c r="EG164" s="46"/>
      <c r="EH164" s="46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8"/>
      <c r="EU164" s="47"/>
      <c r="EV164" s="47"/>
      <c r="EW164" s="47"/>
      <c r="EX164" s="47"/>
      <c r="EY164" s="47"/>
      <c r="EZ164" s="47"/>
      <c r="FA164" s="47">
        <v>3</v>
      </c>
      <c r="FB164" s="47"/>
      <c r="FC164" s="47"/>
      <c r="FD164" s="47"/>
      <c r="FE164" s="47">
        <v>160</v>
      </c>
      <c r="FF164" s="47"/>
      <c r="FG164" s="47">
        <v>100</v>
      </c>
      <c r="FH164" s="47"/>
      <c r="FI164" s="47"/>
      <c r="FJ164" s="47">
        <v>64</v>
      </c>
      <c r="FK164" s="47"/>
      <c r="FL164" s="47"/>
      <c r="FM164" s="47"/>
      <c r="FN164" s="47">
        <v>500</v>
      </c>
      <c r="FO164" s="47"/>
      <c r="FP164" s="47"/>
      <c r="FQ164" s="354"/>
      <c r="FR164" s="354"/>
      <c r="FS164" s="354"/>
      <c r="FT164" s="354"/>
      <c r="FU164" s="354">
        <v>576</v>
      </c>
      <c r="FV164" s="354"/>
      <c r="FW164" s="354">
        <v>576</v>
      </c>
      <c r="FX164" s="354"/>
      <c r="FY164" s="354">
        <v>2336</v>
      </c>
      <c r="FZ164" s="354"/>
      <c r="GA164" s="354"/>
      <c r="GB164" s="354">
        <v>64</v>
      </c>
      <c r="GC164" s="354"/>
      <c r="GD164" s="354"/>
      <c r="GE164" s="354">
        <v>160</v>
      </c>
      <c r="GF164" s="354"/>
      <c r="GG164" s="354"/>
      <c r="GH164" s="354">
        <v>500</v>
      </c>
      <c r="GI164" s="354"/>
      <c r="GJ164" s="354">
        <v>160</v>
      </c>
      <c r="GK164" s="354">
        <v>1152</v>
      </c>
      <c r="GL164" s="354"/>
      <c r="GM164" s="354"/>
      <c r="GN164" s="354"/>
      <c r="GO164" s="354">
        <v>128</v>
      </c>
      <c r="GP164" s="354"/>
      <c r="GQ164" s="354"/>
      <c r="GR164" s="354"/>
      <c r="GS164" s="354"/>
      <c r="GT164" s="354">
        <v>32</v>
      </c>
      <c r="GU164" s="354"/>
      <c r="GV164" s="354"/>
      <c r="GW164" s="354"/>
      <c r="GX164" s="354"/>
      <c r="GY164" s="354"/>
      <c r="GZ164" s="354">
        <v>32</v>
      </c>
      <c r="HA164" s="354"/>
      <c r="HB164" s="354"/>
      <c r="HC164" s="354"/>
      <c r="HD164" s="354"/>
      <c r="HE164" s="354">
        <v>352</v>
      </c>
      <c r="HF164" s="354"/>
      <c r="HG164" s="354"/>
      <c r="HH164" s="354"/>
      <c r="HI164" s="354"/>
      <c r="HJ164" s="354"/>
      <c r="HK164" s="354">
        <v>64</v>
      </c>
      <c r="HL164" s="354"/>
      <c r="HM164" s="354"/>
      <c r="HN164" s="354"/>
      <c r="HO164" s="354"/>
      <c r="HP164" s="354"/>
      <c r="HQ164" s="354"/>
      <c r="HR164" s="354"/>
      <c r="HS164" s="354"/>
      <c r="HT164" s="354"/>
      <c r="HU164" s="354">
        <v>500</v>
      </c>
      <c r="HV164" s="354"/>
      <c r="HW164" s="354"/>
      <c r="HX164" s="354"/>
      <c r="HY164" s="354"/>
      <c r="HZ164" s="354"/>
      <c r="IA164" s="354">
        <v>32</v>
      </c>
      <c r="IB164" s="354"/>
      <c r="IC164" s="354"/>
      <c r="ID164" s="354"/>
      <c r="IE164" s="354"/>
      <c r="IF164" s="354">
        <v>320</v>
      </c>
      <c r="IG164" s="354">
        <v>128</v>
      </c>
      <c r="IH164" s="354"/>
      <c r="II164" s="354"/>
      <c r="IJ164" s="354"/>
      <c r="IK164" s="354"/>
      <c r="IL164" s="354">
        <v>1000</v>
      </c>
      <c r="IM164" s="354"/>
      <c r="IN164" s="354"/>
      <c r="IO164" s="354"/>
      <c r="IP164" s="354">
        <v>288</v>
      </c>
      <c r="IQ164" s="354"/>
      <c r="IR164" s="50"/>
      <c r="IS164" s="47"/>
      <c r="IT164" s="47"/>
      <c r="IU164" s="47"/>
      <c r="IV164" s="47"/>
      <c r="IW164" s="47"/>
      <c r="IX164" s="47"/>
      <c r="IY164" s="47"/>
      <c r="IZ164" s="47"/>
      <c r="JA164" s="47"/>
      <c r="JB164" s="47">
        <v>200</v>
      </c>
      <c r="JC164" s="47"/>
      <c r="JD164" s="47"/>
      <c r="JE164" s="47"/>
      <c r="JF164" s="47"/>
      <c r="JG164" s="47"/>
      <c r="JH164" s="47"/>
      <c r="JI164" s="47">
        <v>200</v>
      </c>
      <c r="JJ164" s="47"/>
      <c r="JK164" s="47"/>
      <c r="JL164" s="354"/>
      <c r="JM164" s="354"/>
      <c r="JN164" s="354"/>
      <c r="JO164" s="354">
        <v>500</v>
      </c>
      <c r="JP164" s="354"/>
      <c r="JQ164" s="354"/>
      <c r="JR164" s="354">
        <v>200</v>
      </c>
      <c r="JS164" s="354"/>
      <c r="JT164" s="354"/>
      <c r="JU164" s="354"/>
      <c r="JV164" s="354"/>
      <c r="JW164" s="354"/>
      <c r="JX164" s="354"/>
      <c r="JY164" s="354"/>
      <c r="JZ164" s="354"/>
      <c r="KA164" s="354"/>
      <c r="KB164" s="354"/>
      <c r="KC164" s="354"/>
      <c r="KD164" s="354"/>
      <c r="KE164" s="354"/>
      <c r="KF164" s="354">
        <v>340</v>
      </c>
      <c r="KG164" s="354"/>
      <c r="KH164" s="354"/>
      <c r="KI164" s="354"/>
      <c r="KJ164" s="354"/>
      <c r="KK164" s="354"/>
      <c r="KL164" s="354"/>
      <c r="KM164" s="354"/>
      <c r="KN164" s="354"/>
      <c r="KO164" s="354"/>
      <c r="KP164" s="354"/>
      <c r="KQ164" s="354"/>
      <c r="KR164" s="354"/>
      <c r="KS164" s="354"/>
      <c r="KT164" s="354"/>
      <c r="KU164" s="354"/>
      <c r="KV164" s="51"/>
      <c r="KW164" s="47"/>
      <c r="KX164" s="47"/>
      <c r="KY164" s="47"/>
      <c r="KZ164" s="47">
        <v>100</v>
      </c>
      <c r="LA164" s="47"/>
      <c r="LB164" s="47"/>
      <c r="LC164" s="47"/>
      <c r="LD164" s="361"/>
      <c r="LE164" s="361"/>
      <c r="LF164" s="361"/>
      <c r="LG164" s="361"/>
      <c r="LH164" s="361">
        <v>100</v>
      </c>
      <c r="LI164" s="361"/>
      <c r="LJ164" s="361"/>
      <c r="LK164" s="361"/>
      <c r="LL164" s="361"/>
      <c r="LM164" s="361"/>
      <c r="LN164" s="361"/>
      <c r="LO164" s="361"/>
      <c r="LP164" s="361"/>
      <c r="LQ164" s="354">
        <v>25</v>
      </c>
      <c r="LR164" s="354"/>
      <c r="LS164" s="354"/>
      <c r="LT164" s="354"/>
      <c r="LU164" s="354"/>
      <c r="LV164" s="354"/>
      <c r="LW164" s="51"/>
      <c r="LX164" s="354">
        <v>100</v>
      </c>
      <c r="LY164" s="354"/>
      <c r="LZ164" s="354"/>
      <c r="MA164" s="354"/>
      <c r="MB164" s="363">
        <v>100</v>
      </c>
      <c r="MC164" s="363"/>
      <c r="MD164" s="354">
        <v>128</v>
      </c>
      <c r="ME164" s="354"/>
      <c r="MF164" s="354"/>
      <c r="MG164" s="354"/>
      <c r="MH164" s="354"/>
      <c r="MI164" s="354"/>
      <c r="MJ164" s="354">
        <v>55</v>
      </c>
      <c r="MK164" s="354"/>
      <c r="ML164" s="354"/>
      <c r="MM164" s="354"/>
      <c r="MN164" s="354"/>
      <c r="MO164" s="354"/>
      <c r="MP164" s="354"/>
      <c r="MQ164" s="354"/>
      <c r="MR164" s="354"/>
      <c r="MS164" s="51"/>
      <c r="MT164" s="364">
        <f t="shared" si="95"/>
        <v>9227</v>
      </c>
      <c r="MU164" s="365">
        <f t="shared" si="96"/>
        <v>2048</v>
      </c>
      <c r="MV164" s="366">
        <f t="shared" si="97"/>
        <v>11275</v>
      </c>
      <c r="MW164" s="365"/>
      <c r="MX164" s="365"/>
      <c r="MY164" s="54"/>
      <c r="MZ164" s="709">
        <v>3.59</v>
      </c>
      <c r="NA164" s="709">
        <v>0.94</v>
      </c>
      <c r="NB164" s="709">
        <f t="shared" si="98"/>
        <v>10598.5</v>
      </c>
      <c r="NC164" s="711"/>
      <c r="ND164" s="711">
        <v>3.49</v>
      </c>
      <c r="NE164" s="738">
        <f t="shared" si="125"/>
        <v>0.445855827246745</v>
      </c>
      <c r="NF164" s="743"/>
      <c r="NG164" s="743">
        <v>3000</v>
      </c>
      <c r="NH164" s="743">
        <v>3.29</v>
      </c>
      <c r="NI164" s="740">
        <f t="shared" si="99"/>
        <v>9018.16</v>
      </c>
      <c r="NJ164" s="738">
        <f t="shared" ref="NJ164:NJ177" si="127">1-NH164/6.7/NA164</f>
        <v>0.477611940298507</v>
      </c>
      <c r="NK164" s="745">
        <v>44652</v>
      </c>
      <c r="NL164" s="746">
        <v>44652</v>
      </c>
      <c r="NM164" s="739">
        <f ca="1" t="shared" si="100"/>
        <v>14.1666666666667</v>
      </c>
      <c r="NN164" s="739">
        <f ca="1" t="shared" si="101"/>
        <v>425</v>
      </c>
      <c r="NO164" s="743">
        <v>0</v>
      </c>
      <c r="NP164" s="739">
        <f t="shared" si="102"/>
        <v>11275</v>
      </c>
      <c r="NQ164" s="761">
        <f t="shared" si="103"/>
        <v>8.72678018575851</v>
      </c>
      <c r="NR164" s="739">
        <f ca="1" t="shared" si="104"/>
        <v>7.49476415953378</v>
      </c>
      <c r="NS164" s="739">
        <f t="shared" si="105"/>
        <v>2584</v>
      </c>
      <c r="NT164" s="743"/>
      <c r="NU164" s="739">
        <f ca="1" t="shared" si="106"/>
        <v>795.882352941176</v>
      </c>
      <c r="NV164" s="769">
        <f ca="1" t="shared" si="107"/>
        <v>26.5294117647059</v>
      </c>
      <c r="NW164" s="769">
        <f ca="1" t="shared" si="108"/>
        <v>97.4013303769401</v>
      </c>
      <c r="NX164" s="743"/>
      <c r="NY164" s="743"/>
      <c r="NZ164" s="743"/>
      <c r="OA164" s="743"/>
      <c r="OB164" s="743"/>
      <c r="OC164" s="743"/>
      <c r="OD164" s="743"/>
      <c r="OE164" s="743">
        <f t="shared" si="109"/>
        <v>0</v>
      </c>
      <c r="OF164" s="743">
        <f t="shared" si="110"/>
        <v>100</v>
      </c>
      <c r="OG164" s="743">
        <f t="shared" si="111"/>
        <v>363</v>
      </c>
      <c r="OH164" s="743">
        <f t="shared" si="112"/>
        <v>364</v>
      </c>
      <c r="OI164" s="743">
        <f t="shared" si="113"/>
        <v>1152</v>
      </c>
      <c r="OJ164" s="739">
        <f t="shared" si="114"/>
        <v>4700</v>
      </c>
      <c r="OK164" s="739">
        <f t="shared" si="115"/>
        <v>732</v>
      </c>
      <c r="OL164" s="739">
        <f t="shared" si="116"/>
        <v>500</v>
      </c>
      <c r="OM164" s="739">
        <f t="shared" si="117"/>
        <v>472</v>
      </c>
      <c r="ON164" s="739">
        <f t="shared" si="118"/>
        <v>569</v>
      </c>
      <c r="OO164" s="739">
        <f t="shared" si="119"/>
        <v>32</v>
      </c>
      <c r="OP164" s="739"/>
      <c r="OQ164" s="739">
        <f t="shared" si="120"/>
        <v>2003</v>
      </c>
      <c r="OR164" s="739">
        <f t="shared" si="121"/>
        <v>10987</v>
      </c>
      <c r="OS164" s="739">
        <f t="shared" si="122"/>
        <v>0</v>
      </c>
      <c r="OT164" s="739">
        <f t="shared" si="123"/>
        <v>-288</v>
      </c>
      <c r="OU164" s="743"/>
      <c r="OV164" s="743"/>
      <c r="OW164" s="743"/>
      <c r="OX164" s="743"/>
      <c r="OY164" s="743"/>
      <c r="OZ164" s="743"/>
      <c r="PA164" s="743"/>
      <c r="PB164" s="743"/>
      <c r="PC164" s="743"/>
      <c r="PD164" s="743"/>
      <c r="PE164" s="743"/>
      <c r="PF164" s="743"/>
      <c r="PG164" s="743"/>
    </row>
    <row r="165" s="28" customFormat="1" customHeight="1" spans="1:423">
      <c r="A165" s="791" t="s">
        <v>1667</v>
      </c>
      <c r="B165" s="343" t="s">
        <v>1668</v>
      </c>
      <c r="C165" s="95" t="s">
        <v>1917</v>
      </c>
      <c r="D165" s="95" t="s">
        <v>3812</v>
      </c>
      <c r="E165" s="820" t="s">
        <v>1657</v>
      </c>
      <c r="F165" s="102" t="s">
        <v>1970</v>
      </c>
      <c r="G165" s="416" t="s">
        <v>1971</v>
      </c>
      <c r="H165" s="98" t="s">
        <v>2725</v>
      </c>
      <c r="I165" s="99"/>
      <c r="J165" s="114"/>
      <c r="K165" s="456"/>
      <c r="L165" s="150">
        <f t="shared" si="91"/>
        <v>1894</v>
      </c>
      <c r="M165" s="151">
        <f t="shared" si="92"/>
        <v>1894</v>
      </c>
      <c r="N165" s="455"/>
      <c r="O165" s="37"/>
      <c r="P165" s="36"/>
      <c r="Q165" s="33">
        <f t="shared" si="93"/>
        <v>0</v>
      </c>
      <c r="R165" s="34">
        <f t="shared" si="94"/>
        <v>14000</v>
      </c>
      <c r="S165" s="346"/>
      <c r="T165" s="346"/>
      <c r="U165" s="346"/>
      <c r="V165" s="346"/>
      <c r="W165" s="346"/>
      <c r="X165" s="347"/>
      <c r="Y165" s="348"/>
      <c r="Z165" s="348"/>
      <c r="AA165" s="348"/>
      <c r="AB165" s="348"/>
      <c r="AC165" s="506">
        <v>3000</v>
      </c>
      <c r="AD165" s="348"/>
      <c r="AE165" s="348"/>
      <c r="AF165" s="346"/>
      <c r="AG165" s="346"/>
      <c r="AH165" s="346">
        <v>3000</v>
      </c>
      <c r="AI165" s="346"/>
      <c r="AJ165" s="346"/>
      <c r="AK165" s="346">
        <v>5000</v>
      </c>
      <c r="AL165" s="346"/>
      <c r="AM165" s="346"/>
      <c r="AN165" s="346"/>
      <c r="AO165" s="346"/>
      <c r="AP165" s="346"/>
      <c r="AQ165" s="346">
        <v>3000</v>
      </c>
      <c r="AR165" s="346"/>
      <c r="AS165" s="346"/>
      <c r="AT165" s="346"/>
      <c r="AU165" s="346"/>
      <c r="AV165" s="346"/>
      <c r="AW165" s="346"/>
      <c r="AX165" s="346"/>
      <c r="AY165" s="349"/>
      <c r="AZ165" s="48">
        <v>1</v>
      </c>
      <c r="BA165" s="48"/>
      <c r="BB165" s="48"/>
      <c r="BC165" s="48"/>
      <c r="BD165" s="47">
        <v>1</v>
      </c>
      <c r="BE165" s="47"/>
      <c r="BF165" s="47"/>
      <c r="BG165" s="47"/>
      <c r="BH165" s="47"/>
      <c r="BI165" s="47">
        <v>44</v>
      </c>
      <c r="BJ165" s="47"/>
      <c r="BK165" s="47"/>
      <c r="BL165" s="47"/>
      <c r="BM165" s="47"/>
      <c r="BN165" s="47"/>
      <c r="BO165" s="47"/>
      <c r="BP165" s="47"/>
      <c r="BQ165" s="47"/>
      <c r="BR165" s="47">
        <v>50</v>
      </c>
      <c r="BS165" s="354"/>
      <c r="BT165" s="354"/>
      <c r="BU165" s="354"/>
      <c r="BV165" s="354"/>
      <c r="BW165" s="354"/>
      <c r="BX165" s="354"/>
      <c r="BY165" s="354"/>
      <c r="BZ165" s="354"/>
      <c r="CA165" s="354"/>
      <c r="CB165" s="354"/>
      <c r="CC165" s="354"/>
      <c r="CD165" s="354"/>
      <c r="CE165" s="354">
        <v>50</v>
      </c>
      <c r="CF165" s="354"/>
      <c r="CG165" s="354"/>
      <c r="CH165" s="354"/>
      <c r="CI165" s="354"/>
      <c r="CJ165" s="354"/>
      <c r="CK165" s="354"/>
      <c r="CL165" s="354"/>
      <c r="CM165" s="354"/>
      <c r="CN165" s="354"/>
      <c r="CO165" s="354"/>
      <c r="CP165" s="358"/>
      <c r="CQ165" s="48"/>
      <c r="CR165" s="354"/>
      <c r="CS165" s="354"/>
      <c r="CT165" s="355"/>
      <c r="CU165" s="354"/>
      <c r="CV165" s="354">
        <v>1</v>
      </c>
      <c r="CW165" s="354"/>
      <c r="CX165" s="354"/>
      <c r="CY165" s="354"/>
      <c r="CZ165" s="354">
        <v>30</v>
      </c>
      <c r="DA165" s="356"/>
      <c r="DB165" s="354"/>
      <c r="DC165" s="354"/>
      <c r="DD165" s="354">
        <v>60</v>
      </c>
      <c r="DE165" s="354"/>
      <c r="DF165" s="354">
        <v>16</v>
      </c>
      <c r="DG165" s="354">
        <v>5</v>
      </c>
      <c r="DH165" s="354"/>
      <c r="DI165" s="354"/>
      <c r="DJ165" s="356">
        <v>-45</v>
      </c>
      <c r="DK165" s="354">
        <v>1</v>
      </c>
      <c r="DL165" s="354"/>
      <c r="DM165" s="354">
        <v>1</v>
      </c>
      <c r="DN165" s="354"/>
      <c r="DO165" s="354">
        <v>1</v>
      </c>
      <c r="DP165" s="354"/>
      <c r="DQ165" s="354">
        <v>8</v>
      </c>
      <c r="DR165" s="354">
        <v>1</v>
      </c>
      <c r="DS165" s="354"/>
      <c r="DT165" s="354"/>
      <c r="DU165" s="354">
        <v>14</v>
      </c>
      <c r="DV165" s="354">
        <v>1</v>
      </c>
      <c r="DW165" s="354"/>
      <c r="DX165" s="354"/>
      <c r="DY165" s="354"/>
      <c r="DZ165" s="357"/>
      <c r="EA165" s="356"/>
      <c r="EB165" s="356"/>
      <c r="EC165" s="356"/>
      <c r="ED165" s="356"/>
      <c r="EE165" s="358"/>
      <c r="EF165" s="48"/>
      <c r="EG165" s="46"/>
      <c r="EH165" s="46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8"/>
      <c r="EU165" s="47"/>
      <c r="EV165" s="47"/>
      <c r="EW165" s="47"/>
      <c r="EX165" s="47"/>
      <c r="EY165" s="47"/>
      <c r="EZ165" s="47"/>
      <c r="FA165" s="47">
        <v>3</v>
      </c>
      <c r="FB165" s="47"/>
      <c r="FC165" s="47"/>
      <c r="FD165" s="47"/>
      <c r="FE165" s="47">
        <v>160</v>
      </c>
      <c r="FF165" s="47"/>
      <c r="FG165" s="47">
        <v>100</v>
      </c>
      <c r="FH165" s="47"/>
      <c r="FI165" s="47">
        <v>500</v>
      </c>
      <c r="FJ165" s="47">
        <v>64</v>
      </c>
      <c r="FK165" s="47"/>
      <c r="FL165" s="47"/>
      <c r="FM165" s="47"/>
      <c r="FN165" s="47">
        <v>500</v>
      </c>
      <c r="FO165" s="47"/>
      <c r="FP165" s="47"/>
      <c r="FQ165" s="354"/>
      <c r="FR165" s="354"/>
      <c r="FS165" s="354"/>
      <c r="FT165" s="354"/>
      <c r="FU165" s="354"/>
      <c r="FV165" s="354"/>
      <c r="FW165" s="354">
        <v>576</v>
      </c>
      <c r="FX165" s="354"/>
      <c r="FY165" s="354">
        <v>2336</v>
      </c>
      <c r="FZ165" s="354"/>
      <c r="GA165" s="354"/>
      <c r="GB165" s="354">
        <v>64</v>
      </c>
      <c r="GC165" s="354"/>
      <c r="GD165" s="354"/>
      <c r="GE165" s="354">
        <v>160</v>
      </c>
      <c r="GF165" s="354"/>
      <c r="GG165" s="354"/>
      <c r="GH165" s="354">
        <v>500</v>
      </c>
      <c r="GI165" s="354"/>
      <c r="GJ165" s="354">
        <v>160</v>
      </c>
      <c r="GK165" s="354">
        <v>1152</v>
      </c>
      <c r="GL165" s="354"/>
      <c r="GM165" s="354"/>
      <c r="GN165" s="354"/>
      <c r="GO165" s="354">
        <v>128</v>
      </c>
      <c r="GP165" s="354"/>
      <c r="GQ165" s="354"/>
      <c r="GR165" s="354"/>
      <c r="GS165" s="354"/>
      <c r="GT165" s="354">
        <v>32</v>
      </c>
      <c r="GU165" s="354"/>
      <c r="GV165" s="354"/>
      <c r="GW165" s="354"/>
      <c r="GX165" s="354"/>
      <c r="GY165" s="354"/>
      <c r="GZ165" s="354">
        <v>32</v>
      </c>
      <c r="HA165" s="354"/>
      <c r="HB165" s="354"/>
      <c r="HC165" s="354"/>
      <c r="HD165" s="354"/>
      <c r="HE165" s="354">
        <v>352</v>
      </c>
      <c r="HF165" s="354"/>
      <c r="HG165" s="354"/>
      <c r="HH165" s="354"/>
      <c r="HI165" s="354"/>
      <c r="HJ165" s="354"/>
      <c r="HK165" s="354">
        <v>64</v>
      </c>
      <c r="HL165" s="354"/>
      <c r="HM165" s="354"/>
      <c r="HN165" s="354"/>
      <c r="HO165" s="354"/>
      <c r="HP165" s="354"/>
      <c r="HQ165" s="354"/>
      <c r="HR165" s="354"/>
      <c r="HS165" s="354"/>
      <c r="HT165" s="354"/>
      <c r="HU165" s="354">
        <v>500</v>
      </c>
      <c r="HV165" s="354"/>
      <c r="HW165" s="354"/>
      <c r="HX165" s="354"/>
      <c r="HY165" s="354"/>
      <c r="HZ165" s="354"/>
      <c r="IA165" s="354">
        <v>32</v>
      </c>
      <c r="IB165" s="354"/>
      <c r="IC165" s="354"/>
      <c r="ID165" s="354"/>
      <c r="IE165" s="354"/>
      <c r="IF165" s="354">
        <v>320</v>
      </c>
      <c r="IG165" s="354">
        <v>128</v>
      </c>
      <c r="IH165" s="354"/>
      <c r="II165" s="354"/>
      <c r="IJ165" s="354"/>
      <c r="IK165" s="354"/>
      <c r="IL165" s="354">
        <v>1000</v>
      </c>
      <c r="IM165" s="354"/>
      <c r="IN165" s="354"/>
      <c r="IO165" s="354"/>
      <c r="IP165" s="354">
        <v>288</v>
      </c>
      <c r="IQ165" s="354"/>
      <c r="IR165" s="50"/>
      <c r="IS165" s="47"/>
      <c r="IT165" s="47"/>
      <c r="IU165" s="47"/>
      <c r="IV165" s="47"/>
      <c r="IW165" s="47"/>
      <c r="IX165" s="47"/>
      <c r="IY165" s="47"/>
      <c r="IZ165" s="47"/>
      <c r="JA165" s="47"/>
      <c r="JB165" s="47">
        <v>200</v>
      </c>
      <c r="JC165" s="47"/>
      <c r="JD165" s="47"/>
      <c r="JE165" s="47"/>
      <c r="JF165" s="47"/>
      <c r="JG165" s="47"/>
      <c r="JH165" s="47"/>
      <c r="JI165" s="47">
        <v>200</v>
      </c>
      <c r="JJ165" s="47"/>
      <c r="JK165" s="47"/>
      <c r="JL165" s="354"/>
      <c r="JM165" s="354"/>
      <c r="JN165" s="354"/>
      <c r="JO165" s="354">
        <v>500</v>
      </c>
      <c r="JP165" s="354"/>
      <c r="JQ165" s="354"/>
      <c r="JR165" s="354">
        <v>200</v>
      </c>
      <c r="JS165" s="354"/>
      <c r="JT165" s="354"/>
      <c r="JU165" s="354"/>
      <c r="JV165" s="354"/>
      <c r="JW165" s="354"/>
      <c r="JX165" s="354"/>
      <c r="JY165" s="354"/>
      <c r="JZ165" s="354"/>
      <c r="KA165" s="354"/>
      <c r="KB165" s="354"/>
      <c r="KC165" s="354"/>
      <c r="KD165" s="354"/>
      <c r="KE165" s="354"/>
      <c r="KF165" s="354">
        <v>400</v>
      </c>
      <c r="KG165" s="354"/>
      <c r="KH165" s="354"/>
      <c r="KI165" s="354"/>
      <c r="KJ165" s="354"/>
      <c r="KK165" s="354"/>
      <c r="KL165" s="354"/>
      <c r="KM165" s="354"/>
      <c r="KN165" s="354"/>
      <c r="KO165" s="354"/>
      <c r="KP165" s="354"/>
      <c r="KQ165" s="354"/>
      <c r="KR165" s="354"/>
      <c r="KS165" s="354"/>
      <c r="KT165" s="354"/>
      <c r="KU165" s="354"/>
      <c r="KV165" s="51"/>
      <c r="KW165" s="47"/>
      <c r="KX165" s="47"/>
      <c r="KY165" s="47"/>
      <c r="KZ165" s="47">
        <v>100</v>
      </c>
      <c r="LA165" s="47"/>
      <c r="LB165" s="47"/>
      <c r="LC165" s="47"/>
      <c r="LD165" s="361"/>
      <c r="LE165" s="361"/>
      <c r="LF165" s="361"/>
      <c r="LG165" s="361"/>
      <c r="LH165" s="361">
        <v>100</v>
      </c>
      <c r="LI165" s="361"/>
      <c r="LJ165" s="361"/>
      <c r="LK165" s="361"/>
      <c r="LL165" s="361"/>
      <c r="LM165" s="361"/>
      <c r="LN165" s="361"/>
      <c r="LO165" s="361"/>
      <c r="LP165" s="361"/>
      <c r="LQ165" s="354">
        <v>45</v>
      </c>
      <c r="LR165" s="354"/>
      <c r="LS165" s="354"/>
      <c r="LT165" s="354"/>
      <c r="LU165" s="354"/>
      <c r="LV165" s="354"/>
      <c r="LW165" s="51"/>
      <c r="LX165" s="354">
        <v>100</v>
      </c>
      <c r="LY165" s="354"/>
      <c r="LZ165" s="354"/>
      <c r="MA165" s="354"/>
      <c r="MB165" s="363">
        <v>200</v>
      </c>
      <c r="MC165" s="363"/>
      <c r="MD165" s="354">
        <v>128</v>
      </c>
      <c r="ME165" s="354"/>
      <c r="MF165" s="354"/>
      <c r="MG165" s="354"/>
      <c r="MH165" s="354"/>
      <c r="MI165" s="354">
        <v>55</v>
      </c>
      <c r="MJ165" s="354">
        <v>55</v>
      </c>
      <c r="MK165" s="354"/>
      <c r="ML165" s="354">
        <v>216</v>
      </c>
      <c r="MM165" s="354"/>
      <c r="MN165" s="354"/>
      <c r="MO165" s="354"/>
      <c r="MP165" s="354"/>
      <c r="MQ165" s="354"/>
      <c r="MR165" s="354">
        <v>216</v>
      </c>
      <c r="MS165" s="51"/>
      <c r="MT165" s="364">
        <f t="shared" si="95"/>
        <v>9151</v>
      </c>
      <c r="MU165" s="365">
        <f t="shared" si="96"/>
        <v>2715</v>
      </c>
      <c r="MV165" s="366">
        <f t="shared" si="97"/>
        <v>11866</v>
      </c>
      <c r="MW165" s="365"/>
      <c r="MX165" s="365"/>
      <c r="MY165" s="54"/>
      <c r="MZ165" s="709">
        <v>3.59</v>
      </c>
      <c r="NA165" s="709">
        <v>0.94</v>
      </c>
      <c r="NB165" s="709">
        <f t="shared" si="98"/>
        <v>11154.04</v>
      </c>
      <c r="NC165" s="711"/>
      <c r="ND165" s="711">
        <v>3.49</v>
      </c>
      <c r="NE165" s="738">
        <f t="shared" si="125"/>
        <v>0.445855827246745</v>
      </c>
      <c r="NF165" s="743"/>
      <c r="NG165" s="743">
        <v>3000</v>
      </c>
      <c r="NH165" s="743">
        <v>3.29</v>
      </c>
      <c r="NI165" s="740">
        <f t="shared" si="99"/>
        <v>6610.06</v>
      </c>
      <c r="NJ165" s="738">
        <f t="shared" si="127"/>
        <v>0.477611940298507</v>
      </c>
      <c r="NK165" s="745">
        <v>44652</v>
      </c>
      <c r="NL165" s="746">
        <v>44652</v>
      </c>
      <c r="NM165" s="739">
        <f ca="1" t="shared" si="100"/>
        <v>14.1666666666667</v>
      </c>
      <c r="NN165" s="739">
        <f ca="1" t="shared" si="101"/>
        <v>425</v>
      </c>
      <c r="NO165" s="743">
        <v>0</v>
      </c>
      <c r="NP165" s="739">
        <f t="shared" si="102"/>
        <v>11866</v>
      </c>
      <c r="NQ165" s="761">
        <f t="shared" si="103"/>
        <v>12.5300950369588</v>
      </c>
      <c r="NR165" s="739">
        <f ca="1" t="shared" si="104"/>
        <v>10.7611404435058</v>
      </c>
      <c r="NS165" s="739">
        <f t="shared" si="105"/>
        <v>1894</v>
      </c>
      <c r="NT165" s="743"/>
      <c r="NU165" s="739">
        <f ca="1" t="shared" si="106"/>
        <v>837.6</v>
      </c>
      <c r="NV165" s="769">
        <f ca="1" t="shared" si="107"/>
        <v>27.92</v>
      </c>
      <c r="NW165" s="769">
        <f ca="1" t="shared" si="108"/>
        <v>67.836676217765</v>
      </c>
      <c r="NX165" s="743"/>
      <c r="NY165" s="743"/>
      <c r="NZ165" s="743"/>
      <c r="OA165" s="743"/>
      <c r="OB165" s="743"/>
      <c r="OC165" s="743"/>
      <c r="OD165" s="743"/>
      <c r="OE165" s="743">
        <f t="shared" si="109"/>
        <v>0</v>
      </c>
      <c r="OF165" s="743">
        <f t="shared" si="110"/>
        <v>100</v>
      </c>
      <c r="OG165" s="743">
        <f t="shared" si="111"/>
        <v>863</v>
      </c>
      <c r="OH165" s="743">
        <f t="shared" si="112"/>
        <v>364</v>
      </c>
      <c r="OI165" s="743">
        <f t="shared" si="113"/>
        <v>576</v>
      </c>
      <c r="OJ165" s="739">
        <f t="shared" si="114"/>
        <v>4700</v>
      </c>
      <c r="OK165" s="739">
        <f t="shared" si="115"/>
        <v>732</v>
      </c>
      <c r="OL165" s="739">
        <f t="shared" si="116"/>
        <v>500</v>
      </c>
      <c r="OM165" s="739">
        <f t="shared" si="117"/>
        <v>632</v>
      </c>
      <c r="ON165" s="739">
        <f t="shared" si="118"/>
        <v>589</v>
      </c>
      <c r="OO165" s="739">
        <f t="shared" si="119"/>
        <v>87</v>
      </c>
      <c r="OP165" s="739"/>
      <c r="OQ165" s="739">
        <f t="shared" si="120"/>
        <v>2003</v>
      </c>
      <c r="OR165" s="739">
        <f t="shared" si="121"/>
        <v>11146</v>
      </c>
      <c r="OS165" s="739">
        <f t="shared" si="122"/>
        <v>0</v>
      </c>
      <c r="OT165" s="739">
        <f t="shared" si="123"/>
        <v>-720</v>
      </c>
      <c r="OU165" s="743"/>
      <c r="OV165" s="743"/>
      <c r="OW165" s="743"/>
      <c r="OX165" s="743"/>
      <c r="OY165" s="743"/>
      <c r="OZ165" s="743"/>
      <c r="PA165" s="743"/>
      <c r="PB165" s="743"/>
      <c r="PC165" s="743"/>
      <c r="PD165" s="743"/>
      <c r="PE165" s="743"/>
      <c r="PF165" s="743"/>
      <c r="PG165" s="743"/>
    </row>
    <row r="166" s="28" customFormat="1" customHeight="1" spans="1:423">
      <c r="A166" s="791" t="s">
        <v>1667</v>
      </c>
      <c r="B166" s="343" t="s">
        <v>1668</v>
      </c>
      <c r="C166" s="95" t="s">
        <v>1917</v>
      </c>
      <c r="D166" s="95" t="s">
        <v>3812</v>
      </c>
      <c r="E166" s="820" t="s">
        <v>1657</v>
      </c>
      <c r="F166" s="102" t="s">
        <v>1973</v>
      </c>
      <c r="G166" s="416" t="s">
        <v>1974</v>
      </c>
      <c r="H166" s="98" t="s">
        <v>2726</v>
      </c>
      <c r="I166" s="99"/>
      <c r="J166" s="114"/>
      <c r="K166" s="456"/>
      <c r="L166" s="150">
        <f t="shared" si="91"/>
        <v>2816</v>
      </c>
      <c r="M166" s="151">
        <f t="shared" si="92"/>
        <v>-184</v>
      </c>
      <c r="N166" s="455"/>
      <c r="O166" s="37"/>
      <c r="P166" s="36"/>
      <c r="Q166" s="33">
        <f t="shared" si="93"/>
        <v>3000</v>
      </c>
      <c r="R166" s="34">
        <f t="shared" si="94"/>
        <v>11000</v>
      </c>
      <c r="S166" s="346"/>
      <c r="T166" s="346"/>
      <c r="U166" s="346">
        <v>3000</v>
      </c>
      <c r="V166" s="346"/>
      <c r="W166" s="346"/>
      <c r="X166" s="347"/>
      <c r="Y166" s="348"/>
      <c r="Z166" s="348"/>
      <c r="AA166" s="348"/>
      <c r="AB166" s="348"/>
      <c r="AC166" s="506">
        <v>3000</v>
      </c>
      <c r="AD166" s="348"/>
      <c r="AE166" s="348"/>
      <c r="AF166" s="346"/>
      <c r="AG166" s="346"/>
      <c r="AH166" s="346">
        <v>3000</v>
      </c>
      <c r="AI166" s="346"/>
      <c r="AJ166" s="346"/>
      <c r="AK166" s="346">
        <v>5000</v>
      </c>
      <c r="AL166" s="346"/>
      <c r="AM166" s="346"/>
      <c r="AN166" s="346"/>
      <c r="AO166" s="346"/>
      <c r="AP166" s="346"/>
      <c r="AQ166" s="346"/>
      <c r="AR166" s="346"/>
      <c r="AS166" s="346"/>
      <c r="AT166" s="346"/>
      <c r="AU166" s="346"/>
      <c r="AV166" s="346"/>
      <c r="AW166" s="346"/>
      <c r="AX166" s="346"/>
      <c r="AY166" s="349"/>
      <c r="AZ166" s="48">
        <v>1</v>
      </c>
      <c r="BA166" s="48"/>
      <c r="BB166" s="48"/>
      <c r="BC166" s="48"/>
      <c r="BD166" s="47"/>
      <c r="BE166" s="47">
        <v>1</v>
      </c>
      <c r="BF166" s="47"/>
      <c r="BG166" s="47"/>
      <c r="BH166" s="47"/>
      <c r="BI166" s="47">
        <v>44</v>
      </c>
      <c r="BJ166" s="47"/>
      <c r="BK166" s="47"/>
      <c r="BL166" s="47"/>
      <c r="BM166" s="47"/>
      <c r="BN166" s="47"/>
      <c r="BO166" s="47"/>
      <c r="BP166" s="47"/>
      <c r="BQ166" s="47"/>
      <c r="BR166" s="47"/>
      <c r="BS166" s="354"/>
      <c r="BT166" s="354"/>
      <c r="BU166" s="354"/>
      <c r="BV166" s="354"/>
      <c r="BW166" s="354"/>
      <c r="BX166" s="354"/>
      <c r="BY166" s="354"/>
      <c r="BZ166" s="354"/>
      <c r="CA166" s="354"/>
      <c r="CB166" s="354"/>
      <c r="CC166" s="354"/>
      <c r="CD166" s="354"/>
      <c r="CE166" s="354">
        <v>50</v>
      </c>
      <c r="CF166" s="354"/>
      <c r="CG166" s="354"/>
      <c r="CH166" s="354"/>
      <c r="CI166" s="354"/>
      <c r="CJ166" s="354"/>
      <c r="CK166" s="354"/>
      <c r="CL166" s="354"/>
      <c r="CM166" s="354"/>
      <c r="CN166" s="354"/>
      <c r="CO166" s="354"/>
      <c r="CP166" s="358"/>
      <c r="CQ166" s="48"/>
      <c r="CR166" s="354"/>
      <c r="CS166" s="354"/>
      <c r="CT166" s="355"/>
      <c r="CU166" s="354"/>
      <c r="CV166" s="354">
        <v>1</v>
      </c>
      <c r="CW166" s="354"/>
      <c r="CX166" s="354"/>
      <c r="CY166" s="354"/>
      <c r="CZ166" s="354">
        <v>30</v>
      </c>
      <c r="DA166" s="356"/>
      <c r="DB166" s="354"/>
      <c r="DC166" s="354"/>
      <c r="DD166" s="354"/>
      <c r="DE166" s="354"/>
      <c r="DF166" s="354">
        <v>16</v>
      </c>
      <c r="DG166" s="354">
        <v>5</v>
      </c>
      <c r="DH166" s="354"/>
      <c r="DI166" s="354"/>
      <c r="DJ166" s="356">
        <v>-32</v>
      </c>
      <c r="DK166" s="354">
        <v>1</v>
      </c>
      <c r="DL166" s="354"/>
      <c r="DM166" s="354">
        <v>1</v>
      </c>
      <c r="DN166" s="354"/>
      <c r="DO166" s="354"/>
      <c r="DP166" s="354"/>
      <c r="DQ166" s="354">
        <v>8</v>
      </c>
      <c r="DR166" s="354"/>
      <c r="DS166" s="354"/>
      <c r="DT166" s="354"/>
      <c r="DU166" s="354">
        <v>14</v>
      </c>
      <c r="DV166" s="354">
        <v>1</v>
      </c>
      <c r="DW166" s="354"/>
      <c r="DX166" s="354"/>
      <c r="DY166" s="354"/>
      <c r="DZ166" s="357"/>
      <c r="EA166" s="356"/>
      <c r="EB166" s="356"/>
      <c r="EC166" s="356"/>
      <c r="ED166" s="356"/>
      <c r="EE166" s="358"/>
      <c r="EF166" s="48"/>
      <c r="EG166" s="46"/>
      <c r="EH166" s="46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8"/>
      <c r="EU166" s="47"/>
      <c r="EV166" s="47"/>
      <c r="EW166" s="47"/>
      <c r="EX166" s="47"/>
      <c r="EY166" s="47"/>
      <c r="EZ166" s="47"/>
      <c r="FA166" s="47">
        <v>3</v>
      </c>
      <c r="FB166" s="47"/>
      <c r="FC166" s="47"/>
      <c r="FD166" s="47"/>
      <c r="FE166" s="47">
        <v>160</v>
      </c>
      <c r="FF166" s="47"/>
      <c r="FG166" s="47"/>
      <c r="FH166" s="47"/>
      <c r="FI166" s="47">
        <v>500</v>
      </c>
      <c r="FJ166" s="47">
        <v>64</v>
      </c>
      <c r="FK166" s="47"/>
      <c r="FL166" s="47"/>
      <c r="FM166" s="47"/>
      <c r="FN166" s="47">
        <v>500</v>
      </c>
      <c r="FO166" s="47"/>
      <c r="FP166" s="47"/>
      <c r="FQ166" s="354"/>
      <c r="FR166" s="354"/>
      <c r="FS166" s="354"/>
      <c r="FT166" s="354"/>
      <c r="FU166" s="354"/>
      <c r="FV166" s="354"/>
      <c r="FW166" s="354">
        <v>576</v>
      </c>
      <c r="FX166" s="354"/>
      <c r="FY166" s="354">
        <v>2336</v>
      </c>
      <c r="FZ166" s="354"/>
      <c r="GA166" s="354"/>
      <c r="GB166" s="354">
        <v>64</v>
      </c>
      <c r="GC166" s="354"/>
      <c r="GD166" s="354"/>
      <c r="GE166" s="354">
        <v>160</v>
      </c>
      <c r="GF166" s="354"/>
      <c r="GG166" s="354"/>
      <c r="GH166" s="354"/>
      <c r="GI166" s="354"/>
      <c r="GJ166" s="354">
        <v>160</v>
      </c>
      <c r="GK166" s="354">
        <v>1152</v>
      </c>
      <c r="GL166" s="354"/>
      <c r="GM166" s="354"/>
      <c r="GN166" s="354"/>
      <c r="GO166" s="354">
        <v>128</v>
      </c>
      <c r="GP166" s="354"/>
      <c r="GQ166" s="354"/>
      <c r="GR166" s="354"/>
      <c r="GS166" s="354"/>
      <c r="GT166" s="354">
        <v>32</v>
      </c>
      <c r="GU166" s="354"/>
      <c r="GV166" s="354"/>
      <c r="GW166" s="354"/>
      <c r="GX166" s="354"/>
      <c r="GY166" s="354"/>
      <c r="GZ166" s="354">
        <v>32</v>
      </c>
      <c r="HA166" s="354"/>
      <c r="HB166" s="354"/>
      <c r="HC166" s="354"/>
      <c r="HD166" s="354"/>
      <c r="HE166" s="354">
        <v>352</v>
      </c>
      <c r="HF166" s="354"/>
      <c r="HG166" s="354"/>
      <c r="HH166" s="354"/>
      <c r="HI166" s="354"/>
      <c r="HJ166" s="354"/>
      <c r="HK166" s="354">
        <v>64</v>
      </c>
      <c r="HL166" s="354">
        <v>500</v>
      </c>
      <c r="HM166" s="354"/>
      <c r="HN166" s="354"/>
      <c r="HO166" s="354"/>
      <c r="HP166" s="354"/>
      <c r="HQ166" s="354"/>
      <c r="HR166" s="354"/>
      <c r="HS166" s="354"/>
      <c r="HT166" s="354"/>
      <c r="HU166" s="354">
        <v>500</v>
      </c>
      <c r="HV166" s="354"/>
      <c r="HW166" s="354"/>
      <c r="HX166" s="354"/>
      <c r="HY166" s="354"/>
      <c r="HZ166" s="354"/>
      <c r="IA166" s="354">
        <v>32</v>
      </c>
      <c r="IB166" s="354"/>
      <c r="IC166" s="354"/>
      <c r="ID166" s="354"/>
      <c r="IE166" s="354"/>
      <c r="IF166" s="354">
        <v>320</v>
      </c>
      <c r="IG166" s="354">
        <v>128</v>
      </c>
      <c r="IH166" s="354"/>
      <c r="II166" s="354"/>
      <c r="IJ166" s="354"/>
      <c r="IK166" s="354"/>
      <c r="IL166" s="354">
        <v>957</v>
      </c>
      <c r="IM166" s="354"/>
      <c r="IN166" s="354"/>
      <c r="IO166" s="354"/>
      <c r="IP166" s="354">
        <v>288</v>
      </c>
      <c r="IQ166" s="354"/>
      <c r="IR166" s="50"/>
      <c r="IS166" s="47"/>
      <c r="IT166" s="47"/>
      <c r="IU166" s="47"/>
      <c r="IV166" s="47"/>
      <c r="IW166" s="47"/>
      <c r="IX166" s="47"/>
      <c r="IY166" s="47"/>
      <c r="IZ166" s="47"/>
      <c r="JA166" s="47"/>
      <c r="JB166" s="47">
        <v>200</v>
      </c>
      <c r="JC166" s="47"/>
      <c r="JD166" s="47"/>
      <c r="JE166" s="47"/>
      <c r="JF166" s="47"/>
      <c r="JG166" s="47"/>
      <c r="JH166" s="47"/>
      <c r="JI166" s="47">
        <v>200</v>
      </c>
      <c r="JJ166" s="47"/>
      <c r="JK166" s="47"/>
      <c r="JL166" s="354"/>
      <c r="JM166" s="354"/>
      <c r="JN166" s="354"/>
      <c r="JO166" s="354">
        <v>500</v>
      </c>
      <c r="JP166" s="354"/>
      <c r="JQ166" s="354"/>
      <c r="JR166" s="354">
        <v>200</v>
      </c>
      <c r="JS166" s="354"/>
      <c r="JT166" s="354"/>
      <c r="JU166" s="354"/>
      <c r="JV166" s="354"/>
      <c r="JW166" s="354"/>
      <c r="JX166" s="354"/>
      <c r="JY166" s="354"/>
      <c r="JZ166" s="354"/>
      <c r="KA166" s="354"/>
      <c r="KB166" s="354"/>
      <c r="KC166" s="354"/>
      <c r="KD166" s="354"/>
      <c r="KE166" s="354"/>
      <c r="KF166" s="354">
        <v>320</v>
      </c>
      <c r="KG166" s="354"/>
      <c r="KH166" s="354"/>
      <c r="KI166" s="354"/>
      <c r="KJ166" s="354"/>
      <c r="KK166" s="354"/>
      <c r="KL166" s="354"/>
      <c r="KM166" s="354"/>
      <c r="KN166" s="354"/>
      <c r="KO166" s="354"/>
      <c r="KP166" s="354"/>
      <c r="KQ166" s="354"/>
      <c r="KR166" s="354"/>
      <c r="KS166" s="354"/>
      <c r="KT166" s="354"/>
      <c r="KU166" s="354"/>
      <c r="KV166" s="51"/>
      <c r="KW166" s="47"/>
      <c r="KX166" s="47"/>
      <c r="KY166" s="47"/>
      <c r="KZ166" s="47">
        <v>100</v>
      </c>
      <c r="LA166" s="47"/>
      <c r="LB166" s="47"/>
      <c r="LC166" s="47"/>
      <c r="LD166" s="361"/>
      <c r="LE166" s="361"/>
      <c r="LF166" s="361"/>
      <c r="LG166" s="361"/>
      <c r="LH166" s="361">
        <v>100</v>
      </c>
      <c r="LI166" s="361"/>
      <c r="LJ166" s="361"/>
      <c r="LK166" s="361"/>
      <c r="LL166" s="361"/>
      <c r="LM166" s="361"/>
      <c r="LN166" s="361"/>
      <c r="LO166" s="361"/>
      <c r="LP166" s="361"/>
      <c r="LQ166" s="354">
        <v>32</v>
      </c>
      <c r="LR166" s="354"/>
      <c r="LS166" s="354"/>
      <c r="LT166" s="354"/>
      <c r="LU166" s="354"/>
      <c r="LV166" s="354"/>
      <c r="LW166" s="51"/>
      <c r="LX166" s="354">
        <v>100</v>
      </c>
      <c r="LY166" s="354"/>
      <c r="LZ166" s="354"/>
      <c r="MA166" s="354"/>
      <c r="MB166" s="363">
        <v>100</v>
      </c>
      <c r="MC166" s="363"/>
      <c r="MD166" s="354">
        <v>128</v>
      </c>
      <c r="ME166" s="354"/>
      <c r="MF166" s="354"/>
      <c r="MG166" s="354"/>
      <c r="MH166" s="354"/>
      <c r="MI166" s="354"/>
      <c r="MJ166" s="354">
        <v>55</v>
      </c>
      <c r="MK166" s="354"/>
      <c r="ML166" s="354"/>
      <c r="MM166" s="354"/>
      <c r="MN166" s="354"/>
      <c r="MO166" s="354"/>
      <c r="MP166" s="354"/>
      <c r="MQ166" s="354"/>
      <c r="MR166" s="354"/>
      <c r="MS166" s="51"/>
      <c r="MT166" s="364">
        <f t="shared" si="95"/>
        <v>9008</v>
      </c>
      <c r="MU166" s="365">
        <f t="shared" si="96"/>
        <v>2035</v>
      </c>
      <c r="MV166" s="366">
        <f t="shared" si="97"/>
        <v>11043</v>
      </c>
      <c r="MW166" s="365"/>
      <c r="MX166" s="365"/>
      <c r="MY166" s="54"/>
      <c r="MZ166" s="709">
        <v>3.59</v>
      </c>
      <c r="NA166" s="709">
        <v>0.94</v>
      </c>
      <c r="NB166" s="709">
        <f t="shared" si="98"/>
        <v>10380.42</v>
      </c>
      <c r="NC166" s="711"/>
      <c r="ND166" s="711">
        <v>3.49</v>
      </c>
      <c r="NE166" s="738">
        <f t="shared" si="125"/>
        <v>0.445855827246745</v>
      </c>
      <c r="NF166" s="743"/>
      <c r="NG166" s="743">
        <v>3000</v>
      </c>
      <c r="NH166" s="743">
        <v>3.29</v>
      </c>
      <c r="NI166" s="740">
        <f t="shared" si="99"/>
        <v>9827.84</v>
      </c>
      <c r="NJ166" s="738">
        <f t="shared" si="127"/>
        <v>0.477611940298507</v>
      </c>
      <c r="NK166" s="745">
        <v>44652</v>
      </c>
      <c r="NL166" s="746">
        <v>44652</v>
      </c>
      <c r="NM166" s="739">
        <f ca="1" t="shared" si="100"/>
        <v>14.1666666666667</v>
      </c>
      <c r="NN166" s="739">
        <f ca="1" t="shared" si="101"/>
        <v>425</v>
      </c>
      <c r="NO166" s="743">
        <v>0</v>
      </c>
      <c r="NP166" s="739">
        <f t="shared" si="102"/>
        <v>11043</v>
      </c>
      <c r="NQ166" s="761">
        <f t="shared" si="103"/>
        <v>7.84303977272727</v>
      </c>
      <c r="NR166" s="739">
        <f ca="1" t="shared" si="104"/>
        <v>6.73578709893048</v>
      </c>
      <c r="NS166" s="739">
        <f t="shared" si="105"/>
        <v>2816</v>
      </c>
      <c r="NT166" s="743"/>
      <c r="NU166" s="739">
        <f ca="1" t="shared" si="106"/>
        <v>779.505882352941</v>
      </c>
      <c r="NV166" s="769">
        <f ca="1" t="shared" si="107"/>
        <v>25.9835294117647</v>
      </c>
      <c r="NW166" s="769">
        <f ca="1" t="shared" si="108"/>
        <v>108.376347007154</v>
      </c>
      <c r="NX166" s="743"/>
      <c r="NY166" s="743"/>
      <c r="NZ166" s="743"/>
      <c r="OA166" s="743"/>
      <c r="OB166" s="743"/>
      <c r="OC166" s="743"/>
      <c r="OD166" s="743"/>
      <c r="OE166" s="743">
        <f t="shared" si="109"/>
        <v>0</v>
      </c>
      <c r="OF166" s="743">
        <f t="shared" si="110"/>
        <v>100</v>
      </c>
      <c r="OG166" s="743">
        <f t="shared" si="111"/>
        <v>763</v>
      </c>
      <c r="OH166" s="743">
        <f t="shared" si="112"/>
        <v>364</v>
      </c>
      <c r="OI166" s="743">
        <f t="shared" si="113"/>
        <v>576</v>
      </c>
      <c r="OJ166" s="739">
        <f t="shared" si="114"/>
        <v>4200</v>
      </c>
      <c r="OK166" s="739">
        <f t="shared" si="115"/>
        <v>732</v>
      </c>
      <c r="OL166" s="739">
        <f t="shared" si="116"/>
        <v>500</v>
      </c>
      <c r="OM166" s="739">
        <f t="shared" si="117"/>
        <v>452</v>
      </c>
      <c r="ON166" s="739">
        <f t="shared" si="118"/>
        <v>1076</v>
      </c>
      <c r="OO166" s="739">
        <f t="shared" si="119"/>
        <v>32</v>
      </c>
      <c r="OP166" s="739"/>
      <c r="OQ166" s="739">
        <f t="shared" si="120"/>
        <v>1960</v>
      </c>
      <c r="OR166" s="739">
        <f t="shared" si="121"/>
        <v>10755</v>
      </c>
      <c r="OS166" s="739">
        <f t="shared" si="122"/>
        <v>0</v>
      </c>
      <c r="OT166" s="739">
        <f t="shared" si="123"/>
        <v>-288</v>
      </c>
      <c r="OU166" s="743"/>
      <c r="OV166" s="743"/>
      <c r="OW166" s="743"/>
      <c r="OX166" s="743"/>
      <c r="OY166" s="743"/>
      <c r="OZ166" s="743"/>
      <c r="PA166" s="743"/>
      <c r="PB166" s="743"/>
      <c r="PC166" s="743"/>
      <c r="PD166" s="743"/>
      <c r="PE166" s="743"/>
      <c r="PF166" s="743"/>
      <c r="PG166" s="743"/>
    </row>
    <row r="167" s="28" customFormat="1" customHeight="1" spans="1:423">
      <c r="A167" s="791" t="s">
        <v>1667</v>
      </c>
      <c r="B167" s="343" t="s">
        <v>1668</v>
      </c>
      <c r="C167" s="95" t="s">
        <v>1917</v>
      </c>
      <c r="D167" s="95" t="s">
        <v>3812</v>
      </c>
      <c r="E167" s="820" t="s">
        <v>1657</v>
      </c>
      <c r="F167" s="102" t="s">
        <v>1976</v>
      </c>
      <c r="G167" s="416" t="s">
        <v>1977</v>
      </c>
      <c r="H167" s="98" t="s">
        <v>2727</v>
      </c>
      <c r="I167" s="99"/>
      <c r="J167" s="114"/>
      <c r="K167" s="456"/>
      <c r="L167" s="150">
        <f t="shared" si="91"/>
        <v>3000</v>
      </c>
      <c r="M167" s="151">
        <f t="shared" si="92"/>
        <v>0</v>
      </c>
      <c r="N167" s="455"/>
      <c r="O167" s="37"/>
      <c r="P167" s="36"/>
      <c r="Q167" s="33">
        <f t="shared" si="93"/>
        <v>3000</v>
      </c>
      <c r="R167" s="34">
        <f t="shared" si="94"/>
        <v>11000</v>
      </c>
      <c r="S167" s="346"/>
      <c r="T167" s="346"/>
      <c r="U167" s="346">
        <v>3000</v>
      </c>
      <c r="V167" s="346"/>
      <c r="W167" s="346"/>
      <c r="X167" s="347"/>
      <c r="Y167" s="348"/>
      <c r="Z167" s="348"/>
      <c r="AA167" s="348"/>
      <c r="AB167" s="348"/>
      <c r="AC167" s="506">
        <v>3000</v>
      </c>
      <c r="AD167" s="348"/>
      <c r="AE167" s="348"/>
      <c r="AF167" s="346"/>
      <c r="AG167" s="346"/>
      <c r="AH167" s="346">
        <v>3000</v>
      </c>
      <c r="AI167" s="346"/>
      <c r="AJ167" s="346"/>
      <c r="AK167" s="346">
        <v>5000</v>
      </c>
      <c r="AL167" s="346"/>
      <c r="AM167" s="346"/>
      <c r="AN167" s="346"/>
      <c r="AO167" s="346"/>
      <c r="AP167" s="346"/>
      <c r="AQ167" s="346"/>
      <c r="AR167" s="346"/>
      <c r="AS167" s="346"/>
      <c r="AT167" s="346"/>
      <c r="AU167" s="346"/>
      <c r="AV167" s="346"/>
      <c r="AW167" s="346"/>
      <c r="AX167" s="346"/>
      <c r="AY167" s="349"/>
      <c r="AZ167" s="48">
        <v>1</v>
      </c>
      <c r="BA167" s="48"/>
      <c r="BB167" s="48"/>
      <c r="BC167" s="48"/>
      <c r="BD167" s="47"/>
      <c r="BE167" s="47"/>
      <c r="BF167" s="47"/>
      <c r="BG167" s="47"/>
      <c r="BH167" s="47"/>
      <c r="BI167" s="47">
        <v>44</v>
      </c>
      <c r="BJ167" s="47"/>
      <c r="BK167" s="47"/>
      <c r="BL167" s="47"/>
      <c r="BM167" s="47"/>
      <c r="BN167" s="47"/>
      <c r="BO167" s="47"/>
      <c r="BP167" s="47"/>
      <c r="BQ167" s="47"/>
      <c r="BR167" s="47"/>
      <c r="BS167" s="354"/>
      <c r="BT167" s="354"/>
      <c r="BU167" s="354"/>
      <c r="BV167" s="354"/>
      <c r="BW167" s="354"/>
      <c r="BX167" s="354"/>
      <c r="BY167" s="354"/>
      <c r="BZ167" s="354"/>
      <c r="CA167" s="354"/>
      <c r="CB167" s="354"/>
      <c r="CC167" s="354"/>
      <c r="CD167" s="354"/>
      <c r="CE167" s="354">
        <v>50</v>
      </c>
      <c r="CF167" s="354"/>
      <c r="CG167" s="354"/>
      <c r="CH167" s="354"/>
      <c r="CI167" s="354"/>
      <c r="CJ167" s="354"/>
      <c r="CK167" s="354"/>
      <c r="CL167" s="354"/>
      <c r="CM167" s="354"/>
      <c r="CN167" s="354"/>
      <c r="CO167" s="354"/>
      <c r="CP167" s="358"/>
      <c r="CQ167" s="48"/>
      <c r="CR167" s="354"/>
      <c r="CS167" s="354"/>
      <c r="CT167" s="355"/>
      <c r="CU167" s="354"/>
      <c r="CV167" s="354">
        <v>1</v>
      </c>
      <c r="CW167" s="354"/>
      <c r="CX167" s="354"/>
      <c r="CY167" s="354"/>
      <c r="CZ167" s="354">
        <v>30</v>
      </c>
      <c r="DA167" s="356"/>
      <c r="DB167" s="354"/>
      <c r="DC167" s="354"/>
      <c r="DD167" s="354"/>
      <c r="DE167" s="354"/>
      <c r="DF167" s="354">
        <v>16</v>
      </c>
      <c r="DG167" s="354"/>
      <c r="DH167" s="354"/>
      <c r="DI167" s="354"/>
      <c r="DJ167" s="356">
        <v>-28</v>
      </c>
      <c r="DK167" s="354">
        <v>1</v>
      </c>
      <c r="DL167" s="354"/>
      <c r="DM167" s="354"/>
      <c r="DN167" s="354"/>
      <c r="DO167" s="354"/>
      <c r="DP167" s="354"/>
      <c r="DQ167" s="354">
        <v>8</v>
      </c>
      <c r="DR167" s="354"/>
      <c r="DS167" s="354"/>
      <c r="DT167" s="354"/>
      <c r="DU167" s="354">
        <v>14</v>
      </c>
      <c r="DV167" s="354">
        <v>1</v>
      </c>
      <c r="DW167" s="354"/>
      <c r="DX167" s="354"/>
      <c r="DY167" s="354"/>
      <c r="DZ167" s="357"/>
      <c r="EA167" s="356"/>
      <c r="EB167" s="356"/>
      <c r="EC167" s="356"/>
      <c r="ED167" s="356"/>
      <c r="EE167" s="358"/>
      <c r="EF167" s="48"/>
      <c r="EG167" s="46"/>
      <c r="EH167" s="46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8"/>
      <c r="EU167" s="47"/>
      <c r="EV167" s="47"/>
      <c r="EW167" s="47"/>
      <c r="EX167" s="47"/>
      <c r="EY167" s="47"/>
      <c r="EZ167" s="47"/>
      <c r="FA167" s="47">
        <v>3</v>
      </c>
      <c r="FB167" s="47"/>
      <c r="FC167" s="47"/>
      <c r="FD167" s="47"/>
      <c r="FE167" s="47">
        <v>160</v>
      </c>
      <c r="FF167" s="47"/>
      <c r="FG167" s="47">
        <v>100</v>
      </c>
      <c r="FH167" s="47"/>
      <c r="FI167" s="47">
        <v>500</v>
      </c>
      <c r="FJ167" s="47">
        <v>64</v>
      </c>
      <c r="FK167" s="47"/>
      <c r="FL167" s="47"/>
      <c r="FM167" s="47"/>
      <c r="FN167" s="47">
        <v>500</v>
      </c>
      <c r="FO167" s="47"/>
      <c r="FP167" s="47"/>
      <c r="FQ167" s="354"/>
      <c r="FR167" s="354"/>
      <c r="FS167" s="354"/>
      <c r="FT167" s="354"/>
      <c r="FU167" s="354"/>
      <c r="FV167" s="354"/>
      <c r="FW167" s="354">
        <v>576</v>
      </c>
      <c r="FX167" s="354"/>
      <c r="FY167" s="354">
        <v>2336</v>
      </c>
      <c r="FZ167" s="354"/>
      <c r="GA167" s="354"/>
      <c r="GB167" s="354">
        <v>64</v>
      </c>
      <c r="GC167" s="354"/>
      <c r="GD167" s="354"/>
      <c r="GE167" s="354">
        <v>160</v>
      </c>
      <c r="GF167" s="354"/>
      <c r="GG167" s="354"/>
      <c r="GH167" s="354"/>
      <c r="GI167" s="354"/>
      <c r="GJ167" s="354">
        <v>160</v>
      </c>
      <c r="GK167" s="354">
        <v>1152</v>
      </c>
      <c r="GL167" s="354"/>
      <c r="GM167" s="354"/>
      <c r="GN167" s="354"/>
      <c r="GO167" s="354">
        <v>128</v>
      </c>
      <c r="GP167" s="354"/>
      <c r="GQ167" s="354"/>
      <c r="GR167" s="354"/>
      <c r="GS167" s="354"/>
      <c r="GT167" s="354">
        <v>32</v>
      </c>
      <c r="GU167" s="354"/>
      <c r="GV167" s="354"/>
      <c r="GW167" s="354"/>
      <c r="GX167" s="354"/>
      <c r="GY167" s="354"/>
      <c r="GZ167" s="354">
        <v>32</v>
      </c>
      <c r="HA167" s="354"/>
      <c r="HB167" s="354"/>
      <c r="HC167" s="354"/>
      <c r="HD167" s="354"/>
      <c r="HE167" s="354">
        <v>352</v>
      </c>
      <c r="HF167" s="354"/>
      <c r="HG167" s="354"/>
      <c r="HH167" s="354"/>
      <c r="HI167" s="354"/>
      <c r="HJ167" s="354"/>
      <c r="HK167" s="354">
        <v>64</v>
      </c>
      <c r="HL167" s="354">
        <v>500</v>
      </c>
      <c r="HM167" s="354"/>
      <c r="HN167" s="354"/>
      <c r="HO167" s="354"/>
      <c r="HP167" s="354"/>
      <c r="HQ167" s="354"/>
      <c r="HR167" s="354"/>
      <c r="HS167" s="354"/>
      <c r="HT167" s="354"/>
      <c r="HU167" s="354">
        <v>500</v>
      </c>
      <c r="HV167" s="354"/>
      <c r="HW167" s="354"/>
      <c r="HX167" s="354"/>
      <c r="HY167" s="354"/>
      <c r="HZ167" s="354"/>
      <c r="IA167" s="354">
        <v>32</v>
      </c>
      <c r="IB167" s="354"/>
      <c r="IC167" s="354"/>
      <c r="ID167" s="354"/>
      <c r="IE167" s="354"/>
      <c r="IF167" s="354">
        <v>320</v>
      </c>
      <c r="IG167" s="354">
        <v>128</v>
      </c>
      <c r="IH167" s="354"/>
      <c r="II167" s="354"/>
      <c r="IJ167" s="354"/>
      <c r="IK167" s="354"/>
      <c r="IL167" s="354">
        <v>1000</v>
      </c>
      <c r="IM167" s="354"/>
      <c r="IN167" s="354"/>
      <c r="IO167" s="354"/>
      <c r="IP167" s="354">
        <v>288</v>
      </c>
      <c r="IQ167" s="354"/>
      <c r="IR167" s="50"/>
      <c r="IS167" s="47"/>
      <c r="IT167" s="47"/>
      <c r="IU167" s="47"/>
      <c r="IV167" s="47"/>
      <c r="IW167" s="47"/>
      <c r="IX167" s="47"/>
      <c r="IY167" s="47"/>
      <c r="IZ167" s="47"/>
      <c r="JA167" s="47"/>
      <c r="JB167" s="47">
        <v>200</v>
      </c>
      <c r="JC167" s="47"/>
      <c r="JD167" s="47"/>
      <c r="JE167" s="47"/>
      <c r="JF167" s="47"/>
      <c r="JG167" s="47"/>
      <c r="JH167" s="47"/>
      <c r="JI167" s="47">
        <v>200</v>
      </c>
      <c r="JJ167" s="47"/>
      <c r="JK167" s="47"/>
      <c r="JL167" s="354"/>
      <c r="JM167" s="354"/>
      <c r="JN167" s="354"/>
      <c r="JO167" s="354">
        <v>500</v>
      </c>
      <c r="JP167" s="354"/>
      <c r="JQ167" s="354"/>
      <c r="JR167" s="354"/>
      <c r="JS167" s="354"/>
      <c r="JT167" s="354"/>
      <c r="JU167" s="354"/>
      <c r="JV167" s="354"/>
      <c r="JW167" s="354"/>
      <c r="JX167" s="354"/>
      <c r="JY167" s="354"/>
      <c r="JZ167" s="354"/>
      <c r="KA167" s="354"/>
      <c r="KB167" s="354"/>
      <c r="KC167" s="354"/>
      <c r="KD167" s="354"/>
      <c r="KE167" s="354"/>
      <c r="KF167" s="354">
        <v>200</v>
      </c>
      <c r="KG167" s="354"/>
      <c r="KH167" s="354"/>
      <c r="KI167" s="354"/>
      <c r="KJ167" s="354"/>
      <c r="KK167" s="354"/>
      <c r="KL167" s="354"/>
      <c r="KM167" s="354"/>
      <c r="KN167" s="354"/>
      <c r="KO167" s="354"/>
      <c r="KP167" s="354"/>
      <c r="KQ167" s="354"/>
      <c r="KR167" s="354"/>
      <c r="KS167" s="354"/>
      <c r="KT167" s="354"/>
      <c r="KU167" s="354"/>
      <c r="KV167" s="51"/>
      <c r="KW167" s="47"/>
      <c r="KX167" s="47"/>
      <c r="KY167" s="47"/>
      <c r="KZ167" s="47">
        <v>100</v>
      </c>
      <c r="LA167" s="47"/>
      <c r="LB167" s="47"/>
      <c r="LC167" s="47"/>
      <c r="LD167" s="361"/>
      <c r="LE167" s="361"/>
      <c r="LF167" s="361"/>
      <c r="LG167" s="361"/>
      <c r="LH167" s="361">
        <v>100</v>
      </c>
      <c r="LI167" s="361"/>
      <c r="LJ167" s="361"/>
      <c r="LK167" s="361"/>
      <c r="LL167" s="361"/>
      <c r="LM167" s="361"/>
      <c r="LN167" s="361"/>
      <c r="LO167" s="361"/>
      <c r="LP167" s="361"/>
      <c r="LQ167" s="354">
        <v>28</v>
      </c>
      <c r="LR167" s="354"/>
      <c r="LS167" s="354"/>
      <c r="LT167" s="354"/>
      <c r="LU167" s="354"/>
      <c r="LV167" s="354"/>
      <c r="LW167" s="51"/>
      <c r="LX167" s="354">
        <v>100</v>
      </c>
      <c r="LY167" s="354"/>
      <c r="LZ167" s="354"/>
      <c r="MA167" s="354"/>
      <c r="MB167" s="363">
        <v>100</v>
      </c>
      <c r="MC167" s="363"/>
      <c r="MD167" s="354">
        <v>128</v>
      </c>
      <c r="ME167" s="354"/>
      <c r="MF167" s="354"/>
      <c r="MG167" s="354"/>
      <c r="MH167" s="354"/>
      <c r="MI167" s="354"/>
      <c r="MJ167" s="354">
        <v>55</v>
      </c>
      <c r="MK167" s="354"/>
      <c r="ML167" s="354"/>
      <c r="MM167" s="354"/>
      <c r="MN167" s="354"/>
      <c r="MO167" s="354"/>
      <c r="MP167" s="354"/>
      <c r="MQ167" s="354"/>
      <c r="MR167" s="354"/>
      <c r="MS167" s="51"/>
      <c r="MT167" s="364">
        <f t="shared" si="95"/>
        <v>9151</v>
      </c>
      <c r="MU167" s="365">
        <f t="shared" si="96"/>
        <v>1711</v>
      </c>
      <c r="MV167" s="366">
        <f t="shared" si="97"/>
        <v>10862</v>
      </c>
      <c r="MW167" s="365"/>
      <c r="MX167" s="365"/>
      <c r="MY167" s="54"/>
      <c r="MZ167" s="709">
        <v>3.59</v>
      </c>
      <c r="NA167" s="709">
        <v>0.94</v>
      </c>
      <c r="NB167" s="709">
        <f t="shared" si="98"/>
        <v>10210.28</v>
      </c>
      <c r="NC167" s="711"/>
      <c r="ND167" s="711">
        <v>3.49</v>
      </c>
      <c r="NE167" s="738">
        <f t="shared" si="125"/>
        <v>0.445855827246745</v>
      </c>
      <c r="NF167" s="743"/>
      <c r="NG167" s="743">
        <v>3000</v>
      </c>
      <c r="NH167" s="743">
        <v>3.29</v>
      </c>
      <c r="NI167" s="740">
        <f t="shared" si="99"/>
        <v>10470</v>
      </c>
      <c r="NJ167" s="738">
        <f t="shared" si="127"/>
        <v>0.477611940298507</v>
      </c>
      <c r="NK167" s="745">
        <v>44652</v>
      </c>
      <c r="NL167" s="746">
        <v>44652</v>
      </c>
      <c r="NM167" s="739">
        <f ca="1" t="shared" si="100"/>
        <v>14.1666666666667</v>
      </c>
      <c r="NN167" s="739">
        <f ca="1" t="shared" si="101"/>
        <v>425</v>
      </c>
      <c r="NO167" s="743">
        <v>0</v>
      </c>
      <c r="NP167" s="739">
        <f t="shared" si="102"/>
        <v>10862</v>
      </c>
      <c r="NQ167" s="761">
        <f t="shared" si="103"/>
        <v>7.24133333333333</v>
      </c>
      <c r="NR167" s="739">
        <f ca="1" t="shared" si="104"/>
        <v>6.21902745098039</v>
      </c>
      <c r="NS167" s="739">
        <f t="shared" si="105"/>
        <v>3000</v>
      </c>
      <c r="NT167" s="743"/>
      <c r="NU167" s="739">
        <f ca="1" t="shared" si="106"/>
        <v>766.729411764706</v>
      </c>
      <c r="NV167" s="769">
        <f ca="1" t="shared" si="107"/>
        <v>25.5576470588235</v>
      </c>
      <c r="NW167" s="769">
        <f ca="1" t="shared" si="108"/>
        <v>117.381697661572</v>
      </c>
      <c r="NX167" s="743"/>
      <c r="NY167" s="743"/>
      <c r="NZ167" s="743"/>
      <c r="OA167" s="743"/>
      <c r="OB167" s="743"/>
      <c r="OC167" s="743"/>
      <c r="OD167" s="743"/>
      <c r="OE167" s="743">
        <f t="shared" si="109"/>
        <v>0</v>
      </c>
      <c r="OF167" s="743">
        <f t="shared" si="110"/>
        <v>100</v>
      </c>
      <c r="OG167" s="743">
        <f t="shared" si="111"/>
        <v>863</v>
      </c>
      <c r="OH167" s="743">
        <f t="shared" si="112"/>
        <v>364</v>
      </c>
      <c r="OI167" s="743">
        <f t="shared" si="113"/>
        <v>576</v>
      </c>
      <c r="OJ167" s="739">
        <f t="shared" si="114"/>
        <v>4200</v>
      </c>
      <c r="OK167" s="739">
        <f t="shared" si="115"/>
        <v>532</v>
      </c>
      <c r="OL167" s="739">
        <f t="shared" si="116"/>
        <v>500</v>
      </c>
      <c r="OM167" s="739">
        <f t="shared" si="117"/>
        <v>332</v>
      </c>
      <c r="ON167" s="739">
        <f t="shared" si="118"/>
        <v>1072</v>
      </c>
      <c r="OO167" s="739">
        <f t="shared" si="119"/>
        <v>32</v>
      </c>
      <c r="OP167" s="739"/>
      <c r="OQ167" s="739">
        <f t="shared" si="120"/>
        <v>2003</v>
      </c>
      <c r="OR167" s="739">
        <f t="shared" si="121"/>
        <v>10574</v>
      </c>
      <c r="OS167" s="739">
        <f t="shared" si="122"/>
        <v>0</v>
      </c>
      <c r="OT167" s="739">
        <f t="shared" si="123"/>
        <v>-288</v>
      </c>
      <c r="OU167" s="743"/>
      <c r="OV167" s="743"/>
      <c r="OW167" s="743"/>
      <c r="OX167" s="743"/>
      <c r="OY167" s="743"/>
      <c r="OZ167" s="743"/>
      <c r="PA167" s="743"/>
      <c r="PB167" s="743"/>
      <c r="PC167" s="743"/>
      <c r="PD167" s="743"/>
      <c r="PE167" s="743"/>
      <c r="PF167" s="743"/>
      <c r="PG167" s="743"/>
    </row>
    <row r="168" s="28" customFormat="1" customHeight="1" spans="1:423">
      <c r="A168" s="791" t="s">
        <v>1667</v>
      </c>
      <c r="B168" s="343" t="s">
        <v>1668</v>
      </c>
      <c r="C168" s="95" t="s">
        <v>1917</v>
      </c>
      <c r="D168" s="95" t="s">
        <v>3812</v>
      </c>
      <c r="E168" s="820" t="s">
        <v>1657</v>
      </c>
      <c r="F168" s="102" t="s">
        <v>1979</v>
      </c>
      <c r="G168" s="416" t="s">
        <v>1980</v>
      </c>
      <c r="H168" s="98" t="s">
        <v>2728</v>
      </c>
      <c r="I168" s="99"/>
      <c r="J168" s="114"/>
      <c r="K168" s="456"/>
      <c r="L168" s="150">
        <f t="shared" si="91"/>
        <v>2963</v>
      </c>
      <c r="M168" s="151">
        <f t="shared" si="92"/>
        <v>-37</v>
      </c>
      <c r="N168" s="455"/>
      <c r="O168" s="37"/>
      <c r="P168" s="36"/>
      <c r="Q168" s="33">
        <f t="shared" si="93"/>
        <v>3000</v>
      </c>
      <c r="R168" s="34">
        <f t="shared" si="94"/>
        <v>11000</v>
      </c>
      <c r="S168" s="346"/>
      <c r="T168" s="346"/>
      <c r="U168" s="346">
        <v>3000</v>
      </c>
      <c r="V168" s="346"/>
      <c r="W168" s="346"/>
      <c r="X168" s="347"/>
      <c r="Y168" s="348"/>
      <c r="Z168" s="348"/>
      <c r="AA168" s="348"/>
      <c r="AB168" s="348"/>
      <c r="AC168" s="506">
        <v>3000</v>
      </c>
      <c r="AD168" s="348"/>
      <c r="AE168" s="348"/>
      <c r="AF168" s="346"/>
      <c r="AG168" s="346"/>
      <c r="AH168" s="346">
        <v>3000</v>
      </c>
      <c r="AI168" s="346"/>
      <c r="AJ168" s="346"/>
      <c r="AK168" s="346">
        <v>5000</v>
      </c>
      <c r="AL168" s="346"/>
      <c r="AM168" s="346"/>
      <c r="AN168" s="346"/>
      <c r="AO168" s="346"/>
      <c r="AP168" s="346"/>
      <c r="AQ168" s="346"/>
      <c r="AR168" s="346"/>
      <c r="AS168" s="346"/>
      <c r="AT168" s="346"/>
      <c r="AU168" s="346"/>
      <c r="AV168" s="346"/>
      <c r="AW168" s="346"/>
      <c r="AX168" s="346"/>
      <c r="AY168" s="349"/>
      <c r="AZ168" s="48">
        <v>1</v>
      </c>
      <c r="BA168" s="48"/>
      <c r="BB168" s="48"/>
      <c r="BC168" s="48"/>
      <c r="BD168" s="47"/>
      <c r="BE168" s="47">
        <v>1</v>
      </c>
      <c r="BF168" s="47"/>
      <c r="BG168" s="47"/>
      <c r="BH168" s="47"/>
      <c r="BI168" s="47">
        <v>44</v>
      </c>
      <c r="BJ168" s="47"/>
      <c r="BK168" s="47"/>
      <c r="BL168" s="47"/>
      <c r="BM168" s="47"/>
      <c r="BN168" s="47"/>
      <c r="BO168" s="47"/>
      <c r="BP168" s="47"/>
      <c r="BQ168" s="47"/>
      <c r="BR168" s="47"/>
      <c r="BS168" s="354"/>
      <c r="BT168" s="354"/>
      <c r="BU168" s="354"/>
      <c r="BV168" s="354"/>
      <c r="BW168" s="354"/>
      <c r="BX168" s="354"/>
      <c r="BY168" s="354"/>
      <c r="BZ168" s="354"/>
      <c r="CA168" s="354"/>
      <c r="CB168" s="354"/>
      <c r="CC168" s="354"/>
      <c r="CD168" s="354"/>
      <c r="CE168" s="354">
        <v>50</v>
      </c>
      <c r="CF168" s="354"/>
      <c r="CG168" s="354"/>
      <c r="CH168" s="354"/>
      <c r="CI168" s="354"/>
      <c r="CJ168" s="354"/>
      <c r="CK168" s="354"/>
      <c r="CL168" s="354"/>
      <c r="CM168" s="354"/>
      <c r="CN168" s="354"/>
      <c r="CO168" s="354"/>
      <c r="CP168" s="358"/>
      <c r="CQ168" s="48"/>
      <c r="CR168" s="354"/>
      <c r="CS168" s="354"/>
      <c r="CT168" s="355"/>
      <c r="CU168" s="354"/>
      <c r="CV168" s="354">
        <v>1</v>
      </c>
      <c r="CW168" s="354"/>
      <c r="CX168" s="354"/>
      <c r="CY168" s="354"/>
      <c r="CZ168" s="354">
        <v>30</v>
      </c>
      <c r="DA168" s="356"/>
      <c r="DB168" s="354"/>
      <c r="DC168" s="354"/>
      <c r="DD168" s="354"/>
      <c r="DE168" s="354"/>
      <c r="DF168" s="354">
        <v>16</v>
      </c>
      <c r="DG168" s="354"/>
      <c r="DH168" s="354"/>
      <c r="DI168" s="354"/>
      <c r="DJ168" s="356">
        <v>-26</v>
      </c>
      <c r="DK168" s="354">
        <v>1</v>
      </c>
      <c r="DL168" s="354"/>
      <c r="DM168" s="354"/>
      <c r="DN168" s="354"/>
      <c r="DO168" s="354"/>
      <c r="DP168" s="354"/>
      <c r="DQ168" s="354">
        <v>8</v>
      </c>
      <c r="DR168" s="354"/>
      <c r="DS168" s="354"/>
      <c r="DT168" s="354"/>
      <c r="DU168" s="354">
        <v>14</v>
      </c>
      <c r="DV168" s="354">
        <v>1</v>
      </c>
      <c r="DW168" s="354"/>
      <c r="DX168" s="354"/>
      <c r="DY168" s="354"/>
      <c r="DZ168" s="357"/>
      <c r="EA168" s="356"/>
      <c r="EB168" s="356"/>
      <c r="EC168" s="356"/>
      <c r="ED168" s="356"/>
      <c r="EE168" s="358"/>
      <c r="EF168" s="48"/>
      <c r="EG168" s="46"/>
      <c r="EH168" s="46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8"/>
      <c r="EU168" s="47"/>
      <c r="EV168" s="47"/>
      <c r="EW168" s="47"/>
      <c r="EX168" s="47"/>
      <c r="EY168" s="47"/>
      <c r="EZ168" s="47"/>
      <c r="FA168" s="47">
        <v>3</v>
      </c>
      <c r="FB168" s="47"/>
      <c r="FC168" s="47"/>
      <c r="FD168" s="47"/>
      <c r="FE168" s="47">
        <v>160</v>
      </c>
      <c r="FF168" s="47"/>
      <c r="FG168" s="47"/>
      <c r="FH168" s="47"/>
      <c r="FI168" s="47">
        <v>500</v>
      </c>
      <c r="FJ168" s="47">
        <v>64</v>
      </c>
      <c r="FK168" s="47"/>
      <c r="FL168" s="47"/>
      <c r="FM168" s="47"/>
      <c r="FN168" s="47">
        <v>500</v>
      </c>
      <c r="FO168" s="47"/>
      <c r="FP168" s="47"/>
      <c r="FQ168" s="354"/>
      <c r="FR168" s="354"/>
      <c r="FS168" s="354"/>
      <c r="FT168" s="354"/>
      <c r="FU168" s="354">
        <v>576</v>
      </c>
      <c r="FV168" s="354"/>
      <c r="FW168" s="354">
        <v>576</v>
      </c>
      <c r="FX168" s="354"/>
      <c r="FY168" s="354">
        <v>2336</v>
      </c>
      <c r="FZ168" s="354"/>
      <c r="GA168" s="354"/>
      <c r="GB168" s="354">
        <v>64</v>
      </c>
      <c r="GC168" s="354"/>
      <c r="GD168" s="354"/>
      <c r="GE168" s="354">
        <v>160</v>
      </c>
      <c r="GF168" s="354"/>
      <c r="GG168" s="354"/>
      <c r="GH168" s="354"/>
      <c r="GI168" s="354"/>
      <c r="GJ168" s="354">
        <v>160</v>
      </c>
      <c r="GK168" s="354">
        <v>1152</v>
      </c>
      <c r="GL168" s="354"/>
      <c r="GM168" s="354"/>
      <c r="GN168" s="354"/>
      <c r="GO168" s="354">
        <v>128</v>
      </c>
      <c r="GP168" s="354"/>
      <c r="GQ168" s="354"/>
      <c r="GR168" s="354"/>
      <c r="GS168" s="354"/>
      <c r="GT168" s="354">
        <v>32</v>
      </c>
      <c r="GU168" s="354"/>
      <c r="GV168" s="354"/>
      <c r="GW168" s="354"/>
      <c r="GX168" s="354"/>
      <c r="GY168" s="354"/>
      <c r="GZ168" s="354">
        <v>32</v>
      </c>
      <c r="HA168" s="354"/>
      <c r="HB168" s="354"/>
      <c r="HC168" s="354"/>
      <c r="HD168" s="354"/>
      <c r="HE168" s="354">
        <v>352</v>
      </c>
      <c r="HF168" s="354"/>
      <c r="HG168" s="354"/>
      <c r="HH168" s="354"/>
      <c r="HI168" s="354"/>
      <c r="HJ168" s="354"/>
      <c r="HK168" s="354">
        <v>64</v>
      </c>
      <c r="HL168" s="354">
        <v>500</v>
      </c>
      <c r="HM168" s="354"/>
      <c r="HN168" s="354"/>
      <c r="HO168" s="354"/>
      <c r="HP168" s="354"/>
      <c r="HQ168" s="354"/>
      <c r="HR168" s="354"/>
      <c r="HS168" s="354"/>
      <c r="HT168" s="354"/>
      <c r="HU168" s="354"/>
      <c r="HV168" s="354"/>
      <c r="HW168" s="354"/>
      <c r="HX168" s="354"/>
      <c r="HY168" s="354"/>
      <c r="HZ168" s="354"/>
      <c r="IA168" s="354">
        <v>32</v>
      </c>
      <c r="IB168" s="354"/>
      <c r="IC168" s="354"/>
      <c r="ID168" s="354"/>
      <c r="IE168" s="354"/>
      <c r="IF168" s="354">
        <v>320</v>
      </c>
      <c r="IG168" s="354">
        <v>128</v>
      </c>
      <c r="IH168" s="354"/>
      <c r="II168" s="354"/>
      <c r="IJ168" s="354"/>
      <c r="IK168" s="354"/>
      <c r="IL168" s="354">
        <v>1000</v>
      </c>
      <c r="IM168" s="354"/>
      <c r="IN168" s="354"/>
      <c r="IO168" s="354"/>
      <c r="IP168" s="354">
        <v>288</v>
      </c>
      <c r="IQ168" s="354"/>
      <c r="IR168" s="50"/>
      <c r="IS168" s="47"/>
      <c r="IT168" s="47"/>
      <c r="IU168" s="47"/>
      <c r="IV168" s="47"/>
      <c r="IW168" s="47"/>
      <c r="IX168" s="47"/>
      <c r="IY168" s="47"/>
      <c r="IZ168" s="47"/>
      <c r="JA168" s="47"/>
      <c r="JB168" s="47">
        <v>200</v>
      </c>
      <c r="JC168" s="47"/>
      <c r="JD168" s="47"/>
      <c r="JE168" s="47"/>
      <c r="JF168" s="47"/>
      <c r="JG168" s="47"/>
      <c r="JH168" s="47"/>
      <c r="JI168" s="47">
        <v>200</v>
      </c>
      <c r="JJ168" s="47"/>
      <c r="JK168" s="47"/>
      <c r="JL168" s="354"/>
      <c r="JM168" s="354"/>
      <c r="JN168" s="354"/>
      <c r="JO168" s="354">
        <v>500</v>
      </c>
      <c r="JP168" s="354"/>
      <c r="JQ168" s="354"/>
      <c r="JR168" s="354"/>
      <c r="JS168" s="354"/>
      <c r="JT168" s="354"/>
      <c r="JU168" s="354"/>
      <c r="JV168" s="354"/>
      <c r="JW168" s="354"/>
      <c r="JX168" s="354"/>
      <c r="JY168" s="354"/>
      <c r="JZ168" s="354"/>
      <c r="KA168" s="354"/>
      <c r="KB168" s="354"/>
      <c r="KC168" s="354"/>
      <c r="KD168" s="354"/>
      <c r="KE168" s="354"/>
      <c r="KF168" s="354">
        <v>260</v>
      </c>
      <c r="KG168" s="354"/>
      <c r="KH168" s="354"/>
      <c r="KI168" s="354"/>
      <c r="KJ168" s="354"/>
      <c r="KK168" s="354"/>
      <c r="KL168" s="354"/>
      <c r="KM168" s="354"/>
      <c r="KN168" s="354"/>
      <c r="KO168" s="354"/>
      <c r="KP168" s="354"/>
      <c r="KQ168" s="354"/>
      <c r="KR168" s="354"/>
      <c r="KS168" s="354"/>
      <c r="KT168" s="354"/>
      <c r="KU168" s="354"/>
      <c r="KV168" s="51"/>
      <c r="KW168" s="47"/>
      <c r="KX168" s="47"/>
      <c r="KY168" s="47"/>
      <c r="KZ168" s="47">
        <v>100</v>
      </c>
      <c r="LA168" s="47"/>
      <c r="LB168" s="47"/>
      <c r="LC168" s="47"/>
      <c r="LD168" s="361"/>
      <c r="LE168" s="361"/>
      <c r="LF168" s="361"/>
      <c r="LG168" s="361"/>
      <c r="LH168" s="361">
        <v>100</v>
      </c>
      <c r="LI168" s="361"/>
      <c r="LJ168" s="361"/>
      <c r="LK168" s="361"/>
      <c r="LL168" s="361"/>
      <c r="LM168" s="361"/>
      <c r="LN168" s="361"/>
      <c r="LO168" s="361"/>
      <c r="LP168" s="361"/>
      <c r="LQ168" s="354">
        <v>26</v>
      </c>
      <c r="LR168" s="354"/>
      <c r="LS168" s="354"/>
      <c r="LT168" s="354"/>
      <c r="LU168" s="354"/>
      <c r="LV168" s="354"/>
      <c r="LW168" s="51"/>
      <c r="LX168" s="354">
        <v>100</v>
      </c>
      <c r="LY168" s="354"/>
      <c r="LZ168" s="354"/>
      <c r="MA168" s="354"/>
      <c r="MB168" s="363">
        <v>100</v>
      </c>
      <c r="MC168" s="363"/>
      <c r="MD168" s="354">
        <v>128</v>
      </c>
      <c r="ME168" s="354"/>
      <c r="MF168" s="354"/>
      <c r="MG168" s="354"/>
      <c r="MH168" s="354"/>
      <c r="MI168" s="354"/>
      <c r="MJ168" s="354">
        <v>55</v>
      </c>
      <c r="MK168" s="354"/>
      <c r="ML168" s="354"/>
      <c r="MM168" s="354"/>
      <c r="MN168" s="354"/>
      <c r="MO168" s="354"/>
      <c r="MP168" s="354"/>
      <c r="MQ168" s="354"/>
      <c r="MR168" s="354"/>
      <c r="MS168" s="51"/>
      <c r="MT168" s="364">
        <f t="shared" si="95"/>
        <v>9127</v>
      </c>
      <c r="MU168" s="365">
        <f t="shared" si="96"/>
        <v>1769</v>
      </c>
      <c r="MV168" s="366">
        <f t="shared" si="97"/>
        <v>10896</v>
      </c>
      <c r="MW168" s="365"/>
      <c r="MX168" s="365"/>
      <c r="MY168" s="54"/>
      <c r="MZ168" s="709">
        <v>3.59</v>
      </c>
      <c r="NA168" s="709">
        <v>0.94</v>
      </c>
      <c r="NB168" s="709">
        <f t="shared" si="98"/>
        <v>10242.24</v>
      </c>
      <c r="NC168" s="711"/>
      <c r="ND168" s="711">
        <v>3.49</v>
      </c>
      <c r="NE168" s="738">
        <f t="shared" si="125"/>
        <v>0.445855827246745</v>
      </c>
      <c r="NF168" s="743"/>
      <c r="NG168" s="743">
        <v>3000</v>
      </c>
      <c r="NH168" s="743">
        <v>3.29</v>
      </c>
      <c r="NI168" s="740">
        <f t="shared" si="99"/>
        <v>10340.87</v>
      </c>
      <c r="NJ168" s="738">
        <f t="shared" si="127"/>
        <v>0.477611940298507</v>
      </c>
      <c r="NK168" s="745">
        <v>44652</v>
      </c>
      <c r="NL168" s="746">
        <v>44652</v>
      </c>
      <c r="NM168" s="739">
        <f ca="1" t="shared" si="100"/>
        <v>14.1666666666667</v>
      </c>
      <c r="NN168" s="739">
        <f ca="1" t="shared" si="101"/>
        <v>425</v>
      </c>
      <c r="NO168" s="743">
        <v>0</v>
      </c>
      <c r="NP168" s="739">
        <f t="shared" si="102"/>
        <v>10896</v>
      </c>
      <c r="NQ168" s="761">
        <f t="shared" si="103"/>
        <v>7.35470806614917</v>
      </c>
      <c r="NR168" s="739">
        <f ca="1" t="shared" si="104"/>
        <v>6.31639633916341</v>
      </c>
      <c r="NS168" s="739">
        <f t="shared" si="105"/>
        <v>2963</v>
      </c>
      <c r="NT168" s="743"/>
      <c r="NU168" s="739">
        <f ca="1" t="shared" si="106"/>
        <v>769.129411764706</v>
      </c>
      <c r="NV168" s="769">
        <f ca="1" t="shared" si="107"/>
        <v>25.6376470588235</v>
      </c>
      <c r="NW168" s="769">
        <f ca="1" t="shared" si="108"/>
        <v>115.572228340675</v>
      </c>
      <c r="NX168" s="743"/>
      <c r="NY168" s="743"/>
      <c r="NZ168" s="743"/>
      <c r="OA168" s="743"/>
      <c r="OB168" s="743"/>
      <c r="OC168" s="743"/>
      <c r="OD168" s="743"/>
      <c r="OE168" s="743">
        <f t="shared" si="109"/>
        <v>0</v>
      </c>
      <c r="OF168" s="743">
        <f t="shared" si="110"/>
        <v>100</v>
      </c>
      <c r="OG168" s="743">
        <f t="shared" si="111"/>
        <v>763</v>
      </c>
      <c r="OH168" s="743">
        <f t="shared" si="112"/>
        <v>364</v>
      </c>
      <c r="OI168" s="743">
        <f t="shared" si="113"/>
        <v>1152</v>
      </c>
      <c r="OJ168" s="739">
        <f t="shared" si="114"/>
        <v>4200</v>
      </c>
      <c r="OK168" s="739">
        <f t="shared" si="115"/>
        <v>532</v>
      </c>
      <c r="OL168" s="739">
        <f t="shared" si="116"/>
        <v>500</v>
      </c>
      <c r="OM168" s="739">
        <f t="shared" si="117"/>
        <v>392</v>
      </c>
      <c r="ON168" s="739">
        <f t="shared" si="118"/>
        <v>1070</v>
      </c>
      <c r="OO168" s="739">
        <f t="shared" si="119"/>
        <v>32</v>
      </c>
      <c r="OP168" s="739"/>
      <c r="OQ168" s="739">
        <f t="shared" si="120"/>
        <v>1503</v>
      </c>
      <c r="OR168" s="739">
        <f t="shared" si="121"/>
        <v>10608</v>
      </c>
      <c r="OS168" s="739">
        <f t="shared" si="122"/>
        <v>0</v>
      </c>
      <c r="OT168" s="739">
        <f t="shared" si="123"/>
        <v>-288</v>
      </c>
      <c r="OU168" s="743"/>
      <c r="OV168" s="743"/>
      <c r="OW168" s="743"/>
      <c r="OX168" s="743"/>
      <c r="OY168" s="743"/>
      <c r="OZ168" s="743"/>
      <c r="PA168" s="743"/>
      <c r="PB168" s="743"/>
      <c r="PC168" s="743"/>
      <c r="PD168" s="743"/>
      <c r="PE168" s="743"/>
      <c r="PF168" s="743"/>
      <c r="PG168" s="743"/>
    </row>
    <row r="169" s="28" customFormat="1" customHeight="1" spans="1:423">
      <c r="A169" s="791" t="s">
        <v>1667</v>
      </c>
      <c r="B169" s="343" t="s">
        <v>1668</v>
      </c>
      <c r="C169" s="95" t="s">
        <v>1917</v>
      </c>
      <c r="D169" s="95" t="s">
        <v>3812</v>
      </c>
      <c r="E169" s="820" t="s">
        <v>1657</v>
      </c>
      <c r="F169" s="102" t="s">
        <v>1982</v>
      </c>
      <c r="G169" s="416" t="s">
        <v>1983</v>
      </c>
      <c r="H169" s="98" t="s">
        <v>2729</v>
      </c>
      <c r="I169" s="99"/>
      <c r="J169" s="114"/>
      <c r="K169" s="456"/>
      <c r="L169" s="150">
        <f t="shared" si="91"/>
        <v>2902</v>
      </c>
      <c r="M169" s="151">
        <f t="shared" si="92"/>
        <v>2902</v>
      </c>
      <c r="N169" s="455"/>
      <c r="O169" s="37"/>
      <c r="P169" s="36"/>
      <c r="Q169" s="33">
        <f t="shared" si="93"/>
        <v>0</v>
      </c>
      <c r="R169" s="34">
        <f t="shared" si="94"/>
        <v>14000</v>
      </c>
      <c r="S169" s="346"/>
      <c r="T169" s="346"/>
      <c r="U169" s="346"/>
      <c r="V169" s="346"/>
      <c r="W169" s="346"/>
      <c r="X169" s="347"/>
      <c r="Y169" s="348"/>
      <c r="Z169" s="348"/>
      <c r="AA169" s="348"/>
      <c r="AB169" s="348"/>
      <c r="AC169" s="506">
        <v>3000</v>
      </c>
      <c r="AD169" s="348"/>
      <c r="AE169" s="348"/>
      <c r="AF169" s="346"/>
      <c r="AG169" s="346"/>
      <c r="AH169" s="346">
        <v>3000</v>
      </c>
      <c r="AI169" s="346"/>
      <c r="AJ169" s="346"/>
      <c r="AK169" s="346">
        <v>5000</v>
      </c>
      <c r="AL169" s="346"/>
      <c r="AM169" s="346"/>
      <c r="AN169" s="346"/>
      <c r="AO169" s="346"/>
      <c r="AP169" s="346"/>
      <c r="AQ169" s="346">
        <v>3000</v>
      </c>
      <c r="AR169" s="346"/>
      <c r="AS169" s="346"/>
      <c r="AT169" s="346"/>
      <c r="AU169" s="346"/>
      <c r="AV169" s="346"/>
      <c r="AW169" s="346"/>
      <c r="AX169" s="346"/>
      <c r="AY169" s="349"/>
      <c r="AZ169" s="48">
        <v>1</v>
      </c>
      <c r="BA169" s="48"/>
      <c r="BB169" s="48"/>
      <c r="BC169" s="48"/>
      <c r="BD169" s="47"/>
      <c r="BE169" s="47">
        <v>1</v>
      </c>
      <c r="BF169" s="47"/>
      <c r="BG169" s="47"/>
      <c r="BH169" s="47"/>
      <c r="BI169" s="47">
        <v>44</v>
      </c>
      <c r="BJ169" s="47"/>
      <c r="BK169" s="47"/>
      <c r="BL169" s="47"/>
      <c r="BM169" s="47"/>
      <c r="BN169" s="47"/>
      <c r="BO169" s="47"/>
      <c r="BP169" s="47"/>
      <c r="BQ169" s="47"/>
      <c r="BR169" s="47"/>
      <c r="BS169" s="354"/>
      <c r="BT169" s="354"/>
      <c r="BU169" s="354"/>
      <c r="BV169" s="354"/>
      <c r="BW169" s="354"/>
      <c r="BX169" s="354"/>
      <c r="BY169" s="354"/>
      <c r="BZ169" s="354"/>
      <c r="CA169" s="354"/>
      <c r="CB169" s="354"/>
      <c r="CC169" s="354"/>
      <c r="CD169" s="354"/>
      <c r="CE169" s="354">
        <v>50</v>
      </c>
      <c r="CF169" s="354"/>
      <c r="CG169" s="354"/>
      <c r="CH169" s="354"/>
      <c r="CI169" s="354"/>
      <c r="CJ169" s="354"/>
      <c r="CK169" s="354"/>
      <c r="CL169" s="354"/>
      <c r="CM169" s="354"/>
      <c r="CN169" s="354"/>
      <c r="CO169" s="354"/>
      <c r="CP169" s="358"/>
      <c r="CQ169" s="48"/>
      <c r="CR169" s="354"/>
      <c r="CS169" s="354"/>
      <c r="CT169" s="355"/>
      <c r="CU169" s="354"/>
      <c r="CV169" s="354">
        <v>1</v>
      </c>
      <c r="CW169" s="354"/>
      <c r="CX169" s="354"/>
      <c r="CY169" s="354"/>
      <c r="CZ169" s="354">
        <v>30</v>
      </c>
      <c r="DA169" s="356"/>
      <c r="DB169" s="354"/>
      <c r="DC169" s="354"/>
      <c r="DD169" s="354">
        <v>50</v>
      </c>
      <c r="DE169" s="354"/>
      <c r="DF169" s="354">
        <v>16</v>
      </c>
      <c r="DG169" s="354">
        <v>5</v>
      </c>
      <c r="DH169" s="354"/>
      <c r="DI169" s="354"/>
      <c r="DJ169" s="356">
        <v>-56</v>
      </c>
      <c r="DK169" s="354">
        <v>1</v>
      </c>
      <c r="DL169" s="354"/>
      <c r="DM169" s="354">
        <v>1</v>
      </c>
      <c r="DN169" s="354"/>
      <c r="DO169" s="354"/>
      <c r="DP169" s="354"/>
      <c r="DQ169" s="354">
        <v>8</v>
      </c>
      <c r="DR169" s="354">
        <v>1</v>
      </c>
      <c r="DS169" s="354"/>
      <c r="DT169" s="354"/>
      <c r="DU169" s="354">
        <v>14</v>
      </c>
      <c r="DV169" s="354">
        <v>1</v>
      </c>
      <c r="DW169" s="354"/>
      <c r="DX169" s="354"/>
      <c r="DY169" s="354"/>
      <c r="DZ169" s="357"/>
      <c r="EA169" s="356"/>
      <c r="EB169" s="356"/>
      <c r="EC169" s="356"/>
      <c r="ED169" s="356"/>
      <c r="EE169" s="358"/>
      <c r="EF169" s="48"/>
      <c r="EG169" s="46"/>
      <c r="EH169" s="46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8"/>
      <c r="EU169" s="47"/>
      <c r="EV169" s="47"/>
      <c r="EW169" s="47"/>
      <c r="EX169" s="47"/>
      <c r="EY169" s="47"/>
      <c r="EZ169" s="47"/>
      <c r="FA169" s="47">
        <v>3</v>
      </c>
      <c r="FB169" s="47"/>
      <c r="FC169" s="47"/>
      <c r="FD169" s="47"/>
      <c r="FE169" s="47">
        <v>160</v>
      </c>
      <c r="FF169" s="47"/>
      <c r="FG169" s="47">
        <v>100</v>
      </c>
      <c r="FH169" s="47"/>
      <c r="FI169" s="47">
        <v>500</v>
      </c>
      <c r="FJ169" s="47">
        <v>64</v>
      </c>
      <c r="FK169" s="47"/>
      <c r="FL169" s="47"/>
      <c r="FM169" s="47"/>
      <c r="FN169" s="47">
        <v>500</v>
      </c>
      <c r="FO169" s="47"/>
      <c r="FP169" s="47"/>
      <c r="FQ169" s="354"/>
      <c r="FR169" s="354"/>
      <c r="FS169" s="354"/>
      <c r="FT169" s="354"/>
      <c r="FU169" s="354"/>
      <c r="FV169" s="354"/>
      <c r="FW169" s="354">
        <v>576</v>
      </c>
      <c r="FX169" s="354"/>
      <c r="FY169" s="354">
        <v>2336</v>
      </c>
      <c r="FZ169" s="354"/>
      <c r="GA169" s="354"/>
      <c r="GB169" s="354">
        <v>64</v>
      </c>
      <c r="GC169" s="354"/>
      <c r="GD169" s="354"/>
      <c r="GE169" s="354">
        <v>160</v>
      </c>
      <c r="GF169" s="354"/>
      <c r="GG169" s="354"/>
      <c r="GH169" s="354">
        <v>500</v>
      </c>
      <c r="GI169" s="354"/>
      <c r="GJ169" s="354">
        <v>160</v>
      </c>
      <c r="GK169" s="354">
        <v>1152</v>
      </c>
      <c r="GL169" s="354"/>
      <c r="GM169" s="354"/>
      <c r="GN169" s="354"/>
      <c r="GO169" s="354">
        <v>128</v>
      </c>
      <c r="GP169" s="354">
        <v>500</v>
      </c>
      <c r="GQ169" s="354"/>
      <c r="GR169" s="354"/>
      <c r="GS169" s="354"/>
      <c r="GT169" s="354">
        <v>32</v>
      </c>
      <c r="GU169" s="354"/>
      <c r="GV169" s="354"/>
      <c r="GW169" s="354"/>
      <c r="GX169" s="354"/>
      <c r="GY169" s="354"/>
      <c r="GZ169" s="354">
        <v>32</v>
      </c>
      <c r="HA169" s="354"/>
      <c r="HB169" s="354"/>
      <c r="HC169" s="354"/>
      <c r="HD169" s="354"/>
      <c r="HE169" s="354">
        <v>352</v>
      </c>
      <c r="HF169" s="354"/>
      <c r="HG169" s="354"/>
      <c r="HH169" s="354"/>
      <c r="HI169" s="354"/>
      <c r="HJ169" s="354"/>
      <c r="HK169" s="354">
        <v>64</v>
      </c>
      <c r="HL169" s="354"/>
      <c r="HM169" s="354"/>
      <c r="HN169" s="354"/>
      <c r="HO169" s="354"/>
      <c r="HP169" s="354"/>
      <c r="HQ169" s="354"/>
      <c r="HR169" s="354"/>
      <c r="HS169" s="354"/>
      <c r="HT169" s="354"/>
      <c r="HU169" s="354"/>
      <c r="HV169" s="354"/>
      <c r="HW169" s="354"/>
      <c r="HX169" s="354"/>
      <c r="HY169" s="354"/>
      <c r="HZ169" s="354"/>
      <c r="IA169" s="354">
        <v>32</v>
      </c>
      <c r="IB169" s="354"/>
      <c r="IC169" s="354"/>
      <c r="ID169" s="354"/>
      <c r="IE169" s="354"/>
      <c r="IF169" s="354">
        <v>320</v>
      </c>
      <c r="IG169" s="354">
        <v>128</v>
      </c>
      <c r="IH169" s="354"/>
      <c r="II169" s="354"/>
      <c r="IJ169" s="354"/>
      <c r="IK169" s="354"/>
      <c r="IL169" s="354">
        <v>1000</v>
      </c>
      <c r="IM169" s="354"/>
      <c r="IN169" s="354"/>
      <c r="IO169" s="354"/>
      <c r="IP169" s="354">
        <v>288</v>
      </c>
      <c r="IQ169" s="354"/>
      <c r="IR169" s="50"/>
      <c r="IS169" s="47"/>
      <c r="IT169" s="47"/>
      <c r="IU169" s="47"/>
      <c r="IV169" s="47"/>
      <c r="IW169" s="47"/>
      <c r="IX169" s="47"/>
      <c r="IY169" s="47"/>
      <c r="IZ169" s="47"/>
      <c r="JA169" s="47"/>
      <c r="JB169" s="47">
        <v>200</v>
      </c>
      <c r="JC169" s="47"/>
      <c r="JD169" s="47"/>
      <c r="JE169" s="47"/>
      <c r="JF169" s="47"/>
      <c r="JG169" s="47"/>
      <c r="JH169" s="47"/>
      <c r="JI169" s="47">
        <v>200</v>
      </c>
      <c r="JJ169" s="47"/>
      <c r="JK169" s="47"/>
      <c r="JL169" s="354"/>
      <c r="JM169" s="354"/>
      <c r="JN169" s="354"/>
      <c r="JO169" s="354">
        <v>500</v>
      </c>
      <c r="JP169" s="354"/>
      <c r="JQ169" s="354"/>
      <c r="JR169" s="354"/>
      <c r="JS169" s="354"/>
      <c r="JT169" s="354"/>
      <c r="JU169" s="354"/>
      <c r="JV169" s="354"/>
      <c r="JW169" s="354"/>
      <c r="JX169" s="354"/>
      <c r="JY169" s="354"/>
      <c r="JZ169" s="354"/>
      <c r="KA169" s="354"/>
      <c r="KB169" s="354"/>
      <c r="KC169" s="354"/>
      <c r="KD169" s="354"/>
      <c r="KE169" s="354"/>
      <c r="KF169" s="354">
        <v>240</v>
      </c>
      <c r="KG169" s="354"/>
      <c r="KH169" s="354"/>
      <c r="KI169" s="354"/>
      <c r="KJ169" s="354"/>
      <c r="KK169" s="354"/>
      <c r="KL169" s="354"/>
      <c r="KM169" s="354"/>
      <c r="KN169" s="354"/>
      <c r="KO169" s="354"/>
      <c r="KP169" s="354"/>
      <c r="KQ169" s="354"/>
      <c r="KR169" s="354"/>
      <c r="KS169" s="354"/>
      <c r="KT169" s="354"/>
      <c r="KU169" s="354"/>
      <c r="KV169" s="51"/>
      <c r="KW169" s="47"/>
      <c r="KX169" s="47"/>
      <c r="KY169" s="47"/>
      <c r="KZ169" s="47">
        <v>100</v>
      </c>
      <c r="LA169" s="47"/>
      <c r="LB169" s="47"/>
      <c r="LC169" s="47"/>
      <c r="LD169" s="361"/>
      <c r="LE169" s="361"/>
      <c r="LF169" s="361"/>
      <c r="LG169" s="361"/>
      <c r="LH169" s="361">
        <v>100</v>
      </c>
      <c r="LI169" s="361"/>
      <c r="LJ169" s="361"/>
      <c r="LK169" s="361"/>
      <c r="LL169" s="361"/>
      <c r="LM169" s="361"/>
      <c r="LN169" s="361"/>
      <c r="LO169" s="361"/>
      <c r="LP169" s="361"/>
      <c r="LQ169" s="354">
        <v>56</v>
      </c>
      <c r="LR169" s="354"/>
      <c r="LS169" s="354"/>
      <c r="LT169" s="354"/>
      <c r="LU169" s="354"/>
      <c r="LV169" s="354"/>
      <c r="LW169" s="51"/>
      <c r="LX169" s="354">
        <v>100</v>
      </c>
      <c r="LY169" s="354"/>
      <c r="LZ169" s="354"/>
      <c r="MA169" s="354"/>
      <c r="MB169" s="363">
        <v>100</v>
      </c>
      <c r="MC169" s="363"/>
      <c r="MD169" s="354">
        <v>128</v>
      </c>
      <c r="ME169" s="354"/>
      <c r="MF169" s="354"/>
      <c r="MG169" s="354"/>
      <c r="MH169" s="354"/>
      <c r="MI169" s="354"/>
      <c r="MJ169" s="354">
        <v>55</v>
      </c>
      <c r="MK169" s="354"/>
      <c r="ML169" s="354"/>
      <c r="MM169" s="354"/>
      <c r="MN169" s="354"/>
      <c r="MO169" s="354"/>
      <c r="MP169" s="354"/>
      <c r="MQ169" s="354"/>
      <c r="MR169" s="354"/>
      <c r="MS169" s="51"/>
      <c r="MT169" s="364">
        <f t="shared" si="95"/>
        <v>9151</v>
      </c>
      <c r="MU169" s="365">
        <f t="shared" si="96"/>
        <v>1779</v>
      </c>
      <c r="MV169" s="366">
        <f t="shared" si="97"/>
        <v>10930</v>
      </c>
      <c r="MW169" s="365"/>
      <c r="MX169" s="365"/>
      <c r="MY169" s="54"/>
      <c r="MZ169" s="709">
        <v>3.59</v>
      </c>
      <c r="NA169" s="709">
        <v>0.94</v>
      </c>
      <c r="NB169" s="709">
        <f t="shared" si="98"/>
        <v>10274.2</v>
      </c>
      <c r="NC169" s="711"/>
      <c r="ND169" s="711">
        <v>3.49</v>
      </c>
      <c r="NE169" s="738">
        <f t="shared" si="125"/>
        <v>0.445855827246745</v>
      </c>
      <c r="NF169" s="743"/>
      <c r="NG169" s="743">
        <v>3000</v>
      </c>
      <c r="NH169" s="743">
        <v>3.29</v>
      </c>
      <c r="NI169" s="740">
        <f t="shared" si="99"/>
        <v>10127.98</v>
      </c>
      <c r="NJ169" s="738">
        <f t="shared" si="127"/>
        <v>0.477611940298507</v>
      </c>
      <c r="NK169" s="745">
        <v>44652</v>
      </c>
      <c r="NL169" s="746">
        <v>44652</v>
      </c>
      <c r="NM169" s="739">
        <f ca="1" t="shared" si="100"/>
        <v>14.1666666666667</v>
      </c>
      <c r="NN169" s="739">
        <f ca="1" t="shared" si="101"/>
        <v>425</v>
      </c>
      <c r="NO169" s="743">
        <v>0</v>
      </c>
      <c r="NP169" s="739">
        <f t="shared" si="102"/>
        <v>10930</v>
      </c>
      <c r="NQ169" s="761">
        <f t="shared" si="103"/>
        <v>7.53273604410751</v>
      </c>
      <c r="NR169" s="739">
        <f ca="1" t="shared" si="104"/>
        <v>6.46929095552763</v>
      </c>
      <c r="NS169" s="739">
        <f t="shared" si="105"/>
        <v>2902</v>
      </c>
      <c r="NT169" s="743"/>
      <c r="NU169" s="739">
        <f ca="1" t="shared" si="106"/>
        <v>771.529411764706</v>
      </c>
      <c r="NV169" s="769">
        <f ca="1" t="shared" si="107"/>
        <v>25.7176470588235</v>
      </c>
      <c r="NW169" s="769">
        <f ca="1" t="shared" si="108"/>
        <v>112.840805123513</v>
      </c>
      <c r="NX169" s="743"/>
      <c r="NY169" s="743"/>
      <c r="NZ169" s="743"/>
      <c r="OA169" s="743"/>
      <c r="OB169" s="743"/>
      <c r="OC169" s="743"/>
      <c r="OD169" s="743"/>
      <c r="OE169" s="743">
        <f t="shared" si="109"/>
        <v>0</v>
      </c>
      <c r="OF169" s="743">
        <f t="shared" si="110"/>
        <v>100</v>
      </c>
      <c r="OG169" s="743">
        <f t="shared" si="111"/>
        <v>863</v>
      </c>
      <c r="OH169" s="743">
        <f t="shared" si="112"/>
        <v>364</v>
      </c>
      <c r="OI169" s="743">
        <f t="shared" si="113"/>
        <v>576</v>
      </c>
      <c r="OJ169" s="739">
        <f t="shared" si="114"/>
        <v>5200</v>
      </c>
      <c r="OK169" s="739">
        <f t="shared" si="115"/>
        <v>532</v>
      </c>
      <c r="OL169" s="739">
        <f t="shared" si="116"/>
        <v>500</v>
      </c>
      <c r="OM169" s="739">
        <f t="shared" si="117"/>
        <v>372</v>
      </c>
      <c r="ON169" s="739">
        <f t="shared" si="118"/>
        <v>600</v>
      </c>
      <c r="OO169" s="739">
        <f t="shared" si="119"/>
        <v>32</v>
      </c>
      <c r="OP169" s="739"/>
      <c r="OQ169" s="739">
        <f t="shared" si="120"/>
        <v>1503</v>
      </c>
      <c r="OR169" s="739">
        <f t="shared" si="121"/>
        <v>10642</v>
      </c>
      <c r="OS169" s="739">
        <f t="shared" si="122"/>
        <v>0</v>
      </c>
      <c r="OT169" s="739">
        <f t="shared" si="123"/>
        <v>-288</v>
      </c>
      <c r="OU169" s="743"/>
      <c r="OV169" s="743"/>
      <c r="OW169" s="743"/>
      <c r="OX169" s="743"/>
      <c r="OY169" s="743"/>
      <c r="OZ169" s="743"/>
      <c r="PA169" s="743"/>
      <c r="PB169" s="743"/>
      <c r="PC169" s="743"/>
      <c r="PD169" s="743"/>
      <c r="PE169" s="743"/>
      <c r="PF169" s="743"/>
      <c r="PG169" s="743"/>
    </row>
    <row r="170" s="28" customFormat="1" customHeight="1" spans="1:423">
      <c r="A170" s="791" t="s">
        <v>1667</v>
      </c>
      <c r="B170" s="343" t="s">
        <v>1668</v>
      </c>
      <c r="C170" s="95" t="s">
        <v>1917</v>
      </c>
      <c r="D170" s="95" t="s">
        <v>3812</v>
      </c>
      <c r="E170" s="820" t="s">
        <v>1657</v>
      </c>
      <c r="F170" s="102" t="s">
        <v>1985</v>
      </c>
      <c r="G170" s="416" t="s">
        <v>1986</v>
      </c>
      <c r="H170" s="98" t="s">
        <v>2730</v>
      </c>
      <c r="I170" s="99"/>
      <c r="J170" s="114"/>
      <c r="K170" s="456"/>
      <c r="L170" s="150">
        <f t="shared" si="91"/>
        <v>1963</v>
      </c>
      <c r="M170" s="151">
        <f t="shared" si="92"/>
        <v>1963</v>
      </c>
      <c r="N170" s="455"/>
      <c r="O170" s="37"/>
      <c r="P170" s="36"/>
      <c r="Q170" s="33">
        <f t="shared" si="93"/>
        <v>0</v>
      </c>
      <c r="R170" s="34">
        <f t="shared" si="94"/>
        <v>14000</v>
      </c>
      <c r="S170" s="346"/>
      <c r="T170" s="346"/>
      <c r="U170" s="346"/>
      <c r="V170" s="346"/>
      <c r="W170" s="346"/>
      <c r="X170" s="347"/>
      <c r="Y170" s="348"/>
      <c r="Z170" s="348"/>
      <c r="AA170" s="348"/>
      <c r="AB170" s="348"/>
      <c r="AC170" s="506">
        <v>3000</v>
      </c>
      <c r="AD170" s="348"/>
      <c r="AE170" s="348"/>
      <c r="AF170" s="346"/>
      <c r="AG170" s="346"/>
      <c r="AH170" s="346">
        <v>3000</v>
      </c>
      <c r="AI170" s="346"/>
      <c r="AJ170" s="346"/>
      <c r="AK170" s="346">
        <v>5000</v>
      </c>
      <c r="AL170" s="346"/>
      <c r="AM170" s="346"/>
      <c r="AN170" s="346"/>
      <c r="AO170" s="346"/>
      <c r="AP170" s="346"/>
      <c r="AQ170" s="346">
        <v>3000</v>
      </c>
      <c r="AR170" s="346"/>
      <c r="AS170" s="346"/>
      <c r="AT170" s="346"/>
      <c r="AU170" s="346"/>
      <c r="AV170" s="346"/>
      <c r="AW170" s="346"/>
      <c r="AX170" s="346"/>
      <c r="AY170" s="349"/>
      <c r="AZ170" s="48">
        <v>1</v>
      </c>
      <c r="BA170" s="48"/>
      <c r="BB170" s="48"/>
      <c r="BC170" s="48"/>
      <c r="BD170" s="47"/>
      <c r="BE170" s="47">
        <v>1</v>
      </c>
      <c r="BF170" s="47"/>
      <c r="BG170" s="47"/>
      <c r="BH170" s="47"/>
      <c r="BI170" s="47">
        <v>44</v>
      </c>
      <c r="BJ170" s="47"/>
      <c r="BK170" s="47"/>
      <c r="BL170" s="47"/>
      <c r="BM170" s="47"/>
      <c r="BN170" s="47"/>
      <c r="BO170" s="47"/>
      <c r="BP170" s="47"/>
      <c r="BQ170" s="47"/>
      <c r="BR170" s="47"/>
      <c r="BS170" s="354"/>
      <c r="BT170" s="354"/>
      <c r="BU170" s="354"/>
      <c r="BV170" s="354"/>
      <c r="BW170" s="354"/>
      <c r="BX170" s="354"/>
      <c r="BY170" s="354"/>
      <c r="BZ170" s="354"/>
      <c r="CA170" s="354"/>
      <c r="CB170" s="354"/>
      <c r="CC170" s="354"/>
      <c r="CD170" s="354"/>
      <c r="CE170" s="354">
        <v>50</v>
      </c>
      <c r="CF170" s="354"/>
      <c r="CG170" s="354"/>
      <c r="CH170" s="354"/>
      <c r="CI170" s="354"/>
      <c r="CJ170" s="354"/>
      <c r="CK170" s="354"/>
      <c r="CL170" s="354"/>
      <c r="CM170" s="354"/>
      <c r="CN170" s="354"/>
      <c r="CO170" s="354"/>
      <c r="CP170" s="358"/>
      <c r="CQ170" s="48"/>
      <c r="CR170" s="354"/>
      <c r="CS170" s="354"/>
      <c r="CT170" s="355"/>
      <c r="CU170" s="354"/>
      <c r="CV170" s="354">
        <v>1</v>
      </c>
      <c r="CW170" s="354"/>
      <c r="CX170" s="354"/>
      <c r="CY170" s="354"/>
      <c r="CZ170" s="354">
        <v>30</v>
      </c>
      <c r="DA170" s="356"/>
      <c r="DB170" s="354"/>
      <c r="DC170" s="354"/>
      <c r="DD170" s="354"/>
      <c r="DE170" s="354"/>
      <c r="DF170" s="354">
        <v>16</v>
      </c>
      <c r="DG170" s="354">
        <v>5</v>
      </c>
      <c r="DH170" s="354"/>
      <c r="DI170" s="354"/>
      <c r="DJ170" s="356">
        <v>-17</v>
      </c>
      <c r="DK170" s="354">
        <v>1</v>
      </c>
      <c r="DL170" s="354"/>
      <c r="DM170" s="354">
        <v>1</v>
      </c>
      <c r="DN170" s="354"/>
      <c r="DO170" s="354">
        <v>1</v>
      </c>
      <c r="DP170" s="354"/>
      <c r="DQ170" s="354">
        <v>8</v>
      </c>
      <c r="DR170" s="354">
        <v>1</v>
      </c>
      <c r="DS170" s="354"/>
      <c r="DT170" s="354"/>
      <c r="DU170" s="354">
        <v>14</v>
      </c>
      <c r="DV170" s="354">
        <v>1</v>
      </c>
      <c r="DW170" s="354"/>
      <c r="DX170" s="354"/>
      <c r="DY170" s="354"/>
      <c r="DZ170" s="357"/>
      <c r="EA170" s="356"/>
      <c r="EB170" s="356"/>
      <c r="EC170" s="356"/>
      <c r="ED170" s="356"/>
      <c r="EE170" s="358"/>
      <c r="EF170" s="48"/>
      <c r="EG170" s="46"/>
      <c r="EH170" s="46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8"/>
      <c r="EU170" s="47"/>
      <c r="EV170" s="47"/>
      <c r="EW170" s="47"/>
      <c r="EX170" s="47"/>
      <c r="EY170" s="47"/>
      <c r="EZ170" s="47"/>
      <c r="FA170" s="47">
        <v>3</v>
      </c>
      <c r="FB170" s="47"/>
      <c r="FC170" s="47"/>
      <c r="FD170" s="47"/>
      <c r="FE170" s="47">
        <v>160</v>
      </c>
      <c r="FF170" s="47"/>
      <c r="FG170" s="47"/>
      <c r="FH170" s="47"/>
      <c r="FI170" s="47">
        <v>500</v>
      </c>
      <c r="FJ170" s="47">
        <v>64</v>
      </c>
      <c r="FK170" s="47"/>
      <c r="FL170" s="47"/>
      <c r="FM170" s="47"/>
      <c r="FN170" s="47">
        <v>500</v>
      </c>
      <c r="FO170" s="47"/>
      <c r="FP170" s="47"/>
      <c r="FQ170" s="354"/>
      <c r="FR170" s="354"/>
      <c r="FS170" s="354"/>
      <c r="FT170" s="354"/>
      <c r="FU170" s="354">
        <v>576</v>
      </c>
      <c r="FV170" s="354"/>
      <c r="FW170" s="354">
        <v>576</v>
      </c>
      <c r="FX170" s="354"/>
      <c r="FY170" s="354">
        <v>2336</v>
      </c>
      <c r="FZ170" s="354"/>
      <c r="GA170" s="354"/>
      <c r="GB170" s="354">
        <v>64</v>
      </c>
      <c r="GC170" s="354"/>
      <c r="GD170" s="354"/>
      <c r="GE170" s="354">
        <v>160</v>
      </c>
      <c r="GF170" s="354"/>
      <c r="GG170" s="354"/>
      <c r="GH170" s="354">
        <v>500</v>
      </c>
      <c r="GI170" s="354"/>
      <c r="GJ170" s="354">
        <v>160</v>
      </c>
      <c r="GK170" s="354">
        <v>1152</v>
      </c>
      <c r="GL170" s="354"/>
      <c r="GM170" s="354"/>
      <c r="GN170" s="354"/>
      <c r="GO170" s="354">
        <v>128</v>
      </c>
      <c r="GP170" s="354">
        <v>500</v>
      </c>
      <c r="GQ170" s="354"/>
      <c r="GR170" s="354"/>
      <c r="GS170" s="354"/>
      <c r="GT170" s="354">
        <v>32</v>
      </c>
      <c r="GU170" s="354"/>
      <c r="GV170" s="354"/>
      <c r="GW170" s="354"/>
      <c r="GX170" s="354"/>
      <c r="GY170" s="354"/>
      <c r="GZ170" s="354">
        <v>32</v>
      </c>
      <c r="HA170" s="354"/>
      <c r="HB170" s="354"/>
      <c r="HC170" s="354"/>
      <c r="HD170" s="354"/>
      <c r="HE170" s="354">
        <v>352</v>
      </c>
      <c r="HF170" s="354"/>
      <c r="HG170" s="354"/>
      <c r="HH170" s="354"/>
      <c r="HI170" s="354"/>
      <c r="HJ170" s="354"/>
      <c r="HK170" s="354">
        <v>64</v>
      </c>
      <c r="HL170" s="354"/>
      <c r="HM170" s="354"/>
      <c r="HN170" s="354"/>
      <c r="HO170" s="354"/>
      <c r="HP170" s="354"/>
      <c r="HQ170" s="354"/>
      <c r="HR170" s="354"/>
      <c r="HS170" s="354"/>
      <c r="HT170" s="354"/>
      <c r="HU170" s="354"/>
      <c r="HV170" s="354"/>
      <c r="HW170" s="354"/>
      <c r="HX170" s="354"/>
      <c r="HY170" s="354"/>
      <c r="HZ170" s="354"/>
      <c r="IA170" s="354">
        <v>32</v>
      </c>
      <c r="IB170" s="354"/>
      <c r="IC170" s="354"/>
      <c r="ID170" s="354"/>
      <c r="IE170" s="354"/>
      <c r="IF170" s="354">
        <v>320</v>
      </c>
      <c r="IG170" s="354">
        <v>128</v>
      </c>
      <c r="IH170" s="354"/>
      <c r="II170" s="354"/>
      <c r="IJ170" s="354"/>
      <c r="IK170" s="354"/>
      <c r="IL170" s="354">
        <v>1000</v>
      </c>
      <c r="IM170" s="354"/>
      <c r="IN170" s="354"/>
      <c r="IO170" s="354"/>
      <c r="IP170" s="354">
        <v>288</v>
      </c>
      <c r="IQ170" s="354"/>
      <c r="IR170" s="50"/>
      <c r="IS170" s="47"/>
      <c r="IT170" s="47"/>
      <c r="IU170" s="47"/>
      <c r="IV170" s="47"/>
      <c r="IW170" s="47"/>
      <c r="IX170" s="47"/>
      <c r="IY170" s="47"/>
      <c r="IZ170" s="47"/>
      <c r="JA170" s="47"/>
      <c r="JB170" s="47">
        <v>200</v>
      </c>
      <c r="JC170" s="47"/>
      <c r="JD170" s="47"/>
      <c r="JE170" s="47"/>
      <c r="JF170" s="47"/>
      <c r="JG170" s="47"/>
      <c r="JH170" s="47"/>
      <c r="JI170" s="47">
        <v>200</v>
      </c>
      <c r="JJ170" s="47"/>
      <c r="JK170" s="47"/>
      <c r="JL170" s="354"/>
      <c r="JM170" s="354"/>
      <c r="JN170" s="354"/>
      <c r="JO170" s="354">
        <v>500</v>
      </c>
      <c r="JP170" s="354"/>
      <c r="JQ170" s="354"/>
      <c r="JR170" s="354"/>
      <c r="JS170" s="354"/>
      <c r="JT170" s="354"/>
      <c r="JU170" s="354"/>
      <c r="JV170" s="354"/>
      <c r="JW170" s="354"/>
      <c r="JX170" s="354"/>
      <c r="JY170" s="354"/>
      <c r="JZ170" s="354"/>
      <c r="KA170" s="354"/>
      <c r="KB170" s="354"/>
      <c r="KC170" s="354"/>
      <c r="KD170" s="354"/>
      <c r="KE170" s="354"/>
      <c r="KF170" s="354">
        <v>260</v>
      </c>
      <c r="KG170" s="354"/>
      <c r="KH170" s="354"/>
      <c r="KI170" s="354"/>
      <c r="KJ170" s="354"/>
      <c r="KK170" s="354"/>
      <c r="KL170" s="354"/>
      <c r="KM170" s="354"/>
      <c r="KN170" s="354"/>
      <c r="KO170" s="354"/>
      <c r="KP170" s="354"/>
      <c r="KQ170" s="354"/>
      <c r="KR170" s="354"/>
      <c r="KS170" s="354"/>
      <c r="KT170" s="354"/>
      <c r="KU170" s="354"/>
      <c r="KV170" s="51"/>
      <c r="KW170" s="47"/>
      <c r="KX170" s="47"/>
      <c r="KY170" s="47"/>
      <c r="KZ170" s="47">
        <v>100</v>
      </c>
      <c r="LA170" s="47"/>
      <c r="LB170" s="47"/>
      <c r="LC170" s="47"/>
      <c r="LD170" s="361"/>
      <c r="LE170" s="361"/>
      <c r="LF170" s="361"/>
      <c r="LG170" s="361"/>
      <c r="LH170" s="361">
        <v>100</v>
      </c>
      <c r="LI170" s="361"/>
      <c r="LJ170" s="361"/>
      <c r="LK170" s="361"/>
      <c r="LL170" s="361"/>
      <c r="LM170" s="361"/>
      <c r="LN170" s="361"/>
      <c r="LO170" s="361"/>
      <c r="LP170" s="361"/>
      <c r="LQ170" s="354">
        <v>17</v>
      </c>
      <c r="LR170" s="354"/>
      <c r="LS170" s="354"/>
      <c r="LT170" s="354"/>
      <c r="LU170" s="354"/>
      <c r="LV170" s="354"/>
      <c r="LW170" s="51"/>
      <c r="LX170" s="354">
        <v>100</v>
      </c>
      <c r="LY170" s="354"/>
      <c r="LZ170" s="354"/>
      <c r="MA170" s="354"/>
      <c r="MB170" s="363">
        <v>100</v>
      </c>
      <c r="MC170" s="363"/>
      <c r="MD170" s="354">
        <v>128</v>
      </c>
      <c r="ME170" s="354"/>
      <c r="MF170" s="354"/>
      <c r="MG170" s="354"/>
      <c r="MH170" s="354"/>
      <c r="MI170" s="354">
        <v>55</v>
      </c>
      <c r="MJ170" s="354">
        <v>60</v>
      </c>
      <c r="MK170" s="354"/>
      <c r="ML170" s="354">
        <v>216</v>
      </c>
      <c r="MM170" s="354"/>
      <c r="MN170" s="354"/>
      <c r="MO170" s="354"/>
      <c r="MP170" s="354"/>
      <c r="MQ170" s="354"/>
      <c r="MR170" s="354">
        <v>216</v>
      </c>
      <c r="MS170" s="51"/>
      <c r="MT170" s="364">
        <f t="shared" si="95"/>
        <v>9627</v>
      </c>
      <c r="MU170" s="365">
        <f t="shared" si="96"/>
        <v>2252</v>
      </c>
      <c r="MV170" s="366">
        <f t="shared" si="97"/>
        <v>11879</v>
      </c>
      <c r="MW170" s="365"/>
      <c r="MX170" s="365"/>
      <c r="MY170" s="54"/>
      <c r="MZ170" s="709">
        <v>3.59</v>
      </c>
      <c r="NA170" s="709">
        <v>0.94</v>
      </c>
      <c r="NB170" s="709">
        <f t="shared" si="98"/>
        <v>11166.26</v>
      </c>
      <c r="NC170" s="711"/>
      <c r="ND170" s="711">
        <v>3.49</v>
      </c>
      <c r="NE170" s="738">
        <f t="shared" si="125"/>
        <v>0.445855827246745</v>
      </c>
      <c r="NF170" s="743"/>
      <c r="NG170" s="743">
        <v>3000</v>
      </c>
      <c r="NH170" s="743">
        <v>3.29</v>
      </c>
      <c r="NI170" s="740">
        <f t="shared" si="99"/>
        <v>6850.87</v>
      </c>
      <c r="NJ170" s="738">
        <f t="shared" si="127"/>
        <v>0.477611940298507</v>
      </c>
      <c r="NK170" s="745">
        <v>44652</v>
      </c>
      <c r="NL170" s="746">
        <v>44652</v>
      </c>
      <c r="NM170" s="739">
        <f ca="1" t="shared" si="100"/>
        <v>14.1666666666667</v>
      </c>
      <c r="NN170" s="739">
        <f ca="1" t="shared" si="101"/>
        <v>425</v>
      </c>
      <c r="NO170" s="743">
        <v>0</v>
      </c>
      <c r="NP170" s="739">
        <f t="shared" si="102"/>
        <v>11879</v>
      </c>
      <c r="NQ170" s="761">
        <f t="shared" si="103"/>
        <v>12.1029037187978</v>
      </c>
      <c r="NR170" s="739">
        <f ca="1" t="shared" si="104"/>
        <v>10.3942584879087</v>
      </c>
      <c r="NS170" s="739">
        <f t="shared" si="105"/>
        <v>1963</v>
      </c>
      <c r="NT170" s="743"/>
      <c r="NU170" s="739">
        <f ca="1" t="shared" si="106"/>
        <v>838.517647058824</v>
      </c>
      <c r="NV170" s="769">
        <f ca="1" t="shared" si="107"/>
        <v>27.9505882352941</v>
      </c>
      <c r="NW170" s="769">
        <f ca="1" t="shared" si="108"/>
        <v>70.2310800572439</v>
      </c>
      <c r="NX170" s="743"/>
      <c r="NY170" s="743"/>
      <c r="NZ170" s="743"/>
      <c r="OA170" s="743"/>
      <c r="OB170" s="743"/>
      <c r="OC170" s="743"/>
      <c r="OD170" s="743"/>
      <c r="OE170" s="743">
        <f t="shared" si="109"/>
        <v>0</v>
      </c>
      <c r="OF170" s="743">
        <f t="shared" si="110"/>
        <v>100</v>
      </c>
      <c r="OG170" s="743">
        <f t="shared" si="111"/>
        <v>763</v>
      </c>
      <c r="OH170" s="743">
        <f t="shared" si="112"/>
        <v>364</v>
      </c>
      <c r="OI170" s="743">
        <f t="shared" si="113"/>
        <v>1152</v>
      </c>
      <c r="OJ170" s="739">
        <f t="shared" si="114"/>
        <v>5200</v>
      </c>
      <c r="OK170" s="739">
        <f t="shared" si="115"/>
        <v>532</v>
      </c>
      <c r="OL170" s="739">
        <f t="shared" si="116"/>
        <v>500</v>
      </c>
      <c r="OM170" s="739">
        <f t="shared" si="117"/>
        <v>392</v>
      </c>
      <c r="ON170" s="739">
        <f t="shared" si="118"/>
        <v>561</v>
      </c>
      <c r="OO170" s="739">
        <f t="shared" si="119"/>
        <v>87</v>
      </c>
      <c r="OP170" s="739"/>
      <c r="OQ170" s="739">
        <f t="shared" si="120"/>
        <v>1508</v>
      </c>
      <c r="OR170" s="739">
        <f t="shared" si="121"/>
        <v>11159</v>
      </c>
      <c r="OS170" s="739">
        <f t="shared" si="122"/>
        <v>0</v>
      </c>
      <c r="OT170" s="739">
        <f t="shared" si="123"/>
        <v>-720</v>
      </c>
      <c r="OU170" s="743"/>
      <c r="OV170" s="743"/>
      <c r="OW170" s="743"/>
      <c r="OX170" s="743"/>
      <c r="OY170" s="743"/>
      <c r="OZ170" s="743"/>
      <c r="PA170" s="743"/>
      <c r="PB170" s="743"/>
      <c r="PC170" s="743"/>
      <c r="PD170" s="743"/>
      <c r="PE170" s="743"/>
      <c r="PF170" s="743"/>
      <c r="PG170" s="743"/>
    </row>
    <row r="171" s="28" customFormat="1" customHeight="1" spans="1:423">
      <c r="A171" s="791" t="s">
        <v>1667</v>
      </c>
      <c r="B171" s="343" t="s">
        <v>1668</v>
      </c>
      <c r="C171" s="95" t="s">
        <v>1917</v>
      </c>
      <c r="D171" s="95" t="s">
        <v>3812</v>
      </c>
      <c r="E171" s="820" t="s">
        <v>1657</v>
      </c>
      <c r="F171" s="102" t="s">
        <v>1988</v>
      </c>
      <c r="G171" s="416" t="s">
        <v>1989</v>
      </c>
      <c r="H171" s="98" t="s">
        <v>2731</v>
      </c>
      <c r="I171" s="99"/>
      <c r="J171" s="114"/>
      <c r="K171" s="456"/>
      <c r="L171" s="150">
        <f t="shared" si="91"/>
        <v>2476</v>
      </c>
      <c r="M171" s="151">
        <f t="shared" si="92"/>
        <v>-524</v>
      </c>
      <c r="N171" s="455"/>
      <c r="O171" s="37"/>
      <c r="P171" s="36"/>
      <c r="Q171" s="33">
        <f t="shared" si="93"/>
        <v>3000</v>
      </c>
      <c r="R171" s="34">
        <f t="shared" si="94"/>
        <v>11000</v>
      </c>
      <c r="S171" s="346"/>
      <c r="T171" s="346"/>
      <c r="U171" s="346">
        <v>3000</v>
      </c>
      <c r="V171" s="346"/>
      <c r="W171" s="346"/>
      <c r="X171" s="347"/>
      <c r="Y171" s="348"/>
      <c r="Z171" s="348"/>
      <c r="AA171" s="348"/>
      <c r="AB171" s="348"/>
      <c r="AC171" s="506">
        <v>3000</v>
      </c>
      <c r="AD171" s="348"/>
      <c r="AE171" s="348"/>
      <c r="AF171" s="346"/>
      <c r="AG171" s="346"/>
      <c r="AH171" s="346">
        <v>3000</v>
      </c>
      <c r="AI171" s="346"/>
      <c r="AJ171" s="346"/>
      <c r="AK171" s="346">
        <v>5000</v>
      </c>
      <c r="AL171" s="346"/>
      <c r="AM171" s="346"/>
      <c r="AN171" s="346"/>
      <c r="AO171" s="346"/>
      <c r="AP171" s="346"/>
      <c r="AQ171" s="346"/>
      <c r="AR171" s="346"/>
      <c r="AS171" s="346"/>
      <c r="AT171" s="346"/>
      <c r="AU171" s="346"/>
      <c r="AV171" s="346"/>
      <c r="AW171" s="346"/>
      <c r="AX171" s="346"/>
      <c r="AY171" s="349"/>
      <c r="AZ171" s="48">
        <v>1</v>
      </c>
      <c r="BA171" s="48"/>
      <c r="BB171" s="48"/>
      <c r="BC171" s="48"/>
      <c r="BD171" s="47"/>
      <c r="BE171" s="47"/>
      <c r="BF171" s="47"/>
      <c r="BG171" s="47"/>
      <c r="BH171" s="47"/>
      <c r="BI171" s="47">
        <v>44</v>
      </c>
      <c r="BJ171" s="47"/>
      <c r="BK171" s="47"/>
      <c r="BL171" s="47"/>
      <c r="BM171" s="47"/>
      <c r="BN171" s="47"/>
      <c r="BO171" s="47"/>
      <c r="BP171" s="47"/>
      <c r="BQ171" s="47"/>
      <c r="BR171" s="47"/>
      <c r="BS171" s="354"/>
      <c r="BT171" s="354"/>
      <c r="BU171" s="354"/>
      <c r="BV171" s="354"/>
      <c r="BW171" s="354"/>
      <c r="BX171" s="354"/>
      <c r="BY171" s="354"/>
      <c r="BZ171" s="354"/>
      <c r="CA171" s="354"/>
      <c r="CB171" s="354"/>
      <c r="CC171" s="354"/>
      <c r="CD171" s="354"/>
      <c r="CE171" s="354">
        <v>50</v>
      </c>
      <c r="CF171" s="354"/>
      <c r="CG171" s="354"/>
      <c r="CH171" s="354"/>
      <c r="CI171" s="354"/>
      <c r="CJ171" s="354"/>
      <c r="CK171" s="354"/>
      <c r="CL171" s="354"/>
      <c r="CM171" s="354"/>
      <c r="CN171" s="354"/>
      <c r="CO171" s="354"/>
      <c r="CP171" s="358"/>
      <c r="CQ171" s="48"/>
      <c r="CR171" s="354"/>
      <c r="CS171" s="354"/>
      <c r="CT171" s="355"/>
      <c r="CU171" s="354"/>
      <c r="CV171" s="354">
        <v>1</v>
      </c>
      <c r="CW171" s="354"/>
      <c r="CX171" s="354"/>
      <c r="CY171" s="354"/>
      <c r="CZ171" s="354">
        <v>30</v>
      </c>
      <c r="DA171" s="356"/>
      <c r="DB171" s="354"/>
      <c r="DC171" s="354"/>
      <c r="DD171" s="354"/>
      <c r="DE171" s="354">
        <v>20</v>
      </c>
      <c r="DF171" s="354">
        <v>16</v>
      </c>
      <c r="DG171" s="354"/>
      <c r="DH171" s="354"/>
      <c r="DI171" s="354"/>
      <c r="DJ171" s="356">
        <v>-41</v>
      </c>
      <c r="DK171" s="354">
        <v>1</v>
      </c>
      <c r="DL171" s="354"/>
      <c r="DM171" s="354"/>
      <c r="DN171" s="354"/>
      <c r="DO171" s="354">
        <v>1</v>
      </c>
      <c r="DP171" s="354"/>
      <c r="DQ171" s="354">
        <v>8</v>
      </c>
      <c r="DR171" s="354"/>
      <c r="DS171" s="354"/>
      <c r="DT171" s="354"/>
      <c r="DU171" s="354">
        <v>14</v>
      </c>
      <c r="DV171" s="354">
        <v>1</v>
      </c>
      <c r="DW171" s="354"/>
      <c r="DX171" s="354"/>
      <c r="DY171" s="354"/>
      <c r="DZ171" s="357"/>
      <c r="EA171" s="356"/>
      <c r="EB171" s="356"/>
      <c r="EC171" s="356"/>
      <c r="ED171" s="356"/>
      <c r="EE171" s="358"/>
      <c r="EF171" s="48"/>
      <c r="EG171" s="46"/>
      <c r="EH171" s="46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8"/>
      <c r="EU171" s="47"/>
      <c r="EV171" s="47"/>
      <c r="EW171" s="47"/>
      <c r="EX171" s="47"/>
      <c r="EY171" s="47"/>
      <c r="EZ171" s="47"/>
      <c r="FA171" s="47">
        <v>3</v>
      </c>
      <c r="FB171" s="47"/>
      <c r="FC171" s="47"/>
      <c r="FD171" s="47"/>
      <c r="FE171" s="47">
        <v>160</v>
      </c>
      <c r="FF171" s="47"/>
      <c r="FG171" s="47"/>
      <c r="FH171" s="47"/>
      <c r="FI171" s="47">
        <v>500</v>
      </c>
      <c r="FJ171" s="47">
        <v>64</v>
      </c>
      <c r="FK171" s="47"/>
      <c r="FL171" s="47"/>
      <c r="FM171" s="47"/>
      <c r="FN171" s="47">
        <v>500</v>
      </c>
      <c r="FO171" s="47"/>
      <c r="FP171" s="47"/>
      <c r="FQ171" s="354"/>
      <c r="FR171" s="354"/>
      <c r="FS171" s="354"/>
      <c r="FT171" s="354"/>
      <c r="FU171" s="354">
        <v>576</v>
      </c>
      <c r="FV171" s="354"/>
      <c r="FW171" s="354">
        <v>576</v>
      </c>
      <c r="FX171" s="354"/>
      <c r="FY171" s="354">
        <v>2336</v>
      </c>
      <c r="FZ171" s="354"/>
      <c r="GA171" s="354"/>
      <c r="GB171" s="354">
        <v>64</v>
      </c>
      <c r="GC171" s="354"/>
      <c r="GD171" s="354"/>
      <c r="GE171" s="354">
        <v>160</v>
      </c>
      <c r="GF171" s="354"/>
      <c r="GG171" s="354"/>
      <c r="GH171" s="354"/>
      <c r="GI171" s="354"/>
      <c r="GJ171" s="354">
        <v>160</v>
      </c>
      <c r="GK171" s="354">
        <v>1152</v>
      </c>
      <c r="GL171" s="354"/>
      <c r="GM171" s="354"/>
      <c r="GN171" s="354"/>
      <c r="GO171" s="354">
        <v>128</v>
      </c>
      <c r="GP171" s="354"/>
      <c r="GQ171" s="354"/>
      <c r="GR171" s="354"/>
      <c r="GS171" s="354"/>
      <c r="GT171" s="354">
        <v>32</v>
      </c>
      <c r="GU171" s="354"/>
      <c r="GV171" s="354"/>
      <c r="GW171" s="354"/>
      <c r="GX171" s="354"/>
      <c r="GY171" s="354"/>
      <c r="GZ171" s="354">
        <v>32</v>
      </c>
      <c r="HA171" s="354"/>
      <c r="HB171" s="354"/>
      <c r="HC171" s="354"/>
      <c r="HD171" s="354"/>
      <c r="HE171" s="354">
        <v>352</v>
      </c>
      <c r="HF171" s="354"/>
      <c r="HG171" s="354"/>
      <c r="HH171" s="354"/>
      <c r="HI171" s="354"/>
      <c r="HJ171" s="354"/>
      <c r="HK171" s="354">
        <v>64</v>
      </c>
      <c r="HL171" s="354">
        <v>500</v>
      </c>
      <c r="HM171" s="354"/>
      <c r="HN171" s="354"/>
      <c r="HO171" s="354"/>
      <c r="HP171" s="354"/>
      <c r="HQ171" s="354"/>
      <c r="HR171" s="354"/>
      <c r="HS171" s="354"/>
      <c r="HT171" s="354"/>
      <c r="HU171" s="354"/>
      <c r="HV171" s="354"/>
      <c r="HW171" s="354"/>
      <c r="HX171" s="354"/>
      <c r="HY171" s="354"/>
      <c r="HZ171" s="354"/>
      <c r="IA171" s="354">
        <v>32</v>
      </c>
      <c r="IB171" s="354"/>
      <c r="IC171" s="354"/>
      <c r="ID171" s="354"/>
      <c r="IE171" s="354"/>
      <c r="IF171" s="354">
        <v>320</v>
      </c>
      <c r="IG171" s="354">
        <v>128</v>
      </c>
      <c r="IH171" s="354"/>
      <c r="II171" s="354"/>
      <c r="IJ171" s="354"/>
      <c r="IK171" s="354"/>
      <c r="IL171" s="354">
        <v>1000</v>
      </c>
      <c r="IM171" s="354"/>
      <c r="IN171" s="354"/>
      <c r="IO171" s="354"/>
      <c r="IP171" s="354">
        <v>288</v>
      </c>
      <c r="IQ171" s="354"/>
      <c r="IR171" s="50"/>
      <c r="IS171" s="47"/>
      <c r="IT171" s="47"/>
      <c r="IU171" s="47"/>
      <c r="IV171" s="47"/>
      <c r="IW171" s="47"/>
      <c r="IX171" s="47"/>
      <c r="IY171" s="47"/>
      <c r="IZ171" s="47"/>
      <c r="JA171" s="47"/>
      <c r="JB171" s="47">
        <v>200</v>
      </c>
      <c r="JC171" s="47"/>
      <c r="JD171" s="47"/>
      <c r="JE171" s="47"/>
      <c r="JF171" s="47"/>
      <c r="JG171" s="47"/>
      <c r="JH171" s="47"/>
      <c r="JI171" s="47">
        <v>200</v>
      </c>
      <c r="JJ171" s="47"/>
      <c r="JK171" s="47"/>
      <c r="JL171" s="354"/>
      <c r="JM171" s="354"/>
      <c r="JN171" s="354"/>
      <c r="JO171" s="354">
        <v>500</v>
      </c>
      <c r="JP171" s="354"/>
      <c r="JQ171" s="354"/>
      <c r="JR171" s="354"/>
      <c r="JS171" s="354"/>
      <c r="JT171" s="354"/>
      <c r="JU171" s="354"/>
      <c r="JV171" s="354"/>
      <c r="JW171" s="354"/>
      <c r="JX171" s="354"/>
      <c r="JY171" s="354"/>
      <c r="JZ171" s="354"/>
      <c r="KA171" s="354"/>
      <c r="KB171" s="354"/>
      <c r="KC171" s="354"/>
      <c r="KD171" s="354"/>
      <c r="KE171" s="354"/>
      <c r="KF171" s="354">
        <v>240</v>
      </c>
      <c r="KG171" s="354"/>
      <c r="KH171" s="354"/>
      <c r="KI171" s="354"/>
      <c r="KJ171" s="354"/>
      <c r="KK171" s="354"/>
      <c r="KL171" s="354"/>
      <c r="KM171" s="354"/>
      <c r="KN171" s="354"/>
      <c r="KO171" s="354"/>
      <c r="KP171" s="354"/>
      <c r="KQ171" s="354"/>
      <c r="KR171" s="354"/>
      <c r="KS171" s="354"/>
      <c r="KT171" s="354"/>
      <c r="KU171" s="354"/>
      <c r="KV171" s="51"/>
      <c r="KW171" s="47"/>
      <c r="KX171" s="47"/>
      <c r="KY171" s="47"/>
      <c r="KZ171" s="47">
        <v>100</v>
      </c>
      <c r="LA171" s="47"/>
      <c r="LB171" s="47"/>
      <c r="LC171" s="47"/>
      <c r="LD171" s="361"/>
      <c r="LE171" s="361"/>
      <c r="LF171" s="361"/>
      <c r="LG171" s="361"/>
      <c r="LH171" s="361">
        <v>100</v>
      </c>
      <c r="LI171" s="361"/>
      <c r="LJ171" s="361"/>
      <c r="LK171" s="361"/>
      <c r="LL171" s="361"/>
      <c r="LM171" s="361"/>
      <c r="LN171" s="361"/>
      <c r="LO171" s="361"/>
      <c r="LP171" s="361"/>
      <c r="LQ171" s="354">
        <v>41</v>
      </c>
      <c r="LR171" s="354"/>
      <c r="LS171" s="354"/>
      <c r="LT171" s="354"/>
      <c r="LU171" s="354"/>
      <c r="LV171" s="354"/>
      <c r="LW171" s="51"/>
      <c r="LX171" s="354">
        <v>100</v>
      </c>
      <c r="LY171" s="354"/>
      <c r="LZ171" s="354"/>
      <c r="MA171" s="354"/>
      <c r="MB171" s="363">
        <v>100</v>
      </c>
      <c r="MC171" s="363"/>
      <c r="MD171" s="354">
        <v>128</v>
      </c>
      <c r="ME171" s="354"/>
      <c r="MF171" s="354"/>
      <c r="MG171" s="354"/>
      <c r="MH171" s="354"/>
      <c r="MI171" s="354">
        <v>55</v>
      </c>
      <c r="MJ171" s="354">
        <v>55</v>
      </c>
      <c r="MK171" s="354"/>
      <c r="ML171" s="354">
        <v>216</v>
      </c>
      <c r="MM171" s="354"/>
      <c r="MN171" s="354"/>
      <c r="MO171" s="354"/>
      <c r="MP171" s="354"/>
      <c r="MQ171" s="354"/>
      <c r="MR171" s="354">
        <v>216</v>
      </c>
      <c r="MS171" s="51"/>
      <c r="MT171" s="364">
        <f t="shared" si="95"/>
        <v>9127</v>
      </c>
      <c r="MU171" s="365">
        <f t="shared" si="96"/>
        <v>2251</v>
      </c>
      <c r="MV171" s="366">
        <f t="shared" si="97"/>
        <v>11378</v>
      </c>
      <c r="MW171" s="365"/>
      <c r="MX171" s="365"/>
      <c r="MY171" s="54"/>
      <c r="MZ171" s="709">
        <v>3.59</v>
      </c>
      <c r="NA171" s="709">
        <v>0.94</v>
      </c>
      <c r="NB171" s="709">
        <f t="shared" si="98"/>
        <v>10695.32</v>
      </c>
      <c r="NC171" s="711"/>
      <c r="ND171" s="711">
        <v>3.49</v>
      </c>
      <c r="NE171" s="738">
        <f t="shared" si="125"/>
        <v>0.445855827246745</v>
      </c>
      <c r="NF171" s="743"/>
      <c r="NG171" s="743">
        <v>3000</v>
      </c>
      <c r="NH171" s="743">
        <v>3.29</v>
      </c>
      <c r="NI171" s="740">
        <f t="shared" si="99"/>
        <v>8641.24</v>
      </c>
      <c r="NJ171" s="738">
        <f t="shared" si="127"/>
        <v>0.477611940298507</v>
      </c>
      <c r="NK171" s="745">
        <v>44652</v>
      </c>
      <c r="NL171" s="746">
        <v>44652</v>
      </c>
      <c r="NM171" s="739">
        <f ca="1" t="shared" si="100"/>
        <v>14.1666666666667</v>
      </c>
      <c r="NN171" s="739">
        <f ca="1" t="shared" si="101"/>
        <v>425</v>
      </c>
      <c r="NO171" s="743">
        <v>0</v>
      </c>
      <c r="NP171" s="739">
        <f t="shared" si="102"/>
        <v>11378</v>
      </c>
      <c r="NQ171" s="761">
        <f t="shared" si="103"/>
        <v>9.19063004846527</v>
      </c>
      <c r="NR171" s="739">
        <f ca="1" t="shared" si="104"/>
        <v>7.89312933574076</v>
      </c>
      <c r="NS171" s="739">
        <f t="shared" si="105"/>
        <v>2476</v>
      </c>
      <c r="NT171" s="743"/>
      <c r="NU171" s="739">
        <f ca="1" t="shared" si="106"/>
        <v>803.152941176471</v>
      </c>
      <c r="NV171" s="769">
        <f ca="1" t="shared" si="107"/>
        <v>26.7717647058824</v>
      </c>
      <c r="NW171" s="769">
        <f ca="1" t="shared" si="108"/>
        <v>92.4854983301107</v>
      </c>
      <c r="NX171" s="743"/>
      <c r="NY171" s="743"/>
      <c r="NZ171" s="743"/>
      <c r="OA171" s="743"/>
      <c r="OB171" s="743"/>
      <c r="OC171" s="743"/>
      <c r="OD171" s="743"/>
      <c r="OE171" s="743">
        <f t="shared" si="109"/>
        <v>0</v>
      </c>
      <c r="OF171" s="743">
        <f t="shared" si="110"/>
        <v>100</v>
      </c>
      <c r="OG171" s="743">
        <f t="shared" si="111"/>
        <v>763</v>
      </c>
      <c r="OH171" s="743">
        <f t="shared" si="112"/>
        <v>364</v>
      </c>
      <c r="OI171" s="743">
        <f t="shared" si="113"/>
        <v>1152</v>
      </c>
      <c r="OJ171" s="739">
        <f t="shared" si="114"/>
        <v>4200</v>
      </c>
      <c r="OK171" s="739">
        <f t="shared" si="115"/>
        <v>532</v>
      </c>
      <c r="OL171" s="739">
        <f t="shared" si="116"/>
        <v>500</v>
      </c>
      <c r="OM171" s="739">
        <f t="shared" si="117"/>
        <v>372</v>
      </c>
      <c r="ON171" s="739">
        <f t="shared" si="118"/>
        <v>1085</v>
      </c>
      <c r="OO171" s="739">
        <f t="shared" si="119"/>
        <v>87</v>
      </c>
      <c r="OP171" s="739"/>
      <c r="OQ171" s="739">
        <f t="shared" si="120"/>
        <v>1503</v>
      </c>
      <c r="OR171" s="739">
        <f t="shared" si="121"/>
        <v>10658</v>
      </c>
      <c r="OS171" s="739">
        <f t="shared" si="122"/>
        <v>0</v>
      </c>
      <c r="OT171" s="739">
        <f t="shared" si="123"/>
        <v>-720</v>
      </c>
      <c r="OU171" s="743"/>
      <c r="OV171" s="743"/>
      <c r="OW171" s="743"/>
      <c r="OX171" s="743"/>
      <c r="OY171" s="743"/>
      <c r="OZ171" s="743"/>
      <c r="PA171" s="743"/>
      <c r="PB171" s="743"/>
      <c r="PC171" s="743"/>
      <c r="PD171" s="743"/>
      <c r="PE171" s="743"/>
      <c r="PF171" s="743"/>
      <c r="PG171" s="743"/>
    </row>
    <row r="172" s="28" customFormat="1" customHeight="1" spans="1:423">
      <c r="A172" s="791" t="s">
        <v>1667</v>
      </c>
      <c r="B172" s="343" t="s">
        <v>1668</v>
      </c>
      <c r="C172" s="95" t="s">
        <v>1917</v>
      </c>
      <c r="D172" s="95" t="s">
        <v>3812</v>
      </c>
      <c r="E172" s="820" t="s">
        <v>1657</v>
      </c>
      <c r="F172" s="102" t="s">
        <v>1991</v>
      </c>
      <c r="G172" s="416" t="s">
        <v>1992</v>
      </c>
      <c r="H172" s="98" t="s">
        <v>2732</v>
      </c>
      <c r="I172" s="99"/>
      <c r="J172" s="114"/>
      <c r="K172" s="456"/>
      <c r="L172" s="150">
        <f t="shared" si="91"/>
        <v>1600</v>
      </c>
      <c r="M172" s="151">
        <f t="shared" si="92"/>
        <v>1600</v>
      </c>
      <c r="N172" s="455"/>
      <c r="O172" s="37"/>
      <c r="P172" s="36"/>
      <c r="Q172" s="33">
        <f t="shared" si="93"/>
        <v>0</v>
      </c>
      <c r="R172" s="34">
        <f t="shared" si="94"/>
        <v>11000</v>
      </c>
      <c r="S172" s="346"/>
      <c r="T172" s="346"/>
      <c r="U172" s="346"/>
      <c r="V172" s="346"/>
      <c r="W172" s="346"/>
      <c r="X172" s="347"/>
      <c r="Y172" s="348"/>
      <c r="Z172" s="348"/>
      <c r="AA172" s="348"/>
      <c r="AB172" s="348"/>
      <c r="AC172" s="506">
        <v>3000</v>
      </c>
      <c r="AD172" s="348"/>
      <c r="AE172" s="348"/>
      <c r="AF172" s="346"/>
      <c r="AG172" s="346"/>
      <c r="AH172" s="346">
        <v>3000</v>
      </c>
      <c r="AI172" s="346"/>
      <c r="AJ172" s="346"/>
      <c r="AK172" s="346">
        <v>5000</v>
      </c>
      <c r="AL172" s="346"/>
      <c r="AM172" s="346"/>
      <c r="AN172" s="346"/>
      <c r="AO172" s="346"/>
      <c r="AP172" s="346"/>
      <c r="AQ172" s="346"/>
      <c r="AR172" s="346"/>
      <c r="AS172" s="346"/>
      <c r="AT172" s="346"/>
      <c r="AU172" s="346"/>
      <c r="AV172" s="346"/>
      <c r="AW172" s="346"/>
      <c r="AX172" s="346"/>
      <c r="AY172" s="349"/>
      <c r="AZ172" s="48">
        <v>1</v>
      </c>
      <c r="BA172" s="48"/>
      <c r="BB172" s="48"/>
      <c r="BC172" s="48"/>
      <c r="BD172" s="47"/>
      <c r="BE172" s="47"/>
      <c r="BF172" s="47"/>
      <c r="BG172" s="47"/>
      <c r="BH172" s="47"/>
      <c r="BI172" s="47">
        <v>44</v>
      </c>
      <c r="BJ172" s="47"/>
      <c r="BK172" s="47"/>
      <c r="BL172" s="47"/>
      <c r="BM172" s="47"/>
      <c r="BN172" s="47"/>
      <c r="BO172" s="47"/>
      <c r="BP172" s="47"/>
      <c r="BQ172" s="47"/>
      <c r="BR172" s="47"/>
      <c r="BS172" s="354"/>
      <c r="BT172" s="354"/>
      <c r="BU172" s="354"/>
      <c r="BV172" s="354"/>
      <c r="BW172" s="354"/>
      <c r="BX172" s="354"/>
      <c r="BY172" s="354"/>
      <c r="BZ172" s="354"/>
      <c r="CA172" s="354"/>
      <c r="CB172" s="354"/>
      <c r="CC172" s="354"/>
      <c r="CD172" s="354"/>
      <c r="CE172" s="354">
        <v>50</v>
      </c>
      <c r="CF172" s="354"/>
      <c r="CG172" s="354"/>
      <c r="CH172" s="354"/>
      <c r="CI172" s="354"/>
      <c r="CJ172" s="354"/>
      <c r="CK172" s="354"/>
      <c r="CL172" s="354"/>
      <c r="CM172" s="354"/>
      <c r="CN172" s="354"/>
      <c r="CO172" s="354"/>
      <c r="CP172" s="358"/>
      <c r="CQ172" s="48"/>
      <c r="CR172" s="354"/>
      <c r="CS172" s="354"/>
      <c r="CT172" s="355"/>
      <c r="CU172" s="354"/>
      <c r="CV172" s="354">
        <v>1</v>
      </c>
      <c r="CW172" s="354"/>
      <c r="CX172" s="354"/>
      <c r="CY172" s="354"/>
      <c r="CZ172" s="354">
        <v>30</v>
      </c>
      <c r="DA172" s="356"/>
      <c r="DB172" s="354"/>
      <c r="DC172" s="354"/>
      <c r="DD172" s="354"/>
      <c r="DE172" s="354"/>
      <c r="DF172" s="354">
        <v>16</v>
      </c>
      <c r="DG172" s="354"/>
      <c r="DH172" s="354"/>
      <c r="DI172" s="354"/>
      <c r="DJ172" s="356">
        <v>-32</v>
      </c>
      <c r="DK172" s="354">
        <v>1</v>
      </c>
      <c r="DL172" s="354"/>
      <c r="DM172" s="354"/>
      <c r="DN172" s="354"/>
      <c r="DO172" s="354"/>
      <c r="DP172" s="354"/>
      <c r="DQ172" s="354">
        <v>8</v>
      </c>
      <c r="DR172" s="354"/>
      <c r="DS172" s="354"/>
      <c r="DT172" s="354"/>
      <c r="DU172" s="354">
        <v>14</v>
      </c>
      <c r="DV172" s="354">
        <v>1</v>
      </c>
      <c r="DW172" s="354"/>
      <c r="DX172" s="354"/>
      <c r="DY172" s="354"/>
      <c r="DZ172" s="357"/>
      <c r="EA172" s="356"/>
      <c r="EB172" s="356"/>
      <c r="EC172" s="356"/>
      <c r="ED172" s="356"/>
      <c r="EE172" s="358"/>
      <c r="EF172" s="48"/>
      <c r="EG172" s="46"/>
      <c r="EH172" s="46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8"/>
      <c r="EU172" s="47"/>
      <c r="EV172" s="47"/>
      <c r="EW172" s="47"/>
      <c r="EX172" s="47"/>
      <c r="EY172" s="47"/>
      <c r="EZ172" s="47"/>
      <c r="FA172" s="47">
        <v>3</v>
      </c>
      <c r="FB172" s="47"/>
      <c r="FC172" s="47"/>
      <c r="FD172" s="47"/>
      <c r="FE172" s="47">
        <v>160</v>
      </c>
      <c r="FF172" s="47"/>
      <c r="FG172" s="47"/>
      <c r="FH172" s="47"/>
      <c r="FI172" s="47">
        <v>500</v>
      </c>
      <c r="FJ172" s="47">
        <v>64</v>
      </c>
      <c r="FK172" s="47"/>
      <c r="FL172" s="47"/>
      <c r="FM172" s="47"/>
      <c r="FN172" s="47"/>
      <c r="FO172" s="47"/>
      <c r="FP172" s="47"/>
      <c r="FQ172" s="354"/>
      <c r="FR172" s="354"/>
      <c r="FS172" s="354"/>
      <c r="FT172" s="354"/>
      <c r="FU172" s="354"/>
      <c r="FV172" s="354"/>
      <c r="FW172" s="354">
        <v>576</v>
      </c>
      <c r="FX172" s="354"/>
      <c r="FY172" s="354">
        <v>2336</v>
      </c>
      <c r="FZ172" s="354"/>
      <c r="GA172" s="354"/>
      <c r="GB172" s="354">
        <v>64</v>
      </c>
      <c r="GC172" s="354"/>
      <c r="GD172" s="354"/>
      <c r="GE172" s="354">
        <v>160</v>
      </c>
      <c r="GF172" s="354"/>
      <c r="GG172" s="354"/>
      <c r="GH172" s="354"/>
      <c r="GI172" s="354"/>
      <c r="GJ172" s="354">
        <v>160</v>
      </c>
      <c r="GK172" s="354">
        <v>1152</v>
      </c>
      <c r="GL172" s="354"/>
      <c r="GM172" s="354"/>
      <c r="GN172" s="354"/>
      <c r="GO172" s="354">
        <v>128</v>
      </c>
      <c r="GP172" s="354"/>
      <c r="GQ172" s="354"/>
      <c r="GR172" s="354"/>
      <c r="GS172" s="354"/>
      <c r="GT172" s="354">
        <v>32</v>
      </c>
      <c r="GU172" s="354"/>
      <c r="GV172" s="354"/>
      <c r="GW172" s="354"/>
      <c r="GX172" s="354"/>
      <c r="GY172" s="354"/>
      <c r="GZ172" s="354">
        <v>32</v>
      </c>
      <c r="HA172" s="354"/>
      <c r="HB172" s="354"/>
      <c r="HC172" s="354"/>
      <c r="HD172" s="354"/>
      <c r="HE172" s="354">
        <v>352</v>
      </c>
      <c r="HF172" s="354"/>
      <c r="HG172" s="354"/>
      <c r="HH172" s="354"/>
      <c r="HI172" s="354"/>
      <c r="HJ172" s="354"/>
      <c r="HK172" s="354">
        <v>64</v>
      </c>
      <c r="HL172" s="354"/>
      <c r="HM172" s="354"/>
      <c r="HN172" s="354"/>
      <c r="HO172" s="354"/>
      <c r="HP172" s="354"/>
      <c r="HQ172" s="354"/>
      <c r="HR172" s="354"/>
      <c r="HS172" s="354"/>
      <c r="HT172" s="354"/>
      <c r="HU172" s="354"/>
      <c r="HV172" s="354"/>
      <c r="HW172" s="354"/>
      <c r="HX172" s="354"/>
      <c r="HY172" s="354"/>
      <c r="HZ172" s="354"/>
      <c r="IA172" s="354">
        <v>32</v>
      </c>
      <c r="IB172" s="354"/>
      <c r="IC172" s="354"/>
      <c r="ID172" s="354"/>
      <c r="IE172" s="354"/>
      <c r="IF172" s="354">
        <v>320</v>
      </c>
      <c r="IG172" s="354">
        <v>128</v>
      </c>
      <c r="IH172" s="354"/>
      <c r="II172" s="354"/>
      <c r="IJ172" s="354"/>
      <c r="IK172" s="354"/>
      <c r="IL172" s="354">
        <v>1000</v>
      </c>
      <c r="IM172" s="354"/>
      <c r="IN172" s="354"/>
      <c r="IO172" s="354"/>
      <c r="IP172" s="354">
        <v>288</v>
      </c>
      <c r="IQ172" s="354"/>
      <c r="IR172" s="50"/>
      <c r="IS172" s="47"/>
      <c r="IT172" s="47"/>
      <c r="IU172" s="47"/>
      <c r="IV172" s="47"/>
      <c r="IW172" s="47"/>
      <c r="IX172" s="47"/>
      <c r="IY172" s="47"/>
      <c r="IZ172" s="47"/>
      <c r="JA172" s="47"/>
      <c r="JB172" s="47">
        <v>200</v>
      </c>
      <c r="JC172" s="47"/>
      <c r="JD172" s="47"/>
      <c r="JE172" s="47"/>
      <c r="JF172" s="47"/>
      <c r="JG172" s="47"/>
      <c r="JH172" s="47"/>
      <c r="JI172" s="47">
        <v>200</v>
      </c>
      <c r="JJ172" s="47"/>
      <c r="JK172" s="47"/>
      <c r="JL172" s="354"/>
      <c r="JM172" s="354"/>
      <c r="JN172" s="354"/>
      <c r="JO172" s="354">
        <v>500</v>
      </c>
      <c r="JP172" s="354"/>
      <c r="JQ172" s="354"/>
      <c r="JR172" s="354"/>
      <c r="JS172" s="354"/>
      <c r="JT172" s="354"/>
      <c r="JU172" s="354"/>
      <c r="JV172" s="354"/>
      <c r="JW172" s="354"/>
      <c r="JX172" s="354"/>
      <c r="JY172" s="354"/>
      <c r="JZ172" s="354"/>
      <c r="KA172" s="354"/>
      <c r="KB172" s="354"/>
      <c r="KC172" s="354"/>
      <c r="KD172" s="354"/>
      <c r="KE172" s="354"/>
      <c r="KF172" s="354">
        <v>200</v>
      </c>
      <c r="KG172" s="354"/>
      <c r="KH172" s="354"/>
      <c r="KI172" s="354"/>
      <c r="KJ172" s="354"/>
      <c r="KK172" s="354"/>
      <c r="KL172" s="354"/>
      <c r="KM172" s="354"/>
      <c r="KN172" s="354"/>
      <c r="KO172" s="354"/>
      <c r="KP172" s="354"/>
      <c r="KQ172" s="354"/>
      <c r="KR172" s="354"/>
      <c r="KS172" s="354"/>
      <c r="KT172" s="354"/>
      <c r="KU172" s="354"/>
      <c r="KV172" s="51"/>
      <c r="KW172" s="47"/>
      <c r="KX172" s="47"/>
      <c r="KY172" s="47"/>
      <c r="KZ172" s="47">
        <v>100</v>
      </c>
      <c r="LA172" s="47"/>
      <c r="LB172" s="47"/>
      <c r="LC172" s="47"/>
      <c r="LD172" s="361"/>
      <c r="LE172" s="361"/>
      <c r="LF172" s="361"/>
      <c r="LG172" s="361"/>
      <c r="LH172" s="361">
        <v>100</v>
      </c>
      <c r="LI172" s="361"/>
      <c r="LJ172" s="361"/>
      <c r="LK172" s="361"/>
      <c r="LL172" s="361"/>
      <c r="LM172" s="361"/>
      <c r="LN172" s="361"/>
      <c r="LO172" s="361"/>
      <c r="LP172" s="361"/>
      <c r="LQ172" s="354">
        <v>32</v>
      </c>
      <c r="LR172" s="354"/>
      <c r="LS172" s="354"/>
      <c r="LT172" s="354"/>
      <c r="LU172" s="354"/>
      <c r="LV172" s="354"/>
      <c r="LW172" s="51"/>
      <c r="LX172" s="354">
        <v>100</v>
      </c>
      <c r="LY172" s="354"/>
      <c r="LZ172" s="354"/>
      <c r="MA172" s="354"/>
      <c r="MB172" s="363">
        <v>100</v>
      </c>
      <c r="MC172" s="363"/>
      <c r="MD172" s="354">
        <v>128</v>
      </c>
      <c r="ME172" s="354"/>
      <c r="MF172" s="354"/>
      <c r="MG172" s="354"/>
      <c r="MH172" s="354"/>
      <c r="MI172" s="354"/>
      <c r="MJ172" s="354">
        <v>55</v>
      </c>
      <c r="MK172" s="354"/>
      <c r="ML172" s="354"/>
      <c r="MM172" s="354"/>
      <c r="MN172" s="354"/>
      <c r="MO172" s="354"/>
      <c r="MP172" s="354"/>
      <c r="MQ172" s="354"/>
      <c r="MR172" s="354"/>
      <c r="MS172" s="51"/>
      <c r="MT172" s="364">
        <f t="shared" si="95"/>
        <v>7551</v>
      </c>
      <c r="MU172" s="365">
        <f t="shared" si="96"/>
        <v>1715</v>
      </c>
      <c r="MV172" s="366">
        <f t="shared" si="97"/>
        <v>9266</v>
      </c>
      <c r="MW172" s="365"/>
      <c r="MX172" s="365"/>
      <c r="MY172" s="54"/>
      <c r="MZ172" s="709">
        <v>3.59</v>
      </c>
      <c r="NA172" s="709">
        <v>0.94</v>
      </c>
      <c r="NB172" s="709">
        <f t="shared" si="98"/>
        <v>8710.04</v>
      </c>
      <c r="NC172" s="711"/>
      <c r="ND172" s="711">
        <v>3.49</v>
      </c>
      <c r="NE172" s="738">
        <f t="shared" si="125"/>
        <v>0.445855827246745</v>
      </c>
      <c r="NF172" s="743"/>
      <c r="NG172" s="743">
        <v>3000</v>
      </c>
      <c r="NH172" s="743">
        <v>3.29</v>
      </c>
      <c r="NI172" s="740">
        <f t="shared" si="99"/>
        <v>5584</v>
      </c>
      <c r="NJ172" s="738">
        <f t="shared" si="127"/>
        <v>0.477611940298507</v>
      </c>
      <c r="NK172" s="745">
        <v>44652</v>
      </c>
      <c r="NL172" s="746">
        <v>44652</v>
      </c>
      <c r="NM172" s="739">
        <f ca="1" t="shared" si="100"/>
        <v>14.1666666666667</v>
      </c>
      <c r="NN172" s="739">
        <f ca="1" t="shared" si="101"/>
        <v>425</v>
      </c>
      <c r="NO172" s="743">
        <v>0</v>
      </c>
      <c r="NP172" s="739">
        <f t="shared" si="102"/>
        <v>9266</v>
      </c>
      <c r="NQ172" s="761">
        <f t="shared" si="103"/>
        <v>11.5825</v>
      </c>
      <c r="NR172" s="739">
        <f ca="1" t="shared" si="104"/>
        <v>9.94732352941176</v>
      </c>
      <c r="NS172" s="739">
        <f t="shared" si="105"/>
        <v>1600</v>
      </c>
      <c r="NT172" s="743"/>
      <c r="NU172" s="739">
        <f ca="1" t="shared" si="106"/>
        <v>654.070588235294</v>
      </c>
      <c r="NV172" s="769">
        <f ca="1" t="shared" si="107"/>
        <v>21.8023529411765</v>
      </c>
      <c r="NW172" s="769">
        <f ca="1" t="shared" si="108"/>
        <v>73.3865745737103</v>
      </c>
      <c r="NX172" s="743"/>
      <c r="NY172" s="743"/>
      <c r="NZ172" s="743"/>
      <c r="OA172" s="743"/>
      <c r="OB172" s="743"/>
      <c r="OC172" s="743"/>
      <c r="OD172" s="743"/>
      <c r="OE172" s="743">
        <f t="shared" si="109"/>
        <v>0</v>
      </c>
      <c r="OF172" s="743">
        <f t="shared" si="110"/>
        <v>100</v>
      </c>
      <c r="OG172" s="743">
        <f t="shared" si="111"/>
        <v>763</v>
      </c>
      <c r="OH172" s="743">
        <f t="shared" si="112"/>
        <v>364</v>
      </c>
      <c r="OI172" s="743">
        <f t="shared" si="113"/>
        <v>576</v>
      </c>
      <c r="OJ172" s="739">
        <f t="shared" si="114"/>
        <v>4200</v>
      </c>
      <c r="OK172" s="739">
        <f t="shared" si="115"/>
        <v>532</v>
      </c>
      <c r="OL172" s="739">
        <f t="shared" si="116"/>
        <v>0</v>
      </c>
      <c r="OM172" s="739">
        <f t="shared" si="117"/>
        <v>332</v>
      </c>
      <c r="ON172" s="739">
        <f t="shared" si="118"/>
        <v>576</v>
      </c>
      <c r="OO172" s="739">
        <f t="shared" si="119"/>
        <v>32</v>
      </c>
      <c r="OP172" s="739"/>
      <c r="OQ172" s="739">
        <f t="shared" si="120"/>
        <v>1503</v>
      </c>
      <c r="OR172" s="739">
        <f t="shared" si="121"/>
        <v>8978</v>
      </c>
      <c r="OS172" s="739">
        <f t="shared" si="122"/>
        <v>0</v>
      </c>
      <c r="OT172" s="739">
        <f t="shared" si="123"/>
        <v>-288</v>
      </c>
      <c r="OU172" s="743"/>
      <c r="OV172" s="743"/>
      <c r="OW172" s="743"/>
      <c r="OX172" s="743"/>
      <c r="OY172" s="743"/>
      <c r="OZ172" s="743"/>
      <c r="PA172" s="743"/>
      <c r="PB172" s="743"/>
      <c r="PC172" s="743"/>
      <c r="PD172" s="743"/>
      <c r="PE172" s="743"/>
      <c r="PF172" s="743"/>
      <c r="PG172" s="743"/>
    </row>
    <row r="173" s="325" customFormat="1" customHeight="1" spans="1:439">
      <c r="A173" s="122" t="s">
        <v>1610</v>
      </c>
      <c r="B173" s="343" t="s">
        <v>1682</v>
      </c>
      <c r="C173" s="122" t="s">
        <v>1917</v>
      </c>
      <c r="D173" s="122" t="s">
        <v>1994</v>
      </c>
      <c r="E173" s="820" t="s">
        <v>1657</v>
      </c>
      <c r="F173" s="821" t="s">
        <v>240</v>
      </c>
      <c r="G173" s="792" t="s">
        <v>241</v>
      </c>
      <c r="H173" s="113" t="s">
        <v>242</v>
      </c>
      <c r="I173" s="99">
        <f t="shared" ref="I173:I178" si="128">L173-J173</f>
        <v>-160</v>
      </c>
      <c r="J173" s="100">
        <v>3666</v>
      </c>
      <c r="K173" s="454">
        <v>0</v>
      </c>
      <c r="L173" s="150">
        <f t="shared" si="91"/>
        <v>3506</v>
      </c>
      <c r="M173" s="151">
        <f t="shared" si="92"/>
        <v>506</v>
      </c>
      <c r="N173" s="811"/>
      <c r="O173" s="35">
        <v>1658</v>
      </c>
      <c r="P173" s="157"/>
      <c r="Q173" s="154">
        <f t="shared" si="93"/>
        <v>3000</v>
      </c>
      <c r="R173" s="114">
        <f t="shared" si="94"/>
        <v>17000</v>
      </c>
      <c r="S173" s="490"/>
      <c r="T173" s="490"/>
      <c r="U173" s="490"/>
      <c r="V173" s="490">
        <v>3000</v>
      </c>
      <c r="W173" s="490"/>
      <c r="X173" s="489"/>
      <c r="Y173" s="505"/>
      <c r="Z173" s="505"/>
      <c r="AA173" s="505">
        <v>4000</v>
      </c>
      <c r="AB173" s="505"/>
      <c r="AC173" s="99"/>
      <c r="AD173" s="505"/>
      <c r="AE173" s="505"/>
      <c r="AF173" s="490"/>
      <c r="AG173" s="490">
        <v>3000</v>
      </c>
      <c r="AH173" s="490"/>
      <c r="AI173" s="490"/>
      <c r="AJ173" s="490"/>
      <c r="AK173" s="490"/>
      <c r="AL173" s="490"/>
      <c r="AM173" s="490"/>
      <c r="AN173" s="490">
        <v>4000</v>
      </c>
      <c r="AO173" s="490"/>
      <c r="AP173" s="490"/>
      <c r="AQ173" s="490">
        <v>3000</v>
      </c>
      <c r="AR173" s="490"/>
      <c r="AS173" s="490">
        <v>3000</v>
      </c>
      <c r="AT173" s="490"/>
      <c r="AU173" s="490"/>
      <c r="AV173" s="490"/>
      <c r="AW173" s="490"/>
      <c r="AX173" s="490"/>
      <c r="AY173" s="100"/>
      <c r="AZ173" s="48">
        <v>1</v>
      </c>
      <c r="BA173" s="48"/>
      <c r="BB173" s="48">
        <v>1</v>
      </c>
      <c r="BC173" s="48"/>
      <c r="BD173" s="47"/>
      <c r="BE173" s="47">
        <v>1</v>
      </c>
      <c r="BF173" s="47">
        <v>1</v>
      </c>
      <c r="BG173" s="47"/>
      <c r="BH173" s="47"/>
      <c r="BI173" s="47"/>
      <c r="BJ173" s="47"/>
      <c r="BK173" s="47"/>
      <c r="BL173" s="47">
        <v>30</v>
      </c>
      <c r="BM173" s="47"/>
      <c r="BN173" s="47"/>
      <c r="BO173" s="47"/>
      <c r="BP173" s="47"/>
      <c r="BQ173" s="47"/>
      <c r="BR173" s="47"/>
      <c r="BS173" s="354"/>
      <c r="BT173" s="354"/>
      <c r="BU173" s="354"/>
      <c r="BV173" s="354"/>
      <c r="BW173" s="354"/>
      <c r="BX173" s="354"/>
      <c r="BY173" s="354"/>
      <c r="BZ173" s="354"/>
      <c r="CA173" s="354"/>
      <c r="CB173" s="354"/>
      <c r="CC173" s="354">
        <v>1</v>
      </c>
      <c r="CD173" s="354"/>
      <c r="CE173" s="354"/>
      <c r="CF173" s="354"/>
      <c r="CG173" s="354"/>
      <c r="CH173" s="354"/>
      <c r="CI173" s="354"/>
      <c r="CJ173" s="354"/>
      <c r="CK173" s="354"/>
      <c r="CL173" s="354"/>
      <c r="CM173" s="354"/>
      <c r="CN173" s="354"/>
      <c r="CO173" s="354"/>
      <c r="CP173" s="358"/>
      <c r="CQ173" s="48"/>
      <c r="CR173" s="354"/>
      <c r="CS173" s="354"/>
      <c r="CT173" s="355">
        <v>-59</v>
      </c>
      <c r="CU173" s="354"/>
      <c r="CV173" s="354">
        <v>1</v>
      </c>
      <c r="CW173" s="354"/>
      <c r="CX173" s="354">
        <v>10</v>
      </c>
      <c r="CY173" s="354"/>
      <c r="CZ173" s="354">
        <v>24</v>
      </c>
      <c r="DA173" s="356"/>
      <c r="DB173" s="354"/>
      <c r="DC173" s="354"/>
      <c r="DD173" s="354"/>
      <c r="DE173" s="354">
        <v>10</v>
      </c>
      <c r="DF173" s="354">
        <v>6</v>
      </c>
      <c r="DG173" s="354">
        <v>1</v>
      </c>
      <c r="DH173" s="354"/>
      <c r="DI173" s="354"/>
      <c r="DJ173" s="356">
        <v>-23</v>
      </c>
      <c r="DK173" s="354">
        <v>1</v>
      </c>
      <c r="DL173" s="354"/>
      <c r="DM173" s="354"/>
      <c r="DN173" s="354">
        <v>1</v>
      </c>
      <c r="DO173" s="354">
        <v>1</v>
      </c>
      <c r="DP173" s="354"/>
      <c r="DQ173" s="354">
        <v>12</v>
      </c>
      <c r="DR173" s="354">
        <v>1</v>
      </c>
      <c r="DS173" s="354"/>
      <c r="DT173" s="354"/>
      <c r="DU173" s="354">
        <v>13</v>
      </c>
      <c r="DV173" s="354">
        <v>1</v>
      </c>
      <c r="DW173" s="354"/>
      <c r="DX173" s="354"/>
      <c r="DY173" s="354"/>
      <c r="DZ173" s="357"/>
      <c r="EA173" s="356"/>
      <c r="EB173" s="356"/>
      <c r="EC173" s="356"/>
      <c r="ED173" s="356"/>
      <c r="EE173" s="358"/>
      <c r="EF173" s="48">
        <v>240</v>
      </c>
      <c r="EG173" s="46"/>
      <c r="EH173" s="46"/>
      <c r="EI173" s="47">
        <v>264</v>
      </c>
      <c r="EJ173" s="47">
        <v>144</v>
      </c>
      <c r="EK173" s="47">
        <v>2</v>
      </c>
      <c r="EL173" s="47">
        <v>528</v>
      </c>
      <c r="EM173" s="47"/>
      <c r="EN173" s="47"/>
      <c r="EO173" s="47">
        <v>240</v>
      </c>
      <c r="EP173" s="47">
        <v>96</v>
      </c>
      <c r="EQ173" s="47"/>
      <c r="ER173" s="47">
        <v>144</v>
      </c>
      <c r="ES173" s="47"/>
      <c r="ET173" s="48"/>
      <c r="EU173" s="47"/>
      <c r="EV173" s="47">
        <v>120</v>
      </c>
      <c r="EW173" s="47">
        <v>144</v>
      </c>
      <c r="EX173" s="47"/>
      <c r="EY173" s="47"/>
      <c r="EZ173" s="47"/>
      <c r="FA173" s="47"/>
      <c r="FB173" s="47"/>
      <c r="FC173" s="47"/>
      <c r="FD173" s="47"/>
      <c r="FE173" s="47">
        <v>156</v>
      </c>
      <c r="FF173" s="47"/>
      <c r="FG173" s="47"/>
      <c r="FH173" s="47"/>
      <c r="FI173" s="47"/>
      <c r="FJ173" s="47"/>
      <c r="FK173" s="47">
        <v>96</v>
      </c>
      <c r="FL173" s="47">
        <v>552</v>
      </c>
      <c r="FM173" s="47">
        <v>240</v>
      </c>
      <c r="FN173" s="47">
        <v>528</v>
      </c>
      <c r="FO173" s="47"/>
      <c r="FP173" s="47"/>
      <c r="FQ173" s="354"/>
      <c r="FR173" s="354"/>
      <c r="FS173" s="354"/>
      <c r="FT173" s="354">
        <v>96</v>
      </c>
      <c r="FU173" s="354">
        <v>192</v>
      </c>
      <c r="FV173" s="354"/>
      <c r="FW173" s="354">
        <v>336</v>
      </c>
      <c r="FX173" s="354"/>
      <c r="FY173" s="354"/>
      <c r="FZ173" s="354"/>
      <c r="GA173" s="354">
        <v>480</v>
      </c>
      <c r="GB173" s="354"/>
      <c r="GC173" s="354"/>
      <c r="GD173" s="354"/>
      <c r="GE173" s="354">
        <v>156</v>
      </c>
      <c r="GF173" s="354">
        <v>372</v>
      </c>
      <c r="GG173" s="354">
        <v>624</v>
      </c>
      <c r="GH173" s="354"/>
      <c r="GI173" s="354">
        <v>96</v>
      </c>
      <c r="GJ173" s="354">
        <v>144</v>
      </c>
      <c r="GK173" s="354">
        <v>528</v>
      </c>
      <c r="GL173" s="354">
        <v>624</v>
      </c>
      <c r="GM173" s="354"/>
      <c r="GN173" s="354"/>
      <c r="GO173" s="354">
        <v>12</v>
      </c>
      <c r="GP173" s="354"/>
      <c r="GQ173" s="354"/>
      <c r="GR173" s="354"/>
      <c r="GS173" s="354">
        <v>96</v>
      </c>
      <c r="GT173" s="354">
        <v>240</v>
      </c>
      <c r="GU173" s="354"/>
      <c r="GV173" s="354"/>
      <c r="GW173" s="354"/>
      <c r="GX173" s="354"/>
      <c r="GY173" s="354">
        <v>48</v>
      </c>
      <c r="GZ173" s="354">
        <v>12</v>
      </c>
      <c r="HA173" s="354"/>
      <c r="HB173" s="354"/>
      <c r="HC173" s="354"/>
      <c r="HD173" s="354">
        <v>48</v>
      </c>
      <c r="HE173" s="354">
        <v>252</v>
      </c>
      <c r="HF173" s="354">
        <v>240</v>
      </c>
      <c r="HG173" s="354">
        <v>492</v>
      </c>
      <c r="HH173" s="354">
        <v>144</v>
      </c>
      <c r="HI173" s="354">
        <v>48</v>
      </c>
      <c r="HJ173" s="354"/>
      <c r="HK173" s="354">
        <v>24</v>
      </c>
      <c r="HL173" s="354"/>
      <c r="HM173" s="354">
        <v>1320</v>
      </c>
      <c r="HN173" s="354">
        <v>1152</v>
      </c>
      <c r="HO173" s="354"/>
      <c r="HP173" s="354"/>
      <c r="HQ173" s="354">
        <v>832</v>
      </c>
      <c r="HR173" s="354">
        <v>96</v>
      </c>
      <c r="HS173" s="354"/>
      <c r="HT173" s="354"/>
      <c r="HU173" s="354"/>
      <c r="HV173" s="354">
        <v>192</v>
      </c>
      <c r="HW173" s="354">
        <v>336</v>
      </c>
      <c r="HX173" s="354">
        <v>192</v>
      </c>
      <c r="HY173" s="354">
        <v>96</v>
      </c>
      <c r="HZ173" s="354">
        <v>176</v>
      </c>
      <c r="IA173" s="354">
        <v>96</v>
      </c>
      <c r="IB173" s="354"/>
      <c r="IC173" s="354"/>
      <c r="ID173" s="354"/>
      <c r="IE173" s="354">
        <v>96</v>
      </c>
      <c r="IF173" s="354">
        <v>48</v>
      </c>
      <c r="IG173" s="354">
        <v>96</v>
      </c>
      <c r="IH173" s="354"/>
      <c r="II173" s="354"/>
      <c r="IJ173" s="354">
        <v>444</v>
      </c>
      <c r="IK173" s="354">
        <v>540</v>
      </c>
      <c r="IL173" s="354">
        <v>960</v>
      </c>
      <c r="IM173" s="354"/>
      <c r="IN173" s="354">
        <v>192</v>
      </c>
      <c r="IO173" s="354">
        <v>96</v>
      </c>
      <c r="IP173" s="354">
        <v>240</v>
      </c>
      <c r="IQ173" s="354"/>
      <c r="IR173" s="50"/>
      <c r="IS173" s="47"/>
      <c r="IT173" s="47"/>
      <c r="IU173" s="47"/>
      <c r="IV173" s="47"/>
      <c r="IW173" s="47"/>
      <c r="IX173" s="47"/>
      <c r="IY173" s="47"/>
      <c r="IZ173" s="47"/>
      <c r="JA173" s="47"/>
      <c r="JB173" s="47"/>
      <c r="JC173" s="47"/>
      <c r="JD173" s="47"/>
      <c r="JE173" s="47"/>
      <c r="JF173" s="47"/>
      <c r="JG173" s="47"/>
      <c r="JH173" s="47"/>
      <c r="JI173" s="47"/>
      <c r="JJ173" s="47"/>
      <c r="JK173" s="47"/>
      <c r="JL173" s="354"/>
      <c r="JM173" s="354"/>
      <c r="JN173" s="354"/>
      <c r="JO173" s="354"/>
      <c r="JP173" s="354"/>
      <c r="JQ173" s="354"/>
      <c r="JR173" s="354">
        <v>48</v>
      </c>
      <c r="JS173" s="354">
        <v>144</v>
      </c>
      <c r="JT173" s="354"/>
      <c r="JU173" s="354"/>
      <c r="JV173" s="354">
        <v>192</v>
      </c>
      <c r="JW173" s="354"/>
      <c r="JX173" s="354"/>
      <c r="JY173" s="354"/>
      <c r="JZ173" s="354">
        <v>48</v>
      </c>
      <c r="KA173" s="354"/>
      <c r="KB173" s="354"/>
      <c r="KC173" s="354">
        <v>192</v>
      </c>
      <c r="KD173" s="354"/>
      <c r="KE173" s="354"/>
      <c r="KF173" s="354">
        <v>48</v>
      </c>
      <c r="KG173" s="354"/>
      <c r="KH173" s="354"/>
      <c r="KI173" s="354">
        <v>144</v>
      </c>
      <c r="KJ173" s="354"/>
      <c r="KK173" s="354">
        <v>144</v>
      </c>
      <c r="KL173" s="354"/>
      <c r="KM173" s="354"/>
      <c r="KN173" s="354"/>
      <c r="KO173" s="354">
        <v>144</v>
      </c>
      <c r="KP173" s="354">
        <v>96</v>
      </c>
      <c r="KQ173" s="354"/>
      <c r="KR173" s="354">
        <v>240</v>
      </c>
      <c r="KS173" s="354">
        <v>144</v>
      </c>
      <c r="KT173" s="354">
        <v>48</v>
      </c>
      <c r="KU173" s="354"/>
      <c r="KV173" s="660"/>
      <c r="KW173" s="47"/>
      <c r="KX173" s="47"/>
      <c r="KY173" s="47"/>
      <c r="KZ173" s="47"/>
      <c r="LA173" s="47"/>
      <c r="LB173" s="47"/>
      <c r="LC173" s="47"/>
      <c r="LD173" s="354">
        <v>20</v>
      </c>
      <c r="LE173" s="354">
        <v>96</v>
      </c>
      <c r="LF173" s="354"/>
      <c r="LG173" s="354"/>
      <c r="LH173" s="354"/>
      <c r="LI173" s="354"/>
      <c r="LJ173" s="354"/>
      <c r="LK173" s="354"/>
      <c r="LL173" s="354"/>
      <c r="LM173" s="354"/>
      <c r="LN173" s="354"/>
      <c r="LO173" s="354"/>
      <c r="LP173" s="354"/>
      <c r="LQ173" s="354">
        <v>23</v>
      </c>
      <c r="LR173" s="354"/>
      <c r="LS173" s="354"/>
      <c r="LT173" s="354"/>
      <c r="LU173" s="354"/>
      <c r="LV173" s="354"/>
      <c r="LW173" s="660"/>
      <c r="LX173" s="354">
        <v>100</v>
      </c>
      <c r="LY173" s="354"/>
      <c r="LZ173" s="354">
        <v>96</v>
      </c>
      <c r="MA173" s="354">
        <v>48</v>
      </c>
      <c r="MB173" s="354">
        <v>48</v>
      </c>
      <c r="MC173" s="354"/>
      <c r="MD173" s="354"/>
      <c r="ME173" s="354">
        <v>8</v>
      </c>
      <c r="MF173" s="354"/>
      <c r="MG173" s="354"/>
      <c r="MH173" s="354"/>
      <c r="MI173" s="354"/>
      <c r="MJ173" s="354">
        <v>48</v>
      </c>
      <c r="MK173" s="354"/>
      <c r="ML173" s="354"/>
      <c r="MM173" s="354"/>
      <c r="MN173" s="354"/>
      <c r="MO173" s="354"/>
      <c r="MP173" s="354"/>
      <c r="MQ173" s="354"/>
      <c r="MR173" s="354"/>
      <c r="MS173" s="660"/>
      <c r="MT173" s="364">
        <f t="shared" si="95"/>
        <v>15998</v>
      </c>
      <c r="MU173" s="365">
        <f t="shared" si="96"/>
        <v>2119</v>
      </c>
      <c r="MV173" s="366">
        <f t="shared" si="97"/>
        <v>18117</v>
      </c>
      <c r="MW173" s="365">
        <v>7316</v>
      </c>
      <c r="MX173" s="365"/>
      <c r="MY173" s="54"/>
      <c r="MZ173" s="708">
        <v>7.99</v>
      </c>
      <c r="NA173" s="708">
        <v>2.12</v>
      </c>
      <c r="NB173" s="709">
        <f t="shared" si="98"/>
        <v>38408.04</v>
      </c>
      <c r="NC173" s="710"/>
      <c r="ND173" s="710">
        <v>9.83</v>
      </c>
      <c r="NE173" s="738">
        <f t="shared" si="125"/>
        <v>0.307941424950718</v>
      </c>
      <c r="NF173" s="739"/>
      <c r="NG173" s="739">
        <v>3000</v>
      </c>
      <c r="NH173" s="739">
        <v>9.73</v>
      </c>
      <c r="NI173" s="740">
        <f t="shared" si="99"/>
        <v>34463.98</v>
      </c>
      <c r="NJ173" s="738">
        <f t="shared" si="127"/>
        <v>0.3149816952971</v>
      </c>
      <c r="NK173" s="741">
        <v>44470</v>
      </c>
      <c r="NL173" s="742">
        <v>44562</v>
      </c>
      <c r="NM173" s="739">
        <f ca="1" t="shared" si="100"/>
        <v>17.1666666666667</v>
      </c>
      <c r="NN173" s="739">
        <f ca="1" t="shared" si="101"/>
        <v>515</v>
      </c>
      <c r="NO173" s="739">
        <v>5708</v>
      </c>
      <c r="NP173" s="739">
        <f t="shared" si="102"/>
        <v>18117</v>
      </c>
      <c r="NQ173" s="761">
        <f t="shared" si="103"/>
        <v>3.93249403082266</v>
      </c>
      <c r="NR173" s="739">
        <f ca="1" t="shared" si="104"/>
        <v>2.78710741990344</v>
      </c>
      <c r="NS173" s="739">
        <f t="shared" si="105"/>
        <v>3506</v>
      </c>
      <c r="NT173" s="739"/>
      <c r="NU173" s="739">
        <f ca="1" t="shared" si="106"/>
        <v>1055.35922330097</v>
      </c>
      <c r="NV173" s="769">
        <f ca="1" t="shared" si="107"/>
        <v>35.178640776699</v>
      </c>
      <c r="NW173" s="769">
        <f ca="1" t="shared" si="108"/>
        <v>99.6627476955346</v>
      </c>
      <c r="NX173" s="739"/>
      <c r="NY173" s="739"/>
      <c r="NZ173" s="739"/>
      <c r="OA173" s="739"/>
      <c r="OB173" s="739"/>
      <c r="OC173" s="739"/>
      <c r="OD173" s="739"/>
      <c r="OE173" s="743">
        <f t="shared" si="109"/>
        <v>1274</v>
      </c>
      <c r="OF173" s="743">
        <f t="shared" si="110"/>
        <v>504</v>
      </c>
      <c r="OG173" s="743">
        <f t="shared" si="111"/>
        <v>516</v>
      </c>
      <c r="OH173" s="743">
        <f t="shared" si="112"/>
        <v>984</v>
      </c>
      <c r="OI173" s="743">
        <f t="shared" si="113"/>
        <v>528</v>
      </c>
      <c r="OJ173" s="739">
        <f t="shared" si="114"/>
        <v>2412</v>
      </c>
      <c r="OK173" s="739">
        <f t="shared" si="115"/>
        <v>528</v>
      </c>
      <c r="OL173" s="739">
        <f t="shared" si="116"/>
        <v>1488</v>
      </c>
      <c r="OM173" s="739">
        <f t="shared" si="117"/>
        <v>684</v>
      </c>
      <c r="ON173" s="739">
        <f t="shared" si="118"/>
        <v>3415</v>
      </c>
      <c r="OO173" s="739">
        <f t="shared" si="119"/>
        <v>1984</v>
      </c>
      <c r="OP173" s="739"/>
      <c r="OQ173" s="739">
        <f t="shared" si="120"/>
        <v>2840</v>
      </c>
      <c r="OR173" s="739">
        <f t="shared" si="121"/>
        <v>17157</v>
      </c>
      <c r="OS173" s="739">
        <f t="shared" si="122"/>
        <v>0</v>
      </c>
      <c r="OT173" s="739">
        <f t="shared" si="123"/>
        <v>-960</v>
      </c>
      <c r="OU173" s="739"/>
      <c r="OV173" s="739"/>
      <c r="OW173" s="739"/>
      <c r="OX173" s="739"/>
      <c r="OY173" s="739"/>
      <c r="OZ173" s="739"/>
      <c r="PA173" s="739"/>
      <c r="PB173" s="739"/>
      <c r="PC173" s="739"/>
      <c r="PD173" s="739"/>
      <c r="PE173" s="739"/>
      <c r="PF173" s="739"/>
      <c r="PG173" s="739"/>
      <c r="PI173" s="325">
        <v>0</v>
      </c>
      <c r="PJ173" s="325">
        <v>0</v>
      </c>
      <c r="PK173" s="325">
        <v>0</v>
      </c>
      <c r="PL173" s="325">
        <v>0</v>
      </c>
      <c r="PM173" s="325">
        <v>0</v>
      </c>
      <c r="PN173" s="325">
        <v>0</v>
      </c>
      <c r="PO173" s="325">
        <v>0</v>
      </c>
      <c r="PP173" s="325">
        <v>0</v>
      </c>
      <c r="PQ173" s="325">
        <v>0</v>
      </c>
      <c r="PR173" s="325">
        <v>1392</v>
      </c>
      <c r="PS173" s="325">
        <v>1488</v>
      </c>
      <c r="PT173" s="325">
        <v>6288</v>
      </c>
      <c r="PU173" s="325">
        <v>44</v>
      </c>
      <c r="PV173" s="325">
        <v>9212</v>
      </c>
      <c r="PW173" s="325">
        <v>1896</v>
      </c>
    </row>
    <row r="174" s="325" customFormat="1" customHeight="1" spans="1:439">
      <c r="A174" s="122" t="s">
        <v>1610</v>
      </c>
      <c r="B174" s="343" t="s">
        <v>1682</v>
      </c>
      <c r="C174" s="122" t="s">
        <v>1917</v>
      </c>
      <c r="D174" s="122" t="s">
        <v>1994</v>
      </c>
      <c r="E174" s="820" t="s">
        <v>1657</v>
      </c>
      <c r="F174" s="822" t="s">
        <v>243</v>
      </c>
      <c r="G174" s="792" t="s">
        <v>244</v>
      </c>
      <c r="H174" s="113" t="s">
        <v>245</v>
      </c>
      <c r="I174" s="99">
        <f t="shared" si="128"/>
        <v>-354</v>
      </c>
      <c r="J174" s="100">
        <v>3474</v>
      </c>
      <c r="K174" s="454">
        <v>0</v>
      </c>
      <c r="L174" s="150">
        <f t="shared" si="91"/>
        <v>3120</v>
      </c>
      <c r="M174" s="151">
        <f t="shared" si="92"/>
        <v>120</v>
      </c>
      <c r="N174" s="811"/>
      <c r="O174" s="35">
        <v>1612</v>
      </c>
      <c r="P174" s="157"/>
      <c r="Q174" s="154">
        <f t="shared" si="93"/>
        <v>3000</v>
      </c>
      <c r="R174" s="114">
        <f t="shared" si="94"/>
        <v>20974</v>
      </c>
      <c r="S174" s="490"/>
      <c r="T174" s="490"/>
      <c r="U174" s="490"/>
      <c r="V174" s="490">
        <v>3000</v>
      </c>
      <c r="W174" s="490"/>
      <c r="X174" s="489"/>
      <c r="Y174" s="505"/>
      <c r="Z174" s="505"/>
      <c r="AA174" s="505">
        <v>4000</v>
      </c>
      <c r="AB174" s="505"/>
      <c r="AC174" s="99"/>
      <c r="AD174" s="505"/>
      <c r="AE174" s="505"/>
      <c r="AF174" s="490">
        <v>3000</v>
      </c>
      <c r="AG174" s="490"/>
      <c r="AH174" s="490"/>
      <c r="AI174" s="490"/>
      <c r="AJ174" s="490"/>
      <c r="AK174" s="490"/>
      <c r="AL174" s="490"/>
      <c r="AM174" s="490"/>
      <c r="AN174" s="490">
        <v>5000</v>
      </c>
      <c r="AO174" s="490"/>
      <c r="AP174" s="490"/>
      <c r="AQ174" s="490">
        <v>2974</v>
      </c>
      <c r="AR174" s="490">
        <v>3000</v>
      </c>
      <c r="AS174" s="490"/>
      <c r="AT174" s="490"/>
      <c r="AU174" s="490">
        <v>3000</v>
      </c>
      <c r="AV174" s="490"/>
      <c r="AW174" s="490"/>
      <c r="AX174" s="490"/>
      <c r="AY174" s="100"/>
      <c r="AZ174" s="48">
        <v>1</v>
      </c>
      <c r="BA174" s="48"/>
      <c r="BB174" s="48">
        <v>1</v>
      </c>
      <c r="BC174" s="48"/>
      <c r="BD174" s="47">
        <v>1</v>
      </c>
      <c r="BE174" s="47"/>
      <c r="BF174" s="47"/>
      <c r="BG174" s="47"/>
      <c r="BH174" s="47">
        <v>24</v>
      </c>
      <c r="BI174" s="47"/>
      <c r="BJ174" s="47"/>
      <c r="BK174" s="47"/>
      <c r="BL174" s="47">
        <v>30</v>
      </c>
      <c r="BM174" s="47"/>
      <c r="BN174" s="47"/>
      <c r="BO174" s="47"/>
      <c r="BP174" s="47"/>
      <c r="BQ174" s="47"/>
      <c r="BR174" s="47"/>
      <c r="BS174" s="354"/>
      <c r="BT174" s="354"/>
      <c r="BU174" s="354"/>
      <c r="BV174" s="354"/>
      <c r="BW174" s="354"/>
      <c r="BX174" s="354"/>
      <c r="BY174" s="354"/>
      <c r="BZ174" s="354"/>
      <c r="CA174" s="354"/>
      <c r="CB174" s="354"/>
      <c r="CC174" s="354"/>
      <c r="CD174" s="354"/>
      <c r="CE174" s="354"/>
      <c r="CF174" s="354"/>
      <c r="CG174" s="354"/>
      <c r="CH174" s="354"/>
      <c r="CI174" s="354"/>
      <c r="CJ174" s="354"/>
      <c r="CK174" s="354"/>
      <c r="CL174" s="354"/>
      <c r="CM174" s="354"/>
      <c r="CN174" s="354"/>
      <c r="CO174" s="354"/>
      <c r="CP174" s="358"/>
      <c r="CQ174" s="48"/>
      <c r="CR174" s="354"/>
      <c r="CS174" s="354"/>
      <c r="CT174" s="355"/>
      <c r="CU174" s="354"/>
      <c r="CV174" s="354">
        <v>1</v>
      </c>
      <c r="CW174" s="354"/>
      <c r="CX174" s="354"/>
      <c r="CY174" s="354"/>
      <c r="CZ174" s="354">
        <v>24</v>
      </c>
      <c r="DA174" s="356"/>
      <c r="DB174" s="354"/>
      <c r="DC174" s="354"/>
      <c r="DD174" s="354"/>
      <c r="DE174" s="354">
        <v>20</v>
      </c>
      <c r="DF174" s="354">
        <v>6</v>
      </c>
      <c r="DG174" s="354">
        <v>1</v>
      </c>
      <c r="DH174" s="354"/>
      <c r="DI174" s="354"/>
      <c r="DJ174" s="356">
        <v>-25</v>
      </c>
      <c r="DK174" s="354">
        <v>1</v>
      </c>
      <c r="DL174" s="354">
        <v>1</v>
      </c>
      <c r="DM174" s="354"/>
      <c r="DN174" s="354"/>
      <c r="DO174" s="354">
        <v>1</v>
      </c>
      <c r="DP174" s="354"/>
      <c r="DQ174" s="354">
        <v>12</v>
      </c>
      <c r="DR174" s="354"/>
      <c r="DS174" s="354"/>
      <c r="DT174" s="354">
        <v>1</v>
      </c>
      <c r="DU174" s="354">
        <v>13</v>
      </c>
      <c r="DV174" s="354">
        <v>1</v>
      </c>
      <c r="DW174" s="354"/>
      <c r="DX174" s="354"/>
      <c r="DY174" s="354"/>
      <c r="DZ174" s="357"/>
      <c r="EA174" s="356"/>
      <c r="EB174" s="356"/>
      <c r="EC174" s="356"/>
      <c r="ED174" s="356"/>
      <c r="EE174" s="358"/>
      <c r="EF174" s="48">
        <v>240</v>
      </c>
      <c r="EG174" s="46"/>
      <c r="EH174" s="46"/>
      <c r="EI174" s="47">
        <v>264</v>
      </c>
      <c r="EJ174" s="47">
        <v>144</v>
      </c>
      <c r="EK174" s="47">
        <v>2</v>
      </c>
      <c r="EL174" s="47">
        <v>528</v>
      </c>
      <c r="EM174" s="47"/>
      <c r="EN174" s="47"/>
      <c r="EO174" s="47">
        <v>240</v>
      </c>
      <c r="EP174" s="47">
        <v>192</v>
      </c>
      <c r="EQ174" s="47"/>
      <c r="ER174" s="47">
        <v>144</v>
      </c>
      <c r="ES174" s="47">
        <v>144</v>
      </c>
      <c r="ET174" s="48"/>
      <c r="EU174" s="47"/>
      <c r="EV174" s="47">
        <v>120</v>
      </c>
      <c r="EW174" s="47">
        <v>144</v>
      </c>
      <c r="EX174" s="47"/>
      <c r="EY174" s="47"/>
      <c r="EZ174" s="47"/>
      <c r="FA174" s="47"/>
      <c r="FB174" s="47"/>
      <c r="FC174" s="47"/>
      <c r="FD174" s="47"/>
      <c r="FE174" s="47">
        <v>156</v>
      </c>
      <c r="FF174" s="47">
        <v>96</v>
      </c>
      <c r="FG174" s="47"/>
      <c r="FH174" s="47">
        <v>624</v>
      </c>
      <c r="FI174" s="47"/>
      <c r="FJ174" s="47"/>
      <c r="FK174" s="47">
        <v>96</v>
      </c>
      <c r="FL174" s="47">
        <v>648</v>
      </c>
      <c r="FM174" s="47">
        <v>240</v>
      </c>
      <c r="FN174" s="47">
        <v>528</v>
      </c>
      <c r="FO174" s="47"/>
      <c r="FP174" s="47"/>
      <c r="FQ174" s="354"/>
      <c r="FR174" s="354"/>
      <c r="FS174" s="354"/>
      <c r="FT174" s="354">
        <v>192</v>
      </c>
      <c r="FU174" s="354">
        <v>192</v>
      </c>
      <c r="FV174" s="354"/>
      <c r="FW174" s="354">
        <v>336</v>
      </c>
      <c r="FX174" s="354"/>
      <c r="FY174" s="354"/>
      <c r="FZ174" s="354"/>
      <c r="GA174" s="354">
        <v>480</v>
      </c>
      <c r="GB174" s="354"/>
      <c r="GC174" s="354"/>
      <c r="GD174" s="354"/>
      <c r="GE174" s="354">
        <v>156</v>
      </c>
      <c r="GF174" s="354">
        <v>468</v>
      </c>
      <c r="GG174" s="354">
        <v>624</v>
      </c>
      <c r="GH174" s="354"/>
      <c r="GI174" s="354">
        <v>240</v>
      </c>
      <c r="GJ174" s="354">
        <v>192</v>
      </c>
      <c r="GK174" s="354">
        <v>528</v>
      </c>
      <c r="GL174" s="354">
        <v>720</v>
      </c>
      <c r="GM174" s="354"/>
      <c r="GN174" s="354"/>
      <c r="GO174" s="354">
        <v>12</v>
      </c>
      <c r="GP174" s="354"/>
      <c r="GQ174" s="354"/>
      <c r="GR174" s="354"/>
      <c r="GS174" s="354">
        <v>96</v>
      </c>
      <c r="GT174" s="354">
        <v>240</v>
      </c>
      <c r="GU174" s="354"/>
      <c r="GV174" s="354">
        <v>96</v>
      </c>
      <c r="GW174" s="354"/>
      <c r="GX174" s="354"/>
      <c r="GY174" s="354">
        <v>96</v>
      </c>
      <c r="GZ174" s="354">
        <v>12</v>
      </c>
      <c r="HA174" s="354"/>
      <c r="HB174" s="354">
        <v>240</v>
      </c>
      <c r="HC174" s="354"/>
      <c r="HD174" s="354">
        <v>48</v>
      </c>
      <c r="HE174" s="354">
        <v>252</v>
      </c>
      <c r="HF174" s="354">
        <v>240</v>
      </c>
      <c r="HG174" s="354">
        <v>636</v>
      </c>
      <c r="HH174" s="354">
        <v>96</v>
      </c>
      <c r="HI174" s="354">
        <v>96</v>
      </c>
      <c r="HJ174" s="354"/>
      <c r="HK174" s="354">
        <v>24</v>
      </c>
      <c r="HL174" s="354"/>
      <c r="HM174" s="354">
        <v>1608</v>
      </c>
      <c r="HN174" s="354">
        <v>1104</v>
      </c>
      <c r="HO174" s="354"/>
      <c r="HP174" s="354"/>
      <c r="HQ174" s="354">
        <v>832</v>
      </c>
      <c r="HR174" s="354">
        <v>192</v>
      </c>
      <c r="HS174" s="354"/>
      <c r="HT174" s="354"/>
      <c r="HU174" s="354"/>
      <c r="HV174" s="354">
        <v>384</v>
      </c>
      <c r="HW174" s="354">
        <v>336</v>
      </c>
      <c r="HX174" s="354">
        <v>224</v>
      </c>
      <c r="HY174" s="354">
        <v>288</v>
      </c>
      <c r="HZ174" s="354">
        <v>224</v>
      </c>
      <c r="IA174" s="354">
        <v>96</v>
      </c>
      <c r="IB174" s="354"/>
      <c r="IC174" s="354"/>
      <c r="ID174" s="354"/>
      <c r="IE174" s="354">
        <v>192</v>
      </c>
      <c r="IF174" s="354">
        <v>96</v>
      </c>
      <c r="IG174" s="354">
        <v>96</v>
      </c>
      <c r="IH174" s="354"/>
      <c r="II174" s="354"/>
      <c r="IJ174" s="354">
        <v>636</v>
      </c>
      <c r="IK174" s="354">
        <v>444</v>
      </c>
      <c r="IL174" s="354">
        <v>1104</v>
      </c>
      <c r="IM174" s="354">
        <v>96</v>
      </c>
      <c r="IN174" s="354">
        <v>240</v>
      </c>
      <c r="IO174" s="354">
        <v>48</v>
      </c>
      <c r="IP174" s="354">
        <v>240</v>
      </c>
      <c r="IQ174" s="354">
        <v>240</v>
      </c>
      <c r="IR174" s="50"/>
      <c r="IS174" s="47"/>
      <c r="IT174" s="47"/>
      <c r="IU174" s="47"/>
      <c r="IV174" s="47"/>
      <c r="IW174" s="47"/>
      <c r="IX174" s="47"/>
      <c r="IY174" s="47"/>
      <c r="IZ174" s="47"/>
      <c r="JA174" s="47"/>
      <c r="JB174" s="47"/>
      <c r="JC174" s="47"/>
      <c r="JD174" s="47"/>
      <c r="JE174" s="47"/>
      <c r="JF174" s="47">
        <v>144</v>
      </c>
      <c r="JG174" s="47"/>
      <c r="JH174" s="47"/>
      <c r="JI174" s="47"/>
      <c r="JJ174" s="47"/>
      <c r="JK174" s="47"/>
      <c r="JL174" s="354">
        <v>144</v>
      </c>
      <c r="JM174" s="354"/>
      <c r="JN174" s="354"/>
      <c r="JO174" s="354"/>
      <c r="JP174" s="354"/>
      <c r="JQ174" s="354"/>
      <c r="JR174" s="354">
        <v>48</v>
      </c>
      <c r="JS174" s="354">
        <v>144</v>
      </c>
      <c r="JT174" s="354"/>
      <c r="JU174" s="354"/>
      <c r="JV174" s="354">
        <v>240</v>
      </c>
      <c r="JW174" s="354"/>
      <c r="JX174" s="354"/>
      <c r="JY174" s="354"/>
      <c r="JZ174" s="354">
        <v>96</v>
      </c>
      <c r="KA174" s="354"/>
      <c r="KB174" s="354"/>
      <c r="KC174" s="354">
        <v>96</v>
      </c>
      <c r="KD174" s="354"/>
      <c r="KE174" s="354"/>
      <c r="KF174" s="354">
        <v>144</v>
      </c>
      <c r="KG174" s="354"/>
      <c r="KH174" s="354"/>
      <c r="KI174" s="354">
        <v>192</v>
      </c>
      <c r="KJ174" s="354"/>
      <c r="KK174" s="354">
        <v>144</v>
      </c>
      <c r="KL174" s="354"/>
      <c r="KM174" s="354"/>
      <c r="KN174" s="354"/>
      <c r="KO174" s="354">
        <v>96</v>
      </c>
      <c r="KP174" s="354">
        <v>96</v>
      </c>
      <c r="KQ174" s="354"/>
      <c r="KR174" s="354">
        <v>240</v>
      </c>
      <c r="KS174" s="354">
        <v>144</v>
      </c>
      <c r="KT174" s="354">
        <v>58</v>
      </c>
      <c r="KU174" s="354"/>
      <c r="KV174" s="660"/>
      <c r="KW174" s="47"/>
      <c r="KX174" s="47"/>
      <c r="KY174" s="47"/>
      <c r="KZ174" s="47"/>
      <c r="LA174" s="47"/>
      <c r="LB174" s="47"/>
      <c r="LC174" s="47"/>
      <c r="LD174" s="354">
        <v>20</v>
      </c>
      <c r="LE174" s="354">
        <v>96</v>
      </c>
      <c r="LF174" s="354"/>
      <c r="LG174" s="354"/>
      <c r="LH174" s="354"/>
      <c r="LI174" s="354"/>
      <c r="LJ174" s="354"/>
      <c r="LK174" s="354"/>
      <c r="LL174" s="354"/>
      <c r="LM174" s="354"/>
      <c r="LN174" s="354"/>
      <c r="LO174" s="354"/>
      <c r="LP174" s="354"/>
      <c r="LQ174" s="354">
        <v>25</v>
      </c>
      <c r="LR174" s="354"/>
      <c r="LS174" s="354"/>
      <c r="LT174" s="354"/>
      <c r="LU174" s="354"/>
      <c r="LV174" s="354"/>
      <c r="LW174" s="660"/>
      <c r="LX174" s="354">
        <v>100</v>
      </c>
      <c r="LY174" s="354"/>
      <c r="LZ174" s="354">
        <v>96</v>
      </c>
      <c r="MA174" s="354"/>
      <c r="MB174" s="354">
        <v>48</v>
      </c>
      <c r="MC174" s="354">
        <v>48</v>
      </c>
      <c r="MD174" s="354"/>
      <c r="ME174" s="354">
        <v>8</v>
      </c>
      <c r="MF174" s="354"/>
      <c r="MG174" s="354"/>
      <c r="MH174" s="354"/>
      <c r="MI174" s="354">
        <v>15</v>
      </c>
      <c r="MJ174" s="354">
        <v>48</v>
      </c>
      <c r="MK174" s="354"/>
      <c r="ML174" s="354">
        <v>144</v>
      </c>
      <c r="MM174" s="354"/>
      <c r="MN174" s="354"/>
      <c r="MO174" s="354"/>
      <c r="MP174" s="354"/>
      <c r="MQ174" s="354"/>
      <c r="MR174" s="354">
        <v>96</v>
      </c>
      <c r="MS174" s="660"/>
      <c r="MT174" s="364">
        <f t="shared" si="95"/>
        <v>19582</v>
      </c>
      <c r="MU174" s="365">
        <f t="shared" si="96"/>
        <v>2770</v>
      </c>
      <c r="MV174" s="366">
        <f t="shared" si="97"/>
        <v>22352</v>
      </c>
      <c r="MW174" s="365">
        <v>7412</v>
      </c>
      <c r="MX174" s="365"/>
      <c r="MY174" s="54"/>
      <c r="MZ174" s="709">
        <v>7.99</v>
      </c>
      <c r="NA174" s="709">
        <v>2.12</v>
      </c>
      <c r="NB174" s="709">
        <f t="shared" si="98"/>
        <v>47386.24</v>
      </c>
      <c r="NC174" s="711"/>
      <c r="ND174" s="710">
        <v>9.83</v>
      </c>
      <c r="NE174" s="738">
        <f t="shared" si="125"/>
        <v>0.307941424950718</v>
      </c>
      <c r="NF174" s="743"/>
      <c r="NG174" s="743">
        <v>3000</v>
      </c>
      <c r="NH174" s="743">
        <v>9.73</v>
      </c>
      <c r="NI174" s="740">
        <f t="shared" si="99"/>
        <v>30669.6</v>
      </c>
      <c r="NJ174" s="738">
        <f t="shared" si="127"/>
        <v>0.3149816952971</v>
      </c>
      <c r="NK174" s="818">
        <v>44470</v>
      </c>
      <c r="NL174" s="742">
        <v>44562</v>
      </c>
      <c r="NM174" s="739">
        <f ca="1" t="shared" si="100"/>
        <v>17.1666666666667</v>
      </c>
      <c r="NN174" s="739">
        <f ca="1" t="shared" si="101"/>
        <v>515</v>
      </c>
      <c r="NO174" s="743">
        <v>5612</v>
      </c>
      <c r="NP174" s="739">
        <f t="shared" si="102"/>
        <v>22352</v>
      </c>
      <c r="NQ174" s="761">
        <f t="shared" si="103"/>
        <v>5.11956023820431</v>
      </c>
      <c r="NR174" s="739">
        <f ca="1" t="shared" si="104"/>
        <v>3.62842618824189</v>
      </c>
      <c r="NS174" s="739">
        <f t="shared" si="105"/>
        <v>3120</v>
      </c>
      <c r="NT174" s="743"/>
      <c r="NU174" s="739">
        <f ca="1" t="shared" si="106"/>
        <v>1302.05825242718</v>
      </c>
      <c r="NV174" s="769">
        <f ca="1" t="shared" si="107"/>
        <v>43.4019417475728</v>
      </c>
      <c r="NW174" s="769">
        <f ca="1" t="shared" si="108"/>
        <v>71.8861846814603</v>
      </c>
      <c r="NX174" s="743"/>
      <c r="NY174" s="743"/>
      <c r="NZ174" s="743"/>
      <c r="OA174" s="743"/>
      <c r="OB174" s="743"/>
      <c r="OC174" s="743"/>
      <c r="OD174" s="743"/>
      <c r="OE174" s="743">
        <f t="shared" si="109"/>
        <v>1370</v>
      </c>
      <c r="OF174" s="743">
        <f t="shared" si="110"/>
        <v>504</v>
      </c>
      <c r="OG174" s="743">
        <f t="shared" si="111"/>
        <v>756</v>
      </c>
      <c r="OH174" s="743">
        <f t="shared" si="112"/>
        <v>1800</v>
      </c>
      <c r="OI174" s="743">
        <f t="shared" si="113"/>
        <v>672</v>
      </c>
      <c r="OJ174" s="739">
        <f t="shared" si="114"/>
        <v>2700</v>
      </c>
      <c r="OK174" s="739">
        <f t="shared" si="115"/>
        <v>768</v>
      </c>
      <c r="OL174" s="739">
        <f t="shared" si="116"/>
        <v>1680</v>
      </c>
      <c r="OM174" s="739">
        <f t="shared" si="117"/>
        <v>732</v>
      </c>
      <c r="ON174" s="739">
        <f t="shared" si="118"/>
        <v>3801</v>
      </c>
      <c r="OO174" s="739">
        <f t="shared" si="119"/>
        <v>2527</v>
      </c>
      <c r="OP174" s="739"/>
      <c r="OQ174" s="739">
        <f t="shared" si="120"/>
        <v>3496</v>
      </c>
      <c r="OR174" s="739">
        <f t="shared" si="121"/>
        <v>20806</v>
      </c>
      <c r="OS174" s="739">
        <f t="shared" si="122"/>
        <v>0</v>
      </c>
      <c r="OT174" s="739">
        <f t="shared" si="123"/>
        <v>-1546</v>
      </c>
      <c r="OU174" s="743"/>
      <c r="OV174" s="743"/>
      <c r="OW174" s="743"/>
      <c r="OX174" s="743"/>
      <c r="OY174" s="743"/>
      <c r="OZ174" s="743"/>
      <c r="PA174" s="743"/>
      <c r="PB174" s="743"/>
      <c r="PC174" s="743"/>
      <c r="PD174" s="743"/>
      <c r="PE174" s="743"/>
      <c r="PF174" s="743"/>
      <c r="PG174" s="743"/>
      <c r="PI174" s="325">
        <v>0</v>
      </c>
      <c r="PJ174" s="325">
        <v>0</v>
      </c>
      <c r="PK174" s="325">
        <v>0</v>
      </c>
      <c r="PL174" s="325">
        <v>0</v>
      </c>
      <c r="PM174" s="325">
        <v>0</v>
      </c>
      <c r="PN174" s="325">
        <v>0</v>
      </c>
      <c r="PO174" s="325">
        <v>0</v>
      </c>
      <c r="PP174" s="325">
        <v>0</v>
      </c>
      <c r="PQ174" s="325">
        <v>0</v>
      </c>
      <c r="PR174" s="325">
        <v>1440</v>
      </c>
      <c r="PS174" s="325">
        <v>1488</v>
      </c>
      <c r="PT174" s="325">
        <v>6384</v>
      </c>
      <c r="PU174" s="325">
        <v>44</v>
      </c>
      <c r="PV174" s="325">
        <v>9356</v>
      </c>
      <c r="PW174" s="325">
        <v>1944</v>
      </c>
    </row>
    <row r="175" s="325" customFormat="1" customHeight="1" spans="1:439">
      <c r="A175" s="122" t="s">
        <v>1610</v>
      </c>
      <c r="B175" s="343" t="s">
        <v>1682</v>
      </c>
      <c r="C175" s="122" t="s">
        <v>1917</v>
      </c>
      <c r="D175" s="122" t="s">
        <v>1994</v>
      </c>
      <c r="E175" s="820" t="s">
        <v>1657</v>
      </c>
      <c r="F175" s="822" t="s">
        <v>246</v>
      </c>
      <c r="G175" s="792" t="s">
        <v>247</v>
      </c>
      <c r="H175" s="113" t="s">
        <v>248</v>
      </c>
      <c r="I175" s="99">
        <f t="shared" si="128"/>
        <v>-1613</v>
      </c>
      <c r="J175" s="100">
        <v>3412</v>
      </c>
      <c r="K175" s="454">
        <v>0</v>
      </c>
      <c r="L175" s="150">
        <f t="shared" si="91"/>
        <v>1799</v>
      </c>
      <c r="M175" s="151">
        <f t="shared" si="92"/>
        <v>1799</v>
      </c>
      <c r="N175" s="811"/>
      <c r="O175" s="35">
        <v>1324</v>
      </c>
      <c r="P175" s="157"/>
      <c r="Q175" s="154">
        <f t="shared" si="93"/>
        <v>0</v>
      </c>
      <c r="R175" s="114">
        <f t="shared" si="94"/>
        <v>19976</v>
      </c>
      <c r="S175" s="490"/>
      <c r="T175" s="490"/>
      <c r="U175" s="490"/>
      <c r="V175" s="490"/>
      <c r="W175" s="490"/>
      <c r="X175" s="489"/>
      <c r="Y175" s="505"/>
      <c r="Z175" s="505"/>
      <c r="AA175" s="505">
        <v>6000</v>
      </c>
      <c r="AB175" s="505"/>
      <c r="AC175" s="99"/>
      <c r="AD175" s="505"/>
      <c r="AE175" s="505"/>
      <c r="AF175" s="490">
        <v>2976</v>
      </c>
      <c r="AG175" s="490"/>
      <c r="AH175" s="490"/>
      <c r="AI175" s="490"/>
      <c r="AJ175" s="490"/>
      <c r="AK175" s="490"/>
      <c r="AL175" s="490"/>
      <c r="AM175" s="490"/>
      <c r="AN175" s="490">
        <v>5000</v>
      </c>
      <c r="AO175" s="490"/>
      <c r="AP175" s="490"/>
      <c r="AQ175" s="490"/>
      <c r="AR175" s="490">
        <v>3000</v>
      </c>
      <c r="AS175" s="490"/>
      <c r="AT175" s="490"/>
      <c r="AU175" s="490">
        <v>3000</v>
      </c>
      <c r="AV175" s="490"/>
      <c r="AW175" s="490"/>
      <c r="AX175" s="490"/>
      <c r="AY175" s="100"/>
      <c r="AZ175" s="48">
        <v>1</v>
      </c>
      <c r="BA175" s="48"/>
      <c r="BB175" s="48">
        <v>1</v>
      </c>
      <c r="BC175" s="48"/>
      <c r="BD175" s="47"/>
      <c r="BE175" s="47">
        <v>1</v>
      </c>
      <c r="BF175" s="47">
        <v>1</v>
      </c>
      <c r="BG175" s="47"/>
      <c r="BH175" s="47"/>
      <c r="BI175" s="47"/>
      <c r="BJ175" s="47"/>
      <c r="BK175" s="47"/>
      <c r="BL175" s="47">
        <v>30</v>
      </c>
      <c r="BM175" s="47"/>
      <c r="BN175" s="47"/>
      <c r="BO175" s="47"/>
      <c r="BP175" s="47"/>
      <c r="BQ175" s="47"/>
      <c r="BR175" s="47"/>
      <c r="BS175" s="354"/>
      <c r="BT175" s="354"/>
      <c r="BU175" s="354"/>
      <c r="BV175" s="354"/>
      <c r="BW175" s="354"/>
      <c r="BX175" s="354"/>
      <c r="BY175" s="354"/>
      <c r="BZ175" s="354"/>
      <c r="CA175" s="354"/>
      <c r="CB175" s="354"/>
      <c r="CC175" s="354"/>
      <c r="CD175" s="354"/>
      <c r="CE175" s="354"/>
      <c r="CF175" s="354"/>
      <c r="CG175" s="354"/>
      <c r="CH175" s="354"/>
      <c r="CI175" s="354"/>
      <c r="CJ175" s="354"/>
      <c r="CK175" s="354"/>
      <c r="CL175" s="354"/>
      <c r="CM175" s="354"/>
      <c r="CN175" s="354"/>
      <c r="CO175" s="354"/>
      <c r="CP175" s="358"/>
      <c r="CQ175" s="48"/>
      <c r="CR175" s="354"/>
      <c r="CS175" s="354"/>
      <c r="CT175" s="355">
        <v>-72</v>
      </c>
      <c r="CU175" s="354"/>
      <c r="CV175" s="354"/>
      <c r="CW175" s="354"/>
      <c r="CX175" s="354">
        <v>10</v>
      </c>
      <c r="CY175" s="354"/>
      <c r="CZ175" s="354">
        <v>24</v>
      </c>
      <c r="DA175" s="356"/>
      <c r="DB175" s="354"/>
      <c r="DC175" s="354"/>
      <c r="DD175" s="354"/>
      <c r="DE175" s="354"/>
      <c r="DF175" s="354">
        <v>6</v>
      </c>
      <c r="DG175" s="354"/>
      <c r="DH175" s="354"/>
      <c r="DI175" s="354"/>
      <c r="DJ175" s="356">
        <v>-18</v>
      </c>
      <c r="DK175" s="354">
        <v>1</v>
      </c>
      <c r="DL175" s="354"/>
      <c r="DM175" s="354"/>
      <c r="DN175" s="354"/>
      <c r="DO175" s="354">
        <v>1</v>
      </c>
      <c r="DP175" s="354">
        <v>1</v>
      </c>
      <c r="DQ175" s="354">
        <v>12</v>
      </c>
      <c r="DR175" s="354">
        <v>1</v>
      </c>
      <c r="DS175" s="354"/>
      <c r="DT175" s="354"/>
      <c r="DU175" s="354">
        <v>13</v>
      </c>
      <c r="DV175" s="354">
        <v>1</v>
      </c>
      <c r="DW175" s="354"/>
      <c r="DX175" s="354">
        <v>1</v>
      </c>
      <c r="DY175" s="354"/>
      <c r="DZ175" s="357"/>
      <c r="EA175" s="356"/>
      <c r="EB175" s="356"/>
      <c r="EC175" s="356"/>
      <c r="ED175" s="356"/>
      <c r="EE175" s="358"/>
      <c r="EF175" s="48">
        <v>240</v>
      </c>
      <c r="EG175" s="46"/>
      <c r="EH175" s="46"/>
      <c r="EI175" s="47">
        <v>264</v>
      </c>
      <c r="EJ175" s="47"/>
      <c r="EK175" s="47"/>
      <c r="EL175" s="47">
        <v>528</v>
      </c>
      <c r="EM175" s="47">
        <v>2016</v>
      </c>
      <c r="EN175" s="47"/>
      <c r="EO175" s="47">
        <v>240</v>
      </c>
      <c r="EP175" s="47">
        <v>96</v>
      </c>
      <c r="EQ175" s="47"/>
      <c r="ER175" s="47">
        <v>144</v>
      </c>
      <c r="ES175" s="47">
        <v>144</v>
      </c>
      <c r="ET175" s="48"/>
      <c r="EU175" s="47"/>
      <c r="EV175" s="47">
        <v>120</v>
      </c>
      <c r="EW175" s="47">
        <v>144</v>
      </c>
      <c r="EX175" s="47"/>
      <c r="EY175" s="47"/>
      <c r="EZ175" s="47"/>
      <c r="FA175" s="47"/>
      <c r="FB175" s="47"/>
      <c r="FC175" s="47"/>
      <c r="FD175" s="47"/>
      <c r="FE175" s="47">
        <v>156</v>
      </c>
      <c r="FF175" s="47"/>
      <c r="FG175" s="47"/>
      <c r="FH175" s="47"/>
      <c r="FI175" s="47"/>
      <c r="FJ175" s="47"/>
      <c r="FK175" s="47">
        <v>96</v>
      </c>
      <c r="FL175" s="47">
        <v>552</v>
      </c>
      <c r="FM175" s="47">
        <v>240</v>
      </c>
      <c r="FN175" s="47">
        <v>528</v>
      </c>
      <c r="FO175" s="47"/>
      <c r="FP175" s="47"/>
      <c r="FQ175" s="354"/>
      <c r="FR175" s="354"/>
      <c r="FS175" s="354"/>
      <c r="FT175" s="354">
        <v>96</v>
      </c>
      <c r="FU175" s="354">
        <v>192</v>
      </c>
      <c r="FV175" s="354"/>
      <c r="FW175" s="354">
        <v>336</v>
      </c>
      <c r="FX175" s="354"/>
      <c r="FY175" s="354"/>
      <c r="FZ175" s="354">
        <v>96</v>
      </c>
      <c r="GA175" s="354">
        <v>480</v>
      </c>
      <c r="GB175" s="354"/>
      <c r="GC175" s="354"/>
      <c r="GD175" s="354"/>
      <c r="GE175" s="354">
        <v>156</v>
      </c>
      <c r="GF175" s="354">
        <v>372</v>
      </c>
      <c r="GG175" s="354">
        <v>576</v>
      </c>
      <c r="GH175" s="354"/>
      <c r="GI175" s="354"/>
      <c r="GJ175" s="354">
        <v>192</v>
      </c>
      <c r="GK175" s="354">
        <v>528</v>
      </c>
      <c r="GL175" s="354">
        <v>720</v>
      </c>
      <c r="GM175" s="354"/>
      <c r="GN175" s="354"/>
      <c r="GO175" s="354">
        <v>12</v>
      </c>
      <c r="GP175" s="354"/>
      <c r="GQ175" s="354"/>
      <c r="GR175" s="354"/>
      <c r="GS175" s="354"/>
      <c r="GT175" s="354">
        <v>192</v>
      </c>
      <c r="GU175" s="354"/>
      <c r="GV175" s="354">
        <v>48</v>
      </c>
      <c r="GW175" s="354"/>
      <c r="GX175" s="354"/>
      <c r="GY175" s="354"/>
      <c r="GZ175" s="354">
        <v>12</v>
      </c>
      <c r="HA175" s="354"/>
      <c r="HB175" s="354"/>
      <c r="HC175" s="354"/>
      <c r="HD175" s="354">
        <v>48</v>
      </c>
      <c r="HE175" s="354">
        <v>252</v>
      </c>
      <c r="HF175" s="354">
        <v>240</v>
      </c>
      <c r="HG175" s="354">
        <v>588</v>
      </c>
      <c r="HH175" s="354"/>
      <c r="HI175" s="354"/>
      <c r="HJ175" s="354"/>
      <c r="HK175" s="354">
        <v>24</v>
      </c>
      <c r="HL175" s="354"/>
      <c r="HM175" s="354">
        <v>1416</v>
      </c>
      <c r="HN175" s="354">
        <v>1104</v>
      </c>
      <c r="HO175" s="354"/>
      <c r="HP175" s="354"/>
      <c r="HQ175" s="354">
        <v>832</v>
      </c>
      <c r="HR175" s="354">
        <v>144</v>
      </c>
      <c r="HS175" s="354"/>
      <c r="HT175" s="354"/>
      <c r="HU175" s="354"/>
      <c r="HV175" s="354"/>
      <c r="HW175" s="354">
        <v>288</v>
      </c>
      <c r="HX175" s="354">
        <v>224</v>
      </c>
      <c r="HY175" s="354">
        <v>192</v>
      </c>
      <c r="HZ175" s="354">
        <v>224</v>
      </c>
      <c r="IA175" s="354">
        <v>96</v>
      </c>
      <c r="IB175" s="354"/>
      <c r="IC175" s="354"/>
      <c r="ID175" s="354"/>
      <c r="IE175" s="354"/>
      <c r="IF175" s="354">
        <v>48</v>
      </c>
      <c r="IG175" s="354">
        <v>96</v>
      </c>
      <c r="IH175" s="354"/>
      <c r="II175" s="354"/>
      <c r="IJ175" s="354">
        <v>444</v>
      </c>
      <c r="IK175" s="354">
        <v>444</v>
      </c>
      <c r="IL175" s="354">
        <v>816</v>
      </c>
      <c r="IM175" s="354"/>
      <c r="IN175" s="354"/>
      <c r="IO175" s="354">
        <v>48</v>
      </c>
      <c r="IP175" s="354">
        <v>240</v>
      </c>
      <c r="IQ175" s="354">
        <v>144</v>
      </c>
      <c r="IR175" s="50"/>
      <c r="IS175" s="47"/>
      <c r="IT175" s="47"/>
      <c r="IU175" s="47"/>
      <c r="IV175" s="47"/>
      <c r="IW175" s="47"/>
      <c r="IX175" s="47"/>
      <c r="IY175" s="47"/>
      <c r="IZ175" s="47"/>
      <c r="JA175" s="47"/>
      <c r="JB175" s="47"/>
      <c r="JC175" s="47"/>
      <c r="JD175" s="47"/>
      <c r="JE175" s="47"/>
      <c r="JF175" s="47"/>
      <c r="JG175" s="47"/>
      <c r="JH175" s="47"/>
      <c r="JI175" s="47"/>
      <c r="JJ175" s="47"/>
      <c r="JK175" s="47"/>
      <c r="JL175" s="354"/>
      <c r="JM175" s="354"/>
      <c r="JN175" s="354"/>
      <c r="JO175" s="354"/>
      <c r="JP175" s="354"/>
      <c r="JQ175" s="354"/>
      <c r="JR175" s="354">
        <v>96</v>
      </c>
      <c r="JS175" s="354">
        <v>144</v>
      </c>
      <c r="JT175" s="354"/>
      <c r="JU175" s="354"/>
      <c r="JV175" s="354">
        <v>240</v>
      </c>
      <c r="JW175" s="354"/>
      <c r="JX175" s="354"/>
      <c r="JY175" s="354"/>
      <c r="JZ175" s="354">
        <v>48</v>
      </c>
      <c r="KA175" s="354"/>
      <c r="KB175" s="354"/>
      <c r="KC175" s="354">
        <v>96</v>
      </c>
      <c r="KD175" s="354"/>
      <c r="KE175" s="354"/>
      <c r="KF175" s="354">
        <v>96</v>
      </c>
      <c r="KG175" s="354"/>
      <c r="KH175" s="354"/>
      <c r="KI175" s="354">
        <v>240</v>
      </c>
      <c r="KJ175" s="354"/>
      <c r="KK175" s="354"/>
      <c r="KL175" s="354">
        <v>48</v>
      </c>
      <c r="KM175" s="354"/>
      <c r="KN175" s="354"/>
      <c r="KO175" s="354">
        <v>144</v>
      </c>
      <c r="KP175" s="354">
        <v>96</v>
      </c>
      <c r="KQ175" s="354"/>
      <c r="KR175" s="354">
        <v>240</v>
      </c>
      <c r="KS175" s="354">
        <v>144</v>
      </c>
      <c r="KT175" s="354">
        <v>48</v>
      </c>
      <c r="KU175" s="354"/>
      <c r="KV175" s="660"/>
      <c r="KW175" s="47"/>
      <c r="KX175" s="47"/>
      <c r="KY175" s="47"/>
      <c r="KZ175" s="47"/>
      <c r="LA175" s="47"/>
      <c r="LB175" s="47"/>
      <c r="LC175" s="47"/>
      <c r="LD175" s="354">
        <v>20</v>
      </c>
      <c r="LE175" s="354">
        <v>96</v>
      </c>
      <c r="LF175" s="354"/>
      <c r="LG175" s="354"/>
      <c r="LH175" s="354"/>
      <c r="LI175" s="354"/>
      <c r="LJ175" s="354"/>
      <c r="LK175" s="354"/>
      <c r="LL175" s="354"/>
      <c r="LM175" s="354"/>
      <c r="LN175" s="354"/>
      <c r="LO175" s="354"/>
      <c r="LP175" s="354"/>
      <c r="LQ175" s="354">
        <v>18</v>
      </c>
      <c r="LR175" s="354"/>
      <c r="LS175" s="354"/>
      <c r="LT175" s="354"/>
      <c r="LU175" s="354"/>
      <c r="LV175" s="354"/>
      <c r="LW175" s="660"/>
      <c r="LX175" s="354">
        <v>100</v>
      </c>
      <c r="LY175" s="354"/>
      <c r="LZ175" s="354"/>
      <c r="MA175" s="354"/>
      <c r="MB175" s="354">
        <v>48</v>
      </c>
      <c r="MC175" s="354"/>
      <c r="MD175" s="354"/>
      <c r="ME175" s="354">
        <v>8</v>
      </c>
      <c r="MF175" s="354"/>
      <c r="MG175" s="354"/>
      <c r="MH175" s="354"/>
      <c r="MI175" s="354"/>
      <c r="MJ175" s="354">
        <v>48</v>
      </c>
      <c r="MK175" s="354"/>
      <c r="ML175" s="354"/>
      <c r="MM175" s="354"/>
      <c r="MN175" s="354"/>
      <c r="MO175" s="354"/>
      <c r="MP175" s="354"/>
      <c r="MQ175" s="354"/>
      <c r="MR175" s="354"/>
      <c r="MS175" s="660"/>
      <c r="MT175" s="364">
        <f t="shared" si="95"/>
        <v>17468</v>
      </c>
      <c r="MU175" s="365">
        <f t="shared" si="96"/>
        <v>2018</v>
      </c>
      <c r="MV175" s="366">
        <f t="shared" si="97"/>
        <v>19486</v>
      </c>
      <c r="MW175" s="365">
        <v>7700</v>
      </c>
      <c r="MX175" s="365"/>
      <c r="MY175" s="54"/>
      <c r="MZ175" s="708">
        <v>7.99</v>
      </c>
      <c r="NA175" s="708">
        <v>2.12</v>
      </c>
      <c r="NB175" s="709">
        <f t="shared" si="98"/>
        <v>41310.32</v>
      </c>
      <c r="NC175" s="710"/>
      <c r="ND175" s="710">
        <v>9.83</v>
      </c>
      <c r="NE175" s="738">
        <f t="shared" si="125"/>
        <v>0.307941424950718</v>
      </c>
      <c r="NF175" s="739"/>
      <c r="NG175" s="739">
        <v>3000</v>
      </c>
      <c r="NH175" s="739">
        <v>9.73</v>
      </c>
      <c r="NI175" s="740">
        <f t="shared" si="99"/>
        <v>17684.17</v>
      </c>
      <c r="NJ175" s="738">
        <f t="shared" si="127"/>
        <v>0.3149816952971</v>
      </c>
      <c r="NK175" s="741">
        <v>44470</v>
      </c>
      <c r="NL175" s="742">
        <v>44562</v>
      </c>
      <c r="NM175" s="739">
        <f ca="1" t="shared" si="100"/>
        <v>17.1666666666667</v>
      </c>
      <c r="NN175" s="739">
        <f ca="1" t="shared" si="101"/>
        <v>515</v>
      </c>
      <c r="NO175" s="739">
        <v>7324</v>
      </c>
      <c r="NP175" s="739">
        <f t="shared" si="102"/>
        <v>19486</v>
      </c>
      <c r="NQ175" s="761">
        <f t="shared" si="103"/>
        <v>4.27184040337608</v>
      </c>
      <c r="NR175" s="739">
        <f ca="1" t="shared" si="104"/>
        <v>3.02761504316945</v>
      </c>
      <c r="NS175" s="739">
        <f t="shared" si="105"/>
        <v>1799</v>
      </c>
      <c r="NT175" s="739"/>
      <c r="NU175" s="739">
        <f ca="1" t="shared" si="106"/>
        <v>1135.1067961165</v>
      </c>
      <c r="NV175" s="769">
        <f ca="1" t="shared" si="107"/>
        <v>37.8368932038835</v>
      </c>
      <c r="NW175" s="769">
        <f ca="1" t="shared" si="108"/>
        <v>47.5461870060556</v>
      </c>
      <c r="NX175" s="739"/>
      <c r="NY175" s="739"/>
      <c r="NZ175" s="739"/>
      <c r="OA175" s="739"/>
      <c r="OB175" s="739"/>
      <c r="OC175" s="739"/>
      <c r="OD175" s="739"/>
      <c r="OE175" s="743">
        <f t="shared" si="109"/>
        <v>3144</v>
      </c>
      <c r="OF175" s="743">
        <f t="shared" si="110"/>
        <v>504</v>
      </c>
      <c r="OG175" s="743">
        <f t="shared" si="111"/>
        <v>660</v>
      </c>
      <c r="OH175" s="743">
        <f t="shared" si="112"/>
        <v>984</v>
      </c>
      <c r="OI175" s="743">
        <f t="shared" si="113"/>
        <v>528</v>
      </c>
      <c r="OJ175" s="739">
        <f t="shared" si="114"/>
        <v>2412</v>
      </c>
      <c r="OK175" s="739">
        <f t="shared" si="115"/>
        <v>480</v>
      </c>
      <c r="OL175" s="739">
        <f t="shared" si="116"/>
        <v>1488</v>
      </c>
      <c r="OM175" s="739">
        <f t="shared" si="117"/>
        <v>540</v>
      </c>
      <c r="ON175" s="739">
        <f t="shared" si="118"/>
        <v>3410</v>
      </c>
      <c r="OO175" s="739">
        <f t="shared" si="119"/>
        <v>1888</v>
      </c>
      <c r="OP175" s="739"/>
      <c r="OQ175" s="739">
        <f t="shared" si="120"/>
        <v>2584</v>
      </c>
      <c r="OR175" s="739">
        <f t="shared" si="121"/>
        <v>18622</v>
      </c>
      <c r="OS175" s="739">
        <f t="shared" si="122"/>
        <v>0</v>
      </c>
      <c r="OT175" s="739">
        <f t="shared" si="123"/>
        <v>-864</v>
      </c>
      <c r="OU175" s="739"/>
      <c r="OV175" s="739"/>
      <c r="OW175" s="739"/>
      <c r="OX175" s="739"/>
      <c r="OY175" s="739"/>
      <c r="OZ175" s="739"/>
      <c r="PA175" s="739"/>
      <c r="PB175" s="739"/>
      <c r="PC175" s="739"/>
      <c r="PD175" s="739"/>
      <c r="PE175" s="739"/>
      <c r="PF175" s="739"/>
      <c r="PG175" s="739"/>
      <c r="PI175" s="325">
        <v>0</v>
      </c>
      <c r="PJ175" s="325">
        <v>0</v>
      </c>
      <c r="PK175" s="325">
        <v>0</v>
      </c>
      <c r="PL175" s="325">
        <v>0</v>
      </c>
      <c r="PM175" s="325">
        <v>0</v>
      </c>
      <c r="PN175" s="325">
        <v>0</v>
      </c>
      <c r="PO175" s="325">
        <v>0</v>
      </c>
      <c r="PP175" s="325">
        <v>0</v>
      </c>
      <c r="PQ175" s="325">
        <v>0</v>
      </c>
      <c r="PR175" s="325">
        <v>1392</v>
      </c>
      <c r="PS175" s="325">
        <v>1536</v>
      </c>
      <c r="PT175" s="325">
        <v>6720</v>
      </c>
      <c r="PU175" s="325">
        <v>44</v>
      </c>
      <c r="PV175" s="325">
        <v>9692</v>
      </c>
      <c r="PW175" s="325">
        <v>1992</v>
      </c>
    </row>
    <row r="176" s="325" customFormat="1" customHeight="1" spans="1:439">
      <c r="A176" s="122" t="s">
        <v>1610</v>
      </c>
      <c r="B176" s="343" t="s">
        <v>1682</v>
      </c>
      <c r="C176" s="122" t="s">
        <v>1917</v>
      </c>
      <c r="D176" s="122" t="s">
        <v>1994</v>
      </c>
      <c r="E176" s="820" t="s">
        <v>1657</v>
      </c>
      <c r="F176" s="822" t="s">
        <v>249</v>
      </c>
      <c r="G176" s="792" t="s">
        <v>250</v>
      </c>
      <c r="H176" s="113" t="s">
        <v>251</v>
      </c>
      <c r="I176" s="99">
        <f t="shared" si="128"/>
        <v>-2184</v>
      </c>
      <c r="J176" s="100">
        <v>4420</v>
      </c>
      <c r="K176" s="454">
        <v>0</v>
      </c>
      <c r="L176" s="150">
        <f t="shared" si="91"/>
        <v>2236</v>
      </c>
      <c r="M176" s="151">
        <f t="shared" si="92"/>
        <v>-764</v>
      </c>
      <c r="N176" s="811"/>
      <c r="O176" s="35">
        <v>1948</v>
      </c>
      <c r="P176" s="157"/>
      <c r="Q176" s="154">
        <f t="shared" si="93"/>
        <v>3000</v>
      </c>
      <c r="R176" s="114">
        <f t="shared" si="94"/>
        <v>17000</v>
      </c>
      <c r="S176" s="490"/>
      <c r="T176" s="490"/>
      <c r="U176" s="490">
        <v>3000</v>
      </c>
      <c r="V176" s="490"/>
      <c r="W176" s="490"/>
      <c r="X176" s="489"/>
      <c r="Y176" s="505"/>
      <c r="Z176" s="505"/>
      <c r="AA176" s="505">
        <v>6000</v>
      </c>
      <c r="AB176" s="505"/>
      <c r="AC176" s="99"/>
      <c r="AD176" s="505"/>
      <c r="AE176" s="505"/>
      <c r="AF176" s="490"/>
      <c r="AG176" s="490">
        <v>3000</v>
      </c>
      <c r="AH176" s="490"/>
      <c r="AI176" s="490"/>
      <c r="AJ176" s="490"/>
      <c r="AK176" s="490"/>
      <c r="AL176" s="490"/>
      <c r="AM176" s="490"/>
      <c r="AN176" s="490">
        <v>5000</v>
      </c>
      <c r="AO176" s="490"/>
      <c r="AP176" s="490"/>
      <c r="AQ176" s="490"/>
      <c r="AR176" s="490">
        <v>3000</v>
      </c>
      <c r="AS176" s="490"/>
      <c r="AT176" s="490"/>
      <c r="AU176" s="490"/>
      <c r="AV176" s="490"/>
      <c r="AW176" s="490"/>
      <c r="AX176" s="490"/>
      <c r="AY176" s="100"/>
      <c r="AZ176" s="48">
        <v>1</v>
      </c>
      <c r="BA176" s="48"/>
      <c r="BB176" s="48">
        <v>1</v>
      </c>
      <c r="BC176" s="48"/>
      <c r="BD176" s="47"/>
      <c r="BE176" s="47"/>
      <c r="BF176" s="47"/>
      <c r="BG176" s="47"/>
      <c r="BH176" s="47"/>
      <c r="BI176" s="47"/>
      <c r="BJ176" s="47"/>
      <c r="BK176" s="47"/>
      <c r="BL176" s="47">
        <v>30</v>
      </c>
      <c r="BM176" s="47"/>
      <c r="BN176" s="47"/>
      <c r="BO176" s="47"/>
      <c r="BP176" s="47"/>
      <c r="BQ176" s="47"/>
      <c r="BR176" s="47"/>
      <c r="BS176" s="354"/>
      <c r="BT176" s="354"/>
      <c r="BU176" s="354"/>
      <c r="BV176" s="354"/>
      <c r="BW176" s="354"/>
      <c r="BX176" s="354"/>
      <c r="BY176" s="354"/>
      <c r="BZ176" s="354"/>
      <c r="CA176" s="354"/>
      <c r="CB176" s="354"/>
      <c r="CC176" s="354"/>
      <c r="CD176" s="354"/>
      <c r="CE176" s="354"/>
      <c r="CF176" s="354"/>
      <c r="CG176" s="354"/>
      <c r="CH176" s="354"/>
      <c r="CI176" s="354"/>
      <c r="CJ176" s="354"/>
      <c r="CK176" s="354"/>
      <c r="CL176" s="354"/>
      <c r="CM176" s="354"/>
      <c r="CN176" s="354"/>
      <c r="CO176" s="354"/>
      <c r="CP176" s="358"/>
      <c r="CQ176" s="48"/>
      <c r="CR176" s="354"/>
      <c r="CS176" s="354"/>
      <c r="CT176" s="355"/>
      <c r="CU176" s="354"/>
      <c r="CV176" s="354"/>
      <c r="CW176" s="354"/>
      <c r="CX176" s="354">
        <v>10</v>
      </c>
      <c r="CY176" s="354"/>
      <c r="CZ176" s="354">
        <v>24</v>
      </c>
      <c r="DA176" s="356"/>
      <c r="DB176" s="354"/>
      <c r="DC176" s="354"/>
      <c r="DD176" s="354"/>
      <c r="DE176" s="354"/>
      <c r="DF176" s="354">
        <v>6</v>
      </c>
      <c r="DG176" s="354"/>
      <c r="DH176" s="354"/>
      <c r="DI176" s="354"/>
      <c r="DJ176" s="356">
        <v>-18</v>
      </c>
      <c r="DK176" s="354">
        <v>1</v>
      </c>
      <c r="DL176" s="354"/>
      <c r="DM176" s="354"/>
      <c r="DN176" s="354"/>
      <c r="DO176" s="354">
        <v>1</v>
      </c>
      <c r="DP176" s="354"/>
      <c r="DQ176" s="354">
        <v>12</v>
      </c>
      <c r="DR176" s="354"/>
      <c r="DS176" s="354"/>
      <c r="DT176" s="354"/>
      <c r="DU176" s="354">
        <v>13</v>
      </c>
      <c r="DV176" s="354">
        <v>1</v>
      </c>
      <c r="DW176" s="354"/>
      <c r="DX176" s="354"/>
      <c r="DY176" s="354"/>
      <c r="DZ176" s="357"/>
      <c r="EA176" s="356"/>
      <c r="EB176" s="356"/>
      <c r="EC176" s="356"/>
      <c r="ED176" s="356"/>
      <c r="EE176" s="358"/>
      <c r="EF176" s="48">
        <v>240</v>
      </c>
      <c r="EG176" s="46"/>
      <c r="EH176" s="46"/>
      <c r="EI176" s="47">
        <v>264</v>
      </c>
      <c r="EJ176" s="47"/>
      <c r="EK176" s="47"/>
      <c r="EL176" s="47">
        <v>528</v>
      </c>
      <c r="EM176" s="47">
        <v>1536</v>
      </c>
      <c r="EN176" s="47"/>
      <c r="EO176" s="47">
        <v>240</v>
      </c>
      <c r="EP176" s="47">
        <v>192</v>
      </c>
      <c r="EQ176" s="47"/>
      <c r="ER176" s="47">
        <v>144</v>
      </c>
      <c r="ES176" s="47">
        <v>144</v>
      </c>
      <c r="ET176" s="48"/>
      <c r="EU176" s="47"/>
      <c r="EV176" s="47">
        <v>120</v>
      </c>
      <c r="EW176" s="47">
        <v>96</v>
      </c>
      <c r="EX176" s="47"/>
      <c r="EY176" s="47"/>
      <c r="EZ176" s="47"/>
      <c r="FA176" s="47"/>
      <c r="FB176" s="47"/>
      <c r="FC176" s="47"/>
      <c r="FD176" s="47"/>
      <c r="FE176" s="47">
        <v>156</v>
      </c>
      <c r="FF176" s="47"/>
      <c r="FG176" s="47"/>
      <c r="FH176" s="47">
        <v>480</v>
      </c>
      <c r="FI176" s="47"/>
      <c r="FJ176" s="47"/>
      <c r="FK176" s="47">
        <v>96</v>
      </c>
      <c r="FL176" s="47">
        <v>552</v>
      </c>
      <c r="FM176" s="47">
        <v>768</v>
      </c>
      <c r="FN176" s="47">
        <v>528</v>
      </c>
      <c r="FO176" s="47"/>
      <c r="FP176" s="47"/>
      <c r="FQ176" s="354"/>
      <c r="FR176" s="354"/>
      <c r="FS176" s="354"/>
      <c r="FT176" s="354">
        <v>144</v>
      </c>
      <c r="FU176" s="354">
        <v>192</v>
      </c>
      <c r="FV176" s="354"/>
      <c r="FW176" s="354">
        <v>336</v>
      </c>
      <c r="FX176" s="354"/>
      <c r="FY176" s="354"/>
      <c r="FZ176" s="354"/>
      <c r="GA176" s="354">
        <v>480</v>
      </c>
      <c r="GB176" s="354"/>
      <c r="GC176" s="354"/>
      <c r="GD176" s="354"/>
      <c r="GE176" s="354">
        <v>156</v>
      </c>
      <c r="GF176" s="354">
        <v>372</v>
      </c>
      <c r="GG176" s="354">
        <v>624</v>
      </c>
      <c r="GH176" s="354"/>
      <c r="GI176" s="354"/>
      <c r="GJ176" s="354">
        <v>192</v>
      </c>
      <c r="GK176" s="354">
        <v>528</v>
      </c>
      <c r="GL176" s="354">
        <v>624</v>
      </c>
      <c r="GM176" s="354"/>
      <c r="GN176" s="354"/>
      <c r="GO176" s="354">
        <v>12</v>
      </c>
      <c r="GP176" s="354"/>
      <c r="GQ176" s="354"/>
      <c r="GR176" s="354"/>
      <c r="GS176" s="354"/>
      <c r="GT176" s="354"/>
      <c r="GU176" s="354"/>
      <c r="GV176" s="354"/>
      <c r="GW176" s="354"/>
      <c r="GX176" s="354"/>
      <c r="GY176" s="354">
        <v>48</v>
      </c>
      <c r="GZ176" s="354">
        <v>12</v>
      </c>
      <c r="HA176" s="354"/>
      <c r="HB176" s="354">
        <v>336</v>
      </c>
      <c r="HC176" s="354"/>
      <c r="HD176" s="354">
        <v>48</v>
      </c>
      <c r="HE176" s="354">
        <v>252</v>
      </c>
      <c r="HF176" s="354">
        <v>240</v>
      </c>
      <c r="HG176" s="354">
        <v>636</v>
      </c>
      <c r="HH176" s="354"/>
      <c r="HI176" s="354"/>
      <c r="HJ176" s="354">
        <v>240</v>
      </c>
      <c r="HK176" s="354">
        <v>24</v>
      </c>
      <c r="HL176" s="354"/>
      <c r="HM176" s="354">
        <v>1416</v>
      </c>
      <c r="HN176" s="354">
        <v>1152</v>
      </c>
      <c r="HO176" s="354"/>
      <c r="HP176" s="354"/>
      <c r="HQ176" s="354">
        <v>832</v>
      </c>
      <c r="HR176" s="354">
        <v>144</v>
      </c>
      <c r="HS176" s="354"/>
      <c r="HT176" s="354"/>
      <c r="HU176" s="354"/>
      <c r="HV176" s="354"/>
      <c r="HW176" s="354">
        <v>336</v>
      </c>
      <c r="HX176" s="354">
        <v>224</v>
      </c>
      <c r="HY176" s="354">
        <v>48</v>
      </c>
      <c r="HZ176" s="354">
        <v>176</v>
      </c>
      <c r="IA176" s="354">
        <v>96</v>
      </c>
      <c r="IB176" s="354"/>
      <c r="IC176" s="354"/>
      <c r="ID176" s="354"/>
      <c r="IE176" s="354"/>
      <c r="IF176" s="354">
        <v>48</v>
      </c>
      <c r="IG176" s="354">
        <v>96</v>
      </c>
      <c r="IH176" s="354"/>
      <c r="II176" s="354"/>
      <c r="IJ176" s="354">
        <v>492</v>
      </c>
      <c r="IK176" s="354">
        <v>396</v>
      </c>
      <c r="IL176" s="829">
        <v>768</v>
      </c>
      <c r="IM176" s="354"/>
      <c r="IN176" s="354"/>
      <c r="IO176" s="354"/>
      <c r="IP176" s="354">
        <v>240</v>
      </c>
      <c r="IQ176" s="354">
        <v>96</v>
      </c>
      <c r="IR176" s="50"/>
      <c r="IS176" s="47"/>
      <c r="IT176" s="47"/>
      <c r="IU176" s="47"/>
      <c r="IV176" s="47"/>
      <c r="IW176" s="47"/>
      <c r="IX176" s="47"/>
      <c r="IY176" s="47"/>
      <c r="IZ176" s="47"/>
      <c r="JA176" s="47"/>
      <c r="JB176" s="47"/>
      <c r="JC176" s="47"/>
      <c r="JD176" s="47"/>
      <c r="JE176" s="47"/>
      <c r="JF176" s="47"/>
      <c r="JG176" s="47"/>
      <c r="JH176" s="47"/>
      <c r="JI176" s="47"/>
      <c r="JJ176" s="47"/>
      <c r="JK176" s="47"/>
      <c r="JL176" s="354"/>
      <c r="JM176" s="354"/>
      <c r="JN176" s="354"/>
      <c r="JO176" s="354"/>
      <c r="JP176" s="354"/>
      <c r="JQ176" s="354"/>
      <c r="JR176" s="354"/>
      <c r="JS176" s="354"/>
      <c r="JT176" s="354"/>
      <c r="JU176" s="354"/>
      <c r="JV176" s="354">
        <v>48</v>
      </c>
      <c r="JW176" s="354"/>
      <c r="JX176" s="354"/>
      <c r="JY176" s="354"/>
      <c r="JZ176" s="354">
        <v>144</v>
      </c>
      <c r="KA176" s="354"/>
      <c r="KB176" s="354"/>
      <c r="KC176" s="354">
        <v>96</v>
      </c>
      <c r="KD176" s="354"/>
      <c r="KE176" s="354"/>
      <c r="KF176" s="354">
        <v>96</v>
      </c>
      <c r="KG176" s="354"/>
      <c r="KH176" s="354"/>
      <c r="KI176" s="354">
        <v>96</v>
      </c>
      <c r="KJ176" s="354"/>
      <c r="KK176" s="354"/>
      <c r="KL176" s="354">
        <v>48</v>
      </c>
      <c r="KM176" s="354"/>
      <c r="KN176" s="354"/>
      <c r="KO176" s="354">
        <v>144</v>
      </c>
      <c r="KP176" s="354">
        <v>96</v>
      </c>
      <c r="KQ176" s="354"/>
      <c r="KR176" s="354">
        <v>240</v>
      </c>
      <c r="KS176" s="354">
        <v>144</v>
      </c>
      <c r="KT176" s="354"/>
      <c r="KU176" s="354"/>
      <c r="KV176" s="660"/>
      <c r="KW176" s="47"/>
      <c r="KX176" s="47"/>
      <c r="KY176" s="47"/>
      <c r="KZ176" s="47"/>
      <c r="LA176" s="47"/>
      <c r="LB176" s="47"/>
      <c r="LC176" s="47"/>
      <c r="LD176" s="354">
        <v>20</v>
      </c>
      <c r="LE176" s="354">
        <v>96</v>
      </c>
      <c r="LF176" s="354"/>
      <c r="LG176" s="354"/>
      <c r="LH176" s="354"/>
      <c r="LI176" s="354"/>
      <c r="LJ176" s="354"/>
      <c r="LK176" s="354"/>
      <c r="LL176" s="354"/>
      <c r="LM176" s="354"/>
      <c r="LN176" s="354"/>
      <c r="LO176" s="354"/>
      <c r="LP176" s="354"/>
      <c r="LQ176" s="354">
        <v>18</v>
      </c>
      <c r="LR176" s="354"/>
      <c r="LS176" s="354"/>
      <c r="LT176" s="354"/>
      <c r="LU176" s="354"/>
      <c r="LV176" s="354"/>
      <c r="LW176" s="660"/>
      <c r="LX176" s="354">
        <v>100</v>
      </c>
      <c r="LY176" s="354"/>
      <c r="LZ176" s="354"/>
      <c r="MA176" s="354"/>
      <c r="MB176" s="354">
        <v>48</v>
      </c>
      <c r="MC176" s="354"/>
      <c r="MD176" s="354"/>
      <c r="ME176" s="354">
        <v>8</v>
      </c>
      <c r="MF176" s="354"/>
      <c r="MG176" s="354"/>
      <c r="MH176" s="354"/>
      <c r="MI176" s="354"/>
      <c r="MJ176" s="354">
        <v>48</v>
      </c>
      <c r="MK176" s="354"/>
      <c r="ML176" s="354"/>
      <c r="MM176" s="354"/>
      <c r="MN176" s="354"/>
      <c r="MO176" s="354"/>
      <c r="MP176" s="354"/>
      <c r="MQ176" s="354"/>
      <c r="MR176" s="354"/>
      <c r="MS176" s="660"/>
      <c r="MT176" s="364">
        <f t="shared" si="95"/>
        <v>18140</v>
      </c>
      <c r="MU176" s="365">
        <f t="shared" si="96"/>
        <v>1490</v>
      </c>
      <c r="MV176" s="366">
        <f t="shared" si="97"/>
        <v>19630</v>
      </c>
      <c r="MW176" s="365">
        <v>7076</v>
      </c>
      <c r="MX176" s="365"/>
      <c r="MY176" s="54"/>
      <c r="MZ176" s="708">
        <v>7.99</v>
      </c>
      <c r="NA176" s="708">
        <v>2.12</v>
      </c>
      <c r="NB176" s="709">
        <f t="shared" si="98"/>
        <v>41615.6</v>
      </c>
      <c r="NC176" s="710"/>
      <c r="ND176" s="710">
        <v>9.83</v>
      </c>
      <c r="NE176" s="738">
        <f t="shared" si="125"/>
        <v>0.307941424950718</v>
      </c>
      <c r="NF176" s="739"/>
      <c r="NG176" s="739">
        <v>3000</v>
      </c>
      <c r="NH176" s="739">
        <v>9.73</v>
      </c>
      <c r="NI176" s="740">
        <f t="shared" si="99"/>
        <v>21979.88</v>
      </c>
      <c r="NJ176" s="738">
        <f t="shared" si="127"/>
        <v>0.3149816952971</v>
      </c>
      <c r="NK176" s="741">
        <v>44470</v>
      </c>
      <c r="NL176" s="742">
        <v>44562</v>
      </c>
      <c r="NM176" s="739">
        <f ca="1" t="shared" si="100"/>
        <v>17.1666666666667</v>
      </c>
      <c r="NN176" s="739">
        <f ca="1" t="shared" si="101"/>
        <v>515</v>
      </c>
      <c r="NO176" s="739">
        <v>7948</v>
      </c>
      <c r="NP176" s="739">
        <f t="shared" si="102"/>
        <v>19630</v>
      </c>
      <c r="NQ176" s="761">
        <f t="shared" si="103"/>
        <v>3.85506677140613</v>
      </c>
      <c r="NR176" s="739">
        <f ca="1" t="shared" si="104"/>
        <v>2.73223178944318</v>
      </c>
      <c r="NS176" s="739">
        <f t="shared" si="105"/>
        <v>2236</v>
      </c>
      <c r="NT176" s="739"/>
      <c r="NU176" s="739">
        <f ca="1" t="shared" si="106"/>
        <v>1143.49514563107</v>
      </c>
      <c r="NV176" s="769">
        <f ca="1" t="shared" si="107"/>
        <v>38.1165048543689</v>
      </c>
      <c r="NW176" s="769">
        <f ca="1" t="shared" si="108"/>
        <v>58.6622516556291</v>
      </c>
      <c r="NX176" s="739"/>
      <c r="NY176" s="739"/>
      <c r="NZ176" s="739"/>
      <c r="OA176" s="739"/>
      <c r="OB176" s="739"/>
      <c r="OC176" s="739"/>
      <c r="OD176" s="739"/>
      <c r="OE176" s="743">
        <f t="shared" si="109"/>
        <v>2760</v>
      </c>
      <c r="OF176" s="743">
        <f t="shared" si="110"/>
        <v>504</v>
      </c>
      <c r="OG176" s="743">
        <f t="shared" si="111"/>
        <v>612</v>
      </c>
      <c r="OH176" s="743">
        <f t="shared" si="112"/>
        <v>2040</v>
      </c>
      <c r="OI176" s="743">
        <f t="shared" si="113"/>
        <v>528</v>
      </c>
      <c r="OJ176" s="739">
        <f t="shared" si="114"/>
        <v>2364</v>
      </c>
      <c r="OK176" s="739">
        <f t="shared" si="115"/>
        <v>0</v>
      </c>
      <c r="OL176" s="739">
        <f t="shared" si="116"/>
        <v>1248</v>
      </c>
      <c r="OM176" s="739">
        <f t="shared" si="117"/>
        <v>636</v>
      </c>
      <c r="ON176" s="739">
        <f t="shared" si="118"/>
        <v>3506</v>
      </c>
      <c r="OO176" s="739">
        <f t="shared" si="119"/>
        <v>1888</v>
      </c>
      <c r="OP176" s="739"/>
      <c r="OQ176" s="739">
        <f t="shared" si="120"/>
        <v>2824</v>
      </c>
      <c r="OR176" s="739">
        <f t="shared" si="121"/>
        <v>18910</v>
      </c>
      <c r="OS176" s="739">
        <f t="shared" si="122"/>
        <v>0</v>
      </c>
      <c r="OT176" s="739">
        <f t="shared" si="123"/>
        <v>-720</v>
      </c>
      <c r="OU176" s="739"/>
      <c r="OV176" s="739"/>
      <c r="OW176" s="739"/>
      <c r="OX176" s="739"/>
      <c r="OY176" s="739"/>
      <c r="OZ176" s="739"/>
      <c r="PA176" s="739"/>
      <c r="PB176" s="739"/>
      <c r="PC176" s="739"/>
      <c r="PD176" s="739"/>
      <c r="PE176" s="739"/>
      <c r="PF176" s="739"/>
      <c r="PG176" s="739"/>
      <c r="PI176" s="325">
        <v>0</v>
      </c>
      <c r="PJ176" s="325">
        <v>0</v>
      </c>
      <c r="PK176" s="325">
        <v>0</v>
      </c>
      <c r="PL176" s="325">
        <v>0</v>
      </c>
      <c r="PM176" s="325">
        <v>0</v>
      </c>
      <c r="PN176" s="325">
        <v>0</v>
      </c>
      <c r="PO176" s="325">
        <v>0</v>
      </c>
      <c r="PP176" s="325">
        <v>0</v>
      </c>
      <c r="PQ176" s="325">
        <v>0</v>
      </c>
      <c r="PR176" s="325">
        <v>1392</v>
      </c>
      <c r="PS176" s="325">
        <v>1536</v>
      </c>
      <c r="PT176" s="325">
        <v>5904</v>
      </c>
      <c r="PU176" s="325">
        <v>44</v>
      </c>
      <c r="PV176" s="325">
        <v>8876</v>
      </c>
      <c r="PW176" s="325">
        <v>1800</v>
      </c>
    </row>
    <row r="177" s="28" customFormat="1" customHeight="1" spans="1:439">
      <c r="A177" s="95" t="s">
        <v>1610</v>
      </c>
      <c r="B177" s="343" t="s">
        <v>1682</v>
      </c>
      <c r="C177" s="95" t="s">
        <v>1917</v>
      </c>
      <c r="D177" s="95" t="s">
        <v>1994</v>
      </c>
      <c r="E177" s="411"/>
      <c r="F177" s="105" t="s">
        <v>252</v>
      </c>
      <c r="G177" s="112" t="s">
        <v>253</v>
      </c>
      <c r="H177" s="113" t="s">
        <v>254</v>
      </c>
      <c r="I177" s="99">
        <f t="shared" si="128"/>
        <v>46</v>
      </c>
      <c r="J177" s="100">
        <v>0</v>
      </c>
      <c r="K177" s="454">
        <v>0</v>
      </c>
      <c r="L177" s="150">
        <f t="shared" si="91"/>
        <v>46</v>
      </c>
      <c r="M177" s="151">
        <f t="shared" si="92"/>
        <v>46</v>
      </c>
      <c r="N177" s="455"/>
      <c r="O177" s="37"/>
      <c r="P177" s="36"/>
      <c r="Q177" s="33">
        <f t="shared" si="93"/>
        <v>0</v>
      </c>
      <c r="R177" s="34">
        <f t="shared" si="94"/>
        <v>1700</v>
      </c>
      <c r="S177" s="346"/>
      <c r="T177" s="346"/>
      <c r="U177" s="346"/>
      <c r="V177" s="346"/>
      <c r="W177" s="346"/>
      <c r="X177" s="347"/>
      <c r="Y177" s="348"/>
      <c r="Z177" s="348"/>
      <c r="AA177" s="348"/>
      <c r="AB177" s="348"/>
      <c r="AC177" s="506"/>
      <c r="AD177" s="348"/>
      <c r="AE177" s="348"/>
      <c r="AF177" s="346"/>
      <c r="AG177" s="346"/>
      <c r="AH177" s="346"/>
      <c r="AI177" s="346"/>
      <c r="AJ177" s="346"/>
      <c r="AK177" s="346"/>
      <c r="AL177" s="346"/>
      <c r="AM177" s="346"/>
      <c r="AN177" s="346"/>
      <c r="AO177" s="346"/>
      <c r="AP177" s="346"/>
      <c r="AQ177" s="346"/>
      <c r="AR177" s="346"/>
      <c r="AS177" s="346">
        <v>1700</v>
      </c>
      <c r="AT177" s="346"/>
      <c r="AU177" s="346"/>
      <c r="AV177" s="346"/>
      <c r="AW177" s="346"/>
      <c r="AX177" s="346"/>
      <c r="AY177" s="349"/>
      <c r="AZ177" s="48"/>
      <c r="BA177" s="48"/>
      <c r="BB177" s="48"/>
      <c r="BC177" s="48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354"/>
      <c r="BT177" s="354"/>
      <c r="BU177" s="354"/>
      <c r="BV177" s="354"/>
      <c r="BW177" s="354"/>
      <c r="BX177" s="354"/>
      <c r="BY177" s="354"/>
      <c r="BZ177" s="354"/>
      <c r="CA177" s="354"/>
      <c r="CB177" s="354"/>
      <c r="CC177" s="354"/>
      <c r="CD177" s="354"/>
      <c r="CE177" s="354"/>
      <c r="CF177" s="354"/>
      <c r="CG177" s="354"/>
      <c r="CH177" s="354"/>
      <c r="CI177" s="354"/>
      <c r="CJ177" s="354"/>
      <c r="CK177" s="354"/>
      <c r="CL177" s="354"/>
      <c r="CM177" s="354">
        <v>10</v>
      </c>
      <c r="CN177" s="354"/>
      <c r="CO177" s="354"/>
      <c r="CP177" s="358"/>
      <c r="CQ177" s="48"/>
      <c r="CR177" s="354"/>
      <c r="CS177" s="354"/>
      <c r="CT177" s="355"/>
      <c r="CU177" s="354"/>
      <c r="CV177" s="354"/>
      <c r="CW177" s="354"/>
      <c r="CX177" s="354"/>
      <c r="CY177" s="354"/>
      <c r="CZ177" s="354"/>
      <c r="DA177" s="356"/>
      <c r="DB177" s="354"/>
      <c r="DC177" s="354"/>
      <c r="DD177" s="354"/>
      <c r="DE177" s="354"/>
      <c r="DF177" s="354"/>
      <c r="DG177" s="354"/>
      <c r="DH177" s="354"/>
      <c r="DI177" s="354"/>
      <c r="DJ177" s="354"/>
      <c r="DK177" s="354"/>
      <c r="DL177" s="354"/>
      <c r="DM177" s="354"/>
      <c r="DN177" s="354"/>
      <c r="DO177" s="354"/>
      <c r="DP177" s="354"/>
      <c r="DQ177" s="354"/>
      <c r="DR177" s="354"/>
      <c r="DS177" s="354"/>
      <c r="DT177" s="354"/>
      <c r="DU177" s="354"/>
      <c r="DV177" s="354"/>
      <c r="DW177" s="354"/>
      <c r="DX177" s="354"/>
      <c r="DY177" s="354"/>
      <c r="DZ177" s="357"/>
      <c r="EA177" s="356"/>
      <c r="EB177" s="356"/>
      <c r="EC177" s="356"/>
      <c r="ED177" s="356"/>
      <c r="EE177" s="358"/>
      <c r="EF177" s="48"/>
      <c r="EG177" s="46"/>
      <c r="EH177" s="46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8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354"/>
      <c r="FR177" s="354"/>
      <c r="FS177" s="354"/>
      <c r="FT177" s="354"/>
      <c r="FU177" s="354"/>
      <c r="FV177" s="354"/>
      <c r="FW177" s="354"/>
      <c r="FX177" s="354"/>
      <c r="FY177" s="354"/>
      <c r="FZ177" s="354"/>
      <c r="GA177" s="354"/>
      <c r="GB177" s="354"/>
      <c r="GC177" s="354"/>
      <c r="GD177" s="354"/>
      <c r="GE177" s="354"/>
      <c r="GF177" s="354"/>
      <c r="GG177" s="354"/>
      <c r="GH177" s="354"/>
      <c r="GI177" s="354"/>
      <c r="GJ177" s="354"/>
      <c r="GK177" s="354"/>
      <c r="GL177" s="354"/>
      <c r="GM177" s="354"/>
      <c r="GN177" s="354"/>
      <c r="GO177" s="354"/>
      <c r="GP177" s="354"/>
      <c r="GQ177" s="354"/>
      <c r="GR177" s="354"/>
      <c r="GS177" s="354"/>
      <c r="GT177" s="354"/>
      <c r="GU177" s="354"/>
      <c r="GV177" s="354"/>
      <c r="GW177" s="354"/>
      <c r="GX177" s="354"/>
      <c r="GY177" s="354"/>
      <c r="GZ177" s="354"/>
      <c r="HA177" s="354"/>
      <c r="HB177" s="354"/>
      <c r="HC177" s="354"/>
      <c r="HD177" s="354">
        <v>48</v>
      </c>
      <c r="HE177" s="354"/>
      <c r="HF177" s="354"/>
      <c r="HG177" s="354"/>
      <c r="HH177" s="354"/>
      <c r="HI177" s="354"/>
      <c r="HJ177" s="354"/>
      <c r="HK177" s="354"/>
      <c r="HL177" s="354"/>
      <c r="HM177" s="354"/>
      <c r="HN177" s="354"/>
      <c r="HO177" s="354"/>
      <c r="HP177" s="354"/>
      <c r="HQ177" s="354"/>
      <c r="HR177" s="354"/>
      <c r="HS177" s="354"/>
      <c r="HT177" s="354"/>
      <c r="HU177" s="354"/>
      <c r="HV177" s="354"/>
      <c r="HW177" s="354"/>
      <c r="HX177" s="354"/>
      <c r="HY177" s="354"/>
      <c r="HZ177" s="354"/>
      <c r="IA177" s="354"/>
      <c r="IB177" s="354"/>
      <c r="IC177" s="354"/>
      <c r="ID177" s="354"/>
      <c r="IE177" s="354"/>
      <c r="IF177" s="354"/>
      <c r="IG177" s="354"/>
      <c r="IH177" s="354"/>
      <c r="II177" s="354">
        <v>48</v>
      </c>
      <c r="IJ177" s="354"/>
      <c r="IK177" s="354"/>
      <c r="IL177" s="354"/>
      <c r="IM177" s="354"/>
      <c r="IN177" s="354"/>
      <c r="IO177" s="354"/>
      <c r="IP177" s="354"/>
      <c r="IQ177" s="354"/>
      <c r="IR177" s="50"/>
      <c r="IS177" s="47"/>
      <c r="IT177" s="47"/>
      <c r="IU177" s="47"/>
      <c r="IV177" s="47"/>
      <c r="IW177" s="47"/>
      <c r="IX177" s="47"/>
      <c r="IY177" s="47"/>
      <c r="IZ177" s="47"/>
      <c r="JA177" s="47"/>
      <c r="JB177" s="47"/>
      <c r="JC177" s="47"/>
      <c r="JD177" s="47"/>
      <c r="JE177" s="47"/>
      <c r="JF177" s="47"/>
      <c r="JG177" s="47"/>
      <c r="JH177" s="47"/>
      <c r="JI177" s="47"/>
      <c r="JJ177" s="47"/>
      <c r="JK177" s="47"/>
      <c r="JL177" s="354"/>
      <c r="JM177" s="354"/>
      <c r="JN177" s="354"/>
      <c r="JO177" s="354"/>
      <c r="JP177" s="354"/>
      <c r="JQ177" s="354"/>
      <c r="JR177" s="354"/>
      <c r="JS177" s="354"/>
      <c r="JT177" s="354"/>
      <c r="JU177" s="354"/>
      <c r="JV177" s="354"/>
      <c r="JW177" s="354"/>
      <c r="JX177" s="354"/>
      <c r="JY177" s="354"/>
      <c r="JZ177" s="354"/>
      <c r="KA177" s="354"/>
      <c r="KB177" s="354"/>
      <c r="KC177" s="354"/>
      <c r="KD177" s="354"/>
      <c r="KE177" s="354"/>
      <c r="KF177" s="354"/>
      <c r="KG177" s="354"/>
      <c r="KH177" s="354"/>
      <c r="KI177" s="354">
        <v>1500</v>
      </c>
      <c r="KJ177" s="354"/>
      <c r="KK177" s="354"/>
      <c r="KL177" s="354"/>
      <c r="KM177" s="354"/>
      <c r="KN177" s="354"/>
      <c r="KO177" s="354"/>
      <c r="KP177" s="354"/>
      <c r="KQ177" s="354"/>
      <c r="KR177" s="354"/>
      <c r="KS177" s="354"/>
      <c r="KT177" s="354"/>
      <c r="KU177" s="354"/>
      <c r="KV177" s="51"/>
      <c r="KW177" s="47"/>
      <c r="KX177" s="47"/>
      <c r="KY177" s="47"/>
      <c r="KZ177" s="47"/>
      <c r="LA177" s="47"/>
      <c r="LB177" s="47"/>
      <c r="LC177" s="47"/>
      <c r="LD177" s="361"/>
      <c r="LE177" s="361"/>
      <c r="LF177" s="361"/>
      <c r="LG177" s="361"/>
      <c r="LH177" s="361"/>
      <c r="LI177" s="361"/>
      <c r="LJ177" s="361"/>
      <c r="LK177" s="361"/>
      <c r="LL177" s="361"/>
      <c r="LM177" s="361"/>
      <c r="LN177" s="361"/>
      <c r="LO177" s="361"/>
      <c r="LP177" s="361"/>
      <c r="LQ177" s="354"/>
      <c r="LR177" s="354"/>
      <c r="LS177" s="354"/>
      <c r="LT177" s="354">
        <v>48</v>
      </c>
      <c r="LU177" s="354"/>
      <c r="LV177" s="354"/>
      <c r="LW177" s="51"/>
      <c r="LX177" s="354"/>
      <c r="LY177" s="354"/>
      <c r="LZ177" s="354"/>
      <c r="MA177" s="354"/>
      <c r="MB177" s="363"/>
      <c r="MC177" s="363"/>
      <c r="MD177" s="354"/>
      <c r="ME177" s="354"/>
      <c r="MF177" s="354"/>
      <c r="MG177" s="354"/>
      <c r="MH177" s="354"/>
      <c r="MI177" s="354"/>
      <c r="MJ177" s="354"/>
      <c r="MK177" s="354"/>
      <c r="ML177" s="354"/>
      <c r="MM177" s="354"/>
      <c r="MN177" s="354"/>
      <c r="MO177" s="354"/>
      <c r="MP177" s="354"/>
      <c r="MQ177" s="354"/>
      <c r="MR177" s="354"/>
      <c r="MS177" s="51"/>
      <c r="MT177" s="364">
        <f t="shared" si="95"/>
        <v>96</v>
      </c>
      <c r="MU177" s="365">
        <f t="shared" si="96"/>
        <v>1548</v>
      </c>
      <c r="MV177" s="366">
        <f t="shared" si="97"/>
        <v>1644</v>
      </c>
      <c r="MW177" s="365">
        <v>2000</v>
      </c>
      <c r="MX177" s="365"/>
      <c r="MY177" s="54"/>
      <c r="MZ177" s="708">
        <v>7.99</v>
      </c>
      <c r="NA177" s="708">
        <v>2.12</v>
      </c>
      <c r="NB177" s="709">
        <f t="shared" si="98"/>
        <v>3485.28</v>
      </c>
      <c r="NC177" s="710"/>
      <c r="ND177" s="710">
        <v>9.83</v>
      </c>
      <c r="NE177" s="738">
        <f t="shared" si="125"/>
        <v>0.307941424950718</v>
      </c>
      <c r="NF177" s="739"/>
      <c r="NG177" s="739">
        <v>3000</v>
      </c>
      <c r="NH177" s="739">
        <v>9.73</v>
      </c>
      <c r="NI177" s="740">
        <f t="shared" si="99"/>
        <v>452.18</v>
      </c>
      <c r="NJ177" s="738">
        <f t="shared" si="127"/>
        <v>0.3149816952971</v>
      </c>
      <c r="NK177" s="741">
        <v>44470</v>
      </c>
      <c r="NL177" s="742">
        <v>44562</v>
      </c>
      <c r="NM177" s="739">
        <f ca="1" t="shared" si="100"/>
        <v>17.1666666666667</v>
      </c>
      <c r="NN177" s="739">
        <f ca="1" t="shared" si="101"/>
        <v>515</v>
      </c>
      <c r="NO177" s="739">
        <v>0</v>
      </c>
      <c r="NP177" s="739">
        <f t="shared" si="102"/>
        <v>1644</v>
      </c>
      <c r="NQ177" s="761">
        <f t="shared" si="103"/>
        <v>71.4782608695652</v>
      </c>
      <c r="NR177" s="739">
        <f ca="1" t="shared" si="104"/>
        <v>50.6593499366821</v>
      </c>
      <c r="NS177" s="739">
        <f t="shared" si="105"/>
        <v>46</v>
      </c>
      <c r="NT177" s="739"/>
      <c r="NU177" s="739">
        <f ca="1" t="shared" si="106"/>
        <v>95.7669902912621</v>
      </c>
      <c r="NV177" s="769">
        <f ca="1" t="shared" si="107"/>
        <v>3.19223300970874</v>
      </c>
      <c r="NW177" s="769">
        <f ca="1" t="shared" si="108"/>
        <v>14.4099756690998</v>
      </c>
      <c r="NX177" s="739"/>
      <c r="NY177" s="739"/>
      <c r="NZ177" s="739"/>
      <c r="OA177" s="739"/>
      <c r="OB177" s="739"/>
      <c r="OC177" s="739"/>
      <c r="OD177" s="739"/>
      <c r="OE177" s="743">
        <f t="shared" si="109"/>
        <v>0</v>
      </c>
      <c r="OF177" s="743">
        <f t="shared" si="110"/>
        <v>0</v>
      </c>
      <c r="OG177" s="743">
        <f t="shared" si="111"/>
        <v>0</v>
      </c>
      <c r="OH177" s="743">
        <f t="shared" si="112"/>
        <v>0</v>
      </c>
      <c r="OI177" s="743">
        <f t="shared" si="113"/>
        <v>0</v>
      </c>
      <c r="OJ177" s="739">
        <f t="shared" si="114"/>
        <v>0</v>
      </c>
      <c r="OK177" s="739">
        <f t="shared" si="115"/>
        <v>0</v>
      </c>
      <c r="OL177" s="739">
        <f t="shared" si="116"/>
        <v>0</v>
      </c>
      <c r="OM177" s="739">
        <f t="shared" si="117"/>
        <v>0</v>
      </c>
      <c r="ON177" s="739">
        <f t="shared" si="118"/>
        <v>0</v>
      </c>
      <c r="OO177" s="739">
        <f t="shared" si="119"/>
        <v>1644</v>
      </c>
      <c r="OP177" s="739"/>
      <c r="OQ177" s="739">
        <f t="shared" si="120"/>
        <v>0</v>
      </c>
      <c r="OR177" s="739">
        <f t="shared" si="121"/>
        <v>1644</v>
      </c>
      <c r="OS177" s="739">
        <f t="shared" si="122"/>
        <v>0</v>
      </c>
      <c r="OT177" s="739">
        <f t="shared" si="123"/>
        <v>0</v>
      </c>
      <c r="OU177" s="739"/>
      <c r="OV177" s="739"/>
      <c r="OW177" s="739"/>
      <c r="OX177" s="739"/>
      <c r="OY177" s="739"/>
      <c r="OZ177" s="739"/>
      <c r="PA177" s="739"/>
      <c r="PB177" s="739"/>
      <c r="PC177" s="739"/>
      <c r="PD177" s="739"/>
      <c r="PE177" s="739"/>
      <c r="PF177" s="739"/>
      <c r="PG177" s="739"/>
      <c r="PI177" s="28">
        <v>0</v>
      </c>
      <c r="PJ177" s="28">
        <v>0</v>
      </c>
      <c r="PK177" s="28">
        <v>0</v>
      </c>
      <c r="PL177" s="28">
        <v>0</v>
      </c>
      <c r="PM177" s="28">
        <v>0</v>
      </c>
      <c r="PN177" s="28">
        <v>0</v>
      </c>
      <c r="PO177" s="28">
        <v>0</v>
      </c>
      <c r="PP177" s="28">
        <v>0</v>
      </c>
      <c r="PQ177" s="28">
        <v>0</v>
      </c>
      <c r="PR177" s="28">
        <v>0</v>
      </c>
      <c r="PS177" s="28">
        <v>1990</v>
      </c>
      <c r="PT177" s="28">
        <v>0</v>
      </c>
      <c r="PU177" s="28">
        <v>10</v>
      </c>
      <c r="PV177" s="28">
        <v>2000</v>
      </c>
      <c r="PW177" s="28">
        <v>0</v>
      </c>
    </row>
    <row r="178" s="28" customFormat="1" customHeight="1" spans="1:439">
      <c r="A178" s="95" t="s">
        <v>1610</v>
      </c>
      <c r="B178" s="343" t="s">
        <v>1682</v>
      </c>
      <c r="C178" s="95" t="s">
        <v>1645</v>
      </c>
      <c r="D178" s="95" t="s">
        <v>1646</v>
      </c>
      <c r="E178" s="411"/>
      <c r="F178" s="116" t="s">
        <v>255</v>
      </c>
      <c r="G178" s="112" t="s">
        <v>2001</v>
      </c>
      <c r="H178" s="113" t="s">
        <v>2002</v>
      </c>
      <c r="I178" s="99">
        <f t="shared" si="128"/>
        <v>-981</v>
      </c>
      <c r="J178" s="114">
        <v>1160</v>
      </c>
      <c r="K178" s="456">
        <v>2</v>
      </c>
      <c r="L178" s="150">
        <f t="shared" si="91"/>
        <v>179</v>
      </c>
      <c r="M178" s="151">
        <f t="shared" si="92"/>
        <v>179</v>
      </c>
      <c r="N178" s="455"/>
      <c r="O178" s="37"/>
      <c r="P178" s="36">
        <v>1250</v>
      </c>
      <c r="Q178" s="33">
        <f t="shared" si="93"/>
        <v>0</v>
      </c>
      <c r="R178" s="34">
        <f t="shared" si="94"/>
        <v>1300</v>
      </c>
      <c r="S178" s="346"/>
      <c r="T178" s="813"/>
      <c r="U178" s="824"/>
      <c r="V178" s="824"/>
      <c r="W178" s="346"/>
      <c r="X178" s="347"/>
      <c r="Y178" s="348"/>
      <c r="Z178" s="348"/>
      <c r="AA178" s="348"/>
      <c r="AB178" s="348"/>
      <c r="AC178" s="506"/>
      <c r="AD178" s="348"/>
      <c r="AE178" s="348"/>
      <c r="AF178" s="346"/>
      <c r="AG178" s="346"/>
      <c r="AH178" s="346"/>
      <c r="AI178" s="346"/>
      <c r="AJ178" s="346"/>
      <c r="AK178" s="346"/>
      <c r="AL178" s="346"/>
      <c r="AM178" s="346"/>
      <c r="AN178" s="346"/>
      <c r="AP178" s="346"/>
      <c r="AQ178" s="346">
        <v>300</v>
      </c>
      <c r="AR178" s="38">
        <v>1000</v>
      </c>
      <c r="AS178" s="38"/>
      <c r="AT178" s="38"/>
      <c r="AU178" s="38"/>
      <c r="AV178" s="38"/>
      <c r="AW178" s="38"/>
      <c r="AX178" s="38"/>
      <c r="AY178" s="349"/>
      <c r="AZ178" s="48"/>
      <c r="BA178" s="48"/>
      <c r="BB178" s="48"/>
      <c r="BC178" s="48"/>
      <c r="BD178" s="47"/>
      <c r="BE178" s="47"/>
      <c r="BF178" s="47"/>
      <c r="BG178" s="47"/>
      <c r="BH178" s="47"/>
      <c r="BI178" s="47"/>
      <c r="BJ178" s="47"/>
      <c r="BK178" s="47"/>
      <c r="BL178" s="47">
        <v>10</v>
      </c>
      <c r="BM178" s="47"/>
      <c r="BN178" s="47"/>
      <c r="BO178" s="47"/>
      <c r="BP178" s="47"/>
      <c r="BQ178" s="47"/>
      <c r="BR178" s="47"/>
      <c r="BS178" s="354"/>
      <c r="BT178" s="354"/>
      <c r="BU178" s="354"/>
      <c r="BV178" s="354"/>
      <c r="BW178" s="354"/>
      <c r="BX178" s="354"/>
      <c r="BY178" s="354"/>
      <c r="BZ178" s="354"/>
      <c r="CA178" s="354"/>
      <c r="CB178" s="354"/>
      <c r="CC178" s="354"/>
      <c r="CD178" s="354"/>
      <c r="CE178" s="354"/>
      <c r="CF178" s="354"/>
      <c r="CG178" s="354"/>
      <c r="CH178" s="354"/>
      <c r="CI178" s="354"/>
      <c r="CJ178" s="354"/>
      <c r="CK178" s="354"/>
      <c r="CL178" s="354"/>
      <c r="CM178" s="354"/>
      <c r="CN178" s="354"/>
      <c r="CO178" s="354"/>
      <c r="CP178" s="358"/>
      <c r="CQ178" s="48"/>
      <c r="CR178" s="354"/>
      <c r="CS178" s="354"/>
      <c r="CT178" s="355"/>
      <c r="CU178" s="354"/>
      <c r="CV178" s="354"/>
      <c r="CW178" s="354"/>
      <c r="CX178" s="354"/>
      <c r="CY178" s="354"/>
      <c r="CZ178" s="354"/>
      <c r="DA178" s="356"/>
      <c r="DB178" s="354"/>
      <c r="DC178" s="354"/>
      <c r="DD178" s="354"/>
      <c r="DE178" s="354"/>
      <c r="DF178" s="354">
        <v>2</v>
      </c>
      <c r="DG178" s="354"/>
      <c r="DH178" s="354"/>
      <c r="DI178" s="354"/>
      <c r="DJ178" s="354"/>
      <c r="DK178" s="354">
        <v>1</v>
      </c>
      <c r="DL178" s="354"/>
      <c r="DM178" s="354"/>
      <c r="DN178" s="354"/>
      <c r="DO178" s="354"/>
      <c r="DP178" s="354"/>
      <c r="DQ178" s="354">
        <v>4</v>
      </c>
      <c r="DR178" s="354"/>
      <c r="DS178" s="354"/>
      <c r="DT178" s="354">
        <v>1</v>
      </c>
      <c r="DU178" s="354"/>
      <c r="DV178" s="354"/>
      <c r="DW178" s="354"/>
      <c r="DX178" s="354"/>
      <c r="DY178" s="354"/>
      <c r="DZ178" s="357"/>
      <c r="EA178" s="356"/>
      <c r="EB178" s="356"/>
      <c r="EC178" s="356"/>
      <c r="ED178" s="356"/>
      <c r="EE178" s="358"/>
      <c r="EF178" s="48"/>
      <c r="EG178" s="46"/>
      <c r="EH178" s="46"/>
      <c r="EI178" s="47">
        <v>40</v>
      </c>
      <c r="EJ178" s="47"/>
      <c r="EK178" s="47"/>
      <c r="EL178" s="47"/>
      <c r="EM178" s="47"/>
      <c r="EN178" s="47"/>
      <c r="EO178" s="47"/>
      <c r="EP178" s="47">
        <v>48</v>
      </c>
      <c r="EQ178" s="47"/>
      <c r="ER178" s="47"/>
      <c r="ES178" s="47"/>
      <c r="ET178" s="48"/>
      <c r="EU178" s="47"/>
      <c r="EV178" s="47">
        <v>40</v>
      </c>
      <c r="EW178" s="47"/>
      <c r="EX178" s="47"/>
      <c r="EY178" s="47"/>
      <c r="EZ178" s="47"/>
      <c r="FA178" s="47"/>
      <c r="FB178" s="47"/>
      <c r="FC178" s="47"/>
      <c r="FD178" s="47"/>
      <c r="FE178" s="47">
        <v>52</v>
      </c>
      <c r="FF178" s="47"/>
      <c r="FG178" s="47"/>
      <c r="FH178" s="47"/>
      <c r="FI178" s="47"/>
      <c r="FJ178" s="47"/>
      <c r="FK178" s="47"/>
      <c r="FL178" s="47">
        <v>136</v>
      </c>
      <c r="FM178" s="47">
        <v>48</v>
      </c>
      <c r="FN178" s="47"/>
      <c r="FO178" s="47"/>
      <c r="FP178" s="47"/>
      <c r="FQ178" s="354"/>
      <c r="FR178" s="354"/>
      <c r="FS178" s="354"/>
      <c r="FT178" s="354">
        <v>32</v>
      </c>
      <c r="FU178" s="354">
        <v>64</v>
      </c>
      <c r="FV178" s="354"/>
      <c r="FW178" s="354">
        <v>112</v>
      </c>
      <c r="FX178" s="354"/>
      <c r="FY178" s="354"/>
      <c r="FZ178" s="354"/>
      <c r="GA178" s="354"/>
      <c r="GB178" s="354">
        <v>24</v>
      </c>
      <c r="GC178" s="354"/>
      <c r="GD178" s="354"/>
      <c r="GE178" s="354">
        <v>52</v>
      </c>
      <c r="GF178" s="354">
        <v>124</v>
      </c>
      <c r="GG178" s="354">
        <v>160</v>
      </c>
      <c r="GH178" s="354"/>
      <c r="GI178" s="354"/>
      <c r="GJ178" s="354">
        <v>24</v>
      </c>
      <c r="GK178" s="354">
        <v>176</v>
      </c>
      <c r="GL178" s="354"/>
      <c r="GM178" s="354"/>
      <c r="GN178" s="354"/>
      <c r="GO178" s="354">
        <v>4</v>
      </c>
      <c r="GP178" s="354"/>
      <c r="GQ178" s="354"/>
      <c r="GR178" s="354"/>
      <c r="GS178" s="354"/>
      <c r="GT178" s="354">
        <v>12</v>
      </c>
      <c r="GU178" s="354"/>
      <c r="GV178" s="354"/>
      <c r="GW178" s="354"/>
      <c r="GX178" s="354"/>
      <c r="GY178" s="354"/>
      <c r="GZ178" s="354">
        <v>4</v>
      </c>
      <c r="HA178" s="354"/>
      <c r="HB178" s="354"/>
      <c r="HC178" s="354"/>
      <c r="HD178" s="354"/>
      <c r="HE178" s="354">
        <v>84</v>
      </c>
      <c r="HF178" s="354"/>
      <c r="HG178" s="354">
        <v>132</v>
      </c>
      <c r="HH178" s="354"/>
      <c r="HI178" s="354"/>
      <c r="HJ178" s="354"/>
      <c r="HK178" s="354">
        <v>8</v>
      </c>
      <c r="HL178" s="354"/>
      <c r="HM178" s="354">
        <v>408</v>
      </c>
      <c r="HN178" s="354">
        <v>336</v>
      </c>
      <c r="HO178" s="354"/>
      <c r="HP178" s="354"/>
      <c r="HQ178" s="354"/>
      <c r="HR178" s="354"/>
      <c r="HS178" s="354"/>
      <c r="HT178" s="354"/>
      <c r="HU178" s="354"/>
      <c r="HV178" s="354"/>
      <c r="HW178" s="354"/>
      <c r="HX178" s="354"/>
      <c r="HY178" s="354"/>
      <c r="HZ178" s="354"/>
      <c r="IA178" s="354"/>
      <c r="IB178" s="354"/>
      <c r="IC178" s="354"/>
      <c r="ID178" s="354"/>
      <c r="IE178" s="354"/>
      <c r="IF178" s="354">
        <v>12</v>
      </c>
      <c r="IG178" s="354"/>
      <c r="IH178" s="354"/>
      <c r="II178" s="354"/>
      <c r="IJ178" s="354">
        <v>100</v>
      </c>
      <c r="IK178" s="354">
        <v>100</v>
      </c>
      <c r="IL178" s="354"/>
      <c r="IM178" s="354"/>
      <c r="IN178" s="354"/>
      <c r="IO178" s="354"/>
      <c r="IP178" s="354"/>
      <c r="IQ178" s="354"/>
      <c r="IR178" s="50"/>
      <c r="IS178" s="47"/>
      <c r="IT178" s="47"/>
      <c r="IU178" s="47"/>
      <c r="IV178" s="47"/>
      <c r="IW178" s="47"/>
      <c r="IX178" s="47"/>
      <c r="IY178" s="47"/>
      <c r="IZ178" s="47"/>
      <c r="JA178" s="47"/>
      <c r="JB178" s="47"/>
      <c r="JC178" s="47"/>
      <c r="JD178" s="47"/>
      <c r="JE178" s="47"/>
      <c r="JF178" s="47"/>
      <c r="JG178" s="47"/>
      <c r="JH178" s="47"/>
      <c r="JI178" s="47"/>
      <c r="JJ178" s="47"/>
      <c r="JK178" s="47"/>
      <c r="JL178" s="354"/>
      <c r="JM178" s="354"/>
      <c r="JN178" s="354"/>
      <c r="JO178" s="354"/>
      <c r="JP178" s="354"/>
      <c r="JQ178" s="354"/>
      <c r="JR178" s="354"/>
      <c r="JS178" s="354"/>
      <c r="JT178" s="354"/>
      <c r="JU178" s="354"/>
      <c r="JV178" s="354"/>
      <c r="JW178" s="354"/>
      <c r="JX178" s="354"/>
      <c r="JY178" s="354"/>
      <c r="JZ178" s="354"/>
      <c r="KA178" s="354"/>
      <c r="KB178" s="354"/>
      <c r="KC178" s="354"/>
      <c r="KD178" s="354"/>
      <c r="KE178" s="354"/>
      <c r="KF178" s="354"/>
      <c r="KG178" s="354"/>
      <c r="KH178" s="354"/>
      <c r="KI178" s="354"/>
      <c r="KJ178" s="354"/>
      <c r="KK178" s="354"/>
      <c r="KL178" s="354"/>
      <c r="KM178" s="354"/>
      <c r="KN178" s="354"/>
      <c r="KO178" s="354"/>
      <c r="KP178" s="354"/>
      <c r="KQ178" s="354"/>
      <c r="KR178" s="354"/>
      <c r="KS178" s="354"/>
      <c r="KT178" s="354"/>
      <c r="KU178" s="354"/>
      <c r="KV178" s="51"/>
      <c r="KW178" s="47"/>
      <c r="KX178" s="47"/>
      <c r="KY178" s="47"/>
      <c r="KZ178" s="47"/>
      <c r="LA178" s="47"/>
      <c r="LB178" s="47"/>
      <c r="LC178" s="47"/>
      <c r="LD178" s="361"/>
      <c r="LE178" s="361"/>
      <c r="LF178" s="361"/>
      <c r="LG178" s="361"/>
      <c r="LH178" s="361"/>
      <c r="LI178" s="361"/>
      <c r="LJ178" s="361"/>
      <c r="LK178" s="361"/>
      <c r="LL178" s="361"/>
      <c r="LM178" s="361"/>
      <c r="LN178" s="361"/>
      <c r="LO178" s="361"/>
      <c r="LP178" s="361"/>
      <c r="LQ178" s="354"/>
      <c r="LR178" s="354"/>
      <c r="LS178" s="354"/>
      <c r="LT178" s="354"/>
      <c r="LU178" s="354"/>
      <c r="LV178" s="354"/>
      <c r="LW178" s="51"/>
      <c r="LX178" s="354"/>
      <c r="LY178" s="354"/>
      <c r="LZ178" s="354"/>
      <c r="MA178" s="354"/>
      <c r="MB178" s="363"/>
      <c r="MC178" s="363"/>
      <c r="MD178" s="354"/>
      <c r="ME178" s="354"/>
      <c r="MF178" s="354"/>
      <c r="MG178" s="354"/>
      <c r="MH178" s="354"/>
      <c r="MI178" s="354">
        <v>1</v>
      </c>
      <c r="MJ178" s="354"/>
      <c r="MK178" s="354"/>
      <c r="ML178" s="354">
        <v>12</v>
      </c>
      <c r="MM178" s="354"/>
      <c r="MN178" s="354"/>
      <c r="MO178" s="354"/>
      <c r="MP178" s="354"/>
      <c r="MQ178" s="354"/>
      <c r="MR178" s="354">
        <v>8</v>
      </c>
      <c r="MS178" s="51"/>
      <c r="MT178" s="364">
        <f t="shared" si="95"/>
        <v>2332</v>
      </c>
      <c r="MU178" s="365">
        <f t="shared" si="96"/>
        <v>21</v>
      </c>
      <c r="MV178" s="366">
        <f t="shared" si="97"/>
        <v>2353</v>
      </c>
      <c r="MW178" s="365">
        <v>752</v>
      </c>
      <c r="MX178" s="365"/>
      <c r="MY178" s="54"/>
      <c r="MZ178" s="709"/>
      <c r="NA178" s="709"/>
      <c r="NB178" s="709">
        <f t="shared" si="98"/>
        <v>0</v>
      </c>
      <c r="NC178" s="711"/>
      <c r="ND178" s="711">
        <v>8.62</v>
      </c>
      <c r="NE178" s="738" t="e">
        <f t="shared" si="125"/>
        <v>#DIV/0!</v>
      </c>
      <c r="NF178" s="743"/>
      <c r="NG178" s="743">
        <v>1000</v>
      </c>
      <c r="NH178" s="743">
        <v>4.55</v>
      </c>
      <c r="NI178" s="740">
        <f t="shared" si="99"/>
        <v>1542.98</v>
      </c>
      <c r="NJ178" s="738"/>
      <c r="NK178" s="818">
        <v>44470</v>
      </c>
      <c r="NL178" s="742">
        <v>44562</v>
      </c>
      <c r="NM178" s="739">
        <f ca="1" t="shared" si="100"/>
        <v>17.1666666666667</v>
      </c>
      <c r="NN178" s="739">
        <f ca="1" t="shared" si="101"/>
        <v>515</v>
      </c>
      <c r="NO178" s="743">
        <v>1250</v>
      </c>
      <c r="NP178" s="739">
        <f t="shared" si="102"/>
        <v>2353</v>
      </c>
      <c r="NQ178" s="761">
        <f t="shared" si="103"/>
        <v>3.29321203638908</v>
      </c>
      <c r="NR178" s="739">
        <f ca="1" t="shared" si="104"/>
        <v>2.33402406462527</v>
      </c>
      <c r="NS178" s="739">
        <f t="shared" si="105"/>
        <v>179</v>
      </c>
      <c r="NT178" s="743"/>
      <c r="NU178" s="739">
        <f ca="1" t="shared" si="106"/>
        <v>137.067961165049</v>
      </c>
      <c r="NV178" s="769">
        <f ca="1" t="shared" si="107"/>
        <v>4.56893203883495</v>
      </c>
      <c r="NW178" s="769">
        <f ca="1" t="shared" si="108"/>
        <v>39.177645558861</v>
      </c>
      <c r="NX178" s="743"/>
      <c r="NY178" s="743"/>
      <c r="NZ178" s="743"/>
      <c r="OA178" s="743"/>
      <c r="OB178" s="743"/>
      <c r="OC178" s="743"/>
      <c r="OD178" s="743"/>
      <c r="OE178" s="743">
        <f t="shared" si="109"/>
        <v>88</v>
      </c>
      <c r="OF178" s="743">
        <f t="shared" si="110"/>
        <v>40</v>
      </c>
      <c r="OG178" s="743">
        <f t="shared" si="111"/>
        <v>52</v>
      </c>
      <c r="OH178" s="743">
        <f t="shared" si="112"/>
        <v>216</v>
      </c>
      <c r="OI178" s="743">
        <f t="shared" si="113"/>
        <v>176</v>
      </c>
      <c r="OJ178" s="739">
        <f t="shared" si="114"/>
        <v>564</v>
      </c>
      <c r="OK178" s="739">
        <f t="shared" si="115"/>
        <v>12</v>
      </c>
      <c r="OL178" s="739">
        <f t="shared" si="116"/>
        <v>0</v>
      </c>
      <c r="OM178" s="739">
        <f t="shared" si="117"/>
        <v>4</v>
      </c>
      <c r="ON178" s="739">
        <f t="shared" si="118"/>
        <v>968</v>
      </c>
      <c r="OO178" s="739">
        <f t="shared" si="119"/>
        <v>1</v>
      </c>
      <c r="OP178" s="739"/>
      <c r="OQ178" s="739">
        <f t="shared" si="120"/>
        <v>212</v>
      </c>
      <c r="OR178" s="739">
        <f t="shared" si="121"/>
        <v>2333</v>
      </c>
      <c r="OS178" s="739">
        <f t="shared" si="122"/>
        <v>0</v>
      </c>
      <c r="OT178" s="739">
        <f t="shared" si="123"/>
        <v>-20</v>
      </c>
      <c r="OU178" s="743"/>
      <c r="OV178" s="743"/>
      <c r="OW178" s="743"/>
      <c r="OX178" s="743"/>
      <c r="OY178" s="743"/>
      <c r="OZ178" s="743"/>
      <c r="PA178" s="743"/>
      <c r="PB178" s="743"/>
      <c r="PC178" s="743"/>
      <c r="PD178" s="743"/>
      <c r="PE178" s="743"/>
      <c r="PF178" s="743"/>
      <c r="PG178" s="743"/>
      <c r="PI178" s="28">
        <v>0</v>
      </c>
      <c r="PJ178" s="28">
        <v>0</v>
      </c>
      <c r="PK178" s="28">
        <v>0</v>
      </c>
      <c r="PL178" s="28">
        <v>0</v>
      </c>
      <c r="PM178" s="28">
        <v>0</v>
      </c>
      <c r="PN178" s="28">
        <v>0</v>
      </c>
      <c r="PO178" s="28">
        <v>0</v>
      </c>
      <c r="PP178" s="28">
        <v>0</v>
      </c>
      <c r="PQ178" s="28">
        <v>0</v>
      </c>
      <c r="PR178" s="28">
        <v>152</v>
      </c>
      <c r="PS178" s="28">
        <v>268</v>
      </c>
      <c r="PT178" s="28">
        <v>592</v>
      </c>
      <c r="PU178" s="28">
        <v>12</v>
      </c>
      <c r="PV178" s="28">
        <v>1024</v>
      </c>
      <c r="PW178" s="28">
        <v>272</v>
      </c>
    </row>
    <row r="179" s="28" customFormat="1" customHeight="1" spans="1:423">
      <c r="A179" s="95" t="s">
        <v>1610</v>
      </c>
      <c r="B179" s="343" t="s">
        <v>1626</v>
      </c>
      <c r="C179" s="95" t="s">
        <v>1645</v>
      </c>
      <c r="D179" s="95" t="s">
        <v>1646</v>
      </c>
      <c r="E179" s="411"/>
      <c r="F179" s="116" t="s">
        <v>2003</v>
      </c>
      <c r="G179" s="112"/>
      <c r="H179" s="823" t="s">
        <v>3814</v>
      </c>
      <c r="I179" s="99"/>
      <c r="J179" s="114"/>
      <c r="K179" s="456"/>
      <c r="L179" s="150">
        <f t="shared" si="91"/>
        <v>1188</v>
      </c>
      <c r="M179" s="151">
        <f t="shared" si="92"/>
        <v>1188</v>
      </c>
      <c r="N179" s="455"/>
      <c r="O179" s="37"/>
      <c r="P179" s="36"/>
      <c r="Q179" s="33">
        <f t="shared" si="93"/>
        <v>0</v>
      </c>
      <c r="R179" s="34">
        <f t="shared" si="94"/>
        <v>2000</v>
      </c>
      <c r="S179" s="346"/>
      <c r="T179" s="38"/>
      <c r="U179" s="824"/>
      <c r="V179" s="824"/>
      <c r="W179" s="346"/>
      <c r="X179" s="347"/>
      <c r="Y179" s="348"/>
      <c r="Z179" s="348"/>
      <c r="AA179" s="348"/>
      <c r="AB179" s="348"/>
      <c r="AC179" s="506"/>
      <c r="AD179" s="348"/>
      <c r="AE179" s="348"/>
      <c r="AF179" s="346"/>
      <c r="AG179" s="346"/>
      <c r="AH179" s="346"/>
      <c r="AI179" s="346"/>
      <c r="AJ179" s="346"/>
      <c r="AK179" s="346"/>
      <c r="AL179" s="346"/>
      <c r="AM179" s="346"/>
      <c r="AN179" s="346"/>
      <c r="AO179" s="346">
        <v>2000</v>
      </c>
      <c r="AP179" s="346"/>
      <c r="AQ179" s="346"/>
      <c r="AR179" s="346"/>
      <c r="AS179" s="346"/>
      <c r="AT179" s="346"/>
      <c r="AU179" s="346"/>
      <c r="AV179" s="346"/>
      <c r="AW179" s="346"/>
      <c r="AX179" s="346"/>
      <c r="AY179" s="349"/>
      <c r="AZ179" s="48"/>
      <c r="BA179" s="48"/>
      <c r="BB179" s="48"/>
      <c r="BC179" s="48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354"/>
      <c r="BT179" s="354"/>
      <c r="BU179" s="354"/>
      <c r="BV179" s="354"/>
      <c r="BW179" s="354"/>
      <c r="BX179" s="354"/>
      <c r="BY179" s="354"/>
      <c r="BZ179" s="354"/>
      <c r="CA179" s="354"/>
      <c r="CB179" s="354"/>
      <c r="CC179" s="354"/>
      <c r="CD179" s="354"/>
      <c r="CE179" s="354"/>
      <c r="CF179" s="354"/>
      <c r="CG179" s="354"/>
      <c r="CH179" s="354"/>
      <c r="CI179" s="354"/>
      <c r="CJ179" s="354"/>
      <c r="CK179" s="354"/>
      <c r="CL179" s="354"/>
      <c r="CM179" s="354"/>
      <c r="CN179" s="354"/>
      <c r="CO179" s="354"/>
      <c r="CP179" s="358"/>
      <c r="CQ179" s="48"/>
      <c r="CR179" s="354"/>
      <c r="CS179" s="354"/>
      <c r="CT179" s="355"/>
      <c r="CU179" s="354"/>
      <c r="CV179" s="354"/>
      <c r="CW179" s="354"/>
      <c r="CX179" s="354"/>
      <c r="CY179" s="354"/>
      <c r="CZ179" s="354"/>
      <c r="DA179" s="356"/>
      <c r="DB179" s="354"/>
      <c r="DC179" s="354"/>
      <c r="DD179" s="354"/>
      <c r="DE179" s="354"/>
      <c r="DF179" s="354"/>
      <c r="DG179" s="354"/>
      <c r="DH179" s="354"/>
      <c r="DI179" s="354"/>
      <c r="DJ179" s="354"/>
      <c r="DK179" s="354"/>
      <c r="DL179" s="354"/>
      <c r="DM179" s="354"/>
      <c r="DN179" s="354"/>
      <c r="DO179" s="354"/>
      <c r="DP179" s="354"/>
      <c r="DQ179" s="354"/>
      <c r="DR179" s="354"/>
      <c r="DS179" s="354"/>
      <c r="DT179" s="354"/>
      <c r="DU179" s="354">
        <v>3</v>
      </c>
      <c r="DV179" s="354">
        <v>1</v>
      </c>
      <c r="DW179" s="354"/>
      <c r="DX179" s="354"/>
      <c r="DY179" s="354"/>
      <c r="DZ179" s="357"/>
      <c r="EA179" s="356"/>
      <c r="EB179" s="356"/>
      <c r="EC179" s="356"/>
      <c r="ED179" s="356"/>
      <c r="EE179" s="358"/>
      <c r="EF179" s="48"/>
      <c r="EG179" s="46"/>
      <c r="EH179" s="46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8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354"/>
      <c r="FR179" s="354"/>
      <c r="FS179" s="354"/>
      <c r="FT179" s="354"/>
      <c r="FU179" s="354"/>
      <c r="FV179" s="354"/>
      <c r="FW179" s="354"/>
      <c r="FX179" s="354"/>
      <c r="FY179" s="354"/>
      <c r="FZ179" s="354"/>
      <c r="GA179" s="354"/>
      <c r="GB179" s="354"/>
      <c r="GC179" s="354"/>
      <c r="GD179" s="354"/>
      <c r="GE179" s="354"/>
      <c r="GF179" s="354"/>
      <c r="GG179" s="354"/>
      <c r="GH179" s="354"/>
      <c r="GI179" s="354"/>
      <c r="GJ179" s="354"/>
      <c r="GK179" s="354"/>
      <c r="GL179" s="354"/>
      <c r="GM179" s="354"/>
      <c r="GN179" s="354"/>
      <c r="GO179" s="354"/>
      <c r="GP179" s="354"/>
      <c r="GQ179" s="354"/>
      <c r="GR179" s="354"/>
      <c r="GS179" s="354"/>
      <c r="GT179" s="354"/>
      <c r="GU179" s="354"/>
      <c r="GV179" s="354"/>
      <c r="GW179" s="354"/>
      <c r="GX179" s="354"/>
      <c r="GY179" s="354"/>
      <c r="GZ179" s="354"/>
      <c r="HA179" s="354"/>
      <c r="HB179" s="354"/>
      <c r="HC179" s="354"/>
      <c r="HD179" s="354"/>
      <c r="HF179" s="354"/>
      <c r="HG179" s="354"/>
      <c r="HH179" s="354"/>
      <c r="HI179" s="354"/>
      <c r="HJ179" s="354"/>
      <c r="HK179" s="354"/>
      <c r="HL179" s="354"/>
      <c r="HM179" s="354"/>
      <c r="HN179" s="354"/>
      <c r="HO179" s="354"/>
      <c r="HP179" s="354"/>
      <c r="HQ179" s="354">
        <v>416</v>
      </c>
      <c r="HR179" s="354"/>
      <c r="HS179" s="354"/>
      <c r="HT179" s="354"/>
      <c r="HU179" s="354"/>
      <c r="HV179" s="354">
        <v>72</v>
      </c>
      <c r="HW179" s="354"/>
      <c r="HX179" s="354">
        <v>108</v>
      </c>
      <c r="HY179" s="354"/>
      <c r="HZ179" s="354">
        <v>40</v>
      </c>
      <c r="IA179" s="354"/>
      <c r="IB179" s="354"/>
      <c r="IC179" s="354"/>
      <c r="ID179" s="354"/>
      <c r="IE179" s="354"/>
      <c r="IF179" s="354"/>
      <c r="IG179" s="354">
        <v>48</v>
      </c>
      <c r="IH179" s="354"/>
      <c r="II179" s="354"/>
      <c r="IJ179" s="354"/>
      <c r="IK179" s="354"/>
      <c r="IL179" s="354"/>
      <c r="IM179" s="354"/>
      <c r="IN179" s="354"/>
      <c r="IO179" s="354"/>
      <c r="IP179" s="354">
        <v>120</v>
      </c>
      <c r="IQ179" s="354"/>
      <c r="IR179" s="50"/>
      <c r="IS179" s="47"/>
      <c r="IT179" s="47"/>
      <c r="IU179" s="47"/>
      <c r="IV179" s="47"/>
      <c r="IW179" s="47"/>
      <c r="IX179" s="47"/>
      <c r="IY179" s="47"/>
      <c r="IZ179" s="47"/>
      <c r="JA179" s="47"/>
      <c r="JB179" s="47"/>
      <c r="JC179" s="47"/>
      <c r="JD179" s="47"/>
      <c r="JE179" s="47"/>
      <c r="JF179" s="47"/>
      <c r="JG179" s="47"/>
      <c r="JH179" s="47"/>
      <c r="JI179" s="47"/>
      <c r="JJ179" s="47"/>
      <c r="JK179" s="47"/>
      <c r="JL179" s="354"/>
      <c r="JM179" s="354"/>
      <c r="JN179" s="354"/>
      <c r="JO179" s="354"/>
      <c r="JP179" s="354"/>
      <c r="JQ179" s="354"/>
      <c r="JR179" s="354"/>
      <c r="JS179" s="354"/>
      <c r="JT179" s="354"/>
      <c r="JU179" s="354"/>
      <c r="JV179" s="354"/>
      <c r="JW179" s="354"/>
      <c r="JX179" s="354"/>
      <c r="JY179" s="354"/>
      <c r="JZ179" s="354"/>
      <c r="KA179" s="354"/>
      <c r="KB179" s="354"/>
      <c r="KC179" s="354"/>
      <c r="KD179" s="354"/>
      <c r="KE179" s="354"/>
      <c r="KF179" s="354"/>
      <c r="KG179" s="354"/>
      <c r="KH179" s="354"/>
      <c r="KI179" s="354"/>
      <c r="KJ179" s="354"/>
      <c r="KK179" s="354"/>
      <c r="KL179" s="354"/>
      <c r="KM179" s="354"/>
      <c r="KN179" s="354"/>
      <c r="KO179" s="354"/>
      <c r="KP179" s="354"/>
      <c r="KQ179" s="354"/>
      <c r="KR179" s="354"/>
      <c r="KS179" s="354"/>
      <c r="KT179" s="354"/>
      <c r="KU179" s="354"/>
      <c r="KV179" s="51"/>
      <c r="KW179" s="47"/>
      <c r="KX179" s="47"/>
      <c r="KY179" s="47"/>
      <c r="KZ179" s="47"/>
      <c r="LA179" s="47"/>
      <c r="LB179" s="47"/>
      <c r="LC179" s="47"/>
      <c r="LD179" s="361"/>
      <c r="LE179" s="361"/>
      <c r="LF179" s="361"/>
      <c r="LG179" s="361"/>
      <c r="LH179" s="361"/>
      <c r="LI179" s="361"/>
      <c r="LJ179" s="361"/>
      <c r="LK179" s="361"/>
      <c r="LL179" s="361"/>
      <c r="LM179" s="361"/>
      <c r="LN179" s="361"/>
      <c r="LO179" s="361"/>
      <c r="LP179" s="361"/>
      <c r="LQ179" s="354"/>
      <c r="LR179" s="354"/>
      <c r="LS179" s="354"/>
      <c r="LT179" s="354"/>
      <c r="LU179" s="354"/>
      <c r="LV179" s="354"/>
      <c r="LW179" s="51"/>
      <c r="LX179" s="354"/>
      <c r="LY179" s="354"/>
      <c r="LZ179" s="354"/>
      <c r="MA179" s="354"/>
      <c r="MB179" s="363"/>
      <c r="MC179" s="363"/>
      <c r="MD179" s="354"/>
      <c r="ME179" s="354">
        <v>4</v>
      </c>
      <c r="MF179" s="354"/>
      <c r="MG179" s="354"/>
      <c r="MH179" s="354"/>
      <c r="MI179" s="354"/>
      <c r="MJ179" s="354"/>
      <c r="MK179" s="354"/>
      <c r="ML179" s="354"/>
      <c r="MM179" s="354"/>
      <c r="MN179" s="354"/>
      <c r="MO179" s="354"/>
      <c r="MP179" s="354"/>
      <c r="MQ179" s="354"/>
      <c r="MR179" s="354"/>
      <c r="MS179" s="51"/>
      <c r="MT179" s="364">
        <f t="shared" si="95"/>
        <v>804</v>
      </c>
      <c r="MU179" s="365">
        <f t="shared" si="96"/>
        <v>4</v>
      </c>
      <c r="MV179" s="366">
        <f t="shared" si="97"/>
        <v>808</v>
      </c>
      <c r="MW179" s="365"/>
      <c r="MX179" s="365"/>
      <c r="MY179" s="54"/>
      <c r="MZ179" s="709"/>
      <c r="NA179" s="709"/>
      <c r="NB179" s="709">
        <f t="shared" si="98"/>
        <v>0</v>
      </c>
      <c r="NC179" s="711"/>
      <c r="ND179" s="711">
        <v>4.05</v>
      </c>
      <c r="NE179" s="738" t="e">
        <f t="shared" si="125"/>
        <v>#DIV/0!</v>
      </c>
      <c r="NF179" s="743"/>
      <c r="NG179" s="743">
        <v>2000</v>
      </c>
      <c r="NH179" s="743"/>
      <c r="NI179" s="740">
        <f t="shared" si="99"/>
        <v>4811.4</v>
      </c>
      <c r="NJ179" s="738"/>
      <c r="NK179" s="818">
        <v>44835</v>
      </c>
      <c r="NL179" s="742">
        <v>44835</v>
      </c>
      <c r="NM179" s="739">
        <f ca="1" t="shared" si="100"/>
        <v>8.06666666666667</v>
      </c>
      <c r="NN179" s="739">
        <f ca="1" t="shared" si="101"/>
        <v>242</v>
      </c>
      <c r="NO179" s="743"/>
      <c r="NP179" s="739">
        <f t="shared" si="102"/>
        <v>808</v>
      </c>
      <c r="NQ179" s="761">
        <f t="shared" si="103"/>
        <v>1.36026936026936</v>
      </c>
      <c r="NR179" s="739">
        <f ca="1" t="shared" si="104"/>
        <v>2.05164593594346</v>
      </c>
      <c r="NS179" s="739">
        <f t="shared" si="105"/>
        <v>1188</v>
      </c>
      <c r="NT179" s="743"/>
      <c r="NU179" s="739">
        <f ca="1" t="shared" si="106"/>
        <v>100.165289256198</v>
      </c>
      <c r="NV179" s="769">
        <f ca="1" t="shared" si="107"/>
        <v>3.33884297520661</v>
      </c>
      <c r="NW179" s="769">
        <f ca="1" t="shared" si="108"/>
        <v>355.811881188119</v>
      </c>
      <c r="NX179" s="743"/>
      <c r="NY179" s="743"/>
      <c r="NZ179" s="743"/>
      <c r="OA179" s="743"/>
      <c r="OB179" s="743"/>
      <c r="OC179" s="743"/>
      <c r="OD179" s="743"/>
      <c r="OE179" s="743">
        <f t="shared" si="109"/>
        <v>0</v>
      </c>
      <c r="OF179" s="743">
        <f t="shared" si="110"/>
        <v>0</v>
      </c>
      <c r="OG179" s="743">
        <f t="shared" si="111"/>
        <v>0</v>
      </c>
      <c r="OH179" s="743">
        <f t="shared" si="112"/>
        <v>0</v>
      </c>
      <c r="OI179" s="743">
        <f t="shared" si="113"/>
        <v>0</v>
      </c>
      <c r="OJ179" s="739">
        <f t="shared" si="114"/>
        <v>0</v>
      </c>
      <c r="OK179" s="739">
        <f t="shared" si="115"/>
        <v>0</v>
      </c>
      <c r="OL179" s="739">
        <f t="shared" si="116"/>
        <v>0</v>
      </c>
      <c r="OM179" s="739">
        <f t="shared" si="117"/>
        <v>0</v>
      </c>
      <c r="ON179" s="739">
        <f t="shared" si="118"/>
        <v>4</v>
      </c>
      <c r="OO179" s="739">
        <f t="shared" si="119"/>
        <v>488</v>
      </c>
      <c r="OP179" s="739"/>
      <c r="OQ179" s="739">
        <f t="shared" si="120"/>
        <v>196</v>
      </c>
      <c r="OR179" s="739">
        <f t="shared" si="121"/>
        <v>688</v>
      </c>
      <c r="OS179" s="739">
        <f t="shared" si="122"/>
        <v>0</v>
      </c>
      <c r="OT179" s="739">
        <f t="shared" si="123"/>
        <v>-120</v>
      </c>
      <c r="OU179" s="743"/>
      <c r="OV179" s="743"/>
      <c r="OW179" s="743"/>
      <c r="OX179" s="743"/>
      <c r="OY179" s="743"/>
      <c r="OZ179" s="743"/>
      <c r="PA179" s="743"/>
      <c r="PB179" s="743"/>
      <c r="PC179" s="743"/>
      <c r="PD179" s="743"/>
      <c r="PE179" s="743"/>
      <c r="PF179" s="743"/>
      <c r="PG179" s="743"/>
    </row>
    <row r="180" s="28" customFormat="1" customHeight="1" spans="1:439">
      <c r="A180" s="95" t="s">
        <v>1610</v>
      </c>
      <c r="B180" s="415">
        <v>2020</v>
      </c>
      <c r="C180" s="95" t="s">
        <v>1917</v>
      </c>
      <c r="D180" s="95" t="s">
        <v>2314</v>
      </c>
      <c r="E180" s="820" t="s">
        <v>1657</v>
      </c>
      <c r="F180" s="116" t="s">
        <v>639</v>
      </c>
      <c r="G180" s="112" t="s">
        <v>640</v>
      </c>
      <c r="H180" s="113" t="s">
        <v>641</v>
      </c>
      <c r="I180" s="99">
        <f t="shared" ref="I180:I220" si="129">L180-J180</f>
        <v>830</v>
      </c>
      <c r="J180" s="100">
        <v>3215</v>
      </c>
      <c r="K180" s="454">
        <v>0</v>
      </c>
      <c r="L180" s="150">
        <f t="shared" si="91"/>
        <v>4045</v>
      </c>
      <c r="M180" s="151">
        <f t="shared" si="92"/>
        <v>4045</v>
      </c>
      <c r="N180" s="455"/>
      <c r="O180" s="37">
        <v>1079</v>
      </c>
      <c r="P180" s="36"/>
      <c r="Q180" s="33">
        <f t="shared" si="93"/>
        <v>0</v>
      </c>
      <c r="R180" s="34">
        <f t="shared" si="94"/>
        <v>9000</v>
      </c>
      <c r="S180" s="813"/>
      <c r="T180" s="346"/>
      <c r="U180" s="824"/>
      <c r="V180" s="824"/>
      <c r="W180" s="346"/>
      <c r="X180" s="347"/>
      <c r="Y180" s="348"/>
      <c r="Z180" s="348"/>
      <c r="AA180" s="348">
        <v>3000</v>
      </c>
      <c r="AB180" s="348"/>
      <c r="AC180" s="506"/>
      <c r="AD180" s="348"/>
      <c r="AE180" s="348"/>
      <c r="AF180" s="346"/>
      <c r="AG180" s="346"/>
      <c r="AH180" s="346">
        <v>3000</v>
      </c>
      <c r="AI180" s="346"/>
      <c r="AJ180" s="346"/>
      <c r="AK180" s="346"/>
      <c r="AL180" s="346"/>
      <c r="AM180" s="346"/>
      <c r="AN180" s="346">
        <v>3000</v>
      </c>
      <c r="AO180" s="346"/>
      <c r="AP180" s="346"/>
      <c r="AQ180" s="346"/>
      <c r="AR180" s="346"/>
      <c r="AS180" s="346"/>
      <c r="AT180" s="346"/>
      <c r="AU180" s="346"/>
      <c r="AV180" s="346"/>
      <c r="AW180" s="346"/>
      <c r="AX180" s="346"/>
      <c r="AY180" s="349"/>
      <c r="AZ180" s="48">
        <v>1</v>
      </c>
      <c r="BA180" s="48"/>
      <c r="BB180" s="48">
        <v>1</v>
      </c>
      <c r="BC180" s="48"/>
      <c r="BD180" s="47">
        <v>1</v>
      </c>
      <c r="BE180" s="47"/>
      <c r="BF180" s="47"/>
      <c r="BG180" s="47"/>
      <c r="BH180" s="47"/>
      <c r="BI180" s="47"/>
      <c r="BJ180" s="47"/>
      <c r="BK180" s="47"/>
      <c r="BL180" s="47">
        <v>40</v>
      </c>
      <c r="BM180" s="47"/>
      <c r="BN180" s="47"/>
      <c r="BO180" s="47"/>
      <c r="BP180" s="47"/>
      <c r="BQ180" s="47"/>
      <c r="BR180" s="47"/>
      <c r="BS180" s="354"/>
      <c r="BT180" s="354"/>
      <c r="BU180" s="354"/>
      <c r="BV180" s="354"/>
      <c r="BW180" s="354"/>
      <c r="BX180" s="354"/>
      <c r="BY180" s="354"/>
      <c r="BZ180" s="354"/>
      <c r="CA180" s="354"/>
      <c r="CB180" s="354"/>
      <c r="CC180" s="354"/>
      <c r="CD180" s="354"/>
      <c r="CE180" s="354"/>
      <c r="CF180" s="354"/>
      <c r="CG180" s="354"/>
      <c r="CH180" s="354"/>
      <c r="CI180" s="354"/>
      <c r="CJ180" s="354"/>
      <c r="CK180" s="354"/>
      <c r="CL180" s="354"/>
      <c r="CM180" s="354"/>
      <c r="CN180" s="354"/>
      <c r="CO180" s="354"/>
      <c r="CP180" s="358"/>
      <c r="CQ180" s="48"/>
      <c r="CR180" s="354"/>
      <c r="CS180" s="354"/>
      <c r="CT180" s="355">
        <v>-32</v>
      </c>
      <c r="CU180" s="354"/>
      <c r="CV180" s="354"/>
      <c r="CW180" s="354"/>
      <c r="CX180" s="354">
        <v>12</v>
      </c>
      <c r="CY180" s="354"/>
      <c r="CZ180" s="354">
        <v>20</v>
      </c>
      <c r="DA180" s="356"/>
      <c r="DB180" s="354"/>
      <c r="DC180" s="354"/>
      <c r="DD180" s="354">
        <v>30</v>
      </c>
      <c r="DE180" s="354"/>
      <c r="DF180" s="354">
        <v>24</v>
      </c>
      <c r="DG180" s="354"/>
      <c r="DH180" s="354"/>
      <c r="DI180" s="354"/>
      <c r="DJ180" s="356">
        <v>-39</v>
      </c>
      <c r="DK180" s="354">
        <v>1</v>
      </c>
      <c r="DL180" s="354"/>
      <c r="DM180" s="354"/>
      <c r="DN180" s="354"/>
      <c r="DO180" s="354"/>
      <c r="DP180" s="354"/>
      <c r="DQ180" s="354">
        <v>12</v>
      </c>
      <c r="DR180" s="354"/>
      <c r="DS180" s="354"/>
      <c r="DT180" s="354"/>
      <c r="DU180" s="354">
        <v>20</v>
      </c>
      <c r="DV180" s="354">
        <v>1</v>
      </c>
      <c r="DW180" s="354"/>
      <c r="DX180" s="354"/>
      <c r="DY180" s="354"/>
      <c r="DZ180" s="357"/>
      <c r="EA180" s="356"/>
      <c r="EB180" s="356"/>
      <c r="EC180" s="356"/>
      <c r="ED180" s="356"/>
      <c r="EE180" s="358"/>
      <c r="EF180" s="48"/>
      <c r="EG180" s="46"/>
      <c r="EH180" s="46">
        <v>288</v>
      </c>
      <c r="EI180" s="47"/>
      <c r="EJ180" s="47"/>
      <c r="EK180" s="47"/>
      <c r="EL180" s="47"/>
      <c r="EM180" s="47"/>
      <c r="EN180" s="47"/>
      <c r="EO180" s="47"/>
      <c r="EP180" s="47">
        <v>96</v>
      </c>
      <c r="EQ180" s="47"/>
      <c r="ER180" s="47"/>
      <c r="ES180" s="47"/>
      <c r="ET180" s="48"/>
      <c r="EU180" s="47"/>
      <c r="EV180" s="47"/>
      <c r="EW180" s="47">
        <v>200</v>
      </c>
      <c r="EX180" s="47">
        <v>200</v>
      </c>
      <c r="EY180" s="47"/>
      <c r="EZ180" s="47"/>
      <c r="FA180" s="47"/>
      <c r="FB180" s="47"/>
      <c r="FC180" s="47"/>
      <c r="FD180" s="47"/>
      <c r="FE180" s="47">
        <v>96</v>
      </c>
      <c r="FF180" s="47"/>
      <c r="FG180" s="47">
        <v>48</v>
      </c>
      <c r="FH180" s="47"/>
      <c r="FI180" s="47"/>
      <c r="FJ180" s="47"/>
      <c r="FK180" s="47"/>
      <c r="FL180" s="47"/>
      <c r="FM180" s="47">
        <v>280</v>
      </c>
      <c r="FN180" s="47">
        <v>600</v>
      </c>
      <c r="FO180" s="47"/>
      <c r="FP180" s="47"/>
      <c r="FQ180" s="354"/>
      <c r="FR180" s="354"/>
      <c r="FS180" s="354"/>
      <c r="FT180" s="354"/>
      <c r="FU180" s="354">
        <v>144</v>
      </c>
      <c r="FV180" s="354"/>
      <c r="FW180" s="354">
        <v>1440</v>
      </c>
      <c r="FX180" s="354"/>
      <c r="FY180" s="354"/>
      <c r="FZ180" s="354"/>
      <c r="GA180" s="354"/>
      <c r="GB180" s="354">
        <v>280</v>
      </c>
      <c r="GC180" s="354"/>
      <c r="GD180" s="354"/>
      <c r="GE180" s="354"/>
      <c r="GF180" s="354"/>
      <c r="GG180" s="354"/>
      <c r="GH180" s="354"/>
      <c r="GI180" s="354"/>
      <c r="GJ180" s="354"/>
      <c r="GK180" s="354"/>
      <c r="GL180" s="354"/>
      <c r="GM180" s="354"/>
      <c r="GN180" s="354"/>
      <c r="GO180" s="354"/>
      <c r="GP180" s="354"/>
      <c r="GQ180" s="354"/>
      <c r="GR180" s="354">
        <v>3</v>
      </c>
      <c r="GS180" s="354"/>
      <c r="GT180" s="354">
        <v>560</v>
      </c>
      <c r="GU180" s="354"/>
      <c r="GV180" s="354"/>
      <c r="GW180" s="354"/>
      <c r="GX180" s="354"/>
      <c r="GY180" s="354"/>
      <c r="GZ180" s="354">
        <v>48</v>
      </c>
      <c r="HA180" s="354"/>
      <c r="HB180" s="354"/>
      <c r="HC180" s="354"/>
      <c r="HD180" s="354"/>
      <c r="HE180" s="354"/>
      <c r="HF180" s="354"/>
      <c r="HG180" s="354"/>
      <c r="HH180" s="354"/>
      <c r="HI180" s="354">
        <v>168</v>
      </c>
      <c r="HJ180" s="354"/>
      <c r="HK180" s="354"/>
      <c r="HL180" s="354">
        <v>48</v>
      </c>
      <c r="HM180" s="354"/>
      <c r="HN180" s="354"/>
      <c r="HO180" s="354"/>
      <c r="HP180" s="354"/>
      <c r="HQ180" s="354"/>
      <c r="HR180" s="354"/>
      <c r="HS180" s="354"/>
      <c r="HT180" s="354"/>
      <c r="HU180" s="354">
        <v>100</v>
      </c>
      <c r="HV180" s="354"/>
      <c r="HW180" s="354"/>
      <c r="HX180" s="354"/>
      <c r="HY180" s="354"/>
      <c r="HZ180" s="354"/>
      <c r="IA180" s="354">
        <v>96</v>
      </c>
      <c r="IB180" s="354"/>
      <c r="IC180" s="354"/>
      <c r="ID180" s="354"/>
      <c r="IE180" s="354"/>
      <c r="IF180" s="354"/>
      <c r="IG180" s="354"/>
      <c r="IH180" s="354"/>
      <c r="II180" s="354">
        <v>48</v>
      </c>
      <c r="IJ180" s="354"/>
      <c r="IK180" s="354"/>
      <c r="IL180" s="354"/>
      <c r="IM180" s="354">
        <v>48</v>
      </c>
      <c r="IN180" s="354"/>
      <c r="IO180" s="354"/>
      <c r="IP180" s="354"/>
      <c r="IQ180" s="354"/>
      <c r="IR180" s="50"/>
      <c r="IS180" s="47"/>
      <c r="IT180" s="47"/>
      <c r="IU180" s="47"/>
      <c r="IV180" s="47">
        <v>200</v>
      </c>
      <c r="IW180" s="47"/>
      <c r="IX180" s="47"/>
      <c r="IY180" s="47"/>
      <c r="IZ180" s="47">
        <v>100</v>
      </c>
      <c r="JA180" s="47"/>
      <c r="JB180" s="47"/>
      <c r="JC180" s="47"/>
      <c r="JD180" s="47"/>
      <c r="JE180" s="47"/>
      <c r="JF180" s="47"/>
      <c r="JG180" s="47"/>
      <c r="JH180" s="47"/>
      <c r="JI180" s="47"/>
      <c r="JJ180" s="47"/>
      <c r="JK180" s="47"/>
      <c r="JL180" s="354"/>
      <c r="JM180" s="354"/>
      <c r="JN180" s="354"/>
      <c r="JO180" s="354"/>
      <c r="JP180" s="354"/>
      <c r="JQ180" s="354"/>
      <c r="JR180" s="354"/>
      <c r="JS180" s="354"/>
      <c r="JT180" s="354"/>
      <c r="JU180" s="354"/>
      <c r="JV180" s="354"/>
      <c r="JW180" s="354"/>
      <c r="JX180" s="354"/>
      <c r="JY180" s="354"/>
      <c r="JZ180" s="354"/>
      <c r="KA180" s="354"/>
      <c r="KB180" s="354"/>
      <c r="KC180" s="354"/>
      <c r="KD180" s="354"/>
      <c r="KE180" s="354"/>
      <c r="KF180" s="354"/>
      <c r="KG180" s="354"/>
      <c r="KH180" s="354"/>
      <c r="KI180" s="354">
        <v>100</v>
      </c>
      <c r="KJ180" s="354"/>
      <c r="KK180" s="354"/>
      <c r="KL180" s="354"/>
      <c r="KM180" s="354"/>
      <c r="KN180" s="354"/>
      <c r="KO180" s="354"/>
      <c r="KP180" s="354"/>
      <c r="KQ180" s="354"/>
      <c r="KR180" s="354"/>
      <c r="KS180" s="354"/>
      <c r="KT180" s="354"/>
      <c r="KU180" s="354"/>
      <c r="KV180" s="51"/>
      <c r="KW180" s="47"/>
      <c r="KX180" s="47">
        <v>100</v>
      </c>
      <c r="KY180" s="47"/>
      <c r="KZ180" s="47"/>
      <c r="LA180" s="47"/>
      <c r="LB180" s="47"/>
      <c r="LC180" s="47"/>
      <c r="LD180" s="361">
        <v>20</v>
      </c>
      <c r="LE180" s="361">
        <v>100</v>
      </c>
      <c r="LF180" s="361"/>
      <c r="LG180" s="361"/>
      <c r="LH180" s="361"/>
      <c r="LI180" s="361"/>
      <c r="LJ180" s="361"/>
      <c r="LK180" s="361"/>
      <c r="LL180" s="361"/>
      <c r="LM180" s="361"/>
      <c r="LN180" s="361"/>
      <c r="LO180" s="361"/>
      <c r="LP180" s="361"/>
      <c r="LQ180" s="354">
        <v>39</v>
      </c>
      <c r="LR180" s="354"/>
      <c r="LS180" s="354"/>
      <c r="LT180" s="354"/>
      <c r="LU180" s="354"/>
      <c r="LV180" s="354"/>
      <c r="LW180" s="51"/>
      <c r="LX180" s="354">
        <v>100</v>
      </c>
      <c r="LY180" s="354"/>
      <c r="LZ180" s="354"/>
      <c r="MA180" s="354"/>
      <c r="MB180" s="363">
        <v>100</v>
      </c>
      <c r="MC180" s="363"/>
      <c r="MD180" s="354">
        <v>192</v>
      </c>
      <c r="ME180" s="354"/>
      <c r="MF180" s="354"/>
      <c r="MG180" s="354"/>
      <c r="MH180" s="354"/>
      <c r="MI180" s="354"/>
      <c r="MJ180" s="354">
        <v>100</v>
      </c>
      <c r="MK180" s="354"/>
      <c r="ML180" s="354"/>
      <c r="MM180" s="354"/>
      <c r="MN180" s="354"/>
      <c r="MO180" s="354"/>
      <c r="MP180" s="354"/>
      <c r="MQ180" s="354"/>
      <c r="MR180" s="354"/>
      <c r="MS180" s="51"/>
      <c r="MT180" s="364">
        <f t="shared" si="95"/>
        <v>4791</v>
      </c>
      <c r="MU180" s="365">
        <f t="shared" si="96"/>
        <v>1151</v>
      </c>
      <c r="MV180" s="366">
        <f t="shared" si="97"/>
        <v>5942</v>
      </c>
      <c r="MW180" s="365">
        <v>6490</v>
      </c>
      <c r="MX180" s="365">
        <v>2532</v>
      </c>
      <c r="MY180" s="54"/>
      <c r="MZ180" s="708">
        <v>3.59</v>
      </c>
      <c r="NA180" s="708">
        <v>0.94</v>
      </c>
      <c r="NB180" s="709">
        <f t="shared" si="98"/>
        <v>5585.48</v>
      </c>
      <c r="NC180" s="710">
        <v>4.18</v>
      </c>
      <c r="ND180" s="710">
        <v>3.29</v>
      </c>
      <c r="NE180" s="738">
        <f t="shared" si="125"/>
        <v>0.477611940298507</v>
      </c>
      <c r="NF180" s="739"/>
      <c r="NG180" s="739">
        <v>3000</v>
      </c>
      <c r="NH180" s="739">
        <v>3.07</v>
      </c>
      <c r="NI180" s="740">
        <f t="shared" si="99"/>
        <v>13308.05</v>
      </c>
      <c r="NJ180" s="738">
        <f t="shared" ref="NJ180:NJ184" si="130">1-NH180/6.7/NA180</f>
        <v>0.512543664655446</v>
      </c>
      <c r="NK180" s="741"/>
      <c r="NL180" s="742">
        <v>44562</v>
      </c>
      <c r="NM180" s="739">
        <f ca="1" t="shared" si="100"/>
        <v>17.1666666666667</v>
      </c>
      <c r="NN180" s="739">
        <f ca="1" t="shared" si="101"/>
        <v>515</v>
      </c>
      <c r="NO180" s="739">
        <v>3791</v>
      </c>
      <c r="NP180" s="739">
        <f t="shared" si="102"/>
        <v>5942</v>
      </c>
      <c r="NQ180" s="761">
        <f t="shared" si="103"/>
        <v>1.51659009698826</v>
      </c>
      <c r="NR180" s="739">
        <f ca="1" t="shared" si="104"/>
        <v>1.07486482602081</v>
      </c>
      <c r="NS180" s="739">
        <f t="shared" si="105"/>
        <v>4045</v>
      </c>
      <c r="NT180" s="739"/>
      <c r="NU180" s="739">
        <f ca="1" t="shared" si="106"/>
        <v>346.135922330097</v>
      </c>
      <c r="NV180" s="769">
        <f ca="1" t="shared" si="107"/>
        <v>11.5378640776699</v>
      </c>
      <c r="NW180" s="769">
        <f ca="1" t="shared" si="108"/>
        <v>350.584819925951</v>
      </c>
      <c r="NX180" s="739"/>
      <c r="NY180" s="739"/>
      <c r="NZ180" s="739"/>
      <c r="OA180" s="739"/>
      <c r="OB180" s="739"/>
      <c r="OC180" s="739"/>
      <c r="OD180" s="739"/>
      <c r="OE180" s="743">
        <f t="shared" si="109"/>
        <v>384</v>
      </c>
      <c r="OF180" s="743">
        <f t="shared" si="110"/>
        <v>300</v>
      </c>
      <c r="OG180" s="743">
        <f t="shared" si="111"/>
        <v>764</v>
      </c>
      <c r="OH180" s="743">
        <f t="shared" si="112"/>
        <v>380</v>
      </c>
      <c r="OI180" s="743">
        <f t="shared" si="113"/>
        <v>1584</v>
      </c>
      <c r="OJ180" s="739">
        <f t="shared" si="114"/>
        <v>280</v>
      </c>
      <c r="OK180" s="739">
        <f t="shared" si="115"/>
        <v>563</v>
      </c>
      <c r="OL180" s="739">
        <f t="shared" si="116"/>
        <v>600</v>
      </c>
      <c r="OM180" s="739">
        <f t="shared" si="117"/>
        <v>316</v>
      </c>
      <c r="ON180" s="739">
        <f t="shared" si="118"/>
        <v>279</v>
      </c>
      <c r="OO180" s="739">
        <f t="shared" si="119"/>
        <v>244</v>
      </c>
      <c r="OP180" s="739"/>
      <c r="OQ180" s="739">
        <f t="shared" si="120"/>
        <v>200</v>
      </c>
      <c r="OR180" s="739">
        <f t="shared" si="121"/>
        <v>5894</v>
      </c>
      <c r="OS180" s="739">
        <f t="shared" si="122"/>
        <v>0</v>
      </c>
      <c r="OT180" s="739">
        <f t="shared" si="123"/>
        <v>-48</v>
      </c>
      <c r="OU180" s="739"/>
      <c r="OV180" s="739"/>
      <c r="OW180" s="739"/>
      <c r="OX180" s="739"/>
      <c r="OY180" s="739"/>
      <c r="OZ180" s="739"/>
      <c r="PA180" s="739"/>
      <c r="PB180" s="739"/>
      <c r="PC180" s="739"/>
      <c r="PD180" s="739"/>
      <c r="PE180" s="739"/>
      <c r="PF180" s="739"/>
      <c r="PG180" s="739"/>
      <c r="PI180" s="28">
        <v>300</v>
      </c>
      <c r="PJ180" s="28">
        <v>0</v>
      </c>
      <c r="PK180" s="28">
        <v>488</v>
      </c>
      <c r="PL180" s="28">
        <v>824</v>
      </c>
      <c r="PM180" s="28">
        <v>728</v>
      </c>
      <c r="PN180" s="28">
        <v>100</v>
      </c>
      <c r="PO180" s="28">
        <v>112</v>
      </c>
      <c r="PP180" s="28">
        <v>400</v>
      </c>
      <c r="PQ180" s="28">
        <v>1104</v>
      </c>
      <c r="PR180" s="28">
        <v>96</v>
      </c>
      <c r="PS180" s="28">
        <v>1056</v>
      </c>
      <c r="PT180" s="28">
        <v>1574</v>
      </c>
      <c r="PU180" s="28">
        <v>50</v>
      </c>
      <c r="PV180" s="28">
        <v>6832</v>
      </c>
      <c r="PW180" s="28">
        <v>342</v>
      </c>
    </row>
    <row r="181" s="28" customFormat="1" customHeight="1" spans="1:439">
      <c r="A181" s="95" t="s">
        <v>1610</v>
      </c>
      <c r="B181" s="415">
        <v>2020</v>
      </c>
      <c r="C181" s="95" t="s">
        <v>1917</v>
      </c>
      <c r="D181" s="95" t="s">
        <v>2314</v>
      </c>
      <c r="E181" s="820" t="s">
        <v>1657</v>
      </c>
      <c r="F181" s="116" t="s">
        <v>642</v>
      </c>
      <c r="G181" s="112" t="s">
        <v>643</v>
      </c>
      <c r="H181" s="113" t="s">
        <v>644</v>
      </c>
      <c r="I181" s="99">
        <f t="shared" si="129"/>
        <v>699</v>
      </c>
      <c r="J181" s="100">
        <v>3350</v>
      </c>
      <c r="K181" s="454">
        <v>0</v>
      </c>
      <c r="L181" s="150">
        <f t="shared" si="91"/>
        <v>4049</v>
      </c>
      <c r="M181" s="151">
        <f t="shared" si="92"/>
        <v>4049</v>
      </c>
      <c r="N181" s="455"/>
      <c r="O181" s="37">
        <v>1214</v>
      </c>
      <c r="P181" s="36"/>
      <c r="Q181" s="33">
        <f t="shared" si="93"/>
        <v>0</v>
      </c>
      <c r="R181" s="34">
        <f t="shared" si="94"/>
        <v>9000</v>
      </c>
      <c r="S181" s="813"/>
      <c r="T181" s="346"/>
      <c r="U181" s="824"/>
      <c r="V181" s="824"/>
      <c r="W181" s="346"/>
      <c r="X181" s="347"/>
      <c r="Y181" s="348"/>
      <c r="Z181" s="348"/>
      <c r="AA181" s="348">
        <v>3000</v>
      </c>
      <c r="AB181" s="348"/>
      <c r="AC181" s="506"/>
      <c r="AD181" s="348"/>
      <c r="AE181" s="348"/>
      <c r="AF181" s="346"/>
      <c r="AG181" s="346"/>
      <c r="AH181" s="346">
        <v>3000</v>
      </c>
      <c r="AI181" s="346"/>
      <c r="AJ181" s="346"/>
      <c r="AK181" s="346"/>
      <c r="AL181" s="346"/>
      <c r="AM181" s="346"/>
      <c r="AN181" s="346">
        <v>3000</v>
      </c>
      <c r="AO181" s="346"/>
      <c r="AP181" s="346"/>
      <c r="AQ181" s="346"/>
      <c r="AR181" s="346"/>
      <c r="AS181" s="346"/>
      <c r="AT181" s="346"/>
      <c r="AU181" s="346"/>
      <c r="AV181" s="346"/>
      <c r="AW181" s="346"/>
      <c r="AX181" s="346"/>
      <c r="AY181" s="349"/>
      <c r="AZ181" s="48">
        <v>1</v>
      </c>
      <c r="BA181" s="48"/>
      <c r="BB181" s="48">
        <v>1</v>
      </c>
      <c r="BC181" s="48"/>
      <c r="BD181" s="47"/>
      <c r="BE181" s="47"/>
      <c r="BF181" s="47"/>
      <c r="BG181" s="47"/>
      <c r="BH181" s="47"/>
      <c r="BI181" s="47"/>
      <c r="BJ181" s="47"/>
      <c r="BK181" s="47"/>
      <c r="BL181" s="47">
        <v>40</v>
      </c>
      <c r="BM181" s="47"/>
      <c r="BN181" s="47"/>
      <c r="BO181" s="47"/>
      <c r="BP181" s="47"/>
      <c r="BQ181" s="47"/>
      <c r="BR181" s="47"/>
      <c r="BS181" s="354"/>
      <c r="BT181" s="354"/>
      <c r="BU181" s="354"/>
      <c r="BV181" s="354"/>
      <c r="BW181" s="354"/>
      <c r="BX181" s="354"/>
      <c r="BY181" s="354"/>
      <c r="BZ181" s="354"/>
      <c r="CA181" s="354"/>
      <c r="CB181" s="354"/>
      <c r="CC181" s="354"/>
      <c r="CD181" s="354"/>
      <c r="CE181" s="354"/>
      <c r="CF181" s="354"/>
      <c r="CG181" s="354"/>
      <c r="CH181" s="354"/>
      <c r="CI181" s="354"/>
      <c r="CJ181" s="354"/>
      <c r="CK181" s="354"/>
      <c r="CL181" s="354"/>
      <c r="CM181" s="354"/>
      <c r="CN181" s="354"/>
      <c r="CO181" s="354"/>
      <c r="CP181" s="358"/>
      <c r="CQ181" s="48"/>
      <c r="CR181" s="354"/>
      <c r="CS181" s="354"/>
      <c r="CT181" s="355"/>
      <c r="CU181" s="354"/>
      <c r="CV181" s="354"/>
      <c r="CW181" s="354"/>
      <c r="CX181" s="354">
        <v>12</v>
      </c>
      <c r="CY181" s="354"/>
      <c r="CZ181" s="354">
        <v>20</v>
      </c>
      <c r="DA181" s="356"/>
      <c r="DB181" s="354"/>
      <c r="DC181" s="354"/>
      <c r="DD181" s="354">
        <v>30</v>
      </c>
      <c r="DE181" s="354"/>
      <c r="DF181" s="354">
        <v>24</v>
      </c>
      <c r="DG181" s="354"/>
      <c r="DH181" s="354"/>
      <c r="DI181" s="354"/>
      <c r="DJ181" s="356">
        <v>-32</v>
      </c>
      <c r="DK181" s="354">
        <v>1</v>
      </c>
      <c r="DL181" s="354"/>
      <c r="DM181" s="354"/>
      <c r="DN181" s="354"/>
      <c r="DO181" s="354"/>
      <c r="DP181" s="354"/>
      <c r="DQ181" s="354">
        <v>12</v>
      </c>
      <c r="DR181" s="354"/>
      <c r="DS181" s="354"/>
      <c r="DT181" s="354"/>
      <c r="DU181" s="354">
        <v>20</v>
      </c>
      <c r="DV181" s="354">
        <v>1</v>
      </c>
      <c r="DW181" s="354"/>
      <c r="DX181" s="354"/>
      <c r="DY181" s="354"/>
      <c r="DZ181" s="357"/>
      <c r="EA181" s="356"/>
      <c r="EB181" s="356"/>
      <c r="EC181" s="356"/>
      <c r="ED181" s="356"/>
      <c r="EE181" s="358"/>
      <c r="EF181" s="48"/>
      <c r="EG181" s="46"/>
      <c r="EH181" s="46">
        <v>288</v>
      </c>
      <c r="EI181" s="47"/>
      <c r="EJ181" s="47"/>
      <c r="EK181" s="47"/>
      <c r="EL181" s="47"/>
      <c r="EM181" s="47"/>
      <c r="EN181" s="47"/>
      <c r="EO181" s="47"/>
      <c r="EP181" s="47">
        <v>96</v>
      </c>
      <c r="EQ181" s="47"/>
      <c r="ER181" s="47"/>
      <c r="ES181" s="47"/>
      <c r="ET181" s="48"/>
      <c r="EU181" s="47"/>
      <c r="EV181" s="47"/>
      <c r="EW181" s="47">
        <v>300</v>
      </c>
      <c r="EX181" s="47">
        <v>200</v>
      </c>
      <c r="EY181" s="47"/>
      <c r="EZ181" s="47"/>
      <c r="FA181" s="47"/>
      <c r="FB181" s="47"/>
      <c r="FC181" s="47"/>
      <c r="FD181" s="47"/>
      <c r="FE181" s="47">
        <v>96</v>
      </c>
      <c r="FF181" s="47"/>
      <c r="FG181" s="47">
        <v>48</v>
      </c>
      <c r="FH181" s="47"/>
      <c r="FI181" s="47"/>
      <c r="FJ181" s="47"/>
      <c r="FK181" s="47"/>
      <c r="FL181" s="47"/>
      <c r="FM181" s="47">
        <v>280</v>
      </c>
      <c r="FN181" s="47">
        <v>600</v>
      </c>
      <c r="FO181" s="47"/>
      <c r="FP181" s="47"/>
      <c r="FQ181" s="354"/>
      <c r="FR181" s="354"/>
      <c r="FS181" s="354"/>
      <c r="FT181" s="354"/>
      <c r="FU181" s="354">
        <v>144</v>
      </c>
      <c r="FV181" s="354"/>
      <c r="FW181" s="354">
        <v>1440</v>
      </c>
      <c r="FX181" s="354"/>
      <c r="FY181" s="354"/>
      <c r="FZ181" s="354"/>
      <c r="GA181" s="354"/>
      <c r="GB181" s="354">
        <v>280</v>
      </c>
      <c r="GC181" s="354"/>
      <c r="GD181" s="354"/>
      <c r="GE181" s="354"/>
      <c r="GF181" s="354"/>
      <c r="GG181" s="354"/>
      <c r="GH181" s="354"/>
      <c r="GI181" s="354"/>
      <c r="GJ181" s="354"/>
      <c r="GK181" s="354"/>
      <c r="GL181" s="354"/>
      <c r="GM181" s="354"/>
      <c r="GN181" s="354"/>
      <c r="GO181" s="354"/>
      <c r="GP181" s="354"/>
      <c r="GQ181" s="354"/>
      <c r="GR181" s="354">
        <v>3</v>
      </c>
      <c r="GS181" s="354"/>
      <c r="GT181" s="354">
        <v>560</v>
      </c>
      <c r="GU181" s="354"/>
      <c r="GV181" s="354"/>
      <c r="GW181" s="354"/>
      <c r="GX181" s="354"/>
      <c r="GY181" s="354"/>
      <c r="GZ181" s="354">
        <v>48</v>
      </c>
      <c r="HA181" s="354"/>
      <c r="HB181" s="354"/>
      <c r="HC181" s="354"/>
      <c r="HD181" s="354"/>
      <c r="HE181" s="354"/>
      <c r="HF181" s="354"/>
      <c r="HG181" s="354"/>
      <c r="HH181" s="354"/>
      <c r="HI181" s="354">
        <v>168</v>
      </c>
      <c r="HJ181" s="354"/>
      <c r="HK181" s="354"/>
      <c r="HL181" s="354">
        <v>48</v>
      </c>
      <c r="HM181" s="354"/>
      <c r="HN181" s="354"/>
      <c r="HO181" s="354"/>
      <c r="HP181" s="354"/>
      <c r="HQ181" s="354"/>
      <c r="HR181" s="354"/>
      <c r="HS181" s="354"/>
      <c r="HT181" s="354"/>
      <c r="HU181" s="354">
        <v>100</v>
      </c>
      <c r="HV181" s="354"/>
      <c r="HW181" s="354"/>
      <c r="HX181" s="354"/>
      <c r="HY181" s="354"/>
      <c r="HZ181" s="354"/>
      <c r="IA181" s="354">
        <v>96</v>
      </c>
      <c r="IB181" s="354"/>
      <c r="IC181" s="354"/>
      <c r="ID181" s="354"/>
      <c r="IE181" s="354"/>
      <c r="IF181" s="354"/>
      <c r="IG181" s="354"/>
      <c r="IH181" s="354"/>
      <c r="II181" s="354">
        <v>48</v>
      </c>
      <c r="IJ181" s="354"/>
      <c r="IK181" s="354"/>
      <c r="IL181" s="354"/>
      <c r="IM181" s="354">
        <v>48</v>
      </c>
      <c r="IN181" s="354"/>
      <c r="IO181" s="354"/>
      <c r="IP181" s="354"/>
      <c r="IQ181" s="354"/>
      <c r="IR181" s="50"/>
      <c r="IS181" s="47"/>
      <c r="IT181" s="47"/>
      <c r="IU181" s="47"/>
      <c r="IV181" s="47">
        <v>300</v>
      </c>
      <c r="IW181" s="47"/>
      <c r="IX181" s="47"/>
      <c r="IY181" s="47"/>
      <c r="IZ181" s="47"/>
      <c r="JA181" s="47"/>
      <c r="JB181" s="47"/>
      <c r="JC181" s="47"/>
      <c r="JD181" s="47"/>
      <c r="JE181" s="47"/>
      <c r="JF181" s="47"/>
      <c r="JG181" s="47"/>
      <c r="JH181" s="47"/>
      <c r="JI181" s="47"/>
      <c r="JJ181" s="47"/>
      <c r="JK181" s="47"/>
      <c r="JL181" s="354"/>
      <c r="JM181" s="354"/>
      <c r="JN181" s="354"/>
      <c r="JO181" s="354"/>
      <c r="JP181" s="354"/>
      <c r="JQ181" s="354"/>
      <c r="JR181" s="354"/>
      <c r="JS181" s="354"/>
      <c r="JT181" s="354"/>
      <c r="JU181" s="354"/>
      <c r="JV181" s="354"/>
      <c r="JW181" s="354"/>
      <c r="JX181" s="354"/>
      <c r="JY181" s="354"/>
      <c r="JZ181" s="354"/>
      <c r="KA181" s="354"/>
      <c r="KB181" s="354"/>
      <c r="KC181" s="354"/>
      <c r="KD181" s="354"/>
      <c r="KE181" s="354"/>
      <c r="KF181" s="354"/>
      <c r="KG181" s="354"/>
      <c r="KH181" s="354">
        <v>100</v>
      </c>
      <c r="KI181" s="354"/>
      <c r="KJ181" s="354"/>
      <c r="KK181" s="354"/>
      <c r="KL181" s="354"/>
      <c r="KM181" s="354"/>
      <c r="KN181" s="354"/>
      <c r="KO181" s="354"/>
      <c r="KP181" s="354"/>
      <c r="KQ181" s="354"/>
      <c r="KR181" s="354"/>
      <c r="KS181" s="354"/>
      <c r="KT181" s="354"/>
      <c r="KU181" s="354"/>
      <c r="KV181" s="51"/>
      <c r="KW181" s="47"/>
      <c r="KX181" s="47"/>
      <c r="KY181" s="47"/>
      <c r="KZ181" s="47"/>
      <c r="LA181" s="47">
        <v>100</v>
      </c>
      <c r="LB181" s="47"/>
      <c r="LC181" s="47"/>
      <c r="LD181" s="361">
        <v>20</v>
      </c>
      <c r="LE181" s="361">
        <v>100</v>
      </c>
      <c r="LF181" s="361"/>
      <c r="LG181" s="361"/>
      <c r="LH181" s="361"/>
      <c r="LI181" s="361"/>
      <c r="LJ181" s="361"/>
      <c r="LK181" s="361"/>
      <c r="LL181" s="361"/>
      <c r="LM181" s="361"/>
      <c r="LN181" s="361"/>
      <c r="LO181" s="361"/>
      <c r="LP181" s="354"/>
      <c r="LQ181" s="354">
        <v>32</v>
      </c>
      <c r="LR181" s="354"/>
      <c r="LS181" s="354"/>
      <c r="LT181" s="354"/>
      <c r="LU181" s="354"/>
      <c r="LV181" s="354"/>
      <c r="LW181" s="51"/>
      <c r="LX181" s="354">
        <v>100</v>
      </c>
      <c r="LY181" s="354"/>
      <c r="LZ181" s="354"/>
      <c r="MA181" s="354"/>
      <c r="MB181" s="363">
        <v>100</v>
      </c>
      <c r="MC181" s="363"/>
      <c r="MD181" s="354">
        <v>192</v>
      </c>
      <c r="ME181" s="354"/>
      <c r="MF181" s="354"/>
      <c r="MG181" s="354"/>
      <c r="MH181" s="354"/>
      <c r="MI181" s="354"/>
      <c r="MJ181" s="354">
        <v>100</v>
      </c>
      <c r="MK181" s="354"/>
      <c r="ML181" s="354"/>
      <c r="MM181" s="354"/>
      <c r="MN181" s="354"/>
      <c r="MO181" s="354"/>
      <c r="MP181" s="354"/>
      <c r="MQ181" s="354"/>
      <c r="MR181" s="354"/>
      <c r="MS181" s="51"/>
      <c r="MT181" s="364">
        <f t="shared" si="95"/>
        <v>4891</v>
      </c>
      <c r="MU181" s="365">
        <f t="shared" si="96"/>
        <v>1144</v>
      </c>
      <c r="MV181" s="366">
        <f t="shared" si="97"/>
        <v>6035</v>
      </c>
      <c r="MW181" s="365">
        <v>6390</v>
      </c>
      <c r="MX181" s="365">
        <v>2582</v>
      </c>
      <c r="MY181" s="54"/>
      <c r="MZ181" s="709">
        <v>3.59</v>
      </c>
      <c r="NA181" s="709">
        <v>0.94</v>
      </c>
      <c r="NB181" s="709">
        <f t="shared" si="98"/>
        <v>5672.9</v>
      </c>
      <c r="NC181" s="711">
        <v>4.18</v>
      </c>
      <c r="ND181" s="710">
        <v>3.29</v>
      </c>
      <c r="NE181" s="738">
        <f t="shared" si="125"/>
        <v>0.477611940298507</v>
      </c>
      <c r="NF181" s="743"/>
      <c r="NG181" s="743">
        <v>3000</v>
      </c>
      <c r="NH181" s="743">
        <v>3.07</v>
      </c>
      <c r="NI181" s="740">
        <f t="shared" si="99"/>
        <v>13321.21</v>
      </c>
      <c r="NJ181" s="738">
        <f t="shared" si="130"/>
        <v>0.512543664655446</v>
      </c>
      <c r="NK181" s="818"/>
      <c r="NL181" s="742">
        <v>44562</v>
      </c>
      <c r="NM181" s="739">
        <f ca="1" t="shared" si="100"/>
        <v>17.1666666666667</v>
      </c>
      <c r="NN181" s="739">
        <f ca="1" t="shared" si="101"/>
        <v>515</v>
      </c>
      <c r="NO181" s="743">
        <v>3926</v>
      </c>
      <c r="NP181" s="739">
        <f t="shared" si="102"/>
        <v>6035</v>
      </c>
      <c r="NQ181" s="761">
        <f t="shared" si="103"/>
        <v>1.51347962382445</v>
      </c>
      <c r="NR181" s="739">
        <f ca="1" t="shared" si="104"/>
        <v>1.07266031591442</v>
      </c>
      <c r="NS181" s="739">
        <f t="shared" si="105"/>
        <v>4049</v>
      </c>
      <c r="NT181" s="743"/>
      <c r="NU181" s="739">
        <f ca="1" t="shared" si="106"/>
        <v>351.553398058252</v>
      </c>
      <c r="NV181" s="769">
        <f ca="1" t="shared" si="107"/>
        <v>11.7184466019417</v>
      </c>
      <c r="NW181" s="769">
        <f ca="1" t="shared" si="108"/>
        <v>345.523612261806</v>
      </c>
      <c r="NX181" s="743"/>
      <c r="NY181" s="743"/>
      <c r="NZ181" s="743"/>
      <c r="OA181" s="743"/>
      <c r="OB181" s="743"/>
      <c r="OC181" s="743"/>
      <c r="OD181" s="743"/>
      <c r="OE181" s="743">
        <f t="shared" si="109"/>
        <v>384</v>
      </c>
      <c r="OF181" s="743">
        <f t="shared" si="110"/>
        <v>400</v>
      </c>
      <c r="OG181" s="743">
        <f t="shared" si="111"/>
        <v>864</v>
      </c>
      <c r="OH181" s="743">
        <f t="shared" si="112"/>
        <v>280</v>
      </c>
      <c r="OI181" s="743">
        <f t="shared" si="113"/>
        <v>1584</v>
      </c>
      <c r="OJ181" s="739">
        <f t="shared" si="114"/>
        <v>280</v>
      </c>
      <c r="OK181" s="739">
        <f t="shared" si="115"/>
        <v>563</v>
      </c>
      <c r="OL181" s="739">
        <f t="shared" si="116"/>
        <v>600</v>
      </c>
      <c r="OM181" s="739">
        <f t="shared" si="117"/>
        <v>416</v>
      </c>
      <c r="ON181" s="739">
        <f t="shared" si="118"/>
        <v>272</v>
      </c>
      <c r="OO181" s="739">
        <f t="shared" si="119"/>
        <v>144</v>
      </c>
      <c r="OP181" s="739"/>
      <c r="OQ181" s="739">
        <f t="shared" si="120"/>
        <v>200</v>
      </c>
      <c r="OR181" s="739">
        <f t="shared" si="121"/>
        <v>5987</v>
      </c>
      <c r="OS181" s="739">
        <f t="shared" si="122"/>
        <v>0</v>
      </c>
      <c r="OT181" s="739">
        <f t="shared" si="123"/>
        <v>-48</v>
      </c>
      <c r="OU181" s="743"/>
      <c r="OV181" s="743"/>
      <c r="OW181" s="743"/>
      <c r="OX181" s="743"/>
      <c r="OY181" s="743"/>
      <c r="OZ181" s="743"/>
      <c r="PA181" s="743"/>
      <c r="PB181" s="743"/>
      <c r="PC181" s="743"/>
      <c r="PD181" s="743"/>
      <c r="PE181" s="743"/>
      <c r="PF181" s="743"/>
      <c r="PG181" s="743"/>
      <c r="PI181" s="28">
        <v>300</v>
      </c>
      <c r="PJ181" s="28">
        <v>0</v>
      </c>
      <c r="PK181" s="28">
        <v>488</v>
      </c>
      <c r="PL181" s="28">
        <v>624</v>
      </c>
      <c r="PM181" s="28">
        <v>828</v>
      </c>
      <c r="PN181" s="28">
        <v>100</v>
      </c>
      <c r="PO181" s="28">
        <v>212</v>
      </c>
      <c r="PP181" s="28">
        <v>400</v>
      </c>
      <c r="PQ181" s="28">
        <v>1104</v>
      </c>
      <c r="PR181" s="28">
        <v>96</v>
      </c>
      <c r="PS181" s="28">
        <v>1056</v>
      </c>
      <c r="PT181" s="28">
        <v>1274</v>
      </c>
      <c r="PU181" s="28">
        <v>50</v>
      </c>
      <c r="PV181" s="28">
        <v>6532</v>
      </c>
      <c r="PW181" s="28">
        <v>142</v>
      </c>
    </row>
    <row r="182" s="28" customFormat="1" customHeight="1" spans="1:439">
      <c r="A182" s="95" t="s">
        <v>1610</v>
      </c>
      <c r="B182" s="415">
        <v>2020</v>
      </c>
      <c r="C182" s="95" t="s">
        <v>1917</v>
      </c>
      <c r="D182" s="95" t="s">
        <v>2314</v>
      </c>
      <c r="E182" s="820" t="s">
        <v>1657</v>
      </c>
      <c r="F182" s="116" t="s">
        <v>645</v>
      </c>
      <c r="G182" s="112" t="s">
        <v>646</v>
      </c>
      <c r="H182" s="113" t="s">
        <v>647</v>
      </c>
      <c r="I182" s="99">
        <f t="shared" si="129"/>
        <v>79</v>
      </c>
      <c r="J182" s="100">
        <v>2092</v>
      </c>
      <c r="K182" s="454">
        <v>9</v>
      </c>
      <c r="L182" s="150">
        <f t="shared" si="91"/>
        <v>2171</v>
      </c>
      <c r="M182" s="151">
        <f t="shared" si="92"/>
        <v>2171</v>
      </c>
      <c r="N182" s="455"/>
      <c r="O182" s="37">
        <v>2677</v>
      </c>
      <c r="P182" s="157"/>
      <c r="Q182" s="33">
        <f t="shared" si="93"/>
        <v>0</v>
      </c>
      <c r="R182" s="34">
        <f t="shared" si="94"/>
        <v>8000</v>
      </c>
      <c r="S182" s="813"/>
      <c r="T182" s="346"/>
      <c r="U182" s="824"/>
      <c r="V182" s="824"/>
      <c r="W182" s="346"/>
      <c r="X182" s="347"/>
      <c r="Y182" s="348"/>
      <c r="Z182" s="348"/>
      <c r="AA182" s="348"/>
      <c r="AB182" s="348"/>
      <c r="AC182" s="506"/>
      <c r="AD182" s="348"/>
      <c r="AE182" s="348">
        <v>5000</v>
      </c>
      <c r="AF182" s="346"/>
      <c r="AG182" s="346"/>
      <c r="AH182" s="346"/>
      <c r="AI182" s="346"/>
      <c r="AJ182" s="346"/>
      <c r="AK182" s="346"/>
      <c r="AL182" s="346"/>
      <c r="AM182" s="346"/>
      <c r="AN182" s="346">
        <v>3000</v>
      </c>
      <c r="AO182" s="346"/>
      <c r="AP182" s="346"/>
      <c r="AQ182" s="346"/>
      <c r="AR182" s="346"/>
      <c r="AS182" s="346"/>
      <c r="AT182" s="346"/>
      <c r="AU182" s="346"/>
      <c r="AV182" s="346"/>
      <c r="AW182" s="346"/>
      <c r="AX182" s="346"/>
      <c r="AY182" s="349"/>
      <c r="AZ182" s="48">
        <v>1</v>
      </c>
      <c r="BA182" s="48"/>
      <c r="BB182" s="48">
        <v>1</v>
      </c>
      <c r="BC182" s="48"/>
      <c r="BD182" s="47"/>
      <c r="BE182" s="47">
        <v>1</v>
      </c>
      <c r="BF182" s="47"/>
      <c r="BG182" s="47"/>
      <c r="BH182" s="47"/>
      <c r="BI182" s="47"/>
      <c r="BJ182" s="47"/>
      <c r="BK182" s="47"/>
      <c r="BL182" s="47">
        <v>40</v>
      </c>
      <c r="BM182" s="47"/>
      <c r="BN182" s="47"/>
      <c r="BO182" s="47"/>
      <c r="BP182" s="47"/>
      <c r="BQ182" s="47"/>
      <c r="BR182" s="47"/>
      <c r="BS182" s="354"/>
      <c r="BT182" s="354"/>
      <c r="BU182" s="354"/>
      <c r="BV182" s="354"/>
      <c r="BW182" s="354"/>
      <c r="BX182" s="354"/>
      <c r="BY182" s="354"/>
      <c r="BZ182" s="354"/>
      <c r="CA182" s="354"/>
      <c r="CB182" s="354"/>
      <c r="CC182" s="354"/>
      <c r="CD182" s="354"/>
      <c r="CE182" s="354"/>
      <c r="CF182" s="354"/>
      <c r="CG182" s="354"/>
      <c r="CH182" s="354"/>
      <c r="CI182" s="354"/>
      <c r="CJ182" s="354"/>
      <c r="CK182" s="354"/>
      <c r="CL182" s="354"/>
      <c r="CM182" s="354"/>
      <c r="CN182" s="354"/>
      <c r="CO182" s="354"/>
      <c r="CP182" s="358"/>
      <c r="CQ182" s="48"/>
      <c r="CR182" s="354"/>
      <c r="CS182" s="354"/>
      <c r="CT182" s="355"/>
      <c r="CU182" s="354"/>
      <c r="CV182" s="354">
        <v>1</v>
      </c>
      <c r="CW182" s="354"/>
      <c r="CX182" s="354">
        <v>12</v>
      </c>
      <c r="CY182" s="354"/>
      <c r="CZ182" s="354">
        <v>20</v>
      </c>
      <c r="DA182" s="356"/>
      <c r="DB182" s="354">
        <v>20</v>
      </c>
      <c r="DC182" s="354"/>
      <c r="DD182" s="354">
        <v>30</v>
      </c>
      <c r="DE182" s="354"/>
      <c r="DF182" s="354">
        <v>24</v>
      </c>
      <c r="DG182" s="354">
        <v>2</v>
      </c>
      <c r="DH182" s="354"/>
      <c r="DI182" s="354"/>
      <c r="DJ182" s="356">
        <v>-16</v>
      </c>
      <c r="DK182" s="354">
        <v>1</v>
      </c>
      <c r="DL182" s="354"/>
      <c r="DM182" s="354"/>
      <c r="DN182" s="354"/>
      <c r="DO182" s="354"/>
      <c r="DP182" s="354"/>
      <c r="DQ182" s="354">
        <v>12</v>
      </c>
      <c r="DR182" s="354"/>
      <c r="DS182" s="354"/>
      <c r="DT182" s="354">
        <v>1</v>
      </c>
      <c r="DU182" s="354">
        <v>20</v>
      </c>
      <c r="DV182" s="354">
        <v>1</v>
      </c>
      <c r="DW182" s="354"/>
      <c r="DX182" s="354"/>
      <c r="DY182" s="354"/>
      <c r="DZ182" s="357"/>
      <c r="EA182" s="356"/>
      <c r="EB182" s="356"/>
      <c r="EC182" s="356"/>
      <c r="ED182" s="356"/>
      <c r="EE182" s="358"/>
      <c r="EF182" s="48"/>
      <c r="EG182" s="46"/>
      <c r="EH182" s="46"/>
      <c r="EI182" s="47"/>
      <c r="EJ182" s="47"/>
      <c r="EK182" s="47"/>
      <c r="EL182" s="47"/>
      <c r="EM182" s="47"/>
      <c r="EN182" s="47"/>
      <c r="EO182" s="47"/>
      <c r="EP182" s="47">
        <v>96</v>
      </c>
      <c r="EQ182" s="47"/>
      <c r="ER182" s="47"/>
      <c r="ES182" s="47"/>
      <c r="ET182" s="48"/>
      <c r="EU182" s="47"/>
      <c r="EV182" s="47"/>
      <c r="EW182" s="47">
        <v>600</v>
      </c>
      <c r="EX182" s="47">
        <v>200</v>
      </c>
      <c r="EY182" s="47"/>
      <c r="EZ182" s="47"/>
      <c r="FA182" s="47"/>
      <c r="FB182" s="47"/>
      <c r="FC182" s="47">
        <v>1152</v>
      </c>
      <c r="FD182" s="47"/>
      <c r="FE182" s="47">
        <v>96</v>
      </c>
      <c r="FF182" s="47"/>
      <c r="FG182" s="47">
        <v>48</v>
      </c>
      <c r="FH182" s="47"/>
      <c r="FI182" s="47"/>
      <c r="FJ182" s="47"/>
      <c r="FK182" s="47"/>
      <c r="FL182" s="47"/>
      <c r="FM182" s="47">
        <v>280</v>
      </c>
      <c r="FN182" s="47">
        <v>600</v>
      </c>
      <c r="FO182" s="47"/>
      <c r="FP182" s="47"/>
      <c r="FQ182" s="354"/>
      <c r="FR182" s="354"/>
      <c r="FS182" s="354"/>
      <c r="FT182" s="354"/>
      <c r="FU182" s="354">
        <v>144</v>
      </c>
      <c r="FV182" s="354"/>
      <c r="FW182" s="354">
        <v>864</v>
      </c>
      <c r="FX182" s="354"/>
      <c r="FY182" s="354"/>
      <c r="FZ182" s="354"/>
      <c r="GA182" s="354"/>
      <c r="GB182" s="354">
        <v>280</v>
      </c>
      <c r="GC182" s="354"/>
      <c r="GD182" s="354"/>
      <c r="GE182" s="354"/>
      <c r="GF182" s="354"/>
      <c r="GG182" s="354"/>
      <c r="GH182" s="354"/>
      <c r="GI182" s="354"/>
      <c r="GJ182" s="354"/>
      <c r="GK182" s="354"/>
      <c r="GL182" s="354"/>
      <c r="GM182" s="354"/>
      <c r="GN182" s="354"/>
      <c r="GO182" s="354"/>
      <c r="GP182" s="354"/>
      <c r="GQ182" s="354"/>
      <c r="GR182" s="354">
        <v>3</v>
      </c>
      <c r="GS182" s="354"/>
      <c r="GT182" s="354">
        <v>560</v>
      </c>
      <c r="GU182" s="354"/>
      <c r="GV182" s="354"/>
      <c r="GW182" s="354"/>
      <c r="GX182" s="354"/>
      <c r="GY182" s="354"/>
      <c r="GZ182" s="354">
        <v>48</v>
      </c>
      <c r="HA182" s="354"/>
      <c r="HB182" s="354"/>
      <c r="HC182" s="354"/>
      <c r="HD182" s="354"/>
      <c r="HE182" s="354"/>
      <c r="HF182" s="354"/>
      <c r="HG182" s="354"/>
      <c r="HH182" s="354"/>
      <c r="HI182" s="354">
        <v>168</v>
      </c>
      <c r="HJ182" s="354"/>
      <c r="HK182" s="354"/>
      <c r="HL182" s="354">
        <v>48</v>
      </c>
      <c r="HM182" s="354"/>
      <c r="HN182" s="354"/>
      <c r="HO182" s="354"/>
      <c r="HP182" s="354"/>
      <c r="HQ182" s="354"/>
      <c r="HR182" s="354"/>
      <c r="HS182" s="354"/>
      <c r="HT182" s="354"/>
      <c r="HU182" s="354">
        <v>100</v>
      </c>
      <c r="HV182" s="354">
        <v>576</v>
      </c>
      <c r="HW182" s="354"/>
      <c r="HX182" s="354"/>
      <c r="HY182" s="354"/>
      <c r="HZ182" s="354"/>
      <c r="IA182" s="354">
        <v>96</v>
      </c>
      <c r="IB182" s="354"/>
      <c r="IC182" s="354"/>
      <c r="ID182" s="354"/>
      <c r="IE182" s="354"/>
      <c r="IF182" s="354"/>
      <c r="IG182" s="354"/>
      <c r="IH182" s="354"/>
      <c r="II182" s="354">
        <v>48</v>
      </c>
      <c r="IJ182" s="354"/>
      <c r="IK182" s="354"/>
      <c r="IL182" s="354"/>
      <c r="IM182" s="354">
        <v>648</v>
      </c>
      <c r="IN182" s="354"/>
      <c r="IO182" s="354"/>
      <c r="IP182" s="354"/>
      <c r="IQ182" s="354"/>
      <c r="IR182" s="50"/>
      <c r="IS182" s="47"/>
      <c r="IT182" s="47"/>
      <c r="IU182" s="47"/>
      <c r="IV182" s="47">
        <v>200</v>
      </c>
      <c r="IW182" s="47"/>
      <c r="IX182" s="47">
        <v>200</v>
      </c>
      <c r="IY182" s="47"/>
      <c r="IZ182" s="47"/>
      <c r="JA182" s="47"/>
      <c r="JB182" s="47"/>
      <c r="JC182" s="47"/>
      <c r="JD182" s="47"/>
      <c r="JE182" s="47"/>
      <c r="JF182" s="47"/>
      <c r="JG182" s="47"/>
      <c r="JH182" s="47"/>
      <c r="JI182" s="47"/>
      <c r="JJ182" s="47"/>
      <c r="JK182" s="47"/>
      <c r="JL182" s="354"/>
      <c r="JM182" s="354"/>
      <c r="JN182" s="354"/>
      <c r="JO182" s="354"/>
      <c r="JP182" s="354"/>
      <c r="JQ182" s="354"/>
      <c r="JR182" s="354"/>
      <c r="JS182" s="354"/>
      <c r="JT182" s="354"/>
      <c r="JU182" s="354"/>
      <c r="JV182" s="354"/>
      <c r="JW182" s="354"/>
      <c r="JX182" s="354"/>
      <c r="JY182" s="354"/>
      <c r="JZ182" s="354"/>
      <c r="KA182" s="354"/>
      <c r="KB182" s="354"/>
      <c r="KC182" s="354"/>
      <c r="KD182" s="354"/>
      <c r="KE182" s="354"/>
      <c r="KF182" s="354"/>
      <c r="KG182" s="354"/>
      <c r="KH182" s="354"/>
      <c r="KI182" s="354">
        <v>100</v>
      </c>
      <c r="KJ182" s="354"/>
      <c r="KK182" s="354"/>
      <c r="KL182" s="354"/>
      <c r="KM182" s="354"/>
      <c r="KN182" s="354"/>
      <c r="KO182" s="354"/>
      <c r="KP182" s="354"/>
      <c r="KQ182" s="354"/>
      <c r="KR182" s="354"/>
      <c r="KS182" s="354"/>
      <c r="KT182" s="354"/>
      <c r="KU182" s="354"/>
      <c r="KV182" s="51"/>
      <c r="KW182" s="47"/>
      <c r="KX182" s="47"/>
      <c r="KY182" s="47"/>
      <c r="KZ182" s="47"/>
      <c r="LA182" s="47"/>
      <c r="LB182" s="47">
        <v>60</v>
      </c>
      <c r="LC182" s="47"/>
      <c r="LD182" s="361">
        <v>20</v>
      </c>
      <c r="LE182" s="361">
        <v>100</v>
      </c>
      <c r="LF182" s="361"/>
      <c r="LG182" s="361"/>
      <c r="LH182" s="361"/>
      <c r="LI182" s="361"/>
      <c r="LJ182" s="361"/>
      <c r="LK182" s="361"/>
      <c r="LL182" s="361"/>
      <c r="LM182" s="361"/>
      <c r="LN182" s="361"/>
      <c r="LO182" s="361"/>
      <c r="LP182" s="361"/>
      <c r="LQ182" s="354">
        <v>16</v>
      </c>
      <c r="LR182" s="354"/>
      <c r="LS182" s="354"/>
      <c r="LT182" s="354"/>
      <c r="LU182" s="354"/>
      <c r="LV182" s="354"/>
      <c r="LW182" s="51"/>
      <c r="LX182" s="354">
        <v>100</v>
      </c>
      <c r="LY182" s="354"/>
      <c r="LZ182" s="354"/>
      <c r="MA182" s="354"/>
      <c r="MB182" s="363">
        <v>100</v>
      </c>
      <c r="MC182" s="363"/>
      <c r="MD182" s="354">
        <v>192</v>
      </c>
      <c r="ME182" s="354"/>
      <c r="MF182" s="354"/>
      <c r="MG182" s="354"/>
      <c r="MH182" s="354"/>
      <c r="MI182" s="354">
        <v>60</v>
      </c>
      <c r="MJ182" s="354">
        <v>100</v>
      </c>
      <c r="MK182" s="354"/>
      <c r="ML182" s="354">
        <v>216</v>
      </c>
      <c r="MM182" s="354"/>
      <c r="MN182" s="354"/>
      <c r="MO182" s="354"/>
      <c r="MP182" s="354"/>
      <c r="MQ182" s="354"/>
      <c r="MR182" s="354">
        <v>216</v>
      </c>
      <c r="MS182" s="51"/>
      <c r="MT182" s="364">
        <f t="shared" si="95"/>
        <v>6655</v>
      </c>
      <c r="MU182" s="365">
        <f t="shared" si="96"/>
        <v>1680</v>
      </c>
      <c r="MV182" s="366">
        <f t="shared" si="97"/>
        <v>8335</v>
      </c>
      <c r="MW182" s="365">
        <v>8092</v>
      </c>
      <c r="MX182" s="365">
        <v>3532</v>
      </c>
      <c r="MY182" s="54"/>
      <c r="MZ182" s="708">
        <v>3.59</v>
      </c>
      <c r="NA182" s="708">
        <v>0.94</v>
      </c>
      <c r="NB182" s="709">
        <f t="shared" si="98"/>
        <v>7834.9</v>
      </c>
      <c r="NC182" s="710">
        <v>4.18</v>
      </c>
      <c r="ND182" s="710">
        <v>3.29</v>
      </c>
      <c r="NE182" s="738">
        <f t="shared" si="125"/>
        <v>0.477611940298507</v>
      </c>
      <c r="NF182" s="739"/>
      <c r="NG182" s="739">
        <v>3000</v>
      </c>
      <c r="NH182" s="739">
        <v>3.07</v>
      </c>
      <c r="NI182" s="740">
        <f t="shared" si="99"/>
        <v>7142.59</v>
      </c>
      <c r="NJ182" s="738">
        <f t="shared" si="130"/>
        <v>0.512543664655446</v>
      </c>
      <c r="NK182" s="741"/>
      <c r="NL182" s="742">
        <v>44562</v>
      </c>
      <c r="NM182" s="739">
        <f ca="1" t="shared" si="100"/>
        <v>17.1666666666667</v>
      </c>
      <c r="NN182" s="739">
        <f ca="1" t="shared" si="101"/>
        <v>515</v>
      </c>
      <c r="NO182" s="739">
        <v>2677</v>
      </c>
      <c r="NP182" s="739">
        <f t="shared" si="102"/>
        <v>8335</v>
      </c>
      <c r="NQ182" s="761">
        <f t="shared" si="103"/>
        <v>3.43853135313531</v>
      </c>
      <c r="NR182" s="739">
        <f ca="1" t="shared" si="104"/>
        <v>2.43701736678522</v>
      </c>
      <c r="NS182" s="739">
        <f t="shared" si="105"/>
        <v>2171</v>
      </c>
      <c r="NT182" s="739"/>
      <c r="NU182" s="739">
        <f ca="1" t="shared" si="106"/>
        <v>485.533980582524</v>
      </c>
      <c r="NV182" s="769">
        <f ca="1" t="shared" si="107"/>
        <v>16.1844660194175</v>
      </c>
      <c r="NW182" s="769">
        <f ca="1" t="shared" si="108"/>
        <v>134.140971805639</v>
      </c>
      <c r="NX182" s="739"/>
      <c r="NY182" s="739"/>
      <c r="NZ182" s="739"/>
      <c r="OA182" s="739"/>
      <c r="OB182" s="739"/>
      <c r="OC182" s="739"/>
      <c r="OD182" s="739"/>
      <c r="OE182" s="743">
        <f t="shared" si="109"/>
        <v>96</v>
      </c>
      <c r="OF182" s="743">
        <f t="shared" si="110"/>
        <v>200</v>
      </c>
      <c r="OG182" s="743">
        <f t="shared" si="111"/>
        <v>2576</v>
      </c>
      <c r="OH182" s="743">
        <f t="shared" si="112"/>
        <v>280</v>
      </c>
      <c r="OI182" s="743">
        <f t="shared" si="113"/>
        <v>1008</v>
      </c>
      <c r="OJ182" s="739">
        <f t="shared" si="114"/>
        <v>280</v>
      </c>
      <c r="OK182" s="739">
        <f t="shared" si="115"/>
        <v>563</v>
      </c>
      <c r="OL182" s="739">
        <f t="shared" si="116"/>
        <v>600</v>
      </c>
      <c r="OM182" s="739">
        <f t="shared" si="117"/>
        <v>316</v>
      </c>
      <c r="ON182" s="739">
        <f t="shared" si="118"/>
        <v>256</v>
      </c>
      <c r="OO182" s="739">
        <f t="shared" si="119"/>
        <v>880</v>
      </c>
      <c r="OP182" s="739"/>
      <c r="OQ182" s="739">
        <f t="shared" si="120"/>
        <v>200</v>
      </c>
      <c r="OR182" s="739">
        <f t="shared" si="121"/>
        <v>7255</v>
      </c>
      <c r="OS182" s="739">
        <f t="shared" si="122"/>
        <v>0</v>
      </c>
      <c r="OT182" s="739">
        <f t="shared" si="123"/>
        <v>-1080</v>
      </c>
      <c r="OU182" s="739"/>
      <c r="OV182" s="739"/>
      <c r="OW182" s="739"/>
      <c r="OX182" s="739"/>
      <c r="OY182" s="739"/>
      <c r="OZ182" s="739"/>
      <c r="PA182" s="739"/>
      <c r="PB182" s="739"/>
      <c r="PC182" s="739"/>
      <c r="PD182" s="739"/>
      <c r="PE182" s="739"/>
      <c r="PF182" s="739"/>
      <c r="PG182" s="739"/>
      <c r="PI182" s="28">
        <v>350</v>
      </c>
      <c r="PJ182" s="28">
        <v>0</v>
      </c>
      <c r="PK182" s="28">
        <v>696</v>
      </c>
      <c r="PL182" s="28">
        <v>824</v>
      </c>
      <c r="PM182" s="28">
        <v>728</v>
      </c>
      <c r="PN182" s="28">
        <v>100</v>
      </c>
      <c r="PO182" s="28">
        <v>312</v>
      </c>
      <c r="PP182" s="28">
        <v>400</v>
      </c>
      <c r="PQ182" s="28">
        <v>2118</v>
      </c>
      <c r="PR182" s="28">
        <v>96</v>
      </c>
      <c r="PS182" s="28">
        <v>1236</v>
      </c>
      <c r="PT182" s="28">
        <v>1324</v>
      </c>
      <c r="PU182" s="28">
        <v>50</v>
      </c>
      <c r="PV182" s="28">
        <v>8234</v>
      </c>
      <c r="PW182" s="28">
        <v>142</v>
      </c>
    </row>
    <row r="183" s="28" customFormat="1" customHeight="1" spans="1:439">
      <c r="A183" s="95" t="s">
        <v>1610</v>
      </c>
      <c r="B183" s="415">
        <v>2020</v>
      </c>
      <c r="C183" s="95" t="s">
        <v>1917</v>
      </c>
      <c r="D183" s="95" t="s">
        <v>2314</v>
      </c>
      <c r="E183" s="820" t="s">
        <v>1657</v>
      </c>
      <c r="F183" s="116" t="s">
        <v>648</v>
      </c>
      <c r="G183" s="112" t="s">
        <v>649</v>
      </c>
      <c r="H183" s="113" t="s">
        <v>650</v>
      </c>
      <c r="I183" s="99">
        <f t="shared" si="129"/>
        <v>-147</v>
      </c>
      <c r="J183" s="100">
        <v>3376</v>
      </c>
      <c r="K183" s="454">
        <v>0</v>
      </c>
      <c r="L183" s="150">
        <f t="shared" si="91"/>
        <v>3229</v>
      </c>
      <c r="M183" s="151">
        <f t="shared" si="92"/>
        <v>3229</v>
      </c>
      <c r="N183" s="455"/>
      <c r="O183" s="37">
        <v>1240</v>
      </c>
      <c r="P183" s="157"/>
      <c r="Q183" s="33">
        <f t="shared" si="93"/>
        <v>0</v>
      </c>
      <c r="R183" s="34">
        <f t="shared" si="94"/>
        <v>9000</v>
      </c>
      <c r="S183" s="813"/>
      <c r="T183" s="346"/>
      <c r="U183" s="824"/>
      <c r="V183" s="824"/>
      <c r="W183" s="346"/>
      <c r="X183" s="347"/>
      <c r="Y183" s="348"/>
      <c r="Z183" s="348"/>
      <c r="AA183" s="348">
        <v>3000</v>
      </c>
      <c r="AB183" s="348"/>
      <c r="AC183" s="506"/>
      <c r="AD183" s="348"/>
      <c r="AE183" s="348"/>
      <c r="AF183" s="346"/>
      <c r="AG183" s="346"/>
      <c r="AH183" s="346">
        <v>3000</v>
      </c>
      <c r="AI183" s="346"/>
      <c r="AJ183" s="346"/>
      <c r="AK183" s="346"/>
      <c r="AL183" s="346"/>
      <c r="AM183" s="346"/>
      <c r="AN183" s="346">
        <v>3000</v>
      </c>
      <c r="AO183" s="346"/>
      <c r="AP183" s="346"/>
      <c r="AQ183" s="346"/>
      <c r="AR183" s="346"/>
      <c r="AS183" s="346"/>
      <c r="AT183" s="346"/>
      <c r="AU183" s="346"/>
      <c r="AV183" s="346"/>
      <c r="AW183" s="346"/>
      <c r="AX183" s="346"/>
      <c r="AY183" s="349"/>
      <c r="AZ183" s="48">
        <v>1</v>
      </c>
      <c r="BA183" s="48"/>
      <c r="BB183" s="48">
        <v>1</v>
      </c>
      <c r="BC183" s="48"/>
      <c r="BD183" s="47"/>
      <c r="BE183" s="47">
        <v>1</v>
      </c>
      <c r="BF183" s="47"/>
      <c r="BG183" s="47"/>
      <c r="BH183" s="47"/>
      <c r="BI183" s="47"/>
      <c r="BJ183" s="47"/>
      <c r="BK183" s="47"/>
      <c r="BL183" s="47">
        <v>40</v>
      </c>
      <c r="BM183" s="47"/>
      <c r="BN183" s="47"/>
      <c r="BO183" s="47"/>
      <c r="BP183" s="47"/>
      <c r="BQ183" s="47"/>
      <c r="BR183" s="47"/>
      <c r="BS183" s="354"/>
      <c r="BT183" s="354"/>
      <c r="BU183" s="354"/>
      <c r="BV183" s="354"/>
      <c r="BW183" s="354"/>
      <c r="BX183" s="354"/>
      <c r="BY183" s="354"/>
      <c r="BZ183" s="354"/>
      <c r="CA183" s="354"/>
      <c r="CB183" s="354"/>
      <c r="CC183" s="354"/>
      <c r="CD183" s="354"/>
      <c r="CE183" s="354"/>
      <c r="CF183" s="354"/>
      <c r="CG183" s="354"/>
      <c r="CH183" s="354"/>
      <c r="CI183" s="354"/>
      <c r="CJ183" s="354"/>
      <c r="CK183" s="354"/>
      <c r="CL183" s="354"/>
      <c r="CM183" s="354"/>
      <c r="CN183" s="354"/>
      <c r="CO183" s="354"/>
      <c r="CP183" s="358"/>
      <c r="CQ183" s="48"/>
      <c r="CR183" s="354"/>
      <c r="CS183" s="354"/>
      <c r="CT183" s="355"/>
      <c r="CU183" s="354"/>
      <c r="CV183" s="354"/>
      <c r="CW183" s="354"/>
      <c r="CX183" s="354">
        <v>12</v>
      </c>
      <c r="CY183" s="354"/>
      <c r="CZ183" s="354">
        <v>20</v>
      </c>
      <c r="DA183" s="356"/>
      <c r="DB183" s="354"/>
      <c r="DC183" s="354"/>
      <c r="DD183" s="354"/>
      <c r="DE183" s="354">
        <v>40</v>
      </c>
      <c r="DF183" s="354">
        <v>24</v>
      </c>
      <c r="DG183" s="354">
        <v>2</v>
      </c>
      <c r="DH183" s="354"/>
      <c r="DI183" s="354"/>
      <c r="DJ183" s="356">
        <v>-47</v>
      </c>
      <c r="DK183" s="354">
        <v>1</v>
      </c>
      <c r="DL183" s="354"/>
      <c r="DM183" s="354"/>
      <c r="DN183" s="354"/>
      <c r="DO183" s="354"/>
      <c r="DP183" s="354"/>
      <c r="DQ183" s="354">
        <v>12</v>
      </c>
      <c r="DR183" s="354"/>
      <c r="DS183" s="354"/>
      <c r="DT183" s="354">
        <v>1</v>
      </c>
      <c r="DU183" s="354">
        <v>20</v>
      </c>
      <c r="DV183" s="354">
        <v>1</v>
      </c>
      <c r="DW183" s="354"/>
      <c r="DX183" s="354"/>
      <c r="DY183" s="354"/>
      <c r="DZ183" s="357"/>
      <c r="EA183" s="356"/>
      <c r="EB183" s="356"/>
      <c r="EC183" s="356"/>
      <c r="ED183" s="356"/>
      <c r="EE183" s="358"/>
      <c r="EF183" s="48"/>
      <c r="EG183" s="46"/>
      <c r="EH183" s="46">
        <v>288</v>
      </c>
      <c r="EI183" s="47"/>
      <c r="EJ183" s="47"/>
      <c r="EK183" s="47"/>
      <c r="EL183" s="47"/>
      <c r="EM183" s="47"/>
      <c r="EN183" s="47"/>
      <c r="EO183" s="47"/>
      <c r="EP183" s="47">
        <v>96</v>
      </c>
      <c r="EQ183" s="47"/>
      <c r="ER183" s="47"/>
      <c r="ES183" s="47"/>
      <c r="ET183" s="48"/>
      <c r="EU183" s="47"/>
      <c r="EV183" s="47"/>
      <c r="EW183" s="47">
        <v>300</v>
      </c>
      <c r="EX183" s="47">
        <v>200</v>
      </c>
      <c r="EY183" s="47"/>
      <c r="EZ183" s="47"/>
      <c r="FA183" s="47"/>
      <c r="FB183" s="47"/>
      <c r="FC183" s="47"/>
      <c r="FD183" s="47"/>
      <c r="FE183" s="47">
        <v>96</v>
      </c>
      <c r="FF183" s="47"/>
      <c r="FG183" s="47">
        <v>48</v>
      </c>
      <c r="FH183" s="47"/>
      <c r="FI183" s="47"/>
      <c r="FJ183" s="47"/>
      <c r="FK183" s="47"/>
      <c r="FL183" s="47"/>
      <c r="FM183" s="47">
        <v>280</v>
      </c>
      <c r="FN183" s="47">
        <v>600</v>
      </c>
      <c r="FO183" s="47"/>
      <c r="FP183" s="47"/>
      <c r="FQ183" s="354"/>
      <c r="FR183" s="354"/>
      <c r="FS183" s="354"/>
      <c r="FT183" s="354"/>
      <c r="FU183" s="354">
        <v>144</v>
      </c>
      <c r="FV183" s="354"/>
      <c r="FW183" s="354">
        <v>576</v>
      </c>
      <c r="FX183" s="354"/>
      <c r="FY183" s="354">
        <v>864</v>
      </c>
      <c r="FZ183" s="354"/>
      <c r="GA183" s="354"/>
      <c r="GB183" s="354">
        <v>280</v>
      </c>
      <c r="GC183" s="354"/>
      <c r="GD183" s="354"/>
      <c r="GE183" s="354"/>
      <c r="GF183" s="354"/>
      <c r="GG183" s="354"/>
      <c r="GH183" s="354"/>
      <c r="GI183" s="354"/>
      <c r="GJ183" s="354"/>
      <c r="GK183" s="354"/>
      <c r="GL183" s="354"/>
      <c r="GM183" s="354"/>
      <c r="GN183" s="354"/>
      <c r="GO183" s="354"/>
      <c r="GP183" s="354"/>
      <c r="GQ183" s="354"/>
      <c r="GR183" s="354">
        <v>3</v>
      </c>
      <c r="GS183" s="354"/>
      <c r="GT183" s="354">
        <v>560</v>
      </c>
      <c r="GU183" s="354"/>
      <c r="GV183" s="354"/>
      <c r="GW183" s="354"/>
      <c r="GX183" s="354"/>
      <c r="GY183" s="354"/>
      <c r="GZ183" s="354">
        <v>48</v>
      </c>
      <c r="HA183" s="354"/>
      <c r="HB183" s="354"/>
      <c r="HC183" s="354"/>
      <c r="HD183" s="354"/>
      <c r="HE183" s="354"/>
      <c r="HF183" s="354"/>
      <c r="HG183" s="354"/>
      <c r="HH183" s="354"/>
      <c r="HI183" s="354">
        <v>168</v>
      </c>
      <c r="HJ183" s="354"/>
      <c r="HK183" s="354"/>
      <c r="HL183" s="354">
        <v>48</v>
      </c>
      <c r="HM183" s="354"/>
      <c r="HN183" s="354"/>
      <c r="HO183" s="354"/>
      <c r="HP183" s="354"/>
      <c r="HQ183" s="354"/>
      <c r="HR183" s="354"/>
      <c r="HS183" s="354"/>
      <c r="HT183" s="354"/>
      <c r="HU183" s="354">
        <v>100</v>
      </c>
      <c r="HV183" s="354"/>
      <c r="HW183" s="354"/>
      <c r="HX183" s="354"/>
      <c r="HY183" s="354"/>
      <c r="HZ183" s="354"/>
      <c r="IA183" s="354">
        <v>96</v>
      </c>
      <c r="IB183" s="354"/>
      <c r="IC183" s="354"/>
      <c r="ID183" s="354"/>
      <c r="IE183" s="354"/>
      <c r="IF183" s="354"/>
      <c r="IG183" s="354"/>
      <c r="IH183" s="354"/>
      <c r="II183" s="354">
        <v>48</v>
      </c>
      <c r="IJ183" s="354"/>
      <c r="IK183" s="354"/>
      <c r="IL183" s="354"/>
      <c r="IM183" s="354">
        <v>48</v>
      </c>
      <c r="IN183" s="354"/>
      <c r="IO183" s="354"/>
      <c r="IP183" s="354"/>
      <c r="IQ183" s="354"/>
      <c r="IR183" s="50"/>
      <c r="IS183" s="47"/>
      <c r="IT183" s="47"/>
      <c r="IU183" s="47"/>
      <c r="IV183" s="47">
        <v>300</v>
      </c>
      <c r="IW183" s="47"/>
      <c r="IX183" s="47">
        <v>300</v>
      </c>
      <c r="IY183" s="47"/>
      <c r="IZ183" s="47"/>
      <c r="JA183" s="47"/>
      <c r="JB183" s="47"/>
      <c r="JC183" s="47"/>
      <c r="JD183" s="47"/>
      <c r="JE183" s="47"/>
      <c r="JF183" s="47"/>
      <c r="JG183" s="47"/>
      <c r="JH183" s="47"/>
      <c r="JI183" s="47"/>
      <c r="JJ183" s="47"/>
      <c r="JK183" s="47"/>
      <c r="JL183" s="354"/>
      <c r="JM183" s="354"/>
      <c r="JN183" s="354"/>
      <c r="JO183" s="354"/>
      <c r="JP183" s="354"/>
      <c r="JQ183" s="354"/>
      <c r="JR183" s="354"/>
      <c r="JS183" s="354"/>
      <c r="JT183" s="354"/>
      <c r="JU183" s="354"/>
      <c r="JV183" s="354"/>
      <c r="JW183" s="354"/>
      <c r="JX183" s="354"/>
      <c r="JY183" s="354"/>
      <c r="JZ183" s="354"/>
      <c r="KA183" s="354"/>
      <c r="KB183" s="354"/>
      <c r="KC183" s="354"/>
      <c r="KD183" s="354"/>
      <c r="KE183" s="354"/>
      <c r="KF183" s="354"/>
      <c r="KG183" s="354"/>
      <c r="KH183" s="354">
        <v>100</v>
      </c>
      <c r="KI183" s="354"/>
      <c r="KJ183" s="354"/>
      <c r="KK183" s="354"/>
      <c r="KL183" s="354"/>
      <c r="KM183" s="354"/>
      <c r="KN183" s="354"/>
      <c r="KO183" s="354"/>
      <c r="KP183" s="354"/>
      <c r="KQ183" s="354"/>
      <c r="KR183" s="354"/>
      <c r="KS183" s="354"/>
      <c r="KT183" s="354"/>
      <c r="KU183" s="354"/>
      <c r="KV183" s="51"/>
      <c r="KW183" s="47"/>
      <c r="KX183" s="47"/>
      <c r="KY183" s="47"/>
      <c r="KZ183" s="47"/>
      <c r="LA183" s="47"/>
      <c r="LB183" s="47">
        <v>40</v>
      </c>
      <c r="LC183" s="47"/>
      <c r="LD183" s="361">
        <v>20</v>
      </c>
      <c r="LE183" s="361">
        <v>100</v>
      </c>
      <c r="LF183" s="361"/>
      <c r="LG183" s="361"/>
      <c r="LH183" s="361"/>
      <c r="LI183" s="361"/>
      <c r="LJ183" s="361"/>
      <c r="LK183" s="361"/>
      <c r="LL183" s="361"/>
      <c r="LM183" s="361"/>
      <c r="LN183" s="361"/>
      <c r="LO183" s="361">
        <v>100</v>
      </c>
      <c r="LP183" s="354"/>
      <c r="LQ183" s="354">
        <v>47</v>
      </c>
      <c r="LR183" s="354"/>
      <c r="LS183" s="354"/>
      <c r="LT183" s="354"/>
      <c r="LU183" s="354"/>
      <c r="LV183" s="354"/>
      <c r="LW183" s="51"/>
      <c r="LX183" s="354">
        <v>100</v>
      </c>
      <c r="LY183" s="354"/>
      <c r="LZ183" s="354"/>
      <c r="MA183" s="354"/>
      <c r="MB183" s="363">
        <v>100</v>
      </c>
      <c r="MC183" s="363"/>
      <c r="MD183" s="354">
        <v>192</v>
      </c>
      <c r="ME183" s="354"/>
      <c r="MF183" s="354"/>
      <c r="MG183" s="354"/>
      <c r="MH183" s="354"/>
      <c r="MI183" s="354">
        <v>60</v>
      </c>
      <c r="MJ183" s="354">
        <v>100</v>
      </c>
      <c r="MK183" s="354"/>
      <c r="ML183" s="354">
        <v>216</v>
      </c>
      <c r="MM183" s="354"/>
      <c r="MN183" s="354"/>
      <c r="MO183" s="354"/>
      <c r="MP183" s="354"/>
      <c r="MQ183" s="354"/>
      <c r="MR183" s="354">
        <v>216</v>
      </c>
      <c r="MS183" s="51"/>
      <c r="MT183" s="364">
        <f t="shared" si="95"/>
        <v>4891</v>
      </c>
      <c r="MU183" s="365">
        <f t="shared" si="96"/>
        <v>1991</v>
      </c>
      <c r="MV183" s="366">
        <f t="shared" si="97"/>
        <v>6882</v>
      </c>
      <c r="MW183" s="365">
        <v>7628</v>
      </c>
      <c r="MX183" s="365">
        <v>3532</v>
      </c>
      <c r="MY183" s="54"/>
      <c r="MZ183" s="708">
        <v>3.59</v>
      </c>
      <c r="NA183" s="708">
        <v>0.94</v>
      </c>
      <c r="NB183" s="709">
        <f t="shared" si="98"/>
        <v>6469.08</v>
      </c>
      <c r="NC183" s="710">
        <v>4.18</v>
      </c>
      <c r="ND183" s="710">
        <v>3.29</v>
      </c>
      <c r="NE183" s="738">
        <f t="shared" si="125"/>
        <v>0.477611940298507</v>
      </c>
      <c r="NF183" s="739"/>
      <c r="NG183" s="739">
        <v>3000</v>
      </c>
      <c r="NH183" s="739">
        <v>3.07</v>
      </c>
      <c r="NI183" s="740">
        <f t="shared" si="99"/>
        <v>10623.41</v>
      </c>
      <c r="NJ183" s="738">
        <f t="shared" si="130"/>
        <v>0.512543664655446</v>
      </c>
      <c r="NK183" s="741"/>
      <c r="NL183" s="742">
        <v>44562</v>
      </c>
      <c r="NM183" s="739">
        <f ca="1" t="shared" si="100"/>
        <v>17.1666666666667</v>
      </c>
      <c r="NN183" s="739">
        <f ca="1" t="shared" si="101"/>
        <v>515</v>
      </c>
      <c r="NO183" s="739">
        <v>3952</v>
      </c>
      <c r="NP183" s="739">
        <f t="shared" si="102"/>
        <v>6882</v>
      </c>
      <c r="NQ183" s="761">
        <f t="shared" si="103"/>
        <v>1.91672469015457</v>
      </c>
      <c r="NR183" s="739">
        <f ca="1" t="shared" si="104"/>
        <v>1.35845536292508</v>
      </c>
      <c r="NS183" s="739">
        <f t="shared" si="105"/>
        <v>3229</v>
      </c>
      <c r="NT183" s="739"/>
      <c r="NU183" s="739">
        <f ca="1" t="shared" si="106"/>
        <v>400.893203883495</v>
      </c>
      <c r="NV183" s="769">
        <f ca="1" t="shared" si="107"/>
        <v>13.3631067961165</v>
      </c>
      <c r="NW183" s="769">
        <f ca="1" t="shared" si="108"/>
        <v>241.635425748329</v>
      </c>
      <c r="NX183" s="739"/>
      <c r="NY183" s="739"/>
      <c r="NZ183" s="739"/>
      <c r="OA183" s="739"/>
      <c r="OB183" s="739"/>
      <c r="OC183" s="739"/>
      <c r="OD183" s="739"/>
      <c r="OE183" s="743">
        <f t="shared" si="109"/>
        <v>384</v>
      </c>
      <c r="OF183" s="743">
        <f t="shared" si="110"/>
        <v>300</v>
      </c>
      <c r="OG183" s="743">
        <f t="shared" si="111"/>
        <v>1204</v>
      </c>
      <c r="OH183" s="743">
        <f t="shared" si="112"/>
        <v>280</v>
      </c>
      <c r="OI183" s="743">
        <f t="shared" si="113"/>
        <v>720</v>
      </c>
      <c r="OJ183" s="739">
        <f t="shared" si="114"/>
        <v>1144</v>
      </c>
      <c r="OK183" s="739">
        <f t="shared" si="115"/>
        <v>563</v>
      </c>
      <c r="OL183" s="739">
        <f t="shared" si="116"/>
        <v>600</v>
      </c>
      <c r="OM183" s="739">
        <f t="shared" si="117"/>
        <v>516</v>
      </c>
      <c r="ON183" s="739">
        <f t="shared" si="118"/>
        <v>287</v>
      </c>
      <c r="OO183" s="739">
        <f t="shared" si="119"/>
        <v>204</v>
      </c>
      <c r="OP183" s="739"/>
      <c r="OQ183" s="739">
        <f t="shared" si="120"/>
        <v>200</v>
      </c>
      <c r="OR183" s="739">
        <f t="shared" si="121"/>
        <v>6402</v>
      </c>
      <c r="OS183" s="739">
        <f t="shared" si="122"/>
        <v>0</v>
      </c>
      <c r="OT183" s="739">
        <f t="shared" si="123"/>
        <v>-480</v>
      </c>
      <c r="OU183" s="739"/>
      <c r="OV183" s="739"/>
      <c r="OW183" s="739"/>
      <c r="OX183" s="739"/>
      <c r="OY183" s="739"/>
      <c r="OZ183" s="739"/>
      <c r="PA183" s="739"/>
      <c r="PB183" s="739"/>
      <c r="PC183" s="739"/>
      <c r="PD183" s="739"/>
      <c r="PE183" s="739"/>
      <c r="PF183" s="739"/>
      <c r="PG183" s="739"/>
      <c r="PI183" s="28">
        <v>400</v>
      </c>
      <c r="PJ183" s="28">
        <v>0</v>
      </c>
      <c r="PK183" s="28">
        <v>696</v>
      </c>
      <c r="PL183" s="28">
        <v>824</v>
      </c>
      <c r="PM183" s="28">
        <v>728</v>
      </c>
      <c r="PN183" s="28">
        <v>200</v>
      </c>
      <c r="PO183" s="28">
        <v>312</v>
      </c>
      <c r="PP183" s="28">
        <v>400</v>
      </c>
      <c r="PQ183" s="28">
        <v>1254</v>
      </c>
      <c r="PR183" s="28">
        <v>96</v>
      </c>
      <c r="PS183" s="28">
        <v>1416</v>
      </c>
      <c r="PT183" s="28">
        <v>1394</v>
      </c>
      <c r="PU183" s="28">
        <v>50</v>
      </c>
      <c r="PV183" s="28">
        <v>7770</v>
      </c>
      <c r="PW183" s="28">
        <v>142</v>
      </c>
    </row>
    <row r="184" s="28" customFormat="1" customHeight="1" spans="1:439">
      <c r="A184" s="95" t="s">
        <v>1610</v>
      </c>
      <c r="B184" s="415">
        <v>2020</v>
      </c>
      <c r="C184" s="95" t="s">
        <v>1917</v>
      </c>
      <c r="D184" s="95" t="s">
        <v>2314</v>
      </c>
      <c r="E184" s="820" t="s">
        <v>1657</v>
      </c>
      <c r="F184" s="116" t="s">
        <v>651</v>
      </c>
      <c r="G184" s="112" t="s">
        <v>652</v>
      </c>
      <c r="H184" s="113" t="s">
        <v>653</v>
      </c>
      <c r="I184" s="99">
        <f t="shared" si="129"/>
        <v>497</v>
      </c>
      <c r="J184" s="100">
        <v>3067</v>
      </c>
      <c r="K184" s="454">
        <v>0</v>
      </c>
      <c r="L184" s="150">
        <f t="shared" si="91"/>
        <v>3564</v>
      </c>
      <c r="M184" s="151">
        <f t="shared" si="92"/>
        <v>3564</v>
      </c>
      <c r="N184" s="455"/>
      <c r="O184" s="37">
        <v>643</v>
      </c>
      <c r="P184" s="157"/>
      <c r="Q184" s="33">
        <f t="shared" si="93"/>
        <v>0</v>
      </c>
      <c r="R184" s="34">
        <f t="shared" si="94"/>
        <v>9000</v>
      </c>
      <c r="S184" s="813"/>
      <c r="T184" s="346"/>
      <c r="U184" s="824"/>
      <c r="V184" s="824"/>
      <c r="W184" s="346"/>
      <c r="X184" s="347"/>
      <c r="Y184" s="348">
        <v>3000</v>
      </c>
      <c r="Z184" s="348"/>
      <c r="AA184" s="348"/>
      <c r="AB184" s="348"/>
      <c r="AC184" s="506"/>
      <c r="AD184" s="348"/>
      <c r="AE184" s="348"/>
      <c r="AF184" s="346"/>
      <c r="AG184" s="346"/>
      <c r="AH184" s="346">
        <v>3000</v>
      </c>
      <c r="AI184" s="346"/>
      <c r="AJ184" s="346"/>
      <c r="AK184" s="346"/>
      <c r="AL184" s="346"/>
      <c r="AM184" s="346"/>
      <c r="AN184" s="346">
        <v>3000</v>
      </c>
      <c r="AO184" s="346"/>
      <c r="AP184" s="346"/>
      <c r="AQ184" s="346"/>
      <c r="AR184" s="346"/>
      <c r="AS184" s="346"/>
      <c r="AT184" s="346"/>
      <c r="AU184" s="346"/>
      <c r="AV184" s="346"/>
      <c r="AW184" s="346"/>
      <c r="AX184" s="346"/>
      <c r="AY184" s="349"/>
      <c r="AZ184" s="48">
        <v>1</v>
      </c>
      <c r="BA184" s="48"/>
      <c r="BB184" s="48">
        <v>1</v>
      </c>
      <c r="BC184" s="48"/>
      <c r="BD184" s="47"/>
      <c r="BE184" s="47"/>
      <c r="BF184" s="47"/>
      <c r="BG184" s="47"/>
      <c r="BH184" s="47"/>
      <c r="BI184" s="47"/>
      <c r="BJ184" s="47"/>
      <c r="BK184" s="47"/>
      <c r="BL184" s="47">
        <v>40</v>
      </c>
      <c r="BM184" s="47"/>
      <c r="BN184" s="47"/>
      <c r="BO184" s="47"/>
      <c r="BP184" s="47"/>
      <c r="BQ184" s="47"/>
      <c r="BR184" s="47"/>
      <c r="BS184" s="354"/>
      <c r="BT184" s="354"/>
      <c r="BU184" s="354"/>
      <c r="BV184" s="354"/>
      <c r="BW184" s="354"/>
      <c r="BX184" s="354"/>
      <c r="BY184" s="354"/>
      <c r="BZ184" s="354"/>
      <c r="CA184" s="354"/>
      <c r="CB184" s="354"/>
      <c r="CC184" s="354"/>
      <c r="CD184" s="354"/>
      <c r="CE184" s="354"/>
      <c r="CF184" s="354"/>
      <c r="CG184" s="354"/>
      <c r="CH184" s="354"/>
      <c r="CI184" s="354"/>
      <c r="CJ184" s="354"/>
      <c r="CK184" s="354"/>
      <c r="CL184" s="354"/>
      <c r="CM184" s="354"/>
      <c r="CN184" s="354"/>
      <c r="CO184" s="354"/>
      <c r="CP184" s="358"/>
      <c r="CQ184" s="48"/>
      <c r="CR184" s="354"/>
      <c r="CS184" s="354"/>
      <c r="CT184" s="355"/>
      <c r="CU184" s="354"/>
      <c r="CV184" s="354"/>
      <c r="CW184" s="354"/>
      <c r="CX184" s="354">
        <v>12</v>
      </c>
      <c r="CY184" s="354"/>
      <c r="CZ184" s="354">
        <v>20</v>
      </c>
      <c r="DA184" s="356"/>
      <c r="DB184" s="354"/>
      <c r="DC184" s="354"/>
      <c r="DD184" s="354"/>
      <c r="DE184" s="354">
        <v>30</v>
      </c>
      <c r="DF184" s="354">
        <v>24</v>
      </c>
      <c r="DG184" s="354">
        <v>2</v>
      </c>
      <c r="DH184" s="354"/>
      <c r="DI184" s="354"/>
      <c r="DJ184" s="356">
        <v>-30</v>
      </c>
      <c r="DK184" s="354">
        <v>1</v>
      </c>
      <c r="DL184" s="354"/>
      <c r="DM184" s="354"/>
      <c r="DN184" s="354"/>
      <c r="DO184" s="354"/>
      <c r="DP184" s="354"/>
      <c r="DQ184" s="354">
        <v>12</v>
      </c>
      <c r="DR184" s="354"/>
      <c r="DS184" s="354"/>
      <c r="DT184" s="354"/>
      <c r="DU184" s="354">
        <v>20</v>
      </c>
      <c r="DV184" s="354">
        <v>1</v>
      </c>
      <c r="DW184" s="354"/>
      <c r="DX184" s="354"/>
      <c r="DY184" s="354"/>
      <c r="DZ184" s="357"/>
      <c r="EA184" s="356"/>
      <c r="EB184" s="356"/>
      <c r="EC184" s="356"/>
      <c r="ED184" s="356"/>
      <c r="EE184" s="358"/>
      <c r="EF184" s="48"/>
      <c r="EG184" s="46"/>
      <c r="EH184" s="46"/>
      <c r="EI184" s="47"/>
      <c r="EJ184" s="47"/>
      <c r="EK184" s="47"/>
      <c r="EL184" s="47"/>
      <c r="EM184" s="47"/>
      <c r="EN184" s="47"/>
      <c r="EO184" s="47"/>
      <c r="EP184" s="47">
        <v>96</v>
      </c>
      <c r="EQ184" s="47"/>
      <c r="ER184" s="47"/>
      <c r="ES184" s="47"/>
      <c r="ET184" s="48"/>
      <c r="EU184" s="47"/>
      <c r="EV184" s="47"/>
      <c r="EW184" s="47">
        <v>600</v>
      </c>
      <c r="EX184" s="47">
        <v>200</v>
      </c>
      <c r="EY184" s="47"/>
      <c r="EZ184" s="47"/>
      <c r="FA184" s="47"/>
      <c r="FB184" s="47"/>
      <c r="FC184" s="47"/>
      <c r="FD184" s="47"/>
      <c r="FE184" s="47">
        <v>96</v>
      </c>
      <c r="FF184" s="47"/>
      <c r="FG184" s="47">
        <v>48</v>
      </c>
      <c r="FH184" s="47"/>
      <c r="FI184" s="47"/>
      <c r="FJ184" s="47"/>
      <c r="FK184" s="47"/>
      <c r="FL184" s="47"/>
      <c r="FM184" s="47">
        <v>280</v>
      </c>
      <c r="FN184" s="47">
        <v>600</v>
      </c>
      <c r="FO184" s="47"/>
      <c r="FP184" s="47"/>
      <c r="FQ184" s="354"/>
      <c r="FR184" s="354"/>
      <c r="FS184" s="354"/>
      <c r="FT184" s="354"/>
      <c r="FU184" s="354">
        <v>144</v>
      </c>
      <c r="FV184" s="354"/>
      <c r="FW184" s="354">
        <v>576</v>
      </c>
      <c r="FX184" s="354"/>
      <c r="FY184" s="354">
        <v>864</v>
      </c>
      <c r="FZ184" s="354"/>
      <c r="GA184" s="354"/>
      <c r="GB184" s="354">
        <v>280</v>
      </c>
      <c r="GC184" s="354"/>
      <c r="GD184" s="354"/>
      <c r="GE184" s="354"/>
      <c r="GF184" s="354"/>
      <c r="GG184" s="354"/>
      <c r="GH184" s="354"/>
      <c r="GI184" s="354"/>
      <c r="GJ184" s="354"/>
      <c r="GK184" s="354"/>
      <c r="GL184" s="354"/>
      <c r="GM184" s="354"/>
      <c r="GN184" s="354"/>
      <c r="GO184" s="354"/>
      <c r="GP184" s="354"/>
      <c r="GQ184" s="354"/>
      <c r="GR184" s="354">
        <v>3</v>
      </c>
      <c r="GS184" s="354"/>
      <c r="GT184" s="354">
        <v>560</v>
      </c>
      <c r="GU184" s="354"/>
      <c r="GV184" s="354"/>
      <c r="GW184" s="354"/>
      <c r="GX184" s="354"/>
      <c r="GY184" s="354"/>
      <c r="GZ184" s="354">
        <v>48</v>
      </c>
      <c r="HA184" s="354"/>
      <c r="HB184" s="354"/>
      <c r="HC184" s="354"/>
      <c r="HD184" s="354"/>
      <c r="HE184" s="354"/>
      <c r="HF184" s="354"/>
      <c r="HG184" s="354"/>
      <c r="HH184" s="354"/>
      <c r="HI184" s="354">
        <v>168</v>
      </c>
      <c r="HJ184" s="354"/>
      <c r="HK184" s="354"/>
      <c r="HL184" s="354">
        <v>48</v>
      </c>
      <c r="HM184" s="354"/>
      <c r="HN184" s="354"/>
      <c r="HO184" s="354"/>
      <c r="HP184" s="354"/>
      <c r="HQ184" s="354"/>
      <c r="HR184" s="354"/>
      <c r="HS184" s="354"/>
      <c r="HT184" s="354"/>
      <c r="HU184" s="354">
        <v>100</v>
      </c>
      <c r="HV184" s="354"/>
      <c r="HW184" s="354"/>
      <c r="HX184" s="354"/>
      <c r="HY184" s="354"/>
      <c r="HZ184" s="354"/>
      <c r="IA184" s="354">
        <v>96</v>
      </c>
      <c r="IB184" s="354"/>
      <c r="IC184" s="354"/>
      <c r="ID184" s="354"/>
      <c r="IE184" s="354"/>
      <c r="IF184" s="354"/>
      <c r="IG184" s="354"/>
      <c r="IH184" s="354"/>
      <c r="II184" s="354">
        <v>48</v>
      </c>
      <c r="IJ184" s="354"/>
      <c r="IK184" s="354"/>
      <c r="IL184" s="354"/>
      <c r="IM184" s="354">
        <v>48</v>
      </c>
      <c r="IN184" s="354"/>
      <c r="IO184" s="354"/>
      <c r="IP184" s="354"/>
      <c r="IQ184" s="354"/>
      <c r="IR184" s="50"/>
      <c r="IS184" s="47"/>
      <c r="IT184" s="47"/>
      <c r="IU184" s="47"/>
      <c r="IV184" s="47">
        <v>100</v>
      </c>
      <c r="IW184" s="47"/>
      <c r="IX184" s="47"/>
      <c r="IY184" s="47"/>
      <c r="IZ184" s="47">
        <v>200</v>
      </c>
      <c r="JA184" s="47"/>
      <c r="JB184" s="47"/>
      <c r="JC184" s="47"/>
      <c r="JD184" s="47"/>
      <c r="JE184" s="47"/>
      <c r="JF184" s="47"/>
      <c r="JG184" s="47"/>
      <c r="JH184" s="47"/>
      <c r="JI184" s="47"/>
      <c r="JJ184" s="47"/>
      <c r="JK184" s="47"/>
      <c r="JL184" s="354"/>
      <c r="JM184" s="354"/>
      <c r="JN184" s="354"/>
      <c r="JO184" s="354"/>
      <c r="JP184" s="354"/>
      <c r="JQ184" s="354"/>
      <c r="JR184" s="354"/>
      <c r="JS184" s="354"/>
      <c r="JT184" s="354"/>
      <c r="JU184" s="354"/>
      <c r="JV184" s="354"/>
      <c r="JW184" s="354"/>
      <c r="JX184" s="354"/>
      <c r="JY184" s="354"/>
      <c r="JZ184" s="354"/>
      <c r="KA184" s="354"/>
      <c r="KB184" s="354"/>
      <c r="KC184" s="354"/>
      <c r="KD184" s="354"/>
      <c r="KE184" s="354"/>
      <c r="KF184" s="354"/>
      <c r="KG184" s="354"/>
      <c r="KH184" s="354"/>
      <c r="KI184" s="354"/>
      <c r="KJ184" s="354"/>
      <c r="KK184" s="354"/>
      <c r="KL184" s="354"/>
      <c r="KM184" s="354"/>
      <c r="KN184" s="354"/>
      <c r="KO184" s="354"/>
      <c r="KP184" s="354"/>
      <c r="KQ184" s="354"/>
      <c r="KR184" s="354"/>
      <c r="KS184" s="354"/>
      <c r="KT184" s="354"/>
      <c r="KU184" s="354"/>
      <c r="KV184" s="51"/>
      <c r="KW184" s="47"/>
      <c r="KX184" s="47">
        <v>100</v>
      </c>
      <c r="KY184" s="47"/>
      <c r="KZ184" s="47"/>
      <c r="LA184" s="47"/>
      <c r="LB184" s="47"/>
      <c r="LC184" s="47"/>
      <c r="LD184" s="361">
        <v>20</v>
      </c>
      <c r="LE184" s="361">
        <v>100</v>
      </c>
      <c r="LF184" s="361"/>
      <c r="LG184" s="361"/>
      <c r="LH184" s="361"/>
      <c r="LI184" s="361"/>
      <c r="LJ184" s="361"/>
      <c r="LK184" s="361"/>
      <c r="LL184" s="361"/>
      <c r="LM184" s="361"/>
      <c r="LN184" s="361"/>
      <c r="LO184" s="361"/>
      <c r="LP184" s="361"/>
      <c r="LQ184" s="354">
        <v>30</v>
      </c>
      <c r="LR184" s="354"/>
      <c r="LS184" s="354"/>
      <c r="LT184" s="354"/>
      <c r="LU184" s="354"/>
      <c r="LV184" s="354"/>
      <c r="LW184" s="51"/>
      <c r="LX184" s="354">
        <v>100</v>
      </c>
      <c r="LY184" s="354"/>
      <c r="LZ184" s="354"/>
      <c r="MA184" s="354"/>
      <c r="MB184" s="363">
        <v>100</v>
      </c>
      <c r="MC184" s="363"/>
      <c r="MD184" s="354">
        <v>192</v>
      </c>
      <c r="ME184" s="354"/>
      <c r="MF184" s="354"/>
      <c r="MG184" s="354"/>
      <c r="MH184" s="354"/>
      <c r="MI184" s="354"/>
      <c r="MJ184" s="354">
        <v>100</v>
      </c>
      <c r="MK184" s="354"/>
      <c r="ML184" s="354"/>
      <c r="MM184" s="354"/>
      <c r="MN184" s="354"/>
      <c r="MO184" s="354"/>
      <c r="MP184" s="354"/>
      <c r="MQ184" s="354"/>
      <c r="MR184" s="354"/>
      <c r="MS184" s="51"/>
      <c r="MT184" s="364">
        <f t="shared" si="95"/>
        <v>4903</v>
      </c>
      <c r="MU184" s="365">
        <f t="shared" si="96"/>
        <v>1042</v>
      </c>
      <c r="MV184" s="366">
        <f t="shared" si="97"/>
        <v>5945</v>
      </c>
      <c r="MW184" s="365">
        <v>6996</v>
      </c>
      <c r="MX184" s="365">
        <v>2532</v>
      </c>
      <c r="MY184" s="54"/>
      <c r="MZ184" s="708">
        <v>3.59</v>
      </c>
      <c r="NA184" s="708">
        <v>0.94</v>
      </c>
      <c r="NB184" s="709">
        <f t="shared" si="98"/>
        <v>5588.3</v>
      </c>
      <c r="NC184" s="710">
        <v>4.18</v>
      </c>
      <c r="ND184" s="710">
        <v>3.29</v>
      </c>
      <c r="NE184" s="738">
        <f t="shared" si="125"/>
        <v>0.477611940298507</v>
      </c>
      <c r="NF184" s="739"/>
      <c r="NG184" s="739">
        <v>3000</v>
      </c>
      <c r="NH184" s="739">
        <v>3.07</v>
      </c>
      <c r="NI184" s="740">
        <f t="shared" si="99"/>
        <v>11725.56</v>
      </c>
      <c r="NJ184" s="738">
        <f t="shared" si="130"/>
        <v>0.512543664655446</v>
      </c>
      <c r="NK184" s="741"/>
      <c r="NL184" s="742">
        <v>44562</v>
      </c>
      <c r="NM184" s="739">
        <f ca="1" t="shared" si="100"/>
        <v>17.1666666666667</v>
      </c>
      <c r="NN184" s="739">
        <f ca="1" t="shared" si="101"/>
        <v>515</v>
      </c>
      <c r="NO184" s="739">
        <v>3643</v>
      </c>
      <c r="NP184" s="739">
        <f t="shared" si="102"/>
        <v>5945</v>
      </c>
      <c r="NQ184" s="761">
        <f t="shared" si="103"/>
        <v>1.64978493131678</v>
      </c>
      <c r="NR184" s="739">
        <f ca="1" t="shared" si="104"/>
        <v>1.16926504840898</v>
      </c>
      <c r="NS184" s="739">
        <f t="shared" si="105"/>
        <v>3564</v>
      </c>
      <c r="NT184" s="739"/>
      <c r="NU184" s="739">
        <f ca="1" t="shared" si="106"/>
        <v>346.31067961165</v>
      </c>
      <c r="NV184" s="769">
        <f ca="1" t="shared" si="107"/>
        <v>11.5436893203883</v>
      </c>
      <c r="NW184" s="769">
        <f ca="1" t="shared" si="108"/>
        <v>308.740117746005</v>
      </c>
      <c r="NX184" s="739"/>
      <c r="NY184" s="739"/>
      <c r="NZ184" s="739"/>
      <c r="OA184" s="739"/>
      <c r="OB184" s="739"/>
      <c r="OC184" s="739"/>
      <c r="OD184" s="739"/>
      <c r="OE184" s="743">
        <f t="shared" si="109"/>
        <v>96</v>
      </c>
      <c r="OF184" s="743">
        <f t="shared" si="110"/>
        <v>200</v>
      </c>
      <c r="OG184" s="743">
        <f t="shared" si="111"/>
        <v>1164</v>
      </c>
      <c r="OH184" s="743">
        <f t="shared" si="112"/>
        <v>480</v>
      </c>
      <c r="OI184" s="743">
        <f t="shared" si="113"/>
        <v>720</v>
      </c>
      <c r="OJ184" s="739">
        <f t="shared" si="114"/>
        <v>1144</v>
      </c>
      <c r="OK184" s="739">
        <f t="shared" si="115"/>
        <v>563</v>
      </c>
      <c r="OL184" s="739">
        <f t="shared" si="116"/>
        <v>600</v>
      </c>
      <c r="OM184" s="739">
        <f t="shared" si="117"/>
        <v>316</v>
      </c>
      <c r="ON184" s="739">
        <f t="shared" si="118"/>
        <v>270</v>
      </c>
      <c r="OO184" s="739">
        <f t="shared" si="119"/>
        <v>144</v>
      </c>
      <c r="OP184" s="739"/>
      <c r="OQ184" s="739">
        <f t="shared" si="120"/>
        <v>200</v>
      </c>
      <c r="OR184" s="739">
        <f t="shared" si="121"/>
        <v>5897</v>
      </c>
      <c r="OS184" s="739">
        <f t="shared" si="122"/>
        <v>0</v>
      </c>
      <c r="OT184" s="739">
        <f t="shared" si="123"/>
        <v>-48</v>
      </c>
      <c r="OU184" s="739"/>
      <c r="OV184" s="739"/>
      <c r="OW184" s="739"/>
      <c r="OX184" s="739"/>
      <c r="OY184" s="739"/>
      <c r="OZ184" s="739"/>
      <c r="PA184" s="739"/>
      <c r="PB184" s="739"/>
      <c r="PC184" s="739"/>
      <c r="PD184" s="739"/>
      <c r="PE184" s="739"/>
      <c r="PF184" s="739"/>
      <c r="PG184" s="739"/>
      <c r="PI184" s="28">
        <v>350</v>
      </c>
      <c r="PJ184" s="28">
        <v>0</v>
      </c>
      <c r="PK184" s="28">
        <v>488</v>
      </c>
      <c r="PL184" s="28">
        <v>804</v>
      </c>
      <c r="PM184" s="28">
        <v>728</v>
      </c>
      <c r="PN184" s="28">
        <v>100</v>
      </c>
      <c r="PO184" s="28">
        <v>112</v>
      </c>
      <c r="PP184" s="28">
        <v>400</v>
      </c>
      <c r="PQ184" s="28">
        <v>1392</v>
      </c>
      <c r="PR184" s="28">
        <v>96</v>
      </c>
      <c r="PS184" s="28">
        <v>1344</v>
      </c>
      <c r="PT184" s="28">
        <v>1274</v>
      </c>
      <c r="PU184" s="28">
        <v>50</v>
      </c>
      <c r="PV184" s="28">
        <v>7138</v>
      </c>
      <c r="PW184" s="28">
        <v>142</v>
      </c>
    </row>
    <row r="185" s="28" customFormat="1" customHeight="1" spans="1:439">
      <c r="A185" s="95" t="s">
        <v>1610</v>
      </c>
      <c r="B185" s="415">
        <v>2020</v>
      </c>
      <c r="C185" s="95" t="s">
        <v>1645</v>
      </c>
      <c r="D185" s="95" t="s">
        <v>1646</v>
      </c>
      <c r="E185" s="411"/>
      <c r="F185" s="116" t="s">
        <v>654</v>
      </c>
      <c r="G185" s="112" t="s">
        <v>1955</v>
      </c>
      <c r="H185" s="98" t="s">
        <v>1956</v>
      </c>
      <c r="I185" s="99">
        <f t="shared" si="129"/>
        <v>871</v>
      </c>
      <c r="J185" s="114">
        <v>180</v>
      </c>
      <c r="K185" s="456">
        <v>0</v>
      </c>
      <c r="L185" s="150">
        <f t="shared" si="91"/>
        <v>1051</v>
      </c>
      <c r="M185" s="151">
        <f t="shared" si="92"/>
        <v>1051</v>
      </c>
      <c r="N185" s="455"/>
      <c r="O185" s="37">
        <v>12</v>
      </c>
      <c r="P185" s="157">
        <v>188</v>
      </c>
      <c r="Q185" s="33">
        <f t="shared" si="93"/>
        <v>0</v>
      </c>
      <c r="R185" s="34">
        <f t="shared" si="94"/>
        <v>2000</v>
      </c>
      <c r="S185" s="346"/>
      <c r="T185" s="346"/>
      <c r="U185" s="824"/>
      <c r="V185" s="824"/>
      <c r="W185" s="346"/>
      <c r="X185" s="347"/>
      <c r="Y185" s="348"/>
      <c r="Z185" s="348"/>
      <c r="AA185" s="348"/>
      <c r="AB185" s="348"/>
      <c r="AC185" s="506"/>
      <c r="AD185" s="348"/>
      <c r="AE185" s="348"/>
      <c r="AF185" s="346"/>
      <c r="AG185" s="346"/>
      <c r="AH185" s="346"/>
      <c r="AI185" s="346"/>
      <c r="AJ185" s="346">
        <v>2000</v>
      </c>
      <c r="AK185" s="346"/>
      <c r="AL185" s="346"/>
      <c r="AM185" s="346"/>
      <c r="AN185" s="346"/>
      <c r="AO185" s="346"/>
      <c r="AP185" s="346"/>
      <c r="AQ185" s="346"/>
      <c r="AR185" s="346"/>
      <c r="AS185" s="346"/>
      <c r="AT185" s="346"/>
      <c r="AU185" s="346"/>
      <c r="AV185" s="346"/>
      <c r="AW185" s="346"/>
      <c r="AX185" s="346"/>
      <c r="AY185" s="349"/>
      <c r="AZ185" s="48"/>
      <c r="BA185" s="48"/>
      <c r="BB185" s="48"/>
      <c r="BC185" s="48"/>
      <c r="BD185" s="47"/>
      <c r="BE185" s="47"/>
      <c r="BF185" s="47"/>
      <c r="BG185" s="47"/>
      <c r="BH185" s="47">
        <v>6</v>
      </c>
      <c r="BI185" s="47"/>
      <c r="BJ185" s="47"/>
      <c r="BK185" s="47"/>
      <c r="BL185" s="47">
        <v>3</v>
      </c>
      <c r="BM185" s="47"/>
      <c r="BN185" s="47"/>
      <c r="BO185" s="47"/>
      <c r="BP185" s="47"/>
      <c r="BQ185" s="47"/>
      <c r="BR185" s="47"/>
      <c r="BS185" s="354"/>
      <c r="BT185" s="354"/>
      <c r="BU185" s="354"/>
      <c r="BV185" s="354"/>
      <c r="BW185" s="354"/>
      <c r="BX185" s="354"/>
      <c r="BY185" s="354"/>
      <c r="BZ185" s="354"/>
      <c r="CA185" s="354"/>
      <c r="CB185" s="354"/>
      <c r="CC185" s="354"/>
      <c r="CD185" s="354"/>
      <c r="CE185" s="354"/>
      <c r="CF185" s="354"/>
      <c r="CG185" s="354"/>
      <c r="CH185" s="354"/>
      <c r="CI185" s="354"/>
      <c r="CJ185" s="354"/>
      <c r="CK185" s="354"/>
      <c r="CL185" s="354"/>
      <c r="CM185" s="354"/>
      <c r="CN185" s="354"/>
      <c r="CO185" s="354"/>
      <c r="CP185" s="358"/>
      <c r="CQ185" s="48"/>
      <c r="CR185" s="354"/>
      <c r="CS185" s="354"/>
      <c r="CT185" s="355"/>
      <c r="CU185" s="354"/>
      <c r="CV185" s="354"/>
      <c r="CW185" s="354"/>
      <c r="CX185" s="354">
        <v>1</v>
      </c>
      <c r="CY185" s="354"/>
      <c r="CZ185" s="354"/>
      <c r="DA185" s="356"/>
      <c r="DB185" s="354"/>
      <c r="DC185" s="354"/>
      <c r="DD185" s="354"/>
      <c r="DE185" s="354"/>
      <c r="DF185" s="354">
        <v>4</v>
      </c>
      <c r="DG185" s="354"/>
      <c r="DH185" s="354"/>
      <c r="DI185" s="354"/>
      <c r="DJ185" s="354"/>
      <c r="DK185" s="354">
        <v>1</v>
      </c>
      <c r="DL185" s="354"/>
      <c r="DM185" s="354"/>
      <c r="DN185" s="354"/>
      <c r="DO185" s="354"/>
      <c r="DP185" s="354"/>
      <c r="DQ185" s="354">
        <v>2</v>
      </c>
      <c r="DR185" s="354"/>
      <c r="DS185" s="354"/>
      <c r="DT185" s="354"/>
      <c r="DU185" s="354">
        <v>2</v>
      </c>
      <c r="DV185" s="354">
        <v>2</v>
      </c>
      <c r="DW185" s="354"/>
      <c r="DX185" s="354"/>
      <c r="DY185" s="354"/>
      <c r="DZ185" s="357"/>
      <c r="EA185" s="356"/>
      <c r="EB185" s="356"/>
      <c r="EC185" s="356"/>
      <c r="ED185" s="356"/>
      <c r="EE185" s="358"/>
      <c r="EF185" s="48"/>
      <c r="EG185" s="46"/>
      <c r="EH185" s="46">
        <v>12</v>
      </c>
      <c r="EI185" s="47"/>
      <c r="EJ185" s="47"/>
      <c r="EK185" s="47"/>
      <c r="EL185" s="47"/>
      <c r="EM185" s="47"/>
      <c r="EN185" s="47"/>
      <c r="EO185" s="47"/>
      <c r="EP185" s="47">
        <v>8</v>
      </c>
      <c r="EQ185" s="47"/>
      <c r="ER185" s="47"/>
      <c r="ES185" s="47"/>
      <c r="ET185" s="48"/>
      <c r="EU185" s="47"/>
      <c r="EV185" s="47"/>
      <c r="EW185" s="47"/>
      <c r="EX185" s="47"/>
      <c r="EY185" s="47"/>
      <c r="EZ185" s="47"/>
      <c r="FA185" s="47"/>
      <c r="FB185" s="47"/>
      <c r="FC185" s="47">
        <v>16</v>
      </c>
      <c r="FD185" s="47"/>
      <c r="FE185" s="47">
        <v>28</v>
      </c>
      <c r="FF185" s="47"/>
      <c r="FG185" s="47">
        <v>4</v>
      </c>
      <c r="FH185" s="47"/>
      <c r="FI185" s="47"/>
      <c r="FJ185" s="47">
        <v>8</v>
      </c>
      <c r="FK185" s="47"/>
      <c r="FL185" s="47"/>
      <c r="FM185" s="47">
        <v>20</v>
      </c>
      <c r="FN185" s="47"/>
      <c r="FO185" s="47"/>
      <c r="FP185" s="47"/>
      <c r="FQ185" s="354"/>
      <c r="FR185" s="354"/>
      <c r="FS185" s="354"/>
      <c r="FT185" s="354"/>
      <c r="FU185" s="354">
        <v>44</v>
      </c>
      <c r="FV185" s="354"/>
      <c r="FW185" s="354">
        <v>140</v>
      </c>
      <c r="FX185" s="354"/>
      <c r="FY185" s="354">
        <v>316</v>
      </c>
      <c r="FZ185" s="354"/>
      <c r="GA185" s="354"/>
      <c r="GB185" s="354">
        <v>28</v>
      </c>
      <c r="GC185" s="354"/>
      <c r="GD185" s="354"/>
      <c r="GE185" s="354">
        <v>20</v>
      </c>
      <c r="GF185" s="354"/>
      <c r="GG185" s="354"/>
      <c r="GH185" s="354"/>
      <c r="GI185" s="354"/>
      <c r="GJ185" s="354">
        <v>20</v>
      </c>
      <c r="GK185" s="354">
        <v>144</v>
      </c>
      <c r="GL185" s="354"/>
      <c r="GM185" s="354"/>
      <c r="GN185" s="354"/>
      <c r="GO185" s="354">
        <v>16</v>
      </c>
      <c r="GP185" s="354"/>
      <c r="GQ185" s="354"/>
      <c r="GR185" s="354"/>
      <c r="GS185" s="354"/>
      <c r="GT185" s="354">
        <v>44</v>
      </c>
      <c r="GU185" s="354"/>
      <c r="GV185" s="354"/>
      <c r="GW185" s="354"/>
      <c r="GX185" s="354"/>
      <c r="GY185" s="354"/>
      <c r="GZ185" s="354">
        <v>8</v>
      </c>
      <c r="HA185" s="354"/>
      <c r="HB185" s="354"/>
      <c r="HC185" s="354"/>
      <c r="HD185" s="354"/>
      <c r="HE185" s="354">
        <v>44</v>
      </c>
      <c r="HF185" s="354"/>
      <c r="HG185" s="354"/>
      <c r="HH185" s="354"/>
      <c r="HI185" s="354">
        <v>12</v>
      </c>
      <c r="HJ185" s="354"/>
      <c r="HK185" s="354">
        <v>8</v>
      </c>
      <c r="HL185" s="354">
        <v>4</v>
      </c>
      <c r="HM185" s="354"/>
      <c r="HN185" s="354"/>
      <c r="HO185" s="354"/>
      <c r="HP185" s="354"/>
      <c r="HQ185" s="354"/>
      <c r="HR185" s="354"/>
      <c r="HS185" s="354"/>
      <c r="HT185" s="354"/>
      <c r="HU185" s="354"/>
      <c r="HV185" s="354">
        <v>8</v>
      </c>
      <c r="HW185" s="354"/>
      <c r="HX185" s="354"/>
      <c r="HY185" s="354"/>
      <c r="HZ185" s="354"/>
      <c r="IA185" s="354">
        <v>12</v>
      </c>
      <c r="IB185" s="354"/>
      <c r="IC185" s="354"/>
      <c r="ID185" s="354"/>
      <c r="IE185" s="354"/>
      <c r="IF185" s="354">
        <v>40</v>
      </c>
      <c r="IG185" s="354">
        <v>16</v>
      </c>
      <c r="IH185" s="354"/>
      <c r="II185" s="354">
        <v>4</v>
      </c>
      <c r="IJ185" s="354"/>
      <c r="IK185" s="354"/>
      <c r="IL185" s="354"/>
      <c r="IM185" s="354">
        <v>4</v>
      </c>
      <c r="IN185" s="354"/>
      <c r="IO185" s="354"/>
      <c r="IP185" s="354">
        <v>36</v>
      </c>
      <c r="IQ185" s="354"/>
      <c r="IR185" s="50"/>
      <c r="IS185" s="47"/>
      <c r="IT185" s="47"/>
      <c r="IU185" s="47"/>
      <c r="IV185" s="47"/>
      <c r="IW185" s="47"/>
      <c r="IX185" s="47"/>
      <c r="IY185" s="47"/>
      <c r="IZ185" s="47"/>
      <c r="JA185" s="47"/>
      <c r="JB185" s="47"/>
      <c r="JC185" s="47"/>
      <c r="JD185" s="47"/>
      <c r="JE185" s="47"/>
      <c r="JF185" s="47"/>
      <c r="JG185" s="47"/>
      <c r="JH185" s="47"/>
      <c r="JI185" s="47"/>
      <c r="JJ185" s="47"/>
      <c r="JK185" s="47"/>
      <c r="JL185" s="354"/>
      <c r="JM185" s="354"/>
      <c r="JN185" s="354"/>
      <c r="JO185" s="354"/>
      <c r="JP185" s="354"/>
      <c r="JQ185" s="354"/>
      <c r="JR185" s="354"/>
      <c r="JS185" s="354"/>
      <c r="JT185" s="354"/>
      <c r="JU185" s="354"/>
      <c r="JV185" s="354"/>
      <c r="JW185" s="354"/>
      <c r="JX185" s="354"/>
      <c r="JY185" s="354"/>
      <c r="JZ185" s="354"/>
      <c r="KA185" s="354"/>
      <c r="KB185" s="354"/>
      <c r="KC185" s="354"/>
      <c r="KD185" s="354"/>
      <c r="KE185" s="354"/>
      <c r="KF185" s="354"/>
      <c r="KG185" s="354"/>
      <c r="KH185" s="354"/>
      <c r="KI185" s="354"/>
      <c r="KJ185" s="354"/>
      <c r="KK185" s="354"/>
      <c r="KL185" s="354"/>
      <c r="KM185" s="354"/>
      <c r="KN185" s="354"/>
      <c r="KO185" s="354"/>
      <c r="KP185" s="354"/>
      <c r="KQ185" s="354"/>
      <c r="KR185" s="354"/>
      <c r="KS185" s="354"/>
      <c r="KT185" s="354"/>
      <c r="KU185" s="354"/>
      <c r="KV185" s="51"/>
      <c r="KW185" s="47"/>
      <c r="KX185" s="47"/>
      <c r="KY185" s="47"/>
      <c r="KZ185" s="47"/>
      <c r="LA185" s="47"/>
      <c r="LB185" s="47"/>
      <c r="LC185" s="47"/>
      <c r="LD185" s="361"/>
      <c r="LE185" s="361"/>
      <c r="LF185" s="361"/>
      <c r="LG185" s="361"/>
      <c r="LH185" s="361"/>
      <c r="LI185" s="361"/>
      <c r="LJ185" s="361"/>
      <c r="LK185" s="361"/>
      <c r="LL185" s="361"/>
      <c r="LM185" s="361"/>
      <c r="LN185" s="361"/>
      <c r="LO185" s="361"/>
      <c r="LP185" s="361"/>
      <c r="LQ185" s="354"/>
      <c r="LR185" s="354"/>
      <c r="LS185" s="354"/>
      <c r="LT185" s="354"/>
      <c r="LU185" s="354"/>
      <c r="LV185" s="354"/>
      <c r="LW185" s="51"/>
      <c r="LX185" s="354"/>
      <c r="LY185" s="354"/>
      <c r="LZ185" s="354"/>
      <c r="MA185" s="354"/>
      <c r="MB185" s="363"/>
      <c r="MC185" s="363"/>
      <c r="MD185" s="354">
        <v>32</v>
      </c>
      <c r="ME185" s="354"/>
      <c r="MF185" s="354"/>
      <c r="MG185" s="354"/>
      <c r="MH185" s="354"/>
      <c r="MI185" s="354">
        <v>2</v>
      </c>
      <c r="MJ185" s="354"/>
      <c r="MK185" s="354"/>
      <c r="ML185" s="354">
        <v>15</v>
      </c>
      <c r="MM185" s="354"/>
      <c r="MN185" s="354"/>
      <c r="MO185" s="354"/>
      <c r="MP185" s="354"/>
      <c r="MQ185" s="354"/>
      <c r="MR185" s="354">
        <v>15</v>
      </c>
      <c r="MS185" s="51"/>
      <c r="MT185" s="364">
        <f t="shared" si="95"/>
        <v>1064</v>
      </c>
      <c r="MU185" s="365">
        <f t="shared" si="96"/>
        <v>64</v>
      </c>
      <c r="MV185" s="366">
        <f t="shared" si="97"/>
        <v>1128</v>
      </c>
      <c r="MW185" s="365">
        <v>489</v>
      </c>
      <c r="MX185" s="365">
        <v>195</v>
      </c>
      <c r="MY185" s="54"/>
      <c r="MZ185" s="708"/>
      <c r="NA185" s="708"/>
      <c r="NB185" s="709">
        <f t="shared" si="98"/>
        <v>0</v>
      </c>
      <c r="NC185" s="710"/>
      <c r="ND185" s="710">
        <v>6.8</v>
      </c>
      <c r="NE185" s="738" t="e">
        <f t="shared" si="125"/>
        <v>#DIV/0!</v>
      </c>
      <c r="NF185" s="739"/>
      <c r="NG185" s="739">
        <v>2000</v>
      </c>
      <c r="NH185" s="739">
        <v>14.7</v>
      </c>
      <c r="NI185" s="740">
        <f t="shared" si="99"/>
        <v>7146.8</v>
      </c>
      <c r="NJ185" s="738"/>
      <c r="NK185" s="741"/>
      <c r="NL185" s="742">
        <v>44562</v>
      </c>
      <c r="NM185" s="739">
        <f ca="1" t="shared" si="100"/>
        <v>17.1666666666667</v>
      </c>
      <c r="NN185" s="739">
        <f ca="1" t="shared" si="101"/>
        <v>515</v>
      </c>
      <c r="NO185" s="739">
        <v>188</v>
      </c>
      <c r="NP185" s="739">
        <f t="shared" si="102"/>
        <v>1128</v>
      </c>
      <c r="NQ185" s="761">
        <f t="shared" si="103"/>
        <v>1.82082324455206</v>
      </c>
      <c r="NR185" s="739">
        <f ca="1" t="shared" si="104"/>
        <v>1.2904863772068</v>
      </c>
      <c r="NS185" s="739">
        <f t="shared" si="105"/>
        <v>1051</v>
      </c>
      <c r="NT185" s="739"/>
      <c r="NU185" s="739">
        <f ca="1" t="shared" si="106"/>
        <v>65.7087378640777</v>
      </c>
      <c r="NV185" s="769">
        <f ca="1" t="shared" si="107"/>
        <v>2.19029126213592</v>
      </c>
      <c r="NW185" s="769">
        <f ca="1" t="shared" si="108"/>
        <v>479.844858156028</v>
      </c>
      <c r="NX185" s="739"/>
      <c r="NY185" s="739"/>
      <c r="NZ185" s="739"/>
      <c r="OA185" s="739"/>
      <c r="OB185" s="739"/>
      <c r="OC185" s="739"/>
      <c r="OD185" s="739"/>
      <c r="OE185" s="743">
        <f t="shared" si="109"/>
        <v>20</v>
      </c>
      <c r="OF185" s="743">
        <f t="shared" si="110"/>
        <v>0</v>
      </c>
      <c r="OG185" s="743">
        <f t="shared" si="111"/>
        <v>48</v>
      </c>
      <c r="OH185" s="743">
        <f t="shared" si="112"/>
        <v>28</v>
      </c>
      <c r="OI185" s="743">
        <f t="shared" si="113"/>
        <v>184</v>
      </c>
      <c r="OJ185" s="739">
        <f t="shared" si="114"/>
        <v>544</v>
      </c>
      <c r="OK185" s="739">
        <f t="shared" si="115"/>
        <v>44</v>
      </c>
      <c r="OL185" s="739">
        <f t="shared" si="116"/>
        <v>0</v>
      </c>
      <c r="OM185" s="739">
        <f t="shared" si="117"/>
        <v>20</v>
      </c>
      <c r="ON185" s="739">
        <f t="shared" si="118"/>
        <v>88</v>
      </c>
      <c r="OO185" s="739">
        <f t="shared" si="119"/>
        <v>26</v>
      </c>
      <c r="OP185" s="739"/>
      <c r="OQ185" s="739">
        <f t="shared" si="120"/>
        <v>56</v>
      </c>
      <c r="OR185" s="739">
        <f t="shared" si="121"/>
        <v>1058</v>
      </c>
      <c r="OS185" s="739">
        <f t="shared" si="122"/>
        <v>0</v>
      </c>
      <c r="OT185" s="739">
        <f t="shared" si="123"/>
        <v>-70</v>
      </c>
      <c r="OU185" s="739"/>
      <c r="OV185" s="739"/>
      <c r="OW185" s="739"/>
      <c r="OX185" s="739"/>
      <c r="OY185" s="739"/>
      <c r="OZ185" s="739"/>
      <c r="PA185" s="739"/>
      <c r="PB185" s="739"/>
      <c r="PC185" s="739"/>
      <c r="PD185" s="739"/>
      <c r="PE185" s="739"/>
      <c r="PF185" s="739"/>
      <c r="PG185" s="739"/>
      <c r="PI185" s="28">
        <v>0</v>
      </c>
      <c r="PJ185" s="28">
        <v>24</v>
      </c>
      <c r="PK185" s="28">
        <v>57</v>
      </c>
      <c r="PL185" s="28">
        <v>76</v>
      </c>
      <c r="PM185" s="28">
        <v>52</v>
      </c>
      <c r="PN185" s="28">
        <v>0</v>
      </c>
      <c r="PO185" s="28">
        <v>8</v>
      </c>
      <c r="PP185" s="28">
        <v>0</v>
      </c>
      <c r="PQ185" s="28">
        <v>100</v>
      </c>
      <c r="PR185" s="28">
        <v>8</v>
      </c>
      <c r="PS185" s="28">
        <v>108</v>
      </c>
      <c r="PT185" s="28">
        <v>72</v>
      </c>
      <c r="PU185" s="28">
        <v>0</v>
      </c>
      <c r="PV185" s="28">
        <v>505</v>
      </c>
      <c r="PW185" s="28">
        <v>16</v>
      </c>
    </row>
    <row r="186" s="28" customFormat="1" customHeight="1" spans="1:439">
      <c r="A186" s="95" t="s">
        <v>1610</v>
      </c>
      <c r="B186" s="415">
        <v>2020</v>
      </c>
      <c r="C186" s="95" t="s">
        <v>1917</v>
      </c>
      <c r="D186" s="95" t="s">
        <v>3815</v>
      </c>
      <c r="E186" s="820" t="s">
        <v>1657</v>
      </c>
      <c r="F186" s="116" t="s">
        <v>614</v>
      </c>
      <c r="G186" s="112" t="s">
        <v>615</v>
      </c>
      <c r="H186" s="113" t="s">
        <v>616</v>
      </c>
      <c r="I186" s="99">
        <f t="shared" si="129"/>
        <v>3199</v>
      </c>
      <c r="J186" s="100">
        <v>2765</v>
      </c>
      <c r="K186" s="454">
        <v>0</v>
      </c>
      <c r="L186" s="150">
        <f t="shared" si="91"/>
        <v>5964</v>
      </c>
      <c r="M186" s="151">
        <f t="shared" si="92"/>
        <v>5964</v>
      </c>
      <c r="N186" s="455"/>
      <c r="O186" s="37">
        <v>1845</v>
      </c>
      <c r="P186" s="36"/>
      <c r="Q186" s="33">
        <f t="shared" si="93"/>
        <v>0</v>
      </c>
      <c r="R186" s="34">
        <f t="shared" si="94"/>
        <v>11000</v>
      </c>
      <c r="S186" s="346"/>
      <c r="T186" s="346"/>
      <c r="U186" s="824"/>
      <c r="V186" s="824"/>
      <c r="W186" s="346"/>
      <c r="X186" s="347"/>
      <c r="Y186" s="348">
        <v>3000</v>
      </c>
      <c r="Z186" s="348"/>
      <c r="AA186" s="348"/>
      <c r="AB186" s="348"/>
      <c r="AC186" s="506"/>
      <c r="AD186" s="348"/>
      <c r="AE186" s="348">
        <v>3000</v>
      </c>
      <c r="AF186" s="346"/>
      <c r="AG186" s="346"/>
      <c r="AH186" s="346"/>
      <c r="AI186" s="346"/>
      <c r="AJ186" s="346"/>
      <c r="AK186" s="346"/>
      <c r="AL186" s="346"/>
      <c r="AM186" s="346"/>
      <c r="AN186" s="346"/>
      <c r="AO186" s="346">
        <v>5000</v>
      </c>
      <c r="AP186" s="346"/>
      <c r="AQ186" s="346"/>
      <c r="AR186" s="346"/>
      <c r="AS186" s="346"/>
      <c r="AT186" s="346"/>
      <c r="AU186" s="346"/>
      <c r="AV186" s="346"/>
      <c r="AW186" s="346"/>
      <c r="AX186" s="346"/>
      <c r="AY186" s="349"/>
      <c r="AZ186" s="48">
        <v>1</v>
      </c>
      <c r="BA186" s="48"/>
      <c r="BB186" s="48">
        <v>1</v>
      </c>
      <c r="BC186" s="48"/>
      <c r="BD186" s="47"/>
      <c r="BE186" s="47"/>
      <c r="BF186" s="47"/>
      <c r="BG186" s="47"/>
      <c r="BH186" s="47"/>
      <c r="BI186" s="47"/>
      <c r="BJ186" s="47"/>
      <c r="BK186" s="47"/>
      <c r="BL186" s="47">
        <v>48</v>
      </c>
      <c r="BM186" s="47"/>
      <c r="BN186" s="47"/>
      <c r="BO186" s="47"/>
      <c r="BP186" s="47"/>
      <c r="BQ186" s="47"/>
      <c r="BR186" s="47"/>
      <c r="BS186" s="354"/>
      <c r="BT186" s="354"/>
      <c r="BU186" s="354"/>
      <c r="BV186" s="354"/>
      <c r="BW186" s="354"/>
      <c r="BX186" s="354"/>
      <c r="BY186" s="354"/>
      <c r="BZ186" s="354"/>
      <c r="CA186" s="354"/>
      <c r="CB186" s="354"/>
      <c r="CC186" s="354"/>
      <c r="CD186" s="354"/>
      <c r="CE186" s="354"/>
      <c r="CF186" s="354"/>
      <c r="CG186" s="354"/>
      <c r="CH186" s="354"/>
      <c r="CI186" s="354"/>
      <c r="CJ186" s="354"/>
      <c r="CK186" s="354"/>
      <c r="CL186" s="354"/>
      <c r="CM186" s="354"/>
      <c r="CN186" s="354"/>
      <c r="CO186" s="354"/>
      <c r="CP186" s="358"/>
      <c r="CQ186" s="48"/>
      <c r="CR186" s="354"/>
      <c r="CS186" s="354"/>
      <c r="CT186" s="355"/>
      <c r="CU186" s="354"/>
      <c r="CV186" s="354"/>
      <c r="CW186" s="354"/>
      <c r="CX186" s="354"/>
      <c r="CY186" s="354"/>
      <c r="CZ186" s="354"/>
      <c r="DA186" s="356"/>
      <c r="DB186" s="354"/>
      <c r="DC186" s="354"/>
      <c r="DD186" s="354"/>
      <c r="DE186" s="354"/>
      <c r="DF186" s="354">
        <v>24</v>
      </c>
      <c r="DG186" s="354"/>
      <c r="DH186" s="354"/>
      <c r="DI186" s="354"/>
      <c r="DJ186" s="354"/>
      <c r="DK186" s="354"/>
      <c r="DL186" s="354"/>
      <c r="DM186" s="354"/>
      <c r="DN186" s="354"/>
      <c r="DO186" s="354"/>
      <c r="DP186" s="354"/>
      <c r="DQ186" s="354"/>
      <c r="DR186" s="354"/>
      <c r="DS186" s="354"/>
      <c r="DT186" s="354"/>
      <c r="DU186" s="354">
        <v>20</v>
      </c>
      <c r="DV186" s="354">
        <v>1</v>
      </c>
      <c r="DW186" s="354"/>
      <c r="DX186" s="354"/>
      <c r="DY186" s="354"/>
      <c r="DZ186" s="357"/>
      <c r="EA186" s="356"/>
      <c r="EB186" s="356"/>
      <c r="EC186" s="356"/>
      <c r="ED186" s="356"/>
      <c r="EE186" s="358"/>
      <c r="EF186" s="48"/>
      <c r="EG186" s="46"/>
      <c r="EH186" s="46">
        <v>1408</v>
      </c>
      <c r="EI186" s="47"/>
      <c r="EJ186" s="47"/>
      <c r="EK186" s="47"/>
      <c r="EL186" s="47"/>
      <c r="EM186" s="47"/>
      <c r="EN186" s="47"/>
      <c r="EO186" s="47"/>
      <c r="EP186" s="47">
        <v>96</v>
      </c>
      <c r="EQ186" s="47"/>
      <c r="ER186" s="47">
        <v>96</v>
      </c>
      <c r="ES186" s="47"/>
      <c r="ET186" s="48"/>
      <c r="EU186" s="47"/>
      <c r="EV186" s="47"/>
      <c r="EW186" s="47"/>
      <c r="EX186" s="47">
        <v>200</v>
      </c>
      <c r="EY186" s="47"/>
      <c r="EZ186" s="47"/>
      <c r="FA186" s="47"/>
      <c r="FB186" s="47"/>
      <c r="FC186" s="47"/>
      <c r="FD186" s="47"/>
      <c r="FE186" s="47">
        <v>240</v>
      </c>
      <c r="FF186" s="47"/>
      <c r="FG186" s="47"/>
      <c r="FH186" s="47"/>
      <c r="FI186" s="47"/>
      <c r="FJ186" s="47"/>
      <c r="FK186" s="47"/>
      <c r="FL186" s="47"/>
      <c r="FM186" s="47"/>
      <c r="FN186" s="47">
        <v>500</v>
      </c>
      <c r="FO186" s="47"/>
      <c r="FP186" s="47"/>
      <c r="FQ186" s="354"/>
      <c r="FR186" s="354"/>
      <c r="FS186" s="354"/>
      <c r="FT186" s="354"/>
      <c r="FU186" s="354">
        <v>1440</v>
      </c>
      <c r="FV186" s="354"/>
      <c r="FW186" s="354"/>
      <c r="FX186" s="354"/>
      <c r="FY186" s="354"/>
      <c r="FZ186" s="354"/>
      <c r="GA186" s="354"/>
      <c r="GB186" s="354"/>
      <c r="GC186" s="354"/>
      <c r="GD186" s="354">
        <v>48</v>
      </c>
      <c r="GE186" s="354"/>
      <c r="GF186" s="354"/>
      <c r="GG186" s="354"/>
      <c r="GH186" s="354"/>
      <c r="GI186" s="354"/>
      <c r="GJ186" s="354"/>
      <c r="GK186" s="354">
        <v>1296</v>
      </c>
      <c r="GL186" s="354"/>
      <c r="GM186" s="354"/>
      <c r="GN186" s="354"/>
      <c r="GO186" s="354"/>
      <c r="GP186" s="354"/>
      <c r="GQ186" s="354"/>
      <c r="GR186" s="354">
        <v>3</v>
      </c>
      <c r="GS186" s="354"/>
      <c r="GT186" s="354"/>
      <c r="GU186" s="354"/>
      <c r="GV186" s="354"/>
      <c r="GW186" s="354"/>
      <c r="GX186" s="354"/>
      <c r="GY186" s="354"/>
      <c r="GZ186" s="354">
        <v>48</v>
      </c>
      <c r="HA186" s="354"/>
      <c r="HB186" s="354"/>
      <c r="HC186" s="354"/>
      <c r="HD186" s="354"/>
      <c r="HE186" s="354">
        <v>240</v>
      </c>
      <c r="HF186" s="354"/>
      <c r="HG186" s="354"/>
      <c r="HH186" s="354"/>
      <c r="HI186" s="354"/>
      <c r="HJ186" s="354"/>
      <c r="HK186" s="354">
        <v>48</v>
      </c>
      <c r="HL186" s="354">
        <v>48</v>
      </c>
      <c r="HM186" s="354"/>
      <c r="HN186" s="354"/>
      <c r="HO186" s="354"/>
      <c r="HP186" s="354"/>
      <c r="HQ186" s="354"/>
      <c r="HR186" s="354"/>
      <c r="HS186" s="354"/>
      <c r="HT186" s="354"/>
      <c r="HU186" s="354"/>
      <c r="HV186" s="354">
        <v>144</v>
      </c>
      <c r="HW186" s="354"/>
      <c r="HX186" s="354">
        <v>240</v>
      </c>
      <c r="HY186" s="354"/>
      <c r="HZ186" s="354"/>
      <c r="IA186" s="354">
        <v>144</v>
      </c>
      <c r="IB186" s="354"/>
      <c r="IC186" s="354"/>
      <c r="ID186" s="354"/>
      <c r="IE186" s="354"/>
      <c r="IF186" s="354"/>
      <c r="IG186" s="354"/>
      <c r="IH186" s="354"/>
      <c r="II186" s="354"/>
      <c r="IJ186" s="354"/>
      <c r="IK186" s="354"/>
      <c r="IL186" s="354"/>
      <c r="IM186" s="354">
        <v>48</v>
      </c>
      <c r="IN186" s="354"/>
      <c r="IO186" s="354"/>
      <c r="IP186" s="354">
        <v>144</v>
      </c>
      <c r="IQ186" s="354"/>
      <c r="IR186" s="50"/>
      <c r="IS186" s="47"/>
      <c r="IT186" s="47"/>
      <c r="IU186" s="47"/>
      <c r="IV186" s="47"/>
      <c r="IW186" s="47"/>
      <c r="IX186" s="47"/>
      <c r="IY186" s="47"/>
      <c r="IZ186" s="47"/>
      <c r="JA186" s="47"/>
      <c r="JB186" s="47"/>
      <c r="JC186" s="47"/>
      <c r="JD186" s="47"/>
      <c r="JE186" s="47"/>
      <c r="JF186" s="47"/>
      <c r="JG186" s="47"/>
      <c r="JH186" s="47"/>
      <c r="JI186" s="47"/>
      <c r="JJ186" s="47"/>
      <c r="JK186" s="47"/>
      <c r="JL186" s="354"/>
      <c r="JM186" s="354"/>
      <c r="JN186" s="354"/>
      <c r="JO186" s="354"/>
      <c r="JP186" s="354"/>
      <c r="JQ186" s="354"/>
      <c r="JR186" s="354"/>
      <c r="JS186" s="354"/>
      <c r="JT186" s="354"/>
      <c r="JU186" s="354"/>
      <c r="JV186" s="354"/>
      <c r="JW186" s="354"/>
      <c r="JX186" s="354"/>
      <c r="JY186" s="354"/>
      <c r="JZ186" s="354"/>
      <c r="KA186" s="354"/>
      <c r="KB186" s="354"/>
      <c r="KC186" s="354"/>
      <c r="KD186" s="354"/>
      <c r="KE186" s="354"/>
      <c r="KF186" s="354"/>
      <c r="KG186" s="354"/>
      <c r="KH186" s="354"/>
      <c r="KI186" s="354"/>
      <c r="KJ186" s="354"/>
      <c r="KK186" s="354"/>
      <c r="KL186" s="354"/>
      <c r="KM186" s="354"/>
      <c r="KN186" s="354"/>
      <c r="KO186" s="354"/>
      <c r="KP186" s="354"/>
      <c r="KQ186" s="354"/>
      <c r="KR186" s="354"/>
      <c r="KS186" s="354"/>
      <c r="KT186" s="354"/>
      <c r="KU186" s="354"/>
      <c r="KV186" s="51"/>
      <c r="KW186" s="47"/>
      <c r="KX186" s="47"/>
      <c r="KY186" s="47"/>
      <c r="KZ186" s="47"/>
      <c r="LA186" s="47"/>
      <c r="LB186" s="47"/>
      <c r="LC186" s="47"/>
      <c r="LD186" s="361"/>
      <c r="LE186" s="361"/>
      <c r="LF186" s="361"/>
      <c r="LG186" s="361"/>
      <c r="LH186" s="361"/>
      <c r="LI186" s="361"/>
      <c r="LJ186" s="361"/>
      <c r="LK186" s="361"/>
      <c r="LL186" s="361"/>
      <c r="LM186" s="361"/>
      <c r="LN186" s="361">
        <v>100</v>
      </c>
      <c r="LO186" s="361"/>
      <c r="LP186" s="361"/>
      <c r="LQ186" s="354"/>
      <c r="LR186" s="354"/>
      <c r="LS186" s="354"/>
      <c r="LT186" s="354"/>
      <c r="LU186" s="354"/>
      <c r="LV186" s="354"/>
      <c r="LW186" s="51"/>
      <c r="LX186" s="354">
        <v>100</v>
      </c>
      <c r="LY186" s="354"/>
      <c r="LZ186" s="354"/>
      <c r="MA186" s="354"/>
      <c r="MB186" s="363">
        <v>100</v>
      </c>
      <c r="MC186" s="363"/>
      <c r="MD186" s="354"/>
      <c r="ME186" s="354"/>
      <c r="MF186" s="354"/>
      <c r="MG186" s="354"/>
      <c r="MH186" s="354"/>
      <c r="MI186" s="354"/>
      <c r="MJ186" s="354">
        <v>55</v>
      </c>
      <c r="MK186" s="354"/>
      <c r="ML186" s="354"/>
      <c r="MM186" s="354"/>
      <c r="MN186" s="354"/>
      <c r="MO186" s="354"/>
      <c r="MP186" s="354"/>
      <c r="MQ186" s="354"/>
      <c r="MR186" s="354"/>
      <c r="MS186" s="51"/>
      <c r="MT186" s="364">
        <f t="shared" si="95"/>
        <v>6431</v>
      </c>
      <c r="MU186" s="365">
        <f t="shared" si="96"/>
        <v>355</v>
      </c>
      <c r="MV186" s="366">
        <f t="shared" si="97"/>
        <v>6786</v>
      </c>
      <c r="MW186" s="365">
        <v>10746</v>
      </c>
      <c r="MX186" s="365">
        <v>8296</v>
      </c>
      <c r="MY186" s="54"/>
      <c r="MZ186" s="708">
        <v>1.99</v>
      </c>
      <c r="NA186" s="708">
        <v>0.52</v>
      </c>
      <c r="NB186" s="709">
        <f t="shared" si="98"/>
        <v>3528.72</v>
      </c>
      <c r="NC186" s="710">
        <v>2.5</v>
      </c>
      <c r="ND186" s="710">
        <v>2.11</v>
      </c>
      <c r="NE186" s="738">
        <f t="shared" si="125"/>
        <v>0.394374282433984</v>
      </c>
      <c r="NF186" s="739"/>
      <c r="NG186" s="739">
        <v>3000</v>
      </c>
      <c r="NH186" s="739">
        <v>2.03</v>
      </c>
      <c r="NI186" s="740">
        <f t="shared" si="99"/>
        <v>12584.04</v>
      </c>
      <c r="NJ186" s="738">
        <f t="shared" ref="NJ186:NJ194" si="131">1-NH186/6.7/NA186</f>
        <v>0.417336394948335</v>
      </c>
      <c r="NK186" s="741"/>
      <c r="NL186" s="742">
        <v>44562</v>
      </c>
      <c r="NM186" s="739">
        <f ca="1" t="shared" si="100"/>
        <v>17.1666666666667</v>
      </c>
      <c r="NN186" s="739">
        <f ca="1" t="shared" si="101"/>
        <v>515</v>
      </c>
      <c r="NO186" s="739">
        <v>3437</v>
      </c>
      <c r="NP186" s="739">
        <f t="shared" si="102"/>
        <v>6786</v>
      </c>
      <c r="NQ186" s="761">
        <f t="shared" si="103"/>
        <v>1.44367620465908</v>
      </c>
      <c r="NR186" s="739">
        <f ca="1" t="shared" si="104"/>
        <v>1.02318798970983</v>
      </c>
      <c r="NS186" s="739">
        <f t="shared" si="105"/>
        <v>5964</v>
      </c>
      <c r="NT186" s="739"/>
      <c r="NU186" s="739">
        <f ca="1" t="shared" si="106"/>
        <v>395.300970873786</v>
      </c>
      <c r="NV186" s="769">
        <f ca="1" t="shared" si="107"/>
        <v>13.1766990291262</v>
      </c>
      <c r="NW186" s="769">
        <f ca="1" t="shared" si="108"/>
        <v>452.617152961981</v>
      </c>
      <c r="NX186" s="739"/>
      <c r="NY186" s="739"/>
      <c r="NZ186" s="739"/>
      <c r="OA186" s="739"/>
      <c r="OB186" s="739"/>
      <c r="OC186" s="739"/>
      <c r="OD186" s="739"/>
      <c r="OE186" s="743">
        <f t="shared" si="109"/>
        <v>1504</v>
      </c>
      <c r="OF186" s="743">
        <f t="shared" si="110"/>
        <v>96</v>
      </c>
      <c r="OG186" s="743">
        <f t="shared" si="111"/>
        <v>540</v>
      </c>
      <c r="OH186" s="743">
        <f t="shared" si="112"/>
        <v>0</v>
      </c>
      <c r="OI186" s="743">
        <f t="shared" si="113"/>
        <v>1488</v>
      </c>
      <c r="OJ186" s="739">
        <f t="shared" si="114"/>
        <v>1296</v>
      </c>
      <c r="OK186" s="739">
        <f t="shared" si="115"/>
        <v>3</v>
      </c>
      <c r="OL186" s="739">
        <f t="shared" si="116"/>
        <v>600</v>
      </c>
      <c r="OM186" s="739">
        <f t="shared" si="117"/>
        <v>148</v>
      </c>
      <c r="ON186" s="739">
        <f t="shared" si="118"/>
        <v>336</v>
      </c>
      <c r="OO186" s="739">
        <f t="shared" si="119"/>
        <v>288</v>
      </c>
      <c r="OP186" s="739"/>
      <c r="OQ186" s="739">
        <f t="shared" si="120"/>
        <v>295</v>
      </c>
      <c r="OR186" s="739">
        <f t="shared" si="121"/>
        <v>6594</v>
      </c>
      <c r="OS186" s="739">
        <f t="shared" si="122"/>
        <v>0</v>
      </c>
      <c r="OT186" s="739">
        <f t="shared" si="123"/>
        <v>-192</v>
      </c>
      <c r="OU186" s="739"/>
      <c r="OV186" s="739"/>
      <c r="OW186" s="739"/>
      <c r="OX186" s="739"/>
      <c r="OY186" s="739"/>
      <c r="OZ186" s="739"/>
      <c r="PA186" s="739"/>
      <c r="PB186" s="739"/>
      <c r="PC186" s="739"/>
      <c r="PD186" s="739"/>
      <c r="PE186" s="739"/>
      <c r="PF186" s="739"/>
      <c r="PG186" s="739"/>
      <c r="PI186" s="28">
        <v>48</v>
      </c>
      <c r="PJ186" s="28">
        <v>288</v>
      </c>
      <c r="PK186" s="28">
        <v>440</v>
      </c>
      <c r="PL186" s="28">
        <v>1272</v>
      </c>
      <c r="PM186" s="28">
        <v>248</v>
      </c>
      <c r="PN186" s="28">
        <v>144</v>
      </c>
      <c r="PO186" s="28">
        <v>496</v>
      </c>
      <c r="PP186" s="28">
        <v>2856</v>
      </c>
      <c r="PQ186" s="28">
        <v>720</v>
      </c>
      <c r="PR186" s="28">
        <v>1440</v>
      </c>
      <c r="PS186" s="28">
        <v>2208</v>
      </c>
      <c r="PT186" s="28">
        <v>672</v>
      </c>
      <c r="PU186" s="28">
        <v>0</v>
      </c>
      <c r="PV186" s="28">
        <v>10832</v>
      </c>
      <c r="PW186" s="28">
        <v>86</v>
      </c>
    </row>
    <row r="187" s="28" customFormat="1" customHeight="1" spans="1:439">
      <c r="A187" s="95" t="s">
        <v>1610</v>
      </c>
      <c r="B187" s="415">
        <v>2020</v>
      </c>
      <c r="C187" s="95" t="s">
        <v>1917</v>
      </c>
      <c r="D187" s="95" t="s">
        <v>3815</v>
      </c>
      <c r="E187" s="820" t="s">
        <v>1657</v>
      </c>
      <c r="F187" s="116" t="s">
        <v>617</v>
      </c>
      <c r="G187" s="112" t="s">
        <v>615</v>
      </c>
      <c r="H187" s="113" t="s">
        <v>618</v>
      </c>
      <c r="I187" s="99">
        <f t="shared" si="129"/>
        <v>3155</v>
      </c>
      <c r="J187" s="100">
        <v>3015</v>
      </c>
      <c r="K187" s="454">
        <v>0</v>
      </c>
      <c r="L187" s="150">
        <f t="shared" si="91"/>
        <v>6170</v>
      </c>
      <c r="M187" s="151">
        <f t="shared" si="92"/>
        <v>6170</v>
      </c>
      <c r="N187" s="455"/>
      <c r="O187" s="37">
        <v>2095</v>
      </c>
      <c r="P187" s="36"/>
      <c r="Q187" s="33">
        <f t="shared" si="93"/>
        <v>0</v>
      </c>
      <c r="R187" s="34">
        <f t="shared" si="94"/>
        <v>11000</v>
      </c>
      <c r="S187" s="346"/>
      <c r="T187" s="346"/>
      <c r="U187" s="824"/>
      <c r="V187" s="824"/>
      <c r="W187" s="346"/>
      <c r="X187" s="347"/>
      <c r="Y187" s="348">
        <v>3000</v>
      </c>
      <c r="Z187" s="348"/>
      <c r="AA187" s="348"/>
      <c r="AB187" s="348"/>
      <c r="AC187" s="506"/>
      <c r="AD187" s="348"/>
      <c r="AE187" s="348">
        <v>3000</v>
      </c>
      <c r="AF187" s="346"/>
      <c r="AG187" s="346"/>
      <c r="AH187" s="346"/>
      <c r="AI187" s="346"/>
      <c r="AJ187" s="346"/>
      <c r="AK187" s="346"/>
      <c r="AL187" s="346"/>
      <c r="AM187" s="346"/>
      <c r="AN187" s="346"/>
      <c r="AO187" s="346">
        <v>5000</v>
      </c>
      <c r="AP187" s="346"/>
      <c r="AQ187" s="346"/>
      <c r="AR187" s="346"/>
      <c r="AS187" s="346"/>
      <c r="AT187" s="346"/>
      <c r="AU187" s="346"/>
      <c r="AV187" s="346"/>
      <c r="AW187" s="346"/>
      <c r="AX187" s="346"/>
      <c r="AY187" s="349"/>
      <c r="AZ187" s="48">
        <v>1</v>
      </c>
      <c r="BA187" s="48"/>
      <c r="BB187" s="48">
        <v>1</v>
      </c>
      <c r="BC187" s="48"/>
      <c r="BD187" s="47"/>
      <c r="BE187" s="47"/>
      <c r="BF187" s="47"/>
      <c r="BG187" s="47"/>
      <c r="BH187" s="47"/>
      <c r="BI187" s="47"/>
      <c r="BJ187" s="47"/>
      <c r="BK187" s="47"/>
      <c r="BL187" s="47">
        <v>48</v>
      </c>
      <c r="BM187" s="47"/>
      <c r="BN187" s="47"/>
      <c r="BO187" s="47"/>
      <c r="BP187" s="47"/>
      <c r="BQ187" s="47"/>
      <c r="BR187" s="47"/>
      <c r="BS187" s="354"/>
      <c r="BT187" s="354"/>
      <c r="BU187" s="354"/>
      <c r="BV187" s="354"/>
      <c r="BW187" s="354"/>
      <c r="BX187" s="354"/>
      <c r="BY187" s="354"/>
      <c r="BZ187" s="354"/>
      <c r="CA187" s="354"/>
      <c r="CB187" s="354"/>
      <c r="CC187" s="354"/>
      <c r="CD187" s="354"/>
      <c r="CE187" s="354"/>
      <c r="CF187" s="354"/>
      <c r="CG187" s="354"/>
      <c r="CH187" s="354"/>
      <c r="CI187" s="354"/>
      <c r="CJ187" s="354"/>
      <c r="CK187" s="354"/>
      <c r="CL187" s="354"/>
      <c r="CM187" s="354"/>
      <c r="CN187" s="354"/>
      <c r="CO187" s="354"/>
      <c r="CP187" s="358"/>
      <c r="CQ187" s="48"/>
      <c r="CR187" s="354"/>
      <c r="CS187" s="354"/>
      <c r="CT187" s="355">
        <v>-38</v>
      </c>
      <c r="CU187" s="354"/>
      <c r="CV187" s="354"/>
      <c r="CW187" s="354"/>
      <c r="CX187" s="354"/>
      <c r="CY187" s="354"/>
      <c r="CZ187" s="354"/>
      <c r="DA187" s="356"/>
      <c r="DB187" s="354"/>
      <c r="DC187" s="354"/>
      <c r="DD187" s="354"/>
      <c r="DE187" s="354"/>
      <c r="DF187" s="354">
        <v>24</v>
      </c>
      <c r="DG187" s="354">
        <v>2</v>
      </c>
      <c r="DH187" s="354"/>
      <c r="DI187" s="354"/>
      <c r="DJ187" s="354"/>
      <c r="DK187" s="354"/>
      <c r="DL187" s="354"/>
      <c r="DM187" s="354"/>
      <c r="DN187" s="354"/>
      <c r="DO187" s="354"/>
      <c r="DP187" s="354"/>
      <c r="DQ187" s="354"/>
      <c r="DR187" s="354"/>
      <c r="DS187" s="354"/>
      <c r="DT187" s="354"/>
      <c r="DU187" s="354">
        <v>20</v>
      </c>
      <c r="DV187" s="354">
        <v>1</v>
      </c>
      <c r="DW187" s="354"/>
      <c r="DX187" s="354"/>
      <c r="DY187" s="354"/>
      <c r="DZ187" s="357"/>
      <c r="EA187" s="356"/>
      <c r="EB187" s="356"/>
      <c r="EC187" s="356"/>
      <c r="ED187" s="356"/>
      <c r="EE187" s="358"/>
      <c r="EF187" s="48"/>
      <c r="EG187" s="46"/>
      <c r="EH187" s="46">
        <v>1408</v>
      </c>
      <c r="EI187" s="47"/>
      <c r="EJ187" s="47"/>
      <c r="EK187" s="47"/>
      <c r="EL187" s="47"/>
      <c r="EM187" s="47"/>
      <c r="EN187" s="47"/>
      <c r="EO187" s="47"/>
      <c r="EP187" s="47">
        <v>96</v>
      </c>
      <c r="EQ187" s="47"/>
      <c r="ER187" s="47">
        <v>96</v>
      </c>
      <c r="ES187" s="47"/>
      <c r="ET187" s="48"/>
      <c r="EU187" s="47"/>
      <c r="EV187" s="47"/>
      <c r="EW187" s="47"/>
      <c r="EX187" s="47">
        <v>200</v>
      </c>
      <c r="EY187" s="47"/>
      <c r="EZ187" s="47"/>
      <c r="FA187" s="47"/>
      <c r="FB187" s="47"/>
      <c r="FC187" s="47"/>
      <c r="FD187" s="47"/>
      <c r="FE187" s="47">
        <v>240</v>
      </c>
      <c r="FF187" s="47"/>
      <c r="FG187" s="47"/>
      <c r="FH187" s="47"/>
      <c r="FI187" s="47"/>
      <c r="FJ187" s="47"/>
      <c r="FK187" s="47"/>
      <c r="FL187" s="47"/>
      <c r="FM187" s="47"/>
      <c r="FN187" s="47">
        <v>500</v>
      </c>
      <c r="FO187" s="47"/>
      <c r="FP187" s="47"/>
      <c r="FQ187" s="354"/>
      <c r="FR187" s="354"/>
      <c r="FS187" s="354"/>
      <c r="FT187" s="354"/>
      <c r="FU187" s="354">
        <v>1440</v>
      </c>
      <c r="FV187" s="354"/>
      <c r="FW187" s="354"/>
      <c r="FX187" s="354"/>
      <c r="FY187" s="354"/>
      <c r="FZ187" s="354"/>
      <c r="GA187" s="354"/>
      <c r="GB187" s="354"/>
      <c r="GC187" s="354"/>
      <c r="GD187" s="354">
        <v>48</v>
      </c>
      <c r="GE187" s="354"/>
      <c r="GF187" s="354"/>
      <c r="GG187" s="354"/>
      <c r="GH187" s="354"/>
      <c r="GI187" s="354"/>
      <c r="GJ187" s="354"/>
      <c r="GK187" s="354">
        <v>1296</v>
      </c>
      <c r="GL187" s="354"/>
      <c r="GM187" s="354"/>
      <c r="GN187" s="354"/>
      <c r="GO187" s="354"/>
      <c r="GP187" s="354"/>
      <c r="GQ187" s="354"/>
      <c r="GR187" s="354">
        <v>3</v>
      </c>
      <c r="GS187" s="354"/>
      <c r="GT187" s="354"/>
      <c r="GU187" s="354"/>
      <c r="GV187" s="354"/>
      <c r="GW187" s="354"/>
      <c r="GX187" s="354"/>
      <c r="GY187" s="354"/>
      <c r="GZ187" s="354">
        <v>48</v>
      </c>
      <c r="HA187" s="354"/>
      <c r="HB187" s="354"/>
      <c r="HC187" s="354"/>
      <c r="HD187" s="354"/>
      <c r="HE187" s="354">
        <v>240</v>
      </c>
      <c r="HF187" s="354"/>
      <c r="HG187" s="354"/>
      <c r="HH187" s="354"/>
      <c r="HI187" s="354"/>
      <c r="HJ187" s="354"/>
      <c r="HK187" s="354">
        <v>48</v>
      </c>
      <c r="HL187" s="354">
        <v>48</v>
      </c>
      <c r="HM187" s="354"/>
      <c r="HN187" s="354"/>
      <c r="HO187" s="354"/>
      <c r="HP187" s="354"/>
      <c r="HQ187" s="354"/>
      <c r="HR187" s="354"/>
      <c r="HS187" s="354"/>
      <c r="HT187" s="354"/>
      <c r="HU187" s="354"/>
      <c r="HV187" s="354">
        <v>144</v>
      </c>
      <c r="HW187" s="354"/>
      <c r="HX187" s="354">
        <v>240</v>
      </c>
      <c r="HY187" s="354"/>
      <c r="HZ187" s="354"/>
      <c r="IA187" s="354">
        <v>144</v>
      </c>
      <c r="IB187" s="354"/>
      <c r="IC187" s="354"/>
      <c r="ID187" s="354"/>
      <c r="IE187" s="354"/>
      <c r="IF187" s="354"/>
      <c r="IG187" s="354"/>
      <c r="IH187" s="354"/>
      <c r="II187" s="354"/>
      <c r="IJ187" s="354"/>
      <c r="IK187" s="354"/>
      <c r="IL187" s="354"/>
      <c r="IM187" s="354">
        <v>48</v>
      </c>
      <c r="IN187" s="354"/>
      <c r="IO187" s="354"/>
      <c r="IP187" s="354">
        <v>144</v>
      </c>
      <c r="IQ187" s="354"/>
      <c r="IR187" s="50"/>
      <c r="IS187" s="47"/>
      <c r="IT187" s="47"/>
      <c r="IU187" s="47"/>
      <c r="IV187" s="47"/>
      <c r="IW187" s="47"/>
      <c r="IX187" s="47"/>
      <c r="IY187" s="47"/>
      <c r="IZ187" s="47"/>
      <c r="JA187" s="47"/>
      <c r="JB187" s="47"/>
      <c r="JC187" s="47"/>
      <c r="JD187" s="47"/>
      <c r="JE187" s="47"/>
      <c r="JF187" s="47"/>
      <c r="JG187" s="47"/>
      <c r="JH187" s="47"/>
      <c r="JI187" s="47"/>
      <c r="JJ187" s="47"/>
      <c r="JK187" s="47"/>
      <c r="JL187" s="354"/>
      <c r="JM187" s="354"/>
      <c r="JN187" s="354"/>
      <c r="JO187" s="354"/>
      <c r="JP187" s="354"/>
      <c r="JQ187" s="354"/>
      <c r="JR187" s="354"/>
      <c r="JS187" s="354"/>
      <c r="JT187" s="354"/>
      <c r="JU187" s="354"/>
      <c r="JV187" s="354"/>
      <c r="JW187" s="354"/>
      <c r="JX187" s="354"/>
      <c r="JY187" s="354"/>
      <c r="JZ187" s="354"/>
      <c r="KA187" s="354"/>
      <c r="KB187" s="354"/>
      <c r="KC187" s="354"/>
      <c r="KD187" s="354"/>
      <c r="KE187" s="354"/>
      <c r="KF187" s="354"/>
      <c r="KG187" s="354"/>
      <c r="KH187" s="354"/>
      <c r="KI187" s="354"/>
      <c r="KJ187" s="354"/>
      <c r="KK187" s="354"/>
      <c r="KL187" s="354"/>
      <c r="KM187" s="354"/>
      <c r="KN187" s="354"/>
      <c r="KO187" s="354"/>
      <c r="KP187" s="354"/>
      <c r="KQ187" s="354"/>
      <c r="KR187" s="354"/>
      <c r="KS187" s="354"/>
      <c r="KT187" s="354"/>
      <c r="KU187" s="354"/>
      <c r="KV187" s="51"/>
      <c r="KW187" s="47"/>
      <c r="KX187" s="47"/>
      <c r="KY187" s="47"/>
      <c r="KZ187" s="47"/>
      <c r="LA187" s="47"/>
      <c r="LB187" s="47">
        <v>80</v>
      </c>
      <c r="LC187" s="47"/>
      <c r="LD187" s="361"/>
      <c r="LE187" s="361">
        <v>100</v>
      </c>
      <c r="LF187" s="361"/>
      <c r="LG187" s="361"/>
      <c r="LH187" s="361"/>
      <c r="LI187" s="361"/>
      <c r="LJ187" s="361"/>
      <c r="LK187" s="361"/>
      <c r="LL187" s="361"/>
      <c r="LM187" s="361"/>
      <c r="LN187" s="361"/>
      <c r="LO187" s="361"/>
      <c r="LP187" s="361"/>
      <c r="LQ187" s="354"/>
      <c r="LR187" s="354"/>
      <c r="LS187" s="354"/>
      <c r="LT187" s="354"/>
      <c r="LU187" s="354"/>
      <c r="LV187" s="354"/>
      <c r="LW187" s="51"/>
      <c r="LX187" s="354">
        <v>100</v>
      </c>
      <c r="LY187" s="354"/>
      <c r="LZ187" s="354"/>
      <c r="MA187" s="354"/>
      <c r="MB187" s="363">
        <v>100</v>
      </c>
      <c r="MC187" s="363"/>
      <c r="MD187" s="354"/>
      <c r="ME187" s="354"/>
      <c r="MF187" s="354"/>
      <c r="MG187" s="354"/>
      <c r="MH187" s="354"/>
      <c r="MI187" s="354"/>
      <c r="MJ187" s="354">
        <v>55</v>
      </c>
      <c r="MK187" s="354"/>
      <c r="ML187" s="354"/>
      <c r="MM187" s="354"/>
      <c r="MN187" s="354"/>
      <c r="MO187" s="354"/>
      <c r="MP187" s="354"/>
      <c r="MQ187" s="354"/>
      <c r="MR187" s="354"/>
      <c r="MS187" s="51"/>
      <c r="MT187" s="364">
        <f t="shared" si="95"/>
        <v>6431</v>
      </c>
      <c r="MU187" s="365">
        <f t="shared" si="96"/>
        <v>435</v>
      </c>
      <c r="MV187" s="366">
        <f t="shared" si="97"/>
        <v>6866</v>
      </c>
      <c r="MW187" s="365">
        <v>10516</v>
      </c>
      <c r="MX187" s="365">
        <v>8096</v>
      </c>
      <c r="MY187" s="54"/>
      <c r="MZ187" s="708">
        <v>1.99</v>
      </c>
      <c r="NA187" s="708">
        <v>0.52</v>
      </c>
      <c r="NB187" s="709">
        <f t="shared" si="98"/>
        <v>3570.32</v>
      </c>
      <c r="NC187" s="710">
        <v>2.5</v>
      </c>
      <c r="ND187" s="710">
        <v>2.11</v>
      </c>
      <c r="NE187" s="738">
        <f t="shared" si="125"/>
        <v>0.394374282433984</v>
      </c>
      <c r="NF187" s="739"/>
      <c r="NG187" s="739">
        <v>3000</v>
      </c>
      <c r="NH187" s="739">
        <v>2.03</v>
      </c>
      <c r="NI187" s="740">
        <f t="shared" si="99"/>
        <v>13018.7</v>
      </c>
      <c r="NJ187" s="738">
        <f t="shared" si="131"/>
        <v>0.417336394948335</v>
      </c>
      <c r="NK187" s="741"/>
      <c r="NL187" s="742">
        <v>44562</v>
      </c>
      <c r="NM187" s="739">
        <f ca="1" t="shared" si="100"/>
        <v>17.1666666666667</v>
      </c>
      <c r="NN187" s="739">
        <f ca="1" t="shared" si="101"/>
        <v>515</v>
      </c>
      <c r="NO187" s="739">
        <v>3687</v>
      </c>
      <c r="NP187" s="739">
        <f t="shared" si="102"/>
        <v>6866</v>
      </c>
      <c r="NQ187" s="761">
        <f t="shared" si="103"/>
        <v>1.39312163944405</v>
      </c>
      <c r="NR187" s="739">
        <f ca="1" t="shared" si="104"/>
        <v>0.987358055139958</v>
      </c>
      <c r="NS187" s="739">
        <f t="shared" si="105"/>
        <v>6170</v>
      </c>
      <c r="NT187" s="739"/>
      <c r="NU187" s="739">
        <f ca="1" t="shared" si="106"/>
        <v>399.961165048544</v>
      </c>
      <c r="NV187" s="769">
        <f ca="1" t="shared" si="107"/>
        <v>13.3320388349515</v>
      </c>
      <c r="NW187" s="769">
        <f ca="1" t="shared" si="108"/>
        <v>462.794931546752</v>
      </c>
      <c r="NX187" s="739"/>
      <c r="NY187" s="739"/>
      <c r="NZ187" s="739"/>
      <c r="OA187" s="739"/>
      <c r="OB187" s="739"/>
      <c r="OC187" s="739"/>
      <c r="OD187" s="739"/>
      <c r="OE187" s="743">
        <f t="shared" si="109"/>
        <v>1504</v>
      </c>
      <c r="OF187" s="743">
        <f t="shared" si="110"/>
        <v>96</v>
      </c>
      <c r="OG187" s="743">
        <f t="shared" si="111"/>
        <v>720</v>
      </c>
      <c r="OH187" s="743">
        <f t="shared" si="112"/>
        <v>0</v>
      </c>
      <c r="OI187" s="743">
        <f t="shared" si="113"/>
        <v>1488</v>
      </c>
      <c r="OJ187" s="739">
        <f t="shared" si="114"/>
        <v>1296</v>
      </c>
      <c r="OK187" s="739">
        <f t="shared" si="115"/>
        <v>3</v>
      </c>
      <c r="OL187" s="739">
        <f t="shared" si="116"/>
        <v>500</v>
      </c>
      <c r="OM187" s="739">
        <f t="shared" si="117"/>
        <v>148</v>
      </c>
      <c r="ON187" s="739">
        <f t="shared" si="118"/>
        <v>336</v>
      </c>
      <c r="OO187" s="739">
        <f t="shared" si="119"/>
        <v>288</v>
      </c>
      <c r="OP187" s="739"/>
      <c r="OQ187" s="739">
        <f t="shared" si="120"/>
        <v>295</v>
      </c>
      <c r="OR187" s="739">
        <f t="shared" si="121"/>
        <v>6674</v>
      </c>
      <c r="OS187" s="739">
        <f t="shared" si="122"/>
        <v>0</v>
      </c>
      <c r="OT187" s="739">
        <f t="shared" si="123"/>
        <v>-192</v>
      </c>
      <c r="OU187" s="739"/>
      <c r="OV187" s="739"/>
      <c r="OW187" s="739"/>
      <c r="OX187" s="739"/>
      <c r="OY187" s="739"/>
      <c r="OZ187" s="739"/>
      <c r="PA187" s="739"/>
      <c r="PB187" s="739"/>
      <c r="PC187" s="739"/>
      <c r="PD187" s="739"/>
      <c r="PE187" s="739"/>
      <c r="PF187" s="739"/>
      <c r="PG187" s="739"/>
      <c r="PI187" s="28">
        <v>48</v>
      </c>
      <c r="PJ187" s="28">
        <v>288</v>
      </c>
      <c r="PK187" s="28">
        <v>240</v>
      </c>
      <c r="PL187" s="28">
        <v>1472</v>
      </c>
      <c r="PM187" s="28">
        <v>148</v>
      </c>
      <c r="PN187" s="28">
        <v>344</v>
      </c>
      <c r="PO187" s="28">
        <v>96</v>
      </c>
      <c r="PP187" s="28">
        <v>2856</v>
      </c>
      <c r="PQ187" s="28">
        <v>720</v>
      </c>
      <c r="PR187" s="28">
        <v>1440</v>
      </c>
      <c r="PS187" s="28">
        <v>2208</v>
      </c>
      <c r="PT187" s="28">
        <v>742</v>
      </c>
      <c r="PU187" s="28">
        <v>0</v>
      </c>
      <c r="PV187" s="28">
        <v>10602</v>
      </c>
      <c r="PW187" s="28">
        <v>86</v>
      </c>
    </row>
    <row r="188" s="28" customFormat="1" customHeight="1" spans="1:439">
      <c r="A188" s="95" t="s">
        <v>1610</v>
      </c>
      <c r="B188" s="415">
        <v>2020</v>
      </c>
      <c r="C188" s="95" t="s">
        <v>1917</v>
      </c>
      <c r="D188" s="95" t="s">
        <v>3815</v>
      </c>
      <c r="E188" s="820" t="s">
        <v>1657</v>
      </c>
      <c r="F188" s="116" t="s">
        <v>619</v>
      </c>
      <c r="G188" s="112" t="s">
        <v>615</v>
      </c>
      <c r="H188" s="113" t="s">
        <v>620</v>
      </c>
      <c r="I188" s="99">
        <f t="shared" si="129"/>
        <v>4102</v>
      </c>
      <c r="J188" s="100">
        <v>2465</v>
      </c>
      <c r="K188" s="454">
        <v>68</v>
      </c>
      <c r="L188" s="150">
        <f t="shared" si="91"/>
        <v>6567</v>
      </c>
      <c r="M188" s="151">
        <f t="shared" si="92"/>
        <v>6567</v>
      </c>
      <c r="N188" s="455"/>
      <c r="O188" s="37">
        <v>1613</v>
      </c>
      <c r="P188" s="36"/>
      <c r="Q188" s="33">
        <f t="shared" si="93"/>
        <v>0</v>
      </c>
      <c r="R188" s="34">
        <f t="shared" si="94"/>
        <v>11000</v>
      </c>
      <c r="S188" s="346"/>
      <c r="T188" s="346"/>
      <c r="U188" s="824"/>
      <c r="V188" s="824"/>
      <c r="W188" s="346"/>
      <c r="X188" s="347"/>
      <c r="Y188" s="348">
        <v>3000</v>
      </c>
      <c r="Z188" s="348"/>
      <c r="AA188" s="348"/>
      <c r="AB188" s="348"/>
      <c r="AC188" s="506"/>
      <c r="AD188" s="348"/>
      <c r="AE188" s="348">
        <v>3000</v>
      </c>
      <c r="AF188" s="346"/>
      <c r="AG188" s="346"/>
      <c r="AH188" s="346"/>
      <c r="AI188" s="346"/>
      <c r="AJ188" s="346"/>
      <c r="AK188" s="346"/>
      <c r="AL188" s="346"/>
      <c r="AM188" s="346"/>
      <c r="AN188" s="346"/>
      <c r="AO188" s="346">
        <v>5000</v>
      </c>
      <c r="AP188" s="346"/>
      <c r="AQ188" s="346"/>
      <c r="AR188" s="346"/>
      <c r="AS188" s="346"/>
      <c r="AT188" s="346"/>
      <c r="AU188" s="346"/>
      <c r="AV188" s="346"/>
      <c r="AW188" s="346"/>
      <c r="AX188" s="346"/>
      <c r="AY188" s="349"/>
      <c r="AZ188" s="48">
        <v>1</v>
      </c>
      <c r="BA188" s="48"/>
      <c r="BB188" s="48">
        <v>1</v>
      </c>
      <c r="BC188" s="48"/>
      <c r="BD188" s="47"/>
      <c r="BE188" s="47">
        <v>1</v>
      </c>
      <c r="BF188" s="47"/>
      <c r="BG188" s="47"/>
      <c r="BH188" s="47"/>
      <c r="BI188" s="47"/>
      <c r="BJ188" s="47"/>
      <c r="BK188" s="47"/>
      <c r="BL188" s="47">
        <v>48</v>
      </c>
      <c r="BM188" s="47"/>
      <c r="BN188" s="47"/>
      <c r="BO188" s="47"/>
      <c r="BP188" s="47"/>
      <c r="BQ188" s="47"/>
      <c r="BR188" s="47"/>
      <c r="BS188" s="354"/>
      <c r="BT188" s="354"/>
      <c r="BU188" s="354"/>
      <c r="BV188" s="354"/>
      <c r="BW188" s="354"/>
      <c r="BX188" s="354"/>
      <c r="BY188" s="354"/>
      <c r="BZ188" s="354"/>
      <c r="CA188" s="354"/>
      <c r="CB188" s="354"/>
      <c r="CC188" s="354"/>
      <c r="CD188" s="354"/>
      <c r="CE188" s="354"/>
      <c r="CF188" s="354"/>
      <c r="CG188" s="354"/>
      <c r="CH188" s="354"/>
      <c r="CI188" s="354"/>
      <c r="CJ188" s="354"/>
      <c r="CK188" s="354"/>
      <c r="CL188" s="354"/>
      <c r="CM188" s="354"/>
      <c r="CN188" s="354"/>
      <c r="CO188" s="354"/>
      <c r="CP188" s="358"/>
      <c r="CQ188" s="48"/>
      <c r="CR188" s="354"/>
      <c r="CS188" s="354"/>
      <c r="CT188" s="355"/>
      <c r="CU188" s="354"/>
      <c r="CV188" s="354"/>
      <c r="CW188" s="354"/>
      <c r="CX188" s="354"/>
      <c r="CY188" s="354"/>
      <c r="CZ188" s="354"/>
      <c r="DA188" s="356"/>
      <c r="DB188" s="354"/>
      <c r="DC188" s="354"/>
      <c r="DD188" s="354"/>
      <c r="DE188" s="354"/>
      <c r="DF188" s="354">
        <v>24</v>
      </c>
      <c r="DG188" s="354"/>
      <c r="DH188" s="354"/>
      <c r="DI188" s="354"/>
      <c r="DJ188" s="354"/>
      <c r="DK188" s="354"/>
      <c r="DL188" s="354"/>
      <c r="DM188" s="354"/>
      <c r="DN188" s="354"/>
      <c r="DO188" s="354"/>
      <c r="DP188" s="354"/>
      <c r="DQ188" s="354"/>
      <c r="DR188" s="354"/>
      <c r="DS188" s="354"/>
      <c r="DT188" s="354"/>
      <c r="DU188" s="354">
        <v>20</v>
      </c>
      <c r="DV188" s="354">
        <v>1</v>
      </c>
      <c r="DW188" s="354"/>
      <c r="DX188" s="354"/>
      <c r="DY188" s="354"/>
      <c r="DZ188" s="357"/>
      <c r="EA188" s="356"/>
      <c r="EB188" s="356"/>
      <c r="EC188" s="356"/>
      <c r="ED188" s="356"/>
      <c r="EE188" s="358"/>
      <c r="EF188" s="48"/>
      <c r="EG188" s="46"/>
      <c r="EH188" s="46">
        <v>1408</v>
      </c>
      <c r="EI188" s="47"/>
      <c r="EJ188" s="47"/>
      <c r="EK188" s="47"/>
      <c r="EL188" s="47"/>
      <c r="EM188" s="47"/>
      <c r="EN188" s="47"/>
      <c r="EO188" s="47"/>
      <c r="EP188" s="47">
        <v>96</v>
      </c>
      <c r="EQ188" s="47"/>
      <c r="ER188" s="47">
        <v>96</v>
      </c>
      <c r="ES188" s="47"/>
      <c r="ET188" s="48"/>
      <c r="EU188" s="47"/>
      <c r="EV188" s="47"/>
      <c r="EW188" s="47"/>
      <c r="EX188" s="47">
        <v>200</v>
      </c>
      <c r="EY188" s="47"/>
      <c r="EZ188" s="47"/>
      <c r="FA188" s="47"/>
      <c r="FB188" s="47"/>
      <c r="FC188" s="47"/>
      <c r="FD188" s="47"/>
      <c r="FE188" s="47">
        <v>240</v>
      </c>
      <c r="FF188" s="47"/>
      <c r="FG188" s="47"/>
      <c r="FH188" s="47"/>
      <c r="FI188" s="47"/>
      <c r="FJ188" s="47"/>
      <c r="FK188" s="47"/>
      <c r="FL188" s="47"/>
      <c r="FM188" s="47"/>
      <c r="FN188" s="47">
        <v>500</v>
      </c>
      <c r="FO188" s="47"/>
      <c r="FP188" s="47"/>
      <c r="FQ188" s="354"/>
      <c r="FR188" s="354"/>
      <c r="FS188" s="354"/>
      <c r="FT188" s="354"/>
      <c r="FU188" s="354">
        <v>144</v>
      </c>
      <c r="FV188" s="354"/>
      <c r="FW188" s="354"/>
      <c r="FX188" s="354"/>
      <c r="FY188" s="354"/>
      <c r="FZ188" s="354"/>
      <c r="GA188" s="354"/>
      <c r="GB188" s="354"/>
      <c r="GC188" s="354"/>
      <c r="GD188" s="354">
        <v>48</v>
      </c>
      <c r="GE188" s="354"/>
      <c r="GF188" s="354"/>
      <c r="GG188" s="354"/>
      <c r="GH188" s="354"/>
      <c r="GI188" s="354"/>
      <c r="GJ188" s="354"/>
      <c r="GK188" s="354">
        <v>1296</v>
      </c>
      <c r="GL188" s="354"/>
      <c r="GM188" s="354"/>
      <c r="GN188" s="354"/>
      <c r="GO188" s="354"/>
      <c r="GP188" s="354"/>
      <c r="GQ188" s="354"/>
      <c r="GR188" s="354">
        <v>3</v>
      </c>
      <c r="GS188" s="354"/>
      <c r="GT188" s="354"/>
      <c r="GU188" s="354"/>
      <c r="GV188" s="354"/>
      <c r="GW188" s="354"/>
      <c r="GX188" s="354"/>
      <c r="GY188" s="354"/>
      <c r="GZ188" s="354">
        <v>48</v>
      </c>
      <c r="HA188" s="354"/>
      <c r="HB188" s="354"/>
      <c r="HC188" s="354"/>
      <c r="HD188" s="354"/>
      <c r="HE188" s="354">
        <v>240</v>
      </c>
      <c r="HF188" s="354"/>
      <c r="HG188" s="354"/>
      <c r="HH188" s="354"/>
      <c r="HI188" s="354"/>
      <c r="HJ188" s="354"/>
      <c r="HK188" s="354">
        <v>48</v>
      </c>
      <c r="HL188" s="354">
        <v>48</v>
      </c>
      <c r="HM188" s="354"/>
      <c r="HN188" s="354"/>
      <c r="HO188" s="354"/>
      <c r="HP188" s="354"/>
      <c r="HQ188" s="354"/>
      <c r="HR188" s="354"/>
      <c r="HS188" s="354"/>
      <c r="HT188" s="354"/>
      <c r="HU188" s="354"/>
      <c r="HV188" s="354">
        <v>144</v>
      </c>
      <c r="HW188" s="354"/>
      <c r="HX188" s="354">
        <v>240</v>
      </c>
      <c r="HY188" s="354"/>
      <c r="HZ188" s="354"/>
      <c r="IA188" s="354">
        <v>144</v>
      </c>
      <c r="IB188" s="354"/>
      <c r="IC188" s="354"/>
      <c r="ID188" s="354"/>
      <c r="IE188" s="354"/>
      <c r="IF188" s="354"/>
      <c r="IG188" s="354">
        <v>360</v>
      </c>
      <c r="IH188" s="354"/>
      <c r="II188" s="354"/>
      <c r="IJ188" s="354"/>
      <c r="IK188" s="354"/>
      <c r="IL188" s="354"/>
      <c r="IM188" s="354">
        <v>48</v>
      </c>
      <c r="IN188" s="354"/>
      <c r="IO188" s="354"/>
      <c r="IP188" s="354">
        <v>144</v>
      </c>
      <c r="IQ188" s="354"/>
      <c r="IR188" s="50"/>
      <c r="IS188" s="47"/>
      <c r="IT188" s="47"/>
      <c r="IU188" s="47"/>
      <c r="IV188" s="47"/>
      <c r="IW188" s="47"/>
      <c r="IX188" s="47"/>
      <c r="IY188" s="47"/>
      <c r="IZ188" s="47"/>
      <c r="JA188" s="47"/>
      <c r="JB188" s="47"/>
      <c r="JC188" s="47"/>
      <c r="JD188" s="47"/>
      <c r="JE188" s="47"/>
      <c r="JF188" s="47"/>
      <c r="JG188" s="47"/>
      <c r="JH188" s="47"/>
      <c r="JI188" s="47"/>
      <c r="JJ188" s="47"/>
      <c r="JK188" s="47"/>
      <c r="JL188" s="354"/>
      <c r="JM188" s="354"/>
      <c r="JN188" s="354"/>
      <c r="JO188" s="354"/>
      <c r="JP188" s="354"/>
      <c r="JQ188" s="354"/>
      <c r="JR188" s="354"/>
      <c r="JS188" s="354"/>
      <c r="JT188" s="354"/>
      <c r="JU188" s="354"/>
      <c r="JV188" s="354"/>
      <c r="JW188" s="354"/>
      <c r="JX188" s="354"/>
      <c r="JY188" s="354"/>
      <c r="JZ188" s="354"/>
      <c r="KA188" s="354"/>
      <c r="KB188" s="354"/>
      <c r="KC188" s="354"/>
      <c r="KD188" s="354"/>
      <c r="KE188" s="354"/>
      <c r="KF188" s="354"/>
      <c r="KG188" s="354"/>
      <c r="KH188" s="354"/>
      <c r="KI188" s="354"/>
      <c r="KJ188" s="354"/>
      <c r="KK188" s="354"/>
      <c r="KL188" s="354"/>
      <c r="KM188" s="354"/>
      <c r="KN188" s="354"/>
      <c r="KO188" s="354"/>
      <c r="KP188" s="354"/>
      <c r="KQ188" s="354"/>
      <c r="KR188" s="354"/>
      <c r="KS188" s="354"/>
      <c r="KT188" s="354"/>
      <c r="KU188" s="354"/>
      <c r="KV188" s="51"/>
      <c r="KW188" s="47"/>
      <c r="KX188" s="47">
        <v>100</v>
      </c>
      <c r="KY188" s="47"/>
      <c r="KZ188" s="47"/>
      <c r="LA188" s="47"/>
      <c r="LB188" s="47"/>
      <c r="LC188" s="47"/>
      <c r="LD188" s="361"/>
      <c r="LE188" s="361">
        <v>100</v>
      </c>
      <c r="LF188" s="361"/>
      <c r="LG188" s="361"/>
      <c r="LH188" s="361"/>
      <c r="LI188" s="361"/>
      <c r="LJ188" s="361"/>
      <c r="LK188" s="361"/>
      <c r="LL188" s="361"/>
      <c r="LM188" s="361"/>
      <c r="LN188" s="361"/>
      <c r="LO188" s="361"/>
      <c r="LP188" s="361"/>
      <c r="LQ188" s="354"/>
      <c r="LR188" s="354"/>
      <c r="LS188" s="354"/>
      <c r="LT188" s="354"/>
      <c r="LU188" s="354"/>
      <c r="LV188" s="354"/>
      <c r="LW188" s="51"/>
      <c r="LX188" s="354">
        <v>100</v>
      </c>
      <c r="LY188" s="354"/>
      <c r="LZ188" s="354"/>
      <c r="MA188" s="354"/>
      <c r="MB188" s="363">
        <v>100</v>
      </c>
      <c r="MC188" s="363"/>
      <c r="MD188" s="354"/>
      <c r="ME188" s="354"/>
      <c r="MF188" s="354"/>
      <c r="MG188" s="354"/>
      <c r="MH188" s="354"/>
      <c r="MI188" s="354"/>
      <c r="MJ188" s="354">
        <v>55</v>
      </c>
      <c r="MK188" s="354"/>
      <c r="ML188" s="354"/>
      <c r="MM188" s="354"/>
      <c r="MN188" s="354"/>
      <c r="MO188" s="354"/>
      <c r="MP188" s="354"/>
      <c r="MQ188" s="354"/>
      <c r="MR188" s="354"/>
      <c r="MS188" s="51"/>
      <c r="MT188" s="364">
        <f t="shared" si="95"/>
        <v>5495</v>
      </c>
      <c r="MU188" s="365">
        <f t="shared" si="96"/>
        <v>455</v>
      </c>
      <c r="MV188" s="366">
        <f t="shared" si="97"/>
        <v>5950</v>
      </c>
      <c r="MW188" s="365">
        <v>10646</v>
      </c>
      <c r="MX188" s="365">
        <v>8698</v>
      </c>
      <c r="MY188" s="54"/>
      <c r="MZ188" s="708">
        <v>1.99</v>
      </c>
      <c r="NA188" s="708">
        <v>0.52</v>
      </c>
      <c r="NB188" s="709">
        <f t="shared" si="98"/>
        <v>3094</v>
      </c>
      <c r="NC188" s="710">
        <v>2.5</v>
      </c>
      <c r="ND188" s="710">
        <v>2.11</v>
      </c>
      <c r="NE188" s="738">
        <f t="shared" si="125"/>
        <v>0.394374282433984</v>
      </c>
      <c r="NF188" s="739"/>
      <c r="NG188" s="739">
        <v>3000</v>
      </c>
      <c r="NH188" s="739">
        <v>2.03</v>
      </c>
      <c r="NI188" s="740">
        <f t="shared" si="99"/>
        <v>13856.37</v>
      </c>
      <c r="NJ188" s="738">
        <f t="shared" si="131"/>
        <v>0.417336394948335</v>
      </c>
      <c r="NK188" s="741"/>
      <c r="NL188" s="742">
        <v>44562</v>
      </c>
      <c r="NM188" s="739">
        <f ca="1" t="shared" si="100"/>
        <v>17.1666666666667</v>
      </c>
      <c r="NN188" s="739">
        <f ca="1" t="shared" si="101"/>
        <v>515</v>
      </c>
      <c r="NO188" s="739">
        <v>3205</v>
      </c>
      <c r="NP188" s="739">
        <f t="shared" si="102"/>
        <v>5950</v>
      </c>
      <c r="NQ188" s="761">
        <f t="shared" si="103"/>
        <v>1.21776504297994</v>
      </c>
      <c r="NR188" s="739">
        <f ca="1" t="shared" si="104"/>
        <v>0.863076195510055</v>
      </c>
      <c r="NS188" s="739">
        <f t="shared" si="105"/>
        <v>6567</v>
      </c>
      <c r="NT188" s="739"/>
      <c r="NU188" s="739">
        <f ca="1" t="shared" si="106"/>
        <v>346.601941747573</v>
      </c>
      <c r="NV188" s="769">
        <f ca="1" t="shared" si="107"/>
        <v>11.5533980582524</v>
      </c>
      <c r="NW188" s="769">
        <f ca="1" t="shared" si="108"/>
        <v>568.404201680672</v>
      </c>
      <c r="NX188" s="739"/>
      <c r="NY188" s="739"/>
      <c r="NZ188" s="739"/>
      <c r="OA188" s="739"/>
      <c r="OB188" s="739"/>
      <c r="OC188" s="739"/>
      <c r="OD188" s="739"/>
      <c r="OE188" s="743">
        <f t="shared" si="109"/>
        <v>1504</v>
      </c>
      <c r="OF188" s="743">
        <f t="shared" si="110"/>
        <v>196</v>
      </c>
      <c r="OG188" s="743">
        <f t="shared" si="111"/>
        <v>640</v>
      </c>
      <c r="OH188" s="743">
        <f t="shared" si="112"/>
        <v>0</v>
      </c>
      <c r="OI188" s="743">
        <f t="shared" si="113"/>
        <v>192</v>
      </c>
      <c r="OJ188" s="739">
        <f t="shared" si="114"/>
        <v>1296</v>
      </c>
      <c r="OK188" s="739">
        <f t="shared" si="115"/>
        <v>3</v>
      </c>
      <c r="OL188" s="739">
        <f t="shared" si="116"/>
        <v>500</v>
      </c>
      <c r="OM188" s="739">
        <f t="shared" si="117"/>
        <v>148</v>
      </c>
      <c r="ON188" s="739">
        <f t="shared" si="118"/>
        <v>336</v>
      </c>
      <c r="OO188" s="739">
        <f t="shared" si="119"/>
        <v>288</v>
      </c>
      <c r="OP188" s="739"/>
      <c r="OQ188" s="739">
        <f t="shared" si="120"/>
        <v>655</v>
      </c>
      <c r="OR188" s="739">
        <f t="shared" si="121"/>
        <v>5758</v>
      </c>
      <c r="OS188" s="739">
        <f t="shared" si="122"/>
        <v>0</v>
      </c>
      <c r="OT188" s="739">
        <f t="shared" si="123"/>
        <v>-192</v>
      </c>
      <c r="OU188" s="739"/>
      <c r="OV188" s="739"/>
      <c r="OW188" s="739"/>
      <c r="OX188" s="739"/>
      <c r="OY188" s="739"/>
      <c r="OZ188" s="739"/>
      <c r="PA188" s="739"/>
      <c r="PB188" s="739"/>
      <c r="PC188" s="739"/>
      <c r="PD188" s="739"/>
      <c r="PE188" s="739"/>
      <c r="PF188" s="739"/>
      <c r="PG188" s="739"/>
      <c r="PI188" s="28">
        <v>48</v>
      </c>
      <c r="PJ188" s="28">
        <v>288</v>
      </c>
      <c r="PK188" s="28">
        <v>440</v>
      </c>
      <c r="PL188" s="28">
        <v>1272</v>
      </c>
      <c r="PM188" s="28">
        <v>248</v>
      </c>
      <c r="PN188" s="28">
        <v>144</v>
      </c>
      <c r="PO188" s="28">
        <v>496</v>
      </c>
      <c r="PP188" s="28">
        <v>2856</v>
      </c>
      <c r="PQ188" s="28">
        <v>720</v>
      </c>
      <c r="PR188" s="28">
        <v>1440</v>
      </c>
      <c r="PS188" s="28">
        <v>2208</v>
      </c>
      <c r="PT188" s="28">
        <v>672</v>
      </c>
      <c r="PU188" s="28">
        <v>0</v>
      </c>
      <c r="PV188" s="28">
        <v>10832</v>
      </c>
      <c r="PW188" s="28">
        <v>186</v>
      </c>
    </row>
    <row r="189" s="28" customFormat="1" customHeight="1" spans="1:439">
      <c r="A189" s="95" t="s">
        <v>1610</v>
      </c>
      <c r="B189" s="415">
        <v>2020</v>
      </c>
      <c r="C189" s="95" t="s">
        <v>1917</v>
      </c>
      <c r="D189" s="95" t="s">
        <v>3815</v>
      </c>
      <c r="E189" s="820" t="s">
        <v>1657</v>
      </c>
      <c r="F189" s="116" t="s">
        <v>621</v>
      </c>
      <c r="G189" s="112" t="s">
        <v>622</v>
      </c>
      <c r="H189" s="113" t="s">
        <v>623</v>
      </c>
      <c r="I189" s="99">
        <f t="shared" si="129"/>
        <v>2105</v>
      </c>
      <c r="J189" s="100">
        <v>2174</v>
      </c>
      <c r="K189" s="454">
        <v>54</v>
      </c>
      <c r="L189" s="150">
        <f t="shared" si="91"/>
        <v>4279</v>
      </c>
      <c r="M189" s="151">
        <f t="shared" si="92"/>
        <v>4279</v>
      </c>
      <c r="N189" s="455"/>
      <c r="O189" s="37">
        <v>1408</v>
      </c>
      <c r="P189" s="36"/>
      <c r="Q189" s="33">
        <f t="shared" si="93"/>
        <v>0</v>
      </c>
      <c r="R189" s="34">
        <f t="shared" si="94"/>
        <v>12000</v>
      </c>
      <c r="S189" s="346"/>
      <c r="T189" s="346"/>
      <c r="U189" s="824"/>
      <c r="V189" s="824"/>
      <c r="W189" s="346"/>
      <c r="X189" s="347"/>
      <c r="Y189" s="348">
        <v>3000</v>
      </c>
      <c r="Z189" s="348"/>
      <c r="AA189" s="348"/>
      <c r="AB189" s="348"/>
      <c r="AC189" s="506"/>
      <c r="AD189" s="348"/>
      <c r="AE189" s="348">
        <v>3000</v>
      </c>
      <c r="AF189" s="346"/>
      <c r="AG189" s="346"/>
      <c r="AH189" s="346"/>
      <c r="AI189" s="346"/>
      <c r="AJ189" s="346"/>
      <c r="AK189" s="346"/>
      <c r="AL189" s="346"/>
      <c r="AM189" s="346"/>
      <c r="AN189" s="346"/>
      <c r="AO189" s="346">
        <v>6000</v>
      </c>
      <c r="AP189" s="346"/>
      <c r="AQ189" s="346"/>
      <c r="AR189" s="346"/>
      <c r="AS189" s="346"/>
      <c r="AT189" s="346"/>
      <c r="AU189" s="346"/>
      <c r="AV189" s="346"/>
      <c r="AW189" s="346"/>
      <c r="AX189" s="346"/>
      <c r="AY189" s="349"/>
      <c r="AZ189" s="48">
        <v>1</v>
      </c>
      <c r="BA189" s="48"/>
      <c r="BB189" s="48">
        <v>1</v>
      </c>
      <c r="BC189" s="48"/>
      <c r="BD189" s="47">
        <v>1</v>
      </c>
      <c r="BE189" s="47"/>
      <c r="BF189" s="47"/>
      <c r="BG189" s="47"/>
      <c r="BH189" s="47"/>
      <c r="BI189" s="47"/>
      <c r="BJ189" s="47"/>
      <c r="BK189" s="47"/>
      <c r="BL189" s="47">
        <v>48</v>
      </c>
      <c r="BM189" s="47"/>
      <c r="BN189" s="47"/>
      <c r="BO189" s="47"/>
      <c r="BP189" s="47"/>
      <c r="BQ189" s="47"/>
      <c r="BR189" s="47"/>
      <c r="BS189" s="354"/>
      <c r="BT189" s="354"/>
      <c r="BU189" s="354"/>
      <c r="BV189" s="354"/>
      <c r="BW189" s="354"/>
      <c r="BX189" s="354"/>
      <c r="BY189" s="354"/>
      <c r="BZ189" s="354"/>
      <c r="CA189" s="354"/>
      <c r="CB189" s="354"/>
      <c r="CC189" s="354"/>
      <c r="CD189" s="354"/>
      <c r="CE189" s="354"/>
      <c r="CF189" s="354"/>
      <c r="CG189" s="354"/>
      <c r="CH189" s="354"/>
      <c r="CI189" s="354"/>
      <c r="CJ189" s="354"/>
      <c r="CK189" s="354"/>
      <c r="CL189" s="354"/>
      <c r="CM189" s="354"/>
      <c r="CN189" s="354"/>
      <c r="CO189" s="354"/>
      <c r="CP189" s="358"/>
      <c r="CQ189" s="48"/>
      <c r="CR189" s="354"/>
      <c r="CS189" s="354"/>
      <c r="CT189" s="355">
        <v>-100</v>
      </c>
      <c r="CU189" s="354"/>
      <c r="CV189" s="354"/>
      <c r="CW189" s="354"/>
      <c r="CX189" s="354"/>
      <c r="CY189" s="354"/>
      <c r="CZ189" s="354"/>
      <c r="DA189" s="356"/>
      <c r="DB189" s="354"/>
      <c r="DC189" s="354"/>
      <c r="DD189" s="354"/>
      <c r="DE189" s="354"/>
      <c r="DF189" s="354">
        <v>24</v>
      </c>
      <c r="DG189" s="354">
        <v>2</v>
      </c>
      <c r="DH189" s="354"/>
      <c r="DI189" s="354"/>
      <c r="DJ189" s="354"/>
      <c r="DK189" s="354"/>
      <c r="DL189" s="354"/>
      <c r="DM189" s="354"/>
      <c r="DN189" s="354"/>
      <c r="DO189" s="354"/>
      <c r="DP189" s="354"/>
      <c r="DQ189" s="354"/>
      <c r="DR189" s="354"/>
      <c r="DS189" s="354"/>
      <c r="DT189" s="354"/>
      <c r="DU189" s="354">
        <v>20</v>
      </c>
      <c r="DV189" s="354">
        <v>1</v>
      </c>
      <c r="DW189" s="354"/>
      <c r="DX189" s="354"/>
      <c r="DY189" s="354"/>
      <c r="DZ189" s="357"/>
      <c r="EA189" s="356"/>
      <c r="EB189" s="356"/>
      <c r="EC189" s="356"/>
      <c r="ED189" s="356"/>
      <c r="EE189" s="358"/>
      <c r="EF189" s="48"/>
      <c r="EG189" s="46"/>
      <c r="EH189" s="46">
        <v>1408</v>
      </c>
      <c r="EI189" s="47"/>
      <c r="EJ189" s="47">
        <v>100</v>
      </c>
      <c r="EK189" s="47"/>
      <c r="EL189" s="47"/>
      <c r="EM189" s="47"/>
      <c r="EN189" s="47"/>
      <c r="EO189" s="47"/>
      <c r="EP189" s="47">
        <v>96</v>
      </c>
      <c r="EQ189" s="47"/>
      <c r="ER189" s="47">
        <v>96</v>
      </c>
      <c r="ES189" s="47"/>
      <c r="ET189" s="48"/>
      <c r="EU189" s="47"/>
      <c r="EV189" s="47"/>
      <c r="EW189" s="47"/>
      <c r="EX189" s="47">
        <v>300</v>
      </c>
      <c r="EY189" s="47"/>
      <c r="EZ189" s="47">
        <v>100</v>
      </c>
      <c r="FA189" s="47"/>
      <c r="FB189" s="47"/>
      <c r="FC189" s="47"/>
      <c r="FD189" s="47"/>
      <c r="FE189" s="47">
        <v>240</v>
      </c>
      <c r="FF189" s="47"/>
      <c r="FG189" s="47"/>
      <c r="FH189" s="47"/>
      <c r="FI189" s="47"/>
      <c r="FJ189" s="47"/>
      <c r="FK189" s="47"/>
      <c r="FL189" s="47"/>
      <c r="FM189" s="47"/>
      <c r="FN189" s="47">
        <v>500</v>
      </c>
      <c r="FO189" s="47"/>
      <c r="FP189" s="47"/>
      <c r="FQ189" s="354"/>
      <c r="FR189" s="354"/>
      <c r="FS189" s="354"/>
      <c r="FT189" s="354"/>
      <c r="FU189" s="354">
        <v>1440</v>
      </c>
      <c r="FV189" s="354"/>
      <c r="FW189" s="354"/>
      <c r="FX189" s="354"/>
      <c r="FY189" s="354"/>
      <c r="FZ189" s="354"/>
      <c r="GA189" s="354"/>
      <c r="GB189" s="354"/>
      <c r="GC189" s="354"/>
      <c r="GD189" s="354">
        <v>48</v>
      </c>
      <c r="GE189" s="354"/>
      <c r="GF189" s="354"/>
      <c r="GG189" s="354"/>
      <c r="GH189" s="354"/>
      <c r="GI189" s="354">
        <v>500</v>
      </c>
      <c r="GJ189" s="354"/>
      <c r="GK189" s="354">
        <v>1296</v>
      </c>
      <c r="GL189" s="354"/>
      <c r="GM189" s="354"/>
      <c r="GN189" s="354"/>
      <c r="GO189" s="354"/>
      <c r="GP189" s="354"/>
      <c r="GQ189" s="354"/>
      <c r="GR189" s="354">
        <v>3</v>
      </c>
      <c r="GS189" s="354"/>
      <c r="GT189" s="354"/>
      <c r="GU189" s="354"/>
      <c r="GV189" s="354"/>
      <c r="GW189" s="354"/>
      <c r="GX189" s="354"/>
      <c r="GY189" s="354"/>
      <c r="GZ189" s="354">
        <v>48</v>
      </c>
      <c r="HA189" s="354"/>
      <c r="HB189" s="354"/>
      <c r="HC189" s="354"/>
      <c r="HD189" s="354"/>
      <c r="HE189" s="354">
        <v>240</v>
      </c>
      <c r="HF189" s="354"/>
      <c r="HG189" s="354"/>
      <c r="HH189" s="354"/>
      <c r="HI189" s="354"/>
      <c r="HJ189" s="354"/>
      <c r="HK189" s="354">
        <v>48</v>
      </c>
      <c r="HL189" s="354">
        <v>48</v>
      </c>
      <c r="HM189" s="354"/>
      <c r="HN189" s="354"/>
      <c r="HO189" s="354"/>
      <c r="HP189" s="354"/>
      <c r="HQ189" s="354"/>
      <c r="HR189" s="354"/>
      <c r="HS189" s="354"/>
      <c r="HT189" s="354"/>
      <c r="HU189" s="354"/>
      <c r="HV189" s="354">
        <v>144</v>
      </c>
      <c r="HW189" s="354"/>
      <c r="HX189" s="354">
        <v>240</v>
      </c>
      <c r="HY189" s="354"/>
      <c r="HZ189" s="354"/>
      <c r="IA189" s="354">
        <v>144</v>
      </c>
      <c r="IB189" s="354"/>
      <c r="IC189" s="354"/>
      <c r="ID189" s="354"/>
      <c r="IE189" s="354"/>
      <c r="IF189" s="354"/>
      <c r="IG189" s="354">
        <v>360</v>
      </c>
      <c r="IH189" s="354"/>
      <c r="II189" s="354"/>
      <c r="IJ189" s="354"/>
      <c r="IK189" s="354"/>
      <c r="IL189" s="354">
        <v>1000</v>
      </c>
      <c r="IM189" s="354">
        <v>48</v>
      </c>
      <c r="IN189" s="354"/>
      <c r="IO189" s="354"/>
      <c r="IP189" s="354">
        <v>144</v>
      </c>
      <c r="IQ189" s="354"/>
      <c r="IR189" s="50"/>
      <c r="IS189" s="47"/>
      <c r="IT189" s="47"/>
      <c r="IU189" s="47"/>
      <c r="IV189" s="47"/>
      <c r="IW189" s="47"/>
      <c r="IX189" s="47"/>
      <c r="IY189" s="47"/>
      <c r="IZ189" s="47"/>
      <c r="JA189" s="47"/>
      <c r="JB189" s="47"/>
      <c r="JC189" s="47"/>
      <c r="JD189" s="47"/>
      <c r="JE189" s="47"/>
      <c r="JF189" s="47"/>
      <c r="JG189" s="47"/>
      <c r="JH189" s="47"/>
      <c r="JI189" s="47"/>
      <c r="JJ189" s="47"/>
      <c r="JK189" s="47"/>
      <c r="JL189" s="354"/>
      <c r="JM189" s="354"/>
      <c r="JN189" s="354"/>
      <c r="JO189" s="354"/>
      <c r="JP189" s="354"/>
      <c r="JQ189" s="354"/>
      <c r="JR189" s="354"/>
      <c r="JS189" s="354"/>
      <c r="JT189" s="354"/>
      <c r="JU189" s="354"/>
      <c r="JV189" s="354"/>
      <c r="JW189" s="354"/>
      <c r="JX189" s="354"/>
      <c r="JY189" s="354"/>
      <c r="JZ189" s="354"/>
      <c r="KA189" s="354"/>
      <c r="KB189" s="354"/>
      <c r="KC189" s="354"/>
      <c r="KD189" s="354"/>
      <c r="KE189" s="354"/>
      <c r="KF189" s="354"/>
      <c r="KG189" s="354"/>
      <c r="KH189" s="354"/>
      <c r="KI189" s="354"/>
      <c r="KJ189" s="354"/>
      <c r="KK189" s="354"/>
      <c r="KL189" s="354"/>
      <c r="KM189" s="354"/>
      <c r="KN189" s="354"/>
      <c r="KO189" s="354"/>
      <c r="KP189" s="354"/>
      <c r="KQ189" s="354"/>
      <c r="KR189" s="354"/>
      <c r="KS189" s="354"/>
      <c r="KT189" s="354"/>
      <c r="KU189" s="354"/>
      <c r="KV189" s="51"/>
      <c r="KW189" s="47"/>
      <c r="KX189" s="47"/>
      <c r="KY189" s="47"/>
      <c r="KZ189" s="47"/>
      <c r="LA189" s="47"/>
      <c r="LB189" s="47">
        <v>80</v>
      </c>
      <c r="LC189" s="47"/>
      <c r="LD189" s="361"/>
      <c r="LE189" s="361">
        <v>100</v>
      </c>
      <c r="LF189" s="361"/>
      <c r="LG189" s="361"/>
      <c r="LH189" s="361">
        <v>100</v>
      </c>
      <c r="LI189" s="361"/>
      <c r="LJ189" s="361"/>
      <c r="LK189" s="361"/>
      <c r="LL189" s="361"/>
      <c r="LM189" s="361"/>
      <c r="LN189" s="361"/>
      <c r="LO189" s="361"/>
      <c r="LP189" s="361"/>
      <c r="LQ189" s="354"/>
      <c r="LR189" s="354"/>
      <c r="LS189" s="354"/>
      <c r="LT189" s="354"/>
      <c r="LU189" s="354"/>
      <c r="LV189" s="354"/>
      <c r="LW189" s="51"/>
      <c r="LX189" s="354">
        <v>100</v>
      </c>
      <c r="LY189" s="354"/>
      <c r="LZ189" s="354"/>
      <c r="MA189" s="354"/>
      <c r="MB189" s="363">
        <v>100</v>
      </c>
      <c r="MC189" s="363"/>
      <c r="MD189" s="354"/>
      <c r="ME189" s="354"/>
      <c r="MF189" s="354"/>
      <c r="MG189" s="354"/>
      <c r="MH189" s="354"/>
      <c r="MI189" s="354"/>
      <c r="MJ189" s="354">
        <v>60</v>
      </c>
      <c r="MK189" s="354"/>
      <c r="ML189" s="354"/>
      <c r="MM189" s="354"/>
      <c r="MN189" s="354"/>
      <c r="MO189" s="354"/>
      <c r="MP189" s="354"/>
      <c r="MQ189" s="354"/>
      <c r="MR189" s="354"/>
      <c r="MS189" s="51"/>
      <c r="MT189" s="364">
        <f t="shared" si="95"/>
        <v>8591</v>
      </c>
      <c r="MU189" s="365">
        <f t="shared" si="96"/>
        <v>540</v>
      </c>
      <c r="MV189" s="366">
        <f t="shared" si="97"/>
        <v>9131</v>
      </c>
      <c r="MW189" s="365">
        <v>13892</v>
      </c>
      <c r="MX189" s="365">
        <v>17500</v>
      </c>
      <c r="MY189" s="54"/>
      <c r="MZ189" s="708">
        <v>1.99</v>
      </c>
      <c r="NA189" s="708">
        <v>0.52</v>
      </c>
      <c r="NB189" s="709">
        <f t="shared" si="98"/>
        <v>4748.12</v>
      </c>
      <c r="NC189" s="710">
        <v>2.5</v>
      </c>
      <c r="ND189" s="710">
        <v>2.11</v>
      </c>
      <c r="NE189" s="738">
        <f t="shared" si="125"/>
        <v>0.394374282433984</v>
      </c>
      <c r="NF189" s="739"/>
      <c r="NG189" s="739">
        <v>3000</v>
      </c>
      <c r="NH189" s="739">
        <v>2.03</v>
      </c>
      <c r="NI189" s="740">
        <f t="shared" si="99"/>
        <v>9028.69</v>
      </c>
      <c r="NJ189" s="738">
        <f t="shared" si="131"/>
        <v>0.417336394948335</v>
      </c>
      <c r="NK189" s="741"/>
      <c r="NL189" s="742">
        <v>44562</v>
      </c>
      <c r="NM189" s="739">
        <f ca="1" t="shared" si="100"/>
        <v>17.1666666666667</v>
      </c>
      <c r="NN189" s="739">
        <f ca="1" t="shared" si="101"/>
        <v>515</v>
      </c>
      <c r="NO189" s="739">
        <v>3000</v>
      </c>
      <c r="NP189" s="739">
        <f t="shared" si="102"/>
        <v>9131</v>
      </c>
      <c r="NQ189" s="761">
        <f t="shared" si="103"/>
        <v>2.50886110729496</v>
      </c>
      <c r="NR189" s="739">
        <f ca="1" t="shared" si="104"/>
        <v>1.77812486245177</v>
      </c>
      <c r="NS189" s="739">
        <f t="shared" si="105"/>
        <v>4279</v>
      </c>
      <c r="NT189" s="739"/>
      <c r="NU189" s="739">
        <f ca="1" t="shared" si="106"/>
        <v>531.902912621359</v>
      </c>
      <c r="NV189" s="769">
        <f ca="1" t="shared" si="107"/>
        <v>17.7300970873786</v>
      </c>
      <c r="NW189" s="769">
        <f ca="1" t="shared" si="108"/>
        <v>241.341036031103</v>
      </c>
      <c r="NX189" s="739"/>
      <c r="NY189" s="739"/>
      <c r="NZ189" s="739"/>
      <c r="OA189" s="739"/>
      <c r="OB189" s="739"/>
      <c r="OC189" s="739"/>
      <c r="OD189" s="739"/>
      <c r="OE189" s="743">
        <f t="shared" si="109"/>
        <v>1604</v>
      </c>
      <c r="OF189" s="743">
        <f t="shared" si="110"/>
        <v>96</v>
      </c>
      <c r="OG189" s="743">
        <f t="shared" si="111"/>
        <v>920</v>
      </c>
      <c r="OH189" s="743">
        <f t="shared" si="112"/>
        <v>100</v>
      </c>
      <c r="OI189" s="743">
        <f t="shared" si="113"/>
        <v>1488</v>
      </c>
      <c r="OJ189" s="739">
        <f t="shared" si="114"/>
        <v>1796</v>
      </c>
      <c r="OK189" s="739">
        <f t="shared" si="115"/>
        <v>3</v>
      </c>
      <c r="OL189" s="739">
        <f t="shared" si="116"/>
        <v>500</v>
      </c>
      <c r="OM189" s="739">
        <f t="shared" si="117"/>
        <v>148</v>
      </c>
      <c r="ON189" s="739">
        <f t="shared" si="118"/>
        <v>336</v>
      </c>
      <c r="OO189" s="739">
        <f t="shared" si="119"/>
        <v>288</v>
      </c>
      <c r="OP189" s="739"/>
      <c r="OQ189" s="739">
        <f t="shared" si="120"/>
        <v>1660</v>
      </c>
      <c r="OR189" s="739">
        <f t="shared" si="121"/>
        <v>8939</v>
      </c>
      <c r="OS189" s="739">
        <f t="shared" si="122"/>
        <v>0</v>
      </c>
      <c r="OT189" s="739">
        <f t="shared" si="123"/>
        <v>-192</v>
      </c>
      <c r="OU189" s="739"/>
      <c r="OV189" s="739"/>
      <c r="OW189" s="739"/>
      <c r="OX189" s="739"/>
      <c r="OY189" s="739"/>
      <c r="OZ189" s="739"/>
      <c r="PA189" s="739"/>
      <c r="PB189" s="739"/>
      <c r="PC189" s="739"/>
      <c r="PD189" s="739"/>
      <c r="PE189" s="739"/>
      <c r="PF189" s="739"/>
      <c r="PG189" s="739"/>
      <c r="PI189" s="28">
        <v>48</v>
      </c>
      <c r="PJ189" s="28">
        <v>288</v>
      </c>
      <c r="PK189" s="28">
        <v>240</v>
      </c>
      <c r="PL189" s="28">
        <v>1488</v>
      </c>
      <c r="PM189" s="28">
        <v>48</v>
      </c>
      <c r="PN189" s="28">
        <v>144</v>
      </c>
      <c r="PO189" s="28">
        <v>1496</v>
      </c>
      <c r="PP189" s="28">
        <v>2856</v>
      </c>
      <c r="PQ189" s="28">
        <v>870</v>
      </c>
      <c r="PR189" s="28">
        <v>1440</v>
      </c>
      <c r="PS189" s="28">
        <v>3408</v>
      </c>
      <c r="PT189" s="28">
        <v>772</v>
      </c>
      <c r="PU189" s="28">
        <v>30</v>
      </c>
      <c r="PV189" s="28">
        <v>13128</v>
      </c>
      <c r="PW189" s="28">
        <v>-764</v>
      </c>
    </row>
    <row r="190" s="28" customFormat="1" customHeight="1" spans="1:439">
      <c r="A190" s="95" t="s">
        <v>1610</v>
      </c>
      <c r="B190" s="415">
        <v>2020</v>
      </c>
      <c r="C190" s="95" t="s">
        <v>1917</v>
      </c>
      <c r="D190" s="95" t="s">
        <v>3815</v>
      </c>
      <c r="E190" s="820" t="s">
        <v>1657</v>
      </c>
      <c r="F190" s="116" t="s">
        <v>624</v>
      </c>
      <c r="G190" s="112" t="s">
        <v>622</v>
      </c>
      <c r="H190" s="113" t="s">
        <v>625</v>
      </c>
      <c r="I190" s="99">
        <f t="shared" si="129"/>
        <v>1583</v>
      </c>
      <c r="J190" s="100">
        <v>2395</v>
      </c>
      <c r="K190" s="454">
        <v>67</v>
      </c>
      <c r="L190" s="150">
        <f t="shared" si="91"/>
        <v>3978</v>
      </c>
      <c r="M190" s="151">
        <f t="shared" si="92"/>
        <v>3978</v>
      </c>
      <c r="N190" s="455"/>
      <c r="O190" s="37">
        <v>1542</v>
      </c>
      <c r="P190" s="36"/>
      <c r="Q190" s="33">
        <f t="shared" si="93"/>
        <v>0</v>
      </c>
      <c r="R190" s="34">
        <f t="shared" si="94"/>
        <v>11000</v>
      </c>
      <c r="S190" s="346"/>
      <c r="T190" s="346"/>
      <c r="U190" s="824"/>
      <c r="V190" s="824"/>
      <c r="W190" s="346"/>
      <c r="X190" s="347"/>
      <c r="Y190" s="348">
        <v>3000</v>
      </c>
      <c r="Z190" s="348"/>
      <c r="AA190" s="348"/>
      <c r="AB190" s="348"/>
      <c r="AC190" s="506"/>
      <c r="AD190" s="348"/>
      <c r="AE190" s="348">
        <v>3000</v>
      </c>
      <c r="AF190" s="346"/>
      <c r="AG190" s="346"/>
      <c r="AH190" s="346"/>
      <c r="AI190" s="346"/>
      <c r="AJ190" s="346"/>
      <c r="AK190" s="346"/>
      <c r="AL190" s="346"/>
      <c r="AM190" s="346"/>
      <c r="AN190" s="346"/>
      <c r="AO190" s="346">
        <v>5000</v>
      </c>
      <c r="AP190" s="346"/>
      <c r="AQ190" s="346"/>
      <c r="AR190" s="346"/>
      <c r="AS190" s="346"/>
      <c r="AT190" s="346"/>
      <c r="AU190" s="346"/>
      <c r="AV190" s="346"/>
      <c r="AW190" s="346"/>
      <c r="AX190" s="346"/>
      <c r="AY190" s="349"/>
      <c r="AZ190" s="48">
        <v>1</v>
      </c>
      <c r="BA190" s="48"/>
      <c r="BB190" s="48">
        <v>1</v>
      </c>
      <c r="BC190" s="48"/>
      <c r="BD190" s="47"/>
      <c r="BE190" s="47"/>
      <c r="BF190" s="47"/>
      <c r="BG190" s="47"/>
      <c r="BH190" s="47"/>
      <c r="BI190" s="47"/>
      <c r="BJ190" s="47"/>
      <c r="BK190" s="47"/>
      <c r="BL190" s="47">
        <v>48</v>
      </c>
      <c r="BM190" s="47"/>
      <c r="BN190" s="47"/>
      <c r="BO190" s="47"/>
      <c r="BP190" s="47"/>
      <c r="BQ190" s="47"/>
      <c r="BR190" s="47"/>
      <c r="BS190" s="354"/>
      <c r="BT190" s="354"/>
      <c r="BU190" s="354"/>
      <c r="BV190" s="354"/>
      <c r="BW190" s="354"/>
      <c r="BX190" s="354"/>
      <c r="BY190" s="354"/>
      <c r="BZ190" s="354"/>
      <c r="CA190" s="354"/>
      <c r="CB190" s="354"/>
      <c r="CC190" s="354"/>
      <c r="CD190" s="354"/>
      <c r="CE190" s="354"/>
      <c r="CF190" s="354"/>
      <c r="CG190" s="354"/>
      <c r="CH190" s="354"/>
      <c r="CI190" s="354"/>
      <c r="CJ190" s="354"/>
      <c r="CK190" s="354"/>
      <c r="CL190" s="354"/>
      <c r="CM190" s="354"/>
      <c r="CN190" s="354"/>
      <c r="CO190" s="354"/>
      <c r="CP190" s="358"/>
      <c r="CQ190" s="48"/>
      <c r="CR190" s="354"/>
      <c r="CS190" s="354"/>
      <c r="CT190" s="355">
        <v>-160</v>
      </c>
      <c r="CU190" s="354"/>
      <c r="CV190" s="354">
        <v>1</v>
      </c>
      <c r="CW190" s="354"/>
      <c r="CX190" s="354"/>
      <c r="CY190" s="354"/>
      <c r="CZ190" s="354"/>
      <c r="DA190" s="356"/>
      <c r="DB190" s="354"/>
      <c r="DC190" s="354"/>
      <c r="DD190" s="354"/>
      <c r="DE190" s="354"/>
      <c r="DF190" s="354">
        <v>24</v>
      </c>
      <c r="DG190" s="354">
        <v>2</v>
      </c>
      <c r="DH190" s="354"/>
      <c r="DI190" s="354"/>
      <c r="DJ190" s="354"/>
      <c r="DK190" s="354"/>
      <c r="DL190" s="354"/>
      <c r="DM190" s="354"/>
      <c r="DN190" s="354"/>
      <c r="DO190" s="354"/>
      <c r="DP190" s="354"/>
      <c r="DQ190" s="354"/>
      <c r="DR190" s="354"/>
      <c r="DS190" s="354"/>
      <c r="DT190" s="354"/>
      <c r="DU190" s="354">
        <v>20</v>
      </c>
      <c r="DV190" s="354">
        <v>1</v>
      </c>
      <c r="DW190" s="354"/>
      <c r="DX190" s="354"/>
      <c r="DY190" s="354"/>
      <c r="DZ190" s="357"/>
      <c r="EA190" s="356"/>
      <c r="EB190" s="356"/>
      <c r="EC190" s="356"/>
      <c r="ED190" s="356"/>
      <c r="EE190" s="358"/>
      <c r="EF190" s="48"/>
      <c r="EG190" s="46"/>
      <c r="EH190" s="46">
        <v>1408</v>
      </c>
      <c r="EI190" s="47"/>
      <c r="EJ190" s="47"/>
      <c r="EK190" s="47"/>
      <c r="EL190" s="47"/>
      <c r="EM190" s="47"/>
      <c r="EN190" s="47"/>
      <c r="EO190" s="47"/>
      <c r="EP190" s="47">
        <v>96</v>
      </c>
      <c r="EQ190" s="47"/>
      <c r="ER190" s="47">
        <v>96</v>
      </c>
      <c r="ES190" s="47"/>
      <c r="ET190" s="48"/>
      <c r="EU190" s="47"/>
      <c r="EV190" s="47"/>
      <c r="EW190" s="47"/>
      <c r="EX190" s="47">
        <v>300</v>
      </c>
      <c r="EY190" s="47"/>
      <c r="EZ190" s="47"/>
      <c r="FA190" s="47"/>
      <c r="FB190" s="47"/>
      <c r="FC190" s="47"/>
      <c r="FD190" s="47"/>
      <c r="FE190" s="47">
        <v>240</v>
      </c>
      <c r="FF190" s="47"/>
      <c r="FG190" s="47"/>
      <c r="FH190" s="47"/>
      <c r="FI190" s="47"/>
      <c r="FJ190" s="47"/>
      <c r="FK190" s="47"/>
      <c r="FL190" s="47"/>
      <c r="FM190" s="47"/>
      <c r="FN190" s="47">
        <v>500</v>
      </c>
      <c r="FO190" s="47"/>
      <c r="FP190" s="47"/>
      <c r="FQ190" s="354"/>
      <c r="FR190" s="354"/>
      <c r="FS190" s="354"/>
      <c r="FT190" s="354"/>
      <c r="FU190" s="354">
        <v>1440</v>
      </c>
      <c r="FV190" s="354"/>
      <c r="FW190" s="354"/>
      <c r="FX190" s="354"/>
      <c r="FY190" s="354"/>
      <c r="FZ190" s="354"/>
      <c r="GA190" s="354"/>
      <c r="GB190" s="354"/>
      <c r="GC190" s="354"/>
      <c r="GD190" s="354">
        <v>48</v>
      </c>
      <c r="GE190" s="354"/>
      <c r="GF190" s="354"/>
      <c r="GG190" s="354"/>
      <c r="GH190" s="354"/>
      <c r="GI190" s="354"/>
      <c r="GJ190" s="354"/>
      <c r="GK190" s="354">
        <v>1296</v>
      </c>
      <c r="GL190" s="354"/>
      <c r="GM190" s="354"/>
      <c r="GN190" s="354"/>
      <c r="GO190" s="354"/>
      <c r="GP190" s="354"/>
      <c r="GQ190" s="354"/>
      <c r="GR190" s="354">
        <v>3</v>
      </c>
      <c r="GS190" s="354"/>
      <c r="GT190" s="354"/>
      <c r="GU190" s="354"/>
      <c r="GV190" s="354"/>
      <c r="GW190" s="354"/>
      <c r="GX190" s="354"/>
      <c r="GY190" s="354"/>
      <c r="GZ190" s="354">
        <v>48</v>
      </c>
      <c r="HA190" s="354"/>
      <c r="HB190" s="354"/>
      <c r="HC190" s="354"/>
      <c r="HD190" s="354"/>
      <c r="HE190" s="354">
        <v>240</v>
      </c>
      <c r="HF190" s="354"/>
      <c r="HG190" s="354"/>
      <c r="HH190" s="354"/>
      <c r="HI190" s="354"/>
      <c r="HJ190" s="354"/>
      <c r="HK190" s="354">
        <v>48</v>
      </c>
      <c r="HL190" s="354">
        <v>48</v>
      </c>
      <c r="HM190" s="354"/>
      <c r="HN190" s="354"/>
      <c r="HO190" s="354"/>
      <c r="HP190" s="354"/>
      <c r="HQ190" s="354"/>
      <c r="HR190" s="354"/>
      <c r="HS190" s="354"/>
      <c r="HT190" s="354"/>
      <c r="HU190" s="354"/>
      <c r="HV190" s="354">
        <v>144</v>
      </c>
      <c r="HW190" s="354"/>
      <c r="HX190" s="354">
        <v>240</v>
      </c>
      <c r="HY190" s="354"/>
      <c r="HZ190" s="354"/>
      <c r="IA190" s="354">
        <v>144</v>
      </c>
      <c r="IB190" s="354"/>
      <c r="IC190" s="354"/>
      <c r="ID190" s="354"/>
      <c r="IE190" s="354"/>
      <c r="IF190" s="354"/>
      <c r="IG190" s="354">
        <v>360</v>
      </c>
      <c r="IH190" s="354"/>
      <c r="II190" s="354"/>
      <c r="IJ190" s="354"/>
      <c r="IK190" s="354"/>
      <c r="IL190" s="354">
        <v>1000</v>
      </c>
      <c r="IM190" s="354">
        <v>48</v>
      </c>
      <c r="IN190" s="354"/>
      <c r="IO190" s="354"/>
      <c r="IP190" s="354">
        <v>144</v>
      </c>
      <c r="IQ190" s="354"/>
      <c r="IR190" s="50"/>
      <c r="IS190" s="47"/>
      <c r="IT190" s="47"/>
      <c r="IU190" s="47"/>
      <c r="IV190" s="47"/>
      <c r="IW190" s="47"/>
      <c r="IX190" s="47"/>
      <c r="IY190" s="47"/>
      <c r="IZ190" s="47"/>
      <c r="JA190" s="47"/>
      <c r="JB190" s="47"/>
      <c r="JC190" s="47"/>
      <c r="JD190" s="47"/>
      <c r="JE190" s="47"/>
      <c r="JF190" s="47"/>
      <c r="JG190" s="47"/>
      <c r="JH190" s="47"/>
      <c r="JI190" s="47"/>
      <c r="JJ190" s="47"/>
      <c r="JK190" s="47"/>
      <c r="JL190" s="354"/>
      <c r="JM190" s="354"/>
      <c r="JN190" s="354"/>
      <c r="JO190" s="354"/>
      <c r="JP190" s="354"/>
      <c r="JQ190" s="354"/>
      <c r="JR190" s="354"/>
      <c r="JS190" s="354"/>
      <c r="JT190" s="354"/>
      <c r="JU190" s="354"/>
      <c r="JV190" s="354"/>
      <c r="JW190" s="354"/>
      <c r="JX190" s="354"/>
      <c r="JY190" s="354"/>
      <c r="JZ190" s="354"/>
      <c r="KA190" s="354"/>
      <c r="KB190" s="354"/>
      <c r="KC190" s="354"/>
      <c r="KD190" s="354"/>
      <c r="KE190" s="354"/>
      <c r="KF190" s="354"/>
      <c r="KG190" s="354"/>
      <c r="KH190" s="354"/>
      <c r="KI190" s="354"/>
      <c r="KJ190" s="354"/>
      <c r="KK190" s="354"/>
      <c r="KL190" s="354"/>
      <c r="KM190" s="354"/>
      <c r="KN190" s="354"/>
      <c r="KO190" s="354"/>
      <c r="KP190" s="354"/>
      <c r="KQ190" s="354"/>
      <c r="KR190" s="354"/>
      <c r="KS190" s="354"/>
      <c r="KT190" s="354"/>
      <c r="KU190" s="354"/>
      <c r="KV190" s="51"/>
      <c r="KW190" s="47"/>
      <c r="KX190" s="47">
        <v>100</v>
      </c>
      <c r="KY190" s="47"/>
      <c r="KZ190" s="47"/>
      <c r="LA190" s="47"/>
      <c r="LB190" s="47">
        <v>80</v>
      </c>
      <c r="LC190" s="47"/>
      <c r="LD190" s="361"/>
      <c r="LE190" s="361">
        <v>100</v>
      </c>
      <c r="LF190" s="361"/>
      <c r="LG190" s="361"/>
      <c r="LH190" s="361">
        <v>100</v>
      </c>
      <c r="LI190" s="361"/>
      <c r="LJ190" s="361"/>
      <c r="LK190" s="361"/>
      <c r="LL190" s="361"/>
      <c r="LM190" s="361"/>
      <c r="LN190" s="361"/>
      <c r="LO190" s="361">
        <v>100</v>
      </c>
      <c r="LP190" s="361"/>
      <c r="LQ190" s="354"/>
      <c r="LR190" s="354"/>
      <c r="LS190" s="354"/>
      <c r="LT190" s="354"/>
      <c r="LU190" s="354"/>
      <c r="LV190" s="354"/>
      <c r="LW190" s="51"/>
      <c r="LX190" s="354">
        <v>100</v>
      </c>
      <c r="LY190" s="354"/>
      <c r="LZ190" s="354"/>
      <c r="MA190" s="354"/>
      <c r="MB190" s="363">
        <v>100</v>
      </c>
      <c r="MC190" s="363"/>
      <c r="MD190" s="354"/>
      <c r="ME190" s="354"/>
      <c r="MF190" s="354"/>
      <c r="MG190" s="354"/>
      <c r="MH190" s="354"/>
      <c r="MI190" s="354"/>
      <c r="MJ190" s="354">
        <v>55</v>
      </c>
      <c r="MK190" s="354"/>
      <c r="ML190" s="354"/>
      <c r="MM190" s="354"/>
      <c r="MN190" s="354"/>
      <c r="MO190" s="354"/>
      <c r="MP190" s="354"/>
      <c r="MQ190" s="354"/>
      <c r="MR190" s="354"/>
      <c r="MS190" s="51"/>
      <c r="MT190" s="364">
        <f t="shared" si="95"/>
        <v>7891</v>
      </c>
      <c r="MU190" s="365">
        <f t="shared" si="96"/>
        <v>735</v>
      </c>
      <c r="MV190" s="366">
        <f t="shared" si="97"/>
        <v>8626</v>
      </c>
      <c r="MW190" s="365">
        <v>12112</v>
      </c>
      <c r="MX190" s="365">
        <v>16552</v>
      </c>
      <c r="MY190" s="54"/>
      <c r="MZ190" s="708">
        <v>1.99</v>
      </c>
      <c r="NA190" s="708">
        <v>0.52</v>
      </c>
      <c r="NB190" s="709">
        <f t="shared" si="98"/>
        <v>4485.52</v>
      </c>
      <c r="NC190" s="710">
        <v>2.5</v>
      </c>
      <c r="ND190" s="710">
        <v>2.11</v>
      </c>
      <c r="NE190" s="738">
        <f t="shared" si="125"/>
        <v>0.394374282433984</v>
      </c>
      <c r="NF190" s="739"/>
      <c r="NG190" s="739">
        <v>3000</v>
      </c>
      <c r="NH190" s="739">
        <v>2.03</v>
      </c>
      <c r="NI190" s="740">
        <f t="shared" si="99"/>
        <v>8393.58</v>
      </c>
      <c r="NJ190" s="738">
        <f t="shared" si="131"/>
        <v>0.417336394948335</v>
      </c>
      <c r="NK190" s="741"/>
      <c r="NL190" s="742">
        <v>44562</v>
      </c>
      <c r="NM190" s="739">
        <f ca="1" t="shared" si="100"/>
        <v>17.1666666666667</v>
      </c>
      <c r="NN190" s="739">
        <f ca="1" t="shared" si="101"/>
        <v>515</v>
      </c>
      <c r="NO190" s="739">
        <v>3134</v>
      </c>
      <c r="NP190" s="739">
        <f t="shared" si="102"/>
        <v>8626</v>
      </c>
      <c r="NQ190" s="761">
        <f t="shared" si="103"/>
        <v>2.42575928008999</v>
      </c>
      <c r="NR190" s="739">
        <f ca="1" t="shared" si="104"/>
        <v>1.71922745093757</v>
      </c>
      <c r="NS190" s="739">
        <f t="shared" si="105"/>
        <v>3978</v>
      </c>
      <c r="NT190" s="739"/>
      <c r="NU190" s="739">
        <f ca="1" t="shared" si="106"/>
        <v>502.485436893204</v>
      </c>
      <c r="NV190" s="769">
        <f ca="1" t="shared" si="107"/>
        <v>16.7495145631068</v>
      </c>
      <c r="NW190" s="769">
        <f ca="1" t="shared" si="108"/>
        <v>237.49942035706</v>
      </c>
      <c r="NX190" s="739"/>
      <c r="NY190" s="739"/>
      <c r="NZ190" s="739"/>
      <c r="OA190" s="739"/>
      <c r="OB190" s="739"/>
      <c r="OC190" s="739"/>
      <c r="OD190" s="739"/>
      <c r="OE190" s="743">
        <f t="shared" si="109"/>
        <v>1504</v>
      </c>
      <c r="OF190" s="743">
        <f t="shared" si="110"/>
        <v>196</v>
      </c>
      <c r="OG190" s="743">
        <f t="shared" si="111"/>
        <v>820</v>
      </c>
      <c r="OH190" s="743">
        <f t="shared" si="112"/>
        <v>100</v>
      </c>
      <c r="OI190" s="743">
        <f t="shared" si="113"/>
        <v>1488</v>
      </c>
      <c r="OJ190" s="739">
        <f t="shared" si="114"/>
        <v>1296</v>
      </c>
      <c r="OK190" s="739">
        <f t="shared" si="115"/>
        <v>3</v>
      </c>
      <c r="OL190" s="739">
        <f t="shared" si="116"/>
        <v>500</v>
      </c>
      <c r="OM190" s="739">
        <f t="shared" si="117"/>
        <v>248</v>
      </c>
      <c r="ON190" s="739">
        <f t="shared" si="118"/>
        <v>336</v>
      </c>
      <c r="OO190" s="739">
        <f t="shared" si="119"/>
        <v>288</v>
      </c>
      <c r="OP190" s="739"/>
      <c r="OQ190" s="739">
        <f t="shared" si="120"/>
        <v>1655</v>
      </c>
      <c r="OR190" s="739">
        <f t="shared" si="121"/>
        <v>8434</v>
      </c>
      <c r="OS190" s="739">
        <f t="shared" si="122"/>
        <v>0</v>
      </c>
      <c r="OT190" s="739">
        <f t="shared" si="123"/>
        <v>-192</v>
      </c>
      <c r="OU190" s="739"/>
      <c r="OV190" s="739"/>
      <c r="OW190" s="739"/>
      <c r="OX190" s="739"/>
      <c r="OY190" s="739"/>
      <c r="OZ190" s="739"/>
      <c r="PA190" s="739"/>
      <c r="PB190" s="739"/>
      <c r="PC190" s="739"/>
      <c r="PD190" s="739"/>
      <c r="PE190" s="739"/>
      <c r="PF190" s="739"/>
      <c r="PG190" s="739"/>
      <c r="PI190" s="28">
        <v>48</v>
      </c>
      <c r="PJ190" s="28">
        <v>288</v>
      </c>
      <c r="PK190" s="28">
        <v>240</v>
      </c>
      <c r="PL190" s="28">
        <v>1488</v>
      </c>
      <c r="PM190" s="28">
        <v>48</v>
      </c>
      <c r="PN190" s="28">
        <v>144</v>
      </c>
      <c r="PO190" s="28">
        <v>896</v>
      </c>
      <c r="PP190" s="28">
        <v>2856</v>
      </c>
      <c r="PQ190" s="28">
        <v>870</v>
      </c>
      <c r="PR190" s="28">
        <v>1440</v>
      </c>
      <c r="PS190" s="28">
        <v>2208</v>
      </c>
      <c r="PT190" s="28">
        <v>772</v>
      </c>
      <c r="PU190" s="28">
        <v>0</v>
      </c>
      <c r="PV190" s="28">
        <v>11298</v>
      </c>
      <c r="PW190" s="28">
        <v>-814</v>
      </c>
    </row>
    <row r="191" s="325" customFormat="1" customHeight="1" spans="1:439">
      <c r="A191" s="122" t="s">
        <v>1610</v>
      </c>
      <c r="B191" s="415">
        <v>2020</v>
      </c>
      <c r="C191" s="122" t="s">
        <v>1917</v>
      </c>
      <c r="D191" s="122" t="s">
        <v>3815</v>
      </c>
      <c r="E191" s="820" t="s">
        <v>1657</v>
      </c>
      <c r="F191" s="116" t="s">
        <v>626</v>
      </c>
      <c r="G191" s="112" t="s">
        <v>622</v>
      </c>
      <c r="H191" s="113" t="s">
        <v>627</v>
      </c>
      <c r="I191" s="99">
        <f t="shared" si="129"/>
        <v>2507</v>
      </c>
      <c r="J191" s="100">
        <v>1635</v>
      </c>
      <c r="K191" s="454">
        <v>121</v>
      </c>
      <c r="L191" s="150">
        <f t="shared" si="91"/>
        <v>4142</v>
      </c>
      <c r="M191" s="151">
        <f t="shared" si="92"/>
        <v>4142</v>
      </c>
      <c r="N191" s="811"/>
      <c r="O191" s="35">
        <v>3936</v>
      </c>
      <c r="P191" s="157"/>
      <c r="Q191" s="154">
        <f t="shared" si="93"/>
        <v>0</v>
      </c>
      <c r="R191" s="114">
        <f t="shared" si="94"/>
        <v>9000</v>
      </c>
      <c r="S191" s="490"/>
      <c r="T191" s="490"/>
      <c r="U191" s="825"/>
      <c r="V191" s="825"/>
      <c r="W191" s="490"/>
      <c r="X191" s="489"/>
      <c r="Y191" s="505"/>
      <c r="Z191" s="505"/>
      <c r="AA191" s="505"/>
      <c r="AB191" s="505"/>
      <c r="AC191" s="99"/>
      <c r="AD191" s="505"/>
      <c r="AE191" s="348">
        <v>3000</v>
      </c>
      <c r="AF191" s="490"/>
      <c r="AG191" s="490"/>
      <c r="AH191" s="490"/>
      <c r="AI191" s="490"/>
      <c r="AJ191" s="490"/>
      <c r="AK191" s="490"/>
      <c r="AL191" s="490"/>
      <c r="AM191" s="490"/>
      <c r="AN191" s="490"/>
      <c r="AO191" s="346">
        <v>6000</v>
      </c>
      <c r="AP191" s="490"/>
      <c r="AQ191" s="490"/>
      <c r="AR191" s="490"/>
      <c r="AS191" s="490"/>
      <c r="AT191" s="490"/>
      <c r="AU191" s="490"/>
      <c r="AV191" s="490"/>
      <c r="AW191" s="490"/>
      <c r="AX191" s="490"/>
      <c r="AY191" s="100"/>
      <c r="AZ191" s="48">
        <v>1</v>
      </c>
      <c r="BA191" s="48"/>
      <c r="BB191" s="48">
        <v>1</v>
      </c>
      <c r="BC191" s="48"/>
      <c r="BD191" s="47"/>
      <c r="BE191" s="47">
        <v>1</v>
      </c>
      <c r="BF191" s="47"/>
      <c r="BG191" s="47"/>
      <c r="BH191" s="47"/>
      <c r="BI191" s="47"/>
      <c r="BJ191" s="47"/>
      <c r="BK191" s="47"/>
      <c r="BL191" s="47">
        <v>48</v>
      </c>
      <c r="BM191" s="47"/>
      <c r="BN191" s="47"/>
      <c r="BO191" s="47"/>
      <c r="BP191" s="47"/>
      <c r="BQ191" s="47"/>
      <c r="BR191" s="47"/>
      <c r="BS191" s="354"/>
      <c r="BT191" s="354"/>
      <c r="BU191" s="354"/>
      <c r="BV191" s="354"/>
      <c r="BW191" s="354"/>
      <c r="BX191" s="354"/>
      <c r="BY191" s="354"/>
      <c r="BZ191" s="354"/>
      <c r="CA191" s="354"/>
      <c r="CB191" s="354"/>
      <c r="CC191" s="354"/>
      <c r="CD191" s="354"/>
      <c r="CE191" s="354"/>
      <c r="CF191" s="354"/>
      <c r="CG191" s="354"/>
      <c r="CH191" s="354"/>
      <c r="CI191" s="354"/>
      <c r="CJ191" s="354"/>
      <c r="CK191" s="354"/>
      <c r="CL191" s="354"/>
      <c r="CM191" s="354"/>
      <c r="CN191" s="354"/>
      <c r="CO191" s="354"/>
      <c r="CP191" s="358"/>
      <c r="CQ191" s="48"/>
      <c r="CR191" s="354"/>
      <c r="CS191" s="354"/>
      <c r="CT191" s="355">
        <v>-128</v>
      </c>
      <c r="CU191" s="354"/>
      <c r="CV191" s="354"/>
      <c r="CW191" s="354"/>
      <c r="CX191" s="354"/>
      <c r="CY191" s="354"/>
      <c r="CZ191" s="354"/>
      <c r="DA191" s="356"/>
      <c r="DB191" s="354"/>
      <c r="DC191" s="354"/>
      <c r="DD191" s="354"/>
      <c r="DE191" s="354"/>
      <c r="DF191" s="354">
        <v>24</v>
      </c>
      <c r="DG191" s="354"/>
      <c r="DH191" s="354"/>
      <c r="DI191" s="354"/>
      <c r="DJ191" s="354"/>
      <c r="DK191" s="354"/>
      <c r="DL191" s="354"/>
      <c r="DM191" s="354"/>
      <c r="DN191" s="354"/>
      <c r="DO191" s="354"/>
      <c r="DP191" s="354"/>
      <c r="DQ191" s="354"/>
      <c r="DR191" s="354"/>
      <c r="DS191" s="354"/>
      <c r="DT191" s="354"/>
      <c r="DU191" s="354">
        <v>20</v>
      </c>
      <c r="DV191" s="354">
        <v>1</v>
      </c>
      <c r="DW191" s="354"/>
      <c r="DX191" s="354"/>
      <c r="DY191" s="354"/>
      <c r="DZ191" s="357"/>
      <c r="EA191" s="356"/>
      <c r="EB191" s="356"/>
      <c r="EC191" s="356"/>
      <c r="ED191" s="356"/>
      <c r="EE191" s="358"/>
      <c r="EF191" s="48"/>
      <c r="EG191" s="46"/>
      <c r="EH191" s="46">
        <v>1408</v>
      </c>
      <c r="EI191" s="47"/>
      <c r="EJ191" s="47">
        <v>100</v>
      </c>
      <c r="EK191" s="47"/>
      <c r="EL191" s="47"/>
      <c r="EM191" s="47"/>
      <c r="EN191" s="47"/>
      <c r="EO191" s="47"/>
      <c r="EP191" s="47">
        <v>96</v>
      </c>
      <c r="EQ191" s="47"/>
      <c r="ER191" s="47">
        <v>96</v>
      </c>
      <c r="ES191" s="47"/>
      <c r="ET191" s="48"/>
      <c r="EU191" s="47"/>
      <c r="EV191" s="47"/>
      <c r="EW191" s="47"/>
      <c r="EX191" s="47">
        <v>300</v>
      </c>
      <c r="EY191" s="47"/>
      <c r="EZ191" s="47">
        <v>100</v>
      </c>
      <c r="FA191" s="47"/>
      <c r="FB191" s="47"/>
      <c r="FC191" s="47"/>
      <c r="FD191" s="47"/>
      <c r="FE191" s="47">
        <v>240</v>
      </c>
      <c r="FF191" s="47"/>
      <c r="FG191" s="47"/>
      <c r="FH191" s="47"/>
      <c r="FI191" s="47"/>
      <c r="FJ191" s="47"/>
      <c r="FK191" s="47"/>
      <c r="FL191" s="47"/>
      <c r="FM191" s="47"/>
      <c r="FN191" s="47">
        <v>500</v>
      </c>
      <c r="FO191" s="47"/>
      <c r="FP191" s="47"/>
      <c r="FQ191" s="354"/>
      <c r="FR191" s="354"/>
      <c r="FS191" s="354"/>
      <c r="FT191" s="354"/>
      <c r="FU191" s="354">
        <v>1440</v>
      </c>
      <c r="FV191" s="354"/>
      <c r="FW191" s="354"/>
      <c r="FX191" s="354"/>
      <c r="FY191" s="354"/>
      <c r="FZ191" s="354"/>
      <c r="GA191" s="354"/>
      <c r="GB191" s="354"/>
      <c r="GC191" s="354"/>
      <c r="GD191" s="354">
        <v>48</v>
      </c>
      <c r="GE191" s="354"/>
      <c r="GF191" s="354"/>
      <c r="GG191" s="354"/>
      <c r="GH191" s="354"/>
      <c r="GI191" s="354">
        <v>300</v>
      </c>
      <c r="GJ191" s="354"/>
      <c r="GK191" s="354">
        <v>1296</v>
      </c>
      <c r="GL191" s="354"/>
      <c r="GM191" s="354"/>
      <c r="GN191" s="354"/>
      <c r="GO191" s="354"/>
      <c r="GP191" s="354"/>
      <c r="GQ191" s="354"/>
      <c r="GR191" s="354">
        <v>3</v>
      </c>
      <c r="GS191" s="354"/>
      <c r="GT191" s="354"/>
      <c r="GU191" s="354"/>
      <c r="GV191" s="354"/>
      <c r="GW191" s="354"/>
      <c r="GX191" s="354"/>
      <c r="GY191" s="354"/>
      <c r="GZ191" s="354">
        <v>48</v>
      </c>
      <c r="HA191" s="354"/>
      <c r="HB191" s="354"/>
      <c r="HC191" s="354"/>
      <c r="HD191" s="354"/>
      <c r="HE191" s="354">
        <v>240</v>
      </c>
      <c r="HF191" s="354"/>
      <c r="HG191" s="354"/>
      <c r="HH191" s="354"/>
      <c r="HI191" s="354"/>
      <c r="HJ191" s="354"/>
      <c r="HK191" s="354">
        <v>48</v>
      </c>
      <c r="HL191" s="354">
        <v>48</v>
      </c>
      <c r="HM191" s="354"/>
      <c r="HN191" s="354"/>
      <c r="HO191" s="354"/>
      <c r="HP191" s="354"/>
      <c r="HQ191" s="354"/>
      <c r="HR191" s="354"/>
      <c r="HS191" s="354"/>
      <c r="HT191" s="354"/>
      <c r="HU191" s="354"/>
      <c r="HV191" s="354">
        <v>144</v>
      </c>
      <c r="HW191" s="354"/>
      <c r="HX191" s="354">
        <v>240</v>
      </c>
      <c r="HY191" s="354"/>
      <c r="HZ191" s="354"/>
      <c r="IA191" s="354">
        <v>144</v>
      </c>
      <c r="IB191" s="354"/>
      <c r="IC191" s="354"/>
      <c r="ID191" s="354"/>
      <c r="IE191" s="354"/>
      <c r="IF191" s="354"/>
      <c r="IG191" s="354">
        <v>360</v>
      </c>
      <c r="IH191" s="354"/>
      <c r="II191" s="354"/>
      <c r="IJ191" s="354"/>
      <c r="IK191" s="354"/>
      <c r="IL191" s="354">
        <v>1000</v>
      </c>
      <c r="IM191" s="354">
        <v>48</v>
      </c>
      <c r="IN191" s="354"/>
      <c r="IO191" s="354"/>
      <c r="IP191" s="354">
        <v>144</v>
      </c>
      <c r="IQ191" s="354"/>
      <c r="IR191" s="50"/>
      <c r="IS191" s="47"/>
      <c r="IT191" s="47"/>
      <c r="IU191" s="47"/>
      <c r="IV191" s="47"/>
      <c r="IW191" s="47"/>
      <c r="IX191" s="47"/>
      <c r="IY191" s="47"/>
      <c r="IZ191" s="47"/>
      <c r="JA191" s="47"/>
      <c r="JB191" s="47"/>
      <c r="JC191" s="47"/>
      <c r="JD191" s="47"/>
      <c r="JE191" s="47"/>
      <c r="JF191" s="47"/>
      <c r="JG191" s="47"/>
      <c r="JH191" s="47"/>
      <c r="JI191" s="47"/>
      <c r="JJ191" s="47"/>
      <c r="JK191" s="47"/>
      <c r="JL191" s="354"/>
      <c r="JM191" s="354"/>
      <c r="JN191" s="354"/>
      <c r="JO191" s="354"/>
      <c r="JP191" s="354"/>
      <c r="JQ191" s="354"/>
      <c r="JR191" s="354"/>
      <c r="JS191" s="354"/>
      <c r="JT191" s="354"/>
      <c r="JU191" s="354"/>
      <c r="JV191" s="354"/>
      <c r="JW191" s="354"/>
      <c r="JX191" s="354"/>
      <c r="JY191" s="354"/>
      <c r="JZ191" s="354"/>
      <c r="KA191" s="354"/>
      <c r="KB191" s="354"/>
      <c r="KC191" s="354"/>
      <c r="KD191" s="354"/>
      <c r="KE191" s="354"/>
      <c r="KF191" s="354"/>
      <c r="KG191" s="354"/>
      <c r="KH191" s="354"/>
      <c r="KI191" s="354"/>
      <c r="KJ191" s="354"/>
      <c r="KK191" s="354"/>
      <c r="KL191" s="354"/>
      <c r="KM191" s="354"/>
      <c r="KN191" s="354"/>
      <c r="KO191" s="354"/>
      <c r="KP191" s="354"/>
      <c r="KQ191" s="354"/>
      <c r="KR191" s="354"/>
      <c r="KS191" s="354"/>
      <c r="KT191" s="354"/>
      <c r="KU191" s="354"/>
      <c r="KV191" s="660"/>
      <c r="KW191" s="47"/>
      <c r="KX191" s="47"/>
      <c r="KY191" s="47"/>
      <c r="KZ191" s="47"/>
      <c r="LA191" s="47"/>
      <c r="LB191" s="47">
        <v>80</v>
      </c>
      <c r="LC191" s="47"/>
      <c r="LD191" s="354"/>
      <c r="LE191" s="354">
        <v>100</v>
      </c>
      <c r="LF191" s="354"/>
      <c r="LG191" s="354"/>
      <c r="LH191" s="354"/>
      <c r="LI191" s="354"/>
      <c r="LJ191" s="354"/>
      <c r="LK191" s="354"/>
      <c r="LL191" s="354"/>
      <c r="LM191" s="354"/>
      <c r="LN191" s="354"/>
      <c r="LO191" s="354"/>
      <c r="LP191" s="354"/>
      <c r="LQ191" s="354"/>
      <c r="LR191" s="354"/>
      <c r="LS191" s="354"/>
      <c r="LT191" s="354"/>
      <c r="LU191" s="354"/>
      <c r="LV191" s="354"/>
      <c r="LW191" s="660"/>
      <c r="LX191" s="354">
        <v>100</v>
      </c>
      <c r="LY191" s="354"/>
      <c r="LZ191" s="354"/>
      <c r="MA191" s="354"/>
      <c r="MB191" s="354">
        <v>100</v>
      </c>
      <c r="MC191" s="354"/>
      <c r="MD191" s="354"/>
      <c r="ME191" s="354"/>
      <c r="MF191" s="354"/>
      <c r="MG191" s="354"/>
      <c r="MH191" s="354"/>
      <c r="MI191" s="354"/>
      <c r="MJ191" s="354">
        <v>55</v>
      </c>
      <c r="MK191" s="354"/>
      <c r="ML191" s="354"/>
      <c r="MM191" s="354"/>
      <c r="MN191" s="354"/>
      <c r="MO191" s="354"/>
      <c r="MP191" s="354"/>
      <c r="MQ191" s="354"/>
      <c r="MR191" s="354"/>
      <c r="MS191" s="660"/>
      <c r="MT191" s="364">
        <f t="shared" si="95"/>
        <v>8391</v>
      </c>
      <c r="MU191" s="365">
        <f t="shared" si="96"/>
        <v>435</v>
      </c>
      <c r="MV191" s="366">
        <f t="shared" si="97"/>
        <v>8826</v>
      </c>
      <c r="MW191" s="365">
        <v>11792</v>
      </c>
      <c r="MX191" s="365">
        <v>16112</v>
      </c>
      <c r="MY191" s="54"/>
      <c r="MZ191" s="709">
        <v>1.99</v>
      </c>
      <c r="NA191" s="709">
        <v>0.52</v>
      </c>
      <c r="NB191" s="709">
        <f t="shared" si="98"/>
        <v>4589.52</v>
      </c>
      <c r="NC191" s="711">
        <v>2.5</v>
      </c>
      <c r="ND191" s="710">
        <v>2.11</v>
      </c>
      <c r="NE191" s="738">
        <f t="shared" si="125"/>
        <v>0.394374282433984</v>
      </c>
      <c r="NF191" s="743"/>
      <c r="NG191" s="743">
        <v>3000</v>
      </c>
      <c r="NH191" s="743">
        <v>2.03</v>
      </c>
      <c r="NI191" s="740">
        <f t="shared" si="99"/>
        <v>8739.62</v>
      </c>
      <c r="NJ191" s="738">
        <f t="shared" si="131"/>
        <v>0.417336394948335</v>
      </c>
      <c r="NK191" s="818"/>
      <c r="NL191" s="742">
        <v>44562</v>
      </c>
      <c r="NM191" s="739">
        <f ca="1" t="shared" si="100"/>
        <v>17.1666666666667</v>
      </c>
      <c r="NN191" s="739">
        <f ca="1" t="shared" si="101"/>
        <v>515</v>
      </c>
      <c r="NO191" s="743">
        <v>2528</v>
      </c>
      <c r="NP191" s="739">
        <f t="shared" si="102"/>
        <v>8826</v>
      </c>
      <c r="NQ191" s="761">
        <f t="shared" si="103"/>
        <v>2.64647676161919</v>
      </c>
      <c r="NR191" s="739">
        <f ca="1" t="shared" si="104"/>
        <v>1.87565828736117</v>
      </c>
      <c r="NS191" s="739">
        <f t="shared" si="105"/>
        <v>4142</v>
      </c>
      <c r="NT191" s="743"/>
      <c r="NU191" s="739">
        <f ca="1" t="shared" si="106"/>
        <v>514.135922330097</v>
      </c>
      <c r="NV191" s="769">
        <f ca="1" t="shared" si="107"/>
        <v>17.1378640776699</v>
      </c>
      <c r="NW191" s="769">
        <f ca="1" t="shared" si="108"/>
        <v>241.687060956266</v>
      </c>
      <c r="NX191" s="743"/>
      <c r="NY191" s="743"/>
      <c r="NZ191" s="743"/>
      <c r="OA191" s="743"/>
      <c r="OB191" s="743"/>
      <c r="OC191" s="743"/>
      <c r="OD191" s="743"/>
      <c r="OE191" s="743">
        <f t="shared" si="109"/>
        <v>1604</v>
      </c>
      <c r="OF191" s="743">
        <f t="shared" si="110"/>
        <v>96</v>
      </c>
      <c r="OG191" s="743">
        <f t="shared" si="111"/>
        <v>920</v>
      </c>
      <c r="OH191" s="743">
        <f t="shared" si="112"/>
        <v>0</v>
      </c>
      <c r="OI191" s="743">
        <f t="shared" si="113"/>
        <v>1488</v>
      </c>
      <c r="OJ191" s="739">
        <f t="shared" si="114"/>
        <v>1596</v>
      </c>
      <c r="OK191" s="739">
        <f t="shared" si="115"/>
        <v>3</v>
      </c>
      <c r="OL191" s="739">
        <f t="shared" si="116"/>
        <v>500</v>
      </c>
      <c r="OM191" s="739">
        <f t="shared" si="117"/>
        <v>148</v>
      </c>
      <c r="ON191" s="739">
        <f t="shared" si="118"/>
        <v>336</v>
      </c>
      <c r="OO191" s="739">
        <f t="shared" si="119"/>
        <v>288</v>
      </c>
      <c r="OP191" s="739"/>
      <c r="OQ191" s="739">
        <f t="shared" si="120"/>
        <v>1655</v>
      </c>
      <c r="OR191" s="739">
        <f t="shared" si="121"/>
        <v>8634</v>
      </c>
      <c r="OS191" s="739">
        <f t="shared" si="122"/>
        <v>0</v>
      </c>
      <c r="OT191" s="739">
        <f t="shared" si="123"/>
        <v>-192</v>
      </c>
      <c r="OU191" s="743"/>
      <c r="OV191" s="743"/>
      <c r="OW191" s="743"/>
      <c r="OX191" s="743"/>
      <c r="OY191" s="743"/>
      <c r="OZ191" s="743"/>
      <c r="PA191" s="743"/>
      <c r="PB191" s="743"/>
      <c r="PC191" s="743"/>
      <c r="PD191" s="743"/>
      <c r="PE191" s="743"/>
      <c r="PF191" s="743"/>
      <c r="PG191" s="743"/>
      <c r="PI191" s="325">
        <v>48</v>
      </c>
      <c r="PJ191" s="325">
        <v>288</v>
      </c>
      <c r="PK191" s="325">
        <v>240</v>
      </c>
      <c r="PL191" s="325">
        <v>1488</v>
      </c>
      <c r="PM191" s="325">
        <v>48</v>
      </c>
      <c r="PN191" s="325">
        <v>144</v>
      </c>
      <c r="PO191" s="325">
        <v>796</v>
      </c>
      <c r="PP191" s="325">
        <v>2856</v>
      </c>
      <c r="PQ191" s="325">
        <v>720</v>
      </c>
      <c r="PR191" s="325">
        <v>1440</v>
      </c>
      <c r="PS191" s="325">
        <v>2328</v>
      </c>
      <c r="PT191" s="325">
        <v>732</v>
      </c>
      <c r="PU191" s="325">
        <v>0</v>
      </c>
      <c r="PV191" s="325">
        <v>11128</v>
      </c>
      <c r="PW191" s="325">
        <v>-664</v>
      </c>
    </row>
    <row r="192" s="28" customFormat="1" customHeight="1" spans="1:439">
      <c r="A192" s="95" t="s">
        <v>1610</v>
      </c>
      <c r="B192" s="415">
        <v>2020</v>
      </c>
      <c r="C192" s="95" t="s">
        <v>1917</v>
      </c>
      <c r="D192" s="95" t="s">
        <v>3815</v>
      </c>
      <c r="E192" s="820" t="s">
        <v>1657</v>
      </c>
      <c r="F192" s="116" t="s">
        <v>628</v>
      </c>
      <c r="G192" s="112" t="s">
        <v>629</v>
      </c>
      <c r="H192" s="113" t="s">
        <v>630</v>
      </c>
      <c r="I192" s="99">
        <f t="shared" si="129"/>
        <v>4414</v>
      </c>
      <c r="J192" s="100">
        <v>1865</v>
      </c>
      <c r="K192" s="454">
        <v>0</v>
      </c>
      <c r="L192" s="150">
        <f t="shared" si="91"/>
        <v>6279</v>
      </c>
      <c r="M192" s="151">
        <f t="shared" si="92"/>
        <v>6279</v>
      </c>
      <c r="N192" s="455"/>
      <c r="O192" s="37">
        <v>3945</v>
      </c>
      <c r="P192" s="36"/>
      <c r="Q192" s="33">
        <f t="shared" si="93"/>
        <v>0</v>
      </c>
      <c r="R192" s="34">
        <f t="shared" si="94"/>
        <v>8000</v>
      </c>
      <c r="S192" s="346"/>
      <c r="T192" s="346"/>
      <c r="U192" s="824"/>
      <c r="V192" s="824"/>
      <c r="W192" s="346"/>
      <c r="X192" s="347"/>
      <c r="Y192" s="348"/>
      <c r="Z192" s="348"/>
      <c r="AA192" s="348"/>
      <c r="AB192" s="348"/>
      <c r="AC192" s="506"/>
      <c r="AD192" s="348"/>
      <c r="AE192" s="348">
        <v>3000</v>
      </c>
      <c r="AF192" s="346"/>
      <c r="AG192" s="346"/>
      <c r="AH192" s="346"/>
      <c r="AI192" s="346"/>
      <c r="AJ192" s="346"/>
      <c r="AK192" s="346"/>
      <c r="AL192" s="346"/>
      <c r="AM192" s="346"/>
      <c r="AN192" s="346"/>
      <c r="AO192" s="346">
        <v>5000</v>
      </c>
      <c r="AP192" s="346"/>
      <c r="AQ192" s="346"/>
      <c r="AR192" s="346"/>
      <c r="AS192" s="346"/>
      <c r="AT192" s="346"/>
      <c r="AU192" s="346"/>
      <c r="AV192" s="346"/>
      <c r="AW192" s="346"/>
      <c r="AX192" s="346"/>
      <c r="AY192" s="349"/>
      <c r="AZ192" s="48">
        <v>1</v>
      </c>
      <c r="BA192" s="48"/>
      <c r="BB192" s="48">
        <v>1</v>
      </c>
      <c r="BC192" s="48"/>
      <c r="BD192" s="47"/>
      <c r="BE192" s="47">
        <v>1</v>
      </c>
      <c r="BF192" s="47"/>
      <c r="BG192" s="47"/>
      <c r="BH192" s="47"/>
      <c r="BI192" s="47"/>
      <c r="BJ192" s="47"/>
      <c r="BK192" s="47"/>
      <c r="BL192" s="47">
        <v>48</v>
      </c>
      <c r="BM192" s="47"/>
      <c r="BN192" s="47"/>
      <c r="BO192" s="47"/>
      <c r="BP192" s="47"/>
      <c r="BQ192" s="47"/>
      <c r="BR192" s="47"/>
      <c r="BS192" s="354"/>
      <c r="BT192" s="354"/>
      <c r="BU192" s="354"/>
      <c r="BV192" s="354"/>
      <c r="BW192" s="354"/>
      <c r="BX192" s="354"/>
      <c r="BY192" s="354"/>
      <c r="BZ192" s="354"/>
      <c r="CA192" s="354"/>
      <c r="CB192" s="354"/>
      <c r="CC192" s="354"/>
      <c r="CD192" s="354"/>
      <c r="CE192" s="354"/>
      <c r="CF192" s="354"/>
      <c r="CG192" s="354"/>
      <c r="CH192" s="354"/>
      <c r="CI192" s="354"/>
      <c r="CJ192" s="354"/>
      <c r="CK192" s="354"/>
      <c r="CL192" s="354"/>
      <c r="CM192" s="354"/>
      <c r="CN192" s="354"/>
      <c r="CO192" s="354"/>
      <c r="CP192" s="358"/>
      <c r="CQ192" s="48"/>
      <c r="CR192" s="354"/>
      <c r="CS192" s="354"/>
      <c r="CT192" s="355"/>
      <c r="CU192" s="354"/>
      <c r="CV192" s="354"/>
      <c r="CW192" s="354"/>
      <c r="CX192" s="354"/>
      <c r="CY192" s="354"/>
      <c r="CZ192" s="354"/>
      <c r="DA192" s="356"/>
      <c r="DB192" s="354"/>
      <c r="DC192" s="354"/>
      <c r="DD192" s="354"/>
      <c r="DE192" s="354"/>
      <c r="DF192" s="354">
        <v>24</v>
      </c>
      <c r="DG192" s="354"/>
      <c r="DH192" s="354"/>
      <c r="DI192" s="354"/>
      <c r="DJ192" s="354"/>
      <c r="DK192" s="354"/>
      <c r="DL192" s="354"/>
      <c r="DM192" s="354"/>
      <c r="DN192" s="354"/>
      <c r="DO192" s="354"/>
      <c r="DP192" s="354"/>
      <c r="DQ192" s="354"/>
      <c r="DR192" s="354"/>
      <c r="DS192" s="354"/>
      <c r="DT192" s="354"/>
      <c r="DU192" s="354">
        <v>20</v>
      </c>
      <c r="DV192" s="354">
        <v>1</v>
      </c>
      <c r="DW192" s="354"/>
      <c r="DX192" s="354"/>
      <c r="DY192" s="354"/>
      <c r="DZ192" s="357"/>
      <c r="EA192" s="356"/>
      <c r="EB192" s="356"/>
      <c r="EC192" s="356"/>
      <c r="ED192" s="356"/>
      <c r="EE192" s="358"/>
      <c r="EF192" s="48"/>
      <c r="EG192" s="46"/>
      <c r="EH192" s="46">
        <v>1408</v>
      </c>
      <c r="EI192" s="47"/>
      <c r="EJ192" s="47"/>
      <c r="EK192" s="47"/>
      <c r="EL192" s="47"/>
      <c r="EM192" s="47"/>
      <c r="EN192" s="47"/>
      <c r="EO192" s="47"/>
      <c r="EP192" s="47">
        <v>96</v>
      </c>
      <c r="EQ192" s="47"/>
      <c r="ER192" s="47">
        <v>96</v>
      </c>
      <c r="ES192" s="47"/>
      <c r="ET192" s="48"/>
      <c r="EU192" s="47"/>
      <c r="EV192" s="47"/>
      <c r="EW192" s="47"/>
      <c r="EX192" s="47">
        <v>200</v>
      </c>
      <c r="EY192" s="47"/>
      <c r="EZ192" s="47"/>
      <c r="FA192" s="47"/>
      <c r="FB192" s="47"/>
      <c r="FC192" s="47"/>
      <c r="FD192" s="47"/>
      <c r="FE192" s="47">
        <v>240</v>
      </c>
      <c r="FF192" s="47"/>
      <c r="FG192" s="47"/>
      <c r="FH192" s="47"/>
      <c r="FI192" s="47"/>
      <c r="FJ192" s="47"/>
      <c r="FK192" s="47"/>
      <c r="FL192" s="47"/>
      <c r="FM192" s="47"/>
      <c r="FN192" s="47">
        <v>500</v>
      </c>
      <c r="FO192" s="47"/>
      <c r="FP192" s="47"/>
      <c r="FQ192" s="354"/>
      <c r="FR192" s="354"/>
      <c r="FS192" s="354"/>
      <c r="FT192" s="354"/>
      <c r="FU192" s="354">
        <v>144</v>
      </c>
      <c r="FV192" s="354"/>
      <c r="FW192" s="354"/>
      <c r="FX192" s="354"/>
      <c r="FY192" s="354"/>
      <c r="FZ192" s="354"/>
      <c r="GA192" s="354"/>
      <c r="GB192" s="354"/>
      <c r="GC192" s="354"/>
      <c r="GD192" s="354">
        <v>48</v>
      </c>
      <c r="GE192" s="354"/>
      <c r="GF192" s="354"/>
      <c r="GG192" s="354"/>
      <c r="GH192" s="354"/>
      <c r="GI192" s="354"/>
      <c r="GJ192" s="354"/>
      <c r="GK192" s="354">
        <v>1296</v>
      </c>
      <c r="GL192" s="354"/>
      <c r="GM192" s="354"/>
      <c r="GN192" s="354"/>
      <c r="GO192" s="354"/>
      <c r="GP192" s="354"/>
      <c r="GQ192" s="354"/>
      <c r="GR192" s="354">
        <v>3</v>
      </c>
      <c r="GS192" s="354"/>
      <c r="GT192" s="354"/>
      <c r="GU192" s="354"/>
      <c r="GV192" s="354"/>
      <c r="GW192" s="354"/>
      <c r="GX192" s="354"/>
      <c r="GY192" s="354"/>
      <c r="GZ192" s="354">
        <v>48</v>
      </c>
      <c r="HA192" s="354"/>
      <c r="HB192" s="354"/>
      <c r="HC192" s="354"/>
      <c r="HD192" s="354"/>
      <c r="HE192" s="354">
        <v>240</v>
      </c>
      <c r="HF192" s="354"/>
      <c r="HG192" s="354"/>
      <c r="HH192" s="354"/>
      <c r="HI192" s="354"/>
      <c r="HJ192" s="354"/>
      <c r="HK192" s="354">
        <v>48</v>
      </c>
      <c r="HL192" s="354">
        <v>48</v>
      </c>
      <c r="HM192" s="354"/>
      <c r="HN192" s="354"/>
      <c r="HO192" s="354"/>
      <c r="HP192" s="354"/>
      <c r="HQ192" s="354"/>
      <c r="HR192" s="354"/>
      <c r="HS192" s="354"/>
      <c r="HT192" s="354"/>
      <c r="HU192" s="354"/>
      <c r="HV192" s="354">
        <v>144</v>
      </c>
      <c r="HW192" s="354"/>
      <c r="HX192" s="354">
        <v>240</v>
      </c>
      <c r="HY192" s="354"/>
      <c r="HZ192" s="354"/>
      <c r="IA192" s="354">
        <v>144</v>
      </c>
      <c r="IB192" s="354"/>
      <c r="IC192" s="354"/>
      <c r="ID192" s="354"/>
      <c r="IE192" s="354"/>
      <c r="IF192" s="354"/>
      <c r="IG192" s="354"/>
      <c r="IH192" s="354"/>
      <c r="II192" s="354"/>
      <c r="IJ192" s="354"/>
      <c r="IK192" s="354"/>
      <c r="IL192" s="354"/>
      <c r="IM192" s="354">
        <v>48</v>
      </c>
      <c r="IN192" s="354"/>
      <c r="IO192" s="354"/>
      <c r="IP192" s="354">
        <v>144</v>
      </c>
      <c r="IQ192" s="354"/>
      <c r="IR192" s="50"/>
      <c r="IS192" s="47"/>
      <c r="IT192" s="47"/>
      <c r="IU192" s="47"/>
      <c r="IV192" s="47"/>
      <c r="IW192" s="47"/>
      <c r="IX192" s="47"/>
      <c r="IY192" s="47"/>
      <c r="IZ192" s="47"/>
      <c r="JA192" s="47"/>
      <c r="JB192" s="47"/>
      <c r="JC192" s="47"/>
      <c r="JD192" s="47"/>
      <c r="JE192" s="47"/>
      <c r="JF192" s="47"/>
      <c r="JG192" s="47"/>
      <c r="JH192" s="47"/>
      <c r="JI192" s="47"/>
      <c r="JJ192" s="47"/>
      <c r="JK192" s="47"/>
      <c r="JL192" s="354"/>
      <c r="JM192" s="354"/>
      <c r="JN192" s="354"/>
      <c r="JO192" s="354"/>
      <c r="JP192" s="354"/>
      <c r="JQ192" s="354"/>
      <c r="JR192" s="354"/>
      <c r="JS192" s="354"/>
      <c r="JT192" s="354"/>
      <c r="JU192" s="354"/>
      <c r="JV192" s="354"/>
      <c r="JW192" s="354"/>
      <c r="JX192" s="354"/>
      <c r="JY192" s="354"/>
      <c r="JZ192" s="354"/>
      <c r="KA192" s="354"/>
      <c r="KB192" s="354"/>
      <c r="KC192" s="354"/>
      <c r="KD192" s="354"/>
      <c r="KE192" s="354"/>
      <c r="KF192" s="354"/>
      <c r="KG192" s="354"/>
      <c r="KH192" s="354"/>
      <c r="KI192" s="354"/>
      <c r="KJ192" s="354"/>
      <c r="KK192" s="354"/>
      <c r="KL192" s="354"/>
      <c r="KM192" s="354"/>
      <c r="KN192" s="354"/>
      <c r="KO192" s="354"/>
      <c r="KP192" s="354"/>
      <c r="KQ192" s="354"/>
      <c r="KR192" s="354"/>
      <c r="KS192" s="354"/>
      <c r="KT192" s="354"/>
      <c r="KU192" s="354"/>
      <c r="KV192" s="51"/>
      <c r="KW192" s="47"/>
      <c r="KX192" s="47"/>
      <c r="KY192" s="47"/>
      <c r="KZ192" s="47"/>
      <c r="LA192" s="47"/>
      <c r="LB192" s="47">
        <v>80</v>
      </c>
      <c r="LC192" s="47"/>
      <c r="LD192" s="361"/>
      <c r="LE192" s="361">
        <v>100</v>
      </c>
      <c r="LF192" s="361"/>
      <c r="LG192" s="361"/>
      <c r="LH192" s="361"/>
      <c r="LI192" s="361"/>
      <c r="LJ192" s="361"/>
      <c r="LK192" s="361"/>
      <c r="LL192" s="361"/>
      <c r="LM192" s="361"/>
      <c r="LN192" s="361"/>
      <c r="LO192" s="361"/>
      <c r="LP192" s="361"/>
      <c r="LQ192" s="354"/>
      <c r="LR192" s="354"/>
      <c r="LS192" s="354"/>
      <c r="LT192" s="354"/>
      <c r="LU192" s="354"/>
      <c r="LV192" s="354"/>
      <c r="LW192" s="51"/>
      <c r="LX192" s="354">
        <v>100</v>
      </c>
      <c r="LY192" s="354"/>
      <c r="LZ192" s="354"/>
      <c r="MA192" s="354"/>
      <c r="MB192" s="363">
        <v>100</v>
      </c>
      <c r="MC192" s="363"/>
      <c r="MD192" s="354"/>
      <c r="ME192" s="354"/>
      <c r="MF192" s="354"/>
      <c r="MG192" s="354"/>
      <c r="MH192" s="354"/>
      <c r="MI192" s="354"/>
      <c r="MJ192" s="354">
        <v>55</v>
      </c>
      <c r="MK192" s="354"/>
      <c r="ML192" s="354"/>
      <c r="MM192" s="354"/>
      <c r="MN192" s="354"/>
      <c r="MO192" s="354"/>
      <c r="MP192" s="354"/>
      <c r="MQ192" s="354"/>
      <c r="MR192" s="354"/>
      <c r="MS192" s="51"/>
      <c r="MT192" s="364">
        <f t="shared" si="95"/>
        <v>5135</v>
      </c>
      <c r="MU192" s="365">
        <f t="shared" si="96"/>
        <v>435</v>
      </c>
      <c r="MV192" s="366">
        <f t="shared" si="97"/>
        <v>5570</v>
      </c>
      <c r="MW192" s="365">
        <v>9996</v>
      </c>
      <c r="MX192" s="365">
        <v>8146</v>
      </c>
      <c r="MY192" s="54"/>
      <c r="MZ192" s="708">
        <v>1.99</v>
      </c>
      <c r="NA192" s="708">
        <v>0.52</v>
      </c>
      <c r="NB192" s="709">
        <f t="shared" si="98"/>
        <v>2896.4</v>
      </c>
      <c r="NC192" s="710">
        <v>2.5</v>
      </c>
      <c r="ND192" s="710">
        <v>2.11</v>
      </c>
      <c r="NE192" s="738">
        <f t="shared" si="125"/>
        <v>0.394374282433984</v>
      </c>
      <c r="NF192" s="739"/>
      <c r="NG192" s="739">
        <v>3000</v>
      </c>
      <c r="NH192" s="739">
        <v>2.03</v>
      </c>
      <c r="NI192" s="740">
        <f t="shared" si="99"/>
        <v>13248.69</v>
      </c>
      <c r="NJ192" s="738">
        <f t="shared" si="131"/>
        <v>0.417336394948335</v>
      </c>
      <c r="NK192" s="741"/>
      <c r="NL192" s="742">
        <v>44562</v>
      </c>
      <c r="NM192" s="739">
        <f ca="1" t="shared" si="100"/>
        <v>17.1666666666667</v>
      </c>
      <c r="NN192" s="739">
        <f ca="1" t="shared" si="101"/>
        <v>515</v>
      </c>
      <c r="NO192" s="739">
        <v>2537</v>
      </c>
      <c r="NP192" s="739">
        <f t="shared" si="102"/>
        <v>5570</v>
      </c>
      <c r="NQ192" s="761">
        <f t="shared" si="103"/>
        <v>1.26361161524501</v>
      </c>
      <c r="NR192" s="739">
        <f ca="1" t="shared" si="104"/>
        <v>0.895569397212483</v>
      </c>
      <c r="NS192" s="739">
        <f t="shared" si="105"/>
        <v>6279</v>
      </c>
      <c r="NT192" s="739"/>
      <c r="NU192" s="739">
        <f ca="1" t="shared" si="106"/>
        <v>324.466019417476</v>
      </c>
      <c r="NV192" s="769">
        <f ca="1" t="shared" si="107"/>
        <v>10.8155339805825</v>
      </c>
      <c r="NW192" s="769">
        <f ca="1" t="shared" si="108"/>
        <v>580.553859964093</v>
      </c>
      <c r="NX192" s="739"/>
      <c r="NY192" s="739"/>
      <c r="NZ192" s="739"/>
      <c r="OA192" s="739"/>
      <c r="OB192" s="739"/>
      <c r="OC192" s="739"/>
      <c r="OD192" s="739"/>
      <c r="OE192" s="743">
        <f t="shared" si="109"/>
        <v>1504</v>
      </c>
      <c r="OF192" s="743">
        <f t="shared" si="110"/>
        <v>96</v>
      </c>
      <c r="OG192" s="743">
        <f t="shared" si="111"/>
        <v>720</v>
      </c>
      <c r="OH192" s="743">
        <f t="shared" si="112"/>
        <v>0</v>
      </c>
      <c r="OI192" s="743">
        <f t="shared" si="113"/>
        <v>192</v>
      </c>
      <c r="OJ192" s="739">
        <f t="shared" si="114"/>
        <v>1296</v>
      </c>
      <c r="OK192" s="739">
        <f t="shared" si="115"/>
        <v>3</v>
      </c>
      <c r="OL192" s="739">
        <f t="shared" si="116"/>
        <v>500</v>
      </c>
      <c r="OM192" s="739">
        <f t="shared" si="117"/>
        <v>148</v>
      </c>
      <c r="ON192" s="739">
        <f t="shared" si="118"/>
        <v>336</v>
      </c>
      <c r="OO192" s="739">
        <f t="shared" si="119"/>
        <v>288</v>
      </c>
      <c r="OP192" s="739"/>
      <c r="OQ192" s="739">
        <f t="shared" si="120"/>
        <v>295</v>
      </c>
      <c r="OR192" s="739">
        <f t="shared" si="121"/>
        <v>5378</v>
      </c>
      <c r="OS192" s="739">
        <f t="shared" si="122"/>
        <v>0</v>
      </c>
      <c r="OT192" s="739">
        <f t="shared" si="123"/>
        <v>-192</v>
      </c>
      <c r="OU192" s="739"/>
      <c r="OV192" s="739"/>
      <c r="OW192" s="739"/>
      <c r="OX192" s="739"/>
      <c r="OY192" s="739"/>
      <c r="OZ192" s="739"/>
      <c r="PA192" s="739"/>
      <c r="PB192" s="739"/>
      <c r="PC192" s="739"/>
      <c r="PD192" s="739"/>
      <c r="PE192" s="739"/>
      <c r="PF192" s="739"/>
      <c r="PG192" s="739"/>
      <c r="PI192" s="28">
        <v>48</v>
      </c>
      <c r="PJ192" s="28">
        <v>288</v>
      </c>
      <c r="PK192" s="28">
        <v>240</v>
      </c>
      <c r="PL192" s="28">
        <v>1272</v>
      </c>
      <c r="PM192" s="28">
        <v>48</v>
      </c>
      <c r="PN192" s="28">
        <v>144</v>
      </c>
      <c r="PO192" s="28">
        <v>96</v>
      </c>
      <c r="PP192" s="28">
        <v>2856</v>
      </c>
      <c r="PQ192" s="28">
        <v>720</v>
      </c>
      <c r="PR192" s="28">
        <v>1440</v>
      </c>
      <c r="PS192" s="28">
        <v>2208</v>
      </c>
      <c r="PT192" s="28">
        <v>722</v>
      </c>
      <c r="PU192" s="28">
        <v>0</v>
      </c>
      <c r="PV192" s="28">
        <v>10082</v>
      </c>
      <c r="PW192" s="28">
        <v>86</v>
      </c>
    </row>
    <row r="193" s="28" customFormat="1" customHeight="1" spans="1:439">
      <c r="A193" s="95" t="s">
        <v>1610</v>
      </c>
      <c r="B193" s="415">
        <v>2020</v>
      </c>
      <c r="C193" s="95" t="s">
        <v>1917</v>
      </c>
      <c r="D193" s="95" t="s">
        <v>3815</v>
      </c>
      <c r="E193" s="820" t="s">
        <v>1657</v>
      </c>
      <c r="F193" s="116" t="s">
        <v>631</v>
      </c>
      <c r="G193" s="112" t="s">
        <v>632</v>
      </c>
      <c r="H193" s="113" t="s">
        <v>633</v>
      </c>
      <c r="I193" s="99">
        <f t="shared" si="129"/>
        <v>3867</v>
      </c>
      <c r="J193" s="100">
        <v>1915</v>
      </c>
      <c r="K193" s="454">
        <v>-8</v>
      </c>
      <c r="L193" s="150">
        <f t="shared" si="91"/>
        <v>5782</v>
      </c>
      <c r="M193" s="151">
        <f t="shared" si="92"/>
        <v>5782</v>
      </c>
      <c r="N193" s="455"/>
      <c r="O193" s="37">
        <v>4087</v>
      </c>
      <c r="P193" s="36"/>
      <c r="Q193" s="33">
        <f t="shared" si="93"/>
        <v>0</v>
      </c>
      <c r="R193" s="34">
        <f t="shared" si="94"/>
        <v>8000</v>
      </c>
      <c r="S193" s="346"/>
      <c r="T193" s="346"/>
      <c r="U193" s="824"/>
      <c r="V193" s="824"/>
      <c r="W193" s="346"/>
      <c r="X193" s="347"/>
      <c r="Y193" s="348"/>
      <c r="Z193" s="348"/>
      <c r="AA193" s="348"/>
      <c r="AB193" s="348"/>
      <c r="AC193" s="506"/>
      <c r="AD193" s="348"/>
      <c r="AE193" s="348">
        <v>3000</v>
      </c>
      <c r="AF193" s="346"/>
      <c r="AG193" s="346"/>
      <c r="AH193" s="346"/>
      <c r="AI193" s="346"/>
      <c r="AJ193" s="346"/>
      <c r="AK193" s="346"/>
      <c r="AL193" s="346"/>
      <c r="AM193" s="346"/>
      <c r="AN193" s="346"/>
      <c r="AO193" s="346">
        <v>5000</v>
      </c>
      <c r="AP193" s="346"/>
      <c r="AQ193" s="346"/>
      <c r="AR193" s="346"/>
      <c r="AS193" s="346"/>
      <c r="AT193" s="346"/>
      <c r="AU193" s="346"/>
      <c r="AV193" s="346"/>
      <c r="AW193" s="346"/>
      <c r="AX193" s="346"/>
      <c r="AY193" s="349"/>
      <c r="AZ193" s="48">
        <v>1</v>
      </c>
      <c r="BA193" s="48"/>
      <c r="BB193" s="48">
        <v>1</v>
      </c>
      <c r="BC193" s="48"/>
      <c r="BD193" s="47"/>
      <c r="BE193" s="47"/>
      <c r="BF193" s="47"/>
      <c r="BG193" s="47"/>
      <c r="BH193" s="47"/>
      <c r="BI193" s="47"/>
      <c r="BJ193" s="47"/>
      <c r="BK193" s="47"/>
      <c r="BL193" s="47">
        <v>48</v>
      </c>
      <c r="BM193" s="47"/>
      <c r="BN193" s="47"/>
      <c r="BO193" s="47"/>
      <c r="BP193" s="47"/>
      <c r="BQ193" s="47"/>
      <c r="BR193" s="47"/>
      <c r="BS193" s="354"/>
      <c r="BT193" s="354"/>
      <c r="BU193" s="354"/>
      <c r="BV193" s="354"/>
      <c r="BW193" s="354"/>
      <c r="BX193" s="354"/>
      <c r="BY193" s="354"/>
      <c r="BZ193" s="354"/>
      <c r="CA193" s="354"/>
      <c r="CB193" s="354"/>
      <c r="CC193" s="354"/>
      <c r="CD193" s="354"/>
      <c r="CE193" s="354"/>
      <c r="CF193" s="354"/>
      <c r="CG193" s="354"/>
      <c r="CH193" s="354"/>
      <c r="CI193" s="354"/>
      <c r="CJ193" s="354"/>
      <c r="CK193" s="354"/>
      <c r="CL193" s="354"/>
      <c r="CM193" s="354"/>
      <c r="CN193" s="354"/>
      <c r="CO193" s="354"/>
      <c r="CP193" s="358"/>
      <c r="CQ193" s="48"/>
      <c r="CR193" s="354"/>
      <c r="CS193" s="354"/>
      <c r="CT193" s="355">
        <v>-40</v>
      </c>
      <c r="CU193" s="354"/>
      <c r="CV193" s="354"/>
      <c r="CW193" s="354"/>
      <c r="CX193" s="354"/>
      <c r="CY193" s="354"/>
      <c r="CZ193" s="354"/>
      <c r="DA193" s="356"/>
      <c r="DB193" s="354"/>
      <c r="DC193" s="354"/>
      <c r="DD193" s="354"/>
      <c r="DE193" s="354"/>
      <c r="DF193" s="354">
        <v>24</v>
      </c>
      <c r="DG193" s="354"/>
      <c r="DH193" s="354"/>
      <c r="DI193" s="354"/>
      <c r="DJ193" s="354"/>
      <c r="DK193" s="354"/>
      <c r="DL193" s="354"/>
      <c r="DM193" s="354"/>
      <c r="DN193" s="354"/>
      <c r="DO193" s="354"/>
      <c r="DP193" s="354"/>
      <c r="DQ193" s="354"/>
      <c r="DR193" s="354"/>
      <c r="DS193" s="354"/>
      <c r="DT193" s="354"/>
      <c r="DU193" s="354">
        <v>20</v>
      </c>
      <c r="DV193" s="354">
        <v>1</v>
      </c>
      <c r="DW193" s="354"/>
      <c r="DX193" s="354"/>
      <c r="DY193" s="354"/>
      <c r="DZ193" s="357"/>
      <c r="EA193" s="356"/>
      <c r="EB193" s="356"/>
      <c r="EC193" s="356"/>
      <c r="ED193" s="356"/>
      <c r="EE193" s="358"/>
      <c r="EF193" s="48"/>
      <c r="EG193" s="46"/>
      <c r="EH193" s="46">
        <v>1408</v>
      </c>
      <c r="EI193" s="47"/>
      <c r="EJ193" s="47">
        <v>100</v>
      </c>
      <c r="EK193" s="47"/>
      <c r="EL193" s="47"/>
      <c r="EM193" s="47"/>
      <c r="EN193" s="47"/>
      <c r="EO193" s="47"/>
      <c r="EP193" s="47">
        <v>96</v>
      </c>
      <c r="EQ193" s="47"/>
      <c r="ER193" s="47">
        <v>96</v>
      </c>
      <c r="ES193" s="47"/>
      <c r="ET193" s="48"/>
      <c r="EU193" s="47"/>
      <c r="EV193" s="47"/>
      <c r="EW193" s="47"/>
      <c r="EX193" s="47">
        <v>200</v>
      </c>
      <c r="EY193" s="47"/>
      <c r="EZ193" s="47">
        <v>100</v>
      </c>
      <c r="FA193" s="47"/>
      <c r="FB193" s="47"/>
      <c r="FC193" s="47"/>
      <c r="FD193" s="47"/>
      <c r="FE193" s="47">
        <v>240</v>
      </c>
      <c r="FF193" s="47"/>
      <c r="FG193" s="47"/>
      <c r="FH193" s="47"/>
      <c r="FI193" s="47"/>
      <c r="FJ193" s="47"/>
      <c r="FK193" s="47"/>
      <c r="FL193" s="47"/>
      <c r="FM193" s="47"/>
      <c r="FN193" s="47">
        <v>500</v>
      </c>
      <c r="FO193" s="47"/>
      <c r="FP193" s="47"/>
      <c r="FQ193" s="354"/>
      <c r="FR193" s="354"/>
      <c r="FS193" s="354"/>
      <c r="FT193" s="354"/>
      <c r="FU193" s="354">
        <v>144</v>
      </c>
      <c r="FV193" s="354"/>
      <c r="FW193" s="354"/>
      <c r="FX193" s="354"/>
      <c r="FY193" s="354"/>
      <c r="FZ193" s="354"/>
      <c r="GA193" s="354"/>
      <c r="GB193" s="354"/>
      <c r="GC193" s="354"/>
      <c r="GD193" s="354">
        <v>48</v>
      </c>
      <c r="GE193" s="354"/>
      <c r="GF193" s="354"/>
      <c r="GG193" s="354"/>
      <c r="GH193" s="354"/>
      <c r="GI193" s="354">
        <v>300</v>
      </c>
      <c r="GJ193" s="354"/>
      <c r="GK193" s="354">
        <v>1296</v>
      </c>
      <c r="GL193" s="354"/>
      <c r="GM193" s="354"/>
      <c r="GN193" s="354"/>
      <c r="GO193" s="354"/>
      <c r="GP193" s="354"/>
      <c r="GQ193" s="354"/>
      <c r="GR193" s="354">
        <v>3</v>
      </c>
      <c r="GS193" s="354"/>
      <c r="GT193" s="354"/>
      <c r="GU193" s="354"/>
      <c r="GV193" s="354"/>
      <c r="GW193" s="354"/>
      <c r="GX193" s="354"/>
      <c r="GY193" s="354"/>
      <c r="GZ193" s="354">
        <v>48</v>
      </c>
      <c r="HA193" s="354"/>
      <c r="HB193" s="354"/>
      <c r="HC193" s="354"/>
      <c r="HD193" s="354"/>
      <c r="HE193" s="354">
        <v>240</v>
      </c>
      <c r="HF193" s="354"/>
      <c r="HG193" s="354"/>
      <c r="HH193" s="354"/>
      <c r="HI193" s="354"/>
      <c r="HJ193" s="354"/>
      <c r="HK193" s="354">
        <v>48</v>
      </c>
      <c r="HL193" s="354">
        <v>48</v>
      </c>
      <c r="HM193" s="354"/>
      <c r="HN193" s="354"/>
      <c r="HO193" s="354"/>
      <c r="HP193" s="354"/>
      <c r="HQ193" s="354"/>
      <c r="HR193" s="354"/>
      <c r="HS193" s="354"/>
      <c r="HT193" s="354"/>
      <c r="HU193" s="354"/>
      <c r="HV193" s="354">
        <v>144</v>
      </c>
      <c r="HW193" s="354"/>
      <c r="HX193" s="354">
        <v>240</v>
      </c>
      <c r="HY193" s="354"/>
      <c r="HZ193" s="354"/>
      <c r="IA193" s="354">
        <v>144</v>
      </c>
      <c r="IB193" s="354"/>
      <c r="IC193" s="354"/>
      <c r="ID193" s="354"/>
      <c r="IE193" s="354"/>
      <c r="IF193" s="354"/>
      <c r="IG193" s="354">
        <v>360</v>
      </c>
      <c r="IH193" s="354"/>
      <c r="II193" s="354"/>
      <c r="IJ193" s="354"/>
      <c r="IK193" s="354"/>
      <c r="IL193" s="354"/>
      <c r="IM193" s="354">
        <v>48</v>
      </c>
      <c r="IN193" s="354"/>
      <c r="IO193" s="354"/>
      <c r="IP193" s="354">
        <v>144</v>
      </c>
      <c r="IQ193" s="354"/>
      <c r="IR193" s="50"/>
      <c r="IS193" s="47"/>
      <c r="IT193" s="47"/>
      <c r="IU193" s="47"/>
      <c r="IV193" s="47"/>
      <c r="IW193" s="47"/>
      <c r="IX193" s="47"/>
      <c r="IY193" s="47"/>
      <c r="IZ193" s="47"/>
      <c r="JA193" s="47"/>
      <c r="JB193" s="47"/>
      <c r="JC193" s="47"/>
      <c r="JD193" s="47"/>
      <c r="JE193" s="47"/>
      <c r="JF193" s="47"/>
      <c r="JG193" s="47"/>
      <c r="JH193" s="47"/>
      <c r="JI193" s="47"/>
      <c r="JJ193" s="47"/>
      <c r="JK193" s="47"/>
      <c r="JL193" s="354"/>
      <c r="JM193" s="354"/>
      <c r="JN193" s="354"/>
      <c r="JO193" s="354"/>
      <c r="JP193" s="354"/>
      <c r="JQ193" s="354"/>
      <c r="JR193" s="354"/>
      <c r="JS193" s="354"/>
      <c r="JT193" s="354"/>
      <c r="JU193" s="354"/>
      <c r="JV193" s="354"/>
      <c r="JW193" s="354"/>
      <c r="JX193" s="354"/>
      <c r="JY193" s="354"/>
      <c r="JZ193" s="354"/>
      <c r="KA193" s="354"/>
      <c r="KB193" s="354"/>
      <c r="KC193" s="354"/>
      <c r="KD193" s="354"/>
      <c r="KE193" s="354"/>
      <c r="KF193" s="354"/>
      <c r="KG193" s="354"/>
      <c r="KH193" s="354"/>
      <c r="KI193" s="354"/>
      <c r="KJ193" s="354"/>
      <c r="KK193" s="354"/>
      <c r="KL193" s="354"/>
      <c r="KM193" s="354"/>
      <c r="KN193" s="354"/>
      <c r="KO193" s="354"/>
      <c r="KP193" s="354"/>
      <c r="KQ193" s="354"/>
      <c r="KR193" s="354"/>
      <c r="KS193" s="354"/>
      <c r="KT193" s="354"/>
      <c r="KU193" s="354"/>
      <c r="KV193" s="51"/>
      <c r="KW193" s="47"/>
      <c r="KX193" s="47"/>
      <c r="KY193" s="47"/>
      <c r="KZ193" s="47"/>
      <c r="LA193" s="47"/>
      <c r="LB193" s="47"/>
      <c r="LC193" s="47"/>
      <c r="LD193" s="361"/>
      <c r="LE193" s="361"/>
      <c r="LF193" s="361"/>
      <c r="LG193" s="361"/>
      <c r="LH193" s="361"/>
      <c r="LI193" s="361"/>
      <c r="LJ193" s="361"/>
      <c r="LK193" s="361"/>
      <c r="LL193" s="361"/>
      <c r="LM193" s="361"/>
      <c r="LN193" s="361"/>
      <c r="LO193" s="361"/>
      <c r="LP193" s="361"/>
      <c r="LQ193" s="354"/>
      <c r="LR193" s="354"/>
      <c r="LS193" s="354"/>
      <c r="LT193" s="354"/>
      <c r="LU193" s="354"/>
      <c r="LV193" s="354"/>
      <c r="LW193" s="51"/>
      <c r="LX193" s="354">
        <v>100</v>
      </c>
      <c r="LY193" s="354"/>
      <c r="LZ193" s="354"/>
      <c r="MA193" s="354"/>
      <c r="MB193" s="363">
        <v>100</v>
      </c>
      <c r="MC193" s="363"/>
      <c r="MD193" s="354"/>
      <c r="ME193" s="354"/>
      <c r="MF193" s="354"/>
      <c r="MG193" s="354"/>
      <c r="MH193" s="354"/>
      <c r="MI193" s="354"/>
      <c r="MJ193" s="354">
        <v>55</v>
      </c>
      <c r="MK193" s="354"/>
      <c r="ML193" s="354"/>
      <c r="MM193" s="354"/>
      <c r="MN193" s="354"/>
      <c r="MO193" s="354"/>
      <c r="MP193" s="354"/>
      <c r="MQ193" s="354"/>
      <c r="MR193" s="354"/>
      <c r="MS193" s="51"/>
      <c r="MT193" s="364">
        <f t="shared" si="95"/>
        <v>5995</v>
      </c>
      <c r="MU193" s="365">
        <f t="shared" si="96"/>
        <v>255</v>
      </c>
      <c r="MV193" s="366">
        <f t="shared" si="97"/>
        <v>6250</v>
      </c>
      <c r="MW193" s="365">
        <v>10946</v>
      </c>
      <c r="MX193" s="365">
        <v>8056</v>
      </c>
      <c r="MY193" s="54"/>
      <c r="MZ193" s="708">
        <v>1.99</v>
      </c>
      <c r="NA193" s="708">
        <v>0.52</v>
      </c>
      <c r="NB193" s="709">
        <f t="shared" si="98"/>
        <v>3250</v>
      </c>
      <c r="NC193" s="710">
        <v>2.5</v>
      </c>
      <c r="ND193" s="710">
        <v>2.11</v>
      </c>
      <c r="NE193" s="738">
        <f t="shared" si="125"/>
        <v>0.394374282433984</v>
      </c>
      <c r="NF193" s="739"/>
      <c r="NG193" s="739">
        <v>3000</v>
      </c>
      <c r="NH193" s="739">
        <v>2.03</v>
      </c>
      <c r="NI193" s="740">
        <f t="shared" si="99"/>
        <v>12200.02</v>
      </c>
      <c r="NJ193" s="738">
        <f t="shared" si="131"/>
        <v>0.417336394948335</v>
      </c>
      <c r="NK193" s="741"/>
      <c r="NL193" s="742">
        <v>44562</v>
      </c>
      <c r="NM193" s="739">
        <f ca="1" t="shared" si="100"/>
        <v>17.1666666666667</v>
      </c>
      <c r="NN193" s="739">
        <f ca="1" t="shared" si="101"/>
        <v>515</v>
      </c>
      <c r="NO193" s="739">
        <v>2679</v>
      </c>
      <c r="NP193" s="739">
        <f t="shared" si="102"/>
        <v>6250</v>
      </c>
      <c r="NQ193" s="761">
        <f t="shared" si="103"/>
        <v>1.47736674151991</v>
      </c>
      <c r="NR193" s="739">
        <f ca="1" t="shared" si="104"/>
        <v>1.04706574884421</v>
      </c>
      <c r="NS193" s="739">
        <f t="shared" si="105"/>
        <v>5782</v>
      </c>
      <c r="NT193" s="739"/>
      <c r="NU193" s="739">
        <f ca="1" t="shared" si="106"/>
        <v>364.077669902913</v>
      </c>
      <c r="NV193" s="769">
        <f ca="1" t="shared" si="107"/>
        <v>12.1359223300971</v>
      </c>
      <c r="NW193" s="769">
        <f ca="1" t="shared" si="108"/>
        <v>476.4368</v>
      </c>
      <c r="NX193" s="739"/>
      <c r="NY193" s="739"/>
      <c r="NZ193" s="739"/>
      <c r="OA193" s="739"/>
      <c r="OB193" s="739"/>
      <c r="OC193" s="739"/>
      <c r="OD193" s="739"/>
      <c r="OE193" s="743">
        <f t="shared" si="109"/>
        <v>1604</v>
      </c>
      <c r="OF193" s="743">
        <f t="shared" si="110"/>
        <v>96</v>
      </c>
      <c r="OG193" s="743">
        <f t="shared" si="111"/>
        <v>640</v>
      </c>
      <c r="OH193" s="743">
        <f t="shared" si="112"/>
        <v>0</v>
      </c>
      <c r="OI193" s="743">
        <f t="shared" si="113"/>
        <v>192</v>
      </c>
      <c r="OJ193" s="739">
        <f t="shared" si="114"/>
        <v>1596</v>
      </c>
      <c r="OK193" s="739">
        <f t="shared" si="115"/>
        <v>3</v>
      </c>
      <c r="OL193" s="739">
        <f t="shared" si="116"/>
        <v>500</v>
      </c>
      <c r="OM193" s="739">
        <f t="shared" si="117"/>
        <v>148</v>
      </c>
      <c r="ON193" s="739">
        <f t="shared" si="118"/>
        <v>336</v>
      </c>
      <c r="OO193" s="739">
        <f t="shared" si="119"/>
        <v>288</v>
      </c>
      <c r="OP193" s="739"/>
      <c r="OQ193" s="739">
        <f t="shared" si="120"/>
        <v>655</v>
      </c>
      <c r="OR193" s="739">
        <f t="shared" si="121"/>
        <v>6058</v>
      </c>
      <c r="OS193" s="739">
        <f t="shared" si="122"/>
        <v>0</v>
      </c>
      <c r="OT193" s="739">
        <f t="shared" si="123"/>
        <v>-192</v>
      </c>
      <c r="OU193" s="739"/>
      <c r="OV193" s="739"/>
      <c r="OW193" s="739"/>
      <c r="OX193" s="739"/>
      <c r="OY193" s="739"/>
      <c r="OZ193" s="739"/>
      <c r="PA193" s="739"/>
      <c r="PB193" s="739"/>
      <c r="PC193" s="739"/>
      <c r="PD193" s="739"/>
      <c r="PE193" s="739"/>
      <c r="PF193" s="739"/>
      <c r="PG193" s="739"/>
      <c r="PI193" s="28">
        <v>48</v>
      </c>
      <c r="PJ193" s="28">
        <v>288</v>
      </c>
      <c r="PK193" s="28">
        <v>540</v>
      </c>
      <c r="PL193" s="28">
        <v>1272</v>
      </c>
      <c r="PM193" s="28">
        <v>248</v>
      </c>
      <c r="PN193" s="28">
        <v>144</v>
      </c>
      <c r="PO193" s="28">
        <v>596</v>
      </c>
      <c r="PP193" s="28">
        <v>2856</v>
      </c>
      <c r="PQ193" s="28">
        <v>720</v>
      </c>
      <c r="PR193" s="28">
        <v>1440</v>
      </c>
      <c r="PS193" s="28">
        <v>2208</v>
      </c>
      <c r="PT193" s="28">
        <v>672</v>
      </c>
      <c r="PU193" s="28">
        <v>0</v>
      </c>
      <c r="PV193" s="28">
        <v>11032</v>
      </c>
      <c r="PW193" s="28">
        <v>86</v>
      </c>
    </row>
    <row r="194" s="28" customFormat="1" customHeight="1" spans="1:439">
      <c r="A194" s="95" t="s">
        <v>1610</v>
      </c>
      <c r="B194" s="415">
        <v>2020</v>
      </c>
      <c r="C194" s="95" t="s">
        <v>1917</v>
      </c>
      <c r="D194" s="95" t="s">
        <v>3815</v>
      </c>
      <c r="E194" s="820" t="s">
        <v>1657</v>
      </c>
      <c r="F194" s="116" t="s">
        <v>634</v>
      </c>
      <c r="G194" s="112" t="s">
        <v>632</v>
      </c>
      <c r="H194" s="113" t="s">
        <v>635</v>
      </c>
      <c r="I194" s="99">
        <f t="shared" si="129"/>
        <v>3351</v>
      </c>
      <c r="J194" s="100">
        <v>1955</v>
      </c>
      <c r="K194" s="454">
        <v>0</v>
      </c>
      <c r="L194" s="150">
        <f t="shared" si="91"/>
        <v>5306</v>
      </c>
      <c r="M194" s="151">
        <f t="shared" si="92"/>
        <v>5306</v>
      </c>
      <c r="N194" s="455"/>
      <c r="O194" s="37">
        <v>4135</v>
      </c>
      <c r="P194" s="36"/>
      <c r="Q194" s="33">
        <f t="shared" si="93"/>
        <v>0</v>
      </c>
      <c r="R194" s="34">
        <f t="shared" si="94"/>
        <v>9000</v>
      </c>
      <c r="S194" s="346"/>
      <c r="T194" s="346"/>
      <c r="U194" s="824"/>
      <c r="V194" s="824"/>
      <c r="W194" s="346"/>
      <c r="X194" s="347"/>
      <c r="Y194" s="348"/>
      <c r="Z194" s="348"/>
      <c r="AA194" s="348"/>
      <c r="AB194" s="348"/>
      <c r="AC194" s="506"/>
      <c r="AD194" s="348"/>
      <c r="AE194" s="348">
        <v>3000</v>
      </c>
      <c r="AF194" s="346"/>
      <c r="AG194" s="346"/>
      <c r="AH194" s="346"/>
      <c r="AI194" s="346"/>
      <c r="AJ194" s="346"/>
      <c r="AK194" s="346"/>
      <c r="AL194" s="346"/>
      <c r="AM194" s="346"/>
      <c r="AN194" s="346"/>
      <c r="AO194" s="346">
        <v>6000</v>
      </c>
      <c r="AP194" s="346"/>
      <c r="AQ194" s="346"/>
      <c r="AR194" s="346"/>
      <c r="AS194" s="346"/>
      <c r="AT194" s="346"/>
      <c r="AU194" s="346"/>
      <c r="AV194" s="346"/>
      <c r="AW194" s="346"/>
      <c r="AX194" s="346"/>
      <c r="AY194" s="349"/>
      <c r="AZ194" s="48">
        <v>1</v>
      </c>
      <c r="BA194" s="48"/>
      <c r="BB194" s="48">
        <v>1</v>
      </c>
      <c r="BC194" s="48"/>
      <c r="BD194" s="47"/>
      <c r="BE194" s="47">
        <v>1</v>
      </c>
      <c r="BF194" s="47"/>
      <c r="BG194" s="47"/>
      <c r="BH194" s="47"/>
      <c r="BI194" s="47"/>
      <c r="BJ194" s="47"/>
      <c r="BK194" s="47"/>
      <c r="BL194" s="47">
        <v>48</v>
      </c>
      <c r="BM194" s="47"/>
      <c r="BN194" s="47"/>
      <c r="BO194" s="47"/>
      <c r="BP194" s="47"/>
      <c r="BQ194" s="47"/>
      <c r="BR194" s="47"/>
      <c r="BS194" s="354"/>
      <c r="BT194" s="354"/>
      <c r="BU194" s="354"/>
      <c r="BV194" s="354"/>
      <c r="BW194" s="354"/>
      <c r="BX194" s="354"/>
      <c r="BY194" s="354"/>
      <c r="BZ194" s="354"/>
      <c r="CA194" s="354"/>
      <c r="CB194" s="354"/>
      <c r="CC194" s="354"/>
      <c r="CD194" s="354"/>
      <c r="CE194" s="354"/>
      <c r="CF194" s="354"/>
      <c r="CG194" s="354"/>
      <c r="CH194" s="354"/>
      <c r="CI194" s="354"/>
      <c r="CJ194" s="354"/>
      <c r="CK194" s="354"/>
      <c r="CL194" s="354"/>
      <c r="CM194" s="354"/>
      <c r="CN194" s="354"/>
      <c r="CO194" s="354"/>
      <c r="CP194" s="358"/>
      <c r="CQ194" s="48"/>
      <c r="CR194" s="354"/>
      <c r="CS194" s="354"/>
      <c r="CT194" s="355">
        <v>-13</v>
      </c>
      <c r="CU194" s="354"/>
      <c r="CV194" s="354"/>
      <c r="CW194" s="354"/>
      <c r="CX194" s="354"/>
      <c r="CY194" s="354"/>
      <c r="CZ194" s="354"/>
      <c r="DA194" s="356"/>
      <c r="DB194" s="354"/>
      <c r="DC194" s="354"/>
      <c r="DD194" s="354"/>
      <c r="DE194" s="354"/>
      <c r="DF194" s="354">
        <v>24</v>
      </c>
      <c r="DG194" s="354"/>
      <c r="DH194" s="354"/>
      <c r="DI194" s="354"/>
      <c r="DJ194" s="354"/>
      <c r="DK194" s="354"/>
      <c r="DL194" s="354"/>
      <c r="DM194" s="354"/>
      <c r="DN194" s="354"/>
      <c r="DO194" s="354"/>
      <c r="DP194" s="354"/>
      <c r="DQ194" s="354"/>
      <c r="DR194" s="354"/>
      <c r="DS194" s="354"/>
      <c r="DT194" s="354"/>
      <c r="DU194" s="354">
        <v>20</v>
      </c>
      <c r="DV194" s="354">
        <v>1</v>
      </c>
      <c r="DW194" s="354"/>
      <c r="DX194" s="354"/>
      <c r="DY194" s="354"/>
      <c r="DZ194" s="357"/>
      <c r="EA194" s="356"/>
      <c r="EB194" s="356"/>
      <c r="EC194" s="356"/>
      <c r="ED194" s="356"/>
      <c r="EE194" s="358"/>
      <c r="EF194" s="48"/>
      <c r="EG194" s="46"/>
      <c r="EH194" s="46">
        <v>1408</v>
      </c>
      <c r="EI194" s="47"/>
      <c r="EJ194" s="47">
        <v>100</v>
      </c>
      <c r="EK194" s="47"/>
      <c r="EL194" s="47"/>
      <c r="EM194" s="47"/>
      <c r="EN194" s="47"/>
      <c r="EO194" s="47"/>
      <c r="EP194" s="47">
        <v>96</v>
      </c>
      <c r="EQ194" s="47"/>
      <c r="ER194" s="47">
        <v>96</v>
      </c>
      <c r="ES194" s="47"/>
      <c r="ET194" s="48"/>
      <c r="EU194" s="47"/>
      <c r="EV194" s="47"/>
      <c r="EW194" s="47"/>
      <c r="EX194" s="47">
        <v>200</v>
      </c>
      <c r="EY194" s="47"/>
      <c r="EZ194" s="47">
        <v>100</v>
      </c>
      <c r="FA194" s="47"/>
      <c r="FB194" s="47"/>
      <c r="FC194" s="47"/>
      <c r="FD194" s="47"/>
      <c r="FE194" s="47">
        <v>240</v>
      </c>
      <c r="FF194" s="47"/>
      <c r="FG194" s="47"/>
      <c r="FH194" s="47"/>
      <c r="FI194" s="47"/>
      <c r="FJ194" s="47"/>
      <c r="FK194" s="47"/>
      <c r="FL194" s="47"/>
      <c r="FM194" s="47"/>
      <c r="FN194" s="47">
        <v>500</v>
      </c>
      <c r="FO194" s="47"/>
      <c r="FP194" s="47"/>
      <c r="FQ194" s="354"/>
      <c r="FR194" s="354"/>
      <c r="FS194" s="354"/>
      <c r="FT194" s="354"/>
      <c r="FU194" s="354">
        <v>1440</v>
      </c>
      <c r="FV194" s="354"/>
      <c r="FW194" s="354"/>
      <c r="FX194" s="354"/>
      <c r="FY194" s="354"/>
      <c r="FZ194" s="354"/>
      <c r="GA194" s="354"/>
      <c r="GB194" s="354"/>
      <c r="GC194" s="354"/>
      <c r="GD194" s="354">
        <v>48</v>
      </c>
      <c r="GE194" s="354"/>
      <c r="GF194" s="354"/>
      <c r="GG194" s="354"/>
      <c r="GH194" s="354"/>
      <c r="GI194" s="354">
        <v>300</v>
      </c>
      <c r="GJ194" s="354"/>
      <c r="GK194" s="354">
        <v>1296</v>
      </c>
      <c r="GL194" s="354"/>
      <c r="GM194" s="354"/>
      <c r="GN194" s="354"/>
      <c r="GO194" s="354"/>
      <c r="GP194" s="354"/>
      <c r="GQ194" s="354"/>
      <c r="GR194" s="354">
        <v>3</v>
      </c>
      <c r="GS194" s="354"/>
      <c r="GT194" s="354"/>
      <c r="GU194" s="354"/>
      <c r="GV194" s="354"/>
      <c r="GW194" s="354"/>
      <c r="GX194" s="354"/>
      <c r="GY194" s="354"/>
      <c r="GZ194" s="354">
        <v>48</v>
      </c>
      <c r="HA194" s="354"/>
      <c r="HB194" s="354"/>
      <c r="HC194" s="354"/>
      <c r="HD194" s="354"/>
      <c r="HE194" s="354">
        <v>240</v>
      </c>
      <c r="HF194" s="354"/>
      <c r="HG194" s="354"/>
      <c r="HH194" s="354"/>
      <c r="HI194" s="354"/>
      <c r="HJ194" s="354"/>
      <c r="HK194" s="354">
        <v>48</v>
      </c>
      <c r="HL194" s="354">
        <v>48</v>
      </c>
      <c r="HM194" s="354"/>
      <c r="HN194" s="354"/>
      <c r="HO194" s="354"/>
      <c r="HP194" s="354"/>
      <c r="HQ194" s="354"/>
      <c r="HR194" s="354"/>
      <c r="HS194" s="354"/>
      <c r="HT194" s="354"/>
      <c r="HU194" s="354"/>
      <c r="HV194" s="354">
        <v>144</v>
      </c>
      <c r="HW194" s="354"/>
      <c r="HX194" s="354">
        <v>240</v>
      </c>
      <c r="HY194" s="354"/>
      <c r="HZ194" s="354"/>
      <c r="IA194" s="354">
        <v>144</v>
      </c>
      <c r="IB194" s="354"/>
      <c r="IC194" s="354"/>
      <c r="ID194" s="354"/>
      <c r="IE194" s="354"/>
      <c r="IF194" s="354"/>
      <c r="IG194" s="354">
        <v>360</v>
      </c>
      <c r="IH194" s="354"/>
      <c r="II194" s="354"/>
      <c r="IJ194" s="354"/>
      <c r="IK194" s="354"/>
      <c r="IL194" s="354"/>
      <c r="IM194" s="354">
        <v>48</v>
      </c>
      <c r="IN194" s="354"/>
      <c r="IO194" s="354"/>
      <c r="IP194" s="354">
        <v>144</v>
      </c>
      <c r="IQ194" s="354"/>
      <c r="IR194" s="50"/>
      <c r="IS194" s="47"/>
      <c r="IT194" s="47"/>
      <c r="IU194" s="47"/>
      <c r="IV194" s="47"/>
      <c r="IW194" s="47"/>
      <c r="IX194" s="47"/>
      <c r="IY194" s="47"/>
      <c r="IZ194" s="47"/>
      <c r="JA194" s="47"/>
      <c r="JB194" s="47"/>
      <c r="JC194" s="47"/>
      <c r="JD194" s="47"/>
      <c r="JE194" s="47"/>
      <c r="JF194" s="47"/>
      <c r="JG194" s="47"/>
      <c r="JH194" s="47"/>
      <c r="JI194" s="47"/>
      <c r="JJ194" s="47"/>
      <c r="JK194" s="47"/>
      <c r="JL194" s="354"/>
      <c r="JM194" s="354"/>
      <c r="JN194" s="354"/>
      <c r="JO194" s="354"/>
      <c r="JP194" s="354"/>
      <c r="JQ194" s="354"/>
      <c r="JR194" s="354"/>
      <c r="JS194" s="354"/>
      <c r="JT194" s="354"/>
      <c r="JU194" s="354"/>
      <c r="JV194" s="354"/>
      <c r="JW194" s="354"/>
      <c r="JX194" s="354"/>
      <c r="JY194" s="354"/>
      <c r="JZ194" s="354"/>
      <c r="KA194" s="354"/>
      <c r="KB194" s="354"/>
      <c r="KC194" s="354"/>
      <c r="KD194" s="354"/>
      <c r="KE194" s="354"/>
      <c r="KF194" s="354"/>
      <c r="KG194" s="354"/>
      <c r="KH194" s="354"/>
      <c r="KI194" s="354"/>
      <c r="KJ194" s="354"/>
      <c r="KK194" s="354"/>
      <c r="KL194" s="354"/>
      <c r="KM194" s="354"/>
      <c r="KN194" s="354"/>
      <c r="KO194" s="354"/>
      <c r="KP194" s="354"/>
      <c r="KQ194" s="354"/>
      <c r="KR194" s="354"/>
      <c r="KS194" s="354"/>
      <c r="KT194" s="354"/>
      <c r="KU194" s="354"/>
      <c r="KV194" s="51"/>
      <c r="KW194" s="47"/>
      <c r="KX194" s="47">
        <v>100</v>
      </c>
      <c r="KY194" s="47"/>
      <c r="KZ194" s="47"/>
      <c r="LA194" s="47"/>
      <c r="LB194" s="47"/>
      <c r="LC194" s="47"/>
      <c r="LD194" s="361"/>
      <c r="LE194" s="361">
        <v>100</v>
      </c>
      <c r="LF194" s="361"/>
      <c r="LG194" s="361"/>
      <c r="LH194" s="361"/>
      <c r="LI194" s="361"/>
      <c r="LJ194" s="361"/>
      <c r="LK194" s="361"/>
      <c r="LL194" s="361"/>
      <c r="LM194" s="361"/>
      <c r="LN194" s="361"/>
      <c r="LO194" s="361"/>
      <c r="LP194" s="361"/>
      <c r="LQ194" s="354"/>
      <c r="LR194" s="354"/>
      <c r="LS194" s="354"/>
      <c r="LT194" s="354"/>
      <c r="LU194" s="354"/>
      <c r="LV194" s="354"/>
      <c r="LW194" s="51"/>
      <c r="LX194" s="354">
        <v>100</v>
      </c>
      <c r="LY194" s="354"/>
      <c r="LZ194" s="354"/>
      <c r="MA194" s="354"/>
      <c r="MB194" s="363">
        <v>100</v>
      </c>
      <c r="MC194" s="363"/>
      <c r="MD194" s="354"/>
      <c r="ME194" s="354"/>
      <c r="MF194" s="354"/>
      <c r="MG194" s="354"/>
      <c r="MH194" s="354"/>
      <c r="MI194" s="354"/>
      <c r="MJ194" s="354">
        <v>55</v>
      </c>
      <c r="MK194" s="354"/>
      <c r="ML194" s="354"/>
      <c r="MM194" s="354"/>
      <c r="MN194" s="354"/>
      <c r="MO194" s="354"/>
      <c r="MP194" s="354"/>
      <c r="MQ194" s="354"/>
      <c r="MR194" s="354"/>
      <c r="MS194" s="51"/>
      <c r="MT194" s="364">
        <f t="shared" si="95"/>
        <v>7291</v>
      </c>
      <c r="MU194" s="365">
        <f t="shared" si="96"/>
        <v>455</v>
      </c>
      <c r="MV194" s="366">
        <f t="shared" si="97"/>
        <v>7746</v>
      </c>
      <c r="MW194" s="365">
        <v>10966</v>
      </c>
      <c r="MX194" s="365">
        <v>9749</v>
      </c>
      <c r="MY194" s="54"/>
      <c r="MZ194" s="708">
        <v>1.99</v>
      </c>
      <c r="NA194" s="708">
        <v>0.52</v>
      </c>
      <c r="NB194" s="709">
        <f t="shared" si="98"/>
        <v>4027.92</v>
      </c>
      <c r="NC194" s="710">
        <v>2.5</v>
      </c>
      <c r="ND194" s="710">
        <v>2.11</v>
      </c>
      <c r="NE194" s="738">
        <f t="shared" si="125"/>
        <v>0.394374282433984</v>
      </c>
      <c r="NF194" s="739"/>
      <c r="NG194" s="739">
        <v>3000</v>
      </c>
      <c r="NH194" s="739">
        <v>2.03</v>
      </c>
      <c r="NI194" s="740">
        <f t="shared" si="99"/>
        <v>11195.66</v>
      </c>
      <c r="NJ194" s="738">
        <f t="shared" si="131"/>
        <v>0.417336394948335</v>
      </c>
      <c r="NK194" s="741"/>
      <c r="NL194" s="742">
        <v>44562</v>
      </c>
      <c r="NM194" s="739">
        <f ca="1" t="shared" si="100"/>
        <v>17.1666666666667</v>
      </c>
      <c r="NN194" s="739">
        <f ca="1" t="shared" si="101"/>
        <v>515</v>
      </c>
      <c r="NO194" s="739">
        <v>2727</v>
      </c>
      <c r="NP194" s="739">
        <f t="shared" si="102"/>
        <v>7746</v>
      </c>
      <c r="NQ194" s="761">
        <f t="shared" si="103"/>
        <v>1.92854475289431</v>
      </c>
      <c r="NR194" s="739">
        <f ca="1" t="shared" si="104"/>
        <v>1.36683268894451</v>
      </c>
      <c r="NS194" s="739">
        <f t="shared" si="105"/>
        <v>5306</v>
      </c>
      <c r="NT194" s="739"/>
      <c r="NU194" s="739">
        <f ca="1" t="shared" si="106"/>
        <v>451.223300970874</v>
      </c>
      <c r="NV194" s="769">
        <f ca="1" t="shared" si="107"/>
        <v>15.0407766990291</v>
      </c>
      <c r="NW194" s="769">
        <f ca="1" t="shared" si="108"/>
        <v>352.774335140718</v>
      </c>
      <c r="NX194" s="739"/>
      <c r="NY194" s="739"/>
      <c r="NZ194" s="739"/>
      <c r="OA194" s="739"/>
      <c r="OB194" s="739"/>
      <c r="OC194" s="739"/>
      <c r="OD194" s="739"/>
      <c r="OE194" s="743">
        <f t="shared" si="109"/>
        <v>1604</v>
      </c>
      <c r="OF194" s="743">
        <f t="shared" si="110"/>
        <v>196</v>
      </c>
      <c r="OG194" s="743">
        <f t="shared" si="111"/>
        <v>740</v>
      </c>
      <c r="OH194" s="743">
        <f t="shared" si="112"/>
        <v>0</v>
      </c>
      <c r="OI194" s="743">
        <f t="shared" si="113"/>
        <v>1488</v>
      </c>
      <c r="OJ194" s="739">
        <f t="shared" si="114"/>
        <v>1596</v>
      </c>
      <c r="OK194" s="739">
        <f t="shared" si="115"/>
        <v>3</v>
      </c>
      <c r="OL194" s="739">
        <f t="shared" si="116"/>
        <v>500</v>
      </c>
      <c r="OM194" s="739">
        <f t="shared" si="117"/>
        <v>148</v>
      </c>
      <c r="ON194" s="739">
        <f t="shared" si="118"/>
        <v>336</v>
      </c>
      <c r="OO194" s="739">
        <f t="shared" si="119"/>
        <v>288</v>
      </c>
      <c r="OP194" s="739"/>
      <c r="OQ194" s="739">
        <f t="shared" si="120"/>
        <v>655</v>
      </c>
      <c r="OR194" s="739">
        <f t="shared" si="121"/>
        <v>7554</v>
      </c>
      <c r="OS194" s="739">
        <f t="shared" si="122"/>
        <v>0</v>
      </c>
      <c r="OT194" s="739">
        <f t="shared" si="123"/>
        <v>-192</v>
      </c>
      <c r="OU194" s="739"/>
      <c r="OV194" s="739"/>
      <c r="OW194" s="739"/>
      <c r="OX194" s="739"/>
      <c r="OY194" s="739"/>
      <c r="OZ194" s="739"/>
      <c r="PA194" s="739"/>
      <c r="PB194" s="739"/>
      <c r="PC194" s="739"/>
      <c r="PD194" s="739"/>
      <c r="PE194" s="739"/>
      <c r="PF194" s="739"/>
      <c r="PG194" s="739"/>
      <c r="PI194" s="28">
        <v>48</v>
      </c>
      <c r="PJ194" s="28">
        <v>288</v>
      </c>
      <c r="PK194" s="28">
        <v>340</v>
      </c>
      <c r="PL194" s="28">
        <v>1472</v>
      </c>
      <c r="PM194" s="28">
        <v>248</v>
      </c>
      <c r="PN194" s="28">
        <v>144</v>
      </c>
      <c r="PO194" s="28">
        <v>496</v>
      </c>
      <c r="PP194" s="28">
        <v>2856</v>
      </c>
      <c r="PQ194" s="28">
        <v>720</v>
      </c>
      <c r="PR194" s="28">
        <v>1440</v>
      </c>
      <c r="PS194" s="28">
        <v>2328</v>
      </c>
      <c r="PT194" s="28">
        <v>672</v>
      </c>
      <c r="PU194" s="28">
        <v>0</v>
      </c>
      <c r="PV194" s="28">
        <v>11052</v>
      </c>
      <c r="PW194" s="28">
        <v>86</v>
      </c>
    </row>
    <row r="195" s="28" customFormat="1" customHeight="1" spans="1:439">
      <c r="A195" s="95" t="s">
        <v>1610</v>
      </c>
      <c r="B195" s="415">
        <v>2020</v>
      </c>
      <c r="C195" s="95" t="s">
        <v>1645</v>
      </c>
      <c r="D195" s="95" t="s">
        <v>1646</v>
      </c>
      <c r="E195" s="411"/>
      <c r="F195" s="116" t="s">
        <v>636</v>
      </c>
      <c r="G195" s="112" t="s">
        <v>1964</v>
      </c>
      <c r="H195" s="98" t="s">
        <v>1965</v>
      </c>
      <c r="I195" s="99">
        <f t="shared" si="129"/>
        <v>615</v>
      </c>
      <c r="J195" s="114">
        <v>212</v>
      </c>
      <c r="K195" s="456">
        <v>0</v>
      </c>
      <c r="L195" s="150">
        <f t="shared" si="91"/>
        <v>827</v>
      </c>
      <c r="M195" s="151">
        <f t="shared" si="92"/>
        <v>827</v>
      </c>
      <c r="N195" s="455"/>
      <c r="O195" s="37">
        <v>176</v>
      </c>
      <c r="P195" s="36">
        <v>228</v>
      </c>
      <c r="Q195" s="33">
        <f t="shared" si="93"/>
        <v>0</v>
      </c>
      <c r="R195" s="34">
        <f t="shared" si="94"/>
        <v>1000</v>
      </c>
      <c r="S195" s="346"/>
      <c r="T195" s="346"/>
      <c r="U195" s="824"/>
      <c r="V195" s="824"/>
      <c r="W195" s="346"/>
      <c r="X195" s="347"/>
      <c r="Y195" s="348"/>
      <c r="Z195" s="348"/>
      <c r="AA195" s="348"/>
      <c r="AB195" s="348"/>
      <c r="AC195" s="506"/>
      <c r="AD195" s="348"/>
      <c r="AE195" s="348"/>
      <c r="AF195" s="346"/>
      <c r="AG195" s="346"/>
      <c r="AH195" s="346"/>
      <c r="AI195" s="346"/>
      <c r="AJ195" s="346">
        <v>1000</v>
      </c>
      <c r="AK195" s="346"/>
      <c r="AL195" s="346"/>
      <c r="AM195" s="346"/>
      <c r="AN195" s="346"/>
      <c r="AO195" s="346"/>
      <c r="AP195" s="346"/>
      <c r="AQ195" s="346"/>
      <c r="AR195" s="346"/>
      <c r="AS195" s="346"/>
      <c r="AT195" s="346"/>
      <c r="AU195" s="346"/>
      <c r="AV195" s="346"/>
      <c r="AW195" s="346"/>
      <c r="AX195" s="346"/>
      <c r="AY195" s="349"/>
      <c r="AZ195" s="48"/>
      <c r="BA195" s="48"/>
      <c r="BB195" s="48"/>
      <c r="BC195" s="48"/>
      <c r="BD195" s="47"/>
      <c r="BE195" s="47"/>
      <c r="BF195" s="47"/>
      <c r="BG195" s="47"/>
      <c r="BH195" s="47">
        <v>1</v>
      </c>
      <c r="BI195" s="47"/>
      <c r="BJ195" s="47"/>
      <c r="BK195" s="47"/>
      <c r="BL195" s="47">
        <v>4</v>
      </c>
      <c r="BM195" s="47"/>
      <c r="BN195" s="47"/>
      <c r="BO195" s="47"/>
      <c r="BP195" s="47"/>
      <c r="BQ195" s="47"/>
      <c r="BR195" s="47"/>
      <c r="BS195" s="354"/>
      <c r="BT195" s="354"/>
      <c r="BU195" s="354"/>
      <c r="BV195" s="354"/>
      <c r="BW195" s="354"/>
      <c r="BX195" s="354"/>
      <c r="BY195" s="354"/>
      <c r="BZ195" s="354"/>
      <c r="CA195" s="354"/>
      <c r="CB195" s="354"/>
      <c r="CC195" s="354"/>
      <c r="CD195" s="354"/>
      <c r="CE195" s="354"/>
      <c r="CF195" s="354"/>
      <c r="CG195" s="354"/>
      <c r="CH195" s="354"/>
      <c r="CI195" s="354"/>
      <c r="CJ195" s="354"/>
      <c r="CK195" s="354"/>
      <c r="CL195" s="354"/>
      <c r="CM195" s="354"/>
      <c r="CN195" s="354"/>
      <c r="CO195" s="354"/>
      <c r="CP195" s="358"/>
      <c r="CQ195" s="48"/>
      <c r="CR195" s="354"/>
      <c r="CS195" s="354"/>
      <c r="CT195" s="355"/>
      <c r="CU195" s="354"/>
      <c r="CV195" s="354"/>
      <c r="CW195" s="354"/>
      <c r="CX195" s="354"/>
      <c r="CY195" s="354"/>
      <c r="CZ195" s="354"/>
      <c r="DA195" s="356"/>
      <c r="DB195" s="354"/>
      <c r="DC195" s="354"/>
      <c r="DD195" s="354"/>
      <c r="DE195" s="354"/>
      <c r="DF195" s="354">
        <v>2</v>
      </c>
      <c r="DG195" s="354"/>
      <c r="DH195" s="354"/>
      <c r="DI195" s="354"/>
      <c r="DJ195" s="354"/>
      <c r="DK195" s="354"/>
      <c r="DL195" s="354"/>
      <c r="DM195" s="354"/>
      <c r="DN195" s="354"/>
      <c r="DO195" s="354"/>
      <c r="DP195" s="354"/>
      <c r="DQ195" s="354"/>
      <c r="DR195" s="354"/>
      <c r="DS195" s="354"/>
      <c r="DT195" s="354"/>
      <c r="DU195" s="354">
        <v>1</v>
      </c>
      <c r="DV195" s="354">
        <v>1</v>
      </c>
      <c r="DW195" s="354"/>
      <c r="DX195" s="354"/>
      <c r="DY195" s="354"/>
      <c r="DZ195" s="357"/>
      <c r="EA195" s="356"/>
      <c r="EB195" s="356"/>
      <c r="EC195" s="356"/>
      <c r="ED195" s="356"/>
      <c r="EE195" s="358"/>
      <c r="EF195" s="48"/>
      <c r="EG195" s="46"/>
      <c r="EH195" s="46">
        <v>176</v>
      </c>
      <c r="EI195" s="47"/>
      <c r="EJ195" s="47"/>
      <c r="EK195" s="47"/>
      <c r="EL195" s="47"/>
      <c r="EM195" s="47"/>
      <c r="EN195" s="47"/>
      <c r="EO195" s="47"/>
      <c r="EP195" s="47">
        <v>8</v>
      </c>
      <c r="EQ195" s="47"/>
      <c r="ER195" s="47">
        <v>8</v>
      </c>
      <c r="ES195" s="47"/>
      <c r="ET195" s="48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>
        <v>20</v>
      </c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354"/>
      <c r="FR195" s="354"/>
      <c r="FS195" s="354"/>
      <c r="FT195" s="354"/>
      <c r="FU195" s="354">
        <v>84</v>
      </c>
      <c r="FV195" s="354"/>
      <c r="FW195" s="354"/>
      <c r="FX195" s="354"/>
      <c r="FY195" s="354"/>
      <c r="FZ195" s="354"/>
      <c r="GA195" s="354"/>
      <c r="GB195" s="354"/>
      <c r="GC195" s="354"/>
      <c r="GD195" s="354">
        <v>4</v>
      </c>
      <c r="GE195" s="354"/>
      <c r="GF195" s="354"/>
      <c r="GG195" s="354"/>
      <c r="GH195" s="354"/>
      <c r="GI195" s="354"/>
      <c r="GJ195" s="354"/>
      <c r="GK195" s="354">
        <v>108</v>
      </c>
      <c r="GL195" s="354"/>
      <c r="GM195" s="354"/>
      <c r="GN195" s="354"/>
      <c r="GO195" s="354"/>
      <c r="GP195" s="354"/>
      <c r="GQ195" s="354"/>
      <c r="GR195" s="354"/>
      <c r="GS195" s="354"/>
      <c r="GT195" s="354"/>
      <c r="GU195" s="354"/>
      <c r="GV195" s="354"/>
      <c r="GW195" s="354"/>
      <c r="GX195" s="354"/>
      <c r="GY195" s="354"/>
      <c r="GZ195" s="354">
        <v>4</v>
      </c>
      <c r="HA195" s="354"/>
      <c r="HB195" s="354"/>
      <c r="HC195" s="354"/>
      <c r="HD195" s="354"/>
      <c r="HE195" s="354">
        <v>68</v>
      </c>
      <c r="HF195" s="354"/>
      <c r="HG195" s="354"/>
      <c r="HH195" s="354"/>
      <c r="HI195" s="354"/>
      <c r="HJ195" s="354"/>
      <c r="HK195" s="354">
        <v>4</v>
      </c>
      <c r="HL195" s="354">
        <v>4</v>
      </c>
      <c r="HM195" s="354"/>
      <c r="HN195" s="354"/>
      <c r="HO195" s="354"/>
      <c r="HP195" s="354"/>
      <c r="HQ195" s="354"/>
      <c r="HR195" s="354"/>
      <c r="HS195" s="354"/>
      <c r="HT195" s="354"/>
      <c r="HU195" s="354"/>
      <c r="HV195" s="354">
        <v>12</v>
      </c>
      <c r="HW195" s="354"/>
      <c r="HX195" s="354">
        <v>20</v>
      </c>
      <c r="HY195" s="354"/>
      <c r="HZ195" s="354"/>
      <c r="IA195" s="354">
        <v>12</v>
      </c>
      <c r="IB195" s="354"/>
      <c r="IC195" s="354"/>
      <c r="ID195" s="354"/>
      <c r="IE195" s="354"/>
      <c r="IF195" s="354"/>
      <c r="IG195" s="354">
        <v>20</v>
      </c>
      <c r="IH195" s="354"/>
      <c r="II195" s="354"/>
      <c r="IJ195" s="354"/>
      <c r="IK195" s="354"/>
      <c r="IL195" s="354"/>
      <c r="IM195" s="354">
        <v>4</v>
      </c>
      <c r="IN195" s="354"/>
      <c r="IO195" s="354"/>
      <c r="IP195" s="354">
        <v>12</v>
      </c>
      <c r="IQ195" s="354"/>
      <c r="IR195" s="50"/>
      <c r="IS195" s="47"/>
      <c r="IT195" s="47"/>
      <c r="IU195" s="47"/>
      <c r="IV195" s="47"/>
      <c r="IW195" s="47"/>
      <c r="IX195" s="47"/>
      <c r="IY195" s="47"/>
      <c r="IZ195" s="47"/>
      <c r="JA195" s="47"/>
      <c r="JB195" s="47"/>
      <c r="JC195" s="47"/>
      <c r="JD195" s="47"/>
      <c r="JE195" s="47"/>
      <c r="JF195" s="47"/>
      <c r="JG195" s="47"/>
      <c r="JH195" s="47"/>
      <c r="JI195" s="47"/>
      <c r="JJ195" s="47"/>
      <c r="JK195" s="47"/>
      <c r="JL195" s="354"/>
      <c r="JM195" s="354"/>
      <c r="JN195" s="354"/>
      <c r="JO195" s="354"/>
      <c r="JP195" s="354"/>
      <c r="JQ195" s="354"/>
      <c r="JR195" s="354"/>
      <c r="JS195" s="354"/>
      <c r="JT195" s="354"/>
      <c r="JU195" s="354"/>
      <c r="JV195" s="354"/>
      <c r="JW195" s="354"/>
      <c r="JX195" s="354"/>
      <c r="JY195" s="354"/>
      <c r="JZ195" s="354"/>
      <c r="KA195" s="354"/>
      <c r="KB195" s="354"/>
      <c r="KC195" s="354"/>
      <c r="KD195" s="354"/>
      <c r="KE195" s="354"/>
      <c r="KF195" s="354"/>
      <c r="KG195" s="354"/>
      <c r="KH195" s="354"/>
      <c r="KI195" s="354"/>
      <c r="KJ195" s="354"/>
      <c r="KK195" s="354"/>
      <c r="KL195" s="354"/>
      <c r="KM195" s="354"/>
      <c r="KN195" s="354"/>
      <c r="KO195" s="354"/>
      <c r="KP195" s="354"/>
      <c r="KQ195" s="354"/>
      <c r="KR195" s="354"/>
      <c r="KS195" s="354"/>
      <c r="KT195" s="354"/>
      <c r="KU195" s="354"/>
      <c r="KV195" s="51"/>
      <c r="KW195" s="47"/>
      <c r="KX195" s="47"/>
      <c r="KY195" s="47"/>
      <c r="KZ195" s="47"/>
      <c r="LA195" s="47"/>
      <c r="LB195" s="47"/>
      <c r="LC195" s="47"/>
      <c r="LD195" s="361"/>
      <c r="LE195" s="361"/>
      <c r="LF195" s="361"/>
      <c r="LG195" s="361"/>
      <c r="LH195" s="361"/>
      <c r="LI195" s="361"/>
      <c r="LJ195" s="361"/>
      <c r="LK195" s="361"/>
      <c r="LL195" s="361"/>
      <c r="LM195" s="361"/>
      <c r="LN195" s="361"/>
      <c r="LO195" s="361"/>
      <c r="LP195" s="361"/>
      <c r="LQ195" s="354"/>
      <c r="LR195" s="354"/>
      <c r="LS195" s="354"/>
      <c r="LT195" s="354"/>
      <c r="LU195" s="354"/>
      <c r="LV195" s="354"/>
      <c r="LW195" s="51"/>
      <c r="LX195" s="354"/>
      <c r="LY195" s="354"/>
      <c r="LZ195" s="354"/>
      <c r="MA195" s="354"/>
      <c r="MB195" s="363"/>
      <c r="MC195" s="363"/>
      <c r="MD195" s="354"/>
      <c r="ME195" s="354"/>
      <c r="MF195" s="354"/>
      <c r="MG195" s="354"/>
      <c r="MH195" s="354"/>
      <c r="MI195" s="354"/>
      <c r="MJ195" s="354"/>
      <c r="MK195" s="354"/>
      <c r="ML195" s="354"/>
      <c r="MM195" s="354"/>
      <c r="MN195" s="354"/>
      <c r="MO195" s="354"/>
      <c r="MP195" s="354"/>
      <c r="MQ195" s="354"/>
      <c r="MR195" s="354"/>
      <c r="MS195" s="51"/>
      <c r="MT195" s="364">
        <f t="shared" si="95"/>
        <v>568</v>
      </c>
      <c r="MU195" s="365">
        <f t="shared" si="96"/>
        <v>0</v>
      </c>
      <c r="MV195" s="366">
        <f t="shared" si="97"/>
        <v>568</v>
      </c>
      <c r="MW195" s="365">
        <v>888</v>
      </c>
      <c r="MX195" s="365">
        <v>723</v>
      </c>
      <c r="MY195" s="54"/>
      <c r="MZ195" s="708"/>
      <c r="NA195" s="708"/>
      <c r="NB195" s="709">
        <f t="shared" si="98"/>
        <v>0</v>
      </c>
      <c r="NC195" s="710"/>
      <c r="ND195" s="710">
        <v>12.2</v>
      </c>
      <c r="NE195" s="738" t="e">
        <f t="shared" si="125"/>
        <v>#DIV/0!</v>
      </c>
      <c r="NF195" s="739"/>
      <c r="NG195" s="739">
        <v>1000</v>
      </c>
      <c r="NH195" s="739">
        <v>12.34</v>
      </c>
      <c r="NI195" s="740">
        <f t="shared" si="99"/>
        <v>10089.4</v>
      </c>
      <c r="NJ195" s="738"/>
      <c r="NK195" s="741"/>
      <c r="NL195" s="742">
        <v>44562</v>
      </c>
      <c r="NM195" s="739">
        <f ca="1" t="shared" si="100"/>
        <v>17.1666666666667</v>
      </c>
      <c r="NN195" s="739">
        <f ca="1" t="shared" si="101"/>
        <v>515</v>
      </c>
      <c r="NO195" s="739">
        <v>228</v>
      </c>
      <c r="NP195" s="739">
        <f t="shared" si="102"/>
        <v>568</v>
      </c>
      <c r="NQ195" s="761">
        <f t="shared" si="103"/>
        <v>1.07677725118483</v>
      </c>
      <c r="NR195" s="739">
        <f ca="1" t="shared" si="104"/>
        <v>0.763152809092161</v>
      </c>
      <c r="NS195" s="739">
        <f t="shared" si="105"/>
        <v>827</v>
      </c>
      <c r="NT195" s="739"/>
      <c r="NU195" s="739">
        <f ca="1" t="shared" si="106"/>
        <v>33.0873786407767</v>
      </c>
      <c r="NV195" s="769">
        <f ca="1" t="shared" si="107"/>
        <v>1.10291262135922</v>
      </c>
      <c r="NW195" s="769">
        <f ca="1" t="shared" si="108"/>
        <v>749.832746478873</v>
      </c>
      <c r="NX195" s="739"/>
      <c r="NY195" s="739"/>
      <c r="NZ195" s="739"/>
      <c r="OA195" s="739"/>
      <c r="OB195" s="739"/>
      <c r="OC195" s="739"/>
      <c r="OD195" s="739"/>
      <c r="OE195" s="743">
        <f t="shared" si="109"/>
        <v>184</v>
      </c>
      <c r="OF195" s="743">
        <f t="shared" si="110"/>
        <v>8</v>
      </c>
      <c r="OG195" s="743">
        <f t="shared" si="111"/>
        <v>20</v>
      </c>
      <c r="OH195" s="743">
        <f t="shared" si="112"/>
        <v>0</v>
      </c>
      <c r="OI195" s="743">
        <f t="shared" si="113"/>
        <v>88</v>
      </c>
      <c r="OJ195" s="739">
        <f t="shared" si="114"/>
        <v>108</v>
      </c>
      <c r="OK195" s="739">
        <f t="shared" si="115"/>
        <v>0</v>
      </c>
      <c r="OL195" s="739">
        <f t="shared" si="116"/>
        <v>0</v>
      </c>
      <c r="OM195" s="739">
        <f t="shared" si="117"/>
        <v>4</v>
      </c>
      <c r="ON195" s="739">
        <f t="shared" si="118"/>
        <v>76</v>
      </c>
      <c r="OO195" s="739">
        <f t="shared" si="119"/>
        <v>24</v>
      </c>
      <c r="OP195" s="739"/>
      <c r="OQ195" s="739">
        <f t="shared" si="120"/>
        <v>40</v>
      </c>
      <c r="OR195" s="739">
        <f t="shared" si="121"/>
        <v>552</v>
      </c>
      <c r="OS195" s="739">
        <f t="shared" si="122"/>
        <v>0</v>
      </c>
      <c r="OT195" s="739">
        <f t="shared" si="123"/>
        <v>-16</v>
      </c>
      <c r="OU195" s="739"/>
      <c r="OV195" s="739"/>
      <c r="OW195" s="739"/>
      <c r="OX195" s="739"/>
      <c r="OY195" s="739"/>
      <c r="OZ195" s="739"/>
      <c r="PA195" s="739"/>
      <c r="PB195" s="739"/>
      <c r="PC195" s="739"/>
      <c r="PD195" s="739"/>
      <c r="PE195" s="739"/>
      <c r="PF195" s="739"/>
      <c r="PG195" s="739"/>
      <c r="PI195" s="28">
        <v>4</v>
      </c>
      <c r="PJ195" s="28">
        <v>24</v>
      </c>
      <c r="PK195" s="28">
        <v>20</v>
      </c>
      <c r="PL195" s="28">
        <v>114</v>
      </c>
      <c r="PM195" s="28">
        <v>4</v>
      </c>
      <c r="PN195" s="28">
        <v>12</v>
      </c>
      <c r="PO195" s="28">
        <v>8</v>
      </c>
      <c r="PP195" s="28">
        <v>238</v>
      </c>
      <c r="PQ195" s="28">
        <v>60</v>
      </c>
      <c r="PR195" s="28">
        <v>120</v>
      </c>
      <c r="PS195" s="28">
        <v>184</v>
      </c>
      <c r="PT195" s="28">
        <v>200</v>
      </c>
      <c r="PU195" s="28">
        <v>0</v>
      </c>
      <c r="PV195" s="28">
        <v>988</v>
      </c>
      <c r="PW195" s="28">
        <v>100</v>
      </c>
    </row>
    <row r="196" s="28" customFormat="1" customHeight="1" spans="1:439">
      <c r="A196" s="95" t="s">
        <v>1610</v>
      </c>
      <c r="B196" s="415">
        <v>2020</v>
      </c>
      <c r="C196" s="95" t="s">
        <v>1917</v>
      </c>
      <c r="D196" s="95" t="s">
        <v>2005</v>
      </c>
      <c r="E196" s="820" t="s">
        <v>1657</v>
      </c>
      <c r="F196" s="116" t="s">
        <v>593</v>
      </c>
      <c r="G196" s="112" t="s">
        <v>594</v>
      </c>
      <c r="H196" s="113" t="s">
        <v>595</v>
      </c>
      <c r="I196" s="99">
        <f t="shared" si="129"/>
        <v>-3057</v>
      </c>
      <c r="J196" s="100">
        <v>4501</v>
      </c>
      <c r="K196" s="454">
        <v>-6</v>
      </c>
      <c r="L196" s="150">
        <f t="shared" si="91"/>
        <v>1444</v>
      </c>
      <c r="M196" s="151">
        <f t="shared" si="92"/>
        <v>1444</v>
      </c>
      <c r="N196" s="455"/>
      <c r="O196" s="37">
        <v>4951</v>
      </c>
      <c r="P196" s="36"/>
      <c r="Q196" s="33">
        <f t="shared" si="93"/>
        <v>0</v>
      </c>
      <c r="R196" s="34">
        <f t="shared" si="94"/>
        <v>0</v>
      </c>
      <c r="S196" s="346"/>
      <c r="T196" s="346"/>
      <c r="U196" s="824"/>
      <c r="V196" s="824"/>
      <c r="W196" s="346"/>
      <c r="X196" s="347"/>
      <c r="Y196" s="348"/>
      <c r="Z196" s="348"/>
      <c r="AA196" s="348"/>
      <c r="AB196" s="348"/>
      <c r="AC196" s="506"/>
      <c r="AD196" s="348"/>
      <c r="AE196" s="348"/>
      <c r="AF196" s="346"/>
      <c r="AG196" s="346"/>
      <c r="AH196" s="346"/>
      <c r="AI196" s="346"/>
      <c r="AJ196" s="346"/>
      <c r="AK196" s="346"/>
      <c r="AL196" s="346"/>
      <c r="AM196" s="346"/>
      <c r="AN196" s="346"/>
      <c r="AO196" s="346"/>
      <c r="AP196" s="346"/>
      <c r="AQ196" s="346"/>
      <c r="AR196" s="346"/>
      <c r="AS196" s="346"/>
      <c r="AT196" s="346"/>
      <c r="AU196" s="346"/>
      <c r="AV196" s="346"/>
      <c r="AW196" s="346"/>
      <c r="AX196" s="346"/>
      <c r="AY196" s="349"/>
      <c r="AZ196" s="48"/>
      <c r="BA196" s="48"/>
      <c r="BB196" s="48">
        <v>1</v>
      </c>
      <c r="BC196" s="48"/>
      <c r="BD196" s="47"/>
      <c r="BE196" s="47">
        <v>1</v>
      </c>
      <c r="BF196" s="47"/>
      <c r="BG196" s="47"/>
      <c r="BH196" s="47">
        <v>100</v>
      </c>
      <c r="BI196" s="47"/>
      <c r="BJ196" s="47"/>
      <c r="BK196" s="47"/>
      <c r="BL196" s="47">
        <v>36</v>
      </c>
      <c r="BM196" s="47"/>
      <c r="BN196" s="47"/>
      <c r="BO196" s="47"/>
      <c r="BP196" s="47"/>
      <c r="BQ196" s="47"/>
      <c r="BR196" s="47"/>
      <c r="BS196" s="354"/>
      <c r="BT196" s="354"/>
      <c r="BU196" s="354"/>
      <c r="BV196" s="354"/>
      <c r="BW196" s="354"/>
      <c r="BX196" s="354"/>
      <c r="BY196" s="354"/>
      <c r="BZ196" s="354"/>
      <c r="CA196" s="354"/>
      <c r="CB196" s="354"/>
      <c r="CC196" s="354"/>
      <c r="CD196" s="354"/>
      <c r="CE196" s="354"/>
      <c r="CF196" s="354"/>
      <c r="CG196" s="354"/>
      <c r="CH196" s="354"/>
      <c r="CI196" s="354"/>
      <c r="CJ196" s="354"/>
      <c r="CK196" s="354"/>
      <c r="CL196" s="354"/>
      <c r="CM196" s="354"/>
      <c r="CN196" s="354"/>
      <c r="CO196" s="354"/>
      <c r="CP196" s="358"/>
      <c r="CQ196" s="48"/>
      <c r="CR196" s="354"/>
      <c r="CS196" s="354"/>
      <c r="CT196" s="355"/>
      <c r="CU196" s="354"/>
      <c r="CV196" s="354"/>
      <c r="CW196" s="354"/>
      <c r="CX196" s="354">
        <v>12</v>
      </c>
      <c r="CY196" s="354"/>
      <c r="CZ196" s="354"/>
      <c r="DA196" s="356"/>
      <c r="DB196" s="354"/>
      <c r="DC196" s="354"/>
      <c r="DD196" s="354"/>
      <c r="DE196" s="354"/>
      <c r="DF196" s="354"/>
      <c r="DG196" s="354"/>
      <c r="DH196" s="354"/>
      <c r="DI196" s="354"/>
      <c r="DJ196" s="354"/>
      <c r="DK196" s="354"/>
      <c r="DL196" s="354"/>
      <c r="DM196" s="354"/>
      <c r="DN196" s="354"/>
      <c r="DO196" s="354"/>
      <c r="DP196" s="354"/>
      <c r="DQ196" s="354"/>
      <c r="DR196" s="354"/>
      <c r="DS196" s="354"/>
      <c r="DT196" s="354"/>
      <c r="DU196" s="354"/>
      <c r="DV196" s="354">
        <v>1</v>
      </c>
      <c r="DW196" s="354"/>
      <c r="DX196" s="354"/>
      <c r="DY196" s="354"/>
      <c r="DZ196" s="357"/>
      <c r="EA196" s="356"/>
      <c r="EB196" s="356"/>
      <c r="EC196" s="356"/>
      <c r="ED196" s="356"/>
      <c r="EE196" s="358"/>
      <c r="EF196" s="48"/>
      <c r="EG196" s="46"/>
      <c r="EH196" s="46">
        <v>288</v>
      </c>
      <c r="EI196" s="47"/>
      <c r="EJ196" s="47">
        <v>120</v>
      </c>
      <c r="EK196" s="47"/>
      <c r="EL196" s="47"/>
      <c r="EM196" s="47"/>
      <c r="EN196" s="47"/>
      <c r="EO196" s="47">
        <v>48</v>
      </c>
      <c r="EP196" s="47"/>
      <c r="EQ196" s="47"/>
      <c r="ER196" s="47"/>
      <c r="ES196" s="47"/>
      <c r="ET196" s="48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>
        <v>96</v>
      </c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354"/>
      <c r="FR196" s="354"/>
      <c r="FS196" s="354"/>
      <c r="FT196" s="354"/>
      <c r="FU196" s="354">
        <v>144</v>
      </c>
      <c r="FV196" s="354"/>
      <c r="FW196" s="354">
        <v>432</v>
      </c>
      <c r="FX196" s="354"/>
      <c r="FY196" s="354"/>
      <c r="FZ196" s="354"/>
      <c r="GA196" s="354"/>
      <c r="GB196" s="354"/>
      <c r="GC196" s="354"/>
      <c r="GD196" s="354"/>
      <c r="GE196" s="354"/>
      <c r="GF196" s="354"/>
      <c r="GG196" s="354">
        <v>864</v>
      </c>
      <c r="GH196" s="354"/>
      <c r="GI196" s="354"/>
      <c r="GJ196" s="354"/>
      <c r="GK196" s="354"/>
      <c r="GL196" s="354"/>
      <c r="GM196" s="354"/>
      <c r="GN196" s="354"/>
      <c r="GO196" s="354"/>
      <c r="GP196" s="354"/>
      <c r="GQ196" s="354"/>
      <c r="GR196" s="354"/>
      <c r="GS196" s="354"/>
      <c r="GT196" s="354"/>
      <c r="GU196" s="354"/>
      <c r="GV196" s="354"/>
      <c r="GW196" s="354"/>
      <c r="GX196" s="354"/>
      <c r="GY196" s="354"/>
      <c r="GZ196" s="354"/>
      <c r="HA196" s="354"/>
      <c r="HB196" s="354"/>
      <c r="HC196" s="354"/>
      <c r="HD196" s="354"/>
      <c r="HE196" s="354"/>
      <c r="HF196" s="354"/>
      <c r="HG196" s="354"/>
      <c r="HH196" s="354"/>
      <c r="HI196" s="354"/>
      <c r="HJ196" s="354"/>
      <c r="HK196" s="354"/>
      <c r="HL196" s="354"/>
      <c r="HM196" s="354"/>
      <c r="HN196" s="354"/>
      <c r="HO196" s="354"/>
      <c r="HP196" s="354"/>
      <c r="HQ196" s="354"/>
      <c r="HR196" s="354"/>
      <c r="HS196" s="354"/>
      <c r="HT196" s="354"/>
      <c r="HU196" s="354"/>
      <c r="HV196" s="354"/>
      <c r="HW196" s="354"/>
      <c r="HX196" s="354">
        <v>144</v>
      </c>
      <c r="HY196" s="354"/>
      <c r="HZ196" s="354"/>
      <c r="IA196" s="354"/>
      <c r="IB196" s="354"/>
      <c r="IC196" s="354"/>
      <c r="ID196" s="354"/>
      <c r="IE196" s="354"/>
      <c r="IF196" s="354"/>
      <c r="IG196" s="354"/>
      <c r="IH196" s="354"/>
      <c r="II196" s="354"/>
      <c r="IJ196" s="354">
        <v>720</v>
      </c>
      <c r="IK196" s="354"/>
      <c r="IL196" s="354"/>
      <c r="IM196" s="354">
        <v>100</v>
      </c>
      <c r="IN196" s="354"/>
      <c r="IO196" s="354"/>
      <c r="IP196" s="354"/>
      <c r="IQ196" s="354"/>
      <c r="IR196" s="50"/>
      <c r="IS196" s="47"/>
      <c r="IT196" s="47"/>
      <c r="IU196" s="47"/>
      <c r="IV196" s="47"/>
      <c r="IW196" s="47"/>
      <c r="IX196" s="47"/>
      <c r="IY196" s="47"/>
      <c r="IZ196" s="47"/>
      <c r="JA196" s="47"/>
      <c r="JB196" s="47"/>
      <c r="JC196" s="47"/>
      <c r="JD196" s="47"/>
      <c r="JE196" s="47"/>
      <c r="JF196" s="47"/>
      <c r="JG196" s="47"/>
      <c r="JH196" s="47"/>
      <c r="JI196" s="47"/>
      <c r="JJ196" s="47"/>
      <c r="JK196" s="47"/>
      <c r="JL196" s="354"/>
      <c r="JM196" s="354"/>
      <c r="JN196" s="354"/>
      <c r="JO196" s="354"/>
      <c r="JP196" s="354"/>
      <c r="JQ196" s="354"/>
      <c r="JR196" s="354"/>
      <c r="JS196" s="354"/>
      <c r="JT196" s="354"/>
      <c r="JU196" s="354"/>
      <c r="JV196" s="354"/>
      <c r="JW196" s="354"/>
      <c r="JX196" s="354"/>
      <c r="JY196" s="354"/>
      <c r="JZ196" s="354"/>
      <c r="KA196" s="354"/>
      <c r="KB196" s="354"/>
      <c r="KC196" s="354"/>
      <c r="KD196" s="354"/>
      <c r="KE196" s="354"/>
      <c r="KF196" s="354"/>
      <c r="KG196" s="354"/>
      <c r="KH196" s="354"/>
      <c r="KI196" s="354"/>
      <c r="KJ196" s="354">
        <v>300</v>
      </c>
      <c r="KK196" s="354"/>
      <c r="KL196" s="354"/>
      <c r="KM196" s="354"/>
      <c r="KN196" s="354"/>
      <c r="KO196" s="354"/>
      <c r="KP196" s="354"/>
      <c r="KQ196" s="354"/>
      <c r="KR196" s="354"/>
      <c r="KS196" s="354"/>
      <c r="KT196" s="354"/>
      <c r="KU196" s="354"/>
      <c r="KV196" s="51"/>
      <c r="KW196" s="47"/>
      <c r="KX196" s="47"/>
      <c r="KY196" s="47"/>
      <c r="KZ196" s="47"/>
      <c r="LA196" s="47"/>
      <c r="LB196" s="47"/>
      <c r="LC196" s="47"/>
      <c r="LD196" s="361"/>
      <c r="LE196" s="361"/>
      <c r="LF196" s="361"/>
      <c r="LG196" s="361"/>
      <c r="LH196" s="361">
        <v>100</v>
      </c>
      <c r="LI196" s="361"/>
      <c r="LJ196" s="361"/>
      <c r="LK196" s="361"/>
      <c r="LL196" s="361"/>
      <c r="LM196" s="361"/>
      <c r="LN196" s="361"/>
      <c r="LO196" s="361"/>
      <c r="LP196" s="361"/>
      <c r="LQ196" s="354"/>
      <c r="LR196" s="354"/>
      <c r="LS196" s="354"/>
      <c r="LT196" s="354"/>
      <c r="LU196" s="354"/>
      <c r="LV196" s="354"/>
      <c r="LW196" s="51"/>
      <c r="LX196" s="354"/>
      <c r="LY196" s="354"/>
      <c r="LZ196" s="354"/>
      <c r="MA196" s="354"/>
      <c r="MB196" s="363"/>
      <c r="MC196" s="363"/>
      <c r="MD196" s="354"/>
      <c r="ME196" s="354"/>
      <c r="MF196" s="354"/>
      <c r="MG196" s="354"/>
      <c r="MH196" s="354"/>
      <c r="MI196" s="354"/>
      <c r="MJ196" s="354"/>
      <c r="MK196" s="354"/>
      <c r="ML196" s="354"/>
      <c r="MM196" s="354"/>
      <c r="MN196" s="354"/>
      <c r="MO196" s="354"/>
      <c r="MP196" s="354"/>
      <c r="MQ196" s="354"/>
      <c r="MR196" s="354"/>
      <c r="MS196" s="51"/>
      <c r="MT196" s="364">
        <f t="shared" si="95"/>
        <v>2956</v>
      </c>
      <c r="MU196" s="365">
        <f t="shared" si="96"/>
        <v>400</v>
      </c>
      <c r="MV196" s="366">
        <f t="shared" si="97"/>
        <v>3356</v>
      </c>
      <c r="MW196" s="365">
        <v>7280</v>
      </c>
      <c r="MX196" s="365">
        <v>10445</v>
      </c>
      <c r="MY196" s="54"/>
      <c r="MZ196" s="708">
        <v>1.99</v>
      </c>
      <c r="NA196" s="708">
        <v>0.52</v>
      </c>
      <c r="NB196" s="709">
        <f t="shared" si="98"/>
        <v>1745.12</v>
      </c>
      <c r="NC196" s="710"/>
      <c r="ND196" s="710">
        <v>2.19</v>
      </c>
      <c r="NE196" s="738">
        <f t="shared" si="125"/>
        <v>0.371412169919633</v>
      </c>
      <c r="NF196" s="739"/>
      <c r="NG196" s="739">
        <v>5000</v>
      </c>
      <c r="NH196" s="739">
        <v>1.99</v>
      </c>
      <c r="NI196" s="740">
        <f t="shared" si="99"/>
        <v>3162.36</v>
      </c>
      <c r="NJ196" s="738">
        <f t="shared" ref="NJ196:NJ201" si="132">1-NH196/6.7/NA196</f>
        <v>0.428817451205511</v>
      </c>
      <c r="NK196" s="741"/>
      <c r="NL196" s="742">
        <v>44562</v>
      </c>
      <c r="NM196" s="739">
        <f ca="1" t="shared" si="100"/>
        <v>17.1666666666667</v>
      </c>
      <c r="NN196" s="739">
        <f ca="1" t="shared" si="101"/>
        <v>515</v>
      </c>
      <c r="NO196" s="739">
        <v>4663</v>
      </c>
      <c r="NP196" s="739">
        <f t="shared" si="102"/>
        <v>3356</v>
      </c>
      <c r="NQ196" s="761">
        <f t="shared" si="103"/>
        <v>1.0990666448338</v>
      </c>
      <c r="NR196" s="739">
        <f ca="1" t="shared" si="104"/>
        <v>0.778950146338518</v>
      </c>
      <c r="NS196" s="739">
        <f t="shared" si="105"/>
        <v>1444</v>
      </c>
      <c r="NT196" s="739"/>
      <c r="NU196" s="739">
        <f ca="1" t="shared" si="106"/>
        <v>195.495145631068</v>
      </c>
      <c r="NV196" s="769">
        <f ca="1" t="shared" si="107"/>
        <v>6.51650485436893</v>
      </c>
      <c r="NW196" s="769">
        <f ca="1" t="shared" si="108"/>
        <v>221.591179976162</v>
      </c>
      <c r="NX196" s="739"/>
      <c r="NY196" s="739"/>
      <c r="NZ196" s="739"/>
      <c r="OA196" s="739"/>
      <c r="OB196" s="739"/>
      <c r="OC196" s="739"/>
      <c r="OD196" s="739"/>
      <c r="OE196" s="743">
        <f t="shared" si="109"/>
        <v>408</v>
      </c>
      <c r="OF196" s="743">
        <f t="shared" si="110"/>
        <v>48</v>
      </c>
      <c r="OG196" s="743">
        <f t="shared" si="111"/>
        <v>96</v>
      </c>
      <c r="OH196" s="743">
        <f t="shared" si="112"/>
        <v>100</v>
      </c>
      <c r="OI196" s="743">
        <f t="shared" si="113"/>
        <v>576</v>
      </c>
      <c r="OJ196" s="739">
        <f t="shared" si="114"/>
        <v>864</v>
      </c>
      <c r="OK196" s="739">
        <f t="shared" si="115"/>
        <v>0</v>
      </c>
      <c r="OL196" s="739">
        <f t="shared" si="116"/>
        <v>0</v>
      </c>
      <c r="OM196" s="739">
        <f t="shared" si="117"/>
        <v>0</v>
      </c>
      <c r="ON196" s="739">
        <f t="shared" si="118"/>
        <v>0</v>
      </c>
      <c r="OO196" s="739">
        <f t="shared" si="119"/>
        <v>300</v>
      </c>
      <c r="OP196" s="739"/>
      <c r="OQ196" s="739">
        <f t="shared" si="120"/>
        <v>864</v>
      </c>
      <c r="OR196" s="739">
        <f t="shared" si="121"/>
        <v>3256</v>
      </c>
      <c r="OS196" s="739">
        <f t="shared" si="122"/>
        <v>0</v>
      </c>
      <c r="OT196" s="739">
        <f t="shared" si="123"/>
        <v>-100</v>
      </c>
      <c r="OU196" s="739"/>
      <c r="OV196" s="739"/>
      <c r="OW196" s="739"/>
      <c r="OX196" s="739"/>
      <c r="OY196" s="739"/>
      <c r="OZ196" s="739"/>
      <c r="PA196" s="739"/>
      <c r="PB196" s="739"/>
      <c r="PC196" s="739"/>
      <c r="PD196" s="739"/>
      <c r="PE196" s="739"/>
      <c r="PF196" s="739"/>
      <c r="PG196" s="739"/>
      <c r="PI196" s="28">
        <v>1416</v>
      </c>
      <c r="PJ196" s="28">
        <v>48</v>
      </c>
      <c r="PK196" s="28">
        <v>192</v>
      </c>
      <c r="PL196" s="28">
        <v>1536</v>
      </c>
      <c r="PM196" s="28">
        <v>1440</v>
      </c>
      <c r="PN196" s="28">
        <v>144</v>
      </c>
      <c r="PO196" s="28">
        <v>200</v>
      </c>
      <c r="PP196" s="28">
        <v>144</v>
      </c>
      <c r="PQ196" s="28">
        <v>696</v>
      </c>
      <c r="PR196" s="28">
        <v>0</v>
      </c>
      <c r="PS196" s="28">
        <v>780</v>
      </c>
      <c r="PT196" s="28">
        <v>768</v>
      </c>
      <c r="PU196" s="28">
        <v>0</v>
      </c>
      <c r="PV196" s="28">
        <v>7364</v>
      </c>
      <c r="PW196" s="28">
        <v>84</v>
      </c>
    </row>
    <row r="197" s="28" customFormat="1" customHeight="1" spans="1:439">
      <c r="A197" s="95" t="s">
        <v>1610</v>
      </c>
      <c r="B197" s="415">
        <v>2020</v>
      </c>
      <c r="C197" s="95" t="s">
        <v>1917</v>
      </c>
      <c r="D197" s="95" t="s">
        <v>2005</v>
      </c>
      <c r="E197" s="820" t="s">
        <v>1657</v>
      </c>
      <c r="F197" s="116" t="s">
        <v>596</v>
      </c>
      <c r="G197" s="112" t="s">
        <v>597</v>
      </c>
      <c r="H197" s="113" t="s">
        <v>598</v>
      </c>
      <c r="I197" s="99">
        <f t="shared" si="129"/>
        <v>-3644</v>
      </c>
      <c r="J197" s="100">
        <v>5095</v>
      </c>
      <c r="K197" s="454">
        <v>-18</v>
      </c>
      <c r="L197" s="150">
        <f t="shared" si="91"/>
        <v>1451</v>
      </c>
      <c r="M197" s="151">
        <f t="shared" si="92"/>
        <v>1451</v>
      </c>
      <c r="N197" s="455"/>
      <c r="O197" s="37">
        <v>5989</v>
      </c>
      <c r="P197" s="36"/>
      <c r="Q197" s="33">
        <f t="shared" si="93"/>
        <v>0</v>
      </c>
      <c r="R197" s="34">
        <f t="shared" si="94"/>
        <v>0</v>
      </c>
      <c r="S197" s="346"/>
      <c r="T197" s="346"/>
      <c r="U197" s="824"/>
      <c r="V197" s="824"/>
      <c r="W197" s="346"/>
      <c r="X197" s="347"/>
      <c r="Y197" s="348"/>
      <c r="Z197" s="348"/>
      <c r="AA197" s="348"/>
      <c r="AB197" s="348"/>
      <c r="AC197" s="506"/>
      <c r="AD197" s="348"/>
      <c r="AE197" s="348"/>
      <c r="AF197" s="346"/>
      <c r="AG197" s="346"/>
      <c r="AH197" s="346"/>
      <c r="AI197" s="346"/>
      <c r="AJ197" s="346"/>
      <c r="AK197" s="346"/>
      <c r="AL197" s="346"/>
      <c r="AM197" s="346"/>
      <c r="AN197" s="346"/>
      <c r="AO197" s="346"/>
      <c r="AP197" s="346"/>
      <c r="AQ197" s="346"/>
      <c r="AR197" s="346"/>
      <c r="AS197" s="346"/>
      <c r="AT197" s="346"/>
      <c r="AU197" s="346"/>
      <c r="AV197" s="346"/>
      <c r="AW197" s="346"/>
      <c r="AX197" s="346"/>
      <c r="AY197" s="349"/>
      <c r="AZ197" s="48"/>
      <c r="BA197" s="48"/>
      <c r="BB197" s="48">
        <v>1</v>
      </c>
      <c r="BC197" s="48"/>
      <c r="BD197" s="47"/>
      <c r="BE197" s="47"/>
      <c r="BF197" s="47"/>
      <c r="BG197" s="47"/>
      <c r="BH197" s="47">
        <v>100</v>
      </c>
      <c r="BI197" s="47"/>
      <c r="BJ197" s="47"/>
      <c r="BK197" s="47"/>
      <c r="BL197" s="47">
        <v>36</v>
      </c>
      <c r="BM197" s="47"/>
      <c r="BN197" s="47"/>
      <c r="BO197" s="47"/>
      <c r="BP197" s="47"/>
      <c r="BQ197" s="47"/>
      <c r="BR197" s="47"/>
      <c r="BS197" s="354"/>
      <c r="BT197" s="354"/>
      <c r="BU197" s="354"/>
      <c r="BV197" s="354"/>
      <c r="BW197" s="354"/>
      <c r="BX197" s="354"/>
      <c r="BY197" s="354"/>
      <c r="BZ197" s="354"/>
      <c r="CA197" s="354"/>
      <c r="CB197" s="354"/>
      <c r="CC197" s="354"/>
      <c r="CD197" s="354"/>
      <c r="CE197" s="354"/>
      <c r="CF197" s="354"/>
      <c r="CG197" s="354"/>
      <c r="CH197" s="354"/>
      <c r="CI197" s="354"/>
      <c r="CJ197" s="354"/>
      <c r="CK197" s="354"/>
      <c r="CL197" s="354"/>
      <c r="CM197" s="354"/>
      <c r="CN197" s="354"/>
      <c r="CO197" s="354"/>
      <c r="CP197" s="358"/>
      <c r="CQ197" s="48"/>
      <c r="CR197" s="354"/>
      <c r="CS197" s="354"/>
      <c r="CT197" s="355"/>
      <c r="CU197" s="354"/>
      <c r="CV197" s="354"/>
      <c r="CW197" s="354"/>
      <c r="CX197" s="354">
        <v>12</v>
      </c>
      <c r="CY197" s="354"/>
      <c r="CZ197" s="354"/>
      <c r="DA197" s="356"/>
      <c r="DB197" s="354"/>
      <c r="DC197" s="354"/>
      <c r="DD197" s="354"/>
      <c r="DE197" s="354"/>
      <c r="DF197" s="354"/>
      <c r="DG197" s="354"/>
      <c r="DH197" s="354"/>
      <c r="DI197" s="354"/>
      <c r="DJ197" s="354"/>
      <c r="DK197" s="354"/>
      <c r="DL197" s="354"/>
      <c r="DM197" s="354"/>
      <c r="DN197" s="354"/>
      <c r="DO197" s="354"/>
      <c r="DP197" s="354"/>
      <c r="DQ197" s="354"/>
      <c r="DR197" s="354"/>
      <c r="DS197" s="354"/>
      <c r="DT197" s="354"/>
      <c r="DU197" s="354"/>
      <c r="DV197" s="354">
        <v>1</v>
      </c>
      <c r="DW197" s="354"/>
      <c r="DX197" s="354"/>
      <c r="DY197" s="354"/>
      <c r="DZ197" s="357"/>
      <c r="EA197" s="356"/>
      <c r="EB197" s="356"/>
      <c r="EC197" s="356"/>
      <c r="ED197" s="356"/>
      <c r="EE197" s="358"/>
      <c r="EF197" s="48"/>
      <c r="EG197" s="46"/>
      <c r="EH197" s="46">
        <v>288</v>
      </c>
      <c r="EI197" s="47"/>
      <c r="EJ197" s="47"/>
      <c r="EK197" s="47"/>
      <c r="EL197" s="47"/>
      <c r="EM197" s="47"/>
      <c r="EN197" s="47"/>
      <c r="EO197" s="47">
        <v>48</v>
      </c>
      <c r="EP197" s="47">
        <v>576</v>
      </c>
      <c r="EQ197" s="47"/>
      <c r="ER197" s="47"/>
      <c r="ES197" s="47"/>
      <c r="ET197" s="48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>
        <v>96</v>
      </c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354"/>
      <c r="FR197" s="354"/>
      <c r="FS197" s="354"/>
      <c r="FT197" s="354"/>
      <c r="FU197" s="354">
        <v>720</v>
      </c>
      <c r="FV197" s="354"/>
      <c r="FW197" s="354">
        <v>432</v>
      </c>
      <c r="FX197" s="354"/>
      <c r="FY197" s="354"/>
      <c r="FZ197" s="354"/>
      <c r="GA197" s="354"/>
      <c r="GB197" s="354"/>
      <c r="GC197" s="354"/>
      <c r="GD197" s="354"/>
      <c r="GE197" s="354"/>
      <c r="GF197" s="354"/>
      <c r="GG197" s="354">
        <v>864</v>
      </c>
      <c r="GH197" s="354"/>
      <c r="GI197" s="354">
        <v>300</v>
      </c>
      <c r="GJ197" s="354"/>
      <c r="GK197" s="354"/>
      <c r="GL197" s="354"/>
      <c r="GM197" s="354"/>
      <c r="GN197" s="354"/>
      <c r="GO197" s="354"/>
      <c r="GP197" s="354"/>
      <c r="GQ197" s="354"/>
      <c r="GR197" s="354"/>
      <c r="GS197" s="354"/>
      <c r="GT197" s="354"/>
      <c r="GU197" s="354"/>
      <c r="GV197" s="354"/>
      <c r="GW197" s="354"/>
      <c r="GX197" s="354"/>
      <c r="GY197" s="354"/>
      <c r="GZ197" s="354"/>
      <c r="HA197" s="354"/>
      <c r="HB197" s="354"/>
      <c r="HC197" s="354"/>
      <c r="HD197" s="354"/>
      <c r="HE197" s="354"/>
      <c r="HF197" s="354"/>
      <c r="HG197" s="354"/>
      <c r="HH197" s="354"/>
      <c r="HI197" s="354"/>
      <c r="HJ197" s="354"/>
      <c r="HK197" s="354"/>
      <c r="HL197" s="354"/>
      <c r="HM197" s="354"/>
      <c r="HN197" s="354"/>
      <c r="HO197" s="354"/>
      <c r="HP197" s="354"/>
      <c r="HQ197" s="354"/>
      <c r="HR197" s="354"/>
      <c r="HS197" s="354"/>
      <c r="HT197" s="354"/>
      <c r="HU197" s="354"/>
      <c r="HV197" s="354"/>
      <c r="HW197" s="354"/>
      <c r="HX197" s="354">
        <v>144</v>
      </c>
      <c r="HY197" s="354"/>
      <c r="HZ197" s="354"/>
      <c r="IA197" s="354"/>
      <c r="IB197" s="354"/>
      <c r="IC197" s="354"/>
      <c r="ID197" s="354"/>
      <c r="IE197" s="354"/>
      <c r="IF197" s="354"/>
      <c r="IG197" s="354"/>
      <c r="IH197" s="354"/>
      <c r="II197" s="354"/>
      <c r="IJ197" s="354">
        <v>720</v>
      </c>
      <c r="IK197" s="354"/>
      <c r="IL197" s="354"/>
      <c r="IM197" s="354">
        <v>100</v>
      </c>
      <c r="IN197" s="354"/>
      <c r="IO197" s="354"/>
      <c r="IP197" s="354"/>
      <c r="IQ197" s="354"/>
      <c r="IR197" s="50"/>
      <c r="IS197" s="47"/>
      <c r="IT197" s="47"/>
      <c r="IU197" s="47"/>
      <c r="IV197" s="47"/>
      <c r="IW197" s="47"/>
      <c r="IX197" s="47"/>
      <c r="IY197" s="47"/>
      <c r="IZ197" s="47"/>
      <c r="JA197" s="47"/>
      <c r="JB197" s="47"/>
      <c r="JC197" s="47"/>
      <c r="JD197" s="47"/>
      <c r="JE197" s="47"/>
      <c r="JF197" s="47"/>
      <c r="JG197" s="47"/>
      <c r="JH197" s="47"/>
      <c r="JI197" s="47"/>
      <c r="JJ197" s="47"/>
      <c r="JK197" s="47"/>
      <c r="JL197" s="354"/>
      <c r="JM197" s="354"/>
      <c r="JN197" s="354"/>
      <c r="JO197" s="354"/>
      <c r="JP197" s="354"/>
      <c r="JQ197" s="354"/>
      <c r="JR197" s="354"/>
      <c r="JS197" s="354"/>
      <c r="JT197" s="354"/>
      <c r="JU197" s="354"/>
      <c r="JV197" s="354"/>
      <c r="JW197" s="354"/>
      <c r="JX197" s="354"/>
      <c r="JY197" s="354"/>
      <c r="JZ197" s="354"/>
      <c r="KA197" s="354"/>
      <c r="KB197" s="354"/>
      <c r="KC197" s="354"/>
      <c r="KD197" s="354"/>
      <c r="KE197" s="354"/>
      <c r="KF197" s="354"/>
      <c r="KG197" s="354"/>
      <c r="KH197" s="354"/>
      <c r="KI197" s="354"/>
      <c r="KJ197" s="354"/>
      <c r="KK197" s="354"/>
      <c r="KL197" s="354"/>
      <c r="KM197" s="354"/>
      <c r="KN197" s="354"/>
      <c r="KO197" s="354"/>
      <c r="KP197" s="354"/>
      <c r="KQ197" s="354"/>
      <c r="KR197" s="354"/>
      <c r="KS197" s="354"/>
      <c r="KT197" s="354"/>
      <c r="KU197" s="354"/>
      <c r="KV197" s="51"/>
      <c r="KW197" s="47"/>
      <c r="KX197" s="47"/>
      <c r="KY197" s="47"/>
      <c r="KZ197" s="47"/>
      <c r="LA197" s="47"/>
      <c r="LB197" s="47"/>
      <c r="LC197" s="47"/>
      <c r="LD197" s="361"/>
      <c r="LE197" s="361"/>
      <c r="LF197" s="361"/>
      <c r="LG197" s="361"/>
      <c r="LH197" s="361">
        <v>100</v>
      </c>
      <c r="LI197" s="361"/>
      <c r="LJ197" s="361"/>
      <c r="LK197" s="361"/>
      <c r="LL197" s="361"/>
      <c r="LM197" s="361"/>
      <c r="LN197" s="361"/>
      <c r="LO197" s="361"/>
      <c r="LP197" s="361"/>
      <c r="LQ197" s="354"/>
      <c r="LR197" s="354"/>
      <c r="LS197" s="354"/>
      <c r="LT197" s="354"/>
      <c r="LU197" s="354"/>
      <c r="LV197" s="354"/>
      <c r="LW197" s="51"/>
      <c r="LX197" s="354"/>
      <c r="LY197" s="354"/>
      <c r="LZ197" s="354"/>
      <c r="MA197" s="354"/>
      <c r="MB197" s="363"/>
      <c r="MC197" s="363"/>
      <c r="MD197" s="354"/>
      <c r="ME197" s="354"/>
      <c r="MF197" s="354"/>
      <c r="MG197" s="354"/>
      <c r="MH197" s="354"/>
      <c r="MI197" s="354"/>
      <c r="MJ197" s="354"/>
      <c r="MK197" s="354"/>
      <c r="ML197" s="354"/>
      <c r="MM197" s="354"/>
      <c r="MN197" s="354"/>
      <c r="MO197" s="354"/>
      <c r="MP197" s="354"/>
      <c r="MQ197" s="354"/>
      <c r="MR197" s="354"/>
      <c r="MS197" s="51"/>
      <c r="MT197" s="364">
        <f t="shared" si="95"/>
        <v>4288</v>
      </c>
      <c r="MU197" s="365">
        <f t="shared" si="96"/>
        <v>100</v>
      </c>
      <c r="MV197" s="366">
        <f t="shared" si="97"/>
        <v>4388</v>
      </c>
      <c r="MW197" s="365">
        <v>6520</v>
      </c>
      <c r="MX197" s="365">
        <v>10446</v>
      </c>
      <c r="MY197" s="54"/>
      <c r="MZ197" s="708">
        <v>1.99</v>
      </c>
      <c r="NA197" s="708">
        <v>0.52</v>
      </c>
      <c r="NB197" s="709">
        <f t="shared" si="98"/>
        <v>2281.76</v>
      </c>
      <c r="NC197" s="710"/>
      <c r="ND197" s="710">
        <v>2.19</v>
      </c>
      <c r="NE197" s="738">
        <f t="shared" si="125"/>
        <v>0.371412169919633</v>
      </c>
      <c r="NF197" s="739"/>
      <c r="NG197" s="739">
        <v>5000</v>
      </c>
      <c r="NH197" s="739">
        <v>1.99</v>
      </c>
      <c r="NI197" s="740">
        <f t="shared" si="99"/>
        <v>3177.69</v>
      </c>
      <c r="NJ197" s="738">
        <f t="shared" si="132"/>
        <v>0.428817451205511</v>
      </c>
      <c r="NK197" s="741"/>
      <c r="NL197" s="742">
        <v>44562</v>
      </c>
      <c r="NM197" s="739">
        <f ca="1" t="shared" si="100"/>
        <v>17.1666666666667</v>
      </c>
      <c r="NN197" s="739">
        <f ca="1" t="shared" si="101"/>
        <v>515</v>
      </c>
      <c r="NO197" s="739">
        <v>5701</v>
      </c>
      <c r="NP197" s="739">
        <f t="shared" si="102"/>
        <v>4388</v>
      </c>
      <c r="NQ197" s="761">
        <f t="shared" si="103"/>
        <v>1.22706935123043</v>
      </c>
      <c r="NR197" s="739">
        <f ca="1" t="shared" si="104"/>
        <v>0.869670511066227</v>
      </c>
      <c r="NS197" s="739">
        <f t="shared" si="105"/>
        <v>1451</v>
      </c>
      <c r="NT197" s="739"/>
      <c r="NU197" s="739">
        <f ca="1" t="shared" si="106"/>
        <v>255.611650485437</v>
      </c>
      <c r="NV197" s="769">
        <f ca="1" t="shared" si="107"/>
        <v>8.52038834951456</v>
      </c>
      <c r="NW197" s="769">
        <f ca="1" t="shared" si="108"/>
        <v>170.297402005469</v>
      </c>
      <c r="NX197" s="739"/>
      <c r="NY197" s="739"/>
      <c r="NZ197" s="739"/>
      <c r="OA197" s="739"/>
      <c r="OB197" s="739"/>
      <c r="OC197" s="739"/>
      <c r="OD197" s="739"/>
      <c r="OE197" s="743">
        <f t="shared" si="109"/>
        <v>864</v>
      </c>
      <c r="OF197" s="743">
        <f t="shared" si="110"/>
        <v>48</v>
      </c>
      <c r="OG197" s="743">
        <f t="shared" si="111"/>
        <v>96</v>
      </c>
      <c r="OH197" s="743">
        <f t="shared" si="112"/>
        <v>100</v>
      </c>
      <c r="OI197" s="743">
        <f t="shared" si="113"/>
        <v>1152</v>
      </c>
      <c r="OJ197" s="739">
        <f t="shared" si="114"/>
        <v>1164</v>
      </c>
      <c r="OK197" s="739">
        <f t="shared" si="115"/>
        <v>0</v>
      </c>
      <c r="OL197" s="739">
        <f t="shared" si="116"/>
        <v>0</v>
      </c>
      <c r="OM197" s="739">
        <f t="shared" si="117"/>
        <v>0</v>
      </c>
      <c r="ON197" s="739">
        <f t="shared" si="118"/>
        <v>0</v>
      </c>
      <c r="OO197" s="739">
        <f t="shared" si="119"/>
        <v>0</v>
      </c>
      <c r="OP197" s="739"/>
      <c r="OQ197" s="739">
        <f t="shared" si="120"/>
        <v>864</v>
      </c>
      <c r="OR197" s="739">
        <f t="shared" si="121"/>
        <v>4288</v>
      </c>
      <c r="OS197" s="739">
        <f t="shared" si="122"/>
        <v>0</v>
      </c>
      <c r="OT197" s="739">
        <f t="shared" si="123"/>
        <v>-100</v>
      </c>
      <c r="OU197" s="739"/>
      <c r="OV197" s="739"/>
      <c r="OW197" s="739"/>
      <c r="OX197" s="739"/>
      <c r="OY197" s="739"/>
      <c r="OZ197" s="739"/>
      <c r="PA197" s="739"/>
      <c r="PB197" s="739"/>
      <c r="PC197" s="739"/>
      <c r="PD197" s="739"/>
      <c r="PE197" s="739"/>
      <c r="PF197" s="739"/>
      <c r="PG197" s="739"/>
      <c r="PI197" s="28">
        <v>1296</v>
      </c>
      <c r="PJ197" s="28">
        <v>48</v>
      </c>
      <c r="PK197" s="28">
        <v>292</v>
      </c>
      <c r="PL197" s="28">
        <v>1536</v>
      </c>
      <c r="PM197" s="28">
        <v>1440</v>
      </c>
      <c r="PN197" s="28">
        <v>144</v>
      </c>
      <c r="PO197" s="28">
        <v>0</v>
      </c>
      <c r="PP197" s="28">
        <v>144</v>
      </c>
      <c r="PQ197" s="28">
        <v>396</v>
      </c>
      <c r="PR197" s="28">
        <v>0</v>
      </c>
      <c r="PS197" s="28">
        <v>540</v>
      </c>
      <c r="PT197" s="28">
        <v>768</v>
      </c>
      <c r="PU197" s="28">
        <v>0</v>
      </c>
      <c r="PV197" s="28">
        <v>6604</v>
      </c>
      <c r="PW197" s="28">
        <v>84</v>
      </c>
    </row>
    <row r="198" s="28" customFormat="1" customHeight="1" spans="1:439">
      <c r="A198" s="95" t="s">
        <v>1610</v>
      </c>
      <c r="B198" s="415">
        <v>2020</v>
      </c>
      <c r="C198" s="95" t="s">
        <v>1917</v>
      </c>
      <c r="D198" s="95" t="s">
        <v>2005</v>
      </c>
      <c r="E198" s="820" t="s">
        <v>1657</v>
      </c>
      <c r="F198" s="116" t="s">
        <v>599</v>
      </c>
      <c r="G198" s="112" t="s">
        <v>600</v>
      </c>
      <c r="H198" s="113" t="s">
        <v>601</v>
      </c>
      <c r="I198" s="99">
        <f t="shared" si="129"/>
        <v>-2800</v>
      </c>
      <c r="J198" s="100">
        <v>5030</v>
      </c>
      <c r="K198" s="454">
        <v>0</v>
      </c>
      <c r="L198" s="150">
        <f t="shared" si="91"/>
        <v>2230</v>
      </c>
      <c r="M198" s="151">
        <f t="shared" si="92"/>
        <v>2230</v>
      </c>
      <c r="N198" s="455"/>
      <c r="O198" s="37">
        <v>5942</v>
      </c>
      <c r="P198" s="36"/>
      <c r="Q198" s="33">
        <f t="shared" si="93"/>
        <v>0</v>
      </c>
      <c r="R198" s="34">
        <f t="shared" si="94"/>
        <v>0</v>
      </c>
      <c r="S198" s="346"/>
      <c r="T198" s="346"/>
      <c r="U198" s="824"/>
      <c r="V198" s="824"/>
      <c r="W198" s="346"/>
      <c r="X198" s="347"/>
      <c r="Y198" s="348"/>
      <c r="Z198" s="348"/>
      <c r="AA198" s="348"/>
      <c r="AB198" s="348"/>
      <c r="AC198" s="506"/>
      <c r="AD198" s="348"/>
      <c r="AE198" s="348"/>
      <c r="AF198" s="346"/>
      <c r="AG198" s="346"/>
      <c r="AH198" s="346"/>
      <c r="AI198" s="346"/>
      <c r="AJ198" s="346"/>
      <c r="AK198" s="346"/>
      <c r="AL198" s="346"/>
      <c r="AM198" s="346"/>
      <c r="AN198" s="346"/>
      <c r="AO198" s="346"/>
      <c r="AP198" s="346"/>
      <c r="AQ198" s="346"/>
      <c r="AR198" s="346"/>
      <c r="AS198" s="346"/>
      <c r="AT198" s="346"/>
      <c r="AU198" s="346"/>
      <c r="AV198" s="346"/>
      <c r="AW198" s="346"/>
      <c r="AX198" s="346"/>
      <c r="AY198" s="349"/>
      <c r="AZ198" s="48"/>
      <c r="BA198" s="48"/>
      <c r="BB198" s="48">
        <v>1</v>
      </c>
      <c r="BC198" s="48"/>
      <c r="BD198" s="47"/>
      <c r="BE198" s="47"/>
      <c r="BF198" s="47"/>
      <c r="BG198" s="47"/>
      <c r="BH198" s="47">
        <v>100</v>
      </c>
      <c r="BI198" s="47"/>
      <c r="BJ198" s="47"/>
      <c r="BK198" s="47"/>
      <c r="BL198" s="47">
        <v>36</v>
      </c>
      <c r="BM198" s="47"/>
      <c r="BN198" s="47"/>
      <c r="BO198" s="47"/>
      <c r="BP198" s="47"/>
      <c r="BQ198" s="47"/>
      <c r="BR198" s="47"/>
      <c r="BS198" s="354"/>
      <c r="BT198" s="354"/>
      <c r="BU198" s="354"/>
      <c r="BV198" s="354"/>
      <c r="BW198" s="354"/>
      <c r="BX198" s="354"/>
      <c r="BY198" s="354"/>
      <c r="BZ198" s="354"/>
      <c r="CA198" s="354"/>
      <c r="CB198" s="354"/>
      <c r="CC198" s="354"/>
      <c r="CD198" s="354"/>
      <c r="CE198" s="354"/>
      <c r="CF198" s="354"/>
      <c r="CG198" s="354"/>
      <c r="CH198" s="354"/>
      <c r="CI198" s="354"/>
      <c r="CJ198" s="354"/>
      <c r="CK198" s="354"/>
      <c r="CL198" s="354"/>
      <c r="CM198" s="354"/>
      <c r="CN198" s="354"/>
      <c r="CO198" s="354"/>
      <c r="CP198" s="358"/>
      <c r="CQ198" s="48"/>
      <c r="CR198" s="354"/>
      <c r="CS198" s="354"/>
      <c r="CT198" s="355"/>
      <c r="CU198" s="354"/>
      <c r="CV198" s="354"/>
      <c r="CW198" s="354"/>
      <c r="CX198" s="354">
        <v>12</v>
      </c>
      <c r="CY198" s="354"/>
      <c r="CZ198" s="354"/>
      <c r="DA198" s="356"/>
      <c r="DB198" s="354"/>
      <c r="DC198" s="354"/>
      <c r="DD198" s="354"/>
      <c r="DE198" s="354"/>
      <c r="DF198" s="354"/>
      <c r="DG198" s="354"/>
      <c r="DH198" s="354"/>
      <c r="DI198" s="354"/>
      <c r="DJ198" s="354"/>
      <c r="DK198" s="354"/>
      <c r="DL198" s="354"/>
      <c r="DM198" s="354"/>
      <c r="DN198" s="354"/>
      <c r="DO198" s="354"/>
      <c r="DP198" s="354"/>
      <c r="DQ198" s="354"/>
      <c r="DR198" s="354"/>
      <c r="DS198" s="354"/>
      <c r="DT198" s="354"/>
      <c r="DU198" s="354"/>
      <c r="DV198" s="354">
        <v>1</v>
      </c>
      <c r="DW198" s="354"/>
      <c r="DX198" s="354"/>
      <c r="DY198" s="354"/>
      <c r="DZ198" s="357"/>
      <c r="EA198" s="356"/>
      <c r="EB198" s="356"/>
      <c r="EC198" s="356"/>
      <c r="ED198" s="356"/>
      <c r="EE198" s="358"/>
      <c r="EF198" s="48"/>
      <c r="EG198" s="46"/>
      <c r="EH198" s="46">
        <v>288</v>
      </c>
      <c r="EI198" s="47"/>
      <c r="EJ198" s="47"/>
      <c r="EK198" s="47"/>
      <c r="EL198" s="47"/>
      <c r="EM198" s="47"/>
      <c r="EN198" s="47"/>
      <c r="EO198" s="47">
        <v>48</v>
      </c>
      <c r="EP198" s="47">
        <v>576</v>
      </c>
      <c r="EQ198" s="47"/>
      <c r="ER198" s="47"/>
      <c r="ES198" s="47"/>
      <c r="ET198" s="48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>
        <v>96</v>
      </c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354"/>
      <c r="FR198" s="354"/>
      <c r="FS198" s="354"/>
      <c r="FT198" s="354"/>
      <c r="FU198" s="354">
        <v>144</v>
      </c>
      <c r="FV198" s="354"/>
      <c r="FW198" s="354">
        <v>432</v>
      </c>
      <c r="FX198" s="354"/>
      <c r="FY198" s="354"/>
      <c r="FZ198" s="354"/>
      <c r="GA198" s="354"/>
      <c r="GB198" s="354"/>
      <c r="GC198" s="354"/>
      <c r="GD198" s="354"/>
      <c r="GE198" s="354"/>
      <c r="GF198" s="354"/>
      <c r="GG198" s="354">
        <v>864</v>
      </c>
      <c r="GH198" s="354"/>
      <c r="GI198" s="354">
        <v>150</v>
      </c>
      <c r="GJ198" s="354"/>
      <c r="GK198" s="354"/>
      <c r="GL198" s="354"/>
      <c r="GM198" s="354"/>
      <c r="GN198" s="354"/>
      <c r="GO198" s="354"/>
      <c r="GP198" s="354"/>
      <c r="GQ198" s="354"/>
      <c r="GR198" s="354"/>
      <c r="GS198" s="354"/>
      <c r="GT198" s="354"/>
      <c r="GU198" s="354"/>
      <c r="GV198" s="354"/>
      <c r="GW198" s="354"/>
      <c r="GX198" s="354"/>
      <c r="GY198" s="354"/>
      <c r="GZ198" s="354"/>
      <c r="HA198" s="354"/>
      <c r="HB198" s="354"/>
      <c r="HC198" s="354"/>
      <c r="HD198" s="354"/>
      <c r="HE198" s="354"/>
      <c r="HF198" s="354"/>
      <c r="HG198" s="354"/>
      <c r="HH198" s="354"/>
      <c r="HI198" s="354"/>
      <c r="HJ198" s="354"/>
      <c r="HK198" s="354"/>
      <c r="HL198" s="354"/>
      <c r="HM198" s="354"/>
      <c r="HN198" s="354"/>
      <c r="HO198" s="354"/>
      <c r="HP198" s="354"/>
      <c r="HQ198" s="354"/>
      <c r="HR198" s="354"/>
      <c r="HS198" s="354"/>
      <c r="HT198" s="354"/>
      <c r="HU198" s="354"/>
      <c r="HV198" s="354"/>
      <c r="HW198" s="354"/>
      <c r="HX198" s="354">
        <v>144</v>
      </c>
      <c r="HY198" s="354"/>
      <c r="HZ198" s="354"/>
      <c r="IA198" s="354"/>
      <c r="IB198" s="354"/>
      <c r="IC198" s="354"/>
      <c r="ID198" s="354"/>
      <c r="IE198" s="354"/>
      <c r="IF198" s="354"/>
      <c r="IG198" s="354"/>
      <c r="IH198" s="354"/>
      <c r="II198" s="354"/>
      <c r="IJ198" s="354">
        <v>720</v>
      </c>
      <c r="IK198" s="354"/>
      <c r="IL198" s="354"/>
      <c r="IM198" s="354"/>
      <c r="IN198" s="354"/>
      <c r="IO198" s="354"/>
      <c r="IP198" s="354"/>
      <c r="IQ198" s="354"/>
      <c r="IR198" s="50"/>
      <c r="IS198" s="47"/>
      <c r="IT198" s="47"/>
      <c r="IU198" s="47"/>
      <c r="IV198" s="47"/>
      <c r="IW198" s="47"/>
      <c r="IX198" s="47"/>
      <c r="IY198" s="47"/>
      <c r="IZ198" s="47"/>
      <c r="JA198" s="47"/>
      <c r="JB198" s="47"/>
      <c r="JC198" s="47"/>
      <c r="JD198" s="47"/>
      <c r="JE198" s="47"/>
      <c r="JF198" s="47"/>
      <c r="JG198" s="47"/>
      <c r="JH198" s="47"/>
      <c r="JI198" s="47"/>
      <c r="JJ198" s="47"/>
      <c r="JK198" s="47"/>
      <c r="JL198" s="354"/>
      <c r="JM198" s="354"/>
      <c r="JN198" s="354"/>
      <c r="JO198" s="354"/>
      <c r="JP198" s="354"/>
      <c r="JQ198" s="354"/>
      <c r="JR198" s="354"/>
      <c r="JS198" s="354"/>
      <c r="JT198" s="354"/>
      <c r="JU198" s="354"/>
      <c r="JV198" s="354"/>
      <c r="JW198" s="354"/>
      <c r="JX198" s="354"/>
      <c r="JY198" s="354"/>
      <c r="JZ198" s="354"/>
      <c r="KA198" s="354"/>
      <c r="KB198" s="354"/>
      <c r="KC198" s="354"/>
      <c r="KD198" s="354"/>
      <c r="KE198" s="354"/>
      <c r="KF198" s="354"/>
      <c r="KG198" s="354"/>
      <c r="KH198" s="354"/>
      <c r="KI198" s="354"/>
      <c r="KJ198" s="354"/>
      <c r="KK198" s="354"/>
      <c r="KL198" s="354"/>
      <c r="KM198" s="354"/>
      <c r="KN198" s="354"/>
      <c r="KO198" s="354"/>
      <c r="KP198" s="354"/>
      <c r="KQ198" s="354"/>
      <c r="KR198" s="354"/>
      <c r="KS198" s="354"/>
      <c r="KT198" s="354"/>
      <c r="KU198" s="354"/>
      <c r="KV198" s="51"/>
      <c r="KW198" s="47"/>
      <c r="KX198" s="47"/>
      <c r="KY198" s="47"/>
      <c r="KZ198" s="47"/>
      <c r="LA198" s="47"/>
      <c r="LB198" s="47"/>
      <c r="LC198" s="47"/>
      <c r="LD198" s="361"/>
      <c r="LE198" s="361"/>
      <c r="LF198" s="361"/>
      <c r="LG198" s="361"/>
      <c r="LH198" s="361">
        <v>100</v>
      </c>
      <c r="LI198" s="361"/>
      <c r="LJ198" s="361"/>
      <c r="LK198" s="361"/>
      <c r="LL198" s="361"/>
      <c r="LM198" s="361"/>
      <c r="LN198" s="361"/>
      <c r="LO198" s="361"/>
      <c r="LP198" s="361"/>
      <c r="LQ198" s="354"/>
      <c r="LR198" s="354"/>
      <c r="LS198" s="354"/>
      <c r="LT198" s="354"/>
      <c r="LU198" s="354"/>
      <c r="LV198" s="354"/>
      <c r="LW198" s="51"/>
      <c r="LX198" s="354"/>
      <c r="LY198" s="354"/>
      <c r="LZ198" s="354"/>
      <c r="MA198" s="354"/>
      <c r="MB198" s="363"/>
      <c r="MC198" s="363"/>
      <c r="MD198" s="354"/>
      <c r="ME198" s="354"/>
      <c r="MF198" s="354"/>
      <c r="MG198" s="354"/>
      <c r="MH198" s="354"/>
      <c r="MI198" s="354"/>
      <c r="MJ198" s="354"/>
      <c r="MK198" s="354"/>
      <c r="ML198" s="354"/>
      <c r="MM198" s="354"/>
      <c r="MN198" s="354"/>
      <c r="MO198" s="354"/>
      <c r="MP198" s="354"/>
      <c r="MQ198" s="354"/>
      <c r="MR198" s="354"/>
      <c r="MS198" s="51"/>
      <c r="MT198" s="364">
        <f t="shared" si="95"/>
        <v>3462</v>
      </c>
      <c r="MU198" s="365">
        <f t="shared" si="96"/>
        <v>100</v>
      </c>
      <c r="MV198" s="366">
        <f t="shared" si="97"/>
        <v>3562</v>
      </c>
      <c r="MW198" s="365">
        <v>6520</v>
      </c>
      <c r="MX198" s="365">
        <v>10441</v>
      </c>
      <c r="MY198" s="54"/>
      <c r="MZ198" s="709">
        <v>1.99</v>
      </c>
      <c r="NA198" s="709">
        <v>0.52</v>
      </c>
      <c r="NB198" s="709">
        <f t="shared" si="98"/>
        <v>1852.24</v>
      </c>
      <c r="NC198" s="711"/>
      <c r="ND198" s="710">
        <v>2.19</v>
      </c>
      <c r="NE198" s="738">
        <f t="shared" si="125"/>
        <v>0.371412169919633</v>
      </c>
      <c r="NF198" s="743"/>
      <c r="NG198" s="743">
        <v>5000</v>
      </c>
      <c r="NH198" s="743">
        <v>1.99</v>
      </c>
      <c r="NI198" s="740">
        <f t="shared" si="99"/>
        <v>4883.7</v>
      </c>
      <c r="NJ198" s="738">
        <f t="shared" si="132"/>
        <v>0.428817451205511</v>
      </c>
      <c r="NK198" s="818"/>
      <c r="NL198" s="742">
        <v>44562</v>
      </c>
      <c r="NM198" s="739">
        <f ca="1" t="shared" si="100"/>
        <v>17.1666666666667</v>
      </c>
      <c r="NN198" s="739">
        <f ca="1" t="shared" si="101"/>
        <v>515</v>
      </c>
      <c r="NO198" s="743">
        <v>5654</v>
      </c>
      <c r="NP198" s="739">
        <f t="shared" si="102"/>
        <v>3562</v>
      </c>
      <c r="NQ198" s="761">
        <f t="shared" si="103"/>
        <v>0.903602232369356</v>
      </c>
      <c r="NR198" s="739">
        <f ca="1" t="shared" si="104"/>
        <v>0.640417116145272</v>
      </c>
      <c r="NS198" s="739">
        <f t="shared" si="105"/>
        <v>2230</v>
      </c>
      <c r="NT198" s="743"/>
      <c r="NU198" s="739">
        <f ca="1" t="shared" si="106"/>
        <v>207.495145631068</v>
      </c>
      <c r="NV198" s="769">
        <f ca="1" t="shared" si="107"/>
        <v>6.91650485436893</v>
      </c>
      <c r="NW198" s="769">
        <f ca="1" t="shared" si="108"/>
        <v>322.417181358787</v>
      </c>
      <c r="NX198" s="743"/>
      <c r="NY198" s="743"/>
      <c r="NZ198" s="743"/>
      <c r="OA198" s="743"/>
      <c r="OB198" s="743"/>
      <c r="OC198" s="743"/>
      <c r="OD198" s="743"/>
      <c r="OE198" s="743">
        <f t="shared" si="109"/>
        <v>864</v>
      </c>
      <c r="OF198" s="743">
        <f t="shared" si="110"/>
        <v>48</v>
      </c>
      <c r="OG198" s="743">
        <f t="shared" si="111"/>
        <v>96</v>
      </c>
      <c r="OH198" s="743">
        <f t="shared" si="112"/>
        <v>100</v>
      </c>
      <c r="OI198" s="743">
        <f t="shared" si="113"/>
        <v>576</v>
      </c>
      <c r="OJ198" s="739">
        <f t="shared" si="114"/>
        <v>1014</v>
      </c>
      <c r="OK198" s="739">
        <f t="shared" si="115"/>
        <v>0</v>
      </c>
      <c r="OL198" s="739">
        <f t="shared" si="116"/>
        <v>0</v>
      </c>
      <c r="OM198" s="739">
        <f t="shared" si="117"/>
        <v>0</v>
      </c>
      <c r="ON198" s="739">
        <f t="shared" si="118"/>
        <v>0</v>
      </c>
      <c r="OO198" s="739">
        <f t="shared" si="119"/>
        <v>0</v>
      </c>
      <c r="OP198" s="739"/>
      <c r="OQ198" s="739">
        <f t="shared" si="120"/>
        <v>864</v>
      </c>
      <c r="OR198" s="739">
        <f t="shared" si="121"/>
        <v>3562</v>
      </c>
      <c r="OS198" s="739">
        <f t="shared" si="122"/>
        <v>0</v>
      </c>
      <c r="OT198" s="739">
        <f t="shared" si="123"/>
        <v>0</v>
      </c>
      <c r="OU198" s="743"/>
      <c r="OV198" s="743"/>
      <c r="OW198" s="743"/>
      <c r="OX198" s="743"/>
      <c r="OY198" s="743"/>
      <c r="OZ198" s="743"/>
      <c r="PA198" s="743"/>
      <c r="PB198" s="743"/>
      <c r="PC198" s="743"/>
      <c r="PD198" s="743"/>
      <c r="PE198" s="743"/>
      <c r="PF198" s="743"/>
      <c r="PG198" s="743"/>
      <c r="PI198" s="28">
        <v>1296</v>
      </c>
      <c r="PJ198" s="28">
        <v>48</v>
      </c>
      <c r="PK198" s="28">
        <v>192</v>
      </c>
      <c r="PL198" s="28">
        <v>1536</v>
      </c>
      <c r="PM198" s="28">
        <v>1440</v>
      </c>
      <c r="PN198" s="28">
        <v>144</v>
      </c>
      <c r="PO198" s="28">
        <v>100</v>
      </c>
      <c r="PP198" s="28">
        <v>144</v>
      </c>
      <c r="PQ198" s="28">
        <v>396</v>
      </c>
      <c r="PR198" s="28">
        <v>0</v>
      </c>
      <c r="PS198" s="28">
        <v>540</v>
      </c>
      <c r="PT198" s="28">
        <v>768</v>
      </c>
      <c r="PU198" s="28">
        <v>0</v>
      </c>
      <c r="PV198" s="28">
        <v>6604</v>
      </c>
      <c r="PW198" s="28">
        <v>84</v>
      </c>
    </row>
    <row r="199" s="28" customFormat="1" customHeight="1" spans="1:439">
      <c r="A199" s="95" t="s">
        <v>1610</v>
      </c>
      <c r="B199" s="415">
        <v>2020</v>
      </c>
      <c r="C199" s="95" t="s">
        <v>1917</v>
      </c>
      <c r="D199" s="95" t="s">
        <v>2005</v>
      </c>
      <c r="E199" s="820" t="s">
        <v>1657</v>
      </c>
      <c r="F199" s="116" t="s">
        <v>602</v>
      </c>
      <c r="G199" s="112" t="s">
        <v>603</v>
      </c>
      <c r="H199" s="113" t="s">
        <v>604</v>
      </c>
      <c r="I199" s="99">
        <f t="shared" si="129"/>
        <v>-411</v>
      </c>
      <c r="J199" s="100">
        <v>4093</v>
      </c>
      <c r="K199" s="454">
        <v>0</v>
      </c>
      <c r="L199" s="150">
        <f t="shared" si="91"/>
        <v>3682</v>
      </c>
      <c r="M199" s="151">
        <f t="shared" si="92"/>
        <v>3682</v>
      </c>
      <c r="N199" s="455"/>
      <c r="O199" s="35">
        <v>5005</v>
      </c>
      <c r="P199" s="36"/>
      <c r="Q199" s="33">
        <f t="shared" si="93"/>
        <v>0</v>
      </c>
      <c r="R199" s="34">
        <f t="shared" si="94"/>
        <v>3000</v>
      </c>
      <c r="S199" s="346"/>
      <c r="T199" s="813"/>
      <c r="U199" s="824"/>
      <c r="V199" s="824"/>
      <c r="W199" s="346"/>
      <c r="X199" s="347"/>
      <c r="Y199" s="348"/>
      <c r="Z199" s="348"/>
      <c r="AA199" s="348"/>
      <c r="AB199" s="348"/>
      <c r="AC199" s="506"/>
      <c r="AD199" s="348"/>
      <c r="AE199" s="348"/>
      <c r="AF199" s="346"/>
      <c r="AG199" s="346"/>
      <c r="AH199" s="346"/>
      <c r="AI199" s="346"/>
      <c r="AJ199" s="346"/>
      <c r="AK199" s="346"/>
      <c r="AL199" s="346"/>
      <c r="AM199" s="346"/>
      <c r="AN199" s="346"/>
      <c r="AO199" s="346">
        <v>3000</v>
      </c>
      <c r="AP199" s="346"/>
      <c r="AQ199" s="346"/>
      <c r="AR199" s="346"/>
      <c r="AS199" s="346"/>
      <c r="AT199" s="346"/>
      <c r="AU199" s="346"/>
      <c r="AV199" s="346"/>
      <c r="AW199" s="346"/>
      <c r="AX199" s="346"/>
      <c r="AY199" s="349"/>
      <c r="AZ199" s="48">
        <v>30</v>
      </c>
      <c r="BA199" s="48"/>
      <c r="BB199" s="48">
        <v>1</v>
      </c>
      <c r="BC199" s="48"/>
      <c r="BD199" s="47"/>
      <c r="BE199" s="47"/>
      <c r="BF199" s="47"/>
      <c r="BG199" s="47"/>
      <c r="BH199" s="47">
        <v>100</v>
      </c>
      <c r="BI199" s="47"/>
      <c r="BJ199" s="47"/>
      <c r="BK199" s="47"/>
      <c r="BL199" s="47">
        <v>36</v>
      </c>
      <c r="BM199" s="47"/>
      <c r="BN199" s="47"/>
      <c r="BO199" s="47"/>
      <c r="BP199" s="47"/>
      <c r="BQ199" s="47"/>
      <c r="BR199" s="47"/>
      <c r="BS199" s="354"/>
      <c r="BT199" s="354"/>
      <c r="BU199" s="354"/>
      <c r="BV199" s="354"/>
      <c r="BW199" s="354"/>
      <c r="BX199" s="354"/>
      <c r="BY199" s="354"/>
      <c r="BZ199" s="354"/>
      <c r="CA199" s="354"/>
      <c r="CB199" s="354"/>
      <c r="CC199" s="354"/>
      <c r="CD199" s="354"/>
      <c r="CE199" s="354"/>
      <c r="CF199" s="354"/>
      <c r="CG199" s="354"/>
      <c r="CH199" s="354"/>
      <c r="CI199" s="354"/>
      <c r="CJ199" s="354"/>
      <c r="CK199" s="354"/>
      <c r="CL199" s="354"/>
      <c r="CM199" s="354"/>
      <c r="CN199" s="354"/>
      <c r="CO199" s="354"/>
      <c r="CP199" s="358"/>
      <c r="CQ199" s="48">
        <v>25</v>
      </c>
      <c r="CR199" s="354"/>
      <c r="CS199" s="354"/>
      <c r="CT199" s="355"/>
      <c r="CU199" s="354"/>
      <c r="CV199" s="354"/>
      <c r="CW199" s="354"/>
      <c r="CX199" s="354">
        <v>12</v>
      </c>
      <c r="CY199" s="354"/>
      <c r="CZ199" s="354"/>
      <c r="DA199" s="356"/>
      <c r="DB199" s="354"/>
      <c r="DC199" s="354"/>
      <c r="DD199" s="354"/>
      <c r="DE199" s="354"/>
      <c r="DF199" s="354"/>
      <c r="DG199" s="354"/>
      <c r="DH199" s="354"/>
      <c r="DI199" s="354"/>
      <c r="DJ199" s="354"/>
      <c r="DK199" s="354"/>
      <c r="DL199" s="354"/>
      <c r="DM199" s="354"/>
      <c r="DN199" s="354"/>
      <c r="DO199" s="354"/>
      <c r="DP199" s="354"/>
      <c r="DQ199" s="354"/>
      <c r="DR199" s="354"/>
      <c r="DS199" s="354"/>
      <c r="DT199" s="354"/>
      <c r="DU199" s="354"/>
      <c r="DV199" s="354">
        <v>1</v>
      </c>
      <c r="DW199" s="354"/>
      <c r="DX199" s="354"/>
      <c r="DY199" s="354"/>
      <c r="DZ199" s="357"/>
      <c r="EA199" s="356"/>
      <c r="EB199" s="356"/>
      <c r="EC199" s="356"/>
      <c r="ED199" s="356"/>
      <c r="EE199" s="358"/>
      <c r="EF199" s="48"/>
      <c r="EG199" s="46"/>
      <c r="EH199" s="46">
        <v>288</v>
      </c>
      <c r="EI199" s="47"/>
      <c r="EJ199" s="47"/>
      <c r="EK199" s="47"/>
      <c r="EL199" s="47"/>
      <c r="EM199" s="47"/>
      <c r="EN199" s="47"/>
      <c r="EO199" s="47">
        <v>48</v>
      </c>
      <c r="EP199" s="47">
        <v>576</v>
      </c>
      <c r="EQ199" s="47"/>
      <c r="ER199" s="47"/>
      <c r="ES199" s="47"/>
      <c r="ET199" s="48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>
        <v>96</v>
      </c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354"/>
      <c r="FR199" s="354"/>
      <c r="FS199" s="354"/>
      <c r="FT199" s="354"/>
      <c r="FU199" s="354">
        <v>720</v>
      </c>
      <c r="FV199" s="354"/>
      <c r="FW199" s="354">
        <v>432</v>
      </c>
      <c r="FX199" s="354"/>
      <c r="FY199" s="354"/>
      <c r="FZ199" s="354"/>
      <c r="GA199" s="354"/>
      <c r="GB199" s="354"/>
      <c r="GC199" s="354"/>
      <c r="GD199" s="354"/>
      <c r="GE199" s="354"/>
      <c r="GF199" s="354"/>
      <c r="GG199" s="354">
        <v>864</v>
      </c>
      <c r="GH199" s="354"/>
      <c r="GI199" s="354"/>
      <c r="GJ199" s="354"/>
      <c r="GK199" s="354"/>
      <c r="GL199" s="354"/>
      <c r="GM199" s="354"/>
      <c r="GN199" s="354"/>
      <c r="GO199" s="354"/>
      <c r="GP199" s="354"/>
      <c r="GQ199" s="354"/>
      <c r="GR199" s="354"/>
      <c r="GS199" s="354">
        <v>100</v>
      </c>
      <c r="GT199" s="354"/>
      <c r="GU199" s="354"/>
      <c r="GV199" s="354"/>
      <c r="GW199" s="354"/>
      <c r="GX199" s="354"/>
      <c r="GY199" s="354"/>
      <c r="GZ199" s="354"/>
      <c r="HA199" s="354"/>
      <c r="HB199" s="354"/>
      <c r="HC199" s="354"/>
      <c r="HD199" s="354"/>
      <c r="HE199" s="354"/>
      <c r="HF199" s="354"/>
      <c r="HG199" s="354"/>
      <c r="HH199" s="354"/>
      <c r="HI199" s="354"/>
      <c r="HJ199" s="354"/>
      <c r="HK199" s="354"/>
      <c r="HL199" s="354"/>
      <c r="HM199" s="354"/>
      <c r="HN199" s="354"/>
      <c r="HO199" s="354"/>
      <c r="HP199" s="354"/>
      <c r="HQ199" s="354"/>
      <c r="HR199" s="354"/>
      <c r="HS199" s="354"/>
      <c r="HT199" s="354"/>
      <c r="HU199" s="354"/>
      <c r="HV199" s="354"/>
      <c r="HW199" s="354"/>
      <c r="HX199" s="354">
        <v>144</v>
      </c>
      <c r="HY199" s="354"/>
      <c r="HZ199" s="354"/>
      <c r="IA199" s="354"/>
      <c r="IB199" s="354"/>
      <c r="IC199" s="354"/>
      <c r="ID199" s="354"/>
      <c r="IE199" s="354"/>
      <c r="IF199" s="354"/>
      <c r="IG199" s="354"/>
      <c r="IH199" s="354"/>
      <c r="II199" s="354"/>
      <c r="IJ199" s="354">
        <v>720</v>
      </c>
      <c r="IK199" s="354"/>
      <c r="IL199" s="354"/>
      <c r="IM199" s="354"/>
      <c r="IN199" s="354"/>
      <c r="IO199" s="354"/>
      <c r="IP199" s="354"/>
      <c r="IQ199" s="354"/>
      <c r="IR199" s="50"/>
      <c r="IS199" s="47"/>
      <c r="IT199" s="47"/>
      <c r="IU199" s="47">
        <v>30</v>
      </c>
      <c r="IV199" s="47"/>
      <c r="IW199" s="47"/>
      <c r="IX199" s="47"/>
      <c r="IY199" s="47"/>
      <c r="IZ199" s="47"/>
      <c r="JA199" s="47"/>
      <c r="JB199" s="47"/>
      <c r="JC199" s="47"/>
      <c r="JD199" s="47"/>
      <c r="JE199" s="47"/>
      <c r="JF199" s="47"/>
      <c r="JG199" s="47"/>
      <c r="JH199" s="47"/>
      <c r="JI199" s="47"/>
      <c r="JJ199" s="47"/>
      <c r="JK199" s="47"/>
      <c r="JL199" s="354"/>
      <c r="JM199" s="354"/>
      <c r="JN199" s="354"/>
      <c r="JO199" s="354"/>
      <c r="JP199" s="354"/>
      <c r="JQ199" s="354"/>
      <c r="JR199" s="354"/>
      <c r="JS199" s="354"/>
      <c r="JT199" s="354"/>
      <c r="JU199" s="354"/>
      <c r="JV199" s="354"/>
      <c r="JW199" s="354"/>
      <c r="JX199" s="354"/>
      <c r="JY199" s="354"/>
      <c r="JZ199" s="354"/>
      <c r="KA199" s="354"/>
      <c r="KB199" s="354"/>
      <c r="KC199" s="354"/>
      <c r="KD199" s="354"/>
      <c r="KE199" s="354"/>
      <c r="KF199" s="354"/>
      <c r="KG199" s="354"/>
      <c r="KH199" s="354"/>
      <c r="KI199" s="354"/>
      <c r="KJ199" s="354"/>
      <c r="KK199" s="354"/>
      <c r="KL199" s="354"/>
      <c r="KM199" s="354"/>
      <c r="KN199" s="354"/>
      <c r="KO199" s="354"/>
      <c r="KP199" s="354"/>
      <c r="KQ199" s="354"/>
      <c r="KR199" s="354"/>
      <c r="KS199" s="354"/>
      <c r="KT199" s="354"/>
      <c r="KU199" s="354"/>
      <c r="KV199" s="51"/>
      <c r="KW199" s="47"/>
      <c r="KX199" s="47"/>
      <c r="KY199" s="47"/>
      <c r="KZ199" s="47"/>
      <c r="LA199" s="47"/>
      <c r="LB199" s="47"/>
      <c r="LC199" s="47"/>
      <c r="LD199" s="361"/>
      <c r="LE199" s="361"/>
      <c r="LF199" s="361"/>
      <c r="LG199" s="361"/>
      <c r="LH199" s="361">
        <v>100</v>
      </c>
      <c r="LI199" s="361"/>
      <c r="LJ199" s="361"/>
      <c r="LK199" s="361"/>
      <c r="LL199" s="361"/>
      <c r="LM199" s="361"/>
      <c r="LN199" s="361"/>
      <c r="LO199" s="361"/>
      <c r="LP199" s="361"/>
      <c r="LQ199" s="354"/>
      <c r="LR199" s="354"/>
      <c r="LS199" s="354"/>
      <c r="LT199" s="354"/>
      <c r="LU199" s="354"/>
      <c r="LV199" s="354"/>
      <c r="LW199" s="51"/>
      <c r="LX199" s="354"/>
      <c r="LY199" s="354"/>
      <c r="LZ199" s="354"/>
      <c r="MA199" s="354"/>
      <c r="MB199" s="363"/>
      <c r="MC199" s="363"/>
      <c r="MD199" s="354"/>
      <c r="ME199" s="354"/>
      <c r="MF199" s="354"/>
      <c r="MG199" s="354"/>
      <c r="MH199" s="354"/>
      <c r="MI199" s="354"/>
      <c r="MJ199" s="354"/>
      <c r="MK199" s="354"/>
      <c r="ML199" s="354"/>
      <c r="MM199" s="354"/>
      <c r="MN199" s="354"/>
      <c r="MO199" s="354"/>
      <c r="MP199" s="354"/>
      <c r="MQ199" s="354"/>
      <c r="MR199" s="354"/>
      <c r="MS199" s="51"/>
      <c r="MT199" s="364">
        <f t="shared" si="95"/>
        <v>3988</v>
      </c>
      <c r="MU199" s="365">
        <f t="shared" si="96"/>
        <v>130</v>
      </c>
      <c r="MV199" s="366">
        <f t="shared" si="97"/>
        <v>4118</v>
      </c>
      <c r="MW199" s="365">
        <v>6520</v>
      </c>
      <c r="MX199" s="365">
        <v>11346</v>
      </c>
      <c r="MY199" s="54"/>
      <c r="MZ199" s="708">
        <v>1.99</v>
      </c>
      <c r="NA199" s="708">
        <v>0.52</v>
      </c>
      <c r="NB199" s="709">
        <f t="shared" si="98"/>
        <v>2141.36</v>
      </c>
      <c r="NC199" s="710"/>
      <c r="ND199" s="710">
        <v>2.19</v>
      </c>
      <c r="NE199" s="738">
        <f t="shared" si="125"/>
        <v>0.371412169919633</v>
      </c>
      <c r="NF199" s="739"/>
      <c r="NG199" s="739">
        <v>5000</v>
      </c>
      <c r="NH199" s="739">
        <v>1.99</v>
      </c>
      <c r="NI199" s="740">
        <f t="shared" si="99"/>
        <v>8063.58</v>
      </c>
      <c r="NJ199" s="738">
        <f t="shared" si="132"/>
        <v>0.428817451205511</v>
      </c>
      <c r="NK199" s="741"/>
      <c r="NL199" s="742">
        <v>44562</v>
      </c>
      <c r="NM199" s="739">
        <f ca="1" t="shared" si="100"/>
        <v>17.1666666666667</v>
      </c>
      <c r="NN199" s="739">
        <f ca="1" t="shared" si="101"/>
        <v>515</v>
      </c>
      <c r="NO199" s="739">
        <v>4717</v>
      </c>
      <c r="NP199" s="739">
        <f t="shared" si="102"/>
        <v>4118</v>
      </c>
      <c r="NQ199" s="761">
        <f t="shared" si="103"/>
        <v>0.980592927729492</v>
      </c>
      <c r="NR199" s="739">
        <f ca="1" t="shared" si="104"/>
        <v>0.694983337128669</v>
      </c>
      <c r="NS199" s="739">
        <f t="shared" si="105"/>
        <v>3682</v>
      </c>
      <c r="NT199" s="739"/>
      <c r="NU199" s="739">
        <f ca="1" t="shared" si="106"/>
        <v>239.883495145631</v>
      </c>
      <c r="NV199" s="769">
        <f ca="1" t="shared" si="107"/>
        <v>7.99611650485437</v>
      </c>
      <c r="NW199" s="769">
        <f ca="1" t="shared" si="108"/>
        <v>460.473530840214</v>
      </c>
      <c r="NX199" s="739"/>
      <c r="NY199" s="739"/>
      <c r="NZ199" s="739"/>
      <c r="OA199" s="739"/>
      <c r="OB199" s="739"/>
      <c r="OC199" s="739"/>
      <c r="OD199" s="739"/>
      <c r="OE199" s="743">
        <f t="shared" si="109"/>
        <v>864</v>
      </c>
      <c r="OF199" s="743">
        <f t="shared" si="110"/>
        <v>78</v>
      </c>
      <c r="OG199" s="743">
        <f t="shared" si="111"/>
        <v>96</v>
      </c>
      <c r="OH199" s="743">
        <f t="shared" si="112"/>
        <v>100</v>
      </c>
      <c r="OI199" s="743">
        <f t="shared" si="113"/>
        <v>1152</v>
      </c>
      <c r="OJ199" s="739">
        <f t="shared" si="114"/>
        <v>864</v>
      </c>
      <c r="OK199" s="739">
        <f t="shared" si="115"/>
        <v>0</v>
      </c>
      <c r="OL199" s="739">
        <f t="shared" si="116"/>
        <v>100</v>
      </c>
      <c r="OM199" s="739">
        <f t="shared" si="117"/>
        <v>0</v>
      </c>
      <c r="ON199" s="739">
        <f t="shared" si="118"/>
        <v>0</v>
      </c>
      <c r="OO199" s="739">
        <f t="shared" si="119"/>
        <v>0</v>
      </c>
      <c r="OP199" s="739"/>
      <c r="OQ199" s="739">
        <f t="shared" si="120"/>
        <v>864</v>
      </c>
      <c r="OR199" s="739">
        <f t="shared" si="121"/>
        <v>4118</v>
      </c>
      <c r="OS199" s="739">
        <f t="shared" si="122"/>
        <v>0</v>
      </c>
      <c r="OT199" s="739">
        <f t="shared" si="123"/>
        <v>0</v>
      </c>
      <c r="OU199" s="739"/>
      <c r="OV199" s="739"/>
      <c r="OW199" s="739"/>
      <c r="OX199" s="739"/>
      <c r="OY199" s="739"/>
      <c r="OZ199" s="739"/>
      <c r="PA199" s="739"/>
      <c r="PB199" s="739"/>
      <c r="PC199" s="739"/>
      <c r="PD199" s="739"/>
      <c r="PE199" s="739"/>
      <c r="PF199" s="739"/>
      <c r="PG199" s="739"/>
      <c r="PI199" s="28">
        <v>1296</v>
      </c>
      <c r="PJ199" s="28">
        <v>48</v>
      </c>
      <c r="PK199" s="28">
        <v>292</v>
      </c>
      <c r="PL199" s="28">
        <v>1536</v>
      </c>
      <c r="PM199" s="28">
        <v>1440</v>
      </c>
      <c r="PN199" s="28">
        <v>144</v>
      </c>
      <c r="PO199" s="28">
        <v>0</v>
      </c>
      <c r="PP199" s="28">
        <v>144</v>
      </c>
      <c r="PQ199" s="28">
        <v>396</v>
      </c>
      <c r="PR199" s="28">
        <v>0</v>
      </c>
      <c r="PS199" s="28">
        <v>540</v>
      </c>
      <c r="PT199" s="28">
        <v>768</v>
      </c>
      <c r="PU199" s="28">
        <v>0</v>
      </c>
      <c r="PV199" s="28">
        <v>6604</v>
      </c>
      <c r="PW199" s="28">
        <v>84</v>
      </c>
    </row>
    <row r="200" s="28" customFormat="1" customHeight="1" spans="1:439">
      <c r="A200" s="95" t="s">
        <v>1610</v>
      </c>
      <c r="B200" s="415">
        <v>2020</v>
      </c>
      <c r="C200" s="95" t="s">
        <v>1917</v>
      </c>
      <c r="D200" s="95" t="s">
        <v>2005</v>
      </c>
      <c r="E200" s="820" t="s">
        <v>1657</v>
      </c>
      <c r="F200" s="116" t="s">
        <v>605</v>
      </c>
      <c r="G200" s="112" t="s">
        <v>606</v>
      </c>
      <c r="H200" s="113" t="s">
        <v>607</v>
      </c>
      <c r="I200" s="99">
        <f t="shared" si="129"/>
        <v>-679</v>
      </c>
      <c r="J200" s="100">
        <v>3480</v>
      </c>
      <c r="K200" s="454">
        <v>-2</v>
      </c>
      <c r="L200" s="150">
        <f t="shared" si="91"/>
        <v>2801</v>
      </c>
      <c r="M200" s="151">
        <f t="shared" si="92"/>
        <v>2801</v>
      </c>
      <c r="N200" s="455"/>
      <c r="O200" s="37">
        <v>4414</v>
      </c>
      <c r="P200" s="36"/>
      <c r="Q200" s="33">
        <f t="shared" si="93"/>
        <v>0</v>
      </c>
      <c r="R200" s="34">
        <f t="shared" si="94"/>
        <v>3000</v>
      </c>
      <c r="S200" s="346"/>
      <c r="T200" s="813"/>
      <c r="U200" s="824"/>
      <c r="V200" s="824"/>
      <c r="W200" s="346"/>
      <c r="X200" s="347"/>
      <c r="Y200" s="348"/>
      <c r="Z200" s="348"/>
      <c r="AA200" s="348"/>
      <c r="AB200" s="348"/>
      <c r="AC200" s="506"/>
      <c r="AD200" s="348"/>
      <c r="AE200" s="348"/>
      <c r="AF200" s="346"/>
      <c r="AG200" s="346"/>
      <c r="AH200" s="346"/>
      <c r="AI200" s="346"/>
      <c r="AJ200" s="346"/>
      <c r="AK200" s="346"/>
      <c r="AL200" s="346"/>
      <c r="AM200" s="346"/>
      <c r="AN200" s="346"/>
      <c r="AO200" s="346">
        <v>3000</v>
      </c>
      <c r="AP200" s="346"/>
      <c r="AQ200" s="346"/>
      <c r="AR200" s="346"/>
      <c r="AS200" s="346"/>
      <c r="AT200" s="346"/>
      <c r="AU200" s="346"/>
      <c r="AV200" s="346"/>
      <c r="AW200" s="346"/>
      <c r="AX200" s="346"/>
      <c r="AY200" s="349"/>
      <c r="AZ200" s="48"/>
      <c r="BA200" s="48"/>
      <c r="BB200" s="48">
        <v>1</v>
      </c>
      <c r="BC200" s="48"/>
      <c r="BD200" s="47"/>
      <c r="BE200" s="47">
        <v>1</v>
      </c>
      <c r="BF200" s="47"/>
      <c r="BG200" s="47"/>
      <c r="BH200" s="47">
        <v>100</v>
      </c>
      <c r="BI200" s="47"/>
      <c r="BJ200" s="47"/>
      <c r="BK200" s="47"/>
      <c r="BL200" s="47">
        <v>36</v>
      </c>
      <c r="BM200" s="47"/>
      <c r="BN200" s="47"/>
      <c r="BO200" s="47"/>
      <c r="BP200" s="47"/>
      <c r="BQ200" s="47"/>
      <c r="BR200" s="47"/>
      <c r="BS200" s="354"/>
      <c r="BT200" s="354"/>
      <c r="BU200" s="354"/>
      <c r="BV200" s="354"/>
      <c r="BW200" s="354"/>
      <c r="BX200" s="354"/>
      <c r="BY200" s="354"/>
      <c r="BZ200" s="354"/>
      <c r="CA200" s="354"/>
      <c r="CB200" s="354"/>
      <c r="CC200" s="354"/>
      <c r="CD200" s="354"/>
      <c r="CE200" s="354"/>
      <c r="CF200" s="354"/>
      <c r="CG200" s="354"/>
      <c r="CH200" s="354"/>
      <c r="CI200" s="354"/>
      <c r="CJ200" s="354"/>
      <c r="CK200" s="354"/>
      <c r="CL200" s="354"/>
      <c r="CM200" s="354"/>
      <c r="CN200" s="354"/>
      <c r="CO200" s="354"/>
      <c r="CP200" s="358"/>
      <c r="CQ200" s="48"/>
      <c r="CR200" s="354"/>
      <c r="CS200" s="354"/>
      <c r="CT200" s="355"/>
      <c r="CU200" s="354"/>
      <c r="CV200" s="354"/>
      <c r="CW200" s="354"/>
      <c r="CX200" s="354">
        <v>12</v>
      </c>
      <c r="CY200" s="354"/>
      <c r="CZ200" s="354"/>
      <c r="DA200" s="356"/>
      <c r="DB200" s="354"/>
      <c r="DC200" s="354"/>
      <c r="DD200" s="354"/>
      <c r="DE200" s="354"/>
      <c r="DF200" s="354"/>
      <c r="DG200" s="354"/>
      <c r="DH200" s="354"/>
      <c r="DI200" s="354"/>
      <c r="DJ200" s="354"/>
      <c r="DK200" s="354"/>
      <c r="DL200" s="354"/>
      <c r="DM200" s="354"/>
      <c r="DN200" s="354"/>
      <c r="DO200" s="354"/>
      <c r="DP200" s="354"/>
      <c r="DQ200" s="354"/>
      <c r="DR200" s="354"/>
      <c r="DS200" s="354"/>
      <c r="DT200" s="354"/>
      <c r="DU200" s="354"/>
      <c r="DV200" s="354">
        <v>1</v>
      </c>
      <c r="DW200" s="354"/>
      <c r="DX200" s="354"/>
      <c r="DY200" s="354"/>
      <c r="DZ200" s="357"/>
      <c r="EA200" s="356"/>
      <c r="EB200" s="356"/>
      <c r="EC200" s="356"/>
      <c r="ED200" s="356"/>
      <c r="EE200" s="358"/>
      <c r="EF200" s="48">
        <v>600</v>
      </c>
      <c r="EG200" s="46"/>
      <c r="EH200" s="46">
        <v>288</v>
      </c>
      <c r="EI200" s="47"/>
      <c r="EJ200" s="47"/>
      <c r="EK200" s="47"/>
      <c r="EL200" s="47"/>
      <c r="EM200" s="47"/>
      <c r="EN200" s="47"/>
      <c r="EO200" s="47">
        <v>48</v>
      </c>
      <c r="EP200" s="47"/>
      <c r="EQ200" s="47"/>
      <c r="ER200" s="47"/>
      <c r="ES200" s="47"/>
      <c r="ET200" s="48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>
        <v>96</v>
      </c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354"/>
      <c r="FR200" s="354"/>
      <c r="FS200" s="354"/>
      <c r="FT200" s="354"/>
      <c r="FU200" s="354">
        <v>720</v>
      </c>
      <c r="FV200" s="354"/>
      <c r="FW200" s="354">
        <v>432</v>
      </c>
      <c r="FX200" s="354"/>
      <c r="FY200" s="354"/>
      <c r="FZ200" s="354"/>
      <c r="GA200" s="354"/>
      <c r="GB200" s="354"/>
      <c r="GC200" s="354"/>
      <c r="GD200" s="354"/>
      <c r="GE200" s="354"/>
      <c r="GF200" s="354"/>
      <c r="GG200" s="354">
        <v>864</v>
      </c>
      <c r="GH200" s="354">
        <v>300</v>
      </c>
      <c r="GI200" s="354">
        <v>150</v>
      </c>
      <c r="GJ200" s="354"/>
      <c r="GK200" s="354"/>
      <c r="GL200" s="354"/>
      <c r="GM200" s="354"/>
      <c r="GN200" s="354"/>
      <c r="GO200" s="354"/>
      <c r="GP200" s="354"/>
      <c r="GQ200" s="354"/>
      <c r="GR200" s="354"/>
      <c r="GS200" s="354"/>
      <c r="GT200" s="354"/>
      <c r="GU200" s="354"/>
      <c r="GV200" s="354"/>
      <c r="GW200" s="354"/>
      <c r="GX200" s="354"/>
      <c r="GY200" s="354"/>
      <c r="GZ200" s="354"/>
      <c r="HA200" s="354"/>
      <c r="HB200" s="354"/>
      <c r="HC200" s="354"/>
      <c r="HD200" s="354"/>
      <c r="HE200" s="354"/>
      <c r="HF200" s="354"/>
      <c r="HG200" s="354"/>
      <c r="HH200" s="354"/>
      <c r="HI200" s="354"/>
      <c r="HJ200" s="354"/>
      <c r="HK200" s="354"/>
      <c r="HL200" s="354"/>
      <c r="HM200" s="354"/>
      <c r="HN200" s="354"/>
      <c r="HO200" s="354"/>
      <c r="HP200" s="354"/>
      <c r="HQ200" s="354"/>
      <c r="HR200" s="354"/>
      <c r="HS200" s="354"/>
      <c r="HT200" s="354"/>
      <c r="HU200" s="354"/>
      <c r="HV200" s="354"/>
      <c r="HW200" s="354"/>
      <c r="HX200" s="354">
        <v>144</v>
      </c>
      <c r="HY200" s="354"/>
      <c r="HZ200" s="354"/>
      <c r="IA200" s="354"/>
      <c r="IB200" s="354"/>
      <c r="IC200" s="354"/>
      <c r="ID200" s="354"/>
      <c r="IE200" s="354"/>
      <c r="IF200" s="354"/>
      <c r="IG200" s="354"/>
      <c r="IH200" s="354"/>
      <c r="II200" s="354"/>
      <c r="IJ200" s="354">
        <v>720</v>
      </c>
      <c r="IK200" s="354"/>
      <c r="IL200" s="354"/>
      <c r="IM200" s="354"/>
      <c r="IN200" s="354"/>
      <c r="IO200" s="354"/>
      <c r="IP200" s="354"/>
      <c r="IQ200" s="354"/>
      <c r="IR200" s="50"/>
      <c r="IS200" s="47"/>
      <c r="IT200" s="47"/>
      <c r="IU200" s="47"/>
      <c r="IV200" s="47"/>
      <c r="IW200" s="47"/>
      <c r="IX200" s="47"/>
      <c r="IY200" s="47"/>
      <c r="IZ200" s="47"/>
      <c r="JA200" s="47"/>
      <c r="JB200" s="47"/>
      <c r="JC200" s="47"/>
      <c r="JD200" s="47"/>
      <c r="JE200" s="47"/>
      <c r="JF200" s="47"/>
      <c r="JG200" s="47"/>
      <c r="JH200" s="47"/>
      <c r="JI200" s="47"/>
      <c r="JJ200" s="47"/>
      <c r="JK200" s="47"/>
      <c r="JL200" s="354"/>
      <c r="JM200" s="354"/>
      <c r="JN200" s="354"/>
      <c r="JO200" s="354"/>
      <c r="JP200" s="354"/>
      <c r="JQ200" s="354"/>
      <c r="JR200" s="354"/>
      <c r="JS200" s="354"/>
      <c r="JT200" s="354"/>
      <c r="JU200" s="354"/>
      <c r="JV200" s="354"/>
      <c r="JW200" s="354"/>
      <c r="JX200" s="354"/>
      <c r="JY200" s="354"/>
      <c r="JZ200" s="354"/>
      <c r="KA200" s="354"/>
      <c r="KB200" s="354"/>
      <c r="KC200" s="354"/>
      <c r="KD200" s="354"/>
      <c r="KE200" s="354"/>
      <c r="KF200" s="354"/>
      <c r="KG200" s="354"/>
      <c r="KH200" s="354"/>
      <c r="KI200" s="354"/>
      <c r="KJ200" s="354"/>
      <c r="KK200" s="354"/>
      <c r="KL200" s="354"/>
      <c r="KM200" s="354"/>
      <c r="KN200" s="354"/>
      <c r="KO200" s="354"/>
      <c r="KP200" s="354"/>
      <c r="KQ200" s="354"/>
      <c r="KR200" s="354"/>
      <c r="KS200" s="354"/>
      <c r="KT200" s="354"/>
      <c r="KU200" s="354"/>
      <c r="KV200" s="51"/>
      <c r="KW200" s="47"/>
      <c r="KX200" s="47"/>
      <c r="KY200" s="47"/>
      <c r="KZ200" s="47"/>
      <c r="LA200" s="47"/>
      <c r="LB200" s="47"/>
      <c r="LC200" s="47"/>
      <c r="LD200" s="361"/>
      <c r="LE200" s="361"/>
      <c r="LF200" s="361"/>
      <c r="LG200" s="361"/>
      <c r="LH200" s="361">
        <v>100</v>
      </c>
      <c r="LI200" s="361"/>
      <c r="LJ200" s="361"/>
      <c r="LK200" s="361"/>
      <c r="LL200" s="361"/>
      <c r="LM200" s="361"/>
      <c r="LN200" s="361"/>
      <c r="LO200" s="361"/>
      <c r="LP200" s="361"/>
      <c r="LQ200" s="354"/>
      <c r="LR200" s="354"/>
      <c r="LS200" s="354"/>
      <c r="LT200" s="354"/>
      <c r="LU200" s="354"/>
      <c r="LV200" s="354"/>
      <c r="LW200" s="51"/>
      <c r="LX200" s="354"/>
      <c r="LY200" s="354"/>
      <c r="LZ200" s="354"/>
      <c r="MA200" s="354"/>
      <c r="MB200" s="363"/>
      <c r="MC200" s="363"/>
      <c r="MD200" s="354"/>
      <c r="ME200" s="354"/>
      <c r="MF200" s="354"/>
      <c r="MG200" s="354"/>
      <c r="MH200" s="354"/>
      <c r="MI200" s="354"/>
      <c r="MJ200" s="354"/>
      <c r="MK200" s="354"/>
      <c r="ML200" s="354"/>
      <c r="MM200" s="354"/>
      <c r="MN200" s="354"/>
      <c r="MO200" s="354"/>
      <c r="MP200" s="354"/>
      <c r="MQ200" s="354"/>
      <c r="MR200" s="354"/>
      <c r="MS200" s="51"/>
      <c r="MT200" s="364">
        <f t="shared" si="95"/>
        <v>4362</v>
      </c>
      <c r="MU200" s="365">
        <f t="shared" si="96"/>
        <v>100</v>
      </c>
      <c r="MV200" s="366">
        <f t="shared" si="97"/>
        <v>4462</v>
      </c>
      <c r="MW200" s="365">
        <v>7120</v>
      </c>
      <c r="MX200" s="365">
        <v>11445</v>
      </c>
      <c r="MY200" s="54"/>
      <c r="MZ200" s="708">
        <v>1.99</v>
      </c>
      <c r="NA200" s="708">
        <v>0.52</v>
      </c>
      <c r="NB200" s="709">
        <f t="shared" si="98"/>
        <v>2320.24</v>
      </c>
      <c r="NC200" s="710"/>
      <c r="ND200" s="710">
        <v>2.19</v>
      </c>
      <c r="NE200" s="738">
        <f t="shared" si="125"/>
        <v>0.371412169919633</v>
      </c>
      <c r="NF200" s="739"/>
      <c r="NG200" s="739">
        <v>5000</v>
      </c>
      <c r="NH200" s="739">
        <v>1.99</v>
      </c>
      <c r="NI200" s="740">
        <f t="shared" si="99"/>
        <v>6134.19</v>
      </c>
      <c r="NJ200" s="738">
        <f t="shared" si="132"/>
        <v>0.428817451205511</v>
      </c>
      <c r="NK200" s="741"/>
      <c r="NL200" s="742">
        <v>44562</v>
      </c>
      <c r="NM200" s="739">
        <f ca="1" t="shared" si="100"/>
        <v>17.1666666666667</v>
      </c>
      <c r="NN200" s="739">
        <f ca="1" t="shared" si="101"/>
        <v>515</v>
      </c>
      <c r="NO200" s="739">
        <v>4126</v>
      </c>
      <c r="NP200" s="739">
        <f t="shared" si="102"/>
        <v>4462</v>
      </c>
      <c r="NQ200" s="761">
        <f t="shared" si="103"/>
        <v>1.28829218998123</v>
      </c>
      <c r="NR200" s="739">
        <f ca="1" t="shared" si="104"/>
        <v>0.913061455035241</v>
      </c>
      <c r="NS200" s="739">
        <f t="shared" si="105"/>
        <v>2801</v>
      </c>
      <c r="NT200" s="739"/>
      <c r="NU200" s="739">
        <f ca="1" t="shared" si="106"/>
        <v>259.922330097087</v>
      </c>
      <c r="NV200" s="769">
        <f ca="1" t="shared" si="107"/>
        <v>8.66407766990291</v>
      </c>
      <c r="NW200" s="769">
        <f ca="1" t="shared" si="108"/>
        <v>323.288883908561</v>
      </c>
      <c r="NX200" s="739"/>
      <c r="NY200" s="739"/>
      <c r="NZ200" s="739"/>
      <c r="OA200" s="739"/>
      <c r="OB200" s="739"/>
      <c r="OC200" s="739"/>
      <c r="OD200" s="739"/>
      <c r="OE200" s="743">
        <f t="shared" si="109"/>
        <v>888</v>
      </c>
      <c r="OF200" s="743">
        <f t="shared" si="110"/>
        <v>48</v>
      </c>
      <c r="OG200" s="743">
        <f t="shared" si="111"/>
        <v>96</v>
      </c>
      <c r="OH200" s="743">
        <f t="shared" si="112"/>
        <v>100</v>
      </c>
      <c r="OI200" s="743">
        <f t="shared" si="113"/>
        <v>1152</v>
      </c>
      <c r="OJ200" s="739">
        <f t="shared" si="114"/>
        <v>1314</v>
      </c>
      <c r="OK200" s="739">
        <f t="shared" si="115"/>
        <v>0</v>
      </c>
      <c r="OL200" s="739">
        <f t="shared" si="116"/>
        <v>0</v>
      </c>
      <c r="OM200" s="739">
        <f t="shared" si="117"/>
        <v>0</v>
      </c>
      <c r="ON200" s="739">
        <f t="shared" si="118"/>
        <v>0</v>
      </c>
      <c r="OO200" s="739">
        <f t="shared" si="119"/>
        <v>0</v>
      </c>
      <c r="OP200" s="739"/>
      <c r="OQ200" s="739">
        <f t="shared" si="120"/>
        <v>864</v>
      </c>
      <c r="OR200" s="739">
        <f t="shared" si="121"/>
        <v>4462</v>
      </c>
      <c r="OS200" s="739">
        <f t="shared" si="122"/>
        <v>0</v>
      </c>
      <c r="OT200" s="739">
        <f t="shared" si="123"/>
        <v>0</v>
      </c>
      <c r="OU200" s="739"/>
      <c r="OV200" s="739"/>
      <c r="OW200" s="739"/>
      <c r="OX200" s="739"/>
      <c r="OY200" s="739"/>
      <c r="OZ200" s="739"/>
      <c r="PA200" s="739"/>
      <c r="PB200" s="739"/>
      <c r="PC200" s="739"/>
      <c r="PD200" s="739"/>
      <c r="PE200" s="739"/>
      <c r="PF200" s="739"/>
      <c r="PG200" s="739"/>
      <c r="PI200" s="28">
        <v>1296</v>
      </c>
      <c r="PJ200" s="28">
        <v>48</v>
      </c>
      <c r="PK200" s="28">
        <v>192</v>
      </c>
      <c r="PL200" s="28">
        <v>1836</v>
      </c>
      <c r="PM200" s="28">
        <v>1440</v>
      </c>
      <c r="PN200" s="28">
        <v>144</v>
      </c>
      <c r="PO200" s="28">
        <v>100</v>
      </c>
      <c r="PP200" s="28">
        <v>144</v>
      </c>
      <c r="PQ200" s="28">
        <v>696</v>
      </c>
      <c r="PR200" s="28">
        <v>0</v>
      </c>
      <c r="PS200" s="28">
        <v>540</v>
      </c>
      <c r="PT200" s="28">
        <v>768</v>
      </c>
      <c r="PU200" s="28">
        <v>0</v>
      </c>
      <c r="PV200" s="28">
        <v>7204</v>
      </c>
      <c r="PW200" s="28">
        <v>84</v>
      </c>
    </row>
    <row r="201" s="28" customFormat="1" customHeight="1" spans="1:439">
      <c r="A201" s="95" t="s">
        <v>1610</v>
      </c>
      <c r="B201" s="415">
        <v>2020</v>
      </c>
      <c r="C201" s="95" t="s">
        <v>1917</v>
      </c>
      <c r="D201" s="95" t="s">
        <v>2005</v>
      </c>
      <c r="E201" s="820" t="s">
        <v>1657</v>
      </c>
      <c r="F201" s="116" t="s">
        <v>608</v>
      </c>
      <c r="G201" s="112" t="s">
        <v>609</v>
      </c>
      <c r="H201" s="113" t="s">
        <v>610</v>
      </c>
      <c r="I201" s="99">
        <f t="shared" si="129"/>
        <v>-3052</v>
      </c>
      <c r="J201" s="100">
        <v>4476</v>
      </c>
      <c r="K201" s="454">
        <v>-2</v>
      </c>
      <c r="L201" s="150">
        <f t="shared" ref="L201:L264" si="133">(O201+P201+Q201+R201)-SUM(AZ201:MS201)</f>
        <v>1424</v>
      </c>
      <c r="M201" s="151">
        <f t="shared" ref="M201:M264" si="134">(O201+P201+R201)-SUM(AZ201:MS201)</f>
        <v>1424</v>
      </c>
      <c r="N201" s="455"/>
      <c r="O201" s="37">
        <v>4860</v>
      </c>
      <c r="P201" s="36"/>
      <c r="Q201" s="33">
        <f t="shared" ref="Q201:Q264" si="135">SUM(S201:W201)</f>
        <v>0</v>
      </c>
      <c r="R201" s="34">
        <f t="shared" ref="R201:R264" si="136">SUM(X201:AY201)</f>
        <v>0</v>
      </c>
      <c r="S201" s="346"/>
      <c r="T201" s="346"/>
      <c r="U201" s="824"/>
      <c r="V201" s="824"/>
      <c r="W201" s="346"/>
      <c r="X201" s="347"/>
      <c r="Y201" s="348"/>
      <c r="Z201" s="348"/>
      <c r="AA201" s="348"/>
      <c r="AB201" s="348"/>
      <c r="AC201" s="506"/>
      <c r="AD201" s="348"/>
      <c r="AE201" s="348"/>
      <c r="AF201" s="346"/>
      <c r="AG201" s="346"/>
      <c r="AH201" s="346"/>
      <c r="AI201" s="346"/>
      <c r="AJ201" s="346"/>
      <c r="AK201" s="346"/>
      <c r="AL201" s="346"/>
      <c r="AM201" s="346"/>
      <c r="AN201" s="346"/>
      <c r="AO201" s="346"/>
      <c r="AP201" s="346"/>
      <c r="AQ201" s="346"/>
      <c r="AR201" s="346"/>
      <c r="AS201" s="346"/>
      <c r="AT201" s="346"/>
      <c r="AU201" s="346"/>
      <c r="AV201" s="346"/>
      <c r="AW201" s="346"/>
      <c r="AX201" s="346"/>
      <c r="AY201" s="349"/>
      <c r="AZ201" s="48"/>
      <c r="BA201" s="48"/>
      <c r="BB201" s="48">
        <v>1</v>
      </c>
      <c r="BC201" s="48"/>
      <c r="BD201" s="47"/>
      <c r="BE201" s="47"/>
      <c r="BF201" s="47"/>
      <c r="BG201" s="47"/>
      <c r="BH201" s="47">
        <v>100</v>
      </c>
      <c r="BI201" s="47"/>
      <c r="BJ201" s="47"/>
      <c r="BK201" s="47"/>
      <c r="BL201" s="47">
        <v>36</v>
      </c>
      <c r="BM201" s="47"/>
      <c r="BN201" s="47"/>
      <c r="BO201" s="47"/>
      <c r="BP201" s="47"/>
      <c r="BQ201" s="47"/>
      <c r="BR201" s="47"/>
      <c r="BS201" s="354"/>
      <c r="BT201" s="354"/>
      <c r="BU201" s="354"/>
      <c r="BV201" s="354"/>
      <c r="BW201" s="354"/>
      <c r="BX201" s="354"/>
      <c r="BY201" s="354"/>
      <c r="BZ201" s="354"/>
      <c r="CA201" s="354"/>
      <c r="CB201" s="354"/>
      <c r="CC201" s="354"/>
      <c r="CD201" s="354"/>
      <c r="CE201" s="354"/>
      <c r="CF201" s="354"/>
      <c r="CG201" s="354"/>
      <c r="CH201" s="354"/>
      <c r="CI201" s="354"/>
      <c r="CJ201" s="354"/>
      <c r="CK201" s="354"/>
      <c r="CL201" s="354"/>
      <c r="CM201" s="354"/>
      <c r="CN201" s="354"/>
      <c r="CO201" s="354"/>
      <c r="CP201" s="358"/>
      <c r="CQ201" s="48"/>
      <c r="CR201" s="354"/>
      <c r="CS201" s="354"/>
      <c r="CT201" s="355"/>
      <c r="CU201" s="354"/>
      <c r="CV201" s="354"/>
      <c r="CW201" s="354"/>
      <c r="CX201" s="354">
        <v>12</v>
      </c>
      <c r="CY201" s="354"/>
      <c r="CZ201" s="354"/>
      <c r="DA201" s="356"/>
      <c r="DB201" s="354"/>
      <c r="DC201" s="354"/>
      <c r="DD201" s="354"/>
      <c r="DE201" s="354"/>
      <c r="DF201" s="354"/>
      <c r="DG201" s="354"/>
      <c r="DH201" s="354"/>
      <c r="DI201" s="354"/>
      <c r="DJ201" s="354"/>
      <c r="DK201" s="354"/>
      <c r="DL201" s="354"/>
      <c r="DM201" s="354"/>
      <c r="DN201" s="354"/>
      <c r="DO201" s="354"/>
      <c r="DP201" s="354"/>
      <c r="DQ201" s="354"/>
      <c r="DR201" s="354"/>
      <c r="DS201" s="354"/>
      <c r="DT201" s="354"/>
      <c r="DU201" s="354"/>
      <c r="DV201" s="354">
        <v>1</v>
      </c>
      <c r="DW201" s="354"/>
      <c r="DX201" s="354"/>
      <c r="DY201" s="354"/>
      <c r="DZ201" s="357"/>
      <c r="EA201" s="356"/>
      <c r="EB201" s="356"/>
      <c r="EC201" s="356"/>
      <c r="ED201" s="356"/>
      <c r="EE201" s="358"/>
      <c r="EF201" s="48"/>
      <c r="EG201" s="46"/>
      <c r="EH201" s="46">
        <v>288</v>
      </c>
      <c r="EI201" s="47"/>
      <c r="EJ201" s="47">
        <v>50</v>
      </c>
      <c r="EK201" s="47"/>
      <c r="EL201" s="47"/>
      <c r="EM201" s="47"/>
      <c r="EN201" s="47"/>
      <c r="EO201" s="47">
        <v>48</v>
      </c>
      <c r="EP201" s="47"/>
      <c r="EQ201" s="47"/>
      <c r="ER201" s="47"/>
      <c r="ES201" s="47"/>
      <c r="ET201" s="48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>
        <v>96</v>
      </c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354"/>
      <c r="FR201" s="354"/>
      <c r="FS201" s="354"/>
      <c r="FT201" s="354"/>
      <c r="FU201" s="354">
        <v>144</v>
      </c>
      <c r="FV201" s="354"/>
      <c r="FW201" s="354">
        <v>432</v>
      </c>
      <c r="FX201" s="354"/>
      <c r="FY201" s="354"/>
      <c r="FZ201" s="354"/>
      <c r="GA201" s="354"/>
      <c r="GB201" s="354"/>
      <c r="GC201" s="354"/>
      <c r="GD201" s="354"/>
      <c r="GE201" s="354"/>
      <c r="GF201" s="354"/>
      <c r="GG201" s="354">
        <v>864</v>
      </c>
      <c r="GH201" s="354"/>
      <c r="GI201" s="354"/>
      <c r="GJ201" s="354"/>
      <c r="GK201" s="354"/>
      <c r="GL201" s="354"/>
      <c r="GM201" s="354"/>
      <c r="GN201" s="354"/>
      <c r="GO201" s="354"/>
      <c r="GP201" s="354"/>
      <c r="GQ201" s="354"/>
      <c r="GR201" s="354"/>
      <c r="GS201" s="354">
        <v>100</v>
      </c>
      <c r="GT201" s="354"/>
      <c r="GU201" s="354"/>
      <c r="GV201" s="354"/>
      <c r="GW201" s="354"/>
      <c r="GX201" s="354"/>
      <c r="GY201" s="354"/>
      <c r="GZ201" s="354">
        <v>300</v>
      </c>
      <c r="HA201" s="354"/>
      <c r="HB201" s="354"/>
      <c r="HC201" s="354"/>
      <c r="HD201" s="354"/>
      <c r="HE201" s="354"/>
      <c r="HF201" s="354"/>
      <c r="HG201" s="354"/>
      <c r="HH201" s="354"/>
      <c r="HI201" s="354"/>
      <c r="HJ201" s="354"/>
      <c r="HK201" s="354"/>
      <c r="HL201" s="354"/>
      <c r="HM201" s="354"/>
      <c r="HN201" s="354"/>
      <c r="HO201" s="354"/>
      <c r="HP201" s="354"/>
      <c r="HQ201" s="354"/>
      <c r="HR201" s="354"/>
      <c r="HS201" s="354"/>
      <c r="HT201" s="354"/>
      <c r="HU201" s="354"/>
      <c r="HV201" s="354"/>
      <c r="HW201" s="354"/>
      <c r="HX201" s="354">
        <v>144</v>
      </c>
      <c r="HY201" s="354"/>
      <c r="HZ201" s="354"/>
      <c r="IA201" s="354"/>
      <c r="IB201" s="354"/>
      <c r="IC201" s="354"/>
      <c r="ID201" s="354"/>
      <c r="IE201" s="354"/>
      <c r="IF201" s="354"/>
      <c r="IG201" s="354"/>
      <c r="IH201" s="354"/>
      <c r="II201" s="354"/>
      <c r="IJ201" s="354">
        <v>720</v>
      </c>
      <c r="IK201" s="354"/>
      <c r="IL201" s="354"/>
      <c r="IM201" s="354"/>
      <c r="IN201" s="354"/>
      <c r="IO201" s="354"/>
      <c r="IP201" s="354"/>
      <c r="IQ201" s="354"/>
      <c r="IR201" s="50"/>
      <c r="IS201" s="47"/>
      <c r="IT201" s="47"/>
      <c r="IU201" s="47"/>
      <c r="IV201" s="47"/>
      <c r="IW201" s="47"/>
      <c r="IX201" s="47"/>
      <c r="IY201" s="47"/>
      <c r="IZ201" s="47"/>
      <c r="JA201" s="47"/>
      <c r="JB201" s="47"/>
      <c r="JC201" s="47"/>
      <c r="JD201" s="47"/>
      <c r="JE201" s="47"/>
      <c r="JF201" s="47"/>
      <c r="JG201" s="47"/>
      <c r="JH201" s="47"/>
      <c r="JI201" s="47"/>
      <c r="JJ201" s="47"/>
      <c r="JK201" s="47"/>
      <c r="JL201" s="354"/>
      <c r="JM201" s="354"/>
      <c r="JN201" s="354"/>
      <c r="JO201" s="354"/>
      <c r="JP201" s="354"/>
      <c r="JQ201" s="354"/>
      <c r="JR201" s="354"/>
      <c r="JS201" s="354"/>
      <c r="JT201" s="354"/>
      <c r="JU201" s="354"/>
      <c r="JV201" s="354"/>
      <c r="JW201" s="354"/>
      <c r="JX201" s="354"/>
      <c r="JY201" s="354"/>
      <c r="JZ201" s="354"/>
      <c r="KA201" s="354"/>
      <c r="KB201" s="354"/>
      <c r="KC201" s="354"/>
      <c r="KD201" s="354"/>
      <c r="KE201" s="354"/>
      <c r="KF201" s="354"/>
      <c r="KG201" s="354"/>
      <c r="KH201" s="354"/>
      <c r="KI201" s="354"/>
      <c r="KJ201" s="354"/>
      <c r="KK201" s="354"/>
      <c r="KL201" s="354"/>
      <c r="KM201" s="354"/>
      <c r="KN201" s="354"/>
      <c r="KO201" s="354"/>
      <c r="KP201" s="354"/>
      <c r="KQ201" s="354"/>
      <c r="KR201" s="354"/>
      <c r="KS201" s="354"/>
      <c r="KT201" s="354"/>
      <c r="KU201" s="354"/>
      <c r="KV201" s="51"/>
      <c r="KW201" s="47"/>
      <c r="KX201" s="47"/>
      <c r="KY201" s="47"/>
      <c r="KZ201" s="47"/>
      <c r="LA201" s="47"/>
      <c r="LB201" s="47"/>
      <c r="LC201" s="47"/>
      <c r="LD201" s="361"/>
      <c r="LE201" s="361"/>
      <c r="LF201" s="361"/>
      <c r="LG201" s="361"/>
      <c r="LH201" s="361">
        <v>100</v>
      </c>
      <c r="LI201" s="361"/>
      <c r="LJ201" s="361"/>
      <c r="LK201" s="361"/>
      <c r="LL201" s="361"/>
      <c r="LM201" s="361"/>
      <c r="LN201" s="361"/>
      <c r="LO201" s="361"/>
      <c r="LP201" s="361"/>
      <c r="LQ201" s="354"/>
      <c r="LR201" s="354"/>
      <c r="LS201" s="354"/>
      <c r="LT201" s="354"/>
      <c r="LU201" s="354"/>
      <c r="LV201" s="354"/>
      <c r="LW201" s="51"/>
      <c r="LX201" s="354"/>
      <c r="LY201" s="354"/>
      <c r="LZ201" s="354"/>
      <c r="MA201" s="354"/>
      <c r="MB201" s="363"/>
      <c r="MC201" s="363"/>
      <c r="MD201" s="354"/>
      <c r="ME201" s="354"/>
      <c r="MF201" s="354"/>
      <c r="MG201" s="354"/>
      <c r="MH201" s="354"/>
      <c r="MI201" s="354"/>
      <c r="MJ201" s="354"/>
      <c r="MK201" s="354"/>
      <c r="ML201" s="354"/>
      <c r="MM201" s="354"/>
      <c r="MN201" s="354"/>
      <c r="MO201" s="354"/>
      <c r="MP201" s="354"/>
      <c r="MQ201" s="354"/>
      <c r="MR201" s="354"/>
      <c r="MS201" s="51"/>
      <c r="MT201" s="364">
        <f t="shared" si="95"/>
        <v>3186</v>
      </c>
      <c r="MU201" s="365">
        <f t="shared" si="96"/>
        <v>100</v>
      </c>
      <c r="MV201" s="366">
        <f t="shared" si="97"/>
        <v>3286</v>
      </c>
      <c r="MW201" s="365">
        <v>6720</v>
      </c>
      <c r="MX201" s="365">
        <v>11345</v>
      </c>
      <c r="MY201" s="54"/>
      <c r="MZ201" s="708">
        <v>1.99</v>
      </c>
      <c r="NA201" s="708">
        <v>0.52</v>
      </c>
      <c r="NB201" s="709">
        <f t="shared" si="98"/>
        <v>1708.72</v>
      </c>
      <c r="NC201" s="710"/>
      <c r="ND201" s="710">
        <v>2.19</v>
      </c>
      <c r="NE201" s="738">
        <f t="shared" si="125"/>
        <v>0.371412169919633</v>
      </c>
      <c r="NF201" s="739"/>
      <c r="NG201" s="739">
        <v>5000</v>
      </c>
      <c r="NH201" s="739">
        <v>1.99</v>
      </c>
      <c r="NI201" s="740">
        <f t="shared" si="99"/>
        <v>3118.56</v>
      </c>
      <c r="NJ201" s="738">
        <f t="shared" si="132"/>
        <v>0.428817451205511</v>
      </c>
      <c r="NK201" s="741"/>
      <c r="NL201" s="742">
        <v>44562</v>
      </c>
      <c r="NM201" s="739">
        <f ca="1" t="shared" si="100"/>
        <v>17.1666666666667</v>
      </c>
      <c r="NN201" s="739">
        <f ca="1" t="shared" si="101"/>
        <v>515</v>
      </c>
      <c r="NO201" s="739">
        <v>4572</v>
      </c>
      <c r="NP201" s="739">
        <f t="shared" si="102"/>
        <v>3286</v>
      </c>
      <c r="NQ201" s="761">
        <f t="shared" si="103"/>
        <v>1.09606404269513</v>
      </c>
      <c r="NR201" s="739">
        <f ca="1" t="shared" si="104"/>
        <v>0.776822088512082</v>
      </c>
      <c r="NS201" s="739">
        <f t="shared" si="105"/>
        <v>1424</v>
      </c>
      <c r="NT201" s="739"/>
      <c r="NU201" s="739">
        <f ca="1" t="shared" si="106"/>
        <v>191.417475728155</v>
      </c>
      <c r="NV201" s="769">
        <f ca="1" t="shared" si="107"/>
        <v>6.38058252427185</v>
      </c>
      <c r="NW201" s="769">
        <f ca="1" t="shared" si="108"/>
        <v>223.177115033475</v>
      </c>
      <c r="NX201" s="739"/>
      <c r="NY201" s="739"/>
      <c r="NZ201" s="739"/>
      <c r="OA201" s="739"/>
      <c r="OB201" s="739"/>
      <c r="OC201" s="739"/>
      <c r="OD201" s="739"/>
      <c r="OE201" s="743">
        <f t="shared" si="109"/>
        <v>338</v>
      </c>
      <c r="OF201" s="743">
        <f t="shared" si="110"/>
        <v>48</v>
      </c>
      <c r="OG201" s="743">
        <f t="shared" si="111"/>
        <v>96</v>
      </c>
      <c r="OH201" s="743">
        <f t="shared" si="112"/>
        <v>100</v>
      </c>
      <c r="OI201" s="743">
        <f t="shared" si="113"/>
        <v>576</v>
      </c>
      <c r="OJ201" s="739">
        <f t="shared" si="114"/>
        <v>864</v>
      </c>
      <c r="OK201" s="739">
        <f t="shared" si="115"/>
        <v>0</v>
      </c>
      <c r="OL201" s="739">
        <f t="shared" si="116"/>
        <v>100</v>
      </c>
      <c r="OM201" s="739">
        <f t="shared" si="117"/>
        <v>300</v>
      </c>
      <c r="ON201" s="739">
        <f t="shared" si="118"/>
        <v>0</v>
      </c>
      <c r="OO201" s="739">
        <f t="shared" si="119"/>
        <v>0</v>
      </c>
      <c r="OP201" s="739"/>
      <c r="OQ201" s="739">
        <f t="shared" si="120"/>
        <v>864</v>
      </c>
      <c r="OR201" s="739">
        <f t="shared" si="121"/>
        <v>3286</v>
      </c>
      <c r="OS201" s="739">
        <f t="shared" si="122"/>
        <v>0</v>
      </c>
      <c r="OT201" s="739">
        <f t="shared" si="123"/>
        <v>0</v>
      </c>
      <c r="OU201" s="739"/>
      <c r="OV201" s="739"/>
      <c r="OW201" s="739"/>
      <c r="OX201" s="739"/>
      <c r="OY201" s="739"/>
      <c r="OZ201" s="739"/>
      <c r="PA201" s="739"/>
      <c r="PB201" s="739"/>
      <c r="PC201" s="739"/>
      <c r="PD201" s="739"/>
      <c r="PE201" s="739"/>
      <c r="PF201" s="739"/>
      <c r="PG201" s="739"/>
      <c r="PI201" s="28">
        <v>1296</v>
      </c>
      <c r="PJ201" s="28">
        <v>48</v>
      </c>
      <c r="PK201" s="28">
        <v>192</v>
      </c>
      <c r="PL201" s="28">
        <v>1536</v>
      </c>
      <c r="PM201" s="28">
        <v>1440</v>
      </c>
      <c r="PN201" s="28">
        <v>144</v>
      </c>
      <c r="PO201" s="28">
        <v>0</v>
      </c>
      <c r="PP201" s="28">
        <v>144</v>
      </c>
      <c r="PQ201" s="28">
        <v>696</v>
      </c>
      <c r="PR201" s="28">
        <v>0</v>
      </c>
      <c r="PS201" s="28">
        <v>540</v>
      </c>
      <c r="PT201" s="28">
        <v>768</v>
      </c>
      <c r="PU201" s="28">
        <v>0</v>
      </c>
      <c r="PV201" s="28">
        <v>6804</v>
      </c>
      <c r="PW201" s="28">
        <v>84</v>
      </c>
    </row>
    <row r="202" s="28" customFormat="1" customHeight="1" spans="1:439">
      <c r="A202" s="95" t="s">
        <v>1610</v>
      </c>
      <c r="B202" s="415">
        <v>2020</v>
      </c>
      <c r="C202" s="95" t="s">
        <v>1645</v>
      </c>
      <c r="D202" s="95" t="s">
        <v>1646</v>
      </c>
      <c r="E202" s="95"/>
      <c r="F202" s="104" t="s">
        <v>2013</v>
      </c>
      <c r="G202" s="112" t="s">
        <v>2014</v>
      </c>
      <c r="H202" s="98" t="s">
        <v>2015</v>
      </c>
      <c r="I202" s="99">
        <f t="shared" si="129"/>
        <v>-231</v>
      </c>
      <c r="J202" s="114">
        <v>520</v>
      </c>
      <c r="K202" s="456">
        <v>0</v>
      </c>
      <c r="L202" s="150">
        <f t="shared" si="133"/>
        <v>289</v>
      </c>
      <c r="M202" s="151">
        <f t="shared" si="134"/>
        <v>289</v>
      </c>
      <c r="N202" s="455"/>
      <c r="O202" s="37">
        <v>24</v>
      </c>
      <c r="P202" s="36">
        <v>548</v>
      </c>
      <c r="Q202" s="33">
        <f t="shared" si="135"/>
        <v>0</v>
      </c>
      <c r="R202" s="34">
        <f t="shared" si="136"/>
        <v>0</v>
      </c>
      <c r="S202" s="346"/>
      <c r="T202" s="346"/>
      <c r="U202" s="824"/>
      <c r="V202" s="824"/>
      <c r="W202" s="346"/>
      <c r="X202" s="347"/>
      <c r="Y202" s="348"/>
      <c r="Z202" s="348"/>
      <c r="AA202" s="348"/>
      <c r="AB202" s="348"/>
      <c r="AC202" s="506"/>
      <c r="AD202" s="348"/>
      <c r="AE202" s="348"/>
      <c r="AF202" s="346"/>
      <c r="AG202" s="346"/>
      <c r="AH202" s="346"/>
      <c r="AI202" s="346"/>
      <c r="AJ202" s="346"/>
      <c r="AK202" s="346"/>
      <c r="AL202" s="346"/>
      <c r="AM202" s="346"/>
      <c r="AN202" s="346"/>
      <c r="AO202" s="346"/>
      <c r="AP202" s="346"/>
      <c r="AQ202" s="346"/>
      <c r="AR202" s="346"/>
      <c r="AS202" s="346"/>
      <c r="AT202" s="346"/>
      <c r="AU202" s="346"/>
      <c r="AV202" s="346"/>
      <c r="AW202" s="346"/>
      <c r="AX202" s="346"/>
      <c r="AY202" s="349"/>
      <c r="AZ202" s="48"/>
      <c r="BA202" s="48"/>
      <c r="BB202" s="48"/>
      <c r="BC202" s="48"/>
      <c r="BD202" s="47"/>
      <c r="BE202" s="47"/>
      <c r="BF202" s="47"/>
      <c r="BG202" s="47"/>
      <c r="BH202" s="47">
        <v>2</v>
      </c>
      <c r="BI202" s="47"/>
      <c r="BJ202" s="47"/>
      <c r="BK202" s="47"/>
      <c r="BL202" s="47">
        <v>3</v>
      </c>
      <c r="BM202" s="47"/>
      <c r="BN202" s="47"/>
      <c r="BO202" s="47"/>
      <c r="BP202" s="47"/>
      <c r="BQ202" s="47"/>
      <c r="BR202" s="47"/>
      <c r="BS202" s="354"/>
      <c r="BT202" s="354"/>
      <c r="BU202" s="354"/>
      <c r="BV202" s="354"/>
      <c r="BW202" s="354"/>
      <c r="BX202" s="354"/>
      <c r="BY202" s="354"/>
      <c r="BZ202" s="354"/>
      <c r="CA202" s="354"/>
      <c r="CB202" s="354"/>
      <c r="CC202" s="354"/>
      <c r="CD202" s="354"/>
      <c r="CE202" s="354"/>
      <c r="CF202" s="354"/>
      <c r="CG202" s="354"/>
      <c r="CH202" s="354"/>
      <c r="CI202" s="354"/>
      <c r="CJ202" s="354"/>
      <c r="CK202" s="354"/>
      <c r="CL202" s="354"/>
      <c r="CM202" s="354"/>
      <c r="CN202" s="354"/>
      <c r="CO202" s="354"/>
      <c r="CP202" s="358"/>
      <c r="CQ202" s="48"/>
      <c r="CR202" s="354"/>
      <c r="CS202" s="354"/>
      <c r="CT202" s="355"/>
      <c r="CU202" s="354"/>
      <c r="CV202" s="354"/>
      <c r="CW202" s="354"/>
      <c r="CX202" s="354">
        <v>1</v>
      </c>
      <c r="CY202" s="354"/>
      <c r="CZ202" s="354"/>
      <c r="DA202" s="356"/>
      <c r="DB202" s="354"/>
      <c r="DC202" s="354"/>
      <c r="DD202" s="354"/>
      <c r="DE202" s="354"/>
      <c r="DF202" s="354"/>
      <c r="DG202" s="354"/>
      <c r="DH202" s="354"/>
      <c r="DI202" s="354"/>
      <c r="DJ202" s="354"/>
      <c r="DK202" s="354"/>
      <c r="DL202" s="354"/>
      <c r="DM202" s="354"/>
      <c r="DN202" s="354"/>
      <c r="DO202" s="354"/>
      <c r="DP202" s="354"/>
      <c r="DQ202" s="354"/>
      <c r="DR202" s="354"/>
      <c r="DS202" s="354"/>
      <c r="DT202" s="354"/>
      <c r="DU202" s="354"/>
      <c r="DV202" s="354">
        <v>1</v>
      </c>
      <c r="DW202" s="354"/>
      <c r="DX202" s="354"/>
      <c r="DY202" s="354"/>
      <c r="DZ202" s="357"/>
      <c r="EA202" s="356"/>
      <c r="EB202" s="356"/>
      <c r="EC202" s="356"/>
      <c r="ED202" s="356"/>
      <c r="EE202" s="358"/>
      <c r="EF202" s="48"/>
      <c r="EG202" s="46"/>
      <c r="EH202" s="46">
        <v>24</v>
      </c>
      <c r="EI202" s="47"/>
      <c r="EJ202" s="47"/>
      <c r="EK202" s="47"/>
      <c r="EL202" s="47"/>
      <c r="EM202" s="47"/>
      <c r="EN202" s="47"/>
      <c r="EO202" s="47">
        <v>4</v>
      </c>
      <c r="EP202" s="47">
        <v>24</v>
      </c>
      <c r="EQ202" s="47"/>
      <c r="ER202" s="47"/>
      <c r="ES202" s="47"/>
      <c r="ET202" s="48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>
        <v>8</v>
      </c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354"/>
      <c r="FR202" s="354"/>
      <c r="FS202" s="354"/>
      <c r="FT202" s="354"/>
      <c r="FU202" s="354">
        <v>36</v>
      </c>
      <c r="FV202" s="354"/>
      <c r="FW202" s="354">
        <v>36</v>
      </c>
      <c r="FX202" s="354"/>
      <c r="FY202" s="354"/>
      <c r="FZ202" s="354"/>
      <c r="GA202" s="354"/>
      <c r="GB202" s="354"/>
      <c r="GC202" s="354"/>
      <c r="GD202" s="354"/>
      <c r="GE202" s="354"/>
      <c r="GF202" s="354"/>
      <c r="GG202" s="354">
        <v>72</v>
      </c>
      <c r="GH202" s="354"/>
      <c r="GI202" s="354"/>
      <c r="GJ202" s="354"/>
      <c r="GK202" s="354"/>
      <c r="GL202" s="354"/>
      <c r="GM202" s="354"/>
      <c r="GN202" s="354"/>
      <c r="GO202" s="354"/>
      <c r="GP202" s="354"/>
      <c r="GQ202" s="354"/>
      <c r="GR202" s="354"/>
      <c r="GS202" s="354"/>
      <c r="GT202" s="354"/>
      <c r="GU202" s="354"/>
      <c r="GV202" s="354"/>
      <c r="GW202" s="354"/>
      <c r="GX202" s="354"/>
      <c r="GY202" s="354"/>
      <c r="GZ202" s="354"/>
      <c r="HA202" s="354"/>
      <c r="HB202" s="354"/>
      <c r="HC202" s="354"/>
      <c r="HD202" s="354"/>
      <c r="HE202" s="354"/>
      <c r="HF202" s="354"/>
      <c r="HG202" s="354"/>
      <c r="HH202" s="354"/>
      <c r="HI202" s="354"/>
      <c r="HJ202" s="354"/>
      <c r="HK202" s="354"/>
      <c r="HL202" s="354"/>
      <c r="HM202" s="354"/>
      <c r="HN202" s="354"/>
      <c r="HO202" s="354"/>
      <c r="HP202" s="354"/>
      <c r="HQ202" s="354"/>
      <c r="HR202" s="354"/>
      <c r="HS202" s="354"/>
      <c r="HT202" s="354"/>
      <c r="HU202" s="354"/>
      <c r="HV202" s="354"/>
      <c r="HW202" s="354"/>
      <c r="HX202" s="354">
        <v>12</v>
      </c>
      <c r="HY202" s="354"/>
      <c r="HZ202" s="354"/>
      <c r="IA202" s="354"/>
      <c r="IB202" s="354"/>
      <c r="IC202" s="354"/>
      <c r="ID202" s="354"/>
      <c r="IE202" s="354"/>
      <c r="IF202" s="354"/>
      <c r="IG202" s="354"/>
      <c r="IH202" s="354"/>
      <c r="II202" s="354"/>
      <c r="IJ202" s="354">
        <v>60</v>
      </c>
      <c r="IK202" s="354"/>
      <c r="IL202" s="354"/>
      <c r="IM202" s="354"/>
      <c r="IN202" s="354"/>
      <c r="IO202" s="354"/>
      <c r="IP202" s="354"/>
      <c r="IQ202" s="354"/>
      <c r="IR202" s="50"/>
      <c r="IS202" s="47"/>
      <c r="IT202" s="47"/>
      <c r="IU202" s="47"/>
      <c r="IV202" s="47"/>
      <c r="IW202" s="47"/>
      <c r="IX202" s="47"/>
      <c r="IY202" s="47"/>
      <c r="IZ202" s="47"/>
      <c r="JA202" s="47"/>
      <c r="JB202" s="47"/>
      <c r="JC202" s="47"/>
      <c r="JD202" s="47"/>
      <c r="JE202" s="47"/>
      <c r="JF202" s="47"/>
      <c r="JG202" s="47"/>
      <c r="JH202" s="47"/>
      <c r="JI202" s="47"/>
      <c r="JJ202" s="47"/>
      <c r="JK202" s="47"/>
      <c r="JL202" s="354"/>
      <c r="JM202" s="354"/>
      <c r="JN202" s="354"/>
      <c r="JO202" s="354"/>
      <c r="JP202" s="354"/>
      <c r="JQ202" s="354"/>
      <c r="JR202" s="354"/>
      <c r="JS202" s="354"/>
      <c r="JT202" s="354"/>
      <c r="JU202" s="354"/>
      <c r="JV202" s="354"/>
      <c r="JW202" s="354"/>
      <c r="JX202" s="354"/>
      <c r="JY202" s="354"/>
      <c r="JZ202" s="354"/>
      <c r="KA202" s="354"/>
      <c r="KB202" s="354"/>
      <c r="KC202" s="354"/>
      <c r="KD202" s="354"/>
      <c r="KE202" s="354"/>
      <c r="KF202" s="354"/>
      <c r="KG202" s="354"/>
      <c r="KH202" s="354"/>
      <c r="KI202" s="354"/>
      <c r="KJ202" s="354"/>
      <c r="KK202" s="354"/>
      <c r="KL202" s="354"/>
      <c r="KM202" s="354"/>
      <c r="KN202" s="354"/>
      <c r="KO202" s="354"/>
      <c r="KP202" s="354"/>
      <c r="KQ202" s="354"/>
      <c r="KR202" s="354"/>
      <c r="KS202" s="354"/>
      <c r="KT202" s="354"/>
      <c r="KU202" s="354"/>
      <c r="KV202" s="51"/>
      <c r="KW202" s="47"/>
      <c r="KX202" s="47"/>
      <c r="KY202" s="47"/>
      <c r="KZ202" s="47"/>
      <c r="LA202" s="47"/>
      <c r="LB202" s="47"/>
      <c r="LC202" s="47"/>
      <c r="LD202" s="361"/>
      <c r="LE202" s="361"/>
      <c r="LF202" s="361"/>
      <c r="LG202" s="361"/>
      <c r="LH202" s="361"/>
      <c r="LI202" s="361"/>
      <c r="LJ202" s="361"/>
      <c r="LK202" s="361"/>
      <c r="LL202" s="361"/>
      <c r="LM202" s="361"/>
      <c r="LN202" s="361"/>
      <c r="LO202" s="361"/>
      <c r="LP202" s="361"/>
      <c r="LQ202" s="354"/>
      <c r="LR202" s="354"/>
      <c r="LS202" s="354"/>
      <c r="LT202" s="354"/>
      <c r="LU202" s="354"/>
      <c r="LV202" s="354"/>
      <c r="LW202" s="51"/>
      <c r="LX202" s="354"/>
      <c r="LY202" s="354"/>
      <c r="LZ202" s="354"/>
      <c r="MA202" s="354"/>
      <c r="MB202" s="363"/>
      <c r="MC202" s="363"/>
      <c r="MD202" s="354"/>
      <c r="ME202" s="354"/>
      <c r="MF202" s="354"/>
      <c r="MG202" s="354"/>
      <c r="MH202" s="354"/>
      <c r="MI202" s="354"/>
      <c r="MJ202" s="354"/>
      <c r="MK202" s="354"/>
      <c r="ML202" s="354"/>
      <c r="MM202" s="354"/>
      <c r="MN202" s="354"/>
      <c r="MO202" s="354"/>
      <c r="MP202" s="354"/>
      <c r="MQ202" s="354"/>
      <c r="MR202" s="354"/>
      <c r="MS202" s="51"/>
      <c r="MT202" s="364">
        <f t="shared" si="95"/>
        <v>276</v>
      </c>
      <c r="MU202" s="365">
        <f t="shared" si="96"/>
        <v>0</v>
      </c>
      <c r="MV202" s="366">
        <f t="shared" si="97"/>
        <v>276</v>
      </c>
      <c r="MW202" s="365">
        <v>490</v>
      </c>
      <c r="MX202" s="365">
        <v>842</v>
      </c>
      <c r="MY202" s="54"/>
      <c r="MZ202" s="708"/>
      <c r="NA202" s="708"/>
      <c r="NB202" s="709">
        <f t="shared" si="98"/>
        <v>0</v>
      </c>
      <c r="NC202" s="710"/>
      <c r="ND202" s="710">
        <v>11.22</v>
      </c>
      <c r="NE202" s="738" t="e">
        <f t="shared" si="125"/>
        <v>#DIV/0!</v>
      </c>
      <c r="NF202" s="739"/>
      <c r="NG202" s="739">
        <v>1000</v>
      </c>
      <c r="NH202" s="739">
        <v>11.22</v>
      </c>
      <c r="NI202" s="740">
        <f t="shared" si="99"/>
        <v>3242.58</v>
      </c>
      <c r="NJ202" s="738"/>
      <c r="NK202" s="741"/>
      <c r="NL202" s="742">
        <v>44562</v>
      </c>
      <c r="NM202" s="739">
        <f ca="1" t="shared" si="100"/>
        <v>17.1666666666667</v>
      </c>
      <c r="NN202" s="739">
        <f ca="1" t="shared" si="101"/>
        <v>515</v>
      </c>
      <c r="NO202" s="739">
        <v>548</v>
      </c>
      <c r="NP202" s="739">
        <f t="shared" si="102"/>
        <v>276</v>
      </c>
      <c r="NQ202" s="761">
        <f t="shared" si="103"/>
        <v>0.659498207885305</v>
      </c>
      <c r="NR202" s="739">
        <f ca="1" t="shared" si="104"/>
        <v>0.467411351219682</v>
      </c>
      <c r="NS202" s="739">
        <f t="shared" si="105"/>
        <v>289</v>
      </c>
      <c r="NT202" s="739"/>
      <c r="NU202" s="739">
        <f ca="1" t="shared" si="106"/>
        <v>16.0776699029126</v>
      </c>
      <c r="NV202" s="769">
        <f ca="1" t="shared" si="107"/>
        <v>0.535922330097087</v>
      </c>
      <c r="NW202" s="769">
        <f ca="1" t="shared" si="108"/>
        <v>539.257246376812</v>
      </c>
      <c r="NX202" s="739"/>
      <c r="NY202" s="739"/>
      <c r="NZ202" s="739"/>
      <c r="OA202" s="739"/>
      <c r="OB202" s="739"/>
      <c r="OC202" s="739"/>
      <c r="OD202" s="739"/>
      <c r="OE202" s="743">
        <f t="shared" si="109"/>
        <v>48</v>
      </c>
      <c r="OF202" s="743">
        <f t="shared" si="110"/>
        <v>4</v>
      </c>
      <c r="OG202" s="743">
        <f t="shared" si="111"/>
        <v>8</v>
      </c>
      <c r="OH202" s="743">
        <f t="shared" si="112"/>
        <v>0</v>
      </c>
      <c r="OI202" s="743">
        <f t="shared" si="113"/>
        <v>72</v>
      </c>
      <c r="OJ202" s="739">
        <f t="shared" si="114"/>
        <v>72</v>
      </c>
      <c r="OK202" s="739">
        <f t="shared" si="115"/>
        <v>0</v>
      </c>
      <c r="OL202" s="739">
        <f t="shared" si="116"/>
        <v>0</v>
      </c>
      <c r="OM202" s="739">
        <f t="shared" si="117"/>
        <v>0</v>
      </c>
      <c r="ON202" s="739">
        <f t="shared" si="118"/>
        <v>0</v>
      </c>
      <c r="OO202" s="739">
        <f t="shared" si="119"/>
        <v>0</v>
      </c>
      <c r="OP202" s="739"/>
      <c r="OQ202" s="739">
        <f t="shared" si="120"/>
        <v>72</v>
      </c>
      <c r="OR202" s="739">
        <f t="shared" si="121"/>
        <v>276</v>
      </c>
      <c r="OS202" s="739">
        <f t="shared" si="122"/>
        <v>0</v>
      </c>
      <c r="OT202" s="739">
        <f t="shared" si="123"/>
        <v>0</v>
      </c>
      <c r="OU202" s="739"/>
      <c r="OV202" s="739"/>
      <c r="OW202" s="739"/>
      <c r="OX202" s="739"/>
      <c r="OY202" s="739"/>
      <c r="OZ202" s="739"/>
      <c r="PA202" s="739"/>
      <c r="PB202" s="739"/>
      <c r="PC202" s="739"/>
      <c r="PD202" s="739"/>
      <c r="PE202" s="739"/>
      <c r="PF202" s="739"/>
      <c r="PG202" s="739"/>
      <c r="PI202" s="28">
        <v>108</v>
      </c>
      <c r="PJ202" s="28">
        <v>4</v>
      </c>
      <c r="PK202" s="28">
        <v>16</v>
      </c>
      <c r="PL202" s="28">
        <v>28</v>
      </c>
      <c r="PM202" s="28">
        <v>120</v>
      </c>
      <c r="PN202" s="28">
        <v>12</v>
      </c>
      <c r="PO202" s="28">
        <v>0</v>
      </c>
      <c r="PP202" s="28">
        <v>12</v>
      </c>
      <c r="PQ202" s="28">
        <v>8</v>
      </c>
      <c r="PR202" s="28">
        <v>80</v>
      </c>
      <c r="PS202" s="28">
        <v>70</v>
      </c>
      <c r="PT202" s="28">
        <v>64</v>
      </c>
      <c r="PU202" s="28">
        <v>0</v>
      </c>
      <c r="PV202" s="28">
        <v>522</v>
      </c>
      <c r="PW202" s="28">
        <v>32</v>
      </c>
    </row>
    <row r="203" s="28" customFormat="1" customHeight="1" spans="1:439">
      <c r="A203" s="95" t="s">
        <v>1610</v>
      </c>
      <c r="B203" s="343" t="s">
        <v>1682</v>
      </c>
      <c r="C203" s="95" t="s">
        <v>1917</v>
      </c>
      <c r="D203" s="95" t="s">
        <v>3816</v>
      </c>
      <c r="E203" s="411"/>
      <c r="F203" s="116" t="s">
        <v>192</v>
      </c>
      <c r="G203" s="112" t="s">
        <v>193</v>
      </c>
      <c r="H203" s="113" t="s">
        <v>194</v>
      </c>
      <c r="I203" s="99">
        <f t="shared" si="129"/>
        <v>-1730</v>
      </c>
      <c r="J203" s="100">
        <v>5069</v>
      </c>
      <c r="K203" s="454">
        <v>31</v>
      </c>
      <c r="L203" s="150">
        <f t="shared" si="133"/>
        <v>3339</v>
      </c>
      <c r="M203" s="151">
        <f t="shared" si="134"/>
        <v>3339</v>
      </c>
      <c r="N203" s="812"/>
      <c r="O203" s="35">
        <v>2631</v>
      </c>
      <c r="P203" s="157"/>
      <c r="Q203" s="33">
        <f t="shared" si="135"/>
        <v>0</v>
      </c>
      <c r="R203" s="34">
        <f t="shared" si="136"/>
        <v>15008</v>
      </c>
      <c r="S203" s="346"/>
      <c r="T203" s="346"/>
      <c r="U203" s="824"/>
      <c r="V203" s="824"/>
      <c r="W203" s="346"/>
      <c r="X203" s="347"/>
      <c r="Y203" s="348">
        <v>3000</v>
      </c>
      <c r="Z203" s="348"/>
      <c r="AA203" s="348"/>
      <c r="AB203" s="348">
        <v>4000</v>
      </c>
      <c r="AC203" s="506"/>
      <c r="AD203" s="348"/>
      <c r="AE203" s="348"/>
      <c r="AF203" s="346"/>
      <c r="AG203" s="346"/>
      <c r="AH203" s="346"/>
      <c r="AI203" s="346"/>
      <c r="AJ203" s="346"/>
      <c r="AK203" s="346">
        <v>5000</v>
      </c>
      <c r="AL203" s="346"/>
      <c r="AM203" s="346">
        <v>3008</v>
      </c>
      <c r="AN203" s="346"/>
      <c r="AO203" s="346"/>
      <c r="AP203" s="346"/>
      <c r="AQ203" s="346"/>
      <c r="AR203" s="346"/>
      <c r="AS203" s="346"/>
      <c r="AT203" s="346"/>
      <c r="AU203" s="346"/>
      <c r="AV203" s="346"/>
      <c r="AW203" s="346"/>
      <c r="AX203" s="346"/>
      <c r="AY203" s="349"/>
      <c r="AZ203" s="48"/>
      <c r="BA203" s="48"/>
      <c r="BB203" s="48"/>
      <c r="BC203" s="48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>
        <v>3</v>
      </c>
      <c r="BN203" s="47"/>
      <c r="BO203" s="47"/>
      <c r="BP203" s="47"/>
      <c r="BQ203" s="47"/>
      <c r="BR203" s="47"/>
      <c r="BS203" s="354"/>
      <c r="BT203" s="354"/>
      <c r="BU203" s="354"/>
      <c r="BV203" s="354"/>
      <c r="BW203" s="354"/>
      <c r="BX203" s="354"/>
      <c r="BY203" s="354"/>
      <c r="BZ203" s="354"/>
      <c r="CA203" s="354"/>
      <c r="CB203" s="354"/>
      <c r="CC203" s="354"/>
      <c r="CD203" s="354"/>
      <c r="CE203" s="354"/>
      <c r="CF203" s="354"/>
      <c r="CG203" s="354"/>
      <c r="CH203" s="354"/>
      <c r="CI203" s="354"/>
      <c r="CJ203" s="354"/>
      <c r="CK203" s="354"/>
      <c r="CL203" s="354"/>
      <c r="CM203" s="354"/>
      <c r="CN203" s="354"/>
      <c r="CO203" s="354"/>
      <c r="CP203" s="358"/>
      <c r="CQ203" s="48"/>
      <c r="CR203" s="354"/>
      <c r="CS203" s="354"/>
      <c r="CT203" s="355">
        <v>-118</v>
      </c>
      <c r="CU203" s="354"/>
      <c r="CV203" s="354"/>
      <c r="CW203" s="354"/>
      <c r="CX203" s="354"/>
      <c r="CY203" s="354"/>
      <c r="CZ203" s="354"/>
      <c r="DA203" s="356"/>
      <c r="DB203" s="354"/>
      <c r="DC203" s="354"/>
      <c r="DD203" s="354"/>
      <c r="DE203" s="354"/>
      <c r="DF203" s="354"/>
      <c r="DG203" s="354">
        <v>1</v>
      </c>
      <c r="DH203" s="354"/>
      <c r="DI203" s="354"/>
      <c r="DJ203" s="354"/>
      <c r="DK203" s="354">
        <v>1</v>
      </c>
      <c r="DL203" s="354"/>
      <c r="DM203" s="354"/>
      <c r="DN203" s="354"/>
      <c r="DO203" s="354">
        <v>1</v>
      </c>
      <c r="DP203" s="354">
        <v>1</v>
      </c>
      <c r="DQ203" s="354"/>
      <c r="DR203" s="354">
        <v>1</v>
      </c>
      <c r="DS203" s="354"/>
      <c r="DT203" s="354"/>
      <c r="DU203" s="354">
        <v>18</v>
      </c>
      <c r="DV203" s="354">
        <v>1</v>
      </c>
      <c r="DW203" s="354"/>
      <c r="DX203" s="354">
        <v>1</v>
      </c>
      <c r="DY203" s="354"/>
      <c r="DZ203" s="357"/>
      <c r="EA203" s="356"/>
      <c r="EB203" s="356"/>
      <c r="EC203" s="356"/>
      <c r="ED203" s="356"/>
      <c r="EE203" s="358"/>
      <c r="EF203" s="48">
        <v>320</v>
      </c>
      <c r="EG203" s="46"/>
      <c r="EH203" s="46">
        <v>2304</v>
      </c>
      <c r="EI203" s="47"/>
      <c r="EJ203" s="47"/>
      <c r="EK203" s="47">
        <v>3</v>
      </c>
      <c r="EL203" s="47">
        <v>288</v>
      </c>
      <c r="EM203" s="47"/>
      <c r="EN203" s="47">
        <v>80</v>
      </c>
      <c r="EO203" s="47">
        <v>320</v>
      </c>
      <c r="EP203" s="47">
        <v>256</v>
      </c>
      <c r="EQ203" s="47"/>
      <c r="ER203" s="47">
        <v>384</v>
      </c>
      <c r="ES203" s="47"/>
      <c r="ET203" s="48"/>
      <c r="EU203" s="47"/>
      <c r="EV203" s="47"/>
      <c r="EW203" s="47">
        <v>192</v>
      </c>
      <c r="EX203" s="47"/>
      <c r="EY203" s="47"/>
      <c r="EZ203" s="47"/>
      <c r="FA203" s="47"/>
      <c r="FB203" s="47"/>
      <c r="FC203" s="47"/>
      <c r="FD203" s="47"/>
      <c r="FE203" s="47">
        <v>352</v>
      </c>
      <c r="FF203" s="47"/>
      <c r="FG203" s="47"/>
      <c r="FH203" s="47">
        <v>256</v>
      </c>
      <c r="FI203" s="47"/>
      <c r="FJ203" s="47">
        <v>64</v>
      </c>
      <c r="FK203" s="47">
        <v>496</v>
      </c>
      <c r="FL203" s="47">
        <v>240</v>
      </c>
      <c r="FM203" s="47">
        <v>128</v>
      </c>
      <c r="FN203" s="47"/>
      <c r="FO203" s="47"/>
      <c r="FP203" s="47"/>
      <c r="FQ203" s="354"/>
      <c r="FR203" s="828">
        <v>64</v>
      </c>
      <c r="FS203" s="354"/>
      <c r="FT203" s="354"/>
      <c r="FU203" s="354">
        <v>256</v>
      </c>
      <c r="FV203" s="354">
        <v>256</v>
      </c>
      <c r="FW203" s="354"/>
      <c r="FX203" s="354"/>
      <c r="FY203" s="354">
        <v>3008</v>
      </c>
      <c r="FZ203" s="354"/>
      <c r="GA203" s="354"/>
      <c r="GB203" s="354">
        <v>64</v>
      </c>
      <c r="GC203" s="354"/>
      <c r="GD203" s="354"/>
      <c r="GE203" s="354">
        <v>192</v>
      </c>
      <c r="GF203" s="354">
        <v>240</v>
      </c>
      <c r="GG203" s="354">
        <v>688</v>
      </c>
      <c r="GH203" s="354"/>
      <c r="GI203" s="354"/>
      <c r="GJ203" s="354">
        <v>64</v>
      </c>
      <c r="GK203" s="354"/>
      <c r="GL203" s="354">
        <v>192</v>
      </c>
      <c r="GM203" s="354"/>
      <c r="GN203" s="354"/>
      <c r="GO203" s="354"/>
      <c r="GP203" s="354"/>
      <c r="GQ203" s="354"/>
      <c r="GR203" s="354"/>
      <c r="GS203" s="354"/>
      <c r="GT203" s="354">
        <v>192</v>
      </c>
      <c r="GU203" s="354"/>
      <c r="GV203" s="354"/>
      <c r="GW203" s="354"/>
      <c r="GX203" s="354"/>
      <c r="GY203" s="354"/>
      <c r="GZ203" s="354"/>
      <c r="HA203" s="354"/>
      <c r="HB203" s="354"/>
      <c r="HC203" s="354"/>
      <c r="HD203" s="354">
        <v>64</v>
      </c>
      <c r="HE203" s="354">
        <v>288</v>
      </c>
      <c r="HF203" s="354"/>
      <c r="HG203" s="354">
        <v>80</v>
      </c>
      <c r="HH203" s="354"/>
      <c r="HI203" s="354">
        <v>64</v>
      </c>
      <c r="HJ203" s="354"/>
      <c r="HK203" s="354">
        <v>16</v>
      </c>
      <c r="HL203" s="354"/>
      <c r="HM203" s="354">
        <v>176</v>
      </c>
      <c r="HN203" s="354"/>
      <c r="HO203" s="354"/>
      <c r="HP203" s="354"/>
      <c r="HQ203" s="354"/>
      <c r="HR203" s="354">
        <v>64</v>
      </c>
      <c r="HS203" s="354">
        <v>64</v>
      </c>
      <c r="HT203" s="354"/>
      <c r="HU203" s="354"/>
      <c r="HV203" s="354">
        <v>192</v>
      </c>
      <c r="HW203" s="354"/>
      <c r="HX203" s="354">
        <v>256</v>
      </c>
      <c r="HY203" s="354"/>
      <c r="HZ203" s="354"/>
      <c r="IA203" s="354">
        <v>64</v>
      </c>
      <c r="IB203" s="354"/>
      <c r="IC203" s="354"/>
      <c r="ID203" s="354"/>
      <c r="IE203" s="354"/>
      <c r="IF203" s="354">
        <v>64</v>
      </c>
      <c r="IG203" s="354">
        <v>128</v>
      </c>
      <c r="IH203" s="354"/>
      <c r="II203" s="354"/>
      <c r="IJ203" s="354"/>
      <c r="IK203" s="354">
        <v>128</v>
      </c>
      <c r="IL203" s="354">
        <v>704</v>
      </c>
      <c r="IM203" s="354">
        <v>64</v>
      </c>
      <c r="IN203" s="354"/>
      <c r="IO203" s="354"/>
      <c r="IP203" s="354">
        <v>208</v>
      </c>
      <c r="IQ203" s="354">
        <v>64</v>
      </c>
      <c r="IR203" s="50"/>
      <c r="IS203" s="47"/>
      <c r="IT203" s="47">
        <v>64</v>
      </c>
      <c r="IU203" s="47"/>
      <c r="IV203" s="47"/>
      <c r="IW203" s="47"/>
      <c r="IX203" s="47"/>
      <c r="IY203" s="47"/>
      <c r="IZ203" s="47"/>
      <c r="JA203" s="47"/>
      <c r="JB203" s="47"/>
      <c r="JC203" s="47"/>
      <c r="JD203" s="47"/>
      <c r="JE203" s="47"/>
      <c r="JF203" s="47">
        <v>64</v>
      </c>
      <c r="JG203" s="47"/>
      <c r="JH203" s="47"/>
      <c r="JI203" s="47"/>
      <c r="JJ203" s="47"/>
      <c r="JK203" s="47"/>
      <c r="JL203" s="354"/>
      <c r="JM203" s="354"/>
      <c r="JN203" s="354"/>
      <c r="JO203" s="354"/>
      <c r="JP203" s="354"/>
      <c r="JQ203" s="354"/>
      <c r="JR203" s="354"/>
      <c r="JS203" s="354"/>
      <c r="JT203" s="354"/>
      <c r="JU203" s="354"/>
      <c r="JV203" s="354">
        <v>64</v>
      </c>
      <c r="JW203" s="354"/>
      <c r="JX203" s="354">
        <v>64</v>
      </c>
      <c r="JY203" s="354"/>
      <c r="JZ203" s="354"/>
      <c r="KA203" s="354"/>
      <c r="KB203" s="354"/>
      <c r="KC203" s="354">
        <v>128</v>
      </c>
      <c r="KD203" s="354"/>
      <c r="KE203" s="354"/>
      <c r="KF203" s="354">
        <v>192</v>
      </c>
      <c r="KG203" s="354"/>
      <c r="KH203" s="354"/>
      <c r="KI203" s="354"/>
      <c r="KJ203" s="354"/>
      <c r="KK203" s="354"/>
      <c r="KL203" s="354"/>
      <c r="KM203" s="354"/>
      <c r="KN203" s="354"/>
      <c r="KO203" s="354"/>
      <c r="KP203" s="354"/>
      <c r="KQ203" s="354"/>
      <c r="KR203" s="354"/>
      <c r="KS203" s="354"/>
      <c r="KT203" s="354"/>
      <c r="KU203" s="354"/>
      <c r="KV203" s="51"/>
      <c r="KW203" s="47"/>
      <c r="KX203" s="47"/>
      <c r="KY203" s="47"/>
      <c r="KZ203" s="47"/>
      <c r="LA203" s="47"/>
      <c r="LB203" s="47">
        <v>32</v>
      </c>
      <c r="LC203" s="47"/>
      <c r="LD203" s="361"/>
      <c r="LE203" s="361">
        <v>128</v>
      </c>
      <c r="LF203" s="361"/>
      <c r="LG203" s="361"/>
      <c r="LH203" s="361"/>
      <c r="LI203" s="361"/>
      <c r="LJ203" s="361"/>
      <c r="LK203" s="361"/>
      <c r="LL203" s="361"/>
      <c r="LM203" s="361"/>
      <c r="LN203" s="361"/>
      <c r="LO203" s="361"/>
      <c r="LP203" s="361"/>
      <c r="LQ203" s="354"/>
      <c r="LR203" s="354"/>
      <c r="LS203" s="354"/>
      <c r="LT203" s="354"/>
      <c r="LU203" s="354">
        <v>67</v>
      </c>
      <c r="LV203" s="354"/>
      <c r="LW203" s="51"/>
      <c r="LX203" s="354"/>
      <c r="LY203" s="354"/>
      <c r="LZ203" s="354"/>
      <c r="MA203" s="354"/>
      <c r="MB203" s="363"/>
      <c r="MC203" s="363"/>
      <c r="MD203" s="354"/>
      <c r="ME203" s="354"/>
      <c r="MF203" s="354"/>
      <c r="MG203" s="354"/>
      <c r="MH203" s="354"/>
      <c r="MI203" s="354"/>
      <c r="MJ203" s="354"/>
      <c r="MK203" s="354"/>
      <c r="ML203" s="354"/>
      <c r="MM203" s="354"/>
      <c r="MN203" s="354"/>
      <c r="MO203" s="354"/>
      <c r="MP203" s="354"/>
      <c r="MQ203" s="354"/>
      <c r="MR203" s="354"/>
      <c r="MS203" s="51"/>
      <c r="MT203" s="364">
        <f t="shared" si="95"/>
        <v>13587</v>
      </c>
      <c r="MU203" s="365">
        <f t="shared" si="96"/>
        <v>803</v>
      </c>
      <c r="MV203" s="366">
        <f t="shared" si="97"/>
        <v>14390</v>
      </c>
      <c r="MW203" s="365">
        <v>3400</v>
      </c>
      <c r="MX203" s="365"/>
      <c r="MY203" s="54"/>
      <c r="MZ203" s="708">
        <v>4.99</v>
      </c>
      <c r="NA203" s="708">
        <v>1.37</v>
      </c>
      <c r="NB203" s="709">
        <f t="shared" si="98"/>
        <v>19714.3</v>
      </c>
      <c r="NC203" s="710"/>
      <c r="ND203" s="710">
        <v>6.54</v>
      </c>
      <c r="NE203" s="738">
        <f t="shared" si="125"/>
        <v>0.287504085412354</v>
      </c>
      <c r="NF203" s="739"/>
      <c r="NG203" s="739">
        <v>3000</v>
      </c>
      <c r="NH203" s="739">
        <v>6.88</v>
      </c>
      <c r="NI203" s="740">
        <f t="shared" si="99"/>
        <v>21837.06</v>
      </c>
      <c r="NJ203" s="738">
        <f t="shared" ref="NJ203:NJ219" si="137">1-NH203/6.7/NA203</f>
        <v>0.250463013400153</v>
      </c>
      <c r="NK203" s="741">
        <v>44470</v>
      </c>
      <c r="NL203" s="742">
        <v>44562</v>
      </c>
      <c r="NM203" s="739">
        <f ca="1" t="shared" si="100"/>
        <v>17.1666666666667</v>
      </c>
      <c r="NN203" s="739">
        <f ca="1" t="shared" si="101"/>
        <v>515</v>
      </c>
      <c r="NO203" s="739">
        <v>7391</v>
      </c>
      <c r="NP203" s="739">
        <f t="shared" si="102"/>
        <v>14390</v>
      </c>
      <c r="NQ203" s="761">
        <f t="shared" si="103"/>
        <v>2.68219944082013</v>
      </c>
      <c r="NR203" s="739">
        <f ca="1" t="shared" si="104"/>
        <v>1.90097630271718</v>
      </c>
      <c r="NS203" s="739">
        <f t="shared" si="105"/>
        <v>3339</v>
      </c>
      <c r="NT203" s="739"/>
      <c r="NU203" s="739">
        <f ca="1" t="shared" si="106"/>
        <v>838.252427184466</v>
      </c>
      <c r="NV203" s="769">
        <f ca="1" t="shared" si="107"/>
        <v>27.9417475728155</v>
      </c>
      <c r="NW203" s="769">
        <f ca="1" t="shared" si="108"/>
        <v>119.498610145935</v>
      </c>
      <c r="NX203" s="739"/>
      <c r="NY203" s="739"/>
      <c r="NZ203" s="739"/>
      <c r="OA203" s="739"/>
      <c r="OB203" s="739"/>
      <c r="OC203" s="739"/>
      <c r="OD203" s="739"/>
      <c r="OE203" s="743">
        <f t="shared" si="109"/>
        <v>3315</v>
      </c>
      <c r="OF203" s="743">
        <f t="shared" si="110"/>
        <v>704</v>
      </c>
      <c r="OG203" s="743">
        <f t="shared" si="111"/>
        <v>704</v>
      </c>
      <c r="OH203" s="743">
        <f t="shared" si="112"/>
        <v>1184</v>
      </c>
      <c r="OI203" s="743">
        <f t="shared" si="113"/>
        <v>704</v>
      </c>
      <c r="OJ203" s="739">
        <f t="shared" si="114"/>
        <v>4256</v>
      </c>
      <c r="OK203" s="739">
        <f t="shared" si="115"/>
        <v>192</v>
      </c>
      <c r="OL203" s="739">
        <f t="shared" si="116"/>
        <v>320</v>
      </c>
      <c r="OM203" s="739">
        <f t="shared" si="117"/>
        <v>384</v>
      </c>
      <c r="ON203" s="739">
        <f t="shared" si="118"/>
        <v>560</v>
      </c>
      <c r="OO203" s="739">
        <f t="shared" si="119"/>
        <v>515</v>
      </c>
      <c r="OP203" s="739"/>
      <c r="OQ203" s="739">
        <f t="shared" si="120"/>
        <v>1280</v>
      </c>
      <c r="OR203" s="739">
        <f t="shared" si="121"/>
        <v>14118</v>
      </c>
      <c r="OS203" s="739">
        <f t="shared" si="122"/>
        <v>0</v>
      </c>
      <c r="OT203" s="831">
        <f t="shared" si="123"/>
        <v>-272</v>
      </c>
      <c r="OU203" s="739"/>
      <c r="OV203" s="739"/>
      <c r="OW203" s="739"/>
      <c r="OX203" s="739"/>
      <c r="OY203" s="739"/>
      <c r="OZ203" s="739"/>
      <c r="PA203" s="739"/>
      <c r="PB203" s="739"/>
      <c r="PC203" s="739"/>
      <c r="PD203" s="739"/>
      <c r="PE203" s="739"/>
      <c r="PF203" s="739"/>
      <c r="PG203" s="739"/>
      <c r="PI203" s="28">
        <v>0</v>
      </c>
      <c r="PJ203" s="28">
        <v>0</v>
      </c>
      <c r="PK203" s="28">
        <v>0</v>
      </c>
      <c r="PL203" s="28">
        <v>0</v>
      </c>
      <c r="PM203" s="28">
        <v>0</v>
      </c>
      <c r="PN203" s="28">
        <v>0</v>
      </c>
      <c r="PO203" s="28">
        <v>0</v>
      </c>
      <c r="PP203" s="28">
        <v>0</v>
      </c>
      <c r="PQ203" s="28">
        <v>0</v>
      </c>
      <c r="PR203" s="28">
        <v>1280</v>
      </c>
      <c r="PS203" s="28">
        <v>320</v>
      </c>
      <c r="PT203" s="28">
        <v>1824</v>
      </c>
      <c r="PU203" s="28">
        <v>24</v>
      </c>
      <c r="PV203" s="28">
        <v>3448</v>
      </c>
      <c r="PW203" s="28">
        <v>48</v>
      </c>
    </row>
    <row r="204" s="28" customFormat="1" customHeight="1" spans="1:439">
      <c r="A204" s="95" t="s">
        <v>1610</v>
      </c>
      <c r="B204" s="343" t="s">
        <v>1682</v>
      </c>
      <c r="C204" s="95" t="s">
        <v>1917</v>
      </c>
      <c r="D204" s="95" t="s">
        <v>3816</v>
      </c>
      <c r="E204" s="411"/>
      <c r="F204" s="116" t="s">
        <v>195</v>
      </c>
      <c r="G204" s="112" t="s">
        <v>196</v>
      </c>
      <c r="H204" s="113" t="s">
        <v>197</v>
      </c>
      <c r="I204" s="99">
        <f t="shared" si="129"/>
        <v>-893</v>
      </c>
      <c r="J204" s="100">
        <v>4833</v>
      </c>
      <c r="K204" s="454">
        <v>75</v>
      </c>
      <c r="L204" s="150">
        <f t="shared" si="133"/>
        <v>3940</v>
      </c>
      <c r="M204" s="151">
        <f t="shared" si="134"/>
        <v>3940</v>
      </c>
      <c r="N204" s="812"/>
      <c r="O204" s="35">
        <v>2687</v>
      </c>
      <c r="P204" s="157"/>
      <c r="Q204" s="33">
        <f t="shared" si="135"/>
        <v>0</v>
      </c>
      <c r="R204" s="34">
        <f t="shared" si="136"/>
        <v>9000</v>
      </c>
      <c r="S204" s="346"/>
      <c r="T204" s="813"/>
      <c r="U204" s="824"/>
      <c r="V204" s="824"/>
      <c r="W204" s="346"/>
      <c r="X204" s="347"/>
      <c r="Y204" s="348"/>
      <c r="Z204" s="348"/>
      <c r="AA204" s="348"/>
      <c r="AB204" s="348">
        <v>4000</v>
      </c>
      <c r="AC204" s="506"/>
      <c r="AD204" s="348"/>
      <c r="AE204" s="348"/>
      <c r="AF204" s="346"/>
      <c r="AG204" s="346"/>
      <c r="AH204" s="346"/>
      <c r="AI204" s="346"/>
      <c r="AJ204" s="346"/>
      <c r="AK204" s="346"/>
      <c r="AL204" s="346"/>
      <c r="AM204" s="346"/>
      <c r="AN204" s="346"/>
      <c r="AO204" s="346">
        <v>5000</v>
      </c>
      <c r="AP204" s="346"/>
      <c r="AQ204" s="346"/>
      <c r="AR204" s="346"/>
      <c r="AS204" s="346"/>
      <c r="AT204" s="346"/>
      <c r="AU204" s="346"/>
      <c r="AV204" s="346"/>
      <c r="AW204" s="346"/>
      <c r="AX204" s="346"/>
      <c r="AY204" s="349"/>
      <c r="AZ204" s="48"/>
      <c r="BA204" s="48"/>
      <c r="BB204" s="48">
        <v>1</v>
      </c>
      <c r="BC204" s="48"/>
      <c r="BD204" s="47">
        <v>1</v>
      </c>
      <c r="BE204" s="47"/>
      <c r="BF204" s="47"/>
      <c r="BG204" s="47"/>
      <c r="BH204" s="47"/>
      <c r="BI204" s="47"/>
      <c r="BJ204" s="47"/>
      <c r="BK204" s="47"/>
      <c r="BL204" s="47"/>
      <c r="BM204" s="47">
        <v>3</v>
      </c>
      <c r="BN204" s="47"/>
      <c r="BO204" s="47"/>
      <c r="BP204" s="47"/>
      <c r="BQ204" s="47"/>
      <c r="BR204" s="47"/>
      <c r="BS204" s="354"/>
      <c r="BT204" s="354"/>
      <c r="BU204" s="354"/>
      <c r="BV204" s="354"/>
      <c r="BW204" s="354"/>
      <c r="BX204" s="354"/>
      <c r="BY204" s="354"/>
      <c r="BZ204" s="354"/>
      <c r="CA204" s="354"/>
      <c r="CB204" s="354"/>
      <c r="CC204" s="354"/>
      <c r="CD204" s="354"/>
      <c r="CE204" s="354"/>
      <c r="CF204" s="354"/>
      <c r="CG204" s="354"/>
      <c r="CH204" s="354"/>
      <c r="CI204" s="354"/>
      <c r="CJ204" s="354"/>
      <c r="CK204" s="354"/>
      <c r="CL204" s="354"/>
      <c r="CM204" s="354"/>
      <c r="CN204" s="354"/>
      <c r="CO204" s="354"/>
      <c r="CP204" s="358"/>
      <c r="CQ204" s="48"/>
      <c r="CR204" s="354"/>
      <c r="CS204" s="354"/>
      <c r="CT204" s="355">
        <v>-116</v>
      </c>
      <c r="CU204" s="354"/>
      <c r="CV204" s="354">
        <v>1</v>
      </c>
      <c r="CW204" s="354"/>
      <c r="CX204" s="354"/>
      <c r="CY204" s="354"/>
      <c r="CZ204" s="354"/>
      <c r="DA204" s="356"/>
      <c r="DB204" s="354"/>
      <c r="DC204" s="354"/>
      <c r="DD204" s="354"/>
      <c r="DE204" s="354"/>
      <c r="DF204" s="354"/>
      <c r="DG204" s="354"/>
      <c r="DH204" s="354"/>
      <c r="DI204" s="354"/>
      <c r="DJ204" s="354"/>
      <c r="DK204" s="354">
        <v>1</v>
      </c>
      <c r="DL204" s="354"/>
      <c r="DM204" s="354"/>
      <c r="DN204" s="354"/>
      <c r="DO204" s="354"/>
      <c r="DP204" s="354"/>
      <c r="DQ204" s="354"/>
      <c r="DR204" s="354"/>
      <c r="DS204" s="354"/>
      <c r="DT204" s="354"/>
      <c r="DU204" s="354">
        <v>6</v>
      </c>
      <c r="DV204" s="354">
        <v>1</v>
      </c>
      <c r="DW204" s="354"/>
      <c r="DX204" s="354"/>
      <c r="DY204" s="354"/>
      <c r="DZ204" s="357"/>
      <c r="EA204" s="356"/>
      <c r="EB204" s="356"/>
      <c r="EC204" s="356"/>
      <c r="ED204" s="356"/>
      <c r="EE204" s="358"/>
      <c r="EF204" s="48">
        <v>256</v>
      </c>
      <c r="EG204" s="46"/>
      <c r="EH204" s="46"/>
      <c r="EI204" s="47"/>
      <c r="EJ204" s="47"/>
      <c r="EK204" s="47">
        <v>3</v>
      </c>
      <c r="EL204" s="47">
        <v>288</v>
      </c>
      <c r="EM204" s="47"/>
      <c r="EN204" s="47">
        <v>80</v>
      </c>
      <c r="EO204" s="47">
        <v>320</v>
      </c>
      <c r="EP204" s="47">
        <v>256</v>
      </c>
      <c r="EQ204" s="47"/>
      <c r="ER204" s="47"/>
      <c r="ES204" s="47"/>
      <c r="ET204" s="48"/>
      <c r="EU204" s="47"/>
      <c r="EV204" s="47"/>
      <c r="EW204" s="47">
        <v>192</v>
      </c>
      <c r="EX204" s="47"/>
      <c r="EY204" s="47"/>
      <c r="EZ204" s="47"/>
      <c r="FA204" s="47"/>
      <c r="FB204" s="47"/>
      <c r="FC204" s="47"/>
      <c r="FD204" s="47"/>
      <c r="FE204" s="47">
        <v>296</v>
      </c>
      <c r="FF204" s="47"/>
      <c r="FG204" s="47"/>
      <c r="FH204" s="47">
        <v>256</v>
      </c>
      <c r="FI204" s="47"/>
      <c r="FJ204" s="47">
        <v>64</v>
      </c>
      <c r="FK204" s="47">
        <v>496</v>
      </c>
      <c r="FL204" s="47">
        <v>240</v>
      </c>
      <c r="FM204" s="47">
        <v>64</v>
      </c>
      <c r="FN204" s="47"/>
      <c r="FO204" s="47"/>
      <c r="FP204" s="47"/>
      <c r="FQ204" s="354"/>
      <c r="FR204" s="828">
        <v>64</v>
      </c>
      <c r="FS204" s="354"/>
      <c r="FT204" s="354"/>
      <c r="FU204" s="354">
        <v>256</v>
      </c>
      <c r="FV204" s="354">
        <v>192</v>
      </c>
      <c r="FW204" s="354"/>
      <c r="FX204" s="354"/>
      <c r="FY204" s="829"/>
      <c r="FZ204" s="354"/>
      <c r="GA204" s="354"/>
      <c r="GB204" s="354">
        <v>128</v>
      </c>
      <c r="GC204" s="354"/>
      <c r="GD204" s="354"/>
      <c r="GE204" s="354">
        <v>160</v>
      </c>
      <c r="GF204" s="354">
        <v>240</v>
      </c>
      <c r="GG204" s="354">
        <v>688</v>
      </c>
      <c r="GH204" s="354"/>
      <c r="GI204" s="354"/>
      <c r="GJ204" s="354"/>
      <c r="GK204" s="354"/>
      <c r="GL204" s="354">
        <v>192</v>
      </c>
      <c r="GM204" s="354"/>
      <c r="GN204" s="354"/>
      <c r="GO204" s="354"/>
      <c r="GP204" s="354"/>
      <c r="GQ204" s="354"/>
      <c r="GR204" s="354"/>
      <c r="GS204" s="354"/>
      <c r="GT204" s="354">
        <v>192</v>
      </c>
      <c r="GU204" s="354"/>
      <c r="GV204" s="354"/>
      <c r="GW204" s="354"/>
      <c r="GX204" s="354"/>
      <c r="GY204" s="354"/>
      <c r="GZ204" s="354"/>
      <c r="HA204" s="354"/>
      <c r="HB204" s="354"/>
      <c r="HC204" s="354"/>
      <c r="HD204" s="354">
        <v>64</v>
      </c>
      <c r="HE204" s="354">
        <v>232</v>
      </c>
      <c r="HF204" s="354"/>
      <c r="HG204" s="354">
        <v>80</v>
      </c>
      <c r="HH204" s="354"/>
      <c r="HI204" s="354">
        <v>64</v>
      </c>
      <c r="HJ204" s="354"/>
      <c r="HK204" s="354">
        <v>12</v>
      </c>
      <c r="HL204" s="354"/>
      <c r="HM204" s="354">
        <v>176</v>
      </c>
      <c r="HN204" s="354"/>
      <c r="HO204" s="354"/>
      <c r="HP204" s="354"/>
      <c r="HQ204" s="354"/>
      <c r="HR204" s="354"/>
      <c r="HS204" s="354">
        <v>64</v>
      </c>
      <c r="HT204" s="354"/>
      <c r="HU204" s="354">
        <v>64</v>
      </c>
      <c r="HV204" s="354">
        <v>192</v>
      </c>
      <c r="HW204" s="354"/>
      <c r="HX204" s="354">
        <v>256</v>
      </c>
      <c r="HY204" s="354"/>
      <c r="HZ204" s="354"/>
      <c r="IA204" s="354">
        <v>64</v>
      </c>
      <c r="IB204" s="354"/>
      <c r="IC204" s="354"/>
      <c r="ID204" s="354"/>
      <c r="IE204" s="354"/>
      <c r="IF204" s="354"/>
      <c r="IG204" s="354">
        <v>128</v>
      </c>
      <c r="IH204" s="354"/>
      <c r="II204" s="354"/>
      <c r="IJ204" s="354"/>
      <c r="IK204" s="354">
        <v>128</v>
      </c>
      <c r="IL204" s="354">
        <v>320</v>
      </c>
      <c r="IM204" s="354"/>
      <c r="IN204" s="354"/>
      <c r="IO204" s="354"/>
      <c r="IP204" s="354">
        <v>156</v>
      </c>
      <c r="IQ204" s="354">
        <v>64</v>
      </c>
      <c r="IR204" s="50"/>
      <c r="IS204" s="47"/>
      <c r="IT204" s="47">
        <v>64</v>
      </c>
      <c r="IU204" s="47"/>
      <c r="IV204" s="47"/>
      <c r="IW204" s="47"/>
      <c r="IX204" s="47"/>
      <c r="IY204" s="47"/>
      <c r="IZ204" s="47"/>
      <c r="JA204" s="47"/>
      <c r="JB204" s="47"/>
      <c r="JC204" s="47"/>
      <c r="JD204" s="47"/>
      <c r="JE204" s="47"/>
      <c r="JF204" s="47">
        <v>64</v>
      </c>
      <c r="JG204" s="47"/>
      <c r="JH204" s="47"/>
      <c r="JI204" s="47"/>
      <c r="JJ204" s="47"/>
      <c r="JK204" s="47"/>
      <c r="JL204" s="354"/>
      <c r="JM204" s="354"/>
      <c r="JN204" s="354"/>
      <c r="JO204" s="354"/>
      <c r="JP204" s="354"/>
      <c r="JQ204" s="354"/>
      <c r="JR204" s="354">
        <v>64</v>
      </c>
      <c r="JS204" s="354"/>
      <c r="JT204" s="354"/>
      <c r="JU204" s="354"/>
      <c r="JV204" s="354">
        <v>64</v>
      </c>
      <c r="JW204" s="354"/>
      <c r="JX204" s="354">
        <v>64</v>
      </c>
      <c r="JY204" s="354"/>
      <c r="JZ204" s="354"/>
      <c r="KA204" s="354"/>
      <c r="KB204" s="354"/>
      <c r="KC204" s="354">
        <v>128</v>
      </c>
      <c r="KD204" s="354"/>
      <c r="KE204" s="354"/>
      <c r="KF204" s="354">
        <v>192</v>
      </c>
      <c r="KG204" s="354"/>
      <c r="KH204" s="354"/>
      <c r="KI204" s="354"/>
      <c r="KJ204" s="354"/>
      <c r="KK204" s="354"/>
      <c r="KL204" s="354"/>
      <c r="KM204" s="354"/>
      <c r="KN204" s="354"/>
      <c r="KO204" s="354"/>
      <c r="KP204" s="354"/>
      <c r="KQ204" s="354"/>
      <c r="KR204" s="354"/>
      <c r="KS204" s="354"/>
      <c r="KT204" s="354"/>
      <c r="KU204" s="354"/>
      <c r="KV204" s="51"/>
      <c r="KW204" s="47"/>
      <c r="KX204" s="47"/>
      <c r="KY204" s="47"/>
      <c r="KZ204" s="47"/>
      <c r="LA204" s="47"/>
      <c r="LB204" s="47">
        <v>32</v>
      </c>
      <c r="LC204" s="47"/>
      <c r="LD204" s="361"/>
      <c r="LE204" s="361">
        <v>128</v>
      </c>
      <c r="LF204" s="361"/>
      <c r="LG204" s="361"/>
      <c r="LH204" s="361"/>
      <c r="LI204" s="361"/>
      <c r="LJ204" s="361"/>
      <c r="LK204" s="361"/>
      <c r="LL204" s="361"/>
      <c r="LM204" s="361"/>
      <c r="LN204" s="361"/>
      <c r="LO204" s="361"/>
      <c r="LP204" s="361"/>
      <c r="LQ204" s="354"/>
      <c r="LR204" s="354"/>
      <c r="LS204" s="354"/>
      <c r="LT204" s="354"/>
      <c r="LU204" s="354">
        <v>62</v>
      </c>
      <c r="LV204" s="354"/>
      <c r="LW204" s="51"/>
      <c r="LX204" s="354"/>
      <c r="LY204" s="354"/>
      <c r="LZ204" s="354"/>
      <c r="MA204" s="354"/>
      <c r="MB204" s="363"/>
      <c r="MC204" s="363"/>
      <c r="MD204" s="354"/>
      <c r="ME204" s="354"/>
      <c r="MF204" s="354"/>
      <c r="MG204" s="354"/>
      <c r="MH204" s="354"/>
      <c r="MI204" s="354"/>
      <c r="MJ204" s="354"/>
      <c r="MK204" s="354"/>
      <c r="ML204" s="354"/>
      <c r="MM204" s="354"/>
      <c r="MN204" s="354"/>
      <c r="MO204" s="354"/>
      <c r="MP204" s="354"/>
      <c r="MQ204" s="354"/>
      <c r="MR204" s="354"/>
      <c r="MS204" s="51"/>
      <c r="MT204" s="364">
        <f t="shared" ref="MT204:MT267" si="138">SUM(EF204:IR204)</f>
        <v>6987</v>
      </c>
      <c r="MU204" s="365">
        <f t="shared" ref="MU204:MU267" si="139">SUM(IS204:MS204)</f>
        <v>862</v>
      </c>
      <c r="MV204" s="366">
        <f t="shared" ref="MV204:MV267" si="140">MU204+MT204</f>
        <v>7849</v>
      </c>
      <c r="MW204" s="365">
        <v>3388</v>
      </c>
      <c r="MX204" s="365"/>
      <c r="MY204" s="54"/>
      <c r="MZ204" s="708">
        <v>4.99</v>
      </c>
      <c r="NA204" s="708">
        <v>1.37</v>
      </c>
      <c r="NB204" s="709">
        <f t="shared" ref="NB204:NB267" si="141">NA204*NP204</f>
        <v>10753.13</v>
      </c>
      <c r="NC204" s="710"/>
      <c r="ND204" s="710">
        <v>6.54</v>
      </c>
      <c r="NE204" s="738">
        <f t="shared" si="125"/>
        <v>0.287504085412354</v>
      </c>
      <c r="NF204" s="739"/>
      <c r="NG204" s="739">
        <v>3000</v>
      </c>
      <c r="NH204" s="739">
        <v>6.88</v>
      </c>
      <c r="NI204" s="740">
        <f t="shared" ref="NI204:NI267" si="142">ND204*NS204</f>
        <v>25767.6</v>
      </c>
      <c r="NJ204" s="738">
        <f t="shared" si="137"/>
        <v>0.250463013400153</v>
      </c>
      <c r="NK204" s="741">
        <v>44470</v>
      </c>
      <c r="NL204" s="742">
        <v>44562</v>
      </c>
      <c r="NM204" s="739">
        <f ca="1" t="shared" ref="NM204:NM267" si="143">NN204/30</f>
        <v>17.1666666666667</v>
      </c>
      <c r="NN204" s="739">
        <f ca="1" t="shared" ref="NN204:NN267" si="144">DATEDIF(NL204,TODAY(),"D")</f>
        <v>515</v>
      </c>
      <c r="NO204" s="739">
        <v>6687</v>
      </c>
      <c r="NP204" s="739">
        <f t="shared" ref="NP204:NP267" si="145">MV204</f>
        <v>7849</v>
      </c>
      <c r="NQ204" s="761">
        <f t="shared" ref="NQ204:NQ267" si="146">NP204/((NO204+NS204)/2)</f>
        <v>1.47718076597346</v>
      </c>
      <c r="NR204" s="739">
        <f ca="1" t="shared" ref="NR204:NR267" si="147">NQ204/NN204*365</f>
        <v>1.04693394093265</v>
      </c>
      <c r="NS204" s="739">
        <f t="shared" ref="NS204:NS267" si="148">L204</f>
        <v>3940</v>
      </c>
      <c r="NT204" s="739"/>
      <c r="NU204" s="739">
        <f ca="1" t="shared" ref="NU204:NU267" si="149">NP204/NM204</f>
        <v>457.223300970874</v>
      </c>
      <c r="NV204" s="769">
        <f ca="1" t="shared" ref="NV204:NV267" si="150">NP204/NN204</f>
        <v>15.2407766990291</v>
      </c>
      <c r="NW204" s="769">
        <f ca="1" t="shared" ref="NW204:NW267" si="151">NS204/NV204</f>
        <v>258.517008536119</v>
      </c>
      <c r="NX204" s="739"/>
      <c r="NY204" s="739"/>
      <c r="NZ204" s="739"/>
      <c r="OA204" s="739"/>
      <c r="OB204" s="739"/>
      <c r="OC204" s="739"/>
      <c r="OD204" s="739"/>
      <c r="OE204" s="743">
        <f t="shared" ref="OE204:OE267" si="152">KW204+IS204+IT204+ET204+EP204+EN204+EM204+EL204+EK204+EJ204+EI204+EH204+EG204+EF204</f>
        <v>947</v>
      </c>
      <c r="OF204" s="743">
        <f t="shared" ref="OF204:OF267" si="153">LA204+KZ204+KY204+KX204+IW204+IV204+IU204+EV204+ER204+EO204</f>
        <v>320</v>
      </c>
      <c r="OG204" s="743">
        <f t="shared" ref="OG204:OG267" si="154">LY204+LX204+LG204+LF204+LE204+LD204+LC204+LB204+IY204+IX204+FG204+FF204+FE204+FC204+FB204+FA204+EZ204+EX204+EW204+ES204+FI204</f>
        <v>648</v>
      </c>
      <c r="OH204" s="743">
        <f t="shared" ref="OH204:OH267" si="155">LH204+JD204+JB204+JA204+IZ204+FT204+FM204+FL204+FK204+FJ204+FH204+FD204</f>
        <v>1120</v>
      </c>
      <c r="OI204" s="743">
        <f t="shared" ref="OI204:OI267" si="156">JH204+JG204+JF204+GD204+FV204+FU204+FR204+FO204+FR204+FW204+FS204</f>
        <v>640</v>
      </c>
      <c r="OJ204" s="739">
        <f t="shared" ref="OJ204:OJ267" si="157">JI204+GQ204+GP204+GO204+GM204+GK204+GJ204+GI204+GH204+GG204+GF204+GE204+GB204+GA204+FZ204+FY204+FX204+FP204</f>
        <v>1216</v>
      </c>
      <c r="OK204" s="739">
        <f t="shared" ref="OK204:OK267" si="158">LZ204+LM204+LL204+LK204+LJ204+LI204+JU204+JT204+JS204+JR204+JQ204+JP204+JO204+JN204+JM204+JL204+JK204+JJ204+GW204+GV204+GU204+GT204+GR204+GN204</f>
        <v>256</v>
      </c>
      <c r="OL204" s="739">
        <f t="shared" ref="OL204:OL267" si="159">LN204+JX204+JW204+JV204+GY204+GX204+GL204+FN204+FQ204+GS204</f>
        <v>320</v>
      </c>
      <c r="OM204" s="739">
        <f t="shared" ref="OM204:OM267" si="160">MB204+MA204+KH204+KG204+KF204+KE204+KD204+KC204+KB204+KA204+JZ204+JY204+HI204+HF204+HC204+GZ204+LO204</f>
        <v>384</v>
      </c>
      <c r="ON204" s="739">
        <f t="shared" ref="ON204:ON267" si="161">MF204+ME204+MD204+MC204+LP204+LQ204+HT204+HN204+HM204+HL204+HK204+HH204+HG204+HE204</f>
        <v>500</v>
      </c>
      <c r="OO204" s="739">
        <f t="shared" ref="OO204:OO267" si="162">MI204+MG204+LU204+LT204+LS204+LR204+KQ204+KN204+KM204+KL204+KK204+KJ204+KI204+II204+IA204+HY204+HW204+HV204+HS204+HR204+HQ204+HP204+HJ204+HD204</f>
        <v>446</v>
      </c>
      <c r="OP204" s="739"/>
      <c r="OQ204" s="739">
        <f t="shared" ref="OQ204:OQ267" si="163">MJ204+MH204+KP204+KO204+IL204+IK204+IJ204+IH204+IG204+IF204+IE204+ID204+IC204+IB204+HZ204+HX204+HU204+HB204</f>
        <v>896</v>
      </c>
      <c r="OR204" s="739">
        <f t="shared" ref="OR204:OR267" si="164">OQ204+OM204+OL204+OK204+OJ204+OI204+OH204+OG204+OF204+OE204+ON204+OO204+OP204</f>
        <v>7693</v>
      </c>
      <c r="OS204" s="739">
        <f t="shared" ref="OS204:OS267" si="165">JE204</f>
        <v>0</v>
      </c>
      <c r="OT204" s="831">
        <f t="shared" ref="OT204:OT267" si="166">OR204+OS204-MV204</f>
        <v>-156</v>
      </c>
      <c r="OU204" s="739"/>
      <c r="OV204" s="739"/>
      <c r="OW204" s="739"/>
      <c r="OX204" s="739"/>
      <c r="OY204" s="739"/>
      <c r="OZ204" s="739"/>
      <c r="PA204" s="739"/>
      <c r="PB204" s="739"/>
      <c r="PC204" s="739"/>
      <c r="PD204" s="739"/>
      <c r="PE204" s="739"/>
      <c r="PF204" s="739"/>
      <c r="PG204" s="739"/>
      <c r="PI204" s="28">
        <v>0</v>
      </c>
      <c r="PJ204" s="28">
        <v>0</v>
      </c>
      <c r="PK204" s="28">
        <v>0</v>
      </c>
      <c r="PL204" s="28">
        <v>0</v>
      </c>
      <c r="PM204" s="28">
        <v>0</v>
      </c>
      <c r="PN204" s="28">
        <v>0</v>
      </c>
      <c r="PO204" s="28">
        <v>0</v>
      </c>
      <c r="PP204" s="28">
        <v>0</v>
      </c>
      <c r="PQ204" s="28">
        <v>0</v>
      </c>
      <c r="PR204" s="28">
        <v>1280</v>
      </c>
      <c r="PS204" s="28">
        <v>320</v>
      </c>
      <c r="PT204" s="28">
        <v>1736</v>
      </c>
      <c r="PU204" s="28">
        <v>24</v>
      </c>
      <c r="PV204" s="28">
        <v>3360</v>
      </c>
      <c r="PW204" s="28">
        <v>-28</v>
      </c>
    </row>
    <row r="205" s="28" customFormat="1" customHeight="1" spans="1:439">
      <c r="A205" s="95" t="s">
        <v>1610</v>
      </c>
      <c r="B205" s="343">
        <v>2020</v>
      </c>
      <c r="C205" s="95" t="s">
        <v>1917</v>
      </c>
      <c r="D205" s="95" t="s">
        <v>3816</v>
      </c>
      <c r="E205" s="411"/>
      <c r="F205" s="116" t="s">
        <v>198</v>
      </c>
      <c r="G205" s="112" t="s">
        <v>199</v>
      </c>
      <c r="H205" s="113" t="s">
        <v>3817</v>
      </c>
      <c r="I205" s="99">
        <f t="shared" si="129"/>
        <v>2620</v>
      </c>
      <c r="J205" s="100">
        <v>3418</v>
      </c>
      <c r="K205" s="454">
        <v>142</v>
      </c>
      <c r="L205" s="150">
        <f t="shared" si="133"/>
        <v>6038</v>
      </c>
      <c r="M205" s="151">
        <f t="shared" si="134"/>
        <v>6038</v>
      </c>
      <c r="N205" s="838"/>
      <c r="O205" s="37">
        <v>3632</v>
      </c>
      <c r="P205" s="36">
        <v>3000</v>
      </c>
      <c r="Q205" s="33">
        <f t="shared" si="135"/>
        <v>0</v>
      </c>
      <c r="R205" s="34">
        <f t="shared" si="136"/>
        <v>8008</v>
      </c>
      <c r="S205" s="346"/>
      <c r="T205" s="346"/>
      <c r="U205" s="824"/>
      <c r="V205" s="824"/>
      <c r="W205" s="346"/>
      <c r="X205" s="347"/>
      <c r="Y205" s="348"/>
      <c r="Z205" s="348"/>
      <c r="AA205" s="348"/>
      <c r="AB205" s="348"/>
      <c r="AC205" s="506"/>
      <c r="AD205" s="348"/>
      <c r="AE205" s="348"/>
      <c r="AF205" s="346"/>
      <c r="AG205" s="346"/>
      <c r="AH205" s="346"/>
      <c r="AI205" s="346"/>
      <c r="AJ205" s="346"/>
      <c r="AK205" s="346">
        <v>5000</v>
      </c>
      <c r="AL205" s="346"/>
      <c r="AM205" s="346">
        <v>3008</v>
      </c>
      <c r="AN205" s="346"/>
      <c r="AO205" s="346"/>
      <c r="AP205" s="346"/>
      <c r="AQ205" s="346"/>
      <c r="AR205" s="346"/>
      <c r="AS205" s="346"/>
      <c r="AT205" s="346"/>
      <c r="AU205" s="346"/>
      <c r="AV205" s="346"/>
      <c r="AW205" s="346"/>
      <c r="AX205" s="346"/>
      <c r="AY205" s="349"/>
      <c r="AZ205" s="48"/>
      <c r="BA205" s="48"/>
      <c r="BB205" s="48"/>
      <c r="BC205" s="48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>
        <v>2</v>
      </c>
      <c r="BN205" s="47"/>
      <c r="BO205" s="47"/>
      <c r="BP205" s="47"/>
      <c r="BQ205" s="47"/>
      <c r="BR205" s="47"/>
      <c r="BS205" s="354"/>
      <c r="BT205" s="354"/>
      <c r="BU205" s="354"/>
      <c r="BV205" s="354"/>
      <c r="BW205" s="354"/>
      <c r="BX205" s="354"/>
      <c r="BY205" s="354"/>
      <c r="BZ205" s="354"/>
      <c r="CA205" s="354"/>
      <c r="CB205" s="354"/>
      <c r="CC205" s="354"/>
      <c r="CD205" s="354"/>
      <c r="CE205" s="354"/>
      <c r="CF205" s="354"/>
      <c r="CG205" s="354"/>
      <c r="CH205" s="354"/>
      <c r="CI205" s="354"/>
      <c r="CJ205" s="354"/>
      <c r="CK205" s="354"/>
      <c r="CL205" s="354"/>
      <c r="CM205" s="354"/>
      <c r="CN205" s="354"/>
      <c r="CO205" s="354"/>
      <c r="CP205" s="358"/>
      <c r="CQ205" s="48"/>
      <c r="CR205" s="354"/>
      <c r="CS205" s="354"/>
      <c r="CT205" s="355"/>
      <c r="CU205" s="354"/>
      <c r="CV205" s="354"/>
      <c r="CW205" s="354"/>
      <c r="CX205" s="354">
        <v>16</v>
      </c>
      <c r="CY205" s="354"/>
      <c r="CZ205" s="354"/>
      <c r="DA205" s="356"/>
      <c r="DB205" s="354"/>
      <c r="DC205" s="354"/>
      <c r="DD205" s="354"/>
      <c r="DE205" s="354"/>
      <c r="DF205" s="354">
        <v>2</v>
      </c>
      <c r="DG205" s="354"/>
      <c r="DH205" s="354"/>
      <c r="DI205" s="354"/>
      <c r="DJ205" s="354"/>
      <c r="DK205" s="354">
        <v>1</v>
      </c>
      <c r="DL205" s="354"/>
      <c r="DM205" s="354"/>
      <c r="DN205" s="354"/>
      <c r="DO205" s="354"/>
      <c r="DP205" s="354"/>
      <c r="DQ205" s="354"/>
      <c r="DR205" s="354"/>
      <c r="DS205" s="354"/>
      <c r="DT205" s="354"/>
      <c r="DU205" s="354">
        <v>4</v>
      </c>
      <c r="DV205" s="354">
        <v>1</v>
      </c>
      <c r="DW205" s="354"/>
      <c r="DX205" s="354"/>
      <c r="DY205" s="354"/>
      <c r="DZ205" s="357"/>
      <c r="EA205" s="356"/>
      <c r="EB205" s="356"/>
      <c r="EC205" s="356"/>
      <c r="ED205" s="356"/>
      <c r="EE205" s="358"/>
      <c r="EF205" s="48">
        <v>128</v>
      </c>
      <c r="EG205" s="46"/>
      <c r="EH205" s="46">
        <v>2304</v>
      </c>
      <c r="EI205" s="47"/>
      <c r="EJ205" s="47"/>
      <c r="EK205" s="47">
        <v>64</v>
      </c>
      <c r="EL205" s="47"/>
      <c r="EM205" s="47"/>
      <c r="EN205" s="47"/>
      <c r="EO205" s="47">
        <v>192</v>
      </c>
      <c r="EP205" s="47">
        <v>256</v>
      </c>
      <c r="EQ205" s="47"/>
      <c r="ER205" s="47"/>
      <c r="ES205" s="47"/>
      <c r="ET205" s="48"/>
      <c r="EU205" s="47"/>
      <c r="EV205" s="47"/>
      <c r="EW205" s="47">
        <v>16</v>
      </c>
      <c r="EX205" s="47"/>
      <c r="EY205" s="47"/>
      <c r="EZ205" s="47"/>
      <c r="FA205" s="47"/>
      <c r="FB205" s="47">
        <v>32</v>
      </c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>
        <v>128</v>
      </c>
      <c r="FN205" s="47"/>
      <c r="FO205" s="47"/>
      <c r="FP205" s="47"/>
      <c r="FQ205" s="354"/>
      <c r="FR205" s="828">
        <v>64</v>
      </c>
      <c r="FS205" s="354"/>
      <c r="FT205" s="354"/>
      <c r="FU205" s="354">
        <v>256</v>
      </c>
      <c r="FV205" s="354">
        <v>64</v>
      </c>
      <c r="FW205" s="354"/>
      <c r="FX205" s="354"/>
      <c r="FY205" s="354">
        <v>3008</v>
      </c>
      <c r="FZ205" s="354"/>
      <c r="GA205" s="354"/>
      <c r="GB205" s="354">
        <v>64</v>
      </c>
      <c r="GC205" s="354"/>
      <c r="GD205" s="354"/>
      <c r="GE205" s="354"/>
      <c r="GF205" s="354"/>
      <c r="GG205" s="354"/>
      <c r="GH205" s="354"/>
      <c r="GI205" s="354"/>
      <c r="GJ205" s="354"/>
      <c r="GK205" s="354"/>
      <c r="GL205" s="354"/>
      <c r="GM205" s="354"/>
      <c r="GN205" s="354"/>
      <c r="GO205" s="354"/>
      <c r="GP205" s="354"/>
      <c r="GQ205" s="354"/>
      <c r="GR205" s="354">
        <v>32</v>
      </c>
      <c r="GS205" s="354"/>
      <c r="GT205" s="354">
        <v>128</v>
      </c>
      <c r="GU205" s="354"/>
      <c r="GV205" s="354"/>
      <c r="GW205" s="354"/>
      <c r="GX205" s="354"/>
      <c r="GY205" s="354"/>
      <c r="GZ205" s="354">
        <v>80</v>
      </c>
      <c r="HA205" s="354"/>
      <c r="HB205" s="354"/>
      <c r="HC205" s="354"/>
      <c r="HD205" s="354">
        <v>64</v>
      </c>
      <c r="HE205" s="354"/>
      <c r="HF205" s="354"/>
      <c r="HG205" s="354"/>
      <c r="HH205" s="354">
        <v>64</v>
      </c>
      <c r="HI205" s="354"/>
      <c r="HJ205" s="354"/>
      <c r="HK205" s="354"/>
      <c r="HL205" s="354"/>
      <c r="HM205" s="354"/>
      <c r="HN205" s="354"/>
      <c r="HO205" s="354"/>
      <c r="HP205" s="354"/>
      <c r="HQ205" s="354"/>
      <c r="HR205" s="354">
        <v>64</v>
      </c>
      <c r="HS205" s="354">
        <v>64</v>
      </c>
      <c r="HT205" s="354"/>
      <c r="HU205" s="354">
        <v>64</v>
      </c>
      <c r="HV205" s="354"/>
      <c r="HW205" s="354"/>
      <c r="HX205" s="354">
        <v>256</v>
      </c>
      <c r="HY205" s="354"/>
      <c r="HZ205" s="354"/>
      <c r="IA205" s="354">
        <v>48</v>
      </c>
      <c r="IB205" s="354"/>
      <c r="IC205" s="354"/>
      <c r="ID205" s="354"/>
      <c r="IE205" s="354"/>
      <c r="IF205" s="354"/>
      <c r="IG205" s="354">
        <v>192</v>
      </c>
      <c r="IH205" s="354"/>
      <c r="II205" s="354"/>
      <c r="IJ205" s="354"/>
      <c r="IK205" s="354"/>
      <c r="IL205" s="354"/>
      <c r="IM205" s="354">
        <v>64</v>
      </c>
      <c r="IN205" s="354"/>
      <c r="IO205" s="354"/>
      <c r="IP205" s="354"/>
      <c r="IQ205" s="354">
        <v>128</v>
      </c>
      <c r="IR205" s="50"/>
      <c r="IS205" s="47"/>
      <c r="IT205" s="47">
        <v>128</v>
      </c>
      <c r="IU205" s="47"/>
      <c r="IV205" s="47"/>
      <c r="IW205" s="47"/>
      <c r="IX205" s="47"/>
      <c r="IY205" s="47"/>
      <c r="IZ205" s="47"/>
      <c r="JA205" s="47"/>
      <c r="JB205" s="47"/>
      <c r="JC205" s="47"/>
      <c r="JD205" s="47"/>
      <c r="JE205" s="47"/>
      <c r="JF205" s="47"/>
      <c r="JG205" s="47"/>
      <c r="JH205" s="47"/>
      <c r="JI205" s="47"/>
      <c r="JJ205" s="47"/>
      <c r="JK205" s="47"/>
      <c r="JL205" s="354"/>
      <c r="JM205" s="354"/>
      <c r="JN205" s="354"/>
      <c r="JO205" s="354"/>
      <c r="JP205" s="354"/>
      <c r="JQ205" s="354"/>
      <c r="JR205" s="354"/>
      <c r="JS205" s="354"/>
      <c r="JT205" s="354"/>
      <c r="JU205" s="354"/>
      <c r="JV205" s="354">
        <v>64</v>
      </c>
      <c r="JW205" s="354"/>
      <c r="JX205" s="354"/>
      <c r="JY205" s="354"/>
      <c r="JZ205" s="354"/>
      <c r="KA205" s="354"/>
      <c r="KB205" s="354">
        <v>64</v>
      </c>
      <c r="KC205" s="354">
        <v>192</v>
      </c>
      <c r="KD205" s="354"/>
      <c r="KE205" s="354"/>
      <c r="KF205" s="354">
        <v>128</v>
      </c>
      <c r="KG205" s="354"/>
      <c r="KH205" s="354"/>
      <c r="KI205" s="354"/>
      <c r="KJ205" s="354"/>
      <c r="KK205" s="354"/>
      <c r="KL205" s="354"/>
      <c r="KM205" s="354"/>
      <c r="KN205" s="354"/>
      <c r="KO205" s="354"/>
      <c r="KP205" s="354"/>
      <c r="KQ205" s="354"/>
      <c r="KR205" s="354"/>
      <c r="KS205" s="354"/>
      <c r="KT205" s="354"/>
      <c r="KU205" s="354"/>
      <c r="KV205" s="51"/>
      <c r="KW205" s="47"/>
      <c r="KX205" s="47"/>
      <c r="KY205" s="47"/>
      <c r="KZ205" s="47"/>
      <c r="LA205" s="47"/>
      <c r="LB205" s="47">
        <v>32</v>
      </c>
      <c r="LC205" s="47"/>
      <c r="LD205" s="361"/>
      <c r="LE205" s="361">
        <v>128</v>
      </c>
      <c r="LF205" s="361"/>
      <c r="LG205" s="361"/>
      <c r="LH205" s="361"/>
      <c r="LI205" s="361"/>
      <c r="LJ205" s="361"/>
      <c r="LK205" s="361"/>
      <c r="LL205" s="361"/>
      <c r="LM205" s="361"/>
      <c r="LN205" s="361"/>
      <c r="LO205" s="361"/>
      <c r="LP205" s="361"/>
      <c r="LQ205" s="354"/>
      <c r="LR205" s="354"/>
      <c r="LS205" s="354"/>
      <c r="LT205" s="354"/>
      <c r="LU205" s="354"/>
      <c r="LV205" s="354"/>
      <c r="LW205" s="51"/>
      <c r="LX205" s="354"/>
      <c r="LY205" s="354"/>
      <c r="LZ205" s="354"/>
      <c r="MA205" s="354"/>
      <c r="MB205" s="363"/>
      <c r="MC205" s="363"/>
      <c r="MD205" s="354"/>
      <c r="ME205" s="354">
        <v>16</v>
      </c>
      <c r="MF205" s="354"/>
      <c r="MG205" s="354"/>
      <c r="MH205" s="354"/>
      <c r="MI205" s="354"/>
      <c r="MJ205" s="354"/>
      <c r="MK205" s="354"/>
      <c r="ML205" s="354"/>
      <c r="MM205" s="354"/>
      <c r="MN205" s="354"/>
      <c r="MO205" s="354"/>
      <c r="MP205" s="354"/>
      <c r="MQ205" s="354"/>
      <c r="MR205" s="354"/>
      <c r="MS205" s="51"/>
      <c r="MT205" s="364">
        <f t="shared" si="138"/>
        <v>7824</v>
      </c>
      <c r="MU205" s="365">
        <f t="shared" si="139"/>
        <v>752</v>
      </c>
      <c r="MV205" s="366">
        <f t="shared" si="140"/>
        <v>8576</v>
      </c>
      <c r="MW205" s="365">
        <v>10376</v>
      </c>
      <c r="MX205" s="365">
        <v>14943</v>
      </c>
      <c r="MY205" s="54"/>
      <c r="MZ205" s="708">
        <v>4.99</v>
      </c>
      <c r="NA205" s="708">
        <v>1.37</v>
      </c>
      <c r="NB205" s="709">
        <f t="shared" si="141"/>
        <v>11749.12</v>
      </c>
      <c r="NC205" s="710">
        <v>7.5</v>
      </c>
      <c r="ND205" s="710">
        <v>6.54</v>
      </c>
      <c r="NE205" s="738">
        <f t="shared" si="125"/>
        <v>0.287504085412354</v>
      </c>
      <c r="NF205" s="739"/>
      <c r="NG205" s="739">
        <v>3000</v>
      </c>
      <c r="NH205" s="739">
        <v>6.54</v>
      </c>
      <c r="NI205" s="740">
        <f t="shared" si="142"/>
        <v>39488.52</v>
      </c>
      <c r="NJ205" s="738">
        <f t="shared" si="137"/>
        <v>0.287504085412354</v>
      </c>
      <c r="NK205" s="741"/>
      <c r="NL205" s="742">
        <v>44562</v>
      </c>
      <c r="NM205" s="739">
        <f ca="1" t="shared" si="143"/>
        <v>17.1666666666667</v>
      </c>
      <c r="NN205" s="739">
        <f ca="1" t="shared" si="144"/>
        <v>515</v>
      </c>
      <c r="NO205" s="739">
        <v>4328</v>
      </c>
      <c r="NP205" s="739">
        <f t="shared" si="145"/>
        <v>8576</v>
      </c>
      <c r="NQ205" s="761">
        <f t="shared" si="146"/>
        <v>1.65464016978584</v>
      </c>
      <c r="NR205" s="739">
        <f ca="1" t="shared" si="147"/>
        <v>1.17270613975113</v>
      </c>
      <c r="NS205" s="739">
        <f t="shared" si="148"/>
        <v>6038</v>
      </c>
      <c r="NT205" s="739"/>
      <c r="NU205" s="739">
        <f ca="1" t="shared" si="149"/>
        <v>499.572815533981</v>
      </c>
      <c r="NV205" s="769">
        <f ca="1" t="shared" si="150"/>
        <v>16.652427184466</v>
      </c>
      <c r="NW205" s="769">
        <f ca="1" t="shared" si="151"/>
        <v>362.589785447761</v>
      </c>
      <c r="NX205" s="739"/>
      <c r="NY205" s="739"/>
      <c r="NZ205" s="739"/>
      <c r="OA205" s="739"/>
      <c r="OB205" s="739"/>
      <c r="OC205" s="739"/>
      <c r="OD205" s="739"/>
      <c r="OE205" s="743">
        <f t="shared" si="152"/>
        <v>2880</v>
      </c>
      <c r="OF205" s="743">
        <f t="shared" si="153"/>
        <v>192</v>
      </c>
      <c r="OG205" s="743">
        <f t="shared" si="154"/>
        <v>208</v>
      </c>
      <c r="OH205" s="743">
        <f t="shared" si="155"/>
        <v>128</v>
      </c>
      <c r="OI205" s="743">
        <f t="shared" si="156"/>
        <v>448</v>
      </c>
      <c r="OJ205" s="739">
        <f t="shared" si="157"/>
        <v>3072</v>
      </c>
      <c r="OK205" s="739">
        <f t="shared" si="158"/>
        <v>160</v>
      </c>
      <c r="OL205" s="739">
        <f t="shared" si="159"/>
        <v>64</v>
      </c>
      <c r="OM205" s="739">
        <f t="shared" si="160"/>
        <v>464</v>
      </c>
      <c r="ON205" s="739">
        <f t="shared" si="161"/>
        <v>80</v>
      </c>
      <c r="OO205" s="739">
        <f t="shared" si="162"/>
        <v>240</v>
      </c>
      <c r="OP205" s="739"/>
      <c r="OQ205" s="739">
        <f t="shared" si="163"/>
        <v>512</v>
      </c>
      <c r="OR205" s="739">
        <f t="shared" si="164"/>
        <v>8448</v>
      </c>
      <c r="OS205" s="739">
        <f t="shared" si="165"/>
        <v>0</v>
      </c>
      <c r="OT205" s="831">
        <f t="shared" si="166"/>
        <v>-128</v>
      </c>
      <c r="OU205" s="739"/>
      <c r="OV205" s="739"/>
      <c r="OW205" s="739"/>
      <c r="OX205" s="739"/>
      <c r="OY205" s="739"/>
      <c r="OZ205" s="739"/>
      <c r="PA205" s="739"/>
      <c r="PB205" s="739"/>
      <c r="PC205" s="739"/>
      <c r="PD205" s="739"/>
      <c r="PE205" s="739"/>
      <c r="PF205" s="739"/>
      <c r="PG205" s="739"/>
      <c r="PI205" s="28">
        <v>752</v>
      </c>
      <c r="PJ205" s="28">
        <v>416</v>
      </c>
      <c r="PK205" s="28">
        <v>208</v>
      </c>
      <c r="PL205" s="28">
        <v>3968</v>
      </c>
      <c r="PM205" s="28">
        <v>192</v>
      </c>
      <c r="PN205" s="28">
        <v>416</v>
      </c>
      <c r="PO205" s="28">
        <v>192</v>
      </c>
      <c r="PP205" s="28">
        <v>3056</v>
      </c>
      <c r="PQ205" s="28">
        <v>400</v>
      </c>
      <c r="PR205" s="28">
        <v>64</v>
      </c>
      <c r="PS205" s="28">
        <v>320</v>
      </c>
      <c r="PT205" s="28">
        <v>384</v>
      </c>
      <c r="PU205" s="28">
        <v>8</v>
      </c>
      <c r="PV205" s="28">
        <v>10376</v>
      </c>
      <c r="PW205" s="28">
        <v>0</v>
      </c>
    </row>
    <row r="206" s="28" customFormat="1" customHeight="1" spans="1:439">
      <c r="A206" s="95" t="s">
        <v>1610</v>
      </c>
      <c r="B206" s="343">
        <v>2020</v>
      </c>
      <c r="C206" s="95" t="s">
        <v>1917</v>
      </c>
      <c r="D206" s="95" t="s">
        <v>3816</v>
      </c>
      <c r="E206" s="411"/>
      <c r="F206" s="116" t="s">
        <v>201</v>
      </c>
      <c r="G206" s="112" t="s">
        <v>202</v>
      </c>
      <c r="H206" s="113" t="s">
        <v>2032</v>
      </c>
      <c r="I206" s="99">
        <f t="shared" si="129"/>
        <v>-152</v>
      </c>
      <c r="J206" s="100">
        <v>3546</v>
      </c>
      <c r="K206" s="454">
        <v>22</v>
      </c>
      <c r="L206" s="150">
        <f t="shared" si="133"/>
        <v>3394</v>
      </c>
      <c r="M206" s="151">
        <f t="shared" si="134"/>
        <v>394</v>
      </c>
      <c r="N206" s="812"/>
      <c r="O206" s="37">
        <v>4072</v>
      </c>
      <c r="P206" s="36">
        <v>3000</v>
      </c>
      <c r="Q206" s="33">
        <f t="shared" si="135"/>
        <v>3000</v>
      </c>
      <c r="R206" s="34">
        <f t="shared" si="136"/>
        <v>6008</v>
      </c>
      <c r="S206" s="346"/>
      <c r="T206" s="346"/>
      <c r="U206" s="824"/>
      <c r="V206" s="824">
        <v>3000</v>
      </c>
      <c r="W206" s="346"/>
      <c r="X206" s="347"/>
      <c r="Y206" s="348"/>
      <c r="Z206" s="348"/>
      <c r="AA206" s="348"/>
      <c r="AB206" s="348"/>
      <c r="AC206" s="506"/>
      <c r="AD206" s="348"/>
      <c r="AE206" s="348"/>
      <c r="AF206" s="346"/>
      <c r="AG206" s="346">
        <v>3000</v>
      </c>
      <c r="AH206" s="346"/>
      <c r="AI206" s="346"/>
      <c r="AJ206" s="346"/>
      <c r="AK206" s="346"/>
      <c r="AL206" s="346"/>
      <c r="AM206" s="346">
        <v>3008</v>
      </c>
      <c r="AN206" s="346"/>
      <c r="AO206" s="346"/>
      <c r="AP206" s="346"/>
      <c r="AQ206" s="346"/>
      <c r="AR206" s="346"/>
      <c r="AS206" s="346"/>
      <c r="AT206" s="346"/>
      <c r="AU206" s="346"/>
      <c r="AV206" s="346"/>
      <c r="AW206" s="346"/>
      <c r="AX206" s="346"/>
      <c r="AY206" s="349"/>
      <c r="AZ206" s="48">
        <v>2</v>
      </c>
      <c r="BA206" s="48"/>
      <c r="BB206" s="48"/>
      <c r="BC206" s="48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>
        <v>2</v>
      </c>
      <c r="BN206" s="47"/>
      <c r="BO206" s="47"/>
      <c r="BP206" s="47"/>
      <c r="BQ206" s="47"/>
      <c r="BR206" s="47"/>
      <c r="BS206" s="354"/>
      <c r="BT206" s="354"/>
      <c r="BU206" s="354"/>
      <c r="BV206" s="354"/>
      <c r="BW206" s="354"/>
      <c r="BX206" s="354"/>
      <c r="BY206" s="354"/>
      <c r="BZ206" s="354"/>
      <c r="CA206" s="354"/>
      <c r="CB206" s="354"/>
      <c r="CC206" s="354"/>
      <c r="CD206" s="354"/>
      <c r="CE206" s="354"/>
      <c r="CF206" s="354"/>
      <c r="CG206" s="354"/>
      <c r="CH206" s="354"/>
      <c r="CI206" s="354"/>
      <c r="CJ206" s="354"/>
      <c r="CK206" s="354"/>
      <c r="CL206" s="354"/>
      <c r="CM206" s="354"/>
      <c r="CN206" s="354"/>
      <c r="CO206" s="354"/>
      <c r="CP206" s="358"/>
      <c r="CQ206" s="48"/>
      <c r="CR206" s="354"/>
      <c r="CS206" s="354"/>
      <c r="CT206" s="355">
        <v>-48</v>
      </c>
      <c r="CU206" s="354"/>
      <c r="CV206" s="354"/>
      <c r="CW206" s="354"/>
      <c r="CX206" s="354">
        <v>16</v>
      </c>
      <c r="CY206" s="354"/>
      <c r="CZ206" s="354"/>
      <c r="DA206" s="356"/>
      <c r="DB206" s="354"/>
      <c r="DC206" s="354"/>
      <c r="DD206" s="354"/>
      <c r="DE206" s="354"/>
      <c r="DF206" s="354">
        <v>2</v>
      </c>
      <c r="DG206" s="354"/>
      <c r="DH206" s="354"/>
      <c r="DI206" s="354"/>
      <c r="DJ206" s="354"/>
      <c r="DK206" s="354">
        <v>1</v>
      </c>
      <c r="DL206" s="354"/>
      <c r="DM206" s="354"/>
      <c r="DN206" s="354"/>
      <c r="DO206" s="354"/>
      <c r="DP206" s="354"/>
      <c r="DQ206" s="354"/>
      <c r="DR206" s="354"/>
      <c r="DS206" s="354"/>
      <c r="DT206" s="354">
        <v>1</v>
      </c>
      <c r="DU206" s="354">
        <v>14</v>
      </c>
      <c r="DV206" s="354">
        <v>1</v>
      </c>
      <c r="DW206" s="354"/>
      <c r="DX206" s="354"/>
      <c r="DY206" s="354"/>
      <c r="DZ206" s="357"/>
      <c r="EA206" s="356"/>
      <c r="EB206" s="356"/>
      <c r="EC206" s="356"/>
      <c r="ED206" s="356"/>
      <c r="EE206" s="358"/>
      <c r="EF206" s="48">
        <v>64</v>
      </c>
      <c r="EG206" s="46"/>
      <c r="EH206" s="46">
        <v>2304</v>
      </c>
      <c r="EI206" s="47"/>
      <c r="EJ206" s="47">
        <v>64</v>
      </c>
      <c r="EK206" s="47">
        <v>192</v>
      </c>
      <c r="EL206" s="47">
        <v>288</v>
      </c>
      <c r="EM206" s="47"/>
      <c r="EN206" s="47">
        <v>80</v>
      </c>
      <c r="EO206" s="47">
        <v>256</v>
      </c>
      <c r="EP206" s="47">
        <v>128</v>
      </c>
      <c r="EQ206" s="47"/>
      <c r="ER206" s="47"/>
      <c r="ES206" s="47"/>
      <c r="ET206" s="48"/>
      <c r="EU206" s="47"/>
      <c r="EV206" s="47"/>
      <c r="EW206" s="47">
        <v>16</v>
      </c>
      <c r="EX206" s="47"/>
      <c r="EY206" s="47"/>
      <c r="EZ206" s="47"/>
      <c r="FA206" s="47"/>
      <c r="FB206" s="47">
        <v>32</v>
      </c>
      <c r="FC206" s="47"/>
      <c r="FD206" s="47"/>
      <c r="FE206" s="47">
        <v>168</v>
      </c>
      <c r="FF206" s="47">
        <v>128</v>
      </c>
      <c r="FG206" s="47"/>
      <c r="FH206" s="47"/>
      <c r="FI206" s="47"/>
      <c r="FJ206" s="47"/>
      <c r="FK206" s="47">
        <v>496</v>
      </c>
      <c r="FL206" s="47">
        <v>240</v>
      </c>
      <c r="FM206" s="47">
        <v>192</v>
      </c>
      <c r="FN206" s="47"/>
      <c r="FO206" s="47"/>
      <c r="FP206" s="47"/>
      <c r="FQ206" s="354"/>
      <c r="FR206" s="828">
        <v>64</v>
      </c>
      <c r="FS206" s="354"/>
      <c r="FT206" s="354"/>
      <c r="FU206" s="354">
        <v>256</v>
      </c>
      <c r="FV206" s="354"/>
      <c r="FW206" s="354"/>
      <c r="FX206" s="354"/>
      <c r="FY206" s="354">
        <v>3008</v>
      </c>
      <c r="FZ206" s="354"/>
      <c r="GA206" s="354"/>
      <c r="GB206" s="354">
        <v>64</v>
      </c>
      <c r="GC206" s="354"/>
      <c r="GD206" s="354"/>
      <c r="GE206" s="354">
        <v>96</v>
      </c>
      <c r="GF206" s="354">
        <v>240</v>
      </c>
      <c r="GG206" s="354">
        <v>688</v>
      </c>
      <c r="GH206" s="354"/>
      <c r="GI206" s="354"/>
      <c r="GJ206" s="354"/>
      <c r="GK206" s="354"/>
      <c r="GL206" s="354">
        <v>192</v>
      </c>
      <c r="GM206" s="354"/>
      <c r="GN206" s="354"/>
      <c r="GO206" s="354"/>
      <c r="GP206" s="354"/>
      <c r="GQ206" s="354"/>
      <c r="GR206" s="354">
        <v>32</v>
      </c>
      <c r="GS206" s="354"/>
      <c r="GT206" s="354">
        <v>128</v>
      </c>
      <c r="GU206" s="354"/>
      <c r="GV206" s="354"/>
      <c r="GW206" s="354"/>
      <c r="GX206" s="354"/>
      <c r="GY206" s="354"/>
      <c r="GZ206" s="354">
        <v>80</v>
      </c>
      <c r="HA206" s="354"/>
      <c r="HB206" s="354"/>
      <c r="HC206" s="354"/>
      <c r="HD206" s="354">
        <v>64</v>
      </c>
      <c r="HE206" s="354">
        <v>168</v>
      </c>
      <c r="HF206" s="354"/>
      <c r="HG206" s="354">
        <v>80</v>
      </c>
      <c r="HH206" s="354"/>
      <c r="HI206" s="354">
        <v>64</v>
      </c>
      <c r="HJ206" s="354"/>
      <c r="HK206" s="354">
        <v>12</v>
      </c>
      <c r="HL206" s="354"/>
      <c r="HM206" s="354">
        <v>176</v>
      </c>
      <c r="HN206" s="354"/>
      <c r="HO206" s="354"/>
      <c r="HP206" s="354"/>
      <c r="HQ206" s="354"/>
      <c r="HR206" s="354">
        <v>64</v>
      </c>
      <c r="HS206" s="354"/>
      <c r="HT206" s="354"/>
      <c r="HU206" s="354">
        <v>64</v>
      </c>
      <c r="HV206" s="354">
        <v>384</v>
      </c>
      <c r="HW206" s="354"/>
      <c r="HX206" s="354">
        <v>256</v>
      </c>
      <c r="HY206" s="354"/>
      <c r="HZ206" s="354"/>
      <c r="IA206" s="354">
        <v>48</v>
      </c>
      <c r="IB206" s="354"/>
      <c r="IC206" s="354"/>
      <c r="ID206" s="354"/>
      <c r="IE206" s="354"/>
      <c r="IF206" s="354">
        <v>64</v>
      </c>
      <c r="IG206" s="354">
        <v>192</v>
      </c>
      <c r="IH206" s="354"/>
      <c r="II206" s="354"/>
      <c r="IJ206" s="354"/>
      <c r="IK206" s="354">
        <v>128</v>
      </c>
      <c r="IL206" s="354">
        <v>192</v>
      </c>
      <c r="IM206" s="354"/>
      <c r="IN206" s="354"/>
      <c r="IO206" s="354"/>
      <c r="IP206" s="354">
        <v>156</v>
      </c>
      <c r="IQ206" s="354">
        <v>128</v>
      </c>
      <c r="IR206" s="50"/>
      <c r="IS206" s="47"/>
      <c r="IT206" s="47">
        <v>128</v>
      </c>
      <c r="IU206" s="47"/>
      <c r="IV206" s="47"/>
      <c r="IW206" s="47"/>
      <c r="IX206" s="47"/>
      <c r="IY206" s="47"/>
      <c r="IZ206" s="47"/>
      <c r="JA206" s="47"/>
      <c r="JB206" s="47"/>
      <c r="JC206" s="47"/>
      <c r="JD206" s="47"/>
      <c r="JE206" s="47"/>
      <c r="JF206" s="47">
        <v>64</v>
      </c>
      <c r="JG206" s="47"/>
      <c r="JH206" s="47"/>
      <c r="JI206" s="47"/>
      <c r="JJ206" s="47"/>
      <c r="JK206" s="47"/>
      <c r="JL206" s="354">
        <v>64</v>
      </c>
      <c r="JM206" s="354"/>
      <c r="JN206" s="354"/>
      <c r="JO206" s="354"/>
      <c r="JP206" s="354"/>
      <c r="JQ206" s="354"/>
      <c r="JR206" s="354"/>
      <c r="JS206" s="354"/>
      <c r="JT206" s="354"/>
      <c r="JU206" s="354"/>
      <c r="JV206" s="354">
        <v>64</v>
      </c>
      <c r="JW206" s="354"/>
      <c r="JX206" s="354"/>
      <c r="JY206" s="354"/>
      <c r="JZ206" s="354"/>
      <c r="KA206" s="354"/>
      <c r="KB206" s="354"/>
      <c r="KC206" s="354">
        <v>192</v>
      </c>
      <c r="KD206" s="354"/>
      <c r="KE206" s="354"/>
      <c r="KF206" s="354">
        <v>64</v>
      </c>
      <c r="KG206" s="354"/>
      <c r="KH206" s="354"/>
      <c r="KI206" s="354"/>
      <c r="KJ206" s="354"/>
      <c r="KK206" s="354"/>
      <c r="KL206" s="354"/>
      <c r="KM206" s="354"/>
      <c r="KN206" s="354"/>
      <c r="KO206" s="354"/>
      <c r="KP206" s="354"/>
      <c r="KQ206" s="354"/>
      <c r="KR206" s="354"/>
      <c r="KS206" s="354"/>
      <c r="KT206" s="354"/>
      <c r="KU206" s="354"/>
      <c r="KV206" s="51"/>
      <c r="KW206" s="47"/>
      <c r="KX206" s="47"/>
      <c r="KY206" s="47"/>
      <c r="KZ206" s="47"/>
      <c r="LA206" s="47"/>
      <c r="LB206" s="47">
        <v>32</v>
      </c>
      <c r="LC206" s="47"/>
      <c r="LD206" s="361"/>
      <c r="LE206" s="361">
        <v>128</v>
      </c>
      <c r="LF206" s="361"/>
      <c r="LG206" s="361"/>
      <c r="LH206" s="361"/>
      <c r="LI206" s="361"/>
      <c r="LJ206" s="361"/>
      <c r="LK206" s="361"/>
      <c r="LL206" s="361"/>
      <c r="LM206" s="361"/>
      <c r="LN206" s="361"/>
      <c r="LO206" s="361"/>
      <c r="LP206" s="361"/>
      <c r="LQ206" s="354"/>
      <c r="LR206" s="354"/>
      <c r="LS206" s="354"/>
      <c r="LT206" s="354"/>
      <c r="LU206" s="354"/>
      <c r="LV206" s="354"/>
      <c r="LW206" s="51"/>
      <c r="LX206" s="354"/>
      <c r="LY206" s="354"/>
      <c r="LZ206" s="354"/>
      <c r="MA206" s="354"/>
      <c r="MB206" s="363"/>
      <c r="MC206" s="363"/>
      <c r="MD206" s="354"/>
      <c r="ME206" s="354">
        <v>16</v>
      </c>
      <c r="MF206" s="354"/>
      <c r="MG206" s="354"/>
      <c r="MH206" s="354"/>
      <c r="MI206" s="354">
        <v>15</v>
      </c>
      <c r="MJ206" s="354"/>
      <c r="MK206" s="354"/>
      <c r="ML206" s="354">
        <v>128</v>
      </c>
      <c r="MM206" s="354"/>
      <c r="MN206" s="354"/>
      <c r="MO206" s="354"/>
      <c r="MP206" s="354"/>
      <c r="MQ206" s="354"/>
      <c r="MR206" s="354">
        <v>64</v>
      </c>
      <c r="MS206" s="51"/>
      <c r="MT206" s="364">
        <f t="shared" si="138"/>
        <v>11736</v>
      </c>
      <c r="MU206" s="365">
        <f t="shared" si="139"/>
        <v>959</v>
      </c>
      <c r="MV206" s="366">
        <f t="shared" si="140"/>
        <v>12695</v>
      </c>
      <c r="MW206" s="365">
        <v>13596</v>
      </c>
      <c r="MX206" s="365">
        <v>16405</v>
      </c>
      <c r="MY206" s="54"/>
      <c r="MZ206" s="708">
        <v>4.99</v>
      </c>
      <c r="NA206" s="708">
        <v>1.37</v>
      </c>
      <c r="NB206" s="709">
        <f t="shared" si="141"/>
        <v>17392.15</v>
      </c>
      <c r="NC206" s="710">
        <v>7.5</v>
      </c>
      <c r="ND206" s="710">
        <v>6.54</v>
      </c>
      <c r="NE206" s="738">
        <f t="shared" si="125"/>
        <v>0.287504085412354</v>
      </c>
      <c r="NF206" s="739"/>
      <c r="NG206" s="739">
        <v>3000</v>
      </c>
      <c r="NH206" s="739">
        <v>6.54</v>
      </c>
      <c r="NI206" s="740">
        <f t="shared" si="142"/>
        <v>22196.76</v>
      </c>
      <c r="NJ206" s="738">
        <f t="shared" si="137"/>
        <v>0.287504085412354</v>
      </c>
      <c r="NK206" s="741"/>
      <c r="NL206" s="742">
        <v>44562</v>
      </c>
      <c r="NM206" s="739">
        <f ca="1" t="shared" si="143"/>
        <v>17.1666666666667</v>
      </c>
      <c r="NN206" s="739">
        <f ca="1" t="shared" si="144"/>
        <v>515</v>
      </c>
      <c r="NO206" s="739">
        <v>4768</v>
      </c>
      <c r="NP206" s="739">
        <f t="shared" si="145"/>
        <v>12695</v>
      </c>
      <c r="NQ206" s="761">
        <f t="shared" si="146"/>
        <v>3.11075716736094</v>
      </c>
      <c r="NR206" s="739">
        <f ca="1" t="shared" si="147"/>
        <v>2.2047113904597</v>
      </c>
      <c r="NS206" s="739">
        <f t="shared" si="148"/>
        <v>3394</v>
      </c>
      <c r="NT206" s="739"/>
      <c r="NU206" s="739">
        <f ca="1" t="shared" si="149"/>
        <v>739.514563106796</v>
      </c>
      <c r="NV206" s="769">
        <f ca="1" t="shared" si="150"/>
        <v>24.6504854368932</v>
      </c>
      <c r="NW206" s="769">
        <f ca="1" t="shared" si="151"/>
        <v>137.684915320993</v>
      </c>
      <c r="NX206" s="739"/>
      <c r="NY206" s="739"/>
      <c r="NZ206" s="739"/>
      <c r="OA206" s="739"/>
      <c r="OB206" s="739"/>
      <c r="OC206" s="739"/>
      <c r="OD206" s="739"/>
      <c r="OE206" s="743">
        <f t="shared" si="152"/>
        <v>3248</v>
      </c>
      <c r="OF206" s="743">
        <f t="shared" si="153"/>
        <v>256</v>
      </c>
      <c r="OG206" s="743">
        <f t="shared" si="154"/>
        <v>504</v>
      </c>
      <c r="OH206" s="743">
        <f t="shared" si="155"/>
        <v>928</v>
      </c>
      <c r="OI206" s="743">
        <f t="shared" si="156"/>
        <v>448</v>
      </c>
      <c r="OJ206" s="739">
        <f t="shared" si="157"/>
        <v>4096</v>
      </c>
      <c r="OK206" s="739">
        <f t="shared" si="158"/>
        <v>224</v>
      </c>
      <c r="OL206" s="739">
        <f t="shared" si="159"/>
        <v>256</v>
      </c>
      <c r="OM206" s="739">
        <f t="shared" si="160"/>
        <v>400</v>
      </c>
      <c r="ON206" s="739">
        <f t="shared" si="161"/>
        <v>452</v>
      </c>
      <c r="OO206" s="739">
        <f t="shared" si="162"/>
        <v>575</v>
      </c>
      <c r="OP206" s="739"/>
      <c r="OQ206" s="739">
        <f t="shared" si="163"/>
        <v>896</v>
      </c>
      <c r="OR206" s="739">
        <f t="shared" si="164"/>
        <v>12283</v>
      </c>
      <c r="OS206" s="739">
        <f t="shared" si="165"/>
        <v>0</v>
      </c>
      <c r="OT206" s="831">
        <f t="shared" si="166"/>
        <v>-412</v>
      </c>
      <c r="OU206" s="739"/>
      <c r="OV206" s="739"/>
      <c r="OW206" s="739"/>
      <c r="OX206" s="739"/>
      <c r="OY206" s="739"/>
      <c r="OZ206" s="739"/>
      <c r="PA206" s="739"/>
      <c r="PB206" s="739"/>
      <c r="PC206" s="739"/>
      <c r="PD206" s="739"/>
      <c r="PE206" s="739"/>
      <c r="PF206" s="739"/>
      <c r="PG206" s="739"/>
      <c r="PI206" s="28">
        <v>816</v>
      </c>
      <c r="PJ206" s="28">
        <v>800</v>
      </c>
      <c r="PK206" s="28">
        <v>576</v>
      </c>
      <c r="PL206" s="28">
        <v>3840</v>
      </c>
      <c r="PM206" s="28">
        <v>384</v>
      </c>
      <c r="PN206" s="28">
        <v>672</v>
      </c>
      <c r="PO206" s="28">
        <v>64</v>
      </c>
      <c r="PP206" s="28">
        <v>3056</v>
      </c>
      <c r="PQ206" s="28">
        <v>720</v>
      </c>
      <c r="PR206" s="28">
        <v>1152</v>
      </c>
      <c r="PS206" s="28">
        <v>576</v>
      </c>
      <c r="PT206" s="28">
        <v>1288</v>
      </c>
      <c r="PU206" s="28">
        <v>8</v>
      </c>
      <c r="PV206" s="28">
        <v>13952</v>
      </c>
      <c r="PW206" s="28">
        <v>356</v>
      </c>
    </row>
    <row r="207" s="28" customFormat="1" customHeight="1" spans="1:439">
      <c r="A207" s="95" t="s">
        <v>1610</v>
      </c>
      <c r="B207" s="343">
        <v>2020</v>
      </c>
      <c r="C207" s="95" t="s">
        <v>1917</v>
      </c>
      <c r="D207" s="95" t="s">
        <v>3816</v>
      </c>
      <c r="E207" s="411"/>
      <c r="F207" s="116" t="s">
        <v>204</v>
      </c>
      <c r="G207" s="112" t="s">
        <v>205</v>
      </c>
      <c r="H207" s="113" t="s">
        <v>2808</v>
      </c>
      <c r="I207" s="99">
        <f t="shared" si="129"/>
        <v>-785</v>
      </c>
      <c r="J207" s="100">
        <v>3498</v>
      </c>
      <c r="K207" s="454">
        <v>166</v>
      </c>
      <c r="L207" s="150">
        <f t="shared" si="133"/>
        <v>2713</v>
      </c>
      <c r="M207" s="151">
        <f t="shared" si="134"/>
        <v>2713</v>
      </c>
      <c r="N207" s="812"/>
      <c r="O207" s="37">
        <v>6544</v>
      </c>
      <c r="P207" s="36"/>
      <c r="Q207" s="33">
        <f t="shared" si="135"/>
        <v>0</v>
      </c>
      <c r="R207" s="34">
        <f t="shared" si="136"/>
        <v>6008</v>
      </c>
      <c r="S207" s="346"/>
      <c r="T207" s="346"/>
      <c r="U207" s="824"/>
      <c r="V207" s="824"/>
      <c r="W207" s="346"/>
      <c r="X207" s="347"/>
      <c r="Y207" s="348"/>
      <c r="Z207" s="348"/>
      <c r="AA207" s="348"/>
      <c r="AB207" s="348"/>
      <c r="AC207" s="506"/>
      <c r="AD207" s="348"/>
      <c r="AE207" s="348"/>
      <c r="AF207" s="346"/>
      <c r="AG207" s="346">
        <v>3000</v>
      </c>
      <c r="AH207" s="346"/>
      <c r="AI207" s="346"/>
      <c r="AJ207" s="346"/>
      <c r="AK207" s="346"/>
      <c r="AL207" s="346"/>
      <c r="AM207" s="346">
        <v>3008</v>
      </c>
      <c r="AN207" s="346"/>
      <c r="AO207" s="346"/>
      <c r="AP207" s="346"/>
      <c r="AQ207" s="346"/>
      <c r="AR207" s="346"/>
      <c r="AS207" s="346"/>
      <c r="AT207" s="346"/>
      <c r="AU207" s="346"/>
      <c r="AV207" s="346"/>
      <c r="AW207" s="346"/>
      <c r="AX207" s="346"/>
      <c r="AY207" s="349"/>
      <c r="AZ207" s="48"/>
      <c r="BA207" s="48"/>
      <c r="BB207" s="48">
        <v>1</v>
      </c>
      <c r="BC207" s="48"/>
      <c r="BD207" s="47"/>
      <c r="BE207" s="47">
        <v>1</v>
      </c>
      <c r="BF207" s="47"/>
      <c r="BG207" s="47"/>
      <c r="BH207" s="47"/>
      <c r="BI207" s="47"/>
      <c r="BJ207" s="47"/>
      <c r="BK207" s="47"/>
      <c r="BL207" s="47"/>
      <c r="BM207" s="47">
        <v>2</v>
      </c>
      <c r="BN207" s="47"/>
      <c r="BO207" s="47"/>
      <c r="BP207" s="47"/>
      <c r="BQ207" s="47"/>
      <c r="BR207" s="47"/>
      <c r="BS207" s="354"/>
      <c r="BT207" s="354"/>
      <c r="BU207" s="354"/>
      <c r="BV207" s="354"/>
      <c r="BW207" s="354"/>
      <c r="BX207" s="354"/>
      <c r="BY207" s="354"/>
      <c r="BZ207" s="354"/>
      <c r="CA207" s="354"/>
      <c r="CB207" s="354"/>
      <c r="CC207" s="354"/>
      <c r="CD207" s="354"/>
      <c r="CE207" s="354"/>
      <c r="CF207" s="354"/>
      <c r="CG207" s="354"/>
      <c r="CH207" s="354"/>
      <c r="CI207" s="354"/>
      <c r="CJ207" s="354"/>
      <c r="CK207" s="354"/>
      <c r="CL207" s="354"/>
      <c r="CM207" s="354"/>
      <c r="CN207" s="354"/>
      <c r="CO207" s="354"/>
      <c r="CP207" s="358"/>
      <c r="CQ207" s="48"/>
      <c r="CR207" s="354"/>
      <c r="CS207" s="354"/>
      <c r="CT207" s="355">
        <v>-28</v>
      </c>
      <c r="CU207" s="354"/>
      <c r="CV207" s="354"/>
      <c r="CW207" s="354"/>
      <c r="CX207" s="354">
        <v>16</v>
      </c>
      <c r="CY207" s="354"/>
      <c r="CZ207" s="354"/>
      <c r="DA207" s="356"/>
      <c r="DB207" s="354"/>
      <c r="DC207" s="354"/>
      <c r="DD207" s="354"/>
      <c r="DE207" s="354"/>
      <c r="DF207" s="354">
        <v>2</v>
      </c>
      <c r="DG207" s="354"/>
      <c r="DH207" s="354"/>
      <c r="DI207" s="354"/>
      <c r="DJ207" s="354"/>
      <c r="DK207" s="354">
        <v>1</v>
      </c>
      <c r="DL207" s="354"/>
      <c r="DM207" s="354"/>
      <c r="DN207" s="354"/>
      <c r="DO207" s="354"/>
      <c r="DP207" s="354"/>
      <c r="DQ207" s="354"/>
      <c r="DR207" s="354"/>
      <c r="DS207" s="354"/>
      <c r="DT207" s="354">
        <v>1</v>
      </c>
      <c r="DU207" s="354">
        <v>4</v>
      </c>
      <c r="DV207" s="354">
        <v>1</v>
      </c>
      <c r="DW207" s="354"/>
      <c r="DX207" s="354"/>
      <c r="DY207" s="354"/>
      <c r="DZ207" s="357"/>
      <c r="EA207" s="356"/>
      <c r="EB207" s="356"/>
      <c r="EC207" s="356"/>
      <c r="ED207" s="356"/>
      <c r="EE207" s="358"/>
      <c r="EF207" s="48">
        <v>128</v>
      </c>
      <c r="EG207" s="46"/>
      <c r="EH207" s="46">
        <v>2304</v>
      </c>
      <c r="EI207" s="47"/>
      <c r="EJ207" s="47">
        <v>64</v>
      </c>
      <c r="EK207" s="47">
        <v>64</v>
      </c>
      <c r="EL207" s="47"/>
      <c r="EM207" s="47"/>
      <c r="EN207" s="47"/>
      <c r="EO207" s="47">
        <v>192</v>
      </c>
      <c r="EP207" s="47"/>
      <c r="EQ207" s="47"/>
      <c r="ER207" s="47"/>
      <c r="ES207" s="47"/>
      <c r="ET207" s="48"/>
      <c r="EU207" s="47"/>
      <c r="EV207" s="47"/>
      <c r="EW207" s="47">
        <v>16</v>
      </c>
      <c r="EX207" s="47"/>
      <c r="EY207" s="47"/>
      <c r="EZ207" s="47"/>
      <c r="FA207" s="47"/>
      <c r="FB207" s="47">
        <v>32</v>
      </c>
      <c r="FC207" s="47"/>
      <c r="FD207" s="47"/>
      <c r="FE207" s="47">
        <v>168</v>
      </c>
      <c r="FF207" s="47">
        <v>64</v>
      </c>
      <c r="FG207" s="47"/>
      <c r="FH207" s="47">
        <v>256</v>
      </c>
      <c r="FI207" s="47"/>
      <c r="FJ207" s="47">
        <v>64</v>
      </c>
      <c r="FK207" s="47"/>
      <c r="FL207" s="47"/>
      <c r="FM207" s="47">
        <v>192</v>
      </c>
      <c r="FN207" s="47"/>
      <c r="FO207" s="47"/>
      <c r="FP207" s="47"/>
      <c r="FQ207" s="354"/>
      <c r="FR207" s="828">
        <v>64</v>
      </c>
      <c r="FS207" s="354"/>
      <c r="FT207" s="354"/>
      <c r="FU207" s="354">
        <v>256</v>
      </c>
      <c r="FV207" s="354">
        <v>128</v>
      </c>
      <c r="FW207" s="354"/>
      <c r="FX207" s="354"/>
      <c r="FY207" s="354">
        <v>3008</v>
      </c>
      <c r="FZ207" s="354"/>
      <c r="GA207" s="354"/>
      <c r="GB207" s="354">
        <v>64</v>
      </c>
      <c r="GC207" s="354"/>
      <c r="GD207" s="354"/>
      <c r="GE207" s="354">
        <v>96</v>
      </c>
      <c r="GF207" s="354"/>
      <c r="GG207" s="354"/>
      <c r="GH207" s="354"/>
      <c r="GI207" s="354"/>
      <c r="GJ207" s="354"/>
      <c r="GK207" s="354"/>
      <c r="GL207" s="354">
        <v>192</v>
      </c>
      <c r="GM207" s="354"/>
      <c r="GN207" s="354"/>
      <c r="GO207" s="354"/>
      <c r="GP207" s="354"/>
      <c r="GQ207" s="354"/>
      <c r="GR207" s="354">
        <v>32</v>
      </c>
      <c r="GS207" s="354"/>
      <c r="GT207" s="354"/>
      <c r="GU207" s="354"/>
      <c r="GV207" s="354"/>
      <c r="GW207" s="354"/>
      <c r="GX207" s="354"/>
      <c r="GY207" s="354"/>
      <c r="GZ207" s="354">
        <v>80</v>
      </c>
      <c r="HA207" s="354"/>
      <c r="HB207" s="354"/>
      <c r="HC207" s="354"/>
      <c r="HD207" s="354">
        <v>64</v>
      </c>
      <c r="HE207" s="354">
        <v>168</v>
      </c>
      <c r="HF207" s="354"/>
      <c r="HG207" s="354"/>
      <c r="HH207" s="354">
        <v>64</v>
      </c>
      <c r="HI207" s="354">
        <v>64</v>
      </c>
      <c r="HJ207" s="354"/>
      <c r="HK207" s="354">
        <v>12</v>
      </c>
      <c r="HL207" s="354"/>
      <c r="HM207" s="354"/>
      <c r="HN207" s="354"/>
      <c r="HO207" s="354"/>
      <c r="HP207" s="354"/>
      <c r="HQ207" s="354"/>
      <c r="HR207" s="354"/>
      <c r="HS207" s="354"/>
      <c r="HT207" s="354"/>
      <c r="HU207" s="354">
        <v>64</v>
      </c>
      <c r="HV207" s="354">
        <v>192</v>
      </c>
      <c r="HW207" s="354"/>
      <c r="HX207" s="354">
        <v>256</v>
      </c>
      <c r="HY207" s="354"/>
      <c r="HZ207" s="354"/>
      <c r="IA207" s="354">
        <v>48</v>
      </c>
      <c r="IB207" s="354"/>
      <c r="IC207" s="354"/>
      <c r="ID207" s="354"/>
      <c r="IE207" s="354"/>
      <c r="IF207" s="354">
        <v>64</v>
      </c>
      <c r="IG207" s="354">
        <v>192</v>
      </c>
      <c r="IH207" s="354"/>
      <c r="II207" s="354"/>
      <c r="IJ207" s="354"/>
      <c r="IK207" s="354"/>
      <c r="IL207" s="354"/>
      <c r="IM207" s="354"/>
      <c r="IN207" s="354"/>
      <c r="IO207" s="354"/>
      <c r="IP207" s="354">
        <v>156</v>
      </c>
      <c r="IQ207" s="354">
        <v>128</v>
      </c>
      <c r="IR207" s="50"/>
      <c r="IS207" s="47"/>
      <c r="IT207" s="47">
        <v>128</v>
      </c>
      <c r="IU207" s="47"/>
      <c r="IV207" s="47"/>
      <c r="IW207" s="47"/>
      <c r="IX207" s="47"/>
      <c r="IY207" s="47"/>
      <c r="IZ207" s="47"/>
      <c r="JA207" s="47"/>
      <c r="JB207" s="47"/>
      <c r="JC207" s="47"/>
      <c r="JD207" s="47"/>
      <c r="JE207" s="47"/>
      <c r="JF207" s="47">
        <v>64</v>
      </c>
      <c r="JG207" s="47"/>
      <c r="JH207" s="47"/>
      <c r="JI207" s="47"/>
      <c r="JJ207" s="47"/>
      <c r="JK207" s="47"/>
      <c r="JL207" s="354"/>
      <c r="JM207" s="354"/>
      <c r="JN207" s="354"/>
      <c r="JO207" s="354"/>
      <c r="JP207" s="354"/>
      <c r="JQ207" s="354"/>
      <c r="JR207" s="354"/>
      <c r="JS207" s="354"/>
      <c r="JT207" s="354"/>
      <c r="JU207" s="354"/>
      <c r="JV207" s="354">
        <v>64</v>
      </c>
      <c r="JW207" s="354"/>
      <c r="JX207" s="354"/>
      <c r="JY207" s="354"/>
      <c r="JZ207" s="354"/>
      <c r="KA207" s="354"/>
      <c r="KB207" s="354"/>
      <c r="KC207" s="354">
        <v>192</v>
      </c>
      <c r="KD207" s="354"/>
      <c r="KE207" s="354"/>
      <c r="KF207" s="354">
        <v>64</v>
      </c>
      <c r="KG207" s="354"/>
      <c r="KH207" s="354"/>
      <c r="KI207" s="354"/>
      <c r="KJ207" s="354"/>
      <c r="KK207" s="354"/>
      <c r="KL207" s="354"/>
      <c r="KM207" s="354"/>
      <c r="KN207" s="354"/>
      <c r="KO207" s="354"/>
      <c r="KP207" s="354"/>
      <c r="KQ207" s="354"/>
      <c r="KR207" s="354"/>
      <c r="KS207" s="354"/>
      <c r="KT207" s="354"/>
      <c r="KU207" s="354"/>
      <c r="KV207" s="51"/>
      <c r="KW207" s="47"/>
      <c r="KX207" s="47"/>
      <c r="KY207" s="47"/>
      <c r="KZ207" s="47"/>
      <c r="LA207" s="47"/>
      <c r="LB207" s="47">
        <v>32</v>
      </c>
      <c r="LC207" s="47"/>
      <c r="LD207" s="361">
        <v>7</v>
      </c>
      <c r="LE207" s="361">
        <v>128</v>
      </c>
      <c r="LF207" s="361"/>
      <c r="LG207" s="361"/>
      <c r="LH207" s="361"/>
      <c r="LI207" s="361"/>
      <c r="LJ207" s="361"/>
      <c r="LK207" s="361"/>
      <c r="LL207" s="361"/>
      <c r="LM207" s="361"/>
      <c r="LN207" s="361"/>
      <c r="LO207" s="361"/>
      <c r="LP207" s="361"/>
      <c r="LQ207" s="354"/>
      <c r="LR207" s="354"/>
      <c r="LS207" s="354"/>
      <c r="LT207" s="354"/>
      <c r="LU207" s="354"/>
      <c r="LV207" s="354"/>
      <c r="LW207" s="51"/>
      <c r="LX207" s="354"/>
      <c r="LY207" s="354"/>
      <c r="LZ207" s="354"/>
      <c r="MA207" s="354"/>
      <c r="MB207" s="363"/>
      <c r="MC207" s="363"/>
      <c r="MD207" s="354"/>
      <c r="ME207" s="354">
        <v>16</v>
      </c>
      <c r="MF207" s="354"/>
      <c r="MG207" s="354"/>
      <c r="MH207" s="354"/>
      <c r="MI207" s="354">
        <v>15</v>
      </c>
      <c r="MJ207" s="354"/>
      <c r="MK207" s="354"/>
      <c r="ML207" s="354">
        <v>128</v>
      </c>
      <c r="MM207" s="354"/>
      <c r="MN207" s="354"/>
      <c r="MO207" s="354"/>
      <c r="MP207" s="354"/>
      <c r="MQ207" s="354"/>
      <c r="MR207" s="354">
        <v>64</v>
      </c>
      <c r="MS207" s="51"/>
      <c r="MT207" s="364">
        <f t="shared" si="138"/>
        <v>8936</v>
      </c>
      <c r="MU207" s="365">
        <f t="shared" si="139"/>
        <v>902</v>
      </c>
      <c r="MV207" s="366">
        <f t="shared" si="140"/>
        <v>9838</v>
      </c>
      <c r="MW207" s="365">
        <v>11500</v>
      </c>
      <c r="MX207" s="365">
        <v>15763</v>
      </c>
      <c r="MY207" s="54"/>
      <c r="MZ207" s="708">
        <v>4.99</v>
      </c>
      <c r="NA207" s="708">
        <v>1.37</v>
      </c>
      <c r="NB207" s="709">
        <f t="shared" si="141"/>
        <v>13478.06</v>
      </c>
      <c r="NC207" s="710">
        <v>7.5</v>
      </c>
      <c r="ND207" s="710">
        <v>6.54</v>
      </c>
      <c r="NE207" s="738">
        <f t="shared" si="125"/>
        <v>0.287504085412354</v>
      </c>
      <c r="NF207" s="739"/>
      <c r="NG207" s="739">
        <v>3000</v>
      </c>
      <c r="NH207" s="739">
        <v>6.54</v>
      </c>
      <c r="NI207" s="740">
        <f t="shared" si="142"/>
        <v>17743.02</v>
      </c>
      <c r="NJ207" s="738">
        <f t="shared" si="137"/>
        <v>0.287504085412354</v>
      </c>
      <c r="NK207" s="741"/>
      <c r="NL207" s="742">
        <v>44562</v>
      </c>
      <c r="NM207" s="739">
        <f ca="1" t="shared" si="143"/>
        <v>17.1666666666667</v>
      </c>
      <c r="NN207" s="739">
        <f ca="1" t="shared" si="144"/>
        <v>515</v>
      </c>
      <c r="NO207" s="739">
        <v>4240</v>
      </c>
      <c r="NP207" s="739">
        <f t="shared" si="145"/>
        <v>9838</v>
      </c>
      <c r="NQ207" s="761">
        <f t="shared" si="146"/>
        <v>2.82985761541781</v>
      </c>
      <c r="NR207" s="739">
        <f ca="1" t="shared" si="147"/>
        <v>2.00562724199515</v>
      </c>
      <c r="NS207" s="739">
        <f t="shared" si="148"/>
        <v>2713</v>
      </c>
      <c r="NT207" s="739"/>
      <c r="NU207" s="739">
        <f ca="1" t="shared" si="149"/>
        <v>573.087378640777</v>
      </c>
      <c r="NV207" s="769">
        <f ca="1" t="shared" si="150"/>
        <v>19.1029126213592</v>
      </c>
      <c r="NW207" s="769">
        <f ca="1" t="shared" si="151"/>
        <v>142.020227688555</v>
      </c>
      <c r="NX207" s="739"/>
      <c r="NY207" s="739"/>
      <c r="NZ207" s="739"/>
      <c r="OA207" s="739"/>
      <c r="OB207" s="739"/>
      <c r="OC207" s="739"/>
      <c r="OD207" s="739"/>
      <c r="OE207" s="743">
        <f t="shared" si="152"/>
        <v>2688</v>
      </c>
      <c r="OF207" s="743">
        <f t="shared" si="153"/>
        <v>192</v>
      </c>
      <c r="OG207" s="743">
        <f t="shared" si="154"/>
        <v>447</v>
      </c>
      <c r="OH207" s="743">
        <f t="shared" si="155"/>
        <v>512</v>
      </c>
      <c r="OI207" s="743">
        <f t="shared" si="156"/>
        <v>576</v>
      </c>
      <c r="OJ207" s="739">
        <f t="shared" si="157"/>
        <v>3168</v>
      </c>
      <c r="OK207" s="739">
        <f t="shared" si="158"/>
        <v>32</v>
      </c>
      <c r="OL207" s="739">
        <f t="shared" si="159"/>
        <v>256</v>
      </c>
      <c r="OM207" s="739">
        <f t="shared" si="160"/>
        <v>400</v>
      </c>
      <c r="ON207" s="739">
        <f t="shared" si="161"/>
        <v>260</v>
      </c>
      <c r="OO207" s="739">
        <f t="shared" si="162"/>
        <v>319</v>
      </c>
      <c r="OP207" s="739"/>
      <c r="OQ207" s="739">
        <f t="shared" si="163"/>
        <v>576</v>
      </c>
      <c r="OR207" s="739">
        <f t="shared" si="164"/>
        <v>9426</v>
      </c>
      <c r="OS207" s="739">
        <f t="shared" si="165"/>
        <v>0</v>
      </c>
      <c r="OT207" s="831">
        <f t="shared" si="166"/>
        <v>-412</v>
      </c>
      <c r="OU207" s="739"/>
      <c r="OV207" s="739"/>
      <c r="OW207" s="739"/>
      <c r="OX207" s="739"/>
      <c r="OY207" s="739"/>
      <c r="OZ207" s="739"/>
      <c r="PA207" s="739"/>
      <c r="PB207" s="739"/>
      <c r="PC207" s="739"/>
      <c r="PD207" s="739"/>
      <c r="PE207" s="739"/>
      <c r="PF207" s="739"/>
      <c r="PG207" s="739"/>
      <c r="PI207" s="28">
        <v>816</v>
      </c>
      <c r="PJ207" s="28">
        <v>544</v>
      </c>
      <c r="PK207" s="28">
        <v>512</v>
      </c>
      <c r="PL207" s="28">
        <v>3968</v>
      </c>
      <c r="PM207" s="28">
        <v>256</v>
      </c>
      <c r="PN207" s="28">
        <v>544</v>
      </c>
      <c r="PO207" s="28">
        <v>128</v>
      </c>
      <c r="PP207" s="28">
        <v>3056</v>
      </c>
      <c r="PQ207" s="28">
        <v>656</v>
      </c>
      <c r="PR207" s="28">
        <v>64</v>
      </c>
      <c r="PS207" s="28">
        <v>448</v>
      </c>
      <c r="PT207" s="28">
        <v>648</v>
      </c>
      <c r="PU207" s="28">
        <v>24</v>
      </c>
      <c r="PV207" s="28">
        <v>11664</v>
      </c>
      <c r="PW207" s="28">
        <v>164</v>
      </c>
    </row>
    <row r="208" s="28" customFormat="1" customHeight="1" spans="1:439">
      <c r="A208" s="95" t="s">
        <v>1610</v>
      </c>
      <c r="B208" s="343">
        <v>2020</v>
      </c>
      <c r="C208" s="95" t="s">
        <v>1917</v>
      </c>
      <c r="D208" s="95" t="s">
        <v>3816</v>
      </c>
      <c r="E208" s="411"/>
      <c r="F208" s="116" t="s">
        <v>207</v>
      </c>
      <c r="G208" s="112" t="s">
        <v>208</v>
      </c>
      <c r="H208" s="113" t="s">
        <v>2035</v>
      </c>
      <c r="I208" s="99">
        <f t="shared" si="129"/>
        <v>1639</v>
      </c>
      <c r="J208" s="100">
        <v>2978</v>
      </c>
      <c r="K208" s="454">
        <v>-44</v>
      </c>
      <c r="L208" s="150">
        <f t="shared" si="133"/>
        <v>4617</v>
      </c>
      <c r="M208" s="151">
        <f t="shared" si="134"/>
        <v>4617</v>
      </c>
      <c r="N208" s="812"/>
      <c r="O208" s="37">
        <v>3802</v>
      </c>
      <c r="P208" s="36">
        <v>2700</v>
      </c>
      <c r="Q208" s="33">
        <f t="shared" si="135"/>
        <v>0</v>
      </c>
      <c r="R208" s="34">
        <f t="shared" si="136"/>
        <v>11008</v>
      </c>
      <c r="S208" s="490"/>
      <c r="T208" s="490"/>
      <c r="U208" s="824"/>
      <c r="V208" s="824"/>
      <c r="W208" s="490"/>
      <c r="X208" s="489"/>
      <c r="Y208" s="505"/>
      <c r="Z208" s="505"/>
      <c r="AA208" s="505"/>
      <c r="AB208" s="505"/>
      <c r="AC208" s="99"/>
      <c r="AD208" s="505"/>
      <c r="AE208" s="505"/>
      <c r="AF208" s="490"/>
      <c r="AG208" s="490">
        <v>3000</v>
      </c>
      <c r="AH208" s="490"/>
      <c r="AI208" s="490"/>
      <c r="AJ208" s="490"/>
      <c r="AK208" s="490">
        <v>5000</v>
      </c>
      <c r="AL208" s="490"/>
      <c r="AM208" s="490">
        <v>3008</v>
      </c>
      <c r="AN208" s="490"/>
      <c r="AO208" s="490"/>
      <c r="AP208" s="490"/>
      <c r="AQ208" s="490"/>
      <c r="AR208" s="490"/>
      <c r="AS208" s="490"/>
      <c r="AT208" s="490"/>
      <c r="AU208" s="490"/>
      <c r="AV208" s="490"/>
      <c r="AW208" s="490"/>
      <c r="AX208" s="490"/>
      <c r="AY208" s="100"/>
      <c r="AZ208" s="48"/>
      <c r="BA208" s="48"/>
      <c r="BB208" s="48"/>
      <c r="BC208" s="48"/>
      <c r="BD208" s="47"/>
      <c r="BE208" s="47">
        <v>1</v>
      </c>
      <c r="BF208" s="47"/>
      <c r="BG208" s="47"/>
      <c r="BH208" s="47"/>
      <c r="BI208" s="47"/>
      <c r="BJ208" s="47"/>
      <c r="BK208" s="47"/>
      <c r="BL208" s="47"/>
      <c r="BM208" s="47">
        <v>2</v>
      </c>
      <c r="BN208" s="47"/>
      <c r="BO208" s="47"/>
      <c r="BP208" s="47"/>
      <c r="BQ208" s="47"/>
      <c r="BR208" s="47"/>
      <c r="BS208" s="354"/>
      <c r="BT208" s="354"/>
      <c r="BU208" s="354"/>
      <c r="BV208" s="354"/>
      <c r="BW208" s="354"/>
      <c r="BX208" s="354"/>
      <c r="BY208" s="354"/>
      <c r="BZ208" s="354"/>
      <c r="CA208" s="354"/>
      <c r="CB208" s="354"/>
      <c r="CC208" s="354"/>
      <c r="CD208" s="354"/>
      <c r="CE208" s="354"/>
      <c r="CF208" s="354"/>
      <c r="CG208" s="354"/>
      <c r="CH208" s="354"/>
      <c r="CI208" s="354"/>
      <c r="CJ208" s="354"/>
      <c r="CK208" s="354"/>
      <c r="CL208" s="354"/>
      <c r="CM208" s="354"/>
      <c r="CN208" s="354"/>
      <c r="CO208" s="354"/>
      <c r="CP208" s="358"/>
      <c r="CQ208" s="48"/>
      <c r="CR208" s="354"/>
      <c r="CS208" s="354"/>
      <c r="CT208" s="355">
        <v>-41</v>
      </c>
      <c r="CU208" s="354"/>
      <c r="CV208" s="354">
        <v>1</v>
      </c>
      <c r="CW208" s="354"/>
      <c r="CX208" s="354">
        <v>16</v>
      </c>
      <c r="CY208" s="354"/>
      <c r="CZ208" s="354"/>
      <c r="DA208" s="356"/>
      <c r="DB208" s="354"/>
      <c r="DC208" s="354"/>
      <c r="DD208" s="354"/>
      <c r="DE208" s="354"/>
      <c r="DF208" s="354">
        <v>2</v>
      </c>
      <c r="DG208" s="354">
        <v>1</v>
      </c>
      <c r="DH208" s="354">
        <v>1</v>
      </c>
      <c r="DI208" s="354"/>
      <c r="DJ208" s="354"/>
      <c r="DK208" s="354">
        <v>1</v>
      </c>
      <c r="DL208" s="354"/>
      <c r="DM208" s="354"/>
      <c r="DN208" s="354"/>
      <c r="DO208" s="354"/>
      <c r="DP208" s="354"/>
      <c r="DQ208" s="354"/>
      <c r="DR208" s="354"/>
      <c r="DS208" s="354"/>
      <c r="DT208" s="354"/>
      <c r="DU208" s="354">
        <v>14</v>
      </c>
      <c r="DV208" s="354">
        <v>1</v>
      </c>
      <c r="DW208" s="354"/>
      <c r="DX208" s="354"/>
      <c r="DY208" s="354"/>
      <c r="DZ208" s="357"/>
      <c r="EA208" s="356"/>
      <c r="EB208" s="356"/>
      <c r="EC208" s="356"/>
      <c r="ED208" s="356"/>
      <c r="EE208" s="358"/>
      <c r="EF208" s="48">
        <v>128</v>
      </c>
      <c r="EG208" s="46"/>
      <c r="EH208" s="46">
        <v>2304</v>
      </c>
      <c r="EI208" s="47"/>
      <c r="EJ208" s="47"/>
      <c r="EK208" s="47">
        <v>64</v>
      </c>
      <c r="EL208" s="47">
        <v>288</v>
      </c>
      <c r="EM208" s="47"/>
      <c r="EN208" s="47">
        <v>80</v>
      </c>
      <c r="EO208" s="47">
        <v>256</v>
      </c>
      <c r="EP208" s="47">
        <v>128</v>
      </c>
      <c r="EQ208" s="47"/>
      <c r="ER208" s="47">
        <v>192</v>
      </c>
      <c r="ES208" s="47"/>
      <c r="ET208" s="48"/>
      <c r="EU208" s="47"/>
      <c r="EV208" s="47"/>
      <c r="EW208" s="47">
        <v>80</v>
      </c>
      <c r="EX208" s="47"/>
      <c r="EY208" s="47"/>
      <c r="EZ208" s="47"/>
      <c r="FA208" s="47"/>
      <c r="FB208" s="47">
        <v>32</v>
      </c>
      <c r="FC208" s="47"/>
      <c r="FD208" s="47"/>
      <c r="FE208" s="47">
        <v>168</v>
      </c>
      <c r="FF208" s="47"/>
      <c r="FG208" s="47"/>
      <c r="FH208" s="47"/>
      <c r="FI208" s="47"/>
      <c r="FJ208" s="47"/>
      <c r="FK208" s="47">
        <v>496</v>
      </c>
      <c r="FL208" s="47">
        <v>240</v>
      </c>
      <c r="FM208" s="47">
        <v>192</v>
      </c>
      <c r="FN208" s="47"/>
      <c r="FO208" s="47"/>
      <c r="FP208" s="47"/>
      <c r="FQ208" s="354"/>
      <c r="FR208" s="828">
        <v>64</v>
      </c>
      <c r="FS208" s="354"/>
      <c r="FT208" s="354"/>
      <c r="FU208" s="354">
        <v>256</v>
      </c>
      <c r="FV208" s="354">
        <v>128</v>
      </c>
      <c r="FW208" s="354"/>
      <c r="FX208" s="354"/>
      <c r="FY208" s="354">
        <v>3008</v>
      </c>
      <c r="FZ208" s="354"/>
      <c r="GA208" s="354"/>
      <c r="GB208" s="354">
        <v>64</v>
      </c>
      <c r="GC208" s="354"/>
      <c r="GD208" s="354"/>
      <c r="GE208" s="354">
        <v>96</v>
      </c>
      <c r="GF208" s="354">
        <v>240</v>
      </c>
      <c r="GG208" s="354">
        <v>688</v>
      </c>
      <c r="GH208" s="354"/>
      <c r="GI208" s="354"/>
      <c r="GJ208" s="354"/>
      <c r="GK208" s="354"/>
      <c r="GL208" s="354">
        <v>192</v>
      </c>
      <c r="GM208" s="354"/>
      <c r="GN208" s="354"/>
      <c r="GO208" s="354"/>
      <c r="GP208" s="354"/>
      <c r="GQ208" s="354"/>
      <c r="GR208" s="354">
        <v>32</v>
      </c>
      <c r="GS208" s="354"/>
      <c r="GT208" s="354">
        <v>128</v>
      </c>
      <c r="GU208" s="354"/>
      <c r="GV208" s="354"/>
      <c r="GW208" s="354"/>
      <c r="GX208" s="354"/>
      <c r="GY208" s="354"/>
      <c r="GZ208" s="354">
        <v>80</v>
      </c>
      <c r="HA208" s="354"/>
      <c r="HB208" s="354"/>
      <c r="HC208" s="354"/>
      <c r="HD208" s="354">
        <v>64</v>
      </c>
      <c r="HE208" s="354">
        <v>168</v>
      </c>
      <c r="HF208" s="354"/>
      <c r="HG208" s="354">
        <v>80</v>
      </c>
      <c r="HH208" s="354">
        <v>64</v>
      </c>
      <c r="HI208" s="354"/>
      <c r="HJ208" s="354"/>
      <c r="HK208" s="354">
        <v>12</v>
      </c>
      <c r="HL208" s="354"/>
      <c r="HM208" s="354">
        <v>176</v>
      </c>
      <c r="HN208" s="354"/>
      <c r="HO208" s="354"/>
      <c r="HP208" s="354"/>
      <c r="HQ208" s="354"/>
      <c r="HR208" s="354">
        <v>64</v>
      </c>
      <c r="HS208" s="354">
        <v>64</v>
      </c>
      <c r="HT208" s="354"/>
      <c r="HU208" s="354">
        <v>64</v>
      </c>
      <c r="HV208" s="354">
        <v>320</v>
      </c>
      <c r="HW208" s="354"/>
      <c r="HX208" s="354">
        <v>256</v>
      </c>
      <c r="HY208" s="354"/>
      <c r="HZ208" s="354"/>
      <c r="IA208" s="354">
        <v>48</v>
      </c>
      <c r="IB208" s="354"/>
      <c r="IC208" s="354"/>
      <c r="ID208" s="354"/>
      <c r="IE208" s="354"/>
      <c r="IF208" s="354"/>
      <c r="IG208" s="354">
        <v>192</v>
      </c>
      <c r="IH208" s="354"/>
      <c r="II208" s="354"/>
      <c r="IJ208" s="354"/>
      <c r="IK208" s="354">
        <v>128</v>
      </c>
      <c r="IL208" s="354">
        <v>128</v>
      </c>
      <c r="IM208" s="354"/>
      <c r="IN208" s="354"/>
      <c r="IO208" s="354"/>
      <c r="IP208" s="354">
        <v>156</v>
      </c>
      <c r="IQ208" s="354">
        <v>128</v>
      </c>
      <c r="IR208" s="50"/>
      <c r="IS208" s="47"/>
      <c r="IT208" s="47">
        <v>128</v>
      </c>
      <c r="IU208" s="47"/>
      <c r="IV208" s="47"/>
      <c r="IW208" s="47"/>
      <c r="IX208" s="47"/>
      <c r="IY208" s="47"/>
      <c r="IZ208" s="47">
        <v>128</v>
      </c>
      <c r="JA208" s="47"/>
      <c r="JB208" s="47"/>
      <c r="JC208" s="47"/>
      <c r="JD208" s="47"/>
      <c r="JE208" s="47"/>
      <c r="JF208" s="47"/>
      <c r="JG208" s="47"/>
      <c r="JH208" s="47"/>
      <c r="JI208" s="47"/>
      <c r="JJ208" s="47"/>
      <c r="JK208" s="47"/>
      <c r="JL208" s="354">
        <v>64</v>
      </c>
      <c r="JM208" s="354"/>
      <c r="JN208" s="354"/>
      <c r="JO208" s="354"/>
      <c r="JP208" s="354"/>
      <c r="JQ208" s="354"/>
      <c r="JR208" s="354"/>
      <c r="JS208" s="354"/>
      <c r="JT208" s="354"/>
      <c r="JU208" s="354"/>
      <c r="JV208" s="354"/>
      <c r="JW208" s="354"/>
      <c r="JX208" s="354"/>
      <c r="JY208" s="354"/>
      <c r="JZ208" s="354">
        <v>64</v>
      </c>
      <c r="KA208" s="354"/>
      <c r="KB208" s="354">
        <v>64</v>
      </c>
      <c r="KC208" s="354">
        <v>192</v>
      </c>
      <c r="KD208" s="354"/>
      <c r="KE208" s="354"/>
      <c r="KF208" s="354">
        <v>128</v>
      </c>
      <c r="KG208" s="354"/>
      <c r="KH208" s="354"/>
      <c r="KI208" s="354"/>
      <c r="KJ208" s="354"/>
      <c r="KK208" s="354"/>
      <c r="KL208" s="354"/>
      <c r="KM208" s="354"/>
      <c r="KN208" s="354"/>
      <c r="KO208" s="354"/>
      <c r="KP208" s="354"/>
      <c r="KQ208" s="354"/>
      <c r="KR208" s="354"/>
      <c r="KS208" s="354"/>
      <c r="KT208" s="354"/>
      <c r="KU208" s="354"/>
      <c r="KV208" s="51"/>
      <c r="KW208" s="47"/>
      <c r="KX208" s="47"/>
      <c r="KY208" s="47"/>
      <c r="KZ208" s="47"/>
      <c r="LA208" s="47"/>
      <c r="LB208" s="47">
        <v>32</v>
      </c>
      <c r="LC208" s="47"/>
      <c r="LD208" s="361">
        <v>7</v>
      </c>
      <c r="LE208" s="361">
        <v>128</v>
      </c>
      <c r="LF208" s="361"/>
      <c r="LG208" s="361"/>
      <c r="LH208" s="361"/>
      <c r="LI208" s="361"/>
      <c r="LJ208" s="361"/>
      <c r="LK208" s="361"/>
      <c r="LL208" s="361"/>
      <c r="LM208" s="361"/>
      <c r="LN208" s="361"/>
      <c r="LO208" s="361"/>
      <c r="LP208" s="361"/>
      <c r="LQ208" s="354"/>
      <c r="LR208" s="354"/>
      <c r="LS208" s="354"/>
      <c r="LT208" s="354"/>
      <c r="LU208" s="354"/>
      <c r="LV208" s="354"/>
      <c r="LW208" s="51"/>
      <c r="LX208" s="354"/>
      <c r="LY208" s="354"/>
      <c r="LZ208" s="354"/>
      <c r="MA208" s="354"/>
      <c r="MB208" s="363"/>
      <c r="MC208" s="363"/>
      <c r="MD208" s="354"/>
      <c r="ME208" s="354">
        <v>16</v>
      </c>
      <c r="MF208" s="354"/>
      <c r="MG208" s="354"/>
      <c r="MH208" s="354"/>
      <c r="MI208" s="354">
        <v>15</v>
      </c>
      <c r="MJ208" s="354"/>
      <c r="MK208" s="354"/>
      <c r="ML208" s="354">
        <v>128</v>
      </c>
      <c r="MM208" s="354"/>
      <c r="MN208" s="354"/>
      <c r="MO208" s="354"/>
      <c r="MP208" s="354"/>
      <c r="MQ208" s="354"/>
      <c r="MR208" s="354">
        <v>64</v>
      </c>
      <c r="MS208" s="51"/>
      <c r="MT208" s="364">
        <f t="shared" si="138"/>
        <v>11736</v>
      </c>
      <c r="MU208" s="365">
        <f t="shared" si="139"/>
        <v>1158</v>
      </c>
      <c r="MV208" s="366">
        <f t="shared" si="140"/>
        <v>12894</v>
      </c>
      <c r="MW208" s="365">
        <v>12588</v>
      </c>
      <c r="MX208" s="365">
        <v>15766</v>
      </c>
      <c r="MY208" s="54"/>
      <c r="MZ208" s="708">
        <v>4.99</v>
      </c>
      <c r="NA208" s="708">
        <v>1.37</v>
      </c>
      <c r="NB208" s="709">
        <f t="shared" si="141"/>
        <v>17664.78</v>
      </c>
      <c r="NC208" s="710">
        <v>7.5</v>
      </c>
      <c r="ND208" s="710">
        <v>6.54</v>
      </c>
      <c r="NE208" s="738">
        <f t="shared" si="125"/>
        <v>0.287504085412354</v>
      </c>
      <c r="NF208" s="739"/>
      <c r="NG208" s="739">
        <v>3000</v>
      </c>
      <c r="NH208" s="739">
        <v>6.54</v>
      </c>
      <c r="NI208" s="740">
        <f t="shared" si="142"/>
        <v>30195.18</v>
      </c>
      <c r="NJ208" s="738">
        <f t="shared" si="137"/>
        <v>0.287504085412354</v>
      </c>
      <c r="NK208" s="741"/>
      <c r="NL208" s="742">
        <v>44562</v>
      </c>
      <c r="NM208" s="739">
        <f ca="1" t="shared" si="143"/>
        <v>17.1666666666667</v>
      </c>
      <c r="NN208" s="739">
        <f ca="1" t="shared" si="144"/>
        <v>515</v>
      </c>
      <c r="NO208" s="739">
        <v>4198</v>
      </c>
      <c r="NP208" s="739">
        <f t="shared" si="145"/>
        <v>12894</v>
      </c>
      <c r="NQ208" s="761">
        <f t="shared" si="146"/>
        <v>2.92546795235394</v>
      </c>
      <c r="NR208" s="739">
        <f ca="1" t="shared" si="147"/>
        <v>2.07338990797901</v>
      </c>
      <c r="NS208" s="739">
        <f t="shared" si="148"/>
        <v>4617</v>
      </c>
      <c r="NT208" s="739"/>
      <c r="NU208" s="739">
        <f ca="1" t="shared" si="149"/>
        <v>751.106796116505</v>
      </c>
      <c r="NV208" s="769">
        <f ca="1" t="shared" si="150"/>
        <v>25.0368932038835</v>
      </c>
      <c r="NW208" s="769">
        <f ca="1" t="shared" si="151"/>
        <v>184.407864122848</v>
      </c>
      <c r="NX208" s="739"/>
      <c r="NY208" s="739"/>
      <c r="NZ208" s="739"/>
      <c r="OA208" s="739"/>
      <c r="OB208" s="739"/>
      <c r="OC208" s="739"/>
      <c r="OD208" s="739"/>
      <c r="OE208" s="743">
        <f t="shared" si="152"/>
        <v>3120</v>
      </c>
      <c r="OF208" s="743">
        <f t="shared" si="153"/>
        <v>448</v>
      </c>
      <c r="OG208" s="743">
        <f t="shared" si="154"/>
        <v>447</v>
      </c>
      <c r="OH208" s="743">
        <f t="shared" si="155"/>
        <v>1056</v>
      </c>
      <c r="OI208" s="743">
        <f t="shared" si="156"/>
        <v>512</v>
      </c>
      <c r="OJ208" s="739">
        <f t="shared" si="157"/>
        <v>4096</v>
      </c>
      <c r="OK208" s="739">
        <f t="shared" si="158"/>
        <v>224</v>
      </c>
      <c r="OL208" s="739">
        <f t="shared" si="159"/>
        <v>192</v>
      </c>
      <c r="OM208" s="739">
        <f t="shared" si="160"/>
        <v>528</v>
      </c>
      <c r="ON208" s="739">
        <f t="shared" si="161"/>
        <v>516</v>
      </c>
      <c r="OO208" s="739">
        <f t="shared" si="162"/>
        <v>575</v>
      </c>
      <c r="OP208" s="739"/>
      <c r="OQ208" s="739">
        <f t="shared" si="163"/>
        <v>768</v>
      </c>
      <c r="OR208" s="739">
        <f t="shared" si="164"/>
        <v>12482</v>
      </c>
      <c r="OS208" s="739">
        <f t="shared" si="165"/>
        <v>0</v>
      </c>
      <c r="OT208" s="831">
        <f t="shared" si="166"/>
        <v>-412</v>
      </c>
      <c r="OU208" s="739"/>
      <c r="OV208" s="739"/>
      <c r="OW208" s="739"/>
      <c r="OX208" s="739"/>
      <c r="OY208" s="739"/>
      <c r="OZ208" s="739"/>
      <c r="PA208" s="739"/>
      <c r="PB208" s="739"/>
      <c r="PC208" s="739"/>
      <c r="PD208" s="739"/>
      <c r="PE208" s="739"/>
      <c r="PF208" s="739"/>
      <c r="PG208" s="739"/>
      <c r="PI208" s="28">
        <v>816</v>
      </c>
      <c r="PJ208" s="28">
        <v>544</v>
      </c>
      <c r="PK208" s="28">
        <v>256</v>
      </c>
      <c r="PL208" s="28">
        <v>3904</v>
      </c>
      <c r="PM208" s="28">
        <v>256</v>
      </c>
      <c r="PN208" s="28">
        <v>608</v>
      </c>
      <c r="PO208" s="28">
        <v>128</v>
      </c>
      <c r="PP208" s="28">
        <v>3056</v>
      </c>
      <c r="PQ208" s="28">
        <v>528</v>
      </c>
      <c r="PR208" s="28">
        <v>1088</v>
      </c>
      <c r="PS208" s="28">
        <v>512</v>
      </c>
      <c r="PT208" s="28">
        <v>1160</v>
      </c>
      <c r="PU208" s="28">
        <v>24</v>
      </c>
      <c r="PV208" s="28">
        <v>12880</v>
      </c>
      <c r="PW208" s="28">
        <v>292</v>
      </c>
    </row>
    <row r="209" s="325" customFormat="1" customHeight="1" spans="1:439">
      <c r="A209" s="122" t="s">
        <v>1610</v>
      </c>
      <c r="B209" s="415">
        <v>2020</v>
      </c>
      <c r="C209" s="122" t="s">
        <v>1917</v>
      </c>
      <c r="D209" s="122" t="s">
        <v>2036</v>
      </c>
      <c r="E209" s="796"/>
      <c r="F209" s="116" t="s">
        <v>542</v>
      </c>
      <c r="G209" s="112" t="s">
        <v>543</v>
      </c>
      <c r="H209" s="113" t="s">
        <v>544</v>
      </c>
      <c r="I209" s="99">
        <f t="shared" si="129"/>
        <v>-1724</v>
      </c>
      <c r="J209" s="100">
        <v>2694</v>
      </c>
      <c r="K209" s="454">
        <v>268</v>
      </c>
      <c r="L209" s="150">
        <f t="shared" si="133"/>
        <v>970</v>
      </c>
      <c r="M209" s="151">
        <f t="shared" si="134"/>
        <v>970</v>
      </c>
      <c r="N209" s="811"/>
      <c r="O209" s="35">
        <v>1200</v>
      </c>
      <c r="P209" s="157">
        <v>1910</v>
      </c>
      <c r="Q209" s="154">
        <f t="shared" si="135"/>
        <v>0</v>
      </c>
      <c r="R209" s="114">
        <f t="shared" si="136"/>
        <v>0</v>
      </c>
      <c r="S209" s="490"/>
      <c r="T209" s="490"/>
      <c r="U209" s="825"/>
      <c r="V209" s="825"/>
      <c r="W209" s="490"/>
      <c r="X209" s="489"/>
      <c r="Y209" s="505"/>
      <c r="Z209" s="505"/>
      <c r="AA209" s="505"/>
      <c r="AB209" s="505"/>
      <c r="AC209" s="99"/>
      <c r="AD209" s="505"/>
      <c r="AE209" s="505"/>
      <c r="AF209" s="490"/>
      <c r="AG209" s="490"/>
      <c r="AH209" s="490"/>
      <c r="AI209" s="490"/>
      <c r="AJ209" s="490"/>
      <c r="AK209" s="490"/>
      <c r="AL209" s="490"/>
      <c r="AM209" s="490"/>
      <c r="AN209" s="490"/>
      <c r="AO209" s="490"/>
      <c r="AP209" s="490"/>
      <c r="AQ209" s="490"/>
      <c r="AR209" s="490"/>
      <c r="AS209" s="490"/>
      <c r="AT209" s="490"/>
      <c r="AU209" s="490"/>
      <c r="AV209" s="490"/>
      <c r="AW209" s="490"/>
      <c r="AX209" s="490"/>
      <c r="AY209" s="100"/>
      <c r="AZ209" s="48"/>
      <c r="BA209" s="48"/>
      <c r="BB209" s="48"/>
      <c r="BC209" s="48"/>
      <c r="BD209" s="47">
        <v>1</v>
      </c>
      <c r="BE209" s="47"/>
      <c r="BF209" s="47"/>
      <c r="BG209" s="47"/>
      <c r="BH209" s="47"/>
      <c r="BI209" s="47"/>
      <c r="BJ209" s="47"/>
      <c r="BK209" s="47"/>
      <c r="BL209" s="47">
        <v>15</v>
      </c>
      <c r="BM209" s="47"/>
      <c r="BN209" s="47"/>
      <c r="BO209" s="47"/>
      <c r="BP209" s="47"/>
      <c r="BQ209" s="47"/>
      <c r="BR209" s="47"/>
      <c r="BS209" s="354"/>
      <c r="BT209" s="354"/>
      <c r="BU209" s="354"/>
      <c r="BV209" s="354"/>
      <c r="BW209" s="354"/>
      <c r="BX209" s="354"/>
      <c r="BY209" s="354"/>
      <c r="BZ209" s="354"/>
      <c r="CA209" s="354"/>
      <c r="CB209" s="354"/>
      <c r="CC209" s="354"/>
      <c r="CD209" s="354"/>
      <c r="CE209" s="354"/>
      <c r="CF209" s="354"/>
      <c r="CG209" s="354"/>
      <c r="CH209" s="354"/>
      <c r="CI209" s="354"/>
      <c r="CJ209" s="354"/>
      <c r="CK209" s="354"/>
      <c r="CL209" s="354"/>
      <c r="CM209" s="354"/>
      <c r="CN209" s="354"/>
      <c r="CO209" s="354"/>
      <c r="CP209" s="358"/>
      <c r="CQ209" s="48"/>
      <c r="CR209" s="354"/>
      <c r="CS209" s="354"/>
      <c r="CT209" s="355"/>
      <c r="CU209" s="354"/>
      <c r="CV209" s="354"/>
      <c r="CW209" s="354"/>
      <c r="CX209" s="354">
        <v>4</v>
      </c>
      <c r="CY209" s="354"/>
      <c r="CZ209" s="354"/>
      <c r="DA209" s="356"/>
      <c r="DB209" s="354"/>
      <c r="DC209" s="354"/>
      <c r="DD209" s="354"/>
      <c r="DE209" s="354"/>
      <c r="DF209" s="354">
        <v>2</v>
      </c>
      <c r="DG209" s="354"/>
      <c r="DH209" s="354"/>
      <c r="DI209" s="354"/>
      <c r="DJ209" s="354"/>
      <c r="DK209" s="354">
        <v>1</v>
      </c>
      <c r="DL209" s="354"/>
      <c r="DM209" s="354"/>
      <c r="DN209" s="354"/>
      <c r="DO209" s="354"/>
      <c r="DP209" s="354"/>
      <c r="DQ209" s="354"/>
      <c r="DR209" s="354"/>
      <c r="DS209" s="354"/>
      <c r="DT209" s="354"/>
      <c r="DU209" s="354"/>
      <c r="DV209" s="354">
        <v>1</v>
      </c>
      <c r="DW209" s="354"/>
      <c r="DX209" s="354"/>
      <c r="DY209" s="354"/>
      <c r="DZ209" s="357"/>
      <c r="EA209" s="356"/>
      <c r="EB209" s="356"/>
      <c r="EC209" s="356"/>
      <c r="ED209" s="356"/>
      <c r="EE209" s="358"/>
      <c r="EF209" s="48">
        <v>72</v>
      </c>
      <c r="EG209" s="46"/>
      <c r="EH209" s="46"/>
      <c r="EI209" s="47"/>
      <c r="EJ209" s="47"/>
      <c r="EK209" s="47">
        <v>4</v>
      </c>
      <c r="EL209" s="47"/>
      <c r="EM209" s="47"/>
      <c r="EN209" s="47"/>
      <c r="EO209" s="47"/>
      <c r="EP209" s="47"/>
      <c r="EQ209" s="47"/>
      <c r="ER209" s="47"/>
      <c r="ES209" s="47"/>
      <c r="ET209" s="48"/>
      <c r="EU209" s="47"/>
      <c r="EV209" s="47"/>
      <c r="EW209" s="47"/>
      <c r="EX209" s="47"/>
      <c r="EY209" s="47"/>
      <c r="EZ209" s="47"/>
      <c r="FA209" s="47"/>
      <c r="FB209" s="47"/>
      <c r="FC209" s="47">
        <v>96</v>
      </c>
      <c r="FD209" s="47"/>
      <c r="FE209" s="47">
        <v>92</v>
      </c>
      <c r="FF209" s="47"/>
      <c r="FG209" s="47"/>
      <c r="FH209" s="47"/>
      <c r="FI209" s="47"/>
      <c r="FJ209" s="47"/>
      <c r="FK209" s="47"/>
      <c r="FL209" s="47"/>
      <c r="FM209" s="47">
        <v>192</v>
      </c>
      <c r="FN209" s="47"/>
      <c r="FO209" s="47"/>
      <c r="FP209" s="47"/>
      <c r="FQ209" s="354"/>
      <c r="FR209" s="354"/>
      <c r="FS209" s="354"/>
      <c r="FT209" s="354"/>
      <c r="FU209" s="354"/>
      <c r="FV209" s="354">
        <v>72</v>
      </c>
      <c r="FW209" s="354"/>
      <c r="FX209" s="354"/>
      <c r="FY209" s="354"/>
      <c r="FZ209" s="354"/>
      <c r="GA209" s="354"/>
      <c r="GB209" s="354"/>
      <c r="GC209" s="354"/>
      <c r="GD209" s="354"/>
      <c r="GE209" s="354">
        <v>44</v>
      </c>
      <c r="GF209" s="354"/>
      <c r="GG209" s="354"/>
      <c r="GH209" s="354"/>
      <c r="GI209" s="354"/>
      <c r="GJ209" s="354"/>
      <c r="GK209" s="354">
        <v>272</v>
      </c>
      <c r="GL209" s="354"/>
      <c r="GM209" s="354"/>
      <c r="GN209" s="354"/>
      <c r="GO209" s="354">
        <v>20</v>
      </c>
      <c r="GP209" s="354"/>
      <c r="GQ209" s="354"/>
      <c r="GR209" s="354">
        <v>16</v>
      </c>
      <c r="GS209" s="354"/>
      <c r="GT209" s="354"/>
      <c r="GU209" s="354"/>
      <c r="GV209" s="354"/>
      <c r="GW209" s="354"/>
      <c r="GX209" s="354"/>
      <c r="GY209" s="354"/>
      <c r="GZ209" s="354">
        <v>80</v>
      </c>
      <c r="HA209" s="354"/>
      <c r="HB209" s="354"/>
      <c r="HC209" s="354"/>
      <c r="HD209" s="354"/>
      <c r="HE209" s="354">
        <v>48</v>
      </c>
      <c r="HF209" s="354"/>
      <c r="HG209" s="354"/>
      <c r="HH209" s="354"/>
      <c r="HI209" s="354"/>
      <c r="HJ209" s="354"/>
      <c r="HK209" s="354">
        <v>12</v>
      </c>
      <c r="HL209" s="354"/>
      <c r="HM209" s="354"/>
      <c r="HN209" s="354"/>
      <c r="HO209" s="354"/>
      <c r="HP209" s="354"/>
      <c r="HQ209" s="354">
        <v>128</v>
      </c>
      <c r="HR209" s="354">
        <v>48</v>
      </c>
      <c r="HS209" s="354"/>
      <c r="HT209" s="354"/>
      <c r="HU209" s="354"/>
      <c r="HV209" s="354"/>
      <c r="HW209" s="354"/>
      <c r="HX209" s="354">
        <v>144</v>
      </c>
      <c r="HY209" s="354"/>
      <c r="HZ209" s="354"/>
      <c r="IA209" s="354">
        <v>72</v>
      </c>
      <c r="IB209" s="354"/>
      <c r="IC209" s="354"/>
      <c r="ID209" s="354"/>
      <c r="IE209" s="354"/>
      <c r="IF209" s="354"/>
      <c r="IG209" s="354">
        <v>96</v>
      </c>
      <c r="IH209" s="354"/>
      <c r="II209" s="354"/>
      <c r="IJ209" s="354"/>
      <c r="IK209" s="354"/>
      <c r="IL209" s="354"/>
      <c r="IM209" s="354"/>
      <c r="IN209" s="354"/>
      <c r="IO209" s="354"/>
      <c r="IP209" s="354">
        <v>48</v>
      </c>
      <c r="IQ209" s="354">
        <v>48</v>
      </c>
      <c r="IR209" s="50"/>
      <c r="IS209" s="47"/>
      <c r="IT209" s="47">
        <v>72</v>
      </c>
      <c r="IU209" s="47"/>
      <c r="IV209" s="47"/>
      <c r="IW209" s="47"/>
      <c r="IX209" s="47"/>
      <c r="IY209" s="47"/>
      <c r="IZ209" s="47"/>
      <c r="JA209" s="47"/>
      <c r="JB209" s="47"/>
      <c r="JC209" s="47"/>
      <c r="JD209" s="47"/>
      <c r="JE209" s="47"/>
      <c r="JF209" s="47">
        <v>48</v>
      </c>
      <c r="JG209" s="47"/>
      <c r="JH209" s="47"/>
      <c r="JI209" s="47"/>
      <c r="JJ209" s="47"/>
      <c r="JK209" s="47"/>
      <c r="JL209" s="354">
        <v>24</v>
      </c>
      <c r="JM209" s="354"/>
      <c r="JN209" s="354"/>
      <c r="JO209" s="354"/>
      <c r="JP209" s="354"/>
      <c r="JQ209" s="354"/>
      <c r="JR209" s="354"/>
      <c r="JS209" s="354"/>
      <c r="JT209" s="354"/>
      <c r="JU209" s="354">
        <v>24</v>
      </c>
      <c r="JV209" s="354">
        <v>24</v>
      </c>
      <c r="JW209" s="354"/>
      <c r="JX209" s="354"/>
      <c r="JY209" s="354"/>
      <c r="JZ209" s="354">
        <v>24</v>
      </c>
      <c r="KA209" s="354"/>
      <c r="KB209" s="354"/>
      <c r="KC209" s="354"/>
      <c r="KD209" s="354"/>
      <c r="KE209" s="354">
        <v>24</v>
      </c>
      <c r="KF209" s="354">
        <v>96</v>
      </c>
      <c r="KG209" s="354"/>
      <c r="KH209" s="354"/>
      <c r="KI209" s="354"/>
      <c r="KJ209" s="354"/>
      <c r="KK209" s="354"/>
      <c r="KL209" s="354"/>
      <c r="KM209" s="354"/>
      <c r="KN209" s="354">
        <v>24</v>
      </c>
      <c r="KO209" s="354"/>
      <c r="KP209" s="354"/>
      <c r="KQ209" s="354"/>
      <c r="KR209" s="354"/>
      <c r="KS209" s="354"/>
      <c r="KT209" s="354"/>
      <c r="KU209" s="354"/>
      <c r="KV209" s="660"/>
      <c r="KW209" s="47"/>
      <c r="KX209" s="47"/>
      <c r="KY209" s="47"/>
      <c r="KZ209" s="47"/>
      <c r="LA209" s="47"/>
      <c r="LB209" s="47">
        <v>24</v>
      </c>
      <c r="LC209" s="47"/>
      <c r="LD209" s="354"/>
      <c r="LE209" s="354">
        <v>96</v>
      </c>
      <c r="LF209" s="354"/>
      <c r="LG209" s="354"/>
      <c r="LH209" s="354"/>
      <c r="LI209" s="354"/>
      <c r="LJ209" s="354"/>
      <c r="LK209" s="354"/>
      <c r="LL209" s="354"/>
      <c r="LM209" s="354"/>
      <c r="LN209" s="354"/>
      <c r="LO209" s="354"/>
      <c r="LP209" s="354"/>
      <c r="LQ209" s="354"/>
      <c r="LR209" s="354"/>
      <c r="LS209" s="354"/>
      <c r="LT209" s="354"/>
      <c r="LU209" s="354"/>
      <c r="LV209" s="354"/>
      <c r="LW209" s="660"/>
      <c r="LX209" s="354"/>
      <c r="LY209" s="354"/>
      <c r="LZ209" s="354"/>
      <c r="MA209" s="354"/>
      <c r="MB209" s="354"/>
      <c r="MC209" s="354"/>
      <c r="MD209" s="354">
        <v>32</v>
      </c>
      <c r="ME209" s="354"/>
      <c r="MF209" s="354"/>
      <c r="MG209" s="354"/>
      <c r="MH209" s="354"/>
      <c r="MI209" s="354"/>
      <c r="MJ209" s="354"/>
      <c r="MK209" s="354"/>
      <c r="ML209" s="354"/>
      <c r="MM209" s="354"/>
      <c r="MN209" s="354"/>
      <c r="MO209" s="354"/>
      <c r="MP209" s="354"/>
      <c r="MQ209" s="354"/>
      <c r="MR209" s="354"/>
      <c r="MS209" s="660"/>
      <c r="MT209" s="364">
        <f t="shared" si="138"/>
        <v>1604</v>
      </c>
      <c r="MU209" s="365">
        <f t="shared" si="139"/>
        <v>512</v>
      </c>
      <c r="MV209" s="366">
        <f t="shared" si="140"/>
        <v>2116</v>
      </c>
      <c r="MW209" s="365">
        <v>4120</v>
      </c>
      <c r="MX209" s="365">
        <v>4834</v>
      </c>
      <c r="MY209" s="54"/>
      <c r="MZ209" s="708">
        <v>7.99</v>
      </c>
      <c r="NA209" s="708">
        <v>2.18</v>
      </c>
      <c r="NB209" s="709">
        <f t="shared" si="141"/>
        <v>4612.88</v>
      </c>
      <c r="NC209" s="710">
        <v>14</v>
      </c>
      <c r="ND209" s="710">
        <v>9.93</v>
      </c>
      <c r="NE209" s="738">
        <f t="shared" si="125"/>
        <v>0.320142407229906</v>
      </c>
      <c r="NF209" s="739"/>
      <c r="NG209" s="739">
        <v>3000</v>
      </c>
      <c r="NH209" s="739">
        <v>9.93</v>
      </c>
      <c r="NI209" s="740">
        <f t="shared" si="142"/>
        <v>9632.1</v>
      </c>
      <c r="NJ209" s="738">
        <f t="shared" si="137"/>
        <v>0.320142407229906</v>
      </c>
      <c r="NK209" s="741"/>
      <c r="NL209" s="742">
        <v>44562</v>
      </c>
      <c r="NM209" s="739">
        <f ca="1" t="shared" si="143"/>
        <v>17.1666666666667</v>
      </c>
      <c r="NN209" s="739">
        <f ca="1" t="shared" si="144"/>
        <v>515</v>
      </c>
      <c r="NO209" s="739">
        <v>3110</v>
      </c>
      <c r="NP209" s="739">
        <f t="shared" si="145"/>
        <v>2116</v>
      </c>
      <c r="NQ209" s="761">
        <f t="shared" si="146"/>
        <v>1.03725490196078</v>
      </c>
      <c r="NR209" s="739">
        <f ca="1" t="shared" si="147"/>
        <v>0.735141823719776</v>
      </c>
      <c r="NS209" s="739">
        <f t="shared" si="148"/>
        <v>970</v>
      </c>
      <c r="NT209" s="739"/>
      <c r="NU209" s="739">
        <f ca="1" t="shared" si="149"/>
        <v>123.26213592233</v>
      </c>
      <c r="NV209" s="769">
        <f ca="1" t="shared" si="150"/>
        <v>4.10873786407767</v>
      </c>
      <c r="NW209" s="769">
        <f ca="1" t="shared" si="151"/>
        <v>236.082230623819</v>
      </c>
      <c r="NX209" s="739"/>
      <c r="NY209" s="739"/>
      <c r="NZ209" s="739"/>
      <c r="OA209" s="739"/>
      <c r="OB209" s="739"/>
      <c r="OC209" s="739"/>
      <c r="OD209" s="739"/>
      <c r="OE209" s="743">
        <f t="shared" si="152"/>
        <v>148</v>
      </c>
      <c r="OF209" s="743">
        <f t="shared" si="153"/>
        <v>0</v>
      </c>
      <c r="OG209" s="743">
        <f t="shared" si="154"/>
        <v>308</v>
      </c>
      <c r="OH209" s="743">
        <f t="shared" si="155"/>
        <v>192</v>
      </c>
      <c r="OI209" s="743">
        <f t="shared" si="156"/>
        <v>120</v>
      </c>
      <c r="OJ209" s="739">
        <f t="shared" si="157"/>
        <v>336</v>
      </c>
      <c r="OK209" s="739">
        <f t="shared" si="158"/>
        <v>64</v>
      </c>
      <c r="OL209" s="739">
        <f t="shared" si="159"/>
        <v>24</v>
      </c>
      <c r="OM209" s="739">
        <f t="shared" si="160"/>
        <v>224</v>
      </c>
      <c r="ON209" s="739">
        <f t="shared" si="161"/>
        <v>92</v>
      </c>
      <c r="OO209" s="739">
        <f t="shared" si="162"/>
        <v>272</v>
      </c>
      <c r="OP209" s="739"/>
      <c r="OQ209" s="739">
        <f t="shared" si="163"/>
        <v>240</v>
      </c>
      <c r="OR209" s="739">
        <f t="shared" si="164"/>
        <v>2020</v>
      </c>
      <c r="OS209" s="739">
        <f t="shared" si="165"/>
        <v>0</v>
      </c>
      <c r="OT209" s="739">
        <f t="shared" si="166"/>
        <v>-96</v>
      </c>
      <c r="OU209" s="739"/>
      <c r="OV209" s="739"/>
      <c r="OW209" s="739"/>
      <c r="OX209" s="739"/>
      <c r="OY209" s="739"/>
      <c r="OZ209" s="739"/>
      <c r="PA209" s="739"/>
      <c r="PB209" s="739"/>
      <c r="PC209" s="739"/>
      <c r="PD209" s="739"/>
      <c r="PE209" s="739"/>
      <c r="PF209" s="739"/>
      <c r="PG209" s="739"/>
      <c r="PI209" s="325">
        <v>232</v>
      </c>
      <c r="PJ209" s="325">
        <v>696</v>
      </c>
      <c r="PK209" s="325">
        <v>168</v>
      </c>
      <c r="PL209" s="325">
        <v>928</v>
      </c>
      <c r="PM209" s="325">
        <v>710</v>
      </c>
      <c r="PN209" s="325">
        <v>496</v>
      </c>
      <c r="PO209" s="325">
        <v>120</v>
      </c>
      <c r="PP209" s="325">
        <v>96</v>
      </c>
      <c r="PQ209" s="325">
        <v>292</v>
      </c>
      <c r="PR209" s="325">
        <v>0</v>
      </c>
      <c r="PS209" s="325">
        <v>120</v>
      </c>
      <c r="PT209" s="325">
        <v>296</v>
      </c>
      <c r="PU209" s="325">
        <v>6</v>
      </c>
      <c r="PV209" s="325">
        <v>4160</v>
      </c>
      <c r="PW209" s="325">
        <v>40</v>
      </c>
    </row>
    <row r="210" s="325" customFormat="1" customHeight="1" spans="1:439">
      <c r="A210" s="122" t="s">
        <v>1610</v>
      </c>
      <c r="B210" s="415">
        <v>2020</v>
      </c>
      <c r="C210" s="122" t="s">
        <v>1917</v>
      </c>
      <c r="D210" s="122" t="s">
        <v>2036</v>
      </c>
      <c r="E210" s="796"/>
      <c r="F210" s="116" t="s">
        <v>545</v>
      </c>
      <c r="G210" s="112" t="s">
        <v>546</v>
      </c>
      <c r="H210" s="113" t="s">
        <v>547</v>
      </c>
      <c r="I210" s="99">
        <f t="shared" si="129"/>
        <v>-143</v>
      </c>
      <c r="J210" s="100">
        <v>1586</v>
      </c>
      <c r="K210" s="454">
        <v>180</v>
      </c>
      <c r="L210" s="150">
        <f t="shared" si="133"/>
        <v>1443</v>
      </c>
      <c r="M210" s="151">
        <f t="shared" si="134"/>
        <v>1443</v>
      </c>
      <c r="N210" s="811"/>
      <c r="O210" s="35">
        <v>60</v>
      </c>
      <c r="P210" s="157">
        <v>1950</v>
      </c>
      <c r="Q210" s="154">
        <f t="shared" si="135"/>
        <v>0</v>
      </c>
      <c r="R210" s="114">
        <f t="shared" si="136"/>
        <v>3000</v>
      </c>
      <c r="S210" s="490"/>
      <c r="T210" s="490"/>
      <c r="U210" s="825"/>
      <c r="V210" s="825"/>
      <c r="W210" s="490"/>
      <c r="X210" s="489"/>
      <c r="Y210" s="505"/>
      <c r="Z210" s="505"/>
      <c r="AA210" s="505"/>
      <c r="AB210" s="505"/>
      <c r="AC210" s="99"/>
      <c r="AD210" s="505"/>
      <c r="AE210" s="505"/>
      <c r="AF210" s="490"/>
      <c r="AG210" s="490">
        <v>3000</v>
      </c>
      <c r="AH210" s="490"/>
      <c r="AI210" s="490"/>
      <c r="AJ210" s="490"/>
      <c r="AK210" s="490"/>
      <c r="AL210" s="490"/>
      <c r="AM210" s="490"/>
      <c r="AN210" s="490"/>
      <c r="AO210" s="490"/>
      <c r="AP210" s="490"/>
      <c r="AQ210" s="490"/>
      <c r="AR210" s="490"/>
      <c r="AS210" s="490"/>
      <c r="AT210" s="490"/>
      <c r="AU210" s="490"/>
      <c r="AV210" s="490"/>
      <c r="AW210" s="490"/>
      <c r="AX210" s="490"/>
      <c r="AY210" s="100"/>
      <c r="AZ210" s="48"/>
      <c r="BA210" s="48"/>
      <c r="BB210" s="48"/>
      <c r="BC210" s="48"/>
      <c r="BD210" s="47"/>
      <c r="BE210" s="47"/>
      <c r="BF210" s="47"/>
      <c r="BG210" s="47"/>
      <c r="BH210" s="47"/>
      <c r="BI210" s="47"/>
      <c r="BJ210" s="47"/>
      <c r="BK210" s="47"/>
      <c r="BL210" s="47">
        <v>15</v>
      </c>
      <c r="BM210" s="47"/>
      <c r="BN210" s="47"/>
      <c r="BO210" s="47"/>
      <c r="BP210" s="47"/>
      <c r="BQ210" s="47"/>
      <c r="BR210" s="47"/>
      <c r="BS210" s="354"/>
      <c r="BT210" s="354"/>
      <c r="BU210" s="354"/>
      <c r="BV210" s="354"/>
      <c r="BW210" s="354"/>
      <c r="BX210" s="354"/>
      <c r="BY210" s="354"/>
      <c r="BZ210" s="354"/>
      <c r="CA210" s="354"/>
      <c r="CB210" s="354"/>
      <c r="CC210" s="354"/>
      <c r="CD210" s="354"/>
      <c r="CE210" s="354"/>
      <c r="CF210" s="354"/>
      <c r="CG210" s="354"/>
      <c r="CH210" s="354"/>
      <c r="CI210" s="354"/>
      <c r="CJ210" s="354"/>
      <c r="CK210" s="354"/>
      <c r="CL210" s="354"/>
      <c r="CM210" s="354"/>
      <c r="CN210" s="354"/>
      <c r="CO210" s="354"/>
      <c r="CP210" s="358"/>
      <c r="CQ210" s="48"/>
      <c r="CR210" s="354"/>
      <c r="CS210" s="354"/>
      <c r="CT210" s="355">
        <v>-28</v>
      </c>
      <c r="CU210" s="354"/>
      <c r="CV210" s="354"/>
      <c r="CW210" s="354"/>
      <c r="CX210" s="354">
        <v>4</v>
      </c>
      <c r="CY210" s="354"/>
      <c r="CZ210" s="354"/>
      <c r="DA210" s="356"/>
      <c r="DB210" s="354"/>
      <c r="DC210" s="354"/>
      <c r="DD210" s="354"/>
      <c r="DE210" s="354"/>
      <c r="DF210" s="354">
        <v>2</v>
      </c>
      <c r="DG210" s="354"/>
      <c r="DH210" s="354"/>
      <c r="DI210" s="354"/>
      <c r="DJ210" s="354"/>
      <c r="DK210" s="354">
        <v>1</v>
      </c>
      <c r="DL210" s="354"/>
      <c r="DM210" s="354"/>
      <c r="DN210" s="354"/>
      <c r="DO210" s="354"/>
      <c r="DP210" s="354"/>
      <c r="DQ210" s="354"/>
      <c r="DR210" s="354"/>
      <c r="DS210" s="354"/>
      <c r="DT210" s="354"/>
      <c r="DU210" s="354"/>
      <c r="DV210" s="354">
        <v>1</v>
      </c>
      <c r="DW210" s="354"/>
      <c r="DX210" s="354"/>
      <c r="DY210" s="354"/>
      <c r="DZ210" s="357"/>
      <c r="EA210" s="356"/>
      <c r="EB210" s="356"/>
      <c r="EC210" s="356"/>
      <c r="ED210" s="356"/>
      <c r="EE210" s="358"/>
      <c r="EF210" s="48">
        <v>48</v>
      </c>
      <c r="EG210" s="46"/>
      <c r="EH210" s="46"/>
      <c r="EI210" s="47"/>
      <c r="EJ210" s="47"/>
      <c r="EK210" s="47">
        <v>76</v>
      </c>
      <c r="EL210" s="47"/>
      <c r="EM210" s="47"/>
      <c r="EN210" s="47"/>
      <c r="EO210" s="47"/>
      <c r="EP210" s="47"/>
      <c r="EQ210" s="47"/>
      <c r="ER210" s="47"/>
      <c r="ES210" s="47"/>
      <c r="ET210" s="48"/>
      <c r="EU210" s="47"/>
      <c r="EV210" s="47"/>
      <c r="EW210" s="47">
        <v>144</v>
      </c>
      <c r="EX210" s="47"/>
      <c r="EY210" s="47"/>
      <c r="EZ210" s="47"/>
      <c r="FA210" s="47"/>
      <c r="FB210" s="47"/>
      <c r="FC210" s="47">
        <v>96</v>
      </c>
      <c r="FD210" s="47"/>
      <c r="FE210" s="47">
        <v>116</v>
      </c>
      <c r="FF210" s="47"/>
      <c r="FG210" s="47">
        <v>24</v>
      </c>
      <c r="FH210" s="47"/>
      <c r="FI210" s="47"/>
      <c r="FJ210" s="47"/>
      <c r="FK210" s="47"/>
      <c r="FL210" s="47"/>
      <c r="FM210" s="47">
        <v>192</v>
      </c>
      <c r="FN210" s="47"/>
      <c r="FO210" s="47"/>
      <c r="FP210" s="47"/>
      <c r="FQ210" s="354"/>
      <c r="FR210" s="354"/>
      <c r="FS210" s="354"/>
      <c r="FT210" s="354"/>
      <c r="FU210" s="354"/>
      <c r="FV210" s="354">
        <v>72</v>
      </c>
      <c r="FW210" s="354">
        <v>192</v>
      </c>
      <c r="FX210" s="354"/>
      <c r="FY210" s="354"/>
      <c r="FZ210" s="354"/>
      <c r="GA210" s="354"/>
      <c r="GB210" s="354">
        <v>48</v>
      </c>
      <c r="GC210" s="354"/>
      <c r="GD210" s="354"/>
      <c r="GE210" s="354">
        <v>92</v>
      </c>
      <c r="GF210" s="354"/>
      <c r="GG210" s="354"/>
      <c r="GH210" s="354"/>
      <c r="GI210" s="354"/>
      <c r="GJ210" s="354"/>
      <c r="GK210" s="354">
        <v>272</v>
      </c>
      <c r="GL210" s="354"/>
      <c r="GM210" s="354"/>
      <c r="GN210" s="354"/>
      <c r="GO210" s="354">
        <v>20</v>
      </c>
      <c r="GP210" s="354"/>
      <c r="GQ210" s="354"/>
      <c r="GR210" s="354">
        <v>16</v>
      </c>
      <c r="GS210" s="354"/>
      <c r="GT210" s="354"/>
      <c r="GU210" s="354"/>
      <c r="GV210" s="354"/>
      <c r="GW210" s="354"/>
      <c r="GX210" s="354"/>
      <c r="GY210" s="354"/>
      <c r="GZ210" s="354">
        <v>80</v>
      </c>
      <c r="HA210" s="354"/>
      <c r="HB210" s="354"/>
      <c r="HC210" s="354"/>
      <c r="HD210" s="354"/>
      <c r="HE210" s="354">
        <v>96</v>
      </c>
      <c r="HF210" s="354"/>
      <c r="HG210" s="354"/>
      <c r="HH210" s="354"/>
      <c r="HI210" s="354"/>
      <c r="HJ210" s="354"/>
      <c r="HK210" s="354">
        <v>12</v>
      </c>
      <c r="HL210" s="354"/>
      <c r="HM210" s="354"/>
      <c r="HN210" s="354"/>
      <c r="HO210" s="354"/>
      <c r="HP210" s="354"/>
      <c r="HQ210" s="354">
        <v>240</v>
      </c>
      <c r="HR210" s="354">
        <v>48</v>
      </c>
      <c r="HS210" s="354"/>
      <c r="HT210" s="354"/>
      <c r="HU210" s="354"/>
      <c r="HV210" s="354"/>
      <c r="HW210" s="354"/>
      <c r="HX210" s="354">
        <v>240</v>
      </c>
      <c r="HY210" s="354"/>
      <c r="HZ210" s="354"/>
      <c r="IA210" s="354">
        <v>72</v>
      </c>
      <c r="IB210" s="354"/>
      <c r="IC210" s="354"/>
      <c r="ID210" s="354"/>
      <c r="IE210" s="354"/>
      <c r="IF210" s="354"/>
      <c r="IG210" s="354">
        <v>96</v>
      </c>
      <c r="IH210" s="354"/>
      <c r="II210" s="354"/>
      <c r="IJ210" s="354"/>
      <c r="IK210" s="354"/>
      <c r="IL210" s="354">
        <v>288</v>
      </c>
      <c r="IM210" s="354"/>
      <c r="IN210" s="354"/>
      <c r="IO210" s="354"/>
      <c r="IP210" s="354">
        <v>72</v>
      </c>
      <c r="IQ210" s="354">
        <v>48</v>
      </c>
      <c r="IR210" s="50"/>
      <c r="IS210" s="47"/>
      <c r="IT210" s="47">
        <v>120</v>
      </c>
      <c r="IU210" s="47"/>
      <c r="IV210" s="47"/>
      <c r="IW210" s="47"/>
      <c r="IX210" s="47">
        <v>96</v>
      </c>
      <c r="IY210" s="47"/>
      <c r="IZ210" s="47"/>
      <c r="JA210" s="47"/>
      <c r="JB210" s="47"/>
      <c r="JC210" s="47"/>
      <c r="JD210" s="47"/>
      <c r="JE210" s="47"/>
      <c r="JF210" s="47">
        <v>48</v>
      </c>
      <c r="JG210" s="47"/>
      <c r="JH210" s="47"/>
      <c r="JI210" s="47"/>
      <c r="JJ210" s="47"/>
      <c r="JK210" s="47"/>
      <c r="JL210" s="354">
        <v>24</v>
      </c>
      <c r="JM210" s="354"/>
      <c r="JN210" s="354"/>
      <c r="JO210" s="354"/>
      <c r="JP210" s="354"/>
      <c r="JQ210" s="354"/>
      <c r="JR210" s="354"/>
      <c r="JS210" s="354"/>
      <c r="JT210" s="354"/>
      <c r="JU210" s="354">
        <v>48</v>
      </c>
      <c r="JV210" s="354">
        <v>120</v>
      </c>
      <c r="JW210" s="354"/>
      <c r="JX210" s="354"/>
      <c r="JY210" s="354"/>
      <c r="JZ210" s="354">
        <v>48</v>
      </c>
      <c r="KA210" s="354"/>
      <c r="KB210" s="354"/>
      <c r="KC210" s="354">
        <v>72</v>
      </c>
      <c r="KD210" s="354"/>
      <c r="KE210" s="354"/>
      <c r="KF210" s="354"/>
      <c r="KG210" s="354"/>
      <c r="KH210" s="354"/>
      <c r="KI210" s="354">
        <v>72</v>
      </c>
      <c r="KJ210" s="354"/>
      <c r="KK210" s="354"/>
      <c r="KL210" s="354">
        <v>24</v>
      </c>
      <c r="KM210" s="354"/>
      <c r="KN210" s="354">
        <v>48</v>
      </c>
      <c r="KO210" s="354"/>
      <c r="KP210" s="354"/>
      <c r="KQ210" s="354"/>
      <c r="KR210" s="354"/>
      <c r="KS210" s="354"/>
      <c r="KT210" s="354"/>
      <c r="KU210" s="354"/>
      <c r="KV210" s="660"/>
      <c r="KW210" s="47"/>
      <c r="KX210" s="47"/>
      <c r="KY210" s="47"/>
      <c r="KZ210" s="47"/>
      <c r="LA210" s="47"/>
      <c r="LB210" s="47">
        <v>24</v>
      </c>
      <c r="LC210" s="47"/>
      <c r="LD210" s="354"/>
      <c r="LE210" s="354">
        <v>96</v>
      </c>
      <c r="LF210" s="354"/>
      <c r="LG210" s="354"/>
      <c r="LH210" s="354"/>
      <c r="LI210" s="354"/>
      <c r="LJ210" s="354"/>
      <c r="LK210" s="354"/>
      <c r="LL210" s="354"/>
      <c r="LM210" s="354"/>
      <c r="LN210" s="354"/>
      <c r="LO210" s="354"/>
      <c r="LP210" s="354"/>
      <c r="LQ210" s="354"/>
      <c r="LR210" s="354"/>
      <c r="LS210" s="354"/>
      <c r="LT210" s="354"/>
      <c r="LU210" s="354"/>
      <c r="LV210" s="354"/>
      <c r="LW210" s="660"/>
      <c r="LX210" s="354"/>
      <c r="LY210" s="354"/>
      <c r="LZ210" s="354"/>
      <c r="MA210" s="354"/>
      <c r="MB210" s="354"/>
      <c r="MC210" s="354"/>
      <c r="MD210" s="354">
        <v>32</v>
      </c>
      <c r="ME210" s="354"/>
      <c r="MF210" s="354"/>
      <c r="MG210" s="354"/>
      <c r="MH210" s="354"/>
      <c r="MI210" s="354"/>
      <c r="MJ210" s="354"/>
      <c r="MK210" s="354"/>
      <c r="ML210" s="354"/>
      <c r="MM210" s="354"/>
      <c r="MN210" s="354"/>
      <c r="MO210" s="354"/>
      <c r="MP210" s="354"/>
      <c r="MQ210" s="354"/>
      <c r="MR210" s="354"/>
      <c r="MS210" s="660"/>
      <c r="MT210" s="364">
        <f t="shared" si="138"/>
        <v>2700</v>
      </c>
      <c r="MU210" s="365">
        <f t="shared" si="139"/>
        <v>872</v>
      </c>
      <c r="MV210" s="366">
        <f t="shared" si="140"/>
        <v>3572</v>
      </c>
      <c r="MW210" s="365">
        <v>6920</v>
      </c>
      <c r="MX210" s="365">
        <v>7474</v>
      </c>
      <c r="MY210" s="54"/>
      <c r="MZ210" s="708">
        <v>7.99</v>
      </c>
      <c r="NA210" s="708">
        <v>2.18</v>
      </c>
      <c r="NB210" s="709">
        <f t="shared" si="141"/>
        <v>7786.96</v>
      </c>
      <c r="NC210" s="710">
        <v>14</v>
      </c>
      <c r="ND210" s="710">
        <v>9.93</v>
      </c>
      <c r="NE210" s="738">
        <f t="shared" si="125"/>
        <v>0.320142407229906</v>
      </c>
      <c r="NF210" s="739"/>
      <c r="NG210" s="739">
        <v>3000</v>
      </c>
      <c r="NH210" s="739">
        <v>9.93</v>
      </c>
      <c r="NI210" s="740">
        <f t="shared" si="142"/>
        <v>14328.99</v>
      </c>
      <c r="NJ210" s="738">
        <f t="shared" si="137"/>
        <v>0.320142407229906</v>
      </c>
      <c r="NK210" s="741"/>
      <c r="NL210" s="742">
        <v>44562</v>
      </c>
      <c r="NM210" s="739">
        <f ca="1" t="shared" si="143"/>
        <v>17.1666666666667</v>
      </c>
      <c r="NN210" s="739">
        <f ca="1" t="shared" si="144"/>
        <v>515</v>
      </c>
      <c r="NO210" s="739">
        <v>2010</v>
      </c>
      <c r="NP210" s="739">
        <f t="shared" si="145"/>
        <v>3572</v>
      </c>
      <c r="NQ210" s="761">
        <f t="shared" si="146"/>
        <v>2.06892557196641</v>
      </c>
      <c r="NR210" s="739">
        <f ca="1" t="shared" si="147"/>
        <v>1.46632589081114</v>
      </c>
      <c r="NS210" s="739">
        <f t="shared" si="148"/>
        <v>1443</v>
      </c>
      <c r="NT210" s="739"/>
      <c r="NU210" s="739">
        <f ca="1" t="shared" si="149"/>
        <v>208.077669902913</v>
      </c>
      <c r="NV210" s="769">
        <f ca="1" t="shared" si="150"/>
        <v>6.93592233009709</v>
      </c>
      <c r="NW210" s="769">
        <f ca="1" t="shared" si="151"/>
        <v>208.047312430011</v>
      </c>
      <c r="NX210" s="739"/>
      <c r="NY210" s="739"/>
      <c r="NZ210" s="739"/>
      <c r="OA210" s="739"/>
      <c r="OB210" s="739"/>
      <c r="OC210" s="739"/>
      <c r="OD210" s="739"/>
      <c r="OE210" s="743">
        <f t="shared" si="152"/>
        <v>244</v>
      </c>
      <c r="OF210" s="743">
        <f t="shared" si="153"/>
        <v>0</v>
      </c>
      <c r="OG210" s="743">
        <f t="shared" si="154"/>
        <v>596</v>
      </c>
      <c r="OH210" s="743">
        <f t="shared" si="155"/>
        <v>192</v>
      </c>
      <c r="OI210" s="743">
        <f t="shared" si="156"/>
        <v>312</v>
      </c>
      <c r="OJ210" s="739">
        <f t="shared" si="157"/>
        <v>432</v>
      </c>
      <c r="OK210" s="739">
        <f t="shared" si="158"/>
        <v>88</v>
      </c>
      <c r="OL210" s="739">
        <f t="shared" si="159"/>
        <v>120</v>
      </c>
      <c r="OM210" s="739">
        <f t="shared" si="160"/>
        <v>200</v>
      </c>
      <c r="ON210" s="739">
        <f t="shared" si="161"/>
        <v>140</v>
      </c>
      <c r="OO210" s="739">
        <f t="shared" si="162"/>
        <v>504</v>
      </c>
      <c r="OP210" s="739"/>
      <c r="OQ210" s="739">
        <f t="shared" si="163"/>
        <v>624</v>
      </c>
      <c r="OR210" s="739">
        <f t="shared" si="164"/>
        <v>3452</v>
      </c>
      <c r="OS210" s="739">
        <f t="shared" si="165"/>
        <v>0</v>
      </c>
      <c r="OT210" s="739">
        <f t="shared" si="166"/>
        <v>-120</v>
      </c>
      <c r="OU210" s="739"/>
      <c r="OV210" s="739"/>
      <c r="OW210" s="739"/>
      <c r="OX210" s="739"/>
      <c r="OY210" s="739"/>
      <c r="OZ210" s="739"/>
      <c r="PA210" s="739"/>
      <c r="PB210" s="739"/>
      <c r="PC210" s="739"/>
      <c r="PD210" s="739"/>
      <c r="PE210" s="739"/>
      <c r="PF210" s="739"/>
      <c r="PG210" s="739"/>
      <c r="PI210" s="325">
        <v>328</v>
      </c>
      <c r="PJ210" s="325">
        <v>552</v>
      </c>
      <c r="PK210" s="325">
        <v>336</v>
      </c>
      <c r="PL210" s="325">
        <v>1456</v>
      </c>
      <c r="PM210" s="325">
        <v>542</v>
      </c>
      <c r="PN210" s="325">
        <v>568</v>
      </c>
      <c r="PO210" s="325">
        <v>360</v>
      </c>
      <c r="PP210" s="325">
        <v>584</v>
      </c>
      <c r="PQ210" s="325">
        <v>796</v>
      </c>
      <c r="PR210" s="325">
        <v>96</v>
      </c>
      <c r="PS210" s="325">
        <v>704</v>
      </c>
      <c r="PT210" s="325">
        <v>488</v>
      </c>
      <c r="PU210" s="325">
        <v>6</v>
      </c>
      <c r="PV210" s="325">
        <v>6816</v>
      </c>
      <c r="PW210" s="325">
        <v>-104</v>
      </c>
    </row>
    <row r="211" s="325" customFormat="1" customHeight="1" spans="1:439">
      <c r="A211" s="122" t="s">
        <v>1610</v>
      </c>
      <c r="B211" s="415">
        <v>2020</v>
      </c>
      <c r="C211" s="122" t="s">
        <v>1917</v>
      </c>
      <c r="D211" s="122" t="s">
        <v>2036</v>
      </c>
      <c r="E211" s="796"/>
      <c r="F211" s="116" t="s">
        <v>548</v>
      </c>
      <c r="G211" s="112" t="s">
        <v>549</v>
      </c>
      <c r="H211" s="113" t="s">
        <v>550</v>
      </c>
      <c r="I211" s="99">
        <f t="shared" si="129"/>
        <v>25</v>
      </c>
      <c r="J211" s="100">
        <v>1707</v>
      </c>
      <c r="K211" s="454">
        <v>693</v>
      </c>
      <c r="L211" s="150">
        <f t="shared" si="133"/>
        <v>1732</v>
      </c>
      <c r="M211" s="151">
        <f t="shared" si="134"/>
        <v>1732</v>
      </c>
      <c r="N211" s="811"/>
      <c r="O211" s="35">
        <v>2486</v>
      </c>
      <c r="P211" s="157">
        <v>230</v>
      </c>
      <c r="Q211" s="154">
        <f t="shared" si="135"/>
        <v>0</v>
      </c>
      <c r="R211" s="114">
        <f t="shared" si="136"/>
        <v>3000</v>
      </c>
      <c r="S211" s="490"/>
      <c r="T211" s="490"/>
      <c r="U211" s="825"/>
      <c r="V211" s="825"/>
      <c r="W211" s="490"/>
      <c r="X211" s="489"/>
      <c r="Y211" s="505"/>
      <c r="Z211" s="505"/>
      <c r="AA211" s="505"/>
      <c r="AB211" s="505"/>
      <c r="AC211" s="99"/>
      <c r="AD211" s="505"/>
      <c r="AE211" s="505"/>
      <c r="AF211" s="490"/>
      <c r="AG211" s="490">
        <v>3000</v>
      </c>
      <c r="AH211" s="490"/>
      <c r="AI211" s="490"/>
      <c r="AJ211" s="490"/>
      <c r="AK211" s="490"/>
      <c r="AL211" s="490"/>
      <c r="AM211" s="490"/>
      <c r="AN211" s="490"/>
      <c r="AO211" s="490"/>
      <c r="AP211" s="490"/>
      <c r="AQ211" s="490"/>
      <c r="AR211" s="490"/>
      <c r="AS211" s="490"/>
      <c r="AT211" s="490"/>
      <c r="AU211" s="490"/>
      <c r="AV211" s="490"/>
      <c r="AW211" s="490"/>
      <c r="AX211" s="490"/>
      <c r="AY211" s="100"/>
      <c r="AZ211" s="48"/>
      <c r="BA211" s="48"/>
      <c r="BB211" s="48"/>
      <c r="BC211" s="48"/>
      <c r="BD211" s="47"/>
      <c r="BE211" s="47"/>
      <c r="BF211" s="47"/>
      <c r="BG211" s="47"/>
      <c r="BH211" s="47"/>
      <c r="BI211" s="47"/>
      <c r="BJ211" s="47"/>
      <c r="BK211" s="47"/>
      <c r="BL211" s="47">
        <v>15</v>
      </c>
      <c r="BM211" s="47"/>
      <c r="BN211" s="47"/>
      <c r="BO211" s="47"/>
      <c r="BP211" s="47"/>
      <c r="BQ211" s="47"/>
      <c r="BR211" s="47"/>
      <c r="BS211" s="354"/>
      <c r="BT211" s="354"/>
      <c r="BU211" s="354"/>
      <c r="BV211" s="354"/>
      <c r="BW211" s="354"/>
      <c r="BX211" s="354"/>
      <c r="BY211" s="354"/>
      <c r="BZ211" s="354"/>
      <c r="CA211" s="354"/>
      <c r="CB211" s="354"/>
      <c r="CC211" s="354"/>
      <c r="CD211" s="354"/>
      <c r="CE211" s="354"/>
      <c r="CF211" s="354"/>
      <c r="CG211" s="354"/>
      <c r="CH211" s="354"/>
      <c r="CI211" s="354"/>
      <c r="CJ211" s="354"/>
      <c r="CK211" s="354"/>
      <c r="CL211" s="354"/>
      <c r="CM211" s="354"/>
      <c r="CN211" s="354"/>
      <c r="CO211" s="354"/>
      <c r="CP211" s="358"/>
      <c r="CQ211" s="48"/>
      <c r="CR211" s="354"/>
      <c r="CS211" s="354"/>
      <c r="CT211" s="355">
        <v>-18</v>
      </c>
      <c r="CU211" s="354"/>
      <c r="CV211" s="354">
        <v>1</v>
      </c>
      <c r="CW211" s="354"/>
      <c r="CX211" s="354">
        <v>4</v>
      </c>
      <c r="CY211" s="354"/>
      <c r="CZ211" s="354"/>
      <c r="DA211" s="356"/>
      <c r="DB211" s="354"/>
      <c r="DC211" s="354"/>
      <c r="DD211" s="354"/>
      <c r="DE211" s="354"/>
      <c r="DF211" s="354">
        <v>2</v>
      </c>
      <c r="DG211" s="354">
        <v>1</v>
      </c>
      <c r="DH211" s="354">
        <v>1</v>
      </c>
      <c r="DI211" s="354"/>
      <c r="DJ211" s="354"/>
      <c r="DK211" s="354">
        <v>1</v>
      </c>
      <c r="DL211" s="354"/>
      <c r="DM211" s="354"/>
      <c r="DN211" s="354"/>
      <c r="DO211" s="354"/>
      <c r="DP211" s="354"/>
      <c r="DQ211" s="354"/>
      <c r="DR211" s="354"/>
      <c r="DS211" s="354"/>
      <c r="DT211" s="354"/>
      <c r="DU211" s="354"/>
      <c r="DV211" s="354">
        <v>1</v>
      </c>
      <c r="DW211" s="354"/>
      <c r="DX211" s="354"/>
      <c r="DY211" s="354"/>
      <c r="DZ211" s="357"/>
      <c r="EA211" s="356"/>
      <c r="EB211" s="356"/>
      <c r="EC211" s="356"/>
      <c r="ED211" s="356"/>
      <c r="EE211" s="358"/>
      <c r="EF211" s="48">
        <v>48</v>
      </c>
      <c r="EG211" s="46"/>
      <c r="EH211" s="46"/>
      <c r="EI211" s="47"/>
      <c r="EJ211" s="47"/>
      <c r="EK211" s="47">
        <v>28</v>
      </c>
      <c r="EL211" s="47"/>
      <c r="EM211" s="47"/>
      <c r="EN211" s="47"/>
      <c r="EO211" s="47"/>
      <c r="EP211" s="47"/>
      <c r="EQ211" s="47"/>
      <c r="ER211" s="47">
        <v>192</v>
      </c>
      <c r="ES211" s="47"/>
      <c r="ET211" s="48"/>
      <c r="EU211" s="47"/>
      <c r="EV211" s="47">
        <v>60</v>
      </c>
      <c r="EW211" s="47"/>
      <c r="EX211" s="47"/>
      <c r="EY211" s="47"/>
      <c r="EZ211" s="47"/>
      <c r="FA211" s="47"/>
      <c r="FB211" s="47"/>
      <c r="FC211" s="47">
        <v>96</v>
      </c>
      <c r="FD211" s="47"/>
      <c r="FE211" s="47">
        <v>92</v>
      </c>
      <c r="FF211" s="47">
        <v>120</v>
      </c>
      <c r="FG211" s="47"/>
      <c r="FH211" s="47">
        <v>240</v>
      </c>
      <c r="FI211" s="47"/>
      <c r="FJ211" s="47">
        <v>24</v>
      </c>
      <c r="FK211" s="47"/>
      <c r="FL211" s="47"/>
      <c r="FM211" s="47">
        <v>192</v>
      </c>
      <c r="FN211" s="47"/>
      <c r="FO211" s="47"/>
      <c r="FP211" s="47"/>
      <c r="FQ211" s="354"/>
      <c r="FR211" s="354"/>
      <c r="FS211" s="354"/>
      <c r="FT211" s="354"/>
      <c r="FU211" s="354"/>
      <c r="FV211" s="354">
        <v>48</v>
      </c>
      <c r="FW211" s="354">
        <v>96</v>
      </c>
      <c r="FX211" s="354"/>
      <c r="FY211" s="354"/>
      <c r="FZ211" s="354"/>
      <c r="GA211" s="354"/>
      <c r="GB211" s="354">
        <v>48</v>
      </c>
      <c r="GC211" s="354"/>
      <c r="GD211" s="354"/>
      <c r="GE211" s="354">
        <v>44</v>
      </c>
      <c r="GF211" s="354"/>
      <c r="GG211" s="354"/>
      <c r="GH211" s="354">
        <v>120</v>
      </c>
      <c r="GI211" s="354"/>
      <c r="GJ211" s="354">
        <v>72</v>
      </c>
      <c r="GK211" s="354">
        <v>272</v>
      </c>
      <c r="GL211" s="354"/>
      <c r="GM211" s="354">
        <v>60</v>
      </c>
      <c r="GN211" s="354"/>
      <c r="GO211" s="354">
        <v>20</v>
      </c>
      <c r="GP211" s="354"/>
      <c r="GQ211" s="354"/>
      <c r="GR211" s="354">
        <v>16</v>
      </c>
      <c r="GS211" s="354"/>
      <c r="GT211" s="354"/>
      <c r="GU211" s="354"/>
      <c r="GV211" s="354"/>
      <c r="GW211" s="354"/>
      <c r="GX211" s="354"/>
      <c r="GY211" s="354"/>
      <c r="GZ211" s="354">
        <v>80</v>
      </c>
      <c r="HA211" s="354"/>
      <c r="HB211" s="354"/>
      <c r="HC211" s="354"/>
      <c r="HD211" s="354"/>
      <c r="HE211" s="354">
        <v>48</v>
      </c>
      <c r="HF211" s="354"/>
      <c r="HG211" s="354"/>
      <c r="HH211" s="354"/>
      <c r="HI211" s="354">
        <v>192</v>
      </c>
      <c r="HJ211" s="354">
        <v>480</v>
      </c>
      <c r="HK211" s="354">
        <v>12</v>
      </c>
      <c r="HL211" s="354"/>
      <c r="HM211" s="354"/>
      <c r="HN211" s="354"/>
      <c r="HO211" s="354"/>
      <c r="HP211" s="354"/>
      <c r="HQ211" s="354">
        <v>128</v>
      </c>
      <c r="HR211" s="354">
        <v>48</v>
      </c>
      <c r="HS211" s="354"/>
      <c r="HT211" s="354"/>
      <c r="HU211" s="354"/>
      <c r="HV211" s="354"/>
      <c r="HW211" s="354"/>
      <c r="HX211" s="354">
        <v>120</v>
      </c>
      <c r="HY211" s="354"/>
      <c r="HZ211" s="354"/>
      <c r="IA211" s="354">
        <v>48</v>
      </c>
      <c r="IB211" s="354"/>
      <c r="IC211" s="354"/>
      <c r="ID211" s="354"/>
      <c r="IE211" s="354"/>
      <c r="IF211" s="354">
        <v>48</v>
      </c>
      <c r="IG211" s="354">
        <v>96</v>
      </c>
      <c r="IH211" s="354"/>
      <c r="II211" s="354">
        <v>24</v>
      </c>
      <c r="IJ211" s="354"/>
      <c r="IK211" s="354"/>
      <c r="IL211" s="354">
        <v>240</v>
      </c>
      <c r="IM211" s="354"/>
      <c r="IN211" s="354"/>
      <c r="IO211" s="354"/>
      <c r="IP211" s="354">
        <v>48</v>
      </c>
      <c r="IQ211" s="354">
        <v>48</v>
      </c>
      <c r="IR211" s="50"/>
      <c r="IS211" s="47"/>
      <c r="IT211" s="47">
        <v>48</v>
      </c>
      <c r="IU211" s="47"/>
      <c r="IV211" s="47"/>
      <c r="IW211" s="47"/>
      <c r="IX211" s="47"/>
      <c r="IY211" s="47"/>
      <c r="IZ211" s="47"/>
      <c r="JA211" s="47"/>
      <c r="JB211" s="47"/>
      <c r="JC211" s="47"/>
      <c r="JD211" s="47"/>
      <c r="JE211" s="47"/>
      <c r="JF211" s="47"/>
      <c r="JG211" s="47"/>
      <c r="JH211" s="47"/>
      <c r="JI211" s="47"/>
      <c r="JJ211" s="47"/>
      <c r="JK211" s="47"/>
      <c r="JL211" s="354">
        <v>24</v>
      </c>
      <c r="JM211" s="354"/>
      <c r="JN211" s="354"/>
      <c r="JO211" s="354"/>
      <c r="JP211" s="354"/>
      <c r="JQ211" s="354"/>
      <c r="JR211" s="354"/>
      <c r="JS211" s="354"/>
      <c r="JT211" s="354"/>
      <c r="JU211" s="354"/>
      <c r="JV211" s="354">
        <v>24</v>
      </c>
      <c r="JW211" s="354"/>
      <c r="JX211" s="354"/>
      <c r="JY211" s="354"/>
      <c r="JZ211" s="354">
        <v>24</v>
      </c>
      <c r="KA211" s="354"/>
      <c r="KB211" s="354"/>
      <c r="KC211" s="354"/>
      <c r="KD211" s="354"/>
      <c r="KE211" s="354">
        <v>24</v>
      </c>
      <c r="KF211" s="354">
        <v>24</v>
      </c>
      <c r="KG211" s="354"/>
      <c r="KH211" s="354"/>
      <c r="KI211" s="354"/>
      <c r="KJ211" s="354"/>
      <c r="KK211" s="354"/>
      <c r="KL211" s="354"/>
      <c r="KM211" s="354"/>
      <c r="KN211" s="354">
        <v>24</v>
      </c>
      <c r="KO211" s="354"/>
      <c r="KP211" s="354"/>
      <c r="KQ211" s="354"/>
      <c r="KR211" s="354"/>
      <c r="KS211" s="354"/>
      <c r="KT211" s="354"/>
      <c r="KU211" s="354"/>
      <c r="KV211" s="660"/>
      <c r="KW211" s="47"/>
      <c r="KX211" s="47"/>
      <c r="KY211" s="47"/>
      <c r="KZ211" s="47"/>
      <c r="LA211" s="47"/>
      <c r="LB211" s="47">
        <v>24</v>
      </c>
      <c r="LC211" s="47"/>
      <c r="LD211" s="354">
        <v>12</v>
      </c>
      <c r="LE211" s="354">
        <v>96</v>
      </c>
      <c r="LF211" s="354"/>
      <c r="LG211" s="354"/>
      <c r="LH211" s="354"/>
      <c r="LI211" s="354"/>
      <c r="LJ211" s="354"/>
      <c r="LK211" s="354"/>
      <c r="LL211" s="354"/>
      <c r="LM211" s="354"/>
      <c r="LN211" s="354"/>
      <c r="LO211" s="354"/>
      <c r="LP211" s="354"/>
      <c r="LQ211" s="354"/>
      <c r="LR211" s="354"/>
      <c r="LS211" s="354"/>
      <c r="LT211" s="354"/>
      <c r="LU211" s="354"/>
      <c r="LV211" s="354"/>
      <c r="LW211" s="660"/>
      <c r="LX211" s="354"/>
      <c r="LY211" s="354"/>
      <c r="LZ211" s="354">
        <v>72</v>
      </c>
      <c r="MA211" s="354"/>
      <c r="MB211" s="354"/>
      <c r="MC211" s="354"/>
      <c r="MD211" s="354">
        <v>32</v>
      </c>
      <c r="ME211" s="354"/>
      <c r="MF211" s="354"/>
      <c r="MG211" s="354"/>
      <c r="MH211" s="354"/>
      <c r="MI211" s="354"/>
      <c r="MJ211" s="354"/>
      <c r="MK211" s="354"/>
      <c r="ML211" s="354"/>
      <c r="MM211" s="354"/>
      <c r="MN211" s="354"/>
      <c r="MO211" s="354"/>
      <c r="MP211" s="354"/>
      <c r="MQ211" s="354"/>
      <c r="MR211" s="354"/>
      <c r="MS211" s="660"/>
      <c r="MT211" s="364">
        <f t="shared" si="138"/>
        <v>3548</v>
      </c>
      <c r="MU211" s="365">
        <f t="shared" si="139"/>
        <v>428</v>
      </c>
      <c r="MV211" s="366">
        <f t="shared" si="140"/>
        <v>3976</v>
      </c>
      <c r="MW211" s="365">
        <v>5401</v>
      </c>
      <c r="MX211" s="365">
        <v>5914</v>
      </c>
      <c r="MY211" s="54"/>
      <c r="MZ211" s="708">
        <v>7.99</v>
      </c>
      <c r="NA211" s="708">
        <v>2.18</v>
      </c>
      <c r="NB211" s="709">
        <f t="shared" si="141"/>
        <v>8667.68</v>
      </c>
      <c r="NC211" s="710">
        <v>14</v>
      </c>
      <c r="ND211" s="710">
        <v>9.93</v>
      </c>
      <c r="NE211" s="738">
        <f t="shared" si="125"/>
        <v>0.320142407229906</v>
      </c>
      <c r="NF211" s="739"/>
      <c r="NG211" s="739">
        <v>3000</v>
      </c>
      <c r="NH211" s="739">
        <v>9.93</v>
      </c>
      <c r="NI211" s="740">
        <f t="shared" si="142"/>
        <v>17198.76</v>
      </c>
      <c r="NJ211" s="738">
        <f t="shared" si="137"/>
        <v>0.320142407229906</v>
      </c>
      <c r="NK211" s="741"/>
      <c r="NL211" s="742">
        <v>44562</v>
      </c>
      <c r="NM211" s="739">
        <f ca="1" t="shared" si="143"/>
        <v>17.1666666666667</v>
      </c>
      <c r="NN211" s="739">
        <f ca="1" t="shared" si="144"/>
        <v>515</v>
      </c>
      <c r="NO211" s="739">
        <v>2716</v>
      </c>
      <c r="NP211" s="739">
        <f t="shared" si="145"/>
        <v>3976</v>
      </c>
      <c r="NQ211" s="761">
        <f t="shared" si="146"/>
        <v>1.78776978417266</v>
      </c>
      <c r="NR211" s="739">
        <f ca="1" t="shared" si="147"/>
        <v>1.26706013829713</v>
      </c>
      <c r="NS211" s="739">
        <f t="shared" si="148"/>
        <v>1732</v>
      </c>
      <c r="NT211" s="739"/>
      <c r="NU211" s="739">
        <f ca="1" t="shared" si="149"/>
        <v>231.611650485437</v>
      </c>
      <c r="NV211" s="769">
        <f ca="1" t="shared" si="150"/>
        <v>7.72038834951456</v>
      </c>
      <c r="NW211" s="769">
        <f ca="1" t="shared" si="151"/>
        <v>224.341046277666</v>
      </c>
      <c r="NX211" s="739"/>
      <c r="NY211" s="739"/>
      <c r="NZ211" s="739"/>
      <c r="OA211" s="739"/>
      <c r="OB211" s="739"/>
      <c r="OC211" s="739"/>
      <c r="OD211" s="739"/>
      <c r="OE211" s="743">
        <f t="shared" si="152"/>
        <v>124</v>
      </c>
      <c r="OF211" s="743">
        <f t="shared" si="153"/>
        <v>252</v>
      </c>
      <c r="OG211" s="743">
        <f t="shared" si="154"/>
        <v>440</v>
      </c>
      <c r="OH211" s="743">
        <f t="shared" si="155"/>
        <v>456</v>
      </c>
      <c r="OI211" s="743">
        <f t="shared" si="156"/>
        <v>144</v>
      </c>
      <c r="OJ211" s="739">
        <f t="shared" si="157"/>
        <v>636</v>
      </c>
      <c r="OK211" s="739">
        <f t="shared" si="158"/>
        <v>112</v>
      </c>
      <c r="OL211" s="739">
        <f t="shared" si="159"/>
        <v>24</v>
      </c>
      <c r="OM211" s="739">
        <f t="shared" si="160"/>
        <v>344</v>
      </c>
      <c r="ON211" s="739">
        <f t="shared" si="161"/>
        <v>92</v>
      </c>
      <c r="OO211" s="739">
        <f t="shared" si="162"/>
        <v>752</v>
      </c>
      <c r="OP211" s="739"/>
      <c r="OQ211" s="739">
        <f t="shared" si="163"/>
        <v>504</v>
      </c>
      <c r="OR211" s="739">
        <f t="shared" si="164"/>
        <v>3880</v>
      </c>
      <c r="OS211" s="739">
        <f t="shared" si="165"/>
        <v>0</v>
      </c>
      <c r="OT211" s="739">
        <f t="shared" si="166"/>
        <v>-96</v>
      </c>
      <c r="OU211" s="739"/>
      <c r="OV211" s="739"/>
      <c r="OW211" s="739"/>
      <c r="OX211" s="739"/>
      <c r="OY211" s="739"/>
      <c r="OZ211" s="739"/>
      <c r="PA211" s="739"/>
      <c r="PB211" s="739"/>
      <c r="PC211" s="739"/>
      <c r="PD211" s="739"/>
      <c r="PE211" s="739"/>
      <c r="PF211" s="739"/>
      <c r="PG211" s="739"/>
      <c r="PI211" s="325">
        <v>328</v>
      </c>
      <c r="PJ211" s="325">
        <v>1008</v>
      </c>
      <c r="PK211" s="325">
        <v>204</v>
      </c>
      <c r="PL211" s="325">
        <v>1072</v>
      </c>
      <c r="PM211" s="325">
        <v>446</v>
      </c>
      <c r="PN211" s="325">
        <v>520</v>
      </c>
      <c r="PO211" s="325">
        <v>120</v>
      </c>
      <c r="PP211" s="325">
        <v>696</v>
      </c>
      <c r="PQ211" s="325">
        <v>364</v>
      </c>
      <c r="PR211" s="325">
        <v>0</v>
      </c>
      <c r="PS211" s="325">
        <v>368</v>
      </c>
      <c r="PT211" s="325">
        <v>296</v>
      </c>
      <c r="PU211" s="325">
        <v>19</v>
      </c>
      <c r="PV211" s="325">
        <v>5441</v>
      </c>
      <c r="PW211" s="325">
        <v>40</v>
      </c>
    </row>
    <row r="212" s="325" customFormat="1" customHeight="1" spans="1:439">
      <c r="A212" s="122" t="s">
        <v>1610</v>
      </c>
      <c r="B212" s="415">
        <v>2020</v>
      </c>
      <c r="C212" s="122" t="s">
        <v>1917</v>
      </c>
      <c r="D212" s="122" t="s">
        <v>2036</v>
      </c>
      <c r="E212" s="796"/>
      <c r="F212" s="116" t="s">
        <v>551</v>
      </c>
      <c r="G212" s="112" t="s">
        <v>552</v>
      </c>
      <c r="H212" s="113" t="s">
        <v>553</v>
      </c>
      <c r="I212" s="99">
        <f t="shared" si="129"/>
        <v>-3002</v>
      </c>
      <c r="J212" s="100">
        <v>3856</v>
      </c>
      <c r="K212" s="454">
        <v>655</v>
      </c>
      <c r="L212" s="150">
        <f t="shared" si="133"/>
        <v>854</v>
      </c>
      <c r="M212" s="151">
        <f t="shared" si="134"/>
        <v>854</v>
      </c>
      <c r="N212" s="811"/>
      <c r="O212" s="35">
        <v>125</v>
      </c>
      <c r="P212" s="157">
        <v>1750</v>
      </c>
      <c r="Q212" s="154">
        <f t="shared" si="135"/>
        <v>0</v>
      </c>
      <c r="R212" s="114">
        <f t="shared" si="136"/>
        <v>3000</v>
      </c>
      <c r="S212" s="490"/>
      <c r="T212" s="490"/>
      <c r="U212" s="825"/>
      <c r="V212" s="825"/>
      <c r="W212" s="490"/>
      <c r="X212" s="489"/>
      <c r="Y212" s="505"/>
      <c r="Z212" s="505"/>
      <c r="AA212" s="505">
        <v>3000</v>
      </c>
      <c r="AB212" s="505"/>
      <c r="AC212" s="99"/>
      <c r="AD212" s="505"/>
      <c r="AE212" s="505"/>
      <c r="AF212" s="490"/>
      <c r="AG212" s="490"/>
      <c r="AH212" s="490"/>
      <c r="AI212" s="490"/>
      <c r="AJ212" s="490"/>
      <c r="AK212" s="490"/>
      <c r="AL212" s="490"/>
      <c r="AM212" s="490"/>
      <c r="AN212" s="490"/>
      <c r="AO212" s="490"/>
      <c r="AP212" s="490"/>
      <c r="AQ212" s="490"/>
      <c r="AR212" s="490"/>
      <c r="AS212" s="490"/>
      <c r="AT212" s="490"/>
      <c r="AU212" s="490"/>
      <c r="AV212" s="490"/>
      <c r="AW212" s="490"/>
      <c r="AX212" s="490"/>
      <c r="AY212" s="100"/>
      <c r="AZ212" s="48"/>
      <c r="BA212" s="48"/>
      <c r="BB212" s="48"/>
      <c r="BC212" s="48"/>
      <c r="BD212" s="47"/>
      <c r="BE212" s="47"/>
      <c r="BF212" s="47"/>
      <c r="BG212" s="47"/>
      <c r="BH212" s="47"/>
      <c r="BI212" s="47"/>
      <c r="BJ212" s="47"/>
      <c r="BK212" s="47"/>
      <c r="BL212" s="47">
        <v>15</v>
      </c>
      <c r="BM212" s="47"/>
      <c r="BN212" s="47"/>
      <c r="BO212" s="47"/>
      <c r="BP212" s="47"/>
      <c r="BQ212" s="47"/>
      <c r="BR212" s="47"/>
      <c r="BS212" s="354"/>
      <c r="BT212" s="354"/>
      <c r="BU212" s="354"/>
      <c r="BV212" s="354"/>
      <c r="BW212" s="354"/>
      <c r="BX212" s="354"/>
      <c r="BY212" s="354"/>
      <c r="BZ212" s="354"/>
      <c r="CA212" s="354"/>
      <c r="CB212" s="354"/>
      <c r="CC212" s="354"/>
      <c r="CD212" s="354"/>
      <c r="CE212" s="354"/>
      <c r="CF212" s="354"/>
      <c r="CG212" s="354"/>
      <c r="CH212" s="354"/>
      <c r="CI212" s="354"/>
      <c r="CJ212" s="354"/>
      <c r="CK212" s="354"/>
      <c r="CL212" s="354"/>
      <c r="CM212" s="354"/>
      <c r="CN212" s="354"/>
      <c r="CO212" s="354"/>
      <c r="CP212" s="358"/>
      <c r="CQ212" s="48"/>
      <c r="CR212" s="354"/>
      <c r="CS212" s="354"/>
      <c r="CT212" s="355">
        <v>-55</v>
      </c>
      <c r="CU212" s="354"/>
      <c r="CV212" s="354">
        <v>1</v>
      </c>
      <c r="CW212" s="354"/>
      <c r="CX212" s="354">
        <v>4</v>
      </c>
      <c r="CY212" s="354"/>
      <c r="CZ212" s="354"/>
      <c r="DA212" s="356"/>
      <c r="DB212" s="354"/>
      <c r="DC212" s="354"/>
      <c r="DD212" s="354"/>
      <c r="DE212" s="354"/>
      <c r="DF212" s="354">
        <v>2</v>
      </c>
      <c r="DG212" s="354"/>
      <c r="DH212" s="354"/>
      <c r="DI212" s="354"/>
      <c r="DJ212" s="354"/>
      <c r="DK212" s="354">
        <v>1</v>
      </c>
      <c r="DL212" s="354"/>
      <c r="DM212" s="354"/>
      <c r="DN212" s="354"/>
      <c r="DO212" s="354"/>
      <c r="DP212" s="354"/>
      <c r="DQ212" s="354"/>
      <c r="DR212" s="354"/>
      <c r="DS212" s="354"/>
      <c r="DT212" s="354"/>
      <c r="DU212" s="354"/>
      <c r="DV212" s="354">
        <v>1</v>
      </c>
      <c r="DW212" s="354"/>
      <c r="DX212" s="354"/>
      <c r="DY212" s="354"/>
      <c r="DZ212" s="357"/>
      <c r="EA212" s="356"/>
      <c r="EB212" s="356"/>
      <c r="EC212" s="356"/>
      <c r="ED212" s="356"/>
      <c r="EE212" s="358"/>
      <c r="EF212" s="48">
        <v>96</v>
      </c>
      <c r="EG212" s="46"/>
      <c r="EH212" s="46"/>
      <c r="EI212" s="47"/>
      <c r="EJ212" s="47">
        <v>72</v>
      </c>
      <c r="EK212" s="47">
        <v>76</v>
      </c>
      <c r="EL212" s="47"/>
      <c r="EM212" s="47"/>
      <c r="EN212" s="47"/>
      <c r="EO212" s="47"/>
      <c r="EP212" s="47"/>
      <c r="EQ212" s="47"/>
      <c r="ER212" s="47"/>
      <c r="ES212" s="47"/>
      <c r="ET212" s="48"/>
      <c r="EU212" s="47"/>
      <c r="EV212" s="47">
        <v>60</v>
      </c>
      <c r="EW212" s="47">
        <v>144</v>
      </c>
      <c r="EX212" s="47"/>
      <c r="EY212" s="47"/>
      <c r="EZ212" s="47"/>
      <c r="FA212" s="47"/>
      <c r="FB212" s="47"/>
      <c r="FC212" s="47">
        <v>96</v>
      </c>
      <c r="FD212" s="47"/>
      <c r="FE212" s="47">
        <v>164</v>
      </c>
      <c r="FF212" s="47"/>
      <c r="FG212" s="47">
        <v>24</v>
      </c>
      <c r="FH212" s="47"/>
      <c r="FI212" s="47"/>
      <c r="FJ212" s="47">
        <v>24</v>
      </c>
      <c r="FK212" s="47"/>
      <c r="FL212" s="47"/>
      <c r="FM212" s="47">
        <v>192</v>
      </c>
      <c r="FN212" s="47"/>
      <c r="FO212" s="47"/>
      <c r="FP212" s="47"/>
      <c r="FQ212" s="354"/>
      <c r="FR212" s="354"/>
      <c r="FS212" s="354"/>
      <c r="FT212" s="354"/>
      <c r="FU212" s="354"/>
      <c r="FV212" s="354">
        <v>96</v>
      </c>
      <c r="FW212" s="354">
        <v>96</v>
      </c>
      <c r="FX212" s="354"/>
      <c r="FY212" s="354"/>
      <c r="FZ212" s="354"/>
      <c r="GA212" s="354"/>
      <c r="GB212" s="354">
        <v>48</v>
      </c>
      <c r="GC212" s="354"/>
      <c r="GD212" s="354"/>
      <c r="GE212" s="354">
        <v>44</v>
      </c>
      <c r="GF212" s="354"/>
      <c r="GG212" s="354"/>
      <c r="GH212" s="354">
        <v>120</v>
      </c>
      <c r="GI212" s="354"/>
      <c r="GJ212" s="354"/>
      <c r="GK212" s="354">
        <v>272</v>
      </c>
      <c r="GL212" s="354"/>
      <c r="GM212" s="354">
        <v>60</v>
      </c>
      <c r="GN212" s="354"/>
      <c r="GO212" s="354">
        <v>20</v>
      </c>
      <c r="GP212" s="354"/>
      <c r="GQ212" s="354"/>
      <c r="GR212" s="354">
        <v>16</v>
      </c>
      <c r="GS212" s="354"/>
      <c r="GT212" s="354"/>
      <c r="GU212" s="354"/>
      <c r="GV212" s="354"/>
      <c r="GW212" s="354"/>
      <c r="GX212" s="354"/>
      <c r="GY212" s="354">
        <v>48</v>
      </c>
      <c r="GZ212" s="354">
        <v>80</v>
      </c>
      <c r="HA212" s="354"/>
      <c r="HB212" s="354"/>
      <c r="HC212" s="354"/>
      <c r="HD212" s="354"/>
      <c r="HE212" s="354">
        <v>120</v>
      </c>
      <c r="HF212" s="354"/>
      <c r="HG212" s="354"/>
      <c r="HH212" s="354"/>
      <c r="HI212" s="354"/>
      <c r="HJ212" s="354"/>
      <c r="HK212" s="354">
        <v>12</v>
      </c>
      <c r="HL212" s="354"/>
      <c r="HM212" s="354"/>
      <c r="HN212" s="354"/>
      <c r="HO212" s="354"/>
      <c r="HP212" s="354"/>
      <c r="HQ212" s="354">
        <v>240</v>
      </c>
      <c r="HR212" s="354">
        <v>48</v>
      </c>
      <c r="HS212" s="354"/>
      <c r="HT212" s="354"/>
      <c r="HU212" s="354"/>
      <c r="HV212" s="354"/>
      <c r="HW212" s="354"/>
      <c r="HX212" s="354">
        <v>240</v>
      </c>
      <c r="HY212" s="354"/>
      <c r="HZ212" s="354"/>
      <c r="IA212" s="354">
        <v>72</v>
      </c>
      <c r="IB212" s="354"/>
      <c r="IC212" s="354"/>
      <c r="ID212" s="354"/>
      <c r="IE212" s="354"/>
      <c r="IF212" s="354"/>
      <c r="IG212" s="354">
        <v>96</v>
      </c>
      <c r="IH212" s="354"/>
      <c r="II212" s="354">
        <v>24</v>
      </c>
      <c r="IJ212" s="354"/>
      <c r="IK212" s="354"/>
      <c r="IL212" s="354">
        <v>288</v>
      </c>
      <c r="IM212" s="354"/>
      <c r="IN212" s="354"/>
      <c r="IO212" s="354"/>
      <c r="IP212" s="354">
        <v>48</v>
      </c>
      <c r="IQ212" s="354">
        <v>96</v>
      </c>
      <c r="IR212" s="50"/>
      <c r="IS212" s="47"/>
      <c r="IT212" s="47">
        <v>120</v>
      </c>
      <c r="IU212" s="47"/>
      <c r="IV212" s="47"/>
      <c r="IW212" s="47"/>
      <c r="IX212" s="47">
        <v>120</v>
      </c>
      <c r="IY212" s="47"/>
      <c r="IZ212" s="47"/>
      <c r="JA212" s="47"/>
      <c r="JB212" s="47"/>
      <c r="JC212" s="47"/>
      <c r="JD212" s="47"/>
      <c r="JE212" s="47"/>
      <c r="JF212" s="47">
        <v>48</v>
      </c>
      <c r="JG212" s="47"/>
      <c r="JH212" s="47"/>
      <c r="JI212" s="47"/>
      <c r="JJ212" s="47"/>
      <c r="JK212" s="47"/>
      <c r="JL212" s="354">
        <v>24</v>
      </c>
      <c r="JM212" s="354"/>
      <c r="JN212" s="354"/>
      <c r="JO212" s="354"/>
      <c r="JP212" s="354"/>
      <c r="JQ212" s="354"/>
      <c r="JR212" s="354"/>
      <c r="JS212" s="354"/>
      <c r="JT212" s="354"/>
      <c r="JU212" s="354">
        <v>48</v>
      </c>
      <c r="JV212" s="354">
        <v>72</v>
      </c>
      <c r="JW212" s="354"/>
      <c r="JX212" s="354"/>
      <c r="JY212" s="354"/>
      <c r="JZ212" s="354">
        <v>48</v>
      </c>
      <c r="KA212" s="354"/>
      <c r="KB212" s="354"/>
      <c r="KC212" s="354">
        <v>72</v>
      </c>
      <c r="KD212" s="354"/>
      <c r="KE212" s="354"/>
      <c r="KF212" s="354"/>
      <c r="KG212" s="354"/>
      <c r="KH212" s="354"/>
      <c r="KI212" s="354">
        <v>48</v>
      </c>
      <c r="KJ212" s="354">
        <v>24</v>
      </c>
      <c r="KK212" s="354"/>
      <c r="KL212" s="354">
        <v>24</v>
      </c>
      <c r="KM212" s="354"/>
      <c r="KN212" s="354">
        <v>48</v>
      </c>
      <c r="KO212" s="354"/>
      <c r="KP212" s="354"/>
      <c r="KQ212" s="354"/>
      <c r="KR212" s="354"/>
      <c r="KS212" s="354"/>
      <c r="KT212" s="354"/>
      <c r="KU212" s="354"/>
      <c r="KV212" s="660"/>
      <c r="KW212" s="47"/>
      <c r="KX212" s="47"/>
      <c r="KY212" s="47"/>
      <c r="KZ212" s="47"/>
      <c r="LA212" s="47"/>
      <c r="LB212" s="47">
        <v>24</v>
      </c>
      <c r="LC212" s="47"/>
      <c r="LD212" s="354"/>
      <c r="LE212" s="354">
        <v>96</v>
      </c>
      <c r="LF212" s="354"/>
      <c r="LG212" s="354"/>
      <c r="LH212" s="354"/>
      <c r="LI212" s="354"/>
      <c r="LJ212" s="354"/>
      <c r="LK212" s="354"/>
      <c r="LL212" s="354"/>
      <c r="LM212" s="354"/>
      <c r="LN212" s="354"/>
      <c r="LO212" s="354"/>
      <c r="LP212" s="354"/>
      <c r="LQ212" s="354"/>
      <c r="LR212" s="354"/>
      <c r="LS212" s="354"/>
      <c r="LT212" s="354"/>
      <c r="LU212" s="354"/>
      <c r="LV212" s="354"/>
      <c r="LW212" s="660"/>
      <c r="LX212" s="354"/>
      <c r="LY212" s="354"/>
      <c r="LZ212" s="354">
        <v>72</v>
      </c>
      <c r="MA212" s="354"/>
      <c r="MB212" s="354"/>
      <c r="MC212" s="354"/>
      <c r="MD212" s="354">
        <v>32</v>
      </c>
      <c r="ME212" s="354"/>
      <c r="MF212" s="354"/>
      <c r="MG212" s="354"/>
      <c r="MH212" s="354"/>
      <c r="MI212" s="354"/>
      <c r="MJ212" s="354"/>
      <c r="MK212" s="354"/>
      <c r="ML212" s="354"/>
      <c r="MM212" s="354"/>
      <c r="MN212" s="354"/>
      <c r="MO212" s="354"/>
      <c r="MP212" s="354"/>
      <c r="MQ212" s="354"/>
      <c r="MR212" s="354"/>
      <c r="MS212" s="660"/>
      <c r="MT212" s="364">
        <f t="shared" si="138"/>
        <v>3132</v>
      </c>
      <c r="MU212" s="365">
        <f t="shared" si="139"/>
        <v>920</v>
      </c>
      <c r="MV212" s="366">
        <f t="shared" si="140"/>
        <v>4052</v>
      </c>
      <c r="MW212" s="365">
        <v>7174</v>
      </c>
      <c r="MX212" s="365">
        <v>7330</v>
      </c>
      <c r="MY212" s="54"/>
      <c r="MZ212" s="708">
        <v>7.99</v>
      </c>
      <c r="NA212" s="708">
        <v>2.18</v>
      </c>
      <c r="NB212" s="709">
        <f t="shared" si="141"/>
        <v>8833.36</v>
      </c>
      <c r="NC212" s="710">
        <v>14</v>
      </c>
      <c r="ND212" s="710">
        <v>9.93</v>
      </c>
      <c r="NE212" s="738">
        <f t="shared" si="125"/>
        <v>0.320142407229906</v>
      </c>
      <c r="NF212" s="739"/>
      <c r="NG212" s="739">
        <v>3000</v>
      </c>
      <c r="NH212" s="739">
        <v>9.93</v>
      </c>
      <c r="NI212" s="740">
        <f t="shared" si="142"/>
        <v>8480.22</v>
      </c>
      <c r="NJ212" s="738">
        <f t="shared" si="137"/>
        <v>0.320142407229906</v>
      </c>
      <c r="NK212" s="741"/>
      <c r="NL212" s="742">
        <v>44562</v>
      </c>
      <c r="NM212" s="739">
        <f ca="1" t="shared" si="143"/>
        <v>17.1666666666667</v>
      </c>
      <c r="NN212" s="739">
        <f ca="1" t="shared" si="144"/>
        <v>515</v>
      </c>
      <c r="NO212" s="739">
        <v>4875</v>
      </c>
      <c r="NP212" s="739">
        <f t="shared" si="145"/>
        <v>4052</v>
      </c>
      <c r="NQ212" s="761">
        <f t="shared" si="146"/>
        <v>1.41455751440042</v>
      </c>
      <c r="NR212" s="739">
        <f ca="1" t="shared" si="147"/>
        <v>1.00255047137117</v>
      </c>
      <c r="NS212" s="739">
        <f t="shared" si="148"/>
        <v>854</v>
      </c>
      <c r="NT212" s="739"/>
      <c r="NU212" s="739">
        <f ca="1" t="shared" si="149"/>
        <v>236.038834951456</v>
      </c>
      <c r="NV212" s="769">
        <f ca="1" t="shared" si="150"/>
        <v>7.86796116504854</v>
      </c>
      <c r="NW212" s="769">
        <f ca="1" t="shared" si="151"/>
        <v>108.54146100691</v>
      </c>
      <c r="NX212" s="739"/>
      <c r="NY212" s="739"/>
      <c r="NZ212" s="739"/>
      <c r="OA212" s="739"/>
      <c r="OB212" s="739"/>
      <c r="OC212" s="739"/>
      <c r="OD212" s="739"/>
      <c r="OE212" s="743">
        <f t="shared" si="152"/>
        <v>364</v>
      </c>
      <c r="OF212" s="743">
        <f t="shared" si="153"/>
        <v>60</v>
      </c>
      <c r="OG212" s="743">
        <f t="shared" si="154"/>
        <v>668</v>
      </c>
      <c r="OH212" s="743">
        <f t="shared" si="155"/>
        <v>216</v>
      </c>
      <c r="OI212" s="743">
        <f t="shared" si="156"/>
        <v>240</v>
      </c>
      <c r="OJ212" s="739">
        <f t="shared" si="157"/>
        <v>564</v>
      </c>
      <c r="OK212" s="739">
        <f t="shared" si="158"/>
        <v>160</v>
      </c>
      <c r="OL212" s="739">
        <f t="shared" si="159"/>
        <v>120</v>
      </c>
      <c r="OM212" s="739">
        <f t="shared" si="160"/>
        <v>200</v>
      </c>
      <c r="ON212" s="739">
        <f t="shared" si="161"/>
        <v>164</v>
      </c>
      <c r="OO212" s="739">
        <f t="shared" si="162"/>
        <v>528</v>
      </c>
      <c r="OP212" s="739"/>
      <c r="OQ212" s="739">
        <f t="shared" si="163"/>
        <v>624</v>
      </c>
      <c r="OR212" s="739">
        <f t="shared" si="164"/>
        <v>3908</v>
      </c>
      <c r="OS212" s="739">
        <f t="shared" si="165"/>
        <v>0</v>
      </c>
      <c r="OT212" s="739">
        <f t="shared" si="166"/>
        <v>-144</v>
      </c>
      <c r="OU212" s="739"/>
      <c r="OV212" s="739"/>
      <c r="OW212" s="739"/>
      <c r="OX212" s="739"/>
      <c r="OY212" s="739"/>
      <c r="OZ212" s="739"/>
      <c r="PA212" s="739"/>
      <c r="PB212" s="739"/>
      <c r="PC212" s="739"/>
      <c r="PD212" s="739"/>
      <c r="PE212" s="739"/>
      <c r="PF212" s="739"/>
      <c r="PG212" s="739"/>
      <c r="PI212" s="325">
        <v>256</v>
      </c>
      <c r="PJ212" s="325">
        <v>816</v>
      </c>
      <c r="PK212" s="325">
        <v>420</v>
      </c>
      <c r="PL212" s="325">
        <v>1432</v>
      </c>
      <c r="PM212" s="325">
        <v>782</v>
      </c>
      <c r="PN212" s="325">
        <v>664</v>
      </c>
      <c r="PO212" s="325">
        <v>192</v>
      </c>
      <c r="PP212" s="325">
        <v>608</v>
      </c>
      <c r="PQ212" s="325">
        <v>748</v>
      </c>
      <c r="PR212" s="325">
        <v>168</v>
      </c>
      <c r="PS212" s="325">
        <v>480</v>
      </c>
      <c r="PT212" s="325">
        <v>488</v>
      </c>
      <c r="PU212" s="325">
        <v>16</v>
      </c>
      <c r="PV212" s="325">
        <v>7070</v>
      </c>
      <c r="PW212" s="325">
        <v>-104</v>
      </c>
    </row>
    <row r="213" s="325" customFormat="1" customHeight="1" spans="1:439">
      <c r="A213" s="122" t="s">
        <v>1610</v>
      </c>
      <c r="B213" s="343">
        <v>2021</v>
      </c>
      <c r="C213" s="122" t="s">
        <v>1917</v>
      </c>
      <c r="D213" s="122" t="s">
        <v>2016</v>
      </c>
      <c r="E213" s="122"/>
      <c r="F213" s="104" t="s">
        <v>312</v>
      </c>
      <c r="G213" s="792" t="s">
        <v>313</v>
      </c>
      <c r="H213" s="113" t="s">
        <v>314</v>
      </c>
      <c r="I213" s="99">
        <f t="shared" si="129"/>
        <v>-317</v>
      </c>
      <c r="J213" s="100">
        <v>3396</v>
      </c>
      <c r="K213" s="454">
        <v>0</v>
      </c>
      <c r="L213" s="150">
        <f t="shared" si="133"/>
        <v>3079</v>
      </c>
      <c r="M213" s="151">
        <f t="shared" si="134"/>
        <v>3079</v>
      </c>
      <c r="N213" s="811"/>
      <c r="O213" s="35">
        <v>705</v>
      </c>
      <c r="P213" s="157">
        <v>1091</v>
      </c>
      <c r="Q213" s="154">
        <f t="shared" si="135"/>
        <v>0</v>
      </c>
      <c r="R213" s="114">
        <f t="shared" si="136"/>
        <v>8000</v>
      </c>
      <c r="S213" s="490"/>
      <c r="T213" s="490"/>
      <c r="U213" s="825"/>
      <c r="V213" s="825"/>
      <c r="W213" s="490"/>
      <c r="X213" s="489"/>
      <c r="Y213" s="505"/>
      <c r="Z213" s="505"/>
      <c r="AA213" s="505">
        <v>3000</v>
      </c>
      <c r="AB213" s="505"/>
      <c r="AC213" s="99"/>
      <c r="AD213" s="505"/>
      <c r="AE213" s="505"/>
      <c r="AF213" s="490"/>
      <c r="AG213" s="490">
        <v>5000</v>
      </c>
      <c r="AH213" s="490"/>
      <c r="AI213" s="490"/>
      <c r="AJ213" s="490"/>
      <c r="AK213" s="490"/>
      <c r="AL213" s="490"/>
      <c r="AM213" s="490"/>
      <c r="AN213" s="490"/>
      <c r="AO213" s="490"/>
      <c r="AP213" s="490"/>
      <c r="AQ213" s="490"/>
      <c r="AR213" s="490"/>
      <c r="AS213" s="490"/>
      <c r="AT213" s="490"/>
      <c r="AU213" s="490"/>
      <c r="AV213" s="490"/>
      <c r="AW213" s="490"/>
      <c r="AX213" s="490"/>
      <c r="AY213" s="100"/>
      <c r="AZ213" s="48"/>
      <c r="BA213" s="48"/>
      <c r="BB213" s="48"/>
      <c r="BC213" s="48"/>
      <c r="BD213" s="47">
        <v>1</v>
      </c>
      <c r="BE213" s="47"/>
      <c r="BF213" s="47"/>
      <c r="BG213" s="47"/>
      <c r="BH213" s="47"/>
      <c r="BI213" s="47"/>
      <c r="BJ213" s="47"/>
      <c r="BK213" s="47"/>
      <c r="BL213" s="47"/>
      <c r="BM213" s="47">
        <v>5</v>
      </c>
      <c r="BN213" s="47"/>
      <c r="BO213" s="47"/>
      <c r="BP213" s="47"/>
      <c r="BQ213" s="47"/>
      <c r="BR213" s="47"/>
      <c r="BS213" s="354"/>
      <c r="BT213" s="354"/>
      <c r="BU213" s="354"/>
      <c r="BV213" s="354"/>
      <c r="BW213" s="354"/>
      <c r="BX213" s="354"/>
      <c r="BY213" s="354"/>
      <c r="BZ213" s="354"/>
      <c r="CA213" s="354"/>
      <c r="CB213" s="354"/>
      <c r="CC213" s="354"/>
      <c r="CD213" s="354"/>
      <c r="CE213" s="354"/>
      <c r="CF213" s="354"/>
      <c r="CG213" s="354"/>
      <c r="CH213" s="354"/>
      <c r="CI213" s="354"/>
      <c r="CJ213" s="354"/>
      <c r="CK213" s="354"/>
      <c r="CL213" s="354"/>
      <c r="CM213" s="354"/>
      <c r="CN213" s="354"/>
      <c r="CO213" s="354">
        <v>10</v>
      </c>
      <c r="CP213" s="358"/>
      <c r="CQ213" s="48"/>
      <c r="CR213" s="354">
        <v>7</v>
      </c>
      <c r="CS213" s="354"/>
      <c r="CT213" s="355">
        <v>-20</v>
      </c>
      <c r="CU213" s="354"/>
      <c r="CV213" s="354"/>
      <c r="CW213" s="354"/>
      <c r="CX213" s="354">
        <v>10</v>
      </c>
      <c r="CY213" s="354"/>
      <c r="CZ213" s="354"/>
      <c r="DA213" s="356">
        <v>-10</v>
      </c>
      <c r="DB213" s="354"/>
      <c r="DC213" s="354"/>
      <c r="DD213" s="354"/>
      <c r="DE213" s="354"/>
      <c r="DF213" s="354">
        <v>5</v>
      </c>
      <c r="DG213" s="354">
        <v>1</v>
      </c>
      <c r="DH213" s="354"/>
      <c r="DI213" s="354"/>
      <c r="DJ213" s="354"/>
      <c r="DK213" s="354">
        <v>1</v>
      </c>
      <c r="DL213" s="354"/>
      <c r="DM213" s="354"/>
      <c r="DN213" s="354"/>
      <c r="DO213" s="354"/>
      <c r="DP213" s="354"/>
      <c r="DQ213" s="354"/>
      <c r="DR213" s="354"/>
      <c r="DS213" s="354"/>
      <c r="DT213" s="354"/>
      <c r="DU213" s="354">
        <v>2</v>
      </c>
      <c r="DV213" s="354"/>
      <c r="DW213" s="354"/>
      <c r="DX213" s="354"/>
      <c r="DY213" s="354"/>
      <c r="DZ213" s="357"/>
      <c r="EA213" s="356"/>
      <c r="EB213" s="356"/>
      <c r="EC213" s="356"/>
      <c r="ED213" s="356"/>
      <c r="EE213" s="358"/>
      <c r="EF213" s="48">
        <v>160</v>
      </c>
      <c r="EG213" s="46">
        <v>240</v>
      </c>
      <c r="EH213" s="46"/>
      <c r="EI213" s="47">
        <v>320</v>
      </c>
      <c r="EJ213" s="47"/>
      <c r="EK213" s="47">
        <v>40</v>
      </c>
      <c r="EL213" s="47"/>
      <c r="EM213" s="47"/>
      <c r="EN213" s="47">
        <v>160</v>
      </c>
      <c r="EO213" s="47"/>
      <c r="EP213" s="47"/>
      <c r="EQ213" s="47"/>
      <c r="ER213" s="47"/>
      <c r="ES213" s="47"/>
      <c r="ET213" s="48"/>
      <c r="EU213" s="47"/>
      <c r="EV213" s="47">
        <v>80</v>
      </c>
      <c r="EW213" s="47">
        <v>80</v>
      </c>
      <c r="EX213" s="47"/>
      <c r="EY213" s="47"/>
      <c r="EZ213" s="47"/>
      <c r="FA213" s="47"/>
      <c r="FB213" s="47"/>
      <c r="FC213" s="47"/>
      <c r="FD213" s="47"/>
      <c r="FE213" s="47">
        <v>180</v>
      </c>
      <c r="FF213" s="47"/>
      <c r="FG213" s="47"/>
      <c r="FH213" s="47"/>
      <c r="FI213" s="47"/>
      <c r="FJ213" s="47"/>
      <c r="FK213" s="47">
        <v>560</v>
      </c>
      <c r="FL213" s="47">
        <v>1120</v>
      </c>
      <c r="FM213" s="47">
        <v>80</v>
      </c>
      <c r="FN213" s="47"/>
      <c r="FO213" s="47"/>
      <c r="FP213" s="47"/>
      <c r="FQ213" s="354"/>
      <c r="FR213" s="354"/>
      <c r="FS213" s="354"/>
      <c r="FT213" s="354">
        <v>60</v>
      </c>
      <c r="FU213" s="354"/>
      <c r="FV213" s="354"/>
      <c r="FW213" s="354"/>
      <c r="FX213" s="354"/>
      <c r="FY213" s="354"/>
      <c r="FZ213" s="354"/>
      <c r="GA213" s="354">
        <v>200</v>
      </c>
      <c r="GB213" s="354">
        <v>40</v>
      </c>
      <c r="GC213" s="354"/>
      <c r="GD213" s="354">
        <v>40</v>
      </c>
      <c r="GE213" s="354">
        <v>60</v>
      </c>
      <c r="GF213" s="354"/>
      <c r="GG213" s="354"/>
      <c r="GH213" s="354"/>
      <c r="GI213" s="354"/>
      <c r="GJ213" s="354"/>
      <c r="GK213" s="354"/>
      <c r="GL213" s="354">
        <v>480</v>
      </c>
      <c r="GM213" s="354"/>
      <c r="GN213" s="354"/>
      <c r="GO213" s="354"/>
      <c r="GP213" s="354"/>
      <c r="GQ213" s="354"/>
      <c r="GR213" s="354">
        <v>60</v>
      </c>
      <c r="GS213" s="354"/>
      <c r="GT213" s="354">
        <v>200</v>
      </c>
      <c r="GU213" s="354"/>
      <c r="GV213" s="354"/>
      <c r="GW213" s="354"/>
      <c r="GX213" s="354"/>
      <c r="GY213" s="354"/>
      <c r="GZ213" s="354">
        <v>20</v>
      </c>
      <c r="HA213" s="354"/>
      <c r="HB213" s="354"/>
      <c r="HC213" s="354"/>
      <c r="HD213" s="354">
        <v>40</v>
      </c>
      <c r="HE213" s="354">
        <v>200</v>
      </c>
      <c r="HF213" s="354"/>
      <c r="HG213" s="354"/>
      <c r="HH213" s="354"/>
      <c r="HI213" s="354"/>
      <c r="HJ213" s="354"/>
      <c r="HK213" s="354">
        <v>20</v>
      </c>
      <c r="HL213" s="354"/>
      <c r="HM213" s="354"/>
      <c r="HN213" s="354"/>
      <c r="HO213" s="354"/>
      <c r="HP213" s="354"/>
      <c r="HQ213" s="354"/>
      <c r="HR213" s="354"/>
      <c r="HS213" s="354">
        <v>60</v>
      </c>
      <c r="HT213" s="354"/>
      <c r="HU213" s="354"/>
      <c r="HV213" s="354"/>
      <c r="HW213" s="354"/>
      <c r="HX213" s="354">
        <v>400</v>
      </c>
      <c r="HY213" s="354"/>
      <c r="HZ213" s="354">
        <v>60</v>
      </c>
      <c r="IA213" s="354"/>
      <c r="IB213" s="354"/>
      <c r="IC213" s="354"/>
      <c r="ID213" s="354"/>
      <c r="IE213" s="354"/>
      <c r="IF213" s="354"/>
      <c r="IG213" s="354">
        <v>120</v>
      </c>
      <c r="IH213" s="354"/>
      <c r="II213" s="354"/>
      <c r="IJ213" s="354"/>
      <c r="IK213" s="354"/>
      <c r="IL213" s="354"/>
      <c r="IM213" s="354"/>
      <c r="IN213" s="354"/>
      <c r="IO213" s="354"/>
      <c r="IP213" s="354"/>
      <c r="IQ213" s="354"/>
      <c r="IR213" s="50"/>
      <c r="IS213" s="47"/>
      <c r="IT213" s="47"/>
      <c r="IU213" s="47">
        <v>120</v>
      </c>
      <c r="IV213" s="47"/>
      <c r="IW213" s="47"/>
      <c r="IX213" s="47">
        <v>80</v>
      </c>
      <c r="IY213" s="47"/>
      <c r="IZ213" s="47"/>
      <c r="JA213" s="47"/>
      <c r="JB213" s="47"/>
      <c r="JC213" s="47"/>
      <c r="JD213" s="47"/>
      <c r="JE213" s="47"/>
      <c r="JF213" s="47">
        <v>120</v>
      </c>
      <c r="JG213" s="47"/>
      <c r="JH213" s="47"/>
      <c r="JI213" s="47">
        <v>40</v>
      </c>
      <c r="JJ213" s="47"/>
      <c r="JK213" s="47"/>
      <c r="JL213" s="354">
        <v>120</v>
      </c>
      <c r="JM213" s="354"/>
      <c r="JN213" s="354"/>
      <c r="JO213" s="354"/>
      <c r="JP213" s="354"/>
      <c r="JQ213" s="354"/>
      <c r="JR213" s="354"/>
      <c r="JS213" s="354"/>
      <c r="JT213" s="354"/>
      <c r="JU213" s="354">
        <v>80</v>
      </c>
      <c r="JV213" s="354"/>
      <c r="JW213" s="354"/>
      <c r="JX213" s="354">
        <v>120</v>
      </c>
      <c r="JY213" s="354"/>
      <c r="JZ213" s="354">
        <v>80</v>
      </c>
      <c r="KA213" s="354"/>
      <c r="KB213" s="354"/>
      <c r="KC213" s="354">
        <v>120</v>
      </c>
      <c r="KD213" s="354"/>
      <c r="KE213" s="354"/>
      <c r="KF213" s="354">
        <v>32</v>
      </c>
      <c r="KG213" s="354"/>
      <c r="KH213" s="354"/>
      <c r="KI213" s="354">
        <v>120</v>
      </c>
      <c r="KJ213" s="354"/>
      <c r="KK213" s="354"/>
      <c r="KL213" s="354">
        <v>72</v>
      </c>
      <c r="KM213" s="354">
        <v>72</v>
      </c>
      <c r="KN213" s="354"/>
      <c r="KO213" s="354"/>
      <c r="KP213" s="354"/>
      <c r="KQ213" s="354"/>
      <c r="KR213" s="354">
        <v>120</v>
      </c>
      <c r="KS213" s="354"/>
      <c r="KT213" s="354"/>
      <c r="KU213" s="354"/>
      <c r="KV213" s="660"/>
      <c r="KW213" s="47"/>
      <c r="KX213" s="47"/>
      <c r="KY213" s="47"/>
      <c r="KZ213" s="47"/>
      <c r="LA213" s="47"/>
      <c r="LB213" s="47">
        <v>40</v>
      </c>
      <c r="LC213" s="47"/>
      <c r="LD213" s="354"/>
      <c r="LE213" s="354">
        <v>80</v>
      </c>
      <c r="LF213" s="354"/>
      <c r="LG213" s="354"/>
      <c r="LH213" s="354"/>
      <c r="LI213" s="354"/>
      <c r="LJ213" s="354"/>
      <c r="LK213" s="354"/>
      <c r="LL213" s="354"/>
      <c r="LM213" s="354"/>
      <c r="LN213" s="354"/>
      <c r="LO213" s="354"/>
      <c r="LP213" s="354"/>
      <c r="LQ213" s="354"/>
      <c r="LR213" s="354"/>
      <c r="LS213" s="354"/>
      <c r="LT213" s="354"/>
      <c r="LU213" s="354">
        <v>29</v>
      </c>
      <c r="LV213" s="354"/>
      <c r="LW213" s="660"/>
      <c r="LX213" s="354"/>
      <c r="LY213" s="354">
        <v>100</v>
      </c>
      <c r="LZ213" s="354"/>
      <c r="MA213" s="354"/>
      <c r="MB213" s="354"/>
      <c r="MC213" s="354"/>
      <c r="MD213" s="354">
        <v>80</v>
      </c>
      <c r="ME213" s="354"/>
      <c r="MF213" s="354"/>
      <c r="MG213" s="354"/>
      <c r="MH213" s="354"/>
      <c r="MI213" s="354"/>
      <c r="MJ213" s="354"/>
      <c r="MK213" s="354"/>
      <c r="ML213" s="354"/>
      <c r="MM213" s="354"/>
      <c r="MN213" s="354"/>
      <c r="MO213" s="354"/>
      <c r="MP213" s="354"/>
      <c r="MQ213" s="354"/>
      <c r="MR213" s="354"/>
      <c r="MS213" s="660"/>
      <c r="MT213" s="364">
        <f t="shared" si="138"/>
        <v>5080</v>
      </c>
      <c r="MU213" s="365">
        <f t="shared" si="139"/>
        <v>1625</v>
      </c>
      <c r="MV213" s="366">
        <f t="shared" si="140"/>
        <v>6705</v>
      </c>
      <c r="MW213" s="365">
        <v>7122</v>
      </c>
      <c r="MX213" s="365">
        <v>0</v>
      </c>
      <c r="MY213" s="54"/>
      <c r="MZ213" s="708">
        <v>7.99</v>
      </c>
      <c r="NA213" s="708">
        <v>2.07</v>
      </c>
      <c r="NB213" s="709">
        <f t="shared" si="141"/>
        <v>13879.35</v>
      </c>
      <c r="NC213" s="710">
        <v>12.48</v>
      </c>
      <c r="ND213" s="710">
        <v>8.7</v>
      </c>
      <c r="NE213" s="738">
        <f t="shared" si="125"/>
        <v>0.372701708847069</v>
      </c>
      <c r="NF213" s="739"/>
      <c r="NG213" s="739">
        <v>3000</v>
      </c>
      <c r="NH213" s="739">
        <v>9.72</v>
      </c>
      <c r="NI213" s="740">
        <f t="shared" si="142"/>
        <v>26787.3</v>
      </c>
      <c r="NJ213" s="738">
        <f t="shared" si="137"/>
        <v>0.299156391953277</v>
      </c>
      <c r="NK213" s="741">
        <v>44256</v>
      </c>
      <c r="NL213" s="742">
        <v>44562</v>
      </c>
      <c r="NM213" s="739">
        <f ca="1" t="shared" si="143"/>
        <v>17.1666666666667</v>
      </c>
      <c r="NN213" s="739">
        <f ca="1" t="shared" si="144"/>
        <v>515</v>
      </c>
      <c r="NO213" s="739">
        <v>4596</v>
      </c>
      <c r="NP213" s="739">
        <f t="shared" si="145"/>
        <v>6705</v>
      </c>
      <c r="NQ213" s="761">
        <f t="shared" si="146"/>
        <v>1.74723127035831</v>
      </c>
      <c r="NR213" s="739">
        <f ca="1" t="shared" si="147"/>
        <v>1.23832895860346</v>
      </c>
      <c r="NS213" s="739">
        <f t="shared" si="148"/>
        <v>3079</v>
      </c>
      <c r="NT213" s="739"/>
      <c r="NU213" s="739">
        <f ca="1" t="shared" si="149"/>
        <v>390.582524271845</v>
      </c>
      <c r="NV213" s="769">
        <f ca="1" t="shared" si="150"/>
        <v>13.0194174757282</v>
      </c>
      <c r="NW213" s="769">
        <f ca="1" t="shared" si="151"/>
        <v>236.492915734526</v>
      </c>
      <c r="NX213" s="739"/>
      <c r="NY213" s="739"/>
      <c r="NZ213" s="739"/>
      <c r="OA213" s="739"/>
      <c r="OB213" s="739"/>
      <c r="OC213" s="739"/>
      <c r="OD213" s="739"/>
      <c r="OE213" s="743">
        <f t="shared" si="152"/>
        <v>920</v>
      </c>
      <c r="OF213" s="743">
        <f t="shared" si="153"/>
        <v>200</v>
      </c>
      <c r="OG213" s="743">
        <f t="shared" si="154"/>
        <v>560</v>
      </c>
      <c r="OH213" s="743">
        <f t="shared" si="155"/>
        <v>1820</v>
      </c>
      <c r="OI213" s="743">
        <f t="shared" si="156"/>
        <v>160</v>
      </c>
      <c r="OJ213" s="739">
        <f t="shared" si="157"/>
        <v>340</v>
      </c>
      <c r="OK213" s="739">
        <f t="shared" si="158"/>
        <v>460</v>
      </c>
      <c r="OL213" s="739">
        <f t="shared" si="159"/>
        <v>600</v>
      </c>
      <c r="OM213" s="739">
        <f t="shared" si="160"/>
        <v>252</v>
      </c>
      <c r="ON213" s="739">
        <f t="shared" si="161"/>
        <v>300</v>
      </c>
      <c r="OO213" s="739">
        <f t="shared" si="162"/>
        <v>393</v>
      </c>
      <c r="OP213" s="739"/>
      <c r="OQ213" s="739">
        <f t="shared" si="163"/>
        <v>580</v>
      </c>
      <c r="OR213" s="739">
        <f t="shared" si="164"/>
        <v>6585</v>
      </c>
      <c r="OS213" s="739">
        <f t="shared" si="165"/>
        <v>0</v>
      </c>
      <c r="OT213" s="739">
        <f t="shared" si="166"/>
        <v>-120</v>
      </c>
      <c r="OU213" s="739"/>
      <c r="OV213" s="739"/>
      <c r="OW213" s="739"/>
      <c r="OX213" s="739"/>
      <c r="OY213" s="739"/>
      <c r="OZ213" s="739"/>
      <c r="PA213" s="739"/>
      <c r="PB213" s="739"/>
      <c r="PC213" s="739"/>
      <c r="PD213" s="739"/>
      <c r="PE213" s="739"/>
      <c r="PF213" s="739"/>
      <c r="PG213" s="739"/>
      <c r="PI213" s="325">
        <v>0</v>
      </c>
      <c r="PJ213" s="325">
        <v>0</v>
      </c>
      <c r="PK213" s="325">
        <v>0</v>
      </c>
      <c r="PL213" s="325">
        <v>0</v>
      </c>
      <c r="PM213" s="325">
        <v>1420</v>
      </c>
      <c r="PN213" s="325">
        <v>1080</v>
      </c>
      <c r="PO213" s="325">
        <v>680</v>
      </c>
      <c r="PP213" s="325">
        <v>0</v>
      </c>
      <c r="PQ213" s="325">
        <v>962</v>
      </c>
      <c r="PR213" s="325">
        <v>940</v>
      </c>
      <c r="PS213" s="325">
        <v>640</v>
      </c>
      <c r="PT213" s="325">
        <v>1080</v>
      </c>
      <c r="PU213" s="325">
        <v>20</v>
      </c>
      <c r="PV213" s="325">
        <v>6822</v>
      </c>
      <c r="PW213" s="325">
        <v>-300</v>
      </c>
    </row>
    <row r="214" s="325" customFormat="1" customHeight="1" spans="1:439">
      <c r="A214" s="122" t="s">
        <v>1610</v>
      </c>
      <c r="B214" s="343">
        <v>2021</v>
      </c>
      <c r="C214" s="122" t="s">
        <v>1917</v>
      </c>
      <c r="D214" s="122" t="s">
        <v>2016</v>
      </c>
      <c r="E214" s="122"/>
      <c r="F214" s="104" t="s">
        <v>315</v>
      </c>
      <c r="G214" s="792" t="s">
        <v>316</v>
      </c>
      <c r="H214" s="113" t="s">
        <v>317</v>
      </c>
      <c r="I214" s="99">
        <f t="shared" si="129"/>
        <v>-1063</v>
      </c>
      <c r="J214" s="100">
        <v>3357</v>
      </c>
      <c r="K214" s="454">
        <v>0</v>
      </c>
      <c r="L214" s="150">
        <f t="shared" si="133"/>
        <v>2294</v>
      </c>
      <c r="M214" s="151">
        <f t="shared" si="134"/>
        <v>2294</v>
      </c>
      <c r="N214" s="811"/>
      <c r="O214" s="35">
        <v>814</v>
      </c>
      <c r="P214" s="157">
        <v>1143</v>
      </c>
      <c r="Q214" s="154">
        <f t="shared" si="135"/>
        <v>0</v>
      </c>
      <c r="R214" s="114">
        <f t="shared" si="136"/>
        <v>8000</v>
      </c>
      <c r="S214" s="490"/>
      <c r="T214" s="490"/>
      <c r="U214" s="825"/>
      <c r="V214" s="825"/>
      <c r="W214" s="490"/>
      <c r="X214" s="489"/>
      <c r="Y214" s="505"/>
      <c r="Z214" s="505"/>
      <c r="AA214" s="505">
        <v>3000</v>
      </c>
      <c r="AB214" s="505"/>
      <c r="AC214" s="99"/>
      <c r="AD214" s="505"/>
      <c r="AE214" s="505"/>
      <c r="AF214" s="490"/>
      <c r="AG214" s="490">
        <v>5000</v>
      </c>
      <c r="AH214" s="490"/>
      <c r="AI214" s="490"/>
      <c r="AJ214" s="490"/>
      <c r="AK214" s="490"/>
      <c r="AL214" s="490"/>
      <c r="AM214" s="490"/>
      <c r="AN214" s="490"/>
      <c r="AO214" s="490"/>
      <c r="AP214" s="490"/>
      <c r="AQ214" s="490"/>
      <c r="AR214" s="490"/>
      <c r="AS214" s="490"/>
      <c r="AT214" s="490"/>
      <c r="AU214" s="490"/>
      <c r="AV214" s="490"/>
      <c r="AW214" s="490"/>
      <c r="AX214" s="490"/>
      <c r="AY214" s="100"/>
      <c r="AZ214" s="48"/>
      <c r="BA214" s="48"/>
      <c r="BB214" s="48"/>
      <c r="BC214" s="48"/>
      <c r="BD214" s="47"/>
      <c r="BE214" s="47">
        <v>1</v>
      </c>
      <c r="BF214" s="47"/>
      <c r="BG214" s="47"/>
      <c r="BH214" s="47"/>
      <c r="BI214" s="47"/>
      <c r="BJ214" s="47"/>
      <c r="BK214" s="47"/>
      <c r="BL214" s="47"/>
      <c r="BM214" s="47">
        <v>5</v>
      </c>
      <c r="BN214" s="47"/>
      <c r="BO214" s="47"/>
      <c r="BP214" s="47"/>
      <c r="BQ214" s="47"/>
      <c r="BR214" s="47"/>
      <c r="BS214" s="354"/>
      <c r="BT214" s="354"/>
      <c r="BU214" s="354"/>
      <c r="BV214" s="354"/>
      <c r="BW214" s="354"/>
      <c r="BX214" s="354"/>
      <c r="BY214" s="354"/>
      <c r="BZ214" s="354"/>
      <c r="CA214" s="354"/>
      <c r="CB214" s="354"/>
      <c r="CC214" s="354"/>
      <c r="CD214" s="354"/>
      <c r="CE214" s="354"/>
      <c r="CF214" s="354"/>
      <c r="CG214" s="354"/>
      <c r="CH214" s="354"/>
      <c r="CI214" s="354"/>
      <c r="CJ214" s="354"/>
      <c r="CK214" s="354"/>
      <c r="CL214" s="354"/>
      <c r="CM214" s="354"/>
      <c r="CN214" s="354"/>
      <c r="CO214" s="354">
        <v>10</v>
      </c>
      <c r="CP214" s="358"/>
      <c r="CQ214" s="48"/>
      <c r="CR214" s="354">
        <v>8</v>
      </c>
      <c r="CS214" s="354"/>
      <c r="CT214" s="355">
        <v>-8</v>
      </c>
      <c r="CU214" s="354"/>
      <c r="CV214" s="354"/>
      <c r="CW214" s="354"/>
      <c r="CX214" s="354">
        <v>10</v>
      </c>
      <c r="CY214" s="354"/>
      <c r="CZ214" s="354"/>
      <c r="DA214" s="356">
        <v>-13</v>
      </c>
      <c r="DB214" s="354"/>
      <c r="DC214" s="354"/>
      <c r="DD214" s="354"/>
      <c r="DE214" s="354"/>
      <c r="DF214" s="354">
        <v>5</v>
      </c>
      <c r="DG214" s="354">
        <v>1</v>
      </c>
      <c r="DH214" s="354">
        <v>1</v>
      </c>
      <c r="DI214" s="354"/>
      <c r="DJ214" s="354"/>
      <c r="DK214" s="354">
        <v>1</v>
      </c>
      <c r="DL214" s="354"/>
      <c r="DM214" s="354"/>
      <c r="DN214" s="354"/>
      <c r="DO214" s="354">
        <v>1</v>
      </c>
      <c r="DP214" s="354">
        <v>1</v>
      </c>
      <c r="DQ214" s="354"/>
      <c r="DR214" s="354">
        <v>1</v>
      </c>
      <c r="DS214" s="354"/>
      <c r="DT214" s="354"/>
      <c r="DU214" s="354">
        <v>2</v>
      </c>
      <c r="DV214" s="354"/>
      <c r="DW214" s="354"/>
      <c r="DX214" s="354">
        <v>1</v>
      </c>
      <c r="DY214" s="354"/>
      <c r="DZ214" s="357"/>
      <c r="EA214" s="356"/>
      <c r="EB214" s="356"/>
      <c r="EC214" s="356"/>
      <c r="ED214" s="356"/>
      <c r="EE214" s="358"/>
      <c r="EF214" s="48">
        <v>160</v>
      </c>
      <c r="EG214" s="46">
        <v>240</v>
      </c>
      <c r="EH214" s="46"/>
      <c r="EI214" s="47">
        <v>320</v>
      </c>
      <c r="EJ214" s="47"/>
      <c r="EK214" s="47">
        <v>40</v>
      </c>
      <c r="EL214" s="47"/>
      <c r="EM214" s="47"/>
      <c r="EN214" s="47">
        <v>160</v>
      </c>
      <c r="EO214" s="47"/>
      <c r="EP214" s="47"/>
      <c r="EQ214" s="47"/>
      <c r="ER214" s="47"/>
      <c r="ES214" s="47"/>
      <c r="ET214" s="48"/>
      <c r="EU214" s="47"/>
      <c r="EV214" s="47">
        <v>80</v>
      </c>
      <c r="EW214" s="47">
        <v>80</v>
      </c>
      <c r="EX214" s="47"/>
      <c r="EY214" s="47"/>
      <c r="EZ214" s="47"/>
      <c r="FA214" s="47"/>
      <c r="FB214" s="47">
        <v>40</v>
      </c>
      <c r="FC214" s="47"/>
      <c r="FD214" s="47"/>
      <c r="FE214" s="47">
        <v>180</v>
      </c>
      <c r="FF214" s="47"/>
      <c r="FG214" s="47"/>
      <c r="FH214" s="47"/>
      <c r="FI214" s="47"/>
      <c r="FJ214" s="47"/>
      <c r="FK214" s="47">
        <v>560</v>
      </c>
      <c r="FL214" s="47">
        <v>1120</v>
      </c>
      <c r="FM214" s="47">
        <v>80</v>
      </c>
      <c r="FN214" s="47"/>
      <c r="FO214" s="47"/>
      <c r="FP214" s="47"/>
      <c r="FQ214" s="354"/>
      <c r="FR214" s="354"/>
      <c r="FS214" s="354"/>
      <c r="FT214" s="354">
        <v>60</v>
      </c>
      <c r="FU214" s="354"/>
      <c r="FV214" s="354">
        <v>40</v>
      </c>
      <c r="FW214" s="354"/>
      <c r="FX214" s="354"/>
      <c r="FY214" s="354"/>
      <c r="FZ214" s="354"/>
      <c r="GA214" s="354">
        <v>200</v>
      </c>
      <c r="GB214" s="354">
        <v>40</v>
      </c>
      <c r="GC214" s="354"/>
      <c r="GD214" s="354">
        <v>40</v>
      </c>
      <c r="GE214" s="354">
        <v>60</v>
      </c>
      <c r="GF214" s="354"/>
      <c r="GG214" s="354"/>
      <c r="GH214" s="354">
        <v>40</v>
      </c>
      <c r="GI214" s="354"/>
      <c r="GJ214" s="354"/>
      <c r="GK214" s="354"/>
      <c r="GL214" s="354">
        <v>600</v>
      </c>
      <c r="GM214" s="354"/>
      <c r="GN214" s="354"/>
      <c r="GO214" s="354"/>
      <c r="GP214" s="354"/>
      <c r="GQ214" s="354"/>
      <c r="GR214" s="354">
        <v>60</v>
      </c>
      <c r="GS214" s="354"/>
      <c r="GT214" s="354">
        <v>40</v>
      </c>
      <c r="GU214" s="354"/>
      <c r="GV214" s="354"/>
      <c r="GW214" s="354"/>
      <c r="GX214" s="354"/>
      <c r="GY214" s="354"/>
      <c r="GZ214" s="354">
        <v>20</v>
      </c>
      <c r="HA214" s="354"/>
      <c r="HB214" s="354">
        <v>80</v>
      </c>
      <c r="HC214" s="354"/>
      <c r="HD214" s="354">
        <v>40</v>
      </c>
      <c r="HE214" s="354">
        <v>200</v>
      </c>
      <c r="HF214" s="354"/>
      <c r="HG214" s="354"/>
      <c r="HH214" s="354"/>
      <c r="HI214" s="354"/>
      <c r="HJ214" s="354"/>
      <c r="HK214" s="354">
        <v>20</v>
      </c>
      <c r="HL214" s="354"/>
      <c r="HM214" s="354"/>
      <c r="HN214" s="354"/>
      <c r="HO214" s="354"/>
      <c r="HP214" s="354"/>
      <c r="HQ214" s="354"/>
      <c r="HR214" s="354"/>
      <c r="HS214" s="354">
        <v>60</v>
      </c>
      <c r="HT214" s="354"/>
      <c r="HU214" s="354"/>
      <c r="HV214" s="354"/>
      <c r="HW214" s="354"/>
      <c r="HX214" s="354">
        <v>400</v>
      </c>
      <c r="HY214" s="354"/>
      <c r="HZ214" s="354">
        <v>60</v>
      </c>
      <c r="IA214" s="354"/>
      <c r="IB214" s="354"/>
      <c r="IC214" s="354"/>
      <c r="ID214" s="354"/>
      <c r="IE214" s="354">
        <v>80</v>
      </c>
      <c r="IF214" s="354"/>
      <c r="IG214" s="354">
        <v>120</v>
      </c>
      <c r="IH214" s="354"/>
      <c r="II214" s="354"/>
      <c r="IJ214" s="354"/>
      <c r="IK214" s="354"/>
      <c r="IL214" s="354"/>
      <c r="IM214" s="354"/>
      <c r="IN214" s="354"/>
      <c r="IO214" s="354"/>
      <c r="IP214" s="354"/>
      <c r="IQ214" s="354"/>
      <c r="IR214" s="50"/>
      <c r="IS214" s="47"/>
      <c r="IT214" s="47">
        <v>200</v>
      </c>
      <c r="IU214" s="47">
        <v>200</v>
      </c>
      <c r="IV214" s="47"/>
      <c r="IW214" s="47"/>
      <c r="IX214" s="47">
        <v>200</v>
      </c>
      <c r="IY214" s="47"/>
      <c r="IZ214" s="47">
        <v>120</v>
      </c>
      <c r="JA214" s="47"/>
      <c r="JB214" s="47"/>
      <c r="JC214" s="47"/>
      <c r="JD214" s="47"/>
      <c r="JE214" s="47"/>
      <c r="JF214" s="47">
        <v>120</v>
      </c>
      <c r="JG214" s="47"/>
      <c r="JH214" s="47"/>
      <c r="JI214" s="47">
        <v>160</v>
      </c>
      <c r="JJ214" s="47"/>
      <c r="JK214" s="47"/>
      <c r="JL214" s="354">
        <v>80</v>
      </c>
      <c r="JM214" s="354"/>
      <c r="JN214" s="354"/>
      <c r="JO214" s="354"/>
      <c r="JP214" s="354"/>
      <c r="JQ214" s="354"/>
      <c r="JR214" s="354"/>
      <c r="JS214" s="354"/>
      <c r="JT214" s="354"/>
      <c r="JU214" s="354">
        <v>120</v>
      </c>
      <c r="JV214" s="354">
        <v>120</v>
      </c>
      <c r="JW214" s="354"/>
      <c r="JX214" s="354">
        <v>40</v>
      </c>
      <c r="JY214" s="354"/>
      <c r="JZ214" s="354">
        <v>120</v>
      </c>
      <c r="KA214" s="354"/>
      <c r="KB214" s="354"/>
      <c r="KC214" s="354">
        <v>120</v>
      </c>
      <c r="KD214" s="354"/>
      <c r="KE214" s="354"/>
      <c r="KF214" s="354"/>
      <c r="KG214" s="354"/>
      <c r="KH214" s="354"/>
      <c r="KI214" s="354">
        <v>120</v>
      </c>
      <c r="KJ214" s="354">
        <v>72</v>
      </c>
      <c r="KK214" s="354"/>
      <c r="KL214" s="354">
        <v>72</v>
      </c>
      <c r="KM214" s="354">
        <v>72</v>
      </c>
      <c r="KN214" s="354"/>
      <c r="KO214" s="354"/>
      <c r="KP214" s="354"/>
      <c r="KQ214" s="354"/>
      <c r="KR214" s="354">
        <v>80</v>
      </c>
      <c r="KS214" s="354"/>
      <c r="KT214" s="354"/>
      <c r="KU214" s="354"/>
      <c r="KV214" s="660"/>
      <c r="KW214" s="47"/>
      <c r="KX214" s="47"/>
      <c r="KY214" s="47"/>
      <c r="KZ214" s="47"/>
      <c r="LA214" s="47"/>
      <c r="LB214" s="47">
        <v>40</v>
      </c>
      <c r="LC214" s="47"/>
      <c r="LD214" s="354"/>
      <c r="LE214" s="354">
        <v>80</v>
      </c>
      <c r="LF214" s="354"/>
      <c r="LG214" s="354"/>
      <c r="LH214" s="354"/>
      <c r="LI214" s="354"/>
      <c r="LJ214" s="354"/>
      <c r="LK214" s="354"/>
      <c r="LL214" s="354"/>
      <c r="LM214" s="354"/>
      <c r="LN214" s="354"/>
      <c r="LO214" s="354"/>
      <c r="LP214" s="354"/>
      <c r="LQ214" s="354"/>
      <c r="LR214" s="354"/>
      <c r="LS214" s="354"/>
      <c r="LT214" s="354"/>
      <c r="LU214" s="354"/>
      <c r="LV214" s="354"/>
      <c r="LW214" s="660"/>
      <c r="LX214" s="354"/>
      <c r="LY214" s="354">
        <v>100</v>
      </c>
      <c r="LZ214" s="354"/>
      <c r="MA214" s="354"/>
      <c r="MB214" s="354"/>
      <c r="MC214" s="354"/>
      <c r="MD214" s="354">
        <v>80</v>
      </c>
      <c r="ME214" s="354"/>
      <c r="MF214" s="354"/>
      <c r="MG214" s="354"/>
      <c r="MH214" s="354"/>
      <c r="MI214" s="354"/>
      <c r="MJ214" s="354"/>
      <c r="MK214" s="354"/>
      <c r="ML214" s="354"/>
      <c r="MM214" s="354"/>
      <c r="MN214" s="354"/>
      <c r="MO214" s="354"/>
      <c r="MP214" s="354"/>
      <c r="MQ214" s="354"/>
      <c r="MR214" s="354"/>
      <c r="MS214" s="660"/>
      <c r="MT214" s="364">
        <f t="shared" si="138"/>
        <v>5320</v>
      </c>
      <c r="MU214" s="365">
        <f t="shared" si="139"/>
        <v>2316</v>
      </c>
      <c r="MV214" s="366">
        <f t="shared" si="140"/>
        <v>7636</v>
      </c>
      <c r="MW214" s="365">
        <v>6882</v>
      </c>
      <c r="MX214" s="365">
        <v>0</v>
      </c>
      <c r="MY214" s="54"/>
      <c r="MZ214" s="708">
        <v>7.99</v>
      </c>
      <c r="NA214" s="708">
        <v>2.07</v>
      </c>
      <c r="NB214" s="709">
        <f t="shared" si="141"/>
        <v>15806.52</v>
      </c>
      <c r="NC214" s="710">
        <v>12.48</v>
      </c>
      <c r="ND214" s="710">
        <v>8.7</v>
      </c>
      <c r="NE214" s="738">
        <f t="shared" si="125"/>
        <v>0.372701708847069</v>
      </c>
      <c r="NF214" s="739"/>
      <c r="NG214" s="739">
        <v>3000</v>
      </c>
      <c r="NH214" s="739">
        <v>9.72</v>
      </c>
      <c r="NI214" s="740">
        <f t="shared" si="142"/>
        <v>19957.8</v>
      </c>
      <c r="NJ214" s="738">
        <f t="shared" si="137"/>
        <v>0.299156391953277</v>
      </c>
      <c r="NK214" s="741">
        <v>44256</v>
      </c>
      <c r="NL214" s="742">
        <v>44562</v>
      </c>
      <c r="NM214" s="739">
        <f ca="1" t="shared" si="143"/>
        <v>17.1666666666667</v>
      </c>
      <c r="NN214" s="739">
        <f ca="1" t="shared" si="144"/>
        <v>515</v>
      </c>
      <c r="NO214" s="739">
        <v>4717</v>
      </c>
      <c r="NP214" s="739">
        <f t="shared" si="145"/>
        <v>7636</v>
      </c>
      <c r="NQ214" s="761">
        <f t="shared" si="146"/>
        <v>2.17829125659678</v>
      </c>
      <c r="NR214" s="739">
        <f ca="1" t="shared" si="147"/>
        <v>1.54383749253947</v>
      </c>
      <c r="NS214" s="739">
        <f t="shared" si="148"/>
        <v>2294</v>
      </c>
      <c r="NT214" s="739"/>
      <c r="NU214" s="739">
        <f ca="1" t="shared" si="149"/>
        <v>444.815533980582</v>
      </c>
      <c r="NV214" s="769">
        <f ca="1" t="shared" si="150"/>
        <v>14.8271844660194</v>
      </c>
      <c r="NW214" s="769">
        <f ca="1" t="shared" si="151"/>
        <v>154.715819800943</v>
      </c>
      <c r="NX214" s="739"/>
      <c r="NY214" s="739"/>
      <c r="NZ214" s="739"/>
      <c r="OA214" s="739"/>
      <c r="OB214" s="739"/>
      <c r="OC214" s="739"/>
      <c r="OD214" s="739"/>
      <c r="OE214" s="743">
        <f t="shared" si="152"/>
        <v>1120</v>
      </c>
      <c r="OF214" s="743">
        <f t="shared" si="153"/>
        <v>280</v>
      </c>
      <c r="OG214" s="743">
        <f t="shared" si="154"/>
        <v>720</v>
      </c>
      <c r="OH214" s="743">
        <f t="shared" si="155"/>
        <v>1940</v>
      </c>
      <c r="OI214" s="743">
        <f t="shared" si="156"/>
        <v>200</v>
      </c>
      <c r="OJ214" s="739">
        <f t="shared" si="157"/>
        <v>500</v>
      </c>
      <c r="OK214" s="739">
        <f t="shared" si="158"/>
        <v>300</v>
      </c>
      <c r="OL214" s="739">
        <f t="shared" si="159"/>
        <v>760</v>
      </c>
      <c r="OM214" s="739">
        <f t="shared" si="160"/>
        <v>260</v>
      </c>
      <c r="ON214" s="739">
        <f t="shared" si="161"/>
        <v>300</v>
      </c>
      <c r="OO214" s="739">
        <f t="shared" si="162"/>
        <v>436</v>
      </c>
      <c r="OP214" s="739"/>
      <c r="OQ214" s="739">
        <f t="shared" si="163"/>
        <v>740</v>
      </c>
      <c r="OR214" s="739">
        <f t="shared" si="164"/>
        <v>7556</v>
      </c>
      <c r="OS214" s="739">
        <f t="shared" si="165"/>
        <v>0</v>
      </c>
      <c r="OT214" s="739">
        <f t="shared" si="166"/>
        <v>-80</v>
      </c>
      <c r="OU214" s="739"/>
      <c r="OV214" s="739"/>
      <c r="OW214" s="739"/>
      <c r="OX214" s="739"/>
      <c r="OY214" s="739"/>
      <c r="OZ214" s="739"/>
      <c r="PA214" s="739"/>
      <c r="PB214" s="739"/>
      <c r="PC214" s="739"/>
      <c r="PD214" s="739"/>
      <c r="PE214" s="739"/>
      <c r="PF214" s="739"/>
      <c r="PG214" s="739"/>
      <c r="PI214" s="325">
        <v>0</v>
      </c>
      <c r="PJ214" s="325">
        <v>0</v>
      </c>
      <c r="PK214" s="325">
        <v>0</v>
      </c>
      <c r="PL214" s="325">
        <v>0</v>
      </c>
      <c r="PM214" s="325">
        <v>1420</v>
      </c>
      <c r="PN214" s="325">
        <v>840</v>
      </c>
      <c r="PO214" s="325">
        <v>680</v>
      </c>
      <c r="PP214" s="325">
        <v>0</v>
      </c>
      <c r="PQ214" s="325">
        <v>962</v>
      </c>
      <c r="PR214" s="325">
        <v>940</v>
      </c>
      <c r="PS214" s="325">
        <v>640</v>
      </c>
      <c r="PT214" s="325">
        <v>1080</v>
      </c>
      <c r="PU214" s="325">
        <v>20</v>
      </c>
      <c r="PV214" s="325">
        <v>6582</v>
      </c>
      <c r="PW214" s="325">
        <v>-300</v>
      </c>
    </row>
    <row r="215" s="325" customFormat="1" customHeight="1" spans="1:439">
      <c r="A215" s="122" t="s">
        <v>1610</v>
      </c>
      <c r="B215" s="415">
        <v>2020</v>
      </c>
      <c r="C215" s="122" t="s">
        <v>2069</v>
      </c>
      <c r="D215" s="122" t="s">
        <v>2070</v>
      </c>
      <c r="E215" s="796"/>
      <c r="F215" s="116" t="s">
        <v>498</v>
      </c>
      <c r="G215" s="112" t="s">
        <v>499</v>
      </c>
      <c r="H215" s="113" t="s">
        <v>500</v>
      </c>
      <c r="I215" s="99">
        <f t="shared" si="129"/>
        <v>-3747</v>
      </c>
      <c r="J215" s="100">
        <v>4365</v>
      </c>
      <c r="K215" s="454">
        <v>-789</v>
      </c>
      <c r="L215" s="150">
        <f t="shared" si="133"/>
        <v>618</v>
      </c>
      <c r="M215" s="151">
        <f t="shared" si="134"/>
        <v>618</v>
      </c>
      <c r="N215" s="811"/>
      <c r="O215" s="35">
        <v>4084</v>
      </c>
      <c r="P215" s="157"/>
      <c r="Q215" s="154">
        <f t="shared" si="135"/>
        <v>0</v>
      </c>
      <c r="R215" s="114">
        <f t="shared" si="136"/>
        <v>0</v>
      </c>
      <c r="S215" s="490"/>
      <c r="T215" s="490"/>
      <c r="U215" s="825"/>
      <c r="V215" s="825"/>
      <c r="W215" s="490"/>
      <c r="X215" s="489"/>
      <c r="Y215" s="505"/>
      <c r="Z215" s="505"/>
      <c r="AA215" s="505"/>
      <c r="AB215" s="505"/>
      <c r="AC215" s="99"/>
      <c r="AD215" s="505"/>
      <c r="AE215" s="505"/>
      <c r="AF215" s="490"/>
      <c r="AG215" s="490"/>
      <c r="AH215" s="490"/>
      <c r="AI215" s="490"/>
      <c r="AJ215" s="490"/>
      <c r="AK215" s="490"/>
      <c r="AL215" s="490"/>
      <c r="AM215" s="490"/>
      <c r="AN215" s="490"/>
      <c r="AO215" s="490"/>
      <c r="AP215" s="490"/>
      <c r="AQ215" s="490"/>
      <c r="AR215" s="490"/>
      <c r="AS215" s="490"/>
      <c r="AT215" s="490"/>
      <c r="AU215" s="490"/>
      <c r="AV215" s="490"/>
      <c r="AW215" s="490"/>
      <c r="AX215" s="490"/>
      <c r="AY215" s="100"/>
      <c r="AZ215" s="48">
        <v>1</v>
      </c>
      <c r="BA215" s="48"/>
      <c r="BB215" s="48">
        <v>1</v>
      </c>
      <c r="BC215" s="48"/>
      <c r="BD215" s="47">
        <v>1</v>
      </c>
      <c r="BE215" s="47">
        <v>1</v>
      </c>
      <c r="BF215" s="47"/>
      <c r="BG215" s="47"/>
      <c r="BH215" s="47"/>
      <c r="BI215" s="47"/>
      <c r="BJ215" s="47"/>
      <c r="BK215" s="47"/>
      <c r="BL215" s="47">
        <v>8</v>
      </c>
      <c r="BM215" s="47"/>
      <c r="BN215" s="47"/>
      <c r="BO215" s="47"/>
      <c r="BP215" s="47"/>
      <c r="BQ215" s="47"/>
      <c r="BR215" s="47"/>
      <c r="BS215" s="354"/>
      <c r="BT215" s="354"/>
      <c r="BU215" s="354"/>
      <c r="BV215" s="354"/>
      <c r="BW215" s="354"/>
      <c r="BX215" s="354"/>
      <c r="BY215" s="354"/>
      <c r="BZ215" s="354"/>
      <c r="CA215" s="354"/>
      <c r="CB215" s="354"/>
      <c r="CC215" s="354"/>
      <c r="CD215" s="354"/>
      <c r="CE215" s="354"/>
      <c r="CF215" s="354"/>
      <c r="CG215" s="354"/>
      <c r="CH215" s="354"/>
      <c r="CI215" s="354"/>
      <c r="CJ215" s="354"/>
      <c r="CK215" s="354"/>
      <c r="CL215" s="354"/>
      <c r="CM215" s="354"/>
      <c r="CN215" s="354"/>
      <c r="CO215" s="354"/>
      <c r="CP215" s="358"/>
      <c r="CQ215" s="48"/>
      <c r="CR215" s="354"/>
      <c r="CS215" s="354"/>
      <c r="CT215" s="355"/>
      <c r="CU215" s="354"/>
      <c r="CV215" s="354"/>
      <c r="CW215" s="354"/>
      <c r="CX215" s="354">
        <v>8</v>
      </c>
      <c r="CY215" s="354"/>
      <c r="CZ215" s="354"/>
      <c r="DA215" s="356">
        <v>-8</v>
      </c>
      <c r="DB215" s="354"/>
      <c r="DC215" s="354"/>
      <c r="DD215" s="354"/>
      <c r="DE215" s="354"/>
      <c r="DF215" s="354">
        <v>2</v>
      </c>
      <c r="DG215" s="354"/>
      <c r="DH215" s="354"/>
      <c r="DI215" s="354"/>
      <c r="DJ215" s="354"/>
      <c r="DK215" s="354"/>
      <c r="DL215" s="354"/>
      <c r="DM215" s="354"/>
      <c r="DN215" s="354"/>
      <c r="DO215" s="354"/>
      <c r="DP215" s="354"/>
      <c r="DQ215" s="354"/>
      <c r="DR215" s="354"/>
      <c r="DS215" s="354"/>
      <c r="DT215" s="354">
        <v>1</v>
      </c>
      <c r="DU215" s="354"/>
      <c r="DV215" s="354">
        <v>1</v>
      </c>
      <c r="DW215" s="354"/>
      <c r="DX215" s="354"/>
      <c r="DY215" s="354"/>
      <c r="DZ215" s="357"/>
      <c r="EA215" s="356"/>
      <c r="EB215" s="356"/>
      <c r="EC215" s="356"/>
      <c r="ED215" s="356"/>
      <c r="EE215" s="358"/>
      <c r="EF215" s="48"/>
      <c r="EG215" s="46">
        <v>100</v>
      </c>
      <c r="EH215" s="46"/>
      <c r="EI215" s="47">
        <v>72</v>
      </c>
      <c r="EJ215" s="47">
        <v>72</v>
      </c>
      <c r="EK215" s="47">
        <v>24</v>
      </c>
      <c r="EL215" s="47"/>
      <c r="EM215" s="47"/>
      <c r="EN215" s="47"/>
      <c r="EO215" s="47">
        <v>120</v>
      </c>
      <c r="EP215" s="47">
        <v>120</v>
      </c>
      <c r="EQ215" s="47"/>
      <c r="ER215" s="47"/>
      <c r="ES215" s="47"/>
      <c r="ET215" s="48"/>
      <c r="EU215" s="47"/>
      <c r="EV215" s="47">
        <v>120</v>
      </c>
      <c r="EW215" s="47"/>
      <c r="EX215" s="47"/>
      <c r="EY215" s="47"/>
      <c r="EZ215" s="47"/>
      <c r="FA215" s="47"/>
      <c r="FB215" s="47"/>
      <c r="FC215" s="47"/>
      <c r="FD215" s="47"/>
      <c r="FE215" s="47">
        <v>20</v>
      </c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354"/>
      <c r="FR215" s="354"/>
      <c r="FS215" s="354"/>
      <c r="FT215" s="354"/>
      <c r="FU215" s="354">
        <v>360</v>
      </c>
      <c r="FV215" s="354"/>
      <c r="FW215" s="354"/>
      <c r="FX215" s="354"/>
      <c r="FY215" s="354"/>
      <c r="FZ215" s="354"/>
      <c r="GA215" s="354"/>
      <c r="GB215" s="354">
        <v>48</v>
      </c>
      <c r="GC215" s="354"/>
      <c r="GD215" s="354"/>
      <c r="GE215" s="354"/>
      <c r="GF215" s="354"/>
      <c r="GG215" s="354"/>
      <c r="GH215" s="354"/>
      <c r="GI215" s="354"/>
      <c r="GJ215" s="354">
        <v>48</v>
      </c>
      <c r="GK215" s="354">
        <v>60</v>
      </c>
      <c r="GL215" s="354">
        <v>240</v>
      </c>
      <c r="GM215" s="354"/>
      <c r="GN215" s="354"/>
      <c r="GO215" s="354"/>
      <c r="GP215" s="354"/>
      <c r="GQ215" s="354"/>
      <c r="GR215" s="354">
        <v>24</v>
      </c>
      <c r="GS215" s="354"/>
      <c r="GT215" s="354">
        <v>48</v>
      </c>
      <c r="GU215" s="354"/>
      <c r="GV215" s="354">
        <v>144</v>
      </c>
      <c r="GW215" s="354"/>
      <c r="GX215" s="354"/>
      <c r="GY215" s="354"/>
      <c r="GZ215" s="354">
        <v>8</v>
      </c>
      <c r="HA215" s="354"/>
      <c r="HB215" s="354">
        <v>96</v>
      </c>
      <c r="HC215" s="354">
        <v>360</v>
      </c>
      <c r="HD215" s="354"/>
      <c r="HE215" s="354">
        <v>40</v>
      </c>
      <c r="HF215" s="354"/>
      <c r="HG215" s="354"/>
      <c r="HH215" s="354"/>
      <c r="HI215" s="354">
        <v>72</v>
      </c>
      <c r="HJ215" s="354"/>
      <c r="HK215" s="354"/>
      <c r="HL215" s="354"/>
      <c r="HM215" s="354"/>
      <c r="HN215" s="354">
        <v>44</v>
      </c>
      <c r="HO215" s="354"/>
      <c r="HP215" s="354"/>
      <c r="HQ215" s="354"/>
      <c r="HR215" s="354"/>
      <c r="HS215" s="354"/>
      <c r="HT215" s="354"/>
      <c r="HU215" s="354">
        <v>24</v>
      </c>
      <c r="HV215" s="354">
        <v>40</v>
      </c>
      <c r="HW215" s="354"/>
      <c r="HX215" s="354">
        <v>120</v>
      </c>
      <c r="HY215" s="354"/>
      <c r="HZ215" s="354">
        <v>72</v>
      </c>
      <c r="IA215" s="354">
        <v>48</v>
      </c>
      <c r="IB215" s="354"/>
      <c r="IC215" s="354"/>
      <c r="ID215" s="354"/>
      <c r="IE215" s="354"/>
      <c r="IF215" s="354">
        <v>48</v>
      </c>
      <c r="IG215" s="354"/>
      <c r="IH215" s="354"/>
      <c r="II215" s="354"/>
      <c r="IJ215" s="354"/>
      <c r="IK215" s="354"/>
      <c r="IL215" s="354"/>
      <c r="IM215" s="354"/>
      <c r="IN215" s="354"/>
      <c r="IO215" s="354"/>
      <c r="IP215" s="354">
        <v>44</v>
      </c>
      <c r="IQ215" s="354"/>
      <c r="IR215" s="50"/>
      <c r="IS215" s="47"/>
      <c r="IT215" s="47"/>
      <c r="IU215" s="47"/>
      <c r="IV215" s="47"/>
      <c r="IW215" s="47"/>
      <c r="IX215" s="47"/>
      <c r="IY215" s="47"/>
      <c r="IZ215" s="47"/>
      <c r="JA215" s="47"/>
      <c r="JB215" s="47"/>
      <c r="JC215" s="47"/>
      <c r="JD215" s="47"/>
      <c r="JE215" s="47"/>
      <c r="JF215" s="47"/>
      <c r="JG215" s="47"/>
      <c r="JH215" s="47"/>
      <c r="JI215" s="47"/>
      <c r="JJ215" s="47"/>
      <c r="JK215" s="47"/>
      <c r="JL215" s="354"/>
      <c r="JM215" s="354"/>
      <c r="JN215" s="354"/>
      <c r="JO215" s="354"/>
      <c r="JP215" s="354"/>
      <c r="JQ215" s="354"/>
      <c r="JR215" s="354"/>
      <c r="JS215" s="354"/>
      <c r="JT215" s="354"/>
      <c r="JU215" s="354"/>
      <c r="JV215" s="354"/>
      <c r="JW215" s="354"/>
      <c r="JX215" s="354"/>
      <c r="JY215" s="354"/>
      <c r="JZ215" s="354"/>
      <c r="KA215" s="354"/>
      <c r="KB215" s="354">
        <v>120</v>
      </c>
      <c r="KC215" s="354">
        <v>120</v>
      </c>
      <c r="KD215" s="354"/>
      <c r="KE215" s="354"/>
      <c r="KF215" s="354">
        <v>72</v>
      </c>
      <c r="KG215" s="354"/>
      <c r="KH215" s="354"/>
      <c r="KI215" s="354"/>
      <c r="KJ215" s="354">
        <v>48</v>
      </c>
      <c r="KK215" s="354"/>
      <c r="KL215" s="354"/>
      <c r="KM215" s="354"/>
      <c r="KN215" s="354"/>
      <c r="KO215" s="354"/>
      <c r="KP215" s="354"/>
      <c r="KQ215" s="354"/>
      <c r="KR215" s="354"/>
      <c r="KS215" s="354"/>
      <c r="KT215" s="354"/>
      <c r="KU215" s="354"/>
      <c r="KV215" s="660"/>
      <c r="KW215" s="47"/>
      <c r="KX215" s="47"/>
      <c r="KY215" s="47"/>
      <c r="KZ215" s="47"/>
      <c r="LA215" s="47"/>
      <c r="LB215" s="47">
        <v>48</v>
      </c>
      <c r="LC215" s="47"/>
      <c r="LD215" s="354">
        <v>6</v>
      </c>
      <c r="LE215" s="354">
        <v>96</v>
      </c>
      <c r="LF215" s="354"/>
      <c r="LG215" s="354"/>
      <c r="LH215" s="354"/>
      <c r="LI215" s="354"/>
      <c r="LJ215" s="354"/>
      <c r="LK215" s="354"/>
      <c r="LL215" s="354"/>
      <c r="LM215" s="354"/>
      <c r="LN215" s="354"/>
      <c r="LO215" s="354"/>
      <c r="LP215" s="354"/>
      <c r="LQ215" s="354"/>
      <c r="LR215" s="354"/>
      <c r="LS215" s="354"/>
      <c r="LT215" s="354"/>
      <c r="LU215" s="354"/>
      <c r="LV215" s="354"/>
      <c r="LW215" s="660"/>
      <c r="LX215" s="354">
        <v>100</v>
      </c>
      <c r="LY215" s="354"/>
      <c r="LZ215" s="354"/>
      <c r="MA215" s="354"/>
      <c r="MB215" s="354"/>
      <c r="MC215" s="354"/>
      <c r="MD215" s="354"/>
      <c r="ME215" s="354"/>
      <c r="MF215" s="354"/>
      <c r="MG215" s="354"/>
      <c r="MH215" s="354"/>
      <c r="MI215" s="354">
        <v>12</v>
      </c>
      <c r="MJ215" s="354"/>
      <c r="MK215" s="354"/>
      <c r="ML215" s="354">
        <v>120</v>
      </c>
      <c r="MM215" s="354"/>
      <c r="MN215" s="354"/>
      <c r="MO215" s="354"/>
      <c r="MP215" s="354"/>
      <c r="MQ215" s="354"/>
      <c r="MR215" s="354">
        <v>72</v>
      </c>
      <c r="MS215" s="660"/>
      <c r="MT215" s="364">
        <f t="shared" si="138"/>
        <v>2636</v>
      </c>
      <c r="MU215" s="365">
        <f t="shared" si="139"/>
        <v>814</v>
      </c>
      <c r="MV215" s="366">
        <f t="shared" si="140"/>
        <v>3450</v>
      </c>
      <c r="MW215" s="365">
        <v>10881</v>
      </c>
      <c r="MX215" s="365">
        <v>11786</v>
      </c>
      <c r="MY215" s="54"/>
      <c r="MZ215" s="708">
        <v>9.99</v>
      </c>
      <c r="NA215" s="708">
        <v>2.6</v>
      </c>
      <c r="NB215" s="709">
        <f t="shared" si="141"/>
        <v>8970</v>
      </c>
      <c r="NC215" s="710">
        <v>15</v>
      </c>
      <c r="ND215" s="710">
        <v>12.31</v>
      </c>
      <c r="NE215" s="738">
        <f t="shared" si="125"/>
        <v>0.293340987370838</v>
      </c>
      <c r="NF215" s="739"/>
      <c r="NG215" s="739">
        <v>5000</v>
      </c>
      <c r="NH215" s="739">
        <v>12.31</v>
      </c>
      <c r="NI215" s="740">
        <f t="shared" si="142"/>
        <v>7607.58</v>
      </c>
      <c r="NJ215" s="738">
        <f t="shared" si="137"/>
        <v>0.293340987370838</v>
      </c>
      <c r="NK215" s="741"/>
      <c r="NL215" s="742">
        <v>44562</v>
      </c>
      <c r="NM215" s="739">
        <f ca="1" t="shared" si="143"/>
        <v>17.1666666666667</v>
      </c>
      <c r="NN215" s="739">
        <f ca="1" t="shared" si="144"/>
        <v>515</v>
      </c>
      <c r="NO215" s="739">
        <v>3984</v>
      </c>
      <c r="NP215" s="739">
        <f t="shared" si="145"/>
        <v>3450</v>
      </c>
      <c r="NQ215" s="761">
        <f t="shared" si="146"/>
        <v>1.4993481095176</v>
      </c>
      <c r="NR215" s="739">
        <f ca="1" t="shared" si="147"/>
        <v>1.0626447766484</v>
      </c>
      <c r="NS215" s="739">
        <f t="shared" si="148"/>
        <v>618</v>
      </c>
      <c r="NT215" s="739"/>
      <c r="NU215" s="739">
        <f ca="1" t="shared" si="149"/>
        <v>200.970873786408</v>
      </c>
      <c r="NV215" s="769">
        <f ca="1" t="shared" si="150"/>
        <v>6.69902912621359</v>
      </c>
      <c r="NW215" s="769">
        <f ca="1" t="shared" si="151"/>
        <v>92.2521739130435</v>
      </c>
      <c r="NX215" s="739"/>
      <c r="NY215" s="739"/>
      <c r="NZ215" s="739"/>
      <c r="OA215" s="739"/>
      <c r="OB215" s="739"/>
      <c r="OC215" s="739"/>
      <c r="OD215" s="739"/>
      <c r="OE215" s="743">
        <f t="shared" si="152"/>
        <v>388</v>
      </c>
      <c r="OF215" s="743">
        <f t="shared" si="153"/>
        <v>240</v>
      </c>
      <c r="OG215" s="743">
        <f t="shared" si="154"/>
        <v>270</v>
      </c>
      <c r="OH215" s="743">
        <f t="shared" si="155"/>
        <v>0</v>
      </c>
      <c r="OI215" s="743">
        <f t="shared" si="156"/>
        <v>360</v>
      </c>
      <c r="OJ215" s="739">
        <f t="shared" si="157"/>
        <v>156</v>
      </c>
      <c r="OK215" s="739">
        <f t="shared" si="158"/>
        <v>216</v>
      </c>
      <c r="OL215" s="739">
        <f t="shared" si="159"/>
        <v>240</v>
      </c>
      <c r="OM215" s="739">
        <f t="shared" si="160"/>
        <v>752</v>
      </c>
      <c r="ON215" s="739">
        <f t="shared" si="161"/>
        <v>84</v>
      </c>
      <c r="OO215" s="739">
        <f t="shared" si="162"/>
        <v>148</v>
      </c>
      <c r="OP215" s="739"/>
      <c r="OQ215" s="739">
        <f t="shared" si="163"/>
        <v>360</v>
      </c>
      <c r="OR215" s="739">
        <f t="shared" si="164"/>
        <v>3214</v>
      </c>
      <c r="OS215" s="739">
        <f t="shared" si="165"/>
        <v>0</v>
      </c>
      <c r="OT215" s="739">
        <f t="shared" si="166"/>
        <v>-236</v>
      </c>
      <c r="OU215" s="739"/>
      <c r="OV215" s="739"/>
      <c r="OW215" s="739"/>
      <c r="OX215" s="739"/>
      <c r="OY215" s="739"/>
      <c r="OZ215" s="739"/>
      <c r="PA215" s="739"/>
      <c r="PB215" s="739"/>
      <c r="PC215" s="739"/>
      <c r="PD215" s="739"/>
      <c r="PE215" s="739"/>
      <c r="PF215" s="739"/>
      <c r="PG215" s="739"/>
      <c r="PI215" s="325">
        <v>320</v>
      </c>
      <c r="PJ215" s="325">
        <v>648</v>
      </c>
      <c r="PK215" s="325">
        <v>120</v>
      </c>
      <c r="PL215" s="325">
        <v>1128</v>
      </c>
      <c r="PM215" s="325">
        <v>1660</v>
      </c>
      <c r="PN215" s="325">
        <v>196</v>
      </c>
      <c r="PO215" s="325">
        <v>816</v>
      </c>
      <c r="PP215" s="325">
        <v>2256</v>
      </c>
      <c r="PQ215" s="325">
        <v>376</v>
      </c>
      <c r="PR215" s="325">
        <v>1508</v>
      </c>
      <c r="PS215" s="325">
        <v>980</v>
      </c>
      <c r="PT215" s="325">
        <v>904</v>
      </c>
      <c r="PU215" s="325">
        <v>1</v>
      </c>
      <c r="PV215" s="325">
        <v>10913</v>
      </c>
      <c r="PW215" s="325">
        <v>32</v>
      </c>
    </row>
    <row r="216" s="325" customFormat="1" customHeight="1" spans="1:439">
      <c r="A216" s="122" t="s">
        <v>1610</v>
      </c>
      <c r="B216" s="415">
        <v>2020</v>
      </c>
      <c r="C216" s="122" t="s">
        <v>2069</v>
      </c>
      <c r="D216" s="122" t="s">
        <v>2070</v>
      </c>
      <c r="E216" s="820" t="s">
        <v>1657</v>
      </c>
      <c r="F216" s="116" t="s">
        <v>501</v>
      </c>
      <c r="G216" s="112" t="s">
        <v>502</v>
      </c>
      <c r="H216" s="113" t="s">
        <v>503</v>
      </c>
      <c r="I216" s="99">
        <f t="shared" si="129"/>
        <v>696</v>
      </c>
      <c r="J216" s="100">
        <v>3741</v>
      </c>
      <c r="K216" s="454">
        <v>-765</v>
      </c>
      <c r="L216" s="150">
        <f t="shared" si="133"/>
        <v>4437</v>
      </c>
      <c r="M216" s="151">
        <f t="shared" si="134"/>
        <v>4437</v>
      </c>
      <c r="N216" s="811"/>
      <c r="O216" s="35">
        <v>3700</v>
      </c>
      <c r="P216" s="157"/>
      <c r="Q216" s="154">
        <f t="shared" si="135"/>
        <v>0</v>
      </c>
      <c r="R216" s="114">
        <f t="shared" si="136"/>
        <v>5000</v>
      </c>
      <c r="S216" s="490"/>
      <c r="T216" s="490"/>
      <c r="U216" s="825"/>
      <c r="V216" s="825"/>
      <c r="W216" s="490"/>
      <c r="X216" s="489"/>
      <c r="Y216" s="505"/>
      <c r="Z216" s="505"/>
      <c r="AA216" s="505"/>
      <c r="AB216" s="505"/>
      <c r="AC216" s="99"/>
      <c r="AD216" s="505"/>
      <c r="AE216" s="505"/>
      <c r="AF216" s="490"/>
      <c r="AG216" s="490"/>
      <c r="AH216" s="490"/>
      <c r="AI216" s="490"/>
      <c r="AJ216" s="490">
        <v>5000</v>
      </c>
      <c r="AK216" s="490"/>
      <c r="AL216" s="490"/>
      <c r="AM216" s="490"/>
      <c r="AN216" s="490"/>
      <c r="AO216" s="490"/>
      <c r="AP216" s="490"/>
      <c r="AQ216" s="490"/>
      <c r="AR216" s="490"/>
      <c r="AS216" s="490"/>
      <c r="AT216" s="490"/>
      <c r="AU216" s="490"/>
      <c r="AV216" s="490"/>
      <c r="AW216" s="490"/>
      <c r="AX216" s="490"/>
      <c r="AY216" s="100"/>
      <c r="AZ216" s="48">
        <v>1</v>
      </c>
      <c r="BA216" s="48"/>
      <c r="BB216" s="48">
        <v>1</v>
      </c>
      <c r="BC216" s="48"/>
      <c r="BD216" s="47"/>
      <c r="BE216" s="47"/>
      <c r="BF216" s="47">
        <v>1</v>
      </c>
      <c r="BG216" s="47"/>
      <c r="BH216" s="47"/>
      <c r="BI216" s="47"/>
      <c r="BJ216" s="47"/>
      <c r="BK216" s="47"/>
      <c r="BL216" s="47">
        <v>8</v>
      </c>
      <c r="BM216" s="47"/>
      <c r="BN216" s="47"/>
      <c r="BO216" s="47"/>
      <c r="BP216" s="47"/>
      <c r="BQ216" s="47"/>
      <c r="BR216" s="47"/>
      <c r="BS216" s="354"/>
      <c r="BT216" s="354"/>
      <c r="BU216" s="354"/>
      <c r="BV216" s="354"/>
      <c r="BW216" s="354"/>
      <c r="BX216" s="354"/>
      <c r="BY216" s="354"/>
      <c r="BZ216" s="354"/>
      <c r="CA216" s="354"/>
      <c r="CB216" s="354"/>
      <c r="CC216" s="354"/>
      <c r="CD216" s="354"/>
      <c r="CE216" s="354"/>
      <c r="CF216" s="354"/>
      <c r="CG216" s="354"/>
      <c r="CH216" s="354"/>
      <c r="CI216" s="354"/>
      <c r="CJ216" s="354"/>
      <c r="CK216" s="354"/>
      <c r="CL216" s="354"/>
      <c r="CM216" s="354"/>
      <c r="CN216" s="354"/>
      <c r="CO216" s="354"/>
      <c r="CP216" s="358"/>
      <c r="CQ216" s="48"/>
      <c r="CR216" s="354"/>
      <c r="CS216" s="354"/>
      <c r="CT216" s="355">
        <v>-23</v>
      </c>
      <c r="CU216" s="354"/>
      <c r="CV216" s="354"/>
      <c r="CW216" s="354"/>
      <c r="CX216" s="354">
        <v>8</v>
      </c>
      <c r="CY216" s="354"/>
      <c r="CZ216" s="354"/>
      <c r="DA216" s="356">
        <v>-8</v>
      </c>
      <c r="DB216" s="354"/>
      <c r="DC216" s="354"/>
      <c r="DD216" s="354"/>
      <c r="DE216" s="354"/>
      <c r="DF216" s="354">
        <v>2</v>
      </c>
      <c r="DG216" s="354"/>
      <c r="DH216" s="354"/>
      <c r="DI216" s="354"/>
      <c r="DJ216" s="354"/>
      <c r="DK216" s="354"/>
      <c r="DL216" s="354"/>
      <c r="DM216" s="354"/>
      <c r="DN216" s="354"/>
      <c r="DO216" s="354"/>
      <c r="DP216" s="354"/>
      <c r="DQ216" s="354"/>
      <c r="DR216" s="354"/>
      <c r="DS216" s="354"/>
      <c r="DT216" s="354">
        <v>1</v>
      </c>
      <c r="DU216" s="354"/>
      <c r="DV216" s="354">
        <v>1</v>
      </c>
      <c r="DW216" s="354"/>
      <c r="DX216" s="354"/>
      <c r="DY216" s="354"/>
      <c r="DZ216" s="357"/>
      <c r="EA216" s="356"/>
      <c r="EB216" s="356"/>
      <c r="EC216" s="356"/>
      <c r="ED216" s="356"/>
      <c r="EE216" s="358"/>
      <c r="EF216" s="48"/>
      <c r="EG216" s="46">
        <v>100</v>
      </c>
      <c r="EH216" s="46"/>
      <c r="EI216" s="47"/>
      <c r="EJ216" s="47">
        <v>120</v>
      </c>
      <c r="EK216" s="47">
        <v>24</v>
      </c>
      <c r="EL216" s="47"/>
      <c r="EM216" s="47"/>
      <c r="EN216" s="47"/>
      <c r="EO216" s="47">
        <v>120</v>
      </c>
      <c r="EP216" s="47">
        <v>120</v>
      </c>
      <c r="EQ216" s="47"/>
      <c r="ER216" s="47">
        <v>240</v>
      </c>
      <c r="ES216" s="47"/>
      <c r="ET216" s="48"/>
      <c r="EU216" s="47"/>
      <c r="EV216" s="47">
        <v>120</v>
      </c>
      <c r="EW216" s="47">
        <v>48</v>
      </c>
      <c r="EX216" s="47"/>
      <c r="EY216" s="47"/>
      <c r="EZ216" s="47"/>
      <c r="FA216" s="47"/>
      <c r="FB216" s="47"/>
      <c r="FC216" s="47">
        <v>60</v>
      </c>
      <c r="FD216" s="47"/>
      <c r="FE216" s="47">
        <v>20</v>
      </c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354"/>
      <c r="FR216" s="354"/>
      <c r="FS216" s="354"/>
      <c r="FT216" s="354">
        <v>240</v>
      </c>
      <c r="FU216" s="354">
        <v>360</v>
      </c>
      <c r="FV216" s="354">
        <v>24</v>
      </c>
      <c r="FW216" s="354"/>
      <c r="FX216" s="354"/>
      <c r="FY216" s="354"/>
      <c r="FZ216" s="354"/>
      <c r="GA216" s="354"/>
      <c r="GB216" s="354">
        <v>48</v>
      </c>
      <c r="GC216" s="354"/>
      <c r="GD216" s="354"/>
      <c r="GE216" s="354"/>
      <c r="GF216" s="354"/>
      <c r="GG216" s="354"/>
      <c r="GH216" s="354"/>
      <c r="GI216" s="354"/>
      <c r="GJ216" s="354"/>
      <c r="GK216" s="354">
        <v>60</v>
      </c>
      <c r="GL216" s="354"/>
      <c r="GM216" s="354"/>
      <c r="GN216" s="354"/>
      <c r="GO216" s="354"/>
      <c r="GP216" s="354"/>
      <c r="GQ216" s="354"/>
      <c r="GR216" s="354">
        <v>48</v>
      </c>
      <c r="GS216" s="354">
        <v>48</v>
      </c>
      <c r="GT216" s="354">
        <v>48</v>
      </c>
      <c r="GU216" s="354"/>
      <c r="GV216" s="354">
        <v>120</v>
      </c>
      <c r="GW216" s="354"/>
      <c r="GX216" s="354"/>
      <c r="GY216" s="354"/>
      <c r="GZ216" s="354">
        <v>8</v>
      </c>
      <c r="HA216" s="354"/>
      <c r="HB216" s="354">
        <v>96</v>
      </c>
      <c r="HC216" s="354">
        <v>360</v>
      </c>
      <c r="HD216" s="354"/>
      <c r="HE216" s="354">
        <v>40</v>
      </c>
      <c r="HF216" s="354"/>
      <c r="HG216" s="354"/>
      <c r="HH216" s="354">
        <v>48</v>
      </c>
      <c r="HI216" s="354"/>
      <c r="HJ216" s="354"/>
      <c r="HK216" s="354"/>
      <c r="HL216" s="354"/>
      <c r="HM216" s="354"/>
      <c r="HN216" s="354">
        <v>44</v>
      </c>
      <c r="HO216" s="354"/>
      <c r="HP216" s="354"/>
      <c r="HQ216" s="354"/>
      <c r="HR216" s="354"/>
      <c r="HS216" s="354"/>
      <c r="HT216" s="354"/>
      <c r="HU216" s="354">
        <v>24</v>
      </c>
      <c r="HV216" s="354">
        <v>80</v>
      </c>
      <c r="HW216" s="354"/>
      <c r="HX216" s="354">
        <v>120</v>
      </c>
      <c r="HY216" s="354"/>
      <c r="HZ216" s="354"/>
      <c r="IA216" s="354">
        <v>48</v>
      </c>
      <c r="IB216" s="354"/>
      <c r="IC216" s="354"/>
      <c r="ID216" s="354"/>
      <c r="IE216" s="354"/>
      <c r="IF216" s="354"/>
      <c r="IG216" s="354"/>
      <c r="IH216" s="354"/>
      <c r="II216" s="354"/>
      <c r="IJ216" s="354"/>
      <c r="IK216" s="354"/>
      <c r="IL216" s="354">
        <v>288</v>
      </c>
      <c r="IM216" s="354"/>
      <c r="IN216" s="354"/>
      <c r="IO216" s="354"/>
      <c r="IP216" s="354">
        <v>44</v>
      </c>
      <c r="IQ216" s="354"/>
      <c r="IR216" s="50"/>
      <c r="IS216" s="47"/>
      <c r="IT216" s="47"/>
      <c r="IU216" s="47"/>
      <c r="IV216" s="47"/>
      <c r="IW216" s="47"/>
      <c r="IX216" s="47">
        <v>120</v>
      </c>
      <c r="IY216" s="47"/>
      <c r="IZ216" s="47"/>
      <c r="JA216" s="47"/>
      <c r="JB216" s="47"/>
      <c r="JC216" s="47"/>
      <c r="JD216" s="47"/>
      <c r="JE216" s="47"/>
      <c r="JF216" s="47"/>
      <c r="JG216" s="47"/>
      <c r="JH216" s="47"/>
      <c r="JI216" s="47"/>
      <c r="JJ216" s="47"/>
      <c r="JK216" s="47"/>
      <c r="JL216" s="354"/>
      <c r="JM216" s="354"/>
      <c r="JN216" s="354"/>
      <c r="JO216" s="354"/>
      <c r="JP216" s="354"/>
      <c r="JQ216" s="354"/>
      <c r="JR216" s="354"/>
      <c r="JS216" s="354"/>
      <c r="JT216" s="354"/>
      <c r="JU216" s="354">
        <v>48</v>
      </c>
      <c r="JV216" s="354">
        <v>48</v>
      </c>
      <c r="JW216" s="354"/>
      <c r="JX216" s="354"/>
      <c r="JY216" s="354"/>
      <c r="JZ216" s="354"/>
      <c r="KA216" s="354"/>
      <c r="KB216" s="354">
        <v>120</v>
      </c>
      <c r="KC216" s="354">
        <v>120</v>
      </c>
      <c r="KD216" s="354"/>
      <c r="KE216" s="354"/>
      <c r="KF216" s="354">
        <v>120</v>
      </c>
      <c r="KG216" s="354"/>
      <c r="KH216" s="354"/>
      <c r="KI216" s="354"/>
      <c r="KJ216" s="354">
        <v>48</v>
      </c>
      <c r="KK216" s="354"/>
      <c r="KL216" s="354"/>
      <c r="KM216" s="354"/>
      <c r="KN216" s="354"/>
      <c r="KO216" s="354"/>
      <c r="KP216" s="354"/>
      <c r="KQ216" s="354"/>
      <c r="KR216" s="354"/>
      <c r="KS216" s="354"/>
      <c r="KT216" s="354"/>
      <c r="KU216" s="354"/>
      <c r="KV216" s="660"/>
      <c r="KW216" s="47"/>
      <c r="KX216" s="47"/>
      <c r="KY216" s="47"/>
      <c r="KZ216" s="47"/>
      <c r="LA216" s="47">
        <v>24</v>
      </c>
      <c r="LB216" s="47">
        <v>48</v>
      </c>
      <c r="LC216" s="47"/>
      <c r="LD216" s="354">
        <v>7</v>
      </c>
      <c r="LE216" s="354">
        <v>96</v>
      </c>
      <c r="LF216" s="354"/>
      <c r="LG216" s="354"/>
      <c r="LH216" s="354"/>
      <c r="LI216" s="354"/>
      <c r="LJ216" s="354"/>
      <c r="LK216" s="354"/>
      <c r="LL216" s="354"/>
      <c r="LM216" s="354"/>
      <c r="LN216" s="354"/>
      <c r="LO216" s="354"/>
      <c r="LP216" s="354"/>
      <c r="LQ216" s="354"/>
      <c r="LR216" s="354"/>
      <c r="LS216" s="354"/>
      <c r="LT216" s="354"/>
      <c r="LU216" s="354"/>
      <c r="LV216" s="354"/>
      <c r="LW216" s="660"/>
      <c r="LX216" s="354">
        <v>100</v>
      </c>
      <c r="LY216" s="354"/>
      <c r="LZ216" s="354"/>
      <c r="MA216" s="354"/>
      <c r="MB216" s="354"/>
      <c r="MC216" s="354"/>
      <c r="MD216" s="354"/>
      <c r="ME216" s="354"/>
      <c r="MF216" s="354"/>
      <c r="MG216" s="354"/>
      <c r="MH216" s="354"/>
      <c r="MI216" s="354">
        <v>12</v>
      </c>
      <c r="MJ216" s="354"/>
      <c r="MK216" s="354"/>
      <c r="ML216" s="354">
        <v>120</v>
      </c>
      <c r="MM216" s="354"/>
      <c r="MN216" s="354"/>
      <c r="MO216" s="354"/>
      <c r="MP216" s="354"/>
      <c r="MQ216" s="354"/>
      <c r="MR216" s="354">
        <v>72</v>
      </c>
      <c r="MS216" s="660"/>
      <c r="MT216" s="364">
        <f t="shared" si="138"/>
        <v>3168</v>
      </c>
      <c r="MU216" s="365">
        <f t="shared" si="139"/>
        <v>1103</v>
      </c>
      <c r="MV216" s="366">
        <f t="shared" si="140"/>
        <v>4271</v>
      </c>
      <c r="MW216" s="365">
        <v>10953</v>
      </c>
      <c r="MX216" s="365">
        <v>12123</v>
      </c>
      <c r="MY216" s="54"/>
      <c r="MZ216" s="709">
        <v>9.99</v>
      </c>
      <c r="NA216" s="709">
        <v>2.6</v>
      </c>
      <c r="NB216" s="709">
        <f t="shared" si="141"/>
        <v>11104.6</v>
      </c>
      <c r="NC216" s="711">
        <v>15</v>
      </c>
      <c r="ND216" s="711">
        <v>12.31</v>
      </c>
      <c r="NE216" s="738">
        <f t="shared" si="125"/>
        <v>0.293340987370838</v>
      </c>
      <c r="NF216" s="743"/>
      <c r="NG216" s="743">
        <v>5000</v>
      </c>
      <c r="NH216" s="743">
        <v>12.31</v>
      </c>
      <c r="NI216" s="740">
        <f t="shared" si="142"/>
        <v>54619.47</v>
      </c>
      <c r="NJ216" s="738">
        <f t="shared" si="137"/>
        <v>0.293340987370838</v>
      </c>
      <c r="NK216" s="818"/>
      <c r="NL216" s="742">
        <v>44562</v>
      </c>
      <c r="NM216" s="739">
        <f ca="1" t="shared" si="143"/>
        <v>17.1666666666667</v>
      </c>
      <c r="NN216" s="739">
        <f ca="1" t="shared" si="144"/>
        <v>515</v>
      </c>
      <c r="NO216" s="743">
        <v>3600</v>
      </c>
      <c r="NP216" s="739">
        <f t="shared" si="145"/>
        <v>4271</v>
      </c>
      <c r="NQ216" s="761">
        <f t="shared" si="146"/>
        <v>1.06283439094189</v>
      </c>
      <c r="NR216" s="739">
        <f ca="1" t="shared" si="147"/>
        <v>0.753270976104446</v>
      </c>
      <c r="NS216" s="739">
        <f t="shared" si="148"/>
        <v>4437</v>
      </c>
      <c r="NT216" s="743"/>
      <c r="NU216" s="739">
        <f ca="1" t="shared" si="149"/>
        <v>248.796116504854</v>
      </c>
      <c r="NV216" s="769">
        <f ca="1" t="shared" si="150"/>
        <v>8.29320388349515</v>
      </c>
      <c r="NW216" s="769">
        <f ca="1" t="shared" si="151"/>
        <v>535.016389604308</v>
      </c>
      <c r="NX216" s="743"/>
      <c r="NY216" s="743"/>
      <c r="NZ216" s="743"/>
      <c r="OA216" s="743"/>
      <c r="OB216" s="743"/>
      <c r="OC216" s="743"/>
      <c r="OD216" s="743"/>
      <c r="OE216" s="743">
        <f t="shared" si="152"/>
        <v>364</v>
      </c>
      <c r="OF216" s="743">
        <f t="shared" si="153"/>
        <v>504</v>
      </c>
      <c r="OG216" s="743">
        <f t="shared" si="154"/>
        <v>499</v>
      </c>
      <c r="OH216" s="743">
        <f t="shared" si="155"/>
        <v>240</v>
      </c>
      <c r="OI216" s="743">
        <f t="shared" si="156"/>
        <v>384</v>
      </c>
      <c r="OJ216" s="739">
        <f t="shared" si="157"/>
        <v>108</v>
      </c>
      <c r="OK216" s="739">
        <f t="shared" si="158"/>
        <v>264</v>
      </c>
      <c r="OL216" s="739">
        <f t="shared" si="159"/>
        <v>96</v>
      </c>
      <c r="OM216" s="739">
        <f t="shared" si="160"/>
        <v>728</v>
      </c>
      <c r="ON216" s="739">
        <f t="shared" si="161"/>
        <v>132</v>
      </c>
      <c r="OO216" s="739">
        <f t="shared" si="162"/>
        <v>188</v>
      </c>
      <c r="OP216" s="739"/>
      <c r="OQ216" s="739">
        <f t="shared" si="163"/>
        <v>528</v>
      </c>
      <c r="OR216" s="739">
        <f t="shared" si="164"/>
        <v>4035</v>
      </c>
      <c r="OS216" s="739">
        <f t="shared" si="165"/>
        <v>0</v>
      </c>
      <c r="OT216" s="739">
        <f t="shared" si="166"/>
        <v>-236</v>
      </c>
      <c r="OU216" s="743"/>
      <c r="OV216" s="743"/>
      <c r="OW216" s="743"/>
      <c r="OX216" s="743"/>
      <c r="OY216" s="743"/>
      <c r="OZ216" s="743"/>
      <c r="PA216" s="743"/>
      <c r="PB216" s="743"/>
      <c r="PC216" s="743"/>
      <c r="PD216" s="743"/>
      <c r="PE216" s="743"/>
      <c r="PF216" s="743"/>
      <c r="PG216" s="743"/>
      <c r="PI216" s="325">
        <v>872</v>
      </c>
      <c r="PJ216" s="325">
        <v>648</v>
      </c>
      <c r="PK216" s="325">
        <v>120</v>
      </c>
      <c r="PL216" s="325">
        <v>1272</v>
      </c>
      <c r="PM216" s="325">
        <v>1540</v>
      </c>
      <c r="PN216" s="325">
        <v>244</v>
      </c>
      <c r="PO216" s="325">
        <v>936</v>
      </c>
      <c r="PP216" s="325">
        <v>1320</v>
      </c>
      <c r="PQ216" s="325">
        <v>424</v>
      </c>
      <c r="PR216" s="325">
        <v>1652</v>
      </c>
      <c r="PS216" s="325">
        <v>1100</v>
      </c>
      <c r="PT216" s="325">
        <v>688</v>
      </c>
      <c r="PU216" s="325">
        <v>1</v>
      </c>
      <c r="PV216" s="325">
        <v>10817</v>
      </c>
      <c r="PW216" s="325">
        <v>-136</v>
      </c>
    </row>
    <row r="217" s="28" customFormat="1" customHeight="1" spans="1:439">
      <c r="A217" s="95" t="s">
        <v>1610</v>
      </c>
      <c r="B217" s="343">
        <v>2021</v>
      </c>
      <c r="C217" s="95" t="s">
        <v>2069</v>
      </c>
      <c r="D217" s="95" t="s">
        <v>2070</v>
      </c>
      <c r="E217" s="411"/>
      <c r="F217" s="116" t="s">
        <v>504</v>
      </c>
      <c r="G217" s="112" t="s">
        <v>505</v>
      </c>
      <c r="H217" s="113" t="s">
        <v>506</v>
      </c>
      <c r="I217" s="99">
        <f t="shared" si="129"/>
        <v>-2524</v>
      </c>
      <c r="J217" s="100">
        <v>3208</v>
      </c>
      <c r="K217" s="454">
        <v>0</v>
      </c>
      <c r="L217" s="150">
        <f t="shared" si="133"/>
        <v>684</v>
      </c>
      <c r="M217" s="151">
        <f t="shared" si="134"/>
        <v>684</v>
      </c>
      <c r="N217" s="455"/>
      <c r="O217" s="35">
        <v>4104</v>
      </c>
      <c r="P217" s="157"/>
      <c r="Q217" s="33">
        <f t="shared" si="135"/>
        <v>0</v>
      </c>
      <c r="R217" s="34">
        <f t="shared" si="136"/>
        <v>0</v>
      </c>
      <c r="S217" s="490"/>
      <c r="T217" s="490"/>
      <c r="U217" s="824"/>
      <c r="V217" s="824"/>
      <c r="W217" s="490"/>
      <c r="X217" s="489"/>
      <c r="Y217" s="505"/>
      <c r="Z217" s="505"/>
      <c r="AA217" s="505"/>
      <c r="AB217" s="505"/>
      <c r="AC217" s="99"/>
      <c r="AD217" s="505"/>
      <c r="AE217" s="505"/>
      <c r="AF217" s="490"/>
      <c r="AG217" s="490"/>
      <c r="AH217" s="490"/>
      <c r="AI217" s="490"/>
      <c r="AJ217" s="490"/>
      <c r="AK217" s="490"/>
      <c r="AL217" s="490"/>
      <c r="AM217" s="490"/>
      <c r="AN217" s="490"/>
      <c r="AO217" s="490"/>
      <c r="AP217" s="490"/>
      <c r="AQ217" s="490"/>
      <c r="AR217" s="490"/>
      <c r="AS217" s="490"/>
      <c r="AT217" s="490"/>
      <c r="AU217" s="490"/>
      <c r="AV217" s="490"/>
      <c r="AW217" s="490"/>
      <c r="AX217" s="490"/>
      <c r="AY217" s="100"/>
      <c r="AZ217" s="48">
        <v>1</v>
      </c>
      <c r="BA217" s="48"/>
      <c r="BB217" s="48"/>
      <c r="BC217" s="48">
        <v>1</v>
      </c>
      <c r="BD217" s="47">
        <v>1</v>
      </c>
      <c r="BE217" s="47">
        <v>1</v>
      </c>
      <c r="BF217" s="47">
        <v>1</v>
      </c>
      <c r="BG217" s="47"/>
      <c r="BH217" s="47"/>
      <c r="BI217" s="47"/>
      <c r="BJ217" s="47"/>
      <c r="BK217" s="47"/>
      <c r="BL217" s="47">
        <v>8</v>
      </c>
      <c r="BM217" s="47"/>
      <c r="BN217" s="47"/>
      <c r="BO217" s="47"/>
      <c r="BP217" s="47"/>
      <c r="BQ217" s="47"/>
      <c r="BR217" s="47"/>
      <c r="BS217" s="354"/>
      <c r="BT217" s="354"/>
      <c r="BU217" s="354"/>
      <c r="BV217" s="354"/>
      <c r="BW217" s="354"/>
      <c r="BX217" s="354"/>
      <c r="BY217" s="354"/>
      <c r="BZ217" s="354"/>
      <c r="CA217" s="354"/>
      <c r="CB217" s="354"/>
      <c r="CC217" s="354"/>
      <c r="CD217" s="354"/>
      <c r="CE217" s="354"/>
      <c r="CF217" s="354"/>
      <c r="CG217" s="354"/>
      <c r="CH217" s="354"/>
      <c r="CI217" s="354"/>
      <c r="CJ217" s="354"/>
      <c r="CK217" s="354"/>
      <c r="CL217" s="354"/>
      <c r="CM217" s="354"/>
      <c r="CN217" s="354"/>
      <c r="CO217" s="354"/>
      <c r="CP217" s="358"/>
      <c r="CQ217" s="48"/>
      <c r="CR217" s="354"/>
      <c r="CS217" s="354"/>
      <c r="CT217" s="355">
        <v>-10</v>
      </c>
      <c r="CU217" s="354">
        <v>2</v>
      </c>
      <c r="CV217" s="354"/>
      <c r="CW217" s="354"/>
      <c r="CX217" s="354">
        <v>8</v>
      </c>
      <c r="CY217" s="354"/>
      <c r="CZ217" s="354"/>
      <c r="DA217" s="356">
        <v>-8</v>
      </c>
      <c r="DB217" s="354"/>
      <c r="DC217" s="354"/>
      <c r="DD217" s="354"/>
      <c r="DE217" s="354"/>
      <c r="DF217" s="354">
        <v>2</v>
      </c>
      <c r="DG217" s="354">
        <v>1</v>
      </c>
      <c r="DH217" s="354"/>
      <c r="DI217" s="354"/>
      <c r="DJ217" s="354"/>
      <c r="DK217" s="354"/>
      <c r="DL217" s="354"/>
      <c r="DM217" s="354"/>
      <c r="DN217" s="354"/>
      <c r="DO217" s="354"/>
      <c r="DP217" s="354"/>
      <c r="DQ217" s="354"/>
      <c r="DR217" s="354"/>
      <c r="DS217" s="354"/>
      <c r="DT217" s="354"/>
      <c r="DU217" s="354"/>
      <c r="DV217" s="354">
        <v>1</v>
      </c>
      <c r="DW217" s="354"/>
      <c r="DX217" s="354"/>
      <c r="DY217" s="354"/>
      <c r="DZ217" s="357"/>
      <c r="EA217" s="356"/>
      <c r="EB217" s="356"/>
      <c r="EC217" s="356"/>
      <c r="ED217" s="356"/>
      <c r="EE217" s="358"/>
      <c r="EF217" s="48"/>
      <c r="EG217" s="46">
        <v>100</v>
      </c>
      <c r="EH217" s="46">
        <v>100</v>
      </c>
      <c r="EI217" s="47"/>
      <c r="EJ217" s="47">
        <v>168</v>
      </c>
      <c r="EK217" s="47">
        <v>48</v>
      </c>
      <c r="EL217" s="47"/>
      <c r="EM217" s="47"/>
      <c r="EN217" s="47">
        <v>120</v>
      </c>
      <c r="EO217" s="47">
        <v>120</v>
      </c>
      <c r="EP217" s="47">
        <v>240</v>
      </c>
      <c r="EQ217" s="47"/>
      <c r="ER217" s="47"/>
      <c r="ES217" s="47"/>
      <c r="ET217" s="48"/>
      <c r="EU217" s="47"/>
      <c r="EV217" s="47"/>
      <c r="EW217" s="47">
        <v>120</v>
      </c>
      <c r="EX217" s="47"/>
      <c r="EY217" s="47"/>
      <c r="EZ217" s="47"/>
      <c r="FA217" s="47"/>
      <c r="FB217" s="47"/>
      <c r="FC217" s="47"/>
      <c r="FD217" s="47"/>
      <c r="FE217" s="47">
        <v>20</v>
      </c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354"/>
      <c r="FR217" s="354"/>
      <c r="FS217" s="354"/>
      <c r="FT217" s="354"/>
      <c r="FU217" s="354">
        <v>360</v>
      </c>
      <c r="FV217" s="354"/>
      <c r="FW217" s="354">
        <v>320</v>
      </c>
      <c r="FX217" s="354"/>
      <c r="FY217" s="354"/>
      <c r="FZ217" s="354"/>
      <c r="GA217" s="354"/>
      <c r="GB217" s="354"/>
      <c r="GC217" s="354"/>
      <c r="GD217" s="354"/>
      <c r="GE217" s="354"/>
      <c r="GF217" s="354"/>
      <c r="GG217" s="354"/>
      <c r="GH217" s="354"/>
      <c r="GI217" s="354"/>
      <c r="GJ217" s="354">
        <v>24</v>
      </c>
      <c r="GK217" s="354">
        <v>180</v>
      </c>
      <c r="GL217" s="354">
        <v>360</v>
      </c>
      <c r="GM217" s="354"/>
      <c r="GN217" s="354"/>
      <c r="GO217" s="354"/>
      <c r="GP217" s="354"/>
      <c r="GQ217" s="354"/>
      <c r="GR217" s="354">
        <v>48</v>
      </c>
      <c r="GS217" s="354"/>
      <c r="GT217" s="354"/>
      <c r="GU217" s="354"/>
      <c r="GV217" s="354"/>
      <c r="GW217" s="354"/>
      <c r="GX217" s="354"/>
      <c r="GY217" s="354"/>
      <c r="GZ217" s="354">
        <v>56</v>
      </c>
      <c r="HA217" s="354"/>
      <c r="HB217" s="354"/>
      <c r="HC217" s="354">
        <v>360</v>
      </c>
      <c r="HD217" s="354"/>
      <c r="HE217" s="354">
        <v>40</v>
      </c>
      <c r="HF217" s="354"/>
      <c r="HG217" s="354"/>
      <c r="HH217" s="354"/>
      <c r="HI217" s="354">
        <v>48</v>
      </c>
      <c r="HJ217" s="354"/>
      <c r="HK217" s="354"/>
      <c r="HL217" s="354"/>
      <c r="HM217" s="354"/>
      <c r="HN217" s="354">
        <v>44</v>
      </c>
      <c r="HO217" s="354"/>
      <c r="HP217" s="354"/>
      <c r="HQ217" s="354"/>
      <c r="HR217" s="354">
        <v>72</v>
      </c>
      <c r="HS217" s="354"/>
      <c r="HT217" s="354"/>
      <c r="HU217" s="354"/>
      <c r="HV217" s="354"/>
      <c r="HW217" s="354"/>
      <c r="HX217" s="354">
        <v>120</v>
      </c>
      <c r="HY217" s="354"/>
      <c r="HZ217" s="354"/>
      <c r="IA217" s="354">
        <v>72</v>
      </c>
      <c r="IB217" s="354"/>
      <c r="IC217" s="354"/>
      <c r="ID217" s="354"/>
      <c r="IE217" s="354"/>
      <c r="IF217" s="354"/>
      <c r="IG217" s="354"/>
      <c r="IH217" s="354"/>
      <c r="II217" s="354">
        <v>24</v>
      </c>
      <c r="IJ217" s="354"/>
      <c r="IK217" s="354"/>
      <c r="IL217" s="354"/>
      <c r="IM217" s="354"/>
      <c r="IN217" s="354"/>
      <c r="IO217" s="354"/>
      <c r="IP217" s="354">
        <v>44</v>
      </c>
      <c r="IQ217" s="354">
        <v>48</v>
      </c>
      <c r="IR217" s="50"/>
      <c r="IS217" s="47"/>
      <c r="IT217" s="47"/>
      <c r="IU217" s="47"/>
      <c r="IV217" s="47"/>
      <c r="IW217" s="47"/>
      <c r="IX217" s="47"/>
      <c r="IY217" s="47"/>
      <c r="IZ217" s="47"/>
      <c r="JA217" s="47"/>
      <c r="JB217" s="47"/>
      <c r="JC217" s="47"/>
      <c r="JD217" s="47"/>
      <c r="JE217" s="47"/>
      <c r="JF217" s="47"/>
      <c r="JG217" s="47"/>
      <c r="JH217" s="47"/>
      <c r="JI217" s="47"/>
      <c r="JJ217" s="47"/>
      <c r="JK217" s="47"/>
      <c r="JL217" s="354"/>
      <c r="JM217" s="354"/>
      <c r="JN217" s="354"/>
      <c r="JO217" s="354"/>
      <c r="JP217" s="354"/>
      <c r="JQ217" s="354"/>
      <c r="JR217" s="354"/>
      <c r="JS217" s="354"/>
      <c r="JT217" s="354"/>
      <c r="JU217" s="354"/>
      <c r="JV217" s="354"/>
      <c r="JW217" s="354"/>
      <c r="JX217" s="354"/>
      <c r="JY217" s="354"/>
      <c r="JZ217" s="354"/>
      <c r="KA217" s="354"/>
      <c r="KB217" s="354"/>
      <c r="KC217" s="354"/>
      <c r="KD217" s="354"/>
      <c r="KE217" s="354"/>
      <c r="KF217" s="354"/>
      <c r="KG217" s="354"/>
      <c r="KH217" s="354"/>
      <c r="KI217" s="354"/>
      <c r="KJ217" s="354"/>
      <c r="KK217" s="354"/>
      <c r="KL217" s="354"/>
      <c r="KM217" s="354"/>
      <c r="KN217" s="354"/>
      <c r="KO217" s="354"/>
      <c r="KP217" s="354"/>
      <c r="KQ217" s="354"/>
      <c r="KR217" s="354"/>
      <c r="KS217" s="354"/>
      <c r="KT217" s="354"/>
      <c r="KU217" s="354"/>
      <c r="KV217" s="51"/>
      <c r="KW217" s="47"/>
      <c r="KX217" s="47"/>
      <c r="KY217" s="47"/>
      <c r="KZ217" s="47"/>
      <c r="LA217" s="47"/>
      <c r="LB217" s="47"/>
      <c r="LC217" s="47"/>
      <c r="LD217" s="361">
        <v>7</v>
      </c>
      <c r="LE217" s="361">
        <v>48</v>
      </c>
      <c r="LF217" s="361"/>
      <c r="LG217" s="361"/>
      <c r="LH217" s="361"/>
      <c r="LI217" s="361"/>
      <c r="LJ217" s="361"/>
      <c r="LK217" s="361"/>
      <c r="LL217" s="361"/>
      <c r="LM217" s="361"/>
      <c r="LN217" s="361"/>
      <c r="LO217" s="361"/>
      <c r="LP217" s="361"/>
      <c r="LQ217" s="354"/>
      <c r="LR217" s="354"/>
      <c r="LS217" s="354"/>
      <c r="LT217" s="354"/>
      <c r="LU217" s="354"/>
      <c r="LV217" s="354"/>
      <c r="LW217" s="51"/>
      <c r="LX217" s="354">
        <v>100</v>
      </c>
      <c r="LY217" s="354"/>
      <c r="LZ217" s="354"/>
      <c r="MA217" s="354"/>
      <c r="MB217" s="363"/>
      <c r="MC217" s="363"/>
      <c r="MD217" s="354"/>
      <c r="ME217" s="354"/>
      <c r="MF217" s="354"/>
      <c r="MG217" s="354"/>
      <c r="MH217" s="354"/>
      <c r="MI217" s="354"/>
      <c r="MJ217" s="354"/>
      <c r="MK217" s="354"/>
      <c r="ML217" s="354"/>
      <c r="MM217" s="354"/>
      <c r="MN217" s="354"/>
      <c r="MO217" s="354"/>
      <c r="MP217" s="354"/>
      <c r="MQ217" s="354"/>
      <c r="MR217" s="354"/>
      <c r="MS217" s="51"/>
      <c r="MT217" s="364">
        <f t="shared" si="138"/>
        <v>3256</v>
      </c>
      <c r="MU217" s="365">
        <f t="shared" si="139"/>
        <v>155</v>
      </c>
      <c r="MV217" s="366">
        <f t="shared" si="140"/>
        <v>3411</v>
      </c>
      <c r="MW217" s="365">
        <v>7951</v>
      </c>
      <c r="MX217" s="365">
        <v>1954</v>
      </c>
      <c r="MY217" s="54"/>
      <c r="MZ217" s="708">
        <v>9.99</v>
      </c>
      <c r="NA217" s="708">
        <v>2.6</v>
      </c>
      <c r="NB217" s="709">
        <f t="shared" si="141"/>
        <v>8868.6</v>
      </c>
      <c r="NC217" s="710">
        <v>15</v>
      </c>
      <c r="ND217" s="710">
        <v>13.56</v>
      </c>
      <c r="NE217" s="738">
        <f t="shared" ref="NE217:NE280" si="167">1-ND217/6.7/NA217</f>
        <v>0.22158438576349</v>
      </c>
      <c r="NF217" s="739"/>
      <c r="NG217" s="739">
        <v>5000</v>
      </c>
      <c r="NH217" s="739">
        <v>13.56</v>
      </c>
      <c r="NI217" s="740">
        <f t="shared" si="142"/>
        <v>9275.04</v>
      </c>
      <c r="NJ217" s="738">
        <f t="shared" si="137"/>
        <v>0.22158438576349</v>
      </c>
      <c r="NK217" s="741"/>
      <c r="NL217" s="742">
        <v>44562</v>
      </c>
      <c r="NM217" s="739">
        <f ca="1" t="shared" si="143"/>
        <v>17.1666666666667</v>
      </c>
      <c r="NN217" s="739">
        <f ca="1" t="shared" si="144"/>
        <v>515</v>
      </c>
      <c r="NO217" s="739">
        <v>3904</v>
      </c>
      <c r="NP217" s="739">
        <f t="shared" si="145"/>
        <v>3411</v>
      </c>
      <c r="NQ217" s="761">
        <f t="shared" si="146"/>
        <v>1.48692240627725</v>
      </c>
      <c r="NR217" s="739">
        <f ca="1" t="shared" si="147"/>
        <v>1.05383821027417</v>
      </c>
      <c r="NS217" s="739">
        <f t="shared" si="148"/>
        <v>684</v>
      </c>
      <c r="NT217" s="739"/>
      <c r="NU217" s="739">
        <f ca="1" t="shared" si="149"/>
        <v>198.699029126214</v>
      </c>
      <c r="NV217" s="769">
        <f ca="1" t="shared" si="150"/>
        <v>6.62330097087379</v>
      </c>
      <c r="NW217" s="769">
        <f ca="1" t="shared" si="151"/>
        <v>103.271767810026</v>
      </c>
      <c r="NX217" s="739"/>
      <c r="NY217" s="739"/>
      <c r="NZ217" s="739"/>
      <c r="OA217" s="739"/>
      <c r="OB217" s="739"/>
      <c r="OC217" s="739"/>
      <c r="OD217" s="739"/>
      <c r="OE217" s="743">
        <f t="shared" si="152"/>
        <v>776</v>
      </c>
      <c r="OF217" s="743">
        <f t="shared" si="153"/>
        <v>120</v>
      </c>
      <c r="OG217" s="743">
        <f t="shared" si="154"/>
        <v>295</v>
      </c>
      <c r="OH217" s="743">
        <f t="shared" si="155"/>
        <v>0</v>
      </c>
      <c r="OI217" s="743">
        <f t="shared" si="156"/>
        <v>680</v>
      </c>
      <c r="OJ217" s="739">
        <f t="shared" si="157"/>
        <v>204</v>
      </c>
      <c r="OK217" s="739">
        <f t="shared" si="158"/>
        <v>48</v>
      </c>
      <c r="OL217" s="739">
        <f t="shared" si="159"/>
        <v>360</v>
      </c>
      <c r="OM217" s="739">
        <f t="shared" si="160"/>
        <v>464</v>
      </c>
      <c r="ON217" s="739">
        <f t="shared" si="161"/>
        <v>84</v>
      </c>
      <c r="OO217" s="739">
        <f t="shared" si="162"/>
        <v>168</v>
      </c>
      <c r="OP217" s="739"/>
      <c r="OQ217" s="739">
        <f t="shared" si="163"/>
        <v>120</v>
      </c>
      <c r="OR217" s="739">
        <f t="shared" si="164"/>
        <v>3319</v>
      </c>
      <c r="OS217" s="739">
        <f t="shared" si="165"/>
        <v>0</v>
      </c>
      <c r="OT217" s="739">
        <f t="shared" si="166"/>
        <v>-92</v>
      </c>
      <c r="OU217" s="739"/>
      <c r="OV217" s="739"/>
      <c r="OW217" s="739"/>
      <c r="OX217" s="739"/>
      <c r="OY217" s="739"/>
      <c r="OZ217" s="739"/>
      <c r="PA217" s="739"/>
      <c r="PB217" s="739"/>
      <c r="PC217" s="739"/>
      <c r="PD217" s="739"/>
      <c r="PE217" s="739"/>
      <c r="PF217" s="739"/>
      <c r="PG217" s="739"/>
      <c r="PI217" s="28">
        <v>296</v>
      </c>
      <c r="PJ217" s="28">
        <v>666</v>
      </c>
      <c r="PK217" s="28">
        <v>480</v>
      </c>
      <c r="PL217" s="28">
        <v>968</v>
      </c>
      <c r="PM217" s="28">
        <v>1204</v>
      </c>
      <c r="PN217" s="28">
        <v>508</v>
      </c>
      <c r="PO217" s="28">
        <v>984</v>
      </c>
      <c r="PP217" s="28">
        <v>1240</v>
      </c>
      <c r="PQ217" s="28">
        <v>492</v>
      </c>
      <c r="PR217" s="28">
        <v>764</v>
      </c>
      <c r="PS217" s="28">
        <v>292</v>
      </c>
      <c r="PT217" s="28">
        <v>88</v>
      </c>
      <c r="PU217" s="28">
        <v>1</v>
      </c>
      <c r="PV217" s="28">
        <v>7983</v>
      </c>
      <c r="PW217" s="28">
        <v>32</v>
      </c>
    </row>
    <row r="218" s="28" customFormat="1" customHeight="1" spans="1:439">
      <c r="A218" s="95" t="s">
        <v>1610</v>
      </c>
      <c r="B218" s="343">
        <v>2021</v>
      </c>
      <c r="C218" s="95" t="s">
        <v>2069</v>
      </c>
      <c r="D218" s="95" t="s">
        <v>2070</v>
      </c>
      <c r="E218" s="411"/>
      <c r="F218" s="116" t="s">
        <v>507</v>
      </c>
      <c r="G218" s="112" t="s">
        <v>508</v>
      </c>
      <c r="H218" s="113" t="s">
        <v>509</v>
      </c>
      <c r="I218" s="99">
        <f t="shared" si="129"/>
        <v>-1938</v>
      </c>
      <c r="J218" s="100">
        <v>4126</v>
      </c>
      <c r="K218" s="454">
        <v>0</v>
      </c>
      <c r="L218" s="150">
        <f t="shared" si="133"/>
        <v>2188</v>
      </c>
      <c r="M218" s="151">
        <f t="shared" si="134"/>
        <v>2188</v>
      </c>
      <c r="N218" s="455"/>
      <c r="O218" s="35">
        <v>4854</v>
      </c>
      <c r="P218" s="157"/>
      <c r="Q218" s="33">
        <f t="shared" si="135"/>
        <v>0</v>
      </c>
      <c r="R218" s="34">
        <f t="shared" si="136"/>
        <v>0</v>
      </c>
      <c r="S218" s="490"/>
      <c r="T218" s="490"/>
      <c r="U218" s="824"/>
      <c r="V218" s="824"/>
      <c r="W218" s="490"/>
      <c r="X218" s="489"/>
      <c r="Y218" s="505"/>
      <c r="Z218" s="505"/>
      <c r="AA218" s="505"/>
      <c r="AB218" s="505"/>
      <c r="AC218" s="99"/>
      <c r="AD218" s="505"/>
      <c r="AE218" s="505"/>
      <c r="AF218" s="490"/>
      <c r="AG218" s="490"/>
      <c r="AH218" s="490"/>
      <c r="AI218" s="490"/>
      <c r="AJ218" s="490"/>
      <c r="AK218" s="490"/>
      <c r="AL218" s="490"/>
      <c r="AM218" s="490"/>
      <c r="AN218" s="490"/>
      <c r="AO218" s="490"/>
      <c r="AP218" s="490"/>
      <c r="AQ218" s="490"/>
      <c r="AR218" s="490"/>
      <c r="AS218" s="490"/>
      <c r="AT218" s="490"/>
      <c r="AU218" s="490"/>
      <c r="AV218" s="490"/>
      <c r="AW218" s="490"/>
      <c r="AX218" s="490"/>
      <c r="AY218" s="100"/>
      <c r="AZ218" s="48">
        <v>31</v>
      </c>
      <c r="BA218" s="48"/>
      <c r="BB218" s="48"/>
      <c r="BC218" s="48"/>
      <c r="BD218" s="47">
        <v>1</v>
      </c>
      <c r="BE218" s="47">
        <v>1</v>
      </c>
      <c r="BF218" s="47">
        <v>1</v>
      </c>
      <c r="BG218" s="47"/>
      <c r="BH218" s="47"/>
      <c r="BI218" s="47"/>
      <c r="BJ218" s="47"/>
      <c r="BK218" s="47"/>
      <c r="BL218" s="47">
        <v>8</v>
      </c>
      <c r="BM218" s="47"/>
      <c r="BN218" s="47"/>
      <c r="BO218" s="47"/>
      <c r="BP218" s="47"/>
      <c r="BQ218" s="47"/>
      <c r="BR218" s="47"/>
      <c r="BS218" s="354"/>
      <c r="BT218" s="354"/>
      <c r="BU218" s="354"/>
      <c r="BV218" s="354"/>
      <c r="BW218" s="354"/>
      <c r="BX218" s="354"/>
      <c r="BY218" s="354"/>
      <c r="BZ218" s="354"/>
      <c r="CA218" s="354"/>
      <c r="CB218" s="354"/>
      <c r="CC218" s="354"/>
      <c r="CD218" s="354"/>
      <c r="CE218" s="354"/>
      <c r="CF218" s="354"/>
      <c r="CG218" s="354"/>
      <c r="CH218" s="354"/>
      <c r="CI218" s="354"/>
      <c r="CJ218" s="354"/>
      <c r="CK218" s="354"/>
      <c r="CL218" s="354"/>
      <c r="CM218" s="354"/>
      <c r="CN218" s="354"/>
      <c r="CO218" s="354"/>
      <c r="CP218" s="358"/>
      <c r="CQ218" s="48"/>
      <c r="CR218" s="354"/>
      <c r="CS218" s="354"/>
      <c r="CT218" s="355">
        <v>-24</v>
      </c>
      <c r="CU218" s="354">
        <v>2</v>
      </c>
      <c r="CV218" s="354"/>
      <c r="CW218" s="354"/>
      <c r="CX218" s="354">
        <v>8</v>
      </c>
      <c r="CY218" s="354"/>
      <c r="CZ218" s="354"/>
      <c r="DA218" s="356">
        <v>-11</v>
      </c>
      <c r="DB218" s="354"/>
      <c r="DC218" s="354"/>
      <c r="DD218" s="354"/>
      <c r="DE218" s="354"/>
      <c r="DF218" s="354">
        <v>2</v>
      </c>
      <c r="DG218" s="354"/>
      <c r="DH218" s="354"/>
      <c r="DI218" s="354"/>
      <c r="DJ218" s="354"/>
      <c r="DK218" s="354"/>
      <c r="DL218" s="354"/>
      <c r="DM218" s="354"/>
      <c r="DN218" s="354"/>
      <c r="DO218" s="354"/>
      <c r="DP218" s="354"/>
      <c r="DQ218" s="354"/>
      <c r="DR218" s="354"/>
      <c r="DS218" s="354"/>
      <c r="DT218" s="354"/>
      <c r="DU218" s="354"/>
      <c r="DV218" s="354">
        <v>1</v>
      </c>
      <c r="DW218" s="354"/>
      <c r="DX218" s="354"/>
      <c r="DY218" s="354"/>
      <c r="DZ218" s="357"/>
      <c r="EA218" s="356"/>
      <c r="EB218" s="356"/>
      <c r="EC218" s="356"/>
      <c r="ED218" s="356"/>
      <c r="EE218" s="358"/>
      <c r="EF218" s="48"/>
      <c r="EG218" s="46">
        <v>100</v>
      </c>
      <c r="EH218" s="46">
        <v>100</v>
      </c>
      <c r="EI218" s="47"/>
      <c r="EJ218" s="47"/>
      <c r="EK218" s="47">
        <v>48</v>
      </c>
      <c r="EL218" s="47"/>
      <c r="EM218" s="47"/>
      <c r="EN218" s="47"/>
      <c r="EO218" s="47">
        <v>240</v>
      </c>
      <c r="EP218" s="47">
        <v>240</v>
      </c>
      <c r="EQ218" s="47"/>
      <c r="ER218" s="47"/>
      <c r="ES218" s="47"/>
      <c r="ET218" s="48"/>
      <c r="EU218" s="47"/>
      <c r="EV218" s="47"/>
      <c r="EW218" s="47">
        <v>72</v>
      </c>
      <c r="EX218" s="47"/>
      <c r="EY218" s="47"/>
      <c r="EZ218" s="47"/>
      <c r="FA218" s="47"/>
      <c r="FB218" s="47"/>
      <c r="FC218" s="47"/>
      <c r="FD218" s="47"/>
      <c r="FE218" s="47">
        <v>20</v>
      </c>
      <c r="FF218" s="47"/>
      <c r="FG218" s="47"/>
      <c r="FH218" s="47">
        <v>144</v>
      </c>
      <c r="FI218" s="47"/>
      <c r="FJ218" s="47"/>
      <c r="FK218" s="47"/>
      <c r="FL218" s="47"/>
      <c r="FM218" s="47"/>
      <c r="FN218" s="47"/>
      <c r="FO218" s="47"/>
      <c r="FP218" s="47"/>
      <c r="FQ218" s="354"/>
      <c r="FR218" s="354"/>
      <c r="FS218" s="354"/>
      <c r="FT218" s="354"/>
      <c r="FU218" s="354">
        <v>360</v>
      </c>
      <c r="FV218" s="354"/>
      <c r="FW218" s="354"/>
      <c r="FX218" s="354"/>
      <c r="FY218" s="354"/>
      <c r="FZ218" s="354"/>
      <c r="GA218" s="354"/>
      <c r="GB218" s="354"/>
      <c r="GC218" s="354"/>
      <c r="GD218" s="354"/>
      <c r="GE218" s="354"/>
      <c r="GF218" s="354"/>
      <c r="GG218" s="354"/>
      <c r="GH218" s="354"/>
      <c r="GI218" s="354"/>
      <c r="GJ218" s="354">
        <v>72</v>
      </c>
      <c r="GK218" s="354">
        <v>120</v>
      </c>
      <c r="GL218" s="354"/>
      <c r="GM218" s="354"/>
      <c r="GN218" s="354"/>
      <c r="GO218" s="354"/>
      <c r="GP218" s="354"/>
      <c r="GQ218" s="354"/>
      <c r="GR218" s="354">
        <v>48</v>
      </c>
      <c r="GS218" s="354"/>
      <c r="GT218" s="354"/>
      <c r="GU218" s="354"/>
      <c r="GV218" s="354"/>
      <c r="GW218" s="354"/>
      <c r="GX218" s="354"/>
      <c r="GY218" s="354"/>
      <c r="GZ218" s="354">
        <v>32</v>
      </c>
      <c r="HA218" s="354"/>
      <c r="HB218" s="354"/>
      <c r="HC218" s="354">
        <v>360</v>
      </c>
      <c r="HD218" s="354"/>
      <c r="HE218" s="354">
        <v>40</v>
      </c>
      <c r="HF218" s="354"/>
      <c r="HG218" s="354"/>
      <c r="HH218" s="354"/>
      <c r="HI218" s="354"/>
      <c r="HJ218" s="354"/>
      <c r="HK218" s="354"/>
      <c r="HL218" s="354"/>
      <c r="HM218" s="354"/>
      <c r="HN218" s="354">
        <v>44</v>
      </c>
      <c r="HO218" s="354"/>
      <c r="HP218" s="354"/>
      <c r="HQ218" s="354"/>
      <c r="HR218" s="354">
        <v>72</v>
      </c>
      <c r="HS218" s="354"/>
      <c r="HT218" s="354"/>
      <c r="HU218" s="354">
        <v>24</v>
      </c>
      <c r="HV218" s="354"/>
      <c r="HW218" s="354"/>
      <c r="HX218" s="354">
        <v>120</v>
      </c>
      <c r="HY218" s="354"/>
      <c r="HZ218" s="354"/>
      <c r="IA218" s="354">
        <v>48</v>
      </c>
      <c r="IB218" s="354"/>
      <c r="IC218" s="354"/>
      <c r="ID218" s="354"/>
      <c r="IE218" s="354"/>
      <c r="IF218" s="354">
        <v>72</v>
      </c>
      <c r="IG218" s="354"/>
      <c r="IH218" s="354"/>
      <c r="II218" s="354"/>
      <c r="IJ218" s="354"/>
      <c r="IK218" s="354"/>
      <c r="IL218" s="354"/>
      <c r="IM218" s="354"/>
      <c r="IN218" s="354"/>
      <c r="IO218" s="354"/>
      <c r="IP218" s="354">
        <v>44</v>
      </c>
      <c r="IQ218" s="354">
        <v>48</v>
      </c>
      <c r="IR218" s="50"/>
      <c r="IS218" s="47"/>
      <c r="IT218" s="47"/>
      <c r="IU218" s="47">
        <v>30</v>
      </c>
      <c r="IV218" s="47"/>
      <c r="IW218" s="47"/>
      <c r="IX218" s="47"/>
      <c r="IY218" s="47"/>
      <c r="IZ218" s="47"/>
      <c r="JA218" s="47"/>
      <c r="JB218" s="47"/>
      <c r="JC218" s="47"/>
      <c r="JD218" s="47"/>
      <c r="JE218" s="47"/>
      <c r="JF218" s="47"/>
      <c r="JG218" s="47"/>
      <c r="JH218" s="47"/>
      <c r="JI218" s="47"/>
      <c r="JJ218" s="47"/>
      <c r="JK218" s="47"/>
      <c r="JL218" s="354"/>
      <c r="JM218" s="354"/>
      <c r="JN218" s="354"/>
      <c r="JO218" s="354"/>
      <c r="JP218" s="354"/>
      <c r="JQ218" s="354"/>
      <c r="JR218" s="354"/>
      <c r="JS218" s="354"/>
      <c r="JT218" s="354"/>
      <c r="JU218" s="354"/>
      <c r="JV218" s="354"/>
      <c r="JW218" s="354"/>
      <c r="JX218" s="354"/>
      <c r="JY218" s="354"/>
      <c r="JZ218" s="354"/>
      <c r="KA218" s="354"/>
      <c r="KB218" s="354"/>
      <c r="KC218" s="354"/>
      <c r="KD218" s="354"/>
      <c r="KE218" s="354"/>
      <c r="KF218" s="354"/>
      <c r="KG218" s="354"/>
      <c r="KH218" s="354"/>
      <c r="KI218" s="354"/>
      <c r="KJ218" s="354"/>
      <c r="KK218" s="354"/>
      <c r="KL218" s="354"/>
      <c r="KM218" s="354"/>
      <c r="KN218" s="354"/>
      <c r="KO218" s="354"/>
      <c r="KP218" s="354"/>
      <c r="KQ218" s="354"/>
      <c r="KR218" s="354"/>
      <c r="KS218" s="354"/>
      <c r="KT218" s="354"/>
      <c r="KU218" s="354"/>
      <c r="KV218" s="51"/>
      <c r="KW218" s="47"/>
      <c r="KX218" s="47"/>
      <c r="KY218" s="47"/>
      <c r="KZ218" s="47"/>
      <c r="LA218" s="47"/>
      <c r="LB218" s="47"/>
      <c r="LC218" s="47"/>
      <c r="LD218" s="361"/>
      <c r="LE218" s="361">
        <v>48</v>
      </c>
      <c r="LF218" s="361"/>
      <c r="LG218" s="361"/>
      <c r="LH218" s="361"/>
      <c r="LI218" s="361"/>
      <c r="LJ218" s="361"/>
      <c r="LK218" s="361"/>
      <c r="LL218" s="361"/>
      <c r="LM218" s="361"/>
      <c r="LN218" s="361"/>
      <c r="LO218" s="361"/>
      <c r="LP218" s="361"/>
      <c r="LQ218" s="354"/>
      <c r="LR218" s="354"/>
      <c r="LS218" s="354"/>
      <c r="LT218" s="354"/>
      <c r="LU218" s="354"/>
      <c r="LV218" s="354"/>
      <c r="LW218" s="51"/>
      <c r="LX218" s="354">
        <v>100</v>
      </c>
      <c r="LY218" s="354"/>
      <c r="LZ218" s="354"/>
      <c r="MA218" s="354"/>
      <c r="MB218" s="363"/>
      <c r="MC218" s="363"/>
      <c r="MD218" s="354"/>
      <c r="ME218" s="354"/>
      <c r="MF218" s="354"/>
      <c r="MG218" s="354"/>
      <c r="MH218" s="354"/>
      <c r="MI218" s="354"/>
      <c r="MJ218" s="354"/>
      <c r="MK218" s="354"/>
      <c r="ML218" s="354"/>
      <c r="MM218" s="354"/>
      <c r="MN218" s="354"/>
      <c r="MO218" s="354"/>
      <c r="MP218" s="354"/>
      <c r="MQ218" s="354"/>
      <c r="MR218" s="354"/>
      <c r="MS218" s="51"/>
      <c r="MT218" s="364">
        <f t="shared" si="138"/>
        <v>2468</v>
      </c>
      <c r="MU218" s="365">
        <f t="shared" si="139"/>
        <v>178</v>
      </c>
      <c r="MV218" s="366">
        <f t="shared" si="140"/>
        <v>2646</v>
      </c>
      <c r="MW218" s="365">
        <v>6401</v>
      </c>
      <c r="MX218" s="365">
        <v>1954</v>
      </c>
      <c r="MY218" s="54"/>
      <c r="MZ218" s="708">
        <v>9.99</v>
      </c>
      <c r="NA218" s="708">
        <v>2.6</v>
      </c>
      <c r="NB218" s="709">
        <f t="shared" si="141"/>
        <v>6879.6</v>
      </c>
      <c r="NC218" s="710">
        <v>15</v>
      </c>
      <c r="ND218" s="710">
        <v>13.68</v>
      </c>
      <c r="NE218" s="738">
        <f t="shared" si="167"/>
        <v>0.214695752009185</v>
      </c>
      <c r="NF218" s="739"/>
      <c r="NG218" s="739">
        <v>5000</v>
      </c>
      <c r="NH218" s="739">
        <v>13.68</v>
      </c>
      <c r="NI218" s="740">
        <f t="shared" si="142"/>
        <v>29931.84</v>
      </c>
      <c r="NJ218" s="738">
        <f t="shared" si="137"/>
        <v>0.214695752009185</v>
      </c>
      <c r="NK218" s="741"/>
      <c r="NL218" s="742">
        <v>44562</v>
      </c>
      <c r="NM218" s="739">
        <f ca="1" t="shared" si="143"/>
        <v>17.1666666666667</v>
      </c>
      <c r="NN218" s="739">
        <f ca="1" t="shared" si="144"/>
        <v>515</v>
      </c>
      <c r="NO218" s="739">
        <v>4654</v>
      </c>
      <c r="NP218" s="739">
        <f t="shared" si="145"/>
        <v>2646</v>
      </c>
      <c r="NQ218" s="761">
        <f t="shared" si="146"/>
        <v>0.773458053200819</v>
      </c>
      <c r="NR218" s="739">
        <f ca="1" t="shared" si="147"/>
        <v>0.548179008579221</v>
      </c>
      <c r="NS218" s="739">
        <f t="shared" si="148"/>
        <v>2188</v>
      </c>
      <c r="NT218" s="739"/>
      <c r="NU218" s="739">
        <f ca="1" t="shared" si="149"/>
        <v>154.135922330097</v>
      </c>
      <c r="NV218" s="769">
        <f ca="1" t="shared" si="150"/>
        <v>5.1378640776699</v>
      </c>
      <c r="NW218" s="769">
        <f ca="1" t="shared" si="151"/>
        <v>425.857898715042</v>
      </c>
      <c r="NX218" s="739"/>
      <c r="NY218" s="739"/>
      <c r="NZ218" s="739"/>
      <c r="OA218" s="739"/>
      <c r="OB218" s="739"/>
      <c r="OC218" s="739"/>
      <c r="OD218" s="739"/>
      <c r="OE218" s="743">
        <f t="shared" si="152"/>
        <v>488</v>
      </c>
      <c r="OF218" s="743">
        <f t="shared" si="153"/>
        <v>270</v>
      </c>
      <c r="OG218" s="743">
        <f t="shared" si="154"/>
        <v>240</v>
      </c>
      <c r="OH218" s="743">
        <f t="shared" si="155"/>
        <v>144</v>
      </c>
      <c r="OI218" s="743">
        <f t="shared" si="156"/>
        <v>360</v>
      </c>
      <c r="OJ218" s="739">
        <f t="shared" si="157"/>
        <v>192</v>
      </c>
      <c r="OK218" s="739">
        <f t="shared" si="158"/>
        <v>48</v>
      </c>
      <c r="OL218" s="739">
        <f t="shared" si="159"/>
        <v>0</v>
      </c>
      <c r="OM218" s="739">
        <f t="shared" si="160"/>
        <v>392</v>
      </c>
      <c r="ON218" s="739">
        <f t="shared" si="161"/>
        <v>84</v>
      </c>
      <c r="OO218" s="739">
        <f t="shared" si="162"/>
        <v>120</v>
      </c>
      <c r="OP218" s="739"/>
      <c r="OQ218" s="739">
        <f t="shared" si="163"/>
        <v>216</v>
      </c>
      <c r="OR218" s="739">
        <f t="shared" si="164"/>
        <v>2554</v>
      </c>
      <c r="OS218" s="739">
        <f t="shared" si="165"/>
        <v>0</v>
      </c>
      <c r="OT218" s="739">
        <f t="shared" si="166"/>
        <v>-92</v>
      </c>
      <c r="OU218" s="739"/>
      <c r="OV218" s="739"/>
      <c r="OW218" s="739"/>
      <c r="OX218" s="739"/>
      <c r="OY218" s="739"/>
      <c r="OZ218" s="739"/>
      <c r="PA218" s="739"/>
      <c r="PB218" s="739"/>
      <c r="PC218" s="739"/>
      <c r="PD218" s="739"/>
      <c r="PE218" s="739"/>
      <c r="PF218" s="739"/>
      <c r="PG218" s="739"/>
      <c r="PI218" s="28">
        <v>200</v>
      </c>
      <c r="PJ218" s="28">
        <v>618</v>
      </c>
      <c r="PK218" s="28">
        <v>288</v>
      </c>
      <c r="PL218" s="28">
        <v>816</v>
      </c>
      <c r="PM218" s="28">
        <v>1180</v>
      </c>
      <c r="PN218" s="28">
        <v>532</v>
      </c>
      <c r="PO218" s="28">
        <v>840</v>
      </c>
      <c r="PP218" s="28">
        <v>360</v>
      </c>
      <c r="PQ218" s="28">
        <v>468</v>
      </c>
      <c r="PR218" s="28">
        <v>884</v>
      </c>
      <c r="PS218" s="28">
        <v>148</v>
      </c>
      <c r="PT218" s="28">
        <v>88</v>
      </c>
      <c r="PU218" s="28">
        <v>11</v>
      </c>
      <c r="PV218" s="28">
        <v>6433</v>
      </c>
      <c r="PW218" s="28">
        <v>32</v>
      </c>
    </row>
    <row r="219" s="325" customFormat="1" customHeight="1" spans="1:439">
      <c r="A219" s="122" t="s">
        <v>1610</v>
      </c>
      <c r="B219" s="415">
        <v>2021</v>
      </c>
      <c r="C219" s="122" t="s">
        <v>2069</v>
      </c>
      <c r="D219" s="122" t="s">
        <v>2070</v>
      </c>
      <c r="E219" s="796"/>
      <c r="F219" s="116" t="s">
        <v>510</v>
      </c>
      <c r="G219" s="112" t="s">
        <v>511</v>
      </c>
      <c r="H219" s="113" t="s">
        <v>512</v>
      </c>
      <c r="I219" s="99">
        <f t="shared" si="129"/>
        <v>-2481</v>
      </c>
      <c r="J219" s="100">
        <v>3645</v>
      </c>
      <c r="K219" s="454">
        <v>258</v>
      </c>
      <c r="L219" s="150">
        <f t="shared" si="133"/>
        <v>1164</v>
      </c>
      <c r="M219" s="151">
        <f t="shared" si="134"/>
        <v>1164</v>
      </c>
      <c r="N219" s="811"/>
      <c r="O219" s="35">
        <v>4411</v>
      </c>
      <c r="P219" s="157"/>
      <c r="Q219" s="154">
        <f t="shared" si="135"/>
        <v>0</v>
      </c>
      <c r="R219" s="114">
        <f t="shared" si="136"/>
        <v>0</v>
      </c>
      <c r="S219" s="490"/>
      <c r="T219" s="490"/>
      <c r="U219" s="825"/>
      <c r="V219" s="825"/>
      <c r="W219" s="490"/>
      <c r="X219" s="489"/>
      <c r="Y219" s="505"/>
      <c r="Z219" s="505"/>
      <c r="AA219" s="505"/>
      <c r="AB219" s="505"/>
      <c r="AC219" s="99"/>
      <c r="AD219" s="505"/>
      <c r="AE219" s="505"/>
      <c r="AF219" s="490"/>
      <c r="AG219" s="490"/>
      <c r="AH219" s="490"/>
      <c r="AI219" s="490"/>
      <c r="AJ219" s="490"/>
      <c r="AK219" s="490"/>
      <c r="AL219" s="490"/>
      <c r="AM219" s="490"/>
      <c r="AN219" s="490"/>
      <c r="AO219" s="490"/>
      <c r="AP219" s="490"/>
      <c r="AQ219" s="490"/>
      <c r="AR219" s="490"/>
      <c r="AS219" s="490"/>
      <c r="AT219" s="490"/>
      <c r="AU219" s="490"/>
      <c r="AV219" s="490"/>
      <c r="AW219" s="490"/>
      <c r="AX219" s="490"/>
      <c r="AY219" s="100"/>
      <c r="AZ219" s="48">
        <v>1</v>
      </c>
      <c r="BA219" s="48"/>
      <c r="BB219" s="48">
        <v>1</v>
      </c>
      <c r="BC219" s="48"/>
      <c r="BD219" s="47">
        <v>1</v>
      </c>
      <c r="BE219" s="47">
        <v>1</v>
      </c>
      <c r="BF219" s="47">
        <v>1</v>
      </c>
      <c r="BG219" s="47"/>
      <c r="BH219" s="47"/>
      <c r="BI219" s="47"/>
      <c r="BJ219" s="47"/>
      <c r="BK219" s="47"/>
      <c r="BL219" s="47">
        <v>8</v>
      </c>
      <c r="BM219" s="47"/>
      <c r="BN219" s="47"/>
      <c r="BO219" s="47"/>
      <c r="BP219" s="47"/>
      <c r="BQ219" s="47"/>
      <c r="BR219" s="47"/>
      <c r="BS219" s="354"/>
      <c r="BT219" s="354"/>
      <c r="BU219" s="354"/>
      <c r="BV219" s="354"/>
      <c r="BW219" s="354"/>
      <c r="BX219" s="354"/>
      <c r="BY219" s="354"/>
      <c r="BZ219" s="354"/>
      <c r="CA219" s="354"/>
      <c r="CB219" s="354"/>
      <c r="CC219" s="354"/>
      <c r="CD219" s="354"/>
      <c r="CE219" s="354"/>
      <c r="CF219" s="354"/>
      <c r="CG219" s="354"/>
      <c r="CH219" s="354"/>
      <c r="CI219" s="354"/>
      <c r="CJ219" s="354"/>
      <c r="CK219" s="354"/>
      <c r="CL219" s="354"/>
      <c r="CM219" s="354"/>
      <c r="CN219" s="354"/>
      <c r="CO219" s="354"/>
      <c r="CP219" s="358"/>
      <c r="CQ219" s="48"/>
      <c r="CR219" s="354"/>
      <c r="CS219" s="354"/>
      <c r="CT219" s="355">
        <v>-7</v>
      </c>
      <c r="CU219" s="354"/>
      <c r="CV219" s="354"/>
      <c r="CW219" s="354"/>
      <c r="CX219" s="354">
        <v>8</v>
      </c>
      <c r="CY219" s="354"/>
      <c r="CZ219" s="354"/>
      <c r="DA219" s="356">
        <v>-6</v>
      </c>
      <c r="DB219" s="354"/>
      <c r="DC219" s="354"/>
      <c r="DD219" s="354"/>
      <c r="DE219" s="354"/>
      <c r="DF219" s="354">
        <v>2</v>
      </c>
      <c r="DG219" s="354"/>
      <c r="DH219" s="354"/>
      <c r="DI219" s="354"/>
      <c r="DJ219" s="354"/>
      <c r="DK219" s="354"/>
      <c r="DL219" s="354"/>
      <c r="DM219" s="354"/>
      <c r="DN219" s="354"/>
      <c r="DO219" s="354"/>
      <c r="DP219" s="354"/>
      <c r="DQ219" s="354"/>
      <c r="DR219" s="354"/>
      <c r="DS219" s="354"/>
      <c r="DT219" s="354"/>
      <c r="DU219" s="354"/>
      <c r="DV219" s="354">
        <v>1</v>
      </c>
      <c r="DW219" s="354"/>
      <c r="DX219" s="354"/>
      <c r="DY219" s="354"/>
      <c r="DZ219" s="357"/>
      <c r="EA219" s="356"/>
      <c r="EB219" s="356"/>
      <c r="EC219" s="356"/>
      <c r="ED219" s="356"/>
      <c r="EE219" s="358"/>
      <c r="EF219" s="48"/>
      <c r="EG219" s="46">
        <v>100</v>
      </c>
      <c r="EH219" s="46"/>
      <c r="EI219" s="47"/>
      <c r="EJ219" s="47">
        <v>120</v>
      </c>
      <c r="EK219" s="47">
        <v>48</v>
      </c>
      <c r="EL219" s="47"/>
      <c r="EM219" s="47"/>
      <c r="EN219" s="47"/>
      <c r="EO219" s="47"/>
      <c r="EP219" s="47">
        <v>240</v>
      </c>
      <c r="EQ219" s="47"/>
      <c r="ER219" s="47"/>
      <c r="ES219" s="47"/>
      <c r="ET219" s="48"/>
      <c r="EU219" s="47"/>
      <c r="EV219" s="47"/>
      <c r="EW219" s="47">
        <v>120</v>
      </c>
      <c r="EX219" s="47"/>
      <c r="EY219" s="47"/>
      <c r="EZ219" s="47"/>
      <c r="FA219" s="47"/>
      <c r="FB219" s="47"/>
      <c r="FC219" s="47"/>
      <c r="FD219" s="47"/>
      <c r="FE219" s="47">
        <v>20</v>
      </c>
      <c r="FF219" s="47">
        <v>24</v>
      </c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354"/>
      <c r="FR219" s="354"/>
      <c r="FS219" s="354"/>
      <c r="FT219" s="354"/>
      <c r="FU219" s="354">
        <v>360</v>
      </c>
      <c r="FV219" s="354"/>
      <c r="FW219" s="354">
        <v>120</v>
      </c>
      <c r="FX219" s="354"/>
      <c r="FY219" s="354"/>
      <c r="FZ219" s="354"/>
      <c r="GA219" s="354"/>
      <c r="GB219" s="354"/>
      <c r="GC219" s="354"/>
      <c r="GD219" s="354"/>
      <c r="GE219" s="354"/>
      <c r="GF219" s="354"/>
      <c r="GG219" s="354"/>
      <c r="GH219" s="354">
        <v>72</v>
      </c>
      <c r="GI219" s="354"/>
      <c r="GJ219" s="354">
        <v>72</v>
      </c>
      <c r="GK219" s="354">
        <v>120</v>
      </c>
      <c r="GL219" s="354">
        <v>720</v>
      </c>
      <c r="GM219" s="354"/>
      <c r="GN219" s="354"/>
      <c r="GO219" s="354"/>
      <c r="GP219" s="354"/>
      <c r="GQ219" s="354"/>
      <c r="GR219" s="354">
        <v>24</v>
      </c>
      <c r="GS219" s="354"/>
      <c r="GT219" s="354"/>
      <c r="GU219" s="354"/>
      <c r="GV219" s="354"/>
      <c r="GW219" s="354">
        <v>24</v>
      </c>
      <c r="GX219" s="354"/>
      <c r="GY219" s="354"/>
      <c r="GZ219" s="354">
        <v>8</v>
      </c>
      <c r="HA219" s="354"/>
      <c r="HB219" s="354"/>
      <c r="HC219" s="354">
        <v>360</v>
      </c>
      <c r="HD219" s="354"/>
      <c r="HE219" s="354">
        <v>40</v>
      </c>
      <c r="HF219" s="354"/>
      <c r="HG219" s="354"/>
      <c r="HH219" s="354">
        <v>48</v>
      </c>
      <c r="HI219" s="354">
        <v>48</v>
      </c>
      <c r="HJ219" s="354"/>
      <c r="HK219" s="354"/>
      <c r="HL219" s="354"/>
      <c r="HM219" s="354"/>
      <c r="HN219" s="354">
        <v>44</v>
      </c>
      <c r="HO219" s="354"/>
      <c r="HP219" s="354"/>
      <c r="HQ219" s="354"/>
      <c r="HR219" s="354">
        <v>72</v>
      </c>
      <c r="HS219" s="354"/>
      <c r="HT219" s="354"/>
      <c r="HU219" s="354">
        <v>24</v>
      </c>
      <c r="HV219" s="354"/>
      <c r="HW219" s="354"/>
      <c r="HX219" s="354">
        <v>120</v>
      </c>
      <c r="HY219" s="354"/>
      <c r="HZ219" s="354"/>
      <c r="IA219" s="354">
        <v>48</v>
      </c>
      <c r="IB219" s="354"/>
      <c r="IC219" s="354"/>
      <c r="ID219" s="354"/>
      <c r="IE219" s="354"/>
      <c r="IF219" s="354"/>
      <c r="IG219" s="354"/>
      <c r="IH219" s="354"/>
      <c r="II219" s="354"/>
      <c r="IJ219" s="354"/>
      <c r="IK219" s="354"/>
      <c r="IL219" s="354"/>
      <c r="IM219" s="354"/>
      <c r="IN219" s="354"/>
      <c r="IO219" s="354"/>
      <c r="IP219" s="354">
        <v>44</v>
      </c>
      <c r="IQ219" s="354">
        <v>48</v>
      </c>
      <c r="IR219" s="50"/>
      <c r="IS219" s="47"/>
      <c r="IT219" s="47"/>
      <c r="IU219" s="47"/>
      <c r="IV219" s="47"/>
      <c r="IW219" s="47"/>
      <c r="IX219" s="47"/>
      <c r="IY219" s="47"/>
      <c r="IZ219" s="47"/>
      <c r="JA219" s="47"/>
      <c r="JB219" s="47"/>
      <c r="JC219" s="47"/>
      <c r="JD219" s="47"/>
      <c r="JE219" s="47"/>
      <c r="JF219" s="47"/>
      <c r="JG219" s="47"/>
      <c r="JH219" s="47"/>
      <c r="JI219" s="47"/>
      <c r="JJ219" s="47"/>
      <c r="JK219" s="47"/>
      <c r="JL219" s="354"/>
      <c r="JM219" s="354"/>
      <c r="JN219" s="354"/>
      <c r="JO219" s="354"/>
      <c r="JP219" s="354"/>
      <c r="JQ219" s="354"/>
      <c r="JR219" s="354"/>
      <c r="JS219" s="354"/>
      <c r="JT219" s="354"/>
      <c r="JU219" s="354"/>
      <c r="JV219" s="354"/>
      <c r="JW219" s="354"/>
      <c r="JX219" s="354"/>
      <c r="JY219" s="354"/>
      <c r="JZ219" s="354"/>
      <c r="KA219" s="354"/>
      <c r="KB219" s="354"/>
      <c r="KC219" s="354"/>
      <c r="KD219" s="354"/>
      <c r="KE219" s="354"/>
      <c r="KF219" s="354"/>
      <c r="KG219" s="354"/>
      <c r="KH219" s="354"/>
      <c r="KI219" s="354"/>
      <c r="KJ219" s="354"/>
      <c r="KK219" s="354"/>
      <c r="KL219" s="354"/>
      <c r="KM219" s="354"/>
      <c r="KN219" s="354"/>
      <c r="KO219" s="354"/>
      <c r="KP219" s="354"/>
      <c r="KQ219" s="354"/>
      <c r="KR219" s="354"/>
      <c r="KS219" s="354"/>
      <c r="KT219" s="354"/>
      <c r="KU219" s="354"/>
      <c r="KV219" s="660"/>
      <c r="KW219" s="47"/>
      <c r="KX219" s="47"/>
      <c r="KY219" s="47"/>
      <c r="KZ219" s="47"/>
      <c r="LA219" s="47"/>
      <c r="LB219" s="47"/>
      <c r="LC219" s="47"/>
      <c r="LD219" s="354"/>
      <c r="LE219" s="354">
        <v>48</v>
      </c>
      <c r="LF219" s="354"/>
      <c r="LG219" s="354"/>
      <c r="LH219" s="354"/>
      <c r="LI219" s="354"/>
      <c r="LJ219" s="354"/>
      <c r="LK219" s="354"/>
      <c r="LL219" s="354"/>
      <c r="LM219" s="354"/>
      <c r="LN219" s="354"/>
      <c r="LO219" s="354"/>
      <c r="LP219" s="354"/>
      <c r="LQ219" s="354"/>
      <c r="LR219" s="354"/>
      <c r="LS219" s="354"/>
      <c r="LT219" s="354"/>
      <c r="LU219" s="354"/>
      <c r="LV219" s="354"/>
      <c r="LW219" s="660"/>
      <c r="LX219" s="354">
        <v>100</v>
      </c>
      <c r="LY219" s="354"/>
      <c r="LZ219" s="354"/>
      <c r="MA219" s="354"/>
      <c r="MB219" s="354"/>
      <c r="MC219" s="354"/>
      <c r="MD219" s="354"/>
      <c r="ME219" s="354"/>
      <c r="MF219" s="354"/>
      <c r="MG219" s="354"/>
      <c r="MH219" s="354"/>
      <c r="MI219" s="354"/>
      <c r="MJ219" s="354"/>
      <c r="MK219" s="354"/>
      <c r="ML219" s="354"/>
      <c r="MM219" s="354"/>
      <c r="MN219" s="354"/>
      <c r="MO219" s="354"/>
      <c r="MP219" s="354"/>
      <c r="MQ219" s="354"/>
      <c r="MR219" s="354"/>
      <c r="MS219" s="660"/>
      <c r="MT219" s="364">
        <f t="shared" si="138"/>
        <v>3088</v>
      </c>
      <c r="MU219" s="365">
        <f t="shared" si="139"/>
        <v>148</v>
      </c>
      <c r="MV219" s="366">
        <f t="shared" si="140"/>
        <v>3236</v>
      </c>
      <c r="MW219" s="365">
        <v>7646</v>
      </c>
      <c r="MX219" s="365">
        <v>1958</v>
      </c>
      <c r="MY219" s="54"/>
      <c r="MZ219" s="709">
        <v>9.99</v>
      </c>
      <c r="NA219" s="709">
        <v>2.6</v>
      </c>
      <c r="NB219" s="709">
        <f t="shared" si="141"/>
        <v>8413.6</v>
      </c>
      <c r="NC219" s="711">
        <v>15</v>
      </c>
      <c r="ND219" s="711">
        <v>12.13</v>
      </c>
      <c r="NE219" s="738">
        <f t="shared" si="167"/>
        <v>0.303673938002296</v>
      </c>
      <c r="NF219" s="743"/>
      <c r="NG219" s="743">
        <v>5000</v>
      </c>
      <c r="NH219" s="743">
        <v>11.89</v>
      </c>
      <c r="NI219" s="740">
        <f t="shared" si="142"/>
        <v>14119.32</v>
      </c>
      <c r="NJ219" s="738">
        <f t="shared" si="137"/>
        <v>0.317451205510907</v>
      </c>
      <c r="NK219" s="818"/>
      <c r="NL219" s="742">
        <v>44562</v>
      </c>
      <c r="NM219" s="739">
        <f ca="1" t="shared" si="143"/>
        <v>17.1666666666667</v>
      </c>
      <c r="NN219" s="739">
        <f ca="1" t="shared" si="144"/>
        <v>515</v>
      </c>
      <c r="NO219" s="743">
        <v>4311</v>
      </c>
      <c r="NP219" s="739">
        <f t="shared" si="145"/>
        <v>3236</v>
      </c>
      <c r="NQ219" s="761">
        <f t="shared" si="146"/>
        <v>1.182100456621</v>
      </c>
      <c r="NR219" s="739">
        <f ca="1" t="shared" si="147"/>
        <v>0.837799352750806</v>
      </c>
      <c r="NS219" s="739">
        <f t="shared" si="148"/>
        <v>1164</v>
      </c>
      <c r="NT219" s="743"/>
      <c r="NU219" s="739">
        <f ca="1" t="shared" si="149"/>
        <v>188.504854368932</v>
      </c>
      <c r="NV219" s="769">
        <f ca="1" t="shared" si="150"/>
        <v>6.28349514563107</v>
      </c>
      <c r="NW219" s="769">
        <f ca="1" t="shared" si="151"/>
        <v>185.247218788628</v>
      </c>
      <c r="NX219" s="743"/>
      <c r="NY219" s="743"/>
      <c r="NZ219" s="743"/>
      <c r="OA219" s="743"/>
      <c r="OB219" s="743"/>
      <c r="OC219" s="743"/>
      <c r="OD219" s="743"/>
      <c r="OE219" s="743">
        <f t="shared" si="152"/>
        <v>508</v>
      </c>
      <c r="OF219" s="743">
        <f t="shared" si="153"/>
        <v>0</v>
      </c>
      <c r="OG219" s="743">
        <f t="shared" si="154"/>
        <v>312</v>
      </c>
      <c r="OH219" s="743">
        <f t="shared" si="155"/>
        <v>0</v>
      </c>
      <c r="OI219" s="743">
        <f t="shared" si="156"/>
        <v>480</v>
      </c>
      <c r="OJ219" s="739">
        <f t="shared" si="157"/>
        <v>264</v>
      </c>
      <c r="OK219" s="739">
        <f t="shared" si="158"/>
        <v>48</v>
      </c>
      <c r="OL219" s="739">
        <f t="shared" si="159"/>
        <v>720</v>
      </c>
      <c r="OM219" s="739">
        <f t="shared" si="160"/>
        <v>416</v>
      </c>
      <c r="ON219" s="739">
        <f t="shared" si="161"/>
        <v>132</v>
      </c>
      <c r="OO219" s="739">
        <f t="shared" si="162"/>
        <v>120</v>
      </c>
      <c r="OP219" s="739"/>
      <c r="OQ219" s="739">
        <f t="shared" si="163"/>
        <v>144</v>
      </c>
      <c r="OR219" s="739">
        <f t="shared" si="164"/>
        <v>3144</v>
      </c>
      <c r="OS219" s="739">
        <f t="shared" si="165"/>
        <v>0</v>
      </c>
      <c r="OT219" s="739">
        <f t="shared" si="166"/>
        <v>-92</v>
      </c>
      <c r="OU219" s="743"/>
      <c r="OV219" s="743"/>
      <c r="OW219" s="743"/>
      <c r="OX219" s="743"/>
      <c r="OY219" s="743"/>
      <c r="OZ219" s="743"/>
      <c r="PA219" s="743"/>
      <c r="PB219" s="743"/>
      <c r="PC219" s="743"/>
      <c r="PD219" s="743"/>
      <c r="PE219" s="743"/>
      <c r="PF219" s="743"/>
      <c r="PG219" s="743"/>
      <c r="PI219" s="325">
        <v>200</v>
      </c>
      <c r="PJ219" s="325">
        <v>786</v>
      </c>
      <c r="PK219" s="325">
        <v>504</v>
      </c>
      <c r="PL219" s="325">
        <v>648</v>
      </c>
      <c r="PM219" s="325">
        <v>1180</v>
      </c>
      <c r="PN219" s="325">
        <v>508</v>
      </c>
      <c r="PO219" s="325">
        <v>360</v>
      </c>
      <c r="PP219" s="325">
        <v>1272</v>
      </c>
      <c r="PQ219" s="325">
        <v>920</v>
      </c>
      <c r="PR219" s="325">
        <v>812</v>
      </c>
      <c r="PS219" s="325">
        <v>388</v>
      </c>
      <c r="PT219" s="325">
        <v>88</v>
      </c>
      <c r="PU219" s="325">
        <v>12</v>
      </c>
      <c r="PV219" s="325">
        <v>7678</v>
      </c>
      <c r="PW219" s="325">
        <v>32</v>
      </c>
    </row>
    <row r="220" s="28" customFormat="1" customHeight="1" spans="1:439">
      <c r="A220" s="122" t="s">
        <v>1610</v>
      </c>
      <c r="B220" s="415">
        <v>2021</v>
      </c>
      <c r="C220" s="95" t="s">
        <v>1645</v>
      </c>
      <c r="D220" s="95" t="s">
        <v>1646</v>
      </c>
      <c r="E220" s="95"/>
      <c r="F220" s="104" t="s">
        <v>513</v>
      </c>
      <c r="G220" s="112" t="s">
        <v>514</v>
      </c>
      <c r="H220" s="98" t="s">
        <v>515</v>
      </c>
      <c r="I220" s="99">
        <f t="shared" si="129"/>
        <v>283</v>
      </c>
      <c r="J220" s="114">
        <v>10</v>
      </c>
      <c r="K220" s="456">
        <v>0</v>
      </c>
      <c r="L220" s="150">
        <f t="shared" si="133"/>
        <v>293</v>
      </c>
      <c r="M220" s="151">
        <f t="shared" si="134"/>
        <v>293</v>
      </c>
      <c r="N220" s="455"/>
      <c r="O220" s="35">
        <v>1053</v>
      </c>
      <c r="P220" s="157"/>
      <c r="Q220" s="154">
        <f t="shared" si="135"/>
        <v>0</v>
      </c>
      <c r="R220" s="34">
        <f t="shared" si="136"/>
        <v>0</v>
      </c>
      <c r="S220" s="490"/>
      <c r="T220" s="490"/>
      <c r="U220" s="824"/>
      <c r="V220" s="824"/>
      <c r="W220" s="490"/>
      <c r="X220" s="489"/>
      <c r="Y220" s="505"/>
      <c r="Z220" s="505"/>
      <c r="AA220" s="505"/>
      <c r="AB220" s="505"/>
      <c r="AC220" s="99"/>
      <c r="AD220" s="505"/>
      <c r="AE220" s="505"/>
      <c r="AF220" s="490"/>
      <c r="AG220" s="490"/>
      <c r="AH220" s="490"/>
      <c r="AI220" s="490"/>
      <c r="AJ220" s="490"/>
      <c r="AK220" s="490"/>
      <c r="AL220" s="490"/>
      <c r="AM220" s="490"/>
      <c r="AN220" s="490"/>
      <c r="AO220" s="490"/>
      <c r="AP220" s="490"/>
      <c r="AQ220" s="490"/>
      <c r="AR220" s="490"/>
      <c r="AS220" s="490"/>
      <c r="AT220" s="490"/>
      <c r="AU220" s="490"/>
      <c r="AV220" s="490"/>
      <c r="AW220" s="490"/>
      <c r="AX220" s="490"/>
      <c r="AY220" s="100"/>
      <c r="AZ220" s="48"/>
      <c r="BA220" s="48"/>
      <c r="BB220" s="48"/>
      <c r="BC220" s="48"/>
      <c r="BD220" s="47"/>
      <c r="BE220" s="47"/>
      <c r="BF220" s="47"/>
      <c r="BG220" s="47"/>
      <c r="BH220" s="47"/>
      <c r="BI220" s="47"/>
      <c r="BJ220" s="47"/>
      <c r="BK220" s="47"/>
      <c r="BL220" s="47">
        <v>4</v>
      </c>
      <c r="BM220" s="47"/>
      <c r="BN220" s="47"/>
      <c r="BO220" s="47"/>
      <c r="BP220" s="47"/>
      <c r="BQ220" s="47"/>
      <c r="BR220" s="47"/>
      <c r="BS220" s="354"/>
      <c r="BT220" s="354"/>
      <c r="BU220" s="354"/>
      <c r="BV220" s="354"/>
      <c r="BW220" s="354"/>
      <c r="BX220" s="354"/>
      <c r="BY220" s="354"/>
      <c r="BZ220" s="354"/>
      <c r="CA220" s="354"/>
      <c r="CB220" s="354"/>
      <c r="CC220" s="354"/>
      <c r="CD220" s="354"/>
      <c r="CE220" s="354"/>
      <c r="CF220" s="354"/>
      <c r="CG220" s="354"/>
      <c r="CH220" s="354"/>
      <c r="CI220" s="354"/>
      <c r="CJ220" s="354"/>
      <c r="CK220" s="354"/>
      <c r="CL220" s="354"/>
      <c r="CM220" s="354"/>
      <c r="CN220" s="354"/>
      <c r="CO220" s="354"/>
      <c r="CP220" s="358"/>
      <c r="CQ220" s="48"/>
      <c r="CR220" s="354"/>
      <c r="CS220" s="354"/>
      <c r="CT220" s="355"/>
      <c r="CU220" s="354"/>
      <c r="CV220" s="354"/>
      <c r="CW220" s="354"/>
      <c r="CX220" s="354">
        <v>4</v>
      </c>
      <c r="CY220" s="354"/>
      <c r="CZ220" s="354"/>
      <c r="DA220" s="356"/>
      <c r="DB220" s="354"/>
      <c r="DC220" s="354"/>
      <c r="DD220" s="354"/>
      <c r="DE220" s="354"/>
      <c r="DF220" s="354">
        <v>1</v>
      </c>
      <c r="DG220" s="354"/>
      <c r="DH220" s="354"/>
      <c r="DI220" s="354"/>
      <c r="DJ220" s="354"/>
      <c r="DK220" s="354"/>
      <c r="DL220" s="354"/>
      <c r="DM220" s="354"/>
      <c r="DN220" s="354"/>
      <c r="DO220" s="354"/>
      <c r="DP220" s="354"/>
      <c r="DQ220" s="354"/>
      <c r="DR220" s="354"/>
      <c r="DS220" s="354"/>
      <c r="DT220" s="354"/>
      <c r="DU220" s="354"/>
      <c r="DV220" s="354">
        <v>1</v>
      </c>
      <c r="DW220" s="354"/>
      <c r="DX220" s="354"/>
      <c r="DY220" s="354"/>
      <c r="DZ220" s="357"/>
      <c r="EA220" s="356"/>
      <c r="EB220" s="356"/>
      <c r="EC220" s="356"/>
      <c r="ED220" s="356"/>
      <c r="EE220" s="358"/>
      <c r="EF220" s="48"/>
      <c r="EG220" s="46"/>
      <c r="EH220" s="46"/>
      <c r="EI220" s="47"/>
      <c r="EJ220" s="47"/>
      <c r="EK220" s="47"/>
      <c r="EL220" s="47"/>
      <c r="EM220" s="47"/>
      <c r="EN220" s="47"/>
      <c r="EO220" s="47"/>
      <c r="EP220" s="47">
        <v>96</v>
      </c>
      <c r="EQ220" s="47"/>
      <c r="ER220" s="47"/>
      <c r="ES220" s="47"/>
      <c r="ET220" s="48"/>
      <c r="EU220" s="47"/>
      <c r="EV220" s="47"/>
      <c r="EW220" s="47"/>
      <c r="EX220" s="47"/>
      <c r="EY220" s="47"/>
      <c r="EZ220" s="47"/>
      <c r="FA220" s="47"/>
      <c r="FB220" s="47"/>
      <c r="FC220" s="47">
        <v>6</v>
      </c>
      <c r="FD220" s="47"/>
      <c r="FE220" s="47">
        <v>10</v>
      </c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354"/>
      <c r="FR220" s="354"/>
      <c r="FS220" s="354"/>
      <c r="FT220" s="354"/>
      <c r="FU220" s="354">
        <v>180</v>
      </c>
      <c r="FV220" s="354"/>
      <c r="FW220" s="354">
        <v>44</v>
      </c>
      <c r="FX220" s="354"/>
      <c r="FY220" s="354"/>
      <c r="FZ220" s="354"/>
      <c r="GA220" s="354"/>
      <c r="GB220" s="354"/>
      <c r="GC220" s="354"/>
      <c r="GD220" s="354"/>
      <c r="GE220" s="354"/>
      <c r="GF220" s="354"/>
      <c r="GG220" s="354"/>
      <c r="GH220" s="354"/>
      <c r="GI220" s="354"/>
      <c r="GJ220" s="354"/>
      <c r="GK220" s="354">
        <v>54</v>
      </c>
      <c r="GL220" s="354"/>
      <c r="GM220" s="354"/>
      <c r="GN220" s="354"/>
      <c r="GO220" s="354"/>
      <c r="GP220" s="354"/>
      <c r="GQ220" s="354"/>
      <c r="GR220" s="354"/>
      <c r="GS220" s="354"/>
      <c r="GT220" s="354"/>
      <c r="GU220" s="354"/>
      <c r="GV220" s="354"/>
      <c r="GW220" s="354"/>
      <c r="GX220" s="354"/>
      <c r="GY220" s="354"/>
      <c r="GZ220" s="354">
        <v>4</v>
      </c>
      <c r="HA220" s="354"/>
      <c r="HB220" s="354"/>
      <c r="HC220" s="354">
        <v>180</v>
      </c>
      <c r="HD220" s="354"/>
      <c r="HE220" s="354">
        <v>20</v>
      </c>
      <c r="HF220" s="354"/>
      <c r="HG220" s="354"/>
      <c r="HH220" s="354"/>
      <c r="HI220" s="354"/>
      <c r="HJ220" s="354"/>
      <c r="HK220" s="354"/>
      <c r="HL220" s="354"/>
      <c r="HM220" s="354"/>
      <c r="HN220" s="354">
        <v>22</v>
      </c>
      <c r="HO220" s="354"/>
      <c r="HP220" s="354"/>
      <c r="HQ220" s="354"/>
      <c r="HR220" s="354"/>
      <c r="HS220" s="354"/>
      <c r="HT220" s="354"/>
      <c r="HU220" s="354"/>
      <c r="HV220" s="354">
        <v>12</v>
      </c>
      <c r="HW220" s="354"/>
      <c r="HX220" s="354">
        <v>60</v>
      </c>
      <c r="HY220" s="354"/>
      <c r="HZ220" s="354"/>
      <c r="IA220" s="354"/>
      <c r="IB220" s="354"/>
      <c r="IC220" s="354"/>
      <c r="ID220" s="354"/>
      <c r="IE220" s="354"/>
      <c r="IF220" s="354"/>
      <c r="IG220" s="354"/>
      <c r="IH220" s="354"/>
      <c r="II220" s="354"/>
      <c r="IJ220" s="354"/>
      <c r="IK220" s="354"/>
      <c r="IL220" s="354"/>
      <c r="IM220" s="354"/>
      <c r="IN220" s="354"/>
      <c r="IO220" s="354"/>
      <c r="IP220" s="354">
        <v>22</v>
      </c>
      <c r="IQ220" s="354"/>
      <c r="IR220" s="50"/>
      <c r="IS220" s="47"/>
      <c r="IT220" s="47"/>
      <c r="IU220" s="47"/>
      <c r="IV220" s="47"/>
      <c r="IW220" s="47"/>
      <c r="IX220" s="47"/>
      <c r="IY220" s="47"/>
      <c r="IZ220" s="47"/>
      <c r="JA220" s="47"/>
      <c r="JB220" s="47"/>
      <c r="JC220" s="47"/>
      <c r="JD220" s="47"/>
      <c r="JE220" s="47"/>
      <c r="JF220" s="47"/>
      <c r="JG220" s="47"/>
      <c r="JH220" s="47"/>
      <c r="JI220" s="47"/>
      <c r="JJ220" s="47"/>
      <c r="JK220" s="47"/>
      <c r="JL220" s="354"/>
      <c r="JM220" s="354"/>
      <c r="JN220" s="354"/>
      <c r="JO220" s="354"/>
      <c r="JP220" s="354"/>
      <c r="JQ220" s="354"/>
      <c r="JR220" s="354"/>
      <c r="JS220" s="354"/>
      <c r="JT220" s="354"/>
      <c r="JU220" s="354"/>
      <c r="JV220" s="354"/>
      <c r="JW220" s="354"/>
      <c r="JX220" s="354"/>
      <c r="JY220" s="354"/>
      <c r="JZ220" s="354"/>
      <c r="KA220" s="354"/>
      <c r="KB220" s="354"/>
      <c r="KC220" s="354"/>
      <c r="KD220" s="354"/>
      <c r="KE220" s="354"/>
      <c r="KF220" s="354"/>
      <c r="KG220" s="354"/>
      <c r="KH220" s="354"/>
      <c r="KI220" s="354"/>
      <c r="KJ220" s="354"/>
      <c r="KK220" s="354"/>
      <c r="KL220" s="354"/>
      <c r="KM220" s="354"/>
      <c r="KN220" s="354"/>
      <c r="KO220" s="354"/>
      <c r="KP220" s="354"/>
      <c r="KQ220" s="354"/>
      <c r="KR220" s="354"/>
      <c r="KS220" s="354"/>
      <c r="KT220" s="354"/>
      <c r="KU220" s="354"/>
      <c r="KV220" s="51"/>
      <c r="KW220" s="47"/>
      <c r="KX220" s="47"/>
      <c r="KY220" s="47"/>
      <c r="KZ220" s="47"/>
      <c r="LA220" s="47"/>
      <c r="LB220" s="47"/>
      <c r="LC220" s="47"/>
      <c r="LD220" s="361"/>
      <c r="LE220" s="361"/>
      <c r="LF220" s="361"/>
      <c r="LG220" s="361"/>
      <c r="LH220" s="361"/>
      <c r="LI220" s="361"/>
      <c r="LJ220" s="361"/>
      <c r="LK220" s="361"/>
      <c r="LL220" s="361"/>
      <c r="LM220" s="361"/>
      <c r="LN220" s="361"/>
      <c r="LO220" s="361"/>
      <c r="LP220" s="361"/>
      <c r="LQ220" s="354"/>
      <c r="LR220" s="354"/>
      <c r="LS220" s="354"/>
      <c r="LT220" s="354"/>
      <c r="LU220" s="354"/>
      <c r="LV220" s="354"/>
      <c r="LW220" s="51"/>
      <c r="LX220" s="354"/>
      <c r="LY220" s="354"/>
      <c r="LZ220" s="354"/>
      <c r="MA220" s="354"/>
      <c r="MB220" s="363"/>
      <c r="MC220" s="363"/>
      <c r="MD220" s="354"/>
      <c r="ME220" s="354"/>
      <c r="MF220" s="354"/>
      <c r="MG220" s="354"/>
      <c r="MH220" s="354"/>
      <c r="MI220" s="354">
        <v>2</v>
      </c>
      <c r="MJ220" s="354"/>
      <c r="MK220" s="354"/>
      <c r="ML220" s="354">
        <v>24</v>
      </c>
      <c r="MM220" s="354"/>
      <c r="MN220" s="354"/>
      <c r="MO220" s="354"/>
      <c r="MP220" s="354"/>
      <c r="MQ220" s="354"/>
      <c r="MR220" s="354">
        <v>14</v>
      </c>
      <c r="MS220" s="51"/>
      <c r="MT220" s="364">
        <f t="shared" si="138"/>
        <v>710</v>
      </c>
      <c r="MU220" s="365">
        <f t="shared" si="139"/>
        <v>40</v>
      </c>
      <c r="MV220" s="366">
        <f t="shared" si="140"/>
        <v>750</v>
      </c>
      <c r="MW220" s="365">
        <v>163</v>
      </c>
      <c r="MX220" s="365">
        <v>494</v>
      </c>
      <c r="MY220" s="54"/>
      <c r="MZ220" s="709"/>
      <c r="NA220" s="709"/>
      <c r="NB220" s="709">
        <f t="shared" si="141"/>
        <v>0</v>
      </c>
      <c r="NC220" s="711"/>
      <c r="ND220" s="711">
        <v>9.74</v>
      </c>
      <c r="NE220" s="738" t="e">
        <f t="shared" si="167"/>
        <v>#DIV/0!</v>
      </c>
      <c r="NF220" s="743"/>
      <c r="NG220" s="743">
        <v>1000</v>
      </c>
      <c r="NH220" s="743">
        <v>11.33</v>
      </c>
      <c r="NI220" s="740">
        <f t="shared" si="142"/>
        <v>2853.82</v>
      </c>
      <c r="NJ220" s="738"/>
      <c r="NK220" s="818"/>
      <c r="NL220" s="742">
        <v>44562</v>
      </c>
      <c r="NM220" s="739">
        <f ca="1" t="shared" si="143"/>
        <v>17.1666666666667</v>
      </c>
      <c r="NN220" s="739">
        <f ca="1" t="shared" si="144"/>
        <v>515</v>
      </c>
      <c r="NO220" s="743">
        <v>106</v>
      </c>
      <c r="NP220" s="739">
        <f t="shared" si="145"/>
        <v>750</v>
      </c>
      <c r="NQ220" s="761">
        <f t="shared" si="146"/>
        <v>3.7593984962406</v>
      </c>
      <c r="NR220" s="739">
        <f ca="1" t="shared" si="147"/>
        <v>2.66442806044237</v>
      </c>
      <c r="NS220" s="739">
        <f t="shared" si="148"/>
        <v>293</v>
      </c>
      <c r="NT220" s="743"/>
      <c r="NU220" s="739">
        <f ca="1" t="shared" si="149"/>
        <v>43.6893203883495</v>
      </c>
      <c r="NV220" s="769">
        <f ca="1" t="shared" si="150"/>
        <v>1.45631067961165</v>
      </c>
      <c r="NW220" s="769">
        <f ca="1" t="shared" si="151"/>
        <v>201.193333333333</v>
      </c>
      <c r="NX220" s="743"/>
      <c r="NY220" s="743"/>
      <c r="NZ220" s="743"/>
      <c r="OA220" s="743"/>
      <c r="OB220" s="743"/>
      <c r="OC220" s="743"/>
      <c r="OD220" s="743"/>
      <c r="OE220" s="743">
        <f t="shared" si="152"/>
        <v>96</v>
      </c>
      <c r="OF220" s="743">
        <f t="shared" si="153"/>
        <v>0</v>
      </c>
      <c r="OG220" s="743">
        <f t="shared" si="154"/>
        <v>16</v>
      </c>
      <c r="OH220" s="743">
        <f t="shared" si="155"/>
        <v>0</v>
      </c>
      <c r="OI220" s="743">
        <f t="shared" si="156"/>
        <v>224</v>
      </c>
      <c r="OJ220" s="739">
        <f t="shared" si="157"/>
        <v>54</v>
      </c>
      <c r="OK220" s="739">
        <f t="shared" si="158"/>
        <v>0</v>
      </c>
      <c r="OL220" s="739">
        <f t="shared" si="159"/>
        <v>0</v>
      </c>
      <c r="OM220" s="739">
        <f t="shared" si="160"/>
        <v>184</v>
      </c>
      <c r="ON220" s="739">
        <f t="shared" si="161"/>
        <v>42</v>
      </c>
      <c r="OO220" s="739">
        <f t="shared" si="162"/>
        <v>14</v>
      </c>
      <c r="OP220" s="739"/>
      <c r="OQ220" s="739">
        <f t="shared" si="163"/>
        <v>60</v>
      </c>
      <c r="OR220" s="739">
        <f t="shared" si="164"/>
        <v>690</v>
      </c>
      <c r="OS220" s="739">
        <f t="shared" si="165"/>
        <v>0</v>
      </c>
      <c r="OT220" s="739">
        <f t="shared" si="166"/>
        <v>-60</v>
      </c>
      <c r="OU220" s="743"/>
      <c r="OV220" s="743"/>
      <c r="OW220" s="743"/>
      <c r="OX220" s="743"/>
      <c r="OY220" s="743"/>
      <c r="OZ220" s="743"/>
      <c r="PA220" s="743"/>
      <c r="PB220" s="743"/>
      <c r="PC220" s="743"/>
      <c r="PD220" s="743"/>
      <c r="PE220" s="743"/>
      <c r="PF220" s="743"/>
      <c r="PG220" s="743"/>
      <c r="PI220" s="28">
        <v>0</v>
      </c>
      <c r="PJ220" s="28">
        <v>0</v>
      </c>
      <c r="PK220" s="28">
        <v>20</v>
      </c>
      <c r="PL220" s="28">
        <v>0</v>
      </c>
      <c r="PM220" s="28">
        <v>0</v>
      </c>
      <c r="PN220" s="28">
        <v>0</v>
      </c>
      <c r="PO220" s="28">
        <v>0</v>
      </c>
      <c r="PP220" s="28">
        <v>40</v>
      </c>
      <c r="PQ220" s="28">
        <v>29</v>
      </c>
      <c r="PR220" s="28">
        <v>10</v>
      </c>
      <c r="PS220" s="28">
        <v>48</v>
      </c>
      <c r="PT220" s="28">
        <v>32</v>
      </c>
      <c r="PU220" s="28">
        <v>0</v>
      </c>
      <c r="PV220" s="28">
        <v>179</v>
      </c>
      <c r="PW220" s="28">
        <v>16</v>
      </c>
    </row>
    <row r="221" s="28" customFormat="1" customHeight="1" spans="1:423">
      <c r="A221" s="791" t="s">
        <v>1667</v>
      </c>
      <c r="B221" s="343" t="s">
        <v>1668</v>
      </c>
      <c r="C221" s="95" t="s">
        <v>2106</v>
      </c>
      <c r="D221" s="95" t="s">
        <v>2114</v>
      </c>
      <c r="E221" s="417" t="s">
        <v>1396</v>
      </c>
      <c r="F221" s="102" t="s">
        <v>2115</v>
      </c>
      <c r="G221" s="416" t="s">
        <v>2116</v>
      </c>
      <c r="H221" s="98" t="s">
        <v>2117</v>
      </c>
      <c r="I221" s="99"/>
      <c r="J221" s="114"/>
      <c r="K221" s="456"/>
      <c r="L221" s="150">
        <f t="shared" si="133"/>
        <v>2541</v>
      </c>
      <c r="M221" s="151">
        <f t="shared" si="134"/>
        <v>2541</v>
      </c>
      <c r="N221" s="455"/>
      <c r="O221" s="37"/>
      <c r="P221" s="36"/>
      <c r="Q221" s="33">
        <f t="shared" si="135"/>
        <v>0</v>
      </c>
      <c r="R221" s="34">
        <f t="shared" si="136"/>
        <v>5000</v>
      </c>
      <c r="S221" s="346"/>
      <c r="T221" s="346"/>
      <c r="U221" s="824"/>
      <c r="V221" s="824"/>
      <c r="W221" s="346"/>
      <c r="X221" s="347"/>
      <c r="Y221" s="348"/>
      <c r="Z221" s="348"/>
      <c r="AA221" s="348"/>
      <c r="AB221" s="348"/>
      <c r="AC221" s="813">
        <v>3000</v>
      </c>
      <c r="AD221" s="348"/>
      <c r="AE221" s="348"/>
      <c r="AF221" s="346"/>
      <c r="AG221" s="346"/>
      <c r="AH221" s="346"/>
      <c r="AI221" s="346"/>
      <c r="AJ221" s="346"/>
      <c r="AK221" s="346"/>
      <c r="AL221" s="346"/>
      <c r="AM221" s="346"/>
      <c r="AN221" s="346"/>
      <c r="AO221" s="346"/>
      <c r="AP221" s="346"/>
      <c r="AQ221" s="346">
        <v>2000</v>
      </c>
      <c r="AR221" s="346"/>
      <c r="AS221" s="346"/>
      <c r="AT221" s="346"/>
      <c r="AU221" s="346"/>
      <c r="AV221" s="346"/>
      <c r="AW221" s="346"/>
      <c r="AX221" s="346"/>
      <c r="AY221" s="349"/>
      <c r="AZ221" s="48"/>
      <c r="BA221" s="48"/>
      <c r="BB221" s="48"/>
      <c r="BC221" s="48"/>
      <c r="BD221" s="47"/>
      <c r="BE221" s="47"/>
      <c r="BF221" s="47"/>
      <c r="BG221" s="47"/>
      <c r="BH221" s="47"/>
      <c r="BI221" s="47">
        <v>41</v>
      </c>
      <c r="BJ221" s="47"/>
      <c r="BK221" s="47"/>
      <c r="BL221" s="47"/>
      <c r="BM221" s="47">
        <v>3</v>
      </c>
      <c r="BN221" s="47"/>
      <c r="BO221" s="47"/>
      <c r="BP221" s="47"/>
      <c r="BQ221" s="47"/>
      <c r="BR221" s="47"/>
      <c r="BS221" s="354"/>
      <c r="BT221" s="354"/>
      <c r="BU221" s="354"/>
      <c r="BV221" s="354"/>
      <c r="BW221" s="354"/>
      <c r="BX221" s="354"/>
      <c r="BY221" s="354"/>
      <c r="BZ221" s="354"/>
      <c r="CA221" s="354"/>
      <c r="CB221" s="354"/>
      <c r="CC221" s="354"/>
      <c r="CD221" s="354"/>
      <c r="CE221" s="354"/>
      <c r="CF221" s="354"/>
      <c r="CG221" s="354"/>
      <c r="CH221" s="354"/>
      <c r="CI221" s="354"/>
      <c r="CJ221" s="354"/>
      <c r="CK221" s="354"/>
      <c r="CL221" s="354"/>
      <c r="CM221" s="354"/>
      <c r="CN221" s="354"/>
      <c r="CO221" s="354"/>
      <c r="CP221" s="358"/>
      <c r="CQ221" s="48"/>
      <c r="CR221" s="354"/>
      <c r="CS221" s="354"/>
      <c r="CT221" s="355"/>
      <c r="CU221" s="354">
        <v>1</v>
      </c>
      <c r="CV221" s="354">
        <v>1</v>
      </c>
      <c r="CW221" s="354"/>
      <c r="CX221" s="354">
        <v>6</v>
      </c>
      <c r="CY221" s="354"/>
      <c r="CZ221" s="354"/>
      <c r="DA221" s="356">
        <v>-6</v>
      </c>
      <c r="DB221" s="354"/>
      <c r="DC221" s="354"/>
      <c r="DD221" s="354"/>
      <c r="DE221" s="354"/>
      <c r="DF221" s="354"/>
      <c r="DG221" s="354"/>
      <c r="DH221" s="354"/>
      <c r="DI221" s="354"/>
      <c r="DJ221" s="354"/>
      <c r="DK221" s="354"/>
      <c r="DL221" s="354"/>
      <c r="DM221" s="354"/>
      <c r="DN221" s="354"/>
      <c r="DO221" s="354"/>
      <c r="DP221" s="354"/>
      <c r="DQ221" s="354"/>
      <c r="DR221" s="354"/>
      <c r="DS221" s="354"/>
      <c r="DT221" s="354"/>
      <c r="DU221" s="354">
        <v>9</v>
      </c>
      <c r="DV221" s="354"/>
      <c r="DW221" s="354"/>
      <c r="DX221" s="354"/>
      <c r="DY221" s="354"/>
      <c r="DZ221" s="357"/>
      <c r="EA221" s="356"/>
      <c r="EB221" s="356"/>
      <c r="EC221" s="356"/>
      <c r="ED221" s="356"/>
      <c r="EE221" s="358"/>
      <c r="EF221" s="48"/>
      <c r="EG221" s="46"/>
      <c r="EH221" s="46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>
        <v>288</v>
      </c>
      <c r="ET221" s="48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>
        <v>30</v>
      </c>
      <c r="FK221" s="47">
        <v>72</v>
      </c>
      <c r="FL221" s="47">
        <v>192</v>
      </c>
      <c r="FM221" s="47"/>
      <c r="FN221" s="47"/>
      <c r="FO221" s="47"/>
      <c r="FP221" s="47"/>
      <c r="FQ221" s="354"/>
      <c r="FR221" s="354"/>
      <c r="FS221" s="354"/>
      <c r="FT221" s="354"/>
      <c r="FU221" s="354"/>
      <c r="FV221" s="354"/>
      <c r="FW221" s="354"/>
      <c r="FX221" s="354"/>
      <c r="FY221" s="354"/>
      <c r="FZ221" s="354"/>
      <c r="GA221" s="354"/>
      <c r="GB221" s="354">
        <v>240</v>
      </c>
      <c r="GC221" s="354"/>
      <c r="GD221" s="354"/>
      <c r="GE221" s="354">
        <v>108</v>
      </c>
      <c r="GF221" s="354"/>
      <c r="GG221" s="354"/>
      <c r="GH221" s="354">
        <v>72</v>
      </c>
      <c r="GI221" s="354"/>
      <c r="GJ221" s="354">
        <v>96</v>
      </c>
      <c r="GK221" s="354">
        <v>144</v>
      </c>
      <c r="GL221" s="354">
        <v>240</v>
      </c>
      <c r="GM221" s="354"/>
      <c r="GN221" s="354"/>
      <c r="GO221" s="354">
        <v>12</v>
      </c>
      <c r="GP221" s="354"/>
      <c r="GQ221" s="354"/>
      <c r="GR221" s="354"/>
      <c r="GS221" s="354"/>
      <c r="GT221" s="354">
        <v>48</v>
      </c>
      <c r="GU221" s="354"/>
      <c r="GV221" s="354"/>
      <c r="GW221" s="354"/>
      <c r="GX221" s="354"/>
      <c r="GY221" s="354"/>
      <c r="GZ221" s="354">
        <v>12</v>
      </c>
      <c r="HA221" s="354"/>
      <c r="HB221" s="354"/>
      <c r="HC221" s="354"/>
      <c r="HD221" s="354"/>
      <c r="HE221" s="354">
        <v>90</v>
      </c>
      <c r="HF221" s="354"/>
      <c r="HG221" s="354"/>
      <c r="HH221" s="354"/>
      <c r="HI221" s="354">
        <v>24</v>
      </c>
      <c r="HJ221" s="354"/>
      <c r="HK221" s="354"/>
      <c r="HL221" s="354">
        <v>48</v>
      </c>
      <c r="HM221" s="354"/>
      <c r="HN221" s="354"/>
      <c r="HO221" s="354"/>
      <c r="HP221" s="354"/>
      <c r="HQ221" s="354"/>
      <c r="HR221" s="354">
        <v>72</v>
      </c>
      <c r="HS221" s="354">
        <v>24</v>
      </c>
      <c r="HT221" s="354"/>
      <c r="HU221" s="354"/>
      <c r="HV221" s="354"/>
      <c r="HW221" s="354"/>
      <c r="HX221" s="354">
        <v>168</v>
      </c>
      <c r="HY221" s="354"/>
      <c r="HZ221" s="354"/>
      <c r="IA221" s="354"/>
      <c r="IB221" s="354"/>
      <c r="IC221" s="354"/>
      <c r="ID221" s="354"/>
      <c r="IE221" s="354"/>
      <c r="IF221" s="354">
        <v>72</v>
      </c>
      <c r="IG221" s="354"/>
      <c r="IH221" s="354"/>
      <c r="II221" s="354"/>
      <c r="IJ221" s="354"/>
      <c r="IK221" s="354"/>
      <c r="IL221" s="354"/>
      <c r="IM221" s="354"/>
      <c r="IN221" s="354"/>
      <c r="IO221" s="354"/>
      <c r="IP221" s="354">
        <v>54</v>
      </c>
      <c r="IQ221" s="354">
        <v>96</v>
      </c>
      <c r="IR221" s="50"/>
      <c r="IS221" s="47"/>
      <c r="IT221" s="47"/>
      <c r="IU221" s="47"/>
      <c r="IV221" s="47"/>
      <c r="IW221" s="47"/>
      <c r="IX221" s="47"/>
      <c r="IY221" s="47"/>
      <c r="IZ221" s="47"/>
      <c r="JA221" s="47">
        <v>288</v>
      </c>
      <c r="JB221" s="47"/>
      <c r="JC221" s="47"/>
      <c r="JD221" s="47"/>
      <c r="JE221" s="651">
        <v>-254</v>
      </c>
      <c r="JF221" s="47"/>
      <c r="JG221" s="47"/>
      <c r="JH221" s="47"/>
      <c r="JI221" s="47"/>
      <c r="JJ221" s="47"/>
      <c r="JK221" s="47"/>
      <c r="JL221" s="354"/>
      <c r="JM221" s="354"/>
      <c r="JN221" s="354"/>
      <c r="JO221" s="354"/>
      <c r="JP221" s="354"/>
      <c r="JQ221" s="354"/>
      <c r="JR221" s="354"/>
      <c r="JS221" s="354"/>
      <c r="JT221" s="354"/>
      <c r="JU221" s="354"/>
      <c r="JV221" s="354"/>
      <c r="JW221" s="354"/>
      <c r="JX221" s="354"/>
      <c r="JY221" s="354"/>
      <c r="JZ221" s="354"/>
      <c r="KA221" s="354"/>
      <c r="KB221" s="354"/>
      <c r="KC221" s="354"/>
      <c r="KD221" s="354"/>
      <c r="KE221" s="354"/>
      <c r="KF221" s="354"/>
      <c r="KG221" s="354"/>
      <c r="KH221" s="354">
        <v>24</v>
      </c>
      <c r="KI221" s="354"/>
      <c r="KJ221" s="354"/>
      <c r="KK221" s="354"/>
      <c r="KL221" s="354"/>
      <c r="KM221" s="354"/>
      <c r="KN221" s="354"/>
      <c r="KO221" s="354"/>
      <c r="KP221" s="354"/>
      <c r="KQ221" s="354"/>
      <c r="KR221" s="354"/>
      <c r="KS221" s="354"/>
      <c r="KT221" s="354"/>
      <c r="KU221" s="354"/>
      <c r="KV221" s="51"/>
      <c r="KW221" s="47"/>
      <c r="KX221" s="47"/>
      <c r="KY221" s="47"/>
      <c r="KZ221" s="47"/>
      <c r="LA221" s="47"/>
      <c r="LB221" s="47"/>
      <c r="LC221" s="47"/>
      <c r="LD221" s="361"/>
      <c r="LE221" s="361"/>
      <c r="LF221" s="361"/>
      <c r="LG221" s="361">
        <v>24</v>
      </c>
      <c r="LH221" s="361"/>
      <c r="LI221" s="361"/>
      <c r="LJ221" s="361"/>
      <c r="LK221" s="361"/>
      <c r="LL221" s="361"/>
      <c r="LM221" s="361"/>
      <c r="LN221" s="361"/>
      <c r="LO221" s="361"/>
      <c r="LP221" s="354"/>
      <c r="LQ221" s="354"/>
      <c r="LR221" s="354"/>
      <c r="LS221" s="354"/>
      <c r="LT221" s="354"/>
      <c r="LU221" s="354">
        <v>48</v>
      </c>
      <c r="LV221" s="354"/>
      <c r="LW221" s="51"/>
      <c r="LX221" s="354"/>
      <c r="LY221" s="354"/>
      <c r="LZ221" s="354">
        <v>72</v>
      </c>
      <c r="MA221" s="354"/>
      <c r="MB221" s="363"/>
      <c r="MC221" s="363"/>
      <c r="MD221" s="354"/>
      <c r="ME221" s="354"/>
      <c r="MF221" s="354"/>
      <c r="MG221" s="354"/>
      <c r="MH221" s="354"/>
      <c r="MI221" s="354"/>
      <c r="MJ221" s="354"/>
      <c r="MK221" s="354"/>
      <c r="ML221" s="354"/>
      <c r="MM221" s="354"/>
      <c r="MN221" s="354"/>
      <c r="MO221" s="354"/>
      <c r="MP221" s="354"/>
      <c r="MQ221" s="354"/>
      <c r="MR221" s="354"/>
      <c r="MS221" s="51"/>
      <c r="MT221" s="364">
        <f t="shared" si="138"/>
        <v>2202</v>
      </c>
      <c r="MU221" s="365">
        <f t="shared" si="139"/>
        <v>202</v>
      </c>
      <c r="MV221" s="366">
        <f t="shared" si="140"/>
        <v>2404</v>
      </c>
      <c r="MW221" s="365"/>
      <c r="MX221" s="365"/>
      <c r="MY221" s="54"/>
      <c r="MZ221" s="709">
        <v>9.99</v>
      </c>
      <c r="NA221" s="709">
        <v>2.5</v>
      </c>
      <c r="NB221" s="709">
        <f t="shared" si="141"/>
        <v>6010</v>
      </c>
      <c r="NC221" s="711"/>
      <c r="ND221" s="711">
        <v>11.77</v>
      </c>
      <c r="NE221" s="738">
        <f t="shared" si="167"/>
        <v>0.297313432835821</v>
      </c>
      <c r="NF221" s="743"/>
      <c r="NG221" s="743">
        <v>3000</v>
      </c>
      <c r="NH221" s="743">
        <v>11.77</v>
      </c>
      <c r="NI221" s="740">
        <f t="shared" si="142"/>
        <v>29907.57</v>
      </c>
      <c r="NJ221" s="738">
        <f t="shared" ref="NJ221:NJ224" si="168">1-NH221/6.7/NA221</f>
        <v>0.297313432835821</v>
      </c>
      <c r="NK221" s="745">
        <v>44652</v>
      </c>
      <c r="NL221" s="746">
        <v>44652</v>
      </c>
      <c r="NM221" s="739">
        <f ca="1" t="shared" si="143"/>
        <v>14.1666666666667</v>
      </c>
      <c r="NN221" s="739">
        <f ca="1" t="shared" si="144"/>
        <v>425</v>
      </c>
      <c r="NO221" s="743">
        <v>0</v>
      </c>
      <c r="NP221" s="739">
        <f t="shared" si="145"/>
        <v>2404</v>
      </c>
      <c r="NQ221" s="761">
        <f t="shared" si="146"/>
        <v>1.89216843762298</v>
      </c>
      <c r="NR221" s="739">
        <f ca="1" t="shared" si="147"/>
        <v>1.62503877584091</v>
      </c>
      <c r="NS221" s="739">
        <f t="shared" si="148"/>
        <v>2541</v>
      </c>
      <c r="NT221" s="743"/>
      <c r="NU221" s="739">
        <f ca="1" t="shared" si="149"/>
        <v>169.694117647059</v>
      </c>
      <c r="NV221" s="769">
        <f ca="1" t="shared" si="150"/>
        <v>5.65647058823529</v>
      </c>
      <c r="NW221" s="769">
        <f ca="1" t="shared" si="151"/>
        <v>449.220049916805</v>
      </c>
      <c r="NX221" s="743"/>
      <c r="NY221" s="743"/>
      <c r="NZ221" s="743"/>
      <c r="OA221" s="743"/>
      <c r="OB221" s="743"/>
      <c r="OC221" s="743"/>
      <c r="OD221" s="743"/>
      <c r="OE221" s="743">
        <f t="shared" si="152"/>
        <v>0</v>
      </c>
      <c r="OF221" s="743">
        <f t="shared" si="153"/>
        <v>0</v>
      </c>
      <c r="OG221" s="743">
        <f t="shared" si="154"/>
        <v>312</v>
      </c>
      <c r="OH221" s="743">
        <f t="shared" si="155"/>
        <v>582</v>
      </c>
      <c r="OI221" s="743">
        <f t="shared" si="156"/>
        <v>0</v>
      </c>
      <c r="OJ221" s="739">
        <f t="shared" si="157"/>
        <v>672</v>
      </c>
      <c r="OK221" s="739">
        <f t="shared" si="158"/>
        <v>120</v>
      </c>
      <c r="OL221" s="739">
        <f t="shared" si="159"/>
        <v>240</v>
      </c>
      <c r="OM221" s="739">
        <f t="shared" si="160"/>
        <v>60</v>
      </c>
      <c r="ON221" s="739">
        <f t="shared" si="161"/>
        <v>138</v>
      </c>
      <c r="OO221" s="739">
        <f t="shared" si="162"/>
        <v>144</v>
      </c>
      <c r="OP221" s="739"/>
      <c r="OQ221" s="739">
        <f t="shared" si="163"/>
        <v>240</v>
      </c>
      <c r="OR221" s="739">
        <f t="shared" si="164"/>
        <v>2508</v>
      </c>
      <c r="OS221" s="739">
        <f t="shared" si="165"/>
        <v>-254</v>
      </c>
      <c r="OT221" s="739">
        <f t="shared" si="166"/>
        <v>-150</v>
      </c>
      <c r="OU221" s="743"/>
      <c r="OV221" s="743"/>
      <c r="OW221" s="743"/>
      <c r="OX221" s="743"/>
      <c r="OY221" s="743"/>
      <c r="OZ221" s="743"/>
      <c r="PA221" s="743"/>
      <c r="PB221" s="743"/>
      <c r="PC221" s="743"/>
      <c r="PD221" s="743"/>
      <c r="PE221" s="743"/>
      <c r="PF221" s="743"/>
      <c r="PG221" s="743"/>
    </row>
    <row r="222" s="28" customFormat="1" customHeight="1" spans="1:423">
      <c r="A222" s="791" t="s">
        <v>1667</v>
      </c>
      <c r="B222" s="343" t="s">
        <v>1668</v>
      </c>
      <c r="C222" s="95" t="s">
        <v>2106</v>
      </c>
      <c r="D222" s="95" t="s">
        <v>2114</v>
      </c>
      <c r="E222" s="417" t="s">
        <v>1396</v>
      </c>
      <c r="F222" s="116" t="s">
        <v>2118</v>
      </c>
      <c r="G222" s="832" t="s">
        <v>2119</v>
      </c>
      <c r="H222" s="113" t="s">
        <v>2120</v>
      </c>
      <c r="I222" s="99"/>
      <c r="J222" s="114"/>
      <c r="K222" s="456"/>
      <c r="L222" s="150">
        <f t="shared" si="133"/>
        <v>2385</v>
      </c>
      <c r="M222" s="151">
        <f t="shared" si="134"/>
        <v>2385</v>
      </c>
      <c r="N222" s="455"/>
      <c r="O222" s="37"/>
      <c r="P222" s="36"/>
      <c r="Q222" s="33">
        <f t="shared" si="135"/>
        <v>0</v>
      </c>
      <c r="R222" s="34">
        <f t="shared" si="136"/>
        <v>5000</v>
      </c>
      <c r="S222" s="346"/>
      <c r="T222" s="346"/>
      <c r="U222" s="824"/>
      <c r="V222" s="824"/>
      <c r="W222" s="346"/>
      <c r="X222" s="347"/>
      <c r="Y222" s="348"/>
      <c r="Z222" s="348"/>
      <c r="AA222" s="348"/>
      <c r="AB222" s="348"/>
      <c r="AC222" s="33">
        <v>3000</v>
      </c>
      <c r="AD222" s="348"/>
      <c r="AE222" s="348"/>
      <c r="AF222" s="346"/>
      <c r="AG222" s="346"/>
      <c r="AH222" s="346"/>
      <c r="AI222" s="346"/>
      <c r="AJ222" s="346"/>
      <c r="AK222" s="346"/>
      <c r="AL222" s="346"/>
      <c r="AM222" s="346"/>
      <c r="AN222" s="346"/>
      <c r="AO222" s="346"/>
      <c r="AP222" s="346"/>
      <c r="AQ222" s="346">
        <v>2000</v>
      </c>
      <c r="AR222" s="346"/>
      <c r="AS222" s="346"/>
      <c r="AT222" s="346"/>
      <c r="AU222" s="346"/>
      <c r="AV222" s="346"/>
      <c r="AW222" s="346"/>
      <c r="AX222" s="346"/>
      <c r="AY222" s="349"/>
      <c r="AZ222" s="48"/>
      <c r="BA222" s="48"/>
      <c r="BB222" s="48"/>
      <c r="BC222" s="48"/>
      <c r="BD222" s="47"/>
      <c r="BE222" s="47"/>
      <c r="BF222" s="47"/>
      <c r="BG222" s="47"/>
      <c r="BH222" s="47"/>
      <c r="BI222" s="47">
        <v>41</v>
      </c>
      <c r="BJ222" s="47"/>
      <c r="BK222" s="47"/>
      <c r="BL222" s="47"/>
      <c r="BM222" s="47">
        <v>3</v>
      </c>
      <c r="BN222" s="47"/>
      <c r="BO222" s="47"/>
      <c r="BP222" s="47"/>
      <c r="BQ222" s="47"/>
      <c r="BR222" s="47"/>
      <c r="BS222" s="354"/>
      <c r="BT222" s="354"/>
      <c r="BU222" s="354"/>
      <c r="BV222" s="354"/>
      <c r="BW222" s="354"/>
      <c r="BX222" s="354"/>
      <c r="BY222" s="354"/>
      <c r="BZ222" s="354"/>
      <c r="CA222" s="354"/>
      <c r="CB222" s="354"/>
      <c r="CC222" s="354"/>
      <c r="CD222" s="354"/>
      <c r="CE222" s="354"/>
      <c r="CF222" s="354"/>
      <c r="CG222" s="354"/>
      <c r="CH222" s="354"/>
      <c r="CI222" s="354"/>
      <c r="CJ222" s="354"/>
      <c r="CK222" s="354"/>
      <c r="CL222" s="354"/>
      <c r="CM222" s="354"/>
      <c r="CN222" s="354"/>
      <c r="CO222" s="354"/>
      <c r="CP222" s="358"/>
      <c r="CQ222" s="48"/>
      <c r="CR222" s="354"/>
      <c r="CS222" s="354"/>
      <c r="CT222" s="355"/>
      <c r="CU222" s="354">
        <v>1</v>
      </c>
      <c r="CV222" s="354">
        <v>1</v>
      </c>
      <c r="CW222" s="354"/>
      <c r="CX222" s="354">
        <v>6</v>
      </c>
      <c r="CY222" s="354"/>
      <c r="CZ222" s="354"/>
      <c r="DA222" s="356">
        <v>-4</v>
      </c>
      <c r="DB222" s="354"/>
      <c r="DC222" s="354"/>
      <c r="DD222" s="354"/>
      <c r="DE222" s="354"/>
      <c r="DF222" s="354"/>
      <c r="DG222" s="354"/>
      <c r="DH222" s="354"/>
      <c r="DI222" s="354"/>
      <c r="DJ222" s="354"/>
      <c r="DK222" s="354"/>
      <c r="DL222" s="354"/>
      <c r="DM222" s="354"/>
      <c r="DN222" s="354"/>
      <c r="DO222" s="354"/>
      <c r="DP222" s="354"/>
      <c r="DQ222" s="354"/>
      <c r="DR222" s="354"/>
      <c r="DS222" s="354"/>
      <c r="DT222" s="354"/>
      <c r="DU222" s="354">
        <v>9</v>
      </c>
      <c r="DV222" s="354"/>
      <c r="DW222" s="354"/>
      <c r="DX222" s="354"/>
      <c r="DY222" s="354"/>
      <c r="DZ222" s="357"/>
      <c r="EA222" s="356"/>
      <c r="EB222" s="356"/>
      <c r="EC222" s="356"/>
      <c r="ED222" s="356"/>
      <c r="EE222" s="358"/>
      <c r="EF222" s="48"/>
      <c r="EG222" s="46"/>
      <c r="EH222" s="46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>
        <v>288</v>
      </c>
      <c r="ET222" s="48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>
        <v>30</v>
      </c>
      <c r="FK222" s="47">
        <v>72</v>
      </c>
      <c r="FL222" s="47">
        <v>192</v>
      </c>
      <c r="FM222" s="47"/>
      <c r="FN222" s="47"/>
      <c r="FO222" s="47"/>
      <c r="FP222" s="47"/>
      <c r="FQ222" s="354"/>
      <c r="FR222" s="354"/>
      <c r="FS222" s="354"/>
      <c r="FT222" s="354"/>
      <c r="FU222" s="354"/>
      <c r="FV222" s="354"/>
      <c r="FW222" s="354"/>
      <c r="FX222" s="354"/>
      <c r="FY222" s="354"/>
      <c r="FZ222" s="354"/>
      <c r="GA222" s="354"/>
      <c r="GB222" s="354">
        <v>240</v>
      </c>
      <c r="GC222" s="354"/>
      <c r="GD222" s="354"/>
      <c r="GE222" s="354">
        <v>108</v>
      </c>
      <c r="GF222" s="354"/>
      <c r="GG222" s="354"/>
      <c r="GH222" s="354">
        <v>72</v>
      </c>
      <c r="GI222" s="354"/>
      <c r="GJ222" s="354">
        <v>96</v>
      </c>
      <c r="GK222" s="354">
        <v>144</v>
      </c>
      <c r="GL222" s="354">
        <v>240</v>
      </c>
      <c r="GM222" s="354"/>
      <c r="GN222" s="354"/>
      <c r="GO222" s="354">
        <v>12</v>
      </c>
      <c r="GP222" s="354"/>
      <c r="GQ222" s="354"/>
      <c r="GR222" s="354"/>
      <c r="GS222" s="354"/>
      <c r="GT222" s="354">
        <v>48</v>
      </c>
      <c r="GU222" s="354"/>
      <c r="GV222" s="354"/>
      <c r="GW222" s="354"/>
      <c r="GX222" s="354"/>
      <c r="GY222" s="354"/>
      <c r="GZ222" s="354">
        <v>12</v>
      </c>
      <c r="HA222" s="354"/>
      <c r="HB222" s="354"/>
      <c r="HC222" s="354"/>
      <c r="HD222" s="354"/>
      <c r="HE222" s="354">
        <v>90</v>
      </c>
      <c r="HF222" s="354"/>
      <c r="HG222" s="354"/>
      <c r="HH222" s="354"/>
      <c r="HI222" s="354">
        <v>24</v>
      </c>
      <c r="HJ222" s="354"/>
      <c r="HK222" s="354"/>
      <c r="HL222" s="354">
        <v>48</v>
      </c>
      <c r="HM222" s="354"/>
      <c r="HN222" s="354"/>
      <c r="HO222" s="354"/>
      <c r="HP222" s="354"/>
      <c r="HQ222" s="354"/>
      <c r="HR222" s="354">
        <v>24</v>
      </c>
      <c r="HS222" s="354">
        <v>24</v>
      </c>
      <c r="HT222" s="354"/>
      <c r="HU222" s="354"/>
      <c r="HV222" s="354"/>
      <c r="HW222" s="354"/>
      <c r="HX222" s="354">
        <v>168</v>
      </c>
      <c r="HY222" s="354"/>
      <c r="HZ222" s="354"/>
      <c r="IA222" s="354"/>
      <c r="IB222" s="354"/>
      <c r="IC222" s="354"/>
      <c r="ID222" s="354"/>
      <c r="IE222" s="354"/>
      <c r="IF222" s="354">
        <v>120</v>
      </c>
      <c r="IG222" s="354"/>
      <c r="IH222" s="354"/>
      <c r="II222" s="354"/>
      <c r="IJ222" s="354">
        <v>48</v>
      </c>
      <c r="IK222" s="354">
        <v>48</v>
      </c>
      <c r="IL222" s="354"/>
      <c r="IM222" s="354"/>
      <c r="IN222" s="354"/>
      <c r="IO222" s="354"/>
      <c r="IP222" s="354">
        <v>54</v>
      </c>
      <c r="IQ222" s="354">
        <v>96</v>
      </c>
      <c r="IR222" s="50"/>
      <c r="IS222" s="47"/>
      <c r="IT222" s="47"/>
      <c r="IU222" s="47"/>
      <c r="IV222" s="47"/>
      <c r="IW222" s="47"/>
      <c r="IX222" s="47"/>
      <c r="IY222" s="47"/>
      <c r="IZ222" s="47"/>
      <c r="JA222" s="47">
        <v>288</v>
      </c>
      <c r="JB222" s="47"/>
      <c r="JC222" s="47"/>
      <c r="JD222" s="47"/>
      <c r="JE222" s="651">
        <v>-244</v>
      </c>
      <c r="JF222" s="47"/>
      <c r="JG222" s="47"/>
      <c r="JH222" s="47"/>
      <c r="JI222" s="47"/>
      <c r="JJ222" s="47"/>
      <c r="JK222" s="47"/>
      <c r="JL222" s="354"/>
      <c r="JM222" s="354"/>
      <c r="JN222" s="354"/>
      <c r="JO222" s="354"/>
      <c r="JP222" s="354"/>
      <c r="JQ222" s="354"/>
      <c r="JR222" s="354"/>
      <c r="JS222" s="354"/>
      <c r="JT222" s="354"/>
      <c r="JU222" s="354"/>
      <c r="JV222" s="354"/>
      <c r="JW222" s="354"/>
      <c r="JX222" s="354"/>
      <c r="JY222" s="354"/>
      <c r="JZ222" s="354"/>
      <c r="KA222" s="354"/>
      <c r="KB222" s="354"/>
      <c r="KC222" s="354"/>
      <c r="KD222" s="354"/>
      <c r="KE222" s="354"/>
      <c r="KF222" s="354"/>
      <c r="KG222" s="354"/>
      <c r="KH222" s="354">
        <v>24</v>
      </c>
      <c r="KI222" s="354"/>
      <c r="KJ222" s="354"/>
      <c r="KK222" s="354"/>
      <c r="KL222" s="354"/>
      <c r="KM222" s="354"/>
      <c r="KN222" s="354"/>
      <c r="KO222" s="354"/>
      <c r="KP222" s="354"/>
      <c r="KQ222" s="354"/>
      <c r="KR222" s="354"/>
      <c r="KS222" s="354"/>
      <c r="KT222" s="354"/>
      <c r="KU222" s="354"/>
      <c r="KV222" s="51"/>
      <c r="KW222" s="47"/>
      <c r="KX222" s="47"/>
      <c r="KY222" s="47"/>
      <c r="KZ222" s="47"/>
      <c r="LA222" s="47"/>
      <c r="LB222" s="47"/>
      <c r="LC222" s="47"/>
      <c r="LD222" s="361"/>
      <c r="LE222" s="361"/>
      <c r="LF222" s="361"/>
      <c r="LG222" s="361">
        <v>24</v>
      </c>
      <c r="LH222" s="361"/>
      <c r="LI222" s="361"/>
      <c r="LJ222" s="361"/>
      <c r="LK222" s="361"/>
      <c r="LL222" s="361"/>
      <c r="LM222" s="361"/>
      <c r="LN222" s="361"/>
      <c r="LO222" s="361">
        <v>96</v>
      </c>
      <c r="LP222" s="354"/>
      <c r="LQ222" s="354"/>
      <c r="LR222" s="354"/>
      <c r="LS222" s="354"/>
      <c r="LT222" s="354"/>
      <c r="LU222" s="354"/>
      <c r="LV222" s="354"/>
      <c r="LW222" s="51"/>
      <c r="LX222" s="354"/>
      <c r="LY222" s="354"/>
      <c r="LZ222" s="354">
        <v>72</v>
      </c>
      <c r="MA222" s="354"/>
      <c r="MB222" s="363"/>
      <c r="MC222" s="363"/>
      <c r="MD222" s="354"/>
      <c r="ME222" s="354"/>
      <c r="MF222" s="354"/>
      <c r="MG222" s="354"/>
      <c r="MH222" s="354"/>
      <c r="MI222" s="354"/>
      <c r="MJ222" s="354"/>
      <c r="MK222" s="354"/>
      <c r="ML222" s="354"/>
      <c r="MM222" s="354"/>
      <c r="MN222" s="354"/>
      <c r="MO222" s="354"/>
      <c r="MP222" s="354"/>
      <c r="MQ222" s="354"/>
      <c r="MR222" s="354"/>
      <c r="MS222" s="51"/>
      <c r="MT222" s="364">
        <f t="shared" si="138"/>
        <v>2298</v>
      </c>
      <c r="MU222" s="365">
        <f t="shared" si="139"/>
        <v>260</v>
      </c>
      <c r="MV222" s="366">
        <f t="shared" si="140"/>
        <v>2558</v>
      </c>
      <c r="MW222" s="365"/>
      <c r="MX222" s="365"/>
      <c r="MY222" s="54"/>
      <c r="MZ222" s="709">
        <v>9.99</v>
      </c>
      <c r="NA222" s="709">
        <v>2.5</v>
      </c>
      <c r="NB222" s="709">
        <f t="shared" si="141"/>
        <v>6395</v>
      </c>
      <c r="NC222" s="711"/>
      <c r="ND222" s="711">
        <v>11.77</v>
      </c>
      <c r="NE222" s="738">
        <f t="shared" si="167"/>
        <v>0.297313432835821</v>
      </c>
      <c r="NF222" s="743"/>
      <c r="NG222" s="743">
        <v>3000</v>
      </c>
      <c r="NH222" s="743">
        <v>11.77</v>
      </c>
      <c r="NI222" s="740">
        <f t="shared" si="142"/>
        <v>28071.45</v>
      </c>
      <c r="NJ222" s="738">
        <f t="shared" si="168"/>
        <v>0.297313432835821</v>
      </c>
      <c r="NK222" s="745">
        <v>44652</v>
      </c>
      <c r="NL222" s="746">
        <v>44652</v>
      </c>
      <c r="NM222" s="739">
        <f ca="1" t="shared" si="143"/>
        <v>14.1666666666667</v>
      </c>
      <c r="NN222" s="739">
        <f ca="1" t="shared" si="144"/>
        <v>425</v>
      </c>
      <c r="NO222" s="743">
        <v>0</v>
      </c>
      <c r="NP222" s="739">
        <f t="shared" si="145"/>
        <v>2558</v>
      </c>
      <c r="NQ222" s="761">
        <f t="shared" si="146"/>
        <v>2.14507337526205</v>
      </c>
      <c r="NR222" s="739">
        <f ca="1" t="shared" si="147"/>
        <v>1.84223948698976</v>
      </c>
      <c r="NS222" s="739">
        <f t="shared" si="148"/>
        <v>2385</v>
      </c>
      <c r="NT222" s="743"/>
      <c r="NU222" s="739">
        <f ca="1" t="shared" si="149"/>
        <v>180.564705882353</v>
      </c>
      <c r="NV222" s="769">
        <f ca="1" t="shared" si="150"/>
        <v>6.01882352941176</v>
      </c>
      <c r="NW222" s="769">
        <f ca="1" t="shared" si="151"/>
        <v>396.256841282252</v>
      </c>
      <c r="NX222" s="743"/>
      <c r="NY222" s="743"/>
      <c r="NZ222" s="743"/>
      <c r="OA222" s="743"/>
      <c r="OB222" s="743"/>
      <c r="OC222" s="743"/>
      <c r="OD222" s="743"/>
      <c r="OE222" s="743">
        <f t="shared" si="152"/>
        <v>0</v>
      </c>
      <c r="OF222" s="743">
        <f t="shared" si="153"/>
        <v>0</v>
      </c>
      <c r="OG222" s="743">
        <f t="shared" si="154"/>
        <v>312</v>
      </c>
      <c r="OH222" s="743">
        <f t="shared" si="155"/>
        <v>582</v>
      </c>
      <c r="OI222" s="743">
        <f t="shared" si="156"/>
        <v>0</v>
      </c>
      <c r="OJ222" s="739">
        <f t="shared" si="157"/>
        <v>672</v>
      </c>
      <c r="OK222" s="739">
        <f t="shared" si="158"/>
        <v>120</v>
      </c>
      <c r="OL222" s="739">
        <f t="shared" si="159"/>
        <v>240</v>
      </c>
      <c r="OM222" s="739">
        <f t="shared" si="160"/>
        <v>156</v>
      </c>
      <c r="ON222" s="739">
        <f t="shared" si="161"/>
        <v>138</v>
      </c>
      <c r="OO222" s="739">
        <f t="shared" si="162"/>
        <v>48</v>
      </c>
      <c r="OP222" s="739"/>
      <c r="OQ222" s="739">
        <f t="shared" si="163"/>
        <v>384</v>
      </c>
      <c r="OR222" s="739">
        <f t="shared" si="164"/>
        <v>2652</v>
      </c>
      <c r="OS222" s="739">
        <f t="shared" si="165"/>
        <v>-244</v>
      </c>
      <c r="OT222" s="739">
        <f t="shared" si="166"/>
        <v>-150</v>
      </c>
      <c r="OU222" s="743"/>
      <c r="OV222" s="743"/>
      <c r="OW222" s="743"/>
      <c r="OX222" s="743"/>
      <c r="OY222" s="743"/>
      <c r="OZ222" s="743"/>
      <c r="PA222" s="743"/>
      <c r="PB222" s="743"/>
      <c r="PC222" s="743"/>
      <c r="PD222" s="743"/>
      <c r="PE222" s="743"/>
      <c r="PF222" s="743"/>
      <c r="PG222" s="743"/>
    </row>
    <row r="223" s="28" customFormat="1" customHeight="1" spans="1:423">
      <c r="A223" s="791" t="s">
        <v>1667</v>
      </c>
      <c r="B223" s="343" t="s">
        <v>1668</v>
      </c>
      <c r="C223" s="95" t="s">
        <v>2106</v>
      </c>
      <c r="D223" s="95" t="s">
        <v>2114</v>
      </c>
      <c r="E223" s="417" t="s">
        <v>1396</v>
      </c>
      <c r="F223" s="116" t="s">
        <v>2121</v>
      </c>
      <c r="G223" s="832" t="s">
        <v>2122</v>
      </c>
      <c r="H223" s="113" t="s">
        <v>2123</v>
      </c>
      <c r="I223" s="99"/>
      <c r="J223" s="114"/>
      <c r="K223" s="456"/>
      <c r="L223" s="150">
        <f t="shared" si="133"/>
        <v>2585</v>
      </c>
      <c r="M223" s="151">
        <f t="shared" si="134"/>
        <v>2585</v>
      </c>
      <c r="N223" s="455"/>
      <c r="O223" s="37"/>
      <c r="P223" s="36"/>
      <c r="Q223" s="33">
        <f t="shared" si="135"/>
        <v>0</v>
      </c>
      <c r="R223" s="34">
        <f t="shared" si="136"/>
        <v>5000</v>
      </c>
      <c r="S223" s="346"/>
      <c r="T223" s="346"/>
      <c r="U223" s="824"/>
      <c r="V223" s="824"/>
      <c r="W223" s="346"/>
      <c r="X223" s="347"/>
      <c r="Y223" s="348"/>
      <c r="Z223" s="348"/>
      <c r="AA223" s="348"/>
      <c r="AB223" s="348"/>
      <c r="AC223" s="33">
        <v>3000</v>
      </c>
      <c r="AD223" s="348"/>
      <c r="AE223" s="348"/>
      <c r="AF223" s="346"/>
      <c r="AG223" s="346"/>
      <c r="AH223" s="346"/>
      <c r="AI223" s="346"/>
      <c r="AJ223" s="346"/>
      <c r="AK223" s="346"/>
      <c r="AL223" s="346"/>
      <c r="AM223" s="346"/>
      <c r="AN223" s="346"/>
      <c r="AO223" s="346"/>
      <c r="AP223" s="346"/>
      <c r="AQ223" s="346">
        <v>2000</v>
      </c>
      <c r="AR223" s="346"/>
      <c r="AS223" s="346"/>
      <c r="AT223" s="346"/>
      <c r="AU223" s="346"/>
      <c r="AV223" s="346"/>
      <c r="AW223" s="346"/>
      <c r="AX223" s="346"/>
      <c r="AY223" s="349"/>
      <c r="AZ223" s="48"/>
      <c r="BA223" s="48"/>
      <c r="BB223" s="48"/>
      <c r="BC223" s="48"/>
      <c r="BD223" s="47"/>
      <c r="BE223" s="47"/>
      <c r="BF223" s="47"/>
      <c r="BG223" s="47"/>
      <c r="BH223" s="47"/>
      <c r="BI223" s="47">
        <v>41</v>
      </c>
      <c r="BJ223" s="47"/>
      <c r="BK223" s="47"/>
      <c r="BL223" s="47"/>
      <c r="BM223" s="47">
        <v>3</v>
      </c>
      <c r="BN223" s="47"/>
      <c r="BO223" s="47"/>
      <c r="BP223" s="47"/>
      <c r="BQ223" s="47"/>
      <c r="BR223" s="47"/>
      <c r="BS223" s="354"/>
      <c r="BT223" s="354"/>
      <c r="BU223" s="354"/>
      <c r="BV223" s="354"/>
      <c r="BW223" s="354"/>
      <c r="BX223" s="354"/>
      <c r="BY223" s="354"/>
      <c r="BZ223" s="354"/>
      <c r="CA223" s="354"/>
      <c r="CB223" s="354"/>
      <c r="CC223" s="354"/>
      <c r="CD223" s="354"/>
      <c r="CE223" s="354"/>
      <c r="CF223" s="354"/>
      <c r="CG223" s="354"/>
      <c r="CH223" s="354"/>
      <c r="CI223" s="354"/>
      <c r="CJ223" s="354"/>
      <c r="CK223" s="354"/>
      <c r="CL223" s="354"/>
      <c r="CM223" s="354"/>
      <c r="CN223" s="354"/>
      <c r="CO223" s="354"/>
      <c r="CP223" s="358"/>
      <c r="CQ223" s="48"/>
      <c r="CR223" s="354"/>
      <c r="CS223" s="354"/>
      <c r="CT223" s="355"/>
      <c r="CU223" s="354">
        <v>3</v>
      </c>
      <c r="CV223" s="354">
        <v>1</v>
      </c>
      <c r="CW223" s="354"/>
      <c r="CX223" s="354">
        <v>6</v>
      </c>
      <c r="CY223" s="354"/>
      <c r="CZ223" s="354"/>
      <c r="DA223" s="356">
        <v>-5</v>
      </c>
      <c r="DB223" s="354"/>
      <c r="DC223" s="354"/>
      <c r="DD223" s="354"/>
      <c r="DE223" s="354"/>
      <c r="DF223" s="354"/>
      <c r="DG223" s="354">
        <v>1</v>
      </c>
      <c r="DH223" s="354"/>
      <c r="DI223" s="354"/>
      <c r="DJ223" s="354"/>
      <c r="DK223" s="354"/>
      <c r="DL223" s="354"/>
      <c r="DM223" s="354"/>
      <c r="DN223" s="354"/>
      <c r="DO223" s="354"/>
      <c r="DP223" s="354"/>
      <c r="DQ223" s="354"/>
      <c r="DR223" s="354"/>
      <c r="DS223" s="354"/>
      <c r="DT223" s="354"/>
      <c r="DU223" s="354">
        <v>9</v>
      </c>
      <c r="DV223" s="354"/>
      <c r="DW223" s="354"/>
      <c r="DX223" s="354"/>
      <c r="DY223" s="354"/>
      <c r="DZ223" s="357"/>
      <c r="EA223" s="356"/>
      <c r="EB223" s="356"/>
      <c r="EC223" s="356"/>
      <c r="ED223" s="356"/>
      <c r="EE223" s="358"/>
      <c r="EF223" s="48"/>
      <c r="EG223" s="46"/>
      <c r="EH223" s="46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>
        <v>288</v>
      </c>
      <c r="ET223" s="48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>
        <v>30</v>
      </c>
      <c r="FK223" s="47">
        <v>72</v>
      </c>
      <c r="FL223" s="47">
        <v>192</v>
      </c>
      <c r="FM223" s="47"/>
      <c r="FN223" s="47"/>
      <c r="FO223" s="47"/>
      <c r="FP223" s="47"/>
      <c r="FQ223" s="354"/>
      <c r="FR223" s="354"/>
      <c r="FS223" s="354"/>
      <c r="FT223" s="354"/>
      <c r="FU223" s="354"/>
      <c r="FV223" s="354"/>
      <c r="FW223" s="354"/>
      <c r="FX223" s="354"/>
      <c r="FY223" s="354"/>
      <c r="FZ223" s="354"/>
      <c r="GA223" s="354"/>
      <c r="GB223" s="354">
        <v>240</v>
      </c>
      <c r="GC223" s="354"/>
      <c r="GD223" s="354"/>
      <c r="GE223" s="354">
        <v>108</v>
      </c>
      <c r="GF223" s="354"/>
      <c r="GG223" s="354"/>
      <c r="GH223" s="354">
        <v>72</v>
      </c>
      <c r="GI223" s="354"/>
      <c r="GJ223" s="354">
        <v>96</v>
      </c>
      <c r="GK223" s="354">
        <v>144</v>
      </c>
      <c r="GL223" s="354">
        <v>240</v>
      </c>
      <c r="GM223" s="354"/>
      <c r="GN223" s="354"/>
      <c r="GO223" s="354">
        <v>12</v>
      </c>
      <c r="GP223" s="354"/>
      <c r="GQ223" s="354"/>
      <c r="GR223" s="354"/>
      <c r="GS223" s="354"/>
      <c r="GT223" s="354">
        <v>24</v>
      </c>
      <c r="GU223" s="354"/>
      <c r="GV223" s="354"/>
      <c r="GW223" s="354"/>
      <c r="GX223" s="354"/>
      <c r="GY223" s="354"/>
      <c r="GZ223" s="354">
        <v>12</v>
      </c>
      <c r="HA223" s="354"/>
      <c r="HB223" s="354"/>
      <c r="HC223" s="354"/>
      <c r="HD223" s="354"/>
      <c r="HE223" s="354">
        <v>90</v>
      </c>
      <c r="HF223" s="354"/>
      <c r="HG223" s="354"/>
      <c r="HH223" s="354"/>
      <c r="HI223" s="354">
        <v>24</v>
      </c>
      <c r="HJ223" s="354"/>
      <c r="HK223" s="354"/>
      <c r="HL223" s="354">
        <v>48</v>
      </c>
      <c r="HM223" s="354"/>
      <c r="HN223" s="354"/>
      <c r="HO223" s="354"/>
      <c r="HP223" s="354"/>
      <c r="HQ223" s="354"/>
      <c r="HR223" s="354">
        <v>24</v>
      </c>
      <c r="HS223" s="354"/>
      <c r="HT223" s="354"/>
      <c r="HU223" s="354"/>
      <c r="HV223" s="354"/>
      <c r="HW223" s="354"/>
      <c r="HX223" s="354">
        <v>96</v>
      </c>
      <c r="HY223" s="354"/>
      <c r="HZ223" s="354"/>
      <c r="IA223" s="354"/>
      <c r="IB223" s="354"/>
      <c r="IC223" s="354"/>
      <c r="ID223" s="354"/>
      <c r="IE223" s="354"/>
      <c r="IF223" s="354">
        <v>72</v>
      </c>
      <c r="IG223" s="354"/>
      <c r="IH223" s="354"/>
      <c r="II223" s="354"/>
      <c r="IJ223" s="354">
        <v>48</v>
      </c>
      <c r="IK223" s="354">
        <v>96</v>
      </c>
      <c r="IL223" s="354"/>
      <c r="IM223" s="354"/>
      <c r="IN223" s="354"/>
      <c r="IO223" s="354"/>
      <c r="IP223" s="354">
        <v>54</v>
      </c>
      <c r="IQ223" s="354">
        <v>96</v>
      </c>
      <c r="IR223" s="50"/>
      <c r="IS223" s="47"/>
      <c r="IT223" s="47"/>
      <c r="IU223" s="47"/>
      <c r="IV223" s="47"/>
      <c r="IW223" s="47"/>
      <c r="IX223" s="47"/>
      <c r="IY223" s="47"/>
      <c r="IZ223" s="47"/>
      <c r="JA223" s="47">
        <v>288</v>
      </c>
      <c r="JB223" s="47"/>
      <c r="JC223" s="47"/>
      <c r="JD223" s="47"/>
      <c r="JE223" s="651">
        <v>-254</v>
      </c>
      <c r="JF223" s="47"/>
      <c r="JG223" s="47"/>
      <c r="JH223" s="47"/>
      <c r="JI223" s="47"/>
      <c r="JJ223" s="47"/>
      <c r="JK223" s="47"/>
      <c r="JL223" s="354"/>
      <c r="JM223" s="354"/>
      <c r="JN223" s="354"/>
      <c r="JO223" s="354"/>
      <c r="JP223" s="354"/>
      <c r="JQ223" s="354"/>
      <c r="JR223" s="354"/>
      <c r="JS223" s="354"/>
      <c r="JT223" s="354"/>
      <c r="JU223" s="354"/>
      <c r="JV223" s="354"/>
      <c r="JW223" s="354"/>
      <c r="JX223" s="354"/>
      <c r="JY223" s="354"/>
      <c r="JZ223" s="354"/>
      <c r="KA223" s="354"/>
      <c r="KB223" s="354"/>
      <c r="KC223" s="354"/>
      <c r="KD223" s="354"/>
      <c r="KE223" s="354"/>
      <c r="KF223" s="354"/>
      <c r="KG223" s="354"/>
      <c r="KH223" s="354">
        <v>24</v>
      </c>
      <c r="KI223" s="354"/>
      <c r="KJ223" s="354"/>
      <c r="KK223" s="354"/>
      <c r="KL223" s="354"/>
      <c r="KM223" s="354"/>
      <c r="KN223" s="354"/>
      <c r="KO223" s="354"/>
      <c r="KP223" s="354"/>
      <c r="KQ223" s="354"/>
      <c r="KR223" s="354"/>
      <c r="KS223" s="354"/>
      <c r="KT223" s="354"/>
      <c r="KU223" s="354"/>
      <c r="KV223" s="51"/>
      <c r="KW223" s="47"/>
      <c r="KX223" s="47"/>
      <c r="KY223" s="47"/>
      <c r="KZ223" s="47"/>
      <c r="LA223" s="47"/>
      <c r="LB223" s="47"/>
      <c r="LC223" s="47"/>
      <c r="LD223" s="361"/>
      <c r="LE223" s="361"/>
      <c r="LF223" s="361"/>
      <c r="LG223" s="361">
        <v>24</v>
      </c>
      <c r="LH223" s="361"/>
      <c r="LI223" s="361"/>
      <c r="LJ223" s="361"/>
      <c r="LK223" s="361"/>
      <c r="LL223" s="361"/>
      <c r="LM223" s="361"/>
      <c r="LN223" s="361"/>
      <c r="LO223" s="361">
        <v>96</v>
      </c>
      <c r="LP223" s="354"/>
      <c r="LQ223" s="354"/>
      <c r="LR223" s="354"/>
      <c r="LS223" s="354"/>
      <c r="LT223" s="354"/>
      <c r="LU223" s="354"/>
      <c r="LV223" s="354"/>
      <c r="LW223" s="51"/>
      <c r="LX223" s="354"/>
      <c r="LY223" s="354"/>
      <c r="LZ223" s="354"/>
      <c r="MA223" s="354"/>
      <c r="MB223" s="363"/>
      <c r="MC223" s="363"/>
      <c r="MD223" s="354"/>
      <c r="ME223" s="354"/>
      <c r="MF223" s="354"/>
      <c r="MG223" s="354"/>
      <c r="MH223" s="354"/>
      <c r="MI223" s="354"/>
      <c r="MJ223" s="354"/>
      <c r="MK223" s="354"/>
      <c r="ML223" s="354"/>
      <c r="MM223" s="354"/>
      <c r="MN223" s="354"/>
      <c r="MO223" s="354"/>
      <c r="MP223" s="354"/>
      <c r="MQ223" s="354"/>
      <c r="MR223" s="354"/>
      <c r="MS223" s="51"/>
      <c r="MT223" s="364">
        <f t="shared" si="138"/>
        <v>2178</v>
      </c>
      <c r="MU223" s="365">
        <f t="shared" si="139"/>
        <v>178</v>
      </c>
      <c r="MV223" s="366">
        <f t="shared" si="140"/>
        <v>2356</v>
      </c>
      <c r="MW223" s="365"/>
      <c r="MX223" s="365"/>
      <c r="MY223" s="54"/>
      <c r="MZ223" s="709">
        <v>9.99</v>
      </c>
      <c r="NA223" s="709">
        <v>2.5</v>
      </c>
      <c r="NB223" s="709">
        <f t="shared" si="141"/>
        <v>5890</v>
      </c>
      <c r="NC223" s="711"/>
      <c r="ND223" s="711">
        <v>11.77</v>
      </c>
      <c r="NE223" s="738">
        <f t="shared" si="167"/>
        <v>0.297313432835821</v>
      </c>
      <c r="NF223" s="743"/>
      <c r="NG223" s="743">
        <v>3000</v>
      </c>
      <c r="NH223" s="743">
        <v>11.77</v>
      </c>
      <c r="NI223" s="740">
        <f t="shared" si="142"/>
        <v>30425.45</v>
      </c>
      <c r="NJ223" s="738">
        <f t="shared" si="168"/>
        <v>0.297313432835821</v>
      </c>
      <c r="NK223" s="745">
        <v>44652</v>
      </c>
      <c r="NL223" s="746">
        <v>44652</v>
      </c>
      <c r="NM223" s="739">
        <f ca="1" t="shared" si="143"/>
        <v>14.1666666666667</v>
      </c>
      <c r="NN223" s="739">
        <f ca="1" t="shared" si="144"/>
        <v>425</v>
      </c>
      <c r="NO223" s="743">
        <v>0</v>
      </c>
      <c r="NP223" s="739">
        <f t="shared" si="145"/>
        <v>2356</v>
      </c>
      <c r="NQ223" s="761">
        <f t="shared" si="146"/>
        <v>1.82282398452611</v>
      </c>
      <c r="NR223" s="739">
        <f ca="1" t="shared" si="147"/>
        <v>1.56548412788713</v>
      </c>
      <c r="NS223" s="739">
        <f t="shared" si="148"/>
        <v>2585</v>
      </c>
      <c r="NT223" s="743"/>
      <c r="NU223" s="739">
        <f ca="1" t="shared" si="149"/>
        <v>166.305882352941</v>
      </c>
      <c r="NV223" s="769">
        <f ca="1" t="shared" si="150"/>
        <v>5.54352941176471</v>
      </c>
      <c r="NW223" s="769">
        <f ca="1" t="shared" si="151"/>
        <v>466.309422750424</v>
      </c>
      <c r="NX223" s="743"/>
      <c r="NY223" s="743"/>
      <c r="NZ223" s="743"/>
      <c r="OA223" s="743"/>
      <c r="OB223" s="743"/>
      <c r="OC223" s="743"/>
      <c r="OD223" s="743"/>
      <c r="OE223" s="743">
        <f t="shared" si="152"/>
        <v>0</v>
      </c>
      <c r="OF223" s="743">
        <f t="shared" si="153"/>
        <v>0</v>
      </c>
      <c r="OG223" s="743">
        <f t="shared" si="154"/>
        <v>312</v>
      </c>
      <c r="OH223" s="743">
        <f t="shared" si="155"/>
        <v>582</v>
      </c>
      <c r="OI223" s="743">
        <f t="shared" si="156"/>
        <v>0</v>
      </c>
      <c r="OJ223" s="739">
        <f t="shared" si="157"/>
        <v>672</v>
      </c>
      <c r="OK223" s="739">
        <f t="shared" si="158"/>
        <v>24</v>
      </c>
      <c r="OL223" s="739">
        <f t="shared" si="159"/>
        <v>240</v>
      </c>
      <c r="OM223" s="739">
        <f t="shared" si="160"/>
        <v>156</v>
      </c>
      <c r="ON223" s="739">
        <f t="shared" si="161"/>
        <v>138</v>
      </c>
      <c r="OO223" s="739">
        <f t="shared" si="162"/>
        <v>24</v>
      </c>
      <c r="OP223" s="739"/>
      <c r="OQ223" s="739">
        <f t="shared" si="163"/>
        <v>312</v>
      </c>
      <c r="OR223" s="739">
        <f t="shared" si="164"/>
        <v>2460</v>
      </c>
      <c r="OS223" s="739">
        <f t="shared" si="165"/>
        <v>-254</v>
      </c>
      <c r="OT223" s="739">
        <f t="shared" si="166"/>
        <v>-150</v>
      </c>
      <c r="OU223" s="743"/>
      <c r="OV223" s="743"/>
      <c r="OW223" s="743"/>
      <c r="OX223" s="743"/>
      <c r="OY223" s="743"/>
      <c r="OZ223" s="743"/>
      <c r="PA223" s="743"/>
      <c r="PB223" s="743"/>
      <c r="PC223" s="743"/>
      <c r="PD223" s="743"/>
      <c r="PE223" s="743"/>
      <c r="PF223" s="743"/>
      <c r="PG223" s="743"/>
    </row>
    <row r="224" s="28" customFormat="1" customHeight="1" spans="1:423">
      <c r="A224" s="791" t="s">
        <v>1667</v>
      </c>
      <c r="B224" s="343" t="s">
        <v>1668</v>
      </c>
      <c r="C224" s="95" t="s">
        <v>2106</v>
      </c>
      <c r="D224" s="95" t="s">
        <v>2114</v>
      </c>
      <c r="E224" s="417" t="s">
        <v>1396</v>
      </c>
      <c r="F224" s="116" t="s">
        <v>2124</v>
      </c>
      <c r="G224" s="832" t="s">
        <v>2125</v>
      </c>
      <c r="H224" s="113" t="s">
        <v>2126</v>
      </c>
      <c r="I224" s="99"/>
      <c r="J224" s="114"/>
      <c r="K224" s="456"/>
      <c r="L224" s="150">
        <f t="shared" si="133"/>
        <v>2505</v>
      </c>
      <c r="M224" s="151">
        <f t="shared" si="134"/>
        <v>2505</v>
      </c>
      <c r="N224" s="455"/>
      <c r="O224" s="37"/>
      <c r="P224" s="36"/>
      <c r="Q224" s="33">
        <f t="shared" si="135"/>
        <v>0</v>
      </c>
      <c r="R224" s="34">
        <f t="shared" si="136"/>
        <v>5000</v>
      </c>
      <c r="S224" s="346"/>
      <c r="T224" s="346"/>
      <c r="U224" s="824"/>
      <c r="V224" s="824"/>
      <c r="W224" s="346"/>
      <c r="X224" s="347"/>
      <c r="Y224" s="348"/>
      <c r="Z224" s="348"/>
      <c r="AA224" s="348"/>
      <c r="AB224" s="348"/>
      <c r="AC224" s="33">
        <v>3000</v>
      </c>
      <c r="AD224" s="348"/>
      <c r="AE224" s="348"/>
      <c r="AF224" s="346"/>
      <c r="AG224" s="346"/>
      <c r="AH224" s="346"/>
      <c r="AI224" s="346"/>
      <c r="AJ224" s="346"/>
      <c r="AK224" s="346"/>
      <c r="AL224" s="346"/>
      <c r="AM224" s="346"/>
      <c r="AN224" s="346"/>
      <c r="AO224" s="346"/>
      <c r="AP224" s="346"/>
      <c r="AQ224" s="346">
        <v>2000</v>
      </c>
      <c r="AR224" s="346"/>
      <c r="AS224" s="346"/>
      <c r="AT224" s="346"/>
      <c r="AU224" s="346"/>
      <c r="AV224" s="346"/>
      <c r="AW224" s="346"/>
      <c r="AX224" s="346"/>
      <c r="AY224" s="349"/>
      <c r="AZ224" s="48"/>
      <c r="BA224" s="48"/>
      <c r="BB224" s="48"/>
      <c r="BC224" s="48"/>
      <c r="BD224" s="47"/>
      <c r="BE224" s="47"/>
      <c r="BF224" s="47"/>
      <c r="BG224" s="47"/>
      <c r="BH224" s="47"/>
      <c r="BI224" s="47">
        <v>41</v>
      </c>
      <c r="BJ224" s="47"/>
      <c r="BK224" s="47"/>
      <c r="BL224" s="47"/>
      <c r="BM224" s="47">
        <v>3</v>
      </c>
      <c r="BN224" s="47"/>
      <c r="BO224" s="47"/>
      <c r="BP224" s="47"/>
      <c r="BQ224" s="47"/>
      <c r="BR224" s="47"/>
      <c r="BS224" s="354"/>
      <c r="BT224" s="354"/>
      <c r="BU224" s="354"/>
      <c r="BV224" s="354"/>
      <c r="BW224" s="354"/>
      <c r="BX224" s="354"/>
      <c r="BY224" s="354"/>
      <c r="BZ224" s="354"/>
      <c r="CA224" s="354"/>
      <c r="CB224" s="354"/>
      <c r="CC224" s="354"/>
      <c r="CD224" s="354"/>
      <c r="CE224" s="354"/>
      <c r="CF224" s="354"/>
      <c r="CG224" s="354"/>
      <c r="CH224" s="354"/>
      <c r="CI224" s="354"/>
      <c r="CJ224" s="354"/>
      <c r="CK224" s="354"/>
      <c r="CL224" s="354"/>
      <c r="CM224" s="354"/>
      <c r="CN224" s="354"/>
      <c r="CO224" s="354"/>
      <c r="CP224" s="358"/>
      <c r="CQ224" s="48"/>
      <c r="CR224" s="354"/>
      <c r="CS224" s="354"/>
      <c r="CT224" s="355"/>
      <c r="CU224" s="354">
        <v>1</v>
      </c>
      <c r="CV224" s="354">
        <v>1</v>
      </c>
      <c r="CW224" s="354"/>
      <c r="CX224" s="354">
        <v>6</v>
      </c>
      <c r="CY224" s="354"/>
      <c r="CZ224" s="354"/>
      <c r="DA224" s="356">
        <v>-5</v>
      </c>
      <c r="DB224" s="354"/>
      <c r="DC224" s="354"/>
      <c r="DD224" s="354"/>
      <c r="DE224" s="354"/>
      <c r="DF224" s="354"/>
      <c r="DG224" s="354"/>
      <c r="DH224" s="354"/>
      <c r="DI224" s="354"/>
      <c r="DJ224" s="354"/>
      <c r="DK224" s="354"/>
      <c r="DL224" s="354"/>
      <c r="DM224" s="354"/>
      <c r="DN224" s="354"/>
      <c r="DO224" s="354"/>
      <c r="DP224" s="354"/>
      <c r="DQ224" s="354"/>
      <c r="DR224" s="354"/>
      <c r="DS224" s="354"/>
      <c r="DT224" s="354"/>
      <c r="DU224" s="354">
        <v>9</v>
      </c>
      <c r="DV224" s="354"/>
      <c r="DW224" s="354"/>
      <c r="DX224" s="354"/>
      <c r="DY224" s="354"/>
      <c r="DZ224" s="357"/>
      <c r="EA224" s="356"/>
      <c r="EB224" s="356"/>
      <c r="EC224" s="356"/>
      <c r="ED224" s="356"/>
      <c r="EE224" s="358"/>
      <c r="EF224" s="48"/>
      <c r="EG224" s="46"/>
      <c r="EH224" s="46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>
        <v>288</v>
      </c>
      <c r="ET224" s="48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>
        <v>30</v>
      </c>
      <c r="FK224" s="47">
        <v>72</v>
      </c>
      <c r="FL224" s="47">
        <v>192</v>
      </c>
      <c r="FM224" s="47"/>
      <c r="FN224" s="47"/>
      <c r="FO224" s="47"/>
      <c r="FP224" s="47"/>
      <c r="FQ224" s="354"/>
      <c r="FR224" s="354"/>
      <c r="FS224" s="354"/>
      <c r="FT224" s="354"/>
      <c r="FU224" s="354"/>
      <c r="FV224" s="354"/>
      <c r="FW224" s="354"/>
      <c r="FX224" s="354"/>
      <c r="FY224" s="354"/>
      <c r="FZ224" s="354"/>
      <c r="GA224" s="354"/>
      <c r="GB224" s="354">
        <v>240</v>
      </c>
      <c r="GC224" s="354"/>
      <c r="GD224" s="354"/>
      <c r="GE224" s="354">
        <v>108</v>
      </c>
      <c r="GF224" s="354"/>
      <c r="GG224" s="354"/>
      <c r="GH224" s="354">
        <v>72</v>
      </c>
      <c r="GI224" s="354"/>
      <c r="GJ224" s="354">
        <v>96</v>
      </c>
      <c r="GK224" s="354">
        <v>144</v>
      </c>
      <c r="GL224" s="354">
        <v>240</v>
      </c>
      <c r="GM224" s="354"/>
      <c r="GN224" s="354"/>
      <c r="GO224" s="354">
        <v>12</v>
      </c>
      <c r="GP224" s="354"/>
      <c r="GQ224" s="354"/>
      <c r="GR224" s="354"/>
      <c r="GS224" s="354"/>
      <c r="GT224" s="354">
        <v>48</v>
      </c>
      <c r="GU224" s="354"/>
      <c r="GV224" s="354"/>
      <c r="GW224" s="354"/>
      <c r="GX224" s="354"/>
      <c r="GY224" s="354"/>
      <c r="GZ224" s="354">
        <v>12</v>
      </c>
      <c r="HA224" s="354"/>
      <c r="HB224" s="354"/>
      <c r="HC224" s="354"/>
      <c r="HD224" s="354"/>
      <c r="HE224" s="354">
        <v>90</v>
      </c>
      <c r="HF224" s="354"/>
      <c r="HG224" s="354"/>
      <c r="HH224" s="354"/>
      <c r="HI224" s="354">
        <v>24</v>
      </c>
      <c r="HJ224" s="354"/>
      <c r="HK224" s="354"/>
      <c r="HL224" s="354">
        <v>48</v>
      </c>
      <c r="HM224" s="354"/>
      <c r="HN224" s="354"/>
      <c r="HO224" s="354"/>
      <c r="HP224" s="354"/>
      <c r="HQ224" s="354"/>
      <c r="HR224" s="354">
        <v>72</v>
      </c>
      <c r="HS224" s="354">
        <v>24</v>
      </c>
      <c r="HT224" s="354"/>
      <c r="HU224" s="354"/>
      <c r="HV224" s="354"/>
      <c r="HW224" s="354"/>
      <c r="HX224" s="354">
        <v>120</v>
      </c>
      <c r="HY224" s="354"/>
      <c r="HZ224" s="354"/>
      <c r="IA224" s="354"/>
      <c r="IB224" s="354"/>
      <c r="IC224" s="354"/>
      <c r="ID224" s="354"/>
      <c r="IE224" s="354"/>
      <c r="IF224" s="354">
        <v>72</v>
      </c>
      <c r="IG224" s="354"/>
      <c r="IH224" s="354"/>
      <c r="II224" s="354"/>
      <c r="IJ224" s="354">
        <v>48</v>
      </c>
      <c r="IK224" s="354">
        <v>48</v>
      </c>
      <c r="IL224" s="354"/>
      <c r="IM224" s="354"/>
      <c r="IN224" s="354"/>
      <c r="IO224" s="354"/>
      <c r="IP224" s="354">
        <v>54</v>
      </c>
      <c r="IQ224" s="354">
        <v>96</v>
      </c>
      <c r="IR224" s="50"/>
      <c r="IS224" s="47"/>
      <c r="IT224" s="47"/>
      <c r="IU224" s="47"/>
      <c r="IV224" s="47"/>
      <c r="IW224" s="47"/>
      <c r="IX224" s="47"/>
      <c r="IY224" s="47"/>
      <c r="IZ224" s="47"/>
      <c r="JA224" s="47">
        <v>288</v>
      </c>
      <c r="JB224" s="47"/>
      <c r="JC224" s="47"/>
      <c r="JD224" s="47"/>
      <c r="JE224" s="651">
        <v>-243</v>
      </c>
      <c r="JF224" s="47"/>
      <c r="JG224" s="47"/>
      <c r="JH224" s="47"/>
      <c r="JI224" s="47"/>
      <c r="JJ224" s="47"/>
      <c r="JK224" s="47"/>
      <c r="JL224" s="354"/>
      <c r="JM224" s="354"/>
      <c r="JN224" s="354"/>
      <c r="JO224" s="354"/>
      <c r="JP224" s="354"/>
      <c r="JQ224" s="354"/>
      <c r="JR224" s="354"/>
      <c r="JS224" s="354"/>
      <c r="JT224" s="354"/>
      <c r="JU224" s="354"/>
      <c r="JV224" s="354"/>
      <c r="JW224" s="354"/>
      <c r="JX224" s="354"/>
      <c r="JY224" s="354"/>
      <c r="JZ224" s="354"/>
      <c r="KA224" s="354"/>
      <c r="KB224" s="354"/>
      <c r="KC224" s="354"/>
      <c r="KD224" s="354"/>
      <c r="KE224" s="354"/>
      <c r="KF224" s="354"/>
      <c r="KG224" s="354"/>
      <c r="KH224" s="354">
        <v>24</v>
      </c>
      <c r="KI224" s="354"/>
      <c r="KJ224" s="354"/>
      <c r="KK224" s="354"/>
      <c r="KL224" s="354"/>
      <c r="KM224" s="354"/>
      <c r="KN224" s="354"/>
      <c r="KO224" s="354"/>
      <c r="KP224" s="354"/>
      <c r="KQ224" s="354"/>
      <c r="KR224" s="354"/>
      <c r="KS224" s="354"/>
      <c r="KT224" s="354"/>
      <c r="KU224" s="354"/>
      <c r="KV224" s="51"/>
      <c r="KW224" s="47"/>
      <c r="KX224" s="47"/>
      <c r="KY224" s="47"/>
      <c r="KZ224" s="47"/>
      <c r="LA224" s="47"/>
      <c r="LB224" s="47"/>
      <c r="LC224" s="47"/>
      <c r="LD224" s="361"/>
      <c r="LE224" s="361"/>
      <c r="LF224" s="361"/>
      <c r="LG224" s="361">
        <v>24</v>
      </c>
      <c r="LH224" s="361"/>
      <c r="LI224" s="361"/>
      <c r="LJ224" s="361"/>
      <c r="LK224" s="361"/>
      <c r="LL224" s="361"/>
      <c r="LM224" s="361"/>
      <c r="LN224" s="361"/>
      <c r="LO224" s="361">
        <v>96</v>
      </c>
      <c r="LP224" s="354"/>
      <c r="LQ224" s="354"/>
      <c r="LR224" s="354"/>
      <c r="LS224" s="354"/>
      <c r="LT224" s="354"/>
      <c r="LU224" s="354"/>
      <c r="LV224" s="354"/>
      <c r="LW224" s="51"/>
      <c r="LX224" s="354"/>
      <c r="LY224" s="354"/>
      <c r="LZ224" s="354"/>
      <c r="MA224" s="354"/>
      <c r="MB224" s="363"/>
      <c r="MC224" s="363"/>
      <c r="MD224" s="354"/>
      <c r="ME224" s="354"/>
      <c r="MF224" s="354"/>
      <c r="MG224" s="354"/>
      <c r="MH224" s="354"/>
      <c r="MI224" s="354"/>
      <c r="MJ224" s="354"/>
      <c r="MK224" s="354"/>
      <c r="ML224" s="354"/>
      <c r="MM224" s="354"/>
      <c r="MN224" s="354"/>
      <c r="MO224" s="354"/>
      <c r="MP224" s="354"/>
      <c r="MQ224" s="354"/>
      <c r="MR224" s="354"/>
      <c r="MS224" s="51"/>
      <c r="MT224" s="364">
        <f t="shared" si="138"/>
        <v>2250</v>
      </c>
      <c r="MU224" s="365">
        <f t="shared" si="139"/>
        <v>189</v>
      </c>
      <c r="MV224" s="366">
        <f t="shared" si="140"/>
        <v>2439</v>
      </c>
      <c r="MW224" s="365"/>
      <c r="MX224" s="365"/>
      <c r="MY224" s="54"/>
      <c r="MZ224" s="709">
        <v>9.99</v>
      </c>
      <c r="NA224" s="709">
        <v>2.5</v>
      </c>
      <c r="NB224" s="709">
        <f t="shared" si="141"/>
        <v>6097.5</v>
      </c>
      <c r="NC224" s="711"/>
      <c r="ND224" s="711">
        <v>11.77</v>
      </c>
      <c r="NE224" s="738">
        <f t="shared" si="167"/>
        <v>0.297313432835821</v>
      </c>
      <c r="NF224" s="743"/>
      <c r="NG224" s="743">
        <v>3000</v>
      </c>
      <c r="NH224" s="743">
        <v>11.77</v>
      </c>
      <c r="NI224" s="740">
        <f t="shared" si="142"/>
        <v>29483.85</v>
      </c>
      <c r="NJ224" s="738">
        <f t="shared" si="168"/>
        <v>0.297313432835821</v>
      </c>
      <c r="NK224" s="745">
        <v>44652</v>
      </c>
      <c r="NL224" s="746">
        <v>44652</v>
      </c>
      <c r="NM224" s="739">
        <f ca="1" t="shared" si="143"/>
        <v>14.1666666666667</v>
      </c>
      <c r="NN224" s="739">
        <f ca="1" t="shared" si="144"/>
        <v>425</v>
      </c>
      <c r="NO224" s="743">
        <v>0</v>
      </c>
      <c r="NP224" s="739">
        <f t="shared" si="145"/>
        <v>2439</v>
      </c>
      <c r="NQ224" s="761">
        <f t="shared" si="146"/>
        <v>1.94730538922156</v>
      </c>
      <c r="NR224" s="739">
        <f ca="1" t="shared" si="147"/>
        <v>1.67239168721381</v>
      </c>
      <c r="NS224" s="739">
        <f t="shared" si="148"/>
        <v>2505</v>
      </c>
      <c r="NT224" s="743"/>
      <c r="NU224" s="739">
        <f ca="1" t="shared" si="149"/>
        <v>172.164705882353</v>
      </c>
      <c r="NV224" s="769">
        <f ca="1" t="shared" si="150"/>
        <v>5.73882352941177</v>
      </c>
      <c r="NW224" s="769">
        <f ca="1" t="shared" si="151"/>
        <v>436.50061500615</v>
      </c>
      <c r="NX224" s="743"/>
      <c r="NY224" s="743"/>
      <c r="NZ224" s="743"/>
      <c r="OA224" s="743"/>
      <c r="OB224" s="743"/>
      <c r="OC224" s="743"/>
      <c r="OD224" s="743"/>
      <c r="OE224" s="743">
        <f t="shared" si="152"/>
        <v>0</v>
      </c>
      <c r="OF224" s="743">
        <f t="shared" si="153"/>
        <v>0</v>
      </c>
      <c r="OG224" s="743">
        <f t="shared" si="154"/>
        <v>312</v>
      </c>
      <c r="OH224" s="743">
        <f t="shared" si="155"/>
        <v>582</v>
      </c>
      <c r="OI224" s="743">
        <f t="shared" si="156"/>
        <v>0</v>
      </c>
      <c r="OJ224" s="739">
        <f t="shared" si="157"/>
        <v>672</v>
      </c>
      <c r="OK224" s="739">
        <f t="shared" si="158"/>
        <v>48</v>
      </c>
      <c r="OL224" s="739">
        <f t="shared" si="159"/>
        <v>240</v>
      </c>
      <c r="OM224" s="739">
        <f t="shared" si="160"/>
        <v>156</v>
      </c>
      <c r="ON224" s="739">
        <f t="shared" si="161"/>
        <v>138</v>
      </c>
      <c r="OO224" s="739">
        <f t="shared" si="162"/>
        <v>96</v>
      </c>
      <c r="OP224" s="739"/>
      <c r="OQ224" s="739">
        <f t="shared" si="163"/>
        <v>288</v>
      </c>
      <c r="OR224" s="739">
        <f t="shared" si="164"/>
        <v>2532</v>
      </c>
      <c r="OS224" s="739">
        <f t="shared" si="165"/>
        <v>-243</v>
      </c>
      <c r="OT224" s="739">
        <f t="shared" si="166"/>
        <v>-150</v>
      </c>
      <c r="OU224" s="743"/>
      <c r="OV224" s="743"/>
      <c r="OW224" s="743"/>
      <c r="OX224" s="743"/>
      <c r="OY224" s="743"/>
      <c r="OZ224" s="743"/>
      <c r="PA224" s="743"/>
      <c r="PB224" s="743"/>
      <c r="PC224" s="743"/>
      <c r="PD224" s="743"/>
      <c r="PE224" s="743"/>
      <c r="PF224" s="743"/>
      <c r="PG224" s="743"/>
    </row>
    <row r="225" s="28" customFormat="1" customHeight="1" spans="1:423">
      <c r="A225" s="791" t="s">
        <v>1667</v>
      </c>
      <c r="B225" s="343" t="s">
        <v>1668</v>
      </c>
      <c r="C225" s="95" t="s">
        <v>1645</v>
      </c>
      <c r="D225" s="95" t="s">
        <v>1646</v>
      </c>
      <c r="E225" s="417"/>
      <c r="F225" s="102" t="s">
        <v>2127</v>
      </c>
      <c r="G225" s="416" t="s">
        <v>2128</v>
      </c>
      <c r="H225" s="98" t="s">
        <v>2113</v>
      </c>
      <c r="I225" s="99"/>
      <c r="J225" s="114"/>
      <c r="K225" s="456"/>
      <c r="L225" s="150">
        <f t="shared" si="133"/>
        <v>710</v>
      </c>
      <c r="M225" s="151">
        <f t="shared" si="134"/>
        <v>710</v>
      </c>
      <c r="N225" s="455"/>
      <c r="O225" s="37"/>
      <c r="P225" s="36"/>
      <c r="Q225" s="33">
        <f t="shared" si="135"/>
        <v>0</v>
      </c>
      <c r="R225" s="34">
        <f t="shared" si="136"/>
        <v>1000</v>
      </c>
      <c r="S225" s="346"/>
      <c r="T225" s="346"/>
      <c r="U225" s="824"/>
      <c r="V225" s="824"/>
      <c r="W225" s="346"/>
      <c r="X225" s="347"/>
      <c r="Y225" s="348"/>
      <c r="Z225" s="348"/>
      <c r="AA225" s="348"/>
      <c r="AB225" s="348"/>
      <c r="AC225" s="506">
        <v>1000</v>
      </c>
      <c r="AD225" s="348"/>
      <c r="AE225" s="348"/>
      <c r="AF225" s="346"/>
      <c r="AG225" s="346"/>
      <c r="AH225" s="346"/>
      <c r="AI225" s="346"/>
      <c r="AJ225" s="346"/>
      <c r="AK225" s="346"/>
      <c r="AL225" s="346"/>
      <c r="AM225" s="346"/>
      <c r="AN225" s="346"/>
      <c r="AO225" s="346"/>
      <c r="AP225" s="346"/>
      <c r="AQ225" s="346"/>
      <c r="AR225" s="346"/>
      <c r="AS225" s="346"/>
      <c r="AT225" s="346"/>
      <c r="AU225" s="346"/>
      <c r="AV225" s="346"/>
      <c r="AW225" s="346"/>
      <c r="AX225" s="346"/>
      <c r="AY225" s="349"/>
      <c r="AZ225" s="48"/>
      <c r="BA225" s="48"/>
      <c r="BB225" s="48"/>
      <c r="BC225" s="48"/>
      <c r="BD225" s="47"/>
      <c r="BE225" s="47"/>
      <c r="BF225" s="47"/>
      <c r="BG225" s="47"/>
      <c r="BH225" s="47">
        <v>5</v>
      </c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354"/>
      <c r="BT225" s="354"/>
      <c r="BU225" s="354"/>
      <c r="BV225" s="354"/>
      <c r="BW225" s="354"/>
      <c r="BX225" s="354"/>
      <c r="BY225" s="354"/>
      <c r="BZ225" s="354"/>
      <c r="CA225" s="354"/>
      <c r="CB225" s="354"/>
      <c r="CC225" s="354"/>
      <c r="CD225" s="354"/>
      <c r="CE225" s="354"/>
      <c r="CF225" s="354"/>
      <c r="CG225" s="354"/>
      <c r="CH225" s="354"/>
      <c r="CI225" s="354"/>
      <c r="CJ225" s="354"/>
      <c r="CK225" s="354"/>
      <c r="CL225" s="354"/>
      <c r="CM225" s="354"/>
      <c r="CN225" s="354"/>
      <c r="CO225" s="354"/>
      <c r="CP225" s="358"/>
      <c r="CQ225" s="48"/>
      <c r="CR225" s="354"/>
      <c r="CS225" s="354"/>
      <c r="CT225" s="355"/>
      <c r="CU225" s="354"/>
      <c r="CV225" s="354"/>
      <c r="CW225" s="354"/>
      <c r="CX225" s="354">
        <v>2</v>
      </c>
      <c r="CY225" s="354"/>
      <c r="CZ225" s="354"/>
      <c r="DA225" s="356"/>
      <c r="DB225" s="354"/>
      <c r="DC225" s="354"/>
      <c r="DD225" s="354"/>
      <c r="DE225" s="354"/>
      <c r="DF225" s="354"/>
      <c r="DG225" s="354"/>
      <c r="DH225" s="354"/>
      <c r="DI225" s="354"/>
      <c r="DJ225" s="354"/>
      <c r="DK225" s="354"/>
      <c r="DL225" s="354"/>
      <c r="DM225" s="354"/>
      <c r="DN225" s="354"/>
      <c r="DO225" s="354"/>
      <c r="DP225" s="354"/>
      <c r="DQ225" s="354"/>
      <c r="DR225" s="354"/>
      <c r="DS225" s="354"/>
      <c r="DT225" s="354"/>
      <c r="DU225" s="354">
        <v>1</v>
      </c>
      <c r="DV225" s="354"/>
      <c r="DW225" s="354"/>
      <c r="DX225" s="354"/>
      <c r="DY225" s="354"/>
      <c r="DZ225" s="357"/>
      <c r="EA225" s="356"/>
      <c r="EB225" s="356"/>
      <c r="EC225" s="356"/>
      <c r="ED225" s="356"/>
      <c r="EE225" s="358"/>
      <c r="EF225" s="48"/>
      <c r="EG225" s="46"/>
      <c r="EH225" s="46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8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>
        <v>10</v>
      </c>
      <c r="FK225" s="47"/>
      <c r="FL225" s="47"/>
      <c r="FM225" s="47"/>
      <c r="FN225" s="47"/>
      <c r="FO225" s="47"/>
      <c r="FP225" s="47"/>
      <c r="FQ225" s="354"/>
      <c r="FR225" s="354"/>
      <c r="FS225" s="354"/>
      <c r="FT225" s="354"/>
      <c r="FU225" s="354"/>
      <c r="FV225" s="354"/>
      <c r="FW225" s="354"/>
      <c r="FX225" s="354"/>
      <c r="FY225" s="354"/>
      <c r="FZ225" s="354"/>
      <c r="GA225" s="354"/>
      <c r="GB225" s="354"/>
      <c r="GC225" s="354"/>
      <c r="GD225" s="354"/>
      <c r="GE225" s="354">
        <v>36</v>
      </c>
      <c r="GF225" s="354"/>
      <c r="GG225" s="354"/>
      <c r="GH225" s="354"/>
      <c r="GI225" s="354"/>
      <c r="GJ225" s="354">
        <v>12</v>
      </c>
      <c r="GK225" s="354">
        <v>48</v>
      </c>
      <c r="GL225" s="354"/>
      <c r="GM225" s="354"/>
      <c r="GN225" s="354"/>
      <c r="GO225" s="354">
        <v>4</v>
      </c>
      <c r="GP225" s="354"/>
      <c r="GQ225" s="354"/>
      <c r="GR225" s="354"/>
      <c r="GS225" s="354"/>
      <c r="GT225" s="354"/>
      <c r="GU225" s="354"/>
      <c r="GV225" s="354"/>
      <c r="GW225" s="354"/>
      <c r="GX225" s="354"/>
      <c r="GY225" s="354"/>
      <c r="GZ225" s="354">
        <v>4</v>
      </c>
      <c r="HA225" s="354"/>
      <c r="HB225" s="354">
        <v>50</v>
      </c>
      <c r="HC225" s="354"/>
      <c r="HD225" s="354"/>
      <c r="HE225" s="354">
        <v>30</v>
      </c>
      <c r="HF225" s="354"/>
      <c r="HG225" s="354"/>
      <c r="HH225" s="354"/>
      <c r="HI225" s="354">
        <v>24</v>
      </c>
      <c r="HJ225" s="354"/>
      <c r="HK225" s="354"/>
      <c r="HL225" s="354"/>
      <c r="HM225" s="354"/>
      <c r="HN225" s="354"/>
      <c r="HO225" s="354"/>
      <c r="HP225" s="354"/>
      <c r="HQ225" s="354"/>
      <c r="HR225" s="354"/>
      <c r="HS225" s="354"/>
      <c r="HT225" s="354"/>
      <c r="HU225" s="354"/>
      <c r="HV225" s="354"/>
      <c r="HW225" s="354"/>
      <c r="HX225" s="354">
        <v>46</v>
      </c>
      <c r="HY225" s="354"/>
      <c r="HZ225" s="354"/>
      <c r="IA225" s="354"/>
      <c r="IB225" s="354"/>
      <c r="IC225" s="354"/>
      <c r="ID225" s="354"/>
      <c r="IE225" s="354"/>
      <c r="IF225" s="354"/>
      <c r="IG225" s="354"/>
      <c r="IH225" s="354"/>
      <c r="II225" s="354"/>
      <c r="IJ225" s="354"/>
      <c r="IK225" s="354"/>
      <c r="IL225" s="354"/>
      <c r="IM225" s="354"/>
      <c r="IN225" s="354"/>
      <c r="IO225" s="354"/>
      <c r="IP225" s="354">
        <v>18</v>
      </c>
      <c r="IQ225" s="354"/>
      <c r="IR225" s="50"/>
      <c r="IS225" s="47"/>
      <c r="IT225" s="47"/>
      <c r="IU225" s="47"/>
      <c r="IV225" s="47"/>
      <c r="IW225" s="47"/>
      <c r="IX225" s="47"/>
      <c r="IY225" s="47"/>
      <c r="IZ225" s="47"/>
      <c r="JA225" s="47"/>
      <c r="JB225" s="47"/>
      <c r="JC225" s="47"/>
      <c r="JD225" s="47"/>
      <c r="JE225" s="47"/>
      <c r="JF225" s="47"/>
      <c r="JG225" s="47"/>
      <c r="JH225" s="47"/>
      <c r="JI225" s="47"/>
      <c r="JJ225" s="47"/>
      <c r="JK225" s="47"/>
      <c r="JL225" s="354"/>
      <c r="JM225" s="354"/>
      <c r="JN225" s="354"/>
      <c r="JO225" s="354"/>
      <c r="JP225" s="354"/>
      <c r="JQ225" s="354"/>
      <c r="JR225" s="354"/>
      <c r="JS225" s="354"/>
      <c r="JT225" s="354"/>
      <c r="JU225" s="354"/>
      <c r="JV225" s="354"/>
      <c r="JW225" s="354"/>
      <c r="JX225" s="354"/>
      <c r="JY225" s="354"/>
      <c r="JZ225" s="354"/>
      <c r="KA225" s="354"/>
      <c r="KB225" s="354"/>
      <c r="KC225" s="354"/>
      <c r="KD225" s="354"/>
      <c r="KE225" s="354"/>
      <c r="KF225" s="354"/>
      <c r="KG225" s="354"/>
      <c r="KH225" s="354"/>
      <c r="KI225" s="354"/>
      <c r="KJ225" s="354"/>
      <c r="KK225" s="354"/>
      <c r="KL225" s="354"/>
      <c r="KM225" s="354"/>
      <c r="KN225" s="354"/>
      <c r="KO225" s="354"/>
      <c r="KP225" s="354"/>
      <c r="KQ225" s="354"/>
      <c r="KR225" s="354"/>
      <c r="KS225" s="354"/>
      <c r="KT225" s="354"/>
      <c r="KU225" s="354"/>
      <c r="KV225" s="51"/>
      <c r="KW225" s="47"/>
      <c r="KX225" s="47"/>
      <c r="KY225" s="47"/>
      <c r="KZ225" s="47"/>
      <c r="LA225" s="47"/>
      <c r="LB225" s="47"/>
      <c r="LC225" s="47"/>
      <c r="LD225" s="361"/>
      <c r="LE225" s="361"/>
      <c r="LF225" s="361"/>
      <c r="LG225" s="361"/>
      <c r="LH225" s="361"/>
      <c r="LI225" s="361"/>
      <c r="LJ225" s="361"/>
      <c r="LK225" s="361"/>
      <c r="LL225" s="361"/>
      <c r="LM225" s="361"/>
      <c r="LN225" s="361"/>
      <c r="LO225" s="361"/>
      <c r="LP225" s="361"/>
      <c r="LQ225" s="354"/>
      <c r="LR225" s="354"/>
      <c r="LS225" s="354"/>
      <c r="LT225" s="354"/>
      <c r="LU225" s="354"/>
      <c r="LV225" s="354"/>
      <c r="LW225" s="51"/>
      <c r="LX225" s="354"/>
      <c r="LY225" s="354"/>
      <c r="LZ225" s="354"/>
      <c r="MA225" s="354"/>
      <c r="MB225" s="363"/>
      <c r="MC225" s="363"/>
      <c r="MD225" s="354"/>
      <c r="ME225" s="354"/>
      <c r="MF225" s="354"/>
      <c r="MG225" s="354"/>
      <c r="MH225" s="354"/>
      <c r="MI225" s="354"/>
      <c r="MJ225" s="354"/>
      <c r="MK225" s="354"/>
      <c r="ML225" s="354"/>
      <c r="MM225" s="354"/>
      <c r="MN225" s="354"/>
      <c r="MO225" s="354"/>
      <c r="MP225" s="354"/>
      <c r="MQ225" s="354"/>
      <c r="MR225" s="354"/>
      <c r="MS225" s="51"/>
      <c r="MT225" s="364">
        <f t="shared" si="138"/>
        <v>282</v>
      </c>
      <c r="MU225" s="365">
        <f t="shared" si="139"/>
        <v>0</v>
      </c>
      <c r="MV225" s="366">
        <f t="shared" si="140"/>
        <v>282</v>
      </c>
      <c r="MW225" s="365"/>
      <c r="MX225" s="365"/>
      <c r="MY225" s="54"/>
      <c r="MZ225" s="709"/>
      <c r="NA225" s="709"/>
      <c r="NB225" s="709">
        <f t="shared" si="141"/>
        <v>0</v>
      </c>
      <c r="NC225" s="711"/>
      <c r="ND225" s="711">
        <v>3.35</v>
      </c>
      <c r="NE225" s="738" t="e">
        <f t="shared" si="167"/>
        <v>#DIV/0!</v>
      </c>
      <c r="NF225" s="743"/>
      <c r="NG225" s="743">
        <v>1000</v>
      </c>
      <c r="NH225" s="743">
        <v>3.35</v>
      </c>
      <c r="NI225" s="740">
        <f t="shared" si="142"/>
        <v>2378.5</v>
      </c>
      <c r="NJ225" s="738"/>
      <c r="NK225" s="745">
        <v>44652</v>
      </c>
      <c r="NL225" s="746">
        <v>44652</v>
      </c>
      <c r="NM225" s="739">
        <f ca="1" t="shared" si="143"/>
        <v>14.1666666666667</v>
      </c>
      <c r="NN225" s="739">
        <f ca="1" t="shared" si="144"/>
        <v>425</v>
      </c>
      <c r="NO225" s="743">
        <v>0</v>
      </c>
      <c r="NP225" s="739">
        <f t="shared" si="145"/>
        <v>282</v>
      </c>
      <c r="NQ225" s="761">
        <f t="shared" si="146"/>
        <v>0.794366197183099</v>
      </c>
      <c r="NR225" s="739">
        <f ca="1" t="shared" si="147"/>
        <v>0.682220381110191</v>
      </c>
      <c r="NS225" s="739">
        <f t="shared" si="148"/>
        <v>710</v>
      </c>
      <c r="NT225" s="743"/>
      <c r="NU225" s="739">
        <f ca="1" t="shared" si="149"/>
        <v>19.9058823529412</v>
      </c>
      <c r="NV225" s="769">
        <f ca="1" t="shared" si="150"/>
        <v>0.663529411764706</v>
      </c>
      <c r="NW225" s="769">
        <f ca="1" t="shared" si="151"/>
        <v>1070.03546099291</v>
      </c>
      <c r="NX225" s="743"/>
      <c r="NY225" s="743"/>
      <c r="NZ225" s="743"/>
      <c r="OA225" s="743"/>
      <c r="OB225" s="743"/>
      <c r="OC225" s="743"/>
      <c r="OD225" s="743"/>
      <c r="OE225" s="743">
        <f t="shared" si="152"/>
        <v>0</v>
      </c>
      <c r="OF225" s="743">
        <f t="shared" si="153"/>
        <v>0</v>
      </c>
      <c r="OG225" s="743">
        <f t="shared" si="154"/>
        <v>0</v>
      </c>
      <c r="OH225" s="743">
        <f t="shared" si="155"/>
        <v>10</v>
      </c>
      <c r="OI225" s="743">
        <f t="shared" si="156"/>
        <v>0</v>
      </c>
      <c r="OJ225" s="739">
        <f t="shared" si="157"/>
        <v>100</v>
      </c>
      <c r="OK225" s="739">
        <f t="shared" si="158"/>
        <v>0</v>
      </c>
      <c r="OL225" s="739">
        <f t="shared" si="159"/>
        <v>0</v>
      </c>
      <c r="OM225" s="739">
        <f t="shared" si="160"/>
        <v>28</v>
      </c>
      <c r="ON225" s="739">
        <f t="shared" si="161"/>
        <v>30</v>
      </c>
      <c r="OO225" s="739">
        <f t="shared" si="162"/>
        <v>0</v>
      </c>
      <c r="OP225" s="739"/>
      <c r="OQ225" s="739">
        <f t="shared" si="163"/>
        <v>96</v>
      </c>
      <c r="OR225" s="739">
        <f t="shared" si="164"/>
        <v>264</v>
      </c>
      <c r="OS225" s="739">
        <f t="shared" si="165"/>
        <v>0</v>
      </c>
      <c r="OT225" s="739">
        <f t="shared" si="166"/>
        <v>-18</v>
      </c>
      <c r="OU225" s="743"/>
      <c r="OV225" s="743"/>
      <c r="OW225" s="743"/>
      <c r="OX225" s="743"/>
      <c r="OY225" s="743"/>
      <c r="OZ225" s="743"/>
      <c r="PA225" s="743"/>
      <c r="PB225" s="743"/>
      <c r="PC225" s="743"/>
      <c r="PD225" s="743"/>
      <c r="PE225" s="743"/>
      <c r="PF225" s="743"/>
      <c r="PG225" s="743"/>
    </row>
    <row r="226" s="28" customFormat="1" customHeight="1" spans="1:439">
      <c r="A226" s="95" t="s">
        <v>1610</v>
      </c>
      <c r="B226" s="343">
        <v>2021</v>
      </c>
      <c r="C226" s="95" t="s">
        <v>2106</v>
      </c>
      <c r="D226" s="95" t="s">
        <v>2107</v>
      </c>
      <c r="E226" s="417" t="s">
        <v>1396</v>
      </c>
      <c r="F226" s="116" t="s">
        <v>477</v>
      </c>
      <c r="G226" s="112" t="s">
        <v>478</v>
      </c>
      <c r="H226" s="113" t="s">
        <v>479</v>
      </c>
      <c r="I226" s="99">
        <f t="shared" ref="I226:I233" si="169">L226-J226</f>
        <v>-167</v>
      </c>
      <c r="J226" s="100">
        <v>2027</v>
      </c>
      <c r="K226" s="454">
        <v>0</v>
      </c>
      <c r="L226" s="150">
        <f t="shared" si="133"/>
        <v>1860</v>
      </c>
      <c r="M226" s="151">
        <f t="shared" si="134"/>
        <v>1860</v>
      </c>
      <c r="N226" s="455"/>
      <c r="O226" s="37">
        <v>2597</v>
      </c>
      <c r="P226" s="157"/>
      <c r="Q226" s="33">
        <f t="shared" si="135"/>
        <v>0</v>
      </c>
      <c r="R226" s="34">
        <f t="shared" si="136"/>
        <v>1500</v>
      </c>
      <c r="S226" s="490"/>
      <c r="T226" s="490"/>
      <c r="U226" s="824"/>
      <c r="V226" s="824"/>
      <c r="W226" s="490"/>
      <c r="X226" s="489"/>
      <c r="Y226" s="505"/>
      <c r="Z226" s="505"/>
      <c r="AA226" s="505"/>
      <c r="AB226" s="505"/>
      <c r="AC226" s="99"/>
      <c r="AD226" s="505"/>
      <c r="AE226" s="505"/>
      <c r="AF226" s="490"/>
      <c r="AG226" s="490"/>
      <c r="AH226" s="490"/>
      <c r="AI226" s="490"/>
      <c r="AJ226" s="490"/>
      <c r="AK226" s="490">
        <v>1500</v>
      </c>
      <c r="AL226" s="490"/>
      <c r="AM226" s="490"/>
      <c r="AN226" s="490"/>
      <c r="AO226" s="490"/>
      <c r="AP226" s="490"/>
      <c r="AQ226" s="490"/>
      <c r="AR226" s="490"/>
      <c r="AS226" s="490"/>
      <c r="AT226" s="490"/>
      <c r="AU226" s="490"/>
      <c r="AV226" s="490"/>
      <c r="AW226" s="490"/>
      <c r="AX226" s="490"/>
      <c r="AY226" s="100"/>
      <c r="AZ226" s="48">
        <v>2</v>
      </c>
      <c r="BA226" s="48"/>
      <c r="BB226" s="48"/>
      <c r="BC226" s="48"/>
      <c r="BD226" s="47">
        <v>1</v>
      </c>
      <c r="BE226" s="47"/>
      <c r="BF226" s="47"/>
      <c r="BG226" s="47"/>
      <c r="BH226" s="47"/>
      <c r="BI226" s="47"/>
      <c r="BJ226" s="47"/>
      <c r="BK226" s="47"/>
      <c r="BL226" s="47">
        <v>9</v>
      </c>
      <c r="BM226" s="47"/>
      <c r="BN226" s="47"/>
      <c r="BO226" s="47"/>
      <c r="BP226" s="47"/>
      <c r="BQ226" s="47"/>
      <c r="BR226" s="47"/>
      <c r="BS226" s="354"/>
      <c r="BT226" s="354"/>
      <c r="BU226" s="354"/>
      <c r="BV226" s="354"/>
      <c r="BW226" s="354"/>
      <c r="BX226" s="354"/>
      <c r="BY226" s="354"/>
      <c r="BZ226" s="354"/>
      <c r="CA226" s="354"/>
      <c r="CB226" s="354"/>
      <c r="CC226" s="354"/>
      <c r="CD226" s="354"/>
      <c r="CE226" s="354"/>
      <c r="CF226" s="354"/>
      <c r="CG226" s="354"/>
      <c r="CH226" s="354"/>
      <c r="CI226" s="354"/>
      <c r="CJ226" s="354"/>
      <c r="CK226" s="354"/>
      <c r="CL226" s="354"/>
      <c r="CM226" s="354"/>
      <c r="CN226" s="354"/>
      <c r="CO226" s="354"/>
      <c r="CP226" s="358"/>
      <c r="CQ226" s="48"/>
      <c r="CR226" s="354"/>
      <c r="CS226" s="354"/>
      <c r="CT226" s="355">
        <v>-22</v>
      </c>
      <c r="CU226" s="354"/>
      <c r="CV226" s="354"/>
      <c r="CW226" s="354"/>
      <c r="CX226" s="354">
        <v>114</v>
      </c>
      <c r="CY226" s="354"/>
      <c r="CZ226" s="354"/>
      <c r="DA226" s="356">
        <v>-6</v>
      </c>
      <c r="DB226" s="354"/>
      <c r="DC226" s="354"/>
      <c r="DD226" s="354"/>
      <c r="DE226" s="354"/>
      <c r="DF226" s="354"/>
      <c r="DG226" s="354"/>
      <c r="DH226" s="354"/>
      <c r="DI226" s="354"/>
      <c r="DJ226" s="354"/>
      <c r="DK226" s="354"/>
      <c r="DL226" s="354"/>
      <c r="DM226" s="354"/>
      <c r="DN226" s="354"/>
      <c r="DO226" s="354"/>
      <c r="DP226" s="354"/>
      <c r="DQ226" s="354"/>
      <c r="DR226" s="354"/>
      <c r="DS226" s="354"/>
      <c r="DT226" s="354"/>
      <c r="DU226" s="354"/>
      <c r="DV226" s="354"/>
      <c r="DW226" s="354"/>
      <c r="DX226" s="354"/>
      <c r="DY226" s="354"/>
      <c r="DZ226" s="357"/>
      <c r="EA226" s="356"/>
      <c r="EB226" s="356"/>
      <c r="EC226" s="356"/>
      <c r="ED226" s="356"/>
      <c r="EE226" s="358"/>
      <c r="EF226" s="48"/>
      <c r="EG226" s="46"/>
      <c r="EH226" s="46"/>
      <c r="EI226" s="47"/>
      <c r="EJ226" s="47">
        <v>36</v>
      </c>
      <c r="EK226" s="47">
        <v>30</v>
      </c>
      <c r="EL226" s="47"/>
      <c r="EM226" s="47"/>
      <c r="EN226" s="47"/>
      <c r="EO226" s="47"/>
      <c r="EP226" s="47"/>
      <c r="EQ226" s="47"/>
      <c r="ER226" s="47"/>
      <c r="ES226" s="47"/>
      <c r="ET226" s="48"/>
      <c r="EU226" s="47"/>
      <c r="EV226" s="47"/>
      <c r="EW226" s="47">
        <v>6</v>
      </c>
      <c r="EX226" s="47"/>
      <c r="EY226" s="47"/>
      <c r="EZ226" s="47"/>
      <c r="FA226" s="47"/>
      <c r="FB226" s="47">
        <v>24</v>
      </c>
      <c r="FC226" s="47"/>
      <c r="FD226" s="47">
        <v>180</v>
      </c>
      <c r="FE226" s="47">
        <v>30</v>
      </c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354"/>
      <c r="FR226" s="354"/>
      <c r="FS226" s="354"/>
      <c r="FT226" s="354"/>
      <c r="FU226" s="354"/>
      <c r="FV226" s="354"/>
      <c r="FW226" s="354">
        <v>360</v>
      </c>
      <c r="FX226" s="354"/>
      <c r="FY226" s="354">
        <v>630</v>
      </c>
      <c r="FZ226" s="354"/>
      <c r="GA226" s="354"/>
      <c r="GB226" s="354"/>
      <c r="GC226" s="354"/>
      <c r="GD226" s="354"/>
      <c r="GE226" s="354">
        <v>48</v>
      </c>
      <c r="GF226" s="354">
        <v>114</v>
      </c>
      <c r="GG226" s="354"/>
      <c r="GH226" s="354"/>
      <c r="GI226" s="354"/>
      <c r="GJ226" s="354"/>
      <c r="GK226" s="354">
        <v>468</v>
      </c>
      <c r="GL226" s="354"/>
      <c r="GM226" s="354"/>
      <c r="GN226" s="354"/>
      <c r="GO226" s="354">
        <v>12</v>
      </c>
      <c r="GP226" s="354"/>
      <c r="GQ226" s="354"/>
      <c r="GR226" s="354">
        <v>12</v>
      </c>
      <c r="GS226" s="354"/>
      <c r="GT226" s="354"/>
      <c r="GU226" s="354"/>
      <c r="GV226" s="354"/>
      <c r="GW226" s="354"/>
      <c r="GX226" s="354"/>
      <c r="GY226" s="354"/>
      <c r="GZ226" s="354">
        <v>6</v>
      </c>
      <c r="HA226" s="354"/>
      <c r="HB226" s="354"/>
      <c r="HC226" s="354"/>
      <c r="HD226" s="354"/>
      <c r="HE226" s="354">
        <v>60</v>
      </c>
      <c r="HF226" s="354"/>
      <c r="HG226" s="354">
        <v>60</v>
      </c>
      <c r="HH226" s="354"/>
      <c r="HI226" s="354"/>
      <c r="HJ226" s="354"/>
      <c r="HK226" s="354">
        <v>18</v>
      </c>
      <c r="HL226" s="354"/>
      <c r="HM226" s="354"/>
      <c r="HN226" s="354"/>
      <c r="HO226" s="354"/>
      <c r="HP226" s="354"/>
      <c r="HQ226" s="354"/>
      <c r="HR226" s="354"/>
      <c r="HS226" s="354"/>
      <c r="HT226" s="354"/>
      <c r="HU226" s="354"/>
      <c r="HV226" s="354"/>
      <c r="HW226" s="354"/>
      <c r="HX226" s="354"/>
      <c r="HY226" s="354"/>
      <c r="HZ226" s="354"/>
      <c r="IA226" s="354">
        <v>12</v>
      </c>
      <c r="IB226" s="354"/>
      <c r="IC226" s="354"/>
      <c r="ID226" s="354"/>
      <c r="IE226" s="354"/>
      <c r="IF226" s="354"/>
      <c r="IG226" s="354"/>
      <c r="IH226" s="354"/>
      <c r="II226" s="354"/>
      <c r="IJ226" s="354"/>
      <c r="IK226" s="354"/>
      <c r="IL226" s="354"/>
      <c r="IM226" s="354"/>
      <c r="IN226" s="354"/>
      <c r="IO226" s="354"/>
      <c r="IP226" s="354">
        <v>30</v>
      </c>
      <c r="IQ226" s="354"/>
      <c r="IR226" s="50"/>
      <c r="IS226" s="47"/>
      <c r="IT226" s="47"/>
      <c r="IU226" s="47"/>
      <c r="IV226" s="47"/>
      <c r="IW226" s="47"/>
      <c r="IX226" s="47"/>
      <c r="IY226" s="47"/>
      <c r="IZ226" s="47"/>
      <c r="JA226" s="47"/>
      <c r="JB226" s="47"/>
      <c r="JC226" s="47"/>
      <c r="JD226" s="47"/>
      <c r="JE226" s="47"/>
      <c r="JF226" s="47"/>
      <c r="JG226" s="47"/>
      <c r="JH226" s="47"/>
      <c r="JI226" s="47"/>
      <c r="JJ226" s="47"/>
      <c r="JK226" s="47"/>
      <c r="JL226" s="354"/>
      <c r="JM226" s="354"/>
      <c r="JN226" s="354"/>
      <c r="JO226" s="354"/>
      <c r="JP226" s="354"/>
      <c r="JQ226" s="354"/>
      <c r="JR226" s="354"/>
      <c r="JS226" s="354"/>
      <c r="JT226" s="354"/>
      <c r="JU226" s="354"/>
      <c r="JV226" s="354"/>
      <c r="JW226" s="354"/>
      <c r="JX226" s="354"/>
      <c r="JY226" s="354"/>
      <c r="JZ226" s="354"/>
      <c r="KA226" s="354"/>
      <c r="KB226" s="354"/>
      <c r="KC226" s="354"/>
      <c r="KD226" s="354"/>
      <c r="KE226" s="354"/>
      <c r="KF226" s="354"/>
      <c r="KG226" s="354"/>
      <c r="KH226" s="354"/>
      <c r="KI226" s="354"/>
      <c r="KJ226" s="354"/>
      <c r="KK226" s="354"/>
      <c r="KL226" s="354"/>
      <c r="KM226" s="354"/>
      <c r="KN226" s="354"/>
      <c r="KO226" s="354"/>
      <c r="KP226" s="354"/>
      <c r="KQ226" s="354"/>
      <c r="KR226" s="354"/>
      <c r="KS226" s="354"/>
      <c r="KT226" s="354"/>
      <c r="KU226" s="354"/>
      <c r="KV226" s="51"/>
      <c r="KW226" s="47"/>
      <c r="KX226" s="47"/>
      <c r="KY226" s="47"/>
      <c r="KZ226" s="47"/>
      <c r="LA226" s="47"/>
      <c r="LB226" s="47"/>
      <c r="LC226" s="47"/>
      <c r="LD226" s="361">
        <v>3</v>
      </c>
      <c r="LE226" s="361"/>
      <c r="LF226" s="361"/>
      <c r="LG226" s="361"/>
      <c r="LH226" s="361"/>
      <c r="LI226" s="361"/>
      <c r="LJ226" s="361"/>
      <c r="LK226" s="361"/>
      <c r="LL226" s="361"/>
      <c r="LM226" s="361"/>
      <c r="LN226" s="361"/>
      <c r="LO226" s="361"/>
      <c r="LP226" s="361"/>
      <c r="LQ226" s="354"/>
      <c r="LR226" s="354"/>
      <c r="LS226" s="354"/>
      <c r="LT226" s="354"/>
      <c r="LU226" s="354"/>
      <c r="LV226" s="354"/>
      <c r="LW226" s="51"/>
      <c r="LX226" s="354"/>
      <c r="LY226" s="354"/>
      <c r="LZ226" s="354"/>
      <c r="MA226" s="354"/>
      <c r="MB226" s="363"/>
      <c r="MC226" s="363"/>
      <c r="MD226" s="354"/>
      <c r="ME226" s="354"/>
      <c r="MF226" s="354"/>
      <c r="MG226" s="354"/>
      <c r="MH226" s="354"/>
      <c r="MI226" s="354"/>
      <c r="MJ226" s="354"/>
      <c r="MK226" s="354"/>
      <c r="ML226" s="354"/>
      <c r="MM226" s="354"/>
      <c r="MN226" s="354"/>
      <c r="MO226" s="354"/>
      <c r="MP226" s="354"/>
      <c r="MQ226" s="354"/>
      <c r="MR226" s="354"/>
      <c r="MS226" s="51"/>
      <c r="MT226" s="364">
        <f t="shared" si="138"/>
        <v>2136</v>
      </c>
      <c r="MU226" s="365">
        <f t="shared" si="139"/>
        <v>3</v>
      </c>
      <c r="MV226" s="366">
        <f t="shared" si="140"/>
        <v>2139</v>
      </c>
      <c r="MW226" s="365">
        <v>3661</v>
      </c>
      <c r="MX226" s="365">
        <v>1736</v>
      </c>
      <c r="MY226" s="54"/>
      <c r="MZ226" s="817">
        <v>6.99</v>
      </c>
      <c r="NA226" s="817">
        <v>1.65</v>
      </c>
      <c r="NB226" s="709">
        <f t="shared" si="141"/>
        <v>3529.35</v>
      </c>
      <c r="NC226" s="710">
        <v>10.5</v>
      </c>
      <c r="ND226" s="710">
        <v>7.65</v>
      </c>
      <c r="NE226" s="738">
        <f t="shared" si="167"/>
        <v>0.308005427408412</v>
      </c>
      <c r="NF226" s="739"/>
      <c r="NG226" s="739">
        <v>3000</v>
      </c>
      <c r="NH226" s="739">
        <v>7.15</v>
      </c>
      <c r="NI226" s="740">
        <f t="shared" si="142"/>
        <v>14229</v>
      </c>
      <c r="NJ226" s="738">
        <f t="shared" ref="NJ226:NJ231" si="170">1-NH226/6.7/NA226</f>
        <v>0.353233830845771</v>
      </c>
      <c r="NK226" s="741"/>
      <c r="NL226" s="742">
        <v>44562</v>
      </c>
      <c r="NM226" s="739">
        <f ca="1" t="shared" si="143"/>
        <v>17.1666666666667</v>
      </c>
      <c r="NN226" s="739">
        <f ca="1" t="shared" si="144"/>
        <v>515</v>
      </c>
      <c r="NO226" s="739">
        <v>2597</v>
      </c>
      <c r="NP226" s="739">
        <f t="shared" si="145"/>
        <v>2139</v>
      </c>
      <c r="NQ226" s="761">
        <f t="shared" si="146"/>
        <v>0.959838456360781</v>
      </c>
      <c r="NR226" s="739">
        <f ca="1" t="shared" si="147"/>
        <v>0.680273857420748</v>
      </c>
      <c r="NS226" s="739">
        <f t="shared" si="148"/>
        <v>1860</v>
      </c>
      <c r="NT226" s="739"/>
      <c r="NU226" s="739">
        <f ca="1" t="shared" si="149"/>
        <v>124.601941747573</v>
      </c>
      <c r="NV226" s="769">
        <f ca="1" t="shared" si="150"/>
        <v>4.15339805825243</v>
      </c>
      <c r="NW226" s="769">
        <f ca="1" t="shared" si="151"/>
        <v>447.826086956522</v>
      </c>
      <c r="NX226" s="739"/>
      <c r="NY226" s="739"/>
      <c r="NZ226" s="739"/>
      <c r="OA226" s="739"/>
      <c r="OB226" s="739"/>
      <c r="OC226" s="739"/>
      <c r="OD226" s="739"/>
      <c r="OE226" s="743">
        <f t="shared" si="152"/>
        <v>66</v>
      </c>
      <c r="OF226" s="743">
        <f t="shared" si="153"/>
        <v>0</v>
      </c>
      <c r="OG226" s="743">
        <f t="shared" si="154"/>
        <v>63</v>
      </c>
      <c r="OH226" s="743">
        <f t="shared" si="155"/>
        <v>180</v>
      </c>
      <c r="OI226" s="743">
        <f t="shared" si="156"/>
        <v>360</v>
      </c>
      <c r="OJ226" s="739">
        <f t="shared" si="157"/>
        <v>1272</v>
      </c>
      <c r="OK226" s="739">
        <f t="shared" si="158"/>
        <v>12</v>
      </c>
      <c r="OL226" s="739">
        <f t="shared" si="159"/>
        <v>0</v>
      </c>
      <c r="OM226" s="739">
        <f t="shared" si="160"/>
        <v>6</v>
      </c>
      <c r="ON226" s="739">
        <f t="shared" si="161"/>
        <v>138</v>
      </c>
      <c r="OO226" s="739">
        <f t="shared" si="162"/>
        <v>12</v>
      </c>
      <c r="OP226" s="739"/>
      <c r="OQ226" s="739">
        <f t="shared" si="163"/>
        <v>0</v>
      </c>
      <c r="OR226" s="739">
        <f t="shared" si="164"/>
        <v>2109</v>
      </c>
      <c r="OS226" s="739">
        <f t="shared" si="165"/>
        <v>0</v>
      </c>
      <c r="OT226" s="739">
        <f t="shared" si="166"/>
        <v>-30</v>
      </c>
      <c r="OU226" s="739"/>
      <c r="OV226" s="739"/>
      <c r="OW226" s="739"/>
      <c r="OX226" s="739"/>
      <c r="OY226" s="739"/>
      <c r="OZ226" s="739"/>
      <c r="PA226" s="739"/>
      <c r="PB226" s="739"/>
      <c r="PC226" s="739"/>
      <c r="PD226" s="739"/>
      <c r="PE226" s="739"/>
      <c r="PF226" s="739"/>
      <c r="PG226" s="739"/>
      <c r="PI226" s="28">
        <v>180</v>
      </c>
      <c r="PJ226" s="28">
        <v>360</v>
      </c>
      <c r="PK226" s="28">
        <v>654</v>
      </c>
      <c r="PL226" s="28">
        <v>470</v>
      </c>
      <c r="PM226" s="28">
        <v>108</v>
      </c>
      <c r="PN226" s="28">
        <v>749</v>
      </c>
      <c r="PO226" s="28">
        <v>0</v>
      </c>
      <c r="PP226" s="28">
        <v>0</v>
      </c>
      <c r="PQ226" s="28">
        <v>348</v>
      </c>
      <c r="PR226" s="28">
        <v>60</v>
      </c>
      <c r="PS226" s="28">
        <v>324</v>
      </c>
      <c r="PT226" s="28">
        <v>276</v>
      </c>
      <c r="PU226" s="28">
        <v>0</v>
      </c>
      <c r="PV226" s="28">
        <v>3529</v>
      </c>
      <c r="PW226" s="28">
        <v>-132</v>
      </c>
    </row>
    <row r="227" s="28" customFormat="1" customHeight="1" spans="1:439">
      <c r="A227" s="95" t="s">
        <v>1610</v>
      </c>
      <c r="B227" s="343">
        <v>2021</v>
      </c>
      <c r="C227" s="95" t="s">
        <v>2106</v>
      </c>
      <c r="D227" s="95" t="s">
        <v>2107</v>
      </c>
      <c r="E227" s="417" t="s">
        <v>1396</v>
      </c>
      <c r="F227" s="102" t="s">
        <v>480</v>
      </c>
      <c r="G227" s="833" t="s">
        <v>481</v>
      </c>
      <c r="H227" s="98" t="s">
        <v>482</v>
      </c>
      <c r="I227" s="99">
        <f t="shared" si="169"/>
        <v>1309</v>
      </c>
      <c r="J227" s="100">
        <v>1181</v>
      </c>
      <c r="K227" s="454">
        <v>0</v>
      </c>
      <c r="L227" s="150">
        <f t="shared" si="133"/>
        <v>2490</v>
      </c>
      <c r="M227" s="151">
        <f t="shared" si="134"/>
        <v>2490</v>
      </c>
      <c r="N227" s="455"/>
      <c r="O227" s="37">
        <v>1715</v>
      </c>
      <c r="P227" s="157"/>
      <c r="Q227" s="33">
        <f t="shared" si="135"/>
        <v>0</v>
      </c>
      <c r="R227" s="34">
        <f t="shared" si="136"/>
        <v>3000</v>
      </c>
      <c r="S227" s="490"/>
      <c r="T227" s="490"/>
      <c r="U227" s="824"/>
      <c r="V227" s="824"/>
      <c r="W227" s="490"/>
      <c r="X227" s="489"/>
      <c r="Y227" s="505"/>
      <c r="Z227" s="505"/>
      <c r="AA227" s="505"/>
      <c r="AB227" s="505"/>
      <c r="AC227" s="505"/>
      <c r="AD227" s="505"/>
      <c r="AE227" s="505"/>
      <c r="AF227" s="490"/>
      <c r="AG227" s="490"/>
      <c r="AH227" s="490"/>
      <c r="AI227" s="490"/>
      <c r="AJ227" s="490"/>
      <c r="AK227" s="490">
        <v>3000</v>
      </c>
      <c r="AL227" s="490"/>
      <c r="AM227" s="490"/>
      <c r="AN227" s="490"/>
      <c r="AO227" s="490"/>
      <c r="AP227" s="490"/>
      <c r="AQ227" s="490"/>
      <c r="AR227" s="490"/>
      <c r="AS227" s="490"/>
      <c r="AT227" s="490"/>
      <c r="AU227" s="490"/>
      <c r="AV227" s="490"/>
      <c r="AW227" s="490"/>
      <c r="AX227" s="490"/>
      <c r="AY227" s="100"/>
      <c r="AZ227" s="48"/>
      <c r="BA227" s="48"/>
      <c r="BB227" s="48"/>
      <c r="BC227" s="48"/>
      <c r="BD227" s="47"/>
      <c r="BE227" s="47"/>
      <c r="BF227" s="47"/>
      <c r="BG227" s="47"/>
      <c r="BH227" s="47"/>
      <c r="BI227" s="47"/>
      <c r="BJ227" s="47"/>
      <c r="BK227" s="47"/>
      <c r="BL227" s="47">
        <v>9</v>
      </c>
      <c r="BM227" s="47"/>
      <c r="BN227" s="47"/>
      <c r="BO227" s="47"/>
      <c r="BP227" s="47"/>
      <c r="BQ227" s="47"/>
      <c r="BR227" s="47"/>
      <c r="BS227" s="354"/>
      <c r="BT227" s="354"/>
      <c r="BU227" s="354"/>
      <c r="BV227" s="354"/>
      <c r="BW227" s="354"/>
      <c r="BX227" s="354"/>
      <c r="BY227" s="354"/>
      <c r="BZ227" s="354"/>
      <c r="CA227" s="354"/>
      <c r="CB227" s="354"/>
      <c r="CC227" s="354"/>
      <c r="CD227" s="354"/>
      <c r="CE227" s="354"/>
      <c r="CF227" s="354"/>
      <c r="CG227" s="354"/>
      <c r="CH227" s="354"/>
      <c r="CI227" s="354"/>
      <c r="CJ227" s="354"/>
      <c r="CK227" s="354"/>
      <c r="CL227" s="354"/>
      <c r="CM227" s="354"/>
      <c r="CN227" s="354"/>
      <c r="CO227" s="354"/>
      <c r="CP227" s="358"/>
      <c r="CQ227" s="48"/>
      <c r="CR227" s="354"/>
      <c r="CS227" s="354"/>
      <c r="CT227" s="355">
        <v>-32</v>
      </c>
      <c r="CU227" s="354"/>
      <c r="CV227" s="354"/>
      <c r="CW227" s="354"/>
      <c r="CX227" s="354">
        <v>42</v>
      </c>
      <c r="CY227" s="354"/>
      <c r="CZ227" s="354"/>
      <c r="DA227" s="356">
        <v>-5</v>
      </c>
      <c r="DB227" s="354"/>
      <c r="DC227" s="354"/>
      <c r="DD227" s="354"/>
      <c r="DE227" s="354"/>
      <c r="DF227" s="354"/>
      <c r="DG227" s="354"/>
      <c r="DH227" s="354"/>
      <c r="DI227" s="354"/>
      <c r="DJ227" s="354"/>
      <c r="DK227" s="354"/>
      <c r="DL227" s="354"/>
      <c r="DM227" s="354"/>
      <c r="DN227" s="354"/>
      <c r="DO227" s="354"/>
      <c r="DP227" s="354"/>
      <c r="DQ227" s="354"/>
      <c r="DR227" s="354"/>
      <c r="DS227" s="354"/>
      <c r="DT227" s="354"/>
      <c r="DU227" s="354"/>
      <c r="DV227" s="354"/>
      <c r="DW227" s="354"/>
      <c r="DX227" s="354"/>
      <c r="DY227" s="354"/>
      <c r="DZ227" s="357"/>
      <c r="EA227" s="356"/>
      <c r="EB227" s="356"/>
      <c r="EC227" s="356"/>
      <c r="ED227" s="356"/>
      <c r="EE227" s="358"/>
      <c r="EF227" s="48"/>
      <c r="EG227" s="46"/>
      <c r="EH227" s="46"/>
      <c r="EI227" s="47"/>
      <c r="EJ227" s="47"/>
      <c r="EK227" s="47">
        <v>30</v>
      </c>
      <c r="EL227" s="47"/>
      <c r="EM227" s="47"/>
      <c r="EN227" s="47"/>
      <c r="EO227" s="47"/>
      <c r="EP227" s="47"/>
      <c r="EQ227" s="47"/>
      <c r="ER227" s="47"/>
      <c r="ES227" s="47"/>
      <c r="ET227" s="48"/>
      <c r="EU227" s="47"/>
      <c r="EV227" s="47"/>
      <c r="EW227" s="47">
        <v>78</v>
      </c>
      <c r="EX227" s="47"/>
      <c r="EY227" s="47"/>
      <c r="EZ227" s="47"/>
      <c r="FA227" s="47"/>
      <c r="FB227" s="47">
        <v>24</v>
      </c>
      <c r="FC227" s="47"/>
      <c r="FD227" s="47">
        <v>180</v>
      </c>
      <c r="FE227" s="47">
        <v>30</v>
      </c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354"/>
      <c r="FR227" s="354"/>
      <c r="FS227" s="354"/>
      <c r="FT227" s="354"/>
      <c r="FU227" s="354"/>
      <c r="FV227" s="354"/>
      <c r="FW227" s="354">
        <v>360</v>
      </c>
      <c r="FX227" s="354"/>
      <c r="FY227" s="354">
        <v>630</v>
      </c>
      <c r="FZ227" s="354"/>
      <c r="GA227" s="354"/>
      <c r="GB227" s="354"/>
      <c r="GC227" s="354"/>
      <c r="GD227" s="354"/>
      <c r="GE227" s="354">
        <v>48</v>
      </c>
      <c r="GF227" s="354">
        <v>114</v>
      </c>
      <c r="GG227" s="354"/>
      <c r="GH227" s="354"/>
      <c r="GI227" s="354"/>
      <c r="GJ227" s="354"/>
      <c r="GK227" s="354">
        <v>468</v>
      </c>
      <c r="GL227" s="354"/>
      <c r="GM227" s="354"/>
      <c r="GN227" s="354"/>
      <c r="GO227" s="354">
        <v>12</v>
      </c>
      <c r="GP227" s="354"/>
      <c r="GQ227" s="354"/>
      <c r="GR227" s="354">
        <v>12</v>
      </c>
      <c r="GS227" s="354"/>
      <c r="GT227" s="354"/>
      <c r="GU227" s="354"/>
      <c r="GV227" s="354"/>
      <c r="GW227" s="354"/>
      <c r="GX227" s="354"/>
      <c r="GY227" s="354"/>
      <c r="GZ227" s="354">
        <v>6</v>
      </c>
      <c r="HA227" s="354"/>
      <c r="HB227" s="354"/>
      <c r="HC227" s="354"/>
      <c r="HD227" s="354"/>
      <c r="HE227" s="354">
        <v>60</v>
      </c>
      <c r="HF227" s="354"/>
      <c r="HG227" s="354">
        <v>60</v>
      </c>
      <c r="HH227" s="354"/>
      <c r="HI227" s="354"/>
      <c r="HJ227" s="354"/>
      <c r="HK227" s="354">
        <v>18</v>
      </c>
      <c r="HL227" s="354"/>
      <c r="HM227" s="354"/>
      <c r="HN227" s="354"/>
      <c r="HO227" s="354"/>
      <c r="HP227" s="354"/>
      <c r="HQ227" s="354"/>
      <c r="HR227" s="354"/>
      <c r="HS227" s="354"/>
      <c r="HT227" s="354"/>
      <c r="HU227" s="354"/>
      <c r="HV227" s="354"/>
      <c r="HW227" s="354"/>
      <c r="HX227" s="354"/>
      <c r="HY227" s="354"/>
      <c r="HZ227" s="354"/>
      <c r="IA227" s="354">
        <v>12</v>
      </c>
      <c r="IB227" s="354"/>
      <c r="IC227" s="354"/>
      <c r="ID227" s="354"/>
      <c r="IE227" s="354"/>
      <c r="IF227" s="354">
        <v>36</v>
      </c>
      <c r="IG227" s="354"/>
      <c r="IH227" s="354"/>
      <c r="II227" s="354"/>
      <c r="IJ227" s="354"/>
      <c r="IK227" s="354"/>
      <c r="IL227" s="354"/>
      <c r="IM227" s="354"/>
      <c r="IN227" s="354"/>
      <c r="IO227" s="354"/>
      <c r="IP227" s="354">
        <v>30</v>
      </c>
      <c r="IQ227" s="354"/>
      <c r="IR227" s="50"/>
      <c r="IS227" s="47"/>
      <c r="IT227" s="47"/>
      <c r="IU227" s="47"/>
      <c r="IV227" s="47"/>
      <c r="IW227" s="47"/>
      <c r="IX227" s="47"/>
      <c r="IY227" s="47"/>
      <c r="IZ227" s="47"/>
      <c r="JA227" s="47"/>
      <c r="JB227" s="47"/>
      <c r="JC227" s="47"/>
      <c r="JD227" s="47"/>
      <c r="JE227" s="47"/>
      <c r="JF227" s="47"/>
      <c r="JG227" s="47"/>
      <c r="JH227" s="47"/>
      <c r="JI227" s="47"/>
      <c r="JJ227" s="47"/>
      <c r="JK227" s="47"/>
      <c r="JL227" s="354"/>
      <c r="JM227" s="354"/>
      <c r="JN227" s="354"/>
      <c r="JO227" s="354"/>
      <c r="JP227" s="354"/>
      <c r="JQ227" s="354"/>
      <c r="JR227" s="354"/>
      <c r="JS227" s="354"/>
      <c r="JT227" s="354"/>
      <c r="JU227" s="354"/>
      <c r="JV227" s="354"/>
      <c r="JW227" s="354"/>
      <c r="JX227" s="354"/>
      <c r="JY227" s="354"/>
      <c r="JZ227" s="354"/>
      <c r="KA227" s="354"/>
      <c r="KB227" s="354"/>
      <c r="KC227" s="354"/>
      <c r="KD227" s="354"/>
      <c r="KE227" s="354"/>
      <c r="KF227" s="354"/>
      <c r="KG227" s="354"/>
      <c r="KH227" s="354"/>
      <c r="KI227" s="354"/>
      <c r="KJ227" s="354"/>
      <c r="KK227" s="354"/>
      <c r="KL227" s="354"/>
      <c r="KM227" s="354"/>
      <c r="KN227" s="354"/>
      <c r="KO227" s="354"/>
      <c r="KP227" s="354"/>
      <c r="KQ227" s="354"/>
      <c r="KR227" s="354"/>
      <c r="KS227" s="354"/>
      <c r="KT227" s="354"/>
      <c r="KU227" s="354"/>
      <c r="KV227" s="51"/>
      <c r="KW227" s="47"/>
      <c r="KX227" s="47"/>
      <c r="KY227" s="47"/>
      <c r="KZ227" s="47"/>
      <c r="LA227" s="47"/>
      <c r="LB227" s="47"/>
      <c r="LC227" s="47"/>
      <c r="LD227" s="361">
        <v>3</v>
      </c>
      <c r="LE227" s="361"/>
      <c r="LF227" s="361"/>
      <c r="LG227" s="361"/>
      <c r="LH227" s="361"/>
      <c r="LI227" s="361"/>
      <c r="LJ227" s="361"/>
      <c r="LK227" s="361"/>
      <c r="LL227" s="361"/>
      <c r="LM227" s="361"/>
      <c r="LN227" s="361"/>
      <c r="LO227" s="361"/>
      <c r="LP227" s="361"/>
      <c r="LQ227" s="354"/>
      <c r="LR227" s="354"/>
      <c r="LS227" s="354"/>
      <c r="LT227" s="354"/>
      <c r="LU227" s="354"/>
      <c r="LV227" s="354"/>
      <c r="LW227" s="51"/>
      <c r="LX227" s="354"/>
      <c r="LY227" s="354"/>
      <c r="LZ227" s="354"/>
      <c r="MA227" s="354"/>
      <c r="MB227" s="363"/>
      <c r="MC227" s="363"/>
      <c r="MD227" s="354"/>
      <c r="ME227" s="354"/>
      <c r="MF227" s="354"/>
      <c r="MG227" s="354"/>
      <c r="MH227" s="354"/>
      <c r="MI227" s="354"/>
      <c r="MJ227" s="354"/>
      <c r="MK227" s="354"/>
      <c r="ML227" s="354"/>
      <c r="MM227" s="354"/>
      <c r="MN227" s="354"/>
      <c r="MO227" s="354"/>
      <c r="MP227" s="354"/>
      <c r="MQ227" s="354"/>
      <c r="MR227" s="354"/>
      <c r="MS227" s="51"/>
      <c r="MT227" s="364">
        <f t="shared" si="138"/>
        <v>2208</v>
      </c>
      <c r="MU227" s="365">
        <f t="shared" si="139"/>
        <v>3</v>
      </c>
      <c r="MV227" s="366">
        <f t="shared" si="140"/>
        <v>2211</v>
      </c>
      <c r="MW227" s="365">
        <v>4454</v>
      </c>
      <c r="MX227" s="365">
        <v>1736</v>
      </c>
      <c r="MY227" s="54"/>
      <c r="MZ227" s="817">
        <v>6.99</v>
      </c>
      <c r="NA227" s="817">
        <v>1.65</v>
      </c>
      <c r="NB227" s="709">
        <f t="shared" si="141"/>
        <v>3648.15</v>
      </c>
      <c r="NC227" s="710">
        <v>10.5</v>
      </c>
      <c r="ND227" s="710">
        <v>7.65</v>
      </c>
      <c r="NE227" s="738">
        <f t="shared" si="167"/>
        <v>0.308005427408412</v>
      </c>
      <c r="NF227" s="739"/>
      <c r="NG227" s="739">
        <v>3000</v>
      </c>
      <c r="NH227" s="739">
        <v>7.15</v>
      </c>
      <c r="NI227" s="740">
        <f t="shared" si="142"/>
        <v>19048.5</v>
      </c>
      <c r="NJ227" s="738">
        <f t="shared" si="170"/>
        <v>0.353233830845771</v>
      </c>
      <c r="NK227" s="741"/>
      <c r="NL227" s="742">
        <v>44562</v>
      </c>
      <c r="NM227" s="739">
        <f ca="1" t="shared" si="143"/>
        <v>17.1666666666667</v>
      </c>
      <c r="NN227" s="739">
        <f ca="1" t="shared" si="144"/>
        <v>515</v>
      </c>
      <c r="NO227" s="739">
        <v>1715</v>
      </c>
      <c r="NP227" s="739">
        <f t="shared" si="145"/>
        <v>2211</v>
      </c>
      <c r="NQ227" s="761">
        <f t="shared" si="146"/>
        <v>1.05160523186683</v>
      </c>
      <c r="NR227" s="739">
        <f ca="1" t="shared" si="147"/>
        <v>0.7453124458862</v>
      </c>
      <c r="NS227" s="739">
        <f t="shared" si="148"/>
        <v>2490</v>
      </c>
      <c r="NT227" s="739"/>
      <c r="NU227" s="739">
        <f ca="1" t="shared" si="149"/>
        <v>128.796116504854</v>
      </c>
      <c r="NV227" s="769">
        <f ca="1" t="shared" si="150"/>
        <v>4.29320388349515</v>
      </c>
      <c r="NW227" s="769">
        <f ca="1" t="shared" si="151"/>
        <v>579.986431478969</v>
      </c>
      <c r="NX227" s="739"/>
      <c r="NY227" s="739"/>
      <c r="NZ227" s="739"/>
      <c r="OA227" s="739"/>
      <c r="OB227" s="739"/>
      <c r="OC227" s="739"/>
      <c r="OD227" s="739"/>
      <c r="OE227" s="743">
        <f t="shared" si="152"/>
        <v>30</v>
      </c>
      <c r="OF227" s="743">
        <f t="shared" si="153"/>
        <v>0</v>
      </c>
      <c r="OG227" s="743">
        <f t="shared" si="154"/>
        <v>135</v>
      </c>
      <c r="OH227" s="743">
        <f t="shared" si="155"/>
        <v>180</v>
      </c>
      <c r="OI227" s="743">
        <f t="shared" si="156"/>
        <v>360</v>
      </c>
      <c r="OJ227" s="739">
        <f t="shared" si="157"/>
        <v>1272</v>
      </c>
      <c r="OK227" s="739">
        <f t="shared" si="158"/>
        <v>12</v>
      </c>
      <c r="OL227" s="739">
        <f t="shared" si="159"/>
        <v>0</v>
      </c>
      <c r="OM227" s="739">
        <f t="shared" si="160"/>
        <v>6</v>
      </c>
      <c r="ON227" s="739">
        <f t="shared" si="161"/>
        <v>138</v>
      </c>
      <c r="OO227" s="739">
        <f t="shared" si="162"/>
        <v>12</v>
      </c>
      <c r="OP227" s="739"/>
      <c r="OQ227" s="739">
        <f t="shared" si="163"/>
        <v>36</v>
      </c>
      <c r="OR227" s="739">
        <f t="shared" si="164"/>
        <v>2181</v>
      </c>
      <c r="OS227" s="739">
        <f t="shared" si="165"/>
        <v>0</v>
      </c>
      <c r="OT227" s="739">
        <f t="shared" si="166"/>
        <v>-30</v>
      </c>
      <c r="OU227" s="739"/>
      <c r="OV227" s="739"/>
      <c r="OW227" s="739"/>
      <c r="OX227" s="739"/>
      <c r="OY227" s="739"/>
      <c r="OZ227" s="739"/>
      <c r="PA227" s="739"/>
      <c r="PB227" s="739"/>
      <c r="PC227" s="739"/>
      <c r="PD227" s="739"/>
      <c r="PE227" s="739"/>
      <c r="PF227" s="739"/>
      <c r="PG227" s="739"/>
      <c r="PI227" s="28">
        <v>72</v>
      </c>
      <c r="PJ227" s="28">
        <v>288</v>
      </c>
      <c r="PK227" s="28">
        <v>474</v>
      </c>
      <c r="PL227" s="28">
        <v>686</v>
      </c>
      <c r="PM227" s="28">
        <v>180</v>
      </c>
      <c r="PN227" s="28">
        <v>570</v>
      </c>
      <c r="PO227" s="28">
        <v>1080</v>
      </c>
      <c r="PP227" s="28">
        <v>36</v>
      </c>
      <c r="PQ227" s="28">
        <v>312</v>
      </c>
      <c r="PR227" s="28">
        <v>60</v>
      </c>
      <c r="PS227" s="28">
        <v>288</v>
      </c>
      <c r="PT227" s="28">
        <v>276</v>
      </c>
      <c r="PU227" s="28">
        <v>0</v>
      </c>
      <c r="PV227" s="28">
        <v>4322</v>
      </c>
      <c r="PW227" s="28">
        <v>-132</v>
      </c>
    </row>
    <row r="228" s="28" customFormat="1" customHeight="1" spans="1:439">
      <c r="A228" s="95" t="s">
        <v>1610</v>
      </c>
      <c r="B228" s="343">
        <v>2021</v>
      </c>
      <c r="C228" s="95" t="s">
        <v>2106</v>
      </c>
      <c r="D228" s="95" t="s">
        <v>2107</v>
      </c>
      <c r="E228" s="417" t="s">
        <v>1396</v>
      </c>
      <c r="F228" s="116" t="s">
        <v>483</v>
      </c>
      <c r="G228" s="112" t="s">
        <v>484</v>
      </c>
      <c r="H228" s="113" t="s">
        <v>485</v>
      </c>
      <c r="I228" s="99">
        <f t="shared" si="169"/>
        <v>1231</v>
      </c>
      <c r="J228" s="100">
        <v>1109</v>
      </c>
      <c r="K228" s="454">
        <v>0</v>
      </c>
      <c r="L228" s="150">
        <f t="shared" si="133"/>
        <v>2340</v>
      </c>
      <c r="M228" s="151">
        <f t="shared" si="134"/>
        <v>2340</v>
      </c>
      <c r="N228" s="455"/>
      <c r="O228" s="37">
        <v>1715</v>
      </c>
      <c r="P228" s="36"/>
      <c r="Q228" s="33">
        <f t="shared" si="135"/>
        <v>0</v>
      </c>
      <c r="R228" s="34">
        <f t="shared" si="136"/>
        <v>3000</v>
      </c>
      <c r="S228" s="346"/>
      <c r="T228" s="346"/>
      <c r="U228" s="824"/>
      <c r="V228" s="824"/>
      <c r="W228" s="346"/>
      <c r="X228" s="347"/>
      <c r="Y228" s="348"/>
      <c r="Z228" s="348"/>
      <c r="AA228" s="348"/>
      <c r="AB228" s="348"/>
      <c r="AC228" s="506"/>
      <c r="AD228" s="348"/>
      <c r="AE228" s="348"/>
      <c r="AF228" s="346"/>
      <c r="AG228" s="346"/>
      <c r="AH228" s="346"/>
      <c r="AI228" s="346"/>
      <c r="AJ228" s="346"/>
      <c r="AK228" s="346">
        <v>3000</v>
      </c>
      <c r="AL228" s="346"/>
      <c r="AM228" s="346"/>
      <c r="AN228" s="346"/>
      <c r="AO228" s="346"/>
      <c r="AP228" s="346"/>
      <c r="AQ228" s="346"/>
      <c r="AR228" s="346"/>
      <c r="AS228" s="346"/>
      <c r="AT228" s="346"/>
      <c r="AU228" s="346"/>
      <c r="AV228" s="346"/>
      <c r="AW228" s="346"/>
      <c r="AX228" s="346"/>
      <c r="AY228" s="349"/>
      <c r="AZ228" s="48"/>
      <c r="BA228" s="48"/>
      <c r="BB228" s="48"/>
      <c r="BC228" s="48"/>
      <c r="BD228" s="47"/>
      <c r="BE228" s="47">
        <v>1</v>
      </c>
      <c r="BF228" s="47"/>
      <c r="BG228" s="47"/>
      <c r="BH228" s="47"/>
      <c r="BI228" s="47"/>
      <c r="BJ228" s="47"/>
      <c r="BK228" s="47"/>
      <c r="BL228" s="47">
        <v>9</v>
      </c>
      <c r="BM228" s="47"/>
      <c r="BN228" s="47"/>
      <c r="BO228" s="47"/>
      <c r="BP228" s="47"/>
      <c r="BQ228" s="47"/>
      <c r="BR228" s="47"/>
      <c r="BS228" s="354"/>
      <c r="BT228" s="354"/>
      <c r="BU228" s="354"/>
      <c r="BV228" s="354"/>
      <c r="BW228" s="354"/>
      <c r="BX228" s="354"/>
      <c r="BY228" s="354"/>
      <c r="BZ228" s="354"/>
      <c r="CA228" s="354"/>
      <c r="CB228" s="354"/>
      <c r="CC228" s="354"/>
      <c r="CD228" s="354"/>
      <c r="CE228" s="354"/>
      <c r="CF228" s="354"/>
      <c r="CG228" s="354"/>
      <c r="CH228" s="354"/>
      <c r="CI228" s="354"/>
      <c r="CJ228" s="354"/>
      <c r="CK228" s="354"/>
      <c r="CL228" s="354"/>
      <c r="CM228" s="354"/>
      <c r="CN228" s="354"/>
      <c r="CO228" s="354"/>
      <c r="CP228" s="358"/>
      <c r="CQ228" s="48"/>
      <c r="CR228" s="354"/>
      <c r="CS228" s="354"/>
      <c r="CT228" s="355">
        <v>-40</v>
      </c>
      <c r="CU228" s="354"/>
      <c r="CV228" s="354"/>
      <c r="CW228" s="354"/>
      <c r="CX228" s="354">
        <v>42</v>
      </c>
      <c r="CY228" s="354"/>
      <c r="CZ228" s="354"/>
      <c r="DA228" s="356">
        <v>-6</v>
      </c>
      <c r="DB228" s="354"/>
      <c r="DC228" s="354"/>
      <c r="DD228" s="354"/>
      <c r="DE228" s="354"/>
      <c r="DF228" s="354"/>
      <c r="DG228" s="354"/>
      <c r="DH228" s="354"/>
      <c r="DI228" s="354"/>
      <c r="DJ228" s="354"/>
      <c r="DK228" s="354"/>
      <c r="DL228" s="354"/>
      <c r="DM228" s="354"/>
      <c r="DN228" s="354"/>
      <c r="DO228" s="354"/>
      <c r="DP228" s="354"/>
      <c r="DQ228" s="354"/>
      <c r="DR228" s="354"/>
      <c r="DS228" s="354"/>
      <c r="DT228" s="354"/>
      <c r="DU228" s="354"/>
      <c r="DV228" s="354"/>
      <c r="DW228" s="354"/>
      <c r="DX228" s="354"/>
      <c r="DY228" s="354"/>
      <c r="DZ228" s="357"/>
      <c r="EA228" s="356"/>
      <c r="EB228" s="356"/>
      <c r="EC228" s="356"/>
      <c r="ED228" s="356"/>
      <c r="EE228" s="358"/>
      <c r="EF228" s="48"/>
      <c r="EG228" s="46"/>
      <c r="EH228" s="46"/>
      <c r="EI228" s="47"/>
      <c r="EJ228" s="47"/>
      <c r="EK228" s="47">
        <v>102</v>
      </c>
      <c r="EL228" s="47"/>
      <c r="EM228" s="47"/>
      <c r="EN228" s="47"/>
      <c r="EO228" s="47"/>
      <c r="EP228" s="47"/>
      <c r="EQ228" s="47"/>
      <c r="ER228" s="47"/>
      <c r="ES228" s="47"/>
      <c r="ET228" s="48"/>
      <c r="EU228" s="47"/>
      <c r="EV228" s="47"/>
      <c r="EW228" s="47">
        <v>6</v>
      </c>
      <c r="EX228" s="47"/>
      <c r="EY228" s="47"/>
      <c r="EZ228" s="47"/>
      <c r="FA228" s="47"/>
      <c r="FB228" s="47">
        <v>24</v>
      </c>
      <c r="FC228" s="47"/>
      <c r="FD228" s="47">
        <v>180</v>
      </c>
      <c r="FE228" s="47">
        <v>30</v>
      </c>
      <c r="FF228" s="47">
        <v>36</v>
      </c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354"/>
      <c r="FR228" s="354"/>
      <c r="FS228" s="354"/>
      <c r="FT228" s="354"/>
      <c r="FU228" s="354"/>
      <c r="FV228" s="354"/>
      <c r="FW228" s="354">
        <v>360</v>
      </c>
      <c r="FX228" s="354"/>
      <c r="FY228" s="354">
        <v>630</v>
      </c>
      <c r="FZ228" s="354"/>
      <c r="GA228" s="354"/>
      <c r="GB228" s="354"/>
      <c r="GC228" s="354"/>
      <c r="GD228" s="354"/>
      <c r="GE228" s="354">
        <v>48</v>
      </c>
      <c r="GF228" s="354">
        <v>114</v>
      </c>
      <c r="GG228" s="354"/>
      <c r="GH228" s="354"/>
      <c r="GI228" s="354"/>
      <c r="GJ228" s="354"/>
      <c r="GK228" s="354">
        <v>468</v>
      </c>
      <c r="GL228" s="354"/>
      <c r="GM228" s="354"/>
      <c r="GN228" s="354"/>
      <c r="GO228" s="354">
        <v>12</v>
      </c>
      <c r="GP228" s="354"/>
      <c r="GQ228" s="354"/>
      <c r="GR228" s="354">
        <v>12</v>
      </c>
      <c r="GS228" s="354"/>
      <c r="GT228" s="354"/>
      <c r="GU228" s="354"/>
      <c r="GV228" s="354"/>
      <c r="GW228" s="354"/>
      <c r="GX228" s="354"/>
      <c r="GY228" s="354"/>
      <c r="GZ228" s="354">
        <v>42</v>
      </c>
      <c r="HA228" s="354"/>
      <c r="HB228" s="354"/>
      <c r="HC228" s="354"/>
      <c r="HD228" s="354"/>
      <c r="HE228" s="354">
        <v>60</v>
      </c>
      <c r="HF228" s="354"/>
      <c r="HG228" s="354">
        <v>60</v>
      </c>
      <c r="HH228" s="354"/>
      <c r="HI228" s="354"/>
      <c r="HJ228" s="354"/>
      <c r="HK228" s="354">
        <v>18</v>
      </c>
      <c r="HL228" s="354"/>
      <c r="HM228" s="354"/>
      <c r="HN228" s="354"/>
      <c r="HO228" s="354"/>
      <c r="HP228" s="354"/>
      <c r="HQ228" s="354"/>
      <c r="HR228" s="354"/>
      <c r="HS228" s="354"/>
      <c r="HT228" s="354"/>
      <c r="HU228" s="354"/>
      <c r="HV228" s="354"/>
      <c r="HW228" s="354"/>
      <c r="HX228" s="354"/>
      <c r="HY228" s="354"/>
      <c r="HZ228" s="354"/>
      <c r="IA228" s="354">
        <v>84</v>
      </c>
      <c r="IB228" s="354"/>
      <c r="IC228" s="354"/>
      <c r="ID228" s="354"/>
      <c r="IE228" s="354"/>
      <c r="IF228" s="354"/>
      <c r="IG228" s="354"/>
      <c r="IH228" s="354"/>
      <c r="II228" s="354"/>
      <c r="IJ228" s="354"/>
      <c r="IK228" s="354"/>
      <c r="IL228" s="354"/>
      <c r="IM228" s="354"/>
      <c r="IN228" s="354"/>
      <c r="IO228" s="354"/>
      <c r="IP228" s="354">
        <v>30</v>
      </c>
      <c r="IQ228" s="354"/>
      <c r="IR228" s="50"/>
      <c r="IS228" s="47"/>
      <c r="IT228" s="47"/>
      <c r="IU228" s="47"/>
      <c r="IV228" s="47"/>
      <c r="IW228" s="47"/>
      <c r="IX228" s="47"/>
      <c r="IY228" s="47"/>
      <c r="IZ228" s="47"/>
      <c r="JA228" s="47"/>
      <c r="JB228" s="47"/>
      <c r="JC228" s="47"/>
      <c r="JD228" s="47"/>
      <c r="JE228" s="47"/>
      <c r="JF228" s="47"/>
      <c r="JG228" s="47"/>
      <c r="JH228" s="47"/>
      <c r="JI228" s="47"/>
      <c r="JJ228" s="47"/>
      <c r="JK228" s="47"/>
      <c r="JL228" s="354"/>
      <c r="JM228" s="354"/>
      <c r="JN228" s="354"/>
      <c r="JO228" s="354"/>
      <c r="JP228" s="354"/>
      <c r="JQ228" s="354"/>
      <c r="JR228" s="354"/>
      <c r="JS228" s="354"/>
      <c r="JT228" s="354"/>
      <c r="JU228" s="354"/>
      <c r="JV228" s="354"/>
      <c r="JW228" s="354"/>
      <c r="JX228" s="354"/>
      <c r="JY228" s="354"/>
      <c r="JZ228" s="354"/>
      <c r="KA228" s="354"/>
      <c r="KB228" s="354"/>
      <c r="KC228" s="354"/>
      <c r="KD228" s="354"/>
      <c r="KE228" s="354"/>
      <c r="KF228" s="354"/>
      <c r="KG228" s="354"/>
      <c r="KH228" s="354"/>
      <c r="KI228" s="354"/>
      <c r="KJ228" s="354"/>
      <c r="KK228" s="354"/>
      <c r="KL228" s="354"/>
      <c r="KM228" s="354"/>
      <c r="KN228" s="354"/>
      <c r="KO228" s="354"/>
      <c r="KP228" s="354"/>
      <c r="KQ228" s="354"/>
      <c r="KR228" s="354"/>
      <c r="KS228" s="354"/>
      <c r="KT228" s="354"/>
      <c r="KU228" s="354"/>
      <c r="KV228" s="51"/>
      <c r="KW228" s="47"/>
      <c r="KX228" s="47"/>
      <c r="KY228" s="47"/>
      <c r="KZ228" s="47"/>
      <c r="LA228" s="47"/>
      <c r="LB228" s="47"/>
      <c r="LC228" s="47"/>
      <c r="LD228" s="361">
        <v>3</v>
      </c>
      <c r="LE228" s="361"/>
      <c r="LF228" s="361"/>
      <c r="LG228" s="361"/>
      <c r="LH228" s="361"/>
      <c r="LI228" s="361"/>
      <c r="LJ228" s="361"/>
      <c r="LK228" s="361"/>
      <c r="LL228" s="361"/>
      <c r="LM228" s="361"/>
      <c r="LN228" s="361"/>
      <c r="LO228" s="361"/>
      <c r="LP228" s="361"/>
      <c r="LQ228" s="354"/>
      <c r="LR228" s="354"/>
      <c r="LS228" s="354"/>
      <c r="LT228" s="354"/>
      <c r="LU228" s="354">
        <v>50</v>
      </c>
      <c r="LV228" s="354"/>
      <c r="LW228" s="51"/>
      <c r="LX228" s="354"/>
      <c r="LY228" s="354"/>
      <c r="LZ228" s="354"/>
      <c r="MA228" s="354"/>
      <c r="MB228" s="363"/>
      <c r="MC228" s="363"/>
      <c r="MD228" s="354"/>
      <c r="ME228" s="354"/>
      <c r="MF228" s="354"/>
      <c r="MG228" s="354"/>
      <c r="MH228" s="354"/>
      <c r="MI228" s="354"/>
      <c r="MJ228" s="354"/>
      <c r="MK228" s="354"/>
      <c r="ML228" s="354"/>
      <c r="MM228" s="354"/>
      <c r="MN228" s="354"/>
      <c r="MO228" s="354"/>
      <c r="MP228" s="354"/>
      <c r="MQ228" s="354"/>
      <c r="MR228" s="354"/>
      <c r="MS228" s="51"/>
      <c r="MT228" s="364">
        <f t="shared" si="138"/>
        <v>2316</v>
      </c>
      <c r="MU228" s="365">
        <f t="shared" si="139"/>
        <v>53</v>
      </c>
      <c r="MV228" s="366">
        <f t="shared" si="140"/>
        <v>2369</v>
      </c>
      <c r="MW228" s="365">
        <v>4454</v>
      </c>
      <c r="MX228" s="365">
        <v>1736</v>
      </c>
      <c r="MY228" s="54"/>
      <c r="MZ228" s="830">
        <v>6.99</v>
      </c>
      <c r="NA228" s="830">
        <v>1.65</v>
      </c>
      <c r="NB228" s="709">
        <f t="shared" si="141"/>
        <v>3908.85</v>
      </c>
      <c r="NC228" s="711">
        <v>10.5</v>
      </c>
      <c r="ND228" s="710">
        <v>7.65</v>
      </c>
      <c r="NE228" s="738">
        <f t="shared" si="167"/>
        <v>0.308005427408412</v>
      </c>
      <c r="NF228" s="743"/>
      <c r="NG228" s="743">
        <v>3000</v>
      </c>
      <c r="NH228" s="743">
        <v>7.15</v>
      </c>
      <c r="NI228" s="740">
        <f t="shared" si="142"/>
        <v>17901</v>
      </c>
      <c r="NJ228" s="738">
        <f t="shared" si="170"/>
        <v>0.353233830845771</v>
      </c>
      <c r="NK228" s="818"/>
      <c r="NL228" s="742">
        <v>44562</v>
      </c>
      <c r="NM228" s="739">
        <f ca="1" t="shared" si="143"/>
        <v>17.1666666666667</v>
      </c>
      <c r="NN228" s="739">
        <f ca="1" t="shared" si="144"/>
        <v>515</v>
      </c>
      <c r="NO228" s="743">
        <v>1715</v>
      </c>
      <c r="NP228" s="739">
        <f t="shared" si="145"/>
        <v>2369</v>
      </c>
      <c r="NQ228" s="761">
        <f t="shared" si="146"/>
        <v>1.16843403205919</v>
      </c>
      <c r="NR228" s="739">
        <f ca="1" t="shared" si="147"/>
        <v>0.82811344019729</v>
      </c>
      <c r="NS228" s="739">
        <f t="shared" si="148"/>
        <v>2340</v>
      </c>
      <c r="NT228" s="743"/>
      <c r="NU228" s="739">
        <f ca="1" t="shared" si="149"/>
        <v>138</v>
      </c>
      <c r="NV228" s="769">
        <f ca="1" t="shared" si="150"/>
        <v>4.6</v>
      </c>
      <c r="NW228" s="769">
        <f ca="1" t="shared" si="151"/>
        <v>508.695652173913</v>
      </c>
      <c r="NX228" s="743"/>
      <c r="NY228" s="743"/>
      <c r="NZ228" s="743"/>
      <c r="OA228" s="743"/>
      <c r="OB228" s="743"/>
      <c r="OC228" s="743"/>
      <c r="OD228" s="743"/>
      <c r="OE228" s="743">
        <f t="shared" si="152"/>
        <v>102</v>
      </c>
      <c r="OF228" s="743">
        <f t="shared" si="153"/>
        <v>0</v>
      </c>
      <c r="OG228" s="743">
        <f t="shared" si="154"/>
        <v>99</v>
      </c>
      <c r="OH228" s="743">
        <f t="shared" si="155"/>
        <v>180</v>
      </c>
      <c r="OI228" s="743">
        <f t="shared" si="156"/>
        <v>360</v>
      </c>
      <c r="OJ228" s="739">
        <f t="shared" si="157"/>
        <v>1272</v>
      </c>
      <c r="OK228" s="739">
        <f t="shared" si="158"/>
        <v>12</v>
      </c>
      <c r="OL228" s="739">
        <f t="shared" si="159"/>
        <v>0</v>
      </c>
      <c r="OM228" s="739">
        <f t="shared" si="160"/>
        <v>42</v>
      </c>
      <c r="ON228" s="739">
        <f t="shared" si="161"/>
        <v>138</v>
      </c>
      <c r="OO228" s="739">
        <f t="shared" si="162"/>
        <v>134</v>
      </c>
      <c r="OP228" s="739"/>
      <c r="OQ228" s="739">
        <f t="shared" si="163"/>
        <v>0</v>
      </c>
      <c r="OR228" s="739">
        <f t="shared" si="164"/>
        <v>2339</v>
      </c>
      <c r="OS228" s="739">
        <f t="shared" si="165"/>
        <v>0</v>
      </c>
      <c r="OT228" s="739">
        <f t="shared" si="166"/>
        <v>-30</v>
      </c>
      <c r="OU228" s="743"/>
      <c r="OV228" s="743"/>
      <c r="OW228" s="743"/>
      <c r="OX228" s="743"/>
      <c r="OY228" s="743"/>
      <c r="OZ228" s="743"/>
      <c r="PA228" s="743"/>
      <c r="PB228" s="743"/>
      <c r="PC228" s="743"/>
      <c r="PD228" s="743"/>
      <c r="PE228" s="743"/>
      <c r="PF228" s="743"/>
      <c r="PG228" s="743"/>
      <c r="PI228" s="28">
        <v>72</v>
      </c>
      <c r="PJ228" s="28">
        <v>324</v>
      </c>
      <c r="PK228" s="28">
        <v>474</v>
      </c>
      <c r="PL228" s="28">
        <v>578</v>
      </c>
      <c r="PM228" s="28">
        <v>180</v>
      </c>
      <c r="PN228" s="28">
        <v>750</v>
      </c>
      <c r="PO228" s="28">
        <v>1044</v>
      </c>
      <c r="PP228" s="28">
        <v>36</v>
      </c>
      <c r="PQ228" s="28">
        <v>348</v>
      </c>
      <c r="PR228" s="28">
        <v>60</v>
      </c>
      <c r="PS228" s="28">
        <v>288</v>
      </c>
      <c r="PT228" s="28">
        <v>276</v>
      </c>
      <c r="PU228" s="28">
        <v>0</v>
      </c>
      <c r="PV228" s="28">
        <v>4430</v>
      </c>
      <c r="PW228" s="28">
        <v>-24</v>
      </c>
    </row>
    <row r="229" s="28" customFormat="1" customHeight="1" spans="1:439">
      <c r="A229" s="95" t="s">
        <v>1610</v>
      </c>
      <c r="B229" s="343">
        <v>2021</v>
      </c>
      <c r="C229" s="95" t="s">
        <v>2106</v>
      </c>
      <c r="D229" s="95" t="s">
        <v>2107</v>
      </c>
      <c r="E229" s="417" t="s">
        <v>1396</v>
      </c>
      <c r="F229" s="102" t="s">
        <v>486</v>
      </c>
      <c r="G229" s="833" t="s">
        <v>487</v>
      </c>
      <c r="H229" s="98" t="s">
        <v>488</v>
      </c>
      <c r="I229" s="99">
        <f t="shared" si="169"/>
        <v>-589</v>
      </c>
      <c r="J229" s="100">
        <v>2695</v>
      </c>
      <c r="K229" s="454">
        <v>0</v>
      </c>
      <c r="L229" s="150">
        <f t="shared" si="133"/>
        <v>2106</v>
      </c>
      <c r="M229" s="151">
        <f t="shared" si="134"/>
        <v>2106</v>
      </c>
      <c r="N229" s="455"/>
      <c r="O229" s="35">
        <v>1265</v>
      </c>
      <c r="P229" s="157"/>
      <c r="Q229" s="33">
        <f t="shared" si="135"/>
        <v>0</v>
      </c>
      <c r="R229" s="34">
        <f t="shared" si="136"/>
        <v>3000</v>
      </c>
      <c r="S229" s="490"/>
      <c r="T229" s="490"/>
      <c r="U229" s="824"/>
      <c r="V229" s="824"/>
      <c r="W229" s="490"/>
      <c r="X229" s="489"/>
      <c r="Y229" s="505"/>
      <c r="Z229" s="505"/>
      <c r="AA229" s="505"/>
      <c r="AB229" s="505"/>
      <c r="AC229" s="505"/>
      <c r="AD229" s="505"/>
      <c r="AE229" s="505"/>
      <c r="AF229" s="490"/>
      <c r="AG229" s="490"/>
      <c r="AH229" s="490"/>
      <c r="AI229" s="490"/>
      <c r="AJ229" s="490"/>
      <c r="AK229" s="490">
        <v>3000</v>
      </c>
      <c r="AL229" s="490"/>
      <c r="AM229" s="490"/>
      <c r="AN229" s="490"/>
      <c r="AO229" s="490"/>
      <c r="AP229" s="490"/>
      <c r="AQ229" s="490"/>
      <c r="AR229" s="490"/>
      <c r="AS229" s="490"/>
      <c r="AT229" s="490"/>
      <c r="AU229" s="490"/>
      <c r="AV229" s="490"/>
      <c r="AW229" s="490"/>
      <c r="AX229" s="490"/>
      <c r="AY229" s="100"/>
      <c r="AZ229" s="48">
        <v>1</v>
      </c>
      <c r="BA229" s="48"/>
      <c r="BB229" s="48"/>
      <c r="BC229" s="48"/>
      <c r="BD229" s="47"/>
      <c r="BE229" s="47"/>
      <c r="BF229" s="47"/>
      <c r="BG229" s="47"/>
      <c r="BH229" s="47"/>
      <c r="BI229" s="47"/>
      <c r="BJ229" s="47"/>
      <c r="BK229" s="47"/>
      <c r="BL229" s="47">
        <v>9</v>
      </c>
      <c r="BM229" s="47"/>
      <c r="BN229" s="47"/>
      <c r="BO229" s="47"/>
      <c r="BP229" s="47"/>
      <c r="BQ229" s="47"/>
      <c r="BR229" s="47"/>
      <c r="BS229" s="354"/>
      <c r="BT229" s="354"/>
      <c r="BU229" s="354"/>
      <c r="BV229" s="354"/>
      <c r="BW229" s="354"/>
      <c r="BX229" s="354"/>
      <c r="BY229" s="354"/>
      <c r="BZ229" s="354"/>
      <c r="CA229" s="354"/>
      <c r="CB229" s="354"/>
      <c r="CC229" s="354"/>
      <c r="CD229" s="354"/>
      <c r="CE229" s="354"/>
      <c r="CF229" s="354"/>
      <c r="CG229" s="354"/>
      <c r="CH229" s="354"/>
      <c r="CI229" s="354"/>
      <c r="CJ229" s="354"/>
      <c r="CK229" s="354"/>
      <c r="CL229" s="354"/>
      <c r="CM229" s="354"/>
      <c r="CN229" s="354"/>
      <c r="CO229" s="354"/>
      <c r="CP229" s="358"/>
      <c r="CQ229" s="48"/>
      <c r="CR229" s="354"/>
      <c r="CS229" s="354"/>
      <c r="CT229" s="355">
        <v>-65</v>
      </c>
      <c r="CU229" s="354"/>
      <c r="CV229" s="354"/>
      <c r="CW229" s="354"/>
      <c r="CX229" s="354">
        <v>6</v>
      </c>
      <c r="CY229" s="354"/>
      <c r="CZ229" s="354"/>
      <c r="DA229" s="356">
        <v>-4</v>
      </c>
      <c r="DB229" s="354"/>
      <c r="DC229" s="354"/>
      <c r="DD229" s="354"/>
      <c r="DE229" s="354"/>
      <c r="DF229" s="354"/>
      <c r="DG229" s="354">
        <v>1</v>
      </c>
      <c r="DH229" s="354"/>
      <c r="DI229" s="354"/>
      <c r="DJ229" s="354"/>
      <c r="DK229" s="354"/>
      <c r="DL229" s="354"/>
      <c r="DM229" s="354"/>
      <c r="DN229" s="354"/>
      <c r="DO229" s="354"/>
      <c r="DP229" s="354"/>
      <c r="DQ229" s="354"/>
      <c r="DR229" s="354"/>
      <c r="DS229" s="354"/>
      <c r="DT229" s="354"/>
      <c r="DU229" s="354"/>
      <c r="DV229" s="354"/>
      <c r="DW229" s="354"/>
      <c r="DX229" s="354"/>
      <c r="DY229" s="354"/>
      <c r="DZ229" s="357"/>
      <c r="EA229" s="356"/>
      <c r="EB229" s="356"/>
      <c r="EC229" s="356"/>
      <c r="ED229" s="356"/>
      <c r="EE229" s="358"/>
      <c r="EF229" s="48"/>
      <c r="EG229" s="46"/>
      <c r="EH229" s="46"/>
      <c r="EI229" s="47"/>
      <c r="EJ229" s="47">
        <v>36</v>
      </c>
      <c r="EK229" s="47">
        <v>30</v>
      </c>
      <c r="EL229" s="47"/>
      <c r="EM229" s="47"/>
      <c r="EN229" s="47"/>
      <c r="EO229" s="47"/>
      <c r="EP229" s="47"/>
      <c r="EQ229" s="47"/>
      <c r="ER229" s="47"/>
      <c r="ES229" s="47"/>
      <c r="ET229" s="48"/>
      <c r="EU229" s="47"/>
      <c r="EV229" s="47"/>
      <c r="EW229" s="47">
        <v>6</v>
      </c>
      <c r="EX229" s="47"/>
      <c r="EY229" s="47"/>
      <c r="EZ229" s="47"/>
      <c r="FA229" s="47"/>
      <c r="FB229" s="47">
        <v>24</v>
      </c>
      <c r="FC229" s="47"/>
      <c r="FD229" s="47">
        <v>180</v>
      </c>
      <c r="FE229" s="47">
        <v>30</v>
      </c>
      <c r="FF229" s="47">
        <v>36</v>
      </c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354"/>
      <c r="FR229" s="354"/>
      <c r="FS229" s="354"/>
      <c r="FT229" s="354"/>
      <c r="FU229" s="354"/>
      <c r="FV229" s="354"/>
      <c r="FW229" s="354">
        <v>360</v>
      </c>
      <c r="FX229" s="354"/>
      <c r="FY229" s="354">
        <v>630</v>
      </c>
      <c r="FZ229" s="354"/>
      <c r="GA229" s="354"/>
      <c r="GB229" s="354"/>
      <c r="GC229" s="354"/>
      <c r="GD229" s="354"/>
      <c r="GE229" s="354">
        <v>48</v>
      </c>
      <c r="GF229" s="354">
        <v>114</v>
      </c>
      <c r="GG229" s="354"/>
      <c r="GH229" s="354"/>
      <c r="GI229" s="354"/>
      <c r="GJ229" s="354"/>
      <c r="GK229" s="354">
        <v>468</v>
      </c>
      <c r="GL229" s="354"/>
      <c r="GM229" s="354"/>
      <c r="GN229" s="354"/>
      <c r="GO229" s="354">
        <v>12</v>
      </c>
      <c r="GP229" s="354"/>
      <c r="GQ229" s="354"/>
      <c r="GR229" s="354">
        <v>12</v>
      </c>
      <c r="GS229" s="354"/>
      <c r="GT229" s="354"/>
      <c r="GU229" s="354"/>
      <c r="GV229" s="354"/>
      <c r="GW229" s="354"/>
      <c r="GX229" s="354"/>
      <c r="GY229" s="354"/>
      <c r="GZ229" s="354">
        <v>6</v>
      </c>
      <c r="HA229" s="354"/>
      <c r="HB229" s="354"/>
      <c r="HC229" s="354"/>
      <c r="HD229" s="354"/>
      <c r="HE229" s="354">
        <v>60</v>
      </c>
      <c r="HF229" s="354"/>
      <c r="HG229" s="354">
        <v>60</v>
      </c>
      <c r="HH229" s="354"/>
      <c r="HI229" s="354"/>
      <c r="HJ229" s="354"/>
      <c r="HK229" s="354">
        <v>18</v>
      </c>
      <c r="HL229" s="354"/>
      <c r="HM229" s="354"/>
      <c r="HN229" s="354"/>
      <c r="HO229" s="354"/>
      <c r="HP229" s="354"/>
      <c r="HQ229" s="354"/>
      <c r="HR229" s="354"/>
      <c r="HS229" s="354"/>
      <c r="HT229" s="354"/>
      <c r="HU229" s="354"/>
      <c r="HV229" s="354"/>
      <c r="HW229" s="354"/>
      <c r="HX229" s="354"/>
      <c r="HY229" s="354"/>
      <c r="HZ229" s="354"/>
      <c r="IA229" s="354">
        <v>12</v>
      </c>
      <c r="IB229" s="354"/>
      <c r="IC229" s="354"/>
      <c r="ID229" s="354"/>
      <c r="IE229" s="354"/>
      <c r="IF229" s="354">
        <v>36</v>
      </c>
      <c r="IG229" s="354"/>
      <c r="IH229" s="354"/>
      <c r="II229" s="354"/>
      <c r="IJ229" s="354"/>
      <c r="IK229" s="354"/>
      <c r="IL229" s="354"/>
      <c r="IM229" s="354"/>
      <c r="IN229" s="354"/>
      <c r="IO229" s="354"/>
      <c r="IP229" s="354">
        <v>30</v>
      </c>
      <c r="IQ229" s="354"/>
      <c r="IR229" s="50"/>
      <c r="IS229" s="47"/>
      <c r="IT229" s="47"/>
      <c r="IU229" s="47"/>
      <c r="IV229" s="47"/>
      <c r="IW229" s="47"/>
      <c r="IX229" s="47"/>
      <c r="IY229" s="47"/>
      <c r="IZ229" s="47"/>
      <c r="JA229" s="47"/>
      <c r="JB229" s="47"/>
      <c r="JC229" s="47"/>
      <c r="JD229" s="47"/>
      <c r="JE229" s="47"/>
      <c r="JF229" s="47"/>
      <c r="JG229" s="47"/>
      <c r="JH229" s="47"/>
      <c r="JI229" s="47"/>
      <c r="JJ229" s="47"/>
      <c r="JK229" s="47"/>
      <c r="JL229" s="354"/>
      <c r="JM229" s="354"/>
      <c r="JN229" s="354"/>
      <c r="JO229" s="354"/>
      <c r="JP229" s="354"/>
      <c r="JQ229" s="354"/>
      <c r="JR229" s="354"/>
      <c r="JS229" s="354"/>
      <c r="JT229" s="354"/>
      <c r="JU229" s="354"/>
      <c r="JV229" s="354"/>
      <c r="JW229" s="354"/>
      <c r="JX229" s="354"/>
      <c r="JY229" s="354"/>
      <c r="JZ229" s="354"/>
      <c r="KA229" s="354"/>
      <c r="KB229" s="354"/>
      <c r="KC229" s="354"/>
      <c r="KD229" s="354"/>
      <c r="KE229" s="354"/>
      <c r="KF229" s="354"/>
      <c r="KG229" s="354"/>
      <c r="KH229" s="354"/>
      <c r="KI229" s="354"/>
      <c r="KJ229" s="354"/>
      <c r="KK229" s="354"/>
      <c r="KL229" s="354"/>
      <c r="KM229" s="354"/>
      <c r="KN229" s="354"/>
      <c r="KO229" s="354"/>
      <c r="KP229" s="354"/>
      <c r="KQ229" s="354"/>
      <c r="KR229" s="354"/>
      <c r="KS229" s="354"/>
      <c r="KT229" s="354"/>
      <c r="KU229" s="354"/>
      <c r="KV229" s="51"/>
      <c r="KW229" s="47"/>
      <c r="KX229" s="47"/>
      <c r="KY229" s="47"/>
      <c r="KZ229" s="47"/>
      <c r="LA229" s="47"/>
      <c r="LB229" s="47"/>
      <c r="LC229" s="47"/>
      <c r="LD229" s="361">
        <v>3</v>
      </c>
      <c r="LE229" s="361"/>
      <c r="LF229" s="361"/>
      <c r="LG229" s="361"/>
      <c r="LH229" s="361"/>
      <c r="LI229" s="361"/>
      <c r="LJ229" s="361"/>
      <c r="LK229" s="361"/>
      <c r="LL229" s="361"/>
      <c r="LM229" s="361"/>
      <c r="LN229" s="361"/>
      <c r="LO229" s="361"/>
      <c r="LP229" s="361"/>
      <c r="LQ229" s="354"/>
      <c r="LR229" s="354"/>
      <c r="LS229" s="354"/>
      <c r="LT229" s="354"/>
      <c r="LU229" s="354"/>
      <c r="LV229" s="354"/>
      <c r="LW229" s="51"/>
      <c r="LX229" s="354"/>
      <c r="LY229" s="354"/>
      <c r="LZ229" s="354"/>
      <c r="MA229" s="354"/>
      <c r="MB229" s="363"/>
      <c r="MC229" s="363"/>
      <c r="MD229" s="354"/>
      <c r="ME229" s="354"/>
      <c r="MF229" s="354"/>
      <c r="MG229" s="354"/>
      <c r="MH229" s="354"/>
      <c r="MI229" s="354"/>
      <c r="MJ229" s="354"/>
      <c r="MK229" s="354"/>
      <c r="ML229" s="354"/>
      <c r="MM229" s="354"/>
      <c r="MN229" s="354"/>
      <c r="MO229" s="354"/>
      <c r="MP229" s="354"/>
      <c r="MQ229" s="354"/>
      <c r="MR229" s="354"/>
      <c r="MS229" s="51"/>
      <c r="MT229" s="364">
        <f t="shared" si="138"/>
        <v>2208</v>
      </c>
      <c r="MU229" s="365">
        <f t="shared" si="139"/>
        <v>3</v>
      </c>
      <c r="MV229" s="366">
        <f t="shared" si="140"/>
        <v>2211</v>
      </c>
      <c r="MW229" s="365">
        <v>4850</v>
      </c>
      <c r="MX229" s="365">
        <v>1736</v>
      </c>
      <c r="MY229" s="54"/>
      <c r="MZ229" s="817">
        <v>6.99</v>
      </c>
      <c r="NA229" s="817">
        <v>1.65</v>
      </c>
      <c r="NB229" s="709">
        <f t="shared" si="141"/>
        <v>3648.15</v>
      </c>
      <c r="NC229" s="710">
        <v>10.5</v>
      </c>
      <c r="ND229" s="710">
        <v>7.65</v>
      </c>
      <c r="NE229" s="738">
        <f t="shared" si="167"/>
        <v>0.308005427408412</v>
      </c>
      <c r="NF229" s="739"/>
      <c r="NG229" s="739">
        <v>3000</v>
      </c>
      <c r="NH229" s="739">
        <v>7.15</v>
      </c>
      <c r="NI229" s="740">
        <f t="shared" si="142"/>
        <v>16110.9</v>
      </c>
      <c r="NJ229" s="738">
        <f t="shared" si="170"/>
        <v>0.353233830845771</v>
      </c>
      <c r="NK229" s="741"/>
      <c r="NL229" s="742">
        <v>44562</v>
      </c>
      <c r="NM229" s="739">
        <f ca="1" t="shared" si="143"/>
        <v>17.1666666666667</v>
      </c>
      <c r="NN229" s="739">
        <f ca="1" t="shared" si="144"/>
        <v>515</v>
      </c>
      <c r="NO229" s="739">
        <v>3265</v>
      </c>
      <c r="NP229" s="739">
        <f t="shared" si="145"/>
        <v>2211</v>
      </c>
      <c r="NQ229" s="761">
        <f t="shared" si="146"/>
        <v>0.823310370508285</v>
      </c>
      <c r="NR229" s="739">
        <f ca="1" t="shared" si="147"/>
        <v>0.583511233467037</v>
      </c>
      <c r="NS229" s="739">
        <f t="shared" si="148"/>
        <v>2106</v>
      </c>
      <c r="NT229" s="739"/>
      <c r="NU229" s="739">
        <f ca="1" t="shared" si="149"/>
        <v>128.796116504854</v>
      </c>
      <c r="NV229" s="769">
        <f ca="1" t="shared" si="150"/>
        <v>4.29320388349515</v>
      </c>
      <c r="NW229" s="769">
        <f ca="1" t="shared" si="151"/>
        <v>490.542740841248</v>
      </c>
      <c r="NX229" s="739"/>
      <c r="NY229" s="739"/>
      <c r="NZ229" s="739"/>
      <c r="OA229" s="739"/>
      <c r="OB229" s="739"/>
      <c r="OC229" s="739"/>
      <c r="OD229" s="739"/>
      <c r="OE229" s="743">
        <f t="shared" si="152"/>
        <v>66</v>
      </c>
      <c r="OF229" s="743">
        <f t="shared" si="153"/>
        <v>0</v>
      </c>
      <c r="OG229" s="743">
        <f t="shared" si="154"/>
        <v>99</v>
      </c>
      <c r="OH229" s="743">
        <f t="shared" si="155"/>
        <v>180</v>
      </c>
      <c r="OI229" s="743">
        <f t="shared" si="156"/>
        <v>360</v>
      </c>
      <c r="OJ229" s="739">
        <f t="shared" si="157"/>
        <v>1272</v>
      </c>
      <c r="OK229" s="739">
        <f t="shared" si="158"/>
        <v>12</v>
      </c>
      <c r="OL229" s="739">
        <f t="shared" si="159"/>
        <v>0</v>
      </c>
      <c r="OM229" s="739">
        <f t="shared" si="160"/>
        <v>6</v>
      </c>
      <c r="ON229" s="739">
        <f t="shared" si="161"/>
        <v>138</v>
      </c>
      <c r="OO229" s="739">
        <f t="shared" si="162"/>
        <v>12</v>
      </c>
      <c r="OP229" s="739"/>
      <c r="OQ229" s="739">
        <f t="shared" si="163"/>
        <v>36</v>
      </c>
      <c r="OR229" s="739">
        <f t="shared" si="164"/>
        <v>2181</v>
      </c>
      <c r="OS229" s="739">
        <f t="shared" si="165"/>
        <v>0</v>
      </c>
      <c r="OT229" s="739">
        <f t="shared" si="166"/>
        <v>-30</v>
      </c>
      <c r="OU229" s="739"/>
      <c r="OV229" s="739"/>
      <c r="OW229" s="739"/>
      <c r="OX229" s="739"/>
      <c r="OY229" s="739"/>
      <c r="OZ229" s="739"/>
      <c r="PA229" s="739"/>
      <c r="PB229" s="739"/>
      <c r="PC229" s="739"/>
      <c r="PD229" s="739"/>
      <c r="PE229" s="739"/>
      <c r="PF229" s="739"/>
      <c r="PG229" s="739"/>
      <c r="PI229" s="28">
        <v>72</v>
      </c>
      <c r="PJ229" s="28">
        <v>324</v>
      </c>
      <c r="PK229" s="28">
        <v>654</v>
      </c>
      <c r="PL229" s="28">
        <v>614</v>
      </c>
      <c r="PM229" s="28">
        <v>108</v>
      </c>
      <c r="PN229" s="28">
        <v>678</v>
      </c>
      <c r="PO229" s="28">
        <v>1188</v>
      </c>
      <c r="PP229" s="28">
        <v>36</v>
      </c>
      <c r="PQ229" s="28">
        <v>384</v>
      </c>
      <c r="PR229" s="28">
        <v>60</v>
      </c>
      <c r="PS229" s="28">
        <v>324</v>
      </c>
      <c r="PT229" s="28">
        <v>276</v>
      </c>
      <c r="PU229" s="28">
        <v>0</v>
      </c>
      <c r="PV229" s="28">
        <v>4718</v>
      </c>
      <c r="PW229" s="28">
        <v>-132</v>
      </c>
    </row>
    <row r="230" s="28" customFormat="1" customHeight="1" spans="1:439">
      <c r="A230" s="95" t="s">
        <v>1610</v>
      </c>
      <c r="B230" s="343">
        <v>2021</v>
      </c>
      <c r="C230" s="95" t="s">
        <v>2106</v>
      </c>
      <c r="D230" s="95" t="s">
        <v>2107</v>
      </c>
      <c r="E230" s="417" t="s">
        <v>1396</v>
      </c>
      <c r="F230" s="116" t="s">
        <v>489</v>
      </c>
      <c r="G230" s="112" t="s">
        <v>490</v>
      </c>
      <c r="H230" s="113" t="s">
        <v>491</v>
      </c>
      <c r="I230" s="99">
        <f t="shared" si="169"/>
        <v>1485</v>
      </c>
      <c r="J230" s="100">
        <v>1037</v>
      </c>
      <c r="K230" s="454">
        <v>0</v>
      </c>
      <c r="L230" s="150">
        <f t="shared" si="133"/>
        <v>2522</v>
      </c>
      <c r="M230" s="151">
        <f t="shared" si="134"/>
        <v>2522</v>
      </c>
      <c r="N230" s="455"/>
      <c r="O230" s="35">
        <v>1607</v>
      </c>
      <c r="P230" s="157"/>
      <c r="Q230" s="33">
        <f t="shared" si="135"/>
        <v>0</v>
      </c>
      <c r="R230" s="34">
        <f t="shared" si="136"/>
        <v>3000</v>
      </c>
      <c r="S230" s="490"/>
      <c r="T230" s="490"/>
      <c r="U230" s="824"/>
      <c r="V230" s="824"/>
      <c r="W230" s="490"/>
      <c r="X230" s="489"/>
      <c r="Y230" s="505"/>
      <c r="Z230" s="505"/>
      <c r="AA230" s="505"/>
      <c r="AB230" s="505"/>
      <c r="AC230" s="99"/>
      <c r="AD230" s="505"/>
      <c r="AE230" s="505"/>
      <c r="AF230" s="490"/>
      <c r="AG230" s="490"/>
      <c r="AH230" s="490"/>
      <c r="AI230" s="490"/>
      <c r="AJ230" s="490"/>
      <c r="AK230" s="490">
        <v>3000</v>
      </c>
      <c r="AL230" s="490"/>
      <c r="AM230" s="490"/>
      <c r="AN230" s="490"/>
      <c r="AO230" s="490"/>
      <c r="AP230" s="490"/>
      <c r="AQ230" s="490"/>
      <c r="AR230" s="490"/>
      <c r="AS230" s="490"/>
      <c r="AT230" s="490"/>
      <c r="AU230" s="490"/>
      <c r="AV230" s="490"/>
      <c r="AW230" s="490"/>
      <c r="AX230" s="490"/>
      <c r="AY230" s="100"/>
      <c r="AZ230" s="48"/>
      <c r="BA230" s="48"/>
      <c r="BB230" s="48"/>
      <c r="BC230" s="48"/>
      <c r="BD230" s="47"/>
      <c r="BE230" s="47"/>
      <c r="BF230" s="47"/>
      <c r="BG230" s="47"/>
      <c r="BH230" s="47"/>
      <c r="BI230" s="47"/>
      <c r="BJ230" s="47"/>
      <c r="BK230" s="47"/>
      <c r="BL230" s="47">
        <v>9</v>
      </c>
      <c r="BM230" s="47"/>
      <c r="BN230" s="47"/>
      <c r="BO230" s="47"/>
      <c r="BP230" s="47"/>
      <c r="BQ230" s="47"/>
      <c r="BR230" s="47"/>
      <c r="BS230" s="354"/>
      <c r="BT230" s="354"/>
      <c r="BU230" s="354"/>
      <c r="BV230" s="354"/>
      <c r="BW230" s="354"/>
      <c r="BX230" s="354"/>
      <c r="BY230" s="354"/>
      <c r="BZ230" s="354"/>
      <c r="CA230" s="354"/>
      <c r="CB230" s="354"/>
      <c r="CC230" s="354"/>
      <c r="CD230" s="354"/>
      <c r="CE230" s="354"/>
      <c r="CF230" s="354"/>
      <c r="CG230" s="354"/>
      <c r="CH230" s="354"/>
      <c r="CI230" s="354"/>
      <c r="CJ230" s="354"/>
      <c r="CK230" s="354"/>
      <c r="CL230" s="354"/>
      <c r="CM230" s="354"/>
      <c r="CN230" s="354"/>
      <c r="CO230" s="354"/>
      <c r="CP230" s="358"/>
      <c r="CQ230" s="48"/>
      <c r="CR230" s="354"/>
      <c r="CS230" s="354"/>
      <c r="CT230" s="355">
        <v>-63</v>
      </c>
      <c r="CU230" s="354"/>
      <c r="CV230" s="354"/>
      <c r="CW230" s="354"/>
      <c r="CX230" s="354">
        <v>6</v>
      </c>
      <c r="CY230" s="354"/>
      <c r="CZ230" s="354"/>
      <c r="DA230" s="356">
        <v>-6</v>
      </c>
      <c r="DB230" s="354"/>
      <c r="DC230" s="354"/>
      <c r="DD230" s="354"/>
      <c r="DE230" s="354"/>
      <c r="DF230" s="354"/>
      <c r="DG230" s="354"/>
      <c r="DH230" s="354"/>
      <c r="DI230" s="354"/>
      <c r="DJ230" s="354"/>
      <c r="DK230" s="354"/>
      <c r="DL230" s="354"/>
      <c r="DM230" s="354"/>
      <c r="DN230" s="354"/>
      <c r="DO230" s="354"/>
      <c r="DP230" s="354"/>
      <c r="DQ230" s="354"/>
      <c r="DR230" s="354"/>
      <c r="DS230" s="354"/>
      <c r="DT230" s="354"/>
      <c r="DU230" s="354"/>
      <c r="DV230" s="354"/>
      <c r="DW230" s="354"/>
      <c r="DX230" s="354"/>
      <c r="DY230" s="354"/>
      <c r="DZ230" s="357"/>
      <c r="EA230" s="356"/>
      <c r="EB230" s="356"/>
      <c r="EC230" s="356"/>
      <c r="ED230" s="356"/>
      <c r="EE230" s="358"/>
      <c r="EF230" s="48"/>
      <c r="EG230" s="46"/>
      <c r="EH230" s="46"/>
      <c r="EI230" s="47"/>
      <c r="EJ230" s="47">
        <v>36</v>
      </c>
      <c r="EK230" s="47">
        <v>30</v>
      </c>
      <c r="EL230" s="47"/>
      <c r="EM230" s="47"/>
      <c r="EN230" s="47"/>
      <c r="EO230" s="47"/>
      <c r="EP230" s="47"/>
      <c r="EQ230" s="47"/>
      <c r="ER230" s="47"/>
      <c r="ES230" s="47"/>
      <c r="ET230" s="48"/>
      <c r="EU230" s="47"/>
      <c r="EV230" s="47"/>
      <c r="EW230" s="47">
        <v>6</v>
      </c>
      <c r="EX230" s="47"/>
      <c r="EY230" s="47"/>
      <c r="EZ230" s="47"/>
      <c r="FA230" s="47"/>
      <c r="FB230" s="47">
        <v>24</v>
      </c>
      <c r="FC230" s="47"/>
      <c r="FD230" s="47">
        <v>180</v>
      </c>
      <c r="FE230" s="47">
        <v>30</v>
      </c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354"/>
      <c r="FR230" s="354"/>
      <c r="FS230" s="354"/>
      <c r="FT230" s="354"/>
      <c r="FU230" s="354"/>
      <c r="FV230" s="354"/>
      <c r="FW230" s="354">
        <v>360</v>
      </c>
      <c r="FX230" s="354"/>
      <c r="FY230" s="354">
        <v>630</v>
      </c>
      <c r="FZ230" s="354"/>
      <c r="GA230" s="354"/>
      <c r="GB230" s="354"/>
      <c r="GC230" s="354"/>
      <c r="GD230" s="354"/>
      <c r="GE230" s="354">
        <v>48</v>
      </c>
      <c r="GF230" s="354">
        <v>114</v>
      </c>
      <c r="GG230" s="354"/>
      <c r="GH230" s="354"/>
      <c r="GI230" s="354"/>
      <c r="GJ230" s="354"/>
      <c r="GK230" s="354">
        <v>468</v>
      </c>
      <c r="GL230" s="354"/>
      <c r="GM230" s="354"/>
      <c r="GN230" s="354"/>
      <c r="GO230" s="354">
        <v>12</v>
      </c>
      <c r="GP230" s="354"/>
      <c r="GQ230" s="354"/>
      <c r="GR230" s="354">
        <v>12</v>
      </c>
      <c r="GS230" s="354"/>
      <c r="GT230" s="354"/>
      <c r="GU230" s="354"/>
      <c r="GV230" s="354"/>
      <c r="GW230" s="354"/>
      <c r="GX230" s="354"/>
      <c r="GY230" s="354"/>
      <c r="GZ230" s="354">
        <v>6</v>
      </c>
      <c r="HA230" s="354"/>
      <c r="HB230" s="354"/>
      <c r="HC230" s="354"/>
      <c r="HD230" s="354"/>
      <c r="HE230" s="354">
        <v>60</v>
      </c>
      <c r="HF230" s="354"/>
      <c r="HG230" s="354">
        <v>60</v>
      </c>
      <c r="HH230" s="354"/>
      <c r="HI230" s="354"/>
      <c r="HJ230" s="354"/>
      <c r="HK230" s="354">
        <v>18</v>
      </c>
      <c r="HL230" s="354"/>
      <c r="HM230" s="354"/>
      <c r="HN230" s="354"/>
      <c r="HO230" s="354"/>
      <c r="HP230" s="354"/>
      <c r="HQ230" s="354"/>
      <c r="HR230" s="354"/>
      <c r="HS230" s="354"/>
      <c r="HT230" s="354"/>
      <c r="HU230" s="354"/>
      <c r="HV230" s="354"/>
      <c r="HW230" s="354"/>
      <c r="HX230" s="354"/>
      <c r="HY230" s="354"/>
      <c r="HZ230" s="354"/>
      <c r="IA230" s="354">
        <v>12</v>
      </c>
      <c r="IB230" s="354"/>
      <c r="IC230" s="354"/>
      <c r="ID230" s="354"/>
      <c r="IE230" s="354"/>
      <c r="IF230" s="354"/>
      <c r="IG230" s="354"/>
      <c r="IH230" s="354"/>
      <c r="II230" s="354"/>
      <c r="IJ230" s="354"/>
      <c r="IK230" s="354"/>
      <c r="IL230" s="354"/>
      <c r="IM230" s="354"/>
      <c r="IN230" s="354"/>
      <c r="IO230" s="354"/>
      <c r="IP230" s="354">
        <v>30</v>
      </c>
      <c r="IQ230" s="354"/>
      <c r="IR230" s="50"/>
      <c r="IS230" s="47"/>
      <c r="IT230" s="47"/>
      <c r="IU230" s="47"/>
      <c r="IV230" s="47"/>
      <c r="IW230" s="47"/>
      <c r="IX230" s="47"/>
      <c r="IY230" s="47"/>
      <c r="IZ230" s="47"/>
      <c r="JA230" s="47"/>
      <c r="JB230" s="47"/>
      <c r="JC230" s="47"/>
      <c r="JD230" s="47"/>
      <c r="JE230" s="47"/>
      <c r="JF230" s="47"/>
      <c r="JG230" s="47"/>
      <c r="JH230" s="47"/>
      <c r="JI230" s="47"/>
      <c r="JJ230" s="47"/>
      <c r="JK230" s="47"/>
      <c r="JL230" s="354"/>
      <c r="JM230" s="354"/>
      <c r="JN230" s="354"/>
      <c r="JO230" s="354"/>
      <c r="JP230" s="354"/>
      <c r="JQ230" s="354"/>
      <c r="JR230" s="354"/>
      <c r="JS230" s="354"/>
      <c r="JT230" s="354"/>
      <c r="JU230" s="354"/>
      <c r="JV230" s="354"/>
      <c r="JW230" s="354"/>
      <c r="JX230" s="354"/>
      <c r="JY230" s="354"/>
      <c r="JZ230" s="354"/>
      <c r="KA230" s="354"/>
      <c r="KB230" s="354"/>
      <c r="KC230" s="354"/>
      <c r="KD230" s="354"/>
      <c r="KE230" s="354"/>
      <c r="KF230" s="354"/>
      <c r="KG230" s="354"/>
      <c r="KH230" s="354"/>
      <c r="KI230" s="354"/>
      <c r="KJ230" s="354"/>
      <c r="KK230" s="354"/>
      <c r="KL230" s="354"/>
      <c r="KM230" s="354"/>
      <c r="KN230" s="354"/>
      <c r="KO230" s="354"/>
      <c r="KP230" s="354"/>
      <c r="KQ230" s="354"/>
      <c r="KR230" s="354"/>
      <c r="KS230" s="354"/>
      <c r="KT230" s="354"/>
      <c r="KU230" s="354"/>
      <c r="KV230" s="51"/>
      <c r="KW230" s="47"/>
      <c r="KX230" s="47"/>
      <c r="KY230" s="47"/>
      <c r="KZ230" s="47"/>
      <c r="LA230" s="47"/>
      <c r="LB230" s="47"/>
      <c r="LC230" s="47"/>
      <c r="LD230" s="361">
        <v>3</v>
      </c>
      <c r="LE230" s="361"/>
      <c r="LF230" s="361"/>
      <c r="LG230" s="361"/>
      <c r="LH230" s="361"/>
      <c r="LI230" s="361"/>
      <c r="LJ230" s="361"/>
      <c r="LK230" s="361"/>
      <c r="LL230" s="361"/>
      <c r="LM230" s="361"/>
      <c r="LN230" s="361"/>
      <c r="LO230" s="361"/>
      <c r="LP230" s="361"/>
      <c r="LQ230" s="354"/>
      <c r="LR230" s="354"/>
      <c r="LS230" s="354"/>
      <c r="LT230" s="354"/>
      <c r="LU230" s="354"/>
      <c r="LV230" s="354"/>
      <c r="LW230" s="51"/>
      <c r="LX230" s="354"/>
      <c r="LY230" s="354"/>
      <c r="LZ230" s="354"/>
      <c r="MA230" s="354"/>
      <c r="MB230" s="363"/>
      <c r="MC230" s="363"/>
      <c r="MD230" s="354"/>
      <c r="ME230" s="354"/>
      <c r="MF230" s="354"/>
      <c r="MG230" s="354"/>
      <c r="MH230" s="354"/>
      <c r="MI230" s="354"/>
      <c r="MJ230" s="354"/>
      <c r="MK230" s="354"/>
      <c r="ML230" s="354"/>
      <c r="MM230" s="354"/>
      <c r="MN230" s="354"/>
      <c r="MO230" s="354"/>
      <c r="MP230" s="354"/>
      <c r="MQ230" s="354"/>
      <c r="MR230" s="354"/>
      <c r="MS230" s="51"/>
      <c r="MT230" s="364">
        <f t="shared" si="138"/>
        <v>2136</v>
      </c>
      <c r="MU230" s="365">
        <f t="shared" si="139"/>
        <v>3</v>
      </c>
      <c r="MV230" s="366">
        <f t="shared" si="140"/>
        <v>2139</v>
      </c>
      <c r="MW230" s="365">
        <v>4598</v>
      </c>
      <c r="MX230" s="365">
        <v>1736</v>
      </c>
      <c r="MY230" s="54"/>
      <c r="MZ230" s="817">
        <v>6.99</v>
      </c>
      <c r="NA230" s="817">
        <v>1.65</v>
      </c>
      <c r="NB230" s="709">
        <f t="shared" si="141"/>
        <v>3529.35</v>
      </c>
      <c r="NC230" s="710">
        <v>10.5</v>
      </c>
      <c r="ND230" s="710">
        <v>7.65</v>
      </c>
      <c r="NE230" s="738">
        <f t="shared" si="167"/>
        <v>0.308005427408412</v>
      </c>
      <c r="NF230" s="739"/>
      <c r="NG230" s="739">
        <v>3000</v>
      </c>
      <c r="NH230" s="739">
        <v>7.15</v>
      </c>
      <c r="NI230" s="740">
        <f t="shared" si="142"/>
        <v>19293.3</v>
      </c>
      <c r="NJ230" s="738">
        <f t="shared" si="170"/>
        <v>0.353233830845771</v>
      </c>
      <c r="NK230" s="741"/>
      <c r="NL230" s="742">
        <v>44562</v>
      </c>
      <c r="NM230" s="739">
        <f ca="1" t="shared" si="143"/>
        <v>17.1666666666667</v>
      </c>
      <c r="NN230" s="739">
        <f ca="1" t="shared" si="144"/>
        <v>515</v>
      </c>
      <c r="NO230" s="739">
        <v>1607</v>
      </c>
      <c r="NP230" s="739">
        <f t="shared" si="145"/>
        <v>2139</v>
      </c>
      <c r="NQ230" s="761">
        <f t="shared" si="146"/>
        <v>1.03608621942359</v>
      </c>
      <c r="NR230" s="739">
        <f ca="1" t="shared" si="147"/>
        <v>0.734313534154583</v>
      </c>
      <c r="NS230" s="739">
        <f t="shared" si="148"/>
        <v>2522</v>
      </c>
      <c r="NT230" s="739"/>
      <c r="NU230" s="739">
        <f ca="1" t="shared" si="149"/>
        <v>124.601941747573</v>
      </c>
      <c r="NV230" s="769">
        <f ca="1" t="shared" si="150"/>
        <v>4.15339805825243</v>
      </c>
      <c r="NW230" s="769">
        <f ca="1" t="shared" si="151"/>
        <v>607.213651238897</v>
      </c>
      <c r="NX230" s="739"/>
      <c r="NY230" s="739"/>
      <c r="NZ230" s="739"/>
      <c r="OA230" s="739"/>
      <c r="OB230" s="739"/>
      <c r="OC230" s="739"/>
      <c r="OD230" s="739"/>
      <c r="OE230" s="743">
        <f t="shared" si="152"/>
        <v>66</v>
      </c>
      <c r="OF230" s="743">
        <f t="shared" si="153"/>
        <v>0</v>
      </c>
      <c r="OG230" s="743">
        <f t="shared" si="154"/>
        <v>63</v>
      </c>
      <c r="OH230" s="743">
        <f t="shared" si="155"/>
        <v>180</v>
      </c>
      <c r="OI230" s="743">
        <f t="shared" si="156"/>
        <v>360</v>
      </c>
      <c r="OJ230" s="739">
        <f t="shared" si="157"/>
        <v>1272</v>
      </c>
      <c r="OK230" s="739">
        <f t="shared" si="158"/>
        <v>12</v>
      </c>
      <c r="OL230" s="739">
        <f t="shared" si="159"/>
        <v>0</v>
      </c>
      <c r="OM230" s="739">
        <f t="shared" si="160"/>
        <v>6</v>
      </c>
      <c r="ON230" s="739">
        <f t="shared" si="161"/>
        <v>138</v>
      </c>
      <c r="OO230" s="739">
        <f t="shared" si="162"/>
        <v>12</v>
      </c>
      <c r="OP230" s="739"/>
      <c r="OQ230" s="739">
        <f t="shared" si="163"/>
        <v>0</v>
      </c>
      <c r="OR230" s="739">
        <f t="shared" si="164"/>
        <v>2109</v>
      </c>
      <c r="OS230" s="739">
        <f t="shared" si="165"/>
        <v>0</v>
      </c>
      <c r="OT230" s="739">
        <f t="shared" si="166"/>
        <v>-30</v>
      </c>
      <c r="OU230" s="739"/>
      <c r="OV230" s="739"/>
      <c r="OW230" s="739"/>
      <c r="OX230" s="739"/>
      <c r="OY230" s="739"/>
      <c r="OZ230" s="739"/>
      <c r="PA230" s="739"/>
      <c r="PB230" s="739"/>
      <c r="PC230" s="739"/>
      <c r="PD230" s="739"/>
      <c r="PE230" s="739"/>
      <c r="PF230" s="739"/>
      <c r="PG230" s="739"/>
      <c r="PI230" s="28">
        <v>72</v>
      </c>
      <c r="PJ230" s="28">
        <v>324</v>
      </c>
      <c r="PK230" s="28">
        <v>654</v>
      </c>
      <c r="PL230" s="28">
        <v>650</v>
      </c>
      <c r="PM230" s="28">
        <v>108</v>
      </c>
      <c r="PN230" s="28">
        <v>462</v>
      </c>
      <c r="PO230" s="28">
        <v>1188</v>
      </c>
      <c r="PP230" s="28">
        <v>36</v>
      </c>
      <c r="PQ230" s="28">
        <v>348</v>
      </c>
      <c r="PR230" s="28">
        <v>60</v>
      </c>
      <c r="PS230" s="28">
        <v>288</v>
      </c>
      <c r="PT230" s="28">
        <v>276</v>
      </c>
      <c r="PU230" s="28">
        <v>0</v>
      </c>
      <c r="PV230" s="28">
        <v>4466</v>
      </c>
      <c r="PW230" s="28">
        <v>-132</v>
      </c>
    </row>
    <row r="231" s="28" customFormat="1" customHeight="1" spans="1:439">
      <c r="A231" s="95" t="s">
        <v>1610</v>
      </c>
      <c r="B231" s="343">
        <v>2021</v>
      </c>
      <c r="C231" s="95" t="s">
        <v>2106</v>
      </c>
      <c r="D231" s="95" t="s">
        <v>2107</v>
      </c>
      <c r="E231" s="417" t="s">
        <v>1396</v>
      </c>
      <c r="F231" s="102" t="s">
        <v>492</v>
      </c>
      <c r="G231" s="833" t="s">
        <v>493</v>
      </c>
      <c r="H231" s="98" t="s">
        <v>494</v>
      </c>
      <c r="I231" s="99">
        <f t="shared" si="169"/>
        <v>-308</v>
      </c>
      <c r="J231" s="100">
        <v>2421</v>
      </c>
      <c r="K231" s="454">
        <v>0</v>
      </c>
      <c r="L231" s="150">
        <f t="shared" si="133"/>
        <v>2113</v>
      </c>
      <c r="M231" s="151">
        <f t="shared" si="134"/>
        <v>2113</v>
      </c>
      <c r="N231" s="455"/>
      <c r="O231" s="35">
        <v>2955</v>
      </c>
      <c r="P231" s="157"/>
      <c r="Q231" s="33">
        <f t="shared" si="135"/>
        <v>0</v>
      </c>
      <c r="R231" s="34">
        <f t="shared" si="136"/>
        <v>1500</v>
      </c>
      <c r="S231" s="490"/>
      <c r="T231" s="490"/>
      <c r="U231" s="824"/>
      <c r="V231" s="824"/>
      <c r="W231" s="490"/>
      <c r="X231" s="489"/>
      <c r="Y231" s="505"/>
      <c r="Z231" s="505"/>
      <c r="AA231" s="505"/>
      <c r="AB231" s="505"/>
      <c r="AC231" s="505"/>
      <c r="AD231" s="505"/>
      <c r="AE231" s="505"/>
      <c r="AF231" s="490"/>
      <c r="AG231" s="490"/>
      <c r="AH231" s="490"/>
      <c r="AI231" s="490"/>
      <c r="AJ231" s="490"/>
      <c r="AK231" s="490">
        <v>1500</v>
      </c>
      <c r="AL231" s="490"/>
      <c r="AM231" s="490"/>
      <c r="AN231" s="490"/>
      <c r="AO231" s="490"/>
      <c r="AP231" s="490"/>
      <c r="AQ231" s="490"/>
      <c r="AR231" s="490"/>
      <c r="AS231" s="490"/>
      <c r="AT231" s="490"/>
      <c r="AU231" s="490"/>
      <c r="AV231" s="490"/>
      <c r="AW231" s="490"/>
      <c r="AX231" s="490"/>
      <c r="AY231" s="100"/>
      <c r="AZ231" s="48">
        <v>2</v>
      </c>
      <c r="BA231" s="48"/>
      <c r="BB231" s="48"/>
      <c r="BC231" s="48"/>
      <c r="BD231" s="47"/>
      <c r="BE231" s="47"/>
      <c r="BF231" s="47"/>
      <c r="BG231" s="47">
        <v>1</v>
      </c>
      <c r="BH231" s="47"/>
      <c r="BI231" s="47"/>
      <c r="BJ231" s="47"/>
      <c r="BK231" s="47"/>
      <c r="BL231" s="47">
        <v>9</v>
      </c>
      <c r="BM231" s="47"/>
      <c r="BN231" s="47"/>
      <c r="BO231" s="47"/>
      <c r="BP231" s="47"/>
      <c r="BQ231" s="47"/>
      <c r="BR231" s="47"/>
      <c r="BS231" s="354"/>
      <c r="BT231" s="354"/>
      <c r="BU231" s="354"/>
      <c r="BV231" s="354"/>
      <c r="BW231" s="354"/>
      <c r="BX231" s="354"/>
      <c r="BY231" s="354"/>
      <c r="BZ231" s="354"/>
      <c r="CA231" s="354"/>
      <c r="CB231" s="354"/>
      <c r="CC231" s="354"/>
      <c r="CD231" s="354"/>
      <c r="CE231" s="354"/>
      <c r="CF231" s="354"/>
      <c r="CG231" s="354"/>
      <c r="CH231" s="354"/>
      <c r="CI231" s="354"/>
      <c r="CJ231" s="354"/>
      <c r="CK231" s="354"/>
      <c r="CL231" s="354"/>
      <c r="CM231" s="354"/>
      <c r="CN231" s="354"/>
      <c r="CO231" s="354"/>
      <c r="CP231" s="358"/>
      <c r="CQ231" s="48"/>
      <c r="CR231" s="354"/>
      <c r="CS231" s="354"/>
      <c r="CT231" s="355">
        <v>-38</v>
      </c>
      <c r="CU231" s="354"/>
      <c r="CV231" s="354"/>
      <c r="CW231" s="354"/>
      <c r="CX231" s="354">
        <v>126</v>
      </c>
      <c r="CY231" s="354"/>
      <c r="CZ231" s="354"/>
      <c r="DA231" s="356">
        <v>-5</v>
      </c>
      <c r="DB231" s="354"/>
      <c r="DC231" s="354"/>
      <c r="DD231" s="354"/>
      <c r="DE231" s="354"/>
      <c r="DF231" s="354"/>
      <c r="DG231" s="354"/>
      <c r="DH231" s="354"/>
      <c r="DI231" s="354"/>
      <c r="DJ231" s="354"/>
      <c r="DK231" s="354"/>
      <c r="DL231" s="354"/>
      <c r="DM231" s="354"/>
      <c r="DN231" s="354"/>
      <c r="DO231" s="354"/>
      <c r="DP231" s="354"/>
      <c r="DQ231" s="354"/>
      <c r="DR231" s="354"/>
      <c r="DS231" s="354"/>
      <c r="DT231" s="354"/>
      <c r="DU231" s="354"/>
      <c r="DV231" s="354"/>
      <c r="DW231" s="354"/>
      <c r="DX231" s="354"/>
      <c r="DY231" s="354"/>
      <c r="DZ231" s="357"/>
      <c r="EA231" s="356"/>
      <c r="EB231" s="356"/>
      <c r="EC231" s="356"/>
      <c r="ED231" s="356"/>
      <c r="EE231" s="358"/>
      <c r="EF231" s="48"/>
      <c r="EG231" s="46"/>
      <c r="EH231" s="46"/>
      <c r="EI231" s="47"/>
      <c r="EJ231" s="47"/>
      <c r="EK231" s="47">
        <v>30</v>
      </c>
      <c r="EL231" s="47"/>
      <c r="EM231" s="47"/>
      <c r="EN231" s="47"/>
      <c r="EO231" s="47"/>
      <c r="EP231" s="47"/>
      <c r="EQ231" s="47"/>
      <c r="ER231" s="47"/>
      <c r="ES231" s="47"/>
      <c r="ET231" s="48"/>
      <c r="EU231" s="47"/>
      <c r="EV231" s="47"/>
      <c r="EW231" s="47">
        <v>78</v>
      </c>
      <c r="EX231" s="47"/>
      <c r="EY231" s="47"/>
      <c r="EZ231" s="47"/>
      <c r="FA231" s="47"/>
      <c r="FB231" s="47">
        <v>24</v>
      </c>
      <c r="FC231" s="47"/>
      <c r="FD231" s="47">
        <v>180</v>
      </c>
      <c r="FE231" s="47">
        <v>30</v>
      </c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354"/>
      <c r="FR231" s="354"/>
      <c r="FS231" s="354"/>
      <c r="FT231" s="354"/>
      <c r="FU231" s="354"/>
      <c r="FV231" s="354"/>
      <c r="FW231" s="354">
        <v>360</v>
      </c>
      <c r="FX231" s="354"/>
      <c r="FY231" s="354">
        <v>630</v>
      </c>
      <c r="FZ231" s="354"/>
      <c r="GA231" s="354"/>
      <c r="GB231" s="354"/>
      <c r="GC231" s="354"/>
      <c r="GD231" s="354"/>
      <c r="GE231" s="354">
        <v>48</v>
      </c>
      <c r="GF231" s="354">
        <v>114</v>
      </c>
      <c r="GG231" s="354"/>
      <c r="GH231" s="354"/>
      <c r="GI231" s="354"/>
      <c r="GJ231" s="354">
        <v>36</v>
      </c>
      <c r="GK231" s="354">
        <v>468</v>
      </c>
      <c r="GL231" s="354"/>
      <c r="GM231" s="354"/>
      <c r="GN231" s="354"/>
      <c r="GO231" s="354">
        <v>12</v>
      </c>
      <c r="GP231" s="354"/>
      <c r="GQ231" s="354"/>
      <c r="GR231" s="354">
        <v>12</v>
      </c>
      <c r="GS231" s="354"/>
      <c r="GT231" s="354"/>
      <c r="GU231" s="354"/>
      <c r="GV231" s="354"/>
      <c r="GW231" s="354"/>
      <c r="GX231" s="354"/>
      <c r="GY231" s="354"/>
      <c r="GZ231" s="354">
        <v>6</v>
      </c>
      <c r="HA231" s="354"/>
      <c r="HB231" s="354"/>
      <c r="HC231" s="354"/>
      <c r="HD231" s="354"/>
      <c r="HE231" s="354">
        <v>60</v>
      </c>
      <c r="HF231" s="354"/>
      <c r="HG231" s="354">
        <v>60</v>
      </c>
      <c r="HH231" s="354"/>
      <c r="HI231" s="354"/>
      <c r="HJ231" s="354"/>
      <c r="HK231" s="354">
        <v>18</v>
      </c>
      <c r="HL231" s="354"/>
      <c r="HM231" s="354"/>
      <c r="HN231" s="354"/>
      <c r="HO231" s="354"/>
      <c r="HP231" s="354"/>
      <c r="HQ231" s="354"/>
      <c r="HR231" s="354"/>
      <c r="HS231" s="354"/>
      <c r="HT231" s="354"/>
      <c r="HU231" s="354"/>
      <c r="HV231" s="354"/>
      <c r="HW231" s="354"/>
      <c r="HX231" s="354"/>
      <c r="HY231" s="354"/>
      <c r="HZ231" s="354"/>
      <c r="IA231" s="354">
        <v>12</v>
      </c>
      <c r="IB231" s="354"/>
      <c r="IC231" s="354"/>
      <c r="ID231" s="354"/>
      <c r="IE231" s="354"/>
      <c r="IF231" s="354">
        <v>36</v>
      </c>
      <c r="IG231" s="354"/>
      <c r="IH231" s="354"/>
      <c r="II231" s="354"/>
      <c r="IJ231" s="354"/>
      <c r="IK231" s="354"/>
      <c r="IL231" s="354"/>
      <c r="IM231" s="354"/>
      <c r="IN231" s="354"/>
      <c r="IO231" s="354"/>
      <c r="IP231" s="354">
        <v>30</v>
      </c>
      <c r="IQ231" s="354"/>
      <c r="IR231" s="50"/>
      <c r="IS231" s="47"/>
      <c r="IT231" s="47"/>
      <c r="IU231" s="47"/>
      <c r="IV231" s="47"/>
      <c r="IW231" s="47"/>
      <c r="IX231" s="47"/>
      <c r="IY231" s="47"/>
      <c r="IZ231" s="47"/>
      <c r="JA231" s="47"/>
      <c r="JB231" s="47"/>
      <c r="JC231" s="47"/>
      <c r="JD231" s="47"/>
      <c r="JE231" s="47"/>
      <c r="JF231" s="47"/>
      <c r="JG231" s="47"/>
      <c r="JH231" s="47"/>
      <c r="JI231" s="47"/>
      <c r="JJ231" s="47"/>
      <c r="JK231" s="47"/>
      <c r="JL231" s="354"/>
      <c r="JM231" s="354"/>
      <c r="JN231" s="354"/>
      <c r="JO231" s="354"/>
      <c r="JP231" s="354"/>
      <c r="JQ231" s="354"/>
      <c r="JR231" s="354"/>
      <c r="JS231" s="354"/>
      <c r="JT231" s="354"/>
      <c r="JU231" s="354"/>
      <c r="JV231" s="354"/>
      <c r="JW231" s="354"/>
      <c r="JX231" s="354"/>
      <c r="JY231" s="354"/>
      <c r="JZ231" s="354"/>
      <c r="KA231" s="354"/>
      <c r="KB231" s="354"/>
      <c r="KC231" s="354"/>
      <c r="KD231" s="354"/>
      <c r="KE231" s="354"/>
      <c r="KF231" s="354"/>
      <c r="KG231" s="354"/>
      <c r="KH231" s="354"/>
      <c r="KI231" s="354"/>
      <c r="KJ231" s="354"/>
      <c r="KK231" s="354"/>
      <c r="KL231" s="354"/>
      <c r="KM231" s="354"/>
      <c r="KN231" s="354"/>
      <c r="KO231" s="354"/>
      <c r="KP231" s="354"/>
      <c r="KQ231" s="354"/>
      <c r="KR231" s="354"/>
      <c r="KS231" s="354"/>
      <c r="KT231" s="354"/>
      <c r="KU231" s="354"/>
      <c r="KV231" s="51"/>
      <c r="KW231" s="47"/>
      <c r="KX231" s="47"/>
      <c r="KY231" s="47"/>
      <c r="KZ231" s="47"/>
      <c r="LA231" s="47"/>
      <c r="LB231" s="47"/>
      <c r="LC231" s="47"/>
      <c r="LD231" s="361">
        <v>3</v>
      </c>
      <c r="LE231" s="361"/>
      <c r="LF231" s="361"/>
      <c r="LG231" s="361"/>
      <c r="LH231" s="361"/>
      <c r="LI231" s="361"/>
      <c r="LJ231" s="361"/>
      <c r="LK231" s="361"/>
      <c r="LL231" s="361"/>
      <c r="LM231" s="361"/>
      <c r="LN231" s="361"/>
      <c r="LO231" s="361"/>
      <c r="LP231" s="361"/>
      <c r="LQ231" s="354"/>
      <c r="LR231" s="354"/>
      <c r="LS231" s="354"/>
      <c r="LT231" s="354"/>
      <c r="LU231" s="354"/>
      <c r="LV231" s="354"/>
      <c r="LW231" s="51"/>
      <c r="LX231" s="354"/>
      <c r="LY231" s="354"/>
      <c r="LZ231" s="354"/>
      <c r="MA231" s="354"/>
      <c r="MB231" s="363"/>
      <c r="MC231" s="363"/>
      <c r="MD231" s="354"/>
      <c r="ME231" s="354"/>
      <c r="MF231" s="354"/>
      <c r="MG231" s="354"/>
      <c r="MH231" s="354"/>
      <c r="MI231" s="354"/>
      <c r="MJ231" s="354"/>
      <c r="MK231" s="354"/>
      <c r="ML231" s="354"/>
      <c r="MM231" s="354"/>
      <c r="MN231" s="354"/>
      <c r="MO231" s="354"/>
      <c r="MP231" s="354"/>
      <c r="MQ231" s="354"/>
      <c r="MR231" s="354"/>
      <c r="MS231" s="51"/>
      <c r="MT231" s="364">
        <f t="shared" si="138"/>
        <v>2244</v>
      </c>
      <c r="MU231" s="365">
        <f t="shared" si="139"/>
        <v>3</v>
      </c>
      <c r="MV231" s="366">
        <f t="shared" si="140"/>
        <v>2247</v>
      </c>
      <c r="MW231" s="365">
        <v>3302</v>
      </c>
      <c r="MX231" s="365">
        <v>1736</v>
      </c>
      <c r="MY231" s="54"/>
      <c r="MZ231" s="817">
        <v>6.99</v>
      </c>
      <c r="NA231" s="817">
        <v>1.65</v>
      </c>
      <c r="NB231" s="709">
        <f t="shared" si="141"/>
        <v>3707.55</v>
      </c>
      <c r="NC231" s="710">
        <v>10.5</v>
      </c>
      <c r="ND231" s="710">
        <v>7.65</v>
      </c>
      <c r="NE231" s="738">
        <f t="shared" si="167"/>
        <v>0.308005427408412</v>
      </c>
      <c r="NF231" s="739"/>
      <c r="NG231" s="739">
        <v>3000</v>
      </c>
      <c r="NH231" s="739">
        <v>7.15</v>
      </c>
      <c r="NI231" s="740">
        <f t="shared" si="142"/>
        <v>16164.45</v>
      </c>
      <c r="NJ231" s="738">
        <f t="shared" si="170"/>
        <v>0.353233830845771</v>
      </c>
      <c r="NK231" s="741"/>
      <c r="NL231" s="742">
        <v>44562</v>
      </c>
      <c r="NM231" s="739">
        <f ca="1" t="shared" si="143"/>
        <v>17.1666666666667</v>
      </c>
      <c r="NN231" s="739">
        <f ca="1" t="shared" si="144"/>
        <v>515</v>
      </c>
      <c r="NO231" s="739">
        <v>2955</v>
      </c>
      <c r="NP231" s="739">
        <f t="shared" si="145"/>
        <v>2247</v>
      </c>
      <c r="NQ231" s="761">
        <f t="shared" si="146"/>
        <v>0.886740331491713</v>
      </c>
      <c r="NR231" s="739">
        <f ca="1" t="shared" si="147"/>
        <v>0.628466448532962</v>
      </c>
      <c r="NS231" s="739">
        <f t="shared" si="148"/>
        <v>2113</v>
      </c>
      <c r="NT231" s="739"/>
      <c r="NU231" s="739">
        <f ca="1" t="shared" si="149"/>
        <v>130.893203883495</v>
      </c>
      <c r="NV231" s="769">
        <f ca="1" t="shared" si="150"/>
        <v>4.3631067961165</v>
      </c>
      <c r="NW231" s="769">
        <f ca="1" t="shared" si="151"/>
        <v>484.287939474855</v>
      </c>
      <c r="NX231" s="739"/>
      <c r="NY231" s="739"/>
      <c r="NZ231" s="739"/>
      <c r="OA231" s="739"/>
      <c r="OB231" s="739"/>
      <c r="OC231" s="739"/>
      <c r="OD231" s="739"/>
      <c r="OE231" s="743">
        <f t="shared" si="152"/>
        <v>30</v>
      </c>
      <c r="OF231" s="743">
        <f t="shared" si="153"/>
        <v>0</v>
      </c>
      <c r="OG231" s="743">
        <f t="shared" si="154"/>
        <v>135</v>
      </c>
      <c r="OH231" s="743">
        <f t="shared" si="155"/>
        <v>180</v>
      </c>
      <c r="OI231" s="743">
        <f t="shared" si="156"/>
        <v>360</v>
      </c>
      <c r="OJ231" s="739">
        <f t="shared" si="157"/>
        <v>1308</v>
      </c>
      <c r="OK231" s="739">
        <f t="shared" si="158"/>
        <v>12</v>
      </c>
      <c r="OL231" s="739">
        <f t="shared" si="159"/>
        <v>0</v>
      </c>
      <c r="OM231" s="739">
        <f t="shared" si="160"/>
        <v>6</v>
      </c>
      <c r="ON231" s="739">
        <f t="shared" si="161"/>
        <v>138</v>
      </c>
      <c r="OO231" s="739">
        <f t="shared" si="162"/>
        <v>12</v>
      </c>
      <c r="OP231" s="739"/>
      <c r="OQ231" s="739">
        <f t="shared" si="163"/>
        <v>36</v>
      </c>
      <c r="OR231" s="739">
        <f t="shared" si="164"/>
        <v>2217</v>
      </c>
      <c r="OS231" s="739">
        <f t="shared" si="165"/>
        <v>0</v>
      </c>
      <c r="OT231" s="739">
        <f t="shared" si="166"/>
        <v>-30</v>
      </c>
      <c r="OU231" s="739"/>
      <c r="OV231" s="739"/>
      <c r="OW231" s="739"/>
      <c r="OX231" s="739"/>
      <c r="OY231" s="739"/>
      <c r="OZ231" s="739"/>
      <c r="PA231" s="739"/>
      <c r="PB231" s="739"/>
      <c r="PC231" s="739"/>
      <c r="PD231" s="739"/>
      <c r="PE231" s="739"/>
      <c r="PF231" s="739"/>
      <c r="PG231" s="739"/>
      <c r="PI231" s="28">
        <v>72</v>
      </c>
      <c r="PJ231" s="28">
        <v>324</v>
      </c>
      <c r="PK231" s="28">
        <v>474</v>
      </c>
      <c r="PL231" s="28">
        <v>542</v>
      </c>
      <c r="PM231" s="28">
        <v>108</v>
      </c>
      <c r="PN231" s="28">
        <v>714</v>
      </c>
      <c r="PO231" s="28">
        <v>144</v>
      </c>
      <c r="PP231" s="28">
        <v>0</v>
      </c>
      <c r="PQ231" s="28">
        <v>312</v>
      </c>
      <c r="PR231" s="28">
        <v>60</v>
      </c>
      <c r="PS231" s="28">
        <v>288</v>
      </c>
      <c r="PT231" s="28">
        <v>276</v>
      </c>
      <c r="PU231" s="28">
        <v>0</v>
      </c>
      <c r="PV231" s="28">
        <v>3314</v>
      </c>
      <c r="PW231" s="28">
        <v>12</v>
      </c>
    </row>
    <row r="232" s="28" customFormat="1" customHeight="1" spans="1:439">
      <c r="A232" s="95" t="s">
        <v>1610</v>
      </c>
      <c r="B232" s="343">
        <v>2021</v>
      </c>
      <c r="C232" s="95" t="s">
        <v>1645</v>
      </c>
      <c r="D232" s="95" t="s">
        <v>1646</v>
      </c>
      <c r="E232" s="95"/>
      <c r="F232" s="104" t="s">
        <v>2111</v>
      </c>
      <c r="G232" s="112" t="s">
        <v>2112</v>
      </c>
      <c r="H232" s="113" t="s">
        <v>2113</v>
      </c>
      <c r="I232" s="99">
        <f t="shared" si="169"/>
        <v>-698</v>
      </c>
      <c r="J232" s="100">
        <v>823</v>
      </c>
      <c r="K232" s="454">
        <v>0</v>
      </c>
      <c r="L232" s="150">
        <f t="shared" si="133"/>
        <v>125</v>
      </c>
      <c r="M232" s="151">
        <f t="shared" si="134"/>
        <v>125</v>
      </c>
      <c r="N232" s="455"/>
      <c r="O232" s="37"/>
      <c r="P232" s="157">
        <v>833</v>
      </c>
      <c r="Q232" s="33">
        <f t="shared" si="135"/>
        <v>0</v>
      </c>
      <c r="R232" s="34">
        <f t="shared" si="136"/>
        <v>0</v>
      </c>
      <c r="S232" s="346"/>
      <c r="T232" s="346"/>
      <c r="U232" s="824"/>
      <c r="V232" s="824"/>
      <c r="W232" s="346"/>
      <c r="X232" s="347"/>
      <c r="Y232" s="348"/>
      <c r="Z232" s="348"/>
      <c r="AA232" s="348"/>
      <c r="AB232" s="348"/>
      <c r="AC232" s="506"/>
      <c r="AD232" s="348"/>
      <c r="AE232" s="348"/>
      <c r="AF232" s="346"/>
      <c r="AG232" s="346"/>
      <c r="AH232" s="346"/>
      <c r="AI232" s="346"/>
      <c r="AJ232" s="346"/>
      <c r="AK232" s="346"/>
      <c r="AL232" s="346"/>
      <c r="AM232" s="346"/>
      <c r="AN232" s="346"/>
      <c r="AO232" s="346"/>
      <c r="AP232" s="346"/>
      <c r="AQ232" s="346"/>
      <c r="AR232" s="346"/>
      <c r="AS232" s="346"/>
      <c r="AT232" s="346"/>
      <c r="AU232" s="346"/>
      <c r="AV232" s="346"/>
      <c r="AW232" s="346"/>
      <c r="AX232" s="346"/>
      <c r="AY232" s="349"/>
      <c r="AZ232" s="48"/>
      <c r="BA232" s="48"/>
      <c r="BB232" s="48"/>
      <c r="BC232" s="48"/>
      <c r="BD232" s="47"/>
      <c r="BE232" s="47"/>
      <c r="BF232" s="47"/>
      <c r="BG232" s="47"/>
      <c r="BH232" s="47">
        <v>1</v>
      </c>
      <c r="BI232" s="47"/>
      <c r="BJ232" s="47"/>
      <c r="BK232" s="47"/>
      <c r="BL232" s="47">
        <v>3</v>
      </c>
      <c r="BM232" s="47">
        <v>2</v>
      </c>
      <c r="BN232" s="47"/>
      <c r="BO232" s="47"/>
      <c r="BP232" s="47"/>
      <c r="BQ232" s="47"/>
      <c r="BR232" s="47"/>
      <c r="BS232" s="354"/>
      <c r="BT232" s="354"/>
      <c r="BU232" s="354"/>
      <c r="BV232" s="354"/>
      <c r="BW232" s="354"/>
      <c r="BX232" s="354"/>
      <c r="BY232" s="354"/>
      <c r="BZ232" s="354"/>
      <c r="CA232" s="354"/>
      <c r="CB232" s="354"/>
      <c r="CC232" s="354"/>
      <c r="CD232" s="354"/>
      <c r="CE232" s="354"/>
      <c r="CF232" s="354"/>
      <c r="CG232" s="354"/>
      <c r="CH232" s="354"/>
      <c r="CI232" s="354"/>
      <c r="CJ232" s="354"/>
      <c r="CK232" s="354"/>
      <c r="CL232" s="354"/>
      <c r="CM232" s="354"/>
      <c r="CN232" s="354"/>
      <c r="CO232" s="354"/>
      <c r="CP232" s="358"/>
      <c r="CQ232" s="48"/>
      <c r="CR232" s="354"/>
      <c r="CS232" s="354"/>
      <c r="CT232" s="355"/>
      <c r="CU232" s="354"/>
      <c r="CV232" s="354"/>
      <c r="CW232" s="354"/>
      <c r="CX232" s="354">
        <v>2</v>
      </c>
      <c r="CY232" s="354"/>
      <c r="CZ232" s="354"/>
      <c r="DA232" s="356"/>
      <c r="DB232" s="354"/>
      <c r="DC232" s="354"/>
      <c r="DD232" s="354"/>
      <c r="DE232" s="354"/>
      <c r="DF232" s="354"/>
      <c r="DG232" s="354"/>
      <c r="DH232" s="354"/>
      <c r="DI232" s="354"/>
      <c r="DJ232" s="354"/>
      <c r="DK232" s="354"/>
      <c r="DL232" s="354"/>
      <c r="DM232" s="354"/>
      <c r="DN232" s="354"/>
      <c r="DO232" s="354"/>
      <c r="DP232" s="354"/>
      <c r="DQ232" s="354"/>
      <c r="DR232" s="354"/>
      <c r="DS232" s="354"/>
      <c r="DT232" s="354"/>
      <c r="DU232" s="354"/>
      <c r="DV232" s="354"/>
      <c r="DW232" s="354"/>
      <c r="DX232" s="354"/>
      <c r="DY232" s="354"/>
      <c r="DZ232" s="357"/>
      <c r="EA232" s="356"/>
      <c r="EB232" s="356"/>
      <c r="EC232" s="356"/>
      <c r="ED232" s="356"/>
      <c r="EE232" s="358"/>
      <c r="EF232" s="48"/>
      <c r="EG232" s="46"/>
      <c r="EH232" s="46"/>
      <c r="EI232" s="47"/>
      <c r="EJ232" s="47"/>
      <c r="EK232" s="47">
        <v>10</v>
      </c>
      <c r="EL232" s="840"/>
      <c r="EM232" s="47"/>
      <c r="EN232" s="840"/>
      <c r="EO232" s="47"/>
      <c r="EP232" s="47"/>
      <c r="EQ232" s="47"/>
      <c r="ER232" s="47"/>
      <c r="ES232" s="47"/>
      <c r="ET232" s="48"/>
      <c r="EU232" s="47"/>
      <c r="EV232" s="47"/>
      <c r="EW232" s="47">
        <v>2</v>
      </c>
      <c r="EX232" s="47"/>
      <c r="EY232" s="47"/>
      <c r="EZ232" s="47"/>
      <c r="FA232" s="47"/>
      <c r="FB232" s="841">
        <v>8</v>
      </c>
      <c r="FC232" s="47"/>
      <c r="FD232" s="47">
        <v>60</v>
      </c>
      <c r="FE232" s="47">
        <v>10</v>
      </c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354"/>
      <c r="FR232" s="354"/>
      <c r="FS232" s="354"/>
      <c r="FT232" s="354"/>
      <c r="FU232" s="354"/>
      <c r="FV232" s="354"/>
      <c r="FW232" s="354">
        <v>120</v>
      </c>
      <c r="FX232" s="354"/>
      <c r="FY232" s="354">
        <v>210</v>
      </c>
      <c r="FZ232" s="354"/>
      <c r="GA232" s="354"/>
      <c r="GB232" s="354"/>
      <c r="GC232" s="354"/>
      <c r="GD232" s="354"/>
      <c r="GE232" s="354">
        <v>16</v>
      </c>
      <c r="GF232" s="354">
        <v>38</v>
      </c>
      <c r="GG232" s="354"/>
      <c r="GH232" s="354"/>
      <c r="GI232" s="354"/>
      <c r="GJ232" s="354"/>
      <c r="GK232" s="354">
        <v>156</v>
      </c>
      <c r="GL232" s="354"/>
      <c r="GM232" s="354"/>
      <c r="GN232" s="354"/>
      <c r="GO232" s="354">
        <v>4</v>
      </c>
      <c r="GP232" s="354"/>
      <c r="GQ232" s="354"/>
      <c r="GR232" s="354">
        <v>4</v>
      </c>
      <c r="GS232" s="354"/>
      <c r="GT232" s="354"/>
      <c r="GU232" s="354"/>
      <c r="GV232" s="354"/>
      <c r="GW232" s="354"/>
      <c r="GX232" s="354"/>
      <c r="GY232" s="354"/>
      <c r="GZ232" s="354">
        <v>2</v>
      </c>
      <c r="HA232" s="354"/>
      <c r="HB232" s="354"/>
      <c r="HC232" s="354"/>
      <c r="HD232" s="354"/>
      <c r="HE232" s="354">
        <v>20</v>
      </c>
      <c r="HF232" s="354"/>
      <c r="HG232" s="354">
        <v>20</v>
      </c>
      <c r="HH232" s="354"/>
      <c r="HI232" s="354"/>
      <c r="HJ232" s="354"/>
      <c r="HK232" s="354">
        <v>6</v>
      </c>
      <c r="HL232" s="354"/>
      <c r="HM232" s="354"/>
      <c r="HN232" s="354"/>
      <c r="HO232" s="354"/>
      <c r="HP232" s="354"/>
      <c r="HQ232" s="354"/>
      <c r="HR232" s="354"/>
      <c r="HS232" s="354"/>
      <c r="HT232" s="354"/>
      <c r="HU232" s="354"/>
      <c r="HV232" s="354"/>
      <c r="HW232" s="354"/>
      <c r="HX232" s="354"/>
      <c r="HY232" s="354"/>
      <c r="HZ232" s="354"/>
      <c r="IA232" s="354">
        <v>4</v>
      </c>
      <c r="IB232" s="354"/>
      <c r="IC232" s="354"/>
      <c r="ID232" s="354"/>
      <c r="IE232" s="354"/>
      <c r="IF232" s="354"/>
      <c r="IG232" s="354"/>
      <c r="IH232" s="354"/>
      <c r="II232" s="354"/>
      <c r="IJ232" s="354"/>
      <c r="IK232" s="354"/>
      <c r="IL232" s="354"/>
      <c r="IM232" s="354"/>
      <c r="IN232" s="354"/>
      <c r="IO232" s="354"/>
      <c r="IP232" s="354">
        <v>10</v>
      </c>
      <c r="IQ232" s="354"/>
      <c r="IR232" s="50"/>
      <c r="IS232" s="47"/>
      <c r="IT232" s="47"/>
      <c r="IU232" s="47"/>
      <c r="IV232" s="47"/>
      <c r="IW232" s="47"/>
      <c r="IX232" s="47"/>
      <c r="IY232" s="47"/>
      <c r="IZ232" s="47"/>
      <c r="JA232" s="47"/>
      <c r="JB232" s="47"/>
      <c r="JC232" s="47"/>
      <c r="JD232" s="47"/>
      <c r="JE232" s="47"/>
      <c r="JF232" s="47"/>
      <c r="JG232" s="47"/>
      <c r="JH232" s="47"/>
      <c r="JI232" s="47"/>
      <c r="JJ232" s="47"/>
      <c r="JK232" s="47"/>
      <c r="JL232" s="354"/>
      <c r="JM232" s="354"/>
      <c r="JN232" s="354"/>
      <c r="JO232" s="354"/>
      <c r="JP232" s="354"/>
      <c r="JQ232" s="354"/>
      <c r="JR232" s="354"/>
      <c r="JS232" s="354"/>
      <c r="JT232" s="354"/>
      <c r="JU232" s="354"/>
      <c r="JV232" s="354"/>
      <c r="JW232" s="354"/>
      <c r="JX232" s="354"/>
      <c r="JY232" s="354"/>
      <c r="JZ232" s="354"/>
      <c r="KA232" s="354"/>
      <c r="KB232" s="354"/>
      <c r="KC232" s="354"/>
      <c r="KD232" s="354"/>
      <c r="KE232" s="354"/>
      <c r="KF232" s="354"/>
      <c r="KG232" s="354"/>
      <c r="KH232" s="354"/>
      <c r="KI232" s="354"/>
      <c r="KJ232" s="354"/>
      <c r="KK232" s="354"/>
      <c r="KL232" s="354"/>
      <c r="KM232" s="354"/>
      <c r="KN232" s="354"/>
      <c r="KO232" s="354"/>
      <c r="KP232" s="354"/>
      <c r="KQ232" s="354"/>
      <c r="KR232" s="354"/>
      <c r="KS232" s="354"/>
      <c r="KT232" s="354"/>
      <c r="KU232" s="354"/>
      <c r="KV232" s="51"/>
      <c r="KW232" s="47"/>
      <c r="KX232" s="47"/>
      <c r="KY232" s="47"/>
      <c r="KZ232" s="47"/>
      <c r="LA232" s="47"/>
      <c r="LB232" s="47"/>
      <c r="LC232" s="47"/>
      <c r="LD232" s="361"/>
      <c r="LE232" s="361"/>
      <c r="LF232" s="361"/>
      <c r="LG232" s="361"/>
      <c r="LH232" s="361"/>
      <c r="LI232" s="361"/>
      <c r="LJ232" s="361"/>
      <c r="LK232" s="361"/>
      <c r="LL232" s="361"/>
      <c r="LM232" s="361"/>
      <c r="LN232" s="361"/>
      <c r="LO232" s="361"/>
      <c r="LP232" s="361"/>
      <c r="LQ232" s="354"/>
      <c r="LR232" s="354"/>
      <c r="LS232" s="354"/>
      <c r="LT232" s="354"/>
      <c r="LU232" s="354"/>
      <c r="LV232" s="354"/>
      <c r="LW232" s="51"/>
      <c r="LX232" s="354"/>
      <c r="LY232" s="354"/>
      <c r="LZ232" s="354"/>
      <c r="MA232" s="354"/>
      <c r="MB232" s="363"/>
      <c r="MC232" s="363"/>
      <c r="MD232" s="354"/>
      <c r="ME232" s="354"/>
      <c r="MF232" s="354"/>
      <c r="MG232" s="354"/>
      <c r="MH232" s="354"/>
      <c r="MI232" s="354"/>
      <c r="MJ232" s="354"/>
      <c r="MK232" s="354"/>
      <c r="ML232" s="354"/>
      <c r="MM232" s="354"/>
      <c r="MN232" s="354"/>
      <c r="MO232" s="354"/>
      <c r="MP232" s="354"/>
      <c r="MQ232" s="354"/>
      <c r="MR232" s="354"/>
      <c r="MS232" s="51"/>
      <c r="MT232" s="364">
        <f t="shared" si="138"/>
        <v>700</v>
      </c>
      <c r="MU232" s="365">
        <f t="shared" si="139"/>
        <v>0</v>
      </c>
      <c r="MV232" s="366">
        <f t="shared" si="140"/>
        <v>700</v>
      </c>
      <c r="MW232" s="365">
        <v>732</v>
      </c>
      <c r="MX232" s="365"/>
      <c r="MY232" s="54"/>
      <c r="MZ232" s="708"/>
      <c r="NA232" s="708"/>
      <c r="NB232" s="709">
        <f t="shared" si="141"/>
        <v>0</v>
      </c>
      <c r="NC232" s="710"/>
      <c r="ND232" s="710">
        <v>8.22</v>
      </c>
      <c r="NE232" s="738" t="e">
        <f t="shared" si="167"/>
        <v>#DIV/0!</v>
      </c>
      <c r="NF232" s="739"/>
      <c r="NG232" s="739">
        <v>1000</v>
      </c>
      <c r="NH232" s="739">
        <v>9</v>
      </c>
      <c r="NI232" s="740">
        <f t="shared" si="142"/>
        <v>1027.5</v>
      </c>
      <c r="NJ232" s="738"/>
      <c r="NK232" s="741"/>
      <c r="NL232" s="742">
        <v>44562</v>
      </c>
      <c r="NM232" s="739">
        <f ca="1" t="shared" si="143"/>
        <v>17.1666666666667</v>
      </c>
      <c r="NN232" s="739">
        <f ca="1" t="shared" si="144"/>
        <v>515</v>
      </c>
      <c r="NO232" s="739">
        <v>833</v>
      </c>
      <c r="NP232" s="739">
        <f t="shared" si="145"/>
        <v>700</v>
      </c>
      <c r="NQ232" s="761">
        <f t="shared" si="146"/>
        <v>1.46137787056367</v>
      </c>
      <c r="NR232" s="739">
        <f ca="1" t="shared" si="147"/>
        <v>1.03573383059367</v>
      </c>
      <c r="NS232" s="739">
        <f t="shared" si="148"/>
        <v>125</v>
      </c>
      <c r="NT232" s="739"/>
      <c r="NU232" s="739">
        <f ca="1" t="shared" si="149"/>
        <v>40.7766990291262</v>
      </c>
      <c r="NV232" s="769">
        <f ca="1" t="shared" si="150"/>
        <v>1.35922330097087</v>
      </c>
      <c r="NW232" s="769">
        <f ca="1" t="shared" si="151"/>
        <v>91.9642857142857</v>
      </c>
      <c r="NX232" s="739"/>
      <c r="NY232" s="739"/>
      <c r="NZ232" s="739"/>
      <c r="OA232" s="739"/>
      <c r="OB232" s="739"/>
      <c r="OC232" s="739"/>
      <c r="OD232" s="739"/>
      <c r="OE232" s="743">
        <f t="shared" si="152"/>
        <v>10</v>
      </c>
      <c r="OF232" s="743">
        <f t="shared" si="153"/>
        <v>0</v>
      </c>
      <c r="OG232" s="743">
        <f t="shared" si="154"/>
        <v>20</v>
      </c>
      <c r="OH232" s="743">
        <f t="shared" si="155"/>
        <v>60</v>
      </c>
      <c r="OI232" s="743">
        <f t="shared" si="156"/>
        <v>120</v>
      </c>
      <c r="OJ232" s="739">
        <f t="shared" si="157"/>
        <v>424</v>
      </c>
      <c r="OK232" s="739">
        <f t="shared" si="158"/>
        <v>4</v>
      </c>
      <c r="OL232" s="739">
        <f t="shared" si="159"/>
        <v>0</v>
      </c>
      <c r="OM232" s="739">
        <f t="shared" si="160"/>
        <v>2</v>
      </c>
      <c r="ON232" s="739">
        <f t="shared" si="161"/>
        <v>46</v>
      </c>
      <c r="OO232" s="739">
        <f t="shared" si="162"/>
        <v>4</v>
      </c>
      <c r="OP232" s="739"/>
      <c r="OQ232" s="739">
        <f t="shared" si="163"/>
        <v>0</v>
      </c>
      <c r="OR232" s="739">
        <f t="shared" si="164"/>
        <v>690</v>
      </c>
      <c r="OS232" s="739">
        <f t="shared" si="165"/>
        <v>0</v>
      </c>
      <c r="OT232" s="739">
        <f t="shared" si="166"/>
        <v>-10</v>
      </c>
      <c r="OU232" s="739"/>
      <c r="OV232" s="739"/>
      <c r="OW232" s="739"/>
      <c r="OX232" s="739"/>
      <c r="OY232" s="739"/>
      <c r="OZ232" s="739"/>
      <c r="PA232" s="739"/>
      <c r="PB232" s="739"/>
      <c r="PC232" s="739"/>
      <c r="PD232" s="739"/>
      <c r="PE232" s="739"/>
      <c r="PF232" s="739"/>
      <c r="PG232" s="739"/>
      <c r="PI232" s="28">
        <v>50</v>
      </c>
      <c r="PJ232" s="28">
        <v>60</v>
      </c>
      <c r="PK232" s="28">
        <v>122</v>
      </c>
      <c r="PL232" s="28">
        <v>158</v>
      </c>
      <c r="PM232" s="28">
        <v>36</v>
      </c>
      <c r="PN232" s="28">
        <v>34</v>
      </c>
      <c r="PO232" s="28">
        <v>0</v>
      </c>
      <c r="PP232" s="28">
        <v>0</v>
      </c>
      <c r="PQ232" s="28">
        <v>112</v>
      </c>
      <c r="PR232" s="28">
        <v>20</v>
      </c>
      <c r="PS232" s="28">
        <v>100</v>
      </c>
      <c r="PT232" s="28">
        <v>80</v>
      </c>
      <c r="PU232" s="28">
        <v>0</v>
      </c>
      <c r="PV232" s="28">
        <v>772</v>
      </c>
      <c r="PW232" s="28">
        <v>40</v>
      </c>
    </row>
    <row r="233" s="28" customFormat="1" customHeight="1" spans="1:439">
      <c r="A233" s="95" t="s">
        <v>1610</v>
      </c>
      <c r="B233" s="343">
        <v>2021</v>
      </c>
      <c r="C233" s="95" t="s">
        <v>2158</v>
      </c>
      <c r="D233" s="95" t="s">
        <v>2159</v>
      </c>
      <c r="E233" s="411"/>
      <c r="F233" s="834" t="s">
        <v>288</v>
      </c>
      <c r="G233" s="112" t="s">
        <v>289</v>
      </c>
      <c r="H233" s="113" t="s">
        <v>290</v>
      </c>
      <c r="I233" s="99">
        <f t="shared" si="169"/>
        <v>1951</v>
      </c>
      <c r="J233" s="100">
        <v>1278</v>
      </c>
      <c r="K233" s="454">
        <v>-180</v>
      </c>
      <c r="L233" s="150">
        <f t="shared" si="133"/>
        <v>3229</v>
      </c>
      <c r="M233" s="151">
        <f t="shared" si="134"/>
        <v>3229</v>
      </c>
      <c r="N233" s="455"/>
      <c r="O233" s="35">
        <v>0</v>
      </c>
      <c r="P233" s="157">
        <v>2704</v>
      </c>
      <c r="Q233" s="33">
        <f t="shared" si="135"/>
        <v>0</v>
      </c>
      <c r="R233" s="34">
        <f t="shared" si="136"/>
        <v>6000</v>
      </c>
      <c r="S233" s="813"/>
      <c r="T233" s="346"/>
      <c r="U233" s="824"/>
      <c r="V233" s="824"/>
      <c r="W233" s="346"/>
      <c r="X233" s="839"/>
      <c r="Y233" s="813"/>
      <c r="Z233" s="813"/>
      <c r="AA233" s="813"/>
      <c r="AB233" s="813"/>
      <c r="AC233" s="506"/>
      <c r="AD233" s="348">
        <v>3000</v>
      </c>
      <c r="AE233" s="348"/>
      <c r="AF233" s="346"/>
      <c r="AG233" s="346"/>
      <c r="AH233" s="346"/>
      <c r="AI233" s="346"/>
      <c r="AJ233" s="346"/>
      <c r="AK233" s="346"/>
      <c r="AL233" s="346"/>
      <c r="AM233" s="346"/>
      <c r="AN233" s="346">
        <v>3000</v>
      </c>
      <c r="AO233" s="346"/>
      <c r="AP233" s="346"/>
      <c r="AQ233" s="346"/>
      <c r="AR233" s="346"/>
      <c r="AS233" s="346"/>
      <c r="AT233" s="346"/>
      <c r="AU233" s="346"/>
      <c r="AV233" s="346"/>
      <c r="AW233" s="346"/>
      <c r="AX233" s="346"/>
      <c r="AY233" s="349"/>
      <c r="AZ233" s="48">
        <v>6</v>
      </c>
      <c r="BA233" s="48"/>
      <c r="BB233" s="48"/>
      <c r="BC233" s="48"/>
      <c r="BD233" s="47"/>
      <c r="BE233" s="47">
        <v>1</v>
      </c>
      <c r="BF233" s="47"/>
      <c r="BG233" s="47"/>
      <c r="BH233" s="47"/>
      <c r="BI233" s="47"/>
      <c r="BJ233" s="47"/>
      <c r="BK233" s="47"/>
      <c r="BL233" s="47"/>
      <c r="BM233" s="47">
        <v>5</v>
      </c>
      <c r="BN233" s="47"/>
      <c r="BO233" s="47"/>
      <c r="BP233" s="47"/>
      <c r="BQ233" s="47"/>
      <c r="BR233" s="47"/>
      <c r="BS233" s="354"/>
      <c r="BT233" s="354"/>
      <c r="BU233" s="354"/>
      <c r="BV233" s="354"/>
      <c r="BW233" s="354"/>
      <c r="BX233" s="354"/>
      <c r="BY233" s="354"/>
      <c r="BZ233" s="354"/>
      <c r="CA233" s="354"/>
      <c r="CB233" s="354"/>
      <c r="CC233" s="354"/>
      <c r="CD233" s="354"/>
      <c r="CE233" s="354"/>
      <c r="CF233" s="354"/>
      <c r="CG233" s="354"/>
      <c r="CH233" s="354"/>
      <c r="CI233" s="354"/>
      <c r="CJ233" s="354"/>
      <c r="CK233" s="354"/>
      <c r="CL233" s="354"/>
      <c r="CM233" s="354"/>
      <c r="CN233" s="354"/>
      <c r="CO233" s="354"/>
      <c r="CP233" s="358"/>
      <c r="CQ233" s="48"/>
      <c r="CR233" s="354"/>
      <c r="CS233" s="354"/>
      <c r="CT233" s="355"/>
      <c r="CU233" s="354"/>
      <c r="CV233" s="354"/>
      <c r="CW233" s="354"/>
      <c r="CX233" s="354">
        <v>12</v>
      </c>
      <c r="CY233" s="354"/>
      <c r="CZ233" s="354"/>
      <c r="DA233" s="356">
        <v>-14</v>
      </c>
      <c r="DB233" s="354"/>
      <c r="DC233" s="354"/>
      <c r="DD233" s="354"/>
      <c r="DE233" s="354"/>
      <c r="DF233" s="354">
        <v>3</v>
      </c>
      <c r="DG233" s="354"/>
      <c r="DH233" s="354"/>
      <c r="DI233" s="354"/>
      <c r="DJ233" s="354"/>
      <c r="DK233" s="354"/>
      <c r="DL233" s="354"/>
      <c r="DM233" s="354"/>
      <c r="DN233" s="354">
        <v>1</v>
      </c>
      <c r="DO233" s="354">
        <v>1</v>
      </c>
      <c r="DP233" s="354"/>
      <c r="DQ233" s="354"/>
      <c r="DR233" s="354"/>
      <c r="DS233" s="354"/>
      <c r="DT233" s="354"/>
      <c r="DU233" s="354"/>
      <c r="DV233" s="354"/>
      <c r="DW233" s="354"/>
      <c r="DX233" s="354"/>
      <c r="DY233" s="354"/>
      <c r="DZ233" s="357"/>
      <c r="EA233" s="356"/>
      <c r="EB233" s="356"/>
      <c r="EC233" s="356"/>
      <c r="ED233" s="356"/>
      <c r="EE233" s="358"/>
      <c r="EF233" s="48"/>
      <c r="EG233" s="46"/>
      <c r="EH233" s="46"/>
      <c r="EI233" s="47">
        <v>120</v>
      </c>
      <c r="EJ233" s="47"/>
      <c r="EK233" s="47">
        <v>24</v>
      </c>
      <c r="EL233" s="47">
        <v>120</v>
      </c>
      <c r="EM233" s="47"/>
      <c r="EN233" s="47">
        <v>120</v>
      </c>
      <c r="EO233" s="47">
        <v>72</v>
      </c>
      <c r="EP233" s="47"/>
      <c r="EQ233" s="47"/>
      <c r="ER233" s="47">
        <v>180</v>
      </c>
      <c r="ES233" s="47"/>
      <c r="ET233" s="48">
        <v>120</v>
      </c>
      <c r="EU233" s="47"/>
      <c r="EV233" s="47">
        <v>84</v>
      </c>
      <c r="EW233" s="47">
        <v>120</v>
      </c>
      <c r="EX233" s="47"/>
      <c r="EY233" s="47"/>
      <c r="EZ233" s="47">
        <v>72</v>
      </c>
      <c r="FA233" s="47"/>
      <c r="FB233" s="47">
        <v>48</v>
      </c>
      <c r="FC233" s="47"/>
      <c r="FD233" s="47"/>
      <c r="FE233" s="47">
        <v>48</v>
      </c>
      <c r="FF233" s="47"/>
      <c r="FG233" s="47"/>
      <c r="FH233" s="47">
        <v>240</v>
      </c>
      <c r="FI233" s="47"/>
      <c r="FJ233" s="47">
        <v>24</v>
      </c>
      <c r="FK233" s="47">
        <v>60</v>
      </c>
      <c r="FL233" s="47">
        <v>600</v>
      </c>
      <c r="FM233" s="47">
        <v>240</v>
      </c>
      <c r="FN233" s="47"/>
      <c r="FO233" s="47"/>
      <c r="FP233" s="47"/>
      <c r="FQ233" s="354"/>
      <c r="FR233" s="354"/>
      <c r="FS233" s="354"/>
      <c r="FT233" s="354"/>
      <c r="FU233" s="354"/>
      <c r="FV233" s="354">
        <v>24</v>
      </c>
      <c r="FW233" s="354"/>
      <c r="FX233" s="354"/>
      <c r="FY233" s="354"/>
      <c r="FZ233" s="354">
        <v>48</v>
      </c>
      <c r="GA233" s="354"/>
      <c r="GB233" s="354"/>
      <c r="GC233" s="354"/>
      <c r="GD233" s="354">
        <v>12</v>
      </c>
      <c r="GE233" s="354">
        <v>36</v>
      </c>
      <c r="GF233" s="354"/>
      <c r="GG233" s="354">
        <v>720</v>
      </c>
      <c r="GH233" s="354"/>
      <c r="GI233" s="354"/>
      <c r="GJ233" s="354"/>
      <c r="GK233" s="354"/>
      <c r="GL233" s="354">
        <v>180</v>
      </c>
      <c r="GM233" s="354"/>
      <c r="GN233" s="354"/>
      <c r="GO233" s="354"/>
      <c r="GP233" s="354"/>
      <c r="GQ233" s="354">
        <v>12</v>
      </c>
      <c r="GR233" s="354">
        <v>36</v>
      </c>
      <c r="GS233" s="354"/>
      <c r="GT233" s="354"/>
      <c r="GU233" s="354"/>
      <c r="GV233" s="354">
        <v>48</v>
      </c>
      <c r="GW233" s="354"/>
      <c r="GX233" s="354"/>
      <c r="GY233" s="354">
        <v>216</v>
      </c>
      <c r="GZ233" s="354">
        <v>48</v>
      </c>
      <c r="HA233" s="354"/>
      <c r="HB233" s="354">
        <v>360</v>
      </c>
      <c r="HC233" s="354"/>
      <c r="HD233" s="354"/>
      <c r="HE233" s="354"/>
      <c r="HF233" s="354"/>
      <c r="HG233" s="354"/>
      <c r="HH233" s="354"/>
      <c r="HI233" s="354"/>
      <c r="HJ233" s="354">
        <v>300</v>
      </c>
      <c r="HK233" s="354">
        <v>24</v>
      </c>
      <c r="HL233" s="354"/>
      <c r="HM233" s="354"/>
      <c r="HN233" s="354"/>
      <c r="HO233" s="354"/>
      <c r="HP233" s="354"/>
      <c r="HQ233" s="354"/>
      <c r="HR233" s="354"/>
      <c r="HS233" s="354">
        <v>48</v>
      </c>
      <c r="HT233" s="354"/>
      <c r="HU233" s="354"/>
      <c r="HV233" s="354"/>
      <c r="HW233" s="354"/>
      <c r="HX233" s="354">
        <v>60</v>
      </c>
      <c r="HY233" s="354"/>
      <c r="HZ233" s="354">
        <v>72</v>
      </c>
      <c r="IA233" s="354">
        <v>72</v>
      </c>
      <c r="IB233" s="354"/>
      <c r="IC233" s="354"/>
      <c r="ID233" s="354"/>
      <c r="IE233" s="354"/>
      <c r="IF233" s="354"/>
      <c r="IG233" s="354">
        <v>60</v>
      </c>
      <c r="IH233" s="354"/>
      <c r="II233" s="354">
        <v>36</v>
      </c>
      <c r="IJ233" s="354"/>
      <c r="IK233" s="354"/>
      <c r="IL233" s="354"/>
      <c r="IM233" s="354"/>
      <c r="IN233" s="354"/>
      <c r="IO233" s="354"/>
      <c r="IP233" s="354">
        <v>24</v>
      </c>
      <c r="IQ233" s="354">
        <v>84</v>
      </c>
      <c r="IR233" s="50"/>
      <c r="IS233" s="47">
        <v>240</v>
      </c>
      <c r="IT233" s="47"/>
      <c r="IU233" s="47"/>
      <c r="IV233" s="47">
        <v>240</v>
      </c>
      <c r="IW233" s="47"/>
      <c r="IX233" s="47"/>
      <c r="IY233" s="47"/>
      <c r="IZ233" s="47"/>
      <c r="JA233" s="47"/>
      <c r="JB233" s="47"/>
      <c r="JC233" s="47"/>
      <c r="JD233" s="47"/>
      <c r="JE233" s="47"/>
      <c r="JF233" s="47"/>
      <c r="JG233" s="47"/>
      <c r="JH233" s="47"/>
      <c r="JI233" s="47"/>
      <c r="JJ233" s="47"/>
      <c r="JK233" s="47"/>
      <c r="JL233" s="354"/>
      <c r="JM233" s="354"/>
      <c r="JN233" s="354"/>
      <c r="JO233" s="354"/>
      <c r="JP233" s="354"/>
      <c r="JQ233" s="354"/>
      <c r="JR233" s="354"/>
      <c r="JS233" s="354"/>
      <c r="JT233" s="354"/>
      <c r="JU233" s="354"/>
      <c r="JV233" s="354"/>
      <c r="JW233" s="354"/>
      <c r="JX233" s="354"/>
      <c r="JY233" s="354"/>
      <c r="JZ233" s="354"/>
      <c r="KA233" s="354"/>
      <c r="KB233" s="354"/>
      <c r="KC233" s="354"/>
      <c r="KD233" s="354"/>
      <c r="KE233" s="354"/>
      <c r="KF233" s="354"/>
      <c r="KG233" s="354"/>
      <c r="KH233" s="354"/>
      <c r="KI233" s="354"/>
      <c r="KJ233" s="354"/>
      <c r="KK233" s="354">
        <v>72</v>
      </c>
      <c r="KL233" s="354"/>
      <c r="KM233" s="354"/>
      <c r="KN233" s="354"/>
      <c r="KO233" s="354"/>
      <c r="KP233" s="354">
        <v>96</v>
      </c>
      <c r="KQ233" s="354"/>
      <c r="KR233" s="354"/>
      <c r="KS233" s="354"/>
      <c r="KT233" s="354"/>
      <c r="KU233" s="354"/>
      <c r="KV233" s="51"/>
      <c r="KW233" s="47"/>
      <c r="KX233" s="47"/>
      <c r="KY233" s="47"/>
      <c r="KZ233" s="47"/>
      <c r="LA233" s="47"/>
      <c r="LB233" s="47"/>
      <c r="LC233" s="47"/>
      <c r="LD233" s="361"/>
      <c r="LE233" s="361"/>
      <c r="LF233" s="361"/>
      <c r="LG233" s="361"/>
      <c r="LH233" s="361"/>
      <c r="LI233" s="361"/>
      <c r="LJ233" s="361"/>
      <c r="LK233" s="361"/>
      <c r="LL233" s="361"/>
      <c r="LM233" s="361"/>
      <c r="LN233" s="361"/>
      <c r="LO233" s="361"/>
      <c r="LP233" s="361"/>
      <c r="LQ233" s="354"/>
      <c r="LR233" s="354"/>
      <c r="LS233" s="354"/>
      <c r="LT233" s="354"/>
      <c r="LU233" s="354"/>
      <c r="LV233" s="354"/>
      <c r="LW233" s="51"/>
      <c r="LX233" s="354"/>
      <c r="LY233" s="354"/>
      <c r="LZ233" s="354"/>
      <c r="MA233" s="354"/>
      <c r="MB233" s="363"/>
      <c r="MC233" s="363"/>
      <c r="MD233" s="354"/>
      <c r="ME233" s="354"/>
      <c r="MF233" s="354"/>
      <c r="MG233" s="354"/>
      <c r="MH233" s="354"/>
      <c r="MI233" s="354"/>
      <c r="MJ233" s="354"/>
      <c r="MK233" s="354"/>
      <c r="ML233" s="354"/>
      <c r="MM233" s="354"/>
      <c r="MN233" s="354"/>
      <c r="MO233" s="354"/>
      <c r="MP233" s="354"/>
      <c r="MQ233" s="354"/>
      <c r="MR233" s="354"/>
      <c r="MS233" s="51"/>
      <c r="MT233" s="364">
        <f t="shared" si="138"/>
        <v>4812</v>
      </c>
      <c r="MU233" s="365">
        <f t="shared" si="139"/>
        <v>648</v>
      </c>
      <c r="MV233" s="366">
        <f t="shared" si="140"/>
        <v>5460</v>
      </c>
      <c r="MW233" s="365">
        <v>11092</v>
      </c>
      <c r="MX233" s="365">
        <v>0</v>
      </c>
      <c r="MY233" s="54"/>
      <c r="MZ233" s="708">
        <v>24.99</v>
      </c>
      <c r="NA233" s="708">
        <v>6.5</v>
      </c>
      <c r="NB233" s="709">
        <f t="shared" si="141"/>
        <v>35490</v>
      </c>
      <c r="NC233" s="710">
        <v>37</v>
      </c>
      <c r="ND233" s="710">
        <v>30.95</v>
      </c>
      <c r="NE233" s="738">
        <f t="shared" si="167"/>
        <v>0.289322617680827</v>
      </c>
      <c r="NF233" s="739"/>
      <c r="NG233" s="739">
        <v>3000</v>
      </c>
      <c r="NH233" s="739">
        <v>29.65</v>
      </c>
      <c r="NI233" s="740">
        <f t="shared" si="142"/>
        <v>99937.55</v>
      </c>
      <c r="NJ233" s="738">
        <f t="shared" ref="NJ233:NJ237" si="171">1-NH233/6.7/NA233</f>
        <v>0.319173363949483</v>
      </c>
      <c r="NK233" s="741">
        <v>44256</v>
      </c>
      <c r="NL233" s="742">
        <v>44562</v>
      </c>
      <c r="NM233" s="739">
        <f ca="1" t="shared" si="143"/>
        <v>17.1666666666667</v>
      </c>
      <c r="NN233" s="739">
        <f ca="1" t="shared" si="144"/>
        <v>515</v>
      </c>
      <c r="NO233" s="739">
        <v>2454</v>
      </c>
      <c r="NP233" s="739">
        <f t="shared" si="145"/>
        <v>5460</v>
      </c>
      <c r="NQ233" s="761">
        <f t="shared" si="146"/>
        <v>1.92152032377266</v>
      </c>
      <c r="NR233" s="739">
        <f ca="1" t="shared" si="147"/>
        <v>1.36185421005247</v>
      </c>
      <c r="NS233" s="739">
        <f t="shared" si="148"/>
        <v>3229</v>
      </c>
      <c r="NT233" s="739"/>
      <c r="NU233" s="739">
        <f ca="1" t="shared" si="149"/>
        <v>318.058252427184</v>
      </c>
      <c r="NV233" s="769">
        <f ca="1" t="shared" si="150"/>
        <v>10.6019417475728</v>
      </c>
      <c r="NW233" s="769">
        <f ca="1" t="shared" si="151"/>
        <v>304.56684981685</v>
      </c>
      <c r="NX233" s="739"/>
      <c r="NY233" s="739"/>
      <c r="NZ233" s="739"/>
      <c r="OA233" s="739"/>
      <c r="OB233" s="739"/>
      <c r="OC233" s="739"/>
      <c r="OD233" s="739"/>
      <c r="OE233" s="743">
        <f t="shared" si="152"/>
        <v>744</v>
      </c>
      <c r="OF233" s="743">
        <f t="shared" si="153"/>
        <v>576</v>
      </c>
      <c r="OG233" s="743">
        <f t="shared" si="154"/>
        <v>288</v>
      </c>
      <c r="OH233" s="743">
        <f t="shared" si="155"/>
        <v>1164</v>
      </c>
      <c r="OI233" s="743">
        <f t="shared" si="156"/>
        <v>36</v>
      </c>
      <c r="OJ233" s="739">
        <f t="shared" si="157"/>
        <v>816</v>
      </c>
      <c r="OK233" s="739">
        <f t="shared" si="158"/>
        <v>84</v>
      </c>
      <c r="OL233" s="739">
        <f t="shared" si="159"/>
        <v>396</v>
      </c>
      <c r="OM233" s="739">
        <f t="shared" si="160"/>
        <v>48</v>
      </c>
      <c r="ON233" s="739">
        <f t="shared" si="161"/>
        <v>24</v>
      </c>
      <c r="OO233" s="739">
        <f t="shared" si="162"/>
        <v>528</v>
      </c>
      <c r="OP233" s="739"/>
      <c r="OQ233" s="739">
        <f t="shared" si="163"/>
        <v>648</v>
      </c>
      <c r="OR233" s="739">
        <f t="shared" si="164"/>
        <v>5352</v>
      </c>
      <c r="OS233" s="739">
        <f t="shared" si="165"/>
        <v>0</v>
      </c>
      <c r="OT233" s="739">
        <f t="shared" si="166"/>
        <v>-108</v>
      </c>
      <c r="OU233" s="739"/>
      <c r="OV233" s="739"/>
      <c r="OW233" s="739"/>
      <c r="OX233" s="739"/>
      <c r="OY233" s="739"/>
      <c r="OZ233" s="739"/>
      <c r="PA233" s="739"/>
      <c r="PB233" s="739"/>
      <c r="PC233" s="739"/>
      <c r="PD233" s="739"/>
      <c r="PE233" s="739"/>
      <c r="PF233" s="739"/>
      <c r="PG233" s="739"/>
      <c r="PI233" s="28">
        <v>0</v>
      </c>
      <c r="PJ233" s="28">
        <v>0</v>
      </c>
      <c r="PK233" s="28">
        <v>0</v>
      </c>
      <c r="PL233" s="28">
        <v>0</v>
      </c>
      <c r="PM233" s="28">
        <v>1248</v>
      </c>
      <c r="PN233" s="28">
        <v>732</v>
      </c>
      <c r="PO233" s="28">
        <v>864</v>
      </c>
      <c r="PP233" s="28">
        <v>2211</v>
      </c>
      <c r="PQ233" s="28">
        <v>722</v>
      </c>
      <c r="PR233" s="28">
        <v>348</v>
      </c>
      <c r="PS233" s="28">
        <v>1200</v>
      </c>
      <c r="PT233" s="28">
        <v>6444</v>
      </c>
      <c r="PU233" s="28">
        <v>11</v>
      </c>
      <c r="PV233" s="28">
        <v>13780</v>
      </c>
      <c r="PW233" s="28">
        <v>2688</v>
      </c>
    </row>
    <row r="234" s="28" customFormat="1" customHeight="1" spans="1:423">
      <c r="A234" s="791" t="s">
        <v>1667</v>
      </c>
      <c r="B234" s="343" t="s">
        <v>1668</v>
      </c>
      <c r="C234" s="95" t="s">
        <v>2166</v>
      </c>
      <c r="D234" s="95" t="s">
        <v>2181</v>
      </c>
      <c r="E234" s="418"/>
      <c r="F234" s="102" t="s">
        <v>2182</v>
      </c>
      <c r="G234" s="416" t="s">
        <v>2183</v>
      </c>
      <c r="H234" s="98" t="s">
        <v>2184</v>
      </c>
      <c r="I234" s="99"/>
      <c r="J234" s="114"/>
      <c r="K234" s="456"/>
      <c r="L234" s="150">
        <f t="shared" si="133"/>
        <v>3928</v>
      </c>
      <c r="M234" s="151">
        <f t="shared" si="134"/>
        <v>3928</v>
      </c>
      <c r="N234" s="455"/>
      <c r="O234" s="37"/>
      <c r="P234" s="36"/>
      <c r="Q234" s="33">
        <f t="shared" si="135"/>
        <v>0</v>
      </c>
      <c r="R234" s="34">
        <f t="shared" si="136"/>
        <v>6000</v>
      </c>
      <c r="S234" s="346"/>
      <c r="T234" s="346"/>
      <c r="U234" s="824"/>
      <c r="V234" s="824"/>
      <c r="W234" s="346"/>
      <c r="X234" s="347"/>
      <c r="Y234" s="348"/>
      <c r="Z234" s="348"/>
      <c r="AA234" s="348"/>
      <c r="AB234" s="348"/>
      <c r="AC234" s="506">
        <v>3000</v>
      </c>
      <c r="AD234" s="348"/>
      <c r="AE234" s="348"/>
      <c r="AF234" s="346"/>
      <c r="AG234" s="346"/>
      <c r="AH234" s="346"/>
      <c r="AI234" s="346"/>
      <c r="AJ234" s="346"/>
      <c r="AK234" s="346"/>
      <c r="AL234" s="346"/>
      <c r="AM234" s="346"/>
      <c r="AN234" s="346"/>
      <c r="AO234" s="346">
        <v>3000</v>
      </c>
      <c r="AP234" s="346"/>
      <c r="AQ234" s="346"/>
      <c r="AR234" s="346"/>
      <c r="AS234" s="346"/>
      <c r="AT234" s="346"/>
      <c r="AU234" s="346"/>
      <c r="AV234" s="346"/>
      <c r="AW234" s="346"/>
      <c r="AX234" s="346"/>
      <c r="AY234" s="349"/>
      <c r="AZ234" s="48"/>
      <c r="BA234" s="48"/>
      <c r="BB234" s="48"/>
      <c r="BC234" s="48"/>
      <c r="BD234" s="47"/>
      <c r="BE234" s="47"/>
      <c r="BF234" s="47"/>
      <c r="BG234" s="47"/>
      <c r="BH234" s="47"/>
      <c r="BI234" s="47">
        <v>34</v>
      </c>
      <c r="BJ234" s="47"/>
      <c r="BK234" s="47">
        <v>2</v>
      </c>
      <c r="BL234" s="47"/>
      <c r="BM234" s="47"/>
      <c r="BN234" s="47"/>
      <c r="BO234" s="47">
        <v>4</v>
      </c>
      <c r="BP234" s="47"/>
      <c r="BQ234" s="47"/>
      <c r="BR234" s="47"/>
      <c r="BS234" s="354"/>
      <c r="BT234" s="354"/>
      <c r="BU234" s="354"/>
      <c r="BV234" s="354"/>
      <c r="BW234" s="354"/>
      <c r="BX234" s="354"/>
      <c r="BY234" s="354"/>
      <c r="BZ234" s="354"/>
      <c r="CA234" s="354"/>
      <c r="CB234" s="354"/>
      <c r="CC234" s="354"/>
      <c r="CD234" s="354"/>
      <c r="CE234" s="354"/>
      <c r="CF234" s="354"/>
      <c r="CG234" s="354"/>
      <c r="CH234" s="354"/>
      <c r="CI234" s="354"/>
      <c r="CJ234" s="354"/>
      <c r="CK234" s="354"/>
      <c r="CL234" s="354"/>
      <c r="CM234" s="354"/>
      <c r="CN234" s="354"/>
      <c r="CO234" s="354"/>
      <c r="CP234" s="358"/>
      <c r="CQ234" s="48"/>
      <c r="CR234" s="354"/>
      <c r="CS234" s="354"/>
      <c r="CT234" s="355"/>
      <c r="CU234" s="354"/>
      <c r="CV234" s="354">
        <v>1</v>
      </c>
      <c r="CW234" s="354"/>
      <c r="CX234" s="354">
        <v>4</v>
      </c>
      <c r="CY234" s="354"/>
      <c r="CZ234" s="354"/>
      <c r="DA234" s="356">
        <v>-2</v>
      </c>
      <c r="DB234" s="354"/>
      <c r="DC234" s="354"/>
      <c r="DD234" s="354"/>
      <c r="DE234" s="354"/>
      <c r="DF234" s="354">
        <v>3</v>
      </c>
      <c r="DG234" s="354"/>
      <c r="DH234" s="354"/>
      <c r="DI234" s="354"/>
      <c r="DJ234" s="354"/>
      <c r="DK234" s="354"/>
      <c r="DL234" s="354"/>
      <c r="DM234" s="354"/>
      <c r="DN234" s="354"/>
      <c r="DO234" s="354"/>
      <c r="DP234" s="354"/>
      <c r="DQ234" s="354"/>
      <c r="DR234" s="354"/>
      <c r="DS234" s="354"/>
      <c r="DT234" s="354"/>
      <c r="DU234" s="354">
        <v>2</v>
      </c>
      <c r="DV234" s="354"/>
      <c r="DW234" s="354"/>
      <c r="DX234" s="354"/>
      <c r="DY234" s="354"/>
      <c r="DZ234" s="357"/>
      <c r="EA234" s="356"/>
      <c r="EB234" s="356"/>
      <c r="EC234" s="356"/>
      <c r="ED234" s="356"/>
      <c r="EE234" s="358"/>
      <c r="EF234" s="48"/>
      <c r="EG234" s="46"/>
      <c r="EH234" s="46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>
        <v>352</v>
      </c>
      <c r="ET234" s="48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>
        <v>160</v>
      </c>
      <c r="FI234" s="47"/>
      <c r="FJ234" s="47">
        <v>64</v>
      </c>
      <c r="FK234" s="47"/>
      <c r="FL234" s="47"/>
      <c r="FM234" s="47"/>
      <c r="FN234" s="47"/>
      <c r="FO234" s="47"/>
      <c r="FP234" s="47"/>
      <c r="FQ234" s="354"/>
      <c r="FR234" s="354"/>
      <c r="FS234" s="354"/>
      <c r="FT234" s="354"/>
      <c r="FU234" s="354">
        <v>256</v>
      </c>
      <c r="FV234" s="354"/>
      <c r="FW234" s="354"/>
      <c r="FX234" s="354"/>
      <c r="FY234" s="354"/>
      <c r="FZ234" s="354"/>
      <c r="GA234" s="354"/>
      <c r="GB234" s="354">
        <v>160</v>
      </c>
      <c r="GC234" s="354"/>
      <c r="GD234" s="354"/>
      <c r="GE234" s="354">
        <v>68</v>
      </c>
      <c r="GF234" s="354"/>
      <c r="GG234" s="354"/>
      <c r="GH234" s="354">
        <v>160</v>
      </c>
      <c r="GI234" s="354">
        <v>48</v>
      </c>
      <c r="GJ234" s="354">
        <v>80</v>
      </c>
      <c r="GK234" s="354"/>
      <c r="GL234" s="354">
        <v>128</v>
      </c>
      <c r="GM234" s="354"/>
      <c r="GN234" s="354"/>
      <c r="GO234" s="354"/>
      <c r="GP234" s="354"/>
      <c r="GQ234" s="354"/>
      <c r="GR234" s="354"/>
      <c r="GS234" s="354"/>
      <c r="GT234" s="354">
        <v>16</v>
      </c>
      <c r="GU234" s="354"/>
      <c r="GV234" s="354"/>
      <c r="GW234" s="354"/>
      <c r="GX234" s="354"/>
      <c r="GY234" s="354"/>
      <c r="GZ234" s="354"/>
      <c r="HA234" s="354"/>
      <c r="HB234" s="354"/>
      <c r="HC234" s="354"/>
      <c r="HD234" s="354"/>
      <c r="HE234" s="354">
        <v>48</v>
      </c>
      <c r="HF234" s="354">
        <v>48</v>
      </c>
      <c r="HG234" s="354"/>
      <c r="HH234" s="354">
        <v>48</v>
      </c>
      <c r="HI234" s="354"/>
      <c r="HJ234" s="354"/>
      <c r="HK234" s="354">
        <v>24</v>
      </c>
      <c r="HL234" s="354"/>
      <c r="HM234" s="354"/>
      <c r="HN234" s="354"/>
      <c r="HO234" s="354"/>
      <c r="HP234" s="354"/>
      <c r="HQ234" s="354"/>
      <c r="HR234" s="354"/>
      <c r="HS234" s="354">
        <v>52</v>
      </c>
      <c r="HT234" s="354"/>
      <c r="HU234" s="354"/>
      <c r="HV234" s="354"/>
      <c r="HW234" s="354">
        <v>32</v>
      </c>
      <c r="HX234" s="354">
        <v>80</v>
      </c>
      <c r="HY234" s="354"/>
      <c r="HZ234" s="354"/>
      <c r="IA234" s="354"/>
      <c r="IB234" s="354"/>
      <c r="IC234" s="354"/>
      <c r="ID234" s="354"/>
      <c r="IE234" s="354"/>
      <c r="IF234" s="354"/>
      <c r="IG234" s="354"/>
      <c r="IH234" s="354"/>
      <c r="II234" s="354"/>
      <c r="IJ234" s="354"/>
      <c r="IK234" s="354"/>
      <c r="IL234" s="354"/>
      <c r="IM234" s="354"/>
      <c r="IN234" s="354"/>
      <c r="IO234" s="354">
        <v>48</v>
      </c>
      <c r="IP234" s="354">
        <v>24</v>
      </c>
      <c r="IQ234" s="354">
        <v>32</v>
      </c>
      <c r="IR234" s="50"/>
      <c r="IS234" s="47"/>
      <c r="IT234" s="47"/>
      <c r="IU234" s="47"/>
      <c r="IV234" s="47"/>
      <c r="IW234" s="47"/>
      <c r="IX234" s="47"/>
      <c r="IY234" s="47"/>
      <c r="IZ234" s="47"/>
      <c r="JA234" s="47"/>
      <c r="JB234" s="47"/>
      <c r="JC234" s="47"/>
      <c r="JD234" s="47"/>
      <c r="JE234" s="47"/>
      <c r="JF234" s="47"/>
      <c r="JG234" s="47"/>
      <c r="JH234" s="47"/>
      <c r="JI234" s="47"/>
      <c r="JJ234" s="47"/>
      <c r="JK234" s="47"/>
      <c r="JL234" s="354">
        <v>16</v>
      </c>
      <c r="JM234" s="354"/>
      <c r="JN234" s="354"/>
      <c r="JO234" s="354"/>
      <c r="JP234" s="354"/>
      <c r="JQ234" s="354"/>
      <c r="JR234" s="354"/>
      <c r="JS234" s="354"/>
      <c r="JT234" s="354"/>
      <c r="JU234" s="354"/>
      <c r="JV234" s="354"/>
      <c r="JW234" s="354"/>
      <c r="JX234" s="354"/>
      <c r="JY234" s="354"/>
      <c r="JZ234" s="354"/>
      <c r="KA234" s="354"/>
      <c r="KB234" s="354"/>
      <c r="KC234" s="354"/>
      <c r="KD234" s="354"/>
      <c r="KE234" s="354"/>
      <c r="KF234" s="354"/>
      <c r="KG234" s="354"/>
      <c r="KH234" s="354">
        <v>16</v>
      </c>
      <c r="KI234" s="354"/>
      <c r="KJ234" s="354">
        <v>32</v>
      </c>
      <c r="KK234" s="354"/>
      <c r="KL234" s="354"/>
      <c r="KM234" s="354"/>
      <c r="KN234" s="354"/>
      <c r="KO234" s="354"/>
      <c r="KP234" s="354"/>
      <c r="KQ234" s="354"/>
      <c r="KR234" s="354"/>
      <c r="KS234" s="354"/>
      <c r="KT234" s="354"/>
      <c r="KU234" s="354"/>
      <c r="KV234" s="51"/>
      <c r="KW234" s="47"/>
      <c r="KX234" s="47"/>
      <c r="KY234" s="47"/>
      <c r="KZ234" s="47"/>
      <c r="LA234" s="47"/>
      <c r="LB234" s="47"/>
      <c r="LC234" s="47"/>
      <c r="LD234" s="361"/>
      <c r="LE234" s="361"/>
      <c r="LF234" s="361"/>
      <c r="LG234" s="361">
        <v>16</v>
      </c>
      <c r="LH234" s="361"/>
      <c r="LI234" s="361"/>
      <c r="LJ234" s="361"/>
      <c r="LK234" s="361"/>
      <c r="LL234" s="361"/>
      <c r="LM234" s="361"/>
      <c r="LN234" s="361"/>
      <c r="LO234" s="354"/>
      <c r="LP234" s="354"/>
      <c r="LQ234" s="354"/>
      <c r="LR234" s="354">
        <v>16</v>
      </c>
      <c r="LS234" s="354"/>
      <c r="LT234" s="354"/>
      <c r="LU234" s="354"/>
      <c r="LV234" s="354"/>
      <c r="LW234" s="51"/>
      <c r="LX234" s="354"/>
      <c r="LY234" s="354"/>
      <c r="LZ234" s="354"/>
      <c r="MA234" s="354"/>
      <c r="MB234" s="354"/>
      <c r="MC234" s="354"/>
      <c r="MD234" s="354"/>
      <c r="ME234" s="354"/>
      <c r="MF234" s="354"/>
      <c r="MG234" s="354"/>
      <c r="MH234" s="354"/>
      <c r="MI234" s="354"/>
      <c r="MJ234" s="354"/>
      <c r="MK234" s="354"/>
      <c r="ML234" s="354"/>
      <c r="MM234" s="354"/>
      <c r="MN234" s="354"/>
      <c r="MO234" s="354"/>
      <c r="MP234" s="354"/>
      <c r="MQ234" s="354"/>
      <c r="MR234" s="354"/>
      <c r="MS234" s="51"/>
      <c r="MT234" s="364">
        <f t="shared" si="138"/>
        <v>1928</v>
      </c>
      <c r="MU234" s="365">
        <f t="shared" si="139"/>
        <v>96</v>
      </c>
      <c r="MV234" s="366">
        <f t="shared" si="140"/>
        <v>2024</v>
      </c>
      <c r="MW234" s="365"/>
      <c r="MX234" s="365"/>
      <c r="MY234" s="54"/>
      <c r="MZ234" s="709">
        <v>9.99</v>
      </c>
      <c r="NA234" s="709">
        <v>2.5</v>
      </c>
      <c r="NB234" s="709">
        <f t="shared" si="141"/>
        <v>5060</v>
      </c>
      <c r="NC234" s="711"/>
      <c r="ND234" s="711">
        <v>12.23</v>
      </c>
      <c r="NE234" s="738">
        <f t="shared" si="167"/>
        <v>0.269850746268657</v>
      </c>
      <c r="NF234" s="743"/>
      <c r="NG234" s="739">
        <v>3000</v>
      </c>
      <c r="NH234" s="743">
        <v>12.23</v>
      </c>
      <c r="NI234" s="740">
        <f t="shared" si="142"/>
        <v>48039.44</v>
      </c>
      <c r="NJ234" s="738">
        <f t="shared" si="171"/>
        <v>0.269850746268657</v>
      </c>
      <c r="NK234" s="745">
        <v>44652</v>
      </c>
      <c r="NL234" s="746">
        <v>44652</v>
      </c>
      <c r="NM234" s="739">
        <f ca="1" t="shared" si="143"/>
        <v>14.1666666666667</v>
      </c>
      <c r="NN234" s="739">
        <f ca="1" t="shared" si="144"/>
        <v>425</v>
      </c>
      <c r="NO234" s="743">
        <v>0</v>
      </c>
      <c r="NP234" s="739">
        <f t="shared" si="145"/>
        <v>2024</v>
      </c>
      <c r="NQ234" s="761">
        <f t="shared" si="146"/>
        <v>1.03054989816701</v>
      </c>
      <c r="NR234" s="739">
        <f ca="1" t="shared" si="147"/>
        <v>0.885060500778726</v>
      </c>
      <c r="NS234" s="739">
        <f t="shared" si="148"/>
        <v>3928</v>
      </c>
      <c r="NT234" s="743"/>
      <c r="NU234" s="739">
        <f ca="1" t="shared" si="149"/>
        <v>142.870588235294</v>
      </c>
      <c r="NV234" s="769">
        <f ca="1" t="shared" si="150"/>
        <v>4.76235294117647</v>
      </c>
      <c r="NW234" s="769">
        <f ca="1" t="shared" si="151"/>
        <v>824.802371541502</v>
      </c>
      <c r="NX234" s="743"/>
      <c r="NY234" s="743"/>
      <c r="NZ234" s="743"/>
      <c r="OA234" s="743"/>
      <c r="OB234" s="743"/>
      <c r="OC234" s="743"/>
      <c r="OD234" s="743"/>
      <c r="OE234" s="743">
        <f t="shared" si="152"/>
        <v>0</v>
      </c>
      <c r="OF234" s="743">
        <f t="shared" si="153"/>
        <v>0</v>
      </c>
      <c r="OG234" s="743">
        <f t="shared" si="154"/>
        <v>368</v>
      </c>
      <c r="OH234" s="743">
        <f t="shared" si="155"/>
        <v>224</v>
      </c>
      <c r="OI234" s="743">
        <f t="shared" si="156"/>
        <v>256</v>
      </c>
      <c r="OJ234" s="739">
        <f t="shared" si="157"/>
        <v>516</v>
      </c>
      <c r="OK234" s="739">
        <f t="shared" si="158"/>
        <v>32</v>
      </c>
      <c r="OL234" s="739">
        <f t="shared" si="159"/>
        <v>128</v>
      </c>
      <c r="OM234" s="739">
        <f t="shared" si="160"/>
        <v>64</v>
      </c>
      <c r="ON234" s="739">
        <f t="shared" si="161"/>
        <v>120</v>
      </c>
      <c r="OO234" s="739">
        <f t="shared" si="162"/>
        <v>132</v>
      </c>
      <c r="OP234" s="739"/>
      <c r="OQ234" s="739">
        <f t="shared" si="163"/>
        <v>80</v>
      </c>
      <c r="OR234" s="739">
        <f t="shared" si="164"/>
        <v>1920</v>
      </c>
      <c r="OS234" s="739">
        <f t="shared" si="165"/>
        <v>0</v>
      </c>
      <c r="OT234" s="739">
        <f t="shared" si="166"/>
        <v>-104</v>
      </c>
      <c r="OU234" s="743"/>
      <c r="OV234" s="743"/>
      <c r="OW234" s="743"/>
      <c r="OX234" s="743"/>
      <c r="OY234" s="743"/>
      <c r="OZ234" s="743"/>
      <c r="PA234" s="743"/>
      <c r="PB234" s="743"/>
      <c r="PC234" s="743"/>
      <c r="PD234" s="743"/>
      <c r="PE234" s="743"/>
      <c r="PF234" s="743"/>
      <c r="PG234" s="743"/>
    </row>
    <row r="235" s="28" customFormat="1" customHeight="1" spans="1:423">
      <c r="A235" s="791" t="s">
        <v>1667</v>
      </c>
      <c r="B235" s="343" t="s">
        <v>1668</v>
      </c>
      <c r="C235" s="95" t="s">
        <v>2166</v>
      </c>
      <c r="D235" s="95" t="s">
        <v>2181</v>
      </c>
      <c r="E235" s="418"/>
      <c r="F235" s="102" t="s">
        <v>2185</v>
      </c>
      <c r="G235" s="416" t="s">
        <v>2186</v>
      </c>
      <c r="H235" s="98" t="s">
        <v>3818</v>
      </c>
      <c r="I235" s="99"/>
      <c r="J235" s="114"/>
      <c r="K235" s="456"/>
      <c r="L235" s="150">
        <f t="shared" si="133"/>
        <v>2476</v>
      </c>
      <c r="M235" s="151">
        <f t="shared" si="134"/>
        <v>2476</v>
      </c>
      <c r="N235" s="455"/>
      <c r="O235" s="37"/>
      <c r="P235" s="36"/>
      <c r="Q235" s="33">
        <f t="shared" si="135"/>
        <v>0</v>
      </c>
      <c r="R235" s="34">
        <f t="shared" si="136"/>
        <v>6000</v>
      </c>
      <c r="S235" s="346"/>
      <c r="T235" s="346"/>
      <c r="U235" s="824"/>
      <c r="V235" s="824"/>
      <c r="W235" s="346"/>
      <c r="X235" s="347"/>
      <c r="Y235" s="348"/>
      <c r="Z235" s="348"/>
      <c r="AA235" s="348"/>
      <c r="AB235" s="348"/>
      <c r="AC235" s="506">
        <v>3000</v>
      </c>
      <c r="AD235" s="348"/>
      <c r="AE235" s="348"/>
      <c r="AF235" s="346"/>
      <c r="AG235" s="346"/>
      <c r="AH235" s="346">
        <v>3000</v>
      </c>
      <c r="AI235" s="346"/>
      <c r="AJ235" s="346"/>
      <c r="AK235" s="346"/>
      <c r="AL235" s="346"/>
      <c r="AM235" s="346"/>
      <c r="AN235" s="346"/>
      <c r="AO235" s="346"/>
      <c r="AP235" s="346"/>
      <c r="AQ235" s="346"/>
      <c r="AR235" s="346"/>
      <c r="AS235" s="346"/>
      <c r="AT235" s="346"/>
      <c r="AU235" s="346"/>
      <c r="AV235" s="346"/>
      <c r="AW235" s="346"/>
      <c r="AX235" s="346"/>
      <c r="AY235" s="349"/>
      <c r="AZ235" s="48"/>
      <c r="BA235" s="48"/>
      <c r="BB235" s="48"/>
      <c r="BC235" s="48"/>
      <c r="BD235" s="47"/>
      <c r="BE235" s="47"/>
      <c r="BF235" s="47"/>
      <c r="BG235" s="47"/>
      <c r="BH235" s="47"/>
      <c r="BI235" s="47">
        <v>34</v>
      </c>
      <c r="BJ235" s="47"/>
      <c r="BK235" s="47">
        <v>3</v>
      </c>
      <c r="BL235" s="47"/>
      <c r="BM235" s="47"/>
      <c r="BN235" s="47"/>
      <c r="BO235" s="47">
        <v>7</v>
      </c>
      <c r="BP235" s="47"/>
      <c r="BQ235" s="47">
        <v>8</v>
      </c>
      <c r="BR235" s="47"/>
      <c r="BS235" s="354"/>
      <c r="BT235" s="354"/>
      <c r="BU235" s="354"/>
      <c r="BV235" s="354"/>
      <c r="BW235" s="354"/>
      <c r="BX235" s="354"/>
      <c r="BY235" s="354"/>
      <c r="BZ235" s="354"/>
      <c r="CA235" s="354"/>
      <c r="CB235" s="354"/>
      <c r="CC235" s="354"/>
      <c r="CD235" s="354"/>
      <c r="CE235" s="354"/>
      <c r="CF235" s="354"/>
      <c r="CG235" s="354"/>
      <c r="CH235" s="354"/>
      <c r="CI235" s="354"/>
      <c r="CJ235" s="354"/>
      <c r="CK235" s="354"/>
      <c r="CL235" s="354"/>
      <c r="CM235" s="354"/>
      <c r="CN235" s="354"/>
      <c r="CO235" s="354"/>
      <c r="CP235" s="358"/>
      <c r="CQ235" s="48"/>
      <c r="CR235" s="354"/>
      <c r="CS235" s="354"/>
      <c r="CT235" s="355"/>
      <c r="CU235" s="354"/>
      <c r="CV235" s="354">
        <v>1</v>
      </c>
      <c r="CW235" s="354"/>
      <c r="CX235" s="354">
        <v>4</v>
      </c>
      <c r="CY235" s="354"/>
      <c r="CZ235" s="354"/>
      <c r="DA235" s="356">
        <v>-2</v>
      </c>
      <c r="DB235" s="354"/>
      <c r="DC235" s="354"/>
      <c r="DD235" s="354"/>
      <c r="DE235" s="354"/>
      <c r="DF235" s="354">
        <v>3</v>
      </c>
      <c r="DG235" s="354"/>
      <c r="DH235" s="354"/>
      <c r="DI235" s="354"/>
      <c r="DJ235" s="354"/>
      <c r="DK235" s="354"/>
      <c r="DL235" s="354"/>
      <c r="DM235" s="354"/>
      <c r="DN235" s="354"/>
      <c r="DO235" s="354"/>
      <c r="DP235" s="354"/>
      <c r="DQ235" s="354"/>
      <c r="DR235" s="354"/>
      <c r="DS235" s="354"/>
      <c r="DT235" s="354"/>
      <c r="DU235" s="354">
        <v>2</v>
      </c>
      <c r="DV235" s="354"/>
      <c r="DW235" s="354"/>
      <c r="DX235" s="354"/>
      <c r="DY235" s="354"/>
      <c r="DZ235" s="357"/>
      <c r="EA235" s="356"/>
      <c r="EB235" s="356"/>
      <c r="EC235" s="356"/>
      <c r="ED235" s="356"/>
      <c r="EE235" s="358"/>
      <c r="EF235" s="48"/>
      <c r="EG235" s="46"/>
      <c r="EH235" s="46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>
        <v>288</v>
      </c>
      <c r="ET235" s="48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>
        <v>64</v>
      </c>
      <c r="FK235" s="47"/>
      <c r="FL235" s="47"/>
      <c r="FM235" s="47"/>
      <c r="FN235" s="47"/>
      <c r="FO235" s="47"/>
      <c r="FP235" s="47"/>
      <c r="FQ235" s="354">
        <v>1808</v>
      </c>
      <c r="FR235" s="354"/>
      <c r="FS235" s="354"/>
      <c r="FT235" s="354"/>
      <c r="FU235" s="354">
        <v>256</v>
      </c>
      <c r="FV235" s="354"/>
      <c r="FW235" s="354"/>
      <c r="FX235" s="354"/>
      <c r="FY235" s="354"/>
      <c r="FZ235" s="354"/>
      <c r="GA235" s="354"/>
      <c r="GB235" s="354">
        <v>160</v>
      </c>
      <c r="GC235" s="354"/>
      <c r="GD235" s="354"/>
      <c r="GE235" s="354">
        <v>68</v>
      </c>
      <c r="GF235" s="354"/>
      <c r="GG235" s="354"/>
      <c r="GH235" s="354">
        <v>160</v>
      </c>
      <c r="GI235" s="354"/>
      <c r="GJ235" s="354">
        <v>80</v>
      </c>
      <c r="GK235" s="354"/>
      <c r="GL235" s="354">
        <v>128</v>
      </c>
      <c r="GM235" s="354"/>
      <c r="GN235" s="354"/>
      <c r="GO235" s="354"/>
      <c r="GP235" s="354"/>
      <c r="GQ235" s="354"/>
      <c r="GR235" s="354"/>
      <c r="GS235" s="354"/>
      <c r="GT235" s="354">
        <v>16</v>
      </c>
      <c r="GU235" s="354"/>
      <c r="GV235" s="354"/>
      <c r="GW235" s="354"/>
      <c r="GX235" s="354"/>
      <c r="GY235" s="354"/>
      <c r="GZ235" s="354"/>
      <c r="HA235" s="354"/>
      <c r="HB235" s="354"/>
      <c r="HC235" s="354"/>
      <c r="HD235" s="354"/>
      <c r="HE235" s="354">
        <v>48</v>
      </c>
      <c r="HF235" s="354"/>
      <c r="HG235" s="354"/>
      <c r="HH235" s="354"/>
      <c r="HI235" s="354"/>
      <c r="HJ235" s="354"/>
      <c r="HK235" s="354">
        <v>24</v>
      </c>
      <c r="HL235" s="354"/>
      <c r="HM235" s="354"/>
      <c r="HN235" s="354"/>
      <c r="HO235" s="354"/>
      <c r="HP235" s="354"/>
      <c r="HQ235" s="354"/>
      <c r="HR235" s="354"/>
      <c r="HS235" s="354">
        <v>52</v>
      </c>
      <c r="HT235" s="354"/>
      <c r="HU235" s="354">
        <v>32</v>
      </c>
      <c r="HV235" s="354"/>
      <c r="HW235" s="354"/>
      <c r="HX235" s="354">
        <v>80</v>
      </c>
      <c r="HY235" s="354"/>
      <c r="HZ235" s="354"/>
      <c r="IA235" s="354"/>
      <c r="IB235" s="354"/>
      <c r="IC235" s="354"/>
      <c r="ID235" s="354"/>
      <c r="IE235" s="354"/>
      <c r="IF235" s="354">
        <v>64</v>
      </c>
      <c r="IG235" s="354"/>
      <c r="IH235" s="354"/>
      <c r="II235" s="354"/>
      <c r="IJ235" s="354"/>
      <c r="IK235" s="354"/>
      <c r="IL235" s="354"/>
      <c r="IM235" s="354"/>
      <c r="IN235" s="354"/>
      <c r="IO235" s="354"/>
      <c r="IP235" s="354">
        <v>24</v>
      </c>
      <c r="IQ235" s="354">
        <v>32</v>
      </c>
      <c r="IR235" s="50"/>
      <c r="IS235" s="47"/>
      <c r="IT235" s="47"/>
      <c r="IU235" s="47"/>
      <c r="IV235" s="47"/>
      <c r="IW235" s="47"/>
      <c r="IX235" s="47"/>
      <c r="IY235" s="47"/>
      <c r="IZ235" s="47"/>
      <c r="JA235" s="47"/>
      <c r="JB235" s="47"/>
      <c r="JC235" s="47"/>
      <c r="JD235" s="47"/>
      <c r="JE235" s="47"/>
      <c r="JF235" s="47"/>
      <c r="JG235" s="47"/>
      <c r="JH235" s="47"/>
      <c r="JI235" s="47"/>
      <c r="JJ235" s="47"/>
      <c r="JK235" s="47"/>
      <c r="JL235" s="354">
        <v>16</v>
      </c>
      <c r="JM235" s="354"/>
      <c r="JN235" s="354"/>
      <c r="JO235" s="354"/>
      <c r="JP235" s="354"/>
      <c r="JQ235" s="354"/>
      <c r="JR235" s="354"/>
      <c r="JS235" s="354"/>
      <c r="JT235" s="354"/>
      <c r="JU235" s="354"/>
      <c r="JV235" s="354"/>
      <c r="JW235" s="354"/>
      <c r="JX235" s="354"/>
      <c r="JY235" s="354"/>
      <c r="JZ235" s="354"/>
      <c r="KA235" s="354"/>
      <c r="KB235" s="354"/>
      <c r="KC235" s="354"/>
      <c r="KD235" s="354"/>
      <c r="KE235" s="354"/>
      <c r="KF235" s="354"/>
      <c r="KG235" s="354"/>
      <c r="KH235" s="354">
        <v>16</v>
      </c>
      <c r="KI235" s="354"/>
      <c r="KJ235" s="354">
        <v>32</v>
      </c>
      <c r="KK235" s="354"/>
      <c r="KL235" s="354"/>
      <c r="KM235" s="354"/>
      <c r="KN235" s="354"/>
      <c r="KO235" s="354"/>
      <c r="KP235" s="354"/>
      <c r="KQ235" s="354"/>
      <c r="KR235" s="354"/>
      <c r="KS235" s="354"/>
      <c r="KT235" s="354"/>
      <c r="KU235" s="354"/>
      <c r="KV235" s="51"/>
      <c r="KW235" s="47"/>
      <c r="KX235" s="47"/>
      <c r="KY235" s="47"/>
      <c r="KZ235" s="47"/>
      <c r="LA235" s="47"/>
      <c r="LB235" s="47"/>
      <c r="LC235" s="47"/>
      <c r="LD235" s="361"/>
      <c r="LE235" s="361"/>
      <c r="LF235" s="361"/>
      <c r="LG235" s="361">
        <v>16</v>
      </c>
      <c r="LH235" s="361"/>
      <c r="LI235" s="361"/>
      <c r="LJ235" s="361"/>
      <c r="LK235" s="361"/>
      <c r="LL235" s="361"/>
      <c r="LM235" s="361"/>
      <c r="LN235" s="361"/>
      <c r="LO235" s="354"/>
      <c r="LP235" s="354"/>
      <c r="LQ235" s="354"/>
      <c r="LR235" s="354"/>
      <c r="LS235" s="354"/>
      <c r="LT235" s="354"/>
      <c r="LU235" s="354"/>
      <c r="LV235" s="354"/>
      <c r="LW235" s="51"/>
      <c r="LX235" s="354"/>
      <c r="LY235" s="354"/>
      <c r="LZ235" s="354"/>
      <c r="MA235" s="354"/>
      <c r="MB235" s="354"/>
      <c r="MC235" s="354"/>
      <c r="MD235" s="354"/>
      <c r="ME235" s="354"/>
      <c r="MF235" s="354"/>
      <c r="MG235" s="354"/>
      <c r="MH235" s="354"/>
      <c r="MI235" s="354"/>
      <c r="MJ235" s="354"/>
      <c r="MK235" s="354"/>
      <c r="ML235" s="354"/>
      <c r="MM235" s="354"/>
      <c r="MN235" s="354"/>
      <c r="MO235" s="354"/>
      <c r="MP235" s="354"/>
      <c r="MQ235" s="354"/>
      <c r="MR235" s="354"/>
      <c r="MS235" s="51"/>
      <c r="MT235" s="364">
        <f t="shared" si="138"/>
        <v>3384</v>
      </c>
      <c r="MU235" s="365">
        <f t="shared" si="139"/>
        <v>80</v>
      </c>
      <c r="MV235" s="366">
        <f t="shared" si="140"/>
        <v>3464</v>
      </c>
      <c r="MW235" s="365"/>
      <c r="MX235" s="365"/>
      <c r="MY235" s="54"/>
      <c r="MZ235" s="709">
        <v>9.99</v>
      </c>
      <c r="NA235" s="709">
        <v>2.5</v>
      </c>
      <c r="NB235" s="709">
        <f t="shared" si="141"/>
        <v>8660</v>
      </c>
      <c r="NC235" s="711"/>
      <c r="ND235" s="711">
        <v>12.23</v>
      </c>
      <c r="NE235" s="738">
        <f t="shared" si="167"/>
        <v>0.269850746268657</v>
      </c>
      <c r="NF235" s="743"/>
      <c r="NG235" s="739">
        <v>3000</v>
      </c>
      <c r="NH235" s="743">
        <v>12.23</v>
      </c>
      <c r="NI235" s="740">
        <f t="shared" si="142"/>
        <v>30281.48</v>
      </c>
      <c r="NJ235" s="738">
        <f t="shared" si="171"/>
        <v>0.269850746268657</v>
      </c>
      <c r="NK235" s="745">
        <v>44652</v>
      </c>
      <c r="NL235" s="746">
        <v>44652</v>
      </c>
      <c r="NM235" s="739">
        <f ca="1" t="shared" si="143"/>
        <v>14.1666666666667</v>
      </c>
      <c r="NN235" s="739">
        <f ca="1" t="shared" si="144"/>
        <v>425</v>
      </c>
      <c r="NO235" s="743">
        <v>0</v>
      </c>
      <c r="NP235" s="739">
        <f t="shared" si="145"/>
        <v>3464</v>
      </c>
      <c r="NQ235" s="761">
        <f t="shared" si="146"/>
        <v>2.79806138933764</v>
      </c>
      <c r="NR235" s="739">
        <f ca="1" t="shared" si="147"/>
        <v>2.40304095790174</v>
      </c>
      <c r="NS235" s="739">
        <f t="shared" si="148"/>
        <v>2476</v>
      </c>
      <c r="NT235" s="743"/>
      <c r="NU235" s="739">
        <f ca="1" t="shared" si="149"/>
        <v>244.517647058824</v>
      </c>
      <c r="NV235" s="769">
        <f ca="1" t="shared" si="150"/>
        <v>8.15058823529412</v>
      </c>
      <c r="NW235" s="769">
        <f ca="1" t="shared" si="151"/>
        <v>303.781755196305</v>
      </c>
      <c r="NX235" s="743"/>
      <c r="NY235" s="743"/>
      <c r="NZ235" s="743"/>
      <c r="OA235" s="743"/>
      <c r="OB235" s="743"/>
      <c r="OC235" s="743"/>
      <c r="OD235" s="743"/>
      <c r="OE235" s="743">
        <f t="shared" si="152"/>
        <v>0</v>
      </c>
      <c r="OF235" s="743">
        <f t="shared" si="153"/>
        <v>0</v>
      </c>
      <c r="OG235" s="743">
        <f t="shared" si="154"/>
        <v>304</v>
      </c>
      <c r="OH235" s="743">
        <f t="shared" si="155"/>
        <v>64</v>
      </c>
      <c r="OI235" s="743">
        <f t="shared" si="156"/>
        <v>256</v>
      </c>
      <c r="OJ235" s="739">
        <f t="shared" si="157"/>
        <v>468</v>
      </c>
      <c r="OK235" s="739">
        <f t="shared" si="158"/>
        <v>32</v>
      </c>
      <c r="OL235" s="739">
        <f t="shared" si="159"/>
        <v>1936</v>
      </c>
      <c r="OM235" s="739">
        <f t="shared" si="160"/>
        <v>16</v>
      </c>
      <c r="ON235" s="739">
        <f t="shared" si="161"/>
        <v>72</v>
      </c>
      <c r="OO235" s="739">
        <f t="shared" si="162"/>
        <v>84</v>
      </c>
      <c r="OP235" s="739"/>
      <c r="OQ235" s="739">
        <f t="shared" si="163"/>
        <v>176</v>
      </c>
      <c r="OR235" s="739">
        <f t="shared" si="164"/>
        <v>3408</v>
      </c>
      <c r="OS235" s="739">
        <f t="shared" si="165"/>
        <v>0</v>
      </c>
      <c r="OT235" s="739">
        <f t="shared" si="166"/>
        <v>-56</v>
      </c>
      <c r="OU235" s="743"/>
      <c r="OV235" s="743"/>
      <c r="OW235" s="743"/>
      <c r="OX235" s="743"/>
      <c r="OY235" s="743"/>
      <c r="OZ235" s="743"/>
      <c r="PA235" s="743"/>
      <c r="PB235" s="743"/>
      <c r="PC235" s="743"/>
      <c r="PD235" s="743"/>
      <c r="PE235" s="743"/>
      <c r="PF235" s="743"/>
      <c r="PG235" s="743"/>
    </row>
    <row r="236" s="28" customFormat="1" customHeight="1" spans="1:423">
      <c r="A236" s="791" t="s">
        <v>1667</v>
      </c>
      <c r="B236" s="343" t="s">
        <v>1668</v>
      </c>
      <c r="C236" s="95" t="s">
        <v>2166</v>
      </c>
      <c r="D236" s="95" t="s">
        <v>2181</v>
      </c>
      <c r="E236" s="418"/>
      <c r="F236" s="102" t="s">
        <v>2188</v>
      </c>
      <c r="G236" s="416" t="s">
        <v>2189</v>
      </c>
      <c r="H236" s="98" t="s">
        <v>2190</v>
      </c>
      <c r="I236" s="99"/>
      <c r="J236" s="114"/>
      <c r="K236" s="456"/>
      <c r="L236" s="150">
        <f t="shared" si="133"/>
        <v>1923</v>
      </c>
      <c r="M236" s="151">
        <f t="shared" si="134"/>
        <v>1923</v>
      </c>
      <c r="N236" s="455"/>
      <c r="O236" s="37"/>
      <c r="P236" s="36"/>
      <c r="Q236" s="33">
        <f t="shared" si="135"/>
        <v>0</v>
      </c>
      <c r="R236" s="34">
        <f t="shared" si="136"/>
        <v>6000</v>
      </c>
      <c r="S236" s="346"/>
      <c r="T236" s="346"/>
      <c r="U236" s="824"/>
      <c r="V236" s="824"/>
      <c r="W236" s="346"/>
      <c r="X236" s="347"/>
      <c r="Y236" s="348"/>
      <c r="Z236" s="348"/>
      <c r="AA236" s="348"/>
      <c r="AB236" s="348"/>
      <c r="AC236" s="506">
        <v>3000</v>
      </c>
      <c r="AD236" s="348"/>
      <c r="AE236" s="348"/>
      <c r="AF236" s="346"/>
      <c r="AG236" s="346"/>
      <c r="AH236" s="346">
        <v>3000</v>
      </c>
      <c r="AI236" s="346"/>
      <c r="AJ236" s="346"/>
      <c r="AK236" s="346"/>
      <c r="AL236" s="346"/>
      <c r="AM236" s="346"/>
      <c r="AN236" s="346"/>
      <c r="AO236" s="346"/>
      <c r="AP236" s="346"/>
      <c r="AQ236" s="346"/>
      <c r="AR236" s="346"/>
      <c r="AS236" s="346"/>
      <c r="AT236" s="346"/>
      <c r="AU236" s="346"/>
      <c r="AV236" s="346"/>
      <c r="AW236" s="346"/>
      <c r="AX236" s="346"/>
      <c r="AY236" s="349"/>
      <c r="AZ236" s="48"/>
      <c r="BA236" s="48"/>
      <c r="BB236" s="48"/>
      <c r="BC236" s="48"/>
      <c r="BD236" s="47"/>
      <c r="BE236" s="47"/>
      <c r="BF236" s="47"/>
      <c r="BG236" s="47"/>
      <c r="BH236" s="47"/>
      <c r="BI236" s="47">
        <v>34</v>
      </c>
      <c r="BJ236" s="47"/>
      <c r="BK236" s="47">
        <v>3</v>
      </c>
      <c r="BL236" s="47"/>
      <c r="BM236" s="47"/>
      <c r="BN236" s="47"/>
      <c r="BO236" s="47">
        <v>1</v>
      </c>
      <c r="BP236" s="47"/>
      <c r="BQ236" s="47">
        <v>8</v>
      </c>
      <c r="BR236" s="47"/>
      <c r="BS236" s="354"/>
      <c r="BT236" s="354"/>
      <c r="BU236" s="354"/>
      <c r="BV236" s="354"/>
      <c r="BW236" s="354"/>
      <c r="BX236" s="354"/>
      <c r="BY236" s="354"/>
      <c r="BZ236" s="354"/>
      <c r="CA236" s="354"/>
      <c r="CB236" s="354"/>
      <c r="CC236" s="354"/>
      <c r="CD236" s="354"/>
      <c r="CE236" s="354"/>
      <c r="CF236" s="354"/>
      <c r="CG236" s="354"/>
      <c r="CH236" s="354"/>
      <c r="CI236" s="354"/>
      <c r="CJ236" s="354"/>
      <c r="CK236" s="354"/>
      <c r="CL236" s="354"/>
      <c r="CM236" s="354"/>
      <c r="CN236" s="354"/>
      <c r="CO236" s="354"/>
      <c r="CP236" s="358"/>
      <c r="CQ236" s="48"/>
      <c r="CR236" s="354"/>
      <c r="CS236" s="354"/>
      <c r="CT236" s="355"/>
      <c r="CU236" s="354"/>
      <c r="CV236" s="354">
        <v>1</v>
      </c>
      <c r="CW236" s="354"/>
      <c r="CX236" s="354">
        <v>4</v>
      </c>
      <c r="CY236" s="354"/>
      <c r="CZ236" s="354"/>
      <c r="DA236" s="356">
        <v>-2</v>
      </c>
      <c r="DB236" s="354"/>
      <c r="DC236" s="354"/>
      <c r="DD236" s="354"/>
      <c r="DE236" s="354"/>
      <c r="DF236" s="354">
        <v>2</v>
      </c>
      <c r="DG236" s="354"/>
      <c r="DH236" s="354"/>
      <c r="DI236" s="354"/>
      <c r="DJ236" s="354"/>
      <c r="DK236" s="354"/>
      <c r="DL236" s="354"/>
      <c r="DM236" s="354"/>
      <c r="DN236" s="354"/>
      <c r="DO236" s="354"/>
      <c r="DP236" s="354"/>
      <c r="DQ236" s="354"/>
      <c r="DR236" s="354"/>
      <c r="DS236" s="354"/>
      <c r="DT236" s="354"/>
      <c r="DU236" s="354">
        <v>2</v>
      </c>
      <c r="DV236" s="354"/>
      <c r="DW236" s="354"/>
      <c r="DX236" s="354"/>
      <c r="DY236" s="354"/>
      <c r="DZ236" s="357"/>
      <c r="EA236" s="356"/>
      <c r="EB236" s="356"/>
      <c r="EC236" s="356"/>
      <c r="ED236" s="356"/>
      <c r="EE236" s="358"/>
      <c r="EF236" s="48"/>
      <c r="EG236" s="46"/>
      <c r="EH236" s="46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>
        <v>288</v>
      </c>
      <c r="ET236" s="48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>
        <v>160</v>
      </c>
      <c r="FI236" s="47"/>
      <c r="FJ236" s="47">
        <v>64</v>
      </c>
      <c r="FK236" s="47"/>
      <c r="FL236" s="47"/>
      <c r="FM236" s="47"/>
      <c r="FN236" s="47">
        <v>304</v>
      </c>
      <c r="FO236" s="47"/>
      <c r="FP236" s="47"/>
      <c r="FQ236" s="354">
        <v>1808</v>
      </c>
      <c r="FR236" s="354"/>
      <c r="FS236" s="354"/>
      <c r="FT236" s="354"/>
      <c r="FU236" s="354">
        <v>256</v>
      </c>
      <c r="FV236" s="354"/>
      <c r="FW236" s="354"/>
      <c r="FX236" s="354"/>
      <c r="FY236" s="354"/>
      <c r="FZ236" s="354"/>
      <c r="GA236" s="354"/>
      <c r="GB236" s="354">
        <v>160</v>
      </c>
      <c r="GC236" s="354"/>
      <c r="GD236" s="354"/>
      <c r="GE236" s="354">
        <v>68</v>
      </c>
      <c r="GF236" s="354"/>
      <c r="GG236" s="354"/>
      <c r="GH236" s="354">
        <v>160</v>
      </c>
      <c r="GI236" s="354">
        <v>48</v>
      </c>
      <c r="GJ236" s="354">
        <v>80</v>
      </c>
      <c r="GK236" s="354"/>
      <c r="GL236" s="354">
        <v>128</v>
      </c>
      <c r="GM236" s="354"/>
      <c r="GN236" s="354"/>
      <c r="GO236" s="354"/>
      <c r="GP236" s="354"/>
      <c r="GQ236" s="354"/>
      <c r="GR236" s="354"/>
      <c r="GS236" s="354"/>
      <c r="GT236" s="354">
        <v>16</v>
      </c>
      <c r="GU236" s="354"/>
      <c r="GV236" s="354"/>
      <c r="GW236" s="354"/>
      <c r="GX236" s="354"/>
      <c r="GY236" s="354"/>
      <c r="GZ236" s="354"/>
      <c r="HA236" s="354"/>
      <c r="HB236" s="354"/>
      <c r="HC236" s="354"/>
      <c r="HD236" s="354"/>
      <c r="HE236" s="354">
        <v>48</v>
      </c>
      <c r="HF236" s="354"/>
      <c r="HG236" s="354"/>
      <c r="HH236" s="354">
        <v>48</v>
      </c>
      <c r="HI236" s="354"/>
      <c r="HJ236" s="354"/>
      <c r="HK236" s="354">
        <v>24</v>
      </c>
      <c r="HL236" s="354"/>
      <c r="HM236" s="354"/>
      <c r="HN236" s="354"/>
      <c r="HO236" s="354"/>
      <c r="HP236" s="354"/>
      <c r="HQ236" s="354"/>
      <c r="HR236" s="354"/>
      <c r="HS236" s="354">
        <v>52</v>
      </c>
      <c r="HT236" s="354"/>
      <c r="HU236" s="354">
        <v>32</v>
      </c>
      <c r="HV236" s="354"/>
      <c r="HW236" s="354"/>
      <c r="HX236" s="354">
        <v>80</v>
      </c>
      <c r="HY236" s="354"/>
      <c r="HZ236" s="354"/>
      <c r="IA236" s="354"/>
      <c r="IB236" s="354"/>
      <c r="IC236" s="354"/>
      <c r="ID236" s="354"/>
      <c r="IE236" s="354"/>
      <c r="IF236" s="354">
        <v>64</v>
      </c>
      <c r="IG236" s="354"/>
      <c r="IH236" s="354"/>
      <c r="II236" s="354"/>
      <c r="IJ236" s="354"/>
      <c r="IK236" s="354"/>
      <c r="IL236" s="354"/>
      <c r="IM236" s="354"/>
      <c r="IN236" s="354"/>
      <c r="IO236" s="354"/>
      <c r="IP236" s="354">
        <v>24</v>
      </c>
      <c r="IQ236" s="354">
        <v>32</v>
      </c>
      <c r="IR236" s="50"/>
      <c r="IS236" s="47"/>
      <c r="IT236" s="47"/>
      <c r="IU236" s="47"/>
      <c r="IV236" s="47"/>
      <c r="IW236" s="47"/>
      <c r="IX236" s="47"/>
      <c r="IY236" s="47"/>
      <c r="IZ236" s="47"/>
      <c r="JA236" s="47"/>
      <c r="JB236" s="47"/>
      <c r="JC236" s="47"/>
      <c r="JD236" s="47"/>
      <c r="JE236" s="47"/>
      <c r="JF236" s="47"/>
      <c r="JG236" s="47"/>
      <c r="JH236" s="47"/>
      <c r="JI236" s="47"/>
      <c r="JJ236" s="47"/>
      <c r="JK236" s="47"/>
      <c r="JL236" s="354">
        <v>16</v>
      </c>
      <c r="JM236" s="354"/>
      <c r="JN236" s="354"/>
      <c r="JO236" s="354"/>
      <c r="JP236" s="354"/>
      <c r="JQ236" s="354"/>
      <c r="JR236" s="354"/>
      <c r="JS236" s="354"/>
      <c r="JT236" s="354"/>
      <c r="JU236" s="354"/>
      <c r="JV236" s="354"/>
      <c r="JW236" s="354"/>
      <c r="JX236" s="354"/>
      <c r="JY236" s="354"/>
      <c r="JZ236" s="354"/>
      <c r="KA236" s="354"/>
      <c r="KB236" s="354"/>
      <c r="KC236" s="354"/>
      <c r="KD236" s="354"/>
      <c r="KE236" s="354"/>
      <c r="KF236" s="354"/>
      <c r="KG236" s="354"/>
      <c r="KH236" s="354">
        <v>16</v>
      </c>
      <c r="KI236" s="354"/>
      <c r="KJ236" s="354">
        <v>32</v>
      </c>
      <c r="KK236" s="354"/>
      <c r="KL236" s="354"/>
      <c r="KM236" s="354"/>
      <c r="KN236" s="354"/>
      <c r="KO236" s="354"/>
      <c r="KP236" s="354"/>
      <c r="KQ236" s="354"/>
      <c r="KR236" s="354"/>
      <c r="KS236" s="354"/>
      <c r="KT236" s="354"/>
      <c r="KU236" s="354"/>
      <c r="KV236" s="51"/>
      <c r="KW236" s="47"/>
      <c r="KX236" s="47"/>
      <c r="KY236" s="47"/>
      <c r="KZ236" s="47"/>
      <c r="LA236" s="47"/>
      <c r="LB236" s="47"/>
      <c r="LC236" s="47"/>
      <c r="LD236" s="361"/>
      <c r="LE236" s="361"/>
      <c r="LF236" s="361"/>
      <c r="LG236" s="361">
        <v>16</v>
      </c>
      <c r="LH236" s="361"/>
      <c r="LI236" s="361"/>
      <c r="LJ236" s="361"/>
      <c r="LK236" s="361"/>
      <c r="LL236" s="361"/>
      <c r="LM236" s="361"/>
      <c r="LN236" s="361"/>
      <c r="LO236" s="354"/>
      <c r="LP236" s="354"/>
      <c r="LQ236" s="354"/>
      <c r="LR236" s="354"/>
      <c r="LS236" s="354"/>
      <c r="LT236" s="354"/>
      <c r="LU236" s="354"/>
      <c r="LV236" s="354"/>
      <c r="LW236" s="51"/>
      <c r="LX236" s="354"/>
      <c r="LY236" s="354"/>
      <c r="LZ236" s="354"/>
      <c r="MA236" s="354"/>
      <c r="MB236" s="354"/>
      <c r="MC236" s="354"/>
      <c r="MD236" s="354"/>
      <c r="ME236" s="354"/>
      <c r="MF236" s="354"/>
      <c r="MG236" s="354"/>
      <c r="MH236" s="354"/>
      <c r="MI236" s="354"/>
      <c r="MJ236" s="354"/>
      <c r="MK236" s="354"/>
      <c r="ML236" s="354"/>
      <c r="MM236" s="354"/>
      <c r="MN236" s="354"/>
      <c r="MO236" s="354"/>
      <c r="MP236" s="354"/>
      <c r="MQ236" s="354"/>
      <c r="MR236" s="354"/>
      <c r="MS236" s="51"/>
      <c r="MT236" s="364">
        <f t="shared" si="138"/>
        <v>3944</v>
      </c>
      <c r="MU236" s="365">
        <f t="shared" si="139"/>
        <v>80</v>
      </c>
      <c r="MV236" s="366">
        <f t="shared" si="140"/>
        <v>4024</v>
      </c>
      <c r="MW236" s="365"/>
      <c r="MX236" s="365"/>
      <c r="MY236" s="54"/>
      <c r="MZ236" s="709">
        <v>9.99</v>
      </c>
      <c r="NA236" s="709">
        <v>2.5</v>
      </c>
      <c r="NB236" s="709">
        <f t="shared" si="141"/>
        <v>10060</v>
      </c>
      <c r="NC236" s="711"/>
      <c r="ND236" s="711">
        <v>12.23</v>
      </c>
      <c r="NE236" s="738">
        <f t="shared" si="167"/>
        <v>0.269850746268657</v>
      </c>
      <c r="NF236" s="743"/>
      <c r="NG236" s="739">
        <v>3000</v>
      </c>
      <c r="NH236" s="743">
        <v>12.23</v>
      </c>
      <c r="NI236" s="740">
        <f t="shared" si="142"/>
        <v>23518.29</v>
      </c>
      <c r="NJ236" s="738">
        <f t="shared" si="171"/>
        <v>0.269850746268657</v>
      </c>
      <c r="NK236" s="745">
        <v>44652</v>
      </c>
      <c r="NL236" s="746">
        <v>44652</v>
      </c>
      <c r="NM236" s="739">
        <f ca="1" t="shared" si="143"/>
        <v>14.1666666666667</v>
      </c>
      <c r="NN236" s="739">
        <f ca="1" t="shared" si="144"/>
        <v>425</v>
      </c>
      <c r="NO236" s="743">
        <v>0</v>
      </c>
      <c r="NP236" s="739">
        <f t="shared" si="145"/>
        <v>4024</v>
      </c>
      <c r="NQ236" s="761">
        <f t="shared" si="146"/>
        <v>4.1851274050962</v>
      </c>
      <c r="NR236" s="739">
        <f ca="1" t="shared" si="147"/>
        <v>3.59428588908262</v>
      </c>
      <c r="NS236" s="739">
        <f t="shared" si="148"/>
        <v>1923</v>
      </c>
      <c r="NT236" s="743"/>
      <c r="NU236" s="739">
        <f ca="1" t="shared" si="149"/>
        <v>284.047058823529</v>
      </c>
      <c r="NV236" s="769">
        <f ca="1" t="shared" si="150"/>
        <v>9.46823529411765</v>
      </c>
      <c r="NW236" s="769">
        <f ca="1" t="shared" si="151"/>
        <v>203.100149105368</v>
      </c>
      <c r="NX236" s="743"/>
      <c r="NY236" s="743"/>
      <c r="NZ236" s="743"/>
      <c r="OA236" s="743"/>
      <c r="OB236" s="743"/>
      <c r="OC236" s="743"/>
      <c r="OD236" s="743"/>
      <c r="OE236" s="743">
        <f t="shared" si="152"/>
        <v>0</v>
      </c>
      <c r="OF236" s="743">
        <f t="shared" si="153"/>
        <v>0</v>
      </c>
      <c r="OG236" s="743">
        <f t="shared" si="154"/>
        <v>304</v>
      </c>
      <c r="OH236" s="743">
        <f t="shared" si="155"/>
        <v>224</v>
      </c>
      <c r="OI236" s="743">
        <f t="shared" si="156"/>
        <v>256</v>
      </c>
      <c r="OJ236" s="739">
        <f t="shared" si="157"/>
        <v>516</v>
      </c>
      <c r="OK236" s="739">
        <f t="shared" si="158"/>
        <v>32</v>
      </c>
      <c r="OL236" s="739">
        <f t="shared" si="159"/>
        <v>2240</v>
      </c>
      <c r="OM236" s="739">
        <f t="shared" si="160"/>
        <v>16</v>
      </c>
      <c r="ON236" s="739">
        <f t="shared" si="161"/>
        <v>120</v>
      </c>
      <c r="OO236" s="739">
        <f t="shared" si="162"/>
        <v>84</v>
      </c>
      <c r="OP236" s="739"/>
      <c r="OQ236" s="739">
        <f t="shared" si="163"/>
        <v>176</v>
      </c>
      <c r="OR236" s="739">
        <f t="shared" si="164"/>
        <v>3968</v>
      </c>
      <c r="OS236" s="739">
        <f t="shared" si="165"/>
        <v>0</v>
      </c>
      <c r="OT236" s="739">
        <f t="shared" si="166"/>
        <v>-56</v>
      </c>
      <c r="OU236" s="743"/>
      <c r="OV236" s="743"/>
      <c r="OW236" s="743"/>
      <c r="OX236" s="743"/>
      <c r="OY236" s="743"/>
      <c r="OZ236" s="743"/>
      <c r="PA236" s="743"/>
      <c r="PB236" s="743"/>
      <c r="PC236" s="743"/>
      <c r="PD236" s="743"/>
      <c r="PE236" s="743"/>
      <c r="PF236" s="743"/>
      <c r="PG236" s="743"/>
    </row>
    <row r="237" s="28" customFormat="1" customHeight="1" spans="1:423">
      <c r="A237" s="791" t="s">
        <v>1667</v>
      </c>
      <c r="B237" s="343" t="s">
        <v>1668</v>
      </c>
      <c r="C237" s="95" t="s">
        <v>2166</v>
      </c>
      <c r="D237" s="95" t="s">
        <v>2181</v>
      </c>
      <c r="E237" s="418"/>
      <c r="F237" s="102" t="s">
        <v>2191</v>
      </c>
      <c r="G237" s="416" t="s">
        <v>2192</v>
      </c>
      <c r="H237" s="98" t="s">
        <v>2193</v>
      </c>
      <c r="I237" s="99"/>
      <c r="J237" s="114"/>
      <c r="K237" s="456"/>
      <c r="L237" s="150">
        <f t="shared" si="133"/>
        <v>4043</v>
      </c>
      <c r="M237" s="151">
        <f t="shared" si="134"/>
        <v>4043</v>
      </c>
      <c r="N237" s="455"/>
      <c r="O237" s="37"/>
      <c r="P237" s="36"/>
      <c r="Q237" s="33">
        <f t="shared" si="135"/>
        <v>0</v>
      </c>
      <c r="R237" s="34">
        <f t="shared" si="136"/>
        <v>6000</v>
      </c>
      <c r="S237" s="346"/>
      <c r="T237" s="346"/>
      <c r="U237" s="824"/>
      <c r="V237" s="824"/>
      <c r="W237" s="346"/>
      <c r="X237" s="347"/>
      <c r="Y237" s="348"/>
      <c r="Z237" s="348"/>
      <c r="AA237" s="348"/>
      <c r="AB237" s="348"/>
      <c r="AC237" s="506">
        <v>3000</v>
      </c>
      <c r="AD237" s="348"/>
      <c r="AE237" s="348"/>
      <c r="AF237" s="346"/>
      <c r="AG237" s="346"/>
      <c r="AH237" s="346"/>
      <c r="AI237" s="346"/>
      <c r="AJ237" s="346"/>
      <c r="AK237" s="346"/>
      <c r="AL237" s="346"/>
      <c r="AM237" s="346"/>
      <c r="AN237" s="346"/>
      <c r="AO237" s="346">
        <v>3000</v>
      </c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9"/>
      <c r="AZ237" s="48"/>
      <c r="BA237" s="48"/>
      <c r="BB237" s="48"/>
      <c r="BC237" s="48"/>
      <c r="BD237" s="47"/>
      <c r="BE237" s="47"/>
      <c r="BF237" s="47"/>
      <c r="BG237" s="47"/>
      <c r="BH237" s="47"/>
      <c r="BI237" s="47">
        <v>34</v>
      </c>
      <c r="BJ237" s="47"/>
      <c r="BK237" s="47">
        <v>2</v>
      </c>
      <c r="BL237" s="47"/>
      <c r="BM237" s="47"/>
      <c r="BN237" s="47"/>
      <c r="BO237" s="47">
        <v>1</v>
      </c>
      <c r="BP237" s="47"/>
      <c r="BQ237" s="47"/>
      <c r="BR237" s="47"/>
      <c r="BS237" s="354"/>
      <c r="BT237" s="354"/>
      <c r="BU237" s="354"/>
      <c r="BV237" s="354"/>
      <c r="BW237" s="354"/>
      <c r="BX237" s="354"/>
      <c r="BY237" s="354"/>
      <c r="BZ237" s="354"/>
      <c r="CA237" s="354"/>
      <c r="CB237" s="354"/>
      <c r="CC237" s="354"/>
      <c r="CD237" s="354"/>
      <c r="CE237" s="354"/>
      <c r="CF237" s="354"/>
      <c r="CG237" s="354"/>
      <c r="CH237" s="354"/>
      <c r="CI237" s="354"/>
      <c r="CJ237" s="354"/>
      <c r="CK237" s="354"/>
      <c r="CL237" s="354"/>
      <c r="CM237" s="354"/>
      <c r="CN237" s="354"/>
      <c r="CO237" s="354"/>
      <c r="CP237" s="358"/>
      <c r="CQ237" s="48"/>
      <c r="CR237" s="354"/>
      <c r="CS237" s="354"/>
      <c r="CT237" s="355"/>
      <c r="CU237" s="354"/>
      <c r="CV237" s="354">
        <v>1</v>
      </c>
      <c r="CW237" s="354"/>
      <c r="CX237" s="354">
        <v>4</v>
      </c>
      <c r="CY237" s="354"/>
      <c r="CZ237" s="354"/>
      <c r="DA237" s="356">
        <v>-1</v>
      </c>
      <c r="DB237" s="354"/>
      <c r="DC237" s="354"/>
      <c r="DD237" s="354"/>
      <c r="DE237" s="354"/>
      <c r="DF237" s="354">
        <v>2</v>
      </c>
      <c r="DG237" s="354"/>
      <c r="DH237" s="354"/>
      <c r="DI237" s="354"/>
      <c r="DJ237" s="354"/>
      <c r="DK237" s="354"/>
      <c r="DL237" s="354"/>
      <c r="DM237" s="354"/>
      <c r="DN237" s="354"/>
      <c r="DO237" s="354"/>
      <c r="DP237" s="354"/>
      <c r="DQ237" s="354"/>
      <c r="DR237" s="354"/>
      <c r="DS237" s="354"/>
      <c r="DT237" s="354"/>
      <c r="DU237" s="354">
        <v>2</v>
      </c>
      <c r="DV237" s="354"/>
      <c r="DW237" s="354"/>
      <c r="DX237" s="354"/>
      <c r="DY237" s="354"/>
      <c r="DZ237" s="357"/>
      <c r="EA237" s="356"/>
      <c r="EB237" s="356"/>
      <c r="EC237" s="356"/>
      <c r="ED237" s="356"/>
      <c r="EE237" s="358"/>
      <c r="EF237" s="48"/>
      <c r="EG237" s="46"/>
      <c r="EH237" s="46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>
        <v>288</v>
      </c>
      <c r="ET237" s="48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>
        <v>64</v>
      </c>
      <c r="FK237" s="47"/>
      <c r="FL237" s="47"/>
      <c r="FM237" s="47"/>
      <c r="FN237" s="47">
        <v>304</v>
      </c>
      <c r="FO237" s="47"/>
      <c r="FP237" s="47"/>
      <c r="FQ237" s="354"/>
      <c r="FR237" s="354"/>
      <c r="FS237" s="354"/>
      <c r="FT237" s="354"/>
      <c r="FU237" s="354">
        <v>256</v>
      </c>
      <c r="FV237" s="354"/>
      <c r="FW237" s="354"/>
      <c r="FX237" s="354"/>
      <c r="FY237" s="354"/>
      <c r="FZ237" s="354"/>
      <c r="GA237" s="354"/>
      <c r="GB237" s="354">
        <v>160</v>
      </c>
      <c r="GC237" s="354"/>
      <c r="GD237" s="354"/>
      <c r="GE237" s="354">
        <v>68</v>
      </c>
      <c r="GF237" s="354"/>
      <c r="GG237" s="354"/>
      <c r="GH237" s="354">
        <v>160</v>
      </c>
      <c r="GI237" s="354"/>
      <c r="GJ237" s="354">
        <v>80</v>
      </c>
      <c r="GK237" s="354"/>
      <c r="GL237" s="354">
        <v>128</v>
      </c>
      <c r="GM237" s="354"/>
      <c r="GN237" s="354"/>
      <c r="GO237" s="354"/>
      <c r="GP237" s="354"/>
      <c r="GQ237" s="354"/>
      <c r="GR237" s="354"/>
      <c r="GS237" s="354"/>
      <c r="GT237" s="354">
        <v>16</v>
      </c>
      <c r="GU237" s="354"/>
      <c r="GV237" s="354"/>
      <c r="GW237" s="354"/>
      <c r="GX237" s="354"/>
      <c r="GY237" s="354"/>
      <c r="GZ237" s="354"/>
      <c r="HA237" s="354"/>
      <c r="HB237" s="354"/>
      <c r="HC237" s="354"/>
      <c r="HD237" s="354"/>
      <c r="HE237" s="354">
        <v>48</v>
      </c>
      <c r="HF237" s="354"/>
      <c r="HG237" s="354"/>
      <c r="HH237" s="354"/>
      <c r="HI237" s="354"/>
      <c r="HJ237" s="354"/>
      <c r="HK237" s="354">
        <v>24</v>
      </c>
      <c r="HL237" s="354"/>
      <c r="HM237" s="354"/>
      <c r="HN237" s="354"/>
      <c r="HO237" s="354"/>
      <c r="HP237" s="354"/>
      <c r="HQ237" s="354"/>
      <c r="HR237" s="354"/>
      <c r="HS237" s="354">
        <v>52</v>
      </c>
      <c r="HT237" s="354"/>
      <c r="HU237" s="354"/>
      <c r="HV237" s="354"/>
      <c r="HW237" s="354"/>
      <c r="HX237" s="354">
        <v>80</v>
      </c>
      <c r="HY237" s="354"/>
      <c r="HZ237" s="354"/>
      <c r="IA237" s="354"/>
      <c r="IB237" s="354"/>
      <c r="IC237" s="354"/>
      <c r="ID237" s="354"/>
      <c r="IE237" s="354"/>
      <c r="IF237" s="354">
        <v>48</v>
      </c>
      <c r="IG237" s="354"/>
      <c r="IH237" s="354"/>
      <c r="II237" s="354"/>
      <c r="IJ237" s="354"/>
      <c r="IK237" s="354"/>
      <c r="IL237" s="354"/>
      <c r="IM237" s="354"/>
      <c r="IN237" s="354"/>
      <c r="IO237" s="354"/>
      <c r="IP237" s="354">
        <v>24</v>
      </c>
      <c r="IQ237" s="354">
        <v>32</v>
      </c>
      <c r="IR237" s="50"/>
      <c r="IS237" s="47"/>
      <c r="IT237" s="47"/>
      <c r="IU237" s="47"/>
      <c r="IV237" s="47"/>
      <c r="IW237" s="47"/>
      <c r="IX237" s="47"/>
      <c r="IY237" s="47"/>
      <c r="IZ237" s="47"/>
      <c r="JA237" s="47"/>
      <c r="JB237" s="47"/>
      <c r="JC237" s="47"/>
      <c r="JD237" s="47"/>
      <c r="JE237" s="47"/>
      <c r="JF237" s="47"/>
      <c r="JG237" s="47"/>
      <c r="JH237" s="47"/>
      <c r="JI237" s="47"/>
      <c r="JJ237" s="47"/>
      <c r="JK237" s="47"/>
      <c r="JL237" s="354">
        <v>16</v>
      </c>
      <c r="JM237" s="354"/>
      <c r="JN237" s="354"/>
      <c r="JO237" s="354"/>
      <c r="JP237" s="354"/>
      <c r="JQ237" s="354"/>
      <c r="JR237" s="354"/>
      <c r="JS237" s="354"/>
      <c r="JT237" s="354"/>
      <c r="JU237" s="354"/>
      <c r="JV237" s="354"/>
      <c r="JW237" s="354"/>
      <c r="JX237" s="354"/>
      <c r="JY237" s="354"/>
      <c r="JZ237" s="354"/>
      <c r="KA237" s="354"/>
      <c r="KB237" s="354"/>
      <c r="KC237" s="354"/>
      <c r="KD237" s="354"/>
      <c r="KE237" s="354"/>
      <c r="KF237" s="354"/>
      <c r="KG237" s="354"/>
      <c r="KH237" s="354">
        <v>16</v>
      </c>
      <c r="KI237" s="354"/>
      <c r="KJ237" s="354">
        <v>32</v>
      </c>
      <c r="KK237" s="354"/>
      <c r="KL237" s="354"/>
      <c r="KM237" s="354"/>
      <c r="KN237" s="354"/>
      <c r="KO237" s="354"/>
      <c r="KP237" s="354"/>
      <c r="KQ237" s="354"/>
      <c r="KR237" s="354"/>
      <c r="KS237" s="354"/>
      <c r="KT237" s="354"/>
      <c r="KU237" s="354"/>
      <c r="KV237" s="51"/>
      <c r="KW237" s="47"/>
      <c r="KX237" s="47"/>
      <c r="KY237" s="47"/>
      <c r="KZ237" s="47"/>
      <c r="LA237" s="47"/>
      <c r="LB237" s="47"/>
      <c r="LC237" s="47"/>
      <c r="LD237" s="361"/>
      <c r="LE237" s="361"/>
      <c r="LF237" s="361"/>
      <c r="LG237" s="361">
        <v>16</v>
      </c>
      <c r="LH237" s="361"/>
      <c r="LI237" s="361"/>
      <c r="LJ237" s="361"/>
      <c r="LK237" s="361"/>
      <c r="LL237" s="361"/>
      <c r="LM237" s="361"/>
      <c r="LN237" s="361"/>
      <c r="LO237" s="354"/>
      <c r="LP237" s="354"/>
      <c r="LQ237" s="354"/>
      <c r="LR237" s="354"/>
      <c r="LS237" s="354"/>
      <c r="LT237" s="354"/>
      <c r="LU237" s="354"/>
      <c r="LV237" s="354"/>
      <c r="LW237" s="51"/>
      <c r="LX237" s="354"/>
      <c r="LY237" s="354"/>
      <c r="LZ237" s="354"/>
      <c r="MA237" s="354"/>
      <c r="MB237" s="354"/>
      <c r="MC237" s="354"/>
      <c r="MD237" s="354"/>
      <c r="ME237" s="354"/>
      <c r="MF237" s="354"/>
      <c r="MG237" s="354"/>
      <c r="MH237" s="354"/>
      <c r="MI237" s="354"/>
      <c r="MJ237" s="354"/>
      <c r="MK237" s="354"/>
      <c r="ML237" s="354"/>
      <c r="MM237" s="354"/>
      <c r="MN237" s="354"/>
      <c r="MO237" s="354"/>
      <c r="MP237" s="354"/>
      <c r="MQ237" s="354"/>
      <c r="MR237" s="354"/>
      <c r="MS237" s="51"/>
      <c r="MT237" s="364">
        <f t="shared" si="138"/>
        <v>1832</v>
      </c>
      <c r="MU237" s="365">
        <f t="shared" si="139"/>
        <v>80</v>
      </c>
      <c r="MV237" s="366">
        <f t="shared" si="140"/>
        <v>1912</v>
      </c>
      <c r="MW237" s="365"/>
      <c r="MX237" s="365"/>
      <c r="MY237" s="54"/>
      <c r="MZ237" s="709">
        <v>9.99</v>
      </c>
      <c r="NA237" s="709">
        <v>2.5</v>
      </c>
      <c r="NB237" s="709">
        <f t="shared" si="141"/>
        <v>4780</v>
      </c>
      <c r="NC237" s="711"/>
      <c r="ND237" s="711">
        <v>12.23</v>
      </c>
      <c r="NE237" s="738">
        <f t="shared" si="167"/>
        <v>0.269850746268657</v>
      </c>
      <c r="NF237" s="743"/>
      <c r="NG237" s="739">
        <v>3000</v>
      </c>
      <c r="NH237" s="743">
        <v>12.23</v>
      </c>
      <c r="NI237" s="740">
        <f t="shared" si="142"/>
        <v>49445.89</v>
      </c>
      <c r="NJ237" s="738">
        <f t="shared" si="171"/>
        <v>0.269850746268657</v>
      </c>
      <c r="NK237" s="745">
        <v>44652</v>
      </c>
      <c r="NL237" s="746">
        <v>44652</v>
      </c>
      <c r="NM237" s="739">
        <f ca="1" t="shared" si="143"/>
        <v>14.1666666666667</v>
      </c>
      <c r="NN237" s="739">
        <f ca="1" t="shared" si="144"/>
        <v>425</v>
      </c>
      <c r="NO237" s="743">
        <v>0</v>
      </c>
      <c r="NP237" s="739">
        <f t="shared" si="145"/>
        <v>1912</v>
      </c>
      <c r="NQ237" s="761">
        <f t="shared" si="146"/>
        <v>0.945832302745486</v>
      </c>
      <c r="NR237" s="739">
        <f ca="1" t="shared" si="147"/>
        <v>0.812303036475535</v>
      </c>
      <c r="NS237" s="739">
        <f t="shared" si="148"/>
        <v>4043</v>
      </c>
      <c r="NT237" s="743"/>
      <c r="NU237" s="739">
        <f ca="1" t="shared" si="149"/>
        <v>134.964705882353</v>
      </c>
      <c r="NV237" s="769">
        <f ca="1" t="shared" si="150"/>
        <v>4.49882352941176</v>
      </c>
      <c r="NW237" s="769">
        <f ca="1" t="shared" si="151"/>
        <v>898.679393305439</v>
      </c>
      <c r="NX237" s="743"/>
      <c r="NY237" s="743"/>
      <c r="NZ237" s="743"/>
      <c r="OA237" s="743"/>
      <c r="OB237" s="743"/>
      <c r="OC237" s="743"/>
      <c r="OD237" s="743"/>
      <c r="OE237" s="743">
        <f t="shared" si="152"/>
        <v>0</v>
      </c>
      <c r="OF237" s="743">
        <f t="shared" si="153"/>
        <v>0</v>
      </c>
      <c r="OG237" s="743">
        <f t="shared" si="154"/>
        <v>304</v>
      </c>
      <c r="OH237" s="743">
        <f t="shared" si="155"/>
        <v>64</v>
      </c>
      <c r="OI237" s="743">
        <f t="shared" si="156"/>
        <v>256</v>
      </c>
      <c r="OJ237" s="739">
        <f t="shared" si="157"/>
        <v>468</v>
      </c>
      <c r="OK237" s="739">
        <f t="shared" si="158"/>
        <v>32</v>
      </c>
      <c r="OL237" s="739">
        <f t="shared" si="159"/>
        <v>432</v>
      </c>
      <c r="OM237" s="739">
        <f t="shared" si="160"/>
        <v>16</v>
      </c>
      <c r="ON237" s="739">
        <f t="shared" si="161"/>
        <v>72</v>
      </c>
      <c r="OO237" s="739">
        <f t="shared" si="162"/>
        <v>84</v>
      </c>
      <c r="OP237" s="739"/>
      <c r="OQ237" s="739">
        <f t="shared" si="163"/>
        <v>128</v>
      </c>
      <c r="OR237" s="739">
        <f t="shared" si="164"/>
        <v>1856</v>
      </c>
      <c r="OS237" s="739">
        <f t="shared" si="165"/>
        <v>0</v>
      </c>
      <c r="OT237" s="739">
        <f t="shared" si="166"/>
        <v>-56</v>
      </c>
      <c r="OU237" s="743"/>
      <c r="OV237" s="743"/>
      <c r="OW237" s="743"/>
      <c r="OX237" s="743"/>
      <c r="OY237" s="743"/>
      <c r="OZ237" s="743"/>
      <c r="PA237" s="743"/>
      <c r="PB237" s="743"/>
      <c r="PC237" s="743"/>
      <c r="PD237" s="743"/>
      <c r="PE237" s="743"/>
      <c r="PF237" s="743"/>
      <c r="PG237" s="743"/>
    </row>
    <row r="238" s="28" customFormat="1" customHeight="1" spans="1:423">
      <c r="A238" s="791" t="s">
        <v>1667</v>
      </c>
      <c r="B238" s="343" t="s">
        <v>1668</v>
      </c>
      <c r="C238" s="95" t="s">
        <v>1645</v>
      </c>
      <c r="D238" s="95" t="s">
        <v>1646</v>
      </c>
      <c r="E238" s="835"/>
      <c r="F238" s="836" t="s">
        <v>2194</v>
      </c>
      <c r="G238" s="837" t="s">
        <v>2195</v>
      </c>
      <c r="H238" s="98" t="s">
        <v>2196</v>
      </c>
      <c r="I238" s="99"/>
      <c r="J238" s="114"/>
      <c r="K238" s="456"/>
      <c r="L238" s="150">
        <f t="shared" si="133"/>
        <v>167</v>
      </c>
      <c r="M238" s="151">
        <f t="shared" si="134"/>
        <v>167</v>
      </c>
      <c r="N238" s="455"/>
      <c r="O238" s="37"/>
      <c r="P238" s="36"/>
      <c r="Q238" s="33">
        <f t="shared" si="135"/>
        <v>0</v>
      </c>
      <c r="R238" s="34">
        <f t="shared" si="136"/>
        <v>1000</v>
      </c>
      <c r="S238" s="346"/>
      <c r="T238" s="346"/>
      <c r="U238" s="824"/>
      <c r="V238" s="824"/>
      <c r="W238" s="346"/>
      <c r="X238" s="347"/>
      <c r="Y238" s="348"/>
      <c r="Z238" s="348"/>
      <c r="AA238" s="348"/>
      <c r="AB238" s="348"/>
      <c r="AC238" s="506">
        <v>1000</v>
      </c>
      <c r="AD238" s="348"/>
      <c r="AE238" s="348"/>
      <c r="AF238" s="346"/>
      <c r="AG238" s="346"/>
      <c r="AH238" s="346"/>
      <c r="AI238" s="346"/>
      <c r="AJ238" s="346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9"/>
      <c r="AZ238" s="48"/>
      <c r="BA238" s="48"/>
      <c r="BB238" s="48"/>
      <c r="BC238" s="48"/>
      <c r="BD238" s="47"/>
      <c r="BE238" s="47"/>
      <c r="BF238" s="47"/>
      <c r="BG238" s="47"/>
      <c r="BH238" s="47">
        <v>5</v>
      </c>
      <c r="BI238" s="47"/>
      <c r="BJ238" s="47"/>
      <c r="BK238" s="47"/>
      <c r="BL238" s="47"/>
      <c r="BM238" s="47">
        <v>4</v>
      </c>
      <c r="BN238" s="47"/>
      <c r="BO238" s="47"/>
      <c r="BP238" s="47"/>
      <c r="BQ238" s="47"/>
      <c r="BR238" s="47"/>
      <c r="BS238" s="354"/>
      <c r="BT238" s="354"/>
      <c r="BU238" s="354"/>
      <c r="BV238" s="354"/>
      <c r="BW238" s="354"/>
      <c r="BX238" s="354"/>
      <c r="BY238" s="354"/>
      <c r="BZ238" s="354"/>
      <c r="CA238" s="354"/>
      <c r="CB238" s="354"/>
      <c r="CC238" s="354"/>
      <c r="CD238" s="354"/>
      <c r="CE238" s="354"/>
      <c r="CF238" s="354"/>
      <c r="CG238" s="354"/>
      <c r="CH238" s="354"/>
      <c r="CI238" s="354"/>
      <c r="CJ238" s="354"/>
      <c r="CK238" s="354"/>
      <c r="CL238" s="354"/>
      <c r="CM238" s="354"/>
      <c r="CN238" s="354"/>
      <c r="CO238" s="354"/>
      <c r="CP238" s="358"/>
      <c r="CQ238" s="48"/>
      <c r="CR238" s="354"/>
      <c r="CS238" s="354"/>
      <c r="CT238" s="355"/>
      <c r="CU238" s="354"/>
      <c r="CV238" s="354"/>
      <c r="CW238" s="354"/>
      <c r="CX238" s="354">
        <v>2</v>
      </c>
      <c r="CY238" s="354"/>
      <c r="CZ238" s="354"/>
      <c r="DA238" s="356"/>
      <c r="DB238" s="354"/>
      <c r="DC238" s="354"/>
      <c r="DD238" s="354"/>
      <c r="DE238" s="354"/>
      <c r="DF238" s="354">
        <v>1</v>
      </c>
      <c r="DG238" s="354"/>
      <c r="DH238" s="354"/>
      <c r="DI238" s="354"/>
      <c r="DJ238" s="354"/>
      <c r="DK238" s="354"/>
      <c r="DL238" s="354"/>
      <c r="DM238" s="354"/>
      <c r="DN238" s="354"/>
      <c r="DO238" s="354"/>
      <c r="DP238" s="354"/>
      <c r="DQ238" s="354"/>
      <c r="DR238" s="354"/>
      <c r="DS238" s="354"/>
      <c r="DT238" s="354"/>
      <c r="DU238" s="354">
        <v>1</v>
      </c>
      <c r="DV238" s="354"/>
      <c r="DW238" s="354"/>
      <c r="DX238" s="354"/>
      <c r="DY238" s="354"/>
      <c r="DZ238" s="357"/>
      <c r="EA238" s="356"/>
      <c r="EB238" s="356"/>
      <c r="EC238" s="356"/>
      <c r="ED238" s="356"/>
      <c r="EE238" s="358"/>
      <c r="EF238" s="48"/>
      <c r="EG238" s="46"/>
      <c r="EH238" s="46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8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>
        <v>32</v>
      </c>
      <c r="FK238" s="47"/>
      <c r="FL238" s="47"/>
      <c r="FM238" s="47"/>
      <c r="FN238" s="47"/>
      <c r="FO238" s="47"/>
      <c r="FP238" s="47"/>
      <c r="FQ238" s="354">
        <v>452</v>
      </c>
      <c r="FR238" s="354"/>
      <c r="FS238" s="354"/>
      <c r="FT238" s="354"/>
      <c r="FU238" s="354">
        <v>128</v>
      </c>
      <c r="FV238" s="354"/>
      <c r="FW238" s="354"/>
      <c r="FX238" s="354"/>
      <c r="FY238" s="354"/>
      <c r="FZ238" s="354"/>
      <c r="GA238" s="354"/>
      <c r="GB238" s="354"/>
      <c r="GC238" s="354"/>
      <c r="GD238" s="354"/>
      <c r="GE238" s="354">
        <v>34</v>
      </c>
      <c r="GF238" s="354"/>
      <c r="GG238" s="354"/>
      <c r="GH238" s="354"/>
      <c r="GI238" s="354"/>
      <c r="GJ238" s="354">
        <v>12</v>
      </c>
      <c r="GK238" s="354"/>
      <c r="GL238" s="354"/>
      <c r="GM238" s="354"/>
      <c r="GN238" s="354"/>
      <c r="GO238" s="354"/>
      <c r="GP238" s="354"/>
      <c r="GQ238" s="354"/>
      <c r="GR238" s="354"/>
      <c r="GS238" s="354"/>
      <c r="GT238" s="829"/>
      <c r="GU238" s="354"/>
      <c r="GV238" s="354"/>
      <c r="GW238" s="354"/>
      <c r="GX238" s="354"/>
      <c r="GY238" s="354"/>
      <c r="GZ238" s="354"/>
      <c r="HA238" s="354"/>
      <c r="HB238" s="354">
        <v>24</v>
      </c>
      <c r="HC238" s="354"/>
      <c r="HD238" s="354"/>
      <c r="HE238" s="354">
        <v>24</v>
      </c>
      <c r="HF238" s="354"/>
      <c r="HG238" s="354"/>
      <c r="HH238" s="354"/>
      <c r="HI238" s="354"/>
      <c r="HJ238" s="354"/>
      <c r="HK238" s="354">
        <v>12</v>
      </c>
      <c r="HL238" s="354"/>
      <c r="HM238" s="354"/>
      <c r="HN238" s="354"/>
      <c r="HO238" s="354"/>
      <c r="HP238" s="354"/>
      <c r="HQ238" s="354"/>
      <c r="HR238" s="354"/>
      <c r="HS238" s="354">
        <v>26</v>
      </c>
      <c r="HT238" s="354"/>
      <c r="HU238" s="354"/>
      <c r="HV238" s="354"/>
      <c r="HW238" s="354"/>
      <c r="HX238" s="354">
        <v>40</v>
      </c>
      <c r="HY238" s="354"/>
      <c r="HZ238" s="354"/>
      <c r="IA238" s="354"/>
      <c r="IB238" s="354"/>
      <c r="IC238" s="354"/>
      <c r="ID238" s="354"/>
      <c r="IE238" s="354"/>
      <c r="IF238" s="354">
        <v>24</v>
      </c>
      <c r="IG238" s="354"/>
      <c r="IH238" s="354"/>
      <c r="II238" s="354"/>
      <c r="IJ238" s="354"/>
      <c r="IK238" s="354"/>
      <c r="IL238" s="354"/>
      <c r="IM238" s="354"/>
      <c r="IN238" s="354"/>
      <c r="IO238" s="354"/>
      <c r="IP238" s="354">
        <v>12</v>
      </c>
      <c r="IQ238" s="354"/>
      <c r="IR238" s="50"/>
      <c r="IS238" s="47"/>
      <c r="IT238" s="47"/>
      <c r="IU238" s="47"/>
      <c r="IV238" s="47"/>
      <c r="IW238" s="47"/>
      <c r="IX238" s="47"/>
      <c r="IY238" s="47"/>
      <c r="IZ238" s="47"/>
      <c r="JA238" s="47"/>
      <c r="JB238" s="47"/>
      <c r="JC238" s="47"/>
      <c r="JD238" s="47"/>
      <c r="JE238" s="47"/>
      <c r="JF238" s="47"/>
      <c r="JG238" s="47"/>
      <c r="JH238" s="47"/>
      <c r="JI238" s="47"/>
      <c r="JJ238" s="47"/>
      <c r="JK238" s="47"/>
      <c r="JL238" s="354"/>
      <c r="JM238" s="354"/>
      <c r="JN238" s="354"/>
      <c r="JO238" s="354"/>
      <c r="JP238" s="354"/>
      <c r="JQ238" s="354"/>
      <c r="JR238" s="354"/>
      <c r="JS238" s="354"/>
      <c r="JT238" s="354"/>
      <c r="JU238" s="354"/>
      <c r="JV238" s="354"/>
      <c r="JW238" s="354"/>
      <c r="JX238" s="354"/>
      <c r="JY238" s="354"/>
      <c r="JZ238" s="354"/>
      <c r="KA238" s="354"/>
      <c r="KB238" s="354"/>
      <c r="KC238" s="354"/>
      <c r="KD238" s="354"/>
      <c r="KE238" s="354"/>
      <c r="KF238" s="354"/>
      <c r="KG238" s="354"/>
      <c r="KH238" s="354"/>
      <c r="KI238" s="354"/>
      <c r="KJ238" s="354"/>
      <c r="KK238" s="354"/>
      <c r="KL238" s="354"/>
      <c r="KM238" s="354"/>
      <c r="KN238" s="354"/>
      <c r="KO238" s="354"/>
      <c r="KP238" s="354"/>
      <c r="KQ238" s="354"/>
      <c r="KR238" s="354"/>
      <c r="KS238" s="354"/>
      <c r="KT238" s="354"/>
      <c r="KU238" s="354"/>
      <c r="KV238" s="51"/>
      <c r="KW238" s="47"/>
      <c r="KX238" s="47"/>
      <c r="KY238" s="47"/>
      <c r="KZ238" s="47"/>
      <c r="LA238" s="47"/>
      <c r="LB238" s="47"/>
      <c r="LC238" s="47"/>
      <c r="LD238" s="361"/>
      <c r="LE238" s="361"/>
      <c r="LF238" s="361"/>
      <c r="LG238" s="361"/>
      <c r="LH238" s="361"/>
      <c r="LI238" s="361"/>
      <c r="LJ238" s="361"/>
      <c r="LK238" s="361"/>
      <c r="LL238" s="361"/>
      <c r="LM238" s="361"/>
      <c r="LN238" s="361"/>
      <c r="LO238" s="361"/>
      <c r="LP238" s="361"/>
      <c r="LQ238" s="354"/>
      <c r="LR238" s="354"/>
      <c r="LS238" s="354"/>
      <c r="LT238" s="354"/>
      <c r="LU238" s="354"/>
      <c r="LV238" s="354"/>
      <c r="LW238" s="51"/>
      <c r="LX238" s="354"/>
      <c r="LY238" s="354"/>
      <c r="LZ238" s="354"/>
      <c r="MA238" s="354"/>
      <c r="MB238" s="363"/>
      <c r="MC238" s="363"/>
      <c r="MD238" s="354"/>
      <c r="ME238" s="354"/>
      <c r="MF238" s="354"/>
      <c r="MG238" s="354"/>
      <c r="MH238" s="354"/>
      <c r="MI238" s="354"/>
      <c r="MJ238" s="354"/>
      <c r="MK238" s="354"/>
      <c r="ML238" s="354"/>
      <c r="MM238" s="354"/>
      <c r="MN238" s="354"/>
      <c r="MO238" s="354"/>
      <c r="MP238" s="354"/>
      <c r="MQ238" s="354"/>
      <c r="MR238" s="354"/>
      <c r="MS238" s="51"/>
      <c r="MT238" s="364">
        <f t="shared" si="138"/>
        <v>820</v>
      </c>
      <c r="MU238" s="365">
        <f t="shared" si="139"/>
        <v>0</v>
      </c>
      <c r="MV238" s="366">
        <f t="shared" si="140"/>
        <v>820</v>
      </c>
      <c r="MW238" s="365"/>
      <c r="MX238" s="365"/>
      <c r="MY238" s="54"/>
      <c r="MZ238" s="709"/>
      <c r="NA238" s="709"/>
      <c r="NB238" s="709">
        <f t="shared" si="141"/>
        <v>0</v>
      </c>
      <c r="NC238" s="711"/>
      <c r="ND238" s="711">
        <v>3.2</v>
      </c>
      <c r="NE238" s="738" t="e">
        <f t="shared" si="167"/>
        <v>#DIV/0!</v>
      </c>
      <c r="NF238" s="743"/>
      <c r="NG238" s="739">
        <v>1000</v>
      </c>
      <c r="NH238" s="743">
        <v>3.2</v>
      </c>
      <c r="NI238" s="740">
        <f t="shared" si="142"/>
        <v>534.4</v>
      </c>
      <c r="NJ238" s="738"/>
      <c r="NK238" s="745">
        <v>44652</v>
      </c>
      <c r="NL238" s="746">
        <v>44652</v>
      </c>
      <c r="NM238" s="739">
        <f ca="1" t="shared" si="143"/>
        <v>14.1666666666667</v>
      </c>
      <c r="NN238" s="739">
        <f ca="1" t="shared" si="144"/>
        <v>425</v>
      </c>
      <c r="NO238" s="743">
        <v>0</v>
      </c>
      <c r="NP238" s="739">
        <f t="shared" si="145"/>
        <v>820</v>
      </c>
      <c r="NQ238" s="761">
        <f t="shared" si="146"/>
        <v>9.82035928143713</v>
      </c>
      <c r="NR238" s="739">
        <f ca="1" t="shared" si="147"/>
        <v>8.43395561817542</v>
      </c>
      <c r="NS238" s="739">
        <f t="shared" si="148"/>
        <v>167</v>
      </c>
      <c r="NT238" s="743"/>
      <c r="NU238" s="739">
        <f ca="1" t="shared" si="149"/>
        <v>57.8823529411765</v>
      </c>
      <c r="NV238" s="769">
        <f ca="1" t="shared" si="150"/>
        <v>1.92941176470588</v>
      </c>
      <c r="NW238" s="769">
        <f ca="1" t="shared" si="151"/>
        <v>86.5548780487805</v>
      </c>
      <c r="NX238" s="743"/>
      <c r="NY238" s="743"/>
      <c r="NZ238" s="743"/>
      <c r="OA238" s="743"/>
      <c r="OB238" s="743"/>
      <c r="OC238" s="743"/>
      <c r="OD238" s="743"/>
      <c r="OE238" s="743">
        <f t="shared" si="152"/>
        <v>0</v>
      </c>
      <c r="OF238" s="743">
        <f t="shared" si="153"/>
        <v>0</v>
      </c>
      <c r="OG238" s="743">
        <f t="shared" si="154"/>
        <v>0</v>
      </c>
      <c r="OH238" s="743">
        <f t="shared" si="155"/>
        <v>32</v>
      </c>
      <c r="OI238" s="743">
        <f t="shared" si="156"/>
        <v>128</v>
      </c>
      <c r="OJ238" s="739">
        <f t="shared" si="157"/>
        <v>46</v>
      </c>
      <c r="OK238" s="739">
        <f t="shared" si="158"/>
        <v>0</v>
      </c>
      <c r="OL238" s="739">
        <f t="shared" si="159"/>
        <v>452</v>
      </c>
      <c r="OM238" s="739">
        <f t="shared" si="160"/>
        <v>0</v>
      </c>
      <c r="ON238" s="739">
        <f t="shared" si="161"/>
        <v>36</v>
      </c>
      <c r="OO238" s="739">
        <f t="shared" si="162"/>
        <v>26</v>
      </c>
      <c r="OP238" s="739"/>
      <c r="OQ238" s="739">
        <f t="shared" si="163"/>
        <v>88</v>
      </c>
      <c r="OR238" s="739">
        <f t="shared" si="164"/>
        <v>808</v>
      </c>
      <c r="OS238" s="739">
        <f t="shared" si="165"/>
        <v>0</v>
      </c>
      <c r="OT238" s="739">
        <f t="shared" si="166"/>
        <v>-12</v>
      </c>
      <c r="OU238" s="743"/>
      <c r="OV238" s="743"/>
      <c r="OW238" s="743"/>
      <c r="OX238" s="743"/>
      <c r="OY238" s="743"/>
      <c r="OZ238" s="743"/>
      <c r="PA238" s="743"/>
      <c r="PB238" s="743"/>
      <c r="PC238" s="743"/>
      <c r="PD238" s="743"/>
      <c r="PE238" s="743"/>
      <c r="PF238" s="743"/>
      <c r="PG238" s="743"/>
    </row>
    <row r="239" s="28" customFormat="1" customHeight="1" spans="1:439">
      <c r="A239" s="95" t="s">
        <v>1610</v>
      </c>
      <c r="B239" s="343" t="s">
        <v>1682</v>
      </c>
      <c r="C239" s="95" t="s">
        <v>2166</v>
      </c>
      <c r="D239" s="95" t="s">
        <v>2197</v>
      </c>
      <c r="E239" s="417" t="s">
        <v>1396</v>
      </c>
      <c r="F239" s="116" t="s">
        <v>268</v>
      </c>
      <c r="G239" s="112" t="s">
        <v>269</v>
      </c>
      <c r="H239" s="113" t="s">
        <v>270</v>
      </c>
      <c r="I239" s="99">
        <f t="shared" ref="I239:I302" si="172">L239-J239</f>
        <v>3487</v>
      </c>
      <c r="J239" s="100">
        <v>999</v>
      </c>
      <c r="K239" s="454">
        <v>0</v>
      </c>
      <c r="L239" s="150">
        <f t="shared" si="133"/>
        <v>4486</v>
      </c>
      <c r="M239" s="151">
        <f t="shared" si="134"/>
        <v>4486</v>
      </c>
      <c r="N239" s="455"/>
      <c r="O239" s="37">
        <v>362</v>
      </c>
      <c r="P239" s="36">
        <v>1657</v>
      </c>
      <c r="Q239" s="154">
        <f t="shared" si="135"/>
        <v>0</v>
      </c>
      <c r="R239" s="34">
        <f t="shared" si="136"/>
        <v>6000</v>
      </c>
      <c r="S239" s="346"/>
      <c r="T239" s="346"/>
      <c r="U239" s="824"/>
      <c r="V239" s="824"/>
      <c r="W239" s="346"/>
      <c r="X239" s="347"/>
      <c r="Y239" s="348"/>
      <c r="Z239" s="348"/>
      <c r="AA239" s="348"/>
      <c r="AB239" s="348"/>
      <c r="AC239" s="348"/>
      <c r="AD239" s="348"/>
      <c r="AE239" s="348"/>
      <c r="AF239" s="346"/>
      <c r="AG239" s="346"/>
      <c r="AH239" s="346">
        <v>3000</v>
      </c>
      <c r="AI239" s="346"/>
      <c r="AJ239" s="346"/>
      <c r="AK239" s="346"/>
      <c r="AL239" s="346"/>
      <c r="AM239" s="346"/>
      <c r="AN239" s="346"/>
      <c r="AO239" s="346">
        <v>3000</v>
      </c>
      <c r="AP239" s="346"/>
      <c r="AQ239" s="346"/>
      <c r="AR239" s="346"/>
      <c r="AS239" s="346"/>
      <c r="AT239" s="346"/>
      <c r="AU239" s="346"/>
      <c r="AV239" s="346"/>
      <c r="AW239" s="346"/>
      <c r="AX239" s="346"/>
      <c r="AY239" s="349"/>
      <c r="AZ239" s="48">
        <v>6</v>
      </c>
      <c r="BA239" s="48"/>
      <c r="BB239" s="48"/>
      <c r="BC239" s="48"/>
      <c r="BD239" s="47">
        <v>1</v>
      </c>
      <c r="BE239" s="47">
        <v>1</v>
      </c>
      <c r="BF239" s="47"/>
      <c r="BG239" s="47"/>
      <c r="BH239" s="47"/>
      <c r="BI239" s="47"/>
      <c r="BJ239" s="47"/>
      <c r="BK239" s="47"/>
      <c r="BL239" s="47">
        <v>12</v>
      </c>
      <c r="BM239" s="47"/>
      <c r="BN239" s="47"/>
      <c r="BO239" s="47"/>
      <c r="BP239" s="47"/>
      <c r="BQ239" s="47"/>
      <c r="BR239" s="47"/>
      <c r="BS239" s="354"/>
      <c r="BT239" s="354"/>
      <c r="BU239" s="354"/>
      <c r="BV239" s="354"/>
      <c r="BW239" s="354"/>
      <c r="BX239" s="354"/>
      <c r="BY239" s="354"/>
      <c r="BZ239" s="354"/>
      <c r="CA239" s="354"/>
      <c r="CB239" s="354"/>
      <c r="CC239" s="354"/>
      <c r="CD239" s="354"/>
      <c r="CE239" s="354"/>
      <c r="CF239" s="354"/>
      <c r="CG239" s="354"/>
      <c r="CH239" s="354"/>
      <c r="CI239" s="354"/>
      <c r="CJ239" s="354"/>
      <c r="CK239" s="354"/>
      <c r="CL239" s="354"/>
      <c r="CM239" s="354"/>
      <c r="CN239" s="354"/>
      <c r="CO239" s="354"/>
      <c r="CP239" s="358"/>
      <c r="CQ239" s="48"/>
      <c r="CR239" s="354"/>
      <c r="CS239" s="354"/>
      <c r="CT239" s="355">
        <v>-24</v>
      </c>
      <c r="CU239" s="354"/>
      <c r="CV239" s="354"/>
      <c r="CW239" s="354"/>
      <c r="CX239" s="354">
        <v>4</v>
      </c>
      <c r="CY239" s="354"/>
      <c r="CZ239" s="354"/>
      <c r="DA239" s="356"/>
      <c r="DB239" s="354"/>
      <c r="DC239" s="354"/>
      <c r="DD239" s="354"/>
      <c r="DE239" s="354"/>
      <c r="DF239" s="354">
        <v>3</v>
      </c>
      <c r="DG239" s="354"/>
      <c r="DH239" s="354"/>
      <c r="DI239" s="354"/>
      <c r="DJ239" s="354"/>
      <c r="DK239" s="354"/>
      <c r="DL239" s="354"/>
      <c r="DM239" s="354"/>
      <c r="DN239" s="354"/>
      <c r="DO239" s="354"/>
      <c r="DP239" s="354"/>
      <c r="DQ239" s="354"/>
      <c r="DR239" s="354"/>
      <c r="DS239" s="354"/>
      <c r="DT239" s="354"/>
      <c r="DU239" s="354">
        <v>2</v>
      </c>
      <c r="DV239" s="354"/>
      <c r="DW239" s="354"/>
      <c r="DX239" s="354"/>
      <c r="DY239" s="354"/>
      <c r="DZ239" s="357"/>
      <c r="EA239" s="356"/>
      <c r="EB239" s="356"/>
      <c r="EC239" s="356"/>
      <c r="ED239" s="356"/>
      <c r="EE239" s="358"/>
      <c r="EF239" s="48">
        <v>48</v>
      </c>
      <c r="EG239" s="46"/>
      <c r="EH239" s="46"/>
      <c r="EI239" s="47">
        <v>132</v>
      </c>
      <c r="EJ239" s="47"/>
      <c r="EK239" s="47"/>
      <c r="EL239" s="47"/>
      <c r="EM239" s="47"/>
      <c r="EN239" s="47"/>
      <c r="EO239" s="47">
        <v>240</v>
      </c>
      <c r="EP239" s="47">
        <v>120</v>
      </c>
      <c r="EQ239" s="47"/>
      <c r="ER239" s="47">
        <v>120</v>
      </c>
      <c r="ES239" s="47"/>
      <c r="ET239" s="48"/>
      <c r="EU239" s="47"/>
      <c r="EV239" s="47"/>
      <c r="EW239" s="47">
        <v>54</v>
      </c>
      <c r="EX239" s="47"/>
      <c r="EY239" s="47"/>
      <c r="EZ239" s="47"/>
      <c r="FA239" s="47"/>
      <c r="FB239" s="47"/>
      <c r="FC239" s="47"/>
      <c r="FD239" s="47"/>
      <c r="FE239" s="47">
        <v>30</v>
      </c>
      <c r="FF239" s="47"/>
      <c r="FG239" s="47"/>
      <c r="FH239" s="47"/>
      <c r="FI239" s="47"/>
      <c r="FJ239" s="47">
        <v>48</v>
      </c>
      <c r="FK239" s="47"/>
      <c r="FL239" s="47"/>
      <c r="FM239" s="47">
        <v>48</v>
      </c>
      <c r="FN239" s="47"/>
      <c r="FO239" s="47"/>
      <c r="FP239" s="47"/>
      <c r="FQ239" s="354">
        <v>1800</v>
      </c>
      <c r="FR239" s="354"/>
      <c r="FS239" s="354"/>
      <c r="FT239" s="354">
        <v>24</v>
      </c>
      <c r="FU239" s="354">
        <v>120</v>
      </c>
      <c r="FV239" s="354">
        <v>18</v>
      </c>
      <c r="FW239" s="354"/>
      <c r="FX239" s="354"/>
      <c r="FY239" s="354"/>
      <c r="FZ239" s="354"/>
      <c r="GA239" s="354">
        <v>240</v>
      </c>
      <c r="GB239" s="354">
        <v>72</v>
      </c>
      <c r="GC239" s="354"/>
      <c r="GD239" s="354"/>
      <c r="GE239" s="354"/>
      <c r="GF239" s="354"/>
      <c r="GG239" s="354"/>
      <c r="GH239" s="354"/>
      <c r="GI239" s="354"/>
      <c r="GJ239" s="354">
        <v>48</v>
      </c>
      <c r="GK239" s="354"/>
      <c r="GL239" s="354">
        <v>72</v>
      </c>
      <c r="GM239" s="354"/>
      <c r="GN239" s="354"/>
      <c r="GO239" s="354"/>
      <c r="GP239" s="354"/>
      <c r="GQ239" s="354"/>
      <c r="GR239" s="354"/>
      <c r="GS239" s="354"/>
      <c r="GT239" s="829"/>
      <c r="GU239" s="354"/>
      <c r="GV239" s="354"/>
      <c r="GW239" s="354"/>
      <c r="GX239" s="354"/>
      <c r="GY239" s="354"/>
      <c r="GZ239" s="354"/>
      <c r="HA239" s="354"/>
      <c r="HB239" s="354"/>
      <c r="HC239" s="354"/>
      <c r="HD239" s="354">
        <v>24</v>
      </c>
      <c r="HE239" s="354"/>
      <c r="HF239" s="354"/>
      <c r="HG239" s="354"/>
      <c r="HH239" s="354"/>
      <c r="HI239" s="354"/>
      <c r="HJ239" s="354"/>
      <c r="HK239" s="354"/>
      <c r="HL239" s="354"/>
      <c r="HM239" s="354"/>
      <c r="HN239" s="354"/>
      <c r="HO239" s="354"/>
      <c r="HP239" s="354"/>
      <c r="HQ239" s="354"/>
      <c r="HR239" s="354">
        <v>48</v>
      </c>
      <c r="HS239" s="354"/>
      <c r="HT239" s="354"/>
      <c r="HU239" s="354"/>
      <c r="HV239" s="354"/>
      <c r="HW239" s="354"/>
      <c r="HX239" s="354">
        <v>72</v>
      </c>
      <c r="HY239" s="354"/>
      <c r="HZ239" s="354"/>
      <c r="IA239" s="354"/>
      <c r="IB239" s="354"/>
      <c r="IC239" s="354"/>
      <c r="ID239" s="354"/>
      <c r="IE239" s="354"/>
      <c r="IF239" s="354">
        <v>48</v>
      </c>
      <c r="IG239" s="354"/>
      <c r="IH239" s="354"/>
      <c r="II239" s="354"/>
      <c r="IJ239" s="354"/>
      <c r="IK239" s="354"/>
      <c r="IL239" s="354"/>
      <c r="IM239" s="354"/>
      <c r="IN239" s="354"/>
      <c r="IO239" s="354"/>
      <c r="IP239" s="354"/>
      <c r="IQ239" s="354"/>
      <c r="IR239" s="50"/>
      <c r="IS239" s="47"/>
      <c r="IT239" s="47"/>
      <c r="IU239" s="47"/>
      <c r="IV239" s="47"/>
      <c r="IW239" s="47"/>
      <c r="IX239" s="47"/>
      <c r="IY239" s="47"/>
      <c r="IZ239" s="47"/>
      <c r="JA239" s="47"/>
      <c r="JB239" s="47"/>
      <c r="JC239" s="47"/>
      <c r="JD239" s="47"/>
      <c r="JE239" s="47"/>
      <c r="JF239" s="47"/>
      <c r="JG239" s="47"/>
      <c r="JH239" s="47"/>
      <c r="JI239" s="47"/>
      <c r="JJ239" s="47"/>
      <c r="JK239" s="47"/>
      <c r="JL239" s="354"/>
      <c r="JM239" s="354"/>
      <c r="JN239" s="354"/>
      <c r="JO239" s="354"/>
      <c r="JP239" s="354"/>
      <c r="JQ239" s="354"/>
      <c r="JR239" s="354"/>
      <c r="JS239" s="354"/>
      <c r="JT239" s="354"/>
      <c r="JU239" s="354"/>
      <c r="JV239" s="354"/>
      <c r="JW239" s="354"/>
      <c r="JX239" s="354"/>
      <c r="JY239" s="354"/>
      <c r="JZ239" s="354"/>
      <c r="KA239" s="354"/>
      <c r="KB239" s="354"/>
      <c r="KC239" s="354"/>
      <c r="KD239" s="354"/>
      <c r="KE239" s="354"/>
      <c r="KF239" s="354"/>
      <c r="KG239" s="354"/>
      <c r="KH239" s="354"/>
      <c r="KI239" s="354"/>
      <c r="KJ239" s="354"/>
      <c r="KK239" s="354"/>
      <c r="KL239" s="354"/>
      <c r="KM239" s="354"/>
      <c r="KN239" s="354"/>
      <c r="KO239" s="354"/>
      <c r="KP239" s="354"/>
      <c r="KQ239" s="354"/>
      <c r="KR239" s="354"/>
      <c r="KS239" s="354"/>
      <c r="KT239" s="354"/>
      <c r="KU239" s="354"/>
      <c r="KV239" s="51"/>
      <c r="KW239" s="47"/>
      <c r="KX239" s="47"/>
      <c r="KY239" s="47"/>
      <c r="KZ239" s="47"/>
      <c r="LA239" s="47"/>
      <c r="LB239" s="47"/>
      <c r="LC239" s="47"/>
      <c r="LD239" s="361">
        <v>2</v>
      </c>
      <c r="LE239" s="361"/>
      <c r="LF239" s="361"/>
      <c r="LG239" s="361"/>
      <c r="LH239" s="361"/>
      <c r="LI239" s="361"/>
      <c r="LJ239" s="361"/>
      <c r="LK239" s="361"/>
      <c r="LL239" s="361"/>
      <c r="LM239" s="361"/>
      <c r="LN239" s="361"/>
      <c r="LO239" s="354"/>
      <c r="LP239" s="354"/>
      <c r="LQ239" s="354"/>
      <c r="LR239" s="354"/>
      <c r="LS239" s="354"/>
      <c r="LT239" s="354"/>
      <c r="LU239" s="354"/>
      <c r="LV239" s="354"/>
      <c r="LW239" s="51"/>
      <c r="LX239" s="354">
        <v>100</v>
      </c>
      <c r="LY239" s="354"/>
      <c r="LZ239" s="354"/>
      <c r="MA239" s="354"/>
      <c r="MB239" s="354"/>
      <c r="MC239" s="354"/>
      <c r="MD239" s="354"/>
      <c r="ME239" s="354"/>
      <c r="MF239" s="354"/>
      <c r="MG239" s="354"/>
      <c r="MH239" s="354"/>
      <c r="MI239" s="354"/>
      <c r="MJ239" s="354"/>
      <c r="MK239" s="354"/>
      <c r="ML239" s="354"/>
      <c r="MM239" s="354"/>
      <c r="MN239" s="354"/>
      <c r="MO239" s="354"/>
      <c r="MP239" s="354"/>
      <c r="MQ239" s="354"/>
      <c r="MR239" s="354"/>
      <c r="MS239" s="51"/>
      <c r="MT239" s="364">
        <f t="shared" si="138"/>
        <v>3426</v>
      </c>
      <c r="MU239" s="365">
        <f t="shared" si="139"/>
        <v>102</v>
      </c>
      <c r="MV239" s="366">
        <f t="shared" si="140"/>
        <v>3528</v>
      </c>
      <c r="MW239" s="365">
        <v>986</v>
      </c>
      <c r="MX239" s="365"/>
      <c r="MY239" s="54"/>
      <c r="MZ239" s="709">
        <v>12.99</v>
      </c>
      <c r="NA239" s="709">
        <v>3.25</v>
      </c>
      <c r="NB239" s="709">
        <f t="shared" si="141"/>
        <v>11466</v>
      </c>
      <c r="NC239" s="711"/>
      <c r="ND239" s="711">
        <v>15.2</v>
      </c>
      <c r="NE239" s="738">
        <f t="shared" si="167"/>
        <v>0.30195177956372</v>
      </c>
      <c r="NF239" s="743"/>
      <c r="NG239" s="743">
        <v>3000</v>
      </c>
      <c r="NH239" s="743">
        <v>13.14</v>
      </c>
      <c r="NI239" s="740">
        <f t="shared" si="142"/>
        <v>68187.2</v>
      </c>
      <c r="NJ239" s="738">
        <f t="shared" ref="NJ239:NJ242" si="173">1-NH239/6.7/NA239</f>
        <v>0.396555683122847</v>
      </c>
      <c r="NK239" s="818">
        <v>44470</v>
      </c>
      <c r="NL239" s="742">
        <v>44562</v>
      </c>
      <c r="NM239" s="739">
        <f ca="1" t="shared" si="143"/>
        <v>17.1666666666667</v>
      </c>
      <c r="NN239" s="739">
        <f ca="1" t="shared" si="144"/>
        <v>515</v>
      </c>
      <c r="NO239" s="743">
        <v>2019</v>
      </c>
      <c r="NP239" s="739">
        <f t="shared" si="145"/>
        <v>3528</v>
      </c>
      <c r="NQ239" s="761">
        <f t="shared" si="146"/>
        <v>1.08470407378939</v>
      </c>
      <c r="NR239" s="739">
        <f ca="1" t="shared" si="147"/>
        <v>0.768770848413839</v>
      </c>
      <c r="NS239" s="739">
        <f t="shared" si="148"/>
        <v>4486</v>
      </c>
      <c r="NT239" s="743"/>
      <c r="NU239" s="739">
        <f ca="1" t="shared" si="149"/>
        <v>205.514563106796</v>
      </c>
      <c r="NV239" s="769">
        <f ca="1" t="shared" si="150"/>
        <v>6.8504854368932</v>
      </c>
      <c r="NW239" s="769">
        <f ca="1" t="shared" si="151"/>
        <v>654.84410430839</v>
      </c>
      <c r="NX239" s="743"/>
      <c r="NY239" s="743"/>
      <c r="NZ239" s="743"/>
      <c r="OA239" s="743"/>
      <c r="OB239" s="743"/>
      <c r="OC239" s="743"/>
      <c r="OD239" s="743"/>
      <c r="OE239" s="743">
        <f t="shared" si="152"/>
        <v>300</v>
      </c>
      <c r="OF239" s="743">
        <f t="shared" si="153"/>
        <v>360</v>
      </c>
      <c r="OG239" s="743">
        <f t="shared" si="154"/>
        <v>186</v>
      </c>
      <c r="OH239" s="743">
        <f t="shared" si="155"/>
        <v>120</v>
      </c>
      <c r="OI239" s="743">
        <f t="shared" si="156"/>
        <v>138</v>
      </c>
      <c r="OJ239" s="739">
        <f t="shared" si="157"/>
        <v>360</v>
      </c>
      <c r="OK239" s="739">
        <f t="shared" si="158"/>
        <v>0</v>
      </c>
      <c r="OL239" s="739">
        <f t="shared" si="159"/>
        <v>1872</v>
      </c>
      <c r="OM239" s="739">
        <f t="shared" si="160"/>
        <v>0</v>
      </c>
      <c r="ON239" s="739">
        <f t="shared" si="161"/>
        <v>0</v>
      </c>
      <c r="OO239" s="739">
        <f t="shared" si="162"/>
        <v>72</v>
      </c>
      <c r="OP239" s="739"/>
      <c r="OQ239" s="739">
        <f t="shared" si="163"/>
        <v>120</v>
      </c>
      <c r="OR239" s="739">
        <f t="shared" si="164"/>
        <v>3528</v>
      </c>
      <c r="OS239" s="739">
        <f t="shared" si="165"/>
        <v>0</v>
      </c>
      <c r="OT239" s="739">
        <f t="shared" si="166"/>
        <v>0</v>
      </c>
      <c r="OU239" s="743"/>
      <c r="OV239" s="743"/>
      <c r="OW239" s="743"/>
      <c r="OX239" s="743"/>
      <c r="OY239" s="743"/>
      <c r="OZ239" s="743"/>
      <c r="PA239" s="743"/>
      <c r="PB239" s="743"/>
      <c r="PC239" s="743"/>
      <c r="PD239" s="743"/>
      <c r="PE239" s="743"/>
      <c r="PF239" s="743"/>
      <c r="PG239" s="743"/>
      <c r="PI239" s="28">
        <v>0</v>
      </c>
      <c r="PJ239" s="28">
        <v>0</v>
      </c>
      <c r="PK239" s="28">
        <v>0</v>
      </c>
      <c r="PL239" s="28">
        <v>0</v>
      </c>
      <c r="PM239" s="28">
        <v>0</v>
      </c>
      <c r="PN239" s="28">
        <v>0</v>
      </c>
      <c r="PO239" s="28">
        <v>0</v>
      </c>
      <c r="PP239" s="28">
        <v>0</v>
      </c>
      <c r="PQ239" s="28">
        <v>0</v>
      </c>
      <c r="PR239" s="28">
        <v>24</v>
      </c>
      <c r="PS239" s="28">
        <v>449</v>
      </c>
      <c r="PT239" s="28">
        <v>564</v>
      </c>
      <c r="PU239" s="28">
        <v>32</v>
      </c>
      <c r="PV239" s="28">
        <v>1069</v>
      </c>
      <c r="PW239" s="28">
        <v>83</v>
      </c>
    </row>
    <row r="240" s="28" customFormat="1" customHeight="1" spans="1:439">
      <c r="A240" s="95" t="s">
        <v>1610</v>
      </c>
      <c r="B240" s="343" t="s">
        <v>1682</v>
      </c>
      <c r="C240" s="95" t="s">
        <v>2166</v>
      </c>
      <c r="D240" s="95" t="s">
        <v>2197</v>
      </c>
      <c r="E240" s="417" t="s">
        <v>1396</v>
      </c>
      <c r="F240" s="116" t="s">
        <v>271</v>
      </c>
      <c r="G240" s="112" t="s">
        <v>272</v>
      </c>
      <c r="H240" s="113" t="s">
        <v>273</v>
      </c>
      <c r="I240" s="99">
        <f t="shared" si="172"/>
        <v>3272</v>
      </c>
      <c r="J240" s="100">
        <v>1112</v>
      </c>
      <c r="K240" s="454">
        <v>0</v>
      </c>
      <c r="L240" s="150">
        <f t="shared" si="133"/>
        <v>4384</v>
      </c>
      <c r="M240" s="151">
        <f t="shared" si="134"/>
        <v>4384</v>
      </c>
      <c r="N240" s="455"/>
      <c r="O240" s="37">
        <v>331</v>
      </c>
      <c r="P240" s="157">
        <v>1683</v>
      </c>
      <c r="Q240" s="33">
        <f t="shared" si="135"/>
        <v>0</v>
      </c>
      <c r="R240" s="34">
        <f t="shared" si="136"/>
        <v>6000</v>
      </c>
      <c r="S240" s="346"/>
      <c r="T240" s="346"/>
      <c r="U240" s="824"/>
      <c r="V240" s="824"/>
      <c r="W240" s="346"/>
      <c r="X240" s="347"/>
      <c r="Y240" s="348"/>
      <c r="Z240" s="348"/>
      <c r="AA240" s="348"/>
      <c r="AB240" s="348"/>
      <c r="AC240" s="348"/>
      <c r="AD240" s="348"/>
      <c r="AE240" s="348"/>
      <c r="AF240" s="348">
        <v>3000</v>
      </c>
      <c r="AG240" s="346"/>
      <c r="AH240" s="346"/>
      <c r="AI240" s="346"/>
      <c r="AJ240" s="346"/>
      <c r="AK240" s="346"/>
      <c r="AL240" s="346"/>
      <c r="AM240" s="346"/>
      <c r="AN240" s="346"/>
      <c r="AO240" s="346">
        <v>3000</v>
      </c>
      <c r="AP240" s="346"/>
      <c r="AQ240" s="346"/>
      <c r="AR240" s="346"/>
      <c r="AS240" s="346"/>
      <c r="AT240" s="346"/>
      <c r="AU240" s="346"/>
      <c r="AV240" s="346"/>
      <c r="AW240" s="346"/>
      <c r="AX240" s="346"/>
      <c r="AY240" s="349"/>
      <c r="AZ240" s="48">
        <v>6</v>
      </c>
      <c r="BA240" s="48"/>
      <c r="BB240" s="48"/>
      <c r="BC240" s="48"/>
      <c r="BD240" s="47"/>
      <c r="BE240" s="47">
        <v>1</v>
      </c>
      <c r="BF240" s="47"/>
      <c r="BG240" s="47"/>
      <c r="BH240" s="47"/>
      <c r="BI240" s="47"/>
      <c r="BJ240" s="47"/>
      <c r="BK240" s="47"/>
      <c r="BL240" s="47">
        <v>12</v>
      </c>
      <c r="BM240" s="47"/>
      <c r="BN240" s="47"/>
      <c r="BO240" s="47"/>
      <c r="BP240" s="47"/>
      <c r="BQ240" s="47"/>
      <c r="BR240" s="47"/>
      <c r="BS240" s="354"/>
      <c r="BT240" s="354"/>
      <c r="BU240" s="354"/>
      <c r="BV240" s="354"/>
      <c r="BW240" s="354"/>
      <c r="BX240" s="354"/>
      <c r="BY240" s="354"/>
      <c r="BZ240" s="354"/>
      <c r="CA240" s="354"/>
      <c r="CB240" s="354"/>
      <c r="CC240" s="354"/>
      <c r="CD240" s="354"/>
      <c r="CE240" s="354"/>
      <c r="CF240" s="354"/>
      <c r="CG240" s="354"/>
      <c r="CH240" s="354"/>
      <c r="CI240" s="354"/>
      <c r="CJ240" s="354"/>
      <c r="CK240" s="354"/>
      <c r="CL240" s="354"/>
      <c r="CM240" s="354"/>
      <c r="CN240" s="354"/>
      <c r="CO240" s="354"/>
      <c r="CP240" s="358"/>
      <c r="CQ240" s="48"/>
      <c r="CR240" s="354"/>
      <c r="CS240" s="354"/>
      <c r="CT240" s="355">
        <v>-24</v>
      </c>
      <c r="CU240" s="354"/>
      <c r="CV240" s="354"/>
      <c r="CW240" s="354"/>
      <c r="CX240" s="354">
        <v>4</v>
      </c>
      <c r="CY240" s="354"/>
      <c r="CZ240" s="354"/>
      <c r="DA240" s="356"/>
      <c r="DB240" s="354"/>
      <c r="DC240" s="354"/>
      <c r="DD240" s="354"/>
      <c r="DE240" s="354"/>
      <c r="DF240" s="354">
        <v>3</v>
      </c>
      <c r="DG240" s="354"/>
      <c r="DH240" s="354"/>
      <c r="DI240" s="354"/>
      <c r="DJ240" s="354"/>
      <c r="DK240" s="354"/>
      <c r="DL240" s="354"/>
      <c r="DM240" s="354"/>
      <c r="DN240" s="354"/>
      <c r="DO240" s="354"/>
      <c r="DP240" s="354"/>
      <c r="DQ240" s="354"/>
      <c r="DR240" s="354"/>
      <c r="DS240" s="354"/>
      <c r="DT240" s="354"/>
      <c r="DU240" s="354">
        <v>2</v>
      </c>
      <c r="DV240" s="354"/>
      <c r="DW240" s="354"/>
      <c r="DX240" s="354"/>
      <c r="DY240" s="354"/>
      <c r="DZ240" s="357"/>
      <c r="EA240" s="356"/>
      <c r="EB240" s="356"/>
      <c r="EC240" s="356"/>
      <c r="ED240" s="356"/>
      <c r="EE240" s="358"/>
      <c r="EF240" s="48">
        <v>48</v>
      </c>
      <c r="EG240" s="46"/>
      <c r="EH240" s="46"/>
      <c r="EI240" s="47">
        <v>132</v>
      </c>
      <c r="EJ240" s="47"/>
      <c r="EK240" s="47">
        <v>2</v>
      </c>
      <c r="EL240" s="47"/>
      <c r="EM240" s="47"/>
      <c r="EN240" s="47"/>
      <c r="EO240" s="47">
        <v>240</v>
      </c>
      <c r="EP240" s="47">
        <v>120</v>
      </c>
      <c r="EQ240" s="47"/>
      <c r="ER240" s="47"/>
      <c r="ES240" s="47"/>
      <c r="ET240" s="48"/>
      <c r="EU240" s="47"/>
      <c r="EV240" s="47"/>
      <c r="EW240" s="47">
        <v>78</v>
      </c>
      <c r="EX240" s="47"/>
      <c r="EY240" s="47"/>
      <c r="EZ240" s="47"/>
      <c r="FA240" s="47"/>
      <c r="FB240" s="47"/>
      <c r="FC240" s="47"/>
      <c r="FD240" s="47"/>
      <c r="FE240" s="47">
        <v>30</v>
      </c>
      <c r="FF240" s="47"/>
      <c r="FG240" s="47"/>
      <c r="FH240" s="47">
        <v>168</v>
      </c>
      <c r="FI240" s="47"/>
      <c r="FJ240" s="47">
        <v>48</v>
      </c>
      <c r="FK240" s="47"/>
      <c r="FL240" s="47"/>
      <c r="FM240" s="47">
        <v>48</v>
      </c>
      <c r="FN240" s="47"/>
      <c r="FO240" s="47"/>
      <c r="FP240" s="47"/>
      <c r="FQ240" s="354">
        <v>1800</v>
      </c>
      <c r="FR240" s="354"/>
      <c r="FS240" s="354"/>
      <c r="FT240" s="354">
        <v>24</v>
      </c>
      <c r="FU240" s="354">
        <v>120</v>
      </c>
      <c r="FV240" s="354">
        <v>18</v>
      </c>
      <c r="FW240" s="354"/>
      <c r="FX240" s="354"/>
      <c r="FY240" s="354"/>
      <c r="FZ240" s="354"/>
      <c r="GA240" s="354">
        <v>240</v>
      </c>
      <c r="GB240" s="354">
        <v>96</v>
      </c>
      <c r="GC240" s="354"/>
      <c r="GD240" s="354"/>
      <c r="GE240" s="354"/>
      <c r="GF240" s="354"/>
      <c r="GG240" s="354"/>
      <c r="GH240" s="354"/>
      <c r="GI240" s="354"/>
      <c r="GJ240" s="354"/>
      <c r="GK240" s="354"/>
      <c r="GL240" s="354">
        <v>72</v>
      </c>
      <c r="GM240" s="354"/>
      <c r="GN240" s="354"/>
      <c r="GO240" s="354"/>
      <c r="GP240" s="354"/>
      <c r="GQ240" s="354"/>
      <c r="GR240" s="354"/>
      <c r="GS240" s="354"/>
      <c r="GT240" s="354">
        <v>48</v>
      </c>
      <c r="GU240" s="354"/>
      <c r="GV240" s="354"/>
      <c r="GW240" s="354"/>
      <c r="GX240" s="354"/>
      <c r="GY240" s="354"/>
      <c r="GZ240" s="354"/>
      <c r="HA240" s="354"/>
      <c r="HB240" s="354"/>
      <c r="HC240" s="354"/>
      <c r="HD240" s="354">
        <v>24</v>
      </c>
      <c r="HE240" s="354"/>
      <c r="HF240" s="354"/>
      <c r="HG240" s="354"/>
      <c r="HH240" s="354"/>
      <c r="HI240" s="354">
        <v>24</v>
      </c>
      <c r="HJ240" s="354"/>
      <c r="HK240" s="354"/>
      <c r="HL240" s="354"/>
      <c r="HM240" s="354"/>
      <c r="HN240" s="354"/>
      <c r="HO240" s="354"/>
      <c r="HP240" s="354"/>
      <c r="HQ240" s="354"/>
      <c r="HR240" s="354">
        <v>48</v>
      </c>
      <c r="HS240" s="354"/>
      <c r="HT240" s="354"/>
      <c r="HU240" s="354"/>
      <c r="HV240" s="354"/>
      <c r="HW240" s="354"/>
      <c r="HX240" s="354">
        <v>72</v>
      </c>
      <c r="HY240" s="354"/>
      <c r="HZ240" s="354"/>
      <c r="IA240" s="354"/>
      <c r="IB240" s="354"/>
      <c r="IC240" s="354"/>
      <c r="ID240" s="354"/>
      <c r="IE240" s="354"/>
      <c r="IF240" s="354">
        <v>24</v>
      </c>
      <c r="IG240" s="354"/>
      <c r="IH240" s="354"/>
      <c r="II240" s="354"/>
      <c r="IJ240" s="354"/>
      <c r="IK240" s="354"/>
      <c r="IL240" s="354"/>
      <c r="IM240" s="354"/>
      <c r="IN240" s="354"/>
      <c r="IO240" s="354"/>
      <c r="IP240" s="354"/>
      <c r="IQ240" s="354"/>
      <c r="IR240" s="50"/>
      <c r="IS240" s="47"/>
      <c r="IT240" s="47"/>
      <c r="IU240" s="47"/>
      <c r="IV240" s="47"/>
      <c r="IW240" s="47"/>
      <c r="IX240" s="47"/>
      <c r="IY240" s="47"/>
      <c r="IZ240" s="47"/>
      <c r="JA240" s="47"/>
      <c r="JB240" s="47"/>
      <c r="JC240" s="47"/>
      <c r="JD240" s="47"/>
      <c r="JE240" s="47"/>
      <c r="JF240" s="47"/>
      <c r="JG240" s="47"/>
      <c r="JH240" s="47"/>
      <c r="JI240" s="47"/>
      <c r="JJ240" s="47"/>
      <c r="JK240" s="47"/>
      <c r="JL240" s="354"/>
      <c r="JM240" s="354"/>
      <c r="JN240" s="354"/>
      <c r="JO240" s="354"/>
      <c r="JP240" s="354"/>
      <c r="JQ240" s="354"/>
      <c r="JR240" s="354"/>
      <c r="JS240" s="354"/>
      <c r="JT240" s="354"/>
      <c r="JU240" s="354"/>
      <c r="JV240" s="354"/>
      <c r="JW240" s="354"/>
      <c r="JX240" s="354"/>
      <c r="JY240" s="354"/>
      <c r="JZ240" s="354"/>
      <c r="KA240" s="354"/>
      <c r="KB240" s="354"/>
      <c r="KC240" s="354"/>
      <c r="KD240" s="354"/>
      <c r="KE240" s="354"/>
      <c r="KF240" s="354"/>
      <c r="KG240" s="354"/>
      <c r="KH240" s="354"/>
      <c r="KI240" s="354"/>
      <c r="KJ240" s="354"/>
      <c r="KK240" s="354"/>
      <c r="KL240" s="354"/>
      <c r="KM240" s="354"/>
      <c r="KN240" s="354"/>
      <c r="KO240" s="354"/>
      <c r="KP240" s="354"/>
      <c r="KQ240" s="354"/>
      <c r="KR240" s="354"/>
      <c r="KS240" s="354"/>
      <c r="KT240" s="354"/>
      <c r="KU240" s="354"/>
      <c r="KV240" s="51"/>
      <c r="KW240" s="47"/>
      <c r="KX240" s="47"/>
      <c r="KY240" s="47"/>
      <c r="KZ240" s="47"/>
      <c r="LA240" s="47"/>
      <c r="LB240" s="47"/>
      <c r="LC240" s="47"/>
      <c r="LD240" s="361">
        <v>2</v>
      </c>
      <c r="LE240" s="361"/>
      <c r="LF240" s="361"/>
      <c r="LG240" s="361"/>
      <c r="LH240" s="361"/>
      <c r="LI240" s="361"/>
      <c r="LJ240" s="361"/>
      <c r="LK240" s="361"/>
      <c r="LL240" s="361"/>
      <c r="LM240" s="361"/>
      <c r="LN240" s="361"/>
      <c r="LO240" s="354"/>
      <c r="LP240" s="354"/>
      <c r="LQ240" s="354"/>
      <c r="LR240" s="354"/>
      <c r="LS240" s="354"/>
      <c r="LT240" s="354"/>
      <c r="LU240" s="354"/>
      <c r="LV240" s="354"/>
      <c r="LW240" s="51"/>
      <c r="LX240" s="354">
        <v>100</v>
      </c>
      <c r="LY240" s="354"/>
      <c r="LZ240" s="354"/>
      <c r="MA240" s="354"/>
      <c r="MB240" s="354"/>
      <c r="MC240" s="354"/>
      <c r="MD240" s="354"/>
      <c r="ME240" s="354"/>
      <c r="MF240" s="354"/>
      <c r="MG240" s="354"/>
      <c r="MH240" s="354"/>
      <c r="MI240" s="354"/>
      <c r="MJ240" s="354"/>
      <c r="MK240" s="354"/>
      <c r="ML240" s="354"/>
      <c r="MM240" s="354"/>
      <c r="MN240" s="354"/>
      <c r="MO240" s="354"/>
      <c r="MP240" s="354"/>
      <c r="MQ240" s="354"/>
      <c r="MR240" s="354"/>
      <c r="MS240" s="51"/>
      <c r="MT240" s="364">
        <f t="shared" si="138"/>
        <v>3524</v>
      </c>
      <c r="MU240" s="365">
        <f t="shared" si="139"/>
        <v>102</v>
      </c>
      <c r="MV240" s="366">
        <f t="shared" si="140"/>
        <v>3626</v>
      </c>
      <c r="MW240" s="365">
        <v>991</v>
      </c>
      <c r="MX240" s="365"/>
      <c r="MY240" s="54"/>
      <c r="MZ240" s="708">
        <v>12.99</v>
      </c>
      <c r="NA240" s="708">
        <v>3.25</v>
      </c>
      <c r="NB240" s="709">
        <f t="shared" si="141"/>
        <v>11784.5</v>
      </c>
      <c r="NC240" s="710"/>
      <c r="ND240" s="710">
        <v>15.2</v>
      </c>
      <c r="NE240" s="738">
        <f t="shared" si="167"/>
        <v>0.30195177956372</v>
      </c>
      <c r="NF240" s="739"/>
      <c r="NG240" s="739">
        <v>3000</v>
      </c>
      <c r="NH240" s="739">
        <v>15.11</v>
      </c>
      <c r="NI240" s="740">
        <f t="shared" si="142"/>
        <v>66636.8</v>
      </c>
      <c r="NJ240" s="738">
        <f t="shared" si="173"/>
        <v>0.306084959816303</v>
      </c>
      <c r="NK240" s="741">
        <v>44470</v>
      </c>
      <c r="NL240" s="742">
        <v>44562</v>
      </c>
      <c r="NM240" s="739">
        <f ca="1" t="shared" si="143"/>
        <v>17.1666666666667</v>
      </c>
      <c r="NN240" s="739">
        <f ca="1" t="shared" si="144"/>
        <v>515</v>
      </c>
      <c r="NO240" s="739">
        <v>2014</v>
      </c>
      <c r="NP240" s="739">
        <f t="shared" si="145"/>
        <v>3626</v>
      </c>
      <c r="NQ240" s="761">
        <f t="shared" si="146"/>
        <v>1.13347921225383</v>
      </c>
      <c r="NR240" s="739">
        <f ca="1" t="shared" si="147"/>
        <v>0.803339635869219</v>
      </c>
      <c r="NS240" s="739">
        <f t="shared" si="148"/>
        <v>4384</v>
      </c>
      <c r="NT240" s="739"/>
      <c r="NU240" s="739">
        <f ca="1" t="shared" si="149"/>
        <v>211.223300970874</v>
      </c>
      <c r="NV240" s="769">
        <f ca="1" t="shared" si="150"/>
        <v>7.04077669902913</v>
      </c>
      <c r="NW240" s="769">
        <f ca="1" t="shared" si="151"/>
        <v>622.658576944291</v>
      </c>
      <c r="NX240" s="739"/>
      <c r="NY240" s="739"/>
      <c r="NZ240" s="739"/>
      <c r="OA240" s="739"/>
      <c r="OB240" s="739"/>
      <c r="OC240" s="739"/>
      <c r="OD240" s="739"/>
      <c r="OE240" s="743">
        <f t="shared" si="152"/>
        <v>302</v>
      </c>
      <c r="OF240" s="743">
        <f t="shared" si="153"/>
        <v>240</v>
      </c>
      <c r="OG240" s="743">
        <f t="shared" si="154"/>
        <v>210</v>
      </c>
      <c r="OH240" s="743">
        <f t="shared" si="155"/>
        <v>288</v>
      </c>
      <c r="OI240" s="743">
        <f t="shared" si="156"/>
        <v>138</v>
      </c>
      <c r="OJ240" s="739">
        <f t="shared" si="157"/>
        <v>336</v>
      </c>
      <c r="OK240" s="739">
        <f t="shared" si="158"/>
        <v>48</v>
      </c>
      <c r="OL240" s="739">
        <f t="shared" si="159"/>
        <v>1872</v>
      </c>
      <c r="OM240" s="739">
        <f t="shared" si="160"/>
        <v>24</v>
      </c>
      <c r="ON240" s="739">
        <f t="shared" si="161"/>
        <v>0</v>
      </c>
      <c r="OO240" s="739">
        <f t="shared" si="162"/>
        <v>72</v>
      </c>
      <c r="OP240" s="739"/>
      <c r="OQ240" s="739">
        <f t="shared" si="163"/>
        <v>96</v>
      </c>
      <c r="OR240" s="739">
        <f t="shared" si="164"/>
        <v>3626</v>
      </c>
      <c r="OS240" s="739">
        <f t="shared" si="165"/>
        <v>0</v>
      </c>
      <c r="OT240" s="739">
        <f t="shared" si="166"/>
        <v>0</v>
      </c>
      <c r="OU240" s="739"/>
      <c r="OV240" s="739"/>
      <c r="OW240" s="739"/>
      <c r="OX240" s="739"/>
      <c r="OY240" s="739"/>
      <c r="OZ240" s="739"/>
      <c r="PA240" s="739"/>
      <c r="PB240" s="739"/>
      <c r="PC240" s="739"/>
      <c r="PD240" s="739"/>
      <c r="PE240" s="739"/>
      <c r="PF240" s="739"/>
      <c r="PG240" s="739"/>
      <c r="PI240" s="28">
        <v>0</v>
      </c>
      <c r="PJ240" s="28">
        <v>0</v>
      </c>
      <c r="PK240" s="28">
        <v>0</v>
      </c>
      <c r="PL240" s="28">
        <v>0</v>
      </c>
      <c r="PM240" s="28">
        <v>0</v>
      </c>
      <c r="PN240" s="28">
        <v>0</v>
      </c>
      <c r="PO240" s="28">
        <v>0</v>
      </c>
      <c r="PP240" s="28">
        <v>0</v>
      </c>
      <c r="PQ240" s="28">
        <v>0</v>
      </c>
      <c r="PR240" s="28">
        <v>24</v>
      </c>
      <c r="PS240" s="28">
        <v>449</v>
      </c>
      <c r="PT240" s="28">
        <v>564</v>
      </c>
      <c r="PU240" s="28">
        <v>37</v>
      </c>
      <c r="PV240" s="28">
        <v>1074</v>
      </c>
      <c r="PW240" s="28">
        <v>83</v>
      </c>
    </row>
    <row r="241" s="28" customFormat="1" customHeight="1" spans="1:439">
      <c r="A241" s="95" t="s">
        <v>1610</v>
      </c>
      <c r="B241" s="343" t="s">
        <v>1682</v>
      </c>
      <c r="C241" s="95" t="s">
        <v>2166</v>
      </c>
      <c r="D241" s="95" t="s">
        <v>2197</v>
      </c>
      <c r="E241" s="417" t="s">
        <v>1396</v>
      </c>
      <c r="F241" s="116" t="s">
        <v>274</v>
      </c>
      <c r="G241" s="112" t="s">
        <v>275</v>
      </c>
      <c r="H241" s="113" t="s">
        <v>276</v>
      </c>
      <c r="I241" s="99">
        <f t="shared" si="172"/>
        <v>1958</v>
      </c>
      <c r="J241" s="100">
        <v>1112</v>
      </c>
      <c r="K241" s="454">
        <v>0</v>
      </c>
      <c r="L241" s="150">
        <f t="shared" si="133"/>
        <v>3070</v>
      </c>
      <c r="M241" s="151">
        <f t="shared" si="134"/>
        <v>3070</v>
      </c>
      <c r="N241" s="455"/>
      <c r="O241" s="37">
        <v>322</v>
      </c>
      <c r="P241" s="157">
        <v>1692</v>
      </c>
      <c r="Q241" s="33">
        <f t="shared" si="135"/>
        <v>0</v>
      </c>
      <c r="R241" s="34">
        <f t="shared" si="136"/>
        <v>3000</v>
      </c>
      <c r="S241" s="346"/>
      <c r="T241" s="346"/>
      <c r="U241" s="824"/>
      <c r="V241" s="824"/>
      <c r="W241" s="346"/>
      <c r="X241" s="347"/>
      <c r="Y241" s="348"/>
      <c r="Z241" s="348"/>
      <c r="AA241" s="348"/>
      <c r="AB241" s="348"/>
      <c r="AC241" s="348"/>
      <c r="AD241" s="348"/>
      <c r="AE241" s="348"/>
      <c r="AF241" s="348">
        <v>3000</v>
      </c>
      <c r="AG241" s="346"/>
      <c r="AH241" s="346"/>
      <c r="AI241" s="346"/>
      <c r="AJ241" s="346"/>
      <c r="AK241" s="346"/>
      <c r="AL241" s="346"/>
      <c r="AM241" s="346"/>
      <c r="AN241" s="346"/>
      <c r="AO241" s="346"/>
      <c r="AP241" s="346"/>
      <c r="AQ241" s="346"/>
      <c r="AR241" s="346"/>
      <c r="AS241" s="346"/>
      <c r="AT241" s="346"/>
      <c r="AU241" s="346"/>
      <c r="AV241" s="346"/>
      <c r="AW241" s="346"/>
      <c r="AX241" s="346"/>
      <c r="AY241" s="349"/>
      <c r="AZ241" s="48">
        <v>1</v>
      </c>
      <c r="BA241" s="48"/>
      <c r="BB241" s="48"/>
      <c r="BC241" s="48"/>
      <c r="BD241" s="47"/>
      <c r="BE241" s="47"/>
      <c r="BF241" s="47"/>
      <c r="BG241" s="47"/>
      <c r="BH241" s="47"/>
      <c r="BI241" s="47"/>
      <c r="BJ241" s="47"/>
      <c r="BK241" s="47"/>
      <c r="BL241" s="47">
        <v>12</v>
      </c>
      <c r="BM241" s="47"/>
      <c r="BN241" s="47"/>
      <c r="BO241" s="47"/>
      <c r="BP241" s="47"/>
      <c r="BQ241" s="47"/>
      <c r="BR241" s="47"/>
      <c r="BS241" s="354"/>
      <c r="BT241" s="354"/>
      <c r="BU241" s="354"/>
      <c r="BV241" s="354"/>
      <c r="BW241" s="354"/>
      <c r="BX241" s="354"/>
      <c r="BY241" s="354"/>
      <c r="BZ241" s="354"/>
      <c r="CA241" s="354"/>
      <c r="CB241" s="354"/>
      <c r="CC241" s="354"/>
      <c r="CD241" s="354"/>
      <c r="CE241" s="354"/>
      <c r="CF241" s="354"/>
      <c r="CG241" s="354"/>
      <c r="CH241" s="354"/>
      <c r="CI241" s="354"/>
      <c r="CJ241" s="354"/>
      <c r="CK241" s="354"/>
      <c r="CL241" s="354"/>
      <c r="CM241" s="354"/>
      <c r="CN241" s="354"/>
      <c r="CO241" s="354"/>
      <c r="CP241" s="358"/>
      <c r="CQ241" s="48"/>
      <c r="CR241" s="354"/>
      <c r="CS241" s="354"/>
      <c r="CT241" s="355">
        <v>-23</v>
      </c>
      <c r="CU241" s="354"/>
      <c r="CV241" s="354"/>
      <c r="CW241" s="354"/>
      <c r="CX241" s="354">
        <v>4</v>
      </c>
      <c r="CY241" s="354"/>
      <c r="CZ241" s="354"/>
      <c r="DA241" s="356"/>
      <c r="DB241" s="354"/>
      <c r="DC241" s="354"/>
      <c r="DD241" s="354"/>
      <c r="DE241" s="354"/>
      <c r="DF241" s="354">
        <v>2</v>
      </c>
      <c r="DG241" s="354"/>
      <c r="DH241" s="354"/>
      <c r="DI241" s="354"/>
      <c r="DJ241" s="354"/>
      <c r="DK241" s="354"/>
      <c r="DL241" s="354"/>
      <c r="DM241" s="354"/>
      <c r="DN241" s="354"/>
      <c r="DO241" s="354"/>
      <c r="DP241" s="354"/>
      <c r="DQ241" s="354"/>
      <c r="DR241" s="354"/>
      <c r="DS241" s="354"/>
      <c r="DT241" s="354"/>
      <c r="DU241" s="354">
        <v>2</v>
      </c>
      <c r="DV241" s="354"/>
      <c r="DW241" s="354"/>
      <c r="DX241" s="354"/>
      <c r="DY241" s="354"/>
      <c r="DZ241" s="357"/>
      <c r="EA241" s="356"/>
      <c r="EB241" s="356"/>
      <c r="EC241" s="356"/>
      <c r="ED241" s="356"/>
      <c r="EE241" s="358"/>
      <c r="EF241" s="48">
        <v>48</v>
      </c>
      <c r="EG241" s="46"/>
      <c r="EH241" s="46"/>
      <c r="EI241" s="47">
        <v>132</v>
      </c>
      <c r="EJ241" s="47"/>
      <c r="EK241" s="47">
        <v>2</v>
      </c>
      <c r="EL241" s="47"/>
      <c r="EM241" s="47"/>
      <c r="EN241" s="47"/>
      <c r="EO241" s="47">
        <v>240</v>
      </c>
      <c r="EP241" s="47">
        <v>120</v>
      </c>
      <c r="EQ241" s="47"/>
      <c r="ER241" s="47"/>
      <c r="ES241" s="47"/>
      <c r="ET241" s="48"/>
      <c r="EU241" s="47"/>
      <c r="EV241" s="47"/>
      <c r="EW241" s="47">
        <v>78</v>
      </c>
      <c r="EX241" s="47"/>
      <c r="EY241" s="47"/>
      <c r="EZ241" s="47"/>
      <c r="FA241" s="47"/>
      <c r="FB241" s="47"/>
      <c r="FC241" s="47"/>
      <c r="FD241" s="47"/>
      <c r="FE241" s="47">
        <v>30</v>
      </c>
      <c r="FF241" s="47"/>
      <c r="FG241" s="47"/>
      <c r="FH241" s="47">
        <v>408</v>
      </c>
      <c r="FI241" s="47"/>
      <c r="FJ241" s="47">
        <v>48</v>
      </c>
      <c r="FK241" s="47"/>
      <c r="FL241" s="47"/>
      <c r="FM241" s="47">
        <v>48</v>
      </c>
      <c r="FN241" s="47"/>
      <c r="FO241" s="47"/>
      <c r="FP241" s="47"/>
      <c r="FQ241" s="354"/>
      <c r="FR241" s="354"/>
      <c r="FS241" s="354"/>
      <c r="FT241" s="354">
        <v>24</v>
      </c>
      <c r="FU241" s="354">
        <v>120</v>
      </c>
      <c r="FV241" s="354">
        <v>18</v>
      </c>
      <c r="FW241" s="354"/>
      <c r="FX241" s="354"/>
      <c r="FY241" s="354"/>
      <c r="FZ241" s="354"/>
      <c r="GA241" s="354">
        <v>192</v>
      </c>
      <c r="GB241" s="354">
        <v>48</v>
      </c>
      <c r="GC241" s="354"/>
      <c r="GD241" s="354"/>
      <c r="GE241" s="354"/>
      <c r="GF241" s="354"/>
      <c r="GG241" s="354"/>
      <c r="GH241" s="354"/>
      <c r="GI241" s="354"/>
      <c r="GJ241" s="354">
        <v>48</v>
      </c>
      <c r="GK241" s="354"/>
      <c r="GL241" s="354">
        <v>72</v>
      </c>
      <c r="GM241" s="354"/>
      <c r="GN241" s="354"/>
      <c r="GO241" s="354"/>
      <c r="GP241" s="354"/>
      <c r="GQ241" s="354"/>
      <c r="GR241" s="354"/>
      <c r="GS241" s="354"/>
      <c r="GT241" s="829"/>
      <c r="GU241" s="354"/>
      <c r="GV241" s="354"/>
      <c r="GW241" s="354"/>
      <c r="GX241" s="354"/>
      <c r="GY241" s="354"/>
      <c r="GZ241" s="354"/>
      <c r="HA241" s="354"/>
      <c r="HB241" s="354"/>
      <c r="HC241" s="354"/>
      <c r="HD241" s="354">
        <v>24</v>
      </c>
      <c r="HE241" s="354"/>
      <c r="HF241" s="354"/>
      <c r="HG241" s="354"/>
      <c r="HH241" s="354"/>
      <c r="HI241" s="354"/>
      <c r="HJ241" s="354"/>
      <c r="HK241" s="354"/>
      <c r="HL241" s="354"/>
      <c r="HM241" s="354"/>
      <c r="HN241" s="354"/>
      <c r="HO241" s="354"/>
      <c r="HP241" s="354"/>
      <c r="HQ241" s="354"/>
      <c r="HR241" s="354">
        <v>48</v>
      </c>
      <c r="HS241" s="354"/>
      <c r="HT241" s="354"/>
      <c r="HU241" s="354"/>
      <c r="HV241" s="354"/>
      <c r="HW241" s="354"/>
      <c r="HX241" s="354">
        <v>72</v>
      </c>
      <c r="HY241" s="354"/>
      <c r="HZ241" s="354"/>
      <c r="IA241" s="354"/>
      <c r="IB241" s="354"/>
      <c r="IC241" s="354"/>
      <c r="ID241" s="354"/>
      <c r="IE241" s="354"/>
      <c r="IF241" s="354">
        <v>24</v>
      </c>
      <c r="IG241" s="354"/>
      <c r="IH241" s="354"/>
      <c r="II241" s="354"/>
      <c r="IJ241" s="354"/>
      <c r="IK241" s="354"/>
      <c r="IL241" s="354"/>
      <c r="IM241" s="354"/>
      <c r="IN241" s="354"/>
      <c r="IO241" s="354"/>
      <c r="IP241" s="354"/>
      <c r="IQ241" s="354"/>
      <c r="IR241" s="50"/>
      <c r="IS241" s="47"/>
      <c r="IT241" s="47"/>
      <c r="IU241" s="47"/>
      <c r="IV241" s="47"/>
      <c r="IW241" s="47"/>
      <c r="IX241" s="47"/>
      <c r="IY241" s="47"/>
      <c r="IZ241" s="47"/>
      <c r="JA241" s="47"/>
      <c r="JB241" s="47"/>
      <c r="JC241" s="47"/>
      <c r="JD241" s="47"/>
      <c r="JE241" s="47"/>
      <c r="JF241" s="47"/>
      <c r="JG241" s="47"/>
      <c r="JH241" s="47"/>
      <c r="JI241" s="47"/>
      <c r="JJ241" s="47"/>
      <c r="JK241" s="47"/>
      <c r="JL241" s="354"/>
      <c r="JM241" s="354"/>
      <c r="JN241" s="354"/>
      <c r="JO241" s="354"/>
      <c r="JP241" s="354"/>
      <c r="JQ241" s="354"/>
      <c r="JR241" s="354"/>
      <c r="JS241" s="354"/>
      <c r="JT241" s="354"/>
      <c r="JU241" s="354"/>
      <c r="JV241" s="354"/>
      <c r="JW241" s="354"/>
      <c r="JX241" s="354"/>
      <c r="JY241" s="354"/>
      <c r="JZ241" s="354"/>
      <c r="KA241" s="354"/>
      <c r="KB241" s="354"/>
      <c r="KC241" s="354"/>
      <c r="KD241" s="354"/>
      <c r="KE241" s="354"/>
      <c r="KF241" s="354"/>
      <c r="KG241" s="354"/>
      <c r="KH241" s="354"/>
      <c r="KI241" s="354"/>
      <c r="KJ241" s="354"/>
      <c r="KK241" s="354"/>
      <c r="KL241" s="354"/>
      <c r="KM241" s="354"/>
      <c r="KN241" s="354"/>
      <c r="KO241" s="354"/>
      <c r="KP241" s="354"/>
      <c r="KQ241" s="354"/>
      <c r="KR241" s="354"/>
      <c r="KS241" s="354"/>
      <c r="KT241" s="354"/>
      <c r="KU241" s="354"/>
      <c r="KV241" s="51"/>
      <c r="KW241" s="47"/>
      <c r="KX241" s="47"/>
      <c r="KY241" s="47"/>
      <c r="KZ241" s="47"/>
      <c r="LA241" s="47"/>
      <c r="LB241" s="47"/>
      <c r="LC241" s="47"/>
      <c r="LD241" s="361">
        <v>2</v>
      </c>
      <c r="LE241" s="361"/>
      <c r="LF241" s="361"/>
      <c r="LG241" s="361"/>
      <c r="LH241" s="361"/>
      <c r="LI241" s="361"/>
      <c r="LJ241" s="361"/>
      <c r="LK241" s="361"/>
      <c r="LL241" s="361"/>
      <c r="LM241" s="361"/>
      <c r="LN241" s="361"/>
      <c r="LO241" s="354"/>
      <c r="LP241" s="354"/>
      <c r="LQ241" s="354"/>
      <c r="LR241" s="354"/>
      <c r="LS241" s="354"/>
      <c r="LT241" s="354"/>
      <c r="LU241" s="354"/>
      <c r="LV241" s="354"/>
      <c r="LW241" s="51"/>
      <c r="LX241" s="354">
        <v>100</v>
      </c>
      <c r="LY241" s="354"/>
      <c r="LZ241" s="354"/>
      <c r="MA241" s="354"/>
      <c r="MB241" s="354"/>
      <c r="MC241" s="354"/>
      <c r="MD241" s="354"/>
      <c r="ME241" s="354"/>
      <c r="MF241" s="354"/>
      <c r="MG241" s="354"/>
      <c r="MH241" s="354"/>
      <c r="MI241" s="354"/>
      <c r="MJ241" s="354"/>
      <c r="MK241" s="354"/>
      <c r="ML241" s="354"/>
      <c r="MM241" s="354"/>
      <c r="MN241" s="354"/>
      <c r="MO241" s="354"/>
      <c r="MP241" s="354"/>
      <c r="MQ241" s="354"/>
      <c r="MR241" s="354"/>
      <c r="MS241" s="51"/>
      <c r="MT241" s="364">
        <f t="shared" si="138"/>
        <v>1844</v>
      </c>
      <c r="MU241" s="365">
        <f t="shared" si="139"/>
        <v>102</v>
      </c>
      <c r="MV241" s="366">
        <f t="shared" si="140"/>
        <v>1946</v>
      </c>
      <c r="MW241" s="365">
        <v>991</v>
      </c>
      <c r="MX241" s="365"/>
      <c r="MY241" s="54"/>
      <c r="MZ241" s="708">
        <v>12.99</v>
      </c>
      <c r="NA241" s="708">
        <v>3.25</v>
      </c>
      <c r="NB241" s="709">
        <f t="shared" si="141"/>
        <v>6324.5</v>
      </c>
      <c r="NC241" s="710"/>
      <c r="ND241" s="710">
        <v>15.2</v>
      </c>
      <c r="NE241" s="738">
        <f t="shared" si="167"/>
        <v>0.30195177956372</v>
      </c>
      <c r="NF241" s="739"/>
      <c r="NG241" s="739">
        <v>3000</v>
      </c>
      <c r="NH241" s="739">
        <v>15.11</v>
      </c>
      <c r="NI241" s="740">
        <f t="shared" si="142"/>
        <v>46664</v>
      </c>
      <c r="NJ241" s="738">
        <f t="shared" si="173"/>
        <v>0.306084959816303</v>
      </c>
      <c r="NK241" s="741">
        <v>44470</v>
      </c>
      <c r="NL241" s="742">
        <v>44562</v>
      </c>
      <c r="NM241" s="739">
        <f ca="1" t="shared" si="143"/>
        <v>17.1666666666667</v>
      </c>
      <c r="NN241" s="739">
        <f ca="1" t="shared" si="144"/>
        <v>515</v>
      </c>
      <c r="NO241" s="739">
        <v>2014</v>
      </c>
      <c r="NP241" s="739">
        <f t="shared" si="145"/>
        <v>1946</v>
      </c>
      <c r="NQ241" s="761">
        <f t="shared" si="146"/>
        <v>0.765538945712038</v>
      </c>
      <c r="NR241" s="739">
        <f ca="1" t="shared" si="147"/>
        <v>0.542566437252221</v>
      </c>
      <c r="NS241" s="739">
        <f t="shared" si="148"/>
        <v>3070</v>
      </c>
      <c r="NT241" s="739"/>
      <c r="NU241" s="739">
        <f ca="1" t="shared" si="149"/>
        <v>113.359223300971</v>
      </c>
      <c r="NV241" s="769">
        <f ca="1" t="shared" si="150"/>
        <v>3.77864077669903</v>
      </c>
      <c r="NW241" s="769">
        <f ca="1" t="shared" si="151"/>
        <v>812.461459403905</v>
      </c>
      <c r="NX241" s="739"/>
      <c r="NY241" s="739"/>
      <c r="NZ241" s="739"/>
      <c r="OA241" s="739"/>
      <c r="OB241" s="739"/>
      <c r="OC241" s="739"/>
      <c r="OD241" s="739"/>
      <c r="OE241" s="743">
        <f t="shared" si="152"/>
        <v>302</v>
      </c>
      <c r="OF241" s="743">
        <f t="shared" si="153"/>
        <v>240</v>
      </c>
      <c r="OG241" s="743">
        <f t="shared" si="154"/>
        <v>210</v>
      </c>
      <c r="OH241" s="743">
        <f t="shared" si="155"/>
        <v>528</v>
      </c>
      <c r="OI241" s="743">
        <f t="shared" si="156"/>
        <v>138</v>
      </c>
      <c r="OJ241" s="739">
        <f t="shared" si="157"/>
        <v>288</v>
      </c>
      <c r="OK241" s="739">
        <f t="shared" si="158"/>
        <v>0</v>
      </c>
      <c r="OL241" s="739">
        <f t="shared" si="159"/>
        <v>72</v>
      </c>
      <c r="OM241" s="739">
        <f t="shared" si="160"/>
        <v>0</v>
      </c>
      <c r="ON241" s="739">
        <f t="shared" si="161"/>
        <v>0</v>
      </c>
      <c r="OO241" s="739">
        <f t="shared" si="162"/>
        <v>72</v>
      </c>
      <c r="OP241" s="739"/>
      <c r="OQ241" s="739">
        <f t="shared" si="163"/>
        <v>96</v>
      </c>
      <c r="OR241" s="739">
        <f t="shared" si="164"/>
        <v>1946</v>
      </c>
      <c r="OS241" s="739">
        <f t="shared" si="165"/>
        <v>0</v>
      </c>
      <c r="OT241" s="739">
        <f t="shared" si="166"/>
        <v>0</v>
      </c>
      <c r="OU241" s="739"/>
      <c r="OV241" s="739"/>
      <c r="OW241" s="739"/>
      <c r="OX241" s="739"/>
      <c r="OY241" s="739"/>
      <c r="OZ241" s="739"/>
      <c r="PA241" s="739"/>
      <c r="PB241" s="739"/>
      <c r="PC241" s="739"/>
      <c r="PD241" s="739"/>
      <c r="PE241" s="739"/>
      <c r="PF241" s="739"/>
      <c r="PG241" s="739"/>
      <c r="PI241" s="28">
        <v>0</v>
      </c>
      <c r="PJ241" s="28">
        <v>0</v>
      </c>
      <c r="PK241" s="28">
        <v>0</v>
      </c>
      <c r="PL241" s="28">
        <v>0</v>
      </c>
      <c r="PM241" s="28">
        <v>0</v>
      </c>
      <c r="PN241" s="28">
        <v>0</v>
      </c>
      <c r="PO241" s="28">
        <v>0</v>
      </c>
      <c r="PP241" s="28">
        <v>0</v>
      </c>
      <c r="PQ241" s="28">
        <v>0</v>
      </c>
      <c r="PR241" s="28">
        <v>24</v>
      </c>
      <c r="PS241" s="28">
        <v>449</v>
      </c>
      <c r="PT241" s="28">
        <v>564</v>
      </c>
      <c r="PU241" s="28">
        <v>37</v>
      </c>
      <c r="PV241" s="28">
        <v>1074</v>
      </c>
      <c r="PW241" s="28">
        <v>83</v>
      </c>
    </row>
    <row r="242" s="28" customFormat="1" customHeight="1" spans="1:439">
      <c r="A242" s="95" t="s">
        <v>1610</v>
      </c>
      <c r="B242" s="343" t="s">
        <v>1682</v>
      </c>
      <c r="C242" s="95" t="s">
        <v>2166</v>
      </c>
      <c r="D242" s="95" t="s">
        <v>2197</v>
      </c>
      <c r="E242" s="417" t="s">
        <v>1396</v>
      </c>
      <c r="F242" s="116" t="s">
        <v>277</v>
      </c>
      <c r="G242" s="112" t="s">
        <v>278</v>
      </c>
      <c r="H242" s="113" t="s">
        <v>279</v>
      </c>
      <c r="I242" s="99">
        <f t="shared" si="172"/>
        <v>2294</v>
      </c>
      <c r="J242" s="100">
        <v>1160</v>
      </c>
      <c r="K242" s="454">
        <v>0</v>
      </c>
      <c r="L242" s="150">
        <f t="shared" si="133"/>
        <v>3454</v>
      </c>
      <c r="M242" s="151">
        <f t="shared" si="134"/>
        <v>3454</v>
      </c>
      <c r="N242" s="455"/>
      <c r="O242" s="37">
        <v>356</v>
      </c>
      <c r="P242" s="157">
        <v>1658</v>
      </c>
      <c r="Q242" s="33">
        <f t="shared" si="135"/>
        <v>0</v>
      </c>
      <c r="R242" s="34">
        <f t="shared" si="136"/>
        <v>3000</v>
      </c>
      <c r="S242" s="346"/>
      <c r="T242" s="346"/>
      <c r="U242" s="824"/>
      <c r="V242" s="824"/>
      <c r="W242" s="346"/>
      <c r="X242" s="347"/>
      <c r="Y242" s="348"/>
      <c r="Z242" s="348"/>
      <c r="AA242" s="348"/>
      <c r="AB242" s="348"/>
      <c r="AC242" s="348"/>
      <c r="AD242" s="348"/>
      <c r="AE242" s="348"/>
      <c r="AF242" s="346"/>
      <c r="AG242" s="346"/>
      <c r="AH242" s="346"/>
      <c r="AI242" s="346"/>
      <c r="AJ242" s="346"/>
      <c r="AK242" s="346"/>
      <c r="AL242" s="346"/>
      <c r="AM242" s="346"/>
      <c r="AN242" s="346"/>
      <c r="AO242" s="346">
        <v>3000</v>
      </c>
      <c r="AP242" s="346"/>
      <c r="AQ242" s="346"/>
      <c r="AR242" s="346"/>
      <c r="AS242" s="346"/>
      <c r="AT242" s="346"/>
      <c r="AU242" s="346"/>
      <c r="AV242" s="346"/>
      <c r="AW242" s="346"/>
      <c r="AX242" s="346"/>
      <c r="AY242" s="349"/>
      <c r="AZ242" s="48">
        <v>1</v>
      </c>
      <c r="BA242" s="48"/>
      <c r="BB242" s="48"/>
      <c r="BC242" s="48"/>
      <c r="BD242" s="47"/>
      <c r="BE242" s="47"/>
      <c r="BF242" s="47"/>
      <c r="BG242" s="47"/>
      <c r="BH242" s="47"/>
      <c r="BI242" s="47"/>
      <c r="BJ242" s="47"/>
      <c r="BK242" s="47"/>
      <c r="BL242" s="47">
        <v>12</v>
      </c>
      <c r="BM242" s="47"/>
      <c r="BN242" s="47"/>
      <c r="BO242" s="47"/>
      <c r="BP242" s="47"/>
      <c r="BQ242" s="47"/>
      <c r="BR242" s="47"/>
      <c r="BS242" s="354"/>
      <c r="BT242" s="354"/>
      <c r="BU242" s="354"/>
      <c r="BV242" s="354"/>
      <c r="BW242" s="354"/>
      <c r="BX242" s="354"/>
      <c r="BY242" s="354"/>
      <c r="BZ242" s="354"/>
      <c r="CA242" s="354"/>
      <c r="CB242" s="354"/>
      <c r="CC242" s="354"/>
      <c r="CD242" s="354"/>
      <c r="CE242" s="354"/>
      <c r="CF242" s="354"/>
      <c r="CG242" s="354"/>
      <c r="CH242" s="354"/>
      <c r="CI242" s="354"/>
      <c r="CJ242" s="354"/>
      <c r="CK242" s="354"/>
      <c r="CL242" s="354"/>
      <c r="CM242" s="354"/>
      <c r="CN242" s="354"/>
      <c r="CO242" s="354"/>
      <c r="CP242" s="358"/>
      <c r="CQ242" s="48"/>
      <c r="CR242" s="354"/>
      <c r="CS242" s="354"/>
      <c r="CT242" s="355">
        <v>-24</v>
      </c>
      <c r="CU242" s="354"/>
      <c r="CV242" s="354"/>
      <c r="CW242" s="354"/>
      <c r="CX242" s="354">
        <v>4</v>
      </c>
      <c r="CY242" s="354"/>
      <c r="CZ242" s="354"/>
      <c r="DA242" s="356"/>
      <c r="DB242" s="354"/>
      <c r="DC242" s="354"/>
      <c r="DD242" s="354"/>
      <c r="DE242" s="354"/>
      <c r="DF242" s="354">
        <v>2</v>
      </c>
      <c r="DG242" s="354"/>
      <c r="DH242" s="354"/>
      <c r="DI242" s="354"/>
      <c r="DJ242" s="354"/>
      <c r="DK242" s="354"/>
      <c r="DL242" s="354"/>
      <c r="DM242" s="354"/>
      <c r="DN242" s="354"/>
      <c r="DO242" s="354">
        <v>1</v>
      </c>
      <c r="DP242" s="354"/>
      <c r="DQ242" s="354"/>
      <c r="DR242" s="354"/>
      <c r="DS242" s="354"/>
      <c r="DT242" s="354"/>
      <c r="DU242" s="354">
        <v>2</v>
      </c>
      <c r="DV242" s="354"/>
      <c r="DW242" s="354"/>
      <c r="DX242" s="354"/>
      <c r="DY242" s="354"/>
      <c r="DZ242" s="357"/>
      <c r="EA242" s="356"/>
      <c r="EB242" s="356"/>
      <c r="EC242" s="356"/>
      <c r="ED242" s="356"/>
      <c r="EE242" s="358"/>
      <c r="EF242" s="48"/>
      <c r="EG242" s="46"/>
      <c r="EH242" s="46"/>
      <c r="EI242" s="47">
        <v>132</v>
      </c>
      <c r="EJ242" s="47"/>
      <c r="EK242" s="47">
        <v>2</v>
      </c>
      <c r="EL242" s="47"/>
      <c r="EM242" s="47"/>
      <c r="EN242" s="47"/>
      <c r="EO242" s="47">
        <v>240</v>
      </c>
      <c r="EP242" s="47">
        <v>120</v>
      </c>
      <c r="EQ242" s="47"/>
      <c r="ER242" s="47"/>
      <c r="ES242" s="47"/>
      <c r="ET242" s="48"/>
      <c r="EU242" s="47"/>
      <c r="EV242" s="47"/>
      <c r="EW242" s="47">
        <v>54</v>
      </c>
      <c r="EX242" s="47"/>
      <c r="EY242" s="47"/>
      <c r="EZ242" s="47"/>
      <c r="FA242" s="47"/>
      <c r="FB242" s="47"/>
      <c r="FC242" s="47"/>
      <c r="FD242" s="47"/>
      <c r="FE242" s="47">
        <v>30</v>
      </c>
      <c r="FF242" s="47"/>
      <c r="FG242" s="47"/>
      <c r="FH242" s="47"/>
      <c r="FI242" s="47"/>
      <c r="FJ242" s="47">
        <v>48</v>
      </c>
      <c r="FK242" s="47"/>
      <c r="FL242" s="47"/>
      <c r="FM242" s="47">
        <v>48</v>
      </c>
      <c r="FN242" s="47"/>
      <c r="FO242" s="47"/>
      <c r="FP242" s="47"/>
      <c r="FQ242" s="354"/>
      <c r="FR242" s="354"/>
      <c r="FS242" s="354"/>
      <c r="FT242" s="354">
        <v>24</v>
      </c>
      <c r="FU242" s="354">
        <v>120</v>
      </c>
      <c r="FV242" s="354">
        <v>18</v>
      </c>
      <c r="FW242" s="354"/>
      <c r="FX242" s="354"/>
      <c r="FY242" s="354"/>
      <c r="FZ242" s="354"/>
      <c r="GA242" s="354">
        <v>192</v>
      </c>
      <c r="GB242" s="354">
        <v>48</v>
      </c>
      <c r="GC242" s="354"/>
      <c r="GD242" s="354"/>
      <c r="GE242" s="354"/>
      <c r="GF242" s="354"/>
      <c r="GG242" s="354"/>
      <c r="GH242" s="354"/>
      <c r="GI242" s="354"/>
      <c r="GJ242" s="354">
        <v>48</v>
      </c>
      <c r="GK242" s="354"/>
      <c r="GL242" s="354">
        <v>72</v>
      </c>
      <c r="GM242" s="354">
        <v>120</v>
      </c>
      <c r="GN242" s="354"/>
      <c r="GO242" s="354"/>
      <c r="GP242" s="354"/>
      <c r="GQ242" s="354"/>
      <c r="GR242" s="354"/>
      <c r="GS242" s="354"/>
      <c r="GT242" s="354">
        <v>48</v>
      </c>
      <c r="GU242" s="354"/>
      <c r="GV242" s="354"/>
      <c r="GW242" s="354"/>
      <c r="GX242" s="354"/>
      <c r="GY242" s="354"/>
      <c r="GZ242" s="354"/>
      <c r="HA242" s="354"/>
      <c r="HB242" s="354"/>
      <c r="HC242" s="354"/>
      <c r="HD242" s="354">
        <v>24</v>
      </c>
      <c r="HE242" s="354"/>
      <c r="HF242" s="354"/>
      <c r="HG242" s="354"/>
      <c r="HH242" s="354"/>
      <c r="HI242" s="354"/>
      <c r="HJ242" s="354"/>
      <c r="HK242" s="354"/>
      <c r="HL242" s="354"/>
      <c r="HM242" s="354"/>
      <c r="HN242" s="354"/>
      <c r="HO242" s="354"/>
      <c r="HP242" s="354"/>
      <c r="HQ242" s="354"/>
      <c r="HR242" s="354"/>
      <c r="HS242" s="354"/>
      <c r="HT242" s="354"/>
      <c r="HU242" s="354"/>
      <c r="HV242" s="354"/>
      <c r="HW242" s="354"/>
      <c r="HX242" s="354">
        <v>72</v>
      </c>
      <c r="HY242" s="354"/>
      <c r="HZ242" s="354"/>
      <c r="IA242" s="354"/>
      <c r="IB242" s="354"/>
      <c r="IC242" s="354"/>
      <c r="ID242" s="354"/>
      <c r="IE242" s="354"/>
      <c r="IF242" s="354"/>
      <c r="IG242" s="354"/>
      <c r="IH242" s="354"/>
      <c r="II242" s="354"/>
      <c r="IJ242" s="354"/>
      <c r="IK242" s="354"/>
      <c r="IL242" s="354"/>
      <c r="IM242" s="354"/>
      <c r="IN242" s="354"/>
      <c r="IO242" s="354"/>
      <c r="IP242" s="354"/>
      <c r="IQ242" s="354"/>
      <c r="IR242" s="50"/>
      <c r="IS242" s="47"/>
      <c r="IT242" s="47"/>
      <c r="IU242" s="47"/>
      <c r="IV242" s="47"/>
      <c r="IW242" s="47"/>
      <c r="IX242" s="47"/>
      <c r="IY242" s="47"/>
      <c r="IZ242" s="47"/>
      <c r="JA242" s="47"/>
      <c r="JB242" s="47"/>
      <c r="JC242" s="47"/>
      <c r="JD242" s="47"/>
      <c r="JE242" s="47"/>
      <c r="JF242" s="47"/>
      <c r="JG242" s="47"/>
      <c r="JH242" s="47"/>
      <c r="JI242" s="47"/>
      <c r="JJ242" s="47"/>
      <c r="JK242" s="47"/>
      <c r="JL242" s="354"/>
      <c r="JM242" s="354"/>
      <c r="JN242" s="354"/>
      <c r="JO242" s="354"/>
      <c r="JP242" s="354"/>
      <c r="JQ242" s="354"/>
      <c r="JR242" s="354"/>
      <c r="JS242" s="354"/>
      <c r="JT242" s="354"/>
      <c r="JU242" s="354"/>
      <c r="JV242" s="354"/>
      <c r="JW242" s="354"/>
      <c r="JX242" s="354"/>
      <c r="JY242" s="354"/>
      <c r="JZ242" s="354"/>
      <c r="KA242" s="354"/>
      <c r="KB242" s="354"/>
      <c r="KC242" s="354"/>
      <c r="KD242" s="354"/>
      <c r="KE242" s="354"/>
      <c r="KF242" s="354"/>
      <c r="KG242" s="354"/>
      <c r="KH242" s="354"/>
      <c r="KI242" s="354"/>
      <c r="KJ242" s="354"/>
      <c r="KK242" s="354"/>
      <c r="KL242" s="354"/>
      <c r="KM242" s="354"/>
      <c r="KN242" s="354"/>
      <c r="KO242" s="354"/>
      <c r="KP242" s="354"/>
      <c r="KQ242" s="354"/>
      <c r="KR242" s="354"/>
      <c r="KS242" s="354"/>
      <c r="KT242" s="354"/>
      <c r="KU242" s="354"/>
      <c r="KV242" s="51"/>
      <c r="KW242" s="47"/>
      <c r="KX242" s="47"/>
      <c r="KY242" s="47"/>
      <c r="KZ242" s="47"/>
      <c r="LA242" s="47"/>
      <c r="LB242" s="47"/>
      <c r="LC242" s="47"/>
      <c r="LD242" s="361">
        <v>2</v>
      </c>
      <c r="LE242" s="361"/>
      <c r="LF242" s="361"/>
      <c r="LG242" s="361"/>
      <c r="LH242" s="361"/>
      <c r="LI242" s="361"/>
      <c r="LJ242" s="361"/>
      <c r="LK242" s="361"/>
      <c r="LL242" s="361"/>
      <c r="LM242" s="361"/>
      <c r="LN242" s="361"/>
      <c r="LO242" s="354"/>
      <c r="LP242" s="354"/>
      <c r="LQ242" s="354"/>
      <c r="LR242" s="354"/>
      <c r="LS242" s="354"/>
      <c r="LT242" s="354"/>
      <c r="LU242" s="354"/>
      <c r="LV242" s="354"/>
      <c r="LW242" s="51"/>
      <c r="LX242" s="354">
        <v>100</v>
      </c>
      <c r="LY242" s="354"/>
      <c r="LZ242" s="354"/>
      <c r="MA242" s="354"/>
      <c r="MB242" s="354"/>
      <c r="MC242" s="354"/>
      <c r="MD242" s="354"/>
      <c r="ME242" s="354"/>
      <c r="MF242" s="354"/>
      <c r="MG242" s="354"/>
      <c r="MH242" s="354"/>
      <c r="MI242" s="354"/>
      <c r="MJ242" s="354"/>
      <c r="MK242" s="354"/>
      <c r="ML242" s="354"/>
      <c r="MM242" s="354"/>
      <c r="MN242" s="354"/>
      <c r="MO242" s="354"/>
      <c r="MP242" s="354"/>
      <c r="MQ242" s="354"/>
      <c r="MR242" s="354"/>
      <c r="MS242" s="51"/>
      <c r="MT242" s="364">
        <f t="shared" si="138"/>
        <v>1460</v>
      </c>
      <c r="MU242" s="365">
        <f t="shared" si="139"/>
        <v>102</v>
      </c>
      <c r="MV242" s="366">
        <f t="shared" si="140"/>
        <v>1562</v>
      </c>
      <c r="MW242" s="365">
        <v>991</v>
      </c>
      <c r="MX242" s="365"/>
      <c r="MY242" s="54"/>
      <c r="MZ242" s="708">
        <v>12.99</v>
      </c>
      <c r="NA242" s="708">
        <v>3.25</v>
      </c>
      <c r="NB242" s="709">
        <f t="shared" si="141"/>
        <v>5076.5</v>
      </c>
      <c r="NC242" s="710"/>
      <c r="ND242" s="710">
        <v>15.2</v>
      </c>
      <c r="NE242" s="738">
        <f t="shared" si="167"/>
        <v>0.30195177956372</v>
      </c>
      <c r="NF242" s="739"/>
      <c r="NG242" s="739">
        <v>3000</v>
      </c>
      <c r="NH242" s="739">
        <v>15.11</v>
      </c>
      <c r="NI242" s="740">
        <f t="shared" si="142"/>
        <v>52500.8</v>
      </c>
      <c r="NJ242" s="738">
        <f t="shared" si="173"/>
        <v>0.306084959816303</v>
      </c>
      <c r="NK242" s="741">
        <v>44470</v>
      </c>
      <c r="NL242" s="742">
        <v>44562</v>
      </c>
      <c r="NM242" s="739">
        <f ca="1" t="shared" si="143"/>
        <v>17.1666666666667</v>
      </c>
      <c r="NN242" s="739">
        <f ca="1" t="shared" si="144"/>
        <v>515</v>
      </c>
      <c r="NO242" s="739">
        <v>2014</v>
      </c>
      <c r="NP242" s="739">
        <f t="shared" si="145"/>
        <v>1562</v>
      </c>
      <c r="NQ242" s="761">
        <f t="shared" si="146"/>
        <v>0.571324067300658</v>
      </c>
      <c r="NR242" s="739">
        <f ca="1" t="shared" si="147"/>
        <v>0.404918999154835</v>
      </c>
      <c r="NS242" s="739">
        <f t="shared" si="148"/>
        <v>3454</v>
      </c>
      <c r="NT242" s="739"/>
      <c r="NU242" s="739">
        <f ca="1" t="shared" si="149"/>
        <v>90.9902912621359</v>
      </c>
      <c r="NV242" s="769">
        <f ca="1" t="shared" si="150"/>
        <v>3.03300970873786</v>
      </c>
      <c r="NW242" s="769">
        <f ca="1" t="shared" si="151"/>
        <v>1138.80281690141</v>
      </c>
      <c r="NX242" s="739"/>
      <c r="NY242" s="739"/>
      <c r="NZ242" s="739"/>
      <c r="OA242" s="739"/>
      <c r="OB242" s="739"/>
      <c r="OC242" s="739"/>
      <c r="OD242" s="739"/>
      <c r="OE242" s="743">
        <f t="shared" si="152"/>
        <v>254</v>
      </c>
      <c r="OF242" s="743">
        <f t="shared" si="153"/>
        <v>240</v>
      </c>
      <c r="OG242" s="743">
        <f t="shared" si="154"/>
        <v>186</v>
      </c>
      <c r="OH242" s="743">
        <f t="shared" si="155"/>
        <v>120</v>
      </c>
      <c r="OI242" s="743">
        <f t="shared" si="156"/>
        <v>138</v>
      </c>
      <c r="OJ242" s="739">
        <f t="shared" si="157"/>
        <v>408</v>
      </c>
      <c r="OK242" s="739">
        <f t="shared" si="158"/>
        <v>48</v>
      </c>
      <c r="OL242" s="739">
        <f t="shared" si="159"/>
        <v>72</v>
      </c>
      <c r="OM242" s="739">
        <f t="shared" si="160"/>
        <v>0</v>
      </c>
      <c r="ON242" s="739">
        <f t="shared" si="161"/>
        <v>0</v>
      </c>
      <c r="OO242" s="739">
        <f t="shared" si="162"/>
        <v>24</v>
      </c>
      <c r="OP242" s="739"/>
      <c r="OQ242" s="739">
        <f t="shared" si="163"/>
        <v>72</v>
      </c>
      <c r="OR242" s="739">
        <f t="shared" si="164"/>
        <v>1562</v>
      </c>
      <c r="OS242" s="739">
        <f t="shared" si="165"/>
        <v>0</v>
      </c>
      <c r="OT242" s="739">
        <f t="shared" si="166"/>
        <v>0</v>
      </c>
      <c r="OU242" s="739"/>
      <c r="OV242" s="739"/>
      <c r="OW242" s="739"/>
      <c r="OX242" s="739"/>
      <c r="OY242" s="739"/>
      <c r="OZ242" s="739"/>
      <c r="PA242" s="739"/>
      <c r="PB242" s="739"/>
      <c r="PC242" s="739"/>
      <c r="PD242" s="739"/>
      <c r="PE242" s="739"/>
      <c r="PF242" s="739"/>
      <c r="PG242" s="739"/>
      <c r="PI242" s="28">
        <v>0</v>
      </c>
      <c r="PJ242" s="28">
        <v>0</v>
      </c>
      <c r="PK242" s="28">
        <v>0</v>
      </c>
      <c r="PL242" s="28">
        <v>0</v>
      </c>
      <c r="PM242" s="28">
        <v>0</v>
      </c>
      <c r="PN242" s="28">
        <v>0</v>
      </c>
      <c r="PO242" s="28">
        <v>0</v>
      </c>
      <c r="PP242" s="28">
        <v>0</v>
      </c>
      <c r="PQ242" s="28">
        <v>0</v>
      </c>
      <c r="PR242" s="28">
        <v>24</v>
      </c>
      <c r="PS242" s="28">
        <v>449</v>
      </c>
      <c r="PT242" s="28">
        <v>564</v>
      </c>
      <c r="PU242" s="28">
        <v>37</v>
      </c>
      <c r="PV242" s="28">
        <v>1074</v>
      </c>
      <c r="PW242" s="28">
        <v>83</v>
      </c>
    </row>
    <row r="243" s="28" customFormat="1" customHeight="1" spans="1:439">
      <c r="A243" s="95" t="s">
        <v>1610</v>
      </c>
      <c r="B243" s="343" t="s">
        <v>1682</v>
      </c>
      <c r="C243" s="95" t="s">
        <v>1645</v>
      </c>
      <c r="D243" s="95" t="s">
        <v>1646</v>
      </c>
      <c r="E243" s="411"/>
      <c r="F243" s="117" t="s">
        <v>280</v>
      </c>
      <c r="G243" s="112" t="s">
        <v>2202</v>
      </c>
      <c r="H243" s="113" t="s">
        <v>281</v>
      </c>
      <c r="I243" s="99">
        <f t="shared" si="172"/>
        <v>-668</v>
      </c>
      <c r="J243" s="114">
        <v>1666</v>
      </c>
      <c r="K243" s="456">
        <v>0</v>
      </c>
      <c r="L243" s="150">
        <f t="shared" si="133"/>
        <v>998</v>
      </c>
      <c r="M243" s="151">
        <f t="shared" si="134"/>
        <v>998</v>
      </c>
      <c r="N243" s="455"/>
      <c r="O243" s="35"/>
      <c r="P243" s="157">
        <v>1756</v>
      </c>
      <c r="Q243" s="33">
        <f t="shared" si="135"/>
        <v>0</v>
      </c>
      <c r="R243" s="34">
        <f t="shared" si="136"/>
        <v>0</v>
      </c>
      <c r="S243" s="346"/>
      <c r="T243" s="346"/>
      <c r="U243" s="824"/>
      <c r="V243" s="824"/>
      <c r="W243" s="346"/>
      <c r="X243" s="347"/>
      <c r="Y243" s="348"/>
      <c r="Z243" s="348"/>
      <c r="AA243" s="348"/>
      <c r="AB243" s="348"/>
      <c r="AC243" s="348"/>
      <c r="AD243" s="348"/>
      <c r="AE243" s="348"/>
      <c r="AF243" s="346"/>
      <c r="AG243" s="346"/>
      <c r="AH243" s="346"/>
      <c r="AI243" s="346"/>
      <c r="AJ243" s="346"/>
      <c r="AK243" s="346"/>
      <c r="AL243" s="346"/>
      <c r="AM243" s="346"/>
      <c r="AN243" s="346"/>
      <c r="AO243" s="346"/>
      <c r="AP243" s="346"/>
      <c r="AQ243" s="346"/>
      <c r="AR243" s="346"/>
      <c r="AS243" s="346"/>
      <c r="AT243" s="346"/>
      <c r="AU243" s="346"/>
      <c r="AV243" s="346"/>
      <c r="AW243" s="346"/>
      <c r="AX243" s="346"/>
      <c r="AY243" s="349"/>
      <c r="AZ243" s="48"/>
      <c r="BA243" s="48"/>
      <c r="BB243" s="48"/>
      <c r="BC243" s="48"/>
      <c r="BD243" s="47"/>
      <c r="BE243" s="47"/>
      <c r="BF243" s="47"/>
      <c r="BG243" s="47"/>
      <c r="BH243" s="47">
        <v>5</v>
      </c>
      <c r="BI243" s="47"/>
      <c r="BJ243" s="47"/>
      <c r="BK243" s="47"/>
      <c r="BL243" s="47">
        <v>6</v>
      </c>
      <c r="BM243" s="47"/>
      <c r="BN243" s="47"/>
      <c r="BO243" s="47"/>
      <c r="BP243" s="47"/>
      <c r="BQ243" s="47"/>
      <c r="BR243" s="47"/>
      <c r="BS243" s="354"/>
      <c r="BT243" s="354"/>
      <c r="BU243" s="354"/>
      <c r="BV243" s="354"/>
      <c r="BW243" s="354"/>
      <c r="BX243" s="354"/>
      <c r="BY243" s="354"/>
      <c r="BZ243" s="354"/>
      <c r="CA243" s="354"/>
      <c r="CB243" s="354"/>
      <c r="CC243" s="354"/>
      <c r="CD243" s="354"/>
      <c r="CE243" s="354"/>
      <c r="CF243" s="354"/>
      <c r="CG243" s="354"/>
      <c r="CH243" s="354"/>
      <c r="CI243" s="354"/>
      <c r="CJ243" s="354"/>
      <c r="CK243" s="354"/>
      <c r="CL243" s="354"/>
      <c r="CM243" s="354"/>
      <c r="CN243" s="354"/>
      <c r="CO243" s="354"/>
      <c r="CP243" s="358"/>
      <c r="CQ243" s="48"/>
      <c r="CR243" s="354"/>
      <c r="CS243" s="354"/>
      <c r="CT243" s="355"/>
      <c r="CU243" s="354"/>
      <c r="CV243" s="354"/>
      <c r="CW243" s="354"/>
      <c r="CX243" s="354">
        <v>2</v>
      </c>
      <c r="CY243" s="354"/>
      <c r="CZ243" s="354"/>
      <c r="DA243" s="356"/>
      <c r="DB243" s="354"/>
      <c r="DC243" s="354"/>
      <c r="DD243" s="354"/>
      <c r="DE243" s="354"/>
      <c r="DF243" s="354">
        <v>1</v>
      </c>
      <c r="DG243" s="354"/>
      <c r="DH243" s="354"/>
      <c r="DI243" s="354"/>
      <c r="DJ243" s="354"/>
      <c r="DK243" s="354"/>
      <c r="DL243" s="354"/>
      <c r="DM243" s="354"/>
      <c r="DN243" s="354"/>
      <c r="DO243" s="354"/>
      <c r="DP243" s="354"/>
      <c r="DQ243" s="354"/>
      <c r="DR243" s="354"/>
      <c r="DS243" s="354"/>
      <c r="DT243" s="354"/>
      <c r="DU243" s="354">
        <v>1</v>
      </c>
      <c r="DV243" s="354"/>
      <c r="DW243" s="354"/>
      <c r="DX243" s="354"/>
      <c r="DY243" s="354"/>
      <c r="DZ243" s="357"/>
      <c r="EA243" s="356"/>
      <c r="EB243" s="356"/>
      <c r="EC243" s="356"/>
      <c r="ED243" s="356"/>
      <c r="EE243" s="358"/>
      <c r="EF243" s="48"/>
      <c r="EG243" s="46"/>
      <c r="EH243" s="46"/>
      <c r="EI243" s="47">
        <v>30</v>
      </c>
      <c r="EJ243" s="47"/>
      <c r="EK243" s="47"/>
      <c r="EL243" s="47"/>
      <c r="EM243" s="47"/>
      <c r="EN243" s="47"/>
      <c r="EO243" s="47"/>
      <c r="EP243" s="47">
        <v>60</v>
      </c>
      <c r="EQ243" s="47"/>
      <c r="ER243" s="47"/>
      <c r="ES243" s="47"/>
      <c r="ET243" s="48"/>
      <c r="EU243" s="47"/>
      <c r="EV243" s="47"/>
      <c r="EW243" s="47">
        <v>3</v>
      </c>
      <c r="EX243" s="47"/>
      <c r="EY243" s="47"/>
      <c r="EZ243" s="47"/>
      <c r="FA243" s="47"/>
      <c r="FB243" s="47"/>
      <c r="FC243" s="47"/>
      <c r="FD243" s="47"/>
      <c r="FE243" s="47">
        <v>15</v>
      </c>
      <c r="FF243" s="47"/>
      <c r="FG243" s="47"/>
      <c r="FH243" s="47"/>
      <c r="FI243" s="47"/>
      <c r="FJ243" s="47">
        <v>12</v>
      </c>
      <c r="FK243" s="47"/>
      <c r="FL243" s="47"/>
      <c r="FM243" s="47"/>
      <c r="FN243" s="47"/>
      <c r="FO243" s="47"/>
      <c r="FP243" s="47"/>
      <c r="FQ243" s="354">
        <v>450</v>
      </c>
      <c r="FR243" s="354"/>
      <c r="FS243" s="354"/>
      <c r="FT243" s="354">
        <v>12</v>
      </c>
      <c r="FU243" s="354">
        <v>60</v>
      </c>
      <c r="FV243" s="354">
        <v>9</v>
      </c>
      <c r="FW243" s="354"/>
      <c r="FX243" s="354"/>
      <c r="FY243" s="354"/>
      <c r="FZ243" s="354"/>
      <c r="GA243" s="354"/>
      <c r="GB243" s="354"/>
      <c r="GC243" s="354"/>
      <c r="GD243" s="354"/>
      <c r="GE243" s="354"/>
      <c r="GF243" s="354"/>
      <c r="GG243" s="354"/>
      <c r="GH243" s="354"/>
      <c r="GI243" s="354"/>
      <c r="GJ243" s="354"/>
      <c r="GK243" s="354"/>
      <c r="GL243" s="354"/>
      <c r="GM243" s="354"/>
      <c r="GN243" s="354"/>
      <c r="GO243" s="354"/>
      <c r="GP243" s="354"/>
      <c r="GQ243" s="354"/>
      <c r="GR243" s="354"/>
      <c r="GS243" s="354"/>
      <c r="GT243" s="354">
        <v>36</v>
      </c>
      <c r="GU243" s="354"/>
      <c r="GV243" s="354"/>
      <c r="GW243" s="354"/>
      <c r="GX243" s="354"/>
      <c r="GY243" s="354"/>
      <c r="GZ243" s="354"/>
      <c r="HA243" s="354"/>
      <c r="HB243" s="354"/>
      <c r="HC243" s="354"/>
      <c r="HD243" s="354"/>
      <c r="HE243" s="354"/>
      <c r="HF243" s="354"/>
      <c r="HG243" s="354"/>
      <c r="HH243" s="354"/>
      <c r="HI243" s="354">
        <v>20</v>
      </c>
      <c r="HJ243" s="354"/>
      <c r="HK243" s="354"/>
      <c r="HL243" s="354"/>
      <c r="HM243" s="354"/>
      <c r="HN243" s="354"/>
      <c r="HO243" s="354"/>
      <c r="HP243" s="354"/>
      <c r="HQ243" s="354"/>
      <c r="HR243" s="354"/>
      <c r="HS243" s="354"/>
      <c r="HT243" s="354"/>
      <c r="HU243" s="354"/>
      <c r="HV243" s="354"/>
      <c r="HW243" s="354"/>
      <c r="HX243" s="354">
        <v>36</v>
      </c>
      <c r="HY243" s="354"/>
      <c r="HZ243" s="354"/>
      <c r="IA243" s="354"/>
      <c r="IB243" s="354"/>
      <c r="IC243" s="354"/>
      <c r="ID243" s="354"/>
      <c r="IE243" s="354"/>
      <c r="IF243" s="354"/>
      <c r="IG243" s="354"/>
      <c r="IH243" s="354"/>
      <c r="II243" s="354"/>
      <c r="IJ243" s="354"/>
      <c r="IK243" s="354"/>
      <c r="IL243" s="354"/>
      <c r="IM243" s="354"/>
      <c r="IN243" s="354"/>
      <c r="IO243" s="354"/>
      <c r="IP243" s="354"/>
      <c r="IQ243" s="354"/>
      <c r="IR243" s="50"/>
      <c r="IS243" s="47"/>
      <c r="IT243" s="47"/>
      <c r="IU243" s="47"/>
      <c r="IV243" s="47"/>
      <c r="IW243" s="47"/>
      <c r="IX243" s="47"/>
      <c r="IY243" s="47"/>
      <c r="IZ243" s="47"/>
      <c r="JA243" s="47"/>
      <c r="JB243" s="47"/>
      <c r="JC243" s="47"/>
      <c r="JD243" s="47"/>
      <c r="JE243" s="47"/>
      <c r="JF243" s="47"/>
      <c r="JG243" s="47"/>
      <c r="JH243" s="47"/>
      <c r="JI243" s="47"/>
      <c r="JJ243" s="47"/>
      <c r="JK243" s="47"/>
      <c r="JL243" s="354"/>
      <c r="JM243" s="354"/>
      <c r="JN243" s="354"/>
      <c r="JO243" s="354"/>
      <c r="JP243" s="354"/>
      <c r="JQ243" s="354"/>
      <c r="JR243" s="354"/>
      <c r="JS243" s="354"/>
      <c r="JT243" s="354"/>
      <c r="JU243" s="354"/>
      <c r="JV243" s="354"/>
      <c r="JW243" s="354"/>
      <c r="JX243" s="354"/>
      <c r="JY243" s="354"/>
      <c r="JZ243" s="354"/>
      <c r="KA243" s="354"/>
      <c r="KB243" s="354"/>
      <c r="KC243" s="354"/>
      <c r="KD243" s="354"/>
      <c r="KE243" s="354"/>
      <c r="KF243" s="354"/>
      <c r="KG243" s="354"/>
      <c r="KH243" s="354"/>
      <c r="KI243" s="354"/>
      <c r="KJ243" s="354"/>
      <c r="KK243" s="354"/>
      <c r="KL243" s="354"/>
      <c r="KM243" s="354"/>
      <c r="KN243" s="354"/>
      <c r="KO243" s="354"/>
      <c r="KP243" s="354"/>
      <c r="KQ243" s="354"/>
      <c r="KR243" s="354"/>
      <c r="KS243" s="354"/>
      <c r="KT243" s="354"/>
      <c r="KU243" s="354"/>
      <c r="KV243" s="51"/>
      <c r="KW243" s="47"/>
      <c r="KX243" s="47"/>
      <c r="KY243" s="47"/>
      <c r="KZ243" s="47"/>
      <c r="LA243" s="47"/>
      <c r="LB243" s="47"/>
      <c r="LC243" s="47"/>
      <c r="LD243" s="361"/>
      <c r="LE243" s="361"/>
      <c r="LF243" s="361"/>
      <c r="LG243" s="361"/>
      <c r="LH243" s="361"/>
      <c r="LI243" s="361"/>
      <c r="LJ243" s="361"/>
      <c r="LK243" s="361"/>
      <c r="LL243" s="361"/>
      <c r="LM243" s="361"/>
      <c r="LN243" s="361"/>
      <c r="LO243" s="361"/>
      <c r="LP243" s="361"/>
      <c r="LQ243" s="354"/>
      <c r="LR243" s="354"/>
      <c r="LS243" s="354"/>
      <c r="LT243" s="354"/>
      <c r="LU243" s="354"/>
      <c r="LV243" s="354"/>
      <c r="LW243" s="51"/>
      <c r="LX243" s="354"/>
      <c r="LY243" s="354"/>
      <c r="LZ243" s="354"/>
      <c r="MA243" s="354"/>
      <c r="MB243" s="363"/>
      <c r="MC243" s="363"/>
      <c r="MD243" s="354"/>
      <c r="ME243" s="354"/>
      <c r="MF243" s="354"/>
      <c r="MG243" s="354"/>
      <c r="MH243" s="354"/>
      <c r="MI243" s="354"/>
      <c r="MJ243" s="354"/>
      <c r="MK243" s="354"/>
      <c r="ML243" s="354"/>
      <c r="MM243" s="354"/>
      <c r="MN243" s="354"/>
      <c r="MO243" s="354"/>
      <c r="MP243" s="354"/>
      <c r="MQ243" s="354"/>
      <c r="MR243" s="354"/>
      <c r="MS243" s="51"/>
      <c r="MT243" s="364">
        <f t="shared" si="138"/>
        <v>743</v>
      </c>
      <c r="MU243" s="365">
        <f t="shared" si="139"/>
        <v>0</v>
      </c>
      <c r="MV243" s="366">
        <f t="shared" si="140"/>
        <v>743</v>
      </c>
      <c r="MW243" s="365">
        <v>243</v>
      </c>
      <c r="MX243" s="365"/>
      <c r="MY243" s="54"/>
      <c r="MZ243" s="708">
        <v>0</v>
      </c>
      <c r="NA243" s="708"/>
      <c r="NB243" s="709">
        <f t="shared" si="141"/>
        <v>0</v>
      </c>
      <c r="NC243" s="710"/>
      <c r="ND243" s="710">
        <v>5.76</v>
      </c>
      <c r="NE243" s="738" t="e">
        <f t="shared" si="167"/>
        <v>#DIV/0!</v>
      </c>
      <c r="NF243" s="739"/>
      <c r="NG243" s="739">
        <v>2000</v>
      </c>
      <c r="NH243" s="739">
        <v>5.76</v>
      </c>
      <c r="NI243" s="740">
        <f t="shared" si="142"/>
        <v>5748.48</v>
      </c>
      <c r="NJ243" s="738"/>
      <c r="NK243" s="741">
        <v>44470</v>
      </c>
      <c r="NL243" s="742">
        <v>44562</v>
      </c>
      <c r="NM243" s="739">
        <f ca="1" t="shared" si="143"/>
        <v>17.1666666666667</v>
      </c>
      <c r="NN243" s="739">
        <f ca="1" t="shared" si="144"/>
        <v>515</v>
      </c>
      <c r="NO243" s="739">
        <v>1756</v>
      </c>
      <c r="NP243" s="739">
        <f t="shared" si="145"/>
        <v>743</v>
      </c>
      <c r="NQ243" s="761">
        <f t="shared" si="146"/>
        <v>0.539578794480755</v>
      </c>
      <c r="NR243" s="739">
        <f ca="1" t="shared" si="147"/>
        <v>0.382419922301894</v>
      </c>
      <c r="NS243" s="739">
        <f t="shared" si="148"/>
        <v>998</v>
      </c>
      <c r="NT243" s="739"/>
      <c r="NU243" s="739">
        <f ca="1" t="shared" si="149"/>
        <v>43.2815533980583</v>
      </c>
      <c r="NV243" s="769">
        <f ca="1" t="shared" si="150"/>
        <v>1.44271844660194</v>
      </c>
      <c r="NW243" s="769">
        <f ca="1" t="shared" si="151"/>
        <v>691.749663526245</v>
      </c>
      <c r="NX243" s="739"/>
      <c r="NY243" s="739"/>
      <c r="NZ243" s="739"/>
      <c r="OA243" s="739"/>
      <c r="OB243" s="739"/>
      <c r="OC243" s="739"/>
      <c r="OD243" s="739"/>
      <c r="OE243" s="743">
        <f t="shared" si="152"/>
        <v>90</v>
      </c>
      <c r="OF243" s="743">
        <f t="shared" si="153"/>
        <v>0</v>
      </c>
      <c r="OG243" s="743">
        <f t="shared" si="154"/>
        <v>18</v>
      </c>
      <c r="OH243" s="743">
        <f t="shared" si="155"/>
        <v>24</v>
      </c>
      <c r="OI243" s="743">
        <f t="shared" si="156"/>
        <v>69</v>
      </c>
      <c r="OJ243" s="739">
        <f t="shared" si="157"/>
        <v>0</v>
      </c>
      <c r="OK243" s="739">
        <f t="shared" si="158"/>
        <v>36</v>
      </c>
      <c r="OL243" s="739">
        <f t="shared" si="159"/>
        <v>450</v>
      </c>
      <c r="OM243" s="739">
        <f t="shared" si="160"/>
        <v>20</v>
      </c>
      <c r="ON243" s="739">
        <f t="shared" si="161"/>
        <v>0</v>
      </c>
      <c r="OO243" s="739">
        <f t="shared" si="162"/>
        <v>0</v>
      </c>
      <c r="OP243" s="739"/>
      <c r="OQ243" s="739">
        <f t="shared" si="163"/>
        <v>36</v>
      </c>
      <c r="OR243" s="739">
        <f t="shared" si="164"/>
        <v>743</v>
      </c>
      <c r="OS243" s="739">
        <f t="shared" si="165"/>
        <v>0</v>
      </c>
      <c r="OT243" s="739">
        <f t="shared" si="166"/>
        <v>0</v>
      </c>
      <c r="OU243" s="739"/>
      <c r="OV243" s="739"/>
      <c r="OW243" s="739"/>
      <c r="OX243" s="739"/>
      <c r="OY243" s="739"/>
      <c r="OZ243" s="739"/>
      <c r="PA243" s="739"/>
      <c r="PB243" s="739"/>
      <c r="PC243" s="739"/>
      <c r="PD243" s="739"/>
      <c r="PE243" s="739"/>
      <c r="PF243" s="739"/>
      <c r="PG243" s="739"/>
      <c r="PI243" s="28">
        <v>0</v>
      </c>
      <c r="PJ243" s="28">
        <v>0</v>
      </c>
      <c r="PK243" s="28">
        <v>0</v>
      </c>
      <c r="PL243" s="28">
        <v>0</v>
      </c>
      <c r="PM243" s="28">
        <v>0</v>
      </c>
      <c r="PN243" s="28">
        <v>0</v>
      </c>
      <c r="PO243" s="28">
        <v>0</v>
      </c>
      <c r="PP243" s="28">
        <v>0</v>
      </c>
      <c r="PQ243" s="28">
        <v>0</v>
      </c>
      <c r="PR243" s="28">
        <v>0</v>
      </c>
      <c r="PS243" s="28">
        <v>150</v>
      </c>
      <c r="PT243" s="28">
        <v>126</v>
      </c>
      <c r="PU243" s="28">
        <v>6</v>
      </c>
      <c r="PV243" s="28">
        <v>282</v>
      </c>
      <c r="PW243" s="28">
        <v>39</v>
      </c>
    </row>
    <row r="244" s="28" customFormat="1" customHeight="1" spans="1:439">
      <c r="A244" s="798" t="s">
        <v>1334</v>
      </c>
      <c r="B244" s="415">
        <v>2020</v>
      </c>
      <c r="C244" s="95" t="s">
        <v>2166</v>
      </c>
      <c r="D244" s="95" t="s">
        <v>2174</v>
      </c>
      <c r="E244" s="411"/>
      <c r="F244" s="116" t="s">
        <v>554</v>
      </c>
      <c r="G244" s="112" t="s">
        <v>555</v>
      </c>
      <c r="H244" s="113" t="s">
        <v>556</v>
      </c>
      <c r="I244" s="99">
        <f t="shared" si="172"/>
        <v>-833</v>
      </c>
      <c r="J244" s="100">
        <v>1560</v>
      </c>
      <c r="K244" s="454">
        <v>170</v>
      </c>
      <c r="L244" s="150">
        <f t="shared" si="133"/>
        <v>727</v>
      </c>
      <c r="M244" s="151">
        <f t="shared" si="134"/>
        <v>727</v>
      </c>
      <c r="N244" s="455"/>
      <c r="O244" s="37">
        <v>1918</v>
      </c>
      <c r="P244" s="36"/>
      <c r="Q244" s="33">
        <f t="shared" si="135"/>
        <v>0</v>
      </c>
      <c r="R244" s="34">
        <f t="shared" si="136"/>
        <v>0</v>
      </c>
      <c r="S244" s="346"/>
      <c r="T244" s="346"/>
      <c r="U244" s="824"/>
      <c r="V244" s="824"/>
      <c r="W244" s="346"/>
      <c r="X244" s="347"/>
      <c r="Y244" s="348"/>
      <c r="Z244" s="348"/>
      <c r="AA244" s="348"/>
      <c r="AB244" s="348"/>
      <c r="AC244" s="348"/>
      <c r="AD244" s="348"/>
      <c r="AE244" s="348"/>
      <c r="AF244" s="346"/>
      <c r="AG244" s="346"/>
      <c r="AH244" s="346"/>
      <c r="AI244" s="346"/>
      <c r="AJ244" s="346"/>
      <c r="AK244" s="346"/>
      <c r="AL244" s="346"/>
      <c r="AM244" s="346"/>
      <c r="AN244" s="346"/>
      <c r="AO244" s="346"/>
      <c r="AP244" s="346"/>
      <c r="AQ244" s="346"/>
      <c r="AR244" s="346"/>
      <c r="AS244" s="346"/>
      <c r="AT244" s="346"/>
      <c r="AU244" s="346"/>
      <c r="AV244" s="346"/>
      <c r="AW244" s="346"/>
      <c r="AX244" s="346"/>
      <c r="AY244" s="349"/>
      <c r="AZ244" s="48"/>
      <c r="BA244" s="48"/>
      <c r="BB244" s="48"/>
      <c r="BC244" s="48"/>
      <c r="BD244" s="47">
        <v>1</v>
      </c>
      <c r="BE244" s="47"/>
      <c r="BF244" s="47"/>
      <c r="BG244" s="47"/>
      <c r="BH244" s="47"/>
      <c r="BI244" s="47"/>
      <c r="BJ244" s="47"/>
      <c r="BK244" s="47"/>
      <c r="BL244" s="47">
        <v>3</v>
      </c>
      <c r="BM244" s="47"/>
      <c r="BN244" s="47"/>
      <c r="BO244" s="47"/>
      <c r="BP244" s="47"/>
      <c r="BQ244" s="47"/>
      <c r="BR244" s="47"/>
      <c r="BS244" s="354"/>
      <c r="BT244" s="354"/>
      <c r="BU244" s="354"/>
      <c r="BV244" s="354">
        <v>18</v>
      </c>
      <c r="BW244" s="354"/>
      <c r="BX244" s="354"/>
      <c r="BY244" s="354"/>
      <c r="BZ244" s="354"/>
      <c r="CA244" s="354"/>
      <c r="CB244" s="354"/>
      <c r="CC244" s="354"/>
      <c r="CD244" s="354"/>
      <c r="CE244" s="354"/>
      <c r="CF244" s="354"/>
      <c r="CG244" s="354"/>
      <c r="CH244" s="354"/>
      <c r="CI244" s="354"/>
      <c r="CJ244" s="354"/>
      <c r="CK244" s="354"/>
      <c r="CL244" s="354"/>
      <c r="CM244" s="354"/>
      <c r="CN244" s="354"/>
      <c r="CO244" s="354"/>
      <c r="CP244" s="358"/>
      <c r="CQ244" s="48"/>
      <c r="CR244" s="354"/>
      <c r="CS244" s="354"/>
      <c r="CT244" s="355">
        <v>-5</v>
      </c>
      <c r="CU244" s="354"/>
      <c r="CV244" s="354"/>
      <c r="CW244" s="354"/>
      <c r="CX244" s="354">
        <v>2</v>
      </c>
      <c r="CY244" s="354"/>
      <c r="CZ244" s="354"/>
      <c r="DA244" s="356"/>
      <c r="DB244" s="354"/>
      <c r="DC244" s="354"/>
      <c r="DD244" s="354"/>
      <c r="DE244" s="354"/>
      <c r="DF244" s="354">
        <v>1</v>
      </c>
      <c r="DG244" s="354"/>
      <c r="DH244" s="354"/>
      <c r="DI244" s="354"/>
      <c r="DJ244" s="354"/>
      <c r="DK244" s="354"/>
      <c r="DL244" s="354"/>
      <c r="DM244" s="354"/>
      <c r="DN244" s="354"/>
      <c r="DO244" s="354"/>
      <c r="DP244" s="354"/>
      <c r="DQ244" s="354"/>
      <c r="DR244" s="354"/>
      <c r="DS244" s="354"/>
      <c r="DT244" s="354"/>
      <c r="DU244" s="354">
        <v>1</v>
      </c>
      <c r="DV244" s="354"/>
      <c r="DW244" s="354"/>
      <c r="DX244" s="354"/>
      <c r="DY244" s="354"/>
      <c r="DZ244" s="357"/>
      <c r="EA244" s="356"/>
      <c r="EB244" s="356"/>
      <c r="EC244" s="356"/>
      <c r="ED244" s="356"/>
      <c r="EE244" s="358"/>
      <c r="EF244" s="48"/>
      <c r="EG244" s="46"/>
      <c r="EH244" s="46"/>
      <c r="EI244" s="47"/>
      <c r="EJ244" s="47"/>
      <c r="EK244" s="47">
        <v>12</v>
      </c>
      <c r="EL244" s="47"/>
      <c r="EM244" s="47"/>
      <c r="EN244" s="47"/>
      <c r="EO244" s="47">
        <v>24</v>
      </c>
      <c r="EP244" s="47">
        <v>120</v>
      </c>
      <c r="EQ244" s="47"/>
      <c r="ER244" s="47">
        <v>32</v>
      </c>
      <c r="ES244" s="47"/>
      <c r="ET244" s="48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>
        <v>4</v>
      </c>
      <c r="FF244" s="47"/>
      <c r="FG244" s="47"/>
      <c r="FH244" s="47"/>
      <c r="FI244" s="47"/>
      <c r="FJ244" s="47">
        <v>24</v>
      </c>
      <c r="FK244" s="47"/>
      <c r="FL244" s="47"/>
      <c r="FM244" s="47"/>
      <c r="FN244" s="47">
        <v>268</v>
      </c>
      <c r="FO244" s="47"/>
      <c r="FP244" s="47"/>
      <c r="FQ244" s="354"/>
      <c r="FR244" s="354"/>
      <c r="FS244" s="354"/>
      <c r="FT244" s="354"/>
      <c r="FU244" s="354">
        <v>96</v>
      </c>
      <c r="FV244" s="354"/>
      <c r="FW244" s="354"/>
      <c r="FX244" s="354"/>
      <c r="FY244" s="354"/>
      <c r="FZ244" s="354"/>
      <c r="GA244" s="354"/>
      <c r="GB244" s="354">
        <v>16</v>
      </c>
      <c r="GC244" s="354"/>
      <c r="GD244" s="354"/>
      <c r="GE244" s="354"/>
      <c r="GF244" s="354"/>
      <c r="GG244" s="354"/>
      <c r="GH244" s="354"/>
      <c r="GI244" s="354"/>
      <c r="GJ244" s="354"/>
      <c r="GK244" s="354"/>
      <c r="GL244" s="354">
        <v>100</v>
      </c>
      <c r="GM244" s="354"/>
      <c r="GN244" s="354"/>
      <c r="GO244" s="354"/>
      <c r="GP244" s="354"/>
      <c r="GQ244" s="354"/>
      <c r="GR244" s="354"/>
      <c r="GS244" s="354"/>
      <c r="GT244" s="354">
        <v>40</v>
      </c>
      <c r="GU244" s="354"/>
      <c r="GV244" s="354"/>
      <c r="GW244" s="354"/>
      <c r="GX244" s="354"/>
      <c r="GY244" s="354"/>
      <c r="GZ244" s="354"/>
      <c r="HA244" s="354"/>
      <c r="HB244" s="354"/>
      <c r="HC244" s="354"/>
      <c r="HD244" s="354"/>
      <c r="HE244" s="354"/>
      <c r="HF244" s="354">
        <v>144</v>
      </c>
      <c r="HG244" s="354"/>
      <c r="HH244" s="354"/>
      <c r="HI244" s="354"/>
      <c r="HJ244" s="354"/>
      <c r="HK244" s="354"/>
      <c r="HL244" s="354"/>
      <c r="HM244" s="354"/>
      <c r="HN244" s="354"/>
      <c r="HO244" s="354"/>
      <c r="HP244" s="354"/>
      <c r="HQ244" s="354"/>
      <c r="HR244" s="354"/>
      <c r="HS244" s="354"/>
      <c r="HT244" s="354"/>
      <c r="HU244" s="354">
        <v>24</v>
      </c>
      <c r="HV244" s="354"/>
      <c r="HW244" s="354">
        <v>48</v>
      </c>
      <c r="HX244" s="354">
        <v>20</v>
      </c>
      <c r="HY244" s="354"/>
      <c r="HZ244" s="354"/>
      <c r="IA244" s="354"/>
      <c r="IB244" s="354"/>
      <c r="IC244" s="354"/>
      <c r="ID244" s="354"/>
      <c r="IE244" s="354"/>
      <c r="IF244" s="354"/>
      <c r="IG244" s="354"/>
      <c r="IH244" s="354"/>
      <c r="II244" s="354"/>
      <c r="IJ244" s="354"/>
      <c r="IK244" s="354"/>
      <c r="IL244" s="354"/>
      <c r="IM244" s="354"/>
      <c r="IN244" s="354"/>
      <c r="IO244" s="354">
        <v>96</v>
      </c>
      <c r="IP244" s="354"/>
      <c r="IQ244" s="354"/>
      <c r="IR244" s="50"/>
      <c r="IS244" s="47"/>
      <c r="IT244" s="47"/>
      <c r="IU244" s="47"/>
      <c r="IV244" s="47"/>
      <c r="IW244" s="47"/>
      <c r="IX244" s="47"/>
      <c r="IY244" s="47"/>
      <c r="IZ244" s="47"/>
      <c r="JA244" s="47"/>
      <c r="JB244" s="47"/>
      <c r="JC244" s="47"/>
      <c r="JD244" s="47"/>
      <c r="JE244" s="47"/>
      <c r="JF244" s="47"/>
      <c r="JG244" s="47"/>
      <c r="JH244" s="47"/>
      <c r="JI244" s="47"/>
      <c r="JJ244" s="47"/>
      <c r="JK244" s="47"/>
      <c r="JL244" s="354"/>
      <c r="JM244" s="354"/>
      <c r="JN244" s="354"/>
      <c r="JO244" s="354"/>
      <c r="JP244" s="354"/>
      <c r="JQ244" s="354"/>
      <c r="JR244" s="354"/>
      <c r="JS244" s="354"/>
      <c r="JT244" s="354"/>
      <c r="JU244" s="354"/>
      <c r="JV244" s="354"/>
      <c r="JW244" s="354"/>
      <c r="JX244" s="354"/>
      <c r="JY244" s="354"/>
      <c r="JZ244" s="354"/>
      <c r="KA244" s="354"/>
      <c r="KB244" s="354"/>
      <c r="KC244" s="354"/>
      <c r="KD244" s="354"/>
      <c r="KE244" s="354"/>
      <c r="KF244" s="354"/>
      <c r="KG244" s="354"/>
      <c r="KH244" s="354"/>
      <c r="KI244" s="354"/>
      <c r="KJ244" s="354">
        <v>48</v>
      </c>
      <c r="KK244" s="354"/>
      <c r="KL244" s="354"/>
      <c r="KM244" s="354"/>
      <c r="KN244" s="354"/>
      <c r="KO244" s="354"/>
      <c r="KP244" s="354"/>
      <c r="KQ244" s="354"/>
      <c r="KR244" s="354"/>
      <c r="KS244" s="354"/>
      <c r="KT244" s="354"/>
      <c r="KU244" s="354"/>
      <c r="KV244" s="51"/>
      <c r="KW244" s="47"/>
      <c r="KX244" s="47"/>
      <c r="KY244" s="47"/>
      <c r="KZ244" s="47"/>
      <c r="LA244" s="47"/>
      <c r="LB244" s="47"/>
      <c r="LC244" s="47"/>
      <c r="LD244" s="361">
        <v>6</v>
      </c>
      <c r="LE244" s="361"/>
      <c r="LF244" s="361"/>
      <c r="LG244" s="361"/>
      <c r="LH244" s="361"/>
      <c r="LI244" s="361"/>
      <c r="LJ244" s="361"/>
      <c r="LK244" s="361"/>
      <c r="LL244" s="361"/>
      <c r="LM244" s="361"/>
      <c r="LN244" s="361"/>
      <c r="LO244" s="354">
        <v>48</v>
      </c>
      <c r="LP244" s="354"/>
      <c r="LQ244" s="354"/>
      <c r="LR244" s="354"/>
      <c r="LS244" s="354"/>
      <c r="LT244" s="354"/>
      <c r="LU244" s="354"/>
      <c r="LV244" s="354"/>
      <c r="LW244" s="51"/>
      <c r="LX244" s="354"/>
      <c r="LY244" s="354"/>
      <c r="LZ244" s="354"/>
      <c r="MA244" s="354"/>
      <c r="MB244" s="354"/>
      <c r="MC244" s="354"/>
      <c r="MD244" s="354"/>
      <c r="ME244" s="354"/>
      <c r="MF244" s="354"/>
      <c r="MG244" s="354"/>
      <c r="MH244" s="354"/>
      <c r="MI244" s="354"/>
      <c r="MJ244" s="354"/>
      <c r="MK244" s="354"/>
      <c r="ML244" s="354"/>
      <c r="MM244" s="354"/>
      <c r="MN244" s="354"/>
      <c r="MO244" s="354"/>
      <c r="MP244" s="354"/>
      <c r="MQ244" s="354"/>
      <c r="MR244" s="354"/>
      <c r="MS244" s="51"/>
      <c r="MT244" s="364">
        <f t="shared" si="138"/>
        <v>1068</v>
      </c>
      <c r="MU244" s="365">
        <f t="shared" si="139"/>
        <v>102</v>
      </c>
      <c r="MV244" s="366">
        <f t="shared" si="140"/>
        <v>1170</v>
      </c>
      <c r="MW244" s="365">
        <v>4329</v>
      </c>
      <c r="MX244" s="365">
        <v>4876</v>
      </c>
      <c r="MY244" s="54"/>
      <c r="MZ244" s="708">
        <v>12.99</v>
      </c>
      <c r="NA244" s="817">
        <v>2.62</v>
      </c>
      <c r="NB244" s="709">
        <f t="shared" si="141"/>
        <v>3065.4</v>
      </c>
      <c r="NC244" s="710">
        <v>16.66</v>
      </c>
      <c r="ND244" s="710">
        <v>16.55</v>
      </c>
      <c r="NE244" s="738">
        <f t="shared" si="167"/>
        <v>0.0571949413239149</v>
      </c>
      <c r="NF244" s="739"/>
      <c r="NG244" s="739">
        <v>3000</v>
      </c>
      <c r="NH244" s="739">
        <v>16.55</v>
      </c>
      <c r="NI244" s="740">
        <f t="shared" si="142"/>
        <v>12031.85</v>
      </c>
      <c r="NJ244" s="738">
        <f t="shared" ref="NJ244:NJ249" si="174">1-NH244/6.7/NA244</f>
        <v>0.0571949413239149</v>
      </c>
      <c r="NK244" s="741"/>
      <c r="NL244" s="742">
        <v>44562</v>
      </c>
      <c r="NM244" s="739">
        <f ca="1" t="shared" si="143"/>
        <v>17.1666666666667</v>
      </c>
      <c r="NN244" s="739">
        <f ca="1" t="shared" si="144"/>
        <v>515</v>
      </c>
      <c r="NO244" s="739">
        <v>1918</v>
      </c>
      <c r="NP244" s="739">
        <f t="shared" si="145"/>
        <v>1170</v>
      </c>
      <c r="NQ244" s="761">
        <f t="shared" si="146"/>
        <v>0.88468809073724</v>
      </c>
      <c r="NR244" s="739">
        <f ca="1" t="shared" si="147"/>
        <v>0.627011947804063</v>
      </c>
      <c r="NS244" s="739">
        <f t="shared" si="148"/>
        <v>727</v>
      </c>
      <c r="NT244" s="739"/>
      <c r="NU244" s="739">
        <f ca="1" t="shared" si="149"/>
        <v>68.1553398058252</v>
      </c>
      <c r="NV244" s="769">
        <f ca="1" t="shared" si="150"/>
        <v>2.27184466019417</v>
      </c>
      <c r="NW244" s="769">
        <f ca="1" t="shared" si="151"/>
        <v>320.004273504273</v>
      </c>
      <c r="NX244" s="739"/>
      <c r="NY244" s="739"/>
      <c r="NZ244" s="739"/>
      <c r="OA244" s="739"/>
      <c r="OB244" s="739"/>
      <c r="OC244" s="739"/>
      <c r="OD244" s="739"/>
      <c r="OE244" s="743">
        <f t="shared" si="152"/>
        <v>132</v>
      </c>
      <c r="OF244" s="743">
        <f t="shared" si="153"/>
        <v>56</v>
      </c>
      <c r="OG244" s="743">
        <f t="shared" si="154"/>
        <v>10</v>
      </c>
      <c r="OH244" s="743">
        <f t="shared" si="155"/>
        <v>24</v>
      </c>
      <c r="OI244" s="743">
        <f t="shared" si="156"/>
        <v>96</v>
      </c>
      <c r="OJ244" s="739">
        <f t="shared" si="157"/>
        <v>16</v>
      </c>
      <c r="OK244" s="739">
        <f t="shared" si="158"/>
        <v>40</v>
      </c>
      <c r="OL244" s="739">
        <f t="shared" si="159"/>
        <v>368</v>
      </c>
      <c r="OM244" s="739">
        <f t="shared" si="160"/>
        <v>192</v>
      </c>
      <c r="ON244" s="739">
        <f t="shared" si="161"/>
        <v>0</v>
      </c>
      <c r="OO244" s="739">
        <f t="shared" si="162"/>
        <v>96</v>
      </c>
      <c r="OP244" s="739"/>
      <c r="OQ244" s="739">
        <f t="shared" si="163"/>
        <v>44</v>
      </c>
      <c r="OR244" s="739">
        <f t="shared" si="164"/>
        <v>1074</v>
      </c>
      <c r="OS244" s="739">
        <f t="shared" si="165"/>
        <v>0</v>
      </c>
      <c r="OT244" s="739">
        <f t="shared" si="166"/>
        <v>-96</v>
      </c>
      <c r="OU244" s="739"/>
      <c r="OV244" s="739"/>
      <c r="OW244" s="739"/>
      <c r="OX244" s="739"/>
      <c r="OY244" s="739"/>
      <c r="OZ244" s="739"/>
      <c r="PA244" s="739"/>
      <c r="PB244" s="739"/>
      <c r="PC244" s="739"/>
      <c r="PD244" s="739"/>
      <c r="PE244" s="739"/>
      <c r="PF244" s="739"/>
      <c r="PG244" s="739"/>
      <c r="PI244" s="28">
        <v>560</v>
      </c>
      <c r="PJ244" s="28">
        <v>48</v>
      </c>
      <c r="PK244" s="28">
        <v>80</v>
      </c>
      <c r="PL244" s="28">
        <v>584</v>
      </c>
      <c r="PM244" s="28">
        <v>1420</v>
      </c>
      <c r="PN244" s="28">
        <v>168</v>
      </c>
      <c r="PO244" s="28">
        <v>8</v>
      </c>
      <c r="PP244" s="28">
        <v>0</v>
      </c>
      <c r="PQ244" s="28">
        <v>160</v>
      </c>
      <c r="PR244" s="28">
        <v>244</v>
      </c>
      <c r="PS244" s="28">
        <v>44</v>
      </c>
      <c r="PT244" s="28">
        <v>1008</v>
      </c>
      <c r="PU244" s="28">
        <v>5</v>
      </c>
      <c r="PV244" s="28">
        <v>4329</v>
      </c>
      <c r="PW244" s="28">
        <v>0</v>
      </c>
    </row>
    <row r="245" s="28" customFormat="1" customHeight="1" spans="1:439">
      <c r="A245" s="95" t="s">
        <v>1610</v>
      </c>
      <c r="B245" s="415">
        <v>2020</v>
      </c>
      <c r="C245" s="95" t="s">
        <v>2166</v>
      </c>
      <c r="D245" s="95" t="s">
        <v>2174</v>
      </c>
      <c r="E245" s="411"/>
      <c r="F245" s="116" t="s">
        <v>557</v>
      </c>
      <c r="G245" s="112" t="s">
        <v>558</v>
      </c>
      <c r="H245" s="113" t="s">
        <v>559</v>
      </c>
      <c r="I245" s="99">
        <f t="shared" si="172"/>
        <v>-177</v>
      </c>
      <c r="J245" s="100">
        <v>1196</v>
      </c>
      <c r="K245" s="454">
        <v>270</v>
      </c>
      <c r="L245" s="150">
        <f t="shared" si="133"/>
        <v>1019</v>
      </c>
      <c r="M245" s="151">
        <f t="shared" si="134"/>
        <v>19</v>
      </c>
      <c r="N245" s="455"/>
      <c r="O245" s="37">
        <v>1534</v>
      </c>
      <c r="P245" s="36"/>
      <c r="Q245" s="33">
        <f t="shared" si="135"/>
        <v>1000</v>
      </c>
      <c r="R245" s="34">
        <f t="shared" si="136"/>
        <v>0</v>
      </c>
      <c r="S245" s="346"/>
      <c r="T245" s="346">
        <v>1000</v>
      </c>
      <c r="U245" s="824"/>
      <c r="V245" s="824"/>
      <c r="W245" s="346"/>
      <c r="X245" s="347"/>
      <c r="Y245" s="348"/>
      <c r="Z245" s="348"/>
      <c r="AA245" s="348"/>
      <c r="AB245" s="348"/>
      <c r="AC245" s="348"/>
      <c r="AD245" s="348"/>
      <c r="AE245" s="348"/>
      <c r="AF245" s="346"/>
      <c r="AG245" s="346"/>
      <c r="AH245" s="346"/>
      <c r="AI245" s="346"/>
      <c r="AJ245" s="346"/>
      <c r="AK245" s="346"/>
      <c r="AL245" s="346"/>
      <c r="AM245" s="346"/>
      <c r="AN245" s="346"/>
      <c r="AO245" s="346"/>
      <c r="AP245" s="346"/>
      <c r="AQ245" s="346"/>
      <c r="AR245" s="346"/>
      <c r="AS245" s="346"/>
      <c r="AT245" s="346"/>
      <c r="AU245" s="346"/>
      <c r="AV245" s="346"/>
      <c r="AW245" s="346"/>
      <c r="AX245" s="346"/>
      <c r="AY245" s="349"/>
      <c r="AZ245" s="48">
        <v>1</v>
      </c>
      <c r="BA245" s="48">
        <v>5</v>
      </c>
      <c r="BB245" s="48"/>
      <c r="BC245" s="48"/>
      <c r="BD245" s="47"/>
      <c r="BE245" s="47"/>
      <c r="BF245" s="47"/>
      <c r="BG245" s="47"/>
      <c r="BH245" s="47"/>
      <c r="BI245" s="47"/>
      <c r="BJ245" s="47"/>
      <c r="BK245" s="47"/>
      <c r="BL245" s="47">
        <v>3</v>
      </c>
      <c r="BM245" s="47"/>
      <c r="BN245" s="47"/>
      <c r="BO245" s="47"/>
      <c r="BP245" s="47"/>
      <c r="BQ245" s="47"/>
      <c r="BR245" s="47"/>
      <c r="BS245" s="354"/>
      <c r="BT245" s="354"/>
      <c r="BU245" s="354"/>
      <c r="BV245" s="354"/>
      <c r="BW245" s="354"/>
      <c r="BX245" s="354"/>
      <c r="BY245" s="354"/>
      <c r="BZ245" s="354"/>
      <c r="CA245" s="354"/>
      <c r="CB245" s="354"/>
      <c r="CC245" s="354"/>
      <c r="CD245" s="354"/>
      <c r="CE245" s="354"/>
      <c r="CF245" s="354"/>
      <c r="CG245" s="354"/>
      <c r="CH245" s="354"/>
      <c r="CI245" s="354"/>
      <c r="CJ245" s="354"/>
      <c r="CK245" s="354"/>
      <c r="CL245" s="354"/>
      <c r="CM245" s="354"/>
      <c r="CN245" s="354"/>
      <c r="CO245" s="354"/>
      <c r="CP245" s="358"/>
      <c r="CQ245" s="48">
        <v>6</v>
      </c>
      <c r="CR245" s="354"/>
      <c r="CS245" s="354"/>
      <c r="CT245" s="355">
        <v>-4</v>
      </c>
      <c r="CU245" s="354"/>
      <c r="CV245" s="354"/>
      <c r="CW245" s="354"/>
      <c r="CX245" s="354">
        <v>2</v>
      </c>
      <c r="CY245" s="354"/>
      <c r="CZ245" s="354"/>
      <c r="DA245" s="356"/>
      <c r="DB245" s="354"/>
      <c r="DC245" s="354"/>
      <c r="DD245" s="354"/>
      <c r="DE245" s="354"/>
      <c r="DF245" s="354">
        <v>1</v>
      </c>
      <c r="DG245" s="354"/>
      <c r="DH245" s="354"/>
      <c r="DI245" s="354"/>
      <c r="DJ245" s="354"/>
      <c r="DK245" s="354"/>
      <c r="DL245" s="354"/>
      <c r="DM245" s="354"/>
      <c r="DN245" s="354"/>
      <c r="DO245" s="354"/>
      <c r="DP245" s="354"/>
      <c r="DQ245" s="354"/>
      <c r="DR245" s="354"/>
      <c r="DS245" s="354"/>
      <c r="DT245" s="354"/>
      <c r="DU245" s="354">
        <v>1</v>
      </c>
      <c r="DV245" s="354"/>
      <c r="DW245" s="354"/>
      <c r="DX245" s="354"/>
      <c r="DY245" s="354"/>
      <c r="DZ245" s="357"/>
      <c r="EA245" s="356"/>
      <c r="EB245" s="356"/>
      <c r="EC245" s="356"/>
      <c r="ED245" s="356"/>
      <c r="EE245" s="358"/>
      <c r="EF245" s="48"/>
      <c r="EG245" s="46"/>
      <c r="EH245" s="46"/>
      <c r="EI245" s="47"/>
      <c r="EJ245" s="47"/>
      <c r="EK245" s="47">
        <v>12</v>
      </c>
      <c r="EL245" s="47"/>
      <c r="EM245" s="47"/>
      <c r="EN245" s="47"/>
      <c r="EO245" s="47">
        <v>24</v>
      </c>
      <c r="EP245" s="47"/>
      <c r="EQ245" s="47"/>
      <c r="ER245" s="47">
        <v>32</v>
      </c>
      <c r="ES245" s="47"/>
      <c r="ET245" s="48"/>
      <c r="EU245" s="47"/>
      <c r="EV245" s="47"/>
      <c r="EW245" s="47">
        <v>120</v>
      </c>
      <c r="EX245" s="47"/>
      <c r="EY245" s="47"/>
      <c r="EZ245" s="47"/>
      <c r="FA245" s="47"/>
      <c r="FB245" s="47"/>
      <c r="FC245" s="47"/>
      <c r="FD245" s="47"/>
      <c r="FE245" s="47">
        <v>4</v>
      </c>
      <c r="FF245" s="47"/>
      <c r="FG245" s="47"/>
      <c r="FH245" s="47"/>
      <c r="FI245" s="47"/>
      <c r="FJ245" s="47">
        <v>24</v>
      </c>
      <c r="FK245" s="47"/>
      <c r="FL245" s="47"/>
      <c r="FM245" s="47">
        <v>24</v>
      </c>
      <c r="FN245" s="47">
        <v>316</v>
      </c>
      <c r="FO245" s="47"/>
      <c r="FP245" s="47"/>
      <c r="FQ245" s="354"/>
      <c r="FR245" s="354"/>
      <c r="FS245" s="354"/>
      <c r="FT245" s="354"/>
      <c r="FU245" s="354">
        <v>240</v>
      </c>
      <c r="FV245" s="354"/>
      <c r="FW245" s="354"/>
      <c r="FX245" s="354"/>
      <c r="FY245" s="354"/>
      <c r="FZ245" s="354"/>
      <c r="GA245" s="354"/>
      <c r="GB245" s="354">
        <v>40</v>
      </c>
      <c r="GC245" s="354"/>
      <c r="GD245" s="354"/>
      <c r="GE245" s="354"/>
      <c r="GF245" s="354"/>
      <c r="GG245" s="354"/>
      <c r="GH245" s="354"/>
      <c r="GI245" s="354"/>
      <c r="GJ245" s="354"/>
      <c r="GK245" s="354"/>
      <c r="GL245" s="354">
        <v>100</v>
      </c>
      <c r="GM245" s="354"/>
      <c r="GN245" s="354"/>
      <c r="GO245" s="354"/>
      <c r="GP245" s="354"/>
      <c r="GQ245" s="354"/>
      <c r="GR245" s="354"/>
      <c r="GS245" s="354"/>
      <c r="GT245" s="354">
        <v>40</v>
      </c>
      <c r="GU245" s="354"/>
      <c r="GV245" s="354"/>
      <c r="GW245" s="354"/>
      <c r="GX245" s="354"/>
      <c r="GY245" s="354"/>
      <c r="GZ245" s="354"/>
      <c r="HA245" s="354"/>
      <c r="HB245" s="354"/>
      <c r="HC245" s="354"/>
      <c r="HD245" s="354">
        <v>24</v>
      </c>
      <c r="HE245" s="354"/>
      <c r="HF245" s="354">
        <v>96</v>
      </c>
      <c r="HG245" s="354"/>
      <c r="HH245" s="354"/>
      <c r="HI245" s="354"/>
      <c r="HJ245" s="354"/>
      <c r="HK245" s="354"/>
      <c r="HL245" s="354"/>
      <c r="HM245" s="354"/>
      <c r="HN245" s="354"/>
      <c r="HO245" s="354"/>
      <c r="HP245" s="354"/>
      <c r="HQ245" s="354"/>
      <c r="HR245" s="354"/>
      <c r="HS245" s="354"/>
      <c r="HT245" s="354"/>
      <c r="HU245" s="354">
        <v>24</v>
      </c>
      <c r="HV245" s="354"/>
      <c r="HW245" s="354">
        <v>96</v>
      </c>
      <c r="HX245" s="354">
        <v>20</v>
      </c>
      <c r="HY245" s="354"/>
      <c r="HZ245" s="354"/>
      <c r="IA245" s="354"/>
      <c r="IB245" s="354"/>
      <c r="IC245" s="354"/>
      <c r="ID245" s="354"/>
      <c r="IE245" s="354"/>
      <c r="IF245" s="354"/>
      <c r="IG245" s="354"/>
      <c r="IH245" s="354"/>
      <c r="II245" s="354"/>
      <c r="IJ245" s="354"/>
      <c r="IK245" s="354"/>
      <c r="IL245" s="354"/>
      <c r="IM245" s="354"/>
      <c r="IN245" s="354"/>
      <c r="IO245" s="354">
        <v>120</v>
      </c>
      <c r="IP245" s="354"/>
      <c r="IQ245" s="354"/>
      <c r="IR245" s="50"/>
      <c r="IS245" s="47"/>
      <c r="IT245" s="47"/>
      <c r="IU245" s="47"/>
      <c r="IV245" s="47"/>
      <c r="IW245" s="47"/>
      <c r="IX245" s="47"/>
      <c r="IY245" s="47"/>
      <c r="IZ245" s="47"/>
      <c r="JA245" s="47"/>
      <c r="JB245" s="47"/>
      <c r="JC245" s="47"/>
      <c r="JD245" s="47"/>
      <c r="JE245" s="47"/>
      <c r="JF245" s="47"/>
      <c r="JG245" s="47"/>
      <c r="JH245" s="47"/>
      <c r="JI245" s="47"/>
      <c r="JJ245" s="47"/>
      <c r="JK245" s="47"/>
      <c r="JL245" s="354"/>
      <c r="JM245" s="354"/>
      <c r="JN245" s="354"/>
      <c r="JO245" s="354"/>
      <c r="JP245" s="354"/>
      <c r="JQ245" s="354"/>
      <c r="JR245" s="354"/>
      <c r="JS245" s="354"/>
      <c r="JT245" s="354"/>
      <c r="JU245" s="354"/>
      <c r="JV245" s="354"/>
      <c r="JW245" s="354">
        <v>72</v>
      </c>
      <c r="JX245" s="354"/>
      <c r="JY245" s="354"/>
      <c r="JZ245" s="354"/>
      <c r="KA245" s="354"/>
      <c r="KB245" s="354"/>
      <c r="KC245" s="354"/>
      <c r="KD245" s="354"/>
      <c r="KE245" s="354"/>
      <c r="KF245" s="354"/>
      <c r="KG245" s="354"/>
      <c r="KH245" s="354"/>
      <c r="KI245" s="354"/>
      <c r="KJ245" s="354">
        <v>72</v>
      </c>
      <c r="KK245" s="354"/>
      <c r="KL245" s="354"/>
      <c r="KM245" s="354"/>
      <c r="KN245" s="354"/>
      <c r="KO245" s="354"/>
      <c r="KP245" s="354"/>
      <c r="KQ245" s="354"/>
      <c r="KR245" s="354"/>
      <c r="KS245" s="354"/>
      <c r="KT245" s="354"/>
      <c r="KU245" s="354"/>
      <c r="KV245" s="51"/>
      <c r="KW245" s="47"/>
      <c r="KX245" s="47"/>
      <c r="KY245" s="47"/>
      <c r="KZ245" s="47"/>
      <c r="LA245" s="47"/>
      <c r="LB245" s="47"/>
      <c r="LC245" s="47"/>
      <c r="LD245" s="361"/>
      <c r="LE245" s="361"/>
      <c r="LF245" s="361"/>
      <c r="LG245" s="361"/>
      <c r="LH245" s="361"/>
      <c r="LI245" s="361"/>
      <c r="LJ245" s="361"/>
      <c r="LK245" s="361"/>
      <c r="LL245" s="361"/>
      <c r="LM245" s="361"/>
      <c r="LN245" s="361"/>
      <c r="LO245" s="354"/>
      <c r="LP245" s="354"/>
      <c r="LQ245" s="354"/>
      <c r="LR245" s="354"/>
      <c r="LS245" s="354"/>
      <c r="LT245" s="354"/>
      <c r="LU245" s="354"/>
      <c r="LV245" s="354"/>
      <c r="LW245" s="51"/>
      <c r="LX245" s="354"/>
      <c r="LY245" s="354"/>
      <c r="LZ245" s="354"/>
      <c r="MA245" s="354"/>
      <c r="MB245" s="354"/>
      <c r="MC245" s="354"/>
      <c r="MD245" s="354"/>
      <c r="ME245" s="354"/>
      <c r="MF245" s="354"/>
      <c r="MG245" s="354"/>
      <c r="MH245" s="354"/>
      <c r="MI245" s="354"/>
      <c r="MJ245" s="354"/>
      <c r="MK245" s="354"/>
      <c r="ML245" s="354"/>
      <c r="MM245" s="354"/>
      <c r="MN245" s="354"/>
      <c r="MO245" s="354"/>
      <c r="MP245" s="354"/>
      <c r="MQ245" s="354"/>
      <c r="MR245" s="354"/>
      <c r="MS245" s="51"/>
      <c r="MT245" s="364">
        <f t="shared" si="138"/>
        <v>1356</v>
      </c>
      <c r="MU245" s="365">
        <f t="shared" si="139"/>
        <v>144</v>
      </c>
      <c r="MV245" s="366">
        <f t="shared" si="140"/>
        <v>1500</v>
      </c>
      <c r="MW245" s="365">
        <v>1948</v>
      </c>
      <c r="MX245" s="365">
        <v>2671</v>
      </c>
      <c r="MY245" s="54"/>
      <c r="MZ245" s="708">
        <v>12.99</v>
      </c>
      <c r="NA245" s="708">
        <v>3.28</v>
      </c>
      <c r="NB245" s="709">
        <f t="shared" si="141"/>
        <v>4920</v>
      </c>
      <c r="NC245" s="710">
        <v>16.66</v>
      </c>
      <c r="ND245" s="710">
        <v>16.55</v>
      </c>
      <c r="NE245" s="738">
        <f t="shared" si="167"/>
        <v>0.24690571532581</v>
      </c>
      <c r="NF245" s="739"/>
      <c r="NG245" s="739">
        <v>3000</v>
      </c>
      <c r="NH245" s="739">
        <v>16.55</v>
      </c>
      <c r="NI245" s="740">
        <f t="shared" si="142"/>
        <v>16864.45</v>
      </c>
      <c r="NJ245" s="738">
        <f t="shared" si="174"/>
        <v>0.24690571532581</v>
      </c>
      <c r="NK245" s="741"/>
      <c r="NL245" s="742">
        <v>44562</v>
      </c>
      <c r="NM245" s="739">
        <f ca="1" t="shared" si="143"/>
        <v>17.1666666666667</v>
      </c>
      <c r="NN245" s="739">
        <f ca="1" t="shared" si="144"/>
        <v>515</v>
      </c>
      <c r="NO245" s="739">
        <v>1534</v>
      </c>
      <c r="NP245" s="739">
        <f t="shared" si="145"/>
        <v>1500</v>
      </c>
      <c r="NQ245" s="761">
        <f t="shared" si="146"/>
        <v>1.17508813160987</v>
      </c>
      <c r="NR245" s="739">
        <f ca="1" t="shared" si="147"/>
        <v>0.832829452500199</v>
      </c>
      <c r="NS245" s="739">
        <f t="shared" si="148"/>
        <v>1019</v>
      </c>
      <c r="NT245" s="739"/>
      <c r="NU245" s="739">
        <f ca="1" t="shared" si="149"/>
        <v>87.378640776699</v>
      </c>
      <c r="NV245" s="769">
        <f ca="1" t="shared" si="150"/>
        <v>2.9126213592233</v>
      </c>
      <c r="NW245" s="769">
        <f ca="1" t="shared" si="151"/>
        <v>349.856666666667</v>
      </c>
      <c r="NX245" s="739"/>
      <c r="NY245" s="739"/>
      <c r="NZ245" s="739"/>
      <c r="OA245" s="739"/>
      <c r="OB245" s="739"/>
      <c r="OC245" s="739"/>
      <c r="OD245" s="739"/>
      <c r="OE245" s="743">
        <f t="shared" si="152"/>
        <v>12</v>
      </c>
      <c r="OF245" s="743">
        <f t="shared" si="153"/>
        <v>56</v>
      </c>
      <c r="OG245" s="743">
        <f t="shared" si="154"/>
        <v>124</v>
      </c>
      <c r="OH245" s="743">
        <f t="shared" si="155"/>
        <v>48</v>
      </c>
      <c r="OI245" s="743">
        <f t="shared" si="156"/>
        <v>240</v>
      </c>
      <c r="OJ245" s="739">
        <f t="shared" si="157"/>
        <v>40</v>
      </c>
      <c r="OK245" s="739">
        <f t="shared" si="158"/>
        <v>40</v>
      </c>
      <c r="OL245" s="739">
        <f t="shared" si="159"/>
        <v>488</v>
      </c>
      <c r="OM245" s="739">
        <f t="shared" si="160"/>
        <v>96</v>
      </c>
      <c r="ON245" s="739">
        <f t="shared" si="161"/>
        <v>0</v>
      </c>
      <c r="OO245" s="739">
        <f t="shared" si="162"/>
        <v>192</v>
      </c>
      <c r="OP245" s="739"/>
      <c r="OQ245" s="739">
        <f t="shared" si="163"/>
        <v>44</v>
      </c>
      <c r="OR245" s="739">
        <f t="shared" si="164"/>
        <v>1380</v>
      </c>
      <c r="OS245" s="739">
        <f t="shared" si="165"/>
        <v>0</v>
      </c>
      <c r="OT245" s="739">
        <f t="shared" si="166"/>
        <v>-120</v>
      </c>
      <c r="OU245" s="739"/>
      <c r="OV245" s="739"/>
      <c r="OW245" s="739"/>
      <c r="OX245" s="739"/>
      <c r="OY245" s="739"/>
      <c r="OZ245" s="739"/>
      <c r="PA245" s="739"/>
      <c r="PB245" s="739"/>
      <c r="PC245" s="739"/>
      <c r="PD245" s="739"/>
      <c r="PE245" s="739"/>
      <c r="PF245" s="739"/>
      <c r="PG245" s="739"/>
      <c r="PI245" s="28">
        <v>440</v>
      </c>
      <c r="PJ245" s="28">
        <v>0</v>
      </c>
      <c r="PK245" s="28">
        <v>80</v>
      </c>
      <c r="PL245" s="28">
        <v>104</v>
      </c>
      <c r="PM245" s="28">
        <v>460</v>
      </c>
      <c r="PN245" s="28">
        <v>24</v>
      </c>
      <c r="PO245" s="28">
        <v>104</v>
      </c>
      <c r="PP245" s="28">
        <v>0</v>
      </c>
      <c r="PQ245" s="28">
        <v>424</v>
      </c>
      <c r="PR245" s="28">
        <v>244</v>
      </c>
      <c r="PS245" s="28">
        <v>44</v>
      </c>
      <c r="PT245" s="28">
        <v>24</v>
      </c>
      <c r="PU245" s="28">
        <v>0</v>
      </c>
      <c r="PV245" s="28">
        <v>1948</v>
      </c>
      <c r="PW245" s="28">
        <v>0</v>
      </c>
    </row>
    <row r="246" s="28" customFormat="1" customHeight="1" spans="1:439">
      <c r="A246" s="798" t="s">
        <v>1334</v>
      </c>
      <c r="B246" s="415">
        <v>2020</v>
      </c>
      <c r="C246" s="95" t="s">
        <v>2166</v>
      </c>
      <c r="D246" s="95" t="s">
        <v>2174</v>
      </c>
      <c r="E246" s="411"/>
      <c r="F246" s="116" t="s">
        <v>560</v>
      </c>
      <c r="G246" s="112" t="s">
        <v>561</v>
      </c>
      <c r="H246" s="113" t="s">
        <v>562</v>
      </c>
      <c r="I246" s="99">
        <f t="shared" si="172"/>
        <v>-957</v>
      </c>
      <c r="J246" s="100">
        <v>1382</v>
      </c>
      <c r="K246" s="454">
        <v>295</v>
      </c>
      <c r="L246" s="150">
        <f t="shared" si="133"/>
        <v>425</v>
      </c>
      <c r="M246" s="151">
        <f t="shared" si="134"/>
        <v>425</v>
      </c>
      <c r="N246" s="455"/>
      <c r="O246" s="37">
        <v>1841</v>
      </c>
      <c r="P246" s="36"/>
      <c r="Q246" s="33">
        <f t="shared" si="135"/>
        <v>0</v>
      </c>
      <c r="R246" s="34">
        <f t="shared" si="136"/>
        <v>0</v>
      </c>
      <c r="S246" s="346"/>
      <c r="T246" s="346"/>
      <c r="U246" s="824"/>
      <c r="V246" s="824"/>
      <c r="W246" s="346"/>
      <c r="X246" s="347"/>
      <c r="Y246" s="348"/>
      <c r="Z246" s="348"/>
      <c r="AA246" s="348"/>
      <c r="AB246" s="348"/>
      <c r="AC246" s="348"/>
      <c r="AD246" s="348"/>
      <c r="AE246" s="348"/>
      <c r="AF246" s="346"/>
      <c r="AG246" s="346"/>
      <c r="AH246" s="346"/>
      <c r="AI246" s="346"/>
      <c r="AJ246" s="346"/>
      <c r="AK246" s="346"/>
      <c r="AL246" s="346"/>
      <c r="AM246" s="346"/>
      <c r="AN246" s="346"/>
      <c r="AO246" s="346"/>
      <c r="AP246" s="346"/>
      <c r="AQ246" s="346"/>
      <c r="AR246" s="346"/>
      <c r="AS246" s="346"/>
      <c r="AT246" s="346"/>
      <c r="AU246" s="346"/>
      <c r="AV246" s="346"/>
      <c r="AW246" s="346"/>
      <c r="AX246" s="346"/>
      <c r="AY246" s="349"/>
      <c r="AZ246" s="48"/>
      <c r="BA246" s="48">
        <v>5</v>
      </c>
      <c r="BB246" s="48"/>
      <c r="BC246" s="48"/>
      <c r="BD246" s="47"/>
      <c r="BE246" s="47"/>
      <c r="BF246" s="47"/>
      <c r="BG246" s="47"/>
      <c r="BH246" s="47"/>
      <c r="BI246" s="47"/>
      <c r="BJ246" s="47"/>
      <c r="BK246" s="47"/>
      <c r="BL246" s="47">
        <v>3</v>
      </c>
      <c r="BM246" s="47"/>
      <c r="BN246" s="47"/>
      <c r="BO246" s="47"/>
      <c r="BP246" s="47"/>
      <c r="BQ246" s="47"/>
      <c r="BR246" s="47"/>
      <c r="BS246" s="354"/>
      <c r="BT246" s="354"/>
      <c r="BU246" s="354"/>
      <c r="BV246" s="354"/>
      <c r="BW246" s="354"/>
      <c r="BX246" s="354"/>
      <c r="BY246" s="354"/>
      <c r="BZ246" s="354"/>
      <c r="CA246" s="354"/>
      <c r="CB246" s="354"/>
      <c r="CC246" s="354"/>
      <c r="CD246" s="354"/>
      <c r="CE246" s="354"/>
      <c r="CF246" s="354"/>
      <c r="CG246" s="354"/>
      <c r="CH246" s="354"/>
      <c r="CI246" s="354"/>
      <c r="CJ246" s="354"/>
      <c r="CK246" s="354"/>
      <c r="CL246" s="354"/>
      <c r="CM246" s="354"/>
      <c r="CN246" s="354"/>
      <c r="CO246" s="354"/>
      <c r="CP246" s="358"/>
      <c r="CQ246" s="48"/>
      <c r="CR246" s="354"/>
      <c r="CS246" s="354"/>
      <c r="CT246" s="355">
        <v>-6</v>
      </c>
      <c r="CU246" s="354"/>
      <c r="CV246" s="354"/>
      <c r="CW246" s="354"/>
      <c r="CX246" s="354">
        <v>2</v>
      </c>
      <c r="CY246" s="354"/>
      <c r="CZ246" s="354"/>
      <c r="DA246" s="356"/>
      <c r="DB246" s="354"/>
      <c r="DC246" s="354"/>
      <c r="DD246" s="354"/>
      <c r="DE246" s="354"/>
      <c r="DF246" s="354">
        <v>1</v>
      </c>
      <c r="DG246" s="354"/>
      <c r="DH246" s="354"/>
      <c r="DI246" s="354"/>
      <c r="DJ246" s="354"/>
      <c r="DK246" s="354"/>
      <c r="DL246" s="354"/>
      <c r="DM246" s="354"/>
      <c r="DN246" s="354"/>
      <c r="DO246" s="354"/>
      <c r="DP246" s="354"/>
      <c r="DQ246" s="354"/>
      <c r="DR246" s="354"/>
      <c r="DS246" s="354"/>
      <c r="DT246" s="354"/>
      <c r="DU246" s="354">
        <v>1</v>
      </c>
      <c r="DV246" s="354"/>
      <c r="DW246" s="354"/>
      <c r="DX246" s="354"/>
      <c r="DY246" s="354"/>
      <c r="DZ246" s="357"/>
      <c r="EA246" s="356"/>
      <c r="EB246" s="356"/>
      <c r="EC246" s="356"/>
      <c r="ED246" s="356"/>
      <c r="EE246" s="358"/>
      <c r="EF246" s="48"/>
      <c r="EG246" s="46"/>
      <c r="EH246" s="46"/>
      <c r="EI246" s="47"/>
      <c r="EJ246" s="47"/>
      <c r="EK246" s="47">
        <v>12</v>
      </c>
      <c r="EL246" s="47"/>
      <c r="EM246" s="47"/>
      <c r="EN246" s="47"/>
      <c r="EO246" s="47">
        <v>24</v>
      </c>
      <c r="EP246" s="47">
        <v>96</v>
      </c>
      <c r="EQ246" s="47"/>
      <c r="ER246" s="47">
        <v>32</v>
      </c>
      <c r="ES246" s="47"/>
      <c r="ET246" s="48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>
        <v>4</v>
      </c>
      <c r="FF246" s="47"/>
      <c r="FG246" s="47"/>
      <c r="FH246" s="47"/>
      <c r="FI246" s="47"/>
      <c r="FJ246" s="47">
        <v>24</v>
      </c>
      <c r="FK246" s="47"/>
      <c r="FL246" s="47"/>
      <c r="FM246" s="47">
        <v>48</v>
      </c>
      <c r="FN246" s="47">
        <v>316</v>
      </c>
      <c r="FO246" s="47"/>
      <c r="FP246" s="47"/>
      <c r="FQ246" s="354"/>
      <c r="FR246" s="354"/>
      <c r="FS246" s="354"/>
      <c r="FT246" s="354"/>
      <c r="FU246" s="354">
        <v>96</v>
      </c>
      <c r="FV246" s="354"/>
      <c r="FW246" s="354"/>
      <c r="FX246" s="354"/>
      <c r="FY246" s="354"/>
      <c r="FZ246" s="354"/>
      <c r="GA246" s="354"/>
      <c r="GB246" s="354">
        <v>40</v>
      </c>
      <c r="GC246" s="354"/>
      <c r="GD246" s="354"/>
      <c r="GE246" s="354"/>
      <c r="GF246" s="354"/>
      <c r="GG246" s="354"/>
      <c r="GH246" s="354"/>
      <c r="GI246" s="354"/>
      <c r="GJ246" s="354"/>
      <c r="GK246" s="354"/>
      <c r="GL246" s="354">
        <v>100</v>
      </c>
      <c r="GM246" s="354"/>
      <c r="GN246" s="354"/>
      <c r="GO246" s="354"/>
      <c r="GP246" s="354"/>
      <c r="GQ246" s="354"/>
      <c r="GR246" s="354"/>
      <c r="GS246" s="354"/>
      <c r="GT246" s="354">
        <v>40</v>
      </c>
      <c r="GU246" s="354"/>
      <c r="GV246" s="354"/>
      <c r="GW246" s="354"/>
      <c r="GX246" s="354"/>
      <c r="GY246" s="354"/>
      <c r="GZ246" s="354"/>
      <c r="HA246" s="354"/>
      <c r="HB246" s="354"/>
      <c r="HC246" s="354"/>
      <c r="HD246" s="354">
        <v>24</v>
      </c>
      <c r="HE246" s="354"/>
      <c r="HF246" s="354">
        <v>96</v>
      </c>
      <c r="HG246" s="354"/>
      <c r="HH246" s="354"/>
      <c r="HI246" s="354"/>
      <c r="HJ246" s="354"/>
      <c r="HK246" s="354"/>
      <c r="HL246" s="354"/>
      <c r="HM246" s="354"/>
      <c r="HN246" s="354"/>
      <c r="HO246" s="354"/>
      <c r="HP246" s="354"/>
      <c r="HQ246" s="354"/>
      <c r="HR246" s="354"/>
      <c r="HS246" s="354"/>
      <c r="HT246" s="354"/>
      <c r="HU246" s="354">
        <v>24</v>
      </c>
      <c r="HV246" s="354"/>
      <c r="HW246" s="354">
        <v>72</v>
      </c>
      <c r="HX246" s="354">
        <v>20</v>
      </c>
      <c r="HY246" s="354"/>
      <c r="HZ246" s="354"/>
      <c r="IA246" s="354"/>
      <c r="IB246" s="354"/>
      <c r="IC246" s="354"/>
      <c r="ID246" s="354"/>
      <c r="IE246" s="354"/>
      <c r="IF246" s="354"/>
      <c r="IG246" s="354"/>
      <c r="IH246" s="354"/>
      <c r="II246" s="354"/>
      <c r="IJ246" s="354"/>
      <c r="IK246" s="354"/>
      <c r="IL246" s="354"/>
      <c r="IM246" s="354"/>
      <c r="IN246" s="354"/>
      <c r="IO246" s="354">
        <v>144</v>
      </c>
      <c r="IP246" s="354"/>
      <c r="IQ246" s="354"/>
      <c r="IR246" s="50"/>
      <c r="IS246" s="47"/>
      <c r="IT246" s="47"/>
      <c r="IU246" s="47"/>
      <c r="IV246" s="47"/>
      <c r="IW246" s="47"/>
      <c r="IX246" s="47"/>
      <c r="IY246" s="47"/>
      <c r="IZ246" s="47"/>
      <c r="JA246" s="47"/>
      <c r="JB246" s="47"/>
      <c r="JC246" s="47"/>
      <c r="JD246" s="47"/>
      <c r="JE246" s="47"/>
      <c r="JF246" s="47"/>
      <c r="JG246" s="47"/>
      <c r="JH246" s="47"/>
      <c r="JI246" s="47"/>
      <c r="JJ246" s="47"/>
      <c r="JK246" s="47"/>
      <c r="JL246" s="354"/>
      <c r="JM246" s="354"/>
      <c r="JN246" s="354"/>
      <c r="JO246" s="354"/>
      <c r="JP246" s="354"/>
      <c r="JQ246" s="354"/>
      <c r="JR246" s="354"/>
      <c r="JS246" s="354"/>
      <c r="JT246" s="354"/>
      <c r="JU246" s="354"/>
      <c r="JV246" s="354"/>
      <c r="JW246" s="354">
        <v>72</v>
      </c>
      <c r="JX246" s="354"/>
      <c r="JY246" s="354"/>
      <c r="JZ246" s="354"/>
      <c r="KA246" s="354"/>
      <c r="KB246" s="354"/>
      <c r="KC246" s="354"/>
      <c r="KD246" s="354"/>
      <c r="KE246" s="354"/>
      <c r="KF246" s="354"/>
      <c r="KG246" s="354"/>
      <c r="KH246" s="354"/>
      <c r="KI246" s="354"/>
      <c r="KJ246" s="354">
        <v>72</v>
      </c>
      <c r="KK246" s="354"/>
      <c r="KL246" s="354"/>
      <c r="KM246" s="354"/>
      <c r="KN246" s="354"/>
      <c r="KO246" s="354"/>
      <c r="KP246" s="354"/>
      <c r="KQ246" s="354"/>
      <c r="KR246" s="354"/>
      <c r="KS246" s="354"/>
      <c r="KT246" s="354"/>
      <c r="KU246" s="354"/>
      <c r="KV246" s="51"/>
      <c r="KW246" s="47"/>
      <c r="KX246" s="47"/>
      <c r="KY246" s="47"/>
      <c r="KZ246" s="47"/>
      <c r="LA246" s="47"/>
      <c r="LB246" s="47"/>
      <c r="LC246" s="47"/>
      <c r="LD246" s="361">
        <v>6</v>
      </c>
      <c r="LE246" s="361"/>
      <c r="LF246" s="361"/>
      <c r="LG246" s="361"/>
      <c r="LH246" s="361"/>
      <c r="LI246" s="361"/>
      <c r="LJ246" s="361"/>
      <c r="LK246" s="361"/>
      <c r="LL246" s="361"/>
      <c r="LM246" s="361"/>
      <c r="LN246" s="361"/>
      <c r="LO246" s="354">
        <v>48</v>
      </c>
      <c r="LP246" s="354"/>
      <c r="LQ246" s="354"/>
      <c r="LR246" s="354"/>
      <c r="LS246" s="354"/>
      <c r="LT246" s="354"/>
      <c r="LU246" s="354"/>
      <c r="LV246" s="354"/>
      <c r="LW246" s="51"/>
      <c r="LX246" s="354"/>
      <c r="LY246" s="354"/>
      <c r="LZ246" s="354"/>
      <c r="MA246" s="354"/>
      <c r="MB246" s="354"/>
      <c r="MC246" s="354"/>
      <c r="MD246" s="354"/>
      <c r="ME246" s="354"/>
      <c r="MF246" s="354"/>
      <c r="MG246" s="354"/>
      <c r="MH246" s="354"/>
      <c r="MI246" s="354"/>
      <c r="MJ246" s="354"/>
      <c r="MK246" s="354"/>
      <c r="ML246" s="354"/>
      <c r="MM246" s="354"/>
      <c r="MN246" s="354"/>
      <c r="MO246" s="354"/>
      <c r="MP246" s="354"/>
      <c r="MQ246" s="354"/>
      <c r="MR246" s="354"/>
      <c r="MS246" s="51"/>
      <c r="MT246" s="364">
        <f t="shared" si="138"/>
        <v>1212</v>
      </c>
      <c r="MU246" s="365">
        <f t="shared" si="139"/>
        <v>198</v>
      </c>
      <c r="MV246" s="366">
        <f t="shared" si="140"/>
        <v>1410</v>
      </c>
      <c r="MW246" s="365">
        <v>1785</v>
      </c>
      <c r="MX246" s="365">
        <v>2429</v>
      </c>
      <c r="MY246" s="54"/>
      <c r="MZ246" s="709">
        <v>12.99</v>
      </c>
      <c r="NA246" s="830">
        <v>2.62</v>
      </c>
      <c r="NB246" s="709">
        <f t="shared" si="141"/>
        <v>3694.2</v>
      </c>
      <c r="NC246" s="711">
        <v>16.66</v>
      </c>
      <c r="ND246" s="711">
        <v>16.55</v>
      </c>
      <c r="NE246" s="738">
        <f t="shared" si="167"/>
        <v>0.0571949413239149</v>
      </c>
      <c r="NF246" s="743"/>
      <c r="NG246" s="743">
        <v>3000</v>
      </c>
      <c r="NH246" s="743">
        <v>16.55</v>
      </c>
      <c r="NI246" s="740">
        <f t="shared" si="142"/>
        <v>7033.75</v>
      </c>
      <c r="NJ246" s="738">
        <f t="shared" si="174"/>
        <v>0.0571949413239149</v>
      </c>
      <c r="NK246" s="818"/>
      <c r="NL246" s="742">
        <v>44562</v>
      </c>
      <c r="NM246" s="739">
        <f ca="1" t="shared" si="143"/>
        <v>17.1666666666667</v>
      </c>
      <c r="NN246" s="739">
        <f ca="1" t="shared" si="144"/>
        <v>515</v>
      </c>
      <c r="NO246" s="743">
        <v>1841</v>
      </c>
      <c r="NP246" s="739">
        <f t="shared" si="145"/>
        <v>1410</v>
      </c>
      <c r="NQ246" s="761">
        <f t="shared" si="146"/>
        <v>1.24448367166814</v>
      </c>
      <c r="NR246" s="739">
        <f ca="1" t="shared" si="147"/>
        <v>0.882012699337614</v>
      </c>
      <c r="NS246" s="739">
        <f t="shared" si="148"/>
        <v>425</v>
      </c>
      <c r="NT246" s="743"/>
      <c r="NU246" s="739">
        <f ca="1" t="shared" si="149"/>
        <v>82.1359223300971</v>
      </c>
      <c r="NV246" s="769">
        <f ca="1" t="shared" si="150"/>
        <v>2.7378640776699</v>
      </c>
      <c r="NW246" s="769">
        <f ca="1" t="shared" si="151"/>
        <v>155.230496453901</v>
      </c>
      <c r="NX246" s="743"/>
      <c r="NY246" s="743"/>
      <c r="NZ246" s="743"/>
      <c r="OA246" s="743"/>
      <c r="OB246" s="743"/>
      <c r="OC246" s="743"/>
      <c r="OD246" s="743"/>
      <c r="OE246" s="743">
        <f t="shared" si="152"/>
        <v>108</v>
      </c>
      <c r="OF246" s="743">
        <f t="shared" si="153"/>
        <v>56</v>
      </c>
      <c r="OG246" s="743">
        <f t="shared" si="154"/>
        <v>10</v>
      </c>
      <c r="OH246" s="743">
        <f t="shared" si="155"/>
        <v>72</v>
      </c>
      <c r="OI246" s="743">
        <f t="shared" si="156"/>
        <v>96</v>
      </c>
      <c r="OJ246" s="739">
        <f t="shared" si="157"/>
        <v>40</v>
      </c>
      <c r="OK246" s="739">
        <f t="shared" si="158"/>
        <v>40</v>
      </c>
      <c r="OL246" s="739">
        <f t="shared" si="159"/>
        <v>488</v>
      </c>
      <c r="OM246" s="739">
        <f t="shared" si="160"/>
        <v>144</v>
      </c>
      <c r="ON246" s="739">
        <f t="shared" si="161"/>
        <v>0</v>
      </c>
      <c r="OO246" s="739">
        <f t="shared" si="162"/>
        <v>168</v>
      </c>
      <c r="OP246" s="739"/>
      <c r="OQ246" s="739">
        <f t="shared" si="163"/>
        <v>44</v>
      </c>
      <c r="OR246" s="739">
        <f t="shared" si="164"/>
        <v>1266</v>
      </c>
      <c r="OS246" s="739">
        <f t="shared" si="165"/>
        <v>0</v>
      </c>
      <c r="OT246" s="739">
        <f t="shared" si="166"/>
        <v>-144</v>
      </c>
      <c r="OU246" s="743"/>
      <c r="OV246" s="743"/>
      <c r="OW246" s="743"/>
      <c r="OX246" s="743"/>
      <c r="OY246" s="743"/>
      <c r="OZ246" s="743"/>
      <c r="PA246" s="743"/>
      <c r="PB246" s="743"/>
      <c r="PC246" s="743"/>
      <c r="PD246" s="743"/>
      <c r="PE246" s="743"/>
      <c r="PF246" s="743"/>
      <c r="PG246" s="743"/>
      <c r="PI246" s="28">
        <v>440</v>
      </c>
      <c r="PJ246" s="28">
        <v>120</v>
      </c>
      <c r="PK246" s="28">
        <v>80</v>
      </c>
      <c r="PL246" s="28">
        <v>152</v>
      </c>
      <c r="PM246" s="28">
        <v>364</v>
      </c>
      <c r="PN246" s="28">
        <v>48</v>
      </c>
      <c r="PO246" s="28">
        <v>104</v>
      </c>
      <c r="PP246" s="28">
        <v>0</v>
      </c>
      <c r="PQ246" s="28">
        <v>160</v>
      </c>
      <c r="PR246" s="28">
        <v>244</v>
      </c>
      <c r="PS246" s="28">
        <v>44</v>
      </c>
      <c r="PT246" s="28">
        <v>24</v>
      </c>
      <c r="PU246" s="28">
        <v>5</v>
      </c>
      <c r="PV246" s="28">
        <v>1785</v>
      </c>
      <c r="PW246" s="28">
        <v>0</v>
      </c>
    </row>
    <row r="247" s="28" customFormat="1" customHeight="1" spans="1:439">
      <c r="A247" s="95" t="s">
        <v>1610</v>
      </c>
      <c r="B247" s="415">
        <v>2020</v>
      </c>
      <c r="C247" s="95" t="s">
        <v>2166</v>
      </c>
      <c r="D247" s="95" t="s">
        <v>2174</v>
      </c>
      <c r="E247" s="411"/>
      <c r="F247" s="116" t="s">
        <v>563</v>
      </c>
      <c r="G247" s="112" t="s">
        <v>564</v>
      </c>
      <c r="H247" s="113" t="s">
        <v>565</v>
      </c>
      <c r="I247" s="99">
        <f t="shared" si="172"/>
        <v>-1450</v>
      </c>
      <c r="J247" s="100">
        <v>2372</v>
      </c>
      <c r="K247" s="454">
        <v>217</v>
      </c>
      <c r="L247" s="150">
        <f t="shared" si="133"/>
        <v>922</v>
      </c>
      <c r="M247" s="151">
        <f t="shared" si="134"/>
        <v>922</v>
      </c>
      <c r="N247" s="455"/>
      <c r="O247" s="37">
        <v>2801</v>
      </c>
      <c r="P247" s="36"/>
      <c r="Q247" s="33">
        <f t="shared" si="135"/>
        <v>0</v>
      </c>
      <c r="R247" s="34">
        <f t="shared" si="136"/>
        <v>0</v>
      </c>
      <c r="S247" s="346"/>
      <c r="T247" s="346"/>
      <c r="U247" s="824"/>
      <c r="V247" s="824"/>
      <c r="W247" s="346"/>
      <c r="X247" s="347"/>
      <c r="Y247" s="348"/>
      <c r="Z247" s="348"/>
      <c r="AA247" s="348"/>
      <c r="AB247" s="348"/>
      <c r="AC247" s="348"/>
      <c r="AD247" s="348"/>
      <c r="AE247" s="348"/>
      <c r="AF247" s="346"/>
      <c r="AG247" s="346"/>
      <c r="AH247" s="346"/>
      <c r="AI247" s="346"/>
      <c r="AJ247" s="346"/>
      <c r="AK247" s="346"/>
      <c r="AL247" s="346"/>
      <c r="AM247" s="346"/>
      <c r="AN247" s="346"/>
      <c r="AO247" s="346"/>
      <c r="AP247" s="346"/>
      <c r="AQ247" s="346"/>
      <c r="AR247" s="346"/>
      <c r="AS247" s="346"/>
      <c r="AT247" s="346"/>
      <c r="AU247" s="346"/>
      <c r="AV247" s="346"/>
      <c r="AW247" s="346"/>
      <c r="AX247" s="346"/>
      <c r="AY247" s="349"/>
      <c r="AZ247" s="48"/>
      <c r="BA247" s="48"/>
      <c r="BB247" s="48"/>
      <c r="BC247" s="48"/>
      <c r="BD247" s="47"/>
      <c r="BE247" s="47"/>
      <c r="BF247" s="47"/>
      <c r="BG247" s="47"/>
      <c r="BH247" s="47"/>
      <c r="BI247" s="47"/>
      <c r="BJ247" s="47"/>
      <c r="BK247" s="47"/>
      <c r="BL247" s="47">
        <v>3</v>
      </c>
      <c r="BM247" s="47"/>
      <c r="BN247" s="47"/>
      <c r="BO247" s="47"/>
      <c r="BP247" s="47"/>
      <c r="BQ247" s="47"/>
      <c r="BR247" s="47"/>
      <c r="BS247" s="354"/>
      <c r="BT247" s="354"/>
      <c r="BU247" s="354"/>
      <c r="BV247" s="354"/>
      <c r="BW247" s="354"/>
      <c r="BX247" s="354"/>
      <c r="BY247" s="354"/>
      <c r="BZ247" s="354"/>
      <c r="CA247" s="354"/>
      <c r="CB247" s="354">
        <v>6</v>
      </c>
      <c r="CC247" s="354">
        <v>1</v>
      </c>
      <c r="CD247" s="354"/>
      <c r="CE247" s="354"/>
      <c r="CF247" s="354"/>
      <c r="CG247" s="354"/>
      <c r="CH247" s="354"/>
      <c r="CI247" s="354"/>
      <c r="CJ247" s="354"/>
      <c r="CK247" s="354"/>
      <c r="CL247" s="354"/>
      <c r="CM247" s="354"/>
      <c r="CN247" s="354"/>
      <c r="CO247" s="354"/>
      <c r="CP247" s="358"/>
      <c r="CQ247" s="48"/>
      <c r="CR247" s="354"/>
      <c r="CS247" s="354"/>
      <c r="CT247" s="355">
        <v>-1</v>
      </c>
      <c r="CU247" s="354"/>
      <c r="CV247" s="354"/>
      <c r="CW247" s="354"/>
      <c r="CX247" s="354">
        <v>2</v>
      </c>
      <c r="CY247" s="354"/>
      <c r="CZ247" s="354"/>
      <c r="DA247" s="356"/>
      <c r="DB247" s="354"/>
      <c r="DC247" s="354"/>
      <c r="DD247" s="354"/>
      <c r="DE247" s="354"/>
      <c r="DF247" s="354">
        <v>1</v>
      </c>
      <c r="DG247" s="354"/>
      <c r="DH247" s="354"/>
      <c r="DI247" s="354"/>
      <c r="DJ247" s="354"/>
      <c r="DK247" s="354"/>
      <c r="DL247" s="354"/>
      <c r="DM247" s="354"/>
      <c r="DN247" s="354"/>
      <c r="DO247" s="354"/>
      <c r="DP247" s="354"/>
      <c r="DQ247" s="354"/>
      <c r="DR247" s="354"/>
      <c r="DS247" s="354"/>
      <c r="DT247" s="354"/>
      <c r="DU247" s="354">
        <v>1</v>
      </c>
      <c r="DV247" s="354"/>
      <c r="DW247" s="354"/>
      <c r="DX247" s="354"/>
      <c r="DY247" s="354"/>
      <c r="DZ247" s="357"/>
      <c r="EA247" s="356"/>
      <c r="EB247" s="356"/>
      <c r="EC247" s="356"/>
      <c r="ED247" s="356"/>
      <c r="EE247" s="358"/>
      <c r="EF247" s="48"/>
      <c r="EG247" s="46"/>
      <c r="EH247" s="46"/>
      <c r="EI247" s="47"/>
      <c r="EJ247" s="47">
        <v>24</v>
      </c>
      <c r="EK247" s="47">
        <v>12</v>
      </c>
      <c r="EL247" s="47"/>
      <c r="EM247" s="47"/>
      <c r="EN247" s="47"/>
      <c r="EO247" s="47">
        <v>24</v>
      </c>
      <c r="EP247" s="47">
        <v>120</v>
      </c>
      <c r="EQ247" s="47"/>
      <c r="ER247" s="47">
        <v>32</v>
      </c>
      <c r="ES247" s="47"/>
      <c r="ET247" s="48"/>
      <c r="EU247" s="47"/>
      <c r="EV247" s="47"/>
      <c r="EW247" s="47">
        <v>120</v>
      </c>
      <c r="EX247" s="47"/>
      <c r="EY247" s="47"/>
      <c r="EZ247" s="47"/>
      <c r="FA247" s="47"/>
      <c r="FB247" s="47"/>
      <c r="FC247" s="47"/>
      <c r="FD247" s="47"/>
      <c r="FE247" s="47">
        <v>4</v>
      </c>
      <c r="FF247" s="47"/>
      <c r="FG247" s="47"/>
      <c r="FH247" s="47"/>
      <c r="FI247" s="47"/>
      <c r="FJ247" s="47">
        <v>24</v>
      </c>
      <c r="FK247" s="47"/>
      <c r="FL247" s="47"/>
      <c r="FM247" s="47">
        <v>24</v>
      </c>
      <c r="FN247" s="47">
        <v>412</v>
      </c>
      <c r="FO247" s="47"/>
      <c r="FP247" s="47"/>
      <c r="FQ247" s="354"/>
      <c r="FR247" s="354"/>
      <c r="FS247" s="354"/>
      <c r="FT247" s="354"/>
      <c r="FU247" s="354">
        <v>192</v>
      </c>
      <c r="FV247" s="354"/>
      <c r="FW247" s="354"/>
      <c r="FX247" s="354"/>
      <c r="FY247" s="354"/>
      <c r="FZ247" s="354"/>
      <c r="GA247" s="354"/>
      <c r="GB247" s="354">
        <v>40</v>
      </c>
      <c r="GC247" s="354"/>
      <c r="GD247" s="354"/>
      <c r="GE247" s="354"/>
      <c r="GF247" s="354"/>
      <c r="GG247" s="354"/>
      <c r="GH247" s="354"/>
      <c r="GI247" s="354"/>
      <c r="GJ247" s="354"/>
      <c r="GK247" s="354"/>
      <c r="GL247" s="354">
        <v>100</v>
      </c>
      <c r="GM247" s="354"/>
      <c r="GN247" s="354"/>
      <c r="GO247" s="354"/>
      <c r="GP247" s="354"/>
      <c r="GQ247" s="354"/>
      <c r="GR247" s="354">
        <v>24</v>
      </c>
      <c r="GS247" s="354"/>
      <c r="GT247" s="354">
        <v>40</v>
      </c>
      <c r="GU247" s="354"/>
      <c r="GV247" s="354"/>
      <c r="GW247" s="354"/>
      <c r="GX247" s="354"/>
      <c r="GY247" s="354"/>
      <c r="GZ247" s="354"/>
      <c r="HA247" s="354"/>
      <c r="HB247" s="354"/>
      <c r="HC247" s="354"/>
      <c r="HD247" s="354">
        <v>24</v>
      </c>
      <c r="HE247" s="354"/>
      <c r="HF247" s="354">
        <v>144</v>
      </c>
      <c r="HG247" s="354"/>
      <c r="HH247" s="354"/>
      <c r="HI247" s="354"/>
      <c r="HJ247" s="354"/>
      <c r="HK247" s="354"/>
      <c r="HL247" s="354"/>
      <c r="HM247" s="354"/>
      <c r="HN247" s="354"/>
      <c r="HO247" s="354"/>
      <c r="HP247" s="354"/>
      <c r="HQ247" s="354"/>
      <c r="HR247" s="354"/>
      <c r="HS247" s="354"/>
      <c r="HT247" s="354"/>
      <c r="HU247" s="354">
        <v>24</v>
      </c>
      <c r="HV247" s="354">
        <v>144</v>
      </c>
      <c r="HW247" s="354">
        <v>72</v>
      </c>
      <c r="HX247" s="354">
        <v>20</v>
      </c>
      <c r="HY247" s="354"/>
      <c r="HZ247" s="354"/>
      <c r="IA247" s="354"/>
      <c r="IB247" s="354"/>
      <c r="IC247" s="354"/>
      <c r="ID247" s="354"/>
      <c r="IE247" s="354"/>
      <c r="IF247" s="354"/>
      <c r="IG247" s="354"/>
      <c r="IH247" s="354"/>
      <c r="II247" s="354"/>
      <c r="IJ247" s="354"/>
      <c r="IK247" s="354"/>
      <c r="IL247" s="354"/>
      <c r="IM247" s="354"/>
      <c r="IN247" s="354"/>
      <c r="IO247" s="354">
        <v>168</v>
      </c>
      <c r="IP247" s="354"/>
      <c r="IQ247" s="354"/>
      <c r="IR247" s="50"/>
      <c r="IS247" s="47"/>
      <c r="IT247" s="47"/>
      <c r="IU247" s="47"/>
      <c r="IV247" s="47"/>
      <c r="IW247" s="47"/>
      <c r="IX247" s="47"/>
      <c r="IY247" s="47"/>
      <c r="IZ247" s="47"/>
      <c r="JA247" s="47"/>
      <c r="JB247" s="47"/>
      <c r="JC247" s="47"/>
      <c r="JD247" s="47"/>
      <c r="JE247" s="47"/>
      <c r="JF247" s="47"/>
      <c r="JG247" s="47"/>
      <c r="JH247" s="47"/>
      <c r="JI247" s="47"/>
      <c r="JJ247" s="47"/>
      <c r="JK247" s="47"/>
      <c r="JL247" s="354"/>
      <c r="JM247" s="354"/>
      <c r="JN247" s="354"/>
      <c r="JO247" s="354"/>
      <c r="JP247" s="354"/>
      <c r="JQ247" s="354"/>
      <c r="JR247" s="354"/>
      <c r="JS247" s="354"/>
      <c r="JT247" s="354"/>
      <c r="JU247" s="354"/>
      <c r="JV247" s="354"/>
      <c r="JW247" s="354">
        <v>72</v>
      </c>
      <c r="JX247" s="354"/>
      <c r="JY247" s="354"/>
      <c r="JZ247" s="354"/>
      <c r="KA247" s="354"/>
      <c r="KB247" s="354"/>
      <c r="KC247" s="354"/>
      <c r="KD247" s="354"/>
      <c r="KE247" s="354"/>
      <c r="KF247" s="354"/>
      <c r="KG247" s="354"/>
      <c r="KH247" s="354"/>
      <c r="KI247" s="354"/>
      <c r="KJ247" s="354"/>
      <c r="KK247" s="354"/>
      <c r="KL247" s="354"/>
      <c r="KM247" s="354"/>
      <c r="KN247" s="354"/>
      <c r="KO247" s="354"/>
      <c r="KP247" s="354"/>
      <c r="KQ247" s="354"/>
      <c r="KR247" s="354"/>
      <c r="KS247" s="354"/>
      <c r="KT247" s="354"/>
      <c r="KU247" s="354"/>
      <c r="KV247" s="51"/>
      <c r="KW247" s="47"/>
      <c r="KX247" s="47"/>
      <c r="KY247" s="47"/>
      <c r="KZ247" s="47"/>
      <c r="LA247" s="47"/>
      <c r="LB247" s="47"/>
      <c r="LC247" s="47"/>
      <c r="LD247" s="361">
        <v>6</v>
      </c>
      <c r="LE247" s="361"/>
      <c r="LF247" s="361"/>
      <c r="LG247" s="361"/>
      <c r="LH247" s="361"/>
      <c r="LI247" s="361"/>
      <c r="LJ247" s="361"/>
      <c r="LK247" s="361"/>
      <c r="LL247" s="361"/>
      <c r="LM247" s="361"/>
      <c r="LN247" s="361"/>
      <c r="LO247" s="354"/>
      <c r="LP247" s="354"/>
      <c r="LQ247" s="354"/>
      <c r="LR247" s="354"/>
      <c r="LS247" s="354"/>
      <c r="LT247" s="354"/>
      <c r="LU247" s="354"/>
      <c r="LV247" s="354"/>
      <c r="LW247" s="51"/>
      <c r="LX247" s="354"/>
      <c r="LY247" s="354"/>
      <c r="LZ247" s="354"/>
      <c r="MA247" s="354"/>
      <c r="MB247" s="354"/>
      <c r="MC247" s="354"/>
      <c r="MD247" s="354"/>
      <c r="ME247" s="354"/>
      <c r="MF247" s="354"/>
      <c r="MG247" s="354"/>
      <c r="MH247" s="354"/>
      <c r="MI247" s="354"/>
      <c r="MJ247" s="354"/>
      <c r="MK247" s="354"/>
      <c r="ML247" s="354"/>
      <c r="MM247" s="354"/>
      <c r="MN247" s="354"/>
      <c r="MO247" s="354"/>
      <c r="MP247" s="354"/>
      <c r="MQ247" s="354"/>
      <c r="MR247" s="354"/>
      <c r="MS247" s="51"/>
      <c r="MT247" s="364">
        <f t="shared" si="138"/>
        <v>1788</v>
      </c>
      <c r="MU247" s="365">
        <f t="shared" si="139"/>
        <v>78</v>
      </c>
      <c r="MV247" s="366">
        <f t="shared" si="140"/>
        <v>1866</v>
      </c>
      <c r="MW247" s="365">
        <v>3105</v>
      </c>
      <c r="MX247" s="365">
        <v>4084</v>
      </c>
      <c r="MY247" s="54"/>
      <c r="MZ247" s="708">
        <v>12.99</v>
      </c>
      <c r="NA247" s="708">
        <v>3.28</v>
      </c>
      <c r="NB247" s="709">
        <f t="shared" si="141"/>
        <v>6120.48</v>
      </c>
      <c r="NC247" s="710">
        <v>16.66</v>
      </c>
      <c r="ND247" s="710">
        <v>16.55</v>
      </c>
      <c r="NE247" s="738">
        <f t="shared" si="167"/>
        <v>0.24690571532581</v>
      </c>
      <c r="NF247" s="739"/>
      <c r="NG247" s="739">
        <v>3000</v>
      </c>
      <c r="NH247" s="739">
        <v>16.55</v>
      </c>
      <c r="NI247" s="740">
        <f t="shared" si="142"/>
        <v>15259.1</v>
      </c>
      <c r="NJ247" s="738">
        <f t="shared" si="174"/>
        <v>0.24690571532581</v>
      </c>
      <c r="NK247" s="741"/>
      <c r="NL247" s="742">
        <v>44562</v>
      </c>
      <c r="NM247" s="739">
        <f ca="1" t="shared" si="143"/>
        <v>17.1666666666667</v>
      </c>
      <c r="NN247" s="739">
        <f ca="1" t="shared" si="144"/>
        <v>515</v>
      </c>
      <c r="NO247" s="739">
        <v>2801</v>
      </c>
      <c r="NP247" s="739">
        <f t="shared" si="145"/>
        <v>1866</v>
      </c>
      <c r="NQ247" s="761">
        <f t="shared" si="146"/>
        <v>1.00241740531829</v>
      </c>
      <c r="NR247" s="739">
        <f ca="1" t="shared" si="147"/>
        <v>0.710451170759565</v>
      </c>
      <c r="NS247" s="739">
        <f t="shared" si="148"/>
        <v>922</v>
      </c>
      <c r="NT247" s="739"/>
      <c r="NU247" s="739">
        <f ca="1" t="shared" si="149"/>
        <v>108.699029126214</v>
      </c>
      <c r="NV247" s="769">
        <f ca="1" t="shared" si="150"/>
        <v>3.62330097087379</v>
      </c>
      <c r="NW247" s="769">
        <f ca="1" t="shared" si="151"/>
        <v>254.4640943194</v>
      </c>
      <c r="NX247" s="739"/>
      <c r="NY247" s="739"/>
      <c r="NZ247" s="739"/>
      <c r="OA247" s="739"/>
      <c r="OB247" s="739"/>
      <c r="OC247" s="739"/>
      <c r="OD247" s="739"/>
      <c r="OE247" s="743">
        <f t="shared" si="152"/>
        <v>156</v>
      </c>
      <c r="OF247" s="743">
        <f t="shared" si="153"/>
        <v>56</v>
      </c>
      <c r="OG247" s="743">
        <f t="shared" si="154"/>
        <v>130</v>
      </c>
      <c r="OH247" s="743">
        <f t="shared" si="155"/>
        <v>48</v>
      </c>
      <c r="OI247" s="743">
        <f t="shared" si="156"/>
        <v>192</v>
      </c>
      <c r="OJ247" s="739">
        <f t="shared" si="157"/>
        <v>40</v>
      </c>
      <c r="OK247" s="739">
        <f t="shared" si="158"/>
        <v>64</v>
      </c>
      <c r="OL247" s="739">
        <f t="shared" si="159"/>
        <v>584</v>
      </c>
      <c r="OM247" s="739">
        <f t="shared" si="160"/>
        <v>144</v>
      </c>
      <c r="ON247" s="739">
        <f t="shared" si="161"/>
        <v>0</v>
      </c>
      <c r="OO247" s="739">
        <f t="shared" si="162"/>
        <v>240</v>
      </c>
      <c r="OP247" s="739"/>
      <c r="OQ247" s="739">
        <f t="shared" si="163"/>
        <v>44</v>
      </c>
      <c r="OR247" s="739">
        <f t="shared" si="164"/>
        <v>1698</v>
      </c>
      <c r="OS247" s="739">
        <f t="shared" si="165"/>
        <v>0</v>
      </c>
      <c r="OT247" s="739">
        <f t="shared" si="166"/>
        <v>-168</v>
      </c>
      <c r="OU247" s="739"/>
      <c r="OV247" s="739"/>
      <c r="OW247" s="739"/>
      <c r="OX247" s="739"/>
      <c r="OY247" s="739"/>
      <c r="OZ247" s="739"/>
      <c r="PA247" s="739"/>
      <c r="PB247" s="739"/>
      <c r="PC247" s="739"/>
      <c r="PD247" s="739"/>
      <c r="PE247" s="739"/>
      <c r="PF247" s="739"/>
      <c r="PG247" s="739"/>
      <c r="PI247" s="28">
        <v>560</v>
      </c>
      <c r="PJ247" s="28">
        <v>168</v>
      </c>
      <c r="PK247" s="28">
        <v>80</v>
      </c>
      <c r="PL247" s="28">
        <v>824</v>
      </c>
      <c r="PM247" s="28">
        <v>484</v>
      </c>
      <c r="PN247" s="28">
        <v>144</v>
      </c>
      <c r="PO247" s="28">
        <v>152</v>
      </c>
      <c r="PP247" s="28">
        <v>0</v>
      </c>
      <c r="PQ247" s="28">
        <v>280</v>
      </c>
      <c r="PR247" s="28">
        <v>244</v>
      </c>
      <c r="PS247" s="28">
        <v>44</v>
      </c>
      <c r="PT247" s="28">
        <v>120</v>
      </c>
      <c r="PU247" s="28">
        <v>5</v>
      </c>
      <c r="PV247" s="28">
        <v>3105</v>
      </c>
      <c r="PW247" s="28">
        <v>0</v>
      </c>
    </row>
    <row r="248" s="28" customFormat="1" customHeight="1" spans="1:439">
      <c r="A248" s="798" t="s">
        <v>1334</v>
      </c>
      <c r="B248" s="415">
        <v>2020</v>
      </c>
      <c r="C248" s="95" t="s">
        <v>2166</v>
      </c>
      <c r="D248" s="95" t="s">
        <v>2174</v>
      </c>
      <c r="E248" s="411"/>
      <c r="F248" s="116" t="s">
        <v>566</v>
      </c>
      <c r="G248" s="112" t="s">
        <v>567</v>
      </c>
      <c r="H248" s="113" t="s">
        <v>568</v>
      </c>
      <c r="I248" s="99">
        <f t="shared" si="172"/>
        <v>207</v>
      </c>
      <c r="J248" s="100">
        <v>1146</v>
      </c>
      <c r="K248" s="454">
        <v>202</v>
      </c>
      <c r="L248" s="150">
        <f t="shared" si="133"/>
        <v>1353</v>
      </c>
      <c r="M248" s="151">
        <f t="shared" si="134"/>
        <v>353</v>
      </c>
      <c r="N248" s="455"/>
      <c r="O248" s="37">
        <v>1512</v>
      </c>
      <c r="P248" s="36"/>
      <c r="Q248" s="33">
        <f t="shared" si="135"/>
        <v>1000</v>
      </c>
      <c r="R248" s="34">
        <f t="shared" si="136"/>
        <v>0</v>
      </c>
      <c r="S248" s="346"/>
      <c r="T248" s="346">
        <v>1000</v>
      </c>
      <c r="U248" s="824"/>
      <c r="V248" s="824"/>
      <c r="W248" s="346"/>
      <c r="X248" s="347"/>
      <c r="Y248" s="348"/>
      <c r="Z248" s="348"/>
      <c r="AA248" s="348"/>
      <c r="AB248" s="348"/>
      <c r="AC248" s="348"/>
      <c r="AD248" s="348"/>
      <c r="AE248" s="348"/>
      <c r="AF248" s="346"/>
      <c r="AG248" s="346"/>
      <c r="AH248" s="346"/>
      <c r="AI248" s="346"/>
      <c r="AJ248" s="346"/>
      <c r="AK248" s="346"/>
      <c r="AL248" s="346"/>
      <c r="AM248" s="346"/>
      <c r="AN248" s="346"/>
      <c r="AO248" s="346"/>
      <c r="AP248" s="346"/>
      <c r="AQ248" s="346"/>
      <c r="AR248" s="346"/>
      <c r="AS248" s="346"/>
      <c r="AT248" s="346"/>
      <c r="AU248" s="346"/>
      <c r="AV248" s="346"/>
      <c r="AW248" s="346"/>
      <c r="AX248" s="346"/>
      <c r="AY248" s="349"/>
      <c r="AZ248" s="48"/>
      <c r="BA248" s="48">
        <v>5</v>
      </c>
      <c r="BB248" s="48"/>
      <c r="BC248" s="48"/>
      <c r="BD248" s="47"/>
      <c r="BE248" s="47"/>
      <c r="BF248" s="47"/>
      <c r="BG248" s="47"/>
      <c r="BH248" s="47"/>
      <c r="BI248" s="47"/>
      <c r="BJ248" s="47"/>
      <c r="BK248" s="47"/>
      <c r="BL248" s="47">
        <v>3</v>
      </c>
      <c r="BM248" s="47"/>
      <c r="BN248" s="47"/>
      <c r="BO248" s="47"/>
      <c r="BP248" s="47"/>
      <c r="BQ248" s="47"/>
      <c r="BR248" s="47"/>
      <c r="BS248" s="354"/>
      <c r="BT248" s="354"/>
      <c r="BU248" s="354"/>
      <c r="BV248" s="354"/>
      <c r="BW248" s="354"/>
      <c r="BX248" s="354"/>
      <c r="BY248" s="354"/>
      <c r="BZ248" s="354"/>
      <c r="CA248" s="354"/>
      <c r="CB248" s="354">
        <v>6</v>
      </c>
      <c r="CC248" s="354">
        <v>1</v>
      </c>
      <c r="CD248" s="354"/>
      <c r="CE248" s="354"/>
      <c r="CF248" s="354"/>
      <c r="CG248" s="354"/>
      <c r="CH248" s="354"/>
      <c r="CI248" s="354"/>
      <c r="CJ248" s="354"/>
      <c r="CK248" s="354"/>
      <c r="CL248" s="354"/>
      <c r="CM248" s="354"/>
      <c r="CN248" s="354"/>
      <c r="CO248" s="354"/>
      <c r="CP248" s="358"/>
      <c r="CQ248" s="48"/>
      <c r="CR248" s="354"/>
      <c r="CS248" s="354"/>
      <c r="CT248" s="355"/>
      <c r="CU248" s="354"/>
      <c r="CV248" s="354"/>
      <c r="CW248" s="354"/>
      <c r="CX248" s="354">
        <v>2</v>
      </c>
      <c r="CY248" s="354"/>
      <c r="CZ248" s="354"/>
      <c r="DA248" s="356"/>
      <c r="DB248" s="354"/>
      <c r="DC248" s="354"/>
      <c r="DD248" s="354"/>
      <c r="DE248" s="354"/>
      <c r="DF248" s="354">
        <v>1</v>
      </c>
      <c r="DG248" s="354"/>
      <c r="DH248" s="354"/>
      <c r="DI248" s="354"/>
      <c r="DJ248" s="354"/>
      <c r="DK248" s="354"/>
      <c r="DL248" s="354"/>
      <c r="DM248" s="354"/>
      <c r="DN248" s="354"/>
      <c r="DO248" s="354"/>
      <c r="DP248" s="354"/>
      <c r="DQ248" s="354"/>
      <c r="DR248" s="354"/>
      <c r="DS248" s="354"/>
      <c r="DT248" s="354"/>
      <c r="DU248" s="354">
        <v>1</v>
      </c>
      <c r="DV248" s="354"/>
      <c r="DW248" s="354"/>
      <c r="DX248" s="354"/>
      <c r="DY248" s="354"/>
      <c r="DZ248" s="357"/>
      <c r="EA248" s="356"/>
      <c r="EB248" s="356"/>
      <c r="EC248" s="356"/>
      <c r="ED248" s="356"/>
      <c r="EE248" s="358"/>
      <c r="EF248" s="48"/>
      <c r="EG248" s="46"/>
      <c r="EH248" s="46"/>
      <c r="EI248" s="47"/>
      <c r="EJ248" s="47"/>
      <c r="EK248" s="47">
        <v>12</v>
      </c>
      <c r="EL248" s="47"/>
      <c r="EM248" s="47"/>
      <c r="EN248" s="47"/>
      <c r="EO248" s="47">
        <v>24</v>
      </c>
      <c r="EP248" s="47">
        <v>96</v>
      </c>
      <c r="EQ248" s="47"/>
      <c r="ER248" s="47">
        <v>32</v>
      </c>
      <c r="ES248" s="47"/>
      <c r="ET248" s="48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>
        <v>4</v>
      </c>
      <c r="FF248" s="47"/>
      <c r="FG248" s="47"/>
      <c r="FH248" s="47"/>
      <c r="FI248" s="47"/>
      <c r="FJ248" s="47">
        <v>24</v>
      </c>
      <c r="FK248" s="47"/>
      <c r="FL248" s="47"/>
      <c r="FM248" s="47"/>
      <c r="FN248" s="47">
        <v>316</v>
      </c>
      <c r="FO248" s="47"/>
      <c r="FP248" s="47"/>
      <c r="FQ248" s="354"/>
      <c r="FR248" s="354"/>
      <c r="FS248" s="354"/>
      <c r="FT248" s="354"/>
      <c r="FU248" s="354">
        <v>96</v>
      </c>
      <c r="FV248" s="354"/>
      <c r="FW248" s="354"/>
      <c r="FX248" s="354"/>
      <c r="FY248" s="354"/>
      <c r="FZ248" s="354"/>
      <c r="GA248" s="354"/>
      <c r="GB248" s="354">
        <v>40</v>
      </c>
      <c r="GC248" s="354"/>
      <c r="GD248" s="354"/>
      <c r="GE248" s="354"/>
      <c r="GF248" s="354"/>
      <c r="GG248" s="354"/>
      <c r="GH248" s="354"/>
      <c r="GI248" s="354"/>
      <c r="GJ248" s="354"/>
      <c r="GK248" s="354"/>
      <c r="GL248" s="354">
        <v>100</v>
      </c>
      <c r="GM248" s="354"/>
      <c r="GN248" s="354"/>
      <c r="GO248" s="354"/>
      <c r="GP248" s="354"/>
      <c r="GQ248" s="354"/>
      <c r="GR248" s="354"/>
      <c r="GS248" s="354">
        <v>48</v>
      </c>
      <c r="GT248" s="354">
        <v>40</v>
      </c>
      <c r="GU248" s="354"/>
      <c r="GV248" s="354"/>
      <c r="GW248" s="354"/>
      <c r="GX248" s="354"/>
      <c r="GY248" s="354"/>
      <c r="GZ248" s="354"/>
      <c r="HA248" s="354"/>
      <c r="HB248" s="354"/>
      <c r="HC248" s="354"/>
      <c r="HD248" s="354"/>
      <c r="HE248" s="354"/>
      <c r="HF248" s="354">
        <v>96</v>
      </c>
      <c r="HG248" s="354"/>
      <c r="HH248" s="354"/>
      <c r="HI248" s="354"/>
      <c r="HJ248" s="354"/>
      <c r="HK248" s="354"/>
      <c r="HL248" s="354"/>
      <c r="HM248" s="354"/>
      <c r="HN248" s="354"/>
      <c r="HO248" s="354"/>
      <c r="HP248" s="354"/>
      <c r="HQ248" s="354"/>
      <c r="HR248" s="354"/>
      <c r="HS248" s="354"/>
      <c r="HT248" s="354"/>
      <c r="HU248" s="354">
        <v>24</v>
      </c>
      <c r="HV248" s="354"/>
      <c r="HW248" s="354">
        <v>72</v>
      </c>
      <c r="HX248" s="354">
        <v>20</v>
      </c>
      <c r="HY248" s="354"/>
      <c r="HZ248" s="354"/>
      <c r="IA248" s="354"/>
      <c r="IB248" s="354"/>
      <c r="IC248" s="354"/>
      <c r="ID248" s="354"/>
      <c r="IE248" s="354"/>
      <c r="IF248" s="354"/>
      <c r="IG248" s="354"/>
      <c r="IH248" s="354"/>
      <c r="II248" s="354"/>
      <c r="IJ248" s="354"/>
      <c r="IK248" s="354"/>
      <c r="IL248" s="354"/>
      <c r="IM248" s="354"/>
      <c r="IN248" s="354"/>
      <c r="IO248" s="354">
        <v>48</v>
      </c>
      <c r="IP248" s="354"/>
      <c r="IQ248" s="354"/>
      <c r="IR248" s="50"/>
      <c r="IS248" s="47"/>
      <c r="IT248" s="47"/>
      <c r="IU248" s="47"/>
      <c r="IV248" s="47"/>
      <c r="IW248" s="47"/>
      <c r="IX248" s="47"/>
      <c r="IY248" s="47"/>
      <c r="IZ248" s="47"/>
      <c r="JA248" s="47"/>
      <c r="JB248" s="47"/>
      <c r="JC248" s="47"/>
      <c r="JD248" s="47"/>
      <c r="JE248" s="47"/>
      <c r="JF248" s="47"/>
      <c r="JG248" s="47"/>
      <c r="JH248" s="47"/>
      <c r="JI248" s="47"/>
      <c r="JJ248" s="47"/>
      <c r="JK248" s="47"/>
      <c r="JL248" s="354"/>
      <c r="JM248" s="354"/>
      <c r="JN248" s="354"/>
      <c r="JO248" s="354"/>
      <c r="JP248" s="354"/>
      <c r="JQ248" s="354"/>
      <c r="JR248" s="354"/>
      <c r="JS248" s="354"/>
      <c r="JT248" s="354"/>
      <c r="JU248" s="354"/>
      <c r="JV248" s="354"/>
      <c r="JW248" s="354"/>
      <c r="JX248" s="354"/>
      <c r="JY248" s="354"/>
      <c r="JZ248" s="354"/>
      <c r="KA248" s="354"/>
      <c r="KB248" s="354"/>
      <c r="KC248" s="354"/>
      <c r="KD248" s="354"/>
      <c r="KE248" s="354"/>
      <c r="KF248" s="354"/>
      <c r="KG248" s="354"/>
      <c r="KH248" s="354"/>
      <c r="KI248" s="354"/>
      <c r="KJ248" s="354"/>
      <c r="KK248" s="354"/>
      <c r="KL248" s="354"/>
      <c r="KM248" s="354"/>
      <c r="KN248" s="354"/>
      <c r="KO248" s="354"/>
      <c r="KP248" s="354"/>
      <c r="KQ248" s="354"/>
      <c r="KR248" s="354"/>
      <c r="KS248" s="354"/>
      <c r="KT248" s="354"/>
      <c r="KU248" s="354"/>
      <c r="KV248" s="51"/>
      <c r="KW248" s="47"/>
      <c r="KX248" s="47"/>
      <c r="KY248" s="47"/>
      <c r="KZ248" s="47"/>
      <c r="LA248" s="47"/>
      <c r="LB248" s="47"/>
      <c r="LC248" s="47"/>
      <c r="LD248" s="361"/>
      <c r="LE248" s="361"/>
      <c r="LF248" s="361"/>
      <c r="LG248" s="361"/>
      <c r="LH248" s="361"/>
      <c r="LI248" s="361"/>
      <c r="LJ248" s="361"/>
      <c r="LK248" s="361"/>
      <c r="LL248" s="361"/>
      <c r="LM248" s="361"/>
      <c r="LN248" s="361"/>
      <c r="LO248" s="354">
        <v>48</v>
      </c>
      <c r="LP248" s="354"/>
      <c r="LQ248" s="354"/>
      <c r="LR248" s="354"/>
      <c r="LS248" s="354"/>
      <c r="LT248" s="354"/>
      <c r="LU248" s="354"/>
      <c r="LV248" s="354"/>
      <c r="LW248" s="51"/>
      <c r="LX248" s="354"/>
      <c r="LY248" s="354"/>
      <c r="LZ248" s="354"/>
      <c r="MA248" s="354"/>
      <c r="MB248" s="354"/>
      <c r="MC248" s="354"/>
      <c r="MD248" s="354"/>
      <c r="ME248" s="354"/>
      <c r="MF248" s="354"/>
      <c r="MG248" s="354"/>
      <c r="MH248" s="354"/>
      <c r="MI248" s="354"/>
      <c r="MJ248" s="354"/>
      <c r="MK248" s="354"/>
      <c r="ML248" s="354"/>
      <c r="MM248" s="354"/>
      <c r="MN248" s="354"/>
      <c r="MO248" s="354"/>
      <c r="MP248" s="354"/>
      <c r="MQ248" s="354"/>
      <c r="MR248" s="354"/>
      <c r="MS248" s="51"/>
      <c r="MT248" s="364">
        <f t="shared" si="138"/>
        <v>1092</v>
      </c>
      <c r="MU248" s="365">
        <f t="shared" si="139"/>
        <v>48</v>
      </c>
      <c r="MV248" s="366">
        <f t="shared" si="140"/>
        <v>1140</v>
      </c>
      <c r="MW248" s="365">
        <v>1972</v>
      </c>
      <c r="MX248" s="365">
        <v>2524</v>
      </c>
      <c r="MY248" s="54"/>
      <c r="MZ248" s="709">
        <v>12.99</v>
      </c>
      <c r="NA248" s="830">
        <v>2.62</v>
      </c>
      <c r="NB248" s="709">
        <f t="shared" si="141"/>
        <v>2986.8</v>
      </c>
      <c r="NC248" s="711">
        <v>16.66</v>
      </c>
      <c r="ND248" s="711">
        <v>16.55</v>
      </c>
      <c r="NE248" s="738">
        <f t="shared" si="167"/>
        <v>0.0571949413239149</v>
      </c>
      <c r="NF248" s="743"/>
      <c r="NG248" s="743">
        <v>3000</v>
      </c>
      <c r="NH248" s="743">
        <v>16.55</v>
      </c>
      <c r="NI248" s="740">
        <f t="shared" si="142"/>
        <v>22392.15</v>
      </c>
      <c r="NJ248" s="738">
        <f t="shared" si="174"/>
        <v>0.0571949413239149</v>
      </c>
      <c r="NK248" s="818"/>
      <c r="NL248" s="742">
        <v>44562</v>
      </c>
      <c r="NM248" s="739">
        <f ca="1" t="shared" si="143"/>
        <v>17.1666666666667</v>
      </c>
      <c r="NN248" s="739">
        <f ca="1" t="shared" si="144"/>
        <v>515</v>
      </c>
      <c r="NO248" s="743">
        <v>1512</v>
      </c>
      <c r="NP248" s="739">
        <f t="shared" si="145"/>
        <v>1140</v>
      </c>
      <c r="NQ248" s="761">
        <f t="shared" si="146"/>
        <v>0.795811518324607</v>
      </c>
      <c r="NR248" s="739">
        <f ca="1" t="shared" si="147"/>
        <v>0.564021755705789</v>
      </c>
      <c r="NS248" s="739">
        <f t="shared" si="148"/>
        <v>1353</v>
      </c>
      <c r="NT248" s="743"/>
      <c r="NU248" s="739">
        <f ca="1" t="shared" si="149"/>
        <v>66.4077669902913</v>
      </c>
      <c r="NV248" s="769">
        <f ca="1" t="shared" si="150"/>
        <v>2.21359223300971</v>
      </c>
      <c r="NW248" s="769">
        <f ca="1" t="shared" si="151"/>
        <v>611.223684210526</v>
      </c>
      <c r="NX248" s="743"/>
      <c r="NY248" s="743"/>
      <c r="NZ248" s="743"/>
      <c r="OA248" s="743"/>
      <c r="OB248" s="743"/>
      <c r="OC248" s="743"/>
      <c r="OD248" s="743"/>
      <c r="OE248" s="743">
        <f t="shared" si="152"/>
        <v>108</v>
      </c>
      <c r="OF248" s="743">
        <f t="shared" si="153"/>
        <v>56</v>
      </c>
      <c r="OG248" s="743">
        <f t="shared" si="154"/>
        <v>4</v>
      </c>
      <c r="OH248" s="743">
        <f t="shared" si="155"/>
        <v>24</v>
      </c>
      <c r="OI248" s="743">
        <f t="shared" si="156"/>
        <v>96</v>
      </c>
      <c r="OJ248" s="739">
        <f t="shared" si="157"/>
        <v>40</v>
      </c>
      <c r="OK248" s="739">
        <f t="shared" si="158"/>
        <v>40</v>
      </c>
      <c r="OL248" s="739">
        <f t="shared" si="159"/>
        <v>464</v>
      </c>
      <c r="OM248" s="739">
        <f t="shared" si="160"/>
        <v>144</v>
      </c>
      <c r="ON248" s="739">
        <f t="shared" si="161"/>
        <v>0</v>
      </c>
      <c r="OO248" s="739">
        <f t="shared" si="162"/>
        <v>72</v>
      </c>
      <c r="OP248" s="739"/>
      <c r="OQ248" s="739">
        <f t="shared" si="163"/>
        <v>44</v>
      </c>
      <c r="OR248" s="739">
        <f t="shared" si="164"/>
        <v>1092</v>
      </c>
      <c r="OS248" s="739">
        <f t="shared" si="165"/>
        <v>0</v>
      </c>
      <c r="OT248" s="739">
        <f t="shared" si="166"/>
        <v>-48</v>
      </c>
      <c r="OU248" s="743"/>
      <c r="OV248" s="743"/>
      <c r="OW248" s="743"/>
      <c r="OX248" s="743"/>
      <c r="OY248" s="743"/>
      <c r="OZ248" s="743"/>
      <c r="PA248" s="743"/>
      <c r="PB248" s="743"/>
      <c r="PC248" s="743"/>
      <c r="PD248" s="743"/>
      <c r="PE248" s="743"/>
      <c r="PF248" s="743"/>
      <c r="PG248" s="743"/>
      <c r="PI248" s="28">
        <v>560</v>
      </c>
      <c r="PJ248" s="28">
        <v>0</v>
      </c>
      <c r="PK248" s="28">
        <v>80</v>
      </c>
      <c r="PL248" s="28">
        <v>224</v>
      </c>
      <c r="PM248" s="28">
        <v>388</v>
      </c>
      <c r="PN248" s="28">
        <v>120</v>
      </c>
      <c r="PO248" s="28">
        <v>56</v>
      </c>
      <c r="PP248" s="28">
        <v>0</v>
      </c>
      <c r="PQ248" s="28">
        <v>160</v>
      </c>
      <c r="PR248" s="28">
        <v>244</v>
      </c>
      <c r="PS248" s="28">
        <v>44</v>
      </c>
      <c r="PT248" s="28">
        <v>96</v>
      </c>
      <c r="PU248" s="28">
        <v>0</v>
      </c>
      <c r="PV248" s="28">
        <v>1972</v>
      </c>
      <c r="PW248" s="28">
        <v>0</v>
      </c>
    </row>
    <row r="249" s="28" customFormat="1" customHeight="1" spans="1:439">
      <c r="A249" s="95" t="s">
        <v>1610</v>
      </c>
      <c r="B249" s="415">
        <v>2020</v>
      </c>
      <c r="C249" s="95" t="s">
        <v>2166</v>
      </c>
      <c r="D249" s="95" t="s">
        <v>2174</v>
      </c>
      <c r="E249" s="411"/>
      <c r="F249" s="116" t="s">
        <v>569</v>
      </c>
      <c r="G249" s="112" t="s">
        <v>570</v>
      </c>
      <c r="H249" s="113" t="s">
        <v>571</v>
      </c>
      <c r="I249" s="99">
        <f t="shared" si="172"/>
        <v>-898</v>
      </c>
      <c r="J249" s="100">
        <v>1481</v>
      </c>
      <c r="K249" s="454">
        <v>312</v>
      </c>
      <c r="L249" s="150">
        <f t="shared" si="133"/>
        <v>583</v>
      </c>
      <c r="M249" s="151">
        <f t="shared" si="134"/>
        <v>583</v>
      </c>
      <c r="N249" s="455"/>
      <c r="O249" s="37">
        <v>1861</v>
      </c>
      <c r="P249" s="36"/>
      <c r="Q249" s="33">
        <f t="shared" si="135"/>
        <v>0</v>
      </c>
      <c r="R249" s="34">
        <f t="shared" si="136"/>
        <v>0</v>
      </c>
      <c r="S249" s="346"/>
      <c r="T249" s="346"/>
      <c r="U249" s="824"/>
      <c r="V249" s="824"/>
      <c r="W249" s="346"/>
      <c r="X249" s="347"/>
      <c r="Y249" s="348"/>
      <c r="Z249" s="348"/>
      <c r="AA249" s="348"/>
      <c r="AB249" s="348"/>
      <c r="AC249" s="348"/>
      <c r="AD249" s="348"/>
      <c r="AE249" s="348"/>
      <c r="AF249" s="346"/>
      <c r="AG249" s="346"/>
      <c r="AH249" s="346"/>
      <c r="AI249" s="346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46"/>
      <c r="AV249" s="346"/>
      <c r="AW249" s="346"/>
      <c r="AX249" s="346"/>
      <c r="AY249" s="349"/>
      <c r="AZ249" s="48"/>
      <c r="BA249" s="48">
        <v>5</v>
      </c>
      <c r="BB249" s="48"/>
      <c r="BC249" s="48"/>
      <c r="BD249" s="47"/>
      <c r="BE249" s="47"/>
      <c r="BF249" s="47"/>
      <c r="BG249" s="47"/>
      <c r="BH249" s="47"/>
      <c r="BI249" s="47"/>
      <c r="BJ249" s="47"/>
      <c r="BK249" s="47"/>
      <c r="BL249" s="47">
        <v>3</v>
      </c>
      <c r="BM249" s="47"/>
      <c r="BN249" s="47"/>
      <c r="BO249" s="47"/>
      <c r="BP249" s="47"/>
      <c r="BQ249" s="47"/>
      <c r="BR249" s="47"/>
      <c r="BS249" s="354"/>
      <c r="BT249" s="354"/>
      <c r="BU249" s="354"/>
      <c r="BV249" s="354"/>
      <c r="BW249" s="354"/>
      <c r="BX249" s="354"/>
      <c r="BY249" s="354"/>
      <c r="BZ249" s="354"/>
      <c r="CA249" s="354"/>
      <c r="CB249" s="354"/>
      <c r="CC249" s="354"/>
      <c r="CD249" s="354"/>
      <c r="CE249" s="354"/>
      <c r="CF249" s="354"/>
      <c r="CG249" s="354"/>
      <c r="CH249" s="354"/>
      <c r="CI249" s="354"/>
      <c r="CJ249" s="354"/>
      <c r="CK249" s="354"/>
      <c r="CL249" s="354"/>
      <c r="CM249" s="354"/>
      <c r="CN249" s="354"/>
      <c r="CO249" s="354"/>
      <c r="CP249" s="358"/>
      <c r="CQ249" s="48"/>
      <c r="CR249" s="354"/>
      <c r="CS249" s="354"/>
      <c r="CT249" s="355">
        <v>-18</v>
      </c>
      <c r="CU249" s="354"/>
      <c r="CV249" s="354"/>
      <c r="CW249" s="354"/>
      <c r="CX249" s="354">
        <v>2</v>
      </c>
      <c r="CY249" s="354"/>
      <c r="CZ249" s="354"/>
      <c r="DA249" s="356"/>
      <c r="DB249" s="354"/>
      <c r="DC249" s="354"/>
      <c r="DD249" s="354"/>
      <c r="DE249" s="354"/>
      <c r="DF249" s="354">
        <v>1</v>
      </c>
      <c r="DG249" s="354"/>
      <c r="DH249" s="354"/>
      <c r="DI249" s="354"/>
      <c r="DJ249" s="354"/>
      <c r="DK249" s="354"/>
      <c r="DL249" s="354"/>
      <c r="DM249" s="354"/>
      <c r="DN249" s="354"/>
      <c r="DO249" s="354"/>
      <c r="DP249" s="354"/>
      <c r="DQ249" s="354"/>
      <c r="DR249" s="354"/>
      <c r="DS249" s="354"/>
      <c r="DT249" s="354"/>
      <c r="DU249" s="354">
        <v>1</v>
      </c>
      <c r="DV249" s="354"/>
      <c r="DW249" s="354"/>
      <c r="DX249" s="354"/>
      <c r="DY249" s="354"/>
      <c r="DZ249" s="357"/>
      <c r="EA249" s="356"/>
      <c r="EB249" s="356"/>
      <c r="EC249" s="356"/>
      <c r="ED249" s="356"/>
      <c r="EE249" s="358"/>
      <c r="EF249" s="48"/>
      <c r="EG249" s="46"/>
      <c r="EH249" s="46"/>
      <c r="EI249" s="47"/>
      <c r="EJ249" s="47"/>
      <c r="EK249" s="47">
        <v>12</v>
      </c>
      <c r="EL249" s="47"/>
      <c r="EM249" s="47"/>
      <c r="EN249" s="47"/>
      <c r="EO249" s="47">
        <v>24</v>
      </c>
      <c r="EP249" s="47"/>
      <c r="EQ249" s="47"/>
      <c r="ER249" s="47">
        <v>32</v>
      </c>
      <c r="ES249" s="47"/>
      <c r="ET249" s="48"/>
      <c r="EU249" s="47"/>
      <c r="EV249" s="47"/>
      <c r="EW249" s="47">
        <v>120</v>
      </c>
      <c r="EX249" s="47"/>
      <c r="EY249" s="47"/>
      <c r="EZ249" s="47"/>
      <c r="FA249" s="47"/>
      <c r="FB249" s="47"/>
      <c r="FC249" s="47"/>
      <c r="FD249" s="47"/>
      <c r="FE249" s="47">
        <v>4</v>
      </c>
      <c r="FF249" s="47"/>
      <c r="FG249" s="47"/>
      <c r="FH249" s="47"/>
      <c r="FI249" s="47"/>
      <c r="FJ249" s="47">
        <v>24</v>
      </c>
      <c r="FK249" s="47"/>
      <c r="FL249" s="47"/>
      <c r="FM249" s="47">
        <v>72</v>
      </c>
      <c r="FN249" s="47">
        <v>364</v>
      </c>
      <c r="FO249" s="47"/>
      <c r="FP249" s="47"/>
      <c r="FQ249" s="354"/>
      <c r="FR249" s="354"/>
      <c r="FS249" s="354"/>
      <c r="FT249" s="354"/>
      <c r="FU249" s="354">
        <v>48</v>
      </c>
      <c r="FV249" s="354"/>
      <c r="FW249" s="354"/>
      <c r="FX249" s="354"/>
      <c r="FY249" s="354"/>
      <c r="FZ249" s="354"/>
      <c r="GA249" s="354"/>
      <c r="GB249" s="354">
        <v>16</v>
      </c>
      <c r="GC249" s="354"/>
      <c r="GD249" s="354"/>
      <c r="GE249" s="354"/>
      <c r="GF249" s="354"/>
      <c r="GG249" s="354"/>
      <c r="GH249" s="354"/>
      <c r="GI249" s="354"/>
      <c r="GJ249" s="354"/>
      <c r="GK249" s="354"/>
      <c r="GL249" s="354">
        <v>100</v>
      </c>
      <c r="GM249" s="354"/>
      <c r="GN249" s="354"/>
      <c r="GO249" s="354"/>
      <c r="GP249" s="354"/>
      <c r="GQ249" s="354"/>
      <c r="GR249" s="354"/>
      <c r="GS249" s="354"/>
      <c r="GT249" s="354">
        <v>40</v>
      </c>
      <c r="GU249" s="354"/>
      <c r="GV249" s="354"/>
      <c r="GW249" s="354"/>
      <c r="GX249" s="354"/>
      <c r="GY249" s="354"/>
      <c r="GZ249" s="354"/>
      <c r="HA249" s="354"/>
      <c r="HB249" s="354"/>
      <c r="HC249" s="354"/>
      <c r="HD249" s="354"/>
      <c r="HE249" s="354"/>
      <c r="HF249" s="354">
        <v>48</v>
      </c>
      <c r="HG249" s="354"/>
      <c r="HH249" s="354"/>
      <c r="HI249" s="354"/>
      <c r="HJ249" s="354"/>
      <c r="HK249" s="354"/>
      <c r="HL249" s="354"/>
      <c r="HM249" s="354"/>
      <c r="HN249" s="354"/>
      <c r="HO249" s="354"/>
      <c r="HP249" s="354"/>
      <c r="HQ249" s="354"/>
      <c r="HR249" s="354"/>
      <c r="HS249" s="354"/>
      <c r="HT249" s="354"/>
      <c r="HU249" s="354">
        <v>24</v>
      </c>
      <c r="HV249" s="354">
        <v>72</v>
      </c>
      <c r="HW249" s="354">
        <v>72</v>
      </c>
      <c r="HX249" s="354">
        <v>20</v>
      </c>
      <c r="HY249" s="354"/>
      <c r="HZ249" s="354"/>
      <c r="IA249" s="354"/>
      <c r="IB249" s="354"/>
      <c r="IC249" s="354"/>
      <c r="ID249" s="354"/>
      <c r="IE249" s="354"/>
      <c r="IF249" s="354"/>
      <c r="IG249" s="354"/>
      <c r="IH249" s="354"/>
      <c r="II249" s="354"/>
      <c r="IJ249" s="354"/>
      <c r="IK249" s="354"/>
      <c r="IL249" s="354"/>
      <c r="IM249" s="354"/>
      <c r="IN249" s="354"/>
      <c r="IO249" s="354">
        <v>72</v>
      </c>
      <c r="IP249" s="354"/>
      <c r="IQ249" s="354"/>
      <c r="IR249" s="50"/>
      <c r="IS249" s="47"/>
      <c r="IT249" s="47"/>
      <c r="IU249" s="47"/>
      <c r="IV249" s="47"/>
      <c r="IW249" s="47"/>
      <c r="IX249" s="47"/>
      <c r="IY249" s="47"/>
      <c r="IZ249" s="47"/>
      <c r="JA249" s="47"/>
      <c r="JB249" s="47"/>
      <c r="JC249" s="47"/>
      <c r="JD249" s="47"/>
      <c r="JE249" s="47"/>
      <c r="JF249" s="47"/>
      <c r="JG249" s="47"/>
      <c r="JH249" s="47"/>
      <c r="JI249" s="47"/>
      <c r="JJ249" s="47"/>
      <c r="JK249" s="47"/>
      <c r="JL249" s="354"/>
      <c r="JM249" s="354"/>
      <c r="JN249" s="354"/>
      <c r="JO249" s="354"/>
      <c r="JP249" s="354"/>
      <c r="JQ249" s="354"/>
      <c r="JR249" s="354"/>
      <c r="JS249" s="354"/>
      <c r="JT249" s="354"/>
      <c r="JU249" s="354"/>
      <c r="JV249" s="354"/>
      <c r="JW249" s="354">
        <v>72</v>
      </c>
      <c r="JX249" s="354"/>
      <c r="JY249" s="354"/>
      <c r="JZ249" s="354"/>
      <c r="KA249" s="354"/>
      <c r="KB249" s="354"/>
      <c r="KC249" s="354"/>
      <c r="KD249" s="354"/>
      <c r="KE249" s="354"/>
      <c r="KF249" s="354"/>
      <c r="KG249" s="354"/>
      <c r="KH249" s="354"/>
      <c r="KI249" s="354"/>
      <c r="KJ249" s="354">
        <v>48</v>
      </c>
      <c r="KK249" s="354"/>
      <c r="KL249" s="354"/>
      <c r="KM249" s="354"/>
      <c r="KN249" s="354"/>
      <c r="KO249" s="354"/>
      <c r="KP249" s="354"/>
      <c r="KQ249" s="354"/>
      <c r="KR249" s="354"/>
      <c r="KS249" s="354"/>
      <c r="KT249" s="354"/>
      <c r="KU249" s="354"/>
      <c r="KV249" s="51"/>
      <c r="KW249" s="47"/>
      <c r="KX249" s="47"/>
      <c r="KY249" s="47"/>
      <c r="KZ249" s="47"/>
      <c r="LA249" s="47"/>
      <c r="LB249" s="47"/>
      <c r="LC249" s="47"/>
      <c r="LD249" s="361"/>
      <c r="LE249" s="361"/>
      <c r="LF249" s="361"/>
      <c r="LG249" s="361"/>
      <c r="LH249" s="361"/>
      <c r="LI249" s="361"/>
      <c r="LJ249" s="361"/>
      <c r="LK249" s="361"/>
      <c r="LL249" s="361"/>
      <c r="LM249" s="361"/>
      <c r="LN249" s="361"/>
      <c r="LO249" s="354"/>
      <c r="LP249" s="354"/>
      <c r="LQ249" s="354"/>
      <c r="LR249" s="354"/>
      <c r="LS249" s="354"/>
      <c r="LT249" s="354"/>
      <c r="LU249" s="354"/>
      <c r="LV249" s="354"/>
      <c r="LW249" s="51"/>
      <c r="LX249" s="354"/>
      <c r="LY249" s="354"/>
      <c r="LZ249" s="354"/>
      <c r="MA249" s="354"/>
      <c r="MB249" s="354"/>
      <c r="MC249" s="354"/>
      <c r="MD249" s="354"/>
      <c r="ME249" s="354"/>
      <c r="MF249" s="354"/>
      <c r="MG249" s="354"/>
      <c r="MH249" s="354"/>
      <c r="MI249" s="354"/>
      <c r="MJ249" s="354"/>
      <c r="MK249" s="354"/>
      <c r="ML249" s="354"/>
      <c r="MM249" s="354"/>
      <c r="MN249" s="354"/>
      <c r="MO249" s="354"/>
      <c r="MP249" s="354"/>
      <c r="MQ249" s="354"/>
      <c r="MR249" s="354"/>
      <c r="MS249" s="51"/>
      <c r="MT249" s="364">
        <f t="shared" si="138"/>
        <v>1164</v>
      </c>
      <c r="MU249" s="365">
        <f t="shared" si="139"/>
        <v>120</v>
      </c>
      <c r="MV249" s="366">
        <f t="shared" si="140"/>
        <v>1284</v>
      </c>
      <c r="MW249" s="365">
        <v>1828</v>
      </c>
      <c r="MX249" s="365">
        <v>2413</v>
      </c>
      <c r="MY249" s="54"/>
      <c r="MZ249" s="708">
        <v>12.99</v>
      </c>
      <c r="NA249" s="708">
        <v>3.28</v>
      </c>
      <c r="NB249" s="709">
        <f t="shared" si="141"/>
        <v>4211.52</v>
      </c>
      <c r="NC249" s="710">
        <v>16.66</v>
      </c>
      <c r="ND249" s="710">
        <v>16.55</v>
      </c>
      <c r="NE249" s="738">
        <f t="shared" si="167"/>
        <v>0.24690571532581</v>
      </c>
      <c r="NF249" s="739"/>
      <c r="NG249" s="739">
        <v>3000</v>
      </c>
      <c r="NH249" s="739">
        <v>16.55</v>
      </c>
      <c r="NI249" s="740">
        <f t="shared" si="142"/>
        <v>9648.65</v>
      </c>
      <c r="NJ249" s="738">
        <f t="shared" si="174"/>
        <v>0.24690571532581</v>
      </c>
      <c r="NK249" s="741"/>
      <c r="NL249" s="742">
        <v>44562</v>
      </c>
      <c r="NM249" s="739">
        <f ca="1" t="shared" si="143"/>
        <v>17.1666666666667</v>
      </c>
      <c r="NN249" s="739">
        <f ca="1" t="shared" si="144"/>
        <v>515</v>
      </c>
      <c r="NO249" s="739">
        <v>1861</v>
      </c>
      <c r="NP249" s="739">
        <f t="shared" si="145"/>
        <v>1284</v>
      </c>
      <c r="NQ249" s="761">
        <f t="shared" si="146"/>
        <v>1.05073649754501</v>
      </c>
      <c r="NR249" s="739">
        <f ca="1" t="shared" si="147"/>
        <v>0.744696740978502</v>
      </c>
      <c r="NS249" s="739">
        <f t="shared" si="148"/>
        <v>583</v>
      </c>
      <c r="NT249" s="739"/>
      <c r="NU249" s="739">
        <f ca="1" t="shared" si="149"/>
        <v>74.7961165048544</v>
      </c>
      <c r="NV249" s="769">
        <f ca="1" t="shared" si="150"/>
        <v>2.49320388349515</v>
      </c>
      <c r="NW249" s="769">
        <f ca="1" t="shared" si="151"/>
        <v>233.835669781931</v>
      </c>
      <c r="NX249" s="739"/>
      <c r="NY249" s="739"/>
      <c r="NZ249" s="739"/>
      <c r="OA249" s="739"/>
      <c r="OB249" s="739"/>
      <c r="OC249" s="739"/>
      <c r="OD249" s="739"/>
      <c r="OE249" s="743">
        <f t="shared" si="152"/>
        <v>12</v>
      </c>
      <c r="OF249" s="743">
        <f t="shared" si="153"/>
        <v>56</v>
      </c>
      <c r="OG249" s="743">
        <f t="shared" si="154"/>
        <v>124</v>
      </c>
      <c r="OH249" s="743">
        <f t="shared" si="155"/>
        <v>96</v>
      </c>
      <c r="OI249" s="743">
        <f t="shared" si="156"/>
        <v>48</v>
      </c>
      <c r="OJ249" s="739">
        <f t="shared" si="157"/>
        <v>16</v>
      </c>
      <c r="OK249" s="739">
        <f t="shared" si="158"/>
        <v>40</v>
      </c>
      <c r="OL249" s="739">
        <f t="shared" si="159"/>
        <v>536</v>
      </c>
      <c r="OM249" s="739">
        <f t="shared" si="160"/>
        <v>48</v>
      </c>
      <c r="ON249" s="739">
        <f t="shared" si="161"/>
        <v>0</v>
      </c>
      <c r="OO249" s="739">
        <f t="shared" si="162"/>
        <v>192</v>
      </c>
      <c r="OP249" s="739"/>
      <c r="OQ249" s="739">
        <f t="shared" si="163"/>
        <v>44</v>
      </c>
      <c r="OR249" s="739">
        <f t="shared" si="164"/>
        <v>1212</v>
      </c>
      <c r="OS249" s="739">
        <f t="shared" si="165"/>
        <v>0</v>
      </c>
      <c r="OT249" s="739">
        <f t="shared" si="166"/>
        <v>-72</v>
      </c>
      <c r="OU249" s="739"/>
      <c r="OV249" s="739"/>
      <c r="OW249" s="739"/>
      <c r="OX249" s="739"/>
      <c r="OY249" s="739"/>
      <c r="OZ249" s="739"/>
      <c r="PA249" s="739"/>
      <c r="PB249" s="739"/>
      <c r="PC249" s="739"/>
      <c r="PD249" s="739"/>
      <c r="PE249" s="739"/>
      <c r="PF249" s="739"/>
      <c r="PG249" s="739"/>
      <c r="PI249" s="28">
        <v>440</v>
      </c>
      <c r="PJ249" s="28">
        <v>48</v>
      </c>
      <c r="PK249" s="28">
        <v>80</v>
      </c>
      <c r="PL249" s="28">
        <v>104</v>
      </c>
      <c r="PM249" s="28">
        <v>484</v>
      </c>
      <c r="PN249" s="28">
        <v>0</v>
      </c>
      <c r="PO249" s="28">
        <v>56</v>
      </c>
      <c r="PP249" s="28">
        <v>0</v>
      </c>
      <c r="PQ249" s="28">
        <v>304</v>
      </c>
      <c r="PR249" s="28">
        <v>244</v>
      </c>
      <c r="PS249" s="28">
        <v>44</v>
      </c>
      <c r="PT249" s="28">
        <v>24</v>
      </c>
      <c r="PU249" s="28">
        <v>0</v>
      </c>
      <c r="PV249" s="28">
        <v>1828</v>
      </c>
      <c r="PW249" s="28">
        <v>0</v>
      </c>
    </row>
    <row r="250" s="28" customFormat="1" customHeight="1" spans="1:439">
      <c r="A250" s="95" t="s">
        <v>1610</v>
      </c>
      <c r="B250" s="415">
        <v>2020</v>
      </c>
      <c r="C250" s="95" t="s">
        <v>1645</v>
      </c>
      <c r="D250" s="95" t="s">
        <v>1646</v>
      </c>
      <c r="E250" s="95"/>
      <c r="F250" s="104" t="s">
        <v>2175</v>
      </c>
      <c r="G250" s="112" t="s">
        <v>2176</v>
      </c>
      <c r="H250" s="98" t="s">
        <v>2177</v>
      </c>
      <c r="I250" s="99">
        <f t="shared" si="172"/>
        <v>-454</v>
      </c>
      <c r="J250" s="114">
        <v>614</v>
      </c>
      <c r="K250" s="456">
        <v>-2</v>
      </c>
      <c r="L250" s="150">
        <f t="shared" si="133"/>
        <v>160</v>
      </c>
      <c r="M250" s="151">
        <f t="shared" si="134"/>
        <v>160</v>
      </c>
      <c r="N250" s="455"/>
      <c r="O250" s="37"/>
      <c r="P250" s="36">
        <v>728</v>
      </c>
      <c r="Q250" s="33">
        <f t="shared" si="135"/>
        <v>0</v>
      </c>
      <c r="R250" s="34">
        <f t="shared" si="136"/>
        <v>0</v>
      </c>
      <c r="S250" s="346"/>
      <c r="T250" s="346"/>
      <c r="U250" s="824"/>
      <c r="V250" s="824"/>
      <c r="W250" s="346"/>
      <c r="X250" s="347"/>
      <c r="Y250" s="348"/>
      <c r="Z250" s="348"/>
      <c r="AA250" s="348"/>
      <c r="AB250" s="348"/>
      <c r="AC250" s="348"/>
      <c r="AD250" s="348"/>
      <c r="AE250" s="348"/>
      <c r="AF250" s="346"/>
      <c r="AG250" s="346"/>
      <c r="AH250" s="346"/>
      <c r="AI250" s="346"/>
      <c r="AJ250" s="346"/>
      <c r="AK250" s="346"/>
      <c r="AL250" s="346"/>
      <c r="AM250" s="346"/>
      <c r="AN250" s="346"/>
      <c r="AO250" s="346"/>
      <c r="AP250" s="346"/>
      <c r="AQ250" s="346"/>
      <c r="AR250" s="346"/>
      <c r="AS250" s="346"/>
      <c r="AT250" s="346"/>
      <c r="AU250" s="346"/>
      <c r="AV250" s="346"/>
      <c r="AW250" s="346"/>
      <c r="AX250" s="346"/>
      <c r="AY250" s="349"/>
      <c r="AZ250" s="48"/>
      <c r="BA250" s="48">
        <v>1</v>
      </c>
      <c r="BB250" s="48"/>
      <c r="BC250" s="48"/>
      <c r="BD250" s="47"/>
      <c r="BE250" s="47"/>
      <c r="BF250" s="47"/>
      <c r="BG250" s="47"/>
      <c r="BH250" s="47"/>
      <c r="BI250" s="47"/>
      <c r="BJ250" s="47"/>
      <c r="BK250" s="47"/>
      <c r="BL250" s="47">
        <v>3</v>
      </c>
      <c r="BM250" s="47"/>
      <c r="BN250" s="47"/>
      <c r="BO250" s="47"/>
      <c r="BP250" s="47"/>
      <c r="BQ250" s="47"/>
      <c r="BR250" s="47"/>
      <c r="BS250" s="354"/>
      <c r="BT250" s="354"/>
      <c r="BU250" s="354"/>
      <c r="BV250" s="354"/>
      <c r="BW250" s="354"/>
      <c r="BX250" s="354"/>
      <c r="BY250" s="354"/>
      <c r="BZ250" s="354"/>
      <c r="CA250" s="354"/>
      <c r="CB250" s="354"/>
      <c r="CC250" s="354"/>
      <c r="CD250" s="354"/>
      <c r="CE250" s="354"/>
      <c r="CF250" s="354"/>
      <c r="CG250" s="354"/>
      <c r="CH250" s="354"/>
      <c r="CI250" s="354"/>
      <c r="CJ250" s="354"/>
      <c r="CK250" s="354"/>
      <c r="CL250" s="354"/>
      <c r="CM250" s="354"/>
      <c r="CN250" s="354"/>
      <c r="CO250" s="354"/>
      <c r="CP250" s="358"/>
      <c r="CQ250" s="48"/>
      <c r="CR250" s="354"/>
      <c r="CS250" s="354"/>
      <c r="CT250" s="355"/>
      <c r="CU250" s="354"/>
      <c r="CV250" s="354"/>
      <c r="CW250" s="354"/>
      <c r="CX250" s="354">
        <v>2</v>
      </c>
      <c r="CY250" s="354"/>
      <c r="CZ250" s="354"/>
      <c r="DA250" s="356"/>
      <c r="DB250" s="354"/>
      <c r="DC250" s="354"/>
      <c r="DD250" s="354"/>
      <c r="DE250" s="354"/>
      <c r="DF250" s="354">
        <v>1</v>
      </c>
      <c r="DG250" s="354"/>
      <c r="DH250" s="354"/>
      <c r="DI250" s="354"/>
      <c r="DJ250" s="354"/>
      <c r="DK250" s="354"/>
      <c r="DL250" s="354"/>
      <c r="DM250" s="354"/>
      <c r="DN250" s="354"/>
      <c r="DO250" s="354"/>
      <c r="DP250" s="354"/>
      <c r="DQ250" s="354"/>
      <c r="DR250" s="354"/>
      <c r="DS250" s="354"/>
      <c r="DT250" s="354"/>
      <c r="DU250" s="354">
        <v>1</v>
      </c>
      <c r="DV250" s="354"/>
      <c r="DW250" s="354"/>
      <c r="DX250" s="354"/>
      <c r="DY250" s="354"/>
      <c r="DZ250" s="357"/>
      <c r="EA250" s="356"/>
      <c r="EB250" s="356"/>
      <c r="EC250" s="356"/>
      <c r="ED250" s="356"/>
      <c r="EE250" s="358"/>
      <c r="EF250" s="48"/>
      <c r="EG250" s="46"/>
      <c r="EH250" s="46"/>
      <c r="EI250" s="47"/>
      <c r="EJ250" s="47"/>
      <c r="EK250" s="47">
        <v>12</v>
      </c>
      <c r="EL250" s="47"/>
      <c r="EM250" s="47"/>
      <c r="EN250" s="47"/>
      <c r="EO250" s="47"/>
      <c r="EP250" s="47">
        <v>72</v>
      </c>
      <c r="EQ250" s="47"/>
      <c r="ER250" s="47">
        <v>32</v>
      </c>
      <c r="ES250" s="47"/>
      <c r="ET250" s="48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>
        <v>4</v>
      </c>
      <c r="FF250" s="47"/>
      <c r="FG250" s="47"/>
      <c r="FH250" s="47"/>
      <c r="FI250" s="47"/>
      <c r="FJ250" s="47"/>
      <c r="FK250" s="47"/>
      <c r="FL250" s="47"/>
      <c r="FM250" s="47"/>
      <c r="FN250" s="47">
        <v>100</v>
      </c>
      <c r="FO250" s="47"/>
      <c r="FP250" s="47"/>
      <c r="FQ250" s="354"/>
      <c r="FR250" s="354"/>
      <c r="FS250" s="354"/>
      <c r="FT250" s="354"/>
      <c r="FU250" s="354">
        <v>128</v>
      </c>
      <c r="FV250" s="354"/>
      <c r="FW250" s="354"/>
      <c r="FX250" s="354"/>
      <c r="FY250" s="354"/>
      <c r="FZ250" s="354"/>
      <c r="GA250" s="354"/>
      <c r="GB250" s="354">
        <v>16</v>
      </c>
      <c r="GC250" s="354"/>
      <c r="GD250" s="354"/>
      <c r="GE250" s="354"/>
      <c r="GF250" s="354"/>
      <c r="GG250" s="354"/>
      <c r="GH250" s="354"/>
      <c r="GI250" s="354"/>
      <c r="GJ250" s="354"/>
      <c r="GK250" s="354"/>
      <c r="GL250" s="354">
        <v>100</v>
      </c>
      <c r="GM250" s="354"/>
      <c r="GN250" s="354"/>
      <c r="GO250" s="354"/>
      <c r="GP250" s="354"/>
      <c r="GQ250" s="354"/>
      <c r="GR250" s="354"/>
      <c r="GS250" s="354"/>
      <c r="GT250" s="354">
        <v>40</v>
      </c>
      <c r="GU250" s="354"/>
      <c r="GV250" s="354"/>
      <c r="GW250" s="354"/>
      <c r="GX250" s="354"/>
      <c r="GY250" s="354"/>
      <c r="GZ250" s="354"/>
      <c r="HA250" s="354"/>
      <c r="HB250" s="354"/>
      <c r="HC250" s="354"/>
      <c r="HD250" s="354"/>
      <c r="HE250" s="354"/>
      <c r="HF250" s="354"/>
      <c r="HG250" s="354"/>
      <c r="HH250" s="354"/>
      <c r="HI250" s="354"/>
      <c r="HJ250" s="354"/>
      <c r="HK250" s="354"/>
      <c r="HL250" s="354"/>
      <c r="HM250" s="354"/>
      <c r="HN250" s="354"/>
      <c r="HO250" s="354"/>
      <c r="HP250" s="354"/>
      <c r="HQ250" s="354"/>
      <c r="HR250" s="354"/>
      <c r="HS250" s="354"/>
      <c r="HT250" s="354"/>
      <c r="HU250" s="354"/>
      <c r="HV250" s="354">
        <v>36</v>
      </c>
      <c r="HW250" s="354"/>
      <c r="HX250" s="354">
        <v>20</v>
      </c>
      <c r="HY250" s="354"/>
      <c r="HZ250" s="354"/>
      <c r="IA250" s="354"/>
      <c r="IB250" s="354"/>
      <c r="IC250" s="354"/>
      <c r="ID250" s="354"/>
      <c r="IE250" s="354"/>
      <c r="IF250" s="354"/>
      <c r="IG250" s="354"/>
      <c r="IH250" s="354"/>
      <c r="II250" s="354"/>
      <c r="IJ250" s="354"/>
      <c r="IK250" s="354"/>
      <c r="IL250" s="354"/>
      <c r="IM250" s="354"/>
      <c r="IN250" s="354"/>
      <c r="IO250" s="354"/>
      <c r="IP250" s="354"/>
      <c r="IQ250" s="354"/>
      <c r="IR250" s="50"/>
      <c r="IS250" s="47"/>
      <c r="IT250" s="47"/>
      <c r="IU250" s="47"/>
      <c r="IV250" s="47"/>
      <c r="IW250" s="47"/>
      <c r="IX250" s="47"/>
      <c r="IY250" s="47"/>
      <c r="IZ250" s="47"/>
      <c r="JA250" s="47"/>
      <c r="JB250" s="47"/>
      <c r="JC250" s="47"/>
      <c r="JD250" s="47"/>
      <c r="JE250" s="47"/>
      <c r="JF250" s="47"/>
      <c r="JG250" s="47"/>
      <c r="JH250" s="47"/>
      <c r="JI250" s="47"/>
      <c r="JJ250" s="47"/>
      <c r="JK250" s="47"/>
      <c r="JL250" s="354"/>
      <c r="JM250" s="354"/>
      <c r="JN250" s="354"/>
      <c r="JO250" s="354"/>
      <c r="JP250" s="354"/>
      <c r="JQ250" s="354"/>
      <c r="JR250" s="354"/>
      <c r="JS250" s="354"/>
      <c r="JT250" s="354"/>
      <c r="JU250" s="354"/>
      <c r="JV250" s="354"/>
      <c r="JW250" s="354"/>
      <c r="JX250" s="354"/>
      <c r="JY250" s="354"/>
      <c r="JZ250" s="354"/>
      <c r="KA250" s="354"/>
      <c r="KB250" s="354"/>
      <c r="KC250" s="354"/>
      <c r="KD250" s="354"/>
      <c r="KE250" s="354"/>
      <c r="KF250" s="354"/>
      <c r="KG250" s="354"/>
      <c r="KH250" s="354"/>
      <c r="KI250" s="354"/>
      <c r="KJ250" s="354"/>
      <c r="KK250" s="354"/>
      <c r="KL250" s="354"/>
      <c r="KM250" s="354"/>
      <c r="KN250" s="354"/>
      <c r="KO250" s="354"/>
      <c r="KP250" s="354"/>
      <c r="KQ250" s="354"/>
      <c r="KR250" s="354"/>
      <c r="KS250" s="354"/>
      <c r="KT250" s="354"/>
      <c r="KU250" s="354"/>
      <c r="KV250" s="51"/>
      <c r="KW250" s="47"/>
      <c r="KX250" s="47"/>
      <c r="KY250" s="47"/>
      <c r="KZ250" s="47"/>
      <c r="LA250" s="47"/>
      <c r="LB250" s="47"/>
      <c r="LC250" s="47"/>
      <c r="LD250" s="361"/>
      <c r="LE250" s="361"/>
      <c r="LF250" s="361"/>
      <c r="LG250" s="361"/>
      <c r="LH250" s="361"/>
      <c r="LI250" s="361"/>
      <c r="LJ250" s="361"/>
      <c r="LK250" s="361"/>
      <c r="LL250" s="361"/>
      <c r="LM250" s="361"/>
      <c r="LN250" s="361"/>
      <c r="LO250" s="361"/>
      <c r="LP250" s="361"/>
      <c r="LQ250" s="354"/>
      <c r="LR250" s="354"/>
      <c r="LS250" s="354"/>
      <c r="LT250" s="354"/>
      <c r="LU250" s="354"/>
      <c r="LV250" s="354"/>
      <c r="LW250" s="51"/>
      <c r="LX250" s="354"/>
      <c r="LY250" s="354"/>
      <c r="LZ250" s="354"/>
      <c r="MA250" s="354"/>
      <c r="MB250" s="363"/>
      <c r="MC250" s="363"/>
      <c r="MD250" s="354"/>
      <c r="ME250" s="354"/>
      <c r="MF250" s="354"/>
      <c r="MG250" s="354"/>
      <c r="MH250" s="354"/>
      <c r="MI250" s="354"/>
      <c r="MJ250" s="354"/>
      <c r="MK250" s="354"/>
      <c r="ML250" s="354"/>
      <c r="MM250" s="354"/>
      <c r="MN250" s="354"/>
      <c r="MO250" s="354"/>
      <c r="MP250" s="354"/>
      <c r="MQ250" s="354"/>
      <c r="MR250" s="354"/>
      <c r="MS250" s="51"/>
      <c r="MT250" s="364">
        <f t="shared" si="138"/>
        <v>560</v>
      </c>
      <c r="MU250" s="365">
        <f t="shared" si="139"/>
        <v>0</v>
      </c>
      <c r="MV250" s="366">
        <f t="shared" si="140"/>
        <v>560</v>
      </c>
      <c r="MW250" s="365">
        <v>1022</v>
      </c>
      <c r="MX250" s="365">
        <v>1631</v>
      </c>
      <c r="MY250" s="54"/>
      <c r="MZ250" s="708"/>
      <c r="NA250" s="708"/>
      <c r="NB250" s="709">
        <f t="shared" si="141"/>
        <v>0</v>
      </c>
      <c r="NC250" s="710"/>
      <c r="ND250" s="710">
        <v>6</v>
      </c>
      <c r="NE250" s="738" t="e">
        <f t="shared" si="167"/>
        <v>#DIV/0!</v>
      </c>
      <c r="NF250" s="739"/>
      <c r="NG250" s="739">
        <v>1000</v>
      </c>
      <c r="NH250" s="739">
        <v>6</v>
      </c>
      <c r="NI250" s="740">
        <f t="shared" si="142"/>
        <v>960</v>
      </c>
      <c r="NJ250" s="738"/>
      <c r="NK250" s="741"/>
      <c r="NL250" s="742">
        <v>44562</v>
      </c>
      <c r="NM250" s="739">
        <f ca="1" t="shared" si="143"/>
        <v>17.1666666666667</v>
      </c>
      <c r="NN250" s="739">
        <f ca="1" t="shared" si="144"/>
        <v>515</v>
      </c>
      <c r="NO250" s="739">
        <v>728</v>
      </c>
      <c r="NP250" s="739">
        <f t="shared" si="145"/>
        <v>560</v>
      </c>
      <c r="NQ250" s="761">
        <f t="shared" si="146"/>
        <v>1.26126126126126</v>
      </c>
      <c r="NR250" s="739">
        <f ca="1" t="shared" si="147"/>
        <v>0.893903612350213</v>
      </c>
      <c r="NS250" s="739">
        <f t="shared" si="148"/>
        <v>160</v>
      </c>
      <c r="NT250" s="739"/>
      <c r="NU250" s="739">
        <f ca="1" t="shared" si="149"/>
        <v>32.621359223301</v>
      </c>
      <c r="NV250" s="769">
        <f ca="1" t="shared" si="150"/>
        <v>1.0873786407767</v>
      </c>
      <c r="NW250" s="769">
        <f ca="1" t="shared" si="151"/>
        <v>147.142857142857</v>
      </c>
      <c r="NX250" s="739"/>
      <c r="NY250" s="739"/>
      <c r="NZ250" s="739"/>
      <c r="OA250" s="739"/>
      <c r="OB250" s="739"/>
      <c r="OC250" s="739"/>
      <c r="OD250" s="739"/>
      <c r="OE250" s="743">
        <f t="shared" si="152"/>
        <v>84</v>
      </c>
      <c r="OF250" s="743">
        <f t="shared" si="153"/>
        <v>32</v>
      </c>
      <c r="OG250" s="743">
        <f t="shared" si="154"/>
        <v>4</v>
      </c>
      <c r="OH250" s="743">
        <f t="shared" si="155"/>
        <v>0</v>
      </c>
      <c r="OI250" s="743">
        <f t="shared" si="156"/>
        <v>128</v>
      </c>
      <c r="OJ250" s="739">
        <f t="shared" si="157"/>
        <v>16</v>
      </c>
      <c r="OK250" s="739">
        <f t="shared" si="158"/>
        <v>40</v>
      </c>
      <c r="OL250" s="739">
        <f t="shared" si="159"/>
        <v>200</v>
      </c>
      <c r="OM250" s="739">
        <f t="shared" si="160"/>
        <v>0</v>
      </c>
      <c r="ON250" s="739">
        <f t="shared" si="161"/>
        <v>0</v>
      </c>
      <c r="OO250" s="739">
        <f t="shared" si="162"/>
        <v>36</v>
      </c>
      <c r="OP250" s="739"/>
      <c r="OQ250" s="739">
        <f t="shared" si="163"/>
        <v>20</v>
      </c>
      <c r="OR250" s="739">
        <f t="shared" si="164"/>
        <v>560</v>
      </c>
      <c r="OS250" s="739">
        <f t="shared" si="165"/>
        <v>0</v>
      </c>
      <c r="OT250" s="739">
        <f t="shared" si="166"/>
        <v>0</v>
      </c>
      <c r="OU250" s="739"/>
      <c r="OV250" s="739"/>
      <c r="OW250" s="739"/>
      <c r="OX250" s="739"/>
      <c r="OY250" s="739"/>
      <c r="OZ250" s="739"/>
      <c r="PA250" s="739"/>
      <c r="PB250" s="739"/>
      <c r="PC250" s="739"/>
      <c r="PD250" s="739"/>
      <c r="PE250" s="739"/>
      <c r="PF250" s="739"/>
      <c r="PG250" s="739"/>
      <c r="PI250" s="28">
        <v>440</v>
      </c>
      <c r="PJ250" s="28">
        <v>0</v>
      </c>
      <c r="PK250" s="28">
        <v>80</v>
      </c>
      <c r="PL250" s="28">
        <v>8</v>
      </c>
      <c r="PM250" s="28">
        <v>220</v>
      </c>
      <c r="PN250" s="28">
        <v>0</v>
      </c>
      <c r="PO250" s="28">
        <v>8</v>
      </c>
      <c r="PP250" s="28">
        <v>0</v>
      </c>
      <c r="PQ250" s="28">
        <v>184</v>
      </c>
      <c r="PR250" s="28">
        <v>52</v>
      </c>
      <c r="PS250" s="28">
        <v>30</v>
      </c>
      <c r="PT250" s="28">
        <v>0</v>
      </c>
      <c r="PU250" s="28">
        <v>0</v>
      </c>
      <c r="PV250" s="28">
        <v>1022</v>
      </c>
      <c r="PW250" s="28">
        <v>0</v>
      </c>
    </row>
    <row r="251" s="28" customFormat="1" customHeight="1" spans="1:439">
      <c r="A251" s="798" t="s">
        <v>1334</v>
      </c>
      <c r="B251" s="415">
        <v>2020</v>
      </c>
      <c r="C251" s="95" t="s">
        <v>2166</v>
      </c>
      <c r="D251" s="95" t="s">
        <v>2174</v>
      </c>
      <c r="E251" s="411"/>
      <c r="F251" s="116" t="s">
        <v>575</v>
      </c>
      <c r="G251" s="112" t="s">
        <v>576</v>
      </c>
      <c r="H251" s="113" t="s">
        <v>3819</v>
      </c>
      <c r="I251" s="99">
        <f t="shared" si="172"/>
        <v>-1316</v>
      </c>
      <c r="J251" s="100">
        <v>3520</v>
      </c>
      <c r="K251" s="454">
        <v>-572</v>
      </c>
      <c r="L251" s="150">
        <f t="shared" si="133"/>
        <v>2204</v>
      </c>
      <c r="M251" s="151">
        <f t="shared" si="134"/>
        <v>2204</v>
      </c>
      <c r="N251" s="455"/>
      <c r="O251" s="37">
        <v>368</v>
      </c>
      <c r="P251" s="36">
        <v>2900</v>
      </c>
      <c r="Q251" s="33">
        <f t="shared" si="135"/>
        <v>0</v>
      </c>
      <c r="R251" s="34">
        <f t="shared" si="136"/>
        <v>0</v>
      </c>
      <c r="S251" s="346"/>
      <c r="T251" s="346"/>
      <c r="U251" s="824"/>
      <c r="V251" s="824"/>
      <c r="W251" s="346"/>
      <c r="X251" s="347"/>
      <c r="Y251" s="348"/>
      <c r="Z251" s="348"/>
      <c r="AA251" s="348"/>
      <c r="AB251" s="348"/>
      <c r="AC251" s="348"/>
      <c r="AD251" s="348"/>
      <c r="AE251" s="348"/>
      <c r="AF251" s="346"/>
      <c r="AG251" s="346"/>
      <c r="AH251" s="346"/>
      <c r="AI251" s="346"/>
      <c r="AJ251" s="346"/>
      <c r="AK251" s="346"/>
      <c r="AL251" s="346"/>
      <c r="AM251" s="346"/>
      <c r="AN251" s="346"/>
      <c r="AO251" s="346"/>
      <c r="AP251" s="346"/>
      <c r="AQ251" s="346"/>
      <c r="AR251" s="346"/>
      <c r="AS251" s="346"/>
      <c r="AT251" s="346"/>
      <c r="AU251" s="346"/>
      <c r="AV251" s="346"/>
      <c r="AW251" s="346"/>
      <c r="AX251" s="346"/>
      <c r="AY251" s="349"/>
      <c r="AZ251" s="48"/>
      <c r="BA251" s="48"/>
      <c r="BB251" s="48"/>
      <c r="BC251" s="48"/>
      <c r="BD251" s="47"/>
      <c r="BE251" s="47"/>
      <c r="BF251" s="47"/>
      <c r="BG251" s="47"/>
      <c r="BH251" s="47"/>
      <c r="BI251" s="47"/>
      <c r="BJ251" s="47"/>
      <c r="BK251" s="47"/>
      <c r="BL251" s="47">
        <v>8</v>
      </c>
      <c r="BM251" s="47"/>
      <c r="BN251" s="47"/>
      <c r="BO251" s="47"/>
      <c r="BP251" s="47"/>
      <c r="BQ251" s="47"/>
      <c r="BR251" s="47"/>
      <c r="BS251" s="354"/>
      <c r="BT251" s="354"/>
      <c r="BU251" s="354"/>
      <c r="BV251" s="354"/>
      <c r="BW251" s="354"/>
      <c r="BX251" s="354"/>
      <c r="BY251" s="354"/>
      <c r="BZ251" s="354"/>
      <c r="CA251" s="354"/>
      <c r="CB251" s="354"/>
      <c r="CC251" s="354"/>
      <c r="CD251" s="354"/>
      <c r="CE251" s="354"/>
      <c r="CF251" s="354"/>
      <c r="CG251" s="354"/>
      <c r="CH251" s="354"/>
      <c r="CI251" s="354"/>
      <c r="CJ251" s="354"/>
      <c r="CK251" s="354"/>
      <c r="CL251" s="354"/>
      <c r="CM251" s="354"/>
      <c r="CN251" s="354"/>
      <c r="CO251" s="354"/>
      <c r="CP251" s="358"/>
      <c r="CQ251" s="48"/>
      <c r="CR251" s="354"/>
      <c r="CS251" s="354"/>
      <c r="CT251" s="355"/>
      <c r="CU251" s="354"/>
      <c r="CV251" s="354"/>
      <c r="CW251" s="354"/>
      <c r="CX251" s="354"/>
      <c r="CY251" s="354"/>
      <c r="CZ251" s="354"/>
      <c r="DA251" s="356"/>
      <c r="DB251" s="354"/>
      <c r="DC251" s="354"/>
      <c r="DD251" s="354"/>
      <c r="DE251" s="354"/>
      <c r="DF251" s="354"/>
      <c r="DG251" s="354"/>
      <c r="DH251" s="354"/>
      <c r="DI251" s="354"/>
      <c r="DJ251" s="354"/>
      <c r="DK251" s="354"/>
      <c r="DL251" s="354"/>
      <c r="DM251" s="354"/>
      <c r="DN251" s="354"/>
      <c r="DO251" s="354"/>
      <c r="DP251" s="354"/>
      <c r="DQ251" s="354"/>
      <c r="DR251" s="354"/>
      <c r="DS251" s="354"/>
      <c r="DT251" s="354"/>
      <c r="DU251" s="354"/>
      <c r="DV251" s="354"/>
      <c r="DW251" s="354"/>
      <c r="DX251" s="354"/>
      <c r="DY251" s="354"/>
      <c r="DZ251" s="357"/>
      <c r="EA251" s="356"/>
      <c r="EB251" s="356"/>
      <c r="EC251" s="356"/>
      <c r="ED251" s="356"/>
      <c r="EE251" s="358"/>
      <c r="EF251" s="48"/>
      <c r="EG251" s="46"/>
      <c r="EH251" s="46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>
        <v>320</v>
      </c>
      <c r="ES251" s="47"/>
      <c r="ET251" s="48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>
        <v>64</v>
      </c>
      <c r="FK251" s="47"/>
      <c r="FL251" s="47"/>
      <c r="FM251" s="47"/>
      <c r="FN251" s="47"/>
      <c r="FO251" s="47"/>
      <c r="FP251" s="47"/>
      <c r="FQ251" s="354"/>
      <c r="FR251" s="354"/>
      <c r="FS251" s="354"/>
      <c r="FT251" s="354"/>
      <c r="FU251" s="354"/>
      <c r="FV251" s="354"/>
      <c r="FW251" s="354"/>
      <c r="FX251" s="354"/>
      <c r="FY251" s="354"/>
      <c r="FZ251" s="354"/>
      <c r="GA251" s="354"/>
      <c r="GB251" s="354"/>
      <c r="GC251" s="354"/>
      <c r="GD251" s="354"/>
      <c r="GE251" s="354"/>
      <c r="GF251" s="354"/>
      <c r="GG251" s="354"/>
      <c r="GH251" s="354"/>
      <c r="GI251" s="354"/>
      <c r="GJ251" s="354"/>
      <c r="GK251" s="354"/>
      <c r="GL251" s="354">
        <v>128</v>
      </c>
      <c r="GM251" s="354"/>
      <c r="GN251" s="354"/>
      <c r="GO251" s="354"/>
      <c r="GP251" s="354"/>
      <c r="GQ251" s="354"/>
      <c r="GR251" s="354"/>
      <c r="GS251" s="354"/>
      <c r="GT251" s="354"/>
      <c r="GU251" s="354"/>
      <c r="GV251" s="354"/>
      <c r="GW251" s="354"/>
      <c r="GX251" s="354"/>
      <c r="GY251" s="354"/>
      <c r="GZ251" s="354"/>
      <c r="HA251" s="354"/>
      <c r="HB251" s="354"/>
      <c r="HC251" s="354"/>
      <c r="HD251" s="354"/>
      <c r="HE251" s="354"/>
      <c r="HF251" s="354">
        <v>96</v>
      </c>
      <c r="HG251" s="354"/>
      <c r="HH251" s="354"/>
      <c r="HI251" s="354"/>
      <c r="HJ251" s="354"/>
      <c r="HK251" s="354"/>
      <c r="HL251" s="354"/>
      <c r="HM251" s="354"/>
      <c r="HN251" s="354"/>
      <c r="HO251" s="354"/>
      <c r="HP251" s="354"/>
      <c r="HQ251" s="354"/>
      <c r="HR251" s="354"/>
      <c r="HS251" s="354"/>
      <c r="HT251" s="354"/>
      <c r="HU251" s="354">
        <v>64</v>
      </c>
      <c r="HV251" s="354"/>
      <c r="HW251" s="354">
        <v>32</v>
      </c>
      <c r="HX251" s="354">
        <v>160</v>
      </c>
      <c r="HY251" s="354"/>
      <c r="HZ251" s="354"/>
      <c r="IA251" s="354"/>
      <c r="IB251" s="354"/>
      <c r="IC251" s="354"/>
      <c r="ID251" s="354"/>
      <c r="IE251" s="354"/>
      <c r="IF251" s="354"/>
      <c r="IG251" s="354"/>
      <c r="IH251" s="354"/>
      <c r="II251" s="354"/>
      <c r="IJ251" s="354"/>
      <c r="IK251" s="354"/>
      <c r="IL251" s="354"/>
      <c r="IM251" s="354"/>
      <c r="IN251" s="354"/>
      <c r="IO251" s="354">
        <v>160</v>
      </c>
      <c r="IP251" s="354"/>
      <c r="IQ251" s="354"/>
      <c r="IR251" s="50"/>
      <c r="IS251" s="47"/>
      <c r="IT251" s="47"/>
      <c r="IU251" s="47"/>
      <c r="IV251" s="47"/>
      <c r="IW251" s="47"/>
      <c r="IX251" s="47"/>
      <c r="IY251" s="47"/>
      <c r="IZ251" s="47"/>
      <c r="JA251" s="47"/>
      <c r="JB251" s="47"/>
      <c r="JC251" s="47"/>
      <c r="JD251" s="47"/>
      <c r="JE251" s="47"/>
      <c r="JF251" s="47"/>
      <c r="JG251" s="47"/>
      <c r="JH251" s="47"/>
      <c r="JI251" s="47"/>
      <c r="JJ251" s="47"/>
      <c r="JK251" s="47"/>
      <c r="JL251" s="354"/>
      <c r="JM251" s="354"/>
      <c r="JN251" s="354"/>
      <c r="JO251" s="354"/>
      <c r="JP251" s="354"/>
      <c r="JQ251" s="354"/>
      <c r="JR251" s="354"/>
      <c r="JS251" s="354"/>
      <c r="JT251" s="354"/>
      <c r="JU251" s="354"/>
      <c r="JV251" s="354"/>
      <c r="JW251" s="354"/>
      <c r="JX251" s="354"/>
      <c r="JY251" s="354"/>
      <c r="JZ251" s="354"/>
      <c r="KA251" s="354"/>
      <c r="KB251" s="354"/>
      <c r="KC251" s="354"/>
      <c r="KD251" s="354"/>
      <c r="KE251" s="354"/>
      <c r="KF251" s="354"/>
      <c r="KG251" s="354"/>
      <c r="KH251" s="354"/>
      <c r="KI251" s="354"/>
      <c r="KJ251" s="354"/>
      <c r="KK251" s="354"/>
      <c r="KL251" s="354"/>
      <c r="KM251" s="354"/>
      <c r="KN251" s="354"/>
      <c r="KO251" s="354"/>
      <c r="KP251" s="354"/>
      <c r="KQ251" s="354"/>
      <c r="KR251" s="354"/>
      <c r="KS251" s="354"/>
      <c r="KT251" s="354"/>
      <c r="KU251" s="354"/>
      <c r="KV251" s="51"/>
      <c r="KW251" s="47"/>
      <c r="KX251" s="47"/>
      <c r="KY251" s="47"/>
      <c r="KZ251" s="47"/>
      <c r="LA251" s="47"/>
      <c r="LB251" s="47"/>
      <c r="LC251" s="47"/>
      <c r="LD251" s="361"/>
      <c r="LE251" s="361"/>
      <c r="LF251" s="361"/>
      <c r="LG251" s="361"/>
      <c r="LH251" s="361"/>
      <c r="LI251" s="361"/>
      <c r="LJ251" s="361"/>
      <c r="LK251" s="361"/>
      <c r="LL251" s="361"/>
      <c r="LM251" s="361"/>
      <c r="LN251" s="361"/>
      <c r="LO251" s="354">
        <v>32</v>
      </c>
      <c r="LP251" s="354"/>
      <c r="LQ251" s="354"/>
      <c r="LR251" s="354"/>
      <c r="LS251" s="354"/>
      <c r="LT251" s="354"/>
      <c r="LU251" s="354"/>
      <c r="LV251" s="354"/>
      <c r="LW251" s="51"/>
      <c r="LX251" s="354"/>
      <c r="LY251" s="354"/>
      <c r="LZ251" s="354"/>
      <c r="MA251" s="354"/>
      <c r="MB251" s="354"/>
      <c r="MC251" s="354"/>
      <c r="MD251" s="354"/>
      <c r="ME251" s="354"/>
      <c r="MF251" s="354"/>
      <c r="MG251" s="354"/>
      <c r="MH251" s="354"/>
      <c r="MI251" s="354"/>
      <c r="MJ251" s="354"/>
      <c r="MK251" s="354"/>
      <c r="ML251" s="354"/>
      <c r="MM251" s="354"/>
      <c r="MN251" s="354"/>
      <c r="MO251" s="354"/>
      <c r="MP251" s="354"/>
      <c r="MQ251" s="354"/>
      <c r="MR251" s="354"/>
      <c r="MS251" s="51"/>
      <c r="MT251" s="364">
        <f t="shared" si="138"/>
        <v>1024</v>
      </c>
      <c r="MU251" s="365">
        <f t="shared" si="139"/>
        <v>32</v>
      </c>
      <c r="MV251" s="366">
        <f t="shared" si="140"/>
        <v>1056</v>
      </c>
      <c r="MW251" s="365">
        <v>8544</v>
      </c>
      <c r="MX251" s="365">
        <v>4787</v>
      </c>
      <c r="MY251" s="54"/>
      <c r="MZ251" s="708">
        <v>7.99</v>
      </c>
      <c r="NA251" s="817">
        <v>1.73</v>
      </c>
      <c r="NB251" s="709">
        <f t="shared" si="141"/>
        <v>1826.88</v>
      </c>
      <c r="NC251" s="710"/>
      <c r="ND251" s="710">
        <v>9.55</v>
      </c>
      <c r="NE251" s="738">
        <f t="shared" si="167"/>
        <v>0.176084893451816</v>
      </c>
      <c r="NF251" s="739"/>
      <c r="NG251" s="739">
        <v>3000</v>
      </c>
      <c r="NH251" s="739">
        <v>9.55</v>
      </c>
      <c r="NI251" s="740">
        <f t="shared" si="142"/>
        <v>21048.2</v>
      </c>
      <c r="NJ251" s="738">
        <f t="shared" ref="NJ251:NJ255" si="175">1-NH251/6.7/NA251</f>
        <v>0.176084893451816</v>
      </c>
      <c r="NK251" s="741"/>
      <c r="NL251" s="742">
        <v>44562</v>
      </c>
      <c r="NM251" s="739">
        <f ca="1" t="shared" si="143"/>
        <v>17.1666666666667</v>
      </c>
      <c r="NN251" s="739">
        <f ca="1" t="shared" si="144"/>
        <v>515</v>
      </c>
      <c r="NO251" s="739">
        <v>3268</v>
      </c>
      <c r="NP251" s="739">
        <f t="shared" si="145"/>
        <v>1056</v>
      </c>
      <c r="NQ251" s="761">
        <f t="shared" si="146"/>
        <v>0.385964912280702</v>
      </c>
      <c r="NR251" s="739">
        <f ca="1" t="shared" si="147"/>
        <v>0.27354794753875</v>
      </c>
      <c r="NS251" s="739">
        <f t="shared" si="148"/>
        <v>2204</v>
      </c>
      <c r="NT251" s="739"/>
      <c r="NU251" s="739">
        <f ca="1" t="shared" si="149"/>
        <v>61.5145631067961</v>
      </c>
      <c r="NV251" s="769">
        <f ca="1" t="shared" si="150"/>
        <v>2.0504854368932</v>
      </c>
      <c r="NW251" s="769">
        <f ca="1" t="shared" si="151"/>
        <v>1074.86742424242</v>
      </c>
      <c r="NX251" s="739"/>
      <c r="NY251" s="739"/>
      <c r="NZ251" s="739"/>
      <c r="OA251" s="739"/>
      <c r="OB251" s="739"/>
      <c r="OC251" s="739"/>
      <c r="OD251" s="739"/>
      <c r="OE251" s="743">
        <f t="shared" si="152"/>
        <v>0</v>
      </c>
      <c r="OF251" s="743">
        <f t="shared" si="153"/>
        <v>320</v>
      </c>
      <c r="OG251" s="743">
        <f t="shared" si="154"/>
        <v>0</v>
      </c>
      <c r="OH251" s="743">
        <f t="shared" si="155"/>
        <v>64</v>
      </c>
      <c r="OI251" s="743">
        <f t="shared" si="156"/>
        <v>0</v>
      </c>
      <c r="OJ251" s="739">
        <f t="shared" si="157"/>
        <v>0</v>
      </c>
      <c r="OK251" s="739">
        <f t="shared" si="158"/>
        <v>0</v>
      </c>
      <c r="OL251" s="739">
        <f t="shared" si="159"/>
        <v>128</v>
      </c>
      <c r="OM251" s="739">
        <f t="shared" si="160"/>
        <v>128</v>
      </c>
      <c r="ON251" s="739">
        <f t="shared" si="161"/>
        <v>0</v>
      </c>
      <c r="OO251" s="739">
        <f t="shared" si="162"/>
        <v>32</v>
      </c>
      <c r="OP251" s="739"/>
      <c r="OQ251" s="739">
        <f t="shared" si="163"/>
        <v>224</v>
      </c>
      <c r="OR251" s="739">
        <f t="shared" si="164"/>
        <v>896</v>
      </c>
      <c r="OS251" s="739">
        <f t="shared" si="165"/>
        <v>0</v>
      </c>
      <c r="OT251" s="739">
        <f t="shared" si="166"/>
        <v>-160</v>
      </c>
      <c r="OU251" s="739"/>
      <c r="OV251" s="739"/>
      <c r="OW251" s="739"/>
      <c r="OX251" s="739"/>
      <c r="OY251" s="739"/>
      <c r="OZ251" s="739"/>
      <c r="PA251" s="739"/>
      <c r="PB251" s="739"/>
      <c r="PC251" s="739"/>
      <c r="PD251" s="739"/>
      <c r="PE251" s="739"/>
      <c r="PF251" s="739"/>
      <c r="PG251" s="739"/>
      <c r="PI251" s="28">
        <v>160</v>
      </c>
      <c r="PJ251" s="28">
        <v>0</v>
      </c>
      <c r="PK251" s="28">
        <v>320</v>
      </c>
      <c r="PL251" s="28">
        <v>512</v>
      </c>
      <c r="PM251" s="28">
        <v>608</v>
      </c>
      <c r="PN251" s="28">
        <v>32</v>
      </c>
      <c r="PO251" s="28">
        <v>224</v>
      </c>
      <c r="PP251" s="28">
        <v>5824</v>
      </c>
      <c r="PQ251" s="28">
        <v>256</v>
      </c>
      <c r="PR251" s="28">
        <v>0</v>
      </c>
      <c r="PS251" s="28">
        <v>288</v>
      </c>
      <c r="PT251" s="28">
        <v>320</v>
      </c>
      <c r="PU251" s="28">
        <v>0</v>
      </c>
      <c r="PV251" s="28">
        <v>8544</v>
      </c>
      <c r="PW251" s="28">
        <v>0</v>
      </c>
    </row>
    <row r="252" s="325" customFormat="1" customHeight="1" spans="1:439">
      <c r="A252" s="798" t="s">
        <v>1334</v>
      </c>
      <c r="B252" s="415">
        <v>2020</v>
      </c>
      <c r="C252" s="122" t="s">
        <v>1645</v>
      </c>
      <c r="D252" s="122" t="s">
        <v>1646</v>
      </c>
      <c r="E252" s="122"/>
      <c r="F252" s="104" t="s">
        <v>2178</v>
      </c>
      <c r="G252" s="112" t="s">
        <v>2179</v>
      </c>
      <c r="H252" s="98" t="s">
        <v>3820</v>
      </c>
      <c r="I252" s="99">
        <f t="shared" si="172"/>
        <v>-54</v>
      </c>
      <c r="J252" s="114">
        <v>1110</v>
      </c>
      <c r="K252" s="456">
        <v>-30</v>
      </c>
      <c r="L252" s="150">
        <f t="shared" si="133"/>
        <v>1056</v>
      </c>
      <c r="M252" s="151">
        <f t="shared" si="134"/>
        <v>1056</v>
      </c>
      <c r="N252" s="811"/>
      <c r="O252" s="35"/>
      <c r="P252" s="157">
        <v>1120</v>
      </c>
      <c r="Q252" s="154">
        <f t="shared" si="135"/>
        <v>0</v>
      </c>
      <c r="R252" s="114">
        <f t="shared" si="136"/>
        <v>0</v>
      </c>
      <c r="S252" s="490"/>
      <c r="T252" s="490"/>
      <c r="U252" s="825"/>
      <c r="V252" s="825"/>
      <c r="W252" s="490"/>
      <c r="X252" s="489"/>
      <c r="Y252" s="505"/>
      <c r="Z252" s="505"/>
      <c r="AA252" s="505"/>
      <c r="AB252" s="505"/>
      <c r="AC252" s="505"/>
      <c r="AD252" s="505"/>
      <c r="AE252" s="505"/>
      <c r="AF252" s="490"/>
      <c r="AG252" s="490"/>
      <c r="AH252" s="490"/>
      <c r="AI252" s="490"/>
      <c r="AJ252" s="490"/>
      <c r="AK252" s="490"/>
      <c r="AL252" s="490"/>
      <c r="AM252" s="490"/>
      <c r="AN252" s="490"/>
      <c r="AO252" s="490"/>
      <c r="AP252" s="490"/>
      <c r="AQ252" s="490"/>
      <c r="AR252" s="490"/>
      <c r="AS252" s="490"/>
      <c r="AT252" s="490"/>
      <c r="AU252" s="490"/>
      <c r="AV252" s="490"/>
      <c r="AW252" s="490"/>
      <c r="AX252" s="490"/>
      <c r="AY252" s="100"/>
      <c r="AZ252" s="48">
        <v>1</v>
      </c>
      <c r="BA252" s="48">
        <v>1</v>
      </c>
      <c r="BB252" s="48"/>
      <c r="BC252" s="48"/>
      <c r="BD252" s="47"/>
      <c r="BE252" s="47"/>
      <c r="BF252" s="47"/>
      <c r="BG252" s="47"/>
      <c r="BH252" s="47">
        <v>1</v>
      </c>
      <c r="BI252" s="47"/>
      <c r="BJ252" s="47"/>
      <c r="BK252" s="47"/>
      <c r="BL252" s="47">
        <v>1</v>
      </c>
      <c r="BM252" s="47"/>
      <c r="BN252" s="47"/>
      <c r="BO252" s="47"/>
      <c r="BP252" s="47"/>
      <c r="BQ252" s="47"/>
      <c r="BR252" s="47"/>
      <c r="BS252" s="354"/>
      <c r="BT252" s="354"/>
      <c r="BU252" s="354"/>
      <c r="BV252" s="354"/>
      <c r="BW252" s="354"/>
      <c r="BX252" s="354"/>
      <c r="BY252" s="354"/>
      <c r="BZ252" s="354"/>
      <c r="CA252" s="354"/>
      <c r="CB252" s="354"/>
      <c r="CC252" s="354"/>
      <c r="CD252" s="354"/>
      <c r="CE252" s="354"/>
      <c r="CF252" s="354"/>
      <c r="CG252" s="354"/>
      <c r="CH252" s="354"/>
      <c r="CI252" s="354"/>
      <c r="CJ252" s="354"/>
      <c r="CK252" s="354"/>
      <c r="CL252" s="354"/>
      <c r="CM252" s="354"/>
      <c r="CN252" s="354"/>
      <c r="CO252" s="354"/>
      <c r="CP252" s="358"/>
      <c r="CQ252" s="48"/>
      <c r="CR252" s="354"/>
      <c r="CS252" s="354"/>
      <c r="CT252" s="355"/>
      <c r="CU252" s="354"/>
      <c r="CV252" s="354"/>
      <c r="CW252" s="354"/>
      <c r="CX252" s="354"/>
      <c r="CY252" s="354"/>
      <c r="CZ252" s="354"/>
      <c r="DA252" s="356"/>
      <c r="DB252" s="354"/>
      <c r="DC252" s="354"/>
      <c r="DD252" s="354"/>
      <c r="DE252" s="354"/>
      <c r="DF252" s="354"/>
      <c r="DG252" s="354"/>
      <c r="DH252" s="354"/>
      <c r="DI252" s="354"/>
      <c r="DJ252" s="354"/>
      <c r="DK252" s="354"/>
      <c r="DL252" s="354"/>
      <c r="DM252" s="354"/>
      <c r="DN252" s="354"/>
      <c r="DO252" s="354"/>
      <c r="DP252" s="354"/>
      <c r="DQ252" s="354"/>
      <c r="DR252" s="354"/>
      <c r="DS252" s="354"/>
      <c r="DT252" s="354"/>
      <c r="DU252" s="354"/>
      <c r="DV252" s="354"/>
      <c r="DW252" s="354"/>
      <c r="DX252" s="354"/>
      <c r="DY252" s="354"/>
      <c r="DZ252" s="357"/>
      <c r="EA252" s="356"/>
      <c r="EB252" s="356"/>
      <c r="EC252" s="356"/>
      <c r="ED252" s="356"/>
      <c r="EE252" s="358"/>
      <c r="EF252" s="48"/>
      <c r="EG252" s="46"/>
      <c r="EH252" s="46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>
        <v>40</v>
      </c>
      <c r="ES252" s="47"/>
      <c r="ET252" s="48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354"/>
      <c r="FR252" s="354"/>
      <c r="FS252" s="354"/>
      <c r="FT252" s="354"/>
      <c r="FU252" s="354"/>
      <c r="FV252" s="354"/>
      <c r="FW252" s="354"/>
      <c r="FX252" s="354"/>
      <c r="FY252" s="354"/>
      <c r="FZ252" s="354"/>
      <c r="GA252" s="354"/>
      <c r="GB252" s="354"/>
      <c r="GC252" s="354"/>
      <c r="GD252" s="354"/>
      <c r="GE252" s="354"/>
      <c r="GF252" s="354"/>
      <c r="GG252" s="354"/>
      <c r="GH252" s="354"/>
      <c r="GI252" s="354"/>
      <c r="GJ252" s="354"/>
      <c r="GK252" s="354"/>
      <c r="GL252" s="354"/>
      <c r="GM252" s="354"/>
      <c r="GN252" s="354"/>
      <c r="GO252" s="354"/>
      <c r="GP252" s="354"/>
      <c r="GQ252" s="354"/>
      <c r="GR252" s="354"/>
      <c r="GS252" s="354"/>
      <c r="GT252" s="354"/>
      <c r="GU252" s="354"/>
      <c r="GV252" s="354"/>
      <c r="GW252" s="354"/>
      <c r="GX252" s="354"/>
      <c r="GY252" s="354"/>
      <c r="GZ252" s="354"/>
      <c r="HA252" s="354"/>
      <c r="HB252" s="354"/>
      <c r="HC252" s="354"/>
      <c r="HD252" s="354"/>
      <c r="HE252" s="354"/>
      <c r="HF252" s="354"/>
      <c r="HG252" s="354"/>
      <c r="HH252" s="354"/>
      <c r="HI252" s="354"/>
      <c r="HJ252" s="354"/>
      <c r="HK252" s="354"/>
      <c r="HL252" s="354"/>
      <c r="HM252" s="354"/>
      <c r="HN252" s="354"/>
      <c r="HO252" s="354"/>
      <c r="HP252" s="354"/>
      <c r="HQ252" s="354"/>
      <c r="HR252" s="354"/>
      <c r="HS252" s="354"/>
      <c r="HT252" s="354"/>
      <c r="HU252" s="354"/>
      <c r="HV252" s="354"/>
      <c r="HW252" s="354"/>
      <c r="HX252" s="354">
        <v>20</v>
      </c>
      <c r="HY252" s="354"/>
      <c r="HZ252" s="354"/>
      <c r="IA252" s="354"/>
      <c r="IB252" s="354"/>
      <c r="IC252" s="354"/>
      <c r="ID252" s="354"/>
      <c r="IE252" s="354"/>
      <c r="IF252" s="354"/>
      <c r="IG252" s="354"/>
      <c r="IH252" s="354"/>
      <c r="II252" s="354"/>
      <c r="IJ252" s="354"/>
      <c r="IK252" s="354"/>
      <c r="IL252" s="354"/>
      <c r="IM252" s="354"/>
      <c r="IN252" s="354"/>
      <c r="IO252" s="354"/>
      <c r="IP252" s="354"/>
      <c r="IQ252" s="354"/>
      <c r="IR252" s="50"/>
      <c r="IS252" s="47"/>
      <c r="IT252" s="47"/>
      <c r="IU252" s="47"/>
      <c r="IV252" s="47"/>
      <c r="IW252" s="47"/>
      <c r="IX252" s="47"/>
      <c r="IY252" s="47"/>
      <c r="IZ252" s="47"/>
      <c r="JA252" s="47"/>
      <c r="JB252" s="47"/>
      <c r="JC252" s="47"/>
      <c r="JD252" s="47"/>
      <c r="JE252" s="47"/>
      <c r="JF252" s="47"/>
      <c r="JG252" s="47"/>
      <c r="JH252" s="47"/>
      <c r="JI252" s="47"/>
      <c r="JJ252" s="47"/>
      <c r="JK252" s="47"/>
      <c r="JL252" s="354"/>
      <c r="JM252" s="354"/>
      <c r="JN252" s="354"/>
      <c r="JO252" s="354"/>
      <c r="JP252" s="354"/>
      <c r="JQ252" s="354"/>
      <c r="JR252" s="354"/>
      <c r="JS252" s="354"/>
      <c r="JT252" s="354"/>
      <c r="JU252" s="354"/>
      <c r="JV252" s="354"/>
      <c r="JW252" s="354"/>
      <c r="JX252" s="354"/>
      <c r="JY252" s="354"/>
      <c r="JZ252" s="354"/>
      <c r="KA252" s="354"/>
      <c r="KB252" s="354"/>
      <c r="KC252" s="354"/>
      <c r="KD252" s="354"/>
      <c r="KE252" s="354"/>
      <c r="KF252" s="354"/>
      <c r="KG252" s="354"/>
      <c r="KH252" s="354"/>
      <c r="KI252" s="354"/>
      <c r="KJ252" s="354"/>
      <c r="KK252" s="354"/>
      <c r="KL252" s="354"/>
      <c r="KM252" s="354"/>
      <c r="KN252" s="354"/>
      <c r="KO252" s="354"/>
      <c r="KP252" s="354"/>
      <c r="KQ252" s="354"/>
      <c r="KR252" s="354"/>
      <c r="KS252" s="354"/>
      <c r="KT252" s="354"/>
      <c r="KU252" s="354"/>
      <c r="KV252" s="660"/>
      <c r="KW252" s="47"/>
      <c r="KX252" s="47"/>
      <c r="KY252" s="47"/>
      <c r="KZ252" s="47"/>
      <c r="LA252" s="47"/>
      <c r="LB252" s="47"/>
      <c r="LC252" s="47"/>
      <c r="LD252" s="354"/>
      <c r="LE252" s="354"/>
      <c r="LF252" s="354"/>
      <c r="LG252" s="354"/>
      <c r="LH252" s="354"/>
      <c r="LI252" s="354"/>
      <c r="LJ252" s="354"/>
      <c r="LK252" s="354"/>
      <c r="LL252" s="354"/>
      <c r="LM252" s="354"/>
      <c r="LN252" s="354"/>
      <c r="LO252" s="354"/>
      <c r="LP252" s="354"/>
      <c r="LQ252" s="354"/>
      <c r="LR252" s="354"/>
      <c r="LS252" s="354"/>
      <c r="LT252" s="354"/>
      <c r="LU252" s="354"/>
      <c r="LV252" s="354"/>
      <c r="LW252" s="660"/>
      <c r="LX252" s="354"/>
      <c r="LY252" s="354"/>
      <c r="LZ252" s="354"/>
      <c r="MA252" s="354"/>
      <c r="MB252" s="354"/>
      <c r="MC252" s="354"/>
      <c r="MD252" s="354"/>
      <c r="ME252" s="354"/>
      <c r="MF252" s="354"/>
      <c r="MG252" s="354"/>
      <c r="MH252" s="354"/>
      <c r="MI252" s="354"/>
      <c r="MJ252" s="354"/>
      <c r="MK252" s="354"/>
      <c r="ML252" s="354"/>
      <c r="MM252" s="354"/>
      <c r="MN252" s="354"/>
      <c r="MO252" s="354"/>
      <c r="MP252" s="354"/>
      <c r="MQ252" s="354"/>
      <c r="MR252" s="354"/>
      <c r="MS252" s="660"/>
      <c r="MT252" s="364">
        <f t="shared" si="138"/>
        <v>60</v>
      </c>
      <c r="MU252" s="365">
        <f t="shared" si="139"/>
        <v>0</v>
      </c>
      <c r="MV252" s="366">
        <f t="shared" si="140"/>
        <v>60</v>
      </c>
      <c r="MW252" s="365">
        <v>1024</v>
      </c>
      <c r="MX252" s="365">
        <v>643</v>
      </c>
      <c r="MY252" s="54"/>
      <c r="MZ252" s="709"/>
      <c r="NA252" s="709"/>
      <c r="NB252" s="709">
        <f t="shared" si="141"/>
        <v>0</v>
      </c>
      <c r="NC252" s="711"/>
      <c r="ND252" s="711">
        <v>8.63</v>
      </c>
      <c r="NE252" s="738" t="e">
        <f t="shared" si="167"/>
        <v>#DIV/0!</v>
      </c>
      <c r="NF252" s="743"/>
      <c r="NG252" s="743"/>
      <c r="NH252" s="743">
        <v>8.63</v>
      </c>
      <c r="NI252" s="740">
        <f t="shared" si="142"/>
        <v>9113.28</v>
      </c>
      <c r="NJ252" s="738"/>
      <c r="NK252" s="818"/>
      <c r="NL252" s="742">
        <v>44562</v>
      </c>
      <c r="NM252" s="739">
        <f ca="1" t="shared" si="143"/>
        <v>17.1666666666667</v>
      </c>
      <c r="NN252" s="739">
        <f ca="1" t="shared" si="144"/>
        <v>515</v>
      </c>
      <c r="NO252" s="743">
        <v>1120</v>
      </c>
      <c r="NP252" s="739">
        <f t="shared" si="145"/>
        <v>60</v>
      </c>
      <c r="NQ252" s="761">
        <f t="shared" si="146"/>
        <v>0.0551470588235294</v>
      </c>
      <c r="NR252" s="739">
        <f ca="1" t="shared" si="147"/>
        <v>0.0390848086807538</v>
      </c>
      <c r="NS252" s="739">
        <f t="shared" si="148"/>
        <v>1056</v>
      </c>
      <c r="NT252" s="743"/>
      <c r="NU252" s="739">
        <f ca="1" t="shared" si="149"/>
        <v>3.49514563106796</v>
      </c>
      <c r="NV252" s="769">
        <f ca="1" t="shared" si="150"/>
        <v>0.116504854368932</v>
      </c>
      <c r="NW252" s="769">
        <f ca="1" t="shared" si="151"/>
        <v>9064</v>
      </c>
      <c r="NX252" s="743"/>
      <c r="NY252" s="743"/>
      <c r="NZ252" s="743"/>
      <c r="OA252" s="743"/>
      <c r="OB252" s="743"/>
      <c r="OC252" s="743"/>
      <c r="OD252" s="743"/>
      <c r="OE252" s="743">
        <f t="shared" si="152"/>
        <v>0</v>
      </c>
      <c r="OF252" s="743">
        <f t="shared" si="153"/>
        <v>40</v>
      </c>
      <c r="OG252" s="743">
        <f t="shared" si="154"/>
        <v>0</v>
      </c>
      <c r="OH252" s="743">
        <f t="shared" si="155"/>
        <v>0</v>
      </c>
      <c r="OI252" s="743">
        <f t="shared" si="156"/>
        <v>0</v>
      </c>
      <c r="OJ252" s="739">
        <f t="shared" si="157"/>
        <v>0</v>
      </c>
      <c r="OK252" s="739">
        <f t="shared" si="158"/>
        <v>0</v>
      </c>
      <c r="OL252" s="739">
        <f t="shared" si="159"/>
        <v>0</v>
      </c>
      <c r="OM252" s="739">
        <f t="shared" si="160"/>
        <v>0</v>
      </c>
      <c r="ON252" s="739">
        <f t="shared" si="161"/>
        <v>0</v>
      </c>
      <c r="OO252" s="739">
        <f t="shared" si="162"/>
        <v>0</v>
      </c>
      <c r="OP252" s="739"/>
      <c r="OQ252" s="739">
        <f t="shared" si="163"/>
        <v>20</v>
      </c>
      <c r="OR252" s="739">
        <f t="shared" si="164"/>
        <v>60</v>
      </c>
      <c r="OS252" s="739">
        <f t="shared" si="165"/>
        <v>0</v>
      </c>
      <c r="OT252" s="739">
        <f t="shared" si="166"/>
        <v>0</v>
      </c>
      <c r="OU252" s="743"/>
      <c r="OV252" s="743"/>
      <c r="OW252" s="743"/>
      <c r="OX252" s="743"/>
      <c r="OY252" s="743"/>
      <c r="OZ252" s="743"/>
      <c r="PA252" s="743"/>
      <c r="PB252" s="743"/>
      <c r="PC252" s="743"/>
      <c r="PD252" s="743"/>
      <c r="PE252" s="743"/>
      <c r="PF252" s="743"/>
      <c r="PG252" s="743"/>
      <c r="PI252" s="325">
        <v>20</v>
      </c>
      <c r="PJ252" s="325">
        <v>0</v>
      </c>
      <c r="PK252" s="325">
        <v>40</v>
      </c>
      <c r="PL252" s="325">
        <v>60</v>
      </c>
      <c r="PM252" s="325">
        <v>76</v>
      </c>
      <c r="PN252" s="325">
        <v>0</v>
      </c>
      <c r="PO252" s="325">
        <v>0</v>
      </c>
      <c r="PP252" s="325">
        <v>728</v>
      </c>
      <c r="PQ252" s="325">
        <v>32</v>
      </c>
      <c r="PR252" s="325">
        <v>0</v>
      </c>
      <c r="PS252" s="325">
        <v>28</v>
      </c>
      <c r="PT252" s="325">
        <v>40</v>
      </c>
      <c r="PU252" s="325">
        <v>0</v>
      </c>
      <c r="PV252" s="325">
        <v>1024</v>
      </c>
      <c r="PW252" s="325">
        <v>0</v>
      </c>
    </row>
    <row r="253" s="325" customFormat="1" customHeight="1" spans="1:439">
      <c r="A253" s="122" t="s">
        <v>1610</v>
      </c>
      <c r="B253" s="415">
        <v>2020</v>
      </c>
      <c r="C253" s="122" t="s">
        <v>2166</v>
      </c>
      <c r="D253" s="122" t="s">
        <v>2167</v>
      </c>
      <c r="E253" s="796"/>
      <c r="F253" s="116" t="s">
        <v>581</v>
      </c>
      <c r="G253" s="112" t="s">
        <v>582</v>
      </c>
      <c r="H253" s="113" t="s">
        <v>583</v>
      </c>
      <c r="I253" s="99">
        <f t="shared" si="172"/>
        <v>919</v>
      </c>
      <c r="J253" s="100">
        <v>1248</v>
      </c>
      <c r="K253" s="454">
        <v>-204</v>
      </c>
      <c r="L253" s="150">
        <f t="shared" si="133"/>
        <v>2167</v>
      </c>
      <c r="M253" s="151">
        <f t="shared" si="134"/>
        <v>2167</v>
      </c>
      <c r="N253" s="811"/>
      <c r="O253" s="35">
        <v>1428</v>
      </c>
      <c r="P253" s="157"/>
      <c r="Q253" s="154">
        <f t="shared" si="135"/>
        <v>0</v>
      </c>
      <c r="R253" s="114">
        <f t="shared" si="136"/>
        <v>3000</v>
      </c>
      <c r="S253" s="490"/>
      <c r="T253" s="490"/>
      <c r="U253" s="825"/>
      <c r="V253" s="825"/>
      <c r="W253" s="490"/>
      <c r="X253" s="489"/>
      <c r="Y253" s="505"/>
      <c r="Z253" s="505"/>
      <c r="AA253" s="505"/>
      <c r="AB253" s="505"/>
      <c r="AC253" s="505"/>
      <c r="AD253" s="505">
        <v>3000</v>
      </c>
      <c r="AE253" s="505"/>
      <c r="AF253" s="490"/>
      <c r="AG253" s="490"/>
      <c r="AH253" s="490"/>
      <c r="AI253" s="490"/>
      <c r="AJ253" s="490"/>
      <c r="AK253" s="490"/>
      <c r="AL253" s="490"/>
      <c r="AM253" s="490"/>
      <c r="AN253" s="490"/>
      <c r="AO253" s="490"/>
      <c r="AP253" s="490"/>
      <c r="AQ253" s="490"/>
      <c r="AR253" s="490"/>
      <c r="AS253" s="490"/>
      <c r="AT253" s="490"/>
      <c r="AU253" s="490"/>
      <c r="AV253" s="490"/>
      <c r="AW253" s="490"/>
      <c r="AX253" s="490"/>
      <c r="AY253" s="100"/>
      <c r="AZ253" s="48"/>
      <c r="BA253" s="48"/>
      <c r="BB253" s="48"/>
      <c r="BC253" s="48"/>
      <c r="BD253" s="47"/>
      <c r="BE253" s="47"/>
      <c r="BF253" s="47"/>
      <c r="BG253" s="47"/>
      <c r="BH253" s="47"/>
      <c r="BI253" s="47"/>
      <c r="BJ253" s="47"/>
      <c r="BK253" s="47"/>
      <c r="BL253" s="47">
        <v>12</v>
      </c>
      <c r="BM253" s="47"/>
      <c r="BN253" s="47"/>
      <c r="BO253" s="47"/>
      <c r="BP253" s="47"/>
      <c r="BQ253" s="47"/>
      <c r="BR253" s="47"/>
      <c r="BS253" s="354"/>
      <c r="BT253" s="354"/>
      <c r="BU253" s="354"/>
      <c r="BV253" s="354"/>
      <c r="BW253" s="354"/>
      <c r="BX253" s="354"/>
      <c r="BY253" s="354"/>
      <c r="BZ253" s="354"/>
      <c r="CA253" s="354"/>
      <c r="CB253" s="354"/>
      <c r="CC253" s="354">
        <v>1</v>
      </c>
      <c r="CD253" s="354"/>
      <c r="CE253" s="354"/>
      <c r="CF253" s="354">
        <v>15</v>
      </c>
      <c r="CG253" s="354"/>
      <c r="CH253" s="354"/>
      <c r="CI253" s="354"/>
      <c r="CJ253" s="354"/>
      <c r="CK253" s="354"/>
      <c r="CL253" s="354"/>
      <c r="CM253" s="354"/>
      <c r="CN253" s="354"/>
      <c r="CO253" s="354"/>
      <c r="CP253" s="358"/>
      <c r="CQ253" s="48"/>
      <c r="CR253" s="354"/>
      <c r="CS253" s="354"/>
      <c r="CT253" s="355">
        <v>-2</v>
      </c>
      <c r="CU253" s="354"/>
      <c r="CV253" s="354"/>
      <c r="CW253" s="354"/>
      <c r="CX253" s="354"/>
      <c r="CY253" s="354"/>
      <c r="CZ253" s="354"/>
      <c r="DA253" s="356"/>
      <c r="DB253" s="354"/>
      <c r="DC253" s="354"/>
      <c r="DD253" s="354"/>
      <c r="DE253" s="354"/>
      <c r="DF253" s="354">
        <v>3</v>
      </c>
      <c r="DG253" s="354"/>
      <c r="DH253" s="354"/>
      <c r="DI253" s="354"/>
      <c r="DJ253" s="354"/>
      <c r="DK253" s="354"/>
      <c r="DL253" s="354"/>
      <c r="DM253" s="354"/>
      <c r="DN253" s="354"/>
      <c r="DO253" s="354"/>
      <c r="DP253" s="354"/>
      <c r="DQ253" s="354"/>
      <c r="DR253" s="354"/>
      <c r="DS253" s="354"/>
      <c r="DT253" s="354"/>
      <c r="DU253" s="354"/>
      <c r="DV253" s="354"/>
      <c r="DW253" s="354"/>
      <c r="DX253" s="354"/>
      <c r="DY253" s="354"/>
      <c r="DZ253" s="357"/>
      <c r="EA253" s="356"/>
      <c r="EB253" s="356"/>
      <c r="EC253" s="356"/>
      <c r="ED253" s="356"/>
      <c r="EE253" s="358"/>
      <c r="EF253" s="48"/>
      <c r="EG253" s="46"/>
      <c r="EH253" s="46"/>
      <c r="EI253" s="47"/>
      <c r="EJ253" s="47">
        <v>336</v>
      </c>
      <c r="EK253" s="47"/>
      <c r="EL253" s="47"/>
      <c r="EM253" s="47"/>
      <c r="EN253" s="47"/>
      <c r="EO253" s="47">
        <v>48</v>
      </c>
      <c r="EP253" s="47"/>
      <c r="EQ253" s="47"/>
      <c r="ER253" s="47"/>
      <c r="ES253" s="47"/>
      <c r="ET253" s="48"/>
      <c r="EU253" s="47"/>
      <c r="EV253" s="47"/>
      <c r="EW253" s="47">
        <v>48</v>
      </c>
      <c r="EX253" s="47"/>
      <c r="EY253" s="47"/>
      <c r="EZ253" s="47">
        <v>336</v>
      </c>
      <c r="FA253" s="47"/>
      <c r="FB253" s="47"/>
      <c r="FC253" s="47"/>
      <c r="FD253" s="47"/>
      <c r="FE253" s="47"/>
      <c r="FF253" s="47">
        <v>48</v>
      </c>
      <c r="FG253" s="47"/>
      <c r="FH253" s="47"/>
      <c r="FI253" s="47"/>
      <c r="FJ253" s="47"/>
      <c r="FK253" s="47"/>
      <c r="FL253" s="47"/>
      <c r="FM253" s="47">
        <v>336</v>
      </c>
      <c r="FN253" s="47"/>
      <c r="FO253" s="47"/>
      <c r="FP253" s="47"/>
      <c r="FQ253" s="354"/>
      <c r="FR253" s="354"/>
      <c r="FS253" s="354"/>
      <c r="FT253" s="354"/>
      <c r="FU253" s="354"/>
      <c r="FV253" s="354"/>
      <c r="FW253" s="354"/>
      <c r="FX253" s="354"/>
      <c r="FY253" s="354"/>
      <c r="FZ253" s="354"/>
      <c r="GA253" s="354"/>
      <c r="GB253" s="354">
        <v>144</v>
      </c>
      <c r="GC253" s="354"/>
      <c r="GD253" s="354"/>
      <c r="GE253" s="354"/>
      <c r="GF253" s="354"/>
      <c r="GG253" s="354"/>
      <c r="GH253" s="354"/>
      <c r="GI253" s="354"/>
      <c r="GJ253" s="354"/>
      <c r="GK253" s="354"/>
      <c r="GL253" s="354"/>
      <c r="GM253" s="354"/>
      <c r="GN253" s="354"/>
      <c r="GO253" s="354"/>
      <c r="GP253" s="354"/>
      <c r="GQ253" s="354"/>
      <c r="GR253" s="354"/>
      <c r="GS253" s="354"/>
      <c r="GT253" s="354"/>
      <c r="GU253" s="354"/>
      <c r="GV253" s="354"/>
      <c r="GW253" s="354"/>
      <c r="GX253" s="354"/>
      <c r="GY253" s="354"/>
      <c r="GZ253" s="354"/>
      <c r="HA253" s="354"/>
      <c r="HB253" s="354"/>
      <c r="HC253" s="354"/>
      <c r="HD253" s="354"/>
      <c r="HE253" s="354"/>
      <c r="HF253" s="354">
        <v>96</v>
      </c>
      <c r="HG253" s="354"/>
      <c r="HH253" s="354">
        <v>192</v>
      </c>
      <c r="HI253" s="354">
        <v>144</v>
      </c>
      <c r="HJ253" s="354"/>
      <c r="HK253" s="354"/>
      <c r="HL253" s="354"/>
      <c r="HM253" s="354"/>
      <c r="HN253" s="354"/>
      <c r="HO253" s="354"/>
      <c r="HP253" s="354"/>
      <c r="HQ253" s="354"/>
      <c r="HR253" s="354"/>
      <c r="HS253" s="354"/>
      <c r="HT253" s="354"/>
      <c r="HU253" s="354"/>
      <c r="HV253" s="354"/>
      <c r="HW253" s="354">
        <v>192</v>
      </c>
      <c r="HX253" s="354">
        <v>72</v>
      </c>
      <c r="HY253" s="354"/>
      <c r="HZ253" s="354"/>
      <c r="IA253" s="354"/>
      <c r="IB253" s="354"/>
      <c r="IC253" s="354"/>
      <c r="ID253" s="354"/>
      <c r="IE253" s="354"/>
      <c r="IF253" s="354">
        <v>144</v>
      </c>
      <c r="IG253" s="354"/>
      <c r="IH253" s="354"/>
      <c r="II253" s="354"/>
      <c r="IJ253" s="354"/>
      <c r="IK253" s="354"/>
      <c r="IL253" s="354"/>
      <c r="IM253" s="354"/>
      <c r="IN253" s="354"/>
      <c r="IO253" s="354">
        <v>48</v>
      </c>
      <c r="IP253" s="354"/>
      <c r="IQ253" s="354"/>
      <c r="IR253" s="50"/>
      <c r="IS253" s="47"/>
      <c r="IT253" s="47"/>
      <c r="IU253" s="47"/>
      <c r="IV253" s="47"/>
      <c r="IW253" s="47"/>
      <c r="IX253" s="47"/>
      <c r="IY253" s="47"/>
      <c r="IZ253" s="47"/>
      <c r="JA253" s="47"/>
      <c r="JB253" s="47"/>
      <c r="JC253" s="47"/>
      <c r="JD253" s="47"/>
      <c r="JE253" s="47"/>
      <c r="JF253" s="47"/>
      <c r="JG253" s="47"/>
      <c r="JH253" s="47"/>
      <c r="JI253" s="47"/>
      <c r="JJ253" s="47"/>
      <c r="JK253" s="47"/>
      <c r="JL253" s="354"/>
      <c r="JM253" s="354"/>
      <c r="JN253" s="354"/>
      <c r="JO253" s="354"/>
      <c r="JP253" s="354"/>
      <c r="JQ253" s="354"/>
      <c r="JR253" s="354"/>
      <c r="JS253" s="354"/>
      <c r="JT253" s="354"/>
      <c r="JU253" s="354"/>
      <c r="JV253" s="354"/>
      <c r="JW253" s="354"/>
      <c r="JX253" s="354"/>
      <c r="JY253" s="354"/>
      <c r="JZ253" s="354"/>
      <c r="KA253" s="354"/>
      <c r="KB253" s="354"/>
      <c r="KC253" s="354"/>
      <c r="KD253" s="354"/>
      <c r="KE253" s="354"/>
      <c r="KF253" s="354"/>
      <c r="KG253" s="354"/>
      <c r="KH253" s="354"/>
      <c r="KI253" s="354"/>
      <c r="KJ253" s="354"/>
      <c r="KK253" s="354"/>
      <c r="KL253" s="354"/>
      <c r="KM253" s="354"/>
      <c r="KN253" s="354"/>
      <c r="KO253" s="354"/>
      <c r="KP253" s="354"/>
      <c r="KQ253" s="354"/>
      <c r="KR253" s="354"/>
      <c r="KS253" s="354"/>
      <c r="KT253" s="354"/>
      <c r="KU253" s="354"/>
      <c r="KV253" s="660"/>
      <c r="KW253" s="47"/>
      <c r="KX253" s="47"/>
      <c r="KY253" s="47"/>
      <c r="KZ253" s="47"/>
      <c r="LA253" s="47"/>
      <c r="LB253" s="47"/>
      <c r="LC253" s="47"/>
      <c r="LD253" s="354"/>
      <c r="LE253" s="354"/>
      <c r="LF253" s="354"/>
      <c r="LG253" s="354"/>
      <c r="LH253" s="354"/>
      <c r="LI253" s="354"/>
      <c r="LJ253" s="354"/>
      <c r="LK253" s="354"/>
      <c r="LL253" s="354"/>
      <c r="LM253" s="354"/>
      <c r="LN253" s="354"/>
      <c r="LO253" s="354">
        <v>48</v>
      </c>
      <c r="LP253" s="354"/>
      <c r="LQ253" s="354"/>
      <c r="LR253" s="354"/>
      <c r="LS253" s="354"/>
      <c r="LT253" s="354"/>
      <c r="LU253" s="354"/>
      <c r="LV253" s="354"/>
      <c r="LW253" s="660"/>
      <c r="LX253" s="354"/>
      <c r="LY253" s="354"/>
      <c r="LZ253" s="354"/>
      <c r="MA253" s="354"/>
      <c r="MB253" s="354"/>
      <c r="MC253" s="354"/>
      <c r="MD253" s="354"/>
      <c r="ME253" s="354"/>
      <c r="MF253" s="354"/>
      <c r="MG253" s="354"/>
      <c r="MH253" s="354"/>
      <c r="MI253" s="354"/>
      <c r="MJ253" s="354"/>
      <c r="MK253" s="354"/>
      <c r="ML253" s="354"/>
      <c r="MM253" s="354"/>
      <c r="MN253" s="354"/>
      <c r="MO253" s="354"/>
      <c r="MP253" s="354"/>
      <c r="MQ253" s="354"/>
      <c r="MR253" s="354"/>
      <c r="MS253" s="660"/>
      <c r="MT253" s="364">
        <f t="shared" si="138"/>
        <v>2184</v>
      </c>
      <c r="MU253" s="365">
        <f t="shared" si="139"/>
        <v>48</v>
      </c>
      <c r="MV253" s="366">
        <f t="shared" si="140"/>
        <v>2232</v>
      </c>
      <c r="MW253" s="365">
        <v>2472</v>
      </c>
      <c r="MX253" s="365">
        <v>2979</v>
      </c>
      <c r="MY253" s="54"/>
      <c r="MZ253" s="708">
        <v>11.99</v>
      </c>
      <c r="NA253" s="708">
        <v>3.12</v>
      </c>
      <c r="NB253" s="709">
        <f t="shared" si="141"/>
        <v>6963.84</v>
      </c>
      <c r="NC253" s="710"/>
      <c r="ND253" s="710">
        <v>13.29</v>
      </c>
      <c r="NE253" s="738">
        <f t="shared" si="167"/>
        <v>0.364236509758898</v>
      </c>
      <c r="NF253" s="739"/>
      <c r="NG253" s="739">
        <v>3000</v>
      </c>
      <c r="NH253" s="739">
        <v>12.8</v>
      </c>
      <c r="NI253" s="740">
        <f t="shared" si="142"/>
        <v>28799.43</v>
      </c>
      <c r="NJ253" s="738">
        <f t="shared" si="175"/>
        <v>0.387676999617298</v>
      </c>
      <c r="NK253" s="741"/>
      <c r="NL253" s="742">
        <v>44562</v>
      </c>
      <c r="NM253" s="739">
        <f ca="1" t="shared" si="143"/>
        <v>17.1666666666667</v>
      </c>
      <c r="NN253" s="739">
        <f ca="1" t="shared" si="144"/>
        <v>515</v>
      </c>
      <c r="NO253" s="739">
        <v>1428</v>
      </c>
      <c r="NP253" s="739">
        <f t="shared" si="145"/>
        <v>2232</v>
      </c>
      <c r="NQ253" s="761">
        <f t="shared" si="146"/>
        <v>1.24172461752434</v>
      </c>
      <c r="NR253" s="739">
        <f ca="1" t="shared" si="147"/>
        <v>0.880057253196862</v>
      </c>
      <c r="NS253" s="739">
        <f t="shared" si="148"/>
        <v>2167</v>
      </c>
      <c r="NT253" s="739"/>
      <c r="NU253" s="739">
        <f ca="1" t="shared" si="149"/>
        <v>130.019417475728</v>
      </c>
      <c r="NV253" s="769">
        <f ca="1" t="shared" si="150"/>
        <v>4.33398058252427</v>
      </c>
      <c r="NW253" s="769">
        <f ca="1" t="shared" si="151"/>
        <v>500.002240143369</v>
      </c>
      <c r="NX253" s="739"/>
      <c r="NY253" s="739"/>
      <c r="NZ253" s="739"/>
      <c r="OA253" s="739"/>
      <c r="OB253" s="739"/>
      <c r="OC253" s="739"/>
      <c r="OD253" s="739"/>
      <c r="OE253" s="743">
        <f t="shared" si="152"/>
        <v>336</v>
      </c>
      <c r="OF253" s="743">
        <f t="shared" si="153"/>
        <v>48</v>
      </c>
      <c r="OG253" s="743">
        <f t="shared" si="154"/>
        <v>432</v>
      </c>
      <c r="OH253" s="743">
        <f t="shared" si="155"/>
        <v>336</v>
      </c>
      <c r="OI253" s="743">
        <f t="shared" si="156"/>
        <v>0</v>
      </c>
      <c r="OJ253" s="739">
        <f t="shared" si="157"/>
        <v>144</v>
      </c>
      <c r="OK253" s="739">
        <f t="shared" si="158"/>
        <v>0</v>
      </c>
      <c r="OL253" s="739">
        <f t="shared" si="159"/>
        <v>0</v>
      </c>
      <c r="OM253" s="739">
        <f t="shared" si="160"/>
        <v>288</v>
      </c>
      <c r="ON253" s="739">
        <f t="shared" si="161"/>
        <v>192</v>
      </c>
      <c r="OO253" s="739">
        <f t="shared" si="162"/>
        <v>192</v>
      </c>
      <c r="OP253" s="739"/>
      <c r="OQ253" s="739">
        <f t="shared" si="163"/>
        <v>216</v>
      </c>
      <c r="OR253" s="739">
        <f t="shared" si="164"/>
        <v>2184</v>
      </c>
      <c r="OS253" s="739">
        <f t="shared" si="165"/>
        <v>0</v>
      </c>
      <c r="OT253" s="739">
        <f t="shared" si="166"/>
        <v>-48</v>
      </c>
      <c r="OU253" s="739"/>
      <c r="OV253" s="739"/>
      <c r="OW253" s="739"/>
      <c r="OX253" s="739"/>
      <c r="OY253" s="739"/>
      <c r="OZ253" s="739"/>
      <c r="PA253" s="739"/>
      <c r="PB253" s="739"/>
      <c r="PC253" s="739"/>
      <c r="PD253" s="739"/>
      <c r="PE253" s="739"/>
      <c r="PF253" s="739"/>
      <c r="PG253" s="739"/>
      <c r="PI253" s="325">
        <v>168</v>
      </c>
      <c r="PJ253" s="325">
        <v>0</v>
      </c>
      <c r="PK253" s="325">
        <v>336</v>
      </c>
      <c r="PL253" s="325">
        <v>384</v>
      </c>
      <c r="PM253" s="325">
        <v>240</v>
      </c>
      <c r="PN253" s="325">
        <v>48</v>
      </c>
      <c r="PO253" s="325">
        <v>576</v>
      </c>
      <c r="PP253" s="325">
        <v>0</v>
      </c>
      <c r="PQ253" s="325">
        <v>192</v>
      </c>
      <c r="PR253" s="325">
        <v>0</v>
      </c>
      <c r="PS253" s="325">
        <v>384</v>
      </c>
      <c r="PT253" s="325">
        <v>96</v>
      </c>
      <c r="PU253" s="325">
        <v>0</v>
      </c>
      <c r="PV253" s="325">
        <v>2424</v>
      </c>
      <c r="PW253" s="325">
        <v>-48</v>
      </c>
    </row>
    <row r="254" s="325" customFormat="1" customHeight="1" spans="1:439">
      <c r="A254" s="122" t="s">
        <v>1610</v>
      </c>
      <c r="B254" s="415">
        <v>2020</v>
      </c>
      <c r="C254" s="122" t="s">
        <v>2166</v>
      </c>
      <c r="D254" s="122" t="s">
        <v>2167</v>
      </c>
      <c r="E254" s="796"/>
      <c r="F254" s="116" t="s">
        <v>584</v>
      </c>
      <c r="G254" s="112" t="s">
        <v>585</v>
      </c>
      <c r="H254" s="113" t="s">
        <v>586</v>
      </c>
      <c r="I254" s="99">
        <f t="shared" si="172"/>
        <v>1615</v>
      </c>
      <c r="J254" s="100">
        <v>936</v>
      </c>
      <c r="K254" s="454">
        <v>-264</v>
      </c>
      <c r="L254" s="150">
        <f t="shared" si="133"/>
        <v>2551</v>
      </c>
      <c r="M254" s="151">
        <f t="shared" si="134"/>
        <v>2551</v>
      </c>
      <c r="N254" s="811"/>
      <c r="O254" s="35">
        <v>1224</v>
      </c>
      <c r="P254" s="157"/>
      <c r="Q254" s="154">
        <f t="shared" si="135"/>
        <v>0</v>
      </c>
      <c r="R254" s="114">
        <f t="shared" si="136"/>
        <v>3000</v>
      </c>
      <c r="S254" s="490"/>
      <c r="T254" s="490"/>
      <c r="U254" s="825"/>
      <c r="V254" s="825"/>
      <c r="W254" s="490"/>
      <c r="X254" s="489"/>
      <c r="Y254" s="505"/>
      <c r="Z254" s="505"/>
      <c r="AA254" s="505"/>
      <c r="AB254" s="505"/>
      <c r="AC254" s="505"/>
      <c r="AD254" s="505">
        <v>3000</v>
      </c>
      <c r="AE254" s="505"/>
      <c r="AF254" s="490"/>
      <c r="AG254" s="490"/>
      <c r="AH254" s="490"/>
      <c r="AI254" s="490"/>
      <c r="AJ254" s="490"/>
      <c r="AK254" s="490"/>
      <c r="AL254" s="490"/>
      <c r="AM254" s="490"/>
      <c r="AN254" s="490"/>
      <c r="AO254" s="490"/>
      <c r="AP254" s="490"/>
      <c r="AQ254" s="490"/>
      <c r="AR254" s="490"/>
      <c r="AS254" s="490"/>
      <c r="AT254" s="490"/>
      <c r="AU254" s="490"/>
      <c r="AV254" s="490"/>
      <c r="AW254" s="490"/>
      <c r="AX254" s="490"/>
      <c r="AY254" s="100"/>
      <c r="AZ254" s="48"/>
      <c r="BA254" s="48"/>
      <c r="BB254" s="48"/>
      <c r="BC254" s="48"/>
      <c r="BD254" s="47"/>
      <c r="BE254" s="47"/>
      <c r="BF254" s="47"/>
      <c r="BG254" s="47"/>
      <c r="BH254" s="47"/>
      <c r="BI254" s="47"/>
      <c r="BJ254" s="47"/>
      <c r="BK254" s="47"/>
      <c r="BL254" s="47">
        <v>12</v>
      </c>
      <c r="BM254" s="47"/>
      <c r="BN254" s="47"/>
      <c r="BO254" s="47"/>
      <c r="BP254" s="47"/>
      <c r="BQ254" s="47"/>
      <c r="BR254" s="47"/>
      <c r="BS254" s="354"/>
      <c r="BT254" s="354"/>
      <c r="BU254" s="354"/>
      <c r="BV254" s="354"/>
      <c r="BW254" s="354"/>
      <c r="BX254" s="354"/>
      <c r="BY254" s="354"/>
      <c r="BZ254" s="354"/>
      <c r="CA254" s="354"/>
      <c r="CB254" s="354"/>
      <c r="CC254" s="354"/>
      <c r="CD254" s="354"/>
      <c r="CE254" s="354"/>
      <c r="CF254" s="354"/>
      <c r="CG254" s="354"/>
      <c r="CH254" s="354"/>
      <c r="CI254" s="354"/>
      <c r="CJ254" s="354"/>
      <c r="CK254" s="354"/>
      <c r="CL254" s="354"/>
      <c r="CM254" s="354"/>
      <c r="CN254" s="354"/>
      <c r="CO254" s="354"/>
      <c r="CP254" s="358"/>
      <c r="CQ254" s="48"/>
      <c r="CR254" s="354"/>
      <c r="CS254" s="354"/>
      <c r="CT254" s="355">
        <v>-1</v>
      </c>
      <c r="CU254" s="354"/>
      <c r="CV254" s="354"/>
      <c r="CW254" s="354"/>
      <c r="CX254" s="354">
        <v>6</v>
      </c>
      <c r="CY254" s="354"/>
      <c r="CZ254" s="354"/>
      <c r="DA254" s="356">
        <v>-6</v>
      </c>
      <c r="DB254" s="354"/>
      <c r="DC254" s="354"/>
      <c r="DD254" s="354"/>
      <c r="DE254" s="354"/>
      <c r="DF254" s="354">
        <v>6</v>
      </c>
      <c r="DG254" s="354"/>
      <c r="DH254" s="354"/>
      <c r="DI254" s="354"/>
      <c r="DJ254" s="354"/>
      <c r="DK254" s="354"/>
      <c r="DL254" s="354"/>
      <c r="DM254" s="354"/>
      <c r="DN254" s="354"/>
      <c r="DO254" s="354"/>
      <c r="DP254" s="354"/>
      <c r="DQ254" s="354"/>
      <c r="DR254" s="354"/>
      <c r="DS254" s="354"/>
      <c r="DT254" s="354"/>
      <c r="DU254" s="354"/>
      <c r="DV254" s="354"/>
      <c r="DW254" s="354"/>
      <c r="DX254" s="354"/>
      <c r="DY254" s="354"/>
      <c r="DZ254" s="357"/>
      <c r="EA254" s="356"/>
      <c r="EB254" s="356"/>
      <c r="EC254" s="356"/>
      <c r="ED254" s="356"/>
      <c r="EE254" s="358"/>
      <c r="EF254" s="48"/>
      <c r="EG254" s="46"/>
      <c r="EH254" s="46"/>
      <c r="EI254" s="47"/>
      <c r="EJ254" s="47">
        <v>240</v>
      </c>
      <c r="EK254" s="47">
        <v>24</v>
      </c>
      <c r="EL254" s="47"/>
      <c r="EM254" s="47"/>
      <c r="EN254" s="47"/>
      <c r="EO254" s="47">
        <v>48</v>
      </c>
      <c r="EP254" s="47"/>
      <c r="EQ254" s="47"/>
      <c r="ER254" s="47">
        <v>240</v>
      </c>
      <c r="ES254" s="47"/>
      <c r="ET254" s="48"/>
      <c r="EU254" s="47"/>
      <c r="EV254" s="47"/>
      <c r="EW254" s="47">
        <v>48</v>
      </c>
      <c r="EX254" s="47"/>
      <c r="EY254" s="47"/>
      <c r="EZ254" s="47">
        <v>144</v>
      </c>
      <c r="FA254" s="47"/>
      <c r="FB254" s="47"/>
      <c r="FC254" s="47"/>
      <c r="FD254" s="47"/>
      <c r="FE254" s="47">
        <v>24</v>
      </c>
      <c r="FF254" s="47"/>
      <c r="FG254" s="47"/>
      <c r="FH254" s="47"/>
      <c r="FI254" s="47"/>
      <c r="FJ254" s="47"/>
      <c r="FK254" s="47"/>
      <c r="FL254" s="47"/>
      <c r="FM254" s="47">
        <v>48</v>
      </c>
      <c r="FN254" s="47"/>
      <c r="FO254" s="47"/>
      <c r="FP254" s="47"/>
      <c r="FQ254" s="354"/>
      <c r="FR254" s="354"/>
      <c r="FS254" s="354"/>
      <c r="FT254" s="354"/>
      <c r="FU254" s="354"/>
      <c r="FV254" s="354"/>
      <c r="FW254" s="354"/>
      <c r="FX254" s="354"/>
      <c r="FY254" s="354"/>
      <c r="FZ254" s="354"/>
      <c r="GA254" s="354"/>
      <c r="GB254" s="354">
        <v>192</v>
      </c>
      <c r="GC254" s="354"/>
      <c r="GD254" s="354"/>
      <c r="GE254" s="354">
        <v>24</v>
      </c>
      <c r="GF254" s="354"/>
      <c r="GG254" s="354"/>
      <c r="GH254" s="354"/>
      <c r="GI254" s="354"/>
      <c r="GJ254" s="354"/>
      <c r="GK254" s="354"/>
      <c r="GL254" s="354"/>
      <c r="GM254" s="354"/>
      <c r="GN254" s="354"/>
      <c r="GO254" s="354"/>
      <c r="GP254" s="354"/>
      <c r="GQ254" s="354"/>
      <c r="GR254" s="354"/>
      <c r="GS254" s="354"/>
      <c r="GT254" s="354"/>
      <c r="GU254" s="354"/>
      <c r="GV254" s="354"/>
      <c r="GW254" s="354"/>
      <c r="GX254" s="354"/>
      <c r="GY254" s="354"/>
      <c r="GZ254" s="354"/>
      <c r="HA254" s="354"/>
      <c r="HB254" s="354"/>
      <c r="HC254" s="354"/>
      <c r="HD254" s="354"/>
      <c r="HE254" s="354"/>
      <c r="HF254" s="354">
        <v>48</v>
      </c>
      <c r="HG254" s="354"/>
      <c r="HH254" s="354">
        <v>192</v>
      </c>
      <c r="HI254" s="354"/>
      <c r="HJ254" s="354"/>
      <c r="HK254" s="354"/>
      <c r="HL254" s="354"/>
      <c r="HM254" s="354"/>
      <c r="HN254" s="354"/>
      <c r="HO254" s="354"/>
      <c r="HP254" s="354"/>
      <c r="HQ254" s="354"/>
      <c r="HR254" s="354"/>
      <c r="HS254" s="354"/>
      <c r="HT254" s="354"/>
      <c r="HU254" s="354"/>
      <c r="HV254" s="354"/>
      <c r="HW254" s="354">
        <v>144</v>
      </c>
      <c r="HX254" s="354">
        <v>144</v>
      </c>
      <c r="HY254" s="354"/>
      <c r="HZ254" s="354"/>
      <c r="IA254" s="354"/>
      <c r="IB254" s="354"/>
      <c r="IC254" s="354"/>
      <c r="ID254" s="354"/>
      <c r="IE254" s="354"/>
      <c r="IF254" s="354">
        <v>48</v>
      </c>
      <c r="IG254" s="354"/>
      <c r="IH254" s="354"/>
      <c r="II254" s="354"/>
      <c r="IJ254" s="354"/>
      <c r="IK254" s="354"/>
      <c r="IL254" s="354"/>
      <c r="IM254" s="354"/>
      <c r="IN254" s="354"/>
      <c r="IO254" s="354"/>
      <c r="IP254" s="354"/>
      <c r="IQ254" s="354"/>
      <c r="IR254" s="50"/>
      <c r="IS254" s="47"/>
      <c r="IT254" s="47"/>
      <c r="IU254" s="47"/>
      <c r="IV254" s="47"/>
      <c r="IW254" s="47"/>
      <c r="IX254" s="47"/>
      <c r="IY254" s="47"/>
      <c r="IZ254" s="47"/>
      <c r="JA254" s="47"/>
      <c r="JB254" s="47"/>
      <c r="JC254" s="47"/>
      <c r="JD254" s="47"/>
      <c r="JE254" s="47"/>
      <c r="JF254" s="47"/>
      <c r="JG254" s="47"/>
      <c r="JH254" s="47"/>
      <c r="JI254" s="47"/>
      <c r="JJ254" s="47"/>
      <c r="JK254" s="47"/>
      <c r="JL254" s="354"/>
      <c r="JM254" s="354"/>
      <c r="JN254" s="354"/>
      <c r="JO254" s="354"/>
      <c r="JP254" s="354"/>
      <c r="JQ254" s="354"/>
      <c r="JR254" s="354"/>
      <c r="JS254" s="354"/>
      <c r="JT254" s="354"/>
      <c r="JU254" s="354"/>
      <c r="JV254" s="354"/>
      <c r="JW254" s="354"/>
      <c r="JX254" s="354"/>
      <c r="JY254" s="354"/>
      <c r="JZ254" s="354"/>
      <c r="KA254" s="354"/>
      <c r="KB254" s="354"/>
      <c r="KC254" s="354"/>
      <c r="KD254" s="354"/>
      <c r="KE254" s="354"/>
      <c r="KF254" s="354"/>
      <c r="KG254" s="354"/>
      <c r="KH254" s="354"/>
      <c r="KI254" s="354"/>
      <c r="KJ254" s="354"/>
      <c r="KK254" s="354"/>
      <c r="KL254" s="354"/>
      <c r="KM254" s="354"/>
      <c r="KN254" s="354"/>
      <c r="KO254" s="354"/>
      <c r="KP254" s="354"/>
      <c r="KQ254" s="354"/>
      <c r="KR254" s="354"/>
      <c r="KS254" s="354"/>
      <c r="KT254" s="354"/>
      <c r="KU254" s="354"/>
      <c r="KV254" s="660"/>
      <c r="KW254" s="47"/>
      <c r="KX254" s="47"/>
      <c r="KY254" s="47"/>
      <c r="KZ254" s="47"/>
      <c r="LA254" s="47"/>
      <c r="LB254" s="47"/>
      <c r="LC254" s="47"/>
      <c r="LD254" s="354"/>
      <c r="LE254" s="354"/>
      <c r="LF254" s="354"/>
      <c r="LG254" s="354"/>
      <c r="LH254" s="354"/>
      <c r="LI254" s="354"/>
      <c r="LJ254" s="354"/>
      <c r="LK254" s="354"/>
      <c r="LL254" s="354"/>
      <c r="LM254" s="354"/>
      <c r="LN254" s="354"/>
      <c r="LO254" s="354">
        <v>48</v>
      </c>
      <c r="LP254" s="354"/>
      <c r="LQ254" s="354"/>
      <c r="LR254" s="354"/>
      <c r="LS254" s="354"/>
      <c r="LT254" s="354"/>
      <c r="LU254" s="354"/>
      <c r="LV254" s="354"/>
      <c r="LW254" s="660"/>
      <c r="LX254" s="354"/>
      <c r="LY254" s="354"/>
      <c r="LZ254" s="354"/>
      <c r="MA254" s="354"/>
      <c r="MB254" s="354"/>
      <c r="MC254" s="354"/>
      <c r="MD254" s="354"/>
      <c r="ME254" s="354"/>
      <c r="MF254" s="354"/>
      <c r="MG254" s="354"/>
      <c r="MH254" s="354"/>
      <c r="MI254" s="354"/>
      <c r="MJ254" s="354"/>
      <c r="MK254" s="354"/>
      <c r="ML254" s="354"/>
      <c r="MM254" s="354"/>
      <c r="MN254" s="354"/>
      <c r="MO254" s="354"/>
      <c r="MP254" s="354"/>
      <c r="MQ254" s="354"/>
      <c r="MR254" s="354"/>
      <c r="MS254" s="660"/>
      <c r="MT254" s="364">
        <f t="shared" si="138"/>
        <v>1608</v>
      </c>
      <c r="MU254" s="365">
        <f t="shared" si="139"/>
        <v>48</v>
      </c>
      <c r="MV254" s="366">
        <f t="shared" si="140"/>
        <v>1656</v>
      </c>
      <c r="MW254" s="365">
        <v>2856</v>
      </c>
      <c r="MX254" s="365">
        <v>3248</v>
      </c>
      <c r="MY254" s="54"/>
      <c r="MZ254" s="708">
        <v>5.99</v>
      </c>
      <c r="NA254" s="708">
        <v>1.56</v>
      </c>
      <c r="NB254" s="709">
        <f t="shared" si="141"/>
        <v>2583.36</v>
      </c>
      <c r="NC254" s="710"/>
      <c r="ND254" s="710">
        <v>7.37</v>
      </c>
      <c r="NE254" s="738">
        <f t="shared" si="167"/>
        <v>0.294871794871795</v>
      </c>
      <c r="NF254" s="739"/>
      <c r="NG254" s="739">
        <v>3000</v>
      </c>
      <c r="NH254" s="739">
        <v>7.14</v>
      </c>
      <c r="NI254" s="740">
        <f t="shared" si="142"/>
        <v>18800.87</v>
      </c>
      <c r="NJ254" s="738">
        <f t="shared" si="175"/>
        <v>0.316877152698048</v>
      </c>
      <c r="NK254" s="741"/>
      <c r="NL254" s="742">
        <v>44562</v>
      </c>
      <c r="NM254" s="739">
        <f ca="1" t="shared" si="143"/>
        <v>17.1666666666667</v>
      </c>
      <c r="NN254" s="739">
        <f ca="1" t="shared" si="144"/>
        <v>515</v>
      </c>
      <c r="NO254" s="739">
        <v>1224</v>
      </c>
      <c r="NP254" s="739">
        <f t="shared" si="145"/>
        <v>1656</v>
      </c>
      <c r="NQ254" s="761">
        <f t="shared" si="146"/>
        <v>0.877350993377483</v>
      </c>
      <c r="NR254" s="739">
        <f ca="1" t="shared" si="147"/>
        <v>0.621811869092779</v>
      </c>
      <c r="NS254" s="739">
        <f t="shared" si="148"/>
        <v>2551</v>
      </c>
      <c r="NT254" s="739"/>
      <c r="NU254" s="739">
        <f ca="1" t="shared" si="149"/>
        <v>96.4660194174757</v>
      </c>
      <c r="NV254" s="769">
        <f ca="1" t="shared" si="150"/>
        <v>3.21553398058252</v>
      </c>
      <c r="NW254" s="769">
        <f ca="1" t="shared" si="151"/>
        <v>793.336352657005</v>
      </c>
      <c r="NX254" s="739"/>
      <c r="NY254" s="739"/>
      <c r="NZ254" s="739"/>
      <c r="OA254" s="739"/>
      <c r="OB254" s="739"/>
      <c r="OC254" s="739"/>
      <c r="OD254" s="739"/>
      <c r="OE254" s="743">
        <f t="shared" si="152"/>
        <v>264</v>
      </c>
      <c r="OF254" s="743">
        <f t="shared" si="153"/>
        <v>288</v>
      </c>
      <c r="OG254" s="743">
        <f t="shared" si="154"/>
        <v>216</v>
      </c>
      <c r="OH254" s="743">
        <f t="shared" si="155"/>
        <v>48</v>
      </c>
      <c r="OI254" s="743">
        <f t="shared" si="156"/>
        <v>0</v>
      </c>
      <c r="OJ254" s="739">
        <f t="shared" si="157"/>
        <v>216</v>
      </c>
      <c r="OK254" s="739">
        <f t="shared" si="158"/>
        <v>0</v>
      </c>
      <c r="OL254" s="739">
        <f t="shared" si="159"/>
        <v>0</v>
      </c>
      <c r="OM254" s="739">
        <f t="shared" si="160"/>
        <v>96</v>
      </c>
      <c r="ON254" s="739">
        <f t="shared" si="161"/>
        <v>192</v>
      </c>
      <c r="OO254" s="739">
        <f t="shared" si="162"/>
        <v>144</v>
      </c>
      <c r="OP254" s="739"/>
      <c r="OQ254" s="739">
        <f t="shared" si="163"/>
        <v>192</v>
      </c>
      <c r="OR254" s="739">
        <f t="shared" si="164"/>
        <v>1656</v>
      </c>
      <c r="OS254" s="739">
        <f t="shared" si="165"/>
        <v>0</v>
      </c>
      <c r="OT254" s="739">
        <f t="shared" si="166"/>
        <v>0</v>
      </c>
      <c r="OU254" s="739"/>
      <c r="OV254" s="739"/>
      <c r="OW254" s="739"/>
      <c r="OX254" s="739"/>
      <c r="OY254" s="739"/>
      <c r="OZ254" s="739"/>
      <c r="PA254" s="739"/>
      <c r="PB254" s="739"/>
      <c r="PC254" s="739"/>
      <c r="PD254" s="739"/>
      <c r="PE254" s="739"/>
      <c r="PF254" s="739"/>
      <c r="PG254" s="739"/>
      <c r="PI254" s="325">
        <v>192</v>
      </c>
      <c r="PJ254" s="325">
        <v>0</v>
      </c>
      <c r="PK254" s="325">
        <v>576</v>
      </c>
      <c r="PL254" s="325">
        <v>144</v>
      </c>
      <c r="PM254" s="325">
        <v>240</v>
      </c>
      <c r="PN254" s="325">
        <v>96</v>
      </c>
      <c r="PO254" s="325">
        <v>480</v>
      </c>
      <c r="PP254" s="325">
        <v>0</v>
      </c>
      <c r="PQ254" s="325">
        <v>216</v>
      </c>
      <c r="PR254" s="325">
        <v>144</v>
      </c>
      <c r="PS254" s="325">
        <v>480</v>
      </c>
      <c r="PT254" s="325">
        <v>96</v>
      </c>
      <c r="PU254" s="325">
        <v>0</v>
      </c>
      <c r="PV254" s="325">
        <v>2664</v>
      </c>
      <c r="PW254" s="325">
        <v>-192</v>
      </c>
    </row>
    <row r="255" s="325" customFormat="1" customHeight="1" spans="1:439">
      <c r="A255" s="122" t="s">
        <v>1610</v>
      </c>
      <c r="B255" s="415">
        <v>2020</v>
      </c>
      <c r="C255" s="122" t="s">
        <v>2166</v>
      </c>
      <c r="D255" s="122" t="s">
        <v>2167</v>
      </c>
      <c r="E255" s="796"/>
      <c r="F255" s="116" t="s">
        <v>587</v>
      </c>
      <c r="G255" s="112" t="s">
        <v>588</v>
      </c>
      <c r="H255" s="113" t="s">
        <v>589</v>
      </c>
      <c r="I255" s="99">
        <f t="shared" si="172"/>
        <v>1406</v>
      </c>
      <c r="J255" s="100">
        <v>912</v>
      </c>
      <c r="K255" s="454">
        <v>-192</v>
      </c>
      <c r="L255" s="150">
        <f t="shared" si="133"/>
        <v>2318</v>
      </c>
      <c r="M255" s="151">
        <f t="shared" si="134"/>
        <v>2318</v>
      </c>
      <c r="N255" s="811"/>
      <c r="O255" s="35">
        <v>1176</v>
      </c>
      <c r="P255" s="157"/>
      <c r="Q255" s="154">
        <f t="shared" si="135"/>
        <v>0</v>
      </c>
      <c r="R255" s="114">
        <f t="shared" si="136"/>
        <v>3000</v>
      </c>
      <c r="S255" s="490"/>
      <c r="T255" s="490"/>
      <c r="U255" s="825"/>
      <c r="V255" s="825"/>
      <c r="W255" s="490"/>
      <c r="X255" s="489"/>
      <c r="Y255" s="505"/>
      <c r="Z255" s="505"/>
      <c r="AA255" s="505"/>
      <c r="AB255" s="505"/>
      <c r="AC255" s="505"/>
      <c r="AD255" s="505">
        <v>3000</v>
      </c>
      <c r="AE255" s="505"/>
      <c r="AF255" s="490"/>
      <c r="AG255" s="490"/>
      <c r="AH255" s="490"/>
      <c r="AI255" s="490"/>
      <c r="AJ255" s="490"/>
      <c r="AK255" s="490"/>
      <c r="AL255" s="490"/>
      <c r="AM255" s="490"/>
      <c r="AN255" s="490"/>
      <c r="AO255" s="490"/>
      <c r="AP255" s="490"/>
      <c r="AQ255" s="490"/>
      <c r="AR255" s="490"/>
      <c r="AS255" s="490"/>
      <c r="AT255" s="490"/>
      <c r="AU255" s="490"/>
      <c r="AV255" s="490"/>
      <c r="AW255" s="490"/>
      <c r="AX255" s="490"/>
      <c r="AY255" s="100"/>
      <c r="AZ255" s="48"/>
      <c r="BA255" s="48"/>
      <c r="BB255" s="48"/>
      <c r="BC255" s="48"/>
      <c r="BD255" s="47"/>
      <c r="BE255" s="47"/>
      <c r="BF255" s="47"/>
      <c r="BG255" s="47"/>
      <c r="BH255" s="47"/>
      <c r="BI255" s="47"/>
      <c r="BJ255" s="47"/>
      <c r="BK255" s="47"/>
      <c r="BL255" s="47">
        <v>12</v>
      </c>
      <c r="BM255" s="47"/>
      <c r="BN255" s="47"/>
      <c r="BO255" s="47"/>
      <c r="BP255" s="47"/>
      <c r="BQ255" s="47"/>
      <c r="BR255" s="47"/>
      <c r="BS255" s="354"/>
      <c r="BT255" s="354"/>
      <c r="BU255" s="354"/>
      <c r="BV255" s="354"/>
      <c r="BW255" s="354"/>
      <c r="BX255" s="354"/>
      <c r="BY255" s="354"/>
      <c r="BZ255" s="354"/>
      <c r="CA255" s="354"/>
      <c r="CB255" s="354"/>
      <c r="CC255" s="354">
        <v>1</v>
      </c>
      <c r="CD255" s="354"/>
      <c r="CE255" s="354"/>
      <c r="CF255" s="354"/>
      <c r="CG255" s="354"/>
      <c r="CH255" s="354"/>
      <c r="CI255" s="354"/>
      <c r="CJ255" s="354"/>
      <c r="CK255" s="354"/>
      <c r="CL255" s="354"/>
      <c r="CM255" s="354"/>
      <c r="CN255" s="354"/>
      <c r="CO255" s="354"/>
      <c r="CP255" s="358"/>
      <c r="CQ255" s="48"/>
      <c r="CR255" s="354"/>
      <c r="CS255" s="354"/>
      <c r="CT255" s="355">
        <v>-9</v>
      </c>
      <c r="CU255" s="354"/>
      <c r="CV255" s="354"/>
      <c r="CW255" s="354"/>
      <c r="CX255" s="354">
        <v>6</v>
      </c>
      <c r="CY255" s="354"/>
      <c r="CZ255" s="354"/>
      <c r="DA255" s="356">
        <v>-6</v>
      </c>
      <c r="DB255" s="354"/>
      <c r="DC255" s="354"/>
      <c r="DD255" s="354"/>
      <c r="DE255" s="354"/>
      <c r="DF255" s="354">
        <v>6</v>
      </c>
      <c r="DG255" s="354"/>
      <c r="DH255" s="354"/>
      <c r="DI255" s="354"/>
      <c r="DJ255" s="354"/>
      <c r="DK255" s="354"/>
      <c r="DL255" s="354"/>
      <c r="DM255" s="354"/>
      <c r="DN255" s="354"/>
      <c r="DO255" s="354"/>
      <c r="DP255" s="354"/>
      <c r="DQ255" s="354"/>
      <c r="DR255" s="354"/>
      <c r="DS255" s="354"/>
      <c r="DT255" s="354"/>
      <c r="DU255" s="354"/>
      <c r="DV255" s="354"/>
      <c r="DW255" s="354"/>
      <c r="DX255" s="354"/>
      <c r="DY255" s="354"/>
      <c r="DZ255" s="357"/>
      <c r="EA255" s="356"/>
      <c r="EB255" s="356"/>
      <c r="EC255" s="356"/>
      <c r="ED255" s="356"/>
      <c r="EE255" s="358"/>
      <c r="EF255" s="48"/>
      <c r="EG255" s="46"/>
      <c r="EH255" s="46"/>
      <c r="EI255" s="47"/>
      <c r="EJ255" s="47">
        <v>144</v>
      </c>
      <c r="EK255" s="47">
        <v>24</v>
      </c>
      <c r="EL255" s="47"/>
      <c r="EM255" s="47"/>
      <c r="EN255" s="47"/>
      <c r="EO255" s="47">
        <v>48</v>
      </c>
      <c r="EP255" s="47"/>
      <c r="EQ255" s="47"/>
      <c r="ER255" s="47">
        <v>240</v>
      </c>
      <c r="ES255" s="47"/>
      <c r="ET255" s="48"/>
      <c r="EU255" s="47"/>
      <c r="EV255" s="47"/>
      <c r="EW255" s="47">
        <v>48</v>
      </c>
      <c r="EX255" s="47"/>
      <c r="EY255" s="47"/>
      <c r="EZ255" s="47">
        <v>144</v>
      </c>
      <c r="FA255" s="47"/>
      <c r="FB255" s="47"/>
      <c r="FC255" s="47"/>
      <c r="FD255" s="47"/>
      <c r="FE255" s="47">
        <v>24</v>
      </c>
      <c r="FF255" s="47"/>
      <c r="FG255" s="47"/>
      <c r="FH255" s="47"/>
      <c r="FI255" s="47"/>
      <c r="FJ255" s="47"/>
      <c r="FK255" s="47"/>
      <c r="FL255" s="47"/>
      <c r="FM255" s="47">
        <v>48</v>
      </c>
      <c r="FN255" s="47"/>
      <c r="FO255" s="47"/>
      <c r="FP255" s="47"/>
      <c r="FQ255" s="354"/>
      <c r="FR255" s="354"/>
      <c r="FS255" s="354"/>
      <c r="FT255" s="354"/>
      <c r="FU255" s="354">
        <v>144</v>
      </c>
      <c r="FV255" s="354"/>
      <c r="FW255" s="354"/>
      <c r="FX255" s="354"/>
      <c r="FY255" s="354"/>
      <c r="FZ255" s="354"/>
      <c r="GA255" s="354"/>
      <c r="GB255" s="354">
        <v>192</v>
      </c>
      <c r="GC255" s="354"/>
      <c r="GD255" s="354"/>
      <c r="GE255" s="354">
        <v>24</v>
      </c>
      <c r="GF255" s="354"/>
      <c r="GG255" s="354"/>
      <c r="GH255" s="354"/>
      <c r="GI255" s="354"/>
      <c r="GJ255" s="354"/>
      <c r="GK255" s="354"/>
      <c r="GL255" s="354"/>
      <c r="GM255" s="354"/>
      <c r="GN255" s="354"/>
      <c r="GO255" s="354"/>
      <c r="GP255" s="354"/>
      <c r="GQ255" s="354"/>
      <c r="GR255" s="354"/>
      <c r="GS255" s="354"/>
      <c r="GT255" s="354"/>
      <c r="GU255" s="354"/>
      <c r="GV255" s="354"/>
      <c r="GW255" s="354"/>
      <c r="GX255" s="354"/>
      <c r="GY255" s="354"/>
      <c r="GZ255" s="354"/>
      <c r="HA255" s="354"/>
      <c r="HB255" s="354"/>
      <c r="HC255" s="354"/>
      <c r="HD255" s="354"/>
      <c r="HE255" s="354"/>
      <c r="HF255" s="354">
        <v>48</v>
      </c>
      <c r="HG255" s="354"/>
      <c r="HH255" s="354">
        <v>192</v>
      </c>
      <c r="HI255" s="354">
        <v>48</v>
      </c>
      <c r="HJ255" s="354"/>
      <c r="HK255" s="354"/>
      <c r="HL255" s="354"/>
      <c r="HM255" s="354"/>
      <c r="HN255" s="354"/>
      <c r="HO255" s="354"/>
      <c r="HP255" s="354"/>
      <c r="HQ255" s="354"/>
      <c r="HR255" s="354"/>
      <c r="HS255" s="354"/>
      <c r="HT255" s="354"/>
      <c r="HU255" s="354"/>
      <c r="HV255" s="354"/>
      <c r="HW255" s="354">
        <v>144</v>
      </c>
      <c r="HX255" s="354">
        <v>144</v>
      </c>
      <c r="HY255" s="354"/>
      <c r="HZ255" s="354"/>
      <c r="IA255" s="354"/>
      <c r="IB255" s="354"/>
      <c r="IC255" s="354"/>
      <c r="ID255" s="354"/>
      <c r="IE255" s="354"/>
      <c r="IF255" s="354">
        <v>48</v>
      </c>
      <c r="IG255" s="354"/>
      <c r="IH255" s="354"/>
      <c r="II255" s="354"/>
      <c r="IJ255" s="354"/>
      <c r="IK255" s="354"/>
      <c r="IL255" s="354"/>
      <c r="IM255" s="354"/>
      <c r="IN255" s="354"/>
      <c r="IO255" s="354">
        <v>96</v>
      </c>
      <c r="IP255" s="354"/>
      <c r="IQ255" s="354"/>
      <c r="IR255" s="50"/>
      <c r="IS255" s="47"/>
      <c r="IT255" s="47"/>
      <c r="IU255" s="47"/>
      <c r="IV255" s="47"/>
      <c r="IW255" s="47"/>
      <c r="IX255" s="47"/>
      <c r="IY255" s="47"/>
      <c r="IZ255" s="47"/>
      <c r="JA255" s="47"/>
      <c r="JB255" s="47"/>
      <c r="JC255" s="47"/>
      <c r="JD255" s="47"/>
      <c r="JE255" s="47"/>
      <c r="JF255" s="47"/>
      <c r="JG255" s="47"/>
      <c r="JH255" s="47"/>
      <c r="JI255" s="47"/>
      <c r="JJ255" s="47"/>
      <c r="JK255" s="47"/>
      <c r="JL255" s="354"/>
      <c r="JM255" s="354"/>
      <c r="JN255" s="354"/>
      <c r="JO255" s="354"/>
      <c r="JP255" s="354"/>
      <c r="JQ255" s="354"/>
      <c r="JR255" s="354"/>
      <c r="JS255" s="354"/>
      <c r="JT255" s="354"/>
      <c r="JU255" s="354"/>
      <c r="JV255" s="354"/>
      <c r="JW255" s="354"/>
      <c r="JX255" s="354"/>
      <c r="JY255" s="354"/>
      <c r="JZ255" s="354"/>
      <c r="KA255" s="354"/>
      <c r="KB255" s="354"/>
      <c r="KC255" s="354"/>
      <c r="KD255" s="354"/>
      <c r="KE255" s="354"/>
      <c r="KF255" s="354"/>
      <c r="KG255" s="354"/>
      <c r="KH255" s="354"/>
      <c r="KI255" s="354"/>
      <c r="KJ255" s="354"/>
      <c r="KK255" s="354"/>
      <c r="KL255" s="354"/>
      <c r="KM255" s="354"/>
      <c r="KN255" s="354"/>
      <c r="KO255" s="354"/>
      <c r="KP255" s="354"/>
      <c r="KQ255" s="354"/>
      <c r="KR255" s="354"/>
      <c r="KS255" s="354"/>
      <c r="KT255" s="354"/>
      <c r="KU255" s="354"/>
      <c r="KV255" s="660"/>
      <c r="KW255" s="47"/>
      <c r="KX255" s="47"/>
      <c r="KY255" s="47"/>
      <c r="KZ255" s="47"/>
      <c r="LA255" s="47"/>
      <c r="LB255" s="47"/>
      <c r="LC255" s="47"/>
      <c r="LD255" s="354"/>
      <c r="LE255" s="354"/>
      <c r="LF255" s="354"/>
      <c r="LG255" s="354"/>
      <c r="LH255" s="354"/>
      <c r="LI255" s="354"/>
      <c r="LJ255" s="354"/>
      <c r="LK255" s="354"/>
      <c r="LL255" s="354"/>
      <c r="LM255" s="354"/>
      <c r="LN255" s="354"/>
      <c r="LO255" s="354">
        <v>48</v>
      </c>
      <c r="LP255" s="354"/>
      <c r="LQ255" s="354"/>
      <c r="LR255" s="354"/>
      <c r="LS255" s="354"/>
      <c r="LT255" s="354"/>
      <c r="LU255" s="354"/>
      <c r="LV255" s="354"/>
      <c r="LW255" s="660"/>
      <c r="LX255" s="354"/>
      <c r="LY255" s="354"/>
      <c r="LZ255" s="354"/>
      <c r="MA255" s="354"/>
      <c r="MB255" s="354"/>
      <c r="MC255" s="354"/>
      <c r="MD255" s="354"/>
      <c r="ME255" s="354"/>
      <c r="MF255" s="354"/>
      <c r="MG255" s="354"/>
      <c r="MH255" s="354"/>
      <c r="MI255" s="354"/>
      <c r="MJ255" s="354"/>
      <c r="MK255" s="354"/>
      <c r="ML255" s="354"/>
      <c r="MM255" s="354"/>
      <c r="MN255" s="354"/>
      <c r="MO255" s="354"/>
      <c r="MP255" s="354"/>
      <c r="MQ255" s="354"/>
      <c r="MR255" s="354"/>
      <c r="MS255" s="660"/>
      <c r="MT255" s="364">
        <f t="shared" si="138"/>
        <v>1800</v>
      </c>
      <c r="MU255" s="365">
        <f t="shared" si="139"/>
        <v>48</v>
      </c>
      <c r="MV255" s="366">
        <f t="shared" si="140"/>
        <v>1848</v>
      </c>
      <c r="MW255" s="365">
        <v>2856</v>
      </c>
      <c r="MX255" s="365">
        <v>3585</v>
      </c>
      <c r="MY255" s="54"/>
      <c r="MZ255" s="708">
        <v>5.99</v>
      </c>
      <c r="NA255" s="708">
        <v>1.56</v>
      </c>
      <c r="NB255" s="709">
        <f t="shared" si="141"/>
        <v>2882.88</v>
      </c>
      <c r="NC255" s="710"/>
      <c r="ND255" s="710">
        <v>7.37</v>
      </c>
      <c r="NE255" s="738">
        <f t="shared" si="167"/>
        <v>0.294871794871795</v>
      </c>
      <c r="NF255" s="739"/>
      <c r="NG255" s="739">
        <v>3000</v>
      </c>
      <c r="NH255" s="739">
        <v>7.14</v>
      </c>
      <c r="NI255" s="740">
        <f t="shared" si="142"/>
        <v>17083.66</v>
      </c>
      <c r="NJ255" s="738">
        <f t="shared" si="175"/>
        <v>0.316877152698048</v>
      </c>
      <c r="NK255" s="741"/>
      <c r="NL255" s="742">
        <v>44562</v>
      </c>
      <c r="NM255" s="739">
        <f ca="1" t="shared" si="143"/>
        <v>17.1666666666667</v>
      </c>
      <c r="NN255" s="739">
        <f ca="1" t="shared" si="144"/>
        <v>515</v>
      </c>
      <c r="NO255" s="739">
        <v>1176</v>
      </c>
      <c r="NP255" s="739">
        <f t="shared" si="145"/>
        <v>1848</v>
      </c>
      <c r="NQ255" s="761">
        <f t="shared" si="146"/>
        <v>1.05781339439038</v>
      </c>
      <c r="NR255" s="739">
        <f ca="1" t="shared" si="147"/>
        <v>0.749712405732988</v>
      </c>
      <c r="NS255" s="739">
        <f t="shared" si="148"/>
        <v>2318</v>
      </c>
      <c r="NT255" s="739"/>
      <c r="NU255" s="739">
        <f ca="1" t="shared" si="149"/>
        <v>107.650485436893</v>
      </c>
      <c r="NV255" s="769">
        <f ca="1" t="shared" si="150"/>
        <v>3.58834951456311</v>
      </c>
      <c r="NW255" s="769">
        <f ca="1" t="shared" si="151"/>
        <v>645.979437229437</v>
      </c>
      <c r="NX255" s="739"/>
      <c r="NY255" s="739"/>
      <c r="NZ255" s="739"/>
      <c r="OA255" s="739"/>
      <c r="OB255" s="739"/>
      <c r="OC255" s="739"/>
      <c r="OD255" s="739"/>
      <c r="OE255" s="743">
        <f t="shared" si="152"/>
        <v>168</v>
      </c>
      <c r="OF255" s="743">
        <f t="shared" si="153"/>
        <v>288</v>
      </c>
      <c r="OG255" s="743">
        <f t="shared" si="154"/>
        <v>216</v>
      </c>
      <c r="OH255" s="743">
        <f t="shared" si="155"/>
        <v>48</v>
      </c>
      <c r="OI255" s="743">
        <f t="shared" si="156"/>
        <v>144</v>
      </c>
      <c r="OJ255" s="739">
        <f t="shared" si="157"/>
        <v>216</v>
      </c>
      <c r="OK255" s="739">
        <f t="shared" si="158"/>
        <v>0</v>
      </c>
      <c r="OL255" s="739">
        <f t="shared" si="159"/>
        <v>0</v>
      </c>
      <c r="OM255" s="739">
        <f t="shared" si="160"/>
        <v>144</v>
      </c>
      <c r="ON255" s="739">
        <f t="shared" si="161"/>
        <v>192</v>
      </c>
      <c r="OO255" s="739">
        <f t="shared" si="162"/>
        <v>144</v>
      </c>
      <c r="OP255" s="739"/>
      <c r="OQ255" s="739">
        <f t="shared" si="163"/>
        <v>192</v>
      </c>
      <c r="OR255" s="739">
        <f t="shared" si="164"/>
        <v>1752</v>
      </c>
      <c r="OS255" s="739">
        <f t="shared" si="165"/>
        <v>0</v>
      </c>
      <c r="OT255" s="739">
        <f t="shared" si="166"/>
        <v>-96</v>
      </c>
      <c r="OU255" s="739"/>
      <c r="OV255" s="739"/>
      <c r="OW255" s="739"/>
      <c r="OX255" s="739"/>
      <c r="OY255" s="739"/>
      <c r="OZ255" s="739"/>
      <c r="PA255" s="739"/>
      <c r="PB255" s="739"/>
      <c r="PC255" s="739"/>
      <c r="PD255" s="739"/>
      <c r="PE255" s="739"/>
      <c r="PF255" s="739"/>
      <c r="PG255" s="739"/>
      <c r="PI255" s="325">
        <v>144</v>
      </c>
      <c r="PJ255" s="325">
        <v>0</v>
      </c>
      <c r="PK255" s="325">
        <v>624</v>
      </c>
      <c r="PL255" s="325">
        <v>144</v>
      </c>
      <c r="PM255" s="325">
        <v>288</v>
      </c>
      <c r="PN255" s="325">
        <v>96</v>
      </c>
      <c r="PO255" s="325">
        <v>480</v>
      </c>
      <c r="PP255" s="325">
        <v>0</v>
      </c>
      <c r="PQ255" s="325">
        <v>264</v>
      </c>
      <c r="PR255" s="325">
        <v>48</v>
      </c>
      <c r="PS255" s="325">
        <v>480</v>
      </c>
      <c r="PT255" s="325">
        <v>96</v>
      </c>
      <c r="PU255" s="325">
        <v>0</v>
      </c>
      <c r="PV255" s="325">
        <v>2664</v>
      </c>
      <c r="PW255" s="325">
        <v>-192</v>
      </c>
    </row>
    <row r="256" s="28" customFormat="1" customHeight="1" spans="1:439">
      <c r="A256" s="95" t="s">
        <v>1610</v>
      </c>
      <c r="B256" s="415">
        <v>2020</v>
      </c>
      <c r="C256" s="95" t="s">
        <v>1645</v>
      </c>
      <c r="D256" s="95" t="s">
        <v>1646</v>
      </c>
      <c r="E256" s="95"/>
      <c r="F256" s="104" t="s">
        <v>2171</v>
      </c>
      <c r="G256" s="112" t="s">
        <v>2172</v>
      </c>
      <c r="H256" s="98" t="s">
        <v>2173</v>
      </c>
      <c r="I256" s="99">
        <f t="shared" si="172"/>
        <v>-49</v>
      </c>
      <c r="J256" s="114">
        <v>184</v>
      </c>
      <c r="K256" s="456">
        <v>0</v>
      </c>
      <c r="L256" s="150">
        <f t="shared" si="133"/>
        <v>135</v>
      </c>
      <c r="M256" s="151">
        <f t="shared" si="134"/>
        <v>135</v>
      </c>
      <c r="N256" s="455"/>
      <c r="O256" s="37"/>
      <c r="P256" s="36">
        <v>228</v>
      </c>
      <c r="Q256" s="33">
        <f t="shared" si="135"/>
        <v>0</v>
      </c>
      <c r="R256" s="34">
        <f t="shared" si="136"/>
        <v>0</v>
      </c>
      <c r="S256" s="346"/>
      <c r="T256" s="346"/>
      <c r="U256" s="824"/>
      <c r="V256" s="824"/>
      <c r="W256" s="346"/>
      <c r="X256" s="347"/>
      <c r="Y256" s="348"/>
      <c r="Z256" s="348"/>
      <c r="AA256" s="348"/>
      <c r="AB256" s="348"/>
      <c r="AC256" s="348"/>
      <c r="AD256" s="348"/>
      <c r="AE256" s="348"/>
      <c r="AF256" s="346"/>
      <c r="AG256" s="346"/>
      <c r="AH256" s="346"/>
      <c r="AI256" s="346"/>
      <c r="AJ256" s="346"/>
      <c r="AK256" s="346"/>
      <c r="AL256" s="346"/>
      <c r="AM256" s="346"/>
      <c r="AN256" s="346"/>
      <c r="AO256" s="346"/>
      <c r="AP256" s="346"/>
      <c r="AQ256" s="346"/>
      <c r="AR256" s="346"/>
      <c r="AS256" s="346"/>
      <c r="AT256" s="346"/>
      <c r="AU256" s="346"/>
      <c r="AV256" s="346"/>
      <c r="AW256" s="346"/>
      <c r="AX256" s="346"/>
      <c r="AY256" s="349"/>
      <c r="AZ256" s="48"/>
      <c r="BA256" s="48"/>
      <c r="BB256" s="48"/>
      <c r="BC256" s="48"/>
      <c r="BD256" s="47"/>
      <c r="BE256" s="47"/>
      <c r="BF256" s="47"/>
      <c r="BG256" s="47"/>
      <c r="BH256" s="47">
        <v>1</v>
      </c>
      <c r="BI256" s="47"/>
      <c r="BJ256" s="47"/>
      <c r="BK256" s="47"/>
      <c r="BL256" s="47">
        <v>2</v>
      </c>
      <c r="BM256" s="47"/>
      <c r="BN256" s="47"/>
      <c r="BO256" s="47"/>
      <c r="BP256" s="47"/>
      <c r="BQ256" s="47"/>
      <c r="BR256" s="47"/>
      <c r="BS256" s="354"/>
      <c r="BT256" s="354"/>
      <c r="BU256" s="354"/>
      <c r="BV256" s="354"/>
      <c r="BW256" s="354"/>
      <c r="BX256" s="354"/>
      <c r="BY256" s="354"/>
      <c r="BZ256" s="354"/>
      <c r="CA256" s="354"/>
      <c r="CB256" s="354"/>
      <c r="CC256" s="354"/>
      <c r="CD256" s="354"/>
      <c r="CE256" s="354"/>
      <c r="CF256" s="354"/>
      <c r="CG256" s="354"/>
      <c r="CH256" s="354"/>
      <c r="CI256" s="354"/>
      <c r="CJ256" s="354"/>
      <c r="CK256" s="354"/>
      <c r="CL256" s="354"/>
      <c r="CM256" s="354"/>
      <c r="CN256" s="354"/>
      <c r="CO256" s="354"/>
      <c r="CP256" s="358"/>
      <c r="CQ256" s="48"/>
      <c r="CR256" s="354"/>
      <c r="CS256" s="354"/>
      <c r="CT256" s="355"/>
      <c r="CU256" s="354"/>
      <c r="CV256" s="354"/>
      <c r="CW256" s="354"/>
      <c r="CX256" s="354">
        <v>1</v>
      </c>
      <c r="CY256" s="354"/>
      <c r="CZ256" s="354"/>
      <c r="DA256" s="356"/>
      <c r="DB256" s="354"/>
      <c r="DC256" s="354"/>
      <c r="DD256" s="354"/>
      <c r="DE256" s="354"/>
      <c r="DF256" s="354">
        <v>1</v>
      </c>
      <c r="DG256" s="354"/>
      <c r="DH256" s="354"/>
      <c r="DI256" s="354"/>
      <c r="DJ256" s="354"/>
      <c r="DK256" s="354"/>
      <c r="DL256" s="354"/>
      <c r="DM256" s="354"/>
      <c r="DN256" s="354"/>
      <c r="DO256" s="354"/>
      <c r="DP256" s="354"/>
      <c r="DQ256" s="354"/>
      <c r="DR256" s="354"/>
      <c r="DS256" s="354"/>
      <c r="DT256" s="354"/>
      <c r="DU256" s="354"/>
      <c r="DV256" s="354"/>
      <c r="DW256" s="354"/>
      <c r="DX256" s="354"/>
      <c r="DY256" s="354"/>
      <c r="DZ256" s="357"/>
      <c r="EA256" s="356"/>
      <c r="EB256" s="356"/>
      <c r="EC256" s="356"/>
      <c r="ED256" s="356"/>
      <c r="EE256" s="358"/>
      <c r="EF256" s="48"/>
      <c r="EG256" s="826"/>
      <c r="EH256" s="826"/>
      <c r="EI256" s="840"/>
      <c r="EJ256" s="47"/>
      <c r="EK256" s="47">
        <v>4</v>
      </c>
      <c r="EL256" s="840"/>
      <c r="EM256" s="47"/>
      <c r="EN256" s="840"/>
      <c r="EO256" s="47"/>
      <c r="EP256" s="47"/>
      <c r="EQ256" s="47"/>
      <c r="ER256" s="47">
        <v>40</v>
      </c>
      <c r="ES256" s="47"/>
      <c r="ET256" s="48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>
        <v>4</v>
      </c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354"/>
      <c r="FR256" s="354"/>
      <c r="FS256" s="354"/>
      <c r="FT256" s="354"/>
      <c r="FU256" s="354">
        <v>12</v>
      </c>
      <c r="FV256" s="354"/>
      <c r="FW256" s="354"/>
      <c r="FX256" s="354"/>
      <c r="FY256" s="354"/>
      <c r="FZ256" s="354"/>
      <c r="GA256" s="354"/>
      <c r="GB256" s="354"/>
      <c r="GC256" s="354"/>
      <c r="GD256" s="354"/>
      <c r="GE256" s="354">
        <v>4</v>
      </c>
      <c r="GF256" s="354"/>
      <c r="GG256" s="354"/>
      <c r="GH256" s="354"/>
      <c r="GI256" s="354"/>
      <c r="GJ256" s="354"/>
      <c r="GK256" s="354"/>
      <c r="GL256" s="354"/>
      <c r="GM256" s="354"/>
      <c r="GN256" s="354"/>
      <c r="GO256" s="354"/>
      <c r="GP256" s="354"/>
      <c r="GQ256" s="354"/>
      <c r="GR256" s="354"/>
      <c r="GS256" s="354"/>
      <c r="GT256" s="354"/>
      <c r="GU256" s="354"/>
      <c r="GV256" s="354"/>
      <c r="GW256" s="354"/>
      <c r="GX256" s="354"/>
      <c r="GY256" s="354"/>
      <c r="GZ256" s="354"/>
      <c r="HA256" s="354"/>
      <c r="HB256" s="354"/>
      <c r="HC256" s="354"/>
      <c r="HD256" s="354"/>
      <c r="HE256" s="354"/>
      <c r="HF256" s="354"/>
      <c r="HG256" s="354"/>
      <c r="HH256" s="354"/>
      <c r="HI256" s="354"/>
      <c r="HJ256" s="354"/>
      <c r="HK256" s="354"/>
      <c r="HL256" s="354"/>
      <c r="HM256" s="354"/>
      <c r="HN256" s="354"/>
      <c r="HO256" s="354"/>
      <c r="HP256" s="354"/>
      <c r="HQ256" s="354"/>
      <c r="HR256" s="354"/>
      <c r="HS256" s="354"/>
      <c r="HT256" s="354"/>
      <c r="HU256" s="354"/>
      <c r="HV256" s="354"/>
      <c r="HW256" s="354"/>
      <c r="HX256" s="354">
        <v>24</v>
      </c>
      <c r="HY256" s="354"/>
      <c r="HZ256" s="354"/>
      <c r="IA256" s="354"/>
      <c r="IB256" s="354"/>
      <c r="IC256" s="354"/>
      <c r="ID256" s="354"/>
      <c r="IE256" s="354"/>
      <c r="IF256" s="354"/>
      <c r="IG256" s="354"/>
      <c r="IH256" s="354"/>
      <c r="II256" s="354"/>
      <c r="IJ256" s="354"/>
      <c r="IK256" s="354"/>
      <c r="IL256" s="354"/>
      <c r="IM256" s="354"/>
      <c r="IN256" s="354"/>
      <c r="IO256" s="354"/>
      <c r="IP256" s="354"/>
      <c r="IQ256" s="354"/>
      <c r="IR256" s="50"/>
      <c r="IS256" s="840"/>
      <c r="IT256" s="47"/>
      <c r="IU256" s="47"/>
      <c r="IV256" s="47"/>
      <c r="IW256" s="47"/>
      <c r="IX256" s="47"/>
      <c r="IY256" s="47"/>
      <c r="IZ256" s="47"/>
      <c r="JA256" s="47"/>
      <c r="JB256" s="47"/>
      <c r="JC256" s="47"/>
      <c r="JD256" s="47"/>
      <c r="JE256" s="47"/>
      <c r="JF256" s="47"/>
      <c r="JG256" s="47"/>
      <c r="JH256" s="47"/>
      <c r="JI256" s="47"/>
      <c r="JJ256" s="47"/>
      <c r="JK256" s="47"/>
      <c r="JL256" s="354"/>
      <c r="JM256" s="354"/>
      <c r="JN256" s="354"/>
      <c r="JO256" s="354"/>
      <c r="JP256" s="354"/>
      <c r="JQ256" s="354"/>
      <c r="JR256" s="354"/>
      <c r="JS256" s="354"/>
      <c r="JT256" s="354"/>
      <c r="JU256" s="354"/>
      <c r="JV256" s="354"/>
      <c r="JW256" s="354"/>
      <c r="JX256" s="354"/>
      <c r="JY256" s="354"/>
      <c r="JZ256" s="354"/>
      <c r="KA256" s="354"/>
      <c r="KB256" s="354"/>
      <c r="KC256" s="354"/>
      <c r="KD256" s="354"/>
      <c r="KE256" s="354"/>
      <c r="KF256" s="354"/>
      <c r="KG256" s="354"/>
      <c r="KH256" s="354"/>
      <c r="KI256" s="354"/>
      <c r="KJ256" s="354"/>
      <c r="KK256" s="354"/>
      <c r="KL256" s="354"/>
      <c r="KM256" s="354"/>
      <c r="KN256" s="354"/>
      <c r="KO256" s="354"/>
      <c r="KP256" s="354"/>
      <c r="KQ256" s="354"/>
      <c r="KR256" s="354"/>
      <c r="KS256" s="354"/>
      <c r="KT256" s="354"/>
      <c r="KU256" s="354"/>
      <c r="KV256" s="51"/>
      <c r="KW256" s="47"/>
      <c r="KX256" s="47"/>
      <c r="KY256" s="47"/>
      <c r="KZ256" s="47"/>
      <c r="LA256" s="47"/>
      <c r="LB256" s="47"/>
      <c r="LC256" s="47"/>
      <c r="LD256" s="361"/>
      <c r="LE256" s="361"/>
      <c r="LF256" s="361"/>
      <c r="LG256" s="361"/>
      <c r="LH256" s="361"/>
      <c r="LI256" s="361"/>
      <c r="LJ256" s="361"/>
      <c r="LK256" s="361"/>
      <c r="LL256" s="361"/>
      <c r="LM256" s="361"/>
      <c r="LN256" s="361"/>
      <c r="LO256" s="361"/>
      <c r="LP256" s="361"/>
      <c r="LQ256" s="354"/>
      <c r="LR256" s="354"/>
      <c r="LS256" s="354"/>
      <c r="LT256" s="354"/>
      <c r="LU256" s="354"/>
      <c r="LV256" s="354"/>
      <c r="LW256" s="51"/>
      <c r="LX256" s="354"/>
      <c r="LY256" s="354"/>
      <c r="LZ256" s="354"/>
      <c r="MA256" s="354"/>
      <c r="MB256" s="363"/>
      <c r="MC256" s="363"/>
      <c r="MD256" s="354"/>
      <c r="ME256" s="354"/>
      <c r="MF256" s="354"/>
      <c r="MG256" s="354"/>
      <c r="MH256" s="354"/>
      <c r="MI256" s="354"/>
      <c r="MJ256" s="354"/>
      <c r="MK256" s="354"/>
      <c r="ML256" s="354"/>
      <c r="MM256" s="354"/>
      <c r="MN256" s="354"/>
      <c r="MO256" s="354"/>
      <c r="MP256" s="354"/>
      <c r="MQ256" s="354"/>
      <c r="MR256" s="354"/>
      <c r="MS256" s="51"/>
      <c r="MT256" s="364">
        <f t="shared" si="138"/>
        <v>88</v>
      </c>
      <c r="MU256" s="365">
        <f t="shared" si="139"/>
        <v>0</v>
      </c>
      <c r="MV256" s="366">
        <f t="shared" si="140"/>
        <v>88</v>
      </c>
      <c r="MW256" s="365">
        <v>68</v>
      </c>
      <c r="MX256" s="365"/>
      <c r="MY256" s="54"/>
      <c r="MZ256" s="709"/>
      <c r="NA256" s="709"/>
      <c r="NB256" s="709">
        <f t="shared" si="141"/>
        <v>0</v>
      </c>
      <c r="NC256" s="711"/>
      <c r="ND256" s="711">
        <v>16.27</v>
      </c>
      <c r="NE256" s="738" t="e">
        <f t="shared" si="167"/>
        <v>#DIV/0!</v>
      </c>
      <c r="NF256" s="743"/>
      <c r="NG256" s="743"/>
      <c r="NH256" s="743">
        <v>18.98</v>
      </c>
      <c r="NI256" s="740">
        <f t="shared" si="142"/>
        <v>2196.45</v>
      </c>
      <c r="NJ256" s="738"/>
      <c r="NK256" s="818"/>
      <c r="NL256" s="742">
        <v>44562</v>
      </c>
      <c r="NM256" s="739">
        <f ca="1" t="shared" si="143"/>
        <v>17.1666666666667</v>
      </c>
      <c r="NN256" s="739">
        <f ca="1" t="shared" si="144"/>
        <v>515</v>
      </c>
      <c r="NO256" s="743">
        <v>228</v>
      </c>
      <c r="NP256" s="739">
        <f t="shared" si="145"/>
        <v>88</v>
      </c>
      <c r="NQ256" s="761">
        <f t="shared" si="146"/>
        <v>0.484848484848485</v>
      </c>
      <c r="NR256" s="739">
        <f ca="1" t="shared" si="147"/>
        <v>0.34363047955281</v>
      </c>
      <c r="NS256" s="739">
        <f t="shared" si="148"/>
        <v>135</v>
      </c>
      <c r="NT256" s="743"/>
      <c r="NU256" s="739">
        <f ca="1" t="shared" si="149"/>
        <v>5.12621359223301</v>
      </c>
      <c r="NV256" s="769">
        <f ca="1" t="shared" si="150"/>
        <v>0.170873786407767</v>
      </c>
      <c r="NW256" s="769">
        <f ca="1" t="shared" si="151"/>
        <v>790.056818181818</v>
      </c>
      <c r="NX256" s="743"/>
      <c r="NY256" s="743"/>
      <c r="NZ256" s="743"/>
      <c r="OA256" s="743"/>
      <c r="OB256" s="743"/>
      <c r="OC256" s="743"/>
      <c r="OD256" s="743"/>
      <c r="OE256" s="743">
        <f t="shared" si="152"/>
        <v>4</v>
      </c>
      <c r="OF256" s="743">
        <f t="shared" si="153"/>
        <v>40</v>
      </c>
      <c r="OG256" s="743">
        <f t="shared" si="154"/>
        <v>4</v>
      </c>
      <c r="OH256" s="743">
        <f t="shared" si="155"/>
        <v>0</v>
      </c>
      <c r="OI256" s="743">
        <f t="shared" si="156"/>
        <v>12</v>
      </c>
      <c r="OJ256" s="739">
        <f t="shared" si="157"/>
        <v>4</v>
      </c>
      <c r="OK256" s="739">
        <f t="shared" si="158"/>
        <v>0</v>
      </c>
      <c r="OL256" s="739">
        <f t="shared" si="159"/>
        <v>0</v>
      </c>
      <c r="OM256" s="739">
        <f t="shared" si="160"/>
        <v>0</v>
      </c>
      <c r="ON256" s="739">
        <f t="shared" si="161"/>
        <v>0</v>
      </c>
      <c r="OO256" s="739">
        <f t="shared" si="162"/>
        <v>0</v>
      </c>
      <c r="OP256" s="739"/>
      <c r="OQ256" s="739">
        <f t="shared" si="163"/>
        <v>24</v>
      </c>
      <c r="OR256" s="739">
        <f t="shared" si="164"/>
        <v>88</v>
      </c>
      <c r="OS256" s="739">
        <f t="shared" si="165"/>
        <v>0</v>
      </c>
      <c r="OT256" s="739">
        <f t="shared" si="166"/>
        <v>0</v>
      </c>
      <c r="OU256" s="743"/>
      <c r="OV256" s="743"/>
      <c r="OW256" s="743"/>
      <c r="OX256" s="743"/>
      <c r="OY256" s="743"/>
      <c r="OZ256" s="743"/>
      <c r="PA256" s="743"/>
      <c r="PB256" s="743"/>
      <c r="PC256" s="743"/>
      <c r="PD256" s="743"/>
      <c r="PE256" s="743"/>
      <c r="PF256" s="743"/>
      <c r="PG256" s="743"/>
      <c r="PI256" s="28">
        <v>0</v>
      </c>
      <c r="PJ256" s="28">
        <v>0</v>
      </c>
      <c r="PK256" s="28">
        <v>0</v>
      </c>
      <c r="PL256" s="28">
        <v>0</v>
      </c>
      <c r="PM256" s="28">
        <v>0</v>
      </c>
      <c r="PN256" s="28">
        <v>0</v>
      </c>
      <c r="PO256" s="28">
        <v>0</v>
      </c>
      <c r="PP256" s="28">
        <v>0</v>
      </c>
      <c r="PQ256" s="28">
        <v>28</v>
      </c>
      <c r="PR256" s="28">
        <v>0</v>
      </c>
      <c r="PS256" s="28">
        <v>40</v>
      </c>
      <c r="PT256" s="28">
        <v>0</v>
      </c>
      <c r="PU256" s="28">
        <v>0</v>
      </c>
      <c r="PV256" s="28">
        <v>68</v>
      </c>
      <c r="PW256" s="28">
        <v>0</v>
      </c>
    </row>
    <row r="257" s="28" customFormat="1" customHeight="1" spans="1:439">
      <c r="A257" s="95" t="s">
        <v>1610</v>
      </c>
      <c r="B257" s="343">
        <v>2021</v>
      </c>
      <c r="C257" s="95" t="s">
        <v>2204</v>
      </c>
      <c r="D257" s="95" t="s">
        <v>2205</v>
      </c>
      <c r="E257" s="820" t="s">
        <v>1657</v>
      </c>
      <c r="F257" s="104" t="s">
        <v>297</v>
      </c>
      <c r="G257" s="792" t="s">
        <v>298</v>
      </c>
      <c r="H257" s="113" t="s">
        <v>299</v>
      </c>
      <c r="I257" s="99">
        <f t="shared" si="172"/>
        <v>3408</v>
      </c>
      <c r="J257" s="100">
        <v>2481</v>
      </c>
      <c r="K257" s="454">
        <v>0</v>
      </c>
      <c r="L257" s="150">
        <f t="shared" si="133"/>
        <v>5889</v>
      </c>
      <c r="M257" s="151">
        <f t="shared" si="134"/>
        <v>5889</v>
      </c>
      <c r="N257" s="455"/>
      <c r="O257" s="37">
        <v>2583</v>
      </c>
      <c r="P257" s="36"/>
      <c r="Q257" s="33">
        <f t="shared" si="135"/>
        <v>0</v>
      </c>
      <c r="R257" s="34">
        <f t="shared" si="136"/>
        <v>5000</v>
      </c>
      <c r="S257" s="346"/>
      <c r="T257" s="346"/>
      <c r="U257" s="824"/>
      <c r="V257" s="824"/>
      <c r="W257" s="346"/>
      <c r="X257" s="347"/>
      <c r="Y257" s="348"/>
      <c r="Z257" s="348"/>
      <c r="AA257" s="348"/>
      <c r="AB257" s="348"/>
      <c r="AC257" s="348"/>
      <c r="AD257" s="348"/>
      <c r="AE257" s="348"/>
      <c r="AF257" s="348">
        <v>5000</v>
      </c>
      <c r="AG257" s="346"/>
      <c r="AH257" s="346"/>
      <c r="AI257" s="346"/>
      <c r="AJ257" s="346"/>
      <c r="AK257" s="346"/>
      <c r="AL257" s="346"/>
      <c r="AM257" s="346"/>
      <c r="AN257" s="346"/>
      <c r="AO257" s="346"/>
      <c r="AP257" s="346"/>
      <c r="AQ257" s="346"/>
      <c r="AR257" s="346"/>
      <c r="AS257" s="346"/>
      <c r="AT257" s="346"/>
      <c r="AU257" s="346"/>
      <c r="AV257" s="346"/>
      <c r="AW257" s="346"/>
      <c r="AX257" s="346"/>
      <c r="AY257" s="349"/>
      <c r="AZ257" s="48">
        <v>1</v>
      </c>
      <c r="BA257" s="48"/>
      <c r="BB257" s="48"/>
      <c r="BC257" s="48"/>
      <c r="BD257" s="47">
        <v>1</v>
      </c>
      <c r="BE257" s="47">
        <v>1</v>
      </c>
      <c r="BF257" s="47">
        <v>1</v>
      </c>
      <c r="BG257" s="47"/>
      <c r="BH257" s="47"/>
      <c r="BI257" s="47"/>
      <c r="BJ257" s="47"/>
      <c r="BK257" s="47"/>
      <c r="BL257" s="47">
        <v>12</v>
      </c>
      <c r="BM257" s="47"/>
      <c r="BN257" s="47"/>
      <c r="BO257" s="47"/>
      <c r="BP257" s="47"/>
      <c r="BQ257" s="47"/>
      <c r="BR257" s="47"/>
      <c r="BS257" s="354"/>
      <c r="BT257" s="354"/>
      <c r="BU257" s="354"/>
      <c r="BV257" s="354"/>
      <c r="BW257" s="354"/>
      <c r="BX257" s="354"/>
      <c r="BY257" s="354"/>
      <c r="BZ257" s="354"/>
      <c r="CA257" s="354"/>
      <c r="CB257" s="354"/>
      <c r="CC257" s="354"/>
      <c r="CD257" s="354"/>
      <c r="CE257" s="354"/>
      <c r="CF257" s="354"/>
      <c r="CG257" s="354"/>
      <c r="CH257" s="354"/>
      <c r="CI257" s="354"/>
      <c r="CJ257" s="354"/>
      <c r="CK257" s="354"/>
      <c r="CL257" s="354"/>
      <c r="CM257" s="354"/>
      <c r="CN257" s="354"/>
      <c r="CO257" s="354"/>
      <c r="CP257" s="358"/>
      <c r="CQ257" s="48"/>
      <c r="CR257" s="354"/>
      <c r="CS257" s="354"/>
      <c r="CT257" s="355">
        <v>-10</v>
      </c>
      <c r="CU257" s="354"/>
      <c r="CV257" s="354"/>
      <c r="CW257" s="354"/>
      <c r="CX257" s="354">
        <v>6</v>
      </c>
      <c r="CY257" s="354"/>
      <c r="CZ257" s="354"/>
      <c r="DA257" s="356">
        <v>-2</v>
      </c>
      <c r="DB257" s="354"/>
      <c r="DC257" s="354"/>
      <c r="DD257" s="354"/>
      <c r="DE257" s="354"/>
      <c r="DF257" s="354">
        <v>2</v>
      </c>
      <c r="DG257" s="354"/>
      <c r="DH257" s="354"/>
      <c r="DI257" s="354"/>
      <c r="DJ257" s="354"/>
      <c r="DK257" s="354"/>
      <c r="DL257" s="354"/>
      <c r="DM257" s="354"/>
      <c r="DN257" s="354"/>
      <c r="DO257" s="354"/>
      <c r="DP257" s="354"/>
      <c r="DQ257" s="354"/>
      <c r="DR257" s="354"/>
      <c r="DS257" s="354"/>
      <c r="DT257" s="354"/>
      <c r="DU257" s="354">
        <v>2</v>
      </c>
      <c r="DV257" s="354"/>
      <c r="DW257" s="354"/>
      <c r="DX257" s="354"/>
      <c r="DY257" s="354"/>
      <c r="DZ257" s="357"/>
      <c r="EA257" s="356"/>
      <c r="EB257" s="356"/>
      <c r="EC257" s="356"/>
      <c r="ED257" s="356"/>
      <c r="EE257" s="358"/>
      <c r="EF257" s="48"/>
      <c r="EG257" s="46">
        <v>90</v>
      </c>
      <c r="EH257" s="46"/>
      <c r="EI257" s="47"/>
      <c r="EJ257" s="47"/>
      <c r="EK257" s="47">
        <v>12</v>
      </c>
      <c r="EL257" s="47"/>
      <c r="EM257" s="47"/>
      <c r="EN257" s="47"/>
      <c r="EO257" s="47"/>
      <c r="EP257" s="47"/>
      <c r="EQ257" s="47"/>
      <c r="ER257" s="47"/>
      <c r="ES257" s="47"/>
      <c r="ET257" s="48">
        <v>240</v>
      </c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>
        <v>24</v>
      </c>
      <c r="FG257" s="47"/>
      <c r="FH257" s="47">
        <v>720</v>
      </c>
      <c r="FI257" s="47"/>
      <c r="FJ257" s="47"/>
      <c r="FK257" s="47"/>
      <c r="FL257" s="47">
        <v>456</v>
      </c>
      <c r="FM257" s="47"/>
      <c r="FN257" s="47"/>
      <c r="FO257" s="47"/>
      <c r="FP257" s="47"/>
      <c r="FQ257" s="354"/>
      <c r="FR257" s="354"/>
      <c r="FS257" s="354"/>
      <c r="FT257" s="354"/>
      <c r="FU257" s="354"/>
      <c r="FV257" s="354">
        <v>12</v>
      </c>
      <c r="FW257" s="354"/>
      <c r="FX257" s="354"/>
      <c r="FY257" s="354"/>
      <c r="FZ257" s="354"/>
      <c r="GA257" s="354"/>
      <c r="GB257" s="354"/>
      <c r="GC257" s="354"/>
      <c r="GD257" s="354"/>
      <c r="GE257" s="354"/>
      <c r="GF257" s="354"/>
      <c r="GG257" s="354"/>
      <c r="GH257" s="354"/>
      <c r="GI257" s="354"/>
      <c r="GJ257" s="354"/>
      <c r="GK257" s="354"/>
      <c r="GL257" s="354"/>
      <c r="GM257" s="354"/>
      <c r="GN257" s="354"/>
      <c r="GO257" s="354"/>
      <c r="GP257" s="354"/>
      <c r="GQ257" s="354"/>
      <c r="GR257" s="354"/>
      <c r="GS257" s="354"/>
      <c r="GT257" s="354"/>
      <c r="GU257" s="354"/>
      <c r="GV257" s="354"/>
      <c r="GW257" s="354"/>
      <c r="GX257" s="354"/>
      <c r="GY257" s="354"/>
      <c r="GZ257" s="354"/>
      <c r="HA257" s="354"/>
      <c r="HB257" s="354"/>
      <c r="HC257" s="354"/>
      <c r="HD257" s="354">
        <v>24</v>
      </c>
      <c r="HE257" s="354"/>
      <c r="HF257" s="354"/>
      <c r="HG257" s="354"/>
      <c r="HH257" s="354"/>
      <c r="HI257" s="354"/>
      <c r="HJ257" s="354"/>
      <c r="HK257" s="354"/>
      <c r="HL257" s="354"/>
      <c r="HM257" s="354"/>
      <c r="HN257" s="354"/>
      <c r="HO257" s="354"/>
      <c r="HP257" s="354"/>
      <c r="HQ257" s="354"/>
      <c r="HR257" s="354"/>
      <c r="HS257" s="354"/>
      <c r="HT257" s="354"/>
      <c r="HU257" s="354"/>
      <c r="HV257" s="354"/>
      <c r="HW257" s="354"/>
      <c r="HX257" s="354"/>
      <c r="HY257" s="354"/>
      <c r="HZ257" s="354"/>
      <c r="IA257" s="354"/>
      <c r="IB257" s="354"/>
      <c r="IC257" s="354"/>
      <c r="ID257" s="354"/>
      <c r="IE257" s="354"/>
      <c r="IF257" s="354"/>
      <c r="IG257" s="354"/>
      <c r="IH257" s="354"/>
      <c r="II257" s="354"/>
      <c r="IJ257" s="354"/>
      <c r="IK257" s="354"/>
      <c r="IL257" s="354"/>
      <c r="IM257" s="354"/>
      <c r="IN257" s="354"/>
      <c r="IO257" s="354"/>
      <c r="IP257" s="354"/>
      <c r="IQ257" s="354"/>
      <c r="IR257" s="50"/>
      <c r="IS257" s="47"/>
      <c r="IT257" s="47"/>
      <c r="IU257" s="47"/>
      <c r="IV257" s="47"/>
      <c r="IW257" s="47"/>
      <c r="IX257" s="47"/>
      <c r="IY257" s="47"/>
      <c r="IZ257" s="47"/>
      <c r="JA257" s="47"/>
      <c r="JB257" s="47"/>
      <c r="JC257" s="47"/>
      <c r="JD257" s="47"/>
      <c r="JE257" s="47"/>
      <c r="JF257" s="47"/>
      <c r="JG257" s="47"/>
      <c r="JH257" s="47"/>
      <c r="JI257" s="47"/>
      <c r="JJ257" s="47"/>
      <c r="JK257" s="47"/>
      <c r="JL257" s="354"/>
      <c r="JM257" s="354"/>
      <c r="JN257" s="354"/>
      <c r="JO257" s="354"/>
      <c r="JP257" s="354"/>
      <c r="JQ257" s="354"/>
      <c r="JR257" s="354"/>
      <c r="JS257" s="354"/>
      <c r="JT257" s="354"/>
      <c r="JU257" s="354"/>
      <c r="JV257" s="354"/>
      <c r="JW257" s="354"/>
      <c r="JX257" s="354"/>
      <c r="JY257" s="354"/>
      <c r="JZ257" s="354"/>
      <c r="KA257" s="354"/>
      <c r="KB257" s="354"/>
      <c r="KC257" s="354"/>
      <c r="KD257" s="354"/>
      <c r="KE257" s="354"/>
      <c r="KF257" s="354"/>
      <c r="KG257" s="354"/>
      <c r="KH257" s="354"/>
      <c r="KI257" s="354"/>
      <c r="KJ257" s="354"/>
      <c r="KK257" s="354"/>
      <c r="KL257" s="354"/>
      <c r="KM257" s="354"/>
      <c r="KN257" s="354"/>
      <c r="KO257" s="354"/>
      <c r="KP257" s="354"/>
      <c r="KQ257" s="354"/>
      <c r="KR257" s="354"/>
      <c r="KS257" s="354"/>
      <c r="KT257" s="354"/>
      <c r="KU257" s="354"/>
      <c r="KV257" s="51"/>
      <c r="KW257" s="47"/>
      <c r="KX257" s="47"/>
      <c r="KY257" s="47"/>
      <c r="KZ257" s="47"/>
      <c r="LA257" s="47"/>
      <c r="LB257" s="47"/>
      <c r="LC257" s="47"/>
      <c r="LD257" s="361">
        <v>2</v>
      </c>
      <c r="LE257" s="361"/>
      <c r="LF257" s="361"/>
      <c r="LG257" s="361"/>
      <c r="LH257" s="361"/>
      <c r="LI257" s="361"/>
      <c r="LJ257" s="361"/>
      <c r="LK257" s="361"/>
      <c r="LL257" s="361"/>
      <c r="LM257" s="361"/>
      <c r="LN257" s="361"/>
      <c r="LO257" s="361"/>
      <c r="LP257" s="361"/>
      <c r="LQ257" s="354"/>
      <c r="LR257" s="354"/>
      <c r="LS257" s="354"/>
      <c r="LT257" s="354"/>
      <c r="LU257" s="354"/>
      <c r="LV257" s="354"/>
      <c r="LW257" s="51"/>
      <c r="LX257" s="354">
        <v>100</v>
      </c>
      <c r="LY257" s="354"/>
      <c r="LZ257" s="354"/>
      <c r="MA257" s="354"/>
      <c r="MB257" s="363"/>
      <c r="MC257" s="363"/>
      <c r="MD257" s="354"/>
      <c r="ME257" s="354"/>
      <c r="MF257" s="354"/>
      <c r="MG257" s="354"/>
      <c r="MH257" s="354"/>
      <c r="MI257" s="354"/>
      <c r="MJ257" s="354"/>
      <c r="MK257" s="354"/>
      <c r="ML257" s="354"/>
      <c r="MM257" s="354"/>
      <c r="MN257" s="354"/>
      <c r="MO257" s="354"/>
      <c r="MP257" s="354"/>
      <c r="MQ257" s="354"/>
      <c r="MR257" s="354"/>
      <c r="MS257" s="51"/>
      <c r="MT257" s="364">
        <f t="shared" si="138"/>
        <v>1578</v>
      </c>
      <c r="MU257" s="365">
        <f t="shared" si="139"/>
        <v>102</v>
      </c>
      <c r="MV257" s="366">
        <f t="shared" si="140"/>
        <v>1680</v>
      </c>
      <c r="MW257" s="365">
        <v>7298</v>
      </c>
      <c r="MX257" s="365">
        <v>0</v>
      </c>
      <c r="MY257" s="54"/>
      <c r="MZ257" s="709">
        <v>12.99</v>
      </c>
      <c r="NA257" s="709">
        <v>3.38</v>
      </c>
      <c r="NB257" s="709">
        <f t="shared" si="141"/>
        <v>5678.4</v>
      </c>
      <c r="NC257" s="711">
        <v>24.5</v>
      </c>
      <c r="ND257" s="711">
        <v>16.26</v>
      </c>
      <c r="NE257" s="738">
        <f t="shared" si="167"/>
        <v>0.281992404839707</v>
      </c>
      <c r="NF257" s="743"/>
      <c r="NG257" s="743">
        <v>5000</v>
      </c>
      <c r="NH257" s="743">
        <v>15.7</v>
      </c>
      <c r="NI257" s="740">
        <f t="shared" si="142"/>
        <v>95755.14</v>
      </c>
      <c r="NJ257" s="738">
        <f t="shared" ref="NJ257:NJ260" si="176">1-NH257/6.7/NA257</f>
        <v>0.306720833701316</v>
      </c>
      <c r="NK257" s="818">
        <v>44256</v>
      </c>
      <c r="NL257" s="742">
        <v>44562</v>
      </c>
      <c r="NM257" s="739">
        <f ca="1" t="shared" si="143"/>
        <v>17.1666666666667</v>
      </c>
      <c r="NN257" s="739">
        <f ca="1" t="shared" si="144"/>
        <v>515</v>
      </c>
      <c r="NO257" s="743">
        <v>2493</v>
      </c>
      <c r="NP257" s="739">
        <f t="shared" si="145"/>
        <v>1680</v>
      </c>
      <c r="NQ257" s="761">
        <f t="shared" si="146"/>
        <v>0.400858983536149</v>
      </c>
      <c r="NR257" s="739">
        <f ca="1" t="shared" si="147"/>
        <v>0.284103939787756</v>
      </c>
      <c r="NS257" s="739">
        <f t="shared" si="148"/>
        <v>5889</v>
      </c>
      <c r="NT257" s="743"/>
      <c r="NU257" s="739">
        <f ca="1" t="shared" si="149"/>
        <v>97.8640776699029</v>
      </c>
      <c r="NV257" s="769">
        <f ca="1" t="shared" si="150"/>
        <v>3.2621359223301</v>
      </c>
      <c r="NW257" s="769">
        <f ca="1" t="shared" si="151"/>
        <v>1805.25892857143</v>
      </c>
      <c r="NX257" s="743"/>
      <c r="NY257" s="743"/>
      <c r="NZ257" s="743"/>
      <c r="OA257" s="743"/>
      <c r="OB257" s="743"/>
      <c r="OC257" s="743"/>
      <c r="OD257" s="743"/>
      <c r="OE257" s="743">
        <f t="shared" si="152"/>
        <v>342</v>
      </c>
      <c r="OF257" s="743">
        <f t="shared" si="153"/>
        <v>0</v>
      </c>
      <c r="OG257" s="743">
        <f t="shared" si="154"/>
        <v>126</v>
      </c>
      <c r="OH257" s="743">
        <f t="shared" si="155"/>
        <v>1176</v>
      </c>
      <c r="OI257" s="743">
        <f t="shared" si="156"/>
        <v>12</v>
      </c>
      <c r="OJ257" s="739">
        <f t="shared" si="157"/>
        <v>0</v>
      </c>
      <c r="OK257" s="739">
        <f t="shared" si="158"/>
        <v>0</v>
      </c>
      <c r="OL257" s="739">
        <f t="shared" si="159"/>
        <v>0</v>
      </c>
      <c r="OM257" s="739">
        <f t="shared" si="160"/>
        <v>0</v>
      </c>
      <c r="ON257" s="739">
        <f t="shared" si="161"/>
        <v>0</v>
      </c>
      <c r="OO257" s="739">
        <f t="shared" si="162"/>
        <v>24</v>
      </c>
      <c r="OP257" s="739"/>
      <c r="OQ257" s="739">
        <f t="shared" si="163"/>
        <v>0</v>
      </c>
      <c r="OR257" s="739">
        <f t="shared" si="164"/>
        <v>1680</v>
      </c>
      <c r="OS257" s="739">
        <f t="shared" si="165"/>
        <v>0</v>
      </c>
      <c r="OT257" s="739">
        <f t="shared" si="166"/>
        <v>0</v>
      </c>
      <c r="OU257" s="743"/>
      <c r="OV257" s="743"/>
      <c r="OW257" s="743"/>
      <c r="OX257" s="743"/>
      <c r="OY257" s="743"/>
      <c r="OZ257" s="743"/>
      <c r="PA257" s="743"/>
      <c r="PB257" s="743"/>
      <c r="PC257" s="743"/>
      <c r="PD257" s="743"/>
      <c r="PE257" s="743"/>
      <c r="PF257" s="743"/>
      <c r="PG257" s="743"/>
      <c r="PI257" s="28">
        <v>0</v>
      </c>
      <c r="PJ257" s="28">
        <v>0</v>
      </c>
      <c r="PK257" s="28">
        <v>0</v>
      </c>
      <c r="PL257" s="28">
        <v>0</v>
      </c>
      <c r="PM257" s="28">
        <v>870</v>
      </c>
      <c r="PN257" s="28">
        <v>696</v>
      </c>
      <c r="PO257" s="28">
        <v>2160</v>
      </c>
      <c r="PP257" s="28">
        <v>1824</v>
      </c>
      <c r="PQ257" s="28">
        <v>356</v>
      </c>
      <c r="PR257" s="28">
        <v>102</v>
      </c>
      <c r="PS257" s="28">
        <v>336</v>
      </c>
      <c r="PT257" s="28">
        <v>972</v>
      </c>
      <c r="PU257" s="28">
        <v>0</v>
      </c>
      <c r="PV257" s="28">
        <v>7316</v>
      </c>
      <c r="PW257" s="28">
        <v>18</v>
      </c>
    </row>
    <row r="258" s="28" customFormat="1" customHeight="1" spans="1:439">
      <c r="A258" s="95" t="s">
        <v>1610</v>
      </c>
      <c r="B258" s="343">
        <v>2021</v>
      </c>
      <c r="C258" s="95" t="s">
        <v>2204</v>
      </c>
      <c r="D258" s="95" t="s">
        <v>2205</v>
      </c>
      <c r="E258" s="820" t="s">
        <v>1657</v>
      </c>
      <c r="F258" s="104" t="s">
        <v>300</v>
      </c>
      <c r="G258" s="792" t="s">
        <v>301</v>
      </c>
      <c r="H258" s="113" t="s">
        <v>302</v>
      </c>
      <c r="I258" s="99">
        <f t="shared" si="172"/>
        <v>-651</v>
      </c>
      <c r="J258" s="100">
        <v>3712</v>
      </c>
      <c r="K258" s="454">
        <v>0</v>
      </c>
      <c r="L258" s="150">
        <f t="shared" si="133"/>
        <v>3061</v>
      </c>
      <c r="M258" s="151">
        <f t="shared" si="134"/>
        <v>3061</v>
      </c>
      <c r="N258" s="455"/>
      <c r="O258" s="35">
        <v>3862</v>
      </c>
      <c r="P258" s="157"/>
      <c r="Q258" s="33">
        <f t="shared" si="135"/>
        <v>0</v>
      </c>
      <c r="R258" s="34">
        <f t="shared" si="136"/>
        <v>0</v>
      </c>
      <c r="S258" s="346"/>
      <c r="T258" s="346"/>
      <c r="U258" s="824"/>
      <c r="V258" s="824"/>
      <c r="W258" s="346"/>
      <c r="X258" s="347"/>
      <c r="Y258" s="348"/>
      <c r="Z258" s="348"/>
      <c r="AA258" s="348"/>
      <c r="AB258" s="348"/>
      <c r="AC258" s="348"/>
      <c r="AD258" s="348"/>
      <c r="AE258" s="348"/>
      <c r="AF258" s="348"/>
      <c r="AG258" s="346"/>
      <c r="AH258" s="346"/>
      <c r="AI258" s="346"/>
      <c r="AJ258" s="346"/>
      <c r="AK258" s="346"/>
      <c r="AL258" s="346"/>
      <c r="AM258" s="346"/>
      <c r="AN258" s="346"/>
      <c r="AO258" s="346"/>
      <c r="AP258" s="346"/>
      <c r="AQ258" s="346"/>
      <c r="AR258" s="346"/>
      <c r="AS258" s="346"/>
      <c r="AT258" s="346"/>
      <c r="AU258" s="346"/>
      <c r="AV258" s="346"/>
      <c r="AW258" s="346"/>
      <c r="AX258" s="346"/>
      <c r="AY258" s="349"/>
      <c r="AZ258" s="48">
        <v>1</v>
      </c>
      <c r="BA258" s="48"/>
      <c r="BB258" s="48"/>
      <c r="BC258" s="48"/>
      <c r="BD258" s="47"/>
      <c r="BE258" s="47"/>
      <c r="BF258" s="47"/>
      <c r="BG258" s="47"/>
      <c r="BH258" s="47"/>
      <c r="BI258" s="47"/>
      <c r="BJ258" s="47"/>
      <c r="BK258" s="47"/>
      <c r="BL258" s="47">
        <v>12</v>
      </c>
      <c r="BM258" s="47"/>
      <c r="BN258" s="47"/>
      <c r="BO258" s="47"/>
      <c r="BP258" s="47"/>
      <c r="BQ258" s="47"/>
      <c r="BR258" s="47"/>
      <c r="BS258" s="354"/>
      <c r="BT258" s="354"/>
      <c r="BU258" s="354"/>
      <c r="BV258" s="354"/>
      <c r="BW258" s="354"/>
      <c r="BX258" s="354"/>
      <c r="BY258" s="354"/>
      <c r="BZ258" s="354"/>
      <c r="CA258" s="354"/>
      <c r="CB258" s="354"/>
      <c r="CC258" s="354"/>
      <c r="CD258" s="354"/>
      <c r="CE258" s="354"/>
      <c r="CF258" s="354"/>
      <c r="CG258" s="354"/>
      <c r="CH258" s="354"/>
      <c r="CI258" s="354"/>
      <c r="CJ258" s="354"/>
      <c r="CK258" s="354"/>
      <c r="CL258" s="354"/>
      <c r="CM258" s="354"/>
      <c r="CN258" s="354"/>
      <c r="CO258" s="354"/>
      <c r="CP258" s="358"/>
      <c r="CQ258" s="48"/>
      <c r="CR258" s="354"/>
      <c r="CS258" s="354"/>
      <c r="CT258" s="355">
        <v>-12</v>
      </c>
      <c r="CU258" s="354"/>
      <c r="CV258" s="354"/>
      <c r="CW258" s="354"/>
      <c r="CX258" s="354">
        <v>6</v>
      </c>
      <c r="CY258" s="354"/>
      <c r="CZ258" s="354"/>
      <c r="DA258" s="356">
        <v>-2</v>
      </c>
      <c r="DB258" s="354"/>
      <c r="DC258" s="354"/>
      <c r="DD258" s="354"/>
      <c r="DE258" s="354"/>
      <c r="DF258" s="354">
        <v>2</v>
      </c>
      <c r="DG258" s="354"/>
      <c r="DH258" s="354"/>
      <c r="DI258" s="354"/>
      <c r="DJ258" s="354"/>
      <c r="DK258" s="354"/>
      <c r="DL258" s="354"/>
      <c r="DM258" s="354"/>
      <c r="DN258" s="354"/>
      <c r="DO258" s="354"/>
      <c r="DP258" s="354"/>
      <c r="DQ258" s="354"/>
      <c r="DR258" s="354"/>
      <c r="DS258" s="354"/>
      <c r="DT258" s="354"/>
      <c r="DU258" s="354">
        <v>2</v>
      </c>
      <c r="DV258" s="354"/>
      <c r="DW258" s="354"/>
      <c r="DX258" s="354"/>
      <c r="DY258" s="354"/>
      <c r="DZ258" s="357"/>
      <c r="EA258" s="356"/>
      <c r="EB258" s="356"/>
      <c r="EC258" s="356"/>
      <c r="ED258" s="356"/>
      <c r="EE258" s="358"/>
      <c r="EF258" s="48"/>
      <c r="EG258" s="46">
        <v>90</v>
      </c>
      <c r="EH258" s="46"/>
      <c r="EI258" s="47"/>
      <c r="EJ258" s="47"/>
      <c r="EK258" s="47">
        <v>12</v>
      </c>
      <c r="EL258" s="47"/>
      <c r="EM258" s="47"/>
      <c r="EN258" s="47"/>
      <c r="EO258" s="47">
        <v>48</v>
      </c>
      <c r="EP258" s="47"/>
      <c r="EQ258" s="47"/>
      <c r="ER258" s="47"/>
      <c r="ES258" s="47"/>
      <c r="ET258" s="48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>
        <v>456</v>
      </c>
      <c r="FM258" s="47">
        <v>48</v>
      </c>
      <c r="FN258" s="47"/>
      <c r="FO258" s="47"/>
      <c r="FP258" s="47"/>
      <c r="FQ258" s="354"/>
      <c r="FR258" s="354"/>
      <c r="FS258" s="354"/>
      <c r="FT258" s="354"/>
      <c r="FU258" s="354"/>
      <c r="FV258" s="354">
        <v>12</v>
      </c>
      <c r="FW258" s="354"/>
      <c r="FX258" s="354"/>
      <c r="FY258" s="354"/>
      <c r="FZ258" s="354"/>
      <c r="GA258" s="354"/>
      <c r="GB258" s="354"/>
      <c r="GC258" s="354"/>
      <c r="GD258" s="354"/>
      <c r="GE258" s="354"/>
      <c r="GF258" s="354"/>
      <c r="GG258" s="354"/>
      <c r="GH258" s="354"/>
      <c r="GI258" s="354"/>
      <c r="GJ258" s="354"/>
      <c r="GK258" s="354"/>
      <c r="GL258" s="354"/>
      <c r="GM258" s="354"/>
      <c r="GN258" s="354"/>
      <c r="GO258" s="354"/>
      <c r="GP258" s="354"/>
      <c r="GQ258" s="354"/>
      <c r="GR258" s="354"/>
      <c r="GS258" s="354"/>
      <c r="GT258" s="354"/>
      <c r="GU258" s="354"/>
      <c r="GV258" s="354"/>
      <c r="GW258" s="354"/>
      <c r="GX258" s="354"/>
      <c r="GY258" s="354"/>
      <c r="GZ258" s="354"/>
      <c r="HA258" s="354"/>
      <c r="HB258" s="354"/>
      <c r="HC258" s="354"/>
      <c r="HD258" s="354">
        <v>24</v>
      </c>
      <c r="HE258" s="354"/>
      <c r="HF258" s="354"/>
      <c r="HG258" s="354"/>
      <c r="HH258" s="354"/>
      <c r="HI258" s="354"/>
      <c r="HJ258" s="354"/>
      <c r="HK258" s="354"/>
      <c r="HL258" s="354"/>
      <c r="HM258" s="354"/>
      <c r="HN258" s="354"/>
      <c r="HO258" s="354"/>
      <c r="HP258" s="354"/>
      <c r="HQ258" s="354"/>
      <c r="HR258" s="354"/>
      <c r="HS258" s="354"/>
      <c r="HT258" s="354"/>
      <c r="HU258" s="354"/>
      <c r="HV258" s="354"/>
      <c r="HW258" s="354"/>
      <c r="HX258" s="354"/>
      <c r="HY258" s="354"/>
      <c r="HZ258" s="354"/>
      <c r="IA258" s="354"/>
      <c r="IB258" s="354"/>
      <c r="IC258" s="354"/>
      <c r="ID258" s="354"/>
      <c r="IE258" s="354"/>
      <c r="IF258" s="354"/>
      <c r="IG258" s="354"/>
      <c r="IH258" s="354"/>
      <c r="II258" s="354"/>
      <c r="IJ258" s="354"/>
      <c r="IK258" s="354"/>
      <c r="IL258" s="354"/>
      <c r="IM258" s="354"/>
      <c r="IN258" s="354"/>
      <c r="IO258" s="354"/>
      <c r="IP258" s="354"/>
      <c r="IQ258" s="354"/>
      <c r="IR258" s="50"/>
      <c r="IS258" s="47"/>
      <c r="IT258" s="47"/>
      <c r="IU258" s="47"/>
      <c r="IV258" s="47"/>
      <c r="IW258" s="47"/>
      <c r="IX258" s="47"/>
      <c r="IY258" s="47"/>
      <c r="IZ258" s="47"/>
      <c r="JA258" s="47"/>
      <c r="JB258" s="47"/>
      <c r="JC258" s="47"/>
      <c r="JD258" s="47"/>
      <c r="JE258" s="47"/>
      <c r="JF258" s="47"/>
      <c r="JG258" s="47"/>
      <c r="JH258" s="47"/>
      <c r="JI258" s="47"/>
      <c r="JJ258" s="47"/>
      <c r="JK258" s="47"/>
      <c r="JL258" s="354"/>
      <c r="JM258" s="354"/>
      <c r="JN258" s="354"/>
      <c r="JO258" s="354"/>
      <c r="JP258" s="354"/>
      <c r="JQ258" s="354"/>
      <c r="JR258" s="354"/>
      <c r="JS258" s="354"/>
      <c r="JT258" s="354"/>
      <c r="JU258" s="354"/>
      <c r="JV258" s="354"/>
      <c r="JW258" s="354"/>
      <c r="JX258" s="354"/>
      <c r="JY258" s="354"/>
      <c r="JZ258" s="354"/>
      <c r="KA258" s="354"/>
      <c r="KB258" s="354"/>
      <c r="KC258" s="354"/>
      <c r="KD258" s="354"/>
      <c r="KE258" s="354"/>
      <c r="KF258" s="354"/>
      <c r="KG258" s="354"/>
      <c r="KH258" s="354"/>
      <c r="KI258" s="354"/>
      <c r="KJ258" s="354"/>
      <c r="KK258" s="354"/>
      <c r="KL258" s="354"/>
      <c r="KM258" s="354"/>
      <c r="KN258" s="354"/>
      <c r="KO258" s="354"/>
      <c r="KP258" s="354"/>
      <c r="KQ258" s="354"/>
      <c r="KR258" s="354"/>
      <c r="KS258" s="354"/>
      <c r="KT258" s="354"/>
      <c r="KU258" s="354"/>
      <c r="KV258" s="51"/>
      <c r="KW258" s="47"/>
      <c r="KX258" s="47"/>
      <c r="KY258" s="47"/>
      <c r="KZ258" s="47"/>
      <c r="LA258" s="47"/>
      <c r="LB258" s="47"/>
      <c r="LC258" s="47"/>
      <c r="LD258" s="361">
        <v>2</v>
      </c>
      <c r="LE258" s="361"/>
      <c r="LF258" s="361"/>
      <c r="LG258" s="361"/>
      <c r="LH258" s="361"/>
      <c r="LI258" s="361"/>
      <c r="LJ258" s="361"/>
      <c r="LK258" s="361"/>
      <c r="LL258" s="361"/>
      <c r="LM258" s="361"/>
      <c r="LN258" s="361"/>
      <c r="LO258" s="361"/>
      <c r="LP258" s="361"/>
      <c r="LQ258" s="354"/>
      <c r="LR258" s="354"/>
      <c r="LS258" s="354"/>
      <c r="LT258" s="354"/>
      <c r="LU258" s="354"/>
      <c r="LV258" s="354"/>
      <c r="LW258" s="51"/>
      <c r="LX258" s="354">
        <v>100</v>
      </c>
      <c r="LY258" s="354"/>
      <c r="LZ258" s="354"/>
      <c r="MA258" s="354"/>
      <c r="MB258" s="363"/>
      <c r="MC258" s="363"/>
      <c r="MD258" s="354"/>
      <c r="ME258" s="354"/>
      <c r="MF258" s="354"/>
      <c r="MG258" s="354"/>
      <c r="MH258" s="354"/>
      <c r="MI258" s="354"/>
      <c r="MJ258" s="354"/>
      <c r="MK258" s="354"/>
      <c r="ML258" s="354"/>
      <c r="MM258" s="354"/>
      <c r="MN258" s="354"/>
      <c r="MO258" s="354"/>
      <c r="MP258" s="354"/>
      <c r="MQ258" s="354"/>
      <c r="MR258" s="354"/>
      <c r="MS258" s="51"/>
      <c r="MT258" s="364">
        <f t="shared" si="138"/>
        <v>690</v>
      </c>
      <c r="MU258" s="365">
        <f t="shared" si="139"/>
        <v>102</v>
      </c>
      <c r="MV258" s="366">
        <f t="shared" si="140"/>
        <v>792</v>
      </c>
      <c r="MW258" s="365">
        <v>5090</v>
      </c>
      <c r="MX258" s="365">
        <v>0</v>
      </c>
      <c r="MY258" s="54"/>
      <c r="MZ258" s="708">
        <v>12.99</v>
      </c>
      <c r="NA258" s="708">
        <v>3.38</v>
      </c>
      <c r="NB258" s="709">
        <f t="shared" si="141"/>
        <v>2676.96</v>
      </c>
      <c r="NC258" s="710">
        <v>24.5</v>
      </c>
      <c r="ND258" s="710">
        <v>16.26</v>
      </c>
      <c r="NE258" s="738">
        <f t="shared" si="167"/>
        <v>0.281992404839707</v>
      </c>
      <c r="NF258" s="739"/>
      <c r="NG258" s="739">
        <v>5000</v>
      </c>
      <c r="NH258" s="739">
        <v>15.7</v>
      </c>
      <c r="NI258" s="740">
        <f t="shared" si="142"/>
        <v>49771.86</v>
      </c>
      <c r="NJ258" s="738">
        <f t="shared" si="176"/>
        <v>0.306720833701316</v>
      </c>
      <c r="NK258" s="741">
        <v>44256</v>
      </c>
      <c r="NL258" s="742">
        <v>44562</v>
      </c>
      <c r="NM258" s="739">
        <f ca="1" t="shared" si="143"/>
        <v>17.1666666666667</v>
      </c>
      <c r="NN258" s="739">
        <f ca="1" t="shared" si="144"/>
        <v>515</v>
      </c>
      <c r="NO258" s="739">
        <v>3772</v>
      </c>
      <c r="NP258" s="739">
        <f t="shared" si="145"/>
        <v>792</v>
      </c>
      <c r="NQ258" s="761">
        <f t="shared" si="146"/>
        <v>0.231816186155422</v>
      </c>
      <c r="NR258" s="739">
        <f ca="1" t="shared" si="147"/>
        <v>0.164296908634425</v>
      </c>
      <c r="NS258" s="739">
        <f t="shared" si="148"/>
        <v>3061</v>
      </c>
      <c r="NT258" s="739"/>
      <c r="NU258" s="739">
        <f ca="1" t="shared" si="149"/>
        <v>46.1359223300971</v>
      </c>
      <c r="NV258" s="769">
        <f ca="1" t="shared" si="150"/>
        <v>1.5378640776699</v>
      </c>
      <c r="NW258" s="769">
        <f ca="1" t="shared" si="151"/>
        <v>1990.42297979798</v>
      </c>
      <c r="NX258" s="739"/>
      <c r="NY258" s="739"/>
      <c r="NZ258" s="739"/>
      <c r="OA258" s="739"/>
      <c r="OB258" s="739"/>
      <c r="OC258" s="739"/>
      <c r="OD258" s="739"/>
      <c r="OE258" s="743">
        <f t="shared" si="152"/>
        <v>102</v>
      </c>
      <c r="OF258" s="743">
        <f t="shared" si="153"/>
        <v>48</v>
      </c>
      <c r="OG258" s="743">
        <f t="shared" si="154"/>
        <v>102</v>
      </c>
      <c r="OH258" s="743">
        <f t="shared" si="155"/>
        <v>504</v>
      </c>
      <c r="OI258" s="743">
        <f t="shared" si="156"/>
        <v>12</v>
      </c>
      <c r="OJ258" s="739">
        <f t="shared" si="157"/>
        <v>0</v>
      </c>
      <c r="OK258" s="739">
        <f t="shared" si="158"/>
        <v>0</v>
      </c>
      <c r="OL258" s="739">
        <f t="shared" si="159"/>
        <v>0</v>
      </c>
      <c r="OM258" s="739">
        <f t="shared" si="160"/>
        <v>0</v>
      </c>
      <c r="ON258" s="739">
        <f t="shared" si="161"/>
        <v>0</v>
      </c>
      <c r="OO258" s="739">
        <f t="shared" si="162"/>
        <v>24</v>
      </c>
      <c r="OP258" s="739"/>
      <c r="OQ258" s="739">
        <f t="shared" si="163"/>
        <v>0</v>
      </c>
      <c r="OR258" s="739">
        <f t="shared" si="164"/>
        <v>792</v>
      </c>
      <c r="OS258" s="739">
        <f t="shared" si="165"/>
        <v>0</v>
      </c>
      <c r="OT258" s="739">
        <f t="shared" si="166"/>
        <v>0</v>
      </c>
      <c r="OU258" s="739"/>
      <c r="OV258" s="739"/>
      <c r="OW258" s="739"/>
      <c r="OX258" s="739"/>
      <c r="OY258" s="739"/>
      <c r="OZ258" s="739"/>
      <c r="PA258" s="739"/>
      <c r="PB258" s="739"/>
      <c r="PC258" s="739"/>
      <c r="PD258" s="739"/>
      <c r="PE258" s="739"/>
      <c r="PF258" s="739"/>
      <c r="PG258" s="739"/>
      <c r="PI258" s="28">
        <v>0</v>
      </c>
      <c r="PJ258" s="28">
        <v>0</v>
      </c>
      <c r="PK258" s="28">
        <v>0</v>
      </c>
      <c r="PL258" s="28">
        <v>0</v>
      </c>
      <c r="PM258" s="28">
        <v>870</v>
      </c>
      <c r="PN258" s="28">
        <v>672</v>
      </c>
      <c r="PO258" s="28">
        <v>2112</v>
      </c>
      <c r="PP258" s="28">
        <v>192</v>
      </c>
      <c r="PQ258" s="28">
        <v>356</v>
      </c>
      <c r="PR258" s="28">
        <v>102</v>
      </c>
      <c r="PS258" s="28">
        <v>408</v>
      </c>
      <c r="PT258" s="28">
        <v>396</v>
      </c>
      <c r="PU258" s="28">
        <v>0</v>
      </c>
      <c r="PV258" s="28">
        <v>5108</v>
      </c>
      <c r="PW258" s="28">
        <v>18</v>
      </c>
    </row>
    <row r="259" s="28" customFormat="1" customHeight="1" spans="1:439">
      <c r="A259" s="95" t="s">
        <v>1610</v>
      </c>
      <c r="B259" s="343">
        <v>2021</v>
      </c>
      <c r="C259" s="95" t="s">
        <v>2204</v>
      </c>
      <c r="D259" s="95" t="s">
        <v>2205</v>
      </c>
      <c r="E259" s="820" t="s">
        <v>1657</v>
      </c>
      <c r="F259" s="104" t="s">
        <v>303</v>
      </c>
      <c r="G259" s="792" t="s">
        <v>304</v>
      </c>
      <c r="H259" s="113" t="s">
        <v>305</v>
      </c>
      <c r="I259" s="99">
        <f t="shared" si="172"/>
        <v>-247</v>
      </c>
      <c r="J259" s="100">
        <v>4101</v>
      </c>
      <c r="K259" s="454">
        <v>0</v>
      </c>
      <c r="L259" s="150">
        <f t="shared" si="133"/>
        <v>3854</v>
      </c>
      <c r="M259" s="151">
        <f t="shared" si="134"/>
        <v>3854</v>
      </c>
      <c r="N259" s="455"/>
      <c r="O259" s="35">
        <v>339</v>
      </c>
      <c r="P259" s="157">
        <v>3864</v>
      </c>
      <c r="Q259" s="33">
        <f t="shared" si="135"/>
        <v>0</v>
      </c>
      <c r="R259" s="34">
        <f t="shared" si="136"/>
        <v>0</v>
      </c>
      <c r="S259" s="346"/>
      <c r="T259" s="346"/>
      <c r="U259" s="824"/>
      <c r="V259" s="824"/>
      <c r="W259" s="346"/>
      <c r="X259" s="347"/>
      <c r="Y259" s="348"/>
      <c r="Z259" s="348"/>
      <c r="AA259" s="348"/>
      <c r="AB259" s="348"/>
      <c r="AC259" s="348"/>
      <c r="AD259" s="348"/>
      <c r="AE259" s="348"/>
      <c r="AF259" s="348"/>
      <c r="AG259" s="346"/>
      <c r="AH259" s="346"/>
      <c r="AI259" s="346"/>
      <c r="AJ259" s="346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9"/>
      <c r="AZ259" s="48">
        <v>1</v>
      </c>
      <c r="BA259" s="48"/>
      <c r="BB259" s="48"/>
      <c r="BC259" s="48"/>
      <c r="BD259" s="47"/>
      <c r="BE259" s="47">
        <v>1</v>
      </c>
      <c r="BF259" s="47">
        <v>1</v>
      </c>
      <c r="BG259" s="47"/>
      <c r="BH259" s="47"/>
      <c r="BI259" s="47"/>
      <c r="BJ259" s="47"/>
      <c r="BK259" s="47"/>
      <c r="BL259" s="47">
        <v>12</v>
      </c>
      <c r="BM259" s="47"/>
      <c r="BN259" s="47"/>
      <c r="BO259" s="47"/>
      <c r="BP259" s="47"/>
      <c r="BQ259" s="47"/>
      <c r="BR259" s="47"/>
      <c r="BS259" s="354"/>
      <c r="BT259" s="354"/>
      <c r="BU259" s="354"/>
      <c r="BV259" s="354"/>
      <c r="BW259" s="354"/>
      <c r="BX259" s="354"/>
      <c r="BY259" s="354"/>
      <c r="BZ259" s="354"/>
      <c r="CA259" s="354"/>
      <c r="CB259" s="354"/>
      <c r="CC259" s="354"/>
      <c r="CD259" s="354"/>
      <c r="CE259" s="354"/>
      <c r="CF259" s="354"/>
      <c r="CG259" s="354"/>
      <c r="CH259" s="354"/>
      <c r="CI259" s="354"/>
      <c r="CJ259" s="354"/>
      <c r="CK259" s="354"/>
      <c r="CL259" s="354"/>
      <c r="CM259" s="354"/>
      <c r="CN259" s="354"/>
      <c r="CO259" s="354"/>
      <c r="CP259" s="358"/>
      <c r="CQ259" s="48"/>
      <c r="CR259" s="354"/>
      <c r="CS259" s="354"/>
      <c r="CT259" s="355">
        <v>-7</v>
      </c>
      <c r="CU259" s="354"/>
      <c r="CV259" s="354"/>
      <c r="CW259" s="354"/>
      <c r="CX259" s="354">
        <v>6</v>
      </c>
      <c r="CY259" s="354"/>
      <c r="CZ259" s="354"/>
      <c r="DA259" s="356">
        <v>-5</v>
      </c>
      <c r="DB259" s="354"/>
      <c r="DC259" s="354"/>
      <c r="DD259" s="354"/>
      <c r="DE259" s="354"/>
      <c r="DF259" s="354">
        <v>2</v>
      </c>
      <c r="DG259" s="354"/>
      <c r="DH259" s="354"/>
      <c r="DI259" s="354"/>
      <c r="DJ259" s="354"/>
      <c r="DK259" s="354"/>
      <c r="DL259" s="354"/>
      <c r="DM259" s="354"/>
      <c r="DN259" s="354"/>
      <c r="DO259" s="354"/>
      <c r="DP259" s="354"/>
      <c r="DQ259" s="354"/>
      <c r="DR259" s="354"/>
      <c r="DS259" s="354"/>
      <c r="DT259" s="354"/>
      <c r="DU259" s="354">
        <v>2</v>
      </c>
      <c r="DV259" s="354"/>
      <c r="DW259" s="354"/>
      <c r="DX259" s="354"/>
      <c r="DY259" s="354"/>
      <c r="DZ259" s="357"/>
      <c r="EA259" s="356"/>
      <c r="EB259" s="356"/>
      <c r="EC259" s="356"/>
      <c r="ED259" s="356"/>
      <c r="EE259" s="358"/>
      <c r="EF259" s="48"/>
      <c r="EG259" s="46">
        <v>90</v>
      </c>
      <c r="EH259" s="46"/>
      <c r="EI259" s="47"/>
      <c r="EJ259" s="47"/>
      <c r="EK259" s="47">
        <v>12</v>
      </c>
      <c r="EL259" s="47"/>
      <c r="EM259" s="47"/>
      <c r="EN259" s="47"/>
      <c r="EO259" s="47"/>
      <c r="EP259" s="47"/>
      <c r="EQ259" s="47"/>
      <c r="ER259" s="47"/>
      <c r="ES259" s="47"/>
      <c r="ET259" s="48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>
        <v>48</v>
      </c>
      <c r="FN259" s="47"/>
      <c r="FO259" s="47"/>
      <c r="FP259" s="47"/>
      <c r="FQ259" s="354"/>
      <c r="FR259" s="354"/>
      <c r="FS259" s="354"/>
      <c r="FT259" s="354"/>
      <c r="FU259" s="354"/>
      <c r="FV259" s="354">
        <v>12</v>
      </c>
      <c r="FW259" s="354"/>
      <c r="FX259" s="354"/>
      <c r="FY259" s="354"/>
      <c r="FZ259" s="354"/>
      <c r="GA259" s="354"/>
      <c r="GB259" s="354"/>
      <c r="GC259" s="354"/>
      <c r="GD259" s="354"/>
      <c r="GE259" s="354"/>
      <c r="GF259" s="354"/>
      <c r="GG259" s="354"/>
      <c r="GH259" s="354"/>
      <c r="GI259" s="354"/>
      <c r="GJ259" s="354"/>
      <c r="GK259" s="354"/>
      <c r="GL259" s="354"/>
      <c r="GM259" s="354"/>
      <c r="GN259" s="354"/>
      <c r="GO259" s="354"/>
      <c r="GP259" s="354"/>
      <c r="GQ259" s="354"/>
      <c r="GR259" s="354"/>
      <c r="GS259" s="354">
        <v>48</v>
      </c>
      <c r="GT259" s="354"/>
      <c r="GU259" s="354"/>
      <c r="GV259" s="354"/>
      <c r="GW259" s="354"/>
      <c r="GX259" s="354"/>
      <c r="GY259" s="354"/>
      <c r="GZ259" s="354"/>
      <c r="HA259" s="354"/>
      <c r="HB259" s="354"/>
      <c r="HC259" s="354"/>
      <c r="HD259" s="354">
        <v>24</v>
      </c>
      <c r="HE259" s="354"/>
      <c r="HF259" s="354"/>
      <c r="HG259" s="354"/>
      <c r="HH259" s="354"/>
      <c r="HI259" s="354"/>
      <c r="HJ259" s="354"/>
      <c r="HK259" s="354"/>
      <c r="HL259" s="354"/>
      <c r="HM259" s="354"/>
      <c r="HN259" s="354"/>
      <c r="HO259" s="354"/>
      <c r="HP259" s="354"/>
      <c r="HQ259" s="354"/>
      <c r="HR259" s="354"/>
      <c r="HS259" s="354"/>
      <c r="HT259" s="354"/>
      <c r="HU259" s="354"/>
      <c r="HV259" s="354"/>
      <c r="HW259" s="354"/>
      <c r="HX259" s="354"/>
      <c r="HY259" s="354"/>
      <c r="HZ259" s="354"/>
      <c r="IA259" s="354"/>
      <c r="IB259" s="354"/>
      <c r="IC259" s="354"/>
      <c r="ID259" s="354"/>
      <c r="IE259" s="354"/>
      <c r="IF259" s="354"/>
      <c r="IG259" s="354"/>
      <c r="IH259" s="354"/>
      <c r="II259" s="354"/>
      <c r="IJ259" s="354"/>
      <c r="IK259" s="354"/>
      <c r="IL259" s="354"/>
      <c r="IM259" s="354"/>
      <c r="IN259" s="354"/>
      <c r="IO259" s="354"/>
      <c r="IP259" s="354"/>
      <c r="IQ259" s="354"/>
      <c r="IR259" s="50"/>
      <c r="IS259" s="47"/>
      <c r="IT259" s="47"/>
      <c r="IU259" s="47"/>
      <c r="IV259" s="47"/>
      <c r="IW259" s="47"/>
      <c r="IX259" s="47"/>
      <c r="IY259" s="47"/>
      <c r="IZ259" s="47"/>
      <c r="JA259" s="47"/>
      <c r="JB259" s="47"/>
      <c r="JC259" s="47"/>
      <c r="JD259" s="47"/>
      <c r="JE259" s="47"/>
      <c r="JF259" s="47"/>
      <c r="JG259" s="47"/>
      <c r="JH259" s="47"/>
      <c r="JI259" s="47"/>
      <c r="JJ259" s="47"/>
      <c r="JK259" s="47"/>
      <c r="JL259" s="354"/>
      <c r="JM259" s="354"/>
      <c r="JN259" s="354"/>
      <c r="JO259" s="354"/>
      <c r="JP259" s="354"/>
      <c r="JQ259" s="354"/>
      <c r="JR259" s="354"/>
      <c r="JS259" s="354"/>
      <c r="JT259" s="354"/>
      <c r="JU259" s="354"/>
      <c r="JV259" s="354"/>
      <c r="JW259" s="354"/>
      <c r="JX259" s="354"/>
      <c r="JY259" s="354"/>
      <c r="JZ259" s="354"/>
      <c r="KA259" s="354"/>
      <c r="KB259" s="354"/>
      <c r="KC259" s="354"/>
      <c r="KD259" s="354"/>
      <c r="KE259" s="354"/>
      <c r="KF259" s="354"/>
      <c r="KG259" s="354"/>
      <c r="KH259" s="354"/>
      <c r="KI259" s="354"/>
      <c r="KJ259" s="354"/>
      <c r="KK259" s="354"/>
      <c r="KL259" s="354"/>
      <c r="KM259" s="354"/>
      <c r="KN259" s="354"/>
      <c r="KO259" s="354"/>
      <c r="KP259" s="354"/>
      <c r="KQ259" s="354"/>
      <c r="KR259" s="354"/>
      <c r="KS259" s="354"/>
      <c r="KT259" s="354"/>
      <c r="KU259" s="354"/>
      <c r="KV259" s="51"/>
      <c r="KW259" s="47"/>
      <c r="KX259" s="47"/>
      <c r="KY259" s="47"/>
      <c r="KZ259" s="47"/>
      <c r="LA259" s="47"/>
      <c r="LB259" s="47"/>
      <c r="LC259" s="47"/>
      <c r="LD259" s="361">
        <v>2</v>
      </c>
      <c r="LE259" s="361"/>
      <c r="LF259" s="361"/>
      <c r="LG259" s="361"/>
      <c r="LH259" s="361"/>
      <c r="LI259" s="361"/>
      <c r="LJ259" s="361"/>
      <c r="LK259" s="361"/>
      <c r="LL259" s="361"/>
      <c r="LM259" s="361"/>
      <c r="LN259" s="361"/>
      <c r="LO259" s="361"/>
      <c r="LP259" s="361"/>
      <c r="LQ259" s="354"/>
      <c r="LR259" s="354"/>
      <c r="LS259" s="354"/>
      <c r="LT259" s="354"/>
      <c r="LU259" s="354"/>
      <c r="LV259" s="354"/>
      <c r="LW259" s="51"/>
      <c r="LX259" s="354">
        <v>100</v>
      </c>
      <c r="LY259" s="354"/>
      <c r="LZ259" s="354"/>
      <c r="MA259" s="354"/>
      <c r="MB259" s="363"/>
      <c r="MC259" s="363"/>
      <c r="MD259" s="354"/>
      <c r="ME259" s="354"/>
      <c r="MF259" s="354"/>
      <c r="MG259" s="354"/>
      <c r="MH259" s="354"/>
      <c r="MI259" s="354"/>
      <c r="MJ259" s="354"/>
      <c r="MK259" s="354"/>
      <c r="ML259" s="354"/>
      <c r="MM259" s="354"/>
      <c r="MN259" s="354"/>
      <c r="MO259" s="354"/>
      <c r="MP259" s="354"/>
      <c r="MQ259" s="354"/>
      <c r="MR259" s="354"/>
      <c r="MS259" s="51"/>
      <c r="MT259" s="364">
        <f t="shared" si="138"/>
        <v>234</v>
      </c>
      <c r="MU259" s="365">
        <f t="shared" si="139"/>
        <v>102</v>
      </c>
      <c r="MV259" s="366">
        <f t="shared" si="140"/>
        <v>336</v>
      </c>
      <c r="MW259" s="365">
        <v>4922</v>
      </c>
      <c r="MX259" s="365">
        <v>0</v>
      </c>
      <c r="MY259" s="54"/>
      <c r="MZ259" s="708">
        <v>12.99</v>
      </c>
      <c r="NA259" s="708">
        <v>3.38</v>
      </c>
      <c r="NB259" s="709">
        <f t="shared" si="141"/>
        <v>1135.68</v>
      </c>
      <c r="NC259" s="710">
        <v>24.5</v>
      </c>
      <c r="ND259" s="710">
        <v>16.26</v>
      </c>
      <c r="NE259" s="738">
        <f t="shared" si="167"/>
        <v>0.281992404839707</v>
      </c>
      <c r="NF259" s="739"/>
      <c r="NG259" s="739">
        <v>5000</v>
      </c>
      <c r="NH259" s="739">
        <v>15.7</v>
      </c>
      <c r="NI259" s="740">
        <f t="shared" si="142"/>
        <v>62666.04</v>
      </c>
      <c r="NJ259" s="738">
        <f t="shared" si="176"/>
        <v>0.306720833701316</v>
      </c>
      <c r="NK259" s="741">
        <v>44256</v>
      </c>
      <c r="NL259" s="742">
        <v>44562</v>
      </c>
      <c r="NM259" s="739">
        <f ca="1" t="shared" si="143"/>
        <v>17.1666666666667</v>
      </c>
      <c r="NN259" s="739">
        <f ca="1" t="shared" si="144"/>
        <v>515</v>
      </c>
      <c r="NO259" s="739">
        <v>4113</v>
      </c>
      <c r="NP259" s="739">
        <f t="shared" si="145"/>
        <v>336</v>
      </c>
      <c r="NQ259" s="761">
        <f t="shared" si="146"/>
        <v>0.0843479352328354</v>
      </c>
      <c r="NR259" s="739">
        <f ca="1" t="shared" si="147"/>
        <v>0.0597805754562814</v>
      </c>
      <c r="NS259" s="739">
        <f t="shared" si="148"/>
        <v>3854</v>
      </c>
      <c r="NT259" s="739"/>
      <c r="NU259" s="739">
        <f ca="1" t="shared" si="149"/>
        <v>19.5728155339806</v>
      </c>
      <c r="NV259" s="769">
        <f ca="1" t="shared" si="150"/>
        <v>0.652427184466019</v>
      </c>
      <c r="NW259" s="769">
        <f ca="1" t="shared" si="151"/>
        <v>5907.17261904762</v>
      </c>
      <c r="NX259" s="739"/>
      <c r="NY259" s="739"/>
      <c r="NZ259" s="739"/>
      <c r="OA259" s="739"/>
      <c r="OB259" s="739"/>
      <c r="OC259" s="739"/>
      <c r="OD259" s="739"/>
      <c r="OE259" s="743">
        <f t="shared" si="152"/>
        <v>102</v>
      </c>
      <c r="OF259" s="743">
        <f t="shared" si="153"/>
        <v>0</v>
      </c>
      <c r="OG259" s="743">
        <f t="shared" si="154"/>
        <v>102</v>
      </c>
      <c r="OH259" s="743">
        <f t="shared" si="155"/>
        <v>48</v>
      </c>
      <c r="OI259" s="743">
        <f t="shared" si="156"/>
        <v>12</v>
      </c>
      <c r="OJ259" s="739">
        <f t="shared" si="157"/>
        <v>0</v>
      </c>
      <c r="OK259" s="739">
        <f t="shared" si="158"/>
        <v>0</v>
      </c>
      <c r="OL259" s="739">
        <f t="shared" si="159"/>
        <v>48</v>
      </c>
      <c r="OM259" s="739">
        <f t="shared" si="160"/>
        <v>0</v>
      </c>
      <c r="ON259" s="739">
        <f t="shared" si="161"/>
        <v>0</v>
      </c>
      <c r="OO259" s="739">
        <f t="shared" si="162"/>
        <v>24</v>
      </c>
      <c r="OP259" s="739"/>
      <c r="OQ259" s="739">
        <f t="shared" si="163"/>
        <v>0</v>
      </c>
      <c r="OR259" s="739">
        <f t="shared" si="164"/>
        <v>336</v>
      </c>
      <c r="OS259" s="739">
        <f t="shared" si="165"/>
        <v>0</v>
      </c>
      <c r="OT259" s="739">
        <f t="shared" si="166"/>
        <v>0</v>
      </c>
      <c r="OU259" s="739"/>
      <c r="OV259" s="739"/>
      <c r="OW259" s="739"/>
      <c r="OX259" s="739"/>
      <c r="OY259" s="739"/>
      <c r="OZ259" s="739"/>
      <c r="PA259" s="739"/>
      <c r="PB259" s="739"/>
      <c r="PC259" s="739"/>
      <c r="PD259" s="739"/>
      <c r="PE259" s="739"/>
      <c r="PF259" s="739"/>
      <c r="PG259" s="739"/>
      <c r="PI259" s="28">
        <v>0</v>
      </c>
      <c r="PJ259" s="28">
        <v>0</v>
      </c>
      <c r="PK259" s="28">
        <v>0</v>
      </c>
      <c r="PL259" s="28">
        <v>0</v>
      </c>
      <c r="PM259" s="28">
        <v>870</v>
      </c>
      <c r="PN259" s="28">
        <v>648</v>
      </c>
      <c r="PO259" s="28">
        <v>2208</v>
      </c>
      <c r="PP259" s="28">
        <v>216</v>
      </c>
      <c r="PQ259" s="28">
        <v>356</v>
      </c>
      <c r="PR259" s="28">
        <v>102</v>
      </c>
      <c r="PS259" s="28">
        <v>144</v>
      </c>
      <c r="PT259" s="28">
        <v>396</v>
      </c>
      <c r="PU259" s="28">
        <v>0</v>
      </c>
      <c r="PV259" s="28">
        <v>4940</v>
      </c>
      <c r="PW259" s="28">
        <v>18</v>
      </c>
    </row>
    <row r="260" s="28" customFormat="1" customHeight="1" spans="1:439">
      <c r="A260" s="95" t="s">
        <v>1610</v>
      </c>
      <c r="B260" s="343">
        <v>2021</v>
      </c>
      <c r="C260" s="95" t="s">
        <v>2204</v>
      </c>
      <c r="D260" s="95" t="s">
        <v>2205</v>
      </c>
      <c r="E260" s="820" t="s">
        <v>1657</v>
      </c>
      <c r="F260" s="104" t="s">
        <v>306</v>
      </c>
      <c r="G260" s="792" t="s">
        <v>307</v>
      </c>
      <c r="H260" s="113" t="s">
        <v>308</v>
      </c>
      <c r="I260" s="99">
        <f t="shared" si="172"/>
        <v>3889</v>
      </c>
      <c r="J260" s="100">
        <v>2109</v>
      </c>
      <c r="K260" s="454">
        <v>0</v>
      </c>
      <c r="L260" s="150">
        <f t="shared" si="133"/>
        <v>5998</v>
      </c>
      <c r="M260" s="151">
        <f t="shared" si="134"/>
        <v>5998</v>
      </c>
      <c r="N260" s="455"/>
      <c r="O260" s="35">
        <v>99</v>
      </c>
      <c r="P260" s="157">
        <v>2112</v>
      </c>
      <c r="Q260" s="33">
        <f t="shared" si="135"/>
        <v>0</v>
      </c>
      <c r="R260" s="34">
        <f t="shared" si="136"/>
        <v>5000</v>
      </c>
      <c r="S260" s="346"/>
      <c r="T260" s="346"/>
      <c r="U260" s="824"/>
      <c r="V260" s="824"/>
      <c r="W260" s="346"/>
      <c r="X260" s="347"/>
      <c r="Y260" s="348"/>
      <c r="Z260" s="348"/>
      <c r="AA260" s="348"/>
      <c r="AB260" s="348"/>
      <c r="AC260" s="348"/>
      <c r="AD260" s="348"/>
      <c r="AE260" s="348"/>
      <c r="AF260" s="348">
        <v>5000</v>
      </c>
      <c r="AG260" s="346"/>
      <c r="AH260" s="346"/>
      <c r="AI260" s="346"/>
      <c r="AJ260" s="346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9"/>
      <c r="AZ260" s="48">
        <v>1</v>
      </c>
      <c r="BA260" s="48"/>
      <c r="BB260" s="48"/>
      <c r="BC260" s="48"/>
      <c r="BD260" s="47"/>
      <c r="BE260" s="47"/>
      <c r="BF260" s="47"/>
      <c r="BG260" s="47"/>
      <c r="BH260" s="47"/>
      <c r="BI260" s="47"/>
      <c r="BJ260" s="47"/>
      <c r="BK260" s="47"/>
      <c r="BL260" s="47">
        <v>12</v>
      </c>
      <c r="BM260" s="47"/>
      <c r="BN260" s="47"/>
      <c r="BO260" s="47"/>
      <c r="BP260" s="47"/>
      <c r="BQ260" s="47"/>
      <c r="BR260" s="47"/>
      <c r="BS260" s="354"/>
      <c r="BT260" s="354"/>
      <c r="BU260" s="354"/>
      <c r="BV260" s="354"/>
      <c r="BW260" s="354"/>
      <c r="BX260" s="354"/>
      <c r="BY260" s="354"/>
      <c r="BZ260" s="354"/>
      <c r="CA260" s="354"/>
      <c r="CB260" s="354"/>
      <c r="CC260" s="354"/>
      <c r="CD260" s="354"/>
      <c r="CE260" s="354"/>
      <c r="CF260" s="354"/>
      <c r="CG260" s="354"/>
      <c r="CH260" s="354"/>
      <c r="CI260" s="354"/>
      <c r="CJ260" s="354"/>
      <c r="CK260" s="354"/>
      <c r="CL260" s="354"/>
      <c r="CM260" s="354"/>
      <c r="CN260" s="354"/>
      <c r="CO260" s="354"/>
      <c r="CP260" s="358"/>
      <c r="CQ260" s="48"/>
      <c r="CR260" s="354"/>
      <c r="CS260" s="354"/>
      <c r="CT260" s="355">
        <v>-10</v>
      </c>
      <c r="CU260" s="354"/>
      <c r="CV260" s="354"/>
      <c r="CW260" s="354"/>
      <c r="CX260" s="354">
        <v>6</v>
      </c>
      <c r="CY260" s="354"/>
      <c r="CZ260" s="354"/>
      <c r="DA260" s="356">
        <v>-1</v>
      </c>
      <c r="DB260" s="354"/>
      <c r="DC260" s="354"/>
      <c r="DD260" s="354"/>
      <c r="DE260" s="354"/>
      <c r="DF260" s="354">
        <v>2</v>
      </c>
      <c r="DG260" s="354"/>
      <c r="DH260" s="354"/>
      <c r="DI260" s="354"/>
      <c r="DJ260" s="354"/>
      <c r="DK260" s="354"/>
      <c r="DL260" s="354"/>
      <c r="DM260" s="354"/>
      <c r="DN260" s="354">
        <v>1</v>
      </c>
      <c r="DO260" s="354"/>
      <c r="DP260" s="354"/>
      <c r="DQ260" s="354"/>
      <c r="DR260" s="354"/>
      <c r="DS260" s="354"/>
      <c r="DT260" s="354"/>
      <c r="DU260" s="354">
        <v>2</v>
      </c>
      <c r="DV260" s="354"/>
      <c r="DW260" s="354"/>
      <c r="DX260" s="354"/>
      <c r="DY260" s="354"/>
      <c r="DZ260" s="357"/>
      <c r="EA260" s="356"/>
      <c r="EB260" s="356"/>
      <c r="EC260" s="356"/>
      <c r="ED260" s="356"/>
      <c r="EE260" s="358"/>
      <c r="EF260" s="48"/>
      <c r="EG260" s="46">
        <v>90</v>
      </c>
      <c r="EH260" s="46"/>
      <c r="EI260" s="47"/>
      <c r="EJ260" s="47"/>
      <c r="EK260" s="47">
        <v>12</v>
      </c>
      <c r="EL260" s="47"/>
      <c r="EM260" s="47"/>
      <c r="EN260" s="47"/>
      <c r="EO260" s="47"/>
      <c r="EP260" s="47"/>
      <c r="EQ260" s="47"/>
      <c r="ER260" s="47"/>
      <c r="ES260" s="47"/>
      <c r="ET260" s="48">
        <v>240</v>
      </c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>
        <v>720</v>
      </c>
      <c r="FI260" s="47"/>
      <c r="FJ260" s="47"/>
      <c r="FK260" s="47"/>
      <c r="FL260" s="47"/>
      <c r="FM260" s="47"/>
      <c r="FN260" s="47"/>
      <c r="FO260" s="47"/>
      <c r="FP260" s="47"/>
      <c r="FQ260" s="354"/>
      <c r="FR260" s="354"/>
      <c r="FS260" s="354"/>
      <c r="FT260" s="354"/>
      <c r="FU260" s="354"/>
      <c r="FV260" s="354">
        <v>12</v>
      </c>
      <c r="FW260" s="354"/>
      <c r="FX260" s="354"/>
      <c r="FY260" s="354"/>
      <c r="FZ260" s="354"/>
      <c r="GA260" s="354"/>
      <c r="GB260" s="354"/>
      <c r="GC260" s="354"/>
      <c r="GD260" s="354"/>
      <c r="GE260" s="354"/>
      <c r="GF260" s="354"/>
      <c r="GG260" s="354"/>
      <c r="GH260" s="354"/>
      <c r="GI260" s="354"/>
      <c r="GJ260" s="354"/>
      <c r="GK260" s="354"/>
      <c r="GL260" s="354"/>
      <c r="GM260" s="354"/>
      <c r="GN260" s="354"/>
      <c r="GO260" s="354"/>
      <c r="GP260" s="354"/>
      <c r="GQ260" s="354"/>
      <c r="GR260" s="354"/>
      <c r="GS260" s="354"/>
      <c r="GT260" s="354"/>
      <c r="GU260" s="354"/>
      <c r="GV260" s="354"/>
      <c r="GW260" s="354"/>
      <c r="GX260" s="354"/>
      <c r="GY260" s="354"/>
      <c r="GZ260" s="354"/>
      <c r="HA260" s="354"/>
      <c r="HB260" s="354"/>
      <c r="HC260" s="354"/>
      <c r="HD260" s="354">
        <v>24</v>
      </c>
      <c r="HE260" s="354"/>
      <c r="HF260" s="354"/>
      <c r="HG260" s="354"/>
      <c r="HH260" s="354"/>
      <c r="HI260" s="354"/>
      <c r="HJ260" s="354"/>
      <c r="HK260" s="354"/>
      <c r="HL260" s="354"/>
      <c r="HM260" s="354"/>
      <c r="HN260" s="354"/>
      <c r="HO260" s="354"/>
      <c r="HP260" s="354"/>
      <c r="HQ260" s="354"/>
      <c r="HR260" s="354"/>
      <c r="HS260" s="354"/>
      <c r="HT260" s="354"/>
      <c r="HU260" s="354"/>
      <c r="HV260" s="354"/>
      <c r="HW260" s="354"/>
      <c r="HX260" s="354"/>
      <c r="HY260" s="354"/>
      <c r="HZ260" s="354"/>
      <c r="IA260" s="354"/>
      <c r="IB260" s="354"/>
      <c r="IC260" s="354"/>
      <c r="ID260" s="354"/>
      <c r="IE260" s="354"/>
      <c r="IF260" s="354"/>
      <c r="IG260" s="354"/>
      <c r="IH260" s="354"/>
      <c r="II260" s="354"/>
      <c r="IJ260" s="354"/>
      <c r="IK260" s="354"/>
      <c r="IL260" s="354"/>
      <c r="IM260" s="354"/>
      <c r="IN260" s="354"/>
      <c r="IO260" s="354"/>
      <c r="IP260" s="354"/>
      <c r="IQ260" s="354"/>
      <c r="IR260" s="50"/>
      <c r="IS260" s="47"/>
      <c r="IT260" s="47"/>
      <c r="IU260" s="47"/>
      <c r="IV260" s="47"/>
      <c r="IW260" s="47"/>
      <c r="IX260" s="47"/>
      <c r="IY260" s="47"/>
      <c r="IZ260" s="47"/>
      <c r="JA260" s="47"/>
      <c r="JB260" s="47"/>
      <c r="JC260" s="47"/>
      <c r="JD260" s="47"/>
      <c r="JE260" s="47"/>
      <c r="JF260" s="47"/>
      <c r="JG260" s="47"/>
      <c r="JH260" s="47"/>
      <c r="JI260" s="47"/>
      <c r="JJ260" s="47"/>
      <c r="JK260" s="47"/>
      <c r="JL260" s="354"/>
      <c r="JM260" s="354"/>
      <c r="JN260" s="354"/>
      <c r="JO260" s="354"/>
      <c r="JP260" s="354"/>
      <c r="JQ260" s="354"/>
      <c r="JR260" s="354"/>
      <c r="JS260" s="354"/>
      <c r="JT260" s="354"/>
      <c r="JU260" s="354"/>
      <c r="JV260" s="354"/>
      <c r="JW260" s="354"/>
      <c r="JX260" s="354"/>
      <c r="JY260" s="354"/>
      <c r="JZ260" s="354"/>
      <c r="KA260" s="354"/>
      <c r="KB260" s="354"/>
      <c r="KC260" s="354"/>
      <c r="KD260" s="354"/>
      <c r="KE260" s="354"/>
      <c r="KF260" s="354"/>
      <c r="KG260" s="354"/>
      <c r="KH260" s="354"/>
      <c r="KI260" s="354"/>
      <c r="KJ260" s="354"/>
      <c r="KK260" s="354"/>
      <c r="KL260" s="354"/>
      <c r="KM260" s="354"/>
      <c r="KN260" s="354"/>
      <c r="KO260" s="354"/>
      <c r="KP260" s="354"/>
      <c r="KQ260" s="354"/>
      <c r="KR260" s="354"/>
      <c r="KS260" s="354"/>
      <c r="KT260" s="354"/>
      <c r="KU260" s="354"/>
      <c r="KV260" s="51"/>
      <c r="KW260" s="47"/>
      <c r="KX260" s="47"/>
      <c r="KY260" s="47"/>
      <c r="KZ260" s="47"/>
      <c r="LA260" s="47"/>
      <c r="LB260" s="47"/>
      <c r="LC260" s="47"/>
      <c r="LD260" s="361">
        <v>2</v>
      </c>
      <c r="LE260" s="361"/>
      <c r="LF260" s="361"/>
      <c r="LG260" s="361"/>
      <c r="LH260" s="361"/>
      <c r="LI260" s="361"/>
      <c r="LJ260" s="361"/>
      <c r="LK260" s="361"/>
      <c r="LL260" s="361"/>
      <c r="LM260" s="361"/>
      <c r="LN260" s="361"/>
      <c r="LO260" s="354"/>
      <c r="LP260" s="354"/>
      <c r="LQ260" s="354"/>
      <c r="LR260" s="354"/>
      <c r="LS260" s="354"/>
      <c r="LT260" s="354"/>
      <c r="LU260" s="354"/>
      <c r="LV260" s="354"/>
      <c r="LW260" s="51"/>
      <c r="LX260" s="354">
        <v>100</v>
      </c>
      <c r="LY260" s="354"/>
      <c r="LZ260" s="354"/>
      <c r="MA260" s="354"/>
      <c r="MB260" s="354"/>
      <c r="MC260" s="354"/>
      <c r="MD260" s="354"/>
      <c r="ME260" s="354"/>
      <c r="MF260" s="354"/>
      <c r="MG260" s="354"/>
      <c r="MH260" s="354"/>
      <c r="MI260" s="354"/>
      <c r="MJ260" s="354"/>
      <c r="MK260" s="354"/>
      <c r="ML260" s="354"/>
      <c r="MM260" s="354"/>
      <c r="MN260" s="354"/>
      <c r="MO260" s="354"/>
      <c r="MP260" s="354"/>
      <c r="MQ260" s="354"/>
      <c r="MR260" s="354"/>
      <c r="MS260" s="51"/>
      <c r="MT260" s="364">
        <f t="shared" si="138"/>
        <v>1098</v>
      </c>
      <c r="MU260" s="365">
        <f t="shared" si="139"/>
        <v>102</v>
      </c>
      <c r="MV260" s="366">
        <f t="shared" si="140"/>
        <v>1200</v>
      </c>
      <c r="MW260" s="365">
        <v>7730</v>
      </c>
      <c r="MX260" s="365">
        <v>0</v>
      </c>
      <c r="MY260" s="54"/>
      <c r="MZ260" s="708">
        <v>12.99</v>
      </c>
      <c r="NA260" s="708">
        <v>3.38</v>
      </c>
      <c r="NB260" s="709">
        <f t="shared" si="141"/>
        <v>4056</v>
      </c>
      <c r="NC260" s="710">
        <v>24.5</v>
      </c>
      <c r="ND260" s="710">
        <v>16.26</v>
      </c>
      <c r="NE260" s="738">
        <f t="shared" si="167"/>
        <v>0.281992404839707</v>
      </c>
      <c r="NF260" s="739"/>
      <c r="NG260" s="739">
        <v>5000</v>
      </c>
      <c r="NH260" s="739">
        <v>15.7</v>
      </c>
      <c r="NI260" s="740">
        <f t="shared" si="142"/>
        <v>97527.48</v>
      </c>
      <c r="NJ260" s="738">
        <f t="shared" si="176"/>
        <v>0.306720833701316</v>
      </c>
      <c r="NK260" s="741">
        <v>44256</v>
      </c>
      <c r="NL260" s="742">
        <v>44562</v>
      </c>
      <c r="NM260" s="739">
        <f ca="1" t="shared" si="143"/>
        <v>17.1666666666667</v>
      </c>
      <c r="NN260" s="739">
        <f ca="1" t="shared" si="144"/>
        <v>515</v>
      </c>
      <c r="NO260" s="739">
        <v>2121</v>
      </c>
      <c r="NP260" s="739">
        <f t="shared" si="145"/>
        <v>1200</v>
      </c>
      <c r="NQ260" s="761">
        <f t="shared" si="146"/>
        <v>0.295602906761916</v>
      </c>
      <c r="NR260" s="739">
        <f ca="1" t="shared" si="147"/>
        <v>0.209504972753591</v>
      </c>
      <c r="NS260" s="739">
        <f t="shared" si="148"/>
        <v>5998</v>
      </c>
      <c r="NT260" s="739"/>
      <c r="NU260" s="739">
        <f ca="1" t="shared" si="149"/>
        <v>69.9029126213592</v>
      </c>
      <c r="NV260" s="769">
        <f ca="1" t="shared" si="150"/>
        <v>2.33009708737864</v>
      </c>
      <c r="NW260" s="769">
        <f ca="1" t="shared" si="151"/>
        <v>2574.14166666667</v>
      </c>
      <c r="NX260" s="739"/>
      <c r="NY260" s="739"/>
      <c r="NZ260" s="739"/>
      <c r="OA260" s="739"/>
      <c r="OB260" s="739"/>
      <c r="OC260" s="739"/>
      <c r="OD260" s="739"/>
      <c r="OE260" s="743">
        <f t="shared" si="152"/>
        <v>342</v>
      </c>
      <c r="OF260" s="743">
        <f t="shared" si="153"/>
        <v>0</v>
      </c>
      <c r="OG260" s="743">
        <f t="shared" si="154"/>
        <v>102</v>
      </c>
      <c r="OH260" s="743">
        <f t="shared" si="155"/>
        <v>720</v>
      </c>
      <c r="OI260" s="743">
        <f t="shared" si="156"/>
        <v>12</v>
      </c>
      <c r="OJ260" s="739">
        <f t="shared" si="157"/>
        <v>0</v>
      </c>
      <c r="OK260" s="739">
        <f t="shared" si="158"/>
        <v>0</v>
      </c>
      <c r="OL260" s="739">
        <f t="shared" si="159"/>
        <v>0</v>
      </c>
      <c r="OM260" s="739">
        <f t="shared" si="160"/>
        <v>0</v>
      </c>
      <c r="ON260" s="739">
        <f t="shared" si="161"/>
        <v>0</v>
      </c>
      <c r="OO260" s="739">
        <f t="shared" si="162"/>
        <v>24</v>
      </c>
      <c r="OP260" s="739"/>
      <c r="OQ260" s="739">
        <f t="shared" si="163"/>
        <v>0</v>
      </c>
      <c r="OR260" s="739">
        <f t="shared" si="164"/>
        <v>1200</v>
      </c>
      <c r="OS260" s="739">
        <f t="shared" si="165"/>
        <v>0</v>
      </c>
      <c r="OT260" s="739">
        <f t="shared" si="166"/>
        <v>0</v>
      </c>
      <c r="OU260" s="739"/>
      <c r="OV260" s="739"/>
      <c r="OW260" s="739"/>
      <c r="OX260" s="739"/>
      <c r="OY260" s="739"/>
      <c r="OZ260" s="739"/>
      <c r="PA260" s="739"/>
      <c r="PB260" s="739"/>
      <c r="PC260" s="739"/>
      <c r="PD260" s="739"/>
      <c r="PE260" s="739"/>
      <c r="PF260" s="739"/>
      <c r="PG260" s="739"/>
      <c r="PI260" s="28">
        <v>0</v>
      </c>
      <c r="PJ260" s="28">
        <v>0</v>
      </c>
      <c r="PK260" s="28">
        <v>0</v>
      </c>
      <c r="PL260" s="28">
        <v>0</v>
      </c>
      <c r="PM260" s="28">
        <v>870</v>
      </c>
      <c r="PN260" s="28">
        <v>648</v>
      </c>
      <c r="PO260" s="28">
        <v>2088</v>
      </c>
      <c r="PP260" s="28">
        <v>1824</v>
      </c>
      <c r="PQ260" s="28">
        <v>428</v>
      </c>
      <c r="PR260" s="28">
        <v>102</v>
      </c>
      <c r="PS260" s="28">
        <v>360</v>
      </c>
      <c r="PT260" s="28">
        <v>1020</v>
      </c>
      <c r="PU260" s="28">
        <v>0</v>
      </c>
      <c r="PV260" s="28">
        <v>7340</v>
      </c>
      <c r="PW260" s="28">
        <v>-390</v>
      </c>
    </row>
    <row r="261" s="28" customFormat="1" customHeight="1" spans="1:439">
      <c r="A261" s="95" t="s">
        <v>1610</v>
      </c>
      <c r="B261" s="343">
        <v>2021</v>
      </c>
      <c r="C261" s="95" t="s">
        <v>1645</v>
      </c>
      <c r="D261" s="95" t="s">
        <v>1646</v>
      </c>
      <c r="E261" s="95"/>
      <c r="F261" s="104" t="s">
        <v>2209</v>
      </c>
      <c r="G261" s="112" t="s">
        <v>2210</v>
      </c>
      <c r="H261" s="113" t="s">
        <v>2211</v>
      </c>
      <c r="I261" s="99">
        <f t="shared" si="172"/>
        <v>100</v>
      </c>
      <c r="J261" s="114">
        <v>717</v>
      </c>
      <c r="K261" s="456">
        <v>117</v>
      </c>
      <c r="L261" s="150">
        <f t="shared" si="133"/>
        <v>817</v>
      </c>
      <c r="M261" s="151">
        <f t="shared" si="134"/>
        <v>817</v>
      </c>
      <c r="N261" s="455"/>
      <c r="O261" s="37">
        <v>45</v>
      </c>
      <c r="P261" s="36">
        <v>840</v>
      </c>
      <c r="Q261" s="33">
        <f t="shared" si="135"/>
        <v>0</v>
      </c>
      <c r="R261" s="34">
        <f t="shared" si="136"/>
        <v>0</v>
      </c>
      <c r="S261" s="346"/>
      <c r="T261" s="346"/>
      <c r="U261" s="824"/>
      <c r="V261" s="824"/>
      <c r="W261" s="346"/>
      <c r="X261" s="347"/>
      <c r="Y261" s="348"/>
      <c r="Z261" s="348"/>
      <c r="AA261" s="348"/>
      <c r="AB261" s="348"/>
      <c r="AC261" s="348"/>
      <c r="AD261" s="348"/>
      <c r="AE261" s="348"/>
      <c r="AF261" s="346"/>
      <c r="AG261" s="346"/>
      <c r="AH261" s="346"/>
      <c r="AI261" s="346"/>
      <c r="AJ261" s="346"/>
      <c r="AK261" s="346"/>
      <c r="AL261" s="346"/>
      <c r="AM261" s="346"/>
      <c r="AN261" s="346"/>
      <c r="AO261" s="346"/>
      <c r="AP261" s="346"/>
      <c r="AQ261" s="346"/>
      <c r="AR261" s="346"/>
      <c r="AS261" s="346"/>
      <c r="AT261" s="346"/>
      <c r="AU261" s="346"/>
      <c r="AV261" s="346"/>
      <c r="AW261" s="346"/>
      <c r="AX261" s="346"/>
      <c r="AY261" s="349"/>
      <c r="AZ261" s="48"/>
      <c r="BA261" s="48"/>
      <c r="BB261" s="48"/>
      <c r="BC261" s="48"/>
      <c r="BD261" s="47"/>
      <c r="BE261" s="47"/>
      <c r="BF261" s="47"/>
      <c r="BG261" s="47"/>
      <c r="BH261" s="47"/>
      <c r="BI261" s="47"/>
      <c r="BJ261" s="47"/>
      <c r="BK261" s="47"/>
      <c r="BL261" s="47">
        <v>6</v>
      </c>
      <c r="BM261" s="47"/>
      <c r="BN261" s="47"/>
      <c r="BO261" s="47"/>
      <c r="BP261" s="47"/>
      <c r="BQ261" s="47"/>
      <c r="BR261" s="47"/>
      <c r="BS261" s="354"/>
      <c r="BT261" s="354"/>
      <c r="BU261" s="354"/>
      <c r="BV261" s="354"/>
      <c r="BW261" s="354"/>
      <c r="BX261" s="354"/>
      <c r="BY261" s="354"/>
      <c r="BZ261" s="354"/>
      <c r="CA261" s="354"/>
      <c r="CB261" s="354"/>
      <c r="CC261" s="354"/>
      <c r="CD261" s="354"/>
      <c r="CE261" s="354"/>
      <c r="CF261" s="354"/>
      <c r="CG261" s="354"/>
      <c r="CH261" s="354"/>
      <c r="CI261" s="354"/>
      <c r="CJ261" s="354"/>
      <c r="CK261" s="354"/>
      <c r="CL261" s="354"/>
      <c r="CM261" s="354"/>
      <c r="CN261" s="354"/>
      <c r="CO261" s="354"/>
      <c r="CP261" s="358"/>
      <c r="CQ261" s="48"/>
      <c r="CR261" s="354"/>
      <c r="CS261" s="354"/>
      <c r="CT261" s="355"/>
      <c r="CU261" s="354"/>
      <c r="CV261" s="354"/>
      <c r="CW261" s="354"/>
      <c r="CX261" s="354">
        <v>3</v>
      </c>
      <c r="CY261" s="354"/>
      <c r="CZ261" s="354"/>
      <c r="DA261" s="356"/>
      <c r="DB261" s="354"/>
      <c r="DC261" s="354"/>
      <c r="DD261" s="354"/>
      <c r="DE261" s="354"/>
      <c r="DF261" s="354">
        <v>1</v>
      </c>
      <c r="DG261" s="354"/>
      <c r="DH261" s="354"/>
      <c r="DI261" s="354"/>
      <c r="DJ261" s="354"/>
      <c r="DK261" s="354"/>
      <c r="DL261" s="354"/>
      <c r="DM261" s="354"/>
      <c r="DN261" s="354"/>
      <c r="DO261" s="354"/>
      <c r="DP261" s="354"/>
      <c r="DQ261" s="354"/>
      <c r="DR261" s="354"/>
      <c r="DS261" s="354"/>
      <c r="DT261" s="354"/>
      <c r="DU261" s="354">
        <v>1</v>
      </c>
      <c r="DV261" s="354"/>
      <c r="DW261" s="354"/>
      <c r="DX261" s="354"/>
      <c r="DY261" s="354"/>
      <c r="DZ261" s="357"/>
      <c r="EA261" s="356"/>
      <c r="EB261" s="356"/>
      <c r="EC261" s="356"/>
      <c r="ED261" s="356"/>
      <c r="EE261" s="358"/>
      <c r="EF261" s="48"/>
      <c r="EG261" s="46">
        <v>45</v>
      </c>
      <c r="EH261" s="46"/>
      <c r="EI261" s="47"/>
      <c r="EJ261" s="47"/>
      <c r="EK261" s="47">
        <v>6</v>
      </c>
      <c r="EL261" s="47"/>
      <c r="EM261" s="47"/>
      <c r="EN261" s="538"/>
      <c r="EO261" s="47"/>
      <c r="EP261" s="47"/>
      <c r="EQ261" s="47"/>
      <c r="ER261" s="47"/>
      <c r="ES261" s="47"/>
      <c r="ET261" s="48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354"/>
      <c r="FR261" s="354"/>
      <c r="FS261" s="354"/>
      <c r="FT261" s="354"/>
      <c r="FU261" s="354"/>
      <c r="FV261" s="354">
        <v>6</v>
      </c>
      <c r="FW261" s="354"/>
      <c r="FX261" s="354"/>
      <c r="FY261" s="354"/>
      <c r="FZ261" s="354"/>
      <c r="GA261" s="354"/>
      <c r="GB261" s="354"/>
      <c r="GC261" s="354"/>
      <c r="GD261" s="354"/>
      <c r="GE261" s="354"/>
      <c r="GF261" s="354"/>
      <c r="GG261" s="354"/>
      <c r="GH261" s="354"/>
      <c r="GI261" s="354"/>
      <c r="GJ261" s="354"/>
      <c r="GK261" s="354"/>
      <c r="GL261" s="354"/>
      <c r="GM261" s="354"/>
      <c r="GN261" s="354"/>
      <c r="GO261" s="354"/>
      <c r="GP261" s="354"/>
      <c r="GQ261" s="354"/>
      <c r="GR261" s="354"/>
      <c r="GS261" s="354"/>
      <c r="GT261" s="354"/>
      <c r="GU261" s="354"/>
      <c r="GV261" s="354"/>
      <c r="GW261" s="354"/>
      <c r="GX261" s="354"/>
      <c r="GY261" s="354"/>
      <c r="GZ261" s="354"/>
      <c r="HA261" s="354"/>
      <c r="HB261" s="354"/>
      <c r="HC261" s="354"/>
      <c r="HD261" s="354"/>
      <c r="HE261" s="354"/>
      <c r="HF261" s="354"/>
      <c r="HG261" s="354"/>
      <c r="HH261" s="354"/>
      <c r="HI261" s="354"/>
      <c r="HJ261" s="354"/>
      <c r="HK261" s="354"/>
      <c r="HL261" s="354"/>
      <c r="HM261" s="354"/>
      <c r="HN261" s="354"/>
      <c r="HO261" s="354"/>
      <c r="HP261" s="354"/>
      <c r="HQ261" s="354"/>
      <c r="HR261" s="354"/>
      <c r="HS261" s="354"/>
      <c r="HT261" s="354"/>
      <c r="HU261" s="354"/>
      <c r="HV261" s="354"/>
      <c r="HW261" s="354"/>
      <c r="HX261" s="354"/>
      <c r="HY261" s="354"/>
      <c r="HZ261" s="354"/>
      <c r="IA261" s="354"/>
      <c r="IB261" s="354"/>
      <c r="IC261" s="354"/>
      <c r="ID261" s="354"/>
      <c r="IE261" s="354"/>
      <c r="IF261" s="354"/>
      <c r="IG261" s="354"/>
      <c r="IH261" s="354"/>
      <c r="II261" s="354"/>
      <c r="IJ261" s="354"/>
      <c r="IK261" s="354"/>
      <c r="IL261" s="354"/>
      <c r="IM261" s="354"/>
      <c r="IN261" s="354"/>
      <c r="IO261" s="354"/>
      <c r="IP261" s="354"/>
      <c r="IQ261" s="354"/>
      <c r="IR261" s="50"/>
      <c r="IS261" s="47"/>
      <c r="IT261" s="47"/>
      <c r="IU261" s="47"/>
      <c r="IV261" s="47"/>
      <c r="IW261" s="47"/>
      <c r="IX261" s="47"/>
      <c r="IY261" s="47"/>
      <c r="IZ261" s="47"/>
      <c r="JA261" s="47"/>
      <c r="JB261" s="47"/>
      <c r="JC261" s="47"/>
      <c r="JD261" s="47"/>
      <c r="JE261" s="47"/>
      <c r="JF261" s="47"/>
      <c r="JG261" s="47"/>
      <c r="JH261" s="47"/>
      <c r="JI261" s="47"/>
      <c r="JJ261" s="47"/>
      <c r="JK261" s="47"/>
      <c r="JL261" s="354"/>
      <c r="JM261" s="354"/>
      <c r="JN261" s="354"/>
      <c r="JO261" s="354"/>
      <c r="JP261" s="354"/>
      <c r="JQ261" s="354"/>
      <c r="JR261" s="354"/>
      <c r="JS261" s="354"/>
      <c r="JT261" s="354"/>
      <c r="JU261" s="354"/>
      <c r="JV261" s="354"/>
      <c r="JW261" s="354"/>
      <c r="JX261" s="354"/>
      <c r="JY261" s="354"/>
      <c r="JZ261" s="354"/>
      <c r="KA261" s="354"/>
      <c r="KB261" s="354"/>
      <c r="KC261" s="354"/>
      <c r="KD261" s="354"/>
      <c r="KE261" s="354"/>
      <c r="KF261" s="354"/>
      <c r="KG261" s="354"/>
      <c r="KH261" s="354"/>
      <c r="KI261" s="354"/>
      <c r="KJ261" s="354"/>
      <c r="KK261" s="354"/>
      <c r="KL261" s="354"/>
      <c r="KM261" s="354"/>
      <c r="KN261" s="354"/>
      <c r="KO261" s="354"/>
      <c r="KP261" s="354"/>
      <c r="KQ261" s="354"/>
      <c r="KR261" s="354"/>
      <c r="KS261" s="354"/>
      <c r="KT261" s="354"/>
      <c r="KU261" s="354"/>
      <c r="KV261" s="51"/>
      <c r="KW261" s="47"/>
      <c r="KX261" s="47"/>
      <c r="KY261" s="47"/>
      <c r="KZ261" s="47"/>
      <c r="LA261" s="47"/>
      <c r="LB261" s="47"/>
      <c r="LC261" s="47"/>
      <c r="LD261" s="361"/>
      <c r="LE261" s="361"/>
      <c r="LF261" s="361"/>
      <c r="LG261" s="361"/>
      <c r="LH261" s="361"/>
      <c r="LI261" s="361"/>
      <c r="LJ261" s="361"/>
      <c r="LK261" s="361"/>
      <c r="LL261" s="361"/>
      <c r="LM261" s="361"/>
      <c r="LN261" s="361"/>
      <c r="LO261" s="361"/>
      <c r="LP261" s="361"/>
      <c r="LQ261" s="354"/>
      <c r="LR261" s="354"/>
      <c r="LS261" s="354"/>
      <c r="LT261" s="354"/>
      <c r="LU261" s="354"/>
      <c r="LV261" s="354"/>
      <c r="LW261" s="51"/>
      <c r="LX261" s="354"/>
      <c r="LY261" s="354"/>
      <c r="LZ261" s="354"/>
      <c r="MA261" s="354"/>
      <c r="MB261" s="363"/>
      <c r="MC261" s="363"/>
      <c r="MD261" s="354"/>
      <c r="ME261" s="354"/>
      <c r="MF261" s="354"/>
      <c r="MG261" s="354"/>
      <c r="MH261" s="354"/>
      <c r="MI261" s="354"/>
      <c r="MJ261" s="354"/>
      <c r="MK261" s="354"/>
      <c r="ML261" s="354"/>
      <c r="MM261" s="354"/>
      <c r="MN261" s="354"/>
      <c r="MO261" s="354"/>
      <c r="MP261" s="354"/>
      <c r="MQ261" s="354"/>
      <c r="MR261" s="354"/>
      <c r="MS261" s="51"/>
      <c r="MT261" s="364">
        <f t="shared" si="138"/>
        <v>57</v>
      </c>
      <c r="MU261" s="365">
        <f t="shared" si="139"/>
        <v>0</v>
      </c>
      <c r="MV261" s="366">
        <f t="shared" si="140"/>
        <v>57</v>
      </c>
      <c r="MW261" s="365">
        <v>634</v>
      </c>
      <c r="MX261" s="365"/>
      <c r="MY261" s="54"/>
      <c r="MZ261" s="709"/>
      <c r="NA261" s="709"/>
      <c r="NB261" s="709">
        <f t="shared" si="141"/>
        <v>0</v>
      </c>
      <c r="NC261" s="711"/>
      <c r="ND261" s="711">
        <v>6.5</v>
      </c>
      <c r="NE261" s="738" t="e">
        <f t="shared" si="167"/>
        <v>#DIV/0!</v>
      </c>
      <c r="NF261" s="743"/>
      <c r="NG261" s="743">
        <v>2000</v>
      </c>
      <c r="NH261" s="743">
        <v>5.8</v>
      </c>
      <c r="NI261" s="740">
        <f t="shared" si="142"/>
        <v>5310.5</v>
      </c>
      <c r="NJ261" s="738"/>
      <c r="NK261" s="818">
        <v>44256</v>
      </c>
      <c r="NL261" s="742">
        <v>44562</v>
      </c>
      <c r="NM261" s="739">
        <f ca="1" t="shared" si="143"/>
        <v>17.1666666666667</v>
      </c>
      <c r="NN261" s="739">
        <f ca="1" t="shared" si="144"/>
        <v>515</v>
      </c>
      <c r="NO261" s="743">
        <v>840</v>
      </c>
      <c r="NP261" s="739">
        <f t="shared" si="145"/>
        <v>57</v>
      </c>
      <c r="NQ261" s="761">
        <f t="shared" si="146"/>
        <v>0.0687990343995172</v>
      </c>
      <c r="NR261" s="739">
        <f ca="1" t="shared" si="147"/>
        <v>0.04876048069092</v>
      </c>
      <c r="NS261" s="739">
        <f t="shared" si="148"/>
        <v>817</v>
      </c>
      <c r="NT261" s="743"/>
      <c r="NU261" s="739">
        <f ca="1" t="shared" si="149"/>
        <v>3.32038834951456</v>
      </c>
      <c r="NV261" s="769">
        <f ca="1" t="shared" si="150"/>
        <v>0.110679611650485</v>
      </c>
      <c r="NW261" s="769">
        <f ca="1" t="shared" si="151"/>
        <v>7381.66666666667</v>
      </c>
      <c r="NX261" s="743"/>
      <c r="NY261" s="743"/>
      <c r="NZ261" s="743"/>
      <c r="OA261" s="743"/>
      <c r="OB261" s="743"/>
      <c r="OC261" s="743"/>
      <c r="OD261" s="743"/>
      <c r="OE261" s="743">
        <f t="shared" si="152"/>
        <v>51</v>
      </c>
      <c r="OF261" s="743">
        <f t="shared" si="153"/>
        <v>0</v>
      </c>
      <c r="OG261" s="743">
        <f t="shared" si="154"/>
        <v>0</v>
      </c>
      <c r="OH261" s="743">
        <f t="shared" si="155"/>
        <v>0</v>
      </c>
      <c r="OI261" s="743">
        <f t="shared" si="156"/>
        <v>6</v>
      </c>
      <c r="OJ261" s="739">
        <f t="shared" si="157"/>
        <v>0</v>
      </c>
      <c r="OK261" s="739">
        <f t="shared" si="158"/>
        <v>0</v>
      </c>
      <c r="OL261" s="739">
        <f t="shared" si="159"/>
        <v>0</v>
      </c>
      <c r="OM261" s="739">
        <f t="shared" si="160"/>
        <v>0</v>
      </c>
      <c r="ON261" s="739">
        <f t="shared" si="161"/>
        <v>0</v>
      </c>
      <c r="OO261" s="739">
        <f t="shared" si="162"/>
        <v>0</v>
      </c>
      <c r="OP261" s="739"/>
      <c r="OQ261" s="739">
        <f t="shared" si="163"/>
        <v>0</v>
      </c>
      <c r="OR261" s="739">
        <f t="shared" si="164"/>
        <v>57</v>
      </c>
      <c r="OS261" s="739">
        <f t="shared" si="165"/>
        <v>0</v>
      </c>
      <c r="OT261" s="739">
        <f t="shared" si="166"/>
        <v>0</v>
      </c>
      <c r="OU261" s="743"/>
      <c r="OV261" s="743"/>
      <c r="OW261" s="743"/>
      <c r="OX261" s="743"/>
      <c r="OY261" s="743"/>
      <c r="OZ261" s="743"/>
      <c r="PA261" s="743"/>
      <c r="PB261" s="743"/>
      <c r="PC261" s="743"/>
      <c r="PD261" s="743"/>
      <c r="PE261" s="743"/>
      <c r="PF261" s="743"/>
      <c r="PG261" s="743"/>
      <c r="PI261" s="28">
        <v>0</v>
      </c>
      <c r="PJ261" s="28">
        <v>0</v>
      </c>
      <c r="PK261" s="28">
        <v>0</v>
      </c>
      <c r="PL261" s="28">
        <v>0</v>
      </c>
      <c r="PM261" s="28">
        <v>113</v>
      </c>
      <c r="PN261" s="28">
        <v>192</v>
      </c>
      <c r="PO261" s="28">
        <v>0</v>
      </c>
      <c r="PP261" s="28">
        <v>0</v>
      </c>
      <c r="PQ261" s="28">
        <v>123</v>
      </c>
      <c r="PR261" s="28">
        <v>51</v>
      </c>
      <c r="PS261" s="28">
        <v>60</v>
      </c>
      <c r="PT261" s="28">
        <v>140</v>
      </c>
      <c r="PU261" s="28">
        <v>0</v>
      </c>
      <c r="PV261" s="28">
        <v>679</v>
      </c>
      <c r="PW261" s="28">
        <v>45</v>
      </c>
    </row>
    <row r="262" s="28" customFormat="1" customHeight="1" spans="1:439">
      <c r="A262" s="798" t="s">
        <v>1334</v>
      </c>
      <c r="B262" s="343">
        <v>2021</v>
      </c>
      <c r="C262" s="95" t="s">
        <v>2164</v>
      </c>
      <c r="D262" s="95" t="s">
        <v>2165</v>
      </c>
      <c r="E262" s="95"/>
      <c r="F262" s="104" t="s">
        <v>282</v>
      </c>
      <c r="G262" s="842" t="s">
        <v>283</v>
      </c>
      <c r="H262" s="795" t="s">
        <v>284</v>
      </c>
      <c r="I262" s="99">
        <f t="shared" si="172"/>
        <v>294</v>
      </c>
      <c r="J262" s="100">
        <v>1782</v>
      </c>
      <c r="K262" s="454">
        <v>-10</v>
      </c>
      <c r="L262" s="150">
        <f t="shared" si="133"/>
        <v>2076</v>
      </c>
      <c r="M262" s="151">
        <f t="shared" si="134"/>
        <v>2076</v>
      </c>
      <c r="N262" s="455"/>
      <c r="O262" s="35">
        <v>260</v>
      </c>
      <c r="P262" s="157">
        <v>2124</v>
      </c>
      <c r="Q262" s="33">
        <f t="shared" si="135"/>
        <v>0</v>
      </c>
      <c r="R262" s="34">
        <f t="shared" si="136"/>
        <v>0</v>
      </c>
      <c r="S262" s="346"/>
      <c r="T262" s="346"/>
      <c r="U262" s="824"/>
      <c r="V262" s="824"/>
      <c r="W262" s="346"/>
      <c r="X262" s="347"/>
      <c r="Y262" s="348"/>
      <c r="Z262" s="348"/>
      <c r="AA262" s="348"/>
      <c r="AB262" s="348"/>
      <c r="AC262" s="348"/>
      <c r="AD262" s="348"/>
      <c r="AE262" s="348"/>
      <c r="AF262" s="346"/>
      <c r="AG262" s="346"/>
      <c r="AH262" s="346"/>
      <c r="AI262" s="346"/>
      <c r="AJ262" s="346"/>
      <c r="AK262" s="346"/>
      <c r="AL262" s="346"/>
      <c r="AM262" s="346"/>
      <c r="AN262" s="346"/>
      <c r="AO262" s="346"/>
      <c r="AP262" s="346"/>
      <c r="AQ262" s="346"/>
      <c r="AR262" s="346"/>
      <c r="AS262" s="346"/>
      <c r="AT262" s="346"/>
      <c r="AU262" s="346"/>
      <c r="AV262" s="346"/>
      <c r="AW262" s="346"/>
      <c r="AX262" s="346"/>
      <c r="AY262" s="349"/>
      <c r="AZ262" s="48">
        <v>2</v>
      </c>
      <c r="BA262" s="48"/>
      <c r="BB262" s="48"/>
      <c r="BC262" s="48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354"/>
      <c r="BT262" s="354"/>
      <c r="BU262" s="354"/>
      <c r="BV262" s="354"/>
      <c r="BW262" s="354"/>
      <c r="BX262" s="354"/>
      <c r="BY262" s="354"/>
      <c r="BZ262" s="354"/>
      <c r="CA262" s="354"/>
      <c r="CB262" s="354"/>
      <c r="CC262" s="354"/>
      <c r="CD262" s="354"/>
      <c r="CE262" s="354">
        <v>6</v>
      </c>
      <c r="CF262" s="354"/>
      <c r="CG262" s="354"/>
      <c r="CH262" s="354"/>
      <c r="CI262" s="354"/>
      <c r="CJ262" s="354"/>
      <c r="CK262" s="354"/>
      <c r="CL262" s="354"/>
      <c r="CM262" s="354"/>
      <c r="CN262" s="354"/>
      <c r="CO262" s="354"/>
      <c r="CP262" s="358"/>
      <c r="CQ262" s="48"/>
      <c r="CR262" s="354">
        <v>1</v>
      </c>
      <c r="CS262" s="354"/>
      <c r="CT262" s="355"/>
      <c r="CU262" s="354"/>
      <c r="CV262" s="354"/>
      <c r="CW262" s="354"/>
      <c r="CX262" s="354">
        <v>5</v>
      </c>
      <c r="CY262" s="354"/>
      <c r="CZ262" s="354"/>
      <c r="DA262" s="356">
        <v>-6</v>
      </c>
      <c r="DB262" s="354"/>
      <c r="DC262" s="354"/>
      <c r="DD262" s="354"/>
      <c r="DE262" s="354"/>
      <c r="DF262" s="354"/>
      <c r="DG262" s="354"/>
      <c r="DH262" s="354"/>
      <c r="DI262" s="354"/>
      <c r="DJ262" s="354"/>
      <c r="DK262" s="354"/>
      <c r="DL262" s="354"/>
      <c r="DM262" s="354"/>
      <c r="DN262" s="354"/>
      <c r="DO262" s="354"/>
      <c r="DP262" s="354"/>
      <c r="DQ262" s="354"/>
      <c r="DR262" s="354"/>
      <c r="DS262" s="354"/>
      <c r="DT262" s="354"/>
      <c r="DU262" s="354"/>
      <c r="DV262" s="354"/>
      <c r="DW262" s="354"/>
      <c r="DX262" s="354"/>
      <c r="DY262" s="354"/>
      <c r="DZ262" s="357"/>
      <c r="EA262" s="356"/>
      <c r="EB262" s="356"/>
      <c r="EC262" s="356"/>
      <c r="ED262" s="356">
        <v>60</v>
      </c>
      <c r="EE262" s="358"/>
      <c r="EF262" s="48">
        <v>72</v>
      </c>
      <c r="EG262" s="46"/>
      <c r="EH262" s="46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>
        <v>60</v>
      </c>
      <c r="ES262" s="47"/>
      <c r="ET262" s="48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>
        <v>24</v>
      </c>
      <c r="FK262" s="47"/>
      <c r="FL262" s="47"/>
      <c r="FM262" s="47"/>
      <c r="FN262" s="47"/>
      <c r="FO262" s="47"/>
      <c r="FP262" s="47"/>
      <c r="FQ262" s="354"/>
      <c r="FR262" s="354"/>
      <c r="FS262" s="354"/>
      <c r="FT262" s="354"/>
      <c r="FU262" s="354"/>
      <c r="FV262" s="354"/>
      <c r="FW262" s="354"/>
      <c r="FX262" s="354"/>
      <c r="FY262" s="354"/>
      <c r="FZ262" s="354"/>
      <c r="GA262" s="354"/>
      <c r="GB262" s="354"/>
      <c r="GC262" s="354"/>
      <c r="GD262" s="354"/>
      <c r="GE262" s="354"/>
      <c r="GF262" s="354"/>
      <c r="GG262" s="354"/>
      <c r="GH262" s="354"/>
      <c r="GI262" s="354"/>
      <c r="GJ262" s="354"/>
      <c r="GK262" s="354"/>
      <c r="GL262" s="354"/>
      <c r="GM262" s="354"/>
      <c r="GN262" s="354"/>
      <c r="GO262" s="354"/>
      <c r="GP262" s="354"/>
      <c r="GQ262" s="354"/>
      <c r="GR262" s="354"/>
      <c r="GS262" s="354"/>
      <c r="GT262" s="354"/>
      <c r="GU262" s="354"/>
      <c r="GV262" s="354"/>
      <c r="GW262" s="354"/>
      <c r="GX262" s="354"/>
      <c r="GY262" s="354"/>
      <c r="GZ262" s="354"/>
      <c r="HA262" s="354"/>
      <c r="HB262" s="354"/>
      <c r="HC262" s="354"/>
      <c r="HD262" s="354"/>
      <c r="HE262" s="354"/>
      <c r="HF262" s="354"/>
      <c r="HG262" s="354"/>
      <c r="HH262" s="354"/>
      <c r="HI262" s="354"/>
      <c r="HJ262" s="354"/>
      <c r="HK262" s="354"/>
      <c r="HL262" s="354"/>
      <c r="HM262" s="354"/>
      <c r="HN262" s="354"/>
      <c r="HO262" s="354"/>
      <c r="HP262" s="354"/>
      <c r="HQ262" s="354"/>
      <c r="HR262" s="354"/>
      <c r="HS262" s="354"/>
      <c r="HT262" s="354"/>
      <c r="HU262" s="354"/>
      <c r="HV262" s="354"/>
      <c r="HW262" s="354"/>
      <c r="HX262" s="354">
        <v>60</v>
      </c>
      <c r="HY262" s="354"/>
      <c r="HZ262" s="354"/>
      <c r="IA262" s="354"/>
      <c r="IB262" s="354"/>
      <c r="IC262" s="354"/>
      <c r="ID262" s="354"/>
      <c r="IE262" s="354"/>
      <c r="IF262" s="354"/>
      <c r="IG262" s="354"/>
      <c r="IH262" s="354"/>
      <c r="II262" s="354"/>
      <c r="IJ262" s="354"/>
      <c r="IK262" s="354"/>
      <c r="IL262" s="354"/>
      <c r="IM262" s="354"/>
      <c r="IN262" s="354"/>
      <c r="IO262" s="354"/>
      <c r="IP262" s="354"/>
      <c r="IQ262" s="354"/>
      <c r="IR262" s="50"/>
      <c r="IS262" s="47"/>
      <c r="IT262" s="47"/>
      <c r="IU262" s="47"/>
      <c r="IV262" s="47"/>
      <c r="IW262" s="47"/>
      <c r="IX262" s="47"/>
      <c r="IY262" s="47"/>
      <c r="IZ262" s="47"/>
      <c r="JA262" s="47"/>
      <c r="JB262" s="47"/>
      <c r="JC262" s="47"/>
      <c r="JD262" s="47"/>
      <c r="JE262" s="47"/>
      <c r="JF262" s="47"/>
      <c r="JG262" s="47"/>
      <c r="JH262" s="47"/>
      <c r="JI262" s="47"/>
      <c r="JJ262" s="47"/>
      <c r="JK262" s="47"/>
      <c r="JL262" s="354"/>
      <c r="JM262" s="354"/>
      <c r="JN262" s="354"/>
      <c r="JO262" s="354"/>
      <c r="JP262" s="354"/>
      <c r="JQ262" s="354"/>
      <c r="JR262" s="354"/>
      <c r="JS262" s="354"/>
      <c r="JT262" s="354"/>
      <c r="JU262" s="354"/>
      <c r="JV262" s="354"/>
      <c r="JW262" s="354"/>
      <c r="JX262" s="354"/>
      <c r="JY262" s="354"/>
      <c r="JZ262" s="354"/>
      <c r="KA262" s="354"/>
      <c r="KB262" s="354"/>
      <c r="KC262" s="354"/>
      <c r="KD262" s="354"/>
      <c r="KE262" s="354"/>
      <c r="KF262" s="354"/>
      <c r="KG262" s="354"/>
      <c r="KH262" s="354"/>
      <c r="KI262" s="354"/>
      <c r="KJ262" s="354"/>
      <c r="KK262" s="354"/>
      <c r="KL262" s="354"/>
      <c r="KM262" s="354"/>
      <c r="KN262" s="354"/>
      <c r="KO262" s="354"/>
      <c r="KP262" s="354"/>
      <c r="KQ262" s="354"/>
      <c r="KR262" s="354"/>
      <c r="KS262" s="354"/>
      <c r="KT262" s="354"/>
      <c r="KU262" s="354"/>
      <c r="KV262" s="51"/>
      <c r="KW262" s="47"/>
      <c r="KX262" s="47"/>
      <c r="KY262" s="47"/>
      <c r="KZ262" s="47"/>
      <c r="LA262" s="47"/>
      <c r="LB262" s="47"/>
      <c r="LC262" s="47"/>
      <c r="LD262" s="361"/>
      <c r="LE262" s="361"/>
      <c r="LF262" s="361"/>
      <c r="LG262" s="361"/>
      <c r="LH262" s="361"/>
      <c r="LI262" s="361"/>
      <c r="LJ262" s="361"/>
      <c r="LK262" s="361"/>
      <c r="LL262" s="361"/>
      <c r="LM262" s="361"/>
      <c r="LN262" s="361"/>
      <c r="LO262" s="354">
        <v>24</v>
      </c>
      <c r="LP262" s="354"/>
      <c r="LQ262" s="354"/>
      <c r="LR262" s="354"/>
      <c r="LS262" s="354"/>
      <c r="LT262" s="354"/>
      <c r="LU262" s="354"/>
      <c r="LV262" s="354"/>
      <c r="LW262" s="51"/>
      <c r="LX262" s="354"/>
      <c r="LY262" s="354"/>
      <c r="LZ262" s="354"/>
      <c r="MA262" s="354"/>
      <c r="MB262" s="354"/>
      <c r="MC262" s="354"/>
      <c r="MD262" s="354"/>
      <c r="ME262" s="354"/>
      <c r="MF262" s="354"/>
      <c r="MG262" s="354"/>
      <c r="MH262" s="354"/>
      <c r="MI262" s="354"/>
      <c r="MJ262" s="354"/>
      <c r="MK262" s="354"/>
      <c r="ML262" s="354"/>
      <c r="MM262" s="354"/>
      <c r="MN262" s="354"/>
      <c r="MO262" s="354"/>
      <c r="MP262" s="354"/>
      <c r="MQ262" s="354"/>
      <c r="MR262" s="354"/>
      <c r="MS262" s="51"/>
      <c r="MT262" s="364">
        <f t="shared" si="138"/>
        <v>216</v>
      </c>
      <c r="MU262" s="365">
        <f t="shared" si="139"/>
        <v>24</v>
      </c>
      <c r="MV262" s="366">
        <f t="shared" si="140"/>
        <v>240</v>
      </c>
      <c r="MW262" s="365">
        <v>593</v>
      </c>
      <c r="MX262" s="365">
        <v>0</v>
      </c>
      <c r="MY262" s="54"/>
      <c r="MZ262" s="708">
        <v>26.99</v>
      </c>
      <c r="NA262" s="817">
        <v>5.72</v>
      </c>
      <c r="NB262" s="709">
        <f t="shared" si="141"/>
        <v>1372.8</v>
      </c>
      <c r="NC262" s="710">
        <v>47</v>
      </c>
      <c r="ND262" s="710">
        <v>36.01</v>
      </c>
      <c r="NE262" s="738">
        <f t="shared" si="167"/>
        <v>0.0603799185888739</v>
      </c>
      <c r="NF262" s="739"/>
      <c r="NG262" s="739">
        <v>3000</v>
      </c>
      <c r="NH262" s="739">
        <v>36.01</v>
      </c>
      <c r="NI262" s="740">
        <f t="shared" si="142"/>
        <v>74756.76</v>
      </c>
      <c r="NJ262" s="738">
        <f t="shared" ref="NJ262:NJ267" si="177">1-NH262/6.7/NA262</f>
        <v>0.0603799185888739</v>
      </c>
      <c r="NK262" s="741"/>
      <c r="NL262" s="742">
        <v>44562</v>
      </c>
      <c r="NM262" s="739">
        <f ca="1" t="shared" si="143"/>
        <v>17.1666666666667</v>
      </c>
      <c r="NN262" s="739">
        <f ca="1" t="shared" si="144"/>
        <v>515</v>
      </c>
      <c r="NO262" s="739">
        <v>2384</v>
      </c>
      <c r="NP262" s="739">
        <f t="shared" si="145"/>
        <v>240</v>
      </c>
      <c r="NQ262" s="761">
        <f t="shared" si="146"/>
        <v>0.10762331838565</v>
      </c>
      <c r="NR262" s="739">
        <f ca="1" t="shared" si="147"/>
        <v>0.0762767207975966</v>
      </c>
      <c r="NS262" s="739">
        <f t="shared" si="148"/>
        <v>2076</v>
      </c>
      <c r="NT262" s="739"/>
      <c r="NU262" s="739">
        <f ca="1" t="shared" si="149"/>
        <v>13.9805825242718</v>
      </c>
      <c r="NV262" s="769">
        <f ca="1" t="shared" si="150"/>
        <v>0.466019417475728</v>
      </c>
      <c r="NW262" s="769">
        <f ca="1" t="shared" si="151"/>
        <v>4454.75</v>
      </c>
      <c r="NX262" s="739"/>
      <c r="NY262" s="739"/>
      <c r="NZ262" s="739"/>
      <c r="OA262" s="739"/>
      <c r="OB262" s="739"/>
      <c r="OC262" s="739"/>
      <c r="OD262" s="739"/>
      <c r="OE262" s="743">
        <f t="shared" si="152"/>
        <v>72</v>
      </c>
      <c r="OF262" s="743">
        <f t="shared" si="153"/>
        <v>60</v>
      </c>
      <c r="OG262" s="743">
        <f t="shared" si="154"/>
        <v>0</v>
      </c>
      <c r="OH262" s="743">
        <f t="shared" si="155"/>
        <v>24</v>
      </c>
      <c r="OI262" s="743">
        <f t="shared" si="156"/>
        <v>0</v>
      </c>
      <c r="OJ262" s="739">
        <f t="shared" si="157"/>
        <v>0</v>
      </c>
      <c r="OK262" s="739">
        <f t="shared" si="158"/>
        <v>0</v>
      </c>
      <c r="OL262" s="739">
        <f t="shared" si="159"/>
        <v>0</v>
      </c>
      <c r="OM262" s="739">
        <f t="shared" si="160"/>
        <v>24</v>
      </c>
      <c r="ON262" s="739">
        <f t="shared" si="161"/>
        <v>0</v>
      </c>
      <c r="OO262" s="739">
        <f t="shared" si="162"/>
        <v>0</v>
      </c>
      <c r="OP262" s="739"/>
      <c r="OQ262" s="739">
        <f t="shared" si="163"/>
        <v>60</v>
      </c>
      <c r="OR262" s="739">
        <f t="shared" si="164"/>
        <v>240</v>
      </c>
      <c r="OS262" s="739">
        <f t="shared" si="165"/>
        <v>0</v>
      </c>
      <c r="OT262" s="739">
        <f t="shared" si="166"/>
        <v>0</v>
      </c>
      <c r="OU262" s="739"/>
      <c r="OV262" s="739"/>
      <c r="OW262" s="739"/>
      <c r="OX262" s="739"/>
      <c r="OY262" s="739"/>
      <c r="OZ262" s="739"/>
      <c r="PA262" s="739"/>
      <c r="PB262" s="739"/>
      <c r="PC262" s="739"/>
      <c r="PD262" s="739"/>
      <c r="PE262" s="739"/>
      <c r="PF262" s="739"/>
      <c r="PG262" s="739"/>
      <c r="PI262" s="28">
        <v>0</v>
      </c>
      <c r="PJ262" s="28">
        <v>0</v>
      </c>
      <c r="PK262" s="28">
        <v>0</v>
      </c>
      <c r="PL262" s="28">
        <v>0</v>
      </c>
      <c r="PM262" s="28">
        <v>48</v>
      </c>
      <c r="PN262" s="28">
        <v>120</v>
      </c>
      <c r="PO262" s="28">
        <v>36</v>
      </c>
      <c r="PP262" s="28">
        <v>3</v>
      </c>
      <c r="PQ262" s="28">
        <v>170</v>
      </c>
      <c r="PR262" s="28">
        <v>0</v>
      </c>
      <c r="PS262" s="28">
        <v>156</v>
      </c>
      <c r="PT262" s="28">
        <v>0</v>
      </c>
      <c r="PU262" s="28">
        <v>0</v>
      </c>
      <c r="PV262" s="28">
        <v>533</v>
      </c>
      <c r="PW262" s="28">
        <v>-60</v>
      </c>
    </row>
    <row r="263" s="28" customFormat="1" customHeight="1" spans="1:439">
      <c r="A263" s="798" t="s">
        <v>1334</v>
      </c>
      <c r="B263" s="343">
        <v>2021</v>
      </c>
      <c r="C263" s="95" t="s">
        <v>2164</v>
      </c>
      <c r="D263" s="95" t="s">
        <v>2165</v>
      </c>
      <c r="E263" s="95"/>
      <c r="F263" s="104" t="s">
        <v>285</v>
      </c>
      <c r="G263" s="792" t="s">
        <v>286</v>
      </c>
      <c r="H263" s="113" t="s">
        <v>287</v>
      </c>
      <c r="I263" s="99">
        <f t="shared" si="172"/>
        <v>345</v>
      </c>
      <c r="J263" s="100">
        <v>1503</v>
      </c>
      <c r="K263" s="454">
        <v>0</v>
      </c>
      <c r="L263" s="150">
        <f t="shared" si="133"/>
        <v>1848</v>
      </c>
      <c r="M263" s="151">
        <f t="shared" si="134"/>
        <v>1848</v>
      </c>
      <c r="N263" s="455"/>
      <c r="O263" s="35">
        <v>240</v>
      </c>
      <c r="P263" s="157">
        <v>1875</v>
      </c>
      <c r="Q263" s="33">
        <f t="shared" si="135"/>
        <v>0</v>
      </c>
      <c r="R263" s="34">
        <f t="shared" si="136"/>
        <v>0</v>
      </c>
      <c r="S263" s="346"/>
      <c r="T263" s="346"/>
      <c r="U263" s="824"/>
      <c r="V263" s="824"/>
      <c r="W263" s="346"/>
      <c r="X263" s="347"/>
      <c r="Y263" s="348"/>
      <c r="Z263" s="348"/>
      <c r="AA263" s="348"/>
      <c r="AB263" s="348"/>
      <c r="AC263" s="348"/>
      <c r="AD263" s="348"/>
      <c r="AE263" s="348"/>
      <c r="AF263" s="346"/>
      <c r="AG263" s="346"/>
      <c r="AH263" s="346"/>
      <c r="AI263" s="346"/>
      <c r="AJ263" s="346"/>
      <c r="AK263" s="346"/>
      <c r="AL263" s="346"/>
      <c r="AM263" s="346"/>
      <c r="AN263" s="346"/>
      <c r="AO263" s="346"/>
      <c r="AP263" s="346"/>
      <c r="AQ263" s="346"/>
      <c r="AR263" s="346"/>
      <c r="AS263" s="346"/>
      <c r="AT263" s="346"/>
      <c r="AU263" s="346"/>
      <c r="AV263" s="346"/>
      <c r="AW263" s="346"/>
      <c r="AX263" s="346"/>
      <c r="AY263" s="349"/>
      <c r="AZ263" s="48"/>
      <c r="BA263" s="48"/>
      <c r="BB263" s="48"/>
      <c r="BC263" s="48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354"/>
      <c r="BT263" s="354"/>
      <c r="BU263" s="354"/>
      <c r="BV263" s="354"/>
      <c r="BW263" s="354"/>
      <c r="BX263" s="354"/>
      <c r="BY263" s="354"/>
      <c r="BZ263" s="354"/>
      <c r="CA263" s="354"/>
      <c r="CB263" s="354"/>
      <c r="CC263" s="354"/>
      <c r="CD263" s="354"/>
      <c r="CE263" s="354"/>
      <c r="CF263" s="354"/>
      <c r="CG263" s="354"/>
      <c r="CH263" s="354"/>
      <c r="CI263" s="354"/>
      <c r="CJ263" s="354"/>
      <c r="CK263" s="354"/>
      <c r="CL263" s="354"/>
      <c r="CM263" s="354"/>
      <c r="CN263" s="354"/>
      <c r="CO263" s="354"/>
      <c r="CP263" s="358"/>
      <c r="CQ263" s="48"/>
      <c r="CR263" s="354"/>
      <c r="CS263" s="354"/>
      <c r="CT263" s="355"/>
      <c r="CU263" s="354"/>
      <c r="CV263" s="354"/>
      <c r="CW263" s="354"/>
      <c r="CX263" s="354">
        <v>5</v>
      </c>
      <c r="CY263" s="354"/>
      <c r="CZ263" s="354"/>
      <c r="DA263" s="356">
        <v>-4</v>
      </c>
      <c r="DB263" s="354"/>
      <c r="DC263" s="354"/>
      <c r="DD263" s="354"/>
      <c r="DE263" s="354"/>
      <c r="DF263" s="354"/>
      <c r="DG263" s="354"/>
      <c r="DH263" s="354"/>
      <c r="DI263" s="354"/>
      <c r="DJ263" s="354"/>
      <c r="DK263" s="354"/>
      <c r="DL263" s="354"/>
      <c r="DM263" s="354"/>
      <c r="DN263" s="354"/>
      <c r="DO263" s="354"/>
      <c r="DP263" s="354"/>
      <c r="DQ263" s="354"/>
      <c r="DR263" s="354"/>
      <c r="DS263" s="354"/>
      <c r="DT263" s="354"/>
      <c r="DU263" s="354"/>
      <c r="DV263" s="354"/>
      <c r="DW263" s="354"/>
      <c r="DX263" s="354"/>
      <c r="DY263" s="354"/>
      <c r="DZ263" s="357"/>
      <c r="EA263" s="356"/>
      <c r="EB263" s="356"/>
      <c r="EC263" s="356"/>
      <c r="ED263" s="356">
        <v>26</v>
      </c>
      <c r="EE263" s="358"/>
      <c r="EF263" s="48">
        <v>72</v>
      </c>
      <c r="EG263" s="46"/>
      <c r="EH263" s="46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>
        <v>60</v>
      </c>
      <c r="ES263" s="47"/>
      <c r="ET263" s="48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>
        <v>24</v>
      </c>
      <c r="FK263" s="47"/>
      <c r="FL263" s="47"/>
      <c r="FM263" s="47"/>
      <c r="FN263" s="47"/>
      <c r="FO263" s="47"/>
      <c r="FP263" s="47"/>
      <c r="FQ263" s="354"/>
      <c r="FR263" s="354"/>
      <c r="FS263" s="354"/>
      <c r="FT263" s="354"/>
      <c r="FU263" s="354"/>
      <c r="FV263" s="354"/>
      <c r="FW263" s="354"/>
      <c r="FX263" s="354"/>
      <c r="FY263" s="354"/>
      <c r="FZ263" s="354"/>
      <c r="GA263" s="354"/>
      <c r="GB263" s="354"/>
      <c r="GC263" s="354"/>
      <c r="GD263" s="354"/>
      <c r="GE263" s="354"/>
      <c r="GF263" s="354"/>
      <c r="GG263" s="354"/>
      <c r="GH263" s="354"/>
      <c r="GI263" s="354"/>
      <c r="GJ263" s="354"/>
      <c r="GK263" s="354"/>
      <c r="GL263" s="354"/>
      <c r="GM263" s="354"/>
      <c r="GN263" s="354"/>
      <c r="GO263" s="354"/>
      <c r="GP263" s="354"/>
      <c r="GQ263" s="354"/>
      <c r="GR263" s="354"/>
      <c r="GS263" s="354"/>
      <c r="GT263" s="354"/>
      <c r="GU263" s="354"/>
      <c r="GV263" s="354"/>
      <c r="GW263" s="354"/>
      <c r="GX263" s="354"/>
      <c r="GY263" s="354"/>
      <c r="GZ263" s="354"/>
      <c r="HA263" s="354"/>
      <c r="HB263" s="354"/>
      <c r="HC263" s="354"/>
      <c r="HD263" s="354"/>
      <c r="HE263" s="354"/>
      <c r="HF263" s="354"/>
      <c r="HG263" s="354"/>
      <c r="HH263" s="354"/>
      <c r="HI263" s="354"/>
      <c r="HJ263" s="354"/>
      <c r="HK263" s="354"/>
      <c r="HL263" s="354"/>
      <c r="HM263" s="354"/>
      <c r="HN263" s="354"/>
      <c r="HO263" s="354"/>
      <c r="HP263" s="354"/>
      <c r="HQ263" s="354"/>
      <c r="HR263" s="354"/>
      <c r="HS263" s="354"/>
      <c r="HT263" s="354"/>
      <c r="HU263" s="354"/>
      <c r="HV263" s="354"/>
      <c r="HW263" s="354"/>
      <c r="HX263" s="354">
        <v>60</v>
      </c>
      <c r="HY263" s="354"/>
      <c r="HZ263" s="354"/>
      <c r="IA263" s="354"/>
      <c r="IB263" s="354"/>
      <c r="IC263" s="354"/>
      <c r="ID263" s="354"/>
      <c r="IE263" s="354"/>
      <c r="IF263" s="354"/>
      <c r="IG263" s="354"/>
      <c r="IH263" s="354"/>
      <c r="II263" s="354"/>
      <c r="IJ263" s="354"/>
      <c r="IK263" s="354"/>
      <c r="IL263" s="354"/>
      <c r="IM263" s="354"/>
      <c r="IN263" s="354"/>
      <c r="IO263" s="354"/>
      <c r="IP263" s="354"/>
      <c r="IQ263" s="354"/>
      <c r="IR263" s="50"/>
      <c r="IS263" s="47"/>
      <c r="IT263" s="47"/>
      <c r="IU263" s="47"/>
      <c r="IV263" s="47"/>
      <c r="IW263" s="47"/>
      <c r="IX263" s="47"/>
      <c r="IY263" s="47"/>
      <c r="IZ263" s="47"/>
      <c r="JA263" s="47"/>
      <c r="JB263" s="47"/>
      <c r="JC263" s="47"/>
      <c r="JD263" s="47"/>
      <c r="JE263" s="47"/>
      <c r="JF263" s="47"/>
      <c r="JG263" s="47"/>
      <c r="JH263" s="47"/>
      <c r="JI263" s="47"/>
      <c r="JJ263" s="47"/>
      <c r="JK263" s="47"/>
      <c r="JL263" s="354"/>
      <c r="JM263" s="354"/>
      <c r="JN263" s="354"/>
      <c r="JO263" s="354"/>
      <c r="JP263" s="354"/>
      <c r="JQ263" s="354"/>
      <c r="JR263" s="354"/>
      <c r="JS263" s="354"/>
      <c r="JT263" s="354"/>
      <c r="JU263" s="354"/>
      <c r="JV263" s="354"/>
      <c r="JW263" s="354"/>
      <c r="JX263" s="354"/>
      <c r="JY263" s="354"/>
      <c r="JZ263" s="354"/>
      <c r="KA263" s="354"/>
      <c r="KB263" s="354"/>
      <c r="KC263" s="354"/>
      <c r="KD263" s="354"/>
      <c r="KE263" s="354"/>
      <c r="KF263" s="354"/>
      <c r="KG263" s="354"/>
      <c r="KH263" s="354"/>
      <c r="KI263" s="354"/>
      <c r="KJ263" s="354"/>
      <c r="KK263" s="354"/>
      <c r="KL263" s="354"/>
      <c r="KM263" s="354"/>
      <c r="KN263" s="354"/>
      <c r="KO263" s="354"/>
      <c r="KP263" s="354"/>
      <c r="KQ263" s="354"/>
      <c r="KR263" s="354"/>
      <c r="KS263" s="354"/>
      <c r="KT263" s="354"/>
      <c r="KU263" s="354"/>
      <c r="KV263" s="51"/>
      <c r="KW263" s="47"/>
      <c r="KX263" s="47"/>
      <c r="KY263" s="47"/>
      <c r="KZ263" s="47"/>
      <c r="LA263" s="47"/>
      <c r="LB263" s="47"/>
      <c r="LC263" s="47"/>
      <c r="LD263" s="361"/>
      <c r="LE263" s="361"/>
      <c r="LF263" s="361"/>
      <c r="LG263" s="361"/>
      <c r="LH263" s="361"/>
      <c r="LI263" s="361"/>
      <c r="LJ263" s="361"/>
      <c r="LK263" s="361"/>
      <c r="LL263" s="361"/>
      <c r="LM263" s="361"/>
      <c r="LN263" s="361"/>
      <c r="LO263" s="354">
        <v>24</v>
      </c>
      <c r="LP263" s="354"/>
      <c r="LQ263" s="354"/>
      <c r="LR263" s="354"/>
      <c r="LS263" s="354"/>
      <c r="LT263" s="354"/>
      <c r="LU263" s="354"/>
      <c r="LV263" s="354"/>
      <c r="LW263" s="51"/>
      <c r="LX263" s="354"/>
      <c r="LY263" s="354"/>
      <c r="LZ263" s="354"/>
      <c r="MA263" s="354"/>
      <c r="MB263" s="354"/>
      <c r="MC263" s="354"/>
      <c r="MD263" s="354"/>
      <c r="ME263" s="354"/>
      <c r="MF263" s="354"/>
      <c r="MG263" s="354"/>
      <c r="MH263" s="354"/>
      <c r="MI263" s="354"/>
      <c r="MJ263" s="354"/>
      <c r="MK263" s="354"/>
      <c r="ML263" s="354"/>
      <c r="MM263" s="354"/>
      <c r="MN263" s="354"/>
      <c r="MO263" s="354"/>
      <c r="MP263" s="354"/>
      <c r="MQ263" s="354"/>
      <c r="MR263" s="354"/>
      <c r="MS263" s="51"/>
      <c r="MT263" s="364">
        <f t="shared" si="138"/>
        <v>216</v>
      </c>
      <c r="MU263" s="365">
        <f t="shared" si="139"/>
        <v>24</v>
      </c>
      <c r="MV263" s="366">
        <f t="shared" si="140"/>
        <v>240</v>
      </c>
      <c r="MW263" s="365">
        <v>826</v>
      </c>
      <c r="MX263" s="365">
        <v>0</v>
      </c>
      <c r="MY263" s="54"/>
      <c r="MZ263" s="708">
        <v>26.99</v>
      </c>
      <c r="NA263" s="817">
        <v>5.72</v>
      </c>
      <c r="NB263" s="709">
        <f t="shared" si="141"/>
        <v>1372.8</v>
      </c>
      <c r="NC263" s="710">
        <v>47</v>
      </c>
      <c r="ND263" s="710">
        <v>37.07</v>
      </c>
      <c r="NE263" s="738">
        <f t="shared" si="167"/>
        <v>0.0327210103329505</v>
      </c>
      <c r="NF263" s="739"/>
      <c r="NG263" s="739">
        <v>3000</v>
      </c>
      <c r="NH263" s="739">
        <v>34.35</v>
      </c>
      <c r="NI263" s="740">
        <f t="shared" si="142"/>
        <v>68505.36</v>
      </c>
      <c r="NJ263" s="738">
        <f t="shared" si="177"/>
        <v>0.103694812650036</v>
      </c>
      <c r="NK263" s="741"/>
      <c r="NL263" s="742">
        <v>44562</v>
      </c>
      <c r="NM263" s="739">
        <f ca="1" t="shared" si="143"/>
        <v>17.1666666666667</v>
      </c>
      <c r="NN263" s="739">
        <f ca="1" t="shared" si="144"/>
        <v>515</v>
      </c>
      <c r="NO263" s="739">
        <v>2115</v>
      </c>
      <c r="NP263" s="739">
        <f t="shared" si="145"/>
        <v>240</v>
      </c>
      <c r="NQ263" s="761">
        <f t="shared" si="146"/>
        <v>0.12112036336109</v>
      </c>
      <c r="NR263" s="739">
        <f ca="1" t="shared" si="147"/>
        <v>0.0858425876248502</v>
      </c>
      <c r="NS263" s="739">
        <f t="shared" si="148"/>
        <v>1848</v>
      </c>
      <c r="NT263" s="739"/>
      <c r="NU263" s="739">
        <f ca="1" t="shared" si="149"/>
        <v>13.9805825242718</v>
      </c>
      <c r="NV263" s="769">
        <f ca="1" t="shared" si="150"/>
        <v>0.466019417475728</v>
      </c>
      <c r="NW263" s="769">
        <f ca="1" t="shared" si="151"/>
        <v>3965.5</v>
      </c>
      <c r="NX263" s="739"/>
      <c r="NY263" s="739"/>
      <c r="NZ263" s="739"/>
      <c r="OA263" s="739"/>
      <c r="OB263" s="739"/>
      <c r="OC263" s="739"/>
      <c r="OD263" s="739"/>
      <c r="OE263" s="743">
        <f t="shared" si="152"/>
        <v>72</v>
      </c>
      <c r="OF263" s="743">
        <f t="shared" si="153"/>
        <v>60</v>
      </c>
      <c r="OG263" s="743">
        <f t="shared" si="154"/>
        <v>0</v>
      </c>
      <c r="OH263" s="743">
        <f t="shared" si="155"/>
        <v>24</v>
      </c>
      <c r="OI263" s="743">
        <f t="shared" si="156"/>
        <v>0</v>
      </c>
      <c r="OJ263" s="739">
        <f t="shared" si="157"/>
        <v>0</v>
      </c>
      <c r="OK263" s="739">
        <f t="shared" si="158"/>
        <v>0</v>
      </c>
      <c r="OL263" s="739">
        <f t="shared" si="159"/>
        <v>0</v>
      </c>
      <c r="OM263" s="739">
        <f t="shared" si="160"/>
        <v>24</v>
      </c>
      <c r="ON263" s="739">
        <f t="shared" si="161"/>
        <v>0</v>
      </c>
      <c r="OO263" s="739">
        <f t="shared" si="162"/>
        <v>0</v>
      </c>
      <c r="OP263" s="739"/>
      <c r="OQ263" s="739">
        <f t="shared" si="163"/>
        <v>60</v>
      </c>
      <c r="OR263" s="739">
        <f t="shared" si="164"/>
        <v>240</v>
      </c>
      <c r="OS263" s="739">
        <f t="shared" si="165"/>
        <v>0</v>
      </c>
      <c r="OT263" s="739">
        <f t="shared" si="166"/>
        <v>0</v>
      </c>
      <c r="OU263" s="739"/>
      <c r="OV263" s="739"/>
      <c r="OW263" s="739"/>
      <c r="OX263" s="739"/>
      <c r="OY263" s="739"/>
      <c r="OZ263" s="739"/>
      <c r="PA263" s="739"/>
      <c r="PB263" s="739"/>
      <c r="PC263" s="739"/>
      <c r="PD263" s="739"/>
      <c r="PE263" s="739"/>
      <c r="PF263" s="739"/>
      <c r="PG263" s="739"/>
      <c r="PI263" s="28">
        <v>0</v>
      </c>
      <c r="PJ263" s="28">
        <v>0</v>
      </c>
      <c r="PK263" s="28">
        <v>0</v>
      </c>
      <c r="PL263" s="28">
        <v>0</v>
      </c>
      <c r="PM263" s="28">
        <v>48</v>
      </c>
      <c r="PN263" s="28">
        <v>144</v>
      </c>
      <c r="PO263" s="28">
        <v>36</v>
      </c>
      <c r="PP263" s="28">
        <v>0</v>
      </c>
      <c r="PQ263" s="28">
        <v>374</v>
      </c>
      <c r="PR263" s="28">
        <v>0</v>
      </c>
      <c r="PS263" s="28">
        <v>156</v>
      </c>
      <c r="PT263" s="28">
        <v>0</v>
      </c>
      <c r="PU263" s="28">
        <v>8</v>
      </c>
      <c r="PV263" s="28">
        <v>766</v>
      </c>
      <c r="PW263" s="28">
        <v>-60</v>
      </c>
    </row>
    <row r="264" s="28" customFormat="1" customHeight="1" spans="1:439">
      <c r="A264" s="843" t="s">
        <v>1667</v>
      </c>
      <c r="B264" s="343">
        <v>2021</v>
      </c>
      <c r="C264" s="95" t="s">
        <v>2156</v>
      </c>
      <c r="D264" s="95" t="s">
        <v>2157</v>
      </c>
      <c r="E264" s="411"/>
      <c r="F264" s="116" t="s">
        <v>291</v>
      </c>
      <c r="G264" s="112" t="s">
        <v>292</v>
      </c>
      <c r="H264" s="113" t="s">
        <v>293</v>
      </c>
      <c r="I264" s="99">
        <f t="shared" si="172"/>
        <v>2613</v>
      </c>
      <c r="J264" s="100">
        <v>1070</v>
      </c>
      <c r="K264" s="454">
        <v>81</v>
      </c>
      <c r="L264" s="150">
        <f t="shared" si="133"/>
        <v>3683</v>
      </c>
      <c r="M264" s="151">
        <f t="shared" si="134"/>
        <v>3683</v>
      </c>
      <c r="N264" s="455"/>
      <c r="O264" s="35">
        <v>1487</v>
      </c>
      <c r="P264" s="157">
        <v>720</v>
      </c>
      <c r="Q264" s="33">
        <f t="shared" si="135"/>
        <v>0</v>
      </c>
      <c r="R264" s="34">
        <f t="shared" si="136"/>
        <v>6000</v>
      </c>
      <c r="S264" s="346"/>
      <c r="T264" s="346"/>
      <c r="U264" s="824"/>
      <c r="V264" s="824"/>
      <c r="W264" s="346"/>
      <c r="X264" s="347"/>
      <c r="Y264" s="348"/>
      <c r="Z264" s="348"/>
      <c r="AA264" s="348"/>
      <c r="AB264" s="348"/>
      <c r="AC264" s="348"/>
      <c r="AD264" s="348">
        <v>3000</v>
      </c>
      <c r="AE264" s="348"/>
      <c r="AF264" s="346"/>
      <c r="AG264" s="346"/>
      <c r="AH264" s="346"/>
      <c r="AI264" s="346"/>
      <c r="AJ264" s="346"/>
      <c r="AK264" s="346"/>
      <c r="AL264" s="346"/>
      <c r="AM264" s="346"/>
      <c r="AN264" s="346"/>
      <c r="AO264" s="346">
        <v>3000</v>
      </c>
      <c r="AP264" s="346"/>
      <c r="AQ264" s="346"/>
      <c r="AR264" s="346"/>
      <c r="AS264" s="346"/>
      <c r="AT264" s="346"/>
      <c r="AU264" s="346"/>
      <c r="AV264" s="346"/>
      <c r="AW264" s="346"/>
      <c r="AX264" s="346"/>
      <c r="AY264" s="349"/>
      <c r="AZ264" s="48">
        <v>4</v>
      </c>
      <c r="BA264" s="48"/>
      <c r="BB264" s="48"/>
      <c r="BC264" s="48"/>
      <c r="BD264" s="47">
        <v>1</v>
      </c>
      <c r="BE264" s="47">
        <v>1</v>
      </c>
      <c r="BF264" s="47">
        <v>1</v>
      </c>
      <c r="BG264" s="47"/>
      <c r="BH264" s="47">
        <v>5</v>
      </c>
      <c r="BI264" s="47"/>
      <c r="BJ264" s="47">
        <v>5</v>
      </c>
      <c r="BK264" s="47"/>
      <c r="BL264" s="47">
        <v>23</v>
      </c>
      <c r="BM264" s="47"/>
      <c r="BN264" s="47"/>
      <c r="BO264" s="47"/>
      <c r="BP264" s="47"/>
      <c r="BQ264" s="47"/>
      <c r="BR264" s="47"/>
      <c r="BS264" s="354"/>
      <c r="BT264" s="354"/>
      <c r="BU264" s="354"/>
      <c r="BV264" s="354"/>
      <c r="BW264" s="354"/>
      <c r="BX264" s="354"/>
      <c r="BY264" s="354"/>
      <c r="BZ264" s="354"/>
      <c r="CA264" s="354"/>
      <c r="CB264" s="354"/>
      <c r="CC264" s="354"/>
      <c r="CD264" s="354"/>
      <c r="CE264" s="354"/>
      <c r="CF264" s="354"/>
      <c r="CG264" s="354"/>
      <c r="CH264" s="354"/>
      <c r="CI264" s="354"/>
      <c r="CJ264" s="354"/>
      <c r="CK264" s="354"/>
      <c r="CL264" s="354"/>
      <c r="CM264" s="354"/>
      <c r="CN264" s="354"/>
      <c r="CO264" s="354"/>
      <c r="CP264" s="358"/>
      <c r="CQ264" s="48"/>
      <c r="CR264" s="354"/>
      <c r="CS264" s="354">
        <v>3</v>
      </c>
      <c r="CT264" s="355"/>
      <c r="CU264" s="354"/>
      <c r="CV264" s="354"/>
      <c r="CW264" s="354"/>
      <c r="CX264" s="354">
        <v>60</v>
      </c>
      <c r="CY264" s="354"/>
      <c r="CZ264" s="354"/>
      <c r="DA264" s="356">
        <v>-46</v>
      </c>
      <c r="DB264" s="354"/>
      <c r="DC264" s="354"/>
      <c r="DD264" s="354"/>
      <c r="DE264" s="354"/>
      <c r="DF264" s="354">
        <v>3</v>
      </c>
      <c r="DG264" s="354"/>
      <c r="DH264" s="354"/>
      <c r="DI264" s="354"/>
      <c r="DJ264" s="354"/>
      <c r="DK264" s="354"/>
      <c r="DL264" s="354"/>
      <c r="DM264" s="354"/>
      <c r="DN264" s="354">
        <v>1</v>
      </c>
      <c r="DO264" s="354"/>
      <c r="DP264" s="354"/>
      <c r="DQ264" s="354">
        <v>12</v>
      </c>
      <c r="DR264" s="354"/>
      <c r="DS264" s="354"/>
      <c r="DT264" s="354"/>
      <c r="DU264" s="354">
        <v>2</v>
      </c>
      <c r="DV264" s="354">
        <v>1</v>
      </c>
      <c r="DW264" s="354"/>
      <c r="DX264" s="354"/>
      <c r="DY264" s="354"/>
      <c r="DZ264" s="357"/>
      <c r="EA264" s="356"/>
      <c r="EB264" s="356"/>
      <c r="EC264" s="356"/>
      <c r="ED264" s="356"/>
      <c r="EE264" s="358"/>
      <c r="EF264" s="48">
        <v>144</v>
      </c>
      <c r="EG264" s="46"/>
      <c r="EH264" s="46"/>
      <c r="EI264" s="47">
        <v>120</v>
      </c>
      <c r="EJ264" s="47"/>
      <c r="EK264" s="47">
        <v>24</v>
      </c>
      <c r="EL264" s="47"/>
      <c r="EM264" s="47"/>
      <c r="EN264" s="47"/>
      <c r="EO264" s="47">
        <v>48</v>
      </c>
      <c r="EP264" s="47"/>
      <c r="EQ264" s="47"/>
      <c r="ER264" s="47">
        <v>360</v>
      </c>
      <c r="ES264" s="47"/>
      <c r="ET264" s="48"/>
      <c r="EU264" s="47"/>
      <c r="EV264" s="47">
        <v>84</v>
      </c>
      <c r="EW264" s="47">
        <v>120</v>
      </c>
      <c r="EX264" s="47"/>
      <c r="EY264" s="47"/>
      <c r="EZ264" s="47"/>
      <c r="FA264" s="47"/>
      <c r="FB264" s="47"/>
      <c r="FC264" s="47"/>
      <c r="FD264" s="47"/>
      <c r="FE264" s="47">
        <v>72</v>
      </c>
      <c r="FF264" s="47">
        <v>24</v>
      </c>
      <c r="FG264" s="47"/>
      <c r="FH264" s="47">
        <v>360</v>
      </c>
      <c r="FI264" s="47"/>
      <c r="FJ264" s="47"/>
      <c r="FK264" s="47"/>
      <c r="FL264" s="47"/>
      <c r="FM264" s="47">
        <v>360</v>
      </c>
      <c r="FN264" s="47"/>
      <c r="FO264" s="47"/>
      <c r="FP264" s="47"/>
      <c r="FQ264" s="354"/>
      <c r="FR264" s="354"/>
      <c r="FS264" s="354"/>
      <c r="FT264" s="354"/>
      <c r="FU264" s="354"/>
      <c r="FV264" s="354">
        <v>12</v>
      </c>
      <c r="FW264" s="354"/>
      <c r="FX264" s="354"/>
      <c r="FY264" s="354"/>
      <c r="FZ264" s="354">
        <v>120</v>
      </c>
      <c r="GA264" s="354"/>
      <c r="GB264" s="354">
        <v>360</v>
      </c>
      <c r="GC264" s="354"/>
      <c r="GD264" s="354"/>
      <c r="GE264" s="354"/>
      <c r="GF264" s="354"/>
      <c r="GG264" s="354"/>
      <c r="GH264" s="354"/>
      <c r="GI264" s="354">
        <v>144</v>
      </c>
      <c r="GJ264" s="354"/>
      <c r="GK264" s="354"/>
      <c r="GL264" s="354">
        <v>120</v>
      </c>
      <c r="GM264" s="354"/>
      <c r="GN264" s="354"/>
      <c r="GO264" s="354"/>
      <c r="GP264" s="354"/>
      <c r="GQ264" s="354"/>
      <c r="GR264" s="354">
        <v>36</v>
      </c>
      <c r="GS264" s="354">
        <v>240</v>
      </c>
      <c r="GT264" s="354"/>
      <c r="GU264" s="354"/>
      <c r="GV264" s="354"/>
      <c r="GW264" s="354"/>
      <c r="GX264" s="354"/>
      <c r="GY264" s="354"/>
      <c r="GZ264" s="354">
        <v>48</v>
      </c>
      <c r="HA264" s="354"/>
      <c r="HB264" s="354"/>
      <c r="HC264" s="354"/>
      <c r="HD264" s="354"/>
      <c r="HE264" s="354">
        <v>72</v>
      </c>
      <c r="HF264" s="354"/>
      <c r="HG264" s="354"/>
      <c r="HH264" s="354">
        <v>300</v>
      </c>
      <c r="HI264" s="354">
        <v>24</v>
      </c>
      <c r="HJ264" s="354"/>
      <c r="HK264" s="354">
        <v>24</v>
      </c>
      <c r="HL264" s="354"/>
      <c r="HM264" s="354"/>
      <c r="HN264" s="354"/>
      <c r="HO264" s="354"/>
      <c r="HP264" s="354"/>
      <c r="HQ264" s="354"/>
      <c r="HR264" s="354">
        <v>120</v>
      </c>
      <c r="HS264" s="354"/>
      <c r="HT264" s="354"/>
      <c r="HU264" s="354"/>
      <c r="HV264" s="354"/>
      <c r="HW264" s="354"/>
      <c r="HX264" s="354">
        <v>120</v>
      </c>
      <c r="HY264" s="354"/>
      <c r="HZ264" s="354">
        <v>36</v>
      </c>
      <c r="IA264" s="354">
        <v>96</v>
      </c>
      <c r="IB264" s="354"/>
      <c r="IC264" s="354"/>
      <c r="ID264" s="354"/>
      <c r="IE264" s="354"/>
      <c r="IF264" s="354"/>
      <c r="IG264" s="354">
        <v>60</v>
      </c>
      <c r="IH264" s="354"/>
      <c r="II264" s="354"/>
      <c r="IJ264" s="354"/>
      <c r="IK264" s="354"/>
      <c r="IL264" s="354"/>
      <c r="IM264" s="354"/>
      <c r="IN264" s="354"/>
      <c r="IO264" s="354"/>
      <c r="IP264" s="354"/>
      <c r="IQ264" s="354">
        <v>84</v>
      </c>
      <c r="IR264" s="50"/>
      <c r="IS264" s="47"/>
      <c r="IT264" s="47"/>
      <c r="IU264" s="47"/>
      <c r="IV264" s="47">
        <v>72</v>
      </c>
      <c r="IW264" s="47"/>
      <c r="IX264" s="47"/>
      <c r="IY264" s="47"/>
      <c r="IZ264" s="47"/>
      <c r="JA264" s="47"/>
      <c r="JB264" s="47"/>
      <c r="JC264" s="47"/>
      <c r="JD264" s="47"/>
      <c r="JE264" s="47"/>
      <c r="JF264" s="47"/>
      <c r="JG264" s="47"/>
      <c r="JH264" s="47"/>
      <c r="JI264" s="47"/>
      <c r="JJ264" s="47"/>
      <c r="JK264" s="47"/>
      <c r="JL264" s="354"/>
      <c r="JM264" s="354"/>
      <c r="JN264" s="354"/>
      <c r="JO264" s="354"/>
      <c r="JP264" s="354">
        <v>48</v>
      </c>
      <c r="JQ264" s="354"/>
      <c r="JR264" s="354"/>
      <c r="JS264" s="354"/>
      <c r="JT264" s="354"/>
      <c r="JU264" s="354">
        <v>36</v>
      </c>
      <c r="JV264" s="354"/>
      <c r="JW264" s="354"/>
      <c r="JX264" s="354"/>
      <c r="JY264" s="354"/>
      <c r="JZ264" s="354">
        <v>12</v>
      </c>
      <c r="KA264" s="354"/>
      <c r="KB264" s="354"/>
      <c r="KC264" s="354"/>
      <c r="KD264" s="354"/>
      <c r="KE264" s="354">
        <v>24</v>
      </c>
      <c r="KF264" s="354"/>
      <c r="KG264" s="354">
        <v>24</v>
      </c>
      <c r="KH264" s="354"/>
      <c r="KI264" s="354"/>
      <c r="KJ264" s="354"/>
      <c r="KK264" s="354">
        <v>60</v>
      </c>
      <c r="KL264" s="354"/>
      <c r="KM264" s="354"/>
      <c r="KN264" s="354"/>
      <c r="KO264" s="354"/>
      <c r="KP264" s="354">
        <v>96</v>
      </c>
      <c r="KQ264" s="354"/>
      <c r="KR264" s="354"/>
      <c r="KS264" s="354"/>
      <c r="KT264" s="354"/>
      <c r="KU264" s="354"/>
      <c r="KV264" s="51"/>
      <c r="KW264" s="47"/>
      <c r="KX264" s="47">
        <v>48</v>
      </c>
      <c r="KY264" s="47"/>
      <c r="KZ264" s="47"/>
      <c r="LA264" s="47"/>
      <c r="LB264" s="47">
        <v>24</v>
      </c>
      <c r="LC264" s="47"/>
      <c r="LD264" s="361">
        <v>40</v>
      </c>
      <c r="LE264" s="361">
        <v>48</v>
      </c>
      <c r="LF264" s="361"/>
      <c r="LG264" s="361"/>
      <c r="LH264" s="361"/>
      <c r="LI264" s="361"/>
      <c r="LJ264" s="361"/>
      <c r="LK264" s="361"/>
      <c r="LL264" s="361"/>
      <c r="LM264" s="361"/>
      <c r="LN264" s="361"/>
      <c r="LO264" s="354"/>
      <c r="LP264" s="354"/>
      <c r="LQ264" s="354"/>
      <c r="LR264" s="354"/>
      <c r="LS264" s="354">
        <v>24</v>
      </c>
      <c r="LT264" s="354"/>
      <c r="LU264" s="354"/>
      <c r="LV264" s="354">
        <v>60</v>
      </c>
      <c r="LW264" s="51"/>
      <c r="LX264" s="354">
        <v>100</v>
      </c>
      <c r="LY264" s="354"/>
      <c r="LZ264" s="354"/>
      <c r="MA264" s="354"/>
      <c r="MB264" s="354"/>
      <c r="MC264" s="354"/>
      <c r="MD264" s="354"/>
      <c r="ME264" s="354"/>
      <c r="MF264" s="354"/>
      <c r="MG264" s="354"/>
      <c r="MH264" s="354"/>
      <c r="MI264" s="354"/>
      <c r="MJ264" s="354"/>
      <c r="MK264" s="354"/>
      <c r="ML264" s="354"/>
      <c r="MM264" s="354"/>
      <c r="MN264" s="354"/>
      <c r="MO264" s="354"/>
      <c r="MP264" s="354"/>
      <c r="MQ264" s="354"/>
      <c r="MR264" s="354"/>
      <c r="MS264" s="51"/>
      <c r="MT264" s="364">
        <f t="shared" si="138"/>
        <v>3732</v>
      </c>
      <c r="MU264" s="365">
        <f t="shared" si="139"/>
        <v>716</v>
      </c>
      <c r="MV264" s="366">
        <f t="shared" si="140"/>
        <v>4448</v>
      </c>
      <c r="MW264" s="365">
        <v>5076</v>
      </c>
      <c r="MX264" s="365">
        <v>0</v>
      </c>
      <c r="MY264" s="54"/>
      <c r="MZ264" s="817">
        <v>22.99</v>
      </c>
      <c r="NA264" s="817">
        <v>5.61</v>
      </c>
      <c r="NB264" s="709">
        <f t="shared" si="141"/>
        <v>24953.28</v>
      </c>
      <c r="NC264" s="710">
        <v>34.5</v>
      </c>
      <c r="ND264" s="710">
        <v>28.38</v>
      </c>
      <c r="NE264" s="738">
        <f t="shared" si="167"/>
        <v>0.244951712028095</v>
      </c>
      <c r="NF264" s="739"/>
      <c r="NG264" s="739">
        <v>3000</v>
      </c>
      <c r="NH264" s="739">
        <v>26.23</v>
      </c>
      <c r="NI264" s="740">
        <f t="shared" si="142"/>
        <v>104523.54</v>
      </c>
      <c r="NJ264" s="738">
        <f t="shared" si="177"/>
        <v>0.302152339904754</v>
      </c>
      <c r="NK264" s="741">
        <v>44256</v>
      </c>
      <c r="NL264" s="742">
        <v>44562</v>
      </c>
      <c r="NM264" s="739">
        <f ca="1" t="shared" si="143"/>
        <v>17.1666666666667</v>
      </c>
      <c r="NN264" s="739">
        <f ca="1" t="shared" si="144"/>
        <v>515</v>
      </c>
      <c r="NO264" s="739">
        <v>2207</v>
      </c>
      <c r="NP264" s="739">
        <f t="shared" si="145"/>
        <v>4448</v>
      </c>
      <c r="NQ264" s="761">
        <f t="shared" si="146"/>
        <v>1.51035653650255</v>
      </c>
      <c r="NR264" s="739">
        <f ca="1" t="shared" si="147"/>
        <v>1.07044686567656</v>
      </c>
      <c r="NS264" s="739">
        <f t="shared" si="148"/>
        <v>3683</v>
      </c>
      <c r="NT264" s="739"/>
      <c r="NU264" s="739">
        <f ca="1" t="shared" si="149"/>
        <v>259.106796116505</v>
      </c>
      <c r="NV264" s="769">
        <f ca="1" t="shared" si="150"/>
        <v>8.6368932038835</v>
      </c>
      <c r="NW264" s="769">
        <f ca="1" t="shared" si="151"/>
        <v>426.42648381295</v>
      </c>
      <c r="NX264" s="739"/>
      <c r="NY264" s="739"/>
      <c r="NZ264" s="739"/>
      <c r="OA264" s="739"/>
      <c r="OB264" s="739"/>
      <c r="OC264" s="739"/>
      <c r="OD264" s="739"/>
      <c r="OE264" s="743">
        <f t="shared" si="152"/>
        <v>288</v>
      </c>
      <c r="OF264" s="743">
        <f t="shared" si="153"/>
        <v>612</v>
      </c>
      <c r="OG264" s="743">
        <f t="shared" si="154"/>
        <v>428</v>
      </c>
      <c r="OH264" s="743">
        <f t="shared" si="155"/>
        <v>720</v>
      </c>
      <c r="OI264" s="743">
        <f t="shared" si="156"/>
        <v>12</v>
      </c>
      <c r="OJ264" s="739">
        <f t="shared" si="157"/>
        <v>624</v>
      </c>
      <c r="OK264" s="739">
        <f t="shared" si="158"/>
        <v>120</v>
      </c>
      <c r="OL264" s="739">
        <f t="shared" si="159"/>
        <v>360</v>
      </c>
      <c r="OM264" s="739">
        <f t="shared" si="160"/>
        <v>132</v>
      </c>
      <c r="ON264" s="739">
        <f t="shared" si="161"/>
        <v>396</v>
      </c>
      <c r="OO264" s="739">
        <f t="shared" si="162"/>
        <v>300</v>
      </c>
      <c r="OP264" s="739"/>
      <c r="OQ264" s="739">
        <f t="shared" si="163"/>
        <v>312</v>
      </c>
      <c r="OR264" s="739">
        <f t="shared" si="164"/>
        <v>4304</v>
      </c>
      <c r="OS264" s="739">
        <f t="shared" si="165"/>
        <v>0</v>
      </c>
      <c r="OT264" s="739">
        <f t="shared" si="166"/>
        <v>-144</v>
      </c>
      <c r="OU264" s="739"/>
      <c r="OV264" s="739"/>
      <c r="OW264" s="739"/>
      <c r="OX264" s="739"/>
      <c r="OY264" s="739"/>
      <c r="OZ264" s="739"/>
      <c r="PA264" s="739"/>
      <c r="PB264" s="739"/>
      <c r="PC264" s="739"/>
      <c r="PD264" s="739"/>
      <c r="PE264" s="739"/>
      <c r="PF264" s="739"/>
      <c r="PG264" s="739"/>
      <c r="PI264" s="28">
        <v>0</v>
      </c>
      <c r="PJ264" s="28">
        <v>0</v>
      </c>
      <c r="PK264" s="28">
        <v>0</v>
      </c>
      <c r="PL264" s="28">
        <v>0</v>
      </c>
      <c r="PM264" s="28">
        <v>1044</v>
      </c>
      <c r="PN264" s="28">
        <v>240</v>
      </c>
      <c r="PO264" s="28">
        <v>384</v>
      </c>
      <c r="PP264" s="28">
        <v>603</v>
      </c>
      <c r="PQ264" s="28">
        <v>746</v>
      </c>
      <c r="PR264" s="28">
        <v>756</v>
      </c>
      <c r="PS264" s="28">
        <v>540</v>
      </c>
      <c r="PT264" s="28">
        <v>732</v>
      </c>
      <c r="PU264" s="28">
        <v>151</v>
      </c>
      <c r="PV264" s="28">
        <v>5196</v>
      </c>
      <c r="PW264" s="28">
        <v>120</v>
      </c>
    </row>
    <row r="265" s="325" customFormat="1" customHeight="1" spans="1:439">
      <c r="A265" s="843" t="s">
        <v>1667</v>
      </c>
      <c r="B265" s="343">
        <v>2021</v>
      </c>
      <c r="C265" s="122" t="s">
        <v>2156</v>
      </c>
      <c r="D265" s="122" t="s">
        <v>2157</v>
      </c>
      <c r="E265" s="796"/>
      <c r="F265" s="108" t="s">
        <v>294</v>
      </c>
      <c r="G265" s="112" t="s">
        <v>295</v>
      </c>
      <c r="H265" s="113" t="s">
        <v>296</v>
      </c>
      <c r="I265" s="99">
        <f t="shared" si="172"/>
        <v>845</v>
      </c>
      <c r="J265" s="100">
        <v>1283</v>
      </c>
      <c r="K265" s="454">
        <v>694</v>
      </c>
      <c r="L265" s="150">
        <f t="shared" ref="L265:L328" si="178">(O265+P265+Q265+R265)-SUM(AZ265:MS265)</f>
        <v>2128</v>
      </c>
      <c r="M265" s="151">
        <f t="shared" ref="M265:M328" si="179">(O265+P265+R265)-SUM(AZ265:MS265)</f>
        <v>2128</v>
      </c>
      <c r="N265" s="811"/>
      <c r="O265" s="35">
        <v>2057</v>
      </c>
      <c r="P265" s="157">
        <v>748</v>
      </c>
      <c r="Q265" s="154">
        <f t="shared" ref="Q265:Q328" si="180">SUM(S265:W265)</f>
        <v>0</v>
      </c>
      <c r="R265" s="114">
        <f t="shared" ref="R265:R328" si="181">SUM(X265:AY265)</f>
        <v>2000</v>
      </c>
      <c r="S265" s="490"/>
      <c r="T265" s="490"/>
      <c r="U265" s="825"/>
      <c r="V265" s="825"/>
      <c r="W265" s="490"/>
      <c r="X265" s="489"/>
      <c r="Y265" s="505"/>
      <c r="Z265" s="505"/>
      <c r="AA265" s="505"/>
      <c r="AB265" s="505"/>
      <c r="AC265" s="505"/>
      <c r="AD265" s="505">
        <v>2000</v>
      </c>
      <c r="AE265" s="505"/>
      <c r="AF265" s="490"/>
      <c r="AG265" s="490"/>
      <c r="AH265" s="490"/>
      <c r="AI265" s="490"/>
      <c r="AJ265" s="490"/>
      <c r="AK265" s="490"/>
      <c r="AL265" s="490"/>
      <c r="AM265" s="490"/>
      <c r="AN265" s="490"/>
      <c r="AO265" s="490"/>
      <c r="AP265" s="490"/>
      <c r="AQ265" s="490"/>
      <c r="AR265" s="490"/>
      <c r="AS265" s="490"/>
      <c r="AT265" s="490"/>
      <c r="AU265" s="490"/>
      <c r="AV265" s="490"/>
      <c r="AW265" s="490"/>
      <c r="AX265" s="490"/>
      <c r="AY265" s="100"/>
      <c r="AZ265" s="48">
        <v>3</v>
      </c>
      <c r="BA265" s="48"/>
      <c r="BB265" s="48"/>
      <c r="BC265" s="48"/>
      <c r="BD265" s="47"/>
      <c r="BE265" s="47"/>
      <c r="BF265" s="47">
        <v>1</v>
      </c>
      <c r="BG265" s="47"/>
      <c r="BH265" s="47"/>
      <c r="BI265" s="47"/>
      <c r="BJ265" s="47"/>
      <c r="BK265" s="47"/>
      <c r="BL265" s="47">
        <v>23</v>
      </c>
      <c r="BM265" s="47"/>
      <c r="BN265" s="47"/>
      <c r="BO265" s="47"/>
      <c r="BP265" s="47"/>
      <c r="BQ265" s="47"/>
      <c r="BR265" s="47"/>
      <c r="BS265" s="354"/>
      <c r="BT265" s="354"/>
      <c r="BU265" s="354"/>
      <c r="BV265" s="354"/>
      <c r="BW265" s="354"/>
      <c r="BX265" s="354"/>
      <c r="BY265" s="354"/>
      <c r="BZ265" s="354"/>
      <c r="CA265" s="354"/>
      <c r="CB265" s="354"/>
      <c r="CC265" s="354"/>
      <c r="CD265" s="354"/>
      <c r="CE265" s="354"/>
      <c r="CF265" s="354"/>
      <c r="CG265" s="354"/>
      <c r="CH265" s="354"/>
      <c r="CI265" s="354"/>
      <c r="CJ265" s="354"/>
      <c r="CK265" s="354"/>
      <c r="CL265" s="354"/>
      <c r="CM265" s="354"/>
      <c r="CN265" s="354"/>
      <c r="CO265" s="354"/>
      <c r="CP265" s="358"/>
      <c r="CQ265" s="48"/>
      <c r="CR265" s="354"/>
      <c r="CS265" s="354">
        <v>2</v>
      </c>
      <c r="CT265" s="355">
        <v>-20</v>
      </c>
      <c r="CU265" s="354"/>
      <c r="CV265" s="354"/>
      <c r="CW265" s="354"/>
      <c r="CX265" s="354">
        <v>24</v>
      </c>
      <c r="CY265" s="354"/>
      <c r="CZ265" s="354"/>
      <c r="DA265" s="356">
        <v>-17</v>
      </c>
      <c r="DB265" s="354"/>
      <c r="DC265" s="354"/>
      <c r="DD265" s="354"/>
      <c r="DE265" s="354"/>
      <c r="DF265" s="354">
        <v>2</v>
      </c>
      <c r="DG265" s="354"/>
      <c r="DH265" s="354"/>
      <c r="DI265" s="354"/>
      <c r="DJ265" s="354"/>
      <c r="DK265" s="354"/>
      <c r="DL265" s="354"/>
      <c r="DM265" s="354"/>
      <c r="DN265" s="354"/>
      <c r="DO265" s="354"/>
      <c r="DP265" s="354"/>
      <c r="DQ265" s="354">
        <v>12</v>
      </c>
      <c r="DR265" s="354"/>
      <c r="DS265" s="354"/>
      <c r="DT265" s="354"/>
      <c r="DU265" s="354">
        <v>2</v>
      </c>
      <c r="DV265" s="354">
        <v>1</v>
      </c>
      <c r="DW265" s="354"/>
      <c r="DX265" s="354"/>
      <c r="DY265" s="354"/>
      <c r="DZ265" s="357"/>
      <c r="EA265" s="356"/>
      <c r="EB265" s="356"/>
      <c r="EC265" s="356"/>
      <c r="ED265" s="356"/>
      <c r="EE265" s="358"/>
      <c r="EF265" s="48">
        <v>60</v>
      </c>
      <c r="EG265" s="46"/>
      <c r="EH265" s="46"/>
      <c r="EI265" s="47">
        <v>120</v>
      </c>
      <c r="EJ265" s="47"/>
      <c r="EK265" s="47">
        <v>24</v>
      </c>
      <c r="EL265" s="47"/>
      <c r="EM265" s="47"/>
      <c r="EN265" s="47"/>
      <c r="EO265" s="47">
        <v>24</v>
      </c>
      <c r="EP265" s="47"/>
      <c r="EQ265" s="47"/>
      <c r="ER265" s="47">
        <v>240</v>
      </c>
      <c r="ES265" s="47"/>
      <c r="ET265" s="48">
        <v>120</v>
      </c>
      <c r="EU265" s="47"/>
      <c r="EV265" s="47">
        <v>84</v>
      </c>
      <c r="EW265" s="47">
        <v>48</v>
      </c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>
        <v>288</v>
      </c>
      <c r="FI265" s="47"/>
      <c r="FJ265" s="47"/>
      <c r="FK265" s="47"/>
      <c r="FL265" s="47"/>
      <c r="FM265" s="47">
        <v>240</v>
      </c>
      <c r="FN265" s="47"/>
      <c r="FO265" s="47"/>
      <c r="FP265" s="47"/>
      <c r="FQ265" s="354"/>
      <c r="FR265" s="354"/>
      <c r="FS265" s="354"/>
      <c r="FT265" s="354"/>
      <c r="FU265" s="354"/>
      <c r="FV265" s="354"/>
      <c r="FW265" s="354"/>
      <c r="FX265" s="354"/>
      <c r="FY265" s="354"/>
      <c r="FZ265" s="354">
        <v>96</v>
      </c>
      <c r="GA265" s="354"/>
      <c r="GB265" s="354">
        <v>96</v>
      </c>
      <c r="GC265" s="354"/>
      <c r="GD265" s="354"/>
      <c r="GE265" s="354"/>
      <c r="GF265" s="354"/>
      <c r="GG265" s="354"/>
      <c r="GH265" s="354"/>
      <c r="GI265" s="354">
        <v>96</v>
      </c>
      <c r="GJ265" s="354"/>
      <c r="GK265" s="354"/>
      <c r="GL265" s="354"/>
      <c r="GM265" s="354"/>
      <c r="GN265" s="354"/>
      <c r="GO265" s="354"/>
      <c r="GP265" s="354"/>
      <c r="GQ265" s="354"/>
      <c r="GR265" s="354">
        <v>24</v>
      </c>
      <c r="GS265" s="354">
        <v>120</v>
      </c>
      <c r="GT265" s="354"/>
      <c r="GU265" s="354"/>
      <c r="GV265" s="354"/>
      <c r="GW265" s="354"/>
      <c r="GX265" s="354"/>
      <c r="GY265" s="354"/>
      <c r="GZ265" s="354">
        <v>36</v>
      </c>
      <c r="HA265" s="354"/>
      <c r="HB265" s="354"/>
      <c r="HC265" s="354"/>
      <c r="HD265" s="354"/>
      <c r="HE265" s="354">
        <v>24</v>
      </c>
      <c r="HF265" s="354"/>
      <c r="HG265" s="354"/>
      <c r="HH265" s="354">
        <v>204</v>
      </c>
      <c r="HI265" s="354"/>
      <c r="HJ265" s="354"/>
      <c r="HK265" s="354"/>
      <c r="HL265" s="354"/>
      <c r="HM265" s="354"/>
      <c r="HN265" s="354"/>
      <c r="HO265" s="354"/>
      <c r="HP265" s="354"/>
      <c r="HQ265" s="354"/>
      <c r="HR265" s="354">
        <v>84</v>
      </c>
      <c r="HS265" s="354"/>
      <c r="HT265" s="354"/>
      <c r="HU265" s="354"/>
      <c r="HV265" s="354"/>
      <c r="HW265" s="354"/>
      <c r="HX265" s="354">
        <v>120</v>
      </c>
      <c r="HY265" s="354"/>
      <c r="HZ265" s="354"/>
      <c r="IA265" s="354">
        <v>72</v>
      </c>
      <c r="IB265" s="354"/>
      <c r="IC265" s="354"/>
      <c r="ID265" s="354"/>
      <c r="IE265" s="354"/>
      <c r="IF265" s="354"/>
      <c r="IG265" s="354">
        <v>60</v>
      </c>
      <c r="IH265" s="354"/>
      <c r="II265" s="354"/>
      <c r="IJ265" s="354"/>
      <c r="IK265" s="354"/>
      <c r="IL265" s="354"/>
      <c r="IM265" s="354"/>
      <c r="IN265" s="354"/>
      <c r="IO265" s="354"/>
      <c r="IP265" s="354"/>
      <c r="IQ265" s="354"/>
      <c r="IR265" s="50"/>
      <c r="IS265" s="47"/>
      <c r="IT265" s="47"/>
      <c r="IU265" s="47"/>
      <c r="IV265" s="47"/>
      <c r="IW265" s="47"/>
      <c r="IX265" s="47"/>
      <c r="IY265" s="47"/>
      <c r="IZ265" s="47"/>
      <c r="JA265" s="47"/>
      <c r="JB265" s="47"/>
      <c r="JC265" s="47"/>
      <c r="JD265" s="47"/>
      <c r="JE265" s="47"/>
      <c r="JF265" s="47"/>
      <c r="JG265" s="47"/>
      <c r="JH265" s="47"/>
      <c r="JI265" s="47"/>
      <c r="JJ265" s="47"/>
      <c r="JK265" s="47"/>
      <c r="JL265" s="354"/>
      <c r="JM265" s="354"/>
      <c r="JN265" s="354"/>
      <c r="JO265" s="354"/>
      <c r="JP265" s="354"/>
      <c r="JQ265" s="354"/>
      <c r="JR265" s="354"/>
      <c r="JS265" s="354"/>
      <c r="JT265" s="354"/>
      <c r="JU265" s="354"/>
      <c r="JV265" s="354"/>
      <c r="JW265" s="354"/>
      <c r="JX265" s="354"/>
      <c r="JY265" s="354"/>
      <c r="JZ265" s="354"/>
      <c r="KA265" s="354"/>
      <c r="KB265" s="354"/>
      <c r="KC265" s="354"/>
      <c r="KD265" s="354"/>
      <c r="KE265" s="354"/>
      <c r="KF265" s="354"/>
      <c r="KG265" s="354"/>
      <c r="KH265" s="354"/>
      <c r="KI265" s="354">
        <v>12</v>
      </c>
      <c r="KJ265" s="354"/>
      <c r="KK265" s="354">
        <v>48</v>
      </c>
      <c r="KL265" s="354"/>
      <c r="KM265" s="354"/>
      <c r="KN265" s="354"/>
      <c r="KO265" s="354"/>
      <c r="KP265" s="354">
        <v>108</v>
      </c>
      <c r="KQ265" s="354"/>
      <c r="KR265" s="354"/>
      <c r="KS265" s="354"/>
      <c r="KT265" s="354"/>
      <c r="KU265" s="354"/>
      <c r="KV265" s="660"/>
      <c r="KW265" s="47"/>
      <c r="KX265" s="47">
        <v>36</v>
      </c>
      <c r="KY265" s="47"/>
      <c r="KZ265" s="47"/>
      <c r="LA265" s="47"/>
      <c r="LB265" s="47"/>
      <c r="LC265" s="47"/>
      <c r="LD265" s="354">
        <v>12</v>
      </c>
      <c r="LE265" s="354">
        <v>48</v>
      </c>
      <c r="LF265" s="354"/>
      <c r="LG265" s="354"/>
      <c r="LH265" s="354"/>
      <c r="LI265" s="354"/>
      <c r="LJ265" s="354"/>
      <c r="LK265" s="354"/>
      <c r="LL265" s="354"/>
      <c r="LM265" s="354"/>
      <c r="LN265" s="354"/>
      <c r="LO265" s="354"/>
      <c r="LP265" s="354"/>
      <c r="LQ265" s="354"/>
      <c r="LR265" s="354"/>
      <c r="LS265" s="354"/>
      <c r="LT265" s="354"/>
      <c r="LU265" s="354"/>
      <c r="LV265" s="354"/>
      <c r="LW265" s="660"/>
      <c r="LX265" s="354">
        <v>100</v>
      </c>
      <c r="LY265" s="354"/>
      <c r="LZ265" s="354"/>
      <c r="MA265" s="354"/>
      <c r="MB265" s="354"/>
      <c r="MC265" s="354"/>
      <c r="MD265" s="354"/>
      <c r="ME265" s="354"/>
      <c r="MF265" s="354"/>
      <c r="MG265" s="354"/>
      <c r="MH265" s="354"/>
      <c r="MI265" s="354"/>
      <c r="MJ265" s="354"/>
      <c r="MK265" s="354"/>
      <c r="ML265" s="354"/>
      <c r="MM265" s="354"/>
      <c r="MN265" s="354"/>
      <c r="MO265" s="354"/>
      <c r="MP265" s="354"/>
      <c r="MQ265" s="354"/>
      <c r="MR265" s="354"/>
      <c r="MS265" s="660"/>
      <c r="MT265" s="364">
        <f t="shared" si="138"/>
        <v>2280</v>
      </c>
      <c r="MU265" s="365">
        <f t="shared" si="139"/>
        <v>364</v>
      </c>
      <c r="MV265" s="366">
        <f t="shared" si="140"/>
        <v>2644</v>
      </c>
      <c r="MW265" s="365">
        <v>4491</v>
      </c>
      <c r="MX265" s="365">
        <v>0</v>
      </c>
      <c r="MY265" s="54"/>
      <c r="MZ265" s="817">
        <v>22.99</v>
      </c>
      <c r="NA265" s="817">
        <v>5.61</v>
      </c>
      <c r="NB265" s="709">
        <f t="shared" si="141"/>
        <v>14832.84</v>
      </c>
      <c r="NC265" s="710">
        <v>34.5</v>
      </c>
      <c r="ND265" s="710">
        <v>29.06</v>
      </c>
      <c r="NE265" s="738">
        <f t="shared" si="167"/>
        <v>0.226860350653151</v>
      </c>
      <c r="NF265" s="739"/>
      <c r="NG265" s="739">
        <v>3000</v>
      </c>
      <c r="NH265" s="739">
        <v>27.6</v>
      </c>
      <c r="NI265" s="740">
        <f t="shared" si="142"/>
        <v>61839.68</v>
      </c>
      <c r="NJ265" s="738">
        <f t="shared" si="177"/>
        <v>0.265703567722883</v>
      </c>
      <c r="NK265" s="741">
        <v>44256</v>
      </c>
      <c r="NL265" s="742">
        <v>44562</v>
      </c>
      <c r="NM265" s="739">
        <f ca="1" t="shared" si="143"/>
        <v>17.1666666666667</v>
      </c>
      <c r="NN265" s="739">
        <f ca="1" t="shared" si="144"/>
        <v>515</v>
      </c>
      <c r="NO265" s="739">
        <v>2805</v>
      </c>
      <c r="NP265" s="739">
        <f t="shared" si="145"/>
        <v>2644</v>
      </c>
      <c r="NQ265" s="761">
        <f t="shared" si="146"/>
        <v>1.07196432191364</v>
      </c>
      <c r="NR265" s="739">
        <f ca="1" t="shared" si="147"/>
        <v>0.759741703880541</v>
      </c>
      <c r="NS265" s="739">
        <f t="shared" si="148"/>
        <v>2128</v>
      </c>
      <c r="NT265" s="739"/>
      <c r="NU265" s="739">
        <f ca="1" t="shared" si="149"/>
        <v>154.019417475728</v>
      </c>
      <c r="NV265" s="769">
        <f ca="1" t="shared" si="150"/>
        <v>5.13398058252427</v>
      </c>
      <c r="NW265" s="769">
        <f ca="1" t="shared" si="151"/>
        <v>414.493192133132</v>
      </c>
      <c r="NX265" s="739"/>
      <c r="NY265" s="739"/>
      <c r="NZ265" s="739"/>
      <c r="OA265" s="739"/>
      <c r="OB265" s="739"/>
      <c r="OC265" s="739"/>
      <c r="OD265" s="739"/>
      <c r="OE265" s="743">
        <f t="shared" si="152"/>
        <v>324</v>
      </c>
      <c r="OF265" s="743">
        <f t="shared" si="153"/>
        <v>384</v>
      </c>
      <c r="OG265" s="743">
        <f t="shared" si="154"/>
        <v>208</v>
      </c>
      <c r="OH265" s="743">
        <f t="shared" si="155"/>
        <v>528</v>
      </c>
      <c r="OI265" s="743">
        <f t="shared" si="156"/>
        <v>0</v>
      </c>
      <c r="OJ265" s="739">
        <f t="shared" si="157"/>
        <v>288</v>
      </c>
      <c r="OK265" s="739">
        <f t="shared" si="158"/>
        <v>24</v>
      </c>
      <c r="OL265" s="739">
        <f t="shared" si="159"/>
        <v>120</v>
      </c>
      <c r="OM265" s="739">
        <f t="shared" si="160"/>
        <v>36</v>
      </c>
      <c r="ON265" s="739">
        <f t="shared" si="161"/>
        <v>228</v>
      </c>
      <c r="OO265" s="739">
        <f t="shared" si="162"/>
        <v>216</v>
      </c>
      <c r="OP265" s="739"/>
      <c r="OQ265" s="739">
        <f t="shared" si="163"/>
        <v>288</v>
      </c>
      <c r="OR265" s="739">
        <f t="shared" si="164"/>
        <v>2644</v>
      </c>
      <c r="OS265" s="739">
        <f t="shared" si="165"/>
        <v>0</v>
      </c>
      <c r="OT265" s="739">
        <f t="shared" si="166"/>
        <v>0</v>
      </c>
      <c r="OU265" s="739"/>
      <c r="OV265" s="739"/>
      <c r="OW265" s="739"/>
      <c r="OX265" s="739"/>
      <c r="OY265" s="739"/>
      <c r="OZ265" s="739"/>
      <c r="PA265" s="739"/>
      <c r="PB265" s="739"/>
      <c r="PC265" s="739"/>
      <c r="PD265" s="739"/>
      <c r="PE265" s="739"/>
      <c r="PF265" s="739"/>
      <c r="PG265" s="739"/>
      <c r="PI265" s="325">
        <v>0</v>
      </c>
      <c r="PJ265" s="325">
        <v>0</v>
      </c>
      <c r="PK265" s="325">
        <v>0</v>
      </c>
      <c r="PL265" s="325">
        <v>0</v>
      </c>
      <c r="PM265" s="325">
        <v>984</v>
      </c>
      <c r="PN265" s="325">
        <v>216</v>
      </c>
      <c r="PO265" s="325">
        <v>348</v>
      </c>
      <c r="PP265" s="325">
        <v>600</v>
      </c>
      <c r="PQ265" s="325">
        <v>566</v>
      </c>
      <c r="PR265" s="325">
        <v>744</v>
      </c>
      <c r="PS265" s="325">
        <v>468</v>
      </c>
      <c r="PT265" s="325">
        <v>588</v>
      </c>
      <c r="PU265" s="325">
        <v>25</v>
      </c>
      <c r="PV265" s="325">
        <v>4539</v>
      </c>
      <c r="PW265" s="325">
        <v>48</v>
      </c>
    </row>
    <row r="266" s="28" customFormat="1" customHeight="1" spans="1:439">
      <c r="A266" s="798" t="s">
        <v>1334</v>
      </c>
      <c r="B266" s="343">
        <v>2021</v>
      </c>
      <c r="C266" s="95" t="s">
        <v>2141</v>
      </c>
      <c r="D266" s="95" t="s">
        <v>2142</v>
      </c>
      <c r="E266" s="411"/>
      <c r="F266" s="116" t="s">
        <v>516</v>
      </c>
      <c r="G266" s="112" t="s">
        <v>517</v>
      </c>
      <c r="H266" s="113" t="s">
        <v>518</v>
      </c>
      <c r="I266" s="99">
        <f t="shared" si="172"/>
        <v>-474</v>
      </c>
      <c r="J266" s="100">
        <v>3110</v>
      </c>
      <c r="K266" s="454">
        <v>234</v>
      </c>
      <c r="L266" s="150">
        <f t="shared" si="178"/>
        <v>2636</v>
      </c>
      <c r="M266" s="151">
        <f t="shared" si="179"/>
        <v>2636</v>
      </c>
      <c r="N266" s="455"/>
      <c r="O266" s="35">
        <v>1048</v>
      </c>
      <c r="P266" s="157">
        <v>3000</v>
      </c>
      <c r="Q266" s="33">
        <f t="shared" si="180"/>
        <v>0</v>
      </c>
      <c r="R266" s="34">
        <f t="shared" si="181"/>
        <v>3000</v>
      </c>
      <c r="S266" s="813"/>
      <c r="T266" s="490"/>
      <c r="U266" s="824"/>
      <c r="V266" s="824"/>
      <c r="W266" s="490"/>
      <c r="X266" s="489"/>
      <c r="Y266" s="505"/>
      <c r="Z266" s="505"/>
      <c r="AA266" s="505"/>
      <c r="AB266" s="505"/>
      <c r="AC266" s="505"/>
      <c r="AD266" s="505"/>
      <c r="AE266" s="505"/>
      <c r="AF266" s="490"/>
      <c r="AG266" s="490"/>
      <c r="AH266" s="490"/>
      <c r="AI266" s="490"/>
      <c r="AJ266" s="490"/>
      <c r="AK266" s="490"/>
      <c r="AL266" s="490"/>
      <c r="AM266" s="490"/>
      <c r="AN266" s="490">
        <v>3000</v>
      </c>
      <c r="AO266" s="490"/>
      <c r="AP266" s="490"/>
      <c r="AQ266" s="490"/>
      <c r="AR266" s="490"/>
      <c r="AS266" s="490"/>
      <c r="AT266" s="490"/>
      <c r="AU266" s="490"/>
      <c r="AV266" s="490"/>
      <c r="AW266" s="490"/>
      <c r="AX266" s="490"/>
      <c r="AY266" s="100"/>
      <c r="AZ266" s="48"/>
      <c r="BA266" s="48"/>
      <c r="BB266" s="48"/>
      <c r="BC266" s="48"/>
      <c r="BD266" s="47"/>
      <c r="BE266" s="47"/>
      <c r="BF266" s="47"/>
      <c r="BG266" s="47"/>
      <c r="BH266" s="47"/>
      <c r="BI266" s="47"/>
      <c r="BJ266" s="47"/>
      <c r="BK266" s="47"/>
      <c r="BL266" s="47">
        <v>12</v>
      </c>
      <c r="BM266" s="47"/>
      <c r="BN266" s="47"/>
      <c r="BO266" s="47"/>
      <c r="BP266" s="47"/>
      <c r="BQ266" s="47"/>
      <c r="BR266" s="47"/>
      <c r="BS266" s="354"/>
      <c r="BT266" s="354"/>
      <c r="BU266" s="354"/>
      <c r="BV266" s="354"/>
      <c r="BW266" s="354"/>
      <c r="BX266" s="354"/>
      <c r="BY266" s="354"/>
      <c r="BZ266" s="354"/>
      <c r="CA266" s="354"/>
      <c r="CB266" s="354"/>
      <c r="CC266" s="354"/>
      <c r="CD266" s="354"/>
      <c r="CE266" s="354"/>
      <c r="CF266" s="354"/>
      <c r="CG266" s="354"/>
      <c r="CH266" s="354"/>
      <c r="CI266" s="354"/>
      <c r="CJ266" s="354"/>
      <c r="CK266" s="354"/>
      <c r="CL266" s="354"/>
      <c r="CM266" s="354"/>
      <c r="CN266" s="354"/>
      <c r="CO266" s="354"/>
      <c r="CP266" s="358"/>
      <c r="CQ266" s="48"/>
      <c r="CR266" s="354"/>
      <c r="CS266" s="354"/>
      <c r="CT266" s="355"/>
      <c r="CU266" s="354"/>
      <c r="CV266" s="354"/>
      <c r="CW266" s="354"/>
      <c r="CX266" s="354">
        <v>3</v>
      </c>
      <c r="CY266" s="354"/>
      <c r="CZ266" s="354"/>
      <c r="DA266" s="356">
        <v>-2</v>
      </c>
      <c r="DB266" s="354"/>
      <c r="DC266" s="354"/>
      <c r="DD266" s="354"/>
      <c r="DE266" s="354"/>
      <c r="DF266" s="354"/>
      <c r="DG266" s="354"/>
      <c r="DH266" s="354"/>
      <c r="DI266" s="354"/>
      <c r="DJ266" s="354"/>
      <c r="DK266" s="354"/>
      <c r="DL266" s="354"/>
      <c r="DM266" s="354"/>
      <c r="DN266" s="354"/>
      <c r="DO266" s="354"/>
      <c r="DP266" s="354"/>
      <c r="DQ266" s="354"/>
      <c r="DR266" s="354"/>
      <c r="DS266" s="354"/>
      <c r="DT266" s="354"/>
      <c r="DU266" s="354"/>
      <c r="DV266" s="354"/>
      <c r="DW266" s="354"/>
      <c r="DX266" s="354"/>
      <c r="DY266" s="354"/>
      <c r="DZ266" s="357"/>
      <c r="EA266" s="356"/>
      <c r="EB266" s="356"/>
      <c r="EC266" s="356"/>
      <c r="ED266" s="356">
        <v>-189</v>
      </c>
      <c r="EE266" s="358"/>
      <c r="EF266" s="48"/>
      <c r="EG266" s="46"/>
      <c r="EH266" s="46"/>
      <c r="EI266" s="47"/>
      <c r="EJ266" s="47"/>
      <c r="EK266" s="47">
        <v>32</v>
      </c>
      <c r="EL266" s="47">
        <v>160</v>
      </c>
      <c r="EM266" s="47"/>
      <c r="EN266" s="47">
        <v>352</v>
      </c>
      <c r="EO266" s="47">
        <v>32</v>
      </c>
      <c r="EP266" s="47"/>
      <c r="EQ266" s="47"/>
      <c r="ER266" s="47">
        <v>128</v>
      </c>
      <c r="ES266" s="47"/>
      <c r="ET266" s="48"/>
      <c r="EU266" s="47"/>
      <c r="EV266" s="47"/>
      <c r="EW266" s="47"/>
      <c r="EX266" s="47"/>
      <c r="EY266" s="47"/>
      <c r="EZ266" s="47"/>
      <c r="FA266" s="47"/>
      <c r="FB266" s="47"/>
      <c r="FC266" s="47">
        <v>120</v>
      </c>
      <c r="FD266" s="47"/>
      <c r="FE266" s="47">
        <v>104</v>
      </c>
      <c r="FF266" s="47">
        <v>64</v>
      </c>
      <c r="FG266" s="47"/>
      <c r="FH266" s="47">
        <v>480</v>
      </c>
      <c r="FI266" s="47"/>
      <c r="FJ266" s="47"/>
      <c r="FK266" s="47"/>
      <c r="FL266" s="47">
        <v>480</v>
      </c>
      <c r="FM266" s="47">
        <v>80</v>
      </c>
      <c r="FN266" s="47"/>
      <c r="FO266" s="47"/>
      <c r="FP266" s="47"/>
      <c r="FQ266" s="354"/>
      <c r="FR266" s="354"/>
      <c r="FS266" s="354"/>
      <c r="FT266" s="354"/>
      <c r="FU266" s="354"/>
      <c r="FV266" s="354">
        <v>32</v>
      </c>
      <c r="FW266" s="354"/>
      <c r="FX266" s="354"/>
      <c r="FY266" s="354"/>
      <c r="FZ266" s="354"/>
      <c r="GA266" s="354"/>
      <c r="GB266" s="354">
        <v>80</v>
      </c>
      <c r="GC266" s="354"/>
      <c r="GD266" s="354"/>
      <c r="GE266" s="354">
        <v>104</v>
      </c>
      <c r="GF266" s="354"/>
      <c r="GG266" s="354">
        <v>416</v>
      </c>
      <c r="GH266" s="354"/>
      <c r="GI266" s="354"/>
      <c r="GJ266" s="354"/>
      <c r="GK266" s="354">
        <v>132</v>
      </c>
      <c r="GL266" s="354"/>
      <c r="GM266" s="354"/>
      <c r="GN266" s="354"/>
      <c r="GO266" s="354">
        <v>18</v>
      </c>
      <c r="GP266" s="354"/>
      <c r="GQ266" s="354"/>
      <c r="GR266" s="354">
        <v>44</v>
      </c>
      <c r="GS266" s="354"/>
      <c r="GT266" s="354"/>
      <c r="GU266" s="354"/>
      <c r="GV266" s="354"/>
      <c r="GW266" s="354"/>
      <c r="GX266" s="354"/>
      <c r="GY266" s="354"/>
      <c r="GZ266" s="354">
        <v>50</v>
      </c>
      <c r="HA266" s="354"/>
      <c r="HB266" s="354"/>
      <c r="HC266" s="354"/>
      <c r="HD266" s="354"/>
      <c r="HE266" s="354">
        <v>152</v>
      </c>
      <c r="HF266" s="354"/>
      <c r="HG266" s="354"/>
      <c r="HH266" s="354"/>
      <c r="HI266" s="354"/>
      <c r="HJ266" s="354">
        <v>704</v>
      </c>
      <c r="HK266" s="354">
        <v>40</v>
      </c>
      <c r="HL266" s="354"/>
      <c r="HM266" s="354"/>
      <c r="HN266" s="354">
        <v>464</v>
      </c>
      <c r="HO266" s="354"/>
      <c r="HP266" s="354"/>
      <c r="HQ266" s="354"/>
      <c r="HR266" s="354"/>
      <c r="HS266" s="354"/>
      <c r="HT266" s="354"/>
      <c r="HU266" s="354"/>
      <c r="HV266" s="354"/>
      <c r="HW266" s="354"/>
      <c r="HX266" s="354">
        <v>168</v>
      </c>
      <c r="HY266" s="354"/>
      <c r="HZ266" s="354"/>
      <c r="IA266" s="354">
        <v>32</v>
      </c>
      <c r="IB266" s="354"/>
      <c r="IC266" s="354"/>
      <c r="ID266" s="354"/>
      <c r="IE266" s="354"/>
      <c r="IF266" s="354"/>
      <c r="IG266" s="354"/>
      <c r="IH266" s="354"/>
      <c r="II266" s="354"/>
      <c r="IJ266" s="354"/>
      <c r="IK266" s="354"/>
      <c r="IL266" s="354"/>
      <c r="IM266" s="354"/>
      <c r="IN266" s="354"/>
      <c r="IO266" s="354"/>
      <c r="IP266" s="354">
        <v>88</v>
      </c>
      <c r="IQ266" s="354"/>
      <c r="IR266" s="50"/>
      <c r="IS266" s="47"/>
      <c r="IT266" s="47"/>
      <c r="IU266" s="47"/>
      <c r="IV266" s="47"/>
      <c r="IW266" s="47"/>
      <c r="IX266" s="47"/>
      <c r="IY266" s="47"/>
      <c r="IZ266" s="47"/>
      <c r="JA266" s="47"/>
      <c r="JB266" s="47"/>
      <c r="JC266" s="47"/>
      <c r="JD266" s="47"/>
      <c r="JE266" s="47"/>
      <c r="JF266" s="47"/>
      <c r="JG266" s="47"/>
      <c r="JH266" s="47"/>
      <c r="JI266" s="47"/>
      <c r="JJ266" s="47"/>
      <c r="JK266" s="47"/>
      <c r="JL266" s="354"/>
      <c r="JM266" s="354"/>
      <c r="JN266" s="354"/>
      <c r="JO266" s="354"/>
      <c r="JP266" s="354"/>
      <c r="JQ266" s="354"/>
      <c r="JR266" s="354"/>
      <c r="JS266" s="354"/>
      <c r="JT266" s="354"/>
      <c r="JU266" s="354"/>
      <c r="JV266" s="354"/>
      <c r="JW266" s="354"/>
      <c r="JX266" s="354"/>
      <c r="JY266" s="354"/>
      <c r="JZ266" s="354"/>
      <c r="KA266" s="354"/>
      <c r="KB266" s="354"/>
      <c r="KC266" s="354"/>
      <c r="KD266" s="354"/>
      <c r="KE266" s="354"/>
      <c r="KF266" s="354"/>
      <c r="KG266" s="354"/>
      <c r="KH266" s="354"/>
      <c r="KI266" s="354"/>
      <c r="KJ266" s="354"/>
      <c r="KK266" s="354"/>
      <c r="KL266" s="354"/>
      <c r="KM266" s="354"/>
      <c r="KN266" s="354"/>
      <c r="KO266" s="354"/>
      <c r="KP266" s="354"/>
      <c r="KQ266" s="354"/>
      <c r="KR266" s="354"/>
      <c r="KS266" s="354"/>
      <c r="KT266" s="354"/>
      <c r="KU266" s="354"/>
      <c r="KV266" s="51"/>
      <c r="KW266" s="47"/>
      <c r="KX266" s="47"/>
      <c r="KY266" s="47"/>
      <c r="KZ266" s="47"/>
      <c r="LA266" s="47"/>
      <c r="LB266" s="47"/>
      <c r="LC266" s="47"/>
      <c r="LD266" s="361"/>
      <c r="LE266" s="361"/>
      <c r="LF266" s="361"/>
      <c r="LG266" s="361"/>
      <c r="LH266" s="361"/>
      <c r="LI266" s="361"/>
      <c r="LJ266" s="361"/>
      <c r="LK266" s="361"/>
      <c r="LL266" s="361"/>
      <c r="LM266" s="361"/>
      <c r="LN266" s="361"/>
      <c r="LO266" s="354">
        <v>32</v>
      </c>
      <c r="LP266" s="354"/>
      <c r="LQ266" s="354"/>
      <c r="LR266" s="354"/>
      <c r="LS266" s="354"/>
      <c r="LT266" s="354"/>
      <c r="LU266" s="354"/>
      <c r="LV266" s="354"/>
      <c r="LW266" s="51"/>
      <c r="LX266" s="354"/>
      <c r="LY266" s="354"/>
      <c r="LZ266" s="354"/>
      <c r="MA266" s="354"/>
      <c r="MB266" s="354"/>
      <c r="MC266" s="354"/>
      <c r="MD266" s="354"/>
      <c r="ME266" s="354"/>
      <c r="MF266" s="354"/>
      <c r="MG266" s="354"/>
      <c r="MH266" s="354"/>
      <c r="MI266" s="354"/>
      <c r="MJ266" s="354"/>
      <c r="MK266" s="354"/>
      <c r="ML266" s="354"/>
      <c r="MM266" s="354"/>
      <c r="MN266" s="354"/>
      <c r="MO266" s="354"/>
      <c r="MP266" s="354"/>
      <c r="MQ266" s="354"/>
      <c r="MR266" s="354"/>
      <c r="MS266" s="51"/>
      <c r="MT266" s="364">
        <f t="shared" si="138"/>
        <v>4556</v>
      </c>
      <c r="MU266" s="365">
        <f t="shared" si="139"/>
        <v>32</v>
      </c>
      <c r="MV266" s="366">
        <f t="shared" si="140"/>
        <v>4588</v>
      </c>
      <c r="MW266" s="365">
        <v>6602</v>
      </c>
      <c r="MX266" s="365">
        <v>1798</v>
      </c>
      <c r="MY266" s="54"/>
      <c r="MZ266" s="708">
        <v>9.99</v>
      </c>
      <c r="NA266" s="817">
        <v>2.12</v>
      </c>
      <c r="NB266" s="709">
        <f t="shared" si="141"/>
        <v>9726.56</v>
      </c>
      <c r="NC266" s="710">
        <v>17.5</v>
      </c>
      <c r="ND266" s="710">
        <v>12.9</v>
      </c>
      <c r="NE266" s="738">
        <f t="shared" si="167"/>
        <v>0.0918051253168122</v>
      </c>
      <c r="NF266" s="739"/>
      <c r="NG266" s="739">
        <v>3000</v>
      </c>
      <c r="NH266" s="739">
        <v>12.9</v>
      </c>
      <c r="NI266" s="740">
        <f t="shared" si="142"/>
        <v>34004.4</v>
      </c>
      <c r="NJ266" s="738">
        <f t="shared" si="177"/>
        <v>0.0918051253168122</v>
      </c>
      <c r="NK266" s="741"/>
      <c r="NL266" s="742">
        <v>44562</v>
      </c>
      <c r="NM266" s="739">
        <f ca="1" t="shared" si="143"/>
        <v>17.1666666666667</v>
      </c>
      <c r="NN266" s="739">
        <f ca="1" t="shared" si="144"/>
        <v>515</v>
      </c>
      <c r="NO266" s="739">
        <v>4048</v>
      </c>
      <c r="NP266" s="739">
        <f t="shared" si="145"/>
        <v>4588</v>
      </c>
      <c r="NQ266" s="761">
        <f t="shared" si="146"/>
        <v>1.37283064033513</v>
      </c>
      <c r="NR266" s="739">
        <f ca="1" t="shared" si="147"/>
        <v>0.9729770557715</v>
      </c>
      <c r="NS266" s="739">
        <f t="shared" si="148"/>
        <v>2636</v>
      </c>
      <c r="NT266" s="739"/>
      <c r="NU266" s="739">
        <f ca="1" t="shared" si="149"/>
        <v>267.26213592233</v>
      </c>
      <c r="NV266" s="769">
        <f ca="1" t="shared" si="150"/>
        <v>8.90873786407767</v>
      </c>
      <c r="NW266" s="769">
        <f ca="1" t="shared" si="151"/>
        <v>295.889276373147</v>
      </c>
      <c r="NX266" s="739"/>
      <c r="NY266" s="739"/>
      <c r="NZ266" s="739"/>
      <c r="OA266" s="739"/>
      <c r="OB266" s="739"/>
      <c r="OC266" s="739"/>
      <c r="OD266" s="739"/>
      <c r="OE266" s="743">
        <f t="shared" si="152"/>
        <v>544</v>
      </c>
      <c r="OF266" s="743">
        <f t="shared" si="153"/>
        <v>160</v>
      </c>
      <c r="OG266" s="743">
        <f t="shared" si="154"/>
        <v>288</v>
      </c>
      <c r="OH266" s="743">
        <f t="shared" si="155"/>
        <v>1040</v>
      </c>
      <c r="OI266" s="743">
        <f t="shared" si="156"/>
        <v>32</v>
      </c>
      <c r="OJ266" s="739">
        <f t="shared" si="157"/>
        <v>750</v>
      </c>
      <c r="OK266" s="739">
        <f t="shared" si="158"/>
        <v>44</v>
      </c>
      <c r="OL266" s="739">
        <f t="shared" si="159"/>
        <v>0</v>
      </c>
      <c r="OM266" s="739">
        <f t="shared" si="160"/>
        <v>82</v>
      </c>
      <c r="ON266" s="739">
        <f t="shared" si="161"/>
        <v>656</v>
      </c>
      <c r="OO266" s="739">
        <f t="shared" si="162"/>
        <v>736</v>
      </c>
      <c r="OP266" s="739"/>
      <c r="OQ266" s="739">
        <f t="shared" si="163"/>
        <v>168</v>
      </c>
      <c r="OR266" s="739">
        <f t="shared" si="164"/>
        <v>4500</v>
      </c>
      <c r="OS266" s="739">
        <f t="shared" si="165"/>
        <v>0</v>
      </c>
      <c r="OT266" s="739">
        <f t="shared" si="166"/>
        <v>-88</v>
      </c>
      <c r="OU266" s="739"/>
      <c r="OV266" s="739"/>
      <c r="OW266" s="739"/>
      <c r="OX266" s="739"/>
      <c r="OY266" s="739"/>
      <c r="OZ266" s="739"/>
      <c r="PA266" s="739"/>
      <c r="PB266" s="739"/>
      <c r="PC266" s="739"/>
      <c r="PD266" s="739"/>
      <c r="PE266" s="739"/>
      <c r="PF266" s="739"/>
      <c r="PG266" s="739"/>
      <c r="PI266" s="28">
        <v>160</v>
      </c>
      <c r="PJ266" s="28">
        <v>1300</v>
      </c>
      <c r="PK266" s="28">
        <v>128</v>
      </c>
      <c r="PL266" s="28">
        <v>538</v>
      </c>
      <c r="PM266" s="28">
        <v>672</v>
      </c>
      <c r="PN266" s="28">
        <v>844</v>
      </c>
      <c r="PO266" s="28">
        <v>448</v>
      </c>
      <c r="PP266" s="28">
        <v>740</v>
      </c>
      <c r="PQ266" s="28">
        <v>588</v>
      </c>
      <c r="PR266" s="28">
        <v>48</v>
      </c>
      <c r="PS266" s="28">
        <v>448</v>
      </c>
      <c r="PT266" s="28">
        <v>416</v>
      </c>
      <c r="PU266" s="28">
        <v>0</v>
      </c>
      <c r="PV266" s="28">
        <v>6330</v>
      </c>
      <c r="PW266" s="28">
        <v>-272</v>
      </c>
    </row>
    <row r="267" s="28" customFormat="1" customHeight="1" spans="1:439">
      <c r="A267" s="798" t="s">
        <v>1334</v>
      </c>
      <c r="B267" s="343">
        <v>2021</v>
      </c>
      <c r="C267" s="95" t="s">
        <v>2141</v>
      </c>
      <c r="D267" s="95" t="s">
        <v>2142</v>
      </c>
      <c r="E267" s="411"/>
      <c r="F267" s="116" t="s">
        <v>519</v>
      </c>
      <c r="G267" s="112" t="s">
        <v>520</v>
      </c>
      <c r="H267" s="113" t="s">
        <v>521</v>
      </c>
      <c r="I267" s="99">
        <f t="shared" si="172"/>
        <v>-742</v>
      </c>
      <c r="J267" s="100">
        <v>3238</v>
      </c>
      <c r="K267" s="454">
        <v>-185</v>
      </c>
      <c r="L267" s="150">
        <f t="shared" si="178"/>
        <v>2496</v>
      </c>
      <c r="M267" s="151">
        <f t="shared" si="179"/>
        <v>2496</v>
      </c>
      <c r="N267" s="455"/>
      <c r="O267" s="37">
        <v>1625</v>
      </c>
      <c r="P267" s="36"/>
      <c r="Q267" s="33">
        <f t="shared" si="180"/>
        <v>0</v>
      </c>
      <c r="R267" s="34">
        <f t="shared" si="181"/>
        <v>5000</v>
      </c>
      <c r="S267" s="346"/>
      <c r="T267" s="346"/>
      <c r="U267" s="824"/>
      <c r="V267" s="824"/>
      <c r="W267" s="346"/>
      <c r="X267" s="347"/>
      <c r="Y267" s="348"/>
      <c r="Z267" s="348"/>
      <c r="AA267" s="348"/>
      <c r="AB267" s="505">
        <v>2000</v>
      </c>
      <c r="AC267" s="348"/>
      <c r="AD267" s="348"/>
      <c r="AE267" s="348"/>
      <c r="AF267" s="346"/>
      <c r="AG267" s="346"/>
      <c r="AH267" s="346">
        <v>3000</v>
      </c>
      <c r="AI267" s="346"/>
      <c r="AJ267" s="346"/>
      <c r="AK267" s="346"/>
      <c r="AL267" s="346"/>
      <c r="AM267" s="346"/>
      <c r="AN267" s="346"/>
      <c r="AO267" s="346"/>
      <c r="AP267" s="346"/>
      <c r="AQ267" s="346"/>
      <c r="AR267" s="346"/>
      <c r="AS267" s="346"/>
      <c r="AT267" s="346"/>
      <c r="AU267" s="346"/>
      <c r="AV267" s="346"/>
      <c r="AW267" s="346"/>
      <c r="AX267" s="346"/>
      <c r="AY267" s="349"/>
      <c r="AZ267" s="48"/>
      <c r="BA267" s="48"/>
      <c r="BB267" s="48"/>
      <c r="BC267" s="48"/>
      <c r="BD267" s="47"/>
      <c r="BE267" s="47"/>
      <c r="BF267" s="47"/>
      <c r="BG267" s="47"/>
      <c r="BH267" s="47"/>
      <c r="BI267" s="47"/>
      <c r="BJ267" s="47"/>
      <c r="BK267" s="47"/>
      <c r="BL267" s="47">
        <v>12</v>
      </c>
      <c r="BM267" s="47"/>
      <c r="BN267" s="47"/>
      <c r="BO267" s="47"/>
      <c r="BP267" s="47"/>
      <c r="BQ267" s="47"/>
      <c r="BR267" s="47"/>
      <c r="BS267" s="354"/>
      <c r="BT267" s="354"/>
      <c r="BU267" s="354"/>
      <c r="BV267" s="354"/>
      <c r="BW267" s="354"/>
      <c r="BX267" s="354"/>
      <c r="BY267" s="354"/>
      <c r="BZ267" s="354"/>
      <c r="CA267" s="354"/>
      <c r="CB267" s="354"/>
      <c r="CC267" s="354"/>
      <c r="CD267" s="354"/>
      <c r="CE267" s="354"/>
      <c r="CF267" s="354"/>
      <c r="CG267" s="354"/>
      <c r="CH267" s="354"/>
      <c r="CI267" s="354"/>
      <c r="CJ267" s="354"/>
      <c r="CK267" s="354"/>
      <c r="CL267" s="354"/>
      <c r="CM267" s="354"/>
      <c r="CN267" s="354"/>
      <c r="CO267" s="354"/>
      <c r="CP267" s="358"/>
      <c r="CQ267" s="48"/>
      <c r="CR267" s="354"/>
      <c r="CS267" s="354"/>
      <c r="CT267" s="355"/>
      <c r="CU267" s="354"/>
      <c r="CV267" s="354"/>
      <c r="CW267" s="354"/>
      <c r="CX267" s="354">
        <v>3</v>
      </c>
      <c r="CY267" s="354"/>
      <c r="CZ267" s="354"/>
      <c r="DA267" s="356">
        <v>-2</v>
      </c>
      <c r="DB267" s="354"/>
      <c r="DC267" s="354"/>
      <c r="DD267" s="354"/>
      <c r="DE267" s="354"/>
      <c r="DF267" s="354"/>
      <c r="DG267" s="354"/>
      <c r="DH267" s="354"/>
      <c r="DI267" s="354"/>
      <c r="DJ267" s="354"/>
      <c r="DK267" s="354"/>
      <c r="DL267" s="354"/>
      <c r="DM267" s="354"/>
      <c r="DN267" s="354"/>
      <c r="DO267" s="354"/>
      <c r="DP267" s="354"/>
      <c r="DQ267" s="354"/>
      <c r="DR267" s="354"/>
      <c r="DS267" s="354"/>
      <c r="DT267" s="354"/>
      <c r="DU267" s="354"/>
      <c r="DV267" s="354"/>
      <c r="DW267" s="354"/>
      <c r="DX267" s="354"/>
      <c r="DY267" s="354"/>
      <c r="DZ267" s="357"/>
      <c r="EA267" s="356"/>
      <c r="EB267" s="356"/>
      <c r="EC267" s="356"/>
      <c r="ED267" s="356">
        <v>-68</v>
      </c>
      <c r="EE267" s="358"/>
      <c r="EF267" s="48"/>
      <c r="EG267" s="46"/>
      <c r="EH267" s="46"/>
      <c r="EI267" s="47"/>
      <c r="EJ267" s="47"/>
      <c r="EK267" s="47"/>
      <c r="EL267" s="47">
        <v>160</v>
      </c>
      <c r="EM267" s="47"/>
      <c r="EN267" s="47">
        <v>352</v>
      </c>
      <c r="EO267" s="47">
        <v>32</v>
      </c>
      <c r="EP267" s="47"/>
      <c r="EQ267" s="47"/>
      <c r="ER267" s="47">
        <v>128</v>
      </c>
      <c r="ES267" s="47"/>
      <c r="ET267" s="48"/>
      <c r="EU267" s="47"/>
      <c r="EV267" s="47"/>
      <c r="EW267" s="47"/>
      <c r="EX267" s="47"/>
      <c r="EY267" s="47"/>
      <c r="EZ267" s="47"/>
      <c r="FA267" s="47"/>
      <c r="FB267" s="47">
        <v>32</v>
      </c>
      <c r="FC267" s="47">
        <v>228</v>
      </c>
      <c r="FD267" s="47"/>
      <c r="FE267" s="47">
        <v>72</v>
      </c>
      <c r="FF267" s="47">
        <v>64</v>
      </c>
      <c r="FG267" s="47"/>
      <c r="FH267" s="47">
        <v>640</v>
      </c>
      <c r="FI267" s="47"/>
      <c r="FJ267" s="47"/>
      <c r="FK267" s="47"/>
      <c r="FL267" s="47">
        <v>400</v>
      </c>
      <c r="FM267" s="47">
        <v>256</v>
      </c>
      <c r="FN267" s="47"/>
      <c r="FO267" s="47"/>
      <c r="FP267" s="47"/>
      <c r="FQ267" s="354"/>
      <c r="FR267" s="354"/>
      <c r="FS267" s="354"/>
      <c r="FT267" s="354"/>
      <c r="FU267" s="354"/>
      <c r="FV267" s="354"/>
      <c r="FW267" s="354"/>
      <c r="FX267" s="354"/>
      <c r="FY267" s="354"/>
      <c r="FZ267" s="354"/>
      <c r="GA267" s="354"/>
      <c r="GB267" s="354"/>
      <c r="GC267" s="354"/>
      <c r="GD267" s="354"/>
      <c r="GE267" s="354">
        <v>72</v>
      </c>
      <c r="GF267" s="354">
        <v>240</v>
      </c>
      <c r="GG267" s="354">
        <v>416</v>
      </c>
      <c r="GH267" s="354"/>
      <c r="GI267" s="354"/>
      <c r="GJ267" s="354"/>
      <c r="GK267" s="354">
        <v>132</v>
      </c>
      <c r="GL267" s="354"/>
      <c r="GM267" s="354"/>
      <c r="GN267" s="354"/>
      <c r="GO267" s="354">
        <v>18</v>
      </c>
      <c r="GP267" s="354"/>
      <c r="GQ267" s="354"/>
      <c r="GR267" s="354">
        <v>28</v>
      </c>
      <c r="GS267" s="354"/>
      <c r="GT267" s="354"/>
      <c r="GU267" s="354"/>
      <c r="GV267" s="354"/>
      <c r="GW267" s="354"/>
      <c r="GX267" s="354"/>
      <c r="GY267" s="354"/>
      <c r="GZ267" s="354">
        <v>50</v>
      </c>
      <c r="HA267" s="354"/>
      <c r="HB267" s="354"/>
      <c r="HC267" s="354"/>
      <c r="HD267" s="354"/>
      <c r="HE267" s="354">
        <v>120</v>
      </c>
      <c r="HF267" s="354"/>
      <c r="HG267" s="354"/>
      <c r="HH267" s="354"/>
      <c r="HI267" s="354"/>
      <c r="HJ267" s="354">
        <v>416</v>
      </c>
      <c r="HK267" s="354">
        <v>24</v>
      </c>
      <c r="HL267" s="354"/>
      <c r="HM267" s="354"/>
      <c r="HN267" s="354"/>
      <c r="HO267" s="354"/>
      <c r="HP267" s="354"/>
      <c r="HQ267" s="354"/>
      <c r="HR267" s="354"/>
      <c r="HS267" s="354">
        <v>48</v>
      </c>
      <c r="HT267" s="354"/>
      <c r="HU267" s="354"/>
      <c r="HV267" s="354"/>
      <c r="HW267" s="354"/>
      <c r="HX267" s="354">
        <v>168</v>
      </c>
      <c r="HY267" s="354"/>
      <c r="HZ267" s="354"/>
      <c r="IA267" s="354">
        <v>32</v>
      </c>
      <c r="IB267" s="354"/>
      <c r="IC267" s="354"/>
      <c r="ID267" s="354"/>
      <c r="IE267" s="354"/>
      <c r="IF267" s="354"/>
      <c r="IG267" s="354"/>
      <c r="IH267" s="354"/>
      <c r="II267" s="354"/>
      <c r="IJ267" s="354"/>
      <c r="IK267" s="354"/>
      <c r="IL267" s="354"/>
      <c r="IM267" s="354"/>
      <c r="IN267" s="354"/>
      <c r="IO267" s="354"/>
      <c r="IP267" s="354">
        <v>24</v>
      </c>
      <c r="IQ267" s="354"/>
      <c r="IR267" s="50"/>
      <c r="IS267" s="47"/>
      <c r="IT267" s="47"/>
      <c r="IU267" s="47"/>
      <c r="IV267" s="47"/>
      <c r="IW267" s="47"/>
      <c r="IX267" s="47"/>
      <c r="IY267" s="47"/>
      <c r="IZ267" s="47"/>
      <c r="JA267" s="47"/>
      <c r="JB267" s="47"/>
      <c r="JC267" s="47"/>
      <c r="JD267" s="47"/>
      <c r="JE267" s="47"/>
      <c r="JF267" s="47"/>
      <c r="JG267" s="47"/>
      <c r="JH267" s="47"/>
      <c r="JI267" s="47"/>
      <c r="JJ267" s="47"/>
      <c r="JK267" s="47"/>
      <c r="JL267" s="354"/>
      <c r="JM267" s="354"/>
      <c r="JN267" s="354"/>
      <c r="JO267" s="354"/>
      <c r="JP267" s="354"/>
      <c r="JQ267" s="354"/>
      <c r="JR267" s="354"/>
      <c r="JS267" s="354"/>
      <c r="JT267" s="354"/>
      <c r="JU267" s="354"/>
      <c r="JV267" s="354"/>
      <c r="JW267" s="354"/>
      <c r="JX267" s="354"/>
      <c r="JY267" s="354"/>
      <c r="JZ267" s="354"/>
      <c r="KA267" s="354"/>
      <c r="KB267" s="354"/>
      <c r="KC267" s="354"/>
      <c r="KD267" s="354"/>
      <c r="KE267" s="354"/>
      <c r="KF267" s="354"/>
      <c r="KG267" s="354"/>
      <c r="KH267" s="354"/>
      <c r="KI267" s="354"/>
      <c r="KJ267" s="354"/>
      <c r="KK267" s="354"/>
      <c r="KL267" s="354"/>
      <c r="KM267" s="354"/>
      <c r="KN267" s="354"/>
      <c r="KO267" s="354"/>
      <c r="KP267" s="354"/>
      <c r="KQ267" s="354"/>
      <c r="KR267" s="354"/>
      <c r="KS267" s="354"/>
      <c r="KT267" s="354"/>
      <c r="KU267" s="354"/>
      <c r="KV267" s="51"/>
      <c r="KW267" s="47"/>
      <c r="KX267" s="47"/>
      <c r="KY267" s="47"/>
      <c r="KZ267" s="47"/>
      <c r="LA267" s="47"/>
      <c r="LB267" s="47"/>
      <c r="LC267" s="47"/>
      <c r="LD267" s="361"/>
      <c r="LE267" s="361"/>
      <c r="LF267" s="361"/>
      <c r="LG267" s="361"/>
      <c r="LH267" s="361"/>
      <c r="LI267" s="361"/>
      <c r="LJ267" s="361"/>
      <c r="LK267" s="361"/>
      <c r="LL267" s="361"/>
      <c r="LM267" s="361"/>
      <c r="LN267" s="361"/>
      <c r="LO267" s="354">
        <v>32</v>
      </c>
      <c r="LP267" s="354"/>
      <c r="LQ267" s="354"/>
      <c r="LR267" s="354"/>
      <c r="LS267" s="354"/>
      <c r="LT267" s="354"/>
      <c r="LU267" s="354"/>
      <c r="LV267" s="354"/>
      <c r="LW267" s="51"/>
      <c r="LX267" s="354"/>
      <c r="LY267" s="354"/>
      <c r="LZ267" s="354"/>
      <c r="MA267" s="354"/>
      <c r="MB267" s="354"/>
      <c r="MC267" s="354"/>
      <c r="MD267" s="354"/>
      <c r="ME267" s="354"/>
      <c r="MF267" s="354"/>
      <c r="MG267" s="354"/>
      <c r="MH267" s="354"/>
      <c r="MI267" s="354"/>
      <c r="MJ267" s="354"/>
      <c r="MK267" s="354"/>
      <c r="ML267" s="354"/>
      <c r="MM267" s="354"/>
      <c r="MN267" s="354"/>
      <c r="MO267" s="354"/>
      <c r="MP267" s="354"/>
      <c r="MQ267" s="354"/>
      <c r="MR267" s="354"/>
      <c r="MS267" s="51"/>
      <c r="MT267" s="364">
        <f t="shared" si="138"/>
        <v>4152</v>
      </c>
      <c r="MU267" s="365">
        <f t="shared" si="139"/>
        <v>32</v>
      </c>
      <c r="MV267" s="366">
        <f t="shared" si="140"/>
        <v>4184</v>
      </c>
      <c r="MW267" s="365">
        <v>5854</v>
      </c>
      <c r="MX267" s="365">
        <v>1734</v>
      </c>
      <c r="MY267" s="54"/>
      <c r="MZ267" s="709">
        <v>9.99</v>
      </c>
      <c r="NA267" s="830">
        <v>2.12</v>
      </c>
      <c r="NB267" s="709">
        <f t="shared" si="141"/>
        <v>8870.08</v>
      </c>
      <c r="NC267" s="711">
        <v>17.5</v>
      </c>
      <c r="ND267" s="711">
        <v>12.9</v>
      </c>
      <c r="NE267" s="738">
        <f t="shared" si="167"/>
        <v>0.0918051253168122</v>
      </c>
      <c r="NF267" s="743"/>
      <c r="NG267" s="743">
        <v>3000</v>
      </c>
      <c r="NH267" s="743">
        <v>12.9</v>
      </c>
      <c r="NI267" s="740">
        <f t="shared" si="142"/>
        <v>32198.4</v>
      </c>
      <c r="NJ267" s="738">
        <f t="shared" si="177"/>
        <v>0.0918051253168122</v>
      </c>
      <c r="NK267" s="818"/>
      <c r="NL267" s="742">
        <v>44562</v>
      </c>
      <c r="NM267" s="739">
        <f ca="1" t="shared" si="143"/>
        <v>17.1666666666667</v>
      </c>
      <c r="NN267" s="739">
        <f ca="1" t="shared" si="144"/>
        <v>515</v>
      </c>
      <c r="NO267" s="743">
        <v>3725</v>
      </c>
      <c r="NP267" s="739">
        <f t="shared" si="145"/>
        <v>4184</v>
      </c>
      <c r="NQ267" s="761">
        <f t="shared" si="146"/>
        <v>1.3451213631249</v>
      </c>
      <c r="NR267" s="739">
        <f ca="1" t="shared" si="147"/>
        <v>0.953338441826385</v>
      </c>
      <c r="NS267" s="739">
        <f t="shared" si="148"/>
        <v>2496</v>
      </c>
      <c r="NT267" s="743"/>
      <c r="NU267" s="739">
        <f ca="1" t="shared" si="149"/>
        <v>243.728155339806</v>
      </c>
      <c r="NV267" s="769">
        <f ca="1" t="shared" si="150"/>
        <v>8.12427184466019</v>
      </c>
      <c r="NW267" s="769">
        <f ca="1" t="shared" si="151"/>
        <v>307.227533460803</v>
      </c>
      <c r="NX267" s="743"/>
      <c r="NY267" s="743"/>
      <c r="NZ267" s="743"/>
      <c r="OA267" s="743"/>
      <c r="OB267" s="743"/>
      <c r="OC267" s="743"/>
      <c r="OD267" s="743"/>
      <c r="OE267" s="743">
        <f t="shared" si="152"/>
        <v>512</v>
      </c>
      <c r="OF267" s="743">
        <f t="shared" si="153"/>
        <v>160</v>
      </c>
      <c r="OG267" s="743">
        <f t="shared" si="154"/>
        <v>396</v>
      </c>
      <c r="OH267" s="743">
        <f t="shared" si="155"/>
        <v>1296</v>
      </c>
      <c r="OI267" s="743">
        <f t="shared" si="156"/>
        <v>0</v>
      </c>
      <c r="OJ267" s="739">
        <f t="shared" si="157"/>
        <v>878</v>
      </c>
      <c r="OK267" s="739">
        <f t="shared" si="158"/>
        <v>28</v>
      </c>
      <c r="OL267" s="739">
        <f t="shared" si="159"/>
        <v>0</v>
      </c>
      <c r="OM267" s="739">
        <f t="shared" si="160"/>
        <v>82</v>
      </c>
      <c r="ON267" s="739">
        <f t="shared" si="161"/>
        <v>144</v>
      </c>
      <c r="OO267" s="739">
        <f t="shared" si="162"/>
        <v>496</v>
      </c>
      <c r="OP267" s="739"/>
      <c r="OQ267" s="739">
        <f t="shared" si="163"/>
        <v>168</v>
      </c>
      <c r="OR267" s="739">
        <f t="shared" si="164"/>
        <v>4160</v>
      </c>
      <c r="OS267" s="739">
        <f t="shared" si="165"/>
        <v>0</v>
      </c>
      <c r="OT267" s="739">
        <f t="shared" si="166"/>
        <v>-24</v>
      </c>
      <c r="OU267" s="743"/>
      <c r="OV267" s="743"/>
      <c r="OW267" s="743"/>
      <c r="OX267" s="743"/>
      <c r="OY267" s="743"/>
      <c r="OZ267" s="743"/>
      <c r="PA267" s="743"/>
      <c r="PB267" s="743"/>
      <c r="PC267" s="743"/>
      <c r="PD267" s="743"/>
      <c r="PE267" s="743"/>
      <c r="PF267" s="743"/>
      <c r="PG267" s="743"/>
      <c r="PI267" s="28">
        <v>96</v>
      </c>
      <c r="PJ267" s="28">
        <v>1076</v>
      </c>
      <c r="PK267" s="28">
        <v>80</v>
      </c>
      <c r="PL267" s="28">
        <v>506</v>
      </c>
      <c r="PM267" s="28">
        <v>1136</v>
      </c>
      <c r="PN267" s="28">
        <v>732</v>
      </c>
      <c r="PO267" s="28">
        <v>528</v>
      </c>
      <c r="PP267" s="28">
        <v>36</v>
      </c>
      <c r="PQ267" s="28">
        <v>444</v>
      </c>
      <c r="PR267" s="28">
        <v>48</v>
      </c>
      <c r="PS267" s="28">
        <v>340</v>
      </c>
      <c r="PT267" s="28">
        <v>800</v>
      </c>
      <c r="PU267" s="28">
        <v>0</v>
      </c>
      <c r="PV267" s="28">
        <v>5822</v>
      </c>
      <c r="PW267" s="28">
        <v>-32</v>
      </c>
    </row>
    <row r="268" s="28" customFormat="1" customHeight="1" spans="1:439">
      <c r="A268" s="798" t="s">
        <v>1334</v>
      </c>
      <c r="B268" s="343">
        <v>2021</v>
      </c>
      <c r="C268" s="95" t="s">
        <v>1645</v>
      </c>
      <c r="D268" s="95" t="s">
        <v>1646</v>
      </c>
      <c r="E268" s="95"/>
      <c r="F268" s="844" t="s">
        <v>2145</v>
      </c>
      <c r="G268" s="285" t="s">
        <v>2146</v>
      </c>
      <c r="H268" s="98" t="s">
        <v>3821</v>
      </c>
      <c r="I268" s="99">
        <f t="shared" si="172"/>
        <v>423</v>
      </c>
      <c r="J268" s="114">
        <v>168</v>
      </c>
      <c r="K268" s="456">
        <v>0</v>
      </c>
      <c r="L268" s="150">
        <f t="shared" si="178"/>
        <v>591</v>
      </c>
      <c r="M268" s="151">
        <f t="shared" si="179"/>
        <v>591</v>
      </c>
      <c r="N268" s="455"/>
      <c r="O268" s="37"/>
      <c r="P268" s="36">
        <v>168</v>
      </c>
      <c r="Q268" s="33">
        <f t="shared" si="180"/>
        <v>0</v>
      </c>
      <c r="R268" s="34">
        <f t="shared" si="181"/>
        <v>500</v>
      </c>
      <c r="S268" s="346"/>
      <c r="T268" s="346"/>
      <c r="U268" s="824"/>
      <c r="V268" s="824"/>
      <c r="W268" s="346"/>
      <c r="X268" s="347"/>
      <c r="Y268" s="348"/>
      <c r="Z268" s="348"/>
      <c r="AA268" s="348"/>
      <c r="AB268" s="348"/>
      <c r="AC268" s="348"/>
      <c r="AD268" s="348"/>
      <c r="AE268" s="348"/>
      <c r="AF268" s="346"/>
      <c r="AG268" s="346"/>
      <c r="AH268" s="346"/>
      <c r="AI268" s="346"/>
      <c r="AJ268" s="346"/>
      <c r="AK268" s="346"/>
      <c r="AL268" s="346"/>
      <c r="AM268" s="346"/>
      <c r="AN268" s="346"/>
      <c r="AO268" s="346"/>
      <c r="AP268" s="346"/>
      <c r="AQ268" s="346">
        <v>500</v>
      </c>
      <c r="AR268" s="346"/>
      <c r="AS268" s="346"/>
      <c r="AT268" s="346"/>
      <c r="AU268" s="346"/>
      <c r="AV268" s="346"/>
      <c r="AW268" s="346"/>
      <c r="AX268" s="346"/>
      <c r="AY268" s="349"/>
      <c r="AZ268" s="48"/>
      <c r="BA268" s="48"/>
      <c r="BB268" s="48"/>
      <c r="BC268" s="48"/>
      <c r="BD268" s="47"/>
      <c r="BE268" s="47"/>
      <c r="BF268" s="47"/>
      <c r="BG268" s="47"/>
      <c r="BH268" s="47">
        <v>1</v>
      </c>
      <c r="BI268" s="47"/>
      <c r="BJ268" s="47"/>
      <c r="BK268" s="47"/>
      <c r="BL268" s="47">
        <v>4</v>
      </c>
      <c r="BM268" s="47"/>
      <c r="BN268" s="47"/>
      <c r="BO268" s="47"/>
      <c r="BP268" s="47"/>
      <c r="BQ268" s="47"/>
      <c r="BR268" s="47"/>
      <c r="BS268" s="354"/>
      <c r="BT268" s="354"/>
      <c r="BU268" s="354"/>
      <c r="BV268" s="354"/>
      <c r="BW268" s="354"/>
      <c r="BX268" s="354"/>
      <c r="BY268" s="354"/>
      <c r="BZ268" s="354"/>
      <c r="CA268" s="354"/>
      <c r="CB268" s="354"/>
      <c r="CC268" s="354"/>
      <c r="CD268" s="354"/>
      <c r="CE268" s="354"/>
      <c r="CF268" s="354"/>
      <c r="CG268" s="354"/>
      <c r="CH268" s="354"/>
      <c r="CI268" s="354"/>
      <c r="CJ268" s="354"/>
      <c r="CK268" s="354"/>
      <c r="CL268" s="354"/>
      <c r="CM268" s="354"/>
      <c r="CN268" s="354"/>
      <c r="CO268" s="354"/>
      <c r="CP268" s="358"/>
      <c r="CQ268" s="48"/>
      <c r="CR268" s="354"/>
      <c r="CS268" s="354"/>
      <c r="CT268" s="355"/>
      <c r="CU268" s="354"/>
      <c r="CV268" s="354"/>
      <c r="CW268" s="354"/>
      <c r="CX268" s="354">
        <v>1</v>
      </c>
      <c r="CY268" s="354"/>
      <c r="CZ268" s="354"/>
      <c r="DA268" s="356"/>
      <c r="DB268" s="354"/>
      <c r="DC268" s="354"/>
      <c r="DD268" s="354"/>
      <c r="DE268" s="354"/>
      <c r="DF268" s="354"/>
      <c r="DG268" s="354"/>
      <c r="DH268" s="354"/>
      <c r="DI268" s="354"/>
      <c r="DJ268" s="354"/>
      <c r="DK268" s="354"/>
      <c r="DL268" s="354"/>
      <c r="DM268" s="354"/>
      <c r="DN268" s="354"/>
      <c r="DO268" s="354"/>
      <c r="DP268" s="354"/>
      <c r="DQ268" s="354"/>
      <c r="DR268" s="354"/>
      <c r="DS268" s="354"/>
      <c r="DT268" s="354"/>
      <c r="DU268" s="354"/>
      <c r="DV268" s="354"/>
      <c r="DW268" s="354"/>
      <c r="DX268" s="354"/>
      <c r="DY268" s="354"/>
      <c r="DZ268" s="357"/>
      <c r="EA268" s="356"/>
      <c r="EB268" s="356"/>
      <c r="EC268" s="356"/>
      <c r="ED268" s="356">
        <v>-207</v>
      </c>
      <c r="EE268" s="358"/>
      <c r="EF268" s="48"/>
      <c r="EG268" s="46"/>
      <c r="EH268" s="46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8"/>
      <c r="EU268" s="47"/>
      <c r="EV268" s="47"/>
      <c r="EW268" s="47"/>
      <c r="EX268" s="47"/>
      <c r="EY268" s="47"/>
      <c r="EZ268" s="47"/>
      <c r="FA268" s="47"/>
      <c r="FB268" s="47"/>
      <c r="FC268" s="47">
        <v>58</v>
      </c>
      <c r="FD268" s="47"/>
      <c r="FE268" s="47">
        <v>24</v>
      </c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354"/>
      <c r="FR268" s="354"/>
      <c r="FS268" s="354"/>
      <c r="FT268" s="354"/>
      <c r="FU268" s="354"/>
      <c r="FV268" s="354"/>
      <c r="FW268" s="354"/>
      <c r="FX268" s="354"/>
      <c r="FY268" s="354"/>
      <c r="FZ268" s="354"/>
      <c r="GA268" s="354"/>
      <c r="GB268" s="354"/>
      <c r="GC268" s="354"/>
      <c r="GD268" s="354"/>
      <c r="GE268" s="354">
        <v>24</v>
      </c>
      <c r="GF268" s="354"/>
      <c r="GG268" s="354"/>
      <c r="GH268" s="354"/>
      <c r="GI268" s="354"/>
      <c r="GJ268" s="354"/>
      <c r="GK268" s="354">
        <v>44</v>
      </c>
      <c r="GL268" s="354"/>
      <c r="GM268" s="354"/>
      <c r="GN268" s="354"/>
      <c r="GO268" s="354">
        <v>6</v>
      </c>
      <c r="GP268" s="354"/>
      <c r="GQ268" s="354"/>
      <c r="GR268" s="354">
        <v>4</v>
      </c>
      <c r="GS268" s="354"/>
      <c r="GT268" s="354"/>
      <c r="GU268" s="354"/>
      <c r="GV268" s="354"/>
      <c r="GW268" s="354"/>
      <c r="GX268" s="354"/>
      <c r="GY268" s="354"/>
      <c r="GZ268" s="354">
        <v>6</v>
      </c>
      <c r="HA268" s="354"/>
      <c r="HB268" s="354"/>
      <c r="HC268" s="354"/>
      <c r="HD268" s="354"/>
      <c r="HE268" s="354">
        <v>40</v>
      </c>
      <c r="HF268" s="354"/>
      <c r="HG268" s="354"/>
      <c r="HH268" s="354"/>
      <c r="HI268" s="354"/>
      <c r="HJ268" s="354"/>
      <c r="HK268" s="354">
        <v>8</v>
      </c>
      <c r="HL268" s="354"/>
      <c r="HM268" s="354"/>
      <c r="HN268" s="354"/>
      <c r="HO268" s="354"/>
      <c r="HP268" s="354"/>
      <c r="HQ268" s="354"/>
      <c r="HR268" s="354"/>
      <c r="HS268" s="354"/>
      <c r="HT268" s="354"/>
      <c r="HU268" s="354"/>
      <c r="HV268" s="354"/>
      <c r="HW268" s="354"/>
      <c r="HX268" s="354">
        <v>56</v>
      </c>
      <c r="HY268" s="354"/>
      <c r="HZ268" s="354"/>
      <c r="IA268" s="354"/>
      <c r="IB268" s="354"/>
      <c r="IC268" s="354"/>
      <c r="ID268" s="354"/>
      <c r="IE268" s="354"/>
      <c r="IF268" s="354"/>
      <c r="IG268" s="354"/>
      <c r="IH268" s="354"/>
      <c r="II268" s="354"/>
      <c r="IJ268" s="354"/>
      <c r="IK268" s="354"/>
      <c r="IL268" s="354"/>
      <c r="IM268" s="354"/>
      <c r="IN268" s="354"/>
      <c r="IO268" s="354"/>
      <c r="IP268" s="354">
        <v>8</v>
      </c>
      <c r="IQ268" s="354"/>
      <c r="IR268" s="50"/>
      <c r="IS268" s="47"/>
      <c r="IT268" s="47"/>
      <c r="IU268" s="47"/>
      <c r="IV268" s="47"/>
      <c r="IW268" s="47"/>
      <c r="IX268" s="47"/>
      <c r="IY268" s="47"/>
      <c r="IZ268" s="47"/>
      <c r="JA268" s="47"/>
      <c r="JB268" s="47"/>
      <c r="JC268" s="47"/>
      <c r="JD268" s="47"/>
      <c r="JE268" s="47"/>
      <c r="JF268" s="47"/>
      <c r="JG268" s="47"/>
      <c r="JH268" s="47"/>
      <c r="JI268" s="47"/>
      <c r="JJ268" s="47"/>
      <c r="JK268" s="47"/>
      <c r="JL268" s="354"/>
      <c r="JM268" s="354"/>
      <c r="JN268" s="354"/>
      <c r="JO268" s="354"/>
      <c r="JP268" s="354"/>
      <c r="JQ268" s="354"/>
      <c r="JR268" s="354"/>
      <c r="JS268" s="354"/>
      <c r="JT268" s="354"/>
      <c r="JU268" s="354"/>
      <c r="JV268" s="354"/>
      <c r="JW268" s="354"/>
      <c r="JX268" s="354"/>
      <c r="JY268" s="354"/>
      <c r="JZ268" s="354"/>
      <c r="KA268" s="354"/>
      <c r="KB268" s="354"/>
      <c r="KC268" s="354"/>
      <c r="KD268" s="354"/>
      <c r="KE268" s="354"/>
      <c r="KF268" s="354"/>
      <c r="KG268" s="354"/>
      <c r="KH268" s="354"/>
      <c r="KI268" s="354"/>
      <c r="KJ268" s="354"/>
      <c r="KK268" s="354"/>
      <c r="KL268" s="354"/>
      <c r="KM268" s="354"/>
      <c r="KN268" s="354"/>
      <c r="KO268" s="354"/>
      <c r="KP268" s="354"/>
      <c r="KQ268" s="354"/>
      <c r="KR268" s="354"/>
      <c r="KS268" s="354"/>
      <c r="KT268" s="354"/>
      <c r="KU268" s="354"/>
      <c r="KV268" s="51"/>
      <c r="KW268" s="47"/>
      <c r="KX268" s="47"/>
      <c r="KY268" s="47"/>
      <c r="KZ268" s="47"/>
      <c r="LA268" s="47"/>
      <c r="LB268" s="47"/>
      <c r="LC268" s="47"/>
      <c r="LD268" s="361"/>
      <c r="LE268" s="361"/>
      <c r="LF268" s="361"/>
      <c r="LG268" s="361"/>
      <c r="LH268" s="361"/>
      <c r="LI268" s="361"/>
      <c r="LJ268" s="361"/>
      <c r="LK268" s="361"/>
      <c r="LL268" s="361"/>
      <c r="LM268" s="361"/>
      <c r="LN268" s="361"/>
      <c r="LO268" s="361"/>
      <c r="LP268" s="361"/>
      <c r="LQ268" s="354"/>
      <c r="LR268" s="354"/>
      <c r="LS268" s="354"/>
      <c r="LT268" s="354"/>
      <c r="LU268" s="354"/>
      <c r="LV268" s="354"/>
      <c r="LW268" s="51"/>
      <c r="LX268" s="354"/>
      <c r="LY268" s="354"/>
      <c r="LZ268" s="354"/>
      <c r="MA268" s="354"/>
      <c r="MB268" s="363"/>
      <c r="MC268" s="363"/>
      <c r="MD268" s="354"/>
      <c r="ME268" s="354"/>
      <c r="MF268" s="354"/>
      <c r="MG268" s="354"/>
      <c r="MH268" s="354"/>
      <c r="MI268" s="354"/>
      <c r="MJ268" s="354"/>
      <c r="MK268" s="354"/>
      <c r="ML268" s="354"/>
      <c r="MM268" s="354"/>
      <c r="MN268" s="354"/>
      <c r="MO268" s="354"/>
      <c r="MP268" s="354"/>
      <c r="MQ268" s="354"/>
      <c r="MR268" s="354"/>
      <c r="MS268" s="51"/>
      <c r="MT268" s="364">
        <f t="shared" ref="MT268:MT331" si="182">SUM(EF268:IR268)</f>
        <v>278</v>
      </c>
      <c r="MU268" s="365">
        <f t="shared" ref="MU268:MU331" si="183">SUM(IS268:MS268)</f>
        <v>0</v>
      </c>
      <c r="MV268" s="366">
        <f t="shared" ref="MV268:MV331" si="184">MU268+MT268</f>
        <v>278</v>
      </c>
      <c r="MW268" s="365">
        <v>596</v>
      </c>
      <c r="MX268" s="365"/>
      <c r="MY268" s="54"/>
      <c r="MZ268" s="709"/>
      <c r="NA268" s="709"/>
      <c r="NB268" s="709">
        <f t="shared" ref="NB268:NB331" si="185">NA268*NP268</f>
        <v>0</v>
      </c>
      <c r="NC268" s="711"/>
      <c r="ND268" s="711">
        <v>5.18</v>
      </c>
      <c r="NE268" s="738" t="e">
        <f t="shared" si="167"/>
        <v>#DIV/0!</v>
      </c>
      <c r="NF268" s="743"/>
      <c r="NG268" s="743">
        <v>500</v>
      </c>
      <c r="NH268" s="743">
        <v>5</v>
      </c>
      <c r="NI268" s="740">
        <f t="shared" ref="NI268:NI331" si="186">ND268*NS268</f>
        <v>3061.38</v>
      </c>
      <c r="NJ268" s="738"/>
      <c r="NK268" s="818"/>
      <c r="NL268" s="742">
        <v>44562</v>
      </c>
      <c r="NM268" s="739">
        <f ca="1" t="shared" ref="NM268:NM331" si="187">NN268/30</f>
        <v>17.1666666666667</v>
      </c>
      <c r="NN268" s="739">
        <f ca="1" t="shared" ref="NN268:NN331" si="188">DATEDIF(NL268,TODAY(),"D")</f>
        <v>515</v>
      </c>
      <c r="NO268" s="743">
        <v>168</v>
      </c>
      <c r="NP268" s="739">
        <f t="shared" ref="NP268:NP331" si="189">MV268</f>
        <v>278</v>
      </c>
      <c r="NQ268" s="761">
        <f t="shared" ref="NQ268:NQ331" si="190">NP268/((NO268+NS268)/2)</f>
        <v>0.732542819499341</v>
      </c>
      <c r="NR268" s="739">
        <f ca="1" t="shared" ref="NR268:NR331" si="191">NQ268/NN268*365</f>
        <v>0.519180833237397</v>
      </c>
      <c r="NS268" s="739">
        <f t="shared" ref="NS268:NS331" si="192">L268</f>
        <v>591</v>
      </c>
      <c r="NT268" s="743"/>
      <c r="NU268" s="739">
        <f ca="1" t="shared" ref="NU268:NU331" si="193">NP268/NM268</f>
        <v>16.1941747572816</v>
      </c>
      <c r="NV268" s="769">
        <f ca="1" t="shared" ref="NV268:NV331" si="194">NP268/NN268</f>
        <v>0.539805825242718</v>
      </c>
      <c r="NW268" s="769">
        <f ca="1" t="shared" ref="NW268:NW331" si="195">NS268/NV268</f>
        <v>1094.8381294964</v>
      </c>
      <c r="NX268" s="743"/>
      <c r="NY268" s="743"/>
      <c r="NZ268" s="743"/>
      <c r="OA268" s="743"/>
      <c r="OB268" s="743"/>
      <c r="OC268" s="743"/>
      <c r="OD268" s="743"/>
      <c r="OE268" s="743">
        <f t="shared" ref="OE268:OE331" si="196">KW268+IS268+IT268+ET268+EP268+EN268+EM268+EL268+EK268+EJ268+EI268+EH268+EG268+EF268</f>
        <v>0</v>
      </c>
      <c r="OF268" s="743">
        <f t="shared" ref="OF268:OF331" si="197">LA268+KZ268+KY268+KX268+IW268+IV268+IU268+EV268+ER268+EO268</f>
        <v>0</v>
      </c>
      <c r="OG268" s="743">
        <f t="shared" ref="OG268:OG331" si="198">LY268+LX268+LG268+LF268+LE268+LD268+LC268+LB268+IY268+IX268+FG268+FF268+FE268+FC268+FB268+FA268+EZ268+EX268+EW268+ES268+FI268</f>
        <v>82</v>
      </c>
      <c r="OH268" s="743">
        <f t="shared" ref="OH268:OH331" si="199">LH268+JD268+JB268+JA268+IZ268+FT268+FM268+FL268+FK268+FJ268+FH268+FD268</f>
        <v>0</v>
      </c>
      <c r="OI268" s="743">
        <f t="shared" ref="OI268:OI331" si="200">JH268+JG268+JF268+GD268+FV268+FU268+FR268+FO268+FR268+FW268+FS268</f>
        <v>0</v>
      </c>
      <c r="OJ268" s="739">
        <f t="shared" ref="OJ268:OJ331" si="201">JI268+GQ268+GP268+GO268+GM268+GK268+GJ268+GI268+GH268+GG268+GF268+GE268+GB268+GA268+FZ268+FY268+FX268+FP268</f>
        <v>74</v>
      </c>
      <c r="OK268" s="739">
        <f t="shared" ref="OK268:OK331" si="202">LZ268+LM268+LL268+LK268+LJ268+LI268+JU268+JT268+JS268+JR268+JQ268+JP268+JO268+JN268+JM268+JL268+JK268+JJ268+GW268+GV268+GU268+GT268+GR268+GN268</f>
        <v>4</v>
      </c>
      <c r="OL268" s="739">
        <f t="shared" ref="OL268:OL331" si="203">LN268+JX268+JW268+JV268+GY268+GX268+GL268+FN268+FQ268+GS268</f>
        <v>0</v>
      </c>
      <c r="OM268" s="739">
        <f t="shared" ref="OM268:OM331" si="204">MB268+MA268+KH268+KG268+KF268+KE268+KD268+KC268+KB268+KA268+JZ268+JY268+HI268+HF268+HC268+GZ268+LO268</f>
        <v>6</v>
      </c>
      <c r="ON268" s="739">
        <f t="shared" ref="ON268:ON331" si="205">MF268+ME268+MD268+MC268+LP268+LQ268+HT268+HN268+HM268+HL268+HK268+HH268+HG268+HE268</f>
        <v>48</v>
      </c>
      <c r="OO268" s="739">
        <f t="shared" ref="OO268:OO331" si="206">MI268+MG268+LU268+LT268+LS268+LR268+KQ268+KN268+KM268+KL268+KK268+KJ268+KI268+II268+IA268+HY268+HW268+HV268+HS268+HR268+HQ268+HP268+HJ268+HD268</f>
        <v>0</v>
      </c>
      <c r="OP268" s="739"/>
      <c r="OQ268" s="739">
        <f t="shared" ref="OQ268:OQ331" si="207">MJ268+MH268+KP268+KO268+IL268+IK268+IJ268+IH268+IG268+IF268+IE268+ID268+IC268+IB268+HZ268+HX268+HU268+HB268</f>
        <v>56</v>
      </c>
      <c r="OR268" s="739">
        <f t="shared" ref="OR268:OR331" si="208">OQ268+OM268+OL268+OK268+OJ268+OI268+OH268+OG268+OF268+OE268+ON268+OO268+OP268</f>
        <v>270</v>
      </c>
      <c r="OS268" s="739">
        <f t="shared" ref="OS268:OS331" si="209">JE268</f>
        <v>0</v>
      </c>
      <c r="OT268" s="739">
        <f t="shared" ref="OT268:OT331" si="210">OR268+OS268-MV268</f>
        <v>-8</v>
      </c>
      <c r="OU268" s="743"/>
      <c r="OV268" s="743"/>
      <c r="OW268" s="743"/>
      <c r="OX268" s="743"/>
      <c r="OY268" s="743"/>
      <c r="OZ268" s="743"/>
      <c r="PA268" s="743"/>
      <c r="PB268" s="743"/>
      <c r="PC268" s="743"/>
      <c r="PD268" s="743"/>
      <c r="PE268" s="743"/>
      <c r="PF268" s="743"/>
      <c r="PG268" s="743"/>
      <c r="PI268" s="28">
        <v>50</v>
      </c>
      <c r="PJ268" s="28">
        <v>60</v>
      </c>
      <c r="PK268" s="28">
        <v>0</v>
      </c>
      <c r="PL268" s="28">
        <v>122</v>
      </c>
      <c r="PM268" s="28">
        <v>0</v>
      </c>
      <c r="PN268" s="28">
        <v>68</v>
      </c>
      <c r="PO268" s="28">
        <v>0</v>
      </c>
      <c r="PP268" s="28">
        <v>12</v>
      </c>
      <c r="PQ268" s="28">
        <v>124</v>
      </c>
      <c r="PR268" s="28">
        <v>0</v>
      </c>
      <c r="PS268" s="28">
        <v>110</v>
      </c>
      <c r="PT268" s="28">
        <v>50</v>
      </c>
      <c r="PU268" s="28">
        <v>0</v>
      </c>
      <c r="PV268" s="28">
        <v>596</v>
      </c>
      <c r="PW268" s="28">
        <v>0</v>
      </c>
    </row>
    <row r="269" s="28" customFormat="1" customHeight="1" spans="1:439">
      <c r="A269" s="798" t="s">
        <v>1334</v>
      </c>
      <c r="B269" s="343">
        <v>2021</v>
      </c>
      <c r="C269" s="95" t="s">
        <v>2141</v>
      </c>
      <c r="D269" s="95" t="s">
        <v>2142</v>
      </c>
      <c r="E269" s="411"/>
      <c r="F269" s="116" t="s">
        <v>525</v>
      </c>
      <c r="G269" s="112" t="s">
        <v>526</v>
      </c>
      <c r="H269" s="113" t="s">
        <v>527</v>
      </c>
      <c r="I269" s="99">
        <f t="shared" si="172"/>
        <v>-2256</v>
      </c>
      <c r="J269" s="100">
        <v>6588</v>
      </c>
      <c r="K269" s="454">
        <v>0</v>
      </c>
      <c r="L269" s="150">
        <f t="shared" si="178"/>
        <v>4332</v>
      </c>
      <c r="M269" s="151">
        <f t="shared" si="179"/>
        <v>4332</v>
      </c>
      <c r="N269" s="455"/>
      <c r="O269" s="37">
        <v>6588</v>
      </c>
      <c r="P269" s="36"/>
      <c r="Q269" s="33">
        <f t="shared" si="180"/>
        <v>0</v>
      </c>
      <c r="R269" s="34">
        <f t="shared" si="181"/>
        <v>0</v>
      </c>
      <c r="S269" s="490"/>
      <c r="T269" s="490"/>
      <c r="U269" s="824"/>
      <c r="V269" s="824"/>
      <c r="W269" s="490"/>
      <c r="X269" s="489"/>
      <c r="Y269" s="505"/>
      <c r="Z269" s="505"/>
      <c r="AA269" s="505"/>
      <c r="AB269" s="505"/>
      <c r="AC269" s="505"/>
      <c r="AD269" s="505"/>
      <c r="AE269" s="505"/>
      <c r="AF269" s="490"/>
      <c r="AG269" s="490"/>
      <c r="AH269" s="490"/>
      <c r="AI269" s="490"/>
      <c r="AJ269" s="490"/>
      <c r="AK269" s="490"/>
      <c r="AL269" s="490"/>
      <c r="AM269" s="490"/>
      <c r="AN269" s="490"/>
      <c r="AO269" s="490"/>
      <c r="AP269" s="490"/>
      <c r="AQ269" s="490"/>
      <c r="AR269" s="490"/>
      <c r="AS269" s="490"/>
      <c r="AT269" s="490"/>
      <c r="AU269" s="490"/>
      <c r="AV269" s="490"/>
      <c r="AW269" s="490"/>
      <c r="AX269" s="490"/>
      <c r="AY269" s="100"/>
      <c r="AZ269" s="48"/>
      <c r="BA269" s="48"/>
      <c r="BB269" s="48"/>
      <c r="BC269" s="48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354"/>
      <c r="BT269" s="354"/>
      <c r="BU269" s="354"/>
      <c r="BV269" s="354"/>
      <c r="BW269" s="354"/>
      <c r="BX269" s="354"/>
      <c r="BY269" s="354"/>
      <c r="BZ269" s="354"/>
      <c r="CA269" s="354"/>
      <c r="CB269" s="354"/>
      <c r="CC269" s="354"/>
      <c r="CD269" s="354"/>
      <c r="CE269" s="354"/>
      <c r="CF269" s="354"/>
      <c r="CG269" s="354"/>
      <c r="CH269" s="354"/>
      <c r="CI269" s="354"/>
      <c r="CJ269" s="354"/>
      <c r="CK269" s="354"/>
      <c r="CL269" s="354"/>
      <c r="CM269" s="354"/>
      <c r="CN269" s="354"/>
      <c r="CO269" s="354"/>
      <c r="CP269" s="358"/>
      <c r="CQ269" s="48"/>
      <c r="CR269" s="354"/>
      <c r="CS269" s="354"/>
      <c r="CT269" s="355"/>
      <c r="CU269" s="354"/>
      <c r="CV269" s="354"/>
      <c r="CW269" s="354"/>
      <c r="CX269" s="354"/>
      <c r="CY269" s="354"/>
      <c r="CZ269" s="354"/>
      <c r="DA269" s="356"/>
      <c r="DB269" s="354"/>
      <c r="DC269" s="354"/>
      <c r="DD269" s="354"/>
      <c r="DE269" s="354"/>
      <c r="DF269" s="354"/>
      <c r="DG269" s="354"/>
      <c r="DH269" s="354"/>
      <c r="DI269" s="354"/>
      <c r="DJ269" s="354"/>
      <c r="DK269" s="354"/>
      <c r="DL269" s="354"/>
      <c r="DM269" s="354"/>
      <c r="DN269" s="354"/>
      <c r="DO269" s="354"/>
      <c r="DP269" s="354"/>
      <c r="DQ269" s="354"/>
      <c r="DR269" s="354"/>
      <c r="DS269" s="354"/>
      <c r="DT269" s="354"/>
      <c r="DU269" s="354"/>
      <c r="DV269" s="354"/>
      <c r="DW269" s="354"/>
      <c r="DX269" s="354"/>
      <c r="DY269" s="354"/>
      <c r="DZ269" s="357"/>
      <c r="EA269" s="356"/>
      <c r="EB269" s="356"/>
      <c r="EC269" s="356"/>
      <c r="ED269" s="356">
        <v>168</v>
      </c>
      <c r="EE269" s="358"/>
      <c r="EF269" s="48"/>
      <c r="EG269" s="46"/>
      <c r="EH269" s="46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8"/>
      <c r="EU269" s="47"/>
      <c r="EV269" s="47"/>
      <c r="EW269" s="47">
        <v>72</v>
      </c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>
        <v>72</v>
      </c>
      <c r="FN269" s="47"/>
      <c r="FO269" s="47"/>
      <c r="FP269" s="47"/>
      <c r="FQ269" s="354"/>
      <c r="FR269" s="354"/>
      <c r="FS269" s="354"/>
      <c r="FT269" s="354"/>
      <c r="FU269" s="354"/>
      <c r="FV269" s="354"/>
      <c r="FW269" s="354"/>
      <c r="FX269" s="354"/>
      <c r="FY269" s="354"/>
      <c r="FZ269" s="354"/>
      <c r="GA269" s="354">
        <v>1440</v>
      </c>
      <c r="GB269" s="354">
        <v>144</v>
      </c>
      <c r="GC269" s="354"/>
      <c r="GD269" s="354"/>
      <c r="GE269" s="354"/>
      <c r="GF269" s="354"/>
      <c r="GG269" s="354"/>
      <c r="GH269" s="354"/>
      <c r="GI269" s="354"/>
      <c r="GJ269" s="354"/>
      <c r="GK269" s="354"/>
      <c r="GL269" s="354"/>
      <c r="GM269" s="354"/>
      <c r="GN269" s="354"/>
      <c r="GO269" s="354"/>
      <c r="GP269" s="354"/>
      <c r="GQ269" s="354"/>
      <c r="GR269" s="354"/>
      <c r="GS269" s="354"/>
      <c r="GT269" s="354">
        <v>288</v>
      </c>
      <c r="GU269" s="354"/>
      <c r="GV269" s="354"/>
      <c r="GW269" s="354"/>
      <c r="GX269" s="354"/>
      <c r="GY269" s="354"/>
      <c r="GZ269" s="354"/>
      <c r="HA269" s="354"/>
      <c r="HB269" s="354"/>
      <c r="HC269" s="354"/>
      <c r="HD269" s="354"/>
      <c r="HE269" s="354"/>
      <c r="HF269" s="354"/>
      <c r="HG269" s="354"/>
      <c r="HH269" s="354"/>
      <c r="HI269" s="354"/>
      <c r="HJ269" s="354"/>
      <c r="HK269" s="354"/>
      <c r="HL269" s="354"/>
      <c r="HM269" s="354"/>
      <c r="HN269" s="354"/>
      <c r="HO269" s="354"/>
      <c r="HP269" s="354"/>
      <c r="HQ269" s="354"/>
      <c r="HR269" s="354"/>
      <c r="HS269" s="354"/>
      <c r="HT269" s="354"/>
      <c r="HU269" s="354"/>
      <c r="HV269" s="354"/>
      <c r="HW269" s="354"/>
      <c r="HX269" s="354"/>
      <c r="HY269" s="354"/>
      <c r="HZ269" s="354"/>
      <c r="IA269" s="354"/>
      <c r="IB269" s="354"/>
      <c r="IC269" s="354"/>
      <c r="ID269" s="354"/>
      <c r="IE269" s="354"/>
      <c r="IF269" s="354"/>
      <c r="IG269" s="354"/>
      <c r="IH269" s="354"/>
      <c r="II269" s="354"/>
      <c r="IJ269" s="354"/>
      <c r="IK269" s="354"/>
      <c r="IL269" s="354"/>
      <c r="IM269" s="354"/>
      <c r="IN269" s="354"/>
      <c r="IO269" s="354"/>
      <c r="IP269" s="354"/>
      <c r="IQ269" s="354"/>
      <c r="IR269" s="50"/>
      <c r="IS269" s="47"/>
      <c r="IT269" s="47"/>
      <c r="IU269" s="47"/>
      <c r="IV269" s="47"/>
      <c r="IW269" s="47"/>
      <c r="IX269" s="47"/>
      <c r="IY269" s="47"/>
      <c r="IZ269" s="47"/>
      <c r="JA269" s="47"/>
      <c r="JB269" s="47"/>
      <c r="JC269" s="47"/>
      <c r="JD269" s="47"/>
      <c r="JE269" s="47"/>
      <c r="JF269" s="47"/>
      <c r="JG269" s="47"/>
      <c r="JH269" s="47"/>
      <c r="JI269" s="47"/>
      <c r="JJ269" s="47"/>
      <c r="JK269" s="47"/>
      <c r="JL269" s="354"/>
      <c r="JM269" s="354"/>
      <c r="JN269" s="354"/>
      <c r="JO269" s="354"/>
      <c r="JP269" s="354"/>
      <c r="JQ269" s="354"/>
      <c r="JR269" s="354"/>
      <c r="JS269" s="354"/>
      <c r="JT269" s="354"/>
      <c r="JU269" s="354"/>
      <c r="JV269" s="354"/>
      <c r="JW269" s="354"/>
      <c r="JX269" s="354"/>
      <c r="JY269" s="354"/>
      <c r="JZ269" s="354"/>
      <c r="KA269" s="354"/>
      <c r="KB269" s="354"/>
      <c r="KC269" s="354"/>
      <c r="KD269" s="354"/>
      <c r="KE269" s="354"/>
      <c r="KF269" s="354"/>
      <c r="KG269" s="354"/>
      <c r="KH269" s="354"/>
      <c r="KI269" s="354"/>
      <c r="KJ269" s="354"/>
      <c r="KK269" s="354"/>
      <c r="KL269" s="354"/>
      <c r="KM269" s="354"/>
      <c r="KN269" s="354"/>
      <c r="KO269" s="354"/>
      <c r="KP269" s="354"/>
      <c r="KQ269" s="354"/>
      <c r="KR269" s="354"/>
      <c r="KS269" s="354"/>
      <c r="KT269" s="354"/>
      <c r="KU269" s="354"/>
      <c r="KV269" s="51"/>
      <c r="KW269" s="47"/>
      <c r="KX269" s="47"/>
      <c r="KY269" s="47"/>
      <c r="KZ269" s="47"/>
      <c r="LA269" s="47"/>
      <c r="LB269" s="47"/>
      <c r="LC269" s="47"/>
      <c r="LD269" s="361"/>
      <c r="LE269" s="361"/>
      <c r="LF269" s="361"/>
      <c r="LG269" s="361"/>
      <c r="LH269" s="361"/>
      <c r="LI269" s="361"/>
      <c r="LJ269" s="361"/>
      <c r="LK269" s="361"/>
      <c r="LL269" s="361"/>
      <c r="LM269" s="361"/>
      <c r="LN269" s="361"/>
      <c r="LO269" s="354">
        <v>72</v>
      </c>
      <c r="LP269" s="354"/>
      <c r="LQ269" s="354"/>
      <c r="LR269" s="354"/>
      <c r="LS269" s="354"/>
      <c r="LT269" s="354"/>
      <c r="LU269" s="354"/>
      <c r="LV269" s="354"/>
      <c r="LW269" s="51"/>
      <c r="LX269" s="354"/>
      <c r="LY269" s="354"/>
      <c r="LZ269" s="354"/>
      <c r="MA269" s="354"/>
      <c r="MB269" s="354"/>
      <c r="MC269" s="354"/>
      <c r="MD269" s="354"/>
      <c r="ME269" s="354"/>
      <c r="MF269" s="354"/>
      <c r="MG269" s="354"/>
      <c r="MH269" s="354"/>
      <c r="MI269" s="354"/>
      <c r="MJ269" s="354"/>
      <c r="MK269" s="354"/>
      <c r="ML269" s="354"/>
      <c r="MM269" s="354"/>
      <c r="MN269" s="354"/>
      <c r="MO269" s="354"/>
      <c r="MP269" s="354"/>
      <c r="MQ269" s="354"/>
      <c r="MR269" s="354"/>
      <c r="MS269" s="51"/>
      <c r="MT269" s="364">
        <f t="shared" si="182"/>
        <v>2016</v>
      </c>
      <c r="MU269" s="365">
        <f t="shared" si="183"/>
        <v>72</v>
      </c>
      <c r="MV269" s="366">
        <f t="shared" si="184"/>
        <v>2088</v>
      </c>
      <c r="MW269" s="365">
        <v>5976</v>
      </c>
      <c r="MX269" s="365">
        <v>1568</v>
      </c>
      <c r="MY269" s="54"/>
      <c r="MZ269" s="708">
        <v>1.99</v>
      </c>
      <c r="NA269" s="817">
        <v>0.45</v>
      </c>
      <c r="NB269" s="709">
        <f t="shared" si="185"/>
        <v>939.6</v>
      </c>
      <c r="NC269" s="710">
        <v>3.5</v>
      </c>
      <c r="ND269" s="710">
        <v>3.02</v>
      </c>
      <c r="NE269" s="738">
        <f t="shared" si="167"/>
        <v>-0.00165837479270303</v>
      </c>
      <c r="NF269" s="739"/>
      <c r="NG269" s="739">
        <v>3000</v>
      </c>
      <c r="NH269" s="739">
        <v>3.02</v>
      </c>
      <c r="NI269" s="740">
        <f t="shared" si="186"/>
        <v>13082.64</v>
      </c>
      <c r="NJ269" s="738">
        <f t="shared" ref="NJ269:NJ284" si="211">1-NH269/6.7/NA269</f>
        <v>-0.00165837479270303</v>
      </c>
      <c r="NK269" s="741"/>
      <c r="NL269" s="742">
        <v>44562</v>
      </c>
      <c r="NM269" s="739">
        <f ca="1" t="shared" si="187"/>
        <v>17.1666666666667</v>
      </c>
      <c r="NN269" s="739">
        <f ca="1" t="shared" si="188"/>
        <v>515</v>
      </c>
      <c r="NO269" s="739">
        <v>6588</v>
      </c>
      <c r="NP269" s="739">
        <f t="shared" si="189"/>
        <v>2088</v>
      </c>
      <c r="NQ269" s="761">
        <f t="shared" si="190"/>
        <v>0.382417582417582</v>
      </c>
      <c r="NR269" s="739">
        <f ca="1" t="shared" si="191"/>
        <v>0.271033820548383</v>
      </c>
      <c r="NS269" s="739">
        <f t="shared" si="192"/>
        <v>4332</v>
      </c>
      <c r="NT269" s="739"/>
      <c r="NU269" s="739">
        <f ca="1" t="shared" si="193"/>
        <v>121.631067961165</v>
      </c>
      <c r="NV269" s="769">
        <f ca="1" t="shared" si="194"/>
        <v>4.05436893203883</v>
      </c>
      <c r="NW269" s="769">
        <f ca="1" t="shared" si="195"/>
        <v>1068.47701149425</v>
      </c>
      <c r="NX269" s="739"/>
      <c r="NY269" s="739"/>
      <c r="NZ269" s="739"/>
      <c r="OA269" s="739"/>
      <c r="OB269" s="739"/>
      <c r="OC269" s="739"/>
      <c r="OD269" s="739"/>
      <c r="OE269" s="743">
        <f t="shared" si="196"/>
        <v>0</v>
      </c>
      <c r="OF269" s="743">
        <f t="shared" si="197"/>
        <v>0</v>
      </c>
      <c r="OG269" s="743">
        <f t="shared" si="198"/>
        <v>72</v>
      </c>
      <c r="OH269" s="743">
        <f t="shared" si="199"/>
        <v>72</v>
      </c>
      <c r="OI269" s="743">
        <f t="shared" si="200"/>
        <v>0</v>
      </c>
      <c r="OJ269" s="739">
        <f t="shared" si="201"/>
        <v>1584</v>
      </c>
      <c r="OK269" s="739">
        <f t="shared" si="202"/>
        <v>288</v>
      </c>
      <c r="OL269" s="739">
        <f t="shared" si="203"/>
        <v>0</v>
      </c>
      <c r="OM269" s="739">
        <f t="shared" si="204"/>
        <v>72</v>
      </c>
      <c r="ON269" s="739">
        <f t="shared" si="205"/>
        <v>0</v>
      </c>
      <c r="OO269" s="739">
        <f t="shared" si="206"/>
        <v>0</v>
      </c>
      <c r="OP269" s="739"/>
      <c r="OQ269" s="739">
        <f t="shared" si="207"/>
        <v>0</v>
      </c>
      <c r="OR269" s="739">
        <f t="shared" si="208"/>
        <v>2088</v>
      </c>
      <c r="OS269" s="739">
        <f t="shared" si="209"/>
        <v>0</v>
      </c>
      <c r="OT269" s="739">
        <f t="shared" si="210"/>
        <v>0</v>
      </c>
      <c r="OU269" s="739"/>
      <c r="OV269" s="739"/>
      <c r="OW269" s="739"/>
      <c r="OX269" s="739"/>
      <c r="OY269" s="739"/>
      <c r="OZ269" s="739"/>
      <c r="PA269" s="739"/>
      <c r="PB269" s="739"/>
      <c r="PC269" s="739"/>
      <c r="PD269" s="739"/>
      <c r="PE269" s="739"/>
      <c r="PF269" s="739"/>
      <c r="PG269" s="739"/>
      <c r="PI269" s="28">
        <v>72</v>
      </c>
      <c r="PJ269" s="28">
        <v>288</v>
      </c>
      <c r="PK269" s="28">
        <v>0</v>
      </c>
      <c r="PL269" s="28">
        <v>72</v>
      </c>
      <c r="PM269" s="28">
        <v>4680</v>
      </c>
      <c r="PN269" s="28">
        <v>144</v>
      </c>
      <c r="PO269" s="28">
        <v>504</v>
      </c>
      <c r="PP269" s="28">
        <v>0</v>
      </c>
      <c r="PQ269" s="28">
        <v>72</v>
      </c>
      <c r="PR269" s="28">
        <v>0</v>
      </c>
      <c r="PS269" s="28">
        <v>0</v>
      </c>
      <c r="PT269" s="28">
        <v>288</v>
      </c>
      <c r="PU269" s="28">
        <v>0</v>
      </c>
      <c r="PV269" s="28">
        <v>6120</v>
      </c>
      <c r="PW269" s="28">
        <v>144</v>
      </c>
    </row>
    <row r="270" s="28" customFormat="1" customHeight="1" spans="1:439">
      <c r="A270" s="798" t="s">
        <v>1334</v>
      </c>
      <c r="B270" s="343">
        <v>2021</v>
      </c>
      <c r="C270" s="95" t="s">
        <v>2141</v>
      </c>
      <c r="D270" s="95" t="s">
        <v>2142</v>
      </c>
      <c r="E270" s="411"/>
      <c r="F270" s="116" t="s">
        <v>528</v>
      </c>
      <c r="G270" s="112" t="s">
        <v>529</v>
      </c>
      <c r="H270" s="113" t="s">
        <v>530</v>
      </c>
      <c r="I270" s="99">
        <f t="shared" si="172"/>
        <v>-552</v>
      </c>
      <c r="J270" s="100">
        <v>1188</v>
      </c>
      <c r="K270" s="454">
        <v>0</v>
      </c>
      <c r="L270" s="150">
        <f t="shared" si="178"/>
        <v>636</v>
      </c>
      <c r="M270" s="151">
        <f t="shared" si="179"/>
        <v>636</v>
      </c>
      <c r="N270" s="455"/>
      <c r="O270" s="37">
        <v>1188</v>
      </c>
      <c r="P270" s="36"/>
      <c r="Q270" s="33">
        <f t="shared" si="180"/>
        <v>0</v>
      </c>
      <c r="R270" s="34">
        <f t="shared" si="181"/>
        <v>0</v>
      </c>
      <c r="S270" s="346"/>
      <c r="T270" s="346"/>
      <c r="U270" s="824"/>
      <c r="V270" s="824"/>
      <c r="W270" s="346"/>
      <c r="X270" s="347"/>
      <c r="Y270" s="348"/>
      <c r="Z270" s="348"/>
      <c r="AA270" s="348"/>
      <c r="AB270" s="348"/>
      <c r="AC270" s="348"/>
      <c r="AD270" s="348"/>
      <c r="AE270" s="348"/>
      <c r="AF270" s="346"/>
      <c r="AG270" s="346"/>
      <c r="AH270" s="346"/>
      <c r="AI270" s="346"/>
      <c r="AJ270" s="346"/>
      <c r="AK270" s="346"/>
      <c r="AL270" s="346"/>
      <c r="AM270" s="346"/>
      <c r="AN270" s="346"/>
      <c r="AO270" s="346"/>
      <c r="AP270" s="346"/>
      <c r="AQ270" s="346"/>
      <c r="AR270" s="346"/>
      <c r="AS270" s="346"/>
      <c r="AT270" s="346"/>
      <c r="AU270" s="346"/>
      <c r="AV270" s="346"/>
      <c r="AW270" s="346"/>
      <c r="AX270" s="346"/>
      <c r="AY270" s="349"/>
      <c r="AZ270" s="48"/>
      <c r="BA270" s="48"/>
      <c r="BB270" s="48"/>
      <c r="BC270" s="48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354"/>
      <c r="BT270" s="354"/>
      <c r="BU270" s="354"/>
      <c r="BV270" s="354"/>
      <c r="BW270" s="354"/>
      <c r="BX270" s="354"/>
      <c r="BY270" s="354"/>
      <c r="BZ270" s="354"/>
      <c r="CA270" s="354"/>
      <c r="CB270" s="354"/>
      <c r="CC270" s="354"/>
      <c r="CD270" s="354"/>
      <c r="CE270" s="354"/>
      <c r="CF270" s="354"/>
      <c r="CG270" s="354"/>
      <c r="CH270" s="354"/>
      <c r="CI270" s="354"/>
      <c r="CJ270" s="354"/>
      <c r="CK270" s="354"/>
      <c r="CL270" s="354"/>
      <c r="CM270" s="354"/>
      <c r="CN270" s="354"/>
      <c r="CO270" s="354"/>
      <c r="CP270" s="358"/>
      <c r="CQ270" s="48"/>
      <c r="CR270" s="354"/>
      <c r="CS270" s="354"/>
      <c r="CT270" s="355"/>
      <c r="CU270" s="354"/>
      <c r="CV270" s="354"/>
      <c r="CW270" s="354"/>
      <c r="CX270" s="354"/>
      <c r="CY270" s="354"/>
      <c r="CZ270" s="354"/>
      <c r="DA270" s="356"/>
      <c r="DB270" s="354"/>
      <c r="DC270" s="354"/>
      <c r="DD270" s="354"/>
      <c r="DE270" s="354"/>
      <c r="DF270" s="354"/>
      <c r="DG270" s="354"/>
      <c r="DH270" s="354"/>
      <c r="DI270" s="354"/>
      <c r="DJ270" s="354"/>
      <c r="DK270" s="354"/>
      <c r="DL270" s="354"/>
      <c r="DM270" s="354"/>
      <c r="DN270" s="354"/>
      <c r="DO270" s="354"/>
      <c r="DP270" s="354"/>
      <c r="DQ270" s="354"/>
      <c r="DR270" s="354"/>
      <c r="DS270" s="354"/>
      <c r="DT270" s="354"/>
      <c r="DU270" s="354"/>
      <c r="DV270" s="354"/>
      <c r="DW270" s="354"/>
      <c r="DX270" s="354"/>
      <c r="DY270" s="354"/>
      <c r="DZ270" s="357"/>
      <c r="EA270" s="356"/>
      <c r="EB270" s="356"/>
      <c r="EC270" s="356"/>
      <c r="ED270" s="356">
        <v>-240</v>
      </c>
      <c r="EE270" s="358"/>
      <c r="EF270" s="48"/>
      <c r="EG270" s="46"/>
      <c r="EH270" s="46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8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>
        <v>36</v>
      </c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354"/>
      <c r="FR270" s="354"/>
      <c r="FS270" s="354"/>
      <c r="FT270" s="354"/>
      <c r="FU270" s="354"/>
      <c r="FV270" s="354"/>
      <c r="FW270" s="354"/>
      <c r="FX270" s="354"/>
      <c r="FY270" s="354"/>
      <c r="FZ270" s="354"/>
      <c r="GA270" s="354">
        <v>720</v>
      </c>
      <c r="GB270" s="354"/>
      <c r="GC270" s="354"/>
      <c r="GD270" s="354"/>
      <c r="GE270" s="354"/>
      <c r="GF270" s="354"/>
      <c r="GG270" s="354"/>
      <c r="GH270" s="354"/>
      <c r="GI270" s="354"/>
      <c r="GJ270" s="354"/>
      <c r="GK270" s="354"/>
      <c r="GL270" s="354"/>
      <c r="GM270" s="354"/>
      <c r="GN270" s="354"/>
      <c r="GO270" s="354"/>
      <c r="GP270" s="354"/>
      <c r="GQ270" s="354"/>
      <c r="GR270" s="354"/>
      <c r="GS270" s="354"/>
      <c r="GT270" s="354"/>
      <c r="GU270" s="354"/>
      <c r="GV270" s="354"/>
      <c r="GW270" s="354"/>
      <c r="GX270" s="354"/>
      <c r="GY270" s="354"/>
      <c r="GZ270" s="354"/>
      <c r="HA270" s="354"/>
      <c r="HB270" s="354"/>
      <c r="HC270" s="354"/>
      <c r="HD270" s="354"/>
      <c r="HE270" s="354"/>
      <c r="HF270" s="354"/>
      <c r="HG270" s="354"/>
      <c r="HH270" s="354"/>
      <c r="HI270" s="354"/>
      <c r="HJ270" s="354"/>
      <c r="HK270" s="354"/>
      <c r="HL270" s="354"/>
      <c r="HM270" s="354"/>
      <c r="HN270" s="354"/>
      <c r="HO270" s="354"/>
      <c r="HP270" s="354"/>
      <c r="HQ270" s="354"/>
      <c r="HR270" s="354"/>
      <c r="HS270" s="354"/>
      <c r="HT270" s="354"/>
      <c r="HU270" s="354"/>
      <c r="HV270" s="354"/>
      <c r="HW270" s="354"/>
      <c r="HX270" s="354"/>
      <c r="HY270" s="354"/>
      <c r="HZ270" s="354"/>
      <c r="IA270" s="354"/>
      <c r="IB270" s="354"/>
      <c r="IC270" s="354"/>
      <c r="ID270" s="354"/>
      <c r="IE270" s="354"/>
      <c r="IF270" s="354"/>
      <c r="IG270" s="354"/>
      <c r="IH270" s="354"/>
      <c r="II270" s="354"/>
      <c r="IJ270" s="354"/>
      <c r="IK270" s="354"/>
      <c r="IL270" s="354"/>
      <c r="IM270" s="354"/>
      <c r="IN270" s="354"/>
      <c r="IO270" s="354"/>
      <c r="IP270" s="354"/>
      <c r="IQ270" s="354"/>
      <c r="IR270" s="50"/>
      <c r="IS270" s="47"/>
      <c r="IT270" s="47"/>
      <c r="IU270" s="47"/>
      <c r="IV270" s="47"/>
      <c r="IW270" s="47"/>
      <c r="IX270" s="47"/>
      <c r="IY270" s="47"/>
      <c r="IZ270" s="47"/>
      <c r="JA270" s="47"/>
      <c r="JB270" s="47"/>
      <c r="JC270" s="47"/>
      <c r="JD270" s="47"/>
      <c r="JE270" s="47"/>
      <c r="JF270" s="47"/>
      <c r="JG270" s="47"/>
      <c r="JH270" s="47"/>
      <c r="JI270" s="47"/>
      <c r="JJ270" s="47"/>
      <c r="JK270" s="47"/>
      <c r="JL270" s="354"/>
      <c r="JM270" s="354"/>
      <c r="JN270" s="354"/>
      <c r="JO270" s="354"/>
      <c r="JP270" s="354"/>
      <c r="JQ270" s="354"/>
      <c r="JR270" s="354"/>
      <c r="JS270" s="354"/>
      <c r="JT270" s="354"/>
      <c r="JU270" s="354"/>
      <c r="JV270" s="354"/>
      <c r="JW270" s="354"/>
      <c r="JX270" s="354"/>
      <c r="JY270" s="354"/>
      <c r="JZ270" s="354"/>
      <c r="KA270" s="354"/>
      <c r="KB270" s="354"/>
      <c r="KC270" s="354"/>
      <c r="KD270" s="354"/>
      <c r="KE270" s="354"/>
      <c r="KF270" s="354"/>
      <c r="KG270" s="354"/>
      <c r="KH270" s="354"/>
      <c r="KI270" s="354"/>
      <c r="KJ270" s="354"/>
      <c r="KK270" s="354"/>
      <c r="KL270" s="354"/>
      <c r="KM270" s="354"/>
      <c r="KN270" s="354"/>
      <c r="KO270" s="354"/>
      <c r="KP270" s="354"/>
      <c r="KQ270" s="354"/>
      <c r="KR270" s="354"/>
      <c r="KS270" s="354"/>
      <c r="KT270" s="354"/>
      <c r="KU270" s="354"/>
      <c r="KV270" s="51"/>
      <c r="KW270" s="47"/>
      <c r="KX270" s="47"/>
      <c r="KY270" s="47"/>
      <c r="KZ270" s="47"/>
      <c r="LA270" s="47"/>
      <c r="LB270" s="47"/>
      <c r="LC270" s="47"/>
      <c r="LD270" s="361"/>
      <c r="LE270" s="361"/>
      <c r="LF270" s="361"/>
      <c r="LG270" s="361"/>
      <c r="LH270" s="361"/>
      <c r="LI270" s="361"/>
      <c r="LJ270" s="361"/>
      <c r="LK270" s="361"/>
      <c r="LL270" s="361"/>
      <c r="LM270" s="361"/>
      <c r="LN270" s="361"/>
      <c r="LO270" s="354">
        <v>36</v>
      </c>
      <c r="LP270" s="354"/>
      <c r="LQ270" s="354"/>
      <c r="LR270" s="354"/>
      <c r="LS270" s="354"/>
      <c r="LT270" s="354"/>
      <c r="LU270" s="354"/>
      <c r="LV270" s="354"/>
      <c r="LW270" s="51"/>
      <c r="LX270" s="354"/>
      <c r="LY270" s="354"/>
      <c r="LZ270" s="354"/>
      <c r="MA270" s="354"/>
      <c r="MB270" s="354"/>
      <c r="MC270" s="354"/>
      <c r="MD270" s="354"/>
      <c r="ME270" s="354"/>
      <c r="MF270" s="354"/>
      <c r="MG270" s="354"/>
      <c r="MH270" s="354"/>
      <c r="MI270" s="354"/>
      <c r="MJ270" s="354"/>
      <c r="MK270" s="354"/>
      <c r="ML270" s="354"/>
      <c r="MM270" s="354"/>
      <c r="MN270" s="354"/>
      <c r="MO270" s="354"/>
      <c r="MP270" s="354"/>
      <c r="MQ270" s="354"/>
      <c r="MR270" s="354"/>
      <c r="MS270" s="51"/>
      <c r="MT270" s="364">
        <f t="shared" si="182"/>
        <v>756</v>
      </c>
      <c r="MU270" s="365">
        <f t="shared" si="183"/>
        <v>36</v>
      </c>
      <c r="MV270" s="366">
        <f t="shared" si="184"/>
        <v>792</v>
      </c>
      <c r="MW270" s="365">
        <v>3672</v>
      </c>
      <c r="MX270" s="365">
        <v>992</v>
      </c>
      <c r="MY270" s="54"/>
      <c r="MZ270" s="708">
        <v>4.99</v>
      </c>
      <c r="NA270" s="817">
        <v>1.06</v>
      </c>
      <c r="NB270" s="709">
        <f t="shared" si="185"/>
        <v>839.52</v>
      </c>
      <c r="NC270" s="710">
        <v>8.75</v>
      </c>
      <c r="ND270" s="710">
        <v>7.02</v>
      </c>
      <c r="NE270" s="738">
        <f t="shared" si="167"/>
        <v>0.0115460433680655</v>
      </c>
      <c r="NF270" s="739"/>
      <c r="NG270" s="739">
        <v>3000</v>
      </c>
      <c r="NH270" s="739">
        <v>7.02</v>
      </c>
      <c r="NI270" s="740">
        <f t="shared" si="186"/>
        <v>4464.72</v>
      </c>
      <c r="NJ270" s="738">
        <f t="shared" si="211"/>
        <v>0.0115460433680655</v>
      </c>
      <c r="NK270" s="741"/>
      <c r="NL270" s="742">
        <v>44562</v>
      </c>
      <c r="NM270" s="739">
        <f ca="1" t="shared" si="187"/>
        <v>17.1666666666667</v>
      </c>
      <c r="NN270" s="739">
        <f ca="1" t="shared" si="188"/>
        <v>515</v>
      </c>
      <c r="NO270" s="739">
        <v>1188</v>
      </c>
      <c r="NP270" s="739">
        <f t="shared" si="189"/>
        <v>792</v>
      </c>
      <c r="NQ270" s="761">
        <f t="shared" si="190"/>
        <v>0.868421052631579</v>
      </c>
      <c r="NR270" s="739">
        <f ca="1" t="shared" si="191"/>
        <v>0.615482881962187</v>
      </c>
      <c r="NS270" s="739">
        <f t="shared" si="192"/>
        <v>636</v>
      </c>
      <c r="NT270" s="739"/>
      <c r="NU270" s="739">
        <f ca="1" t="shared" si="193"/>
        <v>46.1359223300971</v>
      </c>
      <c r="NV270" s="769">
        <f ca="1" t="shared" si="194"/>
        <v>1.5378640776699</v>
      </c>
      <c r="NW270" s="769">
        <f ca="1" t="shared" si="195"/>
        <v>413.560606060606</v>
      </c>
      <c r="NX270" s="739"/>
      <c r="NY270" s="739"/>
      <c r="NZ270" s="739"/>
      <c r="OA270" s="739"/>
      <c r="OB270" s="739"/>
      <c r="OC270" s="739"/>
      <c r="OD270" s="739"/>
      <c r="OE270" s="743">
        <f t="shared" si="196"/>
        <v>0</v>
      </c>
      <c r="OF270" s="743">
        <f t="shared" si="197"/>
        <v>0</v>
      </c>
      <c r="OG270" s="743">
        <f t="shared" si="198"/>
        <v>36</v>
      </c>
      <c r="OH270" s="743">
        <f t="shared" si="199"/>
        <v>0</v>
      </c>
      <c r="OI270" s="743">
        <f t="shared" si="200"/>
        <v>0</v>
      </c>
      <c r="OJ270" s="739">
        <f t="shared" si="201"/>
        <v>720</v>
      </c>
      <c r="OK270" s="739">
        <f t="shared" si="202"/>
        <v>0</v>
      </c>
      <c r="OL270" s="739">
        <f t="shared" si="203"/>
        <v>0</v>
      </c>
      <c r="OM270" s="739">
        <f t="shared" si="204"/>
        <v>36</v>
      </c>
      <c r="ON270" s="739">
        <f t="shared" si="205"/>
        <v>0</v>
      </c>
      <c r="OO270" s="739">
        <f t="shared" si="206"/>
        <v>0</v>
      </c>
      <c r="OP270" s="739"/>
      <c r="OQ270" s="739">
        <f t="shared" si="207"/>
        <v>0</v>
      </c>
      <c r="OR270" s="739">
        <f t="shared" si="208"/>
        <v>792</v>
      </c>
      <c r="OS270" s="739">
        <f t="shared" si="209"/>
        <v>0</v>
      </c>
      <c r="OT270" s="739">
        <f t="shared" si="210"/>
        <v>0</v>
      </c>
      <c r="OU270" s="739"/>
      <c r="OV270" s="739"/>
      <c r="OW270" s="739"/>
      <c r="OX270" s="739"/>
      <c r="OY270" s="739"/>
      <c r="OZ270" s="739"/>
      <c r="PA270" s="739"/>
      <c r="PB270" s="739"/>
      <c r="PC270" s="739"/>
      <c r="PD270" s="739"/>
      <c r="PE270" s="739"/>
      <c r="PF270" s="739"/>
      <c r="PG270" s="739"/>
      <c r="PI270" s="28">
        <v>72</v>
      </c>
      <c r="PJ270" s="28">
        <v>108</v>
      </c>
      <c r="PK270" s="28">
        <v>0</v>
      </c>
      <c r="PL270" s="28">
        <v>36</v>
      </c>
      <c r="PM270" s="28">
        <v>2844</v>
      </c>
      <c r="PN270" s="28">
        <v>144</v>
      </c>
      <c r="PO270" s="28">
        <v>432</v>
      </c>
      <c r="PP270" s="28">
        <v>0</v>
      </c>
      <c r="PQ270" s="28">
        <v>36</v>
      </c>
      <c r="PR270" s="28">
        <v>0</v>
      </c>
      <c r="PS270" s="28">
        <v>0</v>
      </c>
      <c r="PT270" s="28">
        <v>0</v>
      </c>
      <c r="PU270" s="28">
        <v>0</v>
      </c>
      <c r="PV270" s="28">
        <v>3672</v>
      </c>
      <c r="PW270" s="28">
        <v>0</v>
      </c>
    </row>
    <row r="271" s="28" customFormat="1" customHeight="1" spans="1:439">
      <c r="A271" s="798" t="s">
        <v>1334</v>
      </c>
      <c r="B271" s="343">
        <v>2021</v>
      </c>
      <c r="C271" s="95" t="s">
        <v>1645</v>
      </c>
      <c r="D271" s="95" t="s">
        <v>1646</v>
      </c>
      <c r="E271" s="95"/>
      <c r="F271" s="104" t="s">
        <v>2150</v>
      </c>
      <c r="G271" s="112" t="s">
        <v>2151</v>
      </c>
      <c r="H271" s="98" t="s">
        <v>3822</v>
      </c>
      <c r="I271" s="99">
        <f t="shared" si="172"/>
        <v>175</v>
      </c>
      <c r="J271" s="114">
        <v>394</v>
      </c>
      <c r="K271" s="456">
        <v>236</v>
      </c>
      <c r="L271" s="150">
        <f t="shared" si="178"/>
        <v>569</v>
      </c>
      <c r="M271" s="151">
        <f t="shared" si="179"/>
        <v>569</v>
      </c>
      <c r="N271" s="455"/>
      <c r="O271" s="35"/>
      <c r="P271" s="157">
        <v>630</v>
      </c>
      <c r="Q271" s="33">
        <f t="shared" si="180"/>
        <v>0</v>
      </c>
      <c r="R271" s="34">
        <f t="shared" si="181"/>
        <v>0</v>
      </c>
      <c r="S271" s="346"/>
      <c r="T271" s="346"/>
      <c r="U271" s="824"/>
      <c r="V271" s="824"/>
      <c r="W271" s="346"/>
      <c r="X271" s="347"/>
      <c r="Y271" s="348"/>
      <c r="Z271" s="348"/>
      <c r="AA271" s="348"/>
      <c r="AB271" s="348"/>
      <c r="AC271" s="348"/>
      <c r="AD271" s="348"/>
      <c r="AE271" s="348"/>
      <c r="AF271" s="346"/>
      <c r="AG271" s="346"/>
      <c r="AH271" s="346"/>
      <c r="AI271" s="346"/>
      <c r="AJ271" s="346"/>
      <c r="AK271" s="346"/>
      <c r="AL271" s="346"/>
      <c r="AM271" s="346"/>
      <c r="AN271" s="346"/>
      <c r="AO271" s="346"/>
      <c r="AP271" s="346"/>
      <c r="AQ271" s="346"/>
      <c r="AR271" s="346"/>
      <c r="AS271" s="346"/>
      <c r="AT271" s="346"/>
      <c r="AU271" s="346"/>
      <c r="AV271" s="346"/>
      <c r="AW271" s="346"/>
      <c r="AX271" s="346"/>
      <c r="AY271" s="349"/>
      <c r="AZ271" s="48"/>
      <c r="BA271" s="48"/>
      <c r="BB271" s="48"/>
      <c r="BC271" s="48"/>
      <c r="BD271" s="47"/>
      <c r="BE271" s="47"/>
      <c r="BF271" s="47"/>
      <c r="BG271" s="47"/>
      <c r="BH271" s="47">
        <v>1</v>
      </c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354"/>
      <c r="BT271" s="354"/>
      <c r="BU271" s="354"/>
      <c r="BV271" s="354"/>
      <c r="BW271" s="354"/>
      <c r="BX271" s="354"/>
      <c r="BY271" s="354"/>
      <c r="BZ271" s="354"/>
      <c r="CA271" s="354"/>
      <c r="CB271" s="354"/>
      <c r="CC271" s="354"/>
      <c r="CD271" s="354"/>
      <c r="CE271" s="354"/>
      <c r="CF271" s="354"/>
      <c r="CG271" s="354"/>
      <c r="CH271" s="354"/>
      <c r="CI271" s="354"/>
      <c r="CJ271" s="354"/>
      <c r="CK271" s="354"/>
      <c r="CL271" s="354"/>
      <c r="CM271" s="354"/>
      <c r="CN271" s="354"/>
      <c r="CO271" s="354"/>
      <c r="CP271" s="358"/>
      <c r="CQ271" s="48"/>
      <c r="CR271" s="354"/>
      <c r="CS271" s="354"/>
      <c r="CT271" s="355"/>
      <c r="CU271" s="354"/>
      <c r="CV271" s="354"/>
      <c r="CW271" s="354"/>
      <c r="CX271" s="354"/>
      <c r="CY271" s="354"/>
      <c r="CZ271" s="354"/>
      <c r="DA271" s="356"/>
      <c r="DB271" s="354"/>
      <c r="DC271" s="354"/>
      <c r="DD271" s="354"/>
      <c r="DE271" s="354"/>
      <c r="DF271" s="354"/>
      <c r="DG271" s="354"/>
      <c r="DH271" s="354"/>
      <c r="DI271" s="354"/>
      <c r="DJ271" s="354"/>
      <c r="DK271" s="354"/>
      <c r="DL271" s="354"/>
      <c r="DM271" s="354"/>
      <c r="DN271" s="354"/>
      <c r="DO271" s="354"/>
      <c r="DP271" s="354"/>
      <c r="DQ271" s="354"/>
      <c r="DR271" s="354"/>
      <c r="DS271" s="354"/>
      <c r="DT271" s="354"/>
      <c r="DU271" s="354"/>
      <c r="DV271" s="354"/>
      <c r="DW271" s="354"/>
      <c r="DX271" s="354"/>
      <c r="DY271" s="354"/>
      <c r="DZ271" s="357"/>
      <c r="EA271" s="356"/>
      <c r="EB271" s="356"/>
      <c r="EC271" s="356"/>
      <c r="ED271" s="356"/>
      <c r="EE271" s="358"/>
      <c r="EF271" s="48"/>
      <c r="EG271" s="46"/>
      <c r="EH271" s="46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8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354"/>
      <c r="FR271" s="354"/>
      <c r="FS271" s="354"/>
      <c r="FT271" s="354"/>
      <c r="FU271" s="354"/>
      <c r="FV271" s="354"/>
      <c r="FW271" s="354"/>
      <c r="FX271" s="354"/>
      <c r="FY271" s="354"/>
      <c r="FZ271" s="354"/>
      <c r="GA271" s="354">
        <v>60</v>
      </c>
      <c r="GB271" s="354"/>
      <c r="GC271" s="354"/>
      <c r="GD271" s="354"/>
      <c r="GE271" s="354"/>
      <c r="GF271" s="354"/>
      <c r="GG271" s="354"/>
      <c r="GH271" s="354"/>
      <c r="GI271" s="354"/>
      <c r="GJ271" s="354"/>
      <c r="GK271" s="354"/>
      <c r="GL271" s="354"/>
      <c r="GM271" s="354"/>
      <c r="GN271" s="354"/>
      <c r="GO271" s="354"/>
      <c r="GP271" s="354"/>
      <c r="GQ271" s="354"/>
      <c r="GR271" s="354"/>
      <c r="GS271" s="354"/>
      <c r="GT271" s="354"/>
      <c r="GU271" s="354"/>
      <c r="GV271" s="354"/>
      <c r="GW271" s="354"/>
      <c r="GX271" s="354"/>
      <c r="GY271" s="354"/>
      <c r="GZ271" s="354"/>
      <c r="HA271" s="354"/>
      <c r="HB271" s="354"/>
      <c r="HC271" s="354"/>
      <c r="HD271" s="354"/>
      <c r="HE271" s="354"/>
      <c r="HF271" s="354"/>
      <c r="HG271" s="354"/>
      <c r="HH271" s="354"/>
      <c r="HI271" s="354"/>
      <c r="HJ271" s="354"/>
      <c r="HK271" s="354"/>
      <c r="HL271" s="354"/>
      <c r="HM271" s="354"/>
      <c r="HN271" s="354"/>
      <c r="HO271" s="354"/>
      <c r="HP271" s="354"/>
      <c r="HQ271" s="354"/>
      <c r="HR271" s="354"/>
      <c r="HS271" s="354"/>
      <c r="HT271" s="354"/>
      <c r="HU271" s="354"/>
      <c r="HV271" s="354"/>
      <c r="HW271" s="354"/>
      <c r="HX271" s="354"/>
      <c r="HY271" s="354"/>
      <c r="HZ271" s="354"/>
      <c r="IA271" s="354"/>
      <c r="IB271" s="354"/>
      <c r="IC271" s="354"/>
      <c r="ID271" s="354"/>
      <c r="IE271" s="354"/>
      <c r="IF271" s="354"/>
      <c r="IG271" s="354"/>
      <c r="IH271" s="354"/>
      <c r="II271" s="354"/>
      <c r="IJ271" s="354"/>
      <c r="IK271" s="354"/>
      <c r="IL271" s="354"/>
      <c r="IM271" s="354"/>
      <c r="IN271" s="354"/>
      <c r="IO271" s="354"/>
      <c r="IP271" s="354"/>
      <c r="IQ271" s="354"/>
      <c r="IR271" s="50"/>
      <c r="IS271" s="47"/>
      <c r="IT271" s="47"/>
      <c r="IU271" s="47"/>
      <c r="IV271" s="47"/>
      <c r="IW271" s="47"/>
      <c r="IX271" s="47"/>
      <c r="IY271" s="47"/>
      <c r="IZ271" s="47"/>
      <c r="JA271" s="47"/>
      <c r="JB271" s="47"/>
      <c r="JC271" s="47"/>
      <c r="JD271" s="47"/>
      <c r="JE271" s="47"/>
      <c r="JF271" s="47"/>
      <c r="JG271" s="47"/>
      <c r="JH271" s="47"/>
      <c r="JI271" s="47"/>
      <c r="JJ271" s="47"/>
      <c r="JK271" s="47"/>
      <c r="JL271" s="354"/>
      <c r="JM271" s="354"/>
      <c r="JN271" s="354"/>
      <c r="JO271" s="354"/>
      <c r="JP271" s="354"/>
      <c r="JQ271" s="354"/>
      <c r="JR271" s="354"/>
      <c r="JS271" s="354"/>
      <c r="JT271" s="354"/>
      <c r="JU271" s="354"/>
      <c r="JV271" s="354"/>
      <c r="JW271" s="354"/>
      <c r="JX271" s="354"/>
      <c r="JY271" s="354"/>
      <c r="JZ271" s="354"/>
      <c r="KA271" s="354"/>
      <c r="KB271" s="354"/>
      <c r="KC271" s="354"/>
      <c r="KD271" s="354"/>
      <c r="KE271" s="354"/>
      <c r="KF271" s="354"/>
      <c r="KG271" s="354"/>
      <c r="KH271" s="354"/>
      <c r="KI271" s="354"/>
      <c r="KJ271" s="354"/>
      <c r="KK271" s="354"/>
      <c r="KL271" s="354"/>
      <c r="KM271" s="354"/>
      <c r="KN271" s="354"/>
      <c r="KO271" s="354"/>
      <c r="KP271" s="354"/>
      <c r="KQ271" s="354"/>
      <c r="KR271" s="354"/>
      <c r="KS271" s="354"/>
      <c r="KT271" s="354"/>
      <c r="KU271" s="354"/>
      <c r="KV271" s="51"/>
      <c r="KW271" s="47"/>
      <c r="KX271" s="47"/>
      <c r="KY271" s="47"/>
      <c r="KZ271" s="47"/>
      <c r="LA271" s="47"/>
      <c r="LB271" s="47"/>
      <c r="LC271" s="47"/>
      <c r="LD271" s="361"/>
      <c r="LE271" s="361"/>
      <c r="LF271" s="361"/>
      <c r="LG271" s="361"/>
      <c r="LH271" s="361"/>
      <c r="LI271" s="361"/>
      <c r="LJ271" s="361"/>
      <c r="LK271" s="361"/>
      <c r="LL271" s="361"/>
      <c r="LM271" s="361"/>
      <c r="LN271" s="361"/>
      <c r="LO271" s="361"/>
      <c r="LP271" s="361"/>
      <c r="LQ271" s="354"/>
      <c r="LR271" s="354"/>
      <c r="LS271" s="354"/>
      <c r="LT271" s="354"/>
      <c r="LU271" s="354"/>
      <c r="LV271" s="354"/>
      <c r="LW271" s="51"/>
      <c r="LX271" s="354"/>
      <c r="LY271" s="354"/>
      <c r="LZ271" s="354"/>
      <c r="MA271" s="354"/>
      <c r="MB271" s="363"/>
      <c r="MC271" s="363"/>
      <c r="MD271" s="354"/>
      <c r="ME271" s="354"/>
      <c r="MF271" s="354"/>
      <c r="MG271" s="354"/>
      <c r="MH271" s="354"/>
      <c r="MI271" s="354"/>
      <c r="MJ271" s="354"/>
      <c r="MK271" s="354"/>
      <c r="ML271" s="354"/>
      <c r="MM271" s="354"/>
      <c r="MN271" s="354"/>
      <c r="MO271" s="354"/>
      <c r="MP271" s="354"/>
      <c r="MQ271" s="354"/>
      <c r="MR271" s="354"/>
      <c r="MS271" s="51"/>
      <c r="MT271" s="364">
        <f t="shared" si="182"/>
        <v>60</v>
      </c>
      <c r="MU271" s="365">
        <f t="shared" si="183"/>
        <v>0</v>
      </c>
      <c r="MV271" s="366">
        <f t="shared" si="184"/>
        <v>60</v>
      </c>
      <c r="MW271" s="365">
        <v>265</v>
      </c>
      <c r="MX271" s="365"/>
      <c r="MY271" s="54"/>
      <c r="MZ271" s="708"/>
      <c r="NA271" s="708"/>
      <c r="NB271" s="709">
        <f t="shared" si="185"/>
        <v>0</v>
      </c>
      <c r="NC271" s="710"/>
      <c r="ND271" s="710">
        <v>6.38</v>
      </c>
      <c r="NE271" s="738" t="e">
        <f t="shared" si="167"/>
        <v>#DIV/0!</v>
      </c>
      <c r="NF271" s="739"/>
      <c r="NG271" s="739"/>
      <c r="NH271" s="739">
        <v>6.38</v>
      </c>
      <c r="NI271" s="740">
        <f t="shared" si="186"/>
        <v>3630.22</v>
      </c>
      <c r="NJ271" s="738"/>
      <c r="NK271" s="741"/>
      <c r="NL271" s="742">
        <v>44562</v>
      </c>
      <c r="NM271" s="739">
        <f ca="1" t="shared" si="187"/>
        <v>17.1666666666667</v>
      </c>
      <c r="NN271" s="739">
        <f ca="1" t="shared" si="188"/>
        <v>515</v>
      </c>
      <c r="NO271" s="739">
        <v>630</v>
      </c>
      <c r="NP271" s="739">
        <f t="shared" si="189"/>
        <v>60</v>
      </c>
      <c r="NQ271" s="761">
        <f t="shared" si="190"/>
        <v>0.100083402835696</v>
      </c>
      <c r="NR271" s="739">
        <f ca="1" t="shared" si="191"/>
        <v>0.0709328971553962</v>
      </c>
      <c r="NS271" s="739">
        <f t="shared" si="192"/>
        <v>569</v>
      </c>
      <c r="NT271" s="739"/>
      <c r="NU271" s="739">
        <f ca="1" t="shared" si="193"/>
        <v>3.49514563106796</v>
      </c>
      <c r="NV271" s="769">
        <f ca="1" t="shared" si="194"/>
        <v>0.116504854368932</v>
      </c>
      <c r="NW271" s="769">
        <f ca="1" t="shared" si="195"/>
        <v>4883.91666666667</v>
      </c>
      <c r="NX271" s="739"/>
      <c r="NY271" s="739"/>
      <c r="NZ271" s="739"/>
      <c r="OA271" s="739"/>
      <c r="OB271" s="739"/>
      <c r="OC271" s="739"/>
      <c r="OD271" s="739"/>
      <c r="OE271" s="743">
        <f t="shared" si="196"/>
        <v>0</v>
      </c>
      <c r="OF271" s="743">
        <f t="shared" si="197"/>
        <v>0</v>
      </c>
      <c r="OG271" s="743">
        <f t="shared" si="198"/>
        <v>0</v>
      </c>
      <c r="OH271" s="743">
        <f t="shared" si="199"/>
        <v>0</v>
      </c>
      <c r="OI271" s="743">
        <f t="shared" si="200"/>
        <v>0</v>
      </c>
      <c r="OJ271" s="739">
        <f t="shared" si="201"/>
        <v>60</v>
      </c>
      <c r="OK271" s="739">
        <f t="shared" si="202"/>
        <v>0</v>
      </c>
      <c r="OL271" s="739">
        <f t="shared" si="203"/>
        <v>0</v>
      </c>
      <c r="OM271" s="739">
        <f t="shared" si="204"/>
        <v>0</v>
      </c>
      <c r="ON271" s="739">
        <f t="shared" si="205"/>
        <v>0</v>
      </c>
      <c r="OO271" s="739">
        <f t="shared" si="206"/>
        <v>0</v>
      </c>
      <c r="OP271" s="739"/>
      <c r="OQ271" s="739">
        <f t="shared" si="207"/>
        <v>0</v>
      </c>
      <c r="OR271" s="739">
        <f t="shared" si="208"/>
        <v>60</v>
      </c>
      <c r="OS271" s="739">
        <f t="shared" si="209"/>
        <v>0</v>
      </c>
      <c r="OT271" s="739">
        <f t="shared" si="210"/>
        <v>0</v>
      </c>
      <c r="OU271" s="739"/>
      <c r="OV271" s="739"/>
      <c r="OW271" s="739"/>
      <c r="OX271" s="739"/>
      <c r="OY271" s="739"/>
      <c r="OZ271" s="739"/>
      <c r="PA271" s="739"/>
      <c r="PB271" s="739"/>
      <c r="PC271" s="739"/>
      <c r="PD271" s="739"/>
      <c r="PE271" s="739"/>
      <c r="PF271" s="739"/>
      <c r="PG271" s="739"/>
      <c r="PI271" s="28">
        <v>50</v>
      </c>
      <c r="PJ271" s="28">
        <v>0</v>
      </c>
      <c r="PK271" s="28">
        <v>0</v>
      </c>
      <c r="PL271" s="28">
        <v>0</v>
      </c>
      <c r="PM271" s="28">
        <v>209</v>
      </c>
      <c r="PN271" s="28">
        <v>0</v>
      </c>
      <c r="PO271" s="28">
        <v>0</v>
      </c>
      <c r="PP271" s="28">
        <v>0</v>
      </c>
      <c r="PQ271" s="28">
        <v>0</v>
      </c>
      <c r="PR271" s="28">
        <v>0</v>
      </c>
      <c r="PS271" s="28">
        <v>0</v>
      </c>
      <c r="PT271" s="28">
        <v>12</v>
      </c>
      <c r="PU271" s="28">
        <v>0</v>
      </c>
      <c r="PV271" s="28">
        <v>271</v>
      </c>
      <c r="PW271" s="28">
        <v>6</v>
      </c>
    </row>
    <row r="272" s="28" customFormat="1" customHeight="1" spans="1:439">
      <c r="A272" s="798" t="s">
        <v>1334</v>
      </c>
      <c r="B272" s="343">
        <v>2021</v>
      </c>
      <c r="C272" s="95" t="s">
        <v>1645</v>
      </c>
      <c r="D272" s="95" t="s">
        <v>1646</v>
      </c>
      <c r="E272" s="95"/>
      <c r="F272" s="104" t="s">
        <v>2153</v>
      </c>
      <c r="G272" s="112" t="s">
        <v>2154</v>
      </c>
      <c r="H272" s="98" t="s">
        <v>3823</v>
      </c>
      <c r="I272" s="99">
        <f t="shared" si="172"/>
        <v>219</v>
      </c>
      <c r="J272" s="114">
        <v>350</v>
      </c>
      <c r="K272" s="456">
        <v>280</v>
      </c>
      <c r="L272" s="150">
        <f t="shared" si="178"/>
        <v>569</v>
      </c>
      <c r="M272" s="151">
        <f t="shared" si="179"/>
        <v>569</v>
      </c>
      <c r="N272" s="455"/>
      <c r="O272" s="35"/>
      <c r="P272" s="157">
        <v>630</v>
      </c>
      <c r="Q272" s="33">
        <f t="shared" si="180"/>
        <v>0</v>
      </c>
      <c r="R272" s="34">
        <f t="shared" si="181"/>
        <v>0</v>
      </c>
      <c r="S272" s="346"/>
      <c r="T272" s="346"/>
      <c r="U272" s="824"/>
      <c r="V272" s="824"/>
      <c r="W272" s="346"/>
      <c r="X272" s="347"/>
      <c r="Y272" s="348"/>
      <c r="Z272" s="348"/>
      <c r="AA272" s="348"/>
      <c r="AB272" s="348"/>
      <c r="AC272" s="348"/>
      <c r="AD272" s="348"/>
      <c r="AE272" s="348"/>
      <c r="AF272" s="346"/>
      <c r="AG272" s="346"/>
      <c r="AH272" s="346"/>
      <c r="AI272" s="346"/>
      <c r="AJ272" s="346"/>
      <c r="AK272" s="346"/>
      <c r="AL272" s="346"/>
      <c r="AM272" s="346"/>
      <c r="AN272" s="346"/>
      <c r="AO272" s="346"/>
      <c r="AP272" s="346"/>
      <c r="AQ272" s="346"/>
      <c r="AR272" s="346"/>
      <c r="AS272" s="346"/>
      <c r="AT272" s="346"/>
      <c r="AU272" s="346"/>
      <c r="AV272" s="346"/>
      <c r="AW272" s="346"/>
      <c r="AX272" s="346"/>
      <c r="AY272" s="349"/>
      <c r="AZ272" s="48"/>
      <c r="BA272" s="48"/>
      <c r="BB272" s="48"/>
      <c r="BC272" s="48"/>
      <c r="BD272" s="47"/>
      <c r="BE272" s="47"/>
      <c r="BF272" s="47"/>
      <c r="BG272" s="47"/>
      <c r="BH272" s="47">
        <v>1</v>
      </c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354"/>
      <c r="BT272" s="354"/>
      <c r="BU272" s="354"/>
      <c r="BV272" s="354"/>
      <c r="BW272" s="354"/>
      <c r="BX272" s="354"/>
      <c r="BY272" s="354"/>
      <c r="BZ272" s="354"/>
      <c r="CA272" s="354"/>
      <c r="CB272" s="354"/>
      <c r="CC272" s="354"/>
      <c r="CD272" s="354"/>
      <c r="CE272" s="354"/>
      <c r="CF272" s="354"/>
      <c r="CG272" s="354"/>
      <c r="CH272" s="354"/>
      <c r="CI272" s="354"/>
      <c r="CJ272" s="354"/>
      <c r="CK272" s="354"/>
      <c r="CL272" s="354"/>
      <c r="CM272" s="354"/>
      <c r="CN272" s="354"/>
      <c r="CO272" s="354"/>
      <c r="CP272" s="358"/>
      <c r="CQ272" s="48"/>
      <c r="CR272" s="354"/>
      <c r="CS272" s="354"/>
      <c r="CT272" s="355"/>
      <c r="CU272" s="354"/>
      <c r="CV272" s="354"/>
      <c r="CW272" s="354"/>
      <c r="CX272" s="354"/>
      <c r="CY272" s="354"/>
      <c r="CZ272" s="354"/>
      <c r="DA272" s="356"/>
      <c r="DB272" s="354"/>
      <c r="DC272" s="354"/>
      <c r="DD272" s="354"/>
      <c r="DE272" s="354"/>
      <c r="DF272" s="354"/>
      <c r="DG272" s="354"/>
      <c r="DH272" s="354"/>
      <c r="DI272" s="354"/>
      <c r="DJ272" s="354"/>
      <c r="DK272" s="354"/>
      <c r="DL272" s="354"/>
      <c r="DM272" s="354"/>
      <c r="DN272" s="354"/>
      <c r="DO272" s="354"/>
      <c r="DP272" s="354"/>
      <c r="DQ272" s="354"/>
      <c r="DR272" s="354"/>
      <c r="DS272" s="354"/>
      <c r="DT272" s="354"/>
      <c r="DU272" s="354"/>
      <c r="DV272" s="354"/>
      <c r="DW272" s="354"/>
      <c r="DX272" s="354"/>
      <c r="DY272" s="354"/>
      <c r="DZ272" s="357"/>
      <c r="EA272" s="356"/>
      <c r="EB272" s="356"/>
      <c r="EC272" s="356"/>
      <c r="ED272" s="356"/>
      <c r="EE272" s="358"/>
      <c r="EF272" s="48"/>
      <c r="EG272" s="46"/>
      <c r="EH272" s="46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8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354"/>
      <c r="FR272" s="354"/>
      <c r="FS272" s="354"/>
      <c r="FT272" s="354"/>
      <c r="FU272" s="354"/>
      <c r="FV272" s="354"/>
      <c r="FW272" s="354"/>
      <c r="FX272" s="354"/>
      <c r="FY272" s="354"/>
      <c r="FZ272" s="354"/>
      <c r="GA272" s="354">
        <v>60</v>
      </c>
      <c r="GB272" s="354"/>
      <c r="GC272" s="354"/>
      <c r="GD272" s="354"/>
      <c r="GE272" s="354"/>
      <c r="GF272" s="354"/>
      <c r="GG272" s="354"/>
      <c r="GH272" s="354"/>
      <c r="GI272" s="354"/>
      <c r="GJ272" s="354"/>
      <c r="GK272" s="354"/>
      <c r="GL272" s="354"/>
      <c r="GM272" s="354"/>
      <c r="GN272" s="354"/>
      <c r="GO272" s="354"/>
      <c r="GP272" s="354"/>
      <c r="GQ272" s="354"/>
      <c r="GR272" s="354"/>
      <c r="GS272" s="354"/>
      <c r="GT272" s="354"/>
      <c r="GU272" s="354"/>
      <c r="GV272" s="354"/>
      <c r="GW272" s="354"/>
      <c r="GX272" s="354"/>
      <c r="GY272" s="354"/>
      <c r="GZ272" s="354"/>
      <c r="HA272" s="354"/>
      <c r="HB272" s="354"/>
      <c r="HC272" s="354"/>
      <c r="HD272" s="354"/>
      <c r="HE272" s="354"/>
      <c r="HF272" s="354"/>
      <c r="HG272" s="354"/>
      <c r="HH272" s="354"/>
      <c r="HI272" s="354"/>
      <c r="HJ272" s="354"/>
      <c r="HK272" s="354"/>
      <c r="HL272" s="354"/>
      <c r="HM272" s="354"/>
      <c r="HN272" s="354"/>
      <c r="HO272" s="354"/>
      <c r="HP272" s="354"/>
      <c r="HQ272" s="354"/>
      <c r="HR272" s="354"/>
      <c r="HS272" s="354"/>
      <c r="HT272" s="354"/>
      <c r="HU272" s="354"/>
      <c r="HV272" s="354"/>
      <c r="HW272" s="354"/>
      <c r="HX272" s="354"/>
      <c r="HY272" s="354"/>
      <c r="HZ272" s="354"/>
      <c r="IA272" s="354"/>
      <c r="IB272" s="354"/>
      <c r="IC272" s="354"/>
      <c r="ID272" s="354"/>
      <c r="IE272" s="354"/>
      <c r="IF272" s="354"/>
      <c r="IG272" s="354"/>
      <c r="IH272" s="354"/>
      <c r="II272" s="354"/>
      <c r="IJ272" s="354"/>
      <c r="IK272" s="354"/>
      <c r="IL272" s="354"/>
      <c r="IM272" s="354"/>
      <c r="IN272" s="354"/>
      <c r="IO272" s="354"/>
      <c r="IP272" s="354"/>
      <c r="IQ272" s="354"/>
      <c r="IR272" s="50"/>
      <c r="IS272" s="47"/>
      <c r="IT272" s="47"/>
      <c r="IU272" s="47"/>
      <c r="IV272" s="47"/>
      <c r="IW272" s="47"/>
      <c r="IX272" s="47"/>
      <c r="IY272" s="47"/>
      <c r="IZ272" s="47"/>
      <c r="JA272" s="47"/>
      <c r="JB272" s="47"/>
      <c r="JC272" s="47"/>
      <c r="JD272" s="47"/>
      <c r="JE272" s="47"/>
      <c r="JF272" s="47"/>
      <c r="JG272" s="47"/>
      <c r="JH272" s="47"/>
      <c r="JI272" s="47"/>
      <c r="JJ272" s="47"/>
      <c r="JK272" s="47"/>
      <c r="JL272" s="354"/>
      <c r="JM272" s="354"/>
      <c r="JN272" s="354"/>
      <c r="JO272" s="354"/>
      <c r="JP272" s="354"/>
      <c r="JQ272" s="354"/>
      <c r="JR272" s="354"/>
      <c r="JS272" s="354"/>
      <c r="JT272" s="354"/>
      <c r="JU272" s="354"/>
      <c r="JV272" s="354"/>
      <c r="JW272" s="354"/>
      <c r="JX272" s="354"/>
      <c r="JY272" s="354"/>
      <c r="JZ272" s="354"/>
      <c r="KA272" s="354"/>
      <c r="KB272" s="354"/>
      <c r="KC272" s="354"/>
      <c r="KD272" s="354"/>
      <c r="KE272" s="354"/>
      <c r="KF272" s="354"/>
      <c r="KG272" s="354"/>
      <c r="KH272" s="354"/>
      <c r="KI272" s="354"/>
      <c r="KJ272" s="354"/>
      <c r="KK272" s="354"/>
      <c r="KL272" s="354"/>
      <c r="KM272" s="354"/>
      <c r="KN272" s="354"/>
      <c r="KO272" s="354"/>
      <c r="KP272" s="354"/>
      <c r="KQ272" s="354"/>
      <c r="KR272" s="354"/>
      <c r="KS272" s="354"/>
      <c r="KT272" s="354"/>
      <c r="KU272" s="354"/>
      <c r="KV272" s="51"/>
      <c r="KW272" s="47"/>
      <c r="KX272" s="47"/>
      <c r="KY272" s="47"/>
      <c r="KZ272" s="47"/>
      <c r="LA272" s="47"/>
      <c r="LB272" s="47"/>
      <c r="LC272" s="47"/>
      <c r="LD272" s="361"/>
      <c r="LE272" s="361"/>
      <c r="LF272" s="361"/>
      <c r="LG272" s="361"/>
      <c r="LH272" s="361"/>
      <c r="LI272" s="361"/>
      <c r="LJ272" s="361"/>
      <c r="LK272" s="361"/>
      <c r="LL272" s="361"/>
      <c r="LM272" s="361"/>
      <c r="LN272" s="361"/>
      <c r="LO272" s="361"/>
      <c r="LP272" s="361"/>
      <c r="LQ272" s="354"/>
      <c r="LR272" s="354"/>
      <c r="LS272" s="354"/>
      <c r="LT272" s="354"/>
      <c r="LU272" s="354"/>
      <c r="LV272" s="354"/>
      <c r="LW272" s="51"/>
      <c r="LX272" s="354"/>
      <c r="LY272" s="354"/>
      <c r="LZ272" s="354"/>
      <c r="MA272" s="354"/>
      <c r="MB272" s="363"/>
      <c r="MC272" s="363"/>
      <c r="MD272" s="354"/>
      <c r="ME272" s="354"/>
      <c r="MF272" s="354"/>
      <c r="MG272" s="354"/>
      <c r="MH272" s="354"/>
      <c r="MI272" s="354"/>
      <c r="MJ272" s="354"/>
      <c r="MK272" s="354"/>
      <c r="ML272" s="354"/>
      <c r="MM272" s="354"/>
      <c r="MN272" s="354"/>
      <c r="MO272" s="354"/>
      <c r="MP272" s="354"/>
      <c r="MQ272" s="354"/>
      <c r="MR272" s="354"/>
      <c r="MS272" s="51"/>
      <c r="MT272" s="364">
        <f t="shared" si="182"/>
        <v>60</v>
      </c>
      <c r="MU272" s="365">
        <f t="shared" si="183"/>
        <v>0</v>
      </c>
      <c r="MV272" s="366">
        <f t="shared" si="184"/>
        <v>60</v>
      </c>
      <c r="MW272" s="365">
        <v>292</v>
      </c>
      <c r="MX272" s="365"/>
      <c r="MY272" s="54"/>
      <c r="MZ272" s="708"/>
      <c r="NA272" s="708"/>
      <c r="NB272" s="709">
        <f t="shared" si="185"/>
        <v>0</v>
      </c>
      <c r="NC272" s="710"/>
      <c r="ND272" s="710">
        <v>6.38</v>
      </c>
      <c r="NE272" s="738" t="e">
        <f t="shared" si="167"/>
        <v>#DIV/0!</v>
      </c>
      <c r="NF272" s="739"/>
      <c r="NG272" s="739"/>
      <c r="NH272" s="739">
        <v>6.38</v>
      </c>
      <c r="NI272" s="740">
        <f t="shared" si="186"/>
        <v>3630.22</v>
      </c>
      <c r="NJ272" s="738"/>
      <c r="NK272" s="741"/>
      <c r="NL272" s="742">
        <v>44562</v>
      </c>
      <c r="NM272" s="739">
        <f ca="1" t="shared" si="187"/>
        <v>17.1666666666667</v>
      </c>
      <c r="NN272" s="739">
        <f ca="1" t="shared" si="188"/>
        <v>515</v>
      </c>
      <c r="NO272" s="739">
        <v>630</v>
      </c>
      <c r="NP272" s="739">
        <f t="shared" si="189"/>
        <v>60</v>
      </c>
      <c r="NQ272" s="761">
        <f t="shared" si="190"/>
        <v>0.100083402835696</v>
      </c>
      <c r="NR272" s="739">
        <f ca="1" t="shared" si="191"/>
        <v>0.0709328971553962</v>
      </c>
      <c r="NS272" s="739">
        <f t="shared" si="192"/>
        <v>569</v>
      </c>
      <c r="NT272" s="739"/>
      <c r="NU272" s="739">
        <f ca="1" t="shared" si="193"/>
        <v>3.49514563106796</v>
      </c>
      <c r="NV272" s="769">
        <f ca="1" t="shared" si="194"/>
        <v>0.116504854368932</v>
      </c>
      <c r="NW272" s="769">
        <f ca="1" t="shared" si="195"/>
        <v>4883.91666666667</v>
      </c>
      <c r="NX272" s="739"/>
      <c r="NY272" s="739"/>
      <c r="NZ272" s="739"/>
      <c r="OA272" s="739"/>
      <c r="OB272" s="739"/>
      <c r="OC272" s="739"/>
      <c r="OD272" s="739"/>
      <c r="OE272" s="743">
        <f t="shared" si="196"/>
        <v>0</v>
      </c>
      <c r="OF272" s="743">
        <f t="shared" si="197"/>
        <v>0</v>
      </c>
      <c r="OG272" s="743">
        <f t="shared" si="198"/>
        <v>0</v>
      </c>
      <c r="OH272" s="743">
        <f t="shared" si="199"/>
        <v>0</v>
      </c>
      <c r="OI272" s="743">
        <f t="shared" si="200"/>
        <v>0</v>
      </c>
      <c r="OJ272" s="739">
        <f t="shared" si="201"/>
        <v>60</v>
      </c>
      <c r="OK272" s="739">
        <f t="shared" si="202"/>
        <v>0</v>
      </c>
      <c r="OL272" s="739">
        <f t="shared" si="203"/>
        <v>0</v>
      </c>
      <c r="OM272" s="739">
        <f t="shared" si="204"/>
        <v>0</v>
      </c>
      <c r="ON272" s="739">
        <f t="shared" si="205"/>
        <v>0</v>
      </c>
      <c r="OO272" s="739">
        <f t="shared" si="206"/>
        <v>0</v>
      </c>
      <c r="OP272" s="739"/>
      <c r="OQ272" s="739">
        <f t="shared" si="207"/>
        <v>0</v>
      </c>
      <c r="OR272" s="739">
        <f t="shared" si="208"/>
        <v>60</v>
      </c>
      <c r="OS272" s="739">
        <f t="shared" si="209"/>
        <v>0</v>
      </c>
      <c r="OT272" s="739">
        <f t="shared" si="210"/>
        <v>0</v>
      </c>
      <c r="OU272" s="739"/>
      <c r="OV272" s="739"/>
      <c r="OW272" s="739"/>
      <c r="OX272" s="739"/>
      <c r="OY272" s="739"/>
      <c r="OZ272" s="739"/>
      <c r="PA272" s="739"/>
      <c r="PB272" s="739"/>
      <c r="PC272" s="739"/>
      <c r="PD272" s="739"/>
      <c r="PE272" s="739"/>
      <c r="PF272" s="739"/>
      <c r="PG272" s="739"/>
      <c r="PI272" s="28">
        <v>50</v>
      </c>
      <c r="PJ272" s="28">
        <v>0</v>
      </c>
      <c r="PK272" s="28">
        <v>0</v>
      </c>
      <c r="PL272" s="28">
        <v>0</v>
      </c>
      <c r="PM272" s="28">
        <v>242</v>
      </c>
      <c r="PN272" s="28">
        <v>0</v>
      </c>
      <c r="PO272" s="28">
        <v>0</v>
      </c>
      <c r="PP272" s="28">
        <v>0</v>
      </c>
      <c r="PQ272" s="28">
        <v>0</v>
      </c>
      <c r="PR272" s="28">
        <v>0</v>
      </c>
      <c r="PS272" s="28">
        <v>0</v>
      </c>
      <c r="PT272" s="28">
        <v>0</v>
      </c>
      <c r="PU272" s="28">
        <v>0</v>
      </c>
      <c r="PV272" s="28">
        <v>292</v>
      </c>
      <c r="PW272" s="28">
        <v>0</v>
      </c>
    </row>
    <row r="273" s="28" customFormat="1" customHeight="1" spans="1:439">
      <c r="A273" s="798" t="s">
        <v>1334</v>
      </c>
      <c r="B273" s="343">
        <v>2020</v>
      </c>
      <c r="C273" s="95" t="s">
        <v>2136</v>
      </c>
      <c r="D273" s="95" t="s">
        <v>2137</v>
      </c>
      <c r="E273" s="411"/>
      <c r="F273" s="116" t="s">
        <v>536</v>
      </c>
      <c r="G273" s="112" t="s">
        <v>537</v>
      </c>
      <c r="H273" s="113" t="s">
        <v>538</v>
      </c>
      <c r="I273" s="99">
        <f t="shared" si="172"/>
        <v>474</v>
      </c>
      <c r="J273" s="100">
        <v>940</v>
      </c>
      <c r="K273" s="454">
        <v>80</v>
      </c>
      <c r="L273" s="150">
        <f t="shared" si="178"/>
        <v>1414</v>
      </c>
      <c r="M273" s="151">
        <f t="shared" si="179"/>
        <v>1414</v>
      </c>
      <c r="N273" s="455"/>
      <c r="O273" s="35">
        <v>1424</v>
      </c>
      <c r="P273" s="157">
        <v>460</v>
      </c>
      <c r="Q273" s="33">
        <f t="shared" si="180"/>
        <v>0</v>
      </c>
      <c r="R273" s="34">
        <f t="shared" si="181"/>
        <v>0</v>
      </c>
      <c r="S273" s="346"/>
      <c r="T273" s="346"/>
      <c r="U273" s="824"/>
      <c r="V273" s="824"/>
      <c r="W273" s="346"/>
      <c r="X273" s="347"/>
      <c r="Y273" s="348"/>
      <c r="Z273" s="348"/>
      <c r="AA273" s="348"/>
      <c r="AB273" s="348"/>
      <c r="AC273" s="348"/>
      <c r="AD273" s="348"/>
      <c r="AE273" s="348"/>
      <c r="AF273" s="346"/>
      <c r="AG273" s="346"/>
      <c r="AH273" s="346"/>
      <c r="AI273" s="346"/>
      <c r="AJ273" s="346"/>
      <c r="AK273" s="346"/>
      <c r="AL273" s="346"/>
      <c r="AM273" s="346"/>
      <c r="AN273" s="346"/>
      <c r="AO273" s="346"/>
      <c r="AP273" s="346"/>
      <c r="AQ273" s="346"/>
      <c r="AR273" s="346"/>
      <c r="AS273" s="346"/>
      <c r="AT273" s="346"/>
      <c r="AU273" s="346"/>
      <c r="AV273" s="346"/>
      <c r="AW273" s="346"/>
      <c r="AX273" s="346"/>
      <c r="AY273" s="349"/>
      <c r="AZ273" s="48"/>
      <c r="BA273" s="48"/>
      <c r="BB273" s="48"/>
      <c r="BC273" s="48"/>
      <c r="BD273" s="47"/>
      <c r="BE273" s="47"/>
      <c r="BF273" s="47"/>
      <c r="BG273" s="47"/>
      <c r="BH273" s="47"/>
      <c r="BI273" s="47"/>
      <c r="BJ273" s="47"/>
      <c r="BK273" s="47"/>
      <c r="BL273" s="47">
        <v>5</v>
      </c>
      <c r="BM273" s="47"/>
      <c r="BN273" s="47"/>
      <c r="BO273" s="47"/>
      <c r="BP273" s="47"/>
      <c r="BQ273" s="47"/>
      <c r="BR273" s="47"/>
      <c r="BS273" s="354"/>
      <c r="BT273" s="354"/>
      <c r="BU273" s="354"/>
      <c r="BV273" s="354"/>
      <c r="BW273" s="354"/>
      <c r="BX273" s="354"/>
      <c r="BY273" s="354"/>
      <c r="BZ273" s="354"/>
      <c r="CA273" s="354"/>
      <c r="CB273" s="354"/>
      <c r="CC273" s="354"/>
      <c r="CD273" s="354"/>
      <c r="CE273" s="354"/>
      <c r="CF273" s="354"/>
      <c r="CG273" s="354"/>
      <c r="CH273" s="354"/>
      <c r="CI273" s="354"/>
      <c r="CJ273" s="354"/>
      <c r="CK273" s="354"/>
      <c r="CL273" s="354"/>
      <c r="CM273" s="354"/>
      <c r="CN273" s="354"/>
      <c r="CO273" s="354"/>
      <c r="CP273" s="358"/>
      <c r="CQ273" s="48"/>
      <c r="CR273" s="354"/>
      <c r="CS273" s="354"/>
      <c r="CT273" s="355"/>
      <c r="CU273" s="354"/>
      <c r="CV273" s="354"/>
      <c r="CW273" s="354"/>
      <c r="CX273" s="354"/>
      <c r="CY273" s="354"/>
      <c r="CZ273" s="354"/>
      <c r="DA273" s="356"/>
      <c r="DB273" s="354"/>
      <c r="DC273" s="354"/>
      <c r="DD273" s="354"/>
      <c r="DE273" s="354"/>
      <c r="DF273" s="354"/>
      <c r="DG273" s="354"/>
      <c r="DH273" s="354"/>
      <c r="DI273" s="354"/>
      <c r="DJ273" s="354"/>
      <c r="DK273" s="354"/>
      <c r="DL273" s="354"/>
      <c r="DM273" s="354"/>
      <c r="DN273" s="354"/>
      <c r="DO273" s="354"/>
      <c r="DP273" s="354"/>
      <c r="DQ273" s="354"/>
      <c r="DR273" s="354"/>
      <c r="DS273" s="354"/>
      <c r="DT273" s="354"/>
      <c r="DU273" s="354">
        <v>2</v>
      </c>
      <c r="DV273" s="354"/>
      <c r="DW273" s="354"/>
      <c r="DX273" s="354"/>
      <c r="DY273" s="354"/>
      <c r="DZ273" s="357"/>
      <c r="EA273" s="356"/>
      <c r="EB273" s="356"/>
      <c r="EC273" s="356"/>
      <c r="ED273" s="356">
        <v>-209</v>
      </c>
      <c r="EE273" s="358"/>
      <c r="EF273" s="48"/>
      <c r="EG273" s="46"/>
      <c r="EH273" s="46"/>
      <c r="EI273" s="47"/>
      <c r="EJ273" s="47">
        <v>32</v>
      </c>
      <c r="EK273" s="47"/>
      <c r="EL273" s="47"/>
      <c r="EM273" s="47"/>
      <c r="EN273" s="47"/>
      <c r="EO273" s="47">
        <v>160</v>
      </c>
      <c r="EP273" s="47"/>
      <c r="EQ273" s="47"/>
      <c r="ER273" s="47">
        <v>192</v>
      </c>
      <c r="ES273" s="47"/>
      <c r="ET273" s="48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>
        <v>32</v>
      </c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354"/>
      <c r="FR273" s="354"/>
      <c r="FS273" s="354"/>
      <c r="FT273" s="354"/>
      <c r="FU273" s="354"/>
      <c r="FV273" s="354"/>
      <c r="FW273" s="354"/>
      <c r="FX273" s="354"/>
      <c r="FY273" s="354"/>
      <c r="FZ273" s="354"/>
      <c r="GA273" s="354"/>
      <c r="GB273" s="354"/>
      <c r="GC273" s="354"/>
      <c r="GD273" s="354"/>
      <c r="GE273" s="354">
        <v>32</v>
      </c>
      <c r="GF273" s="354"/>
      <c r="GG273" s="354"/>
      <c r="GH273" s="354"/>
      <c r="GI273" s="354"/>
      <c r="GJ273" s="354"/>
      <c r="GK273" s="354"/>
      <c r="GL273" s="354"/>
      <c r="GM273" s="354"/>
      <c r="GN273" s="354"/>
      <c r="GO273" s="354"/>
      <c r="GP273" s="354"/>
      <c r="GQ273" s="354"/>
      <c r="GR273" s="354"/>
      <c r="GS273" s="354"/>
      <c r="GT273" s="354"/>
      <c r="GU273" s="354"/>
      <c r="GV273" s="354"/>
      <c r="GW273" s="354"/>
      <c r="GX273" s="354"/>
      <c r="GY273" s="354"/>
      <c r="GZ273" s="354"/>
      <c r="HA273" s="354"/>
      <c r="HB273" s="354"/>
      <c r="HC273" s="354"/>
      <c r="HD273" s="354"/>
      <c r="HE273" s="354">
        <v>16</v>
      </c>
      <c r="HF273" s="354"/>
      <c r="HG273" s="354"/>
      <c r="HH273" s="354"/>
      <c r="HI273" s="354"/>
      <c r="HJ273" s="354"/>
      <c r="HK273" s="354"/>
      <c r="HL273" s="354"/>
      <c r="HM273" s="354"/>
      <c r="HN273" s="354"/>
      <c r="HO273" s="354"/>
      <c r="HP273" s="354"/>
      <c r="HQ273" s="354"/>
      <c r="HR273" s="354"/>
      <c r="HS273" s="354"/>
      <c r="HT273" s="354"/>
      <c r="HU273" s="354"/>
      <c r="HV273" s="354"/>
      <c r="HW273" s="354"/>
      <c r="HX273" s="354">
        <v>160</v>
      </c>
      <c r="HY273" s="354"/>
      <c r="HZ273" s="354"/>
      <c r="IA273" s="354"/>
      <c r="IB273" s="354"/>
      <c r="IC273" s="354"/>
      <c r="ID273" s="354"/>
      <c r="IE273" s="354"/>
      <c r="IF273" s="354"/>
      <c r="IG273" s="354"/>
      <c r="IH273" s="354"/>
      <c r="II273" s="354"/>
      <c r="IJ273" s="354"/>
      <c r="IK273" s="354"/>
      <c r="IL273" s="354"/>
      <c r="IM273" s="354"/>
      <c r="IN273" s="354"/>
      <c r="IO273" s="354"/>
      <c r="IP273" s="354">
        <v>16</v>
      </c>
      <c r="IQ273" s="354"/>
      <c r="IR273" s="50"/>
      <c r="IS273" s="47"/>
      <c r="IT273" s="47"/>
      <c r="IU273" s="47"/>
      <c r="IV273" s="47"/>
      <c r="IW273" s="47"/>
      <c r="IX273" s="47"/>
      <c r="IY273" s="47"/>
      <c r="IZ273" s="47"/>
      <c r="JA273" s="47"/>
      <c r="JB273" s="47"/>
      <c r="JC273" s="47"/>
      <c r="JD273" s="47"/>
      <c r="JE273" s="47"/>
      <c r="JF273" s="47"/>
      <c r="JG273" s="47"/>
      <c r="JH273" s="47"/>
      <c r="JI273" s="47"/>
      <c r="JJ273" s="47"/>
      <c r="JK273" s="47"/>
      <c r="JL273" s="354"/>
      <c r="JM273" s="354"/>
      <c r="JN273" s="354"/>
      <c r="JO273" s="354"/>
      <c r="JP273" s="354"/>
      <c r="JQ273" s="354"/>
      <c r="JR273" s="354"/>
      <c r="JS273" s="354"/>
      <c r="JT273" s="354"/>
      <c r="JU273" s="354"/>
      <c r="JV273" s="354"/>
      <c r="JW273" s="354"/>
      <c r="JX273" s="354"/>
      <c r="JY273" s="354"/>
      <c r="JZ273" s="354"/>
      <c r="KA273" s="354"/>
      <c r="KB273" s="354"/>
      <c r="KC273" s="354"/>
      <c r="KD273" s="354"/>
      <c r="KE273" s="354"/>
      <c r="KF273" s="354"/>
      <c r="KG273" s="354"/>
      <c r="KH273" s="354"/>
      <c r="KI273" s="354"/>
      <c r="KJ273" s="354"/>
      <c r="KK273" s="354"/>
      <c r="KL273" s="354"/>
      <c r="KM273" s="354"/>
      <c r="KN273" s="354"/>
      <c r="KO273" s="354"/>
      <c r="KP273" s="354"/>
      <c r="KQ273" s="354"/>
      <c r="KR273" s="354"/>
      <c r="KS273" s="354"/>
      <c r="KT273" s="354"/>
      <c r="KU273" s="354"/>
      <c r="KV273" s="51"/>
      <c r="KW273" s="47"/>
      <c r="KX273" s="47"/>
      <c r="KY273" s="47"/>
      <c r="KZ273" s="47"/>
      <c r="LA273" s="47"/>
      <c r="LB273" s="47"/>
      <c r="LC273" s="47"/>
      <c r="LD273" s="361"/>
      <c r="LE273" s="361"/>
      <c r="LF273" s="361"/>
      <c r="LG273" s="361"/>
      <c r="LH273" s="361"/>
      <c r="LI273" s="361"/>
      <c r="LJ273" s="361"/>
      <c r="LK273" s="361">
        <v>32</v>
      </c>
      <c r="LL273" s="361"/>
      <c r="LM273" s="361"/>
      <c r="LN273" s="361"/>
      <c r="LO273" s="361"/>
      <c r="LP273" s="361"/>
      <c r="LQ273" s="354"/>
      <c r="LR273" s="354"/>
      <c r="LS273" s="354"/>
      <c r="LT273" s="354"/>
      <c r="LU273" s="354"/>
      <c r="LV273" s="354"/>
      <c r="LW273" s="51"/>
      <c r="LX273" s="354"/>
      <c r="LY273" s="354"/>
      <c r="LZ273" s="354"/>
      <c r="MA273" s="354"/>
      <c r="MB273" s="363"/>
      <c r="MC273" s="363"/>
      <c r="MD273" s="354"/>
      <c r="ME273" s="354"/>
      <c r="MF273" s="354"/>
      <c r="MG273" s="354"/>
      <c r="MH273" s="354"/>
      <c r="MI273" s="354"/>
      <c r="MJ273" s="354"/>
      <c r="MK273" s="354"/>
      <c r="ML273" s="354"/>
      <c r="MM273" s="354"/>
      <c r="MN273" s="354"/>
      <c r="MO273" s="354"/>
      <c r="MP273" s="354"/>
      <c r="MQ273" s="354"/>
      <c r="MR273" s="354"/>
      <c r="MS273" s="51"/>
      <c r="MT273" s="364">
        <f t="shared" si="182"/>
        <v>640</v>
      </c>
      <c r="MU273" s="365">
        <f t="shared" si="183"/>
        <v>32</v>
      </c>
      <c r="MV273" s="366">
        <f t="shared" si="184"/>
        <v>672</v>
      </c>
      <c r="MW273" s="365">
        <v>4244</v>
      </c>
      <c r="MX273" s="365">
        <v>5103</v>
      </c>
      <c r="MY273" s="54"/>
      <c r="MZ273" s="708">
        <v>9.99</v>
      </c>
      <c r="NA273" s="817">
        <v>2.37</v>
      </c>
      <c r="NB273" s="709">
        <f t="shared" si="185"/>
        <v>1592.64</v>
      </c>
      <c r="NC273" s="710">
        <v>20</v>
      </c>
      <c r="ND273" s="710">
        <v>15.46</v>
      </c>
      <c r="NE273" s="738">
        <f t="shared" si="167"/>
        <v>0.0263870520813654</v>
      </c>
      <c r="NF273" s="739"/>
      <c r="NG273" s="739">
        <v>3000</v>
      </c>
      <c r="NH273" s="739">
        <v>15.46</v>
      </c>
      <c r="NI273" s="740">
        <f t="shared" si="186"/>
        <v>21860.44</v>
      </c>
      <c r="NJ273" s="738">
        <f t="shared" si="211"/>
        <v>0.0263870520813654</v>
      </c>
      <c r="NK273" s="741"/>
      <c r="NL273" s="742">
        <v>44562</v>
      </c>
      <c r="NM273" s="739">
        <f ca="1" t="shared" si="187"/>
        <v>17.1666666666667</v>
      </c>
      <c r="NN273" s="739">
        <f ca="1" t="shared" si="188"/>
        <v>515</v>
      </c>
      <c r="NO273" s="739">
        <v>1884</v>
      </c>
      <c r="NP273" s="739">
        <f t="shared" si="189"/>
        <v>672</v>
      </c>
      <c r="NQ273" s="761">
        <f t="shared" si="190"/>
        <v>0.407519708914494</v>
      </c>
      <c r="NR273" s="739">
        <f ca="1" t="shared" si="191"/>
        <v>0.288824648065612</v>
      </c>
      <c r="NS273" s="739">
        <f t="shared" si="192"/>
        <v>1414</v>
      </c>
      <c r="NT273" s="739"/>
      <c r="NU273" s="739">
        <f ca="1" t="shared" si="193"/>
        <v>39.1456310679612</v>
      </c>
      <c r="NV273" s="769">
        <f ca="1" t="shared" si="194"/>
        <v>1.30485436893204</v>
      </c>
      <c r="NW273" s="769">
        <f ca="1" t="shared" si="195"/>
        <v>1083.64583333333</v>
      </c>
      <c r="NX273" s="739"/>
      <c r="NY273" s="739"/>
      <c r="NZ273" s="739"/>
      <c r="OA273" s="739"/>
      <c r="OB273" s="739"/>
      <c r="OC273" s="739"/>
      <c r="OD273" s="739"/>
      <c r="OE273" s="743">
        <f t="shared" si="196"/>
        <v>32</v>
      </c>
      <c r="OF273" s="743">
        <f t="shared" si="197"/>
        <v>352</v>
      </c>
      <c r="OG273" s="743">
        <f t="shared" si="198"/>
        <v>32</v>
      </c>
      <c r="OH273" s="743">
        <f t="shared" si="199"/>
        <v>0</v>
      </c>
      <c r="OI273" s="743">
        <f t="shared" si="200"/>
        <v>0</v>
      </c>
      <c r="OJ273" s="739">
        <f t="shared" si="201"/>
        <v>32</v>
      </c>
      <c r="OK273" s="739">
        <f t="shared" si="202"/>
        <v>32</v>
      </c>
      <c r="OL273" s="739">
        <f t="shared" si="203"/>
        <v>0</v>
      </c>
      <c r="OM273" s="739">
        <f t="shared" si="204"/>
        <v>0</v>
      </c>
      <c r="ON273" s="739">
        <f t="shared" si="205"/>
        <v>16</v>
      </c>
      <c r="OO273" s="739">
        <f t="shared" si="206"/>
        <v>0</v>
      </c>
      <c r="OP273" s="739"/>
      <c r="OQ273" s="739">
        <f t="shared" si="207"/>
        <v>160</v>
      </c>
      <c r="OR273" s="739">
        <f t="shared" si="208"/>
        <v>656</v>
      </c>
      <c r="OS273" s="739">
        <f t="shared" si="209"/>
        <v>0</v>
      </c>
      <c r="OT273" s="739">
        <f t="shared" si="210"/>
        <v>-16</v>
      </c>
      <c r="OU273" s="739"/>
      <c r="OV273" s="739"/>
      <c r="OW273" s="739"/>
      <c r="OX273" s="739"/>
      <c r="OY273" s="739"/>
      <c r="OZ273" s="739"/>
      <c r="PA273" s="739"/>
      <c r="PB273" s="739"/>
      <c r="PC273" s="739"/>
      <c r="PD273" s="739"/>
      <c r="PE273" s="739"/>
      <c r="PF273" s="739"/>
      <c r="PG273" s="739"/>
      <c r="PI273" s="28">
        <v>176</v>
      </c>
      <c r="PJ273" s="28">
        <v>96</v>
      </c>
      <c r="PK273" s="28">
        <v>128</v>
      </c>
      <c r="PL273" s="28">
        <v>480</v>
      </c>
      <c r="PM273" s="28">
        <v>192</v>
      </c>
      <c r="PN273" s="28">
        <v>320</v>
      </c>
      <c r="PO273" s="28">
        <v>208</v>
      </c>
      <c r="PP273" s="28">
        <v>1524</v>
      </c>
      <c r="PQ273" s="28">
        <v>64</v>
      </c>
      <c r="PR273" s="28">
        <v>272</v>
      </c>
      <c r="PS273" s="28">
        <v>544</v>
      </c>
      <c r="PT273" s="28">
        <v>160</v>
      </c>
      <c r="PU273" s="28">
        <v>0</v>
      </c>
      <c r="PV273" s="28">
        <v>4164</v>
      </c>
      <c r="PW273" s="28">
        <v>-80</v>
      </c>
    </row>
    <row r="274" s="28" customFormat="1" customHeight="1" spans="1:439">
      <c r="A274" s="798" t="s">
        <v>1334</v>
      </c>
      <c r="B274" s="343">
        <v>2020</v>
      </c>
      <c r="C274" s="95" t="s">
        <v>2136</v>
      </c>
      <c r="D274" s="95" t="s">
        <v>2137</v>
      </c>
      <c r="E274" s="411"/>
      <c r="F274" s="116" t="s">
        <v>539</v>
      </c>
      <c r="G274" s="112" t="s">
        <v>540</v>
      </c>
      <c r="H274" s="113" t="s">
        <v>541</v>
      </c>
      <c r="I274" s="99">
        <f t="shared" si="172"/>
        <v>94</v>
      </c>
      <c r="J274" s="100">
        <v>768</v>
      </c>
      <c r="K274" s="454">
        <v>0</v>
      </c>
      <c r="L274" s="150">
        <f t="shared" si="178"/>
        <v>862</v>
      </c>
      <c r="M274" s="151">
        <f t="shared" si="179"/>
        <v>862</v>
      </c>
      <c r="N274" s="455"/>
      <c r="O274" s="35">
        <v>1760</v>
      </c>
      <c r="P274" s="157"/>
      <c r="Q274" s="33">
        <f t="shared" si="180"/>
        <v>0</v>
      </c>
      <c r="R274" s="34">
        <f t="shared" si="181"/>
        <v>0</v>
      </c>
      <c r="S274" s="346"/>
      <c r="T274" s="346"/>
      <c r="U274" s="824"/>
      <c r="V274" s="824"/>
      <c r="W274" s="346"/>
      <c r="X274" s="347"/>
      <c r="Y274" s="348"/>
      <c r="Z274" s="348"/>
      <c r="AA274" s="348"/>
      <c r="AB274" s="348"/>
      <c r="AC274" s="348"/>
      <c r="AD274" s="348"/>
      <c r="AE274" s="348"/>
      <c r="AF274" s="346"/>
      <c r="AG274" s="346"/>
      <c r="AH274" s="346"/>
      <c r="AI274" s="346"/>
      <c r="AJ274" s="346"/>
      <c r="AK274" s="346"/>
      <c r="AL274" s="346"/>
      <c r="AM274" s="346"/>
      <c r="AN274" s="346"/>
      <c r="AO274" s="346"/>
      <c r="AP274" s="346"/>
      <c r="AQ274" s="346"/>
      <c r="AR274" s="346"/>
      <c r="AS274" s="346"/>
      <c r="AT274" s="346"/>
      <c r="AU274" s="346"/>
      <c r="AV274" s="346"/>
      <c r="AW274" s="346"/>
      <c r="AX274" s="346"/>
      <c r="AY274" s="349"/>
      <c r="AZ274" s="48"/>
      <c r="BA274" s="48"/>
      <c r="BB274" s="48"/>
      <c r="BC274" s="48"/>
      <c r="BD274" s="47"/>
      <c r="BE274" s="47"/>
      <c r="BF274" s="47"/>
      <c r="BG274" s="47"/>
      <c r="BH274" s="47"/>
      <c r="BI274" s="47"/>
      <c r="BJ274" s="47"/>
      <c r="BK274" s="47"/>
      <c r="BL274" s="47">
        <v>5</v>
      </c>
      <c r="BM274" s="47"/>
      <c r="BN274" s="47"/>
      <c r="BO274" s="47"/>
      <c r="BP274" s="47"/>
      <c r="BQ274" s="47"/>
      <c r="BR274" s="47"/>
      <c r="BS274" s="354"/>
      <c r="BT274" s="354"/>
      <c r="BU274" s="354"/>
      <c r="BV274" s="354"/>
      <c r="BW274" s="354"/>
      <c r="BX274" s="354"/>
      <c r="BY274" s="354"/>
      <c r="BZ274" s="354"/>
      <c r="CA274" s="354"/>
      <c r="CB274" s="354"/>
      <c r="CC274" s="354"/>
      <c r="CD274" s="354"/>
      <c r="CE274" s="354"/>
      <c r="CF274" s="354"/>
      <c r="CG274" s="354"/>
      <c r="CH274" s="354"/>
      <c r="CI274" s="354"/>
      <c r="CJ274" s="354"/>
      <c r="CK274" s="354"/>
      <c r="CL274" s="354"/>
      <c r="CM274" s="354"/>
      <c r="CN274" s="354"/>
      <c r="CO274" s="354"/>
      <c r="CP274" s="358"/>
      <c r="CQ274" s="48"/>
      <c r="CR274" s="354"/>
      <c r="CS274" s="354"/>
      <c r="CT274" s="355"/>
      <c r="CU274" s="354"/>
      <c r="CV274" s="354"/>
      <c r="CW274" s="354"/>
      <c r="CX274" s="354"/>
      <c r="CY274" s="354"/>
      <c r="CZ274" s="354"/>
      <c r="DA274" s="356"/>
      <c r="DB274" s="354"/>
      <c r="DC274" s="354"/>
      <c r="DD274" s="354"/>
      <c r="DE274" s="354"/>
      <c r="DF274" s="354"/>
      <c r="DG274" s="354"/>
      <c r="DH274" s="354"/>
      <c r="DI274" s="354"/>
      <c r="DJ274" s="354"/>
      <c r="DK274" s="354"/>
      <c r="DL274" s="354"/>
      <c r="DM274" s="354"/>
      <c r="DN274" s="354"/>
      <c r="DO274" s="354"/>
      <c r="DP274" s="354"/>
      <c r="DQ274" s="354"/>
      <c r="DR274" s="354"/>
      <c r="DS274" s="354"/>
      <c r="DT274" s="354"/>
      <c r="DU274" s="354">
        <v>2</v>
      </c>
      <c r="DV274" s="354"/>
      <c r="DW274" s="354"/>
      <c r="DX274" s="354"/>
      <c r="DY274" s="354"/>
      <c r="DZ274" s="357"/>
      <c r="EA274" s="356"/>
      <c r="EB274" s="356"/>
      <c r="EC274" s="356"/>
      <c r="ED274" s="356">
        <v>-69</v>
      </c>
      <c r="EE274" s="358"/>
      <c r="EF274" s="48"/>
      <c r="EG274" s="46"/>
      <c r="EH274" s="46"/>
      <c r="EI274" s="47"/>
      <c r="EJ274" s="47">
        <v>160</v>
      </c>
      <c r="EK274" s="47"/>
      <c r="EL274" s="47"/>
      <c r="EM274" s="47"/>
      <c r="EN274" s="47"/>
      <c r="EO274" s="47">
        <v>160</v>
      </c>
      <c r="EP274" s="47"/>
      <c r="EQ274" s="47"/>
      <c r="ER274" s="47">
        <v>192</v>
      </c>
      <c r="ES274" s="47"/>
      <c r="ET274" s="48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354"/>
      <c r="FR274" s="354"/>
      <c r="FS274" s="354"/>
      <c r="FT274" s="354"/>
      <c r="FU274" s="354"/>
      <c r="FV274" s="354"/>
      <c r="FW274" s="354"/>
      <c r="FX274" s="354"/>
      <c r="FY274" s="354"/>
      <c r="FZ274" s="354"/>
      <c r="GA274" s="354"/>
      <c r="GB274" s="354"/>
      <c r="GC274" s="354"/>
      <c r="GD274" s="354"/>
      <c r="GE274" s="354">
        <v>32</v>
      </c>
      <c r="GF274" s="354"/>
      <c r="GG274" s="354"/>
      <c r="GH274" s="354"/>
      <c r="GI274" s="354">
        <v>128</v>
      </c>
      <c r="GJ274" s="354"/>
      <c r="GK274" s="354"/>
      <c r="GL274" s="354"/>
      <c r="GM274" s="354"/>
      <c r="GN274" s="354"/>
      <c r="GO274" s="354"/>
      <c r="GP274" s="354"/>
      <c r="GQ274" s="354"/>
      <c r="GR274" s="354"/>
      <c r="GS274" s="354"/>
      <c r="GT274" s="354"/>
      <c r="GU274" s="354"/>
      <c r="GV274" s="354"/>
      <c r="GW274" s="354"/>
      <c r="GX274" s="354"/>
      <c r="GY274" s="354"/>
      <c r="GZ274" s="354"/>
      <c r="HA274" s="354"/>
      <c r="HB274" s="354"/>
      <c r="HC274" s="354"/>
      <c r="HD274" s="354"/>
      <c r="HE274" s="354">
        <v>16</v>
      </c>
      <c r="HF274" s="354"/>
      <c r="HG274" s="354"/>
      <c r="HH274" s="354"/>
      <c r="HI274" s="354"/>
      <c r="HJ274" s="354"/>
      <c r="HK274" s="354"/>
      <c r="HL274" s="354"/>
      <c r="HM274" s="354"/>
      <c r="HN274" s="354"/>
      <c r="HO274" s="354"/>
      <c r="HP274" s="354"/>
      <c r="HQ274" s="354"/>
      <c r="HR274" s="354"/>
      <c r="HS274" s="354">
        <v>32</v>
      </c>
      <c r="HT274" s="354"/>
      <c r="HU274" s="354"/>
      <c r="HV274" s="354"/>
      <c r="HW274" s="354"/>
      <c r="HX274" s="354">
        <v>160</v>
      </c>
      <c r="HY274" s="354"/>
      <c r="HZ274" s="354"/>
      <c r="IA274" s="354"/>
      <c r="IB274" s="354"/>
      <c r="IC274" s="354"/>
      <c r="ID274" s="354"/>
      <c r="IE274" s="354"/>
      <c r="IF274" s="354"/>
      <c r="IG274" s="354"/>
      <c r="IH274" s="354"/>
      <c r="II274" s="354"/>
      <c r="IJ274" s="354"/>
      <c r="IK274" s="354"/>
      <c r="IL274" s="354"/>
      <c r="IM274" s="354"/>
      <c r="IN274" s="354"/>
      <c r="IO274" s="354"/>
      <c r="IP274" s="354">
        <v>48</v>
      </c>
      <c r="IQ274" s="354"/>
      <c r="IR274" s="50"/>
      <c r="IS274" s="47"/>
      <c r="IT274" s="47"/>
      <c r="IU274" s="47"/>
      <c r="IV274" s="47"/>
      <c r="IW274" s="47"/>
      <c r="IX274" s="47"/>
      <c r="IY274" s="47"/>
      <c r="IZ274" s="47"/>
      <c r="JA274" s="47"/>
      <c r="JB274" s="47"/>
      <c r="JC274" s="47"/>
      <c r="JD274" s="47"/>
      <c r="JE274" s="47"/>
      <c r="JF274" s="47"/>
      <c r="JG274" s="47"/>
      <c r="JH274" s="47"/>
      <c r="JI274" s="47"/>
      <c r="JJ274" s="47"/>
      <c r="JK274" s="47"/>
      <c r="JL274" s="354"/>
      <c r="JM274" s="354"/>
      <c r="JN274" s="354"/>
      <c r="JO274" s="354"/>
      <c r="JP274" s="354"/>
      <c r="JQ274" s="354"/>
      <c r="JR274" s="354"/>
      <c r="JS274" s="354"/>
      <c r="JT274" s="354"/>
      <c r="JU274" s="354"/>
      <c r="JV274" s="354"/>
      <c r="JW274" s="354"/>
      <c r="JX274" s="354"/>
      <c r="JY274" s="354"/>
      <c r="JZ274" s="354"/>
      <c r="KA274" s="354"/>
      <c r="KB274" s="354"/>
      <c r="KC274" s="354"/>
      <c r="KD274" s="354"/>
      <c r="KE274" s="354"/>
      <c r="KF274" s="354"/>
      <c r="KG274" s="354"/>
      <c r="KH274" s="354"/>
      <c r="KI274" s="354"/>
      <c r="KJ274" s="354"/>
      <c r="KK274" s="354"/>
      <c r="KL274" s="354"/>
      <c r="KM274" s="354"/>
      <c r="KN274" s="354"/>
      <c r="KO274" s="354"/>
      <c r="KP274" s="354"/>
      <c r="KQ274" s="354"/>
      <c r="KR274" s="354"/>
      <c r="KS274" s="354"/>
      <c r="KT274" s="354"/>
      <c r="KU274" s="354"/>
      <c r="KV274" s="51"/>
      <c r="KW274" s="47"/>
      <c r="KX274" s="47"/>
      <c r="KY274" s="47"/>
      <c r="KZ274" s="47"/>
      <c r="LA274" s="47"/>
      <c r="LB274" s="47"/>
      <c r="LC274" s="47"/>
      <c r="LD274" s="361"/>
      <c r="LE274" s="361"/>
      <c r="LF274" s="361"/>
      <c r="LG274" s="361"/>
      <c r="LH274" s="361"/>
      <c r="LI274" s="361"/>
      <c r="LJ274" s="361"/>
      <c r="LK274" s="361">
        <v>32</v>
      </c>
      <c r="LL274" s="361"/>
      <c r="LM274" s="361"/>
      <c r="LN274" s="361"/>
      <c r="LO274" s="361"/>
      <c r="LP274" s="361"/>
      <c r="LQ274" s="354"/>
      <c r="LR274" s="354"/>
      <c r="LS274" s="354"/>
      <c r="LT274" s="354"/>
      <c r="LU274" s="354"/>
      <c r="LV274" s="354"/>
      <c r="LW274" s="51"/>
      <c r="LX274" s="354"/>
      <c r="LY274" s="354"/>
      <c r="LZ274" s="354"/>
      <c r="MA274" s="354"/>
      <c r="MB274" s="363"/>
      <c r="MC274" s="363"/>
      <c r="MD274" s="354"/>
      <c r="ME274" s="354"/>
      <c r="MF274" s="354"/>
      <c r="MG274" s="354"/>
      <c r="MH274" s="354"/>
      <c r="MI274" s="354"/>
      <c r="MJ274" s="354"/>
      <c r="MK274" s="354"/>
      <c r="ML274" s="354"/>
      <c r="MM274" s="354"/>
      <c r="MN274" s="354"/>
      <c r="MO274" s="354"/>
      <c r="MP274" s="354"/>
      <c r="MQ274" s="354"/>
      <c r="MR274" s="354"/>
      <c r="MS274" s="51"/>
      <c r="MT274" s="364">
        <f t="shared" si="182"/>
        <v>928</v>
      </c>
      <c r="MU274" s="365">
        <f t="shared" si="183"/>
        <v>32</v>
      </c>
      <c r="MV274" s="366">
        <f t="shared" si="184"/>
        <v>960</v>
      </c>
      <c r="MW274" s="365">
        <v>4558</v>
      </c>
      <c r="MX274" s="365">
        <v>4415</v>
      </c>
      <c r="MY274" s="54"/>
      <c r="MZ274" s="708">
        <v>9.99</v>
      </c>
      <c r="NA274" s="817">
        <v>2.37</v>
      </c>
      <c r="NB274" s="709">
        <f t="shared" si="185"/>
        <v>2275.2</v>
      </c>
      <c r="NC274" s="710">
        <v>20</v>
      </c>
      <c r="ND274" s="710">
        <v>15.46</v>
      </c>
      <c r="NE274" s="738">
        <f t="shared" si="167"/>
        <v>0.0263870520813654</v>
      </c>
      <c r="NF274" s="739"/>
      <c r="NG274" s="739">
        <v>3000</v>
      </c>
      <c r="NH274" s="739">
        <v>15.46</v>
      </c>
      <c r="NI274" s="740">
        <f t="shared" si="186"/>
        <v>13326.52</v>
      </c>
      <c r="NJ274" s="738">
        <f t="shared" si="211"/>
        <v>0.0263870520813654</v>
      </c>
      <c r="NK274" s="741"/>
      <c r="NL274" s="742">
        <v>44562</v>
      </c>
      <c r="NM274" s="739">
        <f ca="1" t="shared" si="187"/>
        <v>17.1666666666667</v>
      </c>
      <c r="NN274" s="739">
        <f ca="1" t="shared" si="188"/>
        <v>515</v>
      </c>
      <c r="NO274" s="739">
        <v>1760</v>
      </c>
      <c r="NP274" s="739">
        <f t="shared" si="189"/>
        <v>960</v>
      </c>
      <c r="NQ274" s="761">
        <f t="shared" si="190"/>
        <v>0.732265446224256</v>
      </c>
      <c r="NR274" s="739">
        <f ca="1" t="shared" si="191"/>
        <v>0.518984248294861</v>
      </c>
      <c r="NS274" s="739">
        <f t="shared" si="192"/>
        <v>862</v>
      </c>
      <c r="NT274" s="739"/>
      <c r="NU274" s="739">
        <f ca="1" t="shared" si="193"/>
        <v>55.9223300970874</v>
      </c>
      <c r="NV274" s="769">
        <f ca="1" t="shared" si="194"/>
        <v>1.86407766990291</v>
      </c>
      <c r="NW274" s="769">
        <f ca="1" t="shared" si="195"/>
        <v>462.427083333333</v>
      </c>
      <c r="NX274" s="739"/>
      <c r="NY274" s="739"/>
      <c r="NZ274" s="739"/>
      <c r="OA274" s="739"/>
      <c r="OB274" s="739"/>
      <c r="OC274" s="739"/>
      <c r="OD274" s="739"/>
      <c r="OE274" s="743">
        <f t="shared" si="196"/>
        <v>160</v>
      </c>
      <c r="OF274" s="743">
        <f t="shared" si="197"/>
        <v>352</v>
      </c>
      <c r="OG274" s="743">
        <f t="shared" si="198"/>
        <v>0</v>
      </c>
      <c r="OH274" s="743">
        <f t="shared" si="199"/>
        <v>0</v>
      </c>
      <c r="OI274" s="743">
        <f t="shared" si="200"/>
        <v>0</v>
      </c>
      <c r="OJ274" s="739">
        <f t="shared" si="201"/>
        <v>160</v>
      </c>
      <c r="OK274" s="739">
        <f t="shared" si="202"/>
        <v>32</v>
      </c>
      <c r="OL274" s="739">
        <f t="shared" si="203"/>
        <v>0</v>
      </c>
      <c r="OM274" s="739">
        <f t="shared" si="204"/>
        <v>0</v>
      </c>
      <c r="ON274" s="739">
        <f t="shared" si="205"/>
        <v>16</v>
      </c>
      <c r="OO274" s="739">
        <f t="shared" si="206"/>
        <v>32</v>
      </c>
      <c r="OP274" s="739"/>
      <c r="OQ274" s="739">
        <f t="shared" si="207"/>
        <v>160</v>
      </c>
      <c r="OR274" s="739">
        <f t="shared" si="208"/>
        <v>912</v>
      </c>
      <c r="OS274" s="739">
        <f t="shared" si="209"/>
        <v>0</v>
      </c>
      <c r="OT274" s="739">
        <f t="shared" si="210"/>
        <v>-48</v>
      </c>
      <c r="OU274" s="739"/>
      <c r="OV274" s="739"/>
      <c r="OW274" s="739"/>
      <c r="OX274" s="739"/>
      <c r="OY274" s="739"/>
      <c r="OZ274" s="739"/>
      <c r="PA274" s="739"/>
      <c r="PB274" s="739"/>
      <c r="PC274" s="739"/>
      <c r="PD274" s="739"/>
      <c r="PE274" s="739"/>
      <c r="PF274" s="739"/>
      <c r="PG274" s="739"/>
      <c r="PI274" s="28">
        <v>688</v>
      </c>
      <c r="PJ274" s="28">
        <v>144</v>
      </c>
      <c r="PK274" s="28">
        <v>160</v>
      </c>
      <c r="PL274" s="28">
        <v>512</v>
      </c>
      <c r="PM274" s="28">
        <v>208</v>
      </c>
      <c r="PN274" s="28">
        <v>170</v>
      </c>
      <c r="PO274" s="28">
        <v>112</v>
      </c>
      <c r="PP274" s="28">
        <v>1220</v>
      </c>
      <c r="PQ274" s="28">
        <v>48</v>
      </c>
      <c r="PR274" s="28">
        <v>272</v>
      </c>
      <c r="PS274" s="28">
        <v>512</v>
      </c>
      <c r="PT274" s="28">
        <v>160</v>
      </c>
      <c r="PU274" s="28">
        <v>0</v>
      </c>
      <c r="PV274" s="28">
        <v>4206</v>
      </c>
      <c r="PW274" s="28">
        <v>-352</v>
      </c>
    </row>
    <row r="275" s="325" customFormat="1" customHeight="1" spans="1:439">
      <c r="A275" s="798" t="s">
        <v>1334</v>
      </c>
      <c r="B275" s="415">
        <v>2020</v>
      </c>
      <c r="C275" s="122" t="s">
        <v>2096</v>
      </c>
      <c r="D275" s="122" t="s">
        <v>2101</v>
      </c>
      <c r="E275" s="796"/>
      <c r="F275" s="116" t="s">
        <v>681</v>
      </c>
      <c r="G275" s="112" t="s">
        <v>682</v>
      </c>
      <c r="H275" s="113" t="s">
        <v>683</v>
      </c>
      <c r="I275" s="99">
        <f t="shared" si="172"/>
        <v>-108</v>
      </c>
      <c r="J275" s="100">
        <v>732</v>
      </c>
      <c r="K275" s="454">
        <v>-96</v>
      </c>
      <c r="L275" s="150">
        <f t="shared" si="178"/>
        <v>624</v>
      </c>
      <c r="M275" s="151">
        <f t="shared" si="179"/>
        <v>624</v>
      </c>
      <c r="N275" s="811"/>
      <c r="O275" s="35">
        <v>648</v>
      </c>
      <c r="P275" s="157"/>
      <c r="Q275" s="154">
        <f t="shared" si="180"/>
        <v>0</v>
      </c>
      <c r="R275" s="114">
        <f t="shared" si="181"/>
        <v>0</v>
      </c>
      <c r="S275" s="490"/>
      <c r="T275" s="490"/>
      <c r="U275" s="825"/>
      <c r="V275" s="825"/>
      <c r="W275" s="490"/>
      <c r="X275" s="489"/>
      <c r="Y275" s="505"/>
      <c r="Z275" s="505"/>
      <c r="AA275" s="505"/>
      <c r="AB275" s="505"/>
      <c r="AC275" s="505"/>
      <c r="AD275" s="505"/>
      <c r="AE275" s="505"/>
      <c r="AF275" s="490"/>
      <c r="AG275" s="490"/>
      <c r="AH275" s="490"/>
      <c r="AI275" s="490"/>
      <c r="AJ275" s="490"/>
      <c r="AK275" s="490"/>
      <c r="AL275" s="490"/>
      <c r="AM275" s="490"/>
      <c r="AN275" s="490"/>
      <c r="AO275" s="490"/>
      <c r="AP275" s="490"/>
      <c r="AQ275" s="490"/>
      <c r="AR275" s="490"/>
      <c r="AS275" s="490"/>
      <c r="AT275" s="490"/>
      <c r="AU275" s="490"/>
      <c r="AV275" s="490"/>
      <c r="AW275" s="490"/>
      <c r="AX275" s="490"/>
      <c r="AY275" s="100"/>
      <c r="AZ275" s="48"/>
      <c r="BA275" s="48"/>
      <c r="BB275" s="48"/>
      <c r="BC275" s="48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354"/>
      <c r="BT275" s="354"/>
      <c r="BU275" s="354"/>
      <c r="BV275" s="354">
        <v>6</v>
      </c>
      <c r="BW275" s="354"/>
      <c r="BX275" s="354"/>
      <c r="BY275" s="354"/>
      <c r="BZ275" s="354"/>
      <c r="CA275" s="354"/>
      <c r="CB275" s="354"/>
      <c r="CC275" s="354"/>
      <c r="CD275" s="354"/>
      <c r="CE275" s="354"/>
      <c r="CF275" s="354"/>
      <c r="CG275" s="354"/>
      <c r="CH275" s="354"/>
      <c r="CI275" s="354"/>
      <c r="CJ275" s="354"/>
      <c r="CK275" s="354"/>
      <c r="CL275" s="354"/>
      <c r="CM275" s="354"/>
      <c r="CN275" s="354"/>
      <c r="CO275" s="354"/>
      <c r="CP275" s="358"/>
      <c r="CQ275" s="48"/>
      <c r="CR275" s="354"/>
      <c r="CS275" s="354"/>
      <c r="CT275" s="355"/>
      <c r="CU275" s="354"/>
      <c r="CV275" s="354"/>
      <c r="CW275" s="354"/>
      <c r="CX275" s="354">
        <v>2</v>
      </c>
      <c r="CY275" s="354"/>
      <c r="CZ275" s="354"/>
      <c r="DA275" s="356">
        <v>-1</v>
      </c>
      <c r="DB275" s="354"/>
      <c r="DC275" s="354"/>
      <c r="DD275" s="354"/>
      <c r="DE275" s="354"/>
      <c r="DF275" s="354"/>
      <c r="DG275" s="354"/>
      <c r="DH275" s="354"/>
      <c r="DI275" s="354"/>
      <c r="DJ275" s="354"/>
      <c r="DK275" s="354"/>
      <c r="DL275" s="354"/>
      <c r="DM275" s="354"/>
      <c r="DN275" s="354"/>
      <c r="DO275" s="354"/>
      <c r="DP275" s="354"/>
      <c r="DQ275" s="354"/>
      <c r="DR275" s="354"/>
      <c r="DS275" s="354"/>
      <c r="DT275" s="354"/>
      <c r="DU275" s="354"/>
      <c r="DV275" s="354"/>
      <c r="DW275" s="354"/>
      <c r="DX275" s="354"/>
      <c r="DY275" s="354"/>
      <c r="DZ275" s="357"/>
      <c r="EA275" s="356"/>
      <c r="EB275" s="356"/>
      <c r="EC275" s="356"/>
      <c r="ED275" s="356">
        <v>-127</v>
      </c>
      <c r="EE275" s="358"/>
      <c r="EF275" s="48"/>
      <c r="EG275" s="46"/>
      <c r="EH275" s="46"/>
      <c r="EI275" s="47"/>
      <c r="EJ275" s="47"/>
      <c r="EK275" s="47">
        <v>12</v>
      </c>
      <c r="EL275" s="47"/>
      <c r="EM275" s="47"/>
      <c r="EN275" s="47"/>
      <c r="EO275" s="47"/>
      <c r="EP275" s="47"/>
      <c r="EQ275" s="47"/>
      <c r="ER275" s="47"/>
      <c r="ES275" s="47"/>
      <c r="ET275" s="48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354"/>
      <c r="FR275" s="354"/>
      <c r="FS275" s="354"/>
      <c r="FT275" s="354"/>
      <c r="FU275" s="354"/>
      <c r="FV275" s="354">
        <v>12</v>
      </c>
      <c r="FW275" s="354"/>
      <c r="FX275" s="354"/>
      <c r="FY275" s="354"/>
      <c r="FZ275" s="354"/>
      <c r="GA275" s="354"/>
      <c r="GB275" s="354"/>
      <c r="GC275" s="354"/>
      <c r="GD275" s="354"/>
      <c r="GE275" s="354"/>
      <c r="GF275" s="354"/>
      <c r="GG275" s="354"/>
      <c r="GH275" s="354"/>
      <c r="GI275" s="354"/>
      <c r="GJ275" s="354"/>
      <c r="GK275" s="354"/>
      <c r="GL275" s="354"/>
      <c r="GM275" s="354"/>
      <c r="GN275" s="354"/>
      <c r="GO275" s="354"/>
      <c r="GP275" s="354"/>
      <c r="GQ275" s="354"/>
      <c r="GR275" s="354"/>
      <c r="GS275" s="354"/>
      <c r="GT275" s="354"/>
      <c r="GU275" s="354"/>
      <c r="GV275" s="354"/>
      <c r="GW275" s="354"/>
      <c r="GX275" s="354"/>
      <c r="GY275" s="354"/>
      <c r="GZ275" s="354"/>
      <c r="HA275" s="354"/>
      <c r="HB275" s="354"/>
      <c r="HC275" s="354"/>
      <c r="HD275" s="354"/>
      <c r="HE275" s="354"/>
      <c r="HF275" s="354"/>
      <c r="HG275" s="354"/>
      <c r="HH275" s="354"/>
      <c r="HI275" s="354"/>
      <c r="HJ275" s="354"/>
      <c r="HK275" s="354"/>
      <c r="HL275" s="354"/>
      <c r="HM275" s="354"/>
      <c r="HN275" s="354"/>
      <c r="HO275" s="354"/>
      <c r="HP275" s="354"/>
      <c r="HQ275" s="354"/>
      <c r="HR275" s="354"/>
      <c r="HS275" s="354"/>
      <c r="HT275" s="354"/>
      <c r="HU275" s="354">
        <v>24</v>
      </c>
      <c r="HV275" s="354"/>
      <c r="HW275" s="354"/>
      <c r="HX275" s="354">
        <v>36</v>
      </c>
      <c r="HY275" s="354"/>
      <c r="HZ275" s="354"/>
      <c r="IA275" s="354">
        <v>12</v>
      </c>
      <c r="IB275" s="354"/>
      <c r="IC275" s="354"/>
      <c r="ID275" s="354"/>
      <c r="IE275" s="354"/>
      <c r="IF275" s="354"/>
      <c r="IG275" s="354"/>
      <c r="IH275" s="354"/>
      <c r="II275" s="354"/>
      <c r="IJ275" s="354"/>
      <c r="IK275" s="354"/>
      <c r="IL275" s="354"/>
      <c r="IM275" s="354"/>
      <c r="IN275" s="354"/>
      <c r="IO275" s="354"/>
      <c r="IP275" s="354"/>
      <c r="IQ275" s="354"/>
      <c r="IR275" s="50"/>
      <c r="IS275" s="47"/>
      <c r="IT275" s="47"/>
      <c r="IU275" s="47"/>
      <c r="IV275" s="47"/>
      <c r="IW275" s="47"/>
      <c r="IX275" s="47"/>
      <c r="IY275" s="47"/>
      <c r="IZ275" s="47"/>
      <c r="JA275" s="47"/>
      <c r="JB275" s="47"/>
      <c r="JC275" s="47"/>
      <c r="JD275" s="47"/>
      <c r="JE275" s="47"/>
      <c r="JF275" s="47"/>
      <c r="JG275" s="47"/>
      <c r="JH275" s="47"/>
      <c r="JI275" s="47"/>
      <c r="JJ275" s="47"/>
      <c r="JK275" s="47"/>
      <c r="JL275" s="354"/>
      <c r="JM275" s="354"/>
      <c r="JN275" s="354"/>
      <c r="JO275" s="354"/>
      <c r="JP275" s="354"/>
      <c r="JQ275" s="354"/>
      <c r="JR275" s="354"/>
      <c r="JS275" s="354"/>
      <c r="JT275" s="354"/>
      <c r="JU275" s="354"/>
      <c r="JV275" s="354"/>
      <c r="JW275" s="354"/>
      <c r="JX275" s="354"/>
      <c r="JY275" s="354"/>
      <c r="JZ275" s="354"/>
      <c r="KA275" s="354"/>
      <c r="KB275" s="354"/>
      <c r="KC275" s="354"/>
      <c r="KD275" s="354"/>
      <c r="KE275" s="354"/>
      <c r="KF275" s="354"/>
      <c r="KG275" s="354"/>
      <c r="KH275" s="354"/>
      <c r="KI275" s="354"/>
      <c r="KJ275" s="354"/>
      <c r="KK275" s="354"/>
      <c r="KL275" s="354"/>
      <c r="KM275" s="354"/>
      <c r="KN275" s="354"/>
      <c r="KO275" s="354"/>
      <c r="KP275" s="354"/>
      <c r="KQ275" s="354"/>
      <c r="KR275" s="354"/>
      <c r="KS275" s="354"/>
      <c r="KT275" s="354"/>
      <c r="KU275" s="354"/>
      <c r="KV275" s="660"/>
      <c r="KW275" s="47"/>
      <c r="KX275" s="47"/>
      <c r="KY275" s="47"/>
      <c r="KZ275" s="47"/>
      <c r="LA275" s="47"/>
      <c r="LB275" s="47"/>
      <c r="LC275" s="47"/>
      <c r="LD275" s="354"/>
      <c r="LE275" s="354"/>
      <c r="LF275" s="354"/>
      <c r="LG275" s="354"/>
      <c r="LH275" s="354"/>
      <c r="LI275" s="354"/>
      <c r="LJ275" s="354"/>
      <c r="LK275" s="354"/>
      <c r="LL275" s="354"/>
      <c r="LM275" s="354"/>
      <c r="LN275" s="354"/>
      <c r="LO275" s="354">
        <v>48</v>
      </c>
      <c r="LP275" s="354"/>
      <c r="LQ275" s="354"/>
      <c r="LR275" s="354"/>
      <c r="LS275" s="354"/>
      <c r="LT275" s="354"/>
      <c r="LU275" s="354"/>
      <c r="LV275" s="354"/>
      <c r="LW275" s="660"/>
      <c r="LX275" s="354"/>
      <c r="LY275" s="354"/>
      <c r="LZ275" s="354"/>
      <c r="MA275" s="354"/>
      <c r="MB275" s="354"/>
      <c r="MC275" s="354"/>
      <c r="MD275" s="354"/>
      <c r="ME275" s="354"/>
      <c r="MF275" s="354"/>
      <c r="MG275" s="354"/>
      <c r="MH275" s="354"/>
      <c r="MI275" s="354"/>
      <c r="MJ275" s="354"/>
      <c r="MK275" s="354"/>
      <c r="ML275" s="354"/>
      <c r="MM275" s="354"/>
      <c r="MN275" s="354"/>
      <c r="MO275" s="354"/>
      <c r="MP275" s="354"/>
      <c r="MQ275" s="354"/>
      <c r="MR275" s="354"/>
      <c r="MS275" s="660"/>
      <c r="MT275" s="364">
        <f t="shared" si="182"/>
        <v>96</v>
      </c>
      <c r="MU275" s="365">
        <f t="shared" si="183"/>
        <v>48</v>
      </c>
      <c r="MV275" s="366">
        <f t="shared" si="184"/>
        <v>144</v>
      </c>
      <c r="MW275" s="365">
        <v>1308</v>
      </c>
      <c r="MX275" s="365">
        <v>810</v>
      </c>
      <c r="MY275" s="54"/>
      <c r="MZ275" s="708">
        <v>19.99</v>
      </c>
      <c r="NA275" s="817">
        <v>3.9</v>
      </c>
      <c r="NB275" s="709">
        <f t="shared" si="185"/>
        <v>561.6</v>
      </c>
      <c r="NC275" s="710">
        <v>25.93</v>
      </c>
      <c r="ND275" s="710">
        <v>24.66</v>
      </c>
      <c r="NE275" s="738">
        <f t="shared" si="167"/>
        <v>0.0562571756601608</v>
      </c>
      <c r="NF275" s="739"/>
      <c r="NG275" s="739">
        <v>3000</v>
      </c>
      <c r="NH275" s="739">
        <v>24.66</v>
      </c>
      <c r="NI275" s="740">
        <f t="shared" si="186"/>
        <v>15387.84</v>
      </c>
      <c r="NJ275" s="738">
        <f t="shared" si="211"/>
        <v>0.0562571756601608</v>
      </c>
      <c r="NK275" s="741"/>
      <c r="NL275" s="742">
        <v>44562</v>
      </c>
      <c r="NM275" s="739">
        <f ca="1" t="shared" si="187"/>
        <v>17.1666666666667</v>
      </c>
      <c r="NN275" s="739">
        <f ca="1" t="shared" si="188"/>
        <v>515</v>
      </c>
      <c r="NO275" s="739">
        <v>648</v>
      </c>
      <c r="NP275" s="739">
        <f t="shared" si="189"/>
        <v>144</v>
      </c>
      <c r="NQ275" s="761">
        <f t="shared" si="190"/>
        <v>0.226415094339623</v>
      </c>
      <c r="NR275" s="739">
        <f ca="1" t="shared" si="191"/>
        <v>0.160468950357209</v>
      </c>
      <c r="NS275" s="739">
        <f t="shared" si="192"/>
        <v>624</v>
      </c>
      <c r="NT275" s="739"/>
      <c r="NU275" s="739">
        <f ca="1" t="shared" si="193"/>
        <v>8.38834951456311</v>
      </c>
      <c r="NV275" s="769">
        <f ca="1" t="shared" si="194"/>
        <v>0.279611650485437</v>
      </c>
      <c r="NW275" s="769">
        <f ca="1" t="shared" si="195"/>
        <v>2231.66666666667</v>
      </c>
      <c r="NX275" s="739"/>
      <c r="NY275" s="739"/>
      <c r="NZ275" s="739"/>
      <c r="OA275" s="739"/>
      <c r="OB275" s="739"/>
      <c r="OC275" s="739"/>
      <c r="OD275" s="739"/>
      <c r="OE275" s="743">
        <f t="shared" si="196"/>
        <v>12</v>
      </c>
      <c r="OF275" s="743">
        <f t="shared" si="197"/>
        <v>0</v>
      </c>
      <c r="OG275" s="743">
        <f t="shared" si="198"/>
        <v>0</v>
      </c>
      <c r="OH275" s="743">
        <f t="shared" si="199"/>
        <v>0</v>
      </c>
      <c r="OI275" s="743">
        <f t="shared" si="200"/>
        <v>12</v>
      </c>
      <c r="OJ275" s="739">
        <f t="shared" si="201"/>
        <v>0</v>
      </c>
      <c r="OK275" s="739">
        <f t="shared" si="202"/>
        <v>0</v>
      </c>
      <c r="OL275" s="739">
        <f t="shared" si="203"/>
        <v>0</v>
      </c>
      <c r="OM275" s="739">
        <f t="shared" si="204"/>
        <v>48</v>
      </c>
      <c r="ON275" s="739">
        <f t="shared" si="205"/>
        <v>0</v>
      </c>
      <c r="OO275" s="739">
        <f t="shared" si="206"/>
        <v>12</v>
      </c>
      <c r="OP275" s="739"/>
      <c r="OQ275" s="739">
        <f t="shared" si="207"/>
        <v>60</v>
      </c>
      <c r="OR275" s="739">
        <f t="shared" si="208"/>
        <v>144</v>
      </c>
      <c r="OS275" s="739">
        <f t="shared" si="209"/>
        <v>0</v>
      </c>
      <c r="OT275" s="739">
        <f t="shared" si="210"/>
        <v>0</v>
      </c>
      <c r="OU275" s="739"/>
      <c r="OV275" s="739"/>
      <c r="OW275" s="739"/>
      <c r="OX275" s="739"/>
      <c r="OY275" s="739"/>
      <c r="OZ275" s="739"/>
      <c r="PA275" s="739"/>
      <c r="PB275" s="739"/>
      <c r="PC275" s="739"/>
      <c r="PD275" s="739"/>
      <c r="PE275" s="739"/>
      <c r="PF275" s="739"/>
      <c r="PG275" s="739"/>
      <c r="PI275" s="325">
        <v>312</v>
      </c>
      <c r="PJ275" s="325">
        <v>312</v>
      </c>
      <c r="PK275" s="325">
        <v>84</v>
      </c>
      <c r="PL275" s="325">
        <v>132</v>
      </c>
      <c r="PM275" s="325">
        <v>72</v>
      </c>
      <c r="PN275" s="325">
        <v>288</v>
      </c>
      <c r="PO275" s="325">
        <v>0</v>
      </c>
      <c r="PP275" s="325">
        <v>0</v>
      </c>
      <c r="PQ275" s="325">
        <v>24</v>
      </c>
      <c r="PR275" s="325">
        <v>0</v>
      </c>
      <c r="PS275" s="325">
        <v>36</v>
      </c>
      <c r="PT275" s="325">
        <v>0</v>
      </c>
      <c r="PU275" s="325">
        <v>0</v>
      </c>
      <c r="PV275" s="325">
        <v>1260</v>
      </c>
      <c r="PW275" s="325">
        <v>-48</v>
      </c>
    </row>
    <row r="276" s="28" customFormat="1" customHeight="1" spans="1:439">
      <c r="A276" s="798" t="s">
        <v>1334</v>
      </c>
      <c r="B276" s="415">
        <v>2020</v>
      </c>
      <c r="C276" s="95" t="s">
        <v>2096</v>
      </c>
      <c r="D276" s="95" t="s">
        <v>2101</v>
      </c>
      <c r="E276" s="411"/>
      <c r="F276" s="116" t="s">
        <v>684</v>
      </c>
      <c r="G276" s="112" t="s">
        <v>685</v>
      </c>
      <c r="H276" s="113" t="s">
        <v>686</v>
      </c>
      <c r="I276" s="99">
        <f t="shared" si="172"/>
        <v>-340</v>
      </c>
      <c r="J276" s="100">
        <v>504</v>
      </c>
      <c r="K276" s="454">
        <v>0</v>
      </c>
      <c r="L276" s="150">
        <f t="shared" si="178"/>
        <v>164</v>
      </c>
      <c r="M276" s="151">
        <f t="shared" si="179"/>
        <v>164</v>
      </c>
      <c r="N276" s="455"/>
      <c r="O276" s="37">
        <v>516</v>
      </c>
      <c r="P276" s="36"/>
      <c r="Q276" s="33">
        <f t="shared" si="180"/>
        <v>0</v>
      </c>
      <c r="R276" s="34">
        <f t="shared" si="181"/>
        <v>0</v>
      </c>
      <c r="S276" s="346"/>
      <c r="T276" s="346"/>
      <c r="U276" s="824"/>
      <c r="V276" s="824"/>
      <c r="W276" s="346"/>
      <c r="X276" s="347"/>
      <c r="Y276" s="348"/>
      <c r="Z276" s="348"/>
      <c r="AA276" s="348"/>
      <c r="AB276" s="348"/>
      <c r="AC276" s="348"/>
      <c r="AD276" s="348"/>
      <c r="AE276" s="348"/>
      <c r="AF276" s="346"/>
      <c r="AG276" s="346"/>
      <c r="AH276" s="346"/>
      <c r="AI276" s="346"/>
      <c r="AJ276" s="346"/>
      <c r="AK276" s="346"/>
      <c r="AL276" s="346"/>
      <c r="AM276" s="346"/>
      <c r="AN276" s="346"/>
      <c r="AO276" s="346"/>
      <c r="AP276" s="346"/>
      <c r="AQ276" s="346"/>
      <c r="AR276" s="346"/>
      <c r="AS276" s="346"/>
      <c r="AT276" s="346"/>
      <c r="AU276" s="346"/>
      <c r="AV276" s="346"/>
      <c r="AW276" s="346"/>
      <c r="AX276" s="346"/>
      <c r="AY276" s="349"/>
      <c r="AZ276" s="48"/>
      <c r="BA276" s="48"/>
      <c r="BB276" s="48"/>
      <c r="BC276" s="48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354"/>
      <c r="BT276" s="354"/>
      <c r="BU276" s="354"/>
      <c r="BV276" s="354">
        <v>6</v>
      </c>
      <c r="BW276" s="354"/>
      <c r="BX276" s="354"/>
      <c r="BY276" s="354"/>
      <c r="BZ276" s="354"/>
      <c r="CA276" s="354"/>
      <c r="CB276" s="354"/>
      <c r="CC276" s="354"/>
      <c r="CD276" s="354"/>
      <c r="CE276" s="354"/>
      <c r="CF276" s="354"/>
      <c r="CG276" s="354"/>
      <c r="CH276" s="354"/>
      <c r="CI276" s="354"/>
      <c r="CJ276" s="354"/>
      <c r="CK276" s="354"/>
      <c r="CL276" s="354"/>
      <c r="CM276" s="354"/>
      <c r="CN276" s="354"/>
      <c r="CO276" s="354"/>
      <c r="CP276" s="358"/>
      <c r="CQ276" s="48"/>
      <c r="CR276" s="354"/>
      <c r="CS276" s="354"/>
      <c r="CT276" s="355"/>
      <c r="CU276" s="354"/>
      <c r="CV276" s="354"/>
      <c r="CW276" s="354"/>
      <c r="CX276" s="354">
        <v>2</v>
      </c>
      <c r="CY276" s="354"/>
      <c r="CZ276" s="354"/>
      <c r="DA276" s="356"/>
      <c r="DB276" s="354"/>
      <c r="DC276" s="354"/>
      <c r="DD276" s="354"/>
      <c r="DE276" s="354"/>
      <c r="DF276" s="354"/>
      <c r="DG276" s="354"/>
      <c r="DH276" s="354"/>
      <c r="DI276" s="354"/>
      <c r="DJ276" s="354"/>
      <c r="DK276" s="354"/>
      <c r="DL276" s="354"/>
      <c r="DM276" s="354"/>
      <c r="DN276" s="354"/>
      <c r="DO276" s="354"/>
      <c r="DP276" s="354"/>
      <c r="DQ276" s="354"/>
      <c r="DR276" s="354"/>
      <c r="DS276" s="354"/>
      <c r="DT276" s="354"/>
      <c r="DU276" s="354"/>
      <c r="DV276" s="354"/>
      <c r="DW276" s="354"/>
      <c r="DX276" s="354"/>
      <c r="DY276" s="354"/>
      <c r="DZ276" s="357"/>
      <c r="EA276" s="356"/>
      <c r="EB276" s="356"/>
      <c r="EC276" s="356"/>
      <c r="ED276" s="356">
        <v>40</v>
      </c>
      <c r="EE276" s="358"/>
      <c r="EF276" s="48"/>
      <c r="EG276" s="46"/>
      <c r="EH276" s="46"/>
      <c r="EI276" s="47"/>
      <c r="EJ276" s="47"/>
      <c r="EK276" s="47">
        <v>12</v>
      </c>
      <c r="EL276" s="47"/>
      <c r="EM276" s="47"/>
      <c r="EN276" s="47"/>
      <c r="EO276" s="47"/>
      <c r="EP276" s="47"/>
      <c r="EQ276" s="47"/>
      <c r="ER276" s="47"/>
      <c r="ES276" s="47"/>
      <c r="ET276" s="48"/>
      <c r="EU276" s="47"/>
      <c r="EV276" s="47"/>
      <c r="EW276" s="47">
        <v>48</v>
      </c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354"/>
      <c r="FR276" s="354"/>
      <c r="FS276" s="354"/>
      <c r="FT276" s="354"/>
      <c r="FU276" s="354"/>
      <c r="FV276" s="354">
        <v>12</v>
      </c>
      <c r="FW276" s="354"/>
      <c r="FX276" s="354"/>
      <c r="FY276" s="354"/>
      <c r="FZ276" s="354"/>
      <c r="GA276" s="354"/>
      <c r="GB276" s="354"/>
      <c r="GC276" s="354"/>
      <c r="GD276" s="354"/>
      <c r="GE276" s="354"/>
      <c r="GF276" s="354"/>
      <c r="GG276" s="354"/>
      <c r="GH276" s="354"/>
      <c r="GI276" s="354"/>
      <c r="GJ276" s="354"/>
      <c r="GK276" s="354"/>
      <c r="GL276" s="354"/>
      <c r="GM276" s="354"/>
      <c r="GN276" s="354"/>
      <c r="GO276" s="354"/>
      <c r="GP276" s="354"/>
      <c r="GQ276" s="354"/>
      <c r="GR276" s="354"/>
      <c r="GS276" s="354"/>
      <c r="GT276" s="354"/>
      <c r="GU276" s="354"/>
      <c r="GV276" s="354"/>
      <c r="GW276" s="354"/>
      <c r="GX276" s="354"/>
      <c r="GY276" s="354"/>
      <c r="GZ276" s="354">
        <v>12</v>
      </c>
      <c r="HA276" s="354"/>
      <c r="HB276" s="354"/>
      <c r="HC276" s="354"/>
      <c r="HD276" s="354"/>
      <c r="HE276" s="354"/>
      <c r="HF276" s="354"/>
      <c r="HG276" s="354"/>
      <c r="HH276" s="354"/>
      <c r="HI276" s="354"/>
      <c r="HJ276" s="354"/>
      <c r="HK276" s="354"/>
      <c r="HL276" s="354"/>
      <c r="HM276" s="354"/>
      <c r="HN276" s="354"/>
      <c r="HO276" s="354"/>
      <c r="HP276" s="354"/>
      <c r="HQ276" s="354"/>
      <c r="HR276" s="354"/>
      <c r="HS276" s="354"/>
      <c r="HT276" s="354"/>
      <c r="HU276" s="354">
        <v>24</v>
      </c>
      <c r="HV276" s="354"/>
      <c r="HW276" s="354"/>
      <c r="HX276" s="354">
        <v>36</v>
      </c>
      <c r="HY276" s="354"/>
      <c r="HZ276" s="354"/>
      <c r="IA276" s="354">
        <v>12</v>
      </c>
      <c r="IB276" s="354"/>
      <c r="IC276" s="354"/>
      <c r="ID276" s="354"/>
      <c r="IE276" s="354"/>
      <c r="IF276" s="354"/>
      <c r="IG276" s="354"/>
      <c r="IH276" s="354"/>
      <c r="II276" s="354"/>
      <c r="IJ276" s="354"/>
      <c r="IK276" s="354"/>
      <c r="IL276" s="354"/>
      <c r="IM276" s="354"/>
      <c r="IN276" s="354"/>
      <c r="IO276" s="354"/>
      <c r="IP276" s="354"/>
      <c r="IQ276" s="354"/>
      <c r="IR276" s="50"/>
      <c r="IS276" s="47"/>
      <c r="IT276" s="47"/>
      <c r="IU276" s="47"/>
      <c r="IV276" s="47"/>
      <c r="IW276" s="47"/>
      <c r="IX276" s="47"/>
      <c r="IY276" s="47"/>
      <c r="IZ276" s="47"/>
      <c r="JA276" s="47"/>
      <c r="JB276" s="47"/>
      <c r="JC276" s="47"/>
      <c r="JD276" s="47"/>
      <c r="JE276" s="47"/>
      <c r="JF276" s="47"/>
      <c r="JG276" s="47"/>
      <c r="JH276" s="47"/>
      <c r="JI276" s="47"/>
      <c r="JJ276" s="47"/>
      <c r="JK276" s="47"/>
      <c r="JL276" s="354"/>
      <c r="JM276" s="354"/>
      <c r="JN276" s="354"/>
      <c r="JO276" s="354"/>
      <c r="JP276" s="354"/>
      <c r="JQ276" s="354"/>
      <c r="JR276" s="354"/>
      <c r="JS276" s="354"/>
      <c r="JT276" s="354"/>
      <c r="JU276" s="354"/>
      <c r="JV276" s="354"/>
      <c r="JW276" s="354"/>
      <c r="JX276" s="354"/>
      <c r="JY276" s="354"/>
      <c r="JZ276" s="354"/>
      <c r="KA276" s="354"/>
      <c r="KB276" s="354"/>
      <c r="KC276" s="354"/>
      <c r="KD276" s="354"/>
      <c r="KE276" s="354"/>
      <c r="KF276" s="354"/>
      <c r="KG276" s="354"/>
      <c r="KH276" s="354"/>
      <c r="KI276" s="354"/>
      <c r="KJ276" s="354"/>
      <c r="KK276" s="354"/>
      <c r="KL276" s="354"/>
      <c r="KM276" s="354"/>
      <c r="KN276" s="354"/>
      <c r="KO276" s="354"/>
      <c r="KP276" s="354"/>
      <c r="KQ276" s="354"/>
      <c r="KR276" s="354"/>
      <c r="KS276" s="354"/>
      <c r="KT276" s="354"/>
      <c r="KU276" s="354"/>
      <c r="KV276" s="51"/>
      <c r="KW276" s="47"/>
      <c r="KX276" s="47"/>
      <c r="KY276" s="47"/>
      <c r="KZ276" s="47"/>
      <c r="LA276" s="47"/>
      <c r="LB276" s="47"/>
      <c r="LC276" s="47"/>
      <c r="LD276" s="361"/>
      <c r="LE276" s="361"/>
      <c r="LF276" s="361"/>
      <c r="LG276" s="361"/>
      <c r="LH276" s="361"/>
      <c r="LI276" s="361"/>
      <c r="LJ276" s="361"/>
      <c r="LK276" s="361"/>
      <c r="LL276" s="361"/>
      <c r="LM276" s="361"/>
      <c r="LN276" s="361"/>
      <c r="LO276" s="361">
        <v>48</v>
      </c>
      <c r="LP276" s="361"/>
      <c r="LQ276" s="354"/>
      <c r="LR276" s="354"/>
      <c r="LS276" s="354"/>
      <c r="LT276" s="354"/>
      <c r="LU276" s="354">
        <v>100</v>
      </c>
      <c r="LV276" s="354"/>
      <c r="LW276" s="51"/>
      <c r="LX276" s="354"/>
      <c r="LY276" s="354"/>
      <c r="LZ276" s="354"/>
      <c r="MA276" s="354"/>
      <c r="MB276" s="363"/>
      <c r="MC276" s="363"/>
      <c r="MD276" s="354"/>
      <c r="ME276" s="354"/>
      <c r="MF276" s="354"/>
      <c r="MG276" s="354"/>
      <c r="MH276" s="354"/>
      <c r="MI276" s="354"/>
      <c r="MJ276" s="354"/>
      <c r="MK276" s="354"/>
      <c r="ML276" s="354"/>
      <c r="MM276" s="354"/>
      <c r="MN276" s="354"/>
      <c r="MO276" s="354"/>
      <c r="MP276" s="354"/>
      <c r="MQ276" s="354"/>
      <c r="MR276" s="354"/>
      <c r="MS276" s="51"/>
      <c r="MT276" s="364">
        <f t="shared" si="182"/>
        <v>156</v>
      </c>
      <c r="MU276" s="365">
        <f t="shared" si="183"/>
        <v>148</v>
      </c>
      <c r="MV276" s="366">
        <f t="shared" si="184"/>
        <v>304</v>
      </c>
      <c r="MW276" s="365">
        <v>1452</v>
      </c>
      <c r="MX276" s="365">
        <v>834</v>
      </c>
      <c r="MY276" s="54"/>
      <c r="MZ276" s="708">
        <v>19.99</v>
      </c>
      <c r="NA276" s="817">
        <v>3.9</v>
      </c>
      <c r="NB276" s="709">
        <f t="shared" si="185"/>
        <v>1185.6</v>
      </c>
      <c r="NC276" s="710">
        <v>25.93</v>
      </c>
      <c r="ND276" s="710">
        <v>24.66</v>
      </c>
      <c r="NE276" s="738">
        <f t="shared" si="167"/>
        <v>0.0562571756601608</v>
      </c>
      <c r="NF276" s="739"/>
      <c r="NG276" s="739">
        <v>3000</v>
      </c>
      <c r="NH276" s="739">
        <v>24.66</v>
      </c>
      <c r="NI276" s="740">
        <f t="shared" si="186"/>
        <v>4044.24</v>
      </c>
      <c r="NJ276" s="738">
        <f t="shared" si="211"/>
        <v>0.0562571756601608</v>
      </c>
      <c r="NK276" s="741"/>
      <c r="NL276" s="742">
        <v>44562</v>
      </c>
      <c r="NM276" s="739">
        <f ca="1" t="shared" si="187"/>
        <v>17.1666666666667</v>
      </c>
      <c r="NN276" s="739">
        <f ca="1" t="shared" si="188"/>
        <v>515</v>
      </c>
      <c r="NO276" s="739">
        <v>516</v>
      </c>
      <c r="NP276" s="739">
        <f t="shared" si="189"/>
        <v>304</v>
      </c>
      <c r="NQ276" s="761">
        <f t="shared" si="190"/>
        <v>0.894117647058824</v>
      </c>
      <c r="NR276" s="739">
        <f ca="1" t="shared" si="191"/>
        <v>0.633695031410623</v>
      </c>
      <c r="NS276" s="739">
        <f t="shared" si="192"/>
        <v>164</v>
      </c>
      <c r="NT276" s="739"/>
      <c r="NU276" s="739">
        <f ca="1" t="shared" si="193"/>
        <v>17.7087378640777</v>
      </c>
      <c r="NV276" s="769">
        <f ca="1" t="shared" si="194"/>
        <v>0.590291262135922</v>
      </c>
      <c r="NW276" s="769">
        <f ca="1" t="shared" si="195"/>
        <v>277.828947368421</v>
      </c>
      <c r="NX276" s="739"/>
      <c r="NY276" s="739"/>
      <c r="NZ276" s="739"/>
      <c r="OA276" s="739"/>
      <c r="OB276" s="739"/>
      <c r="OC276" s="739"/>
      <c r="OD276" s="739"/>
      <c r="OE276" s="743">
        <f t="shared" si="196"/>
        <v>12</v>
      </c>
      <c r="OF276" s="743">
        <f t="shared" si="197"/>
        <v>0</v>
      </c>
      <c r="OG276" s="743">
        <f t="shared" si="198"/>
        <v>48</v>
      </c>
      <c r="OH276" s="743">
        <f t="shared" si="199"/>
        <v>0</v>
      </c>
      <c r="OI276" s="743">
        <f t="shared" si="200"/>
        <v>12</v>
      </c>
      <c r="OJ276" s="739">
        <f t="shared" si="201"/>
        <v>0</v>
      </c>
      <c r="OK276" s="739">
        <f t="shared" si="202"/>
        <v>0</v>
      </c>
      <c r="OL276" s="739">
        <f t="shared" si="203"/>
        <v>0</v>
      </c>
      <c r="OM276" s="739">
        <f t="shared" si="204"/>
        <v>60</v>
      </c>
      <c r="ON276" s="739">
        <f t="shared" si="205"/>
        <v>0</v>
      </c>
      <c r="OO276" s="739">
        <f t="shared" si="206"/>
        <v>112</v>
      </c>
      <c r="OP276" s="739"/>
      <c r="OQ276" s="739">
        <f t="shared" si="207"/>
        <v>60</v>
      </c>
      <c r="OR276" s="739">
        <f t="shared" si="208"/>
        <v>304</v>
      </c>
      <c r="OS276" s="739">
        <f t="shared" si="209"/>
        <v>0</v>
      </c>
      <c r="OT276" s="739">
        <f t="shared" si="210"/>
        <v>0</v>
      </c>
      <c r="OU276" s="739"/>
      <c r="OV276" s="739"/>
      <c r="OW276" s="739"/>
      <c r="OX276" s="739"/>
      <c r="OY276" s="739"/>
      <c r="OZ276" s="739"/>
      <c r="PA276" s="739"/>
      <c r="PB276" s="739"/>
      <c r="PC276" s="739"/>
      <c r="PD276" s="739"/>
      <c r="PE276" s="739"/>
      <c r="PF276" s="739"/>
      <c r="PG276" s="739"/>
      <c r="PI276" s="28">
        <v>252</v>
      </c>
      <c r="PJ276" s="28">
        <v>348</v>
      </c>
      <c r="PK276" s="28">
        <v>84</v>
      </c>
      <c r="PL276" s="28">
        <v>204</v>
      </c>
      <c r="PM276" s="28">
        <v>84</v>
      </c>
      <c r="PN276" s="28">
        <v>288</v>
      </c>
      <c r="PO276" s="28">
        <v>0</v>
      </c>
      <c r="PP276" s="28">
        <v>0</v>
      </c>
      <c r="PQ276" s="28">
        <v>108</v>
      </c>
      <c r="PR276" s="28">
        <v>0</v>
      </c>
      <c r="PS276" s="28">
        <v>36</v>
      </c>
      <c r="PT276" s="28">
        <v>0</v>
      </c>
      <c r="PU276" s="28">
        <v>0</v>
      </c>
      <c r="PV276" s="28">
        <v>1404</v>
      </c>
      <c r="PW276" s="28">
        <v>-48</v>
      </c>
    </row>
    <row r="277" s="28" customFormat="1" customHeight="1" spans="1:439">
      <c r="A277" s="798" t="s">
        <v>1334</v>
      </c>
      <c r="B277" s="415">
        <v>2020</v>
      </c>
      <c r="C277" s="95" t="s">
        <v>2096</v>
      </c>
      <c r="D277" s="95" t="s">
        <v>2101</v>
      </c>
      <c r="E277" s="411"/>
      <c r="F277" s="116" t="s">
        <v>687</v>
      </c>
      <c r="G277" s="112" t="s">
        <v>688</v>
      </c>
      <c r="H277" s="113" t="s">
        <v>689</v>
      </c>
      <c r="I277" s="99">
        <f t="shared" si="172"/>
        <v>-390</v>
      </c>
      <c r="J277" s="100">
        <v>1080</v>
      </c>
      <c r="K277" s="454">
        <v>-16</v>
      </c>
      <c r="L277" s="150">
        <f t="shared" si="178"/>
        <v>690</v>
      </c>
      <c r="M277" s="151">
        <f t="shared" si="179"/>
        <v>690</v>
      </c>
      <c r="N277" s="455"/>
      <c r="O277" s="37">
        <v>1076</v>
      </c>
      <c r="P277" s="36"/>
      <c r="Q277" s="33">
        <f t="shared" si="180"/>
        <v>0</v>
      </c>
      <c r="R277" s="34">
        <f t="shared" si="181"/>
        <v>0</v>
      </c>
      <c r="S277" s="346"/>
      <c r="T277" s="346"/>
      <c r="U277" s="824"/>
      <c r="V277" s="824"/>
      <c r="W277" s="346"/>
      <c r="X277" s="347"/>
      <c r="Y277" s="348"/>
      <c r="Z277" s="348"/>
      <c r="AA277" s="348"/>
      <c r="AB277" s="348"/>
      <c r="AC277" s="348"/>
      <c r="AD277" s="348"/>
      <c r="AE277" s="348"/>
      <c r="AF277" s="346"/>
      <c r="AG277" s="346"/>
      <c r="AH277" s="346"/>
      <c r="AI277" s="346"/>
      <c r="AJ277" s="346"/>
      <c r="AK277" s="346"/>
      <c r="AL277" s="346"/>
      <c r="AM277" s="346"/>
      <c r="AN277" s="346"/>
      <c r="AO277" s="346"/>
      <c r="AP277" s="346"/>
      <c r="AQ277" s="346"/>
      <c r="AR277" s="346"/>
      <c r="AS277" s="346"/>
      <c r="AT277" s="346"/>
      <c r="AU277" s="346"/>
      <c r="AV277" s="346"/>
      <c r="AW277" s="346"/>
      <c r="AX277" s="346"/>
      <c r="AY277" s="349"/>
      <c r="AZ277" s="48"/>
      <c r="BA277" s="48"/>
      <c r="BB277" s="48"/>
      <c r="BC277" s="48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354"/>
      <c r="BT277" s="354"/>
      <c r="BU277" s="354"/>
      <c r="BV277" s="354">
        <v>6</v>
      </c>
      <c r="BW277" s="354"/>
      <c r="BX277" s="354"/>
      <c r="BY277" s="354"/>
      <c r="BZ277" s="354"/>
      <c r="CA277" s="354"/>
      <c r="CB277" s="354"/>
      <c r="CC277" s="354"/>
      <c r="CD277" s="354"/>
      <c r="CE277" s="354"/>
      <c r="CF277" s="354"/>
      <c r="CG277" s="354"/>
      <c r="CH277" s="354"/>
      <c r="CI277" s="354"/>
      <c r="CJ277" s="354"/>
      <c r="CK277" s="354"/>
      <c r="CL277" s="354"/>
      <c r="CM277" s="354"/>
      <c r="CN277" s="354"/>
      <c r="CO277" s="354"/>
      <c r="CP277" s="358"/>
      <c r="CQ277" s="48"/>
      <c r="CR277" s="354"/>
      <c r="CS277" s="354"/>
      <c r="CT277" s="355"/>
      <c r="CU277" s="354"/>
      <c r="CV277" s="354"/>
      <c r="CW277" s="354"/>
      <c r="CX277" s="354">
        <v>2</v>
      </c>
      <c r="CY277" s="354"/>
      <c r="CZ277" s="354"/>
      <c r="DA277" s="356"/>
      <c r="DB277" s="354"/>
      <c r="DC277" s="354"/>
      <c r="DD277" s="354"/>
      <c r="DE277" s="354"/>
      <c r="DF277" s="354"/>
      <c r="DG277" s="354"/>
      <c r="DH277" s="354"/>
      <c r="DI277" s="354"/>
      <c r="DJ277" s="354"/>
      <c r="DK277" s="354"/>
      <c r="DL277" s="354"/>
      <c r="DM277" s="354"/>
      <c r="DN277" s="354"/>
      <c r="DO277" s="354"/>
      <c r="DP277" s="354"/>
      <c r="DQ277" s="354"/>
      <c r="DR277" s="354"/>
      <c r="DS277" s="354"/>
      <c r="DT277" s="354"/>
      <c r="DU277" s="354"/>
      <c r="DV277" s="354"/>
      <c r="DW277" s="354"/>
      <c r="DX277" s="354"/>
      <c r="DY277" s="354"/>
      <c r="DZ277" s="357"/>
      <c r="EA277" s="356"/>
      <c r="EB277" s="356"/>
      <c r="EC277" s="356"/>
      <c r="ED277" s="356">
        <v>60</v>
      </c>
      <c r="EE277" s="358"/>
      <c r="EF277" s="48"/>
      <c r="EG277" s="46"/>
      <c r="EH277" s="46"/>
      <c r="EI277" s="47"/>
      <c r="EJ277" s="47"/>
      <c r="EK277" s="47">
        <v>12</v>
      </c>
      <c r="EL277" s="47"/>
      <c r="EM277" s="47"/>
      <c r="EN277" s="47"/>
      <c r="EO277" s="47"/>
      <c r="EP277" s="47"/>
      <c r="EQ277" s="47"/>
      <c r="ER277" s="47"/>
      <c r="ES277" s="47"/>
      <c r="ET277" s="48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354"/>
      <c r="FR277" s="354"/>
      <c r="FS277" s="354"/>
      <c r="FT277" s="354"/>
      <c r="FU277" s="354"/>
      <c r="FV277" s="354"/>
      <c r="FW277" s="354"/>
      <c r="FX277" s="354"/>
      <c r="FY277" s="354"/>
      <c r="FZ277" s="354"/>
      <c r="GA277" s="354"/>
      <c r="GB277" s="354"/>
      <c r="GC277" s="354"/>
      <c r="GD277" s="354"/>
      <c r="GE277" s="354"/>
      <c r="GF277" s="354"/>
      <c r="GG277" s="354"/>
      <c r="GH277" s="354"/>
      <c r="GI277" s="354"/>
      <c r="GJ277" s="354"/>
      <c r="GK277" s="354"/>
      <c r="GL277" s="354"/>
      <c r="GM277" s="354"/>
      <c r="GN277" s="354"/>
      <c r="GO277" s="354"/>
      <c r="GP277" s="354"/>
      <c r="GQ277" s="354"/>
      <c r="GR277" s="354"/>
      <c r="GS277" s="354"/>
      <c r="GT277" s="354"/>
      <c r="GU277" s="354"/>
      <c r="GV277" s="354"/>
      <c r="GW277" s="354"/>
      <c r="GX277" s="354"/>
      <c r="GY277" s="354"/>
      <c r="GZ277" s="354">
        <v>12</v>
      </c>
      <c r="HA277" s="354"/>
      <c r="HB277" s="354"/>
      <c r="HC277" s="354"/>
      <c r="HD277" s="354"/>
      <c r="HE277" s="354"/>
      <c r="HF277" s="354"/>
      <c r="HG277" s="354"/>
      <c r="HH277" s="354"/>
      <c r="HI277" s="354"/>
      <c r="HJ277" s="354"/>
      <c r="HK277" s="354"/>
      <c r="HL277" s="354"/>
      <c r="HM277" s="354"/>
      <c r="HN277" s="354"/>
      <c r="HO277" s="354"/>
      <c r="HP277" s="354"/>
      <c r="HQ277" s="354"/>
      <c r="HR277" s="354"/>
      <c r="HS277" s="354"/>
      <c r="HT277" s="354"/>
      <c r="HU277" s="354">
        <v>24</v>
      </c>
      <c r="HV277" s="354"/>
      <c r="HW277" s="354"/>
      <c r="HX277" s="354">
        <v>60</v>
      </c>
      <c r="HY277" s="354"/>
      <c r="HZ277" s="354"/>
      <c r="IA277" s="354">
        <v>12</v>
      </c>
      <c r="IB277" s="354"/>
      <c r="IC277" s="354"/>
      <c r="ID277" s="354"/>
      <c r="IE277" s="354"/>
      <c r="IF277" s="354"/>
      <c r="IG277" s="354"/>
      <c r="IH277" s="354"/>
      <c r="II277" s="354"/>
      <c r="IJ277" s="354"/>
      <c r="IK277" s="354"/>
      <c r="IL277" s="354"/>
      <c r="IM277" s="354"/>
      <c r="IN277" s="354"/>
      <c r="IO277" s="354"/>
      <c r="IP277" s="354"/>
      <c r="IQ277" s="354"/>
      <c r="IR277" s="50"/>
      <c r="IS277" s="47"/>
      <c r="IT277" s="47"/>
      <c r="IU277" s="47"/>
      <c r="IV277" s="47"/>
      <c r="IW277" s="47"/>
      <c r="IX277" s="47"/>
      <c r="IY277" s="47"/>
      <c r="IZ277" s="47"/>
      <c r="JA277" s="47"/>
      <c r="JB277" s="47"/>
      <c r="JC277" s="47"/>
      <c r="JD277" s="47"/>
      <c r="JE277" s="47"/>
      <c r="JF277" s="47"/>
      <c r="JG277" s="47"/>
      <c r="JH277" s="47"/>
      <c r="JI277" s="47"/>
      <c r="JJ277" s="47"/>
      <c r="JK277" s="47"/>
      <c r="JL277" s="354"/>
      <c r="JM277" s="354"/>
      <c r="JN277" s="354"/>
      <c r="JO277" s="354"/>
      <c r="JP277" s="354"/>
      <c r="JQ277" s="354"/>
      <c r="JR277" s="354"/>
      <c r="JS277" s="354"/>
      <c r="JT277" s="354"/>
      <c r="JU277" s="354"/>
      <c r="JV277" s="354"/>
      <c r="JW277" s="354"/>
      <c r="JX277" s="354"/>
      <c r="JY277" s="354"/>
      <c r="JZ277" s="354"/>
      <c r="KA277" s="354"/>
      <c r="KB277" s="354"/>
      <c r="KC277" s="354"/>
      <c r="KD277" s="354"/>
      <c r="KE277" s="354"/>
      <c r="KF277" s="354"/>
      <c r="KG277" s="354"/>
      <c r="KH277" s="354"/>
      <c r="KI277" s="354"/>
      <c r="KJ277" s="354"/>
      <c r="KK277" s="354"/>
      <c r="KL277" s="354"/>
      <c r="KM277" s="354"/>
      <c r="KN277" s="354"/>
      <c r="KO277" s="354"/>
      <c r="KP277" s="354"/>
      <c r="KQ277" s="354"/>
      <c r="KR277" s="354"/>
      <c r="KS277" s="354"/>
      <c r="KT277" s="354"/>
      <c r="KU277" s="354"/>
      <c r="KV277" s="51"/>
      <c r="KW277" s="47"/>
      <c r="KX277" s="47"/>
      <c r="KY277" s="47"/>
      <c r="KZ277" s="47"/>
      <c r="LA277" s="47"/>
      <c r="LB277" s="47"/>
      <c r="LC277" s="47"/>
      <c r="LD277" s="361"/>
      <c r="LE277" s="361"/>
      <c r="LF277" s="361"/>
      <c r="LG277" s="361"/>
      <c r="LH277" s="361"/>
      <c r="LI277" s="361"/>
      <c r="LJ277" s="361"/>
      <c r="LK277" s="361"/>
      <c r="LL277" s="361"/>
      <c r="LM277" s="361"/>
      <c r="LN277" s="361"/>
      <c r="LO277" s="361">
        <v>48</v>
      </c>
      <c r="LP277" s="361"/>
      <c r="LQ277" s="354"/>
      <c r="LR277" s="354"/>
      <c r="LS277" s="354"/>
      <c r="LT277" s="354"/>
      <c r="LU277" s="354">
        <v>150</v>
      </c>
      <c r="LV277" s="354"/>
      <c r="LW277" s="51"/>
      <c r="LX277" s="354"/>
      <c r="LY277" s="354"/>
      <c r="LZ277" s="354"/>
      <c r="MA277" s="354"/>
      <c r="MB277" s="363"/>
      <c r="MC277" s="363"/>
      <c r="MD277" s="354"/>
      <c r="ME277" s="354"/>
      <c r="MF277" s="354"/>
      <c r="MG277" s="354"/>
      <c r="MH277" s="354"/>
      <c r="MI277" s="354"/>
      <c r="MJ277" s="354"/>
      <c r="MK277" s="354"/>
      <c r="ML277" s="354"/>
      <c r="MM277" s="354"/>
      <c r="MN277" s="354"/>
      <c r="MO277" s="354"/>
      <c r="MP277" s="354"/>
      <c r="MQ277" s="354"/>
      <c r="MR277" s="354"/>
      <c r="MS277" s="51"/>
      <c r="MT277" s="364">
        <f t="shared" si="182"/>
        <v>120</v>
      </c>
      <c r="MU277" s="365">
        <f t="shared" si="183"/>
        <v>198</v>
      </c>
      <c r="MV277" s="366">
        <f t="shared" si="184"/>
        <v>318</v>
      </c>
      <c r="MW277" s="365">
        <v>888</v>
      </c>
      <c r="MX277" s="365">
        <v>822</v>
      </c>
      <c r="MY277" s="54"/>
      <c r="MZ277" s="708">
        <v>19.99</v>
      </c>
      <c r="NA277" s="817">
        <v>3.9</v>
      </c>
      <c r="NB277" s="709">
        <f t="shared" si="185"/>
        <v>1240.2</v>
      </c>
      <c r="NC277" s="710">
        <v>25.93</v>
      </c>
      <c r="ND277" s="710">
        <v>24.66</v>
      </c>
      <c r="NE277" s="738">
        <f t="shared" si="167"/>
        <v>0.0562571756601608</v>
      </c>
      <c r="NF277" s="739"/>
      <c r="NG277" s="739">
        <v>3000</v>
      </c>
      <c r="NH277" s="739">
        <v>24.66</v>
      </c>
      <c r="NI277" s="740">
        <f t="shared" si="186"/>
        <v>17015.4</v>
      </c>
      <c r="NJ277" s="738">
        <f t="shared" si="211"/>
        <v>0.0562571756601608</v>
      </c>
      <c r="NK277" s="741"/>
      <c r="NL277" s="742">
        <v>44562</v>
      </c>
      <c r="NM277" s="739">
        <f ca="1" t="shared" si="187"/>
        <v>17.1666666666667</v>
      </c>
      <c r="NN277" s="739">
        <f ca="1" t="shared" si="188"/>
        <v>515</v>
      </c>
      <c r="NO277" s="739">
        <v>1076</v>
      </c>
      <c r="NP277" s="739">
        <f t="shared" si="189"/>
        <v>318</v>
      </c>
      <c r="NQ277" s="761">
        <f t="shared" si="190"/>
        <v>0.360135900339751</v>
      </c>
      <c r="NR277" s="739">
        <f ca="1" t="shared" si="191"/>
        <v>0.255241948784484</v>
      </c>
      <c r="NS277" s="739">
        <f t="shared" si="192"/>
        <v>690</v>
      </c>
      <c r="NT277" s="739"/>
      <c r="NU277" s="739">
        <f ca="1" t="shared" si="193"/>
        <v>18.5242718446602</v>
      </c>
      <c r="NV277" s="769">
        <f ca="1" t="shared" si="194"/>
        <v>0.61747572815534</v>
      </c>
      <c r="NW277" s="769">
        <f ca="1" t="shared" si="195"/>
        <v>1117.45283018868</v>
      </c>
      <c r="NX277" s="739"/>
      <c r="NY277" s="739"/>
      <c r="NZ277" s="739"/>
      <c r="OA277" s="739"/>
      <c r="OB277" s="739"/>
      <c r="OC277" s="739"/>
      <c r="OD277" s="739"/>
      <c r="OE277" s="743">
        <f t="shared" si="196"/>
        <v>12</v>
      </c>
      <c r="OF277" s="743">
        <f t="shared" si="197"/>
        <v>0</v>
      </c>
      <c r="OG277" s="743">
        <f t="shared" si="198"/>
        <v>0</v>
      </c>
      <c r="OH277" s="743">
        <f t="shared" si="199"/>
        <v>0</v>
      </c>
      <c r="OI277" s="743">
        <f t="shared" si="200"/>
        <v>0</v>
      </c>
      <c r="OJ277" s="739">
        <f t="shared" si="201"/>
        <v>0</v>
      </c>
      <c r="OK277" s="739">
        <f t="shared" si="202"/>
        <v>0</v>
      </c>
      <c r="OL277" s="739">
        <f t="shared" si="203"/>
        <v>0</v>
      </c>
      <c r="OM277" s="739">
        <f t="shared" si="204"/>
        <v>60</v>
      </c>
      <c r="ON277" s="739">
        <f t="shared" si="205"/>
        <v>0</v>
      </c>
      <c r="OO277" s="739">
        <f t="shared" si="206"/>
        <v>162</v>
      </c>
      <c r="OP277" s="739"/>
      <c r="OQ277" s="739">
        <f t="shared" si="207"/>
        <v>84</v>
      </c>
      <c r="OR277" s="739">
        <f t="shared" si="208"/>
        <v>318</v>
      </c>
      <c r="OS277" s="739">
        <f t="shared" si="209"/>
        <v>0</v>
      </c>
      <c r="OT277" s="739">
        <f t="shared" si="210"/>
        <v>0</v>
      </c>
      <c r="OU277" s="739"/>
      <c r="OV277" s="739"/>
      <c r="OW277" s="739"/>
      <c r="OX277" s="739"/>
      <c r="OY277" s="739"/>
      <c r="OZ277" s="739"/>
      <c r="PA277" s="739"/>
      <c r="PB277" s="739"/>
      <c r="PC277" s="739"/>
      <c r="PD277" s="739"/>
      <c r="PE277" s="739"/>
      <c r="PF277" s="739"/>
      <c r="PG277" s="739"/>
      <c r="PI277" s="28">
        <v>372</v>
      </c>
      <c r="PJ277" s="28">
        <v>264</v>
      </c>
      <c r="PK277" s="28">
        <v>60</v>
      </c>
      <c r="PL277" s="28">
        <v>36</v>
      </c>
      <c r="PM277" s="28">
        <v>0</v>
      </c>
      <c r="PN277" s="28">
        <v>0</v>
      </c>
      <c r="PO277" s="28">
        <v>0</v>
      </c>
      <c r="PP277" s="28">
        <v>0</v>
      </c>
      <c r="PQ277" s="28">
        <v>48</v>
      </c>
      <c r="PR277" s="28">
        <v>0</v>
      </c>
      <c r="PS277" s="28">
        <v>60</v>
      </c>
      <c r="PT277" s="28">
        <v>0</v>
      </c>
      <c r="PU277" s="28">
        <v>0</v>
      </c>
      <c r="PV277" s="28">
        <v>840</v>
      </c>
      <c r="PW277" s="28">
        <v>-48</v>
      </c>
    </row>
    <row r="278" s="325" customFormat="1" customHeight="1" spans="1:439">
      <c r="A278" s="798" t="s">
        <v>1334</v>
      </c>
      <c r="B278" s="415">
        <v>2020</v>
      </c>
      <c r="C278" s="122" t="s">
        <v>2096</v>
      </c>
      <c r="D278" s="122" t="s">
        <v>2101</v>
      </c>
      <c r="E278" s="796"/>
      <c r="F278" s="116" t="s">
        <v>690</v>
      </c>
      <c r="G278" s="112" t="s">
        <v>691</v>
      </c>
      <c r="H278" s="113" t="s">
        <v>692</v>
      </c>
      <c r="I278" s="99">
        <f t="shared" si="172"/>
        <v>24</v>
      </c>
      <c r="J278" s="100">
        <v>888</v>
      </c>
      <c r="K278" s="454">
        <v>0</v>
      </c>
      <c r="L278" s="150">
        <f t="shared" si="178"/>
        <v>912</v>
      </c>
      <c r="M278" s="151">
        <f t="shared" si="179"/>
        <v>912</v>
      </c>
      <c r="N278" s="811"/>
      <c r="O278" s="35">
        <v>900</v>
      </c>
      <c r="P278" s="157"/>
      <c r="Q278" s="154">
        <f t="shared" si="180"/>
        <v>0</v>
      </c>
      <c r="R278" s="114">
        <f t="shared" si="181"/>
        <v>0</v>
      </c>
      <c r="S278" s="490"/>
      <c r="T278" s="490"/>
      <c r="U278" s="825"/>
      <c r="V278" s="825"/>
      <c r="W278" s="490"/>
      <c r="X278" s="489"/>
      <c r="Y278" s="505"/>
      <c r="Z278" s="505"/>
      <c r="AA278" s="505"/>
      <c r="AB278" s="505"/>
      <c r="AC278" s="505"/>
      <c r="AD278" s="505"/>
      <c r="AE278" s="505"/>
      <c r="AF278" s="490"/>
      <c r="AG278" s="490"/>
      <c r="AH278" s="490"/>
      <c r="AI278" s="490"/>
      <c r="AJ278" s="490"/>
      <c r="AK278" s="490"/>
      <c r="AL278" s="490"/>
      <c r="AM278" s="490"/>
      <c r="AN278" s="490"/>
      <c r="AO278" s="490"/>
      <c r="AP278" s="490"/>
      <c r="AQ278" s="490"/>
      <c r="AR278" s="490"/>
      <c r="AS278" s="490"/>
      <c r="AT278" s="490"/>
      <c r="AU278" s="490"/>
      <c r="AV278" s="490"/>
      <c r="AW278" s="490"/>
      <c r="AX278" s="490"/>
      <c r="AY278" s="100"/>
      <c r="AZ278" s="48"/>
      <c r="BA278" s="48"/>
      <c r="BB278" s="48"/>
      <c r="BC278" s="48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354"/>
      <c r="BT278" s="354"/>
      <c r="BU278" s="354"/>
      <c r="BV278" s="354">
        <v>6</v>
      </c>
      <c r="BW278" s="354"/>
      <c r="BX278" s="354"/>
      <c r="BY278" s="354"/>
      <c r="BZ278" s="354"/>
      <c r="CA278" s="354"/>
      <c r="CB278" s="354"/>
      <c r="CC278" s="354"/>
      <c r="CD278" s="354"/>
      <c r="CE278" s="354"/>
      <c r="CF278" s="354"/>
      <c r="CG278" s="354"/>
      <c r="CH278" s="354"/>
      <c r="CI278" s="354"/>
      <c r="CJ278" s="354"/>
      <c r="CK278" s="354"/>
      <c r="CL278" s="354"/>
      <c r="CM278" s="354"/>
      <c r="CN278" s="354"/>
      <c r="CO278" s="354"/>
      <c r="CP278" s="358"/>
      <c r="CQ278" s="48"/>
      <c r="CR278" s="354"/>
      <c r="CS278" s="354"/>
      <c r="CT278" s="355"/>
      <c r="CU278" s="354"/>
      <c r="CV278" s="354"/>
      <c r="CW278" s="354"/>
      <c r="CX278" s="354">
        <v>2</v>
      </c>
      <c r="CY278" s="354"/>
      <c r="CZ278" s="354"/>
      <c r="DA278" s="356">
        <v>-1</v>
      </c>
      <c r="DB278" s="354"/>
      <c r="DC278" s="354"/>
      <c r="DD278" s="354"/>
      <c r="DE278" s="354"/>
      <c r="DF278" s="354"/>
      <c r="DG278" s="354"/>
      <c r="DH278" s="354"/>
      <c r="DI278" s="354"/>
      <c r="DJ278" s="354"/>
      <c r="DK278" s="354"/>
      <c r="DL278" s="354"/>
      <c r="DM278" s="354"/>
      <c r="DN278" s="354"/>
      <c r="DO278" s="354"/>
      <c r="DP278" s="354"/>
      <c r="DQ278" s="354"/>
      <c r="DR278" s="354"/>
      <c r="DS278" s="354"/>
      <c r="DT278" s="354"/>
      <c r="DU278" s="354"/>
      <c r="DV278" s="354"/>
      <c r="DW278" s="354"/>
      <c r="DX278" s="354"/>
      <c r="DY278" s="354"/>
      <c r="DZ278" s="357"/>
      <c r="EA278" s="356"/>
      <c r="EB278" s="356"/>
      <c r="EC278" s="356"/>
      <c r="ED278" s="356">
        <v>-211</v>
      </c>
      <c r="EE278" s="358"/>
      <c r="EF278" s="48"/>
      <c r="EG278" s="46"/>
      <c r="EH278" s="46"/>
      <c r="EI278" s="47"/>
      <c r="EJ278" s="47"/>
      <c r="EK278" s="47">
        <v>12</v>
      </c>
      <c r="EL278" s="47"/>
      <c r="EM278" s="47"/>
      <c r="EN278" s="47"/>
      <c r="EO278" s="47"/>
      <c r="EP278" s="47"/>
      <c r="EQ278" s="47"/>
      <c r="ER278" s="47"/>
      <c r="ES278" s="47"/>
      <c r="ET278" s="48"/>
      <c r="EU278" s="47"/>
      <c r="EV278" s="47"/>
      <c r="EW278" s="47">
        <v>48</v>
      </c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354"/>
      <c r="FR278" s="354"/>
      <c r="FS278" s="354"/>
      <c r="FT278" s="354"/>
      <c r="FU278" s="354"/>
      <c r="FV278" s="354">
        <v>12</v>
      </c>
      <c r="FW278" s="354"/>
      <c r="FX278" s="354"/>
      <c r="FY278" s="354"/>
      <c r="FZ278" s="354"/>
      <c r="GA278" s="354"/>
      <c r="GB278" s="354"/>
      <c r="GC278" s="354"/>
      <c r="GD278" s="354"/>
      <c r="GE278" s="354"/>
      <c r="GF278" s="354"/>
      <c r="GG278" s="354"/>
      <c r="GH278" s="354"/>
      <c r="GI278" s="354"/>
      <c r="GJ278" s="354"/>
      <c r="GK278" s="354"/>
      <c r="GL278" s="354"/>
      <c r="GM278" s="354"/>
      <c r="GN278" s="354"/>
      <c r="GO278" s="354"/>
      <c r="GP278" s="354"/>
      <c r="GQ278" s="354"/>
      <c r="GR278" s="354"/>
      <c r="GS278" s="354"/>
      <c r="GT278" s="354"/>
      <c r="GU278" s="354"/>
      <c r="GV278" s="354"/>
      <c r="GW278" s="354"/>
      <c r="GX278" s="354"/>
      <c r="GY278" s="354"/>
      <c r="GZ278" s="354"/>
      <c r="HA278" s="354"/>
      <c r="HB278" s="354"/>
      <c r="HC278" s="354"/>
      <c r="HD278" s="354"/>
      <c r="HE278" s="354"/>
      <c r="HF278" s="354"/>
      <c r="HG278" s="354"/>
      <c r="HH278" s="354"/>
      <c r="HI278" s="354"/>
      <c r="HJ278" s="354"/>
      <c r="HK278" s="354"/>
      <c r="HL278" s="354"/>
      <c r="HM278" s="354"/>
      <c r="HN278" s="354"/>
      <c r="HO278" s="354"/>
      <c r="HP278" s="354"/>
      <c r="HQ278" s="354"/>
      <c r="HR278" s="354"/>
      <c r="HS278" s="354"/>
      <c r="HT278" s="354"/>
      <c r="HU278" s="354">
        <v>24</v>
      </c>
      <c r="HV278" s="354"/>
      <c r="HW278" s="354"/>
      <c r="HX278" s="354">
        <v>36</v>
      </c>
      <c r="HY278" s="354"/>
      <c r="HZ278" s="354"/>
      <c r="IA278" s="354">
        <v>12</v>
      </c>
      <c r="IB278" s="354"/>
      <c r="IC278" s="354"/>
      <c r="ID278" s="354"/>
      <c r="IE278" s="354"/>
      <c r="IF278" s="354"/>
      <c r="IG278" s="354"/>
      <c r="IH278" s="354"/>
      <c r="II278" s="354"/>
      <c r="IJ278" s="354"/>
      <c r="IK278" s="354"/>
      <c r="IL278" s="354"/>
      <c r="IM278" s="354"/>
      <c r="IN278" s="354"/>
      <c r="IO278" s="354"/>
      <c r="IP278" s="354"/>
      <c r="IQ278" s="354"/>
      <c r="IR278" s="50"/>
      <c r="IS278" s="47"/>
      <c r="IT278" s="47"/>
      <c r="IU278" s="47"/>
      <c r="IV278" s="47"/>
      <c r="IW278" s="47"/>
      <c r="IX278" s="47"/>
      <c r="IY278" s="47"/>
      <c r="IZ278" s="47"/>
      <c r="JA278" s="47"/>
      <c r="JB278" s="47"/>
      <c r="JC278" s="47"/>
      <c r="JD278" s="47"/>
      <c r="JE278" s="47"/>
      <c r="JF278" s="47"/>
      <c r="JG278" s="47"/>
      <c r="JH278" s="47"/>
      <c r="JI278" s="47"/>
      <c r="JJ278" s="47"/>
      <c r="JK278" s="47"/>
      <c r="JL278" s="354"/>
      <c r="JM278" s="354"/>
      <c r="JN278" s="354"/>
      <c r="JO278" s="354"/>
      <c r="JP278" s="354"/>
      <c r="JQ278" s="354"/>
      <c r="JR278" s="354"/>
      <c r="JS278" s="354"/>
      <c r="JT278" s="354"/>
      <c r="JU278" s="354"/>
      <c r="JV278" s="354"/>
      <c r="JW278" s="354"/>
      <c r="JX278" s="354"/>
      <c r="JY278" s="354"/>
      <c r="JZ278" s="354"/>
      <c r="KA278" s="354"/>
      <c r="KB278" s="354"/>
      <c r="KC278" s="354"/>
      <c r="KD278" s="354"/>
      <c r="KE278" s="354"/>
      <c r="KF278" s="354"/>
      <c r="KG278" s="354"/>
      <c r="KH278" s="354"/>
      <c r="KI278" s="354"/>
      <c r="KJ278" s="354"/>
      <c r="KK278" s="354"/>
      <c r="KL278" s="354"/>
      <c r="KM278" s="354"/>
      <c r="KN278" s="354"/>
      <c r="KO278" s="354"/>
      <c r="KP278" s="354"/>
      <c r="KQ278" s="354"/>
      <c r="KR278" s="354"/>
      <c r="KS278" s="354"/>
      <c r="KT278" s="354"/>
      <c r="KU278" s="354"/>
      <c r="KV278" s="660"/>
      <c r="KW278" s="47"/>
      <c r="KX278" s="47"/>
      <c r="KY278" s="47"/>
      <c r="KZ278" s="47"/>
      <c r="LA278" s="47"/>
      <c r="LB278" s="47"/>
      <c r="LC278" s="47"/>
      <c r="LD278" s="354"/>
      <c r="LE278" s="354"/>
      <c r="LF278" s="354"/>
      <c r="LG278" s="354"/>
      <c r="LH278" s="354"/>
      <c r="LI278" s="354"/>
      <c r="LJ278" s="354"/>
      <c r="LK278" s="354"/>
      <c r="LL278" s="354"/>
      <c r="LM278" s="354"/>
      <c r="LN278" s="354"/>
      <c r="LO278" s="354">
        <v>48</v>
      </c>
      <c r="LP278" s="354"/>
      <c r="LQ278" s="354"/>
      <c r="LR278" s="354"/>
      <c r="LS278" s="354"/>
      <c r="LT278" s="354"/>
      <c r="LU278" s="354"/>
      <c r="LV278" s="354"/>
      <c r="LW278" s="660"/>
      <c r="LX278" s="354"/>
      <c r="LY278" s="354"/>
      <c r="LZ278" s="354"/>
      <c r="MA278" s="354"/>
      <c r="MB278" s="354"/>
      <c r="MC278" s="354"/>
      <c r="MD278" s="354"/>
      <c r="ME278" s="354"/>
      <c r="MF278" s="354"/>
      <c r="MG278" s="354"/>
      <c r="MH278" s="354"/>
      <c r="MI278" s="354"/>
      <c r="MJ278" s="354"/>
      <c r="MK278" s="354"/>
      <c r="ML278" s="354"/>
      <c r="MM278" s="354"/>
      <c r="MN278" s="354"/>
      <c r="MO278" s="354"/>
      <c r="MP278" s="354"/>
      <c r="MQ278" s="354"/>
      <c r="MR278" s="354"/>
      <c r="MS278" s="660"/>
      <c r="MT278" s="364">
        <f t="shared" si="182"/>
        <v>144</v>
      </c>
      <c r="MU278" s="365">
        <f t="shared" si="183"/>
        <v>48</v>
      </c>
      <c r="MV278" s="366">
        <f t="shared" si="184"/>
        <v>192</v>
      </c>
      <c r="MW278" s="365">
        <v>888</v>
      </c>
      <c r="MX278" s="365">
        <v>822</v>
      </c>
      <c r="MY278" s="54"/>
      <c r="MZ278" s="708">
        <v>19.99</v>
      </c>
      <c r="NA278" s="817">
        <v>3.9</v>
      </c>
      <c r="NB278" s="709">
        <f t="shared" si="185"/>
        <v>748.8</v>
      </c>
      <c r="NC278" s="710">
        <v>25.93</v>
      </c>
      <c r="ND278" s="710">
        <v>24.66</v>
      </c>
      <c r="NE278" s="738">
        <f t="shared" si="167"/>
        <v>0.0562571756601608</v>
      </c>
      <c r="NF278" s="739"/>
      <c r="NG278" s="739">
        <v>3000</v>
      </c>
      <c r="NH278" s="739">
        <v>24.66</v>
      </c>
      <c r="NI278" s="740">
        <f t="shared" si="186"/>
        <v>22489.92</v>
      </c>
      <c r="NJ278" s="738">
        <f t="shared" si="211"/>
        <v>0.0562571756601608</v>
      </c>
      <c r="NK278" s="741"/>
      <c r="NL278" s="742">
        <v>44562</v>
      </c>
      <c r="NM278" s="739">
        <f ca="1" t="shared" si="187"/>
        <v>17.1666666666667</v>
      </c>
      <c r="NN278" s="739">
        <f ca="1" t="shared" si="188"/>
        <v>515</v>
      </c>
      <c r="NO278" s="739">
        <v>900</v>
      </c>
      <c r="NP278" s="739">
        <f t="shared" si="189"/>
        <v>192</v>
      </c>
      <c r="NQ278" s="761">
        <f t="shared" si="190"/>
        <v>0.211920529801325</v>
      </c>
      <c r="NR278" s="739">
        <f ca="1" t="shared" si="191"/>
        <v>0.150196103645599</v>
      </c>
      <c r="NS278" s="739">
        <f t="shared" si="192"/>
        <v>912</v>
      </c>
      <c r="NT278" s="739"/>
      <c r="NU278" s="739">
        <f ca="1" t="shared" si="193"/>
        <v>11.1844660194175</v>
      </c>
      <c r="NV278" s="769">
        <f ca="1" t="shared" si="194"/>
        <v>0.372815533980583</v>
      </c>
      <c r="NW278" s="769">
        <f ca="1" t="shared" si="195"/>
        <v>2446.25</v>
      </c>
      <c r="NX278" s="739"/>
      <c r="NY278" s="739"/>
      <c r="NZ278" s="739"/>
      <c r="OA278" s="739"/>
      <c r="OB278" s="739"/>
      <c r="OC278" s="739"/>
      <c r="OD278" s="739"/>
      <c r="OE278" s="743">
        <f t="shared" si="196"/>
        <v>12</v>
      </c>
      <c r="OF278" s="743">
        <f t="shared" si="197"/>
        <v>0</v>
      </c>
      <c r="OG278" s="743">
        <f t="shared" si="198"/>
        <v>48</v>
      </c>
      <c r="OH278" s="743">
        <f t="shared" si="199"/>
        <v>0</v>
      </c>
      <c r="OI278" s="743">
        <f t="shared" si="200"/>
        <v>12</v>
      </c>
      <c r="OJ278" s="739">
        <f t="shared" si="201"/>
        <v>0</v>
      </c>
      <c r="OK278" s="739">
        <f t="shared" si="202"/>
        <v>0</v>
      </c>
      <c r="OL278" s="739">
        <f t="shared" si="203"/>
        <v>0</v>
      </c>
      <c r="OM278" s="739">
        <f t="shared" si="204"/>
        <v>48</v>
      </c>
      <c r="ON278" s="739">
        <f t="shared" si="205"/>
        <v>0</v>
      </c>
      <c r="OO278" s="739">
        <f t="shared" si="206"/>
        <v>12</v>
      </c>
      <c r="OP278" s="739"/>
      <c r="OQ278" s="739">
        <f t="shared" si="207"/>
        <v>60</v>
      </c>
      <c r="OR278" s="739">
        <f t="shared" si="208"/>
        <v>192</v>
      </c>
      <c r="OS278" s="739">
        <f t="shared" si="209"/>
        <v>0</v>
      </c>
      <c r="OT278" s="739">
        <f t="shared" si="210"/>
        <v>0</v>
      </c>
      <c r="OU278" s="739"/>
      <c r="OV278" s="739"/>
      <c r="OW278" s="739"/>
      <c r="OX278" s="739"/>
      <c r="OY278" s="739"/>
      <c r="OZ278" s="739"/>
      <c r="PA278" s="739"/>
      <c r="PB278" s="739"/>
      <c r="PC278" s="739"/>
      <c r="PD278" s="739"/>
      <c r="PE278" s="739"/>
      <c r="PF278" s="739"/>
      <c r="PG278" s="739"/>
      <c r="PI278" s="325">
        <v>348</v>
      </c>
      <c r="PJ278" s="325">
        <v>276</v>
      </c>
      <c r="PK278" s="325">
        <v>84</v>
      </c>
      <c r="PL278" s="325">
        <v>12</v>
      </c>
      <c r="PM278" s="325">
        <v>0</v>
      </c>
      <c r="PN278" s="325">
        <v>0</v>
      </c>
      <c r="PO278" s="325">
        <v>0</v>
      </c>
      <c r="PP278" s="325">
        <v>0</v>
      </c>
      <c r="PQ278" s="325">
        <v>84</v>
      </c>
      <c r="PR278" s="325">
        <v>0</v>
      </c>
      <c r="PS278" s="325">
        <v>36</v>
      </c>
      <c r="PT278" s="325">
        <v>0</v>
      </c>
      <c r="PU278" s="325">
        <v>0</v>
      </c>
      <c r="PV278" s="325">
        <v>840</v>
      </c>
      <c r="PW278" s="325">
        <v>-48</v>
      </c>
    </row>
    <row r="279" s="28" customFormat="1" customHeight="1" spans="1:439">
      <c r="A279" s="95" t="s">
        <v>1610</v>
      </c>
      <c r="B279" s="415">
        <v>2020</v>
      </c>
      <c r="C279" s="95" t="s">
        <v>2096</v>
      </c>
      <c r="D279" s="95" t="s">
        <v>2097</v>
      </c>
      <c r="E279" s="789" t="s">
        <v>1657</v>
      </c>
      <c r="F279" s="116" t="s">
        <v>657</v>
      </c>
      <c r="G279" s="112" t="s">
        <v>658</v>
      </c>
      <c r="H279" s="113" t="s">
        <v>659</v>
      </c>
      <c r="I279" s="99">
        <f t="shared" si="172"/>
        <v>793</v>
      </c>
      <c r="J279" s="100">
        <v>264</v>
      </c>
      <c r="K279" s="454">
        <v>0</v>
      </c>
      <c r="L279" s="150">
        <f t="shared" si="178"/>
        <v>1057</v>
      </c>
      <c r="M279" s="151">
        <f t="shared" si="179"/>
        <v>1057</v>
      </c>
      <c r="N279" s="455"/>
      <c r="O279" s="37">
        <v>872</v>
      </c>
      <c r="P279" s="157"/>
      <c r="Q279" s="33">
        <f t="shared" si="180"/>
        <v>0</v>
      </c>
      <c r="R279" s="34">
        <f t="shared" si="181"/>
        <v>1000</v>
      </c>
      <c r="S279" s="346"/>
      <c r="T279" s="346"/>
      <c r="U279" s="824"/>
      <c r="V279" s="824"/>
      <c r="W279" s="346"/>
      <c r="X279" s="347"/>
      <c r="Y279" s="348"/>
      <c r="Z279" s="348"/>
      <c r="AA279" s="348"/>
      <c r="AB279" s="348"/>
      <c r="AC279" s="348"/>
      <c r="AD279" s="348"/>
      <c r="AE279" s="348"/>
      <c r="AF279" s="346"/>
      <c r="AG279" s="346"/>
      <c r="AH279" s="346">
        <v>1000</v>
      </c>
      <c r="AI279" s="346"/>
      <c r="AJ279" s="346"/>
      <c r="AK279" s="346"/>
      <c r="AL279" s="346"/>
      <c r="AM279" s="346"/>
      <c r="AN279" s="346"/>
      <c r="AO279" s="346"/>
      <c r="AP279" s="346"/>
      <c r="AQ279" s="346"/>
      <c r="AR279" s="346"/>
      <c r="AS279" s="346"/>
      <c r="AT279" s="346"/>
      <c r="AU279" s="346"/>
      <c r="AV279" s="346"/>
      <c r="AW279" s="346"/>
      <c r="AX279" s="346"/>
      <c r="AY279" s="349"/>
      <c r="AZ279" s="48"/>
      <c r="BA279" s="48"/>
      <c r="BB279" s="48"/>
      <c r="BC279" s="48"/>
      <c r="BD279" s="47"/>
      <c r="BE279" s="47"/>
      <c r="BF279" s="47"/>
      <c r="BG279" s="47"/>
      <c r="BH279" s="47"/>
      <c r="BI279" s="47"/>
      <c r="BJ279" s="47"/>
      <c r="BK279" s="47"/>
      <c r="BL279" s="47">
        <v>2</v>
      </c>
      <c r="BM279" s="47"/>
      <c r="BN279" s="47"/>
      <c r="BO279" s="47"/>
      <c r="BP279" s="47"/>
      <c r="BQ279" s="47"/>
      <c r="BR279" s="47"/>
      <c r="BS279" s="354"/>
      <c r="BT279" s="354"/>
      <c r="BU279" s="354"/>
      <c r="BV279" s="354"/>
      <c r="BW279" s="354"/>
      <c r="BX279" s="354"/>
      <c r="BY279" s="354"/>
      <c r="BZ279" s="354"/>
      <c r="CA279" s="354"/>
      <c r="CB279" s="354"/>
      <c r="CC279" s="354"/>
      <c r="CD279" s="354"/>
      <c r="CE279" s="354"/>
      <c r="CF279" s="354"/>
      <c r="CG279" s="354"/>
      <c r="CH279" s="354"/>
      <c r="CI279" s="354"/>
      <c r="CJ279" s="354"/>
      <c r="CK279" s="354"/>
      <c r="CL279" s="354"/>
      <c r="CM279" s="354"/>
      <c r="CN279" s="354"/>
      <c r="CO279" s="354"/>
      <c r="CP279" s="358"/>
      <c r="CQ279" s="48"/>
      <c r="CR279" s="354"/>
      <c r="CS279" s="354"/>
      <c r="CT279" s="355"/>
      <c r="CU279" s="354"/>
      <c r="CV279" s="354"/>
      <c r="CW279" s="354"/>
      <c r="CX279" s="354">
        <v>1</v>
      </c>
      <c r="CY279" s="354"/>
      <c r="CZ279" s="354"/>
      <c r="DA279" s="356"/>
      <c r="DB279" s="354"/>
      <c r="DC279" s="354"/>
      <c r="DD279" s="354"/>
      <c r="DE279" s="354"/>
      <c r="DF279" s="354"/>
      <c r="DG279" s="354"/>
      <c r="DH279" s="354"/>
      <c r="DI279" s="354"/>
      <c r="DJ279" s="354"/>
      <c r="DK279" s="354"/>
      <c r="DL279" s="354"/>
      <c r="DM279" s="354"/>
      <c r="DN279" s="354"/>
      <c r="DO279" s="354"/>
      <c r="DP279" s="354"/>
      <c r="DQ279" s="354"/>
      <c r="DR279" s="354"/>
      <c r="DS279" s="354"/>
      <c r="DT279" s="354"/>
      <c r="DU279" s="354"/>
      <c r="DV279" s="354"/>
      <c r="DW279" s="354"/>
      <c r="DX279" s="354"/>
      <c r="DY279" s="354"/>
      <c r="DZ279" s="357"/>
      <c r="EA279" s="356"/>
      <c r="EB279" s="356"/>
      <c r="EC279" s="356"/>
      <c r="ED279" s="356"/>
      <c r="EE279" s="358"/>
      <c r="EF279" s="48"/>
      <c r="EG279" s="46">
        <v>52</v>
      </c>
      <c r="EH279" s="46"/>
      <c r="EI279" s="47"/>
      <c r="EJ279" s="47"/>
      <c r="EK279" s="47">
        <v>8</v>
      </c>
      <c r="EL279" s="47"/>
      <c r="EM279" s="47"/>
      <c r="EN279" s="47"/>
      <c r="EO279" s="47"/>
      <c r="EP279" s="47">
        <v>48</v>
      </c>
      <c r="EQ279" s="47"/>
      <c r="ER279" s="47">
        <v>20</v>
      </c>
      <c r="ES279" s="47"/>
      <c r="ET279" s="48"/>
      <c r="EU279" s="47"/>
      <c r="EV279" s="47">
        <v>20</v>
      </c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>
        <v>32</v>
      </c>
      <c r="FL279" s="47">
        <v>160</v>
      </c>
      <c r="FM279" s="47"/>
      <c r="FN279" s="47">
        <v>220</v>
      </c>
      <c r="FO279" s="47"/>
      <c r="FP279" s="47"/>
      <c r="FQ279" s="354"/>
      <c r="FR279" s="354"/>
      <c r="FS279" s="354"/>
      <c r="FT279" s="354">
        <v>48</v>
      </c>
      <c r="FU279" s="354">
        <v>48</v>
      </c>
      <c r="FV279" s="354"/>
      <c r="FW279" s="354"/>
      <c r="FX279" s="354"/>
      <c r="FY279" s="354"/>
      <c r="FZ279" s="354"/>
      <c r="GA279" s="354"/>
      <c r="GB279" s="354"/>
      <c r="GC279" s="354"/>
      <c r="GD279" s="354"/>
      <c r="GE279" s="354">
        <v>4</v>
      </c>
      <c r="GF279" s="354">
        <v>100</v>
      </c>
      <c r="GG279" s="354"/>
      <c r="GH279" s="354">
        <v>24</v>
      </c>
      <c r="GI279" s="354"/>
      <c r="GJ279" s="354"/>
      <c r="GK279" s="354"/>
      <c r="GL279" s="354"/>
      <c r="GM279" s="354"/>
      <c r="GN279" s="354"/>
      <c r="GO279" s="354"/>
      <c r="GP279" s="354"/>
      <c r="GQ279" s="354"/>
      <c r="GR279" s="354"/>
      <c r="GS279" s="354"/>
      <c r="GT279" s="354"/>
      <c r="GU279" s="354"/>
      <c r="GV279" s="354"/>
      <c r="GW279" s="354"/>
      <c r="GX279" s="354"/>
      <c r="GY279" s="354"/>
      <c r="GZ279" s="354">
        <v>4</v>
      </c>
      <c r="HA279" s="354"/>
      <c r="HB279" s="354"/>
      <c r="HC279" s="354"/>
      <c r="HD279" s="354"/>
      <c r="HE279" s="354"/>
      <c r="HF279" s="354"/>
      <c r="HG279" s="354"/>
      <c r="HH279" s="354"/>
      <c r="HI279" s="354"/>
      <c r="HJ279" s="354"/>
      <c r="HK279" s="354"/>
      <c r="HL279" s="354"/>
      <c r="HM279" s="354"/>
      <c r="HN279" s="354"/>
      <c r="HO279" s="354"/>
      <c r="HP279" s="354"/>
      <c r="HQ279" s="354"/>
      <c r="HR279" s="354"/>
      <c r="HS279" s="354"/>
      <c r="HT279" s="354"/>
      <c r="HU279" s="354"/>
      <c r="HV279" s="354">
        <v>24</v>
      </c>
      <c r="HW279" s="354"/>
      <c r="HX279" s="354"/>
      <c r="HY279" s="354"/>
      <c r="HZ279" s="354"/>
      <c r="IA279" s="354"/>
      <c r="IB279" s="354"/>
      <c r="IC279" s="354"/>
      <c r="ID279" s="354"/>
      <c r="IE279" s="354"/>
      <c r="IF279" s="354"/>
      <c r="IG279" s="354"/>
      <c r="IH279" s="354"/>
      <c r="II279" s="354"/>
      <c r="IJ279" s="354"/>
      <c r="IK279" s="354"/>
      <c r="IL279" s="354"/>
      <c r="IM279" s="354"/>
      <c r="IN279" s="354"/>
      <c r="IO279" s="354"/>
      <c r="IP279" s="354"/>
      <c r="IQ279" s="354"/>
      <c r="IR279" s="50"/>
      <c r="IS279" s="47"/>
      <c r="IT279" s="47"/>
      <c r="IU279" s="47"/>
      <c r="IV279" s="47"/>
      <c r="IW279" s="47"/>
      <c r="IX279" s="47"/>
      <c r="IY279" s="47"/>
      <c r="IZ279" s="47"/>
      <c r="JA279" s="47"/>
      <c r="JB279" s="47"/>
      <c r="JC279" s="47"/>
      <c r="JD279" s="47"/>
      <c r="JE279" s="47"/>
      <c r="JF279" s="47"/>
      <c r="JG279" s="47"/>
      <c r="JH279" s="47"/>
      <c r="JI279" s="47"/>
      <c r="JJ279" s="47"/>
      <c r="JK279" s="47"/>
      <c r="JL279" s="354"/>
      <c r="JM279" s="354"/>
      <c r="JN279" s="354"/>
      <c r="JO279" s="354"/>
      <c r="JP279" s="354"/>
      <c r="JQ279" s="354"/>
      <c r="JR279" s="354"/>
      <c r="JS279" s="354"/>
      <c r="JT279" s="354"/>
      <c r="JU279" s="354"/>
      <c r="JV279" s="354"/>
      <c r="JW279" s="354"/>
      <c r="JX279" s="354"/>
      <c r="JY279" s="354"/>
      <c r="JZ279" s="354"/>
      <c r="KA279" s="354"/>
      <c r="KB279" s="354"/>
      <c r="KC279" s="354"/>
      <c r="KD279" s="354"/>
      <c r="KE279" s="354"/>
      <c r="KF279" s="354"/>
      <c r="KG279" s="354"/>
      <c r="KH279" s="354"/>
      <c r="KI279" s="354"/>
      <c r="KJ279" s="354"/>
      <c r="KK279" s="354"/>
      <c r="KL279" s="354"/>
      <c r="KM279" s="354"/>
      <c r="KN279" s="354"/>
      <c r="KO279" s="354"/>
      <c r="KP279" s="354"/>
      <c r="KQ279" s="354"/>
      <c r="KR279" s="354"/>
      <c r="KS279" s="354"/>
      <c r="KT279" s="354"/>
      <c r="KU279" s="354"/>
      <c r="KV279" s="51"/>
      <c r="KW279" s="47"/>
      <c r="KX279" s="47"/>
      <c r="KY279" s="47"/>
      <c r="KZ279" s="47"/>
      <c r="LA279" s="47"/>
      <c r="LB279" s="47"/>
      <c r="LC279" s="47"/>
      <c r="LD279" s="361"/>
      <c r="LE279" s="361"/>
      <c r="LF279" s="361"/>
      <c r="LG279" s="361"/>
      <c r="LH279" s="361"/>
      <c r="LI279" s="361"/>
      <c r="LJ279" s="361"/>
      <c r="LK279" s="361"/>
      <c r="LL279" s="361"/>
      <c r="LM279" s="361"/>
      <c r="LN279" s="361"/>
      <c r="LO279" s="361"/>
      <c r="LP279" s="361"/>
      <c r="LQ279" s="354"/>
      <c r="LR279" s="354"/>
      <c r="LS279" s="354"/>
      <c r="LT279" s="354"/>
      <c r="LU279" s="354"/>
      <c r="LV279" s="354"/>
      <c r="LW279" s="51"/>
      <c r="LX279" s="354"/>
      <c r="LY279" s="354"/>
      <c r="LZ279" s="354"/>
      <c r="MA279" s="354"/>
      <c r="MB279" s="363"/>
      <c r="MC279" s="363"/>
      <c r="MD279" s="354"/>
      <c r="ME279" s="354"/>
      <c r="MF279" s="354"/>
      <c r="MG279" s="354"/>
      <c r="MH279" s="354"/>
      <c r="MI279" s="354"/>
      <c r="MJ279" s="354"/>
      <c r="MK279" s="354"/>
      <c r="ML279" s="354"/>
      <c r="MM279" s="354"/>
      <c r="MN279" s="354"/>
      <c r="MO279" s="354"/>
      <c r="MP279" s="354"/>
      <c r="MQ279" s="354"/>
      <c r="MR279" s="354"/>
      <c r="MS279" s="51"/>
      <c r="MT279" s="364">
        <f t="shared" si="182"/>
        <v>812</v>
      </c>
      <c r="MU279" s="365">
        <f t="shared" si="183"/>
        <v>0</v>
      </c>
      <c r="MV279" s="366">
        <f t="shared" si="184"/>
        <v>812</v>
      </c>
      <c r="MW279" s="365">
        <v>1172</v>
      </c>
      <c r="MX279" s="365">
        <v>660</v>
      </c>
      <c r="MY279" s="54"/>
      <c r="MZ279" s="708">
        <v>9.99</v>
      </c>
      <c r="NA279" s="708">
        <v>2.71</v>
      </c>
      <c r="NB279" s="709">
        <f t="shared" si="185"/>
        <v>2200.52</v>
      </c>
      <c r="NC279" s="710">
        <v>14.87</v>
      </c>
      <c r="ND279" s="710">
        <v>12.76</v>
      </c>
      <c r="NE279" s="738">
        <f t="shared" si="167"/>
        <v>0.297240733601366</v>
      </c>
      <c r="NF279" s="739"/>
      <c r="NG279" s="739">
        <v>3000</v>
      </c>
      <c r="NH279" s="739">
        <v>12.23</v>
      </c>
      <c r="NI279" s="740">
        <f t="shared" si="186"/>
        <v>13487.32</v>
      </c>
      <c r="NJ279" s="738">
        <f t="shared" si="211"/>
        <v>0.326430577738613</v>
      </c>
      <c r="NK279" s="741"/>
      <c r="NL279" s="742">
        <v>44562</v>
      </c>
      <c r="NM279" s="739">
        <f ca="1" t="shared" si="187"/>
        <v>17.1666666666667</v>
      </c>
      <c r="NN279" s="739">
        <f ca="1" t="shared" si="188"/>
        <v>515</v>
      </c>
      <c r="NO279" s="739">
        <v>820</v>
      </c>
      <c r="NP279" s="739">
        <f t="shared" si="189"/>
        <v>812</v>
      </c>
      <c r="NQ279" s="761">
        <f t="shared" si="190"/>
        <v>0.865210442194992</v>
      </c>
      <c r="NR279" s="739">
        <f ca="1" t="shared" si="191"/>
        <v>0.613207400778975</v>
      </c>
      <c r="NS279" s="739">
        <f t="shared" si="192"/>
        <v>1057</v>
      </c>
      <c r="NT279" s="739"/>
      <c r="NU279" s="739">
        <f ca="1" t="shared" si="193"/>
        <v>47.3009708737864</v>
      </c>
      <c r="NV279" s="769">
        <f ca="1" t="shared" si="194"/>
        <v>1.57669902912621</v>
      </c>
      <c r="NW279" s="769">
        <f ca="1" t="shared" si="195"/>
        <v>670.387931034483</v>
      </c>
      <c r="NX279" s="739"/>
      <c r="NY279" s="739"/>
      <c r="NZ279" s="739"/>
      <c r="OA279" s="739"/>
      <c r="OB279" s="739"/>
      <c r="OC279" s="739"/>
      <c r="OD279" s="739"/>
      <c r="OE279" s="743">
        <f t="shared" si="196"/>
        <v>108</v>
      </c>
      <c r="OF279" s="743">
        <f t="shared" si="197"/>
        <v>40</v>
      </c>
      <c r="OG279" s="743">
        <f t="shared" si="198"/>
        <v>0</v>
      </c>
      <c r="OH279" s="743">
        <f t="shared" si="199"/>
        <v>240</v>
      </c>
      <c r="OI279" s="743">
        <f t="shared" si="200"/>
        <v>48</v>
      </c>
      <c r="OJ279" s="739">
        <f t="shared" si="201"/>
        <v>128</v>
      </c>
      <c r="OK279" s="739">
        <f t="shared" si="202"/>
        <v>0</v>
      </c>
      <c r="OL279" s="739">
        <f t="shared" si="203"/>
        <v>220</v>
      </c>
      <c r="OM279" s="739">
        <f t="shared" si="204"/>
        <v>4</v>
      </c>
      <c r="ON279" s="739">
        <f t="shared" si="205"/>
        <v>0</v>
      </c>
      <c r="OO279" s="739">
        <f t="shared" si="206"/>
        <v>24</v>
      </c>
      <c r="OP279" s="739"/>
      <c r="OQ279" s="739">
        <f t="shared" si="207"/>
        <v>0</v>
      </c>
      <c r="OR279" s="739">
        <f t="shared" si="208"/>
        <v>812</v>
      </c>
      <c r="OS279" s="739">
        <f t="shared" si="209"/>
        <v>0</v>
      </c>
      <c r="OT279" s="739">
        <f t="shared" si="210"/>
        <v>0</v>
      </c>
      <c r="OU279" s="739"/>
      <c r="OV279" s="739"/>
      <c r="OW279" s="739"/>
      <c r="OX279" s="739"/>
      <c r="OY279" s="739"/>
      <c r="OZ279" s="739"/>
      <c r="PA279" s="739"/>
      <c r="PB279" s="739"/>
      <c r="PC279" s="739"/>
      <c r="PD279" s="739"/>
      <c r="PE279" s="739"/>
      <c r="PF279" s="739"/>
      <c r="PG279" s="739"/>
      <c r="PI279" s="28">
        <v>152</v>
      </c>
      <c r="PJ279" s="28">
        <v>240</v>
      </c>
      <c r="PK279" s="28">
        <v>120</v>
      </c>
      <c r="PL279" s="28">
        <v>0</v>
      </c>
      <c r="PM279" s="28">
        <v>120</v>
      </c>
      <c r="PN279" s="28">
        <v>56</v>
      </c>
      <c r="PO279" s="28">
        <v>0</v>
      </c>
      <c r="PP279" s="28">
        <v>64</v>
      </c>
      <c r="PQ279" s="28">
        <v>32</v>
      </c>
      <c r="PR279" s="28">
        <v>220</v>
      </c>
      <c r="PS279" s="28">
        <v>120</v>
      </c>
      <c r="PT279" s="28">
        <v>0</v>
      </c>
      <c r="PU279" s="28">
        <v>0</v>
      </c>
      <c r="PV279" s="28">
        <v>1124</v>
      </c>
      <c r="PW279" s="28">
        <v>-48</v>
      </c>
    </row>
    <row r="280" s="28" customFormat="1" customHeight="1" spans="1:439">
      <c r="A280" s="95" t="s">
        <v>1610</v>
      </c>
      <c r="B280" s="415">
        <v>2020</v>
      </c>
      <c r="C280" s="95" t="s">
        <v>2096</v>
      </c>
      <c r="D280" s="95" t="s">
        <v>2097</v>
      </c>
      <c r="E280" s="789" t="s">
        <v>1657</v>
      </c>
      <c r="F280" s="116" t="s">
        <v>660</v>
      </c>
      <c r="G280" s="112" t="s">
        <v>661</v>
      </c>
      <c r="H280" s="113" t="s">
        <v>662</v>
      </c>
      <c r="I280" s="99">
        <f t="shared" si="172"/>
        <v>189</v>
      </c>
      <c r="J280" s="100">
        <v>528</v>
      </c>
      <c r="K280" s="454">
        <v>0</v>
      </c>
      <c r="L280" s="150">
        <f t="shared" si="178"/>
        <v>717</v>
      </c>
      <c r="M280" s="151">
        <f t="shared" si="179"/>
        <v>717</v>
      </c>
      <c r="N280" s="455"/>
      <c r="O280" s="37">
        <v>1136</v>
      </c>
      <c r="P280" s="157"/>
      <c r="Q280" s="33">
        <f t="shared" si="180"/>
        <v>0</v>
      </c>
      <c r="R280" s="34">
        <f t="shared" si="181"/>
        <v>1000</v>
      </c>
      <c r="S280" s="346"/>
      <c r="T280" s="346"/>
      <c r="U280" s="824"/>
      <c r="V280" s="824"/>
      <c r="W280" s="346"/>
      <c r="X280" s="347"/>
      <c r="Y280" s="348"/>
      <c r="Z280" s="348"/>
      <c r="AA280" s="348"/>
      <c r="AB280" s="348"/>
      <c r="AC280" s="348"/>
      <c r="AD280" s="348"/>
      <c r="AE280" s="348"/>
      <c r="AF280" s="346"/>
      <c r="AG280" s="346"/>
      <c r="AH280" s="346">
        <v>1000</v>
      </c>
      <c r="AI280" s="346"/>
      <c r="AJ280" s="346"/>
      <c r="AK280" s="346"/>
      <c r="AL280" s="346"/>
      <c r="AM280" s="346"/>
      <c r="AN280" s="346"/>
      <c r="AO280" s="346"/>
      <c r="AP280" s="346"/>
      <c r="AQ280" s="346"/>
      <c r="AR280" s="346"/>
      <c r="AS280" s="346"/>
      <c r="AT280" s="346"/>
      <c r="AU280" s="346"/>
      <c r="AV280" s="346"/>
      <c r="AW280" s="346"/>
      <c r="AX280" s="346"/>
      <c r="AY280" s="349"/>
      <c r="AZ280" s="48"/>
      <c r="BA280" s="48"/>
      <c r="BB280" s="48"/>
      <c r="BC280" s="48"/>
      <c r="BD280" s="47"/>
      <c r="BE280" s="47"/>
      <c r="BF280" s="47"/>
      <c r="BG280" s="47"/>
      <c r="BH280" s="47"/>
      <c r="BI280" s="47"/>
      <c r="BJ280" s="47"/>
      <c r="BK280" s="47"/>
      <c r="BL280" s="47">
        <v>2</v>
      </c>
      <c r="BM280" s="47"/>
      <c r="BN280" s="47"/>
      <c r="BO280" s="47"/>
      <c r="BP280" s="47"/>
      <c r="BQ280" s="47"/>
      <c r="BR280" s="47"/>
      <c r="BS280" s="354"/>
      <c r="BT280" s="354"/>
      <c r="BU280" s="354"/>
      <c r="BV280" s="354"/>
      <c r="BW280" s="354"/>
      <c r="BX280" s="354"/>
      <c r="BY280" s="354"/>
      <c r="BZ280" s="354"/>
      <c r="CA280" s="354"/>
      <c r="CB280" s="354"/>
      <c r="CC280" s="354"/>
      <c r="CD280" s="354"/>
      <c r="CE280" s="354"/>
      <c r="CF280" s="354"/>
      <c r="CG280" s="354"/>
      <c r="CH280" s="354"/>
      <c r="CI280" s="354"/>
      <c r="CJ280" s="354"/>
      <c r="CK280" s="354"/>
      <c r="CL280" s="354"/>
      <c r="CM280" s="354"/>
      <c r="CN280" s="354"/>
      <c r="CO280" s="354"/>
      <c r="CP280" s="358"/>
      <c r="CQ280" s="48">
        <v>4</v>
      </c>
      <c r="CR280" s="354"/>
      <c r="CS280" s="354"/>
      <c r="CT280" s="355"/>
      <c r="CU280" s="354"/>
      <c r="CV280" s="354"/>
      <c r="CW280" s="354"/>
      <c r="CX280" s="354">
        <v>1</v>
      </c>
      <c r="CY280" s="354"/>
      <c r="CZ280" s="354"/>
      <c r="DA280" s="356"/>
      <c r="DB280" s="354"/>
      <c r="DC280" s="354"/>
      <c r="DD280" s="354"/>
      <c r="DE280" s="354"/>
      <c r="DF280" s="354"/>
      <c r="DG280" s="354"/>
      <c r="DH280" s="354"/>
      <c r="DI280" s="354"/>
      <c r="DJ280" s="354"/>
      <c r="DK280" s="354"/>
      <c r="DL280" s="354"/>
      <c r="DM280" s="354"/>
      <c r="DN280" s="354"/>
      <c r="DO280" s="354"/>
      <c r="DP280" s="354"/>
      <c r="DQ280" s="354"/>
      <c r="DR280" s="354"/>
      <c r="DS280" s="354"/>
      <c r="DT280" s="354"/>
      <c r="DU280" s="354"/>
      <c r="DV280" s="354"/>
      <c r="DW280" s="354"/>
      <c r="DX280" s="354"/>
      <c r="DY280" s="354"/>
      <c r="DZ280" s="357"/>
      <c r="EA280" s="356"/>
      <c r="EB280" s="356"/>
      <c r="EC280" s="356"/>
      <c r="ED280" s="356"/>
      <c r="EE280" s="358"/>
      <c r="EF280" s="48"/>
      <c r="EG280" s="46">
        <v>52</v>
      </c>
      <c r="EH280" s="46"/>
      <c r="EI280" s="47"/>
      <c r="EJ280" s="47"/>
      <c r="EK280" s="47">
        <v>8</v>
      </c>
      <c r="EL280" s="47"/>
      <c r="EM280" s="47"/>
      <c r="EN280" s="47"/>
      <c r="EO280" s="47"/>
      <c r="EP280" s="47">
        <v>48</v>
      </c>
      <c r="EQ280" s="47"/>
      <c r="ER280" s="47">
        <v>20</v>
      </c>
      <c r="ES280" s="47"/>
      <c r="ET280" s="48"/>
      <c r="EU280" s="47"/>
      <c r="EV280" s="47">
        <v>20</v>
      </c>
      <c r="EW280" s="47">
        <v>120</v>
      </c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>
        <v>32</v>
      </c>
      <c r="FL280" s="47">
        <v>160</v>
      </c>
      <c r="FM280" s="47"/>
      <c r="FN280" s="47">
        <v>220</v>
      </c>
      <c r="FO280" s="47"/>
      <c r="FP280" s="47"/>
      <c r="FQ280" s="354"/>
      <c r="FR280" s="354"/>
      <c r="FS280" s="354"/>
      <c r="FT280" s="354">
        <v>48</v>
      </c>
      <c r="FU280" s="354">
        <v>192</v>
      </c>
      <c r="FV280" s="354"/>
      <c r="FW280" s="354"/>
      <c r="FX280" s="354"/>
      <c r="FY280" s="354"/>
      <c r="FZ280" s="354"/>
      <c r="GA280" s="354"/>
      <c r="GB280" s="354"/>
      <c r="GC280" s="354"/>
      <c r="GD280" s="354"/>
      <c r="GE280" s="354">
        <v>4</v>
      </c>
      <c r="GF280" s="354">
        <v>100</v>
      </c>
      <c r="GG280" s="354"/>
      <c r="GH280" s="354">
        <v>24</v>
      </c>
      <c r="GI280" s="354"/>
      <c r="GJ280" s="354"/>
      <c r="GK280" s="354"/>
      <c r="GL280" s="354"/>
      <c r="GM280" s="354"/>
      <c r="GN280" s="354"/>
      <c r="GO280" s="354"/>
      <c r="GP280" s="354"/>
      <c r="GQ280" s="354"/>
      <c r="GR280" s="354"/>
      <c r="GS280" s="354"/>
      <c r="GT280" s="354"/>
      <c r="GU280" s="354"/>
      <c r="GV280" s="354"/>
      <c r="GW280" s="354"/>
      <c r="GX280" s="354"/>
      <c r="GY280" s="354"/>
      <c r="GZ280" s="354">
        <v>4</v>
      </c>
      <c r="HA280" s="354"/>
      <c r="HB280" s="354"/>
      <c r="HC280" s="354"/>
      <c r="HD280" s="354"/>
      <c r="HE280" s="354"/>
      <c r="HF280" s="354">
        <v>72</v>
      </c>
      <c r="HG280" s="354"/>
      <c r="HH280" s="354"/>
      <c r="HI280" s="354"/>
      <c r="HJ280" s="354"/>
      <c r="HK280" s="354"/>
      <c r="HL280" s="354"/>
      <c r="HM280" s="354"/>
      <c r="HN280" s="354"/>
      <c r="HO280" s="354"/>
      <c r="HP280" s="354"/>
      <c r="HQ280" s="354"/>
      <c r="HR280" s="354"/>
      <c r="HS280" s="354"/>
      <c r="HT280" s="354"/>
      <c r="HU280" s="354"/>
      <c r="HV280" s="354">
        <v>96</v>
      </c>
      <c r="HW280" s="354">
        <v>48</v>
      </c>
      <c r="HX280" s="354">
        <v>96</v>
      </c>
      <c r="HY280" s="354"/>
      <c r="HZ280" s="354"/>
      <c r="IA280" s="354"/>
      <c r="IB280" s="354"/>
      <c r="IC280" s="354"/>
      <c r="ID280" s="354"/>
      <c r="IE280" s="354"/>
      <c r="IF280" s="354"/>
      <c r="IG280" s="354"/>
      <c r="IH280" s="354"/>
      <c r="II280" s="354"/>
      <c r="IJ280" s="354"/>
      <c r="IK280" s="354"/>
      <c r="IL280" s="354"/>
      <c r="IM280" s="354"/>
      <c r="IN280" s="354"/>
      <c r="IO280" s="354">
        <v>48</v>
      </c>
      <c r="IP280" s="354"/>
      <c r="IQ280" s="354"/>
      <c r="IR280" s="50"/>
      <c r="IS280" s="47"/>
      <c r="IT280" s="47"/>
      <c r="IU280" s="47"/>
      <c r="IV280" s="47"/>
      <c r="IW280" s="47"/>
      <c r="IX280" s="47"/>
      <c r="IY280" s="47"/>
      <c r="IZ280" s="47"/>
      <c r="JA280" s="47"/>
      <c r="JB280" s="47"/>
      <c r="JC280" s="47"/>
      <c r="JD280" s="47"/>
      <c r="JE280" s="47"/>
      <c r="JF280" s="47"/>
      <c r="JG280" s="47"/>
      <c r="JH280" s="47"/>
      <c r="JI280" s="47"/>
      <c r="JJ280" s="47"/>
      <c r="JK280" s="47"/>
      <c r="JL280" s="354"/>
      <c r="JM280" s="354"/>
      <c r="JN280" s="354"/>
      <c r="JO280" s="354"/>
      <c r="JP280" s="354"/>
      <c r="JQ280" s="354"/>
      <c r="JR280" s="354"/>
      <c r="JS280" s="354"/>
      <c r="JT280" s="354"/>
      <c r="JU280" s="354"/>
      <c r="JV280" s="354"/>
      <c r="JW280" s="354"/>
      <c r="JX280" s="354"/>
      <c r="JY280" s="354"/>
      <c r="JZ280" s="354"/>
      <c r="KA280" s="354"/>
      <c r="KB280" s="354"/>
      <c r="KC280" s="354"/>
      <c r="KD280" s="354"/>
      <c r="KE280" s="354"/>
      <c r="KF280" s="354"/>
      <c r="KG280" s="354"/>
      <c r="KH280" s="354"/>
      <c r="KI280" s="354"/>
      <c r="KJ280" s="354"/>
      <c r="KK280" s="354"/>
      <c r="KL280" s="354"/>
      <c r="KM280" s="354"/>
      <c r="KN280" s="354"/>
      <c r="KO280" s="354"/>
      <c r="KP280" s="354"/>
      <c r="KQ280" s="354"/>
      <c r="KR280" s="354"/>
      <c r="KS280" s="354"/>
      <c r="KT280" s="354"/>
      <c r="KU280" s="354"/>
      <c r="KV280" s="51"/>
      <c r="KW280" s="47"/>
      <c r="KX280" s="47"/>
      <c r="KY280" s="47"/>
      <c r="KZ280" s="47"/>
      <c r="LA280" s="47"/>
      <c r="LB280" s="47"/>
      <c r="LC280" s="47"/>
      <c r="LD280" s="361"/>
      <c r="LE280" s="361"/>
      <c r="LF280" s="361"/>
      <c r="LG280" s="361"/>
      <c r="LH280" s="361"/>
      <c r="LI280" s="361"/>
      <c r="LJ280" s="361"/>
      <c r="LK280" s="361"/>
      <c r="LL280" s="361"/>
      <c r="LM280" s="361"/>
      <c r="LN280" s="361"/>
      <c r="LO280" s="361"/>
      <c r="LP280" s="361"/>
      <c r="LQ280" s="354"/>
      <c r="LR280" s="354"/>
      <c r="LS280" s="354"/>
      <c r="LT280" s="354"/>
      <c r="LU280" s="354"/>
      <c r="LV280" s="354"/>
      <c r="LW280" s="51"/>
      <c r="LX280" s="354"/>
      <c r="LY280" s="354"/>
      <c r="LZ280" s="354"/>
      <c r="MA280" s="354"/>
      <c r="MB280" s="363"/>
      <c r="MC280" s="363"/>
      <c r="MD280" s="354"/>
      <c r="ME280" s="354"/>
      <c r="MF280" s="354"/>
      <c r="MG280" s="354"/>
      <c r="MH280" s="354"/>
      <c r="MI280" s="354"/>
      <c r="MJ280" s="354"/>
      <c r="MK280" s="354"/>
      <c r="ML280" s="354"/>
      <c r="MM280" s="354"/>
      <c r="MN280" s="354"/>
      <c r="MO280" s="354"/>
      <c r="MP280" s="354"/>
      <c r="MQ280" s="354"/>
      <c r="MR280" s="354"/>
      <c r="MS280" s="51"/>
      <c r="MT280" s="364">
        <f t="shared" si="182"/>
        <v>1412</v>
      </c>
      <c r="MU280" s="365">
        <f t="shared" si="183"/>
        <v>0</v>
      </c>
      <c r="MV280" s="366">
        <f t="shared" si="184"/>
        <v>1412</v>
      </c>
      <c r="MW280" s="365">
        <v>1052</v>
      </c>
      <c r="MX280" s="365">
        <v>1068</v>
      </c>
      <c r="MY280" s="54"/>
      <c r="MZ280" s="708">
        <v>9.99</v>
      </c>
      <c r="NA280" s="708">
        <v>2.71</v>
      </c>
      <c r="NB280" s="709">
        <f t="shared" si="185"/>
        <v>3826.52</v>
      </c>
      <c r="NC280" s="710">
        <v>14.87</v>
      </c>
      <c r="ND280" s="710">
        <v>12.76</v>
      </c>
      <c r="NE280" s="738">
        <f t="shared" si="167"/>
        <v>0.297240733601366</v>
      </c>
      <c r="NF280" s="739"/>
      <c r="NG280" s="739">
        <v>3000</v>
      </c>
      <c r="NH280" s="739">
        <v>12.23</v>
      </c>
      <c r="NI280" s="740">
        <f t="shared" si="186"/>
        <v>9148.92</v>
      </c>
      <c r="NJ280" s="738">
        <f t="shared" si="211"/>
        <v>0.326430577738613</v>
      </c>
      <c r="NK280" s="741"/>
      <c r="NL280" s="742">
        <v>44562</v>
      </c>
      <c r="NM280" s="739">
        <f ca="1" t="shared" si="187"/>
        <v>17.1666666666667</v>
      </c>
      <c r="NN280" s="739">
        <f ca="1" t="shared" si="188"/>
        <v>515</v>
      </c>
      <c r="NO280" s="739">
        <v>1084</v>
      </c>
      <c r="NP280" s="739">
        <f t="shared" si="189"/>
        <v>1412</v>
      </c>
      <c r="NQ280" s="761">
        <f t="shared" si="190"/>
        <v>1.56801776790672</v>
      </c>
      <c r="NR280" s="739">
        <f ca="1" t="shared" si="191"/>
        <v>1.11131356366204</v>
      </c>
      <c r="NS280" s="739">
        <f t="shared" si="192"/>
        <v>717</v>
      </c>
      <c r="NT280" s="739"/>
      <c r="NU280" s="739">
        <f ca="1" t="shared" si="193"/>
        <v>82.252427184466</v>
      </c>
      <c r="NV280" s="769">
        <f ca="1" t="shared" si="194"/>
        <v>2.74174757281553</v>
      </c>
      <c r="NW280" s="769">
        <f ca="1" t="shared" si="195"/>
        <v>261.512039660057</v>
      </c>
      <c r="NX280" s="739"/>
      <c r="NY280" s="739"/>
      <c r="NZ280" s="739"/>
      <c r="OA280" s="739"/>
      <c r="OB280" s="739"/>
      <c r="OC280" s="739"/>
      <c r="OD280" s="739"/>
      <c r="OE280" s="743">
        <f t="shared" si="196"/>
        <v>108</v>
      </c>
      <c r="OF280" s="743">
        <f t="shared" si="197"/>
        <v>40</v>
      </c>
      <c r="OG280" s="743">
        <f t="shared" si="198"/>
        <v>120</v>
      </c>
      <c r="OH280" s="743">
        <f t="shared" si="199"/>
        <v>240</v>
      </c>
      <c r="OI280" s="743">
        <f t="shared" si="200"/>
        <v>192</v>
      </c>
      <c r="OJ280" s="739">
        <f t="shared" si="201"/>
        <v>128</v>
      </c>
      <c r="OK280" s="739">
        <f t="shared" si="202"/>
        <v>0</v>
      </c>
      <c r="OL280" s="739">
        <f t="shared" si="203"/>
        <v>220</v>
      </c>
      <c r="OM280" s="739">
        <f t="shared" si="204"/>
        <v>76</v>
      </c>
      <c r="ON280" s="739">
        <f t="shared" si="205"/>
        <v>0</v>
      </c>
      <c r="OO280" s="739">
        <f t="shared" si="206"/>
        <v>144</v>
      </c>
      <c r="OP280" s="739"/>
      <c r="OQ280" s="739">
        <f t="shared" si="207"/>
        <v>96</v>
      </c>
      <c r="OR280" s="739">
        <f t="shared" si="208"/>
        <v>1364</v>
      </c>
      <c r="OS280" s="739">
        <f t="shared" si="209"/>
        <v>0</v>
      </c>
      <c r="OT280" s="739">
        <f t="shared" si="210"/>
        <v>-48</v>
      </c>
      <c r="OU280" s="739"/>
      <c r="OV280" s="739"/>
      <c r="OW280" s="739"/>
      <c r="OX280" s="739"/>
      <c r="OY280" s="739"/>
      <c r="OZ280" s="739"/>
      <c r="PA280" s="739"/>
      <c r="PB280" s="739"/>
      <c r="PC280" s="739"/>
      <c r="PD280" s="739"/>
      <c r="PE280" s="739"/>
      <c r="PF280" s="739"/>
      <c r="PG280" s="739"/>
      <c r="PI280" s="28">
        <v>152</v>
      </c>
      <c r="PJ280" s="28">
        <v>240</v>
      </c>
      <c r="PK280" s="28">
        <v>120</v>
      </c>
      <c r="PL280" s="28">
        <v>0</v>
      </c>
      <c r="PM280" s="28">
        <v>120</v>
      </c>
      <c r="PN280" s="28">
        <v>56</v>
      </c>
      <c r="PO280" s="28">
        <v>0</v>
      </c>
      <c r="PP280" s="28">
        <v>64</v>
      </c>
      <c r="PQ280" s="28">
        <v>32</v>
      </c>
      <c r="PR280" s="28">
        <v>100</v>
      </c>
      <c r="PS280" s="28">
        <v>120</v>
      </c>
      <c r="PT280" s="28">
        <v>0</v>
      </c>
      <c r="PU280" s="28">
        <v>0</v>
      </c>
      <c r="PV280" s="28">
        <v>1004</v>
      </c>
      <c r="PW280" s="28">
        <v>-48</v>
      </c>
    </row>
    <row r="281" s="28" customFormat="1" customHeight="1" spans="1:439">
      <c r="A281" s="95" t="s">
        <v>1610</v>
      </c>
      <c r="B281" s="415">
        <v>2020</v>
      </c>
      <c r="C281" s="95" t="s">
        <v>2096</v>
      </c>
      <c r="D281" s="95" t="s">
        <v>2097</v>
      </c>
      <c r="E281" s="789" t="s">
        <v>1657</v>
      </c>
      <c r="F281" s="116" t="s">
        <v>663</v>
      </c>
      <c r="G281" s="112" t="s">
        <v>664</v>
      </c>
      <c r="H281" s="113" t="s">
        <v>665</v>
      </c>
      <c r="I281" s="99">
        <f t="shared" si="172"/>
        <v>309</v>
      </c>
      <c r="J281" s="100">
        <v>744</v>
      </c>
      <c r="K281" s="454">
        <v>-4</v>
      </c>
      <c r="L281" s="150">
        <f t="shared" si="178"/>
        <v>1053</v>
      </c>
      <c r="M281" s="151">
        <f t="shared" si="179"/>
        <v>1053</v>
      </c>
      <c r="N281" s="455"/>
      <c r="O281" s="37">
        <v>1348</v>
      </c>
      <c r="P281" s="36"/>
      <c r="Q281" s="33">
        <f t="shared" si="180"/>
        <v>0</v>
      </c>
      <c r="R281" s="34">
        <f t="shared" si="181"/>
        <v>1000</v>
      </c>
      <c r="S281" s="346"/>
      <c r="T281" s="346"/>
      <c r="U281" s="824"/>
      <c r="V281" s="824"/>
      <c r="W281" s="346"/>
      <c r="X281" s="347"/>
      <c r="Y281" s="348"/>
      <c r="Z281" s="348"/>
      <c r="AA281" s="348"/>
      <c r="AB281" s="348"/>
      <c r="AC281" s="348"/>
      <c r="AD281" s="348"/>
      <c r="AE281" s="348"/>
      <c r="AF281" s="346"/>
      <c r="AG281" s="346"/>
      <c r="AH281" s="346"/>
      <c r="AI281" s="346"/>
      <c r="AJ281" s="346"/>
      <c r="AK281" s="346"/>
      <c r="AL281" s="346"/>
      <c r="AM281" s="346"/>
      <c r="AN281" s="346"/>
      <c r="AO281" s="346"/>
      <c r="AP281" s="346"/>
      <c r="AQ281" s="346">
        <v>1000</v>
      </c>
      <c r="AR281" s="346"/>
      <c r="AS281" s="346"/>
      <c r="AT281" s="346"/>
      <c r="AU281" s="346"/>
      <c r="AV281" s="346"/>
      <c r="AW281" s="346"/>
      <c r="AX281" s="346"/>
      <c r="AY281" s="349"/>
      <c r="AZ281" s="48"/>
      <c r="BA281" s="48"/>
      <c r="BB281" s="48"/>
      <c r="BC281" s="48"/>
      <c r="BD281" s="47"/>
      <c r="BE281" s="47"/>
      <c r="BF281" s="47"/>
      <c r="BG281" s="47"/>
      <c r="BH281" s="47"/>
      <c r="BI281" s="47"/>
      <c r="BJ281" s="47"/>
      <c r="BK281" s="47"/>
      <c r="BL281" s="47">
        <v>2</v>
      </c>
      <c r="BM281" s="47"/>
      <c r="BN281" s="47"/>
      <c r="BO281" s="47"/>
      <c r="BP281" s="47"/>
      <c r="BQ281" s="47"/>
      <c r="BR281" s="47"/>
      <c r="BS281" s="354"/>
      <c r="BT281" s="354"/>
      <c r="BU281" s="354"/>
      <c r="BV281" s="354"/>
      <c r="BW281" s="354"/>
      <c r="BX281" s="354"/>
      <c r="BY281" s="354"/>
      <c r="BZ281" s="354"/>
      <c r="CA281" s="354"/>
      <c r="CB281" s="354"/>
      <c r="CC281" s="354"/>
      <c r="CD281" s="354"/>
      <c r="CE281" s="354"/>
      <c r="CF281" s="354"/>
      <c r="CG281" s="354"/>
      <c r="CH281" s="354"/>
      <c r="CI281" s="354"/>
      <c r="CJ281" s="354"/>
      <c r="CK281" s="354"/>
      <c r="CL281" s="354"/>
      <c r="CM281" s="354"/>
      <c r="CN281" s="354"/>
      <c r="CO281" s="354"/>
      <c r="CP281" s="358"/>
      <c r="CQ281" s="48"/>
      <c r="CR281" s="354"/>
      <c r="CS281" s="354"/>
      <c r="CT281" s="355"/>
      <c r="CU281" s="354"/>
      <c r="CV281" s="354"/>
      <c r="CW281" s="354"/>
      <c r="CX281" s="354">
        <v>1</v>
      </c>
      <c r="CY281" s="354"/>
      <c r="CZ281" s="354"/>
      <c r="DA281" s="356"/>
      <c r="DB281" s="354"/>
      <c r="DC281" s="354"/>
      <c r="DD281" s="354"/>
      <c r="DE281" s="354"/>
      <c r="DF281" s="354"/>
      <c r="DG281" s="354"/>
      <c r="DH281" s="354"/>
      <c r="DI281" s="354"/>
      <c r="DJ281" s="354"/>
      <c r="DK281" s="354"/>
      <c r="DL281" s="354"/>
      <c r="DM281" s="354"/>
      <c r="DN281" s="354"/>
      <c r="DO281" s="354"/>
      <c r="DP281" s="354"/>
      <c r="DQ281" s="354"/>
      <c r="DR281" s="354"/>
      <c r="DS281" s="354"/>
      <c r="DT281" s="354"/>
      <c r="DU281" s="354"/>
      <c r="DV281" s="354"/>
      <c r="DW281" s="354"/>
      <c r="DX281" s="354"/>
      <c r="DY281" s="354"/>
      <c r="DZ281" s="357"/>
      <c r="EA281" s="356"/>
      <c r="EB281" s="356"/>
      <c r="EC281" s="356"/>
      <c r="ED281" s="356"/>
      <c r="EE281" s="358"/>
      <c r="EF281" s="48"/>
      <c r="EG281" s="46">
        <v>52</v>
      </c>
      <c r="EH281" s="46"/>
      <c r="EI281" s="47"/>
      <c r="EJ281" s="47"/>
      <c r="EK281" s="47">
        <v>8</v>
      </c>
      <c r="EL281" s="47"/>
      <c r="EM281" s="47"/>
      <c r="EN281" s="47"/>
      <c r="EO281" s="47"/>
      <c r="EP281" s="47">
        <v>48</v>
      </c>
      <c r="EQ281" s="47"/>
      <c r="ER281" s="47">
        <v>20</v>
      </c>
      <c r="ES281" s="47"/>
      <c r="ET281" s="48"/>
      <c r="EU281" s="47"/>
      <c r="EV281" s="47">
        <v>20</v>
      </c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>
        <v>32</v>
      </c>
      <c r="FL281" s="47">
        <v>160</v>
      </c>
      <c r="FM281" s="47"/>
      <c r="FN281" s="47">
        <v>220</v>
      </c>
      <c r="FO281" s="47"/>
      <c r="FP281" s="47"/>
      <c r="FQ281" s="354"/>
      <c r="FR281" s="354"/>
      <c r="FS281" s="354"/>
      <c r="FT281" s="354">
        <v>48</v>
      </c>
      <c r="FU281" s="354">
        <v>192</v>
      </c>
      <c r="FV281" s="354"/>
      <c r="FW281" s="354"/>
      <c r="FX281" s="354"/>
      <c r="FY281" s="354"/>
      <c r="FZ281" s="354"/>
      <c r="GA281" s="354"/>
      <c r="GB281" s="354"/>
      <c r="GC281" s="354"/>
      <c r="GD281" s="354"/>
      <c r="GE281" s="354">
        <v>4</v>
      </c>
      <c r="GF281" s="354">
        <v>100</v>
      </c>
      <c r="GG281" s="354"/>
      <c r="GH281" s="354"/>
      <c r="GI281" s="354"/>
      <c r="GJ281" s="354"/>
      <c r="GK281" s="354"/>
      <c r="GL281" s="354"/>
      <c r="GM281" s="354"/>
      <c r="GN281" s="354"/>
      <c r="GO281" s="354"/>
      <c r="GP281" s="354"/>
      <c r="GQ281" s="354"/>
      <c r="GR281" s="354"/>
      <c r="GS281" s="354"/>
      <c r="GT281" s="354"/>
      <c r="GU281" s="354"/>
      <c r="GV281" s="354"/>
      <c r="GW281" s="354"/>
      <c r="GX281" s="354"/>
      <c r="GY281" s="354"/>
      <c r="GZ281" s="354">
        <v>4</v>
      </c>
      <c r="HA281" s="354"/>
      <c r="HB281" s="354"/>
      <c r="HC281" s="354"/>
      <c r="HD281" s="354"/>
      <c r="HE281" s="354"/>
      <c r="HF281" s="354">
        <v>72</v>
      </c>
      <c r="HG281" s="354"/>
      <c r="HH281" s="354"/>
      <c r="HI281" s="354"/>
      <c r="HJ281" s="354"/>
      <c r="HK281" s="354"/>
      <c r="HL281" s="354"/>
      <c r="HM281" s="354"/>
      <c r="HN281" s="354"/>
      <c r="HO281" s="354"/>
      <c r="HP281" s="354"/>
      <c r="HQ281" s="354"/>
      <c r="HR281" s="354"/>
      <c r="HS281" s="354"/>
      <c r="HT281" s="354"/>
      <c r="HU281" s="354"/>
      <c r="HV281" s="354">
        <v>120</v>
      </c>
      <c r="HW281" s="354">
        <v>24</v>
      </c>
      <c r="HX281" s="354">
        <v>96</v>
      </c>
      <c r="HY281" s="354"/>
      <c r="HZ281" s="354"/>
      <c r="IA281" s="354"/>
      <c r="IB281" s="354"/>
      <c r="IC281" s="354"/>
      <c r="ID281" s="354"/>
      <c r="IE281" s="354"/>
      <c r="IF281" s="354"/>
      <c r="IG281" s="354"/>
      <c r="IH281" s="354"/>
      <c r="II281" s="354"/>
      <c r="IJ281" s="354"/>
      <c r="IK281" s="354"/>
      <c r="IL281" s="354"/>
      <c r="IM281" s="354"/>
      <c r="IN281" s="354"/>
      <c r="IO281" s="354">
        <v>72</v>
      </c>
      <c r="IP281" s="354"/>
      <c r="IQ281" s="354"/>
      <c r="IR281" s="50"/>
      <c r="IS281" s="47"/>
      <c r="IT281" s="47"/>
      <c r="IU281" s="47"/>
      <c r="IV281" s="47"/>
      <c r="IW281" s="47"/>
      <c r="IX281" s="47"/>
      <c r="IY281" s="47"/>
      <c r="IZ281" s="47"/>
      <c r="JA281" s="47"/>
      <c r="JB281" s="47"/>
      <c r="JC281" s="47"/>
      <c r="JD281" s="47"/>
      <c r="JE281" s="47"/>
      <c r="JF281" s="47"/>
      <c r="JG281" s="47"/>
      <c r="JH281" s="47"/>
      <c r="JI281" s="47"/>
      <c r="JJ281" s="47"/>
      <c r="JK281" s="47"/>
      <c r="JL281" s="354"/>
      <c r="JM281" s="354"/>
      <c r="JN281" s="354"/>
      <c r="JO281" s="354"/>
      <c r="JP281" s="354"/>
      <c r="JQ281" s="354"/>
      <c r="JR281" s="354"/>
      <c r="JS281" s="354"/>
      <c r="JT281" s="354"/>
      <c r="JU281" s="354"/>
      <c r="JV281" s="354"/>
      <c r="JW281" s="354"/>
      <c r="JX281" s="354"/>
      <c r="JY281" s="354"/>
      <c r="JZ281" s="354"/>
      <c r="KA281" s="354"/>
      <c r="KB281" s="354"/>
      <c r="KC281" s="354"/>
      <c r="KD281" s="354"/>
      <c r="KE281" s="354"/>
      <c r="KF281" s="354"/>
      <c r="KG281" s="354"/>
      <c r="KH281" s="354"/>
      <c r="KI281" s="354"/>
      <c r="KJ281" s="354"/>
      <c r="KK281" s="354"/>
      <c r="KL281" s="354"/>
      <c r="KM281" s="354"/>
      <c r="KN281" s="354"/>
      <c r="KO281" s="354"/>
      <c r="KP281" s="354"/>
      <c r="KQ281" s="354"/>
      <c r="KR281" s="354"/>
      <c r="KS281" s="354"/>
      <c r="KT281" s="354"/>
      <c r="KU281" s="354"/>
      <c r="KV281" s="51"/>
      <c r="KW281" s="47"/>
      <c r="KX281" s="47"/>
      <c r="KY281" s="47"/>
      <c r="KZ281" s="47"/>
      <c r="LA281" s="47"/>
      <c r="LB281" s="47"/>
      <c r="LC281" s="47"/>
      <c r="LD281" s="361"/>
      <c r="LE281" s="361"/>
      <c r="LF281" s="361"/>
      <c r="LG281" s="361"/>
      <c r="LH281" s="361"/>
      <c r="LI281" s="361"/>
      <c r="LJ281" s="361"/>
      <c r="LK281" s="361"/>
      <c r="LL281" s="361"/>
      <c r="LM281" s="361"/>
      <c r="LN281" s="361"/>
      <c r="LO281" s="361"/>
      <c r="LP281" s="361"/>
      <c r="LQ281" s="354"/>
      <c r="LR281" s="354"/>
      <c r="LS281" s="354"/>
      <c r="LT281" s="354"/>
      <c r="LU281" s="354"/>
      <c r="LV281" s="354"/>
      <c r="LW281" s="51"/>
      <c r="LX281" s="354"/>
      <c r="LY281" s="354"/>
      <c r="LZ281" s="354"/>
      <c r="MA281" s="354"/>
      <c r="MB281" s="363"/>
      <c r="MC281" s="363"/>
      <c r="MD281" s="354"/>
      <c r="ME281" s="354"/>
      <c r="MF281" s="354"/>
      <c r="MG281" s="354"/>
      <c r="MH281" s="354"/>
      <c r="MI281" s="354"/>
      <c r="MJ281" s="354"/>
      <c r="MK281" s="354"/>
      <c r="ML281" s="354"/>
      <c r="MM281" s="354"/>
      <c r="MN281" s="354"/>
      <c r="MO281" s="354"/>
      <c r="MP281" s="354"/>
      <c r="MQ281" s="354"/>
      <c r="MR281" s="354"/>
      <c r="MS281" s="51"/>
      <c r="MT281" s="364">
        <f t="shared" si="182"/>
        <v>1292</v>
      </c>
      <c r="MU281" s="365">
        <f t="shared" si="183"/>
        <v>0</v>
      </c>
      <c r="MV281" s="366">
        <f t="shared" si="184"/>
        <v>1292</v>
      </c>
      <c r="MW281" s="365">
        <v>1028</v>
      </c>
      <c r="MX281" s="365">
        <v>900</v>
      </c>
      <c r="MY281" s="54"/>
      <c r="MZ281" s="708">
        <v>9.99</v>
      </c>
      <c r="NA281" s="708">
        <v>2.71</v>
      </c>
      <c r="NB281" s="709">
        <f t="shared" si="185"/>
        <v>3501.32</v>
      </c>
      <c r="NC281" s="710">
        <v>14.87</v>
      </c>
      <c r="ND281" s="710">
        <v>12.76</v>
      </c>
      <c r="NE281" s="738">
        <f t="shared" ref="NE281:NE344" si="212">1-ND281/6.7/NA281</f>
        <v>0.297240733601366</v>
      </c>
      <c r="NF281" s="739"/>
      <c r="NG281" s="739">
        <v>3000</v>
      </c>
      <c r="NH281" s="739">
        <v>12.23</v>
      </c>
      <c r="NI281" s="740">
        <f t="shared" si="186"/>
        <v>13436.28</v>
      </c>
      <c r="NJ281" s="738">
        <f t="shared" si="211"/>
        <v>0.326430577738613</v>
      </c>
      <c r="NK281" s="741"/>
      <c r="NL281" s="742">
        <v>44562</v>
      </c>
      <c r="NM281" s="739">
        <f ca="1" t="shared" si="187"/>
        <v>17.1666666666667</v>
      </c>
      <c r="NN281" s="739">
        <f ca="1" t="shared" si="188"/>
        <v>515</v>
      </c>
      <c r="NO281" s="739">
        <v>1296</v>
      </c>
      <c r="NP281" s="739">
        <f t="shared" si="189"/>
        <v>1292</v>
      </c>
      <c r="NQ281" s="761">
        <f t="shared" si="190"/>
        <v>1.10004257130694</v>
      </c>
      <c r="NR281" s="739">
        <f ca="1" t="shared" si="191"/>
        <v>0.779641822382589</v>
      </c>
      <c r="NS281" s="739">
        <f t="shared" si="192"/>
        <v>1053</v>
      </c>
      <c r="NT281" s="739"/>
      <c r="NU281" s="739">
        <f ca="1" t="shared" si="193"/>
        <v>75.2621359223301</v>
      </c>
      <c r="NV281" s="769">
        <f ca="1" t="shared" si="194"/>
        <v>2.50873786407767</v>
      </c>
      <c r="NW281" s="769">
        <f ca="1" t="shared" si="195"/>
        <v>419.732972136223</v>
      </c>
      <c r="NX281" s="739"/>
      <c r="NY281" s="739"/>
      <c r="NZ281" s="739"/>
      <c r="OA281" s="739"/>
      <c r="OB281" s="739"/>
      <c r="OC281" s="739"/>
      <c r="OD281" s="739"/>
      <c r="OE281" s="743">
        <f t="shared" si="196"/>
        <v>108</v>
      </c>
      <c r="OF281" s="743">
        <f t="shared" si="197"/>
        <v>40</v>
      </c>
      <c r="OG281" s="743">
        <f t="shared" si="198"/>
        <v>0</v>
      </c>
      <c r="OH281" s="743">
        <f t="shared" si="199"/>
        <v>240</v>
      </c>
      <c r="OI281" s="743">
        <f t="shared" si="200"/>
        <v>192</v>
      </c>
      <c r="OJ281" s="739">
        <f t="shared" si="201"/>
        <v>104</v>
      </c>
      <c r="OK281" s="739">
        <f t="shared" si="202"/>
        <v>0</v>
      </c>
      <c r="OL281" s="739">
        <f t="shared" si="203"/>
        <v>220</v>
      </c>
      <c r="OM281" s="739">
        <f t="shared" si="204"/>
        <v>76</v>
      </c>
      <c r="ON281" s="739">
        <f t="shared" si="205"/>
        <v>0</v>
      </c>
      <c r="OO281" s="739">
        <f t="shared" si="206"/>
        <v>144</v>
      </c>
      <c r="OP281" s="739"/>
      <c r="OQ281" s="739">
        <f t="shared" si="207"/>
        <v>96</v>
      </c>
      <c r="OR281" s="739">
        <f t="shared" si="208"/>
        <v>1220</v>
      </c>
      <c r="OS281" s="739">
        <f t="shared" si="209"/>
        <v>0</v>
      </c>
      <c r="OT281" s="739">
        <f t="shared" si="210"/>
        <v>-72</v>
      </c>
      <c r="OU281" s="739"/>
      <c r="OV281" s="739"/>
      <c r="OW281" s="739"/>
      <c r="OX281" s="739"/>
      <c r="OY281" s="739"/>
      <c r="OZ281" s="739"/>
      <c r="PA281" s="739"/>
      <c r="PB281" s="739"/>
      <c r="PC281" s="739"/>
      <c r="PD281" s="739"/>
      <c r="PE281" s="739"/>
      <c r="PF281" s="739"/>
      <c r="PG281" s="739"/>
      <c r="PI281" s="28">
        <v>152</v>
      </c>
      <c r="PJ281" s="28">
        <v>240</v>
      </c>
      <c r="PK281" s="28">
        <v>120</v>
      </c>
      <c r="PL281" s="28">
        <v>0</v>
      </c>
      <c r="PM281" s="28">
        <v>120</v>
      </c>
      <c r="PN281" s="28">
        <v>32</v>
      </c>
      <c r="PO281" s="28">
        <v>0</v>
      </c>
      <c r="PP281" s="28">
        <v>64</v>
      </c>
      <c r="PQ281" s="28">
        <v>32</v>
      </c>
      <c r="PR281" s="28">
        <v>100</v>
      </c>
      <c r="PS281" s="28">
        <v>120</v>
      </c>
      <c r="PT281" s="28">
        <v>0</v>
      </c>
      <c r="PU281" s="28">
        <v>0</v>
      </c>
      <c r="PV281" s="28">
        <v>980</v>
      </c>
      <c r="PW281" s="28">
        <v>-48</v>
      </c>
    </row>
    <row r="282" s="28" customFormat="1" customHeight="1" spans="1:439">
      <c r="A282" s="95" t="s">
        <v>1610</v>
      </c>
      <c r="B282" s="415">
        <v>2020</v>
      </c>
      <c r="C282" s="95" t="s">
        <v>2096</v>
      </c>
      <c r="D282" s="95" t="s">
        <v>2097</v>
      </c>
      <c r="E282" s="789" t="s">
        <v>1657</v>
      </c>
      <c r="F282" s="116" t="s">
        <v>666</v>
      </c>
      <c r="G282" s="112" t="s">
        <v>667</v>
      </c>
      <c r="H282" s="113" t="s">
        <v>668</v>
      </c>
      <c r="I282" s="99">
        <f t="shared" si="172"/>
        <v>1188</v>
      </c>
      <c r="J282" s="100">
        <v>144</v>
      </c>
      <c r="K282" s="454">
        <v>-4</v>
      </c>
      <c r="L282" s="150">
        <f t="shared" si="178"/>
        <v>1332</v>
      </c>
      <c r="M282" s="151">
        <f t="shared" si="179"/>
        <v>1332</v>
      </c>
      <c r="N282" s="455"/>
      <c r="O282" s="37">
        <v>748</v>
      </c>
      <c r="P282" s="36"/>
      <c r="Q282" s="33">
        <f t="shared" si="180"/>
        <v>0</v>
      </c>
      <c r="R282" s="34">
        <f t="shared" si="181"/>
        <v>2000</v>
      </c>
      <c r="S282" s="346"/>
      <c r="T282" s="346"/>
      <c r="U282" s="824"/>
      <c r="V282" s="824"/>
      <c r="W282" s="346"/>
      <c r="X282" s="347"/>
      <c r="Y282" s="348"/>
      <c r="Z282" s="348"/>
      <c r="AA282" s="348"/>
      <c r="AB282" s="348"/>
      <c r="AC282" s="348"/>
      <c r="AD282" s="348"/>
      <c r="AE282" s="348"/>
      <c r="AF282" s="346"/>
      <c r="AG282" s="346"/>
      <c r="AH282" s="346">
        <v>1000</v>
      </c>
      <c r="AI282" s="346"/>
      <c r="AJ282" s="346"/>
      <c r="AK282" s="346"/>
      <c r="AL282" s="346"/>
      <c r="AM282" s="346"/>
      <c r="AN282" s="346"/>
      <c r="AO282" s="346"/>
      <c r="AP282" s="346"/>
      <c r="AQ282" s="346">
        <v>1000</v>
      </c>
      <c r="AR282" s="346"/>
      <c r="AS282" s="346"/>
      <c r="AT282" s="346"/>
      <c r="AU282" s="346"/>
      <c r="AV282" s="346"/>
      <c r="AW282" s="346"/>
      <c r="AX282" s="346"/>
      <c r="AY282" s="349"/>
      <c r="AZ282" s="48"/>
      <c r="BA282" s="48"/>
      <c r="BB282" s="48"/>
      <c r="BC282" s="48"/>
      <c r="BD282" s="47"/>
      <c r="BE282" s="47"/>
      <c r="BF282" s="47"/>
      <c r="BG282" s="47"/>
      <c r="BH282" s="47"/>
      <c r="BI282" s="47"/>
      <c r="BJ282" s="47"/>
      <c r="BK282" s="47"/>
      <c r="BL282" s="47">
        <v>2</v>
      </c>
      <c r="BM282" s="47"/>
      <c r="BN282" s="47"/>
      <c r="BO282" s="47"/>
      <c r="BP282" s="47"/>
      <c r="BQ282" s="47"/>
      <c r="BR282" s="47"/>
      <c r="BS282" s="354"/>
      <c r="BT282" s="354"/>
      <c r="BU282" s="354"/>
      <c r="BV282" s="354"/>
      <c r="BW282" s="354"/>
      <c r="BX282" s="354"/>
      <c r="BY282" s="354"/>
      <c r="BZ282" s="354"/>
      <c r="CA282" s="354"/>
      <c r="CB282" s="354"/>
      <c r="CC282" s="354">
        <v>1</v>
      </c>
      <c r="CD282" s="354"/>
      <c r="CE282" s="354"/>
      <c r="CF282" s="354"/>
      <c r="CG282" s="354"/>
      <c r="CH282" s="354"/>
      <c r="CI282" s="354"/>
      <c r="CJ282" s="354"/>
      <c r="CK282" s="354"/>
      <c r="CL282" s="354"/>
      <c r="CM282" s="354"/>
      <c r="CN282" s="354"/>
      <c r="CO282" s="354"/>
      <c r="CP282" s="358"/>
      <c r="CQ282" s="48"/>
      <c r="CR282" s="354"/>
      <c r="CS282" s="354"/>
      <c r="CT282" s="355"/>
      <c r="CU282" s="354"/>
      <c r="CV282" s="354"/>
      <c r="CW282" s="354"/>
      <c r="CX282" s="354">
        <v>1</v>
      </c>
      <c r="CY282" s="354"/>
      <c r="CZ282" s="354"/>
      <c r="DA282" s="356"/>
      <c r="DB282" s="354"/>
      <c r="DC282" s="354"/>
      <c r="DD282" s="354"/>
      <c r="DE282" s="354"/>
      <c r="DF282" s="354"/>
      <c r="DG282" s="354"/>
      <c r="DH282" s="354"/>
      <c r="DI282" s="354"/>
      <c r="DJ282" s="354"/>
      <c r="DK282" s="354"/>
      <c r="DL282" s="354"/>
      <c r="DM282" s="354"/>
      <c r="DN282" s="354"/>
      <c r="DO282" s="354"/>
      <c r="DP282" s="354"/>
      <c r="DQ282" s="354"/>
      <c r="DR282" s="354"/>
      <c r="DS282" s="354"/>
      <c r="DT282" s="354"/>
      <c r="DU282" s="354"/>
      <c r="DV282" s="354"/>
      <c r="DW282" s="354"/>
      <c r="DX282" s="354"/>
      <c r="DY282" s="354"/>
      <c r="DZ282" s="357"/>
      <c r="EA282" s="356"/>
      <c r="EB282" s="356"/>
      <c r="EC282" s="356"/>
      <c r="ED282" s="356"/>
      <c r="EE282" s="358"/>
      <c r="EF282" s="48"/>
      <c r="EG282" s="46">
        <v>52</v>
      </c>
      <c r="EH282" s="46"/>
      <c r="EI282" s="47"/>
      <c r="EJ282" s="47"/>
      <c r="EK282" s="47">
        <v>8</v>
      </c>
      <c r="EL282" s="47"/>
      <c r="EM282" s="47"/>
      <c r="EN282" s="47"/>
      <c r="EO282" s="47"/>
      <c r="EP282" s="47">
        <v>48</v>
      </c>
      <c r="EQ282" s="47"/>
      <c r="ER282" s="47">
        <v>20</v>
      </c>
      <c r="ES282" s="47"/>
      <c r="ET282" s="48"/>
      <c r="EU282" s="47"/>
      <c r="EV282" s="47">
        <v>20</v>
      </c>
      <c r="EW282" s="47">
        <v>120</v>
      </c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>
        <v>32</v>
      </c>
      <c r="FL282" s="47">
        <v>160</v>
      </c>
      <c r="FM282" s="47"/>
      <c r="FN282" s="47">
        <v>268</v>
      </c>
      <c r="FO282" s="47"/>
      <c r="FP282" s="47"/>
      <c r="FQ282" s="354"/>
      <c r="FR282" s="354"/>
      <c r="FS282" s="354"/>
      <c r="FT282" s="354">
        <v>48</v>
      </c>
      <c r="FU282" s="354"/>
      <c r="FV282" s="354"/>
      <c r="FW282" s="354"/>
      <c r="FX282" s="354"/>
      <c r="FY282" s="354"/>
      <c r="FZ282" s="354">
        <v>144</v>
      </c>
      <c r="GA282" s="354"/>
      <c r="GB282" s="354"/>
      <c r="GC282" s="354"/>
      <c r="GD282" s="354"/>
      <c r="GE282" s="354">
        <v>4</v>
      </c>
      <c r="GF282" s="354">
        <v>100</v>
      </c>
      <c r="GG282" s="354"/>
      <c r="GH282" s="354"/>
      <c r="GI282" s="354"/>
      <c r="GJ282" s="354"/>
      <c r="GK282" s="354"/>
      <c r="GL282" s="354"/>
      <c r="GM282" s="354"/>
      <c r="GN282" s="354"/>
      <c r="GO282" s="354"/>
      <c r="GP282" s="354"/>
      <c r="GQ282" s="354"/>
      <c r="GR282" s="354"/>
      <c r="GS282" s="354"/>
      <c r="GT282" s="354"/>
      <c r="GU282" s="354"/>
      <c r="GV282" s="354"/>
      <c r="GW282" s="354"/>
      <c r="GX282" s="354"/>
      <c r="GY282" s="354"/>
      <c r="GZ282" s="354">
        <v>4</v>
      </c>
      <c r="HA282" s="354"/>
      <c r="HB282" s="354"/>
      <c r="HC282" s="354"/>
      <c r="HD282" s="354"/>
      <c r="HE282" s="354"/>
      <c r="HF282" s="354">
        <v>72</v>
      </c>
      <c r="HG282" s="354"/>
      <c r="HH282" s="354"/>
      <c r="HI282" s="354"/>
      <c r="HJ282" s="354"/>
      <c r="HK282" s="354"/>
      <c r="HL282" s="354"/>
      <c r="HM282" s="354"/>
      <c r="HN282" s="354"/>
      <c r="HO282" s="354"/>
      <c r="HP282" s="354"/>
      <c r="HQ282" s="354"/>
      <c r="HR282" s="354"/>
      <c r="HS282" s="354"/>
      <c r="HT282" s="354"/>
      <c r="HU282" s="354"/>
      <c r="HV282" s="354">
        <v>96</v>
      </c>
      <c r="HW282" s="354">
        <v>24</v>
      </c>
      <c r="HX282" s="354">
        <v>144</v>
      </c>
      <c r="HY282" s="354"/>
      <c r="HZ282" s="354"/>
      <c r="IA282" s="354"/>
      <c r="IB282" s="354"/>
      <c r="IC282" s="354"/>
      <c r="ID282" s="354"/>
      <c r="IE282" s="354"/>
      <c r="IF282" s="354"/>
      <c r="IG282" s="354"/>
      <c r="IH282" s="354"/>
      <c r="II282" s="354"/>
      <c r="IJ282" s="354"/>
      <c r="IK282" s="354"/>
      <c r="IL282" s="354"/>
      <c r="IM282" s="354"/>
      <c r="IN282" s="354"/>
      <c r="IO282" s="354">
        <v>48</v>
      </c>
      <c r="IP282" s="354"/>
      <c r="IQ282" s="354"/>
      <c r="IR282" s="50"/>
      <c r="IS282" s="47"/>
      <c r="IT282" s="47"/>
      <c r="IU282" s="47"/>
      <c r="IV282" s="47"/>
      <c r="IW282" s="47"/>
      <c r="IX282" s="47"/>
      <c r="IY282" s="47"/>
      <c r="IZ282" s="47"/>
      <c r="JA282" s="47"/>
      <c r="JB282" s="47"/>
      <c r="JC282" s="47"/>
      <c r="JD282" s="47"/>
      <c r="JE282" s="47"/>
      <c r="JF282" s="47"/>
      <c r="JG282" s="47"/>
      <c r="JH282" s="47"/>
      <c r="JI282" s="47"/>
      <c r="JJ282" s="47"/>
      <c r="JK282" s="47"/>
      <c r="JL282" s="354"/>
      <c r="JM282" s="354"/>
      <c r="JN282" s="354"/>
      <c r="JO282" s="354"/>
      <c r="JP282" s="354"/>
      <c r="JQ282" s="354"/>
      <c r="JR282" s="354"/>
      <c r="JS282" s="354"/>
      <c r="JT282" s="354"/>
      <c r="JU282" s="354"/>
      <c r="JV282" s="354"/>
      <c r="JW282" s="354"/>
      <c r="JX282" s="354"/>
      <c r="JY282" s="354"/>
      <c r="JZ282" s="354"/>
      <c r="KA282" s="354"/>
      <c r="KB282" s="354"/>
      <c r="KC282" s="354"/>
      <c r="KD282" s="354"/>
      <c r="KE282" s="354"/>
      <c r="KF282" s="354"/>
      <c r="KG282" s="354"/>
      <c r="KH282" s="354"/>
      <c r="KI282" s="354"/>
      <c r="KJ282" s="354"/>
      <c r="KK282" s="354"/>
      <c r="KL282" s="354"/>
      <c r="KM282" s="354"/>
      <c r="KN282" s="354"/>
      <c r="KO282" s="354"/>
      <c r="KP282" s="354"/>
      <c r="KQ282" s="354"/>
      <c r="KR282" s="354"/>
      <c r="KS282" s="354"/>
      <c r="KT282" s="354"/>
      <c r="KU282" s="354"/>
      <c r="KV282" s="51"/>
      <c r="KW282" s="47"/>
      <c r="KX282" s="47"/>
      <c r="KY282" s="47"/>
      <c r="KZ282" s="47"/>
      <c r="LA282" s="47"/>
      <c r="LB282" s="47"/>
      <c r="LC282" s="47"/>
      <c r="LD282" s="361"/>
      <c r="LE282" s="361"/>
      <c r="LF282" s="361"/>
      <c r="LG282" s="361"/>
      <c r="LH282" s="361"/>
      <c r="LI282" s="361"/>
      <c r="LJ282" s="361"/>
      <c r="LK282" s="361"/>
      <c r="LL282" s="361"/>
      <c r="LM282" s="361"/>
      <c r="LN282" s="361"/>
      <c r="LO282" s="361"/>
      <c r="LP282" s="361"/>
      <c r="LQ282" s="354"/>
      <c r="LR282" s="354"/>
      <c r="LS282" s="354"/>
      <c r="LT282" s="354"/>
      <c r="LU282" s="354"/>
      <c r="LV282" s="354"/>
      <c r="LW282" s="51"/>
      <c r="LX282" s="354"/>
      <c r="LY282" s="354"/>
      <c r="LZ282" s="354"/>
      <c r="MA282" s="354"/>
      <c r="MB282" s="363"/>
      <c r="MC282" s="363"/>
      <c r="MD282" s="354"/>
      <c r="ME282" s="354"/>
      <c r="MF282" s="354"/>
      <c r="MG282" s="354"/>
      <c r="MH282" s="354"/>
      <c r="MI282" s="354"/>
      <c r="MJ282" s="354"/>
      <c r="MK282" s="354"/>
      <c r="ML282" s="354"/>
      <c r="MM282" s="354"/>
      <c r="MN282" s="354"/>
      <c r="MO282" s="354"/>
      <c r="MP282" s="354"/>
      <c r="MQ282" s="354"/>
      <c r="MR282" s="354"/>
      <c r="MS282" s="51"/>
      <c r="MT282" s="364">
        <f t="shared" si="182"/>
        <v>1412</v>
      </c>
      <c r="MU282" s="365">
        <f t="shared" si="183"/>
        <v>0</v>
      </c>
      <c r="MV282" s="366">
        <f t="shared" si="184"/>
        <v>1412</v>
      </c>
      <c r="MW282" s="365">
        <v>1340</v>
      </c>
      <c r="MX282" s="365">
        <v>1280</v>
      </c>
      <c r="MY282" s="54"/>
      <c r="MZ282" s="709">
        <v>9.99</v>
      </c>
      <c r="NA282" s="709">
        <v>2.71</v>
      </c>
      <c r="NB282" s="709">
        <f t="shared" si="185"/>
        <v>3826.52</v>
      </c>
      <c r="NC282" s="711">
        <v>14.87</v>
      </c>
      <c r="ND282" s="710">
        <v>12.76</v>
      </c>
      <c r="NE282" s="738">
        <f t="shared" si="212"/>
        <v>0.297240733601366</v>
      </c>
      <c r="NF282" s="743"/>
      <c r="NG282" s="743">
        <v>3000</v>
      </c>
      <c r="NH282" s="743">
        <v>12.23</v>
      </c>
      <c r="NI282" s="740">
        <f t="shared" si="186"/>
        <v>16996.32</v>
      </c>
      <c r="NJ282" s="738">
        <f t="shared" si="211"/>
        <v>0.326430577738613</v>
      </c>
      <c r="NK282" s="818"/>
      <c r="NL282" s="742">
        <v>44562</v>
      </c>
      <c r="NM282" s="739">
        <f ca="1" t="shared" si="187"/>
        <v>17.1666666666667</v>
      </c>
      <c r="NN282" s="739">
        <f ca="1" t="shared" si="188"/>
        <v>515</v>
      </c>
      <c r="NO282" s="743">
        <v>696</v>
      </c>
      <c r="NP282" s="739">
        <f t="shared" si="189"/>
        <v>1412</v>
      </c>
      <c r="NQ282" s="761">
        <f t="shared" si="190"/>
        <v>1.39250493096647</v>
      </c>
      <c r="NR282" s="739">
        <f ca="1" t="shared" si="191"/>
        <v>0.986920970490799</v>
      </c>
      <c r="NS282" s="739">
        <f t="shared" si="192"/>
        <v>1332</v>
      </c>
      <c r="NT282" s="743"/>
      <c r="NU282" s="739">
        <f ca="1" t="shared" si="193"/>
        <v>82.252427184466</v>
      </c>
      <c r="NV282" s="769">
        <f ca="1" t="shared" si="194"/>
        <v>2.74174757281553</v>
      </c>
      <c r="NW282" s="769">
        <f ca="1" t="shared" si="195"/>
        <v>485.821529745043</v>
      </c>
      <c r="NX282" s="743"/>
      <c r="NY282" s="743"/>
      <c r="NZ282" s="743"/>
      <c r="OA282" s="743"/>
      <c r="OB282" s="743"/>
      <c r="OC282" s="743"/>
      <c r="OD282" s="743"/>
      <c r="OE282" s="743">
        <f t="shared" si="196"/>
        <v>108</v>
      </c>
      <c r="OF282" s="743">
        <f t="shared" si="197"/>
        <v>40</v>
      </c>
      <c r="OG282" s="743">
        <f t="shared" si="198"/>
        <v>120</v>
      </c>
      <c r="OH282" s="743">
        <f t="shared" si="199"/>
        <v>240</v>
      </c>
      <c r="OI282" s="743">
        <f t="shared" si="200"/>
        <v>0</v>
      </c>
      <c r="OJ282" s="739">
        <f t="shared" si="201"/>
        <v>248</v>
      </c>
      <c r="OK282" s="739">
        <f t="shared" si="202"/>
        <v>0</v>
      </c>
      <c r="OL282" s="739">
        <f t="shared" si="203"/>
        <v>268</v>
      </c>
      <c r="OM282" s="739">
        <f t="shared" si="204"/>
        <v>76</v>
      </c>
      <c r="ON282" s="739">
        <f t="shared" si="205"/>
        <v>0</v>
      </c>
      <c r="OO282" s="739">
        <f t="shared" si="206"/>
        <v>120</v>
      </c>
      <c r="OP282" s="739"/>
      <c r="OQ282" s="739">
        <f t="shared" si="207"/>
        <v>144</v>
      </c>
      <c r="OR282" s="739">
        <f t="shared" si="208"/>
        <v>1364</v>
      </c>
      <c r="OS282" s="739">
        <f t="shared" si="209"/>
        <v>0</v>
      </c>
      <c r="OT282" s="739">
        <f t="shared" si="210"/>
        <v>-48</v>
      </c>
      <c r="OU282" s="743"/>
      <c r="OV282" s="743"/>
      <c r="OW282" s="743"/>
      <c r="OX282" s="743"/>
      <c r="OY282" s="743"/>
      <c r="OZ282" s="743"/>
      <c r="PA282" s="743"/>
      <c r="PB282" s="743"/>
      <c r="PC282" s="743"/>
      <c r="PD282" s="743"/>
      <c r="PE282" s="743"/>
      <c r="PF282" s="743"/>
      <c r="PG282" s="743"/>
      <c r="PI282" s="28">
        <v>152</v>
      </c>
      <c r="PJ282" s="28">
        <v>288</v>
      </c>
      <c r="PK282" s="28">
        <v>120</v>
      </c>
      <c r="PL282" s="28">
        <v>96</v>
      </c>
      <c r="PM282" s="28">
        <v>120</v>
      </c>
      <c r="PN282" s="28">
        <v>56</v>
      </c>
      <c r="PO282" s="28">
        <v>0</v>
      </c>
      <c r="PP282" s="28">
        <v>64</v>
      </c>
      <c r="PQ282" s="28">
        <v>128</v>
      </c>
      <c r="PR282" s="28">
        <v>100</v>
      </c>
      <c r="PS282" s="28">
        <v>168</v>
      </c>
      <c r="PT282" s="28">
        <v>0</v>
      </c>
      <c r="PU282" s="28">
        <v>0</v>
      </c>
      <c r="PV282" s="28">
        <v>1292</v>
      </c>
      <c r="PW282" s="28">
        <v>-48</v>
      </c>
    </row>
    <row r="283" s="28" customFormat="1" customHeight="1" spans="1:439">
      <c r="A283" s="95" t="s">
        <v>1610</v>
      </c>
      <c r="B283" s="415">
        <v>2020</v>
      </c>
      <c r="C283" s="95" t="s">
        <v>2096</v>
      </c>
      <c r="D283" s="95" t="s">
        <v>2097</v>
      </c>
      <c r="E283" s="789" t="s">
        <v>1657</v>
      </c>
      <c r="F283" s="116" t="s">
        <v>669</v>
      </c>
      <c r="G283" s="112" t="s">
        <v>670</v>
      </c>
      <c r="H283" s="113" t="s">
        <v>671</v>
      </c>
      <c r="I283" s="99">
        <f t="shared" si="172"/>
        <v>672</v>
      </c>
      <c r="J283" s="100">
        <v>0</v>
      </c>
      <c r="K283" s="454">
        <v>0</v>
      </c>
      <c r="L283" s="150">
        <f t="shared" si="178"/>
        <v>672</v>
      </c>
      <c r="M283" s="151">
        <f t="shared" si="179"/>
        <v>672</v>
      </c>
      <c r="N283" s="455"/>
      <c r="O283" s="37">
        <v>608</v>
      </c>
      <c r="P283" s="36"/>
      <c r="Q283" s="33">
        <f t="shared" si="180"/>
        <v>0</v>
      </c>
      <c r="R283" s="34">
        <f t="shared" si="181"/>
        <v>1000</v>
      </c>
      <c r="S283" s="346"/>
      <c r="T283" s="346"/>
      <c r="U283" s="824"/>
      <c r="V283" s="824"/>
      <c r="W283" s="346"/>
      <c r="X283" s="347"/>
      <c r="Y283" s="348"/>
      <c r="Z283" s="348"/>
      <c r="AA283" s="348"/>
      <c r="AB283" s="348"/>
      <c r="AC283" s="348"/>
      <c r="AD283" s="348"/>
      <c r="AE283" s="348"/>
      <c r="AF283" s="346"/>
      <c r="AG283" s="346"/>
      <c r="AH283" s="346">
        <v>1000</v>
      </c>
      <c r="AI283" s="346"/>
      <c r="AJ283" s="346"/>
      <c r="AK283" s="346"/>
      <c r="AL283" s="346"/>
      <c r="AM283" s="346"/>
      <c r="AN283" s="346"/>
      <c r="AO283" s="346"/>
      <c r="AP283" s="346"/>
      <c r="AQ283" s="346"/>
      <c r="AR283" s="346"/>
      <c r="AS283" s="346"/>
      <c r="AT283" s="346"/>
      <c r="AU283" s="346"/>
      <c r="AV283" s="346"/>
      <c r="AW283" s="346"/>
      <c r="AX283" s="346"/>
      <c r="AY283" s="349"/>
      <c r="AZ283" s="48"/>
      <c r="BA283" s="48"/>
      <c r="BB283" s="48"/>
      <c r="BC283" s="48"/>
      <c r="BD283" s="47"/>
      <c r="BE283" s="47"/>
      <c r="BF283" s="47"/>
      <c r="BG283" s="47"/>
      <c r="BH283" s="47"/>
      <c r="BI283" s="47"/>
      <c r="BJ283" s="47"/>
      <c r="BK283" s="47"/>
      <c r="BL283" s="47">
        <v>2</v>
      </c>
      <c r="BM283" s="47"/>
      <c r="BN283" s="47"/>
      <c r="BO283" s="47"/>
      <c r="BP283" s="47"/>
      <c r="BQ283" s="47"/>
      <c r="BR283" s="47"/>
      <c r="BS283" s="354"/>
      <c r="BT283" s="354"/>
      <c r="BU283" s="354"/>
      <c r="BV283" s="354"/>
      <c r="BW283" s="354"/>
      <c r="BX283" s="354"/>
      <c r="BY283" s="354"/>
      <c r="BZ283" s="354"/>
      <c r="CA283" s="354"/>
      <c r="CB283" s="354"/>
      <c r="CC283" s="354">
        <v>1</v>
      </c>
      <c r="CD283" s="354"/>
      <c r="CE283" s="354"/>
      <c r="CF283" s="354"/>
      <c r="CG283" s="354"/>
      <c r="CH283" s="354"/>
      <c r="CI283" s="354"/>
      <c r="CJ283" s="354"/>
      <c r="CK283" s="354"/>
      <c r="CL283" s="354"/>
      <c r="CM283" s="354"/>
      <c r="CN283" s="354"/>
      <c r="CO283" s="354"/>
      <c r="CP283" s="358"/>
      <c r="CQ283" s="48"/>
      <c r="CR283" s="354"/>
      <c r="CS283" s="354"/>
      <c r="CT283" s="355"/>
      <c r="CU283" s="354"/>
      <c r="CV283" s="354"/>
      <c r="CW283" s="354"/>
      <c r="CX283" s="354">
        <v>1</v>
      </c>
      <c r="CY283" s="354"/>
      <c r="CZ283" s="354"/>
      <c r="DA283" s="356"/>
      <c r="DB283" s="354"/>
      <c r="DC283" s="354"/>
      <c r="DD283" s="354"/>
      <c r="DE283" s="354"/>
      <c r="DF283" s="354"/>
      <c r="DG283" s="354"/>
      <c r="DH283" s="354"/>
      <c r="DI283" s="354"/>
      <c r="DJ283" s="354"/>
      <c r="DK283" s="354"/>
      <c r="DL283" s="354"/>
      <c r="DM283" s="354"/>
      <c r="DN283" s="354"/>
      <c r="DO283" s="354"/>
      <c r="DP283" s="354"/>
      <c r="DQ283" s="354"/>
      <c r="DR283" s="354"/>
      <c r="DS283" s="354"/>
      <c r="DT283" s="354"/>
      <c r="DU283" s="354"/>
      <c r="DV283" s="354"/>
      <c r="DW283" s="354"/>
      <c r="DX283" s="354"/>
      <c r="DY283" s="354"/>
      <c r="DZ283" s="357"/>
      <c r="EA283" s="356"/>
      <c r="EB283" s="356"/>
      <c r="EC283" s="356"/>
      <c r="ED283" s="356"/>
      <c r="EE283" s="358"/>
      <c r="EF283" s="48"/>
      <c r="EG283" s="46">
        <v>52</v>
      </c>
      <c r="EH283" s="46"/>
      <c r="EI283" s="47"/>
      <c r="EJ283" s="47"/>
      <c r="EK283" s="47">
        <v>8</v>
      </c>
      <c r="EL283" s="47"/>
      <c r="EM283" s="47"/>
      <c r="EN283" s="47"/>
      <c r="EO283" s="47"/>
      <c r="EP283" s="47">
        <v>48</v>
      </c>
      <c r="EQ283" s="47"/>
      <c r="ER283" s="47">
        <v>20</v>
      </c>
      <c r="ES283" s="47"/>
      <c r="ET283" s="48"/>
      <c r="EU283" s="849"/>
      <c r="EV283" s="47">
        <v>20</v>
      </c>
      <c r="EW283" s="849"/>
      <c r="EX283" s="849"/>
      <c r="EY283" s="849"/>
      <c r="EZ283" s="849"/>
      <c r="FA283" s="849"/>
      <c r="FB283" s="849"/>
      <c r="FC283" s="849"/>
      <c r="FD283" s="849"/>
      <c r="FE283" s="849"/>
      <c r="FF283" s="849"/>
      <c r="FG283" s="849"/>
      <c r="FH283" s="849"/>
      <c r="FI283" s="849"/>
      <c r="FJ283" s="849"/>
      <c r="FK283" s="47">
        <v>32</v>
      </c>
      <c r="FL283" s="47">
        <v>160</v>
      </c>
      <c r="FM283" s="47"/>
      <c r="FN283" s="47">
        <v>100</v>
      </c>
      <c r="FO283" s="47"/>
      <c r="FP283" s="47"/>
      <c r="FQ283" s="354"/>
      <c r="FR283" s="354"/>
      <c r="FS283" s="354"/>
      <c r="FT283" s="354">
        <v>48</v>
      </c>
      <c r="FU283" s="354"/>
      <c r="FV283" s="354"/>
      <c r="FW283" s="354"/>
      <c r="FX283" s="354"/>
      <c r="FY283" s="354"/>
      <c r="FZ283" s="354"/>
      <c r="GA283" s="354"/>
      <c r="GB283" s="354"/>
      <c r="GC283" s="354"/>
      <c r="GD283" s="354"/>
      <c r="GE283" s="354">
        <v>4</v>
      </c>
      <c r="GF283" s="354">
        <v>100</v>
      </c>
      <c r="GG283" s="354"/>
      <c r="GH283" s="354"/>
      <c r="GI283" s="354"/>
      <c r="GJ283" s="354"/>
      <c r="GK283" s="354"/>
      <c r="GL283" s="354"/>
      <c r="GM283" s="354"/>
      <c r="GN283" s="354"/>
      <c r="GO283" s="354"/>
      <c r="GP283" s="354"/>
      <c r="GQ283" s="354"/>
      <c r="GR283" s="354"/>
      <c r="GS283" s="354"/>
      <c r="GT283" s="354"/>
      <c r="GU283" s="354"/>
      <c r="GV283" s="354"/>
      <c r="GW283" s="354"/>
      <c r="GX283" s="354"/>
      <c r="GY283" s="354"/>
      <c r="GZ283" s="354">
        <v>4</v>
      </c>
      <c r="HA283" s="354"/>
      <c r="HB283" s="354"/>
      <c r="HC283" s="354"/>
      <c r="HD283" s="354"/>
      <c r="HE283" s="354"/>
      <c r="HF283" s="354">
        <v>72</v>
      </c>
      <c r="HG283" s="354"/>
      <c r="HH283" s="354"/>
      <c r="HI283" s="354"/>
      <c r="HJ283" s="354"/>
      <c r="HK283" s="354"/>
      <c r="HL283" s="354"/>
      <c r="HM283" s="354"/>
      <c r="HN283" s="354"/>
      <c r="HO283" s="354"/>
      <c r="HP283" s="354"/>
      <c r="HQ283" s="354"/>
      <c r="HR283" s="354"/>
      <c r="HS283" s="354"/>
      <c r="HT283" s="354"/>
      <c r="HU283" s="354"/>
      <c r="HV283" s="354">
        <v>96</v>
      </c>
      <c r="HW283" s="354">
        <v>48</v>
      </c>
      <c r="HX283" s="354">
        <v>72</v>
      </c>
      <c r="HY283" s="354"/>
      <c r="HZ283" s="354"/>
      <c r="IA283" s="354"/>
      <c r="IB283" s="354"/>
      <c r="IC283" s="354"/>
      <c r="ID283" s="354"/>
      <c r="IE283" s="354"/>
      <c r="IF283" s="354"/>
      <c r="IG283" s="354"/>
      <c r="IH283" s="354"/>
      <c r="II283" s="354"/>
      <c r="IJ283" s="354"/>
      <c r="IK283" s="354"/>
      <c r="IL283" s="354"/>
      <c r="IM283" s="354"/>
      <c r="IN283" s="354"/>
      <c r="IO283" s="354">
        <v>48</v>
      </c>
      <c r="IP283" s="354"/>
      <c r="IQ283" s="354"/>
      <c r="IR283" s="50"/>
      <c r="IS283" s="47"/>
      <c r="IT283" s="47"/>
      <c r="IU283" s="47"/>
      <c r="IV283" s="47"/>
      <c r="IW283" s="47"/>
      <c r="IX283" s="47"/>
      <c r="IY283" s="47"/>
      <c r="IZ283" s="47"/>
      <c r="JA283" s="47"/>
      <c r="JB283" s="47"/>
      <c r="JC283" s="47"/>
      <c r="JD283" s="47"/>
      <c r="JE283" s="47"/>
      <c r="JF283" s="47"/>
      <c r="JG283" s="47"/>
      <c r="JH283" s="47"/>
      <c r="JI283" s="47"/>
      <c r="JJ283" s="47"/>
      <c r="JK283" s="47"/>
      <c r="JL283" s="354"/>
      <c r="JM283" s="354"/>
      <c r="JN283" s="354"/>
      <c r="JO283" s="354"/>
      <c r="JP283" s="354"/>
      <c r="JQ283" s="354"/>
      <c r="JR283" s="354"/>
      <c r="JS283" s="354"/>
      <c r="JT283" s="354"/>
      <c r="JU283" s="354"/>
      <c r="JV283" s="354"/>
      <c r="JW283" s="354"/>
      <c r="JX283" s="354"/>
      <c r="JY283" s="354"/>
      <c r="JZ283" s="354"/>
      <c r="KA283" s="354"/>
      <c r="KB283" s="354"/>
      <c r="KC283" s="354"/>
      <c r="KD283" s="354"/>
      <c r="KE283" s="354"/>
      <c r="KF283" s="354"/>
      <c r="KG283" s="354"/>
      <c r="KH283" s="354"/>
      <c r="KI283" s="354"/>
      <c r="KJ283" s="354"/>
      <c r="KK283" s="354"/>
      <c r="KL283" s="354"/>
      <c r="KM283" s="354"/>
      <c r="KN283" s="354"/>
      <c r="KO283" s="354"/>
      <c r="KP283" s="354"/>
      <c r="KQ283" s="354"/>
      <c r="KR283" s="354"/>
      <c r="KS283" s="354"/>
      <c r="KT283" s="354"/>
      <c r="KU283" s="354"/>
      <c r="KV283" s="51"/>
      <c r="KW283" s="47"/>
      <c r="KX283" s="47"/>
      <c r="KY283" s="47"/>
      <c r="KZ283" s="47"/>
      <c r="LA283" s="47"/>
      <c r="LB283" s="47"/>
      <c r="LC283" s="47"/>
      <c r="LD283" s="361"/>
      <c r="LE283" s="361"/>
      <c r="LF283" s="361"/>
      <c r="LG283" s="361"/>
      <c r="LH283" s="361"/>
      <c r="LI283" s="361"/>
      <c r="LJ283" s="361"/>
      <c r="LK283" s="361"/>
      <c r="LL283" s="361"/>
      <c r="LM283" s="361"/>
      <c r="LN283" s="361"/>
      <c r="LO283" s="361"/>
      <c r="LP283" s="361"/>
      <c r="LQ283" s="354"/>
      <c r="LR283" s="354"/>
      <c r="LS283" s="354"/>
      <c r="LT283" s="354"/>
      <c r="LU283" s="354"/>
      <c r="LV283" s="354"/>
      <c r="LW283" s="51"/>
      <c r="LX283" s="354"/>
      <c r="LY283" s="354"/>
      <c r="LZ283" s="354"/>
      <c r="MA283" s="354"/>
      <c r="MB283" s="363"/>
      <c r="MC283" s="363"/>
      <c r="MD283" s="354"/>
      <c r="ME283" s="354"/>
      <c r="MF283" s="354"/>
      <c r="MG283" s="354"/>
      <c r="MH283" s="354"/>
      <c r="MI283" s="354"/>
      <c r="MJ283" s="354"/>
      <c r="MK283" s="354"/>
      <c r="ML283" s="354"/>
      <c r="MM283" s="354"/>
      <c r="MN283" s="354"/>
      <c r="MO283" s="354"/>
      <c r="MP283" s="354"/>
      <c r="MQ283" s="354"/>
      <c r="MR283" s="354"/>
      <c r="MS283" s="51"/>
      <c r="MT283" s="364">
        <f t="shared" si="182"/>
        <v>932</v>
      </c>
      <c r="MU283" s="365">
        <f t="shared" si="183"/>
        <v>0</v>
      </c>
      <c r="MV283" s="366">
        <f t="shared" si="184"/>
        <v>932</v>
      </c>
      <c r="MW283" s="365">
        <v>1172</v>
      </c>
      <c r="MX283" s="365">
        <v>900</v>
      </c>
      <c r="MY283" s="54"/>
      <c r="MZ283" s="708">
        <v>9.99</v>
      </c>
      <c r="NA283" s="708">
        <v>2.71</v>
      </c>
      <c r="NB283" s="709">
        <f t="shared" si="185"/>
        <v>2525.72</v>
      </c>
      <c r="NC283" s="710">
        <v>14.87</v>
      </c>
      <c r="ND283" s="710">
        <v>12.76</v>
      </c>
      <c r="NE283" s="738">
        <f t="shared" si="212"/>
        <v>0.297240733601366</v>
      </c>
      <c r="NF283" s="739"/>
      <c r="NG283" s="739">
        <v>3000</v>
      </c>
      <c r="NH283" s="739">
        <v>12.23</v>
      </c>
      <c r="NI283" s="740">
        <f t="shared" si="186"/>
        <v>8574.72</v>
      </c>
      <c r="NJ283" s="738">
        <f t="shared" si="211"/>
        <v>0.326430577738613</v>
      </c>
      <c r="NK283" s="741"/>
      <c r="NL283" s="742">
        <v>44562</v>
      </c>
      <c r="NM283" s="739">
        <f ca="1" t="shared" si="187"/>
        <v>17.1666666666667</v>
      </c>
      <c r="NN283" s="739">
        <f ca="1" t="shared" si="188"/>
        <v>515</v>
      </c>
      <c r="NO283" s="739">
        <v>556</v>
      </c>
      <c r="NP283" s="739">
        <f t="shared" si="189"/>
        <v>932</v>
      </c>
      <c r="NQ283" s="761">
        <f t="shared" si="190"/>
        <v>1.51791530944625</v>
      </c>
      <c r="NR283" s="739">
        <f ca="1" t="shared" si="191"/>
        <v>1.07580405426773</v>
      </c>
      <c r="NS283" s="739">
        <f t="shared" si="192"/>
        <v>672</v>
      </c>
      <c r="NT283" s="739"/>
      <c r="NU283" s="739">
        <f ca="1" t="shared" si="193"/>
        <v>54.2912621359223</v>
      </c>
      <c r="NV283" s="769">
        <f ca="1" t="shared" si="194"/>
        <v>1.80970873786408</v>
      </c>
      <c r="NW283" s="769">
        <f ca="1" t="shared" si="195"/>
        <v>371.330472103004</v>
      </c>
      <c r="NX283" s="739"/>
      <c r="NY283" s="739"/>
      <c r="NZ283" s="739"/>
      <c r="OA283" s="739"/>
      <c r="OB283" s="739"/>
      <c r="OC283" s="739"/>
      <c r="OD283" s="739"/>
      <c r="OE283" s="743">
        <f t="shared" si="196"/>
        <v>108</v>
      </c>
      <c r="OF283" s="743">
        <f t="shared" si="197"/>
        <v>40</v>
      </c>
      <c r="OG283" s="743">
        <f t="shared" si="198"/>
        <v>0</v>
      </c>
      <c r="OH283" s="743">
        <f t="shared" si="199"/>
        <v>240</v>
      </c>
      <c r="OI283" s="743">
        <f t="shared" si="200"/>
        <v>0</v>
      </c>
      <c r="OJ283" s="739">
        <f t="shared" si="201"/>
        <v>104</v>
      </c>
      <c r="OK283" s="739">
        <f t="shared" si="202"/>
        <v>0</v>
      </c>
      <c r="OL283" s="739">
        <f t="shared" si="203"/>
        <v>100</v>
      </c>
      <c r="OM283" s="739">
        <f t="shared" si="204"/>
        <v>76</v>
      </c>
      <c r="ON283" s="739">
        <f t="shared" si="205"/>
        <v>0</v>
      </c>
      <c r="OO283" s="739">
        <f t="shared" si="206"/>
        <v>144</v>
      </c>
      <c r="OP283" s="739"/>
      <c r="OQ283" s="739">
        <f t="shared" si="207"/>
        <v>72</v>
      </c>
      <c r="OR283" s="739">
        <f t="shared" si="208"/>
        <v>884</v>
      </c>
      <c r="OS283" s="739">
        <f t="shared" si="209"/>
        <v>0</v>
      </c>
      <c r="OT283" s="739">
        <f t="shared" si="210"/>
        <v>-48</v>
      </c>
      <c r="OU283" s="739"/>
      <c r="OV283" s="739"/>
      <c r="OW283" s="739"/>
      <c r="OX283" s="739"/>
      <c r="OY283" s="739"/>
      <c r="OZ283" s="739"/>
      <c r="PA283" s="739"/>
      <c r="PB283" s="739"/>
      <c r="PC283" s="739"/>
      <c r="PD283" s="739"/>
      <c r="PE283" s="739"/>
      <c r="PF283" s="739"/>
      <c r="PG283" s="739"/>
      <c r="PI283" s="28">
        <v>152</v>
      </c>
      <c r="PJ283" s="28">
        <v>240</v>
      </c>
      <c r="PK283" s="28">
        <v>120</v>
      </c>
      <c r="PL283" s="28">
        <v>96</v>
      </c>
      <c r="PM283" s="28">
        <v>120</v>
      </c>
      <c r="PN283" s="28">
        <v>8</v>
      </c>
      <c r="PO283" s="28">
        <v>0</v>
      </c>
      <c r="PP283" s="28">
        <v>64</v>
      </c>
      <c r="PQ283" s="28">
        <v>128</v>
      </c>
      <c r="PR283" s="28">
        <v>100</v>
      </c>
      <c r="PS283" s="28">
        <v>96</v>
      </c>
      <c r="PT283" s="28">
        <v>0</v>
      </c>
      <c r="PU283" s="28">
        <v>0</v>
      </c>
      <c r="PV283" s="28">
        <v>1124</v>
      </c>
      <c r="PW283" s="28">
        <v>-48</v>
      </c>
    </row>
    <row r="284" s="28" customFormat="1" customHeight="1" spans="1:439">
      <c r="A284" s="95" t="s">
        <v>1610</v>
      </c>
      <c r="B284" s="415">
        <v>2020</v>
      </c>
      <c r="C284" s="95" t="s">
        <v>2096</v>
      </c>
      <c r="D284" s="95" t="s">
        <v>2097</v>
      </c>
      <c r="E284" s="789" t="s">
        <v>1657</v>
      </c>
      <c r="F284" s="116" t="s">
        <v>672</v>
      </c>
      <c r="G284" s="112" t="s">
        <v>673</v>
      </c>
      <c r="H284" s="113" t="s">
        <v>674</v>
      </c>
      <c r="I284" s="99">
        <f t="shared" si="172"/>
        <v>-167</v>
      </c>
      <c r="J284" s="100">
        <v>1224</v>
      </c>
      <c r="K284" s="454">
        <v>0</v>
      </c>
      <c r="L284" s="150">
        <f t="shared" si="178"/>
        <v>1057</v>
      </c>
      <c r="M284" s="151">
        <f t="shared" si="179"/>
        <v>1057</v>
      </c>
      <c r="N284" s="455"/>
      <c r="O284" s="37">
        <v>1352</v>
      </c>
      <c r="P284" s="36"/>
      <c r="Q284" s="33">
        <f t="shared" si="180"/>
        <v>0</v>
      </c>
      <c r="R284" s="34">
        <f t="shared" si="181"/>
        <v>1000</v>
      </c>
      <c r="S284" s="346"/>
      <c r="T284" s="346"/>
      <c r="U284" s="824"/>
      <c r="V284" s="824"/>
      <c r="W284" s="346"/>
      <c r="X284" s="347"/>
      <c r="Y284" s="348"/>
      <c r="Z284" s="348"/>
      <c r="AA284" s="348"/>
      <c r="AB284" s="348"/>
      <c r="AC284" s="348"/>
      <c r="AD284" s="348"/>
      <c r="AE284" s="348"/>
      <c r="AF284" s="346"/>
      <c r="AG284" s="346"/>
      <c r="AH284" s="346"/>
      <c r="AI284" s="346"/>
      <c r="AJ284" s="346"/>
      <c r="AK284" s="346"/>
      <c r="AL284" s="346"/>
      <c r="AM284" s="346"/>
      <c r="AN284" s="346"/>
      <c r="AO284" s="346"/>
      <c r="AP284" s="346"/>
      <c r="AQ284" s="346">
        <v>1000</v>
      </c>
      <c r="AR284" s="346"/>
      <c r="AS284" s="346"/>
      <c r="AT284" s="346"/>
      <c r="AU284" s="346"/>
      <c r="AV284" s="346"/>
      <c r="AW284" s="346"/>
      <c r="AX284" s="346"/>
      <c r="AY284" s="349"/>
      <c r="AZ284" s="48"/>
      <c r="BA284" s="48"/>
      <c r="BB284" s="48"/>
      <c r="BC284" s="48"/>
      <c r="BD284" s="47"/>
      <c r="BE284" s="47"/>
      <c r="BF284" s="47"/>
      <c r="BG284" s="47"/>
      <c r="BH284" s="47"/>
      <c r="BI284" s="47"/>
      <c r="BJ284" s="47"/>
      <c r="BK284" s="47"/>
      <c r="BL284" s="47">
        <v>2</v>
      </c>
      <c r="BM284" s="47"/>
      <c r="BN284" s="47"/>
      <c r="BO284" s="47"/>
      <c r="BP284" s="47"/>
      <c r="BQ284" s="47"/>
      <c r="BR284" s="47"/>
      <c r="BS284" s="354"/>
      <c r="BT284" s="354"/>
      <c r="BU284" s="354"/>
      <c r="BV284" s="354"/>
      <c r="BW284" s="354"/>
      <c r="BX284" s="354"/>
      <c r="BY284" s="354"/>
      <c r="BZ284" s="354"/>
      <c r="CA284" s="354"/>
      <c r="CB284" s="354"/>
      <c r="CC284" s="354"/>
      <c r="CD284" s="354"/>
      <c r="CE284" s="354"/>
      <c r="CF284" s="354"/>
      <c r="CG284" s="354"/>
      <c r="CH284" s="354"/>
      <c r="CI284" s="354"/>
      <c r="CJ284" s="354"/>
      <c r="CK284" s="354"/>
      <c r="CL284" s="354"/>
      <c r="CM284" s="354"/>
      <c r="CN284" s="354"/>
      <c r="CO284" s="354"/>
      <c r="CP284" s="358"/>
      <c r="CQ284" s="48"/>
      <c r="CR284" s="354"/>
      <c r="CS284" s="354"/>
      <c r="CT284" s="355"/>
      <c r="CU284" s="354"/>
      <c r="CV284" s="354"/>
      <c r="CW284" s="354"/>
      <c r="CX284" s="354">
        <v>1</v>
      </c>
      <c r="CY284" s="354"/>
      <c r="CZ284" s="354"/>
      <c r="DA284" s="356"/>
      <c r="DB284" s="354"/>
      <c r="DC284" s="354"/>
      <c r="DD284" s="354"/>
      <c r="DE284" s="354"/>
      <c r="DF284" s="354"/>
      <c r="DG284" s="354"/>
      <c r="DH284" s="354"/>
      <c r="DI284" s="354"/>
      <c r="DJ284" s="354"/>
      <c r="DK284" s="354"/>
      <c r="DL284" s="354"/>
      <c r="DM284" s="354"/>
      <c r="DN284" s="354"/>
      <c r="DO284" s="354"/>
      <c r="DP284" s="354"/>
      <c r="DQ284" s="354"/>
      <c r="DR284" s="354"/>
      <c r="DS284" s="354"/>
      <c r="DT284" s="354"/>
      <c r="DU284" s="354"/>
      <c r="DV284" s="354"/>
      <c r="DW284" s="354"/>
      <c r="DX284" s="354"/>
      <c r="DY284" s="354"/>
      <c r="DZ284" s="357"/>
      <c r="EA284" s="356"/>
      <c r="EB284" s="356"/>
      <c r="EC284" s="356"/>
      <c r="ED284" s="356"/>
      <c r="EE284" s="358"/>
      <c r="EF284" s="48"/>
      <c r="EG284" s="46">
        <v>52</v>
      </c>
      <c r="EH284" s="46"/>
      <c r="EI284" s="47"/>
      <c r="EJ284" s="47"/>
      <c r="EK284" s="47">
        <v>8</v>
      </c>
      <c r="EL284" s="47"/>
      <c r="EM284" s="47"/>
      <c r="EN284" s="47"/>
      <c r="EO284" s="47"/>
      <c r="EP284" s="47">
        <v>48</v>
      </c>
      <c r="EQ284" s="47"/>
      <c r="ER284" s="47">
        <v>20</v>
      </c>
      <c r="ES284" s="47"/>
      <c r="ET284" s="48"/>
      <c r="EU284" s="849"/>
      <c r="EV284" s="47">
        <v>20</v>
      </c>
      <c r="EW284" s="849"/>
      <c r="EX284" s="849"/>
      <c r="EY284" s="849"/>
      <c r="EZ284" s="849"/>
      <c r="FA284" s="849"/>
      <c r="FB284" s="849"/>
      <c r="FC284" s="849"/>
      <c r="FD284" s="849"/>
      <c r="FE284" s="849"/>
      <c r="FF284" s="849"/>
      <c r="FG284" s="849"/>
      <c r="FH284" s="849"/>
      <c r="FI284" s="849"/>
      <c r="FJ284" s="849"/>
      <c r="FK284" s="47">
        <v>32</v>
      </c>
      <c r="FL284" s="47">
        <v>160</v>
      </c>
      <c r="FM284" s="47"/>
      <c r="FN284" s="47">
        <v>220</v>
      </c>
      <c r="FO284" s="47"/>
      <c r="FP284" s="47"/>
      <c r="FQ284" s="354"/>
      <c r="FR284" s="354"/>
      <c r="FS284" s="354"/>
      <c r="FT284" s="354">
        <v>48</v>
      </c>
      <c r="FU284" s="354">
        <v>192</v>
      </c>
      <c r="FV284" s="354"/>
      <c r="FW284" s="354"/>
      <c r="FX284" s="354"/>
      <c r="FY284" s="354"/>
      <c r="FZ284" s="354"/>
      <c r="GA284" s="354"/>
      <c r="GB284" s="354"/>
      <c r="GC284" s="354"/>
      <c r="GD284" s="354"/>
      <c r="GE284" s="354">
        <v>4</v>
      </c>
      <c r="GF284" s="354">
        <v>100</v>
      </c>
      <c r="GG284" s="354"/>
      <c r="GH284" s="354"/>
      <c r="GI284" s="354"/>
      <c r="GJ284" s="354"/>
      <c r="GK284" s="354"/>
      <c r="GL284" s="354"/>
      <c r="GM284" s="354"/>
      <c r="GN284" s="354"/>
      <c r="GO284" s="354"/>
      <c r="GP284" s="354"/>
      <c r="GQ284" s="354"/>
      <c r="GR284" s="354"/>
      <c r="GS284" s="354"/>
      <c r="GT284" s="354"/>
      <c r="GU284" s="354"/>
      <c r="GV284" s="354"/>
      <c r="GW284" s="354"/>
      <c r="GX284" s="354"/>
      <c r="GY284" s="354"/>
      <c r="GZ284" s="354">
        <v>4</v>
      </c>
      <c r="HA284" s="354"/>
      <c r="HB284" s="354"/>
      <c r="HC284" s="354"/>
      <c r="HD284" s="354"/>
      <c r="HE284" s="354"/>
      <c r="HF284" s="354">
        <v>72</v>
      </c>
      <c r="HG284" s="354"/>
      <c r="HH284" s="354"/>
      <c r="HI284" s="354"/>
      <c r="HJ284" s="354"/>
      <c r="HK284" s="354"/>
      <c r="HL284" s="354"/>
      <c r="HM284" s="354"/>
      <c r="HN284" s="354"/>
      <c r="HO284" s="354"/>
      <c r="HP284" s="354"/>
      <c r="HQ284" s="354"/>
      <c r="HR284" s="354"/>
      <c r="HS284" s="354"/>
      <c r="HT284" s="354"/>
      <c r="HU284" s="354"/>
      <c r="HV284" s="354">
        <v>144</v>
      </c>
      <c r="HW284" s="354">
        <v>48</v>
      </c>
      <c r="HX284" s="354">
        <v>48</v>
      </c>
      <c r="HY284" s="354"/>
      <c r="HZ284" s="354"/>
      <c r="IA284" s="354"/>
      <c r="IB284" s="354"/>
      <c r="IC284" s="354"/>
      <c r="ID284" s="354"/>
      <c r="IE284" s="354"/>
      <c r="IF284" s="354"/>
      <c r="IG284" s="354"/>
      <c r="IH284" s="354"/>
      <c r="II284" s="354"/>
      <c r="IJ284" s="354"/>
      <c r="IK284" s="354"/>
      <c r="IL284" s="354"/>
      <c r="IM284" s="354"/>
      <c r="IN284" s="354"/>
      <c r="IO284" s="354">
        <v>72</v>
      </c>
      <c r="IP284" s="354"/>
      <c r="IQ284" s="354"/>
      <c r="IR284" s="50"/>
      <c r="IS284" s="47"/>
      <c r="IT284" s="47"/>
      <c r="IU284" s="47"/>
      <c r="IV284" s="47"/>
      <c r="IW284" s="47"/>
      <c r="IX284" s="47"/>
      <c r="IY284" s="47"/>
      <c r="IZ284" s="47"/>
      <c r="JA284" s="47"/>
      <c r="JB284" s="47"/>
      <c r="JC284" s="47"/>
      <c r="JD284" s="47"/>
      <c r="JE284" s="47"/>
      <c r="JF284" s="47"/>
      <c r="JG284" s="47"/>
      <c r="JH284" s="47"/>
      <c r="JI284" s="47"/>
      <c r="JJ284" s="47"/>
      <c r="JK284" s="47"/>
      <c r="JL284" s="354"/>
      <c r="JM284" s="354"/>
      <c r="JN284" s="354"/>
      <c r="JO284" s="354"/>
      <c r="JP284" s="354"/>
      <c r="JQ284" s="354"/>
      <c r="JR284" s="354"/>
      <c r="JS284" s="354"/>
      <c r="JT284" s="354"/>
      <c r="JU284" s="354"/>
      <c r="JV284" s="354"/>
      <c r="JW284" s="354"/>
      <c r="JX284" s="354"/>
      <c r="JY284" s="354"/>
      <c r="JZ284" s="354"/>
      <c r="KA284" s="354"/>
      <c r="KB284" s="354"/>
      <c r="KC284" s="354"/>
      <c r="KD284" s="354"/>
      <c r="KE284" s="354"/>
      <c r="KF284" s="354"/>
      <c r="KG284" s="354"/>
      <c r="KH284" s="354"/>
      <c r="KI284" s="354"/>
      <c r="KJ284" s="354"/>
      <c r="KK284" s="354"/>
      <c r="KL284" s="354"/>
      <c r="KM284" s="354"/>
      <c r="KN284" s="354"/>
      <c r="KO284" s="354"/>
      <c r="KP284" s="354"/>
      <c r="KQ284" s="354"/>
      <c r="KR284" s="354"/>
      <c r="KS284" s="354"/>
      <c r="KT284" s="354"/>
      <c r="KU284" s="354"/>
      <c r="KV284" s="51"/>
      <c r="KW284" s="47"/>
      <c r="KX284" s="47"/>
      <c r="KY284" s="47"/>
      <c r="KZ284" s="47"/>
      <c r="LA284" s="47"/>
      <c r="LB284" s="47"/>
      <c r="LC284" s="47"/>
      <c r="LD284" s="361"/>
      <c r="LE284" s="361"/>
      <c r="LF284" s="361"/>
      <c r="LG284" s="361"/>
      <c r="LH284" s="361"/>
      <c r="LI284" s="361"/>
      <c r="LJ284" s="361"/>
      <c r="LK284" s="361"/>
      <c r="LL284" s="361"/>
      <c r="LM284" s="361"/>
      <c r="LN284" s="361"/>
      <c r="LO284" s="361"/>
      <c r="LP284" s="361"/>
      <c r="LQ284" s="354"/>
      <c r="LR284" s="354"/>
      <c r="LS284" s="354"/>
      <c r="LT284" s="354"/>
      <c r="LU284" s="354"/>
      <c r="LV284" s="354"/>
      <c r="LW284" s="51"/>
      <c r="LX284" s="354"/>
      <c r="LY284" s="354"/>
      <c r="LZ284" s="354"/>
      <c r="MA284" s="354"/>
      <c r="MB284" s="363"/>
      <c r="MC284" s="363"/>
      <c r="MD284" s="354"/>
      <c r="ME284" s="354"/>
      <c r="MF284" s="354"/>
      <c r="MG284" s="354"/>
      <c r="MH284" s="354"/>
      <c r="MI284" s="354"/>
      <c r="MJ284" s="354"/>
      <c r="MK284" s="354"/>
      <c r="ML284" s="354"/>
      <c r="MM284" s="354"/>
      <c r="MN284" s="354"/>
      <c r="MO284" s="354"/>
      <c r="MP284" s="354"/>
      <c r="MQ284" s="354"/>
      <c r="MR284" s="354"/>
      <c r="MS284" s="51"/>
      <c r="MT284" s="364">
        <f t="shared" si="182"/>
        <v>1292</v>
      </c>
      <c r="MU284" s="365">
        <f t="shared" si="183"/>
        <v>0</v>
      </c>
      <c r="MV284" s="366">
        <f t="shared" si="184"/>
        <v>1292</v>
      </c>
      <c r="MW284" s="365">
        <v>860</v>
      </c>
      <c r="MX284" s="365">
        <v>1048</v>
      </c>
      <c r="MY284" s="54"/>
      <c r="MZ284" s="708">
        <v>9.99</v>
      </c>
      <c r="NA284" s="708">
        <v>2.71</v>
      </c>
      <c r="NB284" s="709">
        <f t="shared" si="185"/>
        <v>3501.32</v>
      </c>
      <c r="NC284" s="710">
        <v>14.87</v>
      </c>
      <c r="ND284" s="710">
        <v>12.76</v>
      </c>
      <c r="NE284" s="738">
        <f t="shared" si="212"/>
        <v>0.297240733601366</v>
      </c>
      <c r="NF284" s="739"/>
      <c r="NG284" s="739">
        <v>3000</v>
      </c>
      <c r="NH284" s="739">
        <v>12.23</v>
      </c>
      <c r="NI284" s="740">
        <f t="shared" si="186"/>
        <v>13487.32</v>
      </c>
      <c r="NJ284" s="738">
        <f t="shared" si="211"/>
        <v>0.326430577738613</v>
      </c>
      <c r="NK284" s="741"/>
      <c r="NL284" s="742">
        <v>44562</v>
      </c>
      <c r="NM284" s="739">
        <f ca="1" t="shared" si="187"/>
        <v>17.1666666666667</v>
      </c>
      <c r="NN284" s="739">
        <f ca="1" t="shared" si="188"/>
        <v>515</v>
      </c>
      <c r="NO284" s="739">
        <v>1300</v>
      </c>
      <c r="NP284" s="739">
        <f t="shared" si="189"/>
        <v>1292</v>
      </c>
      <c r="NQ284" s="761">
        <f t="shared" si="190"/>
        <v>1.09630886720407</v>
      </c>
      <c r="NR284" s="739">
        <f ca="1" t="shared" si="191"/>
        <v>0.776995604911622</v>
      </c>
      <c r="NS284" s="739">
        <f t="shared" si="192"/>
        <v>1057</v>
      </c>
      <c r="NT284" s="739"/>
      <c r="NU284" s="739">
        <f ca="1" t="shared" si="193"/>
        <v>75.2621359223301</v>
      </c>
      <c r="NV284" s="769">
        <f ca="1" t="shared" si="194"/>
        <v>2.50873786407767</v>
      </c>
      <c r="NW284" s="769">
        <f ca="1" t="shared" si="195"/>
        <v>421.327399380805</v>
      </c>
      <c r="NX284" s="739"/>
      <c r="NY284" s="739"/>
      <c r="NZ284" s="739"/>
      <c r="OA284" s="739"/>
      <c r="OB284" s="739"/>
      <c r="OC284" s="739"/>
      <c r="OD284" s="739"/>
      <c r="OE284" s="743">
        <f t="shared" si="196"/>
        <v>108</v>
      </c>
      <c r="OF284" s="743">
        <f t="shared" si="197"/>
        <v>40</v>
      </c>
      <c r="OG284" s="743">
        <f t="shared" si="198"/>
        <v>0</v>
      </c>
      <c r="OH284" s="743">
        <f t="shared" si="199"/>
        <v>240</v>
      </c>
      <c r="OI284" s="743">
        <f t="shared" si="200"/>
        <v>192</v>
      </c>
      <c r="OJ284" s="739">
        <f t="shared" si="201"/>
        <v>104</v>
      </c>
      <c r="OK284" s="739">
        <f t="shared" si="202"/>
        <v>0</v>
      </c>
      <c r="OL284" s="739">
        <f t="shared" si="203"/>
        <v>220</v>
      </c>
      <c r="OM284" s="739">
        <f t="shared" si="204"/>
        <v>76</v>
      </c>
      <c r="ON284" s="739">
        <f t="shared" si="205"/>
        <v>0</v>
      </c>
      <c r="OO284" s="739">
        <f t="shared" si="206"/>
        <v>192</v>
      </c>
      <c r="OP284" s="739"/>
      <c r="OQ284" s="739">
        <f t="shared" si="207"/>
        <v>48</v>
      </c>
      <c r="OR284" s="739">
        <f t="shared" si="208"/>
        <v>1220</v>
      </c>
      <c r="OS284" s="739">
        <f t="shared" si="209"/>
        <v>0</v>
      </c>
      <c r="OT284" s="739">
        <f t="shared" si="210"/>
        <v>-72</v>
      </c>
      <c r="OU284" s="739"/>
      <c r="OV284" s="739"/>
      <c r="OW284" s="739"/>
      <c r="OX284" s="739"/>
      <c r="OY284" s="739"/>
      <c r="OZ284" s="739"/>
      <c r="PA284" s="739"/>
      <c r="PB284" s="739"/>
      <c r="PC284" s="739"/>
      <c r="PD284" s="739"/>
      <c r="PE284" s="739"/>
      <c r="PF284" s="739"/>
      <c r="PG284" s="739"/>
      <c r="PI284" s="28">
        <v>152</v>
      </c>
      <c r="PJ284" s="28">
        <v>240</v>
      </c>
      <c r="PK284" s="28">
        <v>0</v>
      </c>
      <c r="PL284" s="28">
        <v>0</v>
      </c>
      <c r="PM284" s="28">
        <v>120</v>
      </c>
      <c r="PN284" s="28">
        <v>32</v>
      </c>
      <c r="PO284" s="28">
        <v>0</v>
      </c>
      <c r="PP284" s="28">
        <v>64</v>
      </c>
      <c r="PQ284" s="28">
        <v>32</v>
      </c>
      <c r="PR284" s="28">
        <v>100</v>
      </c>
      <c r="PS284" s="28">
        <v>72</v>
      </c>
      <c r="PT284" s="28">
        <v>0</v>
      </c>
      <c r="PU284" s="28">
        <v>0</v>
      </c>
      <c r="PV284" s="28">
        <v>812</v>
      </c>
      <c r="PW284" s="28">
        <v>-48</v>
      </c>
    </row>
    <row r="285" s="28" customFormat="1" customHeight="1" spans="1:439">
      <c r="A285" s="95" t="s">
        <v>1610</v>
      </c>
      <c r="B285" s="415">
        <v>2020</v>
      </c>
      <c r="C285" s="95" t="s">
        <v>1645</v>
      </c>
      <c r="D285" s="95" t="s">
        <v>2097</v>
      </c>
      <c r="E285" s="411"/>
      <c r="F285" s="116" t="s">
        <v>675</v>
      </c>
      <c r="G285" s="112" t="s">
        <v>676</v>
      </c>
      <c r="H285" s="113" t="s">
        <v>677</v>
      </c>
      <c r="I285" s="99">
        <f t="shared" si="172"/>
        <v>-2</v>
      </c>
      <c r="J285" s="100">
        <v>0</v>
      </c>
      <c r="K285" s="454">
        <v>0</v>
      </c>
      <c r="L285" s="150">
        <f t="shared" si="178"/>
        <v>-2</v>
      </c>
      <c r="M285" s="151">
        <f t="shared" si="179"/>
        <v>-2</v>
      </c>
      <c r="N285" s="455"/>
      <c r="O285" s="37"/>
      <c r="P285" s="36"/>
      <c r="Q285" s="33">
        <f t="shared" si="180"/>
        <v>0</v>
      </c>
      <c r="R285" s="34">
        <f t="shared" si="181"/>
        <v>0</v>
      </c>
      <c r="S285" s="346"/>
      <c r="T285" s="346"/>
      <c r="U285" s="824"/>
      <c r="V285" s="824"/>
      <c r="W285" s="346"/>
      <c r="X285" s="347"/>
      <c r="Y285" s="348"/>
      <c r="Z285" s="348"/>
      <c r="AA285" s="348"/>
      <c r="AB285" s="348"/>
      <c r="AC285" s="348"/>
      <c r="AD285" s="348"/>
      <c r="AE285" s="348"/>
      <c r="AF285" s="346"/>
      <c r="AG285" s="346"/>
      <c r="AH285" s="346"/>
      <c r="AI285" s="346"/>
      <c r="AJ285" s="346"/>
      <c r="AK285" s="346"/>
      <c r="AL285" s="346"/>
      <c r="AM285" s="346"/>
      <c r="AN285" s="346"/>
      <c r="AO285" s="346"/>
      <c r="AP285" s="346"/>
      <c r="AQ285" s="346"/>
      <c r="AR285" s="346"/>
      <c r="AS285" s="346"/>
      <c r="AT285" s="346"/>
      <c r="AU285" s="346"/>
      <c r="AV285" s="346"/>
      <c r="AW285" s="346"/>
      <c r="AX285" s="346"/>
      <c r="AY285" s="349"/>
      <c r="AZ285" s="48"/>
      <c r="BA285" s="48"/>
      <c r="BB285" s="48"/>
      <c r="BC285" s="48"/>
      <c r="BD285" s="47"/>
      <c r="BE285" s="47"/>
      <c r="BF285" s="47"/>
      <c r="BG285" s="47"/>
      <c r="BH285" s="47"/>
      <c r="BI285" s="47"/>
      <c r="BJ285" s="47"/>
      <c r="BK285" s="47"/>
      <c r="BL285" s="47">
        <v>2</v>
      </c>
      <c r="BM285" s="47"/>
      <c r="BN285" s="47"/>
      <c r="BO285" s="47"/>
      <c r="BP285" s="47"/>
      <c r="BQ285" s="47"/>
      <c r="BR285" s="47"/>
      <c r="BS285" s="354"/>
      <c r="BT285" s="354"/>
      <c r="BU285" s="354"/>
      <c r="BV285" s="354"/>
      <c r="BW285" s="354"/>
      <c r="BX285" s="354"/>
      <c r="BY285" s="354"/>
      <c r="BZ285" s="354"/>
      <c r="CA285" s="354"/>
      <c r="CB285" s="354"/>
      <c r="CC285" s="354"/>
      <c r="CD285" s="354"/>
      <c r="CE285" s="354"/>
      <c r="CF285" s="354"/>
      <c r="CG285" s="354"/>
      <c r="CH285" s="354"/>
      <c r="CI285" s="354"/>
      <c r="CJ285" s="354"/>
      <c r="CK285" s="354"/>
      <c r="CL285" s="354"/>
      <c r="CM285" s="354"/>
      <c r="CN285" s="354"/>
      <c r="CO285" s="354"/>
      <c r="CP285" s="358"/>
      <c r="CQ285" s="48"/>
      <c r="CR285" s="354"/>
      <c r="CS285" s="354"/>
      <c r="CT285" s="355"/>
      <c r="CU285" s="354"/>
      <c r="CV285" s="354"/>
      <c r="CW285" s="354"/>
      <c r="CX285" s="354"/>
      <c r="CY285" s="354"/>
      <c r="CZ285" s="354"/>
      <c r="DA285" s="356"/>
      <c r="DB285" s="354"/>
      <c r="DC285" s="354"/>
      <c r="DD285" s="354"/>
      <c r="DE285" s="354"/>
      <c r="DF285" s="354"/>
      <c r="DG285" s="354"/>
      <c r="DH285" s="354"/>
      <c r="DI285" s="354"/>
      <c r="DJ285" s="354"/>
      <c r="DK285" s="354"/>
      <c r="DL285" s="354"/>
      <c r="DM285" s="354"/>
      <c r="DN285" s="354"/>
      <c r="DO285" s="354"/>
      <c r="DP285" s="354"/>
      <c r="DQ285" s="354"/>
      <c r="DR285" s="354"/>
      <c r="DS285" s="354"/>
      <c r="DT285" s="354"/>
      <c r="DU285" s="354"/>
      <c r="DV285" s="354"/>
      <c r="DW285" s="354"/>
      <c r="DX285" s="354"/>
      <c r="DY285" s="354"/>
      <c r="DZ285" s="357"/>
      <c r="EA285" s="356"/>
      <c r="EB285" s="356"/>
      <c r="EC285" s="356"/>
      <c r="ED285" s="356"/>
      <c r="EE285" s="358"/>
      <c r="EF285" s="48"/>
      <c r="EG285" s="46"/>
      <c r="EH285" s="46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8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354"/>
      <c r="FR285" s="354"/>
      <c r="FS285" s="354"/>
      <c r="FT285" s="354"/>
      <c r="FU285" s="354"/>
      <c r="FV285" s="354"/>
      <c r="FW285" s="354"/>
      <c r="FX285" s="354"/>
      <c r="FY285" s="354"/>
      <c r="FZ285" s="354"/>
      <c r="GA285" s="354"/>
      <c r="GB285" s="354"/>
      <c r="GC285" s="354"/>
      <c r="GD285" s="354"/>
      <c r="GE285" s="354"/>
      <c r="GF285" s="354"/>
      <c r="GG285" s="354"/>
      <c r="GH285" s="354"/>
      <c r="GI285" s="354"/>
      <c r="GJ285" s="354"/>
      <c r="GK285" s="354"/>
      <c r="GL285" s="354"/>
      <c r="GM285" s="354"/>
      <c r="GN285" s="354"/>
      <c r="GO285" s="354"/>
      <c r="GP285" s="354"/>
      <c r="GQ285" s="354"/>
      <c r="GR285" s="354"/>
      <c r="GS285" s="354"/>
      <c r="GT285" s="354"/>
      <c r="GU285" s="354"/>
      <c r="GV285" s="354"/>
      <c r="GW285" s="354"/>
      <c r="GX285" s="354"/>
      <c r="GY285" s="354"/>
      <c r="GZ285" s="354"/>
      <c r="HA285" s="354"/>
      <c r="HB285" s="354"/>
      <c r="HC285" s="354"/>
      <c r="HD285" s="354"/>
      <c r="HE285" s="354"/>
      <c r="HF285" s="354"/>
      <c r="HG285" s="354"/>
      <c r="HH285" s="354"/>
      <c r="HI285" s="354"/>
      <c r="HJ285" s="354"/>
      <c r="HK285" s="354"/>
      <c r="HL285" s="354"/>
      <c r="HM285" s="354"/>
      <c r="HN285" s="354"/>
      <c r="HO285" s="354"/>
      <c r="HP285" s="354"/>
      <c r="HQ285" s="354"/>
      <c r="HR285" s="354"/>
      <c r="HS285" s="354"/>
      <c r="HT285" s="354"/>
      <c r="HU285" s="354"/>
      <c r="HV285" s="354"/>
      <c r="HW285" s="354"/>
      <c r="HX285" s="354"/>
      <c r="HY285" s="354"/>
      <c r="HZ285" s="354"/>
      <c r="IA285" s="354"/>
      <c r="IB285" s="354"/>
      <c r="IC285" s="354"/>
      <c r="ID285" s="354"/>
      <c r="IE285" s="354"/>
      <c r="IF285" s="354"/>
      <c r="IG285" s="354"/>
      <c r="IH285" s="354"/>
      <c r="II285" s="354"/>
      <c r="IJ285" s="354"/>
      <c r="IK285" s="354"/>
      <c r="IL285" s="354"/>
      <c r="IM285" s="354"/>
      <c r="IN285" s="354"/>
      <c r="IO285" s="354"/>
      <c r="IP285" s="354"/>
      <c r="IQ285" s="354"/>
      <c r="IR285" s="50"/>
      <c r="IS285" s="47"/>
      <c r="IT285" s="47"/>
      <c r="IU285" s="47"/>
      <c r="IV285" s="47"/>
      <c r="IW285" s="47"/>
      <c r="IX285" s="47"/>
      <c r="IY285" s="47"/>
      <c r="IZ285" s="47"/>
      <c r="JA285" s="47"/>
      <c r="JB285" s="47"/>
      <c r="JC285" s="47"/>
      <c r="JD285" s="47"/>
      <c r="JE285" s="47"/>
      <c r="JF285" s="47"/>
      <c r="JG285" s="47"/>
      <c r="JH285" s="47"/>
      <c r="JI285" s="47"/>
      <c r="JJ285" s="47"/>
      <c r="JK285" s="47"/>
      <c r="JL285" s="354"/>
      <c r="JM285" s="354"/>
      <c r="JN285" s="354"/>
      <c r="JO285" s="354"/>
      <c r="JP285" s="354"/>
      <c r="JQ285" s="354"/>
      <c r="JR285" s="354"/>
      <c r="JS285" s="354"/>
      <c r="JT285" s="354"/>
      <c r="JU285" s="354"/>
      <c r="JV285" s="354"/>
      <c r="JW285" s="354"/>
      <c r="JX285" s="354"/>
      <c r="JY285" s="354"/>
      <c r="JZ285" s="354"/>
      <c r="KA285" s="354"/>
      <c r="KB285" s="354"/>
      <c r="KC285" s="354"/>
      <c r="KD285" s="354"/>
      <c r="KE285" s="354"/>
      <c r="KF285" s="354"/>
      <c r="KG285" s="354"/>
      <c r="KH285" s="354"/>
      <c r="KI285" s="354"/>
      <c r="KJ285" s="354"/>
      <c r="KK285" s="354"/>
      <c r="KL285" s="354"/>
      <c r="KM285" s="354"/>
      <c r="KN285" s="354"/>
      <c r="KO285" s="354"/>
      <c r="KP285" s="354"/>
      <c r="KQ285" s="354"/>
      <c r="KR285" s="354"/>
      <c r="KS285" s="354"/>
      <c r="KT285" s="354"/>
      <c r="KU285" s="354"/>
      <c r="KV285" s="51"/>
      <c r="KW285" s="47"/>
      <c r="KX285" s="47"/>
      <c r="KY285" s="47"/>
      <c r="KZ285" s="47"/>
      <c r="LA285" s="47"/>
      <c r="LB285" s="47"/>
      <c r="LC285" s="47"/>
      <c r="LD285" s="361"/>
      <c r="LE285" s="361"/>
      <c r="LF285" s="361"/>
      <c r="LG285" s="361"/>
      <c r="LH285" s="361"/>
      <c r="LI285" s="361"/>
      <c r="LJ285" s="361"/>
      <c r="LK285" s="361"/>
      <c r="LL285" s="361"/>
      <c r="LM285" s="361"/>
      <c r="LN285" s="361"/>
      <c r="LO285" s="361"/>
      <c r="LP285" s="361"/>
      <c r="LQ285" s="354"/>
      <c r="LR285" s="354"/>
      <c r="LS285" s="354"/>
      <c r="LT285" s="354"/>
      <c r="LU285" s="354"/>
      <c r="LV285" s="354"/>
      <c r="LW285" s="51"/>
      <c r="LX285" s="354"/>
      <c r="LY285" s="354"/>
      <c r="LZ285" s="354"/>
      <c r="MA285" s="354"/>
      <c r="MB285" s="363"/>
      <c r="MC285" s="363"/>
      <c r="MD285" s="354"/>
      <c r="ME285" s="354"/>
      <c r="MF285" s="354"/>
      <c r="MG285" s="354"/>
      <c r="MH285" s="354"/>
      <c r="MI285" s="354"/>
      <c r="MJ285" s="354"/>
      <c r="MK285" s="354"/>
      <c r="ML285" s="354"/>
      <c r="MM285" s="354"/>
      <c r="MN285" s="354"/>
      <c r="MO285" s="354"/>
      <c r="MP285" s="354"/>
      <c r="MQ285" s="354"/>
      <c r="MR285" s="354"/>
      <c r="MS285" s="51"/>
      <c r="MT285" s="364">
        <f t="shared" si="182"/>
        <v>0</v>
      </c>
      <c r="MU285" s="365">
        <f t="shared" si="183"/>
        <v>0</v>
      </c>
      <c r="MV285" s="366">
        <f t="shared" si="184"/>
        <v>0</v>
      </c>
      <c r="MW285" s="365">
        <v>0</v>
      </c>
      <c r="MX285" s="365">
        <v>752</v>
      </c>
      <c r="MY285" s="54"/>
      <c r="MZ285" s="708">
        <v>17.29</v>
      </c>
      <c r="NA285" s="708"/>
      <c r="NB285" s="709">
        <f t="shared" si="185"/>
        <v>0</v>
      </c>
      <c r="NC285" s="710"/>
      <c r="ND285" s="710">
        <v>73.38</v>
      </c>
      <c r="NE285" s="738" t="e">
        <f t="shared" si="212"/>
        <v>#DIV/0!</v>
      </c>
      <c r="NF285" s="739"/>
      <c r="NG285" s="739">
        <v>3000</v>
      </c>
      <c r="NH285" s="739">
        <v>73.38</v>
      </c>
      <c r="NI285" s="740">
        <f t="shared" si="186"/>
        <v>-146.76</v>
      </c>
      <c r="NJ285" s="738"/>
      <c r="NK285" s="741"/>
      <c r="NL285" s="742">
        <v>44562</v>
      </c>
      <c r="NM285" s="739">
        <f ca="1" t="shared" si="187"/>
        <v>17.1666666666667</v>
      </c>
      <c r="NN285" s="739">
        <f ca="1" t="shared" si="188"/>
        <v>515</v>
      </c>
      <c r="NO285" s="739">
        <v>0</v>
      </c>
      <c r="NP285" s="739">
        <f t="shared" si="189"/>
        <v>0</v>
      </c>
      <c r="NQ285" s="761">
        <f t="shared" si="190"/>
        <v>0</v>
      </c>
      <c r="NR285" s="739">
        <f ca="1" t="shared" si="191"/>
        <v>0</v>
      </c>
      <c r="NS285" s="739">
        <f t="shared" si="192"/>
        <v>-2</v>
      </c>
      <c r="NT285" s="739"/>
      <c r="NU285" s="739">
        <f ca="1" t="shared" si="193"/>
        <v>0</v>
      </c>
      <c r="NV285" s="769">
        <f ca="1" t="shared" si="194"/>
        <v>0</v>
      </c>
      <c r="NW285" s="769" t="e">
        <f ca="1" t="shared" si="195"/>
        <v>#DIV/0!</v>
      </c>
      <c r="NX285" s="739"/>
      <c r="NY285" s="739"/>
      <c r="NZ285" s="739"/>
      <c r="OA285" s="739"/>
      <c r="OB285" s="739"/>
      <c r="OC285" s="739"/>
      <c r="OD285" s="739"/>
      <c r="OE285" s="743">
        <f t="shared" si="196"/>
        <v>0</v>
      </c>
      <c r="OF285" s="743">
        <f t="shared" si="197"/>
        <v>0</v>
      </c>
      <c r="OG285" s="743">
        <f t="shared" si="198"/>
        <v>0</v>
      </c>
      <c r="OH285" s="743">
        <f t="shared" si="199"/>
        <v>0</v>
      </c>
      <c r="OI285" s="743">
        <f t="shared" si="200"/>
        <v>0</v>
      </c>
      <c r="OJ285" s="739">
        <f t="shared" si="201"/>
        <v>0</v>
      </c>
      <c r="OK285" s="739">
        <f t="shared" si="202"/>
        <v>0</v>
      </c>
      <c r="OL285" s="739">
        <f t="shared" si="203"/>
        <v>0</v>
      </c>
      <c r="OM285" s="739">
        <f t="shared" si="204"/>
        <v>0</v>
      </c>
      <c r="ON285" s="739">
        <f t="shared" si="205"/>
        <v>0</v>
      </c>
      <c r="OO285" s="739">
        <f t="shared" si="206"/>
        <v>0</v>
      </c>
      <c r="OP285" s="739"/>
      <c r="OQ285" s="739">
        <f t="shared" si="207"/>
        <v>0</v>
      </c>
      <c r="OR285" s="739">
        <f t="shared" si="208"/>
        <v>0</v>
      </c>
      <c r="OS285" s="739">
        <f t="shared" si="209"/>
        <v>0</v>
      </c>
      <c r="OT285" s="739">
        <f t="shared" si="210"/>
        <v>0</v>
      </c>
      <c r="OU285" s="739"/>
      <c r="OV285" s="739"/>
      <c r="OW285" s="739"/>
      <c r="OX285" s="739"/>
      <c r="OY285" s="739"/>
      <c r="OZ285" s="739"/>
      <c r="PA285" s="739"/>
      <c r="PB285" s="739"/>
      <c r="PC285" s="739"/>
      <c r="PD285" s="739"/>
      <c r="PE285" s="739"/>
      <c r="PF285" s="739"/>
      <c r="PG285" s="739"/>
      <c r="PI285" s="28">
        <v>0</v>
      </c>
      <c r="PJ285" s="28">
        <v>0</v>
      </c>
      <c r="PK285" s="28">
        <v>0</v>
      </c>
      <c r="PL285" s="28">
        <v>0</v>
      </c>
      <c r="PM285" s="28">
        <v>0</v>
      </c>
      <c r="PN285" s="28">
        <v>0</v>
      </c>
      <c r="PO285" s="28">
        <v>0</v>
      </c>
      <c r="PP285" s="28">
        <v>0</v>
      </c>
      <c r="PQ285" s="28">
        <v>0</v>
      </c>
      <c r="PR285" s="28">
        <v>0</v>
      </c>
      <c r="PS285" s="28">
        <v>0</v>
      </c>
      <c r="PT285" s="28">
        <v>0</v>
      </c>
      <c r="PU285" s="28">
        <v>0</v>
      </c>
      <c r="PV285" s="28">
        <v>0</v>
      </c>
      <c r="PW285" s="28">
        <v>0</v>
      </c>
    </row>
    <row r="286" s="28" customFormat="1" customHeight="1" spans="1:439">
      <c r="A286" s="95" t="s">
        <v>1610</v>
      </c>
      <c r="B286" s="415">
        <v>2020</v>
      </c>
      <c r="C286" s="95" t="s">
        <v>1645</v>
      </c>
      <c r="D286" s="95" t="s">
        <v>1646</v>
      </c>
      <c r="E286" s="411"/>
      <c r="F286" s="116" t="s">
        <v>678</v>
      </c>
      <c r="G286" s="112" t="s">
        <v>2100</v>
      </c>
      <c r="H286" s="98" t="s">
        <v>680</v>
      </c>
      <c r="I286" s="99">
        <f t="shared" si="172"/>
        <v>-745</v>
      </c>
      <c r="J286" s="114">
        <v>806</v>
      </c>
      <c r="K286" s="456">
        <v>0</v>
      </c>
      <c r="L286" s="150">
        <f t="shared" si="178"/>
        <v>61</v>
      </c>
      <c r="M286" s="151">
        <f t="shared" si="179"/>
        <v>61</v>
      </c>
      <c r="N286" s="455"/>
      <c r="O286" s="37">
        <v>52</v>
      </c>
      <c r="P286" s="36">
        <v>882</v>
      </c>
      <c r="Q286" s="33">
        <f t="shared" si="180"/>
        <v>0</v>
      </c>
      <c r="R286" s="34">
        <f t="shared" si="181"/>
        <v>0</v>
      </c>
      <c r="S286" s="346"/>
      <c r="T286" s="346"/>
      <c r="U286" s="824"/>
      <c r="V286" s="824"/>
      <c r="W286" s="346"/>
      <c r="X286" s="347"/>
      <c r="Y286" s="348"/>
      <c r="Z286" s="348"/>
      <c r="AA286" s="348"/>
      <c r="AB286" s="348"/>
      <c r="AC286" s="348"/>
      <c r="AD286" s="348"/>
      <c r="AE286" s="348"/>
      <c r="AF286" s="346"/>
      <c r="AG286" s="346"/>
      <c r="AH286" s="346"/>
      <c r="AI286" s="346"/>
      <c r="AJ286" s="346"/>
      <c r="AK286" s="346"/>
      <c r="AL286" s="346"/>
      <c r="AM286" s="346"/>
      <c r="AN286" s="346"/>
      <c r="AO286" s="346"/>
      <c r="AP286" s="346"/>
      <c r="AQ286" s="346"/>
      <c r="AR286" s="346"/>
      <c r="AS286" s="346"/>
      <c r="AT286" s="346"/>
      <c r="AU286" s="346"/>
      <c r="AV286" s="346"/>
      <c r="AW286" s="346"/>
      <c r="AX286" s="346"/>
      <c r="AY286" s="349"/>
      <c r="AZ286" s="48"/>
      <c r="BA286" s="48"/>
      <c r="BB286" s="48"/>
      <c r="BC286" s="48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354"/>
      <c r="BT286" s="354"/>
      <c r="BU286" s="354"/>
      <c r="BV286" s="354"/>
      <c r="BW286" s="354"/>
      <c r="BX286" s="354"/>
      <c r="BY286" s="354"/>
      <c r="BZ286" s="354"/>
      <c r="CA286" s="354"/>
      <c r="CB286" s="354"/>
      <c r="CC286" s="354"/>
      <c r="CD286" s="354"/>
      <c r="CE286" s="354"/>
      <c r="CF286" s="354"/>
      <c r="CG286" s="354"/>
      <c r="CH286" s="354"/>
      <c r="CI286" s="354"/>
      <c r="CJ286" s="354"/>
      <c r="CK286" s="354"/>
      <c r="CL286" s="354"/>
      <c r="CM286" s="354"/>
      <c r="CN286" s="354"/>
      <c r="CO286" s="354"/>
      <c r="CP286" s="358"/>
      <c r="CQ286" s="528"/>
      <c r="CR286" s="354"/>
      <c r="CS286" s="354"/>
      <c r="CT286" s="355"/>
      <c r="CU286" s="354"/>
      <c r="CV286" s="354"/>
      <c r="CW286" s="354"/>
      <c r="CX286" s="354">
        <v>1</v>
      </c>
      <c r="CY286" s="354"/>
      <c r="CZ286" s="354"/>
      <c r="DA286" s="356"/>
      <c r="DB286" s="354"/>
      <c r="DC286" s="354"/>
      <c r="DD286" s="354"/>
      <c r="DE286" s="354"/>
      <c r="DF286" s="354"/>
      <c r="DG286" s="354"/>
      <c r="DH286" s="354"/>
      <c r="DI286" s="354"/>
      <c r="DJ286" s="354"/>
      <c r="DK286" s="354"/>
      <c r="DL286" s="354"/>
      <c r="DM286" s="354"/>
      <c r="DN286" s="354"/>
      <c r="DO286" s="354"/>
      <c r="DP286" s="354"/>
      <c r="DQ286" s="354"/>
      <c r="DR286" s="354"/>
      <c r="DS286" s="354"/>
      <c r="DT286" s="354"/>
      <c r="DU286" s="354"/>
      <c r="DV286" s="354"/>
      <c r="DW286" s="354"/>
      <c r="DX286" s="354"/>
      <c r="DY286" s="354"/>
      <c r="DZ286" s="357"/>
      <c r="EA286" s="356"/>
      <c r="EB286" s="356"/>
      <c r="EC286" s="356"/>
      <c r="ED286" s="356"/>
      <c r="EE286" s="358"/>
      <c r="EF286" s="48"/>
      <c r="EG286" s="815">
        <v>52</v>
      </c>
      <c r="EH286" s="46"/>
      <c r="EI286" s="47"/>
      <c r="EJ286" s="47"/>
      <c r="EK286" s="47">
        <v>8</v>
      </c>
      <c r="EL286" s="47"/>
      <c r="EM286" s="47"/>
      <c r="EN286" s="47"/>
      <c r="EO286" s="47"/>
      <c r="EP286" s="47">
        <v>48</v>
      </c>
      <c r="EQ286" s="47"/>
      <c r="ER286" s="47">
        <v>20</v>
      </c>
      <c r="ES286" s="47"/>
      <c r="ET286" s="48"/>
      <c r="EU286" s="47"/>
      <c r="EV286" s="47">
        <v>20</v>
      </c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>
        <v>32</v>
      </c>
      <c r="FL286" s="47">
        <v>160</v>
      </c>
      <c r="FM286" s="47"/>
      <c r="FN286" s="47">
        <v>100</v>
      </c>
      <c r="FO286" s="47"/>
      <c r="FP286" s="47"/>
      <c r="FQ286" s="354"/>
      <c r="FR286" s="354"/>
      <c r="FS286" s="354"/>
      <c r="FT286" s="354">
        <v>48</v>
      </c>
      <c r="FU286" s="354">
        <v>104</v>
      </c>
      <c r="FV286" s="354"/>
      <c r="FW286" s="354"/>
      <c r="FX286" s="354"/>
      <c r="FY286" s="354"/>
      <c r="FZ286" s="354"/>
      <c r="GA286" s="354"/>
      <c r="GB286" s="354"/>
      <c r="GC286" s="354"/>
      <c r="GD286" s="354"/>
      <c r="GE286" s="354">
        <v>4</v>
      </c>
      <c r="GF286" s="354">
        <v>100</v>
      </c>
      <c r="GG286" s="354"/>
      <c r="GH286" s="354"/>
      <c r="GI286" s="354"/>
      <c r="GJ286" s="354"/>
      <c r="GK286" s="354"/>
      <c r="GL286" s="354"/>
      <c r="GM286" s="354"/>
      <c r="GN286" s="354"/>
      <c r="GO286" s="354"/>
      <c r="GP286" s="354"/>
      <c r="GQ286" s="354"/>
      <c r="GR286" s="354"/>
      <c r="GS286" s="354"/>
      <c r="GT286" s="354"/>
      <c r="GU286" s="354"/>
      <c r="GV286" s="354"/>
      <c r="GW286" s="354"/>
      <c r="GX286" s="354"/>
      <c r="GY286" s="354"/>
      <c r="GZ286" s="354">
        <v>4</v>
      </c>
      <c r="HA286" s="354"/>
      <c r="HB286" s="354"/>
      <c r="HC286" s="354"/>
      <c r="HD286" s="354"/>
      <c r="HE286" s="354"/>
      <c r="HF286" s="354"/>
      <c r="HG286" s="354"/>
      <c r="HH286" s="354"/>
      <c r="HI286" s="354"/>
      <c r="HJ286" s="354"/>
      <c r="HK286" s="354"/>
      <c r="HL286" s="354"/>
      <c r="HM286" s="354"/>
      <c r="HN286" s="354"/>
      <c r="HO286" s="354"/>
      <c r="HP286" s="354"/>
      <c r="HQ286" s="354"/>
      <c r="HR286" s="354"/>
      <c r="HS286" s="354"/>
      <c r="HT286" s="354"/>
      <c r="HU286" s="354"/>
      <c r="HV286" s="354">
        <v>96</v>
      </c>
      <c r="HW286" s="354"/>
      <c r="HX286" s="354">
        <v>76</v>
      </c>
      <c r="HY286" s="354"/>
      <c r="HZ286" s="354"/>
      <c r="IA286" s="354"/>
      <c r="IB286" s="354"/>
      <c r="IC286" s="354"/>
      <c r="ID286" s="354"/>
      <c r="IE286" s="354"/>
      <c r="IF286" s="354"/>
      <c r="IG286" s="354"/>
      <c r="IH286" s="354"/>
      <c r="II286" s="354"/>
      <c r="IJ286" s="354"/>
      <c r="IK286" s="354"/>
      <c r="IL286" s="354"/>
      <c r="IM286" s="354"/>
      <c r="IN286" s="354"/>
      <c r="IO286" s="354"/>
      <c r="IP286" s="354"/>
      <c r="IQ286" s="354"/>
      <c r="IR286" s="50"/>
      <c r="IS286" s="47"/>
      <c r="IT286" s="47"/>
      <c r="IU286" s="47"/>
      <c r="IV286" s="47"/>
      <c r="IW286" s="47"/>
      <c r="IX286" s="47"/>
      <c r="IY286" s="47"/>
      <c r="IZ286" s="47"/>
      <c r="JA286" s="47"/>
      <c r="JB286" s="47"/>
      <c r="JC286" s="47"/>
      <c r="JD286" s="47"/>
      <c r="JE286" s="47"/>
      <c r="JF286" s="47"/>
      <c r="JG286" s="47"/>
      <c r="JH286" s="47"/>
      <c r="JI286" s="47"/>
      <c r="JJ286" s="47"/>
      <c r="JK286" s="47"/>
      <c r="JL286" s="354"/>
      <c r="JM286" s="354"/>
      <c r="JN286" s="354"/>
      <c r="JO286" s="354"/>
      <c r="JP286" s="354"/>
      <c r="JQ286" s="354"/>
      <c r="JR286" s="354"/>
      <c r="JS286" s="354"/>
      <c r="JT286" s="354"/>
      <c r="JU286" s="354"/>
      <c r="JV286" s="354"/>
      <c r="JW286" s="354"/>
      <c r="JX286" s="354"/>
      <c r="JY286" s="354"/>
      <c r="JZ286" s="354"/>
      <c r="KA286" s="354"/>
      <c r="KB286" s="354"/>
      <c r="KC286" s="354"/>
      <c r="KD286" s="354"/>
      <c r="KE286" s="354"/>
      <c r="KF286" s="354"/>
      <c r="KG286" s="354"/>
      <c r="KH286" s="354"/>
      <c r="KI286" s="354"/>
      <c r="KJ286" s="354"/>
      <c r="KK286" s="354"/>
      <c r="KL286" s="354"/>
      <c r="KM286" s="354"/>
      <c r="KN286" s="354"/>
      <c r="KO286" s="354"/>
      <c r="KP286" s="354"/>
      <c r="KQ286" s="354"/>
      <c r="KR286" s="354"/>
      <c r="KS286" s="354"/>
      <c r="KT286" s="354"/>
      <c r="KU286" s="354"/>
      <c r="KV286" s="51"/>
      <c r="KW286" s="47"/>
      <c r="KX286" s="47"/>
      <c r="KY286" s="47"/>
      <c r="KZ286" s="47"/>
      <c r="LA286" s="47"/>
      <c r="LB286" s="47"/>
      <c r="LC286" s="47"/>
      <c r="LD286" s="361"/>
      <c r="LE286" s="361"/>
      <c r="LF286" s="361"/>
      <c r="LG286" s="361"/>
      <c r="LH286" s="361"/>
      <c r="LI286" s="361"/>
      <c r="LJ286" s="361"/>
      <c r="LK286" s="361"/>
      <c r="LL286" s="361"/>
      <c r="LM286" s="361"/>
      <c r="LN286" s="361"/>
      <c r="LO286" s="361"/>
      <c r="LP286" s="361"/>
      <c r="LQ286" s="354"/>
      <c r="LR286" s="354"/>
      <c r="LS286" s="354"/>
      <c r="LT286" s="354"/>
      <c r="LU286" s="354"/>
      <c r="LV286" s="354"/>
      <c r="LW286" s="51"/>
      <c r="LX286" s="354"/>
      <c r="LY286" s="354"/>
      <c r="LZ286" s="354"/>
      <c r="MA286" s="354"/>
      <c r="MB286" s="363"/>
      <c r="MC286" s="363"/>
      <c r="MD286" s="354"/>
      <c r="ME286" s="354"/>
      <c r="MF286" s="354"/>
      <c r="MG286" s="354"/>
      <c r="MH286" s="354"/>
      <c r="MI286" s="354"/>
      <c r="MJ286" s="354"/>
      <c r="MK286" s="354"/>
      <c r="ML286" s="354"/>
      <c r="MM286" s="354"/>
      <c r="MN286" s="354"/>
      <c r="MO286" s="354"/>
      <c r="MP286" s="354"/>
      <c r="MQ286" s="354"/>
      <c r="MR286" s="354"/>
      <c r="MS286" s="51"/>
      <c r="MT286" s="364">
        <f t="shared" si="182"/>
        <v>872</v>
      </c>
      <c r="MU286" s="365">
        <f t="shared" si="183"/>
        <v>0</v>
      </c>
      <c r="MV286" s="366">
        <f t="shared" si="184"/>
        <v>872</v>
      </c>
      <c r="MW286" s="365">
        <v>568</v>
      </c>
      <c r="MX286" s="365">
        <v>98</v>
      </c>
      <c r="MY286" s="54"/>
      <c r="MZ286" s="708"/>
      <c r="NA286" s="708"/>
      <c r="NB286" s="709">
        <f t="shared" si="185"/>
        <v>0</v>
      </c>
      <c r="NC286" s="710"/>
      <c r="ND286" s="710">
        <v>4.37</v>
      </c>
      <c r="NE286" s="738" t="e">
        <f t="shared" si="212"/>
        <v>#DIV/0!</v>
      </c>
      <c r="NF286" s="739"/>
      <c r="NG286" s="739"/>
      <c r="NH286" s="739">
        <v>4.37</v>
      </c>
      <c r="NI286" s="740">
        <f t="shared" si="186"/>
        <v>266.57</v>
      </c>
      <c r="NJ286" s="738"/>
      <c r="NK286" s="741"/>
      <c r="NL286" s="742">
        <v>44562</v>
      </c>
      <c r="NM286" s="739">
        <f ca="1" t="shared" si="187"/>
        <v>17.1666666666667</v>
      </c>
      <c r="NN286" s="739">
        <f ca="1" t="shared" si="188"/>
        <v>515</v>
      </c>
      <c r="NO286" s="739">
        <v>882</v>
      </c>
      <c r="NP286" s="739">
        <f t="shared" si="189"/>
        <v>872</v>
      </c>
      <c r="NQ286" s="761">
        <f t="shared" si="190"/>
        <v>1.84941675503712</v>
      </c>
      <c r="NR286" s="739">
        <f ca="1" t="shared" si="191"/>
        <v>1.31075168075446</v>
      </c>
      <c r="NS286" s="739">
        <f t="shared" si="192"/>
        <v>61</v>
      </c>
      <c r="NT286" s="739"/>
      <c r="NU286" s="739">
        <f ca="1" t="shared" si="193"/>
        <v>50.7961165048544</v>
      </c>
      <c r="NV286" s="769">
        <f ca="1" t="shared" si="194"/>
        <v>1.69320388349515</v>
      </c>
      <c r="NW286" s="769">
        <f ca="1" t="shared" si="195"/>
        <v>36.026376146789</v>
      </c>
      <c r="NX286" s="739"/>
      <c r="NY286" s="739"/>
      <c r="NZ286" s="739"/>
      <c r="OA286" s="739"/>
      <c r="OB286" s="739"/>
      <c r="OC286" s="739"/>
      <c r="OD286" s="739"/>
      <c r="OE286" s="743">
        <f t="shared" si="196"/>
        <v>108</v>
      </c>
      <c r="OF286" s="743">
        <f t="shared" si="197"/>
        <v>40</v>
      </c>
      <c r="OG286" s="743">
        <f t="shared" si="198"/>
        <v>0</v>
      </c>
      <c r="OH286" s="743">
        <f t="shared" si="199"/>
        <v>240</v>
      </c>
      <c r="OI286" s="743">
        <f t="shared" si="200"/>
        <v>104</v>
      </c>
      <c r="OJ286" s="739">
        <f t="shared" si="201"/>
        <v>104</v>
      </c>
      <c r="OK286" s="739">
        <f t="shared" si="202"/>
        <v>0</v>
      </c>
      <c r="OL286" s="739">
        <f t="shared" si="203"/>
        <v>100</v>
      </c>
      <c r="OM286" s="739">
        <f t="shared" si="204"/>
        <v>4</v>
      </c>
      <c r="ON286" s="739">
        <f t="shared" si="205"/>
        <v>0</v>
      </c>
      <c r="OO286" s="739">
        <f t="shared" si="206"/>
        <v>96</v>
      </c>
      <c r="OP286" s="739"/>
      <c r="OQ286" s="739">
        <f t="shared" si="207"/>
        <v>76</v>
      </c>
      <c r="OR286" s="739">
        <f t="shared" si="208"/>
        <v>872</v>
      </c>
      <c r="OS286" s="739">
        <f t="shared" si="209"/>
        <v>0</v>
      </c>
      <c r="OT286" s="739">
        <f t="shared" si="210"/>
        <v>0</v>
      </c>
      <c r="OU286" s="739"/>
      <c r="OV286" s="739"/>
      <c r="OW286" s="739"/>
      <c r="OX286" s="739"/>
      <c r="OY286" s="739"/>
      <c r="OZ286" s="739"/>
      <c r="PA286" s="739"/>
      <c r="PB286" s="739"/>
      <c r="PC286" s="739"/>
      <c r="PD286" s="739"/>
      <c r="PE286" s="739"/>
      <c r="PF286" s="739"/>
      <c r="PG286" s="739"/>
      <c r="PI286" s="28">
        <v>152</v>
      </c>
      <c r="PJ286" s="28">
        <v>0</v>
      </c>
      <c r="PK286" s="28">
        <v>0</v>
      </c>
      <c r="PL286" s="28">
        <v>0</v>
      </c>
      <c r="PM286" s="28">
        <v>120</v>
      </c>
      <c r="PN286" s="28">
        <v>8</v>
      </c>
      <c r="PO286" s="28">
        <v>0</v>
      </c>
      <c r="PP286" s="28">
        <v>64</v>
      </c>
      <c r="PQ286" s="28">
        <v>32</v>
      </c>
      <c r="PR286" s="28">
        <v>100</v>
      </c>
      <c r="PS286" s="28">
        <v>92</v>
      </c>
      <c r="PT286" s="28">
        <v>0</v>
      </c>
      <c r="PU286" s="28">
        <v>0</v>
      </c>
      <c r="PV286" s="28">
        <v>568</v>
      </c>
      <c r="PW286" s="28">
        <v>0</v>
      </c>
    </row>
    <row r="287" s="28" customFormat="1" customHeight="1" spans="1:439">
      <c r="A287" s="845" t="s">
        <v>1667</v>
      </c>
      <c r="B287" s="343">
        <v>2020</v>
      </c>
      <c r="C287" s="95" t="s">
        <v>1645</v>
      </c>
      <c r="D287" s="95" t="s">
        <v>1646</v>
      </c>
      <c r="E287" s="411"/>
      <c r="F287" s="846" t="s">
        <v>3824</v>
      </c>
      <c r="G287" s="112" t="s">
        <v>1104</v>
      </c>
      <c r="H287" s="113" t="s">
        <v>2230</v>
      </c>
      <c r="I287" s="99">
        <f t="shared" si="172"/>
        <v>190</v>
      </c>
      <c r="J287" s="114">
        <v>11</v>
      </c>
      <c r="K287" s="456">
        <v>6</v>
      </c>
      <c r="L287" s="150">
        <f t="shared" si="178"/>
        <v>201</v>
      </c>
      <c r="M287" s="151">
        <f t="shared" si="179"/>
        <v>201</v>
      </c>
      <c r="N287" s="455"/>
      <c r="O287" s="35"/>
      <c r="P287" s="157">
        <v>17</v>
      </c>
      <c r="Q287" s="154">
        <f t="shared" si="180"/>
        <v>0</v>
      </c>
      <c r="R287" s="34">
        <f t="shared" si="181"/>
        <v>200</v>
      </c>
      <c r="S287" s="490"/>
      <c r="T287" s="490"/>
      <c r="U287" s="824"/>
      <c r="V287" s="824"/>
      <c r="W287" s="490"/>
      <c r="X287" s="489"/>
      <c r="Y287" s="505"/>
      <c r="Z287" s="505"/>
      <c r="AA287" s="505"/>
      <c r="AB287" s="505"/>
      <c r="AC287" s="505"/>
      <c r="AD287" s="505"/>
      <c r="AE287" s="505"/>
      <c r="AF287" s="490"/>
      <c r="AG287" s="490"/>
      <c r="AH287" s="490"/>
      <c r="AI287" s="490"/>
      <c r="AJ287" s="490"/>
      <c r="AK287" s="490"/>
      <c r="AL287" s="490"/>
      <c r="AM287" s="490"/>
      <c r="AN287" s="490"/>
      <c r="AO287" s="490"/>
      <c r="AP287" s="490"/>
      <c r="AQ287" s="490">
        <v>200</v>
      </c>
      <c r="AR287" s="490"/>
      <c r="AS287" s="490"/>
      <c r="AT287" s="490"/>
      <c r="AU287" s="490"/>
      <c r="AV287" s="490"/>
      <c r="AW287" s="490"/>
      <c r="AX287" s="490"/>
      <c r="AY287" s="100"/>
      <c r="AZ287" s="48"/>
      <c r="BA287" s="48"/>
      <c r="BB287" s="48"/>
      <c r="BC287" s="48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354"/>
      <c r="BT287" s="354"/>
      <c r="BU287" s="354"/>
      <c r="BV287" s="354"/>
      <c r="BW287" s="354"/>
      <c r="BX287" s="354"/>
      <c r="BY287" s="354"/>
      <c r="BZ287" s="354"/>
      <c r="CA287" s="354"/>
      <c r="CB287" s="354"/>
      <c r="CC287" s="354"/>
      <c r="CD287" s="354"/>
      <c r="CE287" s="354"/>
      <c r="CF287" s="354"/>
      <c r="CG287" s="354"/>
      <c r="CH287" s="354"/>
      <c r="CI287" s="354"/>
      <c r="CJ287" s="354"/>
      <c r="CK287" s="354"/>
      <c r="CL287" s="354"/>
      <c r="CM287" s="354"/>
      <c r="CN287" s="354"/>
      <c r="CO287" s="354"/>
      <c r="CP287" s="358"/>
      <c r="CQ287" s="48"/>
      <c r="CR287" s="354"/>
      <c r="CS287" s="354"/>
      <c r="CT287" s="355"/>
      <c r="CU287" s="354"/>
      <c r="CV287" s="354"/>
      <c r="CW287" s="354"/>
      <c r="CX287" s="354"/>
      <c r="CY287" s="354"/>
      <c r="CZ287" s="354"/>
      <c r="DA287" s="356"/>
      <c r="DB287" s="354"/>
      <c r="DC287" s="354"/>
      <c r="DD287" s="354"/>
      <c r="DE287" s="354"/>
      <c r="DF287" s="354"/>
      <c r="DG287" s="354"/>
      <c r="DH287" s="354"/>
      <c r="DI287" s="354"/>
      <c r="DJ287" s="354"/>
      <c r="DK287" s="354"/>
      <c r="DL287" s="354"/>
      <c r="DM287" s="354"/>
      <c r="DN287" s="354"/>
      <c r="DO287" s="354"/>
      <c r="DP287" s="354"/>
      <c r="DQ287" s="354"/>
      <c r="DR287" s="354"/>
      <c r="DS287" s="354"/>
      <c r="DT287" s="354"/>
      <c r="DU287" s="354"/>
      <c r="DV287" s="354"/>
      <c r="DW287" s="354"/>
      <c r="DX287" s="354"/>
      <c r="DY287" s="354"/>
      <c r="DZ287" s="357"/>
      <c r="EA287" s="356"/>
      <c r="EB287" s="356"/>
      <c r="EC287" s="356"/>
      <c r="ED287" s="356"/>
      <c r="EE287" s="358"/>
      <c r="EF287" s="48"/>
      <c r="EG287" s="46"/>
      <c r="EH287" s="46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8"/>
      <c r="EU287" s="47"/>
      <c r="EV287" s="47"/>
      <c r="EW287" s="47"/>
      <c r="EX287" s="47"/>
      <c r="EY287" s="47"/>
      <c r="EZ287" s="47"/>
      <c r="FA287" s="47">
        <v>1</v>
      </c>
      <c r="FB287" s="47"/>
      <c r="FC287" s="47"/>
      <c r="FD287" s="47"/>
      <c r="FE287" s="47">
        <v>3</v>
      </c>
      <c r="FF287" s="47"/>
      <c r="FG287" s="47"/>
      <c r="FH287" s="47"/>
      <c r="FI287" s="47"/>
      <c r="FJ287" s="47">
        <v>4</v>
      </c>
      <c r="FK287" s="47"/>
      <c r="FL287" s="47"/>
      <c r="FM287" s="47"/>
      <c r="FN287" s="47"/>
      <c r="FO287" s="47"/>
      <c r="FP287" s="47"/>
      <c r="FQ287" s="354"/>
      <c r="FR287" s="354"/>
      <c r="FS287" s="354"/>
      <c r="FT287" s="354"/>
      <c r="FU287" s="354"/>
      <c r="FV287" s="354"/>
      <c r="FW287" s="354"/>
      <c r="FX287" s="354"/>
      <c r="FY287" s="354"/>
      <c r="FZ287" s="354">
        <v>2</v>
      </c>
      <c r="GA287" s="354"/>
      <c r="GB287" s="354"/>
      <c r="GC287" s="354"/>
      <c r="GD287" s="354"/>
      <c r="GE287" s="354">
        <v>2</v>
      </c>
      <c r="GF287" s="354"/>
      <c r="GG287" s="354"/>
      <c r="GH287" s="354"/>
      <c r="GI287" s="354"/>
      <c r="GJ287" s="354"/>
      <c r="GK287" s="354"/>
      <c r="GL287" s="354"/>
      <c r="GM287" s="354"/>
      <c r="GN287" s="354"/>
      <c r="GO287" s="354"/>
      <c r="GP287" s="354"/>
      <c r="GQ287" s="354"/>
      <c r="GR287" s="354"/>
      <c r="GS287" s="354"/>
      <c r="GT287" s="354"/>
      <c r="GU287" s="354"/>
      <c r="GV287" s="354"/>
      <c r="GW287" s="354"/>
      <c r="GX287" s="354"/>
      <c r="GY287" s="354"/>
      <c r="GZ287" s="354">
        <v>4</v>
      </c>
      <c r="HA287" s="354"/>
      <c r="HB287" s="354"/>
      <c r="HC287" s="354"/>
      <c r="HD287" s="354"/>
      <c r="HE287" s="354"/>
      <c r="HF287" s="354"/>
      <c r="HG287" s="354"/>
      <c r="HH287" s="354"/>
      <c r="HI287" s="354"/>
      <c r="HJ287" s="354"/>
      <c r="HK287" s="354"/>
      <c r="HL287" s="354"/>
      <c r="HM287" s="354"/>
      <c r="HN287" s="354"/>
      <c r="HO287" s="354"/>
      <c r="HP287" s="354"/>
      <c r="HQ287" s="354"/>
      <c r="HR287" s="354"/>
      <c r="HS287" s="354"/>
      <c r="HT287" s="354"/>
      <c r="HU287" s="354"/>
      <c r="HV287" s="354"/>
      <c r="HW287" s="354"/>
      <c r="HX287" s="354"/>
      <c r="HY287" s="354"/>
      <c r="HZ287" s="354"/>
      <c r="IA287" s="354"/>
      <c r="IB287" s="354"/>
      <c r="IC287" s="354"/>
      <c r="ID287" s="354"/>
      <c r="IE287" s="354"/>
      <c r="IF287" s="354"/>
      <c r="IG287" s="354"/>
      <c r="IH287" s="354"/>
      <c r="II287" s="354"/>
      <c r="IJ287" s="354"/>
      <c r="IK287" s="354"/>
      <c r="IL287" s="354"/>
      <c r="IM287" s="354"/>
      <c r="IN287" s="354"/>
      <c r="IO287" s="354"/>
      <c r="IP287" s="354"/>
      <c r="IQ287" s="354"/>
      <c r="IR287" s="50"/>
      <c r="IS287" s="47"/>
      <c r="IT287" s="47"/>
      <c r="IU287" s="47"/>
      <c r="IV287" s="47"/>
      <c r="IW287" s="47"/>
      <c r="IX287" s="47"/>
      <c r="IY287" s="47"/>
      <c r="IZ287" s="47"/>
      <c r="JA287" s="47"/>
      <c r="JB287" s="47"/>
      <c r="JC287" s="47"/>
      <c r="JD287" s="47"/>
      <c r="JE287" s="47"/>
      <c r="JF287" s="47"/>
      <c r="JG287" s="47"/>
      <c r="JH287" s="47"/>
      <c r="JI287" s="47"/>
      <c r="JJ287" s="47"/>
      <c r="JK287" s="47"/>
      <c r="JL287" s="354"/>
      <c r="JM287" s="354"/>
      <c r="JN287" s="354"/>
      <c r="JO287" s="354"/>
      <c r="JP287" s="354"/>
      <c r="JQ287" s="354"/>
      <c r="JR287" s="354"/>
      <c r="JS287" s="354"/>
      <c r="JT287" s="354"/>
      <c r="JU287" s="354"/>
      <c r="JV287" s="354"/>
      <c r="JW287" s="354"/>
      <c r="JX287" s="354"/>
      <c r="JY287" s="354"/>
      <c r="JZ287" s="354"/>
      <c r="KA287" s="354"/>
      <c r="KB287" s="354"/>
      <c r="KC287" s="354"/>
      <c r="KD287" s="354"/>
      <c r="KE287" s="354"/>
      <c r="KF287" s="354"/>
      <c r="KG287" s="354"/>
      <c r="KH287" s="354"/>
      <c r="KI287" s="354"/>
      <c r="KJ287" s="354"/>
      <c r="KK287" s="354"/>
      <c r="KL287" s="354"/>
      <c r="KM287" s="354"/>
      <c r="KN287" s="354"/>
      <c r="KO287" s="354"/>
      <c r="KP287" s="354"/>
      <c r="KQ287" s="354"/>
      <c r="KR287" s="354"/>
      <c r="KS287" s="354"/>
      <c r="KT287" s="354"/>
      <c r="KU287" s="354"/>
      <c r="KV287" s="51"/>
      <c r="KW287" s="47"/>
      <c r="KX287" s="47"/>
      <c r="KY287" s="47"/>
      <c r="KZ287" s="47"/>
      <c r="LA287" s="47"/>
      <c r="LB287" s="47"/>
      <c r="LC287" s="47"/>
      <c r="LD287" s="361"/>
      <c r="LE287" s="361"/>
      <c r="LF287" s="361"/>
      <c r="LG287" s="361"/>
      <c r="LH287" s="361"/>
      <c r="LI287" s="361"/>
      <c r="LJ287" s="361"/>
      <c r="LK287" s="361"/>
      <c r="LL287" s="361"/>
      <c r="LM287" s="361"/>
      <c r="LN287" s="361"/>
      <c r="LO287" s="361"/>
      <c r="LP287" s="361"/>
      <c r="LQ287" s="354"/>
      <c r="LR287" s="354"/>
      <c r="LS287" s="354"/>
      <c r="LT287" s="354"/>
      <c r="LU287" s="354"/>
      <c r="LV287" s="354"/>
      <c r="LW287" s="51"/>
      <c r="LX287" s="354"/>
      <c r="LY287" s="354"/>
      <c r="LZ287" s="354"/>
      <c r="MA287" s="354"/>
      <c r="MB287" s="363"/>
      <c r="MC287" s="363"/>
      <c r="MD287" s="354"/>
      <c r="ME287" s="354"/>
      <c r="MF287" s="354"/>
      <c r="MG287" s="354"/>
      <c r="MH287" s="354"/>
      <c r="MI287" s="354"/>
      <c r="MJ287" s="354"/>
      <c r="MK287" s="354"/>
      <c r="ML287" s="354"/>
      <c r="MM287" s="354"/>
      <c r="MN287" s="354"/>
      <c r="MO287" s="354"/>
      <c r="MP287" s="354"/>
      <c r="MQ287" s="354"/>
      <c r="MR287" s="354"/>
      <c r="MS287" s="51"/>
      <c r="MT287" s="364">
        <f t="shared" si="182"/>
        <v>16</v>
      </c>
      <c r="MU287" s="365">
        <f t="shared" si="183"/>
        <v>0</v>
      </c>
      <c r="MV287" s="366">
        <f t="shared" si="184"/>
        <v>16</v>
      </c>
      <c r="MW287" s="365">
        <v>30</v>
      </c>
      <c r="MX287" s="365">
        <v>251</v>
      </c>
      <c r="MY287" s="54"/>
      <c r="MZ287" s="709"/>
      <c r="NA287" s="709"/>
      <c r="NB287" s="709">
        <f t="shared" si="185"/>
        <v>0</v>
      </c>
      <c r="NC287" s="711"/>
      <c r="ND287" s="711">
        <v>175</v>
      </c>
      <c r="NE287" s="738" t="e">
        <f t="shared" si="212"/>
        <v>#DIV/0!</v>
      </c>
      <c r="NF287" s="743"/>
      <c r="NG287" s="743"/>
      <c r="NH287" s="743">
        <v>158.7</v>
      </c>
      <c r="NI287" s="740">
        <f t="shared" si="186"/>
        <v>35175</v>
      </c>
      <c r="NJ287" s="850"/>
      <c r="NK287" s="818"/>
      <c r="NL287" s="742">
        <v>44562</v>
      </c>
      <c r="NM287" s="739">
        <f ca="1" t="shared" si="187"/>
        <v>17.1666666666667</v>
      </c>
      <c r="NN287" s="739">
        <f ca="1" t="shared" si="188"/>
        <v>515</v>
      </c>
      <c r="NO287" s="743">
        <v>17</v>
      </c>
      <c r="NP287" s="739">
        <f t="shared" si="189"/>
        <v>16</v>
      </c>
      <c r="NQ287" s="761">
        <f t="shared" si="190"/>
        <v>0.146788990825688</v>
      </c>
      <c r="NR287" s="739">
        <f ca="1" t="shared" si="191"/>
        <v>0.104034915827915</v>
      </c>
      <c r="NS287" s="739">
        <f t="shared" si="192"/>
        <v>201</v>
      </c>
      <c r="NT287" s="743"/>
      <c r="NU287" s="739">
        <f ca="1" t="shared" si="193"/>
        <v>0.932038834951456</v>
      </c>
      <c r="NV287" s="769">
        <f ca="1" t="shared" si="194"/>
        <v>0.0310679611650485</v>
      </c>
      <c r="NW287" s="769">
        <f ca="1" t="shared" si="195"/>
        <v>6469.6875</v>
      </c>
      <c r="NX287" s="743"/>
      <c r="NY287" s="743"/>
      <c r="NZ287" s="743"/>
      <c r="OA287" s="743"/>
      <c r="OB287" s="743"/>
      <c r="OC287" s="743"/>
      <c r="OD287" s="743"/>
      <c r="OE287" s="743">
        <f t="shared" si="196"/>
        <v>0</v>
      </c>
      <c r="OF287" s="743">
        <f t="shared" si="197"/>
        <v>0</v>
      </c>
      <c r="OG287" s="743">
        <f t="shared" si="198"/>
        <v>4</v>
      </c>
      <c r="OH287" s="743">
        <f t="shared" si="199"/>
        <v>4</v>
      </c>
      <c r="OI287" s="743">
        <f t="shared" si="200"/>
        <v>0</v>
      </c>
      <c r="OJ287" s="739">
        <f t="shared" si="201"/>
        <v>4</v>
      </c>
      <c r="OK287" s="739">
        <f t="shared" si="202"/>
        <v>0</v>
      </c>
      <c r="OL287" s="739">
        <f t="shared" si="203"/>
        <v>0</v>
      </c>
      <c r="OM287" s="739">
        <f t="shared" si="204"/>
        <v>4</v>
      </c>
      <c r="ON287" s="739">
        <f t="shared" si="205"/>
        <v>0</v>
      </c>
      <c r="OO287" s="739">
        <f t="shared" si="206"/>
        <v>0</v>
      </c>
      <c r="OP287" s="739"/>
      <c r="OQ287" s="739">
        <f t="shared" si="207"/>
        <v>0</v>
      </c>
      <c r="OR287" s="739">
        <f t="shared" si="208"/>
        <v>16</v>
      </c>
      <c r="OS287" s="739">
        <f t="shared" si="209"/>
        <v>0</v>
      </c>
      <c r="OT287" s="739">
        <f t="shared" si="210"/>
        <v>0</v>
      </c>
      <c r="OU287" s="743"/>
      <c r="OV287" s="743"/>
      <c r="OW287" s="743"/>
      <c r="OX287" s="743"/>
      <c r="OY287" s="743"/>
      <c r="OZ287" s="743"/>
      <c r="PA287" s="743"/>
      <c r="PB287" s="743"/>
      <c r="PC287" s="743"/>
      <c r="PD287" s="743"/>
      <c r="PE287" s="743"/>
      <c r="PF287" s="743"/>
      <c r="PG287" s="743"/>
      <c r="PI287" s="28">
        <v>2</v>
      </c>
      <c r="PJ287" s="28">
        <v>0</v>
      </c>
      <c r="PK287" s="28">
        <v>0</v>
      </c>
      <c r="PL287" s="28">
        <v>0</v>
      </c>
      <c r="PM287" s="28">
        <v>12</v>
      </c>
      <c r="PN287" s="28">
        <v>1</v>
      </c>
      <c r="PO287" s="28">
        <v>0</v>
      </c>
      <c r="PP287" s="28">
        <v>3</v>
      </c>
      <c r="PQ287" s="28">
        <v>10</v>
      </c>
      <c r="PR287" s="28">
        <v>0</v>
      </c>
      <c r="PS287" s="28">
        <v>0</v>
      </c>
      <c r="PT287" s="28">
        <v>4</v>
      </c>
      <c r="PU287" s="28">
        <v>0</v>
      </c>
      <c r="PV287" s="28">
        <v>32</v>
      </c>
      <c r="PW287" s="28">
        <v>2</v>
      </c>
    </row>
    <row r="288" s="28" customFormat="1" customHeight="1" spans="1:439">
      <c r="A288" s="95" t="s">
        <v>1610</v>
      </c>
      <c r="B288" s="343">
        <v>2020</v>
      </c>
      <c r="C288" s="95" t="s">
        <v>1645</v>
      </c>
      <c r="D288" s="95" t="s">
        <v>1646</v>
      </c>
      <c r="E288" s="411"/>
      <c r="F288" s="116" t="s">
        <v>738</v>
      </c>
      <c r="G288" s="112" t="s">
        <v>2231</v>
      </c>
      <c r="H288" s="113" t="s">
        <v>739</v>
      </c>
      <c r="I288" s="99">
        <f t="shared" si="172"/>
        <v>-19</v>
      </c>
      <c r="J288" s="114">
        <v>68</v>
      </c>
      <c r="K288" s="456">
        <v>0</v>
      </c>
      <c r="L288" s="150">
        <f t="shared" si="178"/>
        <v>49</v>
      </c>
      <c r="M288" s="151">
        <f t="shared" si="179"/>
        <v>49</v>
      </c>
      <c r="N288" s="455"/>
      <c r="O288" s="35">
        <v>12</v>
      </c>
      <c r="P288" s="157">
        <v>68</v>
      </c>
      <c r="Q288" s="154">
        <f t="shared" si="180"/>
        <v>0</v>
      </c>
      <c r="R288" s="34">
        <f t="shared" si="181"/>
        <v>0</v>
      </c>
      <c r="S288" s="490"/>
      <c r="T288" s="490"/>
      <c r="U288" s="824"/>
      <c r="V288" s="824"/>
      <c r="W288" s="490"/>
      <c r="X288" s="489"/>
      <c r="Y288" s="505"/>
      <c r="Z288" s="505"/>
      <c r="AA288" s="505"/>
      <c r="AB288" s="505"/>
      <c r="AC288" s="505"/>
      <c r="AD288" s="505"/>
      <c r="AE288" s="505"/>
      <c r="AF288" s="490"/>
      <c r="AG288" s="490"/>
      <c r="AH288" s="490"/>
      <c r="AI288" s="490"/>
      <c r="AJ288" s="490"/>
      <c r="AK288" s="490"/>
      <c r="AL288" s="490"/>
      <c r="AM288" s="490"/>
      <c r="AN288" s="490"/>
      <c r="AO288" s="490"/>
      <c r="AP288" s="490"/>
      <c r="AQ288" s="490"/>
      <c r="AR288" s="490"/>
      <c r="AS288" s="490"/>
      <c r="AT288" s="490"/>
      <c r="AU288" s="490"/>
      <c r="AV288" s="490"/>
      <c r="AW288" s="490"/>
      <c r="AX288" s="490"/>
      <c r="AY288" s="100"/>
      <c r="AZ288" s="48"/>
      <c r="BA288" s="48"/>
      <c r="BB288" s="48"/>
      <c r="BC288" s="48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354"/>
      <c r="BT288" s="354"/>
      <c r="BU288" s="354"/>
      <c r="BV288" s="354"/>
      <c r="BW288" s="354"/>
      <c r="BX288" s="354"/>
      <c r="BY288" s="354"/>
      <c r="BZ288" s="354"/>
      <c r="CA288" s="354"/>
      <c r="CB288" s="354"/>
      <c r="CC288" s="354"/>
      <c r="CD288" s="354"/>
      <c r="CE288" s="354"/>
      <c r="CF288" s="354"/>
      <c r="CG288" s="354"/>
      <c r="CH288" s="354"/>
      <c r="CI288" s="354"/>
      <c r="CJ288" s="354"/>
      <c r="CK288" s="354"/>
      <c r="CL288" s="354"/>
      <c r="CM288" s="354"/>
      <c r="CN288" s="354"/>
      <c r="CO288" s="354"/>
      <c r="CP288" s="358"/>
      <c r="CQ288" s="48"/>
      <c r="CR288" s="354"/>
      <c r="CS288" s="354"/>
      <c r="CT288" s="355"/>
      <c r="CU288" s="354"/>
      <c r="CV288" s="354"/>
      <c r="CW288" s="354"/>
      <c r="CX288" s="354"/>
      <c r="CY288" s="354"/>
      <c r="CZ288" s="354"/>
      <c r="DA288" s="356"/>
      <c r="DB288" s="354"/>
      <c r="DC288" s="354"/>
      <c r="DD288" s="354"/>
      <c r="DE288" s="354"/>
      <c r="DF288" s="354"/>
      <c r="DG288" s="354"/>
      <c r="DH288" s="354"/>
      <c r="DI288" s="354"/>
      <c r="DJ288" s="354"/>
      <c r="DK288" s="354"/>
      <c r="DL288" s="354"/>
      <c r="DM288" s="354"/>
      <c r="DN288" s="354"/>
      <c r="DO288" s="354"/>
      <c r="DP288" s="354"/>
      <c r="DQ288" s="354"/>
      <c r="DR288" s="354"/>
      <c r="DS288" s="354"/>
      <c r="DT288" s="354"/>
      <c r="DU288" s="354"/>
      <c r="DV288" s="354"/>
      <c r="DW288" s="354"/>
      <c r="DX288" s="354"/>
      <c r="DY288" s="354"/>
      <c r="DZ288" s="357"/>
      <c r="EA288" s="356"/>
      <c r="EB288" s="356"/>
      <c r="EC288" s="356"/>
      <c r="ED288" s="356"/>
      <c r="EE288" s="358"/>
      <c r="EF288" s="48"/>
      <c r="EG288" s="46">
        <v>12</v>
      </c>
      <c r="EH288" s="46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8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354"/>
      <c r="FR288" s="354"/>
      <c r="FS288" s="354"/>
      <c r="FT288" s="354"/>
      <c r="FU288" s="354"/>
      <c r="FV288" s="354"/>
      <c r="FW288" s="354"/>
      <c r="FX288" s="354"/>
      <c r="FY288" s="354"/>
      <c r="FZ288" s="354">
        <v>1</v>
      </c>
      <c r="GA288" s="354"/>
      <c r="GB288" s="354"/>
      <c r="GC288" s="354"/>
      <c r="GD288" s="354"/>
      <c r="GE288" s="354"/>
      <c r="GF288" s="354"/>
      <c r="GG288" s="354"/>
      <c r="GH288" s="354"/>
      <c r="GI288" s="354"/>
      <c r="GJ288" s="354"/>
      <c r="GK288" s="354"/>
      <c r="GL288" s="354"/>
      <c r="GM288" s="354"/>
      <c r="GN288" s="354"/>
      <c r="GO288" s="354"/>
      <c r="GP288" s="354"/>
      <c r="GQ288" s="354"/>
      <c r="GR288" s="354"/>
      <c r="GS288" s="354"/>
      <c r="GT288" s="354"/>
      <c r="GU288" s="354"/>
      <c r="GV288" s="354"/>
      <c r="GW288" s="354"/>
      <c r="GX288" s="354"/>
      <c r="GY288" s="354"/>
      <c r="GZ288" s="354">
        <v>4</v>
      </c>
      <c r="HA288" s="354"/>
      <c r="HB288" s="354"/>
      <c r="HC288" s="354"/>
      <c r="HD288" s="354"/>
      <c r="HE288" s="354"/>
      <c r="HF288" s="354"/>
      <c r="HG288" s="354"/>
      <c r="HH288" s="354"/>
      <c r="HI288" s="354"/>
      <c r="HJ288" s="354"/>
      <c r="HK288" s="354"/>
      <c r="HL288" s="354"/>
      <c r="HM288" s="354"/>
      <c r="HN288" s="354"/>
      <c r="HO288" s="354"/>
      <c r="HP288" s="354"/>
      <c r="HQ288" s="354"/>
      <c r="HR288" s="354"/>
      <c r="HS288" s="354"/>
      <c r="HT288" s="354"/>
      <c r="HU288" s="354"/>
      <c r="HV288" s="354"/>
      <c r="HW288" s="354"/>
      <c r="HX288" s="354"/>
      <c r="HY288" s="354"/>
      <c r="HZ288" s="354"/>
      <c r="IA288" s="354"/>
      <c r="IB288" s="354"/>
      <c r="IC288" s="354"/>
      <c r="ID288" s="354"/>
      <c r="IE288" s="354"/>
      <c r="IF288" s="354"/>
      <c r="IG288" s="354"/>
      <c r="IH288" s="354"/>
      <c r="II288" s="354"/>
      <c r="IJ288" s="354"/>
      <c r="IK288" s="354"/>
      <c r="IL288" s="354"/>
      <c r="IM288" s="354"/>
      <c r="IN288" s="354"/>
      <c r="IO288" s="354"/>
      <c r="IP288" s="354"/>
      <c r="IQ288" s="354"/>
      <c r="IR288" s="50"/>
      <c r="IS288" s="47"/>
      <c r="IT288" s="47"/>
      <c r="IU288" s="47"/>
      <c r="IV288" s="47"/>
      <c r="IW288" s="47"/>
      <c r="IX288" s="47"/>
      <c r="IY288" s="47"/>
      <c r="IZ288" s="47"/>
      <c r="JA288" s="47"/>
      <c r="JB288" s="47"/>
      <c r="JC288" s="47"/>
      <c r="JD288" s="47"/>
      <c r="JE288" s="47"/>
      <c r="JF288" s="47"/>
      <c r="JG288" s="47"/>
      <c r="JH288" s="47"/>
      <c r="JI288" s="47"/>
      <c r="JJ288" s="47"/>
      <c r="JK288" s="47"/>
      <c r="JL288" s="354"/>
      <c r="JM288" s="354"/>
      <c r="JN288" s="354"/>
      <c r="JO288" s="354"/>
      <c r="JP288" s="354"/>
      <c r="JQ288" s="354"/>
      <c r="JR288" s="354"/>
      <c r="JS288" s="354"/>
      <c r="JT288" s="354"/>
      <c r="JU288" s="354"/>
      <c r="JV288" s="354"/>
      <c r="JW288" s="354"/>
      <c r="JX288" s="354"/>
      <c r="JY288" s="354"/>
      <c r="JZ288" s="354"/>
      <c r="KA288" s="354"/>
      <c r="KB288" s="354"/>
      <c r="KC288" s="354"/>
      <c r="KD288" s="354"/>
      <c r="KE288" s="354"/>
      <c r="KF288" s="354"/>
      <c r="KG288" s="354"/>
      <c r="KH288" s="354"/>
      <c r="KI288" s="354"/>
      <c r="KJ288" s="354"/>
      <c r="KK288" s="354"/>
      <c r="KL288" s="354"/>
      <c r="KM288" s="354"/>
      <c r="KN288" s="354"/>
      <c r="KO288" s="354"/>
      <c r="KP288" s="354"/>
      <c r="KQ288" s="354"/>
      <c r="KR288" s="354"/>
      <c r="KS288" s="354"/>
      <c r="KT288" s="354"/>
      <c r="KU288" s="354"/>
      <c r="KV288" s="51"/>
      <c r="KW288" s="47"/>
      <c r="KX288" s="47"/>
      <c r="KY288" s="47"/>
      <c r="KZ288" s="47"/>
      <c r="LA288" s="47"/>
      <c r="LB288" s="47"/>
      <c r="LC288" s="47"/>
      <c r="LD288" s="361"/>
      <c r="LE288" s="361"/>
      <c r="LF288" s="361"/>
      <c r="LG288" s="361"/>
      <c r="LH288" s="361"/>
      <c r="LI288" s="361"/>
      <c r="LJ288" s="361"/>
      <c r="LK288" s="361"/>
      <c r="LL288" s="361"/>
      <c r="LM288" s="361"/>
      <c r="LN288" s="361"/>
      <c r="LO288" s="361"/>
      <c r="LP288" s="361"/>
      <c r="LQ288" s="354"/>
      <c r="LR288" s="354"/>
      <c r="LS288" s="354"/>
      <c r="LT288" s="354"/>
      <c r="LU288" s="354"/>
      <c r="LV288" s="354"/>
      <c r="LW288" s="51"/>
      <c r="LX288" s="354"/>
      <c r="LY288" s="354"/>
      <c r="LZ288" s="354"/>
      <c r="MA288" s="354"/>
      <c r="MB288" s="363"/>
      <c r="MC288" s="363"/>
      <c r="MD288" s="354"/>
      <c r="ME288" s="354"/>
      <c r="MF288" s="354"/>
      <c r="MG288" s="354"/>
      <c r="MH288" s="354">
        <v>2</v>
      </c>
      <c r="MI288" s="354">
        <v>1</v>
      </c>
      <c r="MJ288" s="354"/>
      <c r="MK288" s="354"/>
      <c r="ML288" s="354"/>
      <c r="MM288" s="354">
        <v>5</v>
      </c>
      <c r="MN288" s="354">
        <v>6</v>
      </c>
      <c r="MO288" s="354"/>
      <c r="MP288" s="354"/>
      <c r="MQ288" s="354"/>
      <c r="MR288" s="354"/>
      <c r="MS288" s="51"/>
      <c r="MT288" s="364">
        <f t="shared" si="182"/>
        <v>17</v>
      </c>
      <c r="MU288" s="365">
        <f t="shared" si="183"/>
        <v>14</v>
      </c>
      <c r="MV288" s="366">
        <f t="shared" si="184"/>
        <v>31</v>
      </c>
      <c r="MW288" s="365">
        <v>118</v>
      </c>
      <c r="MX288" s="365"/>
      <c r="MY288" s="54"/>
      <c r="MZ288" s="708"/>
      <c r="NA288" s="708"/>
      <c r="NB288" s="709">
        <f t="shared" si="185"/>
        <v>0</v>
      </c>
      <c r="NC288" s="710"/>
      <c r="ND288" s="710">
        <v>369</v>
      </c>
      <c r="NE288" s="738" t="e">
        <f t="shared" si="212"/>
        <v>#DIV/0!</v>
      </c>
      <c r="NF288" s="739"/>
      <c r="NG288" s="739"/>
      <c r="NH288" s="739">
        <v>369</v>
      </c>
      <c r="NI288" s="740">
        <f t="shared" si="186"/>
        <v>18081</v>
      </c>
      <c r="NJ288" s="738"/>
      <c r="NK288" s="741"/>
      <c r="NL288" s="742">
        <v>44562</v>
      </c>
      <c r="NM288" s="739">
        <f ca="1" t="shared" si="187"/>
        <v>17.1666666666667</v>
      </c>
      <c r="NN288" s="739">
        <f ca="1" t="shared" si="188"/>
        <v>515</v>
      </c>
      <c r="NO288" s="739">
        <v>68</v>
      </c>
      <c r="NP288" s="739">
        <f t="shared" si="189"/>
        <v>31</v>
      </c>
      <c r="NQ288" s="761">
        <f t="shared" si="190"/>
        <v>0.52991452991453</v>
      </c>
      <c r="NR288" s="739">
        <f ca="1" t="shared" si="191"/>
        <v>0.375570492075347</v>
      </c>
      <c r="NS288" s="739">
        <f t="shared" si="192"/>
        <v>49</v>
      </c>
      <c r="NT288" s="739"/>
      <c r="NU288" s="739">
        <f ca="1" t="shared" si="193"/>
        <v>1.80582524271845</v>
      </c>
      <c r="NV288" s="769">
        <f ca="1" t="shared" si="194"/>
        <v>0.0601941747572816</v>
      </c>
      <c r="NW288" s="769">
        <f ca="1" t="shared" si="195"/>
        <v>814.032258064516</v>
      </c>
      <c r="NX288" s="739"/>
      <c r="NY288" s="739"/>
      <c r="NZ288" s="739"/>
      <c r="OA288" s="739"/>
      <c r="OB288" s="739"/>
      <c r="OC288" s="739"/>
      <c r="OD288" s="739"/>
      <c r="OE288" s="743">
        <f t="shared" si="196"/>
        <v>12</v>
      </c>
      <c r="OF288" s="743">
        <f t="shared" si="197"/>
        <v>0</v>
      </c>
      <c r="OG288" s="743">
        <f t="shared" si="198"/>
        <v>0</v>
      </c>
      <c r="OH288" s="743">
        <f t="shared" si="199"/>
        <v>0</v>
      </c>
      <c r="OI288" s="743">
        <f t="shared" si="200"/>
        <v>0</v>
      </c>
      <c r="OJ288" s="739">
        <f t="shared" si="201"/>
        <v>1</v>
      </c>
      <c r="OK288" s="739">
        <f t="shared" si="202"/>
        <v>0</v>
      </c>
      <c r="OL288" s="739">
        <f t="shared" si="203"/>
        <v>0</v>
      </c>
      <c r="OM288" s="739">
        <f t="shared" si="204"/>
        <v>4</v>
      </c>
      <c r="ON288" s="739">
        <f t="shared" si="205"/>
        <v>0</v>
      </c>
      <c r="OO288" s="739">
        <f t="shared" si="206"/>
        <v>1</v>
      </c>
      <c r="OP288" s="739"/>
      <c r="OQ288" s="739">
        <f t="shared" si="207"/>
        <v>2</v>
      </c>
      <c r="OR288" s="739">
        <f t="shared" si="208"/>
        <v>20</v>
      </c>
      <c r="OS288" s="739">
        <f t="shared" si="209"/>
        <v>0</v>
      </c>
      <c r="OT288" s="739">
        <f t="shared" si="210"/>
        <v>-11</v>
      </c>
      <c r="OU288" s="739"/>
      <c r="OV288" s="739"/>
      <c r="OW288" s="739"/>
      <c r="OX288" s="739"/>
      <c r="OY288" s="739"/>
      <c r="OZ288" s="739"/>
      <c r="PA288" s="739"/>
      <c r="PB288" s="739"/>
      <c r="PC288" s="739"/>
      <c r="PD288" s="739"/>
      <c r="PE288" s="739"/>
      <c r="PF288" s="739"/>
      <c r="PG288" s="739"/>
      <c r="PI288" s="28">
        <v>0</v>
      </c>
      <c r="PJ288" s="28">
        <v>0</v>
      </c>
      <c r="PK288" s="28">
        <v>0</v>
      </c>
      <c r="PL288" s="28">
        <v>92</v>
      </c>
      <c r="PM288" s="28">
        <v>0</v>
      </c>
      <c r="PN288" s="28">
        <v>4</v>
      </c>
      <c r="PO288" s="28">
        <v>0</v>
      </c>
      <c r="PP288" s="28">
        <v>16</v>
      </c>
      <c r="PQ288" s="28">
        <v>4</v>
      </c>
      <c r="PR288" s="28">
        <v>0</v>
      </c>
      <c r="PS288" s="28">
        <v>0</v>
      </c>
      <c r="PT288" s="28">
        <v>4</v>
      </c>
      <c r="PU288" s="28">
        <v>0</v>
      </c>
      <c r="PV288" s="28">
        <v>120</v>
      </c>
      <c r="PW288" s="28">
        <v>2</v>
      </c>
    </row>
    <row r="289" s="28" customFormat="1" customHeight="1" spans="1:439">
      <c r="A289" s="95" t="s">
        <v>1610</v>
      </c>
      <c r="B289" s="343">
        <v>2020</v>
      </c>
      <c r="C289" s="95" t="s">
        <v>1645</v>
      </c>
      <c r="D289" s="95" t="s">
        <v>1646</v>
      </c>
      <c r="E289" s="411"/>
      <c r="F289" s="116" t="s">
        <v>740</v>
      </c>
      <c r="G289" s="112" t="s">
        <v>2232</v>
      </c>
      <c r="H289" s="113" t="s">
        <v>741</v>
      </c>
      <c r="I289" s="99">
        <f t="shared" si="172"/>
        <v>-18</v>
      </c>
      <c r="J289" s="114">
        <v>19</v>
      </c>
      <c r="K289" s="456">
        <v>-1</v>
      </c>
      <c r="L289" s="150">
        <f t="shared" si="178"/>
        <v>1</v>
      </c>
      <c r="M289" s="151">
        <f t="shared" si="179"/>
        <v>1</v>
      </c>
      <c r="N289" s="455"/>
      <c r="O289" s="35"/>
      <c r="P289" s="157">
        <v>16</v>
      </c>
      <c r="Q289" s="154">
        <f t="shared" si="180"/>
        <v>0</v>
      </c>
      <c r="R289" s="34">
        <f t="shared" si="181"/>
        <v>30</v>
      </c>
      <c r="S289" s="490"/>
      <c r="T289" s="490"/>
      <c r="U289" s="824"/>
      <c r="V289" s="824"/>
      <c r="W289" s="490"/>
      <c r="X289" s="489"/>
      <c r="Y289" s="505"/>
      <c r="Z289" s="505"/>
      <c r="AA289" s="505"/>
      <c r="AB289" s="505"/>
      <c r="AC289" s="505"/>
      <c r="AD289" s="505">
        <v>30</v>
      </c>
      <c r="AE289" s="505"/>
      <c r="AF289" s="490"/>
      <c r="AG289" s="490"/>
      <c r="AH289" s="490"/>
      <c r="AI289" s="490"/>
      <c r="AJ289" s="490"/>
      <c r="AK289" s="490"/>
      <c r="AL289" s="490"/>
      <c r="AM289" s="490"/>
      <c r="AN289" s="490"/>
      <c r="AO289" s="490"/>
      <c r="AP289" s="490"/>
      <c r="AQ289" s="490"/>
      <c r="AR289" s="490"/>
      <c r="AS289" s="490"/>
      <c r="AT289" s="490"/>
      <c r="AU289" s="490"/>
      <c r="AV289" s="490"/>
      <c r="AW289" s="490"/>
      <c r="AX289" s="490"/>
      <c r="AY289" s="100"/>
      <c r="AZ289" s="48"/>
      <c r="BA289" s="48"/>
      <c r="BB289" s="48"/>
      <c r="BC289" s="48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354"/>
      <c r="BT289" s="354"/>
      <c r="BU289" s="354"/>
      <c r="BV289" s="354"/>
      <c r="BW289" s="354"/>
      <c r="BX289" s="354"/>
      <c r="BY289" s="354"/>
      <c r="BZ289" s="354"/>
      <c r="CA289" s="354"/>
      <c r="CB289" s="354"/>
      <c r="CC289" s="354"/>
      <c r="CD289" s="354"/>
      <c r="CE289" s="354"/>
      <c r="CF289" s="354"/>
      <c r="CG289" s="354"/>
      <c r="CH289" s="354"/>
      <c r="CI289" s="354"/>
      <c r="CJ289" s="354"/>
      <c r="CK289" s="354"/>
      <c r="CL289" s="354"/>
      <c r="CM289" s="354"/>
      <c r="CN289" s="354"/>
      <c r="CO289" s="354"/>
      <c r="CP289" s="358"/>
      <c r="CQ289" s="48"/>
      <c r="CR289" s="354"/>
      <c r="CS289" s="354"/>
      <c r="CT289" s="355"/>
      <c r="CU289" s="354"/>
      <c r="CV289" s="354"/>
      <c r="CW289" s="354"/>
      <c r="CX289" s="354"/>
      <c r="CY289" s="354"/>
      <c r="CZ289" s="354"/>
      <c r="DA289" s="356"/>
      <c r="DB289" s="354"/>
      <c r="DC289" s="354"/>
      <c r="DD289" s="354"/>
      <c r="DE289" s="354"/>
      <c r="DF289" s="354"/>
      <c r="DG289" s="354"/>
      <c r="DH289" s="354"/>
      <c r="DI289" s="354"/>
      <c r="DJ289" s="354"/>
      <c r="DK289" s="354"/>
      <c r="DL289" s="354"/>
      <c r="DM289" s="354"/>
      <c r="DN289" s="354"/>
      <c r="DO289" s="354"/>
      <c r="DP289" s="354"/>
      <c r="DQ289" s="354"/>
      <c r="DR289" s="354"/>
      <c r="DS289" s="354"/>
      <c r="DT289" s="354"/>
      <c r="DU289" s="354">
        <v>1</v>
      </c>
      <c r="DV289" s="354"/>
      <c r="DW289" s="354"/>
      <c r="DX289" s="354"/>
      <c r="DY289" s="354"/>
      <c r="DZ289" s="357"/>
      <c r="EA289" s="356"/>
      <c r="EB289" s="356"/>
      <c r="EC289" s="356"/>
      <c r="ED289" s="356"/>
      <c r="EE289" s="358"/>
      <c r="EF289" s="48"/>
      <c r="EG289" s="46"/>
      <c r="EH289" s="46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8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>
        <v>16</v>
      </c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354"/>
      <c r="FR289" s="354"/>
      <c r="FS289" s="354"/>
      <c r="FT289" s="354"/>
      <c r="FU289" s="354"/>
      <c r="FV289" s="354"/>
      <c r="FW289" s="354"/>
      <c r="FX289" s="354"/>
      <c r="FY289" s="354"/>
      <c r="FZ289" s="354">
        <v>1</v>
      </c>
      <c r="GA289" s="354"/>
      <c r="GB289" s="354"/>
      <c r="GC289" s="354"/>
      <c r="GD289" s="354"/>
      <c r="GE289" s="354">
        <v>8</v>
      </c>
      <c r="GF289" s="354"/>
      <c r="GG289" s="354"/>
      <c r="GH289" s="354"/>
      <c r="GI289" s="354"/>
      <c r="GJ289" s="354"/>
      <c r="GK289" s="354"/>
      <c r="GL289" s="354"/>
      <c r="GM289" s="354"/>
      <c r="GN289" s="354"/>
      <c r="GO289" s="354"/>
      <c r="GP289" s="354"/>
      <c r="GQ289" s="354"/>
      <c r="GR289" s="354"/>
      <c r="GS289" s="354"/>
      <c r="GT289" s="354"/>
      <c r="GU289" s="354"/>
      <c r="GV289" s="354"/>
      <c r="GW289" s="354"/>
      <c r="GX289" s="354"/>
      <c r="GY289" s="354"/>
      <c r="GZ289" s="354"/>
      <c r="HA289" s="354"/>
      <c r="HB289" s="354"/>
      <c r="HC289" s="354"/>
      <c r="HD289" s="354"/>
      <c r="HE289" s="354">
        <v>7</v>
      </c>
      <c r="HF289" s="354"/>
      <c r="HG289" s="354"/>
      <c r="HH289" s="354"/>
      <c r="HI289" s="354"/>
      <c r="HJ289" s="354"/>
      <c r="HK289" s="354">
        <v>3</v>
      </c>
      <c r="HL289" s="354"/>
      <c r="HM289" s="354"/>
      <c r="HN289" s="354"/>
      <c r="HO289" s="354"/>
      <c r="HP289" s="354"/>
      <c r="HQ289" s="354"/>
      <c r="HR289" s="354"/>
      <c r="HS289" s="354"/>
      <c r="HT289" s="354"/>
      <c r="HU289" s="354"/>
      <c r="HV289" s="354"/>
      <c r="HW289" s="354"/>
      <c r="HX289" s="354"/>
      <c r="HY289" s="354"/>
      <c r="HZ289" s="354"/>
      <c r="IA289" s="354"/>
      <c r="IB289" s="354"/>
      <c r="IC289" s="354"/>
      <c r="ID289" s="354"/>
      <c r="IE289" s="354"/>
      <c r="IF289" s="354"/>
      <c r="IG289" s="354"/>
      <c r="IH289" s="354"/>
      <c r="II289" s="354"/>
      <c r="IJ289" s="354"/>
      <c r="IK289" s="354"/>
      <c r="IL289" s="354"/>
      <c r="IM289" s="354"/>
      <c r="IN289" s="354"/>
      <c r="IO289" s="354"/>
      <c r="IP289" s="354"/>
      <c r="IQ289" s="354"/>
      <c r="IR289" s="50"/>
      <c r="IS289" s="47"/>
      <c r="IT289" s="47"/>
      <c r="IU289" s="47"/>
      <c r="IV289" s="47"/>
      <c r="IW289" s="47"/>
      <c r="IX289" s="47"/>
      <c r="IY289" s="47"/>
      <c r="IZ289" s="47"/>
      <c r="JA289" s="47"/>
      <c r="JB289" s="47"/>
      <c r="JC289" s="47"/>
      <c r="JD289" s="47"/>
      <c r="JE289" s="47"/>
      <c r="JF289" s="47"/>
      <c r="JG289" s="47"/>
      <c r="JH289" s="47"/>
      <c r="JI289" s="47"/>
      <c r="JJ289" s="47"/>
      <c r="JK289" s="47"/>
      <c r="JL289" s="354"/>
      <c r="JM289" s="354"/>
      <c r="JN289" s="354"/>
      <c r="JO289" s="354"/>
      <c r="JP289" s="354"/>
      <c r="JQ289" s="354"/>
      <c r="JR289" s="354"/>
      <c r="JS289" s="354"/>
      <c r="JT289" s="354"/>
      <c r="JU289" s="354"/>
      <c r="JV289" s="354"/>
      <c r="JW289" s="354"/>
      <c r="JX289" s="354"/>
      <c r="JY289" s="354"/>
      <c r="JZ289" s="354"/>
      <c r="KA289" s="354"/>
      <c r="KB289" s="354"/>
      <c r="KC289" s="354"/>
      <c r="KD289" s="354"/>
      <c r="KE289" s="354"/>
      <c r="KF289" s="354"/>
      <c r="KG289" s="354"/>
      <c r="KH289" s="354"/>
      <c r="KI289" s="354"/>
      <c r="KJ289" s="354"/>
      <c r="KK289" s="354"/>
      <c r="KL289" s="354"/>
      <c r="KM289" s="354"/>
      <c r="KN289" s="354"/>
      <c r="KO289" s="354"/>
      <c r="KP289" s="354"/>
      <c r="KQ289" s="354"/>
      <c r="KR289" s="354"/>
      <c r="KS289" s="354"/>
      <c r="KT289" s="354"/>
      <c r="KU289" s="354"/>
      <c r="KV289" s="51"/>
      <c r="KW289" s="47"/>
      <c r="KX289" s="47"/>
      <c r="KY289" s="47"/>
      <c r="KZ289" s="47"/>
      <c r="LA289" s="47"/>
      <c r="LB289" s="47"/>
      <c r="LC289" s="47"/>
      <c r="LD289" s="361"/>
      <c r="LE289" s="361"/>
      <c r="LF289" s="361"/>
      <c r="LG289" s="361"/>
      <c r="LH289" s="361"/>
      <c r="LI289" s="361"/>
      <c r="LJ289" s="361"/>
      <c r="LK289" s="361"/>
      <c r="LL289" s="361"/>
      <c r="LM289" s="361"/>
      <c r="LN289" s="361"/>
      <c r="LO289" s="361"/>
      <c r="LP289" s="361"/>
      <c r="LQ289" s="354"/>
      <c r="LR289" s="354"/>
      <c r="LS289" s="354"/>
      <c r="LT289" s="354"/>
      <c r="LU289" s="354"/>
      <c r="LV289" s="354"/>
      <c r="LW289" s="51"/>
      <c r="LX289" s="354"/>
      <c r="LY289" s="354"/>
      <c r="LZ289" s="354"/>
      <c r="MA289" s="354"/>
      <c r="MB289" s="363"/>
      <c r="MC289" s="363"/>
      <c r="MD289" s="354"/>
      <c r="ME289" s="354"/>
      <c r="MF289" s="354"/>
      <c r="MG289" s="354"/>
      <c r="MH289" s="354">
        <v>2</v>
      </c>
      <c r="MI289" s="354">
        <v>3</v>
      </c>
      <c r="MJ289" s="354"/>
      <c r="MK289" s="354"/>
      <c r="ML289" s="354"/>
      <c r="MM289" s="354"/>
      <c r="MN289" s="354">
        <v>4</v>
      </c>
      <c r="MO289" s="354"/>
      <c r="MP289" s="354"/>
      <c r="MQ289" s="354"/>
      <c r="MR289" s="354"/>
      <c r="MS289" s="51"/>
      <c r="MT289" s="364">
        <f t="shared" si="182"/>
        <v>35</v>
      </c>
      <c r="MU289" s="365">
        <f t="shared" si="183"/>
        <v>9</v>
      </c>
      <c r="MV289" s="366">
        <f t="shared" si="184"/>
        <v>44</v>
      </c>
      <c r="MW289" s="365">
        <v>6</v>
      </c>
      <c r="MX289" s="365"/>
      <c r="MY289" s="54"/>
      <c r="MZ289" s="708"/>
      <c r="NA289" s="708"/>
      <c r="NB289" s="709">
        <f t="shared" si="185"/>
        <v>0</v>
      </c>
      <c r="NC289" s="710"/>
      <c r="ND289" s="710">
        <v>417</v>
      </c>
      <c r="NE289" s="738" t="e">
        <f t="shared" si="212"/>
        <v>#DIV/0!</v>
      </c>
      <c r="NF289" s="739"/>
      <c r="NG289" s="739"/>
      <c r="NH289" s="739">
        <v>417</v>
      </c>
      <c r="NI289" s="740">
        <f t="shared" si="186"/>
        <v>417</v>
      </c>
      <c r="NJ289" s="738"/>
      <c r="NK289" s="741"/>
      <c r="NL289" s="742">
        <v>44562</v>
      </c>
      <c r="NM289" s="739">
        <f ca="1" t="shared" si="187"/>
        <v>17.1666666666667</v>
      </c>
      <c r="NN289" s="739">
        <f ca="1" t="shared" si="188"/>
        <v>515</v>
      </c>
      <c r="NO289" s="739">
        <v>18</v>
      </c>
      <c r="NP289" s="739">
        <f t="shared" si="189"/>
        <v>44</v>
      </c>
      <c r="NQ289" s="761">
        <f t="shared" si="190"/>
        <v>4.63157894736842</v>
      </c>
      <c r="NR289" s="739">
        <f ca="1" t="shared" si="191"/>
        <v>3.282575370465</v>
      </c>
      <c r="NS289" s="739">
        <f t="shared" si="192"/>
        <v>1</v>
      </c>
      <c r="NT289" s="739"/>
      <c r="NU289" s="739">
        <f ca="1" t="shared" si="193"/>
        <v>2.5631067961165</v>
      </c>
      <c r="NV289" s="769">
        <f ca="1" t="shared" si="194"/>
        <v>0.0854368932038835</v>
      </c>
      <c r="NW289" s="769">
        <f ca="1" t="shared" si="195"/>
        <v>11.7045454545455</v>
      </c>
      <c r="NX289" s="739"/>
      <c r="NY289" s="739"/>
      <c r="NZ289" s="739"/>
      <c r="OA289" s="739"/>
      <c r="OB289" s="739"/>
      <c r="OC289" s="739"/>
      <c r="OD289" s="739"/>
      <c r="OE289" s="743">
        <f t="shared" si="196"/>
        <v>0</v>
      </c>
      <c r="OF289" s="743">
        <f t="shared" si="197"/>
        <v>0</v>
      </c>
      <c r="OG289" s="743">
        <f t="shared" si="198"/>
        <v>16</v>
      </c>
      <c r="OH289" s="743">
        <f t="shared" si="199"/>
        <v>0</v>
      </c>
      <c r="OI289" s="743">
        <f t="shared" si="200"/>
        <v>0</v>
      </c>
      <c r="OJ289" s="739">
        <f t="shared" si="201"/>
        <v>9</v>
      </c>
      <c r="OK289" s="739">
        <f t="shared" si="202"/>
        <v>0</v>
      </c>
      <c r="OL289" s="739">
        <f t="shared" si="203"/>
        <v>0</v>
      </c>
      <c r="OM289" s="739">
        <f t="shared" si="204"/>
        <v>0</v>
      </c>
      <c r="ON289" s="739">
        <f t="shared" si="205"/>
        <v>10</v>
      </c>
      <c r="OO289" s="739">
        <f t="shared" si="206"/>
        <v>3</v>
      </c>
      <c r="OP289" s="739"/>
      <c r="OQ289" s="739">
        <f t="shared" si="207"/>
        <v>2</v>
      </c>
      <c r="OR289" s="739">
        <f t="shared" si="208"/>
        <v>40</v>
      </c>
      <c r="OS289" s="739">
        <f t="shared" si="209"/>
        <v>0</v>
      </c>
      <c r="OT289" s="739">
        <f t="shared" si="210"/>
        <v>-4</v>
      </c>
      <c r="OU289" s="739"/>
      <c r="OV289" s="739"/>
      <c r="OW289" s="739"/>
      <c r="OX289" s="739"/>
      <c r="OY289" s="739"/>
      <c r="OZ289" s="739"/>
      <c r="PA289" s="739"/>
      <c r="PB289" s="739"/>
      <c r="PC289" s="739"/>
      <c r="PD289" s="739"/>
      <c r="PE289" s="739"/>
      <c r="PF289" s="739"/>
      <c r="PG289" s="739"/>
      <c r="PI289" s="28">
        <v>0</v>
      </c>
      <c r="PJ289" s="28">
        <v>0</v>
      </c>
      <c r="PK289" s="28">
        <v>0</v>
      </c>
      <c r="PL289" s="28">
        <v>0</v>
      </c>
      <c r="PM289" s="28">
        <v>0</v>
      </c>
      <c r="PN289" s="28">
        <v>0</v>
      </c>
      <c r="PO289" s="28">
        <v>0</v>
      </c>
      <c r="PP289" s="28">
        <v>0</v>
      </c>
      <c r="PQ289" s="28">
        <v>0</v>
      </c>
      <c r="PR289" s="28">
        <v>0</v>
      </c>
      <c r="PS289" s="28">
        <v>0</v>
      </c>
      <c r="PT289" s="28">
        <v>12</v>
      </c>
      <c r="PU289" s="28">
        <v>0</v>
      </c>
      <c r="PV289" s="28">
        <v>12</v>
      </c>
      <c r="PW289" s="28">
        <v>6</v>
      </c>
    </row>
    <row r="290" s="28" customFormat="1" customHeight="1" spans="1:439">
      <c r="A290" s="95" t="s">
        <v>1610</v>
      </c>
      <c r="B290" s="343">
        <v>2020</v>
      </c>
      <c r="C290" s="95" t="s">
        <v>1843</v>
      </c>
      <c r="D290" s="95" t="s">
        <v>1844</v>
      </c>
      <c r="E290" s="411"/>
      <c r="F290" s="116" t="s">
        <v>742</v>
      </c>
      <c r="G290" s="112" t="s">
        <v>2233</v>
      </c>
      <c r="H290" s="113" t="s">
        <v>2234</v>
      </c>
      <c r="I290" s="99">
        <f t="shared" si="172"/>
        <v>1495</v>
      </c>
      <c r="J290" s="114">
        <v>500</v>
      </c>
      <c r="K290" s="456">
        <v>-50</v>
      </c>
      <c r="L290" s="150">
        <f t="shared" si="178"/>
        <v>1995</v>
      </c>
      <c r="M290" s="151">
        <f t="shared" si="179"/>
        <v>1995</v>
      </c>
      <c r="N290" s="455"/>
      <c r="O290" s="35"/>
      <c r="P290" s="157">
        <v>450</v>
      </c>
      <c r="Q290" s="154">
        <f t="shared" si="180"/>
        <v>0</v>
      </c>
      <c r="R290" s="34">
        <f t="shared" si="181"/>
        <v>2000</v>
      </c>
      <c r="S290" s="490"/>
      <c r="T290" s="490"/>
      <c r="U290" s="824"/>
      <c r="V290" s="824"/>
      <c r="W290" s="490"/>
      <c r="X290" s="489"/>
      <c r="Y290" s="505"/>
      <c r="Z290" s="505"/>
      <c r="AA290" s="505"/>
      <c r="AB290" s="505"/>
      <c r="AC290" s="505"/>
      <c r="AD290" s="505">
        <v>1500</v>
      </c>
      <c r="AE290" s="505"/>
      <c r="AF290" s="490"/>
      <c r="AG290" s="490"/>
      <c r="AH290" s="490"/>
      <c r="AI290" s="490"/>
      <c r="AJ290" s="490"/>
      <c r="AK290" s="490"/>
      <c r="AL290" s="490"/>
      <c r="AM290" s="490"/>
      <c r="AN290" s="490"/>
      <c r="AO290" s="490"/>
      <c r="AP290" s="490"/>
      <c r="AQ290" s="490"/>
      <c r="AS290" s="824">
        <v>500</v>
      </c>
      <c r="AT290" s="824"/>
      <c r="AU290" s="824"/>
      <c r="AV290" s="824"/>
      <c r="AW290" s="824"/>
      <c r="AX290" s="824"/>
      <c r="AY290" s="100"/>
      <c r="AZ290" s="48"/>
      <c r="BA290" s="48"/>
      <c r="BB290" s="48"/>
      <c r="BC290" s="48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354"/>
      <c r="BT290" s="354"/>
      <c r="BU290" s="354"/>
      <c r="BV290" s="354"/>
      <c r="BW290" s="354"/>
      <c r="BX290" s="354"/>
      <c r="BY290" s="354"/>
      <c r="BZ290" s="354"/>
      <c r="CA290" s="354"/>
      <c r="CB290" s="354"/>
      <c r="CC290" s="354"/>
      <c r="CD290" s="354"/>
      <c r="CE290" s="354"/>
      <c r="CF290" s="354"/>
      <c r="CG290" s="354"/>
      <c r="CH290" s="354"/>
      <c r="CI290" s="354"/>
      <c r="CJ290" s="354"/>
      <c r="CK290" s="354"/>
      <c r="CL290" s="354"/>
      <c r="CM290" s="354"/>
      <c r="CN290" s="354"/>
      <c r="CO290" s="354"/>
      <c r="CP290" s="358"/>
      <c r="CQ290" s="48"/>
      <c r="CR290" s="354"/>
      <c r="CS290" s="354"/>
      <c r="CT290" s="355"/>
      <c r="CU290" s="354"/>
      <c r="CV290" s="354"/>
      <c r="CW290" s="354"/>
      <c r="CX290" s="354">
        <v>50</v>
      </c>
      <c r="CY290" s="354"/>
      <c r="CZ290" s="354"/>
      <c r="DA290" s="356"/>
      <c r="DB290" s="354"/>
      <c r="DC290" s="354"/>
      <c r="DD290" s="354"/>
      <c r="DE290" s="354"/>
      <c r="DF290" s="354"/>
      <c r="DG290" s="354"/>
      <c r="DH290" s="354"/>
      <c r="DI290" s="354"/>
      <c r="DJ290" s="354"/>
      <c r="DK290" s="354">
        <v>5</v>
      </c>
      <c r="DL290" s="354"/>
      <c r="DM290" s="354"/>
      <c r="DN290" s="354"/>
      <c r="DO290" s="354"/>
      <c r="DP290" s="354"/>
      <c r="DQ290" s="354"/>
      <c r="DR290" s="354"/>
      <c r="DS290" s="354"/>
      <c r="DT290" s="354"/>
      <c r="DU290" s="354"/>
      <c r="DV290" s="354"/>
      <c r="DW290" s="354"/>
      <c r="DX290" s="354"/>
      <c r="DY290" s="354"/>
      <c r="DZ290" s="357"/>
      <c r="EA290" s="356"/>
      <c r="EB290" s="356"/>
      <c r="EC290" s="356"/>
      <c r="ED290" s="356"/>
      <c r="EE290" s="358"/>
      <c r="EF290" s="48"/>
      <c r="EG290" s="46"/>
      <c r="EH290" s="46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8"/>
      <c r="EU290" s="47"/>
      <c r="EV290" s="47"/>
      <c r="EW290" s="47">
        <v>200</v>
      </c>
      <c r="EX290" s="47"/>
      <c r="EY290" s="47"/>
      <c r="EZ290" s="47"/>
      <c r="FA290" s="47"/>
      <c r="FB290" s="47"/>
      <c r="FC290" s="47"/>
      <c r="FD290" s="47"/>
      <c r="FE290" s="47">
        <v>100</v>
      </c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354"/>
      <c r="FR290" s="354"/>
      <c r="FS290" s="354"/>
      <c r="FT290" s="354"/>
      <c r="FU290" s="354"/>
      <c r="FV290" s="354"/>
      <c r="FW290" s="354"/>
      <c r="FX290" s="354"/>
      <c r="FY290" s="354"/>
      <c r="FZ290" s="354"/>
      <c r="GA290" s="354"/>
      <c r="GB290" s="354"/>
      <c r="GC290" s="354"/>
      <c r="GD290" s="354"/>
      <c r="GE290" s="354"/>
      <c r="GF290" s="354"/>
      <c r="GG290" s="354"/>
      <c r="GH290" s="354"/>
      <c r="GI290" s="354"/>
      <c r="GJ290" s="354"/>
      <c r="GK290" s="354"/>
      <c r="GL290" s="354"/>
      <c r="GM290" s="354"/>
      <c r="GN290" s="354"/>
      <c r="GO290" s="354"/>
      <c r="GP290" s="354"/>
      <c r="GQ290" s="354"/>
      <c r="GR290" s="354"/>
      <c r="GS290" s="354"/>
      <c r="GT290" s="354"/>
      <c r="GU290" s="354"/>
      <c r="GV290" s="354"/>
      <c r="GW290" s="354"/>
      <c r="GX290" s="354"/>
      <c r="GY290" s="354"/>
      <c r="GZ290" s="354"/>
      <c r="HA290" s="354"/>
      <c r="HB290" s="354"/>
      <c r="HC290" s="354"/>
      <c r="HD290" s="354"/>
      <c r="HE290" s="354"/>
      <c r="HF290" s="354"/>
      <c r="HG290" s="354"/>
      <c r="HH290" s="354"/>
      <c r="HI290" s="354"/>
      <c r="HJ290" s="354"/>
      <c r="HK290" s="354"/>
      <c r="HL290" s="354"/>
      <c r="HM290" s="354"/>
      <c r="HN290" s="354"/>
      <c r="HO290" s="354"/>
      <c r="HP290" s="354"/>
      <c r="HQ290" s="354"/>
      <c r="HR290" s="354"/>
      <c r="HS290" s="354"/>
      <c r="HT290" s="354"/>
      <c r="HU290" s="354"/>
      <c r="HV290" s="354"/>
      <c r="HW290" s="354"/>
      <c r="HX290" s="354"/>
      <c r="HY290" s="354"/>
      <c r="HZ290" s="354"/>
      <c r="IA290" s="354"/>
      <c r="IB290" s="354"/>
      <c r="IC290" s="354"/>
      <c r="ID290" s="354"/>
      <c r="IE290" s="354"/>
      <c r="IF290" s="354"/>
      <c r="IG290" s="354"/>
      <c r="IH290" s="354"/>
      <c r="II290" s="354"/>
      <c r="IJ290" s="354"/>
      <c r="IK290" s="354"/>
      <c r="IL290" s="354"/>
      <c r="IM290" s="354"/>
      <c r="IN290" s="354"/>
      <c r="IO290" s="354"/>
      <c r="IP290" s="354"/>
      <c r="IQ290" s="354"/>
      <c r="IR290" s="50"/>
      <c r="IS290" s="47"/>
      <c r="IT290" s="47"/>
      <c r="IU290" s="47"/>
      <c r="IV290" s="47"/>
      <c r="IW290" s="47"/>
      <c r="IX290" s="47"/>
      <c r="IY290" s="47"/>
      <c r="IZ290" s="47"/>
      <c r="JA290" s="47"/>
      <c r="JB290" s="47"/>
      <c r="JC290" s="47"/>
      <c r="JD290" s="47"/>
      <c r="JE290" s="47"/>
      <c r="JF290" s="47"/>
      <c r="JG290" s="47"/>
      <c r="JH290" s="47"/>
      <c r="JI290" s="47"/>
      <c r="JJ290" s="47"/>
      <c r="JK290" s="47"/>
      <c r="JL290" s="354"/>
      <c r="JM290" s="354"/>
      <c r="JN290" s="354"/>
      <c r="JO290" s="354"/>
      <c r="JP290" s="354"/>
      <c r="JQ290" s="354"/>
      <c r="JR290" s="354"/>
      <c r="JS290" s="354"/>
      <c r="JT290" s="354"/>
      <c r="JU290" s="354"/>
      <c r="JV290" s="354"/>
      <c r="JW290" s="354"/>
      <c r="JX290" s="354"/>
      <c r="JY290" s="354"/>
      <c r="JZ290" s="354"/>
      <c r="KA290" s="354"/>
      <c r="KB290" s="354"/>
      <c r="KC290" s="354"/>
      <c r="KD290" s="354"/>
      <c r="KE290" s="354"/>
      <c r="KF290" s="354"/>
      <c r="KG290" s="354"/>
      <c r="KH290" s="354"/>
      <c r="KI290" s="354"/>
      <c r="KJ290" s="354"/>
      <c r="KK290" s="354"/>
      <c r="KL290" s="354"/>
      <c r="KM290" s="354"/>
      <c r="KN290" s="354"/>
      <c r="KO290" s="354"/>
      <c r="KP290" s="354"/>
      <c r="KQ290" s="354"/>
      <c r="KR290" s="354"/>
      <c r="KS290" s="354"/>
      <c r="KT290" s="354"/>
      <c r="KU290" s="354"/>
      <c r="KV290" s="51"/>
      <c r="KW290" s="47"/>
      <c r="KX290" s="47"/>
      <c r="KY290" s="47"/>
      <c r="KZ290" s="47"/>
      <c r="LA290" s="47"/>
      <c r="LB290" s="47"/>
      <c r="LC290" s="47"/>
      <c r="LD290" s="361"/>
      <c r="LE290" s="361"/>
      <c r="LF290" s="361">
        <v>100</v>
      </c>
      <c r="LG290" s="361"/>
      <c r="LH290" s="361"/>
      <c r="LI290" s="361"/>
      <c r="LJ290" s="361"/>
      <c r="LK290" s="361"/>
      <c r="LL290" s="361"/>
      <c r="LM290" s="361"/>
      <c r="LN290" s="361"/>
      <c r="LO290" s="361"/>
      <c r="LP290" s="361"/>
      <c r="LQ290" s="354"/>
      <c r="LR290" s="354"/>
      <c r="LS290" s="354"/>
      <c r="LT290" s="354"/>
      <c r="LU290" s="354"/>
      <c r="LV290" s="354"/>
      <c r="LW290" s="51"/>
      <c r="LX290" s="354"/>
      <c r="LY290" s="354"/>
      <c r="LZ290" s="354"/>
      <c r="MA290" s="354"/>
      <c r="MB290" s="363"/>
      <c r="MC290" s="363"/>
      <c r="MD290" s="354"/>
      <c r="ME290" s="354"/>
      <c r="MF290" s="354"/>
      <c r="MG290" s="354"/>
      <c r="MH290" s="354"/>
      <c r="MI290" s="354"/>
      <c r="MJ290" s="354"/>
      <c r="MK290" s="354"/>
      <c r="ML290" s="354"/>
      <c r="MM290" s="354"/>
      <c r="MN290" s="354"/>
      <c r="MO290" s="354"/>
      <c r="MP290" s="354"/>
      <c r="MQ290" s="354"/>
      <c r="MR290" s="354"/>
      <c r="MS290" s="51"/>
      <c r="MT290" s="364">
        <f t="shared" si="182"/>
        <v>300</v>
      </c>
      <c r="MU290" s="365">
        <f t="shared" si="183"/>
        <v>100</v>
      </c>
      <c r="MV290" s="366">
        <f t="shared" si="184"/>
        <v>400</v>
      </c>
      <c r="MW290" s="365">
        <v>850</v>
      </c>
      <c r="MX290" s="365"/>
      <c r="MY290" s="54"/>
      <c r="MZ290" s="708"/>
      <c r="NA290" s="708"/>
      <c r="NB290" s="709">
        <f t="shared" si="185"/>
        <v>0</v>
      </c>
      <c r="NC290" s="710"/>
      <c r="ND290" s="710">
        <v>3.83</v>
      </c>
      <c r="NE290" s="738" t="e">
        <f t="shared" si="212"/>
        <v>#DIV/0!</v>
      </c>
      <c r="NF290" s="739"/>
      <c r="NG290" s="739">
        <v>2000</v>
      </c>
      <c r="NH290" s="739">
        <v>3.83</v>
      </c>
      <c r="NI290" s="740">
        <f t="shared" si="186"/>
        <v>7640.85</v>
      </c>
      <c r="NJ290" s="738"/>
      <c r="NK290" s="741"/>
      <c r="NL290" s="742">
        <v>44562</v>
      </c>
      <c r="NM290" s="739">
        <f ca="1" t="shared" si="187"/>
        <v>17.1666666666667</v>
      </c>
      <c r="NN290" s="739">
        <f ca="1" t="shared" si="188"/>
        <v>515</v>
      </c>
      <c r="NO290" s="739">
        <v>450</v>
      </c>
      <c r="NP290" s="739">
        <f t="shared" si="189"/>
        <v>400</v>
      </c>
      <c r="NQ290" s="761">
        <f t="shared" si="190"/>
        <v>0.32719836400818</v>
      </c>
      <c r="NR290" s="739">
        <f ca="1" t="shared" si="191"/>
        <v>0.231897869636865</v>
      </c>
      <c r="NS290" s="739">
        <f t="shared" si="192"/>
        <v>1995</v>
      </c>
      <c r="NT290" s="739"/>
      <c r="NU290" s="739">
        <f ca="1" t="shared" si="193"/>
        <v>23.3009708737864</v>
      </c>
      <c r="NV290" s="769">
        <f ca="1" t="shared" si="194"/>
        <v>0.776699029126214</v>
      </c>
      <c r="NW290" s="769">
        <f ca="1" t="shared" si="195"/>
        <v>2568.5625</v>
      </c>
      <c r="NX290" s="739"/>
      <c r="NY290" s="739"/>
      <c r="NZ290" s="739"/>
      <c r="OA290" s="739"/>
      <c r="OB290" s="739"/>
      <c r="OC290" s="739"/>
      <c r="OD290" s="739"/>
      <c r="OE290" s="743">
        <f t="shared" si="196"/>
        <v>0</v>
      </c>
      <c r="OF290" s="743">
        <f t="shared" si="197"/>
        <v>0</v>
      </c>
      <c r="OG290" s="743">
        <f t="shared" si="198"/>
        <v>400</v>
      </c>
      <c r="OH290" s="743">
        <f t="shared" si="199"/>
        <v>0</v>
      </c>
      <c r="OI290" s="743">
        <f t="shared" si="200"/>
        <v>0</v>
      </c>
      <c r="OJ290" s="739">
        <f t="shared" si="201"/>
        <v>0</v>
      </c>
      <c r="OK290" s="739">
        <f t="shared" si="202"/>
        <v>0</v>
      </c>
      <c r="OL290" s="739">
        <f t="shared" si="203"/>
        <v>0</v>
      </c>
      <c r="OM290" s="739">
        <f t="shared" si="204"/>
        <v>0</v>
      </c>
      <c r="ON290" s="739">
        <f t="shared" si="205"/>
        <v>0</v>
      </c>
      <c r="OO290" s="739">
        <f t="shared" si="206"/>
        <v>0</v>
      </c>
      <c r="OP290" s="739"/>
      <c r="OQ290" s="739">
        <f t="shared" si="207"/>
        <v>0</v>
      </c>
      <c r="OR290" s="739">
        <f t="shared" si="208"/>
        <v>400</v>
      </c>
      <c r="OS290" s="739">
        <f t="shared" si="209"/>
        <v>0</v>
      </c>
      <c r="OT290" s="739">
        <f t="shared" si="210"/>
        <v>0</v>
      </c>
      <c r="OU290" s="739"/>
      <c r="OV290" s="739"/>
      <c r="OW290" s="739"/>
      <c r="OX290" s="739"/>
      <c r="OY290" s="739"/>
      <c r="OZ290" s="739"/>
      <c r="PA290" s="739"/>
      <c r="PB290" s="739"/>
      <c r="PC290" s="739"/>
      <c r="PD290" s="739"/>
      <c r="PE290" s="739"/>
      <c r="PF290" s="739"/>
      <c r="PG290" s="739"/>
      <c r="PI290" s="28">
        <v>100</v>
      </c>
      <c r="PJ290" s="28">
        <v>0</v>
      </c>
      <c r="PK290" s="28">
        <v>0</v>
      </c>
      <c r="PL290" s="28">
        <v>100</v>
      </c>
      <c r="PM290" s="28">
        <v>0</v>
      </c>
      <c r="PN290" s="28">
        <v>0</v>
      </c>
      <c r="PO290" s="28">
        <v>0</v>
      </c>
      <c r="PP290" s="28">
        <v>0</v>
      </c>
      <c r="PQ290" s="28">
        <v>200</v>
      </c>
      <c r="PR290" s="28">
        <v>0</v>
      </c>
      <c r="PS290" s="28">
        <v>200</v>
      </c>
      <c r="PT290" s="28">
        <v>200</v>
      </c>
      <c r="PU290" s="28">
        <v>150</v>
      </c>
      <c r="PV290" s="28">
        <v>950</v>
      </c>
      <c r="PW290" s="28">
        <v>100</v>
      </c>
    </row>
    <row r="291" s="28" customFormat="1" customHeight="1" spans="1:439">
      <c r="A291" s="95" t="s">
        <v>1610</v>
      </c>
      <c r="B291" s="343">
        <v>2020</v>
      </c>
      <c r="C291" s="95" t="s">
        <v>1843</v>
      </c>
      <c r="D291" s="95" t="s">
        <v>1844</v>
      </c>
      <c r="E291" s="411"/>
      <c r="F291" s="116" t="s">
        <v>744</v>
      </c>
      <c r="G291" s="112" t="s">
        <v>2235</v>
      </c>
      <c r="H291" s="113" t="s">
        <v>2236</v>
      </c>
      <c r="I291" s="99">
        <f t="shared" si="172"/>
        <v>1445</v>
      </c>
      <c r="J291" s="114">
        <v>300</v>
      </c>
      <c r="K291" s="456">
        <v>-80</v>
      </c>
      <c r="L291" s="150">
        <f t="shared" si="178"/>
        <v>1745</v>
      </c>
      <c r="M291" s="151">
        <f t="shared" si="179"/>
        <v>1745</v>
      </c>
      <c r="N291" s="810" t="s">
        <v>2237</v>
      </c>
      <c r="O291" s="35"/>
      <c r="P291" s="157">
        <v>220</v>
      </c>
      <c r="Q291" s="154">
        <f t="shared" si="180"/>
        <v>0</v>
      </c>
      <c r="R291" s="34">
        <f t="shared" si="181"/>
        <v>2000</v>
      </c>
      <c r="S291" s="490"/>
      <c r="T291" s="490"/>
      <c r="U291" s="824"/>
      <c r="V291" s="824"/>
      <c r="W291" s="490"/>
      <c r="X291" s="489"/>
      <c r="Y291" s="505"/>
      <c r="Z291" s="505"/>
      <c r="AA291" s="505"/>
      <c r="AB291" s="505"/>
      <c r="AC291" s="505"/>
      <c r="AD291" s="505">
        <v>1500</v>
      </c>
      <c r="AE291" s="505"/>
      <c r="AF291" s="490"/>
      <c r="AG291" s="490"/>
      <c r="AH291" s="490"/>
      <c r="AI291" s="490"/>
      <c r="AJ291" s="490"/>
      <c r="AK291" s="490"/>
      <c r="AL291" s="490"/>
      <c r="AM291" s="490"/>
      <c r="AN291" s="490"/>
      <c r="AO291" s="490"/>
      <c r="AP291" s="490"/>
      <c r="AQ291" s="490"/>
      <c r="AS291" s="824">
        <v>500</v>
      </c>
      <c r="AT291" s="824"/>
      <c r="AU291" s="824"/>
      <c r="AV291" s="824"/>
      <c r="AW291" s="824"/>
      <c r="AX291" s="824"/>
      <c r="AY291" s="100"/>
      <c r="AZ291" s="48"/>
      <c r="BA291" s="48"/>
      <c r="BB291" s="48"/>
      <c r="BC291" s="48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354"/>
      <c r="BT291" s="354"/>
      <c r="BU291" s="354"/>
      <c r="BV291" s="354"/>
      <c r="BW291" s="354"/>
      <c r="BX291" s="354"/>
      <c r="BY291" s="354"/>
      <c r="BZ291" s="354"/>
      <c r="CA291" s="354"/>
      <c r="CB291" s="354"/>
      <c r="CC291" s="354"/>
      <c r="CD291" s="354"/>
      <c r="CE291" s="354"/>
      <c r="CF291" s="354"/>
      <c r="CG291" s="354"/>
      <c r="CH291" s="354"/>
      <c r="CI291" s="354"/>
      <c r="CJ291" s="354"/>
      <c r="CK291" s="354"/>
      <c r="CL291" s="354"/>
      <c r="CM291" s="354"/>
      <c r="CN291" s="354"/>
      <c r="CO291" s="354"/>
      <c r="CP291" s="358"/>
      <c r="CQ291" s="48"/>
      <c r="CR291" s="354"/>
      <c r="CS291" s="354"/>
      <c r="CT291" s="355"/>
      <c r="CU291" s="354"/>
      <c r="CV291" s="354"/>
      <c r="CW291" s="354"/>
      <c r="CX291" s="354">
        <v>50</v>
      </c>
      <c r="CY291" s="354"/>
      <c r="CZ291" s="354"/>
      <c r="DA291" s="356"/>
      <c r="DB291" s="354"/>
      <c r="DC291" s="354"/>
      <c r="DD291" s="354"/>
      <c r="DE291" s="354"/>
      <c r="DF291" s="354"/>
      <c r="DG291" s="354"/>
      <c r="DH291" s="354"/>
      <c r="DI291" s="354"/>
      <c r="DJ291" s="354"/>
      <c r="DK291" s="354">
        <v>5</v>
      </c>
      <c r="DL291" s="354"/>
      <c r="DM291" s="354"/>
      <c r="DN291" s="354"/>
      <c r="DO291" s="354"/>
      <c r="DP291" s="354"/>
      <c r="DQ291" s="354"/>
      <c r="DR291" s="354"/>
      <c r="DS291" s="354"/>
      <c r="DT291" s="354"/>
      <c r="DU291" s="354"/>
      <c r="DV291" s="354"/>
      <c r="DW291" s="354"/>
      <c r="DX291" s="354"/>
      <c r="DY291" s="354"/>
      <c r="DZ291" s="357"/>
      <c r="EA291" s="356"/>
      <c r="EB291" s="356"/>
      <c r="EC291" s="356"/>
      <c r="ED291" s="356"/>
      <c r="EE291" s="358"/>
      <c r="EF291" s="48"/>
      <c r="EG291" s="46"/>
      <c r="EH291" s="46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8"/>
      <c r="EU291" s="47"/>
      <c r="EV291" s="47"/>
      <c r="EW291" s="47">
        <v>220</v>
      </c>
      <c r="EX291" s="47"/>
      <c r="EY291" s="47"/>
      <c r="EZ291" s="47"/>
      <c r="FA291" s="47"/>
      <c r="FB291" s="47"/>
      <c r="FC291" s="47"/>
      <c r="FD291" s="47"/>
      <c r="FE291" s="47">
        <v>100</v>
      </c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354"/>
      <c r="FR291" s="354"/>
      <c r="FS291" s="354"/>
      <c r="FT291" s="354"/>
      <c r="FU291" s="354"/>
      <c r="FV291" s="354"/>
      <c r="FW291" s="354"/>
      <c r="FX291" s="354"/>
      <c r="FY291" s="354"/>
      <c r="FZ291" s="354"/>
      <c r="GA291" s="354"/>
      <c r="GB291" s="354"/>
      <c r="GC291" s="354"/>
      <c r="GD291" s="354"/>
      <c r="GE291" s="354"/>
      <c r="GF291" s="354"/>
      <c r="GG291" s="354"/>
      <c r="GH291" s="354"/>
      <c r="GI291" s="354"/>
      <c r="GJ291" s="354"/>
      <c r="GK291" s="354"/>
      <c r="GL291" s="354"/>
      <c r="GM291" s="354"/>
      <c r="GN291" s="354"/>
      <c r="GO291" s="354"/>
      <c r="GP291" s="354"/>
      <c r="GQ291" s="354"/>
      <c r="GR291" s="354"/>
      <c r="GS291" s="354"/>
      <c r="GT291" s="354"/>
      <c r="GU291" s="354"/>
      <c r="GV291" s="354"/>
      <c r="GW291" s="354"/>
      <c r="GX291" s="354"/>
      <c r="GY291" s="354"/>
      <c r="GZ291" s="354"/>
      <c r="HA291" s="354"/>
      <c r="HB291" s="354"/>
      <c r="HC291" s="354"/>
      <c r="HD291" s="354"/>
      <c r="HE291" s="354"/>
      <c r="HF291" s="354"/>
      <c r="HG291" s="354"/>
      <c r="HH291" s="354"/>
      <c r="HI291" s="354"/>
      <c r="HJ291" s="354"/>
      <c r="HK291" s="354"/>
      <c r="HL291" s="354"/>
      <c r="HM291" s="354"/>
      <c r="HN291" s="354"/>
      <c r="HO291" s="354"/>
      <c r="HP291" s="354"/>
      <c r="HQ291" s="354"/>
      <c r="HR291" s="354"/>
      <c r="HS291" s="354"/>
      <c r="HT291" s="354"/>
      <c r="HU291" s="354"/>
      <c r="HV291" s="354"/>
      <c r="HW291" s="354"/>
      <c r="HX291" s="354"/>
      <c r="HY291" s="354"/>
      <c r="HZ291" s="354"/>
      <c r="IA291" s="354"/>
      <c r="IB291" s="354"/>
      <c r="IC291" s="354"/>
      <c r="ID291" s="354"/>
      <c r="IE291" s="354"/>
      <c r="IF291" s="354"/>
      <c r="IG291" s="354"/>
      <c r="IH291" s="354"/>
      <c r="II291" s="354"/>
      <c r="IJ291" s="354"/>
      <c r="IK291" s="354"/>
      <c r="IL291" s="354"/>
      <c r="IM291" s="354"/>
      <c r="IN291" s="354"/>
      <c r="IO291" s="354"/>
      <c r="IP291" s="354"/>
      <c r="IQ291" s="354"/>
      <c r="IR291" s="50"/>
      <c r="IS291" s="47"/>
      <c r="IT291" s="47"/>
      <c r="IU291" s="47"/>
      <c r="IV291" s="47"/>
      <c r="IW291" s="47"/>
      <c r="IX291" s="47"/>
      <c r="IY291" s="47"/>
      <c r="IZ291" s="47"/>
      <c r="JA291" s="47"/>
      <c r="JB291" s="47"/>
      <c r="JC291" s="47"/>
      <c r="JD291" s="47"/>
      <c r="JE291" s="47"/>
      <c r="JF291" s="47"/>
      <c r="JG291" s="47"/>
      <c r="JH291" s="47"/>
      <c r="JI291" s="47"/>
      <c r="JJ291" s="47"/>
      <c r="JK291" s="47"/>
      <c r="JL291" s="354"/>
      <c r="JM291" s="354"/>
      <c r="JN291" s="354"/>
      <c r="JO291" s="354"/>
      <c r="JP291" s="354"/>
      <c r="JQ291" s="354"/>
      <c r="JR291" s="354"/>
      <c r="JS291" s="354"/>
      <c r="JT291" s="354"/>
      <c r="JU291" s="354"/>
      <c r="JV291" s="354"/>
      <c r="JW291" s="354"/>
      <c r="JX291" s="354"/>
      <c r="JY291" s="354"/>
      <c r="JZ291" s="354"/>
      <c r="KA291" s="354"/>
      <c r="KB291" s="354"/>
      <c r="KC291" s="354"/>
      <c r="KD291" s="354"/>
      <c r="KE291" s="354"/>
      <c r="KF291" s="354"/>
      <c r="KG291" s="354"/>
      <c r="KH291" s="354"/>
      <c r="KI291" s="354"/>
      <c r="KJ291" s="354"/>
      <c r="KK291" s="354"/>
      <c r="KL291" s="354"/>
      <c r="KM291" s="354"/>
      <c r="KN291" s="354"/>
      <c r="KO291" s="354"/>
      <c r="KP291" s="354"/>
      <c r="KQ291" s="354"/>
      <c r="KR291" s="354"/>
      <c r="KS291" s="354"/>
      <c r="KT291" s="354"/>
      <c r="KU291" s="354"/>
      <c r="KV291" s="51"/>
      <c r="KW291" s="47"/>
      <c r="KX291" s="47"/>
      <c r="KY291" s="47"/>
      <c r="KZ291" s="47"/>
      <c r="LA291" s="47"/>
      <c r="LB291" s="47"/>
      <c r="LC291" s="47"/>
      <c r="LD291" s="361"/>
      <c r="LE291" s="361"/>
      <c r="LF291" s="361">
        <v>100</v>
      </c>
      <c r="LG291" s="361"/>
      <c r="LH291" s="361"/>
      <c r="LI291" s="361"/>
      <c r="LJ291" s="361"/>
      <c r="LK291" s="361"/>
      <c r="LL291" s="361"/>
      <c r="LM291" s="361"/>
      <c r="LN291" s="361"/>
      <c r="LO291" s="361"/>
      <c r="LP291" s="361"/>
      <c r="LQ291" s="354"/>
      <c r="LR291" s="354"/>
      <c r="LS291" s="354"/>
      <c r="LT291" s="354"/>
      <c r="LU291" s="354"/>
      <c r="LV291" s="354"/>
      <c r="LW291" s="51"/>
      <c r="LX291" s="354"/>
      <c r="LY291" s="354"/>
      <c r="LZ291" s="354"/>
      <c r="MA291" s="354"/>
      <c r="MB291" s="363"/>
      <c r="MC291" s="363"/>
      <c r="MD291" s="354"/>
      <c r="ME291" s="354"/>
      <c r="MF291" s="354"/>
      <c r="MG291" s="354"/>
      <c r="MH291" s="354"/>
      <c r="MI291" s="354"/>
      <c r="MJ291" s="354"/>
      <c r="MK291" s="354"/>
      <c r="ML291" s="354"/>
      <c r="MM291" s="354"/>
      <c r="MN291" s="354"/>
      <c r="MO291" s="354"/>
      <c r="MP291" s="354"/>
      <c r="MQ291" s="354"/>
      <c r="MR291" s="354"/>
      <c r="MS291" s="51"/>
      <c r="MT291" s="364">
        <f t="shared" si="182"/>
        <v>320</v>
      </c>
      <c r="MU291" s="365">
        <f t="shared" si="183"/>
        <v>100</v>
      </c>
      <c r="MV291" s="366">
        <f t="shared" si="184"/>
        <v>420</v>
      </c>
      <c r="MW291" s="365">
        <v>1050</v>
      </c>
      <c r="MX291" s="365"/>
      <c r="MY291" s="54"/>
      <c r="MZ291" s="708"/>
      <c r="NA291" s="708"/>
      <c r="NB291" s="709">
        <f t="shared" si="185"/>
        <v>0</v>
      </c>
      <c r="NC291" s="710"/>
      <c r="ND291" s="710">
        <v>3.68</v>
      </c>
      <c r="NE291" s="738" t="e">
        <f t="shared" si="212"/>
        <v>#DIV/0!</v>
      </c>
      <c r="NF291" s="739"/>
      <c r="NG291" s="739">
        <v>2000</v>
      </c>
      <c r="NH291" s="739">
        <v>3.68</v>
      </c>
      <c r="NI291" s="740">
        <f t="shared" si="186"/>
        <v>6421.6</v>
      </c>
      <c r="NJ291" s="738"/>
      <c r="NK291" s="741"/>
      <c r="NL291" s="742">
        <v>44562</v>
      </c>
      <c r="NM291" s="739">
        <f ca="1" t="shared" si="187"/>
        <v>17.1666666666667</v>
      </c>
      <c r="NN291" s="739">
        <f ca="1" t="shared" si="188"/>
        <v>515</v>
      </c>
      <c r="NO291" s="739">
        <v>220</v>
      </c>
      <c r="NP291" s="739">
        <f t="shared" si="189"/>
        <v>420</v>
      </c>
      <c r="NQ291" s="761">
        <f t="shared" si="190"/>
        <v>0.427480916030534</v>
      </c>
      <c r="NR291" s="739">
        <f ca="1" t="shared" si="191"/>
        <v>0.302971911361446</v>
      </c>
      <c r="NS291" s="739">
        <f t="shared" si="192"/>
        <v>1745</v>
      </c>
      <c r="NT291" s="739"/>
      <c r="NU291" s="739">
        <f ca="1" t="shared" si="193"/>
        <v>24.4660194174757</v>
      </c>
      <c r="NV291" s="769">
        <f ca="1" t="shared" si="194"/>
        <v>0.815533980582524</v>
      </c>
      <c r="NW291" s="769">
        <f ca="1" t="shared" si="195"/>
        <v>2139.70238095238</v>
      </c>
      <c r="NX291" s="739"/>
      <c r="NY291" s="739"/>
      <c r="NZ291" s="739"/>
      <c r="OA291" s="739"/>
      <c r="OB291" s="739"/>
      <c r="OC291" s="739"/>
      <c r="OD291" s="739"/>
      <c r="OE291" s="743">
        <f t="shared" si="196"/>
        <v>0</v>
      </c>
      <c r="OF291" s="743">
        <f t="shared" si="197"/>
        <v>0</v>
      </c>
      <c r="OG291" s="743">
        <f t="shared" si="198"/>
        <v>420</v>
      </c>
      <c r="OH291" s="743">
        <f t="shared" si="199"/>
        <v>0</v>
      </c>
      <c r="OI291" s="743">
        <f t="shared" si="200"/>
        <v>0</v>
      </c>
      <c r="OJ291" s="739">
        <f t="shared" si="201"/>
        <v>0</v>
      </c>
      <c r="OK291" s="739">
        <f t="shared" si="202"/>
        <v>0</v>
      </c>
      <c r="OL291" s="739">
        <f t="shared" si="203"/>
        <v>0</v>
      </c>
      <c r="OM291" s="739">
        <f t="shared" si="204"/>
        <v>0</v>
      </c>
      <c r="ON291" s="739">
        <f t="shared" si="205"/>
        <v>0</v>
      </c>
      <c r="OO291" s="739">
        <f t="shared" si="206"/>
        <v>0</v>
      </c>
      <c r="OP291" s="739"/>
      <c r="OQ291" s="739">
        <f t="shared" si="207"/>
        <v>0</v>
      </c>
      <c r="OR291" s="739">
        <f t="shared" si="208"/>
        <v>420</v>
      </c>
      <c r="OS291" s="739">
        <f t="shared" si="209"/>
        <v>0</v>
      </c>
      <c r="OT291" s="739">
        <f t="shared" si="210"/>
        <v>0</v>
      </c>
      <c r="OU291" s="739"/>
      <c r="OV291" s="739"/>
      <c r="OW291" s="739"/>
      <c r="OX291" s="739"/>
      <c r="OY291" s="739"/>
      <c r="OZ291" s="739"/>
      <c r="PA291" s="739"/>
      <c r="PB291" s="739"/>
      <c r="PC291" s="739"/>
      <c r="PD291" s="739"/>
      <c r="PE291" s="739"/>
      <c r="PF291" s="739"/>
      <c r="PG291" s="739"/>
      <c r="PI291" s="28">
        <v>100</v>
      </c>
      <c r="PJ291" s="28">
        <v>0</v>
      </c>
      <c r="PK291" s="28">
        <v>0</v>
      </c>
      <c r="PL291" s="28">
        <v>100</v>
      </c>
      <c r="PM291" s="28">
        <v>0</v>
      </c>
      <c r="PN291" s="28">
        <v>0</v>
      </c>
      <c r="PO291" s="28">
        <v>0</v>
      </c>
      <c r="PP291" s="28">
        <v>0</v>
      </c>
      <c r="PQ291" s="28">
        <v>300</v>
      </c>
      <c r="PR291" s="28">
        <v>0</v>
      </c>
      <c r="PS291" s="28">
        <v>300</v>
      </c>
      <c r="PT291" s="28">
        <v>200</v>
      </c>
      <c r="PU291" s="28">
        <v>150</v>
      </c>
      <c r="PV291" s="28">
        <v>1150</v>
      </c>
      <c r="PW291" s="28">
        <v>100</v>
      </c>
    </row>
    <row r="292" s="28" customFormat="1" customHeight="1" spans="1:439">
      <c r="A292" s="847" t="s">
        <v>2306</v>
      </c>
      <c r="B292" s="343"/>
      <c r="C292" s="95" t="s">
        <v>2307</v>
      </c>
      <c r="D292" s="95" t="s">
        <v>2308</v>
      </c>
      <c r="E292" s="411"/>
      <c r="F292" s="290" t="s">
        <v>693</v>
      </c>
      <c r="G292" s="112" t="s">
        <v>694</v>
      </c>
      <c r="H292" s="113" t="s">
        <v>695</v>
      </c>
      <c r="I292" s="99">
        <f t="shared" si="172"/>
        <v>12</v>
      </c>
      <c r="J292" s="100">
        <v>-6</v>
      </c>
      <c r="K292" s="454">
        <v>72</v>
      </c>
      <c r="L292" s="150">
        <f t="shared" si="178"/>
        <v>6</v>
      </c>
      <c r="M292" s="151">
        <f t="shared" si="179"/>
        <v>6</v>
      </c>
      <c r="N292" s="455"/>
      <c r="O292" s="37"/>
      <c r="P292" s="36">
        <v>66</v>
      </c>
      <c r="Q292" s="33">
        <f t="shared" si="180"/>
        <v>0</v>
      </c>
      <c r="R292" s="34">
        <f t="shared" si="181"/>
        <v>0</v>
      </c>
      <c r="S292" s="346"/>
      <c r="T292" s="346"/>
      <c r="U292" s="824"/>
      <c r="V292" s="824"/>
      <c r="W292" s="346"/>
      <c r="X292" s="347"/>
      <c r="Y292" s="348"/>
      <c r="Z292" s="348"/>
      <c r="AA292" s="348"/>
      <c r="AB292" s="348"/>
      <c r="AC292" s="348"/>
      <c r="AD292" s="348"/>
      <c r="AE292" s="348"/>
      <c r="AF292" s="346"/>
      <c r="AG292" s="346"/>
      <c r="AH292" s="346"/>
      <c r="AI292" s="346"/>
      <c r="AJ292" s="346"/>
      <c r="AK292" s="346"/>
      <c r="AL292" s="346"/>
      <c r="AM292" s="346"/>
      <c r="AN292" s="346"/>
      <c r="AO292" s="346"/>
      <c r="AP292" s="346"/>
      <c r="AQ292" s="346"/>
      <c r="AR292" s="346"/>
      <c r="AS292" s="346"/>
      <c r="AT292" s="346"/>
      <c r="AU292" s="346"/>
      <c r="AV292" s="346"/>
      <c r="AW292" s="346"/>
      <c r="AX292" s="346"/>
      <c r="AY292" s="349"/>
      <c r="AZ292" s="48"/>
      <c r="BA292" s="48"/>
      <c r="BB292" s="48"/>
      <c r="BC292" s="48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354"/>
      <c r="BT292" s="354"/>
      <c r="BU292" s="354"/>
      <c r="BV292" s="354"/>
      <c r="BW292" s="354"/>
      <c r="BX292" s="354"/>
      <c r="BY292" s="354"/>
      <c r="BZ292" s="354"/>
      <c r="CA292" s="354"/>
      <c r="CB292" s="354"/>
      <c r="CC292" s="354"/>
      <c r="CD292" s="354"/>
      <c r="CE292" s="354"/>
      <c r="CF292" s="354"/>
      <c r="CG292" s="354"/>
      <c r="CH292" s="354"/>
      <c r="CI292" s="354"/>
      <c r="CJ292" s="354"/>
      <c r="CK292" s="354"/>
      <c r="CL292" s="354"/>
      <c r="CM292" s="354"/>
      <c r="CN292" s="354"/>
      <c r="CO292" s="354"/>
      <c r="CP292" s="358"/>
      <c r="CQ292" s="48"/>
      <c r="CR292" s="354"/>
      <c r="CS292" s="354"/>
      <c r="CT292" s="355"/>
      <c r="CU292" s="354"/>
      <c r="CV292" s="354"/>
      <c r="CW292" s="354"/>
      <c r="CX292" s="354"/>
      <c r="CY292" s="354"/>
      <c r="CZ292" s="354"/>
      <c r="DA292" s="356"/>
      <c r="DB292" s="354"/>
      <c r="DC292" s="354"/>
      <c r="DD292" s="354"/>
      <c r="DE292" s="354"/>
      <c r="DF292" s="354"/>
      <c r="DG292" s="354"/>
      <c r="DH292" s="354"/>
      <c r="DI292" s="354"/>
      <c r="DJ292" s="354"/>
      <c r="DK292" s="354"/>
      <c r="DL292" s="354"/>
      <c r="DM292" s="354"/>
      <c r="DN292" s="354"/>
      <c r="DO292" s="354"/>
      <c r="DP292" s="354"/>
      <c r="DQ292" s="354"/>
      <c r="DR292" s="354"/>
      <c r="DS292" s="354"/>
      <c r="DT292" s="354"/>
      <c r="DU292" s="354"/>
      <c r="DV292" s="354"/>
      <c r="DW292" s="354"/>
      <c r="DX292" s="354"/>
      <c r="DY292" s="354"/>
      <c r="DZ292" s="357"/>
      <c r="EA292" s="356"/>
      <c r="EB292" s="356"/>
      <c r="EC292" s="356"/>
      <c r="ED292" s="356"/>
      <c r="EE292" s="358"/>
      <c r="EF292" s="48"/>
      <c r="EG292" s="46"/>
      <c r="EH292" s="46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8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354"/>
      <c r="FR292" s="354"/>
      <c r="FS292" s="354"/>
      <c r="FT292" s="354"/>
      <c r="FU292" s="354"/>
      <c r="FV292" s="354"/>
      <c r="FW292" s="354"/>
      <c r="FX292" s="354"/>
      <c r="FY292" s="354"/>
      <c r="FZ292" s="354"/>
      <c r="GA292" s="354"/>
      <c r="GB292" s="354"/>
      <c r="GC292" s="354"/>
      <c r="GD292" s="354"/>
      <c r="GE292" s="354"/>
      <c r="GF292" s="354"/>
      <c r="GG292" s="354"/>
      <c r="GH292" s="354"/>
      <c r="GI292" s="354"/>
      <c r="GJ292" s="354"/>
      <c r="GK292" s="354"/>
      <c r="GL292" s="354"/>
      <c r="GM292" s="354"/>
      <c r="GN292" s="354"/>
      <c r="GO292" s="354"/>
      <c r="GP292" s="354"/>
      <c r="GQ292" s="354"/>
      <c r="GR292" s="354"/>
      <c r="GS292" s="354"/>
      <c r="GT292" s="354"/>
      <c r="GU292" s="354"/>
      <c r="GV292" s="354"/>
      <c r="GW292" s="354"/>
      <c r="GX292" s="354"/>
      <c r="GY292" s="354"/>
      <c r="GZ292" s="354"/>
      <c r="HA292" s="354"/>
      <c r="HB292" s="354"/>
      <c r="HC292" s="354"/>
      <c r="HD292" s="354"/>
      <c r="HE292" s="354"/>
      <c r="HF292" s="354"/>
      <c r="HG292" s="354"/>
      <c r="HH292" s="354"/>
      <c r="HI292" s="354"/>
      <c r="HJ292" s="354"/>
      <c r="HK292" s="354"/>
      <c r="HL292" s="354"/>
      <c r="HM292" s="354"/>
      <c r="HN292" s="354"/>
      <c r="HO292" s="354"/>
      <c r="HP292" s="354"/>
      <c r="HQ292" s="354"/>
      <c r="HR292" s="354"/>
      <c r="HS292" s="354"/>
      <c r="HT292" s="354"/>
      <c r="HU292" s="354"/>
      <c r="HV292" s="354"/>
      <c r="HW292" s="354"/>
      <c r="HX292" s="354">
        <v>60</v>
      </c>
      <c r="HY292" s="354"/>
      <c r="HZ292" s="354"/>
      <c r="IA292" s="354"/>
      <c r="IB292" s="354"/>
      <c r="IC292" s="354"/>
      <c r="ID292" s="354"/>
      <c r="IE292" s="354"/>
      <c r="IF292" s="354"/>
      <c r="IG292" s="354"/>
      <c r="IH292" s="354"/>
      <c r="II292" s="354"/>
      <c r="IJ292" s="354"/>
      <c r="IK292" s="354"/>
      <c r="IL292" s="354"/>
      <c r="IM292" s="354"/>
      <c r="IN292" s="354"/>
      <c r="IO292" s="354"/>
      <c r="IP292" s="354"/>
      <c r="IQ292" s="354"/>
      <c r="IR292" s="50"/>
      <c r="IS292" s="47"/>
      <c r="IT292" s="47"/>
      <c r="IU292" s="47"/>
      <c r="IV292" s="47"/>
      <c r="IW292" s="47"/>
      <c r="IX292" s="47"/>
      <c r="IY292" s="47"/>
      <c r="IZ292" s="47"/>
      <c r="JA292" s="47"/>
      <c r="JB292" s="47"/>
      <c r="JC292" s="47"/>
      <c r="JD292" s="47"/>
      <c r="JE292" s="47"/>
      <c r="JF292" s="47"/>
      <c r="JG292" s="47"/>
      <c r="JH292" s="47"/>
      <c r="JI292" s="47"/>
      <c r="JJ292" s="47"/>
      <c r="JK292" s="47"/>
      <c r="JL292" s="354"/>
      <c r="JM292" s="354"/>
      <c r="JN292" s="354"/>
      <c r="JO292" s="354"/>
      <c r="JP292" s="354"/>
      <c r="JQ292" s="354"/>
      <c r="JR292" s="354"/>
      <c r="JS292" s="354"/>
      <c r="JT292" s="354"/>
      <c r="JU292" s="354"/>
      <c r="JV292" s="354"/>
      <c r="JW292" s="354"/>
      <c r="JX292" s="354"/>
      <c r="JY292" s="354"/>
      <c r="JZ292" s="354"/>
      <c r="KA292" s="354"/>
      <c r="KB292" s="354"/>
      <c r="KC292" s="354"/>
      <c r="KD292" s="354"/>
      <c r="KE292" s="354"/>
      <c r="KF292" s="354"/>
      <c r="KG292" s="354"/>
      <c r="KH292" s="354"/>
      <c r="KI292" s="354"/>
      <c r="KJ292" s="354"/>
      <c r="KK292" s="354"/>
      <c r="KL292" s="354"/>
      <c r="KM292" s="354"/>
      <c r="KN292" s="354"/>
      <c r="KO292" s="354"/>
      <c r="KP292" s="354"/>
      <c r="KQ292" s="354"/>
      <c r="KR292" s="354"/>
      <c r="KS292" s="354"/>
      <c r="KT292" s="354"/>
      <c r="KU292" s="354"/>
      <c r="KV292" s="51"/>
      <c r="KW292" s="47"/>
      <c r="KX292" s="47"/>
      <c r="KY292" s="47"/>
      <c r="KZ292" s="47"/>
      <c r="LA292" s="47"/>
      <c r="LB292" s="47"/>
      <c r="LC292" s="47"/>
      <c r="LD292" s="361"/>
      <c r="LE292" s="361"/>
      <c r="LF292" s="361"/>
      <c r="LG292" s="361"/>
      <c r="LH292" s="361"/>
      <c r="LI292" s="361"/>
      <c r="LJ292" s="361"/>
      <c r="LK292" s="361"/>
      <c r="LL292" s="361"/>
      <c r="LM292" s="361"/>
      <c r="LN292" s="361"/>
      <c r="LO292" s="361"/>
      <c r="LP292" s="361"/>
      <c r="LQ292" s="354"/>
      <c r="LR292" s="354"/>
      <c r="LS292" s="354"/>
      <c r="LT292" s="354"/>
      <c r="LU292" s="354"/>
      <c r="LV292" s="354"/>
      <c r="LW292" s="51"/>
      <c r="LX292" s="354"/>
      <c r="LY292" s="354"/>
      <c r="LZ292" s="354"/>
      <c r="MA292" s="354"/>
      <c r="MB292" s="363"/>
      <c r="MC292" s="363"/>
      <c r="MD292" s="354"/>
      <c r="ME292" s="354"/>
      <c r="MF292" s="354"/>
      <c r="MG292" s="354"/>
      <c r="MH292" s="354"/>
      <c r="MI292" s="354"/>
      <c r="MJ292" s="354"/>
      <c r="MK292" s="354"/>
      <c r="ML292" s="354"/>
      <c r="MM292" s="354"/>
      <c r="MN292" s="354"/>
      <c r="MO292" s="354"/>
      <c r="MP292" s="354"/>
      <c r="MQ292" s="354"/>
      <c r="MR292" s="354"/>
      <c r="MS292" s="51"/>
      <c r="MT292" s="364">
        <f t="shared" si="182"/>
        <v>60</v>
      </c>
      <c r="MU292" s="365">
        <f t="shared" si="183"/>
        <v>0</v>
      </c>
      <c r="MV292" s="366">
        <f t="shared" si="184"/>
        <v>60</v>
      </c>
      <c r="MW292" s="365">
        <v>294</v>
      </c>
      <c r="MX292" s="365">
        <v>250</v>
      </c>
      <c r="MY292" s="54"/>
      <c r="MZ292" s="708">
        <v>29.99</v>
      </c>
      <c r="NA292" s="708">
        <v>7.79</v>
      </c>
      <c r="NB292" s="709">
        <f t="shared" si="185"/>
        <v>467.4</v>
      </c>
      <c r="NC292" s="710">
        <v>56.57</v>
      </c>
      <c r="ND292" s="710">
        <v>45</v>
      </c>
      <c r="NE292" s="738">
        <f t="shared" si="212"/>
        <v>0.137815415860364</v>
      </c>
      <c r="NF292" s="739"/>
      <c r="NG292" s="739"/>
      <c r="NH292" s="739">
        <v>45</v>
      </c>
      <c r="NI292" s="740">
        <f t="shared" si="186"/>
        <v>270</v>
      </c>
      <c r="NJ292" s="738">
        <f t="shared" ref="NJ292:NJ355" si="213">1-NH292/6.7/NA292</f>
        <v>0.137815415860364</v>
      </c>
      <c r="NK292" s="741"/>
      <c r="NL292" s="742">
        <v>44562</v>
      </c>
      <c r="NM292" s="739">
        <f ca="1" t="shared" si="187"/>
        <v>17.1666666666667</v>
      </c>
      <c r="NN292" s="739">
        <f ca="1" t="shared" si="188"/>
        <v>515</v>
      </c>
      <c r="NO292" s="739">
        <v>66</v>
      </c>
      <c r="NP292" s="739">
        <f t="shared" si="189"/>
        <v>60</v>
      </c>
      <c r="NQ292" s="761">
        <f t="shared" si="190"/>
        <v>1.66666666666667</v>
      </c>
      <c r="NR292" s="739">
        <f ca="1" t="shared" si="191"/>
        <v>1.18122977346279</v>
      </c>
      <c r="NS292" s="739">
        <f t="shared" si="192"/>
        <v>6</v>
      </c>
      <c r="NT292" s="739"/>
      <c r="NU292" s="739">
        <f ca="1" t="shared" si="193"/>
        <v>3.49514563106796</v>
      </c>
      <c r="NV292" s="769">
        <f ca="1" t="shared" si="194"/>
        <v>0.116504854368932</v>
      </c>
      <c r="NW292" s="769">
        <f ca="1" t="shared" si="195"/>
        <v>51.5</v>
      </c>
      <c r="NX292" s="739"/>
      <c r="NY292" s="739"/>
      <c r="NZ292" s="739"/>
      <c r="OA292" s="739"/>
      <c r="OB292" s="739"/>
      <c r="OC292" s="739"/>
      <c r="OD292" s="739"/>
      <c r="OE292" s="743">
        <f t="shared" si="196"/>
        <v>0</v>
      </c>
      <c r="OF292" s="743">
        <f t="shared" si="197"/>
        <v>0</v>
      </c>
      <c r="OG292" s="743">
        <f t="shared" si="198"/>
        <v>0</v>
      </c>
      <c r="OH292" s="743">
        <f t="shared" si="199"/>
        <v>0</v>
      </c>
      <c r="OI292" s="743">
        <f t="shared" si="200"/>
        <v>0</v>
      </c>
      <c r="OJ292" s="739">
        <f t="shared" si="201"/>
        <v>0</v>
      </c>
      <c r="OK292" s="739">
        <f t="shared" si="202"/>
        <v>0</v>
      </c>
      <c r="OL292" s="739">
        <f t="shared" si="203"/>
        <v>0</v>
      </c>
      <c r="OM292" s="739">
        <f t="shared" si="204"/>
        <v>0</v>
      </c>
      <c r="ON292" s="739">
        <f t="shared" si="205"/>
        <v>0</v>
      </c>
      <c r="OO292" s="739">
        <f t="shared" si="206"/>
        <v>0</v>
      </c>
      <c r="OP292" s="739"/>
      <c r="OQ292" s="739">
        <f t="shared" si="207"/>
        <v>60</v>
      </c>
      <c r="OR292" s="739">
        <f t="shared" si="208"/>
        <v>60</v>
      </c>
      <c r="OS292" s="739">
        <f t="shared" si="209"/>
        <v>0</v>
      </c>
      <c r="OT292" s="739">
        <f t="shared" si="210"/>
        <v>0</v>
      </c>
      <c r="OU292" s="739"/>
      <c r="OV292" s="739"/>
      <c r="OW292" s="739"/>
      <c r="OX292" s="739"/>
      <c r="OY292" s="739"/>
      <c r="OZ292" s="739"/>
      <c r="PA292" s="739"/>
      <c r="PB292" s="739"/>
      <c r="PC292" s="739"/>
      <c r="PD292" s="739"/>
      <c r="PE292" s="739"/>
      <c r="PF292" s="739"/>
      <c r="PG292" s="739"/>
      <c r="PI292" s="28">
        <v>0</v>
      </c>
      <c r="PJ292" s="28">
        <v>0</v>
      </c>
      <c r="PK292" s="28">
        <v>108</v>
      </c>
      <c r="PL292" s="28">
        <v>0</v>
      </c>
      <c r="PM292" s="28">
        <v>90</v>
      </c>
      <c r="PN292" s="28">
        <v>18</v>
      </c>
      <c r="PO292" s="28">
        <v>0</v>
      </c>
      <c r="PP292" s="28">
        <v>6</v>
      </c>
      <c r="PQ292" s="28">
        <v>12</v>
      </c>
      <c r="PR292" s="28">
        <v>0</v>
      </c>
      <c r="PS292" s="28">
        <v>60</v>
      </c>
      <c r="PT292" s="28">
        <v>0</v>
      </c>
      <c r="PU292" s="28">
        <v>0</v>
      </c>
      <c r="PV292" s="28">
        <v>294</v>
      </c>
      <c r="PW292" s="28">
        <v>0</v>
      </c>
    </row>
    <row r="293" s="28" customFormat="1" customHeight="1" spans="1:439">
      <c r="A293" s="847" t="s">
        <v>2306</v>
      </c>
      <c r="B293" s="343"/>
      <c r="C293" s="95" t="s">
        <v>2307</v>
      </c>
      <c r="D293" s="95" t="s">
        <v>2308</v>
      </c>
      <c r="E293" s="411"/>
      <c r="F293" s="290" t="s">
        <v>696</v>
      </c>
      <c r="G293" s="112" t="s">
        <v>697</v>
      </c>
      <c r="H293" s="113" t="s">
        <v>698</v>
      </c>
      <c r="I293" s="99">
        <f t="shared" si="172"/>
        <v>144</v>
      </c>
      <c r="J293" s="100">
        <v>-6</v>
      </c>
      <c r="K293" s="454">
        <v>204</v>
      </c>
      <c r="L293" s="150">
        <f t="shared" si="178"/>
        <v>138</v>
      </c>
      <c r="M293" s="151">
        <f t="shared" si="179"/>
        <v>138</v>
      </c>
      <c r="N293" s="455"/>
      <c r="O293" s="37"/>
      <c r="P293" s="36">
        <v>198</v>
      </c>
      <c r="Q293" s="33">
        <f t="shared" si="180"/>
        <v>0</v>
      </c>
      <c r="R293" s="34">
        <f t="shared" si="181"/>
        <v>0</v>
      </c>
      <c r="S293" s="346"/>
      <c r="T293" s="346"/>
      <c r="U293" s="824"/>
      <c r="V293" s="824"/>
      <c r="W293" s="346"/>
      <c r="X293" s="347"/>
      <c r="Y293" s="348"/>
      <c r="Z293" s="348"/>
      <c r="AA293" s="348"/>
      <c r="AB293" s="348"/>
      <c r="AC293" s="348"/>
      <c r="AD293" s="348"/>
      <c r="AE293" s="348"/>
      <c r="AF293" s="346"/>
      <c r="AG293" s="346"/>
      <c r="AH293" s="346"/>
      <c r="AI293" s="346"/>
      <c r="AJ293" s="346"/>
      <c r="AK293" s="346"/>
      <c r="AL293" s="346"/>
      <c r="AM293" s="346"/>
      <c r="AN293" s="346"/>
      <c r="AO293" s="346"/>
      <c r="AP293" s="346"/>
      <c r="AQ293" s="346"/>
      <c r="AR293" s="346"/>
      <c r="AS293" s="346"/>
      <c r="AT293" s="346"/>
      <c r="AU293" s="346"/>
      <c r="AV293" s="346"/>
      <c r="AW293" s="346"/>
      <c r="AX293" s="346"/>
      <c r="AY293" s="349"/>
      <c r="AZ293" s="48"/>
      <c r="BA293" s="48"/>
      <c r="BB293" s="48"/>
      <c r="BC293" s="48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354"/>
      <c r="BT293" s="354"/>
      <c r="BU293" s="354"/>
      <c r="BV293" s="354"/>
      <c r="BW293" s="354"/>
      <c r="BX293" s="354"/>
      <c r="BY293" s="354"/>
      <c r="BZ293" s="354"/>
      <c r="CA293" s="354"/>
      <c r="CB293" s="354"/>
      <c r="CC293" s="354"/>
      <c r="CD293" s="354"/>
      <c r="CE293" s="354"/>
      <c r="CF293" s="354"/>
      <c r="CG293" s="354"/>
      <c r="CH293" s="354"/>
      <c r="CI293" s="354"/>
      <c r="CJ293" s="354"/>
      <c r="CK293" s="354"/>
      <c r="CL293" s="354"/>
      <c r="CM293" s="354"/>
      <c r="CN293" s="354"/>
      <c r="CO293" s="354"/>
      <c r="CP293" s="358"/>
      <c r="CQ293" s="48"/>
      <c r="CR293" s="354"/>
      <c r="CS293" s="354"/>
      <c r="CT293" s="355"/>
      <c r="CU293" s="354"/>
      <c r="CV293" s="354"/>
      <c r="CW293" s="354"/>
      <c r="CX293" s="354"/>
      <c r="CY293" s="354"/>
      <c r="CZ293" s="354"/>
      <c r="DA293" s="356"/>
      <c r="DB293" s="354"/>
      <c r="DC293" s="354"/>
      <c r="DD293" s="354"/>
      <c r="DE293" s="354"/>
      <c r="DF293" s="354"/>
      <c r="DG293" s="354"/>
      <c r="DH293" s="354"/>
      <c r="DI293" s="354"/>
      <c r="DJ293" s="354"/>
      <c r="DK293" s="354"/>
      <c r="DL293" s="354"/>
      <c r="DM293" s="354"/>
      <c r="DN293" s="354"/>
      <c r="DO293" s="354"/>
      <c r="DP293" s="354"/>
      <c r="DQ293" s="354"/>
      <c r="DR293" s="354"/>
      <c r="DS293" s="354"/>
      <c r="DT293" s="354"/>
      <c r="DU293" s="354"/>
      <c r="DV293" s="354"/>
      <c r="DW293" s="354"/>
      <c r="DX293" s="354"/>
      <c r="DY293" s="354"/>
      <c r="DZ293" s="357"/>
      <c r="EA293" s="356"/>
      <c r="EB293" s="356"/>
      <c r="EC293" s="356"/>
      <c r="ED293" s="356"/>
      <c r="EE293" s="358"/>
      <c r="EF293" s="48"/>
      <c r="EG293" s="46"/>
      <c r="EH293" s="46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8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354"/>
      <c r="FR293" s="354"/>
      <c r="FS293" s="354"/>
      <c r="FT293" s="354"/>
      <c r="FU293" s="354"/>
      <c r="FV293" s="354"/>
      <c r="FW293" s="354"/>
      <c r="FX293" s="354"/>
      <c r="FY293" s="354"/>
      <c r="FZ293" s="354"/>
      <c r="GA293" s="354"/>
      <c r="GB293" s="354"/>
      <c r="GC293" s="354"/>
      <c r="GD293" s="354"/>
      <c r="GE293" s="354"/>
      <c r="GF293" s="354"/>
      <c r="GG293" s="354"/>
      <c r="GH293" s="354"/>
      <c r="GI293" s="354"/>
      <c r="GJ293" s="354"/>
      <c r="GK293" s="354"/>
      <c r="GL293" s="354"/>
      <c r="GM293" s="354"/>
      <c r="GN293" s="354"/>
      <c r="GO293" s="354"/>
      <c r="GP293" s="354"/>
      <c r="GQ293" s="354"/>
      <c r="GR293" s="354"/>
      <c r="GS293" s="354"/>
      <c r="GT293" s="354"/>
      <c r="GU293" s="354"/>
      <c r="GV293" s="354"/>
      <c r="GW293" s="354"/>
      <c r="GX293" s="354"/>
      <c r="GY293" s="354"/>
      <c r="GZ293" s="354"/>
      <c r="HA293" s="354"/>
      <c r="HB293" s="354"/>
      <c r="HC293" s="354"/>
      <c r="HD293" s="354"/>
      <c r="HE293" s="354"/>
      <c r="HF293" s="354"/>
      <c r="HG293" s="354"/>
      <c r="HH293" s="354"/>
      <c r="HI293" s="354"/>
      <c r="HJ293" s="354"/>
      <c r="HK293" s="354"/>
      <c r="HL293" s="354"/>
      <c r="HM293" s="354"/>
      <c r="HN293" s="354"/>
      <c r="HO293" s="354"/>
      <c r="HP293" s="354"/>
      <c r="HQ293" s="354"/>
      <c r="HR293" s="354"/>
      <c r="HS293" s="354"/>
      <c r="HT293" s="354"/>
      <c r="HU293" s="354"/>
      <c r="HV293" s="354"/>
      <c r="HW293" s="354"/>
      <c r="HX293" s="354">
        <v>60</v>
      </c>
      <c r="HY293" s="354"/>
      <c r="HZ293" s="354"/>
      <c r="IA293" s="354"/>
      <c r="IB293" s="354"/>
      <c r="IC293" s="354"/>
      <c r="ID293" s="354"/>
      <c r="IE293" s="354"/>
      <c r="IF293" s="354"/>
      <c r="IG293" s="354"/>
      <c r="IH293" s="354"/>
      <c r="II293" s="354"/>
      <c r="IJ293" s="354"/>
      <c r="IK293" s="354"/>
      <c r="IL293" s="354"/>
      <c r="IM293" s="354"/>
      <c r="IN293" s="354"/>
      <c r="IO293" s="354"/>
      <c r="IP293" s="354"/>
      <c r="IQ293" s="354"/>
      <c r="IR293" s="50"/>
      <c r="IS293" s="47"/>
      <c r="IT293" s="47"/>
      <c r="IU293" s="47"/>
      <c r="IV293" s="47"/>
      <c r="IW293" s="47"/>
      <c r="IX293" s="47"/>
      <c r="IY293" s="47"/>
      <c r="IZ293" s="47"/>
      <c r="JA293" s="47"/>
      <c r="JB293" s="47"/>
      <c r="JC293" s="47"/>
      <c r="JD293" s="47"/>
      <c r="JE293" s="47"/>
      <c r="JF293" s="47"/>
      <c r="JG293" s="47"/>
      <c r="JH293" s="47"/>
      <c r="JI293" s="47"/>
      <c r="JJ293" s="47"/>
      <c r="JK293" s="47"/>
      <c r="JL293" s="354"/>
      <c r="JM293" s="354"/>
      <c r="JN293" s="354"/>
      <c r="JO293" s="354"/>
      <c r="JP293" s="354"/>
      <c r="JQ293" s="354"/>
      <c r="JR293" s="354"/>
      <c r="JS293" s="354"/>
      <c r="JT293" s="354"/>
      <c r="JU293" s="354"/>
      <c r="JV293" s="354"/>
      <c r="JW293" s="354"/>
      <c r="JX293" s="354"/>
      <c r="JY293" s="354"/>
      <c r="JZ293" s="354"/>
      <c r="KA293" s="354"/>
      <c r="KB293" s="354"/>
      <c r="KC293" s="354"/>
      <c r="KD293" s="354"/>
      <c r="KE293" s="354"/>
      <c r="KF293" s="354"/>
      <c r="KG293" s="354"/>
      <c r="KH293" s="354"/>
      <c r="KI293" s="354"/>
      <c r="KJ293" s="354"/>
      <c r="KK293" s="354"/>
      <c r="KL293" s="354"/>
      <c r="KM293" s="354"/>
      <c r="KN293" s="354"/>
      <c r="KO293" s="354"/>
      <c r="KP293" s="354"/>
      <c r="KQ293" s="354"/>
      <c r="KR293" s="354"/>
      <c r="KS293" s="354"/>
      <c r="KT293" s="354"/>
      <c r="KU293" s="354"/>
      <c r="KV293" s="51"/>
      <c r="KW293" s="47"/>
      <c r="KX293" s="47"/>
      <c r="KY293" s="47"/>
      <c r="KZ293" s="47"/>
      <c r="LA293" s="47"/>
      <c r="LB293" s="47"/>
      <c r="LC293" s="47"/>
      <c r="LD293" s="361"/>
      <c r="LE293" s="361"/>
      <c r="LF293" s="361"/>
      <c r="LG293" s="361"/>
      <c r="LH293" s="361"/>
      <c r="LI293" s="361"/>
      <c r="LJ293" s="361"/>
      <c r="LK293" s="361"/>
      <c r="LL293" s="361"/>
      <c r="LM293" s="361"/>
      <c r="LN293" s="361"/>
      <c r="LO293" s="361"/>
      <c r="LP293" s="361"/>
      <c r="LQ293" s="354"/>
      <c r="LR293" s="354"/>
      <c r="LS293" s="354"/>
      <c r="LT293" s="354"/>
      <c r="LU293" s="354"/>
      <c r="LV293" s="354"/>
      <c r="LW293" s="51"/>
      <c r="LX293" s="354"/>
      <c r="LY293" s="354"/>
      <c r="LZ293" s="354"/>
      <c r="MA293" s="354"/>
      <c r="MB293" s="363"/>
      <c r="MC293" s="363"/>
      <c r="MD293" s="354"/>
      <c r="ME293" s="354"/>
      <c r="MF293" s="354"/>
      <c r="MG293" s="354"/>
      <c r="MH293" s="354"/>
      <c r="MI293" s="354"/>
      <c r="MJ293" s="354"/>
      <c r="MK293" s="354"/>
      <c r="ML293" s="354"/>
      <c r="MM293" s="354"/>
      <c r="MN293" s="354"/>
      <c r="MO293" s="354"/>
      <c r="MP293" s="354"/>
      <c r="MQ293" s="354"/>
      <c r="MR293" s="354"/>
      <c r="MS293" s="51"/>
      <c r="MT293" s="364">
        <f t="shared" si="182"/>
        <v>60</v>
      </c>
      <c r="MU293" s="365">
        <f t="shared" si="183"/>
        <v>0</v>
      </c>
      <c r="MV293" s="366">
        <f t="shared" si="184"/>
        <v>60</v>
      </c>
      <c r="MW293" s="365">
        <v>240</v>
      </c>
      <c r="MX293" s="365">
        <v>394</v>
      </c>
      <c r="MY293" s="54"/>
      <c r="MZ293" s="708">
        <v>29.99</v>
      </c>
      <c r="NA293" s="708">
        <v>7.79</v>
      </c>
      <c r="NB293" s="709">
        <f t="shared" si="185"/>
        <v>467.4</v>
      </c>
      <c r="NC293" s="710">
        <v>56.57</v>
      </c>
      <c r="ND293" s="710">
        <v>45</v>
      </c>
      <c r="NE293" s="738">
        <f t="shared" si="212"/>
        <v>0.137815415860364</v>
      </c>
      <c r="NF293" s="739"/>
      <c r="NG293" s="739"/>
      <c r="NH293" s="739">
        <v>45</v>
      </c>
      <c r="NI293" s="740">
        <f t="shared" si="186"/>
        <v>6210</v>
      </c>
      <c r="NJ293" s="738">
        <f t="shared" si="213"/>
        <v>0.137815415860364</v>
      </c>
      <c r="NK293" s="741"/>
      <c r="NL293" s="742">
        <v>44562</v>
      </c>
      <c r="NM293" s="739">
        <f ca="1" t="shared" si="187"/>
        <v>17.1666666666667</v>
      </c>
      <c r="NN293" s="739">
        <f ca="1" t="shared" si="188"/>
        <v>515</v>
      </c>
      <c r="NO293" s="739">
        <v>198</v>
      </c>
      <c r="NP293" s="739">
        <f t="shared" si="189"/>
        <v>60</v>
      </c>
      <c r="NQ293" s="761">
        <f t="shared" si="190"/>
        <v>0.357142857142857</v>
      </c>
      <c r="NR293" s="739">
        <f ca="1" t="shared" si="191"/>
        <v>0.253120665742025</v>
      </c>
      <c r="NS293" s="739">
        <f t="shared" si="192"/>
        <v>138</v>
      </c>
      <c r="NT293" s="739"/>
      <c r="NU293" s="739">
        <f ca="1" t="shared" si="193"/>
        <v>3.49514563106796</v>
      </c>
      <c r="NV293" s="769">
        <f ca="1" t="shared" si="194"/>
        <v>0.116504854368932</v>
      </c>
      <c r="NW293" s="769">
        <f ca="1" t="shared" si="195"/>
        <v>1184.5</v>
      </c>
      <c r="NX293" s="739"/>
      <c r="NY293" s="739"/>
      <c r="NZ293" s="739"/>
      <c r="OA293" s="739"/>
      <c r="OB293" s="739"/>
      <c r="OC293" s="739"/>
      <c r="OD293" s="739"/>
      <c r="OE293" s="743">
        <f t="shared" si="196"/>
        <v>0</v>
      </c>
      <c r="OF293" s="743">
        <f t="shared" si="197"/>
        <v>0</v>
      </c>
      <c r="OG293" s="743">
        <f t="shared" si="198"/>
        <v>0</v>
      </c>
      <c r="OH293" s="743">
        <f t="shared" si="199"/>
        <v>0</v>
      </c>
      <c r="OI293" s="743">
        <f t="shared" si="200"/>
        <v>0</v>
      </c>
      <c r="OJ293" s="739">
        <f t="shared" si="201"/>
        <v>0</v>
      </c>
      <c r="OK293" s="739">
        <f t="shared" si="202"/>
        <v>0</v>
      </c>
      <c r="OL293" s="739">
        <f t="shared" si="203"/>
        <v>0</v>
      </c>
      <c r="OM293" s="739">
        <f t="shared" si="204"/>
        <v>0</v>
      </c>
      <c r="ON293" s="739">
        <f t="shared" si="205"/>
        <v>0</v>
      </c>
      <c r="OO293" s="739">
        <f t="shared" si="206"/>
        <v>0</v>
      </c>
      <c r="OP293" s="739"/>
      <c r="OQ293" s="739">
        <f t="shared" si="207"/>
        <v>60</v>
      </c>
      <c r="OR293" s="739">
        <f t="shared" si="208"/>
        <v>60</v>
      </c>
      <c r="OS293" s="739">
        <f t="shared" si="209"/>
        <v>0</v>
      </c>
      <c r="OT293" s="739">
        <f t="shared" si="210"/>
        <v>0</v>
      </c>
      <c r="OU293" s="739"/>
      <c r="OV293" s="739"/>
      <c r="OW293" s="739"/>
      <c r="OX293" s="739"/>
      <c r="OY293" s="739"/>
      <c r="OZ293" s="739"/>
      <c r="PA293" s="739"/>
      <c r="PB293" s="739"/>
      <c r="PC293" s="739"/>
      <c r="PD293" s="739"/>
      <c r="PE293" s="739"/>
      <c r="PF293" s="739"/>
      <c r="PG293" s="739"/>
      <c r="PI293" s="28">
        <v>0</v>
      </c>
      <c r="PJ293" s="28">
        <v>0</v>
      </c>
      <c r="PK293" s="28">
        <v>60</v>
      </c>
      <c r="PL293" s="28">
        <v>0</v>
      </c>
      <c r="PM293" s="28">
        <v>90</v>
      </c>
      <c r="PN293" s="28">
        <v>18</v>
      </c>
      <c r="PO293" s="28">
        <v>0</v>
      </c>
      <c r="PP293" s="28">
        <v>6</v>
      </c>
      <c r="PQ293" s="28">
        <v>6</v>
      </c>
      <c r="PR293" s="28">
        <v>0</v>
      </c>
      <c r="PS293" s="28">
        <v>60</v>
      </c>
      <c r="PT293" s="28">
        <v>0</v>
      </c>
      <c r="PU293" s="28">
        <v>0</v>
      </c>
      <c r="PV293" s="28">
        <v>240</v>
      </c>
      <c r="PW293" s="28">
        <v>0</v>
      </c>
    </row>
    <row r="294" s="28" customFormat="1" customHeight="1" spans="1:439">
      <c r="A294" s="847" t="s">
        <v>1334</v>
      </c>
      <c r="B294" s="343">
        <v>2019</v>
      </c>
      <c r="C294" s="95" t="s">
        <v>1747</v>
      </c>
      <c r="D294" s="95" t="s">
        <v>3825</v>
      </c>
      <c r="E294" s="411"/>
      <c r="F294" s="290" t="s">
        <v>1808</v>
      </c>
      <c r="G294" s="112" t="s">
        <v>747</v>
      </c>
      <c r="H294" s="113" t="s">
        <v>748</v>
      </c>
      <c r="I294" s="99">
        <f t="shared" si="172"/>
        <v>-264</v>
      </c>
      <c r="J294" s="100">
        <v>1416</v>
      </c>
      <c r="K294" s="454">
        <v>0</v>
      </c>
      <c r="L294" s="150">
        <f t="shared" si="178"/>
        <v>1152</v>
      </c>
      <c r="M294" s="151">
        <f t="shared" si="179"/>
        <v>1152</v>
      </c>
      <c r="N294" s="455"/>
      <c r="O294" s="35">
        <v>1416</v>
      </c>
      <c r="P294" s="157"/>
      <c r="Q294" s="154">
        <f t="shared" si="180"/>
        <v>0</v>
      </c>
      <c r="R294" s="34">
        <f t="shared" si="181"/>
        <v>0</v>
      </c>
      <c r="S294" s="490"/>
      <c r="T294" s="490"/>
      <c r="U294" s="824"/>
      <c r="V294" s="824"/>
      <c r="W294" s="490"/>
      <c r="X294" s="489"/>
      <c r="Y294" s="505"/>
      <c r="Z294" s="505"/>
      <c r="AA294" s="505"/>
      <c r="AB294" s="505"/>
      <c r="AC294" s="505"/>
      <c r="AD294" s="505"/>
      <c r="AE294" s="505"/>
      <c r="AF294" s="490"/>
      <c r="AG294" s="490"/>
      <c r="AH294" s="490"/>
      <c r="AI294" s="490"/>
      <c r="AJ294" s="490"/>
      <c r="AK294" s="490"/>
      <c r="AL294" s="490"/>
      <c r="AM294" s="490"/>
      <c r="AN294" s="490"/>
      <c r="AO294" s="490"/>
      <c r="AP294" s="490"/>
      <c r="AQ294" s="490"/>
      <c r="AR294" s="490"/>
      <c r="AS294" s="490"/>
      <c r="AT294" s="490"/>
      <c r="AU294" s="490"/>
      <c r="AV294" s="490"/>
      <c r="AW294" s="490"/>
      <c r="AX294" s="490"/>
      <c r="AY294" s="100"/>
      <c r="AZ294" s="48"/>
      <c r="BA294" s="48"/>
      <c r="BB294" s="48"/>
      <c r="BC294" s="48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354"/>
      <c r="BT294" s="354"/>
      <c r="BU294" s="354"/>
      <c r="BV294" s="354"/>
      <c r="BW294" s="354"/>
      <c r="BX294" s="354"/>
      <c r="BY294" s="354"/>
      <c r="BZ294" s="354"/>
      <c r="CA294" s="354"/>
      <c r="CB294" s="354"/>
      <c r="CC294" s="354"/>
      <c r="CD294" s="354"/>
      <c r="CE294" s="354"/>
      <c r="CF294" s="354"/>
      <c r="CG294" s="354"/>
      <c r="CH294" s="354"/>
      <c r="CI294" s="354"/>
      <c r="CJ294" s="354"/>
      <c r="CK294" s="354"/>
      <c r="CL294" s="354"/>
      <c r="CM294" s="354"/>
      <c r="CN294" s="354"/>
      <c r="CO294" s="354"/>
      <c r="CP294" s="358"/>
      <c r="CQ294" s="48"/>
      <c r="CR294" s="354"/>
      <c r="CS294" s="354"/>
      <c r="CT294" s="355"/>
      <c r="CU294" s="354"/>
      <c r="CV294" s="354"/>
      <c r="CW294" s="354"/>
      <c r="CX294" s="354"/>
      <c r="CY294" s="354"/>
      <c r="CZ294" s="354"/>
      <c r="DA294" s="356"/>
      <c r="DB294" s="354"/>
      <c r="DC294" s="354"/>
      <c r="DD294" s="354"/>
      <c r="DE294" s="354"/>
      <c r="DF294" s="354"/>
      <c r="DG294" s="354"/>
      <c r="DH294" s="354"/>
      <c r="DI294" s="354"/>
      <c r="DJ294" s="354"/>
      <c r="DK294" s="354"/>
      <c r="DL294" s="354"/>
      <c r="DM294" s="354"/>
      <c r="DN294" s="354"/>
      <c r="DO294" s="354"/>
      <c r="DP294" s="354"/>
      <c r="DQ294" s="354"/>
      <c r="DR294" s="354"/>
      <c r="DS294" s="354"/>
      <c r="DT294" s="354"/>
      <c r="DU294" s="354"/>
      <c r="DV294" s="354"/>
      <c r="DW294" s="354"/>
      <c r="DX294" s="354"/>
      <c r="DY294" s="354"/>
      <c r="DZ294" s="357"/>
      <c r="EA294" s="356"/>
      <c r="EB294" s="356"/>
      <c r="EC294" s="356"/>
      <c r="ED294" s="356">
        <v>-24</v>
      </c>
      <c r="EE294" s="358"/>
      <c r="EF294" s="48"/>
      <c r="EG294" s="46"/>
      <c r="EH294" s="46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8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>
        <v>32</v>
      </c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354"/>
      <c r="FR294" s="354"/>
      <c r="FS294" s="354"/>
      <c r="FT294" s="354"/>
      <c r="FU294" s="354"/>
      <c r="FV294" s="354"/>
      <c r="FW294" s="354"/>
      <c r="FX294" s="354"/>
      <c r="FY294" s="354"/>
      <c r="FZ294" s="354"/>
      <c r="GA294" s="354"/>
      <c r="GB294" s="354"/>
      <c r="GC294" s="354"/>
      <c r="GD294" s="354"/>
      <c r="GE294" s="354">
        <v>32</v>
      </c>
      <c r="GF294" s="354"/>
      <c r="GG294" s="354"/>
      <c r="GH294" s="354"/>
      <c r="GI294" s="354"/>
      <c r="GJ294" s="354"/>
      <c r="GK294" s="354"/>
      <c r="GL294" s="354">
        <v>160</v>
      </c>
      <c r="GM294" s="354"/>
      <c r="GN294" s="354"/>
      <c r="GO294" s="354">
        <v>32</v>
      </c>
      <c r="GP294" s="354"/>
      <c r="GQ294" s="354"/>
      <c r="GR294" s="354"/>
      <c r="GS294" s="354"/>
      <c r="GT294" s="354"/>
      <c r="GU294" s="354"/>
      <c r="GV294" s="354"/>
      <c r="GW294" s="354"/>
      <c r="GX294" s="354"/>
      <c r="GY294" s="354"/>
      <c r="GZ294" s="354"/>
      <c r="HA294" s="354"/>
      <c r="HB294" s="354"/>
      <c r="HC294" s="354"/>
      <c r="HD294" s="354"/>
      <c r="HE294" s="354">
        <v>32</v>
      </c>
      <c r="HF294" s="354"/>
      <c r="HG294" s="354"/>
      <c r="HH294" s="354"/>
      <c r="HI294" s="354"/>
      <c r="HJ294" s="354"/>
      <c r="HK294" s="354"/>
      <c r="HL294" s="354"/>
      <c r="HM294" s="354"/>
      <c r="HN294" s="354"/>
      <c r="HO294" s="354"/>
      <c r="HP294" s="354"/>
      <c r="HQ294" s="354"/>
      <c r="HR294" s="354"/>
      <c r="HS294" s="354"/>
      <c r="HT294" s="354"/>
      <c r="HU294" s="354"/>
      <c r="HV294" s="354"/>
      <c r="HW294" s="354"/>
      <c r="HX294" s="354"/>
      <c r="HY294" s="354"/>
      <c r="HZ294" s="354"/>
      <c r="IA294" s="354"/>
      <c r="IB294" s="354"/>
      <c r="IC294" s="354"/>
      <c r="ID294" s="354"/>
      <c r="IE294" s="354"/>
      <c r="IF294" s="354"/>
      <c r="IG294" s="354"/>
      <c r="IH294" s="354"/>
      <c r="II294" s="354"/>
      <c r="IJ294" s="354"/>
      <c r="IK294" s="354"/>
      <c r="IL294" s="354"/>
      <c r="IM294" s="354"/>
      <c r="IN294" s="354"/>
      <c r="IO294" s="354"/>
      <c r="IP294" s="354"/>
      <c r="IQ294" s="354"/>
      <c r="IR294" s="50"/>
      <c r="IS294" s="47"/>
      <c r="IT294" s="47"/>
      <c r="IU294" s="47"/>
      <c r="IV294" s="47"/>
      <c r="IW294" s="47"/>
      <c r="IX294" s="47"/>
      <c r="IY294" s="47"/>
      <c r="IZ294" s="47"/>
      <c r="JA294" s="47"/>
      <c r="JB294" s="47"/>
      <c r="JC294" s="47"/>
      <c r="JD294" s="47"/>
      <c r="JE294" s="47"/>
      <c r="JF294" s="47"/>
      <c r="JG294" s="47"/>
      <c r="JH294" s="47"/>
      <c r="JI294" s="47"/>
      <c r="JJ294" s="47"/>
      <c r="JK294" s="47"/>
      <c r="JL294" s="354"/>
      <c r="JM294" s="354"/>
      <c r="JN294" s="354"/>
      <c r="JO294" s="354"/>
      <c r="JP294" s="354"/>
      <c r="JQ294" s="354"/>
      <c r="JR294" s="354"/>
      <c r="JS294" s="354"/>
      <c r="JT294" s="354"/>
      <c r="JU294" s="354"/>
      <c r="JV294" s="354"/>
      <c r="JW294" s="354"/>
      <c r="JX294" s="354"/>
      <c r="JY294" s="354"/>
      <c r="JZ294" s="354"/>
      <c r="KA294" s="354"/>
      <c r="KB294" s="354"/>
      <c r="KC294" s="354"/>
      <c r="KD294" s="354"/>
      <c r="KE294" s="354"/>
      <c r="KF294" s="354"/>
      <c r="KG294" s="354"/>
      <c r="KH294" s="354"/>
      <c r="KI294" s="354"/>
      <c r="KJ294" s="354"/>
      <c r="KK294" s="354"/>
      <c r="KL294" s="354"/>
      <c r="KM294" s="354"/>
      <c r="KN294" s="354"/>
      <c r="KO294" s="354"/>
      <c r="KP294" s="354"/>
      <c r="KQ294" s="354"/>
      <c r="KR294" s="354"/>
      <c r="KS294" s="354"/>
      <c r="KT294" s="354"/>
      <c r="KU294" s="354"/>
      <c r="KV294" s="51"/>
      <c r="KW294" s="47"/>
      <c r="KX294" s="47"/>
      <c r="KY294" s="47"/>
      <c r="KZ294" s="47"/>
      <c r="LA294" s="47"/>
      <c r="LB294" s="47"/>
      <c r="LC294" s="47"/>
      <c r="LD294" s="361"/>
      <c r="LE294" s="361"/>
      <c r="LF294" s="361"/>
      <c r="LG294" s="361"/>
      <c r="LH294" s="361"/>
      <c r="LI294" s="361"/>
      <c r="LJ294" s="361"/>
      <c r="LK294" s="361"/>
      <c r="LL294" s="361"/>
      <c r="LM294" s="361"/>
      <c r="LN294" s="361"/>
      <c r="LO294" s="361"/>
      <c r="LP294" s="361"/>
      <c r="LQ294" s="354"/>
      <c r="LR294" s="354"/>
      <c r="LS294" s="354"/>
      <c r="LT294" s="354"/>
      <c r="LU294" s="354"/>
      <c r="LV294" s="354"/>
      <c r="LW294" s="51"/>
      <c r="LX294" s="354"/>
      <c r="LY294" s="354"/>
      <c r="LZ294" s="354"/>
      <c r="MA294" s="354"/>
      <c r="MB294" s="363"/>
      <c r="MC294" s="363"/>
      <c r="MD294" s="354"/>
      <c r="ME294" s="354"/>
      <c r="MF294" s="354"/>
      <c r="MG294" s="354"/>
      <c r="MH294" s="354"/>
      <c r="MI294" s="354"/>
      <c r="MJ294" s="354"/>
      <c r="MK294" s="354"/>
      <c r="ML294" s="354"/>
      <c r="MM294" s="354"/>
      <c r="MN294" s="354"/>
      <c r="MO294" s="354"/>
      <c r="MP294" s="354"/>
      <c r="MQ294" s="354"/>
      <c r="MR294" s="354"/>
      <c r="MS294" s="51"/>
      <c r="MT294" s="364">
        <f t="shared" si="182"/>
        <v>288</v>
      </c>
      <c r="MU294" s="365">
        <f t="shared" si="183"/>
        <v>0</v>
      </c>
      <c r="MV294" s="366">
        <f t="shared" si="184"/>
        <v>288</v>
      </c>
      <c r="MW294" s="365">
        <v>1072</v>
      </c>
      <c r="MX294" s="365">
        <v>4015</v>
      </c>
      <c r="MY294" s="54"/>
      <c r="MZ294" s="708"/>
      <c r="NA294" s="708">
        <v>1.88</v>
      </c>
      <c r="NB294" s="709">
        <f t="shared" si="185"/>
        <v>541.44</v>
      </c>
      <c r="NC294" s="710"/>
      <c r="ND294" s="710">
        <v>13.82</v>
      </c>
      <c r="NE294" s="738">
        <f t="shared" si="212"/>
        <v>-0.097173705938393</v>
      </c>
      <c r="NF294" s="739"/>
      <c r="NG294" s="739">
        <v>3000</v>
      </c>
      <c r="NH294" s="739">
        <v>13.82</v>
      </c>
      <c r="NI294" s="740">
        <f t="shared" si="186"/>
        <v>15920.64</v>
      </c>
      <c r="NJ294" s="738">
        <f t="shared" si="213"/>
        <v>-0.097173705938393</v>
      </c>
      <c r="NK294" s="741"/>
      <c r="NL294" s="742">
        <v>44562</v>
      </c>
      <c r="NM294" s="739">
        <f ca="1" t="shared" si="187"/>
        <v>17.1666666666667</v>
      </c>
      <c r="NN294" s="739">
        <f ca="1" t="shared" si="188"/>
        <v>515</v>
      </c>
      <c r="NO294" s="739">
        <v>1416</v>
      </c>
      <c r="NP294" s="739">
        <f t="shared" si="189"/>
        <v>288</v>
      </c>
      <c r="NQ294" s="761">
        <f t="shared" si="190"/>
        <v>0.224299065420561</v>
      </c>
      <c r="NR294" s="739">
        <f ca="1" t="shared" si="191"/>
        <v>0.158969240540786</v>
      </c>
      <c r="NS294" s="739">
        <f t="shared" si="192"/>
        <v>1152</v>
      </c>
      <c r="NT294" s="739"/>
      <c r="NU294" s="739">
        <f ca="1" t="shared" si="193"/>
        <v>16.7766990291262</v>
      </c>
      <c r="NV294" s="769">
        <f ca="1" t="shared" si="194"/>
        <v>0.559223300970874</v>
      </c>
      <c r="NW294" s="769">
        <f ca="1" t="shared" si="195"/>
        <v>2060</v>
      </c>
      <c r="NX294" s="739"/>
      <c r="NY294" s="739"/>
      <c r="NZ294" s="739"/>
      <c r="OA294" s="739"/>
      <c r="OB294" s="739"/>
      <c r="OC294" s="739"/>
      <c r="OD294" s="739"/>
      <c r="OE294" s="743">
        <f t="shared" si="196"/>
        <v>0</v>
      </c>
      <c r="OF294" s="743">
        <f t="shared" si="197"/>
        <v>0</v>
      </c>
      <c r="OG294" s="743">
        <f t="shared" si="198"/>
        <v>32</v>
      </c>
      <c r="OH294" s="743">
        <f t="shared" si="199"/>
        <v>0</v>
      </c>
      <c r="OI294" s="743">
        <f t="shared" si="200"/>
        <v>0</v>
      </c>
      <c r="OJ294" s="739">
        <f t="shared" si="201"/>
        <v>64</v>
      </c>
      <c r="OK294" s="739">
        <f t="shared" si="202"/>
        <v>0</v>
      </c>
      <c r="OL294" s="739">
        <f t="shared" si="203"/>
        <v>160</v>
      </c>
      <c r="OM294" s="739">
        <f t="shared" si="204"/>
        <v>0</v>
      </c>
      <c r="ON294" s="739">
        <f t="shared" si="205"/>
        <v>32</v>
      </c>
      <c r="OO294" s="739">
        <f t="shared" si="206"/>
        <v>0</v>
      </c>
      <c r="OP294" s="739"/>
      <c r="OQ294" s="739">
        <f t="shared" si="207"/>
        <v>0</v>
      </c>
      <c r="OR294" s="739">
        <f t="shared" si="208"/>
        <v>288</v>
      </c>
      <c r="OS294" s="739">
        <f t="shared" si="209"/>
        <v>0</v>
      </c>
      <c r="OT294" s="739">
        <f t="shared" si="210"/>
        <v>0</v>
      </c>
      <c r="OU294" s="739"/>
      <c r="OV294" s="739"/>
      <c r="OW294" s="739"/>
      <c r="OX294" s="739"/>
      <c r="OY294" s="739"/>
      <c r="OZ294" s="739"/>
      <c r="PA294" s="739"/>
      <c r="PB294" s="739"/>
      <c r="PC294" s="739"/>
      <c r="PD294" s="739"/>
      <c r="PE294" s="739"/>
      <c r="PF294" s="739"/>
      <c r="PG294" s="739"/>
      <c r="PI294" s="28">
        <v>96</v>
      </c>
      <c r="PJ294" s="28">
        <v>0</v>
      </c>
      <c r="PK294" s="28">
        <v>0</v>
      </c>
      <c r="PL294" s="28">
        <v>336</v>
      </c>
      <c r="PM294" s="28">
        <v>0</v>
      </c>
      <c r="PN294" s="28">
        <v>0</v>
      </c>
      <c r="PO294" s="28">
        <v>0</v>
      </c>
      <c r="PP294" s="28">
        <v>128</v>
      </c>
      <c r="PQ294" s="28">
        <v>96</v>
      </c>
      <c r="PR294" s="28">
        <v>32</v>
      </c>
      <c r="PS294" s="28">
        <v>0</v>
      </c>
      <c r="PT294" s="28">
        <v>0</v>
      </c>
      <c r="PU294" s="28">
        <v>0</v>
      </c>
      <c r="PV294" s="28">
        <v>688</v>
      </c>
      <c r="PW294" s="28">
        <v>-384</v>
      </c>
    </row>
    <row r="295" s="28" customFormat="1" customHeight="1" spans="1:439">
      <c r="A295" s="847" t="s">
        <v>1334</v>
      </c>
      <c r="B295" s="343">
        <v>2019</v>
      </c>
      <c r="C295" s="95" t="s">
        <v>1747</v>
      </c>
      <c r="D295" s="95" t="s">
        <v>3825</v>
      </c>
      <c r="E295" s="411"/>
      <c r="F295" s="290" t="s">
        <v>1810</v>
      </c>
      <c r="G295" s="112" t="s">
        <v>750</v>
      </c>
      <c r="H295" s="113" t="s">
        <v>751</v>
      </c>
      <c r="I295" s="99">
        <f t="shared" si="172"/>
        <v>-506</v>
      </c>
      <c r="J295" s="100">
        <v>1562</v>
      </c>
      <c r="K295" s="454">
        <v>-26</v>
      </c>
      <c r="L295" s="150">
        <f t="shared" si="178"/>
        <v>1056</v>
      </c>
      <c r="M295" s="151">
        <f t="shared" si="179"/>
        <v>1056</v>
      </c>
      <c r="N295" s="455"/>
      <c r="O295" s="35">
        <v>1760</v>
      </c>
      <c r="P295" s="157"/>
      <c r="Q295" s="154">
        <f t="shared" si="180"/>
        <v>0</v>
      </c>
      <c r="R295" s="34">
        <f t="shared" si="181"/>
        <v>0</v>
      </c>
      <c r="S295" s="490"/>
      <c r="T295" s="490"/>
      <c r="U295" s="824"/>
      <c r="V295" s="824"/>
      <c r="W295" s="490"/>
      <c r="X295" s="489"/>
      <c r="Y295" s="505"/>
      <c r="Z295" s="505"/>
      <c r="AA295" s="505"/>
      <c r="AB295" s="505"/>
      <c r="AC295" s="505"/>
      <c r="AD295" s="505"/>
      <c r="AE295" s="505"/>
      <c r="AF295" s="490"/>
      <c r="AG295" s="490"/>
      <c r="AH295" s="490"/>
      <c r="AI295" s="490"/>
      <c r="AJ295" s="490"/>
      <c r="AK295" s="490"/>
      <c r="AL295" s="490"/>
      <c r="AM295" s="490"/>
      <c r="AN295" s="490"/>
      <c r="AO295" s="490"/>
      <c r="AP295" s="490"/>
      <c r="AQ295" s="490"/>
      <c r="AR295" s="490"/>
      <c r="AS295" s="490"/>
      <c r="AT295" s="490"/>
      <c r="AU295" s="490"/>
      <c r="AV295" s="490"/>
      <c r="AW295" s="490"/>
      <c r="AX295" s="490"/>
      <c r="AY295" s="100"/>
      <c r="AZ295" s="48"/>
      <c r="BA295" s="48"/>
      <c r="BB295" s="48"/>
      <c r="BC295" s="48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354"/>
      <c r="BT295" s="354"/>
      <c r="BU295" s="354"/>
      <c r="BV295" s="354"/>
      <c r="BW295" s="354"/>
      <c r="BX295" s="354"/>
      <c r="BY295" s="354"/>
      <c r="BZ295" s="354"/>
      <c r="CA295" s="354"/>
      <c r="CB295" s="354"/>
      <c r="CC295" s="354"/>
      <c r="CD295" s="354"/>
      <c r="CE295" s="354"/>
      <c r="CF295" s="354"/>
      <c r="CG295" s="354"/>
      <c r="CH295" s="354"/>
      <c r="CI295" s="354"/>
      <c r="CJ295" s="354"/>
      <c r="CK295" s="354"/>
      <c r="CL295" s="354"/>
      <c r="CM295" s="354"/>
      <c r="CN295" s="354"/>
      <c r="CO295" s="354"/>
      <c r="CP295" s="358"/>
      <c r="CQ295" s="48"/>
      <c r="CR295" s="354"/>
      <c r="CS295" s="354"/>
      <c r="CT295" s="355"/>
      <c r="CU295" s="354"/>
      <c r="CV295" s="354"/>
      <c r="CW295" s="354"/>
      <c r="CX295" s="354"/>
      <c r="CY295" s="354"/>
      <c r="CZ295" s="354"/>
      <c r="DA295" s="356"/>
      <c r="DB295" s="354"/>
      <c r="DC295" s="354"/>
      <c r="DD295" s="354"/>
      <c r="DE295" s="354"/>
      <c r="DF295" s="354"/>
      <c r="DG295" s="354"/>
      <c r="DH295" s="354"/>
      <c r="DI295" s="354"/>
      <c r="DJ295" s="354"/>
      <c r="DK295" s="354"/>
      <c r="DL295" s="354"/>
      <c r="DM295" s="354"/>
      <c r="DN295" s="354"/>
      <c r="DO295" s="354"/>
      <c r="DP295" s="354"/>
      <c r="DQ295" s="354"/>
      <c r="DR295" s="354"/>
      <c r="DS295" s="354"/>
      <c r="DT295" s="354"/>
      <c r="DU295" s="354"/>
      <c r="DV295" s="354"/>
      <c r="DW295" s="354"/>
      <c r="DX295" s="354"/>
      <c r="DY295" s="354"/>
      <c r="DZ295" s="357"/>
      <c r="EA295" s="356"/>
      <c r="EB295" s="356"/>
      <c r="EC295" s="356"/>
      <c r="ED295" s="356"/>
      <c r="EE295" s="358"/>
      <c r="EF295" s="48"/>
      <c r="EG295" s="46"/>
      <c r="EH295" s="46"/>
      <c r="EI295" s="47"/>
      <c r="EJ295" s="47">
        <v>224</v>
      </c>
      <c r="EK295" s="47"/>
      <c r="EL295" s="47"/>
      <c r="EM295" s="47"/>
      <c r="EN295" s="47"/>
      <c r="EO295" s="47"/>
      <c r="EP295" s="47"/>
      <c r="EQ295" s="47"/>
      <c r="ER295" s="47"/>
      <c r="ES295" s="47"/>
      <c r="ET295" s="48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354"/>
      <c r="FR295" s="354"/>
      <c r="FS295" s="354"/>
      <c r="FT295" s="354"/>
      <c r="FU295" s="354"/>
      <c r="FV295" s="354"/>
      <c r="FW295" s="354"/>
      <c r="FX295" s="354"/>
      <c r="FY295" s="354"/>
      <c r="FZ295" s="354"/>
      <c r="GA295" s="354"/>
      <c r="GB295" s="354"/>
      <c r="GC295" s="354"/>
      <c r="GD295" s="354"/>
      <c r="GE295" s="354">
        <v>64</v>
      </c>
      <c r="GF295" s="354"/>
      <c r="GG295" s="354"/>
      <c r="GH295" s="354"/>
      <c r="GI295" s="354"/>
      <c r="GJ295" s="354"/>
      <c r="GK295" s="354"/>
      <c r="GL295" s="354">
        <v>256</v>
      </c>
      <c r="GM295" s="354"/>
      <c r="GN295" s="354"/>
      <c r="GO295" s="354">
        <v>32</v>
      </c>
      <c r="GP295" s="354"/>
      <c r="GQ295" s="354"/>
      <c r="GR295" s="354"/>
      <c r="GS295" s="354">
        <v>96</v>
      </c>
      <c r="GT295" s="354"/>
      <c r="GU295" s="354"/>
      <c r="GV295" s="354"/>
      <c r="GW295" s="354"/>
      <c r="GX295" s="354"/>
      <c r="GY295" s="354"/>
      <c r="GZ295" s="354"/>
      <c r="HA295" s="354"/>
      <c r="HB295" s="354"/>
      <c r="HC295" s="354"/>
      <c r="HD295" s="354"/>
      <c r="HE295" s="354">
        <v>32</v>
      </c>
      <c r="HF295" s="354"/>
      <c r="HG295" s="354"/>
      <c r="HH295" s="354"/>
      <c r="HI295" s="354"/>
      <c r="HJ295" s="354"/>
      <c r="HK295" s="354"/>
      <c r="HL295" s="354"/>
      <c r="HM295" s="354"/>
      <c r="HN295" s="354"/>
      <c r="HO295" s="354"/>
      <c r="HP295" s="354"/>
      <c r="HQ295" s="354"/>
      <c r="HR295" s="354"/>
      <c r="HS295" s="354"/>
      <c r="HT295" s="354"/>
      <c r="HU295" s="354"/>
      <c r="HV295" s="354"/>
      <c r="HW295" s="354"/>
      <c r="HX295" s="354"/>
      <c r="HY295" s="354"/>
      <c r="HZ295" s="354"/>
      <c r="IA295" s="354"/>
      <c r="IB295" s="354"/>
      <c r="IC295" s="354"/>
      <c r="ID295" s="354"/>
      <c r="IE295" s="354"/>
      <c r="IF295" s="354"/>
      <c r="IG295" s="354"/>
      <c r="IH295" s="354"/>
      <c r="II295" s="354"/>
      <c r="IJ295" s="354"/>
      <c r="IK295" s="354"/>
      <c r="IL295" s="354"/>
      <c r="IM295" s="354"/>
      <c r="IN295" s="354"/>
      <c r="IO295" s="354"/>
      <c r="IP295" s="354"/>
      <c r="IQ295" s="354"/>
      <c r="IR295" s="50"/>
      <c r="IS295" s="47"/>
      <c r="IT295" s="47"/>
      <c r="IU295" s="47"/>
      <c r="IV295" s="47"/>
      <c r="IW295" s="47"/>
      <c r="IX295" s="47"/>
      <c r="IY295" s="47"/>
      <c r="IZ295" s="47"/>
      <c r="JA295" s="47"/>
      <c r="JB295" s="47"/>
      <c r="JC295" s="47"/>
      <c r="JD295" s="47"/>
      <c r="JE295" s="47"/>
      <c r="JF295" s="47"/>
      <c r="JG295" s="47"/>
      <c r="JH295" s="47"/>
      <c r="JI295" s="47"/>
      <c r="JJ295" s="47"/>
      <c r="JK295" s="47"/>
      <c r="JL295" s="354"/>
      <c r="JM295" s="354"/>
      <c r="JN295" s="354"/>
      <c r="JO295" s="354"/>
      <c r="JP295" s="354"/>
      <c r="JQ295" s="354"/>
      <c r="JR295" s="354"/>
      <c r="JS295" s="354"/>
      <c r="JT295" s="354"/>
      <c r="JU295" s="354"/>
      <c r="JV295" s="354"/>
      <c r="JW295" s="354"/>
      <c r="JX295" s="354"/>
      <c r="JY295" s="354"/>
      <c r="JZ295" s="354"/>
      <c r="KA295" s="354"/>
      <c r="KB295" s="354"/>
      <c r="KC295" s="354"/>
      <c r="KD295" s="354"/>
      <c r="KE295" s="354"/>
      <c r="KF295" s="354"/>
      <c r="KG295" s="354"/>
      <c r="KH295" s="354"/>
      <c r="KI295" s="354"/>
      <c r="KJ295" s="354"/>
      <c r="KK295" s="354"/>
      <c r="KL295" s="354"/>
      <c r="KM295" s="354"/>
      <c r="KN295" s="354"/>
      <c r="KO295" s="354"/>
      <c r="KP295" s="354"/>
      <c r="KQ295" s="354"/>
      <c r="KR295" s="354"/>
      <c r="KS295" s="354"/>
      <c r="KT295" s="354"/>
      <c r="KU295" s="354"/>
      <c r="KV295" s="51"/>
      <c r="KW295" s="47"/>
      <c r="KX295" s="47"/>
      <c r="KY295" s="47"/>
      <c r="KZ295" s="47"/>
      <c r="LA295" s="47"/>
      <c r="LB295" s="47"/>
      <c r="LC295" s="47"/>
      <c r="LD295" s="361"/>
      <c r="LE295" s="361"/>
      <c r="LF295" s="361"/>
      <c r="LG295" s="361"/>
      <c r="LH295" s="361"/>
      <c r="LI295" s="361"/>
      <c r="LJ295" s="361"/>
      <c r="LK295" s="361"/>
      <c r="LL295" s="361"/>
      <c r="LM295" s="361"/>
      <c r="LN295" s="361"/>
      <c r="LO295" s="361"/>
      <c r="LP295" s="361"/>
      <c r="LQ295" s="354"/>
      <c r="LR295" s="354"/>
      <c r="LS295" s="354"/>
      <c r="LT295" s="354"/>
      <c r="LU295" s="354"/>
      <c r="LV295" s="354"/>
      <c r="LW295" s="51"/>
      <c r="LX295" s="354"/>
      <c r="LY295" s="354"/>
      <c r="LZ295" s="354"/>
      <c r="MA295" s="354"/>
      <c r="MB295" s="363"/>
      <c r="MC295" s="363"/>
      <c r="MD295" s="354"/>
      <c r="ME295" s="354"/>
      <c r="MF295" s="354"/>
      <c r="MG295" s="354"/>
      <c r="MH295" s="354"/>
      <c r="MI295" s="354"/>
      <c r="MJ295" s="354"/>
      <c r="MK295" s="354"/>
      <c r="ML295" s="354"/>
      <c r="MM295" s="354"/>
      <c r="MN295" s="354"/>
      <c r="MO295" s="354"/>
      <c r="MP295" s="354"/>
      <c r="MQ295" s="354"/>
      <c r="MR295" s="354"/>
      <c r="MS295" s="51"/>
      <c r="MT295" s="364">
        <f t="shared" si="182"/>
        <v>704</v>
      </c>
      <c r="MU295" s="365">
        <f t="shared" si="183"/>
        <v>0</v>
      </c>
      <c r="MV295" s="366">
        <f t="shared" si="184"/>
        <v>704</v>
      </c>
      <c r="MW295" s="365">
        <v>3704</v>
      </c>
      <c r="MX295" s="365">
        <v>4945</v>
      </c>
      <c r="MY295" s="54"/>
      <c r="MZ295" s="708"/>
      <c r="NA295" s="708">
        <v>1.88</v>
      </c>
      <c r="NB295" s="709">
        <f t="shared" si="185"/>
        <v>1323.52</v>
      </c>
      <c r="NC295" s="710"/>
      <c r="ND295" s="710">
        <v>13.82</v>
      </c>
      <c r="NE295" s="738">
        <f t="shared" si="212"/>
        <v>-0.097173705938393</v>
      </c>
      <c r="NF295" s="739"/>
      <c r="NG295" s="739">
        <v>3000</v>
      </c>
      <c r="NH295" s="739">
        <v>13.82</v>
      </c>
      <c r="NI295" s="740">
        <f t="shared" si="186"/>
        <v>14593.92</v>
      </c>
      <c r="NJ295" s="738">
        <f t="shared" si="213"/>
        <v>-0.097173705938393</v>
      </c>
      <c r="NK295" s="741"/>
      <c r="NL295" s="742">
        <v>44562</v>
      </c>
      <c r="NM295" s="739">
        <f ca="1" t="shared" si="187"/>
        <v>17.1666666666667</v>
      </c>
      <c r="NN295" s="739">
        <f ca="1" t="shared" si="188"/>
        <v>515</v>
      </c>
      <c r="NO295" s="739">
        <v>1760</v>
      </c>
      <c r="NP295" s="739">
        <f t="shared" si="189"/>
        <v>704</v>
      </c>
      <c r="NQ295" s="761">
        <f t="shared" si="190"/>
        <v>0.5</v>
      </c>
      <c r="NR295" s="739">
        <f ca="1" t="shared" si="191"/>
        <v>0.354368932038835</v>
      </c>
      <c r="NS295" s="739">
        <f t="shared" si="192"/>
        <v>1056</v>
      </c>
      <c r="NT295" s="739"/>
      <c r="NU295" s="739">
        <f ca="1" t="shared" si="193"/>
        <v>41.0097087378641</v>
      </c>
      <c r="NV295" s="769">
        <f ca="1" t="shared" si="194"/>
        <v>1.36699029126214</v>
      </c>
      <c r="NW295" s="769">
        <f ca="1" t="shared" si="195"/>
        <v>772.5</v>
      </c>
      <c r="NX295" s="739"/>
      <c r="NY295" s="739"/>
      <c r="NZ295" s="739"/>
      <c r="OA295" s="739"/>
      <c r="OB295" s="739"/>
      <c r="OC295" s="739"/>
      <c r="OD295" s="739"/>
      <c r="OE295" s="743">
        <f t="shared" si="196"/>
        <v>224</v>
      </c>
      <c r="OF295" s="743">
        <f t="shared" si="197"/>
        <v>0</v>
      </c>
      <c r="OG295" s="743">
        <f t="shared" si="198"/>
        <v>0</v>
      </c>
      <c r="OH295" s="743">
        <f t="shared" si="199"/>
        <v>0</v>
      </c>
      <c r="OI295" s="743">
        <f t="shared" si="200"/>
        <v>0</v>
      </c>
      <c r="OJ295" s="739">
        <f t="shared" si="201"/>
        <v>96</v>
      </c>
      <c r="OK295" s="739">
        <f t="shared" si="202"/>
        <v>0</v>
      </c>
      <c r="OL295" s="739">
        <f t="shared" si="203"/>
        <v>352</v>
      </c>
      <c r="OM295" s="739">
        <f t="shared" si="204"/>
        <v>0</v>
      </c>
      <c r="ON295" s="739">
        <f t="shared" si="205"/>
        <v>32</v>
      </c>
      <c r="OO295" s="739">
        <f t="shared" si="206"/>
        <v>0</v>
      </c>
      <c r="OP295" s="739"/>
      <c r="OQ295" s="739">
        <f t="shared" si="207"/>
        <v>0</v>
      </c>
      <c r="OR295" s="739">
        <f t="shared" si="208"/>
        <v>704</v>
      </c>
      <c r="OS295" s="739">
        <f t="shared" si="209"/>
        <v>0</v>
      </c>
      <c r="OT295" s="739">
        <f t="shared" si="210"/>
        <v>0</v>
      </c>
      <c r="OU295" s="739"/>
      <c r="OV295" s="739"/>
      <c r="OW295" s="739"/>
      <c r="OX295" s="739"/>
      <c r="OY295" s="739"/>
      <c r="OZ295" s="739"/>
      <c r="PA295" s="739"/>
      <c r="PB295" s="739"/>
      <c r="PC295" s="739"/>
      <c r="PD295" s="739"/>
      <c r="PE295" s="739"/>
      <c r="PF295" s="739"/>
      <c r="PG295" s="739"/>
      <c r="PI295" s="28">
        <v>288</v>
      </c>
      <c r="PJ295" s="28">
        <v>0</v>
      </c>
      <c r="PK295" s="28">
        <v>0</v>
      </c>
      <c r="PL295" s="28">
        <v>1592</v>
      </c>
      <c r="PM295" s="28">
        <v>0</v>
      </c>
      <c r="PN295" s="28">
        <v>448</v>
      </c>
      <c r="PO295" s="28">
        <v>416</v>
      </c>
      <c r="PP295" s="28">
        <v>192</v>
      </c>
      <c r="PQ295" s="28">
        <v>256</v>
      </c>
      <c r="PR295" s="28">
        <v>32</v>
      </c>
      <c r="PS295" s="28">
        <v>480</v>
      </c>
      <c r="PT295" s="28">
        <v>0</v>
      </c>
      <c r="PU295" s="28">
        <v>0</v>
      </c>
      <c r="PV295" s="28">
        <v>3704</v>
      </c>
      <c r="PW295" s="28">
        <v>0</v>
      </c>
    </row>
    <row r="296" s="28" customFormat="1" customHeight="1" spans="1:439">
      <c r="A296" s="847" t="s">
        <v>1334</v>
      </c>
      <c r="B296" s="343">
        <v>2019</v>
      </c>
      <c r="C296" s="95" t="s">
        <v>1747</v>
      </c>
      <c r="D296" s="95" t="s">
        <v>3825</v>
      </c>
      <c r="E296" s="411"/>
      <c r="F296" s="290" t="s">
        <v>1812</v>
      </c>
      <c r="G296" s="112" t="s">
        <v>753</v>
      </c>
      <c r="H296" s="113" t="s">
        <v>754</v>
      </c>
      <c r="I296" s="99">
        <f t="shared" si="172"/>
        <v>-539</v>
      </c>
      <c r="J296" s="100">
        <v>1721</v>
      </c>
      <c r="K296" s="454">
        <v>0</v>
      </c>
      <c r="L296" s="150">
        <f t="shared" si="178"/>
        <v>1182</v>
      </c>
      <c r="M296" s="151">
        <f t="shared" si="179"/>
        <v>1182</v>
      </c>
      <c r="N296" s="455"/>
      <c r="O296" s="35">
        <v>1721</v>
      </c>
      <c r="P296" s="157"/>
      <c r="Q296" s="154">
        <f t="shared" si="180"/>
        <v>0</v>
      </c>
      <c r="R296" s="34">
        <f t="shared" si="181"/>
        <v>0</v>
      </c>
      <c r="S296" s="490"/>
      <c r="T296" s="490"/>
      <c r="U296" s="824"/>
      <c r="V296" s="824"/>
      <c r="W296" s="490"/>
      <c r="X296" s="489"/>
      <c r="Y296" s="505"/>
      <c r="Z296" s="505"/>
      <c r="AA296" s="505"/>
      <c r="AB296" s="505"/>
      <c r="AC296" s="505"/>
      <c r="AD296" s="505"/>
      <c r="AE296" s="505"/>
      <c r="AF296" s="490"/>
      <c r="AG296" s="490"/>
      <c r="AH296" s="490"/>
      <c r="AI296" s="490"/>
      <c r="AJ296" s="490"/>
      <c r="AK296" s="490"/>
      <c r="AL296" s="490"/>
      <c r="AM296" s="490"/>
      <c r="AN296" s="490"/>
      <c r="AO296" s="490"/>
      <c r="AP296" s="490"/>
      <c r="AQ296" s="490"/>
      <c r="AR296" s="490"/>
      <c r="AS296" s="490"/>
      <c r="AT296" s="490"/>
      <c r="AU296" s="490"/>
      <c r="AV296" s="490"/>
      <c r="AW296" s="490"/>
      <c r="AX296" s="490"/>
      <c r="AY296" s="100"/>
      <c r="AZ296" s="48"/>
      <c r="BA296" s="48"/>
      <c r="BB296" s="48"/>
      <c r="BC296" s="48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354"/>
      <c r="BT296" s="354"/>
      <c r="BU296" s="354"/>
      <c r="BV296" s="354"/>
      <c r="BW296" s="354"/>
      <c r="BX296" s="354"/>
      <c r="BY296" s="354"/>
      <c r="BZ296" s="354"/>
      <c r="CA296" s="354"/>
      <c r="CB296" s="354"/>
      <c r="CC296" s="354"/>
      <c r="CD296" s="354"/>
      <c r="CE296" s="354"/>
      <c r="CF296" s="354"/>
      <c r="CG296" s="354"/>
      <c r="CH296" s="354"/>
      <c r="CI296" s="354"/>
      <c r="CJ296" s="354"/>
      <c r="CK296" s="354"/>
      <c r="CL296" s="354"/>
      <c r="CM296" s="354"/>
      <c r="CN296" s="354"/>
      <c r="CO296" s="354"/>
      <c r="CP296" s="358"/>
      <c r="CQ296" s="48"/>
      <c r="CR296" s="354"/>
      <c r="CS296" s="354"/>
      <c r="CT296" s="355"/>
      <c r="CU296" s="354"/>
      <c r="CV296" s="354"/>
      <c r="CW296" s="354"/>
      <c r="CX296" s="354"/>
      <c r="CY296" s="354"/>
      <c r="CZ296" s="354"/>
      <c r="DA296" s="356"/>
      <c r="DB296" s="354"/>
      <c r="DC296" s="354"/>
      <c r="DD296" s="354"/>
      <c r="DE296" s="354"/>
      <c r="DF296" s="354"/>
      <c r="DG296" s="354"/>
      <c r="DH296" s="354"/>
      <c r="DI296" s="354"/>
      <c r="DJ296" s="354"/>
      <c r="DK296" s="354"/>
      <c r="DL296" s="354"/>
      <c r="DM296" s="354"/>
      <c r="DN296" s="354"/>
      <c r="DO296" s="354"/>
      <c r="DP296" s="354"/>
      <c r="DQ296" s="354"/>
      <c r="DR296" s="354"/>
      <c r="DS296" s="354"/>
      <c r="DT296" s="354"/>
      <c r="DU296" s="354"/>
      <c r="DV296" s="354"/>
      <c r="DW296" s="354"/>
      <c r="DX296" s="354"/>
      <c r="DY296" s="354"/>
      <c r="DZ296" s="357"/>
      <c r="EA296" s="356"/>
      <c r="EB296" s="356"/>
      <c r="EC296" s="356"/>
      <c r="ED296" s="356">
        <v>-7</v>
      </c>
      <c r="EE296" s="358"/>
      <c r="EF296" s="48"/>
      <c r="EG296" s="46"/>
      <c r="EH296" s="46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8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>
        <v>32</v>
      </c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354"/>
      <c r="FR296" s="354"/>
      <c r="FS296" s="354"/>
      <c r="FT296" s="354"/>
      <c r="FU296" s="354"/>
      <c r="FV296" s="354"/>
      <c r="FW296" s="354"/>
      <c r="FX296" s="354"/>
      <c r="FY296" s="354"/>
      <c r="FZ296" s="354"/>
      <c r="GA296" s="354"/>
      <c r="GB296" s="354"/>
      <c r="GC296" s="354"/>
      <c r="GD296" s="354"/>
      <c r="GE296" s="354">
        <v>32</v>
      </c>
      <c r="GF296" s="354"/>
      <c r="GG296" s="354"/>
      <c r="GH296" s="354"/>
      <c r="GI296" s="354"/>
      <c r="GJ296" s="354"/>
      <c r="GK296" s="354"/>
      <c r="GL296" s="354">
        <v>160</v>
      </c>
      <c r="GM296" s="354"/>
      <c r="GN296" s="354"/>
      <c r="GO296" s="354">
        <v>32</v>
      </c>
      <c r="GP296" s="354"/>
      <c r="GQ296" s="354"/>
      <c r="GR296" s="354"/>
      <c r="GS296" s="354"/>
      <c r="GT296" s="354"/>
      <c r="GU296" s="354"/>
      <c r="GV296" s="354"/>
      <c r="GW296" s="354"/>
      <c r="GX296" s="354"/>
      <c r="GY296" s="354"/>
      <c r="GZ296" s="354"/>
      <c r="HA296" s="354"/>
      <c r="HB296" s="354"/>
      <c r="HC296" s="354"/>
      <c r="HD296" s="354"/>
      <c r="HE296" s="354"/>
      <c r="HF296" s="354"/>
      <c r="HG296" s="354"/>
      <c r="HH296" s="354"/>
      <c r="HI296" s="354"/>
      <c r="HJ296" s="354"/>
      <c r="HK296" s="354"/>
      <c r="HL296" s="354"/>
      <c r="HM296" s="354"/>
      <c r="HN296" s="354"/>
      <c r="HO296" s="354"/>
      <c r="HP296" s="354"/>
      <c r="HQ296" s="354"/>
      <c r="HR296" s="354"/>
      <c r="HS296" s="354"/>
      <c r="HT296" s="354"/>
      <c r="HU296" s="354"/>
      <c r="HV296" s="354"/>
      <c r="HW296" s="354"/>
      <c r="HX296" s="354"/>
      <c r="HY296" s="354"/>
      <c r="HZ296" s="354"/>
      <c r="IA296" s="354"/>
      <c r="IB296" s="354"/>
      <c r="IC296" s="354"/>
      <c r="ID296" s="354"/>
      <c r="IE296" s="354"/>
      <c r="IF296" s="354"/>
      <c r="IG296" s="354"/>
      <c r="IH296" s="354"/>
      <c r="II296" s="354"/>
      <c r="IJ296" s="354"/>
      <c r="IK296" s="354"/>
      <c r="IL296" s="354"/>
      <c r="IM296" s="354"/>
      <c r="IN296" s="354"/>
      <c r="IO296" s="354"/>
      <c r="IP296" s="354"/>
      <c r="IQ296" s="354"/>
      <c r="IR296" s="50"/>
      <c r="IS296" s="47"/>
      <c r="IT296" s="47"/>
      <c r="IU296" s="47"/>
      <c r="IV296" s="47"/>
      <c r="IW296" s="47"/>
      <c r="IX296" s="47"/>
      <c r="IY296" s="47"/>
      <c r="IZ296" s="47"/>
      <c r="JA296" s="47"/>
      <c r="JB296" s="47"/>
      <c r="JC296" s="47"/>
      <c r="JD296" s="47"/>
      <c r="JE296" s="47"/>
      <c r="JF296" s="47"/>
      <c r="JG296" s="47"/>
      <c r="JH296" s="47"/>
      <c r="JI296" s="47"/>
      <c r="JJ296" s="47"/>
      <c r="JK296" s="47"/>
      <c r="JL296" s="354"/>
      <c r="JM296" s="354"/>
      <c r="JN296" s="354"/>
      <c r="JO296" s="354"/>
      <c r="JP296" s="354"/>
      <c r="JQ296" s="354"/>
      <c r="JR296" s="354"/>
      <c r="JS296" s="354"/>
      <c r="JT296" s="354"/>
      <c r="JU296" s="354"/>
      <c r="JV296" s="354"/>
      <c r="JW296" s="354"/>
      <c r="JX296" s="354"/>
      <c r="JY296" s="354"/>
      <c r="JZ296" s="354"/>
      <c r="KA296" s="354"/>
      <c r="KB296" s="354"/>
      <c r="KC296" s="354"/>
      <c r="KD296" s="354"/>
      <c r="KE296" s="354"/>
      <c r="KF296" s="354"/>
      <c r="KG296" s="354"/>
      <c r="KH296" s="354"/>
      <c r="KI296" s="354"/>
      <c r="KJ296" s="354"/>
      <c r="KK296" s="354"/>
      <c r="KL296" s="354"/>
      <c r="KM296" s="354"/>
      <c r="KN296" s="354"/>
      <c r="KO296" s="354"/>
      <c r="KP296" s="354"/>
      <c r="KQ296" s="354"/>
      <c r="KR296" s="354"/>
      <c r="KS296" s="354"/>
      <c r="KT296" s="354"/>
      <c r="KU296" s="354"/>
      <c r="KV296" s="51"/>
      <c r="KW296" s="47"/>
      <c r="KX296" s="47"/>
      <c r="KY296" s="47"/>
      <c r="KZ296" s="47"/>
      <c r="LA296" s="47"/>
      <c r="LB296" s="47"/>
      <c r="LC296" s="47"/>
      <c r="LD296" s="361"/>
      <c r="LE296" s="361"/>
      <c r="LF296" s="361"/>
      <c r="LG296" s="361"/>
      <c r="LH296" s="361"/>
      <c r="LI296" s="361"/>
      <c r="LJ296" s="361"/>
      <c r="LK296" s="361"/>
      <c r="LL296" s="361"/>
      <c r="LM296" s="361"/>
      <c r="LN296" s="361"/>
      <c r="LO296" s="361"/>
      <c r="LP296" s="361"/>
      <c r="LQ296" s="354"/>
      <c r="LR296" s="354"/>
      <c r="LS296" s="354"/>
      <c r="LT296" s="354"/>
      <c r="LU296" s="354"/>
      <c r="LV296" s="354"/>
      <c r="LW296" s="51"/>
      <c r="LX296" s="354"/>
      <c r="LY296" s="354"/>
      <c r="LZ296" s="354"/>
      <c r="MA296" s="354"/>
      <c r="MB296" s="363"/>
      <c r="MC296" s="363"/>
      <c r="MD296" s="354"/>
      <c r="ME296" s="354"/>
      <c r="MF296" s="354"/>
      <c r="MG296" s="354"/>
      <c r="MH296" s="354"/>
      <c r="MI296" s="354"/>
      <c r="MJ296" s="354"/>
      <c r="MK296" s="354"/>
      <c r="ML296" s="354"/>
      <c r="MM296" s="354"/>
      <c r="MN296" s="354"/>
      <c r="MO296" s="354"/>
      <c r="MP296" s="354"/>
      <c r="MQ296" s="354">
        <v>290</v>
      </c>
      <c r="MR296" s="354"/>
      <c r="MS296" s="51"/>
      <c r="MT296" s="364">
        <f t="shared" si="182"/>
        <v>256</v>
      </c>
      <c r="MU296" s="365">
        <f t="shared" si="183"/>
        <v>290</v>
      </c>
      <c r="MV296" s="366">
        <f t="shared" si="184"/>
        <v>546</v>
      </c>
      <c r="MW296" s="365">
        <v>1712</v>
      </c>
      <c r="MX296" s="365">
        <v>4185</v>
      </c>
      <c r="MY296" s="54"/>
      <c r="MZ296" s="708"/>
      <c r="NA296" s="708">
        <v>1.88</v>
      </c>
      <c r="NB296" s="709">
        <f t="shared" si="185"/>
        <v>1026.48</v>
      </c>
      <c r="NC296" s="710"/>
      <c r="ND296" s="710">
        <v>13.82</v>
      </c>
      <c r="NE296" s="738">
        <f t="shared" si="212"/>
        <v>-0.097173705938393</v>
      </c>
      <c r="NF296" s="739"/>
      <c r="NG296" s="739">
        <v>3000</v>
      </c>
      <c r="NH296" s="739">
        <v>13.82</v>
      </c>
      <c r="NI296" s="740">
        <f t="shared" si="186"/>
        <v>16335.24</v>
      </c>
      <c r="NJ296" s="738">
        <f t="shared" si="213"/>
        <v>-0.097173705938393</v>
      </c>
      <c r="NK296" s="741"/>
      <c r="NL296" s="742">
        <v>44562</v>
      </c>
      <c r="NM296" s="739">
        <f ca="1" t="shared" si="187"/>
        <v>17.1666666666667</v>
      </c>
      <c r="NN296" s="739">
        <f ca="1" t="shared" si="188"/>
        <v>515</v>
      </c>
      <c r="NO296" s="739">
        <v>1721</v>
      </c>
      <c r="NP296" s="739">
        <f t="shared" si="189"/>
        <v>546</v>
      </c>
      <c r="NQ296" s="761">
        <f t="shared" si="190"/>
        <v>0.3761625904237</v>
      </c>
      <c r="NR296" s="739">
        <f ca="1" t="shared" si="191"/>
        <v>0.266600670882816</v>
      </c>
      <c r="NS296" s="739">
        <f t="shared" si="192"/>
        <v>1182</v>
      </c>
      <c r="NT296" s="739"/>
      <c r="NU296" s="739">
        <f ca="1" t="shared" si="193"/>
        <v>31.8058252427184</v>
      </c>
      <c r="NV296" s="769">
        <f ca="1" t="shared" si="194"/>
        <v>1.06019417475728</v>
      </c>
      <c r="NW296" s="769">
        <f ca="1" t="shared" si="195"/>
        <v>1114.89010989011</v>
      </c>
      <c r="NX296" s="739"/>
      <c r="NY296" s="739"/>
      <c r="NZ296" s="739"/>
      <c r="OA296" s="739"/>
      <c r="OB296" s="739"/>
      <c r="OC296" s="739"/>
      <c r="OD296" s="739"/>
      <c r="OE296" s="743">
        <f t="shared" si="196"/>
        <v>0</v>
      </c>
      <c r="OF296" s="743">
        <f t="shared" si="197"/>
        <v>0</v>
      </c>
      <c r="OG296" s="743">
        <f t="shared" si="198"/>
        <v>32</v>
      </c>
      <c r="OH296" s="743">
        <f t="shared" si="199"/>
        <v>0</v>
      </c>
      <c r="OI296" s="743">
        <f t="shared" si="200"/>
        <v>0</v>
      </c>
      <c r="OJ296" s="739">
        <f t="shared" si="201"/>
        <v>64</v>
      </c>
      <c r="OK296" s="739">
        <f t="shared" si="202"/>
        <v>0</v>
      </c>
      <c r="OL296" s="739">
        <f t="shared" si="203"/>
        <v>160</v>
      </c>
      <c r="OM296" s="739">
        <f t="shared" si="204"/>
        <v>0</v>
      </c>
      <c r="ON296" s="739">
        <f t="shared" si="205"/>
        <v>0</v>
      </c>
      <c r="OO296" s="739">
        <f t="shared" si="206"/>
        <v>0</v>
      </c>
      <c r="OP296" s="739"/>
      <c r="OQ296" s="739">
        <f t="shared" si="207"/>
        <v>0</v>
      </c>
      <c r="OR296" s="739">
        <f t="shared" si="208"/>
        <v>256</v>
      </c>
      <c r="OS296" s="739">
        <f t="shared" si="209"/>
        <v>0</v>
      </c>
      <c r="OT296" s="739">
        <f t="shared" si="210"/>
        <v>-290</v>
      </c>
      <c r="OU296" s="739"/>
      <c r="OV296" s="739"/>
      <c r="OW296" s="739"/>
      <c r="OX296" s="739"/>
      <c r="OY296" s="739"/>
      <c r="OZ296" s="739"/>
      <c r="PA296" s="739"/>
      <c r="PB296" s="739"/>
      <c r="PC296" s="739"/>
      <c r="PD296" s="739"/>
      <c r="PE296" s="739"/>
      <c r="PF296" s="739"/>
      <c r="PG296" s="739"/>
      <c r="PI296" s="28">
        <v>96</v>
      </c>
      <c r="PJ296" s="28">
        <v>0</v>
      </c>
      <c r="PK296" s="28">
        <v>0</v>
      </c>
      <c r="PL296" s="28">
        <v>1328</v>
      </c>
      <c r="PM296" s="28">
        <v>0</v>
      </c>
      <c r="PN296" s="28">
        <v>0</v>
      </c>
      <c r="PO296" s="28">
        <v>160</v>
      </c>
      <c r="PP296" s="28">
        <v>128</v>
      </c>
      <c r="PQ296" s="28">
        <v>0</v>
      </c>
      <c r="PR296" s="28">
        <v>0</v>
      </c>
      <c r="PS296" s="28">
        <v>0</v>
      </c>
      <c r="PT296" s="28">
        <v>0</v>
      </c>
      <c r="PU296" s="28">
        <v>0</v>
      </c>
      <c r="PV296" s="28">
        <v>1712</v>
      </c>
      <c r="PW296" s="28">
        <v>0</v>
      </c>
    </row>
    <row r="297" s="28" customFormat="1" customHeight="1" spans="1:439">
      <c r="A297" s="847" t="s">
        <v>1334</v>
      </c>
      <c r="B297" s="343">
        <v>2019</v>
      </c>
      <c r="C297" s="95" t="s">
        <v>1747</v>
      </c>
      <c r="D297" s="95" t="s">
        <v>3825</v>
      </c>
      <c r="E297" s="411"/>
      <c r="F297" s="290" t="s">
        <v>1814</v>
      </c>
      <c r="G297" s="112" t="s">
        <v>756</v>
      </c>
      <c r="H297" s="113" t="s">
        <v>757</v>
      </c>
      <c r="I297" s="99">
        <f t="shared" si="172"/>
        <v>-398</v>
      </c>
      <c r="J297" s="100">
        <v>1750</v>
      </c>
      <c r="K297" s="454">
        <v>0</v>
      </c>
      <c r="L297" s="150">
        <f t="shared" si="178"/>
        <v>1352</v>
      </c>
      <c r="M297" s="151">
        <f t="shared" si="179"/>
        <v>1352</v>
      </c>
      <c r="N297" s="455"/>
      <c r="O297" s="35">
        <v>1878</v>
      </c>
      <c r="P297" s="157"/>
      <c r="Q297" s="154">
        <f t="shared" si="180"/>
        <v>0</v>
      </c>
      <c r="R297" s="34">
        <f t="shared" si="181"/>
        <v>0</v>
      </c>
      <c r="S297" s="490"/>
      <c r="T297" s="490"/>
      <c r="U297" s="824"/>
      <c r="V297" s="824"/>
      <c r="W297" s="490"/>
      <c r="X297" s="489"/>
      <c r="Y297" s="505"/>
      <c r="Z297" s="505"/>
      <c r="AA297" s="505"/>
      <c r="AB297" s="505"/>
      <c r="AC297" s="505"/>
      <c r="AD297" s="505"/>
      <c r="AE297" s="505"/>
      <c r="AF297" s="490"/>
      <c r="AG297" s="490"/>
      <c r="AH297" s="490"/>
      <c r="AI297" s="490"/>
      <c r="AJ297" s="490"/>
      <c r="AK297" s="490"/>
      <c r="AL297" s="490"/>
      <c r="AM297" s="490"/>
      <c r="AN297" s="490"/>
      <c r="AO297" s="490"/>
      <c r="AP297" s="490"/>
      <c r="AQ297" s="490"/>
      <c r="AR297" s="490"/>
      <c r="AS297" s="490"/>
      <c r="AT297" s="490"/>
      <c r="AU297" s="490"/>
      <c r="AV297" s="490"/>
      <c r="AW297" s="490"/>
      <c r="AX297" s="490"/>
      <c r="AY297" s="100"/>
      <c r="AZ297" s="48"/>
      <c r="BA297" s="48"/>
      <c r="BB297" s="48"/>
      <c r="BC297" s="48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354"/>
      <c r="BT297" s="354"/>
      <c r="BU297" s="354"/>
      <c r="BV297" s="354"/>
      <c r="BW297" s="354"/>
      <c r="BX297" s="354"/>
      <c r="BY297" s="354"/>
      <c r="BZ297" s="354"/>
      <c r="CA297" s="354"/>
      <c r="CB297" s="354"/>
      <c r="CC297" s="354"/>
      <c r="CD297" s="354"/>
      <c r="CE297" s="354"/>
      <c r="CF297" s="354"/>
      <c r="CG297" s="354"/>
      <c r="CH297" s="354"/>
      <c r="CI297" s="354"/>
      <c r="CJ297" s="354"/>
      <c r="CK297" s="354"/>
      <c r="CL297" s="354"/>
      <c r="CM297" s="354"/>
      <c r="CN297" s="354"/>
      <c r="CO297" s="354"/>
      <c r="CP297" s="358"/>
      <c r="CQ297" s="48"/>
      <c r="CR297" s="354"/>
      <c r="CS297" s="354"/>
      <c r="CT297" s="355"/>
      <c r="CU297" s="354"/>
      <c r="CV297" s="354"/>
      <c r="CW297" s="354"/>
      <c r="CX297" s="354"/>
      <c r="CY297" s="354"/>
      <c r="CZ297" s="354"/>
      <c r="DA297" s="356"/>
      <c r="DB297" s="354"/>
      <c r="DC297" s="354"/>
      <c r="DD297" s="354"/>
      <c r="DE297" s="354"/>
      <c r="DF297" s="354"/>
      <c r="DG297" s="354"/>
      <c r="DH297" s="354"/>
      <c r="DI297" s="354"/>
      <c r="DJ297" s="354"/>
      <c r="DK297" s="354"/>
      <c r="DL297" s="354"/>
      <c r="DM297" s="354"/>
      <c r="DN297" s="354"/>
      <c r="DO297" s="354"/>
      <c r="DP297" s="354"/>
      <c r="DQ297" s="354"/>
      <c r="DR297" s="354"/>
      <c r="DS297" s="354"/>
      <c r="DT297" s="354"/>
      <c r="DU297" s="354"/>
      <c r="DV297" s="354"/>
      <c r="DW297" s="354"/>
      <c r="DX297" s="354"/>
      <c r="DY297" s="354"/>
      <c r="DZ297" s="357"/>
      <c r="EA297" s="356"/>
      <c r="EB297" s="356"/>
      <c r="EC297" s="356"/>
      <c r="ED297" s="356">
        <v>206</v>
      </c>
      <c r="EE297" s="358"/>
      <c r="EF297" s="48"/>
      <c r="EG297" s="46"/>
      <c r="EH297" s="46"/>
      <c r="EI297" s="47"/>
      <c r="EJ297" s="47">
        <v>128</v>
      </c>
      <c r="EK297" s="47"/>
      <c r="EL297" s="47"/>
      <c r="EM297" s="47"/>
      <c r="EN297" s="47"/>
      <c r="EO297" s="47"/>
      <c r="EP297" s="47"/>
      <c r="EQ297" s="47"/>
      <c r="ER297" s="47"/>
      <c r="ES297" s="47"/>
      <c r="ET297" s="48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>
        <v>64</v>
      </c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354"/>
      <c r="FR297" s="354"/>
      <c r="FS297" s="354"/>
      <c r="FT297" s="354"/>
      <c r="FU297" s="354"/>
      <c r="FV297" s="354"/>
      <c r="FW297" s="354"/>
      <c r="FX297" s="354"/>
      <c r="FY297" s="354"/>
      <c r="FZ297" s="354"/>
      <c r="GA297" s="354"/>
      <c r="GB297" s="354"/>
      <c r="GC297" s="354"/>
      <c r="GD297" s="354"/>
      <c r="GE297" s="354"/>
      <c r="GF297" s="354"/>
      <c r="GG297" s="354"/>
      <c r="GH297" s="354"/>
      <c r="GI297" s="354"/>
      <c r="GJ297" s="354"/>
      <c r="GK297" s="354"/>
      <c r="GL297" s="354"/>
      <c r="GM297" s="354"/>
      <c r="GN297" s="354"/>
      <c r="GO297" s="354"/>
      <c r="GP297" s="354"/>
      <c r="GQ297" s="354"/>
      <c r="GR297" s="354"/>
      <c r="GS297" s="354">
        <v>96</v>
      </c>
      <c r="GT297" s="354"/>
      <c r="GU297" s="354"/>
      <c r="GV297" s="354"/>
      <c r="GW297" s="354"/>
      <c r="GX297" s="354"/>
      <c r="GY297" s="354"/>
      <c r="GZ297" s="354"/>
      <c r="HA297" s="354"/>
      <c r="HB297" s="354"/>
      <c r="HC297" s="354"/>
      <c r="HD297" s="354"/>
      <c r="HE297" s="354">
        <v>32</v>
      </c>
      <c r="HF297" s="354"/>
      <c r="HG297" s="354"/>
      <c r="HH297" s="354"/>
      <c r="HI297" s="354"/>
      <c r="HJ297" s="354"/>
      <c r="HK297" s="354"/>
      <c r="HL297" s="354"/>
      <c r="HM297" s="354"/>
      <c r="HN297" s="354"/>
      <c r="HO297" s="354"/>
      <c r="HP297" s="354"/>
      <c r="HQ297" s="354"/>
      <c r="HR297" s="354"/>
      <c r="HS297" s="354"/>
      <c r="HT297" s="354"/>
      <c r="HU297" s="354"/>
      <c r="HV297" s="354"/>
      <c r="HW297" s="354"/>
      <c r="HX297" s="354"/>
      <c r="HY297" s="354"/>
      <c r="HZ297" s="354"/>
      <c r="IA297" s="354"/>
      <c r="IB297" s="354"/>
      <c r="IC297" s="354"/>
      <c r="ID297" s="354"/>
      <c r="IE297" s="354"/>
      <c r="IF297" s="354"/>
      <c r="IG297" s="354"/>
      <c r="IH297" s="354"/>
      <c r="II297" s="354"/>
      <c r="IJ297" s="354"/>
      <c r="IK297" s="354"/>
      <c r="IL297" s="354"/>
      <c r="IM297" s="354"/>
      <c r="IN297" s="354"/>
      <c r="IO297" s="354"/>
      <c r="IP297" s="354"/>
      <c r="IQ297" s="354"/>
      <c r="IR297" s="50"/>
      <c r="IS297" s="47"/>
      <c r="IT297" s="47"/>
      <c r="IU297" s="47"/>
      <c r="IV297" s="47"/>
      <c r="IW297" s="47"/>
      <c r="IX297" s="47"/>
      <c r="IY297" s="47"/>
      <c r="IZ297" s="47"/>
      <c r="JA297" s="47"/>
      <c r="JB297" s="47"/>
      <c r="JC297" s="47"/>
      <c r="JD297" s="47"/>
      <c r="JE297" s="47"/>
      <c r="JF297" s="47"/>
      <c r="JG297" s="47"/>
      <c r="JH297" s="47"/>
      <c r="JI297" s="47"/>
      <c r="JJ297" s="47"/>
      <c r="JK297" s="47"/>
      <c r="JL297" s="354"/>
      <c r="JM297" s="354"/>
      <c r="JN297" s="354"/>
      <c r="JO297" s="354"/>
      <c r="JP297" s="354"/>
      <c r="JQ297" s="354"/>
      <c r="JR297" s="354"/>
      <c r="JS297" s="354"/>
      <c r="JT297" s="354"/>
      <c r="JU297" s="354"/>
      <c r="JV297" s="354"/>
      <c r="JW297" s="354"/>
      <c r="JX297" s="354"/>
      <c r="JY297" s="354"/>
      <c r="JZ297" s="354"/>
      <c r="KA297" s="354"/>
      <c r="KB297" s="354"/>
      <c r="KC297" s="354"/>
      <c r="KD297" s="354"/>
      <c r="KE297" s="354"/>
      <c r="KF297" s="354"/>
      <c r="KG297" s="354"/>
      <c r="KH297" s="354"/>
      <c r="KI297" s="354"/>
      <c r="KJ297" s="354"/>
      <c r="KK297" s="354"/>
      <c r="KL297" s="354"/>
      <c r="KM297" s="354"/>
      <c r="KN297" s="354"/>
      <c r="KO297" s="354"/>
      <c r="KP297" s="354"/>
      <c r="KQ297" s="354"/>
      <c r="KR297" s="354"/>
      <c r="KS297" s="354"/>
      <c r="KT297" s="354"/>
      <c r="KU297" s="354"/>
      <c r="KV297" s="51"/>
      <c r="KW297" s="47"/>
      <c r="KX297" s="47"/>
      <c r="KY297" s="47"/>
      <c r="KZ297" s="47"/>
      <c r="LA297" s="47"/>
      <c r="LB297" s="47"/>
      <c r="LC297" s="47"/>
      <c r="LD297" s="361"/>
      <c r="LE297" s="361"/>
      <c r="LF297" s="361"/>
      <c r="LG297" s="361"/>
      <c r="LH297" s="361"/>
      <c r="LI297" s="361"/>
      <c r="LJ297" s="361"/>
      <c r="LK297" s="361"/>
      <c r="LL297" s="361"/>
      <c r="LM297" s="361"/>
      <c r="LN297" s="361"/>
      <c r="LO297" s="361"/>
      <c r="LP297" s="361"/>
      <c r="LQ297" s="354"/>
      <c r="LR297" s="354"/>
      <c r="LS297" s="354"/>
      <c r="LT297" s="354"/>
      <c r="LU297" s="354"/>
      <c r="LV297" s="354"/>
      <c r="LW297" s="51"/>
      <c r="LX297" s="354"/>
      <c r="LY297" s="354"/>
      <c r="LZ297" s="354"/>
      <c r="MA297" s="354"/>
      <c r="MB297" s="363"/>
      <c r="MC297" s="363"/>
      <c r="MD297" s="354"/>
      <c r="ME297" s="354"/>
      <c r="MF297" s="354"/>
      <c r="MG297" s="354"/>
      <c r="MH297" s="354"/>
      <c r="MI297" s="354"/>
      <c r="MJ297" s="354"/>
      <c r="MK297" s="354"/>
      <c r="ML297" s="354"/>
      <c r="MM297" s="354"/>
      <c r="MN297" s="354"/>
      <c r="MO297" s="354"/>
      <c r="MP297" s="354"/>
      <c r="MQ297" s="354"/>
      <c r="MR297" s="354"/>
      <c r="MS297" s="51"/>
      <c r="MT297" s="364">
        <f t="shared" si="182"/>
        <v>320</v>
      </c>
      <c r="MU297" s="365">
        <f t="shared" si="183"/>
        <v>0</v>
      </c>
      <c r="MV297" s="366">
        <f t="shared" si="184"/>
        <v>320</v>
      </c>
      <c r="MW297" s="365">
        <v>3208</v>
      </c>
      <c r="MX297" s="365">
        <v>5265</v>
      </c>
      <c r="MY297" s="54"/>
      <c r="MZ297" s="708"/>
      <c r="NA297" s="708">
        <v>1.88</v>
      </c>
      <c r="NB297" s="709">
        <f t="shared" si="185"/>
        <v>601.6</v>
      </c>
      <c r="NC297" s="710"/>
      <c r="ND297" s="710">
        <v>13.82</v>
      </c>
      <c r="NE297" s="738">
        <f t="shared" si="212"/>
        <v>-0.097173705938393</v>
      </c>
      <c r="NF297" s="739"/>
      <c r="NG297" s="739">
        <v>3000</v>
      </c>
      <c r="NH297" s="739">
        <v>13.82</v>
      </c>
      <c r="NI297" s="740">
        <f t="shared" si="186"/>
        <v>18684.64</v>
      </c>
      <c r="NJ297" s="738">
        <f t="shared" si="213"/>
        <v>-0.097173705938393</v>
      </c>
      <c r="NK297" s="741"/>
      <c r="NL297" s="742">
        <v>44562</v>
      </c>
      <c r="NM297" s="739">
        <f ca="1" t="shared" si="187"/>
        <v>17.1666666666667</v>
      </c>
      <c r="NN297" s="739">
        <f ca="1" t="shared" si="188"/>
        <v>515</v>
      </c>
      <c r="NO297" s="739">
        <v>1878</v>
      </c>
      <c r="NP297" s="739">
        <f t="shared" si="189"/>
        <v>320</v>
      </c>
      <c r="NQ297" s="761">
        <f t="shared" si="190"/>
        <v>0.198142414860681</v>
      </c>
      <c r="NR297" s="739">
        <f ca="1" t="shared" si="191"/>
        <v>0.140431031891551</v>
      </c>
      <c r="NS297" s="739">
        <f t="shared" si="192"/>
        <v>1352</v>
      </c>
      <c r="NT297" s="739"/>
      <c r="NU297" s="739">
        <f ca="1" t="shared" si="193"/>
        <v>18.6407766990291</v>
      </c>
      <c r="NV297" s="769">
        <f ca="1" t="shared" si="194"/>
        <v>0.621359223300971</v>
      </c>
      <c r="NW297" s="769">
        <f ca="1" t="shared" si="195"/>
        <v>2175.875</v>
      </c>
      <c r="NX297" s="739"/>
      <c r="NY297" s="739"/>
      <c r="NZ297" s="739"/>
      <c r="OA297" s="739"/>
      <c r="OB297" s="739"/>
      <c r="OC297" s="739"/>
      <c r="OD297" s="739"/>
      <c r="OE297" s="743">
        <f t="shared" si="196"/>
        <v>128</v>
      </c>
      <c r="OF297" s="743">
        <f t="shared" si="197"/>
        <v>0</v>
      </c>
      <c r="OG297" s="743">
        <f t="shared" si="198"/>
        <v>64</v>
      </c>
      <c r="OH297" s="743">
        <f t="shared" si="199"/>
        <v>0</v>
      </c>
      <c r="OI297" s="743">
        <f t="shared" si="200"/>
        <v>0</v>
      </c>
      <c r="OJ297" s="739">
        <f t="shared" si="201"/>
        <v>0</v>
      </c>
      <c r="OK297" s="739">
        <f t="shared" si="202"/>
        <v>0</v>
      </c>
      <c r="OL297" s="739">
        <f t="shared" si="203"/>
        <v>96</v>
      </c>
      <c r="OM297" s="739">
        <f t="shared" si="204"/>
        <v>0</v>
      </c>
      <c r="ON297" s="739">
        <f t="shared" si="205"/>
        <v>32</v>
      </c>
      <c r="OO297" s="739">
        <f t="shared" si="206"/>
        <v>0</v>
      </c>
      <c r="OP297" s="739"/>
      <c r="OQ297" s="739">
        <f t="shared" si="207"/>
        <v>0</v>
      </c>
      <c r="OR297" s="739">
        <f t="shared" si="208"/>
        <v>320</v>
      </c>
      <c r="OS297" s="739">
        <f t="shared" si="209"/>
        <v>0</v>
      </c>
      <c r="OT297" s="739">
        <f t="shared" si="210"/>
        <v>0</v>
      </c>
      <c r="OU297" s="739"/>
      <c r="OV297" s="739"/>
      <c r="OW297" s="739"/>
      <c r="OX297" s="739"/>
      <c r="OY297" s="739"/>
      <c r="OZ297" s="739"/>
      <c r="PA297" s="739"/>
      <c r="PB297" s="739"/>
      <c r="PC297" s="739"/>
      <c r="PD297" s="739"/>
      <c r="PE297" s="739"/>
      <c r="PF297" s="739"/>
      <c r="PG297" s="739"/>
      <c r="PI297" s="28">
        <v>128</v>
      </c>
      <c r="PJ297" s="28">
        <v>0</v>
      </c>
      <c r="PK297" s="28">
        <v>0</v>
      </c>
      <c r="PL297" s="28">
        <v>1544</v>
      </c>
      <c r="PM297" s="28">
        <v>0</v>
      </c>
      <c r="PN297" s="28">
        <v>256</v>
      </c>
      <c r="PO297" s="28">
        <v>192</v>
      </c>
      <c r="PP297" s="28">
        <v>160</v>
      </c>
      <c r="PQ297" s="28">
        <v>192</v>
      </c>
      <c r="PR297" s="28">
        <v>0</v>
      </c>
      <c r="PS297" s="28">
        <v>480</v>
      </c>
      <c r="PT297" s="28">
        <v>0</v>
      </c>
      <c r="PU297" s="28">
        <v>0</v>
      </c>
      <c r="PV297" s="28">
        <v>2952</v>
      </c>
      <c r="PW297" s="28">
        <v>-256</v>
      </c>
    </row>
    <row r="298" s="28" customFormat="1" customHeight="1" spans="1:439">
      <c r="A298" s="847" t="s">
        <v>1334</v>
      </c>
      <c r="B298" s="343"/>
      <c r="C298" s="95" t="s">
        <v>1747</v>
      </c>
      <c r="D298" s="95" t="s">
        <v>2286</v>
      </c>
      <c r="E298" s="411"/>
      <c r="F298" s="290" t="s">
        <v>2287</v>
      </c>
      <c r="G298" s="112" t="s">
        <v>822</v>
      </c>
      <c r="H298" s="113" t="s">
        <v>2288</v>
      </c>
      <c r="I298" s="99">
        <f t="shared" si="172"/>
        <v>-142</v>
      </c>
      <c r="J298" s="100">
        <v>342</v>
      </c>
      <c r="K298" s="454">
        <v>0</v>
      </c>
      <c r="L298" s="150">
        <f t="shared" si="178"/>
        <v>200</v>
      </c>
      <c r="M298" s="151">
        <f t="shared" si="179"/>
        <v>200</v>
      </c>
      <c r="N298" s="455"/>
      <c r="O298" s="35">
        <v>342</v>
      </c>
      <c r="P298" s="36"/>
      <c r="Q298" s="33">
        <f t="shared" si="180"/>
        <v>0</v>
      </c>
      <c r="R298" s="34">
        <f t="shared" si="181"/>
        <v>0</v>
      </c>
      <c r="S298" s="346"/>
      <c r="T298" s="346"/>
      <c r="U298" s="824"/>
      <c r="V298" s="824"/>
      <c r="W298" s="346"/>
      <c r="X298" s="347"/>
      <c r="Y298" s="348"/>
      <c r="Z298" s="348"/>
      <c r="AA298" s="348"/>
      <c r="AB298" s="348"/>
      <c r="AC298" s="348"/>
      <c r="AD298" s="348"/>
      <c r="AE298" s="348"/>
      <c r="AF298" s="346"/>
      <c r="AG298" s="346"/>
      <c r="AH298" s="346"/>
      <c r="AI298" s="346"/>
      <c r="AJ298" s="346"/>
      <c r="AK298" s="346"/>
      <c r="AL298" s="346"/>
      <c r="AM298" s="346"/>
      <c r="AN298" s="346"/>
      <c r="AO298" s="346"/>
      <c r="AP298" s="346"/>
      <c r="AQ298" s="346"/>
      <c r="AR298" s="346"/>
      <c r="AS298" s="346"/>
      <c r="AT298" s="346"/>
      <c r="AU298" s="346"/>
      <c r="AV298" s="346"/>
      <c r="AW298" s="346"/>
      <c r="AX298" s="346"/>
      <c r="AY298" s="349"/>
      <c r="AZ298" s="48"/>
      <c r="BA298" s="48"/>
      <c r="BB298" s="48"/>
      <c r="BC298" s="48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354"/>
      <c r="BT298" s="354"/>
      <c r="BU298" s="354"/>
      <c r="BV298" s="354"/>
      <c r="BW298" s="354"/>
      <c r="BX298" s="354"/>
      <c r="BY298" s="354"/>
      <c r="BZ298" s="354"/>
      <c r="CA298" s="354"/>
      <c r="CB298" s="354"/>
      <c r="CC298" s="354"/>
      <c r="CD298" s="354"/>
      <c r="CE298" s="354"/>
      <c r="CF298" s="354"/>
      <c r="CG298" s="354"/>
      <c r="CH298" s="354"/>
      <c r="CI298" s="354"/>
      <c r="CJ298" s="354"/>
      <c r="CK298" s="354"/>
      <c r="CL298" s="354"/>
      <c r="CM298" s="354"/>
      <c r="CN298" s="354"/>
      <c r="CO298" s="354"/>
      <c r="CP298" s="358"/>
      <c r="CQ298" s="48"/>
      <c r="CR298" s="354"/>
      <c r="CS298" s="354"/>
      <c r="CT298" s="355"/>
      <c r="CU298" s="354"/>
      <c r="CV298" s="354"/>
      <c r="CW298" s="354"/>
      <c r="CX298" s="354"/>
      <c r="CY298" s="354"/>
      <c r="CZ298" s="354"/>
      <c r="DA298" s="356"/>
      <c r="DB298" s="354"/>
      <c r="DC298" s="354"/>
      <c r="DD298" s="354"/>
      <c r="DE298" s="354"/>
      <c r="DF298" s="354"/>
      <c r="DG298" s="354"/>
      <c r="DH298" s="354"/>
      <c r="DI298" s="354"/>
      <c r="DJ298" s="354"/>
      <c r="DK298" s="354"/>
      <c r="DL298" s="354"/>
      <c r="DM298" s="354"/>
      <c r="DN298" s="354"/>
      <c r="DO298" s="354"/>
      <c r="DP298" s="354"/>
      <c r="DQ298" s="354"/>
      <c r="DR298" s="354"/>
      <c r="DS298" s="354"/>
      <c r="DT298" s="354"/>
      <c r="DU298" s="354"/>
      <c r="DV298" s="354"/>
      <c r="DW298" s="354"/>
      <c r="DX298" s="354"/>
      <c r="DY298" s="354"/>
      <c r="DZ298" s="357"/>
      <c r="EA298" s="356"/>
      <c r="EB298" s="356"/>
      <c r="EC298" s="356"/>
      <c r="ED298" s="356">
        <v>-38</v>
      </c>
      <c r="EE298" s="358"/>
      <c r="EF298" s="48"/>
      <c r="EG298" s="46"/>
      <c r="EH298" s="46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8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354"/>
      <c r="FR298" s="354"/>
      <c r="FS298" s="354"/>
      <c r="FT298" s="354"/>
      <c r="FU298" s="354"/>
      <c r="FV298" s="354"/>
      <c r="FW298" s="354"/>
      <c r="FX298" s="354"/>
      <c r="FY298" s="354"/>
      <c r="FZ298" s="354"/>
      <c r="GA298" s="354"/>
      <c r="GB298" s="354"/>
      <c r="GC298" s="354"/>
      <c r="GD298" s="354"/>
      <c r="GE298" s="354">
        <v>108</v>
      </c>
      <c r="GF298" s="354"/>
      <c r="GG298" s="354"/>
      <c r="GH298" s="354"/>
      <c r="GI298" s="354"/>
      <c r="GJ298" s="354"/>
      <c r="GK298" s="354"/>
      <c r="GL298" s="354"/>
      <c r="GM298" s="354"/>
      <c r="GN298" s="354"/>
      <c r="GO298" s="354"/>
      <c r="GP298" s="354"/>
      <c r="GQ298" s="354"/>
      <c r="GR298" s="354"/>
      <c r="GS298" s="354"/>
      <c r="GT298" s="354"/>
      <c r="GU298" s="354"/>
      <c r="GV298" s="354"/>
      <c r="GW298" s="354"/>
      <c r="GX298" s="354"/>
      <c r="GY298" s="354"/>
      <c r="GZ298" s="354"/>
      <c r="HA298" s="354"/>
      <c r="HB298" s="354"/>
      <c r="HC298" s="354"/>
      <c r="HD298" s="354"/>
      <c r="HE298" s="354">
        <v>36</v>
      </c>
      <c r="HF298" s="354"/>
      <c r="HG298" s="354"/>
      <c r="HH298" s="354"/>
      <c r="HI298" s="354"/>
      <c r="HJ298" s="354"/>
      <c r="HK298" s="354">
        <v>36</v>
      </c>
      <c r="HL298" s="354"/>
      <c r="HM298" s="354"/>
      <c r="HN298" s="354"/>
      <c r="HO298" s="354"/>
      <c r="HP298" s="354"/>
      <c r="HQ298" s="354"/>
      <c r="HR298" s="354"/>
      <c r="HS298" s="354"/>
      <c r="HT298" s="354"/>
      <c r="HU298" s="354"/>
      <c r="HV298" s="354"/>
      <c r="HW298" s="354"/>
      <c r="HX298" s="354"/>
      <c r="HY298" s="354"/>
      <c r="HZ298" s="354"/>
      <c r="IA298" s="354"/>
      <c r="IB298" s="354"/>
      <c r="IC298" s="354"/>
      <c r="ID298" s="354"/>
      <c r="IE298" s="354"/>
      <c r="IF298" s="354"/>
      <c r="IG298" s="354"/>
      <c r="IH298" s="354"/>
      <c r="II298" s="354"/>
      <c r="IJ298" s="354"/>
      <c r="IK298" s="354"/>
      <c r="IL298" s="354"/>
      <c r="IM298" s="354"/>
      <c r="IN298" s="354"/>
      <c r="IO298" s="354"/>
      <c r="IP298" s="354"/>
      <c r="IQ298" s="354"/>
      <c r="IR298" s="50"/>
      <c r="IS298" s="47"/>
      <c r="IT298" s="47"/>
      <c r="IU298" s="47"/>
      <c r="IV298" s="47"/>
      <c r="IW298" s="47"/>
      <c r="IX298" s="47"/>
      <c r="IY298" s="47"/>
      <c r="IZ298" s="47"/>
      <c r="JA298" s="47"/>
      <c r="JB298" s="47"/>
      <c r="JC298" s="47"/>
      <c r="JD298" s="47"/>
      <c r="JE298" s="47"/>
      <c r="JF298" s="47"/>
      <c r="JG298" s="47"/>
      <c r="JH298" s="47"/>
      <c r="JI298" s="47"/>
      <c r="JJ298" s="47"/>
      <c r="JK298" s="47"/>
      <c r="JL298" s="354"/>
      <c r="JM298" s="354"/>
      <c r="JN298" s="354"/>
      <c r="JO298" s="354"/>
      <c r="JP298" s="354"/>
      <c r="JQ298" s="354"/>
      <c r="JR298" s="354"/>
      <c r="JS298" s="354"/>
      <c r="JT298" s="354"/>
      <c r="JU298" s="354"/>
      <c r="JV298" s="354"/>
      <c r="JW298" s="354"/>
      <c r="JX298" s="354"/>
      <c r="JY298" s="354"/>
      <c r="JZ298" s="354"/>
      <c r="KA298" s="354"/>
      <c r="KB298" s="354"/>
      <c r="KC298" s="354"/>
      <c r="KD298" s="354"/>
      <c r="KE298" s="354"/>
      <c r="KF298" s="354"/>
      <c r="KG298" s="354"/>
      <c r="KH298" s="354"/>
      <c r="KI298" s="354"/>
      <c r="KJ298" s="354"/>
      <c r="KK298" s="354"/>
      <c r="KL298" s="354"/>
      <c r="KM298" s="354"/>
      <c r="KN298" s="354"/>
      <c r="KO298" s="354"/>
      <c r="KP298" s="354"/>
      <c r="KQ298" s="354"/>
      <c r="KR298" s="354"/>
      <c r="KS298" s="354"/>
      <c r="KT298" s="354"/>
      <c r="KU298" s="354"/>
      <c r="KV298" s="51"/>
      <c r="KW298" s="47"/>
      <c r="KX298" s="47"/>
      <c r="KY298" s="47"/>
      <c r="KZ298" s="47"/>
      <c r="LA298" s="47"/>
      <c r="LB298" s="47"/>
      <c r="LC298" s="47"/>
      <c r="LD298" s="361"/>
      <c r="LE298" s="361"/>
      <c r="LF298" s="361"/>
      <c r="LG298" s="361"/>
      <c r="LH298" s="361"/>
      <c r="LI298" s="361"/>
      <c r="LJ298" s="361"/>
      <c r="LK298" s="361"/>
      <c r="LL298" s="361"/>
      <c r="LM298" s="361"/>
      <c r="LN298" s="361"/>
      <c r="LO298" s="361"/>
      <c r="LP298" s="361"/>
      <c r="LQ298" s="354"/>
      <c r="LR298" s="354"/>
      <c r="LS298" s="354"/>
      <c r="LT298" s="354"/>
      <c r="LU298" s="354"/>
      <c r="LV298" s="354"/>
      <c r="LW298" s="51"/>
      <c r="LX298" s="354"/>
      <c r="LY298" s="354"/>
      <c r="LZ298" s="354"/>
      <c r="MA298" s="354"/>
      <c r="MB298" s="363"/>
      <c r="MC298" s="363"/>
      <c r="MD298" s="354"/>
      <c r="ME298" s="354"/>
      <c r="MF298" s="354"/>
      <c r="MG298" s="354"/>
      <c r="MH298" s="354"/>
      <c r="MI298" s="354"/>
      <c r="MJ298" s="354"/>
      <c r="MK298" s="354"/>
      <c r="ML298" s="354"/>
      <c r="MM298" s="354"/>
      <c r="MN298" s="354"/>
      <c r="MO298" s="354"/>
      <c r="MP298" s="354"/>
      <c r="MQ298" s="354"/>
      <c r="MR298" s="354"/>
      <c r="MS298" s="51"/>
      <c r="MT298" s="364">
        <f t="shared" si="182"/>
        <v>180</v>
      </c>
      <c r="MU298" s="365">
        <f t="shared" si="183"/>
        <v>0</v>
      </c>
      <c r="MV298" s="366">
        <f t="shared" si="184"/>
        <v>180</v>
      </c>
      <c r="MW298" s="365">
        <v>0</v>
      </c>
      <c r="MX298" s="365">
        <v>1044</v>
      </c>
      <c r="MY298" s="54"/>
      <c r="MZ298" s="708"/>
      <c r="NA298" s="708">
        <v>1.36</v>
      </c>
      <c r="NB298" s="709">
        <f t="shared" si="185"/>
        <v>244.8</v>
      </c>
      <c r="NC298" s="710"/>
      <c r="ND298" s="710">
        <v>11.66</v>
      </c>
      <c r="NE298" s="738">
        <f t="shared" si="212"/>
        <v>-0.279631255487269</v>
      </c>
      <c r="NF298" s="739"/>
      <c r="NG298" s="739"/>
      <c r="NH298" s="739">
        <v>11.66</v>
      </c>
      <c r="NI298" s="740">
        <f t="shared" si="186"/>
        <v>2332</v>
      </c>
      <c r="NJ298" s="738">
        <f t="shared" si="213"/>
        <v>-0.279631255487269</v>
      </c>
      <c r="NK298" s="741"/>
      <c r="NL298" s="742">
        <v>44562</v>
      </c>
      <c r="NM298" s="739">
        <f ca="1" t="shared" si="187"/>
        <v>17.1666666666667</v>
      </c>
      <c r="NN298" s="739">
        <f ca="1" t="shared" si="188"/>
        <v>515</v>
      </c>
      <c r="NO298" s="739">
        <v>342</v>
      </c>
      <c r="NP298" s="739">
        <f t="shared" si="189"/>
        <v>180</v>
      </c>
      <c r="NQ298" s="761">
        <f t="shared" si="190"/>
        <v>0.664206642066421</v>
      </c>
      <c r="NR298" s="739">
        <f ca="1" t="shared" si="191"/>
        <v>0.470748396804357</v>
      </c>
      <c r="NS298" s="739">
        <f t="shared" si="192"/>
        <v>200</v>
      </c>
      <c r="NT298" s="739"/>
      <c r="NU298" s="739">
        <f ca="1" t="shared" si="193"/>
        <v>10.4854368932039</v>
      </c>
      <c r="NV298" s="769">
        <f ca="1" t="shared" si="194"/>
        <v>0.349514563106796</v>
      </c>
      <c r="NW298" s="769">
        <f ca="1" t="shared" si="195"/>
        <v>572.222222222222</v>
      </c>
      <c r="NX298" s="739"/>
      <c r="NY298" s="739"/>
      <c r="NZ298" s="739"/>
      <c r="OA298" s="739"/>
      <c r="OB298" s="739"/>
      <c r="OC298" s="739"/>
      <c r="OD298" s="739"/>
      <c r="OE298" s="743">
        <f t="shared" si="196"/>
        <v>0</v>
      </c>
      <c r="OF298" s="743">
        <f t="shared" si="197"/>
        <v>0</v>
      </c>
      <c r="OG298" s="743">
        <f t="shared" si="198"/>
        <v>0</v>
      </c>
      <c r="OH298" s="743">
        <f t="shared" si="199"/>
        <v>0</v>
      </c>
      <c r="OI298" s="743">
        <f t="shared" si="200"/>
        <v>0</v>
      </c>
      <c r="OJ298" s="739">
        <f t="shared" si="201"/>
        <v>108</v>
      </c>
      <c r="OK298" s="739">
        <f t="shared" si="202"/>
        <v>0</v>
      </c>
      <c r="OL298" s="739">
        <f t="shared" si="203"/>
        <v>0</v>
      </c>
      <c r="OM298" s="739">
        <f t="shared" si="204"/>
        <v>0</v>
      </c>
      <c r="ON298" s="739">
        <f t="shared" si="205"/>
        <v>72</v>
      </c>
      <c r="OO298" s="739">
        <f t="shared" si="206"/>
        <v>0</v>
      </c>
      <c r="OP298" s="739"/>
      <c r="OQ298" s="739">
        <f t="shared" si="207"/>
        <v>0</v>
      </c>
      <c r="OR298" s="739">
        <f t="shared" si="208"/>
        <v>180</v>
      </c>
      <c r="OS298" s="739">
        <f t="shared" si="209"/>
        <v>0</v>
      </c>
      <c r="OT298" s="739">
        <f t="shared" si="210"/>
        <v>0</v>
      </c>
      <c r="OU298" s="739"/>
      <c r="OV298" s="739"/>
      <c r="OW298" s="739"/>
      <c r="OX298" s="739"/>
      <c r="OY298" s="739"/>
      <c r="OZ298" s="739"/>
      <c r="PA298" s="739"/>
      <c r="PB298" s="739"/>
      <c r="PC298" s="739"/>
      <c r="PD298" s="739"/>
      <c r="PE298" s="739"/>
      <c r="PF298" s="739"/>
      <c r="PG298" s="739"/>
      <c r="PI298" s="28">
        <v>0</v>
      </c>
      <c r="PJ298" s="28">
        <v>0</v>
      </c>
      <c r="PK298" s="28">
        <v>0</v>
      </c>
      <c r="PL298" s="28">
        <v>0</v>
      </c>
      <c r="PM298" s="28">
        <v>0</v>
      </c>
      <c r="PN298" s="28">
        <v>0</v>
      </c>
      <c r="PO298" s="28">
        <v>0</v>
      </c>
      <c r="PP298" s="28">
        <v>0</v>
      </c>
      <c r="PQ298" s="28">
        <v>0</v>
      </c>
      <c r="PR298" s="28">
        <v>0</v>
      </c>
      <c r="PS298" s="28">
        <v>0</v>
      </c>
      <c r="PT298" s="28">
        <v>0</v>
      </c>
      <c r="PU298" s="28">
        <v>0</v>
      </c>
      <c r="PV298" s="28">
        <v>0</v>
      </c>
      <c r="PW298" s="28">
        <v>0</v>
      </c>
    </row>
    <row r="299" s="28" customFormat="1" customHeight="1" spans="1:439">
      <c r="A299" s="847" t="s">
        <v>1334</v>
      </c>
      <c r="B299" s="343"/>
      <c r="C299" s="95" t="s">
        <v>1747</v>
      </c>
      <c r="D299" s="95" t="s">
        <v>2286</v>
      </c>
      <c r="E299" s="411"/>
      <c r="F299" s="290" t="s">
        <v>2289</v>
      </c>
      <c r="G299" s="112" t="s">
        <v>824</v>
      </c>
      <c r="H299" s="113" t="s">
        <v>2290</v>
      </c>
      <c r="I299" s="99">
        <f t="shared" si="172"/>
        <v>-268</v>
      </c>
      <c r="J299" s="100">
        <v>394</v>
      </c>
      <c r="K299" s="454">
        <v>0</v>
      </c>
      <c r="L299" s="150">
        <f t="shared" si="178"/>
        <v>126</v>
      </c>
      <c r="M299" s="151">
        <f t="shared" si="179"/>
        <v>126</v>
      </c>
      <c r="N299" s="455"/>
      <c r="O299" s="35">
        <v>394</v>
      </c>
      <c r="P299" s="36"/>
      <c r="Q299" s="33">
        <f t="shared" si="180"/>
        <v>0</v>
      </c>
      <c r="R299" s="34">
        <f t="shared" si="181"/>
        <v>0</v>
      </c>
      <c r="S299" s="346"/>
      <c r="T299" s="346"/>
      <c r="U299" s="824"/>
      <c r="V299" s="824"/>
      <c r="W299" s="346"/>
      <c r="X299" s="347"/>
      <c r="Y299" s="348"/>
      <c r="Z299" s="348"/>
      <c r="AA299" s="348"/>
      <c r="AB299" s="348"/>
      <c r="AC299" s="348"/>
      <c r="AD299" s="348"/>
      <c r="AE299" s="348"/>
      <c r="AF299" s="346"/>
      <c r="AG299" s="346"/>
      <c r="AH299" s="346"/>
      <c r="AI299" s="346"/>
      <c r="AJ299" s="346"/>
      <c r="AK299" s="346"/>
      <c r="AL299" s="346"/>
      <c r="AM299" s="346"/>
      <c r="AN299" s="346"/>
      <c r="AO299" s="346"/>
      <c r="AP299" s="346"/>
      <c r="AQ299" s="346"/>
      <c r="AR299" s="346"/>
      <c r="AS299" s="346"/>
      <c r="AT299" s="346"/>
      <c r="AU299" s="346"/>
      <c r="AV299" s="346"/>
      <c r="AW299" s="346"/>
      <c r="AX299" s="346"/>
      <c r="AY299" s="349"/>
      <c r="AZ299" s="48"/>
      <c r="BA299" s="48"/>
      <c r="BB299" s="48"/>
      <c r="BC299" s="48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354"/>
      <c r="BT299" s="354"/>
      <c r="BU299" s="354"/>
      <c r="BV299" s="354"/>
      <c r="BW299" s="354"/>
      <c r="BX299" s="354"/>
      <c r="BY299" s="354"/>
      <c r="BZ299" s="354"/>
      <c r="CA299" s="354"/>
      <c r="CB299" s="354"/>
      <c r="CC299" s="354"/>
      <c r="CD299" s="354"/>
      <c r="CE299" s="354"/>
      <c r="CF299" s="354"/>
      <c r="CG299" s="354"/>
      <c r="CH299" s="354"/>
      <c r="CI299" s="354"/>
      <c r="CJ299" s="354"/>
      <c r="CK299" s="354"/>
      <c r="CL299" s="354"/>
      <c r="CM299" s="354"/>
      <c r="CN299" s="354"/>
      <c r="CO299" s="354"/>
      <c r="CP299" s="358"/>
      <c r="CQ299" s="48"/>
      <c r="CR299" s="354"/>
      <c r="CS299" s="354"/>
      <c r="CT299" s="355"/>
      <c r="CU299" s="354"/>
      <c r="CV299" s="354"/>
      <c r="CW299" s="354"/>
      <c r="CX299" s="354"/>
      <c r="CY299" s="354"/>
      <c r="CZ299" s="354"/>
      <c r="DA299" s="356"/>
      <c r="DB299" s="354"/>
      <c r="DC299" s="354"/>
      <c r="DD299" s="354"/>
      <c r="DE299" s="354"/>
      <c r="DF299" s="354"/>
      <c r="DG299" s="354"/>
      <c r="DH299" s="354"/>
      <c r="DI299" s="354"/>
      <c r="DJ299" s="354"/>
      <c r="DK299" s="354"/>
      <c r="DL299" s="354"/>
      <c r="DM299" s="354"/>
      <c r="DN299" s="354"/>
      <c r="DO299" s="354"/>
      <c r="DP299" s="354"/>
      <c r="DQ299" s="354"/>
      <c r="DR299" s="354"/>
      <c r="DS299" s="354"/>
      <c r="DT299" s="354"/>
      <c r="DU299" s="354"/>
      <c r="DV299" s="354"/>
      <c r="DW299" s="354"/>
      <c r="DX299" s="354"/>
      <c r="DY299" s="354"/>
      <c r="DZ299" s="357"/>
      <c r="EA299" s="356"/>
      <c r="EB299" s="356"/>
      <c r="EC299" s="356"/>
      <c r="ED299" s="356">
        <v>52</v>
      </c>
      <c r="EE299" s="358"/>
      <c r="EF299" s="48"/>
      <c r="EG299" s="46"/>
      <c r="EH299" s="46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8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>
        <v>72</v>
      </c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354"/>
      <c r="FR299" s="354"/>
      <c r="FS299" s="354"/>
      <c r="FT299" s="354"/>
      <c r="FU299" s="354"/>
      <c r="FV299" s="354"/>
      <c r="FW299" s="354"/>
      <c r="FX299" s="354"/>
      <c r="FY299" s="354"/>
      <c r="FZ299" s="354"/>
      <c r="GA299" s="354"/>
      <c r="GB299" s="354"/>
      <c r="GC299" s="354"/>
      <c r="GD299" s="354"/>
      <c r="GE299" s="354">
        <v>144</v>
      </c>
      <c r="GF299" s="354"/>
      <c r="GG299" s="354"/>
      <c r="GH299" s="354"/>
      <c r="GI299" s="354"/>
      <c r="GJ299" s="354"/>
      <c r="GK299" s="354"/>
      <c r="GL299" s="354"/>
      <c r="GM299" s="354"/>
      <c r="GN299" s="354"/>
      <c r="GO299" s="354"/>
      <c r="GP299" s="354"/>
      <c r="GQ299" s="354"/>
      <c r="GR299" s="354"/>
      <c r="GS299" s="354"/>
      <c r="GT299" s="354"/>
      <c r="GU299" s="354"/>
      <c r="GV299" s="354"/>
      <c r="GW299" s="354"/>
      <c r="GX299" s="354"/>
      <c r="GY299" s="354"/>
      <c r="GZ299" s="354"/>
      <c r="HA299" s="354"/>
      <c r="HB299" s="354"/>
      <c r="HC299" s="354"/>
      <c r="HD299" s="354"/>
      <c r="HE299" s="354"/>
      <c r="HF299" s="354"/>
      <c r="HG299" s="354"/>
      <c r="HH299" s="354"/>
      <c r="HI299" s="354"/>
      <c r="HJ299" s="354"/>
      <c r="HK299" s="354"/>
      <c r="HL299" s="354"/>
      <c r="HM299" s="354"/>
      <c r="HN299" s="354"/>
      <c r="HO299" s="354"/>
      <c r="HP299" s="354"/>
      <c r="HQ299" s="354"/>
      <c r="HR299" s="354"/>
      <c r="HS299" s="354"/>
      <c r="HT299" s="354"/>
      <c r="HU299" s="354"/>
      <c r="HV299" s="354"/>
      <c r="HW299" s="354"/>
      <c r="HX299" s="354"/>
      <c r="HY299" s="354"/>
      <c r="HZ299" s="354"/>
      <c r="IA299" s="354"/>
      <c r="IB299" s="354"/>
      <c r="IC299" s="354"/>
      <c r="ID299" s="354"/>
      <c r="IE299" s="354"/>
      <c r="IF299" s="354"/>
      <c r="IG299" s="354"/>
      <c r="IH299" s="354"/>
      <c r="II299" s="354"/>
      <c r="IJ299" s="354"/>
      <c r="IK299" s="354"/>
      <c r="IL299" s="354"/>
      <c r="IM299" s="354"/>
      <c r="IN299" s="354"/>
      <c r="IO299" s="354"/>
      <c r="IP299" s="354"/>
      <c r="IQ299" s="354"/>
      <c r="IR299" s="50"/>
      <c r="IS299" s="47"/>
      <c r="IT299" s="47"/>
      <c r="IU299" s="47"/>
      <c r="IV299" s="47"/>
      <c r="IW299" s="47"/>
      <c r="IX299" s="47"/>
      <c r="IY299" s="47"/>
      <c r="IZ299" s="47"/>
      <c r="JA299" s="47"/>
      <c r="JB299" s="47"/>
      <c r="JC299" s="47"/>
      <c r="JD299" s="47"/>
      <c r="JE299" s="47"/>
      <c r="JF299" s="47"/>
      <c r="JG299" s="47"/>
      <c r="JH299" s="47"/>
      <c r="JI299" s="47"/>
      <c r="JJ299" s="47"/>
      <c r="JK299" s="47"/>
      <c r="JL299" s="354"/>
      <c r="JM299" s="354"/>
      <c r="JN299" s="354"/>
      <c r="JO299" s="354"/>
      <c r="JP299" s="354"/>
      <c r="JQ299" s="354"/>
      <c r="JR299" s="354"/>
      <c r="JS299" s="354"/>
      <c r="JT299" s="354"/>
      <c r="JU299" s="354"/>
      <c r="JV299" s="354"/>
      <c r="JW299" s="354"/>
      <c r="JX299" s="354"/>
      <c r="JY299" s="354"/>
      <c r="JZ299" s="354"/>
      <c r="KA299" s="354"/>
      <c r="KB299" s="354"/>
      <c r="KC299" s="354"/>
      <c r="KD299" s="354"/>
      <c r="KE299" s="354"/>
      <c r="KF299" s="354"/>
      <c r="KG299" s="354"/>
      <c r="KH299" s="354"/>
      <c r="KI299" s="354"/>
      <c r="KJ299" s="354"/>
      <c r="KK299" s="354"/>
      <c r="KL299" s="354"/>
      <c r="KM299" s="354"/>
      <c r="KN299" s="354"/>
      <c r="KO299" s="354"/>
      <c r="KP299" s="354"/>
      <c r="KQ299" s="354"/>
      <c r="KR299" s="354"/>
      <c r="KS299" s="354"/>
      <c r="KT299" s="354"/>
      <c r="KU299" s="354"/>
      <c r="KV299" s="51"/>
      <c r="KW299" s="47"/>
      <c r="KX299" s="47"/>
      <c r="KY299" s="47"/>
      <c r="KZ299" s="47"/>
      <c r="LA299" s="47"/>
      <c r="LB299" s="47"/>
      <c r="LC299" s="47"/>
      <c r="LD299" s="361"/>
      <c r="LE299" s="361"/>
      <c r="LF299" s="361"/>
      <c r="LG299" s="361"/>
      <c r="LH299" s="361"/>
      <c r="LI299" s="361"/>
      <c r="LJ299" s="361"/>
      <c r="LK299" s="361"/>
      <c r="LL299" s="361"/>
      <c r="LM299" s="361"/>
      <c r="LN299" s="361"/>
      <c r="LO299" s="361"/>
      <c r="LP299" s="361"/>
      <c r="LQ299" s="354"/>
      <c r="LR299" s="354"/>
      <c r="LS299" s="354"/>
      <c r="LT299" s="354"/>
      <c r="LU299" s="354"/>
      <c r="LV299" s="354"/>
      <c r="LW299" s="51"/>
      <c r="LX299" s="354"/>
      <c r="LY299" s="354"/>
      <c r="LZ299" s="354"/>
      <c r="MA299" s="354"/>
      <c r="MB299" s="363"/>
      <c r="MC299" s="363"/>
      <c r="MD299" s="354"/>
      <c r="ME299" s="354"/>
      <c r="MF299" s="354"/>
      <c r="MG299" s="354"/>
      <c r="MH299" s="354"/>
      <c r="MI299" s="354"/>
      <c r="MJ299" s="354"/>
      <c r="MK299" s="354"/>
      <c r="ML299" s="354"/>
      <c r="MM299" s="354"/>
      <c r="MN299" s="354"/>
      <c r="MO299" s="354"/>
      <c r="MP299" s="354"/>
      <c r="MQ299" s="354"/>
      <c r="MR299" s="354"/>
      <c r="MS299" s="51"/>
      <c r="MT299" s="364">
        <f t="shared" si="182"/>
        <v>216</v>
      </c>
      <c r="MU299" s="365">
        <f t="shared" si="183"/>
        <v>0</v>
      </c>
      <c r="MV299" s="366">
        <f t="shared" si="184"/>
        <v>216</v>
      </c>
      <c r="MW299" s="365">
        <v>3024</v>
      </c>
      <c r="MX299" s="365">
        <v>3488</v>
      </c>
      <c r="MY299" s="54"/>
      <c r="MZ299" s="708"/>
      <c r="NA299" s="708">
        <v>1.36</v>
      </c>
      <c r="NB299" s="709">
        <f t="shared" si="185"/>
        <v>293.76</v>
      </c>
      <c r="NC299" s="710"/>
      <c r="ND299" s="710">
        <v>11.66</v>
      </c>
      <c r="NE299" s="738">
        <f t="shared" si="212"/>
        <v>-0.279631255487269</v>
      </c>
      <c r="NF299" s="739"/>
      <c r="NG299" s="739"/>
      <c r="NH299" s="739">
        <v>11.66</v>
      </c>
      <c r="NI299" s="740">
        <f t="shared" si="186"/>
        <v>1469.16</v>
      </c>
      <c r="NJ299" s="738">
        <f t="shared" si="213"/>
        <v>-0.279631255487269</v>
      </c>
      <c r="NK299" s="741"/>
      <c r="NL299" s="742">
        <v>44562</v>
      </c>
      <c r="NM299" s="739">
        <f ca="1" t="shared" si="187"/>
        <v>17.1666666666667</v>
      </c>
      <c r="NN299" s="739">
        <f ca="1" t="shared" si="188"/>
        <v>515</v>
      </c>
      <c r="NO299" s="739">
        <v>394</v>
      </c>
      <c r="NP299" s="739">
        <f t="shared" si="189"/>
        <v>216</v>
      </c>
      <c r="NQ299" s="761">
        <f t="shared" si="190"/>
        <v>0.830769230769231</v>
      </c>
      <c r="NR299" s="739">
        <f ca="1" t="shared" si="191"/>
        <v>0.588797610156834</v>
      </c>
      <c r="NS299" s="739">
        <f t="shared" si="192"/>
        <v>126</v>
      </c>
      <c r="NT299" s="739"/>
      <c r="NU299" s="739">
        <f ca="1" t="shared" si="193"/>
        <v>12.5825242718447</v>
      </c>
      <c r="NV299" s="769">
        <f ca="1" t="shared" si="194"/>
        <v>0.419417475728155</v>
      </c>
      <c r="NW299" s="769">
        <f ca="1" t="shared" si="195"/>
        <v>300.416666666667</v>
      </c>
      <c r="NX299" s="739"/>
      <c r="NY299" s="739"/>
      <c r="NZ299" s="739"/>
      <c r="OA299" s="739"/>
      <c r="OB299" s="739"/>
      <c r="OC299" s="739"/>
      <c r="OD299" s="739"/>
      <c r="OE299" s="743">
        <f t="shared" si="196"/>
        <v>0</v>
      </c>
      <c r="OF299" s="743">
        <f t="shared" si="197"/>
        <v>0</v>
      </c>
      <c r="OG299" s="743">
        <f t="shared" si="198"/>
        <v>72</v>
      </c>
      <c r="OH299" s="743">
        <f t="shared" si="199"/>
        <v>0</v>
      </c>
      <c r="OI299" s="743">
        <f t="shared" si="200"/>
        <v>0</v>
      </c>
      <c r="OJ299" s="739">
        <f t="shared" si="201"/>
        <v>144</v>
      </c>
      <c r="OK299" s="739">
        <f t="shared" si="202"/>
        <v>0</v>
      </c>
      <c r="OL299" s="739">
        <f t="shared" si="203"/>
        <v>0</v>
      </c>
      <c r="OM299" s="739">
        <f t="shared" si="204"/>
        <v>0</v>
      </c>
      <c r="ON299" s="739">
        <f t="shared" si="205"/>
        <v>0</v>
      </c>
      <c r="OO299" s="739">
        <f t="shared" si="206"/>
        <v>0</v>
      </c>
      <c r="OP299" s="739"/>
      <c r="OQ299" s="739">
        <f t="shared" si="207"/>
        <v>0</v>
      </c>
      <c r="OR299" s="739">
        <f t="shared" si="208"/>
        <v>216</v>
      </c>
      <c r="OS299" s="739">
        <f t="shared" si="209"/>
        <v>0</v>
      </c>
      <c r="OT299" s="739">
        <f t="shared" si="210"/>
        <v>0</v>
      </c>
      <c r="OU299" s="739"/>
      <c r="OV299" s="739"/>
      <c r="OW299" s="739"/>
      <c r="OX299" s="739"/>
      <c r="OY299" s="739"/>
      <c r="OZ299" s="739"/>
      <c r="PA299" s="739"/>
      <c r="PB299" s="739"/>
      <c r="PC299" s="739"/>
      <c r="PD299" s="739"/>
      <c r="PE299" s="739"/>
      <c r="PF299" s="739"/>
      <c r="PG299" s="739"/>
      <c r="PI299" s="28">
        <v>0</v>
      </c>
      <c r="PJ299" s="28">
        <v>0</v>
      </c>
      <c r="PK299" s="28">
        <v>0</v>
      </c>
      <c r="PL299" s="28">
        <v>0</v>
      </c>
      <c r="PM299" s="28">
        <v>0</v>
      </c>
      <c r="PN299" s="28">
        <v>0</v>
      </c>
      <c r="PO299" s="28">
        <v>0</v>
      </c>
      <c r="PP299" s="28">
        <v>0</v>
      </c>
      <c r="PQ299" s="28">
        <v>3024</v>
      </c>
      <c r="PR299" s="28">
        <v>0</v>
      </c>
      <c r="PS299" s="28">
        <v>0</v>
      </c>
      <c r="PT299" s="28">
        <v>0</v>
      </c>
      <c r="PU299" s="28">
        <v>0</v>
      </c>
      <c r="PV299" s="28">
        <v>3024</v>
      </c>
      <c r="PW299" s="28">
        <v>0</v>
      </c>
    </row>
    <row r="300" s="28" customFormat="1" customHeight="1" spans="1:439">
      <c r="A300" s="847" t="s">
        <v>1334</v>
      </c>
      <c r="B300" s="343"/>
      <c r="C300" s="95" t="s">
        <v>1747</v>
      </c>
      <c r="D300" s="95" t="s">
        <v>2286</v>
      </c>
      <c r="E300" s="411"/>
      <c r="F300" s="290" t="s">
        <v>1803</v>
      </c>
      <c r="G300" s="112" t="s">
        <v>826</v>
      </c>
      <c r="H300" s="113" t="s">
        <v>1804</v>
      </c>
      <c r="I300" s="99">
        <f t="shared" si="172"/>
        <v>-336</v>
      </c>
      <c r="J300" s="100">
        <v>996</v>
      </c>
      <c r="K300" s="454">
        <v>0</v>
      </c>
      <c r="L300" s="150">
        <f t="shared" si="178"/>
        <v>660</v>
      </c>
      <c r="M300" s="151">
        <f t="shared" si="179"/>
        <v>660</v>
      </c>
      <c r="N300" s="455"/>
      <c r="O300" s="35">
        <v>996</v>
      </c>
      <c r="P300" s="36"/>
      <c r="Q300" s="33">
        <f t="shared" si="180"/>
        <v>0</v>
      </c>
      <c r="R300" s="34">
        <f t="shared" si="181"/>
        <v>0</v>
      </c>
      <c r="S300" s="346"/>
      <c r="T300" s="346"/>
      <c r="U300" s="824"/>
      <c r="V300" s="824"/>
      <c r="W300" s="346"/>
      <c r="X300" s="347"/>
      <c r="Y300" s="348"/>
      <c r="Z300" s="348"/>
      <c r="AA300" s="348"/>
      <c r="AB300" s="348"/>
      <c r="AC300" s="348"/>
      <c r="AD300" s="348"/>
      <c r="AE300" s="348"/>
      <c r="AF300" s="346"/>
      <c r="AG300" s="346"/>
      <c r="AH300" s="346"/>
      <c r="AI300" s="346"/>
      <c r="AJ300" s="346"/>
      <c r="AK300" s="346"/>
      <c r="AL300" s="346"/>
      <c r="AM300" s="346"/>
      <c r="AN300" s="346"/>
      <c r="AO300" s="346"/>
      <c r="AP300" s="346"/>
      <c r="AQ300" s="346"/>
      <c r="AR300" s="346"/>
      <c r="AS300" s="346"/>
      <c r="AT300" s="346"/>
      <c r="AU300" s="346"/>
      <c r="AV300" s="346"/>
      <c r="AW300" s="346"/>
      <c r="AX300" s="346"/>
      <c r="AY300" s="349"/>
      <c r="AZ300" s="48"/>
      <c r="BA300" s="48"/>
      <c r="BB300" s="48"/>
      <c r="BC300" s="48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354"/>
      <c r="BT300" s="354"/>
      <c r="BU300" s="354"/>
      <c r="BV300" s="354"/>
      <c r="BW300" s="354"/>
      <c r="BX300" s="354"/>
      <c r="BY300" s="354"/>
      <c r="BZ300" s="354"/>
      <c r="CA300" s="354"/>
      <c r="CB300" s="354"/>
      <c r="CC300" s="354"/>
      <c r="CD300" s="354"/>
      <c r="CE300" s="354"/>
      <c r="CF300" s="354"/>
      <c r="CG300" s="354"/>
      <c r="CH300" s="354"/>
      <c r="CI300" s="354"/>
      <c r="CJ300" s="354"/>
      <c r="CK300" s="354"/>
      <c r="CL300" s="354"/>
      <c r="CM300" s="354"/>
      <c r="CN300" s="354"/>
      <c r="CO300" s="354"/>
      <c r="CP300" s="358"/>
      <c r="CQ300" s="48"/>
      <c r="CR300" s="354"/>
      <c r="CS300" s="354"/>
      <c r="CT300" s="355"/>
      <c r="CU300" s="354"/>
      <c r="CV300" s="354"/>
      <c r="CW300" s="354"/>
      <c r="CX300" s="354"/>
      <c r="CY300" s="354"/>
      <c r="CZ300" s="354"/>
      <c r="DA300" s="356"/>
      <c r="DB300" s="354"/>
      <c r="DC300" s="354"/>
      <c r="DD300" s="354"/>
      <c r="DE300" s="354"/>
      <c r="DF300" s="354"/>
      <c r="DG300" s="354"/>
      <c r="DH300" s="354"/>
      <c r="DI300" s="354"/>
      <c r="DJ300" s="354"/>
      <c r="DK300" s="354"/>
      <c r="DL300" s="354"/>
      <c r="DM300" s="354"/>
      <c r="DN300" s="354"/>
      <c r="DO300" s="354"/>
      <c r="DP300" s="354"/>
      <c r="DQ300" s="354"/>
      <c r="DR300" s="354"/>
      <c r="DS300" s="354"/>
      <c r="DT300" s="354"/>
      <c r="DU300" s="354"/>
      <c r="DV300" s="354"/>
      <c r="DW300" s="354"/>
      <c r="DX300" s="354"/>
      <c r="DY300" s="354"/>
      <c r="DZ300" s="357"/>
      <c r="EA300" s="356"/>
      <c r="EB300" s="356"/>
      <c r="EC300" s="356"/>
      <c r="ED300" s="356">
        <v>48</v>
      </c>
      <c r="EE300" s="358"/>
      <c r="EF300" s="48"/>
      <c r="EG300" s="46"/>
      <c r="EH300" s="46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8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>
        <v>72</v>
      </c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354"/>
      <c r="FR300" s="354"/>
      <c r="FS300" s="354"/>
      <c r="FT300" s="354"/>
      <c r="FU300" s="354"/>
      <c r="FV300" s="354"/>
      <c r="FW300" s="354"/>
      <c r="FX300" s="354"/>
      <c r="FY300" s="354"/>
      <c r="FZ300" s="354"/>
      <c r="GA300" s="354"/>
      <c r="GB300" s="354"/>
      <c r="GC300" s="354"/>
      <c r="GD300" s="354"/>
      <c r="GE300" s="354">
        <v>108</v>
      </c>
      <c r="GF300" s="354"/>
      <c r="GG300" s="354"/>
      <c r="GH300" s="354"/>
      <c r="GI300" s="354"/>
      <c r="GJ300" s="354"/>
      <c r="GK300" s="354"/>
      <c r="GL300" s="354"/>
      <c r="GM300" s="354"/>
      <c r="GN300" s="354"/>
      <c r="GO300" s="354"/>
      <c r="GP300" s="354"/>
      <c r="GQ300" s="354"/>
      <c r="GR300" s="354"/>
      <c r="GS300" s="354"/>
      <c r="GT300" s="354"/>
      <c r="GU300" s="354"/>
      <c r="GV300" s="354"/>
      <c r="GW300" s="354"/>
      <c r="GX300" s="354"/>
      <c r="GY300" s="354"/>
      <c r="GZ300" s="354"/>
      <c r="HA300" s="354"/>
      <c r="HB300" s="354"/>
      <c r="HC300" s="354"/>
      <c r="HD300" s="354"/>
      <c r="HE300" s="354">
        <v>36</v>
      </c>
      <c r="HF300" s="354"/>
      <c r="HG300" s="354"/>
      <c r="HH300" s="354"/>
      <c r="HI300" s="354"/>
      <c r="HJ300" s="354"/>
      <c r="HK300" s="354">
        <v>72</v>
      </c>
      <c r="HL300" s="354"/>
      <c r="HM300" s="354"/>
      <c r="HN300" s="354"/>
      <c r="HO300" s="354"/>
      <c r="HP300" s="354"/>
      <c r="HQ300" s="354"/>
      <c r="HR300" s="354"/>
      <c r="HS300" s="354"/>
      <c r="HT300" s="354"/>
      <c r="HU300" s="354"/>
      <c r="HV300" s="354"/>
      <c r="HW300" s="354"/>
      <c r="HX300" s="354"/>
      <c r="HY300" s="354"/>
      <c r="HZ300" s="354"/>
      <c r="IA300" s="354"/>
      <c r="IB300" s="354"/>
      <c r="IC300" s="354"/>
      <c r="ID300" s="354"/>
      <c r="IE300" s="354"/>
      <c r="IF300" s="354"/>
      <c r="IG300" s="354"/>
      <c r="IH300" s="354"/>
      <c r="II300" s="354"/>
      <c r="IJ300" s="354"/>
      <c r="IK300" s="354"/>
      <c r="IL300" s="354"/>
      <c r="IM300" s="354"/>
      <c r="IN300" s="354"/>
      <c r="IO300" s="354"/>
      <c r="IP300" s="354"/>
      <c r="IQ300" s="354"/>
      <c r="IR300" s="50"/>
      <c r="IS300" s="47"/>
      <c r="IT300" s="47"/>
      <c r="IU300" s="47"/>
      <c r="IV300" s="47"/>
      <c r="IW300" s="47"/>
      <c r="IX300" s="47"/>
      <c r="IY300" s="47"/>
      <c r="IZ300" s="47"/>
      <c r="JA300" s="47"/>
      <c r="JB300" s="47"/>
      <c r="JC300" s="47"/>
      <c r="JD300" s="47"/>
      <c r="JE300" s="47"/>
      <c r="JF300" s="47"/>
      <c r="JG300" s="47"/>
      <c r="JH300" s="47"/>
      <c r="JI300" s="47"/>
      <c r="JJ300" s="47"/>
      <c r="JK300" s="47"/>
      <c r="JL300" s="354"/>
      <c r="JM300" s="354"/>
      <c r="JN300" s="354"/>
      <c r="JO300" s="354"/>
      <c r="JP300" s="354"/>
      <c r="JQ300" s="354"/>
      <c r="JR300" s="354"/>
      <c r="JS300" s="354"/>
      <c r="JT300" s="354"/>
      <c r="JU300" s="354"/>
      <c r="JV300" s="354"/>
      <c r="JW300" s="354"/>
      <c r="JX300" s="354"/>
      <c r="JY300" s="354"/>
      <c r="JZ300" s="354"/>
      <c r="KA300" s="354"/>
      <c r="KB300" s="354"/>
      <c r="KC300" s="354"/>
      <c r="KD300" s="354"/>
      <c r="KE300" s="354"/>
      <c r="KF300" s="354"/>
      <c r="KG300" s="354"/>
      <c r="KH300" s="354"/>
      <c r="KI300" s="354"/>
      <c r="KJ300" s="354"/>
      <c r="KK300" s="354"/>
      <c r="KL300" s="354"/>
      <c r="KM300" s="354"/>
      <c r="KN300" s="354"/>
      <c r="KO300" s="354"/>
      <c r="KP300" s="354"/>
      <c r="KQ300" s="354"/>
      <c r="KR300" s="354"/>
      <c r="KS300" s="354"/>
      <c r="KT300" s="354"/>
      <c r="KU300" s="354"/>
      <c r="KV300" s="51"/>
      <c r="KW300" s="47"/>
      <c r="KX300" s="47"/>
      <c r="KY300" s="47"/>
      <c r="KZ300" s="47"/>
      <c r="LA300" s="47"/>
      <c r="LB300" s="47"/>
      <c r="LC300" s="47"/>
      <c r="LD300" s="361"/>
      <c r="LE300" s="361"/>
      <c r="LF300" s="361"/>
      <c r="LG300" s="361"/>
      <c r="LH300" s="361"/>
      <c r="LI300" s="361"/>
      <c r="LJ300" s="361"/>
      <c r="LK300" s="361"/>
      <c r="LL300" s="361"/>
      <c r="LM300" s="361"/>
      <c r="LN300" s="361"/>
      <c r="LO300" s="361"/>
      <c r="LP300" s="361"/>
      <c r="LQ300" s="354"/>
      <c r="LR300" s="354"/>
      <c r="LS300" s="354"/>
      <c r="LT300" s="354"/>
      <c r="LU300" s="354"/>
      <c r="LV300" s="354"/>
      <c r="LW300" s="51"/>
      <c r="LX300" s="354"/>
      <c r="LY300" s="354"/>
      <c r="LZ300" s="354"/>
      <c r="MA300" s="354"/>
      <c r="MB300" s="363"/>
      <c r="MC300" s="363"/>
      <c r="MD300" s="354"/>
      <c r="ME300" s="354"/>
      <c r="MF300" s="354"/>
      <c r="MG300" s="354"/>
      <c r="MH300" s="354"/>
      <c r="MI300" s="354"/>
      <c r="MJ300" s="354"/>
      <c r="MK300" s="354"/>
      <c r="ML300" s="354"/>
      <c r="MM300" s="354"/>
      <c r="MN300" s="354"/>
      <c r="MO300" s="354"/>
      <c r="MP300" s="354"/>
      <c r="MQ300" s="354"/>
      <c r="MR300" s="354"/>
      <c r="MS300" s="51"/>
      <c r="MT300" s="364">
        <f t="shared" si="182"/>
        <v>288</v>
      </c>
      <c r="MU300" s="365">
        <f t="shared" si="183"/>
        <v>0</v>
      </c>
      <c r="MV300" s="366">
        <f t="shared" si="184"/>
        <v>288</v>
      </c>
      <c r="MW300" s="365">
        <v>0</v>
      </c>
      <c r="MX300" s="365">
        <v>3851</v>
      </c>
      <c r="MY300" s="54"/>
      <c r="MZ300" s="708"/>
      <c r="NA300" s="708">
        <v>1.36</v>
      </c>
      <c r="NB300" s="709">
        <f t="shared" si="185"/>
        <v>391.68</v>
      </c>
      <c r="NC300" s="710"/>
      <c r="ND300" s="710">
        <v>11.66</v>
      </c>
      <c r="NE300" s="738">
        <f t="shared" si="212"/>
        <v>-0.279631255487269</v>
      </c>
      <c r="NF300" s="739"/>
      <c r="NG300" s="739"/>
      <c r="NH300" s="739">
        <v>11.66</v>
      </c>
      <c r="NI300" s="740">
        <f t="shared" si="186"/>
        <v>7695.6</v>
      </c>
      <c r="NJ300" s="738">
        <f t="shared" si="213"/>
        <v>-0.279631255487269</v>
      </c>
      <c r="NK300" s="741"/>
      <c r="NL300" s="742">
        <v>44562</v>
      </c>
      <c r="NM300" s="739">
        <f ca="1" t="shared" si="187"/>
        <v>17.1666666666667</v>
      </c>
      <c r="NN300" s="739">
        <f ca="1" t="shared" si="188"/>
        <v>515</v>
      </c>
      <c r="NO300" s="739">
        <v>996</v>
      </c>
      <c r="NP300" s="739">
        <f t="shared" si="189"/>
        <v>288</v>
      </c>
      <c r="NQ300" s="761">
        <f t="shared" si="190"/>
        <v>0.347826086956522</v>
      </c>
      <c r="NR300" s="739">
        <f ca="1" t="shared" si="191"/>
        <v>0.246517517940059</v>
      </c>
      <c r="NS300" s="739">
        <f t="shared" si="192"/>
        <v>660</v>
      </c>
      <c r="NT300" s="739"/>
      <c r="NU300" s="739">
        <f ca="1" t="shared" si="193"/>
        <v>16.7766990291262</v>
      </c>
      <c r="NV300" s="769">
        <f ca="1" t="shared" si="194"/>
        <v>0.559223300970874</v>
      </c>
      <c r="NW300" s="769">
        <f ca="1" t="shared" si="195"/>
        <v>1180.20833333333</v>
      </c>
      <c r="NX300" s="739"/>
      <c r="NY300" s="739"/>
      <c r="NZ300" s="739"/>
      <c r="OA300" s="739"/>
      <c r="OB300" s="739"/>
      <c r="OC300" s="739"/>
      <c r="OD300" s="739"/>
      <c r="OE300" s="743">
        <f t="shared" si="196"/>
        <v>0</v>
      </c>
      <c r="OF300" s="743">
        <f t="shared" si="197"/>
        <v>0</v>
      </c>
      <c r="OG300" s="743">
        <f t="shared" si="198"/>
        <v>72</v>
      </c>
      <c r="OH300" s="743">
        <f t="shared" si="199"/>
        <v>0</v>
      </c>
      <c r="OI300" s="743">
        <f t="shared" si="200"/>
        <v>0</v>
      </c>
      <c r="OJ300" s="739">
        <f t="shared" si="201"/>
        <v>108</v>
      </c>
      <c r="OK300" s="739">
        <f t="shared" si="202"/>
        <v>0</v>
      </c>
      <c r="OL300" s="739">
        <f t="shared" si="203"/>
        <v>0</v>
      </c>
      <c r="OM300" s="739">
        <f t="shared" si="204"/>
        <v>0</v>
      </c>
      <c r="ON300" s="739">
        <f t="shared" si="205"/>
        <v>108</v>
      </c>
      <c r="OO300" s="739">
        <f t="shared" si="206"/>
        <v>0</v>
      </c>
      <c r="OP300" s="739"/>
      <c r="OQ300" s="739">
        <f t="shared" si="207"/>
        <v>0</v>
      </c>
      <c r="OR300" s="739">
        <f t="shared" si="208"/>
        <v>288</v>
      </c>
      <c r="OS300" s="739">
        <f t="shared" si="209"/>
        <v>0</v>
      </c>
      <c r="OT300" s="739">
        <f t="shared" si="210"/>
        <v>0</v>
      </c>
      <c r="OU300" s="739"/>
      <c r="OV300" s="739"/>
      <c r="OW300" s="739"/>
      <c r="OX300" s="739"/>
      <c r="OY300" s="739"/>
      <c r="OZ300" s="739"/>
      <c r="PA300" s="739"/>
      <c r="PB300" s="739"/>
      <c r="PC300" s="739"/>
      <c r="PD300" s="739"/>
      <c r="PE300" s="739"/>
      <c r="PF300" s="739"/>
      <c r="PG300" s="739"/>
      <c r="PI300" s="28">
        <v>0</v>
      </c>
      <c r="PJ300" s="28">
        <v>0</v>
      </c>
      <c r="PK300" s="28">
        <v>0</v>
      </c>
      <c r="PL300" s="28">
        <v>0</v>
      </c>
      <c r="PM300" s="28">
        <v>0</v>
      </c>
      <c r="PN300" s="28">
        <v>0</v>
      </c>
      <c r="PO300" s="28">
        <v>0</v>
      </c>
      <c r="PP300" s="28">
        <v>0</v>
      </c>
      <c r="PQ300" s="28">
        <v>0</v>
      </c>
      <c r="PR300" s="28">
        <v>0</v>
      </c>
      <c r="PS300" s="28">
        <v>0</v>
      </c>
      <c r="PT300" s="28">
        <v>0</v>
      </c>
      <c r="PU300" s="28">
        <v>0</v>
      </c>
      <c r="PV300" s="28">
        <v>0</v>
      </c>
      <c r="PW300" s="28">
        <v>0</v>
      </c>
    </row>
    <row r="301" s="28" customFormat="1" customHeight="1" spans="1:439">
      <c r="A301" s="847" t="s">
        <v>1334</v>
      </c>
      <c r="B301" s="343"/>
      <c r="C301" s="95" t="s">
        <v>1747</v>
      </c>
      <c r="D301" s="95" t="s">
        <v>2286</v>
      </c>
      <c r="E301" s="411"/>
      <c r="F301" s="290" t="s">
        <v>2291</v>
      </c>
      <c r="G301" s="112" t="s">
        <v>828</v>
      </c>
      <c r="H301" s="113" t="s">
        <v>2292</v>
      </c>
      <c r="I301" s="99">
        <f t="shared" si="172"/>
        <v>-199</v>
      </c>
      <c r="J301" s="100">
        <v>399</v>
      </c>
      <c r="K301" s="454">
        <v>0</v>
      </c>
      <c r="L301" s="150">
        <f t="shared" si="178"/>
        <v>200</v>
      </c>
      <c r="M301" s="151">
        <f t="shared" si="179"/>
        <v>200</v>
      </c>
      <c r="N301" s="455"/>
      <c r="O301" s="35">
        <v>399</v>
      </c>
      <c r="P301" s="36"/>
      <c r="Q301" s="33">
        <f t="shared" si="180"/>
        <v>0</v>
      </c>
      <c r="R301" s="34">
        <f t="shared" si="181"/>
        <v>0</v>
      </c>
      <c r="S301" s="346"/>
      <c r="T301" s="346"/>
      <c r="U301" s="824"/>
      <c r="V301" s="824"/>
      <c r="W301" s="346"/>
      <c r="X301" s="347"/>
      <c r="Y301" s="348"/>
      <c r="Z301" s="348"/>
      <c r="AA301" s="348"/>
      <c r="AB301" s="348"/>
      <c r="AC301" s="348"/>
      <c r="AD301" s="348"/>
      <c r="AE301" s="348"/>
      <c r="AF301" s="346"/>
      <c r="AG301" s="346"/>
      <c r="AH301" s="346"/>
      <c r="AI301" s="346"/>
      <c r="AJ301" s="346"/>
      <c r="AK301" s="346"/>
      <c r="AL301" s="346"/>
      <c r="AM301" s="346"/>
      <c r="AN301" s="346"/>
      <c r="AO301" s="346"/>
      <c r="AP301" s="346"/>
      <c r="AQ301" s="346"/>
      <c r="AR301" s="346"/>
      <c r="AS301" s="346"/>
      <c r="AT301" s="346"/>
      <c r="AU301" s="346"/>
      <c r="AV301" s="346"/>
      <c r="AW301" s="346"/>
      <c r="AX301" s="346"/>
      <c r="AY301" s="349"/>
      <c r="AZ301" s="48"/>
      <c r="BA301" s="48"/>
      <c r="BB301" s="48"/>
      <c r="BC301" s="48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354"/>
      <c r="BT301" s="354"/>
      <c r="BU301" s="354"/>
      <c r="BV301" s="354"/>
      <c r="BW301" s="354"/>
      <c r="BX301" s="354"/>
      <c r="BY301" s="354"/>
      <c r="BZ301" s="354"/>
      <c r="CA301" s="354"/>
      <c r="CB301" s="354"/>
      <c r="CC301" s="354"/>
      <c r="CD301" s="354"/>
      <c r="CE301" s="354"/>
      <c r="CF301" s="354"/>
      <c r="CG301" s="354"/>
      <c r="CH301" s="354"/>
      <c r="CI301" s="354"/>
      <c r="CJ301" s="354"/>
      <c r="CK301" s="354"/>
      <c r="CL301" s="354"/>
      <c r="CM301" s="354"/>
      <c r="CN301" s="354"/>
      <c r="CO301" s="354"/>
      <c r="CP301" s="358"/>
      <c r="CQ301" s="48"/>
      <c r="CR301" s="354"/>
      <c r="CS301" s="354"/>
      <c r="CT301" s="355"/>
      <c r="CU301" s="354"/>
      <c r="CV301" s="354"/>
      <c r="CW301" s="354"/>
      <c r="CX301" s="354"/>
      <c r="CY301" s="354"/>
      <c r="CZ301" s="354"/>
      <c r="DA301" s="356"/>
      <c r="DB301" s="354"/>
      <c r="DC301" s="354"/>
      <c r="DD301" s="354"/>
      <c r="DE301" s="354"/>
      <c r="DF301" s="354"/>
      <c r="DG301" s="354"/>
      <c r="DH301" s="354"/>
      <c r="DI301" s="354"/>
      <c r="DJ301" s="354"/>
      <c r="DK301" s="354"/>
      <c r="DL301" s="354"/>
      <c r="DM301" s="354"/>
      <c r="DN301" s="354"/>
      <c r="DO301" s="354"/>
      <c r="DP301" s="354"/>
      <c r="DQ301" s="354"/>
      <c r="DR301" s="354"/>
      <c r="DS301" s="354"/>
      <c r="DT301" s="354"/>
      <c r="DU301" s="354"/>
      <c r="DV301" s="354"/>
      <c r="DW301" s="354"/>
      <c r="DX301" s="354"/>
      <c r="DY301" s="354"/>
      <c r="DZ301" s="357"/>
      <c r="EA301" s="356"/>
      <c r="EB301" s="356"/>
      <c r="EC301" s="356"/>
      <c r="ED301" s="356">
        <v>-17</v>
      </c>
      <c r="EE301" s="358"/>
      <c r="EF301" s="48"/>
      <c r="EG301" s="46"/>
      <c r="EH301" s="46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8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>
        <v>36</v>
      </c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354"/>
      <c r="FR301" s="354"/>
      <c r="FS301" s="354"/>
      <c r="FT301" s="354"/>
      <c r="FU301" s="354"/>
      <c r="FV301" s="354"/>
      <c r="FW301" s="354"/>
      <c r="FX301" s="354"/>
      <c r="FY301" s="354"/>
      <c r="FZ301" s="354"/>
      <c r="GA301" s="354"/>
      <c r="GB301" s="354"/>
      <c r="GC301" s="354"/>
      <c r="GD301" s="354"/>
      <c r="GE301" s="354">
        <v>144</v>
      </c>
      <c r="GF301" s="354"/>
      <c r="GG301" s="354"/>
      <c r="GH301" s="354"/>
      <c r="GI301" s="354"/>
      <c r="GJ301" s="354"/>
      <c r="GK301" s="354"/>
      <c r="GL301" s="354"/>
      <c r="GM301" s="354"/>
      <c r="GN301" s="354"/>
      <c r="GO301" s="354"/>
      <c r="GP301" s="354"/>
      <c r="GQ301" s="354"/>
      <c r="GR301" s="354"/>
      <c r="GS301" s="354"/>
      <c r="GT301" s="354"/>
      <c r="GU301" s="354"/>
      <c r="GV301" s="354"/>
      <c r="GW301" s="354"/>
      <c r="GX301" s="354"/>
      <c r="GY301" s="354"/>
      <c r="GZ301" s="354"/>
      <c r="HA301" s="354"/>
      <c r="HB301" s="354"/>
      <c r="HC301" s="354"/>
      <c r="HD301" s="354"/>
      <c r="HE301" s="354">
        <v>36</v>
      </c>
      <c r="HF301" s="354"/>
      <c r="HG301" s="354"/>
      <c r="HH301" s="354"/>
      <c r="HI301" s="354"/>
      <c r="HJ301" s="354"/>
      <c r="HK301" s="354"/>
      <c r="HL301" s="354"/>
      <c r="HM301" s="354"/>
      <c r="HN301" s="354"/>
      <c r="HO301" s="354"/>
      <c r="HP301" s="354"/>
      <c r="HQ301" s="354"/>
      <c r="HR301" s="354"/>
      <c r="HS301" s="354"/>
      <c r="HT301" s="354"/>
      <c r="HU301" s="354"/>
      <c r="HV301" s="354"/>
      <c r="HW301" s="354"/>
      <c r="HX301" s="354"/>
      <c r="HY301" s="354"/>
      <c r="HZ301" s="354"/>
      <c r="IA301" s="354"/>
      <c r="IB301" s="354"/>
      <c r="IC301" s="354"/>
      <c r="ID301" s="354"/>
      <c r="IE301" s="354"/>
      <c r="IF301" s="354"/>
      <c r="IG301" s="354"/>
      <c r="IH301" s="354"/>
      <c r="II301" s="354"/>
      <c r="IJ301" s="354"/>
      <c r="IK301" s="354"/>
      <c r="IL301" s="354"/>
      <c r="IM301" s="354"/>
      <c r="IN301" s="354"/>
      <c r="IO301" s="354"/>
      <c r="IP301" s="354"/>
      <c r="IQ301" s="354"/>
      <c r="IR301" s="50"/>
      <c r="IS301" s="47"/>
      <c r="IT301" s="47"/>
      <c r="IU301" s="47"/>
      <c r="IV301" s="47"/>
      <c r="IW301" s="47"/>
      <c r="IX301" s="47"/>
      <c r="IY301" s="47"/>
      <c r="IZ301" s="47"/>
      <c r="JA301" s="47"/>
      <c r="JB301" s="47"/>
      <c r="JC301" s="47"/>
      <c r="JD301" s="47"/>
      <c r="JE301" s="47"/>
      <c r="JF301" s="47"/>
      <c r="JG301" s="47"/>
      <c r="JH301" s="47"/>
      <c r="JI301" s="47"/>
      <c r="JJ301" s="47"/>
      <c r="JK301" s="47"/>
      <c r="JL301" s="354"/>
      <c r="JM301" s="354"/>
      <c r="JN301" s="354"/>
      <c r="JO301" s="354"/>
      <c r="JP301" s="354"/>
      <c r="JQ301" s="354"/>
      <c r="JR301" s="354"/>
      <c r="JS301" s="354"/>
      <c r="JT301" s="354"/>
      <c r="JU301" s="354"/>
      <c r="JV301" s="354"/>
      <c r="JW301" s="354"/>
      <c r="JX301" s="354"/>
      <c r="JY301" s="354"/>
      <c r="JZ301" s="354"/>
      <c r="KA301" s="354"/>
      <c r="KB301" s="354"/>
      <c r="KC301" s="354"/>
      <c r="KD301" s="354"/>
      <c r="KE301" s="354"/>
      <c r="KF301" s="354"/>
      <c r="KG301" s="354"/>
      <c r="KH301" s="354"/>
      <c r="KI301" s="354"/>
      <c r="KJ301" s="354"/>
      <c r="KK301" s="354"/>
      <c r="KL301" s="354"/>
      <c r="KM301" s="354"/>
      <c r="KN301" s="354"/>
      <c r="KO301" s="354"/>
      <c r="KP301" s="354"/>
      <c r="KQ301" s="354"/>
      <c r="KR301" s="354"/>
      <c r="KS301" s="354"/>
      <c r="KT301" s="354"/>
      <c r="KU301" s="354"/>
      <c r="KV301" s="51"/>
      <c r="KW301" s="47"/>
      <c r="KX301" s="47"/>
      <c r="KY301" s="47"/>
      <c r="KZ301" s="47"/>
      <c r="LA301" s="47"/>
      <c r="LB301" s="47"/>
      <c r="LC301" s="47"/>
      <c r="LD301" s="361"/>
      <c r="LE301" s="361"/>
      <c r="LF301" s="361"/>
      <c r="LG301" s="361"/>
      <c r="LH301" s="361"/>
      <c r="LI301" s="361"/>
      <c r="LJ301" s="361"/>
      <c r="LK301" s="361"/>
      <c r="LL301" s="361"/>
      <c r="LM301" s="361"/>
      <c r="LN301" s="361"/>
      <c r="LO301" s="361"/>
      <c r="LP301" s="361"/>
      <c r="LQ301" s="354"/>
      <c r="LR301" s="354"/>
      <c r="LS301" s="354"/>
      <c r="LT301" s="354"/>
      <c r="LU301" s="354"/>
      <c r="LV301" s="354"/>
      <c r="LW301" s="51"/>
      <c r="LX301" s="354"/>
      <c r="LY301" s="354"/>
      <c r="LZ301" s="354"/>
      <c r="MA301" s="354"/>
      <c r="MB301" s="363"/>
      <c r="MC301" s="363"/>
      <c r="MD301" s="354"/>
      <c r="ME301" s="354"/>
      <c r="MF301" s="354"/>
      <c r="MG301" s="354"/>
      <c r="MH301" s="354"/>
      <c r="MI301" s="354"/>
      <c r="MJ301" s="354"/>
      <c r="MK301" s="354"/>
      <c r="ML301" s="354"/>
      <c r="MM301" s="354"/>
      <c r="MN301" s="354"/>
      <c r="MO301" s="354"/>
      <c r="MP301" s="354"/>
      <c r="MQ301" s="354"/>
      <c r="MR301" s="354"/>
      <c r="MS301" s="51"/>
      <c r="MT301" s="364">
        <f t="shared" si="182"/>
        <v>216</v>
      </c>
      <c r="MU301" s="365">
        <f t="shared" si="183"/>
        <v>0</v>
      </c>
      <c r="MV301" s="366">
        <f t="shared" si="184"/>
        <v>216</v>
      </c>
      <c r="MW301" s="365">
        <v>0</v>
      </c>
      <c r="MX301" s="365">
        <v>828</v>
      </c>
      <c r="MY301" s="54"/>
      <c r="MZ301" s="708"/>
      <c r="NA301" s="708">
        <v>1.36</v>
      </c>
      <c r="NB301" s="709">
        <f t="shared" si="185"/>
        <v>293.76</v>
      </c>
      <c r="NC301" s="710"/>
      <c r="ND301" s="710">
        <v>11.66</v>
      </c>
      <c r="NE301" s="738">
        <f t="shared" si="212"/>
        <v>-0.279631255487269</v>
      </c>
      <c r="NF301" s="739"/>
      <c r="NG301" s="739"/>
      <c r="NH301" s="739">
        <v>11.66</v>
      </c>
      <c r="NI301" s="740">
        <f t="shared" si="186"/>
        <v>2332</v>
      </c>
      <c r="NJ301" s="738">
        <f t="shared" si="213"/>
        <v>-0.279631255487269</v>
      </c>
      <c r="NK301" s="741"/>
      <c r="NL301" s="742">
        <v>44562</v>
      </c>
      <c r="NM301" s="739">
        <f ca="1" t="shared" si="187"/>
        <v>17.1666666666667</v>
      </c>
      <c r="NN301" s="739">
        <f ca="1" t="shared" si="188"/>
        <v>515</v>
      </c>
      <c r="NO301" s="739">
        <v>399</v>
      </c>
      <c r="NP301" s="739">
        <f t="shared" si="189"/>
        <v>216</v>
      </c>
      <c r="NQ301" s="761">
        <f t="shared" si="190"/>
        <v>0.721202003338898</v>
      </c>
      <c r="NR301" s="739">
        <f ca="1" t="shared" si="191"/>
        <v>0.511143167414947</v>
      </c>
      <c r="NS301" s="739">
        <f t="shared" si="192"/>
        <v>200</v>
      </c>
      <c r="NT301" s="739"/>
      <c r="NU301" s="739">
        <f ca="1" t="shared" si="193"/>
        <v>12.5825242718447</v>
      </c>
      <c r="NV301" s="769">
        <f ca="1" t="shared" si="194"/>
        <v>0.419417475728155</v>
      </c>
      <c r="NW301" s="769">
        <f ca="1" t="shared" si="195"/>
        <v>476.851851851852</v>
      </c>
      <c r="NX301" s="739"/>
      <c r="NY301" s="739"/>
      <c r="NZ301" s="739"/>
      <c r="OA301" s="739"/>
      <c r="OB301" s="739"/>
      <c r="OC301" s="739"/>
      <c r="OD301" s="739"/>
      <c r="OE301" s="743">
        <f t="shared" si="196"/>
        <v>0</v>
      </c>
      <c r="OF301" s="743">
        <f t="shared" si="197"/>
        <v>0</v>
      </c>
      <c r="OG301" s="743">
        <f t="shared" si="198"/>
        <v>36</v>
      </c>
      <c r="OH301" s="743">
        <f t="shared" si="199"/>
        <v>0</v>
      </c>
      <c r="OI301" s="743">
        <f t="shared" si="200"/>
        <v>0</v>
      </c>
      <c r="OJ301" s="739">
        <f t="shared" si="201"/>
        <v>144</v>
      </c>
      <c r="OK301" s="739">
        <f t="shared" si="202"/>
        <v>0</v>
      </c>
      <c r="OL301" s="739">
        <f t="shared" si="203"/>
        <v>0</v>
      </c>
      <c r="OM301" s="739">
        <f t="shared" si="204"/>
        <v>0</v>
      </c>
      <c r="ON301" s="739">
        <f t="shared" si="205"/>
        <v>36</v>
      </c>
      <c r="OO301" s="739">
        <f t="shared" si="206"/>
        <v>0</v>
      </c>
      <c r="OP301" s="739"/>
      <c r="OQ301" s="739">
        <f t="shared" si="207"/>
        <v>0</v>
      </c>
      <c r="OR301" s="739">
        <f t="shared" si="208"/>
        <v>216</v>
      </c>
      <c r="OS301" s="739">
        <f t="shared" si="209"/>
        <v>0</v>
      </c>
      <c r="OT301" s="739">
        <f t="shared" si="210"/>
        <v>0</v>
      </c>
      <c r="OU301" s="739"/>
      <c r="OV301" s="739"/>
      <c r="OW301" s="739"/>
      <c r="OX301" s="739"/>
      <c r="OY301" s="739"/>
      <c r="OZ301" s="739"/>
      <c r="PA301" s="739"/>
      <c r="PB301" s="739"/>
      <c r="PC301" s="739"/>
      <c r="PD301" s="739"/>
      <c r="PE301" s="739"/>
      <c r="PF301" s="739"/>
      <c r="PG301" s="739"/>
      <c r="PI301" s="28">
        <v>0</v>
      </c>
      <c r="PJ301" s="28">
        <v>0</v>
      </c>
      <c r="PK301" s="28">
        <v>0</v>
      </c>
      <c r="PL301" s="28">
        <v>0</v>
      </c>
      <c r="PM301" s="28">
        <v>0</v>
      </c>
      <c r="PN301" s="28">
        <v>0</v>
      </c>
      <c r="PO301" s="28">
        <v>0</v>
      </c>
      <c r="PP301" s="28">
        <v>0</v>
      </c>
      <c r="PQ301" s="28">
        <v>0</v>
      </c>
      <c r="PR301" s="28">
        <v>0</v>
      </c>
      <c r="PS301" s="28">
        <v>0</v>
      </c>
      <c r="PT301" s="28">
        <v>0</v>
      </c>
      <c r="PU301" s="28">
        <v>0</v>
      </c>
      <c r="PV301" s="28">
        <v>0</v>
      </c>
      <c r="PW301" s="28">
        <v>0</v>
      </c>
    </row>
    <row r="302" s="28" customFormat="1" customHeight="1" spans="1:439">
      <c r="A302" s="847" t="s">
        <v>1334</v>
      </c>
      <c r="B302" s="343"/>
      <c r="C302" s="95" t="s">
        <v>1747</v>
      </c>
      <c r="D302" s="95" t="s">
        <v>2286</v>
      </c>
      <c r="E302" s="411"/>
      <c r="F302" s="290" t="s">
        <v>2293</v>
      </c>
      <c r="G302" s="112" t="s">
        <v>830</v>
      </c>
      <c r="H302" s="113" t="s">
        <v>2294</v>
      </c>
      <c r="I302" s="99">
        <f t="shared" si="172"/>
        <v>-380</v>
      </c>
      <c r="J302" s="100">
        <v>380</v>
      </c>
      <c r="K302" s="454">
        <v>0</v>
      </c>
      <c r="L302" s="150">
        <f t="shared" si="178"/>
        <v>0</v>
      </c>
      <c r="M302" s="151">
        <f t="shared" si="179"/>
        <v>0</v>
      </c>
      <c r="N302" s="455"/>
      <c r="O302" s="37">
        <v>360</v>
      </c>
      <c r="P302" s="36"/>
      <c r="Q302" s="33">
        <f t="shared" si="180"/>
        <v>0</v>
      </c>
      <c r="R302" s="34">
        <f t="shared" si="181"/>
        <v>0</v>
      </c>
      <c r="S302" s="346"/>
      <c r="T302" s="346"/>
      <c r="U302" s="824"/>
      <c r="V302" s="824"/>
      <c r="W302" s="346"/>
      <c r="X302" s="347"/>
      <c r="Y302" s="348"/>
      <c r="Z302" s="348"/>
      <c r="AA302" s="348"/>
      <c r="AB302" s="348"/>
      <c r="AC302" s="348"/>
      <c r="AD302" s="348"/>
      <c r="AE302" s="348"/>
      <c r="AF302" s="346"/>
      <c r="AG302" s="346"/>
      <c r="AH302" s="346"/>
      <c r="AI302" s="346"/>
      <c r="AJ302" s="346"/>
      <c r="AK302" s="346"/>
      <c r="AL302" s="346"/>
      <c r="AM302" s="346"/>
      <c r="AN302" s="346"/>
      <c r="AO302" s="346"/>
      <c r="AP302" s="346"/>
      <c r="AQ302" s="346"/>
      <c r="AR302" s="346"/>
      <c r="AS302" s="346"/>
      <c r="AT302" s="346"/>
      <c r="AU302" s="346"/>
      <c r="AV302" s="346"/>
      <c r="AW302" s="346"/>
      <c r="AX302" s="346"/>
      <c r="AY302" s="349"/>
      <c r="AZ302" s="48"/>
      <c r="BA302" s="48"/>
      <c r="BB302" s="48"/>
      <c r="BC302" s="48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354"/>
      <c r="BT302" s="354"/>
      <c r="BU302" s="354"/>
      <c r="BV302" s="354"/>
      <c r="BW302" s="354"/>
      <c r="BX302" s="354"/>
      <c r="BY302" s="354"/>
      <c r="BZ302" s="354"/>
      <c r="CA302" s="354"/>
      <c r="CB302" s="354"/>
      <c r="CC302" s="354"/>
      <c r="CD302" s="354"/>
      <c r="CE302" s="354"/>
      <c r="CF302" s="354"/>
      <c r="CG302" s="354"/>
      <c r="CH302" s="354"/>
      <c r="CI302" s="354"/>
      <c r="CJ302" s="354"/>
      <c r="CK302" s="354"/>
      <c r="CL302" s="354"/>
      <c r="CM302" s="354"/>
      <c r="CN302" s="354"/>
      <c r="CO302" s="354"/>
      <c r="CP302" s="358"/>
      <c r="CQ302" s="48"/>
      <c r="CR302" s="354"/>
      <c r="CS302" s="354"/>
      <c r="CT302" s="355"/>
      <c r="CU302" s="354"/>
      <c r="CV302" s="354"/>
      <c r="CW302" s="354"/>
      <c r="CX302" s="354"/>
      <c r="CY302" s="354"/>
      <c r="CZ302" s="354"/>
      <c r="DA302" s="356"/>
      <c r="DB302" s="354"/>
      <c r="DC302" s="354"/>
      <c r="DD302" s="354"/>
      <c r="DE302" s="354"/>
      <c r="DF302" s="354"/>
      <c r="DG302" s="354"/>
      <c r="DH302" s="354"/>
      <c r="DI302" s="354"/>
      <c r="DJ302" s="354"/>
      <c r="DK302" s="354"/>
      <c r="DL302" s="354"/>
      <c r="DM302" s="354"/>
      <c r="DN302" s="354"/>
      <c r="DO302" s="354"/>
      <c r="DP302" s="354"/>
      <c r="DQ302" s="354"/>
      <c r="DR302" s="354"/>
      <c r="DS302" s="354"/>
      <c r="DT302" s="354"/>
      <c r="DU302" s="354"/>
      <c r="DV302" s="354"/>
      <c r="DW302" s="354"/>
      <c r="DX302" s="354"/>
      <c r="DY302" s="354"/>
      <c r="DZ302" s="357"/>
      <c r="EA302" s="356"/>
      <c r="EB302" s="356"/>
      <c r="EC302" s="356"/>
      <c r="ED302" s="356"/>
      <c r="EE302" s="358"/>
      <c r="EF302" s="48"/>
      <c r="EG302" s="46"/>
      <c r="EH302" s="46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8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354"/>
      <c r="FR302" s="354"/>
      <c r="FS302" s="354"/>
      <c r="FT302" s="354"/>
      <c r="FU302" s="354"/>
      <c r="FV302" s="354"/>
      <c r="FW302" s="354"/>
      <c r="FX302" s="354"/>
      <c r="FY302" s="354"/>
      <c r="FZ302" s="354"/>
      <c r="GA302" s="354"/>
      <c r="GB302" s="354"/>
      <c r="GC302" s="354"/>
      <c r="GD302" s="354"/>
      <c r="GE302" s="354">
        <v>108</v>
      </c>
      <c r="GF302" s="354"/>
      <c r="GG302" s="354"/>
      <c r="GH302" s="354"/>
      <c r="GI302" s="354"/>
      <c r="GJ302" s="354"/>
      <c r="GK302" s="354"/>
      <c r="GL302" s="354">
        <v>180</v>
      </c>
      <c r="GM302" s="354"/>
      <c r="GN302" s="354"/>
      <c r="GO302" s="354"/>
      <c r="GP302" s="354"/>
      <c r="GQ302" s="354"/>
      <c r="GR302" s="354"/>
      <c r="GS302" s="354"/>
      <c r="GT302" s="354"/>
      <c r="GU302" s="354"/>
      <c r="GV302" s="354"/>
      <c r="GW302" s="354"/>
      <c r="GX302" s="354"/>
      <c r="GY302" s="354"/>
      <c r="GZ302" s="354"/>
      <c r="HA302" s="354"/>
      <c r="HB302" s="354"/>
      <c r="HC302" s="354"/>
      <c r="HD302" s="354"/>
      <c r="HE302" s="354">
        <v>72</v>
      </c>
      <c r="HF302" s="354"/>
      <c r="HG302" s="354"/>
      <c r="HH302" s="354"/>
      <c r="HI302" s="354"/>
      <c r="HJ302" s="354"/>
      <c r="HK302" s="354"/>
      <c r="HL302" s="354"/>
      <c r="HM302" s="354"/>
      <c r="HN302" s="354"/>
      <c r="HO302" s="354"/>
      <c r="HP302" s="354"/>
      <c r="HQ302" s="354"/>
      <c r="HR302" s="354"/>
      <c r="HS302" s="354"/>
      <c r="HT302" s="354"/>
      <c r="HU302" s="354"/>
      <c r="HV302" s="354"/>
      <c r="HW302" s="354"/>
      <c r="HX302" s="354"/>
      <c r="HY302" s="354"/>
      <c r="HZ302" s="354"/>
      <c r="IA302" s="354"/>
      <c r="IB302" s="354"/>
      <c r="IC302" s="354"/>
      <c r="ID302" s="354"/>
      <c r="IE302" s="354"/>
      <c r="IF302" s="354"/>
      <c r="IG302" s="354"/>
      <c r="IH302" s="354"/>
      <c r="II302" s="354"/>
      <c r="IJ302" s="354"/>
      <c r="IK302" s="354"/>
      <c r="IL302" s="354"/>
      <c r="IM302" s="354"/>
      <c r="IN302" s="354"/>
      <c r="IO302" s="354"/>
      <c r="IP302" s="354"/>
      <c r="IQ302" s="354"/>
      <c r="IR302" s="50"/>
      <c r="IS302" s="47"/>
      <c r="IT302" s="47"/>
      <c r="IU302" s="47"/>
      <c r="IV302" s="47"/>
      <c r="IW302" s="47"/>
      <c r="IX302" s="47"/>
      <c r="IY302" s="47"/>
      <c r="IZ302" s="47"/>
      <c r="JA302" s="47"/>
      <c r="JB302" s="47"/>
      <c r="JC302" s="47"/>
      <c r="JD302" s="47"/>
      <c r="JE302" s="47"/>
      <c r="JF302" s="47"/>
      <c r="JG302" s="47"/>
      <c r="JH302" s="47"/>
      <c r="JI302" s="47"/>
      <c r="JJ302" s="47"/>
      <c r="JK302" s="47"/>
      <c r="JL302" s="354"/>
      <c r="JM302" s="354"/>
      <c r="JN302" s="354"/>
      <c r="JO302" s="354"/>
      <c r="JP302" s="354"/>
      <c r="JQ302" s="354"/>
      <c r="JR302" s="354"/>
      <c r="JS302" s="354"/>
      <c r="JT302" s="354"/>
      <c r="JU302" s="354"/>
      <c r="JV302" s="354"/>
      <c r="JW302" s="354"/>
      <c r="JX302" s="354"/>
      <c r="JY302" s="354"/>
      <c r="JZ302" s="354"/>
      <c r="KA302" s="354"/>
      <c r="KB302" s="354"/>
      <c r="KC302" s="354"/>
      <c r="KD302" s="354"/>
      <c r="KE302" s="354"/>
      <c r="KF302" s="354"/>
      <c r="KG302" s="354"/>
      <c r="KH302" s="354"/>
      <c r="KI302" s="354"/>
      <c r="KJ302" s="354"/>
      <c r="KK302" s="354"/>
      <c r="KL302" s="354"/>
      <c r="KM302" s="354"/>
      <c r="KN302" s="354"/>
      <c r="KO302" s="354"/>
      <c r="KP302" s="354"/>
      <c r="KQ302" s="354"/>
      <c r="KR302" s="354"/>
      <c r="KS302" s="354"/>
      <c r="KT302" s="354"/>
      <c r="KU302" s="354"/>
      <c r="KV302" s="51"/>
      <c r="KW302" s="47"/>
      <c r="KX302" s="47"/>
      <c r="KY302" s="47"/>
      <c r="KZ302" s="47"/>
      <c r="LA302" s="47"/>
      <c r="LB302" s="47"/>
      <c r="LC302" s="47"/>
      <c r="LD302" s="361"/>
      <c r="LE302" s="361"/>
      <c r="LF302" s="361"/>
      <c r="LG302" s="361"/>
      <c r="LH302" s="361"/>
      <c r="LI302" s="361"/>
      <c r="LJ302" s="361"/>
      <c r="LK302" s="361"/>
      <c r="LL302" s="361"/>
      <c r="LM302" s="361"/>
      <c r="LN302" s="361"/>
      <c r="LO302" s="361"/>
      <c r="LP302" s="361"/>
      <c r="LQ302" s="354"/>
      <c r="LR302" s="354"/>
      <c r="LS302" s="354"/>
      <c r="LT302" s="354"/>
      <c r="LU302" s="354"/>
      <c r="LV302" s="354"/>
      <c r="LW302" s="51"/>
      <c r="LX302" s="354"/>
      <c r="LY302" s="354"/>
      <c r="LZ302" s="354"/>
      <c r="MA302" s="354"/>
      <c r="MB302" s="363"/>
      <c r="MC302" s="363"/>
      <c r="MD302" s="354"/>
      <c r="ME302" s="354"/>
      <c r="MF302" s="354"/>
      <c r="MG302" s="354"/>
      <c r="MH302" s="354"/>
      <c r="MI302" s="354"/>
      <c r="MJ302" s="354"/>
      <c r="MK302" s="354"/>
      <c r="ML302" s="354"/>
      <c r="MM302" s="354"/>
      <c r="MN302" s="354"/>
      <c r="MO302" s="354"/>
      <c r="MP302" s="354"/>
      <c r="MQ302" s="354"/>
      <c r="MR302" s="354"/>
      <c r="MS302" s="51"/>
      <c r="MT302" s="364">
        <f t="shared" si="182"/>
        <v>360</v>
      </c>
      <c r="MU302" s="365">
        <f t="shared" si="183"/>
        <v>0</v>
      </c>
      <c r="MV302" s="366">
        <f t="shared" si="184"/>
        <v>360</v>
      </c>
      <c r="MW302" s="365">
        <v>0</v>
      </c>
      <c r="MX302" s="365">
        <v>800</v>
      </c>
      <c r="MY302" s="54"/>
      <c r="MZ302" s="708"/>
      <c r="NA302" s="708">
        <v>1.36</v>
      </c>
      <c r="NB302" s="709">
        <f t="shared" si="185"/>
        <v>489.6</v>
      </c>
      <c r="NC302" s="710"/>
      <c r="ND302" s="710">
        <v>11.66</v>
      </c>
      <c r="NE302" s="738">
        <f t="shared" si="212"/>
        <v>-0.279631255487269</v>
      </c>
      <c r="NF302" s="739"/>
      <c r="NG302" s="739"/>
      <c r="NH302" s="739">
        <v>11.66</v>
      </c>
      <c r="NI302" s="740">
        <f t="shared" si="186"/>
        <v>0</v>
      </c>
      <c r="NJ302" s="738">
        <f t="shared" si="213"/>
        <v>-0.279631255487269</v>
      </c>
      <c r="NK302" s="741"/>
      <c r="NL302" s="742">
        <v>44562</v>
      </c>
      <c r="NM302" s="739">
        <f ca="1" t="shared" si="187"/>
        <v>17.1666666666667</v>
      </c>
      <c r="NN302" s="739">
        <f ca="1" t="shared" si="188"/>
        <v>515</v>
      </c>
      <c r="NO302" s="739">
        <v>380</v>
      </c>
      <c r="NP302" s="739">
        <f t="shared" si="189"/>
        <v>360</v>
      </c>
      <c r="NQ302" s="761">
        <f t="shared" si="190"/>
        <v>1.89473684210526</v>
      </c>
      <c r="NR302" s="739">
        <f ca="1" t="shared" si="191"/>
        <v>1.34287174246295</v>
      </c>
      <c r="NS302" s="739">
        <f t="shared" si="192"/>
        <v>0</v>
      </c>
      <c r="NT302" s="739"/>
      <c r="NU302" s="739">
        <f ca="1" t="shared" si="193"/>
        <v>20.9708737864078</v>
      </c>
      <c r="NV302" s="769">
        <f ca="1" t="shared" si="194"/>
        <v>0.699029126213592</v>
      </c>
      <c r="NW302" s="769">
        <f ca="1" t="shared" si="195"/>
        <v>0</v>
      </c>
      <c r="NX302" s="739"/>
      <c r="NY302" s="739"/>
      <c r="NZ302" s="739"/>
      <c r="OA302" s="739"/>
      <c r="OB302" s="739"/>
      <c r="OC302" s="739"/>
      <c r="OD302" s="739"/>
      <c r="OE302" s="743">
        <f t="shared" si="196"/>
        <v>0</v>
      </c>
      <c r="OF302" s="743">
        <f t="shared" si="197"/>
        <v>0</v>
      </c>
      <c r="OG302" s="743">
        <f t="shared" si="198"/>
        <v>0</v>
      </c>
      <c r="OH302" s="743">
        <f t="shared" si="199"/>
        <v>0</v>
      </c>
      <c r="OI302" s="743">
        <f t="shared" si="200"/>
        <v>0</v>
      </c>
      <c r="OJ302" s="739">
        <f t="shared" si="201"/>
        <v>108</v>
      </c>
      <c r="OK302" s="739">
        <f t="shared" si="202"/>
        <v>0</v>
      </c>
      <c r="OL302" s="739">
        <f t="shared" si="203"/>
        <v>180</v>
      </c>
      <c r="OM302" s="739">
        <f t="shared" si="204"/>
        <v>0</v>
      </c>
      <c r="ON302" s="739">
        <f t="shared" si="205"/>
        <v>72</v>
      </c>
      <c r="OO302" s="739">
        <f t="shared" si="206"/>
        <v>0</v>
      </c>
      <c r="OP302" s="739"/>
      <c r="OQ302" s="739">
        <f t="shared" si="207"/>
        <v>0</v>
      </c>
      <c r="OR302" s="739">
        <f t="shared" si="208"/>
        <v>360</v>
      </c>
      <c r="OS302" s="739">
        <f t="shared" si="209"/>
        <v>0</v>
      </c>
      <c r="OT302" s="739">
        <f t="shared" si="210"/>
        <v>0</v>
      </c>
      <c r="OU302" s="739"/>
      <c r="OV302" s="739"/>
      <c r="OW302" s="739"/>
      <c r="OX302" s="739"/>
      <c r="OY302" s="739"/>
      <c r="OZ302" s="739"/>
      <c r="PA302" s="739"/>
      <c r="PB302" s="739"/>
      <c r="PC302" s="739"/>
      <c r="PD302" s="739"/>
      <c r="PE302" s="739"/>
      <c r="PF302" s="739"/>
      <c r="PG302" s="739"/>
      <c r="PI302" s="28">
        <v>0</v>
      </c>
      <c r="PJ302" s="28">
        <v>0</v>
      </c>
      <c r="PK302" s="28">
        <v>0</v>
      </c>
      <c r="PL302" s="28">
        <v>0</v>
      </c>
      <c r="PM302" s="28">
        <v>0</v>
      </c>
      <c r="PN302" s="28">
        <v>0</v>
      </c>
      <c r="PO302" s="28">
        <v>0</v>
      </c>
      <c r="PP302" s="28">
        <v>0</v>
      </c>
      <c r="PQ302" s="28">
        <v>0</v>
      </c>
      <c r="PR302" s="28">
        <v>0</v>
      </c>
      <c r="PS302" s="28">
        <v>0</v>
      </c>
      <c r="PT302" s="28">
        <v>0</v>
      </c>
      <c r="PU302" s="28">
        <v>0</v>
      </c>
      <c r="PV302" s="28">
        <v>0</v>
      </c>
      <c r="PW302" s="28">
        <v>0</v>
      </c>
    </row>
    <row r="303" s="28" customFormat="1" customHeight="1" spans="1:439">
      <c r="A303" s="847" t="s">
        <v>1334</v>
      </c>
      <c r="B303" s="343"/>
      <c r="C303" s="95" t="s">
        <v>1747</v>
      </c>
      <c r="D303" s="95" t="s">
        <v>2286</v>
      </c>
      <c r="E303" s="411"/>
      <c r="F303" s="290" t="s">
        <v>2295</v>
      </c>
      <c r="G303" s="112" t="s">
        <v>832</v>
      </c>
      <c r="H303" s="113" t="s">
        <v>2296</v>
      </c>
      <c r="I303" s="99">
        <f t="shared" ref="I303:I366" si="214">L303-J303</f>
        <v>-304</v>
      </c>
      <c r="J303" s="100">
        <v>304</v>
      </c>
      <c r="K303" s="454">
        <v>0</v>
      </c>
      <c r="L303" s="150">
        <f t="shared" si="178"/>
        <v>0</v>
      </c>
      <c r="M303" s="151">
        <f t="shared" si="179"/>
        <v>0</v>
      </c>
      <c r="N303" s="455"/>
      <c r="O303" s="35">
        <v>288</v>
      </c>
      <c r="P303" s="157"/>
      <c r="Q303" s="154">
        <f t="shared" si="180"/>
        <v>0</v>
      </c>
      <c r="R303" s="34">
        <f t="shared" si="181"/>
        <v>0</v>
      </c>
      <c r="S303" s="490"/>
      <c r="T303" s="490"/>
      <c r="U303" s="824"/>
      <c r="V303" s="824"/>
      <c r="W303" s="490"/>
      <c r="X303" s="489"/>
      <c r="Y303" s="505"/>
      <c r="Z303" s="505"/>
      <c r="AA303" s="505"/>
      <c r="AB303" s="505"/>
      <c r="AC303" s="505"/>
      <c r="AD303" s="505"/>
      <c r="AE303" s="505"/>
      <c r="AF303" s="490"/>
      <c r="AG303" s="490"/>
      <c r="AH303" s="490"/>
      <c r="AI303" s="490"/>
      <c r="AJ303" s="490"/>
      <c r="AK303" s="490"/>
      <c r="AL303" s="490"/>
      <c r="AM303" s="490"/>
      <c r="AN303" s="490"/>
      <c r="AO303" s="490"/>
      <c r="AP303" s="490"/>
      <c r="AQ303" s="490"/>
      <c r="AR303" s="490"/>
      <c r="AS303" s="490"/>
      <c r="AT303" s="490"/>
      <c r="AU303" s="490"/>
      <c r="AV303" s="490"/>
      <c r="AW303" s="490"/>
      <c r="AX303" s="490"/>
      <c r="AY303" s="100"/>
      <c r="AZ303" s="48"/>
      <c r="BA303" s="48"/>
      <c r="BB303" s="48"/>
      <c r="BC303" s="48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354"/>
      <c r="BT303" s="354"/>
      <c r="BU303" s="354"/>
      <c r="BV303" s="354"/>
      <c r="BW303" s="354"/>
      <c r="BX303" s="354"/>
      <c r="BY303" s="354"/>
      <c r="BZ303" s="354"/>
      <c r="CA303" s="354"/>
      <c r="CB303" s="354"/>
      <c r="CC303" s="354"/>
      <c r="CD303" s="354"/>
      <c r="CE303" s="354"/>
      <c r="CF303" s="354"/>
      <c r="CG303" s="354"/>
      <c r="CH303" s="354"/>
      <c r="CI303" s="354"/>
      <c r="CJ303" s="354"/>
      <c r="CK303" s="354"/>
      <c r="CL303" s="354"/>
      <c r="CM303" s="354"/>
      <c r="CN303" s="354"/>
      <c r="CO303" s="354"/>
      <c r="CP303" s="358"/>
      <c r="CQ303" s="48"/>
      <c r="CR303" s="354"/>
      <c r="CS303" s="354"/>
      <c r="CT303" s="355"/>
      <c r="CU303" s="354"/>
      <c r="CV303" s="354"/>
      <c r="CW303" s="354"/>
      <c r="CX303" s="354"/>
      <c r="CY303" s="354"/>
      <c r="CZ303" s="354"/>
      <c r="DA303" s="356"/>
      <c r="DB303" s="354"/>
      <c r="DC303" s="354"/>
      <c r="DD303" s="354"/>
      <c r="DE303" s="354"/>
      <c r="DF303" s="354"/>
      <c r="DG303" s="354"/>
      <c r="DH303" s="354"/>
      <c r="DI303" s="354"/>
      <c r="DJ303" s="354"/>
      <c r="DK303" s="354"/>
      <c r="DL303" s="354"/>
      <c r="DM303" s="354"/>
      <c r="DN303" s="354"/>
      <c r="DO303" s="354"/>
      <c r="DP303" s="354"/>
      <c r="DQ303" s="354"/>
      <c r="DR303" s="354"/>
      <c r="DS303" s="354"/>
      <c r="DT303" s="354"/>
      <c r="DU303" s="354"/>
      <c r="DV303" s="354"/>
      <c r="DW303" s="354"/>
      <c r="DX303" s="354"/>
      <c r="DY303" s="354"/>
      <c r="DZ303" s="357"/>
      <c r="EA303" s="356"/>
      <c r="EB303" s="356"/>
      <c r="EC303" s="356"/>
      <c r="ED303" s="356"/>
      <c r="EE303" s="358"/>
      <c r="EF303" s="48"/>
      <c r="EG303" s="46"/>
      <c r="EH303" s="46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8"/>
      <c r="EU303" s="47"/>
      <c r="EV303" s="47"/>
      <c r="EW303" s="47">
        <v>36</v>
      </c>
      <c r="EX303" s="47"/>
      <c r="EY303" s="47"/>
      <c r="EZ303" s="47"/>
      <c r="FA303" s="47"/>
      <c r="FB303" s="47"/>
      <c r="FC303" s="47"/>
      <c r="FD303" s="47"/>
      <c r="FE303" s="47">
        <v>72</v>
      </c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354"/>
      <c r="FR303" s="354"/>
      <c r="FS303" s="354"/>
      <c r="FT303" s="354"/>
      <c r="FU303" s="354"/>
      <c r="FV303" s="354"/>
      <c r="FW303" s="354"/>
      <c r="FX303" s="354"/>
      <c r="FY303" s="354"/>
      <c r="FZ303" s="354"/>
      <c r="GA303" s="354"/>
      <c r="GB303" s="354"/>
      <c r="GC303" s="354"/>
      <c r="GD303" s="354"/>
      <c r="GE303" s="354">
        <v>144</v>
      </c>
      <c r="GF303" s="354"/>
      <c r="GG303" s="354"/>
      <c r="GH303" s="354"/>
      <c r="GI303" s="354"/>
      <c r="GJ303" s="354"/>
      <c r="GK303" s="354"/>
      <c r="GL303" s="354"/>
      <c r="GM303" s="354"/>
      <c r="GN303" s="354"/>
      <c r="GO303" s="354"/>
      <c r="GP303" s="354"/>
      <c r="GQ303" s="354"/>
      <c r="GR303" s="354"/>
      <c r="GS303" s="354"/>
      <c r="GT303" s="354"/>
      <c r="GU303" s="354"/>
      <c r="GV303" s="354"/>
      <c r="GW303" s="354"/>
      <c r="GX303" s="354"/>
      <c r="GY303" s="354"/>
      <c r="GZ303" s="354"/>
      <c r="HA303" s="354"/>
      <c r="HB303" s="354"/>
      <c r="HC303" s="354"/>
      <c r="HD303" s="354"/>
      <c r="HE303" s="354">
        <v>36</v>
      </c>
      <c r="HF303" s="354"/>
      <c r="HG303" s="354"/>
      <c r="HH303" s="354"/>
      <c r="HI303" s="354"/>
      <c r="HJ303" s="354"/>
      <c r="HK303" s="354"/>
      <c r="HL303" s="354"/>
      <c r="HM303" s="354"/>
      <c r="HN303" s="354"/>
      <c r="HO303" s="354"/>
      <c r="HP303" s="354"/>
      <c r="HQ303" s="354"/>
      <c r="HR303" s="354"/>
      <c r="HS303" s="354"/>
      <c r="HT303" s="354"/>
      <c r="HU303" s="354"/>
      <c r="HV303" s="354"/>
      <c r="HW303" s="354"/>
      <c r="HX303" s="354"/>
      <c r="HY303" s="354"/>
      <c r="HZ303" s="354"/>
      <c r="IA303" s="354"/>
      <c r="IB303" s="354"/>
      <c r="IC303" s="354"/>
      <c r="ID303" s="354"/>
      <c r="IE303" s="354"/>
      <c r="IF303" s="354"/>
      <c r="IG303" s="354"/>
      <c r="IH303" s="354"/>
      <c r="II303" s="354"/>
      <c r="IJ303" s="354"/>
      <c r="IK303" s="354"/>
      <c r="IL303" s="354"/>
      <c r="IM303" s="354"/>
      <c r="IN303" s="354"/>
      <c r="IO303" s="354"/>
      <c r="IP303" s="354"/>
      <c r="IQ303" s="354"/>
      <c r="IR303" s="50"/>
      <c r="IS303" s="47"/>
      <c r="IT303" s="47"/>
      <c r="IU303" s="47"/>
      <c r="IV303" s="47"/>
      <c r="IW303" s="47"/>
      <c r="IX303" s="47"/>
      <c r="IY303" s="47"/>
      <c r="IZ303" s="47"/>
      <c r="JA303" s="47"/>
      <c r="JB303" s="47"/>
      <c r="JC303" s="47"/>
      <c r="JD303" s="47"/>
      <c r="JE303" s="47"/>
      <c r="JF303" s="47"/>
      <c r="JG303" s="47"/>
      <c r="JH303" s="47"/>
      <c r="JI303" s="47"/>
      <c r="JJ303" s="47"/>
      <c r="JK303" s="47"/>
      <c r="JL303" s="354"/>
      <c r="JM303" s="354"/>
      <c r="JN303" s="354"/>
      <c r="JO303" s="354"/>
      <c r="JP303" s="354"/>
      <c r="JQ303" s="354"/>
      <c r="JR303" s="354"/>
      <c r="JS303" s="354"/>
      <c r="JT303" s="354"/>
      <c r="JU303" s="354"/>
      <c r="JV303" s="354"/>
      <c r="JW303" s="354"/>
      <c r="JX303" s="354"/>
      <c r="JY303" s="354"/>
      <c r="JZ303" s="354"/>
      <c r="KA303" s="354"/>
      <c r="KB303" s="354"/>
      <c r="KC303" s="354"/>
      <c r="KD303" s="354"/>
      <c r="KE303" s="354"/>
      <c r="KF303" s="354"/>
      <c r="KG303" s="354"/>
      <c r="KH303" s="354"/>
      <c r="KI303" s="354"/>
      <c r="KJ303" s="354"/>
      <c r="KK303" s="354"/>
      <c r="KL303" s="354"/>
      <c r="KM303" s="354"/>
      <c r="KN303" s="354"/>
      <c r="KO303" s="354"/>
      <c r="KP303" s="354"/>
      <c r="KQ303" s="354"/>
      <c r="KR303" s="354"/>
      <c r="KS303" s="354"/>
      <c r="KT303" s="354"/>
      <c r="KU303" s="354"/>
      <c r="KV303" s="51"/>
      <c r="KW303" s="47"/>
      <c r="KX303" s="47"/>
      <c r="KY303" s="47"/>
      <c r="KZ303" s="47"/>
      <c r="LA303" s="47"/>
      <c r="LB303" s="47"/>
      <c r="LC303" s="47"/>
      <c r="LD303" s="361"/>
      <c r="LE303" s="361"/>
      <c r="LF303" s="361"/>
      <c r="LG303" s="361"/>
      <c r="LH303" s="361"/>
      <c r="LI303" s="361"/>
      <c r="LJ303" s="361"/>
      <c r="LK303" s="361"/>
      <c r="LL303" s="361"/>
      <c r="LM303" s="361"/>
      <c r="LN303" s="361"/>
      <c r="LO303" s="361"/>
      <c r="LP303" s="361"/>
      <c r="LQ303" s="354"/>
      <c r="LR303" s="354"/>
      <c r="LS303" s="354"/>
      <c r="LT303" s="354"/>
      <c r="LU303" s="354"/>
      <c r="LV303" s="354"/>
      <c r="LW303" s="51"/>
      <c r="LX303" s="354"/>
      <c r="LY303" s="354"/>
      <c r="LZ303" s="354"/>
      <c r="MA303" s="354"/>
      <c r="MB303" s="363"/>
      <c r="MC303" s="363"/>
      <c r="MD303" s="354"/>
      <c r="ME303" s="354"/>
      <c r="MF303" s="354"/>
      <c r="MG303" s="354"/>
      <c r="MH303" s="354"/>
      <c r="MI303" s="354"/>
      <c r="MJ303" s="354"/>
      <c r="MK303" s="354"/>
      <c r="ML303" s="354"/>
      <c r="MM303" s="354"/>
      <c r="MN303" s="354"/>
      <c r="MO303" s="354"/>
      <c r="MP303" s="354"/>
      <c r="MQ303" s="354"/>
      <c r="MR303" s="354"/>
      <c r="MS303" s="51"/>
      <c r="MT303" s="364">
        <f t="shared" si="182"/>
        <v>288</v>
      </c>
      <c r="MU303" s="365">
        <f t="shared" si="183"/>
        <v>0</v>
      </c>
      <c r="MV303" s="366">
        <f t="shared" si="184"/>
        <v>288</v>
      </c>
      <c r="MW303" s="365">
        <v>3024</v>
      </c>
      <c r="MX303" s="365">
        <v>1092</v>
      </c>
      <c r="MY303" s="54"/>
      <c r="MZ303" s="708"/>
      <c r="NA303" s="708">
        <v>1.36</v>
      </c>
      <c r="NB303" s="709">
        <f t="shared" si="185"/>
        <v>391.68</v>
      </c>
      <c r="NC303" s="710"/>
      <c r="ND303" s="710">
        <v>11.66</v>
      </c>
      <c r="NE303" s="738">
        <f t="shared" si="212"/>
        <v>-0.279631255487269</v>
      </c>
      <c r="NF303" s="739"/>
      <c r="NG303" s="739"/>
      <c r="NH303" s="739">
        <v>11.66</v>
      </c>
      <c r="NI303" s="740">
        <f t="shared" si="186"/>
        <v>0</v>
      </c>
      <c r="NJ303" s="738">
        <f t="shared" si="213"/>
        <v>-0.279631255487269</v>
      </c>
      <c r="NK303" s="741"/>
      <c r="NL303" s="742">
        <v>44562</v>
      </c>
      <c r="NM303" s="739">
        <f ca="1" t="shared" si="187"/>
        <v>17.1666666666667</v>
      </c>
      <c r="NN303" s="739">
        <f ca="1" t="shared" si="188"/>
        <v>515</v>
      </c>
      <c r="NO303" s="739">
        <v>304</v>
      </c>
      <c r="NP303" s="739">
        <f t="shared" si="189"/>
        <v>288</v>
      </c>
      <c r="NQ303" s="761">
        <f t="shared" si="190"/>
        <v>1.89473684210526</v>
      </c>
      <c r="NR303" s="739">
        <f ca="1" t="shared" si="191"/>
        <v>1.34287174246295</v>
      </c>
      <c r="NS303" s="739">
        <f t="shared" si="192"/>
        <v>0</v>
      </c>
      <c r="NT303" s="739"/>
      <c r="NU303" s="739">
        <f ca="1" t="shared" si="193"/>
        <v>16.7766990291262</v>
      </c>
      <c r="NV303" s="769">
        <f ca="1" t="shared" si="194"/>
        <v>0.559223300970874</v>
      </c>
      <c r="NW303" s="769">
        <f ca="1" t="shared" si="195"/>
        <v>0</v>
      </c>
      <c r="NX303" s="739"/>
      <c r="NY303" s="739"/>
      <c r="NZ303" s="739"/>
      <c r="OA303" s="739"/>
      <c r="OB303" s="739"/>
      <c r="OC303" s="739"/>
      <c r="OD303" s="739"/>
      <c r="OE303" s="743">
        <f t="shared" si="196"/>
        <v>0</v>
      </c>
      <c r="OF303" s="743">
        <f t="shared" si="197"/>
        <v>0</v>
      </c>
      <c r="OG303" s="743">
        <f t="shared" si="198"/>
        <v>108</v>
      </c>
      <c r="OH303" s="743">
        <f t="shared" si="199"/>
        <v>0</v>
      </c>
      <c r="OI303" s="743">
        <f t="shared" si="200"/>
        <v>0</v>
      </c>
      <c r="OJ303" s="739">
        <f t="shared" si="201"/>
        <v>144</v>
      </c>
      <c r="OK303" s="739">
        <f t="shared" si="202"/>
        <v>0</v>
      </c>
      <c r="OL303" s="739">
        <f t="shared" si="203"/>
        <v>0</v>
      </c>
      <c r="OM303" s="739">
        <f t="shared" si="204"/>
        <v>0</v>
      </c>
      <c r="ON303" s="739">
        <f t="shared" si="205"/>
        <v>36</v>
      </c>
      <c r="OO303" s="739">
        <f t="shared" si="206"/>
        <v>0</v>
      </c>
      <c r="OP303" s="739"/>
      <c r="OQ303" s="739">
        <f t="shared" si="207"/>
        <v>0</v>
      </c>
      <c r="OR303" s="739">
        <f t="shared" si="208"/>
        <v>288</v>
      </c>
      <c r="OS303" s="739">
        <f t="shared" si="209"/>
        <v>0</v>
      </c>
      <c r="OT303" s="739">
        <f t="shared" si="210"/>
        <v>0</v>
      </c>
      <c r="OU303" s="739"/>
      <c r="OV303" s="739"/>
      <c r="OW303" s="739"/>
      <c r="OX303" s="739"/>
      <c r="OY303" s="739"/>
      <c r="OZ303" s="739"/>
      <c r="PA303" s="739"/>
      <c r="PB303" s="739"/>
      <c r="PC303" s="739"/>
      <c r="PD303" s="739"/>
      <c r="PE303" s="739"/>
      <c r="PF303" s="739"/>
      <c r="PG303" s="739"/>
      <c r="PI303" s="28">
        <v>0</v>
      </c>
      <c r="PJ303" s="28">
        <v>0</v>
      </c>
      <c r="PK303" s="28">
        <v>0</v>
      </c>
      <c r="PL303" s="28">
        <v>0</v>
      </c>
      <c r="PM303" s="28">
        <v>0</v>
      </c>
      <c r="PN303" s="28">
        <v>0</v>
      </c>
      <c r="PO303" s="28">
        <v>0</v>
      </c>
      <c r="PP303" s="28">
        <v>0</v>
      </c>
      <c r="PQ303" s="28">
        <v>3024</v>
      </c>
      <c r="PR303" s="28">
        <v>0</v>
      </c>
      <c r="PS303" s="28">
        <v>0</v>
      </c>
      <c r="PT303" s="28">
        <v>0</v>
      </c>
      <c r="PU303" s="28">
        <v>0</v>
      </c>
      <c r="PV303" s="28">
        <v>3024</v>
      </c>
      <c r="PW303" s="28">
        <v>0</v>
      </c>
    </row>
    <row r="304" s="28" customFormat="1" customHeight="1" spans="1:439">
      <c r="A304" s="847" t="s">
        <v>1334</v>
      </c>
      <c r="B304" s="343"/>
      <c r="C304" s="95" t="s">
        <v>1747</v>
      </c>
      <c r="D304" s="95" t="s">
        <v>2286</v>
      </c>
      <c r="E304" s="411"/>
      <c r="F304" s="290" t="s">
        <v>2297</v>
      </c>
      <c r="G304" s="112" t="s">
        <v>834</v>
      </c>
      <c r="H304" s="113" t="s">
        <v>2298</v>
      </c>
      <c r="I304" s="99">
        <f t="shared" si="214"/>
        <v>-108</v>
      </c>
      <c r="J304" s="100">
        <v>232</v>
      </c>
      <c r="K304" s="454">
        <v>0</v>
      </c>
      <c r="L304" s="150">
        <f t="shared" si="178"/>
        <v>124</v>
      </c>
      <c r="M304" s="151">
        <f t="shared" si="179"/>
        <v>124</v>
      </c>
      <c r="N304" s="455"/>
      <c r="O304" s="35">
        <v>232</v>
      </c>
      <c r="P304" s="157"/>
      <c r="Q304" s="154">
        <f t="shared" si="180"/>
        <v>0</v>
      </c>
      <c r="R304" s="34">
        <f t="shared" si="181"/>
        <v>0</v>
      </c>
      <c r="S304" s="490"/>
      <c r="T304" s="490"/>
      <c r="U304" s="824"/>
      <c r="V304" s="824"/>
      <c r="W304" s="490"/>
      <c r="X304" s="489"/>
      <c r="Y304" s="505"/>
      <c r="Z304" s="505"/>
      <c r="AA304" s="505"/>
      <c r="AB304" s="505"/>
      <c r="AC304" s="505"/>
      <c r="AD304" s="505"/>
      <c r="AE304" s="505"/>
      <c r="AF304" s="490"/>
      <c r="AG304" s="490"/>
      <c r="AH304" s="490"/>
      <c r="AI304" s="490"/>
      <c r="AJ304" s="490"/>
      <c r="AK304" s="490"/>
      <c r="AL304" s="490"/>
      <c r="AM304" s="490"/>
      <c r="AN304" s="490"/>
      <c r="AO304" s="490"/>
      <c r="AP304" s="490"/>
      <c r="AQ304" s="490"/>
      <c r="AR304" s="490"/>
      <c r="AS304" s="490"/>
      <c r="AT304" s="490"/>
      <c r="AU304" s="490"/>
      <c r="AV304" s="490"/>
      <c r="AW304" s="490"/>
      <c r="AX304" s="490"/>
      <c r="AY304" s="100"/>
      <c r="AZ304" s="48"/>
      <c r="BA304" s="48"/>
      <c r="BB304" s="48"/>
      <c r="BC304" s="48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354"/>
      <c r="BT304" s="354"/>
      <c r="BU304" s="354"/>
      <c r="BV304" s="354"/>
      <c r="BW304" s="354"/>
      <c r="BX304" s="354"/>
      <c r="BY304" s="354"/>
      <c r="BZ304" s="354"/>
      <c r="CA304" s="354"/>
      <c r="CB304" s="354"/>
      <c r="CC304" s="354"/>
      <c r="CD304" s="354"/>
      <c r="CE304" s="354"/>
      <c r="CF304" s="354"/>
      <c r="CG304" s="354"/>
      <c r="CH304" s="354"/>
      <c r="CI304" s="354"/>
      <c r="CJ304" s="354"/>
      <c r="CK304" s="354"/>
      <c r="CL304" s="354"/>
      <c r="CM304" s="354"/>
      <c r="CN304" s="354"/>
      <c r="CO304" s="354"/>
      <c r="CP304" s="358"/>
      <c r="CQ304" s="48"/>
      <c r="CR304" s="354"/>
      <c r="CS304" s="354"/>
      <c r="CT304" s="355"/>
      <c r="CU304" s="354"/>
      <c r="CV304" s="354"/>
      <c r="CW304" s="354"/>
      <c r="CX304" s="354"/>
      <c r="CY304" s="354"/>
      <c r="CZ304" s="354"/>
      <c r="DA304" s="356"/>
      <c r="DB304" s="354"/>
      <c r="DC304" s="354"/>
      <c r="DD304" s="354"/>
      <c r="DE304" s="354"/>
      <c r="DF304" s="354"/>
      <c r="DG304" s="354"/>
      <c r="DH304" s="354"/>
      <c r="DI304" s="354"/>
      <c r="DJ304" s="354"/>
      <c r="DK304" s="354"/>
      <c r="DL304" s="354"/>
      <c r="DM304" s="354"/>
      <c r="DN304" s="354"/>
      <c r="DO304" s="354"/>
      <c r="DP304" s="354"/>
      <c r="DQ304" s="354"/>
      <c r="DR304" s="354"/>
      <c r="DS304" s="354"/>
      <c r="DT304" s="354"/>
      <c r="DU304" s="354"/>
      <c r="DV304" s="354"/>
      <c r="DW304" s="354"/>
      <c r="DX304" s="354"/>
      <c r="DY304" s="354"/>
      <c r="DZ304" s="357"/>
      <c r="EA304" s="356"/>
      <c r="EB304" s="356"/>
      <c r="EC304" s="356"/>
      <c r="ED304" s="356"/>
      <c r="EE304" s="358"/>
      <c r="EF304" s="48"/>
      <c r="EG304" s="46"/>
      <c r="EH304" s="46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8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354"/>
      <c r="FR304" s="354"/>
      <c r="FS304" s="354"/>
      <c r="FT304" s="354"/>
      <c r="FU304" s="354"/>
      <c r="FV304" s="354"/>
      <c r="FW304" s="354"/>
      <c r="FX304" s="354"/>
      <c r="FY304" s="354"/>
      <c r="FZ304" s="354"/>
      <c r="GA304" s="354"/>
      <c r="GB304" s="354"/>
      <c r="GC304" s="354"/>
      <c r="GD304" s="354"/>
      <c r="GE304" s="354">
        <v>72</v>
      </c>
      <c r="GF304" s="354"/>
      <c r="GG304" s="354"/>
      <c r="GH304" s="354"/>
      <c r="GI304" s="354"/>
      <c r="GJ304" s="354"/>
      <c r="GK304" s="354"/>
      <c r="GL304" s="354"/>
      <c r="GM304" s="354"/>
      <c r="GN304" s="354"/>
      <c r="GO304" s="354"/>
      <c r="GP304" s="354"/>
      <c r="GQ304" s="354"/>
      <c r="GR304" s="354"/>
      <c r="GS304" s="354"/>
      <c r="GT304" s="354"/>
      <c r="GU304" s="354"/>
      <c r="GV304" s="354"/>
      <c r="GW304" s="354"/>
      <c r="GX304" s="354"/>
      <c r="GY304" s="354"/>
      <c r="GZ304" s="354"/>
      <c r="HA304" s="354"/>
      <c r="HB304" s="354"/>
      <c r="HC304" s="354"/>
      <c r="HD304" s="354"/>
      <c r="HE304" s="354"/>
      <c r="HF304" s="354"/>
      <c r="HG304" s="354"/>
      <c r="HH304" s="354"/>
      <c r="HI304" s="354"/>
      <c r="HJ304" s="354"/>
      <c r="HK304" s="354">
        <v>36</v>
      </c>
      <c r="HL304" s="354"/>
      <c r="HM304" s="354"/>
      <c r="HN304" s="354"/>
      <c r="HO304" s="354"/>
      <c r="HP304" s="354"/>
      <c r="HQ304" s="354"/>
      <c r="HR304" s="354"/>
      <c r="HS304" s="354"/>
      <c r="HT304" s="354"/>
      <c r="HU304" s="354"/>
      <c r="HV304" s="354"/>
      <c r="HW304" s="354"/>
      <c r="HX304" s="354"/>
      <c r="HY304" s="354"/>
      <c r="HZ304" s="354"/>
      <c r="IA304" s="354"/>
      <c r="IB304" s="354"/>
      <c r="IC304" s="354"/>
      <c r="ID304" s="354"/>
      <c r="IE304" s="354"/>
      <c r="IF304" s="354"/>
      <c r="IG304" s="354"/>
      <c r="IH304" s="354"/>
      <c r="II304" s="354"/>
      <c r="IJ304" s="354"/>
      <c r="IK304" s="354"/>
      <c r="IL304" s="354"/>
      <c r="IM304" s="354"/>
      <c r="IN304" s="354"/>
      <c r="IO304" s="354"/>
      <c r="IP304" s="354"/>
      <c r="IQ304" s="354"/>
      <c r="IR304" s="50"/>
      <c r="IS304" s="47"/>
      <c r="IT304" s="47"/>
      <c r="IU304" s="47"/>
      <c r="IV304" s="47"/>
      <c r="IW304" s="47"/>
      <c r="IX304" s="47"/>
      <c r="IY304" s="47"/>
      <c r="IZ304" s="47"/>
      <c r="JA304" s="47"/>
      <c r="JB304" s="47"/>
      <c r="JC304" s="47"/>
      <c r="JD304" s="47"/>
      <c r="JE304" s="47"/>
      <c r="JF304" s="47"/>
      <c r="JG304" s="47"/>
      <c r="JH304" s="47"/>
      <c r="JI304" s="47"/>
      <c r="JJ304" s="47"/>
      <c r="JK304" s="47"/>
      <c r="JL304" s="354"/>
      <c r="JM304" s="354"/>
      <c r="JN304" s="354"/>
      <c r="JO304" s="354"/>
      <c r="JP304" s="354"/>
      <c r="JQ304" s="354"/>
      <c r="JR304" s="354"/>
      <c r="JS304" s="354"/>
      <c r="JT304" s="354"/>
      <c r="JU304" s="354"/>
      <c r="JV304" s="354"/>
      <c r="JW304" s="354"/>
      <c r="JX304" s="354"/>
      <c r="JY304" s="354"/>
      <c r="JZ304" s="354"/>
      <c r="KA304" s="354"/>
      <c r="KB304" s="354"/>
      <c r="KC304" s="354"/>
      <c r="KD304" s="354"/>
      <c r="KE304" s="354"/>
      <c r="KF304" s="354"/>
      <c r="KG304" s="354"/>
      <c r="KH304" s="354"/>
      <c r="KI304" s="354"/>
      <c r="KJ304" s="354"/>
      <c r="KK304" s="354"/>
      <c r="KL304" s="354"/>
      <c r="KM304" s="354"/>
      <c r="KN304" s="354"/>
      <c r="KO304" s="354"/>
      <c r="KP304" s="354"/>
      <c r="KQ304" s="354"/>
      <c r="KR304" s="354"/>
      <c r="KS304" s="354"/>
      <c r="KT304" s="354"/>
      <c r="KU304" s="354"/>
      <c r="KV304" s="51"/>
      <c r="KW304" s="47"/>
      <c r="KX304" s="47"/>
      <c r="KY304" s="47"/>
      <c r="KZ304" s="47"/>
      <c r="LA304" s="47"/>
      <c r="LB304" s="47"/>
      <c r="LC304" s="47"/>
      <c r="LD304" s="361"/>
      <c r="LE304" s="361"/>
      <c r="LF304" s="361"/>
      <c r="LG304" s="361"/>
      <c r="LH304" s="361"/>
      <c r="LI304" s="361"/>
      <c r="LJ304" s="361"/>
      <c r="LK304" s="361"/>
      <c r="LL304" s="361"/>
      <c r="LM304" s="361"/>
      <c r="LN304" s="361"/>
      <c r="LO304" s="361"/>
      <c r="LP304" s="361"/>
      <c r="LQ304" s="354"/>
      <c r="LR304" s="354"/>
      <c r="LS304" s="354"/>
      <c r="LT304" s="354"/>
      <c r="LU304" s="354"/>
      <c r="LV304" s="354"/>
      <c r="LW304" s="51"/>
      <c r="LX304" s="354"/>
      <c r="LY304" s="354"/>
      <c r="LZ304" s="354"/>
      <c r="MA304" s="354"/>
      <c r="MB304" s="363"/>
      <c r="MC304" s="363"/>
      <c r="MD304" s="354"/>
      <c r="ME304" s="354"/>
      <c r="MF304" s="354"/>
      <c r="MG304" s="354"/>
      <c r="MH304" s="354"/>
      <c r="MI304" s="354"/>
      <c r="MJ304" s="354"/>
      <c r="MK304" s="354"/>
      <c r="ML304" s="354"/>
      <c r="MM304" s="354"/>
      <c r="MN304" s="354"/>
      <c r="MO304" s="354"/>
      <c r="MP304" s="354"/>
      <c r="MQ304" s="354"/>
      <c r="MR304" s="354"/>
      <c r="MS304" s="51"/>
      <c r="MT304" s="364">
        <f t="shared" si="182"/>
        <v>108</v>
      </c>
      <c r="MU304" s="365">
        <f t="shared" si="183"/>
        <v>0</v>
      </c>
      <c r="MV304" s="366">
        <f t="shared" si="184"/>
        <v>108</v>
      </c>
      <c r="MW304" s="365">
        <v>0</v>
      </c>
      <c r="MX304" s="365">
        <v>0</v>
      </c>
      <c r="MY304" s="54"/>
      <c r="MZ304" s="708"/>
      <c r="NA304" s="708">
        <v>1.36</v>
      </c>
      <c r="NB304" s="709">
        <f t="shared" si="185"/>
        <v>146.88</v>
      </c>
      <c r="NC304" s="710"/>
      <c r="ND304" s="710">
        <v>11.66</v>
      </c>
      <c r="NE304" s="738">
        <f t="shared" si="212"/>
        <v>-0.279631255487269</v>
      </c>
      <c r="NF304" s="739"/>
      <c r="NG304" s="739"/>
      <c r="NH304" s="739">
        <v>11.66</v>
      </c>
      <c r="NI304" s="740">
        <f t="shared" si="186"/>
        <v>1445.84</v>
      </c>
      <c r="NJ304" s="738">
        <f t="shared" si="213"/>
        <v>-0.279631255487269</v>
      </c>
      <c r="NK304" s="741"/>
      <c r="NL304" s="742">
        <v>44562</v>
      </c>
      <c r="NM304" s="739">
        <f ca="1" t="shared" si="187"/>
        <v>17.1666666666667</v>
      </c>
      <c r="NN304" s="739">
        <f ca="1" t="shared" si="188"/>
        <v>515</v>
      </c>
      <c r="NO304" s="739">
        <v>232</v>
      </c>
      <c r="NP304" s="739">
        <f t="shared" si="189"/>
        <v>108</v>
      </c>
      <c r="NQ304" s="761">
        <f t="shared" si="190"/>
        <v>0.606741573033708</v>
      </c>
      <c r="NR304" s="739">
        <f ca="1" t="shared" si="191"/>
        <v>0.430020726519036</v>
      </c>
      <c r="NS304" s="739">
        <f t="shared" si="192"/>
        <v>124</v>
      </c>
      <c r="NT304" s="739"/>
      <c r="NU304" s="739">
        <f ca="1" t="shared" si="193"/>
        <v>6.29126213592233</v>
      </c>
      <c r="NV304" s="769">
        <f ca="1" t="shared" si="194"/>
        <v>0.209708737864078</v>
      </c>
      <c r="NW304" s="769">
        <f ca="1" t="shared" si="195"/>
        <v>591.296296296296</v>
      </c>
      <c r="NX304" s="739"/>
      <c r="NY304" s="739"/>
      <c r="NZ304" s="739"/>
      <c r="OA304" s="739"/>
      <c r="OB304" s="739"/>
      <c r="OC304" s="739"/>
      <c r="OD304" s="739"/>
      <c r="OE304" s="743">
        <f t="shared" si="196"/>
        <v>0</v>
      </c>
      <c r="OF304" s="743">
        <f t="shared" si="197"/>
        <v>0</v>
      </c>
      <c r="OG304" s="743">
        <f t="shared" si="198"/>
        <v>0</v>
      </c>
      <c r="OH304" s="743">
        <f t="shared" si="199"/>
        <v>0</v>
      </c>
      <c r="OI304" s="743">
        <f t="shared" si="200"/>
        <v>0</v>
      </c>
      <c r="OJ304" s="739">
        <f t="shared" si="201"/>
        <v>72</v>
      </c>
      <c r="OK304" s="739">
        <f t="shared" si="202"/>
        <v>0</v>
      </c>
      <c r="OL304" s="739">
        <f t="shared" si="203"/>
        <v>0</v>
      </c>
      <c r="OM304" s="739">
        <f t="shared" si="204"/>
        <v>0</v>
      </c>
      <c r="ON304" s="739">
        <f t="shared" si="205"/>
        <v>36</v>
      </c>
      <c r="OO304" s="739">
        <f t="shared" si="206"/>
        <v>0</v>
      </c>
      <c r="OP304" s="739"/>
      <c r="OQ304" s="739">
        <f t="shared" si="207"/>
        <v>0</v>
      </c>
      <c r="OR304" s="739">
        <f t="shared" si="208"/>
        <v>108</v>
      </c>
      <c r="OS304" s="739">
        <f t="shared" si="209"/>
        <v>0</v>
      </c>
      <c r="OT304" s="739">
        <f t="shared" si="210"/>
        <v>0</v>
      </c>
      <c r="OU304" s="739"/>
      <c r="OV304" s="739"/>
      <c r="OW304" s="739"/>
      <c r="OX304" s="739"/>
      <c r="OY304" s="739"/>
      <c r="OZ304" s="739"/>
      <c r="PA304" s="739"/>
      <c r="PB304" s="739"/>
      <c r="PC304" s="739"/>
      <c r="PD304" s="739"/>
      <c r="PE304" s="739"/>
      <c r="PF304" s="739"/>
      <c r="PG304" s="739"/>
      <c r="PI304" s="28">
        <v>0</v>
      </c>
      <c r="PJ304" s="28">
        <v>0</v>
      </c>
      <c r="PK304" s="28">
        <v>0</v>
      </c>
      <c r="PL304" s="28">
        <v>0</v>
      </c>
      <c r="PM304" s="28">
        <v>0</v>
      </c>
      <c r="PN304" s="28">
        <v>0</v>
      </c>
      <c r="PO304" s="28">
        <v>0</v>
      </c>
      <c r="PP304" s="28">
        <v>0</v>
      </c>
      <c r="PQ304" s="28">
        <v>0</v>
      </c>
      <c r="PR304" s="28">
        <v>0</v>
      </c>
      <c r="PS304" s="28">
        <v>0</v>
      </c>
      <c r="PT304" s="28">
        <v>0</v>
      </c>
      <c r="PU304" s="28">
        <v>0</v>
      </c>
      <c r="PV304" s="28">
        <v>0</v>
      </c>
      <c r="PW304" s="28">
        <v>0</v>
      </c>
    </row>
    <row r="305" s="28" customFormat="1" customHeight="1" spans="1:439">
      <c r="A305" s="847" t="s">
        <v>1334</v>
      </c>
      <c r="B305" s="343"/>
      <c r="C305" s="95" t="s">
        <v>1747</v>
      </c>
      <c r="D305" s="95" t="s">
        <v>2286</v>
      </c>
      <c r="E305" s="411"/>
      <c r="F305" s="290" t="s">
        <v>1805</v>
      </c>
      <c r="G305" s="112" t="s">
        <v>836</v>
      </c>
      <c r="H305" s="113" t="s">
        <v>1806</v>
      </c>
      <c r="I305" s="99">
        <f t="shared" si="214"/>
        <v>-99</v>
      </c>
      <c r="J305" s="100">
        <v>524</v>
      </c>
      <c r="K305" s="454">
        <v>0</v>
      </c>
      <c r="L305" s="150">
        <f t="shared" si="178"/>
        <v>425</v>
      </c>
      <c r="M305" s="151">
        <f t="shared" si="179"/>
        <v>425</v>
      </c>
      <c r="N305" s="455"/>
      <c r="O305" s="35">
        <v>524</v>
      </c>
      <c r="P305" s="157"/>
      <c r="Q305" s="154">
        <f t="shared" si="180"/>
        <v>0</v>
      </c>
      <c r="R305" s="34">
        <f t="shared" si="181"/>
        <v>0</v>
      </c>
      <c r="S305" s="490"/>
      <c r="T305" s="490"/>
      <c r="U305" s="824"/>
      <c r="V305" s="824"/>
      <c r="W305" s="490"/>
      <c r="X305" s="489"/>
      <c r="Y305" s="505"/>
      <c r="Z305" s="505"/>
      <c r="AA305" s="505"/>
      <c r="AB305" s="505"/>
      <c r="AC305" s="505"/>
      <c r="AD305" s="505"/>
      <c r="AE305" s="505"/>
      <c r="AF305" s="490"/>
      <c r="AG305" s="490"/>
      <c r="AH305" s="490"/>
      <c r="AI305" s="490"/>
      <c r="AJ305" s="490"/>
      <c r="AK305" s="490"/>
      <c r="AL305" s="490"/>
      <c r="AM305" s="490"/>
      <c r="AN305" s="490"/>
      <c r="AO305" s="490"/>
      <c r="AP305" s="490"/>
      <c r="AQ305" s="490"/>
      <c r="AR305" s="490"/>
      <c r="AS305" s="490"/>
      <c r="AT305" s="490"/>
      <c r="AU305" s="490"/>
      <c r="AV305" s="490"/>
      <c r="AW305" s="490"/>
      <c r="AX305" s="490"/>
      <c r="AY305" s="100"/>
      <c r="AZ305" s="48"/>
      <c r="BA305" s="48"/>
      <c r="BB305" s="48"/>
      <c r="BC305" s="48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354"/>
      <c r="BT305" s="354"/>
      <c r="BU305" s="354"/>
      <c r="BV305" s="354"/>
      <c r="BW305" s="354"/>
      <c r="BX305" s="354"/>
      <c r="BY305" s="354"/>
      <c r="BZ305" s="354"/>
      <c r="CA305" s="354"/>
      <c r="CB305" s="354"/>
      <c r="CC305" s="354"/>
      <c r="CD305" s="354"/>
      <c r="CE305" s="354"/>
      <c r="CF305" s="354"/>
      <c r="CG305" s="354"/>
      <c r="CH305" s="354"/>
      <c r="CI305" s="354"/>
      <c r="CJ305" s="354"/>
      <c r="CK305" s="354"/>
      <c r="CL305" s="354"/>
      <c r="CM305" s="354"/>
      <c r="CN305" s="354"/>
      <c r="CO305" s="354"/>
      <c r="CP305" s="358"/>
      <c r="CQ305" s="48"/>
      <c r="CR305" s="354"/>
      <c r="CS305" s="354"/>
      <c r="CT305" s="355"/>
      <c r="CU305" s="354"/>
      <c r="CV305" s="354"/>
      <c r="CW305" s="354"/>
      <c r="CX305" s="354"/>
      <c r="CY305" s="354"/>
      <c r="CZ305" s="354"/>
      <c r="DA305" s="356"/>
      <c r="DB305" s="354"/>
      <c r="DC305" s="354"/>
      <c r="DD305" s="354"/>
      <c r="DE305" s="354"/>
      <c r="DF305" s="354"/>
      <c r="DG305" s="354"/>
      <c r="DH305" s="354"/>
      <c r="DI305" s="354"/>
      <c r="DJ305" s="354"/>
      <c r="DK305" s="354"/>
      <c r="DL305" s="354"/>
      <c r="DM305" s="354"/>
      <c r="DN305" s="354"/>
      <c r="DO305" s="354"/>
      <c r="DP305" s="354"/>
      <c r="DQ305" s="354"/>
      <c r="DR305" s="354"/>
      <c r="DS305" s="354"/>
      <c r="DT305" s="354"/>
      <c r="DU305" s="354"/>
      <c r="DV305" s="354"/>
      <c r="DW305" s="354"/>
      <c r="DX305" s="354"/>
      <c r="DY305" s="354"/>
      <c r="DZ305" s="357"/>
      <c r="EA305" s="356"/>
      <c r="EB305" s="356"/>
      <c r="EC305" s="356"/>
      <c r="ED305" s="356">
        <v>-9</v>
      </c>
      <c r="EE305" s="358"/>
      <c r="EF305" s="48"/>
      <c r="EG305" s="46"/>
      <c r="EH305" s="46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8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354"/>
      <c r="FR305" s="354"/>
      <c r="FS305" s="354"/>
      <c r="FT305" s="354"/>
      <c r="FU305" s="354"/>
      <c r="FV305" s="354"/>
      <c r="FW305" s="354"/>
      <c r="FX305" s="354"/>
      <c r="FY305" s="354"/>
      <c r="FZ305" s="354"/>
      <c r="GA305" s="354"/>
      <c r="GB305" s="354"/>
      <c r="GC305" s="354"/>
      <c r="GD305" s="354"/>
      <c r="GE305" s="354">
        <v>72</v>
      </c>
      <c r="GF305" s="354"/>
      <c r="GG305" s="354"/>
      <c r="GH305" s="354"/>
      <c r="GI305" s="354"/>
      <c r="GJ305" s="354"/>
      <c r="GK305" s="354"/>
      <c r="GL305" s="354"/>
      <c r="GM305" s="354"/>
      <c r="GN305" s="354"/>
      <c r="GO305" s="354"/>
      <c r="GP305" s="354"/>
      <c r="GQ305" s="354"/>
      <c r="GR305" s="354"/>
      <c r="GS305" s="354"/>
      <c r="GT305" s="354"/>
      <c r="GU305" s="354"/>
      <c r="GV305" s="354"/>
      <c r="GW305" s="354"/>
      <c r="GX305" s="354"/>
      <c r="GY305" s="354"/>
      <c r="GZ305" s="354"/>
      <c r="HA305" s="354"/>
      <c r="HB305" s="354"/>
      <c r="HC305" s="354"/>
      <c r="HD305" s="354"/>
      <c r="HE305" s="354"/>
      <c r="HF305" s="354"/>
      <c r="HG305" s="354"/>
      <c r="HH305" s="354"/>
      <c r="HI305" s="354"/>
      <c r="HJ305" s="354"/>
      <c r="HK305" s="354">
        <v>36</v>
      </c>
      <c r="HL305" s="354"/>
      <c r="HM305" s="354"/>
      <c r="HN305" s="354"/>
      <c r="HO305" s="354"/>
      <c r="HP305" s="354"/>
      <c r="HQ305" s="354"/>
      <c r="HR305" s="354"/>
      <c r="HS305" s="354"/>
      <c r="HT305" s="354"/>
      <c r="HU305" s="354"/>
      <c r="HV305" s="354"/>
      <c r="HW305" s="354"/>
      <c r="HX305" s="354"/>
      <c r="HY305" s="354"/>
      <c r="HZ305" s="354"/>
      <c r="IA305" s="354"/>
      <c r="IB305" s="354"/>
      <c r="IC305" s="354"/>
      <c r="ID305" s="354"/>
      <c r="IE305" s="354"/>
      <c r="IF305" s="354"/>
      <c r="IG305" s="354"/>
      <c r="IH305" s="354"/>
      <c r="II305" s="354"/>
      <c r="IJ305" s="354"/>
      <c r="IK305" s="354"/>
      <c r="IL305" s="354"/>
      <c r="IM305" s="354"/>
      <c r="IN305" s="354"/>
      <c r="IO305" s="354"/>
      <c r="IP305" s="354"/>
      <c r="IQ305" s="354"/>
      <c r="IR305" s="50"/>
      <c r="IS305" s="47"/>
      <c r="IT305" s="47"/>
      <c r="IU305" s="47"/>
      <c r="IV305" s="47"/>
      <c r="IW305" s="47"/>
      <c r="IX305" s="47"/>
      <c r="IY305" s="47"/>
      <c r="IZ305" s="47"/>
      <c r="JA305" s="47"/>
      <c r="JB305" s="47"/>
      <c r="JC305" s="47"/>
      <c r="JD305" s="47"/>
      <c r="JE305" s="47"/>
      <c r="JF305" s="47"/>
      <c r="JG305" s="47"/>
      <c r="JH305" s="47"/>
      <c r="JI305" s="47"/>
      <c r="JJ305" s="47"/>
      <c r="JK305" s="47"/>
      <c r="JL305" s="354"/>
      <c r="JM305" s="354"/>
      <c r="JN305" s="354"/>
      <c r="JO305" s="354"/>
      <c r="JP305" s="354"/>
      <c r="JQ305" s="354"/>
      <c r="JR305" s="354"/>
      <c r="JS305" s="354"/>
      <c r="JT305" s="354"/>
      <c r="JU305" s="354"/>
      <c r="JV305" s="354"/>
      <c r="JW305" s="354"/>
      <c r="JX305" s="354"/>
      <c r="JY305" s="354"/>
      <c r="JZ305" s="354"/>
      <c r="KA305" s="354"/>
      <c r="KB305" s="354"/>
      <c r="KC305" s="354"/>
      <c r="KD305" s="354"/>
      <c r="KE305" s="354"/>
      <c r="KF305" s="354"/>
      <c r="KG305" s="354"/>
      <c r="KH305" s="354"/>
      <c r="KI305" s="354"/>
      <c r="KJ305" s="354"/>
      <c r="KK305" s="354"/>
      <c r="KL305" s="354"/>
      <c r="KM305" s="354"/>
      <c r="KN305" s="354"/>
      <c r="KO305" s="354"/>
      <c r="KP305" s="354"/>
      <c r="KQ305" s="354"/>
      <c r="KR305" s="354"/>
      <c r="KS305" s="354"/>
      <c r="KT305" s="354"/>
      <c r="KU305" s="354"/>
      <c r="KV305" s="51"/>
      <c r="KW305" s="47"/>
      <c r="KX305" s="47"/>
      <c r="KY305" s="47"/>
      <c r="KZ305" s="47"/>
      <c r="LA305" s="47"/>
      <c r="LB305" s="47"/>
      <c r="LC305" s="47"/>
      <c r="LD305" s="361"/>
      <c r="LE305" s="361"/>
      <c r="LF305" s="361"/>
      <c r="LG305" s="361"/>
      <c r="LH305" s="361"/>
      <c r="LI305" s="361"/>
      <c r="LJ305" s="361"/>
      <c r="LK305" s="361"/>
      <c r="LL305" s="361"/>
      <c r="LM305" s="361"/>
      <c r="LN305" s="361"/>
      <c r="LO305" s="361"/>
      <c r="LP305" s="361"/>
      <c r="LQ305" s="354"/>
      <c r="LR305" s="354"/>
      <c r="LS305" s="354"/>
      <c r="LT305" s="354"/>
      <c r="LU305" s="354"/>
      <c r="LV305" s="354"/>
      <c r="LW305" s="51"/>
      <c r="LX305" s="354"/>
      <c r="LY305" s="354"/>
      <c r="LZ305" s="354"/>
      <c r="MA305" s="354"/>
      <c r="MB305" s="363"/>
      <c r="MC305" s="363"/>
      <c r="MD305" s="354"/>
      <c r="ME305" s="354"/>
      <c r="MF305" s="354"/>
      <c r="MG305" s="354"/>
      <c r="MH305" s="354"/>
      <c r="MI305" s="354"/>
      <c r="MJ305" s="354"/>
      <c r="MK305" s="354"/>
      <c r="ML305" s="354"/>
      <c r="MM305" s="354"/>
      <c r="MN305" s="354"/>
      <c r="MO305" s="354"/>
      <c r="MP305" s="354"/>
      <c r="MQ305" s="354"/>
      <c r="MR305" s="354"/>
      <c r="MS305" s="51"/>
      <c r="MT305" s="364">
        <f t="shared" si="182"/>
        <v>108</v>
      </c>
      <c r="MU305" s="365">
        <f t="shared" si="183"/>
        <v>0</v>
      </c>
      <c r="MV305" s="366">
        <f t="shared" si="184"/>
        <v>108</v>
      </c>
      <c r="MW305" s="365">
        <v>3024</v>
      </c>
      <c r="MX305" s="365">
        <v>1184</v>
      </c>
      <c r="MY305" s="54"/>
      <c r="MZ305" s="708"/>
      <c r="NA305" s="708">
        <v>1.36</v>
      </c>
      <c r="NB305" s="709">
        <f t="shared" si="185"/>
        <v>146.88</v>
      </c>
      <c r="NC305" s="710"/>
      <c r="ND305" s="710">
        <v>11.66</v>
      </c>
      <c r="NE305" s="738">
        <f t="shared" si="212"/>
        <v>-0.279631255487269</v>
      </c>
      <c r="NF305" s="739"/>
      <c r="NG305" s="739"/>
      <c r="NH305" s="739">
        <v>11.66</v>
      </c>
      <c r="NI305" s="740">
        <f t="shared" si="186"/>
        <v>4955.5</v>
      </c>
      <c r="NJ305" s="738">
        <f t="shared" si="213"/>
        <v>-0.279631255487269</v>
      </c>
      <c r="NK305" s="741"/>
      <c r="NL305" s="742">
        <v>44562</v>
      </c>
      <c r="NM305" s="739">
        <f ca="1" t="shared" si="187"/>
        <v>17.1666666666667</v>
      </c>
      <c r="NN305" s="739">
        <f ca="1" t="shared" si="188"/>
        <v>515</v>
      </c>
      <c r="NO305" s="739">
        <v>524</v>
      </c>
      <c r="NP305" s="739">
        <f t="shared" si="189"/>
        <v>108</v>
      </c>
      <c r="NQ305" s="761">
        <f t="shared" si="190"/>
        <v>0.227608008429926</v>
      </c>
      <c r="NR305" s="739">
        <f ca="1" t="shared" si="191"/>
        <v>0.161314413741598</v>
      </c>
      <c r="NS305" s="739">
        <f t="shared" si="192"/>
        <v>425</v>
      </c>
      <c r="NT305" s="739"/>
      <c r="NU305" s="739">
        <f ca="1" t="shared" si="193"/>
        <v>6.29126213592233</v>
      </c>
      <c r="NV305" s="769">
        <f ca="1" t="shared" si="194"/>
        <v>0.209708737864078</v>
      </c>
      <c r="NW305" s="769">
        <f ca="1" t="shared" si="195"/>
        <v>2026.62037037037</v>
      </c>
      <c r="NX305" s="739"/>
      <c r="NY305" s="739"/>
      <c r="NZ305" s="739"/>
      <c r="OA305" s="739"/>
      <c r="OB305" s="739"/>
      <c r="OC305" s="739"/>
      <c r="OD305" s="739"/>
      <c r="OE305" s="743">
        <f t="shared" si="196"/>
        <v>0</v>
      </c>
      <c r="OF305" s="743">
        <f t="shared" si="197"/>
        <v>0</v>
      </c>
      <c r="OG305" s="743">
        <f t="shared" si="198"/>
        <v>0</v>
      </c>
      <c r="OH305" s="743">
        <f t="shared" si="199"/>
        <v>0</v>
      </c>
      <c r="OI305" s="743">
        <f t="shared" si="200"/>
        <v>0</v>
      </c>
      <c r="OJ305" s="739">
        <f t="shared" si="201"/>
        <v>72</v>
      </c>
      <c r="OK305" s="739">
        <f t="shared" si="202"/>
        <v>0</v>
      </c>
      <c r="OL305" s="739">
        <f t="shared" si="203"/>
        <v>0</v>
      </c>
      <c r="OM305" s="739">
        <f t="shared" si="204"/>
        <v>0</v>
      </c>
      <c r="ON305" s="739">
        <f t="shared" si="205"/>
        <v>36</v>
      </c>
      <c r="OO305" s="739">
        <f t="shared" si="206"/>
        <v>0</v>
      </c>
      <c r="OP305" s="739"/>
      <c r="OQ305" s="739">
        <f t="shared" si="207"/>
        <v>0</v>
      </c>
      <c r="OR305" s="739">
        <f t="shared" si="208"/>
        <v>108</v>
      </c>
      <c r="OS305" s="739">
        <f t="shared" si="209"/>
        <v>0</v>
      </c>
      <c r="OT305" s="739">
        <f t="shared" si="210"/>
        <v>0</v>
      </c>
      <c r="OU305" s="739"/>
      <c r="OV305" s="739"/>
      <c r="OW305" s="739"/>
      <c r="OX305" s="739"/>
      <c r="OY305" s="739"/>
      <c r="OZ305" s="739"/>
      <c r="PA305" s="739"/>
      <c r="PB305" s="739"/>
      <c r="PC305" s="739"/>
      <c r="PD305" s="739"/>
      <c r="PE305" s="739"/>
      <c r="PF305" s="739"/>
      <c r="PG305" s="739"/>
      <c r="PI305" s="28">
        <v>0</v>
      </c>
      <c r="PJ305" s="28">
        <v>0</v>
      </c>
      <c r="PK305" s="28">
        <v>0</v>
      </c>
      <c r="PL305" s="28">
        <v>0</v>
      </c>
      <c r="PM305" s="28">
        <v>0</v>
      </c>
      <c r="PN305" s="28">
        <v>0</v>
      </c>
      <c r="PO305" s="28">
        <v>0</v>
      </c>
      <c r="PP305" s="28">
        <v>0</v>
      </c>
      <c r="PQ305" s="28">
        <v>3024</v>
      </c>
      <c r="PR305" s="28">
        <v>0</v>
      </c>
      <c r="PS305" s="28">
        <v>0</v>
      </c>
      <c r="PT305" s="28">
        <v>0</v>
      </c>
      <c r="PU305" s="28">
        <v>0</v>
      </c>
      <c r="PV305" s="28">
        <v>3024</v>
      </c>
      <c r="PW305" s="28">
        <v>0</v>
      </c>
    </row>
    <row r="306" s="28" customFormat="1" customHeight="1" spans="1:439">
      <c r="A306" s="847" t="s">
        <v>1334</v>
      </c>
      <c r="B306" s="343"/>
      <c r="C306" s="95" t="s">
        <v>2129</v>
      </c>
      <c r="D306" s="95" t="s">
        <v>2130</v>
      </c>
      <c r="E306" s="411"/>
      <c r="F306" s="290" t="s">
        <v>2299</v>
      </c>
      <c r="G306" s="112" t="s">
        <v>798</v>
      </c>
      <c r="H306" s="113" t="s">
        <v>799</v>
      </c>
      <c r="I306" s="99">
        <f t="shared" si="214"/>
        <v>-1506</v>
      </c>
      <c r="J306" s="100">
        <v>1544</v>
      </c>
      <c r="K306" s="454">
        <v>0</v>
      </c>
      <c r="L306" s="150">
        <f t="shared" si="178"/>
        <v>38</v>
      </c>
      <c r="M306" s="151">
        <f t="shared" si="179"/>
        <v>38</v>
      </c>
      <c r="N306" s="455"/>
      <c r="O306" s="37">
        <v>1544</v>
      </c>
      <c r="P306" s="36"/>
      <c r="Q306" s="33">
        <f t="shared" si="180"/>
        <v>0</v>
      </c>
      <c r="R306" s="34">
        <f t="shared" si="181"/>
        <v>0</v>
      </c>
      <c r="S306" s="346"/>
      <c r="T306" s="346"/>
      <c r="U306" s="824"/>
      <c r="V306" s="824"/>
      <c r="W306" s="346"/>
      <c r="X306" s="347"/>
      <c r="Y306" s="348"/>
      <c r="Z306" s="348"/>
      <c r="AA306" s="348"/>
      <c r="AB306" s="348"/>
      <c r="AC306" s="348"/>
      <c r="AD306" s="348"/>
      <c r="AE306" s="348"/>
      <c r="AF306" s="346"/>
      <c r="AG306" s="346"/>
      <c r="AH306" s="346"/>
      <c r="AI306" s="346"/>
      <c r="AJ306" s="346"/>
      <c r="AK306" s="346"/>
      <c r="AL306" s="346"/>
      <c r="AM306" s="346"/>
      <c r="AN306" s="346"/>
      <c r="AO306" s="346"/>
      <c r="AP306" s="346"/>
      <c r="AQ306" s="346"/>
      <c r="AR306" s="346"/>
      <c r="AS306" s="346"/>
      <c r="AT306" s="346"/>
      <c r="AU306" s="346"/>
      <c r="AV306" s="346"/>
      <c r="AW306" s="346"/>
      <c r="AX306" s="346"/>
      <c r="AY306" s="349"/>
      <c r="AZ306" s="48"/>
      <c r="BA306" s="48"/>
      <c r="BB306" s="48"/>
      <c r="BC306" s="48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354"/>
      <c r="BT306" s="354"/>
      <c r="BU306" s="354"/>
      <c r="BV306" s="354"/>
      <c r="BW306" s="354"/>
      <c r="BX306" s="354"/>
      <c r="BY306" s="354"/>
      <c r="BZ306" s="354"/>
      <c r="CA306" s="354"/>
      <c r="CB306" s="354"/>
      <c r="CC306" s="354"/>
      <c r="CD306" s="354"/>
      <c r="CE306" s="354"/>
      <c r="CF306" s="354"/>
      <c r="CG306" s="354"/>
      <c r="CH306" s="354"/>
      <c r="CI306" s="354"/>
      <c r="CJ306" s="354"/>
      <c r="CK306" s="354"/>
      <c r="CL306" s="354"/>
      <c r="CM306" s="354"/>
      <c r="CN306" s="354"/>
      <c r="CO306" s="354"/>
      <c r="CP306" s="358"/>
      <c r="CQ306" s="48"/>
      <c r="CR306" s="354"/>
      <c r="CS306" s="354"/>
      <c r="CT306" s="355"/>
      <c r="CU306" s="354"/>
      <c r="CV306" s="354"/>
      <c r="CW306" s="354"/>
      <c r="CX306" s="354"/>
      <c r="CY306" s="354"/>
      <c r="CZ306" s="354"/>
      <c r="DA306" s="356"/>
      <c r="DB306" s="354"/>
      <c r="DC306" s="354"/>
      <c r="DD306" s="354"/>
      <c r="DE306" s="354"/>
      <c r="DF306" s="354"/>
      <c r="DG306" s="354"/>
      <c r="DH306" s="354"/>
      <c r="DI306" s="354"/>
      <c r="DJ306" s="356"/>
      <c r="DK306" s="354"/>
      <c r="DL306" s="354"/>
      <c r="DM306" s="354"/>
      <c r="DN306" s="354"/>
      <c r="DO306" s="354"/>
      <c r="DP306" s="354"/>
      <c r="DQ306" s="354"/>
      <c r="DR306" s="354"/>
      <c r="DS306" s="354"/>
      <c r="DT306" s="354"/>
      <c r="DU306" s="354"/>
      <c r="DV306" s="354"/>
      <c r="DW306" s="354"/>
      <c r="DX306" s="354"/>
      <c r="DY306" s="354"/>
      <c r="DZ306" s="357"/>
      <c r="EA306" s="356"/>
      <c r="EB306" s="356"/>
      <c r="EC306" s="356"/>
      <c r="ED306" s="356">
        <v>26</v>
      </c>
      <c r="EE306" s="358"/>
      <c r="EF306" s="48"/>
      <c r="EG306" s="46"/>
      <c r="EH306" s="46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8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>
        <v>1200</v>
      </c>
      <c r="FI306" s="47"/>
      <c r="FJ306" s="47"/>
      <c r="FK306" s="47"/>
      <c r="FL306" s="47"/>
      <c r="FM306" s="47"/>
      <c r="FN306" s="47"/>
      <c r="FO306" s="47"/>
      <c r="FP306" s="47"/>
      <c r="FQ306" s="354"/>
      <c r="FR306" s="354"/>
      <c r="FS306" s="354"/>
      <c r="FT306" s="354"/>
      <c r="FU306" s="354"/>
      <c r="FV306" s="354"/>
      <c r="FW306" s="354"/>
      <c r="FX306" s="354"/>
      <c r="FY306" s="354"/>
      <c r="FZ306" s="354"/>
      <c r="GA306" s="354"/>
      <c r="GB306" s="354"/>
      <c r="GC306" s="354"/>
      <c r="GD306" s="354"/>
      <c r="GE306" s="354"/>
      <c r="GF306" s="354"/>
      <c r="GG306" s="354"/>
      <c r="GH306" s="354"/>
      <c r="GI306" s="354"/>
      <c r="GJ306" s="354"/>
      <c r="GK306" s="354"/>
      <c r="GL306" s="354"/>
      <c r="GM306" s="354"/>
      <c r="GN306" s="354"/>
      <c r="GO306" s="354"/>
      <c r="GP306" s="354"/>
      <c r="GQ306" s="354"/>
      <c r="GR306" s="354"/>
      <c r="GS306" s="354"/>
      <c r="GT306" s="354"/>
      <c r="GU306" s="354"/>
      <c r="GV306" s="354"/>
      <c r="GW306" s="354"/>
      <c r="GX306" s="354"/>
      <c r="GY306" s="354"/>
      <c r="GZ306" s="354"/>
      <c r="HA306" s="354"/>
      <c r="HB306" s="354"/>
      <c r="HC306" s="354"/>
      <c r="HD306" s="354"/>
      <c r="HE306" s="354"/>
      <c r="HF306" s="354"/>
      <c r="HG306" s="354"/>
      <c r="HH306" s="354"/>
      <c r="HI306" s="354"/>
      <c r="HJ306" s="354">
        <v>280</v>
      </c>
      <c r="HK306" s="354"/>
      <c r="HL306" s="354"/>
      <c r="HM306" s="354"/>
      <c r="HN306" s="354"/>
      <c r="HO306" s="354"/>
      <c r="HP306" s="354"/>
      <c r="HQ306" s="354"/>
      <c r="HR306" s="354"/>
      <c r="HS306" s="354"/>
      <c r="HT306" s="354"/>
      <c r="HU306" s="354"/>
      <c r="HV306" s="354"/>
      <c r="HW306" s="354"/>
      <c r="HX306" s="354"/>
      <c r="HY306" s="354"/>
      <c r="HZ306" s="354"/>
      <c r="IA306" s="354"/>
      <c r="IB306" s="354"/>
      <c r="IC306" s="354"/>
      <c r="ID306" s="354"/>
      <c r="IE306" s="354"/>
      <c r="IF306" s="354"/>
      <c r="IG306" s="354"/>
      <c r="IH306" s="354"/>
      <c r="II306" s="354"/>
      <c r="IJ306" s="354"/>
      <c r="IK306" s="354"/>
      <c r="IL306" s="354"/>
      <c r="IM306" s="354"/>
      <c r="IN306" s="354"/>
      <c r="IO306" s="354"/>
      <c r="IP306" s="354"/>
      <c r="IQ306" s="354"/>
      <c r="IR306" s="50"/>
      <c r="IS306" s="47"/>
      <c r="IT306" s="47"/>
      <c r="IU306" s="47"/>
      <c r="IV306" s="47"/>
      <c r="IW306" s="47"/>
      <c r="IX306" s="47"/>
      <c r="IY306" s="47"/>
      <c r="IZ306" s="47"/>
      <c r="JA306" s="47"/>
      <c r="JB306" s="47"/>
      <c r="JC306" s="47"/>
      <c r="JD306" s="47"/>
      <c r="JE306" s="47"/>
      <c r="JF306" s="47"/>
      <c r="JG306" s="47"/>
      <c r="JH306" s="47"/>
      <c r="JI306" s="47"/>
      <c r="JJ306" s="47"/>
      <c r="JK306" s="47"/>
      <c r="JL306" s="354"/>
      <c r="JM306" s="354"/>
      <c r="JN306" s="354"/>
      <c r="JO306" s="354"/>
      <c r="JP306" s="354"/>
      <c r="JQ306" s="354"/>
      <c r="JR306" s="354"/>
      <c r="JS306" s="354"/>
      <c r="JT306" s="354"/>
      <c r="JU306" s="354"/>
      <c r="JV306" s="354"/>
      <c r="JW306" s="354"/>
      <c r="JX306" s="354"/>
      <c r="JY306" s="354"/>
      <c r="JZ306" s="354"/>
      <c r="KA306" s="354"/>
      <c r="KB306" s="354"/>
      <c r="KC306" s="354"/>
      <c r="KD306" s="354"/>
      <c r="KE306" s="354"/>
      <c r="KF306" s="354"/>
      <c r="KG306" s="354"/>
      <c r="KH306" s="354"/>
      <c r="KI306" s="354"/>
      <c r="KJ306" s="354"/>
      <c r="KK306" s="354"/>
      <c r="KL306" s="354"/>
      <c r="KM306" s="354"/>
      <c r="KN306" s="354"/>
      <c r="KO306" s="354"/>
      <c r="KP306" s="354"/>
      <c r="KQ306" s="354"/>
      <c r="KR306" s="354"/>
      <c r="KS306" s="354"/>
      <c r="KT306" s="354"/>
      <c r="KU306" s="354"/>
      <c r="KV306" s="51"/>
      <c r="KW306" s="47"/>
      <c r="KX306" s="47"/>
      <c r="KY306" s="47"/>
      <c r="KZ306" s="47"/>
      <c r="LA306" s="47"/>
      <c r="LB306" s="47"/>
      <c r="LC306" s="47"/>
      <c r="LD306" s="361"/>
      <c r="LE306" s="361"/>
      <c r="LF306" s="361"/>
      <c r="LG306" s="361"/>
      <c r="LH306" s="361"/>
      <c r="LI306" s="361"/>
      <c r="LJ306" s="361"/>
      <c r="LK306" s="361"/>
      <c r="LL306" s="361"/>
      <c r="LM306" s="361"/>
      <c r="LN306" s="361"/>
      <c r="LO306" s="354"/>
      <c r="LP306" s="354"/>
      <c r="LQ306" s="356"/>
      <c r="LR306" s="356"/>
      <c r="LS306" s="356"/>
      <c r="LT306" s="356"/>
      <c r="LU306" s="356"/>
      <c r="LV306" s="354"/>
      <c r="LW306" s="51"/>
      <c r="LX306" s="354"/>
      <c r="LY306" s="354"/>
      <c r="LZ306" s="354"/>
      <c r="MA306" s="354"/>
      <c r="MB306" s="363"/>
      <c r="MC306" s="363"/>
      <c r="MD306" s="354"/>
      <c r="ME306" s="354"/>
      <c r="MF306" s="354"/>
      <c r="MG306" s="354"/>
      <c r="MH306" s="354"/>
      <c r="MI306" s="354"/>
      <c r="MJ306" s="354"/>
      <c r="MK306" s="354"/>
      <c r="ML306" s="354"/>
      <c r="MM306" s="354"/>
      <c r="MN306" s="354"/>
      <c r="MO306" s="354"/>
      <c r="MP306" s="354"/>
      <c r="MQ306" s="354"/>
      <c r="MR306" s="354"/>
      <c r="MS306" s="51"/>
      <c r="MT306" s="364">
        <f t="shared" si="182"/>
        <v>1480</v>
      </c>
      <c r="MU306" s="365">
        <f t="shared" si="183"/>
        <v>0</v>
      </c>
      <c r="MV306" s="366">
        <f t="shared" si="184"/>
        <v>1480</v>
      </c>
      <c r="MW306" s="365">
        <v>1000</v>
      </c>
      <c r="MX306" s="365">
        <v>4676</v>
      </c>
      <c r="MY306" s="54"/>
      <c r="MZ306" s="708"/>
      <c r="NA306" s="708">
        <v>1.6</v>
      </c>
      <c r="NB306" s="709">
        <f t="shared" si="185"/>
        <v>2368</v>
      </c>
      <c r="NC306" s="710"/>
      <c r="ND306" s="710">
        <v>12.16</v>
      </c>
      <c r="NE306" s="738">
        <f t="shared" si="212"/>
        <v>-0.134328358208955</v>
      </c>
      <c r="NF306" s="739"/>
      <c r="NG306" s="739">
        <v>3000</v>
      </c>
      <c r="NH306" s="739">
        <v>12.16</v>
      </c>
      <c r="NI306" s="740">
        <f t="shared" si="186"/>
        <v>462.08</v>
      </c>
      <c r="NJ306" s="738">
        <f t="shared" si="213"/>
        <v>-0.134328358208955</v>
      </c>
      <c r="NK306" s="741"/>
      <c r="NL306" s="742">
        <v>44562</v>
      </c>
      <c r="NM306" s="739">
        <f ca="1" t="shared" si="187"/>
        <v>17.1666666666667</v>
      </c>
      <c r="NN306" s="739">
        <f ca="1" t="shared" si="188"/>
        <v>515</v>
      </c>
      <c r="NO306" s="739">
        <v>1544</v>
      </c>
      <c r="NP306" s="739">
        <f t="shared" si="189"/>
        <v>1480</v>
      </c>
      <c r="NQ306" s="761">
        <f t="shared" si="190"/>
        <v>1.87104930467762</v>
      </c>
      <c r="NR306" s="739">
        <f ca="1" t="shared" si="191"/>
        <v>1.32608348778123</v>
      </c>
      <c r="NS306" s="739">
        <f t="shared" si="192"/>
        <v>38</v>
      </c>
      <c r="NT306" s="739"/>
      <c r="NU306" s="739">
        <f ca="1" t="shared" si="193"/>
        <v>86.2135922330097</v>
      </c>
      <c r="NV306" s="769">
        <f ca="1" t="shared" si="194"/>
        <v>2.87378640776699</v>
      </c>
      <c r="NW306" s="769">
        <f ca="1" t="shared" si="195"/>
        <v>13.222972972973</v>
      </c>
      <c r="NX306" s="739"/>
      <c r="NY306" s="739"/>
      <c r="NZ306" s="739"/>
      <c r="OA306" s="739"/>
      <c r="OB306" s="739"/>
      <c r="OC306" s="739"/>
      <c r="OD306" s="739"/>
      <c r="OE306" s="743">
        <f t="shared" si="196"/>
        <v>0</v>
      </c>
      <c r="OF306" s="743">
        <f t="shared" si="197"/>
        <v>0</v>
      </c>
      <c r="OG306" s="743">
        <f t="shared" si="198"/>
        <v>0</v>
      </c>
      <c r="OH306" s="743">
        <f t="shared" si="199"/>
        <v>1200</v>
      </c>
      <c r="OI306" s="743">
        <f t="shared" si="200"/>
        <v>0</v>
      </c>
      <c r="OJ306" s="739">
        <f t="shared" si="201"/>
        <v>0</v>
      </c>
      <c r="OK306" s="739">
        <f t="shared" si="202"/>
        <v>0</v>
      </c>
      <c r="OL306" s="739">
        <f t="shared" si="203"/>
        <v>0</v>
      </c>
      <c r="OM306" s="739">
        <f t="shared" si="204"/>
        <v>0</v>
      </c>
      <c r="ON306" s="739">
        <f t="shared" si="205"/>
        <v>0</v>
      </c>
      <c r="OO306" s="739">
        <f t="shared" si="206"/>
        <v>280</v>
      </c>
      <c r="OP306" s="739"/>
      <c r="OQ306" s="739">
        <f t="shared" si="207"/>
        <v>0</v>
      </c>
      <c r="OR306" s="739">
        <f t="shared" si="208"/>
        <v>1480</v>
      </c>
      <c r="OS306" s="739">
        <f t="shared" si="209"/>
        <v>0</v>
      </c>
      <c r="OT306" s="739">
        <f t="shared" si="210"/>
        <v>0</v>
      </c>
      <c r="OU306" s="739"/>
      <c r="OV306" s="739"/>
      <c r="OW306" s="739"/>
      <c r="OX306" s="739"/>
      <c r="OY306" s="739"/>
      <c r="OZ306" s="739"/>
      <c r="PA306" s="739"/>
      <c r="PB306" s="739"/>
      <c r="PC306" s="739"/>
      <c r="PD306" s="739"/>
      <c r="PE306" s="739"/>
      <c r="PF306" s="739"/>
      <c r="PG306" s="739"/>
      <c r="PI306" s="28">
        <v>0</v>
      </c>
      <c r="PJ306" s="28">
        <v>400</v>
      </c>
      <c r="PK306" s="28">
        <v>0</v>
      </c>
      <c r="PL306" s="28">
        <v>80</v>
      </c>
      <c r="PM306" s="28">
        <v>0</v>
      </c>
      <c r="PN306" s="28">
        <v>0</v>
      </c>
      <c r="PO306" s="28">
        <v>0</v>
      </c>
      <c r="PP306" s="28">
        <v>400</v>
      </c>
      <c r="PQ306" s="28">
        <v>40</v>
      </c>
      <c r="PR306" s="28">
        <v>0</v>
      </c>
      <c r="PS306" s="28">
        <v>0</v>
      </c>
      <c r="PT306" s="28">
        <v>0</v>
      </c>
      <c r="PU306" s="28">
        <v>0</v>
      </c>
      <c r="PV306" s="28">
        <v>920</v>
      </c>
      <c r="PW306" s="28">
        <v>-80</v>
      </c>
    </row>
    <row r="307" s="28" customFormat="1" customHeight="1" spans="1:439">
      <c r="A307" s="847" t="s">
        <v>1334</v>
      </c>
      <c r="B307" s="343"/>
      <c r="C307" s="95" t="s">
        <v>2129</v>
      </c>
      <c r="D307" s="95" t="s">
        <v>2130</v>
      </c>
      <c r="E307" s="411"/>
      <c r="F307" s="290" t="s">
        <v>2300</v>
      </c>
      <c r="G307" s="112" t="s">
        <v>795</v>
      </c>
      <c r="H307" s="113" t="s">
        <v>796</v>
      </c>
      <c r="I307" s="99">
        <f t="shared" si="214"/>
        <v>-521</v>
      </c>
      <c r="J307" s="100">
        <v>526</v>
      </c>
      <c r="K307" s="454">
        <v>0</v>
      </c>
      <c r="L307" s="150">
        <f t="shared" si="178"/>
        <v>5</v>
      </c>
      <c r="M307" s="151">
        <f t="shared" si="179"/>
        <v>5</v>
      </c>
      <c r="N307" s="455"/>
      <c r="O307" s="37">
        <v>526</v>
      </c>
      <c r="P307" s="36"/>
      <c r="Q307" s="33">
        <f t="shared" si="180"/>
        <v>0</v>
      </c>
      <c r="R307" s="34">
        <f t="shared" si="181"/>
        <v>0</v>
      </c>
      <c r="S307" s="346"/>
      <c r="T307" s="346"/>
      <c r="U307" s="824"/>
      <c r="V307" s="824"/>
      <c r="W307" s="346"/>
      <c r="X307" s="347"/>
      <c r="Y307" s="348"/>
      <c r="Z307" s="348"/>
      <c r="AA307" s="348"/>
      <c r="AB307" s="348"/>
      <c r="AC307" s="348"/>
      <c r="AD307" s="348"/>
      <c r="AE307" s="348"/>
      <c r="AF307" s="346"/>
      <c r="AG307" s="346"/>
      <c r="AH307" s="346"/>
      <c r="AI307" s="346"/>
      <c r="AJ307" s="346"/>
      <c r="AK307" s="346"/>
      <c r="AL307" s="346"/>
      <c r="AM307" s="346"/>
      <c r="AN307" s="346"/>
      <c r="AO307" s="346"/>
      <c r="AP307" s="346"/>
      <c r="AQ307" s="346"/>
      <c r="AR307" s="346"/>
      <c r="AS307" s="346"/>
      <c r="AT307" s="346"/>
      <c r="AU307" s="346"/>
      <c r="AV307" s="346"/>
      <c r="AW307" s="346"/>
      <c r="AX307" s="346"/>
      <c r="AY307" s="349"/>
      <c r="AZ307" s="48"/>
      <c r="BA307" s="48"/>
      <c r="BB307" s="48"/>
      <c r="BC307" s="48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354"/>
      <c r="BT307" s="354"/>
      <c r="BU307" s="354"/>
      <c r="BV307" s="354"/>
      <c r="BW307" s="354"/>
      <c r="BX307" s="354"/>
      <c r="BY307" s="354"/>
      <c r="BZ307" s="354"/>
      <c r="CA307" s="354"/>
      <c r="CB307" s="354"/>
      <c r="CC307" s="354"/>
      <c r="CD307" s="354"/>
      <c r="CE307" s="354"/>
      <c r="CF307" s="354"/>
      <c r="CG307" s="354"/>
      <c r="CH307" s="354"/>
      <c r="CI307" s="354"/>
      <c r="CJ307" s="354"/>
      <c r="CK307" s="354"/>
      <c r="CL307" s="354"/>
      <c r="CM307" s="354"/>
      <c r="CN307" s="354"/>
      <c r="CO307" s="354"/>
      <c r="CP307" s="358"/>
      <c r="CQ307" s="48"/>
      <c r="CR307" s="354"/>
      <c r="CS307" s="354"/>
      <c r="CT307" s="355">
        <v>-5</v>
      </c>
      <c r="CU307" s="354"/>
      <c r="CV307" s="354"/>
      <c r="CW307" s="354"/>
      <c r="CX307" s="354"/>
      <c r="CY307" s="354"/>
      <c r="CZ307" s="354"/>
      <c r="DA307" s="356"/>
      <c r="DB307" s="354"/>
      <c r="DC307" s="354"/>
      <c r="DD307" s="354"/>
      <c r="DE307" s="354"/>
      <c r="DF307" s="354"/>
      <c r="DG307" s="354"/>
      <c r="DH307" s="354"/>
      <c r="DI307" s="354"/>
      <c r="DJ307" s="356"/>
      <c r="DK307" s="354"/>
      <c r="DL307" s="354"/>
      <c r="DM307" s="354"/>
      <c r="DN307" s="354"/>
      <c r="DO307" s="354"/>
      <c r="DP307" s="354"/>
      <c r="DQ307" s="354"/>
      <c r="DR307" s="354"/>
      <c r="DS307" s="354"/>
      <c r="DT307" s="354"/>
      <c r="DU307" s="354"/>
      <c r="DV307" s="354"/>
      <c r="DW307" s="354"/>
      <c r="DX307" s="354"/>
      <c r="DY307" s="354"/>
      <c r="DZ307" s="357"/>
      <c r="EA307" s="356"/>
      <c r="EB307" s="356"/>
      <c r="EC307" s="356"/>
      <c r="ED307" s="356">
        <v>6</v>
      </c>
      <c r="EE307" s="358"/>
      <c r="EF307" s="48"/>
      <c r="EG307" s="46"/>
      <c r="EH307" s="46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8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>
        <v>520</v>
      </c>
      <c r="FI307" s="47"/>
      <c r="FJ307" s="47"/>
      <c r="FK307" s="47"/>
      <c r="FL307" s="47"/>
      <c r="FM307" s="47"/>
      <c r="FN307" s="47"/>
      <c r="FO307" s="47"/>
      <c r="FP307" s="47"/>
      <c r="FQ307" s="354"/>
      <c r="FR307" s="354"/>
      <c r="FS307" s="354"/>
      <c r="FT307" s="354"/>
      <c r="FU307" s="354"/>
      <c r="FV307" s="354"/>
      <c r="FW307" s="354"/>
      <c r="FX307" s="354"/>
      <c r="FY307" s="354"/>
      <c r="FZ307" s="354"/>
      <c r="GA307" s="354"/>
      <c r="GB307" s="354"/>
      <c r="GC307" s="354"/>
      <c r="GD307" s="354"/>
      <c r="GE307" s="354"/>
      <c r="GF307" s="354"/>
      <c r="GG307" s="354"/>
      <c r="GH307" s="354"/>
      <c r="GI307" s="354"/>
      <c r="GJ307" s="354"/>
      <c r="GK307" s="354"/>
      <c r="GL307" s="354"/>
      <c r="GM307" s="354"/>
      <c r="GN307" s="354"/>
      <c r="GO307" s="354"/>
      <c r="GP307" s="354"/>
      <c r="GQ307" s="354"/>
      <c r="GR307" s="354"/>
      <c r="GS307" s="354"/>
      <c r="GT307" s="354"/>
      <c r="GU307" s="354"/>
      <c r="GV307" s="354"/>
      <c r="GW307" s="354"/>
      <c r="GX307" s="354"/>
      <c r="GY307" s="354"/>
      <c r="GZ307" s="354"/>
      <c r="HA307" s="354"/>
      <c r="HB307" s="354"/>
      <c r="HC307" s="354"/>
      <c r="HD307" s="354"/>
      <c r="HE307" s="354"/>
      <c r="HF307" s="354"/>
      <c r="HG307" s="354"/>
      <c r="HH307" s="354"/>
      <c r="HI307" s="354"/>
      <c r="HJ307" s="354"/>
      <c r="HK307" s="354"/>
      <c r="HL307" s="354"/>
      <c r="HM307" s="354"/>
      <c r="HN307" s="354"/>
      <c r="HO307" s="354"/>
      <c r="HP307" s="354"/>
      <c r="HQ307" s="354"/>
      <c r="HR307" s="354"/>
      <c r="HS307" s="354"/>
      <c r="HT307" s="354"/>
      <c r="HU307" s="354"/>
      <c r="HV307" s="354"/>
      <c r="HW307" s="354"/>
      <c r="HX307" s="354"/>
      <c r="HY307" s="354"/>
      <c r="HZ307" s="354"/>
      <c r="IA307" s="354"/>
      <c r="IB307" s="354"/>
      <c r="IC307" s="354"/>
      <c r="ID307" s="354"/>
      <c r="IE307" s="354"/>
      <c r="IF307" s="354"/>
      <c r="IG307" s="354"/>
      <c r="IH307" s="354"/>
      <c r="II307" s="354"/>
      <c r="IJ307" s="354"/>
      <c r="IK307" s="354"/>
      <c r="IL307" s="354"/>
      <c r="IM307" s="354"/>
      <c r="IN307" s="354"/>
      <c r="IO307" s="354"/>
      <c r="IP307" s="354"/>
      <c r="IQ307" s="354"/>
      <c r="IR307" s="50"/>
      <c r="IS307" s="47"/>
      <c r="IT307" s="47"/>
      <c r="IU307" s="47"/>
      <c r="IV307" s="47"/>
      <c r="IW307" s="47"/>
      <c r="IX307" s="47"/>
      <c r="IY307" s="47"/>
      <c r="IZ307" s="47"/>
      <c r="JA307" s="47"/>
      <c r="JB307" s="47"/>
      <c r="JC307" s="47"/>
      <c r="JD307" s="47"/>
      <c r="JE307" s="47"/>
      <c r="JF307" s="47"/>
      <c r="JG307" s="47"/>
      <c r="JH307" s="47"/>
      <c r="JI307" s="47"/>
      <c r="JJ307" s="47"/>
      <c r="JK307" s="47"/>
      <c r="JL307" s="354"/>
      <c r="JM307" s="354"/>
      <c r="JN307" s="354"/>
      <c r="JO307" s="354"/>
      <c r="JP307" s="354"/>
      <c r="JQ307" s="354"/>
      <c r="JR307" s="354"/>
      <c r="JS307" s="354"/>
      <c r="JT307" s="354"/>
      <c r="JU307" s="354"/>
      <c r="JV307" s="354"/>
      <c r="JW307" s="354"/>
      <c r="JX307" s="354"/>
      <c r="JY307" s="354"/>
      <c r="JZ307" s="354"/>
      <c r="KA307" s="354"/>
      <c r="KB307" s="354"/>
      <c r="KC307" s="354"/>
      <c r="KD307" s="354"/>
      <c r="KE307" s="354"/>
      <c r="KF307" s="354"/>
      <c r="KG307" s="354"/>
      <c r="KH307" s="354"/>
      <c r="KI307" s="354"/>
      <c r="KJ307" s="354"/>
      <c r="KK307" s="354"/>
      <c r="KL307" s="354"/>
      <c r="KM307" s="354"/>
      <c r="KN307" s="354"/>
      <c r="KO307" s="354"/>
      <c r="KP307" s="354"/>
      <c r="KQ307" s="354"/>
      <c r="KR307" s="354"/>
      <c r="KS307" s="354"/>
      <c r="KT307" s="354"/>
      <c r="KU307" s="354"/>
      <c r="KV307" s="51"/>
      <c r="KW307" s="47"/>
      <c r="KX307" s="47"/>
      <c r="KY307" s="47"/>
      <c r="KZ307" s="47"/>
      <c r="LA307" s="47"/>
      <c r="LB307" s="47"/>
      <c r="LC307" s="47"/>
      <c r="LD307" s="361"/>
      <c r="LE307" s="361"/>
      <c r="LF307" s="361"/>
      <c r="LG307" s="361"/>
      <c r="LH307" s="361"/>
      <c r="LI307" s="361"/>
      <c r="LJ307" s="361"/>
      <c r="LK307" s="361"/>
      <c r="LL307" s="361"/>
      <c r="LM307" s="361"/>
      <c r="LN307" s="361"/>
      <c r="LO307" s="354"/>
      <c r="LP307" s="354"/>
      <c r="LQ307" s="356"/>
      <c r="LR307" s="356"/>
      <c r="LS307" s="356"/>
      <c r="LT307" s="356"/>
      <c r="LU307" s="356"/>
      <c r="LV307" s="354"/>
      <c r="LW307" s="51"/>
      <c r="LX307" s="354"/>
      <c r="LY307" s="354"/>
      <c r="LZ307" s="354"/>
      <c r="MA307" s="354"/>
      <c r="MB307" s="363"/>
      <c r="MC307" s="363"/>
      <c r="MD307" s="354"/>
      <c r="ME307" s="354"/>
      <c r="MF307" s="354"/>
      <c r="MG307" s="354"/>
      <c r="MH307" s="354"/>
      <c r="MI307" s="354"/>
      <c r="MJ307" s="354"/>
      <c r="MK307" s="354"/>
      <c r="ML307" s="354"/>
      <c r="MM307" s="354"/>
      <c r="MN307" s="354"/>
      <c r="MO307" s="354"/>
      <c r="MP307" s="354"/>
      <c r="MQ307" s="354"/>
      <c r="MR307" s="354"/>
      <c r="MS307" s="51"/>
      <c r="MT307" s="364">
        <f t="shared" si="182"/>
        <v>520</v>
      </c>
      <c r="MU307" s="365">
        <f t="shared" si="183"/>
        <v>0</v>
      </c>
      <c r="MV307" s="366">
        <f t="shared" si="184"/>
        <v>520</v>
      </c>
      <c r="MW307" s="365">
        <v>1720</v>
      </c>
      <c r="MX307" s="365">
        <v>1412</v>
      </c>
      <c r="MY307" s="54"/>
      <c r="MZ307" s="708"/>
      <c r="NA307" s="708">
        <v>1.6</v>
      </c>
      <c r="NB307" s="709">
        <f t="shared" si="185"/>
        <v>832</v>
      </c>
      <c r="NC307" s="710"/>
      <c r="ND307" s="710">
        <v>11.5</v>
      </c>
      <c r="NE307" s="738">
        <f t="shared" si="212"/>
        <v>-0.0727611940298505</v>
      </c>
      <c r="NF307" s="739"/>
      <c r="NG307" s="739">
        <v>3000</v>
      </c>
      <c r="NH307" s="739">
        <v>11.5</v>
      </c>
      <c r="NI307" s="740">
        <f t="shared" si="186"/>
        <v>57.5</v>
      </c>
      <c r="NJ307" s="738">
        <f t="shared" si="213"/>
        <v>-0.0727611940298505</v>
      </c>
      <c r="NK307" s="741"/>
      <c r="NL307" s="742">
        <v>44562</v>
      </c>
      <c r="NM307" s="739">
        <f ca="1" t="shared" si="187"/>
        <v>17.1666666666667</v>
      </c>
      <c r="NN307" s="739">
        <f ca="1" t="shared" si="188"/>
        <v>515</v>
      </c>
      <c r="NO307" s="739">
        <v>526</v>
      </c>
      <c r="NP307" s="739">
        <f t="shared" si="189"/>
        <v>520</v>
      </c>
      <c r="NQ307" s="761">
        <f t="shared" si="190"/>
        <v>1.95856873822976</v>
      </c>
      <c r="NR307" s="739">
        <f ca="1" t="shared" si="191"/>
        <v>1.38811182418226</v>
      </c>
      <c r="NS307" s="739">
        <f t="shared" si="192"/>
        <v>5</v>
      </c>
      <c r="NT307" s="739"/>
      <c r="NU307" s="739">
        <f ca="1" t="shared" si="193"/>
        <v>30.2912621359223</v>
      </c>
      <c r="NV307" s="769">
        <f ca="1" t="shared" si="194"/>
        <v>1.00970873786408</v>
      </c>
      <c r="NW307" s="769">
        <f ca="1" t="shared" si="195"/>
        <v>4.95192307692308</v>
      </c>
      <c r="NX307" s="739"/>
      <c r="NY307" s="739"/>
      <c r="NZ307" s="739"/>
      <c r="OA307" s="739"/>
      <c r="OB307" s="739"/>
      <c r="OC307" s="739"/>
      <c r="OD307" s="739"/>
      <c r="OE307" s="743">
        <f t="shared" si="196"/>
        <v>0</v>
      </c>
      <c r="OF307" s="743">
        <f t="shared" si="197"/>
        <v>0</v>
      </c>
      <c r="OG307" s="743">
        <f t="shared" si="198"/>
        <v>0</v>
      </c>
      <c r="OH307" s="743">
        <f t="shared" si="199"/>
        <v>520</v>
      </c>
      <c r="OI307" s="743">
        <f t="shared" si="200"/>
        <v>0</v>
      </c>
      <c r="OJ307" s="739">
        <f t="shared" si="201"/>
        <v>0</v>
      </c>
      <c r="OK307" s="739">
        <f t="shared" si="202"/>
        <v>0</v>
      </c>
      <c r="OL307" s="739">
        <f t="shared" si="203"/>
        <v>0</v>
      </c>
      <c r="OM307" s="739">
        <f t="shared" si="204"/>
        <v>0</v>
      </c>
      <c r="ON307" s="739">
        <f t="shared" si="205"/>
        <v>0</v>
      </c>
      <c r="OO307" s="739">
        <f t="shared" si="206"/>
        <v>0</v>
      </c>
      <c r="OP307" s="739"/>
      <c r="OQ307" s="739">
        <f t="shared" si="207"/>
        <v>0</v>
      </c>
      <c r="OR307" s="739">
        <f t="shared" si="208"/>
        <v>520</v>
      </c>
      <c r="OS307" s="739">
        <f t="shared" si="209"/>
        <v>0</v>
      </c>
      <c r="OT307" s="739">
        <f t="shared" si="210"/>
        <v>0</v>
      </c>
      <c r="OU307" s="739"/>
      <c r="OV307" s="739"/>
      <c r="OW307" s="739"/>
      <c r="OX307" s="739"/>
      <c r="OY307" s="739"/>
      <c r="OZ307" s="739"/>
      <c r="PA307" s="739"/>
      <c r="PB307" s="739"/>
      <c r="PC307" s="739"/>
      <c r="PD307" s="739"/>
      <c r="PE307" s="739"/>
      <c r="PF307" s="739"/>
      <c r="PG307" s="739"/>
      <c r="PI307" s="28">
        <v>0</v>
      </c>
      <c r="PJ307" s="28">
        <v>720</v>
      </c>
      <c r="PK307" s="28">
        <v>0</v>
      </c>
      <c r="PL307" s="28">
        <v>0</v>
      </c>
      <c r="PM307" s="28">
        <v>0</v>
      </c>
      <c r="PN307" s="28">
        <v>0</v>
      </c>
      <c r="PO307" s="28">
        <v>0</v>
      </c>
      <c r="PP307" s="28">
        <v>1000</v>
      </c>
      <c r="PQ307" s="28">
        <v>0</v>
      </c>
      <c r="PR307" s="28">
        <v>0</v>
      </c>
      <c r="PS307" s="28">
        <v>0</v>
      </c>
      <c r="PT307" s="28">
        <v>0</v>
      </c>
      <c r="PU307" s="28">
        <v>0</v>
      </c>
      <c r="PV307" s="28">
        <v>1720</v>
      </c>
      <c r="PW307" s="28">
        <v>0</v>
      </c>
    </row>
    <row r="308" s="28" customFormat="1" customHeight="1" spans="1:439">
      <c r="A308" s="847" t="s">
        <v>1334</v>
      </c>
      <c r="B308" s="343"/>
      <c r="C308" s="95" t="s">
        <v>2129</v>
      </c>
      <c r="D308" s="95" t="s">
        <v>2130</v>
      </c>
      <c r="E308" s="411"/>
      <c r="F308" s="290" t="s">
        <v>2131</v>
      </c>
      <c r="G308" s="112" t="s">
        <v>789</v>
      </c>
      <c r="H308" s="113" t="s">
        <v>790</v>
      </c>
      <c r="I308" s="99">
        <f t="shared" si="214"/>
        <v>-140</v>
      </c>
      <c r="J308" s="114">
        <v>968</v>
      </c>
      <c r="K308" s="456">
        <v>-15</v>
      </c>
      <c r="L308" s="150">
        <f t="shared" si="178"/>
        <v>828</v>
      </c>
      <c r="M308" s="151">
        <f t="shared" si="179"/>
        <v>828</v>
      </c>
      <c r="N308" s="455"/>
      <c r="O308" s="37">
        <v>953</v>
      </c>
      <c r="P308" s="36"/>
      <c r="Q308" s="33">
        <f t="shared" si="180"/>
        <v>0</v>
      </c>
      <c r="R308" s="34">
        <f t="shared" si="181"/>
        <v>0</v>
      </c>
      <c r="S308" s="346"/>
      <c r="T308" s="346"/>
      <c r="U308" s="824"/>
      <c r="V308" s="824"/>
      <c r="W308" s="346"/>
      <c r="X308" s="347"/>
      <c r="Y308" s="348"/>
      <c r="Z308" s="348"/>
      <c r="AA308" s="348"/>
      <c r="AB308" s="348"/>
      <c r="AC308" s="348"/>
      <c r="AD308" s="348"/>
      <c r="AE308" s="348"/>
      <c r="AF308" s="346"/>
      <c r="AG308" s="346"/>
      <c r="AH308" s="346"/>
      <c r="AI308" s="346"/>
      <c r="AJ308" s="346"/>
      <c r="AK308" s="346"/>
      <c r="AL308" s="346"/>
      <c r="AM308" s="346"/>
      <c r="AN308" s="346"/>
      <c r="AO308" s="346"/>
      <c r="AP308" s="346"/>
      <c r="AQ308" s="346"/>
      <c r="AR308" s="346"/>
      <c r="AS308" s="346"/>
      <c r="AT308" s="346"/>
      <c r="AU308" s="346"/>
      <c r="AV308" s="346"/>
      <c r="AW308" s="346"/>
      <c r="AX308" s="346"/>
      <c r="AY308" s="349"/>
      <c r="AZ308" s="48"/>
      <c r="BA308" s="48"/>
      <c r="BB308" s="48"/>
      <c r="BC308" s="48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354"/>
      <c r="BT308" s="354"/>
      <c r="BU308" s="354"/>
      <c r="BV308" s="354"/>
      <c r="BW308" s="354"/>
      <c r="BX308" s="354"/>
      <c r="BY308" s="354"/>
      <c r="BZ308" s="354"/>
      <c r="CA308" s="354"/>
      <c r="CB308" s="354"/>
      <c r="CC308" s="354"/>
      <c r="CD308" s="354"/>
      <c r="CE308" s="354"/>
      <c r="CF308" s="354"/>
      <c r="CG308" s="354"/>
      <c r="CH308" s="354"/>
      <c r="CI308" s="354"/>
      <c r="CJ308" s="354"/>
      <c r="CK308" s="354"/>
      <c r="CL308" s="354"/>
      <c r="CM308" s="354"/>
      <c r="CN308" s="354"/>
      <c r="CO308" s="354"/>
      <c r="CP308" s="358"/>
      <c r="CQ308" s="48"/>
      <c r="CR308" s="354"/>
      <c r="CS308" s="354"/>
      <c r="CT308" s="355"/>
      <c r="CU308" s="354"/>
      <c r="CV308" s="354"/>
      <c r="CW308" s="354"/>
      <c r="CX308" s="354"/>
      <c r="CY308" s="354"/>
      <c r="CZ308" s="354"/>
      <c r="DA308" s="356"/>
      <c r="DB308" s="354"/>
      <c r="DC308" s="354"/>
      <c r="DD308" s="354"/>
      <c r="DE308" s="354"/>
      <c r="DF308" s="354"/>
      <c r="DG308" s="354"/>
      <c r="DH308" s="354"/>
      <c r="DI308" s="354"/>
      <c r="DJ308" s="356"/>
      <c r="DK308" s="354"/>
      <c r="DL308" s="354"/>
      <c r="DM308" s="354"/>
      <c r="DN308" s="354"/>
      <c r="DO308" s="354"/>
      <c r="DP308" s="354"/>
      <c r="DQ308" s="354"/>
      <c r="DR308" s="354"/>
      <c r="DS308" s="354"/>
      <c r="DT308" s="354"/>
      <c r="DU308" s="354"/>
      <c r="DV308" s="354"/>
      <c r="DW308" s="354"/>
      <c r="DX308" s="354"/>
      <c r="DY308" s="354"/>
      <c r="DZ308" s="357"/>
      <c r="EA308" s="356"/>
      <c r="EB308" s="356"/>
      <c r="EC308" s="356"/>
      <c r="ED308" s="356">
        <v>5</v>
      </c>
      <c r="EE308" s="358"/>
      <c r="EF308" s="48"/>
      <c r="EG308" s="46"/>
      <c r="EH308" s="46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8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354"/>
      <c r="FR308" s="354"/>
      <c r="FS308" s="354"/>
      <c r="FT308" s="354"/>
      <c r="FU308" s="354"/>
      <c r="FV308" s="354"/>
      <c r="FW308" s="354"/>
      <c r="FX308" s="354"/>
      <c r="FY308" s="354"/>
      <c r="FZ308" s="354"/>
      <c r="GA308" s="354"/>
      <c r="GB308" s="354"/>
      <c r="GC308" s="354"/>
      <c r="GD308" s="354"/>
      <c r="GE308" s="354"/>
      <c r="GF308" s="354"/>
      <c r="GG308" s="354"/>
      <c r="GH308" s="354"/>
      <c r="GI308" s="354">
        <v>120</v>
      </c>
      <c r="GJ308" s="354"/>
      <c r="GK308" s="354"/>
      <c r="GL308" s="354"/>
      <c r="GM308" s="354"/>
      <c r="GN308" s="354"/>
      <c r="GO308" s="354"/>
      <c r="GP308" s="354"/>
      <c r="GQ308" s="354"/>
      <c r="GR308" s="354"/>
      <c r="GS308" s="354"/>
      <c r="GT308" s="354"/>
      <c r="GU308" s="354"/>
      <c r="GV308" s="354"/>
      <c r="GW308" s="354"/>
      <c r="GX308" s="354"/>
      <c r="GY308" s="354"/>
      <c r="GZ308" s="354"/>
      <c r="HA308" s="354"/>
      <c r="HB308" s="354"/>
      <c r="HC308" s="354"/>
      <c r="HD308" s="354"/>
      <c r="HE308" s="354"/>
      <c r="HF308" s="354"/>
      <c r="HG308" s="354"/>
      <c r="HH308" s="354"/>
      <c r="HI308" s="354"/>
      <c r="HJ308" s="354"/>
      <c r="HK308" s="354"/>
      <c r="HL308" s="354"/>
      <c r="HM308" s="354"/>
      <c r="HN308" s="354"/>
      <c r="HO308" s="354"/>
      <c r="HP308" s="354"/>
      <c r="HQ308" s="354"/>
      <c r="HR308" s="354"/>
      <c r="HS308" s="354"/>
      <c r="HT308" s="354"/>
      <c r="HU308" s="354"/>
      <c r="HV308" s="354"/>
      <c r="HW308" s="354"/>
      <c r="HX308" s="354"/>
      <c r="HY308" s="354"/>
      <c r="HZ308" s="354"/>
      <c r="IA308" s="354"/>
      <c r="IB308" s="354"/>
      <c r="IC308" s="354"/>
      <c r="ID308" s="354"/>
      <c r="IE308" s="354"/>
      <c r="IF308" s="354"/>
      <c r="IG308" s="354"/>
      <c r="IH308" s="354"/>
      <c r="II308" s="354"/>
      <c r="IJ308" s="354"/>
      <c r="IK308" s="354"/>
      <c r="IL308" s="354"/>
      <c r="IM308" s="354"/>
      <c r="IN308" s="354"/>
      <c r="IO308" s="354"/>
      <c r="IP308" s="354"/>
      <c r="IQ308" s="354"/>
      <c r="IR308" s="50"/>
      <c r="IS308" s="47"/>
      <c r="IT308" s="47"/>
      <c r="IU308" s="47"/>
      <c r="IV308" s="47"/>
      <c r="IW308" s="47"/>
      <c r="IX308" s="47"/>
      <c r="IY308" s="47"/>
      <c r="IZ308" s="47"/>
      <c r="JA308" s="47"/>
      <c r="JB308" s="47"/>
      <c r="JC308" s="47"/>
      <c r="JD308" s="47"/>
      <c r="JE308" s="47"/>
      <c r="JF308" s="47"/>
      <c r="JG308" s="47"/>
      <c r="JH308" s="47"/>
      <c r="JI308" s="47"/>
      <c r="JJ308" s="47"/>
      <c r="JK308" s="47"/>
      <c r="JL308" s="354"/>
      <c r="JM308" s="354"/>
      <c r="JN308" s="354"/>
      <c r="JO308" s="354"/>
      <c r="JP308" s="354"/>
      <c r="JQ308" s="354"/>
      <c r="JR308" s="354"/>
      <c r="JS308" s="354"/>
      <c r="JT308" s="354"/>
      <c r="JU308" s="354"/>
      <c r="JV308" s="354"/>
      <c r="JW308" s="354"/>
      <c r="JX308" s="354"/>
      <c r="JY308" s="354"/>
      <c r="JZ308" s="354"/>
      <c r="KA308" s="354"/>
      <c r="KB308" s="354"/>
      <c r="KC308" s="354"/>
      <c r="KD308" s="354"/>
      <c r="KE308" s="354"/>
      <c r="KF308" s="354"/>
      <c r="KG308" s="354"/>
      <c r="KH308" s="354"/>
      <c r="KI308" s="354"/>
      <c r="KJ308" s="354"/>
      <c r="KK308" s="354"/>
      <c r="KL308" s="354"/>
      <c r="KM308" s="354"/>
      <c r="KN308" s="354"/>
      <c r="KO308" s="354"/>
      <c r="KP308" s="354"/>
      <c r="KQ308" s="354"/>
      <c r="KR308" s="354"/>
      <c r="KS308" s="354"/>
      <c r="KT308" s="354"/>
      <c r="KU308" s="354"/>
      <c r="KV308" s="51"/>
      <c r="KW308" s="47"/>
      <c r="KX308" s="47"/>
      <c r="KY308" s="47"/>
      <c r="KZ308" s="47"/>
      <c r="LA308" s="47"/>
      <c r="LB308" s="47"/>
      <c r="LC308" s="47"/>
      <c r="LD308" s="361"/>
      <c r="LE308" s="361"/>
      <c r="LF308" s="361"/>
      <c r="LG308" s="361"/>
      <c r="LH308" s="361"/>
      <c r="LI308" s="361"/>
      <c r="LJ308" s="361"/>
      <c r="LK308" s="361"/>
      <c r="LL308" s="361"/>
      <c r="LM308" s="361"/>
      <c r="LN308" s="361"/>
      <c r="LO308" s="354"/>
      <c r="LP308" s="354"/>
      <c r="LQ308" s="356"/>
      <c r="LR308" s="356"/>
      <c r="LS308" s="356"/>
      <c r="LT308" s="356"/>
      <c r="LU308" s="356"/>
      <c r="LV308" s="354"/>
      <c r="LW308" s="51"/>
      <c r="LX308" s="354"/>
      <c r="LY308" s="354"/>
      <c r="LZ308" s="354"/>
      <c r="MA308" s="354"/>
      <c r="MB308" s="363"/>
      <c r="MC308" s="363"/>
      <c r="MD308" s="354"/>
      <c r="ME308" s="354"/>
      <c r="MF308" s="354"/>
      <c r="MG308" s="354"/>
      <c r="MH308" s="354"/>
      <c r="MI308" s="354"/>
      <c r="MJ308" s="354"/>
      <c r="MK308" s="354"/>
      <c r="ML308" s="354"/>
      <c r="MM308" s="354"/>
      <c r="MN308" s="354"/>
      <c r="MO308" s="354"/>
      <c r="MP308" s="354"/>
      <c r="MQ308" s="354"/>
      <c r="MR308" s="354"/>
      <c r="MS308" s="51"/>
      <c r="MT308" s="364">
        <f t="shared" si="182"/>
        <v>120</v>
      </c>
      <c r="MU308" s="365">
        <f t="shared" si="183"/>
        <v>0</v>
      </c>
      <c r="MV308" s="366">
        <f t="shared" si="184"/>
        <v>120</v>
      </c>
      <c r="MW308" s="365">
        <v>1760</v>
      </c>
      <c r="MX308" s="365">
        <v>1612</v>
      </c>
      <c r="MY308" s="54"/>
      <c r="MZ308" s="708"/>
      <c r="NA308" s="708">
        <v>1.6</v>
      </c>
      <c r="NB308" s="709">
        <f t="shared" si="185"/>
        <v>192</v>
      </c>
      <c r="NC308" s="710"/>
      <c r="ND308" s="710">
        <v>10.7</v>
      </c>
      <c r="NE308" s="738">
        <f t="shared" si="212"/>
        <v>0.00186567164179108</v>
      </c>
      <c r="NF308" s="739"/>
      <c r="NG308" s="739">
        <v>3000</v>
      </c>
      <c r="NH308" s="739">
        <v>10.7</v>
      </c>
      <c r="NI308" s="740">
        <f t="shared" si="186"/>
        <v>8859.6</v>
      </c>
      <c r="NJ308" s="738">
        <f t="shared" si="213"/>
        <v>0.00186567164179108</v>
      </c>
      <c r="NK308" s="741"/>
      <c r="NL308" s="742">
        <v>44562</v>
      </c>
      <c r="NM308" s="739">
        <f ca="1" t="shared" si="187"/>
        <v>17.1666666666667</v>
      </c>
      <c r="NN308" s="739">
        <f ca="1" t="shared" si="188"/>
        <v>515</v>
      </c>
      <c r="NO308" s="739">
        <v>953</v>
      </c>
      <c r="NP308" s="739">
        <f t="shared" si="189"/>
        <v>120</v>
      </c>
      <c r="NQ308" s="761">
        <f t="shared" si="190"/>
        <v>0.134755755193711</v>
      </c>
      <c r="NR308" s="739">
        <f ca="1" t="shared" si="191"/>
        <v>0.0955065061081641</v>
      </c>
      <c r="NS308" s="739">
        <f t="shared" si="192"/>
        <v>828</v>
      </c>
      <c r="NT308" s="739"/>
      <c r="NU308" s="739">
        <f ca="1" t="shared" si="193"/>
        <v>6.99029126213592</v>
      </c>
      <c r="NV308" s="769">
        <f ca="1" t="shared" si="194"/>
        <v>0.233009708737864</v>
      </c>
      <c r="NW308" s="769">
        <f ca="1" t="shared" si="195"/>
        <v>3553.5</v>
      </c>
      <c r="NX308" s="739"/>
      <c r="NY308" s="739"/>
      <c r="NZ308" s="739"/>
      <c r="OA308" s="739"/>
      <c r="OB308" s="739"/>
      <c r="OC308" s="739"/>
      <c r="OD308" s="739"/>
      <c r="OE308" s="743">
        <f t="shared" si="196"/>
        <v>0</v>
      </c>
      <c r="OF308" s="743">
        <f t="shared" si="197"/>
        <v>0</v>
      </c>
      <c r="OG308" s="743">
        <f t="shared" si="198"/>
        <v>0</v>
      </c>
      <c r="OH308" s="743">
        <f t="shared" si="199"/>
        <v>0</v>
      </c>
      <c r="OI308" s="743">
        <f t="shared" si="200"/>
        <v>0</v>
      </c>
      <c r="OJ308" s="739">
        <f t="shared" si="201"/>
        <v>120</v>
      </c>
      <c r="OK308" s="739">
        <f t="shared" si="202"/>
        <v>0</v>
      </c>
      <c r="OL308" s="739">
        <f t="shared" si="203"/>
        <v>0</v>
      </c>
      <c r="OM308" s="739">
        <f t="shared" si="204"/>
        <v>0</v>
      </c>
      <c r="ON308" s="739">
        <f t="shared" si="205"/>
        <v>0</v>
      </c>
      <c r="OO308" s="739">
        <f t="shared" si="206"/>
        <v>0</v>
      </c>
      <c r="OP308" s="739"/>
      <c r="OQ308" s="739">
        <f t="shared" si="207"/>
        <v>0</v>
      </c>
      <c r="OR308" s="739">
        <f t="shared" si="208"/>
        <v>120</v>
      </c>
      <c r="OS308" s="739">
        <f t="shared" si="209"/>
        <v>0</v>
      </c>
      <c r="OT308" s="739">
        <f t="shared" si="210"/>
        <v>0</v>
      </c>
      <c r="OU308" s="739"/>
      <c r="OV308" s="739"/>
      <c r="OW308" s="739"/>
      <c r="OX308" s="739"/>
      <c r="OY308" s="739"/>
      <c r="OZ308" s="739"/>
      <c r="PA308" s="739"/>
      <c r="PB308" s="739"/>
      <c r="PC308" s="739"/>
      <c r="PD308" s="739"/>
      <c r="PE308" s="739"/>
      <c r="PF308" s="739"/>
      <c r="PG308" s="739"/>
      <c r="PI308" s="28">
        <v>0</v>
      </c>
      <c r="PJ308" s="28">
        <v>1000</v>
      </c>
      <c r="PK308" s="28">
        <v>0</v>
      </c>
      <c r="PL308" s="28">
        <v>40</v>
      </c>
      <c r="PM308" s="28">
        <v>0</v>
      </c>
      <c r="PN308" s="28">
        <v>0</v>
      </c>
      <c r="PO308" s="28">
        <v>0</v>
      </c>
      <c r="PP308" s="28">
        <v>600</v>
      </c>
      <c r="PQ308" s="28">
        <v>40</v>
      </c>
      <c r="PR308" s="28">
        <v>0</v>
      </c>
      <c r="PS308" s="28">
        <v>0</v>
      </c>
      <c r="PT308" s="28">
        <v>0</v>
      </c>
      <c r="PU308" s="28">
        <v>0</v>
      </c>
      <c r="PV308" s="28">
        <v>1680</v>
      </c>
      <c r="PW308" s="28">
        <v>-80</v>
      </c>
    </row>
    <row r="309" s="28" customFormat="1" customHeight="1" spans="1:439">
      <c r="A309" s="847" t="s">
        <v>1334</v>
      </c>
      <c r="B309" s="343"/>
      <c r="C309" s="95" t="s">
        <v>2129</v>
      </c>
      <c r="D309" s="95" t="s">
        <v>2130</v>
      </c>
      <c r="E309" s="411"/>
      <c r="F309" s="290" t="s">
        <v>2133</v>
      </c>
      <c r="G309" s="112" t="s">
        <v>792</v>
      </c>
      <c r="H309" s="113" t="s">
        <v>793</v>
      </c>
      <c r="I309" s="99">
        <f t="shared" si="214"/>
        <v>-824</v>
      </c>
      <c r="J309" s="114">
        <v>1836</v>
      </c>
      <c r="K309" s="456">
        <v>-11</v>
      </c>
      <c r="L309" s="150">
        <f t="shared" si="178"/>
        <v>1012</v>
      </c>
      <c r="M309" s="151">
        <f t="shared" si="179"/>
        <v>1012</v>
      </c>
      <c r="N309" s="455"/>
      <c r="O309" s="37">
        <v>1826</v>
      </c>
      <c r="P309" s="36"/>
      <c r="Q309" s="33">
        <f t="shared" si="180"/>
        <v>0</v>
      </c>
      <c r="R309" s="34">
        <f t="shared" si="181"/>
        <v>0</v>
      </c>
      <c r="S309" s="346"/>
      <c r="T309" s="346"/>
      <c r="U309" s="824"/>
      <c r="V309" s="824"/>
      <c r="W309" s="346"/>
      <c r="X309" s="347"/>
      <c r="Y309" s="348"/>
      <c r="Z309" s="348"/>
      <c r="AA309" s="348"/>
      <c r="AB309" s="348"/>
      <c r="AC309" s="348"/>
      <c r="AD309" s="348"/>
      <c r="AE309" s="348"/>
      <c r="AF309" s="346"/>
      <c r="AG309" s="346"/>
      <c r="AH309" s="346"/>
      <c r="AI309" s="346"/>
      <c r="AJ309" s="346"/>
      <c r="AK309" s="346"/>
      <c r="AL309" s="346"/>
      <c r="AM309" s="346"/>
      <c r="AN309" s="346"/>
      <c r="AO309" s="346"/>
      <c r="AP309" s="346"/>
      <c r="AQ309" s="346"/>
      <c r="AR309" s="346"/>
      <c r="AS309" s="346"/>
      <c r="AT309" s="346"/>
      <c r="AU309" s="346"/>
      <c r="AV309" s="346"/>
      <c r="AW309" s="346"/>
      <c r="AX309" s="346"/>
      <c r="AY309" s="349"/>
      <c r="AZ309" s="48">
        <v>1</v>
      </c>
      <c r="BA309" s="48"/>
      <c r="BB309" s="48"/>
      <c r="BC309" s="48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354"/>
      <c r="BT309" s="354"/>
      <c r="BU309" s="354"/>
      <c r="BV309" s="354"/>
      <c r="BW309" s="354"/>
      <c r="BX309" s="354"/>
      <c r="BY309" s="354"/>
      <c r="BZ309" s="354"/>
      <c r="CA309" s="354"/>
      <c r="CB309" s="354"/>
      <c r="CC309" s="354"/>
      <c r="CD309" s="354"/>
      <c r="CE309" s="354"/>
      <c r="CF309" s="354"/>
      <c r="CG309" s="354"/>
      <c r="CH309" s="354"/>
      <c r="CI309" s="354"/>
      <c r="CJ309" s="354"/>
      <c r="CK309" s="354"/>
      <c r="CL309" s="354"/>
      <c r="CM309" s="354"/>
      <c r="CN309" s="354"/>
      <c r="CO309" s="354"/>
      <c r="CP309" s="358"/>
      <c r="CQ309" s="48"/>
      <c r="CR309" s="354"/>
      <c r="CS309" s="354"/>
      <c r="CT309" s="355"/>
      <c r="CU309" s="354"/>
      <c r="CV309" s="354"/>
      <c r="CW309" s="354"/>
      <c r="CX309" s="354"/>
      <c r="CY309" s="354"/>
      <c r="CZ309" s="354">
        <v>200</v>
      </c>
      <c r="DA309" s="356"/>
      <c r="DB309" s="354"/>
      <c r="DC309" s="354"/>
      <c r="DD309" s="354"/>
      <c r="DE309" s="354"/>
      <c r="DF309" s="354"/>
      <c r="DG309" s="354"/>
      <c r="DH309" s="354"/>
      <c r="DI309" s="354"/>
      <c r="DJ309" s="356"/>
      <c r="DK309" s="354"/>
      <c r="DL309" s="354"/>
      <c r="DM309" s="354"/>
      <c r="DN309" s="354"/>
      <c r="DO309" s="354"/>
      <c r="DP309" s="354"/>
      <c r="DQ309" s="354"/>
      <c r="DR309" s="354"/>
      <c r="DS309" s="354"/>
      <c r="DT309" s="354"/>
      <c r="DU309" s="354"/>
      <c r="DV309" s="354"/>
      <c r="DW309" s="354"/>
      <c r="DX309" s="354"/>
      <c r="DY309" s="354"/>
      <c r="DZ309" s="357"/>
      <c r="EA309" s="356"/>
      <c r="EB309" s="356"/>
      <c r="EC309" s="356"/>
      <c r="ED309" s="356">
        <v>13</v>
      </c>
      <c r="EE309" s="358"/>
      <c r="EF309" s="48"/>
      <c r="EG309" s="46"/>
      <c r="EH309" s="46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8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354"/>
      <c r="FR309" s="354"/>
      <c r="FS309" s="354"/>
      <c r="FT309" s="354"/>
      <c r="FU309" s="354"/>
      <c r="FV309" s="354"/>
      <c r="FW309" s="354"/>
      <c r="FX309" s="354"/>
      <c r="FY309" s="354"/>
      <c r="FZ309" s="354"/>
      <c r="GA309" s="354"/>
      <c r="GB309" s="354"/>
      <c r="GC309" s="354"/>
      <c r="GD309" s="354"/>
      <c r="GE309" s="354"/>
      <c r="GF309" s="354"/>
      <c r="GG309" s="354"/>
      <c r="GH309" s="354"/>
      <c r="GI309" s="354"/>
      <c r="GJ309" s="354"/>
      <c r="GK309" s="354"/>
      <c r="GL309" s="354"/>
      <c r="GM309" s="354"/>
      <c r="GN309" s="354"/>
      <c r="GO309" s="354"/>
      <c r="GP309" s="354"/>
      <c r="GQ309" s="354"/>
      <c r="GR309" s="354"/>
      <c r="GS309" s="354"/>
      <c r="GT309" s="354"/>
      <c r="GU309" s="354"/>
      <c r="GV309" s="354"/>
      <c r="GW309" s="354"/>
      <c r="GX309" s="354"/>
      <c r="GY309" s="354"/>
      <c r="GZ309" s="354"/>
      <c r="HA309" s="354"/>
      <c r="HB309" s="354"/>
      <c r="HC309" s="354"/>
      <c r="HD309" s="354"/>
      <c r="HE309" s="354"/>
      <c r="HF309" s="354"/>
      <c r="HG309" s="354"/>
      <c r="HH309" s="354"/>
      <c r="HI309" s="354"/>
      <c r="HJ309" s="354">
        <v>600</v>
      </c>
      <c r="HK309" s="354"/>
      <c r="HL309" s="354"/>
      <c r="HM309" s="354"/>
      <c r="HN309" s="354"/>
      <c r="HO309" s="354"/>
      <c r="HP309" s="354"/>
      <c r="HQ309" s="354"/>
      <c r="HR309" s="354"/>
      <c r="HS309" s="354"/>
      <c r="HT309" s="354"/>
      <c r="HU309" s="354"/>
      <c r="HV309" s="354"/>
      <c r="HW309" s="354"/>
      <c r="HX309" s="354"/>
      <c r="HY309" s="354"/>
      <c r="HZ309" s="354"/>
      <c r="IA309" s="354"/>
      <c r="IB309" s="354"/>
      <c r="IC309" s="354"/>
      <c r="ID309" s="354"/>
      <c r="IE309" s="354"/>
      <c r="IF309" s="354"/>
      <c r="IG309" s="354"/>
      <c r="IH309" s="354"/>
      <c r="II309" s="354"/>
      <c r="IJ309" s="354"/>
      <c r="IK309" s="354"/>
      <c r="IL309" s="354"/>
      <c r="IM309" s="354"/>
      <c r="IN309" s="354"/>
      <c r="IO309" s="354"/>
      <c r="IP309" s="354"/>
      <c r="IQ309" s="354"/>
      <c r="IR309" s="50"/>
      <c r="IS309" s="47"/>
      <c r="IT309" s="47"/>
      <c r="IU309" s="47"/>
      <c r="IV309" s="47"/>
      <c r="IW309" s="47"/>
      <c r="IX309" s="47"/>
      <c r="IY309" s="47"/>
      <c r="IZ309" s="47"/>
      <c r="JA309" s="47"/>
      <c r="JB309" s="47"/>
      <c r="JC309" s="47"/>
      <c r="JD309" s="47"/>
      <c r="JE309" s="47"/>
      <c r="JF309" s="47"/>
      <c r="JG309" s="47"/>
      <c r="JH309" s="47"/>
      <c r="JI309" s="47"/>
      <c r="JJ309" s="47"/>
      <c r="JK309" s="47"/>
      <c r="JL309" s="354"/>
      <c r="JM309" s="354"/>
      <c r="JN309" s="354"/>
      <c r="JO309" s="354"/>
      <c r="JP309" s="354"/>
      <c r="JQ309" s="354"/>
      <c r="JR309" s="354"/>
      <c r="JS309" s="354"/>
      <c r="JT309" s="354"/>
      <c r="JU309" s="354"/>
      <c r="JV309" s="354"/>
      <c r="JW309" s="354"/>
      <c r="JX309" s="354"/>
      <c r="JY309" s="354"/>
      <c r="JZ309" s="354"/>
      <c r="KA309" s="354"/>
      <c r="KB309" s="354"/>
      <c r="KC309" s="354"/>
      <c r="KD309" s="354"/>
      <c r="KE309" s="354"/>
      <c r="KF309" s="354"/>
      <c r="KG309" s="354"/>
      <c r="KH309" s="354"/>
      <c r="KI309" s="354"/>
      <c r="KJ309" s="354"/>
      <c r="KK309" s="354"/>
      <c r="KL309" s="354"/>
      <c r="KM309" s="354"/>
      <c r="KN309" s="354"/>
      <c r="KO309" s="354"/>
      <c r="KP309" s="354"/>
      <c r="KQ309" s="354"/>
      <c r="KR309" s="354"/>
      <c r="KS309" s="354"/>
      <c r="KT309" s="354"/>
      <c r="KU309" s="354"/>
      <c r="KV309" s="51"/>
      <c r="KW309" s="47"/>
      <c r="KX309" s="47"/>
      <c r="KY309" s="47"/>
      <c r="KZ309" s="47"/>
      <c r="LA309" s="47"/>
      <c r="LB309" s="47"/>
      <c r="LC309" s="47"/>
      <c r="LD309" s="361"/>
      <c r="LE309" s="361"/>
      <c r="LF309" s="361"/>
      <c r="LG309" s="361"/>
      <c r="LH309" s="361"/>
      <c r="LI309" s="361"/>
      <c r="LJ309" s="361"/>
      <c r="LK309" s="361"/>
      <c r="LL309" s="361"/>
      <c r="LM309" s="361"/>
      <c r="LN309" s="361"/>
      <c r="LO309" s="354"/>
      <c r="LP309" s="354"/>
      <c r="LQ309" s="356"/>
      <c r="LR309" s="356"/>
      <c r="LS309" s="356"/>
      <c r="LT309" s="356"/>
      <c r="LU309" s="356"/>
      <c r="LV309" s="354"/>
      <c r="LW309" s="51"/>
      <c r="LX309" s="354"/>
      <c r="LY309" s="354"/>
      <c r="LZ309" s="354"/>
      <c r="MA309" s="354"/>
      <c r="MB309" s="363"/>
      <c r="MC309" s="363"/>
      <c r="MD309" s="354"/>
      <c r="ME309" s="354"/>
      <c r="MF309" s="354"/>
      <c r="MG309" s="354"/>
      <c r="MH309" s="354"/>
      <c r="MI309" s="354"/>
      <c r="MJ309" s="354"/>
      <c r="MK309" s="354"/>
      <c r="ML309" s="354"/>
      <c r="MM309" s="354"/>
      <c r="MN309" s="354"/>
      <c r="MO309" s="354"/>
      <c r="MP309" s="354"/>
      <c r="MQ309" s="354"/>
      <c r="MR309" s="354"/>
      <c r="MS309" s="51"/>
      <c r="MT309" s="364">
        <f t="shared" si="182"/>
        <v>600</v>
      </c>
      <c r="MU309" s="365">
        <f t="shared" si="183"/>
        <v>0</v>
      </c>
      <c r="MV309" s="366">
        <f t="shared" si="184"/>
        <v>600</v>
      </c>
      <c r="MW309" s="365">
        <v>1160</v>
      </c>
      <c r="MX309" s="365">
        <v>1423</v>
      </c>
      <c r="MY309" s="54"/>
      <c r="MZ309" s="708"/>
      <c r="NA309" s="708">
        <v>1.6</v>
      </c>
      <c r="NB309" s="709">
        <f t="shared" si="185"/>
        <v>960</v>
      </c>
      <c r="NC309" s="710"/>
      <c r="ND309" s="710">
        <v>13.25</v>
      </c>
      <c r="NE309" s="738">
        <f t="shared" si="212"/>
        <v>-0.236007462686567</v>
      </c>
      <c r="NF309" s="739"/>
      <c r="NG309" s="739">
        <v>3000</v>
      </c>
      <c r="NH309" s="739">
        <v>13.25</v>
      </c>
      <c r="NI309" s="740">
        <f t="shared" si="186"/>
        <v>13409</v>
      </c>
      <c r="NJ309" s="738">
        <f t="shared" si="213"/>
        <v>-0.236007462686567</v>
      </c>
      <c r="NK309" s="741"/>
      <c r="NL309" s="742">
        <v>44562</v>
      </c>
      <c r="NM309" s="739">
        <f ca="1" t="shared" si="187"/>
        <v>17.1666666666667</v>
      </c>
      <c r="NN309" s="739">
        <f ca="1" t="shared" si="188"/>
        <v>515</v>
      </c>
      <c r="NO309" s="739">
        <v>1826</v>
      </c>
      <c r="NP309" s="739">
        <f t="shared" si="189"/>
        <v>600</v>
      </c>
      <c r="NQ309" s="761">
        <f t="shared" si="190"/>
        <v>0.422832980972516</v>
      </c>
      <c r="NR309" s="739">
        <f ca="1" t="shared" si="191"/>
        <v>0.299677743796055</v>
      </c>
      <c r="NS309" s="739">
        <f t="shared" si="192"/>
        <v>1012</v>
      </c>
      <c r="NT309" s="739"/>
      <c r="NU309" s="739">
        <f ca="1" t="shared" si="193"/>
        <v>34.9514563106796</v>
      </c>
      <c r="NV309" s="769">
        <f ca="1" t="shared" si="194"/>
        <v>1.16504854368932</v>
      </c>
      <c r="NW309" s="769">
        <f ca="1" t="shared" si="195"/>
        <v>868.633333333333</v>
      </c>
      <c r="NX309" s="739"/>
      <c r="NY309" s="739"/>
      <c r="NZ309" s="739"/>
      <c r="OA309" s="739"/>
      <c r="OB309" s="739"/>
      <c r="OC309" s="739"/>
      <c r="OD309" s="739"/>
      <c r="OE309" s="743">
        <f t="shared" si="196"/>
        <v>0</v>
      </c>
      <c r="OF309" s="743">
        <f t="shared" si="197"/>
        <v>0</v>
      </c>
      <c r="OG309" s="743">
        <f t="shared" si="198"/>
        <v>0</v>
      </c>
      <c r="OH309" s="743">
        <f t="shared" si="199"/>
        <v>0</v>
      </c>
      <c r="OI309" s="743">
        <f t="shared" si="200"/>
        <v>0</v>
      </c>
      <c r="OJ309" s="739">
        <f t="shared" si="201"/>
        <v>0</v>
      </c>
      <c r="OK309" s="739">
        <f t="shared" si="202"/>
        <v>0</v>
      </c>
      <c r="OL309" s="739">
        <f t="shared" si="203"/>
        <v>0</v>
      </c>
      <c r="OM309" s="739">
        <f t="shared" si="204"/>
        <v>0</v>
      </c>
      <c r="ON309" s="739">
        <f t="shared" si="205"/>
        <v>0</v>
      </c>
      <c r="OO309" s="739">
        <f t="shared" si="206"/>
        <v>600</v>
      </c>
      <c r="OP309" s="739"/>
      <c r="OQ309" s="739">
        <f t="shared" si="207"/>
        <v>0</v>
      </c>
      <c r="OR309" s="739">
        <f t="shared" si="208"/>
        <v>600</v>
      </c>
      <c r="OS309" s="739">
        <f t="shared" si="209"/>
        <v>0</v>
      </c>
      <c r="OT309" s="739">
        <f t="shared" si="210"/>
        <v>0</v>
      </c>
      <c r="OU309" s="739"/>
      <c r="OV309" s="739"/>
      <c r="OW309" s="739"/>
      <c r="OX309" s="739"/>
      <c r="OY309" s="739"/>
      <c r="OZ309" s="739"/>
      <c r="PA309" s="739"/>
      <c r="PB309" s="739"/>
      <c r="PC309" s="739"/>
      <c r="PD309" s="739"/>
      <c r="PE309" s="739"/>
      <c r="PF309" s="739"/>
      <c r="PG309" s="739"/>
      <c r="PI309" s="28">
        <v>0</v>
      </c>
      <c r="PJ309" s="28">
        <v>600</v>
      </c>
      <c r="PK309" s="28">
        <v>0</v>
      </c>
      <c r="PL309" s="28">
        <v>120</v>
      </c>
      <c r="PM309" s="28">
        <v>0</v>
      </c>
      <c r="PN309" s="28">
        <v>0</v>
      </c>
      <c r="PO309" s="28">
        <v>0</v>
      </c>
      <c r="PP309" s="28">
        <v>320</v>
      </c>
      <c r="PQ309" s="28">
        <v>40</v>
      </c>
      <c r="PR309" s="28">
        <v>0</v>
      </c>
      <c r="PS309" s="28">
        <v>0</v>
      </c>
      <c r="PT309" s="28">
        <v>0</v>
      </c>
      <c r="PU309" s="28">
        <v>0</v>
      </c>
      <c r="PV309" s="28">
        <v>1080</v>
      </c>
      <c r="PW309" s="28">
        <v>-80</v>
      </c>
    </row>
    <row r="310" s="28" customFormat="1" customHeight="1" spans="1:439">
      <c r="A310" s="847" t="s">
        <v>1334</v>
      </c>
      <c r="B310" s="343">
        <v>2019</v>
      </c>
      <c r="C310" s="95" t="s">
        <v>2166</v>
      </c>
      <c r="D310" s="95" t="s">
        <v>2301</v>
      </c>
      <c r="E310" s="411"/>
      <c r="F310" s="290" t="s">
        <v>2302</v>
      </c>
      <c r="G310" s="112" t="s">
        <v>765</v>
      </c>
      <c r="H310" s="113" t="s">
        <v>766</v>
      </c>
      <c r="I310" s="99">
        <f t="shared" si="214"/>
        <v>-807</v>
      </c>
      <c r="J310" s="100">
        <v>807</v>
      </c>
      <c r="K310" s="454">
        <v>0</v>
      </c>
      <c r="L310" s="150">
        <f t="shared" si="178"/>
        <v>0</v>
      </c>
      <c r="M310" s="151">
        <f t="shared" si="179"/>
        <v>0</v>
      </c>
      <c r="N310" s="455"/>
      <c r="O310" s="35">
        <v>1215</v>
      </c>
      <c r="P310" s="157"/>
      <c r="Q310" s="154">
        <f t="shared" si="180"/>
        <v>0</v>
      </c>
      <c r="R310" s="34">
        <f t="shared" si="181"/>
        <v>0</v>
      </c>
      <c r="S310" s="490"/>
      <c r="T310" s="490"/>
      <c r="U310" s="824"/>
      <c r="V310" s="824"/>
      <c r="W310" s="490"/>
      <c r="X310" s="489"/>
      <c r="Y310" s="505"/>
      <c r="Z310" s="505"/>
      <c r="AA310" s="505"/>
      <c r="AB310" s="505"/>
      <c r="AC310" s="505"/>
      <c r="AD310" s="505"/>
      <c r="AE310" s="505"/>
      <c r="AF310" s="490"/>
      <c r="AG310" s="490"/>
      <c r="AH310" s="490"/>
      <c r="AI310" s="490"/>
      <c r="AJ310" s="490"/>
      <c r="AK310" s="490"/>
      <c r="AL310" s="490"/>
      <c r="AM310" s="490"/>
      <c r="AN310" s="490"/>
      <c r="AO310" s="490"/>
      <c r="AP310" s="490"/>
      <c r="AQ310" s="490"/>
      <c r="AR310" s="490"/>
      <c r="AS310" s="490"/>
      <c r="AT310" s="490"/>
      <c r="AU310" s="490"/>
      <c r="AV310" s="490"/>
      <c r="AW310" s="490"/>
      <c r="AX310" s="490"/>
      <c r="AY310" s="100"/>
      <c r="AZ310" s="48"/>
      <c r="BA310" s="48"/>
      <c r="BB310" s="48"/>
      <c r="BC310" s="48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354"/>
      <c r="BT310" s="354"/>
      <c r="BU310" s="354"/>
      <c r="BV310" s="354"/>
      <c r="BW310" s="354"/>
      <c r="BX310" s="354"/>
      <c r="BY310" s="354"/>
      <c r="BZ310" s="354"/>
      <c r="CA310" s="354"/>
      <c r="CB310" s="354"/>
      <c r="CC310" s="354"/>
      <c r="CD310" s="354"/>
      <c r="CE310" s="354"/>
      <c r="CF310" s="354"/>
      <c r="CG310" s="354"/>
      <c r="CH310" s="354"/>
      <c r="CI310" s="354"/>
      <c r="CJ310" s="354"/>
      <c r="CK310" s="354"/>
      <c r="CL310" s="354"/>
      <c r="CM310" s="354"/>
      <c r="CN310" s="354"/>
      <c r="CO310" s="354"/>
      <c r="CP310" s="358"/>
      <c r="CQ310" s="48"/>
      <c r="CR310" s="354"/>
      <c r="CS310" s="354"/>
      <c r="CT310" s="355"/>
      <c r="CU310" s="354"/>
      <c r="CV310" s="354"/>
      <c r="CW310" s="354"/>
      <c r="CX310" s="354"/>
      <c r="CY310" s="354"/>
      <c r="CZ310" s="354"/>
      <c r="DA310" s="356">
        <v>-9</v>
      </c>
      <c r="DB310" s="354"/>
      <c r="DC310" s="354"/>
      <c r="DD310" s="354"/>
      <c r="DE310" s="354"/>
      <c r="DF310" s="354"/>
      <c r="DG310" s="354"/>
      <c r="DH310" s="354"/>
      <c r="DI310" s="354"/>
      <c r="DJ310" s="354"/>
      <c r="DK310" s="354"/>
      <c r="DL310" s="354"/>
      <c r="DM310" s="354"/>
      <c r="DN310" s="354"/>
      <c r="DO310" s="354"/>
      <c r="DP310" s="354"/>
      <c r="DQ310" s="354"/>
      <c r="DR310" s="354"/>
      <c r="DS310" s="354"/>
      <c r="DT310" s="354"/>
      <c r="DU310" s="354"/>
      <c r="DV310" s="354"/>
      <c r="DW310" s="354"/>
      <c r="DX310" s="354"/>
      <c r="DY310" s="354"/>
      <c r="DZ310" s="357"/>
      <c r="EA310" s="356">
        <v>-51</v>
      </c>
      <c r="EB310" s="356"/>
      <c r="EC310" s="356"/>
      <c r="ED310" s="356">
        <v>9</v>
      </c>
      <c r="EE310" s="358"/>
      <c r="EF310" s="48"/>
      <c r="EG310" s="46">
        <v>288</v>
      </c>
      <c r="EH310" s="46"/>
      <c r="EI310" s="47"/>
      <c r="EJ310" s="47"/>
      <c r="EK310" s="47">
        <v>120</v>
      </c>
      <c r="EL310" s="47"/>
      <c r="EM310" s="47"/>
      <c r="EN310" s="47"/>
      <c r="EO310" s="47"/>
      <c r="EP310" s="47"/>
      <c r="EQ310" s="47"/>
      <c r="ER310" s="47"/>
      <c r="ES310" s="47"/>
      <c r="ET310" s="48"/>
      <c r="EU310" s="47"/>
      <c r="EV310" s="47">
        <v>120</v>
      </c>
      <c r="EW310" s="47">
        <v>60</v>
      </c>
      <c r="EX310" s="47"/>
      <c r="EY310" s="47"/>
      <c r="EZ310" s="47"/>
      <c r="FA310" s="47"/>
      <c r="FB310" s="47"/>
      <c r="FC310" s="47"/>
      <c r="FD310" s="47"/>
      <c r="FE310" s="47">
        <v>240</v>
      </c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354"/>
      <c r="FR310" s="354"/>
      <c r="FS310" s="354"/>
      <c r="FT310" s="354"/>
      <c r="FU310" s="354">
        <v>288</v>
      </c>
      <c r="FV310" s="354"/>
      <c r="FW310" s="354"/>
      <c r="FX310" s="354"/>
      <c r="FY310" s="354"/>
      <c r="FZ310" s="354">
        <v>120</v>
      </c>
      <c r="GA310" s="354"/>
      <c r="GB310" s="354"/>
      <c r="GC310" s="354"/>
      <c r="GD310" s="354"/>
      <c r="GE310" s="354"/>
      <c r="GF310" s="354"/>
      <c r="GG310" s="354"/>
      <c r="GH310" s="354"/>
      <c r="GI310" s="354"/>
      <c r="GJ310" s="354"/>
      <c r="GK310" s="354"/>
      <c r="GL310" s="354"/>
      <c r="GM310" s="354"/>
      <c r="GN310" s="354"/>
      <c r="GO310" s="354"/>
      <c r="GP310" s="354"/>
      <c r="GQ310" s="354"/>
      <c r="GR310" s="354"/>
      <c r="GS310" s="354"/>
      <c r="GT310" s="354"/>
      <c r="GU310" s="354"/>
      <c r="GV310" s="354"/>
      <c r="GW310" s="354"/>
      <c r="GX310" s="354"/>
      <c r="GY310" s="354"/>
      <c r="GZ310" s="354"/>
      <c r="HA310" s="354"/>
      <c r="HB310" s="354"/>
      <c r="HC310" s="354"/>
      <c r="HD310" s="354"/>
      <c r="HE310" s="354"/>
      <c r="HF310" s="354"/>
      <c r="HG310" s="354"/>
      <c r="HH310" s="354"/>
      <c r="HI310" s="354"/>
      <c r="HJ310" s="354"/>
      <c r="HK310" s="354"/>
      <c r="HL310" s="354"/>
      <c r="HM310" s="354"/>
      <c r="HN310" s="354"/>
      <c r="HO310" s="354"/>
      <c r="HP310" s="354"/>
      <c r="HQ310" s="354"/>
      <c r="HR310" s="354"/>
      <c r="HS310" s="354"/>
      <c r="HT310" s="354"/>
      <c r="HU310" s="354"/>
      <c r="HV310" s="354"/>
      <c r="HW310" s="354"/>
      <c r="HX310" s="354"/>
      <c r="HY310" s="354"/>
      <c r="HZ310" s="354"/>
      <c r="IA310" s="354"/>
      <c r="IB310" s="354"/>
      <c r="IC310" s="354"/>
      <c r="ID310" s="354"/>
      <c r="IE310" s="354"/>
      <c r="IF310" s="354"/>
      <c r="IG310" s="354"/>
      <c r="IH310" s="354"/>
      <c r="II310" s="354"/>
      <c r="IJ310" s="354"/>
      <c r="IK310" s="354"/>
      <c r="IL310" s="354"/>
      <c r="IM310" s="354"/>
      <c r="IN310" s="354"/>
      <c r="IO310" s="354"/>
      <c r="IP310" s="354"/>
      <c r="IQ310" s="354"/>
      <c r="IR310" s="50"/>
      <c r="IS310" s="47"/>
      <c r="IT310" s="47"/>
      <c r="IU310" s="47"/>
      <c r="IV310" s="47"/>
      <c r="IW310" s="47"/>
      <c r="IX310" s="47"/>
      <c r="IY310" s="47"/>
      <c r="IZ310" s="47"/>
      <c r="JA310" s="47"/>
      <c r="JB310" s="47"/>
      <c r="JC310" s="47"/>
      <c r="JD310" s="47"/>
      <c r="JE310" s="47"/>
      <c r="JF310" s="47"/>
      <c r="JG310" s="47"/>
      <c r="JH310" s="47"/>
      <c r="JI310" s="47"/>
      <c r="JJ310" s="47"/>
      <c r="JK310" s="47"/>
      <c r="JL310" s="354"/>
      <c r="JM310" s="354"/>
      <c r="JN310" s="354"/>
      <c r="JO310" s="354"/>
      <c r="JP310" s="354"/>
      <c r="JQ310" s="354"/>
      <c r="JR310" s="354"/>
      <c r="JS310" s="354"/>
      <c r="JT310" s="354"/>
      <c r="JU310" s="354"/>
      <c r="JV310" s="354"/>
      <c r="JW310" s="354"/>
      <c r="JX310" s="354"/>
      <c r="JY310" s="354"/>
      <c r="JZ310" s="354"/>
      <c r="KA310" s="354"/>
      <c r="KB310" s="354"/>
      <c r="KC310" s="354"/>
      <c r="KD310" s="354"/>
      <c r="KE310" s="354"/>
      <c r="KF310" s="354"/>
      <c r="KG310" s="354"/>
      <c r="KH310" s="354"/>
      <c r="KI310" s="354"/>
      <c r="KJ310" s="354"/>
      <c r="KK310" s="354"/>
      <c r="KL310" s="354"/>
      <c r="KM310" s="354"/>
      <c r="KN310" s="354"/>
      <c r="KO310" s="354"/>
      <c r="KP310" s="354"/>
      <c r="KQ310" s="354"/>
      <c r="KR310" s="354"/>
      <c r="KS310" s="354"/>
      <c r="KT310" s="354"/>
      <c r="KU310" s="354"/>
      <c r="KV310" s="51"/>
      <c r="KW310" s="47"/>
      <c r="KX310" s="47"/>
      <c r="KY310" s="47"/>
      <c r="KZ310" s="47"/>
      <c r="LA310" s="47"/>
      <c r="LB310" s="47"/>
      <c r="LC310" s="47"/>
      <c r="LD310" s="361"/>
      <c r="LE310" s="361"/>
      <c r="LF310" s="361"/>
      <c r="LG310" s="361"/>
      <c r="LH310" s="361"/>
      <c r="LI310" s="361"/>
      <c r="LJ310" s="361"/>
      <c r="LK310" s="361">
        <v>30</v>
      </c>
      <c r="LL310" s="361"/>
      <c r="LM310" s="361"/>
      <c r="LN310" s="361"/>
      <c r="LO310" s="361"/>
      <c r="LP310" s="361"/>
      <c r="LQ310" s="354"/>
      <c r="LR310" s="354"/>
      <c r="LS310" s="354"/>
      <c r="LT310" s="354"/>
      <c r="LU310" s="354"/>
      <c r="LV310" s="354"/>
      <c r="LW310" s="51"/>
      <c r="LX310" s="354"/>
      <c r="LY310" s="354"/>
      <c r="LZ310" s="354"/>
      <c r="MA310" s="354"/>
      <c r="MB310" s="363"/>
      <c r="MC310" s="363"/>
      <c r="MD310" s="354"/>
      <c r="ME310" s="354"/>
      <c r="MF310" s="354"/>
      <c r="MG310" s="354"/>
      <c r="MH310" s="354"/>
      <c r="MI310" s="354"/>
      <c r="MJ310" s="354"/>
      <c r="MK310" s="354"/>
      <c r="ML310" s="354"/>
      <c r="MM310" s="354"/>
      <c r="MN310" s="354"/>
      <c r="MO310" s="354"/>
      <c r="MP310" s="354"/>
      <c r="MQ310" s="354"/>
      <c r="MR310" s="354"/>
      <c r="MS310" s="51"/>
      <c r="MT310" s="364">
        <f t="shared" si="182"/>
        <v>1236</v>
      </c>
      <c r="MU310" s="365">
        <f t="shared" si="183"/>
        <v>30</v>
      </c>
      <c r="MV310" s="366">
        <f t="shared" si="184"/>
        <v>1266</v>
      </c>
      <c r="MW310" s="365">
        <v>2942</v>
      </c>
      <c r="MX310" s="365">
        <v>5900</v>
      </c>
      <c r="MY310" s="54"/>
      <c r="MZ310" s="708"/>
      <c r="NA310" s="708">
        <v>1.2</v>
      </c>
      <c r="NB310" s="709">
        <f t="shared" si="185"/>
        <v>1519.2</v>
      </c>
      <c r="NC310" s="710"/>
      <c r="ND310" s="710">
        <v>8.73</v>
      </c>
      <c r="NE310" s="738">
        <f t="shared" si="212"/>
        <v>-0.085820895522388</v>
      </c>
      <c r="NF310" s="739"/>
      <c r="NG310" s="739">
        <v>3000</v>
      </c>
      <c r="NH310" s="739">
        <v>8.73</v>
      </c>
      <c r="NI310" s="740">
        <f t="shared" si="186"/>
        <v>0</v>
      </c>
      <c r="NJ310" s="738">
        <f t="shared" si="213"/>
        <v>-0.085820895522388</v>
      </c>
      <c r="NK310" s="741"/>
      <c r="NL310" s="742">
        <v>44562</v>
      </c>
      <c r="NM310" s="739">
        <f ca="1" t="shared" si="187"/>
        <v>17.1666666666667</v>
      </c>
      <c r="NN310" s="739">
        <f ca="1" t="shared" si="188"/>
        <v>515</v>
      </c>
      <c r="NO310" s="739">
        <v>927</v>
      </c>
      <c r="NP310" s="739">
        <f t="shared" si="189"/>
        <v>1266</v>
      </c>
      <c r="NQ310" s="761">
        <f t="shared" si="190"/>
        <v>2.73139158576052</v>
      </c>
      <c r="NR310" s="739">
        <f ca="1" t="shared" si="191"/>
        <v>1.93584063845163</v>
      </c>
      <c r="NS310" s="739">
        <f t="shared" si="192"/>
        <v>0</v>
      </c>
      <c r="NT310" s="739"/>
      <c r="NU310" s="739">
        <f ca="1" t="shared" si="193"/>
        <v>73.747572815534</v>
      </c>
      <c r="NV310" s="769">
        <f ca="1" t="shared" si="194"/>
        <v>2.45825242718447</v>
      </c>
      <c r="NW310" s="769">
        <f ca="1" t="shared" si="195"/>
        <v>0</v>
      </c>
      <c r="NX310" s="739"/>
      <c r="NY310" s="739"/>
      <c r="NZ310" s="739"/>
      <c r="OA310" s="739"/>
      <c r="OB310" s="739"/>
      <c r="OC310" s="739"/>
      <c r="OD310" s="739"/>
      <c r="OE310" s="743">
        <f t="shared" si="196"/>
        <v>408</v>
      </c>
      <c r="OF310" s="743">
        <f t="shared" si="197"/>
        <v>120</v>
      </c>
      <c r="OG310" s="743">
        <f t="shared" si="198"/>
        <v>300</v>
      </c>
      <c r="OH310" s="743">
        <f t="shared" si="199"/>
        <v>0</v>
      </c>
      <c r="OI310" s="743">
        <f t="shared" si="200"/>
        <v>288</v>
      </c>
      <c r="OJ310" s="739">
        <f t="shared" si="201"/>
        <v>120</v>
      </c>
      <c r="OK310" s="739">
        <f t="shared" si="202"/>
        <v>30</v>
      </c>
      <c r="OL310" s="739">
        <f t="shared" si="203"/>
        <v>0</v>
      </c>
      <c r="OM310" s="739">
        <f t="shared" si="204"/>
        <v>0</v>
      </c>
      <c r="ON310" s="739">
        <f t="shared" si="205"/>
        <v>0</v>
      </c>
      <c r="OO310" s="739">
        <f t="shared" si="206"/>
        <v>0</v>
      </c>
      <c r="OP310" s="739"/>
      <c r="OQ310" s="739">
        <f t="shared" si="207"/>
        <v>0</v>
      </c>
      <c r="OR310" s="739">
        <f t="shared" si="208"/>
        <v>1266</v>
      </c>
      <c r="OS310" s="739">
        <f t="shared" si="209"/>
        <v>0</v>
      </c>
      <c r="OT310" s="739">
        <f t="shared" si="210"/>
        <v>0</v>
      </c>
      <c r="OU310" s="739"/>
      <c r="OV310" s="739"/>
      <c r="OW310" s="739"/>
      <c r="OX310" s="739"/>
      <c r="OY310" s="739"/>
      <c r="OZ310" s="739"/>
      <c r="PA310" s="739"/>
      <c r="PB310" s="739"/>
      <c r="PC310" s="739"/>
      <c r="PD310" s="739"/>
      <c r="PE310" s="739"/>
      <c r="PF310" s="739"/>
      <c r="PG310" s="739"/>
      <c r="PI310" s="28">
        <v>84</v>
      </c>
      <c r="PJ310" s="28">
        <v>24</v>
      </c>
      <c r="PK310" s="28">
        <v>360</v>
      </c>
      <c r="PL310" s="28">
        <v>600</v>
      </c>
      <c r="PM310" s="28">
        <v>120</v>
      </c>
      <c r="PN310" s="28">
        <v>264</v>
      </c>
      <c r="PO310" s="28">
        <v>0</v>
      </c>
      <c r="PP310" s="28">
        <v>204</v>
      </c>
      <c r="PQ310" s="28">
        <v>544</v>
      </c>
      <c r="PR310" s="28">
        <v>0</v>
      </c>
      <c r="PS310" s="28">
        <v>257</v>
      </c>
      <c r="PT310" s="28">
        <v>0</v>
      </c>
      <c r="PU310" s="28">
        <v>5</v>
      </c>
      <c r="PV310" s="28">
        <v>2462</v>
      </c>
      <c r="PW310" s="28">
        <v>-480</v>
      </c>
    </row>
    <row r="311" s="28" customFormat="1" customHeight="1" spans="1:439">
      <c r="A311" s="847" t="s">
        <v>1334</v>
      </c>
      <c r="B311" s="343">
        <v>2019</v>
      </c>
      <c r="C311" s="95" t="s">
        <v>2166</v>
      </c>
      <c r="D311" s="95" t="s">
        <v>2301</v>
      </c>
      <c r="E311" s="411"/>
      <c r="F311" s="290" t="s">
        <v>2303</v>
      </c>
      <c r="G311" s="112" t="s">
        <v>771</v>
      </c>
      <c r="H311" s="113" t="s">
        <v>772</v>
      </c>
      <c r="I311" s="99">
        <f t="shared" si="214"/>
        <v>-510</v>
      </c>
      <c r="J311" s="100">
        <v>510</v>
      </c>
      <c r="K311" s="454">
        <v>0</v>
      </c>
      <c r="L311" s="150">
        <f t="shared" si="178"/>
        <v>0</v>
      </c>
      <c r="M311" s="151">
        <f t="shared" si="179"/>
        <v>0</v>
      </c>
      <c r="N311" s="455"/>
      <c r="O311" s="35">
        <v>858</v>
      </c>
      <c r="P311" s="157"/>
      <c r="Q311" s="154">
        <f t="shared" si="180"/>
        <v>0</v>
      </c>
      <c r="R311" s="34">
        <f t="shared" si="181"/>
        <v>0</v>
      </c>
      <c r="S311" s="490"/>
      <c r="T311" s="490"/>
      <c r="U311" s="824"/>
      <c r="V311" s="824"/>
      <c r="W311" s="490"/>
      <c r="X311" s="489"/>
      <c r="Y311" s="505"/>
      <c r="Z311" s="505"/>
      <c r="AA311" s="505"/>
      <c r="AB311" s="505"/>
      <c r="AC311" s="505"/>
      <c r="AD311" s="505"/>
      <c r="AE311" s="505"/>
      <c r="AF311" s="490"/>
      <c r="AG311" s="490"/>
      <c r="AH311" s="490"/>
      <c r="AI311" s="490"/>
      <c r="AJ311" s="490"/>
      <c r="AK311" s="490"/>
      <c r="AL311" s="490"/>
      <c r="AM311" s="490"/>
      <c r="AN311" s="490"/>
      <c r="AO311" s="490"/>
      <c r="AP311" s="490"/>
      <c r="AQ311" s="490"/>
      <c r="AR311" s="490"/>
      <c r="AS311" s="490"/>
      <c r="AT311" s="490"/>
      <c r="AU311" s="490"/>
      <c r="AV311" s="490"/>
      <c r="AW311" s="490"/>
      <c r="AX311" s="490"/>
      <c r="AY311" s="100"/>
      <c r="AZ311" s="48"/>
      <c r="BA311" s="48"/>
      <c r="BB311" s="48"/>
      <c r="BC311" s="48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354"/>
      <c r="BT311" s="354"/>
      <c r="BU311" s="354"/>
      <c r="BV311" s="354"/>
      <c r="BW311" s="354"/>
      <c r="BX311" s="354"/>
      <c r="BY311" s="354"/>
      <c r="BZ311" s="354"/>
      <c r="CA311" s="354"/>
      <c r="CB311" s="354"/>
      <c r="CC311" s="354"/>
      <c r="CD311" s="354"/>
      <c r="CE311" s="354"/>
      <c r="CF311" s="354"/>
      <c r="CG311" s="354"/>
      <c r="CH311" s="354"/>
      <c r="CI311" s="354"/>
      <c r="CJ311" s="354"/>
      <c r="CK311" s="354"/>
      <c r="CL311" s="354"/>
      <c r="CM311" s="354"/>
      <c r="CN311" s="354"/>
      <c r="CO311" s="354"/>
      <c r="CP311" s="358"/>
      <c r="CQ311" s="48"/>
      <c r="CR311" s="354"/>
      <c r="CS311" s="354"/>
      <c r="CT311" s="355"/>
      <c r="CU311" s="354"/>
      <c r="CV311" s="354"/>
      <c r="CW311" s="354"/>
      <c r="CX311" s="354"/>
      <c r="CY311" s="354"/>
      <c r="CZ311" s="354"/>
      <c r="DA311" s="356">
        <v>-16</v>
      </c>
      <c r="DB311" s="354"/>
      <c r="DC311" s="354"/>
      <c r="DD311" s="354"/>
      <c r="DE311" s="354"/>
      <c r="DF311" s="354"/>
      <c r="DG311" s="354"/>
      <c r="DH311" s="354"/>
      <c r="DI311" s="354"/>
      <c r="DJ311" s="354"/>
      <c r="DK311" s="354"/>
      <c r="DL311" s="354"/>
      <c r="DM311" s="354"/>
      <c r="DN311" s="354"/>
      <c r="DO311" s="354"/>
      <c r="DP311" s="354"/>
      <c r="DQ311" s="354"/>
      <c r="DR311" s="354"/>
      <c r="DS311" s="354"/>
      <c r="DT311" s="354"/>
      <c r="DU311" s="354"/>
      <c r="DV311" s="354"/>
      <c r="DW311" s="354"/>
      <c r="DX311" s="354"/>
      <c r="DY311" s="354"/>
      <c r="DZ311" s="357"/>
      <c r="EA311" s="356">
        <v>-210</v>
      </c>
      <c r="EB311" s="356">
        <v>45</v>
      </c>
      <c r="EC311" s="356"/>
      <c r="ED311" s="356">
        <v>55</v>
      </c>
      <c r="EE311" s="358"/>
      <c r="EF311" s="48"/>
      <c r="EG311" s="46">
        <v>288</v>
      </c>
      <c r="EH311" s="46"/>
      <c r="EI311" s="47"/>
      <c r="EJ311" s="47"/>
      <c r="EK311" s="47">
        <v>60</v>
      </c>
      <c r="EL311" s="47"/>
      <c r="EM311" s="47"/>
      <c r="EN311" s="47"/>
      <c r="EO311" s="47"/>
      <c r="EP311" s="47"/>
      <c r="EQ311" s="47"/>
      <c r="ER311" s="47"/>
      <c r="ES311" s="47"/>
      <c r="ET311" s="48"/>
      <c r="EU311" s="47"/>
      <c r="EV311" s="47">
        <v>60</v>
      </c>
      <c r="EW311" s="47"/>
      <c r="EX311" s="47"/>
      <c r="EY311" s="47"/>
      <c r="EZ311" s="47"/>
      <c r="FA311" s="47"/>
      <c r="FB311" s="47"/>
      <c r="FC311" s="47"/>
      <c r="FD311" s="47"/>
      <c r="FE311" s="47">
        <v>180</v>
      </c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354"/>
      <c r="FR311" s="354"/>
      <c r="FS311" s="354"/>
      <c r="FT311" s="354"/>
      <c r="FU311" s="354">
        <v>216</v>
      </c>
      <c r="FV311" s="354"/>
      <c r="FW311" s="354"/>
      <c r="FX311" s="354"/>
      <c r="FY311" s="354"/>
      <c r="FZ311" s="354">
        <v>60</v>
      </c>
      <c r="GA311" s="354"/>
      <c r="GB311" s="354"/>
      <c r="GC311" s="354"/>
      <c r="GD311" s="354"/>
      <c r="GE311" s="354"/>
      <c r="GF311" s="354"/>
      <c r="GG311" s="354"/>
      <c r="GH311" s="354"/>
      <c r="GI311" s="354"/>
      <c r="GJ311" s="354"/>
      <c r="GK311" s="354"/>
      <c r="GL311" s="354"/>
      <c r="GM311" s="354"/>
      <c r="GN311" s="354"/>
      <c r="GO311" s="354"/>
      <c r="GP311" s="354"/>
      <c r="GQ311" s="354"/>
      <c r="GR311" s="354"/>
      <c r="GS311" s="354"/>
      <c r="GT311" s="354"/>
      <c r="GU311" s="354"/>
      <c r="GV311" s="354"/>
      <c r="GW311" s="354"/>
      <c r="GX311" s="354"/>
      <c r="GY311" s="354"/>
      <c r="GZ311" s="354"/>
      <c r="HA311" s="354"/>
      <c r="HB311" s="354"/>
      <c r="HC311" s="354"/>
      <c r="HD311" s="354"/>
      <c r="HE311" s="354"/>
      <c r="HF311" s="354"/>
      <c r="HG311" s="354"/>
      <c r="HH311" s="354"/>
      <c r="HI311" s="354"/>
      <c r="HJ311" s="354"/>
      <c r="HK311" s="354"/>
      <c r="HL311" s="354"/>
      <c r="HM311" s="354"/>
      <c r="HN311" s="354"/>
      <c r="HO311" s="354"/>
      <c r="HP311" s="354"/>
      <c r="HQ311" s="354"/>
      <c r="HR311" s="354"/>
      <c r="HS311" s="354"/>
      <c r="HT311" s="354"/>
      <c r="HU311" s="354"/>
      <c r="HV311" s="354"/>
      <c r="HW311" s="354"/>
      <c r="HX311" s="354"/>
      <c r="HY311" s="354"/>
      <c r="HZ311" s="354"/>
      <c r="IA311" s="354"/>
      <c r="IB311" s="354"/>
      <c r="IC311" s="354"/>
      <c r="ID311" s="354"/>
      <c r="IE311" s="354"/>
      <c r="IF311" s="354"/>
      <c r="IG311" s="354"/>
      <c r="IH311" s="354"/>
      <c r="II311" s="354"/>
      <c r="IJ311" s="354"/>
      <c r="IK311" s="354"/>
      <c r="IL311" s="354"/>
      <c r="IM311" s="354"/>
      <c r="IN311" s="354"/>
      <c r="IO311" s="354"/>
      <c r="IP311" s="354"/>
      <c r="IQ311" s="354"/>
      <c r="IR311" s="50"/>
      <c r="IS311" s="47"/>
      <c r="IT311" s="47"/>
      <c r="IU311" s="47"/>
      <c r="IV311" s="47"/>
      <c r="IW311" s="47"/>
      <c r="IX311" s="47"/>
      <c r="IY311" s="47"/>
      <c r="IZ311" s="47"/>
      <c r="JA311" s="47"/>
      <c r="JB311" s="47"/>
      <c r="JC311" s="47"/>
      <c r="JD311" s="47"/>
      <c r="JE311" s="47"/>
      <c r="JF311" s="47"/>
      <c r="JG311" s="47"/>
      <c r="JH311" s="47"/>
      <c r="JI311" s="47"/>
      <c r="JJ311" s="47"/>
      <c r="JK311" s="47"/>
      <c r="JL311" s="354"/>
      <c r="JM311" s="354"/>
      <c r="JN311" s="354"/>
      <c r="JO311" s="354"/>
      <c r="JP311" s="354"/>
      <c r="JQ311" s="354"/>
      <c r="JR311" s="354"/>
      <c r="JS311" s="354"/>
      <c r="JT311" s="354"/>
      <c r="JU311" s="354"/>
      <c r="JV311" s="354"/>
      <c r="JW311" s="354"/>
      <c r="JX311" s="354"/>
      <c r="JY311" s="354"/>
      <c r="JZ311" s="354"/>
      <c r="KA311" s="354"/>
      <c r="KB311" s="354"/>
      <c r="KC311" s="354"/>
      <c r="KD311" s="354"/>
      <c r="KE311" s="354"/>
      <c r="KF311" s="354"/>
      <c r="KG311" s="354"/>
      <c r="KH311" s="354"/>
      <c r="KI311" s="354"/>
      <c r="KJ311" s="354"/>
      <c r="KK311" s="354"/>
      <c r="KL311" s="354"/>
      <c r="KM311" s="354"/>
      <c r="KN311" s="354"/>
      <c r="KO311" s="354"/>
      <c r="KP311" s="354"/>
      <c r="KQ311" s="354"/>
      <c r="KR311" s="354"/>
      <c r="KS311" s="354"/>
      <c r="KT311" s="354"/>
      <c r="KU311" s="354"/>
      <c r="KV311" s="51"/>
      <c r="KW311" s="47"/>
      <c r="KX311" s="47"/>
      <c r="KY311" s="47"/>
      <c r="KZ311" s="47"/>
      <c r="LA311" s="47"/>
      <c r="LB311" s="47"/>
      <c r="LC311" s="47"/>
      <c r="LD311" s="361"/>
      <c r="LE311" s="361"/>
      <c r="LF311" s="361"/>
      <c r="LG311" s="361"/>
      <c r="LH311" s="361"/>
      <c r="LI311" s="361"/>
      <c r="LJ311" s="361"/>
      <c r="LK311" s="361">
        <v>120</v>
      </c>
      <c r="LL311" s="361"/>
      <c r="LM311" s="361"/>
      <c r="LN311" s="361"/>
      <c r="LO311" s="361"/>
      <c r="LP311" s="361"/>
      <c r="LQ311" s="354"/>
      <c r="LR311" s="354"/>
      <c r="LS311" s="354"/>
      <c r="LT311" s="354"/>
      <c r="LU311" s="354"/>
      <c r="LV311" s="354"/>
      <c r="LW311" s="51"/>
      <c r="LX311" s="354"/>
      <c r="LY311" s="354"/>
      <c r="LZ311" s="354"/>
      <c r="MA311" s="354"/>
      <c r="MB311" s="363"/>
      <c r="MC311" s="363"/>
      <c r="MD311" s="354"/>
      <c r="ME311" s="354"/>
      <c r="MF311" s="354"/>
      <c r="MG311" s="354"/>
      <c r="MH311" s="354"/>
      <c r="MI311" s="354"/>
      <c r="MJ311" s="354"/>
      <c r="MK311" s="354"/>
      <c r="ML311" s="354"/>
      <c r="MM311" s="354"/>
      <c r="MN311" s="354"/>
      <c r="MO311" s="354"/>
      <c r="MP311" s="354"/>
      <c r="MQ311" s="354"/>
      <c r="MR311" s="354"/>
      <c r="MS311" s="51"/>
      <c r="MT311" s="364">
        <f t="shared" si="182"/>
        <v>864</v>
      </c>
      <c r="MU311" s="365">
        <f t="shared" si="183"/>
        <v>120</v>
      </c>
      <c r="MV311" s="366">
        <f t="shared" si="184"/>
        <v>984</v>
      </c>
      <c r="MW311" s="365">
        <v>1439</v>
      </c>
      <c r="MX311" s="365">
        <v>3260</v>
      </c>
      <c r="MY311" s="54"/>
      <c r="MZ311" s="708"/>
      <c r="NA311" s="708">
        <v>1.2</v>
      </c>
      <c r="NB311" s="709">
        <f t="shared" si="185"/>
        <v>1180.8</v>
      </c>
      <c r="NC311" s="710"/>
      <c r="ND311" s="710">
        <v>8.73</v>
      </c>
      <c r="NE311" s="738">
        <f t="shared" si="212"/>
        <v>-0.085820895522388</v>
      </c>
      <c r="NF311" s="739"/>
      <c r="NG311" s="739">
        <v>3000</v>
      </c>
      <c r="NH311" s="739">
        <v>8.73</v>
      </c>
      <c r="NI311" s="740">
        <f t="shared" si="186"/>
        <v>0</v>
      </c>
      <c r="NJ311" s="738">
        <f t="shared" si="213"/>
        <v>-0.085820895522388</v>
      </c>
      <c r="NK311" s="741"/>
      <c r="NL311" s="742">
        <v>44562</v>
      </c>
      <c r="NM311" s="739">
        <f ca="1" t="shared" si="187"/>
        <v>17.1666666666667</v>
      </c>
      <c r="NN311" s="739">
        <f ca="1" t="shared" si="188"/>
        <v>515</v>
      </c>
      <c r="NO311" s="739">
        <v>570</v>
      </c>
      <c r="NP311" s="739">
        <f t="shared" si="189"/>
        <v>984</v>
      </c>
      <c r="NQ311" s="761">
        <f t="shared" si="190"/>
        <v>3.45263157894737</v>
      </c>
      <c r="NR311" s="739">
        <f ca="1" t="shared" si="191"/>
        <v>2.44701073071027</v>
      </c>
      <c r="NS311" s="739">
        <f t="shared" si="192"/>
        <v>0</v>
      </c>
      <c r="NT311" s="739"/>
      <c r="NU311" s="739">
        <f ca="1" t="shared" si="193"/>
        <v>57.3203883495146</v>
      </c>
      <c r="NV311" s="769">
        <f ca="1" t="shared" si="194"/>
        <v>1.91067961165049</v>
      </c>
      <c r="NW311" s="769">
        <f ca="1" t="shared" si="195"/>
        <v>0</v>
      </c>
      <c r="NX311" s="739"/>
      <c r="NY311" s="739"/>
      <c r="NZ311" s="739"/>
      <c r="OA311" s="739"/>
      <c r="OB311" s="739"/>
      <c r="OC311" s="739"/>
      <c r="OD311" s="739"/>
      <c r="OE311" s="743">
        <f t="shared" si="196"/>
        <v>348</v>
      </c>
      <c r="OF311" s="743">
        <f t="shared" si="197"/>
        <v>60</v>
      </c>
      <c r="OG311" s="743">
        <f t="shared" si="198"/>
        <v>180</v>
      </c>
      <c r="OH311" s="743">
        <f t="shared" si="199"/>
        <v>0</v>
      </c>
      <c r="OI311" s="743">
        <f t="shared" si="200"/>
        <v>216</v>
      </c>
      <c r="OJ311" s="739">
        <f t="shared" si="201"/>
        <v>60</v>
      </c>
      <c r="OK311" s="739">
        <f t="shared" si="202"/>
        <v>120</v>
      </c>
      <c r="OL311" s="739">
        <f t="shared" si="203"/>
        <v>0</v>
      </c>
      <c r="OM311" s="739">
        <f t="shared" si="204"/>
        <v>0</v>
      </c>
      <c r="ON311" s="739">
        <f t="shared" si="205"/>
        <v>0</v>
      </c>
      <c r="OO311" s="739">
        <f t="shared" si="206"/>
        <v>0</v>
      </c>
      <c r="OP311" s="739"/>
      <c r="OQ311" s="739">
        <f t="shared" si="207"/>
        <v>0</v>
      </c>
      <c r="OR311" s="739">
        <f t="shared" si="208"/>
        <v>984</v>
      </c>
      <c r="OS311" s="739">
        <f t="shared" si="209"/>
        <v>0</v>
      </c>
      <c r="OT311" s="739">
        <f t="shared" si="210"/>
        <v>0</v>
      </c>
      <c r="OU311" s="739"/>
      <c r="OV311" s="739"/>
      <c r="OW311" s="739"/>
      <c r="OX311" s="739"/>
      <c r="OY311" s="739"/>
      <c r="OZ311" s="739"/>
      <c r="PA311" s="739"/>
      <c r="PB311" s="739"/>
      <c r="PC311" s="739"/>
      <c r="PD311" s="739"/>
      <c r="PE311" s="739"/>
      <c r="PF311" s="739"/>
      <c r="PG311" s="739"/>
      <c r="PI311" s="28">
        <v>24</v>
      </c>
      <c r="PJ311" s="28">
        <v>84</v>
      </c>
      <c r="PK311" s="28">
        <v>240</v>
      </c>
      <c r="PL311" s="28">
        <v>120</v>
      </c>
      <c r="PM311" s="28">
        <v>120</v>
      </c>
      <c r="PN311" s="28">
        <v>24</v>
      </c>
      <c r="PO311" s="28">
        <v>0</v>
      </c>
      <c r="PP311" s="28">
        <v>204</v>
      </c>
      <c r="PQ311" s="28">
        <v>304</v>
      </c>
      <c r="PR311" s="28">
        <v>0</v>
      </c>
      <c r="PS311" s="28">
        <v>197</v>
      </c>
      <c r="PT311" s="28">
        <v>0</v>
      </c>
      <c r="PU311" s="28">
        <v>2</v>
      </c>
      <c r="PV311" s="28">
        <v>1319</v>
      </c>
      <c r="PW311" s="28">
        <v>-120</v>
      </c>
    </row>
    <row r="312" s="28" customFormat="1" customHeight="1" spans="1:439">
      <c r="A312" s="847" t="s">
        <v>1334</v>
      </c>
      <c r="B312" s="343">
        <v>2019</v>
      </c>
      <c r="C312" s="95" t="s">
        <v>2166</v>
      </c>
      <c r="D312" s="95" t="s">
        <v>2301</v>
      </c>
      <c r="E312" s="411"/>
      <c r="F312" s="290" t="s">
        <v>2304</v>
      </c>
      <c r="G312" s="112" t="s">
        <v>774</v>
      </c>
      <c r="H312" s="113" t="s">
        <v>775</v>
      </c>
      <c r="I312" s="99">
        <f t="shared" si="214"/>
        <v>-381</v>
      </c>
      <c r="J312" s="100">
        <v>681</v>
      </c>
      <c r="K312" s="454">
        <v>0</v>
      </c>
      <c r="L312" s="150">
        <f t="shared" si="178"/>
        <v>300</v>
      </c>
      <c r="M312" s="151">
        <f t="shared" si="179"/>
        <v>300</v>
      </c>
      <c r="N312" s="455"/>
      <c r="O312" s="35">
        <v>969</v>
      </c>
      <c r="P312" s="157"/>
      <c r="Q312" s="154">
        <f t="shared" si="180"/>
        <v>0</v>
      </c>
      <c r="R312" s="34">
        <f t="shared" si="181"/>
        <v>0</v>
      </c>
      <c r="S312" s="490"/>
      <c r="T312" s="490"/>
      <c r="U312" s="824"/>
      <c r="V312" s="824"/>
      <c r="W312" s="490"/>
      <c r="X312" s="489"/>
      <c r="Y312" s="505"/>
      <c r="Z312" s="505"/>
      <c r="AA312" s="505"/>
      <c r="AB312" s="505"/>
      <c r="AC312" s="505"/>
      <c r="AD312" s="505"/>
      <c r="AE312" s="505"/>
      <c r="AF312" s="490"/>
      <c r="AG312" s="490"/>
      <c r="AH312" s="490"/>
      <c r="AI312" s="490"/>
      <c r="AJ312" s="490"/>
      <c r="AK312" s="490"/>
      <c r="AL312" s="490"/>
      <c r="AM312" s="490"/>
      <c r="AN312" s="490"/>
      <c r="AO312" s="490"/>
      <c r="AP312" s="490"/>
      <c r="AQ312" s="490"/>
      <c r="AR312" s="490"/>
      <c r="AS312" s="490"/>
      <c r="AT312" s="490"/>
      <c r="AU312" s="490"/>
      <c r="AV312" s="490"/>
      <c r="AW312" s="490"/>
      <c r="AX312" s="490"/>
      <c r="AY312" s="100"/>
      <c r="AZ312" s="48"/>
      <c r="BA312" s="48"/>
      <c r="BB312" s="48"/>
      <c r="BC312" s="48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354"/>
      <c r="BT312" s="354"/>
      <c r="BU312" s="354"/>
      <c r="BV312" s="354"/>
      <c r="BW312" s="354"/>
      <c r="BX312" s="354"/>
      <c r="BY312" s="354"/>
      <c r="BZ312" s="354"/>
      <c r="CA312" s="354"/>
      <c r="CB312" s="354"/>
      <c r="CC312" s="354"/>
      <c r="CD312" s="354"/>
      <c r="CE312" s="354"/>
      <c r="CF312" s="354"/>
      <c r="CG312" s="354"/>
      <c r="CH312" s="354"/>
      <c r="CI312" s="354"/>
      <c r="CJ312" s="354"/>
      <c r="CK312" s="354"/>
      <c r="CL312" s="354"/>
      <c r="CM312" s="354"/>
      <c r="CN312" s="354"/>
      <c r="CO312" s="354"/>
      <c r="CP312" s="358"/>
      <c r="CQ312" s="48"/>
      <c r="CR312" s="354"/>
      <c r="CS312" s="354"/>
      <c r="CT312" s="355"/>
      <c r="CU312" s="354"/>
      <c r="CV312" s="354"/>
      <c r="CW312" s="354"/>
      <c r="CX312" s="354"/>
      <c r="CY312" s="354"/>
      <c r="CZ312" s="354"/>
      <c r="DA312" s="356">
        <v>-18</v>
      </c>
      <c r="DB312" s="354"/>
      <c r="DC312" s="354"/>
      <c r="DD312" s="354"/>
      <c r="DE312" s="354"/>
      <c r="DF312" s="354"/>
      <c r="DG312" s="354"/>
      <c r="DH312" s="354"/>
      <c r="DI312" s="354"/>
      <c r="DJ312" s="354"/>
      <c r="DK312" s="354"/>
      <c r="DL312" s="354"/>
      <c r="DM312" s="354"/>
      <c r="DN312" s="354"/>
      <c r="DO312" s="354"/>
      <c r="DP312" s="354"/>
      <c r="DQ312" s="354"/>
      <c r="DR312" s="354"/>
      <c r="DS312" s="354"/>
      <c r="DT312" s="354"/>
      <c r="DU312" s="354"/>
      <c r="DV312" s="354"/>
      <c r="DW312" s="354"/>
      <c r="DX312" s="354"/>
      <c r="DY312" s="354"/>
      <c r="DZ312" s="357"/>
      <c r="EA312" s="356">
        <v>-105</v>
      </c>
      <c r="EB312" s="356">
        <v>10</v>
      </c>
      <c r="EC312" s="356"/>
      <c r="ED312" s="356">
        <v>38</v>
      </c>
      <c r="EE312" s="358"/>
      <c r="EF312" s="48"/>
      <c r="EG312" s="46">
        <v>288</v>
      </c>
      <c r="EH312" s="46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8"/>
      <c r="EU312" s="47"/>
      <c r="EV312" s="47"/>
      <c r="EW312" s="47">
        <v>60</v>
      </c>
      <c r="EX312" s="47"/>
      <c r="EY312" s="47"/>
      <c r="EZ312" s="47"/>
      <c r="FA312" s="47"/>
      <c r="FB312" s="47"/>
      <c r="FC312" s="47"/>
      <c r="FD312" s="47"/>
      <c r="FE312" s="47">
        <v>60</v>
      </c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354"/>
      <c r="FR312" s="354"/>
      <c r="FS312" s="354"/>
      <c r="FT312" s="354"/>
      <c r="FU312" s="354">
        <v>216</v>
      </c>
      <c r="FV312" s="354"/>
      <c r="FW312" s="354"/>
      <c r="FX312" s="354"/>
      <c r="FY312" s="354"/>
      <c r="FZ312" s="354"/>
      <c r="GA312" s="354"/>
      <c r="GB312" s="354"/>
      <c r="GC312" s="354"/>
      <c r="GD312" s="354"/>
      <c r="GE312" s="354"/>
      <c r="GF312" s="354"/>
      <c r="GG312" s="354"/>
      <c r="GH312" s="354"/>
      <c r="GI312" s="354"/>
      <c r="GJ312" s="354"/>
      <c r="GK312" s="354"/>
      <c r="GL312" s="354"/>
      <c r="GM312" s="354"/>
      <c r="GN312" s="354"/>
      <c r="GO312" s="354"/>
      <c r="GP312" s="354"/>
      <c r="GQ312" s="354"/>
      <c r="GR312" s="354"/>
      <c r="GS312" s="354"/>
      <c r="GT312" s="354"/>
      <c r="GU312" s="354"/>
      <c r="GV312" s="354"/>
      <c r="GW312" s="354"/>
      <c r="GX312" s="354"/>
      <c r="GY312" s="354"/>
      <c r="GZ312" s="354"/>
      <c r="HA312" s="354"/>
      <c r="HB312" s="354"/>
      <c r="HC312" s="354"/>
      <c r="HD312" s="354"/>
      <c r="HE312" s="354"/>
      <c r="HF312" s="354"/>
      <c r="HG312" s="354"/>
      <c r="HH312" s="354"/>
      <c r="HI312" s="354"/>
      <c r="HJ312" s="354"/>
      <c r="HK312" s="354"/>
      <c r="HL312" s="354"/>
      <c r="HM312" s="354"/>
      <c r="HN312" s="354"/>
      <c r="HO312" s="354"/>
      <c r="HP312" s="354"/>
      <c r="HQ312" s="354"/>
      <c r="HR312" s="354"/>
      <c r="HS312" s="354"/>
      <c r="HT312" s="354"/>
      <c r="HU312" s="354"/>
      <c r="HV312" s="354"/>
      <c r="HW312" s="354"/>
      <c r="HX312" s="354"/>
      <c r="HY312" s="354"/>
      <c r="HZ312" s="354"/>
      <c r="IA312" s="354"/>
      <c r="IB312" s="354"/>
      <c r="IC312" s="354"/>
      <c r="ID312" s="354"/>
      <c r="IE312" s="354"/>
      <c r="IF312" s="354"/>
      <c r="IG312" s="354"/>
      <c r="IH312" s="354"/>
      <c r="II312" s="354"/>
      <c r="IJ312" s="354"/>
      <c r="IK312" s="354"/>
      <c r="IL312" s="354"/>
      <c r="IM312" s="354"/>
      <c r="IN312" s="354"/>
      <c r="IO312" s="354"/>
      <c r="IP312" s="354"/>
      <c r="IQ312" s="354"/>
      <c r="IR312" s="50"/>
      <c r="IS312" s="47"/>
      <c r="IT312" s="47"/>
      <c r="IU312" s="47"/>
      <c r="IV312" s="47"/>
      <c r="IW312" s="47"/>
      <c r="IX312" s="47"/>
      <c r="IY312" s="47"/>
      <c r="IZ312" s="47"/>
      <c r="JA312" s="47"/>
      <c r="JB312" s="47"/>
      <c r="JC312" s="47"/>
      <c r="JD312" s="47"/>
      <c r="JE312" s="47"/>
      <c r="JF312" s="47"/>
      <c r="JG312" s="47"/>
      <c r="JH312" s="47"/>
      <c r="JI312" s="47"/>
      <c r="JJ312" s="47"/>
      <c r="JK312" s="47"/>
      <c r="JL312" s="354"/>
      <c r="JM312" s="354"/>
      <c r="JN312" s="354"/>
      <c r="JO312" s="354"/>
      <c r="JP312" s="354"/>
      <c r="JQ312" s="354"/>
      <c r="JR312" s="354"/>
      <c r="JS312" s="354"/>
      <c r="JT312" s="354"/>
      <c r="JU312" s="354"/>
      <c r="JV312" s="354"/>
      <c r="JW312" s="354"/>
      <c r="JX312" s="354"/>
      <c r="JY312" s="354"/>
      <c r="JZ312" s="354"/>
      <c r="KA312" s="354"/>
      <c r="KB312" s="354"/>
      <c r="KC312" s="354"/>
      <c r="KD312" s="354"/>
      <c r="KE312" s="354"/>
      <c r="KF312" s="354"/>
      <c r="KG312" s="354"/>
      <c r="KH312" s="354"/>
      <c r="KI312" s="354"/>
      <c r="KJ312" s="354"/>
      <c r="KK312" s="354"/>
      <c r="KL312" s="354"/>
      <c r="KM312" s="354"/>
      <c r="KN312" s="354"/>
      <c r="KO312" s="354"/>
      <c r="KP312" s="354"/>
      <c r="KQ312" s="354"/>
      <c r="KR312" s="354"/>
      <c r="KS312" s="354"/>
      <c r="KT312" s="354"/>
      <c r="KU312" s="354"/>
      <c r="KV312" s="51"/>
      <c r="KW312" s="47"/>
      <c r="KX312" s="47"/>
      <c r="KY312" s="47"/>
      <c r="KZ312" s="47"/>
      <c r="LA312" s="47"/>
      <c r="LB312" s="47"/>
      <c r="LC312" s="47"/>
      <c r="LD312" s="361"/>
      <c r="LE312" s="361"/>
      <c r="LF312" s="361"/>
      <c r="LG312" s="361"/>
      <c r="LH312" s="361"/>
      <c r="LI312" s="361"/>
      <c r="LJ312" s="361"/>
      <c r="LK312" s="361">
        <v>120</v>
      </c>
      <c r="LL312" s="361"/>
      <c r="LM312" s="361"/>
      <c r="LN312" s="361"/>
      <c r="LO312" s="361"/>
      <c r="LP312" s="361"/>
      <c r="LQ312" s="354"/>
      <c r="LR312" s="354"/>
      <c r="LS312" s="354"/>
      <c r="LT312" s="354"/>
      <c r="LU312" s="354"/>
      <c r="LV312" s="354"/>
      <c r="LW312" s="51"/>
      <c r="LX312" s="354"/>
      <c r="LY312" s="354"/>
      <c r="LZ312" s="354"/>
      <c r="MA312" s="354"/>
      <c r="MB312" s="363"/>
      <c r="MC312" s="363"/>
      <c r="MD312" s="354"/>
      <c r="ME312" s="354"/>
      <c r="MF312" s="354"/>
      <c r="MG312" s="354"/>
      <c r="MH312" s="354"/>
      <c r="MI312" s="354"/>
      <c r="MJ312" s="354"/>
      <c r="MK312" s="354"/>
      <c r="ML312" s="354"/>
      <c r="MM312" s="354"/>
      <c r="MN312" s="354"/>
      <c r="MO312" s="354"/>
      <c r="MP312" s="354"/>
      <c r="MQ312" s="354"/>
      <c r="MR312" s="354"/>
      <c r="MS312" s="51"/>
      <c r="MT312" s="364">
        <f t="shared" si="182"/>
        <v>624</v>
      </c>
      <c r="MU312" s="365">
        <f t="shared" si="183"/>
        <v>120</v>
      </c>
      <c r="MV312" s="366">
        <f t="shared" si="184"/>
        <v>744</v>
      </c>
      <c r="MW312" s="365">
        <v>1239</v>
      </c>
      <c r="MX312" s="365">
        <v>3805</v>
      </c>
      <c r="MY312" s="54"/>
      <c r="MZ312" s="708"/>
      <c r="NA312" s="708">
        <v>1.2</v>
      </c>
      <c r="NB312" s="709">
        <f t="shared" si="185"/>
        <v>892.8</v>
      </c>
      <c r="NC312" s="710"/>
      <c r="ND312" s="710">
        <v>8.73</v>
      </c>
      <c r="NE312" s="738">
        <f t="shared" si="212"/>
        <v>-0.085820895522388</v>
      </c>
      <c r="NF312" s="739"/>
      <c r="NG312" s="739">
        <v>3000</v>
      </c>
      <c r="NH312" s="739">
        <v>8.73</v>
      </c>
      <c r="NI312" s="740">
        <f t="shared" si="186"/>
        <v>2619</v>
      </c>
      <c r="NJ312" s="738">
        <f t="shared" si="213"/>
        <v>-0.085820895522388</v>
      </c>
      <c r="NK312" s="741"/>
      <c r="NL312" s="742">
        <v>44562</v>
      </c>
      <c r="NM312" s="739">
        <f ca="1" t="shared" si="187"/>
        <v>17.1666666666667</v>
      </c>
      <c r="NN312" s="739">
        <f ca="1" t="shared" si="188"/>
        <v>515</v>
      </c>
      <c r="NO312" s="739">
        <v>681</v>
      </c>
      <c r="NP312" s="739">
        <f t="shared" si="189"/>
        <v>744</v>
      </c>
      <c r="NQ312" s="761">
        <f t="shared" si="190"/>
        <v>1.51681957186544</v>
      </c>
      <c r="NR312" s="739">
        <f ca="1" t="shared" si="191"/>
        <v>1.07502746355512</v>
      </c>
      <c r="NS312" s="739">
        <f t="shared" si="192"/>
        <v>300</v>
      </c>
      <c r="NT312" s="739"/>
      <c r="NU312" s="739">
        <f ca="1" t="shared" si="193"/>
        <v>43.3398058252427</v>
      </c>
      <c r="NV312" s="769">
        <f ca="1" t="shared" si="194"/>
        <v>1.44466019417476</v>
      </c>
      <c r="NW312" s="769">
        <f ca="1" t="shared" si="195"/>
        <v>207.661290322581</v>
      </c>
      <c r="NX312" s="739"/>
      <c r="NY312" s="739"/>
      <c r="NZ312" s="739"/>
      <c r="OA312" s="739"/>
      <c r="OB312" s="739"/>
      <c r="OC312" s="739"/>
      <c r="OD312" s="739"/>
      <c r="OE312" s="743">
        <f t="shared" si="196"/>
        <v>288</v>
      </c>
      <c r="OF312" s="743">
        <f t="shared" si="197"/>
        <v>0</v>
      </c>
      <c r="OG312" s="743">
        <f t="shared" si="198"/>
        <v>120</v>
      </c>
      <c r="OH312" s="743">
        <f t="shared" si="199"/>
        <v>0</v>
      </c>
      <c r="OI312" s="743">
        <f t="shared" si="200"/>
        <v>216</v>
      </c>
      <c r="OJ312" s="739">
        <f t="shared" si="201"/>
        <v>0</v>
      </c>
      <c r="OK312" s="739">
        <f t="shared" si="202"/>
        <v>120</v>
      </c>
      <c r="OL312" s="739">
        <f t="shared" si="203"/>
        <v>0</v>
      </c>
      <c r="OM312" s="739">
        <f t="shared" si="204"/>
        <v>0</v>
      </c>
      <c r="ON312" s="739">
        <f t="shared" si="205"/>
        <v>0</v>
      </c>
      <c r="OO312" s="739">
        <f t="shared" si="206"/>
        <v>0</v>
      </c>
      <c r="OP312" s="739"/>
      <c r="OQ312" s="739">
        <f t="shared" si="207"/>
        <v>0</v>
      </c>
      <c r="OR312" s="739">
        <f t="shared" si="208"/>
        <v>744</v>
      </c>
      <c r="OS312" s="739">
        <f t="shared" si="209"/>
        <v>0</v>
      </c>
      <c r="OT312" s="739">
        <f t="shared" si="210"/>
        <v>0</v>
      </c>
      <c r="OU312" s="739"/>
      <c r="OV312" s="739"/>
      <c r="OW312" s="739"/>
      <c r="OX312" s="739"/>
      <c r="OY312" s="739"/>
      <c r="OZ312" s="739"/>
      <c r="PA312" s="739"/>
      <c r="PB312" s="739"/>
      <c r="PC312" s="739"/>
      <c r="PD312" s="739"/>
      <c r="PE312" s="739"/>
      <c r="PF312" s="739"/>
      <c r="PG312" s="739"/>
      <c r="PI312" s="28">
        <v>24</v>
      </c>
      <c r="PJ312" s="28">
        <v>24</v>
      </c>
      <c r="PK312" s="28">
        <v>180</v>
      </c>
      <c r="PL312" s="28">
        <v>240</v>
      </c>
      <c r="PM312" s="28">
        <v>120</v>
      </c>
      <c r="PN312" s="28">
        <v>84</v>
      </c>
      <c r="PO312" s="28">
        <v>0</v>
      </c>
      <c r="PP312" s="28">
        <v>84</v>
      </c>
      <c r="PQ312" s="28">
        <v>0</v>
      </c>
      <c r="PR312" s="28">
        <v>0</v>
      </c>
      <c r="PS312" s="28">
        <v>60</v>
      </c>
      <c r="PT312" s="28">
        <v>0</v>
      </c>
      <c r="PU312" s="28">
        <v>3</v>
      </c>
      <c r="PV312" s="28">
        <v>819</v>
      </c>
      <c r="PW312" s="28">
        <v>-420</v>
      </c>
    </row>
    <row r="313" s="325" customFormat="1" customHeight="1" spans="1:439">
      <c r="A313" s="847" t="s">
        <v>1334</v>
      </c>
      <c r="B313" s="343">
        <v>2019</v>
      </c>
      <c r="C313" s="95" t="s">
        <v>2166</v>
      </c>
      <c r="D313" s="122" t="s">
        <v>2301</v>
      </c>
      <c r="E313" s="796"/>
      <c r="F313" s="290" t="s">
        <v>2305</v>
      </c>
      <c r="G313" s="112" t="s">
        <v>780</v>
      </c>
      <c r="H313" s="113" t="s">
        <v>781</v>
      </c>
      <c r="I313" s="99">
        <f t="shared" si="214"/>
        <v>-364</v>
      </c>
      <c r="J313" s="100">
        <v>364</v>
      </c>
      <c r="K313" s="454">
        <v>-4</v>
      </c>
      <c r="L313" s="150">
        <f t="shared" si="178"/>
        <v>0</v>
      </c>
      <c r="M313" s="151">
        <f t="shared" si="179"/>
        <v>0</v>
      </c>
      <c r="N313" s="811"/>
      <c r="O313" s="35">
        <v>768</v>
      </c>
      <c r="P313" s="157"/>
      <c r="Q313" s="154">
        <f t="shared" si="180"/>
        <v>0</v>
      </c>
      <c r="R313" s="114">
        <f t="shared" si="181"/>
        <v>0</v>
      </c>
      <c r="S313" s="490"/>
      <c r="T313" s="490"/>
      <c r="U313" s="825"/>
      <c r="V313" s="825"/>
      <c r="W313" s="490"/>
      <c r="X313" s="489"/>
      <c r="Y313" s="505"/>
      <c r="Z313" s="505"/>
      <c r="AA313" s="505"/>
      <c r="AB313" s="505"/>
      <c r="AC313" s="505"/>
      <c r="AD313" s="505"/>
      <c r="AE313" s="505"/>
      <c r="AF313" s="490"/>
      <c r="AG313" s="490"/>
      <c r="AH313" s="490"/>
      <c r="AI313" s="490"/>
      <c r="AJ313" s="490"/>
      <c r="AK313" s="490"/>
      <c r="AL313" s="490"/>
      <c r="AM313" s="490"/>
      <c r="AN313" s="490"/>
      <c r="AO313" s="490"/>
      <c r="AP313" s="490"/>
      <c r="AQ313" s="490"/>
      <c r="AR313" s="490"/>
      <c r="AS313" s="490"/>
      <c r="AT313" s="490"/>
      <c r="AU313" s="490"/>
      <c r="AV313" s="490"/>
      <c r="AW313" s="490"/>
      <c r="AX313" s="490"/>
      <c r="AY313" s="100"/>
      <c r="AZ313" s="48"/>
      <c r="BA313" s="48"/>
      <c r="BB313" s="48"/>
      <c r="BC313" s="48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354"/>
      <c r="BT313" s="354"/>
      <c r="BU313" s="354"/>
      <c r="BV313" s="354"/>
      <c r="BW313" s="354"/>
      <c r="BX313" s="354"/>
      <c r="BY313" s="354"/>
      <c r="BZ313" s="354"/>
      <c r="CA313" s="354"/>
      <c r="CB313" s="354"/>
      <c r="CC313" s="354"/>
      <c r="CD313" s="354"/>
      <c r="CE313" s="354"/>
      <c r="CF313" s="354"/>
      <c r="CG313" s="354"/>
      <c r="CH313" s="354"/>
      <c r="CI313" s="354"/>
      <c r="CJ313" s="354"/>
      <c r="CK313" s="354"/>
      <c r="CL313" s="354"/>
      <c r="CM313" s="354"/>
      <c r="CN313" s="354"/>
      <c r="CO313" s="354"/>
      <c r="CP313" s="358"/>
      <c r="CQ313" s="48"/>
      <c r="CR313" s="354"/>
      <c r="CS313" s="354"/>
      <c r="CT313" s="355">
        <v>-5</v>
      </c>
      <c r="CU313" s="354"/>
      <c r="CV313" s="354"/>
      <c r="CW313" s="354"/>
      <c r="CX313" s="354"/>
      <c r="CY313" s="354"/>
      <c r="CZ313" s="354"/>
      <c r="DA313" s="356">
        <v>-16</v>
      </c>
      <c r="DB313" s="354"/>
      <c r="DC313" s="354"/>
      <c r="DD313" s="354"/>
      <c r="DE313" s="354"/>
      <c r="DF313" s="354"/>
      <c r="DG313" s="354"/>
      <c r="DH313" s="354"/>
      <c r="DI313" s="354"/>
      <c r="DJ313" s="354"/>
      <c r="DK313" s="354"/>
      <c r="DL313" s="354"/>
      <c r="DM313" s="354"/>
      <c r="DN313" s="354"/>
      <c r="DO313" s="354"/>
      <c r="DP313" s="354"/>
      <c r="DQ313" s="354"/>
      <c r="DR313" s="354"/>
      <c r="DS313" s="354"/>
      <c r="DT313" s="354"/>
      <c r="DU313" s="354"/>
      <c r="DV313" s="354"/>
      <c r="DW313" s="354"/>
      <c r="DX313" s="354"/>
      <c r="DY313" s="354"/>
      <c r="DZ313" s="357"/>
      <c r="EA313" s="356">
        <v>-85</v>
      </c>
      <c r="EB313" s="356">
        <v>44</v>
      </c>
      <c r="EC313" s="356"/>
      <c r="ED313" s="356">
        <v>26</v>
      </c>
      <c r="EE313" s="358"/>
      <c r="EF313" s="48"/>
      <c r="EG313" s="46">
        <v>288</v>
      </c>
      <c r="EH313" s="46"/>
      <c r="EI313" s="47"/>
      <c r="EJ313" s="47"/>
      <c r="EK313" s="47">
        <v>120</v>
      </c>
      <c r="EL313" s="47"/>
      <c r="EM313" s="47"/>
      <c r="EN313" s="47"/>
      <c r="EO313" s="47"/>
      <c r="EP313" s="47"/>
      <c r="EQ313" s="47"/>
      <c r="ER313" s="47"/>
      <c r="ES313" s="47"/>
      <c r="ET313" s="48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>
        <v>60</v>
      </c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354"/>
      <c r="FR313" s="354"/>
      <c r="FS313" s="354"/>
      <c r="FT313" s="354"/>
      <c r="FU313" s="354">
        <v>216</v>
      </c>
      <c r="FV313" s="354"/>
      <c r="FW313" s="354"/>
      <c r="FX313" s="354"/>
      <c r="FY313" s="354"/>
      <c r="FZ313" s="354"/>
      <c r="GA313" s="354"/>
      <c r="GB313" s="354"/>
      <c r="GC313" s="354"/>
      <c r="GD313" s="354"/>
      <c r="GE313" s="354"/>
      <c r="GF313" s="354"/>
      <c r="GG313" s="354"/>
      <c r="GH313" s="354"/>
      <c r="GI313" s="354"/>
      <c r="GJ313" s="354"/>
      <c r="GK313" s="354"/>
      <c r="GL313" s="354"/>
      <c r="GM313" s="354"/>
      <c r="GN313" s="354"/>
      <c r="GO313" s="354"/>
      <c r="GP313" s="354"/>
      <c r="GQ313" s="354"/>
      <c r="GR313" s="354"/>
      <c r="GS313" s="354"/>
      <c r="GT313" s="354"/>
      <c r="GU313" s="354"/>
      <c r="GV313" s="354"/>
      <c r="GW313" s="354"/>
      <c r="GX313" s="354"/>
      <c r="GY313" s="354"/>
      <c r="GZ313" s="354"/>
      <c r="HA313" s="354"/>
      <c r="HB313" s="354"/>
      <c r="HC313" s="354"/>
      <c r="HD313" s="354"/>
      <c r="HE313" s="354"/>
      <c r="HF313" s="354"/>
      <c r="HG313" s="354"/>
      <c r="HH313" s="354"/>
      <c r="HI313" s="354"/>
      <c r="HJ313" s="354"/>
      <c r="HK313" s="354"/>
      <c r="HL313" s="354"/>
      <c r="HM313" s="354"/>
      <c r="HN313" s="354"/>
      <c r="HO313" s="354"/>
      <c r="HP313" s="354"/>
      <c r="HQ313" s="354"/>
      <c r="HR313" s="354"/>
      <c r="HS313" s="354"/>
      <c r="HT313" s="354"/>
      <c r="HU313" s="354"/>
      <c r="HV313" s="354"/>
      <c r="HW313" s="354"/>
      <c r="HX313" s="354"/>
      <c r="HY313" s="354"/>
      <c r="HZ313" s="354"/>
      <c r="IA313" s="354"/>
      <c r="IB313" s="354"/>
      <c r="IC313" s="354"/>
      <c r="ID313" s="354"/>
      <c r="IE313" s="354"/>
      <c r="IF313" s="354"/>
      <c r="IG313" s="354"/>
      <c r="IH313" s="354"/>
      <c r="II313" s="354"/>
      <c r="IJ313" s="354"/>
      <c r="IK313" s="354"/>
      <c r="IL313" s="354"/>
      <c r="IM313" s="354"/>
      <c r="IN313" s="354"/>
      <c r="IO313" s="354"/>
      <c r="IP313" s="354"/>
      <c r="IQ313" s="354"/>
      <c r="IR313" s="50"/>
      <c r="IS313" s="47"/>
      <c r="IT313" s="47"/>
      <c r="IU313" s="47"/>
      <c r="IV313" s="47"/>
      <c r="IW313" s="47"/>
      <c r="IX313" s="47"/>
      <c r="IY313" s="47"/>
      <c r="IZ313" s="47"/>
      <c r="JA313" s="47"/>
      <c r="JB313" s="47"/>
      <c r="JC313" s="47"/>
      <c r="JD313" s="47"/>
      <c r="JE313" s="47"/>
      <c r="JF313" s="47"/>
      <c r="JG313" s="47"/>
      <c r="JH313" s="47"/>
      <c r="JI313" s="47"/>
      <c r="JJ313" s="47"/>
      <c r="JK313" s="47"/>
      <c r="JL313" s="354"/>
      <c r="JM313" s="354"/>
      <c r="JN313" s="354"/>
      <c r="JO313" s="354"/>
      <c r="JP313" s="354"/>
      <c r="JQ313" s="354"/>
      <c r="JR313" s="354"/>
      <c r="JS313" s="354"/>
      <c r="JT313" s="354"/>
      <c r="JU313" s="354"/>
      <c r="JV313" s="354"/>
      <c r="JW313" s="354"/>
      <c r="JX313" s="354"/>
      <c r="JY313" s="354"/>
      <c r="JZ313" s="354"/>
      <c r="KA313" s="354"/>
      <c r="KB313" s="354"/>
      <c r="KC313" s="354"/>
      <c r="KD313" s="354"/>
      <c r="KE313" s="354"/>
      <c r="KF313" s="354"/>
      <c r="KG313" s="354"/>
      <c r="KH313" s="354"/>
      <c r="KI313" s="354"/>
      <c r="KJ313" s="354"/>
      <c r="KK313" s="354"/>
      <c r="KL313" s="354"/>
      <c r="KM313" s="354"/>
      <c r="KN313" s="354"/>
      <c r="KO313" s="354"/>
      <c r="KP313" s="354"/>
      <c r="KQ313" s="354"/>
      <c r="KR313" s="354"/>
      <c r="KS313" s="354"/>
      <c r="KT313" s="354"/>
      <c r="KU313" s="354"/>
      <c r="KV313" s="660"/>
      <c r="KW313" s="47"/>
      <c r="KX313" s="47"/>
      <c r="KY313" s="47"/>
      <c r="KZ313" s="47"/>
      <c r="LA313" s="47"/>
      <c r="LB313" s="47"/>
      <c r="LC313" s="47"/>
      <c r="LD313" s="354"/>
      <c r="LE313" s="354"/>
      <c r="LF313" s="354"/>
      <c r="LG313" s="354"/>
      <c r="LH313" s="354"/>
      <c r="LI313" s="354"/>
      <c r="LJ313" s="354"/>
      <c r="LK313" s="354">
        <v>120</v>
      </c>
      <c r="LL313" s="354"/>
      <c r="LM313" s="354"/>
      <c r="LN313" s="354"/>
      <c r="LO313" s="354"/>
      <c r="LP313" s="354"/>
      <c r="LQ313" s="354"/>
      <c r="LR313" s="354"/>
      <c r="LS313" s="354"/>
      <c r="LT313" s="354"/>
      <c r="LU313" s="354"/>
      <c r="LV313" s="354"/>
      <c r="LW313" s="660"/>
      <c r="LX313" s="354"/>
      <c r="LY313" s="354"/>
      <c r="LZ313" s="354"/>
      <c r="MA313" s="354"/>
      <c r="MB313" s="354"/>
      <c r="MC313" s="354"/>
      <c r="MD313" s="354"/>
      <c r="ME313" s="354"/>
      <c r="MF313" s="354"/>
      <c r="MG313" s="354"/>
      <c r="MH313" s="354"/>
      <c r="MI313" s="354"/>
      <c r="MJ313" s="354"/>
      <c r="MK313" s="354"/>
      <c r="ML313" s="354"/>
      <c r="MM313" s="354"/>
      <c r="MN313" s="354"/>
      <c r="MO313" s="354"/>
      <c r="MP313" s="354"/>
      <c r="MQ313" s="354"/>
      <c r="MR313" s="354"/>
      <c r="MS313" s="660"/>
      <c r="MT313" s="364">
        <f t="shared" si="182"/>
        <v>684</v>
      </c>
      <c r="MU313" s="365">
        <f t="shared" si="183"/>
        <v>120</v>
      </c>
      <c r="MV313" s="366">
        <f t="shared" si="184"/>
        <v>804</v>
      </c>
      <c r="MW313" s="365">
        <v>1236</v>
      </c>
      <c r="MX313" s="365">
        <v>2600</v>
      </c>
      <c r="MY313" s="54"/>
      <c r="MZ313" s="709"/>
      <c r="NA313" s="709">
        <v>1.2</v>
      </c>
      <c r="NB313" s="709">
        <f t="shared" si="185"/>
        <v>964.8</v>
      </c>
      <c r="NC313" s="711"/>
      <c r="ND313" s="711">
        <v>8.73</v>
      </c>
      <c r="NE313" s="738">
        <f t="shared" si="212"/>
        <v>-0.085820895522388</v>
      </c>
      <c r="NF313" s="743"/>
      <c r="NG313" s="743">
        <v>3000</v>
      </c>
      <c r="NH313" s="743">
        <v>8.73</v>
      </c>
      <c r="NI313" s="740">
        <f t="shared" si="186"/>
        <v>0</v>
      </c>
      <c r="NJ313" s="738">
        <f t="shared" si="213"/>
        <v>-0.085820895522388</v>
      </c>
      <c r="NK313" s="818"/>
      <c r="NL313" s="742">
        <v>44562</v>
      </c>
      <c r="NM313" s="739">
        <f ca="1" t="shared" si="187"/>
        <v>17.1666666666667</v>
      </c>
      <c r="NN313" s="739">
        <f ca="1" t="shared" si="188"/>
        <v>515</v>
      </c>
      <c r="NO313" s="743">
        <v>480</v>
      </c>
      <c r="NP313" s="739">
        <f t="shared" si="189"/>
        <v>804</v>
      </c>
      <c r="NQ313" s="761">
        <f t="shared" si="190"/>
        <v>3.35</v>
      </c>
      <c r="NR313" s="739">
        <f ca="1" t="shared" si="191"/>
        <v>2.37427184466019</v>
      </c>
      <c r="NS313" s="739">
        <f t="shared" si="192"/>
        <v>0</v>
      </c>
      <c r="NT313" s="743"/>
      <c r="NU313" s="739">
        <f ca="1" t="shared" si="193"/>
        <v>46.8349514563107</v>
      </c>
      <c r="NV313" s="769">
        <f ca="1" t="shared" si="194"/>
        <v>1.56116504854369</v>
      </c>
      <c r="NW313" s="769">
        <f ca="1" t="shared" si="195"/>
        <v>0</v>
      </c>
      <c r="NX313" s="743"/>
      <c r="NY313" s="743"/>
      <c r="NZ313" s="743"/>
      <c r="OA313" s="743"/>
      <c r="OB313" s="743"/>
      <c r="OC313" s="743"/>
      <c r="OD313" s="743"/>
      <c r="OE313" s="743">
        <f t="shared" si="196"/>
        <v>408</v>
      </c>
      <c r="OF313" s="743">
        <f t="shared" si="197"/>
        <v>0</v>
      </c>
      <c r="OG313" s="743">
        <f t="shared" si="198"/>
        <v>60</v>
      </c>
      <c r="OH313" s="743">
        <f t="shared" si="199"/>
        <v>0</v>
      </c>
      <c r="OI313" s="743">
        <f t="shared" si="200"/>
        <v>216</v>
      </c>
      <c r="OJ313" s="739">
        <f t="shared" si="201"/>
        <v>0</v>
      </c>
      <c r="OK313" s="739">
        <f t="shared" si="202"/>
        <v>120</v>
      </c>
      <c r="OL313" s="739">
        <f t="shared" si="203"/>
        <v>0</v>
      </c>
      <c r="OM313" s="739">
        <f t="shared" si="204"/>
        <v>0</v>
      </c>
      <c r="ON313" s="739">
        <f t="shared" si="205"/>
        <v>0</v>
      </c>
      <c r="OO313" s="739">
        <f t="shared" si="206"/>
        <v>0</v>
      </c>
      <c r="OP313" s="739"/>
      <c r="OQ313" s="739">
        <f t="shared" si="207"/>
        <v>0</v>
      </c>
      <c r="OR313" s="739">
        <f t="shared" si="208"/>
        <v>804</v>
      </c>
      <c r="OS313" s="739">
        <f t="shared" si="209"/>
        <v>0</v>
      </c>
      <c r="OT313" s="739">
        <f t="shared" si="210"/>
        <v>0</v>
      </c>
      <c r="OU313" s="743"/>
      <c r="OV313" s="743"/>
      <c r="OW313" s="743"/>
      <c r="OX313" s="743"/>
      <c r="OY313" s="743"/>
      <c r="OZ313" s="743"/>
      <c r="PA313" s="743"/>
      <c r="PB313" s="743"/>
      <c r="PC313" s="743"/>
      <c r="PD313" s="743"/>
      <c r="PE313" s="743"/>
      <c r="PF313" s="743"/>
      <c r="PG313" s="743"/>
      <c r="PI313" s="325">
        <v>84</v>
      </c>
      <c r="PJ313" s="325">
        <v>24</v>
      </c>
      <c r="PK313" s="325">
        <v>180</v>
      </c>
      <c r="PL313" s="325">
        <v>120</v>
      </c>
      <c r="PM313" s="325">
        <v>120</v>
      </c>
      <c r="PN313" s="325">
        <v>144</v>
      </c>
      <c r="PO313" s="325">
        <v>0</v>
      </c>
      <c r="PP313" s="325">
        <v>84</v>
      </c>
      <c r="PQ313" s="325">
        <v>0</v>
      </c>
      <c r="PR313" s="325">
        <v>0</v>
      </c>
      <c r="PS313" s="325">
        <v>60</v>
      </c>
      <c r="PT313" s="325">
        <v>0</v>
      </c>
      <c r="PU313" s="325">
        <v>0</v>
      </c>
      <c r="PV313" s="325">
        <v>816</v>
      </c>
      <c r="PW313" s="325">
        <v>-420</v>
      </c>
    </row>
    <row r="314" s="28" customFormat="1" customHeight="1" spans="1:439">
      <c r="A314" s="847" t="s">
        <v>1334</v>
      </c>
      <c r="B314" s="343">
        <v>2019</v>
      </c>
      <c r="C314" s="95" t="s">
        <v>1917</v>
      </c>
      <c r="D314" s="95" t="s">
        <v>2212</v>
      </c>
      <c r="E314" s="411"/>
      <c r="F314" s="290" t="s">
        <v>2213</v>
      </c>
      <c r="G314" s="112" t="s">
        <v>759</v>
      </c>
      <c r="H314" s="113" t="s">
        <v>760</v>
      </c>
      <c r="I314" s="99">
        <f t="shared" si="214"/>
        <v>-443</v>
      </c>
      <c r="J314" s="100">
        <v>959</v>
      </c>
      <c r="K314" s="454">
        <v>0</v>
      </c>
      <c r="L314" s="150">
        <f t="shared" si="178"/>
        <v>516</v>
      </c>
      <c r="M314" s="151">
        <f t="shared" si="179"/>
        <v>516</v>
      </c>
      <c r="N314" s="455"/>
      <c r="O314" s="35">
        <v>1019</v>
      </c>
      <c r="P314" s="157"/>
      <c r="Q314" s="154">
        <f t="shared" si="180"/>
        <v>0</v>
      </c>
      <c r="R314" s="34">
        <f t="shared" si="181"/>
        <v>0</v>
      </c>
      <c r="S314" s="490"/>
      <c r="T314" s="490"/>
      <c r="U314" s="824"/>
      <c r="V314" s="824"/>
      <c r="W314" s="490"/>
      <c r="X314" s="489"/>
      <c r="Y314" s="505"/>
      <c r="Z314" s="505"/>
      <c r="AA314" s="505"/>
      <c r="AB314" s="505"/>
      <c r="AC314" s="505"/>
      <c r="AD314" s="505"/>
      <c r="AE314" s="505"/>
      <c r="AF314" s="490"/>
      <c r="AG314" s="490"/>
      <c r="AH314" s="490"/>
      <c r="AI314" s="490"/>
      <c r="AJ314" s="490"/>
      <c r="AK314" s="490"/>
      <c r="AL314" s="490"/>
      <c r="AM314" s="490"/>
      <c r="AN314" s="490"/>
      <c r="AO314" s="490"/>
      <c r="AP314" s="490"/>
      <c r="AQ314" s="490"/>
      <c r="AR314" s="490"/>
      <c r="AS314" s="490"/>
      <c r="AT314" s="490"/>
      <c r="AU314" s="490"/>
      <c r="AV314" s="490"/>
      <c r="AW314" s="490"/>
      <c r="AX314" s="490"/>
      <c r="AY314" s="100"/>
      <c r="AZ314" s="48"/>
      <c r="BA314" s="48"/>
      <c r="BB314" s="48"/>
      <c r="BC314" s="48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354"/>
      <c r="BT314" s="354"/>
      <c r="BU314" s="354"/>
      <c r="BV314" s="354"/>
      <c r="BW314" s="354"/>
      <c r="BX314" s="354"/>
      <c r="BY314" s="354"/>
      <c r="BZ314" s="354"/>
      <c r="CA314" s="354"/>
      <c r="CB314" s="354"/>
      <c r="CC314" s="354"/>
      <c r="CD314" s="354"/>
      <c r="CE314" s="354"/>
      <c r="CF314" s="354"/>
      <c r="CG314" s="354"/>
      <c r="CH314" s="354"/>
      <c r="CI314" s="354"/>
      <c r="CJ314" s="354"/>
      <c r="CK314" s="354"/>
      <c r="CL314" s="354"/>
      <c r="CM314" s="354"/>
      <c r="CN314" s="354"/>
      <c r="CO314" s="354"/>
      <c r="CP314" s="358"/>
      <c r="CQ314" s="48"/>
      <c r="CR314" s="354"/>
      <c r="CS314" s="354"/>
      <c r="CT314" s="355"/>
      <c r="CU314" s="354"/>
      <c r="CV314" s="354"/>
      <c r="CW314" s="354"/>
      <c r="CX314" s="354">
        <v>36</v>
      </c>
      <c r="CY314" s="354"/>
      <c r="CZ314" s="354"/>
      <c r="DA314" s="356">
        <v>-34</v>
      </c>
      <c r="DB314" s="354"/>
      <c r="DC314" s="354"/>
      <c r="DD314" s="354"/>
      <c r="DE314" s="354"/>
      <c r="DF314" s="354"/>
      <c r="DG314" s="354"/>
      <c r="DH314" s="354"/>
      <c r="DI314" s="354"/>
      <c r="DJ314" s="354"/>
      <c r="DK314" s="354"/>
      <c r="DL314" s="354"/>
      <c r="DM314" s="354"/>
      <c r="DN314" s="354"/>
      <c r="DO314" s="354"/>
      <c r="DP314" s="354"/>
      <c r="DQ314" s="354"/>
      <c r="DR314" s="354"/>
      <c r="DS314" s="354"/>
      <c r="DT314" s="354"/>
      <c r="DU314" s="354"/>
      <c r="DV314" s="354"/>
      <c r="DW314" s="354"/>
      <c r="DX314" s="354"/>
      <c r="DY314" s="354"/>
      <c r="DZ314" s="357"/>
      <c r="EA314" s="356"/>
      <c r="EB314" s="356"/>
      <c r="EC314" s="356"/>
      <c r="ED314" s="356">
        <v>-13</v>
      </c>
      <c r="EE314" s="358"/>
      <c r="EF314" s="48"/>
      <c r="EG314" s="46"/>
      <c r="EH314" s="46"/>
      <c r="EI314" s="47"/>
      <c r="EJ314" s="47">
        <v>24</v>
      </c>
      <c r="EK314" s="47">
        <v>36</v>
      </c>
      <c r="EL314" s="47"/>
      <c r="EM314" s="47"/>
      <c r="EN314" s="47"/>
      <c r="EO314" s="47"/>
      <c r="EP314" s="47"/>
      <c r="EQ314" s="47"/>
      <c r="ER314" s="47"/>
      <c r="ES314" s="47"/>
      <c r="ET314" s="48"/>
      <c r="EU314" s="47"/>
      <c r="EV314" s="47"/>
      <c r="EW314" s="47">
        <v>12</v>
      </c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354"/>
      <c r="FR314" s="354"/>
      <c r="FS314" s="354"/>
      <c r="FT314" s="354"/>
      <c r="FU314" s="354">
        <v>324</v>
      </c>
      <c r="FV314" s="354"/>
      <c r="FW314" s="354"/>
      <c r="FX314" s="354"/>
      <c r="FY314" s="354"/>
      <c r="FZ314" s="354"/>
      <c r="GA314" s="354"/>
      <c r="GB314" s="354"/>
      <c r="GC314" s="354"/>
      <c r="GD314" s="354"/>
      <c r="GE314" s="354"/>
      <c r="GF314" s="354"/>
      <c r="GG314" s="354"/>
      <c r="GH314" s="354"/>
      <c r="GI314" s="354"/>
      <c r="GJ314" s="354"/>
      <c r="GK314" s="354"/>
      <c r="GL314" s="354"/>
      <c r="GM314" s="354"/>
      <c r="GN314" s="354"/>
      <c r="GO314" s="354"/>
      <c r="GP314" s="354"/>
      <c r="GQ314" s="354"/>
      <c r="GR314" s="354"/>
      <c r="GS314" s="354"/>
      <c r="GT314" s="354"/>
      <c r="GU314" s="354"/>
      <c r="GV314" s="354"/>
      <c r="GW314" s="354">
        <v>36</v>
      </c>
      <c r="GX314" s="354"/>
      <c r="GY314" s="354"/>
      <c r="GZ314" s="354"/>
      <c r="HA314" s="354"/>
      <c r="HB314" s="354"/>
      <c r="HC314" s="354"/>
      <c r="HD314" s="354">
        <v>60</v>
      </c>
      <c r="HE314" s="354"/>
      <c r="HF314" s="354"/>
      <c r="HG314" s="354"/>
      <c r="HH314" s="354"/>
      <c r="HI314" s="354"/>
      <c r="HJ314" s="354"/>
      <c r="HK314" s="354"/>
      <c r="HL314" s="354"/>
      <c r="HM314" s="354"/>
      <c r="HN314" s="354"/>
      <c r="HO314" s="354"/>
      <c r="HP314" s="354"/>
      <c r="HQ314" s="354"/>
      <c r="HR314" s="354"/>
      <c r="HS314" s="354"/>
      <c r="HT314" s="354"/>
      <c r="HU314" s="354"/>
      <c r="HV314" s="354"/>
      <c r="HW314" s="354"/>
      <c r="HX314" s="354"/>
      <c r="HY314" s="354"/>
      <c r="HZ314" s="354"/>
      <c r="IA314" s="354"/>
      <c r="IB314" s="354"/>
      <c r="IC314" s="354"/>
      <c r="ID314" s="354"/>
      <c r="IE314" s="354"/>
      <c r="IF314" s="354"/>
      <c r="IG314" s="354"/>
      <c r="IH314" s="354"/>
      <c r="II314" s="354"/>
      <c r="IJ314" s="354"/>
      <c r="IK314" s="354"/>
      <c r="IL314" s="354"/>
      <c r="IM314" s="354"/>
      <c r="IN314" s="354"/>
      <c r="IO314" s="354"/>
      <c r="IP314" s="354"/>
      <c r="IQ314" s="354"/>
      <c r="IR314" s="50"/>
      <c r="IS314" s="47"/>
      <c r="IT314" s="47"/>
      <c r="IU314" s="47"/>
      <c r="IV314" s="47"/>
      <c r="IW314" s="47"/>
      <c r="IX314" s="47"/>
      <c r="IY314" s="47"/>
      <c r="IZ314" s="47"/>
      <c r="JA314" s="47"/>
      <c r="JB314" s="47"/>
      <c r="JC314" s="47"/>
      <c r="JD314" s="47"/>
      <c r="JE314" s="47"/>
      <c r="JF314" s="47"/>
      <c r="JG314" s="47"/>
      <c r="JH314" s="47"/>
      <c r="JI314" s="47"/>
      <c r="JJ314" s="47"/>
      <c r="JK314" s="47"/>
      <c r="JL314" s="354"/>
      <c r="JM314" s="354"/>
      <c r="JN314" s="354"/>
      <c r="JO314" s="354"/>
      <c r="JP314" s="354"/>
      <c r="JQ314" s="354"/>
      <c r="JR314" s="354"/>
      <c r="JS314" s="354"/>
      <c r="JT314" s="354"/>
      <c r="JU314" s="354"/>
      <c r="JV314" s="354"/>
      <c r="JW314" s="354"/>
      <c r="JX314" s="354"/>
      <c r="JY314" s="354"/>
      <c r="JZ314" s="354"/>
      <c r="KA314" s="354"/>
      <c r="KB314" s="354"/>
      <c r="KC314" s="354"/>
      <c r="KD314" s="354"/>
      <c r="KE314" s="354"/>
      <c r="KF314" s="354"/>
      <c r="KG314" s="354"/>
      <c r="KH314" s="354"/>
      <c r="KI314" s="354"/>
      <c r="KJ314" s="354"/>
      <c r="KK314" s="354"/>
      <c r="KL314" s="354"/>
      <c r="KM314" s="354"/>
      <c r="KN314" s="354"/>
      <c r="KO314" s="354"/>
      <c r="KP314" s="354"/>
      <c r="KQ314" s="354"/>
      <c r="KR314" s="354"/>
      <c r="KS314" s="354"/>
      <c r="KT314" s="354"/>
      <c r="KU314" s="354"/>
      <c r="KV314" s="51"/>
      <c r="KW314" s="47"/>
      <c r="KX314" s="47">
        <v>12</v>
      </c>
      <c r="KY314" s="47"/>
      <c r="KZ314" s="47"/>
      <c r="LA314" s="47"/>
      <c r="LB314" s="47"/>
      <c r="LC314" s="47"/>
      <c r="LD314" s="361">
        <v>10</v>
      </c>
      <c r="LE314" s="361"/>
      <c r="LF314" s="361"/>
      <c r="LG314" s="361"/>
      <c r="LH314" s="361"/>
      <c r="LI314" s="361"/>
      <c r="LJ314" s="361"/>
      <c r="LK314" s="361"/>
      <c r="LL314" s="361"/>
      <c r="LM314" s="361"/>
      <c r="LN314" s="361"/>
      <c r="LO314" s="361"/>
      <c r="LP314" s="361"/>
      <c r="LQ314" s="354"/>
      <c r="LR314" s="354"/>
      <c r="LS314" s="354"/>
      <c r="LT314" s="354"/>
      <c r="LU314" s="354"/>
      <c r="LV314" s="354"/>
      <c r="LW314" s="51"/>
      <c r="LX314" s="354"/>
      <c r="LY314" s="354"/>
      <c r="LZ314" s="354"/>
      <c r="MA314" s="354"/>
      <c r="MB314" s="363"/>
      <c r="MC314" s="363"/>
      <c r="MD314" s="354"/>
      <c r="ME314" s="354"/>
      <c r="MF314" s="354"/>
      <c r="MG314" s="354"/>
      <c r="MH314" s="354"/>
      <c r="MI314" s="354"/>
      <c r="MJ314" s="354"/>
      <c r="MK314" s="354"/>
      <c r="ML314" s="354"/>
      <c r="MM314" s="354"/>
      <c r="MN314" s="354"/>
      <c r="MO314" s="354"/>
      <c r="MP314" s="354"/>
      <c r="MQ314" s="354"/>
      <c r="MR314" s="354"/>
      <c r="MS314" s="51"/>
      <c r="MT314" s="364">
        <f t="shared" si="182"/>
        <v>492</v>
      </c>
      <c r="MU314" s="365">
        <f t="shared" si="183"/>
        <v>22</v>
      </c>
      <c r="MV314" s="366">
        <f t="shared" si="184"/>
        <v>514</v>
      </c>
      <c r="MW314" s="365">
        <v>2076</v>
      </c>
      <c r="MX314" s="365">
        <v>2202</v>
      </c>
      <c r="MY314" s="54"/>
      <c r="MZ314" s="708"/>
      <c r="NA314" s="708">
        <v>4.16</v>
      </c>
      <c r="NB314" s="709">
        <f t="shared" si="185"/>
        <v>2138.24</v>
      </c>
      <c r="NC314" s="710">
        <v>35</v>
      </c>
      <c r="ND314" s="710">
        <v>30.59</v>
      </c>
      <c r="NE314" s="738">
        <f t="shared" si="212"/>
        <v>-0.0975172215843856</v>
      </c>
      <c r="NF314" s="739"/>
      <c r="NG314" s="739">
        <v>3000</v>
      </c>
      <c r="NH314" s="739">
        <v>30.59</v>
      </c>
      <c r="NI314" s="740">
        <f t="shared" si="186"/>
        <v>15784.44</v>
      </c>
      <c r="NJ314" s="738">
        <f t="shared" si="213"/>
        <v>-0.0975172215843856</v>
      </c>
      <c r="NK314" s="741"/>
      <c r="NL314" s="742">
        <v>44562</v>
      </c>
      <c r="NM314" s="739">
        <f ca="1" t="shared" si="187"/>
        <v>17.1666666666667</v>
      </c>
      <c r="NN314" s="739">
        <f ca="1" t="shared" si="188"/>
        <v>515</v>
      </c>
      <c r="NO314" s="739">
        <v>1019</v>
      </c>
      <c r="NP314" s="739">
        <f t="shared" si="189"/>
        <v>514</v>
      </c>
      <c r="NQ314" s="761">
        <f t="shared" si="190"/>
        <v>0.669706840390879</v>
      </c>
      <c r="NR314" s="739">
        <f ca="1" t="shared" si="191"/>
        <v>0.474646595616837</v>
      </c>
      <c r="NS314" s="739">
        <f t="shared" si="192"/>
        <v>516</v>
      </c>
      <c r="NT314" s="739"/>
      <c r="NU314" s="739">
        <f ca="1" t="shared" si="193"/>
        <v>29.9417475728155</v>
      </c>
      <c r="NV314" s="769">
        <f ca="1" t="shared" si="194"/>
        <v>0.998058252427184</v>
      </c>
      <c r="NW314" s="769">
        <f ca="1" t="shared" si="195"/>
        <v>517.003891050584</v>
      </c>
      <c r="NX314" s="739"/>
      <c r="NY314" s="739"/>
      <c r="NZ314" s="739"/>
      <c r="OA314" s="739"/>
      <c r="OB314" s="739"/>
      <c r="OC314" s="739"/>
      <c r="OD314" s="739"/>
      <c r="OE314" s="743">
        <f t="shared" si="196"/>
        <v>60</v>
      </c>
      <c r="OF314" s="743">
        <f t="shared" si="197"/>
        <v>12</v>
      </c>
      <c r="OG314" s="743">
        <f t="shared" si="198"/>
        <v>22</v>
      </c>
      <c r="OH314" s="743">
        <f t="shared" si="199"/>
        <v>0</v>
      </c>
      <c r="OI314" s="743">
        <f t="shared" si="200"/>
        <v>324</v>
      </c>
      <c r="OJ314" s="739">
        <f t="shared" si="201"/>
        <v>0</v>
      </c>
      <c r="OK314" s="739">
        <f t="shared" si="202"/>
        <v>36</v>
      </c>
      <c r="OL314" s="739">
        <f t="shared" si="203"/>
        <v>0</v>
      </c>
      <c r="OM314" s="739">
        <f t="shared" si="204"/>
        <v>0</v>
      </c>
      <c r="ON314" s="739">
        <f t="shared" si="205"/>
        <v>0</v>
      </c>
      <c r="OO314" s="739">
        <f t="shared" si="206"/>
        <v>60</v>
      </c>
      <c r="OP314" s="739"/>
      <c r="OQ314" s="739">
        <f t="shared" si="207"/>
        <v>0</v>
      </c>
      <c r="OR314" s="739">
        <f t="shared" si="208"/>
        <v>514</v>
      </c>
      <c r="OS314" s="739">
        <f t="shared" si="209"/>
        <v>0</v>
      </c>
      <c r="OT314" s="739">
        <f t="shared" si="210"/>
        <v>0</v>
      </c>
      <c r="OU314" s="739"/>
      <c r="OV314" s="739"/>
      <c r="OW314" s="739"/>
      <c r="OX314" s="739"/>
      <c r="OY314" s="739"/>
      <c r="OZ314" s="739"/>
      <c r="PA314" s="739"/>
      <c r="PB314" s="739"/>
      <c r="PC314" s="739"/>
      <c r="PD314" s="739"/>
      <c r="PE314" s="739"/>
      <c r="PF314" s="739"/>
      <c r="PG314" s="739"/>
      <c r="PI314" s="28">
        <v>96</v>
      </c>
      <c r="PJ314" s="28">
        <v>192</v>
      </c>
      <c r="PK314" s="28">
        <v>108</v>
      </c>
      <c r="PL314" s="28">
        <v>504</v>
      </c>
      <c r="PM314" s="28">
        <v>240</v>
      </c>
      <c r="PN314" s="28">
        <v>348</v>
      </c>
      <c r="PO314" s="28">
        <v>288</v>
      </c>
      <c r="PP314" s="28">
        <v>36</v>
      </c>
      <c r="PQ314" s="28">
        <v>156</v>
      </c>
      <c r="PR314" s="28">
        <v>0</v>
      </c>
      <c r="PS314" s="28">
        <v>108</v>
      </c>
      <c r="PT314" s="28">
        <v>0</v>
      </c>
      <c r="PU314" s="28">
        <v>0</v>
      </c>
      <c r="PV314" s="28">
        <v>2076</v>
      </c>
      <c r="PW314" s="28">
        <v>0</v>
      </c>
    </row>
    <row r="315" s="28" customFormat="1" customHeight="1" spans="1:439">
      <c r="A315" s="847" t="s">
        <v>1334</v>
      </c>
      <c r="B315" s="343">
        <v>2019</v>
      </c>
      <c r="C315" s="95" t="s">
        <v>1917</v>
      </c>
      <c r="D315" s="95" t="s">
        <v>2212</v>
      </c>
      <c r="E315" s="411"/>
      <c r="F315" s="290" t="s">
        <v>2214</v>
      </c>
      <c r="G315" s="112" t="s">
        <v>762</v>
      </c>
      <c r="H315" s="113" t="s">
        <v>763</v>
      </c>
      <c r="I315" s="99">
        <f t="shared" si="214"/>
        <v>-304</v>
      </c>
      <c r="J315" s="100">
        <v>754</v>
      </c>
      <c r="K315" s="454">
        <v>0</v>
      </c>
      <c r="L315" s="150">
        <f t="shared" si="178"/>
        <v>450</v>
      </c>
      <c r="M315" s="151">
        <f t="shared" si="179"/>
        <v>450</v>
      </c>
      <c r="N315" s="455"/>
      <c r="O315" s="35">
        <v>778</v>
      </c>
      <c r="P315" s="157"/>
      <c r="Q315" s="154">
        <f t="shared" si="180"/>
        <v>0</v>
      </c>
      <c r="R315" s="34">
        <f t="shared" si="181"/>
        <v>0</v>
      </c>
      <c r="S315" s="490"/>
      <c r="T315" s="490"/>
      <c r="U315" s="824"/>
      <c r="V315" s="824"/>
      <c r="W315" s="490"/>
      <c r="X315" s="489"/>
      <c r="Y315" s="505"/>
      <c r="Z315" s="505"/>
      <c r="AA315" s="505"/>
      <c r="AB315" s="505"/>
      <c r="AC315" s="505"/>
      <c r="AD315" s="505"/>
      <c r="AE315" s="505"/>
      <c r="AF315" s="490"/>
      <c r="AG315" s="490"/>
      <c r="AH315" s="490"/>
      <c r="AI315" s="490"/>
      <c r="AJ315" s="490"/>
      <c r="AK315" s="490"/>
      <c r="AL315" s="490"/>
      <c r="AM315" s="490"/>
      <c r="AN315" s="490"/>
      <c r="AO315" s="490"/>
      <c r="AP315" s="490"/>
      <c r="AQ315" s="490"/>
      <c r="AR315" s="490"/>
      <c r="AS315" s="490"/>
      <c r="AT315" s="490"/>
      <c r="AU315" s="490"/>
      <c r="AV315" s="490"/>
      <c r="AW315" s="490"/>
      <c r="AX315" s="490"/>
      <c r="AY315" s="100"/>
      <c r="AZ315" s="48">
        <v>30</v>
      </c>
      <c r="BA315" s="48"/>
      <c r="BB315" s="48"/>
      <c r="BC315" s="48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354"/>
      <c r="BT315" s="354"/>
      <c r="BU315" s="354"/>
      <c r="BV315" s="354"/>
      <c r="BW315" s="354"/>
      <c r="BX315" s="354"/>
      <c r="BY315" s="354"/>
      <c r="BZ315" s="354"/>
      <c r="CA315" s="354"/>
      <c r="CB315" s="354"/>
      <c r="CC315" s="354"/>
      <c r="CD315" s="354"/>
      <c r="CE315" s="354"/>
      <c r="CF315" s="354"/>
      <c r="CG315" s="354"/>
      <c r="CH315" s="354"/>
      <c r="CI315" s="354"/>
      <c r="CJ315" s="354"/>
      <c r="CK315" s="354"/>
      <c r="CL315" s="354"/>
      <c r="CM315" s="354"/>
      <c r="CN315" s="354"/>
      <c r="CO315" s="354"/>
      <c r="CP315" s="358"/>
      <c r="CQ315" s="48"/>
      <c r="CR315" s="354"/>
      <c r="CS315" s="354"/>
      <c r="CT315" s="355">
        <v>-4</v>
      </c>
      <c r="CU315" s="354"/>
      <c r="CV315" s="354"/>
      <c r="CW315" s="354"/>
      <c r="CX315" s="354">
        <v>36</v>
      </c>
      <c r="CY315" s="354"/>
      <c r="CZ315" s="354"/>
      <c r="DA315" s="356">
        <v>-35</v>
      </c>
      <c r="DB315" s="354"/>
      <c r="DC315" s="354"/>
      <c r="DD315" s="354"/>
      <c r="DE315" s="354"/>
      <c r="DF315" s="354"/>
      <c r="DG315" s="354"/>
      <c r="DH315" s="354"/>
      <c r="DI315" s="354"/>
      <c r="DJ315" s="354"/>
      <c r="DK315" s="354"/>
      <c r="DL315" s="354"/>
      <c r="DM315" s="354"/>
      <c r="DN315" s="354"/>
      <c r="DO315" s="354"/>
      <c r="DP315" s="354"/>
      <c r="DQ315" s="354"/>
      <c r="DR315" s="354"/>
      <c r="DS315" s="354"/>
      <c r="DT315" s="354"/>
      <c r="DU315" s="354"/>
      <c r="DV315" s="354"/>
      <c r="DW315" s="354"/>
      <c r="DX315" s="354"/>
      <c r="DY315" s="354"/>
      <c r="DZ315" s="357"/>
      <c r="EA315" s="356"/>
      <c r="EB315" s="356"/>
      <c r="EC315" s="356"/>
      <c r="ED315" s="356">
        <v>-63</v>
      </c>
      <c r="EE315" s="358"/>
      <c r="EF315" s="48"/>
      <c r="EG315" s="46"/>
      <c r="EH315" s="46"/>
      <c r="EI315" s="47"/>
      <c r="EJ315" s="47"/>
      <c r="EK315" s="47">
        <v>24</v>
      </c>
      <c r="EL315" s="47"/>
      <c r="EM315" s="47"/>
      <c r="EN315" s="47"/>
      <c r="EO315" s="47"/>
      <c r="EP315" s="47"/>
      <c r="EQ315" s="47"/>
      <c r="ER315" s="47"/>
      <c r="ES315" s="47"/>
      <c r="ET315" s="48"/>
      <c r="EU315" s="47"/>
      <c r="EV315" s="47"/>
      <c r="EW315" s="47">
        <v>12</v>
      </c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354"/>
      <c r="FR315" s="354"/>
      <c r="FS315" s="354"/>
      <c r="FT315" s="354"/>
      <c r="FU315" s="354">
        <v>180</v>
      </c>
      <c r="FV315" s="354"/>
      <c r="FW315" s="354"/>
      <c r="FX315" s="354"/>
      <c r="FY315" s="354"/>
      <c r="FZ315" s="354"/>
      <c r="GA315" s="354"/>
      <c r="GB315" s="354"/>
      <c r="GC315" s="354"/>
      <c r="GD315" s="354"/>
      <c r="GE315" s="354"/>
      <c r="GF315" s="354"/>
      <c r="GG315" s="354"/>
      <c r="GH315" s="354"/>
      <c r="GI315" s="354"/>
      <c r="GJ315" s="354"/>
      <c r="GK315" s="354"/>
      <c r="GL315" s="354"/>
      <c r="GM315" s="354"/>
      <c r="GN315" s="354"/>
      <c r="GO315" s="354"/>
      <c r="GP315" s="354"/>
      <c r="GQ315" s="354"/>
      <c r="GR315" s="354"/>
      <c r="GS315" s="354"/>
      <c r="GT315" s="354"/>
      <c r="GU315" s="354"/>
      <c r="GV315" s="354"/>
      <c r="GW315" s="354">
        <v>36</v>
      </c>
      <c r="GX315" s="354"/>
      <c r="GY315" s="354"/>
      <c r="GZ315" s="354"/>
      <c r="HA315" s="354"/>
      <c r="HB315" s="354"/>
      <c r="HC315" s="354"/>
      <c r="HD315" s="354">
        <v>60</v>
      </c>
      <c r="HE315" s="354"/>
      <c r="HF315" s="354"/>
      <c r="HG315" s="354"/>
      <c r="HH315" s="354"/>
      <c r="HI315" s="354"/>
      <c r="HJ315" s="354"/>
      <c r="HK315" s="354"/>
      <c r="HL315" s="354"/>
      <c r="HM315" s="354"/>
      <c r="HN315" s="354"/>
      <c r="HO315" s="354"/>
      <c r="HP315" s="354"/>
      <c r="HQ315" s="354"/>
      <c r="HR315" s="354"/>
      <c r="HS315" s="354"/>
      <c r="HT315" s="354">
        <v>12</v>
      </c>
      <c r="HU315" s="354"/>
      <c r="HV315" s="354"/>
      <c r="HW315" s="354"/>
      <c r="HX315" s="354"/>
      <c r="HY315" s="354"/>
      <c r="HZ315" s="354"/>
      <c r="IA315" s="354"/>
      <c r="IB315" s="354"/>
      <c r="IC315" s="354"/>
      <c r="ID315" s="354"/>
      <c r="IE315" s="354"/>
      <c r="IF315" s="354"/>
      <c r="IG315" s="354"/>
      <c r="IH315" s="354"/>
      <c r="II315" s="354"/>
      <c r="IJ315" s="354"/>
      <c r="IK315" s="354"/>
      <c r="IL315" s="354"/>
      <c r="IM315" s="354"/>
      <c r="IN315" s="354"/>
      <c r="IO315" s="354"/>
      <c r="IP315" s="354"/>
      <c r="IQ315" s="354"/>
      <c r="IR315" s="50"/>
      <c r="IS315" s="47"/>
      <c r="IT315" s="47"/>
      <c r="IU315" s="47">
        <v>30</v>
      </c>
      <c r="IV315" s="47"/>
      <c r="IW315" s="47"/>
      <c r="IX315" s="47"/>
      <c r="IY315" s="47"/>
      <c r="IZ315" s="47"/>
      <c r="JA315" s="47"/>
      <c r="JB315" s="47"/>
      <c r="JC315" s="47"/>
      <c r="JD315" s="47"/>
      <c r="JE315" s="47"/>
      <c r="JF315" s="47"/>
      <c r="JG315" s="47"/>
      <c r="JH315" s="47"/>
      <c r="JI315" s="47"/>
      <c r="JJ315" s="47"/>
      <c r="JK315" s="47"/>
      <c r="JL315" s="354"/>
      <c r="JM315" s="354"/>
      <c r="JN315" s="354"/>
      <c r="JO315" s="354"/>
      <c r="JP315" s="354"/>
      <c r="JQ315" s="354"/>
      <c r="JR315" s="354"/>
      <c r="JS315" s="354"/>
      <c r="JT315" s="354"/>
      <c r="JU315" s="354"/>
      <c r="JV315" s="354"/>
      <c r="JW315" s="354"/>
      <c r="JX315" s="354"/>
      <c r="JY315" s="354"/>
      <c r="JZ315" s="354"/>
      <c r="KA315" s="354"/>
      <c r="KB315" s="354"/>
      <c r="KC315" s="354"/>
      <c r="KD315" s="354"/>
      <c r="KE315" s="354"/>
      <c r="KF315" s="354"/>
      <c r="KG315" s="354"/>
      <c r="KH315" s="354"/>
      <c r="KI315" s="354"/>
      <c r="KJ315" s="354"/>
      <c r="KK315" s="354"/>
      <c r="KL315" s="354"/>
      <c r="KM315" s="354"/>
      <c r="KN315" s="354"/>
      <c r="KO315" s="354"/>
      <c r="KP315" s="354"/>
      <c r="KQ315" s="354"/>
      <c r="KR315" s="354"/>
      <c r="KS315" s="354"/>
      <c r="KT315" s="354"/>
      <c r="KU315" s="354"/>
      <c r="KV315" s="51"/>
      <c r="KW315" s="47"/>
      <c r="KX315" s="47"/>
      <c r="KY315" s="47"/>
      <c r="KZ315" s="47"/>
      <c r="LA315" s="47"/>
      <c r="LB315" s="47"/>
      <c r="LC315" s="47"/>
      <c r="LD315" s="361">
        <v>10</v>
      </c>
      <c r="LE315" s="361"/>
      <c r="LF315" s="361"/>
      <c r="LG315" s="361"/>
      <c r="LH315" s="361"/>
      <c r="LI315" s="361"/>
      <c r="LJ315" s="361"/>
      <c r="LK315" s="361"/>
      <c r="LL315" s="361"/>
      <c r="LM315" s="361"/>
      <c r="LN315" s="361"/>
      <c r="LO315" s="361"/>
      <c r="LP315" s="361"/>
      <c r="LQ315" s="354"/>
      <c r="LR315" s="354"/>
      <c r="LS315" s="354"/>
      <c r="LT315" s="354"/>
      <c r="LU315" s="354"/>
      <c r="LV315" s="354"/>
      <c r="LW315" s="51"/>
      <c r="LX315" s="354"/>
      <c r="LY315" s="354"/>
      <c r="LZ315" s="354"/>
      <c r="MA315" s="354"/>
      <c r="MB315" s="363"/>
      <c r="MC315" s="363"/>
      <c r="MD315" s="354"/>
      <c r="ME315" s="354"/>
      <c r="MF315" s="354"/>
      <c r="MG315" s="354"/>
      <c r="MH315" s="354"/>
      <c r="MI315" s="354"/>
      <c r="MJ315" s="354"/>
      <c r="MK315" s="354"/>
      <c r="ML315" s="354"/>
      <c r="MM315" s="354"/>
      <c r="MN315" s="354"/>
      <c r="MO315" s="354"/>
      <c r="MP315" s="354"/>
      <c r="MQ315" s="354"/>
      <c r="MR315" s="354"/>
      <c r="MS315" s="51"/>
      <c r="MT315" s="364">
        <f t="shared" si="182"/>
        <v>324</v>
      </c>
      <c r="MU315" s="365">
        <f t="shared" si="183"/>
        <v>40</v>
      </c>
      <c r="MV315" s="366">
        <f t="shared" si="184"/>
        <v>364</v>
      </c>
      <c r="MW315" s="365">
        <v>2496</v>
      </c>
      <c r="MX315" s="365">
        <v>2202</v>
      </c>
      <c r="MY315" s="54"/>
      <c r="MZ315" s="708"/>
      <c r="NA315" s="708">
        <v>4.16</v>
      </c>
      <c r="NB315" s="709">
        <f t="shared" si="185"/>
        <v>1514.24</v>
      </c>
      <c r="NC315" s="710">
        <v>35</v>
      </c>
      <c r="ND315" s="710">
        <v>30.45</v>
      </c>
      <c r="NE315" s="738">
        <f t="shared" si="212"/>
        <v>-0.0924942594718714</v>
      </c>
      <c r="NF315" s="739"/>
      <c r="NG315" s="739">
        <v>3000</v>
      </c>
      <c r="NH315" s="739">
        <v>30.45</v>
      </c>
      <c r="NI315" s="740">
        <f t="shared" si="186"/>
        <v>13702.5</v>
      </c>
      <c r="NJ315" s="738">
        <f t="shared" si="213"/>
        <v>-0.0924942594718714</v>
      </c>
      <c r="NK315" s="741"/>
      <c r="NL315" s="742">
        <v>44562</v>
      </c>
      <c r="NM315" s="739">
        <f ca="1" t="shared" si="187"/>
        <v>17.1666666666667</v>
      </c>
      <c r="NN315" s="739">
        <f ca="1" t="shared" si="188"/>
        <v>515</v>
      </c>
      <c r="NO315" s="739">
        <v>778</v>
      </c>
      <c r="NP315" s="739">
        <f t="shared" si="189"/>
        <v>364</v>
      </c>
      <c r="NQ315" s="761">
        <f t="shared" si="190"/>
        <v>0.592833876221498</v>
      </c>
      <c r="NR315" s="739">
        <f ca="1" t="shared" si="191"/>
        <v>0.42016381518611</v>
      </c>
      <c r="NS315" s="739">
        <f t="shared" si="192"/>
        <v>450</v>
      </c>
      <c r="NT315" s="739"/>
      <c r="NU315" s="739">
        <f ca="1" t="shared" si="193"/>
        <v>21.2038834951456</v>
      </c>
      <c r="NV315" s="769">
        <f ca="1" t="shared" si="194"/>
        <v>0.706796116504854</v>
      </c>
      <c r="NW315" s="769">
        <f ca="1" t="shared" si="195"/>
        <v>636.675824175824</v>
      </c>
      <c r="NX315" s="739"/>
      <c r="NY315" s="739"/>
      <c r="NZ315" s="739"/>
      <c r="OA315" s="739"/>
      <c r="OB315" s="739"/>
      <c r="OC315" s="739"/>
      <c r="OD315" s="739"/>
      <c r="OE315" s="743">
        <f t="shared" si="196"/>
        <v>24</v>
      </c>
      <c r="OF315" s="743">
        <f t="shared" si="197"/>
        <v>30</v>
      </c>
      <c r="OG315" s="743">
        <f t="shared" si="198"/>
        <v>22</v>
      </c>
      <c r="OH315" s="743">
        <f t="shared" si="199"/>
        <v>0</v>
      </c>
      <c r="OI315" s="743">
        <f t="shared" si="200"/>
        <v>180</v>
      </c>
      <c r="OJ315" s="739">
        <f t="shared" si="201"/>
        <v>0</v>
      </c>
      <c r="OK315" s="739">
        <f t="shared" si="202"/>
        <v>36</v>
      </c>
      <c r="OL315" s="739">
        <f t="shared" si="203"/>
        <v>0</v>
      </c>
      <c r="OM315" s="739">
        <f t="shared" si="204"/>
        <v>0</v>
      </c>
      <c r="ON315" s="739">
        <f t="shared" si="205"/>
        <v>12</v>
      </c>
      <c r="OO315" s="739">
        <f t="shared" si="206"/>
        <v>60</v>
      </c>
      <c r="OP315" s="739"/>
      <c r="OQ315" s="739">
        <f t="shared" si="207"/>
        <v>0</v>
      </c>
      <c r="OR315" s="739">
        <f t="shared" si="208"/>
        <v>364</v>
      </c>
      <c r="OS315" s="739">
        <f t="shared" si="209"/>
        <v>0</v>
      </c>
      <c r="OT315" s="739">
        <f t="shared" si="210"/>
        <v>0</v>
      </c>
      <c r="OU315" s="739"/>
      <c r="OV315" s="739"/>
      <c r="OW315" s="739"/>
      <c r="OX315" s="739"/>
      <c r="OY315" s="739"/>
      <c r="OZ315" s="739"/>
      <c r="PA315" s="739"/>
      <c r="PB315" s="739"/>
      <c r="PC315" s="739"/>
      <c r="PD315" s="739"/>
      <c r="PE315" s="739"/>
      <c r="PF315" s="739"/>
      <c r="PG315" s="739"/>
      <c r="PI315" s="28">
        <v>96</v>
      </c>
      <c r="PJ315" s="28">
        <v>180</v>
      </c>
      <c r="PK315" s="28">
        <v>108</v>
      </c>
      <c r="PL315" s="28">
        <v>492</v>
      </c>
      <c r="PM315" s="28">
        <v>240</v>
      </c>
      <c r="PN315" s="28">
        <v>348</v>
      </c>
      <c r="PO315" s="28">
        <v>216</v>
      </c>
      <c r="PP315" s="28">
        <v>48</v>
      </c>
      <c r="PQ315" s="28">
        <v>168</v>
      </c>
      <c r="PR315" s="28">
        <v>0</v>
      </c>
      <c r="PS315" s="28">
        <v>108</v>
      </c>
      <c r="PT315" s="28">
        <v>12</v>
      </c>
      <c r="PU315" s="28">
        <v>0</v>
      </c>
      <c r="PV315" s="28">
        <v>2016</v>
      </c>
      <c r="PW315" s="28">
        <v>-480</v>
      </c>
    </row>
    <row r="316" s="28" customFormat="1" customHeight="1" spans="1:439">
      <c r="A316" s="847" t="s">
        <v>1334</v>
      </c>
      <c r="B316" s="343">
        <v>2019</v>
      </c>
      <c r="C316" s="95" t="s">
        <v>2136</v>
      </c>
      <c r="D316" s="95" t="s">
        <v>2137</v>
      </c>
      <c r="E316" s="411"/>
      <c r="F316" s="290" t="s">
        <v>2140</v>
      </c>
      <c r="G316" s="112" t="s">
        <v>786</v>
      </c>
      <c r="H316" s="113" t="s">
        <v>787</v>
      </c>
      <c r="I316" s="99">
        <f t="shared" si="214"/>
        <v>-458</v>
      </c>
      <c r="J316" s="100">
        <v>1434</v>
      </c>
      <c r="K316" s="454">
        <v>0</v>
      </c>
      <c r="L316" s="150">
        <f t="shared" si="178"/>
        <v>976</v>
      </c>
      <c r="M316" s="151">
        <f t="shared" si="179"/>
        <v>976</v>
      </c>
      <c r="N316" s="455"/>
      <c r="O316" s="37">
        <v>1434</v>
      </c>
      <c r="P316" s="36"/>
      <c r="Q316" s="33">
        <f t="shared" si="180"/>
        <v>0</v>
      </c>
      <c r="R316" s="34">
        <f t="shared" si="181"/>
        <v>0</v>
      </c>
      <c r="S316" s="346"/>
      <c r="T316" s="346"/>
      <c r="U316" s="824"/>
      <c r="V316" s="824"/>
      <c r="W316" s="346"/>
      <c r="X316" s="347"/>
      <c r="Y316" s="348"/>
      <c r="Z316" s="348"/>
      <c r="AA316" s="348"/>
      <c r="AB316" s="348"/>
      <c r="AC316" s="348"/>
      <c r="AD316" s="348"/>
      <c r="AE316" s="348"/>
      <c r="AF316" s="346"/>
      <c r="AG316" s="346"/>
      <c r="AH316" s="346"/>
      <c r="AI316" s="346"/>
      <c r="AJ316" s="346"/>
      <c r="AK316" s="346"/>
      <c r="AL316" s="346"/>
      <c r="AM316" s="346"/>
      <c r="AN316" s="346"/>
      <c r="AO316" s="346"/>
      <c r="AP316" s="346"/>
      <c r="AQ316" s="346"/>
      <c r="AR316" s="346"/>
      <c r="AS316" s="346"/>
      <c r="AT316" s="346"/>
      <c r="AU316" s="346"/>
      <c r="AV316" s="346"/>
      <c r="AW316" s="346"/>
      <c r="AX316" s="346"/>
      <c r="AY316" s="349"/>
      <c r="AZ316" s="48"/>
      <c r="BA316" s="48"/>
      <c r="BB316" s="48"/>
      <c r="BC316" s="48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354"/>
      <c r="BT316" s="354"/>
      <c r="BU316" s="354"/>
      <c r="BV316" s="354"/>
      <c r="BW316" s="354"/>
      <c r="BX316" s="354"/>
      <c r="BY316" s="354"/>
      <c r="BZ316" s="354"/>
      <c r="CA316" s="354"/>
      <c r="CB316" s="354"/>
      <c r="CC316" s="354"/>
      <c r="CD316" s="354"/>
      <c r="CE316" s="354"/>
      <c r="CF316" s="354"/>
      <c r="CG316" s="354"/>
      <c r="CH316" s="354"/>
      <c r="CI316" s="354"/>
      <c r="CJ316" s="354"/>
      <c r="CK316" s="354"/>
      <c r="CL316" s="354"/>
      <c r="CM316" s="354"/>
      <c r="CN316" s="354"/>
      <c r="CO316" s="354"/>
      <c r="CP316" s="358"/>
      <c r="CQ316" s="48">
        <v>5</v>
      </c>
      <c r="CR316" s="354"/>
      <c r="CS316" s="354"/>
      <c r="CT316" s="355"/>
      <c r="CU316" s="354"/>
      <c r="CV316" s="354"/>
      <c r="CW316" s="354"/>
      <c r="CX316" s="354"/>
      <c r="CY316" s="354"/>
      <c r="CZ316" s="354"/>
      <c r="DA316" s="356"/>
      <c r="DB316" s="354"/>
      <c r="DC316" s="354"/>
      <c r="DD316" s="354"/>
      <c r="DE316" s="354"/>
      <c r="DF316" s="354"/>
      <c r="DG316" s="354"/>
      <c r="DH316" s="354"/>
      <c r="DI316" s="354"/>
      <c r="DJ316" s="354"/>
      <c r="DK316" s="354"/>
      <c r="DL316" s="354"/>
      <c r="DM316" s="354"/>
      <c r="DN316" s="354"/>
      <c r="DO316" s="354"/>
      <c r="DP316" s="354"/>
      <c r="DQ316" s="354"/>
      <c r="DR316" s="354"/>
      <c r="DS316" s="354"/>
      <c r="DT316" s="354"/>
      <c r="DU316" s="354"/>
      <c r="DV316" s="354"/>
      <c r="DW316" s="354"/>
      <c r="DX316" s="354"/>
      <c r="DY316" s="354"/>
      <c r="DZ316" s="357"/>
      <c r="EA316" s="356"/>
      <c r="EB316" s="356"/>
      <c r="EC316" s="356"/>
      <c r="ED316" s="356">
        <v>-11</v>
      </c>
      <c r="EE316" s="358"/>
      <c r="EF316" s="48"/>
      <c r="EG316" s="46"/>
      <c r="EH316" s="46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8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>
        <v>32</v>
      </c>
      <c r="FF316" s="47"/>
      <c r="FG316" s="47"/>
      <c r="FH316" s="47">
        <v>400</v>
      </c>
      <c r="FI316" s="47"/>
      <c r="FJ316" s="47"/>
      <c r="FK316" s="47"/>
      <c r="FL316" s="47"/>
      <c r="FM316" s="47"/>
      <c r="FN316" s="47"/>
      <c r="FO316" s="47"/>
      <c r="FP316" s="47"/>
      <c r="FQ316" s="354"/>
      <c r="FR316" s="354"/>
      <c r="FS316" s="354"/>
      <c r="FT316" s="354"/>
      <c r="FU316" s="354"/>
      <c r="FV316" s="354"/>
      <c r="FW316" s="354"/>
      <c r="FX316" s="354"/>
      <c r="FY316" s="354"/>
      <c r="FZ316" s="354"/>
      <c r="GA316" s="354"/>
      <c r="GB316" s="354"/>
      <c r="GC316" s="354"/>
      <c r="GD316" s="354"/>
      <c r="GE316" s="354"/>
      <c r="GF316" s="354"/>
      <c r="GG316" s="354"/>
      <c r="GH316" s="354"/>
      <c r="GI316" s="354"/>
      <c r="GJ316" s="354"/>
      <c r="GK316" s="354"/>
      <c r="GL316" s="354"/>
      <c r="GM316" s="354"/>
      <c r="GN316" s="354"/>
      <c r="GO316" s="354"/>
      <c r="GP316" s="354"/>
      <c r="GQ316" s="354"/>
      <c r="GR316" s="354"/>
      <c r="GS316" s="354"/>
      <c r="GT316" s="354"/>
      <c r="GU316" s="354"/>
      <c r="GV316" s="354"/>
      <c r="GW316" s="354"/>
      <c r="GX316" s="354"/>
      <c r="GY316" s="354"/>
      <c r="GZ316" s="354"/>
      <c r="HA316" s="354"/>
      <c r="HB316" s="354"/>
      <c r="HC316" s="354"/>
      <c r="HD316" s="354"/>
      <c r="HE316" s="354"/>
      <c r="HF316" s="354"/>
      <c r="HG316" s="354"/>
      <c r="HH316" s="354"/>
      <c r="HI316" s="354"/>
      <c r="HJ316" s="354"/>
      <c r="HK316" s="354"/>
      <c r="HL316" s="354"/>
      <c r="HM316" s="354"/>
      <c r="HN316" s="354"/>
      <c r="HO316" s="354"/>
      <c r="HP316" s="354"/>
      <c r="HQ316" s="354"/>
      <c r="HR316" s="354"/>
      <c r="HS316" s="354"/>
      <c r="HT316" s="354"/>
      <c r="HU316" s="354"/>
      <c r="HV316" s="354"/>
      <c r="HW316" s="354"/>
      <c r="HX316" s="354"/>
      <c r="HY316" s="354"/>
      <c r="HZ316" s="354"/>
      <c r="IA316" s="354"/>
      <c r="IB316" s="354"/>
      <c r="IC316" s="354"/>
      <c r="ID316" s="354"/>
      <c r="IE316" s="354"/>
      <c r="IF316" s="354"/>
      <c r="IG316" s="354"/>
      <c r="IH316" s="354"/>
      <c r="II316" s="354"/>
      <c r="IJ316" s="354"/>
      <c r="IK316" s="354"/>
      <c r="IL316" s="354"/>
      <c r="IM316" s="354"/>
      <c r="IN316" s="354"/>
      <c r="IO316" s="354"/>
      <c r="IP316" s="354"/>
      <c r="IQ316" s="354"/>
      <c r="IR316" s="50"/>
      <c r="IS316" s="47"/>
      <c r="IT316" s="47"/>
      <c r="IU316" s="47"/>
      <c r="IV316" s="47"/>
      <c r="IW316" s="47"/>
      <c r="IX316" s="47"/>
      <c r="IY316" s="47"/>
      <c r="IZ316" s="47"/>
      <c r="JA316" s="47"/>
      <c r="JB316" s="47"/>
      <c r="JC316" s="47"/>
      <c r="JD316" s="47"/>
      <c r="JE316" s="47"/>
      <c r="JF316" s="47"/>
      <c r="JG316" s="47"/>
      <c r="JH316" s="47"/>
      <c r="JI316" s="47"/>
      <c r="JJ316" s="47"/>
      <c r="JK316" s="47"/>
      <c r="JL316" s="354"/>
      <c r="JM316" s="354"/>
      <c r="JN316" s="354"/>
      <c r="JO316" s="354"/>
      <c r="JP316" s="354"/>
      <c r="JQ316" s="354"/>
      <c r="JR316" s="354"/>
      <c r="JS316" s="354"/>
      <c r="JT316" s="354"/>
      <c r="JU316" s="354"/>
      <c r="JV316" s="354"/>
      <c r="JW316" s="354"/>
      <c r="JX316" s="354"/>
      <c r="JY316" s="354"/>
      <c r="JZ316" s="354"/>
      <c r="KA316" s="354"/>
      <c r="KB316" s="354"/>
      <c r="KC316" s="354"/>
      <c r="KD316" s="354"/>
      <c r="KE316" s="354"/>
      <c r="KF316" s="354"/>
      <c r="KG316" s="354"/>
      <c r="KH316" s="354"/>
      <c r="KI316" s="354"/>
      <c r="KJ316" s="354"/>
      <c r="KK316" s="354"/>
      <c r="KL316" s="354"/>
      <c r="KM316" s="354"/>
      <c r="KN316" s="354"/>
      <c r="KO316" s="354"/>
      <c r="KP316" s="354"/>
      <c r="KQ316" s="354"/>
      <c r="KR316" s="354"/>
      <c r="KS316" s="354"/>
      <c r="KT316" s="354"/>
      <c r="KU316" s="354"/>
      <c r="KV316" s="51"/>
      <c r="KW316" s="47"/>
      <c r="KX316" s="47"/>
      <c r="KY316" s="47"/>
      <c r="KZ316" s="47"/>
      <c r="LA316" s="47"/>
      <c r="LB316" s="47"/>
      <c r="LC316" s="47"/>
      <c r="LD316" s="361"/>
      <c r="LE316" s="361"/>
      <c r="LF316" s="361"/>
      <c r="LG316" s="361"/>
      <c r="LH316" s="361"/>
      <c r="LI316" s="361"/>
      <c r="LJ316" s="361"/>
      <c r="LK316" s="361">
        <v>32</v>
      </c>
      <c r="LL316" s="361"/>
      <c r="LM316" s="361"/>
      <c r="LN316" s="361"/>
      <c r="LO316" s="361"/>
      <c r="LP316" s="361"/>
      <c r="LQ316" s="354"/>
      <c r="LR316" s="354"/>
      <c r="LS316" s="354"/>
      <c r="LT316" s="354"/>
      <c r="LU316" s="354"/>
      <c r="LV316" s="354"/>
      <c r="LW316" s="51"/>
      <c r="LX316" s="354"/>
      <c r="LY316" s="354"/>
      <c r="LZ316" s="354"/>
      <c r="MA316" s="354"/>
      <c r="MB316" s="363"/>
      <c r="MC316" s="363"/>
      <c r="MD316" s="354"/>
      <c r="ME316" s="354"/>
      <c r="MF316" s="354"/>
      <c r="MG316" s="354"/>
      <c r="MH316" s="354"/>
      <c r="MI316" s="354"/>
      <c r="MJ316" s="354"/>
      <c r="MK316" s="354"/>
      <c r="ML316" s="354"/>
      <c r="MM316" s="354"/>
      <c r="MN316" s="354"/>
      <c r="MO316" s="354"/>
      <c r="MP316" s="354"/>
      <c r="MQ316" s="354"/>
      <c r="MR316" s="354"/>
      <c r="MS316" s="51"/>
      <c r="MT316" s="364">
        <f t="shared" si="182"/>
        <v>432</v>
      </c>
      <c r="MU316" s="365">
        <f t="shared" si="183"/>
        <v>32</v>
      </c>
      <c r="MV316" s="366">
        <f t="shared" si="184"/>
        <v>464</v>
      </c>
      <c r="MW316" s="365">
        <v>1714</v>
      </c>
      <c r="MX316" s="365">
        <v>2868</v>
      </c>
      <c r="MY316" s="54"/>
      <c r="MZ316" s="708"/>
      <c r="NA316" s="708">
        <v>1.88</v>
      </c>
      <c r="NB316" s="709">
        <f t="shared" si="185"/>
        <v>872.32</v>
      </c>
      <c r="NC316" s="710">
        <v>20</v>
      </c>
      <c r="ND316" s="710">
        <v>15.46</v>
      </c>
      <c r="NE316" s="738">
        <f t="shared" si="212"/>
        <v>-0.227373769450619</v>
      </c>
      <c r="NF316" s="739"/>
      <c r="NG316" s="739">
        <v>3000</v>
      </c>
      <c r="NH316" s="739">
        <v>15.46</v>
      </c>
      <c r="NI316" s="740">
        <f t="shared" si="186"/>
        <v>15088.96</v>
      </c>
      <c r="NJ316" s="738">
        <f t="shared" si="213"/>
        <v>-0.227373769450619</v>
      </c>
      <c r="NK316" s="741"/>
      <c r="NL316" s="742">
        <v>44562</v>
      </c>
      <c r="NM316" s="739">
        <f ca="1" t="shared" si="187"/>
        <v>17.1666666666667</v>
      </c>
      <c r="NN316" s="739">
        <f ca="1" t="shared" si="188"/>
        <v>515</v>
      </c>
      <c r="NO316" s="739">
        <v>1434</v>
      </c>
      <c r="NP316" s="739">
        <f t="shared" si="189"/>
        <v>464</v>
      </c>
      <c r="NQ316" s="761">
        <f t="shared" si="190"/>
        <v>0.3850622406639</v>
      </c>
      <c r="NR316" s="739">
        <f ca="1" t="shared" si="191"/>
        <v>0.272908189985094</v>
      </c>
      <c r="NS316" s="739">
        <f t="shared" si="192"/>
        <v>976</v>
      </c>
      <c r="NT316" s="739"/>
      <c r="NU316" s="739">
        <f ca="1" t="shared" si="193"/>
        <v>27.0291262135922</v>
      </c>
      <c r="NV316" s="769">
        <f ca="1" t="shared" si="194"/>
        <v>0.900970873786408</v>
      </c>
      <c r="NW316" s="769">
        <f ca="1" t="shared" si="195"/>
        <v>1083.27586206897</v>
      </c>
      <c r="NX316" s="739"/>
      <c r="NY316" s="739"/>
      <c r="NZ316" s="739"/>
      <c r="OA316" s="739"/>
      <c r="OB316" s="739"/>
      <c r="OC316" s="739"/>
      <c r="OD316" s="739"/>
      <c r="OE316" s="743">
        <f t="shared" si="196"/>
        <v>0</v>
      </c>
      <c r="OF316" s="743">
        <f t="shared" si="197"/>
        <v>0</v>
      </c>
      <c r="OG316" s="743">
        <f t="shared" si="198"/>
        <v>32</v>
      </c>
      <c r="OH316" s="743">
        <f t="shared" si="199"/>
        <v>400</v>
      </c>
      <c r="OI316" s="743">
        <f t="shared" si="200"/>
        <v>0</v>
      </c>
      <c r="OJ316" s="739">
        <f t="shared" si="201"/>
        <v>0</v>
      </c>
      <c r="OK316" s="739">
        <f t="shared" si="202"/>
        <v>32</v>
      </c>
      <c r="OL316" s="739">
        <f t="shared" si="203"/>
        <v>0</v>
      </c>
      <c r="OM316" s="739">
        <f t="shared" si="204"/>
        <v>0</v>
      </c>
      <c r="ON316" s="739">
        <f t="shared" si="205"/>
        <v>0</v>
      </c>
      <c r="OO316" s="739">
        <f t="shared" si="206"/>
        <v>0</v>
      </c>
      <c r="OP316" s="739"/>
      <c r="OQ316" s="739">
        <f t="shared" si="207"/>
        <v>0</v>
      </c>
      <c r="OR316" s="739">
        <f t="shared" si="208"/>
        <v>464</v>
      </c>
      <c r="OS316" s="739">
        <f t="shared" si="209"/>
        <v>0</v>
      </c>
      <c r="OT316" s="739">
        <f t="shared" si="210"/>
        <v>0</v>
      </c>
      <c r="OU316" s="739"/>
      <c r="OV316" s="739"/>
      <c r="OW316" s="739"/>
      <c r="OX316" s="739"/>
      <c r="OY316" s="739"/>
      <c r="OZ316" s="739"/>
      <c r="PA316" s="739"/>
      <c r="PB316" s="739"/>
      <c r="PC316" s="739"/>
      <c r="PD316" s="739"/>
      <c r="PE316" s="739"/>
      <c r="PF316" s="739"/>
      <c r="PG316" s="739"/>
      <c r="PI316" s="28">
        <v>64</v>
      </c>
      <c r="PJ316" s="28">
        <v>48</v>
      </c>
      <c r="PK316" s="28">
        <v>48</v>
      </c>
      <c r="PL316" s="28">
        <v>32</v>
      </c>
      <c r="PM316" s="28">
        <v>160</v>
      </c>
      <c r="PN316" s="28">
        <v>214</v>
      </c>
      <c r="PO316" s="28">
        <v>0</v>
      </c>
      <c r="PP316" s="28">
        <v>876</v>
      </c>
      <c r="PQ316" s="28">
        <v>0</v>
      </c>
      <c r="PR316" s="28">
        <v>0</v>
      </c>
      <c r="PS316" s="28">
        <v>192</v>
      </c>
      <c r="PT316" s="28">
        <v>0</v>
      </c>
      <c r="PU316" s="28">
        <v>0</v>
      </c>
      <c r="PV316" s="28">
        <v>1634</v>
      </c>
      <c r="PW316" s="28">
        <v>-80</v>
      </c>
    </row>
    <row r="317" s="325" customFormat="1" customHeight="1" spans="1:439">
      <c r="A317" s="847" t="s">
        <v>1334</v>
      </c>
      <c r="B317" s="343">
        <v>2019</v>
      </c>
      <c r="C317" s="95" t="s">
        <v>2136</v>
      </c>
      <c r="D317" s="122" t="s">
        <v>2137</v>
      </c>
      <c r="E317" s="796"/>
      <c r="F317" s="290" t="s">
        <v>2138</v>
      </c>
      <c r="G317" s="112" t="s">
        <v>783</v>
      </c>
      <c r="H317" s="113" t="s">
        <v>784</v>
      </c>
      <c r="I317" s="99">
        <f t="shared" si="214"/>
        <v>-34</v>
      </c>
      <c r="J317" s="100">
        <v>204</v>
      </c>
      <c r="K317" s="454">
        <v>260</v>
      </c>
      <c r="L317" s="150">
        <f t="shared" si="178"/>
        <v>170</v>
      </c>
      <c r="M317" s="151">
        <f t="shared" si="179"/>
        <v>170</v>
      </c>
      <c r="N317" s="811"/>
      <c r="O317" s="35">
        <v>496</v>
      </c>
      <c r="P317" s="157"/>
      <c r="Q317" s="154">
        <f t="shared" si="180"/>
        <v>0</v>
      </c>
      <c r="R317" s="114">
        <f t="shared" si="181"/>
        <v>0</v>
      </c>
      <c r="S317" s="490"/>
      <c r="T317" s="490"/>
      <c r="U317" s="825"/>
      <c r="V317" s="825"/>
      <c r="W317" s="490"/>
      <c r="X317" s="489"/>
      <c r="Y317" s="505"/>
      <c r="Z317" s="505"/>
      <c r="AA317" s="505"/>
      <c r="AB317" s="505"/>
      <c r="AC317" s="505"/>
      <c r="AD317" s="505"/>
      <c r="AE317" s="505"/>
      <c r="AF317" s="490"/>
      <c r="AG317" s="490"/>
      <c r="AH317" s="490"/>
      <c r="AI317" s="490"/>
      <c r="AJ317" s="490"/>
      <c r="AK317" s="490"/>
      <c r="AL317" s="490"/>
      <c r="AM317" s="490"/>
      <c r="AN317" s="490"/>
      <c r="AO317" s="490"/>
      <c r="AP317" s="490"/>
      <c r="AQ317" s="490"/>
      <c r="AR317" s="490"/>
      <c r="AS317" s="490"/>
      <c r="AT317" s="490"/>
      <c r="AU317" s="490"/>
      <c r="AV317" s="490"/>
      <c r="AW317" s="490"/>
      <c r="AX317" s="490"/>
      <c r="AY317" s="100"/>
      <c r="AZ317" s="48"/>
      <c r="BA317" s="48"/>
      <c r="BB317" s="48"/>
      <c r="BC317" s="48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354"/>
      <c r="BT317" s="354"/>
      <c r="BU317" s="354"/>
      <c r="BV317" s="354"/>
      <c r="BW317" s="354"/>
      <c r="BX317" s="354"/>
      <c r="BY317" s="354"/>
      <c r="BZ317" s="354"/>
      <c r="CA317" s="354"/>
      <c r="CB317" s="354"/>
      <c r="CC317" s="354"/>
      <c r="CD317" s="354"/>
      <c r="CE317" s="354"/>
      <c r="CF317" s="354"/>
      <c r="CG317" s="354"/>
      <c r="CH317" s="354"/>
      <c r="CI317" s="354"/>
      <c r="CJ317" s="354"/>
      <c r="CK317" s="354"/>
      <c r="CL317" s="354"/>
      <c r="CM317" s="354"/>
      <c r="CN317" s="354"/>
      <c r="CO317" s="354"/>
      <c r="CP317" s="358"/>
      <c r="CQ317" s="48">
        <v>14</v>
      </c>
      <c r="CR317" s="354"/>
      <c r="CS317" s="354"/>
      <c r="CT317" s="355"/>
      <c r="CU317" s="354"/>
      <c r="CV317" s="354"/>
      <c r="CW317" s="354"/>
      <c r="CX317" s="354"/>
      <c r="CY317" s="354"/>
      <c r="CZ317" s="354">
        <v>200</v>
      </c>
      <c r="DA317" s="356"/>
      <c r="DB317" s="354"/>
      <c r="DC317" s="354"/>
      <c r="DD317" s="354"/>
      <c r="DE317" s="354"/>
      <c r="DF317" s="354"/>
      <c r="DG317" s="354"/>
      <c r="DH317" s="354"/>
      <c r="DI317" s="354"/>
      <c r="DJ317" s="354"/>
      <c r="DK317" s="354"/>
      <c r="DL317" s="354"/>
      <c r="DM317" s="354"/>
      <c r="DN317" s="354"/>
      <c r="DO317" s="354"/>
      <c r="DP317" s="354"/>
      <c r="DQ317" s="354"/>
      <c r="DR317" s="354"/>
      <c r="DS317" s="354"/>
      <c r="DT317" s="354"/>
      <c r="DU317" s="354"/>
      <c r="DV317" s="354"/>
      <c r="DW317" s="354"/>
      <c r="DX317" s="354"/>
      <c r="DY317" s="354"/>
      <c r="DZ317" s="357"/>
      <c r="EA317" s="356"/>
      <c r="EB317" s="356"/>
      <c r="EC317" s="356"/>
      <c r="ED317" s="356"/>
      <c r="EE317" s="358"/>
      <c r="EF317" s="48"/>
      <c r="EG317" s="46"/>
      <c r="EH317" s="46"/>
      <c r="EI317" s="47"/>
      <c r="EJ317" s="47"/>
      <c r="EK317" s="47">
        <v>32</v>
      </c>
      <c r="EL317" s="47"/>
      <c r="EM317" s="47"/>
      <c r="EN317" s="47"/>
      <c r="EO317" s="47"/>
      <c r="EP317" s="47"/>
      <c r="EQ317" s="47"/>
      <c r="ER317" s="47"/>
      <c r="ES317" s="47"/>
      <c r="ET317" s="48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>
        <v>48</v>
      </c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354"/>
      <c r="FR317" s="354"/>
      <c r="FS317" s="354"/>
      <c r="FT317" s="354"/>
      <c r="FU317" s="354"/>
      <c r="FV317" s="354"/>
      <c r="FW317" s="354"/>
      <c r="FX317" s="354"/>
      <c r="FY317" s="354"/>
      <c r="FZ317" s="354"/>
      <c r="GA317" s="354"/>
      <c r="GB317" s="354"/>
      <c r="GC317" s="354"/>
      <c r="GD317" s="354"/>
      <c r="GE317" s="354"/>
      <c r="GF317" s="354"/>
      <c r="GG317" s="354"/>
      <c r="GH317" s="354"/>
      <c r="GI317" s="354"/>
      <c r="GJ317" s="354"/>
      <c r="GK317" s="354"/>
      <c r="GL317" s="354"/>
      <c r="GM317" s="354"/>
      <c r="GN317" s="354"/>
      <c r="GO317" s="354"/>
      <c r="GP317" s="354"/>
      <c r="GQ317" s="354"/>
      <c r="GR317" s="354"/>
      <c r="GS317" s="354"/>
      <c r="GT317" s="354"/>
      <c r="GU317" s="354"/>
      <c r="GV317" s="354"/>
      <c r="GW317" s="354"/>
      <c r="GX317" s="354"/>
      <c r="GY317" s="354"/>
      <c r="GZ317" s="354"/>
      <c r="HA317" s="354"/>
      <c r="HB317" s="354"/>
      <c r="HC317" s="354"/>
      <c r="HD317" s="354"/>
      <c r="HE317" s="354"/>
      <c r="HF317" s="354"/>
      <c r="HG317" s="354"/>
      <c r="HH317" s="354"/>
      <c r="HI317" s="354"/>
      <c r="HJ317" s="354"/>
      <c r="HK317" s="354"/>
      <c r="HL317" s="354"/>
      <c r="HM317" s="354"/>
      <c r="HN317" s="354"/>
      <c r="HO317" s="354"/>
      <c r="HP317" s="354"/>
      <c r="HQ317" s="354"/>
      <c r="HR317" s="354"/>
      <c r="HS317" s="354"/>
      <c r="HT317" s="354"/>
      <c r="HU317" s="354"/>
      <c r="HV317" s="354"/>
      <c r="HW317" s="354"/>
      <c r="HX317" s="354"/>
      <c r="HY317" s="354"/>
      <c r="HZ317" s="354"/>
      <c r="IA317" s="354"/>
      <c r="IB317" s="354"/>
      <c r="IC317" s="354"/>
      <c r="ID317" s="354"/>
      <c r="IE317" s="354"/>
      <c r="IF317" s="354"/>
      <c r="IG317" s="354"/>
      <c r="IH317" s="354"/>
      <c r="II317" s="354"/>
      <c r="IJ317" s="354"/>
      <c r="IK317" s="354"/>
      <c r="IL317" s="354"/>
      <c r="IM317" s="354"/>
      <c r="IN317" s="354"/>
      <c r="IO317" s="354"/>
      <c r="IP317" s="354"/>
      <c r="IQ317" s="354"/>
      <c r="IR317" s="50"/>
      <c r="IS317" s="47"/>
      <c r="IT317" s="47"/>
      <c r="IU317" s="47"/>
      <c r="IV317" s="47"/>
      <c r="IW317" s="47"/>
      <c r="IX317" s="47"/>
      <c r="IY317" s="47"/>
      <c r="IZ317" s="47"/>
      <c r="JA317" s="47"/>
      <c r="JB317" s="47"/>
      <c r="JC317" s="47"/>
      <c r="JD317" s="47"/>
      <c r="JE317" s="47"/>
      <c r="JF317" s="47"/>
      <c r="JG317" s="47"/>
      <c r="JH317" s="47"/>
      <c r="JI317" s="47"/>
      <c r="JJ317" s="47"/>
      <c r="JK317" s="47"/>
      <c r="JL317" s="354"/>
      <c r="JM317" s="354"/>
      <c r="JN317" s="354"/>
      <c r="JO317" s="354"/>
      <c r="JP317" s="354"/>
      <c r="JQ317" s="354"/>
      <c r="JR317" s="354"/>
      <c r="JS317" s="354"/>
      <c r="JT317" s="354"/>
      <c r="JU317" s="354"/>
      <c r="JV317" s="354"/>
      <c r="JW317" s="354"/>
      <c r="JX317" s="354"/>
      <c r="JY317" s="354"/>
      <c r="JZ317" s="354"/>
      <c r="KA317" s="354"/>
      <c r="KB317" s="354"/>
      <c r="KC317" s="354"/>
      <c r="KD317" s="354"/>
      <c r="KE317" s="354"/>
      <c r="KF317" s="354"/>
      <c r="KG317" s="354"/>
      <c r="KH317" s="354"/>
      <c r="KI317" s="354"/>
      <c r="KJ317" s="354"/>
      <c r="KK317" s="354"/>
      <c r="KL317" s="354"/>
      <c r="KM317" s="354"/>
      <c r="KN317" s="354"/>
      <c r="KO317" s="354"/>
      <c r="KP317" s="354"/>
      <c r="KQ317" s="354"/>
      <c r="KR317" s="354"/>
      <c r="KS317" s="354"/>
      <c r="KT317" s="354"/>
      <c r="KU317" s="354"/>
      <c r="KV317" s="660"/>
      <c r="KW317" s="47"/>
      <c r="KX317" s="47"/>
      <c r="KY317" s="47"/>
      <c r="KZ317" s="47"/>
      <c r="LA317" s="47"/>
      <c r="LB317" s="47"/>
      <c r="LC317" s="47"/>
      <c r="LD317" s="354"/>
      <c r="LE317" s="354"/>
      <c r="LF317" s="354"/>
      <c r="LG317" s="354"/>
      <c r="LH317" s="354"/>
      <c r="LI317" s="354"/>
      <c r="LJ317" s="354"/>
      <c r="LK317" s="354">
        <v>32</v>
      </c>
      <c r="LL317" s="354"/>
      <c r="LM317" s="354"/>
      <c r="LN317" s="354"/>
      <c r="LO317" s="354"/>
      <c r="LP317" s="354"/>
      <c r="LQ317" s="354"/>
      <c r="LR317" s="354"/>
      <c r="LS317" s="354"/>
      <c r="LT317" s="354"/>
      <c r="LU317" s="354"/>
      <c r="LV317" s="354"/>
      <c r="LW317" s="660"/>
      <c r="LX317" s="354"/>
      <c r="LY317" s="354"/>
      <c r="LZ317" s="354"/>
      <c r="MA317" s="354"/>
      <c r="MB317" s="354"/>
      <c r="MC317" s="354"/>
      <c r="MD317" s="354"/>
      <c r="ME317" s="354"/>
      <c r="MF317" s="354"/>
      <c r="MG317" s="354"/>
      <c r="MH317" s="354"/>
      <c r="MI317" s="354"/>
      <c r="MJ317" s="354"/>
      <c r="MK317" s="354"/>
      <c r="ML317" s="354"/>
      <c r="MM317" s="354"/>
      <c r="MN317" s="354"/>
      <c r="MO317" s="354"/>
      <c r="MP317" s="354"/>
      <c r="MQ317" s="354"/>
      <c r="MR317" s="354"/>
      <c r="MS317" s="660"/>
      <c r="MT317" s="364">
        <f t="shared" si="182"/>
        <v>80</v>
      </c>
      <c r="MU317" s="365">
        <f t="shared" si="183"/>
        <v>32</v>
      </c>
      <c r="MV317" s="366">
        <f t="shared" si="184"/>
        <v>112</v>
      </c>
      <c r="MW317" s="365">
        <v>2252</v>
      </c>
      <c r="MX317" s="365">
        <v>3258</v>
      </c>
      <c r="MY317" s="54"/>
      <c r="MZ317" s="708"/>
      <c r="NA317" s="708">
        <v>1.88</v>
      </c>
      <c r="NB317" s="709">
        <f t="shared" si="185"/>
        <v>210.56</v>
      </c>
      <c r="NC317" s="710">
        <v>20</v>
      </c>
      <c r="ND317" s="710">
        <v>15.46</v>
      </c>
      <c r="NE317" s="738">
        <f t="shared" si="212"/>
        <v>-0.227373769450619</v>
      </c>
      <c r="NF317" s="739"/>
      <c r="NG317" s="739">
        <v>3000</v>
      </c>
      <c r="NH317" s="739">
        <v>15.46</v>
      </c>
      <c r="NI317" s="740">
        <f t="shared" si="186"/>
        <v>2628.2</v>
      </c>
      <c r="NJ317" s="738">
        <f t="shared" si="213"/>
        <v>-0.227373769450619</v>
      </c>
      <c r="NK317" s="741"/>
      <c r="NL317" s="742">
        <v>44562</v>
      </c>
      <c r="NM317" s="739">
        <f ca="1" t="shared" si="187"/>
        <v>17.1666666666667</v>
      </c>
      <c r="NN317" s="739">
        <f ca="1" t="shared" si="188"/>
        <v>515</v>
      </c>
      <c r="NO317" s="739">
        <v>496</v>
      </c>
      <c r="NP317" s="739">
        <f t="shared" si="189"/>
        <v>112</v>
      </c>
      <c r="NQ317" s="761">
        <f t="shared" si="190"/>
        <v>0.336336336336336</v>
      </c>
      <c r="NR317" s="739">
        <f ca="1" t="shared" si="191"/>
        <v>0.238374296626724</v>
      </c>
      <c r="NS317" s="739">
        <f t="shared" si="192"/>
        <v>170</v>
      </c>
      <c r="NT317" s="739"/>
      <c r="NU317" s="739">
        <f ca="1" t="shared" si="193"/>
        <v>6.52427184466019</v>
      </c>
      <c r="NV317" s="769">
        <f ca="1" t="shared" si="194"/>
        <v>0.21747572815534</v>
      </c>
      <c r="NW317" s="769">
        <f ca="1" t="shared" si="195"/>
        <v>781.696428571429</v>
      </c>
      <c r="NX317" s="739"/>
      <c r="NY317" s="739"/>
      <c r="NZ317" s="739"/>
      <c r="OA317" s="739"/>
      <c r="OB317" s="739"/>
      <c r="OC317" s="739"/>
      <c r="OD317" s="739"/>
      <c r="OE317" s="743">
        <f t="shared" si="196"/>
        <v>32</v>
      </c>
      <c r="OF317" s="743">
        <f t="shared" si="197"/>
        <v>0</v>
      </c>
      <c r="OG317" s="743">
        <f t="shared" si="198"/>
        <v>48</v>
      </c>
      <c r="OH317" s="743">
        <f t="shared" si="199"/>
        <v>0</v>
      </c>
      <c r="OI317" s="743">
        <f t="shared" si="200"/>
        <v>0</v>
      </c>
      <c r="OJ317" s="739">
        <f t="shared" si="201"/>
        <v>0</v>
      </c>
      <c r="OK317" s="739">
        <f t="shared" si="202"/>
        <v>32</v>
      </c>
      <c r="OL317" s="739">
        <f t="shared" si="203"/>
        <v>0</v>
      </c>
      <c r="OM317" s="739">
        <f t="shared" si="204"/>
        <v>0</v>
      </c>
      <c r="ON317" s="739">
        <f t="shared" si="205"/>
        <v>0</v>
      </c>
      <c r="OO317" s="739">
        <f t="shared" si="206"/>
        <v>0</v>
      </c>
      <c r="OP317" s="739"/>
      <c r="OQ317" s="739">
        <f t="shared" si="207"/>
        <v>0</v>
      </c>
      <c r="OR317" s="739">
        <f t="shared" si="208"/>
        <v>112</v>
      </c>
      <c r="OS317" s="739">
        <f t="shared" si="209"/>
        <v>0</v>
      </c>
      <c r="OT317" s="739">
        <f t="shared" si="210"/>
        <v>0</v>
      </c>
      <c r="OU317" s="739"/>
      <c r="OV317" s="739"/>
      <c r="OW317" s="739"/>
      <c r="OX317" s="739"/>
      <c r="OY317" s="739"/>
      <c r="OZ317" s="739"/>
      <c r="PA317" s="739"/>
      <c r="PB317" s="739"/>
      <c r="PC317" s="739"/>
      <c r="PD317" s="739"/>
      <c r="PE317" s="739"/>
      <c r="PF317" s="739"/>
      <c r="PG317" s="739"/>
      <c r="PI317" s="325">
        <v>128</v>
      </c>
      <c r="PJ317" s="325">
        <v>304</v>
      </c>
      <c r="PK317" s="325">
        <v>96</v>
      </c>
      <c r="PL317" s="325">
        <v>64</v>
      </c>
      <c r="PM317" s="325">
        <v>240</v>
      </c>
      <c r="PN317" s="325">
        <v>48</v>
      </c>
      <c r="PO317" s="325">
        <v>160</v>
      </c>
      <c r="PP317" s="325">
        <v>396</v>
      </c>
      <c r="PQ317" s="325">
        <v>0</v>
      </c>
      <c r="PR317" s="325">
        <v>96</v>
      </c>
      <c r="PS317" s="325">
        <v>176</v>
      </c>
      <c r="PT317" s="325">
        <v>64</v>
      </c>
      <c r="PU317" s="325">
        <v>0</v>
      </c>
      <c r="PV317" s="325">
        <v>1772</v>
      </c>
      <c r="PW317" s="325">
        <v>-480</v>
      </c>
    </row>
    <row r="318" s="28" customFormat="1" customHeight="1" spans="1:439">
      <c r="A318" s="847" t="s">
        <v>1334</v>
      </c>
      <c r="B318" s="343"/>
      <c r="C318" s="95" t="s">
        <v>1917</v>
      </c>
      <c r="D318" s="95" t="s">
        <v>2249</v>
      </c>
      <c r="E318" s="411"/>
      <c r="F318" s="290" t="s">
        <v>2271</v>
      </c>
      <c r="G318" s="112" t="s">
        <v>898</v>
      </c>
      <c r="H318" s="848" t="s">
        <v>898</v>
      </c>
      <c r="I318" s="99">
        <f t="shared" si="214"/>
        <v>-52</v>
      </c>
      <c r="J318" s="100">
        <v>645</v>
      </c>
      <c r="K318" s="454">
        <v>0</v>
      </c>
      <c r="L318" s="150">
        <f t="shared" si="178"/>
        <v>593</v>
      </c>
      <c r="M318" s="151">
        <f t="shared" si="179"/>
        <v>593</v>
      </c>
      <c r="N318" s="455"/>
      <c r="O318" s="35">
        <v>645</v>
      </c>
      <c r="P318" s="157"/>
      <c r="Q318" s="154">
        <f t="shared" si="180"/>
        <v>0</v>
      </c>
      <c r="R318" s="34">
        <f t="shared" si="181"/>
        <v>0</v>
      </c>
      <c r="S318" s="490"/>
      <c r="T318" s="490"/>
      <c r="U318" s="824"/>
      <c r="V318" s="824"/>
      <c r="W318" s="490"/>
      <c r="X318" s="489"/>
      <c r="Y318" s="505"/>
      <c r="Z318" s="505"/>
      <c r="AA318" s="505"/>
      <c r="AB318" s="505"/>
      <c r="AC318" s="505"/>
      <c r="AD318" s="505"/>
      <c r="AE318" s="505"/>
      <c r="AF318" s="490"/>
      <c r="AG318" s="490"/>
      <c r="AH318" s="490"/>
      <c r="AI318" s="490"/>
      <c r="AJ318" s="490"/>
      <c r="AK318" s="490"/>
      <c r="AL318" s="490"/>
      <c r="AM318" s="490"/>
      <c r="AN318" s="490"/>
      <c r="AO318" s="490"/>
      <c r="AP318" s="490"/>
      <c r="AQ318" s="490"/>
      <c r="AR318" s="490"/>
      <c r="AS318" s="490"/>
      <c r="AT318" s="490"/>
      <c r="AU318" s="490"/>
      <c r="AV318" s="490"/>
      <c r="AW318" s="490"/>
      <c r="AX318" s="490"/>
      <c r="AY318" s="100"/>
      <c r="AZ318" s="48"/>
      <c r="BA318" s="48"/>
      <c r="BB318" s="48"/>
      <c r="BC318" s="48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354"/>
      <c r="BT318" s="354"/>
      <c r="BU318" s="354"/>
      <c r="BV318" s="354"/>
      <c r="BW318" s="354"/>
      <c r="BX318" s="354"/>
      <c r="BY318" s="354"/>
      <c r="BZ318" s="354"/>
      <c r="CA318" s="354"/>
      <c r="CB318" s="354"/>
      <c r="CC318" s="354"/>
      <c r="CD318" s="354"/>
      <c r="CE318" s="354"/>
      <c r="CF318" s="354"/>
      <c r="CG318" s="354"/>
      <c r="CH318" s="354"/>
      <c r="CI318" s="354"/>
      <c r="CJ318" s="354"/>
      <c r="CK318" s="354"/>
      <c r="CL318" s="354"/>
      <c r="CM318" s="354"/>
      <c r="CN318" s="354"/>
      <c r="CO318" s="354"/>
      <c r="CP318" s="358"/>
      <c r="CQ318" s="48"/>
      <c r="CR318" s="354"/>
      <c r="CS318" s="354"/>
      <c r="CT318" s="355"/>
      <c r="CU318" s="354"/>
      <c r="CV318" s="354"/>
      <c r="CW318" s="354"/>
      <c r="CX318" s="354"/>
      <c r="CY318" s="354"/>
      <c r="CZ318" s="354"/>
      <c r="DA318" s="356"/>
      <c r="DB318" s="354"/>
      <c r="DC318" s="354"/>
      <c r="DD318" s="354"/>
      <c r="DE318" s="354"/>
      <c r="DF318" s="354"/>
      <c r="DG318" s="354"/>
      <c r="DH318" s="354"/>
      <c r="DI318" s="354"/>
      <c r="DJ318" s="354"/>
      <c r="DK318" s="354"/>
      <c r="DL318" s="354"/>
      <c r="DM318" s="354"/>
      <c r="DN318" s="354"/>
      <c r="DO318" s="354"/>
      <c r="DP318" s="354"/>
      <c r="DQ318" s="354"/>
      <c r="DR318" s="354"/>
      <c r="DS318" s="354"/>
      <c r="DT318" s="354"/>
      <c r="DU318" s="354"/>
      <c r="DV318" s="354"/>
      <c r="DW318" s="354"/>
      <c r="DX318" s="354"/>
      <c r="DY318" s="354"/>
      <c r="DZ318" s="357"/>
      <c r="EA318" s="356"/>
      <c r="EB318" s="356"/>
      <c r="EC318" s="356"/>
      <c r="ED318" s="356">
        <v>52</v>
      </c>
      <c r="EE318" s="358"/>
      <c r="EF318" s="48"/>
      <c r="EG318" s="46"/>
      <c r="EH318" s="46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8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354"/>
      <c r="FR318" s="354"/>
      <c r="FS318" s="354"/>
      <c r="FT318" s="354"/>
      <c r="FU318" s="354"/>
      <c r="FV318" s="354"/>
      <c r="FW318" s="354"/>
      <c r="FX318" s="354"/>
      <c r="FY318" s="354"/>
      <c r="FZ318" s="354"/>
      <c r="GA318" s="354"/>
      <c r="GB318" s="354"/>
      <c r="GC318" s="354"/>
      <c r="GD318" s="354"/>
      <c r="GE318" s="354"/>
      <c r="GF318" s="354"/>
      <c r="GG318" s="354"/>
      <c r="GH318" s="354"/>
      <c r="GI318" s="354"/>
      <c r="GJ318" s="354"/>
      <c r="GK318" s="354"/>
      <c r="GL318" s="354"/>
      <c r="GM318" s="354"/>
      <c r="GN318" s="354"/>
      <c r="GO318" s="354"/>
      <c r="GP318" s="354"/>
      <c r="GQ318" s="354"/>
      <c r="GR318" s="354"/>
      <c r="GS318" s="354"/>
      <c r="GT318" s="354"/>
      <c r="GU318" s="354"/>
      <c r="GV318" s="354"/>
      <c r="GW318" s="354"/>
      <c r="GX318" s="354"/>
      <c r="GY318" s="354"/>
      <c r="GZ318" s="354"/>
      <c r="HA318" s="354"/>
      <c r="HB318" s="354"/>
      <c r="HC318" s="354"/>
      <c r="HD318" s="354"/>
      <c r="HE318" s="354"/>
      <c r="HF318" s="354"/>
      <c r="HG318" s="354"/>
      <c r="HH318" s="354"/>
      <c r="HI318" s="354"/>
      <c r="HJ318" s="354"/>
      <c r="HK318" s="354"/>
      <c r="HL318" s="354"/>
      <c r="HM318" s="354"/>
      <c r="HN318" s="354"/>
      <c r="HO318" s="354"/>
      <c r="HP318" s="354"/>
      <c r="HQ318" s="354"/>
      <c r="HR318" s="354"/>
      <c r="HS318" s="354"/>
      <c r="HT318" s="354"/>
      <c r="HU318" s="354"/>
      <c r="HV318" s="354"/>
      <c r="HW318" s="354"/>
      <c r="HX318" s="354"/>
      <c r="HY318" s="354"/>
      <c r="HZ318" s="354"/>
      <c r="IA318" s="354"/>
      <c r="IB318" s="354"/>
      <c r="IC318" s="354"/>
      <c r="ID318" s="354"/>
      <c r="IE318" s="354"/>
      <c r="IF318" s="354"/>
      <c r="IG318" s="354"/>
      <c r="IH318" s="354"/>
      <c r="II318" s="354"/>
      <c r="IJ318" s="354"/>
      <c r="IK318" s="354"/>
      <c r="IL318" s="354"/>
      <c r="IM318" s="354"/>
      <c r="IN318" s="354"/>
      <c r="IO318" s="354"/>
      <c r="IP318" s="354"/>
      <c r="IQ318" s="354"/>
      <c r="IR318" s="50"/>
      <c r="IS318" s="47"/>
      <c r="IT318" s="47"/>
      <c r="IU318" s="47"/>
      <c r="IV318" s="47"/>
      <c r="IW318" s="47"/>
      <c r="IX318" s="47"/>
      <c r="IY318" s="47"/>
      <c r="IZ318" s="47"/>
      <c r="JA318" s="47"/>
      <c r="JB318" s="47"/>
      <c r="JC318" s="47"/>
      <c r="JD318" s="47"/>
      <c r="JE318" s="47"/>
      <c r="JF318" s="47"/>
      <c r="JG318" s="47"/>
      <c r="JH318" s="47"/>
      <c r="JI318" s="47"/>
      <c r="JJ318" s="47"/>
      <c r="JK318" s="47"/>
      <c r="JL318" s="354"/>
      <c r="JM318" s="354"/>
      <c r="JN318" s="354"/>
      <c r="JO318" s="354"/>
      <c r="JP318" s="354"/>
      <c r="JQ318" s="354"/>
      <c r="JR318" s="354"/>
      <c r="JS318" s="354"/>
      <c r="JT318" s="354"/>
      <c r="JU318" s="354"/>
      <c r="JV318" s="354"/>
      <c r="JW318" s="354"/>
      <c r="JX318" s="354"/>
      <c r="JY318" s="354"/>
      <c r="JZ318" s="354"/>
      <c r="KA318" s="354"/>
      <c r="KB318" s="354"/>
      <c r="KC318" s="354"/>
      <c r="KD318" s="354"/>
      <c r="KE318" s="354"/>
      <c r="KF318" s="354"/>
      <c r="KG318" s="354"/>
      <c r="KH318" s="354"/>
      <c r="KI318" s="354"/>
      <c r="KJ318" s="354"/>
      <c r="KK318" s="354"/>
      <c r="KL318" s="354"/>
      <c r="KM318" s="354"/>
      <c r="KN318" s="354"/>
      <c r="KO318" s="354"/>
      <c r="KP318" s="354"/>
      <c r="KQ318" s="354"/>
      <c r="KR318" s="354"/>
      <c r="KS318" s="354"/>
      <c r="KT318" s="354"/>
      <c r="KU318" s="354"/>
      <c r="KV318" s="51"/>
      <c r="KW318" s="47"/>
      <c r="KX318" s="47"/>
      <c r="KY318" s="47"/>
      <c r="KZ318" s="47"/>
      <c r="LA318" s="47"/>
      <c r="LB318" s="47"/>
      <c r="LC318" s="47"/>
      <c r="LD318" s="361"/>
      <c r="LE318" s="361"/>
      <c r="LF318" s="361"/>
      <c r="LG318" s="361"/>
      <c r="LH318" s="361"/>
      <c r="LI318" s="361"/>
      <c r="LJ318" s="361"/>
      <c r="LK318" s="361"/>
      <c r="LL318" s="361"/>
      <c r="LM318" s="361"/>
      <c r="LN318" s="361"/>
      <c r="LO318" s="361"/>
      <c r="LP318" s="361"/>
      <c r="LQ318" s="354"/>
      <c r="LR318" s="354"/>
      <c r="LS318" s="354"/>
      <c r="LT318" s="354"/>
      <c r="LU318" s="354"/>
      <c r="LV318" s="354"/>
      <c r="LW318" s="51"/>
      <c r="LX318" s="354"/>
      <c r="LY318" s="354"/>
      <c r="LZ318" s="354"/>
      <c r="MA318" s="354"/>
      <c r="MB318" s="363"/>
      <c r="MC318" s="363"/>
      <c r="MD318" s="354"/>
      <c r="ME318" s="354"/>
      <c r="MF318" s="354"/>
      <c r="MG318" s="354"/>
      <c r="MH318" s="354"/>
      <c r="MI318" s="354"/>
      <c r="MJ318" s="354"/>
      <c r="MK318" s="354"/>
      <c r="ML318" s="354"/>
      <c r="MM318" s="354"/>
      <c r="MN318" s="354"/>
      <c r="MO318" s="354"/>
      <c r="MP318" s="354"/>
      <c r="MQ318" s="354"/>
      <c r="MR318" s="354"/>
      <c r="MS318" s="51"/>
      <c r="MT318" s="364">
        <f t="shared" si="182"/>
        <v>0</v>
      </c>
      <c r="MU318" s="365">
        <f t="shared" si="183"/>
        <v>0</v>
      </c>
      <c r="MV318" s="366">
        <f t="shared" si="184"/>
        <v>0</v>
      </c>
      <c r="MW318" s="365">
        <v>0</v>
      </c>
      <c r="MX318" s="365">
        <v>0</v>
      </c>
      <c r="MY318" s="54"/>
      <c r="MZ318" s="708"/>
      <c r="NA318" s="708">
        <v>0.23</v>
      </c>
      <c r="NB318" s="709">
        <f t="shared" si="185"/>
        <v>0</v>
      </c>
      <c r="NC318" s="710"/>
      <c r="ND318" s="710">
        <v>1.73</v>
      </c>
      <c r="NE318" s="738">
        <f t="shared" si="212"/>
        <v>-0.122647631408176</v>
      </c>
      <c r="NF318" s="739"/>
      <c r="NG318" s="739"/>
      <c r="NH318" s="739">
        <v>1.73</v>
      </c>
      <c r="NI318" s="740">
        <f t="shared" si="186"/>
        <v>1025.89</v>
      </c>
      <c r="NJ318" s="738">
        <f t="shared" si="213"/>
        <v>-0.122647631408176</v>
      </c>
      <c r="NK318" s="741"/>
      <c r="NL318" s="742">
        <v>44562</v>
      </c>
      <c r="NM318" s="739">
        <f ca="1" t="shared" si="187"/>
        <v>17.1666666666667</v>
      </c>
      <c r="NN318" s="739">
        <f ca="1" t="shared" si="188"/>
        <v>515</v>
      </c>
      <c r="NO318" s="739">
        <v>645</v>
      </c>
      <c r="NP318" s="739">
        <f t="shared" si="189"/>
        <v>0</v>
      </c>
      <c r="NQ318" s="761">
        <f t="shared" si="190"/>
        <v>0</v>
      </c>
      <c r="NR318" s="739">
        <f ca="1" t="shared" si="191"/>
        <v>0</v>
      </c>
      <c r="NS318" s="739">
        <f t="shared" si="192"/>
        <v>593</v>
      </c>
      <c r="NT318" s="739"/>
      <c r="NU318" s="739">
        <f ca="1" t="shared" si="193"/>
        <v>0</v>
      </c>
      <c r="NV318" s="769">
        <f ca="1" t="shared" si="194"/>
        <v>0</v>
      </c>
      <c r="NW318" s="769" t="e">
        <f ca="1" t="shared" si="195"/>
        <v>#DIV/0!</v>
      </c>
      <c r="NX318" s="739"/>
      <c r="NY318" s="739"/>
      <c r="NZ318" s="739"/>
      <c r="OA318" s="739"/>
      <c r="OB318" s="739"/>
      <c r="OC318" s="739"/>
      <c r="OD318" s="739"/>
      <c r="OE318" s="743">
        <f t="shared" si="196"/>
        <v>0</v>
      </c>
      <c r="OF318" s="743">
        <f t="shared" si="197"/>
        <v>0</v>
      </c>
      <c r="OG318" s="743">
        <f t="shared" si="198"/>
        <v>0</v>
      </c>
      <c r="OH318" s="743">
        <f t="shared" si="199"/>
        <v>0</v>
      </c>
      <c r="OI318" s="743">
        <f t="shared" si="200"/>
        <v>0</v>
      </c>
      <c r="OJ318" s="739">
        <f t="shared" si="201"/>
        <v>0</v>
      </c>
      <c r="OK318" s="739">
        <f t="shared" si="202"/>
        <v>0</v>
      </c>
      <c r="OL318" s="739">
        <f t="shared" si="203"/>
        <v>0</v>
      </c>
      <c r="OM318" s="739">
        <f t="shared" si="204"/>
        <v>0</v>
      </c>
      <c r="ON318" s="739">
        <f t="shared" si="205"/>
        <v>0</v>
      </c>
      <c r="OO318" s="739">
        <f t="shared" si="206"/>
        <v>0</v>
      </c>
      <c r="OP318" s="739"/>
      <c r="OQ318" s="739">
        <f t="shared" si="207"/>
        <v>0</v>
      </c>
      <c r="OR318" s="739">
        <f t="shared" si="208"/>
        <v>0</v>
      </c>
      <c r="OS318" s="739">
        <f t="shared" si="209"/>
        <v>0</v>
      </c>
      <c r="OT318" s="739">
        <f t="shared" si="210"/>
        <v>0</v>
      </c>
      <c r="OU318" s="739"/>
      <c r="OV318" s="739"/>
      <c r="OW318" s="739"/>
      <c r="OX318" s="739"/>
      <c r="OY318" s="739"/>
      <c r="OZ318" s="739"/>
      <c r="PA318" s="739"/>
      <c r="PB318" s="739"/>
      <c r="PC318" s="739"/>
      <c r="PD318" s="739"/>
      <c r="PE318" s="739"/>
      <c r="PF318" s="739"/>
      <c r="PG318" s="739"/>
      <c r="PI318" s="28">
        <v>0</v>
      </c>
      <c r="PJ318" s="28">
        <v>0</v>
      </c>
      <c r="PK318" s="28">
        <v>0</v>
      </c>
      <c r="PL318" s="28">
        <v>0</v>
      </c>
      <c r="PM318" s="28">
        <v>0</v>
      </c>
      <c r="PN318" s="28">
        <v>0</v>
      </c>
      <c r="PO318" s="28">
        <v>0</v>
      </c>
      <c r="PP318" s="28">
        <v>0</v>
      </c>
      <c r="PQ318" s="28">
        <v>0</v>
      </c>
      <c r="PR318" s="28">
        <v>0</v>
      </c>
      <c r="PS318" s="28">
        <v>0</v>
      </c>
      <c r="PT318" s="28">
        <v>0</v>
      </c>
      <c r="PU318" s="28">
        <v>0</v>
      </c>
      <c r="PV318" s="28">
        <v>0</v>
      </c>
      <c r="PW318" s="28">
        <v>0</v>
      </c>
    </row>
    <row r="319" s="28" customFormat="1" customHeight="1" spans="1:439">
      <c r="A319" s="847" t="s">
        <v>1334</v>
      </c>
      <c r="B319" s="343"/>
      <c r="C319" s="95" t="s">
        <v>1917</v>
      </c>
      <c r="D319" s="95" t="s">
        <v>2249</v>
      </c>
      <c r="E319" s="411"/>
      <c r="F319" s="290" t="s">
        <v>2272</v>
      </c>
      <c r="G319" s="112" t="s">
        <v>898</v>
      </c>
      <c r="H319" s="848" t="s">
        <v>898</v>
      </c>
      <c r="I319" s="99">
        <f t="shared" si="214"/>
        <v>-892</v>
      </c>
      <c r="J319" s="100">
        <v>1800</v>
      </c>
      <c r="K319" s="454">
        <v>-10</v>
      </c>
      <c r="L319" s="150">
        <f t="shared" si="178"/>
        <v>908</v>
      </c>
      <c r="M319" s="151">
        <f t="shared" si="179"/>
        <v>908</v>
      </c>
      <c r="N319" s="455"/>
      <c r="O319" s="35">
        <v>1790</v>
      </c>
      <c r="P319" s="157"/>
      <c r="Q319" s="154">
        <f t="shared" si="180"/>
        <v>0</v>
      </c>
      <c r="R319" s="34">
        <f t="shared" si="181"/>
        <v>0</v>
      </c>
      <c r="S319" s="490"/>
      <c r="T319" s="490"/>
      <c r="U319" s="824"/>
      <c r="V319" s="824"/>
      <c r="W319" s="490"/>
      <c r="X319" s="489"/>
      <c r="Y319" s="505"/>
      <c r="Z319" s="505"/>
      <c r="AA319" s="505"/>
      <c r="AB319" s="505"/>
      <c r="AC319" s="505"/>
      <c r="AD319" s="505"/>
      <c r="AE319" s="505"/>
      <c r="AF319" s="490"/>
      <c r="AG319" s="490"/>
      <c r="AH319" s="490"/>
      <c r="AI319" s="490"/>
      <c r="AJ319" s="490"/>
      <c r="AK319" s="490"/>
      <c r="AL319" s="490"/>
      <c r="AM319" s="490"/>
      <c r="AN319" s="490"/>
      <c r="AO319" s="490"/>
      <c r="AP319" s="490"/>
      <c r="AQ319" s="490"/>
      <c r="AR319" s="490"/>
      <c r="AS319" s="490"/>
      <c r="AT319" s="490"/>
      <c r="AU319" s="490"/>
      <c r="AV319" s="490"/>
      <c r="AW319" s="490"/>
      <c r="AX319" s="490"/>
      <c r="AY319" s="100"/>
      <c r="AZ319" s="48"/>
      <c r="BA319" s="48"/>
      <c r="BB319" s="48"/>
      <c r="BC319" s="48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354"/>
      <c r="BT319" s="354"/>
      <c r="BU319" s="354"/>
      <c r="BV319" s="354"/>
      <c r="BW319" s="354"/>
      <c r="BX319" s="354"/>
      <c r="BY319" s="354"/>
      <c r="BZ319" s="354"/>
      <c r="CA319" s="354"/>
      <c r="CB319" s="354"/>
      <c r="CC319" s="354"/>
      <c r="CD319" s="354"/>
      <c r="CE319" s="354"/>
      <c r="CF319" s="354"/>
      <c r="CG319" s="354"/>
      <c r="CH319" s="354"/>
      <c r="CI319" s="354"/>
      <c r="CJ319" s="354"/>
      <c r="CK319" s="354"/>
      <c r="CL319" s="354"/>
      <c r="CM319" s="354"/>
      <c r="CN319" s="354"/>
      <c r="CO319" s="354"/>
      <c r="CP319" s="358"/>
      <c r="CQ319" s="48"/>
      <c r="CR319" s="354"/>
      <c r="CS319" s="354"/>
      <c r="CT319" s="355"/>
      <c r="CU319" s="354"/>
      <c r="CV319" s="354"/>
      <c r="CW319" s="354"/>
      <c r="CX319" s="354"/>
      <c r="CY319" s="354"/>
      <c r="CZ319" s="354"/>
      <c r="DA319" s="356"/>
      <c r="DB319" s="354"/>
      <c r="DC319" s="354"/>
      <c r="DD319" s="354"/>
      <c r="DE319" s="354"/>
      <c r="DF319" s="354"/>
      <c r="DG319" s="354"/>
      <c r="DH319" s="354"/>
      <c r="DI319" s="354"/>
      <c r="DJ319" s="354"/>
      <c r="DK319" s="354"/>
      <c r="DL319" s="354"/>
      <c r="DM319" s="354"/>
      <c r="DN319" s="354"/>
      <c r="DO319" s="354"/>
      <c r="DP319" s="354"/>
      <c r="DQ319" s="354"/>
      <c r="DR319" s="354"/>
      <c r="DS319" s="354"/>
      <c r="DT319" s="354"/>
      <c r="DU319" s="354"/>
      <c r="DV319" s="354"/>
      <c r="DW319" s="354"/>
      <c r="DX319" s="354"/>
      <c r="DY319" s="354"/>
      <c r="DZ319" s="357"/>
      <c r="EA319" s="356"/>
      <c r="EB319" s="356"/>
      <c r="EC319" s="356"/>
      <c r="ED319" s="356"/>
      <c r="EE319" s="358"/>
      <c r="EF319" s="48"/>
      <c r="EG319" s="46"/>
      <c r="EH319" s="46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8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354"/>
      <c r="FR319" s="354"/>
      <c r="FS319" s="354"/>
      <c r="FT319" s="354"/>
      <c r="FU319" s="354"/>
      <c r="FV319" s="354"/>
      <c r="FW319" s="354"/>
      <c r="FX319" s="354"/>
      <c r="FY319" s="354"/>
      <c r="FZ319" s="354"/>
      <c r="GA319" s="354"/>
      <c r="GB319" s="354"/>
      <c r="GC319" s="354"/>
      <c r="GD319" s="354"/>
      <c r="GE319" s="354"/>
      <c r="GF319" s="354"/>
      <c r="GG319" s="354"/>
      <c r="GH319" s="354"/>
      <c r="GI319" s="354">
        <v>300</v>
      </c>
      <c r="GJ319" s="354"/>
      <c r="GK319" s="354"/>
      <c r="GL319" s="354"/>
      <c r="GM319" s="354"/>
      <c r="GN319" s="354"/>
      <c r="GO319" s="354"/>
      <c r="GP319" s="354"/>
      <c r="GQ319" s="354"/>
      <c r="GR319" s="354"/>
      <c r="GS319" s="354">
        <v>150</v>
      </c>
      <c r="GT319" s="354"/>
      <c r="GU319" s="354"/>
      <c r="GV319" s="354"/>
      <c r="GW319" s="354"/>
      <c r="GX319" s="354"/>
      <c r="GY319" s="354"/>
      <c r="GZ319" s="354"/>
      <c r="HA319" s="354"/>
      <c r="HB319" s="354"/>
      <c r="HC319" s="354"/>
      <c r="HD319" s="354"/>
      <c r="HE319" s="354">
        <v>432</v>
      </c>
      <c r="HF319" s="354"/>
      <c r="HG319" s="354"/>
      <c r="HH319" s="354"/>
      <c r="HI319" s="354"/>
      <c r="HJ319" s="354"/>
      <c r="HK319" s="354"/>
      <c r="HL319" s="354"/>
      <c r="HM319" s="354"/>
      <c r="HN319" s="354"/>
      <c r="HO319" s="354"/>
      <c r="HP319" s="354"/>
      <c r="HQ319" s="354"/>
      <c r="HR319" s="354"/>
      <c r="HS319" s="354"/>
      <c r="HT319" s="354"/>
      <c r="HU319" s="354"/>
      <c r="HV319" s="354"/>
      <c r="HW319" s="354"/>
      <c r="HX319" s="354"/>
      <c r="HY319" s="354"/>
      <c r="HZ319" s="354"/>
      <c r="IA319" s="354"/>
      <c r="IB319" s="354"/>
      <c r="IC319" s="354"/>
      <c r="ID319" s="354"/>
      <c r="IE319" s="354"/>
      <c r="IF319" s="354"/>
      <c r="IG319" s="354"/>
      <c r="IH319" s="354"/>
      <c r="II319" s="354"/>
      <c r="IJ319" s="354"/>
      <c r="IK319" s="354"/>
      <c r="IL319" s="354"/>
      <c r="IM319" s="354"/>
      <c r="IN319" s="354"/>
      <c r="IO319" s="354"/>
      <c r="IP319" s="354"/>
      <c r="IQ319" s="354"/>
      <c r="IR319" s="50"/>
      <c r="IS319" s="47"/>
      <c r="IT319" s="47"/>
      <c r="IU319" s="47"/>
      <c r="IV319" s="47"/>
      <c r="IW319" s="47"/>
      <c r="IX319" s="47"/>
      <c r="IY319" s="47"/>
      <c r="IZ319" s="47"/>
      <c r="JA319" s="47"/>
      <c r="JB319" s="47"/>
      <c r="JC319" s="47"/>
      <c r="JD319" s="47"/>
      <c r="JE319" s="47"/>
      <c r="JF319" s="47"/>
      <c r="JG319" s="47"/>
      <c r="JH319" s="47"/>
      <c r="JI319" s="47"/>
      <c r="JJ319" s="47"/>
      <c r="JK319" s="47"/>
      <c r="JL319" s="354"/>
      <c r="JM319" s="354"/>
      <c r="JN319" s="354"/>
      <c r="JO319" s="354"/>
      <c r="JP319" s="354"/>
      <c r="JQ319" s="354"/>
      <c r="JR319" s="354"/>
      <c r="JS319" s="354"/>
      <c r="JT319" s="354"/>
      <c r="JU319" s="354"/>
      <c r="JV319" s="354"/>
      <c r="JW319" s="354"/>
      <c r="JX319" s="354"/>
      <c r="JY319" s="354"/>
      <c r="JZ319" s="354"/>
      <c r="KA319" s="354"/>
      <c r="KB319" s="354"/>
      <c r="KC319" s="354"/>
      <c r="KD319" s="354"/>
      <c r="KE319" s="354"/>
      <c r="KF319" s="354"/>
      <c r="KG319" s="354"/>
      <c r="KH319" s="354"/>
      <c r="KI319" s="354"/>
      <c r="KJ319" s="354"/>
      <c r="KK319" s="354"/>
      <c r="KL319" s="354"/>
      <c r="KM319" s="354"/>
      <c r="KN319" s="354"/>
      <c r="KO319" s="354"/>
      <c r="KP319" s="354"/>
      <c r="KQ319" s="354"/>
      <c r="KR319" s="354"/>
      <c r="KS319" s="354"/>
      <c r="KT319" s="354"/>
      <c r="KU319" s="354"/>
      <c r="KV319" s="51"/>
      <c r="KW319" s="47"/>
      <c r="KX319" s="47"/>
      <c r="KY319" s="47"/>
      <c r="KZ319" s="47"/>
      <c r="LA319" s="47"/>
      <c r="LB319" s="47"/>
      <c r="LC319" s="47"/>
      <c r="LD319" s="361"/>
      <c r="LE319" s="361"/>
      <c r="LF319" s="361"/>
      <c r="LG319" s="361"/>
      <c r="LH319" s="361"/>
      <c r="LI319" s="361"/>
      <c r="LJ319" s="361"/>
      <c r="LK319" s="361"/>
      <c r="LL319" s="361"/>
      <c r="LM319" s="361"/>
      <c r="LN319" s="361"/>
      <c r="LO319" s="361"/>
      <c r="LP319" s="361"/>
      <c r="LQ319" s="354"/>
      <c r="LR319" s="354"/>
      <c r="LS319" s="354"/>
      <c r="LT319" s="354"/>
      <c r="LU319" s="354"/>
      <c r="LV319" s="354"/>
      <c r="LW319" s="51"/>
      <c r="LX319" s="354"/>
      <c r="LY319" s="354"/>
      <c r="LZ319" s="354"/>
      <c r="MA319" s="354"/>
      <c r="MB319" s="363"/>
      <c r="MC319" s="363"/>
      <c r="MD319" s="354"/>
      <c r="ME319" s="354"/>
      <c r="MF319" s="354"/>
      <c r="MG319" s="354"/>
      <c r="MH319" s="354"/>
      <c r="MI319" s="354"/>
      <c r="MJ319" s="354"/>
      <c r="MK319" s="354"/>
      <c r="ML319" s="354"/>
      <c r="MM319" s="354"/>
      <c r="MN319" s="354"/>
      <c r="MO319" s="354"/>
      <c r="MP319" s="354"/>
      <c r="MQ319" s="354"/>
      <c r="MR319" s="354"/>
      <c r="MS319" s="51"/>
      <c r="MT319" s="364">
        <f t="shared" si="182"/>
        <v>882</v>
      </c>
      <c r="MU319" s="365">
        <f t="shared" si="183"/>
        <v>0</v>
      </c>
      <c r="MV319" s="366">
        <f t="shared" si="184"/>
        <v>882</v>
      </c>
      <c r="MW319" s="365">
        <v>200</v>
      </c>
      <c r="MX319" s="365">
        <v>0</v>
      </c>
      <c r="MY319" s="54"/>
      <c r="MZ319" s="708"/>
      <c r="NA319" s="708">
        <v>0.23</v>
      </c>
      <c r="NB319" s="709">
        <f t="shared" si="185"/>
        <v>202.86</v>
      </c>
      <c r="NC319" s="710"/>
      <c r="ND319" s="710">
        <v>1.73</v>
      </c>
      <c r="NE319" s="738">
        <f t="shared" si="212"/>
        <v>-0.122647631408176</v>
      </c>
      <c r="NF319" s="739"/>
      <c r="NG319" s="739"/>
      <c r="NH319" s="739">
        <v>1.73</v>
      </c>
      <c r="NI319" s="740">
        <f t="shared" si="186"/>
        <v>1570.84</v>
      </c>
      <c r="NJ319" s="738">
        <f t="shared" si="213"/>
        <v>-0.122647631408176</v>
      </c>
      <c r="NK319" s="741"/>
      <c r="NL319" s="742">
        <v>44562</v>
      </c>
      <c r="NM319" s="739">
        <f ca="1" t="shared" si="187"/>
        <v>17.1666666666667</v>
      </c>
      <c r="NN319" s="739">
        <f ca="1" t="shared" si="188"/>
        <v>515</v>
      </c>
      <c r="NO319" s="739">
        <v>1790</v>
      </c>
      <c r="NP319" s="739">
        <f t="shared" si="189"/>
        <v>882</v>
      </c>
      <c r="NQ319" s="761">
        <f t="shared" si="190"/>
        <v>0.653817642698295</v>
      </c>
      <c r="NR319" s="739">
        <f ca="1" t="shared" si="191"/>
        <v>0.463385319582287</v>
      </c>
      <c r="NS319" s="739">
        <f t="shared" si="192"/>
        <v>908</v>
      </c>
      <c r="NT319" s="739"/>
      <c r="NU319" s="739">
        <f ca="1" t="shared" si="193"/>
        <v>51.378640776699</v>
      </c>
      <c r="NV319" s="769">
        <f ca="1" t="shared" si="194"/>
        <v>1.7126213592233</v>
      </c>
      <c r="NW319" s="769">
        <f ca="1" t="shared" si="195"/>
        <v>530.181405895692</v>
      </c>
      <c r="NX319" s="739"/>
      <c r="NY319" s="739"/>
      <c r="NZ319" s="739"/>
      <c r="OA319" s="739"/>
      <c r="OB319" s="739"/>
      <c r="OC319" s="739"/>
      <c r="OD319" s="739"/>
      <c r="OE319" s="743">
        <f t="shared" si="196"/>
        <v>0</v>
      </c>
      <c r="OF319" s="743">
        <f t="shared" si="197"/>
        <v>0</v>
      </c>
      <c r="OG319" s="743">
        <f t="shared" si="198"/>
        <v>0</v>
      </c>
      <c r="OH319" s="743">
        <f t="shared" si="199"/>
        <v>0</v>
      </c>
      <c r="OI319" s="743">
        <f t="shared" si="200"/>
        <v>0</v>
      </c>
      <c r="OJ319" s="739">
        <f t="shared" si="201"/>
        <v>300</v>
      </c>
      <c r="OK319" s="739">
        <f t="shared" si="202"/>
        <v>0</v>
      </c>
      <c r="OL319" s="739">
        <f t="shared" si="203"/>
        <v>150</v>
      </c>
      <c r="OM319" s="739">
        <f t="shared" si="204"/>
        <v>0</v>
      </c>
      <c r="ON319" s="739">
        <f t="shared" si="205"/>
        <v>432</v>
      </c>
      <c r="OO319" s="739">
        <f t="shared" si="206"/>
        <v>0</v>
      </c>
      <c r="OP319" s="739"/>
      <c r="OQ319" s="739">
        <f t="shared" si="207"/>
        <v>0</v>
      </c>
      <c r="OR319" s="739">
        <f t="shared" si="208"/>
        <v>882</v>
      </c>
      <c r="OS319" s="739">
        <f t="shared" si="209"/>
        <v>0</v>
      </c>
      <c r="OT319" s="739">
        <f t="shared" si="210"/>
        <v>0</v>
      </c>
      <c r="OU319" s="739"/>
      <c r="OV319" s="739"/>
      <c r="OW319" s="739"/>
      <c r="OX319" s="739"/>
      <c r="OY319" s="739"/>
      <c r="OZ319" s="739"/>
      <c r="PA319" s="739"/>
      <c r="PB319" s="739"/>
      <c r="PC319" s="739"/>
      <c r="PD319" s="739"/>
      <c r="PE319" s="739"/>
      <c r="PF319" s="739"/>
      <c r="PG319" s="739"/>
      <c r="PI319" s="28">
        <v>0</v>
      </c>
      <c r="PJ319" s="28">
        <v>0</v>
      </c>
      <c r="PK319" s="28">
        <v>0</v>
      </c>
      <c r="PL319" s="28">
        <v>200</v>
      </c>
      <c r="PM319" s="28">
        <v>0</v>
      </c>
      <c r="PN319" s="28">
        <v>0</v>
      </c>
      <c r="PO319" s="28">
        <v>0</v>
      </c>
      <c r="PP319" s="28">
        <v>0</v>
      </c>
      <c r="PQ319" s="28">
        <v>0</v>
      </c>
      <c r="PR319" s="28">
        <v>0</v>
      </c>
      <c r="PS319" s="28">
        <v>0</v>
      </c>
      <c r="PT319" s="28">
        <v>0</v>
      </c>
      <c r="PU319" s="28">
        <v>0</v>
      </c>
      <c r="PV319" s="28">
        <v>200</v>
      </c>
      <c r="PW319" s="28">
        <v>0</v>
      </c>
    </row>
    <row r="320" s="28" customFormat="1" customHeight="1" spans="1:439">
      <c r="A320" s="847" t="s">
        <v>1334</v>
      </c>
      <c r="B320" s="343"/>
      <c r="C320" s="95" t="s">
        <v>1917</v>
      </c>
      <c r="D320" s="95" t="s">
        <v>2249</v>
      </c>
      <c r="E320" s="411"/>
      <c r="F320" s="290" t="s">
        <v>2309</v>
      </c>
      <c r="G320" s="112" t="s">
        <v>898</v>
      </c>
      <c r="H320" s="848" t="s">
        <v>898</v>
      </c>
      <c r="I320" s="99">
        <f t="shared" si="214"/>
        <v>-530</v>
      </c>
      <c r="J320" s="100">
        <v>564</v>
      </c>
      <c r="K320" s="454">
        <v>0</v>
      </c>
      <c r="L320" s="150">
        <f t="shared" si="178"/>
        <v>34</v>
      </c>
      <c r="M320" s="151">
        <f t="shared" si="179"/>
        <v>34</v>
      </c>
      <c r="N320" s="455"/>
      <c r="O320" s="35">
        <v>564</v>
      </c>
      <c r="P320" s="157"/>
      <c r="Q320" s="154">
        <f t="shared" si="180"/>
        <v>0</v>
      </c>
      <c r="R320" s="34">
        <f t="shared" si="181"/>
        <v>0</v>
      </c>
      <c r="S320" s="490"/>
      <c r="T320" s="490"/>
      <c r="U320" s="824"/>
      <c r="V320" s="824"/>
      <c r="W320" s="490"/>
      <c r="X320" s="489"/>
      <c r="Y320" s="505"/>
      <c r="Z320" s="505"/>
      <c r="AA320" s="505"/>
      <c r="AB320" s="505"/>
      <c r="AC320" s="505"/>
      <c r="AD320" s="505"/>
      <c r="AE320" s="505"/>
      <c r="AF320" s="490"/>
      <c r="AG320" s="490"/>
      <c r="AH320" s="490"/>
      <c r="AI320" s="490"/>
      <c r="AJ320" s="490"/>
      <c r="AK320" s="490"/>
      <c r="AL320" s="490"/>
      <c r="AM320" s="490"/>
      <c r="AN320" s="490"/>
      <c r="AO320" s="490"/>
      <c r="AP320" s="490"/>
      <c r="AQ320" s="490"/>
      <c r="AR320" s="490"/>
      <c r="AS320" s="490"/>
      <c r="AT320" s="490"/>
      <c r="AU320" s="490"/>
      <c r="AV320" s="490"/>
      <c r="AW320" s="490"/>
      <c r="AX320" s="490"/>
      <c r="AY320" s="100"/>
      <c r="AZ320" s="48"/>
      <c r="BA320" s="48"/>
      <c r="BB320" s="48"/>
      <c r="BC320" s="48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354"/>
      <c r="BT320" s="354"/>
      <c r="BU320" s="354"/>
      <c r="BV320" s="354"/>
      <c r="BW320" s="354"/>
      <c r="BX320" s="354"/>
      <c r="BY320" s="354"/>
      <c r="BZ320" s="354"/>
      <c r="CA320" s="354"/>
      <c r="CB320" s="354"/>
      <c r="CC320" s="354"/>
      <c r="CD320" s="354"/>
      <c r="CE320" s="354"/>
      <c r="CF320" s="354"/>
      <c r="CG320" s="354"/>
      <c r="CH320" s="354"/>
      <c r="CI320" s="354"/>
      <c r="CJ320" s="354"/>
      <c r="CK320" s="354"/>
      <c r="CL320" s="354"/>
      <c r="CM320" s="354"/>
      <c r="CN320" s="354"/>
      <c r="CO320" s="354"/>
      <c r="CP320" s="358"/>
      <c r="CQ320" s="48"/>
      <c r="CR320" s="354"/>
      <c r="CS320" s="354"/>
      <c r="CT320" s="355"/>
      <c r="CU320" s="354"/>
      <c r="CV320" s="354"/>
      <c r="CW320" s="354"/>
      <c r="CX320" s="354"/>
      <c r="CY320" s="354"/>
      <c r="CZ320" s="354"/>
      <c r="DA320" s="356"/>
      <c r="DB320" s="354"/>
      <c r="DC320" s="354">
        <v>530</v>
      </c>
      <c r="DD320" s="354"/>
      <c r="DE320" s="354"/>
      <c r="DF320" s="354"/>
      <c r="DG320" s="354"/>
      <c r="DH320" s="354"/>
      <c r="DI320" s="354"/>
      <c r="DJ320" s="354"/>
      <c r="DK320" s="354"/>
      <c r="DL320" s="354"/>
      <c r="DM320" s="354"/>
      <c r="DN320" s="354"/>
      <c r="DO320" s="354"/>
      <c r="DP320" s="354"/>
      <c r="DQ320" s="354"/>
      <c r="DR320" s="354"/>
      <c r="DS320" s="354"/>
      <c r="DT320" s="354"/>
      <c r="DU320" s="354"/>
      <c r="DV320" s="354"/>
      <c r="DW320" s="354"/>
      <c r="DX320" s="354"/>
      <c r="DY320" s="354"/>
      <c r="DZ320" s="357"/>
      <c r="EA320" s="356"/>
      <c r="EB320" s="356"/>
      <c r="EC320" s="356"/>
      <c r="ED320" s="356"/>
      <c r="EE320" s="358"/>
      <c r="EF320" s="48"/>
      <c r="EG320" s="46"/>
      <c r="EH320" s="46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8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354"/>
      <c r="FR320" s="354"/>
      <c r="FS320" s="354"/>
      <c r="FT320" s="354"/>
      <c r="FU320" s="354"/>
      <c r="FV320" s="354"/>
      <c r="FW320" s="354"/>
      <c r="FX320" s="354"/>
      <c r="FY320" s="354"/>
      <c r="FZ320" s="354"/>
      <c r="GA320" s="354"/>
      <c r="GB320" s="354"/>
      <c r="GC320" s="354"/>
      <c r="GD320" s="354"/>
      <c r="GE320" s="354"/>
      <c r="GF320" s="354"/>
      <c r="GG320" s="354"/>
      <c r="GH320" s="354"/>
      <c r="GI320" s="354"/>
      <c r="GJ320" s="354"/>
      <c r="GK320" s="354"/>
      <c r="GL320" s="354"/>
      <c r="GM320" s="354"/>
      <c r="GN320" s="354"/>
      <c r="GO320" s="354"/>
      <c r="GP320" s="354"/>
      <c r="GQ320" s="354"/>
      <c r="GR320" s="354"/>
      <c r="GS320" s="354"/>
      <c r="GT320" s="354"/>
      <c r="GU320" s="354"/>
      <c r="GV320" s="354"/>
      <c r="GW320" s="354"/>
      <c r="GX320" s="354"/>
      <c r="GY320" s="354"/>
      <c r="GZ320" s="354"/>
      <c r="HA320" s="354"/>
      <c r="HB320" s="354"/>
      <c r="HC320" s="354"/>
      <c r="HD320" s="354"/>
      <c r="HE320" s="354"/>
      <c r="HF320" s="354"/>
      <c r="HG320" s="354"/>
      <c r="HH320" s="354"/>
      <c r="HI320" s="354"/>
      <c r="HJ320" s="354"/>
      <c r="HK320" s="354"/>
      <c r="HL320" s="354"/>
      <c r="HM320" s="354"/>
      <c r="HN320" s="354"/>
      <c r="HO320" s="354"/>
      <c r="HP320" s="354"/>
      <c r="HQ320" s="354"/>
      <c r="HR320" s="354"/>
      <c r="HS320" s="354"/>
      <c r="HT320" s="354"/>
      <c r="HU320" s="354"/>
      <c r="HV320" s="354"/>
      <c r="HW320" s="354"/>
      <c r="HX320" s="354"/>
      <c r="HY320" s="354"/>
      <c r="HZ320" s="354"/>
      <c r="IA320" s="354"/>
      <c r="IB320" s="354"/>
      <c r="IC320" s="354"/>
      <c r="ID320" s="354"/>
      <c r="IE320" s="354"/>
      <c r="IF320" s="354"/>
      <c r="IG320" s="354"/>
      <c r="IH320" s="354"/>
      <c r="II320" s="354"/>
      <c r="IJ320" s="354"/>
      <c r="IK320" s="354"/>
      <c r="IL320" s="354"/>
      <c r="IM320" s="354"/>
      <c r="IN320" s="354"/>
      <c r="IO320" s="354"/>
      <c r="IP320" s="354"/>
      <c r="IQ320" s="354"/>
      <c r="IR320" s="50"/>
      <c r="IS320" s="47"/>
      <c r="IT320" s="47"/>
      <c r="IU320" s="47"/>
      <c r="IV320" s="47"/>
      <c r="IW320" s="47"/>
      <c r="IX320" s="47"/>
      <c r="IY320" s="47"/>
      <c r="IZ320" s="47"/>
      <c r="JA320" s="47"/>
      <c r="JB320" s="47"/>
      <c r="JC320" s="47"/>
      <c r="JD320" s="47"/>
      <c r="JE320" s="47"/>
      <c r="JF320" s="47"/>
      <c r="JG320" s="47"/>
      <c r="JH320" s="47"/>
      <c r="JI320" s="47"/>
      <c r="JJ320" s="47"/>
      <c r="JK320" s="47"/>
      <c r="JL320" s="354"/>
      <c r="JM320" s="354"/>
      <c r="JN320" s="354"/>
      <c r="JO320" s="354"/>
      <c r="JP320" s="354"/>
      <c r="JQ320" s="354"/>
      <c r="JR320" s="354"/>
      <c r="JS320" s="354"/>
      <c r="JT320" s="354"/>
      <c r="JU320" s="354"/>
      <c r="JV320" s="354"/>
      <c r="JW320" s="354"/>
      <c r="JX320" s="354"/>
      <c r="JY320" s="354"/>
      <c r="JZ320" s="354"/>
      <c r="KA320" s="354"/>
      <c r="KB320" s="354"/>
      <c r="KC320" s="354"/>
      <c r="KD320" s="354"/>
      <c r="KE320" s="354"/>
      <c r="KF320" s="354"/>
      <c r="KG320" s="354"/>
      <c r="KH320" s="354"/>
      <c r="KI320" s="354"/>
      <c r="KJ320" s="354"/>
      <c r="KK320" s="354"/>
      <c r="KL320" s="354"/>
      <c r="KM320" s="354"/>
      <c r="KN320" s="354"/>
      <c r="KO320" s="354"/>
      <c r="KP320" s="354"/>
      <c r="KQ320" s="354"/>
      <c r="KR320" s="354"/>
      <c r="KS320" s="354"/>
      <c r="KT320" s="354"/>
      <c r="KU320" s="354"/>
      <c r="KV320" s="51"/>
      <c r="KW320" s="47"/>
      <c r="KX320" s="47"/>
      <c r="KY320" s="47"/>
      <c r="KZ320" s="47"/>
      <c r="LA320" s="47"/>
      <c r="LB320" s="47"/>
      <c r="LC320" s="47"/>
      <c r="LD320" s="361"/>
      <c r="LE320" s="361"/>
      <c r="LF320" s="361"/>
      <c r="LG320" s="361"/>
      <c r="LH320" s="361"/>
      <c r="LI320" s="361"/>
      <c r="LJ320" s="361"/>
      <c r="LK320" s="361"/>
      <c r="LL320" s="361"/>
      <c r="LM320" s="361"/>
      <c r="LN320" s="361"/>
      <c r="LO320" s="361"/>
      <c r="LP320" s="361"/>
      <c r="LQ320" s="354"/>
      <c r="LR320" s="354"/>
      <c r="LS320" s="354"/>
      <c r="LT320" s="354"/>
      <c r="LU320" s="354"/>
      <c r="LV320" s="354"/>
      <c r="LW320" s="51"/>
      <c r="LX320" s="354"/>
      <c r="LY320" s="354"/>
      <c r="LZ320" s="354"/>
      <c r="MA320" s="354"/>
      <c r="MB320" s="363"/>
      <c r="MC320" s="363"/>
      <c r="MD320" s="354"/>
      <c r="ME320" s="354"/>
      <c r="MF320" s="354"/>
      <c r="MG320" s="354"/>
      <c r="MH320" s="354"/>
      <c r="MI320" s="354"/>
      <c r="MJ320" s="354"/>
      <c r="MK320" s="354"/>
      <c r="ML320" s="354"/>
      <c r="MM320" s="354"/>
      <c r="MN320" s="354"/>
      <c r="MO320" s="354"/>
      <c r="MP320" s="354"/>
      <c r="MQ320" s="354"/>
      <c r="MR320" s="354"/>
      <c r="MS320" s="51"/>
      <c r="MT320" s="364">
        <f t="shared" si="182"/>
        <v>0</v>
      </c>
      <c r="MU320" s="365">
        <f t="shared" si="183"/>
        <v>0</v>
      </c>
      <c r="MV320" s="366">
        <f t="shared" si="184"/>
        <v>0</v>
      </c>
      <c r="MW320" s="365">
        <v>216</v>
      </c>
      <c r="MX320" s="365">
        <v>0</v>
      </c>
      <c r="MY320" s="54"/>
      <c r="MZ320" s="708"/>
      <c r="NA320" s="708">
        <v>0.23</v>
      </c>
      <c r="NB320" s="709">
        <f t="shared" si="185"/>
        <v>0</v>
      </c>
      <c r="NC320" s="710"/>
      <c r="ND320" s="710">
        <v>1.73</v>
      </c>
      <c r="NE320" s="738">
        <f t="shared" si="212"/>
        <v>-0.122647631408176</v>
      </c>
      <c r="NF320" s="739"/>
      <c r="NG320" s="739"/>
      <c r="NH320" s="739">
        <v>1.73</v>
      </c>
      <c r="NI320" s="740">
        <f t="shared" si="186"/>
        <v>58.82</v>
      </c>
      <c r="NJ320" s="738">
        <f t="shared" si="213"/>
        <v>-0.122647631408176</v>
      </c>
      <c r="NK320" s="741"/>
      <c r="NL320" s="742">
        <v>44562</v>
      </c>
      <c r="NM320" s="739">
        <f ca="1" t="shared" si="187"/>
        <v>17.1666666666667</v>
      </c>
      <c r="NN320" s="739">
        <f ca="1" t="shared" si="188"/>
        <v>515</v>
      </c>
      <c r="NO320" s="739">
        <v>564</v>
      </c>
      <c r="NP320" s="739">
        <f t="shared" si="189"/>
        <v>0</v>
      </c>
      <c r="NQ320" s="761">
        <f t="shared" si="190"/>
        <v>0</v>
      </c>
      <c r="NR320" s="739">
        <f ca="1" t="shared" si="191"/>
        <v>0</v>
      </c>
      <c r="NS320" s="739">
        <f t="shared" si="192"/>
        <v>34</v>
      </c>
      <c r="NT320" s="739"/>
      <c r="NU320" s="739">
        <f ca="1" t="shared" si="193"/>
        <v>0</v>
      </c>
      <c r="NV320" s="769">
        <f ca="1" t="shared" si="194"/>
        <v>0</v>
      </c>
      <c r="NW320" s="769" t="e">
        <f ca="1" t="shared" si="195"/>
        <v>#DIV/0!</v>
      </c>
      <c r="NX320" s="739"/>
      <c r="NY320" s="739"/>
      <c r="NZ320" s="739"/>
      <c r="OA320" s="739"/>
      <c r="OB320" s="739"/>
      <c r="OC320" s="739"/>
      <c r="OD320" s="739"/>
      <c r="OE320" s="743">
        <f t="shared" si="196"/>
        <v>0</v>
      </c>
      <c r="OF320" s="743">
        <f t="shared" si="197"/>
        <v>0</v>
      </c>
      <c r="OG320" s="743">
        <f t="shared" si="198"/>
        <v>0</v>
      </c>
      <c r="OH320" s="743">
        <f t="shared" si="199"/>
        <v>0</v>
      </c>
      <c r="OI320" s="743">
        <f t="shared" si="200"/>
        <v>0</v>
      </c>
      <c r="OJ320" s="739">
        <f t="shared" si="201"/>
        <v>0</v>
      </c>
      <c r="OK320" s="739">
        <f t="shared" si="202"/>
        <v>0</v>
      </c>
      <c r="OL320" s="739">
        <f t="shared" si="203"/>
        <v>0</v>
      </c>
      <c r="OM320" s="739">
        <f t="shared" si="204"/>
        <v>0</v>
      </c>
      <c r="ON320" s="739">
        <f t="shared" si="205"/>
        <v>0</v>
      </c>
      <c r="OO320" s="739">
        <f t="shared" si="206"/>
        <v>0</v>
      </c>
      <c r="OP320" s="739"/>
      <c r="OQ320" s="739">
        <f t="shared" si="207"/>
        <v>0</v>
      </c>
      <c r="OR320" s="739">
        <f t="shared" si="208"/>
        <v>0</v>
      </c>
      <c r="OS320" s="739">
        <f t="shared" si="209"/>
        <v>0</v>
      </c>
      <c r="OT320" s="739">
        <f t="shared" si="210"/>
        <v>0</v>
      </c>
      <c r="OU320" s="739"/>
      <c r="OV320" s="739"/>
      <c r="OW320" s="739"/>
      <c r="OX320" s="739"/>
      <c r="OY320" s="739"/>
      <c r="OZ320" s="739"/>
      <c r="PA320" s="739"/>
      <c r="PB320" s="739"/>
      <c r="PC320" s="739"/>
      <c r="PD320" s="739"/>
      <c r="PE320" s="739"/>
      <c r="PF320" s="739"/>
      <c r="PG320" s="739"/>
      <c r="PI320" s="28">
        <v>0</v>
      </c>
      <c r="PJ320" s="28">
        <v>0</v>
      </c>
      <c r="PK320" s="28">
        <v>0</v>
      </c>
      <c r="PL320" s="28">
        <v>0</v>
      </c>
      <c r="PM320" s="28">
        <v>0</v>
      </c>
      <c r="PN320" s="28">
        <v>0</v>
      </c>
      <c r="PO320" s="28">
        <v>0</v>
      </c>
      <c r="PP320" s="28">
        <v>0</v>
      </c>
      <c r="PQ320" s="28">
        <v>0</v>
      </c>
      <c r="PR320" s="28">
        <v>0</v>
      </c>
      <c r="PS320" s="28">
        <v>0</v>
      </c>
      <c r="PT320" s="28">
        <v>432</v>
      </c>
      <c r="PU320" s="28">
        <v>0</v>
      </c>
      <c r="PV320" s="28">
        <v>432</v>
      </c>
      <c r="PW320" s="28">
        <v>216</v>
      </c>
    </row>
    <row r="321" s="28" customFormat="1" customHeight="1" spans="1:439">
      <c r="A321" s="847" t="s">
        <v>1334</v>
      </c>
      <c r="B321" s="343"/>
      <c r="C321" s="95" t="s">
        <v>1917</v>
      </c>
      <c r="D321" s="95" t="s">
        <v>2249</v>
      </c>
      <c r="E321" s="411"/>
      <c r="F321" s="290" t="s">
        <v>2273</v>
      </c>
      <c r="G321" s="112" t="s">
        <v>898</v>
      </c>
      <c r="H321" s="848" t="s">
        <v>898</v>
      </c>
      <c r="I321" s="99">
        <f t="shared" si="214"/>
        <v>-432</v>
      </c>
      <c r="J321" s="100">
        <v>1716</v>
      </c>
      <c r="K321" s="454">
        <v>0</v>
      </c>
      <c r="L321" s="150">
        <f t="shared" si="178"/>
        <v>1284</v>
      </c>
      <c r="M321" s="151">
        <f t="shared" si="179"/>
        <v>1284</v>
      </c>
      <c r="N321" s="455"/>
      <c r="O321" s="35">
        <v>1716</v>
      </c>
      <c r="P321" s="157"/>
      <c r="Q321" s="154">
        <f t="shared" si="180"/>
        <v>0</v>
      </c>
      <c r="R321" s="34">
        <f t="shared" si="181"/>
        <v>0</v>
      </c>
      <c r="S321" s="490"/>
      <c r="T321" s="490"/>
      <c r="U321" s="824"/>
      <c r="V321" s="824"/>
      <c r="W321" s="490"/>
      <c r="X321" s="489"/>
      <c r="Y321" s="505"/>
      <c r="Z321" s="505"/>
      <c r="AA321" s="505"/>
      <c r="AB321" s="505"/>
      <c r="AC321" s="505"/>
      <c r="AD321" s="505"/>
      <c r="AE321" s="505"/>
      <c r="AF321" s="490"/>
      <c r="AG321" s="490"/>
      <c r="AH321" s="490"/>
      <c r="AI321" s="490"/>
      <c r="AJ321" s="490"/>
      <c r="AK321" s="490"/>
      <c r="AL321" s="490"/>
      <c r="AM321" s="490"/>
      <c r="AN321" s="490"/>
      <c r="AO321" s="490"/>
      <c r="AP321" s="490"/>
      <c r="AQ321" s="490"/>
      <c r="AR321" s="490"/>
      <c r="AS321" s="490"/>
      <c r="AT321" s="490"/>
      <c r="AU321" s="490"/>
      <c r="AV321" s="490"/>
      <c r="AW321" s="490"/>
      <c r="AX321" s="490"/>
      <c r="AY321" s="100"/>
      <c r="AZ321" s="48"/>
      <c r="BA321" s="48"/>
      <c r="BB321" s="48"/>
      <c r="BC321" s="48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354"/>
      <c r="BT321" s="354"/>
      <c r="BU321" s="354"/>
      <c r="BV321" s="354"/>
      <c r="BW321" s="354"/>
      <c r="BX321" s="354"/>
      <c r="BY321" s="354"/>
      <c r="BZ321" s="354"/>
      <c r="CA321" s="354"/>
      <c r="CB321" s="354"/>
      <c r="CC321" s="354"/>
      <c r="CD321" s="354"/>
      <c r="CE321" s="354"/>
      <c r="CF321" s="354"/>
      <c r="CG321" s="354"/>
      <c r="CH321" s="354"/>
      <c r="CI321" s="354"/>
      <c r="CJ321" s="354"/>
      <c r="CK321" s="354"/>
      <c r="CL321" s="354"/>
      <c r="CM321" s="354"/>
      <c r="CN321" s="354"/>
      <c r="CO321" s="354"/>
      <c r="CP321" s="358"/>
      <c r="CQ321" s="48"/>
      <c r="CR321" s="354"/>
      <c r="CS321" s="354"/>
      <c r="CT321" s="355"/>
      <c r="CU321" s="354"/>
      <c r="CV321" s="354"/>
      <c r="CW321" s="354"/>
      <c r="CX321" s="354"/>
      <c r="CY321" s="354"/>
      <c r="CZ321" s="354"/>
      <c r="DA321" s="356"/>
      <c r="DB321" s="354"/>
      <c r="DC321" s="354"/>
      <c r="DD321" s="354"/>
      <c r="DE321" s="354"/>
      <c r="DF321" s="354"/>
      <c r="DG321" s="354"/>
      <c r="DH321" s="354"/>
      <c r="DI321" s="354"/>
      <c r="DJ321" s="354"/>
      <c r="DK321" s="354"/>
      <c r="DL321" s="354"/>
      <c r="DM321" s="354"/>
      <c r="DN321" s="354"/>
      <c r="DO321" s="354"/>
      <c r="DP321" s="354"/>
      <c r="DQ321" s="354"/>
      <c r="DR321" s="354"/>
      <c r="DS321" s="354"/>
      <c r="DT321" s="354"/>
      <c r="DU321" s="354"/>
      <c r="DV321" s="354"/>
      <c r="DW321" s="354"/>
      <c r="DX321" s="354"/>
      <c r="DY321" s="354"/>
      <c r="DZ321" s="357"/>
      <c r="EA321" s="356"/>
      <c r="EB321" s="356"/>
      <c r="EC321" s="356"/>
      <c r="ED321" s="356"/>
      <c r="EE321" s="358"/>
      <c r="EF321" s="48"/>
      <c r="EG321" s="46"/>
      <c r="EH321" s="46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8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354"/>
      <c r="FR321" s="354"/>
      <c r="FS321" s="354"/>
      <c r="FT321" s="354"/>
      <c r="FU321" s="354"/>
      <c r="FV321" s="354"/>
      <c r="FW321" s="354"/>
      <c r="FX321" s="354"/>
      <c r="FY321" s="354"/>
      <c r="FZ321" s="354"/>
      <c r="GA321" s="354"/>
      <c r="GB321" s="354"/>
      <c r="GC321" s="354"/>
      <c r="GD321" s="354"/>
      <c r="GE321" s="354"/>
      <c r="GF321" s="354"/>
      <c r="GG321" s="354"/>
      <c r="GH321" s="354"/>
      <c r="GI321" s="354"/>
      <c r="GJ321" s="354"/>
      <c r="GK321" s="354"/>
      <c r="GL321" s="354"/>
      <c r="GM321" s="354"/>
      <c r="GN321" s="354"/>
      <c r="GO321" s="354"/>
      <c r="GP321" s="354"/>
      <c r="GQ321" s="354"/>
      <c r="GR321" s="354"/>
      <c r="GS321" s="354"/>
      <c r="GT321" s="354"/>
      <c r="GU321" s="354"/>
      <c r="GV321" s="354"/>
      <c r="GW321" s="354"/>
      <c r="GX321" s="354"/>
      <c r="GY321" s="354"/>
      <c r="GZ321" s="354"/>
      <c r="HA321" s="354"/>
      <c r="HB321" s="354"/>
      <c r="HC321" s="354"/>
      <c r="HD321" s="354"/>
      <c r="HE321" s="354">
        <v>432</v>
      </c>
      <c r="HF321" s="354"/>
      <c r="HG321" s="354"/>
      <c r="HH321" s="354"/>
      <c r="HI321" s="354"/>
      <c r="HJ321" s="354"/>
      <c r="HK321" s="354"/>
      <c r="HL321" s="354"/>
      <c r="HM321" s="354"/>
      <c r="HN321" s="354"/>
      <c r="HO321" s="354"/>
      <c r="HP321" s="354"/>
      <c r="HQ321" s="354"/>
      <c r="HR321" s="354"/>
      <c r="HS321" s="354"/>
      <c r="HT321" s="354"/>
      <c r="HU321" s="354"/>
      <c r="HV321" s="354"/>
      <c r="HW321" s="354"/>
      <c r="HX321" s="354"/>
      <c r="HY321" s="354"/>
      <c r="HZ321" s="354"/>
      <c r="IA321" s="354"/>
      <c r="IB321" s="354"/>
      <c r="IC321" s="354"/>
      <c r="ID321" s="354"/>
      <c r="IE321" s="354"/>
      <c r="IF321" s="354"/>
      <c r="IG321" s="354"/>
      <c r="IH321" s="354"/>
      <c r="II321" s="354"/>
      <c r="IJ321" s="354"/>
      <c r="IK321" s="354"/>
      <c r="IL321" s="354"/>
      <c r="IM321" s="354"/>
      <c r="IN321" s="354"/>
      <c r="IO321" s="354"/>
      <c r="IP321" s="354"/>
      <c r="IQ321" s="354"/>
      <c r="IR321" s="50"/>
      <c r="IS321" s="47"/>
      <c r="IT321" s="47"/>
      <c r="IU321" s="47"/>
      <c r="IV321" s="47"/>
      <c r="IW321" s="47"/>
      <c r="IX321" s="47"/>
      <c r="IY321" s="47"/>
      <c r="IZ321" s="47"/>
      <c r="JA321" s="47"/>
      <c r="JB321" s="47"/>
      <c r="JC321" s="47"/>
      <c r="JD321" s="47"/>
      <c r="JE321" s="47"/>
      <c r="JF321" s="47"/>
      <c r="JG321" s="47"/>
      <c r="JH321" s="47"/>
      <c r="JI321" s="47"/>
      <c r="JJ321" s="47"/>
      <c r="JK321" s="47"/>
      <c r="JL321" s="354"/>
      <c r="JM321" s="354"/>
      <c r="JN321" s="354"/>
      <c r="JO321" s="354"/>
      <c r="JP321" s="354"/>
      <c r="JQ321" s="354"/>
      <c r="JR321" s="354"/>
      <c r="JS321" s="354"/>
      <c r="JT321" s="354"/>
      <c r="JU321" s="354"/>
      <c r="JV321" s="354"/>
      <c r="JW321" s="354"/>
      <c r="JX321" s="354"/>
      <c r="JY321" s="354"/>
      <c r="JZ321" s="354"/>
      <c r="KA321" s="354"/>
      <c r="KB321" s="354"/>
      <c r="KC321" s="354"/>
      <c r="KD321" s="354"/>
      <c r="KE321" s="354"/>
      <c r="KF321" s="354"/>
      <c r="KG321" s="354"/>
      <c r="KH321" s="354"/>
      <c r="KI321" s="354"/>
      <c r="KJ321" s="354"/>
      <c r="KK321" s="354"/>
      <c r="KL321" s="354"/>
      <c r="KM321" s="354"/>
      <c r="KN321" s="354"/>
      <c r="KO321" s="354"/>
      <c r="KP321" s="354"/>
      <c r="KQ321" s="354"/>
      <c r="KR321" s="354"/>
      <c r="KS321" s="354"/>
      <c r="KT321" s="354"/>
      <c r="KU321" s="354"/>
      <c r="KV321" s="51"/>
      <c r="KW321" s="47"/>
      <c r="KX321" s="47"/>
      <c r="KY321" s="47"/>
      <c r="KZ321" s="47"/>
      <c r="LA321" s="47"/>
      <c r="LB321" s="47"/>
      <c r="LC321" s="47"/>
      <c r="LD321" s="361"/>
      <c r="LE321" s="361"/>
      <c r="LF321" s="361"/>
      <c r="LG321" s="361"/>
      <c r="LH321" s="361"/>
      <c r="LI321" s="361"/>
      <c r="LJ321" s="361"/>
      <c r="LK321" s="361"/>
      <c r="LL321" s="361"/>
      <c r="LM321" s="361"/>
      <c r="LN321" s="361"/>
      <c r="LO321" s="361"/>
      <c r="LP321" s="361"/>
      <c r="LQ321" s="354"/>
      <c r="LR321" s="354"/>
      <c r="LS321" s="354"/>
      <c r="LT321" s="354"/>
      <c r="LU321" s="354"/>
      <c r="LV321" s="354"/>
      <c r="LW321" s="51"/>
      <c r="LX321" s="354"/>
      <c r="LY321" s="354"/>
      <c r="LZ321" s="354"/>
      <c r="MA321" s="354"/>
      <c r="MB321" s="363"/>
      <c r="MC321" s="363"/>
      <c r="MD321" s="354"/>
      <c r="ME321" s="354"/>
      <c r="MF321" s="354"/>
      <c r="MG321" s="354"/>
      <c r="MH321" s="354"/>
      <c r="MI321" s="354"/>
      <c r="MJ321" s="354"/>
      <c r="MK321" s="354"/>
      <c r="ML321" s="354"/>
      <c r="MM321" s="354"/>
      <c r="MN321" s="354"/>
      <c r="MO321" s="354"/>
      <c r="MP321" s="354"/>
      <c r="MQ321" s="354"/>
      <c r="MR321" s="354"/>
      <c r="MS321" s="51"/>
      <c r="MT321" s="364">
        <f t="shared" si="182"/>
        <v>432</v>
      </c>
      <c r="MU321" s="365">
        <f t="shared" si="183"/>
        <v>0</v>
      </c>
      <c r="MV321" s="366">
        <f t="shared" si="184"/>
        <v>432</v>
      </c>
      <c r="MW321" s="365">
        <v>396</v>
      </c>
      <c r="MX321" s="365">
        <v>252</v>
      </c>
      <c r="MY321" s="54"/>
      <c r="MZ321" s="708"/>
      <c r="NA321" s="708">
        <v>0.23</v>
      </c>
      <c r="NB321" s="709">
        <f t="shared" si="185"/>
        <v>99.36</v>
      </c>
      <c r="NC321" s="710"/>
      <c r="ND321" s="710">
        <v>1.73</v>
      </c>
      <c r="NE321" s="738">
        <f t="shared" si="212"/>
        <v>-0.122647631408176</v>
      </c>
      <c r="NF321" s="739"/>
      <c r="NG321" s="739"/>
      <c r="NH321" s="739">
        <v>1.73</v>
      </c>
      <c r="NI321" s="740">
        <f t="shared" si="186"/>
        <v>2221.32</v>
      </c>
      <c r="NJ321" s="738">
        <f t="shared" si="213"/>
        <v>-0.122647631408176</v>
      </c>
      <c r="NK321" s="741"/>
      <c r="NL321" s="742">
        <v>44562</v>
      </c>
      <c r="NM321" s="739">
        <f ca="1" t="shared" si="187"/>
        <v>17.1666666666667</v>
      </c>
      <c r="NN321" s="739">
        <f ca="1" t="shared" si="188"/>
        <v>515</v>
      </c>
      <c r="NO321" s="739">
        <v>1716</v>
      </c>
      <c r="NP321" s="739">
        <f t="shared" si="189"/>
        <v>432</v>
      </c>
      <c r="NQ321" s="761">
        <f t="shared" si="190"/>
        <v>0.288</v>
      </c>
      <c r="NR321" s="739">
        <f ca="1" t="shared" si="191"/>
        <v>0.204116504854369</v>
      </c>
      <c r="NS321" s="739">
        <f t="shared" si="192"/>
        <v>1284</v>
      </c>
      <c r="NT321" s="739"/>
      <c r="NU321" s="739">
        <f ca="1" t="shared" si="193"/>
        <v>25.1650485436893</v>
      </c>
      <c r="NV321" s="769">
        <f ca="1" t="shared" si="194"/>
        <v>0.838834951456311</v>
      </c>
      <c r="NW321" s="769">
        <f ca="1" t="shared" si="195"/>
        <v>1530.69444444444</v>
      </c>
      <c r="NX321" s="739"/>
      <c r="NY321" s="739"/>
      <c r="NZ321" s="739"/>
      <c r="OA321" s="739"/>
      <c r="OB321" s="739"/>
      <c r="OC321" s="739"/>
      <c r="OD321" s="739"/>
      <c r="OE321" s="743">
        <f t="shared" si="196"/>
        <v>0</v>
      </c>
      <c r="OF321" s="743">
        <f t="shared" si="197"/>
        <v>0</v>
      </c>
      <c r="OG321" s="743">
        <f t="shared" si="198"/>
        <v>0</v>
      </c>
      <c r="OH321" s="743">
        <f t="shared" si="199"/>
        <v>0</v>
      </c>
      <c r="OI321" s="743">
        <f t="shared" si="200"/>
        <v>0</v>
      </c>
      <c r="OJ321" s="739">
        <f t="shared" si="201"/>
        <v>0</v>
      </c>
      <c r="OK321" s="739">
        <f t="shared" si="202"/>
        <v>0</v>
      </c>
      <c r="OL321" s="739">
        <f t="shared" si="203"/>
        <v>0</v>
      </c>
      <c r="OM321" s="739">
        <f t="shared" si="204"/>
        <v>0</v>
      </c>
      <c r="ON321" s="739">
        <f t="shared" si="205"/>
        <v>432</v>
      </c>
      <c r="OO321" s="739">
        <f t="shared" si="206"/>
        <v>0</v>
      </c>
      <c r="OP321" s="739"/>
      <c r="OQ321" s="739">
        <f t="shared" si="207"/>
        <v>0</v>
      </c>
      <c r="OR321" s="739">
        <f t="shared" si="208"/>
        <v>432</v>
      </c>
      <c r="OS321" s="739">
        <f t="shared" si="209"/>
        <v>0</v>
      </c>
      <c r="OT321" s="739">
        <f t="shared" si="210"/>
        <v>0</v>
      </c>
      <c r="OU321" s="739"/>
      <c r="OV321" s="739"/>
      <c r="OW321" s="739"/>
      <c r="OX321" s="739"/>
      <c r="OY321" s="739"/>
      <c r="OZ321" s="739"/>
      <c r="PA321" s="739"/>
      <c r="PB321" s="739"/>
      <c r="PC321" s="739"/>
      <c r="PD321" s="739"/>
      <c r="PE321" s="739"/>
      <c r="PF321" s="739"/>
      <c r="PG321" s="739"/>
      <c r="PI321" s="28">
        <v>0</v>
      </c>
      <c r="PJ321" s="28">
        <v>0</v>
      </c>
      <c r="PK321" s="28">
        <v>0</v>
      </c>
      <c r="PL321" s="28">
        <v>0</v>
      </c>
      <c r="PM321" s="28">
        <v>0</v>
      </c>
      <c r="PN321" s="28">
        <v>72</v>
      </c>
      <c r="PO321" s="28">
        <v>0</v>
      </c>
      <c r="PP321" s="28">
        <v>0</v>
      </c>
      <c r="PQ321" s="28">
        <v>108</v>
      </c>
      <c r="PR321" s="28">
        <v>0</v>
      </c>
      <c r="PS321" s="28">
        <v>0</v>
      </c>
      <c r="PT321" s="28">
        <v>432</v>
      </c>
      <c r="PU321" s="28">
        <v>0</v>
      </c>
      <c r="PV321" s="28">
        <v>612</v>
      </c>
      <c r="PW321" s="28">
        <v>216</v>
      </c>
    </row>
    <row r="322" s="28" customFormat="1" customHeight="1" spans="1:439">
      <c r="A322" s="847" t="s">
        <v>1334</v>
      </c>
      <c r="B322" s="343"/>
      <c r="C322" s="95" t="s">
        <v>1917</v>
      </c>
      <c r="D322" s="95" t="s">
        <v>2249</v>
      </c>
      <c r="E322" s="411"/>
      <c r="F322" s="290" t="s">
        <v>2274</v>
      </c>
      <c r="G322" s="112" t="s">
        <v>898</v>
      </c>
      <c r="H322" s="848" t="s">
        <v>898</v>
      </c>
      <c r="I322" s="99">
        <f t="shared" si="214"/>
        <v>-475</v>
      </c>
      <c r="J322" s="100">
        <v>985</v>
      </c>
      <c r="K322" s="454">
        <v>-43</v>
      </c>
      <c r="L322" s="150">
        <f t="shared" si="178"/>
        <v>510</v>
      </c>
      <c r="M322" s="151">
        <f t="shared" si="179"/>
        <v>510</v>
      </c>
      <c r="N322" s="455"/>
      <c r="O322" s="35">
        <v>942</v>
      </c>
      <c r="P322" s="157"/>
      <c r="Q322" s="154">
        <f t="shared" si="180"/>
        <v>0</v>
      </c>
      <c r="R322" s="34">
        <f t="shared" si="181"/>
        <v>0</v>
      </c>
      <c r="S322" s="490"/>
      <c r="T322" s="490"/>
      <c r="U322" s="824"/>
      <c r="V322" s="824"/>
      <c r="W322" s="490"/>
      <c r="X322" s="489"/>
      <c r="Y322" s="505"/>
      <c r="Z322" s="505"/>
      <c r="AA322" s="505"/>
      <c r="AB322" s="505"/>
      <c r="AC322" s="505"/>
      <c r="AD322" s="505"/>
      <c r="AE322" s="505"/>
      <c r="AF322" s="490"/>
      <c r="AG322" s="490"/>
      <c r="AH322" s="490"/>
      <c r="AI322" s="490"/>
      <c r="AJ322" s="490"/>
      <c r="AK322" s="490"/>
      <c r="AL322" s="490"/>
      <c r="AM322" s="490"/>
      <c r="AN322" s="490"/>
      <c r="AO322" s="490"/>
      <c r="AP322" s="490"/>
      <c r="AQ322" s="490"/>
      <c r="AR322" s="490"/>
      <c r="AS322" s="490"/>
      <c r="AT322" s="490"/>
      <c r="AU322" s="490"/>
      <c r="AV322" s="490"/>
      <c r="AW322" s="490"/>
      <c r="AX322" s="490"/>
      <c r="AY322" s="100"/>
      <c r="AZ322" s="48"/>
      <c r="BA322" s="48"/>
      <c r="BB322" s="48"/>
      <c r="BC322" s="48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354"/>
      <c r="BT322" s="354"/>
      <c r="BU322" s="354"/>
      <c r="BV322" s="354"/>
      <c r="BW322" s="354"/>
      <c r="BX322" s="354"/>
      <c r="BY322" s="354"/>
      <c r="BZ322" s="354"/>
      <c r="CA322" s="354"/>
      <c r="CB322" s="354"/>
      <c r="CC322" s="354"/>
      <c r="CD322" s="354"/>
      <c r="CE322" s="354"/>
      <c r="CF322" s="354"/>
      <c r="CG322" s="354"/>
      <c r="CH322" s="354"/>
      <c r="CI322" s="354"/>
      <c r="CJ322" s="354"/>
      <c r="CK322" s="354"/>
      <c r="CL322" s="354"/>
      <c r="CM322" s="354"/>
      <c r="CN322" s="354"/>
      <c r="CO322" s="354"/>
      <c r="CP322" s="358"/>
      <c r="CQ322" s="48"/>
      <c r="CR322" s="354"/>
      <c r="CS322" s="354"/>
      <c r="CT322" s="355"/>
      <c r="CU322" s="354"/>
      <c r="CV322" s="354"/>
      <c r="CW322" s="354"/>
      <c r="CX322" s="354"/>
      <c r="CY322" s="354"/>
      <c r="CZ322" s="354"/>
      <c r="DA322" s="356"/>
      <c r="DB322" s="354"/>
      <c r="DC322" s="354"/>
      <c r="DD322" s="354"/>
      <c r="DE322" s="354"/>
      <c r="DF322" s="354"/>
      <c r="DG322" s="354"/>
      <c r="DH322" s="354"/>
      <c r="DI322" s="354"/>
      <c r="DJ322" s="354"/>
      <c r="DK322" s="354"/>
      <c r="DL322" s="354"/>
      <c r="DM322" s="354"/>
      <c r="DN322" s="354"/>
      <c r="DO322" s="354"/>
      <c r="DP322" s="354"/>
      <c r="DQ322" s="354"/>
      <c r="DR322" s="354"/>
      <c r="DS322" s="354"/>
      <c r="DT322" s="354"/>
      <c r="DU322" s="354"/>
      <c r="DV322" s="354"/>
      <c r="DW322" s="354"/>
      <c r="DX322" s="354"/>
      <c r="DY322" s="354"/>
      <c r="DZ322" s="357"/>
      <c r="EA322" s="356"/>
      <c r="EB322" s="356"/>
      <c r="EC322" s="356"/>
      <c r="ED322" s="356"/>
      <c r="EE322" s="358"/>
      <c r="EF322" s="48"/>
      <c r="EG322" s="46"/>
      <c r="EH322" s="46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8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354"/>
      <c r="FR322" s="354"/>
      <c r="FS322" s="354"/>
      <c r="FT322" s="354"/>
      <c r="FU322" s="354"/>
      <c r="FV322" s="354"/>
      <c r="FW322" s="354"/>
      <c r="FX322" s="354"/>
      <c r="FY322" s="354"/>
      <c r="FZ322" s="354"/>
      <c r="GA322" s="354"/>
      <c r="GB322" s="354"/>
      <c r="GC322" s="354"/>
      <c r="GD322" s="354"/>
      <c r="GE322" s="354"/>
      <c r="GF322" s="354"/>
      <c r="GG322" s="354"/>
      <c r="GH322" s="354"/>
      <c r="GI322" s="354"/>
      <c r="GJ322" s="354"/>
      <c r="GK322" s="354"/>
      <c r="GL322" s="354"/>
      <c r="GM322" s="354"/>
      <c r="GN322" s="354"/>
      <c r="GO322" s="354"/>
      <c r="GP322" s="354"/>
      <c r="GQ322" s="354"/>
      <c r="GR322" s="354"/>
      <c r="GS322" s="354"/>
      <c r="GT322" s="354"/>
      <c r="GU322" s="354"/>
      <c r="GV322" s="354"/>
      <c r="GW322" s="354"/>
      <c r="GX322" s="354"/>
      <c r="GY322" s="354"/>
      <c r="GZ322" s="354"/>
      <c r="HA322" s="354"/>
      <c r="HB322" s="354"/>
      <c r="HC322" s="354"/>
      <c r="HD322" s="354"/>
      <c r="HE322" s="354">
        <v>432</v>
      </c>
      <c r="HF322" s="354"/>
      <c r="HG322" s="354"/>
      <c r="HH322" s="354"/>
      <c r="HI322" s="354"/>
      <c r="HJ322" s="354"/>
      <c r="HK322" s="354"/>
      <c r="HL322" s="354"/>
      <c r="HM322" s="354"/>
      <c r="HN322" s="354"/>
      <c r="HO322" s="354"/>
      <c r="HP322" s="354"/>
      <c r="HQ322" s="354"/>
      <c r="HR322" s="354"/>
      <c r="HS322" s="354"/>
      <c r="HT322" s="354"/>
      <c r="HU322" s="354"/>
      <c r="HV322" s="354"/>
      <c r="HW322" s="354"/>
      <c r="HX322" s="354"/>
      <c r="HY322" s="354"/>
      <c r="HZ322" s="354"/>
      <c r="IA322" s="354"/>
      <c r="IB322" s="354"/>
      <c r="IC322" s="354"/>
      <c r="ID322" s="354"/>
      <c r="IE322" s="354"/>
      <c r="IF322" s="354"/>
      <c r="IG322" s="354"/>
      <c r="IH322" s="354"/>
      <c r="II322" s="354"/>
      <c r="IJ322" s="354"/>
      <c r="IK322" s="354"/>
      <c r="IL322" s="354"/>
      <c r="IM322" s="354"/>
      <c r="IN322" s="354"/>
      <c r="IO322" s="354"/>
      <c r="IP322" s="354"/>
      <c r="IQ322" s="354"/>
      <c r="IR322" s="50"/>
      <c r="IS322" s="47"/>
      <c r="IT322" s="47"/>
      <c r="IU322" s="47"/>
      <c r="IV322" s="47"/>
      <c r="IW322" s="47"/>
      <c r="IX322" s="47"/>
      <c r="IY322" s="47"/>
      <c r="IZ322" s="47"/>
      <c r="JA322" s="47"/>
      <c r="JB322" s="47"/>
      <c r="JC322" s="47"/>
      <c r="JD322" s="47"/>
      <c r="JE322" s="47"/>
      <c r="JF322" s="47"/>
      <c r="JG322" s="47"/>
      <c r="JH322" s="47"/>
      <c r="JI322" s="47"/>
      <c r="JJ322" s="47"/>
      <c r="JK322" s="47"/>
      <c r="JL322" s="354"/>
      <c r="JM322" s="354"/>
      <c r="JN322" s="354"/>
      <c r="JO322" s="354"/>
      <c r="JP322" s="354"/>
      <c r="JQ322" s="354"/>
      <c r="JR322" s="354"/>
      <c r="JS322" s="354"/>
      <c r="JT322" s="354"/>
      <c r="JU322" s="354"/>
      <c r="JV322" s="354"/>
      <c r="JW322" s="354"/>
      <c r="JX322" s="354"/>
      <c r="JY322" s="354"/>
      <c r="JZ322" s="354"/>
      <c r="KA322" s="354"/>
      <c r="KB322" s="354"/>
      <c r="KC322" s="354"/>
      <c r="KD322" s="354"/>
      <c r="KE322" s="354"/>
      <c r="KF322" s="354"/>
      <c r="KG322" s="354"/>
      <c r="KH322" s="354"/>
      <c r="KI322" s="354"/>
      <c r="KJ322" s="354"/>
      <c r="KK322" s="354"/>
      <c r="KL322" s="354"/>
      <c r="KM322" s="354"/>
      <c r="KN322" s="354"/>
      <c r="KO322" s="354"/>
      <c r="KP322" s="354"/>
      <c r="KQ322" s="354"/>
      <c r="KR322" s="354"/>
      <c r="KS322" s="354"/>
      <c r="KT322" s="354"/>
      <c r="KU322" s="354"/>
      <c r="KV322" s="51"/>
      <c r="KW322" s="47"/>
      <c r="KX322" s="47"/>
      <c r="KY322" s="47"/>
      <c r="KZ322" s="47"/>
      <c r="LA322" s="47"/>
      <c r="LB322" s="47"/>
      <c r="LC322" s="47"/>
      <c r="LD322" s="361"/>
      <c r="LE322" s="361"/>
      <c r="LF322" s="361"/>
      <c r="LG322" s="361"/>
      <c r="LH322" s="361"/>
      <c r="LI322" s="361"/>
      <c r="LJ322" s="361"/>
      <c r="LK322" s="361"/>
      <c r="LL322" s="361"/>
      <c r="LM322" s="361"/>
      <c r="LN322" s="361"/>
      <c r="LO322" s="361"/>
      <c r="LP322" s="361"/>
      <c r="LQ322" s="354"/>
      <c r="LR322" s="354"/>
      <c r="LS322" s="354"/>
      <c r="LT322" s="354"/>
      <c r="LU322" s="354"/>
      <c r="LV322" s="354"/>
      <c r="LW322" s="51"/>
      <c r="LX322" s="354"/>
      <c r="LY322" s="354"/>
      <c r="LZ322" s="354"/>
      <c r="MA322" s="354"/>
      <c r="MB322" s="363"/>
      <c r="MC322" s="363"/>
      <c r="MD322" s="354"/>
      <c r="ME322" s="354"/>
      <c r="MF322" s="354"/>
      <c r="MG322" s="354"/>
      <c r="MH322" s="354"/>
      <c r="MI322" s="354"/>
      <c r="MJ322" s="354"/>
      <c r="MK322" s="354"/>
      <c r="ML322" s="354"/>
      <c r="MM322" s="354"/>
      <c r="MN322" s="354"/>
      <c r="MO322" s="354"/>
      <c r="MP322" s="354"/>
      <c r="MQ322" s="354"/>
      <c r="MR322" s="354"/>
      <c r="MS322" s="51"/>
      <c r="MT322" s="364">
        <f t="shared" si="182"/>
        <v>432</v>
      </c>
      <c r="MU322" s="365">
        <f t="shared" si="183"/>
        <v>0</v>
      </c>
      <c r="MV322" s="366">
        <f t="shared" si="184"/>
        <v>432</v>
      </c>
      <c r="MW322" s="365">
        <v>504</v>
      </c>
      <c r="MX322" s="365">
        <v>15</v>
      </c>
      <c r="MY322" s="54"/>
      <c r="MZ322" s="708"/>
      <c r="NA322" s="708">
        <v>0.23</v>
      </c>
      <c r="NB322" s="709">
        <f t="shared" si="185"/>
        <v>99.36</v>
      </c>
      <c r="NC322" s="710"/>
      <c r="ND322" s="710">
        <v>1.73</v>
      </c>
      <c r="NE322" s="738">
        <f t="shared" si="212"/>
        <v>-0.122647631408176</v>
      </c>
      <c r="NF322" s="739"/>
      <c r="NG322" s="739"/>
      <c r="NH322" s="739">
        <v>1.73</v>
      </c>
      <c r="NI322" s="740">
        <f t="shared" si="186"/>
        <v>882.3</v>
      </c>
      <c r="NJ322" s="738">
        <f t="shared" si="213"/>
        <v>-0.122647631408176</v>
      </c>
      <c r="NK322" s="741"/>
      <c r="NL322" s="742">
        <v>44562</v>
      </c>
      <c r="NM322" s="739">
        <f ca="1" t="shared" si="187"/>
        <v>17.1666666666667</v>
      </c>
      <c r="NN322" s="739">
        <f ca="1" t="shared" si="188"/>
        <v>515</v>
      </c>
      <c r="NO322" s="739">
        <v>942</v>
      </c>
      <c r="NP322" s="739">
        <f t="shared" si="189"/>
        <v>432</v>
      </c>
      <c r="NQ322" s="761">
        <f t="shared" si="190"/>
        <v>0.59504132231405</v>
      </c>
      <c r="NR322" s="739">
        <f ca="1" t="shared" si="191"/>
        <v>0.421728315814812</v>
      </c>
      <c r="NS322" s="739">
        <f t="shared" si="192"/>
        <v>510</v>
      </c>
      <c r="NT322" s="739"/>
      <c r="NU322" s="739">
        <f ca="1" t="shared" si="193"/>
        <v>25.1650485436893</v>
      </c>
      <c r="NV322" s="769">
        <f ca="1" t="shared" si="194"/>
        <v>0.838834951456311</v>
      </c>
      <c r="NW322" s="769">
        <f ca="1" t="shared" si="195"/>
        <v>607.986111111111</v>
      </c>
      <c r="NX322" s="739"/>
      <c r="NY322" s="739"/>
      <c r="NZ322" s="739"/>
      <c r="OA322" s="739"/>
      <c r="OB322" s="739"/>
      <c r="OC322" s="739"/>
      <c r="OD322" s="739"/>
      <c r="OE322" s="743">
        <f t="shared" si="196"/>
        <v>0</v>
      </c>
      <c r="OF322" s="743">
        <f t="shared" si="197"/>
        <v>0</v>
      </c>
      <c r="OG322" s="743">
        <f t="shared" si="198"/>
        <v>0</v>
      </c>
      <c r="OH322" s="743">
        <f t="shared" si="199"/>
        <v>0</v>
      </c>
      <c r="OI322" s="743">
        <f t="shared" si="200"/>
        <v>0</v>
      </c>
      <c r="OJ322" s="739">
        <f t="shared" si="201"/>
        <v>0</v>
      </c>
      <c r="OK322" s="739">
        <f t="shared" si="202"/>
        <v>0</v>
      </c>
      <c r="OL322" s="739">
        <f t="shared" si="203"/>
        <v>0</v>
      </c>
      <c r="OM322" s="739">
        <f t="shared" si="204"/>
        <v>0</v>
      </c>
      <c r="ON322" s="739">
        <f t="shared" si="205"/>
        <v>432</v>
      </c>
      <c r="OO322" s="739">
        <f t="shared" si="206"/>
        <v>0</v>
      </c>
      <c r="OP322" s="739"/>
      <c r="OQ322" s="739">
        <f t="shared" si="207"/>
        <v>0</v>
      </c>
      <c r="OR322" s="739">
        <f t="shared" si="208"/>
        <v>432</v>
      </c>
      <c r="OS322" s="739">
        <f t="shared" si="209"/>
        <v>0</v>
      </c>
      <c r="OT322" s="739">
        <f t="shared" si="210"/>
        <v>0</v>
      </c>
      <c r="OU322" s="739"/>
      <c r="OV322" s="739"/>
      <c r="OW322" s="739"/>
      <c r="OX322" s="739"/>
      <c r="OY322" s="739"/>
      <c r="OZ322" s="739"/>
      <c r="PA322" s="739"/>
      <c r="PB322" s="739"/>
      <c r="PC322" s="739"/>
      <c r="PD322" s="739"/>
      <c r="PE322" s="739"/>
      <c r="PF322" s="739"/>
      <c r="PG322" s="739"/>
      <c r="PI322" s="28">
        <v>0</v>
      </c>
      <c r="PJ322" s="28">
        <v>0</v>
      </c>
      <c r="PK322" s="28">
        <v>0</v>
      </c>
      <c r="PL322" s="28">
        <v>0</v>
      </c>
      <c r="PM322" s="28">
        <v>0</v>
      </c>
      <c r="PN322" s="28">
        <v>0</v>
      </c>
      <c r="PO322" s="28">
        <v>0</v>
      </c>
      <c r="PP322" s="28">
        <v>0</v>
      </c>
      <c r="PQ322" s="28">
        <v>0</v>
      </c>
      <c r="PR322" s="28">
        <v>0</v>
      </c>
      <c r="PS322" s="28">
        <v>0</v>
      </c>
      <c r="PT322" s="28">
        <v>1008</v>
      </c>
      <c r="PU322" s="28">
        <v>0</v>
      </c>
      <c r="PV322" s="28">
        <v>1008</v>
      </c>
      <c r="PW322" s="28">
        <v>504</v>
      </c>
    </row>
    <row r="323" s="28" customFormat="1" customHeight="1" spans="1:439">
      <c r="A323" s="847" t="s">
        <v>1334</v>
      </c>
      <c r="B323" s="343"/>
      <c r="C323" s="95" t="s">
        <v>1917</v>
      </c>
      <c r="D323" s="95" t="s">
        <v>2249</v>
      </c>
      <c r="E323" s="411"/>
      <c r="F323" s="290" t="s">
        <v>2275</v>
      </c>
      <c r="G323" s="112" t="s">
        <v>898</v>
      </c>
      <c r="H323" s="848" t="s">
        <v>898</v>
      </c>
      <c r="I323" s="99">
        <f t="shared" si="214"/>
        <v>-434</v>
      </c>
      <c r="J323" s="100">
        <v>984</v>
      </c>
      <c r="K323" s="454">
        <v>-2</v>
      </c>
      <c r="L323" s="150">
        <f t="shared" si="178"/>
        <v>550</v>
      </c>
      <c r="M323" s="151">
        <f t="shared" si="179"/>
        <v>550</v>
      </c>
      <c r="N323" s="455"/>
      <c r="O323" s="35">
        <v>982</v>
      </c>
      <c r="P323" s="157"/>
      <c r="Q323" s="154">
        <f t="shared" si="180"/>
        <v>0</v>
      </c>
      <c r="R323" s="34">
        <f t="shared" si="181"/>
        <v>0</v>
      </c>
      <c r="S323" s="490"/>
      <c r="T323" s="490"/>
      <c r="U323" s="824"/>
      <c r="V323" s="824"/>
      <c r="W323" s="490"/>
      <c r="X323" s="489"/>
      <c r="Y323" s="505"/>
      <c r="Z323" s="505"/>
      <c r="AA323" s="505"/>
      <c r="AB323" s="505"/>
      <c r="AC323" s="505"/>
      <c r="AD323" s="505"/>
      <c r="AE323" s="505"/>
      <c r="AF323" s="490"/>
      <c r="AG323" s="490"/>
      <c r="AH323" s="490"/>
      <c r="AI323" s="490"/>
      <c r="AJ323" s="490"/>
      <c r="AK323" s="490"/>
      <c r="AL323" s="490"/>
      <c r="AM323" s="490"/>
      <c r="AN323" s="490"/>
      <c r="AO323" s="490"/>
      <c r="AP323" s="490"/>
      <c r="AQ323" s="490"/>
      <c r="AR323" s="490"/>
      <c r="AS323" s="490"/>
      <c r="AT323" s="490"/>
      <c r="AU323" s="490"/>
      <c r="AV323" s="490"/>
      <c r="AW323" s="490"/>
      <c r="AX323" s="490"/>
      <c r="AY323" s="100"/>
      <c r="AZ323" s="48"/>
      <c r="BA323" s="48"/>
      <c r="BB323" s="48"/>
      <c r="BC323" s="48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354"/>
      <c r="BT323" s="354"/>
      <c r="BU323" s="354"/>
      <c r="BV323" s="354"/>
      <c r="BW323" s="354"/>
      <c r="BX323" s="354"/>
      <c r="BY323" s="354"/>
      <c r="BZ323" s="354"/>
      <c r="CA323" s="354"/>
      <c r="CB323" s="354"/>
      <c r="CC323" s="354"/>
      <c r="CD323" s="354"/>
      <c r="CE323" s="354"/>
      <c r="CF323" s="354"/>
      <c r="CG323" s="354"/>
      <c r="CH323" s="354"/>
      <c r="CI323" s="354"/>
      <c r="CJ323" s="354"/>
      <c r="CK323" s="354"/>
      <c r="CL323" s="354"/>
      <c r="CM323" s="354"/>
      <c r="CN323" s="354"/>
      <c r="CO323" s="354"/>
      <c r="CP323" s="358"/>
      <c r="CQ323" s="48"/>
      <c r="CR323" s="354"/>
      <c r="CS323" s="354"/>
      <c r="CT323" s="355"/>
      <c r="CU323" s="354"/>
      <c r="CV323" s="354"/>
      <c r="CW323" s="354"/>
      <c r="CX323" s="354"/>
      <c r="CY323" s="354"/>
      <c r="CZ323" s="354"/>
      <c r="DA323" s="356"/>
      <c r="DB323" s="354"/>
      <c r="DC323" s="354"/>
      <c r="DD323" s="354"/>
      <c r="DE323" s="354"/>
      <c r="DF323" s="354"/>
      <c r="DG323" s="354"/>
      <c r="DH323" s="354"/>
      <c r="DI323" s="354"/>
      <c r="DJ323" s="354"/>
      <c r="DK323" s="354"/>
      <c r="DL323" s="354"/>
      <c r="DM323" s="354"/>
      <c r="DN323" s="354"/>
      <c r="DO323" s="354"/>
      <c r="DP323" s="354"/>
      <c r="DQ323" s="354"/>
      <c r="DR323" s="354"/>
      <c r="DS323" s="354"/>
      <c r="DT323" s="354"/>
      <c r="DU323" s="354"/>
      <c r="DV323" s="354"/>
      <c r="DW323" s="354"/>
      <c r="DX323" s="354"/>
      <c r="DY323" s="354"/>
      <c r="DZ323" s="357"/>
      <c r="EA323" s="356"/>
      <c r="EB323" s="356"/>
      <c r="EC323" s="356"/>
      <c r="ED323" s="356"/>
      <c r="EE323" s="358"/>
      <c r="EF323" s="48"/>
      <c r="EG323" s="46"/>
      <c r="EH323" s="46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8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354"/>
      <c r="FR323" s="354"/>
      <c r="FS323" s="354"/>
      <c r="FT323" s="354"/>
      <c r="FU323" s="354"/>
      <c r="FV323" s="354"/>
      <c r="FW323" s="354"/>
      <c r="FX323" s="354"/>
      <c r="FY323" s="354"/>
      <c r="FZ323" s="354"/>
      <c r="GA323" s="354"/>
      <c r="GB323" s="354"/>
      <c r="GC323" s="354"/>
      <c r="GD323" s="354"/>
      <c r="GE323" s="354"/>
      <c r="GF323" s="354"/>
      <c r="GG323" s="354"/>
      <c r="GH323" s="354"/>
      <c r="GI323" s="354"/>
      <c r="GJ323" s="354"/>
      <c r="GK323" s="354"/>
      <c r="GL323" s="354"/>
      <c r="GM323" s="354"/>
      <c r="GN323" s="354"/>
      <c r="GO323" s="354"/>
      <c r="GP323" s="354"/>
      <c r="GQ323" s="354"/>
      <c r="GR323" s="354"/>
      <c r="GS323" s="354"/>
      <c r="GT323" s="354"/>
      <c r="GU323" s="354"/>
      <c r="GV323" s="354"/>
      <c r="GW323" s="354"/>
      <c r="GX323" s="354"/>
      <c r="GY323" s="354"/>
      <c r="GZ323" s="354"/>
      <c r="HA323" s="354"/>
      <c r="HB323" s="354"/>
      <c r="HC323" s="354"/>
      <c r="HD323" s="354"/>
      <c r="HE323" s="354">
        <v>432</v>
      </c>
      <c r="HF323" s="354"/>
      <c r="HG323" s="354"/>
      <c r="HH323" s="354"/>
      <c r="HI323" s="354"/>
      <c r="HJ323" s="354"/>
      <c r="HK323" s="354"/>
      <c r="HL323" s="354"/>
      <c r="HM323" s="354"/>
      <c r="HN323" s="354"/>
      <c r="HO323" s="354"/>
      <c r="HP323" s="354"/>
      <c r="HQ323" s="354"/>
      <c r="HR323" s="354"/>
      <c r="HS323" s="354"/>
      <c r="HT323" s="354"/>
      <c r="HU323" s="354"/>
      <c r="HV323" s="354"/>
      <c r="HW323" s="354"/>
      <c r="HX323" s="354"/>
      <c r="HY323" s="354"/>
      <c r="HZ323" s="354"/>
      <c r="IA323" s="354"/>
      <c r="IB323" s="354"/>
      <c r="IC323" s="354"/>
      <c r="ID323" s="354"/>
      <c r="IE323" s="354"/>
      <c r="IF323" s="354"/>
      <c r="IG323" s="354"/>
      <c r="IH323" s="354"/>
      <c r="II323" s="354"/>
      <c r="IJ323" s="354"/>
      <c r="IK323" s="354"/>
      <c r="IL323" s="354"/>
      <c r="IM323" s="354"/>
      <c r="IN323" s="354"/>
      <c r="IO323" s="354"/>
      <c r="IP323" s="354"/>
      <c r="IQ323" s="354"/>
      <c r="IR323" s="50"/>
      <c r="IS323" s="47"/>
      <c r="IT323" s="47"/>
      <c r="IU323" s="47"/>
      <c r="IV323" s="47"/>
      <c r="IW323" s="47"/>
      <c r="IX323" s="47"/>
      <c r="IY323" s="47"/>
      <c r="IZ323" s="47"/>
      <c r="JA323" s="47"/>
      <c r="JB323" s="47"/>
      <c r="JC323" s="47"/>
      <c r="JD323" s="47"/>
      <c r="JE323" s="47"/>
      <c r="JF323" s="47"/>
      <c r="JG323" s="47"/>
      <c r="JH323" s="47"/>
      <c r="JI323" s="47"/>
      <c r="JJ323" s="47"/>
      <c r="JK323" s="47"/>
      <c r="JL323" s="354"/>
      <c r="JM323" s="354"/>
      <c r="JN323" s="354"/>
      <c r="JO323" s="354"/>
      <c r="JP323" s="354"/>
      <c r="JQ323" s="354"/>
      <c r="JR323" s="354"/>
      <c r="JS323" s="354"/>
      <c r="JT323" s="354"/>
      <c r="JU323" s="354"/>
      <c r="JV323" s="354"/>
      <c r="JW323" s="354"/>
      <c r="JX323" s="354"/>
      <c r="JY323" s="354"/>
      <c r="JZ323" s="354"/>
      <c r="KA323" s="354"/>
      <c r="KB323" s="354"/>
      <c r="KC323" s="354"/>
      <c r="KD323" s="354"/>
      <c r="KE323" s="354"/>
      <c r="KF323" s="354"/>
      <c r="KG323" s="354"/>
      <c r="KH323" s="354"/>
      <c r="KI323" s="354"/>
      <c r="KJ323" s="354"/>
      <c r="KK323" s="354"/>
      <c r="KL323" s="354"/>
      <c r="KM323" s="354"/>
      <c r="KN323" s="354"/>
      <c r="KO323" s="354"/>
      <c r="KP323" s="354"/>
      <c r="KQ323" s="354"/>
      <c r="KR323" s="354"/>
      <c r="KS323" s="354"/>
      <c r="KT323" s="354"/>
      <c r="KU323" s="354"/>
      <c r="KV323" s="51"/>
      <c r="KW323" s="47"/>
      <c r="KX323" s="47"/>
      <c r="KY323" s="47"/>
      <c r="KZ323" s="47"/>
      <c r="LA323" s="47"/>
      <c r="LB323" s="47"/>
      <c r="LC323" s="47"/>
      <c r="LD323" s="361"/>
      <c r="LE323" s="361"/>
      <c r="LF323" s="361"/>
      <c r="LG323" s="361"/>
      <c r="LH323" s="361"/>
      <c r="LI323" s="361"/>
      <c r="LJ323" s="361"/>
      <c r="LK323" s="361"/>
      <c r="LL323" s="361"/>
      <c r="LM323" s="361"/>
      <c r="LN323" s="361"/>
      <c r="LO323" s="361"/>
      <c r="LP323" s="361"/>
      <c r="LQ323" s="354"/>
      <c r="LR323" s="354"/>
      <c r="LS323" s="354"/>
      <c r="LT323" s="354"/>
      <c r="LU323" s="354"/>
      <c r="LV323" s="354"/>
      <c r="LW323" s="51"/>
      <c r="LX323" s="354"/>
      <c r="LY323" s="354"/>
      <c r="LZ323" s="354"/>
      <c r="MA323" s="354"/>
      <c r="MB323" s="363"/>
      <c r="MC323" s="363"/>
      <c r="MD323" s="354"/>
      <c r="ME323" s="354"/>
      <c r="MF323" s="354"/>
      <c r="MG323" s="354"/>
      <c r="MH323" s="354"/>
      <c r="MI323" s="354"/>
      <c r="MJ323" s="354"/>
      <c r="MK323" s="354"/>
      <c r="ML323" s="354"/>
      <c r="MM323" s="354"/>
      <c r="MN323" s="354"/>
      <c r="MO323" s="354"/>
      <c r="MP323" s="354"/>
      <c r="MQ323" s="354"/>
      <c r="MR323" s="354"/>
      <c r="MS323" s="51"/>
      <c r="MT323" s="364">
        <f t="shared" si="182"/>
        <v>432</v>
      </c>
      <c r="MU323" s="365">
        <f t="shared" si="183"/>
        <v>0</v>
      </c>
      <c r="MV323" s="366">
        <f t="shared" si="184"/>
        <v>432</v>
      </c>
      <c r="MW323" s="365">
        <v>504</v>
      </c>
      <c r="MX323" s="365">
        <v>15</v>
      </c>
      <c r="MY323" s="54"/>
      <c r="MZ323" s="708"/>
      <c r="NA323" s="708">
        <v>0.23</v>
      </c>
      <c r="NB323" s="709">
        <f t="shared" si="185"/>
        <v>99.36</v>
      </c>
      <c r="NC323" s="710"/>
      <c r="ND323" s="710">
        <v>1.73</v>
      </c>
      <c r="NE323" s="738">
        <f t="shared" si="212"/>
        <v>-0.122647631408176</v>
      </c>
      <c r="NF323" s="739"/>
      <c r="NG323" s="739"/>
      <c r="NH323" s="739">
        <v>1.73</v>
      </c>
      <c r="NI323" s="740">
        <f t="shared" si="186"/>
        <v>951.5</v>
      </c>
      <c r="NJ323" s="738">
        <f t="shared" si="213"/>
        <v>-0.122647631408176</v>
      </c>
      <c r="NK323" s="741"/>
      <c r="NL323" s="742">
        <v>44562</v>
      </c>
      <c r="NM323" s="739">
        <f ca="1" t="shared" si="187"/>
        <v>17.1666666666667</v>
      </c>
      <c r="NN323" s="739">
        <f ca="1" t="shared" si="188"/>
        <v>515</v>
      </c>
      <c r="NO323" s="739">
        <v>982</v>
      </c>
      <c r="NP323" s="739">
        <f t="shared" si="189"/>
        <v>432</v>
      </c>
      <c r="NQ323" s="761">
        <f t="shared" si="190"/>
        <v>0.563968668407311</v>
      </c>
      <c r="NR323" s="739">
        <f ca="1" t="shared" si="191"/>
        <v>0.399705949453725</v>
      </c>
      <c r="NS323" s="739">
        <f t="shared" si="192"/>
        <v>550</v>
      </c>
      <c r="NT323" s="739"/>
      <c r="NU323" s="739">
        <f ca="1" t="shared" si="193"/>
        <v>25.1650485436893</v>
      </c>
      <c r="NV323" s="769">
        <f ca="1" t="shared" si="194"/>
        <v>0.838834951456311</v>
      </c>
      <c r="NW323" s="769">
        <f ca="1" t="shared" si="195"/>
        <v>655.671296296296</v>
      </c>
      <c r="NX323" s="739"/>
      <c r="NY323" s="739"/>
      <c r="NZ323" s="739"/>
      <c r="OA323" s="739"/>
      <c r="OB323" s="739"/>
      <c r="OC323" s="739"/>
      <c r="OD323" s="739"/>
      <c r="OE323" s="743">
        <f t="shared" si="196"/>
        <v>0</v>
      </c>
      <c r="OF323" s="743">
        <f t="shared" si="197"/>
        <v>0</v>
      </c>
      <c r="OG323" s="743">
        <f t="shared" si="198"/>
        <v>0</v>
      </c>
      <c r="OH323" s="743">
        <f t="shared" si="199"/>
        <v>0</v>
      </c>
      <c r="OI323" s="743">
        <f t="shared" si="200"/>
        <v>0</v>
      </c>
      <c r="OJ323" s="739">
        <f t="shared" si="201"/>
        <v>0</v>
      </c>
      <c r="OK323" s="739">
        <f t="shared" si="202"/>
        <v>0</v>
      </c>
      <c r="OL323" s="739">
        <f t="shared" si="203"/>
        <v>0</v>
      </c>
      <c r="OM323" s="739">
        <f t="shared" si="204"/>
        <v>0</v>
      </c>
      <c r="ON323" s="739">
        <f t="shared" si="205"/>
        <v>432</v>
      </c>
      <c r="OO323" s="739">
        <f t="shared" si="206"/>
        <v>0</v>
      </c>
      <c r="OP323" s="739"/>
      <c r="OQ323" s="739">
        <f t="shared" si="207"/>
        <v>0</v>
      </c>
      <c r="OR323" s="739">
        <f t="shared" si="208"/>
        <v>432</v>
      </c>
      <c r="OS323" s="739">
        <f t="shared" si="209"/>
        <v>0</v>
      </c>
      <c r="OT323" s="739">
        <f t="shared" si="210"/>
        <v>0</v>
      </c>
      <c r="OU323" s="739"/>
      <c r="OV323" s="739"/>
      <c r="OW323" s="739"/>
      <c r="OX323" s="739"/>
      <c r="OY323" s="739"/>
      <c r="OZ323" s="739"/>
      <c r="PA323" s="739"/>
      <c r="PB323" s="739"/>
      <c r="PC323" s="739"/>
      <c r="PD323" s="739"/>
      <c r="PE323" s="739"/>
      <c r="PF323" s="739"/>
      <c r="PG323" s="739"/>
      <c r="PI323" s="28">
        <v>0</v>
      </c>
      <c r="PJ323" s="28">
        <v>0</v>
      </c>
      <c r="PK323" s="28">
        <v>0</v>
      </c>
      <c r="PL323" s="28">
        <v>0</v>
      </c>
      <c r="PM323" s="28">
        <v>0</v>
      </c>
      <c r="PN323" s="28">
        <v>0</v>
      </c>
      <c r="PO323" s="28">
        <v>0</v>
      </c>
      <c r="PP323" s="28">
        <v>0</v>
      </c>
      <c r="PQ323" s="28">
        <v>0</v>
      </c>
      <c r="PR323" s="28">
        <v>0</v>
      </c>
      <c r="PS323" s="28">
        <v>0</v>
      </c>
      <c r="PT323" s="28">
        <v>1008</v>
      </c>
      <c r="PU323" s="28">
        <v>0</v>
      </c>
      <c r="PV323" s="28">
        <v>1008</v>
      </c>
      <c r="PW323" s="28">
        <v>504</v>
      </c>
    </row>
    <row r="324" s="28" customFormat="1" customHeight="1" spans="1:439">
      <c r="A324" s="847" t="s">
        <v>1334</v>
      </c>
      <c r="B324" s="343"/>
      <c r="C324" s="95" t="s">
        <v>1917</v>
      </c>
      <c r="D324" s="95" t="s">
        <v>2249</v>
      </c>
      <c r="E324" s="411"/>
      <c r="F324" s="290" t="s">
        <v>2276</v>
      </c>
      <c r="G324" s="112" t="s">
        <v>898</v>
      </c>
      <c r="H324" s="848" t="s">
        <v>898</v>
      </c>
      <c r="I324" s="99">
        <f t="shared" si="214"/>
        <v>-452</v>
      </c>
      <c r="J324" s="100">
        <v>996</v>
      </c>
      <c r="K324" s="454">
        <v>0</v>
      </c>
      <c r="L324" s="150">
        <f t="shared" si="178"/>
        <v>544</v>
      </c>
      <c r="M324" s="151">
        <f t="shared" si="179"/>
        <v>544</v>
      </c>
      <c r="N324" s="455"/>
      <c r="O324" s="35">
        <v>996</v>
      </c>
      <c r="P324" s="157"/>
      <c r="Q324" s="154">
        <f t="shared" si="180"/>
        <v>0</v>
      </c>
      <c r="R324" s="34">
        <f t="shared" si="181"/>
        <v>0</v>
      </c>
      <c r="S324" s="490"/>
      <c r="T324" s="490"/>
      <c r="U324" s="824"/>
      <c r="V324" s="824"/>
      <c r="W324" s="490"/>
      <c r="X324" s="489"/>
      <c r="Y324" s="505"/>
      <c r="Z324" s="505"/>
      <c r="AA324" s="505"/>
      <c r="AB324" s="505"/>
      <c r="AC324" s="505"/>
      <c r="AD324" s="505"/>
      <c r="AE324" s="505"/>
      <c r="AF324" s="490"/>
      <c r="AG324" s="490"/>
      <c r="AH324" s="490"/>
      <c r="AI324" s="490"/>
      <c r="AJ324" s="490"/>
      <c r="AK324" s="490"/>
      <c r="AL324" s="490"/>
      <c r="AM324" s="490"/>
      <c r="AN324" s="490"/>
      <c r="AO324" s="490"/>
      <c r="AP324" s="490"/>
      <c r="AQ324" s="490"/>
      <c r="AR324" s="490"/>
      <c r="AS324" s="490"/>
      <c r="AT324" s="490"/>
      <c r="AU324" s="490"/>
      <c r="AV324" s="490"/>
      <c r="AW324" s="490"/>
      <c r="AX324" s="490"/>
      <c r="AY324" s="100"/>
      <c r="AZ324" s="48"/>
      <c r="BA324" s="48"/>
      <c r="BB324" s="48"/>
      <c r="BC324" s="48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354"/>
      <c r="BT324" s="354"/>
      <c r="BU324" s="354"/>
      <c r="BV324" s="354"/>
      <c r="BW324" s="354"/>
      <c r="BX324" s="354"/>
      <c r="BY324" s="354"/>
      <c r="BZ324" s="354"/>
      <c r="CA324" s="354"/>
      <c r="CB324" s="354"/>
      <c r="CC324" s="354"/>
      <c r="CD324" s="354"/>
      <c r="CE324" s="354"/>
      <c r="CF324" s="354"/>
      <c r="CG324" s="354"/>
      <c r="CH324" s="354"/>
      <c r="CI324" s="354"/>
      <c r="CJ324" s="354"/>
      <c r="CK324" s="354"/>
      <c r="CL324" s="354"/>
      <c r="CM324" s="354"/>
      <c r="CN324" s="354"/>
      <c r="CO324" s="354"/>
      <c r="CP324" s="358"/>
      <c r="CQ324" s="48"/>
      <c r="CR324" s="354"/>
      <c r="CS324" s="354"/>
      <c r="CT324" s="355"/>
      <c r="CU324" s="354"/>
      <c r="CV324" s="354"/>
      <c r="CW324" s="354"/>
      <c r="CX324" s="354"/>
      <c r="CY324" s="354"/>
      <c r="CZ324" s="354"/>
      <c r="DA324" s="356"/>
      <c r="DB324" s="354"/>
      <c r="DC324" s="354"/>
      <c r="DD324" s="354"/>
      <c r="DE324" s="354"/>
      <c r="DF324" s="354"/>
      <c r="DG324" s="354"/>
      <c r="DH324" s="354"/>
      <c r="DI324" s="354"/>
      <c r="DJ324" s="354"/>
      <c r="DK324" s="354"/>
      <c r="DL324" s="354"/>
      <c r="DM324" s="354"/>
      <c r="DN324" s="354"/>
      <c r="DO324" s="354"/>
      <c r="DP324" s="354"/>
      <c r="DQ324" s="354"/>
      <c r="DR324" s="354"/>
      <c r="DS324" s="354"/>
      <c r="DT324" s="354"/>
      <c r="DU324" s="354"/>
      <c r="DV324" s="354"/>
      <c r="DW324" s="354"/>
      <c r="DX324" s="354"/>
      <c r="DY324" s="354"/>
      <c r="DZ324" s="357"/>
      <c r="EA324" s="356"/>
      <c r="EB324" s="356"/>
      <c r="EC324" s="356"/>
      <c r="ED324" s="356">
        <v>20</v>
      </c>
      <c r="EE324" s="358"/>
      <c r="EF324" s="48"/>
      <c r="EG324" s="46"/>
      <c r="EH324" s="46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8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354"/>
      <c r="FR324" s="354"/>
      <c r="FS324" s="354"/>
      <c r="FT324" s="354"/>
      <c r="FU324" s="354"/>
      <c r="FV324" s="354"/>
      <c r="FW324" s="354"/>
      <c r="FX324" s="354"/>
      <c r="FY324" s="354"/>
      <c r="FZ324" s="354"/>
      <c r="GA324" s="354"/>
      <c r="GB324" s="354"/>
      <c r="GC324" s="354"/>
      <c r="GD324" s="354"/>
      <c r="GE324" s="354"/>
      <c r="GF324" s="354"/>
      <c r="GG324" s="354"/>
      <c r="GH324" s="354"/>
      <c r="GI324" s="354"/>
      <c r="GJ324" s="354"/>
      <c r="GK324" s="354"/>
      <c r="GL324" s="354"/>
      <c r="GM324" s="354"/>
      <c r="GN324" s="354"/>
      <c r="GO324" s="354"/>
      <c r="GP324" s="354"/>
      <c r="GQ324" s="354"/>
      <c r="GR324" s="354"/>
      <c r="GS324" s="354"/>
      <c r="GT324" s="354"/>
      <c r="GU324" s="354"/>
      <c r="GV324" s="354"/>
      <c r="GW324" s="354"/>
      <c r="GX324" s="354"/>
      <c r="GY324" s="354"/>
      <c r="GZ324" s="354"/>
      <c r="HA324" s="354"/>
      <c r="HB324" s="354"/>
      <c r="HC324" s="354"/>
      <c r="HD324" s="354"/>
      <c r="HE324" s="354">
        <v>432</v>
      </c>
      <c r="HF324" s="354"/>
      <c r="HG324" s="354"/>
      <c r="HH324" s="354"/>
      <c r="HI324" s="354"/>
      <c r="HJ324" s="354"/>
      <c r="HK324" s="354"/>
      <c r="HL324" s="354"/>
      <c r="HM324" s="354"/>
      <c r="HN324" s="354"/>
      <c r="HO324" s="354"/>
      <c r="HP324" s="354"/>
      <c r="HQ324" s="354"/>
      <c r="HR324" s="354"/>
      <c r="HS324" s="354"/>
      <c r="HT324" s="354"/>
      <c r="HU324" s="354"/>
      <c r="HV324" s="354"/>
      <c r="HW324" s="354"/>
      <c r="HX324" s="354"/>
      <c r="HY324" s="354"/>
      <c r="HZ324" s="354"/>
      <c r="IA324" s="354"/>
      <c r="IB324" s="354"/>
      <c r="IC324" s="354"/>
      <c r="ID324" s="354"/>
      <c r="IE324" s="354"/>
      <c r="IF324" s="354"/>
      <c r="IG324" s="354"/>
      <c r="IH324" s="354"/>
      <c r="II324" s="354"/>
      <c r="IJ324" s="354"/>
      <c r="IK324" s="354"/>
      <c r="IL324" s="354"/>
      <c r="IM324" s="354"/>
      <c r="IN324" s="354"/>
      <c r="IO324" s="354"/>
      <c r="IP324" s="354"/>
      <c r="IQ324" s="354"/>
      <c r="IR324" s="50"/>
      <c r="IS324" s="47"/>
      <c r="IT324" s="47"/>
      <c r="IU324" s="47"/>
      <c r="IV324" s="47"/>
      <c r="IW324" s="47"/>
      <c r="IX324" s="47"/>
      <c r="IY324" s="47"/>
      <c r="IZ324" s="47"/>
      <c r="JA324" s="47"/>
      <c r="JB324" s="47"/>
      <c r="JC324" s="47"/>
      <c r="JD324" s="47"/>
      <c r="JE324" s="47"/>
      <c r="JF324" s="47"/>
      <c r="JG324" s="47"/>
      <c r="JH324" s="47"/>
      <c r="JI324" s="47"/>
      <c r="JJ324" s="47"/>
      <c r="JK324" s="47"/>
      <c r="JL324" s="354"/>
      <c r="JM324" s="354"/>
      <c r="JN324" s="354"/>
      <c r="JO324" s="354"/>
      <c r="JP324" s="354"/>
      <c r="JQ324" s="354"/>
      <c r="JR324" s="354"/>
      <c r="JS324" s="354"/>
      <c r="JT324" s="354"/>
      <c r="JU324" s="354"/>
      <c r="JV324" s="354"/>
      <c r="JW324" s="354"/>
      <c r="JX324" s="354"/>
      <c r="JY324" s="354"/>
      <c r="JZ324" s="354"/>
      <c r="KA324" s="354"/>
      <c r="KB324" s="354"/>
      <c r="KC324" s="354"/>
      <c r="KD324" s="354"/>
      <c r="KE324" s="354"/>
      <c r="KF324" s="354"/>
      <c r="KG324" s="354"/>
      <c r="KH324" s="354"/>
      <c r="KI324" s="354"/>
      <c r="KJ324" s="354"/>
      <c r="KK324" s="354"/>
      <c r="KL324" s="354"/>
      <c r="KM324" s="354"/>
      <c r="KN324" s="354"/>
      <c r="KO324" s="354"/>
      <c r="KP324" s="354"/>
      <c r="KQ324" s="354"/>
      <c r="KR324" s="354"/>
      <c r="KS324" s="354"/>
      <c r="KT324" s="354"/>
      <c r="KU324" s="354"/>
      <c r="KV324" s="51"/>
      <c r="KW324" s="47"/>
      <c r="KX324" s="47"/>
      <c r="KY324" s="47"/>
      <c r="KZ324" s="47"/>
      <c r="LA324" s="47"/>
      <c r="LB324" s="47"/>
      <c r="LC324" s="47"/>
      <c r="LD324" s="361"/>
      <c r="LE324" s="361"/>
      <c r="LF324" s="361"/>
      <c r="LG324" s="361"/>
      <c r="LH324" s="361"/>
      <c r="LI324" s="361"/>
      <c r="LJ324" s="361"/>
      <c r="LK324" s="361"/>
      <c r="LL324" s="361"/>
      <c r="LM324" s="361"/>
      <c r="LN324" s="361"/>
      <c r="LO324" s="361"/>
      <c r="LP324" s="361"/>
      <c r="LQ324" s="354"/>
      <c r="LR324" s="354"/>
      <c r="LS324" s="354"/>
      <c r="LT324" s="354"/>
      <c r="LU324" s="354"/>
      <c r="LV324" s="354"/>
      <c r="LW324" s="51"/>
      <c r="LX324" s="354"/>
      <c r="LY324" s="354"/>
      <c r="LZ324" s="354"/>
      <c r="MA324" s="354"/>
      <c r="MB324" s="363"/>
      <c r="MC324" s="363"/>
      <c r="MD324" s="354"/>
      <c r="ME324" s="354"/>
      <c r="MF324" s="354"/>
      <c r="MG324" s="354"/>
      <c r="MH324" s="354"/>
      <c r="MI324" s="354"/>
      <c r="MJ324" s="354"/>
      <c r="MK324" s="354"/>
      <c r="ML324" s="354"/>
      <c r="MM324" s="354"/>
      <c r="MN324" s="354"/>
      <c r="MO324" s="354"/>
      <c r="MP324" s="354"/>
      <c r="MQ324" s="354"/>
      <c r="MR324" s="354"/>
      <c r="MS324" s="51"/>
      <c r="MT324" s="364">
        <f t="shared" si="182"/>
        <v>432</v>
      </c>
      <c r="MU324" s="365">
        <f t="shared" si="183"/>
        <v>0</v>
      </c>
      <c r="MV324" s="366">
        <f t="shared" si="184"/>
        <v>432</v>
      </c>
      <c r="MW324" s="365">
        <v>504</v>
      </c>
      <c r="MX324" s="365">
        <v>15</v>
      </c>
      <c r="MY324" s="54"/>
      <c r="MZ324" s="708"/>
      <c r="NA324" s="708">
        <v>0.23</v>
      </c>
      <c r="NB324" s="709">
        <f t="shared" si="185"/>
        <v>99.36</v>
      </c>
      <c r="NC324" s="710"/>
      <c r="ND324" s="710">
        <v>1.73</v>
      </c>
      <c r="NE324" s="738">
        <f t="shared" si="212"/>
        <v>-0.122647631408176</v>
      </c>
      <c r="NF324" s="739"/>
      <c r="NG324" s="739"/>
      <c r="NH324" s="739">
        <v>1.73</v>
      </c>
      <c r="NI324" s="740">
        <f t="shared" si="186"/>
        <v>941.12</v>
      </c>
      <c r="NJ324" s="738">
        <f t="shared" si="213"/>
        <v>-0.122647631408176</v>
      </c>
      <c r="NK324" s="741"/>
      <c r="NL324" s="742">
        <v>44562</v>
      </c>
      <c r="NM324" s="739">
        <f ca="1" t="shared" si="187"/>
        <v>17.1666666666667</v>
      </c>
      <c r="NN324" s="739">
        <f ca="1" t="shared" si="188"/>
        <v>515</v>
      </c>
      <c r="NO324" s="739">
        <v>996</v>
      </c>
      <c r="NP324" s="739">
        <f t="shared" si="189"/>
        <v>432</v>
      </c>
      <c r="NQ324" s="761">
        <f t="shared" si="190"/>
        <v>0.561038961038961</v>
      </c>
      <c r="NR324" s="739">
        <f ca="1" t="shared" si="191"/>
        <v>0.397629554911108</v>
      </c>
      <c r="NS324" s="739">
        <f t="shared" si="192"/>
        <v>544</v>
      </c>
      <c r="NT324" s="739"/>
      <c r="NU324" s="739">
        <f ca="1" t="shared" si="193"/>
        <v>25.1650485436893</v>
      </c>
      <c r="NV324" s="769">
        <f ca="1" t="shared" si="194"/>
        <v>0.838834951456311</v>
      </c>
      <c r="NW324" s="769">
        <f ca="1" t="shared" si="195"/>
        <v>648.518518518518</v>
      </c>
      <c r="NX324" s="739"/>
      <c r="NY324" s="739"/>
      <c r="NZ324" s="739"/>
      <c r="OA324" s="739"/>
      <c r="OB324" s="739"/>
      <c r="OC324" s="739"/>
      <c r="OD324" s="739"/>
      <c r="OE324" s="743">
        <f t="shared" si="196"/>
        <v>0</v>
      </c>
      <c r="OF324" s="743">
        <f t="shared" si="197"/>
        <v>0</v>
      </c>
      <c r="OG324" s="743">
        <f t="shared" si="198"/>
        <v>0</v>
      </c>
      <c r="OH324" s="743">
        <f t="shared" si="199"/>
        <v>0</v>
      </c>
      <c r="OI324" s="743">
        <f t="shared" si="200"/>
        <v>0</v>
      </c>
      <c r="OJ324" s="739">
        <f t="shared" si="201"/>
        <v>0</v>
      </c>
      <c r="OK324" s="739">
        <f t="shared" si="202"/>
        <v>0</v>
      </c>
      <c r="OL324" s="739">
        <f t="shared" si="203"/>
        <v>0</v>
      </c>
      <c r="OM324" s="739">
        <f t="shared" si="204"/>
        <v>0</v>
      </c>
      <c r="ON324" s="739">
        <f t="shared" si="205"/>
        <v>432</v>
      </c>
      <c r="OO324" s="739">
        <f t="shared" si="206"/>
        <v>0</v>
      </c>
      <c r="OP324" s="739"/>
      <c r="OQ324" s="739">
        <f t="shared" si="207"/>
        <v>0</v>
      </c>
      <c r="OR324" s="739">
        <f t="shared" si="208"/>
        <v>432</v>
      </c>
      <c r="OS324" s="739">
        <f t="shared" si="209"/>
        <v>0</v>
      </c>
      <c r="OT324" s="739">
        <f t="shared" si="210"/>
        <v>0</v>
      </c>
      <c r="OU324" s="739"/>
      <c r="OV324" s="739"/>
      <c r="OW324" s="739"/>
      <c r="OX324" s="739"/>
      <c r="OY324" s="739"/>
      <c r="OZ324" s="739"/>
      <c r="PA324" s="739"/>
      <c r="PB324" s="739"/>
      <c r="PC324" s="739"/>
      <c r="PD324" s="739"/>
      <c r="PE324" s="739"/>
      <c r="PF324" s="739"/>
      <c r="PG324" s="739"/>
      <c r="PI324" s="28">
        <v>0</v>
      </c>
      <c r="PJ324" s="28">
        <v>0</v>
      </c>
      <c r="PK324" s="28">
        <v>0</v>
      </c>
      <c r="PL324" s="28">
        <v>0</v>
      </c>
      <c r="PM324" s="28">
        <v>0</v>
      </c>
      <c r="PN324" s="28">
        <v>0</v>
      </c>
      <c r="PO324" s="28">
        <v>0</v>
      </c>
      <c r="PP324" s="28">
        <v>0</v>
      </c>
      <c r="PQ324" s="28">
        <v>0</v>
      </c>
      <c r="PR324" s="28">
        <v>0</v>
      </c>
      <c r="PS324" s="28">
        <v>0</v>
      </c>
      <c r="PT324" s="28">
        <v>1008</v>
      </c>
      <c r="PU324" s="28">
        <v>0</v>
      </c>
      <c r="PV324" s="28">
        <v>1008</v>
      </c>
      <c r="PW324" s="28">
        <v>504</v>
      </c>
    </row>
    <row r="325" s="28" customFormat="1" customHeight="1" spans="1:439">
      <c r="A325" s="847" t="s">
        <v>1334</v>
      </c>
      <c r="B325" s="343"/>
      <c r="C325" s="95" t="s">
        <v>1917</v>
      </c>
      <c r="D325" s="95" t="s">
        <v>2249</v>
      </c>
      <c r="E325" s="411"/>
      <c r="F325" s="290" t="s">
        <v>2277</v>
      </c>
      <c r="G325" s="112" t="s">
        <v>898</v>
      </c>
      <c r="H325" s="848" t="s">
        <v>898</v>
      </c>
      <c r="I325" s="99">
        <f t="shared" si="214"/>
        <v>-432</v>
      </c>
      <c r="J325" s="100">
        <v>1269</v>
      </c>
      <c r="K325" s="454">
        <v>0</v>
      </c>
      <c r="L325" s="150">
        <f t="shared" si="178"/>
        <v>837</v>
      </c>
      <c r="M325" s="151">
        <f t="shared" si="179"/>
        <v>837</v>
      </c>
      <c r="N325" s="455"/>
      <c r="O325" s="35">
        <v>1269</v>
      </c>
      <c r="P325" s="157"/>
      <c r="Q325" s="154">
        <f t="shared" si="180"/>
        <v>0</v>
      </c>
      <c r="R325" s="34">
        <f t="shared" si="181"/>
        <v>0</v>
      </c>
      <c r="S325" s="490"/>
      <c r="T325" s="490"/>
      <c r="U325" s="824"/>
      <c r="V325" s="824"/>
      <c r="W325" s="490"/>
      <c r="X325" s="489"/>
      <c r="Y325" s="505"/>
      <c r="Z325" s="505"/>
      <c r="AA325" s="505"/>
      <c r="AB325" s="505"/>
      <c r="AC325" s="505"/>
      <c r="AD325" s="505"/>
      <c r="AE325" s="505"/>
      <c r="AF325" s="490"/>
      <c r="AG325" s="490"/>
      <c r="AH325" s="490"/>
      <c r="AI325" s="490"/>
      <c r="AJ325" s="490"/>
      <c r="AK325" s="490"/>
      <c r="AL325" s="490"/>
      <c r="AM325" s="490"/>
      <c r="AN325" s="490"/>
      <c r="AO325" s="490"/>
      <c r="AP325" s="490"/>
      <c r="AQ325" s="490"/>
      <c r="AR325" s="490"/>
      <c r="AS325" s="490"/>
      <c r="AT325" s="490"/>
      <c r="AU325" s="490"/>
      <c r="AV325" s="490"/>
      <c r="AW325" s="490"/>
      <c r="AX325" s="490"/>
      <c r="AY325" s="100"/>
      <c r="AZ325" s="48"/>
      <c r="BA325" s="48"/>
      <c r="BB325" s="48"/>
      <c r="BC325" s="48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354"/>
      <c r="BT325" s="354"/>
      <c r="BU325" s="354"/>
      <c r="BV325" s="354"/>
      <c r="BW325" s="354"/>
      <c r="BX325" s="354"/>
      <c r="BY325" s="354"/>
      <c r="BZ325" s="354"/>
      <c r="CA325" s="354"/>
      <c r="CB325" s="354"/>
      <c r="CC325" s="354"/>
      <c r="CD325" s="354"/>
      <c r="CE325" s="354"/>
      <c r="CF325" s="354"/>
      <c r="CG325" s="354"/>
      <c r="CH325" s="354"/>
      <c r="CI325" s="354"/>
      <c r="CJ325" s="354"/>
      <c r="CK325" s="354"/>
      <c r="CL325" s="354"/>
      <c r="CM325" s="354"/>
      <c r="CN325" s="354"/>
      <c r="CO325" s="354"/>
      <c r="CP325" s="358"/>
      <c r="CQ325" s="48"/>
      <c r="CR325" s="354"/>
      <c r="CS325" s="354"/>
      <c r="CT325" s="355"/>
      <c r="CU325" s="354"/>
      <c r="CV325" s="354"/>
      <c r="CW325" s="354"/>
      <c r="CX325" s="354"/>
      <c r="CY325" s="354"/>
      <c r="CZ325" s="354"/>
      <c r="DA325" s="356"/>
      <c r="DB325" s="354"/>
      <c r="DC325" s="354"/>
      <c r="DD325" s="354"/>
      <c r="DE325" s="354"/>
      <c r="DF325" s="354"/>
      <c r="DG325" s="354"/>
      <c r="DH325" s="354"/>
      <c r="DI325" s="354"/>
      <c r="DJ325" s="354"/>
      <c r="DK325" s="354"/>
      <c r="DL325" s="354"/>
      <c r="DM325" s="354"/>
      <c r="DN325" s="354"/>
      <c r="DO325" s="354"/>
      <c r="DP325" s="354"/>
      <c r="DQ325" s="354"/>
      <c r="DR325" s="354"/>
      <c r="DS325" s="354"/>
      <c r="DT325" s="354"/>
      <c r="DU325" s="354"/>
      <c r="DV325" s="354"/>
      <c r="DW325" s="354"/>
      <c r="DX325" s="354"/>
      <c r="DY325" s="354"/>
      <c r="DZ325" s="357"/>
      <c r="EA325" s="356"/>
      <c r="EB325" s="356"/>
      <c r="EC325" s="356"/>
      <c r="ED325" s="356"/>
      <c r="EE325" s="358"/>
      <c r="EF325" s="48"/>
      <c r="EG325" s="46"/>
      <c r="EH325" s="46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8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354"/>
      <c r="FR325" s="354"/>
      <c r="FS325" s="354"/>
      <c r="FT325" s="354"/>
      <c r="FU325" s="354"/>
      <c r="FV325" s="354"/>
      <c r="FW325" s="354"/>
      <c r="FX325" s="354"/>
      <c r="FY325" s="354"/>
      <c r="FZ325" s="354"/>
      <c r="GA325" s="354"/>
      <c r="GB325" s="354"/>
      <c r="GC325" s="354"/>
      <c r="GD325" s="354"/>
      <c r="GE325" s="354"/>
      <c r="GF325" s="354"/>
      <c r="GG325" s="354"/>
      <c r="GH325" s="354"/>
      <c r="GI325" s="354"/>
      <c r="GJ325" s="354"/>
      <c r="GK325" s="354"/>
      <c r="GL325" s="354"/>
      <c r="GM325" s="354"/>
      <c r="GN325" s="354"/>
      <c r="GO325" s="354"/>
      <c r="GP325" s="354"/>
      <c r="GQ325" s="354"/>
      <c r="GR325" s="354"/>
      <c r="GS325" s="354"/>
      <c r="GT325" s="354"/>
      <c r="GU325" s="354"/>
      <c r="GV325" s="354"/>
      <c r="GW325" s="354"/>
      <c r="GX325" s="354"/>
      <c r="GY325" s="354"/>
      <c r="GZ325" s="354"/>
      <c r="HA325" s="354"/>
      <c r="HB325" s="354"/>
      <c r="HC325" s="354"/>
      <c r="HD325" s="354"/>
      <c r="HE325" s="354">
        <v>432</v>
      </c>
      <c r="HF325" s="354"/>
      <c r="HG325" s="354"/>
      <c r="HH325" s="354"/>
      <c r="HI325" s="354"/>
      <c r="HJ325" s="354"/>
      <c r="HK325" s="354"/>
      <c r="HL325" s="354"/>
      <c r="HM325" s="354"/>
      <c r="HN325" s="354"/>
      <c r="HO325" s="354"/>
      <c r="HP325" s="354"/>
      <c r="HQ325" s="354"/>
      <c r="HR325" s="354"/>
      <c r="HS325" s="354"/>
      <c r="HT325" s="354"/>
      <c r="HU325" s="354"/>
      <c r="HV325" s="354"/>
      <c r="HW325" s="354"/>
      <c r="HX325" s="354"/>
      <c r="HY325" s="354"/>
      <c r="HZ325" s="354"/>
      <c r="IA325" s="354"/>
      <c r="IB325" s="354"/>
      <c r="IC325" s="354"/>
      <c r="ID325" s="354"/>
      <c r="IE325" s="354"/>
      <c r="IF325" s="354"/>
      <c r="IG325" s="354"/>
      <c r="IH325" s="354"/>
      <c r="II325" s="354"/>
      <c r="IJ325" s="354"/>
      <c r="IK325" s="354"/>
      <c r="IL325" s="354"/>
      <c r="IM325" s="354"/>
      <c r="IN325" s="354"/>
      <c r="IO325" s="354"/>
      <c r="IP325" s="354"/>
      <c r="IQ325" s="354"/>
      <c r="IR325" s="50"/>
      <c r="IS325" s="47"/>
      <c r="IT325" s="47"/>
      <c r="IU325" s="47"/>
      <c r="IV325" s="47"/>
      <c r="IW325" s="47"/>
      <c r="IX325" s="47"/>
      <c r="IY325" s="47"/>
      <c r="IZ325" s="47"/>
      <c r="JA325" s="47"/>
      <c r="JB325" s="47"/>
      <c r="JC325" s="47"/>
      <c r="JD325" s="47"/>
      <c r="JE325" s="47"/>
      <c r="JF325" s="47"/>
      <c r="JG325" s="47"/>
      <c r="JH325" s="47"/>
      <c r="JI325" s="47"/>
      <c r="JJ325" s="47"/>
      <c r="JK325" s="47"/>
      <c r="JL325" s="354"/>
      <c r="JM325" s="354"/>
      <c r="JN325" s="354"/>
      <c r="JO325" s="354"/>
      <c r="JP325" s="354"/>
      <c r="JQ325" s="354"/>
      <c r="JR325" s="354"/>
      <c r="JS325" s="354"/>
      <c r="JT325" s="354"/>
      <c r="JU325" s="354"/>
      <c r="JV325" s="354"/>
      <c r="JW325" s="354"/>
      <c r="JX325" s="354"/>
      <c r="JY325" s="354"/>
      <c r="JZ325" s="354"/>
      <c r="KA325" s="354"/>
      <c r="KB325" s="354"/>
      <c r="KC325" s="354"/>
      <c r="KD325" s="354"/>
      <c r="KE325" s="354"/>
      <c r="KF325" s="354"/>
      <c r="KG325" s="354"/>
      <c r="KH325" s="354"/>
      <c r="KI325" s="354"/>
      <c r="KJ325" s="354"/>
      <c r="KK325" s="354"/>
      <c r="KL325" s="354"/>
      <c r="KM325" s="354"/>
      <c r="KN325" s="354"/>
      <c r="KO325" s="354"/>
      <c r="KP325" s="354"/>
      <c r="KQ325" s="354"/>
      <c r="KR325" s="354"/>
      <c r="KS325" s="354"/>
      <c r="KT325" s="354"/>
      <c r="KU325" s="354"/>
      <c r="KV325" s="51"/>
      <c r="KW325" s="47"/>
      <c r="KX325" s="47"/>
      <c r="KY325" s="47"/>
      <c r="KZ325" s="47"/>
      <c r="LA325" s="47"/>
      <c r="LB325" s="47"/>
      <c r="LC325" s="47"/>
      <c r="LD325" s="361"/>
      <c r="LE325" s="361"/>
      <c r="LF325" s="361"/>
      <c r="LG325" s="361"/>
      <c r="LH325" s="361"/>
      <c r="LI325" s="361"/>
      <c r="LJ325" s="361"/>
      <c r="LK325" s="361"/>
      <c r="LL325" s="361"/>
      <c r="LM325" s="361"/>
      <c r="LN325" s="361"/>
      <c r="LO325" s="361"/>
      <c r="LP325" s="361"/>
      <c r="LQ325" s="354"/>
      <c r="LR325" s="354"/>
      <c r="LS325" s="354"/>
      <c r="LT325" s="354"/>
      <c r="LU325" s="354"/>
      <c r="LV325" s="354"/>
      <c r="LW325" s="51"/>
      <c r="LX325" s="354"/>
      <c r="LY325" s="354"/>
      <c r="LZ325" s="354"/>
      <c r="MA325" s="354"/>
      <c r="MB325" s="363"/>
      <c r="MC325" s="363"/>
      <c r="MD325" s="354"/>
      <c r="ME325" s="354"/>
      <c r="MF325" s="354"/>
      <c r="MG325" s="354"/>
      <c r="MH325" s="354"/>
      <c r="MI325" s="354"/>
      <c r="MJ325" s="354"/>
      <c r="MK325" s="354"/>
      <c r="ML325" s="354"/>
      <c r="MM325" s="354"/>
      <c r="MN325" s="354"/>
      <c r="MO325" s="354"/>
      <c r="MP325" s="354"/>
      <c r="MQ325" s="354"/>
      <c r="MR325" s="354"/>
      <c r="MS325" s="51"/>
      <c r="MT325" s="364">
        <f t="shared" si="182"/>
        <v>432</v>
      </c>
      <c r="MU325" s="365">
        <f t="shared" si="183"/>
        <v>0</v>
      </c>
      <c r="MV325" s="366">
        <f t="shared" si="184"/>
        <v>432</v>
      </c>
      <c r="MW325" s="365">
        <v>216</v>
      </c>
      <c r="MX325" s="365">
        <v>15</v>
      </c>
      <c r="MY325" s="54"/>
      <c r="MZ325" s="708"/>
      <c r="NA325" s="708">
        <v>0.23</v>
      </c>
      <c r="NB325" s="709">
        <f t="shared" si="185"/>
        <v>99.36</v>
      </c>
      <c r="NC325" s="710"/>
      <c r="ND325" s="710">
        <v>1.73</v>
      </c>
      <c r="NE325" s="738">
        <f t="shared" si="212"/>
        <v>-0.122647631408176</v>
      </c>
      <c r="NF325" s="739"/>
      <c r="NG325" s="739"/>
      <c r="NH325" s="739">
        <v>1.73</v>
      </c>
      <c r="NI325" s="740">
        <f t="shared" si="186"/>
        <v>1448.01</v>
      </c>
      <c r="NJ325" s="738">
        <f t="shared" si="213"/>
        <v>-0.122647631408176</v>
      </c>
      <c r="NK325" s="741"/>
      <c r="NL325" s="742">
        <v>44562</v>
      </c>
      <c r="NM325" s="739">
        <f ca="1" t="shared" si="187"/>
        <v>17.1666666666667</v>
      </c>
      <c r="NN325" s="739">
        <f ca="1" t="shared" si="188"/>
        <v>515</v>
      </c>
      <c r="NO325" s="739">
        <v>1269</v>
      </c>
      <c r="NP325" s="739">
        <f t="shared" si="189"/>
        <v>432</v>
      </c>
      <c r="NQ325" s="761">
        <f t="shared" si="190"/>
        <v>0.41025641025641</v>
      </c>
      <c r="NR325" s="739">
        <f ca="1" t="shared" si="191"/>
        <v>0.2907642519293</v>
      </c>
      <c r="NS325" s="739">
        <f t="shared" si="192"/>
        <v>837</v>
      </c>
      <c r="NT325" s="739"/>
      <c r="NU325" s="739">
        <f ca="1" t="shared" si="193"/>
        <v>25.1650485436893</v>
      </c>
      <c r="NV325" s="769">
        <f ca="1" t="shared" si="194"/>
        <v>0.838834951456311</v>
      </c>
      <c r="NW325" s="769">
        <f ca="1" t="shared" si="195"/>
        <v>997.8125</v>
      </c>
      <c r="NX325" s="739"/>
      <c r="NY325" s="739"/>
      <c r="NZ325" s="739"/>
      <c r="OA325" s="739"/>
      <c r="OB325" s="739"/>
      <c r="OC325" s="739"/>
      <c r="OD325" s="739"/>
      <c r="OE325" s="743">
        <f t="shared" si="196"/>
        <v>0</v>
      </c>
      <c r="OF325" s="743">
        <f t="shared" si="197"/>
        <v>0</v>
      </c>
      <c r="OG325" s="743">
        <f t="shared" si="198"/>
        <v>0</v>
      </c>
      <c r="OH325" s="743">
        <f t="shared" si="199"/>
        <v>0</v>
      </c>
      <c r="OI325" s="743">
        <f t="shared" si="200"/>
        <v>0</v>
      </c>
      <c r="OJ325" s="739">
        <f t="shared" si="201"/>
        <v>0</v>
      </c>
      <c r="OK325" s="739">
        <f t="shared" si="202"/>
        <v>0</v>
      </c>
      <c r="OL325" s="739">
        <f t="shared" si="203"/>
        <v>0</v>
      </c>
      <c r="OM325" s="739">
        <f t="shared" si="204"/>
        <v>0</v>
      </c>
      <c r="ON325" s="739">
        <f t="shared" si="205"/>
        <v>432</v>
      </c>
      <c r="OO325" s="739">
        <f t="shared" si="206"/>
        <v>0</v>
      </c>
      <c r="OP325" s="739"/>
      <c r="OQ325" s="739">
        <f t="shared" si="207"/>
        <v>0</v>
      </c>
      <c r="OR325" s="739">
        <f t="shared" si="208"/>
        <v>432</v>
      </c>
      <c r="OS325" s="739">
        <f t="shared" si="209"/>
        <v>0</v>
      </c>
      <c r="OT325" s="739">
        <f t="shared" si="210"/>
        <v>0</v>
      </c>
      <c r="OU325" s="739"/>
      <c r="OV325" s="739"/>
      <c r="OW325" s="739"/>
      <c r="OX325" s="739"/>
      <c r="OY325" s="739"/>
      <c r="OZ325" s="739"/>
      <c r="PA325" s="739"/>
      <c r="PB325" s="739"/>
      <c r="PC325" s="739"/>
      <c r="PD325" s="739"/>
      <c r="PE325" s="739"/>
      <c r="PF325" s="739"/>
      <c r="PG325" s="739"/>
      <c r="PI325" s="28">
        <v>0</v>
      </c>
      <c r="PJ325" s="28">
        <v>0</v>
      </c>
      <c r="PK325" s="28">
        <v>0</v>
      </c>
      <c r="PL325" s="28">
        <v>0</v>
      </c>
      <c r="PM325" s="28">
        <v>0</v>
      </c>
      <c r="PN325" s="28">
        <v>0</v>
      </c>
      <c r="PO325" s="28">
        <v>0</v>
      </c>
      <c r="PP325" s="28">
        <v>0</v>
      </c>
      <c r="PQ325" s="28">
        <v>0</v>
      </c>
      <c r="PR325" s="28">
        <v>0</v>
      </c>
      <c r="PS325" s="28">
        <v>0</v>
      </c>
      <c r="PT325" s="28">
        <v>432</v>
      </c>
      <c r="PU325" s="28">
        <v>0</v>
      </c>
      <c r="PV325" s="28">
        <v>432</v>
      </c>
      <c r="PW325" s="28">
        <v>216</v>
      </c>
    </row>
    <row r="326" s="28" customFormat="1" customHeight="1" spans="1:439">
      <c r="A326" s="847" t="s">
        <v>1334</v>
      </c>
      <c r="B326" s="343"/>
      <c r="C326" s="95" t="s">
        <v>1917</v>
      </c>
      <c r="D326" s="95" t="s">
        <v>2249</v>
      </c>
      <c r="E326" s="411"/>
      <c r="F326" s="290" t="s">
        <v>2310</v>
      </c>
      <c r="G326" s="112" t="s">
        <v>898</v>
      </c>
      <c r="H326" s="848" t="s">
        <v>898</v>
      </c>
      <c r="I326" s="99">
        <f t="shared" si="214"/>
        <v>-455</v>
      </c>
      <c r="J326" s="100">
        <v>455</v>
      </c>
      <c r="K326" s="454">
        <v>0</v>
      </c>
      <c r="L326" s="150">
        <f t="shared" si="178"/>
        <v>0</v>
      </c>
      <c r="M326" s="151">
        <f t="shared" si="179"/>
        <v>0</v>
      </c>
      <c r="N326" s="455"/>
      <c r="O326" s="35">
        <v>455</v>
      </c>
      <c r="P326" s="157"/>
      <c r="Q326" s="154">
        <f t="shared" si="180"/>
        <v>0</v>
      </c>
      <c r="R326" s="34">
        <f t="shared" si="181"/>
        <v>0</v>
      </c>
      <c r="S326" s="490"/>
      <c r="T326" s="490"/>
      <c r="U326" s="824"/>
      <c r="V326" s="824"/>
      <c r="W326" s="490"/>
      <c r="X326" s="489"/>
      <c r="Y326" s="505"/>
      <c r="Z326" s="505"/>
      <c r="AA326" s="505"/>
      <c r="AB326" s="505"/>
      <c r="AC326" s="505"/>
      <c r="AD326" s="505"/>
      <c r="AE326" s="505"/>
      <c r="AF326" s="490"/>
      <c r="AG326" s="490"/>
      <c r="AH326" s="490"/>
      <c r="AI326" s="490"/>
      <c r="AJ326" s="490"/>
      <c r="AK326" s="490"/>
      <c r="AL326" s="490"/>
      <c r="AM326" s="490"/>
      <c r="AN326" s="490"/>
      <c r="AO326" s="490"/>
      <c r="AP326" s="490"/>
      <c r="AQ326" s="490"/>
      <c r="AR326" s="490"/>
      <c r="AS326" s="490"/>
      <c r="AT326" s="490"/>
      <c r="AU326" s="490"/>
      <c r="AV326" s="490"/>
      <c r="AW326" s="490"/>
      <c r="AX326" s="490"/>
      <c r="AY326" s="100"/>
      <c r="AZ326" s="48"/>
      <c r="BA326" s="48"/>
      <c r="BB326" s="48"/>
      <c r="BC326" s="48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354"/>
      <c r="BT326" s="354"/>
      <c r="BU326" s="354"/>
      <c r="BV326" s="354"/>
      <c r="BW326" s="354"/>
      <c r="BX326" s="354"/>
      <c r="BY326" s="354"/>
      <c r="BZ326" s="354"/>
      <c r="CA326" s="354"/>
      <c r="CB326" s="354"/>
      <c r="CC326" s="354"/>
      <c r="CD326" s="354"/>
      <c r="CE326" s="354"/>
      <c r="CF326" s="354"/>
      <c r="CG326" s="354"/>
      <c r="CH326" s="354"/>
      <c r="CI326" s="354"/>
      <c r="CJ326" s="354"/>
      <c r="CK326" s="354"/>
      <c r="CL326" s="354"/>
      <c r="CM326" s="354"/>
      <c r="CN326" s="354"/>
      <c r="CO326" s="354"/>
      <c r="CP326" s="358"/>
      <c r="CQ326" s="48"/>
      <c r="CR326" s="354"/>
      <c r="CS326" s="354"/>
      <c r="CT326" s="355"/>
      <c r="CU326" s="354"/>
      <c r="CV326" s="354"/>
      <c r="CW326" s="354"/>
      <c r="CX326" s="354"/>
      <c r="CY326" s="354"/>
      <c r="CZ326" s="354"/>
      <c r="DA326" s="356"/>
      <c r="DB326" s="354"/>
      <c r="DC326" s="354"/>
      <c r="DD326" s="354"/>
      <c r="DE326" s="354"/>
      <c r="DF326" s="354"/>
      <c r="DG326" s="354"/>
      <c r="DH326" s="354"/>
      <c r="DI326" s="354"/>
      <c r="DJ326" s="354"/>
      <c r="DK326" s="354"/>
      <c r="DL326" s="354"/>
      <c r="DM326" s="354"/>
      <c r="DN326" s="354"/>
      <c r="DO326" s="354"/>
      <c r="DP326" s="354"/>
      <c r="DQ326" s="354"/>
      <c r="DR326" s="354"/>
      <c r="DS326" s="354"/>
      <c r="DT326" s="354"/>
      <c r="DU326" s="354"/>
      <c r="DV326" s="354"/>
      <c r="DW326" s="354"/>
      <c r="DX326" s="354"/>
      <c r="DY326" s="354"/>
      <c r="DZ326" s="357"/>
      <c r="EA326" s="356"/>
      <c r="EB326" s="356"/>
      <c r="EC326" s="356"/>
      <c r="ED326" s="356">
        <v>23</v>
      </c>
      <c r="EE326" s="358"/>
      <c r="EF326" s="48"/>
      <c r="EG326" s="46"/>
      <c r="EH326" s="46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8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354"/>
      <c r="FR326" s="354"/>
      <c r="FS326" s="354"/>
      <c r="FT326" s="354"/>
      <c r="FU326" s="354"/>
      <c r="FV326" s="354"/>
      <c r="FW326" s="354"/>
      <c r="FX326" s="354"/>
      <c r="FY326" s="354"/>
      <c r="FZ326" s="354"/>
      <c r="GA326" s="354"/>
      <c r="GB326" s="354"/>
      <c r="GC326" s="354"/>
      <c r="GD326" s="354"/>
      <c r="GE326" s="354"/>
      <c r="GF326" s="354"/>
      <c r="GG326" s="354"/>
      <c r="GH326" s="354"/>
      <c r="GI326" s="354"/>
      <c r="GJ326" s="354"/>
      <c r="GK326" s="354"/>
      <c r="GL326" s="354"/>
      <c r="GM326" s="354"/>
      <c r="GN326" s="354"/>
      <c r="GO326" s="354"/>
      <c r="GP326" s="354"/>
      <c r="GQ326" s="354"/>
      <c r="GR326" s="354"/>
      <c r="GS326" s="354"/>
      <c r="GT326" s="354"/>
      <c r="GU326" s="354"/>
      <c r="GV326" s="354"/>
      <c r="GW326" s="354"/>
      <c r="GX326" s="354"/>
      <c r="GY326" s="354"/>
      <c r="GZ326" s="354"/>
      <c r="HA326" s="354"/>
      <c r="HB326" s="354"/>
      <c r="HC326" s="354"/>
      <c r="HD326" s="354"/>
      <c r="HE326" s="354">
        <v>432</v>
      </c>
      <c r="HF326" s="354"/>
      <c r="HG326" s="354"/>
      <c r="HH326" s="354"/>
      <c r="HI326" s="354"/>
      <c r="HJ326" s="354"/>
      <c r="HK326" s="354"/>
      <c r="HL326" s="354"/>
      <c r="HM326" s="354"/>
      <c r="HN326" s="354"/>
      <c r="HO326" s="354"/>
      <c r="HP326" s="354"/>
      <c r="HQ326" s="354"/>
      <c r="HR326" s="354"/>
      <c r="HS326" s="354"/>
      <c r="HT326" s="354"/>
      <c r="HU326" s="354"/>
      <c r="HV326" s="354"/>
      <c r="HW326" s="354"/>
      <c r="HX326" s="354"/>
      <c r="HY326" s="354"/>
      <c r="HZ326" s="354"/>
      <c r="IA326" s="354"/>
      <c r="IB326" s="354"/>
      <c r="IC326" s="354"/>
      <c r="ID326" s="354"/>
      <c r="IE326" s="354"/>
      <c r="IF326" s="354"/>
      <c r="IG326" s="354"/>
      <c r="IH326" s="354"/>
      <c r="II326" s="354"/>
      <c r="IJ326" s="354"/>
      <c r="IK326" s="354"/>
      <c r="IL326" s="354"/>
      <c r="IM326" s="354"/>
      <c r="IN326" s="354"/>
      <c r="IO326" s="354"/>
      <c r="IP326" s="354"/>
      <c r="IQ326" s="354"/>
      <c r="IR326" s="50"/>
      <c r="IS326" s="47"/>
      <c r="IT326" s="47"/>
      <c r="IU326" s="47"/>
      <c r="IV326" s="47"/>
      <c r="IW326" s="47"/>
      <c r="IX326" s="47"/>
      <c r="IY326" s="47"/>
      <c r="IZ326" s="47"/>
      <c r="JA326" s="47"/>
      <c r="JB326" s="47"/>
      <c r="JC326" s="47"/>
      <c r="JD326" s="47"/>
      <c r="JE326" s="47"/>
      <c r="JF326" s="47"/>
      <c r="JG326" s="47"/>
      <c r="JH326" s="47"/>
      <c r="JI326" s="47"/>
      <c r="JJ326" s="47"/>
      <c r="JK326" s="47"/>
      <c r="JL326" s="354"/>
      <c r="JM326" s="354"/>
      <c r="JN326" s="354"/>
      <c r="JO326" s="354"/>
      <c r="JP326" s="354"/>
      <c r="JQ326" s="354"/>
      <c r="JR326" s="354"/>
      <c r="JS326" s="354"/>
      <c r="JT326" s="354"/>
      <c r="JU326" s="354"/>
      <c r="JV326" s="354"/>
      <c r="JW326" s="354"/>
      <c r="JX326" s="354"/>
      <c r="JY326" s="354"/>
      <c r="JZ326" s="354"/>
      <c r="KA326" s="354"/>
      <c r="KB326" s="354"/>
      <c r="KC326" s="354"/>
      <c r="KD326" s="354"/>
      <c r="KE326" s="354"/>
      <c r="KF326" s="354"/>
      <c r="KG326" s="354"/>
      <c r="KH326" s="354"/>
      <c r="KI326" s="354"/>
      <c r="KJ326" s="354"/>
      <c r="KK326" s="354"/>
      <c r="KL326" s="354"/>
      <c r="KM326" s="354"/>
      <c r="KN326" s="354"/>
      <c r="KO326" s="354"/>
      <c r="KP326" s="354"/>
      <c r="KQ326" s="354"/>
      <c r="KR326" s="354"/>
      <c r="KS326" s="354"/>
      <c r="KT326" s="354"/>
      <c r="KU326" s="354"/>
      <c r="KV326" s="51"/>
      <c r="KW326" s="47"/>
      <c r="KX326" s="47"/>
      <c r="KY326" s="47"/>
      <c r="KZ326" s="47"/>
      <c r="LA326" s="47"/>
      <c r="LB326" s="47"/>
      <c r="LC326" s="47"/>
      <c r="LD326" s="361"/>
      <c r="LE326" s="361"/>
      <c r="LF326" s="361"/>
      <c r="LG326" s="361"/>
      <c r="LH326" s="361"/>
      <c r="LI326" s="361"/>
      <c r="LJ326" s="361"/>
      <c r="LK326" s="361"/>
      <c r="LL326" s="361"/>
      <c r="LM326" s="361"/>
      <c r="LN326" s="361"/>
      <c r="LO326" s="361"/>
      <c r="LP326" s="361"/>
      <c r="LQ326" s="354"/>
      <c r="LR326" s="354"/>
      <c r="LS326" s="354"/>
      <c r="LT326" s="354"/>
      <c r="LU326" s="354"/>
      <c r="LV326" s="354"/>
      <c r="LW326" s="51"/>
      <c r="LX326" s="354"/>
      <c r="LY326" s="354"/>
      <c r="LZ326" s="354"/>
      <c r="MA326" s="354"/>
      <c r="MB326" s="363"/>
      <c r="MC326" s="363"/>
      <c r="MD326" s="354"/>
      <c r="ME326" s="354"/>
      <c r="MF326" s="354"/>
      <c r="MG326" s="354"/>
      <c r="MH326" s="354"/>
      <c r="MI326" s="354"/>
      <c r="MJ326" s="354"/>
      <c r="MK326" s="354"/>
      <c r="ML326" s="354"/>
      <c r="MM326" s="354"/>
      <c r="MN326" s="354"/>
      <c r="MO326" s="354"/>
      <c r="MP326" s="354"/>
      <c r="MQ326" s="354"/>
      <c r="MR326" s="354"/>
      <c r="MS326" s="51"/>
      <c r="MT326" s="364">
        <f t="shared" si="182"/>
        <v>432</v>
      </c>
      <c r="MU326" s="365">
        <f t="shared" si="183"/>
        <v>0</v>
      </c>
      <c r="MV326" s="366">
        <f t="shared" si="184"/>
        <v>432</v>
      </c>
      <c r="MW326" s="365">
        <v>840</v>
      </c>
      <c r="MX326" s="365">
        <v>412</v>
      </c>
      <c r="MY326" s="54"/>
      <c r="MZ326" s="708"/>
      <c r="NA326" s="708">
        <v>0.23</v>
      </c>
      <c r="NB326" s="709">
        <f t="shared" si="185"/>
        <v>99.36</v>
      </c>
      <c r="NC326" s="710"/>
      <c r="ND326" s="710">
        <v>1.73</v>
      </c>
      <c r="NE326" s="738">
        <f t="shared" si="212"/>
        <v>-0.122647631408176</v>
      </c>
      <c r="NF326" s="739"/>
      <c r="NG326" s="739"/>
      <c r="NH326" s="739">
        <v>1.73</v>
      </c>
      <c r="NI326" s="740">
        <f t="shared" si="186"/>
        <v>0</v>
      </c>
      <c r="NJ326" s="738">
        <f t="shared" si="213"/>
        <v>-0.122647631408176</v>
      </c>
      <c r="NK326" s="741"/>
      <c r="NL326" s="742">
        <v>44562</v>
      </c>
      <c r="NM326" s="739">
        <f ca="1" t="shared" si="187"/>
        <v>17.1666666666667</v>
      </c>
      <c r="NN326" s="739">
        <f ca="1" t="shared" si="188"/>
        <v>515</v>
      </c>
      <c r="NO326" s="739">
        <v>455</v>
      </c>
      <c r="NP326" s="739">
        <f t="shared" si="189"/>
        <v>432</v>
      </c>
      <c r="NQ326" s="761">
        <f t="shared" si="190"/>
        <v>1.8989010989011</v>
      </c>
      <c r="NR326" s="739">
        <f ca="1" t="shared" si="191"/>
        <v>1.34582310892991</v>
      </c>
      <c r="NS326" s="739">
        <f t="shared" si="192"/>
        <v>0</v>
      </c>
      <c r="NT326" s="739"/>
      <c r="NU326" s="739">
        <f ca="1" t="shared" si="193"/>
        <v>25.1650485436893</v>
      </c>
      <c r="NV326" s="769">
        <f ca="1" t="shared" si="194"/>
        <v>0.838834951456311</v>
      </c>
      <c r="NW326" s="769">
        <f ca="1" t="shared" si="195"/>
        <v>0</v>
      </c>
      <c r="NX326" s="739"/>
      <c r="NY326" s="739"/>
      <c r="NZ326" s="739"/>
      <c r="OA326" s="739"/>
      <c r="OB326" s="739"/>
      <c r="OC326" s="739"/>
      <c r="OD326" s="739"/>
      <c r="OE326" s="743">
        <f t="shared" si="196"/>
        <v>0</v>
      </c>
      <c r="OF326" s="743">
        <f t="shared" si="197"/>
        <v>0</v>
      </c>
      <c r="OG326" s="743">
        <f t="shared" si="198"/>
        <v>0</v>
      </c>
      <c r="OH326" s="743">
        <f t="shared" si="199"/>
        <v>0</v>
      </c>
      <c r="OI326" s="743">
        <f t="shared" si="200"/>
        <v>0</v>
      </c>
      <c r="OJ326" s="739">
        <f t="shared" si="201"/>
        <v>0</v>
      </c>
      <c r="OK326" s="739">
        <f t="shared" si="202"/>
        <v>0</v>
      </c>
      <c r="OL326" s="739">
        <f t="shared" si="203"/>
        <v>0</v>
      </c>
      <c r="OM326" s="739">
        <f t="shared" si="204"/>
        <v>0</v>
      </c>
      <c r="ON326" s="739">
        <f t="shared" si="205"/>
        <v>432</v>
      </c>
      <c r="OO326" s="739">
        <f t="shared" si="206"/>
        <v>0</v>
      </c>
      <c r="OP326" s="739"/>
      <c r="OQ326" s="739">
        <f t="shared" si="207"/>
        <v>0</v>
      </c>
      <c r="OR326" s="739">
        <f t="shared" si="208"/>
        <v>432</v>
      </c>
      <c r="OS326" s="739">
        <f t="shared" si="209"/>
        <v>0</v>
      </c>
      <c r="OT326" s="739">
        <f t="shared" si="210"/>
        <v>0</v>
      </c>
      <c r="OU326" s="739"/>
      <c r="OV326" s="739"/>
      <c r="OW326" s="739"/>
      <c r="OX326" s="739"/>
      <c r="OY326" s="739"/>
      <c r="OZ326" s="739"/>
      <c r="PA326" s="739"/>
      <c r="PB326" s="739"/>
      <c r="PC326" s="739"/>
      <c r="PD326" s="739"/>
      <c r="PE326" s="739"/>
      <c r="PF326" s="739"/>
      <c r="PG326" s="739"/>
      <c r="PI326" s="28">
        <v>0</v>
      </c>
      <c r="PJ326" s="28">
        <v>0</v>
      </c>
      <c r="PK326" s="28">
        <v>100</v>
      </c>
      <c r="PL326" s="28">
        <v>0</v>
      </c>
      <c r="PM326" s="28">
        <v>0</v>
      </c>
      <c r="PN326" s="28">
        <v>72</v>
      </c>
      <c r="PO326" s="28">
        <v>200</v>
      </c>
      <c r="PP326" s="28">
        <v>0</v>
      </c>
      <c r="PQ326" s="28">
        <v>108</v>
      </c>
      <c r="PR326" s="28">
        <v>0</v>
      </c>
      <c r="PS326" s="28">
        <v>0</v>
      </c>
      <c r="PT326" s="28">
        <v>720</v>
      </c>
      <c r="PU326" s="28">
        <v>0</v>
      </c>
      <c r="PV326" s="28">
        <v>1200</v>
      </c>
      <c r="PW326" s="28">
        <v>360</v>
      </c>
    </row>
    <row r="327" s="28" customFormat="1" customHeight="1" spans="1:439">
      <c r="A327" s="847" t="s">
        <v>1334</v>
      </c>
      <c r="B327" s="343"/>
      <c r="C327" s="95" t="s">
        <v>1917</v>
      </c>
      <c r="D327" s="95" t="s">
        <v>2249</v>
      </c>
      <c r="E327" s="411"/>
      <c r="F327" s="290" t="s">
        <v>2278</v>
      </c>
      <c r="G327" s="112" t="s">
        <v>898</v>
      </c>
      <c r="H327" s="848" t="s">
        <v>898</v>
      </c>
      <c r="I327" s="99">
        <f t="shared" si="214"/>
        <v>0</v>
      </c>
      <c r="J327" s="100">
        <v>1049</v>
      </c>
      <c r="K327" s="454">
        <v>0</v>
      </c>
      <c r="L327" s="150">
        <f t="shared" si="178"/>
        <v>1049</v>
      </c>
      <c r="M327" s="151">
        <f t="shared" si="179"/>
        <v>1049</v>
      </c>
      <c r="N327" s="455"/>
      <c r="O327" s="35">
        <v>1049</v>
      </c>
      <c r="P327" s="157"/>
      <c r="Q327" s="154">
        <f t="shared" si="180"/>
        <v>0</v>
      </c>
      <c r="R327" s="34">
        <f t="shared" si="181"/>
        <v>0</v>
      </c>
      <c r="S327" s="490"/>
      <c r="T327" s="490"/>
      <c r="U327" s="824"/>
      <c r="V327" s="824"/>
      <c r="W327" s="490"/>
      <c r="X327" s="489"/>
      <c r="Y327" s="505"/>
      <c r="Z327" s="505"/>
      <c r="AA327" s="505"/>
      <c r="AB327" s="505"/>
      <c r="AC327" s="505"/>
      <c r="AD327" s="505"/>
      <c r="AE327" s="505"/>
      <c r="AF327" s="490"/>
      <c r="AG327" s="490"/>
      <c r="AH327" s="490"/>
      <c r="AI327" s="490"/>
      <c r="AJ327" s="490"/>
      <c r="AK327" s="490"/>
      <c r="AL327" s="490"/>
      <c r="AM327" s="490"/>
      <c r="AN327" s="490"/>
      <c r="AO327" s="490"/>
      <c r="AP327" s="490"/>
      <c r="AQ327" s="490"/>
      <c r="AR327" s="490"/>
      <c r="AS327" s="490"/>
      <c r="AT327" s="490"/>
      <c r="AU327" s="490"/>
      <c r="AV327" s="490"/>
      <c r="AW327" s="490"/>
      <c r="AX327" s="490"/>
      <c r="AY327" s="100"/>
      <c r="AZ327" s="48"/>
      <c r="BA327" s="48"/>
      <c r="BB327" s="48"/>
      <c r="BC327" s="48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354"/>
      <c r="BT327" s="354"/>
      <c r="BU327" s="354"/>
      <c r="BV327" s="354"/>
      <c r="BW327" s="354"/>
      <c r="BX327" s="354"/>
      <c r="BY327" s="354"/>
      <c r="BZ327" s="354"/>
      <c r="CA327" s="354"/>
      <c r="CB327" s="354"/>
      <c r="CC327" s="354"/>
      <c r="CD327" s="354"/>
      <c r="CE327" s="354"/>
      <c r="CF327" s="354"/>
      <c r="CG327" s="354"/>
      <c r="CH327" s="354"/>
      <c r="CI327" s="354"/>
      <c r="CJ327" s="354"/>
      <c r="CK327" s="354"/>
      <c r="CL327" s="354"/>
      <c r="CM327" s="354"/>
      <c r="CN327" s="354"/>
      <c r="CO327" s="354"/>
      <c r="CP327" s="358"/>
      <c r="CQ327" s="48"/>
      <c r="CR327" s="354"/>
      <c r="CS327" s="354"/>
      <c r="CT327" s="355"/>
      <c r="CU327" s="354"/>
      <c r="CV327" s="354"/>
      <c r="CW327" s="354"/>
      <c r="CX327" s="354"/>
      <c r="CY327" s="354"/>
      <c r="CZ327" s="354"/>
      <c r="DA327" s="356"/>
      <c r="DB327" s="354"/>
      <c r="DC327" s="354"/>
      <c r="DD327" s="354"/>
      <c r="DE327" s="354"/>
      <c r="DF327" s="354"/>
      <c r="DG327" s="354"/>
      <c r="DH327" s="354"/>
      <c r="DI327" s="354"/>
      <c r="DJ327" s="354"/>
      <c r="DK327" s="354"/>
      <c r="DL327" s="354"/>
      <c r="DM327" s="354"/>
      <c r="DN327" s="354"/>
      <c r="DO327" s="354"/>
      <c r="DP327" s="354"/>
      <c r="DQ327" s="354"/>
      <c r="DR327" s="354"/>
      <c r="DS327" s="354"/>
      <c r="DT327" s="354"/>
      <c r="DU327" s="354"/>
      <c r="DV327" s="354"/>
      <c r="DW327" s="354"/>
      <c r="DX327" s="354"/>
      <c r="DY327" s="354"/>
      <c r="DZ327" s="357"/>
      <c r="EA327" s="356"/>
      <c r="EB327" s="356"/>
      <c r="EC327" s="356"/>
      <c r="ED327" s="356"/>
      <c r="EE327" s="358"/>
      <c r="EF327" s="48"/>
      <c r="EG327" s="46"/>
      <c r="EH327" s="46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8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354"/>
      <c r="FR327" s="354"/>
      <c r="FS327" s="354"/>
      <c r="FT327" s="354"/>
      <c r="FU327" s="354"/>
      <c r="FV327" s="354"/>
      <c r="FW327" s="354"/>
      <c r="FX327" s="354"/>
      <c r="FY327" s="354"/>
      <c r="FZ327" s="354"/>
      <c r="GA327" s="354"/>
      <c r="GB327" s="354"/>
      <c r="GC327" s="354"/>
      <c r="GD327" s="354"/>
      <c r="GE327" s="354"/>
      <c r="GF327" s="354"/>
      <c r="GG327" s="354"/>
      <c r="GH327" s="354"/>
      <c r="GI327" s="354"/>
      <c r="GJ327" s="354"/>
      <c r="GK327" s="354"/>
      <c r="GL327" s="354"/>
      <c r="GM327" s="354"/>
      <c r="GN327" s="354"/>
      <c r="GO327" s="354"/>
      <c r="GP327" s="354"/>
      <c r="GQ327" s="354"/>
      <c r="GR327" s="354"/>
      <c r="GS327" s="354"/>
      <c r="GT327" s="354"/>
      <c r="GU327" s="354"/>
      <c r="GV327" s="354"/>
      <c r="GW327" s="354"/>
      <c r="GX327" s="354"/>
      <c r="GY327" s="354"/>
      <c r="GZ327" s="354"/>
      <c r="HA327" s="354"/>
      <c r="HB327" s="354"/>
      <c r="HC327" s="354"/>
      <c r="HD327" s="354"/>
      <c r="HE327" s="354"/>
      <c r="HF327" s="354"/>
      <c r="HG327" s="354"/>
      <c r="HH327" s="354"/>
      <c r="HI327" s="354"/>
      <c r="HJ327" s="354"/>
      <c r="HK327" s="354"/>
      <c r="HL327" s="354"/>
      <c r="HM327" s="354"/>
      <c r="HN327" s="354"/>
      <c r="HO327" s="354"/>
      <c r="HP327" s="354"/>
      <c r="HQ327" s="354"/>
      <c r="HR327" s="354"/>
      <c r="HS327" s="354"/>
      <c r="HT327" s="354"/>
      <c r="HU327" s="354"/>
      <c r="HV327" s="354"/>
      <c r="HW327" s="354"/>
      <c r="HX327" s="354"/>
      <c r="HY327" s="354"/>
      <c r="HZ327" s="354"/>
      <c r="IA327" s="354"/>
      <c r="IB327" s="354"/>
      <c r="IC327" s="354"/>
      <c r="ID327" s="354"/>
      <c r="IE327" s="354"/>
      <c r="IF327" s="354"/>
      <c r="IG327" s="354"/>
      <c r="IH327" s="354"/>
      <c r="II327" s="354"/>
      <c r="IJ327" s="354"/>
      <c r="IK327" s="354"/>
      <c r="IL327" s="354"/>
      <c r="IM327" s="354"/>
      <c r="IN327" s="354"/>
      <c r="IO327" s="354"/>
      <c r="IP327" s="354"/>
      <c r="IQ327" s="354"/>
      <c r="IR327" s="50"/>
      <c r="IS327" s="47"/>
      <c r="IT327" s="47"/>
      <c r="IU327" s="47"/>
      <c r="IV327" s="47"/>
      <c r="IW327" s="47"/>
      <c r="IX327" s="47"/>
      <c r="IY327" s="47"/>
      <c r="IZ327" s="47"/>
      <c r="JA327" s="47"/>
      <c r="JB327" s="47"/>
      <c r="JC327" s="47"/>
      <c r="JD327" s="47"/>
      <c r="JE327" s="47"/>
      <c r="JF327" s="47"/>
      <c r="JG327" s="47"/>
      <c r="JH327" s="47"/>
      <c r="JI327" s="47"/>
      <c r="JJ327" s="47"/>
      <c r="JK327" s="47"/>
      <c r="JL327" s="354"/>
      <c r="JM327" s="354"/>
      <c r="JN327" s="354"/>
      <c r="JO327" s="354"/>
      <c r="JP327" s="354"/>
      <c r="JQ327" s="354"/>
      <c r="JR327" s="354"/>
      <c r="JS327" s="354"/>
      <c r="JT327" s="354"/>
      <c r="JU327" s="354"/>
      <c r="JV327" s="354"/>
      <c r="JW327" s="354"/>
      <c r="JX327" s="354"/>
      <c r="JY327" s="354"/>
      <c r="JZ327" s="354"/>
      <c r="KA327" s="354"/>
      <c r="KB327" s="354"/>
      <c r="KC327" s="354"/>
      <c r="KD327" s="354"/>
      <c r="KE327" s="354"/>
      <c r="KF327" s="354"/>
      <c r="KG327" s="354"/>
      <c r="KH327" s="354"/>
      <c r="KI327" s="354"/>
      <c r="KJ327" s="354"/>
      <c r="KK327" s="354"/>
      <c r="KL327" s="354"/>
      <c r="KM327" s="354"/>
      <c r="KN327" s="354"/>
      <c r="KO327" s="354"/>
      <c r="KP327" s="354"/>
      <c r="KQ327" s="354"/>
      <c r="KR327" s="354"/>
      <c r="KS327" s="354"/>
      <c r="KT327" s="354"/>
      <c r="KU327" s="354"/>
      <c r="KV327" s="51"/>
      <c r="KW327" s="47"/>
      <c r="KX327" s="47"/>
      <c r="KY327" s="47"/>
      <c r="KZ327" s="47"/>
      <c r="LA327" s="47"/>
      <c r="LB327" s="47"/>
      <c r="LC327" s="47"/>
      <c r="LD327" s="361"/>
      <c r="LE327" s="361"/>
      <c r="LF327" s="361"/>
      <c r="LG327" s="361"/>
      <c r="LH327" s="361"/>
      <c r="LI327" s="361"/>
      <c r="LJ327" s="361"/>
      <c r="LK327" s="361"/>
      <c r="LL327" s="361"/>
      <c r="LM327" s="361"/>
      <c r="LN327" s="361"/>
      <c r="LO327" s="361"/>
      <c r="LP327" s="361"/>
      <c r="LQ327" s="354"/>
      <c r="LR327" s="354"/>
      <c r="LS327" s="354"/>
      <c r="LT327" s="354"/>
      <c r="LU327" s="354"/>
      <c r="LV327" s="354"/>
      <c r="LW327" s="51"/>
      <c r="LX327" s="354"/>
      <c r="LY327" s="354"/>
      <c r="LZ327" s="354"/>
      <c r="MA327" s="354"/>
      <c r="MB327" s="363"/>
      <c r="MC327" s="363"/>
      <c r="MD327" s="354"/>
      <c r="ME327" s="354"/>
      <c r="MF327" s="354"/>
      <c r="MG327" s="354"/>
      <c r="MH327" s="354"/>
      <c r="MI327" s="354"/>
      <c r="MJ327" s="354"/>
      <c r="MK327" s="354"/>
      <c r="ML327" s="354"/>
      <c r="MM327" s="354"/>
      <c r="MN327" s="354"/>
      <c r="MO327" s="354"/>
      <c r="MP327" s="354"/>
      <c r="MQ327" s="354"/>
      <c r="MR327" s="354"/>
      <c r="MS327" s="51"/>
      <c r="MT327" s="364">
        <f t="shared" si="182"/>
        <v>0</v>
      </c>
      <c r="MU327" s="365">
        <f t="shared" si="183"/>
        <v>0</v>
      </c>
      <c r="MV327" s="366">
        <f t="shared" si="184"/>
        <v>0</v>
      </c>
      <c r="MW327" s="365">
        <v>180</v>
      </c>
      <c r="MX327" s="365">
        <v>252</v>
      </c>
      <c r="MY327" s="54"/>
      <c r="MZ327" s="708"/>
      <c r="NA327" s="708">
        <v>0.23</v>
      </c>
      <c r="NB327" s="709">
        <f t="shared" si="185"/>
        <v>0</v>
      </c>
      <c r="NC327" s="710"/>
      <c r="ND327" s="710">
        <v>1.73</v>
      </c>
      <c r="NE327" s="738">
        <f t="shared" si="212"/>
        <v>-0.122647631408176</v>
      </c>
      <c r="NF327" s="739"/>
      <c r="NG327" s="739"/>
      <c r="NH327" s="739">
        <v>1.73</v>
      </c>
      <c r="NI327" s="740">
        <f t="shared" si="186"/>
        <v>1814.77</v>
      </c>
      <c r="NJ327" s="738">
        <f t="shared" si="213"/>
        <v>-0.122647631408176</v>
      </c>
      <c r="NK327" s="741"/>
      <c r="NL327" s="742">
        <v>44562</v>
      </c>
      <c r="NM327" s="739">
        <f ca="1" t="shared" si="187"/>
        <v>17.1666666666667</v>
      </c>
      <c r="NN327" s="739">
        <f ca="1" t="shared" si="188"/>
        <v>515</v>
      </c>
      <c r="NO327" s="739">
        <v>1049</v>
      </c>
      <c r="NP327" s="739">
        <f t="shared" si="189"/>
        <v>0</v>
      </c>
      <c r="NQ327" s="761">
        <f t="shared" si="190"/>
        <v>0</v>
      </c>
      <c r="NR327" s="739">
        <f ca="1" t="shared" si="191"/>
        <v>0</v>
      </c>
      <c r="NS327" s="739">
        <f t="shared" si="192"/>
        <v>1049</v>
      </c>
      <c r="NT327" s="739"/>
      <c r="NU327" s="739">
        <f ca="1" t="shared" si="193"/>
        <v>0</v>
      </c>
      <c r="NV327" s="769">
        <f ca="1" t="shared" si="194"/>
        <v>0</v>
      </c>
      <c r="NW327" s="769" t="e">
        <f ca="1" t="shared" si="195"/>
        <v>#DIV/0!</v>
      </c>
      <c r="NX327" s="739"/>
      <c r="NY327" s="739"/>
      <c r="NZ327" s="739"/>
      <c r="OA327" s="739"/>
      <c r="OB327" s="739"/>
      <c r="OC327" s="739"/>
      <c r="OD327" s="739"/>
      <c r="OE327" s="743">
        <f t="shared" si="196"/>
        <v>0</v>
      </c>
      <c r="OF327" s="743">
        <f t="shared" si="197"/>
        <v>0</v>
      </c>
      <c r="OG327" s="743">
        <f t="shared" si="198"/>
        <v>0</v>
      </c>
      <c r="OH327" s="743">
        <f t="shared" si="199"/>
        <v>0</v>
      </c>
      <c r="OI327" s="743">
        <f t="shared" si="200"/>
        <v>0</v>
      </c>
      <c r="OJ327" s="739">
        <f t="shared" si="201"/>
        <v>0</v>
      </c>
      <c r="OK327" s="739">
        <f t="shared" si="202"/>
        <v>0</v>
      </c>
      <c r="OL327" s="739">
        <f t="shared" si="203"/>
        <v>0</v>
      </c>
      <c r="OM327" s="739">
        <f t="shared" si="204"/>
        <v>0</v>
      </c>
      <c r="ON327" s="739">
        <f t="shared" si="205"/>
        <v>0</v>
      </c>
      <c r="OO327" s="739">
        <f t="shared" si="206"/>
        <v>0</v>
      </c>
      <c r="OP327" s="739"/>
      <c r="OQ327" s="739">
        <f t="shared" si="207"/>
        <v>0</v>
      </c>
      <c r="OR327" s="739">
        <f t="shared" si="208"/>
        <v>0</v>
      </c>
      <c r="OS327" s="739">
        <f t="shared" si="209"/>
        <v>0</v>
      </c>
      <c r="OT327" s="739">
        <f t="shared" si="210"/>
        <v>0</v>
      </c>
      <c r="OU327" s="739"/>
      <c r="OV327" s="739"/>
      <c r="OW327" s="739"/>
      <c r="OX327" s="739"/>
      <c r="OY327" s="739"/>
      <c r="OZ327" s="739"/>
      <c r="PA327" s="739"/>
      <c r="PB327" s="739"/>
      <c r="PC327" s="739"/>
      <c r="PD327" s="739"/>
      <c r="PE327" s="739"/>
      <c r="PF327" s="739"/>
      <c r="PG327" s="739"/>
      <c r="PI327" s="28">
        <v>0</v>
      </c>
      <c r="PJ327" s="28">
        <v>0</v>
      </c>
      <c r="PK327" s="28">
        <v>0</v>
      </c>
      <c r="PL327" s="28">
        <v>0</v>
      </c>
      <c r="PM327" s="28">
        <v>0</v>
      </c>
      <c r="PN327" s="28">
        <v>72</v>
      </c>
      <c r="PO327" s="28">
        <v>0</v>
      </c>
      <c r="PP327" s="28">
        <v>0</v>
      </c>
      <c r="PQ327" s="28">
        <v>108</v>
      </c>
      <c r="PR327" s="28">
        <v>0</v>
      </c>
      <c r="PS327" s="28">
        <v>0</v>
      </c>
      <c r="PT327" s="28">
        <v>0</v>
      </c>
      <c r="PU327" s="28">
        <v>0</v>
      </c>
      <c r="PV327" s="28">
        <v>180</v>
      </c>
      <c r="PW327" s="28">
        <v>0</v>
      </c>
    </row>
    <row r="328" s="28" customFormat="1" customHeight="1" spans="1:439">
      <c r="A328" s="847" t="s">
        <v>1334</v>
      </c>
      <c r="B328" s="343"/>
      <c r="C328" s="95" t="s">
        <v>1917</v>
      </c>
      <c r="D328" s="95" t="s">
        <v>2249</v>
      </c>
      <c r="E328" s="411"/>
      <c r="F328" s="290" t="s">
        <v>2279</v>
      </c>
      <c r="G328" s="112" t="s">
        <v>898</v>
      </c>
      <c r="H328" s="848" t="s">
        <v>898</v>
      </c>
      <c r="I328" s="99">
        <f t="shared" si="214"/>
        <v>-1</v>
      </c>
      <c r="J328" s="100">
        <v>1765</v>
      </c>
      <c r="K328" s="454">
        <v>-1</v>
      </c>
      <c r="L328" s="150">
        <f t="shared" si="178"/>
        <v>1764</v>
      </c>
      <c r="M328" s="151">
        <f t="shared" si="179"/>
        <v>1764</v>
      </c>
      <c r="N328" s="455"/>
      <c r="O328" s="35">
        <v>1764</v>
      </c>
      <c r="P328" s="157"/>
      <c r="Q328" s="154">
        <f t="shared" si="180"/>
        <v>0</v>
      </c>
      <c r="R328" s="34">
        <f t="shared" si="181"/>
        <v>0</v>
      </c>
      <c r="S328" s="490"/>
      <c r="T328" s="490"/>
      <c r="U328" s="824"/>
      <c r="V328" s="824"/>
      <c r="W328" s="490"/>
      <c r="X328" s="489"/>
      <c r="Y328" s="505"/>
      <c r="Z328" s="505"/>
      <c r="AA328" s="505"/>
      <c r="AB328" s="505"/>
      <c r="AC328" s="505"/>
      <c r="AD328" s="505"/>
      <c r="AE328" s="505"/>
      <c r="AF328" s="490"/>
      <c r="AG328" s="490"/>
      <c r="AH328" s="490"/>
      <c r="AI328" s="490"/>
      <c r="AJ328" s="490"/>
      <c r="AK328" s="490"/>
      <c r="AL328" s="490"/>
      <c r="AM328" s="490"/>
      <c r="AN328" s="490"/>
      <c r="AO328" s="490"/>
      <c r="AP328" s="490"/>
      <c r="AQ328" s="490"/>
      <c r="AR328" s="490"/>
      <c r="AS328" s="490"/>
      <c r="AT328" s="490"/>
      <c r="AU328" s="490"/>
      <c r="AV328" s="490"/>
      <c r="AW328" s="490"/>
      <c r="AX328" s="490"/>
      <c r="AY328" s="100"/>
      <c r="AZ328" s="48"/>
      <c r="BA328" s="48"/>
      <c r="BB328" s="48"/>
      <c r="BC328" s="48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354"/>
      <c r="BT328" s="354"/>
      <c r="BU328" s="354"/>
      <c r="BV328" s="354"/>
      <c r="BW328" s="354"/>
      <c r="BX328" s="354"/>
      <c r="BY328" s="354"/>
      <c r="BZ328" s="354"/>
      <c r="CA328" s="354"/>
      <c r="CB328" s="354"/>
      <c r="CC328" s="354"/>
      <c r="CD328" s="354"/>
      <c r="CE328" s="354"/>
      <c r="CF328" s="354"/>
      <c r="CG328" s="354"/>
      <c r="CH328" s="354"/>
      <c r="CI328" s="354"/>
      <c r="CJ328" s="354"/>
      <c r="CK328" s="354"/>
      <c r="CL328" s="354"/>
      <c r="CM328" s="354"/>
      <c r="CN328" s="354"/>
      <c r="CO328" s="354"/>
      <c r="CP328" s="358"/>
      <c r="CQ328" s="48"/>
      <c r="CR328" s="354"/>
      <c r="CS328" s="354"/>
      <c r="CT328" s="355"/>
      <c r="CU328" s="354"/>
      <c r="CV328" s="354"/>
      <c r="CW328" s="354"/>
      <c r="CX328" s="354"/>
      <c r="CY328" s="354"/>
      <c r="CZ328" s="354"/>
      <c r="DA328" s="356"/>
      <c r="DB328" s="354"/>
      <c r="DC328" s="354"/>
      <c r="DD328" s="354"/>
      <c r="DE328" s="354"/>
      <c r="DF328" s="354"/>
      <c r="DG328" s="354"/>
      <c r="DH328" s="354"/>
      <c r="DI328" s="354"/>
      <c r="DJ328" s="354"/>
      <c r="DK328" s="354"/>
      <c r="DL328" s="354"/>
      <c r="DM328" s="354"/>
      <c r="DN328" s="354"/>
      <c r="DO328" s="354"/>
      <c r="DP328" s="354"/>
      <c r="DQ328" s="354"/>
      <c r="DR328" s="354"/>
      <c r="DS328" s="354"/>
      <c r="DT328" s="354"/>
      <c r="DU328" s="354"/>
      <c r="DV328" s="354"/>
      <c r="DW328" s="354"/>
      <c r="DX328" s="354"/>
      <c r="DY328" s="354"/>
      <c r="DZ328" s="357"/>
      <c r="EA328" s="356"/>
      <c r="EB328" s="356"/>
      <c r="EC328" s="356"/>
      <c r="ED328" s="356"/>
      <c r="EE328" s="358"/>
      <c r="EF328" s="48"/>
      <c r="EG328" s="46"/>
      <c r="EH328" s="46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8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354"/>
      <c r="FR328" s="354"/>
      <c r="FS328" s="354"/>
      <c r="FT328" s="354"/>
      <c r="FU328" s="354"/>
      <c r="FV328" s="354"/>
      <c r="FW328" s="354"/>
      <c r="FX328" s="354"/>
      <c r="FY328" s="354"/>
      <c r="FZ328" s="354"/>
      <c r="GA328" s="354"/>
      <c r="GB328" s="354"/>
      <c r="GC328" s="354"/>
      <c r="GD328" s="354"/>
      <c r="GE328" s="354"/>
      <c r="GF328" s="354"/>
      <c r="GG328" s="354"/>
      <c r="GH328" s="354"/>
      <c r="GI328" s="354"/>
      <c r="GJ328" s="354"/>
      <c r="GK328" s="354"/>
      <c r="GL328" s="354"/>
      <c r="GM328" s="354"/>
      <c r="GN328" s="354"/>
      <c r="GO328" s="354"/>
      <c r="GP328" s="354"/>
      <c r="GQ328" s="354"/>
      <c r="GR328" s="354"/>
      <c r="GS328" s="354"/>
      <c r="GT328" s="354"/>
      <c r="GU328" s="354"/>
      <c r="GV328" s="354"/>
      <c r="GW328" s="354"/>
      <c r="GX328" s="354"/>
      <c r="GY328" s="354"/>
      <c r="GZ328" s="354"/>
      <c r="HA328" s="354"/>
      <c r="HB328" s="354"/>
      <c r="HC328" s="354"/>
      <c r="HD328" s="354"/>
      <c r="HE328" s="354"/>
      <c r="HF328" s="354"/>
      <c r="HG328" s="354"/>
      <c r="HH328" s="354"/>
      <c r="HI328" s="354"/>
      <c r="HJ328" s="354"/>
      <c r="HK328" s="354"/>
      <c r="HL328" s="354"/>
      <c r="HM328" s="354"/>
      <c r="HN328" s="354"/>
      <c r="HO328" s="354"/>
      <c r="HP328" s="354"/>
      <c r="HQ328" s="354"/>
      <c r="HR328" s="354"/>
      <c r="HS328" s="354"/>
      <c r="HT328" s="354"/>
      <c r="HU328" s="354"/>
      <c r="HV328" s="354"/>
      <c r="HW328" s="354"/>
      <c r="HX328" s="354"/>
      <c r="HY328" s="354"/>
      <c r="HZ328" s="354"/>
      <c r="IA328" s="354"/>
      <c r="IB328" s="354"/>
      <c r="IC328" s="354"/>
      <c r="ID328" s="354"/>
      <c r="IE328" s="354"/>
      <c r="IF328" s="354"/>
      <c r="IG328" s="354"/>
      <c r="IH328" s="354"/>
      <c r="II328" s="354"/>
      <c r="IJ328" s="354"/>
      <c r="IK328" s="354"/>
      <c r="IL328" s="354"/>
      <c r="IM328" s="354"/>
      <c r="IN328" s="354"/>
      <c r="IO328" s="354"/>
      <c r="IP328" s="354"/>
      <c r="IQ328" s="354"/>
      <c r="IR328" s="50"/>
      <c r="IS328" s="47"/>
      <c r="IT328" s="47"/>
      <c r="IU328" s="47"/>
      <c r="IV328" s="47"/>
      <c r="IW328" s="47"/>
      <c r="IX328" s="47"/>
      <c r="IY328" s="47"/>
      <c r="IZ328" s="47"/>
      <c r="JA328" s="47"/>
      <c r="JB328" s="47"/>
      <c r="JC328" s="47"/>
      <c r="JD328" s="47"/>
      <c r="JE328" s="47"/>
      <c r="JF328" s="47"/>
      <c r="JG328" s="47"/>
      <c r="JH328" s="47"/>
      <c r="JI328" s="47"/>
      <c r="JJ328" s="47"/>
      <c r="JK328" s="47"/>
      <c r="JL328" s="354"/>
      <c r="JM328" s="354"/>
      <c r="JN328" s="354"/>
      <c r="JO328" s="354"/>
      <c r="JP328" s="354"/>
      <c r="JQ328" s="354"/>
      <c r="JR328" s="354"/>
      <c r="JS328" s="354"/>
      <c r="JT328" s="354"/>
      <c r="JU328" s="354"/>
      <c r="JV328" s="354"/>
      <c r="JW328" s="354"/>
      <c r="JX328" s="354"/>
      <c r="JY328" s="354"/>
      <c r="JZ328" s="354"/>
      <c r="KA328" s="354"/>
      <c r="KB328" s="354"/>
      <c r="KC328" s="354"/>
      <c r="KD328" s="354"/>
      <c r="KE328" s="354"/>
      <c r="KF328" s="354"/>
      <c r="KG328" s="354"/>
      <c r="KH328" s="354"/>
      <c r="KI328" s="354"/>
      <c r="KJ328" s="354"/>
      <c r="KK328" s="354"/>
      <c r="KL328" s="354"/>
      <c r="KM328" s="354"/>
      <c r="KN328" s="354"/>
      <c r="KO328" s="354"/>
      <c r="KP328" s="354"/>
      <c r="KQ328" s="354"/>
      <c r="KR328" s="354"/>
      <c r="KS328" s="354"/>
      <c r="KT328" s="354"/>
      <c r="KU328" s="354"/>
      <c r="KV328" s="51"/>
      <c r="KW328" s="47"/>
      <c r="KX328" s="47"/>
      <c r="KY328" s="47"/>
      <c r="KZ328" s="47"/>
      <c r="LA328" s="47"/>
      <c r="LB328" s="47"/>
      <c r="LC328" s="47"/>
      <c r="LD328" s="361"/>
      <c r="LE328" s="361"/>
      <c r="LF328" s="361"/>
      <c r="LG328" s="361"/>
      <c r="LH328" s="361"/>
      <c r="LI328" s="361"/>
      <c r="LJ328" s="361"/>
      <c r="LK328" s="361"/>
      <c r="LL328" s="361"/>
      <c r="LM328" s="361"/>
      <c r="LN328" s="361"/>
      <c r="LO328" s="361"/>
      <c r="LP328" s="361"/>
      <c r="LQ328" s="354"/>
      <c r="LR328" s="354"/>
      <c r="LS328" s="354"/>
      <c r="LT328" s="354"/>
      <c r="LU328" s="354"/>
      <c r="LV328" s="354"/>
      <c r="LW328" s="51"/>
      <c r="LX328" s="354"/>
      <c r="LY328" s="354"/>
      <c r="LZ328" s="354"/>
      <c r="MA328" s="354"/>
      <c r="MB328" s="363"/>
      <c r="MC328" s="363"/>
      <c r="MD328" s="354"/>
      <c r="ME328" s="354"/>
      <c r="MF328" s="354"/>
      <c r="MG328" s="354"/>
      <c r="MH328" s="354"/>
      <c r="MI328" s="354"/>
      <c r="MJ328" s="354"/>
      <c r="MK328" s="354"/>
      <c r="ML328" s="354"/>
      <c r="MM328" s="354"/>
      <c r="MN328" s="354"/>
      <c r="MO328" s="354"/>
      <c r="MP328" s="354"/>
      <c r="MQ328" s="354"/>
      <c r="MR328" s="354"/>
      <c r="MS328" s="51"/>
      <c r="MT328" s="364">
        <f t="shared" si="182"/>
        <v>0</v>
      </c>
      <c r="MU328" s="365">
        <f t="shared" si="183"/>
        <v>0</v>
      </c>
      <c r="MV328" s="366">
        <f t="shared" si="184"/>
        <v>0</v>
      </c>
      <c r="MW328" s="365">
        <v>100</v>
      </c>
      <c r="MX328" s="365">
        <v>180</v>
      </c>
      <c r="MY328" s="54"/>
      <c r="MZ328" s="708"/>
      <c r="NA328" s="708">
        <v>0.23</v>
      </c>
      <c r="NB328" s="709">
        <f t="shared" si="185"/>
        <v>0</v>
      </c>
      <c r="NC328" s="710"/>
      <c r="ND328" s="710">
        <v>1.73</v>
      </c>
      <c r="NE328" s="738">
        <f t="shared" si="212"/>
        <v>-0.122647631408176</v>
      </c>
      <c r="NF328" s="739"/>
      <c r="NG328" s="739"/>
      <c r="NH328" s="739">
        <v>1.73</v>
      </c>
      <c r="NI328" s="740">
        <f t="shared" si="186"/>
        <v>3051.72</v>
      </c>
      <c r="NJ328" s="738">
        <f t="shared" si="213"/>
        <v>-0.122647631408176</v>
      </c>
      <c r="NK328" s="741"/>
      <c r="NL328" s="742">
        <v>44562</v>
      </c>
      <c r="NM328" s="739">
        <f ca="1" t="shared" si="187"/>
        <v>17.1666666666667</v>
      </c>
      <c r="NN328" s="739">
        <f ca="1" t="shared" si="188"/>
        <v>515</v>
      </c>
      <c r="NO328" s="739">
        <v>1764</v>
      </c>
      <c r="NP328" s="739">
        <f t="shared" si="189"/>
        <v>0</v>
      </c>
      <c r="NQ328" s="761">
        <f t="shared" si="190"/>
        <v>0</v>
      </c>
      <c r="NR328" s="739">
        <f ca="1" t="shared" si="191"/>
        <v>0</v>
      </c>
      <c r="NS328" s="739">
        <f t="shared" si="192"/>
        <v>1764</v>
      </c>
      <c r="NT328" s="739"/>
      <c r="NU328" s="739">
        <f ca="1" t="shared" si="193"/>
        <v>0</v>
      </c>
      <c r="NV328" s="769">
        <f ca="1" t="shared" si="194"/>
        <v>0</v>
      </c>
      <c r="NW328" s="769" t="e">
        <f ca="1" t="shared" si="195"/>
        <v>#DIV/0!</v>
      </c>
      <c r="NX328" s="739"/>
      <c r="NY328" s="739"/>
      <c r="NZ328" s="739"/>
      <c r="OA328" s="739"/>
      <c r="OB328" s="739"/>
      <c r="OC328" s="739"/>
      <c r="OD328" s="739"/>
      <c r="OE328" s="743">
        <f t="shared" si="196"/>
        <v>0</v>
      </c>
      <c r="OF328" s="743">
        <f t="shared" si="197"/>
        <v>0</v>
      </c>
      <c r="OG328" s="743">
        <f t="shared" si="198"/>
        <v>0</v>
      </c>
      <c r="OH328" s="743">
        <f t="shared" si="199"/>
        <v>0</v>
      </c>
      <c r="OI328" s="743">
        <f t="shared" si="200"/>
        <v>0</v>
      </c>
      <c r="OJ328" s="739">
        <f t="shared" si="201"/>
        <v>0</v>
      </c>
      <c r="OK328" s="739">
        <f t="shared" si="202"/>
        <v>0</v>
      </c>
      <c r="OL328" s="739">
        <f t="shared" si="203"/>
        <v>0</v>
      </c>
      <c r="OM328" s="739">
        <f t="shared" si="204"/>
        <v>0</v>
      </c>
      <c r="ON328" s="739">
        <f t="shared" si="205"/>
        <v>0</v>
      </c>
      <c r="OO328" s="739">
        <f t="shared" si="206"/>
        <v>0</v>
      </c>
      <c r="OP328" s="739"/>
      <c r="OQ328" s="739">
        <f t="shared" si="207"/>
        <v>0</v>
      </c>
      <c r="OR328" s="739">
        <f t="shared" si="208"/>
        <v>0</v>
      </c>
      <c r="OS328" s="739">
        <f t="shared" si="209"/>
        <v>0</v>
      </c>
      <c r="OT328" s="739">
        <f t="shared" si="210"/>
        <v>0</v>
      </c>
      <c r="OU328" s="739"/>
      <c r="OV328" s="739"/>
      <c r="OW328" s="739"/>
      <c r="OX328" s="739"/>
      <c r="OY328" s="739"/>
      <c r="OZ328" s="739"/>
      <c r="PA328" s="739"/>
      <c r="PB328" s="739"/>
      <c r="PC328" s="739"/>
      <c r="PD328" s="739"/>
      <c r="PE328" s="739"/>
      <c r="PF328" s="739"/>
      <c r="PG328" s="739"/>
      <c r="PI328" s="28">
        <v>0</v>
      </c>
      <c r="PJ328" s="28">
        <v>0</v>
      </c>
      <c r="PK328" s="28">
        <v>0</v>
      </c>
      <c r="PL328" s="28">
        <v>0</v>
      </c>
      <c r="PM328" s="28">
        <v>0</v>
      </c>
      <c r="PN328" s="28">
        <v>0</v>
      </c>
      <c r="PO328" s="28">
        <v>0</v>
      </c>
      <c r="PP328" s="28">
        <v>0</v>
      </c>
      <c r="PQ328" s="28">
        <v>0</v>
      </c>
      <c r="PR328" s="28">
        <v>100</v>
      </c>
      <c r="PS328" s="28">
        <v>0</v>
      </c>
      <c r="PT328" s="28">
        <v>0</v>
      </c>
      <c r="PU328" s="28">
        <v>0</v>
      </c>
      <c r="PV328" s="28">
        <v>100</v>
      </c>
      <c r="PW328" s="28">
        <v>0</v>
      </c>
    </row>
    <row r="329" s="28" customFormat="1" customHeight="1" spans="1:439">
      <c r="A329" s="847" t="s">
        <v>1334</v>
      </c>
      <c r="B329" s="343"/>
      <c r="C329" s="95" t="s">
        <v>1917</v>
      </c>
      <c r="D329" s="95" t="s">
        <v>2249</v>
      </c>
      <c r="E329" s="411"/>
      <c r="F329" s="290" t="s">
        <v>2280</v>
      </c>
      <c r="G329" s="112" t="s">
        <v>898</v>
      </c>
      <c r="H329" s="848" t="s">
        <v>898</v>
      </c>
      <c r="I329" s="99">
        <f t="shared" si="214"/>
        <v>-4</v>
      </c>
      <c r="J329" s="100">
        <v>782</v>
      </c>
      <c r="K329" s="454">
        <v>-2</v>
      </c>
      <c r="L329" s="150">
        <f t="shared" ref="L329:L392" si="215">(O329+P329+Q329+R329)-SUM(AZ329:MS329)</f>
        <v>778</v>
      </c>
      <c r="M329" s="151">
        <f t="shared" ref="M329:M392" si="216">(O329+P329+R329)-SUM(AZ329:MS329)</f>
        <v>778</v>
      </c>
      <c r="N329" s="455"/>
      <c r="O329" s="35">
        <v>780</v>
      </c>
      <c r="P329" s="157"/>
      <c r="Q329" s="154">
        <f t="shared" ref="Q329:Q392" si="217">SUM(S329:W329)</f>
        <v>0</v>
      </c>
      <c r="R329" s="34">
        <f t="shared" ref="R329:R392" si="218">SUM(X329:AY329)</f>
        <v>0</v>
      </c>
      <c r="S329" s="490"/>
      <c r="T329" s="490"/>
      <c r="U329" s="824"/>
      <c r="V329" s="824"/>
      <c r="W329" s="490"/>
      <c r="X329" s="489"/>
      <c r="Y329" s="505"/>
      <c r="Z329" s="505"/>
      <c r="AA329" s="505"/>
      <c r="AB329" s="505"/>
      <c r="AC329" s="505"/>
      <c r="AD329" s="505"/>
      <c r="AE329" s="505"/>
      <c r="AF329" s="490"/>
      <c r="AG329" s="490"/>
      <c r="AH329" s="490"/>
      <c r="AI329" s="490"/>
      <c r="AJ329" s="490"/>
      <c r="AK329" s="490"/>
      <c r="AL329" s="490"/>
      <c r="AM329" s="490"/>
      <c r="AN329" s="490"/>
      <c r="AO329" s="490"/>
      <c r="AP329" s="490"/>
      <c r="AQ329" s="490"/>
      <c r="AR329" s="490"/>
      <c r="AS329" s="490"/>
      <c r="AT329" s="490"/>
      <c r="AU329" s="490"/>
      <c r="AV329" s="490"/>
      <c r="AW329" s="490"/>
      <c r="AX329" s="490"/>
      <c r="AY329" s="100"/>
      <c r="AZ329" s="48"/>
      <c r="BA329" s="48"/>
      <c r="BB329" s="48"/>
      <c r="BC329" s="48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354"/>
      <c r="BT329" s="354"/>
      <c r="BU329" s="354"/>
      <c r="BV329" s="354"/>
      <c r="BW329" s="354"/>
      <c r="BX329" s="354"/>
      <c r="BY329" s="354"/>
      <c r="BZ329" s="354"/>
      <c r="CA329" s="354"/>
      <c r="CB329" s="354"/>
      <c r="CC329" s="354"/>
      <c r="CD329" s="354"/>
      <c r="CE329" s="354"/>
      <c r="CF329" s="354"/>
      <c r="CG329" s="354"/>
      <c r="CH329" s="354"/>
      <c r="CI329" s="354"/>
      <c r="CJ329" s="354"/>
      <c r="CK329" s="354"/>
      <c r="CL329" s="354"/>
      <c r="CM329" s="354"/>
      <c r="CN329" s="354"/>
      <c r="CO329" s="354"/>
      <c r="CP329" s="358"/>
      <c r="CQ329" s="48"/>
      <c r="CR329" s="354"/>
      <c r="CS329" s="354"/>
      <c r="CT329" s="355"/>
      <c r="CU329" s="354"/>
      <c r="CV329" s="354"/>
      <c r="CW329" s="354"/>
      <c r="CX329" s="354"/>
      <c r="CY329" s="354"/>
      <c r="CZ329" s="354"/>
      <c r="DA329" s="356"/>
      <c r="DB329" s="354"/>
      <c r="DC329" s="354"/>
      <c r="DD329" s="354"/>
      <c r="DE329" s="354"/>
      <c r="DF329" s="354"/>
      <c r="DG329" s="354"/>
      <c r="DH329" s="354"/>
      <c r="DI329" s="354"/>
      <c r="DJ329" s="354"/>
      <c r="DK329" s="354"/>
      <c r="DL329" s="354"/>
      <c r="DM329" s="354"/>
      <c r="DN329" s="354"/>
      <c r="DO329" s="354"/>
      <c r="DP329" s="354"/>
      <c r="DQ329" s="354"/>
      <c r="DR329" s="354"/>
      <c r="DS329" s="354"/>
      <c r="DT329" s="354"/>
      <c r="DU329" s="354"/>
      <c r="DV329" s="354"/>
      <c r="DW329" s="354"/>
      <c r="DX329" s="354"/>
      <c r="DY329" s="354"/>
      <c r="DZ329" s="357"/>
      <c r="EA329" s="356"/>
      <c r="EB329" s="356"/>
      <c r="EC329" s="356"/>
      <c r="ED329" s="356">
        <v>2</v>
      </c>
      <c r="EE329" s="358"/>
      <c r="EF329" s="48"/>
      <c r="EG329" s="46"/>
      <c r="EH329" s="46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8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354"/>
      <c r="FR329" s="354"/>
      <c r="FS329" s="354"/>
      <c r="FT329" s="354"/>
      <c r="FU329" s="354"/>
      <c r="FV329" s="354"/>
      <c r="FW329" s="354"/>
      <c r="FX329" s="354"/>
      <c r="FY329" s="354"/>
      <c r="FZ329" s="354"/>
      <c r="GA329" s="354"/>
      <c r="GB329" s="354"/>
      <c r="GC329" s="354"/>
      <c r="GD329" s="354"/>
      <c r="GE329" s="354"/>
      <c r="GF329" s="354"/>
      <c r="GG329" s="354"/>
      <c r="GH329" s="354"/>
      <c r="GI329" s="354"/>
      <c r="GJ329" s="354"/>
      <c r="GK329" s="354"/>
      <c r="GL329" s="354"/>
      <c r="GM329" s="354"/>
      <c r="GN329" s="354"/>
      <c r="GO329" s="354"/>
      <c r="GP329" s="354"/>
      <c r="GQ329" s="354"/>
      <c r="GR329" s="354"/>
      <c r="GS329" s="354"/>
      <c r="GT329" s="354"/>
      <c r="GU329" s="354"/>
      <c r="GV329" s="354"/>
      <c r="GW329" s="354"/>
      <c r="GX329" s="354"/>
      <c r="GY329" s="354"/>
      <c r="GZ329" s="354"/>
      <c r="HA329" s="354"/>
      <c r="HB329" s="354"/>
      <c r="HC329" s="354"/>
      <c r="HD329" s="354"/>
      <c r="HE329" s="354"/>
      <c r="HF329" s="354"/>
      <c r="HG329" s="354"/>
      <c r="HH329" s="354"/>
      <c r="HI329" s="354"/>
      <c r="HJ329" s="354"/>
      <c r="HK329" s="354"/>
      <c r="HL329" s="354"/>
      <c r="HM329" s="354"/>
      <c r="HN329" s="354"/>
      <c r="HO329" s="354"/>
      <c r="HP329" s="354"/>
      <c r="HQ329" s="354"/>
      <c r="HR329" s="354"/>
      <c r="HS329" s="354"/>
      <c r="HT329" s="354"/>
      <c r="HU329" s="354"/>
      <c r="HV329" s="354"/>
      <c r="HW329" s="354"/>
      <c r="HX329" s="354"/>
      <c r="HY329" s="354"/>
      <c r="HZ329" s="354"/>
      <c r="IA329" s="354"/>
      <c r="IB329" s="354"/>
      <c r="IC329" s="354"/>
      <c r="ID329" s="354"/>
      <c r="IE329" s="354"/>
      <c r="IF329" s="354"/>
      <c r="IG329" s="354"/>
      <c r="IH329" s="354"/>
      <c r="II329" s="354"/>
      <c r="IJ329" s="354"/>
      <c r="IK329" s="354"/>
      <c r="IL329" s="354"/>
      <c r="IM329" s="354"/>
      <c r="IN329" s="354"/>
      <c r="IO329" s="354"/>
      <c r="IP329" s="354"/>
      <c r="IQ329" s="354"/>
      <c r="IR329" s="50"/>
      <c r="IS329" s="47"/>
      <c r="IT329" s="47"/>
      <c r="IU329" s="47"/>
      <c r="IV329" s="47"/>
      <c r="IW329" s="47"/>
      <c r="IX329" s="47"/>
      <c r="IY329" s="47"/>
      <c r="IZ329" s="47"/>
      <c r="JA329" s="47"/>
      <c r="JB329" s="47"/>
      <c r="JC329" s="47"/>
      <c r="JD329" s="47"/>
      <c r="JE329" s="47"/>
      <c r="JF329" s="47"/>
      <c r="JG329" s="47"/>
      <c r="JH329" s="47"/>
      <c r="JI329" s="47"/>
      <c r="JJ329" s="47"/>
      <c r="JK329" s="47"/>
      <c r="JL329" s="354"/>
      <c r="JM329" s="354"/>
      <c r="JN329" s="354"/>
      <c r="JO329" s="354"/>
      <c r="JP329" s="354"/>
      <c r="JQ329" s="354"/>
      <c r="JR329" s="354"/>
      <c r="JS329" s="354"/>
      <c r="JT329" s="354"/>
      <c r="JU329" s="354"/>
      <c r="JV329" s="354"/>
      <c r="JW329" s="354"/>
      <c r="JX329" s="354"/>
      <c r="JY329" s="354"/>
      <c r="JZ329" s="354"/>
      <c r="KA329" s="354"/>
      <c r="KB329" s="354"/>
      <c r="KC329" s="354"/>
      <c r="KD329" s="354"/>
      <c r="KE329" s="354"/>
      <c r="KF329" s="354"/>
      <c r="KG329" s="354"/>
      <c r="KH329" s="354"/>
      <c r="KI329" s="354"/>
      <c r="KJ329" s="354"/>
      <c r="KK329" s="354"/>
      <c r="KL329" s="354"/>
      <c r="KM329" s="354"/>
      <c r="KN329" s="354"/>
      <c r="KO329" s="354"/>
      <c r="KP329" s="354"/>
      <c r="KQ329" s="354"/>
      <c r="KR329" s="354"/>
      <c r="KS329" s="354"/>
      <c r="KT329" s="354"/>
      <c r="KU329" s="354"/>
      <c r="KV329" s="51"/>
      <c r="KW329" s="47"/>
      <c r="KX329" s="47"/>
      <c r="KY329" s="47"/>
      <c r="KZ329" s="47"/>
      <c r="LA329" s="47"/>
      <c r="LB329" s="47"/>
      <c r="LC329" s="47"/>
      <c r="LD329" s="361"/>
      <c r="LE329" s="361"/>
      <c r="LF329" s="361"/>
      <c r="LG329" s="361"/>
      <c r="LH329" s="361"/>
      <c r="LI329" s="361"/>
      <c r="LJ329" s="361"/>
      <c r="LK329" s="361"/>
      <c r="LL329" s="361"/>
      <c r="LM329" s="361"/>
      <c r="LN329" s="361"/>
      <c r="LO329" s="361"/>
      <c r="LP329" s="361"/>
      <c r="LQ329" s="354"/>
      <c r="LR329" s="354"/>
      <c r="LS329" s="354"/>
      <c r="LT329" s="354"/>
      <c r="LU329" s="354"/>
      <c r="LV329" s="354"/>
      <c r="LW329" s="51"/>
      <c r="LX329" s="354"/>
      <c r="LY329" s="354"/>
      <c r="LZ329" s="354"/>
      <c r="MA329" s="354"/>
      <c r="MB329" s="363"/>
      <c r="MC329" s="363"/>
      <c r="MD329" s="354"/>
      <c r="ME329" s="354"/>
      <c r="MF329" s="354"/>
      <c r="MG329" s="354"/>
      <c r="MH329" s="354"/>
      <c r="MI329" s="354"/>
      <c r="MJ329" s="354"/>
      <c r="MK329" s="354"/>
      <c r="ML329" s="354"/>
      <c r="MM329" s="354"/>
      <c r="MN329" s="354"/>
      <c r="MO329" s="354"/>
      <c r="MP329" s="354"/>
      <c r="MQ329" s="354"/>
      <c r="MR329" s="354"/>
      <c r="MS329" s="51"/>
      <c r="MT329" s="364">
        <f t="shared" si="182"/>
        <v>0</v>
      </c>
      <c r="MU329" s="365">
        <f t="shared" si="183"/>
        <v>0</v>
      </c>
      <c r="MV329" s="366">
        <f t="shared" si="184"/>
        <v>0</v>
      </c>
      <c r="MW329" s="365">
        <v>0</v>
      </c>
      <c r="MX329" s="365">
        <v>0</v>
      </c>
      <c r="MY329" s="54"/>
      <c r="MZ329" s="708"/>
      <c r="NA329" s="708">
        <v>0.23</v>
      </c>
      <c r="NB329" s="709">
        <f t="shared" si="185"/>
        <v>0</v>
      </c>
      <c r="NC329" s="710"/>
      <c r="ND329" s="710">
        <v>1.73</v>
      </c>
      <c r="NE329" s="738">
        <f t="shared" si="212"/>
        <v>-0.122647631408176</v>
      </c>
      <c r="NF329" s="739"/>
      <c r="NG329" s="739"/>
      <c r="NH329" s="739">
        <v>1.73</v>
      </c>
      <c r="NI329" s="740">
        <f t="shared" si="186"/>
        <v>1345.94</v>
      </c>
      <c r="NJ329" s="738">
        <f t="shared" si="213"/>
        <v>-0.122647631408176</v>
      </c>
      <c r="NK329" s="741"/>
      <c r="NL329" s="742">
        <v>44562</v>
      </c>
      <c r="NM329" s="739">
        <f ca="1" t="shared" si="187"/>
        <v>17.1666666666667</v>
      </c>
      <c r="NN329" s="739">
        <f ca="1" t="shared" si="188"/>
        <v>515</v>
      </c>
      <c r="NO329" s="739">
        <v>780</v>
      </c>
      <c r="NP329" s="739">
        <f t="shared" si="189"/>
        <v>0</v>
      </c>
      <c r="NQ329" s="761">
        <f t="shared" si="190"/>
        <v>0</v>
      </c>
      <c r="NR329" s="739">
        <f ca="1" t="shared" si="191"/>
        <v>0</v>
      </c>
      <c r="NS329" s="739">
        <f t="shared" si="192"/>
        <v>778</v>
      </c>
      <c r="NT329" s="739"/>
      <c r="NU329" s="739">
        <f ca="1" t="shared" si="193"/>
        <v>0</v>
      </c>
      <c r="NV329" s="769">
        <f ca="1" t="shared" si="194"/>
        <v>0</v>
      </c>
      <c r="NW329" s="769" t="e">
        <f ca="1" t="shared" si="195"/>
        <v>#DIV/0!</v>
      </c>
      <c r="NX329" s="739"/>
      <c r="NY329" s="739"/>
      <c r="NZ329" s="739"/>
      <c r="OA329" s="739"/>
      <c r="OB329" s="739"/>
      <c r="OC329" s="739"/>
      <c r="OD329" s="739"/>
      <c r="OE329" s="743">
        <f t="shared" si="196"/>
        <v>0</v>
      </c>
      <c r="OF329" s="743">
        <f t="shared" si="197"/>
        <v>0</v>
      </c>
      <c r="OG329" s="743">
        <f t="shared" si="198"/>
        <v>0</v>
      </c>
      <c r="OH329" s="743">
        <f t="shared" si="199"/>
        <v>0</v>
      </c>
      <c r="OI329" s="743">
        <f t="shared" si="200"/>
        <v>0</v>
      </c>
      <c r="OJ329" s="739">
        <f t="shared" si="201"/>
        <v>0</v>
      </c>
      <c r="OK329" s="739">
        <f t="shared" si="202"/>
        <v>0</v>
      </c>
      <c r="OL329" s="739">
        <f t="shared" si="203"/>
        <v>0</v>
      </c>
      <c r="OM329" s="739">
        <f t="shared" si="204"/>
        <v>0</v>
      </c>
      <c r="ON329" s="739">
        <f t="shared" si="205"/>
        <v>0</v>
      </c>
      <c r="OO329" s="739">
        <f t="shared" si="206"/>
        <v>0</v>
      </c>
      <c r="OP329" s="739"/>
      <c r="OQ329" s="739">
        <f t="shared" si="207"/>
        <v>0</v>
      </c>
      <c r="OR329" s="739">
        <f t="shared" si="208"/>
        <v>0</v>
      </c>
      <c r="OS329" s="739">
        <f t="shared" si="209"/>
        <v>0</v>
      </c>
      <c r="OT329" s="739">
        <f t="shared" si="210"/>
        <v>0</v>
      </c>
      <c r="OU329" s="739"/>
      <c r="OV329" s="739"/>
      <c r="OW329" s="739"/>
      <c r="OX329" s="739"/>
      <c r="OY329" s="739"/>
      <c r="OZ329" s="739"/>
      <c r="PA329" s="739"/>
      <c r="PB329" s="739"/>
      <c r="PC329" s="739"/>
      <c r="PD329" s="739"/>
      <c r="PE329" s="739"/>
      <c r="PF329" s="739"/>
      <c r="PG329" s="739"/>
      <c r="PI329" s="28">
        <v>0</v>
      </c>
      <c r="PJ329" s="28">
        <v>0</v>
      </c>
      <c r="PK329" s="28">
        <v>0</v>
      </c>
      <c r="PL329" s="28">
        <v>0</v>
      </c>
      <c r="PM329" s="28">
        <v>0</v>
      </c>
      <c r="PN329" s="28">
        <v>0</v>
      </c>
      <c r="PO329" s="28">
        <v>0</v>
      </c>
      <c r="PP329" s="28">
        <v>0</v>
      </c>
      <c r="PQ329" s="28">
        <v>0</v>
      </c>
      <c r="PR329" s="28">
        <v>0</v>
      </c>
      <c r="PS329" s="28">
        <v>0</v>
      </c>
      <c r="PT329" s="28">
        <v>0</v>
      </c>
      <c r="PU329" s="28">
        <v>0</v>
      </c>
      <c r="PV329" s="28">
        <v>0</v>
      </c>
      <c r="PW329" s="28">
        <v>0</v>
      </c>
    </row>
    <row r="330" s="28" customFormat="1" customHeight="1" spans="1:439">
      <c r="A330" s="847" t="s">
        <v>1334</v>
      </c>
      <c r="B330" s="343"/>
      <c r="C330" s="95" t="s">
        <v>1917</v>
      </c>
      <c r="D330" s="95" t="s">
        <v>2249</v>
      </c>
      <c r="E330" s="411"/>
      <c r="F330" s="290" t="s">
        <v>2281</v>
      </c>
      <c r="G330" s="112" t="s">
        <v>898</v>
      </c>
      <c r="H330" s="848" t="s">
        <v>898</v>
      </c>
      <c r="I330" s="99">
        <f t="shared" si="214"/>
        <v>-2</v>
      </c>
      <c r="J330" s="100">
        <v>1274</v>
      </c>
      <c r="K330" s="454">
        <v>-2</v>
      </c>
      <c r="L330" s="150">
        <f t="shared" si="215"/>
        <v>1272</v>
      </c>
      <c r="M330" s="151">
        <f t="shared" si="216"/>
        <v>1272</v>
      </c>
      <c r="N330" s="455"/>
      <c r="O330" s="35">
        <v>1272</v>
      </c>
      <c r="P330" s="157"/>
      <c r="Q330" s="154">
        <f t="shared" si="217"/>
        <v>0</v>
      </c>
      <c r="R330" s="34">
        <f t="shared" si="218"/>
        <v>0</v>
      </c>
      <c r="S330" s="490"/>
      <c r="T330" s="490"/>
      <c r="U330" s="824"/>
      <c r="V330" s="824"/>
      <c r="W330" s="490"/>
      <c r="X330" s="489"/>
      <c r="Y330" s="505"/>
      <c r="Z330" s="505"/>
      <c r="AA330" s="505"/>
      <c r="AB330" s="505"/>
      <c r="AC330" s="505"/>
      <c r="AD330" s="505"/>
      <c r="AE330" s="505"/>
      <c r="AF330" s="490"/>
      <c r="AG330" s="490"/>
      <c r="AH330" s="490"/>
      <c r="AI330" s="490"/>
      <c r="AJ330" s="490"/>
      <c r="AK330" s="490"/>
      <c r="AL330" s="490"/>
      <c r="AM330" s="490"/>
      <c r="AN330" s="490"/>
      <c r="AO330" s="490"/>
      <c r="AP330" s="490"/>
      <c r="AQ330" s="490"/>
      <c r="AR330" s="490"/>
      <c r="AS330" s="490"/>
      <c r="AT330" s="490"/>
      <c r="AU330" s="490"/>
      <c r="AV330" s="490"/>
      <c r="AW330" s="490"/>
      <c r="AX330" s="490"/>
      <c r="AY330" s="100"/>
      <c r="AZ330" s="48"/>
      <c r="BA330" s="48"/>
      <c r="BB330" s="48"/>
      <c r="BC330" s="48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354"/>
      <c r="BT330" s="354"/>
      <c r="BU330" s="354"/>
      <c r="BV330" s="354"/>
      <c r="BW330" s="354"/>
      <c r="BX330" s="354"/>
      <c r="BY330" s="354"/>
      <c r="BZ330" s="354"/>
      <c r="CA330" s="354"/>
      <c r="CB330" s="354"/>
      <c r="CC330" s="354"/>
      <c r="CD330" s="354"/>
      <c r="CE330" s="354"/>
      <c r="CF330" s="354"/>
      <c r="CG330" s="354"/>
      <c r="CH330" s="354"/>
      <c r="CI330" s="354"/>
      <c r="CJ330" s="354"/>
      <c r="CK330" s="354"/>
      <c r="CL330" s="354"/>
      <c r="CM330" s="354"/>
      <c r="CN330" s="354"/>
      <c r="CO330" s="354"/>
      <c r="CP330" s="358"/>
      <c r="CQ330" s="48"/>
      <c r="CR330" s="354"/>
      <c r="CS330" s="354"/>
      <c r="CT330" s="355"/>
      <c r="CU330" s="354"/>
      <c r="CV330" s="354"/>
      <c r="CW330" s="354"/>
      <c r="CX330" s="354"/>
      <c r="CY330" s="354"/>
      <c r="CZ330" s="354"/>
      <c r="DA330" s="356"/>
      <c r="DB330" s="354"/>
      <c r="DC330" s="354"/>
      <c r="DD330" s="354"/>
      <c r="DE330" s="354"/>
      <c r="DF330" s="354"/>
      <c r="DG330" s="354"/>
      <c r="DH330" s="354"/>
      <c r="DI330" s="354"/>
      <c r="DJ330" s="354"/>
      <c r="DK330" s="354"/>
      <c r="DL330" s="354"/>
      <c r="DM330" s="354"/>
      <c r="DN330" s="354"/>
      <c r="DO330" s="354"/>
      <c r="DP330" s="354"/>
      <c r="DQ330" s="354"/>
      <c r="DR330" s="354"/>
      <c r="DS330" s="354"/>
      <c r="DT330" s="354"/>
      <c r="DU330" s="354"/>
      <c r="DV330" s="354"/>
      <c r="DW330" s="354"/>
      <c r="DX330" s="354"/>
      <c r="DY330" s="354"/>
      <c r="DZ330" s="357"/>
      <c r="EA330" s="356"/>
      <c r="EB330" s="356"/>
      <c r="EC330" s="356"/>
      <c r="ED330" s="356"/>
      <c r="EE330" s="358"/>
      <c r="EF330" s="48"/>
      <c r="EG330" s="46"/>
      <c r="EH330" s="46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8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354"/>
      <c r="FR330" s="354"/>
      <c r="FS330" s="354"/>
      <c r="FT330" s="354"/>
      <c r="FU330" s="354"/>
      <c r="FV330" s="354"/>
      <c r="FW330" s="354"/>
      <c r="FX330" s="354"/>
      <c r="FY330" s="354"/>
      <c r="FZ330" s="354"/>
      <c r="GA330" s="354"/>
      <c r="GB330" s="354"/>
      <c r="GC330" s="354"/>
      <c r="GD330" s="354"/>
      <c r="GE330" s="354"/>
      <c r="GF330" s="354"/>
      <c r="GG330" s="354"/>
      <c r="GH330" s="354"/>
      <c r="GI330" s="354"/>
      <c r="GJ330" s="354"/>
      <c r="GK330" s="354"/>
      <c r="GL330" s="354"/>
      <c r="GM330" s="354"/>
      <c r="GN330" s="354"/>
      <c r="GO330" s="354"/>
      <c r="GP330" s="354"/>
      <c r="GQ330" s="354"/>
      <c r="GR330" s="354"/>
      <c r="GS330" s="354"/>
      <c r="GT330" s="354"/>
      <c r="GU330" s="354"/>
      <c r="GV330" s="354"/>
      <c r="GW330" s="354"/>
      <c r="GX330" s="354"/>
      <c r="GY330" s="354"/>
      <c r="GZ330" s="354"/>
      <c r="HA330" s="354"/>
      <c r="HB330" s="354"/>
      <c r="HC330" s="354"/>
      <c r="HD330" s="354"/>
      <c r="HE330" s="354"/>
      <c r="HF330" s="354"/>
      <c r="HG330" s="354"/>
      <c r="HH330" s="354"/>
      <c r="HI330" s="354"/>
      <c r="HJ330" s="354"/>
      <c r="HK330" s="354"/>
      <c r="HL330" s="354"/>
      <c r="HM330" s="354"/>
      <c r="HN330" s="354"/>
      <c r="HO330" s="354"/>
      <c r="HP330" s="354"/>
      <c r="HQ330" s="354"/>
      <c r="HR330" s="354"/>
      <c r="HS330" s="354"/>
      <c r="HT330" s="354"/>
      <c r="HU330" s="354"/>
      <c r="HV330" s="354"/>
      <c r="HW330" s="354"/>
      <c r="HX330" s="354"/>
      <c r="HY330" s="354"/>
      <c r="HZ330" s="354"/>
      <c r="IA330" s="354"/>
      <c r="IB330" s="354"/>
      <c r="IC330" s="354"/>
      <c r="ID330" s="354"/>
      <c r="IE330" s="354"/>
      <c r="IF330" s="354"/>
      <c r="IG330" s="354"/>
      <c r="IH330" s="354"/>
      <c r="II330" s="354"/>
      <c r="IJ330" s="354"/>
      <c r="IK330" s="354"/>
      <c r="IL330" s="354"/>
      <c r="IM330" s="354"/>
      <c r="IN330" s="354"/>
      <c r="IO330" s="354"/>
      <c r="IP330" s="354"/>
      <c r="IQ330" s="354"/>
      <c r="IR330" s="50"/>
      <c r="IS330" s="47"/>
      <c r="IT330" s="47"/>
      <c r="IU330" s="47"/>
      <c r="IV330" s="47"/>
      <c r="IW330" s="47"/>
      <c r="IX330" s="47"/>
      <c r="IY330" s="47"/>
      <c r="IZ330" s="47"/>
      <c r="JA330" s="47"/>
      <c r="JB330" s="47"/>
      <c r="JC330" s="47"/>
      <c r="JD330" s="47"/>
      <c r="JE330" s="47"/>
      <c r="JF330" s="47"/>
      <c r="JG330" s="47"/>
      <c r="JH330" s="47"/>
      <c r="JI330" s="47"/>
      <c r="JJ330" s="47"/>
      <c r="JK330" s="47"/>
      <c r="JL330" s="354"/>
      <c r="JM330" s="354"/>
      <c r="JN330" s="354"/>
      <c r="JO330" s="354"/>
      <c r="JP330" s="354"/>
      <c r="JQ330" s="354"/>
      <c r="JR330" s="354"/>
      <c r="JS330" s="354"/>
      <c r="JT330" s="354"/>
      <c r="JU330" s="354"/>
      <c r="JV330" s="354"/>
      <c r="JW330" s="354"/>
      <c r="JX330" s="354"/>
      <c r="JY330" s="354"/>
      <c r="JZ330" s="354"/>
      <c r="KA330" s="354"/>
      <c r="KB330" s="354"/>
      <c r="KC330" s="354"/>
      <c r="KD330" s="354"/>
      <c r="KE330" s="354"/>
      <c r="KF330" s="354"/>
      <c r="KG330" s="354"/>
      <c r="KH330" s="354"/>
      <c r="KI330" s="354"/>
      <c r="KJ330" s="354"/>
      <c r="KK330" s="354"/>
      <c r="KL330" s="354"/>
      <c r="KM330" s="354"/>
      <c r="KN330" s="354"/>
      <c r="KO330" s="354"/>
      <c r="KP330" s="354"/>
      <c r="KQ330" s="354"/>
      <c r="KR330" s="354"/>
      <c r="KS330" s="354"/>
      <c r="KT330" s="354"/>
      <c r="KU330" s="354"/>
      <c r="KV330" s="51"/>
      <c r="KW330" s="47"/>
      <c r="KX330" s="47"/>
      <c r="KY330" s="47"/>
      <c r="KZ330" s="47"/>
      <c r="LA330" s="47"/>
      <c r="LB330" s="47"/>
      <c r="LC330" s="47"/>
      <c r="LD330" s="361"/>
      <c r="LE330" s="361"/>
      <c r="LF330" s="361"/>
      <c r="LG330" s="361"/>
      <c r="LH330" s="361"/>
      <c r="LI330" s="361"/>
      <c r="LJ330" s="361"/>
      <c r="LK330" s="361"/>
      <c r="LL330" s="361"/>
      <c r="LM330" s="361"/>
      <c r="LN330" s="361"/>
      <c r="LO330" s="361"/>
      <c r="LP330" s="361"/>
      <c r="LQ330" s="354"/>
      <c r="LR330" s="354"/>
      <c r="LS330" s="354"/>
      <c r="LT330" s="354"/>
      <c r="LU330" s="354"/>
      <c r="LV330" s="354"/>
      <c r="LW330" s="51"/>
      <c r="LX330" s="354"/>
      <c r="LY330" s="354"/>
      <c r="LZ330" s="354"/>
      <c r="MA330" s="354"/>
      <c r="MB330" s="363"/>
      <c r="MC330" s="363"/>
      <c r="MD330" s="354"/>
      <c r="ME330" s="354"/>
      <c r="MF330" s="354"/>
      <c r="MG330" s="354"/>
      <c r="MH330" s="354"/>
      <c r="MI330" s="354"/>
      <c r="MJ330" s="354"/>
      <c r="MK330" s="354"/>
      <c r="ML330" s="354"/>
      <c r="MM330" s="354"/>
      <c r="MN330" s="354"/>
      <c r="MO330" s="354"/>
      <c r="MP330" s="354"/>
      <c r="MQ330" s="354"/>
      <c r="MR330" s="354"/>
      <c r="MS330" s="51"/>
      <c r="MT330" s="364">
        <f t="shared" si="182"/>
        <v>0</v>
      </c>
      <c r="MU330" s="365">
        <f t="shared" si="183"/>
        <v>0</v>
      </c>
      <c r="MV330" s="366">
        <f t="shared" si="184"/>
        <v>0</v>
      </c>
      <c r="MW330" s="365">
        <v>216</v>
      </c>
      <c r="MX330" s="365">
        <v>15</v>
      </c>
      <c r="MY330" s="54"/>
      <c r="MZ330" s="708"/>
      <c r="NA330" s="708">
        <v>0.23</v>
      </c>
      <c r="NB330" s="709">
        <f t="shared" si="185"/>
        <v>0</v>
      </c>
      <c r="NC330" s="710"/>
      <c r="ND330" s="710">
        <v>1.73</v>
      </c>
      <c r="NE330" s="738">
        <f t="shared" si="212"/>
        <v>-0.122647631408176</v>
      </c>
      <c r="NF330" s="739"/>
      <c r="NG330" s="739"/>
      <c r="NH330" s="739">
        <v>1.73</v>
      </c>
      <c r="NI330" s="740">
        <f t="shared" si="186"/>
        <v>2200.56</v>
      </c>
      <c r="NJ330" s="738">
        <f t="shared" si="213"/>
        <v>-0.122647631408176</v>
      </c>
      <c r="NK330" s="741"/>
      <c r="NL330" s="742">
        <v>44562</v>
      </c>
      <c r="NM330" s="739">
        <f ca="1" t="shared" si="187"/>
        <v>17.1666666666667</v>
      </c>
      <c r="NN330" s="739">
        <f ca="1" t="shared" si="188"/>
        <v>515</v>
      </c>
      <c r="NO330" s="739">
        <v>1272</v>
      </c>
      <c r="NP330" s="739">
        <f t="shared" si="189"/>
        <v>0</v>
      </c>
      <c r="NQ330" s="761">
        <f t="shared" si="190"/>
        <v>0</v>
      </c>
      <c r="NR330" s="739">
        <f ca="1" t="shared" si="191"/>
        <v>0</v>
      </c>
      <c r="NS330" s="739">
        <f t="shared" si="192"/>
        <v>1272</v>
      </c>
      <c r="NT330" s="739"/>
      <c r="NU330" s="739">
        <f ca="1" t="shared" si="193"/>
        <v>0</v>
      </c>
      <c r="NV330" s="769">
        <f ca="1" t="shared" si="194"/>
        <v>0</v>
      </c>
      <c r="NW330" s="769" t="e">
        <f ca="1" t="shared" si="195"/>
        <v>#DIV/0!</v>
      </c>
      <c r="NX330" s="739"/>
      <c r="NY330" s="739"/>
      <c r="NZ330" s="739"/>
      <c r="OA330" s="739"/>
      <c r="OB330" s="739"/>
      <c r="OC330" s="739"/>
      <c r="OD330" s="739"/>
      <c r="OE330" s="743">
        <f t="shared" si="196"/>
        <v>0</v>
      </c>
      <c r="OF330" s="743">
        <f t="shared" si="197"/>
        <v>0</v>
      </c>
      <c r="OG330" s="743">
        <f t="shared" si="198"/>
        <v>0</v>
      </c>
      <c r="OH330" s="743">
        <f t="shared" si="199"/>
        <v>0</v>
      </c>
      <c r="OI330" s="743">
        <f t="shared" si="200"/>
        <v>0</v>
      </c>
      <c r="OJ330" s="739">
        <f t="shared" si="201"/>
        <v>0</v>
      </c>
      <c r="OK330" s="739">
        <f t="shared" si="202"/>
        <v>0</v>
      </c>
      <c r="OL330" s="739">
        <f t="shared" si="203"/>
        <v>0</v>
      </c>
      <c r="OM330" s="739">
        <f t="shared" si="204"/>
        <v>0</v>
      </c>
      <c r="ON330" s="739">
        <f t="shared" si="205"/>
        <v>0</v>
      </c>
      <c r="OO330" s="739">
        <f t="shared" si="206"/>
        <v>0</v>
      </c>
      <c r="OP330" s="739"/>
      <c r="OQ330" s="739">
        <f t="shared" si="207"/>
        <v>0</v>
      </c>
      <c r="OR330" s="739">
        <f t="shared" si="208"/>
        <v>0</v>
      </c>
      <c r="OS330" s="739">
        <f t="shared" si="209"/>
        <v>0</v>
      </c>
      <c r="OT330" s="739">
        <f t="shared" si="210"/>
        <v>0</v>
      </c>
      <c r="OU330" s="739"/>
      <c r="OV330" s="739"/>
      <c r="OW330" s="739"/>
      <c r="OX330" s="739"/>
      <c r="OY330" s="739"/>
      <c r="OZ330" s="739"/>
      <c r="PA330" s="739"/>
      <c r="PB330" s="739"/>
      <c r="PC330" s="739"/>
      <c r="PD330" s="739"/>
      <c r="PE330" s="739"/>
      <c r="PF330" s="739"/>
      <c r="PG330" s="739"/>
      <c r="PI330" s="28">
        <v>0</v>
      </c>
      <c r="PJ330" s="28">
        <v>0</v>
      </c>
      <c r="PK330" s="28">
        <v>0</v>
      </c>
      <c r="PL330" s="28">
        <v>0</v>
      </c>
      <c r="PM330" s="28">
        <v>0</v>
      </c>
      <c r="PN330" s="28">
        <v>0</v>
      </c>
      <c r="PO330" s="28">
        <v>0</v>
      </c>
      <c r="PP330" s="28">
        <v>0</v>
      </c>
      <c r="PQ330" s="28">
        <v>0</v>
      </c>
      <c r="PR330" s="28">
        <v>0</v>
      </c>
      <c r="PS330" s="28">
        <v>0</v>
      </c>
      <c r="PT330" s="28">
        <v>432</v>
      </c>
      <c r="PU330" s="28">
        <v>0</v>
      </c>
      <c r="PV330" s="28">
        <v>432</v>
      </c>
      <c r="PW330" s="28">
        <v>216</v>
      </c>
    </row>
    <row r="331" s="28" customFormat="1" customHeight="1" spans="1:439">
      <c r="A331" s="847" t="s">
        <v>1334</v>
      </c>
      <c r="B331" s="343"/>
      <c r="C331" s="95" t="s">
        <v>1917</v>
      </c>
      <c r="D331" s="95" t="s">
        <v>2249</v>
      </c>
      <c r="E331" s="411"/>
      <c r="F331" s="290" t="s">
        <v>2282</v>
      </c>
      <c r="G331" s="112" t="s">
        <v>898</v>
      </c>
      <c r="H331" s="848" t="s">
        <v>898</v>
      </c>
      <c r="I331" s="99">
        <f t="shared" si="214"/>
        <v>2</v>
      </c>
      <c r="J331" s="100">
        <v>1440</v>
      </c>
      <c r="K331" s="454">
        <v>0</v>
      </c>
      <c r="L331" s="150">
        <f t="shared" si="215"/>
        <v>1442</v>
      </c>
      <c r="M331" s="151">
        <f t="shared" si="216"/>
        <v>1442</v>
      </c>
      <c r="N331" s="455"/>
      <c r="O331" s="35">
        <v>1440</v>
      </c>
      <c r="P331" s="157"/>
      <c r="Q331" s="154">
        <f t="shared" si="217"/>
        <v>0</v>
      </c>
      <c r="R331" s="34">
        <f t="shared" si="218"/>
        <v>0</v>
      </c>
      <c r="S331" s="490"/>
      <c r="T331" s="490"/>
      <c r="U331" s="824"/>
      <c r="V331" s="824"/>
      <c r="W331" s="490"/>
      <c r="X331" s="489"/>
      <c r="Y331" s="505"/>
      <c r="Z331" s="505"/>
      <c r="AA331" s="505"/>
      <c r="AB331" s="505"/>
      <c r="AC331" s="505"/>
      <c r="AD331" s="505"/>
      <c r="AE331" s="505"/>
      <c r="AF331" s="490"/>
      <c r="AG331" s="490"/>
      <c r="AH331" s="490"/>
      <c r="AI331" s="490"/>
      <c r="AJ331" s="490"/>
      <c r="AK331" s="490"/>
      <c r="AL331" s="490"/>
      <c r="AM331" s="490"/>
      <c r="AN331" s="490"/>
      <c r="AO331" s="490"/>
      <c r="AP331" s="490"/>
      <c r="AQ331" s="490"/>
      <c r="AR331" s="490"/>
      <c r="AS331" s="490"/>
      <c r="AT331" s="490"/>
      <c r="AU331" s="490"/>
      <c r="AV331" s="490"/>
      <c r="AW331" s="490"/>
      <c r="AX331" s="490"/>
      <c r="AY331" s="100"/>
      <c r="AZ331" s="48"/>
      <c r="BA331" s="48"/>
      <c r="BB331" s="48"/>
      <c r="BC331" s="48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354"/>
      <c r="BT331" s="354"/>
      <c r="BU331" s="354"/>
      <c r="BV331" s="354"/>
      <c r="BW331" s="354"/>
      <c r="BX331" s="354"/>
      <c r="BY331" s="354"/>
      <c r="BZ331" s="354"/>
      <c r="CA331" s="354"/>
      <c r="CB331" s="354"/>
      <c r="CC331" s="354"/>
      <c r="CD331" s="354"/>
      <c r="CE331" s="354"/>
      <c r="CF331" s="354"/>
      <c r="CG331" s="354"/>
      <c r="CH331" s="354"/>
      <c r="CI331" s="354"/>
      <c r="CJ331" s="354"/>
      <c r="CK331" s="354"/>
      <c r="CL331" s="354"/>
      <c r="CM331" s="354"/>
      <c r="CN331" s="354"/>
      <c r="CO331" s="354"/>
      <c r="CP331" s="358"/>
      <c r="CQ331" s="48"/>
      <c r="CR331" s="354"/>
      <c r="CS331" s="354"/>
      <c r="CT331" s="355">
        <v>-2</v>
      </c>
      <c r="CU331" s="354"/>
      <c r="CV331" s="354"/>
      <c r="CW331" s="354"/>
      <c r="CX331" s="354"/>
      <c r="CY331" s="354"/>
      <c r="CZ331" s="354"/>
      <c r="DA331" s="356"/>
      <c r="DB331" s="354"/>
      <c r="DC331" s="354"/>
      <c r="DD331" s="354"/>
      <c r="DE331" s="354"/>
      <c r="DF331" s="354"/>
      <c r="DG331" s="354"/>
      <c r="DH331" s="354"/>
      <c r="DI331" s="354"/>
      <c r="DJ331" s="354"/>
      <c r="DK331" s="354"/>
      <c r="DL331" s="354"/>
      <c r="DM331" s="354"/>
      <c r="DN331" s="354"/>
      <c r="DO331" s="354"/>
      <c r="DP331" s="354"/>
      <c r="DQ331" s="354"/>
      <c r="DR331" s="354"/>
      <c r="DS331" s="354"/>
      <c r="DT331" s="354"/>
      <c r="DU331" s="354"/>
      <c r="DV331" s="354"/>
      <c r="DW331" s="354"/>
      <c r="DX331" s="354"/>
      <c r="DY331" s="354"/>
      <c r="DZ331" s="357"/>
      <c r="EA331" s="356"/>
      <c r="EB331" s="356"/>
      <c r="EC331" s="356"/>
      <c r="ED331" s="356"/>
      <c r="EE331" s="358"/>
      <c r="EF331" s="48"/>
      <c r="EG331" s="46"/>
      <c r="EH331" s="46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8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354"/>
      <c r="FR331" s="354"/>
      <c r="FS331" s="354"/>
      <c r="FT331" s="354"/>
      <c r="FU331" s="354"/>
      <c r="FV331" s="354"/>
      <c r="FW331" s="354"/>
      <c r="FX331" s="354"/>
      <c r="FY331" s="354"/>
      <c r="FZ331" s="354"/>
      <c r="GA331" s="354"/>
      <c r="GB331" s="354"/>
      <c r="GC331" s="354"/>
      <c r="GD331" s="354"/>
      <c r="GE331" s="354"/>
      <c r="GF331" s="354"/>
      <c r="GG331" s="354"/>
      <c r="GH331" s="354"/>
      <c r="GI331" s="354"/>
      <c r="GJ331" s="354"/>
      <c r="GK331" s="354"/>
      <c r="GL331" s="354"/>
      <c r="GM331" s="354"/>
      <c r="GN331" s="354"/>
      <c r="GO331" s="354"/>
      <c r="GP331" s="354"/>
      <c r="GQ331" s="354"/>
      <c r="GR331" s="354"/>
      <c r="GS331" s="354"/>
      <c r="GT331" s="354"/>
      <c r="GU331" s="354"/>
      <c r="GV331" s="354"/>
      <c r="GW331" s="354"/>
      <c r="GX331" s="354"/>
      <c r="GY331" s="354"/>
      <c r="GZ331" s="354"/>
      <c r="HA331" s="354"/>
      <c r="HB331" s="354"/>
      <c r="HC331" s="354"/>
      <c r="HD331" s="354"/>
      <c r="HE331" s="354"/>
      <c r="HF331" s="354"/>
      <c r="HG331" s="354"/>
      <c r="HH331" s="354"/>
      <c r="HI331" s="354"/>
      <c r="HJ331" s="354"/>
      <c r="HK331" s="354"/>
      <c r="HL331" s="354"/>
      <c r="HM331" s="354"/>
      <c r="HN331" s="354"/>
      <c r="HO331" s="354"/>
      <c r="HP331" s="354"/>
      <c r="HQ331" s="354"/>
      <c r="HR331" s="354"/>
      <c r="HS331" s="354"/>
      <c r="HT331" s="354"/>
      <c r="HU331" s="354"/>
      <c r="HV331" s="354"/>
      <c r="HW331" s="354"/>
      <c r="HX331" s="354"/>
      <c r="HY331" s="354"/>
      <c r="HZ331" s="354"/>
      <c r="IA331" s="354"/>
      <c r="IB331" s="354"/>
      <c r="IC331" s="354"/>
      <c r="ID331" s="354"/>
      <c r="IE331" s="354"/>
      <c r="IF331" s="354"/>
      <c r="IG331" s="354"/>
      <c r="IH331" s="354"/>
      <c r="II331" s="354"/>
      <c r="IJ331" s="354"/>
      <c r="IK331" s="354"/>
      <c r="IL331" s="354"/>
      <c r="IM331" s="354"/>
      <c r="IN331" s="354"/>
      <c r="IO331" s="354"/>
      <c r="IP331" s="354"/>
      <c r="IQ331" s="354"/>
      <c r="IR331" s="50"/>
      <c r="IS331" s="47"/>
      <c r="IT331" s="47"/>
      <c r="IU331" s="47"/>
      <c r="IV331" s="47"/>
      <c r="IW331" s="47"/>
      <c r="IX331" s="47"/>
      <c r="IY331" s="47"/>
      <c r="IZ331" s="47"/>
      <c r="JA331" s="47"/>
      <c r="JB331" s="47"/>
      <c r="JC331" s="47"/>
      <c r="JD331" s="47"/>
      <c r="JE331" s="47"/>
      <c r="JF331" s="47"/>
      <c r="JG331" s="47"/>
      <c r="JH331" s="47"/>
      <c r="JI331" s="47"/>
      <c r="JJ331" s="47"/>
      <c r="JK331" s="47"/>
      <c r="JL331" s="354"/>
      <c r="JM331" s="354"/>
      <c r="JN331" s="354"/>
      <c r="JO331" s="354"/>
      <c r="JP331" s="354"/>
      <c r="JQ331" s="354"/>
      <c r="JR331" s="354"/>
      <c r="JS331" s="354"/>
      <c r="JT331" s="354"/>
      <c r="JU331" s="354"/>
      <c r="JV331" s="354"/>
      <c r="JW331" s="354"/>
      <c r="JX331" s="354"/>
      <c r="JY331" s="354"/>
      <c r="JZ331" s="354"/>
      <c r="KA331" s="354"/>
      <c r="KB331" s="354"/>
      <c r="KC331" s="354"/>
      <c r="KD331" s="354"/>
      <c r="KE331" s="354"/>
      <c r="KF331" s="354"/>
      <c r="KG331" s="354"/>
      <c r="KH331" s="354"/>
      <c r="KI331" s="354"/>
      <c r="KJ331" s="354"/>
      <c r="KK331" s="354"/>
      <c r="KL331" s="354"/>
      <c r="KM331" s="354"/>
      <c r="KN331" s="354"/>
      <c r="KO331" s="354"/>
      <c r="KP331" s="354"/>
      <c r="KQ331" s="354"/>
      <c r="KR331" s="354"/>
      <c r="KS331" s="354"/>
      <c r="KT331" s="354"/>
      <c r="KU331" s="354"/>
      <c r="KV331" s="51"/>
      <c r="KW331" s="47"/>
      <c r="KX331" s="47"/>
      <c r="KY331" s="47"/>
      <c r="KZ331" s="47"/>
      <c r="LA331" s="47"/>
      <c r="LB331" s="47"/>
      <c r="LC331" s="47"/>
      <c r="LD331" s="361"/>
      <c r="LE331" s="361"/>
      <c r="LF331" s="361"/>
      <c r="LG331" s="361"/>
      <c r="LH331" s="361"/>
      <c r="LI331" s="361"/>
      <c r="LJ331" s="361"/>
      <c r="LK331" s="361"/>
      <c r="LL331" s="361"/>
      <c r="LM331" s="361"/>
      <c r="LN331" s="361"/>
      <c r="LO331" s="361"/>
      <c r="LP331" s="361"/>
      <c r="LQ331" s="354"/>
      <c r="LR331" s="354"/>
      <c r="LS331" s="354"/>
      <c r="LT331" s="354"/>
      <c r="LU331" s="354"/>
      <c r="LV331" s="354"/>
      <c r="LW331" s="51"/>
      <c r="LX331" s="354"/>
      <c r="LY331" s="354"/>
      <c r="LZ331" s="354"/>
      <c r="MA331" s="354"/>
      <c r="MB331" s="363"/>
      <c r="MC331" s="363"/>
      <c r="MD331" s="354"/>
      <c r="ME331" s="354"/>
      <c r="MF331" s="354"/>
      <c r="MG331" s="354"/>
      <c r="MH331" s="354"/>
      <c r="MI331" s="354"/>
      <c r="MJ331" s="354"/>
      <c r="MK331" s="354"/>
      <c r="ML331" s="354"/>
      <c r="MM331" s="354"/>
      <c r="MN331" s="354"/>
      <c r="MO331" s="354"/>
      <c r="MP331" s="354"/>
      <c r="MQ331" s="354"/>
      <c r="MR331" s="354"/>
      <c r="MS331" s="51"/>
      <c r="MT331" s="364">
        <f t="shared" si="182"/>
        <v>0</v>
      </c>
      <c r="MU331" s="365">
        <f t="shared" si="183"/>
        <v>0</v>
      </c>
      <c r="MV331" s="366">
        <f t="shared" si="184"/>
        <v>0</v>
      </c>
      <c r="MW331" s="365">
        <v>180</v>
      </c>
      <c r="MX331" s="365">
        <v>432</v>
      </c>
      <c r="MY331" s="54"/>
      <c r="MZ331" s="708"/>
      <c r="NA331" s="708">
        <v>0.23</v>
      </c>
      <c r="NB331" s="709">
        <f t="shared" si="185"/>
        <v>0</v>
      </c>
      <c r="NC331" s="710"/>
      <c r="ND331" s="710">
        <v>1.73</v>
      </c>
      <c r="NE331" s="738">
        <f t="shared" si="212"/>
        <v>-0.122647631408176</v>
      </c>
      <c r="NF331" s="739"/>
      <c r="NG331" s="739"/>
      <c r="NH331" s="739">
        <v>1.73</v>
      </c>
      <c r="NI331" s="740">
        <f t="shared" si="186"/>
        <v>2494.66</v>
      </c>
      <c r="NJ331" s="738">
        <f t="shared" si="213"/>
        <v>-0.122647631408176</v>
      </c>
      <c r="NK331" s="741"/>
      <c r="NL331" s="742">
        <v>44562</v>
      </c>
      <c r="NM331" s="739">
        <f ca="1" t="shared" si="187"/>
        <v>17.1666666666667</v>
      </c>
      <c r="NN331" s="739">
        <f ca="1" t="shared" si="188"/>
        <v>515</v>
      </c>
      <c r="NO331" s="739">
        <v>1440</v>
      </c>
      <c r="NP331" s="739">
        <f t="shared" si="189"/>
        <v>0</v>
      </c>
      <c r="NQ331" s="761">
        <f t="shared" si="190"/>
        <v>0</v>
      </c>
      <c r="NR331" s="739">
        <f ca="1" t="shared" si="191"/>
        <v>0</v>
      </c>
      <c r="NS331" s="739">
        <f t="shared" si="192"/>
        <v>1442</v>
      </c>
      <c r="NT331" s="739"/>
      <c r="NU331" s="739">
        <f ca="1" t="shared" si="193"/>
        <v>0</v>
      </c>
      <c r="NV331" s="769">
        <f ca="1" t="shared" si="194"/>
        <v>0</v>
      </c>
      <c r="NW331" s="769" t="e">
        <f ca="1" t="shared" si="195"/>
        <v>#DIV/0!</v>
      </c>
      <c r="NX331" s="739"/>
      <c r="NY331" s="739"/>
      <c r="NZ331" s="739"/>
      <c r="OA331" s="739"/>
      <c r="OB331" s="739"/>
      <c r="OC331" s="739"/>
      <c r="OD331" s="739"/>
      <c r="OE331" s="743">
        <f t="shared" si="196"/>
        <v>0</v>
      </c>
      <c r="OF331" s="743">
        <f t="shared" si="197"/>
        <v>0</v>
      </c>
      <c r="OG331" s="743">
        <f t="shared" si="198"/>
        <v>0</v>
      </c>
      <c r="OH331" s="743">
        <f t="shared" si="199"/>
        <v>0</v>
      </c>
      <c r="OI331" s="743">
        <f t="shared" si="200"/>
        <v>0</v>
      </c>
      <c r="OJ331" s="739">
        <f t="shared" si="201"/>
        <v>0</v>
      </c>
      <c r="OK331" s="739">
        <f t="shared" si="202"/>
        <v>0</v>
      </c>
      <c r="OL331" s="739">
        <f t="shared" si="203"/>
        <v>0</v>
      </c>
      <c r="OM331" s="739">
        <f t="shared" si="204"/>
        <v>0</v>
      </c>
      <c r="ON331" s="739">
        <f t="shared" si="205"/>
        <v>0</v>
      </c>
      <c r="OO331" s="739">
        <f t="shared" si="206"/>
        <v>0</v>
      </c>
      <c r="OP331" s="739"/>
      <c r="OQ331" s="739">
        <f t="shared" si="207"/>
        <v>0</v>
      </c>
      <c r="OR331" s="739">
        <f t="shared" si="208"/>
        <v>0</v>
      </c>
      <c r="OS331" s="739">
        <f t="shared" si="209"/>
        <v>0</v>
      </c>
      <c r="OT331" s="739">
        <f t="shared" si="210"/>
        <v>0</v>
      </c>
      <c r="OU331" s="739"/>
      <c r="OV331" s="739"/>
      <c r="OW331" s="739"/>
      <c r="OX331" s="739"/>
      <c r="OY331" s="739"/>
      <c r="OZ331" s="739"/>
      <c r="PA331" s="739"/>
      <c r="PB331" s="739"/>
      <c r="PC331" s="739"/>
      <c r="PD331" s="739"/>
      <c r="PE331" s="739"/>
      <c r="PF331" s="739"/>
      <c r="PG331" s="739"/>
      <c r="PI331" s="28">
        <v>0</v>
      </c>
      <c r="PJ331" s="28">
        <v>0</v>
      </c>
      <c r="PK331" s="28">
        <v>0</v>
      </c>
      <c r="PL331" s="28">
        <v>0</v>
      </c>
      <c r="PM331" s="28">
        <v>0</v>
      </c>
      <c r="PN331" s="28">
        <v>72</v>
      </c>
      <c r="PO331" s="28">
        <v>0</v>
      </c>
      <c r="PP331" s="28">
        <v>0</v>
      </c>
      <c r="PQ331" s="28">
        <v>108</v>
      </c>
      <c r="PR331" s="28">
        <v>0</v>
      </c>
      <c r="PS331" s="28">
        <v>0</v>
      </c>
      <c r="PT331" s="28">
        <v>0</v>
      </c>
      <c r="PU331" s="28">
        <v>0</v>
      </c>
      <c r="PV331" s="28">
        <v>180</v>
      </c>
      <c r="PW331" s="28">
        <v>0</v>
      </c>
    </row>
    <row r="332" s="28" customFormat="1" customHeight="1" spans="1:439">
      <c r="A332" s="847" t="s">
        <v>1334</v>
      </c>
      <c r="B332" s="343"/>
      <c r="C332" s="95" t="s">
        <v>1917</v>
      </c>
      <c r="D332" s="95" t="s">
        <v>2249</v>
      </c>
      <c r="E332" s="411"/>
      <c r="F332" s="290" t="s">
        <v>2284</v>
      </c>
      <c r="G332" s="112" t="s">
        <v>898</v>
      </c>
      <c r="H332" s="848" t="s">
        <v>898</v>
      </c>
      <c r="I332" s="99">
        <f t="shared" si="214"/>
        <v>-100</v>
      </c>
      <c r="J332" s="100">
        <v>1640</v>
      </c>
      <c r="K332" s="454">
        <v>0</v>
      </c>
      <c r="L332" s="150">
        <f t="shared" si="215"/>
        <v>1540</v>
      </c>
      <c r="M332" s="151">
        <f t="shared" si="216"/>
        <v>1540</v>
      </c>
      <c r="N332" s="455"/>
      <c r="O332" s="35">
        <v>1640</v>
      </c>
      <c r="P332" s="157"/>
      <c r="Q332" s="154">
        <f t="shared" si="217"/>
        <v>0</v>
      </c>
      <c r="R332" s="34">
        <f t="shared" si="218"/>
        <v>0</v>
      </c>
      <c r="S332" s="490"/>
      <c r="T332" s="490"/>
      <c r="U332" s="824"/>
      <c r="V332" s="824"/>
      <c r="W332" s="490"/>
      <c r="X332" s="489"/>
      <c r="Y332" s="505"/>
      <c r="Z332" s="505"/>
      <c r="AA332" s="505"/>
      <c r="AB332" s="505"/>
      <c r="AC332" s="505"/>
      <c r="AD332" s="505"/>
      <c r="AE332" s="505"/>
      <c r="AF332" s="490"/>
      <c r="AG332" s="490"/>
      <c r="AH332" s="490"/>
      <c r="AI332" s="490"/>
      <c r="AJ332" s="490"/>
      <c r="AK332" s="490"/>
      <c r="AL332" s="490"/>
      <c r="AM332" s="490"/>
      <c r="AN332" s="490"/>
      <c r="AO332" s="490"/>
      <c r="AP332" s="490"/>
      <c r="AQ332" s="490"/>
      <c r="AR332" s="490"/>
      <c r="AS332" s="490"/>
      <c r="AT332" s="490"/>
      <c r="AU332" s="490"/>
      <c r="AV332" s="490"/>
      <c r="AW332" s="490"/>
      <c r="AX332" s="490"/>
      <c r="AY332" s="100"/>
      <c r="AZ332" s="48"/>
      <c r="BA332" s="48"/>
      <c r="BB332" s="48"/>
      <c r="BC332" s="48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354"/>
      <c r="BT332" s="354"/>
      <c r="BU332" s="354"/>
      <c r="BV332" s="354"/>
      <c r="BW332" s="354"/>
      <c r="BX332" s="354"/>
      <c r="BY332" s="354"/>
      <c r="BZ332" s="354"/>
      <c r="CA332" s="354"/>
      <c r="CB332" s="354"/>
      <c r="CC332" s="354"/>
      <c r="CD332" s="354"/>
      <c r="CE332" s="354"/>
      <c r="CF332" s="354"/>
      <c r="CG332" s="354"/>
      <c r="CH332" s="354"/>
      <c r="CI332" s="354"/>
      <c r="CJ332" s="354"/>
      <c r="CK332" s="354"/>
      <c r="CL332" s="354"/>
      <c r="CM332" s="354"/>
      <c r="CN332" s="354"/>
      <c r="CO332" s="354"/>
      <c r="CP332" s="358"/>
      <c r="CQ332" s="48"/>
      <c r="CR332" s="354"/>
      <c r="CS332" s="354"/>
      <c r="CT332" s="355"/>
      <c r="CU332" s="354"/>
      <c r="CV332" s="354"/>
      <c r="CW332" s="354"/>
      <c r="CX332" s="354"/>
      <c r="CY332" s="354"/>
      <c r="CZ332" s="354"/>
      <c r="DA332" s="356"/>
      <c r="DB332" s="354"/>
      <c r="DC332" s="354"/>
      <c r="DD332" s="354"/>
      <c r="DE332" s="354"/>
      <c r="DF332" s="354"/>
      <c r="DG332" s="354"/>
      <c r="DH332" s="354"/>
      <c r="DI332" s="354"/>
      <c r="DJ332" s="354"/>
      <c r="DK332" s="354"/>
      <c r="DL332" s="354"/>
      <c r="DM332" s="354"/>
      <c r="DN332" s="354"/>
      <c r="DO332" s="354"/>
      <c r="DP332" s="354"/>
      <c r="DQ332" s="354"/>
      <c r="DR332" s="354"/>
      <c r="DS332" s="354"/>
      <c r="DT332" s="354"/>
      <c r="DU332" s="354"/>
      <c r="DV332" s="354"/>
      <c r="DW332" s="354"/>
      <c r="DX332" s="354"/>
      <c r="DY332" s="354"/>
      <c r="DZ332" s="357"/>
      <c r="EA332" s="356"/>
      <c r="EB332" s="356"/>
      <c r="EC332" s="356"/>
      <c r="ED332" s="356"/>
      <c r="EE332" s="358"/>
      <c r="EF332" s="48"/>
      <c r="EG332" s="46"/>
      <c r="EH332" s="46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8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354"/>
      <c r="FR332" s="354"/>
      <c r="FS332" s="354"/>
      <c r="FT332" s="354"/>
      <c r="FU332" s="354"/>
      <c r="FV332" s="354"/>
      <c r="FW332" s="354"/>
      <c r="FX332" s="354"/>
      <c r="FY332" s="354"/>
      <c r="FZ332" s="354"/>
      <c r="GA332" s="354"/>
      <c r="GB332" s="354"/>
      <c r="GC332" s="354"/>
      <c r="GD332" s="354"/>
      <c r="GE332" s="354"/>
      <c r="GF332" s="354"/>
      <c r="GG332" s="354"/>
      <c r="GH332" s="354"/>
      <c r="GI332" s="354"/>
      <c r="GJ332" s="354"/>
      <c r="GK332" s="354"/>
      <c r="GL332" s="354"/>
      <c r="GM332" s="354"/>
      <c r="GN332" s="354"/>
      <c r="GO332" s="354"/>
      <c r="GP332" s="354"/>
      <c r="GQ332" s="354"/>
      <c r="GR332" s="354"/>
      <c r="GS332" s="354"/>
      <c r="GT332" s="354"/>
      <c r="GU332" s="354"/>
      <c r="GV332" s="354"/>
      <c r="GW332" s="354"/>
      <c r="GX332" s="354"/>
      <c r="GY332" s="354"/>
      <c r="GZ332" s="354"/>
      <c r="HA332" s="354"/>
      <c r="HB332" s="354"/>
      <c r="HC332" s="354"/>
      <c r="HD332" s="354"/>
      <c r="HE332" s="354"/>
      <c r="HF332" s="354"/>
      <c r="HG332" s="354"/>
      <c r="HH332" s="354"/>
      <c r="HI332" s="354"/>
      <c r="HJ332" s="354"/>
      <c r="HK332" s="354"/>
      <c r="HL332" s="354"/>
      <c r="HM332" s="354"/>
      <c r="HN332" s="354"/>
      <c r="HO332" s="354"/>
      <c r="HP332" s="354"/>
      <c r="HQ332" s="354"/>
      <c r="HR332" s="354"/>
      <c r="HS332" s="354"/>
      <c r="HT332" s="354"/>
      <c r="HU332" s="354"/>
      <c r="HV332" s="354"/>
      <c r="HW332" s="354"/>
      <c r="HX332" s="354"/>
      <c r="HY332" s="354"/>
      <c r="HZ332" s="354"/>
      <c r="IA332" s="354"/>
      <c r="IB332" s="354"/>
      <c r="IC332" s="354"/>
      <c r="ID332" s="354"/>
      <c r="IE332" s="354"/>
      <c r="IF332" s="354"/>
      <c r="IG332" s="354"/>
      <c r="IH332" s="354"/>
      <c r="II332" s="354"/>
      <c r="IJ332" s="354"/>
      <c r="IK332" s="354"/>
      <c r="IL332" s="354"/>
      <c r="IM332" s="354"/>
      <c r="IN332" s="354"/>
      <c r="IO332" s="354"/>
      <c r="IP332" s="354"/>
      <c r="IQ332" s="354"/>
      <c r="IR332" s="50"/>
      <c r="IS332" s="47"/>
      <c r="IT332" s="47"/>
      <c r="IU332" s="47"/>
      <c r="IV332" s="47"/>
      <c r="IW332" s="47"/>
      <c r="IX332" s="47"/>
      <c r="IY332" s="47"/>
      <c r="IZ332" s="47"/>
      <c r="JA332" s="47"/>
      <c r="JB332" s="47"/>
      <c r="JC332" s="47"/>
      <c r="JD332" s="47"/>
      <c r="JE332" s="47"/>
      <c r="JF332" s="47"/>
      <c r="JG332" s="47"/>
      <c r="JH332" s="47"/>
      <c r="JI332" s="47"/>
      <c r="JJ332" s="47"/>
      <c r="JK332" s="47"/>
      <c r="JL332" s="354"/>
      <c r="JM332" s="354"/>
      <c r="JN332" s="354"/>
      <c r="JO332" s="354"/>
      <c r="JP332" s="354"/>
      <c r="JQ332" s="354"/>
      <c r="JR332" s="354"/>
      <c r="JS332" s="354"/>
      <c r="JT332" s="354"/>
      <c r="JU332" s="354"/>
      <c r="JV332" s="354"/>
      <c r="JW332" s="354"/>
      <c r="JX332" s="354"/>
      <c r="JY332" s="354"/>
      <c r="JZ332" s="354"/>
      <c r="KA332" s="354"/>
      <c r="KB332" s="354"/>
      <c r="KC332" s="354"/>
      <c r="KD332" s="354"/>
      <c r="KE332" s="354"/>
      <c r="KF332" s="354"/>
      <c r="KG332" s="354"/>
      <c r="KH332" s="354"/>
      <c r="KI332" s="354"/>
      <c r="KJ332" s="354"/>
      <c r="KK332" s="354"/>
      <c r="KL332" s="354"/>
      <c r="KM332" s="354"/>
      <c r="KN332" s="354"/>
      <c r="KO332" s="354"/>
      <c r="KP332" s="354"/>
      <c r="KQ332" s="354"/>
      <c r="KR332" s="354"/>
      <c r="KS332" s="354"/>
      <c r="KT332" s="354"/>
      <c r="KU332" s="354"/>
      <c r="KV332" s="51"/>
      <c r="KW332" s="47"/>
      <c r="KX332" s="47">
        <v>100</v>
      </c>
      <c r="KY332" s="47"/>
      <c r="KZ332" s="47"/>
      <c r="LA332" s="47"/>
      <c r="LB332" s="47"/>
      <c r="LC332" s="47"/>
      <c r="LD332" s="361"/>
      <c r="LE332" s="361"/>
      <c r="LF332" s="361"/>
      <c r="LG332" s="361"/>
      <c r="LH332" s="361"/>
      <c r="LI332" s="361"/>
      <c r="LJ332" s="361"/>
      <c r="LK332" s="361"/>
      <c r="LL332" s="361"/>
      <c r="LM332" s="361"/>
      <c r="LN332" s="361"/>
      <c r="LO332" s="361"/>
      <c r="LP332" s="361"/>
      <c r="LQ332" s="354"/>
      <c r="LR332" s="354"/>
      <c r="LS332" s="354"/>
      <c r="LT332" s="354"/>
      <c r="LU332" s="354"/>
      <c r="LV332" s="354"/>
      <c r="LW332" s="51"/>
      <c r="LX332" s="354"/>
      <c r="LY332" s="354"/>
      <c r="LZ332" s="354"/>
      <c r="MA332" s="354"/>
      <c r="MB332" s="363"/>
      <c r="MC332" s="363"/>
      <c r="MD332" s="354"/>
      <c r="ME332" s="354"/>
      <c r="MF332" s="354"/>
      <c r="MG332" s="354"/>
      <c r="MH332" s="354"/>
      <c r="MI332" s="354"/>
      <c r="MJ332" s="354"/>
      <c r="MK332" s="354"/>
      <c r="ML332" s="354"/>
      <c r="MM332" s="354"/>
      <c r="MN332" s="354"/>
      <c r="MO332" s="354"/>
      <c r="MP332" s="354"/>
      <c r="MQ332" s="354"/>
      <c r="MR332" s="354"/>
      <c r="MS332" s="51"/>
      <c r="MT332" s="364">
        <f t="shared" ref="MT332:MT395" si="219">SUM(EF332:IR332)</f>
        <v>0</v>
      </c>
      <c r="MU332" s="365">
        <f t="shared" ref="MU332:MU395" si="220">SUM(IS332:MS332)</f>
        <v>100</v>
      </c>
      <c r="MV332" s="366">
        <f t="shared" ref="MV332:MV395" si="221">MU332+MT332</f>
        <v>100</v>
      </c>
      <c r="MW332" s="365">
        <v>180</v>
      </c>
      <c r="MX332" s="365">
        <v>84</v>
      </c>
      <c r="MY332" s="54"/>
      <c r="MZ332" s="708"/>
      <c r="NA332" s="708">
        <v>0.23</v>
      </c>
      <c r="NB332" s="709">
        <f t="shared" ref="NB332:NB395" si="222">NA332*NP332</f>
        <v>23</v>
      </c>
      <c r="NC332" s="710"/>
      <c r="ND332" s="710">
        <v>1.73</v>
      </c>
      <c r="NE332" s="738">
        <f t="shared" si="212"/>
        <v>-0.122647631408176</v>
      </c>
      <c r="NF332" s="739"/>
      <c r="NG332" s="739"/>
      <c r="NH332" s="739">
        <v>1.73</v>
      </c>
      <c r="NI332" s="740">
        <f t="shared" ref="NI332:NI395" si="223">ND332*NS332</f>
        <v>2664.2</v>
      </c>
      <c r="NJ332" s="738">
        <f t="shared" si="213"/>
        <v>-0.122647631408176</v>
      </c>
      <c r="NK332" s="741"/>
      <c r="NL332" s="742">
        <v>44562</v>
      </c>
      <c r="NM332" s="739">
        <f ca="1" t="shared" ref="NM332:NM395" si="224">NN332/30</f>
        <v>17.1666666666667</v>
      </c>
      <c r="NN332" s="739">
        <f ca="1" t="shared" ref="NN332:NN395" si="225">DATEDIF(NL332,TODAY(),"D")</f>
        <v>515</v>
      </c>
      <c r="NO332" s="739">
        <v>1640</v>
      </c>
      <c r="NP332" s="739">
        <f t="shared" ref="NP332:NP395" si="226">MV332</f>
        <v>100</v>
      </c>
      <c r="NQ332" s="761">
        <f t="shared" ref="NQ332:NQ395" si="227">NP332/((NO332+NS332)/2)</f>
        <v>0.0628930817610063</v>
      </c>
      <c r="NR332" s="739">
        <f ca="1" t="shared" ref="NR332:NR395" si="228">NQ332/NN332*365</f>
        <v>0.0445747084325579</v>
      </c>
      <c r="NS332" s="739">
        <f t="shared" ref="NS332:NS395" si="229">L332</f>
        <v>1540</v>
      </c>
      <c r="NT332" s="739"/>
      <c r="NU332" s="739">
        <f ca="1" t="shared" ref="NU332:NU395" si="230">NP332/NM332</f>
        <v>5.8252427184466</v>
      </c>
      <c r="NV332" s="769">
        <f ca="1" t="shared" ref="NV332:NV395" si="231">NP332/NN332</f>
        <v>0.194174757281553</v>
      </c>
      <c r="NW332" s="769">
        <f ca="1" t="shared" ref="NW332:NW395" si="232">NS332/NV332</f>
        <v>7931</v>
      </c>
      <c r="NX332" s="739"/>
      <c r="NY332" s="739"/>
      <c r="NZ332" s="739"/>
      <c r="OA332" s="739"/>
      <c r="OB332" s="739"/>
      <c r="OC332" s="739"/>
      <c r="OD332" s="739"/>
      <c r="OE332" s="743">
        <f t="shared" ref="OE332:OE395" si="233">KW332+IS332+IT332+ET332+EP332+EN332+EM332+EL332+EK332+EJ332+EI332+EH332+EG332+EF332</f>
        <v>0</v>
      </c>
      <c r="OF332" s="743">
        <f t="shared" ref="OF332:OF395" si="234">LA332+KZ332+KY332+KX332+IW332+IV332+IU332+EV332+ER332+EO332</f>
        <v>100</v>
      </c>
      <c r="OG332" s="743">
        <f t="shared" ref="OG332:OG395" si="235">LY332+LX332+LG332+LF332+LE332+LD332+LC332+LB332+IY332+IX332+FG332+FF332+FE332+FC332+FB332+FA332+EZ332+EX332+EW332+ES332+FI332</f>
        <v>0</v>
      </c>
      <c r="OH332" s="743">
        <f t="shared" ref="OH332:OH395" si="236">LH332+JD332+JB332+JA332+IZ332+FT332+FM332+FL332+FK332+FJ332+FH332+FD332</f>
        <v>0</v>
      </c>
      <c r="OI332" s="743">
        <f t="shared" ref="OI332:OI395" si="237">JH332+JG332+JF332+GD332+FV332+FU332+FR332+FO332+FR332+FW332+FS332</f>
        <v>0</v>
      </c>
      <c r="OJ332" s="739">
        <f t="shared" ref="OJ332:OJ395" si="238">JI332+GQ332+GP332+GO332+GM332+GK332+GJ332+GI332+GH332+GG332+GF332+GE332+GB332+GA332+FZ332+FY332+FX332+FP332</f>
        <v>0</v>
      </c>
      <c r="OK332" s="739">
        <f t="shared" ref="OK332:OK395" si="239">LZ332+LM332+LL332+LK332+LJ332+LI332+JU332+JT332+JS332+JR332+JQ332+JP332+JO332+JN332+JM332+JL332+JK332+JJ332+GW332+GV332+GU332+GT332+GR332+GN332</f>
        <v>0</v>
      </c>
      <c r="OL332" s="739">
        <f t="shared" ref="OL332:OL395" si="240">LN332+JX332+JW332+JV332+GY332+GX332+GL332+FN332+FQ332+GS332</f>
        <v>0</v>
      </c>
      <c r="OM332" s="739">
        <f t="shared" ref="OM332:OM395" si="241">MB332+MA332+KH332+KG332+KF332+KE332+KD332+KC332+KB332+KA332+JZ332+JY332+HI332+HF332+HC332+GZ332+LO332</f>
        <v>0</v>
      </c>
      <c r="ON332" s="739">
        <f t="shared" ref="ON332:ON395" si="242">MF332+ME332+MD332+MC332+LP332+LQ332+HT332+HN332+HM332+HL332+HK332+HH332+HG332+HE332</f>
        <v>0</v>
      </c>
      <c r="OO332" s="739">
        <f t="shared" ref="OO332:OO395" si="243">MI332+MG332+LU332+LT332+LS332+LR332+KQ332+KN332+KM332+KL332+KK332+KJ332+KI332+II332+IA332+HY332+HW332+HV332+HS332+HR332+HQ332+HP332+HJ332+HD332</f>
        <v>0</v>
      </c>
      <c r="OP332" s="739"/>
      <c r="OQ332" s="739">
        <f t="shared" ref="OQ332:OQ395" si="244">MJ332+MH332+KP332+KO332+IL332+IK332+IJ332+IH332+IG332+IF332+IE332+ID332+IC332+IB332+HZ332+HX332+HU332+HB332</f>
        <v>0</v>
      </c>
      <c r="OR332" s="739">
        <f t="shared" ref="OR332:OR395" si="245">OQ332+OM332+OL332+OK332+OJ332+OI332+OH332+OG332+OF332+OE332+ON332+OO332+OP332</f>
        <v>100</v>
      </c>
      <c r="OS332" s="739">
        <f t="shared" ref="OS332:OS395" si="246">JE332</f>
        <v>0</v>
      </c>
      <c r="OT332" s="739">
        <f t="shared" ref="OT332:OT395" si="247">OR332+OS332-MV332</f>
        <v>0</v>
      </c>
      <c r="OU332" s="739"/>
      <c r="OV332" s="739"/>
      <c r="OW332" s="739"/>
      <c r="OX332" s="739"/>
      <c r="OY332" s="739"/>
      <c r="OZ332" s="739"/>
      <c r="PA332" s="739"/>
      <c r="PB332" s="739"/>
      <c r="PC332" s="739"/>
      <c r="PD332" s="739"/>
      <c r="PE332" s="739"/>
      <c r="PF332" s="739"/>
      <c r="PG332" s="739"/>
      <c r="PI332" s="28">
        <v>0</v>
      </c>
      <c r="PJ332" s="28">
        <v>0</v>
      </c>
      <c r="PK332" s="28">
        <v>0</v>
      </c>
      <c r="PL332" s="28">
        <v>0</v>
      </c>
      <c r="PM332" s="28">
        <v>0</v>
      </c>
      <c r="PN332" s="28">
        <v>72</v>
      </c>
      <c r="PO332" s="28">
        <v>0</v>
      </c>
      <c r="PP332" s="28">
        <v>0</v>
      </c>
      <c r="PQ332" s="28">
        <v>108</v>
      </c>
      <c r="PR332" s="28">
        <v>0</v>
      </c>
      <c r="PS332" s="28">
        <v>0</v>
      </c>
      <c r="PT332" s="28">
        <v>0</v>
      </c>
      <c r="PU332" s="28">
        <v>0</v>
      </c>
      <c r="PV332" s="28">
        <v>180</v>
      </c>
      <c r="PW332" s="28">
        <v>0</v>
      </c>
    </row>
    <row r="333" s="28" customFormat="1" customHeight="1" spans="1:439">
      <c r="A333" s="847" t="s">
        <v>1334</v>
      </c>
      <c r="B333" s="343"/>
      <c r="C333" s="95" t="s">
        <v>1917</v>
      </c>
      <c r="D333" s="95" t="s">
        <v>2249</v>
      </c>
      <c r="E333" s="411"/>
      <c r="F333" s="290" t="s">
        <v>2285</v>
      </c>
      <c r="G333" s="112" t="s">
        <v>898</v>
      </c>
      <c r="H333" s="848" t="s">
        <v>898</v>
      </c>
      <c r="I333" s="99">
        <f t="shared" si="214"/>
        <v>0</v>
      </c>
      <c r="J333" s="100">
        <v>1041</v>
      </c>
      <c r="K333" s="454">
        <v>0</v>
      </c>
      <c r="L333" s="150">
        <f t="shared" si="215"/>
        <v>1041</v>
      </c>
      <c r="M333" s="151">
        <f t="shared" si="216"/>
        <v>1041</v>
      </c>
      <c r="N333" s="455"/>
      <c r="O333" s="35">
        <v>1041</v>
      </c>
      <c r="P333" s="157"/>
      <c r="Q333" s="154">
        <f t="shared" si="217"/>
        <v>0</v>
      </c>
      <c r="R333" s="34">
        <f t="shared" si="218"/>
        <v>0</v>
      </c>
      <c r="S333" s="490"/>
      <c r="T333" s="490"/>
      <c r="U333" s="824"/>
      <c r="V333" s="824"/>
      <c r="W333" s="490"/>
      <c r="X333" s="489"/>
      <c r="Y333" s="505"/>
      <c r="Z333" s="505"/>
      <c r="AA333" s="505"/>
      <c r="AB333" s="505"/>
      <c r="AC333" s="505"/>
      <c r="AD333" s="505"/>
      <c r="AE333" s="505"/>
      <c r="AF333" s="490"/>
      <c r="AG333" s="490"/>
      <c r="AH333" s="490"/>
      <c r="AI333" s="490"/>
      <c r="AJ333" s="490"/>
      <c r="AK333" s="490"/>
      <c r="AL333" s="490"/>
      <c r="AM333" s="490"/>
      <c r="AN333" s="490"/>
      <c r="AO333" s="490"/>
      <c r="AP333" s="490"/>
      <c r="AQ333" s="490"/>
      <c r="AR333" s="490"/>
      <c r="AS333" s="490"/>
      <c r="AT333" s="490"/>
      <c r="AU333" s="490"/>
      <c r="AV333" s="490"/>
      <c r="AW333" s="490"/>
      <c r="AX333" s="490"/>
      <c r="AY333" s="100"/>
      <c r="AZ333" s="48"/>
      <c r="BA333" s="48"/>
      <c r="BB333" s="48"/>
      <c r="BC333" s="48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354"/>
      <c r="BT333" s="354"/>
      <c r="BU333" s="354"/>
      <c r="BV333" s="354"/>
      <c r="BW333" s="354"/>
      <c r="BX333" s="354"/>
      <c r="BY333" s="354"/>
      <c r="BZ333" s="354"/>
      <c r="CA333" s="354"/>
      <c r="CB333" s="354"/>
      <c r="CC333" s="354"/>
      <c r="CD333" s="354"/>
      <c r="CE333" s="354"/>
      <c r="CF333" s="354"/>
      <c r="CG333" s="354"/>
      <c r="CH333" s="354"/>
      <c r="CI333" s="354"/>
      <c r="CJ333" s="354"/>
      <c r="CK333" s="354"/>
      <c r="CL333" s="354"/>
      <c r="CM333" s="354"/>
      <c r="CN333" s="354"/>
      <c r="CO333" s="354"/>
      <c r="CP333" s="358"/>
      <c r="CQ333" s="48"/>
      <c r="CR333" s="354"/>
      <c r="CS333" s="354"/>
      <c r="CT333" s="355"/>
      <c r="CU333" s="354"/>
      <c r="CV333" s="354"/>
      <c r="CW333" s="354"/>
      <c r="CX333" s="354"/>
      <c r="CY333" s="354"/>
      <c r="CZ333" s="354"/>
      <c r="DA333" s="356"/>
      <c r="DB333" s="354"/>
      <c r="DC333" s="354"/>
      <c r="DD333" s="354"/>
      <c r="DE333" s="354"/>
      <c r="DF333" s="354"/>
      <c r="DG333" s="354"/>
      <c r="DH333" s="354"/>
      <c r="DI333" s="354"/>
      <c r="DJ333" s="354"/>
      <c r="DK333" s="354"/>
      <c r="DL333" s="354"/>
      <c r="DM333" s="354"/>
      <c r="DN333" s="354"/>
      <c r="DO333" s="354"/>
      <c r="DP333" s="354"/>
      <c r="DQ333" s="354"/>
      <c r="DR333" s="354"/>
      <c r="DS333" s="354"/>
      <c r="DT333" s="354"/>
      <c r="DU333" s="354"/>
      <c r="DV333" s="354"/>
      <c r="DW333" s="354"/>
      <c r="DX333" s="354"/>
      <c r="DY333" s="354"/>
      <c r="DZ333" s="357"/>
      <c r="EA333" s="356"/>
      <c r="EB333" s="356"/>
      <c r="EC333" s="356"/>
      <c r="ED333" s="356"/>
      <c r="EE333" s="358"/>
      <c r="EF333" s="48"/>
      <c r="EG333" s="46"/>
      <c r="EH333" s="46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8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354"/>
      <c r="FR333" s="354"/>
      <c r="FS333" s="354"/>
      <c r="FT333" s="354"/>
      <c r="FU333" s="354"/>
      <c r="FV333" s="354"/>
      <c r="FW333" s="354"/>
      <c r="FX333" s="354"/>
      <c r="FY333" s="354"/>
      <c r="FZ333" s="354"/>
      <c r="GA333" s="354"/>
      <c r="GB333" s="354"/>
      <c r="GC333" s="354"/>
      <c r="GD333" s="354"/>
      <c r="GE333" s="354"/>
      <c r="GF333" s="354"/>
      <c r="GG333" s="354"/>
      <c r="GH333" s="354"/>
      <c r="GI333" s="354"/>
      <c r="GJ333" s="354"/>
      <c r="GK333" s="354"/>
      <c r="GL333" s="354"/>
      <c r="GM333" s="354"/>
      <c r="GN333" s="354"/>
      <c r="GO333" s="354"/>
      <c r="GP333" s="354"/>
      <c r="GQ333" s="354"/>
      <c r="GR333" s="354"/>
      <c r="GS333" s="354"/>
      <c r="GT333" s="354"/>
      <c r="GU333" s="354"/>
      <c r="GV333" s="354"/>
      <c r="GW333" s="354"/>
      <c r="GX333" s="354"/>
      <c r="GY333" s="354"/>
      <c r="GZ333" s="354"/>
      <c r="HA333" s="354"/>
      <c r="HB333" s="354"/>
      <c r="HC333" s="354"/>
      <c r="HD333" s="354"/>
      <c r="HE333" s="354"/>
      <c r="HF333" s="354"/>
      <c r="HG333" s="354"/>
      <c r="HH333" s="354"/>
      <c r="HI333" s="354"/>
      <c r="HJ333" s="354"/>
      <c r="HK333" s="354"/>
      <c r="HL333" s="354"/>
      <c r="HM333" s="354"/>
      <c r="HN333" s="354"/>
      <c r="HO333" s="354"/>
      <c r="HP333" s="354"/>
      <c r="HQ333" s="354"/>
      <c r="HR333" s="354"/>
      <c r="HS333" s="354"/>
      <c r="HT333" s="354"/>
      <c r="HU333" s="354"/>
      <c r="HV333" s="354"/>
      <c r="HW333" s="354"/>
      <c r="HX333" s="354"/>
      <c r="HY333" s="354"/>
      <c r="HZ333" s="354"/>
      <c r="IA333" s="354"/>
      <c r="IB333" s="354"/>
      <c r="IC333" s="354"/>
      <c r="ID333" s="354"/>
      <c r="IE333" s="354"/>
      <c r="IF333" s="354"/>
      <c r="IG333" s="354"/>
      <c r="IH333" s="354"/>
      <c r="II333" s="354"/>
      <c r="IJ333" s="354"/>
      <c r="IK333" s="354"/>
      <c r="IL333" s="354"/>
      <c r="IM333" s="354"/>
      <c r="IN333" s="354"/>
      <c r="IO333" s="354"/>
      <c r="IP333" s="354"/>
      <c r="IQ333" s="354"/>
      <c r="IR333" s="50"/>
      <c r="IS333" s="47"/>
      <c r="IT333" s="47"/>
      <c r="IU333" s="47"/>
      <c r="IV333" s="47"/>
      <c r="IW333" s="47"/>
      <c r="IX333" s="47"/>
      <c r="IY333" s="47"/>
      <c r="IZ333" s="47"/>
      <c r="JA333" s="47"/>
      <c r="JB333" s="47"/>
      <c r="JC333" s="47"/>
      <c r="JD333" s="47"/>
      <c r="JE333" s="47"/>
      <c r="JF333" s="47"/>
      <c r="JG333" s="47"/>
      <c r="JH333" s="47"/>
      <c r="JI333" s="47"/>
      <c r="JJ333" s="47"/>
      <c r="JK333" s="47"/>
      <c r="JL333" s="354"/>
      <c r="JM333" s="354"/>
      <c r="JN333" s="354"/>
      <c r="JO333" s="354"/>
      <c r="JP333" s="354"/>
      <c r="JQ333" s="354"/>
      <c r="JR333" s="354"/>
      <c r="JS333" s="354"/>
      <c r="JT333" s="354"/>
      <c r="JU333" s="354"/>
      <c r="JV333" s="354"/>
      <c r="JW333" s="354"/>
      <c r="JX333" s="354"/>
      <c r="JY333" s="354"/>
      <c r="JZ333" s="354"/>
      <c r="KA333" s="354"/>
      <c r="KB333" s="354"/>
      <c r="KC333" s="354"/>
      <c r="KD333" s="354"/>
      <c r="KE333" s="354"/>
      <c r="KF333" s="354"/>
      <c r="KG333" s="354"/>
      <c r="KH333" s="354"/>
      <c r="KI333" s="354"/>
      <c r="KJ333" s="354"/>
      <c r="KK333" s="354"/>
      <c r="KL333" s="354"/>
      <c r="KM333" s="354"/>
      <c r="KN333" s="354"/>
      <c r="KO333" s="354"/>
      <c r="KP333" s="354"/>
      <c r="KQ333" s="354"/>
      <c r="KR333" s="354"/>
      <c r="KS333" s="354"/>
      <c r="KT333" s="354"/>
      <c r="KU333" s="354"/>
      <c r="KV333" s="51"/>
      <c r="KW333" s="47"/>
      <c r="KX333" s="47"/>
      <c r="KY333" s="47"/>
      <c r="KZ333" s="47"/>
      <c r="LA333" s="47"/>
      <c r="LB333" s="47"/>
      <c r="LC333" s="47"/>
      <c r="LD333" s="361"/>
      <c r="LE333" s="361"/>
      <c r="LF333" s="361"/>
      <c r="LG333" s="361"/>
      <c r="LH333" s="361"/>
      <c r="LI333" s="361"/>
      <c r="LJ333" s="361"/>
      <c r="LK333" s="361"/>
      <c r="LL333" s="361"/>
      <c r="LM333" s="361"/>
      <c r="LN333" s="361"/>
      <c r="LO333" s="361"/>
      <c r="LP333" s="361"/>
      <c r="LQ333" s="354"/>
      <c r="LR333" s="354"/>
      <c r="LS333" s="354"/>
      <c r="LT333" s="354"/>
      <c r="LU333" s="354"/>
      <c r="LV333" s="354"/>
      <c r="LW333" s="51"/>
      <c r="LX333" s="354"/>
      <c r="LY333" s="354"/>
      <c r="LZ333" s="354"/>
      <c r="MA333" s="354"/>
      <c r="MB333" s="363"/>
      <c r="MC333" s="363"/>
      <c r="MD333" s="354"/>
      <c r="ME333" s="354"/>
      <c r="MF333" s="354"/>
      <c r="MG333" s="354"/>
      <c r="MH333" s="354"/>
      <c r="MI333" s="354"/>
      <c r="MJ333" s="354"/>
      <c r="MK333" s="354"/>
      <c r="ML333" s="354"/>
      <c r="MM333" s="354"/>
      <c r="MN333" s="354"/>
      <c r="MO333" s="354"/>
      <c r="MP333" s="354"/>
      <c r="MQ333" s="354"/>
      <c r="MR333" s="354"/>
      <c r="MS333" s="51"/>
      <c r="MT333" s="364">
        <f t="shared" si="219"/>
        <v>0</v>
      </c>
      <c r="MU333" s="365">
        <f t="shared" si="220"/>
        <v>0</v>
      </c>
      <c r="MV333" s="366">
        <f t="shared" si="221"/>
        <v>0</v>
      </c>
      <c r="MW333" s="365">
        <v>704</v>
      </c>
      <c r="MX333" s="365">
        <v>180</v>
      </c>
      <c r="MY333" s="54"/>
      <c r="MZ333" s="708"/>
      <c r="NA333" s="708">
        <v>0.23</v>
      </c>
      <c r="NB333" s="709">
        <f t="shared" si="222"/>
        <v>0</v>
      </c>
      <c r="NC333" s="710"/>
      <c r="ND333" s="710">
        <v>1.73</v>
      </c>
      <c r="NE333" s="738">
        <f t="shared" si="212"/>
        <v>-0.122647631408176</v>
      </c>
      <c r="NF333" s="739"/>
      <c r="NG333" s="739"/>
      <c r="NH333" s="739">
        <v>1.73</v>
      </c>
      <c r="NI333" s="740">
        <f t="shared" si="223"/>
        <v>1800.93</v>
      </c>
      <c r="NJ333" s="738">
        <f t="shared" si="213"/>
        <v>-0.122647631408176</v>
      </c>
      <c r="NK333" s="741"/>
      <c r="NL333" s="742">
        <v>44562</v>
      </c>
      <c r="NM333" s="739">
        <f ca="1" t="shared" si="224"/>
        <v>17.1666666666667</v>
      </c>
      <c r="NN333" s="739">
        <f ca="1" t="shared" si="225"/>
        <v>515</v>
      </c>
      <c r="NO333" s="739">
        <v>1041</v>
      </c>
      <c r="NP333" s="739">
        <f t="shared" si="226"/>
        <v>0</v>
      </c>
      <c r="NQ333" s="761">
        <f t="shared" si="227"/>
        <v>0</v>
      </c>
      <c r="NR333" s="739">
        <f ca="1" t="shared" si="228"/>
        <v>0</v>
      </c>
      <c r="NS333" s="739">
        <f t="shared" si="229"/>
        <v>1041</v>
      </c>
      <c r="NT333" s="739"/>
      <c r="NU333" s="739">
        <f ca="1" t="shared" si="230"/>
        <v>0</v>
      </c>
      <c r="NV333" s="769">
        <f ca="1" t="shared" si="231"/>
        <v>0</v>
      </c>
      <c r="NW333" s="769" t="e">
        <f ca="1" t="shared" si="232"/>
        <v>#DIV/0!</v>
      </c>
      <c r="NX333" s="739"/>
      <c r="NY333" s="739"/>
      <c r="NZ333" s="739"/>
      <c r="OA333" s="739"/>
      <c r="OB333" s="739"/>
      <c r="OC333" s="739"/>
      <c r="OD333" s="739"/>
      <c r="OE333" s="743">
        <f t="shared" si="233"/>
        <v>0</v>
      </c>
      <c r="OF333" s="743">
        <f t="shared" si="234"/>
        <v>0</v>
      </c>
      <c r="OG333" s="743">
        <f t="shared" si="235"/>
        <v>0</v>
      </c>
      <c r="OH333" s="743">
        <f t="shared" si="236"/>
        <v>0</v>
      </c>
      <c r="OI333" s="743">
        <f t="shared" si="237"/>
        <v>0</v>
      </c>
      <c r="OJ333" s="739">
        <f t="shared" si="238"/>
        <v>0</v>
      </c>
      <c r="OK333" s="739">
        <f t="shared" si="239"/>
        <v>0</v>
      </c>
      <c r="OL333" s="739">
        <f t="shared" si="240"/>
        <v>0</v>
      </c>
      <c r="OM333" s="739">
        <f t="shared" si="241"/>
        <v>0</v>
      </c>
      <c r="ON333" s="739">
        <f t="shared" si="242"/>
        <v>0</v>
      </c>
      <c r="OO333" s="739">
        <f t="shared" si="243"/>
        <v>0</v>
      </c>
      <c r="OP333" s="739"/>
      <c r="OQ333" s="739">
        <f t="shared" si="244"/>
        <v>0</v>
      </c>
      <c r="OR333" s="739">
        <f t="shared" si="245"/>
        <v>0</v>
      </c>
      <c r="OS333" s="739">
        <f t="shared" si="246"/>
        <v>0</v>
      </c>
      <c r="OT333" s="739">
        <f t="shared" si="247"/>
        <v>0</v>
      </c>
      <c r="OU333" s="739"/>
      <c r="OV333" s="739"/>
      <c r="OW333" s="739"/>
      <c r="OX333" s="739"/>
      <c r="OY333" s="739"/>
      <c r="OZ333" s="739"/>
      <c r="PA333" s="739"/>
      <c r="PB333" s="739"/>
      <c r="PC333" s="739"/>
      <c r="PD333" s="739"/>
      <c r="PE333" s="739"/>
      <c r="PF333" s="739"/>
      <c r="PG333" s="739"/>
      <c r="PI333" s="28">
        <v>0</v>
      </c>
      <c r="PJ333" s="28">
        <v>0</v>
      </c>
      <c r="PK333" s="28">
        <v>0</v>
      </c>
      <c r="PL333" s="28">
        <v>200</v>
      </c>
      <c r="PM333" s="28">
        <v>0</v>
      </c>
      <c r="PN333" s="28">
        <v>0</v>
      </c>
      <c r="PO333" s="28">
        <v>0</v>
      </c>
      <c r="PP333" s="28">
        <v>0</v>
      </c>
      <c r="PQ333" s="28">
        <v>0</v>
      </c>
      <c r="PR333" s="28">
        <v>0</v>
      </c>
      <c r="PS333" s="28">
        <v>0</v>
      </c>
      <c r="PT333" s="28">
        <v>1008</v>
      </c>
      <c r="PU333" s="28">
        <v>0</v>
      </c>
      <c r="PV333" s="28">
        <v>1208</v>
      </c>
      <c r="PW333" s="28">
        <v>504</v>
      </c>
    </row>
    <row r="334" s="28" customFormat="1" customHeight="1" spans="1:439">
      <c r="A334" s="847" t="s">
        <v>1334</v>
      </c>
      <c r="B334" s="343"/>
      <c r="C334" s="95" t="s">
        <v>1917</v>
      </c>
      <c r="D334" s="95" t="s">
        <v>2249</v>
      </c>
      <c r="E334" s="411"/>
      <c r="F334" s="290" t="s">
        <v>2255</v>
      </c>
      <c r="G334" s="112" t="s">
        <v>875</v>
      </c>
      <c r="H334" s="113" t="s">
        <v>875</v>
      </c>
      <c r="I334" s="99">
        <f t="shared" si="214"/>
        <v>0</v>
      </c>
      <c r="J334" s="100">
        <v>1488</v>
      </c>
      <c r="K334" s="454">
        <v>0</v>
      </c>
      <c r="L334" s="150">
        <f t="shared" si="215"/>
        <v>1488</v>
      </c>
      <c r="M334" s="151">
        <f t="shared" si="216"/>
        <v>1488</v>
      </c>
      <c r="N334" s="455"/>
      <c r="O334" s="35">
        <v>1488</v>
      </c>
      <c r="P334" s="157"/>
      <c r="Q334" s="154">
        <f t="shared" si="217"/>
        <v>0</v>
      </c>
      <c r="R334" s="34">
        <f t="shared" si="218"/>
        <v>0</v>
      </c>
      <c r="S334" s="490"/>
      <c r="T334" s="490"/>
      <c r="U334" s="824"/>
      <c r="V334" s="824"/>
      <c r="W334" s="490"/>
      <c r="X334" s="489"/>
      <c r="Y334" s="505"/>
      <c r="Z334" s="505"/>
      <c r="AA334" s="505"/>
      <c r="AB334" s="505"/>
      <c r="AC334" s="505"/>
      <c r="AD334" s="505"/>
      <c r="AE334" s="505"/>
      <c r="AF334" s="490"/>
      <c r="AG334" s="490"/>
      <c r="AH334" s="490"/>
      <c r="AI334" s="490"/>
      <c r="AJ334" s="490"/>
      <c r="AK334" s="490"/>
      <c r="AL334" s="490"/>
      <c r="AM334" s="490"/>
      <c r="AN334" s="490"/>
      <c r="AO334" s="490"/>
      <c r="AP334" s="490"/>
      <c r="AQ334" s="490"/>
      <c r="AR334" s="490"/>
      <c r="AS334" s="490"/>
      <c r="AT334" s="490"/>
      <c r="AU334" s="490"/>
      <c r="AV334" s="490"/>
      <c r="AW334" s="490"/>
      <c r="AX334" s="490"/>
      <c r="AY334" s="100"/>
      <c r="AZ334" s="48"/>
      <c r="BA334" s="48"/>
      <c r="BB334" s="48"/>
      <c r="BC334" s="48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354"/>
      <c r="BT334" s="354"/>
      <c r="BU334" s="354"/>
      <c r="BV334" s="354"/>
      <c r="BW334" s="354"/>
      <c r="BX334" s="354"/>
      <c r="BY334" s="354"/>
      <c r="BZ334" s="354"/>
      <c r="CA334" s="354"/>
      <c r="CB334" s="354"/>
      <c r="CC334" s="354"/>
      <c r="CD334" s="354"/>
      <c r="CE334" s="354"/>
      <c r="CF334" s="354"/>
      <c r="CG334" s="354"/>
      <c r="CH334" s="354"/>
      <c r="CI334" s="354"/>
      <c r="CJ334" s="354"/>
      <c r="CK334" s="354"/>
      <c r="CL334" s="354"/>
      <c r="CM334" s="354"/>
      <c r="CN334" s="354"/>
      <c r="CO334" s="354"/>
      <c r="CP334" s="358"/>
      <c r="CQ334" s="48"/>
      <c r="CR334" s="354"/>
      <c r="CS334" s="354"/>
      <c r="CT334" s="355"/>
      <c r="CU334" s="354"/>
      <c r="CV334" s="354"/>
      <c r="CW334" s="354"/>
      <c r="CX334" s="354"/>
      <c r="CY334" s="354"/>
      <c r="CZ334" s="354"/>
      <c r="DA334" s="356"/>
      <c r="DB334" s="354"/>
      <c r="DC334" s="354"/>
      <c r="DD334" s="354"/>
      <c r="DE334" s="354"/>
      <c r="DF334" s="354"/>
      <c r="DG334" s="354"/>
      <c r="DH334" s="354"/>
      <c r="DI334" s="354"/>
      <c r="DJ334" s="354"/>
      <c r="DK334" s="354"/>
      <c r="DL334" s="354"/>
      <c r="DM334" s="354"/>
      <c r="DN334" s="354"/>
      <c r="DO334" s="354"/>
      <c r="DP334" s="354"/>
      <c r="DQ334" s="354"/>
      <c r="DR334" s="354"/>
      <c r="DS334" s="354"/>
      <c r="DT334" s="354"/>
      <c r="DU334" s="354"/>
      <c r="DV334" s="354"/>
      <c r="DW334" s="354"/>
      <c r="DX334" s="354"/>
      <c r="DY334" s="354"/>
      <c r="DZ334" s="357"/>
      <c r="EA334" s="356"/>
      <c r="EB334" s="356"/>
      <c r="EC334" s="356"/>
      <c r="ED334" s="356"/>
      <c r="EE334" s="358"/>
      <c r="EF334" s="48"/>
      <c r="EG334" s="46"/>
      <c r="EH334" s="46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8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354"/>
      <c r="FR334" s="354"/>
      <c r="FS334" s="354"/>
      <c r="FT334" s="354"/>
      <c r="FU334" s="354"/>
      <c r="FV334" s="354"/>
      <c r="FW334" s="354"/>
      <c r="FX334" s="354"/>
      <c r="FY334" s="354"/>
      <c r="FZ334" s="354"/>
      <c r="GA334" s="354"/>
      <c r="GB334" s="354"/>
      <c r="GC334" s="354"/>
      <c r="GD334" s="354"/>
      <c r="GE334" s="354"/>
      <c r="GF334" s="354"/>
      <c r="GG334" s="354"/>
      <c r="GH334" s="354"/>
      <c r="GI334" s="354"/>
      <c r="GJ334" s="354"/>
      <c r="GK334" s="354"/>
      <c r="GL334" s="354"/>
      <c r="GM334" s="354"/>
      <c r="GN334" s="354"/>
      <c r="GO334" s="354"/>
      <c r="GP334" s="354"/>
      <c r="GQ334" s="354"/>
      <c r="GR334" s="354"/>
      <c r="GS334" s="354"/>
      <c r="GT334" s="354"/>
      <c r="GU334" s="354"/>
      <c r="GV334" s="354"/>
      <c r="GW334" s="354"/>
      <c r="GX334" s="354"/>
      <c r="GY334" s="354"/>
      <c r="GZ334" s="354"/>
      <c r="HA334" s="354"/>
      <c r="HB334" s="354"/>
      <c r="HC334" s="354"/>
      <c r="HD334" s="354"/>
      <c r="HE334" s="354"/>
      <c r="HF334" s="354"/>
      <c r="HG334" s="354"/>
      <c r="HH334" s="354"/>
      <c r="HI334" s="354"/>
      <c r="HJ334" s="354"/>
      <c r="HK334" s="354"/>
      <c r="HL334" s="354"/>
      <c r="HM334" s="354"/>
      <c r="HN334" s="354"/>
      <c r="HO334" s="354"/>
      <c r="HP334" s="354"/>
      <c r="HQ334" s="354"/>
      <c r="HR334" s="354"/>
      <c r="HS334" s="354"/>
      <c r="HT334" s="354"/>
      <c r="HU334" s="354"/>
      <c r="HV334" s="354"/>
      <c r="HW334" s="354"/>
      <c r="HX334" s="354"/>
      <c r="HY334" s="354"/>
      <c r="HZ334" s="354"/>
      <c r="IA334" s="354"/>
      <c r="IB334" s="354"/>
      <c r="IC334" s="354"/>
      <c r="ID334" s="354"/>
      <c r="IE334" s="354"/>
      <c r="IF334" s="354"/>
      <c r="IG334" s="354"/>
      <c r="IH334" s="354"/>
      <c r="II334" s="354"/>
      <c r="IJ334" s="354"/>
      <c r="IK334" s="354"/>
      <c r="IL334" s="354"/>
      <c r="IM334" s="354"/>
      <c r="IN334" s="354"/>
      <c r="IO334" s="354"/>
      <c r="IP334" s="354"/>
      <c r="IQ334" s="354"/>
      <c r="IR334" s="50"/>
      <c r="IS334" s="47"/>
      <c r="IT334" s="47"/>
      <c r="IU334" s="47"/>
      <c r="IV334" s="47"/>
      <c r="IW334" s="47"/>
      <c r="IX334" s="47"/>
      <c r="IY334" s="47"/>
      <c r="IZ334" s="47"/>
      <c r="JA334" s="47"/>
      <c r="JB334" s="47"/>
      <c r="JC334" s="47"/>
      <c r="JD334" s="47"/>
      <c r="JE334" s="47"/>
      <c r="JF334" s="47"/>
      <c r="JG334" s="47"/>
      <c r="JH334" s="47"/>
      <c r="JI334" s="47"/>
      <c r="JJ334" s="47"/>
      <c r="JK334" s="47"/>
      <c r="JL334" s="354"/>
      <c r="JM334" s="354"/>
      <c r="JN334" s="354"/>
      <c r="JO334" s="354"/>
      <c r="JP334" s="354"/>
      <c r="JQ334" s="354"/>
      <c r="JR334" s="354"/>
      <c r="JS334" s="354"/>
      <c r="JT334" s="354"/>
      <c r="JU334" s="354"/>
      <c r="JV334" s="354"/>
      <c r="JW334" s="354"/>
      <c r="JX334" s="354"/>
      <c r="JY334" s="354"/>
      <c r="JZ334" s="354"/>
      <c r="KA334" s="354"/>
      <c r="KB334" s="354"/>
      <c r="KC334" s="354"/>
      <c r="KD334" s="354"/>
      <c r="KE334" s="354"/>
      <c r="KF334" s="354"/>
      <c r="KG334" s="354"/>
      <c r="KH334" s="354"/>
      <c r="KI334" s="354"/>
      <c r="KJ334" s="354"/>
      <c r="KK334" s="354"/>
      <c r="KL334" s="354"/>
      <c r="KM334" s="354"/>
      <c r="KN334" s="354"/>
      <c r="KO334" s="354"/>
      <c r="KP334" s="354"/>
      <c r="KQ334" s="354"/>
      <c r="KR334" s="354"/>
      <c r="KS334" s="354"/>
      <c r="KT334" s="354"/>
      <c r="KU334" s="354"/>
      <c r="KV334" s="51"/>
      <c r="KW334" s="47"/>
      <c r="KX334" s="47"/>
      <c r="KY334" s="47"/>
      <c r="KZ334" s="47"/>
      <c r="LA334" s="47"/>
      <c r="LB334" s="47"/>
      <c r="LC334" s="47"/>
      <c r="LD334" s="361"/>
      <c r="LE334" s="361"/>
      <c r="LF334" s="361"/>
      <c r="LG334" s="361"/>
      <c r="LH334" s="361"/>
      <c r="LI334" s="361"/>
      <c r="LJ334" s="361"/>
      <c r="LK334" s="361"/>
      <c r="LL334" s="361"/>
      <c r="LM334" s="361"/>
      <c r="LN334" s="361"/>
      <c r="LO334" s="361"/>
      <c r="LP334" s="361"/>
      <c r="LQ334" s="354"/>
      <c r="LR334" s="354"/>
      <c r="LS334" s="354"/>
      <c r="LT334" s="354"/>
      <c r="LU334" s="354"/>
      <c r="LV334" s="354"/>
      <c r="LW334" s="51"/>
      <c r="LX334" s="354"/>
      <c r="LY334" s="354"/>
      <c r="LZ334" s="354"/>
      <c r="MA334" s="354"/>
      <c r="MB334" s="363"/>
      <c r="MC334" s="363"/>
      <c r="MD334" s="354"/>
      <c r="ME334" s="354"/>
      <c r="MF334" s="354"/>
      <c r="MG334" s="354"/>
      <c r="MH334" s="354"/>
      <c r="MI334" s="354"/>
      <c r="MJ334" s="354"/>
      <c r="MK334" s="354"/>
      <c r="ML334" s="354"/>
      <c r="MM334" s="354"/>
      <c r="MN334" s="354"/>
      <c r="MO334" s="354"/>
      <c r="MP334" s="354"/>
      <c r="MQ334" s="354"/>
      <c r="MR334" s="354"/>
      <c r="MS334" s="51"/>
      <c r="MT334" s="364">
        <f t="shared" si="219"/>
        <v>0</v>
      </c>
      <c r="MU334" s="365">
        <f t="shared" si="220"/>
        <v>0</v>
      </c>
      <c r="MV334" s="366">
        <f t="shared" si="221"/>
        <v>0</v>
      </c>
      <c r="MW334" s="365">
        <v>0</v>
      </c>
      <c r="MX334" s="365">
        <v>15</v>
      </c>
      <c r="MY334" s="54"/>
      <c r="MZ334" s="708"/>
      <c r="NA334" s="708">
        <v>0.28</v>
      </c>
      <c r="NB334" s="709">
        <f t="shared" si="222"/>
        <v>0</v>
      </c>
      <c r="NC334" s="710"/>
      <c r="ND334" s="710">
        <v>2</v>
      </c>
      <c r="NE334" s="738">
        <f t="shared" si="212"/>
        <v>-0.0660980810234539</v>
      </c>
      <c r="NF334" s="739"/>
      <c r="NG334" s="739"/>
      <c r="NH334" s="739">
        <v>2</v>
      </c>
      <c r="NI334" s="740">
        <f t="shared" si="223"/>
        <v>2976</v>
      </c>
      <c r="NJ334" s="738">
        <f t="shared" si="213"/>
        <v>-0.0660980810234539</v>
      </c>
      <c r="NK334" s="741"/>
      <c r="NL334" s="742">
        <v>44562</v>
      </c>
      <c r="NM334" s="739">
        <f ca="1" t="shared" si="224"/>
        <v>17.1666666666667</v>
      </c>
      <c r="NN334" s="739">
        <f ca="1" t="shared" si="225"/>
        <v>515</v>
      </c>
      <c r="NO334" s="739">
        <v>1488</v>
      </c>
      <c r="NP334" s="739">
        <f t="shared" si="226"/>
        <v>0</v>
      </c>
      <c r="NQ334" s="761">
        <f t="shared" si="227"/>
        <v>0</v>
      </c>
      <c r="NR334" s="739">
        <f ca="1" t="shared" si="228"/>
        <v>0</v>
      </c>
      <c r="NS334" s="739">
        <f t="shared" si="229"/>
        <v>1488</v>
      </c>
      <c r="NT334" s="739"/>
      <c r="NU334" s="739">
        <f ca="1" t="shared" si="230"/>
        <v>0</v>
      </c>
      <c r="NV334" s="769">
        <f ca="1" t="shared" si="231"/>
        <v>0</v>
      </c>
      <c r="NW334" s="769" t="e">
        <f ca="1" t="shared" si="232"/>
        <v>#DIV/0!</v>
      </c>
      <c r="NX334" s="739"/>
      <c r="NY334" s="739"/>
      <c r="NZ334" s="739"/>
      <c r="OA334" s="739"/>
      <c r="OB334" s="739"/>
      <c r="OC334" s="739"/>
      <c r="OD334" s="739"/>
      <c r="OE334" s="743">
        <f t="shared" si="233"/>
        <v>0</v>
      </c>
      <c r="OF334" s="743">
        <f t="shared" si="234"/>
        <v>0</v>
      </c>
      <c r="OG334" s="743">
        <f t="shared" si="235"/>
        <v>0</v>
      </c>
      <c r="OH334" s="743">
        <f t="shared" si="236"/>
        <v>0</v>
      </c>
      <c r="OI334" s="743">
        <f t="shared" si="237"/>
        <v>0</v>
      </c>
      <c r="OJ334" s="739">
        <f t="shared" si="238"/>
        <v>0</v>
      </c>
      <c r="OK334" s="739">
        <f t="shared" si="239"/>
        <v>0</v>
      </c>
      <c r="OL334" s="739">
        <f t="shared" si="240"/>
        <v>0</v>
      </c>
      <c r="OM334" s="739">
        <f t="shared" si="241"/>
        <v>0</v>
      </c>
      <c r="ON334" s="739">
        <f t="shared" si="242"/>
        <v>0</v>
      </c>
      <c r="OO334" s="739">
        <f t="shared" si="243"/>
        <v>0</v>
      </c>
      <c r="OP334" s="739"/>
      <c r="OQ334" s="739">
        <f t="shared" si="244"/>
        <v>0</v>
      </c>
      <c r="OR334" s="739">
        <f t="shared" si="245"/>
        <v>0</v>
      </c>
      <c r="OS334" s="739">
        <f t="shared" si="246"/>
        <v>0</v>
      </c>
      <c r="OT334" s="739">
        <f t="shared" si="247"/>
        <v>0</v>
      </c>
      <c r="OU334" s="739"/>
      <c r="OV334" s="739"/>
      <c r="OW334" s="739"/>
      <c r="OX334" s="739"/>
      <c r="OY334" s="739"/>
      <c r="OZ334" s="739"/>
      <c r="PA334" s="739"/>
      <c r="PB334" s="739"/>
      <c r="PC334" s="739"/>
      <c r="PD334" s="739"/>
      <c r="PE334" s="739"/>
      <c r="PF334" s="739"/>
      <c r="PG334" s="739"/>
      <c r="PI334" s="28">
        <v>0</v>
      </c>
      <c r="PJ334" s="28">
        <v>0</v>
      </c>
      <c r="PK334" s="28">
        <v>0</v>
      </c>
      <c r="PL334" s="28">
        <v>0</v>
      </c>
      <c r="PM334" s="28">
        <v>0</v>
      </c>
      <c r="PN334" s="28">
        <v>0</v>
      </c>
      <c r="PO334" s="28">
        <v>0</v>
      </c>
      <c r="PP334" s="28">
        <v>0</v>
      </c>
      <c r="PQ334" s="28">
        <v>0</v>
      </c>
      <c r="PR334" s="28">
        <v>0</v>
      </c>
      <c r="PS334" s="28">
        <v>0</v>
      </c>
      <c r="PT334" s="28">
        <v>0</v>
      </c>
      <c r="PU334" s="28">
        <v>0</v>
      </c>
      <c r="PV334" s="28">
        <v>0</v>
      </c>
      <c r="PW334" s="28">
        <v>0</v>
      </c>
    </row>
    <row r="335" s="28" customFormat="1" customHeight="1" spans="1:439">
      <c r="A335" s="847" t="s">
        <v>1334</v>
      </c>
      <c r="B335" s="343"/>
      <c r="C335" s="95" t="s">
        <v>1917</v>
      </c>
      <c r="D335" s="95" t="s">
        <v>2249</v>
      </c>
      <c r="E335" s="411"/>
      <c r="F335" s="290" t="s">
        <v>2256</v>
      </c>
      <c r="G335" s="112" t="s">
        <v>875</v>
      </c>
      <c r="H335" s="113" t="s">
        <v>875</v>
      </c>
      <c r="I335" s="99">
        <f t="shared" si="214"/>
        <v>-2</v>
      </c>
      <c r="J335" s="100">
        <v>1272</v>
      </c>
      <c r="K335" s="454">
        <v>-2</v>
      </c>
      <c r="L335" s="150">
        <f t="shared" si="215"/>
        <v>1270</v>
      </c>
      <c r="M335" s="151">
        <f t="shared" si="216"/>
        <v>1270</v>
      </c>
      <c r="N335" s="455"/>
      <c r="O335" s="35">
        <v>1270</v>
      </c>
      <c r="P335" s="157"/>
      <c r="Q335" s="154">
        <f t="shared" si="217"/>
        <v>0</v>
      </c>
      <c r="R335" s="34">
        <f t="shared" si="218"/>
        <v>0</v>
      </c>
      <c r="S335" s="490"/>
      <c r="T335" s="490"/>
      <c r="U335" s="824"/>
      <c r="V335" s="824"/>
      <c r="W335" s="490"/>
      <c r="X335" s="489"/>
      <c r="Y335" s="505"/>
      <c r="Z335" s="505"/>
      <c r="AA335" s="505"/>
      <c r="AB335" s="505"/>
      <c r="AC335" s="505"/>
      <c r="AD335" s="505"/>
      <c r="AE335" s="505"/>
      <c r="AF335" s="490"/>
      <c r="AG335" s="490"/>
      <c r="AH335" s="490"/>
      <c r="AI335" s="490"/>
      <c r="AJ335" s="490"/>
      <c r="AK335" s="490"/>
      <c r="AL335" s="490"/>
      <c r="AM335" s="490"/>
      <c r="AN335" s="490"/>
      <c r="AO335" s="490"/>
      <c r="AP335" s="490"/>
      <c r="AQ335" s="490"/>
      <c r="AR335" s="490"/>
      <c r="AS335" s="490"/>
      <c r="AT335" s="490"/>
      <c r="AU335" s="490"/>
      <c r="AV335" s="490"/>
      <c r="AW335" s="490"/>
      <c r="AX335" s="490"/>
      <c r="AY335" s="100"/>
      <c r="AZ335" s="48"/>
      <c r="BA335" s="48"/>
      <c r="BB335" s="48"/>
      <c r="BC335" s="48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354"/>
      <c r="BT335" s="354"/>
      <c r="BU335" s="354"/>
      <c r="BV335" s="354"/>
      <c r="BW335" s="354"/>
      <c r="BX335" s="354"/>
      <c r="BY335" s="354"/>
      <c r="BZ335" s="354"/>
      <c r="CA335" s="354"/>
      <c r="CB335" s="354"/>
      <c r="CC335" s="354"/>
      <c r="CD335" s="354"/>
      <c r="CE335" s="354"/>
      <c r="CF335" s="354"/>
      <c r="CG335" s="354"/>
      <c r="CH335" s="354"/>
      <c r="CI335" s="354"/>
      <c r="CJ335" s="354"/>
      <c r="CK335" s="354"/>
      <c r="CL335" s="354"/>
      <c r="CM335" s="354"/>
      <c r="CN335" s="354"/>
      <c r="CO335" s="354"/>
      <c r="CP335" s="358"/>
      <c r="CQ335" s="48"/>
      <c r="CR335" s="354"/>
      <c r="CS335" s="354"/>
      <c r="CT335" s="355"/>
      <c r="CU335" s="354"/>
      <c r="CV335" s="354"/>
      <c r="CW335" s="354"/>
      <c r="CX335" s="354"/>
      <c r="CY335" s="354"/>
      <c r="CZ335" s="354"/>
      <c r="DA335" s="356"/>
      <c r="DB335" s="354"/>
      <c r="DC335" s="354"/>
      <c r="DD335" s="354"/>
      <c r="DE335" s="354"/>
      <c r="DF335" s="354"/>
      <c r="DG335" s="354"/>
      <c r="DH335" s="354"/>
      <c r="DI335" s="354"/>
      <c r="DJ335" s="354"/>
      <c r="DK335" s="354"/>
      <c r="DL335" s="354"/>
      <c r="DM335" s="354"/>
      <c r="DN335" s="354"/>
      <c r="DO335" s="354"/>
      <c r="DP335" s="354"/>
      <c r="DQ335" s="354"/>
      <c r="DR335" s="354"/>
      <c r="DS335" s="354"/>
      <c r="DT335" s="354"/>
      <c r="DU335" s="354"/>
      <c r="DV335" s="354"/>
      <c r="DW335" s="354"/>
      <c r="DX335" s="354"/>
      <c r="DY335" s="354"/>
      <c r="DZ335" s="357"/>
      <c r="EA335" s="356"/>
      <c r="EB335" s="356"/>
      <c r="EC335" s="356"/>
      <c r="ED335" s="356"/>
      <c r="EE335" s="358"/>
      <c r="EF335" s="48"/>
      <c r="EG335" s="46"/>
      <c r="EH335" s="46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8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354"/>
      <c r="FR335" s="354"/>
      <c r="FS335" s="354"/>
      <c r="FT335" s="354"/>
      <c r="FU335" s="354"/>
      <c r="FV335" s="354"/>
      <c r="FW335" s="354"/>
      <c r="FX335" s="354"/>
      <c r="FY335" s="354"/>
      <c r="FZ335" s="354"/>
      <c r="GA335" s="354"/>
      <c r="GB335" s="354"/>
      <c r="GC335" s="354"/>
      <c r="GD335" s="354"/>
      <c r="GE335" s="354"/>
      <c r="GF335" s="354"/>
      <c r="GG335" s="354"/>
      <c r="GH335" s="354"/>
      <c r="GI335" s="354"/>
      <c r="GJ335" s="354"/>
      <c r="GK335" s="354"/>
      <c r="GL335" s="354"/>
      <c r="GM335" s="354"/>
      <c r="GN335" s="354"/>
      <c r="GO335" s="354"/>
      <c r="GP335" s="354"/>
      <c r="GQ335" s="354"/>
      <c r="GR335" s="354"/>
      <c r="GS335" s="354"/>
      <c r="GT335" s="354"/>
      <c r="GU335" s="354"/>
      <c r="GV335" s="354"/>
      <c r="GW335" s="354"/>
      <c r="GX335" s="354"/>
      <c r="GY335" s="354"/>
      <c r="GZ335" s="354"/>
      <c r="HA335" s="354"/>
      <c r="HB335" s="354"/>
      <c r="HC335" s="354"/>
      <c r="HD335" s="354"/>
      <c r="HE335" s="354"/>
      <c r="HF335" s="354"/>
      <c r="HG335" s="354"/>
      <c r="HH335" s="354"/>
      <c r="HI335" s="354"/>
      <c r="HJ335" s="354"/>
      <c r="HK335" s="354"/>
      <c r="HL335" s="354"/>
      <c r="HM335" s="354"/>
      <c r="HN335" s="354"/>
      <c r="HO335" s="354"/>
      <c r="HP335" s="354"/>
      <c r="HQ335" s="354"/>
      <c r="HR335" s="354"/>
      <c r="HS335" s="354"/>
      <c r="HT335" s="354"/>
      <c r="HU335" s="354"/>
      <c r="HV335" s="354"/>
      <c r="HW335" s="354"/>
      <c r="HX335" s="354"/>
      <c r="HY335" s="354"/>
      <c r="HZ335" s="354"/>
      <c r="IA335" s="354"/>
      <c r="IB335" s="354"/>
      <c r="IC335" s="354"/>
      <c r="ID335" s="354"/>
      <c r="IE335" s="354"/>
      <c r="IF335" s="354"/>
      <c r="IG335" s="354"/>
      <c r="IH335" s="354"/>
      <c r="II335" s="354"/>
      <c r="IJ335" s="354"/>
      <c r="IK335" s="354"/>
      <c r="IL335" s="354"/>
      <c r="IM335" s="354"/>
      <c r="IN335" s="354"/>
      <c r="IO335" s="354"/>
      <c r="IP335" s="354"/>
      <c r="IQ335" s="354"/>
      <c r="IR335" s="50"/>
      <c r="IS335" s="47"/>
      <c r="IT335" s="47"/>
      <c r="IU335" s="47"/>
      <c r="IV335" s="47"/>
      <c r="IW335" s="47"/>
      <c r="IX335" s="47"/>
      <c r="IY335" s="47"/>
      <c r="IZ335" s="47"/>
      <c r="JA335" s="47"/>
      <c r="JB335" s="47"/>
      <c r="JC335" s="47"/>
      <c r="JD335" s="47"/>
      <c r="JE335" s="47"/>
      <c r="JF335" s="47"/>
      <c r="JG335" s="47"/>
      <c r="JH335" s="47"/>
      <c r="JI335" s="47"/>
      <c r="JJ335" s="47"/>
      <c r="JK335" s="47"/>
      <c r="JL335" s="354"/>
      <c r="JM335" s="354"/>
      <c r="JN335" s="354"/>
      <c r="JO335" s="354"/>
      <c r="JP335" s="354"/>
      <c r="JQ335" s="354"/>
      <c r="JR335" s="354"/>
      <c r="JS335" s="354"/>
      <c r="JT335" s="354"/>
      <c r="JU335" s="354"/>
      <c r="JV335" s="354"/>
      <c r="JW335" s="354"/>
      <c r="JX335" s="354"/>
      <c r="JY335" s="354"/>
      <c r="JZ335" s="354"/>
      <c r="KA335" s="354"/>
      <c r="KB335" s="354"/>
      <c r="KC335" s="354"/>
      <c r="KD335" s="354"/>
      <c r="KE335" s="354"/>
      <c r="KF335" s="354"/>
      <c r="KG335" s="354"/>
      <c r="KH335" s="354"/>
      <c r="KI335" s="354"/>
      <c r="KJ335" s="354"/>
      <c r="KK335" s="354"/>
      <c r="KL335" s="354"/>
      <c r="KM335" s="354"/>
      <c r="KN335" s="354"/>
      <c r="KO335" s="354"/>
      <c r="KP335" s="354"/>
      <c r="KQ335" s="354"/>
      <c r="KR335" s="354"/>
      <c r="KS335" s="354"/>
      <c r="KT335" s="354"/>
      <c r="KU335" s="354"/>
      <c r="KV335" s="51"/>
      <c r="KW335" s="47"/>
      <c r="KX335" s="47"/>
      <c r="KY335" s="47"/>
      <c r="KZ335" s="47"/>
      <c r="LA335" s="47"/>
      <c r="LB335" s="47"/>
      <c r="LC335" s="47"/>
      <c r="LD335" s="361"/>
      <c r="LE335" s="361"/>
      <c r="LF335" s="361"/>
      <c r="LG335" s="361"/>
      <c r="LH335" s="361"/>
      <c r="LI335" s="361"/>
      <c r="LJ335" s="361"/>
      <c r="LK335" s="361"/>
      <c r="LL335" s="361"/>
      <c r="LM335" s="361"/>
      <c r="LN335" s="361"/>
      <c r="LO335" s="361"/>
      <c r="LP335" s="361"/>
      <c r="LQ335" s="354"/>
      <c r="LR335" s="354"/>
      <c r="LS335" s="354"/>
      <c r="LT335" s="354"/>
      <c r="LU335" s="354"/>
      <c r="LV335" s="354"/>
      <c r="LW335" s="51"/>
      <c r="LX335" s="354"/>
      <c r="LY335" s="354"/>
      <c r="LZ335" s="354"/>
      <c r="MA335" s="354"/>
      <c r="MB335" s="363"/>
      <c r="MC335" s="363"/>
      <c r="MD335" s="354"/>
      <c r="ME335" s="354"/>
      <c r="MF335" s="354"/>
      <c r="MG335" s="354"/>
      <c r="MH335" s="354"/>
      <c r="MI335" s="354"/>
      <c r="MJ335" s="354"/>
      <c r="MK335" s="354"/>
      <c r="ML335" s="354"/>
      <c r="MM335" s="354"/>
      <c r="MN335" s="354"/>
      <c r="MO335" s="354"/>
      <c r="MP335" s="354"/>
      <c r="MQ335" s="354"/>
      <c r="MR335" s="354"/>
      <c r="MS335" s="51"/>
      <c r="MT335" s="364">
        <f t="shared" si="219"/>
        <v>0</v>
      </c>
      <c r="MU335" s="365">
        <f t="shared" si="220"/>
        <v>0</v>
      </c>
      <c r="MV335" s="366">
        <f t="shared" si="221"/>
        <v>0</v>
      </c>
      <c r="MW335" s="365">
        <v>216</v>
      </c>
      <c r="MX335" s="365">
        <v>15</v>
      </c>
      <c r="MY335" s="54"/>
      <c r="MZ335" s="708"/>
      <c r="NA335" s="708">
        <v>0.28</v>
      </c>
      <c r="NB335" s="709">
        <f t="shared" si="222"/>
        <v>0</v>
      </c>
      <c r="NC335" s="710"/>
      <c r="ND335" s="710">
        <v>2</v>
      </c>
      <c r="NE335" s="738">
        <f t="shared" si="212"/>
        <v>-0.0660980810234539</v>
      </c>
      <c r="NF335" s="739"/>
      <c r="NG335" s="739"/>
      <c r="NH335" s="739">
        <v>2</v>
      </c>
      <c r="NI335" s="740">
        <f t="shared" si="223"/>
        <v>2540</v>
      </c>
      <c r="NJ335" s="738">
        <f t="shared" si="213"/>
        <v>-0.0660980810234539</v>
      </c>
      <c r="NK335" s="741"/>
      <c r="NL335" s="742">
        <v>44562</v>
      </c>
      <c r="NM335" s="739">
        <f ca="1" t="shared" si="224"/>
        <v>17.1666666666667</v>
      </c>
      <c r="NN335" s="739">
        <f ca="1" t="shared" si="225"/>
        <v>515</v>
      </c>
      <c r="NO335" s="739">
        <v>1270</v>
      </c>
      <c r="NP335" s="739">
        <f t="shared" si="226"/>
        <v>0</v>
      </c>
      <c r="NQ335" s="761">
        <f t="shared" si="227"/>
        <v>0</v>
      </c>
      <c r="NR335" s="739">
        <f ca="1" t="shared" si="228"/>
        <v>0</v>
      </c>
      <c r="NS335" s="739">
        <f t="shared" si="229"/>
        <v>1270</v>
      </c>
      <c r="NT335" s="739"/>
      <c r="NU335" s="739">
        <f ca="1" t="shared" si="230"/>
        <v>0</v>
      </c>
      <c r="NV335" s="769">
        <f ca="1" t="shared" si="231"/>
        <v>0</v>
      </c>
      <c r="NW335" s="769" t="e">
        <f ca="1" t="shared" si="232"/>
        <v>#DIV/0!</v>
      </c>
      <c r="NX335" s="739"/>
      <c r="NY335" s="739"/>
      <c r="NZ335" s="739"/>
      <c r="OA335" s="739"/>
      <c r="OB335" s="739"/>
      <c r="OC335" s="739"/>
      <c r="OD335" s="739"/>
      <c r="OE335" s="743">
        <f t="shared" si="233"/>
        <v>0</v>
      </c>
      <c r="OF335" s="743">
        <f t="shared" si="234"/>
        <v>0</v>
      </c>
      <c r="OG335" s="743">
        <f t="shared" si="235"/>
        <v>0</v>
      </c>
      <c r="OH335" s="743">
        <f t="shared" si="236"/>
        <v>0</v>
      </c>
      <c r="OI335" s="743">
        <f t="shared" si="237"/>
        <v>0</v>
      </c>
      <c r="OJ335" s="739">
        <f t="shared" si="238"/>
        <v>0</v>
      </c>
      <c r="OK335" s="739">
        <f t="shared" si="239"/>
        <v>0</v>
      </c>
      <c r="OL335" s="739">
        <f t="shared" si="240"/>
        <v>0</v>
      </c>
      <c r="OM335" s="739">
        <f t="shared" si="241"/>
        <v>0</v>
      </c>
      <c r="ON335" s="739">
        <f t="shared" si="242"/>
        <v>0</v>
      </c>
      <c r="OO335" s="739">
        <f t="shared" si="243"/>
        <v>0</v>
      </c>
      <c r="OP335" s="739"/>
      <c r="OQ335" s="739">
        <f t="shared" si="244"/>
        <v>0</v>
      </c>
      <c r="OR335" s="739">
        <f t="shared" si="245"/>
        <v>0</v>
      </c>
      <c r="OS335" s="739">
        <f t="shared" si="246"/>
        <v>0</v>
      </c>
      <c r="OT335" s="739">
        <f t="shared" si="247"/>
        <v>0</v>
      </c>
      <c r="OU335" s="739"/>
      <c r="OV335" s="739"/>
      <c r="OW335" s="739"/>
      <c r="OX335" s="739"/>
      <c r="OY335" s="739"/>
      <c r="OZ335" s="739"/>
      <c r="PA335" s="739"/>
      <c r="PB335" s="739"/>
      <c r="PC335" s="739"/>
      <c r="PD335" s="739"/>
      <c r="PE335" s="739"/>
      <c r="PF335" s="739"/>
      <c r="PG335" s="739"/>
      <c r="PI335" s="28">
        <v>0</v>
      </c>
      <c r="PJ335" s="28">
        <v>0</v>
      </c>
      <c r="PK335" s="28">
        <v>0</v>
      </c>
      <c r="PL335" s="28">
        <v>0</v>
      </c>
      <c r="PM335" s="28">
        <v>0</v>
      </c>
      <c r="PN335" s="28">
        <v>0</v>
      </c>
      <c r="PO335" s="28">
        <v>0</v>
      </c>
      <c r="PP335" s="28">
        <v>0</v>
      </c>
      <c r="PQ335" s="28">
        <v>0</v>
      </c>
      <c r="PR335" s="28">
        <v>0</v>
      </c>
      <c r="PS335" s="28">
        <v>0</v>
      </c>
      <c r="PT335" s="28">
        <v>432</v>
      </c>
      <c r="PU335" s="28">
        <v>0</v>
      </c>
      <c r="PV335" s="28">
        <v>432</v>
      </c>
      <c r="PW335" s="28">
        <v>216</v>
      </c>
    </row>
    <row r="336" s="28" customFormat="1" customHeight="1" spans="1:439">
      <c r="A336" s="847" t="s">
        <v>1334</v>
      </c>
      <c r="B336" s="343"/>
      <c r="C336" s="95" t="s">
        <v>1917</v>
      </c>
      <c r="D336" s="95" t="s">
        <v>2249</v>
      </c>
      <c r="E336" s="411"/>
      <c r="F336" s="290" t="s">
        <v>2257</v>
      </c>
      <c r="G336" s="112" t="s">
        <v>875</v>
      </c>
      <c r="H336" s="113" t="s">
        <v>875</v>
      </c>
      <c r="I336" s="99">
        <f t="shared" si="214"/>
        <v>-1</v>
      </c>
      <c r="J336" s="100">
        <v>1091</v>
      </c>
      <c r="K336" s="454">
        <v>-1</v>
      </c>
      <c r="L336" s="150">
        <f t="shared" si="215"/>
        <v>1090</v>
      </c>
      <c r="M336" s="151">
        <f t="shared" si="216"/>
        <v>1090</v>
      </c>
      <c r="N336" s="455"/>
      <c r="O336" s="35">
        <v>1090</v>
      </c>
      <c r="P336" s="157"/>
      <c r="Q336" s="154">
        <f t="shared" si="217"/>
        <v>0</v>
      </c>
      <c r="R336" s="34">
        <f t="shared" si="218"/>
        <v>0</v>
      </c>
      <c r="S336" s="490"/>
      <c r="T336" s="490"/>
      <c r="U336" s="824"/>
      <c r="V336" s="824"/>
      <c r="W336" s="490"/>
      <c r="X336" s="489"/>
      <c r="Y336" s="505"/>
      <c r="Z336" s="505"/>
      <c r="AA336" s="505"/>
      <c r="AB336" s="505"/>
      <c r="AC336" s="505"/>
      <c r="AD336" s="505"/>
      <c r="AE336" s="505"/>
      <c r="AF336" s="490"/>
      <c r="AG336" s="490"/>
      <c r="AH336" s="490"/>
      <c r="AI336" s="490"/>
      <c r="AJ336" s="490"/>
      <c r="AK336" s="490"/>
      <c r="AL336" s="490"/>
      <c r="AM336" s="490"/>
      <c r="AN336" s="490"/>
      <c r="AO336" s="490"/>
      <c r="AP336" s="490"/>
      <c r="AQ336" s="490"/>
      <c r="AR336" s="490"/>
      <c r="AS336" s="490"/>
      <c r="AT336" s="490"/>
      <c r="AU336" s="490"/>
      <c r="AV336" s="490"/>
      <c r="AW336" s="490"/>
      <c r="AX336" s="490"/>
      <c r="AY336" s="100"/>
      <c r="AZ336" s="48"/>
      <c r="BA336" s="48"/>
      <c r="BB336" s="48"/>
      <c r="BC336" s="48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354"/>
      <c r="BT336" s="354"/>
      <c r="BU336" s="354"/>
      <c r="BV336" s="354"/>
      <c r="BW336" s="354"/>
      <c r="BX336" s="354"/>
      <c r="BY336" s="354"/>
      <c r="BZ336" s="354"/>
      <c r="CA336" s="354"/>
      <c r="CB336" s="354"/>
      <c r="CC336" s="354"/>
      <c r="CD336" s="354"/>
      <c r="CE336" s="354"/>
      <c r="CF336" s="354"/>
      <c r="CG336" s="354"/>
      <c r="CH336" s="354"/>
      <c r="CI336" s="354"/>
      <c r="CJ336" s="354"/>
      <c r="CK336" s="354"/>
      <c r="CL336" s="354"/>
      <c r="CM336" s="354"/>
      <c r="CN336" s="354"/>
      <c r="CO336" s="354"/>
      <c r="CP336" s="358"/>
      <c r="CQ336" s="48"/>
      <c r="CR336" s="354"/>
      <c r="CS336" s="354"/>
      <c r="CT336" s="355"/>
      <c r="CU336" s="354"/>
      <c r="CV336" s="354"/>
      <c r="CW336" s="354"/>
      <c r="CX336" s="354"/>
      <c r="CY336" s="354"/>
      <c r="CZ336" s="354"/>
      <c r="DA336" s="356"/>
      <c r="DB336" s="354"/>
      <c r="DC336" s="354"/>
      <c r="DD336" s="354"/>
      <c r="DE336" s="354"/>
      <c r="DF336" s="354"/>
      <c r="DG336" s="354"/>
      <c r="DH336" s="354"/>
      <c r="DI336" s="354"/>
      <c r="DJ336" s="354"/>
      <c r="DK336" s="354"/>
      <c r="DL336" s="354"/>
      <c r="DM336" s="354"/>
      <c r="DN336" s="354"/>
      <c r="DO336" s="354"/>
      <c r="DP336" s="354"/>
      <c r="DQ336" s="354"/>
      <c r="DR336" s="354"/>
      <c r="DS336" s="354"/>
      <c r="DT336" s="354"/>
      <c r="DU336" s="354"/>
      <c r="DV336" s="354"/>
      <c r="DW336" s="354"/>
      <c r="DX336" s="354"/>
      <c r="DY336" s="354"/>
      <c r="DZ336" s="357"/>
      <c r="EA336" s="356"/>
      <c r="EB336" s="356"/>
      <c r="EC336" s="356"/>
      <c r="ED336" s="356"/>
      <c r="EE336" s="358"/>
      <c r="EF336" s="48"/>
      <c r="EG336" s="46"/>
      <c r="EH336" s="46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8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354"/>
      <c r="FR336" s="354"/>
      <c r="FS336" s="354"/>
      <c r="FT336" s="354"/>
      <c r="FU336" s="354"/>
      <c r="FV336" s="354"/>
      <c r="FW336" s="354"/>
      <c r="FX336" s="354"/>
      <c r="FY336" s="354"/>
      <c r="FZ336" s="354"/>
      <c r="GA336" s="354"/>
      <c r="GB336" s="354"/>
      <c r="GC336" s="354"/>
      <c r="GD336" s="354"/>
      <c r="GE336" s="354"/>
      <c r="GF336" s="354"/>
      <c r="GG336" s="354"/>
      <c r="GH336" s="354"/>
      <c r="GI336" s="354"/>
      <c r="GJ336" s="354"/>
      <c r="GK336" s="354"/>
      <c r="GL336" s="354"/>
      <c r="GM336" s="354"/>
      <c r="GN336" s="354"/>
      <c r="GO336" s="354"/>
      <c r="GP336" s="354"/>
      <c r="GQ336" s="354"/>
      <c r="GR336" s="354"/>
      <c r="GS336" s="354"/>
      <c r="GT336" s="354"/>
      <c r="GU336" s="354"/>
      <c r="GV336" s="354"/>
      <c r="GW336" s="354"/>
      <c r="GX336" s="354"/>
      <c r="GY336" s="354"/>
      <c r="GZ336" s="354"/>
      <c r="HA336" s="354"/>
      <c r="HB336" s="354"/>
      <c r="HC336" s="354"/>
      <c r="HD336" s="354"/>
      <c r="HE336" s="354"/>
      <c r="HF336" s="354"/>
      <c r="HG336" s="354"/>
      <c r="HH336" s="354"/>
      <c r="HI336" s="354"/>
      <c r="HJ336" s="354"/>
      <c r="HK336" s="354"/>
      <c r="HL336" s="354"/>
      <c r="HM336" s="354"/>
      <c r="HN336" s="354"/>
      <c r="HO336" s="354"/>
      <c r="HP336" s="354"/>
      <c r="HQ336" s="354"/>
      <c r="HR336" s="354"/>
      <c r="HS336" s="354"/>
      <c r="HT336" s="354"/>
      <c r="HU336" s="354"/>
      <c r="HV336" s="354"/>
      <c r="HW336" s="354"/>
      <c r="HX336" s="354"/>
      <c r="HY336" s="354"/>
      <c r="HZ336" s="354"/>
      <c r="IA336" s="354"/>
      <c r="IB336" s="354"/>
      <c r="IC336" s="354"/>
      <c r="ID336" s="354"/>
      <c r="IE336" s="354"/>
      <c r="IF336" s="354"/>
      <c r="IG336" s="354"/>
      <c r="IH336" s="354"/>
      <c r="II336" s="354"/>
      <c r="IJ336" s="354"/>
      <c r="IK336" s="354"/>
      <c r="IL336" s="354"/>
      <c r="IM336" s="354"/>
      <c r="IN336" s="354"/>
      <c r="IO336" s="354"/>
      <c r="IP336" s="354"/>
      <c r="IQ336" s="354"/>
      <c r="IR336" s="50"/>
      <c r="IS336" s="47"/>
      <c r="IT336" s="47"/>
      <c r="IU336" s="47"/>
      <c r="IV336" s="47"/>
      <c r="IW336" s="47"/>
      <c r="IX336" s="47"/>
      <c r="IY336" s="47"/>
      <c r="IZ336" s="47"/>
      <c r="JA336" s="47"/>
      <c r="JB336" s="47"/>
      <c r="JC336" s="47"/>
      <c r="JD336" s="47"/>
      <c r="JE336" s="47"/>
      <c r="JF336" s="47"/>
      <c r="JG336" s="47"/>
      <c r="JH336" s="47"/>
      <c r="JI336" s="47"/>
      <c r="JJ336" s="47"/>
      <c r="JK336" s="47"/>
      <c r="JL336" s="354"/>
      <c r="JM336" s="354"/>
      <c r="JN336" s="354"/>
      <c r="JO336" s="354"/>
      <c r="JP336" s="354"/>
      <c r="JQ336" s="354"/>
      <c r="JR336" s="354"/>
      <c r="JS336" s="354"/>
      <c r="JT336" s="354"/>
      <c r="JU336" s="354"/>
      <c r="JV336" s="354"/>
      <c r="JW336" s="354"/>
      <c r="JX336" s="354"/>
      <c r="JY336" s="354"/>
      <c r="JZ336" s="354"/>
      <c r="KA336" s="354"/>
      <c r="KB336" s="354"/>
      <c r="KC336" s="354"/>
      <c r="KD336" s="354"/>
      <c r="KE336" s="354"/>
      <c r="KF336" s="354"/>
      <c r="KG336" s="354"/>
      <c r="KH336" s="354"/>
      <c r="KI336" s="354"/>
      <c r="KJ336" s="354"/>
      <c r="KK336" s="354"/>
      <c r="KL336" s="354"/>
      <c r="KM336" s="354"/>
      <c r="KN336" s="354"/>
      <c r="KO336" s="354"/>
      <c r="KP336" s="354"/>
      <c r="KQ336" s="354"/>
      <c r="KR336" s="354"/>
      <c r="KS336" s="354"/>
      <c r="KT336" s="354"/>
      <c r="KU336" s="354"/>
      <c r="KV336" s="51"/>
      <c r="KW336" s="47"/>
      <c r="KX336" s="47"/>
      <c r="KY336" s="47"/>
      <c r="KZ336" s="47"/>
      <c r="LA336" s="47"/>
      <c r="LB336" s="47"/>
      <c r="LC336" s="47"/>
      <c r="LD336" s="361"/>
      <c r="LE336" s="361"/>
      <c r="LF336" s="361"/>
      <c r="LG336" s="361"/>
      <c r="LH336" s="361"/>
      <c r="LI336" s="361"/>
      <c r="LJ336" s="361"/>
      <c r="LK336" s="361"/>
      <c r="LL336" s="361"/>
      <c r="LM336" s="361"/>
      <c r="LN336" s="361"/>
      <c r="LO336" s="361"/>
      <c r="LP336" s="361"/>
      <c r="LQ336" s="354"/>
      <c r="LR336" s="354"/>
      <c r="LS336" s="354"/>
      <c r="LT336" s="354"/>
      <c r="LU336" s="354"/>
      <c r="LV336" s="354"/>
      <c r="LW336" s="51"/>
      <c r="LX336" s="354"/>
      <c r="LY336" s="354"/>
      <c r="LZ336" s="354"/>
      <c r="MA336" s="354"/>
      <c r="MB336" s="363"/>
      <c r="MC336" s="363"/>
      <c r="MD336" s="354"/>
      <c r="ME336" s="354"/>
      <c r="MF336" s="354"/>
      <c r="MG336" s="354"/>
      <c r="MH336" s="354"/>
      <c r="MI336" s="354"/>
      <c r="MJ336" s="354"/>
      <c r="MK336" s="354"/>
      <c r="ML336" s="354"/>
      <c r="MM336" s="354"/>
      <c r="MN336" s="354"/>
      <c r="MO336" s="354"/>
      <c r="MP336" s="354"/>
      <c r="MQ336" s="354"/>
      <c r="MR336" s="354"/>
      <c r="MS336" s="51"/>
      <c r="MT336" s="364">
        <f t="shared" si="219"/>
        <v>0</v>
      </c>
      <c r="MU336" s="365">
        <f t="shared" si="220"/>
        <v>0</v>
      </c>
      <c r="MV336" s="366">
        <f t="shared" si="221"/>
        <v>0</v>
      </c>
      <c r="MW336" s="365">
        <v>396</v>
      </c>
      <c r="MX336" s="365">
        <v>15</v>
      </c>
      <c r="MY336" s="54"/>
      <c r="MZ336" s="708"/>
      <c r="NA336" s="708">
        <v>0.28</v>
      </c>
      <c r="NB336" s="709">
        <f t="shared" si="222"/>
        <v>0</v>
      </c>
      <c r="NC336" s="710"/>
      <c r="ND336" s="710">
        <v>2</v>
      </c>
      <c r="NE336" s="738">
        <f t="shared" si="212"/>
        <v>-0.0660980810234539</v>
      </c>
      <c r="NF336" s="739"/>
      <c r="NG336" s="739"/>
      <c r="NH336" s="739">
        <v>2</v>
      </c>
      <c r="NI336" s="740">
        <f t="shared" si="223"/>
        <v>2180</v>
      </c>
      <c r="NJ336" s="738">
        <f t="shared" si="213"/>
        <v>-0.0660980810234539</v>
      </c>
      <c r="NK336" s="741"/>
      <c r="NL336" s="742">
        <v>44562</v>
      </c>
      <c r="NM336" s="739">
        <f ca="1" t="shared" si="224"/>
        <v>17.1666666666667</v>
      </c>
      <c r="NN336" s="739">
        <f ca="1" t="shared" si="225"/>
        <v>515</v>
      </c>
      <c r="NO336" s="739">
        <v>1090</v>
      </c>
      <c r="NP336" s="739">
        <f t="shared" si="226"/>
        <v>0</v>
      </c>
      <c r="NQ336" s="761">
        <f t="shared" si="227"/>
        <v>0</v>
      </c>
      <c r="NR336" s="739">
        <f ca="1" t="shared" si="228"/>
        <v>0</v>
      </c>
      <c r="NS336" s="739">
        <f t="shared" si="229"/>
        <v>1090</v>
      </c>
      <c r="NT336" s="739"/>
      <c r="NU336" s="739">
        <f ca="1" t="shared" si="230"/>
        <v>0</v>
      </c>
      <c r="NV336" s="769">
        <f ca="1" t="shared" si="231"/>
        <v>0</v>
      </c>
      <c r="NW336" s="769" t="e">
        <f ca="1" t="shared" si="232"/>
        <v>#DIV/0!</v>
      </c>
      <c r="NX336" s="739"/>
      <c r="NY336" s="739"/>
      <c r="NZ336" s="739"/>
      <c r="OA336" s="739"/>
      <c r="OB336" s="739"/>
      <c r="OC336" s="739"/>
      <c r="OD336" s="739"/>
      <c r="OE336" s="743">
        <f t="shared" si="233"/>
        <v>0</v>
      </c>
      <c r="OF336" s="743">
        <f t="shared" si="234"/>
        <v>0</v>
      </c>
      <c r="OG336" s="743">
        <f t="shared" si="235"/>
        <v>0</v>
      </c>
      <c r="OH336" s="743">
        <f t="shared" si="236"/>
        <v>0</v>
      </c>
      <c r="OI336" s="743">
        <f t="shared" si="237"/>
        <v>0</v>
      </c>
      <c r="OJ336" s="739">
        <f t="shared" si="238"/>
        <v>0</v>
      </c>
      <c r="OK336" s="739">
        <f t="shared" si="239"/>
        <v>0</v>
      </c>
      <c r="OL336" s="739">
        <f t="shared" si="240"/>
        <v>0</v>
      </c>
      <c r="OM336" s="739">
        <f t="shared" si="241"/>
        <v>0</v>
      </c>
      <c r="ON336" s="739">
        <f t="shared" si="242"/>
        <v>0</v>
      </c>
      <c r="OO336" s="739">
        <f t="shared" si="243"/>
        <v>0</v>
      </c>
      <c r="OP336" s="739"/>
      <c r="OQ336" s="739">
        <f t="shared" si="244"/>
        <v>0</v>
      </c>
      <c r="OR336" s="739">
        <f t="shared" si="245"/>
        <v>0</v>
      </c>
      <c r="OS336" s="739">
        <f t="shared" si="246"/>
        <v>0</v>
      </c>
      <c r="OT336" s="739">
        <f t="shared" si="247"/>
        <v>0</v>
      </c>
      <c r="OU336" s="739"/>
      <c r="OV336" s="739"/>
      <c r="OW336" s="739"/>
      <c r="OX336" s="739"/>
      <c r="OY336" s="739"/>
      <c r="OZ336" s="739"/>
      <c r="PA336" s="739"/>
      <c r="PB336" s="739"/>
      <c r="PC336" s="739"/>
      <c r="PD336" s="739"/>
      <c r="PE336" s="739"/>
      <c r="PF336" s="739"/>
      <c r="PG336" s="739"/>
      <c r="PI336" s="28">
        <v>0</v>
      </c>
      <c r="PJ336" s="28">
        <v>0</v>
      </c>
      <c r="PK336" s="28">
        <v>0</v>
      </c>
      <c r="PL336" s="28">
        <v>108</v>
      </c>
      <c r="PM336" s="28">
        <v>0</v>
      </c>
      <c r="PN336" s="28">
        <v>0</v>
      </c>
      <c r="PO336" s="28">
        <v>0</v>
      </c>
      <c r="PP336" s="28">
        <v>0</v>
      </c>
      <c r="PQ336" s="28">
        <v>0</v>
      </c>
      <c r="PR336" s="28">
        <v>0</v>
      </c>
      <c r="PS336" s="28">
        <v>0</v>
      </c>
      <c r="PT336" s="28">
        <v>576</v>
      </c>
      <c r="PU336" s="28">
        <v>0</v>
      </c>
      <c r="PV336" s="28">
        <v>684</v>
      </c>
      <c r="PW336" s="28">
        <v>288</v>
      </c>
    </row>
    <row r="337" s="28" customFormat="1" customHeight="1" spans="1:439">
      <c r="A337" s="847" t="s">
        <v>1334</v>
      </c>
      <c r="B337" s="343"/>
      <c r="C337" s="95" t="s">
        <v>1917</v>
      </c>
      <c r="D337" s="95" t="s">
        <v>2249</v>
      </c>
      <c r="E337" s="411"/>
      <c r="F337" s="290" t="s">
        <v>2258</v>
      </c>
      <c r="G337" s="112" t="s">
        <v>875</v>
      </c>
      <c r="H337" s="113" t="s">
        <v>875</v>
      </c>
      <c r="I337" s="99">
        <f t="shared" si="214"/>
        <v>0</v>
      </c>
      <c r="J337" s="100">
        <v>1380</v>
      </c>
      <c r="K337" s="454">
        <v>0</v>
      </c>
      <c r="L337" s="150">
        <f t="shared" si="215"/>
        <v>1380</v>
      </c>
      <c r="M337" s="151">
        <f t="shared" si="216"/>
        <v>1380</v>
      </c>
      <c r="N337" s="455"/>
      <c r="O337" s="35">
        <v>1380</v>
      </c>
      <c r="P337" s="157"/>
      <c r="Q337" s="154">
        <f t="shared" si="217"/>
        <v>0</v>
      </c>
      <c r="R337" s="34">
        <f t="shared" si="218"/>
        <v>0</v>
      </c>
      <c r="S337" s="490"/>
      <c r="T337" s="490"/>
      <c r="U337" s="824"/>
      <c r="V337" s="824"/>
      <c r="W337" s="490"/>
      <c r="X337" s="489"/>
      <c r="Y337" s="505"/>
      <c r="Z337" s="505"/>
      <c r="AA337" s="505"/>
      <c r="AB337" s="505"/>
      <c r="AC337" s="505"/>
      <c r="AD337" s="505"/>
      <c r="AE337" s="505"/>
      <c r="AF337" s="490"/>
      <c r="AG337" s="490"/>
      <c r="AH337" s="490"/>
      <c r="AI337" s="490"/>
      <c r="AJ337" s="490"/>
      <c r="AK337" s="490"/>
      <c r="AL337" s="490"/>
      <c r="AM337" s="490"/>
      <c r="AN337" s="490"/>
      <c r="AO337" s="490"/>
      <c r="AP337" s="490"/>
      <c r="AQ337" s="490"/>
      <c r="AR337" s="490"/>
      <c r="AS337" s="490"/>
      <c r="AT337" s="490"/>
      <c r="AU337" s="490"/>
      <c r="AV337" s="490"/>
      <c r="AW337" s="490"/>
      <c r="AX337" s="490"/>
      <c r="AY337" s="100"/>
      <c r="AZ337" s="48"/>
      <c r="BA337" s="48"/>
      <c r="BB337" s="48"/>
      <c r="BC337" s="48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354"/>
      <c r="BT337" s="354"/>
      <c r="BU337" s="354"/>
      <c r="BV337" s="354"/>
      <c r="BW337" s="354"/>
      <c r="BX337" s="354"/>
      <c r="BY337" s="354"/>
      <c r="BZ337" s="354"/>
      <c r="CA337" s="354"/>
      <c r="CB337" s="354"/>
      <c r="CC337" s="354"/>
      <c r="CD337" s="354"/>
      <c r="CE337" s="354"/>
      <c r="CF337" s="354"/>
      <c r="CG337" s="354"/>
      <c r="CH337" s="354"/>
      <c r="CI337" s="354"/>
      <c r="CJ337" s="354"/>
      <c r="CK337" s="354"/>
      <c r="CL337" s="354"/>
      <c r="CM337" s="354"/>
      <c r="CN337" s="354"/>
      <c r="CO337" s="354"/>
      <c r="CP337" s="358"/>
      <c r="CQ337" s="48"/>
      <c r="CR337" s="354"/>
      <c r="CS337" s="354"/>
      <c r="CT337" s="355"/>
      <c r="CU337" s="354"/>
      <c r="CV337" s="354"/>
      <c r="CW337" s="354"/>
      <c r="CX337" s="354"/>
      <c r="CY337" s="354"/>
      <c r="CZ337" s="354"/>
      <c r="DA337" s="356"/>
      <c r="DB337" s="354"/>
      <c r="DC337" s="354"/>
      <c r="DD337" s="354"/>
      <c r="DE337" s="354"/>
      <c r="DF337" s="354"/>
      <c r="DG337" s="354"/>
      <c r="DH337" s="354"/>
      <c r="DI337" s="354"/>
      <c r="DJ337" s="354"/>
      <c r="DK337" s="354"/>
      <c r="DL337" s="354"/>
      <c r="DM337" s="354"/>
      <c r="DN337" s="354"/>
      <c r="DO337" s="354"/>
      <c r="DP337" s="354"/>
      <c r="DQ337" s="354"/>
      <c r="DR337" s="354"/>
      <c r="DS337" s="354"/>
      <c r="DT337" s="354"/>
      <c r="DU337" s="354"/>
      <c r="DV337" s="354"/>
      <c r="DW337" s="354"/>
      <c r="DX337" s="354"/>
      <c r="DY337" s="354"/>
      <c r="DZ337" s="357"/>
      <c r="EA337" s="356"/>
      <c r="EB337" s="356"/>
      <c r="EC337" s="356"/>
      <c r="ED337" s="356"/>
      <c r="EE337" s="358"/>
      <c r="EF337" s="48"/>
      <c r="EG337" s="46"/>
      <c r="EH337" s="46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8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354"/>
      <c r="FR337" s="354"/>
      <c r="FS337" s="354"/>
      <c r="FT337" s="354"/>
      <c r="FU337" s="354"/>
      <c r="FV337" s="354"/>
      <c r="FW337" s="354"/>
      <c r="FX337" s="354"/>
      <c r="FY337" s="354"/>
      <c r="FZ337" s="354"/>
      <c r="GA337" s="354"/>
      <c r="GB337" s="354"/>
      <c r="GC337" s="354"/>
      <c r="GD337" s="354"/>
      <c r="GE337" s="354"/>
      <c r="GF337" s="354"/>
      <c r="GG337" s="354"/>
      <c r="GH337" s="354"/>
      <c r="GI337" s="354"/>
      <c r="GJ337" s="354"/>
      <c r="GK337" s="354"/>
      <c r="GL337" s="354"/>
      <c r="GM337" s="354"/>
      <c r="GN337" s="354"/>
      <c r="GO337" s="354"/>
      <c r="GP337" s="354"/>
      <c r="GQ337" s="354"/>
      <c r="GR337" s="354"/>
      <c r="GS337" s="354"/>
      <c r="GT337" s="354"/>
      <c r="GU337" s="354"/>
      <c r="GV337" s="354"/>
      <c r="GW337" s="354"/>
      <c r="GX337" s="354"/>
      <c r="GY337" s="354"/>
      <c r="GZ337" s="354"/>
      <c r="HA337" s="354"/>
      <c r="HB337" s="354"/>
      <c r="HC337" s="354"/>
      <c r="HD337" s="354"/>
      <c r="HE337" s="354"/>
      <c r="HF337" s="354"/>
      <c r="HG337" s="354"/>
      <c r="HH337" s="354"/>
      <c r="HI337" s="354"/>
      <c r="HJ337" s="354"/>
      <c r="HK337" s="354"/>
      <c r="HL337" s="354"/>
      <c r="HM337" s="354"/>
      <c r="HN337" s="354"/>
      <c r="HO337" s="354"/>
      <c r="HP337" s="354"/>
      <c r="HQ337" s="354"/>
      <c r="HR337" s="354"/>
      <c r="HS337" s="354"/>
      <c r="HT337" s="354"/>
      <c r="HU337" s="354"/>
      <c r="HV337" s="354"/>
      <c r="HW337" s="354"/>
      <c r="HX337" s="354"/>
      <c r="HY337" s="354"/>
      <c r="HZ337" s="354"/>
      <c r="IA337" s="354"/>
      <c r="IB337" s="354"/>
      <c r="IC337" s="354"/>
      <c r="ID337" s="354"/>
      <c r="IE337" s="354"/>
      <c r="IF337" s="354"/>
      <c r="IG337" s="354"/>
      <c r="IH337" s="354"/>
      <c r="II337" s="354"/>
      <c r="IJ337" s="354"/>
      <c r="IK337" s="354"/>
      <c r="IL337" s="354"/>
      <c r="IM337" s="354"/>
      <c r="IN337" s="354"/>
      <c r="IO337" s="354"/>
      <c r="IP337" s="354"/>
      <c r="IQ337" s="354"/>
      <c r="IR337" s="50"/>
      <c r="IS337" s="47"/>
      <c r="IT337" s="47"/>
      <c r="IU337" s="47"/>
      <c r="IV337" s="47"/>
      <c r="IW337" s="47"/>
      <c r="IX337" s="47"/>
      <c r="IY337" s="47"/>
      <c r="IZ337" s="47"/>
      <c r="JA337" s="47"/>
      <c r="JB337" s="47"/>
      <c r="JC337" s="47"/>
      <c r="JD337" s="47"/>
      <c r="JE337" s="47"/>
      <c r="JF337" s="47"/>
      <c r="JG337" s="47"/>
      <c r="JH337" s="47"/>
      <c r="JI337" s="47"/>
      <c r="JJ337" s="47"/>
      <c r="JK337" s="47"/>
      <c r="JL337" s="354"/>
      <c r="JM337" s="354"/>
      <c r="JN337" s="354"/>
      <c r="JO337" s="354"/>
      <c r="JP337" s="354"/>
      <c r="JQ337" s="354"/>
      <c r="JR337" s="354"/>
      <c r="JS337" s="354"/>
      <c r="JT337" s="354"/>
      <c r="JU337" s="354"/>
      <c r="JV337" s="354"/>
      <c r="JW337" s="354"/>
      <c r="JX337" s="354"/>
      <c r="JY337" s="354"/>
      <c r="JZ337" s="354"/>
      <c r="KA337" s="354"/>
      <c r="KB337" s="354"/>
      <c r="KC337" s="354"/>
      <c r="KD337" s="354"/>
      <c r="KE337" s="354"/>
      <c r="KF337" s="354"/>
      <c r="KG337" s="354"/>
      <c r="KH337" s="354"/>
      <c r="KI337" s="354"/>
      <c r="KJ337" s="354"/>
      <c r="KK337" s="354"/>
      <c r="KL337" s="354"/>
      <c r="KM337" s="354"/>
      <c r="KN337" s="354"/>
      <c r="KO337" s="354"/>
      <c r="KP337" s="354"/>
      <c r="KQ337" s="354"/>
      <c r="KR337" s="354"/>
      <c r="KS337" s="354"/>
      <c r="KT337" s="354"/>
      <c r="KU337" s="354"/>
      <c r="KV337" s="51"/>
      <c r="KW337" s="47"/>
      <c r="KX337" s="47"/>
      <c r="KY337" s="47"/>
      <c r="KZ337" s="47"/>
      <c r="LA337" s="47"/>
      <c r="LB337" s="47"/>
      <c r="LC337" s="47"/>
      <c r="LD337" s="361"/>
      <c r="LE337" s="361"/>
      <c r="LF337" s="361"/>
      <c r="LG337" s="361"/>
      <c r="LH337" s="361"/>
      <c r="LI337" s="361"/>
      <c r="LJ337" s="361"/>
      <c r="LK337" s="361"/>
      <c r="LL337" s="361"/>
      <c r="LM337" s="361"/>
      <c r="LN337" s="361"/>
      <c r="LO337" s="361"/>
      <c r="LP337" s="361"/>
      <c r="LQ337" s="354"/>
      <c r="LR337" s="354"/>
      <c r="LS337" s="354"/>
      <c r="LT337" s="354"/>
      <c r="LU337" s="354"/>
      <c r="LV337" s="354"/>
      <c r="LW337" s="51"/>
      <c r="LX337" s="354"/>
      <c r="LY337" s="354"/>
      <c r="LZ337" s="354"/>
      <c r="MA337" s="354"/>
      <c r="MB337" s="363"/>
      <c r="MC337" s="363"/>
      <c r="MD337" s="354"/>
      <c r="ME337" s="354"/>
      <c r="MF337" s="354"/>
      <c r="MG337" s="354"/>
      <c r="MH337" s="354"/>
      <c r="MI337" s="354"/>
      <c r="MJ337" s="354"/>
      <c r="MK337" s="354"/>
      <c r="ML337" s="354"/>
      <c r="MM337" s="354"/>
      <c r="MN337" s="354"/>
      <c r="MO337" s="354"/>
      <c r="MP337" s="354"/>
      <c r="MQ337" s="354"/>
      <c r="MR337" s="354"/>
      <c r="MS337" s="51"/>
      <c r="MT337" s="364">
        <f t="shared" si="219"/>
        <v>0</v>
      </c>
      <c r="MU337" s="365">
        <f t="shared" si="220"/>
        <v>0</v>
      </c>
      <c r="MV337" s="366">
        <f t="shared" si="221"/>
        <v>0</v>
      </c>
      <c r="MW337" s="365">
        <v>108</v>
      </c>
      <c r="MX337" s="365">
        <v>15</v>
      </c>
      <c r="MY337" s="54"/>
      <c r="MZ337" s="708"/>
      <c r="NA337" s="708">
        <v>0.28</v>
      </c>
      <c r="NB337" s="709">
        <f t="shared" si="222"/>
        <v>0</v>
      </c>
      <c r="NC337" s="710"/>
      <c r="ND337" s="710">
        <v>2</v>
      </c>
      <c r="NE337" s="738">
        <f t="shared" si="212"/>
        <v>-0.0660980810234539</v>
      </c>
      <c r="NF337" s="739"/>
      <c r="NG337" s="739"/>
      <c r="NH337" s="739">
        <v>2</v>
      </c>
      <c r="NI337" s="740">
        <f t="shared" si="223"/>
        <v>2760</v>
      </c>
      <c r="NJ337" s="738">
        <f t="shared" si="213"/>
        <v>-0.0660980810234539</v>
      </c>
      <c r="NK337" s="741"/>
      <c r="NL337" s="742">
        <v>44562</v>
      </c>
      <c r="NM337" s="739">
        <f ca="1" t="shared" si="224"/>
        <v>17.1666666666667</v>
      </c>
      <c r="NN337" s="739">
        <f ca="1" t="shared" si="225"/>
        <v>515</v>
      </c>
      <c r="NO337" s="739">
        <v>1380</v>
      </c>
      <c r="NP337" s="739">
        <f t="shared" si="226"/>
        <v>0</v>
      </c>
      <c r="NQ337" s="761">
        <f t="shared" si="227"/>
        <v>0</v>
      </c>
      <c r="NR337" s="739">
        <f ca="1" t="shared" si="228"/>
        <v>0</v>
      </c>
      <c r="NS337" s="739">
        <f t="shared" si="229"/>
        <v>1380</v>
      </c>
      <c r="NT337" s="739"/>
      <c r="NU337" s="739">
        <f ca="1" t="shared" si="230"/>
        <v>0</v>
      </c>
      <c r="NV337" s="769">
        <f ca="1" t="shared" si="231"/>
        <v>0</v>
      </c>
      <c r="NW337" s="769" t="e">
        <f ca="1" t="shared" si="232"/>
        <v>#DIV/0!</v>
      </c>
      <c r="NX337" s="739"/>
      <c r="NY337" s="739"/>
      <c r="NZ337" s="739"/>
      <c r="OA337" s="739"/>
      <c r="OB337" s="739"/>
      <c r="OC337" s="739"/>
      <c r="OD337" s="739"/>
      <c r="OE337" s="743">
        <f t="shared" si="233"/>
        <v>0</v>
      </c>
      <c r="OF337" s="743">
        <f t="shared" si="234"/>
        <v>0</v>
      </c>
      <c r="OG337" s="743">
        <f t="shared" si="235"/>
        <v>0</v>
      </c>
      <c r="OH337" s="743">
        <f t="shared" si="236"/>
        <v>0</v>
      </c>
      <c r="OI337" s="743">
        <f t="shared" si="237"/>
        <v>0</v>
      </c>
      <c r="OJ337" s="739">
        <f t="shared" si="238"/>
        <v>0</v>
      </c>
      <c r="OK337" s="739">
        <f t="shared" si="239"/>
        <v>0</v>
      </c>
      <c r="OL337" s="739">
        <f t="shared" si="240"/>
        <v>0</v>
      </c>
      <c r="OM337" s="739">
        <f t="shared" si="241"/>
        <v>0</v>
      </c>
      <c r="ON337" s="739">
        <f t="shared" si="242"/>
        <v>0</v>
      </c>
      <c r="OO337" s="739">
        <f t="shared" si="243"/>
        <v>0</v>
      </c>
      <c r="OP337" s="739"/>
      <c r="OQ337" s="739">
        <f t="shared" si="244"/>
        <v>0</v>
      </c>
      <c r="OR337" s="739">
        <f t="shared" si="245"/>
        <v>0</v>
      </c>
      <c r="OS337" s="739">
        <f t="shared" si="246"/>
        <v>0</v>
      </c>
      <c r="OT337" s="739">
        <f t="shared" si="247"/>
        <v>0</v>
      </c>
      <c r="OU337" s="739"/>
      <c r="OV337" s="739"/>
      <c r="OW337" s="739"/>
      <c r="OX337" s="739"/>
      <c r="OY337" s="739"/>
      <c r="OZ337" s="739"/>
      <c r="PA337" s="739"/>
      <c r="PB337" s="739"/>
      <c r="PC337" s="739"/>
      <c r="PD337" s="739"/>
      <c r="PE337" s="739"/>
      <c r="PF337" s="739"/>
      <c r="PG337" s="739"/>
      <c r="PI337" s="28">
        <v>0</v>
      </c>
      <c r="PJ337" s="28">
        <v>0</v>
      </c>
      <c r="PK337" s="28">
        <v>0</v>
      </c>
      <c r="PL337" s="28">
        <v>108</v>
      </c>
      <c r="PM337" s="28">
        <v>0</v>
      </c>
      <c r="PN337" s="28">
        <v>0</v>
      </c>
      <c r="PO337" s="28">
        <v>0</v>
      </c>
      <c r="PP337" s="28">
        <v>0</v>
      </c>
      <c r="PQ337" s="28">
        <v>0</v>
      </c>
      <c r="PR337" s="28">
        <v>0</v>
      </c>
      <c r="PS337" s="28">
        <v>0</v>
      </c>
      <c r="PT337" s="28">
        <v>0</v>
      </c>
      <c r="PU337" s="28">
        <v>0</v>
      </c>
      <c r="PV337" s="28">
        <v>108</v>
      </c>
      <c r="PW337" s="28">
        <v>0</v>
      </c>
    </row>
    <row r="338" s="28" customFormat="1" customHeight="1" spans="1:439">
      <c r="A338" s="847" t="s">
        <v>1334</v>
      </c>
      <c r="B338" s="343"/>
      <c r="C338" s="95" t="s">
        <v>1917</v>
      </c>
      <c r="D338" s="95" t="s">
        <v>2249</v>
      </c>
      <c r="E338" s="411"/>
      <c r="F338" s="290" t="s">
        <v>2252</v>
      </c>
      <c r="G338" s="112" t="s">
        <v>875</v>
      </c>
      <c r="H338" s="113" t="s">
        <v>875</v>
      </c>
      <c r="I338" s="99">
        <f t="shared" si="214"/>
        <v>0</v>
      </c>
      <c r="J338" s="100">
        <v>976</v>
      </c>
      <c r="K338" s="454">
        <v>0</v>
      </c>
      <c r="L338" s="150">
        <f t="shared" si="215"/>
        <v>976</v>
      </c>
      <c r="M338" s="151">
        <f t="shared" si="216"/>
        <v>976</v>
      </c>
      <c r="N338" s="455"/>
      <c r="O338" s="35">
        <v>976</v>
      </c>
      <c r="P338" s="157"/>
      <c r="Q338" s="154">
        <f t="shared" si="217"/>
        <v>0</v>
      </c>
      <c r="R338" s="34">
        <f t="shared" si="218"/>
        <v>0</v>
      </c>
      <c r="S338" s="490"/>
      <c r="T338" s="490"/>
      <c r="U338" s="824"/>
      <c r="V338" s="824"/>
      <c r="W338" s="490"/>
      <c r="X338" s="489"/>
      <c r="Y338" s="505"/>
      <c r="Z338" s="505"/>
      <c r="AA338" s="505"/>
      <c r="AB338" s="505"/>
      <c r="AC338" s="505"/>
      <c r="AD338" s="505"/>
      <c r="AE338" s="505"/>
      <c r="AF338" s="490"/>
      <c r="AG338" s="490"/>
      <c r="AH338" s="490"/>
      <c r="AI338" s="490"/>
      <c r="AJ338" s="490"/>
      <c r="AK338" s="490"/>
      <c r="AL338" s="490"/>
      <c r="AM338" s="490"/>
      <c r="AN338" s="490"/>
      <c r="AO338" s="490"/>
      <c r="AP338" s="490"/>
      <c r="AQ338" s="490"/>
      <c r="AR338" s="490"/>
      <c r="AS338" s="490"/>
      <c r="AT338" s="490"/>
      <c r="AU338" s="490"/>
      <c r="AV338" s="490"/>
      <c r="AW338" s="490"/>
      <c r="AX338" s="490"/>
      <c r="AY338" s="100"/>
      <c r="AZ338" s="48"/>
      <c r="BA338" s="48"/>
      <c r="BB338" s="48"/>
      <c r="BC338" s="48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354"/>
      <c r="BT338" s="354"/>
      <c r="BU338" s="354"/>
      <c r="BV338" s="354"/>
      <c r="BW338" s="354"/>
      <c r="BX338" s="354"/>
      <c r="BY338" s="354"/>
      <c r="BZ338" s="354"/>
      <c r="CA338" s="354"/>
      <c r="CB338" s="354"/>
      <c r="CC338" s="354"/>
      <c r="CD338" s="354"/>
      <c r="CE338" s="354"/>
      <c r="CF338" s="354"/>
      <c r="CG338" s="354"/>
      <c r="CH338" s="354"/>
      <c r="CI338" s="354"/>
      <c r="CJ338" s="354"/>
      <c r="CK338" s="354"/>
      <c r="CL338" s="354"/>
      <c r="CM338" s="354"/>
      <c r="CN338" s="354"/>
      <c r="CO338" s="354"/>
      <c r="CP338" s="358"/>
      <c r="CQ338" s="48"/>
      <c r="CR338" s="354"/>
      <c r="CS338" s="354"/>
      <c r="CT338" s="355"/>
      <c r="CU338" s="354"/>
      <c r="CV338" s="354"/>
      <c r="CW338" s="354"/>
      <c r="CX338" s="354"/>
      <c r="CY338" s="354"/>
      <c r="CZ338" s="354"/>
      <c r="DA338" s="356"/>
      <c r="DB338" s="354"/>
      <c r="DC338" s="354"/>
      <c r="DD338" s="354"/>
      <c r="DE338" s="354"/>
      <c r="DF338" s="354"/>
      <c r="DG338" s="354"/>
      <c r="DH338" s="354"/>
      <c r="DI338" s="354"/>
      <c r="DJ338" s="354"/>
      <c r="DK338" s="354"/>
      <c r="DL338" s="354"/>
      <c r="DM338" s="354"/>
      <c r="DN338" s="354"/>
      <c r="DO338" s="354"/>
      <c r="DP338" s="354"/>
      <c r="DQ338" s="354"/>
      <c r="DR338" s="354"/>
      <c r="DS338" s="354"/>
      <c r="DT338" s="354"/>
      <c r="DU338" s="354"/>
      <c r="DV338" s="354"/>
      <c r="DW338" s="354"/>
      <c r="DX338" s="354"/>
      <c r="DY338" s="354"/>
      <c r="DZ338" s="357"/>
      <c r="EA338" s="356"/>
      <c r="EB338" s="356"/>
      <c r="EC338" s="356"/>
      <c r="ED338" s="356"/>
      <c r="EE338" s="358"/>
      <c r="EF338" s="48"/>
      <c r="EG338" s="46"/>
      <c r="EH338" s="46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8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354"/>
      <c r="FR338" s="354"/>
      <c r="FS338" s="354"/>
      <c r="FT338" s="354"/>
      <c r="FU338" s="354"/>
      <c r="FV338" s="354"/>
      <c r="FW338" s="354"/>
      <c r="FX338" s="354"/>
      <c r="FY338" s="354"/>
      <c r="FZ338" s="354"/>
      <c r="GA338" s="354"/>
      <c r="GB338" s="354"/>
      <c r="GC338" s="354"/>
      <c r="GD338" s="354"/>
      <c r="GE338" s="354"/>
      <c r="GF338" s="354"/>
      <c r="GG338" s="354"/>
      <c r="GH338" s="354"/>
      <c r="GI338" s="354"/>
      <c r="GJ338" s="354"/>
      <c r="GK338" s="354"/>
      <c r="GL338" s="354"/>
      <c r="GM338" s="354"/>
      <c r="GN338" s="354"/>
      <c r="GO338" s="354"/>
      <c r="GP338" s="354"/>
      <c r="GQ338" s="354"/>
      <c r="GR338" s="354"/>
      <c r="GS338" s="354"/>
      <c r="GT338" s="354"/>
      <c r="GU338" s="354"/>
      <c r="GV338" s="354"/>
      <c r="GW338" s="354"/>
      <c r="GX338" s="354"/>
      <c r="GY338" s="354"/>
      <c r="GZ338" s="354"/>
      <c r="HA338" s="354"/>
      <c r="HB338" s="354"/>
      <c r="HC338" s="354"/>
      <c r="HD338" s="354"/>
      <c r="HE338" s="354"/>
      <c r="HF338" s="354"/>
      <c r="HG338" s="354"/>
      <c r="HH338" s="354"/>
      <c r="HI338" s="354"/>
      <c r="HJ338" s="354"/>
      <c r="HK338" s="354"/>
      <c r="HL338" s="354"/>
      <c r="HM338" s="354"/>
      <c r="HN338" s="354"/>
      <c r="HO338" s="354"/>
      <c r="HP338" s="354"/>
      <c r="HQ338" s="354"/>
      <c r="HR338" s="354"/>
      <c r="HS338" s="354"/>
      <c r="HT338" s="354"/>
      <c r="HU338" s="354"/>
      <c r="HV338" s="354"/>
      <c r="HW338" s="354"/>
      <c r="HX338" s="354"/>
      <c r="HY338" s="354"/>
      <c r="HZ338" s="354"/>
      <c r="IA338" s="354"/>
      <c r="IB338" s="354"/>
      <c r="IC338" s="354"/>
      <c r="ID338" s="354"/>
      <c r="IE338" s="354"/>
      <c r="IF338" s="354"/>
      <c r="IG338" s="354"/>
      <c r="IH338" s="354"/>
      <c r="II338" s="354"/>
      <c r="IJ338" s="354"/>
      <c r="IK338" s="354"/>
      <c r="IL338" s="354"/>
      <c r="IM338" s="354"/>
      <c r="IN338" s="354"/>
      <c r="IO338" s="354"/>
      <c r="IP338" s="354"/>
      <c r="IQ338" s="354"/>
      <c r="IR338" s="50"/>
      <c r="IS338" s="47"/>
      <c r="IT338" s="47"/>
      <c r="IU338" s="47"/>
      <c r="IV338" s="47"/>
      <c r="IW338" s="47"/>
      <c r="IX338" s="47"/>
      <c r="IY338" s="47"/>
      <c r="IZ338" s="47"/>
      <c r="JA338" s="47"/>
      <c r="JB338" s="47"/>
      <c r="JC338" s="47"/>
      <c r="JD338" s="47"/>
      <c r="JE338" s="47"/>
      <c r="JF338" s="47"/>
      <c r="JG338" s="47"/>
      <c r="JH338" s="47"/>
      <c r="JI338" s="47"/>
      <c r="JJ338" s="47"/>
      <c r="JK338" s="47"/>
      <c r="JL338" s="354"/>
      <c r="JM338" s="354"/>
      <c r="JN338" s="354"/>
      <c r="JO338" s="354"/>
      <c r="JP338" s="354"/>
      <c r="JQ338" s="354"/>
      <c r="JR338" s="354"/>
      <c r="JS338" s="354"/>
      <c r="JT338" s="354"/>
      <c r="JU338" s="354"/>
      <c r="JV338" s="354"/>
      <c r="JW338" s="354"/>
      <c r="JX338" s="354"/>
      <c r="JY338" s="354"/>
      <c r="JZ338" s="354"/>
      <c r="KA338" s="354"/>
      <c r="KB338" s="354"/>
      <c r="KC338" s="354"/>
      <c r="KD338" s="354"/>
      <c r="KE338" s="354"/>
      <c r="KF338" s="354"/>
      <c r="KG338" s="354"/>
      <c r="KH338" s="354"/>
      <c r="KI338" s="354"/>
      <c r="KJ338" s="354"/>
      <c r="KK338" s="354"/>
      <c r="KL338" s="354"/>
      <c r="KM338" s="354"/>
      <c r="KN338" s="354"/>
      <c r="KO338" s="354"/>
      <c r="KP338" s="354"/>
      <c r="KQ338" s="354"/>
      <c r="KR338" s="354"/>
      <c r="KS338" s="354"/>
      <c r="KT338" s="354"/>
      <c r="KU338" s="354"/>
      <c r="KV338" s="51"/>
      <c r="KW338" s="47"/>
      <c r="KX338" s="47"/>
      <c r="KY338" s="47"/>
      <c r="KZ338" s="47"/>
      <c r="LA338" s="47"/>
      <c r="LB338" s="47"/>
      <c r="LC338" s="47"/>
      <c r="LD338" s="361"/>
      <c r="LE338" s="361"/>
      <c r="LF338" s="361"/>
      <c r="LG338" s="361"/>
      <c r="LH338" s="361"/>
      <c r="LI338" s="361"/>
      <c r="LJ338" s="361"/>
      <c r="LK338" s="361"/>
      <c r="LL338" s="361"/>
      <c r="LM338" s="361"/>
      <c r="LN338" s="361"/>
      <c r="LO338" s="361"/>
      <c r="LP338" s="361"/>
      <c r="LQ338" s="354"/>
      <c r="LR338" s="354"/>
      <c r="LS338" s="354"/>
      <c r="LT338" s="354"/>
      <c r="LU338" s="354"/>
      <c r="LV338" s="354"/>
      <c r="LW338" s="51"/>
      <c r="LX338" s="354"/>
      <c r="LY338" s="354"/>
      <c r="LZ338" s="354"/>
      <c r="MA338" s="354"/>
      <c r="MB338" s="363"/>
      <c r="MC338" s="363"/>
      <c r="MD338" s="354"/>
      <c r="ME338" s="354"/>
      <c r="MF338" s="354"/>
      <c r="MG338" s="354"/>
      <c r="MH338" s="354"/>
      <c r="MI338" s="354"/>
      <c r="MJ338" s="354"/>
      <c r="MK338" s="354"/>
      <c r="ML338" s="354"/>
      <c r="MM338" s="354"/>
      <c r="MN338" s="354"/>
      <c r="MO338" s="354"/>
      <c r="MP338" s="354"/>
      <c r="MQ338" s="354"/>
      <c r="MR338" s="354"/>
      <c r="MS338" s="51"/>
      <c r="MT338" s="364">
        <f t="shared" si="219"/>
        <v>0</v>
      </c>
      <c r="MU338" s="365">
        <f t="shared" si="220"/>
        <v>0</v>
      </c>
      <c r="MV338" s="366">
        <f t="shared" si="221"/>
        <v>0</v>
      </c>
      <c r="MW338" s="365">
        <v>504</v>
      </c>
      <c r="MX338" s="365">
        <v>15</v>
      </c>
      <c r="MY338" s="54"/>
      <c r="MZ338" s="708"/>
      <c r="NA338" s="708">
        <v>0.28</v>
      </c>
      <c r="NB338" s="709">
        <f t="shared" si="222"/>
        <v>0</v>
      </c>
      <c r="NC338" s="710"/>
      <c r="ND338" s="710">
        <v>2</v>
      </c>
      <c r="NE338" s="738">
        <f t="shared" si="212"/>
        <v>-0.0660980810234539</v>
      </c>
      <c r="NF338" s="739"/>
      <c r="NG338" s="739"/>
      <c r="NH338" s="739">
        <v>2</v>
      </c>
      <c r="NI338" s="740">
        <f t="shared" si="223"/>
        <v>1952</v>
      </c>
      <c r="NJ338" s="738">
        <f t="shared" si="213"/>
        <v>-0.0660980810234539</v>
      </c>
      <c r="NK338" s="741"/>
      <c r="NL338" s="742">
        <v>44562</v>
      </c>
      <c r="NM338" s="739">
        <f ca="1" t="shared" si="224"/>
        <v>17.1666666666667</v>
      </c>
      <c r="NN338" s="739">
        <f ca="1" t="shared" si="225"/>
        <v>515</v>
      </c>
      <c r="NO338" s="739">
        <v>976</v>
      </c>
      <c r="NP338" s="739">
        <f t="shared" si="226"/>
        <v>0</v>
      </c>
      <c r="NQ338" s="761">
        <f t="shared" si="227"/>
        <v>0</v>
      </c>
      <c r="NR338" s="739">
        <f ca="1" t="shared" si="228"/>
        <v>0</v>
      </c>
      <c r="NS338" s="739">
        <f t="shared" si="229"/>
        <v>976</v>
      </c>
      <c r="NT338" s="739"/>
      <c r="NU338" s="739">
        <f ca="1" t="shared" si="230"/>
        <v>0</v>
      </c>
      <c r="NV338" s="769">
        <f ca="1" t="shared" si="231"/>
        <v>0</v>
      </c>
      <c r="NW338" s="769" t="e">
        <f ca="1" t="shared" si="232"/>
        <v>#DIV/0!</v>
      </c>
      <c r="NX338" s="739"/>
      <c r="NY338" s="739"/>
      <c r="NZ338" s="739"/>
      <c r="OA338" s="739"/>
      <c r="OB338" s="739"/>
      <c r="OC338" s="739"/>
      <c r="OD338" s="739"/>
      <c r="OE338" s="743">
        <f t="shared" si="233"/>
        <v>0</v>
      </c>
      <c r="OF338" s="743">
        <f t="shared" si="234"/>
        <v>0</v>
      </c>
      <c r="OG338" s="743">
        <f t="shared" si="235"/>
        <v>0</v>
      </c>
      <c r="OH338" s="743">
        <f t="shared" si="236"/>
        <v>0</v>
      </c>
      <c r="OI338" s="743">
        <f t="shared" si="237"/>
        <v>0</v>
      </c>
      <c r="OJ338" s="739">
        <f t="shared" si="238"/>
        <v>0</v>
      </c>
      <c r="OK338" s="739">
        <f t="shared" si="239"/>
        <v>0</v>
      </c>
      <c r="OL338" s="739">
        <f t="shared" si="240"/>
        <v>0</v>
      </c>
      <c r="OM338" s="739">
        <f t="shared" si="241"/>
        <v>0</v>
      </c>
      <c r="ON338" s="739">
        <f t="shared" si="242"/>
        <v>0</v>
      </c>
      <c r="OO338" s="739">
        <f t="shared" si="243"/>
        <v>0</v>
      </c>
      <c r="OP338" s="739"/>
      <c r="OQ338" s="739">
        <f t="shared" si="244"/>
        <v>0</v>
      </c>
      <c r="OR338" s="739">
        <f t="shared" si="245"/>
        <v>0</v>
      </c>
      <c r="OS338" s="739">
        <f t="shared" si="246"/>
        <v>0</v>
      </c>
      <c r="OT338" s="739">
        <f t="shared" si="247"/>
        <v>0</v>
      </c>
      <c r="OU338" s="739"/>
      <c r="OV338" s="739"/>
      <c r="OW338" s="739"/>
      <c r="OX338" s="739"/>
      <c r="OY338" s="739"/>
      <c r="OZ338" s="739"/>
      <c r="PA338" s="739"/>
      <c r="PB338" s="739"/>
      <c r="PC338" s="739"/>
      <c r="PD338" s="739"/>
      <c r="PE338" s="739"/>
      <c r="PF338" s="739"/>
      <c r="PG338" s="739"/>
      <c r="PI338" s="28">
        <v>0</v>
      </c>
      <c r="PJ338" s="28">
        <v>0</v>
      </c>
      <c r="PK338" s="28">
        <v>0</v>
      </c>
      <c r="PL338" s="28">
        <v>0</v>
      </c>
      <c r="PM338" s="28">
        <v>0</v>
      </c>
      <c r="PN338" s="28">
        <v>0</v>
      </c>
      <c r="PO338" s="28">
        <v>0</v>
      </c>
      <c r="PP338" s="28">
        <v>0</v>
      </c>
      <c r="PQ338" s="28">
        <v>0</v>
      </c>
      <c r="PR338" s="28">
        <v>0</v>
      </c>
      <c r="PS338" s="28">
        <v>0</v>
      </c>
      <c r="PT338" s="28">
        <v>1008</v>
      </c>
      <c r="PU338" s="28">
        <v>0</v>
      </c>
      <c r="PV338" s="28">
        <v>1008</v>
      </c>
      <c r="PW338" s="28">
        <v>504</v>
      </c>
    </row>
    <row r="339" s="28" customFormat="1" customHeight="1" spans="1:439">
      <c r="A339" s="847" t="s">
        <v>1334</v>
      </c>
      <c r="B339" s="343"/>
      <c r="C339" s="95" t="s">
        <v>1917</v>
      </c>
      <c r="D339" s="95" t="s">
        <v>2249</v>
      </c>
      <c r="E339" s="411"/>
      <c r="F339" s="290" t="s">
        <v>2253</v>
      </c>
      <c r="G339" s="112" t="s">
        <v>875</v>
      </c>
      <c r="H339" s="113" t="s">
        <v>875</v>
      </c>
      <c r="I339" s="99">
        <f t="shared" si="214"/>
        <v>-1</v>
      </c>
      <c r="J339" s="100">
        <v>1500</v>
      </c>
      <c r="K339" s="454">
        <v>0</v>
      </c>
      <c r="L339" s="150">
        <f t="shared" si="215"/>
        <v>1499</v>
      </c>
      <c r="M339" s="151">
        <f t="shared" si="216"/>
        <v>1499</v>
      </c>
      <c r="N339" s="455"/>
      <c r="O339" s="35">
        <v>1500</v>
      </c>
      <c r="P339" s="157"/>
      <c r="Q339" s="154">
        <f t="shared" si="217"/>
        <v>0</v>
      </c>
      <c r="R339" s="34">
        <f t="shared" si="218"/>
        <v>0</v>
      </c>
      <c r="S339" s="490"/>
      <c r="T339" s="490"/>
      <c r="U339" s="824"/>
      <c r="V339" s="824"/>
      <c r="W339" s="490"/>
      <c r="X339" s="489"/>
      <c r="Y339" s="505"/>
      <c r="Z339" s="505"/>
      <c r="AA339" s="505"/>
      <c r="AB339" s="505"/>
      <c r="AC339" s="505"/>
      <c r="AD339" s="505"/>
      <c r="AE339" s="505"/>
      <c r="AF339" s="490"/>
      <c r="AG339" s="490"/>
      <c r="AH339" s="490"/>
      <c r="AI339" s="490"/>
      <c r="AJ339" s="490"/>
      <c r="AK339" s="490"/>
      <c r="AL339" s="490"/>
      <c r="AM339" s="490"/>
      <c r="AN339" s="490"/>
      <c r="AO339" s="490"/>
      <c r="AP339" s="490"/>
      <c r="AQ339" s="490"/>
      <c r="AR339" s="490"/>
      <c r="AS339" s="490"/>
      <c r="AT339" s="490"/>
      <c r="AU339" s="490"/>
      <c r="AV339" s="490"/>
      <c r="AW339" s="490"/>
      <c r="AX339" s="490"/>
      <c r="AY339" s="100"/>
      <c r="AZ339" s="48"/>
      <c r="BA339" s="48"/>
      <c r="BB339" s="48"/>
      <c r="BC339" s="48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354"/>
      <c r="BT339" s="354"/>
      <c r="BU339" s="354"/>
      <c r="BV339" s="354"/>
      <c r="BW339" s="354"/>
      <c r="BX339" s="354"/>
      <c r="BY339" s="354"/>
      <c r="BZ339" s="354"/>
      <c r="CA339" s="354"/>
      <c r="CB339" s="354"/>
      <c r="CC339" s="354"/>
      <c r="CD339" s="354"/>
      <c r="CE339" s="354"/>
      <c r="CF339" s="354"/>
      <c r="CG339" s="354"/>
      <c r="CH339" s="354"/>
      <c r="CI339" s="354"/>
      <c r="CJ339" s="354"/>
      <c r="CK339" s="354"/>
      <c r="CL339" s="354"/>
      <c r="CM339" s="354"/>
      <c r="CN339" s="354"/>
      <c r="CO339" s="354"/>
      <c r="CP339" s="358"/>
      <c r="CQ339" s="48"/>
      <c r="CR339" s="354"/>
      <c r="CS339" s="354"/>
      <c r="CT339" s="355"/>
      <c r="CU339" s="354"/>
      <c r="CV339" s="354"/>
      <c r="CW339" s="354"/>
      <c r="CX339" s="354"/>
      <c r="CY339" s="354"/>
      <c r="CZ339" s="354"/>
      <c r="DA339" s="356"/>
      <c r="DB339" s="354"/>
      <c r="DC339" s="354"/>
      <c r="DD339" s="354"/>
      <c r="DE339" s="354"/>
      <c r="DF339" s="354"/>
      <c r="DG339" s="354"/>
      <c r="DH339" s="354"/>
      <c r="DI339" s="354"/>
      <c r="DJ339" s="354"/>
      <c r="DK339" s="354"/>
      <c r="DL339" s="354"/>
      <c r="DM339" s="354"/>
      <c r="DN339" s="354"/>
      <c r="DO339" s="354"/>
      <c r="DP339" s="354"/>
      <c r="DQ339" s="354"/>
      <c r="DR339" s="354"/>
      <c r="DS339" s="354"/>
      <c r="DT339" s="354"/>
      <c r="DU339" s="354"/>
      <c r="DV339" s="354"/>
      <c r="DW339" s="354"/>
      <c r="DX339" s="354"/>
      <c r="DY339" s="354"/>
      <c r="DZ339" s="357"/>
      <c r="EA339" s="356"/>
      <c r="EB339" s="356"/>
      <c r="EC339" s="356"/>
      <c r="ED339" s="356">
        <v>1</v>
      </c>
      <c r="EE339" s="358"/>
      <c r="EF339" s="48"/>
      <c r="EG339" s="46"/>
      <c r="EH339" s="46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8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354"/>
      <c r="FR339" s="354"/>
      <c r="FS339" s="354"/>
      <c r="FT339" s="354"/>
      <c r="FU339" s="354"/>
      <c r="FV339" s="354"/>
      <c r="FW339" s="354"/>
      <c r="FX339" s="354"/>
      <c r="FY339" s="354"/>
      <c r="FZ339" s="354"/>
      <c r="GA339" s="354"/>
      <c r="GB339" s="354"/>
      <c r="GC339" s="354"/>
      <c r="GD339" s="354"/>
      <c r="GE339" s="354"/>
      <c r="GF339" s="354"/>
      <c r="GG339" s="354"/>
      <c r="GH339" s="354"/>
      <c r="GI339" s="354"/>
      <c r="GJ339" s="354"/>
      <c r="GK339" s="354"/>
      <c r="GL339" s="354"/>
      <c r="GM339" s="354"/>
      <c r="GN339" s="354"/>
      <c r="GO339" s="354"/>
      <c r="GP339" s="354"/>
      <c r="GQ339" s="354"/>
      <c r="GR339" s="354"/>
      <c r="GS339" s="354"/>
      <c r="GT339" s="354"/>
      <c r="GU339" s="354"/>
      <c r="GV339" s="354"/>
      <c r="GW339" s="354"/>
      <c r="GX339" s="354"/>
      <c r="GY339" s="354"/>
      <c r="GZ339" s="354"/>
      <c r="HA339" s="354"/>
      <c r="HB339" s="354"/>
      <c r="HC339" s="354"/>
      <c r="HD339" s="354"/>
      <c r="HE339" s="354"/>
      <c r="HF339" s="354"/>
      <c r="HG339" s="354"/>
      <c r="HH339" s="354"/>
      <c r="HI339" s="354"/>
      <c r="HJ339" s="354"/>
      <c r="HK339" s="354"/>
      <c r="HL339" s="354"/>
      <c r="HM339" s="354"/>
      <c r="HN339" s="354"/>
      <c r="HO339" s="354"/>
      <c r="HP339" s="354"/>
      <c r="HQ339" s="354"/>
      <c r="HR339" s="354"/>
      <c r="HS339" s="354"/>
      <c r="HT339" s="354"/>
      <c r="HU339" s="354"/>
      <c r="HV339" s="354"/>
      <c r="HW339" s="354"/>
      <c r="HX339" s="354"/>
      <c r="HY339" s="354"/>
      <c r="HZ339" s="354"/>
      <c r="IA339" s="354"/>
      <c r="IB339" s="354"/>
      <c r="IC339" s="354"/>
      <c r="ID339" s="354"/>
      <c r="IE339" s="354"/>
      <c r="IF339" s="354"/>
      <c r="IG339" s="354"/>
      <c r="IH339" s="354"/>
      <c r="II339" s="354"/>
      <c r="IJ339" s="354"/>
      <c r="IK339" s="354"/>
      <c r="IL339" s="354"/>
      <c r="IM339" s="354"/>
      <c r="IN339" s="354"/>
      <c r="IO339" s="354"/>
      <c r="IP339" s="354"/>
      <c r="IQ339" s="354"/>
      <c r="IR339" s="50"/>
      <c r="IS339" s="47"/>
      <c r="IT339" s="47"/>
      <c r="IU339" s="47"/>
      <c r="IV339" s="47"/>
      <c r="IW339" s="47"/>
      <c r="IX339" s="47"/>
      <c r="IY339" s="47"/>
      <c r="IZ339" s="47"/>
      <c r="JA339" s="47"/>
      <c r="JB339" s="47"/>
      <c r="JC339" s="47"/>
      <c r="JD339" s="47"/>
      <c r="JE339" s="47"/>
      <c r="JF339" s="47"/>
      <c r="JG339" s="47"/>
      <c r="JH339" s="47"/>
      <c r="JI339" s="47"/>
      <c r="JJ339" s="47"/>
      <c r="JK339" s="47"/>
      <c r="JL339" s="354"/>
      <c r="JM339" s="354"/>
      <c r="JN339" s="354"/>
      <c r="JO339" s="354"/>
      <c r="JP339" s="354"/>
      <c r="JQ339" s="354"/>
      <c r="JR339" s="354"/>
      <c r="JS339" s="354"/>
      <c r="JT339" s="354"/>
      <c r="JU339" s="354"/>
      <c r="JV339" s="354"/>
      <c r="JW339" s="354"/>
      <c r="JX339" s="354"/>
      <c r="JY339" s="354"/>
      <c r="JZ339" s="354"/>
      <c r="KA339" s="354"/>
      <c r="KB339" s="354"/>
      <c r="KC339" s="354"/>
      <c r="KD339" s="354"/>
      <c r="KE339" s="354"/>
      <c r="KF339" s="354"/>
      <c r="KG339" s="354"/>
      <c r="KH339" s="354"/>
      <c r="KI339" s="354"/>
      <c r="KJ339" s="354"/>
      <c r="KK339" s="354"/>
      <c r="KL339" s="354"/>
      <c r="KM339" s="354"/>
      <c r="KN339" s="354"/>
      <c r="KO339" s="354"/>
      <c r="KP339" s="354"/>
      <c r="KQ339" s="354"/>
      <c r="KR339" s="354"/>
      <c r="KS339" s="354"/>
      <c r="KT339" s="354"/>
      <c r="KU339" s="354"/>
      <c r="KV339" s="51"/>
      <c r="KW339" s="47"/>
      <c r="KX339" s="47"/>
      <c r="KY339" s="47"/>
      <c r="KZ339" s="47"/>
      <c r="LA339" s="47"/>
      <c r="LB339" s="47"/>
      <c r="LC339" s="47"/>
      <c r="LD339" s="361"/>
      <c r="LE339" s="361"/>
      <c r="LF339" s="361"/>
      <c r="LG339" s="361"/>
      <c r="LH339" s="361"/>
      <c r="LI339" s="361"/>
      <c r="LJ339" s="361"/>
      <c r="LK339" s="361"/>
      <c r="LL339" s="361"/>
      <c r="LM339" s="361"/>
      <c r="LN339" s="361"/>
      <c r="LO339" s="361"/>
      <c r="LP339" s="361"/>
      <c r="LQ339" s="354"/>
      <c r="LR339" s="354"/>
      <c r="LS339" s="354"/>
      <c r="LT339" s="354"/>
      <c r="LU339" s="354"/>
      <c r="LV339" s="354"/>
      <c r="LW339" s="51"/>
      <c r="LX339" s="354"/>
      <c r="LY339" s="354"/>
      <c r="LZ339" s="354"/>
      <c r="MA339" s="354"/>
      <c r="MB339" s="363"/>
      <c r="MC339" s="363"/>
      <c r="MD339" s="354"/>
      <c r="ME339" s="354"/>
      <c r="MF339" s="354"/>
      <c r="MG339" s="354"/>
      <c r="MH339" s="354"/>
      <c r="MI339" s="354"/>
      <c r="MJ339" s="354"/>
      <c r="MK339" s="354"/>
      <c r="ML339" s="354"/>
      <c r="MM339" s="354"/>
      <c r="MN339" s="354"/>
      <c r="MO339" s="354"/>
      <c r="MP339" s="354"/>
      <c r="MQ339" s="354"/>
      <c r="MR339" s="354"/>
      <c r="MS339" s="51"/>
      <c r="MT339" s="364">
        <f t="shared" si="219"/>
        <v>0</v>
      </c>
      <c r="MU339" s="365">
        <f t="shared" si="220"/>
        <v>0</v>
      </c>
      <c r="MV339" s="366">
        <f t="shared" si="221"/>
        <v>0</v>
      </c>
      <c r="MW339" s="365">
        <v>0</v>
      </c>
      <c r="MX339" s="365">
        <v>15</v>
      </c>
      <c r="MY339" s="54"/>
      <c r="MZ339" s="708"/>
      <c r="NA339" s="708">
        <v>0.28</v>
      </c>
      <c r="NB339" s="709">
        <f t="shared" si="222"/>
        <v>0</v>
      </c>
      <c r="NC339" s="710"/>
      <c r="ND339" s="710">
        <v>2</v>
      </c>
      <c r="NE339" s="738">
        <f t="shared" si="212"/>
        <v>-0.0660980810234539</v>
      </c>
      <c r="NF339" s="739"/>
      <c r="NG339" s="739"/>
      <c r="NH339" s="739">
        <v>2</v>
      </c>
      <c r="NI339" s="740">
        <f t="shared" si="223"/>
        <v>2998</v>
      </c>
      <c r="NJ339" s="738">
        <f t="shared" si="213"/>
        <v>-0.0660980810234539</v>
      </c>
      <c r="NK339" s="741"/>
      <c r="NL339" s="742">
        <v>44562</v>
      </c>
      <c r="NM339" s="739">
        <f ca="1" t="shared" si="224"/>
        <v>17.1666666666667</v>
      </c>
      <c r="NN339" s="739">
        <f ca="1" t="shared" si="225"/>
        <v>515</v>
      </c>
      <c r="NO339" s="739">
        <v>1500</v>
      </c>
      <c r="NP339" s="739">
        <f t="shared" si="226"/>
        <v>0</v>
      </c>
      <c r="NQ339" s="761">
        <f t="shared" si="227"/>
        <v>0</v>
      </c>
      <c r="NR339" s="739">
        <f ca="1" t="shared" si="228"/>
        <v>0</v>
      </c>
      <c r="NS339" s="739">
        <f t="shared" si="229"/>
        <v>1499</v>
      </c>
      <c r="NT339" s="739"/>
      <c r="NU339" s="739">
        <f ca="1" t="shared" si="230"/>
        <v>0</v>
      </c>
      <c r="NV339" s="769">
        <f ca="1" t="shared" si="231"/>
        <v>0</v>
      </c>
      <c r="NW339" s="769" t="e">
        <f ca="1" t="shared" si="232"/>
        <v>#DIV/0!</v>
      </c>
      <c r="NX339" s="739"/>
      <c r="NY339" s="739"/>
      <c r="NZ339" s="739"/>
      <c r="OA339" s="739"/>
      <c r="OB339" s="739"/>
      <c r="OC339" s="739"/>
      <c r="OD339" s="739"/>
      <c r="OE339" s="743">
        <f t="shared" si="233"/>
        <v>0</v>
      </c>
      <c r="OF339" s="743">
        <f t="shared" si="234"/>
        <v>0</v>
      </c>
      <c r="OG339" s="743">
        <f t="shared" si="235"/>
        <v>0</v>
      </c>
      <c r="OH339" s="743">
        <f t="shared" si="236"/>
        <v>0</v>
      </c>
      <c r="OI339" s="743">
        <f t="shared" si="237"/>
        <v>0</v>
      </c>
      <c r="OJ339" s="739">
        <f t="shared" si="238"/>
        <v>0</v>
      </c>
      <c r="OK339" s="739">
        <f t="shared" si="239"/>
        <v>0</v>
      </c>
      <c r="OL339" s="739">
        <f t="shared" si="240"/>
        <v>0</v>
      </c>
      <c r="OM339" s="739">
        <f t="shared" si="241"/>
        <v>0</v>
      </c>
      <c r="ON339" s="739">
        <f t="shared" si="242"/>
        <v>0</v>
      </c>
      <c r="OO339" s="739">
        <f t="shared" si="243"/>
        <v>0</v>
      </c>
      <c r="OP339" s="739"/>
      <c r="OQ339" s="739">
        <f t="shared" si="244"/>
        <v>0</v>
      </c>
      <c r="OR339" s="739">
        <f t="shared" si="245"/>
        <v>0</v>
      </c>
      <c r="OS339" s="739">
        <f t="shared" si="246"/>
        <v>0</v>
      </c>
      <c r="OT339" s="739">
        <f t="shared" si="247"/>
        <v>0</v>
      </c>
      <c r="OU339" s="739"/>
      <c r="OV339" s="739"/>
      <c r="OW339" s="739"/>
      <c r="OX339" s="739"/>
      <c r="OY339" s="739"/>
      <c r="OZ339" s="739"/>
      <c r="PA339" s="739"/>
      <c r="PB339" s="739"/>
      <c r="PC339" s="739"/>
      <c r="PD339" s="739"/>
      <c r="PE339" s="739"/>
      <c r="PF339" s="739"/>
      <c r="PG339" s="739"/>
      <c r="PI339" s="28">
        <v>0</v>
      </c>
      <c r="PJ339" s="28">
        <v>0</v>
      </c>
      <c r="PK339" s="28">
        <v>0</v>
      </c>
      <c r="PL339" s="28">
        <v>0</v>
      </c>
      <c r="PM339" s="28">
        <v>0</v>
      </c>
      <c r="PN339" s="28">
        <v>0</v>
      </c>
      <c r="PO339" s="28">
        <v>0</v>
      </c>
      <c r="PP339" s="28">
        <v>0</v>
      </c>
      <c r="PQ339" s="28">
        <v>0</v>
      </c>
      <c r="PR339" s="28">
        <v>0</v>
      </c>
      <c r="PS339" s="28">
        <v>0</v>
      </c>
      <c r="PT339" s="28">
        <v>0</v>
      </c>
      <c r="PU339" s="28">
        <v>0</v>
      </c>
      <c r="PV339" s="28">
        <v>0</v>
      </c>
      <c r="PW339" s="28">
        <v>0</v>
      </c>
    </row>
    <row r="340" s="28" customFormat="1" customHeight="1" spans="1:439">
      <c r="A340" s="847" t="s">
        <v>1334</v>
      </c>
      <c r="B340" s="343"/>
      <c r="C340" s="95" t="s">
        <v>1917</v>
      </c>
      <c r="D340" s="95" t="s">
        <v>2249</v>
      </c>
      <c r="E340" s="411"/>
      <c r="F340" s="290" t="s">
        <v>2311</v>
      </c>
      <c r="G340" s="112" t="s">
        <v>875</v>
      </c>
      <c r="H340" s="113" t="s">
        <v>875</v>
      </c>
      <c r="I340" s="99">
        <f t="shared" si="214"/>
        <v>-370</v>
      </c>
      <c r="J340" s="100">
        <v>370</v>
      </c>
      <c r="K340" s="454">
        <v>0</v>
      </c>
      <c r="L340" s="150">
        <f t="shared" si="215"/>
        <v>0</v>
      </c>
      <c r="M340" s="151">
        <f t="shared" si="216"/>
        <v>0</v>
      </c>
      <c r="N340" s="455"/>
      <c r="O340" s="35">
        <v>370</v>
      </c>
      <c r="P340" s="157"/>
      <c r="Q340" s="154">
        <f t="shared" si="217"/>
        <v>0</v>
      </c>
      <c r="R340" s="34">
        <f t="shared" si="218"/>
        <v>0</v>
      </c>
      <c r="S340" s="490"/>
      <c r="T340" s="490"/>
      <c r="U340" s="824"/>
      <c r="V340" s="824"/>
      <c r="W340" s="490"/>
      <c r="X340" s="489"/>
      <c r="Y340" s="505"/>
      <c r="Z340" s="505"/>
      <c r="AA340" s="505"/>
      <c r="AB340" s="505"/>
      <c r="AC340" s="505"/>
      <c r="AD340" s="505"/>
      <c r="AE340" s="505"/>
      <c r="AF340" s="490"/>
      <c r="AG340" s="490"/>
      <c r="AH340" s="490"/>
      <c r="AI340" s="490"/>
      <c r="AJ340" s="490"/>
      <c r="AK340" s="490"/>
      <c r="AL340" s="490"/>
      <c r="AM340" s="490"/>
      <c r="AN340" s="490"/>
      <c r="AO340" s="490"/>
      <c r="AP340" s="490"/>
      <c r="AQ340" s="490"/>
      <c r="AR340" s="490"/>
      <c r="AS340" s="490"/>
      <c r="AT340" s="490"/>
      <c r="AU340" s="490"/>
      <c r="AV340" s="490"/>
      <c r="AW340" s="490"/>
      <c r="AX340" s="490"/>
      <c r="AY340" s="100"/>
      <c r="AZ340" s="48"/>
      <c r="BA340" s="48"/>
      <c r="BB340" s="48"/>
      <c r="BC340" s="48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354"/>
      <c r="BT340" s="354"/>
      <c r="BU340" s="354"/>
      <c r="BV340" s="354"/>
      <c r="BW340" s="354"/>
      <c r="BX340" s="354"/>
      <c r="BY340" s="354"/>
      <c r="BZ340" s="354"/>
      <c r="CA340" s="354"/>
      <c r="CB340" s="354"/>
      <c r="CC340" s="354"/>
      <c r="CD340" s="354"/>
      <c r="CE340" s="354"/>
      <c r="CF340" s="354"/>
      <c r="CG340" s="354"/>
      <c r="CH340" s="354"/>
      <c r="CI340" s="354"/>
      <c r="CJ340" s="354"/>
      <c r="CK340" s="354"/>
      <c r="CL340" s="354"/>
      <c r="CM340" s="354"/>
      <c r="CN340" s="354"/>
      <c r="CO340" s="354"/>
      <c r="CP340" s="358"/>
      <c r="CQ340" s="48"/>
      <c r="CR340" s="354"/>
      <c r="CS340" s="354"/>
      <c r="CT340" s="355"/>
      <c r="CU340" s="354"/>
      <c r="CV340" s="354"/>
      <c r="CW340" s="354"/>
      <c r="CX340" s="354"/>
      <c r="CY340" s="354"/>
      <c r="CZ340" s="354"/>
      <c r="DA340" s="356"/>
      <c r="DB340" s="354"/>
      <c r="DC340" s="354">
        <v>370</v>
      </c>
      <c r="DD340" s="354"/>
      <c r="DE340" s="354"/>
      <c r="DF340" s="354"/>
      <c r="DG340" s="354"/>
      <c r="DH340" s="354"/>
      <c r="DI340" s="354"/>
      <c r="DJ340" s="354"/>
      <c r="DK340" s="354"/>
      <c r="DL340" s="354"/>
      <c r="DM340" s="354"/>
      <c r="DN340" s="354"/>
      <c r="DO340" s="354"/>
      <c r="DP340" s="354"/>
      <c r="DQ340" s="354"/>
      <c r="DR340" s="354"/>
      <c r="DS340" s="354"/>
      <c r="DT340" s="354"/>
      <c r="DU340" s="354"/>
      <c r="DV340" s="354"/>
      <c r="DW340" s="354"/>
      <c r="DX340" s="354"/>
      <c r="DY340" s="354"/>
      <c r="DZ340" s="357"/>
      <c r="EA340" s="356"/>
      <c r="EB340" s="356"/>
      <c r="EC340" s="356"/>
      <c r="ED340" s="356"/>
      <c r="EE340" s="358"/>
      <c r="EF340" s="48"/>
      <c r="EG340" s="46"/>
      <c r="EH340" s="46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8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354"/>
      <c r="FR340" s="354"/>
      <c r="FS340" s="354"/>
      <c r="FT340" s="354"/>
      <c r="FU340" s="354"/>
      <c r="FV340" s="354"/>
      <c r="FW340" s="354"/>
      <c r="FX340" s="354"/>
      <c r="FY340" s="354"/>
      <c r="FZ340" s="354"/>
      <c r="GA340" s="354"/>
      <c r="GB340" s="354"/>
      <c r="GC340" s="354"/>
      <c r="GD340" s="354"/>
      <c r="GE340" s="354"/>
      <c r="GF340" s="354"/>
      <c r="GG340" s="354"/>
      <c r="GH340" s="354"/>
      <c r="GI340" s="354"/>
      <c r="GJ340" s="354"/>
      <c r="GK340" s="354"/>
      <c r="GL340" s="354"/>
      <c r="GM340" s="354"/>
      <c r="GN340" s="354"/>
      <c r="GO340" s="354"/>
      <c r="GP340" s="354"/>
      <c r="GQ340" s="354"/>
      <c r="GR340" s="354"/>
      <c r="GS340" s="354"/>
      <c r="GT340" s="354"/>
      <c r="GU340" s="354"/>
      <c r="GV340" s="354"/>
      <c r="GW340" s="354"/>
      <c r="GX340" s="354"/>
      <c r="GY340" s="354"/>
      <c r="GZ340" s="354"/>
      <c r="HA340" s="354"/>
      <c r="HB340" s="354"/>
      <c r="HC340" s="354"/>
      <c r="HD340" s="354"/>
      <c r="HE340" s="354"/>
      <c r="HF340" s="354"/>
      <c r="HG340" s="354"/>
      <c r="HH340" s="354"/>
      <c r="HI340" s="354"/>
      <c r="HJ340" s="354"/>
      <c r="HK340" s="354"/>
      <c r="HL340" s="354"/>
      <c r="HM340" s="354"/>
      <c r="HN340" s="354"/>
      <c r="HO340" s="354"/>
      <c r="HP340" s="354"/>
      <c r="HQ340" s="354"/>
      <c r="HR340" s="354"/>
      <c r="HS340" s="354"/>
      <c r="HT340" s="354"/>
      <c r="HU340" s="354"/>
      <c r="HV340" s="354"/>
      <c r="HW340" s="354"/>
      <c r="HX340" s="354"/>
      <c r="HY340" s="354"/>
      <c r="HZ340" s="354"/>
      <c r="IA340" s="354"/>
      <c r="IB340" s="354"/>
      <c r="IC340" s="354"/>
      <c r="ID340" s="354"/>
      <c r="IE340" s="354"/>
      <c r="IF340" s="354"/>
      <c r="IG340" s="354"/>
      <c r="IH340" s="354"/>
      <c r="II340" s="354"/>
      <c r="IJ340" s="354"/>
      <c r="IK340" s="354"/>
      <c r="IL340" s="354"/>
      <c r="IM340" s="354"/>
      <c r="IN340" s="354"/>
      <c r="IO340" s="354"/>
      <c r="IP340" s="354"/>
      <c r="IQ340" s="354"/>
      <c r="IR340" s="50"/>
      <c r="IS340" s="47"/>
      <c r="IT340" s="47"/>
      <c r="IU340" s="47"/>
      <c r="IV340" s="47"/>
      <c r="IW340" s="47"/>
      <c r="IX340" s="47"/>
      <c r="IY340" s="47"/>
      <c r="IZ340" s="47"/>
      <c r="JA340" s="47"/>
      <c r="JB340" s="47"/>
      <c r="JC340" s="47"/>
      <c r="JD340" s="47"/>
      <c r="JE340" s="47"/>
      <c r="JF340" s="47"/>
      <c r="JG340" s="47"/>
      <c r="JH340" s="47"/>
      <c r="JI340" s="47"/>
      <c r="JJ340" s="47"/>
      <c r="JK340" s="47"/>
      <c r="JL340" s="354"/>
      <c r="JM340" s="354"/>
      <c r="JN340" s="354"/>
      <c r="JO340" s="354"/>
      <c r="JP340" s="354"/>
      <c r="JQ340" s="354"/>
      <c r="JR340" s="354"/>
      <c r="JS340" s="354"/>
      <c r="JT340" s="354"/>
      <c r="JU340" s="354"/>
      <c r="JV340" s="354"/>
      <c r="JW340" s="354"/>
      <c r="JX340" s="354"/>
      <c r="JY340" s="354"/>
      <c r="JZ340" s="354"/>
      <c r="KA340" s="354"/>
      <c r="KB340" s="354"/>
      <c r="KC340" s="354"/>
      <c r="KD340" s="354"/>
      <c r="KE340" s="354"/>
      <c r="KF340" s="354"/>
      <c r="KG340" s="354"/>
      <c r="KH340" s="354"/>
      <c r="KI340" s="354"/>
      <c r="KJ340" s="354"/>
      <c r="KK340" s="354"/>
      <c r="KL340" s="354"/>
      <c r="KM340" s="354"/>
      <c r="KN340" s="354"/>
      <c r="KO340" s="354"/>
      <c r="KP340" s="354"/>
      <c r="KQ340" s="354"/>
      <c r="KR340" s="354"/>
      <c r="KS340" s="354"/>
      <c r="KT340" s="354"/>
      <c r="KU340" s="354"/>
      <c r="KV340" s="51"/>
      <c r="KW340" s="47"/>
      <c r="KX340" s="47"/>
      <c r="KY340" s="47"/>
      <c r="KZ340" s="47"/>
      <c r="LA340" s="47"/>
      <c r="LB340" s="47"/>
      <c r="LC340" s="47"/>
      <c r="LD340" s="361"/>
      <c r="LE340" s="361"/>
      <c r="LF340" s="361"/>
      <c r="LG340" s="361"/>
      <c r="LH340" s="361"/>
      <c r="LI340" s="361"/>
      <c r="LJ340" s="361"/>
      <c r="LK340" s="361"/>
      <c r="LL340" s="361"/>
      <c r="LM340" s="361"/>
      <c r="LN340" s="361"/>
      <c r="LO340" s="361"/>
      <c r="LP340" s="361"/>
      <c r="LQ340" s="354"/>
      <c r="LR340" s="354"/>
      <c r="LS340" s="354"/>
      <c r="LT340" s="354"/>
      <c r="LU340" s="354"/>
      <c r="LV340" s="354"/>
      <c r="LW340" s="51"/>
      <c r="LX340" s="354"/>
      <c r="LY340" s="354"/>
      <c r="LZ340" s="354"/>
      <c r="MA340" s="354"/>
      <c r="MB340" s="363"/>
      <c r="MC340" s="363"/>
      <c r="MD340" s="354"/>
      <c r="ME340" s="354"/>
      <c r="MF340" s="354"/>
      <c r="MG340" s="354"/>
      <c r="MH340" s="354"/>
      <c r="MI340" s="354"/>
      <c r="MJ340" s="354"/>
      <c r="MK340" s="354"/>
      <c r="ML340" s="354"/>
      <c r="MM340" s="354"/>
      <c r="MN340" s="354"/>
      <c r="MO340" s="354"/>
      <c r="MP340" s="354"/>
      <c r="MQ340" s="354"/>
      <c r="MR340" s="354"/>
      <c r="MS340" s="51"/>
      <c r="MT340" s="364">
        <f t="shared" si="219"/>
        <v>0</v>
      </c>
      <c r="MU340" s="365">
        <f t="shared" si="220"/>
        <v>0</v>
      </c>
      <c r="MV340" s="366">
        <f t="shared" si="221"/>
        <v>0</v>
      </c>
      <c r="MW340" s="365">
        <v>108</v>
      </c>
      <c r="MX340" s="365">
        <v>1015</v>
      </c>
      <c r="MY340" s="54"/>
      <c r="MZ340" s="708"/>
      <c r="NA340" s="708">
        <v>0.28</v>
      </c>
      <c r="NB340" s="709">
        <f t="shared" si="222"/>
        <v>0</v>
      </c>
      <c r="NC340" s="710"/>
      <c r="ND340" s="710">
        <v>2</v>
      </c>
      <c r="NE340" s="738">
        <f t="shared" si="212"/>
        <v>-0.0660980810234539</v>
      </c>
      <c r="NF340" s="739"/>
      <c r="NG340" s="739"/>
      <c r="NH340" s="739">
        <v>2</v>
      </c>
      <c r="NI340" s="740">
        <f t="shared" si="223"/>
        <v>0</v>
      </c>
      <c r="NJ340" s="738">
        <f t="shared" si="213"/>
        <v>-0.0660980810234539</v>
      </c>
      <c r="NK340" s="741"/>
      <c r="NL340" s="742">
        <v>44562</v>
      </c>
      <c r="NM340" s="739">
        <f ca="1" t="shared" si="224"/>
        <v>17.1666666666667</v>
      </c>
      <c r="NN340" s="739">
        <f ca="1" t="shared" si="225"/>
        <v>515</v>
      </c>
      <c r="NO340" s="739">
        <v>370</v>
      </c>
      <c r="NP340" s="739">
        <f t="shared" si="226"/>
        <v>0</v>
      </c>
      <c r="NQ340" s="761">
        <f t="shared" si="227"/>
        <v>0</v>
      </c>
      <c r="NR340" s="739">
        <f ca="1" t="shared" si="228"/>
        <v>0</v>
      </c>
      <c r="NS340" s="739">
        <f t="shared" si="229"/>
        <v>0</v>
      </c>
      <c r="NT340" s="739"/>
      <c r="NU340" s="739">
        <f ca="1" t="shared" si="230"/>
        <v>0</v>
      </c>
      <c r="NV340" s="769">
        <f ca="1" t="shared" si="231"/>
        <v>0</v>
      </c>
      <c r="NW340" s="769" t="e">
        <f ca="1" t="shared" si="232"/>
        <v>#DIV/0!</v>
      </c>
      <c r="NX340" s="739"/>
      <c r="NY340" s="739"/>
      <c r="NZ340" s="739"/>
      <c r="OA340" s="739"/>
      <c r="OB340" s="739"/>
      <c r="OC340" s="739"/>
      <c r="OD340" s="739"/>
      <c r="OE340" s="743">
        <f t="shared" si="233"/>
        <v>0</v>
      </c>
      <c r="OF340" s="743">
        <f t="shared" si="234"/>
        <v>0</v>
      </c>
      <c r="OG340" s="743">
        <f t="shared" si="235"/>
        <v>0</v>
      </c>
      <c r="OH340" s="743">
        <f t="shared" si="236"/>
        <v>0</v>
      </c>
      <c r="OI340" s="743">
        <f t="shared" si="237"/>
        <v>0</v>
      </c>
      <c r="OJ340" s="739">
        <f t="shared" si="238"/>
        <v>0</v>
      </c>
      <c r="OK340" s="739">
        <f t="shared" si="239"/>
        <v>0</v>
      </c>
      <c r="OL340" s="739">
        <f t="shared" si="240"/>
        <v>0</v>
      </c>
      <c r="OM340" s="739">
        <f t="shared" si="241"/>
        <v>0</v>
      </c>
      <c r="ON340" s="739">
        <f t="shared" si="242"/>
        <v>0</v>
      </c>
      <c r="OO340" s="739">
        <f t="shared" si="243"/>
        <v>0</v>
      </c>
      <c r="OP340" s="739"/>
      <c r="OQ340" s="739">
        <f t="shared" si="244"/>
        <v>0</v>
      </c>
      <c r="OR340" s="739">
        <f t="shared" si="245"/>
        <v>0</v>
      </c>
      <c r="OS340" s="739">
        <f t="shared" si="246"/>
        <v>0</v>
      </c>
      <c r="OT340" s="739">
        <f t="shared" si="247"/>
        <v>0</v>
      </c>
      <c r="OU340" s="739"/>
      <c r="OV340" s="739"/>
      <c r="OW340" s="739"/>
      <c r="OX340" s="739"/>
      <c r="OY340" s="739"/>
      <c r="OZ340" s="739"/>
      <c r="PA340" s="739"/>
      <c r="PB340" s="739"/>
      <c r="PC340" s="739"/>
      <c r="PD340" s="739"/>
      <c r="PE340" s="739"/>
      <c r="PF340" s="739"/>
      <c r="PG340" s="739"/>
      <c r="PI340" s="28">
        <v>0</v>
      </c>
      <c r="PJ340" s="28">
        <v>0</v>
      </c>
      <c r="PK340" s="28">
        <v>0</v>
      </c>
      <c r="PL340" s="28">
        <v>108</v>
      </c>
      <c r="PM340" s="28">
        <v>0</v>
      </c>
      <c r="PN340" s="28">
        <v>0</v>
      </c>
      <c r="PO340" s="28">
        <v>0</v>
      </c>
      <c r="PP340" s="28">
        <v>0</v>
      </c>
      <c r="PQ340" s="28">
        <v>0</v>
      </c>
      <c r="PR340" s="28">
        <v>0</v>
      </c>
      <c r="PS340" s="28">
        <v>0</v>
      </c>
      <c r="PT340" s="28">
        <v>0</v>
      </c>
      <c r="PU340" s="28">
        <v>0</v>
      </c>
      <c r="PV340" s="28">
        <v>108</v>
      </c>
      <c r="PW340" s="28">
        <v>0</v>
      </c>
    </row>
    <row r="341" s="325" customFormat="1" customHeight="1" spans="1:439">
      <c r="A341" s="847" t="s">
        <v>1334</v>
      </c>
      <c r="B341" s="415"/>
      <c r="C341" s="95" t="s">
        <v>1917</v>
      </c>
      <c r="D341" s="122" t="s">
        <v>2249</v>
      </c>
      <c r="E341" s="796"/>
      <c r="F341" s="290" t="s">
        <v>2260</v>
      </c>
      <c r="G341" s="112" t="s">
        <v>875</v>
      </c>
      <c r="H341" s="113" t="s">
        <v>875</v>
      </c>
      <c r="I341" s="99">
        <f t="shared" si="214"/>
        <v>-532</v>
      </c>
      <c r="J341" s="100">
        <v>1426</v>
      </c>
      <c r="K341" s="454">
        <v>0</v>
      </c>
      <c r="L341" s="150">
        <f t="shared" si="215"/>
        <v>894</v>
      </c>
      <c r="M341" s="151">
        <f t="shared" si="216"/>
        <v>894</v>
      </c>
      <c r="N341" s="455"/>
      <c r="O341" s="35">
        <v>1426</v>
      </c>
      <c r="P341" s="157"/>
      <c r="Q341" s="154">
        <f t="shared" si="217"/>
        <v>0</v>
      </c>
      <c r="R341" s="114">
        <f t="shared" si="218"/>
        <v>0</v>
      </c>
      <c r="S341" s="490"/>
      <c r="T341" s="490"/>
      <c r="U341" s="825"/>
      <c r="V341" s="825"/>
      <c r="W341" s="490"/>
      <c r="X341" s="489"/>
      <c r="Y341" s="505"/>
      <c r="Z341" s="505"/>
      <c r="AA341" s="505"/>
      <c r="AB341" s="505"/>
      <c r="AC341" s="505"/>
      <c r="AD341" s="505"/>
      <c r="AE341" s="505"/>
      <c r="AF341" s="490"/>
      <c r="AG341" s="490"/>
      <c r="AH341" s="490"/>
      <c r="AI341" s="490"/>
      <c r="AJ341" s="490"/>
      <c r="AK341" s="490"/>
      <c r="AL341" s="490"/>
      <c r="AM341" s="490"/>
      <c r="AN341" s="490"/>
      <c r="AO341" s="490"/>
      <c r="AP341" s="490"/>
      <c r="AQ341" s="490"/>
      <c r="AR341" s="490"/>
      <c r="AS341" s="490"/>
      <c r="AT341" s="490"/>
      <c r="AU341" s="490"/>
      <c r="AV341" s="490"/>
      <c r="AW341" s="490"/>
      <c r="AX341" s="490"/>
      <c r="AY341" s="100"/>
      <c r="AZ341" s="48"/>
      <c r="BA341" s="48"/>
      <c r="BB341" s="48"/>
      <c r="BC341" s="48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354"/>
      <c r="BT341" s="354"/>
      <c r="BU341" s="354"/>
      <c r="BV341" s="354"/>
      <c r="BW341" s="354"/>
      <c r="BX341" s="354"/>
      <c r="BY341" s="354"/>
      <c r="BZ341" s="354"/>
      <c r="CA341" s="354"/>
      <c r="CB341" s="354"/>
      <c r="CC341" s="354"/>
      <c r="CD341" s="354"/>
      <c r="CE341" s="354"/>
      <c r="CF341" s="354"/>
      <c r="CG341" s="354"/>
      <c r="CH341" s="354"/>
      <c r="CI341" s="354"/>
      <c r="CJ341" s="354"/>
      <c r="CK341" s="354"/>
      <c r="CL341" s="354"/>
      <c r="CM341" s="354"/>
      <c r="CN341" s="354"/>
      <c r="CO341" s="354"/>
      <c r="CP341" s="358"/>
      <c r="CQ341" s="48"/>
      <c r="CR341" s="354"/>
      <c r="CS341" s="354"/>
      <c r="CT341" s="355"/>
      <c r="CU341" s="354"/>
      <c r="CV341" s="354"/>
      <c r="CW341" s="354"/>
      <c r="CX341" s="354"/>
      <c r="CY341" s="354"/>
      <c r="CZ341" s="354"/>
      <c r="DA341" s="356"/>
      <c r="DB341" s="354"/>
      <c r="DC341" s="354"/>
      <c r="DD341" s="354"/>
      <c r="DE341" s="354"/>
      <c r="DF341" s="354"/>
      <c r="DG341" s="354"/>
      <c r="DH341" s="354"/>
      <c r="DI341" s="354"/>
      <c r="DJ341" s="354"/>
      <c r="DK341" s="354"/>
      <c r="DL341" s="354"/>
      <c r="DM341" s="354"/>
      <c r="DN341" s="354"/>
      <c r="DO341" s="354"/>
      <c r="DP341" s="354"/>
      <c r="DQ341" s="354"/>
      <c r="DR341" s="354"/>
      <c r="DS341" s="354"/>
      <c r="DT341" s="354"/>
      <c r="DU341" s="354"/>
      <c r="DV341" s="354"/>
      <c r="DW341" s="354"/>
      <c r="DX341" s="354"/>
      <c r="DY341" s="354"/>
      <c r="DZ341" s="357"/>
      <c r="EA341" s="356"/>
      <c r="EB341" s="356"/>
      <c r="EC341" s="356"/>
      <c r="ED341" s="356"/>
      <c r="EE341" s="358"/>
      <c r="EF341" s="48"/>
      <c r="EG341" s="46"/>
      <c r="EH341" s="46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8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354"/>
      <c r="FR341" s="354"/>
      <c r="FS341" s="354"/>
      <c r="FT341" s="354"/>
      <c r="FU341" s="354"/>
      <c r="FV341" s="354"/>
      <c r="FW341" s="354"/>
      <c r="FX341" s="354"/>
      <c r="FY341" s="354"/>
      <c r="FZ341" s="354"/>
      <c r="GA341" s="354"/>
      <c r="GB341" s="354"/>
      <c r="GC341" s="354"/>
      <c r="GD341" s="354"/>
      <c r="GE341" s="354"/>
      <c r="GF341" s="354"/>
      <c r="GG341" s="354"/>
      <c r="GH341" s="354"/>
      <c r="GI341" s="354"/>
      <c r="GJ341" s="354"/>
      <c r="GK341" s="354"/>
      <c r="GL341" s="354"/>
      <c r="GM341" s="354"/>
      <c r="GN341" s="354"/>
      <c r="GO341" s="354"/>
      <c r="GP341" s="354"/>
      <c r="GQ341" s="354"/>
      <c r="GR341" s="354"/>
      <c r="GS341" s="354"/>
      <c r="GT341" s="354"/>
      <c r="GU341" s="354"/>
      <c r="GV341" s="354"/>
      <c r="GW341" s="354"/>
      <c r="GX341" s="354"/>
      <c r="GY341" s="354"/>
      <c r="GZ341" s="354"/>
      <c r="HA341" s="354"/>
      <c r="HB341" s="354"/>
      <c r="HC341" s="354"/>
      <c r="HD341" s="354"/>
      <c r="HE341" s="354">
        <v>432</v>
      </c>
      <c r="HF341" s="354"/>
      <c r="HG341" s="354"/>
      <c r="HH341" s="354"/>
      <c r="HI341" s="354"/>
      <c r="HJ341" s="354"/>
      <c r="HK341" s="354"/>
      <c r="HL341" s="354"/>
      <c r="HM341" s="354"/>
      <c r="HN341" s="354"/>
      <c r="HO341" s="354"/>
      <c r="HP341" s="354"/>
      <c r="HQ341" s="354"/>
      <c r="HR341" s="354"/>
      <c r="HS341" s="354"/>
      <c r="HT341" s="354"/>
      <c r="HU341" s="354"/>
      <c r="HV341" s="354"/>
      <c r="HW341" s="354"/>
      <c r="HX341" s="354"/>
      <c r="HY341" s="354"/>
      <c r="HZ341" s="354"/>
      <c r="IA341" s="354"/>
      <c r="IB341" s="354"/>
      <c r="IC341" s="354"/>
      <c r="ID341" s="354"/>
      <c r="IE341" s="354"/>
      <c r="IF341" s="354"/>
      <c r="IG341" s="354"/>
      <c r="IH341" s="354"/>
      <c r="II341" s="354"/>
      <c r="IJ341" s="354"/>
      <c r="IK341" s="354"/>
      <c r="IL341" s="354"/>
      <c r="IM341" s="354"/>
      <c r="IN341" s="354"/>
      <c r="IO341" s="354"/>
      <c r="IP341" s="354"/>
      <c r="IQ341" s="354"/>
      <c r="IR341" s="50"/>
      <c r="IS341" s="47"/>
      <c r="IT341" s="47"/>
      <c r="IU341" s="47"/>
      <c r="IV341" s="47"/>
      <c r="IW341" s="47"/>
      <c r="IX341" s="47"/>
      <c r="IY341" s="47"/>
      <c r="IZ341" s="47"/>
      <c r="JA341" s="47"/>
      <c r="JB341" s="47"/>
      <c r="JC341" s="47"/>
      <c r="JD341" s="47"/>
      <c r="JE341" s="47"/>
      <c r="JF341" s="47"/>
      <c r="JG341" s="47"/>
      <c r="JH341" s="47"/>
      <c r="JI341" s="47"/>
      <c r="JJ341" s="47"/>
      <c r="JK341" s="47"/>
      <c r="JL341" s="354"/>
      <c r="JM341" s="354"/>
      <c r="JN341" s="354"/>
      <c r="JO341" s="354"/>
      <c r="JP341" s="354"/>
      <c r="JQ341" s="354"/>
      <c r="JR341" s="354"/>
      <c r="JS341" s="354"/>
      <c r="JT341" s="354"/>
      <c r="JU341" s="354"/>
      <c r="JV341" s="354"/>
      <c r="JW341" s="354"/>
      <c r="JX341" s="354"/>
      <c r="JY341" s="354"/>
      <c r="JZ341" s="354"/>
      <c r="KA341" s="354"/>
      <c r="KB341" s="354"/>
      <c r="KC341" s="354"/>
      <c r="KD341" s="354"/>
      <c r="KE341" s="354"/>
      <c r="KF341" s="354"/>
      <c r="KG341" s="354"/>
      <c r="KH341" s="354"/>
      <c r="KI341" s="354"/>
      <c r="KJ341" s="354"/>
      <c r="KK341" s="354"/>
      <c r="KL341" s="354"/>
      <c r="KM341" s="354"/>
      <c r="KN341" s="354"/>
      <c r="KO341" s="354"/>
      <c r="KP341" s="354"/>
      <c r="KQ341" s="354"/>
      <c r="KR341" s="354"/>
      <c r="KS341" s="354"/>
      <c r="KT341" s="354"/>
      <c r="KU341" s="354"/>
      <c r="KV341" s="660"/>
      <c r="KW341" s="47"/>
      <c r="KX341" s="47">
        <v>100</v>
      </c>
      <c r="KY341" s="47"/>
      <c r="KZ341" s="47"/>
      <c r="LA341" s="47"/>
      <c r="LB341" s="47"/>
      <c r="LC341" s="47"/>
      <c r="LD341" s="354"/>
      <c r="LE341" s="354"/>
      <c r="LF341" s="354"/>
      <c r="LG341" s="354"/>
      <c r="LH341" s="354"/>
      <c r="LI341" s="354"/>
      <c r="LJ341" s="354"/>
      <c r="LK341" s="354"/>
      <c r="LL341" s="354"/>
      <c r="LM341" s="354"/>
      <c r="LN341" s="354"/>
      <c r="LO341" s="354"/>
      <c r="LP341" s="354"/>
      <c r="LQ341" s="354"/>
      <c r="LR341" s="354"/>
      <c r="LS341" s="354"/>
      <c r="LT341" s="354"/>
      <c r="LU341" s="354"/>
      <c r="LV341" s="354"/>
      <c r="LW341" s="660"/>
      <c r="LX341" s="354"/>
      <c r="LY341" s="354"/>
      <c r="LZ341" s="354"/>
      <c r="MA341" s="354"/>
      <c r="MB341" s="354"/>
      <c r="MC341" s="354"/>
      <c r="MD341" s="354"/>
      <c r="ME341" s="354"/>
      <c r="MF341" s="354"/>
      <c r="MG341" s="354"/>
      <c r="MH341" s="354"/>
      <c r="MI341" s="354"/>
      <c r="MJ341" s="354"/>
      <c r="MK341" s="354"/>
      <c r="ML341" s="354"/>
      <c r="MM341" s="354"/>
      <c r="MN341" s="354"/>
      <c r="MO341" s="354"/>
      <c r="MP341" s="354"/>
      <c r="MQ341" s="354"/>
      <c r="MR341" s="354"/>
      <c r="MS341" s="660"/>
      <c r="MT341" s="364">
        <f t="shared" si="219"/>
        <v>432</v>
      </c>
      <c r="MU341" s="365">
        <f t="shared" si="220"/>
        <v>100</v>
      </c>
      <c r="MV341" s="366">
        <f t="shared" si="221"/>
        <v>532</v>
      </c>
      <c r="MW341" s="365">
        <v>596</v>
      </c>
      <c r="MX341" s="365">
        <v>377</v>
      </c>
      <c r="MY341" s="54"/>
      <c r="MZ341" s="708"/>
      <c r="NA341" s="708">
        <v>0.28</v>
      </c>
      <c r="NB341" s="709">
        <f t="shared" si="222"/>
        <v>148.96</v>
      </c>
      <c r="NC341" s="710"/>
      <c r="ND341" s="710">
        <v>2</v>
      </c>
      <c r="NE341" s="738">
        <f t="shared" si="212"/>
        <v>-0.0660980810234539</v>
      </c>
      <c r="NF341" s="739"/>
      <c r="NG341" s="739"/>
      <c r="NH341" s="739">
        <v>2</v>
      </c>
      <c r="NI341" s="740">
        <f t="shared" si="223"/>
        <v>1788</v>
      </c>
      <c r="NJ341" s="738">
        <f t="shared" si="213"/>
        <v>-0.0660980810234539</v>
      </c>
      <c r="NK341" s="741"/>
      <c r="NL341" s="742">
        <v>44562</v>
      </c>
      <c r="NM341" s="739">
        <f ca="1" t="shared" si="224"/>
        <v>17.1666666666667</v>
      </c>
      <c r="NN341" s="739">
        <f ca="1" t="shared" si="225"/>
        <v>515</v>
      </c>
      <c r="NO341" s="739">
        <v>1426</v>
      </c>
      <c r="NP341" s="739">
        <f t="shared" si="226"/>
        <v>532</v>
      </c>
      <c r="NQ341" s="761">
        <f t="shared" si="227"/>
        <v>0.458620689655172</v>
      </c>
      <c r="NR341" s="739">
        <f ca="1" t="shared" si="228"/>
        <v>0.325041848008035</v>
      </c>
      <c r="NS341" s="739">
        <f t="shared" si="229"/>
        <v>894</v>
      </c>
      <c r="NT341" s="739"/>
      <c r="NU341" s="739">
        <f ca="1" t="shared" si="230"/>
        <v>30.9902912621359</v>
      </c>
      <c r="NV341" s="769">
        <f ca="1" t="shared" si="231"/>
        <v>1.03300970873786</v>
      </c>
      <c r="NW341" s="769">
        <f ca="1" t="shared" si="232"/>
        <v>865.432330827068</v>
      </c>
      <c r="NX341" s="739"/>
      <c r="NY341" s="739"/>
      <c r="NZ341" s="739"/>
      <c r="OA341" s="739"/>
      <c r="OB341" s="739"/>
      <c r="OC341" s="739"/>
      <c r="OD341" s="739"/>
      <c r="OE341" s="743">
        <f t="shared" si="233"/>
        <v>0</v>
      </c>
      <c r="OF341" s="743">
        <f t="shared" si="234"/>
        <v>100</v>
      </c>
      <c r="OG341" s="743">
        <f t="shared" si="235"/>
        <v>0</v>
      </c>
      <c r="OH341" s="743">
        <f t="shared" si="236"/>
        <v>0</v>
      </c>
      <c r="OI341" s="743">
        <f t="shared" si="237"/>
        <v>0</v>
      </c>
      <c r="OJ341" s="739">
        <f t="shared" si="238"/>
        <v>0</v>
      </c>
      <c r="OK341" s="739">
        <f t="shared" si="239"/>
        <v>0</v>
      </c>
      <c r="OL341" s="739">
        <f t="shared" si="240"/>
        <v>0</v>
      </c>
      <c r="OM341" s="739">
        <f t="shared" si="241"/>
        <v>0</v>
      </c>
      <c r="ON341" s="739">
        <f t="shared" si="242"/>
        <v>432</v>
      </c>
      <c r="OO341" s="739">
        <f t="shared" si="243"/>
        <v>0</v>
      </c>
      <c r="OP341" s="739"/>
      <c r="OQ341" s="739">
        <f t="shared" si="244"/>
        <v>0</v>
      </c>
      <c r="OR341" s="739">
        <f t="shared" si="245"/>
        <v>532</v>
      </c>
      <c r="OS341" s="739">
        <f t="shared" si="246"/>
        <v>0</v>
      </c>
      <c r="OT341" s="739">
        <f t="shared" si="247"/>
        <v>0</v>
      </c>
      <c r="OU341" s="739"/>
      <c r="OV341" s="739"/>
      <c r="OW341" s="739"/>
      <c r="OX341" s="739"/>
      <c r="OY341" s="739"/>
      <c r="OZ341" s="739"/>
      <c r="PA341" s="739"/>
      <c r="PB341" s="739"/>
      <c r="PC341" s="739"/>
      <c r="PD341" s="739"/>
      <c r="PE341" s="739"/>
      <c r="PF341" s="739"/>
      <c r="PG341" s="739"/>
      <c r="PI341" s="325">
        <v>0</v>
      </c>
      <c r="PJ341" s="325">
        <v>0</v>
      </c>
      <c r="PK341" s="325">
        <v>0</v>
      </c>
      <c r="PL341" s="325">
        <v>200</v>
      </c>
      <c r="PM341" s="325">
        <v>0</v>
      </c>
      <c r="PN341" s="325">
        <v>0</v>
      </c>
      <c r="PO341" s="325">
        <v>0</v>
      </c>
      <c r="PP341" s="325">
        <v>0</v>
      </c>
      <c r="PQ341" s="325">
        <v>108</v>
      </c>
      <c r="PR341" s="325">
        <v>0</v>
      </c>
      <c r="PS341" s="325">
        <v>0</v>
      </c>
      <c r="PT341" s="325">
        <v>576</v>
      </c>
      <c r="PU341" s="325">
        <v>0</v>
      </c>
      <c r="PV341" s="325">
        <v>884</v>
      </c>
      <c r="PW341" s="325">
        <v>288</v>
      </c>
    </row>
    <row r="342" s="28" customFormat="1" customHeight="1" spans="1:439">
      <c r="A342" s="847" t="s">
        <v>1334</v>
      </c>
      <c r="B342" s="343"/>
      <c r="C342" s="95" t="s">
        <v>1917</v>
      </c>
      <c r="D342" s="95" t="s">
        <v>2249</v>
      </c>
      <c r="E342" s="411"/>
      <c r="F342" s="290" t="s">
        <v>2259</v>
      </c>
      <c r="G342" s="112" t="s">
        <v>875</v>
      </c>
      <c r="H342" s="113" t="s">
        <v>875</v>
      </c>
      <c r="I342" s="99">
        <f t="shared" si="214"/>
        <v>0</v>
      </c>
      <c r="J342" s="100">
        <v>936</v>
      </c>
      <c r="K342" s="454">
        <v>0</v>
      </c>
      <c r="L342" s="150">
        <f t="shared" si="215"/>
        <v>936</v>
      </c>
      <c r="M342" s="151">
        <f t="shared" si="216"/>
        <v>936</v>
      </c>
      <c r="N342" s="455"/>
      <c r="O342" s="35">
        <v>936</v>
      </c>
      <c r="P342" s="157"/>
      <c r="Q342" s="154">
        <f t="shared" si="217"/>
        <v>0</v>
      </c>
      <c r="R342" s="34">
        <f t="shared" si="218"/>
        <v>0</v>
      </c>
      <c r="S342" s="490"/>
      <c r="T342" s="490"/>
      <c r="U342" s="824"/>
      <c r="V342" s="824"/>
      <c r="W342" s="490"/>
      <c r="X342" s="489"/>
      <c r="Y342" s="505"/>
      <c r="Z342" s="505"/>
      <c r="AA342" s="505"/>
      <c r="AB342" s="505"/>
      <c r="AC342" s="505"/>
      <c r="AD342" s="505"/>
      <c r="AE342" s="505"/>
      <c r="AF342" s="490"/>
      <c r="AG342" s="490"/>
      <c r="AH342" s="490"/>
      <c r="AI342" s="490"/>
      <c r="AJ342" s="490"/>
      <c r="AK342" s="490"/>
      <c r="AL342" s="490"/>
      <c r="AM342" s="490"/>
      <c r="AN342" s="490"/>
      <c r="AO342" s="490"/>
      <c r="AP342" s="490"/>
      <c r="AQ342" s="490"/>
      <c r="AR342" s="490"/>
      <c r="AS342" s="490"/>
      <c r="AT342" s="490"/>
      <c r="AU342" s="490"/>
      <c r="AV342" s="490"/>
      <c r="AW342" s="490"/>
      <c r="AX342" s="490"/>
      <c r="AY342" s="100"/>
      <c r="AZ342" s="48"/>
      <c r="BA342" s="48"/>
      <c r="BB342" s="48"/>
      <c r="BC342" s="48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354"/>
      <c r="BT342" s="354"/>
      <c r="BU342" s="354"/>
      <c r="BV342" s="354"/>
      <c r="BW342" s="354"/>
      <c r="BX342" s="354"/>
      <c r="BY342" s="354"/>
      <c r="BZ342" s="354"/>
      <c r="CA342" s="354"/>
      <c r="CB342" s="354"/>
      <c r="CC342" s="354"/>
      <c r="CD342" s="354"/>
      <c r="CE342" s="354"/>
      <c r="CF342" s="354"/>
      <c r="CG342" s="354"/>
      <c r="CH342" s="354"/>
      <c r="CI342" s="354"/>
      <c r="CJ342" s="354"/>
      <c r="CK342" s="354"/>
      <c r="CL342" s="354"/>
      <c r="CM342" s="354"/>
      <c r="CN342" s="354"/>
      <c r="CO342" s="354"/>
      <c r="CP342" s="358"/>
      <c r="CQ342" s="48"/>
      <c r="CR342" s="354"/>
      <c r="CS342" s="354"/>
      <c r="CT342" s="355"/>
      <c r="CU342" s="354"/>
      <c r="CV342" s="354"/>
      <c r="CW342" s="354"/>
      <c r="CX342" s="354"/>
      <c r="CY342" s="354"/>
      <c r="CZ342" s="354"/>
      <c r="DA342" s="356"/>
      <c r="DB342" s="354"/>
      <c r="DC342" s="354"/>
      <c r="DD342" s="354"/>
      <c r="DE342" s="354"/>
      <c r="DF342" s="354"/>
      <c r="DG342" s="354"/>
      <c r="DH342" s="354"/>
      <c r="DI342" s="354"/>
      <c r="DJ342" s="354"/>
      <c r="DK342" s="354"/>
      <c r="DL342" s="354"/>
      <c r="DM342" s="354"/>
      <c r="DN342" s="354"/>
      <c r="DO342" s="354"/>
      <c r="DP342" s="354"/>
      <c r="DQ342" s="354"/>
      <c r="DR342" s="354"/>
      <c r="DS342" s="354"/>
      <c r="DT342" s="354"/>
      <c r="DU342" s="354"/>
      <c r="DV342" s="354"/>
      <c r="DW342" s="354"/>
      <c r="DX342" s="354"/>
      <c r="DY342" s="354"/>
      <c r="DZ342" s="357"/>
      <c r="EA342" s="356"/>
      <c r="EB342" s="356"/>
      <c r="EC342" s="356"/>
      <c r="ED342" s="356"/>
      <c r="EE342" s="358"/>
      <c r="EF342" s="48"/>
      <c r="EG342" s="46"/>
      <c r="EH342" s="46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8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354"/>
      <c r="FR342" s="354"/>
      <c r="FS342" s="354"/>
      <c r="FT342" s="354"/>
      <c r="FU342" s="354"/>
      <c r="FV342" s="354"/>
      <c r="FW342" s="354"/>
      <c r="FX342" s="354"/>
      <c r="FY342" s="354"/>
      <c r="FZ342" s="354"/>
      <c r="GA342" s="354"/>
      <c r="GB342" s="354"/>
      <c r="GC342" s="354"/>
      <c r="GD342" s="354"/>
      <c r="GE342" s="354"/>
      <c r="GF342" s="354"/>
      <c r="GG342" s="354"/>
      <c r="GH342" s="354"/>
      <c r="GI342" s="354"/>
      <c r="GJ342" s="354"/>
      <c r="GK342" s="354"/>
      <c r="GL342" s="354"/>
      <c r="GM342" s="354"/>
      <c r="GN342" s="354"/>
      <c r="GO342" s="354"/>
      <c r="GP342" s="354"/>
      <c r="GQ342" s="354"/>
      <c r="GR342" s="354"/>
      <c r="GS342" s="354"/>
      <c r="GT342" s="354"/>
      <c r="GU342" s="354"/>
      <c r="GV342" s="354"/>
      <c r="GW342" s="354"/>
      <c r="GX342" s="354"/>
      <c r="GY342" s="354"/>
      <c r="GZ342" s="354"/>
      <c r="HA342" s="354"/>
      <c r="HB342" s="354"/>
      <c r="HC342" s="354"/>
      <c r="HD342" s="354"/>
      <c r="HE342" s="354"/>
      <c r="HF342" s="354"/>
      <c r="HG342" s="354"/>
      <c r="HH342" s="354"/>
      <c r="HI342" s="354"/>
      <c r="HJ342" s="354"/>
      <c r="HK342" s="354"/>
      <c r="HL342" s="354"/>
      <c r="HM342" s="354"/>
      <c r="HN342" s="354"/>
      <c r="HO342" s="354"/>
      <c r="HP342" s="354"/>
      <c r="HQ342" s="354"/>
      <c r="HR342" s="354"/>
      <c r="HS342" s="354"/>
      <c r="HT342" s="354"/>
      <c r="HU342" s="354"/>
      <c r="HV342" s="354"/>
      <c r="HW342" s="354"/>
      <c r="HX342" s="354"/>
      <c r="HY342" s="354"/>
      <c r="HZ342" s="354"/>
      <c r="IA342" s="354"/>
      <c r="IB342" s="354"/>
      <c r="IC342" s="354"/>
      <c r="ID342" s="354"/>
      <c r="IE342" s="354"/>
      <c r="IF342" s="354"/>
      <c r="IG342" s="354"/>
      <c r="IH342" s="354"/>
      <c r="II342" s="354"/>
      <c r="IJ342" s="354"/>
      <c r="IK342" s="354"/>
      <c r="IL342" s="354"/>
      <c r="IM342" s="354"/>
      <c r="IN342" s="354"/>
      <c r="IO342" s="354"/>
      <c r="IP342" s="354"/>
      <c r="IQ342" s="354"/>
      <c r="IR342" s="50"/>
      <c r="IS342" s="47"/>
      <c r="IT342" s="47"/>
      <c r="IU342" s="47"/>
      <c r="IV342" s="47"/>
      <c r="IW342" s="47"/>
      <c r="IX342" s="47"/>
      <c r="IY342" s="47"/>
      <c r="IZ342" s="47"/>
      <c r="JA342" s="47"/>
      <c r="JB342" s="47"/>
      <c r="JC342" s="47"/>
      <c r="JD342" s="47"/>
      <c r="JE342" s="47"/>
      <c r="JF342" s="47"/>
      <c r="JG342" s="47"/>
      <c r="JH342" s="47"/>
      <c r="JI342" s="47"/>
      <c r="JJ342" s="47"/>
      <c r="JK342" s="47"/>
      <c r="JL342" s="354"/>
      <c r="JM342" s="354"/>
      <c r="JN342" s="354"/>
      <c r="JO342" s="354"/>
      <c r="JP342" s="354"/>
      <c r="JQ342" s="354"/>
      <c r="JR342" s="354"/>
      <c r="JS342" s="354"/>
      <c r="JT342" s="354"/>
      <c r="JU342" s="354"/>
      <c r="JV342" s="354"/>
      <c r="JW342" s="354"/>
      <c r="JX342" s="354"/>
      <c r="JY342" s="354"/>
      <c r="JZ342" s="354"/>
      <c r="KA342" s="354"/>
      <c r="KB342" s="354"/>
      <c r="KC342" s="354"/>
      <c r="KD342" s="354"/>
      <c r="KE342" s="354"/>
      <c r="KF342" s="354"/>
      <c r="KG342" s="354"/>
      <c r="KH342" s="354"/>
      <c r="KI342" s="354"/>
      <c r="KJ342" s="354"/>
      <c r="KK342" s="354"/>
      <c r="KL342" s="354"/>
      <c r="KM342" s="354"/>
      <c r="KN342" s="354"/>
      <c r="KO342" s="354"/>
      <c r="KP342" s="354"/>
      <c r="KQ342" s="354"/>
      <c r="KR342" s="354"/>
      <c r="KS342" s="354"/>
      <c r="KT342" s="354"/>
      <c r="KU342" s="354"/>
      <c r="KV342" s="51"/>
      <c r="KW342" s="47"/>
      <c r="KX342" s="47"/>
      <c r="KY342" s="47"/>
      <c r="KZ342" s="47"/>
      <c r="LA342" s="47"/>
      <c r="LB342" s="47"/>
      <c r="LC342" s="47"/>
      <c r="LD342" s="361"/>
      <c r="LE342" s="361"/>
      <c r="LF342" s="361"/>
      <c r="LG342" s="361"/>
      <c r="LH342" s="361"/>
      <c r="LI342" s="361"/>
      <c r="LJ342" s="361"/>
      <c r="LK342" s="361"/>
      <c r="LL342" s="361"/>
      <c r="LM342" s="361"/>
      <c r="LN342" s="361"/>
      <c r="LO342" s="361"/>
      <c r="LP342" s="361"/>
      <c r="LQ342" s="354"/>
      <c r="LR342" s="354"/>
      <c r="LS342" s="354"/>
      <c r="LT342" s="354"/>
      <c r="LU342" s="354"/>
      <c r="LV342" s="354"/>
      <c r="LW342" s="51"/>
      <c r="LX342" s="354"/>
      <c r="LY342" s="354"/>
      <c r="LZ342" s="354"/>
      <c r="MA342" s="354"/>
      <c r="MB342" s="363"/>
      <c r="MC342" s="363"/>
      <c r="MD342" s="354"/>
      <c r="ME342" s="354"/>
      <c r="MF342" s="354"/>
      <c r="MG342" s="354"/>
      <c r="MH342" s="354"/>
      <c r="MI342" s="354"/>
      <c r="MJ342" s="354"/>
      <c r="MK342" s="354"/>
      <c r="ML342" s="354"/>
      <c r="MM342" s="354"/>
      <c r="MN342" s="354"/>
      <c r="MO342" s="354"/>
      <c r="MP342" s="354"/>
      <c r="MQ342" s="354"/>
      <c r="MR342" s="354"/>
      <c r="MS342" s="51"/>
      <c r="MT342" s="364">
        <f t="shared" si="219"/>
        <v>0</v>
      </c>
      <c r="MU342" s="365">
        <f t="shared" si="220"/>
        <v>0</v>
      </c>
      <c r="MV342" s="366">
        <f t="shared" si="221"/>
        <v>0</v>
      </c>
      <c r="MW342" s="365">
        <v>504</v>
      </c>
      <c r="MX342" s="365">
        <v>15</v>
      </c>
      <c r="MY342" s="54"/>
      <c r="MZ342" s="708"/>
      <c r="NA342" s="708">
        <v>0.28</v>
      </c>
      <c r="NB342" s="709">
        <f t="shared" si="222"/>
        <v>0</v>
      </c>
      <c r="NC342" s="710"/>
      <c r="ND342" s="710">
        <v>2</v>
      </c>
      <c r="NE342" s="738">
        <f t="shared" si="212"/>
        <v>-0.0660980810234539</v>
      </c>
      <c r="NF342" s="739"/>
      <c r="NG342" s="739"/>
      <c r="NH342" s="739">
        <v>2</v>
      </c>
      <c r="NI342" s="740">
        <f t="shared" si="223"/>
        <v>1872</v>
      </c>
      <c r="NJ342" s="738">
        <f t="shared" si="213"/>
        <v>-0.0660980810234539</v>
      </c>
      <c r="NK342" s="741"/>
      <c r="NL342" s="742">
        <v>44562</v>
      </c>
      <c r="NM342" s="739">
        <f ca="1" t="shared" si="224"/>
        <v>17.1666666666667</v>
      </c>
      <c r="NN342" s="739">
        <f ca="1" t="shared" si="225"/>
        <v>515</v>
      </c>
      <c r="NO342" s="739">
        <v>936</v>
      </c>
      <c r="NP342" s="739">
        <f t="shared" si="226"/>
        <v>0</v>
      </c>
      <c r="NQ342" s="761">
        <f t="shared" si="227"/>
        <v>0</v>
      </c>
      <c r="NR342" s="739">
        <f ca="1" t="shared" si="228"/>
        <v>0</v>
      </c>
      <c r="NS342" s="739">
        <f t="shared" si="229"/>
        <v>936</v>
      </c>
      <c r="NT342" s="739"/>
      <c r="NU342" s="739">
        <f ca="1" t="shared" si="230"/>
        <v>0</v>
      </c>
      <c r="NV342" s="769">
        <f ca="1" t="shared" si="231"/>
        <v>0</v>
      </c>
      <c r="NW342" s="769" t="e">
        <f ca="1" t="shared" si="232"/>
        <v>#DIV/0!</v>
      </c>
      <c r="NX342" s="739"/>
      <c r="NY342" s="739"/>
      <c r="NZ342" s="739"/>
      <c r="OA342" s="739"/>
      <c r="OB342" s="739"/>
      <c r="OC342" s="739"/>
      <c r="OD342" s="739"/>
      <c r="OE342" s="743">
        <f t="shared" si="233"/>
        <v>0</v>
      </c>
      <c r="OF342" s="743">
        <f t="shared" si="234"/>
        <v>0</v>
      </c>
      <c r="OG342" s="743">
        <f t="shared" si="235"/>
        <v>0</v>
      </c>
      <c r="OH342" s="743">
        <f t="shared" si="236"/>
        <v>0</v>
      </c>
      <c r="OI342" s="743">
        <f t="shared" si="237"/>
        <v>0</v>
      </c>
      <c r="OJ342" s="739">
        <f t="shared" si="238"/>
        <v>0</v>
      </c>
      <c r="OK342" s="739">
        <f t="shared" si="239"/>
        <v>0</v>
      </c>
      <c r="OL342" s="739">
        <f t="shared" si="240"/>
        <v>0</v>
      </c>
      <c r="OM342" s="739">
        <f t="shared" si="241"/>
        <v>0</v>
      </c>
      <c r="ON342" s="739">
        <f t="shared" si="242"/>
        <v>0</v>
      </c>
      <c r="OO342" s="739">
        <f t="shared" si="243"/>
        <v>0</v>
      </c>
      <c r="OP342" s="739"/>
      <c r="OQ342" s="739">
        <f t="shared" si="244"/>
        <v>0</v>
      </c>
      <c r="OR342" s="739">
        <f t="shared" si="245"/>
        <v>0</v>
      </c>
      <c r="OS342" s="739">
        <f t="shared" si="246"/>
        <v>0</v>
      </c>
      <c r="OT342" s="739">
        <f t="shared" si="247"/>
        <v>0</v>
      </c>
      <c r="OU342" s="739"/>
      <c r="OV342" s="739"/>
      <c r="OW342" s="739"/>
      <c r="OX342" s="739"/>
      <c r="OY342" s="739"/>
      <c r="OZ342" s="739"/>
      <c r="PA342" s="739"/>
      <c r="PB342" s="739"/>
      <c r="PC342" s="739"/>
      <c r="PD342" s="739"/>
      <c r="PE342" s="739"/>
      <c r="PF342" s="739"/>
      <c r="PG342" s="739"/>
      <c r="PI342" s="28">
        <v>0</v>
      </c>
      <c r="PJ342" s="28">
        <v>0</v>
      </c>
      <c r="PK342" s="28">
        <v>0</v>
      </c>
      <c r="PL342" s="28">
        <v>0</v>
      </c>
      <c r="PM342" s="28">
        <v>0</v>
      </c>
      <c r="PN342" s="28">
        <v>0</v>
      </c>
      <c r="PO342" s="28">
        <v>0</v>
      </c>
      <c r="PP342" s="28">
        <v>0</v>
      </c>
      <c r="PQ342" s="28">
        <v>0</v>
      </c>
      <c r="PR342" s="28">
        <v>0</v>
      </c>
      <c r="PS342" s="28">
        <v>0</v>
      </c>
      <c r="PT342" s="28">
        <v>1008</v>
      </c>
      <c r="PU342" s="28">
        <v>0</v>
      </c>
      <c r="PV342" s="28">
        <v>1008</v>
      </c>
      <c r="PW342" s="28">
        <v>504</v>
      </c>
    </row>
    <row r="343" s="28" customFormat="1" customHeight="1" spans="1:439">
      <c r="A343" s="847" t="s">
        <v>2306</v>
      </c>
      <c r="B343" s="343"/>
      <c r="C343" s="95" t="s">
        <v>1917</v>
      </c>
      <c r="D343" s="95" t="s">
        <v>2249</v>
      </c>
      <c r="E343" s="411"/>
      <c r="F343" s="290" t="s">
        <v>2312</v>
      </c>
      <c r="G343" s="112" t="s">
        <v>875</v>
      </c>
      <c r="H343" s="113" t="s">
        <v>875</v>
      </c>
      <c r="I343" s="99">
        <f t="shared" si="214"/>
        <v>0</v>
      </c>
      <c r="J343" s="100">
        <v>72</v>
      </c>
      <c r="K343" s="454">
        <v>0</v>
      </c>
      <c r="L343" s="150">
        <f t="shared" si="215"/>
        <v>72</v>
      </c>
      <c r="M343" s="151">
        <f t="shared" si="216"/>
        <v>72</v>
      </c>
      <c r="N343" s="455"/>
      <c r="O343" s="35">
        <v>72</v>
      </c>
      <c r="P343" s="157"/>
      <c r="Q343" s="154">
        <f t="shared" si="217"/>
        <v>0</v>
      </c>
      <c r="R343" s="34">
        <f t="shared" si="218"/>
        <v>0</v>
      </c>
      <c r="S343" s="490"/>
      <c r="T343" s="490"/>
      <c r="U343" s="824"/>
      <c r="V343" s="824"/>
      <c r="W343" s="490"/>
      <c r="X343" s="489"/>
      <c r="Y343" s="505"/>
      <c r="Z343" s="505"/>
      <c r="AA343" s="505"/>
      <c r="AB343" s="505"/>
      <c r="AC343" s="505"/>
      <c r="AD343" s="505"/>
      <c r="AE343" s="505"/>
      <c r="AF343" s="490"/>
      <c r="AG343" s="490"/>
      <c r="AH343" s="490"/>
      <c r="AI343" s="490"/>
      <c r="AJ343" s="490"/>
      <c r="AK343" s="490"/>
      <c r="AL343" s="490"/>
      <c r="AM343" s="490"/>
      <c r="AN343" s="490"/>
      <c r="AO343" s="490"/>
      <c r="AP343" s="490"/>
      <c r="AQ343" s="490"/>
      <c r="AR343" s="490"/>
      <c r="AS343" s="490"/>
      <c r="AT343" s="490"/>
      <c r="AU343" s="490"/>
      <c r="AV343" s="490"/>
      <c r="AW343" s="490"/>
      <c r="AX343" s="490"/>
      <c r="AY343" s="100"/>
      <c r="AZ343" s="48"/>
      <c r="BA343" s="48"/>
      <c r="BB343" s="48"/>
      <c r="BC343" s="48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354"/>
      <c r="BT343" s="354"/>
      <c r="BU343" s="354"/>
      <c r="BV343" s="354"/>
      <c r="BW343" s="354"/>
      <c r="BX343" s="354"/>
      <c r="BY343" s="354"/>
      <c r="BZ343" s="354"/>
      <c r="CA343" s="354"/>
      <c r="CB343" s="354"/>
      <c r="CC343" s="354"/>
      <c r="CD343" s="354"/>
      <c r="CE343" s="354"/>
      <c r="CF343" s="354"/>
      <c r="CG343" s="354"/>
      <c r="CH343" s="354"/>
      <c r="CI343" s="354"/>
      <c r="CJ343" s="354"/>
      <c r="CK343" s="354"/>
      <c r="CL343" s="354"/>
      <c r="CM343" s="354"/>
      <c r="CN343" s="354"/>
      <c r="CO343" s="354"/>
      <c r="CP343" s="358"/>
      <c r="CQ343" s="48"/>
      <c r="CR343" s="354"/>
      <c r="CS343" s="354"/>
      <c r="CT343" s="355"/>
      <c r="CU343" s="354"/>
      <c r="CV343" s="354"/>
      <c r="CW343" s="354"/>
      <c r="CX343" s="354"/>
      <c r="CY343" s="354"/>
      <c r="CZ343" s="354"/>
      <c r="DA343" s="356"/>
      <c r="DB343" s="354"/>
      <c r="DC343" s="354"/>
      <c r="DD343" s="354"/>
      <c r="DE343" s="354"/>
      <c r="DF343" s="354"/>
      <c r="DG343" s="354"/>
      <c r="DH343" s="354"/>
      <c r="DI343" s="354"/>
      <c r="DJ343" s="354"/>
      <c r="DK343" s="354"/>
      <c r="DL343" s="354"/>
      <c r="DM343" s="354"/>
      <c r="DN343" s="354"/>
      <c r="DO343" s="354"/>
      <c r="DP343" s="354"/>
      <c r="DQ343" s="354"/>
      <c r="DR343" s="354"/>
      <c r="DS343" s="354"/>
      <c r="DT343" s="354"/>
      <c r="DU343" s="354"/>
      <c r="DV343" s="354"/>
      <c r="DW343" s="354"/>
      <c r="DX343" s="354"/>
      <c r="DY343" s="354"/>
      <c r="DZ343" s="357"/>
      <c r="EA343" s="356"/>
      <c r="EB343" s="356"/>
      <c r="EC343" s="356"/>
      <c r="ED343" s="356"/>
      <c r="EE343" s="358"/>
      <c r="EF343" s="48"/>
      <c r="EG343" s="46"/>
      <c r="EH343" s="46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8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354"/>
      <c r="FR343" s="354"/>
      <c r="FS343" s="354"/>
      <c r="FT343" s="354"/>
      <c r="FU343" s="354"/>
      <c r="FV343" s="354"/>
      <c r="FW343" s="354"/>
      <c r="FX343" s="354"/>
      <c r="FY343" s="354"/>
      <c r="FZ343" s="354"/>
      <c r="GA343" s="354"/>
      <c r="GB343" s="354"/>
      <c r="GC343" s="354"/>
      <c r="GD343" s="354"/>
      <c r="GE343" s="354"/>
      <c r="GF343" s="354"/>
      <c r="GG343" s="354"/>
      <c r="GH343" s="354"/>
      <c r="GI343" s="354"/>
      <c r="GJ343" s="354"/>
      <c r="GK343" s="354"/>
      <c r="GL343" s="354"/>
      <c r="GM343" s="354"/>
      <c r="GN343" s="354"/>
      <c r="GO343" s="354"/>
      <c r="GP343" s="354"/>
      <c r="GQ343" s="354"/>
      <c r="GR343" s="354"/>
      <c r="GS343" s="354"/>
      <c r="GT343" s="354"/>
      <c r="GU343" s="354"/>
      <c r="GV343" s="354"/>
      <c r="GW343" s="354"/>
      <c r="GX343" s="354"/>
      <c r="GY343" s="354"/>
      <c r="GZ343" s="354"/>
      <c r="HA343" s="354"/>
      <c r="HB343" s="354"/>
      <c r="HC343" s="354"/>
      <c r="HD343" s="354"/>
      <c r="HE343" s="354"/>
      <c r="HF343" s="354"/>
      <c r="HG343" s="354"/>
      <c r="HH343" s="354"/>
      <c r="HI343" s="354"/>
      <c r="HJ343" s="354"/>
      <c r="HK343" s="354"/>
      <c r="HL343" s="354"/>
      <c r="HM343" s="354"/>
      <c r="HN343" s="354"/>
      <c r="HO343" s="354"/>
      <c r="HP343" s="354"/>
      <c r="HQ343" s="354"/>
      <c r="HR343" s="354"/>
      <c r="HS343" s="354"/>
      <c r="HT343" s="354"/>
      <c r="HU343" s="354"/>
      <c r="HV343" s="354"/>
      <c r="HW343" s="354"/>
      <c r="HX343" s="354"/>
      <c r="HY343" s="354"/>
      <c r="HZ343" s="354"/>
      <c r="IA343" s="354"/>
      <c r="IB343" s="354"/>
      <c r="IC343" s="354"/>
      <c r="ID343" s="354"/>
      <c r="IE343" s="354"/>
      <c r="IF343" s="354"/>
      <c r="IG343" s="354"/>
      <c r="IH343" s="354"/>
      <c r="II343" s="354"/>
      <c r="IJ343" s="354"/>
      <c r="IK343" s="354"/>
      <c r="IL343" s="354"/>
      <c r="IM343" s="354"/>
      <c r="IN343" s="354"/>
      <c r="IO343" s="354"/>
      <c r="IP343" s="354"/>
      <c r="IQ343" s="354"/>
      <c r="IR343" s="50"/>
      <c r="IS343" s="47"/>
      <c r="IT343" s="47"/>
      <c r="IU343" s="47"/>
      <c r="IV343" s="47"/>
      <c r="IW343" s="47"/>
      <c r="IX343" s="47"/>
      <c r="IY343" s="47"/>
      <c r="IZ343" s="47"/>
      <c r="JA343" s="47"/>
      <c r="JB343" s="47"/>
      <c r="JC343" s="47"/>
      <c r="JD343" s="47"/>
      <c r="JE343" s="47"/>
      <c r="JF343" s="47"/>
      <c r="JG343" s="47"/>
      <c r="JH343" s="47"/>
      <c r="JI343" s="47"/>
      <c r="JJ343" s="47"/>
      <c r="JK343" s="47"/>
      <c r="JL343" s="354"/>
      <c r="JM343" s="354"/>
      <c r="JN343" s="354"/>
      <c r="JO343" s="354"/>
      <c r="JP343" s="354"/>
      <c r="JQ343" s="354"/>
      <c r="JR343" s="354"/>
      <c r="JS343" s="354"/>
      <c r="JT343" s="354"/>
      <c r="JU343" s="354"/>
      <c r="JV343" s="354"/>
      <c r="JW343" s="354"/>
      <c r="JX343" s="354"/>
      <c r="JY343" s="354"/>
      <c r="JZ343" s="354"/>
      <c r="KA343" s="354"/>
      <c r="KB343" s="354"/>
      <c r="KC343" s="354"/>
      <c r="KD343" s="354"/>
      <c r="KE343" s="354"/>
      <c r="KF343" s="354"/>
      <c r="KG343" s="354"/>
      <c r="KH343" s="354"/>
      <c r="KI343" s="354"/>
      <c r="KJ343" s="354"/>
      <c r="KK343" s="354"/>
      <c r="KL343" s="354"/>
      <c r="KM343" s="354"/>
      <c r="KN343" s="354"/>
      <c r="KO343" s="354"/>
      <c r="KP343" s="354"/>
      <c r="KQ343" s="354"/>
      <c r="KR343" s="354"/>
      <c r="KS343" s="354"/>
      <c r="KT343" s="354"/>
      <c r="KU343" s="354"/>
      <c r="KV343" s="51"/>
      <c r="KW343" s="47"/>
      <c r="KX343" s="47"/>
      <c r="KY343" s="47"/>
      <c r="KZ343" s="47"/>
      <c r="LA343" s="47"/>
      <c r="LB343" s="47"/>
      <c r="LC343" s="47"/>
      <c r="LD343" s="361"/>
      <c r="LE343" s="361"/>
      <c r="LF343" s="361"/>
      <c r="LG343" s="361"/>
      <c r="LH343" s="361"/>
      <c r="LI343" s="361"/>
      <c r="LJ343" s="361"/>
      <c r="LK343" s="361"/>
      <c r="LL343" s="361"/>
      <c r="LM343" s="361"/>
      <c r="LN343" s="361"/>
      <c r="LO343" s="361"/>
      <c r="LP343" s="361"/>
      <c r="LQ343" s="354"/>
      <c r="LR343" s="354"/>
      <c r="LS343" s="354"/>
      <c r="LT343" s="354"/>
      <c r="LU343" s="354"/>
      <c r="LV343" s="354"/>
      <c r="LW343" s="51"/>
      <c r="LX343" s="354"/>
      <c r="LY343" s="354"/>
      <c r="LZ343" s="354"/>
      <c r="MA343" s="354"/>
      <c r="MB343" s="363"/>
      <c r="MC343" s="363"/>
      <c r="MD343" s="354"/>
      <c r="ME343" s="354"/>
      <c r="MF343" s="354"/>
      <c r="MG343" s="354"/>
      <c r="MH343" s="354"/>
      <c r="MI343" s="354"/>
      <c r="MJ343" s="354"/>
      <c r="MK343" s="354"/>
      <c r="ML343" s="354"/>
      <c r="MM343" s="354"/>
      <c r="MN343" s="354"/>
      <c r="MO343" s="354"/>
      <c r="MP343" s="354"/>
      <c r="MQ343" s="354"/>
      <c r="MR343" s="354"/>
      <c r="MS343" s="51"/>
      <c r="MT343" s="364">
        <f t="shared" si="219"/>
        <v>0</v>
      </c>
      <c r="MU343" s="365">
        <f t="shared" si="220"/>
        <v>0</v>
      </c>
      <c r="MV343" s="366">
        <f t="shared" si="221"/>
        <v>0</v>
      </c>
      <c r="MW343" s="365">
        <v>396</v>
      </c>
      <c r="MX343" s="365">
        <v>1015</v>
      </c>
      <c r="MY343" s="54"/>
      <c r="MZ343" s="708"/>
      <c r="NA343" s="708">
        <v>0.28</v>
      </c>
      <c r="NB343" s="709">
        <f t="shared" si="222"/>
        <v>0</v>
      </c>
      <c r="NC343" s="710"/>
      <c r="ND343" s="710">
        <v>2</v>
      </c>
      <c r="NE343" s="738">
        <f t="shared" si="212"/>
        <v>-0.0660980810234539</v>
      </c>
      <c r="NF343" s="739"/>
      <c r="NG343" s="739"/>
      <c r="NH343" s="739">
        <v>2</v>
      </c>
      <c r="NI343" s="740">
        <f t="shared" si="223"/>
        <v>144</v>
      </c>
      <c r="NJ343" s="738">
        <f t="shared" si="213"/>
        <v>-0.0660980810234539</v>
      </c>
      <c r="NK343" s="741"/>
      <c r="NL343" s="742">
        <v>44562</v>
      </c>
      <c r="NM343" s="739">
        <f ca="1" t="shared" si="224"/>
        <v>17.1666666666667</v>
      </c>
      <c r="NN343" s="739">
        <f ca="1" t="shared" si="225"/>
        <v>515</v>
      </c>
      <c r="NO343" s="739">
        <v>72</v>
      </c>
      <c r="NP343" s="739">
        <f t="shared" si="226"/>
        <v>0</v>
      </c>
      <c r="NQ343" s="761">
        <f t="shared" si="227"/>
        <v>0</v>
      </c>
      <c r="NR343" s="739">
        <f ca="1" t="shared" si="228"/>
        <v>0</v>
      </c>
      <c r="NS343" s="739">
        <f t="shared" si="229"/>
        <v>72</v>
      </c>
      <c r="NT343" s="739"/>
      <c r="NU343" s="739">
        <f ca="1" t="shared" si="230"/>
        <v>0</v>
      </c>
      <c r="NV343" s="769">
        <f ca="1" t="shared" si="231"/>
        <v>0</v>
      </c>
      <c r="NW343" s="769" t="e">
        <f ca="1" t="shared" si="232"/>
        <v>#DIV/0!</v>
      </c>
      <c r="NX343" s="739"/>
      <c r="NY343" s="739"/>
      <c r="NZ343" s="739"/>
      <c r="OA343" s="739"/>
      <c r="OB343" s="739"/>
      <c r="OC343" s="739"/>
      <c r="OD343" s="739"/>
      <c r="OE343" s="743">
        <f t="shared" si="233"/>
        <v>0</v>
      </c>
      <c r="OF343" s="743">
        <f t="shared" si="234"/>
        <v>0</v>
      </c>
      <c r="OG343" s="743">
        <f t="shared" si="235"/>
        <v>0</v>
      </c>
      <c r="OH343" s="743">
        <f t="shared" si="236"/>
        <v>0</v>
      </c>
      <c r="OI343" s="743">
        <f t="shared" si="237"/>
        <v>0</v>
      </c>
      <c r="OJ343" s="739">
        <f t="shared" si="238"/>
        <v>0</v>
      </c>
      <c r="OK343" s="739">
        <f t="shared" si="239"/>
        <v>0</v>
      </c>
      <c r="OL343" s="739">
        <f t="shared" si="240"/>
        <v>0</v>
      </c>
      <c r="OM343" s="739">
        <f t="shared" si="241"/>
        <v>0</v>
      </c>
      <c r="ON343" s="739">
        <f t="shared" si="242"/>
        <v>0</v>
      </c>
      <c r="OO343" s="739">
        <f t="shared" si="243"/>
        <v>0</v>
      </c>
      <c r="OP343" s="739"/>
      <c r="OQ343" s="739">
        <f t="shared" si="244"/>
        <v>0</v>
      </c>
      <c r="OR343" s="739">
        <f t="shared" si="245"/>
        <v>0</v>
      </c>
      <c r="OS343" s="739">
        <f t="shared" si="246"/>
        <v>0</v>
      </c>
      <c r="OT343" s="739">
        <f t="shared" si="247"/>
        <v>0</v>
      </c>
      <c r="OU343" s="739"/>
      <c r="OV343" s="739"/>
      <c r="OW343" s="739"/>
      <c r="OX343" s="739"/>
      <c r="OY343" s="739"/>
      <c r="OZ343" s="739"/>
      <c r="PA343" s="739"/>
      <c r="PB343" s="739"/>
      <c r="PC343" s="739"/>
      <c r="PD343" s="739"/>
      <c r="PE343" s="739"/>
      <c r="PF343" s="739"/>
      <c r="PG343" s="739"/>
      <c r="PI343" s="28">
        <v>0</v>
      </c>
      <c r="PJ343" s="28">
        <v>0</v>
      </c>
      <c r="PK343" s="28">
        <v>0</v>
      </c>
      <c r="PL343" s="28">
        <v>108</v>
      </c>
      <c r="PM343" s="28">
        <v>0</v>
      </c>
      <c r="PN343" s="28">
        <v>0</v>
      </c>
      <c r="PO343" s="28">
        <v>0</v>
      </c>
      <c r="PP343" s="28">
        <v>0</v>
      </c>
      <c r="PQ343" s="28">
        <v>0</v>
      </c>
      <c r="PR343" s="28">
        <v>0</v>
      </c>
      <c r="PS343" s="28">
        <v>0</v>
      </c>
      <c r="PT343" s="28">
        <v>576</v>
      </c>
      <c r="PU343" s="28">
        <v>0</v>
      </c>
      <c r="PV343" s="28">
        <v>684</v>
      </c>
      <c r="PW343" s="28">
        <v>288</v>
      </c>
    </row>
    <row r="344" s="28" customFormat="1" customHeight="1" spans="1:439">
      <c r="A344" s="847" t="s">
        <v>1334</v>
      </c>
      <c r="B344" s="343"/>
      <c r="C344" s="95" t="s">
        <v>1917</v>
      </c>
      <c r="D344" s="95" t="s">
        <v>2249</v>
      </c>
      <c r="E344" s="411"/>
      <c r="F344" s="290" t="s">
        <v>2250</v>
      </c>
      <c r="G344" s="112" t="s">
        <v>875</v>
      </c>
      <c r="H344" s="113" t="s">
        <v>875</v>
      </c>
      <c r="I344" s="99">
        <f t="shared" si="214"/>
        <v>-435</v>
      </c>
      <c r="J344" s="100">
        <v>794</v>
      </c>
      <c r="K344" s="454">
        <v>0</v>
      </c>
      <c r="L344" s="150">
        <f t="shared" si="215"/>
        <v>359</v>
      </c>
      <c r="M344" s="151">
        <f t="shared" si="216"/>
        <v>359</v>
      </c>
      <c r="N344" s="455"/>
      <c r="O344" s="35">
        <v>794</v>
      </c>
      <c r="P344" s="157"/>
      <c r="Q344" s="154">
        <f t="shared" si="217"/>
        <v>0</v>
      </c>
      <c r="R344" s="34">
        <f t="shared" si="218"/>
        <v>0</v>
      </c>
      <c r="S344" s="490"/>
      <c r="T344" s="490"/>
      <c r="U344" s="824"/>
      <c r="V344" s="824"/>
      <c r="W344" s="490"/>
      <c r="X344" s="489"/>
      <c r="Y344" s="505"/>
      <c r="Z344" s="505"/>
      <c r="AA344" s="505"/>
      <c r="AB344" s="505"/>
      <c r="AC344" s="505"/>
      <c r="AD344" s="505"/>
      <c r="AE344" s="505"/>
      <c r="AF344" s="490"/>
      <c r="AG344" s="490"/>
      <c r="AH344" s="490"/>
      <c r="AI344" s="490"/>
      <c r="AJ344" s="490"/>
      <c r="AK344" s="490"/>
      <c r="AL344" s="490"/>
      <c r="AM344" s="490"/>
      <c r="AN344" s="490"/>
      <c r="AO344" s="490"/>
      <c r="AP344" s="490"/>
      <c r="AQ344" s="490"/>
      <c r="AR344" s="490"/>
      <c r="AS344" s="490"/>
      <c r="AT344" s="490"/>
      <c r="AU344" s="490"/>
      <c r="AV344" s="490"/>
      <c r="AW344" s="490"/>
      <c r="AX344" s="490"/>
      <c r="AY344" s="100"/>
      <c r="AZ344" s="48"/>
      <c r="BA344" s="48"/>
      <c r="BB344" s="48"/>
      <c r="BC344" s="48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354"/>
      <c r="BT344" s="354"/>
      <c r="BU344" s="354"/>
      <c r="BV344" s="354"/>
      <c r="BW344" s="354"/>
      <c r="BX344" s="354"/>
      <c r="BY344" s="354"/>
      <c r="BZ344" s="354"/>
      <c r="CA344" s="354"/>
      <c r="CB344" s="354"/>
      <c r="CC344" s="354"/>
      <c r="CD344" s="354"/>
      <c r="CE344" s="354"/>
      <c r="CF344" s="354"/>
      <c r="CG344" s="354"/>
      <c r="CH344" s="354"/>
      <c r="CI344" s="354"/>
      <c r="CJ344" s="354"/>
      <c r="CK344" s="354"/>
      <c r="CL344" s="354"/>
      <c r="CM344" s="354"/>
      <c r="CN344" s="354"/>
      <c r="CO344" s="354"/>
      <c r="CP344" s="358"/>
      <c r="CQ344" s="48"/>
      <c r="CR344" s="354"/>
      <c r="CS344" s="354"/>
      <c r="CT344" s="355"/>
      <c r="CU344" s="354"/>
      <c r="CV344" s="354"/>
      <c r="CW344" s="354"/>
      <c r="CX344" s="354"/>
      <c r="CY344" s="354"/>
      <c r="CZ344" s="354"/>
      <c r="DA344" s="356"/>
      <c r="DB344" s="354"/>
      <c r="DC344" s="354"/>
      <c r="DD344" s="354"/>
      <c r="DE344" s="354"/>
      <c r="DF344" s="354"/>
      <c r="DG344" s="354"/>
      <c r="DH344" s="354"/>
      <c r="DI344" s="354"/>
      <c r="DJ344" s="354"/>
      <c r="DK344" s="354"/>
      <c r="DL344" s="354"/>
      <c r="DM344" s="354"/>
      <c r="DN344" s="354"/>
      <c r="DO344" s="354"/>
      <c r="DP344" s="354"/>
      <c r="DQ344" s="354"/>
      <c r="DR344" s="354"/>
      <c r="DS344" s="354"/>
      <c r="DT344" s="354"/>
      <c r="DU344" s="354"/>
      <c r="DV344" s="354"/>
      <c r="DW344" s="354"/>
      <c r="DX344" s="354"/>
      <c r="DY344" s="354"/>
      <c r="DZ344" s="357"/>
      <c r="EA344" s="356"/>
      <c r="EB344" s="356"/>
      <c r="EC344" s="356"/>
      <c r="ED344" s="356">
        <v>3</v>
      </c>
      <c r="EE344" s="358"/>
      <c r="EF344" s="48"/>
      <c r="EG344" s="46"/>
      <c r="EH344" s="46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8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354"/>
      <c r="FR344" s="354"/>
      <c r="FS344" s="354"/>
      <c r="FT344" s="354"/>
      <c r="FU344" s="354"/>
      <c r="FV344" s="354"/>
      <c r="FW344" s="354"/>
      <c r="FX344" s="354"/>
      <c r="FY344" s="354"/>
      <c r="FZ344" s="354"/>
      <c r="GA344" s="354"/>
      <c r="GB344" s="354"/>
      <c r="GC344" s="354"/>
      <c r="GD344" s="354"/>
      <c r="GE344" s="354"/>
      <c r="GF344" s="354"/>
      <c r="GG344" s="354"/>
      <c r="GH344" s="354"/>
      <c r="GI344" s="354"/>
      <c r="GJ344" s="354"/>
      <c r="GK344" s="354"/>
      <c r="GL344" s="354"/>
      <c r="GM344" s="354"/>
      <c r="GN344" s="354"/>
      <c r="GO344" s="354"/>
      <c r="GP344" s="354"/>
      <c r="GQ344" s="354"/>
      <c r="GR344" s="354"/>
      <c r="GS344" s="354"/>
      <c r="GT344" s="354"/>
      <c r="GU344" s="354"/>
      <c r="GV344" s="354"/>
      <c r="GW344" s="354"/>
      <c r="GX344" s="354"/>
      <c r="GY344" s="354"/>
      <c r="GZ344" s="354"/>
      <c r="HA344" s="354"/>
      <c r="HB344" s="354"/>
      <c r="HC344" s="354"/>
      <c r="HD344" s="354"/>
      <c r="HE344" s="354">
        <v>432</v>
      </c>
      <c r="HF344" s="354"/>
      <c r="HG344" s="354"/>
      <c r="HH344" s="354"/>
      <c r="HI344" s="354"/>
      <c r="HJ344" s="354"/>
      <c r="HK344" s="354"/>
      <c r="HL344" s="354"/>
      <c r="HM344" s="354"/>
      <c r="HN344" s="354"/>
      <c r="HO344" s="354"/>
      <c r="HP344" s="354"/>
      <c r="HQ344" s="354"/>
      <c r="HR344" s="354"/>
      <c r="HS344" s="354"/>
      <c r="HT344" s="354"/>
      <c r="HU344" s="354"/>
      <c r="HV344" s="354"/>
      <c r="HW344" s="354"/>
      <c r="HX344" s="354"/>
      <c r="HY344" s="354"/>
      <c r="HZ344" s="354"/>
      <c r="IA344" s="354"/>
      <c r="IB344" s="354"/>
      <c r="IC344" s="354"/>
      <c r="ID344" s="354"/>
      <c r="IE344" s="354"/>
      <c r="IF344" s="354"/>
      <c r="IG344" s="354"/>
      <c r="IH344" s="354"/>
      <c r="II344" s="354"/>
      <c r="IJ344" s="354"/>
      <c r="IK344" s="354"/>
      <c r="IL344" s="354"/>
      <c r="IM344" s="354"/>
      <c r="IN344" s="354"/>
      <c r="IO344" s="354"/>
      <c r="IP344" s="354"/>
      <c r="IQ344" s="354"/>
      <c r="IR344" s="50"/>
      <c r="IS344" s="47"/>
      <c r="IT344" s="47"/>
      <c r="IU344" s="47"/>
      <c r="IV344" s="47"/>
      <c r="IW344" s="47"/>
      <c r="IX344" s="47"/>
      <c r="IY344" s="47"/>
      <c r="IZ344" s="47"/>
      <c r="JA344" s="47"/>
      <c r="JB344" s="47"/>
      <c r="JC344" s="47"/>
      <c r="JD344" s="47"/>
      <c r="JE344" s="47"/>
      <c r="JF344" s="47"/>
      <c r="JG344" s="47"/>
      <c r="JH344" s="47"/>
      <c r="JI344" s="47"/>
      <c r="JJ344" s="47"/>
      <c r="JK344" s="47"/>
      <c r="JL344" s="354"/>
      <c r="JM344" s="354"/>
      <c r="JN344" s="354"/>
      <c r="JO344" s="354"/>
      <c r="JP344" s="354"/>
      <c r="JQ344" s="354"/>
      <c r="JR344" s="354"/>
      <c r="JS344" s="354"/>
      <c r="JT344" s="354"/>
      <c r="JU344" s="354"/>
      <c r="JV344" s="354"/>
      <c r="JW344" s="354"/>
      <c r="JX344" s="354"/>
      <c r="JY344" s="354"/>
      <c r="JZ344" s="354"/>
      <c r="KA344" s="354"/>
      <c r="KB344" s="354"/>
      <c r="KC344" s="354"/>
      <c r="KD344" s="354"/>
      <c r="KE344" s="354"/>
      <c r="KF344" s="354"/>
      <c r="KG344" s="354"/>
      <c r="KH344" s="354"/>
      <c r="KI344" s="354"/>
      <c r="KJ344" s="354"/>
      <c r="KK344" s="354"/>
      <c r="KL344" s="354"/>
      <c r="KM344" s="354"/>
      <c r="KN344" s="354"/>
      <c r="KO344" s="354"/>
      <c r="KP344" s="354"/>
      <c r="KQ344" s="354"/>
      <c r="KR344" s="354"/>
      <c r="KS344" s="354"/>
      <c r="KT344" s="354"/>
      <c r="KU344" s="354"/>
      <c r="KV344" s="51"/>
      <c r="KW344" s="47"/>
      <c r="KX344" s="47"/>
      <c r="KY344" s="47"/>
      <c r="KZ344" s="47"/>
      <c r="LA344" s="47"/>
      <c r="LB344" s="47"/>
      <c r="LC344" s="47"/>
      <c r="LD344" s="361"/>
      <c r="LE344" s="361"/>
      <c r="LF344" s="361"/>
      <c r="LG344" s="361"/>
      <c r="LH344" s="361"/>
      <c r="LI344" s="361"/>
      <c r="LJ344" s="361"/>
      <c r="LK344" s="361"/>
      <c r="LL344" s="361"/>
      <c r="LM344" s="361"/>
      <c r="LN344" s="361"/>
      <c r="LO344" s="361"/>
      <c r="LP344" s="361"/>
      <c r="LQ344" s="354"/>
      <c r="LR344" s="354"/>
      <c r="LS344" s="354"/>
      <c r="LT344" s="354"/>
      <c r="LU344" s="354"/>
      <c r="LV344" s="354"/>
      <c r="LW344" s="51"/>
      <c r="LX344" s="354"/>
      <c r="LY344" s="354"/>
      <c r="LZ344" s="354"/>
      <c r="MA344" s="354"/>
      <c r="MB344" s="363"/>
      <c r="MC344" s="363"/>
      <c r="MD344" s="354"/>
      <c r="ME344" s="354"/>
      <c r="MF344" s="354"/>
      <c r="MG344" s="354"/>
      <c r="MH344" s="354"/>
      <c r="MI344" s="354"/>
      <c r="MJ344" s="354"/>
      <c r="MK344" s="354"/>
      <c r="ML344" s="354"/>
      <c r="MM344" s="354"/>
      <c r="MN344" s="354"/>
      <c r="MO344" s="354"/>
      <c r="MP344" s="354"/>
      <c r="MQ344" s="354"/>
      <c r="MR344" s="354"/>
      <c r="MS344" s="51"/>
      <c r="MT344" s="364">
        <f t="shared" si="219"/>
        <v>432</v>
      </c>
      <c r="MU344" s="365">
        <f t="shared" si="220"/>
        <v>0</v>
      </c>
      <c r="MV344" s="366">
        <f t="shared" si="221"/>
        <v>432</v>
      </c>
      <c r="MW344" s="365">
        <v>684</v>
      </c>
      <c r="MX344" s="365">
        <v>15</v>
      </c>
      <c r="MY344" s="54"/>
      <c r="MZ344" s="708"/>
      <c r="NA344" s="708">
        <v>0.28</v>
      </c>
      <c r="NB344" s="709">
        <f t="shared" si="222"/>
        <v>120.96</v>
      </c>
      <c r="NC344" s="710"/>
      <c r="ND344" s="710">
        <v>2</v>
      </c>
      <c r="NE344" s="738">
        <f t="shared" si="212"/>
        <v>-0.0660980810234539</v>
      </c>
      <c r="NF344" s="739"/>
      <c r="NG344" s="739"/>
      <c r="NH344" s="739">
        <v>2</v>
      </c>
      <c r="NI344" s="740">
        <f t="shared" si="223"/>
        <v>718</v>
      </c>
      <c r="NJ344" s="738">
        <f t="shared" si="213"/>
        <v>-0.0660980810234539</v>
      </c>
      <c r="NK344" s="741"/>
      <c r="NL344" s="742">
        <v>44562</v>
      </c>
      <c r="NM344" s="739">
        <f ca="1" t="shared" si="224"/>
        <v>17.1666666666667</v>
      </c>
      <c r="NN344" s="739">
        <f ca="1" t="shared" si="225"/>
        <v>515</v>
      </c>
      <c r="NO344" s="739">
        <v>794</v>
      </c>
      <c r="NP344" s="739">
        <f t="shared" si="226"/>
        <v>432</v>
      </c>
      <c r="NQ344" s="761">
        <f t="shared" si="227"/>
        <v>0.749349522983521</v>
      </c>
      <c r="NR344" s="739">
        <f ca="1" t="shared" si="228"/>
        <v>0.531092380366961</v>
      </c>
      <c r="NS344" s="739">
        <f t="shared" si="229"/>
        <v>359</v>
      </c>
      <c r="NT344" s="739"/>
      <c r="NU344" s="739">
        <f ca="1" t="shared" si="230"/>
        <v>25.1650485436893</v>
      </c>
      <c r="NV344" s="769">
        <f ca="1" t="shared" si="231"/>
        <v>0.838834951456311</v>
      </c>
      <c r="NW344" s="769">
        <f ca="1" t="shared" si="232"/>
        <v>427.974537037037</v>
      </c>
      <c r="NX344" s="739"/>
      <c r="NY344" s="739"/>
      <c r="NZ344" s="739"/>
      <c r="OA344" s="739"/>
      <c r="OB344" s="739"/>
      <c r="OC344" s="739"/>
      <c r="OD344" s="739"/>
      <c r="OE344" s="743">
        <f t="shared" si="233"/>
        <v>0</v>
      </c>
      <c r="OF344" s="743">
        <f t="shared" si="234"/>
        <v>0</v>
      </c>
      <c r="OG344" s="743">
        <f t="shared" si="235"/>
        <v>0</v>
      </c>
      <c r="OH344" s="743">
        <f t="shared" si="236"/>
        <v>0</v>
      </c>
      <c r="OI344" s="743">
        <f t="shared" si="237"/>
        <v>0</v>
      </c>
      <c r="OJ344" s="739">
        <f t="shared" si="238"/>
        <v>0</v>
      </c>
      <c r="OK344" s="739">
        <f t="shared" si="239"/>
        <v>0</v>
      </c>
      <c r="OL344" s="739">
        <f t="shared" si="240"/>
        <v>0</v>
      </c>
      <c r="OM344" s="739">
        <f t="shared" si="241"/>
        <v>0</v>
      </c>
      <c r="ON344" s="739">
        <f t="shared" si="242"/>
        <v>432</v>
      </c>
      <c r="OO344" s="739">
        <f t="shared" si="243"/>
        <v>0</v>
      </c>
      <c r="OP344" s="739"/>
      <c r="OQ344" s="739">
        <f t="shared" si="244"/>
        <v>0</v>
      </c>
      <c r="OR344" s="739">
        <f t="shared" si="245"/>
        <v>432</v>
      </c>
      <c r="OS344" s="739">
        <f t="shared" si="246"/>
        <v>0</v>
      </c>
      <c r="OT344" s="739">
        <f t="shared" si="247"/>
        <v>0</v>
      </c>
      <c r="OU344" s="739"/>
      <c r="OV344" s="739"/>
      <c r="OW344" s="739"/>
      <c r="OX344" s="739"/>
      <c r="OY344" s="739"/>
      <c r="OZ344" s="739"/>
      <c r="PA344" s="739"/>
      <c r="PB344" s="739"/>
      <c r="PC344" s="739"/>
      <c r="PD344" s="739"/>
      <c r="PE344" s="739"/>
      <c r="PF344" s="739"/>
      <c r="PG344" s="739"/>
      <c r="PI344" s="28">
        <v>0</v>
      </c>
      <c r="PJ344" s="28">
        <v>0</v>
      </c>
      <c r="PK344" s="28">
        <v>0</v>
      </c>
      <c r="PL344" s="28">
        <v>108</v>
      </c>
      <c r="PM344" s="28">
        <v>0</v>
      </c>
      <c r="PN344" s="28">
        <v>0</v>
      </c>
      <c r="PO344" s="28">
        <v>0</v>
      </c>
      <c r="PP344" s="28">
        <v>0</v>
      </c>
      <c r="PQ344" s="28">
        <v>0</v>
      </c>
      <c r="PR344" s="28">
        <v>0</v>
      </c>
      <c r="PS344" s="28">
        <v>0</v>
      </c>
      <c r="PT344" s="28">
        <v>1152</v>
      </c>
      <c r="PU344" s="28">
        <v>0</v>
      </c>
      <c r="PV344" s="28">
        <v>1260</v>
      </c>
      <c r="PW344" s="28">
        <v>576</v>
      </c>
    </row>
    <row r="345" s="28" customFormat="1" customHeight="1" spans="1:439">
      <c r="A345" s="847" t="s">
        <v>1334</v>
      </c>
      <c r="B345" s="343"/>
      <c r="C345" s="95" t="s">
        <v>1917</v>
      </c>
      <c r="D345" s="95" t="s">
        <v>2249</v>
      </c>
      <c r="E345" s="411"/>
      <c r="F345" s="290" t="s">
        <v>2251</v>
      </c>
      <c r="G345" s="112" t="s">
        <v>875</v>
      </c>
      <c r="H345" s="113" t="s">
        <v>875</v>
      </c>
      <c r="I345" s="99">
        <f t="shared" si="214"/>
        <v>0</v>
      </c>
      <c r="J345" s="100">
        <v>1480</v>
      </c>
      <c r="K345" s="454">
        <v>0</v>
      </c>
      <c r="L345" s="150">
        <f t="shared" si="215"/>
        <v>1480</v>
      </c>
      <c r="M345" s="151">
        <f t="shared" si="216"/>
        <v>1480</v>
      </c>
      <c r="N345" s="455"/>
      <c r="O345" s="35">
        <v>1480</v>
      </c>
      <c r="P345" s="157"/>
      <c r="Q345" s="154">
        <f t="shared" si="217"/>
        <v>0</v>
      </c>
      <c r="R345" s="34">
        <f t="shared" si="218"/>
        <v>0</v>
      </c>
      <c r="S345" s="490"/>
      <c r="T345" s="490"/>
      <c r="U345" s="824"/>
      <c r="V345" s="824"/>
      <c r="W345" s="490"/>
      <c r="X345" s="489"/>
      <c r="Y345" s="505"/>
      <c r="Z345" s="505"/>
      <c r="AA345" s="505"/>
      <c r="AB345" s="505"/>
      <c r="AC345" s="505"/>
      <c r="AD345" s="505"/>
      <c r="AE345" s="505"/>
      <c r="AF345" s="490"/>
      <c r="AG345" s="490"/>
      <c r="AH345" s="490"/>
      <c r="AI345" s="490"/>
      <c r="AJ345" s="490"/>
      <c r="AK345" s="490"/>
      <c r="AL345" s="490"/>
      <c r="AM345" s="490"/>
      <c r="AN345" s="490"/>
      <c r="AO345" s="490"/>
      <c r="AP345" s="490"/>
      <c r="AQ345" s="490"/>
      <c r="AR345" s="490"/>
      <c r="AS345" s="490"/>
      <c r="AT345" s="490"/>
      <c r="AU345" s="490"/>
      <c r="AV345" s="490"/>
      <c r="AW345" s="490"/>
      <c r="AX345" s="490"/>
      <c r="AY345" s="100"/>
      <c r="AZ345" s="48"/>
      <c r="BA345" s="48"/>
      <c r="BB345" s="48"/>
      <c r="BC345" s="48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354"/>
      <c r="BT345" s="354"/>
      <c r="BU345" s="354"/>
      <c r="BV345" s="354"/>
      <c r="BW345" s="354"/>
      <c r="BX345" s="354"/>
      <c r="BY345" s="354"/>
      <c r="BZ345" s="354"/>
      <c r="CA345" s="354"/>
      <c r="CB345" s="354"/>
      <c r="CC345" s="354"/>
      <c r="CD345" s="354"/>
      <c r="CE345" s="354"/>
      <c r="CF345" s="354"/>
      <c r="CG345" s="354"/>
      <c r="CH345" s="354"/>
      <c r="CI345" s="354"/>
      <c r="CJ345" s="354"/>
      <c r="CK345" s="354"/>
      <c r="CL345" s="354"/>
      <c r="CM345" s="354"/>
      <c r="CN345" s="354"/>
      <c r="CO345" s="354"/>
      <c r="CP345" s="358"/>
      <c r="CQ345" s="48"/>
      <c r="CR345" s="354"/>
      <c r="CS345" s="354"/>
      <c r="CT345" s="355"/>
      <c r="CU345" s="354"/>
      <c r="CV345" s="354"/>
      <c r="CW345" s="354"/>
      <c r="CX345" s="354"/>
      <c r="CY345" s="354"/>
      <c r="CZ345" s="354"/>
      <c r="DA345" s="356"/>
      <c r="DB345" s="354"/>
      <c r="DC345" s="354"/>
      <c r="DD345" s="354"/>
      <c r="DE345" s="354"/>
      <c r="DF345" s="354"/>
      <c r="DG345" s="354"/>
      <c r="DH345" s="354"/>
      <c r="DI345" s="354"/>
      <c r="DJ345" s="354"/>
      <c r="DK345" s="354"/>
      <c r="DL345" s="354"/>
      <c r="DM345" s="354"/>
      <c r="DN345" s="354"/>
      <c r="DO345" s="354"/>
      <c r="DP345" s="354"/>
      <c r="DQ345" s="354"/>
      <c r="DR345" s="354"/>
      <c r="DS345" s="354"/>
      <c r="DT345" s="354"/>
      <c r="DU345" s="354"/>
      <c r="DV345" s="354"/>
      <c r="DW345" s="354"/>
      <c r="DX345" s="354"/>
      <c r="DY345" s="354"/>
      <c r="DZ345" s="357"/>
      <c r="EA345" s="356"/>
      <c r="EB345" s="356"/>
      <c r="EC345" s="356"/>
      <c r="ED345" s="356"/>
      <c r="EE345" s="358"/>
      <c r="EF345" s="48"/>
      <c r="EG345" s="46"/>
      <c r="EH345" s="46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8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354"/>
      <c r="FR345" s="354"/>
      <c r="FS345" s="354"/>
      <c r="FT345" s="354"/>
      <c r="FU345" s="354"/>
      <c r="FV345" s="354"/>
      <c r="FW345" s="354"/>
      <c r="FX345" s="354"/>
      <c r="FY345" s="354"/>
      <c r="FZ345" s="354"/>
      <c r="GA345" s="354"/>
      <c r="GB345" s="354"/>
      <c r="GC345" s="354"/>
      <c r="GD345" s="354"/>
      <c r="GE345" s="354"/>
      <c r="GF345" s="354"/>
      <c r="GG345" s="354"/>
      <c r="GH345" s="354"/>
      <c r="GI345" s="354"/>
      <c r="GJ345" s="354"/>
      <c r="GK345" s="354"/>
      <c r="GL345" s="354"/>
      <c r="GM345" s="354"/>
      <c r="GN345" s="354"/>
      <c r="GO345" s="354"/>
      <c r="GP345" s="354"/>
      <c r="GQ345" s="354"/>
      <c r="GR345" s="354"/>
      <c r="GS345" s="354"/>
      <c r="GT345" s="354"/>
      <c r="GU345" s="354"/>
      <c r="GV345" s="354"/>
      <c r="GW345" s="354"/>
      <c r="GX345" s="354"/>
      <c r="GY345" s="354"/>
      <c r="GZ345" s="354"/>
      <c r="HA345" s="354"/>
      <c r="HB345" s="354"/>
      <c r="HC345" s="354"/>
      <c r="HD345" s="354"/>
      <c r="HE345" s="354"/>
      <c r="HF345" s="354"/>
      <c r="HG345" s="354"/>
      <c r="HH345" s="354"/>
      <c r="HI345" s="354"/>
      <c r="HJ345" s="354"/>
      <c r="HK345" s="354"/>
      <c r="HL345" s="354"/>
      <c r="HM345" s="354"/>
      <c r="HN345" s="354"/>
      <c r="HO345" s="354"/>
      <c r="HP345" s="354"/>
      <c r="HQ345" s="354"/>
      <c r="HR345" s="354"/>
      <c r="HS345" s="354"/>
      <c r="HT345" s="354"/>
      <c r="HU345" s="354"/>
      <c r="HV345" s="354"/>
      <c r="HW345" s="354"/>
      <c r="HX345" s="354"/>
      <c r="HY345" s="354"/>
      <c r="HZ345" s="354"/>
      <c r="IA345" s="354"/>
      <c r="IB345" s="354"/>
      <c r="IC345" s="354"/>
      <c r="ID345" s="354"/>
      <c r="IE345" s="354"/>
      <c r="IF345" s="354"/>
      <c r="IG345" s="354"/>
      <c r="IH345" s="354"/>
      <c r="II345" s="354"/>
      <c r="IJ345" s="354"/>
      <c r="IK345" s="354"/>
      <c r="IL345" s="354"/>
      <c r="IM345" s="354"/>
      <c r="IN345" s="354"/>
      <c r="IO345" s="354"/>
      <c r="IP345" s="354"/>
      <c r="IQ345" s="354"/>
      <c r="IR345" s="50"/>
      <c r="IS345" s="47"/>
      <c r="IT345" s="47"/>
      <c r="IU345" s="47"/>
      <c r="IV345" s="47"/>
      <c r="IW345" s="47"/>
      <c r="IX345" s="47"/>
      <c r="IY345" s="47"/>
      <c r="IZ345" s="47"/>
      <c r="JA345" s="47"/>
      <c r="JB345" s="47"/>
      <c r="JC345" s="47"/>
      <c r="JD345" s="47"/>
      <c r="JE345" s="47"/>
      <c r="JF345" s="47"/>
      <c r="JG345" s="47"/>
      <c r="JH345" s="47"/>
      <c r="JI345" s="47"/>
      <c r="JJ345" s="47"/>
      <c r="JK345" s="47"/>
      <c r="JL345" s="354"/>
      <c r="JM345" s="354"/>
      <c r="JN345" s="354"/>
      <c r="JO345" s="354"/>
      <c r="JP345" s="354"/>
      <c r="JQ345" s="354"/>
      <c r="JR345" s="354"/>
      <c r="JS345" s="354"/>
      <c r="JT345" s="354"/>
      <c r="JU345" s="354"/>
      <c r="JV345" s="354"/>
      <c r="JW345" s="354"/>
      <c r="JX345" s="354"/>
      <c r="JY345" s="354"/>
      <c r="JZ345" s="354"/>
      <c r="KA345" s="354"/>
      <c r="KB345" s="354"/>
      <c r="KC345" s="354"/>
      <c r="KD345" s="354"/>
      <c r="KE345" s="354"/>
      <c r="KF345" s="354"/>
      <c r="KG345" s="354"/>
      <c r="KH345" s="354"/>
      <c r="KI345" s="354"/>
      <c r="KJ345" s="354"/>
      <c r="KK345" s="354"/>
      <c r="KL345" s="354"/>
      <c r="KM345" s="354"/>
      <c r="KN345" s="354"/>
      <c r="KO345" s="354"/>
      <c r="KP345" s="354"/>
      <c r="KQ345" s="354"/>
      <c r="KR345" s="354"/>
      <c r="KS345" s="354"/>
      <c r="KT345" s="354"/>
      <c r="KU345" s="354"/>
      <c r="KV345" s="51"/>
      <c r="KW345" s="47"/>
      <c r="KX345" s="47"/>
      <c r="KY345" s="47"/>
      <c r="KZ345" s="47"/>
      <c r="LA345" s="47"/>
      <c r="LB345" s="47"/>
      <c r="LC345" s="47"/>
      <c r="LD345" s="361"/>
      <c r="LE345" s="361"/>
      <c r="LF345" s="361"/>
      <c r="LG345" s="361"/>
      <c r="LH345" s="361"/>
      <c r="LI345" s="361"/>
      <c r="LJ345" s="361"/>
      <c r="LK345" s="361"/>
      <c r="LL345" s="361"/>
      <c r="LM345" s="361"/>
      <c r="LN345" s="361"/>
      <c r="LO345" s="361"/>
      <c r="LP345" s="361"/>
      <c r="LQ345" s="354"/>
      <c r="LR345" s="354"/>
      <c r="LS345" s="354"/>
      <c r="LT345" s="354"/>
      <c r="LU345" s="354"/>
      <c r="LV345" s="354"/>
      <c r="LW345" s="51"/>
      <c r="LX345" s="354"/>
      <c r="LY345" s="354"/>
      <c r="LZ345" s="354"/>
      <c r="MA345" s="354"/>
      <c r="MB345" s="363"/>
      <c r="MC345" s="363"/>
      <c r="MD345" s="354"/>
      <c r="ME345" s="354"/>
      <c r="MF345" s="354"/>
      <c r="MG345" s="354"/>
      <c r="MH345" s="354"/>
      <c r="MI345" s="354"/>
      <c r="MJ345" s="354"/>
      <c r="MK345" s="354"/>
      <c r="ML345" s="354"/>
      <c r="MM345" s="354"/>
      <c r="MN345" s="354"/>
      <c r="MO345" s="354"/>
      <c r="MP345" s="354"/>
      <c r="MQ345" s="354"/>
      <c r="MR345" s="354"/>
      <c r="MS345" s="51"/>
      <c r="MT345" s="364">
        <f t="shared" si="219"/>
        <v>0</v>
      </c>
      <c r="MU345" s="365">
        <f t="shared" si="220"/>
        <v>0</v>
      </c>
      <c r="MV345" s="366">
        <f t="shared" si="221"/>
        <v>0</v>
      </c>
      <c r="MW345" s="365">
        <v>0</v>
      </c>
      <c r="MX345" s="365">
        <v>15</v>
      </c>
      <c r="MY345" s="54"/>
      <c r="MZ345" s="708"/>
      <c r="NA345" s="708">
        <v>0.28</v>
      </c>
      <c r="NB345" s="709">
        <f t="shared" si="222"/>
        <v>0</v>
      </c>
      <c r="NC345" s="710"/>
      <c r="ND345" s="710">
        <v>2</v>
      </c>
      <c r="NE345" s="738">
        <f t="shared" ref="NE345:NE408" si="248">1-ND345/6.7/NA345</f>
        <v>-0.0660980810234539</v>
      </c>
      <c r="NF345" s="739"/>
      <c r="NG345" s="739"/>
      <c r="NH345" s="739">
        <v>2</v>
      </c>
      <c r="NI345" s="740">
        <f t="shared" si="223"/>
        <v>2960</v>
      </c>
      <c r="NJ345" s="738">
        <f t="shared" si="213"/>
        <v>-0.0660980810234539</v>
      </c>
      <c r="NK345" s="741"/>
      <c r="NL345" s="742">
        <v>44562</v>
      </c>
      <c r="NM345" s="739">
        <f ca="1" t="shared" si="224"/>
        <v>17.1666666666667</v>
      </c>
      <c r="NN345" s="739">
        <f ca="1" t="shared" si="225"/>
        <v>515</v>
      </c>
      <c r="NO345" s="739">
        <v>1480</v>
      </c>
      <c r="NP345" s="739">
        <f t="shared" si="226"/>
        <v>0</v>
      </c>
      <c r="NQ345" s="761">
        <f t="shared" si="227"/>
        <v>0</v>
      </c>
      <c r="NR345" s="739">
        <f ca="1" t="shared" si="228"/>
        <v>0</v>
      </c>
      <c r="NS345" s="739">
        <f t="shared" si="229"/>
        <v>1480</v>
      </c>
      <c r="NT345" s="739"/>
      <c r="NU345" s="739">
        <f ca="1" t="shared" si="230"/>
        <v>0</v>
      </c>
      <c r="NV345" s="769">
        <f ca="1" t="shared" si="231"/>
        <v>0</v>
      </c>
      <c r="NW345" s="769" t="e">
        <f ca="1" t="shared" si="232"/>
        <v>#DIV/0!</v>
      </c>
      <c r="NX345" s="739"/>
      <c r="NY345" s="739"/>
      <c r="NZ345" s="739"/>
      <c r="OA345" s="739"/>
      <c r="OB345" s="739"/>
      <c r="OC345" s="739"/>
      <c r="OD345" s="739"/>
      <c r="OE345" s="743">
        <f t="shared" si="233"/>
        <v>0</v>
      </c>
      <c r="OF345" s="743">
        <f t="shared" si="234"/>
        <v>0</v>
      </c>
      <c r="OG345" s="743">
        <f t="shared" si="235"/>
        <v>0</v>
      </c>
      <c r="OH345" s="743">
        <f t="shared" si="236"/>
        <v>0</v>
      </c>
      <c r="OI345" s="743">
        <f t="shared" si="237"/>
        <v>0</v>
      </c>
      <c r="OJ345" s="739">
        <f t="shared" si="238"/>
        <v>0</v>
      </c>
      <c r="OK345" s="739">
        <f t="shared" si="239"/>
        <v>0</v>
      </c>
      <c r="OL345" s="739">
        <f t="shared" si="240"/>
        <v>0</v>
      </c>
      <c r="OM345" s="739">
        <f t="shared" si="241"/>
        <v>0</v>
      </c>
      <c r="ON345" s="739">
        <f t="shared" si="242"/>
        <v>0</v>
      </c>
      <c r="OO345" s="739">
        <f t="shared" si="243"/>
        <v>0</v>
      </c>
      <c r="OP345" s="739"/>
      <c r="OQ345" s="739">
        <f t="shared" si="244"/>
        <v>0</v>
      </c>
      <c r="OR345" s="739">
        <f t="shared" si="245"/>
        <v>0</v>
      </c>
      <c r="OS345" s="739">
        <f t="shared" si="246"/>
        <v>0</v>
      </c>
      <c r="OT345" s="739">
        <f t="shared" si="247"/>
        <v>0</v>
      </c>
      <c r="OU345" s="739"/>
      <c r="OV345" s="739"/>
      <c r="OW345" s="739"/>
      <c r="OX345" s="739"/>
      <c r="OY345" s="739"/>
      <c r="OZ345" s="739"/>
      <c r="PA345" s="739"/>
      <c r="PB345" s="739"/>
      <c r="PC345" s="739"/>
      <c r="PD345" s="739"/>
      <c r="PE345" s="739"/>
      <c r="PF345" s="739"/>
      <c r="PG345" s="739"/>
      <c r="PI345" s="28">
        <v>0</v>
      </c>
      <c r="PJ345" s="28">
        <v>0</v>
      </c>
      <c r="PK345" s="28">
        <v>0</v>
      </c>
      <c r="PL345" s="28">
        <v>0</v>
      </c>
      <c r="PM345" s="28">
        <v>0</v>
      </c>
      <c r="PN345" s="28">
        <v>0</v>
      </c>
      <c r="PO345" s="28">
        <v>0</v>
      </c>
      <c r="PP345" s="28">
        <v>0</v>
      </c>
      <c r="PQ345" s="28">
        <v>0</v>
      </c>
      <c r="PR345" s="28">
        <v>0</v>
      </c>
      <c r="PS345" s="28">
        <v>0</v>
      </c>
      <c r="PT345" s="28">
        <v>0</v>
      </c>
      <c r="PU345" s="28">
        <v>0</v>
      </c>
      <c r="PV345" s="28">
        <v>0</v>
      </c>
      <c r="PW345" s="28">
        <v>0</v>
      </c>
    </row>
    <row r="346" s="28" customFormat="1" customHeight="1" spans="1:439">
      <c r="A346" s="847" t="s">
        <v>1334</v>
      </c>
      <c r="B346" s="343"/>
      <c r="C346" s="95" t="s">
        <v>1917</v>
      </c>
      <c r="D346" s="95" t="s">
        <v>2249</v>
      </c>
      <c r="E346" s="411"/>
      <c r="F346" s="290" t="s">
        <v>2313</v>
      </c>
      <c r="G346" s="112" t="s">
        <v>846</v>
      </c>
      <c r="H346" s="113" t="s">
        <v>846</v>
      </c>
      <c r="I346" s="99">
        <f t="shared" si="214"/>
        <v>-337</v>
      </c>
      <c r="J346" s="100">
        <v>337</v>
      </c>
      <c r="K346" s="454">
        <v>0</v>
      </c>
      <c r="L346" s="150">
        <f t="shared" si="215"/>
        <v>0</v>
      </c>
      <c r="M346" s="151">
        <f t="shared" si="216"/>
        <v>0</v>
      </c>
      <c r="N346" s="455"/>
      <c r="O346" s="35">
        <v>537</v>
      </c>
      <c r="P346" s="157"/>
      <c r="Q346" s="154">
        <f t="shared" si="217"/>
        <v>0</v>
      </c>
      <c r="R346" s="34">
        <f t="shared" si="218"/>
        <v>0</v>
      </c>
      <c r="S346" s="490"/>
      <c r="T346" s="490"/>
      <c r="U346" s="824"/>
      <c r="V346" s="824"/>
      <c r="W346" s="490"/>
      <c r="X346" s="489"/>
      <c r="Y346" s="505"/>
      <c r="Z346" s="505"/>
      <c r="AA346" s="505"/>
      <c r="AB346" s="505"/>
      <c r="AC346" s="505"/>
      <c r="AD346" s="505"/>
      <c r="AE346" s="505"/>
      <c r="AF346" s="490"/>
      <c r="AG346" s="490"/>
      <c r="AH346" s="490"/>
      <c r="AI346" s="490"/>
      <c r="AJ346" s="490"/>
      <c r="AK346" s="490"/>
      <c r="AL346" s="490"/>
      <c r="AM346" s="490"/>
      <c r="AN346" s="490"/>
      <c r="AO346" s="490"/>
      <c r="AP346" s="490"/>
      <c r="AQ346" s="490"/>
      <c r="AR346" s="490"/>
      <c r="AS346" s="490"/>
      <c r="AT346" s="490"/>
      <c r="AU346" s="490"/>
      <c r="AV346" s="490"/>
      <c r="AW346" s="490"/>
      <c r="AX346" s="490"/>
      <c r="AY346" s="100"/>
      <c r="AZ346" s="48"/>
      <c r="BA346" s="48"/>
      <c r="BB346" s="48"/>
      <c r="BC346" s="48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354"/>
      <c r="BT346" s="354"/>
      <c r="BU346" s="354"/>
      <c r="BV346" s="354"/>
      <c r="BW346" s="354"/>
      <c r="BX346" s="354"/>
      <c r="BY346" s="354"/>
      <c r="BZ346" s="354"/>
      <c r="CA346" s="354"/>
      <c r="CB346" s="354"/>
      <c r="CC346" s="354"/>
      <c r="CD346" s="354"/>
      <c r="CE346" s="354"/>
      <c r="CF346" s="354"/>
      <c r="CG346" s="354"/>
      <c r="CH346" s="354"/>
      <c r="CI346" s="354"/>
      <c r="CJ346" s="354"/>
      <c r="CK346" s="354"/>
      <c r="CL346" s="354"/>
      <c r="CM346" s="354"/>
      <c r="CN346" s="354"/>
      <c r="CO346" s="354"/>
      <c r="CP346" s="358"/>
      <c r="CQ346" s="48"/>
      <c r="CR346" s="354"/>
      <c r="CS346" s="354"/>
      <c r="CT346" s="355"/>
      <c r="CU346" s="354"/>
      <c r="CV346" s="354"/>
      <c r="CW346" s="354"/>
      <c r="CX346" s="354"/>
      <c r="CY346" s="354"/>
      <c r="CZ346" s="354"/>
      <c r="DA346" s="356"/>
      <c r="DB346" s="354"/>
      <c r="DC346" s="354">
        <v>343</v>
      </c>
      <c r="DD346" s="354"/>
      <c r="DE346" s="354"/>
      <c r="DF346" s="354"/>
      <c r="DG346" s="354"/>
      <c r="DH346" s="354"/>
      <c r="DI346" s="354"/>
      <c r="DJ346" s="354"/>
      <c r="DK346" s="354"/>
      <c r="DL346" s="354"/>
      <c r="DM346" s="354"/>
      <c r="DN346" s="354"/>
      <c r="DO346" s="354"/>
      <c r="DP346" s="354"/>
      <c r="DQ346" s="354"/>
      <c r="DR346" s="354"/>
      <c r="DS346" s="354"/>
      <c r="DT346" s="354"/>
      <c r="DU346" s="354"/>
      <c r="DV346" s="354"/>
      <c r="DW346" s="354"/>
      <c r="DX346" s="354"/>
      <c r="DY346" s="354"/>
      <c r="DZ346" s="357"/>
      <c r="EA346" s="356"/>
      <c r="EB346" s="356"/>
      <c r="EC346" s="356">
        <v>-6</v>
      </c>
      <c r="ED346" s="356"/>
      <c r="EE346" s="358"/>
      <c r="EF346" s="48"/>
      <c r="EG346" s="46"/>
      <c r="EH346" s="46"/>
      <c r="EI346" s="47"/>
      <c r="EJ346" s="47">
        <v>200</v>
      </c>
      <c r="EK346" s="47"/>
      <c r="EL346" s="47"/>
      <c r="EM346" s="47"/>
      <c r="EN346" s="47"/>
      <c r="EO346" s="47"/>
      <c r="EP346" s="47"/>
      <c r="EQ346" s="47"/>
      <c r="ER346" s="47"/>
      <c r="ES346" s="47"/>
      <c r="ET346" s="48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354"/>
      <c r="FR346" s="354"/>
      <c r="FS346" s="354"/>
      <c r="FT346" s="354"/>
      <c r="FU346" s="354"/>
      <c r="FV346" s="354"/>
      <c r="FW346" s="354"/>
      <c r="FX346" s="354"/>
      <c r="FY346" s="354"/>
      <c r="FZ346" s="354"/>
      <c r="GA346" s="354"/>
      <c r="GB346" s="354"/>
      <c r="GC346" s="354"/>
      <c r="GD346" s="354"/>
      <c r="GE346" s="354"/>
      <c r="GF346" s="354"/>
      <c r="GG346" s="354"/>
      <c r="GH346" s="354"/>
      <c r="GI346" s="354"/>
      <c r="GJ346" s="354"/>
      <c r="GK346" s="354"/>
      <c r="GL346" s="354"/>
      <c r="GM346" s="354"/>
      <c r="GN346" s="354"/>
      <c r="GO346" s="354"/>
      <c r="GP346" s="354"/>
      <c r="GQ346" s="354"/>
      <c r="GR346" s="354"/>
      <c r="GS346" s="354"/>
      <c r="GT346" s="354"/>
      <c r="GU346" s="354"/>
      <c r="GV346" s="354"/>
      <c r="GW346" s="354"/>
      <c r="GX346" s="354"/>
      <c r="GY346" s="354"/>
      <c r="GZ346" s="354"/>
      <c r="HA346" s="354"/>
      <c r="HB346" s="354"/>
      <c r="HC346" s="354"/>
      <c r="HD346" s="354"/>
      <c r="HE346" s="354"/>
      <c r="HF346" s="354"/>
      <c r="HG346" s="354"/>
      <c r="HH346" s="354"/>
      <c r="HI346" s="354"/>
      <c r="HJ346" s="354"/>
      <c r="HK346" s="354"/>
      <c r="HL346" s="354"/>
      <c r="HM346" s="354"/>
      <c r="HN346" s="354"/>
      <c r="HO346" s="354"/>
      <c r="HP346" s="354"/>
      <c r="HQ346" s="354"/>
      <c r="HR346" s="354"/>
      <c r="HS346" s="354"/>
      <c r="HT346" s="354"/>
      <c r="HU346" s="354"/>
      <c r="HV346" s="354"/>
      <c r="HW346" s="354"/>
      <c r="HX346" s="354"/>
      <c r="HY346" s="354"/>
      <c r="HZ346" s="354"/>
      <c r="IA346" s="354"/>
      <c r="IB346" s="354"/>
      <c r="IC346" s="354"/>
      <c r="ID346" s="354"/>
      <c r="IE346" s="354"/>
      <c r="IF346" s="354"/>
      <c r="IG346" s="354"/>
      <c r="IH346" s="354"/>
      <c r="II346" s="354"/>
      <c r="IJ346" s="354"/>
      <c r="IK346" s="354"/>
      <c r="IL346" s="354"/>
      <c r="IM346" s="354"/>
      <c r="IN346" s="354"/>
      <c r="IO346" s="354"/>
      <c r="IP346" s="354"/>
      <c r="IQ346" s="354"/>
      <c r="IR346" s="50"/>
      <c r="IS346" s="47"/>
      <c r="IT346" s="47"/>
      <c r="IU346" s="47"/>
      <c r="IV346" s="47"/>
      <c r="IW346" s="47"/>
      <c r="IX346" s="47"/>
      <c r="IY346" s="47"/>
      <c r="IZ346" s="47"/>
      <c r="JA346" s="47"/>
      <c r="JB346" s="47"/>
      <c r="JC346" s="47"/>
      <c r="JD346" s="47"/>
      <c r="JE346" s="47"/>
      <c r="JF346" s="47"/>
      <c r="JG346" s="47"/>
      <c r="JH346" s="47"/>
      <c r="JI346" s="47"/>
      <c r="JJ346" s="47"/>
      <c r="JK346" s="47"/>
      <c r="JL346" s="354"/>
      <c r="JM346" s="354"/>
      <c r="JN346" s="354"/>
      <c r="JO346" s="354"/>
      <c r="JP346" s="354"/>
      <c r="JQ346" s="354"/>
      <c r="JR346" s="354"/>
      <c r="JS346" s="354"/>
      <c r="JT346" s="354"/>
      <c r="JU346" s="354"/>
      <c r="JV346" s="354"/>
      <c r="JW346" s="354"/>
      <c r="JX346" s="354"/>
      <c r="JY346" s="354"/>
      <c r="JZ346" s="354"/>
      <c r="KA346" s="354"/>
      <c r="KB346" s="354"/>
      <c r="KC346" s="354"/>
      <c r="KD346" s="354"/>
      <c r="KE346" s="354"/>
      <c r="KF346" s="354"/>
      <c r="KG346" s="354"/>
      <c r="KH346" s="354"/>
      <c r="KI346" s="354"/>
      <c r="KJ346" s="354"/>
      <c r="KK346" s="354"/>
      <c r="KL346" s="354"/>
      <c r="KM346" s="354"/>
      <c r="KN346" s="354"/>
      <c r="KO346" s="354"/>
      <c r="KP346" s="354"/>
      <c r="KQ346" s="354"/>
      <c r="KR346" s="354"/>
      <c r="KS346" s="354"/>
      <c r="KT346" s="354"/>
      <c r="KU346" s="354"/>
      <c r="KV346" s="51"/>
      <c r="KW346" s="47"/>
      <c r="KX346" s="47"/>
      <c r="KY346" s="47"/>
      <c r="KZ346" s="47"/>
      <c r="LA346" s="47"/>
      <c r="LB346" s="47"/>
      <c r="LC346" s="47"/>
      <c r="LD346" s="361"/>
      <c r="LE346" s="361"/>
      <c r="LF346" s="361"/>
      <c r="LG346" s="361"/>
      <c r="LH346" s="361"/>
      <c r="LI346" s="361"/>
      <c r="LJ346" s="361"/>
      <c r="LK346" s="361"/>
      <c r="LL346" s="361"/>
      <c r="LM346" s="361"/>
      <c r="LN346" s="361"/>
      <c r="LO346" s="361"/>
      <c r="LP346" s="361"/>
      <c r="LQ346" s="354"/>
      <c r="LR346" s="354"/>
      <c r="LS346" s="354"/>
      <c r="LT346" s="354"/>
      <c r="LU346" s="354"/>
      <c r="LV346" s="354"/>
      <c r="LW346" s="51"/>
      <c r="LX346" s="354"/>
      <c r="LY346" s="354"/>
      <c r="LZ346" s="354"/>
      <c r="MA346" s="354"/>
      <c r="MB346" s="363"/>
      <c r="MC346" s="363"/>
      <c r="MD346" s="354"/>
      <c r="ME346" s="354"/>
      <c r="MF346" s="354"/>
      <c r="MG346" s="354"/>
      <c r="MH346" s="354"/>
      <c r="MI346" s="354"/>
      <c r="MJ346" s="354"/>
      <c r="MK346" s="354"/>
      <c r="ML346" s="354"/>
      <c r="MM346" s="354"/>
      <c r="MN346" s="354"/>
      <c r="MO346" s="354"/>
      <c r="MP346" s="354"/>
      <c r="MQ346" s="354"/>
      <c r="MR346" s="354"/>
      <c r="MS346" s="51"/>
      <c r="MT346" s="364">
        <f t="shared" si="219"/>
        <v>200</v>
      </c>
      <c r="MU346" s="365">
        <f t="shared" si="220"/>
        <v>0</v>
      </c>
      <c r="MV346" s="366">
        <f t="shared" si="221"/>
        <v>200</v>
      </c>
      <c r="MW346" s="365">
        <v>720</v>
      </c>
      <c r="MX346" s="365">
        <v>1045</v>
      </c>
      <c r="MY346" s="54"/>
      <c r="MZ346" s="708"/>
      <c r="NA346" s="708">
        <v>0.54</v>
      </c>
      <c r="NB346" s="709">
        <f t="shared" si="222"/>
        <v>108</v>
      </c>
      <c r="NC346" s="710"/>
      <c r="ND346" s="710">
        <v>3.63</v>
      </c>
      <c r="NE346" s="738">
        <f t="shared" si="248"/>
        <v>-0.00331674958540629</v>
      </c>
      <c r="NF346" s="739"/>
      <c r="NG346" s="739"/>
      <c r="NH346" s="739">
        <v>3.63</v>
      </c>
      <c r="NI346" s="740">
        <f t="shared" si="223"/>
        <v>0</v>
      </c>
      <c r="NJ346" s="738">
        <f t="shared" si="213"/>
        <v>-0.00331674958540629</v>
      </c>
      <c r="NK346" s="741"/>
      <c r="NL346" s="742">
        <v>44562</v>
      </c>
      <c r="NM346" s="739">
        <f ca="1" t="shared" si="224"/>
        <v>17.1666666666667</v>
      </c>
      <c r="NN346" s="739">
        <f ca="1" t="shared" si="225"/>
        <v>515</v>
      </c>
      <c r="NO346" s="739">
        <v>537</v>
      </c>
      <c r="NP346" s="739">
        <f t="shared" si="226"/>
        <v>200</v>
      </c>
      <c r="NQ346" s="761">
        <f t="shared" si="227"/>
        <v>0.74487895716946</v>
      </c>
      <c r="NR346" s="739">
        <f ca="1" t="shared" si="228"/>
        <v>0.527923921100685</v>
      </c>
      <c r="NS346" s="739">
        <f t="shared" si="229"/>
        <v>0</v>
      </c>
      <c r="NT346" s="739"/>
      <c r="NU346" s="739">
        <f ca="1" t="shared" si="230"/>
        <v>11.6504854368932</v>
      </c>
      <c r="NV346" s="769">
        <f ca="1" t="shared" si="231"/>
        <v>0.388349514563107</v>
      </c>
      <c r="NW346" s="769">
        <f ca="1" t="shared" si="232"/>
        <v>0</v>
      </c>
      <c r="NX346" s="739"/>
      <c r="NY346" s="739"/>
      <c r="NZ346" s="739"/>
      <c r="OA346" s="739"/>
      <c r="OB346" s="739"/>
      <c r="OC346" s="739"/>
      <c r="OD346" s="739"/>
      <c r="OE346" s="743">
        <f t="shared" si="233"/>
        <v>200</v>
      </c>
      <c r="OF346" s="743">
        <f t="shared" si="234"/>
        <v>0</v>
      </c>
      <c r="OG346" s="743">
        <f t="shared" si="235"/>
        <v>0</v>
      </c>
      <c r="OH346" s="743">
        <f t="shared" si="236"/>
        <v>0</v>
      </c>
      <c r="OI346" s="743">
        <f t="shared" si="237"/>
        <v>0</v>
      </c>
      <c r="OJ346" s="739">
        <f t="shared" si="238"/>
        <v>0</v>
      </c>
      <c r="OK346" s="739">
        <f t="shared" si="239"/>
        <v>0</v>
      </c>
      <c r="OL346" s="739">
        <f t="shared" si="240"/>
        <v>0</v>
      </c>
      <c r="OM346" s="739">
        <f t="shared" si="241"/>
        <v>0</v>
      </c>
      <c r="ON346" s="739">
        <f t="shared" si="242"/>
        <v>0</v>
      </c>
      <c r="OO346" s="739">
        <f t="shared" si="243"/>
        <v>0</v>
      </c>
      <c r="OP346" s="739"/>
      <c r="OQ346" s="739">
        <f t="shared" si="244"/>
        <v>0</v>
      </c>
      <c r="OR346" s="739">
        <f t="shared" si="245"/>
        <v>200</v>
      </c>
      <c r="OS346" s="739">
        <f t="shared" si="246"/>
        <v>0</v>
      </c>
      <c r="OT346" s="739">
        <f t="shared" si="247"/>
        <v>0</v>
      </c>
      <c r="OU346" s="739"/>
      <c r="OV346" s="739"/>
      <c r="OW346" s="739"/>
      <c r="OX346" s="739"/>
      <c r="OY346" s="739"/>
      <c r="OZ346" s="739"/>
      <c r="PA346" s="739"/>
      <c r="PB346" s="739"/>
      <c r="PC346" s="739"/>
      <c r="PD346" s="739"/>
      <c r="PE346" s="739"/>
      <c r="PF346" s="739"/>
      <c r="PG346" s="739"/>
      <c r="PI346" s="28">
        <v>0</v>
      </c>
      <c r="PJ346" s="28">
        <v>0</v>
      </c>
      <c r="PK346" s="28">
        <v>0</v>
      </c>
      <c r="PL346" s="28">
        <v>0</v>
      </c>
      <c r="PM346" s="28">
        <v>0</v>
      </c>
      <c r="PN346" s="28">
        <v>0</v>
      </c>
      <c r="PO346" s="28">
        <v>200</v>
      </c>
      <c r="PP346" s="28">
        <v>0</v>
      </c>
      <c r="PQ346" s="28">
        <v>0</v>
      </c>
      <c r="PR346" s="28">
        <v>0</v>
      </c>
      <c r="PS346" s="28">
        <v>520</v>
      </c>
      <c r="PT346" s="28">
        <v>0</v>
      </c>
      <c r="PU346" s="28">
        <v>0</v>
      </c>
      <c r="PV346" s="28">
        <v>720</v>
      </c>
      <c r="PW346" s="28">
        <v>0</v>
      </c>
    </row>
    <row r="347" s="28" customFormat="1" customHeight="1" spans="1:439">
      <c r="A347" s="847" t="s">
        <v>1334</v>
      </c>
      <c r="B347" s="343"/>
      <c r="C347" s="95" t="s">
        <v>1917</v>
      </c>
      <c r="D347" s="95" t="s">
        <v>2249</v>
      </c>
      <c r="E347" s="411"/>
      <c r="F347" s="290" t="s">
        <v>2261</v>
      </c>
      <c r="G347" s="112" t="s">
        <v>875</v>
      </c>
      <c r="H347" s="113" t="s">
        <v>875</v>
      </c>
      <c r="I347" s="99">
        <f t="shared" si="214"/>
        <v>-454</v>
      </c>
      <c r="J347" s="100">
        <v>1472</v>
      </c>
      <c r="K347" s="454">
        <v>-22</v>
      </c>
      <c r="L347" s="150">
        <f t="shared" si="215"/>
        <v>1018</v>
      </c>
      <c r="M347" s="151">
        <f t="shared" si="216"/>
        <v>1018</v>
      </c>
      <c r="N347" s="455"/>
      <c r="O347" s="35">
        <v>1450</v>
      </c>
      <c r="P347" s="157"/>
      <c r="Q347" s="154">
        <f t="shared" si="217"/>
        <v>0</v>
      </c>
      <c r="R347" s="34">
        <f t="shared" si="218"/>
        <v>0</v>
      </c>
      <c r="S347" s="490"/>
      <c r="T347" s="490"/>
      <c r="U347" s="824"/>
      <c r="V347" s="824"/>
      <c r="W347" s="490"/>
      <c r="X347" s="489"/>
      <c r="Y347" s="505"/>
      <c r="Z347" s="505"/>
      <c r="AA347" s="505"/>
      <c r="AB347" s="505"/>
      <c r="AC347" s="505"/>
      <c r="AD347" s="505"/>
      <c r="AE347" s="505"/>
      <c r="AF347" s="490"/>
      <c r="AG347" s="490"/>
      <c r="AH347" s="490"/>
      <c r="AI347" s="490"/>
      <c r="AJ347" s="490"/>
      <c r="AK347" s="490"/>
      <c r="AL347" s="490"/>
      <c r="AM347" s="490"/>
      <c r="AN347" s="490"/>
      <c r="AO347" s="490"/>
      <c r="AP347" s="490"/>
      <c r="AQ347" s="490"/>
      <c r="AR347" s="490"/>
      <c r="AS347" s="490"/>
      <c r="AT347" s="490"/>
      <c r="AU347" s="490"/>
      <c r="AV347" s="490"/>
      <c r="AW347" s="490"/>
      <c r="AX347" s="490"/>
      <c r="AY347" s="100"/>
      <c r="AZ347" s="48"/>
      <c r="BA347" s="48"/>
      <c r="BB347" s="48"/>
      <c r="BC347" s="48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354"/>
      <c r="BT347" s="354"/>
      <c r="BU347" s="354"/>
      <c r="BV347" s="354"/>
      <c r="BW347" s="354"/>
      <c r="BX347" s="354"/>
      <c r="BY347" s="354"/>
      <c r="BZ347" s="354"/>
      <c r="CA347" s="354"/>
      <c r="CB347" s="354"/>
      <c r="CC347" s="354"/>
      <c r="CD347" s="354"/>
      <c r="CE347" s="354"/>
      <c r="CF347" s="354"/>
      <c r="CG347" s="354"/>
      <c r="CH347" s="354"/>
      <c r="CI347" s="354"/>
      <c r="CJ347" s="354"/>
      <c r="CK347" s="354"/>
      <c r="CL347" s="354"/>
      <c r="CM347" s="354"/>
      <c r="CN347" s="354"/>
      <c r="CO347" s="354"/>
      <c r="CP347" s="358"/>
      <c r="CQ347" s="48"/>
      <c r="CR347" s="354"/>
      <c r="CS347" s="354"/>
      <c r="CT347" s="355"/>
      <c r="CU347" s="354"/>
      <c r="CV347" s="354"/>
      <c r="CW347" s="354"/>
      <c r="CX347" s="354"/>
      <c r="CY347" s="354"/>
      <c r="CZ347" s="354"/>
      <c r="DA347" s="356"/>
      <c r="DB347" s="354"/>
      <c r="DC347" s="354"/>
      <c r="DD347" s="354"/>
      <c r="DE347" s="354"/>
      <c r="DF347" s="354"/>
      <c r="DG347" s="354"/>
      <c r="DH347" s="354"/>
      <c r="DI347" s="354"/>
      <c r="DJ347" s="354"/>
      <c r="DK347" s="354"/>
      <c r="DL347" s="354"/>
      <c r="DM347" s="354"/>
      <c r="DN347" s="354"/>
      <c r="DO347" s="354"/>
      <c r="DP347" s="354"/>
      <c r="DQ347" s="354"/>
      <c r="DR347" s="354"/>
      <c r="DS347" s="354"/>
      <c r="DT347" s="354"/>
      <c r="DU347" s="354"/>
      <c r="DV347" s="354"/>
      <c r="DW347" s="354"/>
      <c r="DX347" s="354"/>
      <c r="DY347" s="354"/>
      <c r="DZ347" s="357"/>
      <c r="EA347" s="356"/>
      <c r="EB347" s="356"/>
      <c r="EC347" s="356"/>
      <c r="ED347" s="356"/>
      <c r="EE347" s="358"/>
      <c r="EF347" s="48"/>
      <c r="EG347" s="46"/>
      <c r="EH347" s="46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8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354"/>
      <c r="FR347" s="354"/>
      <c r="FS347" s="354"/>
      <c r="FT347" s="354"/>
      <c r="FU347" s="354"/>
      <c r="FV347" s="354"/>
      <c r="FW347" s="354"/>
      <c r="FX347" s="354"/>
      <c r="FY347" s="354"/>
      <c r="FZ347" s="354"/>
      <c r="GA347" s="354"/>
      <c r="GB347" s="354"/>
      <c r="GC347" s="354"/>
      <c r="GD347" s="354"/>
      <c r="GE347" s="354"/>
      <c r="GF347" s="354"/>
      <c r="GG347" s="354"/>
      <c r="GH347" s="354"/>
      <c r="GI347" s="354"/>
      <c r="GJ347" s="354"/>
      <c r="GK347" s="354"/>
      <c r="GL347" s="354"/>
      <c r="GM347" s="354"/>
      <c r="GN347" s="354"/>
      <c r="GO347" s="354"/>
      <c r="GP347" s="354"/>
      <c r="GQ347" s="354"/>
      <c r="GR347" s="354"/>
      <c r="GS347" s="354"/>
      <c r="GT347" s="354"/>
      <c r="GU347" s="354"/>
      <c r="GV347" s="354"/>
      <c r="GW347" s="354"/>
      <c r="GX347" s="354"/>
      <c r="GY347" s="354"/>
      <c r="GZ347" s="354"/>
      <c r="HA347" s="354"/>
      <c r="HB347" s="354"/>
      <c r="HC347" s="354"/>
      <c r="HD347" s="354"/>
      <c r="HE347" s="354">
        <v>432</v>
      </c>
      <c r="HF347" s="354"/>
      <c r="HG347" s="354"/>
      <c r="HH347" s="354"/>
      <c r="HI347" s="354"/>
      <c r="HJ347" s="354"/>
      <c r="HK347" s="354"/>
      <c r="HL347" s="354"/>
      <c r="HM347" s="354"/>
      <c r="HN347" s="354"/>
      <c r="HO347" s="354"/>
      <c r="HP347" s="354"/>
      <c r="HQ347" s="354"/>
      <c r="HR347" s="354"/>
      <c r="HS347" s="354"/>
      <c r="HT347" s="354"/>
      <c r="HU347" s="354"/>
      <c r="HV347" s="354"/>
      <c r="HW347" s="354"/>
      <c r="HX347" s="354"/>
      <c r="HY347" s="354"/>
      <c r="HZ347" s="354"/>
      <c r="IA347" s="354"/>
      <c r="IB347" s="354"/>
      <c r="IC347" s="354"/>
      <c r="ID347" s="354"/>
      <c r="IE347" s="354"/>
      <c r="IF347" s="354"/>
      <c r="IG347" s="354"/>
      <c r="IH347" s="354"/>
      <c r="II347" s="354"/>
      <c r="IJ347" s="354"/>
      <c r="IK347" s="354"/>
      <c r="IL347" s="354"/>
      <c r="IM347" s="354"/>
      <c r="IN347" s="354"/>
      <c r="IO347" s="354"/>
      <c r="IP347" s="354"/>
      <c r="IQ347" s="354"/>
      <c r="IR347" s="50"/>
      <c r="IS347" s="47"/>
      <c r="IT347" s="47"/>
      <c r="IU347" s="47"/>
      <c r="IV347" s="47"/>
      <c r="IW347" s="47"/>
      <c r="IX347" s="47"/>
      <c r="IY347" s="47"/>
      <c r="IZ347" s="47"/>
      <c r="JA347" s="47"/>
      <c r="JB347" s="47"/>
      <c r="JC347" s="47"/>
      <c r="JD347" s="47"/>
      <c r="JE347" s="47"/>
      <c r="JF347" s="47"/>
      <c r="JG347" s="47"/>
      <c r="JH347" s="47"/>
      <c r="JI347" s="47"/>
      <c r="JJ347" s="47"/>
      <c r="JK347" s="47"/>
      <c r="JL347" s="354"/>
      <c r="JM347" s="354"/>
      <c r="JN347" s="354"/>
      <c r="JO347" s="354"/>
      <c r="JP347" s="354"/>
      <c r="JQ347" s="354"/>
      <c r="JR347" s="354"/>
      <c r="JS347" s="354"/>
      <c r="JT347" s="354"/>
      <c r="JU347" s="354"/>
      <c r="JV347" s="354"/>
      <c r="JW347" s="354"/>
      <c r="JX347" s="354"/>
      <c r="JY347" s="354"/>
      <c r="JZ347" s="354"/>
      <c r="KA347" s="354"/>
      <c r="KB347" s="354"/>
      <c r="KC347" s="354"/>
      <c r="KD347" s="354"/>
      <c r="KE347" s="354"/>
      <c r="KF347" s="354"/>
      <c r="KG347" s="354"/>
      <c r="KH347" s="354"/>
      <c r="KI347" s="354"/>
      <c r="KJ347" s="354"/>
      <c r="KK347" s="354"/>
      <c r="KL347" s="354"/>
      <c r="KM347" s="354"/>
      <c r="KN347" s="354"/>
      <c r="KO347" s="354"/>
      <c r="KP347" s="354"/>
      <c r="KQ347" s="354"/>
      <c r="KR347" s="354"/>
      <c r="KS347" s="354"/>
      <c r="KT347" s="354"/>
      <c r="KU347" s="354"/>
      <c r="KV347" s="51"/>
      <c r="KW347" s="47"/>
      <c r="KX347" s="47"/>
      <c r="KY347" s="47"/>
      <c r="KZ347" s="47"/>
      <c r="LA347" s="47"/>
      <c r="LB347" s="47"/>
      <c r="LC347" s="47"/>
      <c r="LD347" s="361"/>
      <c r="LE347" s="361"/>
      <c r="LF347" s="361"/>
      <c r="LG347" s="361"/>
      <c r="LH347" s="361"/>
      <c r="LI347" s="361"/>
      <c r="LJ347" s="361"/>
      <c r="LK347" s="361"/>
      <c r="LL347" s="361"/>
      <c r="LM347" s="361"/>
      <c r="LN347" s="361"/>
      <c r="LO347" s="361"/>
      <c r="LP347" s="361"/>
      <c r="LQ347" s="354"/>
      <c r="LR347" s="354"/>
      <c r="LS347" s="354"/>
      <c r="LT347" s="354"/>
      <c r="LU347" s="354"/>
      <c r="LV347" s="354"/>
      <c r="LW347" s="51"/>
      <c r="LX347" s="354"/>
      <c r="LY347" s="354"/>
      <c r="LZ347" s="354"/>
      <c r="MA347" s="354"/>
      <c r="MB347" s="363"/>
      <c r="MC347" s="363"/>
      <c r="MD347" s="354"/>
      <c r="ME347" s="354"/>
      <c r="MF347" s="354"/>
      <c r="MG347" s="354"/>
      <c r="MH347" s="354"/>
      <c r="MI347" s="354"/>
      <c r="MJ347" s="354"/>
      <c r="MK347" s="354"/>
      <c r="ML347" s="354"/>
      <c r="MM347" s="354"/>
      <c r="MN347" s="354"/>
      <c r="MO347" s="354"/>
      <c r="MP347" s="354"/>
      <c r="MQ347" s="354"/>
      <c r="MR347" s="354"/>
      <c r="MS347" s="51"/>
      <c r="MT347" s="364">
        <f t="shared" si="219"/>
        <v>432</v>
      </c>
      <c r="MU347" s="365">
        <f t="shared" si="220"/>
        <v>0</v>
      </c>
      <c r="MV347" s="366">
        <f t="shared" si="221"/>
        <v>432</v>
      </c>
      <c r="MW347" s="365">
        <v>576</v>
      </c>
      <c r="MX347" s="365">
        <v>382</v>
      </c>
      <c r="MY347" s="54"/>
      <c r="MZ347" s="708"/>
      <c r="NA347" s="708">
        <v>0.28</v>
      </c>
      <c r="NB347" s="709">
        <f t="shared" si="222"/>
        <v>120.96</v>
      </c>
      <c r="NC347" s="710"/>
      <c r="ND347" s="710">
        <v>2</v>
      </c>
      <c r="NE347" s="738">
        <f t="shared" si="248"/>
        <v>-0.0660980810234539</v>
      </c>
      <c r="NF347" s="739"/>
      <c r="NG347" s="739"/>
      <c r="NH347" s="739">
        <v>2</v>
      </c>
      <c r="NI347" s="740">
        <f t="shared" si="223"/>
        <v>2036</v>
      </c>
      <c r="NJ347" s="738">
        <f t="shared" si="213"/>
        <v>-0.0660980810234539</v>
      </c>
      <c r="NK347" s="741"/>
      <c r="NL347" s="742">
        <v>44562</v>
      </c>
      <c r="NM347" s="739">
        <f ca="1" t="shared" si="224"/>
        <v>17.1666666666667</v>
      </c>
      <c r="NN347" s="739">
        <f ca="1" t="shared" si="225"/>
        <v>515</v>
      </c>
      <c r="NO347" s="739">
        <v>1450</v>
      </c>
      <c r="NP347" s="739">
        <f t="shared" si="226"/>
        <v>432</v>
      </c>
      <c r="NQ347" s="761">
        <f t="shared" si="227"/>
        <v>0.350081037277148</v>
      </c>
      <c r="NR347" s="739">
        <f ca="1" t="shared" si="228"/>
        <v>0.248115686613901</v>
      </c>
      <c r="NS347" s="739">
        <f t="shared" si="229"/>
        <v>1018</v>
      </c>
      <c r="NT347" s="739"/>
      <c r="NU347" s="739">
        <f ca="1" t="shared" si="230"/>
        <v>25.1650485436893</v>
      </c>
      <c r="NV347" s="769">
        <f ca="1" t="shared" si="231"/>
        <v>0.838834951456311</v>
      </c>
      <c r="NW347" s="769">
        <f ca="1" t="shared" si="232"/>
        <v>1213.58796296296</v>
      </c>
      <c r="NX347" s="739"/>
      <c r="NY347" s="739"/>
      <c r="NZ347" s="739"/>
      <c r="OA347" s="739"/>
      <c r="OB347" s="739"/>
      <c r="OC347" s="739"/>
      <c r="OD347" s="739"/>
      <c r="OE347" s="743">
        <f t="shared" si="233"/>
        <v>0</v>
      </c>
      <c r="OF347" s="743">
        <f t="shared" si="234"/>
        <v>0</v>
      </c>
      <c r="OG347" s="743">
        <f t="shared" si="235"/>
        <v>0</v>
      </c>
      <c r="OH347" s="743">
        <f t="shared" si="236"/>
        <v>0</v>
      </c>
      <c r="OI347" s="743">
        <f t="shared" si="237"/>
        <v>0</v>
      </c>
      <c r="OJ347" s="739">
        <f t="shared" si="238"/>
        <v>0</v>
      </c>
      <c r="OK347" s="739">
        <f t="shared" si="239"/>
        <v>0</v>
      </c>
      <c r="OL347" s="739">
        <f t="shared" si="240"/>
        <v>0</v>
      </c>
      <c r="OM347" s="739">
        <f t="shared" si="241"/>
        <v>0</v>
      </c>
      <c r="ON347" s="739">
        <f t="shared" si="242"/>
        <v>432</v>
      </c>
      <c r="OO347" s="739">
        <f t="shared" si="243"/>
        <v>0</v>
      </c>
      <c r="OP347" s="739"/>
      <c r="OQ347" s="739">
        <f t="shared" si="244"/>
        <v>0</v>
      </c>
      <c r="OR347" s="739">
        <f t="shared" si="245"/>
        <v>432</v>
      </c>
      <c r="OS347" s="739">
        <f t="shared" si="246"/>
        <v>0</v>
      </c>
      <c r="OT347" s="739">
        <f t="shared" si="247"/>
        <v>0</v>
      </c>
      <c r="OU347" s="739"/>
      <c r="OV347" s="739"/>
      <c r="OW347" s="739"/>
      <c r="OX347" s="739"/>
      <c r="OY347" s="739"/>
      <c r="OZ347" s="739"/>
      <c r="PA347" s="739"/>
      <c r="PB347" s="739"/>
      <c r="PC347" s="739"/>
      <c r="PD347" s="739"/>
      <c r="PE347" s="739"/>
      <c r="PF347" s="739"/>
      <c r="PG347" s="739"/>
      <c r="PI347" s="28">
        <v>0</v>
      </c>
      <c r="PJ347" s="28">
        <v>0</v>
      </c>
      <c r="PK347" s="28">
        <v>0</v>
      </c>
      <c r="PL347" s="28">
        <v>108</v>
      </c>
      <c r="PM347" s="28">
        <v>0</v>
      </c>
      <c r="PN347" s="28">
        <v>72</v>
      </c>
      <c r="PO347" s="28">
        <v>0</v>
      </c>
      <c r="PP347" s="28">
        <v>0</v>
      </c>
      <c r="PQ347" s="28">
        <v>108</v>
      </c>
      <c r="PR347" s="28">
        <v>0</v>
      </c>
      <c r="PS347" s="28">
        <v>0</v>
      </c>
      <c r="PT347" s="28">
        <v>576</v>
      </c>
      <c r="PU347" s="28">
        <v>0</v>
      </c>
      <c r="PV347" s="28">
        <v>864</v>
      </c>
      <c r="PW347" s="28">
        <v>288</v>
      </c>
    </row>
    <row r="348" s="28" customFormat="1" customHeight="1" spans="1:439">
      <c r="A348" s="847" t="s">
        <v>1334</v>
      </c>
      <c r="B348" s="343"/>
      <c r="C348" s="95" t="s">
        <v>1917</v>
      </c>
      <c r="D348" s="95" t="s">
        <v>2249</v>
      </c>
      <c r="E348" s="411"/>
      <c r="F348" s="290" t="s">
        <v>2262</v>
      </c>
      <c r="G348" s="112" t="s">
        <v>875</v>
      </c>
      <c r="H348" s="113" t="s">
        <v>875</v>
      </c>
      <c r="I348" s="99">
        <f t="shared" si="214"/>
        <v>-436</v>
      </c>
      <c r="J348" s="100">
        <v>1134</v>
      </c>
      <c r="K348" s="454">
        <v>-4</v>
      </c>
      <c r="L348" s="150">
        <f t="shared" si="215"/>
        <v>698</v>
      </c>
      <c r="M348" s="151">
        <f t="shared" si="216"/>
        <v>698</v>
      </c>
      <c r="N348" s="455"/>
      <c r="O348" s="35">
        <v>1130</v>
      </c>
      <c r="P348" s="157"/>
      <c r="Q348" s="154">
        <f t="shared" si="217"/>
        <v>0</v>
      </c>
      <c r="R348" s="34">
        <f t="shared" si="218"/>
        <v>0</v>
      </c>
      <c r="S348" s="490"/>
      <c r="T348" s="490"/>
      <c r="U348" s="824"/>
      <c r="V348" s="824"/>
      <c r="W348" s="490"/>
      <c r="X348" s="489"/>
      <c r="Y348" s="505"/>
      <c r="Z348" s="505"/>
      <c r="AA348" s="505"/>
      <c r="AB348" s="505"/>
      <c r="AC348" s="505"/>
      <c r="AD348" s="505"/>
      <c r="AE348" s="505"/>
      <c r="AF348" s="490"/>
      <c r="AG348" s="490"/>
      <c r="AH348" s="490"/>
      <c r="AI348" s="490"/>
      <c r="AJ348" s="490"/>
      <c r="AK348" s="490"/>
      <c r="AL348" s="490"/>
      <c r="AM348" s="490"/>
      <c r="AN348" s="490"/>
      <c r="AO348" s="490"/>
      <c r="AP348" s="490"/>
      <c r="AQ348" s="490"/>
      <c r="AR348" s="490"/>
      <c r="AS348" s="490"/>
      <c r="AT348" s="490"/>
      <c r="AU348" s="490"/>
      <c r="AV348" s="490"/>
      <c r="AW348" s="490"/>
      <c r="AX348" s="490"/>
      <c r="AY348" s="100"/>
      <c r="AZ348" s="48"/>
      <c r="BA348" s="48"/>
      <c r="BB348" s="48"/>
      <c r="BC348" s="48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354"/>
      <c r="BT348" s="354"/>
      <c r="BU348" s="354"/>
      <c r="BV348" s="354"/>
      <c r="BW348" s="354"/>
      <c r="BX348" s="354"/>
      <c r="BY348" s="354"/>
      <c r="BZ348" s="354"/>
      <c r="CA348" s="354"/>
      <c r="CB348" s="354"/>
      <c r="CC348" s="354"/>
      <c r="CD348" s="354"/>
      <c r="CE348" s="354"/>
      <c r="CF348" s="354"/>
      <c r="CG348" s="354"/>
      <c r="CH348" s="354"/>
      <c r="CI348" s="354"/>
      <c r="CJ348" s="354"/>
      <c r="CK348" s="354"/>
      <c r="CL348" s="354"/>
      <c r="CM348" s="354"/>
      <c r="CN348" s="354"/>
      <c r="CO348" s="354"/>
      <c r="CP348" s="358"/>
      <c r="CQ348" s="48"/>
      <c r="CR348" s="354"/>
      <c r="CS348" s="354"/>
      <c r="CT348" s="355"/>
      <c r="CU348" s="354"/>
      <c r="CV348" s="354"/>
      <c r="CW348" s="354"/>
      <c r="CX348" s="354"/>
      <c r="CY348" s="354"/>
      <c r="CZ348" s="354"/>
      <c r="DA348" s="356"/>
      <c r="DB348" s="354"/>
      <c r="DC348" s="354"/>
      <c r="DD348" s="354"/>
      <c r="DE348" s="354"/>
      <c r="DF348" s="354"/>
      <c r="DG348" s="354"/>
      <c r="DH348" s="354"/>
      <c r="DI348" s="354"/>
      <c r="DJ348" s="354"/>
      <c r="DK348" s="354"/>
      <c r="DL348" s="354"/>
      <c r="DM348" s="354"/>
      <c r="DN348" s="354"/>
      <c r="DO348" s="354"/>
      <c r="DP348" s="354"/>
      <c r="DQ348" s="354"/>
      <c r="DR348" s="354"/>
      <c r="DS348" s="354"/>
      <c r="DT348" s="354"/>
      <c r="DU348" s="354"/>
      <c r="DV348" s="354"/>
      <c r="DW348" s="354"/>
      <c r="DX348" s="354"/>
      <c r="DY348" s="354"/>
      <c r="DZ348" s="357"/>
      <c r="EA348" s="356"/>
      <c r="EB348" s="356"/>
      <c r="EC348" s="356"/>
      <c r="ED348" s="356"/>
      <c r="EE348" s="358"/>
      <c r="EF348" s="48"/>
      <c r="EG348" s="46"/>
      <c r="EH348" s="46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8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354"/>
      <c r="FR348" s="354"/>
      <c r="FS348" s="354"/>
      <c r="FT348" s="354"/>
      <c r="FU348" s="354"/>
      <c r="FV348" s="354"/>
      <c r="FW348" s="354"/>
      <c r="FX348" s="354"/>
      <c r="FY348" s="354"/>
      <c r="FZ348" s="354"/>
      <c r="GA348" s="354"/>
      <c r="GB348" s="354"/>
      <c r="GC348" s="354"/>
      <c r="GD348" s="354"/>
      <c r="GE348" s="354"/>
      <c r="GF348" s="354"/>
      <c r="GG348" s="354"/>
      <c r="GH348" s="354"/>
      <c r="GI348" s="354"/>
      <c r="GJ348" s="354"/>
      <c r="GK348" s="354"/>
      <c r="GL348" s="354"/>
      <c r="GM348" s="354"/>
      <c r="GN348" s="354"/>
      <c r="GO348" s="354"/>
      <c r="GP348" s="354"/>
      <c r="GQ348" s="354"/>
      <c r="GR348" s="354"/>
      <c r="GS348" s="354"/>
      <c r="GT348" s="354"/>
      <c r="GU348" s="354"/>
      <c r="GV348" s="354"/>
      <c r="GW348" s="354"/>
      <c r="GX348" s="354"/>
      <c r="GY348" s="354"/>
      <c r="GZ348" s="354"/>
      <c r="HA348" s="354"/>
      <c r="HB348" s="354"/>
      <c r="HC348" s="354"/>
      <c r="HD348" s="354"/>
      <c r="HE348" s="354">
        <v>432</v>
      </c>
      <c r="HF348" s="354"/>
      <c r="HG348" s="354"/>
      <c r="HH348" s="354"/>
      <c r="HI348" s="354"/>
      <c r="HJ348" s="354"/>
      <c r="HK348" s="354"/>
      <c r="HL348" s="354"/>
      <c r="HM348" s="354"/>
      <c r="HN348" s="354"/>
      <c r="HO348" s="354"/>
      <c r="HP348" s="354"/>
      <c r="HQ348" s="354"/>
      <c r="HR348" s="354"/>
      <c r="HS348" s="354"/>
      <c r="HT348" s="354"/>
      <c r="HU348" s="354"/>
      <c r="HV348" s="354"/>
      <c r="HW348" s="354"/>
      <c r="HX348" s="354"/>
      <c r="HY348" s="354"/>
      <c r="HZ348" s="354"/>
      <c r="IA348" s="354"/>
      <c r="IB348" s="354"/>
      <c r="IC348" s="354"/>
      <c r="ID348" s="354"/>
      <c r="IE348" s="354"/>
      <c r="IF348" s="354"/>
      <c r="IG348" s="354"/>
      <c r="IH348" s="354"/>
      <c r="II348" s="354"/>
      <c r="IJ348" s="354"/>
      <c r="IK348" s="354"/>
      <c r="IL348" s="354"/>
      <c r="IM348" s="354"/>
      <c r="IN348" s="354"/>
      <c r="IO348" s="354"/>
      <c r="IP348" s="354"/>
      <c r="IQ348" s="354"/>
      <c r="IR348" s="50"/>
      <c r="IS348" s="47"/>
      <c r="IT348" s="47"/>
      <c r="IU348" s="47"/>
      <c r="IV348" s="47"/>
      <c r="IW348" s="47"/>
      <c r="IX348" s="47"/>
      <c r="IY348" s="47"/>
      <c r="IZ348" s="47"/>
      <c r="JA348" s="47"/>
      <c r="JB348" s="47"/>
      <c r="JC348" s="47"/>
      <c r="JD348" s="47"/>
      <c r="JE348" s="47"/>
      <c r="JF348" s="47"/>
      <c r="JG348" s="47"/>
      <c r="JH348" s="47"/>
      <c r="JI348" s="47"/>
      <c r="JJ348" s="47"/>
      <c r="JK348" s="47"/>
      <c r="JL348" s="354"/>
      <c r="JM348" s="354"/>
      <c r="JN348" s="354"/>
      <c r="JO348" s="354"/>
      <c r="JP348" s="354"/>
      <c r="JQ348" s="354"/>
      <c r="JR348" s="354"/>
      <c r="JS348" s="354"/>
      <c r="JT348" s="354"/>
      <c r="JU348" s="354"/>
      <c r="JV348" s="354"/>
      <c r="JW348" s="354"/>
      <c r="JX348" s="354"/>
      <c r="JY348" s="354"/>
      <c r="JZ348" s="354"/>
      <c r="KA348" s="354"/>
      <c r="KB348" s="354"/>
      <c r="KC348" s="354"/>
      <c r="KD348" s="354"/>
      <c r="KE348" s="354"/>
      <c r="KF348" s="354"/>
      <c r="KG348" s="354"/>
      <c r="KH348" s="354"/>
      <c r="KI348" s="354"/>
      <c r="KJ348" s="354"/>
      <c r="KK348" s="354"/>
      <c r="KL348" s="354"/>
      <c r="KM348" s="354"/>
      <c r="KN348" s="354"/>
      <c r="KO348" s="354"/>
      <c r="KP348" s="354"/>
      <c r="KQ348" s="354"/>
      <c r="KR348" s="354"/>
      <c r="KS348" s="354"/>
      <c r="KT348" s="354"/>
      <c r="KU348" s="354"/>
      <c r="KV348" s="51"/>
      <c r="KW348" s="47"/>
      <c r="KX348" s="47"/>
      <c r="KY348" s="47"/>
      <c r="KZ348" s="47"/>
      <c r="LA348" s="47"/>
      <c r="LB348" s="47"/>
      <c r="LC348" s="47"/>
      <c r="LD348" s="361"/>
      <c r="LE348" s="361"/>
      <c r="LF348" s="361"/>
      <c r="LG348" s="361"/>
      <c r="LH348" s="361"/>
      <c r="LI348" s="361"/>
      <c r="LJ348" s="361"/>
      <c r="LK348" s="361"/>
      <c r="LL348" s="361"/>
      <c r="LM348" s="361"/>
      <c r="LN348" s="361"/>
      <c r="LO348" s="361"/>
      <c r="LP348" s="361"/>
      <c r="LQ348" s="354"/>
      <c r="LR348" s="354"/>
      <c r="LS348" s="354"/>
      <c r="LT348" s="354"/>
      <c r="LU348" s="354"/>
      <c r="LV348" s="354"/>
      <c r="LW348" s="51"/>
      <c r="LX348" s="354"/>
      <c r="LY348" s="354"/>
      <c r="LZ348" s="354"/>
      <c r="MA348" s="354"/>
      <c r="MB348" s="363"/>
      <c r="MC348" s="363"/>
      <c r="MD348" s="354"/>
      <c r="ME348" s="354"/>
      <c r="MF348" s="354"/>
      <c r="MG348" s="354"/>
      <c r="MH348" s="354"/>
      <c r="MI348" s="354"/>
      <c r="MJ348" s="354"/>
      <c r="MK348" s="354"/>
      <c r="ML348" s="354"/>
      <c r="MM348" s="354"/>
      <c r="MN348" s="354"/>
      <c r="MO348" s="354"/>
      <c r="MP348" s="354"/>
      <c r="MQ348" s="354"/>
      <c r="MR348" s="354"/>
      <c r="MS348" s="51"/>
      <c r="MT348" s="364">
        <f t="shared" si="219"/>
        <v>432</v>
      </c>
      <c r="MU348" s="365">
        <f t="shared" si="220"/>
        <v>0</v>
      </c>
      <c r="MV348" s="366">
        <f t="shared" si="221"/>
        <v>432</v>
      </c>
      <c r="MW348" s="365">
        <v>540</v>
      </c>
      <c r="MX348" s="365">
        <v>252</v>
      </c>
      <c r="MY348" s="54"/>
      <c r="MZ348" s="708"/>
      <c r="NA348" s="708">
        <v>0.28</v>
      </c>
      <c r="NB348" s="709">
        <f t="shared" si="222"/>
        <v>120.96</v>
      </c>
      <c r="NC348" s="710"/>
      <c r="ND348" s="710">
        <v>2</v>
      </c>
      <c r="NE348" s="738">
        <f t="shared" si="248"/>
        <v>-0.0660980810234539</v>
      </c>
      <c r="NF348" s="739"/>
      <c r="NG348" s="739"/>
      <c r="NH348" s="739">
        <v>2</v>
      </c>
      <c r="NI348" s="740">
        <f t="shared" si="223"/>
        <v>1396</v>
      </c>
      <c r="NJ348" s="738">
        <f t="shared" si="213"/>
        <v>-0.0660980810234539</v>
      </c>
      <c r="NK348" s="741"/>
      <c r="NL348" s="742">
        <v>44562</v>
      </c>
      <c r="NM348" s="739">
        <f ca="1" t="shared" si="224"/>
        <v>17.1666666666667</v>
      </c>
      <c r="NN348" s="739">
        <f ca="1" t="shared" si="225"/>
        <v>515</v>
      </c>
      <c r="NO348" s="739">
        <v>1130</v>
      </c>
      <c r="NP348" s="739">
        <f t="shared" si="226"/>
        <v>432</v>
      </c>
      <c r="NQ348" s="761">
        <f t="shared" si="227"/>
        <v>0.472647702407002</v>
      </c>
      <c r="NR348" s="739">
        <f ca="1" t="shared" si="228"/>
        <v>0.334983323065157</v>
      </c>
      <c r="NS348" s="739">
        <f t="shared" si="229"/>
        <v>698</v>
      </c>
      <c r="NT348" s="739"/>
      <c r="NU348" s="739">
        <f ca="1" t="shared" si="230"/>
        <v>25.1650485436893</v>
      </c>
      <c r="NV348" s="769">
        <f ca="1" t="shared" si="231"/>
        <v>0.838834951456311</v>
      </c>
      <c r="NW348" s="769">
        <f ca="1" t="shared" si="232"/>
        <v>832.106481481481</v>
      </c>
      <c r="NX348" s="739"/>
      <c r="NY348" s="739"/>
      <c r="NZ348" s="739"/>
      <c r="OA348" s="739"/>
      <c r="OB348" s="739"/>
      <c r="OC348" s="739"/>
      <c r="OD348" s="739"/>
      <c r="OE348" s="743">
        <f t="shared" si="233"/>
        <v>0</v>
      </c>
      <c r="OF348" s="743">
        <f t="shared" si="234"/>
        <v>0</v>
      </c>
      <c r="OG348" s="743">
        <f t="shared" si="235"/>
        <v>0</v>
      </c>
      <c r="OH348" s="743">
        <f t="shared" si="236"/>
        <v>0</v>
      </c>
      <c r="OI348" s="743">
        <f t="shared" si="237"/>
        <v>0</v>
      </c>
      <c r="OJ348" s="739">
        <f t="shared" si="238"/>
        <v>0</v>
      </c>
      <c r="OK348" s="739">
        <f t="shared" si="239"/>
        <v>0</v>
      </c>
      <c r="OL348" s="739">
        <f t="shared" si="240"/>
        <v>0</v>
      </c>
      <c r="OM348" s="739">
        <f t="shared" si="241"/>
        <v>0</v>
      </c>
      <c r="ON348" s="739">
        <f t="shared" si="242"/>
        <v>432</v>
      </c>
      <c r="OO348" s="739">
        <f t="shared" si="243"/>
        <v>0</v>
      </c>
      <c r="OP348" s="739"/>
      <c r="OQ348" s="739">
        <f t="shared" si="244"/>
        <v>0</v>
      </c>
      <c r="OR348" s="739">
        <f t="shared" si="245"/>
        <v>432</v>
      </c>
      <c r="OS348" s="739">
        <f t="shared" si="246"/>
        <v>0</v>
      </c>
      <c r="OT348" s="739">
        <f t="shared" si="247"/>
        <v>0</v>
      </c>
      <c r="OU348" s="739"/>
      <c r="OV348" s="739"/>
      <c r="OW348" s="739"/>
      <c r="OX348" s="739"/>
      <c r="OY348" s="739"/>
      <c r="OZ348" s="739"/>
      <c r="PA348" s="739"/>
      <c r="PB348" s="739"/>
      <c r="PC348" s="739"/>
      <c r="PD348" s="739"/>
      <c r="PE348" s="739"/>
      <c r="PF348" s="739"/>
      <c r="PG348" s="739"/>
      <c r="PI348" s="28">
        <v>0</v>
      </c>
      <c r="PJ348" s="28">
        <v>0</v>
      </c>
      <c r="PK348" s="28">
        <v>0</v>
      </c>
      <c r="PL348" s="28">
        <v>0</v>
      </c>
      <c r="PM348" s="28">
        <v>0</v>
      </c>
      <c r="PN348" s="28">
        <v>72</v>
      </c>
      <c r="PO348" s="28">
        <v>0</v>
      </c>
      <c r="PP348" s="28">
        <v>0</v>
      </c>
      <c r="PQ348" s="28">
        <v>108</v>
      </c>
      <c r="PR348" s="28">
        <v>0</v>
      </c>
      <c r="PS348" s="28">
        <v>0</v>
      </c>
      <c r="PT348" s="28">
        <v>720</v>
      </c>
      <c r="PU348" s="28">
        <v>0</v>
      </c>
      <c r="PV348" s="28">
        <v>900</v>
      </c>
      <c r="PW348" s="28">
        <v>360</v>
      </c>
    </row>
    <row r="349" s="28" customFormat="1" customHeight="1" spans="1:439">
      <c r="A349" s="847" t="s">
        <v>1334</v>
      </c>
      <c r="B349" s="343"/>
      <c r="C349" s="95" t="s">
        <v>1917</v>
      </c>
      <c r="D349" s="95" t="s">
        <v>2249</v>
      </c>
      <c r="E349" s="411"/>
      <c r="F349" s="290" t="s">
        <v>2264</v>
      </c>
      <c r="G349" s="112" t="s">
        <v>875</v>
      </c>
      <c r="H349" s="113" t="s">
        <v>875</v>
      </c>
      <c r="I349" s="99">
        <f t="shared" si="214"/>
        <v>-5</v>
      </c>
      <c r="J349" s="100">
        <v>1605</v>
      </c>
      <c r="K349" s="454">
        <v>-5</v>
      </c>
      <c r="L349" s="150">
        <f t="shared" si="215"/>
        <v>1600</v>
      </c>
      <c r="M349" s="151">
        <f t="shared" si="216"/>
        <v>1600</v>
      </c>
      <c r="N349" s="455"/>
      <c r="O349" s="35">
        <v>1600</v>
      </c>
      <c r="P349" s="157"/>
      <c r="Q349" s="154">
        <f t="shared" si="217"/>
        <v>0</v>
      </c>
      <c r="R349" s="34">
        <f t="shared" si="218"/>
        <v>0</v>
      </c>
      <c r="S349" s="490"/>
      <c r="T349" s="490"/>
      <c r="U349" s="824"/>
      <c r="V349" s="824"/>
      <c r="W349" s="490"/>
      <c r="X349" s="489"/>
      <c r="Y349" s="505"/>
      <c r="Z349" s="505"/>
      <c r="AA349" s="505"/>
      <c r="AB349" s="505"/>
      <c r="AC349" s="505"/>
      <c r="AD349" s="505"/>
      <c r="AE349" s="505"/>
      <c r="AF349" s="490"/>
      <c r="AG349" s="490"/>
      <c r="AH349" s="490"/>
      <c r="AI349" s="490"/>
      <c r="AJ349" s="490"/>
      <c r="AK349" s="490"/>
      <c r="AL349" s="490"/>
      <c r="AM349" s="490"/>
      <c r="AN349" s="490"/>
      <c r="AO349" s="490"/>
      <c r="AP349" s="490"/>
      <c r="AQ349" s="490"/>
      <c r="AR349" s="490"/>
      <c r="AS349" s="490"/>
      <c r="AT349" s="490"/>
      <c r="AU349" s="490"/>
      <c r="AV349" s="490"/>
      <c r="AW349" s="490"/>
      <c r="AX349" s="490"/>
      <c r="AY349" s="100"/>
      <c r="AZ349" s="48"/>
      <c r="BA349" s="48"/>
      <c r="BB349" s="48"/>
      <c r="BC349" s="48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354"/>
      <c r="BT349" s="354"/>
      <c r="BU349" s="354"/>
      <c r="BV349" s="354"/>
      <c r="BW349" s="354"/>
      <c r="BX349" s="354"/>
      <c r="BY349" s="354"/>
      <c r="BZ349" s="354"/>
      <c r="CA349" s="354"/>
      <c r="CB349" s="354"/>
      <c r="CC349" s="354"/>
      <c r="CD349" s="354"/>
      <c r="CE349" s="354"/>
      <c r="CF349" s="354"/>
      <c r="CG349" s="354"/>
      <c r="CH349" s="354"/>
      <c r="CI349" s="354"/>
      <c r="CJ349" s="354"/>
      <c r="CK349" s="354"/>
      <c r="CL349" s="354"/>
      <c r="CM349" s="354"/>
      <c r="CN349" s="354"/>
      <c r="CO349" s="354"/>
      <c r="CP349" s="358"/>
      <c r="CQ349" s="48"/>
      <c r="CR349" s="354"/>
      <c r="CS349" s="354"/>
      <c r="CT349" s="355"/>
      <c r="CU349" s="354"/>
      <c r="CV349" s="354"/>
      <c r="CW349" s="354"/>
      <c r="CX349" s="354"/>
      <c r="CY349" s="354"/>
      <c r="CZ349" s="354"/>
      <c r="DA349" s="356"/>
      <c r="DB349" s="354"/>
      <c r="DC349" s="354"/>
      <c r="DD349" s="354"/>
      <c r="DE349" s="354"/>
      <c r="DF349" s="354"/>
      <c r="DG349" s="354"/>
      <c r="DH349" s="354"/>
      <c r="DI349" s="354"/>
      <c r="DJ349" s="354"/>
      <c r="DK349" s="354"/>
      <c r="DL349" s="354"/>
      <c r="DM349" s="354"/>
      <c r="DN349" s="354"/>
      <c r="DO349" s="354"/>
      <c r="DP349" s="354"/>
      <c r="DQ349" s="354"/>
      <c r="DR349" s="354"/>
      <c r="DS349" s="354"/>
      <c r="DT349" s="354"/>
      <c r="DU349" s="354"/>
      <c r="DV349" s="354"/>
      <c r="DW349" s="354"/>
      <c r="DX349" s="354"/>
      <c r="DY349" s="354"/>
      <c r="DZ349" s="357"/>
      <c r="EA349" s="356"/>
      <c r="EB349" s="356"/>
      <c r="EC349" s="356"/>
      <c r="ED349" s="356"/>
      <c r="EE349" s="358"/>
      <c r="EF349" s="48"/>
      <c r="EG349" s="46"/>
      <c r="EH349" s="46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8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354"/>
      <c r="FR349" s="354"/>
      <c r="FS349" s="354"/>
      <c r="FT349" s="354"/>
      <c r="FU349" s="354"/>
      <c r="FV349" s="354"/>
      <c r="FW349" s="354"/>
      <c r="FX349" s="354"/>
      <c r="FY349" s="354"/>
      <c r="FZ349" s="354"/>
      <c r="GA349" s="354"/>
      <c r="GB349" s="354"/>
      <c r="GC349" s="354"/>
      <c r="GD349" s="354"/>
      <c r="GE349" s="354"/>
      <c r="GF349" s="354"/>
      <c r="GG349" s="354"/>
      <c r="GH349" s="354"/>
      <c r="GI349" s="354"/>
      <c r="GJ349" s="354"/>
      <c r="GK349" s="354"/>
      <c r="GL349" s="354"/>
      <c r="GM349" s="354"/>
      <c r="GN349" s="354"/>
      <c r="GO349" s="354"/>
      <c r="GP349" s="354"/>
      <c r="GQ349" s="354"/>
      <c r="GR349" s="354"/>
      <c r="GS349" s="354"/>
      <c r="GT349" s="354"/>
      <c r="GU349" s="354"/>
      <c r="GV349" s="354"/>
      <c r="GW349" s="354"/>
      <c r="GX349" s="354"/>
      <c r="GY349" s="354"/>
      <c r="GZ349" s="354"/>
      <c r="HA349" s="354"/>
      <c r="HB349" s="354"/>
      <c r="HC349" s="354"/>
      <c r="HD349" s="354"/>
      <c r="HE349" s="354"/>
      <c r="HF349" s="354"/>
      <c r="HG349" s="354"/>
      <c r="HH349" s="354"/>
      <c r="HI349" s="354"/>
      <c r="HJ349" s="354"/>
      <c r="HK349" s="354"/>
      <c r="HL349" s="354"/>
      <c r="HM349" s="354"/>
      <c r="HN349" s="354"/>
      <c r="HO349" s="354"/>
      <c r="HP349" s="354"/>
      <c r="HQ349" s="354"/>
      <c r="HR349" s="354"/>
      <c r="HS349" s="354"/>
      <c r="HT349" s="354"/>
      <c r="HU349" s="354"/>
      <c r="HV349" s="354"/>
      <c r="HW349" s="354"/>
      <c r="HX349" s="354"/>
      <c r="HY349" s="354"/>
      <c r="HZ349" s="354"/>
      <c r="IA349" s="354"/>
      <c r="IB349" s="354"/>
      <c r="IC349" s="354"/>
      <c r="ID349" s="354"/>
      <c r="IE349" s="354"/>
      <c r="IF349" s="354"/>
      <c r="IG349" s="354"/>
      <c r="IH349" s="354"/>
      <c r="II349" s="354"/>
      <c r="IJ349" s="354"/>
      <c r="IK349" s="354"/>
      <c r="IL349" s="354"/>
      <c r="IM349" s="354"/>
      <c r="IN349" s="354"/>
      <c r="IO349" s="354"/>
      <c r="IP349" s="354"/>
      <c r="IQ349" s="354"/>
      <c r="IR349" s="50"/>
      <c r="IS349" s="47"/>
      <c r="IT349" s="47"/>
      <c r="IU349" s="47"/>
      <c r="IV349" s="47"/>
      <c r="IW349" s="47"/>
      <c r="IX349" s="47"/>
      <c r="IY349" s="47"/>
      <c r="IZ349" s="47"/>
      <c r="JA349" s="47"/>
      <c r="JB349" s="47"/>
      <c r="JC349" s="47"/>
      <c r="JD349" s="47"/>
      <c r="JE349" s="47"/>
      <c r="JF349" s="47"/>
      <c r="JG349" s="47"/>
      <c r="JH349" s="47"/>
      <c r="JI349" s="47"/>
      <c r="JJ349" s="47"/>
      <c r="JK349" s="47"/>
      <c r="JL349" s="354"/>
      <c r="JM349" s="354"/>
      <c r="JN349" s="354"/>
      <c r="JO349" s="354"/>
      <c r="JP349" s="354"/>
      <c r="JQ349" s="354"/>
      <c r="JR349" s="354"/>
      <c r="JS349" s="354"/>
      <c r="JT349" s="354"/>
      <c r="JU349" s="354"/>
      <c r="JV349" s="354"/>
      <c r="JW349" s="354"/>
      <c r="JX349" s="354"/>
      <c r="JY349" s="354"/>
      <c r="JZ349" s="354"/>
      <c r="KA349" s="354"/>
      <c r="KB349" s="354"/>
      <c r="KC349" s="354"/>
      <c r="KD349" s="354"/>
      <c r="KE349" s="354"/>
      <c r="KF349" s="354"/>
      <c r="KG349" s="354"/>
      <c r="KH349" s="354"/>
      <c r="KI349" s="354"/>
      <c r="KJ349" s="354"/>
      <c r="KK349" s="354"/>
      <c r="KL349" s="354"/>
      <c r="KM349" s="354"/>
      <c r="KN349" s="354"/>
      <c r="KO349" s="354"/>
      <c r="KP349" s="354"/>
      <c r="KQ349" s="354"/>
      <c r="KR349" s="354"/>
      <c r="KS349" s="354"/>
      <c r="KT349" s="354"/>
      <c r="KU349" s="354"/>
      <c r="KV349" s="51"/>
      <c r="KW349" s="47"/>
      <c r="KX349" s="47"/>
      <c r="KY349" s="47"/>
      <c r="KZ349" s="47"/>
      <c r="LA349" s="47"/>
      <c r="LB349" s="47"/>
      <c r="LC349" s="47"/>
      <c r="LD349" s="361"/>
      <c r="LE349" s="361"/>
      <c r="LF349" s="361"/>
      <c r="LG349" s="361"/>
      <c r="LH349" s="361"/>
      <c r="LI349" s="361"/>
      <c r="LJ349" s="361"/>
      <c r="LK349" s="361"/>
      <c r="LL349" s="361"/>
      <c r="LM349" s="361"/>
      <c r="LN349" s="361"/>
      <c r="LO349" s="361"/>
      <c r="LP349" s="361"/>
      <c r="LQ349" s="354"/>
      <c r="LR349" s="354"/>
      <c r="LS349" s="354"/>
      <c r="LT349" s="354"/>
      <c r="LU349" s="354"/>
      <c r="LV349" s="354"/>
      <c r="LW349" s="51"/>
      <c r="LX349" s="354"/>
      <c r="LY349" s="354"/>
      <c r="LZ349" s="354"/>
      <c r="MA349" s="354"/>
      <c r="MB349" s="363"/>
      <c r="MC349" s="363"/>
      <c r="MD349" s="354"/>
      <c r="ME349" s="354"/>
      <c r="MF349" s="354"/>
      <c r="MG349" s="354"/>
      <c r="MH349" s="354"/>
      <c r="MI349" s="354"/>
      <c r="MJ349" s="354"/>
      <c r="MK349" s="354"/>
      <c r="ML349" s="354"/>
      <c r="MM349" s="354"/>
      <c r="MN349" s="354"/>
      <c r="MO349" s="354"/>
      <c r="MP349" s="354"/>
      <c r="MQ349" s="354"/>
      <c r="MR349" s="354"/>
      <c r="MS349" s="51"/>
      <c r="MT349" s="364">
        <f t="shared" si="219"/>
        <v>0</v>
      </c>
      <c r="MU349" s="365">
        <f t="shared" si="220"/>
        <v>0</v>
      </c>
      <c r="MV349" s="366">
        <f t="shared" si="221"/>
        <v>0</v>
      </c>
      <c r="MW349" s="365">
        <v>216</v>
      </c>
      <c r="MX349" s="365">
        <v>180</v>
      </c>
      <c r="MY349" s="54"/>
      <c r="MZ349" s="708"/>
      <c r="NA349" s="708">
        <v>0.28</v>
      </c>
      <c r="NB349" s="709">
        <f t="shared" si="222"/>
        <v>0</v>
      </c>
      <c r="NC349" s="710"/>
      <c r="ND349" s="710">
        <v>2</v>
      </c>
      <c r="NE349" s="738">
        <f t="shared" si="248"/>
        <v>-0.0660980810234539</v>
      </c>
      <c r="NF349" s="739"/>
      <c r="NG349" s="739"/>
      <c r="NH349" s="739">
        <v>2</v>
      </c>
      <c r="NI349" s="740">
        <f t="shared" si="223"/>
        <v>3200</v>
      </c>
      <c r="NJ349" s="738">
        <f t="shared" si="213"/>
        <v>-0.0660980810234539</v>
      </c>
      <c r="NK349" s="741"/>
      <c r="NL349" s="742">
        <v>44562</v>
      </c>
      <c r="NM349" s="739">
        <f ca="1" t="shared" si="224"/>
        <v>17.1666666666667</v>
      </c>
      <c r="NN349" s="739">
        <f ca="1" t="shared" si="225"/>
        <v>515</v>
      </c>
      <c r="NO349" s="739">
        <v>1600</v>
      </c>
      <c r="NP349" s="739">
        <f t="shared" si="226"/>
        <v>0</v>
      </c>
      <c r="NQ349" s="761">
        <f t="shared" si="227"/>
        <v>0</v>
      </c>
      <c r="NR349" s="739">
        <f ca="1" t="shared" si="228"/>
        <v>0</v>
      </c>
      <c r="NS349" s="739">
        <f t="shared" si="229"/>
        <v>1600</v>
      </c>
      <c r="NT349" s="739"/>
      <c r="NU349" s="739">
        <f ca="1" t="shared" si="230"/>
        <v>0</v>
      </c>
      <c r="NV349" s="769">
        <f ca="1" t="shared" si="231"/>
        <v>0</v>
      </c>
      <c r="NW349" s="769" t="e">
        <f ca="1" t="shared" si="232"/>
        <v>#DIV/0!</v>
      </c>
      <c r="NX349" s="739"/>
      <c r="NY349" s="739"/>
      <c r="NZ349" s="739"/>
      <c r="OA349" s="739"/>
      <c r="OB349" s="739"/>
      <c r="OC349" s="739"/>
      <c r="OD349" s="739"/>
      <c r="OE349" s="743">
        <f t="shared" si="233"/>
        <v>0</v>
      </c>
      <c r="OF349" s="743">
        <f t="shared" si="234"/>
        <v>0</v>
      </c>
      <c r="OG349" s="743">
        <f t="shared" si="235"/>
        <v>0</v>
      </c>
      <c r="OH349" s="743">
        <f t="shared" si="236"/>
        <v>0</v>
      </c>
      <c r="OI349" s="743">
        <f t="shared" si="237"/>
        <v>0</v>
      </c>
      <c r="OJ349" s="739">
        <f t="shared" si="238"/>
        <v>0</v>
      </c>
      <c r="OK349" s="739">
        <f t="shared" si="239"/>
        <v>0</v>
      </c>
      <c r="OL349" s="739">
        <f t="shared" si="240"/>
        <v>0</v>
      </c>
      <c r="OM349" s="739">
        <f t="shared" si="241"/>
        <v>0</v>
      </c>
      <c r="ON349" s="739">
        <f t="shared" si="242"/>
        <v>0</v>
      </c>
      <c r="OO349" s="739">
        <f t="shared" si="243"/>
        <v>0</v>
      </c>
      <c r="OP349" s="739"/>
      <c r="OQ349" s="739">
        <f t="shared" si="244"/>
        <v>0</v>
      </c>
      <c r="OR349" s="739">
        <f t="shared" si="245"/>
        <v>0</v>
      </c>
      <c r="OS349" s="739">
        <f t="shared" si="246"/>
        <v>0</v>
      </c>
      <c r="OT349" s="739">
        <f t="shared" si="247"/>
        <v>0</v>
      </c>
      <c r="OU349" s="739"/>
      <c r="OV349" s="739"/>
      <c r="OW349" s="739"/>
      <c r="OX349" s="739"/>
      <c r="OY349" s="739"/>
      <c r="OZ349" s="739"/>
      <c r="PA349" s="739"/>
      <c r="PB349" s="739"/>
      <c r="PC349" s="739"/>
      <c r="PD349" s="739"/>
      <c r="PE349" s="739"/>
      <c r="PF349" s="739"/>
      <c r="PG349" s="739"/>
      <c r="PI349" s="28">
        <v>0</v>
      </c>
      <c r="PJ349" s="28">
        <v>0</v>
      </c>
      <c r="PK349" s="28">
        <v>0</v>
      </c>
      <c r="PL349" s="28">
        <v>0</v>
      </c>
      <c r="PM349" s="28">
        <v>0</v>
      </c>
      <c r="PN349" s="28">
        <v>0</v>
      </c>
      <c r="PO349" s="28">
        <v>0</v>
      </c>
      <c r="PP349" s="28">
        <v>0</v>
      </c>
      <c r="PQ349" s="28">
        <v>0</v>
      </c>
      <c r="PR349" s="28">
        <v>0</v>
      </c>
      <c r="PS349" s="28">
        <v>0</v>
      </c>
      <c r="PT349" s="28">
        <v>432</v>
      </c>
      <c r="PU349" s="28">
        <v>0</v>
      </c>
      <c r="PV349" s="28">
        <v>432</v>
      </c>
      <c r="PW349" s="28">
        <v>216</v>
      </c>
    </row>
    <row r="350" s="28" customFormat="1" customHeight="1" spans="1:439">
      <c r="A350" s="847" t="s">
        <v>1334</v>
      </c>
      <c r="B350" s="343"/>
      <c r="C350" s="95" t="s">
        <v>1917</v>
      </c>
      <c r="D350" s="95" t="s">
        <v>2249</v>
      </c>
      <c r="E350" s="411"/>
      <c r="F350" s="290" t="s">
        <v>2265</v>
      </c>
      <c r="G350" s="112" t="s">
        <v>875</v>
      </c>
      <c r="H350" s="113" t="s">
        <v>875</v>
      </c>
      <c r="I350" s="99">
        <f t="shared" si="214"/>
        <v>-5</v>
      </c>
      <c r="J350" s="100">
        <v>1445</v>
      </c>
      <c r="K350" s="454">
        <v>-5</v>
      </c>
      <c r="L350" s="150">
        <f t="shared" si="215"/>
        <v>1440</v>
      </c>
      <c r="M350" s="151">
        <f t="shared" si="216"/>
        <v>1440</v>
      </c>
      <c r="N350" s="455"/>
      <c r="O350" s="35">
        <v>1440</v>
      </c>
      <c r="P350" s="157"/>
      <c r="Q350" s="154">
        <f t="shared" si="217"/>
        <v>0</v>
      </c>
      <c r="R350" s="34">
        <f t="shared" si="218"/>
        <v>0</v>
      </c>
      <c r="S350" s="490"/>
      <c r="T350" s="490"/>
      <c r="U350" s="824"/>
      <c r="V350" s="824"/>
      <c r="W350" s="490"/>
      <c r="X350" s="489"/>
      <c r="Y350" s="505"/>
      <c r="Z350" s="505"/>
      <c r="AA350" s="505"/>
      <c r="AB350" s="505"/>
      <c r="AC350" s="505"/>
      <c r="AD350" s="505"/>
      <c r="AE350" s="505"/>
      <c r="AF350" s="490"/>
      <c r="AG350" s="490"/>
      <c r="AH350" s="490"/>
      <c r="AI350" s="490"/>
      <c r="AJ350" s="490"/>
      <c r="AK350" s="490"/>
      <c r="AL350" s="490"/>
      <c r="AM350" s="490"/>
      <c r="AN350" s="490"/>
      <c r="AO350" s="490"/>
      <c r="AP350" s="490"/>
      <c r="AQ350" s="490"/>
      <c r="AR350" s="490"/>
      <c r="AS350" s="490"/>
      <c r="AT350" s="490"/>
      <c r="AU350" s="490"/>
      <c r="AV350" s="490"/>
      <c r="AW350" s="490"/>
      <c r="AX350" s="490"/>
      <c r="AY350" s="100"/>
      <c r="AZ350" s="48"/>
      <c r="BA350" s="48"/>
      <c r="BB350" s="48"/>
      <c r="BC350" s="48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354"/>
      <c r="BT350" s="354"/>
      <c r="BU350" s="354"/>
      <c r="BV350" s="354"/>
      <c r="BW350" s="354"/>
      <c r="BX350" s="354"/>
      <c r="BY350" s="354"/>
      <c r="BZ350" s="354"/>
      <c r="CA350" s="354"/>
      <c r="CB350" s="354"/>
      <c r="CC350" s="354"/>
      <c r="CD350" s="354"/>
      <c r="CE350" s="354"/>
      <c r="CF350" s="354"/>
      <c r="CG350" s="354"/>
      <c r="CH350" s="354"/>
      <c r="CI350" s="354"/>
      <c r="CJ350" s="354"/>
      <c r="CK350" s="354"/>
      <c r="CL350" s="354"/>
      <c r="CM350" s="354"/>
      <c r="CN350" s="354"/>
      <c r="CO350" s="354"/>
      <c r="CP350" s="358"/>
      <c r="CQ350" s="48"/>
      <c r="CR350" s="354"/>
      <c r="CS350" s="354"/>
      <c r="CT350" s="355"/>
      <c r="CU350" s="354"/>
      <c r="CV350" s="354"/>
      <c r="CW350" s="354"/>
      <c r="CX350" s="354"/>
      <c r="CY350" s="354"/>
      <c r="CZ350" s="354"/>
      <c r="DA350" s="356"/>
      <c r="DB350" s="354"/>
      <c r="DC350" s="354"/>
      <c r="DD350" s="354"/>
      <c r="DE350" s="354"/>
      <c r="DF350" s="354"/>
      <c r="DG350" s="354"/>
      <c r="DH350" s="354"/>
      <c r="DI350" s="354"/>
      <c r="DJ350" s="354"/>
      <c r="DK350" s="354"/>
      <c r="DL350" s="354"/>
      <c r="DM350" s="354"/>
      <c r="DN350" s="354"/>
      <c r="DO350" s="354"/>
      <c r="DP350" s="354"/>
      <c r="DQ350" s="354"/>
      <c r="DR350" s="354"/>
      <c r="DS350" s="354"/>
      <c r="DT350" s="354"/>
      <c r="DU350" s="354"/>
      <c r="DV350" s="354"/>
      <c r="DW350" s="354"/>
      <c r="DX350" s="354"/>
      <c r="DY350" s="354"/>
      <c r="DZ350" s="357"/>
      <c r="EA350" s="356"/>
      <c r="EB350" s="356"/>
      <c r="EC350" s="356"/>
      <c r="ED350" s="356"/>
      <c r="EE350" s="358"/>
      <c r="EF350" s="48"/>
      <c r="EG350" s="46"/>
      <c r="EH350" s="46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8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354"/>
      <c r="FR350" s="354"/>
      <c r="FS350" s="354"/>
      <c r="FT350" s="354"/>
      <c r="FU350" s="354"/>
      <c r="FV350" s="354"/>
      <c r="FW350" s="354"/>
      <c r="FX350" s="354"/>
      <c r="FY350" s="354"/>
      <c r="FZ350" s="354"/>
      <c r="GA350" s="354"/>
      <c r="GB350" s="354"/>
      <c r="GC350" s="354"/>
      <c r="GD350" s="354"/>
      <c r="GE350" s="354"/>
      <c r="GF350" s="354"/>
      <c r="GG350" s="354"/>
      <c r="GH350" s="354"/>
      <c r="GI350" s="354"/>
      <c r="GJ350" s="354"/>
      <c r="GK350" s="354"/>
      <c r="GL350" s="354"/>
      <c r="GM350" s="354"/>
      <c r="GN350" s="354"/>
      <c r="GO350" s="354"/>
      <c r="GP350" s="354"/>
      <c r="GQ350" s="354"/>
      <c r="GR350" s="354"/>
      <c r="GS350" s="354"/>
      <c r="GT350" s="354"/>
      <c r="GU350" s="354"/>
      <c r="GV350" s="354"/>
      <c r="GW350" s="354"/>
      <c r="GX350" s="354"/>
      <c r="GY350" s="354"/>
      <c r="GZ350" s="354"/>
      <c r="HA350" s="354"/>
      <c r="HB350" s="354"/>
      <c r="HC350" s="354"/>
      <c r="HD350" s="354"/>
      <c r="HE350" s="354"/>
      <c r="HF350" s="354"/>
      <c r="HG350" s="354"/>
      <c r="HH350" s="354"/>
      <c r="HI350" s="354"/>
      <c r="HJ350" s="354"/>
      <c r="HK350" s="354"/>
      <c r="HL350" s="354"/>
      <c r="HM350" s="354"/>
      <c r="HN350" s="354"/>
      <c r="HO350" s="354"/>
      <c r="HP350" s="354"/>
      <c r="HQ350" s="354"/>
      <c r="HR350" s="354"/>
      <c r="HS350" s="354"/>
      <c r="HT350" s="354"/>
      <c r="HU350" s="354"/>
      <c r="HV350" s="354"/>
      <c r="HW350" s="354"/>
      <c r="HX350" s="354"/>
      <c r="HY350" s="354"/>
      <c r="HZ350" s="354"/>
      <c r="IA350" s="354"/>
      <c r="IB350" s="354"/>
      <c r="IC350" s="354"/>
      <c r="ID350" s="354"/>
      <c r="IE350" s="354"/>
      <c r="IF350" s="354"/>
      <c r="IG350" s="354"/>
      <c r="IH350" s="354"/>
      <c r="II350" s="354"/>
      <c r="IJ350" s="354"/>
      <c r="IK350" s="354"/>
      <c r="IL350" s="354"/>
      <c r="IM350" s="354"/>
      <c r="IN350" s="354"/>
      <c r="IO350" s="354"/>
      <c r="IP350" s="354"/>
      <c r="IQ350" s="354"/>
      <c r="IR350" s="50"/>
      <c r="IS350" s="47"/>
      <c r="IT350" s="47"/>
      <c r="IU350" s="47"/>
      <c r="IV350" s="47"/>
      <c r="IW350" s="47"/>
      <c r="IX350" s="47"/>
      <c r="IY350" s="47"/>
      <c r="IZ350" s="47"/>
      <c r="JA350" s="47"/>
      <c r="JB350" s="47"/>
      <c r="JC350" s="47"/>
      <c r="JD350" s="47"/>
      <c r="JE350" s="47"/>
      <c r="JF350" s="47"/>
      <c r="JG350" s="47"/>
      <c r="JH350" s="47"/>
      <c r="JI350" s="47"/>
      <c r="JJ350" s="47"/>
      <c r="JK350" s="47"/>
      <c r="JL350" s="354"/>
      <c r="JM350" s="354"/>
      <c r="JN350" s="354"/>
      <c r="JO350" s="354"/>
      <c r="JP350" s="354"/>
      <c r="JQ350" s="354"/>
      <c r="JR350" s="354"/>
      <c r="JS350" s="354"/>
      <c r="JT350" s="354"/>
      <c r="JU350" s="354"/>
      <c r="JV350" s="354"/>
      <c r="JW350" s="354"/>
      <c r="JX350" s="354"/>
      <c r="JY350" s="354"/>
      <c r="JZ350" s="354"/>
      <c r="KA350" s="354"/>
      <c r="KB350" s="354"/>
      <c r="KC350" s="354"/>
      <c r="KD350" s="354"/>
      <c r="KE350" s="354"/>
      <c r="KF350" s="354"/>
      <c r="KG350" s="354"/>
      <c r="KH350" s="354"/>
      <c r="KI350" s="354"/>
      <c r="KJ350" s="354"/>
      <c r="KK350" s="354"/>
      <c r="KL350" s="354"/>
      <c r="KM350" s="354"/>
      <c r="KN350" s="354"/>
      <c r="KO350" s="354"/>
      <c r="KP350" s="354"/>
      <c r="KQ350" s="354"/>
      <c r="KR350" s="354"/>
      <c r="KS350" s="354"/>
      <c r="KT350" s="354"/>
      <c r="KU350" s="354"/>
      <c r="KV350" s="51"/>
      <c r="KW350" s="47"/>
      <c r="KX350" s="47"/>
      <c r="KY350" s="47"/>
      <c r="KZ350" s="47"/>
      <c r="LA350" s="47"/>
      <c r="LB350" s="47"/>
      <c r="LC350" s="47"/>
      <c r="LD350" s="361"/>
      <c r="LE350" s="361"/>
      <c r="LF350" s="361"/>
      <c r="LG350" s="361"/>
      <c r="LH350" s="361"/>
      <c r="LI350" s="361"/>
      <c r="LJ350" s="361"/>
      <c r="LK350" s="361"/>
      <c r="LL350" s="361"/>
      <c r="LM350" s="361"/>
      <c r="LN350" s="361"/>
      <c r="LO350" s="361"/>
      <c r="LP350" s="361"/>
      <c r="LQ350" s="354"/>
      <c r="LR350" s="354"/>
      <c r="LS350" s="354"/>
      <c r="LT350" s="354"/>
      <c r="LU350" s="354"/>
      <c r="LV350" s="354"/>
      <c r="LW350" s="51"/>
      <c r="LX350" s="354"/>
      <c r="LY350" s="354"/>
      <c r="LZ350" s="354"/>
      <c r="MA350" s="354"/>
      <c r="MB350" s="363"/>
      <c r="MC350" s="363"/>
      <c r="MD350" s="354"/>
      <c r="ME350" s="354"/>
      <c r="MF350" s="354"/>
      <c r="MG350" s="354"/>
      <c r="MH350" s="354"/>
      <c r="MI350" s="354"/>
      <c r="MJ350" s="354"/>
      <c r="MK350" s="354"/>
      <c r="ML350" s="354"/>
      <c r="MM350" s="354"/>
      <c r="MN350" s="354"/>
      <c r="MO350" s="354"/>
      <c r="MP350" s="354"/>
      <c r="MQ350" s="354"/>
      <c r="MR350" s="354"/>
      <c r="MS350" s="51"/>
      <c r="MT350" s="364">
        <f t="shared" si="219"/>
        <v>0</v>
      </c>
      <c r="MU350" s="365">
        <f t="shared" si="220"/>
        <v>0</v>
      </c>
      <c r="MV350" s="366">
        <f t="shared" si="221"/>
        <v>0</v>
      </c>
      <c r="MW350" s="365">
        <v>446</v>
      </c>
      <c r="MX350" s="365">
        <v>612</v>
      </c>
      <c r="MY350" s="54"/>
      <c r="MZ350" s="708"/>
      <c r="NA350" s="708">
        <v>0.28</v>
      </c>
      <c r="NB350" s="709">
        <f t="shared" si="222"/>
        <v>0</v>
      </c>
      <c r="NC350" s="710"/>
      <c r="ND350" s="710">
        <v>2</v>
      </c>
      <c r="NE350" s="738">
        <f t="shared" si="248"/>
        <v>-0.0660980810234539</v>
      </c>
      <c r="NF350" s="739"/>
      <c r="NG350" s="739"/>
      <c r="NH350" s="739">
        <v>2</v>
      </c>
      <c r="NI350" s="740">
        <f t="shared" si="223"/>
        <v>2880</v>
      </c>
      <c r="NJ350" s="738">
        <f t="shared" si="213"/>
        <v>-0.0660980810234539</v>
      </c>
      <c r="NK350" s="741"/>
      <c r="NL350" s="742">
        <v>44562</v>
      </c>
      <c r="NM350" s="739">
        <f ca="1" t="shared" si="224"/>
        <v>17.1666666666667</v>
      </c>
      <c r="NN350" s="739">
        <f ca="1" t="shared" si="225"/>
        <v>515</v>
      </c>
      <c r="NO350" s="739">
        <v>1440</v>
      </c>
      <c r="NP350" s="739">
        <f t="shared" si="226"/>
        <v>0</v>
      </c>
      <c r="NQ350" s="761">
        <f t="shared" si="227"/>
        <v>0</v>
      </c>
      <c r="NR350" s="739">
        <f ca="1" t="shared" si="228"/>
        <v>0</v>
      </c>
      <c r="NS350" s="739">
        <f t="shared" si="229"/>
        <v>1440</v>
      </c>
      <c r="NT350" s="739"/>
      <c r="NU350" s="739">
        <f ca="1" t="shared" si="230"/>
        <v>0</v>
      </c>
      <c r="NV350" s="769">
        <f ca="1" t="shared" si="231"/>
        <v>0</v>
      </c>
      <c r="NW350" s="769" t="e">
        <f ca="1" t="shared" si="232"/>
        <v>#DIV/0!</v>
      </c>
      <c r="NX350" s="739"/>
      <c r="NY350" s="739"/>
      <c r="NZ350" s="739"/>
      <c r="OA350" s="739"/>
      <c r="OB350" s="739"/>
      <c r="OC350" s="739"/>
      <c r="OD350" s="739"/>
      <c r="OE350" s="743">
        <f t="shared" si="233"/>
        <v>0</v>
      </c>
      <c r="OF350" s="743">
        <f t="shared" si="234"/>
        <v>0</v>
      </c>
      <c r="OG350" s="743">
        <f t="shared" si="235"/>
        <v>0</v>
      </c>
      <c r="OH350" s="743">
        <f t="shared" si="236"/>
        <v>0</v>
      </c>
      <c r="OI350" s="743">
        <f t="shared" si="237"/>
        <v>0</v>
      </c>
      <c r="OJ350" s="739">
        <f t="shared" si="238"/>
        <v>0</v>
      </c>
      <c r="OK350" s="739">
        <f t="shared" si="239"/>
        <v>0</v>
      </c>
      <c r="OL350" s="739">
        <f t="shared" si="240"/>
        <v>0</v>
      </c>
      <c r="OM350" s="739">
        <f t="shared" si="241"/>
        <v>0</v>
      </c>
      <c r="ON350" s="739">
        <f t="shared" si="242"/>
        <v>0</v>
      </c>
      <c r="OO350" s="739">
        <f t="shared" si="243"/>
        <v>0</v>
      </c>
      <c r="OP350" s="739"/>
      <c r="OQ350" s="739">
        <f t="shared" si="244"/>
        <v>0</v>
      </c>
      <c r="OR350" s="739">
        <f t="shared" si="245"/>
        <v>0</v>
      </c>
      <c r="OS350" s="739">
        <f t="shared" si="246"/>
        <v>0</v>
      </c>
      <c r="OT350" s="739">
        <f t="shared" si="247"/>
        <v>0</v>
      </c>
      <c r="OU350" s="739"/>
      <c r="OV350" s="739"/>
      <c r="OW350" s="739"/>
      <c r="OX350" s="739"/>
      <c r="OY350" s="739"/>
      <c r="OZ350" s="739"/>
      <c r="PA350" s="739"/>
      <c r="PB350" s="739"/>
      <c r="PC350" s="739"/>
      <c r="PD350" s="739"/>
      <c r="PE350" s="739"/>
      <c r="PF350" s="739"/>
      <c r="PG350" s="739"/>
      <c r="PI350" s="28">
        <v>0</v>
      </c>
      <c r="PJ350" s="28">
        <v>0</v>
      </c>
      <c r="PK350" s="28">
        <v>0</v>
      </c>
      <c r="PL350" s="28">
        <v>0</v>
      </c>
      <c r="PM350" s="28">
        <v>0</v>
      </c>
      <c r="PN350" s="28">
        <v>72</v>
      </c>
      <c r="PO350" s="28">
        <v>0</v>
      </c>
      <c r="PP350" s="28">
        <v>0</v>
      </c>
      <c r="PQ350" s="28">
        <v>108</v>
      </c>
      <c r="PR350" s="28">
        <v>0</v>
      </c>
      <c r="PS350" s="28">
        <v>0</v>
      </c>
      <c r="PT350" s="28">
        <v>432</v>
      </c>
      <c r="PU350" s="28">
        <v>50</v>
      </c>
      <c r="PV350" s="28">
        <v>662</v>
      </c>
      <c r="PW350" s="28">
        <v>216</v>
      </c>
    </row>
    <row r="351" s="28" customFormat="1" customHeight="1" spans="1:439">
      <c r="A351" s="847" t="s">
        <v>1334</v>
      </c>
      <c r="B351" s="343"/>
      <c r="C351" s="95" t="s">
        <v>1917</v>
      </c>
      <c r="D351" s="95" t="s">
        <v>2249</v>
      </c>
      <c r="E351" s="411"/>
      <c r="F351" s="290" t="s">
        <v>2266</v>
      </c>
      <c r="G351" s="112" t="s">
        <v>875</v>
      </c>
      <c r="H351" s="113" t="s">
        <v>875</v>
      </c>
      <c r="I351" s="99">
        <f t="shared" si="214"/>
        <v>-3</v>
      </c>
      <c r="J351" s="100">
        <v>2000</v>
      </c>
      <c r="K351" s="454">
        <v>0</v>
      </c>
      <c r="L351" s="150">
        <f t="shared" si="215"/>
        <v>1997</v>
      </c>
      <c r="M351" s="151">
        <f t="shared" si="216"/>
        <v>1997</v>
      </c>
      <c r="N351" s="455"/>
      <c r="O351" s="35">
        <v>2000</v>
      </c>
      <c r="P351" s="157"/>
      <c r="Q351" s="154">
        <f t="shared" si="217"/>
        <v>0</v>
      </c>
      <c r="R351" s="34">
        <f t="shared" si="218"/>
        <v>0</v>
      </c>
      <c r="S351" s="490"/>
      <c r="T351" s="490"/>
      <c r="U351" s="824"/>
      <c r="V351" s="824"/>
      <c r="W351" s="490"/>
      <c r="X351" s="489"/>
      <c r="Y351" s="505"/>
      <c r="Z351" s="505"/>
      <c r="AA351" s="505"/>
      <c r="AB351" s="505"/>
      <c r="AC351" s="505"/>
      <c r="AD351" s="505"/>
      <c r="AE351" s="505"/>
      <c r="AF351" s="490"/>
      <c r="AG351" s="490"/>
      <c r="AH351" s="490"/>
      <c r="AI351" s="490"/>
      <c r="AJ351" s="490"/>
      <c r="AK351" s="490"/>
      <c r="AL351" s="490"/>
      <c r="AM351" s="490"/>
      <c r="AN351" s="490"/>
      <c r="AO351" s="490"/>
      <c r="AP351" s="490"/>
      <c r="AQ351" s="490"/>
      <c r="AR351" s="490"/>
      <c r="AS351" s="490"/>
      <c r="AT351" s="490"/>
      <c r="AU351" s="490"/>
      <c r="AV351" s="490"/>
      <c r="AW351" s="490"/>
      <c r="AX351" s="490"/>
      <c r="AY351" s="100"/>
      <c r="AZ351" s="48"/>
      <c r="BA351" s="48"/>
      <c r="BB351" s="48"/>
      <c r="BC351" s="48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354"/>
      <c r="BT351" s="354"/>
      <c r="BU351" s="354"/>
      <c r="BV351" s="354"/>
      <c r="BW351" s="354"/>
      <c r="BX351" s="354"/>
      <c r="BY351" s="354"/>
      <c r="BZ351" s="354"/>
      <c r="CA351" s="354"/>
      <c r="CB351" s="354"/>
      <c r="CC351" s="354"/>
      <c r="CD351" s="354"/>
      <c r="CE351" s="354"/>
      <c r="CF351" s="354"/>
      <c r="CG351" s="354"/>
      <c r="CH351" s="354"/>
      <c r="CI351" s="354"/>
      <c r="CJ351" s="354"/>
      <c r="CK351" s="354"/>
      <c r="CL351" s="354"/>
      <c r="CM351" s="354"/>
      <c r="CN351" s="354"/>
      <c r="CO351" s="354"/>
      <c r="CP351" s="358"/>
      <c r="CQ351" s="48"/>
      <c r="CR351" s="354"/>
      <c r="CS351" s="354"/>
      <c r="CT351" s="355"/>
      <c r="CU351" s="354"/>
      <c r="CV351" s="354"/>
      <c r="CW351" s="354"/>
      <c r="CX351" s="354"/>
      <c r="CY351" s="354"/>
      <c r="CZ351" s="354"/>
      <c r="DA351" s="356"/>
      <c r="DB351" s="354"/>
      <c r="DC351" s="354"/>
      <c r="DD351" s="354"/>
      <c r="DE351" s="354"/>
      <c r="DF351" s="354"/>
      <c r="DG351" s="354"/>
      <c r="DH351" s="354"/>
      <c r="DI351" s="354"/>
      <c r="DJ351" s="354"/>
      <c r="DK351" s="354"/>
      <c r="DL351" s="354"/>
      <c r="DM351" s="354"/>
      <c r="DN351" s="354"/>
      <c r="DO351" s="354"/>
      <c r="DP351" s="354"/>
      <c r="DQ351" s="354"/>
      <c r="DR351" s="354"/>
      <c r="DS351" s="354"/>
      <c r="DT351" s="354"/>
      <c r="DU351" s="354"/>
      <c r="DV351" s="354"/>
      <c r="DW351" s="354"/>
      <c r="DX351" s="354"/>
      <c r="DY351" s="354"/>
      <c r="DZ351" s="357"/>
      <c r="EA351" s="356"/>
      <c r="EB351" s="356"/>
      <c r="EC351" s="356"/>
      <c r="ED351" s="356">
        <v>3</v>
      </c>
      <c r="EE351" s="358"/>
      <c r="EF351" s="48"/>
      <c r="EG351" s="46"/>
      <c r="EH351" s="46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8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354"/>
      <c r="FR351" s="354"/>
      <c r="FS351" s="354"/>
      <c r="FT351" s="354"/>
      <c r="FU351" s="354"/>
      <c r="FV351" s="354"/>
      <c r="FW351" s="354"/>
      <c r="FX351" s="354"/>
      <c r="FY351" s="354"/>
      <c r="FZ351" s="354"/>
      <c r="GA351" s="354"/>
      <c r="GB351" s="354"/>
      <c r="GC351" s="354"/>
      <c r="GD351" s="354"/>
      <c r="GE351" s="354"/>
      <c r="GF351" s="354"/>
      <c r="GG351" s="354"/>
      <c r="GH351" s="354"/>
      <c r="GI351" s="354"/>
      <c r="GJ351" s="354"/>
      <c r="GK351" s="354"/>
      <c r="GL351" s="354"/>
      <c r="GM351" s="354"/>
      <c r="GN351" s="354"/>
      <c r="GO351" s="354"/>
      <c r="GP351" s="354"/>
      <c r="GQ351" s="354"/>
      <c r="GR351" s="354"/>
      <c r="GS351" s="354"/>
      <c r="GT351" s="354"/>
      <c r="GU351" s="354"/>
      <c r="GV351" s="354"/>
      <c r="GW351" s="354"/>
      <c r="GX351" s="354"/>
      <c r="GY351" s="354"/>
      <c r="GZ351" s="354"/>
      <c r="HA351" s="354"/>
      <c r="HB351" s="354"/>
      <c r="HC351" s="354"/>
      <c r="HD351" s="354"/>
      <c r="HE351" s="354"/>
      <c r="HF351" s="354"/>
      <c r="HG351" s="354"/>
      <c r="HH351" s="354"/>
      <c r="HI351" s="354"/>
      <c r="HJ351" s="354"/>
      <c r="HK351" s="354"/>
      <c r="HL351" s="354"/>
      <c r="HM351" s="354"/>
      <c r="HN351" s="354"/>
      <c r="HO351" s="354"/>
      <c r="HP351" s="354"/>
      <c r="HQ351" s="354"/>
      <c r="HR351" s="354"/>
      <c r="HS351" s="354"/>
      <c r="HT351" s="354"/>
      <c r="HU351" s="354"/>
      <c r="HV351" s="354"/>
      <c r="HW351" s="354"/>
      <c r="HX351" s="354"/>
      <c r="HY351" s="354"/>
      <c r="HZ351" s="354"/>
      <c r="IA351" s="354"/>
      <c r="IB351" s="354"/>
      <c r="IC351" s="354"/>
      <c r="ID351" s="354"/>
      <c r="IE351" s="354"/>
      <c r="IF351" s="354"/>
      <c r="IG351" s="354"/>
      <c r="IH351" s="354"/>
      <c r="II351" s="354"/>
      <c r="IJ351" s="354"/>
      <c r="IK351" s="354"/>
      <c r="IL351" s="354"/>
      <c r="IM351" s="354"/>
      <c r="IN351" s="354"/>
      <c r="IO351" s="354"/>
      <c r="IP351" s="354"/>
      <c r="IQ351" s="354"/>
      <c r="IR351" s="50"/>
      <c r="IS351" s="47"/>
      <c r="IT351" s="47"/>
      <c r="IU351" s="47"/>
      <c r="IV351" s="47"/>
      <c r="IW351" s="47"/>
      <c r="IX351" s="47"/>
      <c r="IY351" s="47"/>
      <c r="IZ351" s="47"/>
      <c r="JA351" s="47"/>
      <c r="JB351" s="47"/>
      <c r="JC351" s="47"/>
      <c r="JD351" s="47"/>
      <c r="JE351" s="47"/>
      <c r="JF351" s="47"/>
      <c r="JG351" s="47"/>
      <c r="JH351" s="47"/>
      <c r="JI351" s="47"/>
      <c r="JJ351" s="47"/>
      <c r="JK351" s="47"/>
      <c r="JL351" s="354"/>
      <c r="JM351" s="354"/>
      <c r="JN351" s="354"/>
      <c r="JO351" s="354"/>
      <c r="JP351" s="354"/>
      <c r="JQ351" s="354"/>
      <c r="JR351" s="354"/>
      <c r="JS351" s="354"/>
      <c r="JT351" s="354"/>
      <c r="JU351" s="354"/>
      <c r="JV351" s="354"/>
      <c r="JW351" s="354"/>
      <c r="JX351" s="354"/>
      <c r="JY351" s="354"/>
      <c r="JZ351" s="354"/>
      <c r="KA351" s="354"/>
      <c r="KB351" s="354"/>
      <c r="KC351" s="354"/>
      <c r="KD351" s="354"/>
      <c r="KE351" s="354"/>
      <c r="KF351" s="354"/>
      <c r="KG351" s="354"/>
      <c r="KH351" s="354"/>
      <c r="KI351" s="354"/>
      <c r="KJ351" s="354"/>
      <c r="KK351" s="354"/>
      <c r="KL351" s="354"/>
      <c r="KM351" s="354"/>
      <c r="KN351" s="354"/>
      <c r="KO351" s="354"/>
      <c r="KP351" s="354"/>
      <c r="KQ351" s="354"/>
      <c r="KR351" s="354"/>
      <c r="KS351" s="354"/>
      <c r="KT351" s="354"/>
      <c r="KU351" s="354"/>
      <c r="KV351" s="51"/>
      <c r="KW351" s="47"/>
      <c r="KX351" s="47"/>
      <c r="KY351" s="47"/>
      <c r="KZ351" s="47"/>
      <c r="LA351" s="47"/>
      <c r="LB351" s="47"/>
      <c r="LC351" s="47"/>
      <c r="LD351" s="361"/>
      <c r="LE351" s="361"/>
      <c r="LF351" s="361"/>
      <c r="LG351" s="361"/>
      <c r="LH351" s="361"/>
      <c r="LI351" s="361"/>
      <c r="LJ351" s="361"/>
      <c r="LK351" s="361"/>
      <c r="LL351" s="361"/>
      <c r="LM351" s="361"/>
      <c r="LN351" s="361"/>
      <c r="LO351" s="361"/>
      <c r="LP351" s="361"/>
      <c r="LQ351" s="354"/>
      <c r="LR351" s="354"/>
      <c r="LS351" s="354"/>
      <c r="LT351" s="354"/>
      <c r="LU351" s="354"/>
      <c r="LV351" s="354"/>
      <c r="LW351" s="51"/>
      <c r="LX351" s="354"/>
      <c r="LY351" s="354"/>
      <c r="LZ351" s="354"/>
      <c r="MA351" s="354"/>
      <c r="MB351" s="363"/>
      <c r="MC351" s="363"/>
      <c r="MD351" s="354"/>
      <c r="ME351" s="354"/>
      <c r="MF351" s="354"/>
      <c r="MG351" s="354"/>
      <c r="MH351" s="354"/>
      <c r="MI351" s="354"/>
      <c r="MJ351" s="354"/>
      <c r="MK351" s="354"/>
      <c r="ML351" s="354"/>
      <c r="MM351" s="354"/>
      <c r="MN351" s="354"/>
      <c r="MO351" s="354"/>
      <c r="MP351" s="354"/>
      <c r="MQ351" s="354"/>
      <c r="MR351" s="354"/>
      <c r="MS351" s="51"/>
      <c r="MT351" s="364">
        <f t="shared" si="219"/>
        <v>0</v>
      </c>
      <c r="MU351" s="365">
        <f t="shared" si="220"/>
        <v>0</v>
      </c>
      <c r="MV351" s="366">
        <f t="shared" si="221"/>
        <v>0</v>
      </c>
      <c r="MW351" s="365">
        <v>0</v>
      </c>
      <c r="MX351" s="365">
        <v>190</v>
      </c>
      <c r="MY351" s="54"/>
      <c r="MZ351" s="708"/>
      <c r="NA351" s="708">
        <v>0.28</v>
      </c>
      <c r="NB351" s="709">
        <f t="shared" si="222"/>
        <v>0</v>
      </c>
      <c r="NC351" s="710"/>
      <c r="ND351" s="710">
        <v>2</v>
      </c>
      <c r="NE351" s="738">
        <f t="shared" si="248"/>
        <v>-0.0660980810234539</v>
      </c>
      <c r="NF351" s="739"/>
      <c r="NG351" s="739"/>
      <c r="NH351" s="739">
        <v>2</v>
      </c>
      <c r="NI351" s="740">
        <f t="shared" si="223"/>
        <v>3994</v>
      </c>
      <c r="NJ351" s="738">
        <f t="shared" si="213"/>
        <v>-0.0660980810234539</v>
      </c>
      <c r="NK351" s="741"/>
      <c r="NL351" s="742">
        <v>44562</v>
      </c>
      <c r="NM351" s="739">
        <f ca="1" t="shared" si="224"/>
        <v>17.1666666666667</v>
      </c>
      <c r="NN351" s="739">
        <f ca="1" t="shared" si="225"/>
        <v>515</v>
      </c>
      <c r="NO351" s="739">
        <v>2000</v>
      </c>
      <c r="NP351" s="739">
        <f t="shared" si="226"/>
        <v>0</v>
      </c>
      <c r="NQ351" s="761">
        <f t="shared" si="227"/>
        <v>0</v>
      </c>
      <c r="NR351" s="739">
        <f ca="1" t="shared" si="228"/>
        <v>0</v>
      </c>
      <c r="NS351" s="739">
        <f t="shared" si="229"/>
        <v>1997</v>
      </c>
      <c r="NT351" s="739"/>
      <c r="NU351" s="739">
        <f ca="1" t="shared" si="230"/>
        <v>0</v>
      </c>
      <c r="NV351" s="769">
        <f ca="1" t="shared" si="231"/>
        <v>0</v>
      </c>
      <c r="NW351" s="769" t="e">
        <f ca="1" t="shared" si="232"/>
        <v>#DIV/0!</v>
      </c>
      <c r="NX351" s="739"/>
      <c r="NY351" s="739"/>
      <c r="NZ351" s="739"/>
      <c r="OA351" s="739"/>
      <c r="OB351" s="739"/>
      <c r="OC351" s="739"/>
      <c r="OD351" s="739"/>
      <c r="OE351" s="743">
        <f t="shared" si="233"/>
        <v>0</v>
      </c>
      <c r="OF351" s="743">
        <f t="shared" si="234"/>
        <v>0</v>
      </c>
      <c r="OG351" s="743">
        <f t="shared" si="235"/>
        <v>0</v>
      </c>
      <c r="OH351" s="743">
        <f t="shared" si="236"/>
        <v>0</v>
      </c>
      <c r="OI351" s="743">
        <f t="shared" si="237"/>
        <v>0</v>
      </c>
      <c r="OJ351" s="739">
        <f t="shared" si="238"/>
        <v>0</v>
      </c>
      <c r="OK351" s="739">
        <f t="shared" si="239"/>
        <v>0</v>
      </c>
      <c r="OL351" s="739">
        <f t="shared" si="240"/>
        <v>0</v>
      </c>
      <c r="OM351" s="739">
        <f t="shared" si="241"/>
        <v>0</v>
      </c>
      <c r="ON351" s="739">
        <f t="shared" si="242"/>
        <v>0</v>
      </c>
      <c r="OO351" s="739">
        <f t="shared" si="243"/>
        <v>0</v>
      </c>
      <c r="OP351" s="739"/>
      <c r="OQ351" s="739">
        <f t="shared" si="244"/>
        <v>0</v>
      </c>
      <c r="OR351" s="739">
        <f t="shared" si="245"/>
        <v>0</v>
      </c>
      <c r="OS351" s="739">
        <f t="shared" si="246"/>
        <v>0</v>
      </c>
      <c r="OT351" s="739">
        <f t="shared" si="247"/>
        <v>0</v>
      </c>
      <c r="OU351" s="739"/>
      <c r="OV351" s="739"/>
      <c r="OW351" s="739"/>
      <c r="OX351" s="739"/>
      <c r="OY351" s="739"/>
      <c r="OZ351" s="739"/>
      <c r="PA351" s="739"/>
      <c r="PB351" s="739"/>
      <c r="PC351" s="739"/>
      <c r="PD351" s="739"/>
      <c r="PE351" s="739"/>
      <c r="PF351" s="739"/>
      <c r="PG351" s="739"/>
      <c r="PI351" s="28">
        <v>0</v>
      </c>
      <c r="PJ351" s="28">
        <v>0</v>
      </c>
      <c r="PK351" s="28">
        <v>0</v>
      </c>
      <c r="PL351" s="28">
        <v>0</v>
      </c>
      <c r="PM351" s="28">
        <v>0</v>
      </c>
      <c r="PN351" s="28">
        <v>0</v>
      </c>
      <c r="PO351" s="28">
        <v>0</v>
      </c>
      <c r="PP351" s="28">
        <v>0</v>
      </c>
      <c r="PQ351" s="28">
        <v>0</v>
      </c>
      <c r="PR351" s="28">
        <v>0</v>
      </c>
      <c r="PS351" s="28">
        <v>0</v>
      </c>
      <c r="PT351" s="28">
        <v>0</v>
      </c>
      <c r="PU351" s="28">
        <v>0</v>
      </c>
      <c r="PV351" s="28">
        <v>0</v>
      </c>
      <c r="PW351" s="28">
        <v>0</v>
      </c>
    </row>
    <row r="352" s="28" customFormat="1" customHeight="1" spans="1:439">
      <c r="A352" s="847" t="s">
        <v>1334</v>
      </c>
      <c r="B352" s="343"/>
      <c r="C352" s="95" t="s">
        <v>1917</v>
      </c>
      <c r="D352" s="95" t="s">
        <v>2249</v>
      </c>
      <c r="E352" s="411"/>
      <c r="F352" s="290" t="s">
        <v>2269</v>
      </c>
      <c r="G352" s="112" t="s">
        <v>875</v>
      </c>
      <c r="H352" s="113" t="s">
        <v>875</v>
      </c>
      <c r="I352" s="99">
        <f t="shared" si="214"/>
        <v>-432</v>
      </c>
      <c r="J352" s="100">
        <v>1254</v>
      </c>
      <c r="K352" s="454">
        <v>0</v>
      </c>
      <c r="L352" s="150">
        <f t="shared" si="215"/>
        <v>822</v>
      </c>
      <c r="M352" s="151">
        <f t="shared" si="216"/>
        <v>822</v>
      </c>
      <c r="N352" s="455"/>
      <c r="O352" s="35">
        <v>1254</v>
      </c>
      <c r="P352" s="157"/>
      <c r="Q352" s="154">
        <f t="shared" si="217"/>
        <v>0</v>
      </c>
      <c r="R352" s="34">
        <f t="shared" si="218"/>
        <v>0</v>
      </c>
      <c r="S352" s="490"/>
      <c r="T352" s="490"/>
      <c r="U352" s="824"/>
      <c r="V352" s="824"/>
      <c r="W352" s="490"/>
      <c r="X352" s="489"/>
      <c r="Y352" s="505"/>
      <c r="Z352" s="505"/>
      <c r="AA352" s="505"/>
      <c r="AB352" s="505"/>
      <c r="AC352" s="505"/>
      <c r="AD352" s="505"/>
      <c r="AE352" s="505"/>
      <c r="AF352" s="490"/>
      <c r="AG352" s="490"/>
      <c r="AH352" s="490"/>
      <c r="AI352" s="490"/>
      <c r="AJ352" s="490"/>
      <c r="AK352" s="490"/>
      <c r="AL352" s="490"/>
      <c r="AM352" s="490"/>
      <c r="AN352" s="490"/>
      <c r="AO352" s="490"/>
      <c r="AP352" s="490"/>
      <c r="AQ352" s="490"/>
      <c r="AR352" s="490"/>
      <c r="AS352" s="490"/>
      <c r="AT352" s="490"/>
      <c r="AU352" s="490"/>
      <c r="AV352" s="490"/>
      <c r="AW352" s="490"/>
      <c r="AX352" s="490"/>
      <c r="AY352" s="100"/>
      <c r="AZ352" s="48"/>
      <c r="BA352" s="48"/>
      <c r="BB352" s="48"/>
      <c r="BC352" s="48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354"/>
      <c r="BT352" s="354"/>
      <c r="BU352" s="354"/>
      <c r="BV352" s="354"/>
      <c r="BW352" s="354"/>
      <c r="BX352" s="354"/>
      <c r="BY352" s="354"/>
      <c r="BZ352" s="354"/>
      <c r="CA352" s="354"/>
      <c r="CB352" s="354"/>
      <c r="CC352" s="354"/>
      <c r="CD352" s="354"/>
      <c r="CE352" s="354"/>
      <c r="CF352" s="354"/>
      <c r="CG352" s="354"/>
      <c r="CH352" s="354"/>
      <c r="CI352" s="354"/>
      <c r="CJ352" s="354"/>
      <c r="CK352" s="354"/>
      <c r="CL352" s="354"/>
      <c r="CM352" s="354"/>
      <c r="CN352" s="354"/>
      <c r="CO352" s="354"/>
      <c r="CP352" s="358"/>
      <c r="CQ352" s="48"/>
      <c r="CR352" s="354"/>
      <c r="CS352" s="354"/>
      <c r="CT352" s="355"/>
      <c r="CU352" s="354"/>
      <c r="CV352" s="354"/>
      <c r="CW352" s="354"/>
      <c r="CX352" s="354"/>
      <c r="CY352" s="354"/>
      <c r="CZ352" s="354"/>
      <c r="DA352" s="356"/>
      <c r="DB352" s="354"/>
      <c r="DC352" s="354"/>
      <c r="DD352" s="354"/>
      <c r="DE352" s="354"/>
      <c r="DF352" s="354"/>
      <c r="DG352" s="354"/>
      <c r="DH352" s="354"/>
      <c r="DI352" s="354"/>
      <c r="DJ352" s="354"/>
      <c r="DK352" s="354"/>
      <c r="DL352" s="354"/>
      <c r="DM352" s="354"/>
      <c r="DN352" s="354"/>
      <c r="DO352" s="354"/>
      <c r="DP352" s="354"/>
      <c r="DQ352" s="354"/>
      <c r="DR352" s="354"/>
      <c r="DS352" s="354"/>
      <c r="DT352" s="354"/>
      <c r="DU352" s="354"/>
      <c r="DV352" s="354"/>
      <c r="DW352" s="354"/>
      <c r="DX352" s="354"/>
      <c r="DY352" s="354"/>
      <c r="DZ352" s="357"/>
      <c r="EA352" s="356"/>
      <c r="EB352" s="356"/>
      <c r="EC352" s="356"/>
      <c r="ED352" s="356"/>
      <c r="EE352" s="358"/>
      <c r="EF352" s="48"/>
      <c r="EG352" s="46"/>
      <c r="EH352" s="46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8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354"/>
      <c r="FR352" s="354"/>
      <c r="FS352" s="354"/>
      <c r="FT352" s="354"/>
      <c r="FU352" s="354"/>
      <c r="FV352" s="354"/>
      <c r="FW352" s="354"/>
      <c r="FX352" s="354"/>
      <c r="FY352" s="354"/>
      <c r="FZ352" s="354"/>
      <c r="GA352" s="354"/>
      <c r="GB352" s="354"/>
      <c r="GC352" s="354"/>
      <c r="GD352" s="354"/>
      <c r="GE352" s="354"/>
      <c r="GF352" s="354"/>
      <c r="GG352" s="354"/>
      <c r="GH352" s="354"/>
      <c r="GI352" s="354"/>
      <c r="GJ352" s="354"/>
      <c r="GK352" s="354"/>
      <c r="GL352" s="354"/>
      <c r="GM352" s="354"/>
      <c r="GN352" s="354"/>
      <c r="GO352" s="354"/>
      <c r="GP352" s="354"/>
      <c r="GQ352" s="354"/>
      <c r="GR352" s="354"/>
      <c r="GS352" s="354"/>
      <c r="GT352" s="354"/>
      <c r="GU352" s="354"/>
      <c r="GV352" s="354"/>
      <c r="GW352" s="354"/>
      <c r="GX352" s="354"/>
      <c r="GY352" s="354"/>
      <c r="GZ352" s="354"/>
      <c r="HA352" s="354"/>
      <c r="HB352" s="354"/>
      <c r="HC352" s="354"/>
      <c r="HD352" s="354"/>
      <c r="HE352" s="354">
        <v>432</v>
      </c>
      <c r="HF352" s="354"/>
      <c r="HG352" s="354"/>
      <c r="HH352" s="354"/>
      <c r="HI352" s="354"/>
      <c r="HJ352" s="354"/>
      <c r="HK352" s="354"/>
      <c r="HL352" s="354"/>
      <c r="HM352" s="354"/>
      <c r="HN352" s="354"/>
      <c r="HO352" s="354"/>
      <c r="HP352" s="354"/>
      <c r="HQ352" s="354"/>
      <c r="HR352" s="354"/>
      <c r="HS352" s="354"/>
      <c r="HT352" s="354"/>
      <c r="HU352" s="354"/>
      <c r="HV352" s="354"/>
      <c r="HW352" s="354"/>
      <c r="HX352" s="354"/>
      <c r="HY352" s="354"/>
      <c r="HZ352" s="354"/>
      <c r="IA352" s="354"/>
      <c r="IB352" s="354"/>
      <c r="IC352" s="354"/>
      <c r="ID352" s="354"/>
      <c r="IE352" s="354"/>
      <c r="IF352" s="354"/>
      <c r="IG352" s="354"/>
      <c r="IH352" s="354"/>
      <c r="II352" s="354"/>
      <c r="IJ352" s="354"/>
      <c r="IK352" s="354"/>
      <c r="IL352" s="354"/>
      <c r="IM352" s="354"/>
      <c r="IN352" s="354"/>
      <c r="IO352" s="354"/>
      <c r="IP352" s="354"/>
      <c r="IQ352" s="354"/>
      <c r="IR352" s="50"/>
      <c r="IS352" s="47"/>
      <c r="IT352" s="47"/>
      <c r="IU352" s="47"/>
      <c r="IV352" s="47"/>
      <c r="IW352" s="47"/>
      <c r="IX352" s="47"/>
      <c r="IY352" s="47"/>
      <c r="IZ352" s="47"/>
      <c r="JA352" s="47"/>
      <c r="JB352" s="47"/>
      <c r="JC352" s="47"/>
      <c r="JD352" s="47"/>
      <c r="JE352" s="47"/>
      <c r="JF352" s="47"/>
      <c r="JG352" s="47"/>
      <c r="JH352" s="47"/>
      <c r="JI352" s="47"/>
      <c r="JJ352" s="47"/>
      <c r="JK352" s="47"/>
      <c r="JL352" s="354"/>
      <c r="JM352" s="354"/>
      <c r="JN352" s="354"/>
      <c r="JO352" s="354"/>
      <c r="JP352" s="354"/>
      <c r="JQ352" s="354"/>
      <c r="JR352" s="354"/>
      <c r="JS352" s="354"/>
      <c r="JT352" s="354"/>
      <c r="JU352" s="354"/>
      <c r="JV352" s="354"/>
      <c r="JW352" s="354"/>
      <c r="JX352" s="354"/>
      <c r="JY352" s="354"/>
      <c r="JZ352" s="354"/>
      <c r="KA352" s="354"/>
      <c r="KB352" s="354"/>
      <c r="KC352" s="354"/>
      <c r="KD352" s="354"/>
      <c r="KE352" s="354"/>
      <c r="KF352" s="354"/>
      <c r="KG352" s="354"/>
      <c r="KH352" s="354"/>
      <c r="KI352" s="354"/>
      <c r="KJ352" s="354"/>
      <c r="KK352" s="354"/>
      <c r="KL352" s="354"/>
      <c r="KM352" s="354"/>
      <c r="KN352" s="354"/>
      <c r="KO352" s="354"/>
      <c r="KP352" s="354"/>
      <c r="KQ352" s="354"/>
      <c r="KR352" s="354"/>
      <c r="KS352" s="354"/>
      <c r="KT352" s="354"/>
      <c r="KU352" s="354"/>
      <c r="KV352" s="51"/>
      <c r="KW352" s="47"/>
      <c r="KX352" s="47"/>
      <c r="KY352" s="47"/>
      <c r="KZ352" s="47"/>
      <c r="LA352" s="47"/>
      <c r="LB352" s="47"/>
      <c r="LC352" s="47"/>
      <c r="LD352" s="361"/>
      <c r="LE352" s="361"/>
      <c r="LF352" s="361"/>
      <c r="LG352" s="361"/>
      <c r="LH352" s="361"/>
      <c r="LI352" s="361"/>
      <c r="LJ352" s="361"/>
      <c r="LK352" s="361"/>
      <c r="LL352" s="361"/>
      <c r="LM352" s="361"/>
      <c r="LN352" s="361"/>
      <c r="LO352" s="361"/>
      <c r="LP352" s="361"/>
      <c r="LQ352" s="354"/>
      <c r="LR352" s="354"/>
      <c r="LS352" s="354"/>
      <c r="LT352" s="354"/>
      <c r="LU352" s="354"/>
      <c r="LV352" s="354"/>
      <c r="LW352" s="51"/>
      <c r="LX352" s="354"/>
      <c r="LY352" s="354"/>
      <c r="LZ352" s="354"/>
      <c r="MA352" s="354"/>
      <c r="MB352" s="363"/>
      <c r="MC352" s="363"/>
      <c r="MD352" s="354"/>
      <c r="ME352" s="354"/>
      <c r="MF352" s="354"/>
      <c r="MG352" s="354"/>
      <c r="MH352" s="354"/>
      <c r="MI352" s="354"/>
      <c r="MJ352" s="354"/>
      <c r="MK352" s="354"/>
      <c r="ML352" s="354"/>
      <c r="MM352" s="354"/>
      <c r="MN352" s="354"/>
      <c r="MO352" s="354"/>
      <c r="MP352" s="354"/>
      <c r="MQ352" s="354"/>
      <c r="MR352" s="354"/>
      <c r="MS352" s="51"/>
      <c r="MT352" s="364">
        <f t="shared" si="219"/>
        <v>432</v>
      </c>
      <c r="MU352" s="365">
        <f t="shared" si="220"/>
        <v>0</v>
      </c>
      <c r="MV352" s="366">
        <f t="shared" si="221"/>
        <v>432</v>
      </c>
      <c r="MW352" s="365">
        <v>570</v>
      </c>
      <c r="MX352" s="365">
        <v>1652</v>
      </c>
      <c r="MY352" s="54"/>
      <c r="MZ352" s="708"/>
      <c r="NA352" s="708">
        <v>0.28</v>
      </c>
      <c r="NB352" s="709">
        <f t="shared" si="222"/>
        <v>120.96</v>
      </c>
      <c r="NC352" s="710"/>
      <c r="ND352" s="710">
        <v>2</v>
      </c>
      <c r="NE352" s="738">
        <f t="shared" si="248"/>
        <v>-0.0660980810234539</v>
      </c>
      <c r="NF352" s="739"/>
      <c r="NG352" s="739"/>
      <c r="NH352" s="739">
        <v>2</v>
      </c>
      <c r="NI352" s="740">
        <f t="shared" si="223"/>
        <v>1644</v>
      </c>
      <c r="NJ352" s="738">
        <f t="shared" si="213"/>
        <v>-0.0660980810234539</v>
      </c>
      <c r="NK352" s="741"/>
      <c r="NL352" s="742">
        <v>44562</v>
      </c>
      <c r="NM352" s="739">
        <f ca="1" t="shared" si="224"/>
        <v>17.1666666666667</v>
      </c>
      <c r="NN352" s="739">
        <f ca="1" t="shared" si="225"/>
        <v>515</v>
      </c>
      <c r="NO352" s="739">
        <v>1254</v>
      </c>
      <c r="NP352" s="739">
        <f t="shared" si="226"/>
        <v>432</v>
      </c>
      <c r="NQ352" s="761">
        <f t="shared" si="227"/>
        <v>0.416184971098266</v>
      </c>
      <c r="NR352" s="739">
        <f ca="1" t="shared" si="228"/>
        <v>0.294966047477412</v>
      </c>
      <c r="NS352" s="739">
        <f t="shared" si="229"/>
        <v>822</v>
      </c>
      <c r="NT352" s="739"/>
      <c r="NU352" s="739">
        <f ca="1" t="shared" si="230"/>
        <v>25.1650485436893</v>
      </c>
      <c r="NV352" s="769">
        <f ca="1" t="shared" si="231"/>
        <v>0.838834951456311</v>
      </c>
      <c r="NW352" s="769">
        <f ca="1" t="shared" si="232"/>
        <v>979.930555555556</v>
      </c>
      <c r="NX352" s="739"/>
      <c r="NY352" s="739"/>
      <c r="NZ352" s="739"/>
      <c r="OA352" s="739"/>
      <c r="OB352" s="739"/>
      <c r="OC352" s="739"/>
      <c r="OD352" s="739"/>
      <c r="OE352" s="743">
        <f t="shared" si="233"/>
        <v>0</v>
      </c>
      <c r="OF352" s="743">
        <f t="shared" si="234"/>
        <v>0</v>
      </c>
      <c r="OG352" s="743">
        <f t="shared" si="235"/>
        <v>0</v>
      </c>
      <c r="OH352" s="743">
        <f t="shared" si="236"/>
        <v>0</v>
      </c>
      <c r="OI352" s="743">
        <f t="shared" si="237"/>
        <v>0</v>
      </c>
      <c r="OJ352" s="739">
        <f t="shared" si="238"/>
        <v>0</v>
      </c>
      <c r="OK352" s="739">
        <f t="shared" si="239"/>
        <v>0</v>
      </c>
      <c r="OL352" s="739">
        <f t="shared" si="240"/>
        <v>0</v>
      </c>
      <c r="OM352" s="739">
        <f t="shared" si="241"/>
        <v>0</v>
      </c>
      <c r="ON352" s="739">
        <f t="shared" si="242"/>
        <v>432</v>
      </c>
      <c r="OO352" s="739">
        <f t="shared" si="243"/>
        <v>0</v>
      </c>
      <c r="OP352" s="739"/>
      <c r="OQ352" s="739">
        <f t="shared" si="244"/>
        <v>0</v>
      </c>
      <c r="OR352" s="739">
        <f t="shared" si="245"/>
        <v>432</v>
      </c>
      <c r="OS352" s="739">
        <f t="shared" si="246"/>
        <v>0</v>
      </c>
      <c r="OT352" s="739">
        <f t="shared" si="247"/>
        <v>0</v>
      </c>
      <c r="OU352" s="739"/>
      <c r="OV352" s="739"/>
      <c r="OW352" s="739"/>
      <c r="OX352" s="739"/>
      <c r="OY352" s="739"/>
      <c r="OZ352" s="739"/>
      <c r="PA352" s="739"/>
      <c r="PB352" s="739"/>
      <c r="PC352" s="739"/>
      <c r="PD352" s="739"/>
      <c r="PE352" s="739"/>
      <c r="PF352" s="739"/>
      <c r="PG352" s="739"/>
      <c r="PI352" s="28">
        <v>0</v>
      </c>
      <c r="PJ352" s="28">
        <v>0</v>
      </c>
      <c r="PK352" s="28">
        <v>0</v>
      </c>
      <c r="PL352" s="28">
        <v>0</v>
      </c>
      <c r="PM352" s="28">
        <v>0</v>
      </c>
      <c r="PN352" s="28">
        <v>72</v>
      </c>
      <c r="PO352" s="28">
        <v>0</v>
      </c>
      <c r="PP352" s="28">
        <v>0</v>
      </c>
      <c r="PQ352" s="28">
        <v>108</v>
      </c>
      <c r="PR352" s="28">
        <v>0</v>
      </c>
      <c r="PS352" s="28">
        <v>0</v>
      </c>
      <c r="PT352" s="28">
        <v>720</v>
      </c>
      <c r="PU352" s="28">
        <v>30</v>
      </c>
      <c r="PV352" s="28">
        <v>930</v>
      </c>
      <c r="PW352" s="28">
        <v>360</v>
      </c>
    </row>
    <row r="353" s="28" customFormat="1" customHeight="1" spans="1:439">
      <c r="A353" s="847" t="s">
        <v>1334</v>
      </c>
      <c r="B353" s="343"/>
      <c r="C353" s="95" t="s">
        <v>1917</v>
      </c>
      <c r="D353" s="95" t="s">
        <v>2249</v>
      </c>
      <c r="E353" s="411"/>
      <c r="F353" s="290" t="s">
        <v>2263</v>
      </c>
      <c r="G353" s="112" t="s">
        <v>846</v>
      </c>
      <c r="H353" s="848" t="s">
        <v>846</v>
      </c>
      <c r="I353" s="99">
        <f t="shared" si="214"/>
        <v>-2</v>
      </c>
      <c r="J353" s="100">
        <v>1882</v>
      </c>
      <c r="K353" s="454">
        <v>-2</v>
      </c>
      <c r="L353" s="150">
        <f t="shared" si="215"/>
        <v>1880</v>
      </c>
      <c r="M353" s="151">
        <f t="shared" si="216"/>
        <v>1880</v>
      </c>
      <c r="N353" s="455"/>
      <c r="O353" s="35">
        <v>1880</v>
      </c>
      <c r="P353" s="157"/>
      <c r="Q353" s="154">
        <f t="shared" si="217"/>
        <v>0</v>
      </c>
      <c r="R353" s="34">
        <f t="shared" si="218"/>
        <v>0</v>
      </c>
      <c r="S353" s="490"/>
      <c r="T353" s="490"/>
      <c r="U353" s="824"/>
      <c r="V353" s="824"/>
      <c r="W353" s="490"/>
      <c r="X353" s="489"/>
      <c r="Y353" s="505"/>
      <c r="Z353" s="505"/>
      <c r="AA353" s="505"/>
      <c r="AB353" s="505"/>
      <c r="AC353" s="505"/>
      <c r="AD353" s="505"/>
      <c r="AE353" s="505"/>
      <c r="AF353" s="490"/>
      <c r="AG353" s="490"/>
      <c r="AH353" s="490"/>
      <c r="AI353" s="490"/>
      <c r="AJ353" s="490"/>
      <c r="AK353" s="490"/>
      <c r="AL353" s="490"/>
      <c r="AM353" s="490"/>
      <c r="AN353" s="490"/>
      <c r="AO353" s="490"/>
      <c r="AP353" s="490"/>
      <c r="AQ353" s="490"/>
      <c r="AR353" s="490"/>
      <c r="AS353" s="490"/>
      <c r="AT353" s="490"/>
      <c r="AU353" s="490"/>
      <c r="AV353" s="490"/>
      <c r="AW353" s="490"/>
      <c r="AX353" s="490"/>
      <c r="AY353" s="100"/>
      <c r="AZ353" s="48"/>
      <c r="BA353" s="48"/>
      <c r="BB353" s="48"/>
      <c r="BC353" s="48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354"/>
      <c r="BT353" s="354"/>
      <c r="BU353" s="354"/>
      <c r="BV353" s="354"/>
      <c r="BW353" s="354"/>
      <c r="BX353" s="354"/>
      <c r="BY353" s="354"/>
      <c r="BZ353" s="354"/>
      <c r="CA353" s="354"/>
      <c r="CB353" s="354"/>
      <c r="CC353" s="354"/>
      <c r="CD353" s="354"/>
      <c r="CE353" s="354"/>
      <c r="CF353" s="354"/>
      <c r="CG353" s="354"/>
      <c r="CH353" s="354"/>
      <c r="CI353" s="354"/>
      <c r="CJ353" s="354"/>
      <c r="CK353" s="354"/>
      <c r="CL353" s="354"/>
      <c r="CM353" s="354"/>
      <c r="CN353" s="354"/>
      <c r="CO353" s="354"/>
      <c r="CP353" s="358"/>
      <c r="CQ353" s="48"/>
      <c r="CR353" s="354"/>
      <c r="CS353" s="354"/>
      <c r="CT353" s="355"/>
      <c r="CU353" s="354"/>
      <c r="CV353" s="354"/>
      <c r="CW353" s="354"/>
      <c r="CX353" s="354"/>
      <c r="CY353" s="354"/>
      <c r="CZ353" s="354"/>
      <c r="DA353" s="356"/>
      <c r="DB353" s="354"/>
      <c r="DC353" s="354"/>
      <c r="DD353" s="354"/>
      <c r="DE353" s="354"/>
      <c r="DF353" s="354"/>
      <c r="DG353" s="354"/>
      <c r="DH353" s="354"/>
      <c r="DI353" s="354"/>
      <c r="DJ353" s="354"/>
      <c r="DK353" s="354"/>
      <c r="DL353" s="354"/>
      <c r="DM353" s="354"/>
      <c r="DN353" s="354"/>
      <c r="DO353" s="354"/>
      <c r="DP353" s="354"/>
      <c r="DQ353" s="354"/>
      <c r="DR353" s="354"/>
      <c r="DS353" s="354"/>
      <c r="DT353" s="354"/>
      <c r="DU353" s="354"/>
      <c r="DV353" s="354"/>
      <c r="DW353" s="354"/>
      <c r="DX353" s="354"/>
      <c r="DY353" s="354"/>
      <c r="DZ353" s="357"/>
      <c r="EA353" s="356"/>
      <c r="EB353" s="356"/>
      <c r="EC353" s="356"/>
      <c r="ED353" s="356"/>
      <c r="EE353" s="358"/>
      <c r="EF353" s="48"/>
      <c r="EG353" s="46"/>
      <c r="EH353" s="46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8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354"/>
      <c r="FR353" s="354"/>
      <c r="FS353" s="354"/>
      <c r="FT353" s="354"/>
      <c r="FU353" s="354"/>
      <c r="FV353" s="354"/>
      <c r="FW353" s="354"/>
      <c r="FX353" s="354"/>
      <c r="FY353" s="354"/>
      <c r="FZ353" s="354"/>
      <c r="GA353" s="354"/>
      <c r="GB353" s="354"/>
      <c r="GC353" s="354"/>
      <c r="GD353" s="354"/>
      <c r="GE353" s="354"/>
      <c r="GF353" s="354"/>
      <c r="GG353" s="354"/>
      <c r="GH353" s="354"/>
      <c r="GI353" s="354"/>
      <c r="GJ353" s="354"/>
      <c r="GK353" s="354"/>
      <c r="GL353" s="354"/>
      <c r="GM353" s="354"/>
      <c r="GN353" s="354"/>
      <c r="GO353" s="354"/>
      <c r="GP353" s="354"/>
      <c r="GQ353" s="354"/>
      <c r="GR353" s="354"/>
      <c r="GS353" s="354"/>
      <c r="GT353" s="354"/>
      <c r="GU353" s="354"/>
      <c r="GV353" s="354"/>
      <c r="GW353" s="354"/>
      <c r="GX353" s="354"/>
      <c r="GY353" s="354"/>
      <c r="GZ353" s="354"/>
      <c r="HA353" s="354"/>
      <c r="HB353" s="354"/>
      <c r="HC353" s="354"/>
      <c r="HD353" s="354"/>
      <c r="HE353" s="354"/>
      <c r="HF353" s="354"/>
      <c r="HG353" s="354"/>
      <c r="HH353" s="354"/>
      <c r="HI353" s="354"/>
      <c r="HJ353" s="354"/>
      <c r="HK353" s="354"/>
      <c r="HL353" s="354"/>
      <c r="HM353" s="354"/>
      <c r="HN353" s="354"/>
      <c r="HO353" s="354"/>
      <c r="HP353" s="354"/>
      <c r="HQ353" s="354"/>
      <c r="HR353" s="354"/>
      <c r="HS353" s="354"/>
      <c r="HT353" s="354"/>
      <c r="HU353" s="354"/>
      <c r="HV353" s="354"/>
      <c r="HW353" s="354"/>
      <c r="HX353" s="354"/>
      <c r="HY353" s="354"/>
      <c r="HZ353" s="354"/>
      <c r="IA353" s="354"/>
      <c r="IB353" s="354"/>
      <c r="IC353" s="354"/>
      <c r="ID353" s="354"/>
      <c r="IE353" s="354"/>
      <c r="IF353" s="354"/>
      <c r="IG353" s="354"/>
      <c r="IH353" s="354"/>
      <c r="II353" s="354"/>
      <c r="IJ353" s="354"/>
      <c r="IK353" s="354"/>
      <c r="IL353" s="354"/>
      <c r="IM353" s="354"/>
      <c r="IN353" s="354"/>
      <c r="IO353" s="354"/>
      <c r="IP353" s="354"/>
      <c r="IQ353" s="354"/>
      <c r="IR353" s="50"/>
      <c r="IS353" s="47"/>
      <c r="IT353" s="47"/>
      <c r="IU353" s="47"/>
      <c r="IV353" s="47"/>
      <c r="IW353" s="47"/>
      <c r="IX353" s="47"/>
      <c r="IY353" s="47"/>
      <c r="IZ353" s="47"/>
      <c r="JA353" s="47"/>
      <c r="JB353" s="47"/>
      <c r="JC353" s="47"/>
      <c r="JD353" s="47"/>
      <c r="JE353" s="47"/>
      <c r="JF353" s="47"/>
      <c r="JG353" s="47"/>
      <c r="JH353" s="47"/>
      <c r="JI353" s="47"/>
      <c r="JJ353" s="47"/>
      <c r="JK353" s="47"/>
      <c r="JL353" s="354"/>
      <c r="JM353" s="354"/>
      <c r="JN353" s="354"/>
      <c r="JO353" s="354"/>
      <c r="JP353" s="354"/>
      <c r="JQ353" s="354"/>
      <c r="JR353" s="354"/>
      <c r="JS353" s="354"/>
      <c r="JT353" s="354"/>
      <c r="JU353" s="354"/>
      <c r="JV353" s="354"/>
      <c r="JW353" s="354"/>
      <c r="JX353" s="354"/>
      <c r="JY353" s="354"/>
      <c r="JZ353" s="354"/>
      <c r="KA353" s="354"/>
      <c r="KB353" s="354"/>
      <c r="KC353" s="354"/>
      <c r="KD353" s="354"/>
      <c r="KE353" s="354"/>
      <c r="KF353" s="354"/>
      <c r="KG353" s="354"/>
      <c r="KH353" s="354"/>
      <c r="KI353" s="354"/>
      <c r="KJ353" s="354"/>
      <c r="KK353" s="354"/>
      <c r="KL353" s="354"/>
      <c r="KM353" s="354"/>
      <c r="KN353" s="354"/>
      <c r="KO353" s="354"/>
      <c r="KP353" s="354"/>
      <c r="KQ353" s="354"/>
      <c r="KR353" s="354"/>
      <c r="KS353" s="354"/>
      <c r="KT353" s="354"/>
      <c r="KU353" s="354"/>
      <c r="KV353" s="51"/>
      <c r="KW353" s="47"/>
      <c r="KX353" s="47"/>
      <c r="KY353" s="47"/>
      <c r="KZ353" s="47"/>
      <c r="LA353" s="47"/>
      <c r="LB353" s="47"/>
      <c r="LC353" s="47"/>
      <c r="LD353" s="361"/>
      <c r="LE353" s="361"/>
      <c r="LF353" s="361"/>
      <c r="LG353" s="361"/>
      <c r="LH353" s="361"/>
      <c r="LI353" s="361"/>
      <c r="LJ353" s="361"/>
      <c r="LK353" s="361"/>
      <c r="LL353" s="361"/>
      <c r="LM353" s="361"/>
      <c r="LN353" s="361"/>
      <c r="LO353" s="361"/>
      <c r="LP353" s="361"/>
      <c r="LQ353" s="354"/>
      <c r="LR353" s="354"/>
      <c r="LS353" s="354"/>
      <c r="LT353" s="354"/>
      <c r="LU353" s="354"/>
      <c r="LV353" s="354"/>
      <c r="LW353" s="51"/>
      <c r="LX353" s="354"/>
      <c r="LY353" s="354"/>
      <c r="LZ353" s="354"/>
      <c r="MA353" s="354"/>
      <c r="MB353" s="363"/>
      <c r="MC353" s="363"/>
      <c r="MD353" s="354"/>
      <c r="ME353" s="354"/>
      <c r="MF353" s="354"/>
      <c r="MG353" s="354"/>
      <c r="MH353" s="354"/>
      <c r="MI353" s="354"/>
      <c r="MJ353" s="354"/>
      <c r="MK353" s="354"/>
      <c r="ML353" s="354"/>
      <c r="MM353" s="354"/>
      <c r="MN353" s="354"/>
      <c r="MO353" s="354"/>
      <c r="MP353" s="354"/>
      <c r="MQ353" s="354"/>
      <c r="MR353" s="354"/>
      <c r="MS353" s="51"/>
      <c r="MT353" s="364">
        <f t="shared" si="219"/>
        <v>0</v>
      </c>
      <c r="MU353" s="365">
        <f t="shared" si="220"/>
        <v>0</v>
      </c>
      <c r="MV353" s="366">
        <f t="shared" si="221"/>
        <v>0</v>
      </c>
      <c r="MW353" s="365">
        <v>416</v>
      </c>
      <c r="MX353" s="365">
        <v>0</v>
      </c>
      <c r="MY353" s="54"/>
      <c r="MZ353" s="708"/>
      <c r="NA353" s="708">
        <v>0.28</v>
      </c>
      <c r="NB353" s="709">
        <f t="shared" si="222"/>
        <v>0</v>
      </c>
      <c r="NC353" s="710"/>
      <c r="ND353" s="710">
        <v>1.82</v>
      </c>
      <c r="NE353" s="738">
        <f t="shared" si="248"/>
        <v>0.0298507462686567</v>
      </c>
      <c r="NF353" s="739"/>
      <c r="NG353" s="739"/>
      <c r="NH353" s="739">
        <v>1.82</v>
      </c>
      <c r="NI353" s="740">
        <f t="shared" si="223"/>
        <v>3421.6</v>
      </c>
      <c r="NJ353" s="738">
        <f t="shared" si="213"/>
        <v>0.0298507462686567</v>
      </c>
      <c r="NK353" s="741"/>
      <c r="NL353" s="742">
        <v>44562</v>
      </c>
      <c r="NM353" s="739">
        <f ca="1" t="shared" si="224"/>
        <v>17.1666666666667</v>
      </c>
      <c r="NN353" s="739">
        <f ca="1" t="shared" si="225"/>
        <v>515</v>
      </c>
      <c r="NO353" s="739">
        <v>1880</v>
      </c>
      <c r="NP353" s="739">
        <f t="shared" si="226"/>
        <v>0</v>
      </c>
      <c r="NQ353" s="761">
        <f t="shared" si="227"/>
        <v>0</v>
      </c>
      <c r="NR353" s="739">
        <f ca="1" t="shared" si="228"/>
        <v>0</v>
      </c>
      <c r="NS353" s="739">
        <f t="shared" si="229"/>
        <v>1880</v>
      </c>
      <c r="NT353" s="739"/>
      <c r="NU353" s="739">
        <f ca="1" t="shared" si="230"/>
        <v>0</v>
      </c>
      <c r="NV353" s="769">
        <f ca="1" t="shared" si="231"/>
        <v>0</v>
      </c>
      <c r="NW353" s="769" t="e">
        <f ca="1" t="shared" si="232"/>
        <v>#DIV/0!</v>
      </c>
      <c r="NX353" s="739"/>
      <c r="NY353" s="739"/>
      <c r="NZ353" s="739"/>
      <c r="OA353" s="739"/>
      <c r="OB353" s="739"/>
      <c r="OC353" s="739"/>
      <c r="OD353" s="739"/>
      <c r="OE353" s="743">
        <f t="shared" si="233"/>
        <v>0</v>
      </c>
      <c r="OF353" s="743">
        <f t="shared" si="234"/>
        <v>0</v>
      </c>
      <c r="OG353" s="743">
        <f t="shared" si="235"/>
        <v>0</v>
      </c>
      <c r="OH353" s="743">
        <f t="shared" si="236"/>
        <v>0</v>
      </c>
      <c r="OI353" s="743">
        <f t="shared" si="237"/>
        <v>0</v>
      </c>
      <c r="OJ353" s="739">
        <f t="shared" si="238"/>
        <v>0</v>
      </c>
      <c r="OK353" s="739">
        <f t="shared" si="239"/>
        <v>0</v>
      </c>
      <c r="OL353" s="739">
        <f t="shared" si="240"/>
        <v>0</v>
      </c>
      <c r="OM353" s="739">
        <f t="shared" si="241"/>
        <v>0</v>
      </c>
      <c r="ON353" s="739">
        <f t="shared" si="242"/>
        <v>0</v>
      </c>
      <c r="OO353" s="739">
        <f t="shared" si="243"/>
        <v>0</v>
      </c>
      <c r="OP353" s="739"/>
      <c r="OQ353" s="739">
        <f t="shared" si="244"/>
        <v>0</v>
      </c>
      <c r="OR353" s="739">
        <f t="shared" si="245"/>
        <v>0</v>
      </c>
      <c r="OS353" s="739">
        <f t="shared" si="246"/>
        <v>0</v>
      </c>
      <c r="OT353" s="739">
        <f t="shared" si="247"/>
        <v>0</v>
      </c>
      <c r="OU353" s="739"/>
      <c r="OV353" s="739"/>
      <c r="OW353" s="739"/>
      <c r="OX353" s="739"/>
      <c r="OY353" s="739"/>
      <c r="OZ353" s="739"/>
      <c r="PA353" s="739"/>
      <c r="PB353" s="739"/>
      <c r="PC353" s="739"/>
      <c r="PD353" s="739"/>
      <c r="PE353" s="739"/>
      <c r="PF353" s="739"/>
      <c r="PG353" s="739"/>
      <c r="PI353" s="28">
        <v>0</v>
      </c>
      <c r="PJ353" s="28">
        <v>0</v>
      </c>
      <c r="PK353" s="28">
        <v>0</v>
      </c>
      <c r="PL353" s="28">
        <v>200</v>
      </c>
      <c r="PM353" s="28">
        <v>0</v>
      </c>
      <c r="PN353" s="28">
        <v>0</v>
      </c>
      <c r="PO353" s="28">
        <v>0</v>
      </c>
      <c r="PP353" s="28">
        <v>0</v>
      </c>
      <c r="PQ353" s="28">
        <v>0</v>
      </c>
      <c r="PR353" s="28">
        <v>0</v>
      </c>
      <c r="PS353" s="28">
        <v>0</v>
      </c>
      <c r="PT353" s="28">
        <v>432</v>
      </c>
      <c r="PU353" s="28">
        <v>0</v>
      </c>
      <c r="PV353" s="28">
        <v>632</v>
      </c>
      <c r="PW353" s="28">
        <v>216</v>
      </c>
    </row>
    <row r="354" s="28" customFormat="1" customHeight="1" spans="1:439">
      <c r="A354" s="847" t="s">
        <v>1334</v>
      </c>
      <c r="B354" s="343"/>
      <c r="C354" s="95" t="s">
        <v>1917</v>
      </c>
      <c r="D354" s="95" t="s">
        <v>2249</v>
      </c>
      <c r="E354" s="411"/>
      <c r="F354" s="290" t="s">
        <v>2267</v>
      </c>
      <c r="G354" s="112" t="s">
        <v>846</v>
      </c>
      <c r="H354" s="848" t="s">
        <v>846</v>
      </c>
      <c r="I354" s="99">
        <f t="shared" si="214"/>
        <v>0</v>
      </c>
      <c r="J354" s="100">
        <v>800</v>
      </c>
      <c r="K354" s="454">
        <v>0</v>
      </c>
      <c r="L354" s="150">
        <f t="shared" si="215"/>
        <v>800</v>
      </c>
      <c r="M354" s="151">
        <f t="shared" si="216"/>
        <v>800</v>
      </c>
      <c r="N354" s="455"/>
      <c r="O354" s="35">
        <v>800</v>
      </c>
      <c r="P354" s="157"/>
      <c r="Q354" s="154">
        <f t="shared" si="217"/>
        <v>0</v>
      </c>
      <c r="R354" s="34">
        <f t="shared" si="218"/>
        <v>0</v>
      </c>
      <c r="S354" s="490"/>
      <c r="T354" s="490"/>
      <c r="U354" s="824"/>
      <c r="V354" s="824"/>
      <c r="W354" s="490"/>
      <c r="X354" s="489"/>
      <c r="Y354" s="505"/>
      <c r="Z354" s="505"/>
      <c r="AA354" s="505"/>
      <c r="AB354" s="505"/>
      <c r="AC354" s="505"/>
      <c r="AD354" s="505"/>
      <c r="AE354" s="505"/>
      <c r="AF354" s="490"/>
      <c r="AG354" s="490"/>
      <c r="AH354" s="490"/>
      <c r="AI354" s="490"/>
      <c r="AJ354" s="490"/>
      <c r="AK354" s="490"/>
      <c r="AL354" s="490"/>
      <c r="AM354" s="490"/>
      <c r="AN354" s="490"/>
      <c r="AO354" s="490"/>
      <c r="AP354" s="490"/>
      <c r="AQ354" s="490"/>
      <c r="AR354" s="490"/>
      <c r="AS354" s="490"/>
      <c r="AT354" s="490"/>
      <c r="AU354" s="490"/>
      <c r="AV354" s="490"/>
      <c r="AW354" s="490"/>
      <c r="AX354" s="490"/>
      <c r="AY354" s="100"/>
      <c r="AZ354" s="48"/>
      <c r="BA354" s="48"/>
      <c r="BB354" s="48"/>
      <c r="BC354" s="48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354"/>
      <c r="BT354" s="354"/>
      <c r="BU354" s="354"/>
      <c r="BV354" s="354"/>
      <c r="BW354" s="354"/>
      <c r="BX354" s="354"/>
      <c r="BY354" s="354"/>
      <c r="BZ354" s="354"/>
      <c r="CA354" s="354"/>
      <c r="CB354" s="354"/>
      <c r="CC354" s="354"/>
      <c r="CD354" s="354"/>
      <c r="CE354" s="354"/>
      <c r="CF354" s="354"/>
      <c r="CG354" s="354"/>
      <c r="CH354" s="354"/>
      <c r="CI354" s="354"/>
      <c r="CJ354" s="354"/>
      <c r="CK354" s="354"/>
      <c r="CL354" s="354"/>
      <c r="CM354" s="354"/>
      <c r="CN354" s="354"/>
      <c r="CO354" s="354"/>
      <c r="CP354" s="358"/>
      <c r="CQ354" s="48"/>
      <c r="CR354" s="354"/>
      <c r="CS354" s="354"/>
      <c r="CT354" s="355"/>
      <c r="CU354" s="354"/>
      <c r="CV354" s="354"/>
      <c r="CW354" s="354"/>
      <c r="CX354" s="354"/>
      <c r="CY354" s="354"/>
      <c r="CZ354" s="354"/>
      <c r="DA354" s="356"/>
      <c r="DB354" s="354"/>
      <c r="DC354" s="354"/>
      <c r="DD354" s="354"/>
      <c r="DE354" s="354"/>
      <c r="DF354" s="354"/>
      <c r="DG354" s="354"/>
      <c r="DH354" s="354"/>
      <c r="DI354" s="354"/>
      <c r="DJ354" s="354"/>
      <c r="DK354" s="354"/>
      <c r="DL354" s="354"/>
      <c r="DM354" s="354"/>
      <c r="DN354" s="354"/>
      <c r="DO354" s="354"/>
      <c r="DP354" s="354"/>
      <c r="DQ354" s="354"/>
      <c r="DR354" s="354"/>
      <c r="DS354" s="354"/>
      <c r="DT354" s="354"/>
      <c r="DU354" s="354"/>
      <c r="DV354" s="354"/>
      <c r="DW354" s="354"/>
      <c r="DX354" s="354"/>
      <c r="DY354" s="354"/>
      <c r="DZ354" s="357"/>
      <c r="EA354" s="356"/>
      <c r="EB354" s="356"/>
      <c r="EC354" s="356"/>
      <c r="ED354" s="356"/>
      <c r="EE354" s="358"/>
      <c r="EF354" s="48"/>
      <c r="EG354" s="46"/>
      <c r="EH354" s="46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8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354"/>
      <c r="FR354" s="354"/>
      <c r="FS354" s="354"/>
      <c r="FT354" s="354"/>
      <c r="FU354" s="354"/>
      <c r="FV354" s="354"/>
      <c r="FW354" s="354"/>
      <c r="FX354" s="354"/>
      <c r="FY354" s="354"/>
      <c r="FZ354" s="354"/>
      <c r="GA354" s="354"/>
      <c r="GB354" s="354"/>
      <c r="GC354" s="354"/>
      <c r="GD354" s="354"/>
      <c r="GE354" s="354"/>
      <c r="GF354" s="354"/>
      <c r="GG354" s="354"/>
      <c r="GH354" s="354"/>
      <c r="GI354" s="354"/>
      <c r="GJ354" s="354"/>
      <c r="GK354" s="354"/>
      <c r="GL354" s="354"/>
      <c r="GM354" s="354"/>
      <c r="GN354" s="354"/>
      <c r="GO354" s="354"/>
      <c r="GP354" s="354"/>
      <c r="GQ354" s="354"/>
      <c r="GR354" s="354"/>
      <c r="GS354" s="354"/>
      <c r="GT354" s="354"/>
      <c r="GU354" s="354"/>
      <c r="GV354" s="354"/>
      <c r="GW354" s="354"/>
      <c r="GX354" s="354"/>
      <c r="GY354" s="354"/>
      <c r="GZ354" s="354"/>
      <c r="HA354" s="354"/>
      <c r="HB354" s="354"/>
      <c r="HC354" s="354"/>
      <c r="HD354" s="354"/>
      <c r="HE354" s="354"/>
      <c r="HF354" s="354"/>
      <c r="HG354" s="354"/>
      <c r="HH354" s="354"/>
      <c r="HI354" s="354"/>
      <c r="HJ354" s="354"/>
      <c r="HK354" s="354"/>
      <c r="HL354" s="354"/>
      <c r="HM354" s="354"/>
      <c r="HN354" s="354"/>
      <c r="HO354" s="354"/>
      <c r="HP354" s="354"/>
      <c r="HQ354" s="354"/>
      <c r="HR354" s="354"/>
      <c r="HS354" s="354"/>
      <c r="HT354" s="354"/>
      <c r="HU354" s="354"/>
      <c r="HV354" s="354"/>
      <c r="HW354" s="354"/>
      <c r="HX354" s="354"/>
      <c r="HY354" s="354"/>
      <c r="HZ354" s="354"/>
      <c r="IA354" s="354"/>
      <c r="IB354" s="354"/>
      <c r="IC354" s="354"/>
      <c r="ID354" s="354"/>
      <c r="IE354" s="354"/>
      <c r="IF354" s="354"/>
      <c r="IG354" s="354"/>
      <c r="IH354" s="354"/>
      <c r="II354" s="354"/>
      <c r="IJ354" s="354"/>
      <c r="IK354" s="354"/>
      <c r="IL354" s="354"/>
      <c r="IM354" s="354"/>
      <c r="IN354" s="354"/>
      <c r="IO354" s="354"/>
      <c r="IP354" s="354"/>
      <c r="IQ354" s="354"/>
      <c r="IR354" s="50"/>
      <c r="IS354" s="47"/>
      <c r="IT354" s="47"/>
      <c r="IU354" s="47"/>
      <c r="IV354" s="47"/>
      <c r="IW354" s="47"/>
      <c r="IX354" s="47"/>
      <c r="IY354" s="47"/>
      <c r="IZ354" s="47"/>
      <c r="JA354" s="47"/>
      <c r="JB354" s="47"/>
      <c r="JC354" s="47"/>
      <c r="JD354" s="47"/>
      <c r="JE354" s="47"/>
      <c r="JF354" s="47"/>
      <c r="JG354" s="47"/>
      <c r="JH354" s="47"/>
      <c r="JI354" s="47"/>
      <c r="JJ354" s="47"/>
      <c r="JK354" s="47"/>
      <c r="JL354" s="354"/>
      <c r="JM354" s="354"/>
      <c r="JN354" s="354"/>
      <c r="JO354" s="354"/>
      <c r="JP354" s="354"/>
      <c r="JQ354" s="354"/>
      <c r="JR354" s="354"/>
      <c r="JS354" s="354"/>
      <c r="JT354" s="354"/>
      <c r="JU354" s="354"/>
      <c r="JV354" s="354"/>
      <c r="JW354" s="354"/>
      <c r="JX354" s="354"/>
      <c r="JY354" s="354"/>
      <c r="JZ354" s="354"/>
      <c r="KA354" s="354"/>
      <c r="KB354" s="354"/>
      <c r="KC354" s="354"/>
      <c r="KD354" s="354"/>
      <c r="KE354" s="354"/>
      <c r="KF354" s="354"/>
      <c r="KG354" s="354"/>
      <c r="KH354" s="354"/>
      <c r="KI354" s="354"/>
      <c r="KJ354" s="354"/>
      <c r="KK354" s="354"/>
      <c r="KL354" s="354"/>
      <c r="KM354" s="354"/>
      <c r="KN354" s="354"/>
      <c r="KO354" s="354"/>
      <c r="KP354" s="354"/>
      <c r="KQ354" s="354"/>
      <c r="KR354" s="354"/>
      <c r="KS354" s="354"/>
      <c r="KT354" s="354"/>
      <c r="KU354" s="354"/>
      <c r="KV354" s="51"/>
      <c r="KW354" s="47"/>
      <c r="KX354" s="47"/>
      <c r="KY354" s="47"/>
      <c r="KZ354" s="47"/>
      <c r="LA354" s="47"/>
      <c r="LB354" s="47"/>
      <c r="LC354" s="47"/>
      <c r="LD354" s="361"/>
      <c r="LE354" s="361"/>
      <c r="LF354" s="361"/>
      <c r="LG354" s="361"/>
      <c r="LH354" s="361"/>
      <c r="LI354" s="361"/>
      <c r="LJ354" s="361"/>
      <c r="LK354" s="361"/>
      <c r="LL354" s="361"/>
      <c r="LM354" s="361"/>
      <c r="LN354" s="361"/>
      <c r="LO354" s="361"/>
      <c r="LP354" s="361"/>
      <c r="LQ354" s="354"/>
      <c r="LR354" s="354"/>
      <c r="LS354" s="354"/>
      <c r="LT354" s="354"/>
      <c r="LU354" s="354"/>
      <c r="LV354" s="354"/>
      <c r="LW354" s="51"/>
      <c r="LX354" s="354"/>
      <c r="LY354" s="354"/>
      <c r="LZ354" s="354"/>
      <c r="MA354" s="354"/>
      <c r="MB354" s="363"/>
      <c r="MC354" s="363"/>
      <c r="MD354" s="354"/>
      <c r="ME354" s="354"/>
      <c r="MF354" s="354"/>
      <c r="MG354" s="354"/>
      <c r="MH354" s="354"/>
      <c r="MI354" s="354"/>
      <c r="MJ354" s="354"/>
      <c r="MK354" s="354"/>
      <c r="ML354" s="354"/>
      <c r="MM354" s="354"/>
      <c r="MN354" s="354"/>
      <c r="MO354" s="354"/>
      <c r="MP354" s="354"/>
      <c r="MQ354" s="354"/>
      <c r="MR354" s="354"/>
      <c r="MS354" s="51"/>
      <c r="MT354" s="364">
        <f t="shared" si="219"/>
        <v>0</v>
      </c>
      <c r="MU354" s="365">
        <f t="shared" si="220"/>
        <v>0</v>
      </c>
      <c r="MV354" s="366">
        <f t="shared" si="221"/>
        <v>0</v>
      </c>
      <c r="MW354" s="365">
        <v>180</v>
      </c>
      <c r="MX354" s="365">
        <v>102</v>
      </c>
      <c r="MY354" s="54"/>
      <c r="MZ354" s="708"/>
      <c r="NA354" s="708">
        <v>0.28</v>
      </c>
      <c r="NB354" s="709">
        <f t="shared" si="222"/>
        <v>0</v>
      </c>
      <c r="NC354" s="710"/>
      <c r="ND354" s="710">
        <v>2.11</v>
      </c>
      <c r="NE354" s="738">
        <f t="shared" si="248"/>
        <v>-0.124733475479744</v>
      </c>
      <c r="NF354" s="739"/>
      <c r="NG354" s="739"/>
      <c r="NH354" s="739">
        <v>2.11</v>
      </c>
      <c r="NI354" s="740">
        <f t="shared" si="223"/>
        <v>1688</v>
      </c>
      <c r="NJ354" s="738">
        <f t="shared" si="213"/>
        <v>-0.124733475479744</v>
      </c>
      <c r="NK354" s="741"/>
      <c r="NL354" s="742">
        <v>44562</v>
      </c>
      <c r="NM354" s="739">
        <f ca="1" t="shared" si="224"/>
        <v>17.1666666666667</v>
      </c>
      <c r="NN354" s="739">
        <f ca="1" t="shared" si="225"/>
        <v>515</v>
      </c>
      <c r="NO354" s="739">
        <v>800</v>
      </c>
      <c r="NP354" s="739">
        <f t="shared" si="226"/>
        <v>0</v>
      </c>
      <c r="NQ354" s="761">
        <f t="shared" si="227"/>
        <v>0</v>
      </c>
      <c r="NR354" s="739">
        <f ca="1" t="shared" si="228"/>
        <v>0</v>
      </c>
      <c r="NS354" s="739">
        <f t="shared" si="229"/>
        <v>800</v>
      </c>
      <c r="NT354" s="739"/>
      <c r="NU354" s="739">
        <f ca="1" t="shared" si="230"/>
        <v>0</v>
      </c>
      <c r="NV354" s="769">
        <f ca="1" t="shared" si="231"/>
        <v>0</v>
      </c>
      <c r="NW354" s="769" t="e">
        <f ca="1" t="shared" si="232"/>
        <v>#DIV/0!</v>
      </c>
      <c r="NX354" s="739"/>
      <c r="NY354" s="739"/>
      <c r="NZ354" s="739"/>
      <c r="OA354" s="739"/>
      <c r="OB354" s="739"/>
      <c r="OC354" s="739"/>
      <c r="OD354" s="739"/>
      <c r="OE354" s="743">
        <f t="shared" si="233"/>
        <v>0</v>
      </c>
      <c r="OF354" s="743">
        <f t="shared" si="234"/>
        <v>0</v>
      </c>
      <c r="OG354" s="743">
        <f t="shared" si="235"/>
        <v>0</v>
      </c>
      <c r="OH354" s="743">
        <f t="shared" si="236"/>
        <v>0</v>
      </c>
      <c r="OI354" s="743">
        <f t="shared" si="237"/>
        <v>0</v>
      </c>
      <c r="OJ354" s="739">
        <f t="shared" si="238"/>
        <v>0</v>
      </c>
      <c r="OK354" s="739">
        <f t="shared" si="239"/>
        <v>0</v>
      </c>
      <c r="OL354" s="739">
        <f t="shared" si="240"/>
        <v>0</v>
      </c>
      <c r="OM354" s="739">
        <f t="shared" si="241"/>
        <v>0</v>
      </c>
      <c r="ON354" s="739">
        <f t="shared" si="242"/>
        <v>0</v>
      </c>
      <c r="OO354" s="739">
        <f t="shared" si="243"/>
        <v>0</v>
      </c>
      <c r="OP354" s="739"/>
      <c r="OQ354" s="739">
        <f t="shared" si="244"/>
        <v>0</v>
      </c>
      <c r="OR354" s="739">
        <f t="shared" si="245"/>
        <v>0</v>
      </c>
      <c r="OS354" s="739">
        <f t="shared" si="246"/>
        <v>0</v>
      </c>
      <c r="OT354" s="739">
        <f t="shared" si="247"/>
        <v>0</v>
      </c>
      <c r="OU354" s="739"/>
      <c r="OV354" s="739"/>
      <c r="OW354" s="739"/>
      <c r="OX354" s="739"/>
      <c r="OY354" s="739"/>
      <c r="OZ354" s="739"/>
      <c r="PA354" s="739"/>
      <c r="PB354" s="739"/>
      <c r="PC354" s="739"/>
      <c r="PD354" s="739"/>
      <c r="PE354" s="739"/>
      <c r="PF354" s="739"/>
      <c r="PG354" s="739"/>
      <c r="PI354" s="28">
        <v>0</v>
      </c>
      <c r="PJ354" s="28">
        <v>0</v>
      </c>
      <c r="PK354" s="28">
        <v>0</v>
      </c>
      <c r="PL354" s="28">
        <v>0</v>
      </c>
      <c r="PM354" s="28">
        <v>0</v>
      </c>
      <c r="PN354" s="28">
        <v>72</v>
      </c>
      <c r="PO354" s="28">
        <v>0</v>
      </c>
      <c r="PP354" s="28">
        <v>0</v>
      </c>
      <c r="PQ354" s="28">
        <v>108</v>
      </c>
      <c r="PR354" s="28">
        <v>0</v>
      </c>
      <c r="PS354" s="28">
        <v>0</v>
      </c>
      <c r="PT354" s="28">
        <v>0</v>
      </c>
      <c r="PU354" s="28">
        <v>0</v>
      </c>
      <c r="PV354" s="28">
        <v>180</v>
      </c>
      <c r="PW354" s="28">
        <v>0</v>
      </c>
    </row>
    <row r="355" s="28" customFormat="1" customHeight="1" spans="1:439">
      <c r="A355" s="847" t="s">
        <v>1334</v>
      </c>
      <c r="B355" s="343"/>
      <c r="C355" s="95" t="s">
        <v>1917</v>
      </c>
      <c r="D355" s="95" t="s">
        <v>2249</v>
      </c>
      <c r="E355" s="411"/>
      <c r="F355" s="290" t="s">
        <v>2270</v>
      </c>
      <c r="G355" s="112" t="s">
        <v>846</v>
      </c>
      <c r="H355" s="848" t="s">
        <v>846</v>
      </c>
      <c r="I355" s="99">
        <f t="shared" si="214"/>
        <v>-4</v>
      </c>
      <c r="J355" s="100">
        <v>884</v>
      </c>
      <c r="K355" s="454">
        <v>-4</v>
      </c>
      <c r="L355" s="150">
        <f t="shared" si="215"/>
        <v>880</v>
      </c>
      <c r="M355" s="151">
        <f t="shared" si="216"/>
        <v>880</v>
      </c>
      <c r="N355" s="455"/>
      <c r="O355" s="35">
        <v>880</v>
      </c>
      <c r="P355" s="157"/>
      <c r="Q355" s="154">
        <f t="shared" si="217"/>
        <v>0</v>
      </c>
      <c r="R355" s="34">
        <f t="shared" si="218"/>
        <v>0</v>
      </c>
      <c r="S355" s="490"/>
      <c r="T355" s="490"/>
      <c r="U355" s="824"/>
      <c r="V355" s="824"/>
      <c r="W355" s="490"/>
      <c r="X355" s="489"/>
      <c r="Y355" s="505"/>
      <c r="Z355" s="505"/>
      <c r="AA355" s="505"/>
      <c r="AB355" s="505"/>
      <c r="AC355" s="505"/>
      <c r="AD355" s="505"/>
      <c r="AE355" s="505"/>
      <c r="AF355" s="490"/>
      <c r="AG355" s="490"/>
      <c r="AH355" s="490"/>
      <c r="AI355" s="490"/>
      <c r="AJ355" s="490"/>
      <c r="AK355" s="490"/>
      <c r="AL355" s="490"/>
      <c r="AM355" s="490"/>
      <c r="AN355" s="490"/>
      <c r="AO355" s="490"/>
      <c r="AP355" s="490"/>
      <c r="AQ355" s="490"/>
      <c r="AR355" s="490"/>
      <c r="AS355" s="490"/>
      <c r="AT355" s="490"/>
      <c r="AU355" s="490"/>
      <c r="AV355" s="490"/>
      <c r="AW355" s="490"/>
      <c r="AX355" s="490"/>
      <c r="AY355" s="100"/>
      <c r="AZ355" s="48"/>
      <c r="BA355" s="48"/>
      <c r="BB355" s="48"/>
      <c r="BC355" s="48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354"/>
      <c r="BT355" s="354"/>
      <c r="BU355" s="354"/>
      <c r="BV355" s="354"/>
      <c r="BW355" s="354"/>
      <c r="BX355" s="354"/>
      <c r="BY355" s="354"/>
      <c r="BZ355" s="354"/>
      <c r="CA355" s="354"/>
      <c r="CB355" s="354"/>
      <c r="CC355" s="354"/>
      <c r="CD355" s="354"/>
      <c r="CE355" s="354"/>
      <c r="CF355" s="354"/>
      <c r="CG355" s="354"/>
      <c r="CH355" s="354"/>
      <c r="CI355" s="354"/>
      <c r="CJ355" s="354"/>
      <c r="CK355" s="354"/>
      <c r="CL355" s="354"/>
      <c r="CM355" s="354"/>
      <c r="CN355" s="354"/>
      <c r="CO355" s="354"/>
      <c r="CP355" s="358"/>
      <c r="CQ355" s="48"/>
      <c r="CR355" s="354"/>
      <c r="CS355" s="354"/>
      <c r="CT355" s="355"/>
      <c r="CU355" s="354"/>
      <c r="CV355" s="354"/>
      <c r="CW355" s="354"/>
      <c r="CX355" s="354"/>
      <c r="CY355" s="354"/>
      <c r="CZ355" s="354"/>
      <c r="DA355" s="356"/>
      <c r="DB355" s="354"/>
      <c r="DC355" s="354"/>
      <c r="DD355" s="354"/>
      <c r="DE355" s="354"/>
      <c r="DF355" s="354"/>
      <c r="DG355" s="354"/>
      <c r="DH355" s="354"/>
      <c r="DI355" s="354"/>
      <c r="DJ355" s="354"/>
      <c r="DK355" s="354"/>
      <c r="DL355" s="354"/>
      <c r="DM355" s="354"/>
      <c r="DN355" s="354"/>
      <c r="DO355" s="354"/>
      <c r="DP355" s="354"/>
      <c r="DQ355" s="354"/>
      <c r="DR355" s="354"/>
      <c r="DS355" s="354"/>
      <c r="DT355" s="354"/>
      <c r="DU355" s="354"/>
      <c r="DV355" s="354"/>
      <c r="DW355" s="354"/>
      <c r="DX355" s="354"/>
      <c r="DY355" s="354"/>
      <c r="DZ355" s="357"/>
      <c r="EA355" s="356"/>
      <c r="EB355" s="356"/>
      <c r="EC355" s="356"/>
      <c r="ED355" s="356"/>
      <c r="EE355" s="358"/>
      <c r="EF355" s="48"/>
      <c r="EG355" s="46"/>
      <c r="EH355" s="46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8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354"/>
      <c r="FR355" s="354"/>
      <c r="FS355" s="354"/>
      <c r="FT355" s="354"/>
      <c r="FU355" s="354"/>
      <c r="FV355" s="354"/>
      <c r="FW355" s="354"/>
      <c r="FX355" s="354"/>
      <c r="FY355" s="354"/>
      <c r="FZ355" s="354"/>
      <c r="GA355" s="354"/>
      <c r="GB355" s="354"/>
      <c r="GC355" s="354"/>
      <c r="GD355" s="354"/>
      <c r="GE355" s="354"/>
      <c r="GF355" s="354"/>
      <c r="GG355" s="354"/>
      <c r="GH355" s="354"/>
      <c r="GI355" s="354"/>
      <c r="GJ355" s="354"/>
      <c r="GK355" s="354"/>
      <c r="GL355" s="354"/>
      <c r="GM355" s="354"/>
      <c r="GN355" s="354"/>
      <c r="GO355" s="354"/>
      <c r="GP355" s="354"/>
      <c r="GQ355" s="354"/>
      <c r="GR355" s="354"/>
      <c r="GS355" s="354"/>
      <c r="GT355" s="354"/>
      <c r="GU355" s="354"/>
      <c r="GV355" s="354"/>
      <c r="GW355" s="354"/>
      <c r="GX355" s="354"/>
      <c r="GY355" s="354"/>
      <c r="GZ355" s="354"/>
      <c r="HA355" s="354"/>
      <c r="HB355" s="354"/>
      <c r="HC355" s="354"/>
      <c r="HD355" s="354"/>
      <c r="HE355" s="354"/>
      <c r="HF355" s="354"/>
      <c r="HG355" s="354"/>
      <c r="HH355" s="354"/>
      <c r="HI355" s="354"/>
      <c r="HJ355" s="354"/>
      <c r="HK355" s="354"/>
      <c r="HL355" s="354"/>
      <c r="HM355" s="354"/>
      <c r="HN355" s="354"/>
      <c r="HO355" s="354"/>
      <c r="HP355" s="354"/>
      <c r="HQ355" s="354"/>
      <c r="HR355" s="354"/>
      <c r="HS355" s="354"/>
      <c r="HT355" s="354"/>
      <c r="HU355" s="354"/>
      <c r="HV355" s="354"/>
      <c r="HW355" s="354"/>
      <c r="HX355" s="354"/>
      <c r="HY355" s="354"/>
      <c r="HZ355" s="354"/>
      <c r="IA355" s="354"/>
      <c r="IB355" s="354"/>
      <c r="IC355" s="354"/>
      <c r="ID355" s="354"/>
      <c r="IE355" s="354"/>
      <c r="IF355" s="354"/>
      <c r="IG355" s="354"/>
      <c r="IH355" s="354"/>
      <c r="II355" s="354"/>
      <c r="IJ355" s="354"/>
      <c r="IK355" s="354"/>
      <c r="IL355" s="354"/>
      <c r="IM355" s="354"/>
      <c r="IN355" s="354"/>
      <c r="IO355" s="354"/>
      <c r="IP355" s="354"/>
      <c r="IQ355" s="354"/>
      <c r="IR355" s="50"/>
      <c r="IS355" s="47"/>
      <c r="IT355" s="47"/>
      <c r="IU355" s="47"/>
      <c r="IV355" s="47"/>
      <c r="IW355" s="47"/>
      <c r="IX355" s="47"/>
      <c r="IY355" s="47"/>
      <c r="IZ355" s="47"/>
      <c r="JA355" s="47"/>
      <c r="JB355" s="47"/>
      <c r="JC355" s="47"/>
      <c r="JD355" s="47"/>
      <c r="JE355" s="47"/>
      <c r="JF355" s="47"/>
      <c r="JG355" s="47"/>
      <c r="JH355" s="47"/>
      <c r="JI355" s="47"/>
      <c r="JJ355" s="47"/>
      <c r="JK355" s="47"/>
      <c r="JL355" s="354"/>
      <c r="JM355" s="354"/>
      <c r="JN355" s="354"/>
      <c r="JO355" s="354"/>
      <c r="JP355" s="354"/>
      <c r="JQ355" s="354"/>
      <c r="JR355" s="354"/>
      <c r="JS355" s="354"/>
      <c r="JT355" s="354"/>
      <c r="JU355" s="354"/>
      <c r="JV355" s="354"/>
      <c r="JW355" s="354"/>
      <c r="JX355" s="354"/>
      <c r="JY355" s="354"/>
      <c r="JZ355" s="354"/>
      <c r="KA355" s="354"/>
      <c r="KB355" s="354"/>
      <c r="KC355" s="354"/>
      <c r="KD355" s="354"/>
      <c r="KE355" s="354"/>
      <c r="KF355" s="354"/>
      <c r="KG355" s="354"/>
      <c r="KH355" s="354"/>
      <c r="KI355" s="354"/>
      <c r="KJ355" s="354"/>
      <c r="KK355" s="354"/>
      <c r="KL355" s="354"/>
      <c r="KM355" s="354"/>
      <c r="KN355" s="354"/>
      <c r="KO355" s="354"/>
      <c r="KP355" s="354"/>
      <c r="KQ355" s="354"/>
      <c r="KR355" s="354"/>
      <c r="KS355" s="354"/>
      <c r="KT355" s="354"/>
      <c r="KU355" s="354"/>
      <c r="KV355" s="51"/>
      <c r="KW355" s="47"/>
      <c r="KX355" s="47"/>
      <c r="KY355" s="47"/>
      <c r="KZ355" s="47"/>
      <c r="LA355" s="47"/>
      <c r="LB355" s="47"/>
      <c r="LC355" s="47"/>
      <c r="LD355" s="361"/>
      <c r="LE355" s="361"/>
      <c r="LF355" s="361"/>
      <c r="LG355" s="361"/>
      <c r="LH355" s="361"/>
      <c r="LI355" s="361"/>
      <c r="LJ355" s="361"/>
      <c r="LK355" s="361"/>
      <c r="LL355" s="361"/>
      <c r="LM355" s="361"/>
      <c r="LN355" s="361"/>
      <c r="LO355" s="361"/>
      <c r="LP355" s="361"/>
      <c r="LQ355" s="354"/>
      <c r="LR355" s="354"/>
      <c r="LS355" s="354"/>
      <c r="LT355" s="354"/>
      <c r="LU355" s="354"/>
      <c r="LV355" s="354"/>
      <c r="LW355" s="51"/>
      <c r="LX355" s="354"/>
      <c r="LY355" s="354"/>
      <c r="LZ355" s="354"/>
      <c r="MA355" s="354"/>
      <c r="MB355" s="363"/>
      <c r="MC355" s="363"/>
      <c r="MD355" s="354"/>
      <c r="ME355" s="354"/>
      <c r="MF355" s="354"/>
      <c r="MG355" s="354"/>
      <c r="MH355" s="354"/>
      <c r="MI355" s="354"/>
      <c r="MJ355" s="354"/>
      <c r="MK355" s="354"/>
      <c r="ML355" s="354"/>
      <c r="MM355" s="354"/>
      <c r="MN355" s="354"/>
      <c r="MO355" s="354"/>
      <c r="MP355" s="354"/>
      <c r="MQ355" s="354"/>
      <c r="MR355" s="354"/>
      <c r="MS355" s="51"/>
      <c r="MT355" s="364">
        <f t="shared" si="219"/>
        <v>0</v>
      </c>
      <c r="MU355" s="365">
        <f t="shared" si="220"/>
        <v>0</v>
      </c>
      <c r="MV355" s="366">
        <f t="shared" si="221"/>
        <v>0</v>
      </c>
      <c r="MW355" s="365">
        <v>288</v>
      </c>
      <c r="MX355" s="365">
        <v>0</v>
      </c>
      <c r="MY355" s="54"/>
      <c r="MZ355" s="708"/>
      <c r="NA355" s="708">
        <v>0.28</v>
      </c>
      <c r="NB355" s="709">
        <f t="shared" si="222"/>
        <v>0</v>
      </c>
      <c r="NC355" s="710"/>
      <c r="ND355" s="710">
        <v>2.02</v>
      </c>
      <c r="NE355" s="738">
        <f t="shared" si="248"/>
        <v>-0.0767590618336886</v>
      </c>
      <c r="NF355" s="739"/>
      <c r="NG355" s="739"/>
      <c r="NH355" s="739">
        <v>2.02</v>
      </c>
      <c r="NI355" s="740">
        <f t="shared" si="223"/>
        <v>1777.6</v>
      </c>
      <c r="NJ355" s="738">
        <f t="shared" si="213"/>
        <v>-0.0767590618336886</v>
      </c>
      <c r="NK355" s="741"/>
      <c r="NL355" s="742">
        <v>44562</v>
      </c>
      <c r="NM355" s="739">
        <f ca="1" t="shared" si="224"/>
        <v>17.1666666666667</v>
      </c>
      <c r="NN355" s="739">
        <f ca="1" t="shared" si="225"/>
        <v>515</v>
      </c>
      <c r="NO355" s="739">
        <v>880</v>
      </c>
      <c r="NP355" s="739">
        <f t="shared" si="226"/>
        <v>0</v>
      </c>
      <c r="NQ355" s="761">
        <f t="shared" si="227"/>
        <v>0</v>
      </c>
      <c r="NR355" s="739">
        <f ca="1" t="shared" si="228"/>
        <v>0</v>
      </c>
      <c r="NS355" s="739">
        <f t="shared" si="229"/>
        <v>880</v>
      </c>
      <c r="NT355" s="739"/>
      <c r="NU355" s="739">
        <f ca="1" t="shared" si="230"/>
        <v>0</v>
      </c>
      <c r="NV355" s="769">
        <f ca="1" t="shared" si="231"/>
        <v>0</v>
      </c>
      <c r="NW355" s="769" t="e">
        <f ca="1" t="shared" si="232"/>
        <v>#DIV/0!</v>
      </c>
      <c r="NX355" s="739"/>
      <c r="NY355" s="739"/>
      <c r="NZ355" s="739"/>
      <c r="OA355" s="739"/>
      <c r="OB355" s="739"/>
      <c r="OC355" s="739"/>
      <c r="OD355" s="739"/>
      <c r="OE355" s="743">
        <f t="shared" si="233"/>
        <v>0</v>
      </c>
      <c r="OF355" s="743">
        <f t="shared" si="234"/>
        <v>0</v>
      </c>
      <c r="OG355" s="743">
        <f t="shared" si="235"/>
        <v>0</v>
      </c>
      <c r="OH355" s="743">
        <f t="shared" si="236"/>
        <v>0</v>
      </c>
      <c r="OI355" s="743">
        <f t="shared" si="237"/>
        <v>0</v>
      </c>
      <c r="OJ355" s="739">
        <f t="shared" si="238"/>
        <v>0</v>
      </c>
      <c r="OK355" s="739">
        <f t="shared" si="239"/>
        <v>0</v>
      </c>
      <c r="OL355" s="739">
        <f t="shared" si="240"/>
        <v>0</v>
      </c>
      <c r="OM355" s="739">
        <f t="shared" si="241"/>
        <v>0</v>
      </c>
      <c r="ON355" s="739">
        <f t="shared" si="242"/>
        <v>0</v>
      </c>
      <c r="OO355" s="739">
        <f t="shared" si="243"/>
        <v>0</v>
      </c>
      <c r="OP355" s="739"/>
      <c r="OQ355" s="739">
        <f t="shared" si="244"/>
        <v>0</v>
      </c>
      <c r="OR355" s="739">
        <f t="shared" si="245"/>
        <v>0</v>
      </c>
      <c r="OS355" s="739">
        <f t="shared" si="246"/>
        <v>0</v>
      </c>
      <c r="OT355" s="739">
        <f t="shared" si="247"/>
        <v>0</v>
      </c>
      <c r="OU355" s="739"/>
      <c r="OV355" s="739"/>
      <c r="OW355" s="739"/>
      <c r="OX355" s="739"/>
      <c r="OY355" s="739"/>
      <c r="OZ355" s="739"/>
      <c r="PA355" s="739"/>
      <c r="PB355" s="739"/>
      <c r="PC355" s="739"/>
      <c r="PD355" s="739"/>
      <c r="PE355" s="739"/>
      <c r="PF355" s="739"/>
      <c r="PG355" s="739"/>
      <c r="PI355" s="28">
        <v>0</v>
      </c>
      <c r="PJ355" s="28">
        <v>0</v>
      </c>
      <c r="PK355" s="28">
        <v>0</v>
      </c>
      <c r="PL355" s="28">
        <v>0</v>
      </c>
      <c r="PM355" s="28">
        <v>0</v>
      </c>
      <c r="PN355" s="28">
        <v>72</v>
      </c>
      <c r="PO355" s="28">
        <v>0</v>
      </c>
      <c r="PP355" s="28">
        <v>0</v>
      </c>
      <c r="PQ355" s="28">
        <v>0</v>
      </c>
      <c r="PR355" s="28">
        <v>0</v>
      </c>
      <c r="PS355" s="28">
        <v>0</v>
      </c>
      <c r="PT355" s="28">
        <v>432</v>
      </c>
      <c r="PU355" s="28">
        <v>0</v>
      </c>
      <c r="PV355" s="28">
        <v>504</v>
      </c>
      <c r="PW355" s="28">
        <v>216</v>
      </c>
    </row>
    <row r="356" s="28" customFormat="1" customHeight="1" spans="1:439">
      <c r="A356" s="847" t="s">
        <v>1334</v>
      </c>
      <c r="B356" s="343"/>
      <c r="C356" s="95" t="s">
        <v>1917</v>
      </c>
      <c r="D356" s="95" t="s">
        <v>2249</v>
      </c>
      <c r="E356" s="411"/>
      <c r="F356" s="290" t="s">
        <v>2268</v>
      </c>
      <c r="G356" s="112" t="s">
        <v>846</v>
      </c>
      <c r="H356" s="848" t="s">
        <v>846</v>
      </c>
      <c r="I356" s="99">
        <f t="shared" si="214"/>
        <v>-6</v>
      </c>
      <c r="J356" s="100">
        <v>1341</v>
      </c>
      <c r="K356" s="454">
        <v>-6</v>
      </c>
      <c r="L356" s="150">
        <f t="shared" si="215"/>
        <v>1335</v>
      </c>
      <c r="M356" s="151">
        <f t="shared" si="216"/>
        <v>1335</v>
      </c>
      <c r="N356" s="455"/>
      <c r="O356" s="35">
        <v>1335</v>
      </c>
      <c r="P356" s="157"/>
      <c r="Q356" s="154">
        <f t="shared" si="217"/>
        <v>0</v>
      </c>
      <c r="R356" s="34">
        <f t="shared" si="218"/>
        <v>0</v>
      </c>
      <c r="S356" s="490"/>
      <c r="T356" s="490"/>
      <c r="U356" s="824"/>
      <c r="V356" s="824"/>
      <c r="W356" s="490"/>
      <c r="X356" s="489"/>
      <c r="Y356" s="505"/>
      <c r="Z356" s="505"/>
      <c r="AA356" s="505"/>
      <c r="AB356" s="505"/>
      <c r="AC356" s="505"/>
      <c r="AD356" s="505"/>
      <c r="AE356" s="505"/>
      <c r="AF356" s="490"/>
      <c r="AG356" s="490"/>
      <c r="AH356" s="490"/>
      <c r="AI356" s="490"/>
      <c r="AJ356" s="490"/>
      <c r="AK356" s="490"/>
      <c r="AL356" s="490"/>
      <c r="AM356" s="490"/>
      <c r="AN356" s="490"/>
      <c r="AO356" s="490"/>
      <c r="AP356" s="490"/>
      <c r="AQ356" s="490"/>
      <c r="AR356" s="490"/>
      <c r="AS356" s="490"/>
      <c r="AT356" s="490"/>
      <c r="AU356" s="490"/>
      <c r="AV356" s="490"/>
      <c r="AW356" s="490"/>
      <c r="AX356" s="490"/>
      <c r="AY356" s="100"/>
      <c r="AZ356" s="48"/>
      <c r="BA356" s="48"/>
      <c r="BB356" s="48"/>
      <c r="BC356" s="48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354"/>
      <c r="BT356" s="354"/>
      <c r="BU356" s="354"/>
      <c r="BV356" s="354"/>
      <c r="BW356" s="354"/>
      <c r="BX356" s="354"/>
      <c r="BY356" s="354"/>
      <c r="BZ356" s="354"/>
      <c r="CA356" s="354"/>
      <c r="CB356" s="354"/>
      <c r="CC356" s="354"/>
      <c r="CD356" s="354"/>
      <c r="CE356" s="354"/>
      <c r="CF356" s="354"/>
      <c r="CG356" s="354"/>
      <c r="CH356" s="354"/>
      <c r="CI356" s="354"/>
      <c r="CJ356" s="354"/>
      <c r="CK356" s="354"/>
      <c r="CL356" s="354"/>
      <c r="CM356" s="354"/>
      <c r="CN356" s="354"/>
      <c r="CO356" s="354"/>
      <c r="CP356" s="358"/>
      <c r="CQ356" s="48"/>
      <c r="CR356" s="354"/>
      <c r="CS356" s="354"/>
      <c r="CT356" s="355"/>
      <c r="CU356" s="354"/>
      <c r="CV356" s="354"/>
      <c r="CW356" s="354"/>
      <c r="CX356" s="354"/>
      <c r="CY356" s="354"/>
      <c r="CZ356" s="354"/>
      <c r="DA356" s="356"/>
      <c r="DB356" s="354"/>
      <c r="DC356" s="354"/>
      <c r="DD356" s="354"/>
      <c r="DE356" s="354"/>
      <c r="DF356" s="354"/>
      <c r="DG356" s="354"/>
      <c r="DH356" s="354"/>
      <c r="DI356" s="354"/>
      <c r="DJ356" s="354"/>
      <c r="DK356" s="354"/>
      <c r="DL356" s="354"/>
      <c r="DM356" s="354"/>
      <c r="DN356" s="354"/>
      <c r="DO356" s="354"/>
      <c r="DP356" s="354"/>
      <c r="DQ356" s="354"/>
      <c r="DR356" s="354"/>
      <c r="DS356" s="354"/>
      <c r="DT356" s="354"/>
      <c r="DU356" s="354"/>
      <c r="DV356" s="354"/>
      <c r="DW356" s="354"/>
      <c r="DX356" s="354"/>
      <c r="DY356" s="354"/>
      <c r="DZ356" s="357"/>
      <c r="EA356" s="356"/>
      <c r="EB356" s="356"/>
      <c r="EC356" s="356"/>
      <c r="ED356" s="356"/>
      <c r="EE356" s="358"/>
      <c r="EF356" s="48"/>
      <c r="EG356" s="46"/>
      <c r="EH356" s="46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8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354"/>
      <c r="FR356" s="354"/>
      <c r="FS356" s="354"/>
      <c r="FT356" s="354"/>
      <c r="FU356" s="354"/>
      <c r="FV356" s="354"/>
      <c r="FW356" s="354"/>
      <c r="FX356" s="354"/>
      <c r="FY356" s="354"/>
      <c r="FZ356" s="354"/>
      <c r="GA356" s="354"/>
      <c r="GB356" s="354"/>
      <c r="GC356" s="354"/>
      <c r="GD356" s="354"/>
      <c r="GE356" s="354"/>
      <c r="GF356" s="354"/>
      <c r="GG356" s="354"/>
      <c r="GH356" s="354"/>
      <c r="GI356" s="354"/>
      <c r="GJ356" s="354"/>
      <c r="GK356" s="354"/>
      <c r="GL356" s="354"/>
      <c r="GM356" s="354"/>
      <c r="GN356" s="354"/>
      <c r="GO356" s="354"/>
      <c r="GP356" s="354"/>
      <c r="GQ356" s="354"/>
      <c r="GR356" s="354"/>
      <c r="GS356" s="354"/>
      <c r="GT356" s="354"/>
      <c r="GU356" s="354"/>
      <c r="GV356" s="354"/>
      <c r="GW356" s="354"/>
      <c r="GX356" s="354"/>
      <c r="GY356" s="354"/>
      <c r="GZ356" s="354"/>
      <c r="HA356" s="354"/>
      <c r="HB356" s="354"/>
      <c r="HC356" s="354"/>
      <c r="HD356" s="354"/>
      <c r="HE356" s="354"/>
      <c r="HF356" s="354"/>
      <c r="HG356" s="354"/>
      <c r="HH356" s="354"/>
      <c r="HI356" s="354"/>
      <c r="HJ356" s="354"/>
      <c r="HK356" s="354"/>
      <c r="HL356" s="354"/>
      <c r="HM356" s="354"/>
      <c r="HN356" s="354"/>
      <c r="HO356" s="354"/>
      <c r="HP356" s="354"/>
      <c r="HQ356" s="354"/>
      <c r="HR356" s="354"/>
      <c r="HS356" s="354"/>
      <c r="HT356" s="354"/>
      <c r="HU356" s="354"/>
      <c r="HV356" s="354"/>
      <c r="HW356" s="354"/>
      <c r="HX356" s="354"/>
      <c r="HY356" s="354"/>
      <c r="HZ356" s="354"/>
      <c r="IA356" s="354"/>
      <c r="IB356" s="354"/>
      <c r="IC356" s="354"/>
      <c r="ID356" s="354"/>
      <c r="IE356" s="354"/>
      <c r="IF356" s="354"/>
      <c r="IG356" s="354"/>
      <c r="IH356" s="354"/>
      <c r="II356" s="354"/>
      <c r="IJ356" s="354"/>
      <c r="IK356" s="354"/>
      <c r="IL356" s="354"/>
      <c r="IM356" s="354"/>
      <c r="IN356" s="354"/>
      <c r="IO356" s="354"/>
      <c r="IP356" s="354"/>
      <c r="IQ356" s="354"/>
      <c r="IR356" s="50"/>
      <c r="IS356" s="47"/>
      <c r="IT356" s="47"/>
      <c r="IU356" s="47"/>
      <c r="IV356" s="47"/>
      <c r="IW356" s="47"/>
      <c r="IX356" s="47"/>
      <c r="IY356" s="47"/>
      <c r="IZ356" s="47"/>
      <c r="JA356" s="47"/>
      <c r="JB356" s="47"/>
      <c r="JC356" s="47"/>
      <c r="JD356" s="47"/>
      <c r="JE356" s="47"/>
      <c r="JF356" s="47"/>
      <c r="JG356" s="47"/>
      <c r="JH356" s="47"/>
      <c r="JI356" s="47"/>
      <c r="JJ356" s="47"/>
      <c r="JK356" s="47"/>
      <c r="JL356" s="354"/>
      <c r="JM356" s="354"/>
      <c r="JN356" s="354"/>
      <c r="JO356" s="354"/>
      <c r="JP356" s="354"/>
      <c r="JQ356" s="354"/>
      <c r="JR356" s="354"/>
      <c r="JS356" s="354"/>
      <c r="JT356" s="354"/>
      <c r="JU356" s="354"/>
      <c r="JV356" s="354"/>
      <c r="JW356" s="354"/>
      <c r="JX356" s="354"/>
      <c r="JY356" s="354"/>
      <c r="JZ356" s="354"/>
      <c r="KA356" s="354"/>
      <c r="KB356" s="354"/>
      <c r="KC356" s="354"/>
      <c r="KD356" s="354"/>
      <c r="KE356" s="354"/>
      <c r="KF356" s="354"/>
      <c r="KG356" s="354"/>
      <c r="KH356" s="354"/>
      <c r="KI356" s="354"/>
      <c r="KJ356" s="354"/>
      <c r="KK356" s="354"/>
      <c r="KL356" s="354"/>
      <c r="KM356" s="354"/>
      <c r="KN356" s="354"/>
      <c r="KO356" s="354"/>
      <c r="KP356" s="354"/>
      <c r="KQ356" s="354"/>
      <c r="KR356" s="354"/>
      <c r="KS356" s="354"/>
      <c r="KT356" s="354"/>
      <c r="KU356" s="354"/>
      <c r="KV356" s="51"/>
      <c r="KW356" s="47"/>
      <c r="KX356" s="47"/>
      <c r="KY356" s="47"/>
      <c r="KZ356" s="47"/>
      <c r="LA356" s="47"/>
      <c r="LB356" s="47"/>
      <c r="LC356" s="47"/>
      <c r="LD356" s="361"/>
      <c r="LE356" s="361"/>
      <c r="LF356" s="361"/>
      <c r="LG356" s="361"/>
      <c r="LH356" s="361"/>
      <c r="LI356" s="361"/>
      <c r="LJ356" s="361"/>
      <c r="LK356" s="361"/>
      <c r="LL356" s="361"/>
      <c r="LM356" s="361"/>
      <c r="LN356" s="361"/>
      <c r="LO356" s="361"/>
      <c r="LP356" s="361"/>
      <c r="LQ356" s="354"/>
      <c r="LR356" s="354"/>
      <c r="LS356" s="354"/>
      <c r="LT356" s="354"/>
      <c r="LU356" s="354"/>
      <c r="LV356" s="354"/>
      <c r="LW356" s="51"/>
      <c r="LX356" s="354"/>
      <c r="LY356" s="354"/>
      <c r="LZ356" s="354"/>
      <c r="MA356" s="354"/>
      <c r="MB356" s="363"/>
      <c r="MC356" s="363"/>
      <c r="MD356" s="354"/>
      <c r="ME356" s="354"/>
      <c r="MF356" s="354"/>
      <c r="MG356" s="354"/>
      <c r="MH356" s="354"/>
      <c r="MI356" s="354"/>
      <c r="MJ356" s="354"/>
      <c r="MK356" s="354"/>
      <c r="ML356" s="354"/>
      <c r="MM356" s="354"/>
      <c r="MN356" s="354"/>
      <c r="MO356" s="354"/>
      <c r="MP356" s="354"/>
      <c r="MQ356" s="354"/>
      <c r="MR356" s="354"/>
      <c r="MS356" s="51"/>
      <c r="MT356" s="364">
        <f t="shared" si="219"/>
        <v>0</v>
      </c>
      <c r="MU356" s="365">
        <f t="shared" si="220"/>
        <v>0</v>
      </c>
      <c r="MV356" s="366">
        <f t="shared" si="221"/>
        <v>0</v>
      </c>
      <c r="MW356" s="365">
        <v>180</v>
      </c>
      <c r="MX356" s="365">
        <v>197</v>
      </c>
      <c r="MY356" s="54"/>
      <c r="MZ356" s="708"/>
      <c r="NA356" s="708">
        <v>0.28</v>
      </c>
      <c r="NB356" s="709">
        <f t="shared" si="222"/>
        <v>0</v>
      </c>
      <c r="NC356" s="710"/>
      <c r="ND356" s="710">
        <v>1.89</v>
      </c>
      <c r="NE356" s="738">
        <f t="shared" si="248"/>
        <v>-0.00746268656716387</v>
      </c>
      <c r="NF356" s="739"/>
      <c r="NG356" s="739"/>
      <c r="NH356" s="739">
        <v>1.89</v>
      </c>
      <c r="NI356" s="740">
        <f t="shared" si="223"/>
        <v>2523.15</v>
      </c>
      <c r="NJ356" s="738">
        <f t="shared" ref="NJ356:NJ380" si="249">1-NH356/6.7/NA356</f>
        <v>-0.00746268656716387</v>
      </c>
      <c r="NK356" s="741"/>
      <c r="NL356" s="742">
        <v>44562</v>
      </c>
      <c r="NM356" s="739">
        <f ca="1" t="shared" si="224"/>
        <v>17.1666666666667</v>
      </c>
      <c r="NN356" s="739">
        <f ca="1" t="shared" si="225"/>
        <v>515</v>
      </c>
      <c r="NO356" s="739">
        <v>1335</v>
      </c>
      <c r="NP356" s="739">
        <f t="shared" si="226"/>
        <v>0</v>
      </c>
      <c r="NQ356" s="761">
        <f t="shared" si="227"/>
        <v>0</v>
      </c>
      <c r="NR356" s="739">
        <f ca="1" t="shared" si="228"/>
        <v>0</v>
      </c>
      <c r="NS356" s="739">
        <f t="shared" si="229"/>
        <v>1335</v>
      </c>
      <c r="NT356" s="739"/>
      <c r="NU356" s="739">
        <f ca="1" t="shared" si="230"/>
        <v>0</v>
      </c>
      <c r="NV356" s="769">
        <f ca="1" t="shared" si="231"/>
        <v>0</v>
      </c>
      <c r="NW356" s="769" t="e">
        <f ca="1" t="shared" si="232"/>
        <v>#DIV/0!</v>
      </c>
      <c r="NX356" s="739"/>
      <c r="NY356" s="739"/>
      <c r="NZ356" s="739"/>
      <c r="OA356" s="739"/>
      <c r="OB356" s="739"/>
      <c r="OC356" s="739"/>
      <c r="OD356" s="739"/>
      <c r="OE356" s="743">
        <f t="shared" si="233"/>
        <v>0</v>
      </c>
      <c r="OF356" s="743">
        <f t="shared" si="234"/>
        <v>0</v>
      </c>
      <c r="OG356" s="743">
        <f t="shared" si="235"/>
        <v>0</v>
      </c>
      <c r="OH356" s="743">
        <f t="shared" si="236"/>
        <v>0</v>
      </c>
      <c r="OI356" s="743">
        <f t="shared" si="237"/>
        <v>0</v>
      </c>
      <c r="OJ356" s="739">
        <f t="shared" si="238"/>
        <v>0</v>
      </c>
      <c r="OK356" s="739">
        <f t="shared" si="239"/>
        <v>0</v>
      </c>
      <c r="OL356" s="739">
        <f t="shared" si="240"/>
        <v>0</v>
      </c>
      <c r="OM356" s="739">
        <f t="shared" si="241"/>
        <v>0</v>
      </c>
      <c r="ON356" s="739">
        <f t="shared" si="242"/>
        <v>0</v>
      </c>
      <c r="OO356" s="739">
        <f t="shared" si="243"/>
        <v>0</v>
      </c>
      <c r="OP356" s="739"/>
      <c r="OQ356" s="739">
        <f t="shared" si="244"/>
        <v>0</v>
      </c>
      <c r="OR356" s="739">
        <f t="shared" si="245"/>
        <v>0</v>
      </c>
      <c r="OS356" s="739">
        <f t="shared" si="246"/>
        <v>0</v>
      </c>
      <c r="OT356" s="739">
        <f t="shared" si="247"/>
        <v>0</v>
      </c>
      <c r="OU356" s="739"/>
      <c r="OV356" s="739"/>
      <c r="OW356" s="739"/>
      <c r="OX356" s="739"/>
      <c r="OY356" s="739"/>
      <c r="OZ356" s="739"/>
      <c r="PA356" s="739"/>
      <c r="PB356" s="739"/>
      <c r="PC356" s="739"/>
      <c r="PD356" s="739"/>
      <c r="PE356" s="739"/>
      <c r="PF356" s="739"/>
      <c r="PG356" s="739"/>
      <c r="PI356" s="28">
        <v>0</v>
      </c>
      <c r="PJ356" s="28">
        <v>0</v>
      </c>
      <c r="PK356" s="28">
        <v>0</v>
      </c>
      <c r="PL356" s="28">
        <v>0</v>
      </c>
      <c r="PM356" s="28">
        <v>0</v>
      </c>
      <c r="PN356" s="28">
        <v>72</v>
      </c>
      <c r="PO356" s="28">
        <v>0</v>
      </c>
      <c r="PP356" s="28">
        <v>0</v>
      </c>
      <c r="PQ356" s="28">
        <v>108</v>
      </c>
      <c r="PR356" s="28">
        <v>0</v>
      </c>
      <c r="PS356" s="28">
        <v>0</v>
      </c>
      <c r="PT356" s="28">
        <v>0</v>
      </c>
      <c r="PU356" s="28">
        <v>0</v>
      </c>
      <c r="PV356" s="28">
        <v>180</v>
      </c>
      <c r="PW356" s="28">
        <v>0</v>
      </c>
    </row>
    <row r="357" s="28" customFormat="1" customHeight="1" spans="1:439">
      <c r="A357" s="847" t="s">
        <v>1334</v>
      </c>
      <c r="B357" s="343"/>
      <c r="C357" s="95" t="s">
        <v>1917</v>
      </c>
      <c r="D357" s="95" t="s">
        <v>2249</v>
      </c>
      <c r="E357" s="411"/>
      <c r="F357" s="290" t="s">
        <v>2283</v>
      </c>
      <c r="G357" s="112" t="s">
        <v>898</v>
      </c>
      <c r="H357" s="848" t="s">
        <v>898</v>
      </c>
      <c r="I357" s="99">
        <f t="shared" si="214"/>
        <v>-20</v>
      </c>
      <c r="J357" s="100">
        <v>1000</v>
      </c>
      <c r="K357" s="454">
        <v>-20</v>
      </c>
      <c r="L357" s="150">
        <f t="shared" si="215"/>
        <v>980</v>
      </c>
      <c r="M357" s="151">
        <f t="shared" si="216"/>
        <v>980</v>
      </c>
      <c r="N357" s="455"/>
      <c r="O357" s="35">
        <v>980</v>
      </c>
      <c r="P357" s="157"/>
      <c r="Q357" s="154">
        <f t="shared" si="217"/>
        <v>0</v>
      </c>
      <c r="R357" s="34">
        <f t="shared" si="218"/>
        <v>0</v>
      </c>
      <c r="S357" s="490"/>
      <c r="T357" s="490"/>
      <c r="U357" s="824"/>
      <c r="V357" s="824"/>
      <c r="W357" s="490"/>
      <c r="X357" s="489"/>
      <c r="Y357" s="505"/>
      <c r="Z357" s="505"/>
      <c r="AA357" s="505"/>
      <c r="AB357" s="505"/>
      <c r="AC357" s="505"/>
      <c r="AD357" s="505"/>
      <c r="AE357" s="505"/>
      <c r="AF357" s="490"/>
      <c r="AG357" s="490"/>
      <c r="AH357" s="490"/>
      <c r="AI357" s="490"/>
      <c r="AJ357" s="490"/>
      <c r="AK357" s="490"/>
      <c r="AL357" s="490"/>
      <c r="AM357" s="490"/>
      <c r="AN357" s="490"/>
      <c r="AO357" s="490"/>
      <c r="AP357" s="490"/>
      <c r="AQ357" s="490"/>
      <c r="AR357" s="490"/>
      <c r="AS357" s="490"/>
      <c r="AT357" s="490"/>
      <c r="AU357" s="490"/>
      <c r="AV357" s="490"/>
      <c r="AW357" s="490"/>
      <c r="AX357" s="490"/>
      <c r="AY357" s="100"/>
      <c r="AZ357" s="48"/>
      <c r="BA357" s="48"/>
      <c r="BB357" s="48"/>
      <c r="BC357" s="48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354"/>
      <c r="BT357" s="354"/>
      <c r="BU357" s="354"/>
      <c r="BV357" s="354"/>
      <c r="BW357" s="354"/>
      <c r="BX357" s="354"/>
      <c r="BY357" s="354"/>
      <c r="BZ357" s="354"/>
      <c r="CA357" s="354"/>
      <c r="CB357" s="354"/>
      <c r="CC357" s="354"/>
      <c r="CD357" s="354"/>
      <c r="CE357" s="354"/>
      <c r="CF357" s="354"/>
      <c r="CG357" s="354"/>
      <c r="CH357" s="354"/>
      <c r="CI357" s="354"/>
      <c r="CJ357" s="354"/>
      <c r="CK357" s="354"/>
      <c r="CL357" s="354"/>
      <c r="CM357" s="354"/>
      <c r="CN357" s="354"/>
      <c r="CO357" s="354"/>
      <c r="CP357" s="358"/>
      <c r="CQ357" s="48"/>
      <c r="CR357" s="354"/>
      <c r="CS357" s="354"/>
      <c r="CT357" s="355"/>
      <c r="CU357" s="354"/>
      <c r="CV357" s="354"/>
      <c r="CW357" s="354"/>
      <c r="CX357" s="354"/>
      <c r="CY357" s="354"/>
      <c r="CZ357" s="354"/>
      <c r="DA357" s="356"/>
      <c r="DB357" s="354"/>
      <c r="DC357" s="354"/>
      <c r="DD357" s="354"/>
      <c r="DE357" s="354"/>
      <c r="DF357" s="354"/>
      <c r="DG357" s="354"/>
      <c r="DH357" s="354"/>
      <c r="DI357" s="354"/>
      <c r="DJ357" s="354"/>
      <c r="DK357" s="354"/>
      <c r="DL357" s="354"/>
      <c r="DM357" s="354"/>
      <c r="DN357" s="354"/>
      <c r="DO357" s="354"/>
      <c r="DP357" s="354"/>
      <c r="DQ357" s="354"/>
      <c r="DR357" s="354"/>
      <c r="DS357" s="354"/>
      <c r="DT357" s="354"/>
      <c r="DU357" s="354"/>
      <c r="DV357" s="354"/>
      <c r="DW357" s="354"/>
      <c r="DX357" s="354"/>
      <c r="DY357" s="354"/>
      <c r="DZ357" s="357"/>
      <c r="EA357" s="356"/>
      <c r="EB357" s="356"/>
      <c r="EC357" s="356"/>
      <c r="ED357" s="356"/>
      <c r="EE357" s="358"/>
      <c r="EF357" s="48"/>
      <c r="EG357" s="46"/>
      <c r="EH357" s="46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8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354"/>
      <c r="FR357" s="354"/>
      <c r="FS357" s="354"/>
      <c r="FT357" s="354"/>
      <c r="FU357" s="354"/>
      <c r="FV357" s="354"/>
      <c r="FW357" s="354"/>
      <c r="FX357" s="354"/>
      <c r="FY357" s="354"/>
      <c r="FZ357" s="354"/>
      <c r="GA357" s="354"/>
      <c r="GB357" s="354"/>
      <c r="GC357" s="354"/>
      <c r="GD357" s="354"/>
      <c r="GE357" s="354"/>
      <c r="GF357" s="354"/>
      <c r="GG357" s="354"/>
      <c r="GH357" s="354"/>
      <c r="GI357" s="354"/>
      <c r="GJ357" s="354"/>
      <c r="GK357" s="354"/>
      <c r="GL357" s="354"/>
      <c r="GM357" s="354"/>
      <c r="GN357" s="354"/>
      <c r="GO357" s="354"/>
      <c r="GP357" s="354"/>
      <c r="GQ357" s="354"/>
      <c r="GR357" s="354"/>
      <c r="GS357" s="354"/>
      <c r="GT357" s="354"/>
      <c r="GU357" s="354"/>
      <c r="GV357" s="354"/>
      <c r="GW357" s="354"/>
      <c r="GX357" s="354"/>
      <c r="GY357" s="354"/>
      <c r="GZ357" s="354"/>
      <c r="HA357" s="354"/>
      <c r="HB357" s="354"/>
      <c r="HC357" s="354"/>
      <c r="HD357" s="354"/>
      <c r="HE357" s="354"/>
      <c r="HF357" s="354"/>
      <c r="HG357" s="354"/>
      <c r="HH357" s="354"/>
      <c r="HI357" s="354"/>
      <c r="HJ357" s="354"/>
      <c r="HK357" s="354"/>
      <c r="HL357" s="354"/>
      <c r="HM357" s="354"/>
      <c r="HN357" s="354"/>
      <c r="HO357" s="354"/>
      <c r="HP357" s="354"/>
      <c r="HQ357" s="354"/>
      <c r="HR357" s="354"/>
      <c r="HS357" s="354"/>
      <c r="HT357" s="354"/>
      <c r="HU357" s="354"/>
      <c r="HV357" s="354"/>
      <c r="HW357" s="354"/>
      <c r="HX357" s="354"/>
      <c r="HY357" s="354"/>
      <c r="HZ357" s="354"/>
      <c r="IA357" s="354"/>
      <c r="IB357" s="354"/>
      <c r="IC357" s="354"/>
      <c r="ID357" s="354"/>
      <c r="IE357" s="354"/>
      <c r="IF357" s="354"/>
      <c r="IG357" s="354"/>
      <c r="IH357" s="354"/>
      <c r="II357" s="354"/>
      <c r="IJ357" s="354"/>
      <c r="IK357" s="354"/>
      <c r="IL357" s="354"/>
      <c r="IM357" s="354"/>
      <c r="IN357" s="354"/>
      <c r="IO357" s="354"/>
      <c r="IP357" s="354"/>
      <c r="IQ357" s="354"/>
      <c r="IR357" s="50"/>
      <c r="IS357" s="47"/>
      <c r="IT357" s="47"/>
      <c r="IU357" s="47"/>
      <c r="IV357" s="47"/>
      <c r="IW357" s="47"/>
      <c r="IX357" s="47"/>
      <c r="IY357" s="47"/>
      <c r="IZ357" s="47"/>
      <c r="JA357" s="47"/>
      <c r="JB357" s="47"/>
      <c r="JC357" s="47"/>
      <c r="JD357" s="47"/>
      <c r="JE357" s="47"/>
      <c r="JF357" s="47"/>
      <c r="JG357" s="47"/>
      <c r="JH357" s="47"/>
      <c r="JI357" s="47"/>
      <c r="JJ357" s="47"/>
      <c r="JK357" s="47"/>
      <c r="JL357" s="354"/>
      <c r="JM357" s="354"/>
      <c r="JN357" s="354"/>
      <c r="JO357" s="354"/>
      <c r="JP357" s="354"/>
      <c r="JQ357" s="354"/>
      <c r="JR357" s="354"/>
      <c r="JS357" s="354"/>
      <c r="JT357" s="354"/>
      <c r="JU357" s="354"/>
      <c r="JV357" s="354"/>
      <c r="JW357" s="354"/>
      <c r="JX357" s="354"/>
      <c r="JY357" s="354"/>
      <c r="JZ357" s="354"/>
      <c r="KA357" s="354"/>
      <c r="KB357" s="354"/>
      <c r="KC357" s="354"/>
      <c r="KD357" s="354"/>
      <c r="KE357" s="354"/>
      <c r="KF357" s="354"/>
      <c r="KG357" s="354"/>
      <c r="KH357" s="354"/>
      <c r="KI357" s="354"/>
      <c r="KJ357" s="354"/>
      <c r="KK357" s="354"/>
      <c r="KL357" s="354"/>
      <c r="KM357" s="354"/>
      <c r="KN357" s="354"/>
      <c r="KO357" s="354"/>
      <c r="KP357" s="354"/>
      <c r="KQ357" s="354"/>
      <c r="KR357" s="354"/>
      <c r="KS357" s="354"/>
      <c r="KT357" s="354"/>
      <c r="KU357" s="354"/>
      <c r="KV357" s="51"/>
      <c r="KW357" s="47"/>
      <c r="KX357" s="47"/>
      <c r="KY357" s="47"/>
      <c r="KZ357" s="47"/>
      <c r="LA357" s="47"/>
      <c r="LB357" s="47"/>
      <c r="LC357" s="47"/>
      <c r="LD357" s="361"/>
      <c r="LE357" s="361"/>
      <c r="LF357" s="361"/>
      <c r="LG357" s="361"/>
      <c r="LH357" s="361"/>
      <c r="LI357" s="361"/>
      <c r="LJ357" s="361"/>
      <c r="LK357" s="361"/>
      <c r="LL357" s="361"/>
      <c r="LM357" s="361"/>
      <c r="LN357" s="361"/>
      <c r="LO357" s="361"/>
      <c r="LP357" s="361"/>
      <c r="LQ357" s="354"/>
      <c r="LR357" s="354"/>
      <c r="LS357" s="354"/>
      <c r="LT357" s="354"/>
      <c r="LU357" s="354"/>
      <c r="LV357" s="354"/>
      <c r="LW357" s="51"/>
      <c r="LX357" s="354"/>
      <c r="LY357" s="354"/>
      <c r="LZ357" s="354"/>
      <c r="MA357" s="354"/>
      <c r="MB357" s="363"/>
      <c r="MC357" s="363"/>
      <c r="MD357" s="354"/>
      <c r="ME357" s="354"/>
      <c r="MF357" s="354"/>
      <c r="MG357" s="354"/>
      <c r="MH357" s="354"/>
      <c r="MI357" s="354"/>
      <c r="MJ357" s="354"/>
      <c r="MK357" s="354"/>
      <c r="ML357" s="354"/>
      <c r="MM357" s="354"/>
      <c r="MN357" s="354"/>
      <c r="MO357" s="354"/>
      <c r="MP357" s="354"/>
      <c r="MQ357" s="354"/>
      <c r="MR357" s="354"/>
      <c r="MS357" s="51"/>
      <c r="MT357" s="364">
        <f t="shared" si="219"/>
        <v>0</v>
      </c>
      <c r="MU357" s="365">
        <f t="shared" si="220"/>
        <v>0</v>
      </c>
      <c r="MV357" s="366">
        <f t="shared" si="221"/>
        <v>0</v>
      </c>
      <c r="MW357" s="365">
        <v>0</v>
      </c>
      <c r="MX357" s="365">
        <v>0</v>
      </c>
      <c r="MY357" s="54"/>
      <c r="MZ357" s="708"/>
      <c r="NA357" s="708">
        <v>0.23</v>
      </c>
      <c r="NB357" s="709">
        <f t="shared" si="222"/>
        <v>0</v>
      </c>
      <c r="NC357" s="710"/>
      <c r="ND357" s="710">
        <v>1.73</v>
      </c>
      <c r="NE357" s="738">
        <f t="shared" si="248"/>
        <v>-0.122647631408176</v>
      </c>
      <c r="NF357" s="739"/>
      <c r="NG357" s="739"/>
      <c r="NH357" s="739">
        <v>1.73</v>
      </c>
      <c r="NI357" s="740">
        <f t="shared" si="223"/>
        <v>1695.4</v>
      </c>
      <c r="NJ357" s="738">
        <f t="shared" si="249"/>
        <v>-0.122647631408176</v>
      </c>
      <c r="NK357" s="741"/>
      <c r="NL357" s="742">
        <v>44562</v>
      </c>
      <c r="NM357" s="739">
        <f ca="1" t="shared" si="224"/>
        <v>17.1666666666667</v>
      </c>
      <c r="NN357" s="739">
        <f ca="1" t="shared" si="225"/>
        <v>515</v>
      </c>
      <c r="NO357" s="739">
        <v>980</v>
      </c>
      <c r="NP357" s="739">
        <f t="shared" si="226"/>
        <v>0</v>
      </c>
      <c r="NQ357" s="761">
        <f t="shared" si="227"/>
        <v>0</v>
      </c>
      <c r="NR357" s="739">
        <f ca="1" t="shared" si="228"/>
        <v>0</v>
      </c>
      <c r="NS357" s="739">
        <f t="shared" si="229"/>
        <v>980</v>
      </c>
      <c r="NT357" s="739"/>
      <c r="NU357" s="739">
        <f ca="1" t="shared" si="230"/>
        <v>0</v>
      </c>
      <c r="NV357" s="769">
        <f ca="1" t="shared" si="231"/>
        <v>0</v>
      </c>
      <c r="NW357" s="769" t="e">
        <f ca="1" t="shared" si="232"/>
        <v>#DIV/0!</v>
      </c>
      <c r="NX357" s="739"/>
      <c r="NY357" s="739"/>
      <c r="NZ357" s="739"/>
      <c r="OA357" s="739"/>
      <c r="OB357" s="739"/>
      <c r="OC357" s="739"/>
      <c r="OD357" s="739"/>
      <c r="OE357" s="743">
        <f t="shared" si="233"/>
        <v>0</v>
      </c>
      <c r="OF357" s="743">
        <f t="shared" si="234"/>
        <v>0</v>
      </c>
      <c r="OG357" s="743">
        <f t="shared" si="235"/>
        <v>0</v>
      </c>
      <c r="OH357" s="743">
        <f t="shared" si="236"/>
        <v>0</v>
      </c>
      <c r="OI357" s="743">
        <f t="shared" si="237"/>
        <v>0</v>
      </c>
      <c r="OJ357" s="739">
        <f t="shared" si="238"/>
        <v>0</v>
      </c>
      <c r="OK357" s="739">
        <f t="shared" si="239"/>
        <v>0</v>
      </c>
      <c r="OL357" s="739">
        <f t="shared" si="240"/>
        <v>0</v>
      </c>
      <c r="OM357" s="739">
        <f t="shared" si="241"/>
        <v>0</v>
      </c>
      <c r="ON357" s="739">
        <f t="shared" si="242"/>
        <v>0</v>
      </c>
      <c r="OO357" s="739">
        <f t="shared" si="243"/>
        <v>0</v>
      </c>
      <c r="OP357" s="739"/>
      <c r="OQ357" s="739">
        <f t="shared" si="244"/>
        <v>0</v>
      </c>
      <c r="OR357" s="739">
        <f t="shared" si="245"/>
        <v>0</v>
      </c>
      <c r="OS357" s="739">
        <f t="shared" si="246"/>
        <v>0</v>
      </c>
      <c r="OT357" s="739">
        <f t="shared" si="247"/>
        <v>0</v>
      </c>
      <c r="OU357" s="739"/>
      <c r="OV357" s="739"/>
      <c r="OW357" s="739"/>
      <c r="OX357" s="739"/>
      <c r="OY357" s="739"/>
      <c r="OZ357" s="739"/>
      <c r="PA357" s="739"/>
      <c r="PB357" s="739"/>
      <c r="PC357" s="739"/>
      <c r="PD357" s="739"/>
      <c r="PE357" s="739"/>
      <c r="PF357" s="739"/>
      <c r="PG357" s="739"/>
      <c r="PI357" s="28">
        <v>0</v>
      </c>
      <c r="PJ357" s="28">
        <v>0</v>
      </c>
      <c r="PK357" s="28">
        <v>0</v>
      </c>
      <c r="PL357" s="28">
        <v>0</v>
      </c>
      <c r="PM357" s="28">
        <v>0</v>
      </c>
      <c r="PN357" s="28">
        <v>0</v>
      </c>
      <c r="PO357" s="28">
        <v>0</v>
      </c>
      <c r="PP357" s="28">
        <v>0</v>
      </c>
      <c r="PQ357" s="28">
        <v>0</v>
      </c>
      <c r="PR357" s="28">
        <v>0</v>
      </c>
      <c r="PS357" s="28">
        <v>0</v>
      </c>
      <c r="PT357" s="28">
        <v>0</v>
      </c>
      <c r="PU357" s="28">
        <v>0</v>
      </c>
      <c r="PV357" s="28">
        <v>0</v>
      </c>
      <c r="PW357" s="28">
        <v>0</v>
      </c>
    </row>
    <row r="358" s="28" customFormat="1" customHeight="1" spans="1:439">
      <c r="A358" s="847" t="s">
        <v>1334</v>
      </c>
      <c r="B358" s="343"/>
      <c r="C358" s="95" t="s">
        <v>1917</v>
      </c>
      <c r="D358" s="95" t="s">
        <v>2249</v>
      </c>
      <c r="E358" s="411"/>
      <c r="F358" s="290" t="s">
        <v>2254</v>
      </c>
      <c r="G358" s="112" t="s">
        <v>898</v>
      </c>
      <c r="H358" s="113" t="s">
        <v>898</v>
      </c>
      <c r="I358" s="99">
        <f t="shared" si="214"/>
        <v>-17</v>
      </c>
      <c r="J358" s="100">
        <v>1487</v>
      </c>
      <c r="K358" s="454">
        <v>-17</v>
      </c>
      <c r="L358" s="150">
        <f t="shared" si="215"/>
        <v>1470</v>
      </c>
      <c r="M358" s="151">
        <f t="shared" si="216"/>
        <v>1470</v>
      </c>
      <c r="N358" s="455"/>
      <c r="O358" s="35">
        <v>1470</v>
      </c>
      <c r="P358" s="157"/>
      <c r="Q358" s="154">
        <f t="shared" si="217"/>
        <v>0</v>
      </c>
      <c r="R358" s="34">
        <f t="shared" si="218"/>
        <v>0</v>
      </c>
      <c r="S358" s="490"/>
      <c r="T358" s="490"/>
      <c r="U358" s="824"/>
      <c r="V358" s="824"/>
      <c r="W358" s="490"/>
      <c r="X358" s="489"/>
      <c r="Y358" s="505"/>
      <c r="Z358" s="505"/>
      <c r="AA358" s="505"/>
      <c r="AB358" s="505"/>
      <c r="AC358" s="505"/>
      <c r="AD358" s="505"/>
      <c r="AE358" s="505"/>
      <c r="AF358" s="490"/>
      <c r="AG358" s="490"/>
      <c r="AH358" s="490"/>
      <c r="AI358" s="490"/>
      <c r="AJ358" s="490"/>
      <c r="AK358" s="490"/>
      <c r="AL358" s="490"/>
      <c r="AM358" s="490"/>
      <c r="AN358" s="490"/>
      <c r="AO358" s="490"/>
      <c r="AP358" s="490"/>
      <c r="AQ358" s="490"/>
      <c r="AR358" s="490"/>
      <c r="AS358" s="490"/>
      <c r="AT358" s="490"/>
      <c r="AU358" s="490"/>
      <c r="AV358" s="490"/>
      <c r="AW358" s="490"/>
      <c r="AX358" s="490"/>
      <c r="AY358" s="100"/>
      <c r="AZ358" s="48"/>
      <c r="BA358" s="48"/>
      <c r="BB358" s="48"/>
      <c r="BC358" s="48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354"/>
      <c r="BT358" s="354"/>
      <c r="BU358" s="354"/>
      <c r="BV358" s="354"/>
      <c r="BW358" s="354"/>
      <c r="BX358" s="354"/>
      <c r="BY358" s="354"/>
      <c r="BZ358" s="354"/>
      <c r="CA358" s="354"/>
      <c r="CB358" s="354"/>
      <c r="CC358" s="354"/>
      <c r="CD358" s="354"/>
      <c r="CE358" s="354"/>
      <c r="CF358" s="354"/>
      <c r="CG358" s="354"/>
      <c r="CH358" s="354"/>
      <c r="CI358" s="354"/>
      <c r="CJ358" s="354"/>
      <c r="CK358" s="354"/>
      <c r="CL358" s="354"/>
      <c r="CM358" s="354"/>
      <c r="CN358" s="354"/>
      <c r="CO358" s="354"/>
      <c r="CP358" s="358"/>
      <c r="CQ358" s="48"/>
      <c r="CR358" s="354"/>
      <c r="CS358" s="354"/>
      <c r="CT358" s="355"/>
      <c r="CU358" s="354"/>
      <c r="CV358" s="354"/>
      <c r="CW358" s="354"/>
      <c r="CX358" s="354"/>
      <c r="CY358" s="354"/>
      <c r="CZ358" s="354"/>
      <c r="DA358" s="356"/>
      <c r="DB358" s="354"/>
      <c r="DC358" s="354"/>
      <c r="DD358" s="354"/>
      <c r="DE358" s="354"/>
      <c r="DF358" s="354"/>
      <c r="DG358" s="354"/>
      <c r="DH358" s="354"/>
      <c r="DI358" s="354"/>
      <c r="DJ358" s="354"/>
      <c r="DK358" s="354"/>
      <c r="DL358" s="354"/>
      <c r="DM358" s="354"/>
      <c r="DN358" s="354"/>
      <c r="DO358" s="354"/>
      <c r="DP358" s="354"/>
      <c r="DQ358" s="354"/>
      <c r="DR358" s="354"/>
      <c r="DS358" s="354"/>
      <c r="DT358" s="354"/>
      <c r="DU358" s="354"/>
      <c r="DV358" s="354"/>
      <c r="DW358" s="354"/>
      <c r="DX358" s="354"/>
      <c r="DY358" s="354"/>
      <c r="DZ358" s="357"/>
      <c r="EA358" s="356"/>
      <c r="EB358" s="356"/>
      <c r="EC358" s="356"/>
      <c r="ED358" s="356"/>
      <c r="EE358" s="358"/>
      <c r="EF358" s="48"/>
      <c r="EG358" s="46"/>
      <c r="EH358" s="46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8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354"/>
      <c r="FR358" s="354"/>
      <c r="FS358" s="354"/>
      <c r="FT358" s="354"/>
      <c r="FU358" s="354"/>
      <c r="FV358" s="354"/>
      <c r="FW358" s="354"/>
      <c r="FX358" s="354"/>
      <c r="FY358" s="354"/>
      <c r="FZ358" s="354"/>
      <c r="GA358" s="354"/>
      <c r="GB358" s="354"/>
      <c r="GC358" s="354"/>
      <c r="GD358" s="354"/>
      <c r="GE358" s="354"/>
      <c r="GF358" s="354"/>
      <c r="GG358" s="354"/>
      <c r="GH358" s="354"/>
      <c r="GI358" s="354"/>
      <c r="GJ358" s="354"/>
      <c r="GK358" s="354"/>
      <c r="GL358" s="354"/>
      <c r="GM358" s="354"/>
      <c r="GN358" s="354"/>
      <c r="GO358" s="354"/>
      <c r="GP358" s="354"/>
      <c r="GQ358" s="354"/>
      <c r="GR358" s="354"/>
      <c r="GS358" s="354"/>
      <c r="GT358" s="354"/>
      <c r="GU358" s="354"/>
      <c r="GV358" s="354"/>
      <c r="GW358" s="354"/>
      <c r="GX358" s="354"/>
      <c r="GY358" s="354"/>
      <c r="GZ358" s="354"/>
      <c r="HA358" s="354"/>
      <c r="HB358" s="354"/>
      <c r="HC358" s="354"/>
      <c r="HD358" s="354"/>
      <c r="HE358" s="354"/>
      <c r="HF358" s="354"/>
      <c r="HG358" s="354"/>
      <c r="HH358" s="354"/>
      <c r="HI358" s="354"/>
      <c r="HJ358" s="354"/>
      <c r="HK358" s="354"/>
      <c r="HL358" s="354"/>
      <c r="HM358" s="354"/>
      <c r="HN358" s="354"/>
      <c r="HO358" s="354"/>
      <c r="HP358" s="354"/>
      <c r="HQ358" s="354"/>
      <c r="HR358" s="354"/>
      <c r="HS358" s="354"/>
      <c r="HT358" s="354"/>
      <c r="HU358" s="354"/>
      <c r="HV358" s="354"/>
      <c r="HW358" s="354"/>
      <c r="HX358" s="354"/>
      <c r="HY358" s="354"/>
      <c r="HZ358" s="354"/>
      <c r="IA358" s="354"/>
      <c r="IB358" s="354"/>
      <c r="IC358" s="354"/>
      <c r="ID358" s="354"/>
      <c r="IE358" s="354"/>
      <c r="IF358" s="354"/>
      <c r="IG358" s="354"/>
      <c r="IH358" s="354"/>
      <c r="II358" s="354"/>
      <c r="IJ358" s="354"/>
      <c r="IK358" s="354"/>
      <c r="IL358" s="354"/>
      <c r="IM358" s="354"/>
      <c r="IN358" s="354"/>
      <c r="IO358" s="354"/>
      <c r="IP358" s="354"/>
      <c r="IQ358" s="354"/>
      <c r="IR358" s="50"/>
      <c r="IS358" s="47"/>
      <c r="IT358" s="47"/>
      <c r="IU358" s="47"/>
      <c r="IV358" s="47"/>
      <c r="IW358" s="47"/>
      <c r="IX358" s="47"/>
      <c r="IY358" s="47"/>
      <c r="IZ358" s="47"/>
      <c r="JA358" s="47"/>
      <c r="JB358" s="47"/>
      <c r="JC358" s="47"/>
      <c r="JD358" s="47"/>
      <c r="JE358" s="47"/>
      <c r="JF358" s="47"/>
      <c r="JG358" s="47"/>
      <c r="JH358" s="47"/>
      <c r="JI358" s="47"/>
      <c r="JJ358" s="47"/>
      <c r="JK358" s="47"/>
      <c r="JL358" s="354"/>
      <c r="JM358" s="354"/>
      <c r="JN358" s="354"/>
      <c r="JO358" s="354"/>
      <c r="JP358" s="354"/>
      <c r="JQ358" s="354"/>
      <c r="JR358" s="354"/>
      <c r="JS358" s="354"/>
      <c r="JT358" s="354"/>
      <c r="JU358" s="354"/>
      <c r="JV358" s="354"/>
      <c r="JW358" s="354"/>
      <c r="JX358" s="354"/>
      <c r="JY358" s="354"/>
      <c r="JZ358" s="354"/>
      <c r="KA358" s="354"/>
      <c r="KB358" s="354"/>
      <c r="KC358" s="354"/>
      <c r="KD358" s="354"/>
      <c r="KE358" s="354"/>
      <c r="KF358" s="354"/>
      <c r="KG358" s="354"/>
      <c r="KH358" s="354"/>
      <c r="KI358" s="354"/>
      <c r="KJ358" s="354"/>
      <c r="KK358" s="354"/>
      <c r="KL358" s="354"/>
      <c r="KM358" s="354"/>
      <c r="KN358" s="354"/>
      <c r="KO358" s="354"/>
      <c r="KP358" s="354"/>
      <c r="KQ358" s="354"/>
      <c r="KR358" s="354"/>
      <c r="KS358" s="354"/>
      <c r="KT358" s="354"/>
      <c r="KU358" s="354"/>
      <c r="KV358" s="51"/>
      <c r="KW358" s="47"/>
      <c r="KX358" s="47"/>
      <c r="KY358" s="47"/>
      <c r="KZ358" s="47"/>
      <c r="LA358" s="47"/>
      <c r="LB358" s="47"/>
      <c r="LC358" s="47"/>
      <c r="LD358" s="361"/>
      <c r="LE358" s="361"/>
      <c r="LF358" s="361"/>
      <c r="LG358" s="361"/>
      <c r="LH358" s="361"/>
      <c r="LI358" s="361"/>
      <c r="LJ358" s="361"/>
      <c r="LK358" s="361"/>
      <c r="LL358" s="361"/>
      <c r="LM358" s="361"/>
      <c r="LN358" s="361"/>
      <c r="LO358" s="361"/>
      <c r="LP358" s="361"/>
      <c r="LQ358" s="354"/>
      <c r="LR358" s="354"/>
      <c r="LS358" s="354"/>
      <c r="LT358" s="354"/>
      <c r="LU358" s="354"/>
      <c r="LV358" s="354"/>
      <c r="LW358" s="51"/>
      <c r="LX358" s="354"/>
      <c r="LY358" s="354"/>
      <c r="LZ358" s="354"/>
      <c r="MA358" s="354"/>
      <c r="MB358" s="363"/>
      <c r="MC358" s="363"/>
      <c r="MD358" s="354"/>
      <c r="ME358" s="354"/>
      <c r="MF358" s="354"/>
      <c r="MG358" s="354"/>
      <c r="MH358" s="354"/>
      <c r="MI358" s="354"/>
      <c r="MJ358" s="354"/>
      <c r="MK358" s="354"/>
      <c r="ML358" s="354"/>
      <c r="MM358" s="354"/>
      <c r="MN358" s="354"/>
      <c r="MO358" s="354"/>
      <c r="MP358" s="354"/>
      <c r="MQ358" s="354"/>
      <c r="MR358" s="354"/>
      <c r="MS358" s="51"/>
      <c r="MT358" s="364">
        <f t="shared" si="219"/>
        <v>0</v>
      </c>
      <c r="MU358" s="365">
        <f t="shared" si="220"/>
        <v>0</v>
      </c>
      <c r="MV358" s="366">
        <f t="shared" si="221"/>
        <v>0</v>
      </c>
      <c r="MW358" s="365">
        <v>0</v>
      </c>
      <c r="MX358" s="365">
        <v>15</v>
      </c>
      <c r="MY358" s="54"/>
      <c r="MZ358" s="708"/>
      <c r="NA358" s="708">
        <v>0.23</v>
      </c>
      <c r="NB358" s="709">
        <f t="shared" si="222"/>
        <v>0</v>
      </c>
      <c r="NC358" s="710"/>
      <c r="ND358" s="710">
        <v>1.73</v>
      </c>
      <c r="NE358" s="738">
        <f t="shared" si="248"/>
        <v>-0.122647631408176</v>
      </c>
      <c r="NF358" s="739"/>
      <c r="NG358" s="739"/>
      <c r="NH358" s="739">
        <v>1.73</v>
      </c>
      <c r="NI358" s="740">
        <f t="shared" si="223"/>
        <v>2543.1</v>
      </c>
      <c r="NJ358" s="738">
        <f t="shared" si="249"/>
        <v>-0.122647631408176</v>
      </c>
      <c r="NK358" s="741"/>
      <c r="NL358" s="742">
        <v>44562</v>
      </c>
      <c r="NM358" s="739">
        <f ca="1" t="shared" si="224"/>
        <v>17.1666666666667</v>
      </c>
      <c r="NN358" s="739">
        <f ca="1" t="shared" si="225"/>
        <v>515</v>
      </c>
      <c r="NO358" s="739">
        <v>1470</v>
      </c>
      <c r="NP358" s="739">
        <f t="shared" si="226"/>
        <v>0</v>
      </c>
      <c r="NQ358" s="761">
        <f t="shared" si="227"/>
        <v>0</v>
      </c>
      <c r="NR358" s="739">
        <f ca="1" t="shared" si="228"/>
        <v>0</v>
      </c>
      <c r="NS358" s="739">
        <f t="shared" si="229"/>
        <v>1470</v>
      </c>
      <c r="NT358" s="739"/>
      <c r="NU358" s="739">
        <f ca="1" t="shared" si="230"/>
        <v>0</v>
      </c>
      <c r="NV358" s="769">
        <f ca="1" t="shared" si="231"/>
        <v>0</v>
      </c>
      <c r="NW358" s="769" t="e">
        <f ca="1" t="shared" si="232"/>
        <v>#DIV/0!</v>
      </c>
      <c r="NX358" s="739"/>
      <c r="NY358" s="739"/>
      <c r="NZ358" s="739"/>
      <c r="OA358" s="739"/>
      <c r="OB358" s="739"/>
      <c r="OC358" s="739"/>
      <c r="OD358" s="739"/>
      <c r="OE358" s="743">
        <f t="shared" si="233"/>
        <v>0</v>
      </c>
      <c r="OF358" s="743">
        <f t="shared" si="234"/>
        <v>0</v>
      </c>
      <c r="OG358" s="743">
        <f t="shared" si="235"/>
        <v>0</v>
      </c>
      <c r="OH358" s="743">
        <f t="shared" si="236"/>
        <v>0</v>
      </c>
      <c r="OI358" s="743">
        <f t="shared" si="237"/>
        <v>0</v>
      </c>
      <c r="OJ358" s="739">
        <f t="shared" si="238"/>
        <v>0</v>
      </c>
      <c r="OK358" s="739">
        <f t="shared" si="239"/>
        <v>0</v>
      </c>
      <c r="OL358" s="739">
        <f t="shared" si="240"/>
        <v>0</v>
      </c>
      <c r="OM358" s="739">
        <f t="shared" si="241"/>
        <v>0</v>
      </c>
      <c r="ON358" s="739">
        <f t="shared" si="242"/>
        <v>0</v>
      </c>
      <c r="OO358" s="739">
        <f t="shared" si="243"/>
        <v>0</v>
      </c>
      <c r="OP358" s="739"/>
      <c r="OQ358" s="739">
        <f t="shared" si="244"/>
        <v>0</v>
      </c>
      <c r="OR358" s="739">
        <f t="shared" si="245"/>
        <v>0</v>
      </c>
      <c r="OS358" s="739">
        <f t="shared" si="246"/>
        <v>0</v>
      </c>
      <c r="OT358" s="739">
        <f t="shared" si="247"/>
        <v>0</v>
      </c>
      <c r="OU358" s="739"/>
      <c r="OV358" s="739"/>
      <c r="OW358" s="739"/>
      <c r="OX358" s="739"/>
      <c r="OY358" s="739"/>
      <c r="OZ358" s="739"/>
      <c r="PA358" s="739"/>
      <c r="PB358" s="739"/>
      <c r="PC358" s="739"/>
      <c r="PD358" s="739"/>
      <c r="PE358" s="739"/>
      <c r="PF358" s="739"/>
      <c r="PG358" s="739"/>
      <c r="PI358" s="28">
        <v>0</v>
      </c>
      <c r="PJ358" s="28">
        <v>0</v>
      </c>
      <c r="PK358" s="28">
        <v>0</v>
      </c>
      <c r="PL358" s="28">
        <v>0</v>
      </c>
      <c r="PM358" s="28">
        <v>0</v>
      </c>
      <c r="PN358" s="28">
        <v>0</v>
      </c>
      <c r="PO358" s="28">
        <v>0</v>
      </c>
      <c r="PP358" s="28">
        <v>0</v>
      </c>
      <c r="PQ358" s="28">
        <v>0</v>
      </c>
      <c r="PR358" s="28">
        <v>0</v>
      </c>
      <c r="PS358" s="28">
        <v>0</v>
      </c>
      <c r="PT358" s="28">
        <v>0</v>
      </c>
      <c r="PU358" s="28">
        <v>0</v>
      </c>
      <c r="PV358" s="28">
        <v>0</v>
      </c>
      <c r="PW358" s="28">
        <v>0</v>
      </c>
    </row>
    <row r="359" s="28" customFormat="1" customHeight="1" spans="1:439">
      <c r="A359" s="847" t="s">
        <v>1334</v>
      </c>
      <c r="B359" s="343"/>
      <c r="C359" s="95" t="s">
        <v>1917</v>
      </c>
      <c r="D359" s="95" t="s">
        <v>2314</v>
      </c>
      <c r="E359" s="411"/>
      <c r="F359" s="290" t="s">
        <v>2315</v>
      </c>
      <c r="G359" s="112" t="s">
        <v>838</v>
      </c>
      <c r="H359" s="113" t="s">
        <v>839</v>
      </c>
      <c r="I359" s="99">
        <f t="shared" si="214"/>
        <v>-1302</v>
      </c>
      <c r="J359" s="100">
        <v>1474</v>
      </c>
      <c r="K359" s="454">
        <v>0</v>
      </c>
      <c r="L359" s="150">
        <f t="shared" si="215"/>
        <v>172</v>
      </c>
      <c r="M359" s="151">
        <f t="shared" si="216"/>
        <v>172</v>
      </c>
      <c r="N359" s="455"/>
      <c r="O359" s="35">
        <v>1577</v>
      </c>
      <c r="P359" s="157"/>
      <c r="Q359" s="154">
        <f t="shared" si="217"/>
        <v>0</v>
      </c>
      <c r="R359" s="34">
        <f t="shared" si="218"/>
        <v>0</v>
      </c>
      <c r="S359" s="490"/>
      <c r="T359" s="490"/>
      <c r="U359" s="824"/>
      <c r="V359" s="824"/>
      <c r="W359" s="490"/>
      <c r="X359" s="489"/>
      <c r="Y359" s="505"/>
      <c r="Z359" s="505"/>
      <c r="AA359" s="505"/>
      <c r="AB359" s="505"/>
      <c r="AC359" s="505"/>
      <c r="AD359" s="505"/>
      <c r="AE359" s="505"/>
      <c r="AF359" s="490"/>
      <c r="AG359" s="490"/>
      <c r="AH359" s="490"/>
      <c r="AI359" s="490"/>
      <c r="AJ359" s="490"/>
      <c r="AK359" s="490"/>
      <c r="AL359" s="490"/>
      <c r="AM359" s="490"/>
      <c r="AN359" s="490"/>
      <c r="AO359" s="346"/>
      <c r="AP359" s="490"/>
      <c r="AQ359" s="490"/>
      <c r="AR359" s="490"/>
      <c r="AS359" s="490"/>
      <c r="AT359" s="490"/>
      <c r="AU359" s="490"/>
      <c r="AV359" s="490"/>
      <c r="AW359" s="490"/>
      <c r="AX359" s="490"/>
      <c r="AY359" s="100"/>
      <c r="AZ359" s="48">
        <v>8</v>
      </c>
      <c r="BA359" s="48"/>
      <c r="BB359" s="48">
        <v>1</v>
      </c>
      <c r="BC359" s="48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354"/>
      <c r="BT359" s="354"/>
      <c r="BU359" s="354"/>
      <c r="BV359" s="354"/>
      <c r="BW359" s="354"/>
      <c r="BX359" s="354"/>
      <c r="BY359" s="354"/>
      <c r="BZ359" s="354"/>
      <c r="CA359" s="354"/>
      <c r="CB359" s="354"/>
      <c r="CC359" s="354"/>
      <c r="CD359" s="354"/>
      <c r="CE359" s="354"/>
      <c r="CF359" s="354"/>
      <c r="CG359" s="354"/>
      <c r="CH359" s="354"/>
      <c r="CI359" s="354"/>
      <c r="CJ359" s="354"/>
      <c r="CK359" s="354"/>
      <c r="CL359" s="354"/>
      <c r="CM359" s="354"/>
      <c r="CN359" s="354"/>
      <c r="CO359" s="354"/>
      <c r="CP359" s="358"/>
      <c r="CQ359" s="48"/>
      <c r="CR359" s="354"/>
      <c r="CS359" s="354"/>
      <c r="CT359" s="355">
        <v>-53</v>
      </c>
      <c r="CU359" s="354"/>
      <c r="CV359" s="354"/>
      <c r="CW359" s="354"/>
      <c r="CX359" s="354">
        <v>12</v>
      </c>
      <c r="CY359" s="354"/>
      <c r="CZ359" s="354"/>
      <c r="DA359" s="356"/>
      <c r="DB359" s="354"/>
      <c r="DC359" s="354"/>
      <c r="DD359" s="354"/>
      <c r="DE359" s="354"/>
      <c r="DF359" s="354">
        <v>24</v>
      </c>
      <c r="DG359" s="354"/>
      <c r="DH359" s="354"/>
      <c r="DI359" s="354"/>
      <c r="DJ359" s="354"/>
      <c r="DK359" s="354"/>
      <c r="DL359" s="354"/>
      <c r="DM359" s="354"/>
      <c r="DN359" s="354"/>
      <c r="DO359" s="354"/>
      <c r="DP359" s="354"/>
      <c r="DQ359" s="354">
        <v>12</v>
      </c>
      <c r="DR359" s="354"/>
      <c r="DS359" s="354"/>
      <c r="DT359" s="354"/>
      <c r="DU359" s="354">
        <v>12</v>
      </c>
      <c r="DV359" s="354"/>
      <c r="DW359" s="354"/>
      <c r="DX359" s="354"/>
      <c r="DY359" s="354"/>
      <c r="DZ359" s="357"/>
      <c r="EA359" s="356"/>
      <c r="EB359" s="356"/>
      <c r="EC359" s="356"/>
      <c r="ED359" s="356">
        <v>5</v>
      </c>
      <c r="EE359" s="358"/>
      <c r="EF359" s="48"/>
      <c r="EG359" s="46"/>
      <c r="EH359" s="46"/>
      <c r="EI359" s="47"/>
      <c r="EJ359" s="47"/>
      <c r="EK359" s="47"/>
      <c r="EL359" s="47"/>
      <c r="EM359" s="47"/>
      <c r="EN359" s="47"/>
      <c r="EO359" s="47"/>
      <c r="EP359" s="47">
        <v>96</v>
      </c>
      <c r="EQ359" s="47"/>
      <c r="ER359" s="47"/>
      <c r="ES359" s="47"/>
      <c r="ET359" s="48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>
        <v>96</v>
      </c>
      <c r="FF359" s="47"/>
      <c r="FG359" s="47">
        <v>48</v>
      </c>
      <c r="FH359" s="47"/>
      <c r="FI359" s="47"/>
      <c r="FJ359" s="47"/>
      <c r="FK359" s="47"/>
      <c r="FL359" s="47"/>
      <c r="FM359" s="47"/>
      <c r="FN359" s="47"/>
      <c r="FO359" s="47"/>
      <c r="FP359" s="47"/>
      <c r="FQ359" s="354"/>
      <c r="FR359" s="354"/>
      <c r="FS359" s="354"/>
      <c r="FT359" s="354"/>
      <c r="FU359" s="354">
        <v>144</v>
      </c>
      <c r="FV359" s="354"/>
      <c r="FW359" s="354"/>
      <c r="FX359" s="354"/>
      <c r="FY359" s="354"/>
      <c r="FZ359" s="354"/>
      <c r="GA359" s="354"/>
      <c r="GB359" s="354"/>
      <c r="GC359" s="354"/>
      <c r="GD359" s="354"/>
      <c r="GE359" s="354"/>
      <c r="GF359" s="354"/>
      <c r="GG359" s="354"/>
      <c r="GH359" s="354"/>
      <c r="GI359" s="354"/>
      <c r="GJ359" s="354"/>
      <c r="GK359" s="354"/>
      <c r="GL359" s="354"/>
      <c r="GM359" s="354"/>
      <c r="GN359" s="354"/>
      <c r="GO359" s="354"/>
      <c r="GP359" s="354"/>
      <c r="GQ359" s="354"/>
      <c r="GR359" s="354"/>
      <c r="GS359" s="354"/>
      <c r="GT359" s="354"/>
      <c r="GU359" s="354"/>
      <c r="GV359" s="354"/>
      <c r="GW359" s="354"/>
      <c r="GX359" s="354"/>
      <c r="GY359" s="354"/>
      <c r="GZ359" s="354">
        <v>48</v>
      </c>
      <c r="HA359" s="354"/>
      <c r="HB359" s="354"/>
      <c r="HC359" s="354"/>
      <c r="HD359" s="354"/>
      <c r="HE359" s="354"/>
      <c r="HF359" s="354"/>
      <c r="HG359" s="354"/>
      <c r="HH359" s="354"/>
      <c r="HI359" s="354"/>
      <c r="HJ359" s="354"/>
      <c r="HK359" s="354"/>
      <c r="HL359" s="354">
        <v>48</v>
      </c>
      <c r="HM359" s="354"/>
      <c r="HN359" s="354"/>
      <c r="HO359" s="354"/>
      <c r="HP359" s="354"/>
      <c r="HQ359" s="354"/>
      <c r="HR359" s="354"/>
      <c r="HS359" s="354"/>
      <c r="HT359" s="354"/>
      <c r="HU359" s="354"/>
      <c r="HV359" s="354"/>
      <c r="HW359" s="354"/>
      <c r="HX359" s="354"/>
      <c r="HY359" s="354"/>
      <c r="HZ359" s="354"/>
      <c r="IA359" s="354">
        <v>96</v>
      </c>
      <c r="IB359" s="354"/>
      <c r="IC359" s="354"/>
      <c r="ID359" s="354"/>
      <c r="IE359" s="354"/>
      <c r="IF359" s="354"/>
      <c r="IG359" s="354"/>
      <c r="IH359" s="354"/>
      <c r="II359" s="354">
        <v>48</v>
      </c>
      <c r="IJ359" s="354"/>
      <c r="IK359" s="354"/>
      <c r="IL359" s="354"/>
      <c r="IM359" s="354">
        <v>48</v>
      </c>
      <c r="IN359" s="354"/>
      <c r="IO359" s="354"/>
      <c r="IP359" s="354"/>
      <c r="IQ359" s="354"/>
      <c r="IR359" s="50"/>
      <c r="IS359" s="47"/>
      <c r="IT359" s="47"/>
      <c r="IU359" s="47"/>
      <c r="IV359" s="47">
        <v>100</v>
      </c>
      <c r="IW359" s="47"/>
      <c r="IX359" s="47"/>
      <c r="IY359" s="47"/>
      <c r="IZ359" s="47"/>
      <c r="JA359" s="47"/>
      <c r="JB359" s="47"/>
      <c r="JC359" s="47"/>
      <c r="JD359" s="47"/>
      <c r="JE359" s="47"/>
      <c r="JF359" s="47"/>
      <c r="JG359" s="47"/>
      <c r="JH359" s="47"/>
      <c r="JI359" s="47"/>
      <c r="JJ359" s="47"/>
      <c r="JK359" s="47"/>
      <c r="JL359" s="354"/>
      <c r="JM359" s="354"/>
      <c r="JN359" s="354"/>
      <c r="JO359" s="354"/>
      <c r="JP359" s="354"/>
      <c r="JQ359" s="354"/>
      <c r="JR359" s="354"/>
      <c r="JS359" s="354"/>
      <c r="JT359" s="354"/>
      <c r="JU359" s="354"/>
      <c r="JV359" s="354"/>
      <c r="JW359" s="354"/>
      <c r="JX359" s="354"/>
      <c r="JY359" s="354"/>
      <c r="JZ359" s="354"/>
      <c r="KA359" s="354"/>
      <c r="KB359" s="354"/>
      <c r="KC359" s="354"/>
      <c r="KD359" s="354"/>
      <c r="KE359" s="354"/>
      <c r="KF359" s="354"/>
      <c r="KG359" s="354"/>
      <c r="KH359" s="354"/>
      <c r="KI359" s="354">
        <v>100</v>
      </c>
      <c r="KJ359" s="354"/>
      <c r="KK359" s="354"/>
      <c r="KL359" s="354"/>
      <c r="KM359" s="354"/>
      <c r="KN359" s="354"/>
      <c r="KO359" s="354"/>
      <c r="KP359" s="354"/>
      <c r="KQ359" s="354"/>
      <c r="KR359" s="354"/>
      <c r="KS359" s="354"/>
      <c r="KT359" s="354"/>
      <c r="KU359" s="354"/>
      <c r="KV359" s="51"/>
      <c r="KW359" s="47"/>
      <c r="KX359" s="47">
        <v>50</v>
      </c>
      <c r="KY359" s="47"/>
      <c r="KZ359" s="47"/>
      <c r="LA359" s="47"/>
      <c r="LB359" s="47">
        <v>50</v>
      </c>
      <c r="LC359" s="47"/>
      <c r="LD359" s="361">
        <v>20</v>
      </c>
      <c r="LE359" s="361">
        <v>100</v>
      </c>
      <c r="LF359" s="361"/>
      <c r="LG359" s="361"/>
      <c r="LH359" s="361"/>
      <c r="LI359" s="361"/>
      <c r="LJ359" s="361"/>
      <c r="LK359" s="361"/>
      <c r="LL359" s="361"/>
      <c r="LM359" s="361"/>
      <c r="LN359" s="361"/>
      <c r="LO359" s="361"/>
      <c r="LP359" s="361"/>
      <c r="LQ359" s="354"/>
      <c r="LR359" s="354"/>
      <c r="LS359" s="354"/>
      <c r="LT359" s="354"/>
      <c r="LU359" s="354"/>
      <c r="LV359" s="354"/>
      <c r="LW359" s="51"/>
      <c r="LX359" s="354">
        <v>100</v>
      </c>
      <c r="LY359" s="354"/>
      <c r="LZ359" s="354"/>
      <c r="MA359" s="354"/>
      <c r="MB359" s="363"/>
      <c r="MC359" s="363"/>
      <c r="MD359" s="354">
        <v>192</v>
      </c>
      <c r="ME359" s="354"/>
      <c r="MF359" s="354"/>
      <c r="MG359" s="354"/>
      <c r="MH359" s="354"/>
      <c r="MI359" s="354"/>
      <c r="MJ359" s="354"/>
      <c r="MK359" s="354"/>
      <c r="ML359" s="354"/>
      <c r="MM359" s="354"/>
      <c r="MN359" s="354"/>
      <c r="MO359" s="354"/>
      <c r="MP359" s="354"/>
      <c r="MQ359" s="354"/>
      <c r="MR359" s="354"/>
      <c r="MS359" s="51"/>
      <c r="MT359" s="364">
        <f t="shared" si="219"/>
        <v>672</v>
      </c>
      <c r="MU359" s="365">
        <f t="shared" si="220"/>
        <v>712</v>
      </c>
      <c r="MV359" s="366">
        <f t="shared" si="221"/>
        <v>1384</v>
      </c>
      <c r="MW359" s="365">
        <v>3718</v>
      </c>
      <c r="MX359" s="365">
        <v>1676</v>
      </c>
      <c r="MY359" s="54"/>
      <c r="MZ359" s="708"/>
      <c r="NA359" s="708">
        <v>0.56</v>
      </c>
      <c r="NB359" s="709">
        <f t="shared" si="222"/>
        <v>775.04</v>
      </c>
      <c r="NC359" s="710">
        <v>4.18</v>
      </c>
      <c r="ND359" s="710">
        <v>3.07</v>
      </c>
      <c r="NE359" s="738">
        <f t="shared" si="248"/>
        <v>0.181769722814499</v>
      </c>
      <c r="NF359" s="739"/>
      <c r="NG359" s="739"/>
      <c r="NH359" s="739">
        <v>3.07</v>
      </c>
      <c r="NI359" s="740">
        <f t="shared" si="223"/>
        <v>528.04</v>
      </c>
      <c r="NJ359" s="738">
        <f t="shared" si="249"/>
        <v>0.181769722814499</v>
      </c>
      <c r="NK359" s="741"/>
      <c r="NL359" s="742">
        <v>44562</v>
      </c>
      <c r="NM359" s="739">
        <f ca="1" t="shared" si="224"/>
        <v>17.1666666666667</v>
      </c>
      <c r="NN359" s="739">
        <f ca="1" t="shared" si="225"/>
        <v>515</v>
      </c>
      <c r="NO359" s="739">
        <v>1577</v>
      </c>
      <c r="NP359" s="739">
        <f t="shared" si="226"/>
        <v>1384</v>
      </c>
      <c r="NQ359" s="761">
        <f t="shared" si="227"/>
        <v>1.58261863922241</v>
      </c>
      <c r="NR359" s="739">
        <f ca="1" t="shared" si="228"/>
        <v>1.121661754012</v>
      </c>
      <c r="NS359" s="739">
        <f t="shared" si="229"/>
        <v>172</v>
      </c>
      <c r="NT359" s="739"/>
      <c r="NU359" s="739">
        <f ca="1" t="shared" si="230"/>
        <v>80.621359223301</v>
      </c>
      <c r="NV359" s="769">
        <f ca="1" t="shared" si="231"/>
        <v>2.6873786407767</v>
      </c>
      <c r="NW359" s="769">
        <f ca="1" t="shared" si="232"/>
        <v>64.0028901734104</v>
      </c>
      <c r="NX359" s="739"/>
      <c r="NY359" s="739"/>
      <c r="NZ359" s="739"/>
      <c r="OA359" s="739"/>
      <c r="OB359" s="739"/>
      <c r="OC359" s="739"/>
      <c r="OD359" s="739"/>
      <c r="OE359" s="743">
        <f t="shared" si="233"/>
        <v>96</v>
      </c>
      <c r="OF359" s="743">
        <f t="shared" si="234"/>
        <v>150</v>
      </c>
      <c r="OG359" s="743">
        <f t="shared" si="235"/>
        <v>414</v>
      </c>
      <c r="OH359" s="743">
        <f t="shared" si="236"/>
        <v>0</v>
      </c>
      <c r="OI359" s="743">
        <f t="shared" si="237"/>
        <v>144</v>
      </c>
      <c r="OJ359" s="739">
        <f t="shared" si="238"/>
        <v>0</v>
      </c>
      <c r="OK359" s="739">
        <f t="shared" si="239"/>
        <v>0</v>
      </c>
      <c r="OL359" s="739">
        <f t="shared" si="240"/>
        <v>0</v>
      </c>
      <c r="OM359" s="739">
        <f t="shared" si="241"/>
        <v>48</v>
      </c>
      <c r="ON359" s="739">
        <f t="shared" si="242"/>
        <v>240</v>
      </c>
      <c r="OO359" s="739">
        <f t="shared" si="243"/>
        <v>244</v>
      </c>
      <c r="OP359" s="739"/>
      <c r="OQ359" s="739">
        <f t="shared" si="244"/>
        <v>0</v>
      </c>
      <c r="OR359" s="739">
        <f t="shared" si="245"/>
        <v>1336</v>
      </c>
      <c r="OS359" s="739">
        <f t="shared" si="246"/>
        <v>0</v>
      </c>
      <c r="OT359" s="739">
        <f t="shared" si="247"/>
        <v>-48</v>
      </c>
      <c r="OU359" s="739"/>
      <c r="OV359" s="739"/>
      <c r="OW359" s="739"/>
      <c r="OX359" s="739"/>
      <c r="OY359" s="739"/>
      <c r="OZ359" s="739"/>
      <c r="PA359" s="739"/>
      <c r="PB359" s="739"/>
      <c r="PC359" s="739"/>
      <c r="PD359" s="739"/>
      <c r="PE359" s="739"/>
      <c r="PF359" s="739"/>
      <c r="PG359" s="739"/>
      <c r="PI359" s="28">
        <v>300</v>
      </c>
      <c r="PJ359" s="28">
        <v>0</v>
      </c>
      <c r="PK359" s="28">
        <v>488</v>
      </c>
      <c r="PL359" s="28">
        <v>624</v>
      </c>
      <c r="PM359" s="28">
        <v>0</v>
      </c>
      <c r="PN359" s="28">
        <v>100</v>
      </c>
      <c r="PO359" s="28">
        <v>100</v>
      </c>
      <c r="PP359" s="28">
        <v>400</v>
      </c>
      <c r="PQ359" s="28">
        <v>480</v>
      </c>
      <c r="PR359" s="28">
        <v>96</v>
      </c>
      <c r="PS359" s="28">
        <v>768</v>
      </c>
      <c r="PT359" s="28">
        <v>704</v>
      </c>
      <c r="PU359" s="28">
        <v>50</v>
      </c>
      <c r="PV359" s="28">
        <v>4110</v>
      </c>
      <c r="PW359" s="28">
        <v>392</v>
      </c>
    </row>
    <row r="360" s="28" customFormat="1" customHeight="1" spans="1:439">
      <c r="A360" s="847" t="s">
        <v>1334</v>
      </c>
      <c r="B360" s="343"/>
      <c r="C360" s="95" t="s">
        <v>1917</v>
      </c>
      <c r="D360" s="95" t="s">
        <v>2249</v>
      </c>
      <c r="E360" s="411"/>
      <c r="F360" s="290" t="s">
        <v>2316</v>
      </c>
      <c r="G360" s="112" t="s">
        <v>841</v>
      </c>
      <c r="H360" s="113" t="s">
        <v>842</v>
      </c>
      <c r="I360" s="99">
        <f t="shared" si="214"/>
        <v>-101</v>
      </c>
      <c r="J360" s="100">
        <v>101</v>
      </c>
      <c r="K360" s="454">
        <v>0</v>
      </c>
      <c r="L360" s="150">
        <f t="shared" si="215"/>
        <v>0</v>
      </c>
      <c r="M360" s="151">
        <f t="shared" si="216"/>
        <v>0</v>
      </c>
      <c r="N360" s="455"/>
      <c r="O360" s="35">
        <v>101</v>
      </c>
      <c r="P360" s="157"/>
      <c r="Q360" s="154">
        <f t="shared" si="217"/>
        <v>0</v>
      </c>
      <c r="R360" s="34">
        <f t="shared" si="218"/>
        <v>0</v>
      </c>
      <c r="S360" s="490"/>
      <c r="T360" s="490"/>
      <c r="U360" s="824"/>
      <c r="V360" s="824"/>
      <c r="W360" s="490"/>
      <c r="X360" s="489"/>
      <c r="Y360" s="505"/>
      <c r="Z360" s="505"/>
      <c r="AA360" s="505"/>
      <c r="AB360" s="505"/>
      <c r="AC360" s="505"/>
      <c r="AD360" s="505"/>
      <c r="AE360" s="505"/>
      <c r="AF360" s="490"/>
      <c r="AG360" s="490"/>
      <c r="AH360" s="490"/>
      <c r="AI360" s="490"/>
      <c r="AJ360" s="490"/>
      <c r="AK360" s="490"/>
      <c r="AL360" s="490"/>
      <c r="AM360" s="490"/>
      <c r="AN360" s="490"/>
      <c r="AO360" s="490"/>
      <c r="AP360" s="490"/>
      <c r="AQ360" s="490"/>
      <c r="AR360" s="490"/>
      <c r="AS360" s="490"/>
      <c r="AT360" s="490"/>
      <c r="AU360" s="490"/>
      <c r="AV360" s="490"/>
      <c r="AW360" s="490"/>
      <c r="AX360" s="490"/>
      <c r="AY360" s="100"/>
      <c r="AZ360" s="48"/>
      <c r="BA360" s="48"/>
      <c r="BB360" s="48"/>
      <c r="BC360" s="48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354"/>
      <c r="BT360" s="354"/>
      <c r="BU360" s="354"/>
      <c r="BV360" s="354"/>
      <c r="BW360" s="354"/>
      <c r="BX360" s="354"/>
      <c r="BY360" s="354"/>
      <c r="BZ360" s="354"/>
      <c r="CA360" s="354"/>
      <c r="CB360" s="354"/>
      <c r="CC360" s="354"/>
      <c r="CD360" s="354"/>
      <c r="CE360" s="354"/>
      <c r="CF360" s="354"/>
      <c r="CG360" s="354"/>
      <c r="CH360" s="354"/>
      <c r="CI360" s="354"/>
      <c r="CJ360" s="354"/>
      <c r="CK360" s="354"/>
      <c r="CL360" s="354"/>
      <c r="CM360" s="354"/>
      <c r="CN360" s="354"/>
      <c r="CO360" s="354"/>
      <c r="CP360" s="358"/>
      <c r="CQ360" s="48"/>
      <c r="CR360" s="354"/>
      <c r="CS360" s="354"/>
      <c r="CT360" s="355"/>
      <c r="CU360" s="354"/>
      <c r="CV360" s="354"/>
      <c r="CW360" s="354"/>
      <c r="CX360" s="354"/>
      <c r="CY360" s="354"/>
      <c r="CZ360" s="354"/>
      <c r="DA360" s="356"/>
      <c r="DB360" s="354"/>
      <c r="DC360" s="354">
        <v>110</v>
      </c>
      <c r="DD360" s="354"/>
      <c r="DE360" s="354"/>
      <c r="DF360" s="354"/>
      <c r="DG360" s="354"/>
      <c r="DH360" s="354"/>
      <c r="DI360" s="354"/>
      <c r="DJ360" s="354"/>
      <c r="DK360" s="354"/>
      <c r="DL360" s="354"/>
      <c r="DM360" s="354"/>
      <c r="DN360" s="354"/>
      <c r="DO360" s="354"/>
      <c r="DP360" s="354"/>
      <c r="DQ360" s="354"/>
      <c r="DR360" s="354"/>
      <c r="DS360" s="354"/>
      <c r="DT360" s="354"/>
      <c r="DU360" s="354"/>
      <c r="DV360" s="354"/>
      <c r="DW360" s="354"/>
      <c r="DX360" s="354"/>
      <c r="DY360" s="354"/>
      <c r="DZ360" s="357"/>
      <c r="EA360" s="356"/>
      <c r="EB360" s="356"/>
      <c r="EC360" s="356">
        <v>-9</v>
      </c>
      <c r="ED360" s="356"/>
      <c r="EE360" s="358"/>
      <c r="EF360" s="48"/>
      <c r="EG360" s="46"/>
      <c r="EH360" s="46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8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354"/>
      <c r="FR360" s="354"/>
      <c r="FS360" s="354"/>
      <c r="FT360" s="354"/>
      <c r="FU360" s="354"/>
      <c r="FV360" s="354"/>
      <c r="FW360" s="354"/>
      <c r="FX360" s="354"/>
      <c r="FY360" s="354"/>
      <c r="FZ360" s="354"/>
      <c r="GA360" s="354"/>
      <c r="GB360" s="354"/>
      <c r="GC360" s="354"/>
      <c r="GD360" s="354"/>
      <c r="GE360" s="354"/>
      <c r="GF360" s="354"/>
      <c r="GG360" s="354"/>
      <c r="GH360" s="354"/>
      <c r="GI360" s="354"/>
      <c r="GJ360" s="354"/>
      <c r="GK360" s="354"/>
      <c r="GL360" s="354"/>
      <c r="GM360" s="354"/>
      <c r="GN360" s="354"/>
      <c r="GO360" s="354"/>
      <c r="GP360" s="354"/>
      <c r="GQ360" s="354"/>
      <c r="GR360" s="354"/>
      <c r="GS360" s="354"/>
      <c r="GT360" s="354"/>
      <c r="GU360" s="354"/>
      <c r="GV360" s="354"/>
      <c r="GW360" s="354"/>
      <c r="GX360" s="354"/>
      <c r="GY360" s="354"/>
      <c r="GZ360" s="354"/>
      <c r="HA360" s="354"/>
      <c r="HB360" s="354"/>
      <c r="HC360" s="354"/>
      <c r="HD360" s="354"/>
      <c r="HE360" s="354"/>
      <c r="HF360" s="354"/>
      <c r="HG360" s="354"/>
      <c r="HH360" s="354"/>
      <c r="HI360" s="354"/>
      <c r="HJ360" s="354"/>
      <c r="HK360" s="354"/>
      <c r="HL360" s="354"/>
      <c r="HM360" s="354"/>
      <c r="HN360" s="354"/>
      <c r="HO360" s="354"/>
      <c r="HP360" s="354"/>
      <c r="HQ360" s="354"/>
      <c r="HR360" s="354"/>
      <c r="HS360" s="354"/>
      <c r="HT360" s="354"/>
      <c r="HU360" s="354"/>
      <c r="HV360" s="354"/>
      <c r="HW360" s="354"/>
      <c r="HX360" s="354"/>
      <c r="HY360" s="354"/>
      <c r="HZ360" s="354"/>
      <c r="IA360" s="354"/>
      <c r="IB360" s="354"/>
      <c r="IC360" s="354"/>
      <c r="ID360" s="354"/>
      <c r="IE360" s="354"/>
      <c r="IF360" s="354"/>
      <c r="IG360" s="354"/>
      <c r="IH360" s="354"/>
      <c r="II360" s="354"/>
      <c r="IJ360" s="354"/>
      <c r="IK360" s="354"/>
      <c r="IL360" s="354"/>
      <c r="IM360" s="354"/>
      <c r="IN360" s="354"/>
      <c r="IO360" s="354"/>
      <c r="IP360" s="354"/>
      <c r="IQ360" s="354"/>
      <c r="IR360" s="50"/>
      <c r="IS360" s="47"/>
      <c r="IT360" s="47"/>
      <c r="IU360" s="47"/>
      <c r="IV360" s="47"/>
      <c r="IW360" s="47"/>
      <c r="IX360" s="47"/>
      <c r="IY360" s="47"/>
      <c r="IZ360" s="47"/>
      <c r="JA360" s="47"/>
      <c r="JB360" s="47"/>
      <c r="JC360" s="47"/>
      <c r="JD360" s="47"/>
      <c r="JE360" s="47"/>
      <c r="JF360" s="47"/>
      <c r="JG360" s="47"/>
      <c r="JH360" s="47"/>
      <c r="JI360" s="47"/>
      <c r="JJ360" s="47"/>
      <c r="JK360" s="47"/>
      <c r="JL360" s="354"/>
      <c r="JM360" s="354"/>
      <c r="JN360" s="354"/>
      <c r="JO360" s="354"/>
      <c r="JP360" s="354"/>
      <c r="JQ360" s="354"/>
      <c r="JR360" s="354"/>
      <c r="JS360" s="354"/>
      <c r="JT360" s="354"/>
      <c r="JU360" s="354"/>
      <c r="JV360" s="354"/>
      <c r="JW360" s="354"/>
      <c r="JX360" s="354"/>
      <c r="JY360" s="354"/>
      <c r="JZ360" s="354"/>
      <c r="KA360" s="354"/>
      <c r="KB360" s="354"/>
      <c r="KC360" s="354"/>
      <c r="KD360" s="354"/>
      <c r="KE360" s="354"/>
      <c r="KF360" s="354"/>
      <c r="KG360" s="354"/>
      <c r="KH360" s="354"/>
      <c r="KI360" s="354"/>
      <c r="KJ360" s="354"/>
      <c r="KK360" s="354"/>
      <c r="KL360" s="354"/>
      <c r="KM360" s="354"/>
      <c r="KN360" s="354"/>
      <c r="KO360" s="354"/>
      <c r="KP360" s="354"/>
      <c r="KQ360" s="354"/>
      <c r="KR360" s="354"/>
      <c r="KS360" s="354"/>
      <c r="KT360" s="354"/>
      <c r="KU360" s="354"/>
      <c r="KV360" s="51"/>
      <c r="KW360" s="47"/>
      <c r="KX360" s="47"/>
      <c r="KY360" s="47"/>
      <c r="KZ360" s="47"/>
      <c r="LA360" s="47"/>
      <c r="LB360" s="47"/>
      <c r="LC360" s="47"/>
      <c r="LD360" s="361"/>
      <c r="LE360" s="361"/>
      <c r="LF360" s="361"/>
      <c r="LG360" s="361"/>
      <c r="LH360" s="361"/>
      <c r="LI360" s="361"/>
      <c r="LJ360" s="361"/>
      <c r="LK360" s="361"/>
      <c r="LL360" s="361"/>
      <c r="LM360" s="361"/>
      <c r="LN360" s="361"/>
      <c r="LO360" s="361"/>
      <c r="LP360" s="361"/>
      <c r="LQ360" s="354"/>
      <c r="LR360" s="354"/>
      <c r="LS360" s="354"/>
      <c r="LT360" s="354"/>
      <c r="LU360" s="354"/>
      <c r="LV360" s="354"/>
      <c r="LW360" s="51"/>
      <c r="LX360" s="354"/>
      <c r="LY360" s="354"/>
      <c r="LZ360" s="354"/>
      <c r="MA360" s="354"/>
      <c r="MB360" s="363"/>
      <c r="MC360" s="363"/>
      <c r="MD360" s="354"/>
      <c r="ME360" s="354"/>
      <c r="MF360" s="354"/>
      <c r="MG360" s="354"/>
      <c r="MH360" s="354"/>
      <c r="MI360" s="354"/>
      <c r="MJ360" s="354"/>
      <c r="MK360" s="354"/>
      <c r="ML360" s="354"/>
      <c r="MM360" s="354"/>
      <c r="MN360" s="354"/>
      <c r="MO360" s="354"/>
      <c r="MP360" s="354"/>
      <c r="MQ360" s="354"/>
      <c r="MR360" s="354"/>
      <c r="MS360" s="51"/>
      <c r="MT360" s="364">
        <f t="shared" si="219"/>
        <v>0</v>
      </c>
      <c r="MU360" s="365">
        <f t="shared" si="220"/>
        <v>0</v>
      </c>
      <c r="MV360" s="366">
        <f t="shared" si="221"/>
        <v>0</v>
      </c>
      <c r="MW360" s="365">
        <v>1988</v>
      </c>
      <c r="MX360" s="365">
        <v>918</v>
      </c>
      <c r="MY360" s="54"/>
      <c r="MZ360" s="708"/>
      <c r="NA360" s="708">
        <v>0.47</v>
      </c>
      <c r="NB360" s="709">
        <f t="shared" si="222"/>
        <v>0</v>
      </c>
      <c r="NC360" s="710">
        <v>3.85</v>
      </c>
      <c r="ND360" s="710">
        <v>3.41</v>
      </c>
      <c r="NE360" s="738">
        <f t="shared" si="248"/>
        <v>-0.0828834550651001</v>
      </c>
      <c r="NF360" s="739"/>
      <c r="NG360" s="739"/>
      <c r="NH360" s="739">
        <v>3.41</v>
      </c>
      <c r="NI360" s="740">
        <f t="shared" si="223"/>
        <v>0</v>
      </c>
      <c r="NJ360" s="738">
        <f t="shared" si="249"/>
        <v>-0.0828834550651001</v>
      </c>
      <c r="NK360" s="741"/>
      <c r="NL360" s="742">
        <v>44562</v>
      </c>
      <c r="NM360" s="739">
        <f ca="1" t="shared" si="224"/>
        <v>17.1666666666667</v>
      </c>
      <c r="NN360" s="739">
        <f ca="1" t="shared" si="225"/>
        <v>515</v>
      </c>
      <c r="NO360" s="739">
        <v>101</v>
      </c>
      <c r="NP360" s="739">
        <f t="shared" si="226"/>
        <v>0</v>
      </c>
      <c r="NQ360" s="761">
        <f t="shared" si="227"/>
        <v>0</v>
      </c>
      <c r="NR360" s="739">
        <f ca="1" t="shared" si="228"/>
        <v>0</v>
      </c>
      <c r="NS360" s="739">
        <f t="shared" si="229"/>
        <v>0</v>
      </c>
      <c r="NT360" s="739"/>
      <c r="NU360" s="739">
        <f ca="1" t="shared" si="230"/>
        <v>0</v>
      </c>
      <c r="NV360" s="769">
        <f ca="1" t="shared" si="231"/>
        <v>0</v>
      </c>
      <c r="NW360" s="769" t="e">
        <f ca="1" t="shared" si="232"/>
        <v>#DIV/0!</v>
      </c>
      <c r="NX360" s="739"/>
      <c r="NY360" s="739"/>
      <c r="NZ360" s="739"/>
      <c r="OA360" s="739"/>
      <c r="OB360" s="739"/>
      <c r="OC360" s="739"/>
      <c r="OD360" s="739"/>
      <c r="OE360" s="743">
        <f t="shared" si="233"/>
        <v>0</v>
      </c>
      <c r="OF360" s="743">
        <f t="shared" si="234"/>
        <v>0</v>
      </c>
      <c r="OG360" s="743">
        <f t="shared" si="235"/>
        <v>0</v>
      </c>
      <c r="OH360" s="743">
        <f t="shared" si="236"/>
        <v>0</v>
      </c>
      <c r="OI360" s="743">
        <f t="shared" si="237"/>
        <v>0</v>
      </c>
      <c r="OJ360" s="739">
        <f t="shared" si="238"/>
        <v>0</v>
      </c>
      <c r="OK360" s="739">
        <f t="shared" si="239"/>
        <v>0</v>
      </c>
      <c r="OL360" s="739">
        <f t="shared" si="240"/>
        <v>0</v>
      </c>
      <c r="OM360" s="739">
        <f t="shared" si="241"/>
        <v>0</v>
      </c>
      <c r="ON360" s="739">
        <f t="shared" si="242"/>
        <v>0</v>
      </c>
      <c r="OO360" s="739">
        <f t="shared" si="243"/>
        <v>0</v>
      </c>
      <c r="OP360" s="739"/>
      <c r="OQ360" s="739">
        <f t="shared" si="244"/>
        <v>0</v>
      </c>
      <c r="OR360" s="739">
        <f t="shared" si="245"/>
        <v>0</v>
      </c>
      <c r="OS360" s="739">
        <f t="shared" si="246"/>
        <v>0</v>
      </c>
      <c r="OT360" s="739">
        <f t="shared" si="247"/>
        <v>0</v>
      </c>
      <c r="OU360" s="739"/>
      <c r="OV360" s="739"/>
      <c r="OW360" s="739"/>
      <c r="OX360" s="739"/>
      <c r="OY360" s="739"/>
      <c r="OZ360" s="739"/>
      <c r="PA360" s="739"/>
      <c r="PB360" s="739"/>
      <c r="PC360" s="739"/>
      <c r="PD360" s="739"/>
      <c r="PE360" s="739"/>
      <c r="PF360" s="739"/>
      <c r="PG360" s="739"/>
      <c r="PI360" s="28">
        <v>0</v>
      </c>
      <c r="PJ360" s="28">
        <v>0</v>
      </c>
      <c r="PK360" s="28">
        <v>0</v>
      </c>
      <c r="PL360" s="28">
        <v>0</v>
      </c>
      <c r="PM360" s="28">
        <v>0</v>
      </c>
      <c r="PN360" s="28">
        <v>252</v>
      </c>
      <c r="PO360" s="28">
        <v>0</v>
      </c>
      <c r="PP360" s="28">
        <v>0</v>
      </c>
      <c r="PQ360" s="28">
        <v>0</v>
      </c>
      <c r="PR360" s="28">
        <v>16</v>
      </c>
      <c r="PS360" s="28">
        <v>760</v>
      </c>
      <c r="PT360" s="28">
        <v>1920</v>
      </c>
      <c r="PU360" s="28">
        <v>0</v>
      </c>
      <c r="PV360" s="28">
        <v>2948</v>
      </c>
      <c r="PW360" s="28">
        <v>960</v>
      </c>
    </row>
    <row r="361" s="28" customFormat="1" customHeight="1" spans="1:439">
      <c r="A361" s="847" t="s">
        <v>2306</v>
      </c>
      <c r="B361" s="343"/>
      <c r="C361" s="95" t="s">
        <v>1917</v>
      </c>
      <c r="D361" s="95" t="s">
        <v>2249</v>
      </c>
      <c r="E361" s="411"/>
      <c r="F361" s="290" t="s">
        <v>2317</v>
      </c>
      <c r="G361" s="112" t="s">
        <v>844</v>
      </c>
      <c r="H361" s="113" t="s">
        <v>842</v>
      </c>
      <c r="I361" s="99">
        <f t="shared" si="214"/>
        <v>0</v>
      </c>
      <c r="J361" s="100">
        <v>0</v>
      </c>
      <c r="K361" s="454">
        <v>0</v>
      </c>
      <c r="L361" s="150">
        <f t="shared" si="215"/>
        <v>0</v>
      </c>
      <c r="M361" s="151">
        <f t="shared" si="216"/>
        <v>0</v>
      </c>
      <c r="N361" s="455"/>
      <c r="O361" s="35">
        <v>0</v>
      </c>
      <c r="P361" s="157"/>
      <c r="Q361" s="154">
        <f t="shared" si="217"/>
        <v>0</v>
      </c>
      <c r="R361" s="34">
        <f t="shared" si="218"/>
        <v>0</v>
      </c>
      <c r="S361" s="490"/>
      <c r="T361" s="490"/>
      <c r="U361" s="824"/>
      <c r="V361" s="824"/>
      <c r="W361" s="490"/>
      <c r="X361" s="489"/>
      <c r="Y361" s="505"/>
      <c r="Z361" s="505"/>
      <c r="AA361" s="505"/>
      <c r="AB361" s="505"/>
      <c r="AC361" s="505"/>
      <c r="AD361" s="505"/>
      <c r="AE361" s="505"/>
      <c r="AF361" s="490"/>
      <c r="AG361" s="490"/>
      <c r="AH361" s="490"/>
      <c r="AI361" s="490"/>
      <c r="AJ361" s="490"/>
      <c r="AK361" s="490"/>
      <c r="AL361" s="490"/>
      <c r="AM361" s="490"/>
      <c r="AN361" s="490"/>
      <c r="AO361" s="490"/>
      <c r="AP361" s="490"/>
      <c r="AQ361" s="490"/>
      <c r="AR361" s="490"/>
      <c r="AS361" s="490"/>
      <c r="AT361" s="490"/>
      <c r="AU361" s="490"/>
      <c r="AV361" s="490"/>
      <c r="AW361" s="490"/>
      <c r="AX361" s="490"/>
      <c r="AY361" s="100"/>
      <c r="AZ361" s="48"/>
      <c r="BA361" s="48"/>
      <c r="BB361" s="48"/>
      <c r="BC361" s="48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354"/>
      <c r="BT361" s="354"/>
      <c r="BU361" s="354"/>
      <c r="BV361" s="354"/>
      <c r="BW361" s="354"/>
      <c r="BX361" s="354"/>
      <c r="BY361" s="354"/>
      <c r="BZ361" s="354"/>
      <c r="CA361" s="354"/>
      <c r="CB361" s="354"/>
      <c r="CC361" s="354"/>
      <c r="CD361" s="354"/>
      <c r="CE361" s="354"/>
      <c r="CF361" s="354"/>
      <c r="CG361" s="354"/>
      <c r="CH361" s="354"/>
      <c r="CI361" s="354"/>
      <c r="CJ361" s="354"/>
      <c r="CK361" s="354"/>
      <c r="CL361" s="354"/>
      <c r="CM361" s="354"/>
      <c r="CN361" s="354"/>
      <c r="CO361" s="354"/>
      <c r="CP361" s="358"/>
      <c r="CQ361" s="48"/>
      <c r="CR361" s="354"/>
      <c r="CS361" s="354"/>
      <c r="CT361" s="355"/>
      <c r="CU361" s="354"/>
      <c r="CV361" s="354"/>
      <c r="CW361" s="354"/>
      <c r="CX361" s="354"/>
      <c r="CY361" s="354"/>
      <c r="CZ361" s="354"/>
      <c r="DA361" s="356"/>
      <c r="DB361" s="354"/>
      <c r="DC361" s="354"/>
      <c r="DD361" s="354"/>
      <c r="DE361" s="354"/>
      <c r="DF361" s="354"/>
      <c r="DG361" s="354"/>
      <c r="DH361" s="354"/>
      <c r="DI361" s="354"/>
      <c r="DJ361" s="354"/>
      <c r="DK361" s="354"/>
      <c r="DL361" s="354"/>
      <c r="DM361" s="354"/>
      <c r="DN361" s="354"/>
      <c r="DO361" s="354"/>
      <c r="DP361" s="354"/>
      <c r="DQ361" s="354"/>
      <c r="DR361" s="354"/>
      <c r="DS361" s="354"/>
      <c r="DT361" s="354"/>
      <c r="DU361" s="354"/>
      <c r="DV361" s="354"/>
      <c r="DW361" s="354"/>
      <c r="DX361" s="354"/>
      <c r="DY361" s="354"/>
      <c r="DZ361" s="357"/>
      <c r="EA361" s="356"/>
      <c r="EB361" s="356"/>
      <c r="EC361" s="356"/>
      <c r="ED361" s="356"/>
      <c r="EE361" s="358"/>
      <c r="EF361" s="48"/>
      <c r="EG361" s="46"/>
      <c r="EH361" s="46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8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354"/>
      <c r="FR361" s="354"/>
      <c r="FS361" s="354"/>
      <c r="FT361" s="354"/>
      <c r="FU361" s="354"/>
      <c r="FV361" s="354"/>
      <c r="FW361" s="354"/>
      <c r="FX361" s="354"/>
      <c r="FY361" s="354"/>
      <c r="FZ361" s="354"/>
      <c r="GA361" s="354"/>
      <c r="GB361" s="354"/>
      <c r="GC361" s="354"/>
      <c r="GD361" s="354"/>
      <c r="GE361" s="354"/>
      <c r="GF361" s="354"/>
      <c r="GG361" s="354"/>
      <c r="GH361" s="354"/>
      <c r="GI361" s="354"/>
      <c r="GJ361" s="354"/>
      <c r="GK361" s="354"/>
      <c r="GL361" s="354"/>
      <c r="GM361" s="354"/>
      <c r="GN361" s="354"/>
      <c r="GO361" s="354"/>
      <c r="GP361" s="354"/>
      <c r="GQ361" s="354"/>
      <c r="GR361" s="354"/>
      <c r="GS361" s="354"/>
      <c r="GT361" s="354"/>
      <c r="GU361" s="354"/>
      <c r="GV361" s="354"/>
      <c r="GW361" s="354"/>
      <c r="GX361" s="354"/>
      <c r="GY361" s="354"/>
      <c r="GZ361" s="354"/>
      <c r="HA361" s="354"/>
      <c r="HB361" s="354"/>
      <c r="HC361" s="354"/>
      <c r="HD361" s="354"/>
      <c r="HE361" s="354"/>
      <c r="HF361" s="354"/>
      <c r="HG361" s="354"/>
      <c r="HH361" s="354"/>
      <c r="HI361" s="354"/>
      <c r="HJ361" s="354"/>
      <c r="HK361" s="354"/>
      <c r="HL361" s="354"/>
      <c r="HM361" s="354"/>
      <c r="HN361" s="354"/>
      <c r="HO361" s="354"/>
      <c r="HP361" s="354"/>
      <c r="HQ361" s="354"/>
      <c r="HR361" s="354"/>
      <c r="HS361" s="354"/>
      <c r="HT361" s="354"/>
      <c r="HU361" s="354"/>
      <c r="HV361" s="354"/>
      <c r="HW361" s="354"/>
      <c r="HX361" s="354"/>
      <c r="HY361" s="354"/>
      <c r="HZ361" s="354"/>
      <c r="IA361" s="354"/>
      <c r="IB361" s="354"/>
      <c r="IC361" s="354"/>
      <c r="ID361" s="354"/>
      <c r="IE361" s="354"/>
      <c r="IF361" s="354"/>
      <c r="IG361" s="354"/>
      <c r="IH361" s="354"/>
      <c r="II361" s="354"/>
      <c r="IJ361" s="354"/>
      <c r="IK361" s="354"/>
      <c r="IL361" s="354"/>
      <c r="IM361" s="354"/>
      <c r="IN361" s="354"/>
      <c r="IO361" s="354"/>
      <c r="IP361" s="354"/>
      <c r="IQ361" s="354"/>
      <c r="IR361" s="50"/>
      <c r="IS361" s="47"/>
      <c r="IT361" s="47"/>
      <c r="IU361" s="47"/>
      <c r="IV361" s="47"/>
      <c r="IW361" s="47"/>
      <c r="IX361" s="47"/>
      <c r="IY361" s="47"/>
      <c r="IZ361" s="47"/>
      <c r="JA361" s="47"/>
      <c r="JB361" s="47"/>
      <c r="JC361" s="47"/>
      <c r="JD361" s="47"/>
      <c r="JE361" s="47"/>
      <c r="JF361" s="47"/>
      <c r="JG361" s="47"/>
      <c r="JH361" s="47"/>
      <c r="JI361" s="47"/>
      <c r="JJ361" s="47"/>
      <c r="JK361" s="47"/>
      <c r="JL361" s="354"/>
      <c r="JM361" s="354"/>
      <c r="JN361" s="354"/>
      <c r="JO361" s="354"/>
      <c r="JP361" s="354"/>
      <c r="JQ361" s="354"/>
      <c r="JR361" s="354"/>
      <c r="JS361" s="354"/>
      <c r="JT361" s="354"/>
      <c r="JU361" s="354"/>
      <c r="JV361" s="354"/>
      <c r="JW361" s="354"/>
      <c r="JX361" s="354"/>
      <c r="JY361" s="354"/>
      <c r="JZ361" s="354"/>
      <c r="KA361" s="354"/>
      <c r="KB361" s="354"/>
      <c r="KC361" s="354"/>
      <c r="KD361" s="354"/>
      <c r="KE361" s="354"/>
      <c r="KF361" s="354"/>
      <c r="KG361" s="354"/>
      <c r="KH361" s="354"/>
      <c r="KI361" s="354"/>
      <c r="KJ361" s="354"/>
      <c r="KK361" s="354"/>
      <c r="KL361" s="354"/>
      <c r="KM361" s="354"/>
      <c r="KN361" s="354"/>
      <c r="KO361" s="354"/>
      <c r="KP361" s="354"/>
      <c r="KQ361" s="354"/>
      <c r="KR361" s="354"/>
      <c r="KS361" s="354"/>
      <c r="KT361" s="354"/>
      <c r="KU361" s="354"/>
      <c r="KV361" s="51"/>
      <c r="KW361" s="47"/>
      <c r="KX361" s="47"/>
      <c r="KY361" s="47"/>
      <c r="KZ361" s="47"/>
      <c r="LA361" s="47"/>
      <c r="LB361" s="47"/>
      <c r="LC361" s="47"/>
      <c r="LD361" s="361"/>
      <c r="LE361" s="361"/>
      <c r="LF361" s="361"/>
      <c r="LG361" s="361"/>
      <c r="LH361" s="361"/>
      <c r="LI361" s="361"/>
      <c r="LJ361" s="361"/>
      <c r="LK361" s="361"/>
      <c r="LL361" s="361"/>
      <c r="LM361" s="361"/>
      <c r="LN361" s="361"/>
      <c r="LO361" s="361"/>
      <c r="LP361" s="361"/>
      <c r="LQ361" s="354"/>
      <c r="LR361" s="354"/>
      <c r="LS361" s="354"/>
      <c r="LT361" s="354"/>
      <c r="LU361" s="354"/>
      <c r="LV361" s="354"/>
      <c r="LW361" s="51"/>
      <c r="LX361" s="354"/>
      <c r="LY361" s="354"/>
      <c r="LZ361" s="354"/>
      <c r="MA361" s="354"/>
      <c r="MB361" s="363"/>
      <c r="MC361" s="363"/>
      <c r="MD361" s="354"/>
      <c r="ME361" s="354"/>
      <c r="MF361" s="354"/>
      <c r="MG361" s="354"/>
      <c r="MH361" s="354"/>
      <c r="MI361" s="354"/>
      <c r="MJ361" s="354"/>
      <c r="MK361" s="354"/>
      <c r="ML361" s="354"/>
      <c r="MM361" s="354"/>
      <c r="MN361" s="354"/>
      <c r="MO361" s="354"/>
      <c r="MP361" s="354"/>
      <c r="MQ361" s="354"/>
      <c r="MR361" s="354"/>
      <c r="MS361" s="51"/>
      <c r="MT361" s="364">
        <f t="shared" si="219"/>
        <v>0</v>
      </c>
      <c r="MU361" s="365">
        <f t="shared" si="220"/>
        <v>0</v>
      </c>
      <c r="MV361" s="366">
        <f t="shared" si="221"/>
        <v>0</v>
      </c>
      <c r="MW361" s="365">
        <v>2028</v>
      </c>
      <c r="MX361" s="365">
        <v>935</v>
      </c>
      <c r="MY361" s="54"/>
      <c r="MZ361" s="708"/>
      <c r="NA361" s="708">
        <v>0.47</v>
      </c>
      <c r="NB361" s="709">
        <f t="shared" si="222"/>
        <v>0</v>
      </c>
      <c r="NC361" s="710">
        <v>3.85</v>
      </c>
      <c r="ND361" s="710">
        <v>3.41</v>
      </c>
      <c r="NE361" s="738">
        <f t="shared" si="248"/>
        <v>-0.0828834550651001</v>
      </c>
      <c r="NF361" s="739"/>
      <c r="NG361" s="739"/>
      <c r="NH361" s="739">
        <v>3.41</v>
      </c>
      <c r="NI361" s="740">
        <f t="shared" si="223"/>
        <v>0</v>
      </c>
      <c r="NJ361" s="738">
        <f t="shared" si="249"/>
        <v>-0.0828834550651001</v>
      </c>
      <c r="NK361" s="741"/>
      <c r="NL361" s="742">
        <v>44562</v>
      </c>
      <c r="NM361" s="739">
        <f ca="1" t="shared" si="224"/>
        <v>17.1666666666667</v>
      </c>
      <c r="NN361" s="739">
        <f ca="1" t="shared" si="225"/>
        <v>515</v>
      </c>
      <c r="NO361" s="739">
        <v>0</v>
      </c>
      <c r="NP361" s="739">
        <f t="shared" si="226"/>
        <v>0</v>
      </c>
      <c r="NQ361" s="761" t="e">
        <f t="shared" si="227"/>
        <v>#DIV/0!</v>
      </c>
      <c r="NR361" s="739" t="e">
        <f ca="1" t="shared" si="228"/>
        <v>#DIV/0!</v>
      </c>
      <c r="NS361" s="739">
        <f t="shared" si="229"/>
        <v>0</v>
      </c>
      <c r="NT361" s="739"/>
      <c r="NU361" s="739">
        <f ca="1" t="shared" si="230"/>
        <v>0</v>
      </c>
      <c r="NV361" s="769">
        <f ca="1" t="shared" si="231"/>
        <v>0</v>
      </c>
      <c r="NW361" s="769" t="e">
        <f ca="1" t="shared" si="232"/>
        <v>#DIV/0!</v>
      </c>
      <c r="NX361" s="739"/>
      <c r="NY361" s="739"/>
      <c r="NZ361" s="739"/>
      <c r="OA361" s="739"/>
      <c r="OB361" s="739"/>
      <c r="OC361" s="739"/>
      <c r="OD361" s="739"/>
      <c r="OE361" s="743">
        <f t="shared" si="233"/>
        <v>0</v>
      </c>
      <c r="OF361" s="743">
        <f t="shared" si="234"/>
        <v>0</v>
      </c>
      <c r="OG361" s="743">
        <f t="shared" si="235"/>
        <v>0</v>
      </c>
      <c r="OH361" s="743">
        <f t="shared" si="236"/>
        <v>0</v>
      </c>
      <c r="OI361" s="743">
        <f t="shared" si="237"/>
        <v>0</v>
      </c>
      <c r="OJ361" s="739">
        <f t="shared" si="238"/>
        <v>0</v>
      </c>
      <c r="OK361" s="739">
        <f t="shared" si="239"/>
        <v>0</v>
      </c>
      <c r="OL361" s="739">
        <f t="shared" si="240"/>
        <v>0</v>
      </c>
      <c r="OM361" s="739">
        <f t="shared" si="241"/>
        <v>0</v>
      </c>
      <c r="ON361" s="739">
        <f t="shared" si="242"/>
        <v>0</v>
      </c>
      <c r="OO361" s="739">
        <f t="shared" si="243"/>
        <v>0</v>
      </c>
      <c r="OP361" s="739"/>
      <c r="OQ361" s="739">
        <f t="shared" si="244"/>
        <v>0</v>
      </c>
      <c r="OR361" s="739">
        <f t="shared" si="245"/>
        <v>0</v>
      </c>
      <c r="OS361" s="739">
        <f t="shared" si="246"/>
        <v>0</v>
      </c>
      <c r="OT361" s="739">
        <f t="shared" si="247"/>
        <v>0</v>
      </c>
      <c r="OU361" s="739"/>
      <c r="OV361" s="739"/>
      <c r="OW361" s="739"/>
      <c r="OX361" s="739"/>
      <c r="OY361" s="739"/>
      <c r="OZ361" s="739"/>
      <c r="PA361" s="739"/>
      <c r="PB361" s="739"/>
      <c r="PC361" s="739"/>
      <c r="PD361" s="739"/>
      <c r="PE361" s="739"/>
      <c r="PF361" s="739"/>
      <c r="PG361" s="739"/>
      <c r="PI361" s="28">
        <v>0</v>
      </c>
      <c r="PJ361" s="28">
        <v>0</v>
      </c>
      <c r="PK361" s="28">
        <v>0</v>
      </c>
      <c r="PL361" s="28">
        <v>0</v>
      </c>
      <c r="PM361" s="28">
        <v>0</v>
      </c>
      <c r="PN361" s="28">
        <v>252</v>
      </c>
      <c r="PO361" s="28">
        <v>0</v>
      </c>
      <c r="PP361" s="28">
        <v>0</v>
      </c>
      <c r="PQ361" s="28">
        <v>0</v>
      </c>
      <c r="PR361" s="28">
        <v>516</v>
      </c>
      <c r="PS361" s="28">
        <v>1260</v>
      </c>
      <c r="PT361" s="28">
        <v>0</v>
      </c>
      <c r="PU361" s="28">
        <v>0</v>
      </c>
      <c r="PV361" s="28">
        <v>2028</v>
      </c>
      <c r="PW361" s="28">
        <v>0</v>
      </c>
    </row>
    <row r="362" s="28" customFormat="1" customHeight="1" spans="1:439">
      <c r="A362" s="847" t="s">
        <v>1334</v>
      </c>
      <c r="B362" s="343"/>
      <c r="C362" s="95" t="s">
        <v>1917</v>
      </c>
      <c r="D362" s="95" t="s">
        <v>2249</v>
      </c>
      <c r="E362" s="411"/>
      <c r="F362" s="290" t="s">
        <v>2318</v>
      </c>
      <c r="G362" s="112" t="s">
        <v>846</v>
      </c>
      <c r="H362" s="113" t="s">
        <v>2319</v>
      </c>
      <c r="I362" s="99">
        <f t="shared" si="214"/>
        <v>-470</v>
      </c>
      <c r="J362" s="100">
        <v>470</v>
      </c>
      <c r="K362" s="454">
        <v>0</v>
      </c>
      <c r="L362" s="150">
        <f t="shared" si="215"/>
        <v>0</v>
      </c>
      <c r="M362" s="151">
        <f t="shared" si="216"/>
        <v>0</v>
      </c>
      <c r="N362" s="455"/>
      <c r="O362" s="35">
        <v>470</v>
      </c>
      <c r="P362" s="157"/>
      <c r="Q362" s="154">
        <f t="shared" si="217"/>
        <v>0</v>
      </c>
      <c r="R362" s="34">
        <f t="shared" si="218"/>
        <v>0</v>
      </c>
      <c r="S362" s="490"/>
      <c r="T362" s="490"/>
      <c r="U362" s="824"/>
      <c r="V362" s="824"/>
      <c r="W362" s="490"/>
      <c r="X362" s="489"/>
      <c r="Y362" s="505"/>
      <c r="Z362" s="505"/>
      <c r="AA362" s="505"/>
      <c r="AB362" s="505"/>
      <c r="AC362" s="505"/>
      <c r="AD362" s="505"/>
      <c r="AE362" s="505"/>
      <c r="AF362" s="490"/>
      <c r="AG362" s="490"/>
      <c r="AH362" s="490"/>
      <c r="AI362" s="490"/>
      <c r="AJ362" s="490"/>
      <c r="AK362" s="490"/>
      <c r="AL362" s="490"/>
      <c r="AM362" s="490"/>
      <c r="AN362" s="490"/>
      <c r="AO362" s="490"/>
      <c r="AP362" s="490"/>
      <c r="AQ362" s="490"/>
      <c r="AR362" s="490"/>
      <c r="AS362" s="490"/>
      <c r="AT362" s="490"/>
      <c r="AU362" s="490"/>
      <c r="AV362" s="490"/>
      <c r="AW362" s="490"/>
      <c r="AX362" s="490"/>
      <c r="AY362" s="100"/>
      <c r="AZ362" s="48"/>
      <c r="BA362" s="48"/>
      <c r="BB362" s="48"/>
      <c r="BC362" s="48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354"/>
      <c r="BT362" s="354"/>
      <c r="BU362" s="354"/>
      <c r="BV362" s="354"/>
      <c r="BW362" s="354"/>
      <c r="BX362" s="354"/>
      <c r="BY362" s="354"/>
      <c r="BZ362" s="354"/>
      <c r="CA362" s="354"/>
      <c r="CB362" s="354"/>
      <c r="CC362" s="354"/>
      <c r="CD362" s="354"/>
      <c r="CE362" s="354"/>
      <c r="CF362" s="354"/>
      <c r="CG362" s="354"/>
      <c r="CH362" s="354"/>
      <c r="CI362" s="354"/>
      <c r="CJ362" s="354"/>
      <c r="CK362" s="354"/>
      <c r="CL362" s="354"/>
      <c r="CM362" s="354"/>
      <c r="CN362" s="354"/>
      <c r="CO362" s="354"/>
      <c r="CP362" s="358"/>
      <c r="CQ362" s="48"/>
      <c r="CR362" s="354"/>
      <c r="CS362" s="354"/>
      <c r="CT362" s="355"/>
      <c r="CU362" s="354"/>
      <c r="CV362" s="354"/>
      <c r="CW362" s="354"/>
      <c r="CX362" s="354"/>
      <c r="CY362" s="354"/>
      <c r="CZ362" s="354"/>
      <c r="DA362" s="356"/>
      <c r="DB362" s="354"/>
      <c r="DC362" s="354">
        <v>509</v>
      </c>
      <c r="DD362" s="354"/>
      <c r="DE362" s="354"/>
      <c r="DF362" s="354"/>
      <c r="DG362" s="354"/>
      <c r="DH362" s="354"/>
      <c r="DI362" s="354"/>
      <c r="DJ362" s="354"/>
      <c r="DK362" s="354"/>
      <c r="DL362" s="354"/>
      <c r="DM362" s="354"/>
      <c r="DN362" s="354"/>
      <c r="DO362" s="354"/>
      <c r="DP362" s="354"/>
      <c r="DQ362" s="354"/>
      <c r="DR362" s="354"/>
      <c r="DS362" s="354"/>
      <c r="DT362" s="354"/>
      <c r="DU362" s="354"/>
      <c r="DV362" s="354"/>
      <c r="DW362" s="354"/>
      <c r="DX362" s="354"/>
      <c r="DY362" s="354"/>
      <c r="DZ362" s="357"/>
      <c r="EA362" s="356"/>
      <c r="EB362" s="356"/>
      <c r="EC362" s="356">
        <v>-39</v>
      </c>
      <c r="ED362" s="356"/>
      <c r="EE362" s="358"/>
      <c r="EF362" s="48"/>
      <c r="EG362" s="46"/>
      <c r="EH362" s="46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8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354"/>
      <c r="FR362" s="354"/>
      <c r="FS362" s="354"/>
      <c r="FT362" s="354"/>
      <c r="FU362" s="354"/>
      <c r="FV362" s="354"/>
      <c r="FW362" s="354"/>
      <c r="FX362" s="354"/>
      <c r="FY362" s="354"/>
      <c r="FZ362" s="354"/>
      <c r="GA362" s="354"/>
      <c r="GB362" s="354"/>
      <c r="GC362" s="354"/>
      <c r="GD362" s="354"/>
      <c r="GE362" s="354"/>
      <c r="GF362" s="354"/>
      <c r="GG362" s="354"/>
      <c r="GH362" s="354"/>
      <c r="GI362" s="354"/>
      <c r="GJ362" s="354"/>
      <c r="GK362" s="354"/>
      <c r="GL362" s="354"/>
      <c r="GM362" s="354"/>
      <c r="GN362" s="354"/>
      <c r="GO362" s="354"/>
      <c r="GP362" s="354"/>
      <c r="GQ362" s="354"/>
      <c r="GR362" s="354"/>
      <c r="GS362" s="354"/>
      <c r="GT362" s="354"/>
      <c r="GU362" s="354"/>
      <c r="GV362" s="354"/>
      <c r="GW362" s="354"/>
      <c r="GX362" s="354"/>
      <c r="GY362" s="354"/>
      <c r="GZ362" s="354"/>
      <c r="HA362" s="354"/>
      <c r="HB362" s="354"/>
      <c r="HC362" s="354"/>
      <c r="HD362" s="354"/>
      <c r="HE362" s="354"/>
      <c r="HF362" s="354"/>
      <c r="HG362" s="354"/>
      <c r="HH362" s="354"/>
      <c r="HI362" s="354"/>
      <c r="HJ362" s="354"/>
      <c r="HK362" s="354"/>
      <c r="HL362" s="354"/>
      <c r="HM362" s="354"/>
      <c r="HN362" s="354"/>
      <c r="HO362" s="354"/>
      <c r="HP362" s="354"/>
      <c r="HQ362" s="354"/>
      <c r="HR362" s="354"/>
      <c r="HS362" s="354"/>
      <c r="HT362" s="354"/>
      <c r="HU362" s="354"/>
      <c r="HV362" s="354"/>
      <c r="HW362" s="354"/>
      <c r="HX362" s="354"/>
      <c r="HY362" s="354"/>
      <c r="HZ362" s="354"/>
      <c r="IA362" s="354"/>
      <c r="IB362" s="354"/>
      <c r="IC362" s="354"/>
      <c r="ID362" s="354"/>
      <c r="IE362" s="354"/>
      <c r="IF362" s="354"/>
      <c r="IG362" s="354"/>
      <c r="IH362" s="354"/>
      <c r="II362" s="354"/>
      <c r="IJ362" s="354"/>
      <c r="IK362" s="354"/>
      <c r="IL362" s="354"/>
      <c r="IM362" s="354"/>
      <c r="IN362" s="354"/>
      <c r="IO362" s="354"/>
      <c r="IP362" s="354"/>
      <c r="IQ362" s="354"/>
      <c r="IR362" s="50"/>
      <c r="IS362" s="47"/>
      <c r="IT362" s="47"/>
      <c r="IU362" s="47"/>
      <c r="IV362" s="47"/>
      <c r="IW362" s="47"/>
      <c r="IX362" s="47"/>
      <c r="IY362" s="47"/>
      <c r="IZ362" s="47"/>
      <c r="JA362" s="47"/>
      <c r="JB362" s="47"/>
      <c r="JC362" s="47"/>
      <c r="JD362" s="47"/>
      <c r="JE362" s="47"/>
      <c r="JF362" s="47"/>
      <c r="JG362" s="47"/>
      <c r="JH362" s="47"/>
      <c r="JI362" s="47"/>
      <c r="JJ362" s="47"/>
      <c r="JK362" s="47"/>
      <c r="JL362" s="354"/>
      <c r="JM362" s="354"/>
      <c r="JN362" s="354"/>
      <c r="JO362" s="354"/>
      <c r="JP362" s="354"/>
      <c r="JQ362" s="354"/>
      <c r="JR362" s="354"/>
      <c r="JS362" s="354"/>
      <c r="JT362" s="354"/>
      <c r="JU362" s="354"/>
      <c r="JV362" s="354"/>
      <c r="JW362" s="354"/>
      <c r="JX362" s="354"/>
      <c r="JY362" s="354"/>
      <c r="JZ362" s="354"/>
      <c r="KA362" s="354"/>
      <c r="KB362" s="354"/>
      <c r="KC362" s="354"/>
      <c r="KD362" s="354"/>
      <c r="KE362" s="354"/>
      <c r="KF362" s="354"/>
      <c r="KG362" s="354"/>
      <c r="KH362" s="354"/>
      <c r="KI362" s="354"/>
      <c r="KJ362" s="354"/>
      <c r="KK362" s="354"/>
      <c r="KL362" s="354"/>
      <c r="KM362" s="354"/>
      <c r="KN362" s="354"/>
      <c r="KO362" s="354"/>
      <c r="KP362" s="354"/>
      <c r="KQ362" s="354"/>
      <c r="KR362" s="354"/>
      <c r="KS362" s="354"/>
      <c r="KT362" s="354"/>
      <c r="KU362" s="354"/>
      <c r="KV362" s="51"/>
      <c r="KW362" s="47"/>
      <c r="KX362" s="47"/>
      <c r="KY362" s="47"/>
      <c r="KZ362" s="47"/>
      <c r="LA362" s="47"/>
      <c r="LB362" s="47"/>
      <c r="LC362" s="47"/>
      <c r="LD362" s="361"/>
      <c r="LE362" s="361"/>
      <c r="LF362" s="361"/>
      <c r="LG362" s="361"/>
      <c r="LH362" s="361"/>
      <c r="LI362" s="361"/>
      <c r="LJ362" s="361"/>
      <c r="LK362" s="361"/>
      <c r="LL362" s="361"/>
      <c r="LM362" s="361"/>
      <c r="LN362" s="361"/>
      <c r="LO362" s="361"/>
      <c r="LP362" s="361"/>
      <c r="LQ362" s="354"/>
      <c r="LR362" s="354"/>
      <c r="LS362" s="354"/>
      <c r="LT362" s="354"/>
      <c r="LU362" s="354"/>
      <c r="LV362" s="354"/>
      <c r="LW362" s="51"/>
      <c r="LX362" s="354"/>
      <c r="LY362" s="354"/>
      <c r="LZ362" s="354"/>
      <c r="MA362" s="354"/>
      <c r="MB362" s="363"/>
      <c r="MC362" s="363"/>
      <c r="MD362" s="354"/>
      <c r="ME362" s="354"/>
      <c r="MF362" s="354"/>
      <c r="MG362" s="354"/>
      <c r="MH362" s="354"/>
      <c r="MI362" s="354"/>
      <c r="MJ362" s="354"/>
      <c r="MK362" s="354"/>
      <c r="ML362" s="354"/>
      <c r="MM362" s="354"/>
      <c r="MN362" s="354"/>
      <c r="MO362" s="354"/>
      <c r="MP362" s="354"/>
      <c r="MQ362" s="354"/>
      <c r="MR362" s="354"/>
      <c r="MS362" s="51"/>
      <c r="MT362" s="364">
        <f t="shared" si="219"/>
        <v>0</v>
      </c>
      <c r="MU362" s="365">
        <f t="shared" si="220"/>
        <v>0</v>
      </c>
      <c r="MV362" s="366">
        <f t="shared" si="221"/>
        <v>0</v>
      </c>
      <c r="MW362" s="365">
        <v>1480</v>
      </c>
      <c r="MX362" s="365">
        <v>360</v>
      </c>
      <c r="MY362" s="54"/>
      <c r="MZ362" s="708"/>
      <c r="NA362" s="708">
        <v>0.47</v>
      </c>
      <c r="NB362" s="709">
        <f t="shared" si="222"/>
        <v>0</v>
      </c>
      <c r="NC362" s="710"/>
      <c r="ND362" s="710">
        <v>2.86</v>
      </c>
      <c r="NE362" s="738">
        <f t="shared" si="248"/>
        <v>0.0917751667195935</v>
      </c>
      <c r="NF362" s="739"/>
      <c r="NG362" s="739"/>
      <c r="NH362" s="739">
        <v>2.86</v>
      </c>
      <c r="NI362" s="740">
        <f t="shared" si="223"/>
        <v>0</v>
      </c>
      <c r="NJ362" s="738">
        <f t="shared" si="249"/>
        <v>0.0917751667195935</v>
      </c>
      <c r="NK362" s="741"/>
      <c r="NL362" s="742">
        <v>44562</v>
      </c>
      <c r="NM362" s="739">
        <f ca="1" t="shared" si="224"/>
        <v>17.1666666666667</v>
      </c>
      <c r="NN362" s="739">
        <f ca="1" t="shared" si="225"/>
        <v>515</v>
      </c>
      <c r="NO362" s="739">
        <v>470</v>
      </c>
      <c r="NP362" s="739">
        <f t="shared" si="226"/>
        <v>0</v>
      </c>
      <c r="NQ362" s="761">
        <f t="shared" si="227"/>
        <v>0</v>
      </c>
      <c r="NR362" s="739">
        <f ca="1" t="shared" si="228"/>
        <v>0</v>
      </c>
      <c r="NS362" s="739">
        <f t="shared" si="229"/>
        <v>0</v>
      </c>
      <c r="NT362" s="739"/>
      <c r="NU362" s="739">
        <f ca="1" t="shared" si="230"/>
        <v>0</v>
      </c>
      <c r="NV362" s="769">
        <f ca="1" t="shared" si="231"/>
        <v>0</v>
      </c>
      <c r="NW362" s="769" t="e">
        <f ca="1" t="shared" si="232"/>
        <v>#DIV/0!</v>
      </c>
      <c r="NX362" s="739"/>
      <c r="NY362" s="739"/>
      <c r="NZ362" s="739"/>
      <c r="OA362" s="739"/>
      <c r="OB362" s="739"/>
      <c r="OC362" s="739"/>
      <c r="OD362" s="739"/>
      <c r="OE362" s="743">
        <f t="shared" si="233"/>
        <v>0</v>
      </c>
      <c r="OF362" s="743">
        <f t="shared" si="234"/>
        <v>0</v>
      </c>
      <c r="OG362" s="743">
        <f t="shared" si="235"/>
        <v>0</v>
      </c>
      <c r="OH362" s="743">
        <f t="shared" si="236"/>
        <v>0</v>
      </c>
      <c r="OI362" s="743">
        <f t="shared" si="237"/>
        <v>0</v>
      </c>
      <c r="OJ362" s="739">
        <f t="shared" si="238"/>
        <v>0</v>
      </c>
      <c r="OK362" s="739">
        <f t="shared" si="239"/>
        <v>0</v>
      </c>
      <c r="OL362" s="739">
        <f t="shared" si="240"/>
        <v>0</v>
      </c>
      <c r="OM362" s="739">
        <f t="shared" si="241"/>
        <v>0</v>
      </c>
      <c r="ON362" s="739">
        <f t="shared" si="242"/>
        <v>0</v>
      </c>
      <c r="OO362" s="739">
        <f t="shared" si="243"/>
        <v>0</v>
      </c>
      <c r="OP362" s="739"/>
      <c r="OQ362" s="739">
        <f t="shared" si="244"/>
        <v>0</v>
      </c>
      <c r="OR362" s="739">
        <f t="shared" si="245"/>
        <v>0</v>
      </c>
      <c r="OS362" s="739">
        <f t="shared" si="246"/>
        <v>0</v>
      </c>
      <c r="OT362" s="739">
        <f t="shared" si="247"/>
        <v>0</v>
      </c>
      <c r="OU362" s="739"/>
      <c r="OV362" s="739"/>
      <c r="OW362" s="739"/>
      <c r="OX362" s="739"/>
      <c r="OY362" s="739"/>
      <c r="OZ362" s="739"/>
      <c r="PA362" s="739"/>
      <c r="PB362" s="739"/>
      <c r="PC362" s="739"/>
      <c r="PD362" s="739"/>
      <c r="PE362" s="739"/>
      <c r="PF362" s="739"/>
      <c r="PG362" s="739"/>
      <c r="PI362" s="28">
        <v>0</v>
      </c>
      <c r="PJ362" s="28">
        <v>0</v>
      </c>
      <c r="PK362" s="28">
        <v>0</v>
      </c>
      <c r="PL362" s="28">
        <v>0</v>
      </c>
      <c r="PM362" s="28">
        <v>0</v>
      </c>
      <c r="PN362" s="28">
        <v>0</v>
      </c>
      <c r="PO362" s="28">
        <v>0</v>
      </c>
      <c r="PP362" s="28">
        <v>0</v>
      </c>
      <c r="PQ362" s="28">
        <v>0</v>
      </c>
      <c r="PR362" s="28">
        <v>0</v>
      </c>
      <c r="PS362" s="28">
        <v>0</v>
      </c>
      <c r="PT362" s="28">
        <v>2560</v>
      </c>
      <c r="PU362" s="28">
        <v>0</v>
      </c>
      <c r="PV362" s="28">
        <v>2560</v>
      </c>
      <c r="PW362" s="28">
        <v>1080</v>
      </c>
    </row>
    <row r="363" s="28" customFormat="1" customHeight="1" spans="1:439">
      <c r="A363" s="847" t="s">
        <v>1334</v>
      </c>
      <c r="B363" s="343"/>
      <c r="C363" s="95" t="s">
        <v>1917</v>
      </c>
      <c r="D363" s="95" t="s">
        <v>2249</v>
      </c>
      <c r="E363" s="411"/>
      <c r="F363" s="290" t="s">
        <v>2320</v>
      </c>
      <c r="G363" s="112" t="s">
        <v>855</v>
      </c>
      <c r="H363" s="113" t="s">
        <v>856</v>
      </c>
      <c r="I363" s="99">
        <f t="shared" si="214"/>
        <v>-100</v>
      </c>
      <c r="J363" s="100">
        <v>100</v>
      </c>
      <c r="K363" s="454">
        <v>0</v>
      </c>
      <c r="L363" s="150">
        <f t="shared" si="215"/>
        <v>0</v>
      </c>
      <c r="M363" s="151">
        <f t="shared" si="216"/>
        <v>0</v>
      </c>
      <c r="N363" s="455"/>
      <c r="O363" s="35">
        <v>100</v>
      </c>
      <c r="P363" s="157"/>
      <c r="Q363" s="154">
        <f t="shared" si="217"/>
        <v>0</v>
      </c>
      <c r="R363" s="34">
        <f t="shared" si="218"/>
        <v>0</v>
      </c>
      <c r="S363" s="490"/>
      <c r="T363" s="490"/>
      <c r="U363" s="824"/>
      <c r="V363" s="824"/>
      <c r="W363" s="490"/>
      <c r="X363" s="489"/>
      <c r="Y363" s="505"/>
      <c r="Z363" s="505"/>
      <c r="AA363" s="505"/>
      <c r="AB363" s="505"/>
      <c r="AC363" s="505"/>
      <c r="AD363" s="505"/>
      <c r="AE363" s="505"/>
      <c r="AF363" s="490"/>
      <c r="AG363" s="490"/>
      <c r="AH363" s="490"/>
      <c r="AI363" s="490"/>
      <c r="AJ363" s="490"/>
      <c r="AK363" s="490"/>
      <c r="AL363" s="490"/>
      <c r="AM363" s="490"/>
      <c r="AN363" s="490"/>
      <c r="AO363" s="490"/>
      <c r="AP363" s="490"/>
      <c r="AQ363" s="490"/>
      <c r="AR363" s="490"/>
      <c r="AS363" s="490"/>
      <c r="AT363" s="490"/>
      <c r="AU363" s="490"/>
      <c r="AV363" s="490"/>
      <c r="AW363" s="490"/>
      <c r="AX363" s="490"/>
      <c r="AY363" s="100"/>
      <c r="AZ363" s="48"/>
      <c r="BA363" s="48"/>
      <c r="BB363" s="48"/>
      <c r="BC363" s="48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354"/>
      <c r="BT363" s="354"/>
      <c r="BU363" s="354"/>
      <c r="BV363" s="354"/>
      <c r="BW363" s="354"/>
      <c r="BX363" s="354"/>
      <c r="BY363" s="354"/>
      <c r="BZ363" s="354"/>
      <c r="CA363" s="354"/>
      <c r="CB363" s="354"/>
      <c r="CC363" s="354"/>
      <c r="CD363" s="354"/>
      <c r="CE363" s="354"/>
      <c r="CF363" s="354"/>
      <c r="CG363" s="354"/>
      <c r="CH363" s="354"/>
      <c r="CI363" s="354"/>
      <c r="CJ363" s="354"/>
      <c r="CK363" s="354"/>
      <c r="CL363" s="354"/>
      <c r="CM363" s="354"/>
      <c r="CN363" s="354"/>
      <c r="CO363" s="354"/>
      <c r="CP363" s="358"/>
      <c r="CQ363" s="48"/>
      <c r="CR363" s="354"/>
      <c r="CS363" s="354"/>
      <c r="CT363" s="355"/>
      <c r="CU363" s="354"/>
      <c r="CV363" s="354"/>
      <c r="CW363" s="354"/>
      <c r="CX363" s="354"/>
      <c r="CY363" s="354"/>
      <c r="CZ363" s="354"/>
      <c r="DA363" s="356"/>
      <c r="DB363" s="354"/>
      <c r="DC363" s="354">
        <v>111</v>
      </c>
      <c r="DD363" s="354"/>
      <c r="DE363" s="354"/>
      <c r="DF363" s="354"/>
      <c r="DG363" s="354"/>
      <c r="DH363" s="354"/>
      <c r="DI363" s="354"/>
      <c r="DJ363" s="354"/>
      <c r="DK363" s="354"/>
      <c r="DL363" s="354"/>
      <c r="DM363" s="354"/>
      <c r="DN363" s="354"/>
      <c r="DO363" s="354"/>
      <c r="DP363" s="354"/>
      <c r="DQ363" s="354"/>
      <c r="DR363" s="354"/>
      <c r="DS363" s="354"/>
      <c r="DT363" s="354"/>
      <c r="DU363" s="354"/>
      <c r="DV363" s="354"/>
      <c r="DW363" s="354"/>
      <c r="DX363" s="354"/>
      <c r="DY363" s="354"/>
      <c r="DZ363" s="357"/>
      <c r="EA363" s="356"/>
      <c r="EB363" s="356"/>
      <c r="EC363" s="356">
        <v>-11</v>
      </c>
      <c r="ED363" s="356"/>
      <c r="EE363" s="358"/>
      <c r="EF363" s="48"/>
      <c r="EG363" s="46"/>
      <c r="EH363" s="46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8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354"/>
      <c r="FR363" s="354"/>
      <c r="FS363" s="354"/>
      <c r="FT363" s="354"/>
      <c r="FU363" s="354"/>
      <c r="FV363" s="354"/>
      <c r="FW363" s="354"/>
      <c r="FX363" s="354"/>
      <c r="FY363" s="354"/>
      <c r="FZ363" s="354"/>
      <c r="GA363" s="354"/>
      <c r="GB363" s="354"/>
      <c r="GC363" s="354"/>
      <c r="GD363" s="354"/>
      <c r="GE363" s="354"/>
      <c r="GF363" s="354"/>
      <c r="GG363" s="354"/>
      <c r="GH363" s="354"/>
      <c r="GI363" s="354"/>
      <c r="GJ363" s="354"/>
      <c r="GK363" s="354"/>
      <c r="GL363" s="354"/>
      <c r="GM363" s="354"/>
      <c r="GN363" s="354"/>
      <c r="GO363" s="354"/>
      <c r="GP363" s="354"/>
      <c r="GQ363" s="354"/>
      <c r="GR363" s="354"/>
      <c r="GS363" s="354"/>
      <c r="GT363" s="354"/>
      <c r="GU363" s="354"/>
      <c r="GV363" s="354"/>
      <c r="GW363" s="354"/>
      <c r="GX363" s="354"/>
      <c r="GY363" s="354"/>
      <c r="GZ363" s="354"/>
      <c r="HA363" s="354"/>
      <c r="HB363" s="354"/>
      <c r="HC363" s="354"/>
      <c r="HD363" s="354"/>
      <c r="HE363" s="354"/>
      <c r="HF363" s="354"/>
      <c r="HG363" s="354"/>
      <c r="HH363" s="354"/>
      <c r="HI363" s="354"/>
      <c r="HJ363" s="354"/>
      <c r="HK363" s="354"/>
      <c r="HL363" s="354"/>
      <c r="HM363" s="354"/>
      <c r="HN363" s="354"/>
      <c r="HO363" s="354"/>
      <c r="HP363" s="354"/>
      <c r="HQ363" s="354"/>
      <c r="HR363" s="354"/>
      <c r="HS363" s="354"/>
      <c r="HT363" s="354"/>
      <c r="HU363" s="354"/>
      <c r="HV363" s="354"/>
      <c r="HW363" s="354"/>
      <c r="HX363" s="354"/>
      <c r="HY363" s="354"/>
      <c r="HZ363" s="354"/>
      <c r="IA363" s="354"/>
      <c r="IB363" s="354"/>
      <c r="IC363" s="354"/>
      <c r="ID363" s="354"/>
      <c r="IE363" s="354"/>
      <c r="IF363" s="354"/>
      <c r="IG363" s="354"/>
      <c r="IH363" s="354"/>
      <c r="II363" s="354"/>
      <c r="IJ363" s="354"/>
      <c r="IK363" s="354"/>
      <c r="IL363" s="354"/>
      <c r="IM363" s="354"/>
      <c r="IN363" s="354"/>
      <c r="IO363" s="354"/>
      <c r="IP363" s="354"/>
      <c r="IQ363" s="354"/>
      <c r="IR363" s="50"/>
      <c r="IS363" s="47"/>
      <c r="IT363" s="47"/>
      <c r="IU363" s="47"/>
      <c r="IV363" s="47"/>
      <c r="IW363" s="47"/>
      <c r="IX363" s="47"/>
      <c r="IY363" s="47"/>
      <c r="IZ363" s="47"/>
      <c r="JA363" s="47"/>
      <c r="JB363" s="47"/>
      <c r="JC363" s="47"/>
      <c r="JD363" s="47"/>
      <c r="JE363" s="47"/>
      <c r="JF363" s="47"/>
      <c r="JG363" s="47"/>
      <c r="JH363" s="47"/>
      <c r="JI363" s="47"/>
      <c r="JJ363" s="47"/>
      <c r="JK363" s="47"/>
      <c r="JL363" s="354"/>
      <c r="JM363" s="354"/>
      <c r="JN363" s="354"/>
      <c r="JO363" s="354"/>
      <c r="JP363" s="354"/>
      <c r="JQ363" s="354"/>
      <c r="JR363" s="354"/>
      <c r="JS363" s="354"/>
      <c r="JT363" s="354"/>
      <c r="JU363" s="354"/>
      <c r="JV363" s="354"/>
      <c r="JW363" s="354"/>
      <c r="JX363" s="354"/>
      <c r="JY363" s="354"/>
      <c r="JZ363" s="354"/>
      <c r="KA363" s="354"/>
      <c r="KB363" s="354"/>
      <c r="KC363" s="354"/>
      <c r="KD363" s="354"/>
      <c r="KE363" s="354"/>
      <c r="KF363" s="354"/>
      <c r="KG363" s="354"/>
      <c r="KH363" s="354"/>
      <c r="KI363" s="354"/>
      <c r="KJ363" s="354"/>
      <c r="KK363" s="354"/>
      <c r="KL363" s="354"/>
      <c r="KM363" s="354"/>
      <c r="KN363" s="354"/>
      <c r="KO363" s="354"/>
      <c r="KP363" s="354"/>
      <c r="KQ363" s="354"/>
      <c r="KR363" s="354"/>
      <c r="KS363" s="354"/>
      <c r="KT363" s="354"/>
      <c r="KU363" s="354"/>
      <c r="KV363" s="51"/>
      <c r="KW363" s="47"/>
      <c r="KX363" s="47"/>
      <c r="KY363" s="47"/>
      <c r="KZ363" s="47"/>
      <c r="LA363" s="47"/>
      <c r="LB363" s="47"/>
      <c r="LC363" s="47"/>
      <c r="LD363" s="361"/>
      <c r="LE363" s="361"/>
      <c r="LF363" s="361"/>
      <c r="LG363" s="361"/>
      <c r="LH363" s="361"/>
      <c r="LI363" s="361"/>
      <c r="LJ363" s="361"/>
      <c r="LK363" s="361"/>
      <c r="LL363" s="361"/>
      <c r="LM363" s="361"/>
      <c r="LN363" s="361"/>
      <c r="LO363" s="361"/>
      <c r="LP363" s="361"/>
      <c r="LQ363" s="354"/>
      <c r="LR363" s="354"/>
      <c r="LS363" s="354"/>
      <c r="LT363" s="354"/>
      <c r="LU363" s="354"/>
      <c r="LV363" s="354"/>
      <c r="LW363" s="51"/>
      <c r="LX363" s="354"/>
      <c r="LY363" s="354"/>
      <c r="LZ363" s="354"/>
      <c r="MA363" s="354"/>
      <c r="MB363" s="363"/>
      <c r="MC363" s="363"/>
      <c r="MD363" s="354"/>
      <c r="ME363" s="354"/>
      <c r="MF363" s="354"/>
      <c r="MG363" s="354"/>
      <c r="MH363" s="354"/>
      <c r="MI363" s="354"/>
      <c r="MJ363" s="354"/>
      <c r="MK363" s="354"/>
      <c r="ML363" s="354"/>
      <c r="MM363" s="354"/>
      <c r="MN363" s="354"/>
      <c r="MO363" s="354"/>
      <c r="MP363" s="354"/>
      <c r="MQ363" s="354"/>
      <c r="MR363" s="354"/>
      <c r="MS363" s="51"/>
      <c r="MT363" s="364">
        <f t="shared" si="219"/>
        <v>0</v>
      </c>
      <c r="MU363" s="365">
        <f t="shared" si="220"/>
        <v>0</v>
      </c>
      <c r="MV363" s="366">
        <f t="shared" si="221"/>
        <v>0</v>
      </c>
      <c r="MW363" s="365">
        <v>916</v>
      </c>
      <c r="MX363" s="365">
        <v>1616</v>
      </c>
      <c r="MY363" s="54"/>
      <c r="MZ363" s="708"/>
      <c r="NA363" s="708">
        <v>0.54</v>
      </c>
      <c r="NB363" s="709">
        <f t="shared" si="222"/>
        <v>0</v>
      </c>
      <c r="NC363" s="710">
        <v>4.41</v>
      </c>
      <c r="ND363" s="710">
        <v>3.86</v>
      </c>
      <c r="NE363" s="738">
        <f t="shared" si="248"/>
        <v>-0.0668877833056936</v>
      </c>
      <c r="NF363" s="739"/>
      <c r="NG363" s="739"/>
      <c r="NH363" s="739">
        <v>3.86</v>
      </c>
      <c r="NI363" s="740">
        <f t="shared" si="223"/>
        <v>0</v>
      </c>
      <c r="NJ363" s="738">
        <f t="shared" si="249"/>
        <v>-0.0668877833056936</v>
      </c>
      <c r="NK363" s="741"/>
      <c r="NL363" s="742">
        <v>44562</v>
      </c>
      <c r="NM363" s="739">
        <f ca="1" t="shared" si="224"/>
        <v>17.1666666666667</v>
      </c>
      <c r="NN363" s="739">
        <f ca="1" t="shared" si="225"/>
        <v>515</v>
      </c>
      <c r="NO363" s="739">
        <v>100</v>
      </c>
      <c r="NP363" s="739">
        <f t="shared" si="226"/>
        <v>0</v>
      </c>
      <c r="NQ363" s="761">
        <f t="shared" si="227"/>
        <v>0</v>
      </c>
      <c r="NR363" s="739">
        <f ca="1" t="shared" si="228"/>
        <v>0</v>
      </c>
      <c r="NS363" s="739">
        <f t="shared" si="229"/>
        <v>0</v>
      </c>
      <c r="NT363" s="739"/>
      <c r="NU363" s="739">
        <f ca="1" t="shared" si="230"/>
        <v>0</v>
      </c>
      <c r="NV363" s="769">
        <f ca="1" t="shared" si="231"/>
        <v>0</v>
      </c>
      <c r="NW363" s="769" t="e">
        <f ca="1" t="shared" si="232"/>
        <v>#DIV/0!</v>
      </c>
      <c r="NX363" s="739"/>
      <c r="NY363" s="739"/>
      <c r="NZ363" s="739"/>
      <c r="OA363" s="739"/>
      <c r="OB363" s="739"/>
      <c r="OC363" s="739"/>
      <c r="OD363" s="739"/>
      <c r="OE363" s="743">
        <f t="shared" si="233"/>
        <v>0</v>
      </c>
      <c r="OF363" s="743">
        <f t="shared" si="234"/>
        <v>0</v>
      </c>
      <c r="OG363" s="743">
        <f t="shared" si="235"/>
        <v>0</v>
      </c>
      <c r="OH363" s="743">
        <f t="shared" si="236"/>
        <v>0</v>
      </c>
      <c r="OI363" s="743">
        <f t="shared" si="237"/>
        <v>0</v>
      </c>
      <c r="OJ363" s="739">
        <f t="shared" si="238"/>
        <v>0</v>
      </c>
      <c r="OK363" s="739">
        <f t="shared" si="239"/>
        <v>0</v>
      </c>
      <c r="OL363" s="739">
        <f t="shared" si="240"/>
        <v>0</v>
      </c>
      <c r="OM363" s="739">
        <f t="shared" si="241"/>
        <v>0</v>
      </c>
      <c r="ON363" s="739">
        <f t="shared" si="242"/>
        <v>0</v>
      </c>
      <c r="OO363" s="739">
        <f t="shared" si="243"/>
        <v>0</v>
      </c>
      <c r="OP363" s="739"/>
      <c r="OQ363" s="739">
        <f t="shared" si="244"/>
        <v>0</v>
      </c>
      <c r="OR363" s="739">
        <f t="shared" si="245"/>
        <v>0</v>
      </c>
      <c r="OS363" s="739">
        <f t="shared" si="246"/>
        <v>0</v>
      </c>
      <c r="OT363" s="739">
        <f t="shared" si="247"/>
        <v>0</v>
      </c>
      <c r="OU363" s="739"/>
      <c r="OV363" s="739"/>
      <c r="OW363" s="739"/>
      <c r="OX363" s="739"/>
      <c r="OY363" s="739"/>
      <c r="OZ363" s="739"/>
      <c r="PA363" s="739"/>
      <c r="PB363" s="739"/>
      <c r="PC363" s="739"/>
      <c r="PD363" s="739"/>
      <c r="PE363" s="739"/>
      <c r="PF363" s="739"/>
      <c r="PG363" s="739"/>
      <c r="PI363" s="28">
        <v>0</v>
      </c>
      <c r="PJ363" s="28">
        <v>144</v>
      </c>
      <c r="PK363" s="28">
        <v>0</v>
      </c>
      <c r="PL363" s="28">
        <v>0</v>
      </c>
      <c r="PM363" s="28">
        <v>100</v>
      </c>
      <c r="PN363" s="28">
        <v>144</v>
      </c>
      <c r="PO363" s="28">
        <v>0</v>
      </c>
      <c r="PP363" s="28">
        <v>0</v>
      </c>
      <c r="PQ363" s="28">
        <v>144</v>
      </c>
      <c r="PR363" s="28">
        <v>64</v>
      </c>
      <c r="PS363" s="28">
        <v>0</v>
      </c>
      <c r="PT363" s="28">
        <v>640</v>
      </c>
      <c r="PU363" s="28">
        <v>0</v>
      </c>
      <c r="PV363" s="28">
        <v>1236</v>
      </c>
      <c r="PW363" s="28">
        <v>320</v>
      </c>
    </row>
    <row r="364" s="28" customFormat="1" customHeight="1" spans="1:439">
      <c r="A364" s="847" t="s">
        <v>1334</v>
      </c>
      <c r="B364" s="343"/>
      <c r="C364" s="95" t="s">
        <v>1917</v>
      </c>
      <c r="D364" s="95" t="s">
        <v>2249</v>
      </c>
      <c r="E364" s="411"/>
      <c r="F364" s="290" t="s">
        <v>2321</v>
      </c>
      <c r="G364" s="112" t="s">
        <v>858</v>
      </c>
      <c r="H364" s="113" t="s">
        <v>859</v>
      </c>
      <c r="I364" s="99">
        <f t="shared" si="214"/>
        <v>-189</v>
      </c>
      <c r="J364" s="100">
        <v>189</v>
      </c>
      <c r="K364" s="454">
        <v>0</v>
      </c>
      <c r="L364" s="150">
        <f t="shared" si="215"/>
        <v>0</v>
      </c>
      <c r="M364" s="151">
        <f t="shared" si="216"/>
        <v>0</v>
      </c>
      <c r="N364" s="455"/>
      <c r="O364" s="35">
        <v>189</v>
      </c>
      <c r="P364" s="157"/>
      <c r="Q364" s="154">
        <f t="shared" si="217"/>
        <v>0</v>
      </c>
      <c r="R364" s="34">
        <f t="shared" si="218"/>
        <v>0</v>
      </c>
      <c r="S364" s="490"/>
      <c r="T364" s="490"/>
      <c r="U364" s="824"/>
      <c r="V364" s="824"/>
      <c r="W364" s="490"/>
      <c r="X364" s="489"/>
      <c r="Y364" s="505"/>
      <c r="Z364" s="505"/>
      <c r="AA364" s="505"/>
      <c r="AB364" s="505"/>
      <c r="AC364" s="505"/>
      <c r="AD364" s="505"/>
      <c r="AE364" s="505"/>
      <c r="AF364" s="490"/>
      <c r="AG364" s="490"/>
      <c r="AH364" s="490"/>
      <c r="AI364" s="490"/>
      <c r="AJ364" s="490"/>
      <c r="AK364" s="490"/>
      <c r="AL364" s="490"/>
      <c r="AM364" s="490"/>
      <c r="AN364" s="490"/>
      <c r="AO364" s="490"/>
      <c r="AP364" s="490"/>
      <c r="AQ364" s="490"/>
      <c r="AR364" s="490"/>
      <c r="AS364" s="490"/>
      <c r="AT364" s="490"/>
      <c r="AU364" s="490"/>
      <c r="AV364" s="490"/>
      <c r="AW364" s="490"/>
      <c r="AX364" s="490"/>
      <c r="AY364" s="100"/>
      <c r="AZ364" s="48"/>
      <c r="BA364" s="48"/>
      <c r="BB364" s="48"/>
      <c r="BC364" s="48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354"/>
      <c r="BT364" s="354"/>
      <c r="BU364" s="354"/>
      <c r="BV364" s="354"/>
      <c r="BW364" s="354"/>
      <c r="BX364" s="354"/>
      <c r="BY364" s="354"/>
      <c r="BZ364" s="354"/>
      <c r="CA364" s="354"/>
      <c r="CB364" s="354"/>
      <c r="CC364" s="354"/>
      <c r="CD364" s="354"/>
      <c r="CE364" s="354"/>
      <c r="CF364" s="354"/>
      <c r="CG364" s="354"/>
      <c r="CH364" s="354"/>
      <c r="CI364" s="354"/>
      <c r="CJ364" s="354"/>
      <c r="CK364" s="354"/>
      <c r="CL364" s="354"/>
      <c r="CM364" s="354"/>
      <c r="CN364" s="354"/>
      <c r="CO364" s="354"/>
      <c r="CP364" s="358"/>
      <c r="CQ364" s="48"/>
      <c r="CR364" s="354"/>
      <c r="CS364" s="354"/>
      <c r="CT364" s="355"/>
      <c r="CU364" s="354"/>
      <c r="CV364" s="354"/>
      <c r="CW364" s="354"/>
      <c r="CX364" s="354"/>
      <c r="CY364" s="354"/>
      <c r="CZ364" s="354"/>
      <c r="DA364" s="356"/>
      <c r="DB364" s="354"/>
      <c r="DC364" s="354">
        <v>227</v>
      </c>
      <c r="DD364" s="354"/>
      <c r="DE364" s="354"/>
      <c r="DF364" s="354"/>
      <c r="DG364" s="354"/>
      <c r="DH364" s="354"/>
      <c r="DI364" s="354"/>
      <c r="DJ364" s="354"/>
      <c r="DK364" s="354"/>
      <c r="DL364" s="354"/>
      <c r="DM364" s="354"/>
      <c r="DN364" s="354"/>
      <c r="DO364" s="354"/>
      <c r="DP364" s="354"/>
      <c r="DQ364" s="354"/>
      <c r="DR364" s="354"/>
      <c r="DS364" s="354"/>
      <c r="DT364" s="354"/>
      <c r="DU364" s="354"/>
      <c r="DV364" s="354"/>
      <c r="DW364" s="354"/>
      <c r="DX364" s="354"/>
      <c r="DY364" s="354"/>
      <c r="DZ364" s="357"/>
      <c r="EA364" s="356"/>
      <c r="EB364" s="356"/>
      <c r="EC364" s="356">
        <v>-38</v>
      </c>
      <c r="ED364" s="356"/>
      <c r="EE364" s="358"/>
      <c r="EF364" s="48"/>
      <c r="EG364" s="46"/>
      <c r="EH364" s="46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8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354"/>
      <c r="FR364" s="354"/>
      <c r="FS364" s="354"/>
      <c r="FT364" s="354"/>
      <c r="FU364" s="354"/>
      <c r="FV364" s="354"/>
      <c r="FW364" s="354"/>
      <c r="FX364" s="354"/>
      <c r="FY364" s="354"/>
      <c r="FZ364" s="354"/>
      <c r="GA364" s="354"/>
      <c r="GB364" s="354"/>
      <c r="GC364" s="354"/>
      <c r="GD364" s="354"/>
      <c r="GE364" s="354"/>
      <c r="GF364" s="354"/>
      <c r="GG364" s="354"/>
      <c r="GH364" s="354"/>
      <c r="GI364" s="354"/>
      <c r="GJ364" s="354"/>
      <c r="GK364" s="354"/>
      <c r="GL364" s="354"/>
      <c r="GM364" s="354"/>
      <c r="GN364" s="354"/>
      <c r="GO364" s="354"/>
      <c r="GP364" s="354"/>
      <c r="GQ364" s="354"/>
      <c r="GR364" s="354"/>
      <c r="GS364" s="354"/>
      <c r="GT364" s="354"/>
      <c r="GU364" s="354"/>
      <c r="GV364" s="354"/>
      <c r="GW364" s="354"/>
      <c r="GX364" s="354"/>
      <c r="GY364" s="354"/>
      <c r="GZ364" s="354"/>
      <c r="HA364" s="354"/>
      <c r="HB364" s="354"/>
      <c r="HC364" s="354"/>
      <c r="HD364" s="354"/>
      <c r="HE364" s="354"/>
      <c r="HF364" s="354"/>
      <c r="HG364" s="354"/>
      <c r="HH364" s="354"/>
      <c r="HI364" s="354"/>
      <c r="HJ364" s="354"/>
      <c r="HK364" s="354"/>
      <c r="HL364" s="354"/>
      <c r="HM364" s="354"/>
      <c r="HN364" s="354"/>
      <c r="HO364" s="354"/>
      <c r="HP364" s="354"/>
      <c r="HQ364" s="354"/>
      <c r="HR364" s="354"/>
      <c r="HS364" s="354"/>
      <c r="HT364" s="354"/>
      <c r="HU364" s="354"/>
      <c r="HV364" s="354"/>
      <c r="HW364" s="354"/>
      <c r="HX364" s="354"/>
      <c r="HY364" s="354"/>
      <c r="HZ364" s="354"/>
      <c r="IA364" s="354"/>
      <c r="IB364" s="354"/>
      <c r="IC364" s="354"/>
      <c r="ID364" s="354"/>
      <c r="IE364" s="354"/>
      <c r="IF364" s="354"/>
      <c r="IG364" s="354"/>
      <c r="IH364" s="354"/>
      <c r="II364" s="354"/>
      <c r="IJ364" s="354"/>
      <c r="IK364" s="354"/>
      <c r="IL364" s="354"/>
      <c r="IM364" s="354"/>
      <c r="IN364" s="354"/>
      <c r="IO364" s="354"/>
      <c r="IP364" s="354"/>
      <c r="IQ364" s="354"/>
      <c r="IR364" s="50"/>
      <c r="IS364" s="47"/>
      <c r="IT364" s="47"/>
      <c r="IU364" s="47"/>
      <c r="IV364" s="47"/>
      <c r="IW364" s="47"/>
      <c r="IX364" s="47"/>
      <c r="IY364" s="47"/>
      <c r="IZ364" s="47"/>
      <c r="JA364" s="47"/>
      <c r="JB364" s="47"/>
      <c r="JC364" s="47"/>
      <c r="JD364" s="47"/>
      <c r="JE364" s="47"/>
      <c r="JF364" s="47"/>
      <c r="JG364" s="47"/>
      <c r="JH364" s="47"/>
      <c r="JI364" s="47"/>
      <c r="JJ364" s="47"/>
      <c r="JK364" s="47"/>
      <c r="JL364" s="354"/>
      <c r="JM364" s="354"/>
      <c r="JN364" s="354"/>
      <c r="JO364" s="354"/>
      <c r="JP364" s="354"/>
      <c r="JQ364" s="354"/>
      <c r="JR364" s="354"/>
      <c r="JS364" s="354"/>
      <c r="JT364" s="354"/>
      <c r="JU364" s="354"/>
      <c r="JV364" s="354"/>
      <c r="JW364" s="354"/>
      <c r="JX364" s="354"/>
      <c r="JY364" s="354"/>
      <c r="JZ364" s="354"/>
      <c r="KA364" s="354"/>
      <c r="KB364" s="354"/>
      <c r="KC364" s="354"/>
      <c r="KD364" s="354"/>
      <c r="KE364" s="354"/>
      <c r="KF364" s="354"/>
      <c r="KG364" s="354"/>
      <c r="KH364" s="354"/>
      <c r="KI364" s="354"/>
      <c r="KJ364" s="354"/>
      <c r="KK364" s="354"/>
      <c r="KL364" s="354"/>
      <c r="KM364" s="354"/>
      <c r="KN364" s="354"/>
      <c r="KO364" s="354"/>
      <c r="KP364" s="354"/>
      <c r="KQ364" s="354"/>
      <c r="KR364" s="354"/>
      <c r="KS364" s="354"/>
      <c r="KT364" s="354"/>
      <c r="KU364" s="354"/>
      <c r="KV364" s="51"/>
      <c r="KW364" s="47"/>
      <c r="KX364" s="47"/>
      <c r="KY364" s="47"/>
      <c r="KZ364" s="47"/>
      <c r="LA364" s="47"/>
      <c r="LB364" s="47"/>
      <c r="LC364" s="47"/>
      <c r="LD364" s="361"/>
      <c r="LE364" s="361"/>
      <c r="LF364" s="361"/>
      <c r="LG364" s="361"/>
      <c r="LH364" s="361"/>
      <c r="LI364" s="361"/>
      <c r="LJ364" s="361"/>
      <c r="LK364" s="361"/>
      <c r="LL364" s="361"/>
      <c r="LM364" s="361"/>
      <c r="LN364" s="361"/>
      <c r="LO364" s="361"/>
      <c r="LP364" s="361"/>
      <c r="LQ364" s="354"/>
      <c r="LR364" s="354"/>
      <c r="LS364" s="354"/>
      <c r="LT364" s="354"/>
      <c r="LU364" s="354"/>
      <c r="LV364" s="354"/>
      <c r="LW364" s="51"/>
      <c r="LX364" s="354"/>
      <c r="LY364" s="354"/>
      <c r="LZ364" s="354"/>
      <c r="MA364" s="354"/>
      <c r="MB364" s="363"/>
      <c r="MC364" s="363"/>
      <c r="MD364" s="354"/>
      <c r="ME364" s="354"/>
      <c r="MF364" s="354"/>
      <c r="MG364" s="354"/>
      <c r="MH364" s="354"/>
      <c r="MI364" s="354"/>
      <c r="MJ364" s="354"/>
      <c r="MK364" s="354"/>
      <c r="ML364" s="354"/>
      <c r="MM364" s="354"/>
      <c r="MN364" s="354"/>
      <c r="MO364" s="354"/>
      <c r="MP364" s="354"/>
      <c r="MQ364" s="354"/>
      <c r="MR364" s="354"/>
      <c r="MS364" s="51"/>
      <c r="MT364" s="364">
        <f t="shared" si="219"/>
        <v>0</v>
      </c>
      <c r="MU364" s="365">
        <f t="shared" si="220"/>
        <v>0</v>
      </c>
      <c r="MV364" s="366">
        <f t="shared" si="221"/>
        <v>0</v>
      </c>
      <c r="MW364" s="365">
        <v>1836</v>
      </c>
      <c r="MX364" s="365">
        <v>1616</v>
      </c>
      <c r="MY364" s="54"/>
      <c r="MZ364" s="708"/>
      <c r="NA364" s="708">
        <v>0.54</v>
      </c>
      <c r="NB364" s="709">
        <f t="shared" si="222"/>
        <v>0</v>
      </c>
      <c r="NC364" s="710">
        <v>4.41</v>
      </c>
      <c r="ND364" s="710">
        <v>3.86</v>
      </c>
      <c r="NE364" s="738">
        <f t="shared" si="248"/>
        <v>-0.0668877833056936</v>
      </c>
      <c r="NF364" s="739"/>
      <c r="NG364" s="739"/>
      <c r="NH364" s="739">
        <v>3.86</v>
      </c>
      <c r="NI364" s="740">
        <f t="shared" si="223"/>
        <v>0</v>
      </c>
      <c r="NJ364" s="738">
        <f t="shared" si="249"/>
        <v>-0.0668877833056936</v>
      </c>
      <c r="NK364" s="741"/>
      <c r="NL364" s="742">
        <v>44562</v>
      </c>
      <c r="NM364" s="739">
        <f ca="1" t="shared" si="224"/>
        <v>17.1666666666667</v>
      </c>
      <c r="NN364" s="739">
        <f ca="1" t="shared" si="225"/>
        <v>515</v>
      </c>
      <c r="NO364" s="739">
        <v>189</v>
      </c>
      <c r="NP364" s="739">
        <f t="shared" si="226"/>
        <v>0</v>
      </c>
      <c r="NQ364" s="761">
        <f t="shared" si="227"/>
        <v>0</v>
      </c>
      <c r="NR364" s="739">
        <f ca="1" t="shared" si="228"/>
        <v>0</v>
      </c>
      <c r="NS364" s="739">
        <f t="shared" si="229"/>
        <v>0</v>
      </c>
      <c r="NT364" s="739"/>
      <c r="NU364" s="739">
        <f ca="1" t="shared" si="230"/>
        <v>0</v>
      </c>
      <c r="NV364" s="769">
        <f ca="1" t="shared" si="231"/>
        <v>0</v>
      </c>
      <c r="NW364" s="769" t="e">
        <f ca="1" t="shared" si="232"/>
        <v>#DIV/0!</v>
      </c>
      <c r="NX364" s="739"/>
      <c r="NY364" s="739"/>
      <c r="NZ364" s="739"/>
      <c r="OA364" s="739"/>
      <c r="OB364" s="739"/>
      <c r="OC364" s="739"/>
      <c r="OD364" s="739"/>
      <c r="OE364" s="743">
        <f t="shared" si="233"/>
        <v>0</v>
      </c>
      <c r="OF364" s="743">
        <f t="shared" si="234"/>
        <v>0</v>
      </c>
      <c r="OG364" s="743">
        <f t="shared" si="235"/>
        <v>0</v>
      </c>
      <c r="OH364" s="743">
        <f t="shared" si="236"/>
        <v>0</v>
      </c>
      <c r="OI364" s="743">
        <f t="shared" si="237"/>
        <v>0</v>
      </c>
      <c r="OJ364" s="739">
        <f t="shared" si="238"/>
        <v>0</v>
      </c>
      <c r="OK364" s="739">
        <f t="shared" si="239"/>
        <v>0</v>
      </c>
      <c r="OL364" s="739">
        <f t="shared" si="240"/>
        <v>0</v>
      </c>
      <c r="OM364" s="739">
        <f t="shared" si="241"/>
        <v>0</v>
      </c>
      <c r="ON364" s="739">
        <f t="shared" si="242"/>
        <v>0</v>
      </c>
      <c r="OO364" s="739">
        <f t="shared" si="243"/>
        <v>0</v>
      </c>
      <c r="OP364" s="739"/>
      <c r="OQ364" s="739">
        <f t="shared" si="244"/>
        <v>0</v>
      </c>
      <c r="OR364" s="739">
        <f t="shared" si="245"/>
        <v>0</v>
      </c>
      <c r="OS364" s="739">
        <f t="shared" si="246"/>
        <v>0</v>
      </c>
      <c r="OT364" s="739">
        <f t="shared" si="247"/>
        <v>0</v>
      </c>
      <c r="OU364" s="739"/>
      <c r="OV364" s="739"/>
      <c r="OW364" s="739"/>
      <c r="OX364" s="739"/>
      <c r="OY364" s="739"/>
      <c r="OZ364" s="739"/>
      <c r="PA364" s="739"/>
      <c r="PB364" s="739"/>
      <c r="PC364" s="739"/>
      <c r="PD364" s="739"/>
      <c r="PE364" s="739"/>
      <c r="PF364" s="739"/>
      <c r="PG364" s="739"/>
      <c r="PI364" s="28">
        <v>0</v>
      </c>
      <c r="PJ364" s="28">
        <v>144</v>
      </c>
      <c r="PK364" s="28">
        <v>0</v>
      </c>
      <c r="PL364" s="28">
        <v>0</v>
      </c>
      <c r="PM364" s="28">
        <v>100</v>
      </c>
      <c r="PN364" s="28">
        <v>144</v>
      </c>
      <c r="PO364" s="28">
        <v>0</v>
      </c>
      <c r="PP364" s="28">
        <v>0</v>
      </c>
      <c r="PQ364" s="28">
        <v>144</v>
      </c>
      <c r="PR364" s="28">
        <v>64</v>
      </c>
      <c r="PS364" s="28">
        <v>0</v>
      </c>
      <c r="PT364" s="28">
        <v>2080</v>
      </c>
      <c r="PU364" s="28">
        <v>0</v>
      </c>
      <c r="PV364" s="28">
        <v>2676</v>
      </c>
      <c r="PW364" s="28">
        <v>840</v>
      </c>
    </row>
    <row r="365" s="28" customFormat="1" customHeight="1" spans="1:439">
      <c r="A365" s="847" t="s">
        <v>2306</v>
      </c>
      <c r="B365" s="343"/>
      <c r="C365" s="95" t="s">
        <v>1917</v>
      </c>
      <c r="D365" s="95" t="s">
        <v>2249</v>
      </c>
      <c r="E365" s="411"/>
      <c r="F365" s="290" t="s">
        <v>2322</v>
      </c>
      <c r="G365" s="112" t="s">
        <v>861</v>
      </c>
      <c r="H365" s="113" t="s">
        <v>862</v>
      </c>
      <c r="I365" s="99">
        <f t="shared" si="214"/>
        <v>0</v>
      </c>
      <c r="J365" s="100">
        <v>0</v>
      </c>
      <c r="K365" s="454">
        <v>0</v>
      </c>
      <c r="L365" s="150">
        <f t="shared" si="215"/>
        <v>0</v>
      </c>
      <c r="M365" s="151">
        <f t="shared" si="216"/>
        <v>0</v>
      </c>
      <c r="N365" s="455"/>
      <c r="O365" s="35">
        <v>0</v>
      </c>
      <c r="P365" s="157"/>
      <c r="Q365" s="154">
        <f t="shared" si="217"/>
        <v>0</v>
      </c>
      <c r="R365" s="34">
        <f t="shared" si="218"/>
        <v>0</v>
      </c>
      <c r="S365" s="490"/>
      <c r="T365" s="490"/>
      <c r="U365" s="824"/>
      <c r="V365" s="824"/>
      <c r="W365" s="490"/>
      <c r="X365" s="489"/>
      <c r="Y365" s="505"/>
      <c r="Z365" s="505"/>
      <c r="AA365" s="505"/>
      <c r="AB365" s="505"/>
      <c r="AC365" s="505"/>
      <c r="AD365" s="505"/>
      <c r="AE365" s="505"/>
      <c r="AF365" s="490"/>
      <c r="AG365" s="490"/>
      <c r="AH365" s="490"/>
      <c r="AI365" s="490"/>
      <c r="AJ365" s="490"/>
      <c r="AK365" s="490"/>
      <c r="AL365" s="490"/>
      <c r="AM365" s="490"/>
      <c r="AN365" s="490"/>
      <c r="AO365" s="490"/>
      <c r="AP365" s="490"/>
      <c r="AQ365" s="490"/>
      <c r="AR365" s="490"/>
      <c r="AS365" s="490"/>
      <c r="AT365" s="490"/>
      <c r="AU365" s="490"/>
      <c r="AV365" s="490"/>
      <c r="AW365" s="490"/>
      <c r="AX365" s="490"/>
      <c r="AY365" s="100"/>
      <c r="AZ365" s="48"/>
      <c r="BA365" s="48"/>
      <c r="BB365" s="48"/>
      <c r="BC365" s="48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354"/>
      <c r="BT365" s="354"/>
      <c r="BU365" s="354"/>
      <c r="BV365" s="354"/>
      <c r="BW365" s="354"/>
      <c r="BX365" s="354"/>
      <c r="BY365" s="354"/>
      <c r="BZ365" s="354"/>
      <c r="CA365" s="354"/>
      <c r="CB365" s="354"/>
      <c r="CC365" s="354"/>
      <c r="CD365" s="354"/>
      <c r="CE365" s="354"/>
      <c r="CF365" s="354"/>
      <c r="CG365" s="354"/>
      <c r="CH365" s="354"/>
      <c r="CI365" s="354"/>
      <c r="CJ365" s="354"/>
      <c r="CK365" s="354"/>
      <c r="CL365" s="354"/>
      <c r="CM365" s="354"/>
      <c r="CN365" s="354"/>
      <c r="CO365" s="354"/>
      <c r="CP365" s="358"/>
      <c r="CQ365" s="48"/>
      <c r="CR365" s="354"/>
      <c r="CS365" s="354"/>
      <c r="CT365" s="355">
        <v>-1</v>
      </c>
      <c r="CU365" s="354"/>
      <c r="CV365" s="354"/>
      <c r="CW365" s="354"/>
      <c r="CX365" s="354"/>
      <c r="CY365" s="354"/>
      <c r="CZ365" s="354"/>
      <c r="DA365" s="356"/>
      <c r="DB365" s="354"/>
      <c r="DC365" s="354"/>
      <c r="DD365" s="354"/>
      <c r="DE365" s="354"/>
      <c r="DF365" s="354"/>
      <c r="DG365" s="354"/>
      <c r="DH365" s="354"/>
      <c r="DI365" s="354"/>
      <c r="DJ365" s="354"/>
      <c r="DK365" s="354"/>
      <c r="DL365" s="354"/>
      <c r="DM365" s="354"/>
      <c r="DN365" s="354"/>
      <c r="DO365" s="354"/>
      <c r="DP365" s="354"/>
      <c r="DQ365" s="354"/>
      <c r="DR365" s="354"/>
      <c r="DS365" s="354"/>
      <c r="DT365" s="354"/>
      <c r="DU365" s="354"/>
      <c r="DV365" s="354"/>
      <c r="DW365" s="354"/>
      <c r="DX365" s="354"/>
      <c r="DY365" s="354"/>
      <c r="DZ365" s="357"/>
      <c r="EA365" s="356"/>
      <c r="EB365" s="356"/>
      <c r="EC365" s="356"/>
      <c r="ED365" s="356">
        <v>1</v>
      </c>
      <c r="EE365" s="358"/>
      <c r="EF365" s="48"/>
      <c r="EG365" s="46"/>
      <c r="EH365" s="46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8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354"/>
      <c r="FR365" s="354"/>
      <c r="FS365" s="354"/>
      <c r="FT365" s="354"/>
      <c r="FU365" s="354"/>
      <c r="FV365" s="354"/>
      <c r="FW365" s="354"/>
      <c r="FX365" s="354"/>
      <c r="FY365" s="354"/>
      <c r="FZ365" s="354"/>
      <c r="GA365" s="354"/>
      <c r="GB365" s="354"/>
      <c r="GC365" s="354"/>
      <c r="GD365" s="354"/>
      <c r="GE365" s="354"/>
      <c r="GF365" s="354"/>
      <c r="GG365" s="354"/>
      <c r="GH365" s="354"/>
      <c r="GI365" s="354"/>
      <c r="GJ365" s="354"/>
      <c r="GK365" s="354"/>
      <c r="GL365" s="354"/>
      <c r="GM365" s="354"/>
      <c r="GN365" s="354"/>
      <c r="GO365" s="354"/>
      <c r="GP365" s="354"/>
      <c r="GQ365" s="354"/>
      <c r="GR365" s="354"/>
      <c r="GS365" s="354"/>
      <c r="GT365" s="354"/>
      <c r="GU365" s="354"/>
      <c r="GV365" s="354"/>
      <c r="GW365" s="354"/>
      <c r="GX365" s="354"/>
      <c r="GY365" s="354"/>
      <c r="GZ365" s="354"/>
      <c r="HA365" s="354"/>
      <c r="HB365" s="354"/>
      <c r="HC365" s="354"/>
      <c r="HD365" s="354"/>
      <c r="HE365" s="354"/>
      <c r="HF365" s="354"/>
      <c r="HG365" s="354"/>
      <c r="HH365" s="354"/>
      <c r="HI365" s="354"/>
      <c r="HJ365" s="354"/>
      <c r="HK365" s="354"/>
      <c r="HL365" s="354"/>
      <c r="HM365" s="354"/>
      <c r="HN365" s="354"/>
      <c r="HO365" s="354"/>
      <c r="HP365" s="354"/>
      <c r="HQ365" s="354"/>
      <c r="HR365" s="354"/>
      <c r="HS365" s="354"/>
      <c r="HT365" s="354"/>
      <c r="HU365" s="354"/>
      <c r="HV365" s="354"/>
      <c r="HW365" s="354"/>
      <c r="HX365" s="354"/>
      <c r="HY365" s="354"/>
      <c r="HZ365" s="354"/>
      <c r="IA365" s="354"/>
      <c r="IB365" s="354"/>
      <c r="IC365" s="354"/>
      <c r="ID365" s="354"/>
      <c r="IE365" s="354"/>
      <c r="IF365" s="354"/>
      <c r="IG365" s="354"/>
      <c r="IH365" s="354"/>
      <c r="II365" s="354"/>
      <c r="IJ365" s="354"/>
      <c r="IK365" s="354"/>
      <c r="IL365" s="354"/>
      <c r="IM365" s="354"/>
      <c r="IN365" s="354"/>
      <c r="IO365" s="354"/>
      <c r="IP365" s="354"/>
      <c r="IQ365" s="354"/>
      <c r="IR365" s="50"/>
      <c r="IS365" s="47"/>
      <c r="IT365" s="47"/>
      <c r="IU365" s="47"/>
      <c r="IV365" s="47"/>
      <c r="IW365" s="47"/>
      <c r="IX365" s="47"/>
      <c r="IY365" s="47"/>
      <c r="IZ365" s="47"/>
      <c r="JA365" s="47"/>
      <c r="JB365" s="47"/>
      <c r="JC365" s="47"/>
      <c r="JD365" s="47"/>
      <c r="JE365" s="47"/>
      <c r="JF365" s="47"/>
      <c r="JG365" s="47"/>
      <c r="JH365" s="47"/>
      <c r="JI365" s="47"/>
      <c r="JJ365" s="47"/>
      <c r="JK365" s="47"/>
      <c r="JL365" s="354"/>
      <c r="JM365" s="354"/>
      <c r="JN365" s="354"/>
      <c r="JO365" s="354"/>
      <c r="JP365" s="354"/>
      <c r="JQ365" s="354"/>
      <c r="JR365" s="354"/>
      <c r="JS365" s="354"/>
      <c r="JT365" s="354"/>
      <c r="JU365" s="354"/>
      <c r="JV365" s="354"/>
      <c r="JW365" s="354"/>
      <c r="JX365" s="354"/>
      <c r="JY365" s="354"/>
      <c r="JZ365" s="354"/>
      <c r="KA365" s="354"/>
      <c r="KB365" s="354"/>
      <c r="KC365" s="354"/>
      <c r="KD365" s="354"/>
      <c r="KE365" s="354"/>
      <c r="KF365" s="354"/>
      <c r="KG365" s="354"/>
      <c r="KH365" s="354"/>
      <c r="KI365" s="354"/>
      <c r="KJ365" s="354"/>
      <c r="KK365" s="354"/>
      <c r="KL365" s="354"/>
      <c r="KM365" s="354"/>
      <c r="KN365" s="354"/>
      <c r="KO365" s="354"/>
      <c r="KP365" s="354"/>
      <c r="KQ365" s="354"/>
      <c r="KR365" s="354"/>
      <c r="KS365" s="354"/>
      <c r="KT365" s="354"/>
      <c r="KU365" s="354"/>
      <c r="KV365" s="51"/>
      <c r="KW365" s="47"/>
      <c r="KX365" s="47"/>
      <c r="KY365" s="47"/>
      <c r="KZ365" s="47"/>
      <c r="LA365" s="47"/>
      <c r="LB365" s="47"/>
      <c r="LC365" s="47"/>
      <c r="LD365" s="361"/>
      <c r="LE365" s="361"/>
      <c r="LF365" s="361"/>
      <c r="LG365" s="361"/>
      <c r="LH365" s="361"/>
      <c r="LI365" s="361"/>
      <c r="LJ365" s="361"/>
      <c r="LK365" s="361"/>
      <c r="LL365" s="361"/>
      <c r="LM365" s="361"/>
      <c r="LN365" s="361"/>
      <c r="LO365" s="361"/>
      <c r="LP365" s="361"/>
      <c r="LQ365" s="354"/>
      <c r="LR365" s="354"/>
      <c r="LS365" s="354"/>
      <c r="LT365" s="354"/>
      <c r="LU365" s="354"/>
      <c r="LV365" s="354"/>
      <c r="LW365" s="51"/>
      <c r="LX365" s="354"/>
      <c r="LY365" s="354"/>
      <c r="LZ365" s="354"/>
      <c r="MA365" s="354"/>
      <c r="MB365" s="363"/>
      <c r="MC365" s="363"/>
      <c r="MD365" s="354"/>
      <c r="ME365" s="354"/>
      <c r="MF365" s="354"/>
      <c r="MG365" s="354"/>
      <c r="MH365" s="354"/>
      <c r="MI365" s="354"/>
      <c r="MJ365" s="354"/>
      <c r="MK365" s="354"/>
      <c r="ML365" s="354"/>
      <c r="MM365" s="354"/>
      <c r="MN365" s="354"/>
      <c r="MO365" s="354"/>
      <c r="MP365" s="354"/>
      <c r="MQ365" s="354"/>
      <c r="MR365" s="354"/>
      <c r="MS365" s="51"/>
      <c r="MT365" s="364">
        <f t="shared" si="219"/>
        <v>0</v>
      </c>
      <c r="MU365" s="365">
        <f t="shared" si="220"/>
        <v>0</v>
      </c>
      <c r="MV365" s="366">
        <f t="shared" si="221"/>
        <v>0</v>
      </c>
      <c r="MW365" s="365">
        <v>1427</v>
      </c>
      <c r="MX365" s="365">
        <v>2343</v>
      </c>
      <c r="MY365" s="54"/>
      <c r="MZ365" s="708"/>
      <c r="NA365" s="708">
        <v>0.54</v>
      </c>
      <c r="NB365" s="709">
        <f t="shared" si="222"/>
        <v>0</v>
      </c>
      <c r="NC365" s="710">
        <v>4.41</v>
      </c>
      <c r="ND365" s="710">
        <v>3.86</v>
      </c>
      <c r="NE365" s="738">
        <f t="shared" si="248"/>
        <v>-0.0668877833056936</v>
      </c>
      <c r="NF365" s="739"/>
      <c r="NG365" s="739"/>
      <c r="NH365" s="739">
        <v>3.86</v>
      </c>
      <c r="NI365" s="740">
        <f t="shared" si="223"/>
        <v>0</v>
      </c>
      <c r="NJ365" s="738">
        <f t="shared" si="249"/>
        <v>-0.0668877833056936</v>
      </c>
      <c r="NK365" s="741"/>
      <c r="NL365" s="742">
        <v>44562</v>
      </c>
      <c r="NM365" s="739">
        <f ca="1" t="shared" si="224"/>
        <v>17.1666666666667</v>
      </c>
      <c r="NN365" s="739">
        <f ca="1" t="shared" si="225"/>
        <v>515</v>
      </c>
      <c r="NO365" s="739">
        <v>0</v>
      </c>
      <c r="NP365" s="739">
        <f t="shared" si="226"/>
        <v>0</v>
      </c>
      <c r="NQ365" s="761" t="e">
        <f t="shared" si="227"/>
        <v>#DIV/0!</v>
      </c>
      <c r="NR365" s="739" t="e">
        <f ca="1" t="shared" si="228"/>
        <v>#DIV/0!</v>
      </c>
      <c r="NS365" s="739">
        <f t="shared" si="229"/>
        <v>0</v>
      </c>
      <c r="NT365" s="739"/>
      <c r="NU365" s="739">
        <f ca="1" t="shared" si="230"/>
        <v>0</v>
      </c>
      <c r="NV365" s="769">
        <f ca="1" t="shared" si="231"/>
        <v>0</v>
      </c>
      <c r="NW365" s="769" t="e">
        <f ca="1" t="shared" si="232"/>
        <v>#DIV/0!</v>
      </c>
      <c r="NX365" s="739"/>
      <c r="NY365" s="739"/>
      <c r="NZ365" s="739"/>
      <c r="OA365" s="739"/>
      <c r="OB365" s="739"/>
      <c r="OC365" s="739"/>
      <c r="OD365" s="739"/>
      <c r="OE365" s="743">
        <f t="shared" si="233"/>
        <v>0</v>
      </c>
      <c r="OF365" s="743">
        <f t="shared" si="234"/>
        <v>0</v>
      </c>
      <c r="OG365" s="743">
        <f t="shared" si="235"/>
        <v>0</v>
      </c>
      <c r="OH365" s="743">
        <f t="shared" si="236"/>
        <v>0</v>
      </c>
      <c r="OI365" s="743">
        <f t="shared" si="237"/>
        <v>0</v>
      </c>
      <c r="OJ365" s="739">
        <f t="shared" si="238"/>
        <v>0</v>
      </c>
      <c r="OK365" s="739">
        <f t="shared" si="239"/>
        <v>0</v>
      </c>
      <c r="OL365" s="739">
        <f t="shared" si="240"/>
        <v>0</v>
      </c>
      <c r="OM365" s="739">
        <f t="shared" si="241"/>
        <v>0</v>
      </c>
      <c r="ON365" s="739">
        <f t="shared" si="242"/>
        <v>0</v>
      </c>
      <c r="OO365" s="739">
        <f t="shared" si="243"/>
        <v>0</v>
      </c>
      <c r="OP365" s="739"/>
      <c r="OQ365" s="739">
        <f t="shared" si="244"/>
        <v>0</v>
      </c>
      <c r="OR365" s="739">
        <f t="shared" si="245"/>
        <v>0</v>
      </c>
      <c r="OS365" s="739">
        <f t="shared" si="246"/>
        <v>0</v>
      </c>
      <c r="OT365" s="739">
        <f t="shared" si="247"/>
        <v>0</v>
      </c>
      <c r="OU365" s="739"/>
      <c r="OV365" s="739"/>
      <c r="OW365" s="739"/>
      <c r="OX365" s="739"/>
      <c r="OY365" s="739"/>
      <c r="OZ365" s="739"/>
      <c r="PA365" s="739"/>
      <c r="PB365" s="739"/>
      <c r="PC365" s="739"/>
      <c r="PD365" s="739"/>
      <c r="PE365" s="739"/>
      <c r="PF365" s="739"/>
      <c r="PG365" s="739"/>
      <c r="PI365" s="28">
        <v>0</v>
      </c>
      <c r="PJ365" s="28">
        <v>0</v>
      </c>
      <c r="PK365" s="28">
        <v>350</v>
      </c>
      <c r="PL365" s="28">
        <v>72</v>
      </c>
      <c r="PM365" s="28">
        <v>500</v>
      </c>
      <c r="PN365" s="28">
        <v>0</v>
      </c>
      <c r="PO365" s="28">
        <v>400</v>
      </c>
      <c r="PP365" s="28">
        <v>0</v>
      </c>
      <c r="PQ365" s="28">
        <v>105</v>
      </c>
      <c r="PR365" s="28">
        <v>0</v>
      </c>
      <c r="PS365" s="28">
        <v>0</v>
      </c>
      <c r="PT365" s="28">
        <v>0</v>
      </c>
      <c r="PU365" s="28">
        <v>0</v>
      </c>
      <c r="PV365" s="28">
        <v>1427</v>
      </c>
      <c r="PW365" s="28">
        <v>0</v>
      </c>
    </row>
    <row r="366" s="28" customFormat="1" customHeight="1" spans="1:439">
      <c r="A366" s="847" t="s">
        <v>2306</v>
      </c>
      <c r="B366" s="343"/>
      <c r="C366" s="95" t="s">
        <v>1917</v>
      </c>
      <c r="D366" s="95" t="s">
        <v>2249</v>
      </c>
      <c r="E366" s="411"/>
      <c r="F366" s="290" t="s">
        <v>2323</v>
      </c>
      <c r="G366" s="112" t="s">
        <v>846</v>
      </c>
      <c r="H366" s="113" t="s">
        <v>846</v>
      </c>
      <c r="I366" s="99">
        <f t="shared" si="214"/>
        <v>-383</v>
      </c>
      <c r="J366" s="100">
        <v>383</v>
      </c>
      <c r="K366" s="454">
        <v>0</v>
      </c>
      <c r="L366" s="150">
        <f t="shared" si="215"/>
        <v>0</v>
      </c>
      <c r="M366" s="151">
        <f t="shared" si="216"/>
        <v>0</v>
      </c>
      <c r="N366" s="455"/>
      <c r="O366" s="35">
        <v>383</v>
      </c>
      <c r="P366" s="157"/>
      <c r="Q366" s="154">
        <f t="shared" si="217"/>
        <v>0</v>
      </c>
      <c r="R366" s="34">
        <f t="shared" si="218"/>
        <v>0</v>
      </c>
      <c r="S366" s="490"/>
      <c r="T366" s="490"/>
      <c r="U366" s="824"/>
      <c r="V366" s="824"/>
      <c r="W366" s="490"/>
      <c r="X366" s="489"/>
      <c r="Y366" s="505"/>
      <c r="Z366" s="505"/>
      <c r="AA366" s="505"/>
      <c r="AB366" s="505"/>
      <c r="AC366" s="505"/>
      <c r="AD366" s="505"/>
      <c r="AE366" s="505"/>
      <c r="AF366" s="490"/>
      <c r="AG366" s="490"/>
      <c r="AH366" s="490"/>
      <c r="AI366" s="490"/>
      <c r="AJ366" s="490"/>
      <c r="AK366" s="490"/>
      <c r="AL366" s="490"/>
      <c r="AM366" s="490"/>
      <c r="AN366" s="490"/>
      <c r="AO366" s="490"/>
      <c r="AP366" s="490"/>
      <c r="AQ366" s="490"/>
      <c r="AR366" s="490"/>
      <c r="AS366" s="490"/>
      <c r="AT366" s="490"/>
      <c r="AU366" s="490"/>
      <c r="AV366" s="490"/>
      <c r="AW366" s="490"/>
      <c r="AX366" s="490"/>
      <c r="AY366" s="100"/>
      <c r="AZ366" s="48"/>
      <c r="BA366" s="48"/>
      <c r="BB366" s="48"/>
      <c r="BC366" s="48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354"/>
      <c r="BT366" s="354"/>
      <c r="BU366" s="354"/>
      <c r="BV366" s="354"/>
      <c r="BW366" s="354"/>
      <c r="BX366" s="354"/>
      <c r="BY366" s="354"/>
      <c r="BZ366" s="354"/>
      <c r="CA366" s="354"/>
      <c r="CB366" s="354"/>
      <c r="CC366" s="354"/>
      <c r="CD366" s="354"/>
      <c r="CE366" s="354"/>
      <c r="CF366" s="354"/>
      <c r="CG366" s="354"/>
      <c r="CH366" s="354"/>
      <c r="CI366" s="354"/>
      <c r="CJ366" s="354"/>
      <c r="CK366" s="354"/>
      <c r="CL366" s="354"/>
      <c r="CM366" s="354"/>
      <c r="CN366" s="354"/>
      <c r="CO366" s="354"/>
      <c r="CP366" s="358"/>
      <c r="CQ366" s="48"/>
      <c r="CR366" s="354"/>
      <c r="CS366" s="354"/>
      <c r="CT366" s="355">
        <v>-26</v>
      </c>
      <c r="CU366" s="354"/>
      <c r="CV366" s="354"/>
      <c r="CW366" s="354"/>
      <c r="CX366" s="354"/>
      <c r="CY366" s="354"/>
      <c r="CZ366" s="354"/>
      <c r="DA366" s="356"/>
      <c r="DB366" s="354"/>
      <c r="DC366" s="354">
        <v>22</v>
      </c>
      <c r="DD366" s="354"/>
      <c r="DE366" s="354"/>
      <c r="DF366" s="354"/>
      <c r="DG366" s="354"/>
      <c r="DH366" s="354"/>
      <c r="DI366" s="354"/>
      <c r="DJ366" s="354"/>
      <c r="DK366" s="354"/>
      <c r="DL366" s="354"/>
      <c r="DM366" s="354"/>
      <c r="DN366" s="354"/>
      <c r="DO366" s="354"/>
      <c r="DP366" s="354"/>
      <c r="DQ366" s="354"/>
      <c r="DR366" s="354"/>
      <c r="DS366" s="354"/>
      <c r="DT366" s="354"/>
      <c r="DU366" s="354"/>
      <c r="DV366" s="354"/>
      <c r="DW366" s="354"/>
      <c r="DX366" s="354"/>
      <c r="DY366" s="354"/>
      <c r="DZ366" s="357"/>
      <c r="EA366" s="356"/>
      <c r="EB366" s="356"/>
      <c r="EC366" s="356">
        <v>7</v>
      </c>
      <c r="ED366" s="356"/>
      <c r="EE366" s="358"/>
      <c r="EF366" s="48"/>
      <c r="EG366" s="46"/>
      <c r="EH366" s="46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8"/>
      <c r="EU366" s="47"/>
      <c r="EV366" s="47"/>
      <c r="EW366" s="47"/>
      <c r="EX366" s="47"/>
      <c r="EY366" s="47"/>
      <c r="EZ366" s="47">
        <v>360</v>
      </c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354"/>
      <c r="FR366" s="354"/>
      <c r="FS366" s="354"/>
      <c r="FT366" s="354"/>
      <c r="FU366" s="354"/>
      <c r="FV366" s="354"/>
      <c r="FW366" s="354"/>
      <c r="FX366" s="354"/>
      <c r="FY366" s="354"/>
      <c r="FZ366" s="354"/>
      <c r="GA366" s="354"/>
      <c r="GB366" s="354"/>
      <c r="GC366" s="354"/>
      <c r="GD366" s="354"/>
      <c r="GE366" s="354"/>
      <c r="GF366" s="354"/>
      <c r="GG366" s="354"/>
      <c r="GH366" s="354"/>
      <c r="GI366" s="354"/>
      <c r="GJ366" s="354"/>
      <c r="GK366" s="354"/>
      <c r="GL366" s="354"/>
      <c r="GM366" s="354"/>
      <c r="GN366" s="354"/>
      <c r="GO366" s="354"/>
      <c r="GP366" s="354"/>
      <c r="GQ366" s="354"/>
      <c r="GR366" s="354"/>
      <c r="GS366" s="354"/>
      <c r="GT366" s="354"/>
      <c r="GU366" s="354"/>
      <c r="GV366" s="354"/>
      <c r="GW366" s="354"/>
      <c r="GX366" s="354"/>
      <c r="GY366" s="354"/>
      <c r="GZ366" s="354"/>
      <c r="HA366" s="354"/>
      <c r="HB366" s="354"/>
      <c r="HC366" s="354"/>
      <c r="HD366" s="354"/>
      <c r="HE366" s="354"/>
      <c r="HF366" s="354"/>
      <c r="HG366" s="354"/>
      <c r="HH366" s="354"/>
      <c r="HI366" s="354"/>
      <c r="HJ366" s="354"/>
      <c r="HK366" s="354"/>
      <c r="HL366" s="354"/>
      <c r="HM366" s="354"/>
      <c r="HN366" s="354"/>
      <c r="HO366" s="354"/>
      <c r="HP366" s="354"/>
      <c r="HQ366" s="354"/>
      <c r="HR366" s="354"/>
      <c r="HS366" s="354"/>
      <c r="HT366" s="354"/>
      <c r="HU366" s="354"/>
      <c r="HV366" s="354"/>
      <c r="HW366" s="354"/>
      <c r="HX366" s="354"/>
      <c r="HY366" s="354"/>
      <c r="HZ366" s="354"/>
      <c r="IA366" s="354"/>
      <c r="IB366" s="354"/>
      <c r="IC366" s="354"/>
      <c r="ID366" s="354"/>
      <c r="IE366" s="354"/>
      <c r="IF366" s="354"/>
      <c r="IG366" s="354"/>
      <c r="IH366" s="354"/>
      <c r="II366" s="354"/>
      <c r="IJ366" s="354"/>
      <c r="IK366" s="354"/>
      <c r="IL366" s="354"/>
      <c r="IM366" s="354"/>
      <c r="IN366" s="354"/>
      <c r="IO366" s="354"/>
      <c r="IP366" s="354"/>
      <c r="IQ366" s="354"/>
      <c r="IR366" s="50"/>
      <c r="IS366" s="47"/>
      <c r="IT366" s="47"/>
      <c r="IU366" s="47"/>
      <c r="IV366" s="47"/>
      <c r="IW366" s="47"/>
      <c r="IX366" s="47"/>
      <c r="IY366" s="47"/>
      <c r="IZ366" s="47"/>
      <c r="JA366" s="47"/>
      <c r="JB366" s="47"/>
      <c r="JC366" s="47"/>
      <c r="JD366" s="47"/>
      <c r="JE366" s="47"/>
      <c r="JF366" s="47"/>
      <c r="JG366" s="47"/>
      <c r="JH366" s="47"/>
      <c r="JI366" s="47"/>
      <c r="JJ366" s="47"/>
      <c r="JK366" s="47"/>
      <c r="JL366" s="354"/>
      <c r="JM366" s="354"/>
      <c r="JN366" s="354"/>
      <c r="JO366" s="354"/>
      <c r="JP366" s="354"/>
      <c r="JQ366" s="354"/>
      <c r="JR366" s="354"/>
      <c r="JS366" s="354"/>
      <c r="JT366" s="354"/>
      <c r="JU366" s="354"/>
      <c r="JV366" s="354"/>
      <c r="JW366" s="354"/>
      <c r="JX366" s="354"/>
      <c r="JY366" s="354"/>
      <c r="JZ366" s="354"/>
      <c r="KA366" s="354"/>
      <c r="KB366" s="354"/>
      <c r="KC366" s="354"/>
      <c r="KD366" s="354"/>
      <c r="KE366" s="354"/>
      <c r="KF366" s="354"/>
      <c r="KG366" s="354"/>
      <c r="KH366" s="354"/>
      <c r="KI366" s="354"/>
      <c r="KJ366" s="354"/>
      <c r="KK366" s="354"/>
      <c r="KL366" s="354"/>
      <c r="KM366" s="354"/>
      <c r="KN366" s="354"/>
      <c r="KO366" s="354"/>
      <c r="KP366" s="354"/>
      <c r="KQ366" s="354"/>
      <c r="KR366" s="354"/>
      <c r="KS366" s="354"/>
      <c r="KT366" s="354"/>
      <c r="KU366" s="354"/>
      <c r="KV366" s="51"/>
      <c r="KW366" s="47"/>
      <c r="KX366" s="47">
        <v>20</v>
      </c>
      <c r="KY366" s="47"/>
      <c r="KZ366" s="47"/>
      <c r="LA366" s="47"/>
      <c r="LB366" s="47"/>
      <c r="LC366" s="47"/>
      <c r="LD366" s="361"/>
      <c r="LE366" s="361"/>
      <c r="LF366" s="361"/>
      <c r="LG366" s="361"/>
      <c r="LH366" s="361"/>
      <c r="LI366" s="361"/>
      <c r="LJ366" s="361"/>
      <c r="LK366" s="361"/>
      <c r="LL366" s="361"/>
      <c r="LM366" s="361"/>
      <c r="LN366" s="361"/>
      <c r="LO366" s="361"/>
      <c r="LP366" s="361"/>
      <c r="LQ366" s="354"/>
      <c r="LR366" s="354"/>
      <c r="LS366" s="354"/>
      <c r="LT366" s="354"/>
      <c r="LU366" s="354"/>
      <c r="LV366" s="354"/>
      <c r="LW366" s="51"/>
      <c r="LX366" s="354"/>
      <c r="LY366" s="354"/>
      <c r="LZ366" s="354"/>
      <c r="MA366" s="354"/>
      <c r="MB366" s="363"/>
      <c r="MC366" s="363"/>
      <c r="MD366" s="354"/>
      <c r="ME366" s="354"/>
      <c r="MF366" s="354"/>
      <c r="MG366" s="354"/>
      <c r="MH366" s="354"/>
      <c r="MI366" s="354"/>
      <c r="MJ366" s="354"/>
      <c r="MK366" s="354"/>
      <c r="ML366" s="354"/>
      <c r="MM366" s="354"/>
      <c r="MN366" s="354"/>
      <c r="MO366" s="354"/>
      <c r="MP366" s="354"/>
      <c r="MQ366" s="354"/>
      <c r="MR366" s="354"/>
      <c r="MS366" s="51"/>
      <c r="MT366" s="364">
        <f t="shared" si="219"/>
        <v>360</v>
      </c>
      <c r="MU366" s="365">
        <f t="shared" si="220"/>
        <v>20</v>
      </c>
      <c r="MV366" s="366">
        <f t="shared" si="221"/>
        <v>380</v>
      </c>
      <c r="MW366" s="365">
        <v>880</v>
      </c>
      <c r="MX366" s="365">
        <v>950</v>
      </c>
      <c r="MY366" s="54"/>
      <c r="MZ366" s="708"/>
      <c r="NA366" s="708">
        <v>0.54</v>
      </c>
      <c r="NB366" s="709">
        <f t="shared" si="222"/>
        <v>205.2</v>
      </c>
      <c r="NC366" s="710"/>
      <c r="ND366" s="710">
        <v>3.63</v>
      </c>
      <c r="NE366" s="738">
        <f t="shared" si="248"/>
        <v>-0.00331674958540629</v>
      </c>
      <c r="NF366" s="739"/>
      <c r="NG366" s="739"/>
      <c r="NH366" s="739">
        <v>3.63</v>
      </c>
      <c r="NI366" s="740">
        <f t="shared" si="223"/>
        <v>0</v>
      </c>
      <c r="NJ366" s="738">
        <f t="shared" si="249"/>
        <v>-0.00331674958540629</v>
      </c>
      <c r="NK366" s="741"/>
      <c r="NL366" s="742">
        <v>44562</v>
      </c>
      <c r="NM366" s="739">
        <f ca="1" t="shared" si="224"/>
        <v>17.1666666666667</v>
      </c>
      <c r="NN366" s="739">
        <f ca="1" t="shared" si="225"/>
        <v>515</v>
      </c>
      <c r="NO366" s="739">
        <v>383</v>
      </c>
      <c r="NP366" s="739">
        <f t="shared" si="226"/>
        <v>380</v>
      </c>
      <c r="NQ366" s="761">
        <f t="shared" si="227"/>
        <v>1.98433420365535</v>
      </c>
      <c r="NR366" s="739">
        <f ca="1" t="shared" si="228"/>
        <v>1.40637278511496</v>
      </c>
      <c r="NS366" s="739">
        <f t="shared" si="229"/>
        <v>0</v>
      </c>
      <c r="NT366" s="739"/>
      <c r="NU366" s="739">
        <f ca="1" t="shared" si="230"/>
        <v>22.1359223300971</v>
      </c>
      <c r="NV366" s="769">
        <f ca="1" t="shared" si="231"/>
        <v>0.737864077669903</v>
      </c>
      <c r="NW366" s="769">
        <f ca="1" t="shared" si="232"/>
        <v>0</v>
      </c>
      <c r="NX366" s="739"/>
      <c r="NY366" s="739"/>
      <c r="NZ366" s="739"/>
      <c r="OA366" s="739"/>
      <c r="OB366" s="739"/>
      <c r="OC366" s="739"/>
      <c r="OD366" s="739"/>
      <c r="OE366" s="743">
        <f t="shared" si="233"/>
        <v>0</v>
      </c>
      <c r="OF366" s="743">
        <f t="shared" si="234"/>
        <v>20</v>
      </c>
      <c r="OG366" s="743">
        <f t="shared" si="235"/>
        <v>360</v>
      </c>
      <c r="OH366" s="743">
        <f t="shared" si="236"/>
        <v>0</v>
      </c>
      <c r="OI366" s="743">
        <f t="shared" si="237"/>
        <v>0</v>
      </c>
      <c r="OJ366" s="739">
        <f t="shared" si="238"/>
        <v>0</v>
      </c>
      <c r="OK366" s="739">
        <f t="shared" si="239"/>
        <v>0</v>
      </c>
      <c r="OL366" s="739">
        <f t="shared" si="240"/>
        <v>0</v>
      </c>
      <c r="OM366" s="739">
        <f t="shared" si="241"/>
        <v>0</v>
      </c>
      <c r="ON366" s="739">
        <f t="shared" si="242"/>
        <v>0</v>
      </c>
      <c r="OO366" s="739">
        <f t="shared" si="243"/>
        <v>0</v>
      </c>
      <c r="OP366" s="739"/>
      <c r="OQ366" s="739">
        <f t="shared" si="244"/>
        <v>0</v>
      </c>
      <c r="OR366" s="739">
        <f t="shared" si="245"/>
        <v>380</v>
      </c>
      <c r="OS366" s="739">
        <f t="shared" si="246"/>
        <v>0</v>
      </c>
      <c r="OT366" s="739">
        <f t="shared" si="247"/>
        <v>0</v>
      </c>
      <c r="OU366" s="739"/>
      <c r="OV366" s="739"/>
      <c r="OW366" s="739"/>
      <c r="OX366" s="739"/>
      <c r="OY366" s="739"/>
      <c r="OZ366" s="739"/>
      <c r="PA366" s="739"/>
      <c r="PB366" s="739"/>
      <c r="PC366" s="739"/>
      <c r="PD366" s="739"/>
      <c r="PE366" s="739"/>
      <c r="PF366" s="739"/>
      <c r="PG366" s="739"/>
      <c r="PI366" s="28">
        <v>0</v>
      </c>
      <c r="PJ366" s="28">
        <v>0</v>
      </c>
      <c r="PK366" s="28">
        <v>100</v>
      </c>
      <c r="PL366" s="28">
        <v>0</v>
      </c>
      <c r="PM366" s="28">
        <v>0</v>
      </c>
      <c r="PN366" s="28">
        <v>0</v>
      </c>
      <c r="PO366" s="28">
        <v>200</v>
      </c>
      <c r="PP366" s="28">
        <v>0</v>
      </c>
      <c r="PQ366" s="28">
        <v>0</v>
      </c>
      <c r="PR366" s="28">
        <v>0</v>
      </c>
      <c r="PS366" s="28">
        <v>520</v>
      </c>
      <c r="PT366" s="28">
        <v>10</v>
      </c>
      <c r="PU366" s="28">
        <v>50</v>
      </c>
      <c r="PV366" s="28">
        <v>880</v>
      </c>
      <c r="PW366" s="28">
        <v>0</v>
      </c>
    </row>
    <row r="367" s="28" customFormat="1" customHeight="1" spans="1:439">
      <c r="A367" s="847" t="s">
        <v>1334</v>
      </c>
      <c r="B367" s="343"/>
      <c r="C367" s="95" t="s">
        <v>1917</v>
      </c>
      <c r="D367" s="95" t="s">
        <v>2249</v>
      </c>
      <c r="E367" s="411"/>
      <c r="F367" s="290" t="s">
        <v>2324</v>
      </c>
      <c r="G367" s="112" t="s">
        <v>846</v>
      </c>
      <c r="H367" s="113" t="s">
        <v>846</v>
      </c>
      <c r="I367" s="99">
        <f t="shared" ref="I367:I393" si="250">L367-J367</f>
        <v>-160</v>
      </c>
      <c r="J367" s="100">
        <v>160</v>
      </c>
      <c r="K367" s="454">
        <v>0</v>
      </c>
      <c r="L367" s="150">
        <f t="shared" si="215"/>
        <v>0</v>
      </c>
      <c r="M367" s="151">
        <f t="shared" si="216"/>
        <v>0</v>
      </c>
      <c r="N367" s="455"/>
      <c r="O367" s="35">
        <v>160</v>
      </c>
      <c r="P367" s="157"/>
      <c r="Q367" s="154">
        <f t="shared" si="217"/>
        <v>0</v>
      </c>
      <c r="R367" s="34">
        <f t="shared" si="218"/>
        <v>0</v>
      </c>
      <c r="S367" s="490"/>
      <c r="T367" s="490"/>
      <c r="U367" s="824"/>
      <c r="V367" s="824"/>
      <c r="W367" s="490"/>
      <c r="X367" s="489"/>
      <c r="Y367" s="505"/>
      <c r="Z367" s="505"/>
      <c r="AA367" s="505"/>
      <c r="AB367" s="505"/>
      <c r="AC367" s="505"/>
      <c r="AD367" s="505"/>
      <c r="AE367" s="505"/>
      <c r="AF367" s="490"/>
      <c r="AG367" s="490"/>
      <c r="AH367" s="490"/>
      <c r="AI367" s="490"/>
      <c r="AJ367" s="490"/>
      <c r="AK367" s="490"/>
      <c r="AL367" s="490"/>
      <c r="AM367" s="490"/>
      <c r="AN367" s="490"/>
      <c r="AO367" s="490"/>
      <c r="AP367" s="490"/>
      <c r="AQ367" s="490"/>
      <c r="AR367" s="490"/>
      <c r="AS367" s="490"/>
      <c r="AT367" s="490"/>
      <c r="AU367" s="490"/>
      <c r="AV367" s="490"/>
      <c r="AW367" s="490"/>
      <c r="AX367" s="490"/>
      <c r="AY367" s="100"/>
      <c r="AZ367" s="48"/>
      <c r="BA367" s="48"/>
      <c r="BB367" s="48"/>
      <c r="BC367" s="48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354"/>
      <c r="BT367" s="354"/>
      <c r="BU367" s="354"/>
      <c r="BV367" s="354"/>
      <c r="BW367" s="354"/>
      <c r="BX367" s="354"/>
      <c r="BY367" s="354"/>
      <c r="BZ367" s="354"/>
      <c r="CA367" s="354"/>
      <c r="CB367" s="354"/>
      <c r="CC367" s="354"/>
      <c r="CD367" s="354"/>
      <c r="CE367" s="354"/>
      <c r="CF367" s="354"/>
      <c r="CG367" s="354"/>
      <c r="CH367" s="354"/>
      <c r="CI367" s="354"/>
      <c r="CJ367" s="354"/>
      <c r="CK367" s="354"/>
      <c r="CL367" s="354"/>
      <c r="CM367" s="354"/>
      <c r="CN367" s="354"/>
      <c r="CO367" s="354"/>
      <c r="CP367" s="358"/>
      <c r="CQ367" s="48"/>
      <c r="CR367" s="354"/>
      <c r="CS367" s="354"/>
      <c r="CT367" s="355">
        <v>-14</v>
      </c>
      <c r="CU367" s="354"/>
      <c r="CV367" s="354"/>
      <c r="CW367" s="354"/>
      <c r="CX367" s="354"/>
      <c r="CY367" s="354"/>
      <c r="CZ367" s="354"/>
      <c r="DA367" s="356"/>
      <c r="DB367" s="354"/>
      <c r="DC367" s="354">
        <v>7</v>
      </c>
      <c r="DD367" s="354"/>
      <c r="DE367" s="354"/>
      <c r="DF367" s="354"/>
      <c r="DG367" s="354"/>
      <c r="DH367" s="354"/>
      <c r="DI367" s="354"/>
      <c r="DJ367" s="354"/>
      <c r="DK367" s="354"/>
      <c r="DL367" s="354"/>
      <c r="DM367" s="354"/>
      <c r="DN367" s="354"/>
      <c r="DO367" s="354"/>
      <c r="DP367" s="354"/>
      <c r="DQ367" s="354"/>
      <c r="DR367" s="354"/>
      <c r="DS367" s="354"/>
      <c r="DT367" s="354"/>
      <c r="DU367" s="354"/>
      <c r="DV367" s="354"/>
      <c r="DW367" s="354"/>
      <c r="DX367" s="354"/>
      <c r="DY367" s="354"/>
      <c r="DZ367" s="357"/>
      <c r="EA367" s="356"/>
      <c r="EB367" s="356"/>
      <c r="EC367" s="356">
        <v>-13</v>
      </c>
      <c r="ED367" s="356"/>
      <c r="EE367" s="358"/>
      <c r="EF367" s="48"/>
      <c r="EG367" s="46"/>
      <c r="EH367" s="46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8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354"/>
      <c r="FR367" s="354"/>
      <c r="FS367" s="354"/>
      <c r="FT367" s="354"/>
      <c r="FU367" s="354"/>
      <c r="FV367" s="354"/>
      <c r="FW367" s="354"/>
      <c r="FX367" s="354"/>
      <c r="FY367" s="354"/>
      <c r="FZ367" s="354"/>
      <c r="GA367" s="354"/>
      <c r="GB367" s="354"/>
      <c r="GC367" s="354"/>
      <c r="GD367" s="354"/>
      <c r="GE367" s="354"/>
      <c r="GF367" s="354"/>
      <c r="GG367" s="354"/>
      <c r="GH367" s="354"/>
      <c r="GI367" s="354">
        <v>150</v>
      </c>
      <c r="GJ367" s="354"/>
      <c r="GK367" s="354"/>
      <c r="GL367" s="354"/>
      <c r="GM367" s="354"/>
      <c r="GN367" s="354"/>
      <c r="GO367" s="354"/>
      <c r="GP367" s="354"/>
      <c r="GQ367" s="354"/>
      <c r="GR367" s="354"/>
      <c r="GS367" s="354"/>
      <c r="GT367" s="354"/>
      <c r="GU367" s="354"/>
      <c r="GV367" s="354"/>
      <c r="GW367" s="354"/>
      <c r="GX367" s="354"/>
      <c r="GY367" s="354"/>
      <c r="GZ367" s="354"/>
      <c r="HA367" s="354"/>
      <c r="HB367" s="354"/>
      <c r="HC367" s="354"/>
      <c r="HD367" s="354"/>
      <c r="HE367" s="354"/>
      <c r="HF367" s="354"/>
      <c r="HG367" s="354"/>
      <c r="HH367" s="354"/>
      <c r="HI367" s="354"/>
      <c r="HJ367" s="354"/>
      <c r="HK367" s="354"/>
      <c r="HL367" s="354"/>
      <c r="HM367" s="354"/>
      <c r="HN367" s="354"/>
      <c r="HO367" s="354"/>
      <c r="HP367" s="354"/>
      <c r="HQ367" s="354"/>
      <c r="HR367" s="354"/>
      <c r="HS367" s="354"/>
      <c r="HT367" s="354"/>
      <c r="HU367" s="354"/>
      <c r="HV367" s="354"/>
      <c r="HW367" s="354"/>
      <c r="HX367" s="354"/>
      <c r="HY367" s="354"/>
      <c r="HZ367" s="354"/>
      <c r="IA367" s="354"/>
      <c r="IB367" s="354"/>
      <c r="IC367" s="354"/>
      <c r="ID367" s="354"/>
      <c r="IE367" s="354"/>
      <c r="IF367" s="354"/>
      <c r="IG367" s="354"/>
      <c r="IH367" s="354"/>
      <c r="II367" s="354"/>
      <c r="IJ367" s="354"/>
      <c r="IK367" s="354"/>
      <c r="IL367" s="354"/>
      <c r="IM367" s="354"/>
      <c r="IN367" s="354"/>
      <c r="IO367" s="354"/>
      <c r="IP367" s="354"/>
      <c r="IQ367" s="354"/>
      <c r="IR367" s="50"/>
      <c r="IS367" s="47"/>
      <c r="IT367" s="47"/>
      <c r="IU367" s="47"/>
      <c r="IV367" s="47"/>
      <c r="IW367" s="47"/>
      <c r="IX367" s="47"/>
      <c r="IY367" s="47"/>
      <c r="IZ367" s="47"/>
      <c r="JA367" s="47"/>
      <c r="JB367" s="47"/>
      <c r="JC367" s="47"/>
      <c r="JD367" s="47"/>
      <c r="JE367" s="47"/>
      <c r="JF367" s="47"/>
      <c r="JG367" s="47"/>
      <c r="JH367" s="47"/>
      <c r="JI367" s="47"/>
      <c r="JJ367" s="47"/>
      <c r="JK367" s="47"/>
      <c r="JL367" s="354"/>
      <c r="JM367" s="354"/>
      <c r="JN367" s="354"/>
      <c r="JO367" s="354"/>
      <c r="JP367" s="354"/>
      <c r="JQ367" s="354"/>
      <c r="JR367" s="354"/>
      <c r="JS367" s="354"/>
      <c r="JT367" s="354"/>
      <c r="JU367" s="354"/>
      <c r="JV367" s="354"/>
      <c r="JW367" s="354"/>
      <c r="JX367" s="354"/>
      <c r="JY367" s="354"/>
      <c r="JZ367" s="354"/>
      <c r="KA367" s="354"/>
      <c r="KB367" s="354"/>
      <c r="KC367" s="354"/>
      <c r="KD367" s="354"/>
      <c r="KE367" s="354"/>
      <c r="KF367" s="354"/>
      <c r="KG367" s="354"/>
      <c r="KH367" s="354"/>
      <c r="KI367" s="354"/>
      <c r="KJ367" s="354"/>
      <c r="KK367" s="354"/>
      <c r="KL367" s="354"/>
      <c r="KM367" s="354"/>
      <c r="KN367" s="354"/>
      <c r="KO367" s="354"/>
      <c r="KP367" s="354"/>
      <c r="KQ367" s="354"/>
      <c r="KR367" s="354"/>
      <c r="KS367" s="354"/>
      <c r="KT367" s="354"/>
      <c r="KU367" s="354"/>
      <c r="KV367" s="51"/>
      <c r="KW367" s="47"/>
      <c r="KX367" s="47"/>
      <c r="KY367" s="47"/>
      <c r="KZ367" s="47"/>
      <c r="LA367" s="47">
        <v>30</v>
      </c>
      <c r="LB367" s="47"/>
      <c r="LC367" s="47"/>
      <c r="LD367" s="361"/>
      <c r="LE367" s="361"/>
      <c r="LF367" s="361"/>
      <c r="LG367" s="361"/>
      <c r="LH367" s="361"/>
      <c r="LI367" s="361"/>
      <c r="LJ367" s="361"/>
      <c r="LK367" s="361"/>
      <c r="LL367" s="361"/>
      <c r="LM367" s="361"/>
      <c r="LN367" s="361"/>
      <c r="LO367" s="361"/>
      <c r="LP367" s="361"/>
      <c r="LQ367" s="354"/>
      <c r="LR367" s="354"/>
      <c r="LS367" s="354"/>
      <c r="LT367" s="354"/>
      <c r="LU367" s="354"/>
      <c r="LV367" s="354"/>
      <c r="LW367" s="51"/>
      <c r="LX367" s="354"/>
      <c r="LY367" s="354"/>
      <c r="LZ367" s="354"/>
      <c r="MA367" s="354"/>
      <c r="MB367" s="363"/>
      <c r="MC367" s="363"/>
      <c r="MD367" s="354"/>
      <c r="ME367" s="354"/>
      <c r="MF367" s="354"/>
      <c r="MG367" s="354"/>
      <c r="MH367" s="354"/>
      <c r="MI367" s="354"/>
      <c r="MJ367" s="354"/>
      <c r="MK367" s="354"/>
      <c r="ML367" s="354"/>
      <c r="MM367" s="354"/>
      <c r="MN367" s="354"/>
      <c r="MO367" s="354"/>
      <c r="MP367" s="354"/>
      <c r="MQ367" s="354"/>
      <c r="MR367" s="354"/>
      <c r="MS367" s="51"/>
      <c r="MT367" s="364">
        <f t="shared" si="219"/>
        <v>150</v>
      </c>
      <c r="MU367" s="365">
        <f t="shared" si="220"/>
        <v>30</v>
      </c>
      <c r="MV367" s="366">
        <f t="shared" si="221"/>
        <v>180</v>
      </c>
      <c r="MW367" s="365">
        <v>2062</v>
      </c>
      <c r="MX367" s="365">
        <v>350</v>
      </c>
      <c r="MY367" s="54"/>
      <c r="MZ367" s="708"/>
      <c r="NA367" s="708">
        <v>0.54</v>
      </c>
      <c r="NB367" s="709">
        <f t="shared" si="222"/>
        <v>97.2</v>
      </c>
      <c r="NC367" s="710"/>
      <c r="ND367" s="710">
        <v>3.63</v>
      </c>
      <c r="NE367" s="738">
        <f t="shared" si="248"/>
        <v>-0.00331674958540629</v>
      </c>
      <c r="NF367" s="739"/>
      <c r="NG367" s="739"/>
      <c r="NH367" s="739">
        <v>3.63</v>
      </c>
      <c r="NI367" s="740">
        <f t="shared" si="223"/>
        <v>0</v>
      </c>
      <c r="NJ367" s="738">
        <f t="shared" si="249"/>
        <v>-0.00331674958540629</v>
      </c>
      <c r="NK367" s="741"/>
      <c r="NL367" s="742">
        <v>44562</v>
      </c>
      <c r="NM367" s="739">
        <f ca="1" t="shared" si="224"/>
        <v>17.1666666666667</v>
      </c>
      <c r="NN367" s="739">
        <f ca="1" t="shared" si="225"/>
        <v>515</v>
      </c>
      <c r="NO367" s="739">
        <v>160</v>
      </c>
      <c r="NP367" s="739">
        <f t="shared" si="226"/>
        <v>180</v>
      </c>
      <c r="NQ367" s="761">
        <f t="shared" si="227"/>
        <v>2.25</v>
      </c>
      <c r="NR367" s="739">
        <f ca="1" t="shared" si="228"/>
        <v>1.59466019417476</v>
      </c>
      <c r="NS367" s="739">
        <f t="shared" si="229"/>
        <v>0</v>
      </c>
      <c r="NT367" s="739"/>
      <c r="NU367" s="739">
        <f ca="1" t="shared" si="230"/>
        <v>10.4854368932039</v>
      </c>
      <c r="NV367" s="769">
        <f ca="1" t="shared" si="231"/>
        <v>0.349514563106796</v>
      </c>
      <c r="NW367" s="769">
        <f ca="1" t="shared" si="232"/>
        <v>0</v>
      </c>
      <c r="NX367" s="739"/>
      <c r="NY367" s="739"/>
      <c r="NZ367" s="739"/>
      <c r="OA367" s="739"/>
      <c r="OB367" s="739"/>
      <c r="OC367" s="739"/>
      <c r="OD367" s="739"/>
      <c r="OE367" s="743">
        <f t="shared" si="233"/>
        <v>0</v>
      </c>
      <c r="OF367" s="743">
        <f t="shared" si="234"/>
        <v>30</v>
      </c>
      <c r="OG367" s="743">
        <f t="shared" si="235"/>
        <v>0</v>
      </c>
      <c r="OH367" s="743">
        <f t="shared" si="236"/>
        <v>0</v>
      </c>
      <c r="OI367" s="743">
        <f t="shared" si="237"/>
        <v>0</v>
      </c>
      <c r="OJ367" s="739">
        <f t="shared" si="238"/>
        <v>150</v>
      </c>
      <c r="OK367" s="739">
        <f t="shared" si="239"/>
        <v>0</v>
      </c>
      <c r="OL367" s="739">
        <f t="shared" si="240"/>
        <v>0</v>
      </c>
      <c r="OM367" s="739">
        <f t="shared" si="241"/>
        <v>0</v>
      </c>
      <c r="ON367" s="739">
        <f t="shared" si="242"/>
        <v>0</v>
      </c>
      <c r="OO367" s="739">
        <f t="shared" si="243"/>
        <v>0</v>
      </c>
      <c r="OP367" s="739"/>
      <c r="OQ367" s="739">
        <f t="shared" si="244"/>
        <v>0</v>
      </c>
      <c r="OR367" s="739">
        <f t="shared" si="245"/>
        <v>180</v>
      </c>
      <c r="OS367" s="739">
        <f t="shared" si="246"/>
        <v>0</v>
      </c>
      <c r="OT367" s="739">
        <f t="shared" si="247"/>
        <v>0</v>
      </c>
      <c r="OU367" s="739"/>
      <c r="OV367" s="739"/>
      <c r="OW367" s="739"/>
      <c r="OX367" s="739"/>
      <c r="OY367" s="739"/>
      <c r="OZ367" s="739"/>
      <c r="PA367" s="739"/>
      <c r="PB367" s="739"/>
      <c r="PC367" s="739"/>
      <c r="PD367" s="739"/>
      <c r="PE367" s="739"/>
      <c r="PF367" s="739"/>
      <c r="PG367" s="739"/>
      <c r="PI367" s="28">
        <v>0</v>
      </c>
      <c r="PJ367" s="28">
        <v>0</v>
      </c>
      <c r="PK367" s="28">
        <v>0</v>
      </c>
      <c r="PL367" s="28">
        <v>72</v>
      </c>
      <c r="PM367" s="28">
        <v>0</v>
      </c>
      <c r="PN367" s="28">
        <v>0</v>
      </c>
      <c r="PO367" s="28">
        <v>0</v>
      </c>
      <c r="PP367" s="28">
        <v>0</v>
      </c>
      <c r="PQ367" s="28">
        <v>500</v>
      </c>
      <c r="PR367" s="28">
        <v>0</v>
      </c>
      <c r="PS367" s="28">
        <v>520</v>
      </c>
      <c r="PT367" s="28">
        <v>1930</v>
      </c>
      <c r="PU367" s="28">
        <v>0</v>
      </c>
      <c r="PV367" s="28">
        <v>3022</v>
      </c>
      <c r="PW367" s="28">
        <v>960</v>
      </c>
    </row>
    <row r="368" s="28" customFormat="1" customHeight="1" spans="1:439">
      <c r="A368" s="847" t="s">
        <v>2306</v>
      </c>
      <c r="B368" s="343"/>
      <c r="C368" s="95" t="s">
        <v>1917</v>
      </c>
      <c r="D368" s="95" t="s">
        <v>2249</v>
      </c>
      <c r="E368" s="411"/>
      <c r="F368" s="290" t="s">
        <v>2325</v>
      </c>
      <c r="G368" s="112" t="s">
        <v>846</v>
      </c>
      <c r="H368" s="113" t="s">
        <v>846</v>
      </c>
      <c r="I368" s="99">
        <f t="shared" si="250"/>
        <v>2</v>
      </c>
      <c r="J368" s="100">
        <v>-2</v>
      </c>
      <c r="K368" s="454">
        <v>2</v>
      </c>
      <c r="L368" s="150">
        <f t="shared" si="215"/>
        <v>0</v>
      </c>
      <c r="M368" s="151">
        <f t="shared" si="216"/>
        <v>0</v>
      </c>
      <c r="N368" s="455"/>
      <c r="O368" s="35">
        <v>0</v>
      </c>
      <c r="P368" s="157"/>
      <c r="Q368" s="154">
        <f t="shared" si="217"/>
        <v>0</v>
      </c>
      <c r="R368" s="34">
        <f t="shared" si="218"/>
        <v>0</v>
      </c>
      <c r="S368" s="490"/>
      <c r="T368" s="490"/>
      <c r="U368" s="824"/>
      <c r="V368" s="824"/>
      <c r="W368" s="490"/>
      <c r="X368" s="489"/>
      <c r="Y368" s="505"/>
      <c r="Z368" s="505"/>
      <c r="AA368" s="505"/>
      <c r="AB368" s="505"/>
      <c r="AC368" s="505"/>
      <c r="AD368" s="505"/>
      <c r="AE368" s="505"/>
      <c r="AF368" s="490"/>
      <c r="AG368" s="490"/>
      <c r="AH368" s="490"/>
      <c r="AI368" s="490"/>
      <c r="AJ368" s="490"/>
      <c r="AK368" s="490"/>
      <c r="AL368" s="490"/>
      <c r="AM368" s="490"/>
      <c r="AN368" s="490"/>
      <c r="AO368" s="490"/>
      <c r="AP368" s="490"/>
      <c r="AQ368" s="490"/>
      <c r="AR368" s="490"/>
      <c r="AS368" s="490"/>
      <c r="AT368" s="490"/>
      <c r="AU368" s="490"/>
      <c r="AV368" s="490"/>
      <c r="AW368" s="490"/>
      <c r="AX368" s="490"/>
      <c r="AY368" s="100"/>
      <c r="AZ368" s="48"/>
      <c r="BA368" s="48"/>
      <c r="BB368" s="48"/>
      <c r="BC368" s="48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354"/>
      <c r="BT368" s="354"/>
      <c r="BU368" s="354"/>
      <c r="BV368" s="354"/>
      <c r="BW368" s="354"/>
      <c r="BX368" s="354"/>
      <c r="BY368" s="354"/>
      <c r="BZ368" s="354"/>
      <c r="CA368" s="354"/>
      <c r="CB368" s="354"/>
      <c r="CC368" s="354"/>
      <c r="CD368" s="354"/>
      <c r="CE368" s="354"/>
      <c r="CF368" s="354"/>
      <c r="CG368" s="354"/>
      <c r="CH368" s="354"/>
      <c r="CI368" s="354"/>
      <c r="CJ368" s="354"/>
      <c r="CK368" s="354"/>
      <c r="CL368" s="354"/>
      <c r="CM368" s="354"/>
      <c r="CN368" s="354"/>
      <c r="CO368" s="354"/>
      <c r="CP368" s="358"/>
      <c r="CQ368" s="48"/>
      <c r="CR368" s="354"/>
      <c r="CS368" s="354"/>
      <c r="CT368" s="355">
        <v>-12</v>
      </c>
      <c r="CU368" s="354"/>
      <c r="CV368" s="354"/>
      <c r="CW368" s="354"/>
      <c r="CX368" s="354"/>
      <c r="CY368" s="354"/>
      <c r="CZ368" s="354"/>
      <c r="DA368" s="356"/>
      <c r="DB368" s="354"/>
      <c r="DC368" s="354">
        <v>1</v>
      </c>
      <c r="DD368" s="354"/>
      <c r="DE368" s="354"/>
      <c r="DF368" s="354"/>
      <c r="DG368" s="354"/>
      <c r="DH368" s="354"/>
      <c r="DI368" s="354"/>
      <c r="DJ368" s="354"/>
      <c r="DK368" s="354"/>
      <c r="DL368" s="354"/>
      <c r="DM368" s="354"/>
      <c r="DN368" s="354"/>
      <c r="DO368" s="354"/>
      <c r="DP368" s="354"/>
      <c r="DQ368" s="354"/>
      <c r="DR368" s="354"/>
      <c r="DS368" s="354"/>
      <c r="DT368" s="354"/>
      <c r="DU368" s="354"/>
      <c r="DV368" s="354"/>
      <c r="DW368" s="354"/>
      <c r="DX368" s="354"/>
      <c r="DY368" s="354"/>
      <c r="DZ368" s="357"/>
      <c r="EA368" s="356"/>
      <c r="EB368" s="356"/>
      <c r="EC368" s="356">
        <v>-4</v>
      </c>
      <c r="ED368" s="356"/>
      <c r="EE368" s="358"/>
      <c r="EF368" s="48"/>
      <c r="EG368" s="46"/>
      <c r="EH368" s="46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8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354"/>
      <c r="FR368" s="354"/>
      <c r="FS368" s="354"/>
      <c r="FT368" s="354"/>
      <c r="FU368" s="354"/>
      <c r="FV368" s="354"/>
      <c r="FW368" s="354"/>
      <c r="FX368" s="354"/>
      <c r="FY368" s="354"/>
      <c r="FZ368" s="354"/>
      <c r="GA368" s="354"/>
      <c r="GB368" s="354"/>
      <c r="GC368" s="354"/>
      <c r="GD368" s="354"/>
      <c r="GE368" s="354"/>
      <c r="GF368" s="354"/>
      <c r="GG368" s="354"/>
      <c r="GH368" s="354"/>
      <c r="GI368" s="354"/>
      <c r="GJ368" s="354"/>
      <c r="GK368" s="354"/>
      <c r="GL368" s="354"/>
      <c r="GM368" s="354"/>
      <c r="GN368" s="354"/>
      <c r="GO368" s="354"/>
      <c r="GP368" s="354"/>
      <c r="GQ368" s="354"/>
      <c r="GR368" s="354"/>
      <c r="GS368" s="354"/>
      <c r="GT368" s="354"/>
      <c r="GU368" s="354"/>
      <c r="GV368" s="354"/>
      <c r="GW368" s="354"/>
      <c r="GX368" s="354"/>
      <c r="GY368" s="354"/>
      <c r="GZ368" s="354"/>
      <c r="HA368" s="354"/>
      <c r="HB368" s="354"/>
      <c r="HC368" s="354"/>
      <c r="HD368" s="354"/>
      <c r="HE368" s="354"/>
      <c r="HF368" s="354"/>
      <c r="HG368" s="354"/>
      <c r="HH368" s="354"/>
      <c r="HI368" s="354"/>
      <c r="HJ368" s="354"/>
      <c r="HK368" s="354"/>
      <c r="HL368" s="354"/>
      <c r="HM368" s="354"/>
      <c r="HN368" s="354"/>
      <c r="HO368" s="354"/>
      <c r="HP368" s="354"/>
      <c r="HQ368" s="354"/>
      <c r="HR368" s="354"/>
      <c r="HS368" s="354"/>
      <c r="HT368" s="354"/>
      <c r="HU368" s="354"/>
      <c r="HV368" s="354"/>
      <c r="HW368" s="354"/>
      <c r="HX368" s="354"/>
      <c r="HY368" s="354"/>
      <c r="HZ368" s="354"/>
      <c r="IA368" s="354"/>
      <c r="IB368" s="354"/>
      <c r="IC368" s="354"/>
      <c r="ID368" s="354"/>
      <c r="IE368" s="354"/>
      <c r="IF368" s="354"/>
      <c r="IG368" s="354"/>
      <c r="IH368" s="354"/>
      <c r="II368" s="354"/>
      <c r="IJ368" s="354"/>
      <c r="IK368" s="354"/>
      <c r="IL368" s="354"/>
      <c r="IM368" s="354"/>
      <c r="IN368" s="354"/>
      <c r="IO368" s="354"/>
      <c r="IP368" s="354"/>
      <c r="IQ368" s="354"/>
      <c r="IR368" s="50"/>
      <c r="IS368" s="47"/>
      <c r="IT368" s="47"/>
      <c r="IU368" s="47"/>
      <c r="IV368" s="47"/>
      <c r="IW368" s="47"/>
      <c r="IX368" s="47"/>
      <c r="IY368" s="47"/>
      <c r="IZ368" s="47"/>
      <c r="JA368" s="47"/>
      <c r="JB368" s="47"/>
      <c r="JC368" s="47"/>
      <c r="JD368" s="47"/>
      <c r="JE368" s="47"/>
      <c r="JF368" s="47"/>
      <c r="JG368" s="47"/>
      <c r="JH368" s="47"/>
      <c r="JI368" s="47"/>
      <c r="JJ368" s="47"/>
      <c r="JK368" s="47"/>
      <c r="JL368" s="354"/>
      <c r="JM368" s="354"/>
      <c r="JN368" s="354"/>
      <c r="JO368" s="354"/>
      <c r="JP368" s="354"/>
      <c r="JQ368" s="354"/>
      <c r="JR368" s="354"/>
      <c r="JS368" s="354"/>
      <c r="JT368" s="354"/>
      <c r="JU368" s="354"/>
      <c r="JV368" s="354"/>
      <c r="JW368" s="354"/>
      <c r="JX368" s="354"/>
      <c r="JY368" s="354"/>
      <c r="JZ368" s="354"/>
      <c r="KA368" s="354"/>
      <c r="KB368" s="354"/>
      <c r="KC368" s="354"/>
      <c r="KD368" s="354"/>
      <c r="KE368" s="354"/>
      <c r="KF368" s="354"/>
      <c r="KG368" s="354"/>
      <c r="KH368" s="354"/>
      <c r="KI368" s="354"/>
      <c r="KJ368" s="354"/>
      <c r="KK368" s="354"/>
      <c r="KL368" s="354"/>
      <c r="KM368" s="354"/>
      <c r="KN368" s="354"/>
      <c r="KO368" s="354"/>
      <c r="KP368" s="354"/>
      <c r="KQ368" s="354"/>
      <c r="KR368" s="354"/>
      <c r="KS368" s="354"/>
      <c r="KT368" s="354"/>
      <c r="KU368" s="354"/>
      <c r="KV368" s="51"/>
      <c r="KW368" s="47"/>
      <c r="KX368" s="47"/>
      <c r="KY368" s="47"/>
      <c r="KZ368" s="47"/>
      <c r="LA368" s="47">
        <v>15</v>
      </c>
      <c r="LB368" s="47"/>
      <c r="LC368" s="47"/>
      <c r="LD368" s="361"/>
      <c r="LE368" s="361"/>
      <c r="LF368" s="361"/>
      <c r="LG368" s="361"/>
      <c r="LH368" s="361"/>
      <c r="LI368" s="361"/>
      <c r="LJ368" s="361"/>
      <c r="LK368" s="361"/>
      <c r="LL368" s="361"/>
      <c r="LM368" s="361"/>
      <c r="LN368" s="361"/>
      <c r="LO368" s="361"/>
      <c r="LP368" s="361"/>
      <c r="LQ368" s="354"/>
      <c r="LR368" s="354"/>
      <c r="LS368" s="354"/>
      <c r="LT368" s="354"/>
      <c r="LU368" s="354"/>
      <c r="LV368" s="354"/>
      <c r="LW368" s="51"/>
      <c r="LX368" s="354"/>
      <c r="LY368" s="354"/>
      <c r="LZ368" s="354"/>
      <c r="MA368" s="354"/>
      <c r="MB368" s="363"/>
      <c r="MC368" s="363"/>
      <c r="MD368" s="354"/>
      <c r="ME368" s="354"/>
      <c r="MF368" s="354"/>
      <c r="MG368" s="354"/>
      <c r="MH368" s="354"/>
      <c r="MI368" s="354"/>
      <c r="MJ368" s="354"/>
      <c r="MK368" s="354"/>
      <c r="ML368" s="354"/>
      <c r="MM368" s="354"/>
      <c r="MN368" s="354"/>
      <c r="MO368" s="354"/>
      <c r="MP368" s="354"/>
      <c r="MQ368" s="354"/>
      <c r="MR368" s="354"/>
      <c r="MS368" s="51"/>
      <c r="MT368" s="364">
        <f t="shared" si="219"/>
        <v>0</v>
      </c>
      <c r="MU368" s="365">
        <f t="shared" si="220"/>
        <v>15</v>
      </c>
      <c r="MV368" s="366">
        <f t="shared" si="221"/>
        <v>15</v>
      </c>
      <c r="MW368" s="365">
        <v>1448</v>
      </c>
      <c r="MX368" s="365">
        <v>1925</v>
      </c>
      <c r="MY368" s="54"/>
      <c r="MZ368" s="708"/>
      <c r="NA368" s="708">
        <v>0.54</v>
      </c>
      <c r="NB368" s="709">
        <f t="shared" si="222"/>
        <v>8.1</v>
      </c>
      <c r="NC368" s="710"/>
      <c r="ND368" s="710">
        <v>3.63</v>
      </c>
      <c r="NE368" s="738">
        <f t="shared" si="248"/>
        <v>-0.00331674958540629</v>
      </c>
      <c r="NF368" s="739"/>
      <c r="NG368" s="739"/>
      <c r="NH368" s="739">
        <v>3.63</v>
      </c>
      <c r="NI368" s="740">
        <f t="shared" si="223"/>
        <v>0</v>
      </c>
      <c r="NJ368" s="738">
        <f t="shared" si="249"/>
        <v>-0.00331674958540629</v>
      </c>
      <c r="NK368" s="741"/>
      <c r="NL368" s="742">
        <v>44562</v>
      </c>
      <c r="NM368" s="739">
        <f ca="1" t="shared" si="224"/>
        <v>17.1666666666667</v>
      </c>
      <c r="NN368" s="739">
        <f ca="1" t="shared" si="225"/>
        <v>515</v>
      </c>
      <c r="NO368" s="739">
        <v>0</v>
      </c>
      <c r="NP368" s="739">
        <f t="shared" si="226"/>
        <v>15</v>
      </c>
      <c r="NQ368" s="761" t="e">
        <f t="shared" si="227"/>
        <v>#DIV/0!</v>
      </c>
      <c r="NR368" s="739" t="e">
        <f ca="1" t="shared" si="228"/>
        <v>#DIV/0!</v>
      </c>
      <c r="NS368" s="739">
        <f t="shared" si="229"/>
        <v>0</v>
      </c>
      <c r="NT368" s="739"/>
      <c r="NU368" s="739">
        <f ca="1" t="shared" si="230"/>
        <v>0.87378640776699</v>
      </c>
      <c r="NV368" s="769">
        <f ca="1" t="shared" si="231"/>
        <v>0.029126213592233</v>
      </c>
      <c r="NW368" s="769">
        <f ca="1" t="shared" si="232"/>
        <v>0</v>
      </c>
      <c r="NX368" s="739"/>
      <c r="NY368" s="739"/>
      <c r="NZ368" s="739"/>
      <c r="OA368" s="739"/>
      <c r="OB368" s="739"/>
      <c r="OC368" s="739"/>
      <c r="OD368" s="739"/>
      <c r="OE368" s="743">
        <f t="shared" si="233"/>
        <v>0</v>
      </c>
      <c r="OF368" s="743">
        <f t="shared" si="234"/>
        <v>15</v>
      </c>
      <c r="OG368" s="743">
        <f t="shared" si="235"/>
        <v>0</v>
      </c>
      <c r="OH368" s="743">
        <f t="shared" si="236"/>
        <v>0</v>
      </c>
      <c r="OI368" s="743">
        <f t="shared" si="237"/>
        <v>0</v>
      </c>
      <c r="OJ368" s="739">
        <f t="shared" si="238"/>
        <v>0</v>
      </c>
      <c r="OK368" s="739">
        <f t="shared" si="239"/>
        <v>0</v>
      </c>
      <c r="OL368" s="739">
        <f t="shared" si="240"/>
        <v>0</v>
      </c>
      <c r="OM368" s="739">
        <f t="shared" si="241"/>
        <v>0</v>
      </c>
      <c r="ON368" s="739">
        <f t="shared" si="242"/>
        <v>0</v>
      </c>
      <c r="OO368" s="739">
        <f t="shared" si="243"/>
        <v>0</v>
      </c>
      <c r="OP368" s="739"/>
      <c r="OQ368" s="739">
        <f t="shared" si="244"/>
        <v>0</v>
      </c>
      <c r="OR368" s="739">
        <f t="shared" si="245"/>
        <v>15</v>
      </c>
      <c r="OS368" s="739">
        <f t="shared" si="246"/>
        <v>0</v>
      </c>
      <c r="OT368" s="739">
        <f t="shared" si="247"/>
        <v>0</v>
      </c>
      <c r="OU368" s="739"/>
      <c r="OV368" s="739"/>
      <c r="OW368" s="739"/>
      <c r="OX368" s="739"/>
      <c r="OY368" s="739"/>
      <c r="OZ368" s="739"/>
      <c r="PA368" s="739"/>
      <c r="PB368" s="739"/>
      <c r="PC368" s="739"/>
      <c r="PD368" s="739"/>
      <c r="PE368" s="739"/>
      <c r="PF368" s="739"/>
      <c r="PG368" s="739"/>
      <c r="PI368" s="28">
        <v>0</v>
      </c>
      <c r="PJ368" s="28">
        <v>0</v>
      </c>
      <c r="PK368" s="28">
        <v>0</v>
      </c>
      <c r="PL368" s="28">
        <v>72</v>
      </c>
      <c r="PM368" s="28">
        <v>0</v>
      </c>
      <c r="PN368" s="28">
        <v>0</v>
      </c>
      <c r="PO368" s="28">
        <v>200</v>
      </c>
      <c r="PP368" s="28">
        <v>0</v>
      </c>
      <c r="PQ368" s="28">
        <v>16</v>
      </c>
      <c r="PR368" s="28">
        <v>0</v>
      </c>
      <c r="PS368" s="28">
        <v>520</v>
      </c>
      <c r="PT368" s="28">
        <v>1280</v>
      </c>
      <c r="PU368" s="28">
        <v>0</v>
      </c>
      <c r="PV368" s="28">
        <v>2088</v>
      </c>
      <c r="PW368" s="28">
        <v>640</v>
      </c>
    </row>
    <row r="369" s="28" customFormat="1" customHeight="1" spans="1:439">
      <c r="A369" s="847" t="s">
        <v>2306</v>
      </c>
      <c r="B369" s="343"/>
      <c r="C369" s="95" t="s">
        <v>1917</v>
      </c>
      <c r="D369" s="95" t="s">
        <v>2249</v>
      </c>
      <c r="E369" s="411"/>
      <c r="F369" s="290" t="s">
        <v>2326</v>
      </c>
      <c r="G369" s="112" t="s">
        <v>852</v>
      </c>
      <c r="H369" s="113" t="s">
        <v>853</v>
      </c>
      <c r="I369" s="99">
        <f t="shared" si="250"/>
        <v>-2</v>
      </c>
      <c r="J369" s="100">
        <v>2</v>
      </c>
      <c r="K369" s="454">
        <v>-2</v>
      </c>
      <c r="L369" s="150">
        <f t="shared" si="215"/>
        <v>0</v>
      </c>
      <c r="M369" s="151">
        <f t="shared" si="216"/>
        <v>0</v>
      </c>
      <c r="N369" s="455"/>
      <c r="O369" s="35">
        <v>0</v>
      </c>
      <c r="P369" s="157">
        <v>45</v>
      </c>
      <c r="Q369" s="154">
        <f t="shared" si="217"/>
        <v>0</v>
      </c>
      <c r="R369" s="34">
        <f t="shared" si="218"/>
        <v>0</v>
      </c>
      <c r="S369" s="490"/>
      <c r="T369" s="490"/>
      <c r="U369" s="824"/>
      <c r="V369" s="824"/>
      <c r="W369" s="490"/>
      <c r="X369" s="489"/>
      <c r="Y369" s="505"/>
      <c r="Z369" s="505"/>
      <c r="AA369" s="505"/>
      <c r="AB369" s="505"/>
      <c r="AC369" s="505"/>
      <c r="AD369" s="505"/>
      <c r="AE369" s="505"/>
      <c r="AF369" s="490"/>
      <c r="AG369" s="490"/>
      <c r="AH369" s="490"/>
      <c r="AI369" s="490"/>
      <c r="AJ369" s="490"/>
      <c r="AK369" s="490"/>
      <c r="AL369" s="490"/>
      <c r="AM369" s="490"/>
      <c r="AN369" s="490"/>
      <c r="AO369" s="490"/>
      <c r="AP369" s="490"/>
      <c r="AQ369" s="490"/>
      <c r="AR369" s="490"/>
      <c r="AS369" s="490"/>
      <c r="AT369" s="490"/>
      <c r="AU369" s="490"/>
      <c r="AV369" s="490"/>
      <c r="AW369" s="490"/>
      <c r="AX369" s="490"/>
      <c r="AY369" s="100"/>
      <c r="AZ369" s="48"/>
      <c r="BA369" s="48"/>
      <c r="BB369" s="48"/>
      <c r="BC369" s="48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354"/>
      <c r="BT369" s="354"/>
      <c r="BU369" s="354"/>
      <c r="BV369" s="354"/>
      <c r="BW369" s="354"/>
      <c r="BX369" s="354"/>
      <c r="BY369" s="354"/>
      <c r="BZ369" s="354"/>
      <c r="CA369" s="354"/>
      <c r="CB369" s="354"/>
      <c r="CC369" s="354"/>
      <c r="CD369" s="354"/>
      <c r="CE369" s="354"/>
      <c r="CF369" s="354"/>
      <c r="CG369" s="354"/>
      <c r="CH369" s="354"/>
      <c r="CI369" s="354"/>
      <c r="CJ369" s="354"/>
      <c r="CK369" s="354"/>
      <c r="CL369" s="354"/>
      <c r="CM369" s="354"/>
      <c r="CN369" s="354"/>
      <c r="CO369" s="354"/>
      <c r="CP369" s="358"/>
      <c r="CQ369" s="48"/>
      <c r="CR369" s="354"/>
      <c r="CS369" s="354"/>
      <c r="CT369" s="355">
        <v>-11</v>
      </c>
      <c r="CU369" s="354"/>
      <c r="CV369" s="354"/>
      <c r="CW369" s="354"/>
      <c r="CX369" s="354"/>
      <c r="CY369" s="354"/>
      <c r="CZ369" s="354"/>
      <c r="DA369" s="356"/>
      <c r="DB369" s="354"/>
      <c r="DC369" s="354">
        <v>46</v>
      </c>
      <c r="DD369" s="354"/>
      <c r="DE369" s="354"/>
      <c r="DF369" s="354"/>
      <c r="DG369" s="354"/>
      <c r="DH369" s="354"/>
      <c r="DI369" s="354"/>
      <c r="DJ369" s="354"/>
      <c r="DK369" s="354"/>
      <c r="DL369" s="354"/>
      <c r="DM369" s="354"/>
      <c r="DN369" s="354"/>
      <c r="DO369" s="354"/>
      <c r="DP369" s="354"/>
      <c r="DQ369" s="354"/>
      <c r="DR369" s="354"/>
      <c r="DS369" s="354"/>
      <c r="DT369" s="354"/>
      <c r="DU369" s="354"/>
      <c r="DV369" s="354"/>
      <c r="DW369" s="354"/>
      <c r="DX369" s="354"/>
      <c r="DY369" s="354"/>
      <c r="DZ369" s="357"/>
      <c r="EA369" s="356"/>
      <c r="EB369" s="356"/>
      <c r="EC369" s="356">
        <v>-35</v>
      </c>
      <c r="ED369" s="356"/>
      <c r="EE369" s="358"/>
      <c r="EF369" s="48"/>
      <c r="EG369" s="46"/>
      <c r="EH369" s="46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8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354"/>
      <c r="FR369" s="354"/>
      <c r="FS369" s="354"/>
      <c r="FT369" s="354"/>
      <c r="FU369" s="354"/>
      <c r="FV369" s="354"/>
      <c r="FW369" s="354"/>
      <c r="FX369" s="354"/>
      <c r="FY369" s="354"/>
      <c r="FZ369" s="354"/>
      <c r="GA369" s="354"/>
      <c r="GB369" s="354"/>
      <c r="GC369" s="354"/>
      <c r="GD369" s="354"/>
      <c r="GE369" s="354"/>
      <c r="GF369" s="354"/>
      <c r="GG369" s="354"/>
      <c r="GH369" s="354"/>
      <c r="GI369" s="354"/>
      <c r="GJ369" s="354"/>
      <c r="GK369" s="354"/>
      <c r="GL369" s="354"/>
      <c r="GM369" s="354"/>
      <c r="GN369" s="354"/>
      <c r="GO369" s="354"/>
      <c r="GP369" s="354"/>
      <c r="GQ369" s="354"/>
      <c r="GR369" s="354"/>
      <c r="GS369" s="354"/>
      <c r="GT369" s="354"/>
      <c r="GU369" s="354"/>
      <c r="GV369" s="354"/>
      <c r="GW369" s="354"/>
      <c r="GX369" s="354"/>
      <c r="GY369" s="354"/>
      <c r="GZ369" s="354"/>
      <c r="HA369" s="354"/>
      <c r="HB369" s="354"/>
      <c r="HC369" s="354"/>
      <c r="HD369" s="354"/>
      <c r="HE369" s="354"/>
      <c r="HF369" s="354"/>
      <c r="HG369" s="354"/>
      <c r="HH369" s="354"/>
      <c r="HI369" s="354"/>
      <c r="HJ369" s="354"/>
      <c r="HK369" s="354"/>
      <c r="HL369" s="354"/>
      <c r="HM369" s="354"/>
      <c r="HN369" s="354"/>
      <c r="HO369" s="354"/>
      <c r="HP369" s="354"/>
      <c r="HQ369" s="354"/>
      <c r="HR369" s="354"/>
      <c r="HS369" s="354"/>
      <c r="HT369" s="354"/>
      <c r="HU369" s="354"/>
      <c r="HV369" s="354"/>
      <c r="HW369" s="354"/>
      <c r="HX369" s="354"/>
      <c r="HY369" s="354"/>
      <c r="HZ369" s="354"/>
      <c r="IA369" s="354"/>
      <c r="IB369" s="354"/>
      <c r="IC369" s="354"/>
      <c r="ID369" s="354"/>
      <c r="IE369" s="354"/>
      <c r="IF369" s="354"/>
      <c r="IG369" s="354"/>
      <c r="IH369" s="354"/>
      <c r="II369" s="354"/>
      <c r="IJ369" s="354"/>
      <c r="IK369" s="354"/>
      <c r="IL369" s="354"/>
      <c r="IM369" s="354"/>
      <c r="IN369" s="354"/>
      <c r="IO369" s="354"/>
      <c r="IP369" s="354"/>
      <c r="IQ369" s="354"/>
      <c r="IR369" s="50"/>
      <c r="IS369" s="47"/>
      <c r="IT369" s="47"/>
      <c r="IU369" s="47"/>
      <c r="IV369" s="47"/>
      <c r="IW369" s="47"/>
      <c r="IX369" s="47"/>
      <c r="IY369" s="47"/>
      <c r="IZ369" s="47"/>
      <c r="JA369" s="47"/>
      <c r="JB369" s="47"/>
      <c r="JC369" s="47"/>
      <c r="JD369" s="47"/>
      <c r="JE369" s="47"/>
      <c r="JF369" s="47"/>
      <c r="JG369" s="47"/>
      <c r="JH369" s="47"/>
      <c r="JI369" s="47"/>
      <c r="JJ369" s="47"/>
      <c r="JK369" s="47"/>
      <c r="JL369" s="354"/>
      <c r="JM369" s="354"/>
      <c r="JN369" s="354"/>
      <c r="JO369" s="354"/>
      <c r="JP369" s="354"/>
      <c r="JQ369" s="354"/>
      <c r="JR369" s="354"/>
      <c r="JS369" s="354"/>
      <c r="JT369" s="354"/>
      <c r="JU369" s="354"/>
      <c r="JV369" s="354"/>
      <c r="JW369" s="354"/>
      <c r="JX369" s="354"/>
      <c r="JY369" s="354"/>
      <c r="JZ369" s="354"/>
      <c r="KA369" s="354"/>
      <c r="KB369" s="354"/>
      <c r="KC369" s="354"/>
      <c r="KD369" s="354"/>
      <c r="KE369" s="354"/>
      <c r="KF369" s="354"/>
      <c r="KG369" s="354"/>
      <c r="KH369" s="354"/>
      <c r="KI369" s="354"/>
      <c r="KJ369" s="354"/>
      <c r="KK369" s="354"/>
      <c r="KL369" s="354"/>
      <c r="KM369" s="354"/>
      <c r="KN369" s="354"/>
      <c r="KO369" s="354"/>
      <c r="KP369" s="354"/>
      <c r="KQ369" s="354"/>
      <c r="KR369" s="354"/>
      <c r="KS369" s="354"/>
      <c r="KT369" s="354"/>
      <c r="KU369" s="354"/>
      <c r="KV369" s="51"/>
      <c r="KW369" s="47"/>
      <c r="KX369" s="47"/>
      <c r="KY369" s="47"/>
      <c r="KZ369" s="47"/>
      <c r="LA369" s="47"/>
      <c r="LB369" s="47">
        <v>45</v>
      </c>
      <c r="LC369" s="47"/>
      <c r="LD369" s="361"/>
      <c r="LE369" s="361"/>
      <c r="LF369" s="361"/>
      <c r="LG369" s="361"/>
      <c r="LH369" s="361"/>
      <c r="LI369" s="361"/>
      <c r="LJ369" s="361"/>
      <c r="LK369" s="361"/>
      <c r="LL369" s="361"/>
      <c r="LM369" s="361"/>
      <c r="LN369" s="361"/>
      <c r="LO369" s="361"/>
      <c r="LP369" s="361"/>
      <c r="LQ369" s="354"/>
      <c r="LR369" s="354"/>
      <c r="LS369" s="354"/>
      <c r="LT369" s="354"/>
      <c r="LU369" s="354"/>
      <c r="LV369" s="354"/>
      <c r="LW369" s="51"/>
      <c r="LX369" s="354"/>
      <c r="LY369" s="354"/>
      <c r="LZ369" s="354"/>
      <c r="MA369" s="354"/>
      <c r="MB369" s="363"/>
      <c r="MC369" s="363"/>
      <c r="MD369" s="354"/>
      <c r="ME369" s="354"/>
      <c r="MF369" s="354"/>
      <c r="MG369" s="354"/>
      <c r="MH369" s="354"/>
      <c r="MI369" s="354"/>
      <c r="MJ369" s="354"/>
      <c r="MK369" s="354"/>
      <c r="ML369" s="354"/>
      <c r="MM369" s="354"/>
      <c r="MN369" s="354"/>
      <c r="MO369" s="354"/>
      <c r="MP369" s="354"/>
      <c r="MQ369" s="354"/>
      <c r="MR369" s="354"/>
      <c r="MS369" s="51"/>
      <c r="MT369" s="364">
        <f t="shared" si="219"/>
        <v>0</v>
      </c>
      <c r="MU369" s="365">
        <f t="shared" si="220"/>
        <v>45</v>
      </c>
      <c r="MV369" s="366">
        <f t="shared" si="221"/>
        <v>45</v>
      </c>
      <c r="MW369" s="365">
        <v>1614</v>
      </c>
      <c r="MX369" s="365">
        <v>2726</v>
      </c>
      <c r="MY369" s="54"/>
      <c r="MZ369" s="708"/>
      <c r="NA369" s="708">
        <v>0.54</v>
      </c>
      <c r="NB369" s="709">
        <f t="shared" si="222"/>
        <v>24.3</v>
      </c>
      <c r="NC369" s="710">
        <v>4.41</v>
      </c>
      <c r="ND369" s="710">
        <v>3.86</v>
      </c>
      <c r="NE369" s="738">
        <f t="shared" si="248"/>
        <v>-0.0668877833056936</v>
      </c>
      <c r="NF369" s="739"/>
      <c r="NG369" s="739"/>
      <c r="NH369" s="739">
        <v>3.86</v>
      </c>
      <c r="NI369" s="740">
        <f t="shared" si="223"/>
        <v>0</v>
      </c>
      <c r="NJ369" s="738">
        <f t="shared" si="249"/>
        <v>-0.0668877833056936</v>
      </c>
      <c r="NK369" s="741"/>
      <c r="NL369" s="742">
        <v>44562</v>
      </c>
      <c r="NM369" s="739">
        <f ca="1" t="shared" si="224"/>
        <v>17.1666666666667</v>
      </c>
      <c r="NN369" s="739">
        <f ca="1" t="shared" si="225"/>
        <v>515</v>
      </c>
      <c r="NO369" s="739">
        <v>0</v>
      </c>
      <c r="NP369" s="739">
        <f t="shared" si="226"/>
        <v>45</v>
      </c>
      <c r="NQ369" s="761" t="e">
        <f t="shared" si="227"/>
        <v>#DIV/0!</v>
      </c>
      <c r="NR369" s="739" t="e">
        <f ca="1" t="shared" si="228"/>
        <v>#DIV/0!</v>
      </c>
      <c r="NS369" s="739">
        <f t="shared" si="229"/>
        <v>0</v>
      </c>
      <c r="NT369" s="739"/>
      <c r="NU369" s="739">
        <f ca="1" t="shared" si="230"/>
        <v>2.62135922330097</v>
      </c>
      <c r="NV369" s="769">
        <f ca="1" t="shared" si="231"/>
        <v>0.087378640776699</v>
      </c>
      <c r="NW369" s="769">
        <f ca="1" t="shared" si="232"/>
        <v>0</v>
      </c>
      <c r="NX369" s="739"/>
      <c r="NY369" s="739"/>
      <c r="NZ369" s="739"/>
      <c r="OA369" s="739"/>
      <c r="OB369" s="739"/>
      <c r="OC369" s="739"/>
      <c r="OD369" s="739"/>
      <c r="OE369" s="743">
        <f t="shared" si="233"/>
        <v>0</v>
      </c>
      <c r="OF369" s="743">
        <f t="shared" si="234"/>
        <v>0</v>
      </c>
      <c r="OG369" s="743">
        <f t="shared" si="235"/>
        <v>45</v>
      </c>
      <c r="OH369" s="743">
        <f t="shared" si="236"/>
        <v>0</v>
      </c>
      <c r="OI369" s="743">
        <f t="shared" si="237"/>
        <v>0</v>
      </c>
      <c r="OJ369" s="739">
        <f t="shared" si="238"/>
        <v>0</v>
      </c>
      <c r="OK369" s="739">
        <f t="shared" si="239"/>
        <v>0</v>
      </c>
      <c r="OL369" s="739">
        <f t="shared" si="240"/>
        <v>0</v>
      </c>
      <c r="OM369" s="739">
        <f t="shared" si="241"/>
        <v>0</v>
      </c>
      <c r="ON369" s="739">
        <f t="shared" si="242"/>
        <v>0</v>
      </c>
      <c r="OO369" s="739">
        <f t="shared" si="243"/>
        <v>0</v>
      </c>
      <c r="OP369" s="739"/>
      <c r="OQ369" s="739">
        <f t="shared" si="244"/>
        <v>0</v>
      </c>
      <c r="OR369" s="739">
        <f t="shared" si="245"/>
        <v>45</v>
      </c>
      <c r="OS369" s="739">
        <f t="shared" si="246"/>
        <v>0</v>
      </c>
      <c r="OT369" s="739">
        <f t="shared" si="247"/>
        <v>0</v>
      </c>
      <c r="OU369" s="739"/>
      <c r="OV369" s="739"/>
      <c r="OW369" s="739"/>
      <c r="OX369" s="739"/>
      <c r="OY369" s="739"/>
      <c r="OZ369" s="739"/>
      <c r="PA369" s="739"/>
      <c r="PB369" s="739"/>
      <c r="PC369" s="739"/>
      <c r="PD369" s="739"/>
      <c r="PE369" s="739"/>
      <c r="PF369" s="739"/>
      <c r="PG369" s="739"/>
      <c r="PI369" s="28">
        <v>0</v>
      </c>
      <c r="PJ369" s="28">
        <v>144</v>
      </c>
      <c r="PK369" s="28">
        <v>0</v>
      </c>
      <c r="PL369" s="28">
        <v>0</v>
      </c>
      <c r="PM369" s="28">
        <v>200</v>
      </c>
      <c r="PN369" s="28">
        <v>344</v>
      </c>
      <c r="PO369" s="28">
        <v>0</v>
      </c>
      <c r="PP369" s="28">
        <v>0</v>
      </c>
      <c r="PQ369" s="28">
        <v>132</v>
      </c>
      <c r="PR369" s="28">
        <v>64</v>
      </c>
      <c r="PS369" s="28">
        <v>500</v>
      </c>
      <c r="PT369" s="28">
        <v>340</v>
      </c>
      <c r="PU369" s="28">
        <v>50</v>
      </c>
      <c r="PV369" s="28">
        <v>1774</v>
      </c>
      <c r="PW369" s="28">
        <v>160</v>
      </c>
    </row>
    <row r="370" s="28" customFormat="1" customHeight="1" spans="1:439">
      <c r="A370" s="847" t="s">
        <v>2306</v>
      </c>
      <c r="B370" s="343"/>
      <c r="C370" s="95" t="s">
        <v>1917</v>
      </c>
      <c r="D370" s="95" t="s">
        <v>2249</v>
      </c>
      <c r="E370" s="411"/>
      <c r="F370" s="290" t="s">
        <v>2327</v>
      </c>
      <c r="G370" s="112" t="s">
        <v>861</v>
      </c>
      <c r="H370" s="113" t="s">
        <v>867</v>
      </c>
      <c r="I370" s="99">
        <f t="shared" si="250"/>
        <v>-4</v>
      </c>
      <c r="J370" s="100">
        <v>4</v>
      </c>
      <c r="K370" s="454">
        <v>25</v>
      </c>
      <c r="L370" s="150">
        <f t="shared" si="215"/>
        <v>0</v>
      </c>
      <c r="M370" s="151">
        <f t="shared" si="216"/>
        <v>0</v>
      </c>
      <c r="N370" s="455"/>
      <c r="O370" s="35">
        <v>29</v>
      </c>
      <c r="P370" s="157"/>
      <c r="Q370" s="154">
        <f t="shared" si="217"/>
        <v>0</v>
      </c>
      <c r="R370" s="34">
        <f t="shared" si="218"/>
        <v>0</v>
      </c>
      <c r="S370" s="490"/>
      <c r="T370" s="490"/>
      <c r="U370" s="824"/>
      <c r="V370" s="824"/>
      <c r="W370" s="490"/>
      <c r="X370" s="489"/>
      <c r="Y370" s="505"/>
      <c r="Z370" s="505"/>
      <c r="AA370" s="505"/>
      <c r="AB370" s="505"/>
      <c r="AC370" s="505"/>
      <c r="AD370" s="505"/>
      <c r="AE370" s="505"/>
      <c r="AF370" s="490"/>
      <c r="AG370" s="490"/>
      <c r="AH370" s="490"/>
      <c r="AI370" s="490"/>
      <c r="AJ370" s="490"/>
      <c r="AK370" s="490"/>
      <c r="AL370" s="490"/>
      <c r="AM370" s="490"/>
      <c r="AN370" s="490"/>
      <c r="AO370" s="490"/>
      <c r="AP370" s="490"/>
      <c r="AQ370" s="490"/>
      <c r="AR370" s="490"/>
      <c r="AS370" s="490"/>
      <c r="AT370" s="490"/>
      <c r="AU370" s="490"/>
      <c r="AV370" s="490"/>
      <c r="AW370" s="490"/>
      <c r="AX370" s="490"/>
      <c r="AY370" s="100"/>
      <c r="AZ370" s="48"/>
      <c r="BA370" s="48"/>
      <c r="BB370" s="48"/>
      <c r="BC370" s="48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354"/>
      <c r="BT370" s="354"/>
      <c r="BU370" s="354"/>
      <c r="BV370" s="354"/>
      <c r="BW370" s="354"/>
      <c r="BX370" s="354"/>
      <c r="BY370" s="354"/>
      <c r="BZ370" s="354"/>
      <c r="CA370" s="354"/>
      <c r="CB370" s="354"/>
      <c r="CC370" s="354"/>
      <c r="CD370" s="354"/>
      <c r="CE370" s="354"/>
      <c r="CF370" s="354"/>
      <c r="CG370" s="354"/>
      <c r="CH370" s="354"/>
      <c r="CI370" s="354"/>
      <c r="CJ370" s="354"/>
      <c r="CK370" s="354"/>
      <c r="CL370" s="354"/>
      <c r="CM370" s="354"/>
      <c r="CN370" s="354"/>
      <c r="CO370" s="354"/>
      <c r="CP370" s="358"/>
      <c r="CQ370" s="48"/>
      <c r="CR370" s="354"/>
      <c r="CS370" s="354"/>
      <c r="CT370" s="355">
        <v>-13</v>
      </c>
      <c r="CU370" s="354"/>
      <c r="CV370" s="354"/>
      <c r="CW370" s="354"/>
      <c r="CX370" s="354"/>
      <c r="CY370" s="354"/>
      <c r="CZ370" s="354"/>
      <c r="DA370" s="356"/>
      <c r="DB370" s="354"/>
      <c r="DC370" s="354">
        <v>5</v>
      </c>
      <c r="DD370" s="354"/>
      <c r="DE370" s="354"/>
      <c r="DF370" s="354"/>
      <c r="DG370" s="354"/>
      <c r="DH370" s="354"/>
      <c r="DI370" s="354"/>
      <c r="DJ370" s="354"/>
      <c r="DK370" s="354"/>
      <c r="DL370" s="354"/>
      <c r="DM370" s="354"/>
      <c r="DN370" s="354"/>
      <c r="DO370" s="354"/>
      <c r="DP370" s="354"/>
      <c r="DQ370" s="354"/>
      <c r="DR370" s="354"/>
      <c r="DS370" s="354"/>
      <c r="DT370" s="354"/>
      <c r="DU370" s="354"/>
      <c r="DV370" s="354"/>
      <c r="DW370" s="354"/>
      <c r="DX370" s="354"/>
      <c r="DY370" s="354"/>
      <c r="DZ370" s="357"/>
      <c r="EA370" s="356"/>
      <c r="EB370" s="356"/>
      <c r="EC370" s="356">
        <v>12</v>
      </c>
      <c r="ED370" s="356"/>
      <c r="EE370" s="358"/>
      <c r="EF370" s="48"/>
      <c r="EG370" s="46"/>
      <c r="EH370" s="46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8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354"/>
      <c r="FR370" s="354"/>
      <c r="FS370" s="354"/>
      <c r="FT370" s="354"/>
      <c r="FU370" s="354"/>
      <c r="FV370" s="354"/>
      <c r="FW370" s="354"/>
      <c r="FX370" s="354"/>
      <c r="FY370" s="354"/>
      <c r="FZ370" s="354"/>
      <c r="GA370" s="354"/>
      <c r="GB370" s="354"/>
      <c r="GC370" s="354"/>
      <c r="GD370" s="354"/>
      <c r="GE370" s="354"/>
      <c r="GF370" s="354"/>
      <c r="GG370" s="354"/>
      <c r="GH370" s="354"/>
      <c r="GI370" s="354"/>
      <c r="GJ370" s="354"/>
      <c r="GK370" s="354"/>
      <c r="GL370" s="354"/>
      <c r="GM370" s="354"/>
      <c r="GN370" s="354"/>
      <c r="GO370" s="354"/>
      <c r="GP370" s="354"/>
      <c r="GQ370" s="354"/>
      <c r="GR370" s="354"/>
      <c r="GS370" s="354"/>
      <c r="GT370" s="354"/>
      <c r="GU370" s="354"/>
      <c r="GV370" s="354"/>
      <c r="GW370" s="354"/>
      <c r="GX370" s="354"/>
      <c r="GY370" s="354"/>
      <c r="GZ370" s="354"/>
      <c r="HA370" s="354"/>
      <c r="HB370" s="354"/>
      <c r="HC370" s="354"/>
      <c r="HD370" s="354"/>
      <c r="HE370" s="354"/>
      <c r="HF370" s="354"/>
      <c r="HG370" s="354"/>
      <c r="HH370" s="354"/>
      <c r="HI370" s="354"/>
      <c r="HJ370" s="354"/>
      <c r="HK370" s="354"/>
      <c r="HL370" s="354"/>
      <c r="HM370" s="354"/>
      <c r="HN370" s="354"/>
      <c r="HO370" s="354"/>
      <c r="HP370" s="354"/>
      <c r="HQ370" s="354"/>
      <c r="HR370" s="354"/>
      <c r="HS370" s="354"/>
      <c r="HT370" s="354"/>
      <c r="HU370" s="354"/>
      <c r="HV370" s="354"/>
      <c r="HW370" s="354"/>
      <c r="HX370" s="354"/>
      <c r="HY370" s="354"/>
      <c r="HZ370" s="354"/>
      <c r="IA370" s="354"/>
      <c r="IB370" s="354"/>
      <c r="IC370" s="354"/>
      <c r="ID370" s="354"/>
      <c r="IE370" s="354"/>
      <c r="IF370" s="354"/>
      <c r="IG370" s="354"/>
      <c r="IH370" s="354"/>
      <c r="II370" s="354"/>
      <c r="IJ370" s="354"/>
      <c r="IK370" s="354"/>
      <c r="IL370" s="354"/>
      <c r="IM370" s="354"/>
      <c r="IN370" s="354"/>
      <c r="IO370" s="354"/>
      <c r="IP370" s="354"/>
      <c r="IQ370" s="354"/>
      <c r="IR370" s="50"/>
      <c r="IS370" s="47"/>
      <c r="IT370" s="47"/>
      <c r="IU370" s="47"/>
      <c r="IV370" s="47"/>
      <c r="IW370" s="47"/>
      <c r="IX370" s="47"/>
      <c r="IY370" s="47"/>
      <c r="IZ370" s="47"/>
      <c r="JA370" s="47"/>
      <c r="JB370" s="47"/>
      <c r="JC370" s="47"/>
      <c r="JD370" s="47"/>
      <c r="JE370" s="47"/>
      <c r="JF370" s="47"/>
      <c r="JG370" s="47"/>
      <c r="JH370" s="47"/>
      <c r="JI370" s="47"/>
      <c r="JJ370" s="47"/>
      <c r="JK370" s="47"/>
      <c r="JL370" s="354"/>
      <c r="JM370" s="354"/>
      <c r="JN370" s="354"/>
      <c r="JO370" s="354"/>
      <c r="JP370" s="354"/>
      <c r="JQ370" s="354"/>
      <c r="JR370" s="354"/>
      <c r="JS370" s="354"/>
      <c r="JT370" s="354"/>
      <c r="JU370" s="354"/>
      <c r="JV370" s="354"/>
      <c r="JW370" s="354"/>
      <c r="JX370" s="354"/>
      <c r="JY370" s="354"/>
      <c r="JZ370" s="354"/>
      <c r="KA370" s="354"/>
      <c r="KB370" s="354"/>
      <c r="KC370" s="354"/>
      <c r="KD370" s="354"/>
      <c r="KE370" s="354"/>
      <c r="KF370" s="354"/>
      <c r="KG370" s="354"/>
      <c r="KH370" s="354"/>
      <c r="KI370" s="354"/>
      <c r="KJ370" s="354"/>
      <c r="KK370" s="354"/>
      <c r="KL370" s="354"/>
      <c r="KM370" s="354"/>
      <c r="KN370" s="354"/>
      <c r="KO370" s="354"/>
      <c r="KP370" s="354"/>
      <c r="KQ370" s="354"/>
      <c r="KR370" s="354"/>
      <c r="KS370" s="354"/>
      <c r="KT370" s="354"/>
      <c r="KU370" s="354"/>
      <c r="KV370" s="51"/>
      <c r="KW370" s="47"/>
      <c r="KX370" s="47">
        <v>25</v>
      </c>
      <c r="KY370" s="47"/>
      <c r="KZ370" s="47"/>
      <c r="LA370" s="47"/>
      <c r="LB370" s="47"/>
      <c r="LC370" s="47"/>
      <c r="LD370" s="361"/>
      <c r="LE370" s="361"/>
      <c r="LF370" s="361"/>
      <c r="LG370" s="361"/>
      <c r="LH370" s="361"/>
      <c r="LI370" s="361"/>
      <c r="LJ370" s="361"/>
      <c r="LK370" s="361"/>
      <c r="LL370" s="361"/>
      <c r="LM370" s="361"/>
      <c r="LN370" s="361"/>
      <c r="LO370" s="361"/>
      <c r="LP370" s="361"/>
      <c r="LQ370" s="354"/>
      <c r="LR370" s="354"/>
      <c r="LS370" s="354"/>
      <c r="LT370" s="354"/>
      <c r="LU370" s="354"/>
      <c r="LV370" s="354"/>
      <c r="LW370" s="51"/>
      <c r="LX370" s="354"/>
      <c r="LY370" s="354"/>
      <c r="LZ370" s="354"/>
      <c r="MA370" s="354"/>
      <c r="MB370" s="363"/>
      <c r="MC370" s="363"/>
      <c r="MD370" s="354"/>
      <c r="ME370" s="354"/>
      <c r="MF370" s="354"/>
      <c r="MG370" s="354"/>
      <c r="MH370" s="354"/>
      <c r="MI370" s="354"/>
      <c r="MJ370" s="354"/>
      <c r="MK370" s="354"/>
      <c r="ML370" s="354"/>
      <c r="MM370" s="354"/>
      <c r="MN370" s="354"/>
      <c r="MO370" s="354"/>
      <c r="MP370" s="354"/>
      <c r="MQ370" s="354"/>
      <c r="MR370" s="354"/>
      <c r="MS370" s="51"/>
      <c r="MT370" s="364">
        <f t="shared" si="219"/>
        <v>0</v>
      </c>
      <c r="MU370" s="365">
        <f t="shared" si="220"/>
        <v>25</v>
      </c>
      <c r="MV370" s="366">
        <f t="shared" si="221"/>
        <v>25</v>
      </c>
      <c r="MW370" s="365">
        <v>876</v>
      </c>
      <c r="MX370" s="365">
        <v>1616</v>
      </c>
      <c r="MY370" s="54"/>
      <c r="MZ370" s="708"/>
      <c r="NA370" s="708">
        <v>0.54</v>
      </c>
      <c r="NB370" s="709">
        <f t="shared" si="222"/>
        <v>13.5</v>
      </c>
      <c r="NC370" s="710">
        <v>4.41</v>
      </c>
      <c r="ND370" s="710">
        <v>3.86</v>
      </c>
      <c r="NE370" s="738">
        <f t="shared" si="248"/>
        <v>-0.0668877833056936</v>
      </c>
      <c r="NF370" s="739"/>
      <c r="NG370" s="739"/>
      <c r="NH370" s="739">
        <v>3.86</v>
      </c>
      <c r="NI370" s="740">
        <f t="shared" si="223"/>
        <v>0</v>
      </c>
      <c r="NJ370" s="738">
        <f t="shared" si="249"/>
        <v>-0.0668877833056936</v>
      </c>
      <c r="NK370" s="741"/>
      <c r="NL370" s="742">
        <v>44562</v>
      </c>
      <c r="NM370" s="739">
        <f ca="1" t="shared" si="224"/>
        <v>17.1666666666667</v>
      </c>
      <c r="NN370" s="739">
        <f ca="1" t="shared" si="225"/>
        <v>515</v>
      </c>
      <c r="NO370" s="739">
        <v>29</v>
      </c>
      <c r="NP370" s="739">
        <f t="shared" si="226"/>
        <v>25</v>
      </c>
      <c r="NQ370" s="761">
        <f t="shared" si="227"/>
        <v>1.72413793103448</v>
      </c>
      <c r="NR370" s="739">
        <f ca="1" t="shared" si="228"/>
        <v>1.22196183461667</v>
      </c>
      <c r="NS370" s="739">
        <f t="shared" si="229"/>
        <v>0</v>
      </c>
      <c r="NT370" s="739"/>
      <c r="NU370" s="739">
        <f ca="1" t="shared" si="230"/>
        <v>1.45631067961165</v>
      </c>
      <c r="NV370" s="769">
        <f ca="1" t="shared" si="231"/>
        <v>0.0485436893203883</v>
      </c>
      <c r="NW370" s="769">
        <f ca="1" t="shared" si="232"/>
        <v>0</v>
      </c>
      <c r="NX370" s="739"/>
      <c r="NY370" s="739"/>
      <c r="NZ370" s="739"/>
      <c r="OA370" s="739"/>
      <c r="OB370" s="739"/>
      <c r="OC370" s="739"/>
      <c r="OD370" s="739"/>
      <c r="OE370" s="743">
        <f t="shared" si="233"/>
        <v>0</v>
      </c>
      <c r="OF370" s="743">
        <f t="shared" si="234"/>
        <v>25</v>
      </c>
      <c r="OG370" s="743">
        <f t="shared" si="235"/>
        <v>0</v>
      </c>
      <c r="OH370" s="743">
        <f t="shared" si="236"/>
        <v>0</v>
      </c>
      <c r="OI370" s="743">
        <f t="shared" si="237"/>
        <v>0</v>
      </c>
      <c r="OJ370" s="739">
        <f t="shared" si="238"/>
        <v>0</v>
      </c>
      <c r="OK370" s="739">
        <f t="shared" si="239"/>
        <v>0</v>
      </c>
      <c r="OL370" s="739">
        <f t="shared" si="240"/>
        <v>0</v>
      </c>
      <c r="OM370" s="739">
        <f t="shared" si="241"/>
        <v>0</v>
      </c>
      <c r="ON370" s="739">
        <f t="shared" si="242"/>
        <v>0</v>
      </c>
      <c r="OO370" s="739">
        <f t="shared" si="243"/>
        <v>0</v>
      </c>
      <c r="OP370" s="739"/>
      <c r="OQ370" s="739">
        <f t="shared" si="244"/>
        <v>0</v>
      </c>
      <c r="OR370" s="739">
        <f t="shared" si="245"/>
        <v>25</v>
      </c>
      <c r="OS370" s="739">
        <f t="shared" si="246"/>
        <v>0</v>
      </c>
      <c r="OT370" s="739">
        <f t="shared" si="247"/>
        <v>0</v>
      </c>
      <c r="OU370" s="739"/>
      <c r="OV370" s="739"/>
      <c r="OW370" s="739"/>
      <c r="OX370" s="739"/>
      <c r="OY370" s="739"/>
      <c r="OZ370" s="739"/>
      <c r="PA370" s="739"/>
      <c r="PB370" s="739"/>
      <c r="PC370" s="739"/>
      <c r="PD370" s="739"/>
      <c r="PE370" s="739"/>
      <c r="PF370" s="739"/>
      <c r="PG370" s="739"/>
      <c r="PI370" s="28">
        <v>0</v>
      </c>
      <c r="PJ370" s="28">
        <v>144</v>
      </c>
      <c r="PK370" s="28">
        <v>0</v>
      </c>
      <c r="PL370" s="28">
        <v>0</v>
      </c>
      <c r="PM370" s="28">
        <v>200</v>
      </c>
      <c r="PN370" s="28">
        <v>244</v>
      </c>
      <c r="PO370" s="28">
        <v>100</v>
      </c>
      <c r="PP370" s="28">
        <v>0</v>
      </c>
      <c r="PQ370" s="28">
        <v>188</v>
      </c>
      <c r="PR370" s="28">
        <v>0</v>
      </c>
      <c r="PS370" s="28">
        <v>0</v>
      </c>
      <c r="PT370" s="28">
        <v>0</v>
      </c>
      <c r="PU370" s="28">
        <v>0</v>
      </c>
      <c r="PV370" s="28">
        <v>876</v>
      </c>
      <c r="PW370" s="28">
        <v>0</v>
      </c>
    </row>
    <row r="371" s="28" customFormat="1" customHeight="1" spans="1:439">
      <c r="A371" s="847" t="s">
        <v>2306</v>
      </c>
      <c r="B371" s="343"/>
      <c r="C371" s="95" t="s">
        <v>1917</v>
      </c>
      <c r="D371" s="95" t="s">
        <v>2249</v>
      </c>
      <c r="E371" s="411"/>
      <c r="F371" s="290" t="s">
        <v>2328</v>
      </c>
      <c r="G371" s="112" t="s">
        <v>869</v>
      </c>
      <c r="H371" s="113" t="s">
        <v>870</v>
      </c>
      <c r="I371" s="99">
        <f t="shared" si="250"/>
        <v>-40</v>
      </c>
      <c r="J371" s="100">
        <v>40</v>
      </c>
      <c r="K371" s="454">
        <v>0</v>
      </c>
      <c r="L371" s="150">
        <f t="shared" si="215"/>
        <v>0</v>
      </c>
      <c r="M371" s="151">
        <f t="shared" si="216"/>
        <v>0</v>
      </c>
      <c r="N371" s="455"/>
      <c r="O371" s="35">
        <v>40</v>
      </c>
      <c r="P371" s="157"/>
      <c r="Q371" s="154">
        <f t="shared" si="217"/>
        <v>0</v>
      </c>
      <c r="R371" s="34">
        <f t="shared" si="218"/>
        <v>0</v>
      </c>
      <c r="S371" s="490"/>
      <c r="T371" s="490"/>
      <c r="U371" s="824"/>
      <c r="V371" s="824"/>
      <c r="W371" s="490"/>
      <c r="X371" s="489"/>
      <c r="Y371" s="505"/>
      <c r="Z371" s="505"/>
      <c r="AA371" s="505"/>
      <c r="AB371" s="505"/>
      <c r="AC371" s="505"/>
      <c r="AD371" s="505"/>
      <c r="AE371" s="505"/>
      <c r="AF371" s="490"/>
      <c r="AG371" s="490"/>
      <c r="AH371" s="490"/>
      <c r="AI371" s="490"/>
      <c r="AJ371" s="490"/>
      <c r="AK371" s="490"/>
      <c r="AL371" s="490"/>
      <c r="AM371" s="490"/>
      <c r="AN371" s="490"/>
      <c r="AO371" s="490"/>
      <c r="AP371" s="490"/>
      <c r="AQ371" s="490"/>
      <c r="AR371" s="490"/>
      <c r="AS371" s="490"/>
      <c r="AT371" s="490"/>
      <c r="AU371" s="490"/>
      <c r="AV371" s="490"/>
      <c r="AW371" s="490"/>
      <c r="AX371" s="490"/>
      <c r="AY371" s="100"/>
      <c r="AZ371" s="48"/>
      <c r="BA371" s="48"/>
      <c r="BB371" s="48"/>
      <c r="BC371" s="48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354"/>
      <c r="BT371" s="354"/>
      <c r="BU371" s="354"/>
      <c r="BV371" s="354"/>
      <c r="BW371" s="354"/>
      <c r="BX371" s="354"/>
      <c r="BY371" s="354"/>
      <c r="BZ371" s="354"/>
      <c r="CA371" s="354"/>
      <c r="CB371" s="354"/>
      <c r="CC371" s="354"/>
      <c r="CD371" s="354"/>
      <c r="CE371" s="354"/>
      <c r="CF371" s="354"/>
      <c r="CG371" s="354"/>
      <c r="CH371" s="354"/>
      <c r="CI371" s="354"/>
      <c r="CJ371" s="354"/>
      <c r="CK371" s="354"/>
      <c r="CL371" s="354"/>
      <c r="CM371" s="354"/>
      <c r="CN371" s="354"/>
      <c r="CO371" s="354"/>
      <c r="CP371" s="358"/>
      <c r="CQ371" s="48"/>
      <c r="CR371" s="354"/>
      <c r="CS371" s="354"/>
      <c r="CT371" s="355">
        <v>-19</v>
      </c>
      <c r="CU371" s="354"/>
      <c r="CV371" s="354"/>
      <c r="CW371" s="354"/>
      <c r="CX371" s="354"/>
      <c r="CY371" s="354"/>
      <c r="CZ371" s="354"/>
      <c r="DA371" s="356"/>
      <c r="DB371" s="354"/>
      <c r="DC371" s="354">
        <v>3</v>
      </c>
      <c r="DD371" s="354"/>
      <c r="DE371" s="354"/>
      <c r="DF371" s="354"/>
      <c r="DG371" s="354"/>
      <c r="DH371" s="354"/>
      <c r="DI371" s="354"/>
      <c r="DJ371" s="354"/>
      <c r="DK371" s="354"/>
      <c r="DL371" s="354"/>
      <c r="DM371" s="354"/>
      <c r="DN371" s="354"/>
      <c r="DO371" s="354"/>
      <c r="DP371" s="354"/>
      <c r="DQ371" s="354"/>
      <c r="DR371" s="354"/>
      <c r="DS371" s="354"/>
      <c r="DT371" s="354"/>
      <c r="DU371" s="354"/>
      <c r="DV371" s="354"/>
      <c r="DW371" s="354"/>
      <c r="DX371" s="354"/>
      <c r="DY371" s="354"/>
      <c r="DZ371" s="357"/>
      <c r="EA371" s="356"/>
      <c r="EB371" s="356"/>
      <c r="EC371" s="356">
        <v>16</v>
      </c>
      <c r="ED371" s="356"/>
      <c r="EE371" s="358"/>
      <c r="EF371" s="48"/>
      <c r="EG371" s="46"/>
      <c r="EH371" s="46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8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354"/>
      <c r="FR371" s="354"/>
      <c r="FS371" s="354"/>
      <c r="FT371" s="354"/>
      <c r="FU371" s="354"/>
      <c r="FV371" s="354"/>
      <c r="FW371" s="354"/>
      <c r="FX371" s="354"/>
      <c r="FY371" s="354"/>
      <c r="FZ371" s="354"/>
      <c r="GA371" s="354"/>
      <c r="GB371" s="354"/>
      <c r="GC371" s="354"/>
      <c r="GD371" s="354"/>
      <c r="GE371" s="354"/>
      <c r="GF371" s="354"/>
      <c r="GG371" s="354"/>
      <c r="GH371" s="354"/>
      <c r="GI371" s="354"/>
      <c r="GJ371" s="354"/>
      <c r="GK371" s="354"/>
      <c r="GL371" s="354"/>
      <c r="GM371" s="354"/>
      <c r="GN371" s="354"/>
      <c r="GO371" s="354"/>
      <c r="GP371" s="354"/>
      <c r="GQ371" s="354"/>
      <c r="GR371" s="354"/>
      <c r="GS371" s="354"/>
      <c r="GT371" s="354"/>
      <c r="GU371" s="354"/>
      <c r="GV371" s="354"/>
      <c r="GW371" s="354"/>
      <c r="GX371" s="354"/>
      <c r="GY371" s="354"/>
      <c r="GZ371" s="354"/>
      <c r="HA371" s="354"/>
      <c r="HB371" s="354"/>
      <c r="HC371" s="354"/>
      <c r="HD371" s="354"/>
      <c r="HE371" s="354"/>
      <c r="HF371" s="354"/>
      <c r="HG371" s="354"/>
      <c r="HH371" s="354"/>
      <c r="HI371" s="354"/>
      <c r="HJ371" s="354"/>
      <c r="HK371" s="354"/>
      <c r="HL371" s="354"/>
      <c r="HM371" s="354"/>
      <c r="HN371" s="354"/>
      <c r="HO371" s="354"/>
      <c r="HP371" s="354"/>
      <c r="HQ371" s="354"/>
      <c r="HR371" s="354"/>
      <c r="HS371" s="354"/>
      <c r="HT371" s="354"/>
      <c r="HU371" s="354"/>
      <c r="HV371" s="354"/>
      <c r="HW371" s="354"/>
      <c r="HX371" s="354"/>
      <c r="HY371" s="354"/>
      <c r="HZ371" s="354"/>
      <c r="IA371" s="354"/>
      <c r="IB371" s="354"/>
      <c r="IC371" s="354"/>
      <c r="ID371" s="354"/>
      <c r="IE371" s="354"/>
      <c r="IF371" s="354"/>
      <c r="IG371" s="354"/>
      <c r="IH371" s="354"/>
      <c r="II371" s="354"/>
      <c r="IJ371" s="354"/>
      <c r="IK371" s="354"/>
      <c r="IL371" s="354"/>
      <c r="IM371" s="354"/>
      <c r="IN371" s="354"/>
      <c r="IO371" s="354"/>
      <c r="IP371" s="354"/>
      <c r="IQ371" s="354"/>
      <c r="IR371" s="50"/>
      <c r="IS371" s="47"/>
      <c r="IT371" s="47"/>
      <c r="IU371" s="47"/>
      <c r="IV371" s="47"/>
      <c r="IW371" s="47"/>
      <c r="IX371" s="47"/>
      <c r="IY371" s="47"/>
      <c r="IZ371" s="47"/>
      <c r="JA371" s="47"/>
      <c r="JB371" s="47"/>
      <c r="JC371" s="47"/>
      <c r="JD371" s="47"/>
      <c r="JE371" s="47"/>
      <c r="JF371" s="47"/>
      <c r="JG371" s="47"/>
      <c r="JH371" s="47"/>
      <c r="JI371" s="47"/>
      <c r="JJ371" s="47"/>
      <c r="JK371" s="47"/>
      <c r="JL371" s="354"/>
      <c r="JM371" s="354"/>
      <c r="JN371" s="354"/>
      <c r="JO371" s="354"/>
      <c r="JP371" s="354"/>
      <c r="JQ371" s="354"/>
      <c r="JR371" s="354"/>
      <c r="JS371" s="354"/>
      <c r="JT371" s="354"/>
      <c r="JU371" s="354"/>
      <c r="JV371" s="354"/>
      <c r="JW371" s="354"/>
      <c r="JX371" s="354"/>
      <c r="JY371" s="354"/>
      <c r="JZ371" s="354"/>
      <c r="KA371" s="354"/>
      <c r="KB371" s="354"/>
      <c r="KC371" s="354"/>
      <c r="KD371" s="354"/>
      <c r="KE371" s="354"/>
      <c r="KF371" s="354"/>
      <c r="KG371" s="354"/>
      <c r="KH371" s="354"/>
      <c r="KI371" s="354"/>
      <c r="KJ371" s="354"/>
      <c r="KK371" s="354"/>
      <c r="KL371" s="354"/>
      <c r="KM371" s="354"/>
      <c r="KN371" s="354"/>
      <c r="KO371" s="354"/>
      <c r="KP371" s="354"/>
      <c r="KQ371" s="354"/>
      <c r="KR371" s="354"/>
      <c r="KS371" s="354"/>
      <c r="KT371" s="354"/>
      <c r="KU371" s="354"/>
      <c r="KV371" s="51"/>
      <c r="KW371" s="47"/>
      <c r="KX371" s="47">
        <v>40</v>
      </c>
      <c r="KY371" s="47"/>
      <c r="KZ371" s="47"/>
      <c r="LA371" s="47"/>
      <c r="LB371" s="47"/>
      <c r="LC371" s="47"/>
      <c r="LD371" s="361"/>
      <c r="LE371" s="361"/>
      <c r="LF371" s="361"/>
      <c r="LG371" s="361"/>
      <c r="LH371" s="361"/>
      <c r="LI371" s="361"/>
      <c r="LJ371" s="361"/>
      <c r="LK371" s="361"/>
      <c r="LL371" s="361"/>
      <c r="LM371" s="361"/>
      <c r="LN371" s="361"/>
      <c r="LO371" s="361"/>
      <c r="LP371" s="361"/>
      <c r="LQ371" s="354"/>
      <c r="LR371" s="354"/>
      <c r="LS371" s="354"/>
      <c r="LT371" s="354"/>
      <c r="LU371" s="354"/>
      <c r="LV371" s="354"/>
      <c r="LW371" s="51"/>
      <c r="LX371" s="354"/>
      <c r="LY371" s="354"/>
      <c r="LZ371" s="354"/>
      <c r="MA371" s="354"/>
      <c r="MB371" s="363"/>
      <c r="MC371" s="363"/>
      <c r="MD371" s="354"/>
      <c r="ME371" s="354"/>
      <c r="MF371" s="354"/>
      <c r="MG371" s="354"/>
      <c r="MH371" s="354"/>
      <c r="MI371" s="354"/>
      <c r="MJ371" s="354"/>
      <c r="MK371" s="354"/>
      <c r="ML371" s="354"/>
      <c r="MM371" s="354"/>
      <c r="MN371" s="354"/>
      <c r="MO371" s="354"/>
      <c r="MP371" s="354"/>
      <c r="MQ371" s="354"/>
      <c r="MR371" s="354"/>
      <c r="MS371" s="51"/>
      <c r="MT371" s="364">
        <f t="shared" si="219"/>
        <v>0</v>
      </c>
      <c r="MU371" s="365">
        <f t="shared" si="220"/>
        <v>40</v>
      </c>
      <c r="MV371" s="366">
        <f t="shared" si="221"/>
        <v>40</v>
      </c>
      <c r="MW371" s="365">
        <v>1066</v>
      </c>
      <c r="MX371" s="365">
        <v>1418</v>
      </c>
      <c r="MY371" s="54"/>
      <c r="MZ371" s="708"/>
      <c r="NA371" s="708">
        <v>0.54</v>
      </c>
      <c r="NB371" s="709">
        <f t="shared" si="222"/>
        <v>21.6</v>
      </c>
      <c r="NC371" s="710">
        <v>4.41</v>
      </c>
      <c r="ND371" s="710">
        <v>3.86</v>
      </c>
      <c r="NE371" s="738">
        <f t="shared" si="248"/>
        <v>-0.0668877833056936</v>
      </c>
      <c r="NF371" s="739"/>
      <c r="NG371" s="739"/>
      <c r="NH371" s="739">
        <v>3.86</v>
      </c>
      <c r="NI371" s="740">
        <f t="shared" si="223"/>
        <v>0</v>
      </c>
      <c r="NJ371" s="738">
        <f t="shared" si="249"/>
        <v>-0.0668877833056936</v>
      </c>
      <c r="NK371" s="741"/>
      <c r="NL371" s="742">
        <v>44562</v>
      </c>
      <c r="NM371" s="739">
        <f ca="1" t="shared" si="224"/>
        <v>17.1666666666667</v>
      </c>
      <c r="NN371" s="739">
        <f ca="1" t="shared" si="225"/>
        <v>515</v>
      </c>
      <c r="NO371" s="739">
        <v>40</v>
      </c>
      <c r="NP371" s="739">
        <f t="shared" si="226"/>
        <v>40</v>
      </c>
      <c r="NQ371" s="761">
        <f t="shared" si="227"/>
        <v>2</v>
      </c>
      <c r="NR371" s="739">
        <f ca="1" t="shared" si="228"/>
        <v>1.41747572815534</v>
      </c>
      <c r="NS371" s="739">
        <f t="shared" si="229"/>
        <v>0</v>
      </c>
      <c r="NT371" s="739"/>
      <c r="NU371" s="739">
        <f ca="1" t="shared" si="230"/>
        <v>2.33009708737864</v>
      </c>
      <c r="NV371" s="769">
        <f ca="1" t="shared" si="231"/>
        <v>0.0776699029126214</v>
      </c>
      <c r="NW371" s="769">
        <f ca="1" t="shared" si="232"/>
        <v>0</v>
      </c>
      <c r="NX371" s="739"/>
      <c r="NY371" s="739"/>
      <c r="NZ371" s="739"/>
      <c r="OA371" s="739"/>
      <c r="OB371" s="739"/>
      <c r="OC371" s="739"/>
      <c r="OD371" s="739"/>
      <c r="OE371" s="743">
        <f t="shared" si="233"/>
        <v>0</v>
      </c>
      <c r="OF371" s="743">
        <f t="shared" si="234"/>
        <v>40</v>
      </c>
      <c r="OG371" s="743">
        <f t="shared" si="235"/>
        <v>0</v>
      </c>
      <c r="OH371" s="743">
        <f t="shared" si="236"/>
        <v>0</v>
      </c>
      <c r="OI371" s="743">
        <f t="shared" si="237"/>
        <v>0</v>
      </c>
      <c r="OJ371" s="739">
        <f t="shared" si="238"/>
        <v>0</v>
      </c>
      <c r="OK371" s="739">
        <f t="shared" si="239"/>
        <v>0</v>
      </c>
      <c r="OL371" s="739">
        <f t="shared" si="240"/>
        <v>0</v>
      </c>
      <c r="OM371" s="739">
        <f t="shared" si="241"/>
        <v>0</v>
      </c>
      <c r="ON371" s="739">
        <f t="shared" si="242"/>
        <v>0</v>
      </c>
      <c r="OO371" s="739">
        <f t="shared" si="243"/>
        <v>0</v>
      </c>
      <c r="OP371" s="739"/>
      <c r="OQ371" s="739">
        <f t="shared" si="244"/>
        <v>0</v>
      </c>
      <c r="OR371" s="739">
        <f t="shared" si="245"/>
        <v>40</v>
      </c>
      <c r="OS371" s="739">
        <f t="shared" si="246"/>
        <v>0</v>
      </c>
      <c r="OT371" s="739">
        <f t="shared" si="247"/>
        <v>0</v>
      </c>
      <c r="OU371" s="739"/>
      <c r="OV371" s="739"/>
      <c r="OW371" s="739"/>
      <c r="OX371" s="739"/>
      <c r="OY371" s="739"/>
      <c r="OZ371" s="739"/>
      <c r="PA371" s="739"/>
      <c r="PB371" s="739"/>
      <c r="PC371" s="739"/>
      <c r="PD371" s="739"/>
      <c r="PE371" s="739"/>
      <c r="PF371" s="739"/>
      <c r="PG371" s="739"/>
      <c r="PI371" s="28">
        <v>0</v>
      </c>
      <c r="PJ371" s="28">
        <v>144</v>
      </c>
      <c r="PK371" s="28">
        <v>0</v>
      </c>
      <c r="PL371" s="28">
        <v>0</v>
      </c>
      <c r="PM371" s="28">
        <v>100</v>
      </c>
      <c r="PN371" s="28">
        <v>244</v>
      </c>
      <c r="PO371" s="28">
        <v>0</v>
      </c>
      <c r="PP371" s="28">
        <v>0</v>
      </c>
      <c r="PQ371" s="28">
        <v>144</v>
      </c>
      <c r="PR371" s="28">
        <v>64</v>
      </c>
      <c r="PS371" s="28">
        <v>360</v>
      </c>
      <c r="PT371" s="28">
        <v>10</v>
      </c>
      <c r="PU371" s="28">
        <v>0</v>
      </c>
      <c r="PV371" s="28">
        <v>1066</v>
      </c>
      <c r="PW371" s="28">
        <v>0</v>
      </c>
    </row>
    <row r="372" s="28" customFormat="1" customHeight="1" spans="1:439">
      <c r="A372" s="847" t="s">
        <v>2306</v>
      </c>
      <c r="B372" s="343"/>
      <c r="C372" s="95" t="s">
        <v>1917</v>
      </c>
      <c r="D372" s="95" t="s">
        <v>2249</v>
      </c>
      <c r="E372" s="411"/>
      <c r="F372" s="290" t="s">
        <v>2329</v>
      </c>
      <c r="G372" s="112" t="s">
        <v>872</v>
      </c>
      <c r="H372" s="113" t="s">
        <v>873</v>
      </c>
      <c r="I372" s="99">
        <f t="shared" si="250"/>
        <v>0</v>
      </c>
      <c r="J372" s="100">
        <v>0</v>
      </c>
      <c r="K372" s="454">
        <v>37</v>
      </c>
      <c r="L372" s="150">
        <f t="shared" si="215"/>
        <v>0</v>
      </c>
      <c r="M372" s="151">
        <f t="shared" si="216"/>
        <v>0</v>
      </c>
      <c r="N372" s="455"/>
      <c r="O372" s="35">
        <v>37</v>
      </c>
      <c r="P372" s="157"/>
      <c r="Q372" s="154">
        <f t="shared" si="217"/>
        <v>0</v>
      </c>
      <c r="R372" s="34">
        <f t="shared" si="218"/>
        <v>0</v>
      </c>
      <c r="S372" s="490"/>
      <c r="T372" s="490"/>
      <c r="U372" s="824"/>
      <c r="V372" s="824"/>
      <c r="W372" s="490"/>
      <c r="X372" s="489"/>
      <c r="Y372" s="505"/>
      <c r="Z372" s="505"/>
      <c r="AA372" s="505"/>
      <c r="AB372" s="505"/>
      <c r="AC372" s="505"/>
      <c r="AD372" s="505"/>
      <c r="AE372" s="505"/>
      <c r="AF372" s="490"/>
      <c r="AG372" s="490"/>
      <c r="AH372" s="490"/>
      <c r="AI372" s="490"/>
      <c r="AJ372" s="490"/>
      <c r="AK372" s="490"/>
      <c r="AL372" s="490"/>
      <c r="AM372" s="490"/>
      <c r="AN372" s="490"/>
      <c r="AO372" s="490"/>
      <c r="AP372" s="490"/>
      <c r="AQ372" s="490"/>
      <c r="AR372" s="490"/>
      <c r="AS372" s="490"/>
      <c r="AT372" s="490"/>
      <c r="AU372" s="490"/>
      <c r="AV372" s="490"/>
      <c r="AW372" s="490"/>
      <c r="AX372" s="490"/>
      <c r="AY372" s="100"/>
      <c r="AZ372" s="48"/>
      <c r="BA372" s="48"/>
      <c r="BB372" s="48"/>
      <c r="BC372" s="48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354"/>
      <c r="BT372" s="354"/>
      <c r="BU372" s="354"/>
      <c r="BV372" s="354"/>
      <c r="BW372" s="354"/>
      <c r="BX372" s="354"/>
      <c r="BY372" s="354"/>
      <c r="BZ372" s="354"/>
      <c r="CA372" s="354"/>
      <c r="CB372" s="354"/>
      <c r="CC372" s="354"/>
      <c r="CD372" s="354"/>
      <c r="CE372" s="354"/>
      <c r="CF372" s="354"/>
      <c r="CG372" s="354"/>
      <c r="CH372" s="354"/>
      <c r="CI372" s="354"/>
      <c r="CJ372" s="354"/>
      <c r="CK372" s="354"/>
      <c r="CL372" s="354"/>
      <c r="CM372" s="354"/>
      <c r="CN372" s="354"/>
      <c r="CO372" s="354"/>
      <c r="CP372" s="358"/>
      <c r="CQ372" s="48"/>
      <c r="CR372" s="354"/>
      <c r="CS372" s="354"/>
      <c r="CT372" s="355">
        <v>-20</v>
      </c>
      <c r="CU372" s="354"/>
      <c r="CV372" s="354"/>
      <c r="CW372" s="354"/>
      <c r="CX372" s="354"/>
      <c r="CY372" s="354"/>
      <c r="CZ372" s="354"/>
      <c r="DA372" s="356"/>
      <c r="DB372" s="354"/>
      <c r="DC372" s="354">
        <v>8</v>
      </c>
      <c r="DD372" s="354"/>
      <c r="DE372" s="354"/>
      <c r="DF372" s="354"/>
      <c r="DG372" s="354"/>
      <c r="DH372" s="354"/>
      <c r="DI372" s="354"/>
      <c r="DJ372" s="354"/>
      <c r="DK372" s="354"/>
      <c r="DL372" s="354"/>
      <c r="DM372" s="354"/>
      <c r="DN372" s="354"/>
      <c r="DO372" s="354"/>
      <c r="DP372" s="354"/>
      <c r="DQ372" s="354"/>
      <c r="DR372" s="354"/>
      <c r="DS372" s="354"/>
      <c r="DT372" s="354"/>
      <c r="DU372" s="354"/>
      <c r="DV372" s="354"/>
      <c r="DW372" s="354"/>
      <c r="DX372" s="354"/>
      <c r="DY372" s="354"/>
      <c r="DZ372" s="357"/>
      <c r="EA372" s="356"/>
      <c r="EB372" s="356"/>
      <c r="EC372" s="356">
        <v>17</v>
      </c>
      <c r="ED372" s="356"/>
      <c r="EE372" s="358"/>
      <c r="EF372" s="48"/>
      <c r="EG372" s="46"/>
      <c r="EH372" s="46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8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354"/>
      <c r="FR372" s="354"/>
      <c r="FS372" s="354"/>
      <c r="FT372" s="354"/>
      <c r="FU372" s="354"/>
      <c r="FV372" s="354"/>
      <c r="FW372" s="354"/>
      <c r="FX372" s="354"/>
      <c r="FY372" s="354"/>
      <c r="FZ372" s="354"/>
      <c r="GA372" s="354"/>
      <c r="GB372" s="354"/>
      <c r="GC372" s="354"/>
      <c r="GD372" s="354"/>
      <c r="GE372" s="354"/>
      <c r="GF372" s="354"/>
      <c r="GG372" s="354"/>
      <c r="GH372" s="354"/>
      <c r="GI372" s="354"/>
      <c r="GJ372" s="354"/>
      <c r="GK372" s="354"/>
      <c r="GL372" s="354"/>
      <c r="GM372" s="354"/>
      <c r="GN372" s="354"/>
      <c r="GO372" s="354"/>
      <c r="GP372" s="354"/>
      <c r="GQ372" s="354"/>
      <c r="GR372" s="354"/>
      <c r="GS372" s="354"/>
      <c r="GT372" s="354"/>
      <c r="GU372" s="354"/>
      <c r="GV372" s="354"/>
      <c r="GW372" s="354"/>
      <c r="GX372" s="354"/>
      <c r="GY372" s="354"/>
      <c r="GZ372" s="354"/>
      <c r="HA372" s="354"/>
      <c r="HB372" s="354"/>
      <c r="HC372" s="354"/>
      <c r="HD372" s="354"/>
      <c r="HE372" s="354"/>
      <c r="HF372" s="354"/>
      <c r="HG372" s="354"/>
      <c r="HH372" s="354"/>
      <c r="HI372" s="354"/>
      <c r="HJ372" s="354"/>
      <c r="HK372" s="354"/>
      <c r="HL372" s="354"/>
      <c r="HM372" s="354"/>
      <c r="HN372" s="354"/>
      <c r="HO372" s="354"/>
      <c r="HP372" s="354"/>
      <c r="HQ372" s="354"/>
      <c r="HR372" s="354"/>
      <c r="HS372" s="354"/>
      <c r="HT372" s="354"/>
      <c r="HU372" s="354"/>
      <c r="HV372" s="354"/>
      <c r="HW372" s="354"/>
      <c r="HX372" s="354"/>
      <c r="HY372" s="354"/>
      <c r="HZ372" s="354"/>
      <c r="IA372" s="354"/>
      <c r="IB372" s="354"/>
      <c r="IC372" s="354"/>
      <c r="ID372" s="354"/>
      <c r="IE372" s="354"/>
      <c r="IF372" s="354"/>
      <c r="IG372" s="354"/>
      <c r="IH372" s="354"/>
      <c r="II372" s="354"/>
      <c r="IJ372" s="354"/>
      <c r="IK372" s="354"/>
      <c r="IL372" s="354"/>
      <c r="IM372" s="354"/>
      <c r="IN372" s="354"/>
      <c r="IO372" s="354"/>
      <c r="IP372" s="354"/>
      <c r="IQ372" s="354"/>
      <c r="IR372" s="50"/>
      <c r="IS372" s="47"/>
      <c r="IT372" s="47"/>
      <c r="IU372" s="47"/>
      <c r="IV372" s="47"/>
      <c r="IW372" s="47"/>
      <c r="IX372" s="47"/>
      <c r="IY372" s="47"/>
      <c r="IZ372" s="47"/>
      <c r="JA372" s="47"/>
      <c r="JB372" s="47"/>
      <c r="JC372" s="47"/>
      <c r="JD372" s="47"/>
      <c r="JE372" s="47"/>
      <c r="JF372" s="47"/>
      <c r="JG372" s="47"/>
      <c r="JH372" s="47"/>
      <c r="JI372" s="47"/>
      <c r="JJ372" s="47"/>
      <c r="JK372" s="47"/>
      <c r="JL372" s="354"/>
      <c r="JM372" s="354"/>
      <c r="JN372" s="354"/>
      <c r="JO372" s="354"/>
      <c r="JP372" s="354"/>
      <c r="JQ372" s="354"/>
      <c r="JR372" s="354"/>
      <c r="JS372" s="354"/>
      <c r="JT372" s="354"/>
      <c r="JU372" s="354"/>
      <c r="JV372" s="354"/>
      <c r="JW372" s="354"/>
      <c r="JX372" s="354"/>
      <c r="JY372" s="354"/>
      <c r="JZ372" s="354"/>
      <c r="KA372" s="354"/>
      <c r="KB372" s="354"/>
      <c r="KC372" s="354"/>
      <c r="KD372" s="354"/>
      <c r="KE372" s="354"/>
      <c r="KF372" s="354"/>
      <c r="KG372" s="354"/>
      <c r="KH372" s="354"/>
      <c r="KI372" s="354"/>
      <c r="KJ372" s="354"/>
      <c r="KK372" s="354"/>
      <c r="KL372" s="354"/>
      <c r="KM372" s="354"/>
      <c r="KN372" s="354"/>
      <c r="KO372" s="354"/>
      <c r="KP372" s="354"/>
      <c r="KQ372" s="354"/>
      <c r="KR372" s="354"/>
      <c r="KS372" s="354"/>
      <c r="KT372" s="354"/>
      <c r="KU372" s="354"/>
      <c r="KV372" s="51"/>
      <c r="KW372" s="47"/>
      <c r="KX372" s="47">
        <v>32</v>
      </c>
      <c r="KY372" s="47"/>
      <c r="KZ372" s="47"/>
      <c r="LA372" s="47"/>
      <c r="LB372" s="47"/>
      <c r="LC372" s="47"/>
      <c r="LD372" s="361"/>
      <c r="LE372" s="361"/>
      <c r="LF372" s="361"/>
      <c r="LG372" s="361"/>
      <c r="LH372" s="361"/>
      <c r="LI372" s="361"/>
      <c r="LJ372" s="361"/>
      <c r="LK372" s="361"/>
      <c r="LL372" s="361"/>
      <c r="LM372" s="361"/>
      <c r="LN372" s="361"/>
      <c r="LO372" s="361"/>
      <c r="LP372" s="361"/>
      <c r="LQ372" s="354"/>
      <c r="LR372" s="354"/>
      <c r="LS372" s="354"/>
      <c r="LT372" s="354"/>
      <c r="LU372" s="354"/>
      <c r="LV372" s="354"/>
      <c r="LW372" s="51"/>
      <c r="LX372" s="354"/>
      <c r="LY372" s="354"/>
      <c r="LZ372" s="354"/>
      <c r="MA372" s="354"/>
      <c r="MB372" s="363"/>
      <c r="MC372" s="363"/>
      <c r="MD372" s="354"/>
      <c r="ME372" s="354"/>
      <c r="MF372" s="354"/>
      <c r="MG372" s="354"/>
      <c r="MH372" s="354"/>
      <c r="MI372" s="354"/>
      <c r="MJ372" s="354"/>
      <c r="MK372" s="354"/>
      <c r="ML372" s="354"/>
      <c r="MM372" s="354"/>
      <c r="MN372" s="354"/>
      <c r="MO372" s="354"/>
      <c r="MP372" s="354"/>
      <c r="MQ372" s="354"/>
      <c r="MR372" s="354"/>
      <c r="MS372" s="51"/>
      <c r="MT372" s="364">
        <f t="shared" si="219"/>
        <v>0</v>
      </c>
      <c r="MU372" s="365">
        <f t="shared" si="220"/>
        <v>32</v>
      </c>
      <c r="MV372" s="366">
        <f t="shared" si="221"/>
        <v>32</v>
      </c>
      <c r="MW372" s="365">
        <v>1478</v>
      </c>
      <c r="MX372" s="365">
        <v>2226</v>
      </c>
      <c r="MY372" s="54"/>
      <c r="MZ372" s="708"/>
      <c r="NA372" s="708">
        <v>0.54</v>
      </c>
      <c r="NB372" s="709">
        <f t="shared" si="222"/>
        <v>17.28</v>
      </c>
      <c r="NC372" s="710">
        <v>4.41</v>
      </c>
      <c r="ND372" s="710">
        <v>3.86</v>
      </c>
      <c r="NE372" s="738">
        <f t="shared" si="248"/>
        <v>-0.0668877833056936</v>
      </c>
      <c r="NF372" s="739"/>
      <c r="NG372" s="739"/>
      <c r="NH372" s="739">
        <v>3.86</v>
      </c>
      <c r="NI372" s="740">
        <f t="shared" si="223"/>
        <v>0</v>
      </c>
      <c r="NJ372" s="738">
        <f t="shared" si="249"/>
        <v>-0.0668877833056936</v>
      </c>
      <c r="NK372" s="741"/>
      <c r="NL372" s="742">
        <v>44562</v>
      </c>
      <c r="NM372" s="739">
        <f ca="1" t="shared" si="224"/>
        <v>17.1666666666667</v>
      </c>
      <c r="NN372" s="739">
        <f ca="1" t="shared" si="225"/>
        <v>515</v>
      </c>
      <c r="NO372" s="739">
        <v>37</v>
      </c>
      <c r="NP372" s="739">
        <f t="shared" si="226"/>
        <v>32</v>
      </c>
      <c r="NQ372" s="761">
        <f t="shared" si="227"/>
        <v>1.72972972972973</v>
      </c>
      <c r="NR372" s="739">
        <f ca="1" t="shared" si="228"/>
        <v>1.22592495408029</v>
      </c>
      <c r="NS372" s="739">
        <f t="shared" si="229"/>
        <v>0</v>
      </c>
      <c r="NT372" s="739"/>
      <c r="NU372" s="739">
        <f ca="1" t="shared" si="230"/>
        <v>1.86407766990291</v>
      </c>
      <c r="NV372" s="769">
        <f ca="1" t="shared" si="231"/>
        <v>0.0621359223300971</v>
      </c>
      <c r="NW372" s="769">
        <f ca="1" t="shared" si="232"/>
        <v>0</v>
      </c>
      <c r="NX372" s="739"/>
      <c r="NY372" s="739"/>
      <c r="NZ372" s="739"/>
      <c r="OA372" s="739"/>
      <c r="OB372" s="739"/>
      <c r="OC372" s="739"/>
      <c r="OD372" s="739"/>
      <c r="OE372" s="743">
        <f t="shared" si="233"/>
        <v>0</v>
      </c>
      <c r="OF372" s="743">
        <f t="shared" si="234"/>
        <v>32</v>
      </c>
      <c r="OG372" s="743">
        <f t="shared" si="235"/>
        <v>0</v>
      </c>
      <c r="OH372" s="743">
        <f t="shared" si="236"/>
        <v>0</v>
      </c>
      <c r="OI372" s="743">
        <f t="shared" si="237"/>
        <v>0</v>
      </c>
      <c r="OJ372" s="739">
        <f t="shared" si="238"/>
        <v>0</v>
      </c>
      <c r="OK372" s="739">
        <f t="shared" si="239"/>
        <v>0</v>
      </c>
      <c r="OL372" s="739">
        <f t="shared" si="240"/>
        <v>0</v>
      </c>
      <c r="OM372" s="739">
        <f t="shared" si="241"/>
        <v>0</v>
      </c>
      <c r="ON372" s="739">
        <f t="shared" si="242"/>
        <v>0</v>
      </c>
      <c r="OO372" s="739">
        <f t="shared" si="243"/>
        <v>0</v>
      </c>
      <c r="OP372" s="739"/>
      <c r="OQ372" s="739">
        <f t="shared" si="244"/>
        <v>0</v>
      </c>
      <c r="OR372" s="739">
        <f t="shared" si="245"/>
        <v>32</v>
      </c>
      <c r="OS372" s="739">
        <f t="shared" si="246"/>
        <v>0</v>
      </c>
      <c r="OT372" s="739">
        <f t="shared" si="247"/>
        <v>0</v>
      </c>
      <c r="OU372" s="739"/>
      <c r="OV372" s="739"/>
      <c r="OW372" s="739"/>
      <c r="OX372" s="739"/>
      <c r="OY372" s="739"/>
      <c r="OZ372" s="739"/>
      <c r="PA372" s="739"/>
      <c r="PB372" s="739"/>
      <c r="PC372" s="739"/>
      <c r="PD372" s="739"/>
      <c r="PE372" s="739"/>
      <c r="PF372" s="739"/>
      <c r="PG372" s="739"/>
      <c r="PI372" s="28">
        <v>0</v>
      </c>
      <c r="PJ372" s="28">
        <v>144</v>
      </c>
      <c r="PK372" s="28">
        <v>0</v>
      </c>
      <c r="PL372" s="28">
        <v>72</v>
      </c>
      <c r="PM372" s="28">
        <v>100</v>
      </c>
      <c r="PN372" s="28">
        <v>244</v>
      </c>
      <c r="PO372" s="28">
        <v>300</v>
      </c>
      <c r="PP372" s="28">
        <v>0</v>
      </c>
      <c r="PQ372" s="28">
        <v>144</v>
      </c>
      <c r="PR372" s="28">
        <v>64</v>
      </c>
      <c r="PS372" s="28">
        <v>360</v>
      </c>
      <c r="PT372" s="28">
        <v>0</v>
      </c>
      <c r="PU372" s="28">
        <v>50</v>
      </c>
      <c r="PV372" s="28">
        <v>1478</v>
      </c>
      <c r="PW372" s="28">
        <v>0</v>
      </c>
    </row>
    <row r="373" s="28" customFormat="1" customHeight="1" spans="1:439">
      <c r="A373" s="847" t="s">
        <v>2306</v>
      </c>
      <c r="B373" s="343"/>
      <c r="C373" s="95" t="s">
        <v>1917</v>
      </c>
      <c r="D373" s="95" t="s">
        <v>2249</v>
      </c>
      <c r="E373" s="411"/>
      <c r="F373" s="290" t="s">
        <v>2330</v>
      </c>
      <c r="G373" s="112" t="s">
        <v>864</v>
      </c>
      <c r="H373" s="113" t="s">
        <v>865</v>
      </c>
      <c r="I373" s="99">
        <f t="shared" si="250"/>
        <v>-120</v>
      </c>
      <c r="J373" s="100">
        <v>120</v>
      </c>
      <c r="K373" s="454">
        <v>-7</v>
      </c>
      <c r="L373" s="150">
        <f t="shared" si="215"/>
        <v>0</v>
      </c>
      <c r="M373" s="151">
        <f t="shared" si="216"/>
        <v>0</v>
      </c>
      <c r="N373" s="455"/>
      <c r="O373" s="35">
        <v>120</v>
      </c>
      <c r="P373" s="157"/>
      <c r="Q373" s="154">
        <f t="shared" si="217"/>
        <v>0</v>
      </c>
      <c r="R373" s="34">
        <f t="shared" si="218"/>
        <v>0</v>
      </c>
      <c r="S373" s="490"/>
      <c r="T373" s="490"/>
      <c r="U373" s="824"/>
      <c r="V373" s="824"/>
      <c r="W373" s="490"/>
      <c r="X373" s="489"/>
      <c r="Y373" s="505"/>
      <c r="Z373" s="505"/>
      <c r="AA373" s="505"/>
      <c r="AB373" s="505"/>
      <c r="AC373" s="505"/>
      <c r="AD373" s="505"/>
      <c r="AE373" s="505"/>
      <c r="AF373" s="490"/>
      <c r="AG373" s="490"/>
      <c r="AH373" s="490"/>
      <c r="AI373" s="490"/>
      <c r="AJ373" s="490"/>
      <c r="AK373" s="490"/>
      <c r="AL373" s="490"/>
      <c r="AM373" s="490"/>
      <c r="AN373" s="490"/>
      <c r="AO373" s="490"/>
      <c r="AP373" s="490"/>
      <c r="AQ373" s="490"/>
      <c r="AR373" s="490"/>
      <c r="AS373" s="490"/>
      <c r="AT373" s="490"/>
      <c r="AU373" s="490"/>
      <c r="AV373" s="490"/>
      <c r="AW373" s="490"/>
      <c r="AX373" s="490"/>
      <c r="AY373" s="100"/>
      <c r="AZ373" s="48">
        <v>7</v>
      </c>
      <c r="BA373" s="48"/>
      <c r="BB373" s="48"/>
      <c r="BC373" s="48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354"/>
      <c r="BT373" s="354"/>
      <c r="BU373" s="354"/>
      <c r="BV373" s="354"/>
      <c r="BW373" s="354"/>
      <c r="BX373" s="354"/>
      <c r="BY373" s="354"/>
      <c r="BZ373" s="354"/>
      <c r="CA373" s="354"/>
      <c r="CB373" s="354"/>
      <c r="CC373" s="354"/>
      <c r="CD373" s="354"/>
      <c r="CE373" s="354"/>
      <c r="CF373" s="354"/>
      <c r="CG373" s="354"/>
      <c r="CH373" s="354"/>
      <c r="CI373" s="354"/>
      <c r="CJ373" s="354"/>
      <c r="CK373" s="354"/>
      <c r="CL373" s="354"/>
      <c r="CM373" s="354"/>
      <c r="CN373" s="354"/>
      <c r="CO373" s="354"/>
      <c r="CP373" s="358"/>
      <c r="CQ373" s="48"/>
      <c r="CR373" s="354"/>
      <c r="CS373" s="354"/>
      <c r="CT373" s="355"/>
      <c r="CU373" s="354"/>
      <c r="CV373" s="354"/>
      <c r="CW373" s="354"/>
      <c r="CX373" s="354"/>
      <c r="CY373" s="354"/>
      <c r="CZ373" s="354"/>
      <c r="DA373" s="356"/>
      <c r="DB373" s="354"/>
      <c r="DC373" s="354">
        <v>100</v>
      </c>
      <c r="DD373" s="354"/>
      <c r="DE373" s="354"/>
      <c r="DF373" s="354"/>
      <c r="DG373" s="354"/>
      <c r="DH373" s="354"/>
      <c r="DI373" s="354"/>
      <c r="DJ373" s="354"/>
      <c r="DK373" s="354"/>
      <c r="DL373" s="354"/>
      <c r="DM373" s="354"/>
      <c r="DN373" s="354"/>
      <c r="DO373" s="354"/>
      <c r="DP373" s="354"/>
      <c r="DQ373" s="354"/>
      <c r="DR373" s="354"/>
      <c r="DS373" s="354"/>
      <c r="DT373" s="354"/>
      <c r="DU373" s="354"/>
      <c r="DV373" s="354"/>
      <c r="DW373" s="354"/>
      <c r="DX373" s="354"/>
      <c r="DY373" s="354"/>
      <c r="DZ373" s="357"/>
      <c r="EA373" s="356"/>
      <c r="EB373" s="356"/>
      <c r="EC373" s="356">
        <v>-37</v>
      </c>
      <c r="ED373" s="356"/>
      <c r="EE373" s="358"/>
      <c r="EF373" s="48"/>
      <c r="EG373" s="46"/>
      <c r="EH373" s="46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8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354"/>
      <c r="FR373" s="354"/>
      <c r="FS373" s="354"/>
      <c r="FT373" s="354"/>
      <c r="FU373" s="354"/>
      <c r="FV373" s="354"/>
      <c r="FW373" s="354"/>
      <c r="FX373" s="354"/>
      <c r="FY373" s="354"/>
      <c r="FZ373" s="354"/>
      <c r="GA373" s="354"/>
      <c r="GB373" s="354"/>
      <c r="GC373" s="354"/>
      <c r="GD373" s="354"/>
      <c r="GE373" s="354"/>
      <c r="GF373" s="354"/>
      <c r="GG373" s="354"/>
      <c r="GH373" s="354"/>
      <c r="GI373" s="354"/>
      <c r="GJ373" s="354"/>
      <c r="GK373" s="354"/>
      <c r="GL373" s="354"/>
      <c r="GM373" s="354"/>
      <c r="GN373" s="354"/>
      <c r="GO373" s="354"/>
      <c r="GP373" s="354"/>
      <c r="GQ373" s="354"/>
      <c r="GR373" s="354"/>
      <c r="GS373" s="354"/>
      <c r="GT373" s="354"/>
      <c r="GU373" s="354"/>
      <c r="GV373" s="354"/>
      <c r="GW373" s="354"/>
      <c r="GX373" s="354"/>
      <c r="GY373" s="354"/>
      <c r="GZ373" s="354"/>
      <c r="HA373" s="354"/>
      <c r="HB373" s="354"/>
      <c r="HC373" s="354"/>
      <c r="HD373" s="354"/>
      <c r="HE373" s="354"/>
      <c r="HF373" s="354"/>
      <c r="HG373" s="354"/>
      <c r="HH373" s="354"/>
      <c r="HI373" s="354"/>
      <c r="HJ373" s="354"/>
      <c r="HK373" s="354"/>
      <c r="HL373" s="354"/>
      <c r="HM373" s="354"/>
      <c r="HN373" s="354"/>
      <c r="HO373" s="354"/>
      <c r="HP373" s="354"/>
      <c r="HQ373" s="354"/>
      <c r="HR373" s="354"/>
      <c r="HS373" s="354"/>
      <c r="HT373" s="354"/>
      <c r="HU373" s="354"/>
      <c r="HV373" s="354"/>
      <c r="HW373" s="354"/>
      <c r="HX373" s="354"/>
      <c r="HY373" s="354"/>
      <c r="HZ373" s="354"/>
      <c r="IA373" s="354"/>
      <c r="IB373" s="354"/>
      <c r="IC373" s="354"/>
      <c r="ID373" s="354"/>
      <c r="IE373" s="354"/>
      <c r="IF373" s="354"/>
      <c r="IG373" s="354"/>
      <c r="IH373" s="354"/>
      <c r="II373" s="354"/>
      <c r="IJ373" s="354"/>
      <c r="IK373" s="354"/>
      <c r="IL373" s="354"/>
      <c r="IM373" s="354"/>
      <c r="IN373" s="354"/>
      <c r="IO373" s="354"/>
      <c r="IP373" s="354"/>
      <c r="IQ373" s="354"/>
      <c r="IR373" s="50"/>
      <c r="IS373" s="47"/>
      <c r="IT373" s="47"/>
      <c r="IU373" s="47"/>
      <c r="IV373" s="47"/>
      <c r="IW373" s="47"/>
      <c r="IX373" s="47"/>
      <c r="IY373" s="47"/>
      <c r="IZ373" s="47"/>
      <c r="JA373" s="47"/>
      <c r="JB373" s="47"/>
      <c r="JC373" s="47"/>
      <c r="JD373" s="47"/>
      <c r="JE373" s="47"/>
      <c r="JF373" s="47"/>
      <c r="JG373" s="47"/>
      <c r="JH373" s="47"/>
      <c r="JI373" s="47"/>
      <c r="JJ373" s="47"/>
      <c r="JK373" s="47"/>
      <c r="JL373" s="354"/>
      <c r="JM373" s="354"/>
      <c r="JN373" s="354"/>
      <c r="JO373" s="354"/>
      <c r="JP373" s="354"/>
      <c r="JQ373" s="354"/>
      <c r="JR373" s="354"/>
      <c r="JS373" s="354"/>
      <c r="JT373" s="354"/>
      <c r="JU373" s="354"/>
      <c r="JV373" s="354"/>
      <c r="JW373" s="354"/>
      <c r="JX373" s="354"/>
      <c r="JY373" s="354"/>
      <c r="JZ373" s="354"/>
      <c r="KA373" s="354"/>
      <c r="KB373" s="354"/>
      <c r="KC373" s="354"/>
      <c r="KD373" s="354"/>
      <c r="KE373" s="354"/>
      <c r="KF373" s="354"/>
      <c r="KG373" s="354"/>
      <c r="KH373" s="354"/>
      <c r="KI373" s="354"/>
      <c r="KJ373" s="354"/>
      <c r="KK373" s="354"/>
      <c r="KL373" s="354"/>
      <c r="KM373" s="354"/>
      <c r="KN373" s="354"/>
      <c r="KO373" s="354"/>
      <c r="KP373" s="354"/>
      <c r="KQ373" s="354"/>
      <c r="KR373" s="354"/>
      <c r="KS373" s="354"/>
      <c r="KT373" s="354"/>
      <c r="KU373" s="354"/>
      <c r="KV373" s="51"/>
      <c r="KW373" s="47"/>
      <c r="KX373" s="47"/>
      <c r="KY373" s="47"/>
      <c r="KZ373" s="47">
        <v>50</v>
      </c>
      <c r="LA373" s="47"/>
      <c r="LB373" s="47"/>
      <c r="LC373" s="47"/>
      <c r="LD373" s="361"/>
      <c r="LE373" s="361"/>
      <c r="LF373" s="361"/>
      <c r="LG373" s="361"/>
      <c r="LH373" s="361"/>
      <c r="LI373" s="361"/>
      <c r="LJ373" s="361"/>
      <c r="LK373" s="361"/>
      <c r="LL373" s="361"/>
      <c r="LM373" s="361"/>
      <c r="LN373" s="361"/>
      <c r="LO373" s="361"/>
      <c r="LP373" s="361"/>
      <c r="LQ373" s="354"/>
      <c r="LR373" s="354"/>
      <c r="LS373" s="354"/>
      <c r="LT373" s="354"/>
      <c r="LU373" s="354"/>
      <c r="LV373" s="354"/>
      <c r="LW373" s="51"/>
      <c r="LX373" s="354"/>
      <c r="LY373" s="354"/>
      <c r="LZ373" s="354"/>
      <c r="MA373" s="354"/>
      <c r="MB373" s="363"/>
      <c r="MC373" s="363"/>
      <c r="MD373" s="354"/>
      <c r="ME373" s="354"/>
      <c r="MF373" s="354"/>
      <c r="MG373" s="354"/>
      <c r="MH373" s="354"/>
      <c r="MI373" s="354"/>
      <c r="MJ373" s="354"/>
      <c r="MK373" s="354"/>
      <c r="ML373" s="354"/>
      <c r="MM373" s="354"/>
      <c r="MN373" s="354"/>
      <c r="MO373" s="354"/>
      <c r="MP373" s="354"/>
      <c r="MQ373" s="354"/>
      <c r="MR373" s="354"/>
      <c r="MS373" s="51"/>
      <c r="MT373" s="364">
        <f t="shared" si="219"/>
        <v>0</v>
      </c>
      <c r="MU373" s="365">
        <f t="shared" si="220"/>
        <v>50</v>
      </c>
      <c r="MV373" s="366">
        <f t="shared" si="221"/>
        <v>50</v>
      </c>
      <c r="MW373" s="365">
        <v>1446</v>
      </c>
      <c r="MX373" s="365">
        <v>1616</v>
      </c>
      <c r="MY373" s="54"/>
      <c r="MZ373" s="708"/>
      <c r="NA373" s="708">
        <v>0.54</v>
      </c>
      <c r="NB373" s="709">
        <f t="shared" si="222"/>
        <v>27</v>
      </c>
      <c r="NC373" s="710">
        <v>4.41</v>
      </c>
      <c r="ND373" s="710">
        <v>3.86</v>
      </c>
      <c r="NE373" s="738">
        <f t="shared" si="248"/>
        <v>-0.0668877833056936</v>
      </c>
      <c r="NF373" s="739"/>
      <c r="NG373" s="739"/>
      <c r="NH373" s="739">
        <v>3.86</v>
      </c>
      <c r="NI373" s="740">
        <f t="shared" si="223"/>
        <v>0</v>
      </c>
      <c r="NJ373" s="738">
        <f t="shared" si="249"/>
        <v>-0.0668877833056936</v>
      </c>
      <c r="NK373" s="741"/>
      <c r="NL373" s="742">
        <v>44562</v>
      </c>
      <c r="NM373" s="739">
        <f ca="1" t="shared" si="224"/>
        <v>17.1666666666667</v>
      </c>
      <c r="NN373" s="739">
        <f ca="1" t="shared" si="225"/>
        <v>515</v>
      </c>
      <c r="NO373" s="739">
        <v>120</v>
      </c>
      <c r="NP373" s="739">
        <f t="shared" si="226"/>
        <v>50</v>
      </c>
      <c r="NQ373" s="761">
        <f t="shared" si="227"/>
        <v>0.833333333333333</v>
      </c>
      <c r="NR373" s="739">
        <f ca="1" t="shared" si="228"/>
        <v>0.590614886731391</v>
      </c>
      <c r="NS373" s="739">
        <f t="shared" si="229"/>
        <v>0</v>
      </c>
      <c r="NT373" s="739"/>
      <c r="NU373" s="739">
        <f ca="1" t="shared" si="230"/>
        <v>2.9126213592233</v>
      </c>
      <c r="NV373" s="769">
        <f ca="1" t="shared" si="231"/>
        <v>0.0970873786407767</v>
      </c>
      <c r="NW373" s="769">
        <f ca="1" t="shared" si="232"/>
        <v>0</v>
      </c>
      <c r="NX373" s="739"/>
      <c r="NY373" s="739"/>
      <c r="NZ373" s="739"/>
      <c r="OA373" s="739"/>
      <c r="OB373" s="739"/>
      <c r="OC373" s="739"/>
      <c r="OD373" s="739"/>
      <c r="OE373" s="743">
        <f t="shared" si="233"/>
        <v>0</v>
      </c>
      <c r="OF373" s="743">
        <f t="shared" si="234"/>
        <v>50</v>
      </c>
      <c r="OG373" s="743">
        <f t="shared" si="235"/>
        <v>0</v>
      </c>
      <c r="OH373" s="743">
        <f t="shared" si="236"/>
        <v>0</v>
      </c>
      <c r="OI373" s="743">
        <f t="shared" si="237"/>
        <v>0</v>
      </c>
      <c r="OJ373" s="739">
        <f t="shared" si="238"/>
        <v>0</v>
      </c>
      <c r="OK373" s="739">
        <f t="shared" si="239"/>
        <v>0</v>
      </c>
      <c r="OL373" s="739">
        <f t="shared" si="240"/>
        <v>0</v>
      </c>
      <c r="OM373" s="739">
        <f t="shared" si="241"/>
        <v>0</v>
      </c>
      <c r="ON373" s="739">
        <f t="shared" si="242"/>
        <v>0</v>
      </c>
      <c r="OO373" s="739">
        <f t="shared" si="243"/>
        <v>0</v>
      </c>
      <c r="OP373" s="739"/>
      <c r="OQ373" s="739">
        <f t="shared" si="244"/>
        <v>0</v>
      </c>
      <c r="OR373" s="739">
        <f t="shared" si="245"/>
        <v>50</v>
      </c>
      <c r="OS373" s="739">
        <f t="shared" si="246"/>
        <v>0</v>
      </c>
      <c r="OT373" s="739">
        <f t="shared" si="247"/>
        <v>0</v>
      </c>
      <c r="OU373" s="739"/>
      <c r="OV373" s="739"/>
      <c r="OW373" s="739"/>
      <c r="OX373" s="739"/>
      <c r="OY373" s="739"/>
      <c r="OZ373" s="739"/>
      <c r="PA373" s="739"/>
      <c r="PB373" s="739"/>
      <c r="PC373" s="739"/>
      <c r="PD373" s="739"/>
      <c r="PE373" s="739"/>
      <c r="PF373" s="739"/>
      <c r="PG373" s="739"/>
      <c r="PI373" s="28">
        <v>0</v>
      </c>
      <c r="PJ373" s="28">
        <v>144</v>
      </c>
      <c r="PK373" s="28">
        <v>0</v>
      </c>
      <c r="PL373" s="28">
        <v>0</v>
      </c>
      <c r="PM373" s="28">
        <v>0</v>
      </c>
      <c r="PN373" s="28">
        <v>144</v>
      </c>
      <c r="PO373" s="28">
        <v>0</v>
      </c>
      <c r="PP373" s="28">
        <v>0</v>
      </c>
      <c r="PQ373" s="28">
        <v>144</v>
      </c>
      <c r="PR373" s="28">
        <v>64</v>
      </c>
      <c r="PS373" s="28">
        <v>500</v>
      </c>
      <c r="PT373" s="28">
        <v>800</v>
      </c>
      <c r="PU373" s="28">
        <v>50</v>
      </c>
      <c r="PV373" s="28">
        <v>1846</v>
      </c>
      <c r="PW373" s="28">
        <v>400</v>
      </c>
    </row>
    <row r="374" s="28" customFormat="1" customHeight="1" spans="1:439">
      <c r="A374" s="847" t="s">
        <v>1334</v>
      </c>
      <c r="B374" s="343"/>
      <c r="C374" s="95" t="s">
        <v>2331</v>
      </c>
      <c r="D374" s="95" t="s">
        <v>2332</v>
      </c>
      <c r="E374" s="411"/>
      <c r="F374" s="290" t="s">
        <v>2333</v>
      </c>
      <c r="G374" s="112" t="s">
        <v>801</v>
      </c>
      <c r="H374" s="113" t="s">
        <v>802</v>
      </c>
      <c r="I374" s="99">
        <f t="shared" si="250"/>
        <v>-12</v>
      </c>
      <c r="J374" s="100">
        <v>336</v>
      </c>
      <c r="K374" s="454">
        <v>0</v>
      </c>
      <c r="L374" s="150">
        <f t="shared" si="215"/>
        <v>324</v>
      </c>
      <c r="M374" s="151">
        <f t="shared" si="216"/>
        <v>324</v>
      </c>
      <c r="N374" s="455"/>
      <c r="O374" s="37">
        <v>336</v>
      </c>
      <c r="P374" s="36"/>
      <c r="Q374" s="33">
        <f t="shared" si="217"/>
        <v>0</v>
      </c>
      <c r="R374" s="34">
        <f t="shared" si="218"/>
        <v>0</v>
      </c>
      <c r="S374" s="346"/>
      <c r="T374" s="346"/>
      <c r="U374" s="824"/>
      <c r="V374" s="824"/>
      <c r="W374" s="346"/>
      <c r="X374" s="347"/>
      <c r="Y374" s="348"/>
      <c r="Z374" s="348"/>
      <c r="AA374" s="348"/>
      <c r="AB374" s="348"/>
      <c r="AC374" s="348"/>
      <c r="AD374" s="348"/>
      <c r="AE374" s="348"/>
      <c r="AF374" s="346"/>
      <c r="AG374" s="346"/>
      <c r="AH374" s="346"/>
      <c r="AI374" s="346"/>
      <c r="AJ374" s="346"/>
      <c r="AK374" s="346"/>
      <c r="AL374" s="346"/>
      <c r="AM374" s="346"/>
      <c r="AN374" s="346"/>
      <c r="AO374" s="346"/>
      <c r="AP374" s="346"/>
      <c r="AQ374" s="346"/>
      <c r="AR374" s="346"/>
      <c r="AS374" s="346"/>
      <c r="AT374" s="346"/>
      <c r="AU374" s="346"/>
      <c r="AV374" s="346"/>
      <c r="AW374" s="346"/>
      <c r="AX374" s="346"/>
      <c r="AY374" s="349"/>
      <c r="AZ374" s="48"/>
      <c r="BA374" s="48"/>
      <c r="BB374" s="48"/>
      <c r="BC374" s="48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354"/>
      <c r="BT374" s="354"/>
      <c r="BU374" s="354"/>
      <c r="BV374" s="354"/>
      <c r="BW374" s="354"/>
      <c r="BX374" s="354"/>
      <c r="BY374" s="354"/>
      <c r="BZ374" s="354"/>
      <c r="CA374" s="354"/>
      <c r="CB374" s="354"/>
      <c r="CC374" s="354"/>
      <c r="CD374" s="354"/>
      <c r="CE374" s="354"/>
      <c r="CF374" s="354"/>
      <c r="CG374" s="354"/>
      <c r="CH374" s="354"/>
      <c r="CI374" s="354"/>
      <c r="CJ374" s="354"/>
      <c r="CK374" s="354"/>
      <c r="CL374" s="354"/>
      <c r="CM374" s="354"/>
      <c r="CN374" s="354"/>
      <c r="CO374" s="354"/>
      <c r="CP374" s="358"/>
      <c r="CQ374" s="48"/>
      <c r="CR374" s="354"/>
      <c r="CS374" s="354"/>
      <c r="CT374" s="355"/>
      <c r="CU374" s="354"/>
      <c r="CV374" s="354"/>
      <c r="CW374" s="354"/>
      <c r="CX374" s="354"/>
      <c r="CY374" s="354"/>
      <c r="CZ374" s="354"/>
      <c r="DA374" s="356"/>
      <c r="DB374" s="354"/>
      <c r="DC374" s="354"/>
      <c r="DD374" s="354"/>
      <c r="DE374" s="354"/>
      <c r="DF374" s="354"/>
      <c r="DG374" s="354"/>
      <c r="DH374" s="354"/>
      <c r="DI374" s="354"/>
      <c r="DJ374" s="354"/>
      <c r="DK374" s="354"/>
      <c r="DL374" s="354"/>
      <c r="DM374" s="354"/>
      <c r="DN374" s="354"/>
      <c r="DO374" s="354"/>
      <c r="DP374" s="354"/>
      <c r="DQ374" s="354"/>
      <c r="DR374" s="354"/>
      <c r="DS374" s="354"/>
      <c r="DT374" s="354"/>
      <c r="DU374" s="354"/>
      <c r="DV374" s="354"/>
      <c r="DW374" s="354"/>
      <c r="DX374" s="354"/>
      <c r="DY374" s="354"/>
      <c r="DZ374" s="357"/>
      <c r="EA374" s="356"/>
      <c r="EB374" s="356"/>
      <c r="EC374" s="356"/>
      <c r="ED374" s="356"/>
      <c r="EE374" s="358"/>
      <c r="EF374" s="48"/>
      <c r="EG374" s="46"/>
      <c r="EH374" s="46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8"/>
      <c r="EU374" s="47"/>
      <c r="EV374" s="47"/>
      <c r="EW374" s="47">
        <v>12</v>
      </c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354"/>
      <c r="FR374" s="354"/>
      <c r="FS374" s="354"/>
      <c r="FT374" s="354"/>
      <c r="FU374" s="354"/>
      <c r="FV374" s="354"/>
      <c r="FW374" s="354"/>
      <c r="FX374" s="354"/>
      <c r="FY374" s="354"/>
      <c r="FZ374" s="354"/>
      <c r="GA374" s="354"/>
      <c r="GB374" s="354"/>
      <c r="GC374" s="354"/>
      <c r="GD374" s="354"/>
      <c r="GE374" s="354"/>
      <c r="GF374" s="354"/>
      <c r="GG374" s="354"/>
      <c r="GH374" s="354"/>
      <c r="GI374" s="354"/>
      <c r="GJ374" s="354"/>
      <c r="GK374" s="354"/>
      <c r="GL374" s="354"/>
      <c r="GM374" s="354"/>
      <c r="GN374" s="354"/>
      <c r="GO374" s="354"/>
      <c r="GP374" s="354"/>
      <c r="GQ374" s="354"/>
      <c r="GR374" s="354"/>
      <c r="GS374" s="354"/>
      <c r="GT374" s="354"/>
      <c r="GU374" s="354"/>
      <c r="GV374" s="354"/>
      <c r="GW374" s="354"/>
      <c r="GX374" s="354"/>
      <c r="GY374" s="354"/>
      <c r="GZ374" s="354"/>
      <c r="HA374" s="354"/>
      <c r="HB374" s="354"/>
      <c r="HC374" s="354"/>
      <c r="HD374" s="354"/>
      <c r="HE374" s="354"/>
      <c r="HF374" s="354"/>
      <c r="HG374" s="354"/>
      <c r="HH374" s="354"/>
      <c r="HI374" s="354"/>
      <c r="HJ374" s="354"/>
      <c r="HK374" s="354"/>
      <c r="HL374" s="354"/>
      <c r="HM374" s="354"/>
      <c r="HN374" s="354"/>
      <c r="HO374" s="354"/>
      <c r="HP374" s="354"/>
      <c r="HQ374" s="354"/>
      <c r="HR374" s="354"/>
      <c r="HS374" s="354"/>
      <c r="HT374" s="354"/>
      <c r="HU374" s="354"/>
      <c r="HV374" s="354"/>
      <c r="HW374" s="354"/>
      <c r="HX374" s="354"/>
      <c r="HY374" s="354"/>
      <c r="HZ374" s="354"/>
      <c r="IA374" s="354"/>
      <c r="IB374" s="354"/>
      <c r="IC374" s="354"/>
      <c r="ID374" s="354"/>
      <c r="IE374" s="354"/>
      <c r="IF374" s="354"/>
      <c r="IG374" s="354"/>
      <c r="IH374" s="354"/>
      <c r="II374" s="354"/>
      <c r="IJ374" s="354"/>
      <c r="IK374" s="354"/>
      <c r="IL374" s="354"/>
      <c r="IM374" s="354"/>
      <c r="IN374" s="354"/>
      <c r="IO374" s="354"/>
      <c r="IP374" s="354"/>
      <c r="IQ374" s="354"/>
      <c r="IR374" s="50"/>
      <c r="IS374" s="47"/>
      <c r="IT374" s="47"/>
      <c r="IU374" s="47"/>
      <c r="IV374" s="47"/>
      <c r="IW374" s="47"/>
      <c r="IX374" s="47"/>
      <c r="IY374" s="47"/>
      <c r="IZ374" s="47"/>
      <c r="JA374" s="47"/>
      <c r="JB374" s="47"/>
      <c r="JC374" s="47"/>
      <c r="JD374" s="47"/>
      <c r="JE374" s="47"/>
      <c r="JF374" s="47"/>
      <c r="JG374" s="47"/>
      <c r="JH374" s="47"/>
      <c r="JI374" s="47"/>
      <c r="JJ374" s="47"/>
      <c r="JK374" s="47"/>
      <c r="JL374" s="354"/>
      <c r="JM374" s="354"/>
      <c r="JN374" s="354"/>
      <c r="JO374" s="354"/>
      <c r="JP374" s="354"/>
      <c r="JQ374" s="354"/>
      <c r="JR374" s="354"/>
      <c r="JS374" s="354"/>
      <c r="JT374" s="354"/>
      <c r="JU374" s="354"/>
      <c r="JV374" s="354"/>
      <c r="JW374" s="354"/>
      <c r="JX374" s="354"/>
      <c r="JY374" s="354"/>
      <c r="JZ374" s="354"/>
      <c r="KA374" s="354"/>
      <c r="KB374" s="354"/>
      <c r="KC374" s="354"/>
      <c r="KD374" s="354"/>
      <c r="KE374" s="354"/>
      <c r="KF374" s="354"/>
      <c r="KG374" s="354"/>
      <c r="KH374" s="354"/>
      <c r="KI374" s="354"/>
      <c r="KJ374" s="354"/>
      <c r="KK374" s="354"/>
      <c r="KL374" s="354"/>
      <c r="KM374" s="354"/>
      <c r="KN374" s="354"/>
      <c r="KO374" s="354"/>
      <c r="KP374" s="354"/>
      <c r="KQ374" s="354"/>
      <c r="KR374" s="354"/>
      <c r="KS374" s="354"/>
      <c r="KT374" s="354"/>
      <c r="KU374" s="354"/>
      <c r="KV374" s="51"/>
      <c r="KW374" s="47"/>
      <c r="KX374" s="47"/>
      <c r="KY374" s="47"/>
      <c r="KZ374" s="47"/>
      <c r="LA374" s="47"/>
      <c r="LB374" s="47"/>
      <c r="LC374" s="47"/>
      <c r="LD374" s="361"/>
      <c r="LE374" s="361"/>
      <c r="LF374" s="361"/>
      <c r="LG374" s="361"/>
      <c r="LH374" s="361"/>
      <c r="LI374" s="361"/>
      <c r="LJ374" s="361"/>
      <c r="LK374" s="361"/>
      <c r="LL374" s="361"/>
      <c r="LM374" s="361"/>
      <c r="LN374" s="361"/>
      <c r="LO374" s="361"/>
      <c r="LP374" s="361"/>
      <c r="LQ374" s="354"/>
      <c r="LR374" s="354"/>
      <c r="LS374" s="354"/>
      <c r="LT374" s="354"/>
      <c r="LU374" s="354"/>
      <c r="LV374" s="354"/>
      <c r="LW374" s="51"/>
      <c r="LX374" s="354"/>
      <c r="LY374" s="354"/>
      <c r="LZ374" s="354"/>
      <c r="MA374" s="354"/>
      <c r="MB374" s="363"/>
      <c r="MC374" s="363"/>
      <c r="MD374" s="354"/>
      <c r="ME374" s="354"/>
      <c r="MF374" s="354"/>
      <c r="MG374" s="354"/>
      <c r="MH374" s="354"/>
      <c r="MI374" s="354"/>
      <c r="MJ374" s="354"/>
      <c r="MK374" s="354"/>
      <c r="ML374" s="354"/>
      <c r="MM374" s="354"/>
      <c r="MN374" s="354"/>
      <c r="MO374" s="354"/>
      <c r="MP374" s="354"/>
      <c r="MQ374" s="354"/>
      <c r="MR374" s="354"/>
      <c r="MS374" s="51"/>
      <c r="MT374" s="364">
        <f t="shared" si="219"/>
        <v>12</v>
      </c>
      <c r="MU374" s="365">
        <f t="shared" si="220"/>
        <v>0</v>
      </c>
      <c r="MV374" s="366">
        <f t="shared" si="221"/>
        <v>12</v>
      </c>
      <c r="MW374" s="365">
        <v>1686</v>
      </c>
      <c r="MX374" s="365">
        <v>633</v>
      </c>
      <c r="MY374" s="54"/>
      <c r="MZ374" s="708"/>
      <c r="NA374" s="708">
        <v>1.73</v>
      </c>
      <c r="NB374" s="709">
        <f t="shared" si="222"/>
        <v>20.76</v>
      </c>
      <c r="NC374" s="710"/>
      <c r="ND374" s="710">
        <v>12</v>
      </c>
      <c r="NE374" s="738">
        <f t="shared" si="248"/>
        <v>-0.0352859977568805</v>
      </c>
      <c r="NF374" s="739"/>
      <c r="NG374" s="739"/>
      <c r="NH374" s="739">
        <v>12</v>
      </c>
      <c r="NI374" s="740">
        <f t="shared" si="223"/>
        <v>3888</v>
      </c>
      <c r="NJ374" s="738">
        <f t="shared" si="249"/>
        <v>-0.0352859977568805</v>
      </c>
      <c r="NK374" s="741"/>
      <c r="NL374" s="742">
        <v>44562</v>
      </c>
      <c r="NM374" s="739">
        <f ca="1" t="shared" si="224"/>
        <v>17.1666666666667</v>
      </c>
      <c r="NN374" s="739">
        <f ca="1" t="shared" si="225"/>
        <v>515</v>
      </c>
      <c r="NO374" s="739">
        <v>336</v>
      </c>
      <c r="NP374" s="739">
        <f t="shared" si="226"/>
        <v>12</v>
      </c>
      <c r="NQ374" s="761">
        <f t="shared" si="227"/>
        <v>0.0363636363636364</v>
      </c>
      <c r="NR374" s="739">
        <f ca="1" t="shared" si="228"/>
        <v>0.0257722859664607</v>
      </c>
      <c r="NS374" s="739">
        <f t="shared" si="229"/>
        <v>324</v>
      </c>
      <c r="NT374" s="739"/>
      <c r="NU374" s="739">
        <f ca="1" t="shared" si="230"/>
        <v>0.699029126213592</v>
      </c>
      <c r="NV374" s="769">
        <f ca="1" t="shared" si="231"/>
        <v>0.0233009708737864</v>
      </c>
      <c r="NW374" s="769">
        <f ca="1" t="shared" si="232"/>
        <v>13905</v>
      </c>
      <c r="NX374" s="739"/>
      <c r="NY374" s="739"/>
      <c r="NZ374" s="739"/>
      <c r="OA374" s="739"/>
      <c r="OB374" s="739"/>
      <c r="OC374" s="739"/>
      <c r="OD374" s="739"/>
      <c r="OE374" s="743">
        <f t="shared" si="233"/>
        <v>0</v>
      </c>
      <c r="OF374" s="743">
        <f t="shared" si="234"/>
        <v>0</v>
      </c>
      <c r="OG374" s="743">
        <f t="shared" si="235"/>
        <v>12</v>
      </c>
      <c r="OH374" s="743">
        <f t="shared" si="236"/>
        <v>0</v>
      </c>
      <c r="OI374" s="743">
        <f t="shared" si="237"/>
        <v>0</v>
      </c>
      <c r="OJ374" s="739">
        <f t="shared" si="238"/>
        <v>0</v>
      </c>
      <c r="OK374" s="739">
        <f t="shared" si="239"/>
        <v>0</v>
      </c>
      <c r="OL374" s="739">
        <f t="shared" si="240"/>
        <v>0</v>
      </c>
      <c r="OM374" s="739">
        <f t="shared" si="241"/>
        <v>0</v>
      </c>
      <c r="ON374" s="739">
        <f t="shared" si="242"/>
        <v>0</v>
      </c>
      <c r="OO374" s="739">
        <f t="shared" si="243"/>
        <v>0</v>
      </c>
      <c r="OP374" s="739"/>
      <c r="OQ374" s="739">
        <f t="shared" si="244"/>
        <v>0</v>
      </c>
      <c r="OR374" s="739">
        <f t="shared" si="245"/>
        <v>12</v>
      </c>
      <c r="OS374" s="739">
        <f t="shared" si="246"/>
        <v>0</v>
      </c>
      <c r="OT374" s="739">
        <f t="shared" si="247"/>
        <v>0</v>
      </c>
      <c r="OU374" s="739"/>
      <c r="OV374" s="739"/>
      <c r="OW374" s="739"/>
      <c r="OX374" s="739"/>
      <c r="OY374" s="739"/>
      <c r="OZ374" s="739"/>
      <c r="PA374" s="739"/>
      <c r="PB374" s="739"/>
      <c r="PC374" s="739"/>
      <c r="PD374" s="739"/>
      <c r="PE374" s="739"/>
      <c r="PF374" s="739"/>
      <c r="PG374" s="739"/>
      <c r="PI374" s="28">
        <v>0</v>
      </c>
      <c r="PJ374" s="28">
        <v>0</v>
      </c>
      <c r="PK374" s="28">
        <v>90</v>
      </c>
      <c r="PL374" s="28">
        <v>72</v>
      </c>
      <c r="PM374" s="28">
        <v>0</v>
      </c>
      <c r="PN374" s="28">
        <v>0</v>
      </c>
      <c r="PO374" s="28">
        <v>0</v>
      </c>
      <c r="PP374" s="28">
        <v>1404</v>
      </c>
      <c r="PQ374" s="28">
        <v>120</v>
      </c>
      <c r="PR374" s="28">
        <v>0</v>
      </c>
      <c r="PS374" s="28">
        <v>0</v>
      </c>
      <c r="PT374" s="28">
        <v>0</v>
      </c>
      <c r="PU374" s="28">
        <v>0</v>
      </c>
      <c r="PV374" s="28">
        <v>1686</v>
      </c>
      <c r="PW374" s="28">
        <v>0</v>
      </c>
    </row>
    <row r="375" s="28" customFormat="1" customHeight="1" spans="1:439">
      <c r="A375" s="847" t="s">
        <v>1334</v>
      </c>
      <c r="B375" s="343"/>
      <c r="C375" s="95" t="s">
        <v>2331</v>
      </c>
      <c r="D375" s="95" t="s">
        <v>2334</v>
      </c>
      <c r="E375" s="411"/>
      <c r="F375" s="290" t="s">
        <v>2335</v>
      </c>
      <c r="G375" s="112" t="s">
        <v>819</v>
      </c>
      <c r="H375" s="113" t="s">
        <v>820</v>
      </c>
      <c r="I375" s="99">
        <f t="shared" si="250"/>
        <v>-1</v>
      </c>
      <c r="J375" s="100">
        <v>608</v>
      </c>
      <c r="K375" s="454">
        <v>-1</v>
      </c>
      <c r="L375" s="150">
        <f t="shared" si="215"/>
        <v>607</v>
      </c>
      <c r="M375" s="151">
        <f t="shared" si="216"/>
        <v>607</v>
      </c>
      <c r="N375" s="455"/>
      <c r="O375" s="35">
        <v>608</v>
      </c>
      <c r="P375" s="36"/>
      <c r="Q375" s="33">
        <f t="shared" si="217"/>
        <v>0</v>
      </c>
      <c r="R375" s="34">
        <f t="shared" si="218"/>
        <v>0</v>
      </c>
      <c r="S375" s="346"/>
      <c r="T375" s="346"/>
      <c r="U375" s="824"/>
      <c r="V375" s="824"/>
      <c r="W375" s="346"/>
      <c r="X375" s="347"/>
      <c r="Y375" s="348"/>
      <c r="Z375" s="348"/>
      <c r="AA375" s="348"/>
      <c r="AB375" s="348"/>
      <c r="AC375" s="348"/>
      <c r="AD375" s="348"/>
      <c r="AE375" s="348"/>
      <c r="AF375" s="346"/>
      <c r="AG375" s="346"/>
      <c r="AH375" s="346"/>
      <c r="AI375" s="346"/>
      <c r="AJ375" s="346"/>
      <c r="AK375" s="346"/>
      <c r="AL375" s="346"/>
      <c r="AM375" s="346"/>
      <c r="AN375" s="346"/>
      <c r="AO375" s="346"/>
      <c r="AP375" s="346"/>
      <c r="AQ375" s="346"/>
      <c r="AR375" s="346"/>
      <c r="AS375" s="346"/>
      <c r="AT375" s="346"/>
      <c r="AU375" s="346"/>
      <c r="AV375" s="346"/>
      <c r="AW375" s="346"/>
      <c r="AX375" s="346"/>
      <c r="AY375" s="349"/>
      <c r="AZ375" s="48">
        <v>1</v>
      </c>
      <c r="BA375" s="48"/>
      <c r="BB375" s="48"/>
      <c r="BC375" s="48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354"/>
      <c r="BT375" s="354"/>
      <c r="BU375" s="354"/>
      <c r="BV375" s="354"/>
      <c r="BW375" s="354"/>
      <c r="BX375" s="354"/>
      <c r="BY375" s="354"/>
      <c r="BZ375" s="354"/>
      <c r="CA375" s="354"/>
      <c r="CB375" s="354"/>
      <c r="CC375" s="354"/>
      <c r="CD375" s="354"/>
      <c r="CE375" s="354"/>
      <c r="CF375" s="354"/>
      <c r="CG375" s="354"/>
      <c r="CH375" s="354"/>
      <c r="CI375" s="354"/>
      <c r="CJ375" s="354"/>
      <c r="CK375" s="354"/>
      <c r="CL375" s="354"/>
      <c r="CM375" s="354"/>
      <c r="CN375" s="354"/>
      <c r="CO375" s="354"/>
      <c r="CP375" s="358"/>
      <c r="CQ375" s="48"/>
      <c r="CR375" s="354"/>
      <c r="CS375" s="354"/>
      <c r="CT375" s="355"/>
      <c r="CU375" s="354"/>
      <c r="CV375" s="354"/>
      <c r="CW375" s="354"/>
      <c r="CX375" s="354"/>
      <c r="CY375" s="354"/>
      <c r="CZ375" s="354"/>
      <c r="DA375" s="356"/>
      <c r="DB375" s="354"/>
      <c r="DC375" s="354"/>
      <c r="DD375" s="354"/>
      <c r="DE375" s="354"/>
      <c r="DF375" s="354"/>
      <c r="DG375" s="354"/>
      <c r="DH375" s="354"/>
      <c r="DI375" s="354"/>
      <c r="DJ375" s="354"/>
      <c r="DK375" s="354"/>
      <c r="DL375" s="354"/>
      <c r="DM375" s="354"/>
      <c r="DN375" s="354"/>
      <c r="DO375" s="354"/>
      <c r="DP375" s="354"/>
      <c r="DQ375" s="354"/>
      <c r="DR375" s="354"/>
      <c r="DS375" s="354"/>
      <c r="DT375" s="354"/>
      <c r="DU375" s="354"/>
      <c r="DV375" s="354"/>
      <c r="DW375" s="354"/>
      <c r="DX375" s="354"/>
      <c r="DY375" s="354"/>
      <c r="DZ375" s="357"/>
      <c r="EA375" s="356"/>
      <c r="EB375" s="356"/>
      <c r="EC375" s="356"/>
      <c r="ED375" s="356"/>
      <c r="EE375" s="358"/>
      <c r="EF375" s="48"/>
      <c r="EG375" s="46"/>
      <c r="EH375" s="46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8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354"/>
      <c r="FR375" s="354"/>
      <c r="FS375" s="354"/>
      <c r="FT375" s="354"/>
      <c r="FU375" s="354"/>
      <c r="FV375" s="354"/>
      <c r="FW375" s="354"/>
      <c r="FX375" s="354"/>
      <c r="FY375" s="354"/>
      <c r="FZ375" s="354"/>
      <c r="GA375" s="354"/>
      <c r="GB375" s="354"/>
      <c r="GC375" s="354"/>
      <c r="GD375" s="354"/>
      <c r="GE375" s="354"/>
      <c r="GF375" s="354"/>
      <c r="GG375" s="354"/>
      <c r="GH375" s="354"/>
      <c r="GI375" s="354"/>
      <c r="GJ375" s="354"/>
      <c r="GK375" s="354"/>
      <c r="GL375" s="354"/>
      <c r="GM375" s="354"/>
      <c r="GN375" s="354"/>
      <c r="GO375" s="354"/>
      <c r="GP375" s="354"/>
      <c r="GQ375" s="354"/>
      <c r="GR375" s="354"/>
      <c r="GS375" s="354"/>
      <c r="GT375" s="354"/>
      <c r="GU375" s="354"/>
      <c r="GV375" s="354"/>
      <c r="GW375" s="354"/>
      <c r="GX375" s="354"/>
      <c r="GY375" s="354"/>
      <c r="GZ375" s="354"/>
      <c r="HA375" s="354"/>
      <c r="HB375" s="354"/>
      <c r="HC375" s="354"/>
      <c r="HD375" s="354"/>
      <c r="HE375" s="354"/>
      <c r="HF375" s="354"/>
      <c r="HG375" s="354"/>
      <c r="HH375" s="354"/>
      <c r="HI375" s="354"/>
      <c r="HJ375" s="354"/>
      <c r="HK375" s="354"/>
      <c r="HL375" s="354"/>
      <c r="HM375" s="354"/>
      <c r="HN375" s="354"/>
      <c r="HO375" s="354"/>
      <c r="HP375" s="354"/>
      <c r="HQ375" s="354"/>
      <c r="HR375" s="354"/>
      <c r="HS375" s="354"/>
      <c r="HT375" s="354"/>
      <c r="HU375" s="354"/>
      <c r="HV375" s="354"/>
      <c r="HW375" s="354"/>
      <c r="HX375" s="354"/>
      <c r="HY375" s="354"/>
      <c r="HZ375" s="354"/>
      <c r="IA375" s="354"/>
      <c r="IB375" s="354"/>
      <c r="IC375" s="354"/>
      <c r="ID375" s="354"/>
      <c r="IE375" s="354"/>
      <c r="IF375" s="354"/>
      <c r="IG375" s="354"/>
      <c r="IH375" s="354"/>
      <c r="II375" s="354"/>
      <c r="IJ375" s="354"/>
      <c r="IK375" s="354"/>
      <c r="IL375" s="354"/>
      <c r="IM375" s="354"/>
      <c r="IN375" s="354"/>
      <c r="IO375" s="354"/>
      <c r="IP375" s="354"/>
      <c r="IQ375" s="354"/>
      <c r="IR375" s="50"/>
      <c r="IS375" s="47"/>
      <c r="IT375" s="47"/>
      <c r="IU375" s="47"/>
      <c r="IV375" s="47"/>
      <c r="IW375" s="47"/>
      <c r="IX375" s="47"/>
      <c r="IY375" s="47"/>
      <c r="IZ375" s="47"/>
      <c r="JA375" s="47"/>
      <c r="JB375" s="47"/>
      <c r="JC375" s="47"/>
      <c r="JD375" s="47"/>
      <c r="JE375" s="47"/>
      <c r="JF375" s="47"/>
      <c r="JG375" s="47"/>
      <c r="JH375" s="47"/>
      <c r="JI375" s="47"/>
      <c r="JJ375" s="47"/>
      <c r="JK375" s="47"/>
      <c r="JL375" s="354"/>
      <c r="JM375" s="354"/>
      <c r="JN375" s="354"/>
      <c r="JO375" s="354"/>
      <c r="JP375" s="354"/>
      <c r="JQ375" s="354"/>
      <c r="JR375" s="354"/>
      <c r="JS375" s="354"/>
      <c r="JT375" s="354"/>
      <c r="JU375" s="354"/>
      <c r="JV375" s="354"/>
      <c r="JW375" s="354"/>
      <c r="JX375" s="354"/>
      <c r="JY375" s="354"/>
      <c r="JZ375" s="354"/>
      <c r="KA375" s="354"/>
      <c r="KB375" s="354"/>
      <c r="KC375" s="354"/>
      <c r="KD375" s="354"/>
      <c r="KE375" s="354"/>
      <c r="KF375" s="354"/>
      <c r="KG375" s="354"/>
      <c r="KH375" s="354"/>
      <c r="KI375" s="354"/>
      <c r="KJ375" s="354"/>
      <c r="KK375" s="354"/>
      <c r="KL375" s="354"/>
      <c r="KM375" s="354"/>
      <c r="KN375" s="354"/>
      <c r="KO375" s="354"/>
      <c r="KP375" s="354"/>
      <c r="KQ375" s="354"/>
      <c r="KR375" s="354"/>
      <c r="KS375" s="354"/>
      <c r="KT375" s="354"/>
      <c r="KU375" s="354"/>
      <c r="KV375" s="51"/>
      <c r="KW375" s="47"/>
      <c r="KX375" s="47"/>
      <c r="KY375" s="47"/>
      <c r="KZ375" s="47"/>
      <c r="LA375" s="47"/>
      <c r="LB375" s="47"/>
      <c r="LC375" s="47"/>
      <c r="LD375" s="361"/>
      <c r="LE375" s="361"/>
      <c r="LF375" s="361"/>
      <c r="LG375" s="361"/>
      <c r="LH375" s="361"/>
      <c r="LI375" s="361"/>
      <c r="LJ375" s="361"/>
      <c r="LK375" s="361"/>
      <c r="LL375" s="361"/>
      <c r="LM375" s="361"/>
      <c r="LN375" s="361"/>
      <c r="LO375" s="361"/>
      <c r="LP375" s="361"/>
      <c r="LQ375" s="354"/>
      <c r="LR375" s="354"/>
      <c r="LS375" s="354"/>
      <c r="LT375" s="354"/>
      <c r="LU375" s="354"/>
      <c r="LV375" s="354"/>
      <c r="LW375" s="51"/>
      <c r="LX375" s="354"/>
      <c r="LY375" s="354"/>
      <c r="LZ375" s="354"/>
      <c r="MA375" s="354"/>
      <c r="MB375" s="363"/>
      <c r="MC375" s="363"/>
      <c r="MD375" s="354"/>
      <c r="ME375" s="354"/>
      <c r="MF375" s="354"/>
      <c r="MG375" s="354"/>
      <c r="MH375" s="354"/>
      <c r="MI375" s="354"/>
      <c r="MJ375" s="354"/>
      <c r="MK375" s="354"/>
      <c r="ML375" s="354"/>
      <c r="MM375" s="354"/>
      <c r="MN375" s="354"/>
      <c r="MO375" s="354"/>
      <c r="MP375" s="354"/>
      <c r="MQ375" s="354"/>
      <c r="MR375" s="354"/>
      <c r="MS375" s="51"/>
      <c r="MT375" s="364">
        <f t="shared" si="219"/>
        <v>0</v>
      </c>
      <c r="MU375" s="365">
        <f t="shared" si="220"/>
        <v>0</v>
      </c>
      <c r="MV375" s="366">
        <f t="shared" si="221"/>
        <v>0</v>
      </c>
      <c r="MW375" s="365">
        <v>296</v>
      </c>
      <c r="MX375" s="365">
        <v>985</v>
      </c>
      <c r="MY375" s="54"/>
      <c r="MZ375" s="708"/>
      <c r="NA375" s="708">
        <v>1.97</v>
      </c>
      <c r="NB375" s="709">
        <f t="shared" si="222"/>
        <v>0</v>
      </c>
      <c r="NC375" s="710"/>
      <c r="ND375" s="710">
        <v>14.2</v>
      </c>
      <c r="NE375" s="738">
        <f t="shared" si="248"/>
        <v>-0.0758390787180847</v>
      </c>
      <c r="NF375" s="739"/>
      <c r="NG375" s="739"/>
      <c r="NH375" s="739">
        <v>14.2</v>
      </c>
      <c r="NI375" s="740">
        <f t="shared" si="223"/>
        <v>8619.4</v>
      </c>
      <c r="NJ375" s="738">
        <f t="shared" si="249"/>
        <v>-0.0758390787180847</v>
      </c>
      <c r="NK375" s="741"/>
      <c r="NL375" s="742">
        <v>44562</v>
      </c>
      <c r="NM375" s="739">
        <f ca="1" t="shared" si="224"/>
        <v>17.1666666666667</v>
      </c>
      <c r="NN375" s="739">
        <f ca="1" t="shared" si="225"/>
        <v>515</v>
      </c>
      <c r="NO375" s="739">
        <v>608</v>
      </c>
      <c r="NP375" s="739">
        <f t="shared" si="226"/>
        <v>0</v>
      </c>
      <c r="NQ375" s="761">
        <f t="shared" si="227"/>
        <v>0</v>
      </c>
      <c r="NR375" s="739">
        <f ca="1" t="shared" si="228"/>
        <v>0</v>
      </c>
      <c r="NS375" s="739">
        <f t="shared" si="229"/>
        <v>607</v>
      </c>
      <c r="NT375" s="739"/>
      <c r="NU375" s="739">
        <f ca="1" t="shared" si="230"/>
        <v>0</v>
      </c>
      <c r="NV375" s="769">
        <f ca="1" t="shared" si="231"/>
        <v>0</v>
      </c>
      <c r="NW375" s="769" t="e">
        <f ca="1" t="shared" si="232"/>
        <v>#DIV/0!</v>
      </c>
      <c r="NX375" s="739"/>
      <c r="NY375" s="739"/>
      <c r="NZ375" s="739"/>
      <c r="OA375" s="739"/>
      <c r="OB375" s="739"/>
      <c r="OC375" s="739"/>
      <c r="OD375" s="739"/>
      <c r="OE375" s="743">
        <f t="shared" si="233"/>
        <v>0</v>
      </c>
      <c r="OF375" s="743">
        <f t="shared" si="234"/>
        <v>0</v>
      </c>
      <c r="OG375" s="743">
        <f t="shared" si="235"/>
        <v>0</v>
      </c>
      <c r="OH375" s="743">
        <f t="shared" si="236"/>
        <v>0</v>
      </c>
      <c r="OI375" s="743">
        <f t="shared" si="237"/>
        <v>0</v>
      </c>
      <c r="OJ375" s="739">
        <f t="shared" si="238"/>
        <v>0</v>
      </c>
      <c r="OK375" s="739">
        <f t="shared" si="239"/>
        <v>0</v>
      </c>
      <c r="OL375" s="739">
        <f t="shared" si="240"/>
        <v>0</v>
      </c>
      <c r="OM375" s="739">
        <f t="shared" si="241"/>
        <v>0</v>
      </c>
      <c r="ON375" s="739">
        <f t="shared" si="242"/>
        <v>0</v>
      </c>
      <c r="OO375" s="739">
        <f t="shared" si="243"/>
        <v>0</v>
      </c>
      <c r="OP375" s="739"/>
      <c r="OQ375" s="739">
        <f t="shared" si="244"/>
        <v>0</v>
      </c>
      <c r="OR375" s="739">
        <f t="shared" si="245"/>
        <v>0</v>
      </c>
      <c r="OS375" s="739">
        <f t="shared" si="246"/>
        <v>0</v>
      </c>
      <c r="OT375" s="739">
        <f t="shared" si="247"/>
        <v>0</v>
      </c>
      <c r="OU375" s="739"/>
      <c r="OV375" s="739"/>
      <c r="OW375" s="739"/>
      <c r="OX375" s="739"/>
      <c r="OY375" s="739"/>
      <c r="OZ375" s="739"/>
      <c r="PA375" s="739"/>
      <c r="PB375" s="739"/>
      <c r="PC375" s="739"/>
      <c r="PD375" s="739"/>
      <c r="PE375" s="739"/>
      <c r="PF375" s="739"/>
      <c r="PG375" s="739"/>
      <c r="PI375" s="28">
        <v>12</v>
      </c>
      <c r="PJ375" s="28">
        <v>0</v>
      </c>
      <c r="PK375" s="28">
        <v>60</v>
      </c>
      <c r="PL375" s="28">
        <v>24</v>
      </c>
      <c r="PM375" s="28">
        <v>0</v>
      </c>
      <c r="PN375" s="28">
        <v>0</v>
      </c>
      <c r="PO375" s="28">
        <v>0</v>
      </c>
      <c r="PP375" s="28">
        <v>0</v>
      </c>
      <c r="PQ375" s="28">
        <v>0</v>
      </c>
      <c r="PR375" s="28">
        <v>0</v>
      </c>
      <c r="PS375" s="28">
        <v>200</v>
      </c>
      <c r="PT375" s="28">
        <v>0</v>
      </c>
      <c r="PU375" s="28">
        <v>0</v>
      </c>
      <c r="PV375" s="28">
        <v>296</v>
      </c>
      <c r="PW375" s="28">
        <v>0</v>
      </c>
    </row>
    <row r="376" s="28" customFormat="1" customHeight="1" spans="1:439">
      <c r="A376" s="847" t="s">
        <v>1334</v>
      </c>
      <c r="B376" s="343"/>
      <c r="C376" s="95" t="s">
        <v>2331</v>
      </c>
      <c r="D376" s="95" t="s">
        <v>2332</v>
      </c>
      <c r="E376" s="411"/>
      <c r="F376" s="290" t="s">
        <v>2336</v>
      </c>
      <c r="G376" s="112" t="s">
        <v>810</v>
      </c>
      <c r="H376" s="113" t="s">
        <v>811</v>
      </c>
      <c r="I376" s="99">
        <f t="shared" si="250"/>
        <v>0</v>
      </c>
      <c r="J376" s="100">
        <v>880</v>
      </c>
      <c r="K376" s="454">
        <v>0</v>
      </c>
      <c r="L376" s="150">
        <f t="shared" si="215"/>
        <v>880</v>
      </c>
      <c r="M376" s="151">
        <f t="shared" si="216"/>
        <v>880</v>
      </c>
      <c r="N376" s="455"/>
      <c r="O376" s="35">
        <v>880</v>
      </c>
      <c r="P376" s="36"/>
      <c r="Q376" s="33">
        <f t="shared" si="217"/>
        <v>0</v>
      </c>
      <c r="R376" s="34">
        <f t="shared" si="218"/>
        <v>0</v>
      </c>
      <c r="S376" s="346"/>
      <c r="T376" s="346"/>
      <c r="U376" s="824"/>
      <c r="V376" s="824"/>
      <c r="W376" s="346"/>
      <c r="X376" s="347"/>
      <c r="Y376" s="348"/>
      <c r="Z376" s="348"/>
      <c r="AA376" s="348"/>
      <c r="AB376" s="348"/>
      <c r="AC376" s="348"/>
      <c r="AD376" s="348"/>
      <c r="AE376" s="348"/>
      <c r="AF376" s="346"/>
      <c r="AG376" s="346"/>
      <c r="AH376" s="346"/>
      <c r="AI376" s="346"/>
      <c r="AJ376" s="346"/>
      <c r="AK376" s="346"/>
      <c r="AL376" s="346"/>
      <c r="AM376" s="346"/>
      <c r="AN376" s="346"/>
      <c r="AO376" s="346"/>
      <c r="AP376" s="346"/>
      <c r="AQ376" s="346"/>
      <c r="AR376" s="346"/>
      <c r="AS376" s="346"/>
      <c r="AT376" s="346"/>
      <c r="AU376" s="346"/>
      <c r="AV376" s="346"/>
      <c r="AW376" s="346"/>
      <c r="AX376" s="346"/>
      <c r="AY376" s="349"/>
      <c r="AZ376" s="48"/>
      <c r="BA376" s="48"/>
      <c r="BB376" s="48"/>
      <c r="BC376" s="48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354"/>
      <c r="BT376" s="354"/>
      <c r="BU376" s="354"/>
      <c r="BV376" s="354"/>
      <c r="BW376" s="354"/>
      <c r="BX376" s="354"/>
      <c r="BY376" s="354"/>
      <c r="BZ376" s="354"/>
      <c r="CA376" s="354"/>
      <c r="CB376" s="354"/>
      <c r="CC376" s="354"/>
      <c r="CD376" s="354"/>
      <c r="CE376" s="354"/>
      <c r="CF376" s="354"/>
      <c r="CG376" s="354"/>
      <c r="CH376" s="354"/>
      <c r="CI376" s="354"/>
      <c r="CJ376" s="354"/>
      <c r="CK376" s="354"/>
      <c r="CL376" s="354"/>
      <c r="CM376" s="354"/>
      <c r="CN376" s="354"/>
      <c r="CO376" s="354"/>
      <c r="CP376" s="358"/>
      <c r="CQ376" s="48"/>
      <c r="CR376" s="354"/>
      <c r="CS376" s="354"/>
      <c r="CT376" s="355"/>
      <c r="CU376" s="354"/>
      <c r="CV376" s="354"/>
      <c r="CW376" s="354"/>
      <c r="CX376" s="354"/>
      <c r="CY376" s="354"/>
      <c r="CZ376" s="354"/>
      <c r="DA376" s="356"/>
      <c r="DB376" s="354"/>
      <c r="DC376" s="354"/>
      <c r="DD376" s="354"/>
      <c r="DE376" s="354"/>
      <c r="DF376" s="354"/>
      <c r="DG376" s="354"/>
      <c r="DH376" s="354"/>
      <c r="DI376" s="354"/>
      <c r="DJ376" s="354"/>
      <c r="DK376" s="354"/>
      <c r="DL376" s="354"/>
      <c r="DM376" s="354"/>
      <c r="DN376" s="354"/>
      <c r="DO376" s="354"/>
      <c r="DP376" s="354"/>
      <c r="DQ376" s="354"/>
      <c r="DR376" s="354"/>
      <c r="DS376" s="354"/>
      <c r="DT376" s="354"/>
      <c r="DU376" s="354"/>
      <c r="DV376" s="354"/>
      <c r="DW376" s="354"/>
      <c r="DX376" s="354"/>
      <c r="DY376" s="354"/>
      <c r="DZ376" s="357"/>
      <c r="EA376" s="356"/>
      <c r="EB376" s="356"/>
      <c r="EC376" s="356"/>
      <c r="ED376" s="356"/>
      <c r="EE376" s="358"/>
      <c r="EF376" s="48"/>
      <c r="EG376" s="46"/>
      <c r="EH376" s="46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8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354"/>
      <c r="FR376" s="354"/>
      <c r="FS376" s="354"/>
      <c r="FT376" s="354"/>
      <c r="FU376" s="354"/>
      <c r="FV376" s="354"/>
      <c r="FW376" s="354"/>
      <c r="FX376" s="354"/>
      <c r="FY376" s="354"/>
      <c r="FZ376" s="354"/>
      <c r="GA376" s="354"/>
      <c r="GB376" s="354"/>
      <c r="GC376" s="354"/>
      <c r="GD376" s="354"/>
      <c r="GE376" s="354"/>
      <c r="GF376" s="354"/>
      <c r="GG376" s="354"/>
      <c r="GH376" s="354"/>
      <c r="GI376" s="354"/>
      <c r="GJ376" s="354"/>
      <c r="GK376" s="354"/>
      <c r="GL376" s="354"/>
      <c r="GM376" s="354"/>
      <c r="GN376" s="354"/>
      <c r="GO376" s="354"/>
      <c r="GP376" s="354"/>
      <c r="GQ376" s="354"/>
      <c r="GR376" s="354"/>
      <c r="GS376" s="354"/>
      <c r="GT376" s="354"/>
      <c r="GU376" s="354"/>
      <c r="GV376" s="354"/>
      <c r="GW376" s="354"/>
      <c r="GX376" s="354"/>
      <c r="GY376" s="354"/>
      <c r="GZ376" s="354"/>
      <c r="HA376" s="354"/>
      <c r="HB376" s="354"/>
      <c r="HC376" s="354"/>
      <c r="HD376" s="354"/>
      <c r="HE376" s="354"/>
      <c r="HF376" s="354"/>
      <c r="HG376" s="354"/>
      <c r="HH376" s="354"/>
      <c r="HI376" s="354"/>
      <c r="HJ376" s="354"/>
      <c r="HK376" s="354"/>
      <c r="HL376" s="354"/>
      <c r="HM376" s="354"/>
      <c r="HN376" s="354"/>
      <c r="HO376" s="354"/>
      <c r="HP376" s="354"/>
      <c r="HQ376" s="354"/>
      <c r="HR376" s="354"/>
      <c r="HS376" s="354"/>
      <c r="HT376" s="354"/>
      <c r="HU376" s="354"/>
      <c r="HV376" s="354"/>
      <c r="HW376" s="354"/>
      <c r="HX376" s="354"/>
      <c r="HY376" s="354"/>
      <c r="HZ376" s="354"/>
      <c r="IA376" s="354"/>
      <c r="IB376" s="354"/>
      <c r="IC376" s="354"/>
      <c r="ID376" s="354"/>
      <c r="IE376" s="354"/>
      <c r="IF376" s="354"/>
      <c r="IG376" s="354"/>
      <c r="IH376" s="354"/>
      <c r="II376" s="354"/>
      <c r="IJ376" s="354"/>
      <c r="IK376" s="354"/>
      <c r="IL376" s="354"/>
      <c r="IM376" s="354"/>
      <c r="IN376" s="354"/>
      <c r="IO376" s="354"/>
      <c r="IP376" s="354"/>
      <c r="IQ376" s="354"/>
      <c r="IR376" s="50"/>
      <c r="IS376" s="47"/>
      <c r="IT376" s="47"/>
      <c r="IU376" s="47"/>
      <c r="IV376" s="47"/>
      <c r="IW376" s="47"/>
      <c r="IX376" s="47"/>
      <c r="IY376" s="47"/>
      <c r="IZ376" s="47"/>
      <c r="JA376" s="47"/>
      <c r="JB376" s="47"/>
      <c r="JC376" s="47"/>
      <c r="JD376" s="47"/>
      <c r="JE376" s="47"/>
      <c r="JF376" s="47"/>
      <c r="JG376" s="47"/>
      <c r="JH376" s="47"/>
      <c r="JI376" s="47"/>
      <c r="JJ376" s="47"/>
      <c r="JK376" s="47"/>
      <c r="JL376" s="354"/>
      <c r="JM376" s="354"/>
      <c r="JN376" s="354"/>
      <c r="JO376" s="354"/>
      <c r="JP376" s="354"/>
      <c r="JQ376" s="354"/>
      <c r="JR376" s="354"/>
      <c r="JS376" s="354"/>
      <c r="JT376" s="354"/>
      <c r="JU376" s="354"/>
      <c r="JV376" s="354"/>
      <c r="JW376" s="354"/>
      <c r="JX376" s="354"/>
      <c r="JY376" s="354"/>
      <c r="JZ376" s="354"/>
      <c r="KA376" s="354"/>
      <c r="KB376" s="354"/>
      <c r="KC376" s="354"/>
      <c r="KD376" s="354"/>
      <c r="KE376" s="354"/>
      <c r="KF376" s="354"/>
      <c r="KG376" s="354"/>
      <c r="KH376" s="354"/>
      <c r="KI376" s="354"/>
      <c r="KJ376" s="354"/>
      <c r="KK376" s="354"/>
      <c r="KL376" s="354"/>
      <c r="KM376" s="354"/>
      <c r="KN376" s="354"/>
      <c r="KO376" s="354"/>
      <c r="KP376" s="354"/>
      <c r="KQ376" s="354"/>
      <c r="KR376" s="354"/>
      <c r="KS376" s="354"/>
      <c r="KT376" s="354"/>
      <c r="KU376" s="354"/>
      <c r="KV376" s="51"/>
      <c r="KW376" s="47"/>
      <c r="KX376" s="47"/>
      <c r="KY376" s="47"/>
      <c r="KZ376" s="47"/>
      <c r="LA376" s="47"/>
      <c r="LB376" s="47"/>
      <c r="LC376" s="47"/>
      <c r="LD376" s="361"/>
      <c r="LE376" s="361"/>
      <c r="LF376" s="361"/>
      <c r="LG376" s="361"/>
      <c r="LH376" s="361"/>
      <c r="LI376" s="361"/>
      <c r="LJ376" s="361"/>
      <c r="LK376" s="361"/>
      <c r="LL376" s="361"/>
      <c r="LM376" s="361"/>
      <c r="LN376" s="361"/>
      <c r="LO376" s="361"/>
      <c r="LP376" s="361"/>
      <c r="LQ376" s="354"/>
      <c r="LR376" s="354"/>
      <c r="LS376" s="354"/>
      <c r="LT376" s="354"/>
      <c r="LU376" s="354"/>
      <c r="LV376" s="354"/>
      <c r="LW376" s="51"/>
      <c r="LX376" s="354"/>
      <c r="LY376" s="354"/>
      <c r="LZ376" s="354"/>
      <c r="MA376" s="354"/>
      <c r="MB376" s="363"/>
      <c r="MC376" s="363"/>
      <c r="MD376" s="354"/>
      <c r="ME376" s="354"/>
      <c r="MF376" s="354"/>
      <c r="MG376" s="354"/>
      <c r="MH376" s="354"/>
      <c r="MI376" s="354"/>
      <c r="MJ376" s="354"/>
      <c r="MK376" s="354"/>
      <c r="ML376" s="354"/>
      <c r="MM376" s="354"/>
      <c r="MN376" s="354"/>
      <c r="MO376" s="354"/>
      <c r="MP376" s="354"/>
      <c r="MQ376" s="354"/>
      <c r="MR376" s="354"/>
      <c r="MS376" s="51"/>
      <c r="MT376" s="364">
        <f t="shared" si="219"/>
        <v>0</v>
      </c>
      <c r="MU376" s="365">
        <f t="shared" si="220"/>
        <v>0</v>
      </c>
      <c r="MV376" s="366">
        <f t="shared" si="221"/>
        <v>0</v>
      </c>
      <c r="MW376" s="365">
        <v>0</v>
      </c>
      <c r="MX376" s="365">
        <v>1388</v>
      </c>
      <c r="MY376" s="54"/>
      <c r="MZ376" s="708"/>
      <c r="NA376" s="708">
        <v>1.97</v>
      </c>
      <c r="NB376" s="709">
        <f t="shared" si="222"/>
        <v>0</v>
      </c>
      <c r="NC376" s="710"/>
      <c r="ND376" s="710">
        <v>13.46</v>
      </c>
      <c r="NE376" s="738">
        <f t="shared" si="248"/>
        <v>-0.0197742253201001</v>
      </c>
      <c r="NF376" s="739"/>
      <c r="NG376" s="739"/>
      <c r="NH376" s="739">
        <v>13.46</v>
      </c>
      <c r="NI376" s="740">
        <f t="shared" si="223"/>
        <v>11844.8</v>
      </c>
      <c r="NJ376" s="738">
        <f t="shared" si="249"/>
        <v>-0.0197742253201001</v>
      </c>
      <c r="NK376" s="741"/>
      <c r="NL376" s="742">
        <v>44562</v>
      </c>
      <c r="NM376" s="739">
        <f ca="1" t="shared" si="224"/>
        <v>17.1666666666667</v>
      </c>
      <c r="NN376" s="739">
        <f ca="1" t="shared" si="225"/>
        <v>515</v>
      </c>
      <c r="NO376" s="739">
        <v>880</v>
      </c>
      <c r="NP376" s="739">
        <f t="shared" si="226"/>
        <v>0</v>
      </c>
      <c r="NQ376" s="761">
        <f t="shared" si="227"/>
        <v>0</v>
      </c>
      <c r="NR376" s="739">
        <f ca="1" t="shared" si="228"/>
        <v>0</v>
      </c>
      <c r="NS376" s="739">
        <f t="shared" si="229"/>
        <v>880</v>
      </c>
      <c r="NT376" s="739"/>
      <c r="NU376" s="739">
        <f ca="1" t="shared" si="230"/>
        <v>0</v>
      </c>
      <c r="NV376" s="769">
        <f ca="1" t="shared" si="231"/>
        <v>0</v>
      </c>
      <c r="NW376" s="769" t="e">
        <f ca="1" t="shared" si="232"/>
        <v>#DIV/0!</v>
      </c>
      <c r="NX376" s="739"/>
      <c r="NY376" s="739"/>
      <c r="NZ376" s="739"/>
      <c r="OA376" s="739"/>
      <c r="OB376" s="739"/>
      <c r="OC376" s="739"/>
      <c r="OD376" s="739"/>
      <c r="OE376" s="743">
        <f t="shared" si="233"/>
        <v>0</v>
      </c>
      <c r="OF376" s="743">
        <f t="shared" si="234"/>
        <v>0</v>
      </c>
      <c r="OG376" s="743">
        <f t="shared" si="235"/>
        <v>0</v>
      </c>
      <c r="OH376" s="743">
        <f t="shared" si="236"/>
        <v>0</v>
      </c>
      <c r="OI376" s="743">
        <f t="shared" si="237"/>
        <v>0</v>
      </c>
      <c r="OJ376" s="739">
        <f t="shared" si="238"/>
        <v>0</v>
      </c>
      <c r="OK376" s="739">
        <f t="shared" si="239"/>
        <v>0</v>
      </c>
      <c r="OL376" s="739">
        <f t="shared" si="240"/>
        <v>0</v>
      </c>
      <c r="OM376" s="739">
        <f t="shared" si="241"/>
        <v>0</v>
      </c>
      <c r="ON376" s="739">
        <f t="shared" si="242"/>
        <v>0</v>
      </c>
      <c r="OO376" s="739">
        <f t="shared" si="243"/>
        <v>0</v>
      </c>
      <c r="OP376" s="739"/>
      <c r="OQ376" s="739">
        <f t="shared" si="244"/>
        <v>0</v>
      </c>
      <c r="OR376" s="739">
        <f t="shared" si="245"/>
        <v>0</v>
      </c>
      <c r="OS376" s="739">
        <f t="shared" si="246"/>
        <v>0</v>
      </c>
      <c r="OT376" s="739">
        <f t="shared" si="247"/>
        <v>0</v>
      </c>
      <c r="OU376" s="739"/>
      <c r="OV376" s="739"/>
      <c r="OW376" s="739"/>
      <c r="OX376" s="739"/>
      <c r="OY376" s="739"/>
      <c r="OZ376" s="739"/>
      <c r="PA376" s="739"/>
      <c r="PB376" s="739"/>
      <c r="PC376" s="739"/>
      <c r="PD376" s="739"/>
      <c r="PE376" s="739"/>
      <c r="PF376" s="739"/>
      <c r="PG376" s="739"/>
      <c r="PI376" s="28">
        <v>0</v>
      </c>
      <c r="PJ376" s="28">
        <v>0</v>
      </c>
      <c r="PK376" s="28">
        <v>0</v>
      </c>
      <c r="PL376" s="28">
        <v>0</v>
      </c>
      <c r="PM376" s="28">
        <v>0</v>
      </c>
      <c r="PN376" s="28">
        <v>0</v>
      </c>
      <c r="PO376" s="28">
        <v>0</v>
      </c>
      <c r="PP376" s="28">
        <v>0</v>
      </c>
      <c r="PQ376" s="28">
        <v>0</v>
      </c>
      <c r="PR376" s="28">
        <v>0</v>
      </c>
      <c r="PS376" s="28">
        <v>0</v>
      </c>
      <c r="PT376" s="28">
        <v>0</v>
      </c>
      <c r="PU376" s="28">
        <v>0</v>
      </c>
      <c r="PV376" s="28">
        <v>0</v>
      </c>
      <c r="PW376" s="28">
        <v>0</v>
      </c>
    </row>
    <row r="377" s="28" customFormat="1" customHeight="1" spans="1:439">
      <c r="A377" s="847" t="s">
        <v>1334</v>
      </c>
      <c r="B377" s="343"/>
      <c r="C377" s="95" t="s">
        <v>2331</v>
      </c>
      <c r="D377" s="95" t="s">
        <v>2332</v>
      </c>
      <c r="E377" s="411"/>
      <c r="F377" s="290" t="s">
        <v>2337</v>
      </c>
      <c r="G377" s="112" t="s">
        <v>804</v>
      </c>
      <c r="H377" s="113" t="s">
        <v>805</v>
      </c>
      <c r="I377" s="99">
        <f t="shared" si="250"/>
        <v>-3</v>
      </c>
      <c r="J377" s="100">
        <v>299</v>
      </c>
      <c r="K377" s="454">
        <v>0</v>
      </c>
      <c r="L377" s="150">
        <f t="shared" si="215"/>
        <v>296</v>
      </c>
      <c r="M377" s="151">
        <f t="shared" si="216"/>
        <v>296</v>
      </c>
      <c r="N377" s="455"/>
      <c r="O377" s="37">
        <v>299</v>
      </c>
      <c r="P377" s="36"/>
      <c r="Q377" s="33">
        <f t="shared" si="217"/>
        <v>0</v>
      </c>
      <c r="R377" s="34">
        <f t="shared" si="218"/>
        <v>0</v>
      </c>
      <c r="S377" s="346"/>
      <c r="T377" s="346"/>
      <c r="U377" s="824"/>
      <c r="V377" s="824"/>
      <c r="W377" s="346"/>
      <c r="X377" s="347"/>
      <c r="Y377" s="348"/>
      <c r="Z377" s="348"/>
      <c r="AA377" s="348"/>
      <c r="AB377" s="348"/>
      <c r="AC377" s="348"/>
      <c r="AD377" s="348"/>
      <c r="AE377" s="348"/>
      <c r="AF377" s="346"/>
      <c r="AG377" s="346"/>
      <c r="AH377" s="346"/>
      <c r="AI377" s="346"/>
      <c r="AJ377" s="346"/>
      <c r="AK377" s="346"/>
      <c r="AL377" s="346"/>
      <c r="AM377" s="346"/>
      <c r="AN377" s="346"/>
      <c r="AO377" s="346"/>
      <c r="AP377" s="346"/>
      <c r="AQ377" s="346"/>
      <c r="AR377" s="346"/>
      <c r="AS377" s="346"/>
      <c r="AT377" s="346"/>
      <c r="AU377" s="346"/>
      <c r="AV377" s="346"/>
      <c r="AW377" s="346"/>
      <c r="AX377" s="346"/>
      <c r="AY377" s="349"/>
      <c r="AZ377" s="48"/>
      <c r="BA377" s="48"/>
      <c r="BB377" s="48"/>
      <c r="BC377" s="48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354"/>
      <c r="BT377" s="354"/>
      <c r="BU377" s="354"/>
      <c r="BV377" s="354"/>
      <c r="BW377" s="354"/>
      <c r="BX377" s="354"/>
      <c r="BY377" s="354"/>
      <c r="BZ377" s="354"/>
      <c r="CA377" s="354"/>
      <c r="CB377" s="354"/>
      <c r="CC377" s="354"/>
      <c r="CD377" s="354"/>
      <c r="CE377" s="354"/>
      <c r="CF377" s="354"/>
      <c r="CG377" s="354"/>
      <c r="CH377" s="354"/>
      <c r="CI377" s="354"/>
      <c r="CJ377" s="354"/>
      <c r="CK377" s="354"/>
      <c r="CL377" s="354"/>
      <c r="CM377" s="354"/>
      <c r="CN377" s="354"/>
      <c r="CO377" s="354"/>
      <c r="CP377" s="358"/>
      <c r="CQ377" s="48"/>
      <c r="CR377" s="354"/>
      <c r="CS377" s="354"/>
      <c r="CT377" s="355"/>
      <c r="CU377" s="354"/>
      <c r="CV377" s="354"/>
      <c r="CW377" s="354"/>
      <c r="CX377" s="354"/>
      <c r="CY377" s="354"/>
      <c r="CZ377" s="354"/>
      <c r="DA377" s="356"/>
      <c r="DB377" s="354"/>
      <c r="DC377" s="354"/>
      <c r="DD377" s="354"/>
      <c r="DE377" s="354"/>
      <c r="DF377" s="354"/>
      <c r="DG377" s="354"/>
      <c r="DH377" s="354"/>
      <c r="DI377" s="354"/>
      <c r="DJ377" s="354"/>
      <c r="DK377" s="354"/>
      <c r="DL377" s="354"/>
      <c r="DM377" s="354"/>
      <c r="DN377" s="354"/>
      <c r="DO377" s="354"/>
      <c r="DP377" s="354"/>
      <c r="DQ377" s="354"/>
      <c r="DR377" s="354"/>
      <c r="DS377" s="354"/>
      <c r="DT377" s="354"/>
      <c r="DU377" s="354"/>
      <c r="DV377" s="354"/>
      <c r="DW377" s="354"/>
      <c r="DX377" s="354"/>
      <c r="DY377" s="354"/>
      <c r="DZ377" s="357"/>
      <c r="EA377" s="356"/>
      <c r="EB377" s="356"/>
      <c r="EC377" s="356"/>
      <c r="ED377" s="356">
        <v>3</v>
      </c>
      <c r="EE377" s="358"/>
      <c r="EF377" s="48"/>
      <c r="EG377" s="46"/>
      <c r="EH377" s="46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8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354"/>
      <c r="FR377" s="354"/>
      <c r="FS377" s="354"/>
      <c r="FT377" s="354"/>
      <c r="FU377" s="354"/>
      <c r="FV377" s="354"/>
      <c r="FW377" s="354"/>
      <c r="FX377" s="354"/>
      <c r="FY377" s="354"/>
      <c r="FZ377" s="354"/>
      <c r="GA377" s="354"/>
      <c r="GB377" s="354"/>
      <c r="GC377" s="354"/>
      <c r="GD377" s="354"/>
      <c r="GE377" s="354"/>
      <c r="GF377" s="354"/>
      <c r="GG377" s="354"/>
      <c r="GH377" s="354"/>
      <c r="GI377" s="354"/>
      <c r="GJ377" s="354"/>
      <c r="GK377" s="354"/>
      <c r="GL377" s="354"/>
      <c r="GM377" s="354"/>
      <c r="GN377" s="354"/>
      <c r="GO377" s="354"/>
      <c r="GP377" s="354"/>
      <c r="GQ377" s="354"/>
      <c r="GR377" s="354"/>
      <c r="GS377" s="354"/>
      <c r="GT377" s="354"/>
      <c r="GU377" s="354"/>
      <c r="GV377" s="354"/>
      <c r="GW377" s="354"/>
      <c r="GX377" s="354"/>
      <c r="GY377" s="354"/>
      <c r="GZ377" s="354"/>
      <c r="HA377" s="354"/>
      <c r="HB377" s="354"/>
      <c r="HC377" s="354"/>
      <c r="HD377" s="354"/>
      <c r="HE377" s="354"/>
      <c r="HF377" s="354"/>
      <c r="HG377" s="354"/>
      <c r="HH377" s="354"/>
      <c r="HI377" s="354"/>
      <c r="HJ377" s="354"/>
      <c r="HK377" s="354"/>
      <c r="HL377" s="354"/>
      <c r="HM377" s="354"/>
      <c r="HN377" s="354"/>
      <c r="HO377" s="354"/>
      <c r="HP377" s="354"/>
      <c r="HQ377" s="354"/>
      <c r="HR377" s="354"/>
      <c r="HS377" s="354"/>
      <c r="HT377" s="354"/>
      <c r="HU377" s="354"/>
      <c r="HV377" s="354"/>
      <c r="HW377" s="354"/>
      <c r="HX377" s="354"/>
      <c r="HY377" s="354"/>
      <c r="HZ377" s="354"/>
      <c r="IA377" s="354"/>
      <c r="IB377" s="354"/>
      <c r="IC377" s="354"/>
      <c r="ID377" s="354"/>
      <c r="IE377" s="354"/>
      <c r="IF377" s="354"/>
      <c r="IG377" s="354"/>
      <c r="IH377" s="354"/>
      <c r="II377" s="354"/>
      <c r="IJ377" s="354"/>
      <c r="IK377" s="354"/>
      <c r="IL377" s="354"/>
      <c r="IM377" s="354"/>
      <c r="IN377" s="354"/>
      <c r="IO377" s="354"/>
      <c r="IP377" s="354"/>
      <c r="IQ377" s="354"/>
      <c r="IR377" s="50"/>
      <c r="IS377" s="47"/>
      <c r="IT377" s="47"/>
      <c r="IU377" s="47"/>
      <c r="IV377" s="47"/>
      <c r="IW377" s="47"/>
      <c r="IX377" s="47"/>
      <c r="IY377" s="47"/>
      <c r="IZ377" s="47"/>
      <c r="JA377" s="47"/>
      <c r="JB377" s="47"/>
      <c r="JC377" s="47"/>
      <c r="JD377" s="47"/>
      <c r="JE377" s="47"/>
      <c r="JF377" s="47"/>
      <c r="JG377" s="47"/>
      <c r="JH377" s="47"/>
      <c r="JI377" s="47"/>
      <c r="JJ377" s="47"/>
      <c r="JK377" s="47"/>
      <c r="JL377" s="354"/>
      <c r="JM377" s="354"/>
      <c r="JN377" s="354"/>
      <c r="JO377" s="354"/>
      <c r="JP377" s="354"/>
      <c r="JQ377" s="354"/>
      <c r="JR377" s="354"/>
      <c r="JS377" s="354"/>
      <c r="JT377" s="354"/>
      <c r="JU377" s="354"/>
      <c r="JV377" s="354"/>
      <c r="JW377" s="354"/>
      <c r="JX377" s="354"/>
      <c r="JY377" s="354"/>
      <c r="JZ377" s="354"/>
      <c r="KA377" s="354"/>
      <c r="KB377" s="354"/>
      <c r="KC377" s="354"/>
      <c r="KD377" s="354"/>
      <c r="KE377" s="354"/>
      <c r="KF377" s="354"/>
      <c r="KG377" s="354"/>
      <c r="KH377" s="354"/>
      <c r="KI377" s="354"/>
      <c r="KJ377" s="354"/>
      <c r="KK377" s="354"/>
      <c r="KL377" s="354"/>
      <c r="KM377" s="354"/>
      <c r="KN377" s="354"/>
      <c r="KO377" s="354"/>
      <c r="KP377" s="354"/>
      <c r="KQ377" s="354"/>
      <c r="KR377" s="354"/>
      <c r="KS377" s="354"/>
      <c r="KT377" s="354"/>
      <c r="KU377" s="354"/>
      <c r="KV377" s="51"/>
      <c r="KW377" s="47"/>
      <c r="KX377" s="47"/>
      <c r="KY377" s="47"/>
      <c r="KZ377" s="47"/>
      <c r="LA377" s="47"/>
      <c r="LB377" s="47"/>
      <c r="LC377" s="47"/>
      <c r="LD377" s="361"/>
      <c r="LE377" s="361"/>
      <c r="LF377" s="361"/>
      <c r="LG377" s="361"/>
      <c r="LH377" s="361"/>
      <c r="LI377" s="361"/>
      <c r="LJ377" s="361"/>
      <c r="LK377" s="361"/>
      <c r="LL377" s="361"/>
      <c r="LM377" s="361"/>
      <c r="LN377" s="361"/>
      <c r="LO377" s="361"/>
      <c r="LP377" s="361"/>
      <c r="LQ377" s="354"/>
      <c r="LR377" s="354"/>
      <c r="LS377" s="354"/>
      <c r="LT377" s="354"/>
      <c r="LU377" s="354"/>
      <c r="LV377" s="354"/>
      <c r="LW377" s="51"/>
      <c r="LX377" s="354"/>
      <c r="LY377" s="354"/>
      <c r="LZ377" s="354"/>
      <c r="MA377" s="354"/>
      <c r="MB377" s="363"/>
      <c r="MC377" s="363"/>
      <c r="MD377" s="354"/>
      <c r="ME377" s="354"/>
      <c r="MF377" s="354"/>
      <c r="MG377" s="354"/>
      <c r="MH377" s="354"/>
      <c r="MI377" s="354"/>
      <c r="MJ377" s="354"/>
      <c r="MK377" s="354"/>
      <c r="ML377" s="354"/>
      <c r="MM377" s="354"/>
      <c r="MN377" s="354"/>
      <c r="MO377" s="354"/>
      <c r="MP377" s="354"/>
      <c r="MQ377" s="354"/>
      <c r="MR377" s="354"/>
      <c r="MS377" s="51"/>
      <c r="MT377" s="364">
        <f t="shared" si="219"/>
        <v>0</v>
      </c>
      <c r="MU377" s="365">
        <f t="shared" si="220"/>
        <v>0</v>
      </c>
      <c r="MV377" s="366">
        <f t="shared" si="221"/>
        <v>0</v>
      </c>
      <c r="MW377" s="365">
        <v>216</v>
      </c>
      <c r="MX377" s="365">
        <v>837</v>
      </c>
      <c r="MY377" s="54"/>
      <c r="MZ377" s="708"/>
      <c r="NA377" s="708">
        <v>2.26</v>
      </c>
      <c r="NB377" s="709">
        <f t="shared" si="222"/>
        <v>0</v>
      </c>
      <c r="NC377" s="710"/>
      <c r="ND377" s="710">
        <v>13.71</v>
      </c>
      <c r="NE377" s="738">
        <f t="shared" si="248"/>
        <v>0.0945713908334432</v>
      </c>
      <c r="NF377" s="739"/>
      <c r="NG377" s="739"/>
      <c r="NH377" s="739">
        <v>13.71</v>
      </c>
      <c r="NI377" s="740">
        <f t="shared" si="223"/>
        <v>4058.16</v>
      </c>
      <c r="NJ377" s="738">
        <f t="shared" si="249"/>
        <v>0.0945713908334432</v>
      </c>
      <c r="NK377" s="741"/>
      <c r="NL377" s="742">
        <v>44562</v>
      </c>
      <c r="NM377" s="739">
        <f ca="1" t="shared" si="224"/>
        <v>17.1666666666667</v>
      </c>
      <c r="NN377" s="739">
        <f ca="1" t="shared" si="225"/>
        <v>515</v>
      </c>
      <c r="NO377" s="739">
        <v>299</v>
      </c>
      <c r="NP377" s="739">
        <f t="shared" si="226"/>
        <v>0</v>
      </c>
      <c r="NQ377" s="761">
        <f t="shared" si="227"/>
        <v>0</v>
      </c>
      <c r="NR377" s="739">
        <f ca="1" t="shared" si="228"/>
        <v>0</v>
      </c>
      <c r="NS377" s="739">
        <f t="shared" si="229"/>
        <v>296</v>
      </c>
      <c r="NT377" s="739"/>
      <c r="NU377" s="739">
        <f ca="1" t="shared" si="230"/>
        <v>0</v>
      </c>
      <c r="NV377" s="769">
        <f ca="1" t="shared" si="231"/>
        <v>0</v>
      </c>
      <c r="NW377" s="769" t="e">
        <f ca="1" t="shared" si="232"/>
        <v>#DIV/0!</v>
      </c>
      <c r="NX377" s="739"/>
      <c r="NY377" s="739"/>
      <c r="NZ377" s="739"/>
      <c r="OA377" s="739"/>
      <c r="OB377" s="739"/>
      <c r="OC377" s="739"/>
      <c r="OD377" s="739"/>
      <c r="OE377" s="743">
        <f t="shared" si="233"/>
        <v>0</v>
      </c>
      <c r="OF377" s="743">
        <f t="shared" si="234"/>
        <v>0</v>
      </c>
      <c r="OG377" s="743">
        <f t="shared" si="235"/>
        <v>0</v>
      </c>
      <c r="OH377" s="743">
        <f t="shared" si="236"/>
        <v>0</v>
      </c>
      <c r="OI377" s="743">
        <f t="shared" si="237"/>
        <v>0</v>
      </c>
      <c r="OJ377" s="739">
        <f t="shared" si="238"/>
        <v>0</v>
      </c>
      <c r="OK377" s="739">
        <f t="shared" si="239"/>
        <v>0</v>
      </c>
      <c r="OL377" s="739">
        <f t="shared" si="240"/>
        <v>0</v>
      </c>
      <c r="OM377" s="739">
        <f t="shared" si="241"/>
        <v>0</v>
      </c>
      <c r="ON377" s="739">
        <f t="shared" si="242"/>
        <v>0</v>
      </c>
      <c r="OO377" s="739">
        <f t="shared" si="243"/>
        <v>0</v>
      </c>
      <c r="OP377" s="739"/>
      <c r="OQ377" s="739">
        <f t="shared" si="244"/>
        <v>0</v>
      </c>
      <c r="OR377" s="739">
        <f t="shared" si="245"/>
        <v>0</v>
      </c>
      <c r="OS377" s="739">
        <f t="shared" si="246"/>
        <v>0</v>
      </c>
      <c r="OT377" s="739">
        <f t="shared" si="247"/>
        <v>0</v>
      </c>
      <c r="OU377" s="739"/>
      <c r="OV377" s="739"/>
      <c r="OW377" s="739"/>
      <c r="OX377" s="739"/>
      <c r="OY377" s="739"/>
      <c r="OZ377" s="739"/>
      <c r="PA377" s="739"/>
      <c r="PB377" s="739"/>
      <c r="PC377" s="739"/>
      <c r="PD377" s="739"/>
      <c r="PE377" s="739"/>
      <c r="PF377" s="739"/>
      <c r="PG377" s="739"/>
      <c r="PI377" s="28">
        <v>0</v>
      </c>
      <c r="PJ377" s="28">
        <v>0</v>
      </c>
      <c r="PK377" s="28">
        <v>60</v>
      </c>
      <c r="PL377" s="28">
        <v>72</v>
      </c>
      <c r="PM377" s="28">
        <v>0</v>
      </c>
      <c r="PN377" s="28">
        <v>0</v>
      </c>
      <c r="PO377" s="28">
        <v>0</v>
      </c>
      <c r="PP377" s="28">
        <v>0</v>
      </c>
      <c r="PQ377" s="28">
        <v>84</v>
      </c>
      <c r="PR377" s="28">
        <v>0</v>
      </c>
      <c r="PS377" s="28">
        <v>0</v>
      </c>
      <c r="PT377" s="28">
        <v>0</v>
      </c>
      <c r="PU377" s="28">
        <v>0</v>
      </c>
      <c r="PV377" s="28">
        <v>216</v>
      </c>
      <c r="PW377" s="28">
        <v>0</v>
      </c>
    </row>
    <row r="378" s="28" customFormat="1" customHeight="1" spans="1:439">
      <c r="A378" s="847" t="s">
        <v>1334</v>
      </c>
      <c r="B378" s="343"/>
      <c r="C378" s="95" t="s">
        <v>2331</v>
      </c>
      <c r="D378" s="95" t="s">
        <v>2332</v>
      </c>
      <c r="E378" s="411"/>
      <c r="F378" s="290" t="s">
        <v>2338</v>
      </c>
      <c r="G378" s="112" t="s">
        <v>807</v>
      </c>
      <c r="H378" s="113" t="s">
        <v>808</v>
      </c>
      <c r="I378" s="99">
        <f t="shared" si="250"/>
        <v>0</v>
      </c>
      <c r="J378" s="100">
        <v>1332</v>
      </c>
      <c r="K378" s="454">
        <v>0</v>
      </c>
      <c r="L378" s="150">
        <f t="shared" si="215"/>
        <v>1332</v>
      </c>
      <c r="M378" s="151">
        <f t="shared" si="216"/>
        <v>1332</v>
      </c>
      <c r="N378" s="455"/>
      <c r="O378" s="37">
        <v>1332</v>
      </c>
      <c r="P378" s="36"/>
      <c r="Q378" s="33">
        <f t="shared" si="217"/>
        <v>0</v>
      </c>
      <c r="R378" s="34">
        <f t="shared" si="218"/>
        <v>0</v>
      </c>
      <c r="S378" s="346"/>
      <c r="T378" s="346"/>
      <c r="U378" s="824"/>
      <c r="V378" s="824"/>
      <c r="W378" s="346"/>
      <c r="X378" s="347"/>
      <c r="Y378" s="348"/>
      <c r="Z378" s="348"/>
      <c r="AA378" s="348"/>
      <c r="AB378" s="348"/>
      <c r="AC378" s="348"/>
      <c r="AD378" s="348"/>
      <c r="AE378" s="348"/>
      <c r="AF378" s="346"/>
      <c r="AG378" s="346"/>
      <c r="AH378" s="346"/>
      <c r="AI378" s="346"/>
      <c r="AJ378" s="346"/>
      <c r="AK378" s="346"/>
      <c r="AL378" s="346"/>
      <c r="AM378" s="346"/>
      <c r="AN378" s="346"/>
      <c r="AO378" s="346"/>
      <c r="AP378" s="346"/>
      <c r="AQ378" s="346"/>
      <c r="AR378" s="346"/>
      <c r="AS378" s="346"/>
      <c r="AT378" s="346"/>
      <c r="AU378" s="346"/>
      <c r="AV378" s="346"/>
      <c r="AW378" s="346"/>
      <c r="AX378" s="346"/>
      <c r="AY378" s="349"/>
      <c r="AZ378" s="48"/>
      <c r="BA378" s="48"/>
      <c r="BB378" s="48"/>
      <c r="BC378" s="48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354"/>
      <c r="BT378" s="354"/>
      <c r="BU378" s="354"/>
      <c r="BV378" s="354"/>
      <c r="BW378" s="354"/>
      <c r="BX378" s="354"/>
      <c r="BY378" s="354"/>
      <c r="BZ378" s="354"/>
      <c r="CA378" s="354"/>
      <c r="CB378" s="354"/>
      <c r="CC378" s="354"/>
      <c r="CD378" s="354"/>
      <c r="CE378" s="354"/>
      <c r="CF378" s="354"/>
      <c r="CG378" s="354"/>
      <c r="CH378" s="354"/>
      <c r="CI378" s="354"/>
      <c r="CJ378" s="354"/>
      <c r="CK378" s="354"/>
      <c r="CL378" s="354"/>
      <c r="CM378" s="354"/>
      <c r="CN378" s="354"/>
      <c r="CO378" s="354"/>
      <c r="CP378" s="358"/>
      <c r="CQ378" s="48"/>
      <c r="CR378" s="354"/>
      <c r="CS378" s="354"/>
      <c r="CT378" s="355"/>
      <c r="CU378" s="354"/>
      <c r="CV378" s="354"/>
      <c r="CW378" s="354"/>
      <c r="CX378" s="354"/>
      <c r="CY378" s="354"/>
      <c r="CZ378" s="354"/>
      <c r="DA378" s="356"/>
      <c r="DB378" s="354"/>
      <c r="DC378" s="354"/>
      <c r="DD378" s="354"/>
      <c r="DE378" s="354"/>
      <c r="DF378" s="354"/>
      <c r="DG378" s="354"/>
      <c r="DH378" s="354"/>
      <c r="DI378" s="354"/>
      <c r="DJ378" s="354"/>
      <c r="DK378" s="354"/>
      <c r="DL378" s="354"/>
      <c r="DM378" s="354"/>
      <c r="DN378" s="354"/>
      <c r="DO378" s="354"/>
      <c r="DP378" s="354"/>
      <c r="DQ378" s="354"/>
      <c r="DR378" s="354"/>
      <c r="DS378" s="354"/>
      <c r="DT378" s="354"/>
      <c r="DU378" s="354"/>
      <c r="DV378" s="354"/>
      <c r="DW378" s="354"/>
      <c r="DX378" s="354"/>
      <c r="DY378" s="354"/>
      <c r="DZ378" s="357"/>
      <c r="EA378" s="356"/>
      <c r="EB378" s="356"/>
      <c r="EC378" s="356"/>
      <c r="ED378" s="356"/>
      <c r="EE378" s="358"/>
      <c r="EF378" s="48"/>
      <c r="EG378" s="46"/>
      <c r="EH378" s="46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8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354"/>
      <c r="FR378" s="354"/>
      <c r="FS378" s="354"/>
      <c r="FT378" s="354"/>
      <c r="FU378" s="354"/>
      <c r="FV378" s="354"/>
      <c r="FW378" s="354"/>
      <c r="FX378" s="354"/>
      <c r="FY378" s="354"/>
      <c r="FZ378" s="354"/>
      <c r="GA378" s="354"/>
      <c r="GB378" s="354"/>
      <c r="GC378" s="354"/>
      <c r="GD378" s="354"/>
      <c r="GE378" s="354"/>
      <c r="GF378" s="354"/>
      <c r="GG378" s="354"/>
      <c r="GH378" s="354"/>
      <c r="GI378" s="354"/>
      <c r="GJ378" s="354"/>
      <c r="GK378" s="354"/>
      <c r="GL378" s="354"/>
      <c r="GM378" s="354"/>
      <c r="GN378" s="354"/>
      <c r="GO378" s="354"/>
      <c r="GP378" s="354"/>
      <c r="GQ378" s="354"/>
      <c r="GR378" s="354"/>
      <c r="GS378" s="354"/>
      <c r="GT378" s="354"/>
      <c r="GU378" s="354"/>
      <c r="GV378" s="354"/>
      <c r="GW378" s="354"/>
      <c r="GX378" s="354"/>
      <c r="GY378" s="354"/>
      <c r="GZ378" s="354"/>
      <c r="HA378" s="354"/>
      <c r="HB378" s="354"/>
      <c r="HC378" s="354"/>
      <c r="HD378" s="354"/>
      <c r="HE378" s="354"/>
      <c r="HF378" s="354"/>
      <c r="HG378" s="354"/>
      <c r="HH378" s="354"/>
      <c r="HI378" s="354"/>
      <c r="HJ378" s="354"/>
      <c r="HK378" s="354"/>
      <c r="HL378" s="354"/>
      <c r="HM378" s="354"/>
      <c r="HN378" s="354"/>
      <c r="HO378" s="354"/>
      <c r="HP378" s="354"/>
      <c r="HQ378" s="354"/>
      <c r="HR378" s="354"/>
      <c r="HS378" s="354"/>
      <c r="HT378" s="354"/>
      <c r="HU378" s="354"/>
      <c r="HV378" s="354"/>
      <c r="HW378" s="354"/>
      <c r="HX378" s="354"/>
      <c r="HY378" s="354"/>
      <c r="HZ378" s="354"/>
      <c r="IA378" s="354"/>
      <c r="IB378" s="354"/>
      <c r="IC378" s="354"/>
      <c r="ID378" s="354"/>
      <c r="IE378" s="354"/>
      <c r="IF378" s="354"/>
      <c r="IG378" s="354"/>
      <c r="IH378" s="354"/>
      <c r="II378" s="354"/>
      <c r="IJ378" s="354"/>
      <c r="IK378" s="354"/>
      <c r="IL378" s="354"/>
      <c r="IM378" s="354"/>
      <c r="IN378" s="354"/>
      <c r="IO378" s="354"/>
      <c r="IP378" s="354"/>
      <c r="IQ378" s="354"/>
      <c r="IR378" s="50"/>
      <c r="IS378" s="47"/>
      <c r="IT378" s="47"/>
      <c r="IU378" s="47"/>
      <c r="IV378" s="47"/>
      <c r="IW378" s="47"/>
      <c r="IX378" s="47"/>
      <c r="IY378" s="47"/>
      <c r="IZ378" s="47"/>
      <c r="JA378" s="47"/>
      <c r="JB378" s="47"/>
      <c r="JC378" s="47"/>
      <c r="JD378" s="47"/>
      <c r="JE378" s="47"/>
      <c r="JF378" s="47"/>
      <c r="JG378" s="47"/>
      <c r="JH378" s="47"/>
      <c r="JI378" s="47"/>
      <c r="JJ378" s="47"/>
      <c r="JK378" s="47"/>
      <c r="JL378" s="354"/>
      <c r="JM378" s="354"/>
      <c r="JN378" s="354"/>
      <c r="JO378" s="354"/>
      <c r="JP378" s="354"/>
      <c r="JQ378" s="354"/>
      <c r="JR378" s="354"/>
      <c r="JS378" s="354"/>
      <c r="JT378" s="354"/>
      <c r="JU378" s="354"/>
      <c r="JV378" s="354"/>
      <c r="JW378" s="354"/>
      <c r="JX378" s="354"/>
      <c r="JY378" s="354"/>
      <c r="JZ378" s="354"/>
      <c r="KA378" s="354"/>
      <c r="KB378" s="354"/>
      <c r="KC378" s="354"/>
      <c r="KD378" s="354"/>
      <c r="KE378" s="354"/>
      <c r="KF378" s="354"/>
      <c r="KG378" s="354"/>
      <c r="KH378" s="354"/>
      <c r="KI378" s="354"/>
      <c r="KJ378" s="354"/>
      <c r="KK378" s="354"/>
      <c r="KL378" s="354"/>
      <c r="KM378" s="354"/>
      <c r="KN378" s="354"/>
      <c r="KO378" s="354"/>
      <c r="KP378" s="354"/>
      <c r="KQ378" s="354"/>
      <c r="KR378" s="354"/>
      <c r="KS378" s="354"/>
      <c r="KT378" s="354"/>
      <c r="KU378" s="354"/>
      <c r="KV378" s="51"/>
      <c r="KW378" s="47"/>
      <c r="KX378" s="47"/>
      <c r="KY378" s="47"/>
      <c r="KZ378" s="47"/>
      <c r="LA378" s="47"/>
      <c r="LB378" s="47"/>
      <c r="LC378" s="47"/>
      <c r="LD378" s="361"/>
      <c r="LE378" s="361"/>
      <c r="LF378" s="361"/>
      <c r="LG378" s="361"/>
      <c r="LH378" s="361"/>
      <c r="LI378" s="361"/>
      <c r="LJ378" s="361"/>
      <c r="LK378" s="361"/>
      <c r="LL378" s="361"/>
      <c r="LM378" s="361"/>
      <c r="LN378" s="361"/>
      <c r="LO378" s="361"/>
      <c r="LP378" s="361"/>
      <c r="LQ378" s="354"/>
      <c r="LR378" s="354"/>
      <c r="LS378" s="354"/>
      <c r="LT378" s="354"/>
      <c r="LU378" s="354"/>
      <c r="LV378" s="354"/>
      <c r="LW378" s="51"/>
      <c r="LX378" s="354"/>
      <c r="LY378" s="354"/>
      <c r="LZ378" s="354"/>
      <c r="MA378" s="354"/>
      <c r="MB378" s="363"/>
      <c r="MC378" s="363"/>
      <c r="MD378" s="354"/>
      <c r="ME378" s="354"/>
      <c r="MF378" s="354"/>
      <c r="MG378" s="354"/>
      <c r="MH378" s="354"/>
      <c r="MI378" s="354"/>
      <c r="MJ378" s="354"/>
      <c r="MK378" s="354"/>
      <c r="ML378" s="354"/>
      <c r="MM378" s="354"/>
      <c r="MN378" s="354"/>
      <c r="MO378" s="354"/>
      <c r="MP378" s="354"/>
      <c r="MQ378" s="354"/>
      <c r="MR378" s="354"/>
      <c r="MS378" s="51"/>
      <c r="MT378" s="364">
        <f t="shared" si="219"/>
        <v>0</v>
      </c>
      <c r="MU378" s="365">
        <f t="shared" si="220"/>
        <v>0</v>
      </c>
      <c r="MV378" s="366">
        <f t="shared" si="221"/>
        <v>0</v>
      </c>
      <c r="MW378" s="365">
        <v>180</v>
      </c>
      <c r="MX378" s="365">
        <v>84</v>
      </c>
      <c r="MY378" s="54"/>
      <c r="MZ378" s="708"/>
      <c r="NA378" s="708">
        <v>3.28</v>
      </c>
      <c r="NB378" s="709">
        <f t="shared" si="222"/>
        <v>0</v>
      </c>
      <c r="NC378" s="710"/>
      <c r="ND378" s="710">
        <v>23.95</v>
      </c>
      <c r="NE378" s="738">
        <f t="shared" si="248"/>
        <v>-0.0898252639242811</v>
      </c>
      <c r="NF378" s="739"/>
      <c r="NG378" s="739"/>
      <c r="NH378" s="739">
        <v>23.95</v>
      </c>
      <c r="NI378" s="740">
        <f t="shared" si="223"/>
        <v>31901.4</v>
      </c>
      <c r="NJ378" s="738">
        <f t="shared" si="249"/>
        <v>-0.0898252639242811</v>
      </c>
      <c r="NK378" s="741"/>
      <c r="NL378" s="742">
        <v>44562</v>
      </c>
      <c r="NM378" s="739">
        <f ca="1" t="shared" si="224"/>
        <v>17.1666666666667</v>
      </c>
      <c r="NN378" s="739">
        <f ca="1" t="shared" si="225"/>
        <v>515</v>
      </c>
      <c r="NO378" s="739">
        <v>1332</v>
      </c>
      <c r="NP378" s="739">
        <f t="shared" si="226"/>
        <v>0</v>
      </c>
      <c r="NQ378" s="761">
        <f t="shared" si="227"/>
        <v>0</v>
      </c>
      <c r="NR378" s="739">
        <f ca="1" t="shared" si="228"/>
        <v>0</v>
      </c>
      <c r="NS378" s="739">
        <f t="shared" si="229"/>
        <v>1332</v>
      </c>
      <c r="NT378" s="739"/>
      <c r="NU378" s="739">
        <f ca="1" t="shared" si="230"/>
        <v>0</v>
      </c>
      <c r="NV378" s="769">
        <f ca="1" t="shared" si="231"/>
        <v>0</v>
      </c>
      <c r="NW378" s="769" t="e">
        <f ca="1" t="shared" si="232"/>
        <v>#DIV/0!</v>
      </c>
      <c r="NX378" s="739"/>
      <c r="NY378" s="739"/>
      <c r="NZ378" s="739"/>
      <c r="OA378" s="739"/>
      <c r="OB378" s="739"/>
      <c r="OC378" s="739"/>
      <c r="OD378" s="739"/>
      <c r="OE378" s="743">
        <f t="shared" si="233"/>
        <v>0</v>
      </c>
      <c r="OF378" s="743">
        <f t="shared" si="234"/>
        <v>0</v>
      </c>
      <c r="OG378" s="743">
        <f t="shared" si="235"/>
        <v>0</v>
      </c>
      <c r="OH378" s="743">
        <f t="shared" si="236"/>
        <v>0</v>
      </c>
      <c r="OI378" s="743">
        <f t="shared" si="237"/>
        <v>0</v>
      </c>
      <c r="OJ378" s="739">
        <f t="shared" si="238"/>
        <v>0</v>
      </c>
      <c r="OK378" s="739">
        <f t="shared" si="239"/>
        <v>0</v>
      </c>
      <c r="OL378" s="739">
        <f t="shared" si="240"/>
        <v>0</v>
      </c>
      <c r="OM378" s="739">
        <f t="shared" si="241"/>
        <v>0</v>
      </c>
      <c r="ON378" s="739">
        <f t="shared" si="242"/>
        <v>0</v>
      </c>
      <c r="OO378" s="739">
        <f t="shared" si="243"/>
        <v>0</v>
      </c>
      <c r="OP378" s="739"/>
      <c r="OQ378" s="739">
        <f t="shared" si="244"/>
        <v>0</v>
      </c>
      <c r="OR378" s="739">
        <f t="shared" si="245"/>
        <v>0</v>
      </c>
      <c r="OS378" s="739">
        <f t="shared" si="246"/>
        <v>0</v>
      </c>
      <c r="OT378" s="739">
        <f t="shared" si="247"/>
        <v>0</v>
      </c>
      <c r="OU378" s="739"/>
      <c r="OV378" s="739"/>
      <c r="OW378" s="739"/>
      <c r="OX378" s="739"/>
      <c r="OY378" s="739"/>
      <c r="OZ378" s="739"/>
      <c r="PA378" s="739"/>
      <c r="PB378" s="739"/>
      <c r="PC378" s="739"/>
      <c r="PD378" s="739"/>
      <c r="PE378" s="739"/>
      <c r="PF378" s="739"/>
      <c r="PG378" s="739"/>
      <c r="PI378" s="28">
        <v>0</v>
      </c>
      <c r="PJ378" s="28">
        <v>0</v>
      </c>
      <c r="PK378" s="28">
        <v>60</v>
      </c>
      <c r="PL378" s="28">
        <v>60</v>
      </c>
      <c r="PM378" s="28">
        <v>0</v>
      </c>
      <c r="PN378" s="28">
        <v>0</v>
      </c>
      <c r="PO378" s="28">
        <v>0</v>
      </c>
      <c r="PP378" s="28">
        <v>0</v>
      </c>
      <c r="PQ378" s="28">
        <v>60</v>
      </c>
      <c r="PR378" s="28">
        <v>0</v>
      </c>
      <c r="PS378" s="28">
        <v>0</v>
      </c>
      <c r="PT378" s="28">
        <v>0</v>
      </c>
      <c r="PU378" s="28">
        <v>0</v>
      </c>
      <c r="PV378" s="28">
        <v>180</v>
      </c>
      <c r="PW378" s="28">
        <v>0</v>
      </c>
    </row>
    <row r="379" s="28" customFormat="1" customHeight="1" spans="1:439">
      <c r="A379" s="847" t="s">
        <v>1334</v>
      </c>
      <c r="B379" s="343"/>
      <c r="C379" s="95" t="s">
        <v>2331</v>
      </c>
      <c r="D379" s="95" t="s">
        <v>2334</v>
      </c>
      <c r="E379" s="411"/>
      <c r="F379" s="290" t="s">
        <v>2339</v>
      </c>
      <c r="G379" s="112" t="s">
        <v>813</v>
      </c>
      <c r="H379" s="113" t="s">
        <v>814</v>
      </c>
      <c r="I379" s="99">
        <f t="shared" si="250"/>
        <v>-3</v>
      </c>
      <c r="J379" s="100">
        <v>451</v>
      </c>
      <c r="K379" s="454">
        <v>0</v>
      </c>
      <c r="L379" s="150">
        <f t="shared" si="215"/>
        <v>448</v>
      </c>
      <c r="M379" s="151">
        <f t="shared" si="216"/>
        <v>448</v>
      </c>
      <c r="N379" s="455"/>
      <c r="O379" s="35">
        <v>451</v>
      </c>
      <c r="P379" s="36"/>
      <c r="Q379" s="33">
        <f t="shared" si="217"/>
        <v>0</v>
      </c>
      <c r="R379" s="34">
        <f t="shared" si="218"/>
        <v>0</v>
      </c>
      <c r="S379" s="346"/>
      <c r="T379" s="346"/>
      <c r="U379" s="824"/>
      <c r="V379" s="824"/>
      <c r="W379" s="346"/>
      <c r="X379" s="347"/>
      <c r="Y379" s="348"/>
      <c r="Z379" s="348"/>
      <c r="AA379" s="348"/>
      <c r="AB379" s="348"/>
      <c r="AC379" s="348"/>
      <c r="AD379" s="348"/>
      <c r="AE379" s="348"/>
      <c r="AF379" s="346"/>
      <c r="AG379" s="346"/>
      <c r="AH379" s="346"/>
      <c r="AI379" s="346"/>
      <c r="AJ379" s="346"/>
      <c r="AK379" s="346"/>
      <c r="AL379" s="346"/>
      <c r="AM379" s="346"/>
      <c r="AN379" s="346"/>
      <c r="AO379" s="346"/>
      <c r="AP379" s="346"/>
      <c r="AQ379" s="346"/>
      <c r="AR379" s="346"/>
      <c r="AS379" s="346"/>
      <c r="AT379" s="346"/>
      <c r="AU379" s="346"/>
      <c r="AV379" s="346"/>
      <c r="AW379" s="346"/>
      <c r="AX379" s="346"/>
      <c r="AY379" s="349"/>
      <c r="AZ379" s="48"/>
      <c r="BA379" s="48"/>
      <c r="BB379" s="48"/>
      <c r="BC379" s="48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354"/>
      <c r="BT379" s="354"/>
      <c r="BU379" s="354"/>
      <c r="BV379" s="354"/>
      <c r="BW379" s="354"/>
      <c r="BX379" s="354"/>
      <c r="BY379" s="354"/>
      <c r="BZ379" s="354"/>
      <c r="CA379" s="354"/>
      <c r="CB379" s="354"/>
      <c r="CC379" s="354"/>
      <c r="CD379" s="354"/>
      <c r="CE379" s="354"/>
      <c r="CF379" s="354"/>
      <c r="CG379" s="354"/>
      <c r="CH379" s="354"/>
      <c r="CI379" s="354"/>
      <c r="CJ379" s="354"/>
      <c r="CK379" s="354"/>
      <c r="CL379" s="354"/>
      <c r="CM379" s="354"/>
      <c r="CN379" s="354"/>
      <c r="CO379" s="354"/>
      <c r="CP379" s="358"/>
      <c r="CQ379" s="48"/>
      <c r="CR379" s="354"/>
      <c r="CS379" s="354"/>
      <c r="CT379" s="355"/>
      <c r="CU379" s="354"/>
      <c r="CV379" s="354"/>
      <c r="CW379" s="354"/>
      <c r="CX379" s="354"/>
      <c r="CY379" s="354"/>
      <c r="CZ379" s="354"/>
      <c r="DA379" s="356"/>
      <c r="DB379" s="354"/>
      <c r="DC379" s="354"/>
      <c r="DD379" s="354"/>
      <c r="DE379" s="354"/>
      <c r="DF379" s="354"/>
      <c r="DG379" s="354"/>
      <c r="DH379" s="354"/>
      <c r="DI379" s="354"/>
      <c r="DJ379" s="354"/>
      <c r="DK379" s="354"/>
      <c r="DL379" s="354"/>
      <c r="DM379" s="354"/>
      <c r="DN379" s="354"/>
      <c r="DO379" s="354"/>
      <c r="DP379" s="354"/>
      <c r="DQ379" s="354"/>
      <c r="DR379" s="354"/>
      <c r="DS379" s="354"/>
      <c r="DT379" s="354"/>
      <c r="DU379" s="354"/>
      <c r="DV379" s="354"/>
      <c r="DW379" s="354"/>
      <c r="DX379" s="354"/>
      <c r="DY379" s="354"/>
      <c r="DZ379" s="357"/>
      <c r="EA379" s="356"/>
      <c r="EB379" s="356"/>
      <c r="EC379" s="356"/>
      <c r="ED379" s="356">
        <v>3</v>
      </c>
      <c r="EE379" s="358"/>
      <c r="EF379" s="48"/>
      <c r="EG379" s="46"/>
      <c r="EH379" s="46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8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354"/>
      <c r="FR379" s="354"/>
      <c r="FS379" s="354"/>
      <c r="FT379" s="354"/>
      <c r="FU379" s="354"/>
      <c r="FV379" s="354"/>
      <c r="FW379" s="354"/>
      <c r="FX379" s="354"/>
      <c r="FY379" s="354"/>
      <c r="FZ379" s="354"/>
      <c r="GA379" s="354"/>
      <c r="GB379" s="354"/>
      <c r="GC379" s="354"/>
      <c r="GD379" s="354"/>
      <c r="GE379" s="354"/>
      <c r="GF379" s="354"/>
      <c r="GG379" s="354"/>
      <c r="GH379" s="354"/>
      <c r="GI379" s="354"/>
      <c r="GJ379" s="354"/>
      <c r="GK379" s="354"/>
      <c r="GL379" s="354"/>
      <c r="GM379" s="354"/>
      <c r="GN379" s="354"/>
      <c r="GO379" s="354"/>
      <c r="GP379" s="354"/>
      <c r="GQ379" s="354"/>
      <c r="GR379" s="354"/>
      <c r="GS379" s="354"/>
      <c r="GT379" s="354"/>
      <c r="GU379" s="354"/>
      <c r="GV379" s="354"/>
      <c r="GW379" s="354"/>
      <c r="GX379" s="354"/>
      <c r="GY379" s="354"/>
      <c r="GZ379" s="354"/>
      <c r="HA379" s="354"/>
      <c r="HB379" s="354"/>
      <c r="HC379" s="354"/>
      <c r="HD379" s="354"/>
      <c r="HE379" s="354"/>
      <c r="HF379" s="354"/>
      <c r="HG379" s="354"/>
      <c r="HH379" s="354"/>
      <c r="HI379" s="354"/>
      <c r="HJ379" s="354"/>
      <c r="HK379" s="354"/>
      <c r="HL379" s="354"/>
      <c r="HM379" s="354"/>
      <c r="HN379" s="354"/>
      <c r="HO379" s="354"/>
      <c r="HP379" s="354"/>
      <c r="HQ379" s="354"/>
      <c r="HR379" s="354"/>
      <c r="HS379" s="354"/>
      <c r="HT379" s="354"/>
      <c r="HU379" s="354"/>
      <c r="HV379" s="354"/>
      <c r="HW379" s="354"/>
      <c r="HX379" s="354"/>
      <c r="HY379" s="354"/>
      <c r="HZ379" s="354"/>
      <c r="IA379" s="354"/>
      <c r="IB379" s="354"/>
      <c r="IC379" s="354"/>
      <c r="ID379" s="354"/>
      <c r="IE379" s="354"/>
      <c r="IF379" s="354"/>
      <c r="IG379" s="354"/>
      <c r="IH379" s="354"/>
      <c r="II379" s="354"/>
      <c r="IJ379" s="354"/>
      <c r="IK379" s="354"/>
      <c r="IL379" s="354"/>
      <c r="IM379" s="354"/>
      <c r="IN379" s="354"/>
      <c r="IO379" s="354"/>
      <c r="IP379" s="354"/>
      <c r="IQ379" s="354"/>
      <c r="IR379" s="50"/>
      <c r="IS379" s="47"/>
      <c r="IT379" s="47"/>
      <c r="IU379" s="47"/>
      <c r="IV379" s="47"/>
      <c r="IW379" s="47"/>
      <c r="IX379" s="47"/>
      <c r="IY379" s="47"/>
      <c r="IZ379" s="47"/>
      <c r="JA379" s="47"/>
      <c r="JB379" s="47"/>
      <c r="JC379" s="47"/>
      <c r="JD379" s="47"/>
      <c r="JE379" s="47"/>
      <c r="JF379" s="47"/>
      <c r="JG379" s="47"/>
      <c r="JH379" s="47"/>
      <c r="JI379" s="47"/>
      <c r="JJ379" s="47"/>
      <c r="JK379" s="47"/>
      <c r="JL379" s="354"/>
      <c r="JM379" s="354"/>
      <c r="JN379" s="354"/>
      <c r="JO379" s="354"/>
      <c r="JP379" s="354"/>
      <c r="JQ379" s="354"/>
      <c r="JR379" s="354"/>
      <c r="JS379" s="354"/>
      <c r="JT379" s="354"/>
      <c r="JU379" s="354"/>
      <c r="JV379" s="354"/>
      <c r="JW379" s="354"/>
      <c r="JX379" s="354"/>
      <c r="JY379" s="354"/>
      <c r="JZ379" s="354"/>
      <c r="KA379" s="354"/>
      <c r="KB379" s="354"/>
      <c r="KC379" s="354"/>
      <c r="KD379" s="354"/>
      <c r="KE379" s="354"/>
      <c r="KF379" s="354"/>
      <c r="KG379" s="354"/>
      <c r="KH379" s="354"/>
      <c r="KI379" s="354"/>
      <c r="KJ379" s="354"/>
      <c r="KK379" s="354"/>
      <c r="KL379" s="354"/>
      <c r="KM379" s="354"/>
      <c r="KN379" s="354"/>
      <c r="KO379" s="354"/>
      <c r="KP379" s="354"/>
      <c r="KQ379" s="354"/>
      <c r="KR379" s="354"/>
      <c r="KS379" s="354"/>
      <c r="KT379" s="354"/>
      <c r="KU379" s="354"/>
      <c r="KV379" s="51"/>
      <c r="KW379" s="47"/>
      <c r="KX379" s="47"/>
      <c r="KY379" s="47"/>
      <c r="KZ379" s="47"/>
      <c r="LA379" s="47"/>
      <c r="LB379" s="47"/>
      <c r="LC379" s="47"/>
      <c r="LD379" s="361"/>
      <c r="LE379" s="361"/>
      <c r="LF379" s="361"/>
      <c r="LG379" s="361"/>
      <c r="LH379" s="361"/>
      <c r="LI379" s="361"/>
      <c r="LJ379" s="361"/>
      <c r="LK379" s="361"/>
      <c r="LL379" s="361"/>
      <c r="LM379" s="361"/>
      <c r="LN379" s="361"/>
      <c r="LO379" s="361"/>
      <c r="LP379" s="361"/>
      <c r="LQ379" s="354"/>
      <c r="LR379" s="354"/>
      <c r="LS379" s="354"/>
      <c r="LT379" s="354"/>
      <c r="LU379" s="354"/>
      <c r="LV379" s="354"/>
      <c r="LW379" s="51"/>
      <c r="LX379" s="354"/>
      <c r="LY379" s="354"/>
      <c r="LZ379" s="354"/>
      <c r="MA379" s="354"/>
      <c r="MB379" s="363"/>
      <c r="MC379" s="363"/>
      <c r="MD379" s="354"/>
      <c r="ME379" s="354"/>
      <c r="MF379" s="354"/>
      <c r="MG379" s="354"/>
      <c r="MH379" s="354"/>
      <c r="MI379" s="354"/>
      <c r="MJ379" s="354"/>
      <c r="MK379" s="354"/>
      <c r="ML379" s="354"/>
      <c r="MM379" s="354"/>
      <c r="MN379" s="354"/>
      <c r="MO379" s="354"/>
      <c r="MP379" s="354"/>
      <c r="MQ379" s="354"/>
      <c r="MR379" s="354"/>
      <c r="MS379" s="51"/>
      <c r="MT379" s="364">
        <f t="shared" si="219"/>
        <v>0</v>
      </c>
      <c r="MU379" s="365">
        <f t="shared" si="220"/>
        <v>0</v>
      </c>
      <c r="MV379" s="366">
        <f t="shared" si="221"/>
        <v>0</v>
      </c>
      <c r="MW379" s="365">
        <v>1560</v>
      </c>
      <c r="MX379" s="365">
        <v>11</v>
      </c>
      <c r="MY379" s="54"/>
      <c r="MZ379" s="708"/>
      <c r="NA379" s="708">
        <v>2.42</v>
      </c>
      <c r="NB379" s="709">
        <f t="shared" si="222"/>
        <v>0</v>
      </c>
      <c r="NC379" s="710"/>
      <c r="ND379" s="710">
        <v>16.36</v>
      </c>
      <c r="NE379" s="738">
        <f t="shared" si="248"/>
        <v>-0.00900456395707394</v>
      </c>
      <c r="NF379" s="739"/>
      <c r="NG379" s="739"/>
      <c r="NH379" s="739">
        <v>16.36</v>
      </c>
      <c r="NI379" s="740">
        <f t="shared" si="223"/>
        <v>7329.28</v>
      </c>
      <c r="NJ379" s="738">
        <f t="shared" si="249"/>
        <v>-0.00900456395707394</v>
      </c>
      <c r="NK379" s="741"/>
      <c r="NL379" s="742">
        <v>44562</v>
      </c>
      <c r="NM379" s="739">
        <f ca="1" t="shared" si="224"/>
        <v>17.1666666666667</v>
      </c>
      <c r="NN379" s="739">
        <f ca="1" t="shared" si="225"/>
        <v>515</v>
      </c>
      <c r="NO379" s="739">
        <v>451</v>
      </c>
      <c r="NP379" s="739">
        <f t="shared" si="226"/>
        <v>0</v>
      </c>
      <c r="NQ379" s="761">
        <f t="shared" si="227"/>
        <v>0</v>
      </c>
      <c r="NR379" s="739">
        <f ca="1" t="shared" si="228"/>
        <v>0</v>
      </c>
      <c r="NS379" s="739">
        <f t="shared" si="229"/>
        <v>448</v>
      </c>
      <c r="NT379" s="739"/>
      <c r="NU379" s="739">
        <f ca="1" t="shared" si="230"/>
        <v>0</v>
      </c>
      <c r="NV379" s="769">
        <f ca="1" t="shared" si="231"/>
        <v>0</v>
      </c>
      <c r="NW379" s="769" t="e">
        <f ca="1" t="shared" si="232"/>
        <v>#DIV/0!</v>
      </c>
      <c r="NX379" s="739"/>
      <c r="NY379" s="739"/>
      <c r="NZ379" s="739"/>
      <c r="OA379" s="739"/>
      <c r="OB379" s="739"/>
      <c r="OC379" s="739"/>
      <c r="OD379" s="739"/>
      <c r="OE379" s="743">
        <f t="shared" si="233"/>
        <v>0</v>
      </c>
      <c r="OF379" s="743">
        <f t="shared" si="234"/>
        <v>0</v>
      </c>
      <c r="OG379" s="743">
        <f t="shared" si="235"/>
        <v>0</v>
      </c>
      <c r="OH379" s="743">
        <f t="shared" si="236"/>
        <v>0</v>
      </c>
      <c r="OI379" s="743">
        <f t="shared" si="237"/>
        <v>0</v>
      </c>
      <c r="OJ379" s="739">
        <f t="shared" si="238"/>
        <v>0</v>
      </c>
      <c r="OK379" s="739">
        <f t="shared" si="239"/>
        <v>0</v>
      </c>
      <c r="OL379" s="739">
        <f t="shared" si="240"/>
        <v>0</v>
      </c>
      <c r="OM379" s="739">
        <f t="shared" si="241"/>
        <v>0</v>
      </c>
      <c r="ON379" s="739">
        <f t="shared" si="242"/>
        <v>0</v>
      </c>
      <c r="OO379" s="739">
        <f t="shared" si="243"/>
        <v>0</v>
      </c>
      <c r="OP379" s="739"/>
      <c r="OQ379" s="739">
        <f t="shared" si="244"/>
        <v>0</v>
      </c>
      <c r="OR379" s="739">
        <f t="shared" si="245"/>
        <v>0</v>
      </c>
      <c r="OS379" s="739">
        <f t="shared" si="246"/>
        <v>0</v>
      </c>
      <c r="OT379" s="739">
        <f t="shared" si="247"/>
        <v>0</v>
      </c>
      <c r="OU379" s="739"/>
      <c r="OV379" s="739"/>
      <c r="OW379" s="739"/>
      <c r="OX379" s="739"/>
      <c r="OY379" s="739"/>
      <c r="OZ379" s="739"/>
      <c r="PA379" s="739"/>
      <c r="PB379" s="739"/>
      <c r="PC379" s="739"/>
      <c r="PD379" s="739"/>
      <c r="PE379" s="739"/>
      <c r="PF379" s="739"/>
      <c r="PG379" s="739"/>
      <c r="PI379" s="28">
        <v>1500</v>
      </c>
      <c r="PJ379" s="28">
        <v>0</v>
      </c>
      <c r="PK379" s="28">
        <v>60</v>
      </c>
      <c r="PL379" s="28">
        <v>0</v>
      </c>
      <c r="PM379" s="28">
        <v>0</v>
      </c>
      <c r="PN379" s="28">
        <v>0</v>
      </c>
      <c r="PO379" s="28">
        <v>0</v>
      </c>
      <c r="PP379" s="28">
        <v>0</v>
      </c>
      <c r="PQ379" s="28">
        <v>0</v>
      </c>
      <c r="PR379" s="28">
        <v>0</v>
      </c>
      <c r="PS379" s="28">
        <v>0</v>
      </c>
      <c r="PT379" s="28">
        <v>0</v>
      </c>
      <c r="PU379" s="28">
        <v>0</v>
      </c>
      <c r="PV379" s="28">
        <v>1560</v>
      </c>
      <c r="PW379" s="28">
        <v>0</v>
      </c>
    </row>
    <row r="380" s="28" customFormat="1" customHeight="1" spans="1:439">
      <c r="A380" s="847" t="s">
        <v>1334</v>
      </c>
      <c r="B380" s="343"/>
      <c r="C380" s="95" t="s">
        <v>2331</v>
      </c>
      <c r="D380" s="95" t="s">
        <v>2334</v>
      </c>
      <c r="E380" s="411"/>
      <c r="F380" s="290" t="s">
        <v>2340</v>
      </c>
      <c r="G380" s="112" t="s">
        <v>816</v>
      </c>
      <c r="H380" s="113" t="s">
        <v>817</v>
      </c>
      <c r="I380" s="99">
        <f t="shared" si="250"/>
        <v>0</v>
      </c>
      <c r="J380" s="100">
        <v>548</v>
      </c>
      <c r="K380" s="454">
        <v>0</v>
      </c>
      <c r="L380" s="150">
        <f t="shared" si="215"/>
        <v>548</v>
      </c>
      <c r="M380" s="151">
        <f t="shared" si="216"/>
        <v>548</v>
      </c>
      <c r="N380" s="455"/>
      <c r="O380" s="35">
        <v>548</v>
      </c>
      <c r="P380" s="36"/>
      <c r="Q380" s="33">
        <f t="shared" si="217"/>
        <v>0</v>
      </c>
      <c r="R380" s="34">
        <f t="shared" si="218"/>
        <v>0</v>
      </c>
      <c r="S380" s="346"/>
      <c r="T380" s="346"/>
      <c r="U380" s="824"/>
      <c r="V380" s="824"/>
      <c r="W380" s="346"/>
      <c r="X380" s="347"/>
      <c r="Y380" s="348"/>
      <c r="Z380" s="348"/>
      <c r="AA380" s="348"/>
      <c r="AB380" s="348"/>
      <c r="AC380" s="348"/>
      <c r="AD380" s="348"/>
      <c r="AE380" s="348"/>
      <c r="AF380" s="346"/>
      <c r="AG380" s="346"/>
      <c r="AH380" s="346"/>
      <c r="AI380" s="346"/>
      <c r="AJ380" s="346"/>
      <c r="AK380" s="346"/>
      <c r="AL380" s="346"/>
      <c r="AM380" s="346"/>
      <c r="AN380" s="346"/>
      <c r="AO380" s="346"/>
      <c r="AP380" s="346"/>
      <c r="AQ380" s="346"/>
      <c r="AR380" s="346"/>
      <c r="AS380" s="346"/>
      <c r="AT380" s="346"/>
      <c r="AU380" s="346"/>
      <c r="AV380" s="346"/>
      <c r="AW380" s="346"/>
      <c r="AX380" s="346"/>
      <c r="AY380" s="349"/>
      <c r="AZ380" s="48"/>
      <c r="BA380" s="48"/>
      <c r="BB380" s="48"/>
      <c r="BC380" s="48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354"/>
      <c r="BT380" s="354"/>
      <c r="BU380" s="354"/>
      <c r="BV380" s="354"/>
      <c r="BW380" s="354"/>
      <c r="BX380" s="354"/>
      <c r="BY380" s="354"/>
      <c r="BZ380" s="354"/>
      <c r="CA380" s="354"/>
      <c r="CB380" s="354"/>
      <c r="CC380" s="354"/>
      <c r="CD380" s="354"/>
      <c r="CE380" s="354"/>
      <c r="CF380" s="354"/>
      <c r="CG380" s="354"/>
      <c r="CH380" s="354"/>
      <c r="CI380" s="354"/>
      <c r="CJ380" s="354"/>
      <c r="CK380" s="354"/>
      <c r="CL380" s="354"/>
      <c r="CM380" s="354"/>
      <c r="CN380" s="354"/>
      <c r="CO380" s="354"/>
      <c r="CP380" s="358"/>
      <c r="CQ380" s="48"/>
      <c r="CR380" s="354"/>
      <c r="CS380" s="354"/>
      <c r="CT380" s="355"/>
      <c r="CU380" s="354"/>
      <c r="CV380" s="354"/>
      <c r="CW380" s="354"/>
      <c r="CX380" s="354"/>
      <c r="CY380" s="354"/>
      <c r="CZ380" s="354"/>
      <c r="DA380" s="356"/>
      <c r="DB380" s="354"/>
      <c r="DC380" s="354"/>
      <c r="DD380" s="354"/>
      <c r="DE380" s="354"/>
      <c r="DF380" s="354"/>
      <c r="DG380" s="354"/>
      <c r="DH380" s="354"/>
      <c r="DI380" s="354"/>
      <c r="DJ380" s="354"/>
      <c r="DK380" s="354"/>
      <c r="DL380" s="354"/>
      <c r="DM380" s="354"/>
      <c r="DN380" s="354"/>
      <c r="DO380" s="354"/>
      <c r="DP380" s="354"/>
      <c r="DQ380" s="354"/>
      <c r="DR380" s="354"/>
      <c r="DS380" s="354"/>
      <c r="DT380" s="354"/>
      <c r="DU380" s="354"/>
      <c r="DV380" s="354"/>
      <c r="DW380" s="354"/>
      <c r="DX380" s="354"/>
      <c r="DY380" s="354"/>
      <c r="DZ380" s="357"/>
      <c r="EA380" s="356"/>
      <c r="EB380" s="356"/>
      <c r="EC380" s="356"/>
      <c r="ED380" s="356"/>
      <c r="EE380" s="358"/>
      <c r="EF380" s="48"/>
      <c r="EG380" s="46"/>
      <c r="EH380" s="46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8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354"/>
      <c r="FR380" s="354"/>
      <c r="FS380" s="354"/>
      <c r="FT380" s="354"/>
      <c r="FU380" s="354"/>
      <c r="FV380" s="354"/>
      <c r="FW380" s="354"/>
      <c r="FX380" s="354"/>
      <c r="FY380" s="354"/>
      <c r="FZ380" s="354"/>
      <c r="GA380" s="354"/>
      <c r="GB380" s="354"/>
      <c r="GC380" s="354"/>
      <c r="GD380" s="354"/>
      <c r="GE380" s="354"/>
      <c r="GF380" s="354"/>
      <c r="GG380" s="354"/>
      <c r="GH380" s="354"/>
      <c r="GI380" s="354"/>
      <c r="GJ380" s="354"/>
      <c r="GK380" s="354"/>
      <c r="GL380" s="354"/>
      <c r="GM380" s="354"/>
      <c r="GN380" s="354"/>
      <c r="GO380" s="354"/>
      <c r="GP380" s="354"/>
      <c r="GQ380" s="354"/>
      <c r="GR380" s="354"/>
      <c r="GS380" s="354"/>
      <c r="GT380" s="354"/>
      <c r="GU380" s="354"/>
      <c r="GV380" s="354"/>
      <c r="GW380" s="354"/>
      <c r="GX380" s="354"/>
      <c r="GY380" s="354"/>
      <c r="GZ380" s="354"/>
      <c r="HA380" s="354"/>
      <c r="HB380" s="354"/>
      <c r="HC380" s="354"/>
      <c r="HD380" s="354"/>
      <c r="HE380" s="354"/>
      <c r="HF380" s="354"/>
      <c r="HG380" s="354"/>
      <c r="HH380" s="354"/>
      <c r="HI380" s="354"/>
      <c r="HJ380" s="354"/>
      <c r="HK380" s="354"/>
      <c r="HL380" s="354"/>
      <c r="HM380" s="354"/>
      <c r="HN380" s="354"/>
      <c r="HO380" s="354"/>
      <c r="HP380" s="354"/>
      <c r="HQ380" s="354"/>
      <c r="HR380" s="354"/>
      <c r="HS380" s="354"/>
      <c r="HT380" s="354"/>
      <c r="HU380" s="354"/>
      <c r="HV380" s="354"/>
      <c r="HW380" s="354"/>
      <c r="HX380" s="354"/>
      <c r="HY380" s="354"/>
      <c r="HZ380" s="354"/>
      <c r="IA380" s="354"/>
      <c r="IB380" s="354"/>
      <c r="IC380" s="354"/>
      <c r="ID380" s="354"/>
      <c r="IE380" s="354"/>
      <c r="IF380" s="354"/>
      <c r="IG380" s="354"/>
      <c r="IH380" s="354"/>
      <c r="II380" s="354"/>
      <c r="IJ380" s="354"/>
      <c r="IK380" s="354"/>
      <c r="IL380" s="354"/>
      <c r="IM380" s="354"/>
      <c r="IN380" s="354"/>
      <c r="IO380" s="354"/>
      <c r="IP380" s="354"/>
      <c r="IQ380" s="354"/>
      <c r="IR380" s="50"/>
      <c r="IS380" s="47"/>
      <c r="IT380" s="47"/>
      <c r="IU380" s="47"/>
      <c r="IV380" s="47"/>
      <c r="IW380" s="47"/>
      <c r="IX380" s="47"/>
      <c r="IY380" s="47"/>
      <c r="IZ380" s="47"/>
      <c r="JA380" s="47"/>
      <c r="JB380" s="47"/>
      <c r="JC380" s="47"/>
      <c r="JD380" s="47"/>
      <c r="JE380" s="47"/>
      <c r="JF380" s="47"/>
      <c r="JG380" s="47"/>
      <c r="JH380" s="47"/>
      <c r="JI380" s="47"/>
      <c r="JJ380" s="47"/>
      <c r="JK380" s="47"/>
      <c r="JL380" s="354"/>
      <c r="JM380" s="354"/>
      <c r="JN380" s="354"/>
      <c r="JO380" s="354"/>
      <c r="JP380" s="354"/>
      <c r="JQ380" s="354"/>
      <c r="JR380" s="354"/>
      <c r="JS380" s="354"/>
      <c r="JT380" s="354"/>
      <c r="JU380" s="354"/>
      <c r="JV380" s="354"/>
      <c r="JW380" s="354"/>
      <c r="JX380" s="354"/>
      <c r="JY380" s="354"/>
      <c r="JZ380" s="354"/>
      <c r="KA380" s="354"/>
      <c r="KB380" s="354"/>
      <c r="KC380" s="354"/>
      <c r="KD380" s="354"/>
      <c r="KE380" s="354"/>
      <c r="KF380" s="354"/>
      <c r="KG380" s="354"/>
      <c r="KH380" s="354"/>
      <c r="KI380" s="354"/>
      <c r="KJ380" s="354"/>
      <c r="KK380" s="354"/>
      <c r="KL380" s="354"/>
      <c r="KM380" s="354"/>
      <c r="KN380" s="354"/>
      <c r="KO380" s="354"/>
      <c r="KP380" s="354"/>
      <c r="KQ380" s="354"/>
      <c r="KR380" s="354"/>
      <c r="KS380" s="354"/>
      <c r="KT380" s="354"/>
      <c r="KU380" s="354"/>
      <c r="KV380" s="51"/>
      <c r="KW380" s="47"/>
      <c r="KX380" s="47"/>
      <c r="KY380" s="47"/>
      <c r="KZ380" s="47"/>
      <c r="LA380" s="47"/>
      <c r="LB380" s="47"/>
      <c r="LC380" s="47"/>
      <c r="LD380" s="361"/>
      <c r="LE380" s="361"/>
      <c r="LF380" s="361"/>
      <c r="LG380" s="361"/>
      <c r="LH380" s="361"/>
      <c r="LI380" s="361"/>
      <c r="LJ380" s="361"/>
      <c r="LK380" s="361"/>
      <c r="LL380" s="361"/>
      <c r="LM380" s="361"/>
      <c r="LN380" s="361"/>
      <c r="LO380" s="361"/>
      <c r="LP380" s="361"/>
      <c r="LQ380" s="354"/>
      <c r="LR380" s="354"/>
      <c r="LS380" s="354"/>
      <c r="LT380" s="354"/>
      <c r="LU380" s="354"/>
      <c r="LV380" s="354"/>
      <c r="LW380" s="51"/>
      <c r="LX380" s="354"/>
      <c r="LY380" s="354"/>
      <c r="LZ380" s="354"/>
      <c r="MA380" s="354"/>
      <c r="MB380" s="363"/>
      <c r="MC380" s="363"/>
      <c r="MD380" s="354"/>
      <c r="ME380" s="354"/>
      <c r="MF380" s="354"/>
      <c r="MG380" s="354"/>
      <c r="MH380" s="354"/>
      <c r="MI380" s="354"/>
      <c r="MJ380" s="354"/>
      <c r="MK380" s="354"/>
      <c r="ML380" s="354"/>
      <c r="MM380" s="354"/>
      <c r="MN380" s="354"/>
      <c r="MO380" s="354"/>
      <c r="MP380" s="354"/>
      <c r="MQ380" s="354"/>
      <c r="MR380" s="354"/>
      <c r="MS380" s="51"/>
      <c r="MT380" s="364">
        <f t="shared" si="219"/>
        <v>0</v>
      </c>
      <c r="MU380" s="365">
        <f t="shared" si="220"/>
        <v>0</v>
      </c>
      <c r="MV380" s="366">
        <f t="shared" si="221"/>
        <v>0</v>
      </c>
      <c r="MW380" s="365">
        <v>88</v>
      </c>
      <c r="MX380" s="365">
        <v>1061</v>
      </c>
      <c r="MY380" s="54"/>
      <c r="MZ380" s="708"/>
      <c r="NA380" s="708">
        <v>2.63</v>
      </c>
      <c r="NB380" s="709">
        <f t="shared" si="222"/>
        <v>0</v>
      </c>
      <c r="NC380" s="710"/>
      <c r="ND380" s="710">
        <v>19.35</v>
      </c>
      <c r="NE380" s="738">
        <f t="shared" si="248"/>
        <v>-0.0981215595028659</v>
      </c>
      <c r="NF380" s="739"/>
      <c r="NG380" s="739"/>
      <c r="NH380" s="739">
        <v>19.35</v>
      </c>
      <c r="NI380" s="740">
        <f t="shared" si="223"/>
        <v>10603.8</v>
      </c>
      <c r="NJ380" s="738">
        <f t="shared" si="249"/>
        <v>-0.0981215595028659</v>
      </c>
      <c r="NK380" s="741"/>
      <c r="NL380" s="742">
        <v>44562</v>
      </c>
      <c r="NM380" s="739">
        <f ca="1" t="shared" si="224"/>
        <v>17.1666666666667</v>
      </c>
      <c r="NN380" s="739">
        <f ca="1" t="shared" si="225"/>
        <v>515</v>
      </c>
      <c r="NO380" s="739">
        <v>548</v>
      </c>
      <c r="NP380" s="739">
        <f t="shared" si="226"/>
        <v>0</v>
      </c>
      <c r="NQ380" s="761">
        <f t="shared" si="227"/>
        <v>0</v>
      </c>
      <c r="NR380" s="739">
        <f ca="1" t="shared" si="228"/>
        <v>0</v>
      </c>
      <c r="NS380" s="739">
        <f t="shared" si="229"/>
        <v>548</v>
      </c>
      <c r="NT380" s="739"/>
      <c r="NU380" s="739">
        <f ca="1" t="shared" si="230"/>
        <v>0</v>
      </c>
      <c r="NV380" s="769">
        <f ca="1" t="shared" si="231"/>
        <v>0</v>
      </c>
      <c r="NW380" s="769" t="e">
        <f ca="1" t="shared" si="232"/>
        <v>#DIV/0!</v>
      </c>
      <c r="NX380" s="739"/>
      <c r="NY380" s="739"/>
      <c r="NZ380" s="739"/>
      <c r="OA380" s="739"/>
      <c r="OB380" s="739"/>
      <c r="OC380" s="739"/>
      <c r="OD380" s="739"/>
      <c r="OE380" s="743">
        <f t="shared" si="233"/>
        <v>0</v>
      </c>
      <c r="OF380" s="743">
        <f t="shared" si="234"/>
        <v>0</v>
      </c>
      <c r="OG380" s="743">
        <f t="shared" si="235"/>
        <v>0</v>
      </c>
      <c r="OH380" s="743">
        <f t="shared" si="236"/>
        <v>0</v>
      </c>
      <c r="OI380" s="743">
        <f t="shared" si="237"/>
        <v>0</v>
      </c>
      <c r="OJ380" s="739">
        <f t="shared" si="238"/>
        <v>0</v>
      </c>
      <c r="OK380" s="739">
        <f t="shared" si="239"/>
        <v>0</v>
      </c>
      <c r="OL380" s="739">
        <f t="shared" si="240"/>
        <v>0</v>
      </c>
      <c r="OM380" s="739">
        <f t="shared" si="241"/>
        <v>0</v>
      </c>
      <c r="ON380" s="739">
        <f t="shared" si="242"/>
        <v>0</v>
      </c>
      <c r="OO380" s="739">
        <f t="shared" si="243"/>
        <v>0</v>
      </c>
      <c r="OP380" s="739"/>
      <c r="OQ380" s="739">
        <f t="shared" si="244"/>
        <v>0</v>
      </c>
      <c r="OR380" s="739">
        <f t="shared" si="245"/>
        <v>0</v>
      </c>
      <c r="OS380" s="739">
        <f t="shared" si="246"/>
        <v>0</v>
      </c>
      <c r="OT380" s="739">
        <f t="shared" si="247"/>
        <v>0</v>
      </c>
      <c r="OU380" s="739"/>
      <c r="OV380" s="739"/>
      <c r="OW380" s="739"/>
      <c r="OX380" s="739"/>
      <c r="OY380" s="739"/>
      <c r="OZ380" s="739"/>
      <c r="PA380" s="739"/>
      <c r="PB380" s="739"/>
      <c r="PC380" s="739"/>
      <c r="PD380" s="739"/>
      <c r="PE380" s="739"/>
      <c r="PF380" s="739"/>
      <c r="PG380" s="739"/>
      <c r="PI380" s="28">
        <v>4</v>
      </c>
      <c r="PJ380" s="28">
        <v>0</v>
      </c>
      <c r="PK380" s="28">
        <v>60</v>
      </c>
      <c r="PL380" s="28">
        <v>24</v>
      </c>
      <c r="PM380" s="28">
        <v>0</v>
      </c>
      <c r="PN380" s="28">
        <v>0</v>
      </c>
      <c r="PO380" s="28">
        <v>0</v>
      </c>
      <c r="PP380" s="28">
        <v>0</v>
      </c>
      <c r="PQ380" s="28">
        <v>0</v>
      </c>
      <c r="PR380" s="28">
        <v>0</v>
      </c>
      <c r="PS380" s="28">
        <v>0</v>
      </c>
      <c r="PT380" s="28">
        <v>0</v>
      </c>
      <c r="PU380" s="28">
        <v>0</v>
      </c>
      <c r="PV380" s="28">
        <v>88</v>
      </c>
      <c r="PW380" s="28">
        <v>0</v>
      </c>
    </row>
    <row r="381" s="28" customFormat="1" customHeight="1" spans="1:439">
      <c r="A381" s="847" t="s">
        <v>1334</v>
      </c>
      <c r="B381" s="343"/>
      <c r="C381" s="95" t="s">
        <v>2307</v>
      </c>
      <c r="D381" s="95" t="s">
        <v>2308</v>
      </c>
      <c r="E381" s="411"/>
      <c r="F381" s="290" t="s">
        <v>699</v>
      </c>
      <c r="G381" s="112" t="s">
        <v>700</v>
      </c>
      <c r="H381" s="113" t="s">
        <v>2341</v>
      </c>
      <c r="I381" s="99">
        <f t="shared" si="250"/>
        <v>799</v>
      </c>
      <c r="J381" s="100">
        <v>88</v>
      </c>
      <c r="K381" s="454">
        <v>902</v>
      </c>
      <c r="L381" s="150">
        <f t="shared" si="215"/>
        <v>887</v>
      </c>
      <c r="M381" s="151">
        <f t="shared" si="216"/>
        <v>887</v>
      </c>
      <c r="N381" s="455"/>
      <c r="O381" s="37"/>
      <c r="P381" s="36">
        <v>990</v>
      </c>
      <c r="Q381" s="33">
        <f t="shared" si="217"/>
        <v>0</v>
      </c>
      <c r="R381" s="34">
        <f t="shared" si="218"/>
        <v>0</v>
      </c>
      <c r="S381" s="346"/>
      <c r="T381" s="346"/>
      <c r="U381" s="824"/>
      <c r="V381" s="824"/>
      <c r="W381" s="346"/>
      <c r="X381" s="347"/>
      <c r="Y381" s="348"/>
      <c r="Z381" s="348"/>
      <c r="AA381" s="348"/>
      <c r="AB381" s="348"/>
      <c r="AC381" s="348"/>
      <c r="AD381" s="348"/>
      <c r="AE381" s="348"/>
      <c r="AF381" s="346"/>
      <c r="AG381" s="346"/>
      <c r="AH381" s="346"/>
      <c r="AI381" s="346"/>
      <c r="AJ381" s="346"/>
      <c r="AK381" s="346"/>
      <c r="AL381" s="346"/>
      <c r="AM381" s="346"/>
      <c r="AN381" s="346"/>
      <c r="AO381" s="346"/>
      <c r="AP381" s="346"/>
      <c r="AQ381" s="346"/>
      <c r="AR381" s="346"/>
      <c r="AS381" s="346"/>
      <c r="AT381" s="346"/>
      <c r="AU381" s="346"/>
      <c r="AV381" s="346"/>
      <c r="AW381" s="346"/>
      <c r="AX381" s="346"/>
      <c r="AY381" s="349"/>
      <c r="AZ381" s="48"/>
      <c r="BA381" s="48"/>
      <c r="BB381" s="48"/>
      <c r="BC381" s="48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354"/>
      <c r="BT381" s="354"/>
      <c r="BU381" s="354"/>
      <c r="BV381" s="354"/>
      <c r="BW381" s="354"/>
      <c r="BX381" s="354"/>
      <c r="BY381" s="354"/>
      <c r="BZ381" s="354"/>
      <c r="CA381" s="354"/>
      <c r="CB381" s="354"/>
      <c r="CC381" s="354"/>
      <c r="CD381" s="354"/>
      <c r="CE381" s="354"/>
      <c r="CF381" s="354"/>
      <c r="CG381" s="354"/>
      <c r="CH381" s="354"/>
      <c r="CI381" s="354"/>
      <c r="CJ381" s="354"/>
      <c r="CK381" s="354"/>
      <c r="CL381" s="354"/>
      <c r="CM381" s="354"/>
      <c r="CN381" s="354"/>
      <c r="CO381" s="354"/>
      <c r="CP381" s="358"/>
      <c r="CQ381" s="48"/>
      <c r="CR381" s="354"/>
      <c r="CS381" s="354"/>
      <c r="CT381" s="355">
        <v>-47</v>
      </c>
      <c r="CU381" s="354"/>
      <c r="CV381" s="354"/>
      <c r="CW381" s="354"/>
      <c r="CX381" s="354"/>
      <c r="CY381" s="354"/>
      <c r="CZ381" s="354"/>
      <c r="DA381" s="356"/>
      <c r="DB381" s="354"/>
      <c r="DC381" s="354"/>
      <c r="DD381" s="354"/>
      <c r="DE381" s="354"/>
      <c r="DF381" s="354"/>
      <c r="DG381" s="354"/>
      <c r="DH381" s="354"/>
      <c r="DI381" s="354"/>
      <c r="DJ381" s="354"/>
      <c r="DK381" s="354"/>
      <c r="DL381" s="354"/>
      <c r="DM381" s="354"/>
      <c r="DN381" s="354"/>
      <c r="DO381" s="354"/>
      <c r="DP381" s="354"/>
      <c r="DQ381" s="354"/>
      <c r="DR381" s="354"/>
      <c r="DS381" s="354"/>
      <c r="DT381" s="354"/>
      <c r="DU381" s="354"/>
      <c r="DV381" s="354"/>
      <c r="DW381" s="354"/>
      <c r="DX381" s="354"/>
      <c r="DY381" s="354"/>
      <c r="DZ381" s="357"/>
      <c r="EA381" s="356"/>
      <c r="EB381" s="356"/>
      <c r="EC381" s="356"/>
      <c r="ED381" s="356"/>
      <c r="EE381" s="358"/>
      <c r="EF381" s="48"/>
      <c r="EG381" s="46"/>
      <c r="EH381" s="46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8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354"/>
      <c r="FR381" s="354"/>
      <c r="FS381" s="354"/>
      <c r="FT381" s="354"/>
      <c r="FU381" s="354"/>
      <c r="FV381" s="354"/>
      <c r="FW381" s="354"/>
      <c r="FX381" s="354"/>
      <c r="FY381" s="354"/>
      <c r="FZ381" s="354"/>
      <c r="GA381" s="354"/>
      <c r="GB381" s="354"/>
      <c r="GC381" s="354"/>
      <c r="GD381" s="354"/>
      <c r="GE381" s="354"/>
      <c r="GF381" s="354"/>
      <c r="GG381" s="354"/>
      <c r="GH381" s="354"/>
      <c r="GI381" s="354"/>
      <c r="GJ381" s="354"/>
      <c r="GK381" s="354"/>
      <c r="GL381" s="354"/>
      <c r="GM381" s="354"/>
      <c r="GN381" s="354"/>
      <c r="GO381" s="354"/>
      <c r="GP381" s="354"/>
      <c r="GQ381" s="354"/>
      <c r="GR381" s="354"/>
      <c r="GS381" s="354"/>
      <c r="GT381" s="354"/>
      <c r="GU381" s="354"/>
      <c r="GV381" s="354"/>
      <c r="GW381" s="354"/>
      <c r="GX381" s="354"/>
      <c r="GY381" s="354"/>
      <c r="GZ381" s="354"/>
      <c r="HA381" s="354"/>
      <c r="HB381" s="354"/>
      <c r="HC381" s="354"/>
      <c r="HD381" s="354"/>
      <c r="HE381" s="354"/>
      <c r="HF381" s="354"/>
      <c r="HG381" s="354"/>
      <c r="HH381" s="354"/>
      <c r="HI381" s="354"/>
      <c r="HJ381" s="354"/>
      <c r="HK381" s="354"/>
      <c r="HL381" s="354"/>
      <c r="HM381" s="354"/>
      <c r="HN381" s="354"/>
      <c r="HO381" s="354"/>
      <c r="HP381" s="354"/>
      <c r="HQ381" s="354"/>
      <c r="HR381" s="354"/>
      <c r="HS381" s="354"/>
      <c r="HT381" s="354"/>
      <c r="HU381" s="354"/>
      <c r="HV381" s="354"/>
      <c r="HW381" s="354"/>
      <c r="HX381" s="354"/>
      <c r="HY381" s="354"/>
      <c r="HZ381" s="354"/>
      <c r="IA381" s="354"/>
      <c r="IB381" s="354"/>
      <c r="IC381" s="354"/>
      <c r="ID381" s="354"/>
      <c r="IE381" s="354"/>
      <c r="IF381" s="354"/>
      <c r="IG381" s="354"/>
      <c r="IH381" s="354"/>
      <c r="II381" s="354"/>
      <c r="IJ381" s="354"/>
      <c r="IK381" s="354"/>
      <c r="IL381" s="354"/>
      <c r="IM381" s="354"/>
      <c r="IN381" s="354"/>
      <c r="IO381" s="354"/>
      <c r="IP381" s="354"/>
      <c r="IQ381" s="354"/>
      <c r="IR381" s="50"/>
      <c r="IS381" s="47"/>
      <c r="IT381" s="47"/>
      <c r="IU381" s="47"/>
      <c r="IV381" s="47"/>
      <c r="IW381" s="47"/>
      <c r="IX381" s="47"/>
      <c r="IY381" s="47"/>
      <c r="IZ381" s="47"/>
      <c r="JA381" s="47"/>
      <c r="JB381" s="47"/>
      <c r="JC381" s="47"/>
      <c r="JD381" s="47"/>
      <c r="JE381" s="47"/>
      <c r="JF381" s="47"/>
      <c r="JG381" s="47"/>
      <c r="JH381" s="47"/>
      <c r="JI381" s="47"/>
      <c r="JJ381" s="47"/>
      <c r="JK381" s="47"/>
      <c r="JL381" s="354"/>
      <c r="JM381" s="354"/>
      <c r="JN381" s="354"/>
      <c r="JO381" s="354"/>
      <c r="JP381" s="354"/>
      <c r="JQ381" s="354"/>
      <c r="JR381" s="354"/>
      <c r="JS381" s="354"/>
      <c r="JT381" s="354"/>
      <c r="JU381" s="354"/>
      <c r="JV381" s="354"/>
      <c r="JW381" s="354"/>
      <c r="JX381" s="354"/>
      <c r="JY381" s="354"/>
      <c r="JZ381" s="354"/>
      <c r="KA381" s="354"/>
      <c r="KB381" s="354"/>
      <c r="KC381" s="354"/>
      <c r="KD381" s="354"/>
      <c r="KE381" s="354"/>
      <c r="KF381" s="354"/>
      <c r="KG381" s="354"/>
      <c r="KH381" s="354"/>
      <c r="KI381" s="354"/>
      <c r="KJ381" s="354"/>
      <c r="KK381" s="354"/>
      <c r="KL381" s="354"/>
      <c r="KM381" s="354"/>
      <c r="KN381" s="354"/>
      <c r="KO381" s="354"/>
      <c r="KP381" s="354"/>
      <c r="KQ381" s="354"/>
      <c r="KR381" s="354"/>
      <c r="KS381" s="354"/>
      <c r="KT381" s="354"/>
      <c r="KU381" s="354"/>
      <c r="KV381" s="51"/>
      <c r="KW381" s="47"/>
      <c r="KX381" s="47">
        <v>150</v>
      </c>
      <c r="KY381" s="47"/>
      <c r="KZ381" s="47"/>
      <c r="LA381" s="47"/>
      <c r="LB381" s="47"/>
      <c r="LC381" s="47"/>
      <c r="LD381" s="361"/>
      <c r="LE381" s="361"/>
      <c r="LF381" s="361"/>
      <c r="LG381" s="361"/>
      <c r="LH381" s="361"/>
      <c r="LI381" s="361"/>
      <c r="LJ381" s="361"/>
      <c r="LK381" s="361"/>
      <c r="LL381" s="361"/>
      <c r="LM381" s="361"/>
      <c r="LN381" s="361"/>
      <c r="LO381" s="361"/>
      <c r="LP381" s="361"/>
      <c r="LQ381" s="354"/>
      <c r="LR381" s="354"/>
      <c r="LS381" s="354"/>
      <c r="LT381" s="354"/>
      <c r="LU381" s="354"/>
      <c r="LV381" s="354"/>
      <c r="LW381" s="51"/>
      <c r="LX381" s="354"/>
      <c r="LY381" s="354"/>
      <c r="LZ381" s="354"/>
      <c r="MA381" s="354"/>
      <c r="MB381" s="363"/>
      <c r="MC381" s="363"/>
      <c r="MD381" s="354"/>
      <c r="ME381" s="354"/>
      <c r="MF381" s="354"/>
      <c r="MG381" s="354"/>
      <c r="MH381" s="354"/>
      <c r="MI381" s="354"/>
      <c r="MJ381" s="354"/>
      <c r="MK381" s="354"/>
      <c r="ML381" s="354"/>
      <c r="MM381" s="354"/>
      <c r="MN381" s="354"/>
      <c r="MO381" s="354"/>
      <c r="MP381" s="354"/>
      <c r="MQ381" s="354"/>
      <c r="MR381" s="354"/>
      <c r="MS381" s="51"/>
      <c r="MT381" s="364">
        <f t="shared" si="219"/>
        <v>0</v>
      </c>
      <c r="MU381" s="365">
        <f t="shared" si="220"/>
        <v>150</v>
      </c>
      <c r="MV381" s="366">
        <f t="shared" si="221"/>
        <v>150</v>
      </c>
      <c r="MW381" s="365">
        <v>1838</v>
      </c>
      <c r="MX381" s="365">
        <v>2140</v>
      </c>
      <c r="MY381" s="54"/>
      <c r="MZ381" s="708"/>
      <c r="NA381" s="708"/>
      <c r="NB381" s="709">
        <f t="shared" si="222"/>
        <v>0</v>
      </c>
      <c r="NC381" s="710">
        <v>69.75</v>
      </c>
      <c r="ND381" s="710">
        <v>49.25</v>
      </c>
      <c r="NE381" s="738" t="e">
        <f t="shared" si="248"/>
        <v>#DIV/0!</v>
      </c>
      <c r="NF381" s="739"/>
      <c r="NG381" s="739"/>
      <c r="NH381" s="739">
        <v>49.25</v>
      </c>
      <c r="NI381" s="740">
        <f t="shared" si="223"/>
        <v>43684.75</v>
      </c>
      <c r="NJ381" s="738"/>
      <c r="NK381" s="741"/>
      <c r="NL381" s="742">
        <v>44562</v>
      </c>
      <c r="NM381" s="739">
        <f ca="1" t="shared" si="224"/>
        <v>17.1666666666667</v>
      </c>
      <c r="NN381" s="739">
        <f ca="1" t="shared" si="225"/>
        <v>515</v>
      </c>
      <c r="NO381" s="739">
        <v>990</v>
      </c>
      <c r="NP381" s="739">
        <f t="shared" si="226"/>
        <v>150</v>
      </c>
      <c r="NQ381" s="761">
        <f t="shared" si="227"/>
        <v>0.159829515183804</v>
      </c>
      <c r="NR381" s="739">
        <f ca="1" t="shared" si="228"/>
        <v>0.113277229207939</v>
      </c>
      <c r="NS381" s="739">
        <f t="shared" si="229"/>
        <v>887</v>
      </c>
      <c r="NT381" s="739"/>
      <c r="NU381" s="739">
        <f ca="1" t="shared" si="230"/>
        <v>8.7378640776699</v>
      </c>
      <c r="NV381" s="769">
        <f ca="1" t="shared" si="231"/>
        <v>0.29126213592233</v>
      </c>
      <c r="NW381" s="769">
        <f ca="1" t="shared" si="232"/>
        <v>3045.36666666667</v>
      </c>
      <c r="NX381" s="739"/>
      <c r="NY381" s="739"/>
      <c r="NZ381" s="739"/>
      <c r="OA381" s="739"/>
      <c r="OB381" s="739"/>
      <c r="OC381" s="739"/>
      <c r="OD381" s="739"/>
      <c r="OE381" s="743">
        <f t="shared" si="233"/>
        <v>0</v>
      </c>
      <c r="OF381" s="743">
        <f t="shared" si="234"/>
        <v>150</v>
      </c>
      <c r="OG381" s="743">
        <f t="shared" si="235"/>
        <v>0</v>
      </c>
      <c r="OH381" s="743">
        <f t="shared" si="236"/>
        <v>0</v>
      </c>
      <c r="OI381" s="743">
        <f t="shared" si="237"/>
        <v>0</v>
      </c>
      <c r="OJ381" s="739">
        <f t="shared" si="238"/>
        <v>0</v>
      </c>
      <c r="OK381" s="739">
        <f t="shared" si="239"/>
        <v>0</v>
      </c>
      <c r="OL381" s="739">
        <f t="shared" si="240"/>
        <v>0</v>
      </c>
      <c r="OM381" s="739">
        <f t="shared" si="241"/>
        <v>0</v>
      </c>
      <c r="ON381" s="739">
        <f t="shared" si="242"/>
        <v>0</v>
      </c>
      <c r="OO381" s="739">
        <f t="shared" si="243"/>
        <v>0</v>
      </c>
      <c r="OP381" s="739"/>
      <c r="OQ381" s="739">
        <f t="shared" si="244"/>
        <v>0</v>
      </c>
      <c r="OR381" s="739">
        <f t="shared" si="245"/>
        <v>150</v>
      </c>
      <c r="OS381" s="739">
        <f t="shared" si="246"/>
        <v>0</v>
      </c>
      <c r="OT381" s="739">
        <f t="shared" si="247"/>
        <v>0</v>
      </c>
      <c r="OU381" s="739"/>
      <c r="OV381" s="739"/>
      <c r="OW381" s="739"/>
      <c r="OX381" s="739"/>
      <c r="OY381" s="739"/>
      <c r="OZ381" s="739"/>
      <c r="PA381" s="739"/>
      <c r="PB381" s="739"/>
      <c r="PC381" s="739"/>
      <c r="PD381" s="739"/>
      <c r="PE381" s="739"/>
      <c r="PF381" s="739"/>
      <c r="PG381" s="739"/>
      <c r="PI381" s="28">
        <v>702</v>
      </c>
      <c r="PJ381" s="28">
        <v>0</v>
      </c>
      <c r="PK381" s="28">
        <v>116</v>
      </c>
      <c r="PL381" s="28">
        <v>300</v>
      </c>
      <c r="PM381" s="28">
        <v>0</v>
      </c>
      <c r="PN381" s="28">
        <v>150</v>
      </c>
      <c r="PO381" s="28">
        <v>258</v>
      </c>
      <c r="PP381" s="28">
        <v>72</v>
      </c>
      <c r="PQ381" s="28">
        <v>120</v>
      </c>
      <c r="PR381" s="28">
        <v>120</v>
      </c>
      <c r="PS381" s="28">
        <v>0</v>
      </c>
      <c r="PT381" s="28">
        <v>0</v>
      </c>
      <c r="PU381" s="28">
        <v>0</v>
      </c>
      <c r="PV381" s="28">
        <v>1838</v>
      </c>
      <c r="PW381" s="28">
        <v>0</v>
      </c>
    </row>
    <row r="382" s="28" customFormat="1" customHeight="1" spans="1:439">
      <c r="A382" s="847" t="s">
        <v>1334</v>
      </c>
      <c r="B382" s="343"/>
      <c r="C382" s="95" t="s">
        <v>2307</v>
      </c>
      <c r="D382" s="95" t="s">
        <v>2308</v>
      </c>
      <c r="E382" s="411"/>
      <c r="F382" s="290" t="s">
        <v>702</v>
      </c>
      <c r="G382" s="112" t="s">
        <v>703</v>
      </c>
      <c r="H382" s="113" t="s">
        <v>2342</v>
      </c>
      <c r="I382" s="99">
        <f t="shared" si="250"/>
        <v>704</v>
      </c>
      <c r="J382" s="100">
        <v>166</v>
      </c>
      <c r="K382" s="454">
        <v>854</v>
      </c>
      <c r="L382" s="150">
        <f t="shared" si="215"/>
        <v>870</v>
      </c>
      <c r="M382" s="151">
        <f t="shared" si="216"/>
        <v>870</v>
      </c>
      <c r="N382" s="455"/>
      <c r="O382" s="37"/>
      <c r="P382" s="36">
        <v>1020</v>
      </c>
      <c r="Q382" s="33">
        <f t="shared" si="217"/>
        <v>0</v>
      </c>
      <c r="R382" s="34">
        <f t="shared" si="218"/>
        <v>0</v>
      </c>
      <c r="S382" s="346"/>
      <c r="T382" s="346"/>
      <c r="U382" s="824"/>
      <c r="V382" s="824"/>
      <c r="W382" s="346"/>
      <c r="X382" s="347"/>
      <c r="Y382" s="348"/>
      <c r="Z382" s="348"/>
      <c r="AA382" s="348"/>
      <c r="AB382" s="348"/>
      <c r="AC382" s="348"/>
      <c r="AD382" s="348"/>
      <c r="AE382" s="348"/>
      <c r="AF382" s="346"/>
      <c r="AG382" s="346"/>
      <c r="AH382" s="346"/>
      <c r="AI382" s="346"/>
      <c r="AJ382" s="346"/>
      <c r="AK382" s="346"/>
      <c r="AL382" s="346"/>
      <c r="AM382" s="346"/>
      <c r="AN382" s="346"/>
      <c r="AO382" s="346"/>
      <c r="AP382" s="346"/>
      <c r="AQ382" s="346"/>
      <c r="AR382" s="346"/>
      <c r="AS382" s="346"/>
      <c r="AT382" s="346"/>
      <c r="AU382" s="346"/>
      <c r="AV382" s="346"/>
      <c r="AW382" s="346"/>
      <c r="AX382" s="346"/>
      <c r="AY382" s="349"/>
      <c r="AZ382" s="48"/>
      <c r="BA382" s="48"/>
      <c r="BB382" s="48"/>
      <c r="BC382" s="48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354"/>
      <c r="BT382" s="354"/>
      <c r="BU382" s="354"/>
      <c r="BV382" s="354"/>
      <c r="BW382" s="354"/>
      <c r="BX382" s="354"/>
      <c r="BY382" s="354"/>
      <c r="BZ382" s="354"/>
      <c r="CA382" s="354"/>
      <c r="CB382" s="354"/>
      <c r="CC382" s="354"/>
      <c r="CD382" s="354"/>
      <c r="CE382" s="354"/>
      <c r="CF382" s="354"/>
      <c r="CG382" s="354"/>
      <c r="CH382" s="354"/>
      <c r="CI382" s="354"/>
      <c r="CJ382" s="354"/>
      <c r="CK382" s="354"/>
      <c r="CL382" s="354"/>
      <c r="CM382" s="354"/>
      <c r="CN382" s="354"/>
      <c r="CO382" s="354"/>
      <c r="CP382" s="358"/>
      <c r="CQ382" s="48"/>
      <c r="CR382" s="354"/>
      <c r="CS382" s="354"/>
      <c r="CT382" s="355"/>
      <c r="CU382" s="354"/>
      <c r="CV382" s="354"/>
      <c r="CW382" s="354"/>
      <c r="CX382" s="354"/>
      <c r="CY382" s="354"/>
      <c r="CZ382" s="354"/>
      <c r="DA382" s="356"/>
      <c r="DB382" s="354"/>
      <c r="DC382" s="354"/>
      <c r="DD382" s="354"/>
      <c r="DE382" s="354"/>
      <c r="DF382" s="354"/>
      <c r="DG382" s="354"/>
      <c r="DH382" s="354"/>
      <c r="DI382" s="354"/>
      <c r="DJ382" s="354"/>
      <c r="DK382" s="354"/>
      <c r="DL382" s="354"/>
      <c r="DM382" s="354"/>
      <c r="DN382" s="354"/>
      <c r="DO382" s="354"/>
      <c r="DP382" s="354"/>
      <c r="DQ382" s="354"/>
      <c r="DR382" s="354"/>
      <c r="DS382" s="354"/>
      <c r="DT382" s="354"/>
      <c r="DU382" s="354"/>
      <c r="DV382" s="354"/>
      <c r="DW382" s="354"/>
      <c r="DX382" s="354"/>
      <c r="DY382" s="354"/>
      <c r="DZ382" s="357"/>
      <c r="EA382" s="356"/>
      <c r="EB382" s="356"/>
      <c r="EC382" s="356"/>
      <c r="ED382" s="356"/>
      <c r="EE382" s="358"/>
      <c r="EF382" s="48"/>
      <c r="EG382" s="46"/>
      <c r="EH382" s="46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8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354"/>
      <c r="FR382" s="354"/>
      <c r="FS382" s="354"/>
      <c r="FT382" s="354"/>
      <c r="FU382" s="354"/>
      <c r="FV382" s="354"/>
      <c r="FW382" s="354"/>
      <c r="FX382" s="354"/>
      <c r="FY382" s="354"/>
      <c r="FZ382" s="354"/>
      <c r="GA382" s="354"/>
      <c r="GB382" s="354"/>
      <c r="GC382" s="354"/>
      <c r="GD382" s="354"/>
      <c r="GE382" s="354"/>
      <c r="GF382" s="354"/>
      <c r="GG382" s="354"/>
      <c r="GH382" s="354"/>
      <c r="GI382" s="354"/>
      <c r="GJ382" s="354"/>
      <c r="GK382" s="354"/>
      <c r="GL382" s="354"/>
      <c r="GM382" s="354"/>
      <c r="GN382" s="354"/>
      <c r="GO382" s="354"/>
      <c r="GP382" s="354"/>
      <c r="GQ382" s="354"/>
      <c r="GR382" s="354"/>
      <c r="GS382" s="354"/>
      <c r="GT382" s="354"/>
      <c r="GU382" s="354"/>
      <c r="GV382" s="354"/>
      <c r="GW382" s="354"/>
      <c r="GX382" s="354"/>
      <c r="GY382" s="354"/>
      <c r="GZ382" s="354"/>
      <c r="HA382" s="354"/>
      <c r="HB382" s="354"/>
      <c r="HC382" s="354"/>
      <c r="HD382" s="354"/>
      <c r="HE382" s="354"/>
      <c r="HF382" s="354"/>
      <c r="HG382" s="354"/>
      <c r="HH382" s="354"/>
      <c r="HI382" s="354"/>
      <c r="HJ382" s="354"/>
      <c r="HK382" s="354"/>
      <c r="HL382" s="354"/>
      <c r="HM382" s="354"/>
      <c r="HN382" s="354"/>
      <c r="HO382" s="354"/>
      <c r="HP382" s="354"/>
      <c r="HQ382" s="354"/>
      <c r="HR382" s="354"/>
      <c r="HS382" s="354"/>
      <c r="HT382" s="354"/>
      <c r="HU382" s="354"/>
      <c r="HV382" s="354"/>
      <c r="HW382" s="354"/>
      <c r="HX382" s="354"/>
      <c r="HY382" s="354"/>
      <c r="HZ382" s="354"/>
      <c r="IA382" s="354"/>
      <c r="IB382" s="354"/>
      <c r="IC382" s="354"/>
      <c r="ID382" s="354"/>
      <c r="IE382" s="354"/>
      <c r="IF382" s="354"/>
      <c r="IG382" s="354"/>
      <c r="IH382" s="354"/>
      <c r="II382" s="354"/>
      <c r="IJ382" s="354"/>
      <c r="IK382" s="354"/>
      <c r="IL382" s="354"/>
      <c r="IM382" s="354"/>
      <c r="IN382" s="354"/>
      <c r="IO382" s="354"/>
      <c r="IP382" s="354"/>
      <c r="IQ382" s="354"/>
      <c r="IR382" s="50"/>
      <c r="IS382" s="47"/>
      <c r="IT382" s="47"/>
      <c r="IU382" s="47"/>
      <c r="IV382" s="47"/>
      <c r="IW382" s="47"/>
      <c r="IX382" s="47"/>
      <c r="IY382" s="47"/>
      <c r="IZ382" s="47"/>
      <c r="JA382" s="47"/>
      <c r="JB382" s="47"/>
      <c r="JC382" s="47"/>
      <c r="JD382" s="47"/>
      <c r="JE382" s="47"/>
      <c r="JF382" s="47"/>
      <c r="JG382" s="47"/>
      <c r="JH382" s="47"/>
      <c r="JI382" s="47"/>
      <c r="JJ382" s="47"/>
      <c r="JK382" s="47"/>
      <c r="JL382" s="354"/>
      <c r="JM382" s="354"/>
      <c r="JN382" s="354"/>
      <c r="JO382" s="354"/>
      <c r="JP382" s="354"/>
      <c r="JQ382" s="354"/>
      <c r="JR382" s="354"/>
      <c r="JS382" s="354"/>
      <c r="JT382" s="354"/>
      <c r="JU382" s="354"/>
      <c r="JV382" s="354"/>
      <c r="JW382" s="354"/>
      <c r="JX382" s="354"/>
      <c r="JY382" s="354"/>
      <c r="JZ382" s="354"/>
      <c r="KA382" s="354"/>
      <c r="KB382" s="354"/>
      <c r="KC382" s="354"/>
      <c r="KD382" s="354"/>
      <c r="KE382" s="354"/>
      <c r="KF382" s="354"/>
      <c r="KG382" s="354"/>
      <c r="KH382" s="354"/>
      <c r="KI382" s="354"/>
      <c r="KJ382" s="354"/>
      <c r="KK382" s="354"/>
      <c r="KL382" s="354"/>
      <c r="KM382" s="354"/>
      <c r="KN382" s="354"/>
      <c r="KO382" s="354"/>
      <c r="KP382" s="354"/>
      <c r="KQ382" s="354"/>
      <c r="KR382" s="354"/>
      <c r="KS382" s="354"/>
      <c r="KT382" s="354"/>
      <c r="KU382" s="354"/>
      <c r="KV382" s="51"/>
      <c r="KW382" s="47"/>
      <c r="KX382" s="47">
        <v>150</v>
      </c>
      <c r="KY382" s="47"/>
      <c r="KZ382" s="47"/>
      <c r="LA382" s="47"/>
      <c r="LB382" s="47"/>
      <c r="LC382" s="47"/>
      <c r="LD382" s="361"/>
      <c r="LE382" s="361"/>
      <c r="LF382" s="361"/>
      <c r="LG382" s="361"/>
      <c r="LH382" s="361"/>
      <c r="LI382" s="361"/>
      <c r="LJ382" s="361"/>
      <c r="LK382" s="361"/>
      <c r="LL382" s="361"/>
      <c r="LM382" s="361"/>
      <c r="LN382" s="361"/>
      <c r="LO382" s="361"/>
      <c r="LP382" s="361"/>
      <c r="LQ382" s="354"/>
      <c r="LR382" s="354"/>
      <c r="LS382" s="354"/>
      <c r="LT382" s="354"/>
      <c r="LU382" s="354"/>
      <c r="LV382" s="354"/>
      <c r="LW382" s="51"/>
      <c r="LX382" s="354"/>
      <c r="LY382" s="354"/>
      <c r="LZ382" s="354"/>
      <c r="MA382" s="354"/>
      <c r="MB382" s="363"/>
      <c r="MC382" s="363"/>
      <c r="MD382" s="354"/>
      <c r="ME382" s="354"/>
      <c r="MF382" s="354"/>
      <c r="MG382" s="354"/>
      <c r="MH382" s="354"/>
      <c r="MI382" s="354"/>
      <c r="MJ382" s="354"/>
      <c r="MK382" s="354"/>
      <c r="ML382" s="354"/>
      <c r="MM382" s="354"/>
      <c r="MN382" s="354"/>
      <c r="MO382" s="354"/>
      <c r="MP382" s="354"/>
      <c r="MQ382" s="354"/>
      <c r="MR382" s="354"/>
      <c r="MS382" s="51"/>
      <c r="MT382" s="364">
        <f t="shared" si="219"/>
        <v>0</v>
      </c>
      <c r="MU382" s="365">
        <f t="shared" si="220"/>
        <v>150</v>
      </c>
      <c r="MV382" s="366">
        <f t="shared" si="221"/>
        <v>150</v>
      </c>
      <c r="MW382" s="365">
        <v>888</v>
      </c>
      <c r="MX382" s="365">
        <v>1700</v>
      </c>
      <c r="MY382" s="54"/>
      <c r="MZ382" s="708"/>
      <c r="NA382" s="708"/>
      <c r="NB382" s="709">
        <f t="shared" si="222"/>
        <v>0</v>
      </c>
      <c r="NC382" s="710">
        <v>69.75</v>
      </c>
      <c r="ND382" s="710">
        <v>49.25</v>
      </c>
      <c r="NE382" s="738" t="e">
        <f t="shared" si="248"/>
        <v>#DIV/0!</v>
      </c>
      <c r="NF382" s="739"/>
      <c r="NG382" s="739"/>
      <c r="NH382" s="739">
        <v>49.25</v>
      </c>
      <c r="NI382" s="740">
        <f t="shared" si="223"/>
        <v>42847.5</v>
      </c>
      <c r="NJ382" s="738"/>
      <c r="NK382" s="741"/>
      <c r="NL382" s="742">
        <v>44562</v>
      </c>
      <c r="NM382" s="739">
        <f ca="1" t="shared" si="224"/>
        <v>17.1666666666667</v>
      </c>
      <c r="NN382" s="739">
        <f ca="1" t="shared" si="225"/>
        <v>515</v>
      </c>
      <c r="NO382" s="739">
        <v>1020</v>
      </c>
      <c r="NP382" s="739">
        <f t="shared" si="226"/>
        <v>150</v>
      </c>
      <c r="NQ382" s="761">
        <f t="shared" si="227"/>
        <v>0.158730158730159</v>
      </c>
      <c r="NR382" s="739">
        <f ca="1" t="shared" si="228"/>
        <v>0.112498073663122</v>
      </c>
      <c r="NS382" s="739">
        <f t="shared" si="229"/>
        <v>870</v>
      </c>
      <c r="NT382" s="739"/>
      <c r="NU382" s="739">
        <f ca="1" t="shared" si="230"/>
        <v>8.7378640776699</v>
      </c>
      <c r="NV382" s="769">
        <f ca="1" t="shared" si="231"/>
        <v>0.29126213592233</v>
      </c>
      <c r="NW382" s="769">
        <f ca="1" t="shared" si="232"/>
        <v>2987</v>
      </c>
      <c r="NX382" s="739"/>
      <c r="NY382" s="739"/>
      <c r="NZ382" s="739"/>
      <c r="OA382" s="739"/>
      <c r="OB382" s="739"/>
      <c r="OC382" s="739"/>
      <c r="OD382" s="739"/>
      <c r="OE382" s="743">
        <f t="shared" si="233"/>
        <v>0</v>
      </c>
      <c r="OF382" s="743">
        <f t="shared" si="234"/>
        <v>150</v>
      </c>
      <c r="OG382" s="743">
        <f t="shared" si="235"/>
        <v>0</v>
      </c>
      <c r="OH382" s="743">
        <f t="shared" si="236"/>
        <v>0</v>
      </c>
      <c r="OI382" s="743">
        <f t="shared" si="237"/>
        <v>0</v>
      </c>
      <c r="OJ382" s="739">
        <f t="shared" si="238"/>
        <v>0</v>
      </c>
      <c r="OK382" s="739">
        <f t="shared" si="239"/>
        <v>0</v>
      </c>
      <c r="OL382" s="739">
        <f t="shared" si="240"/>
        <v>0</v>
      </c>
      <c r="OM382" s="739">
        <f t="shared" si="241"/>
        <v>0</v>
      </c>
      <c r="ON382" s="739">
        <f t="shared" si="242"/>
        <v>0</v>
      </c>
      <c r="OO382" s="739">
        <f t="shared" si="243"/>
        <v>0</v>
      </c>
      <c r="OP382" s="739"/>
      <c r="OQ382" s="739">
        <f t="shared" si="244"/>
        <v>0</v>
      </c>
      <c r="OR382" s="739">
        <f t="shared" si="245"/>
        <v>150</v>
      </c>
      <c r="OS382" s="739">
        <f t="shared" si="246"/>
        <v>0</v>
      </c>
      <c r="OT382" s="739">
        <f t="shared" si="247"/>
        <v>0</v>
      </c>
      <c r="OU382" s="739"/>
      <c r="OV382" s="739"/>
      <c r="OW382" s="739"/>
      <c r="OX382" s="739"/>
      <c r="OY382" s="739"/>
      <c r="OZ382" s="739"/>
      <c r="PA382" s="739"/>
      <c r="PB382" s="739"/>
      <c r="PC382" s="739"/>
      <c r="PD382" s="739"/>
      <c r="PE382" s="739"/>
      <c r="PF382" s="739"/>
      <c r="PG382" s="739"/>
      <c r="PI382" s="28">
        <v>0</v>
      </c>
      <c r="PJ382" s="28">
        <v>0</v>
      </c>
      <c r="PK382" s="28">
        <v>0</v>
      </c>
      <c r="PL382" s="28">
        <v>300</v>
      </c>
      <c r="PM382" s="28">
        <v>0</v>
      </c>
      <c r="PN382" s="28">
        <v>150</v>
      </c>
      <c r="PO382" s="28">
        <v>198</v>
      </c>
      <c r="PP382" s="28">
        <v>0</v>
      </c>
      <c r="PQ382" s="28">
        <v>120</v>
      </c>
      <c r="PR382" s="28">
        <v>120</v>
      </c>
      <c r="PS382" s="28">
        <v>0</v>
      </c>
      <c r="PT382" s="28">
        <v>0</v>
      </c>
      <c r="PU382" s="28">
        <v>0</v>
      </c>
      <c r="PV382" s="28">
        <v>888</v>
      </c>
      <c r="PW382" s="28">
        <v>0</v>
      </c>
    </row>
    <row r="383" s="28" customFormat="1" customHeight="1" spans="1:439">
      <c r="A383" s="847" t="s">
        <v>1334</v>
      </c>
      <c r="B383" s="343"/>
      <c r="C383" s="95" t="s">
        <v>2307</v>
      </c>
      <c r="D383" s="95" t="s">
        <v>2308</v>
      </c>
      <c r="E383" s="411"/>
      <c r="F383" s="290" t="s">
        <v>705</v>
      </c>
      <c r="G383" s="112" t="s">
        <v>706</v>
      </c>
      <c r="H383" s="113" t="s">
        <v>707</v>
      </c>
      <c r="I383" s="99">
        <f t="shared" si="250"/>
        <v>-126</v>
      </c>
      <c r="J383" s="100">
        <v>126</v>
      </c>
      <c r="K383" s="454">
        <v>24</v>
      </c>
      <c r="L383" s="150">
        <f t="shared" si="215"/>
        <v>0</v>
      </c>
      <c r="M383" s="151">
        <f t="shared" si="216"/>
        <v>0</v>
      </c>
      <c r="N383" s="455"/>
      <c r="O383" s="37">
        <v>-50</v>
      </c>
      <c r="P383" s="36">
        <v>150</v>
      </c>
      <c r="Q383" s="33">
        <f t="shared" si="217"/>
        <v>0</v>
      </c>
      <c r="R383" s="34">
        <f t="shared" si="218"/>
        <v>0</v>
      </c>
      <c r="S383" s="346"/>
      <c r="T383" s="346"/>
      <c r="U383" s="824"/>
      <c r="V383" s="824"/>
      <c r="W383" s="346"/>
      <c r="X383" s="347"/>
      <c r="Y383" s="348"/>
      <c r="Z383" s="348"/>
      <c r="AA383" s="348"/>
      <c r="AB383" s="348"/>
      <c r="AC383" s="348"/>
      <c r="AD383" s="348"/>
      <c r="AE383" s="348"/>
      <c r="AF383" s="346"/>
      <c r="AG383" s="346"/>
      <c r="AH383" s="346"/>
      <c r="AI383" s="346"/>
      <c r="AJ383" s="346"/>
      <c r="AK383" s="346"/>
      <c r="AL383" s="346"/>
      <c r="AM383" s="346"/>
      <c r="AN383" s="346"/>
      <c r="AO383" s="346"/>
      <c r="AP383" s="346"/>
      <c r="AQ383" s="346"/>
      <c r="AR383" s="346"/>
      <c r="AS383" s="346"/>
      <c r="AT383" s="346"/>
      <c r="AU383" s="346"/>
      <c r="AV383" s="346"/>
      <c r="AW383" s="346"/>
      <c r="AX383" s="346"/>
      <c r="AY383" s="349"/>
      <c r="AZ383" s="48"/>
      <c r="BA383" s="48"/>
      <c r="BB383" s="48"/>
      <c r="BC383" s="48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354"/>
      <c r="BT383" s="354"/>
      <c r="BU383" s="354"/>
      <c r="BV383" s="354"/>
      <c r="BW383" s="354"/>
      <c r="BX383" s="354"/>
      <c r="BY383" s="354"/>
      <c r="BZ383" s="354"/>
      <c r="CA383" s="354"/>
      <c r="CB383" s="354"/>
      <c r="CC383" s="354"/>
      <c r="CD383" s="354"/>
      <c r="CE383" s="354"/>
      <c r="CF383" s="354"/>
      <c r="CG383" s="354"/>
      <c r="CH383" s="354"/>
      <c r="CI383" s="354"/>
      <c r="CJ383" s="354"/>
      <c r="CK383" s="354"/>
      <c r="CL383" s="354"/>
      <c r="CM383" s="354"/>
      <c r="CN383" s="354"/>
      <c r="CO383" s="354"/>
      <c r="CP383" s="358"/>
      <c r="CQ383" s="48"/>
      <c r="CR383" s="354"/>
      <c r="CS383" s="354"/>
      <c r="CT383" s="355">
        <v>-7</v>
      </c>
      <c r="CU383" s="354"/>
      <c r="CV383" s="354"/>
      <c r="CW383" s="354"/>
      <c r="CX383" s="354"/>
      <c r="CY383" s="354"/>
      <c r="CZ383" s="354"/>
      <c r="DA383" s="356"/>
      <c r="DB383" s="354"/>
      <c r="DC383" s="354"/>
      <c r="DD383" s="354"/>
      <c r="DE383" s="354"/>
      <c r="DF383" s="354"/>
      <c r="DG383" s="354"/>
      <c r="DH383" s="354"/>
      <c r="DI383" s="354"/>
      <c r="DJ383" s="354"/>
      <c r="DK383" s="354"/>
      <c r="DL383" s="354"/>
      <c r="DM383" s="354"/>
      <c r="DN383" s="354"/>
      <c r="DO383" s="354"/>
      <c r="DP383" s="354"/>
      <c r="DQ383" s="354"/>
      <c r="DR383" s="354"/>
      <c r="DS383" s="354"/>
      <c r="DT383" s="354"/>
      <c r="DU383" s="354"/>
      <c r="DV383" s="354"/>
      <c r="DW383" s="354"/>
      <c r="DX383" s="354"/>
      <c r="DY383" s="354"/>
      <c r="DZ383" s="357"/>
      <c r="EA383" s="356"/>
      <c r="EB383" s="356"/>
      <c r="EC383" s="356"/>
      <c r="ED383" s="356">
        <v>7</v>
      </c>
      <c r="EE383" s="358"/>
      <c r="EF383" s="48"/>
      <c r="EG383" s="46"/>
      <c r="EH383" s="46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8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>
        <v>32</v>
      </c>
      <c r="FH383" s="47"/>
      <c r="FI383" s="47"/>
      <c r="FJ383" s="47"/>
      <c r="FK383" s="47"/>
      <c r="FL383" s="47"/>
      <c r="FM383" s="47"/>
      <c r="FN383" s="47"/>
      <c r="FO383" s="47"/>
      <c r="FP383" s="47"/>
      <c r="FQ383" s="354"/>
      <c r="FR383" s="354"/>
      <c r="FS383" s="354"/>
      <c r="FT383" s="354"/>
      <c r="FU383" s="354"/>
      <c r="FV383" s="354"/>
      <c r="FW383" s="354"/>
      <c r="FX383" s="354"/>
      <c r="FY383" s="354"/>
      <c r="FZ383" s="354"/>
      <c r="GA383" s="354"/>
      <c r="GB383" s="354"/>
      <c r="GC383" s="354"/>
      <c r="GD383" s="354"/>
      <c r="GE383" s="354"/>
      <c r="GF383" s="354"/>
      <c r="GG383" s="354"/>
      <c r="GH383" s="354"/>
      <c r="GI383" s="354"/>
      <c r="GJ383" s="354"/>
      <c r="GK383" s="354"/>
      <c r="GL383" s="354"/>
      <c r="GM383" s="354"/>
      <c r="GN383" s="354"/>
      <c r="GO383" s="354"/>
      <c r="GP383" s="354"/>
      <c r="GQ383" s="354"/>
      <c r="GR383" s="354"/>
      <c r="GS383" s="354"/>
      <c r="GT383" s="354"/>
      <c r="GU383" s="354"/>
      <c r="GV383" s="354"/>
      <c r="GW383" s="354"/>
      <c r="GX383" s="354"/>
      <c r="GY383" s="354"/>
      <c r="GZ383" s="354"/>
      <c r="HA383" s="354"/>
      <c r="HB383" s="354"/>
      <c r="HC383" s="354"/>
      <c r="HD383" s="354"/>
      <c r="HE383" s="354"/>
      <c r="HF383" s="354"/>
      <c r="HG383" s="354"/>
      <c r="HH383" s="354"/>
      <c r="HI383" s="354"/>
      <c r="HJ383" s="354"/>
      <c r="HK383" s="354"/>
      <c r="HL383" s="354"/>
      <c r="HM383" s="354"/>
      <c r="HN383" s="354"/>
      <c r="HO383" s="354"/>
      <c r="HP383" s="354"/>
      <c r="HQ383" s="354"/>
      <c r="HR383" s="354"/>
      <c r="HS383" s="354"/>
      <c r="HT383" s="354"/>
      <c r="HU383" s="354"/>
      <c r="HV383" s="354"/>
      <c r="HW383" s="354"/>
      <c r="HX383" s="354"/>
      <c r="HY383" s="354"/>
      <c r="HZ383" s="354"/>
      <c r="IA383" s="354"/>
      <c r="IB383" s="354"/>
      <c r="IC383" s="354"/>
      <c r="ID383" s="354"/>
      <c r="IE383" s="354"/>
      <c r="IF383" s="354"/>
      <c r="IG383" s="354"/>
      <c r="IH383" s="354"/>
      <c r="II383" s="354"/>
      <c r="IJ383" s="354"/>
      <c r="IK383" s="354"/>
      <c r="IL383" s="354"/>
      <c r="IM383" s="354"/>
      <c r="IN383" s="354"/>
      <c r="IO383" s="354"/>
      <c r="IP383" s="354"/>
      <c r="IQ383" s="354"/>
      <c r="IR383" s="50"/>
      <c r="IS383" s="47"/>
      <c r="IT383" s="47"/>
      <c r="IU383" s="47"/>
      <c r="IV383" s="47"/>
      <c r="IW383" s="47"/>
      <c r="IX383" s="47"/>
      <c r="IY383" s="47"/>
      <c r="IZ383" s="47"/>
      <c r="JA383" s="47"/>
      <c r="JB383" s="47"/>
      <c r="JC383" s="47"/>
      <c r="JD383" s="47"/>
      <c r="JE383" s="47"/>
      <c r="JF383" s="47"/>
      <c r="JG383" s="47"/>
      <c r="JH383" s="47"/>
      <c r="JI383" s="47"/>
      <c r="JJ383" s="47"/>
      <c r="JK383" s="47"/>
      <c r="JL383" s="354"/>
      <c r="JM383" s="354"/>
      <c r="JN383" s="354"/>
      <c r="JO383" s="354"/>
      <c r="JP383" s="354"/>
      <c r="JQ383" s="354"/>
      <c r="JR383" s="354"/>
      <c r="JS383" s="354"/>
      <c r="JT383" s="354"/>
      <c r="JU383" s="354"/>
      <c r="JV383" s="354"/>
      <c r="JW383" s="354"/>
      <c r="JX383" s="354"/>
      <c r="JY383" s="354"/>
      <c r="JZ383" s="354"/>
      <c r="KA383" s="354"/>
      <c r="KB383" s="354"/>
      <c r="KC383" s="354"/>
      <c r="KD383" s="354"/>
      <c r="KE383" s="354"/>
      <c r="KF383" s="354"/>
      <c r="KG383" s="354"/>
      <c r="KH383" s="354"/>
      <c r="KI383" s="354"/>
      <c r="KJ383" s="354"/>
      <c r="KK383" s="354"/>
      <c r="KL383" s="354"/>
      <c r="KM383" s="354"/>
      <c r="KN383" s="354"/>
      <c r="KO383" s="354"/>
      <c r="KP383" s="354"/>
      <c r="KQ383" s="354"/>
      <c r="KR383" s="354"/>
      <c r="KS383" s="354"/>
      <c r="KT383" s="354"/>
      <c r="KU383" s="354"/>
      <c r="KV383" s="51"/>
      <c r="KW383" s="47"/>
      <c r="KX383" s="47">
        <v>68</v>
      </c>
      <c r="KY383" s="47"/>
      <c r="KZ383" s="47"/>
      <c r="LA383" s="47"/>
      <c r="LB383" s="47"/>
      <c r="LC383" s="47"/>
      <c r="LD383" s="361"/>
      <c r="LE383" s="361"/>
      <c r="LF383" s="361"/>
      <c r="LG383" s="361"/>
      <c r="LH383" s="361"/>
      <c r="LI383" s="361"/>
      <c r="LJ383" s="361"/>
      <c r="LK383" s="361"/>
      <c r="LL383" s="361"/>
      <c r="LM383" s="361"/>
      <c r="LN383" s="361"/>
      <c r="LO383" s="361"/>
      <c r="LP383" s="361"/>
      <c r="LQ383" s="354"/>
      <c r="LR383" s="354"/>
      <c r="LS383" s="354"/>
      <c r="LT383" s="354"/>
      <c r="LU383" s="354"/>
      <c r="LV383" s="354"/>
      <c r="LW383" s="51"/>
      <c r="LX383" s="354"/>
      <c r="LY383" s="354"/>
      <c r="LZ383" s="354"/>
      <c r="MA383" s="354"/>
      <c r="MB383" s="363"/>
      <c r="MC383" s="363"/>
      <c r="MD383" s="354"/>
      <c r="ME383" s="354"/>
      <c r="MF383" s="354"/>
      <c r="MG383" s="354"/>
      <c r="MH383" s="354"/>
      <c r="MI383" s="354"/>
      <c r="MJ383" s="354"/>
      <c r="MK383" s="354"/>
      <c r="ML383" s="354"/>
      <c r="MM383" s="354"/>
      <c r="MN383" s="354"/>
      <c r="MO383" s="354"/>
      <c r="MP383" s="354"/>
      <c r="MQ383" s="354"/>
      <c r="MR383" s="354"/>
      <c r="MS383" s="51"/>
      <c r="MT383" s="364">
        <f t="shared" si="219"/>
        <v>32</v>
      </c>
      <c r="MU383" s="365">
        <f t="shared" si="220"/>
        <v>68</v>
      </c>
      <c r="MV383" s="366">
        <f t="shared" si="221"/>
        <v>100</v>
      </c>
      <c r="MW383" s="365">
        <v>7040</v>
      </c>
      <c r="MX383" s="365">
        <v>8860</v>
      </c>
      <c r="MY383" s="54"/>
      <c r="MZ383" s="708"/>
      <c r="NA383" s="708"/>
      <c r="NB383" s="709">
        <f t="shared" si="222"/>
        <v>0</v>
      </c>
      <c r="NC383" s="710"/>
      <c r="ND383" s="710">
        <v>11.52</v>
      </c>
      <c r="NE383" s="738" t="e">
        <f t="shared" si="248"/>
        <v>#DIV/0!</v>
      </c>
      <c r="NF383" s="739"/>
      <c r="NG383" s="739"/>
      <c r="NH383" s="739">
        <v>11.52</v>
      </c>
      <c r="NI383" s="740">
        <f t="shared" si="223"/>
        <v>0</v>
      </c>
      <c r="NJ383" s="738"/>
      <c r="NK383" s="741"/>
      <c r="NL383" s="742">
        <v>44562</v>
      </c>
      <c r="NM383" s="739">
        <f ca="1" t="shared" si="224"/>
        <v>17.1666666666667</v>
      </c>
      <c r="NN383" s="739">
        <f ca="1" t="shared" si="225"/>
        <v>515</v>
      </c>
      <c r="NO383" s="739">
        <v>150</v>
      </c>
      <c r="NP383" s="739">
        <f t="shared" si="226"/>
        <v>100</v>
      </c>
      <c r="NQ383" s="761">
        <f t="shared" si="227"/>
        <v>1.33333333333333</v>
      </c>
      <c r="NR383" s="739">
        <f ca="1" t="shared" si="228"/>
        <v>0.944983818770224</v>
      </c>
      <c r="NS383" s="739">
        <f t="shared" si="229"/>
        <v>0</v>
      </c>
      <c r="NT383" s="739"/>
      <c r="NU383" s="739">
        <f ca="1" t="shared" si="230"/>
        <v>5.8252427184466</v>
      </c>
      <c r="NV383" s="769">
        <f ca="1" t="shared" si="231"/>
        <v>0.194174757281553</v>
      </c>
      <c r="NW383" s="769">
        <f ca="1" t="shared" si="232"/>
        <v>0</v>
      </c>
      <c r="NX383" s="739"/>
      <c r="NY383" s="739"/>
      <c r="NZ383" s="739"/>
      <c r="OA383" s="739"/>
      <c r="OB383" s="739"/>
      <c r="OC383" s="739"/>
      <c r="OD383" s="739"/>
      <c r="OE383" s="743">
        <f t="shared" si="233"/>
        <v>0</v>
      </c>
      <c r="OF383" s="743">
        <f t="shared" si="234"/>
        <v>68</v>
      </c>
      <c r="OG383" s="743">
        <f t="shared" si="235"/>
        <v>32</v>
      </c>
      <c r="OH383" s="743">
        <f t="shared" si="236"/>
        <v>0</v>
      </c>
      <c r="OI383" s="743">
        <f t="shared" si="237"/>
        <v>0</v>
      </c>
      <c r="OJ383" s="739">
        <f t="shared" si="238"/>
        <v>0</v>
      </c>
      <c r="OK383" s="739">
        <f t="shared" si="239"/>
        <v>0</v>
      </c>
      <c r="OL383" s="739">
        <f t="shared" si="240"/>
        <v>0</v>
      </c>
      <c r="OM383" s="739">
        <f t="shared" si="241"/>
        <v>0</v>
      </c>
      <c r="ON383" s="739">
        <f t="shared" si="242"/>
        <v>0</v>
      </c>
      <c r="OO383" s="739">
        <f t="shared" si="243"/>
        <v>0</v>
      </c>
      <c r="OP383" s="739"/>
      <c r="OQ383" s="739">
        <f t="shared" si="244"/>
        <v>0</v>
      </c>
      <c r="OR383" s="739">
        <f t="shared" si="245"/>
        <v>100</v>
      </c>
      <c r="OS383" s="739">
        <f t="shared" si="246"/>
        <v>0</v>
      </c>
      <c r="OT383" s="739">
        <f t="shared" si="247"/>
        <v>0</v>
      </c>
      <c r="OU383" s="739"/>
      <c r="OV383" s="739"/>
      <c r="OW383" s="739"/>
      <c r="OX383" s="739"/>
      <c r="OY383" s="739"/>
      <c r="OZ383" s="739"/>
      <c r="PA383" s="739"/>
      <c r="PB383" s="739"/>
      <c r="PC383" s="739"/>
      <c r="PD383" s="739"/>
      <c r="PE383" s="739"/>
      <c r="PF383" s="739"/>
      <c r="PG383" s="739"/>
      <c r="PI383" s="28">
        <v>1504</v>
      </c>
      <c r="PJ383" s="28">
        <v>0</v>
      </c>
      <c r="PK383" s="28">
        <v>1304</v>
      </c>
      <c r="PL383" s="28">
        <v>0</v>
      </c>
      <c r="PM383" s="28">
        <v>240</v>
      </c>
      <c r="PN383" s="28">
        <v>1504</v>
      </c>
      <c r="PO383" s="28">
        <v>880</v>
      </c>
      <c r="PP383" s="28">
        <v>120</v>
      </c>
      <c r="PQ383" s="28">
        <v>720</v>
      </c>
      <c r="PR383" s="28">
        <v>744</v>
      </c>
      <c r="PS383" s="28">
        <v>24</v>
      </c>
      <c r="PT383" s="28">
        <v>0</v>
      </c>
      <c r="PU383" s="28">
        <v>0</v>
      </c>
      <c r="PV383" s="28">
        <v>7040</v>
      </c>
      <c r="PW383" s="28">
        <v>0</v>
      </c>
    </row>
    <row r="384" s="28" customFormat="1" customHeight="1" spans="1:439">
      <c r="A384" s="847" t="s">
        <v>1334</v>
      </c>
      <c r="B384" s="343"/>
      <c r="C384" s="95" t="s">
        <v>2307</v>
      </c>
      <c r="D384" s="95" t="s">
        <v>2308</v>
      </c>
      <c r="E384" s="411"/>
      <c r="F384" s="290" t="s">
        <v>708</v>
      </c>
      <c r="G384" s="112" t="s">
        <v>709</v>
      </c>
      <c r="H384" s="113" t="s">
        <v>710</v>
      </c>
      <c r="I384" s="99">
        <f t="shared" si="250"/>
        <v>-251</v>
      </c>
      <c r="J384" s="100">
        <v>251</v>
      </c>
      <c r="K384" s="454">
        <v>49</v>
      </c>
      <c r="L384" s="150">
        <f t="shared" si="215"/>
        <v>0</v>
      </c>
      <c r="M384" s="151">
        <f t="shared" si="216"/>
        <v>0</v>
      </c>
      <c r="N384" s="455"/>
      <c r="O384" s="37">
        <v>-150</v>
      </c>
      <c r="P384" s="36">
        <v>300</v>
      </c>
      <c r="Q384" s="33">
        <f t="shared" si="217"/>
        <v>0</v>
      </c>
      <c r="R384" s="34">
        <f t="shared" si="218"/>
        <v>0</v>
      </c>
      <c r="S384" s="346"/>
      <c r="T384" s="346"/>
      <c r="U384" s="824"/>
      <c r="V384" s="824"/>
      <c r="W384" s="346"/>
      <c r="X384" s="347"/>
      <c r="Y384" s="348"/>
      <c r="Z384" s="348"/>
      <c r="AA384" s="348"/>
      <c r="AB384" s="348"/>
      <c r="AC384" s="348"/>
      <c r="AD384" s="348"/>
      <c r="AE384" s="348"/>
      <c r="AF384" s="346"/>
      <c r="AG384" s="346"/>
      <c r="AH384" s="346"/>
      <c r="AI384" s="346"/>
      <c r="AJ384" s="346"/>
      <c r="AK384" s="346"/>
      <c r="AL384" s="346"/>
      <c r="AM384" s="346"/>
      <c r="AN384" s="346"/>
      <c r="AO384" s="346"/>
      <c r="AP384" s="346"/>
      <c r="AQ384" s="346"/>
      <c r="AR384" s="346"/>
      <c r="AS384" s="346"/>
      <c r="AT384" s="346"/>
      <c r="AU384" s="346"/>
      <c r="AV384" s="346"/>
      <c r="AW384" s="346"/>
      <c r="AX384" s="346"/>
      <c r="AY384" s="349"/>
      <c r="AZ384" s="48"/>
      <c r="BA384" s="48"/>
      <c r="BB384" s="48"/>
      <c r="BC384" s="48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354"/>
      <c r="BT384" s="354"/>
      <c r="BU384" s="354"/>
      <c r="BV384" s="354"/>
      <c r="BW384" s="354"/>
      <c r="BX384" s="354"/>
      <c r="BY384" s="354"/>
      <c r="BZ384" s="354"/>
      <c r="CA384" s="354"/>
      <c r="CB384" s="354"/>
      <c r="CC384" s="354"/>
      <c r="CD384" s="354"/>
      <c r="CE384" s="354"/>
      <c r="CF384" s="354"/>
      <c r="CG384" s="354"/>
      <c r="CH384" s="354"/>
      <c r="CI384" s="354"/>
      <c r="CJ384" s="354"/>
      <c r="CK384" s="354"/>
      <c r="CL384" s="354"/>
      <c r="CM384" s="354"/>
      <c r="CN384" s="354"/>
      <c r="CO384" s="354"/>
      <c r="CP384" s="358"/>
      <c r="CQ384" s="48"/>
      <c r="CR384" s="354"/>
      <c r="CS384" s="354"/>
      <c r="CT384" s="355">
        <v>-96</v>
      </c>
      <c r="CU384" s="354"/>
      <c r="CV384" s="354"/>
      <c r="CW384" s="354"/>
      <c r="CX384" s="354"/>
      <c r="CY384" s="354"/>
      <c r="CZ384" s="354"/>
      <c r="DA384" s="356"/>
      <c r="DB384" s="354"/>
      <c r="DC384" s="354"/>
      <c r="DD384" s="354"/>
      <c r="DE384" s="354"/>
      <c r="DF384" s="354"/>
      <c r="DG384" s="354"/>
      <c r="DH384" s="354"/>
      <c r="DI384" s="354"/>
      <c r="DJ384" s="354"/>
      <c r="DK384" s="354"/>
      <c r="DL384" s="354"/>
      <c r="DM384" s="354"/>
      <c r="DN384" s="354"/>
      <c r="DO384" s="354"/>
      <c r="DP384" s="354"/>
      <c r="DQ384" s="354"/>
      <c r="DR384" s="354"/>
      <c r="DS384" s="354"/>
      <c r="DT384" s="354"/>
      <c r="DU384" s="354"/>
      <c r="DV384" s="354"/>
      <c r="DW384" s="354"/>
      <c r="DX384" s="354"/>
      <c r="DY384" s="354"/>
      <c r="DZ384" s="357"/>
      <c r="EA384" s="356"/>
      <c r="EB384" s="356"/>
      <c r="EC384" s="356"/>
      <c r="ED384" s="356"/>
      <c r="EE384" s="358"/>
      <c r="EF384" s="48"/>
      <c r="EG384" s="46"/>
      <c r="EH384" s="46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8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>
        <v>80</v>
      </c>
      <c r="FH384" s="47"/>
      <c r="FI384" s="47"/>
      <c r="FJ384" s="47"/>
      <c r="FK384" s="47"/>
      <c r="FL384" s="47"/>
      <c r="FM384" s="47"/>
      <c r="FN384" s="47"/>
      <c r="FO384" s="47"/>
      <c r="FP384" s="47"/>
      <c r="FQ384" s="354"/>
      <c r="FR384" s="354"/>
      <c r="FS384" s="354"/>
      <c r="FT384" s="354"/>
      <c r="FU384" s="354"/>
      <c r="FV384" s="354"/>
      <c r="FW384" s="354"/>
      <c r="FX384" s="354"/>
      <c r="FY384" s="354"/>
      <c r="FZ384" s="354"/>
      <c r="GA384" s="354"/>
      <c r="GB384" s="354"/>
      <c r="GC384" s="354"/>
      <c r="GD384" s="354"/>
      <c r="GE384" s="354"/>
      <c r="GF384" s="354"/>
      <c r="GG384" s="354"/>
      <c r="GH384" s="354"/>
      <c r="GI384" s="354"/>
      <c r="GJ384" s="354"/>
      <c r="GK384" s="354"/>
      <c r="GL384" s="354"/>
      <c r="GM384" s="354"/>
      <c r="GN384" s="354"/>
      <c r="GO384" s="354"/>
      <c r="GP384" s="354"/>
      <c r="GQ384" s="354"/>
      <c r="GR384" s="354"/>
      <c r="GS384" s="354"/>
      <c r="GT384" s="354"/>
      <c r="GU384" s="354"/>
      <c r="GV384" s="354"/>
      <c r="GW384" s="354"/>
      <c r="GX384" s="354"/>
      <c r="GY384" s="354"/>
      <c r="GZ384" s="354"/>
      <c r="HA384" s="354"/>
      <c r="HB384" s="354"/>
      <c r="HC384" s="354"/>
      <c r="HD384" s="354"/>
      <c r="HE384" s="354"/>
      <c r="HF384" s="354"/>
      <c r="HG384" s="354"/>
      <c r="HH384" s="354"/>
      <c r="HI384" s="354"/>
      <c r="HJ384" s="354"/>
      <c r="HK384" s="354"/>
      <c r="HL384" s="354"/>
      <c r="HM384" s="354"/>
      <c r="HN384" s="354"/>
      <c r="HO384" s="354"/>
      <c r="HP384" s="354"/>
      <c r="HQ384" s="354"/>
      <c r="HR384" s="354"/>
      <c r="HS384" s="354"/>
      <c r="HT384" s="354"/>
      <c r="HU384" s="354"/>
      <c r="HV384" s="354"/>
      <c r="HW384" s="354"/>
      <c r="HX384" s="354"/>
      <c r="HY384" s="354"/>
      <c r="HZ384" s="354"/>
      <c r="IA384" s="354"/>
      <c r="IB384" s="354"/>
      <c r="IC384" s="354"/>
      <c r="ID384" s="354"/>
      <c r="IE384" s="354"/>
      <c r="IF384" s="354"/>
      <c r="IG384" s="354"/>
      <c r="IH384" s="354"/>
      <c r="II384" s="354"/>
      <c r="IJ384" s="354"/>
      <c r="IK384" s="354"/>
      <c r="IL384" s="354"/>
      <c r="IM384" s="354"/>
      <c r="IN384" s="354"/>
      <c r="IO384" s="354"/>
      <c r="IP384" s="354"/>
      <c r="IQ384" s="354"/>
      <c r="IR384" s="50"/>
      <c r="IS384" s="47"/>
      <c r="IT384" s="47"/>
      <c r="IU384" s="47"/>
      <c r="IV384" s="47"/>
      <c r="IW384" s="47"/>
      <c r="IX384" s="47"/>
      <c r="IY384" s="47"/>
      <c r="IZ384" s="47"/>
      <c r="JA384" s="47"/>
      <c r="JB384" s="47"/>
      <c r="JC384" s="47"/>
      <c r="JD384" s="47"/>
      <c r="JE384" s="47"/>
      <c r="JF384" s="47"/>
      <c r="JG384" s="47"/>
      <c r="JH384" s="47"/>
      <c r="JI384" s="47"/>
      <c r="JJ384" s="47"/>
      <c r="JK384" s="47"/>
      <c r="JL384" s="354"/>
      <c r="JM384" s="354"/>
      <c r="JN384" s="354"/>
      <c r="JO384" s="354"/>
      <c r="JP384" s="354"/>
      <c r="JQ384" s="354"/>
      <c r="JR384" s="354"/>
      <c r="JS384" s="354"/>
      <c r="JT384" s="354"/>
      <c r="JU384" s="354"/>
      <c r="JV384" s="354"/>
      <c r="JW384" s="354"/>
      <c r="JX384" s="354"/>
      <c r="JY384" s="354"/>
      <c r="JZ384" s="354"/>
      <c r="KA384" s="354"/>
      <c r="KB384" s="354"/>
      <c r="KC384" s="354"/>
      <c r="KD384" s="354"/>
      <c r="KE384" s="354"/>
      <c r="KF384" s="354"/>
      <c r="KG384" s="354"/>
      <c r="KH384" s="354"/>
      <c r="KI384" s="354"/>
      <c r="KJ384" s="354"/>
      <c r="KK384" s="354"/>
      <c r="KL384" s="354"/>
      <c r="KM384" s="354"/>
      <c r="KN384" s="354"/>
      <c r="KO384" s="354"/>
      <c r="KP384" s="354"/>
      <c r="KQ384" s="354"/>
      <c r="KR384" s="354"/>
      <c r="KS384" s="354"/>
      <c r="KT384" s="354"/>
      <c r="KU384" s="354"/>
      <c r="KV384" s="51"/>
      <c r="KW384" s="47"/>
      <c r="KX384" s="47">
        <v>70</v>
      </c>
      <c r="KY384" s="47"/>
      <c r="KZ384" s="47"/>
      <c r="LA384" s="47"/>
      <c r="LB384" s="47"/>
      <c r="LC384" s="47"/>
      <c r="LD384" s="361"/>
      <c r="LE384" s="361"/>
      <c r="LF384" s="361"/>
      <c r="LG384" s="361"/>
      <c r="LH384" s="361"/>
      <c r="LI384" s="361"/>
      <c r="LJ384" s="361"/>
      <c r="LK384" s="361">
        <v>96</v>
      </c>
      <c r="LL384" s="361"/>
      <c r="LM384" s="361"/>
      <c r="LN384" s="361"/>
      <c r="LO384" s="361"/>
      <c r="LP384" s="361"/>
      <c r="LQ384" s="354"/>
      <c r="LR384" s="354"/>
      <c r="LS384" s="354"/>
      <c r="LT384" s="354"/>
      <c r="LU384" s="354"/>
      <c r="LV384" s="354"/>
      <c r="LW384" s="51"/>
      <c r="LX384" s="354"/>
      <c r="LY384" s="354"/>
      <c r="LZ384" s="354"/>
      <c r="MA384" s="354"/>
      <c r="MB384" s="363"/>
      <c r="MC384" s="363"/>
      <c r="MD384" s="354"/>
      <c r="ME384" s="354"/>
      <c r="MF384" s="354"/>
      <c r="MG384" s="354"/>
      <c r="MH384" s="354"/>
      <c r="MI384" s="354"/>
      <c r="MJ384" s="354"/>
      <c r="MK384" s="354"/>
      <c r="ML384" s="354"/>
      <c r="MM384" s="354"/>
      <c r="MN384" s="354"/>
      <c r="MO384" s="354"/>
      <c r="MP384" s="354"/>
      <c r="MQ384" s="354"/>
      <c r="MR384" s="354"/>
      <c r="MS384" s="51"/>
      <c r="MT384" s="364">
        <f t="shared" si="219"/>
        <v>80</v>
      </c>
      <c r="MU384" s="365">
        <f t="shared" si="220"/>
        <v>166</v>
      </c>
      <c r="MV384" s="366">
        <f t="shared" si="221"/>
        <v>246</v>
      </c>
      <c r="MW384" s="365">
        <v>3759</v>
      </c>
      <c r="MX384" s="365">
        <v>4720</v>
      </c>
      <c r="MY384" s="54"/>
      <c r="MZ384" s="851"/>
      <c r="NA384" s="851"/>
      <c r="NB384" s="709">
        <f t="shared" si="222"/>
        <v>0</v>
      </c>
      <c r="NC384" s="852"/>
      <c r="ND384" s="852">
        <v>11.52</v>
      </c>
      <c r="NE384" s="738" t="e">
        <f t="shared" si="248"/>
        <v>#DIV/0!</v>
      </c>
      <c r="NF384" s="853"/>
      <c r="NG384" s="853"/>
      <c r="NH384" s="853">
        <v>11.52</v>
      </c>
      <c r="NI384" s="740">
        <f t="shared" si="223"/>
        <v>0</v>
      </c>
      <c r="NJ384" s="738"/>
      <c r="NK384" s="854"/>
      <c r="NL384" s="742">
        <v>44562</v>
      </c>
      <c r="NM384" s="739">
        <f ca="1" t="shared" si="224"/>
        <v>17.1666666666667</v>
      </c>
      <c r="NN384" s="739">
        <f ca="1" t="shared" si="225"/>
        <v>515</v>
      </c>
      <c r="NO384" s="853">
        <v>300</v>
      </c>
      <c r="NP384" s="739">
        <f t="shared" si="226"/>
        <v>246</v>
      </c>
      <c r="NQ384" s="761">
        <f t="shared" si="227"/>
        <v>1.64</v>
      </c>
      <c r="NR384" s="739">
        <f ca="1" t="shared" si="228"/>
        <v>1.16233009708738</v>
      </c>
      <c r="NS384" s="739">
        <f t="shared" si="229"/>
        <v>0</v>
      </c>
      <c r="NT384" s="853"/>
      <c r="NU384" s="739">
        <f ca="1" t="shared" si="230"/>
        <v>14.3300970873786</v>
      </c>
      <c r="NV384" s="769">
        <f ca="1" t="shared" si="231"/>
        <v>0.477669902912621</v>
      </c>
      <c r="NW384" s="769">
        <f ca="1" t="shared" si="232"/>
        <v>0</v>
      </c>
      <c r="NX384" s="853"/>
      <c r="NY384" s="853"/>
      <c r="NZ384" s="853"/>
      <c r="OA384" s="853"/>
      <c r="OB384" s="853"/>
      <c r="OC384" s="853"/>
      <c r="OD384" s="853"/>
      <c r="OE384" s="743">
        <f t="shared" si="233"/>
        <v>0</v>
      </c>
      <c r="OF384" s="743">
        <f t="shared" si="234"/>
        <v>70</v>
      </c>
      <c r="OG384" s="743">
        <f t="shared" si="235"/>
        <v>80</v>
      </c>
      <c r="OH384" s="743">
        <f t="shared" si="236"/>
        <v>0</v>
      </c>
      <c r="OI384" s="743">
        <f t="shared" si="237"/>
        <v>0</v>
      </c>
      <c r="OJ384" s="739">
        <f t="shared" si="238"/>
        <v>0</v>
      </c>
      <c r="OK384" s="739">
        <f t="shared" si="239"/>
        <v>96</v>
      </c>
      <c r="OL384" s="739">
        <f t="shared" si="240"/>
        <v>0</v>
      </c>
      <c r="OM384" s="739">
        <f t="shared" si="241"/>
        <v>0</v>
      </c>
      <c r="ON384" s="739">
        <f t="shared" si="242"/>
        <v>0</v>
      </c>
      <c r="OO384" s="739">
        <f t="shared" si="243"/>
        <v>0</v>
      </c>
      <c r="OP384" s="739"/>
      <c r="OQ384" s="739">
        <f t="shared" si="244"/>
        <v>0</v>
      </c>
      <c r="OR384" s="739">
        <f t="shared" si="245"/>
        <v>246</v>
      </c>
      <c r="OS384" s="739">
        <f t="shared" si="246"/>
        <v>0</v>
      </c>
      <c r="OT384" s="739">
        <f t="shared" si="247"/>
        <v>0</v>
      </c>
      <c r="OU384" s="853"/>
      <c r="OV384" s="853"/>
      <c r="OW384" s="853"/>
      <c r="OX384" s="853"/>
      <c r="OY384" s="853"/>
      <c r="OZ384" s="853"/>
      <c r="PA384" s="853"/>
      <c r="PB384" s="853"/>
      <c r="PC384" s="853"/>
      <c r="PD384" s="853"/>
      <c r="PE384" s="853"/>
      <c r="PF384" s="853"/>
      <c r="PG384" s="853"/>
      <c r="PI384" s="28">
        <v>0</v>
      </c>
      <c r="PJ384" s="28">
        <v>0</v>
      </c>
      <c r="PK384" s="28">
        <v>1208</v>
      </c>
      <c r="PL384" s="28">
        <v>0</v>
      </c>
      <c r="PM384" s="28">
        <v>312</v>
      </c>
      <c r="PN384" s="28">
        <v>824</v>
      </c>
      <c r="PO384" s="28">
        <v>232</v>
      </c>
      <c r="PP384" s="28">
        <v>120</v>
      </c>
      <c r="PQ384" s="28">
        <v>320</v>
      </c>
      <c r="PR384" s="28">
        <v>719</v>
      </c>
      <c r="PS384" s="28">
        <v>24</v>
      </c>
      <c r="PT384" s="28">
        <v>0</v>
      </c>
      <c r="PU384" s="28">
        <v>0</v>
      </c>
      <c r="PV384" s="28">
        <v>3759</v>
      </c>
      <c r="PW384" s="28">
        <v>0</v>
      </c>
    </row>
    <row r="385" s="28" customFormat="1" customHeight="1" spans="1:439">
      <c r="A385" s="847" t="s">
        <v>1334</v>
      </c>
      <c r="B385" s="343"/>
      <c r="C385" s="95" t="s">
        <v>2307</v>
      </c>
      <c r="D385" s="95" t="s">
        <v>2308</v>
      </c>
      <c r="E385" s="411"/>
      <c r="F385" s="290" t="s">
        <v>711</v>
      </c>
      <c r="G385" s="112" t="s">
        <v>712</v>
      </c>
      <c r="H385" s="113" t="s">
        <v>713</v>
      </c>
      <c r="I385" s="99">
        <f t="shared" si="250"/>
        <v>-101</v>
      </c>
      <c r="J385" s="100">
        <v>101</v>
      </c>
      <c r="K385" s="454">
        <v>61</v>
      </c>
      <c r="L385" s="150">
        <f t="shared" si="215"/>
        <v>0</v>
      </c>
      <c r="M385" s="151">
        <f t="shared" si="216"/>
        <v>0</v>
      </c>
      <c r="N385" s="455"/>
      <c r="O385" s="37">
        <v>-162</v>
      </c>
      <c r="P385" s="36">
        <v>162</v>
      </c>
      <c r="Q385" s="33">
        <f t="shared" si="217"/>
        <v>0</v>
      </c>
      <c r="R385" s="34">
        <f t="shared" si="218"/>
        <v>0</v>
      </c>
      <c r="S385" s="346"/>
      <c r="T385" s="346"/>
      <c r="U385" s="824"/>
      <c r="V385" s="824"/>
      <c r="W385" s="346"/>
      <c r="X385" s="347"/>
      <c r="Y385" s="348"/>
      <c r="Z385" s="348"/>
      <c r="AA385" s="348"/>
      <c r="AB385" s="348"/>
      <c r="AC385" s="348"/>
      <c r="AD385" s="348"/>
      <c r="AE385" s="348"/>
      <c r="AF385" s="346"/>
      <c r="AG385" s="346"/>
      <c r="AH385" s="346"/>
      <c r="AI385" s="346"/>
      <c r="AJ385" s="346"/>
      <c r="AK385" s="346"/>
      <c r="AL385" s="346"/>
      <c r="AM385" s="346"/>
      <c r="AN385" s="346"/>
      <c r="AO385" s="346"/>
      <c r="AP385" s="346"/>
      <c r="AQ385" s="346"/>
      <c r="AR385" s="346"/>
      <c r="AS385" s="346"/>
      <c r="AT385" s="346"/>
      <c r="AU385" s="346"/>
      <c r="AV385" s="346"/>
      <c r="AW385" s="346"/>
      <c r="AX385" s="346"/>
      <c r="AY385" s="349"/>
      <c r="AZ385" s="48"/>
      <c r="BA385" s="48"/>
      <c r="BB385" s="48"/>
      <c r="BC385" s="48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354"/>
      <c r="BT385" s="354"/>
      <c r="BU385" s="354"/>
      <c r="BV385" s="354"/>
      <c r="BW385" s="354"/>
      <c r="BX385" s="354"/>
      <c r="BY385" s="354"/>
      <c r="BZ385" s="354"/>
      <c r="CA385" s="354"/>
      <c r="CB385" s="354"/>
      <c r="CC385" s="354"/>
      <c r="CD385" s="354"/>
      <c r="CE385" s="354"/>
      <c r="CF385" s="354"/>
      <c r="CG385" s="354"/>
      <c r="CH385" s="354"/>
      <c r="CI385" s="354"/>
      <c r="CJ385" s="354"/>
      <c r="CK385" s="354"/>
      <c r="CL385" s="354"/>
      <c r="CM385" s="354"/>
      <c r="CN385" s="354"/>
      <c r="CO385" s="354"/>
      <c r="CP385" s="358"/>
      <c r="CQ385" s="48"/>
      <c r="CR385" s="354"/>
      <c r="CS385" s="354"/>
      <c r="CT385" s="355">
        <v>-1</v>
      </c>
      <c r="CU385" s="354"/>
      <c r="CV385" s="354"/>
      <c r="CW385" s="354"/>
      <c r="CX385" s="354"/>
      <c r="CY385" s="354"/>
      <c r="CZ385" s="354"/>
      <c r="DA385" s="356"/>
      <c r="DB385" s="354"/>
      <c r="DC385" s="354"/>
      <c r="DD385" s="354"/>
      <c r="DE385" s="354"/>
      <c r="DF385" s="354"/>
      <c r="DG385" s="354"/>
      <c r="DH385" s="354"/>
      <c r="DI385" s="354"/>
      <c r="DJ385" s="354"/>
      <c r="DK385" s="354"/>
      <c r="DL385" s="354"/>
      <c r="DM385" s="354"/>
      <c r="DN385" s="354"/>
      <c r="DO385" s="354"/>
      <c r="DP385" s="354"/>
      <c r="DQ385" s="354"/>
      <c r="DR385" s="354"/>
      <c r="DS385" s="354"/>
      <c r="DT385" s="354"/>
      <c r="DU385" s="354"/>
      <c r="DV385" s="354"/>
      <c r="DW385" s="354"/>
      <c r="DX385" s="354"/>
      <c r="DY385" s="354"/>
      <c r="DZ385" s="357"/>
      <c r="EA385" s="356"/>
      <c r="EB385" s="356"/>
      <c r="EC385" s="356"/>
      <c r="ED385" s="356">
        <v>1</v>
      </c>
      <c r="EE385" s="358"/>
      <c r="EF385" s="48"/>
      <c r="EG385" s="46"/>
      <c r="EH385" s="46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8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354"/>
      <c r="FR385" s="354"/>
      <c r="FS385" s="354"/>
      <c r="FT385" s="354"/>
      <c r="FU385" s="354"/>
      <c r="FV385" s="354"/>
      <c r="FW385" s="354"/>
      <c r="FX385" s="354"/>
      <c r="FY385" s="354"/>
      <c r="FZ385" s="354"/>
      <c r="GA385" s="354"/>
      <c r="GB385" s="354"/>
      <c r="GC385" s="354"/>
      <c r="GD385" s="354"/>
      <c r="GE385" s="354"/>
      <c r="GF385" s="354"/>
      <c r="GG385" s="354"/>
      <c r="GH385" s="354"/>
      <c r="GI385" s="354"/>
      <c r="GJ385" s="354"/>
      <c r="GK385" s="354"/>
      <c r="GL385" s="354"/>
      <c r="GM385" s="354"/>
      <c r="GN385" s="354"/>
      <c r="GO385" s="354"/>
      <c r="GP385" s="354"/>
      <c r="GQ385" s="354"/>
      <c r="GR385" s="354"/>
      <c r="GS385" s="354"/>
      <c r="GT385" s="354"/>
      <c r="GU385" s="354"/>
      <c r="GV385" s="354"/>
      <c r="GW385" s="354"/>
      <c r="GX385" s="354"/>
      <c r="GY385" s="354"/>
      <c r="GZ385" s="354"/>
      <c r="HA385" s="354"/>
      <c r="HB385" s="354"/>
      <c r="HC385" s="354"/>
      <c r="HD385" s="354"/>
      <c r="HE385" s="354"/>
      <c r="HF385" s="354"/>
      <c r="HG385" s="354"/>
      <c r="HH385" s="354"/>
      <c r="HI385" s="354"/>
      <c r="HJ385" s="354"/>
      <c r="HK385" s="354"/>
      <c r="HL385" s="354"/>
      <c r="HM385" s="354"/>
      <c r="HN385" s="354"/>
      <c r="HO385" s="354"/>
      <c r="HP385" s="354"/>
      <c r="HQ385" s="354"/>
      <c r="HR385" s="354"/>
      <c r="HS385" s="354"/>
      <c r="HT385" s="354"/>
      <c r="HU385" s="354"/>
      <c r="HV385" s="354"/>
      <c r="HW385" s="354"/>
      <c r="HX385" s="354"/>
      <c r="HY385" s="354"/>
      <c r="HZ385" s="354"/>
      <c r="IA385" s="354"/>
      <c r="IB385" s="354"/>
      <c r="IC385" s="354"/>
      <c r="ID385" s="354"/>
      <c r="IE385" s="354"/>
      <c r="IF385" s="354"/>
      <c r="IG385" s="354"/>
      <c r="IH385" s="354"/>
      <c r="II385" s="354"/>
      <c r="IJ385" s="354"/>
      <c r="IK385" s="354"/>
      <c r="IL385" s="354"/>
      <c r="IM385" s="354"/>
      <c r="IN385" s="354"/>
      <c r="IO385" s="354"/>
      <c r="IP385" s="354"/>
      <c r="IQ385" s="354"/>
      <c r="IR385" s="50"/>
      <c r="IS385" s="47"/>
      <c r="IT385" s="47"/>
      <c r="IU385" s="47"/>
      <c r="IV385" s="47"/>
      <c r="IW385" s="47"/>
      <c r="IX385" s="47"/>
      <c r="IY385" s="47"/>
      <c r="IZ385" s="47"/>
      <c r="JA385" s="47"/>
      <c r="JB385" s="47"/>
      <c r="JC385" s="47"/>
      <c r="JD385" s="47"/>
      <c r="JE385" s="47"/>
      <c r="JF385" s="47"/>
      <c r="JG385" s="47"/>
      <c r="JH385" s="47"/>
      <c r="JI385" s="47"/>
      <c r="JJ385" s="47"/>
      <c r="JK385" s="47"/>
      <c r="JL385" s="354"/>
      <c r="JM385" s="354"/>
      <c r="JN385" s="354"/>
      <c r="JO385" s="354"/>
      <c r="JP385" s="354"/>
      <c r="JQ385" s="354"/>
      <c r="JR385" s="354"/>
      <c r="JS385" s="354"/>
      <c r="JT385" s="354"/>
      <c r="JU385" s="354"/>
      <c r="JV385" s="354"/>
      <c r="JW385" s="354"/>
      <c r="JX385" s="354"/>
      <c r="JY385" s="354"/>
      <c r="JZ385" s="354"/>
      <c r="KA385" s="354"/>
      <c r="KB385" s="354"/>
      <c r="KC385" s="354"/>
      <c r="KD385" s="354"/>
      <c r="KE385" s="354"/>
      <c r="KF385" s="354"/>
      <c r="KG385" s="354"/>
      <c r="KH385" s="354"/>
      <c r="KI385" s="354"/>
      <c r="KJ385" s="354"/>
      <c r="KK385" s="354"/>
      <c r="KL385" s="354"/>
      <c r="KM385" s="354"/>
      <c r="KN385" s="354"/>
      <c r="KO385" s="354"/>
      <c r="KP385" s="354"/>
      <c r="KQ385" s="354"/>
      <c r="KR385" s="354"/>
      <c r="KS385" s="354"/>
      <c r="KT385" s="354"/>
      <c r="KU385" s="354"/>
      <c r="KV385" s="51"/>
      <c r="KW385" s="47"/>
      <c r="KX385" s="47"/>
      <c r="KY385" s="47"/>
      <c r="KZ385" s="47"/>
      <c r="LA385" s="47"/>
      <c r="LB385" s="47"/>
      <c r="LC385" s="47"/>
      <c r="LD385" s="361"/>
      <c r="LE385" s="361"/>
      <c r="LF385" s="361"/>
      <c r="LG385" s="361"/>
      <c r="LH385" s="361"/>
      <c r="LI385" s="361"/>
      <c r="LJ385" s="361"/>
      <c r="LK385" s="361"/>
      <c r="LL385" s="361"/>
      <c r="LM385" s="361"/>
      <c r="LN385" s="361"/>
      <c r="LO385" s="361"/>
      <c r="LP385" s="361"/>
      <c r="LQ385" s="354"/>
      <c r="LR385" s="354"/>
      <c r="LS385" s="354"/>
      <c r="LT385" s="354"/>
      <c r="LU385" s="354"/>
      <c r="LV385" s="354"/>
      <c r="LW385" s="51"/>
      <c r="LX385" s="354"/>
      <c r="LY385" s="354"/>
      <c r="LZ385" s="354"/>
      <c r="MA385" s="354"/>
      <c r="MB385" s="363"/>
      <c r="MC385" s="363"/>
      <c r="MD385" s="354"/>
      <c r="ME385" s="354"/>
      <c r="MF385" s="354"/>
      <c r="MG385" s="354"/>
      <c r="MH385" s="354"/>
      <c r="MI385" s="354"/>
      <c r="MJ385" s="354"/>
      <c r="MK385" s="354"/>
      <c r="ML385" s="354"/>
      <c r="MM385" s="354"/>
      <c r="MN385" s="354"/>
      <c r="MO385" s="354"/>
      <c r="MP385" s="354"/>
      <c r="MQ385" s="354"/>
      <c r="MR385" s="354"/>
      <c r="MS385" s="51"/>
      <c r="MT385" s="364">
        <f t="shared" si="219"/>
        <v>0</v>
      </c>
      <c r="MU385" s="365">
        <f t="shared" si="220"/>
        <v>0</v>
      </c>
      <c r="MV385" s="366">
        <f t="shared" si="221"/>
        <v>0</v>
      </c>
      <c r="MW385" s="365">
        <v>3922</v>
      </c>
      <c r="MX385" s="365">
        <v>4629</v>
      </c>
      <c r="MY385" s="54"/>
      <c r="MZ385" s="851"/>
      <c r="NA385" s="851"/>
      <c r="NB385" s="709">
        <f t="shared" si="222"/>
        <v>0</v>
      </c>
      <c r="NC385" s="852"/>
      <c r="ND385" s="852">
        <v>11.52</v>
      </c>
      <c r="NE385" s="738" t="e">
        <f t="shared" si="248"/>
        <v>#DIV/0!</v>
      </c>
      <c r="NF385" s="853"/>
      <c r="NG385" s="853"/>
      <c r="NH385" s="853">
        <v>11.52</v>
      </c>
      <c r="NI385" s="740">
        <f t="shared" si="223"/>
        <v>0</v>
      </c>
      <c r="NJ385" s="738"/>
      <c r="NK385" s="854"/>
      <c r="NL385" s="742">
        <v>44562</v>
      </c>
      <c r="NM385" s="739">
        <f ca="1" t="shared" si="224"/>
        <v>17.1666666666667</v>
      </c>
      <c r="NN385" s="739">
        <f ca="1" t="shared" si="225"/>
        <v>515</v>
      </c>
      <c r="NO385" s="853">
        <v>162</v>
      </c>
      <c r="NP385" s="739">
        <f t="shared" si="226"/>
        <v>0</v>
      </c>
      <c r="NQ385" s="761">
        <f t="shared" si="227"/>
        <v>0</v>
      </c>
      <c r="NR385" s="739">
        <f ca="1" t="shared" si="228"/>
        <v>0</v>
      </c>
      <c r="NS385" s="739">
        <f t="shared" si="229"/>
        <v>0</v>
      </c>
      <c r="NT385" s="853"/>
      <c r="NU385" s="739">
        <f ca="1" t="shared" si="230"/>
        <v>0</v>
      </c>
      <c r="NV385" s="769">
        <f ca="1" t="shared" si="231"/>
        <v>0</v>
      </c>
      <c r="NW385" s="769" t="e">
        <f ca="1" t="shared" si="232"/>
        <v>#DIV/0!</v>
      </c>
      <c r="NX385" s="853"/>
      <c r="NY385" s="853"/>
      <c r="NZ385" s="853"/>
      <c r="OA385" s="853"/>
      <c r="OB385" s="853"/>
      <c r="OC385" s="853"/>
      <c r="OD385" s="853"/>
      <c r="OE385" s="743">
        <f t="shared" si="233"/>
        <v>0</v>
      </c>
      <c r="OF385" s="743">
        <f t="shared" si="234"/>
        <v>0</v>
      </c>
      <c r="OG385" s="743">
        <f t="shared" si="235"/>
        <v>0</v>
      </c>
      <c r="OH385" s="743">
        <f t="shared" si="236"/>
        <v>0</v>
      </c>
      <c r="OI385" s="743">
        <f t="shared" si="237"/>
        <v>0</v>
      </c>
      <c r="OJ385" s="739">
        <f t="shared" si="238"/>
        <v>0</v>
      </c>
      <c r="OK385" s="739">
        <f t="shared" si="239"/>
        <v>0</v>
      </c>
      <c r="OL385" s="739">
        <f t="shared" si="240"/>
        <v>0</v>
      </c>
      <c r="OM385" s="739">
        <f t="shared" si="241"/>
        <v>0</v>
      </c>
      <c r="ON385" s="739">
        <f t="shared" si="242"/>
        <v>0</v>
      </c>
      <c r="OO385" s="739">
        <f t="shared" si="243"/>
        <v>0</v>
      </c>
      <c r="OP385" s="739"/>
      <c r="OQ385" s="739">
        <f t="shared" si="244"/>
        <v>0</v>
      </c>
      <c r="OR385" s="739">
        <f t="shared" si="245"/>
        <v>0</v>
      </c>
      <c r="OS385" s="739">
        <f t="shared" si="246"/>
        <v>0</v>
      </c>
      <c r="OT385" s="739">
        <f t="shared" si="247"/>
        <v>0</v>
      </c>
      <c r="OU385" s="853"/>
      <c r="OV385" s="853"/>
      <c r="OW385" s="853"/>
      <c r="OX385" s="853"/>
      <c r="OY385" s="853"/>
      <c r="OZ385" s="853"/>
      <c r="PA385" s="853"/>
      <c r="PB385" s="853"/>
      <c r="PC385" s="853"/>
      <c r="PD385" s="853"/>
      <c r="PE385" s="853"/>
      <c r="PF385" s="853"/>
      <c r="PG385" s="853"/>
      <c r="PI385" s="28">
        <v>200</v>
      </c>
      <c r="PJ385" s="28">
        <v>0</v>
      </c>
      <c r="PK385" s="28">
        <v>1120</v>
      </c>
      <c r="PL385" s="28">
        <v>0</v>
      </c>
      <c r="PM385" s="28">
        <v>312</v>
      </c>
      <c r="PN385" s="28">
        <v>1024</v>
      </c>
      <c r="PO385" s="28">
        <v>232</v>
      </c>
      <c r="PP385" s="28">
        <v>96</v>
      </c>
      <c r="PQ385" s="28">
        <v>320</v>
      </c>
      <c r="PR385" s="28">
        <v>594</v>
      </c>
      <c r="PS385" s="28">
        <v>24</v>
      </c>
      <c r="PT385" s="28">
        <v>0</v>
      </c>
      <c r="PU385" s="28">
        <v>0</v>
      </c>
      <c r="PV385" s="28">
        <v>3922</v>
      </c>
      <c r="PW385" s="28">
        <v>0</v>
      </c>
    </row>
    <row r="386" s="28" customFormat="1" customHeight="1" spans="1:439">
      <c r="A386" s="847" t="s">
        <v>1334</v>
      </c>
      <c r="B386" s="343"/>
      <c r="C386" s="95" t="s">
        <v>2307</v>
      </c>
      <c r="D386" s="95" t="s">
        <v>2308</v>
      </c>
      <c r="E386" s="411"/>
      <c r="F386" s="290" t="s">
        <v>714</v>
      </c>
      <c r="G386" s="112" t="s">
        <v>715</v>
      </c>
      <c r="H386" s="113" t="s">
        <v>716</v>
      </c>
      <c r="I386" s="99">
        <f t="shared" si="250"/>
        <v>-650</v>
      </c>
      <c r="J386" s="100">
        <v>650</v>
      </c>
      <c r="K386" s="454">
        <v>-38</v>
      </c>
      <c r="L386" s="150">
        <f t="shared" si="215"/>
        <v>0</v>
      </c>
      <c r="M386" s="151">
        <f t="shared" si="216"/>
        <v>0</v>
      </c>
      <c r="N386" s="455"/>
      <c r="O386" s="37">
        <v>-12</v>
      </c>
      <c r="P386" s="36">
        <v>612</v>
      </c>
      <c r="Q386" s="33">
        <f t="shared" si="217"/>
        <v>0</v>
      </c>
      <c r="R386" s="34">
        <f t="shared" si="218"/>
        <v>0</v>
      </c>
      <c r="S386" s="346"/>
      <c r="T386" s="346"/>
      <c r="U386" s="824"/>
      <c r="V386" s="824"/>
      <c r="W386" s="346"/>
      <c r="X386" s="347"/>
      <c r="Y386" s="348"/>
      <c r="Z386" s="348"/>
      <c r="AA386" s="348"/>
      <c r="AB386" s="348"/>
      <c r="AC386" s="348"/>
      <c r="AD386" s="348"/>
      <c r="AE386" s="348"/>
      <c r="AF386" s="346"/>
      <c r="AG386" s="346"/>
      <c r="AH386" s="346"/>
      <c r="AI386" s="346"/>
      <c r="AJ386" s="346"/>
      <c r="AK386" s="346"/>
      <c r="AL386" s="346"/>
      <c r="AM386" s="346"/>
      <c r="AN386" s="346"/>
      <c r="AO386" s="346"/>
      <c r="AP386" s="346"/>
      <c r="AQ386" s="346"/>
      <c r="AR386" s="346"/>
      <c r="AS386" s="346"/>
      <c r="AT386" s="346"/>
      <c r="AU386" s="346"/>
      <c r="AV386" s="346"/>
      <c r="AW386" s="346"/>
      <c r="AX386" s="346"/>
      <c r="AY386" s="349"/>
      <c r="AZ386" s="48"/>
      <c r="BA386" s="48"/>
      <c r="BB386" s="48"/>
      <c r="BC386" s="48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354"/>
      <c r="BT386" s="354"/>
      <c r="BU386" s="354"/>
      <c r="BV386" s="354"/>
      <c r="BW386" s="354"/>
      <c r="BX386" s="354"/>
      <c r="BY386" s="354"/>
      <c r="BZ386" s="354"/>
      <c r="CA386" s="354"/>
      <c r="CB386" s="354"/>
      <c r="CC386" s="354"/>
      <c r="CD386" s="354"/>
      <c r="CE386" s="354"/>
      <c r="CF386" s="354"/>
      <c r="CG386" s="354"/>
      <c r="CH386" s="354"/>
      <c r="CI386" s="354"/>
      <c r="CJ386" s="354"/>
      <c r="CK386" s="354"/>
      <c r="CL386" s="354"/>
      <c r="CM386" s="354"/>
      <c r="CN386" s="354"/>
      <c r="CO386" s="354"/>
      <c r="CP386" s="358"/>
      <c r="CQ386" s="48"/>
      <c r="CR386" s="354"/>
      <c r="CS386" s="354"/>
      <c r="CT386" s="355"/>
      <c r="CU386" s="354"/>
      <c r="CV386" s="354"/>
      <c r="CW386" s="354"/>
      <c r="CX386" s="354"/>
      <c r="CY386" s="354"/>
      <c r="CZ386" s="354"/>
      <c r="DA386" s="356"/>
      <c r="DB386" s="354"/>
      <c r="DC386" s="354"/>
      <c r="DD386" s="354"/>
      <c r="DE386" s="354"/>
      <c r="DF386" s="354"/>
      <c r="DG386" s="354"/>
      <c r="DH386" s="354"/>
      <c r="DI386" s="354"/>
      <c r="DJ386" s="354"/>
      <c r="DK386" s="354"/>
      <c r="DL386" s="354"/>
      <c r="DM386" s="354"/>
      <c r="DN386" s="354"/>
      <c r="DO386" s="354"/>
      <c r="DP386" s="354"/>
      <c r="DQ386" s="354"/>
      <c r="DR386" s="354"/>
      <c r="DS386" s="354"/>
      <c r="DT386" s="354"/>
      <c r="DU386" s="354"/>
      <c r="DV386" s="354"/>
      <c r="DW386" s="354"/>
      <c r="DX386" s="354"/>
      <c r="DY386" s="354"/>
      <c r="DZ386" s="357"/>
      <c r="EA386" s="356"/>
      <c r="EB386" s="356"/>
      <c r="EC386" s="356"/>
      <c r="ED386" s="356"/>
      <c r="EE386" s="358"/>
      <c r="EF386" s="48"/>
      <c r="EG386" s="46"/>
      <c r="EH386" s="46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8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>
        <v>56</v>
      </c>
      <c r="FH386" s="47"/>
      <c r="FI386" s="47"/>
      <c r="FJ386" s="47"/>
      <c r="FK386" s="47"/>
      <c r="FL386" s="47"/>
      <c r="FM386" s="47"/>
      <c r="FN386" s="47"/>
      <c r="FO386" s="47"/>
      <c r="FP386" s="47"/>
      <c r="FQ386" s="354"/>
      <c r="FR386" s="354"/>
      <c r="FS386" s="354"/>
      <c r="FT386" s="354"/>
      <c r="FU386" s="354"/>
      <c r="FV386" s="354"/>
      <c r="FW386" s="354"/>
      <c r="FX386" s="354"/>
      <c r="FY386" s="354"/>
      <c r="FZ386" s="354"/>
      <c r="GA386" s="354"/>
      <c r="GB386" s="354"/>
      <c r="GC386" s="354"/>
      <c r="GD386" s="354"/>
      <c r="GE386" s="354"/>
      <c r="GF386" s="354"/>
      <c r="GG386" s="354"/>
      <c r="GH386" s="354"/>
      <c r="GI386" s="354"/>
      <c r="GJ386" s="354"/>
      <c r="GK386" s="354"/>
      <c r="GL386" s="354"/>
      <c r="GM386" s="354"/>
      <c r="GN386" s="354"/>
      <c r="GO386" s="354"/>
      <c r="GP386" s="354"/>
      <c r="GQ386" s="354"/>
      <c r="GR386" s="354"/>
      <c r="GS386" s="354"/>
      <c r="GT386" s="354"/>
      <c r="GU386" s="354"/>
      <c r="GV386" s="354"/>
      <c r="GW386" s="354"/>
      <c r="GX386" s="354"/>
      <c r="GY386" s="354"/>
      <c r="GZ386" s="354"/>
      <c r="HA386" s="354"/>
      <c r="HB386" s="354"/>
      <c r="HC386" s="354"/>
      <c r="HD386" s="354"/>
      <c r="HE386" s="354"/>
      <c r="HF386" s="354"/>
      <c r="HG386" s="354"/>
      <c r="HH386" s="354"/>
      <c r="HI386" s="354"/>
      <c r="HJ386" s="354"/>
      <c r="HK386" s="354"/>
      <c r="HL386" s="354"/>
      <c r="HM386" s="354"/>
      <c r="HN386" s="354"/>
      <c r="HO386" s="354"/>
      <c r="HP386" s="354"/>
      <c r="HQ386" s="354"/>
      <c r="HR386" s="354"/>
      <c r="HS386" s="354"/>
      <c r="HT386" s="354"/>
      <c r="HU386" s="354"/>
      <c r="HV386" s="354"/>
      <c r="HW386" s="354"/>
      <c r="HX386" s="354"/>
      <c r="HY386" s="354"/>
      <c r="HZ386" s="354"/>
      <c r="IA386" s="354"/>
      <c r="IB386" s="354"/>
      <c r="IC386" s="354"/>
      <c r="ID386" s="354"/>
      <c r="IE386" s="354"/>
      <c r="IF386" s="354"/>
      <c r="IG386" s="354"/>
      <c r="IH386" s="354"/>
      <c r="II386" s="354"/>
      <c r="IJ386" s="354"/>
      <c r="IK386" s="354"/>
      <c r="IL386" s="354"/>
      <c r="IM386" s="354"/>
      <c r="IN386" s="354"/>
      <c r="IO386" s="354"/>
      <c r="IP386" s="354"/>
      <c r="IQ386" s="354"/>
      <c r="IR386" s="50"/>
      <c r="IS386" s="47"/>
      <c r="IT386" s="47"/>
      <c r="IU386" s="47"/>
      <c r="IV386" s="47"/>
      <c r="IW386" s="47"/>
      <c r="IX386" s="47"/>
      <c r="IY386" s="47"/>
      <c r="IZ386" s="47"/>
      <c r="JA386" s="47"/>
      <c r="JB386" s="47"/>
      <c r="JC386" s="47"/>
      <c r="JD386" s="47"/>
      <c r="JE386" s="47"/>
      <c r="JF386" s="47"/>
      <c r="JG386" s="47"/>
      <c r="JH386" s="47"/>
      <c r="JI386" s="47"/>
      <c r="JJ386" s="47"/>
      <c r="JK386" s="47"/>
      <c r="JL386" s="354"/>
      <c r="JM386" s="354"/>
      <c r="JN386" s="354"/>
      <c r="JO386" s="354"/>
      <c r="JP386" s="354"/>
      <c r="JQ386" s="354"/>
      <c r="JR386" s="354"/>
      <c r="JS386" s="354"/>
      <c r="JT386" s="354"/>
      <c r="JU386" s="354"/>
      <c r="JV386" s="354"/>
      <c r="JW386" s="354"/>
      <c r="JX386" s="354"/>
      <c r="JY386" s="354"/>
      <c r="JZ386" s="354"/>
      <c r="KA386" s="354"/>
      <c r="KB386" s="354"/>
      <c r="KC386" s="354"/>
      <c r="KD386" s="354"/>
      <c r="KE386" s="354"/>
      <c r="KF386" s="354"/>
      <c r="KG386" s="354"/>
      <c r="KH386" s="354"/>
      <c r="KI386" s="354"/>
      <c r="KJ386" s="354"/>
      <c r="KK386" s="354"/>
      <c r="KL386" s="354"/>
      <c r="KM386" s="354"/>
      <c r="KN386" s="354"/>
      <c r="KO386" s="354"/>
      <c r="KP386" s="354"/>
      <c r="KQ386" s="354"/>
      <c r="KR386" s="354"/>
      <c r="KS386" s="354"/>
      <c r="KT386" s="354"/>
      <c r="KU386" s="354"/>
      <c r="KV386" s="51"/>
      <c r="KW386" s="47"/>
      <c r="KX386" s="47">
        <v>544</v>
      </c>
      <c r="KY386" s="47"/>
      <c r="KZ386" s="47"/>
      <c r="LA386" s="47"/>
      <c r="LB386" s="47"/>
      <c r="LC386" s="47"/>
      <c r="LD386" s="361"/>
      <c r="LE386" s="361"/>
      <c r="LF386" s="361"/>
      <c r="LG386" s="361"/>
      <c r="LH386" s="361"/>
      <c r="LI386" s="361"/>
      <c r="LJ386" s="361"/>
      <c r="LK386" s="361"/>
      <c r="LL386" s="361"/>
      <c r="LM386" s="361"/>
      <c r="LN386" s="361"/>
      <c r="LO386" s="361"/>
      <c r="LP386" s="361"/>
      <c r="LQ386" s="354"/>
      <c r="LR386" s="354"/>
      <c r="LS386" s="354"/>
      <c r="LT386" s="354"/>
      <c r="LU386" s="354"/>
      <c r="LV386" s="354"/>
      <c r="LW386" s="51"/>
      <c r="LX386" s="354"/>
      <c r="LY386" s="354"/>
      <c r="LZ386" s="354"/>
      <c r="MA386" s="354"/>
      <c r="MB386" s="363"/>
      <c r="MC386" s="363"/>
      <c r="MD386" s="354"/>
      <c r="ME386" s="354"/>
      <c r="MF386" s="354"/>
      <c r="MG386" s="354"/>
      <c r="MH386" s="354"/>
      <c r="MI386" s="354"/>
      <c r="MJ386" s="354"/>
      <c r="MK386" s="354"/>
      <c r="ML386" s="354"/>
      <c r="MM386" s="354"/>
      <c r="MN386" s="354"/>
      <c r="MO386" s="354"/>
      <c r="MP386" s="354"/>
      <c r="MQ386" s="354"/>
      <c r="MR386" s="354"/>
      <c r="MS386" s="51"/>
      <c r="MT386" s="364">
        <f t="shared" si="219"/>
        <v>56</v>
      </c>
      <c r="MU386" s="365">
        <f t="shared" si="220"/>
        <v>544</v>
      </c>
      <c r="MV386" s="366">
        <f t="shared" si="221"/>
        <v>600</v>
      </c>
      <c r="MW386" s="365">
        <v>264</v>
      </c>
      <c r="MX386" s="365">
        <v>2124</v>
      </c>
      <c r="MY386" s="54"/>
      <c r="MZ386" s="851"/>
      <c r="NA386" s="851"/>
      <c r="NB386" s="709">
        <f t="shared" si="222"/>
        <v>0</v>
      </c>
      <c r="NC386" s="852"/>
      <c r="ND386" s="852">
        <v>11.52</v>
      </c>
      <c r="NE386" s="738" t="e">
        <f t="shared" si="248"/>
        <v>#DIV/0!</v>
      </c>
      <c r="NF386" s="853"/>
      <c r="NG386" s="853"/>
      <c r="NH386" s="853">
        <v>11.52</v>
      </c>
      <c r="NI386" s="740">
        <f t="shared" si="223"/>
        <v>0</v>
      </c>
      <c r="NJ386" s="738"/>
      <c r="NK386" s="854"/>
      <c r="NL386" s="742">
        <v>44562</v>
      </c>
      <c r="NM386" s="739">
        <f ca="1" t="shared" si="224"/>
        <v>17.1666666666667</v>
      </c>
      <c r="NN386" s="739">
        <f ca="1" t="shared" si="225"/>
        <v>515</v>
      </c>
      <c r="NO386" s="853">
        <v>612</v>
      </c>
      <c r="NP386" s="739">
        <f t="shared" si="226"/>
        <v>600</v>
      </c>
      <c r="NQ386" s="761">
        <f t="shared" si="227"/>
        <v>1.96078431372549</v>
      </c>
      <c r="NR386" s="739">
        <f ca="1" t="shared" si="228"/>
        <v>1.3896820864268</v>
      </c>
      <c r="NS386" s="739">
        <f t="shared" si="229"/>
        <v>0</v>
      </c>
      <c r="NT386" s="853"/>
      <c r="NU386" s="739">
        <f ca="1" t="shared" si="230"/>
        <v>34.9514563106796</v>
      </c>
      <c r="NV386" s="769">
        <f ca="1" t="shared" si="231"/>
        <v>1.16504854368932</v>
      </c>
      <c r="NW386" s="769">
        <f ca="1" t="shared" si="232"/>
        <v>0</v>
      </c>
      <c r="NX386" s="853"/>
      <c r="NY386" s="853"/>
      <c r="NZ386" s="853"/>
      <c r="OA386" s="853"/>
      <c r="OB386" s="853"/>
      <c r="OC386" s="853"/>
      <c r="OD386" s="853"/>
      <c r="OE386" s="743">
        <f t="shared" si="233"/>
        <v>0</v>
      </c>
      <c r="OF386" s="743">
        <f t="shared" si="234"/>
        <v>544</v>
      </c>
      <c r="OG386" s="743">
        <f t="shared" si="235"/>
        <v>56</v>
      </c>
      <c r="OH386" s="743">
        <f t="shared" si="236"/>
        <v>0</v>
      </c>
      <c r="OI386" s="743">
        <f t="shared" si="237"/>
        <v>0</v>
      </c>
      <c r="OJ386" s="739">
        <f t="shared" si="238"/>
        <v>0</v>
      </c>
      <c r="OK386" s="739">
        <f t="shared" si="239"/>
        <v>0</v>
      </c>
      <c r="OL386" s="739">
        <f t="shared" si="240"/>
        <v>0</v>
      </c>
      <c r="OM386" s="739">
        <f t="shared" si="241"/>
        <v>0</v>
      </c>
      <c r="ON386" s="739">
        <f t="shared" si="242"/>
        <v>0</v>
      </c>
      <c r="OO386" s="739">
        <f t="shared" si="243"/>
        <v>0</v>
      </c>
      <c r="OP386" s="739"/>
      <c r="OQ386" s="739">
        <f t="shared" si="244"/>
        <v>0</v>
      </c>
      <c r="OR386" s="739">
        <f t="shared" si="245"/>
        <v>600</v>
      </c>
      <c r="OS386" s="739">
        <f t="shared" si="246"/>
        <v>0</v>
      </c>
      <c r="OT386" s="739">
        <f t="shared" si="247"/>
        <v>0</v>
      </c>
      <c r="OU386" s="853"/>
      <c r="OV386" s="853"/>
      <c r="OW386" s="853"/>
      <c r="OX386" s="853"/>
      <c r="OY386" s="853"/>
      <c r="OZ386" s="853"/>
      <c r="PA386" s="853"/>
      <c r="PB386" s="853"/>
      <c r="PC386" s="853"/>
      <c r="PD386" s="853"/>
      <c r="PE386" s="853"/>
      <c r="PF386" s="853"/>
      <c r="PG386" s="853"/>
      <c r="PI386" s="28">
        <v>0</v>
      </c>
      <c r="PJ386" s="28">
        <v>0</v>
      </c>
      <c r="PK386" s="28">
        <v>264</v>
      </c>
      <c r="PL386" s="28">
        <v>0</v>
      </c>
      <c r="PM386" s="28">
        <v>0</v>
      </c>
      <c r="PN386" s="28">
        <v>0</v>
      </c>
      <c r="PO386" s="28">
        <v>0</v>
      </c>
      <c r="PP386" s="28">
        <v>0</v>
      </c>
      <c r="PQ386" s="28">
        <v>0</v>
      </c>
      <c r="PR386" s="28">
        <v>0</v>
      </c>
      <c r="PS386" s="28">
        <v>0</v>
      </c>
      <c r="PT386" s="28">
        <v>0</v>
      </c>
      <c r="PU386" s="28">
        <v>0</v>
      </c>
      <c r="PV386" s="28">
        <v>264</v>
      </c>
      <c r="PW386" s="28">
        <v>0</v>
      </c>
    </row>
    <row r="387" s="28" customFormat="1" customHeight="1" spans="1:439">
      <c r="A387" s="847" t="s">
        <v>1334</v>
      </c>
      <c r="B387" s="343"/>
      <c r="C387" s="95" t="s">
        <v>2307</v>
      </c>
      <c r="D387" s="95" t="s">
        <v>2308</v>
      </c>
      <c r="E387" s="411"/>
      <c r="F387" s="290" t="s">
        <v>717</v>
      </c>
      <c r="G387" s="112" t="s">
        <v>718</v>
      </c>
      <c r="H387" s="113" t="s">
        <v>719</v>
      </c>
      <c r="I387" s="99">
        <f t="shared" si="250"/>
        <v>-575</v>
      </c>
      <c r="J387" s="100">
        <v>575</v>
      </c>
      <c r="K387" s="454">
        <v>75</v>
      </c>
      <c r="L387" s="150">
        <f t="shared" si="215"/>
        <v>0</v>
      </c>
      <c r="M387" s="151">
        <f t="shared" si="216"/>
        <v>0</v>
      </c>
      <c r="N387" s="455"/>
      <c r="O387" s="37">
        <v>-150</v>
      </c>
      <c r="P387" s="36">
        <v>650</v>
      </c>
      <c r="Q387" s="33">
        <f t="shared" si="217"/>
        <v>0</v>
      </c>
      <c r="R387" s="34">
        <f t="shared" si="218"/>
        <v>0</v>
      </c>
      <c r="S387" s="346"/>
      <c r="T387" s="346"/>
      <c r="U387" s="824"/>
      <c r="V387" s="824"/>
      <c r="W387" s="346"/>
      <c r="X387" s="347"/>
      <c r="Y387" s="348"/>
      <c r="Z387" s="348"/>
      <c r="AA387" s="348"/>
      <c r="AB387" s="348"/>
      <c r="AC387" s="348"/>
      <c r="AD387" s="348"/>
      <c r="AE387" s="348"/>
      <c r="AF387" s="346"/>
      <c r="AG387" s="346"/>
      <c r="AH387" s="346"/>
      <c r="AI387" s="346"/>
      <c r="AJ387" s="346"/>
      <c r="AK387" s="346"/>
      <c r="AL387" s="346"/>
      <c r="AM387" s="346"/>
      <c r="AN387" s="346"/>
      <c r="AO387" s="346"/>
      <c r="AP387" s="346"/>
      <c r="AQ387" s="346"/>
      <c r="AR387" s="346"/>
      <c r="AS387" s="346"/>
      <c r="AT387" s="346"/>
      <c r="AU387" s="346"/>
      <c r="AV387" s="346"/>
      <c r="AW387" s="346"/>
      <c r="AX387" s="346"/>
      <c r="AY387" s="349"/>
      <c r="AZ387" s="48"/>
      <c r="BA387" s="48"/>
      <c r="BB387" s="48"/>
      <c r="BC387" s="48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354"/>
      <c r="BT387" s="354"/>
      <c r="BU387" s="354"/>
      <c r="BV387" s="354"/>
      <c r="BW387" s="354"/>
      <c r="BX387" s="354"/>
      <c r="BY387" s="354"/>
      <c r="BZ387" s="354"/>
      <c r="CA387" s="354"/>
      <c r="CB387" s="354"/>
      <c r="CC387" s="354"/>
      <c r="CD387" s="354"/>
      <c r="CE387" s="354"/>
      <c r="CF387" s="354"/>
      <c r="CG387" s="354"/>
      <c r="CH387" s="354"/>
      <c r="CI387" s="354"/>
      <c r="CJ387" s="354"/>
      <c r="CK387" s="354"/>
      <c r="CL387" s="354"/>
      <c r="CM387" s="354"/>
      <c r="CN387" s="354"/>
      <c r="CO387" s="354"/>
      <c r="CP387" s="358"/>
      <c r="CQ387" s="48"/>
      <c r="CR387" s="354"/>
      <c r="CS387" s="354"/>
      <c r="CT387" s="355"/>
      <c r="CU387" s="354"/>
      <c r="CV387" s="354"/>
      <c r="CW387" s="354"/>
      <c r="CX387" s="354"/>
      <c r="CY387" s="354"/>
      <c r="CZ387" s="354"/>
      <c r="DA387" s="356"/>
      <c r="DB387" s="354"/>
      <c r="DC387" s="354"/>
      <c r="DD387" s="354"/>
      <c r="DE387" s="354"/>
      <c r="DF387" s="354"/>
      <c r="DG387" s="354"/>
      <c r="DH387" s="354"/>
      <c r="DI387" s="354"/>
      <c r="DJ387" s="354"/>
      <c r="DK387" s="354"/>
      <c r="DL387" s="354"/>
      <c r="DM387" s="354"/>
      <c r="DN387" s="354"/>
      <c r="DO387" s="354"/>
      <c r="DP387" s="354"/>
      <c r="DQ387" s="354"/>
      <c r="DR387" s="354"/>
      <c r="DS387" s="354"/>
      <c r="DT387" s="354"/>
      <c r="DU387" s="354"/>
      <c r="DV387" s="354"/>
      <c r="DW387" s="354"/>
      <c r="DX387" s="354"/>
      <c r="DY387" s="354"/>
      <c r="DZ387" s="357"/>
      <c r="EA387" s="356"/>
      <c r="EB387" s="356"/>
      <c r="EC387" s="356"/>
      <c r="ED387" s="356"/>
      <c r="EE387" s="358"/>
      <c r="EF387" s="48"/>
      <c r="EG387" s="46"/>
      <c r="EH387" s="46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8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>
        <v>152</v>
      </c>
      <c r="FH387" s="47"/>
      <c r="FI387" s="47"/>
      <c r="FJ387" s="47"/>
      <c r="FK387" s="47"/>
      <c r="FL387" s="47"/>
      <c r="FM387" s="47"/>
      <c r="FN387" s="47"/>
      <c r="FO387" s="47"/>
      <c r="FP387" s="47"/>
      <c r="FQ387" s="354"/>
      <c r="FR387" s="354"/>
      <c r="FS387" s="354"/>
      <c r="FT387" s="354"/>
      <c r="FU387" s="354"/>
      <c r="FV387" s="354"/>
      <c r="FW387" s="354"/>
      <c r="FX387" s="354"/>
      <c r="FY387" s="354"/>
      <c r="FZ387" s="354"/>
      <c r="GA387" s="354"/>
      <c r="GB387" s="354"/>
      <c r="GC387" s="354"/>
      <c r="GD387" s="354"/>
      <c r="GE387" s="354"/>
      <c r="GF387" s="354"/>
      <c r="GG387" s="354"/>
      <c r="GH387" s="354"/>
      <c r="GI387" s="354"/>
      <c r="GJ387" s="354"/>
      <c r="GK387" s="354"/>
      <c r="GL387" s="354"/>
      <c r="GM387" s="354"/>
      <c r="GN387" s="354"/>
      <c r="GO387" s="354"/>
      <c r="GP387" s="354"/>
      <c r="GQ387" s="354"/>
      <c r="GR387" s="354"/>
      <c r="GS387" s="354"/>
      <c r="GT387" s="354"/>
      <c r="GU387" s="354"/>
      <c r="GV387" s="354"/>
      <c r="GW387" s="354"/>
      <c r="GX387" s="354"/>
      <c r="GY387" s="354"/>
      <c r="GZ387" s="354"/>
      <c r="HA387" s="354"/>
      <c r="HB387" s="354"/>
      <c r="HC387" s="354"/>
      <c r="HD387" s="354"/>
      <c r="HE387" s="354"/>
      <c r="HF387" s="354"/>
      <c r="HG387" s="354"/>
      <c r="HH387" s="354"/>
      <c r="HI387" s="354"/>
      <c r="HJ387" s="354"/>
      <c r="HK387" s="354"/>
      <c r="HL387" s="354"/>
      <c r="HM387" s="354"/>
      <c r="HN387" s="354"/>
      <c r="HO387" s="354"/>
      <c r="HP387" s="354"/>
      <c r="HQ387" s="354"/>
      <c r="HR387" s="354"/>
      <c r="HS387" s="354"/>
      <c r="HT387" s="354"/>
      <c r="HU387" s="354"/>
      <c r="HV387" s="354"/>
      <c r="HW387" s="354"/>
      <c r="HX387" s="354"/>
      <c r="HY387" s="354"/>
      <c r="HZ387" s="354"/>
      <c r="IA387" s="354"/>
      <c r="IB387" s="354"/>
      <c r="IC387" s="354"/>
      <c r="ID387" s="354"/>
      <c r="IE387" s="354"/>
      <c r="IF387" s="354"/>
      <c r="IG387" s="354"/>
      <c r="IH387" s="354"/>
      <c r="II387" s="354"/>
      <c r="IJ387" s="354"/>
      <c r="IK387" s="354"/>
      <c r="IL387" s="354"/>
      <c r="IM387" s="354"/>
      <c r="IN387" s="354"/>
      <c r="IO387" s="354"/>
      <c r="IP387" s="354"/>
      <c r="IQ387" s="354"/>
      <c r="IR387" s="50"/>
      <c r="IS387" s="47"/>
      <c r="IT387" s="47"/>
      <c r="IU387" s="47"/>
      <c r="IV387" s="47"/>
      <c r="IW387" s="47"/>
      <c r="IX387" s="47"/>
      <c r="IY387" s="47"/>
      <c r="IZ387" s="47"/>
      <c r="JA387" s="47"/>
      <c r="JB387" s="47"/>
      <c r="JC387" s="47"/>
      <c r="JD387" s="47"/>
      <c r="JE387" s="47"/>
      <c r="JF387" s="47"/>
      <c r="JG387" s="47"/>
      <c r="JH387" s="47"/>
      <c r="JI387" s="47"/>
      <c r="JJ387" s="47"/>
      <c r="JK387" s="47"/>
      <c r="JL387" s="354"/>
      <c r="JM387" s="354"/>
      <c r="JN387" s="354"/>
      <c r="JO387" s="354"/>
      <c r="JP387" s="354"/>
      <c r="JQ387" s="354"/>
      <c r="JR387" s="354"/>
      <c r="JS387" s="354"/>
      <c r="JT387" s="354"/>
      <c r="JU387" s="354"/>
      <c r="JV387" s="354"/>
      <c r="JW387" s="354"/>
      <c r="JX387" s="354"/>
      <c r="JY387" s="354"/>
      <c r="JZ387" s="354"/>
      <c r="KA387" s="354"/>
      <c r="KB387" s="354"/>
      <c r="KC387" s="354"/>
      <c r="KD387" s="354"/>
      <c r="KE387" s="354"/>
      <c r="KF387" s="354"/>
      <c r="KG387" s="354"/>
      <c r="KH387" s="354"/>
      <c r="KI387" s="354"/>
      <c r="KJ387" s="354"/>
      <c r="KK387" s="354"/>
      <c r="KL387" s="354"/>
      <c r="KM387" s="354"/>
      <c r="KN387" s="354"/>
      <c r="KO387" s="354"/>
      <c r="KP387" s="354"/>
      <c r="KQ387" s="354"/>
      <c r="KR387" s="354"/>
      <c r="KS387" s="354"/>
      <c r="KT387" s="354"/>
      <c r="KU387" s="354"/>
      <c r="KV387" s="51"/>
      <c r="KW387" s="47"/>
      <c r="KX387" s="47">
        <v>348</v>
      </c>
      <c r="KY387" s="47"/>
      <c r="KZ387" s="47"/>
      <c r="LA387" s="47"/>
      <c r="LB387" s="47"/>
      <c r="LC387" s="47"/>
      <c r="LD387" s="361"/>
      <c r="LE387" s="361"/>
      <c r="LF387" s="361"/>
      <c r="LG387" s="361"/>
      <c r="LH387" s="361"/>
      <c r="LI387" s="361"/>
      <c r="LJ387" s="361"/>
      <c r="LK387" s="361"/>
      <c r="LL387" s="361"/>
      <c r="LM387" s="361"/>
      <c r="LN387" s="361"/>
      <c r="LO387" s="361"/>
      <c r="LP387" s="361"/>
      <c r="LQ387" s="354"/>
      <c r="LR387" s="354"/>
      <c r="LS387" s="354"/>
      <c r="LT387" s="354"/>
      <c r="LU387" s="354"/>
      <c r="LV387" s="354"/>
      <c r="LW387" s="51"/>
      <c r="LX387" s="354"/>
      <c r="LY387" s="354"/>
      <c r="LZ387" s="354"/>
      <c r="MA387" s="354"/>
      <c r="MB387" s="363"/>
      <c r="MC387" s="363"/>
      <c r="MD387" s="354"/>
      <c r="ME387" s="354"/>
      <c r="MF387" s="354"/>
      <c r="MG387" s="354"/>
      <c r="MH387" s="354"/>
      <c r="MI387" s="354"/>
      <c r="MJ387" s="354"/>
      <c r="MK387" s="354"/>
      <c r="ML387" s="354"/>
      <c r="MM387" s="354"/>
      <c r="MN387" s="354"/>
      <c r="MO387" s="354"/>
      <c r="MP387" s="354"/>
      <c r="MQ387" s="354"/>
      <c r="MR387" s="354"/>
      <c r="MS387" s="51"/>
      <c r="MT387" s="364">
        <f t="shared" si="219"/>
        <v>152</v>
      </c>
      <c r="MU387" s="365">
        <f t="shared" si="220"/>
        <v>348</v>
      </c>
      <c r="MV387" s="366">
        <f t="shared" si="221"/>
        <v>500</v>
      </c>
      <c r="MW387" s="365">
        <v>184</v>
      </c>
      <c r="MX387" s="365">
        <v>1964</v>
      </c>
      <c r="MY387" s="54"/>
      <c r="MZ387" s="851"/>
      <c r="NA387" s="851"/>
      <c r="NB387" s="709">
        <f t="shared" si="222"/>
        <v>0</v>
      </c>
      <c r="NC387" s="852"/>
      <c r="ND387" s="852">
        <v>11.52</v>
      </c>
      <c r="NE387" s="738" t="e">
        <f t="shared" si="248"/>
        <v>#DIV/0!</v>
      </c>
      <c r="NF387" s="853"/>
      <c r="NG387" s="853"/>
      <c r="NH387" s="853">
        <v>11.52</v>
      </c>
      <c r="NI387" s="740">
        <f t="shared" si="223"/>
        <v>0</v>
      </c>
      <c r="NJ387" s="738"/>
      <c r="NK387" s="854"/>
      <c r="NL387" s="742">
        <v>44562</v>
      </c>
      <c r="NM387" s="739">
        <f ca="1" t="shared" si="224"/>
        <v>17.1666666666667</v>
      </c>
      <c r="NN387" s="739">
        <f ca="1" t="shared" si="225"/>
        <v>515</v>
      </c>
      <c r="NO387" s="853">
        <v>650</v>
      </c>
      <c r="NP387" s="739">
        <f t="shared" si="226"/>
        <v>500</v>
      </c>
      <c r="NQ387" s="761">
        <f t="shared" si="227"/>
        <v>1.53846153846154</v>
      </c>
      <c r="NR387" s="739">
        <f ca="1" t="shared" si="228"/>
        <v>1.09036594473488</v>
      </c>
      <c r="NS387" s="739">
        <f t="shared" si="229"/>
        <v>0</v>
      </c>
      <c r="NT387" s="853"/>
      <c r="NU387" s="739">
        <f ca="1" t="shared" si="230"/>
        <v>29.126213592233</v>
      </c>
      <c r="NV387" s="769">
        <f ca="1" t="shared" si="231"/>
        <v>0.970873786407767</v>
      </c>
      <c r="NW387" s="769">
        <f ca="1" t="shared" si="232"/>
        <v>0</v>
      </c>
      <c r="NX387" s="853"/>
      <c r="NY387" s="853"/>
      <c r="NZ387" s="853"/>
      <c r="OA387" s="853"/>
      <c r="OB387" s="853"/>
      <c r="OC387" s="853"/>
      <c r="OD387" s="853"/>
      <c r="OE387" s="743">
        <f t="shared" si="233"/>
        <v>0</v>
      </c>
      <c r="OF387" s="743">
        <f t="shared" si="234"/>
        <v>348</v>
      </c>
      <c r="OG387" s="743">
        <f t="shared" si="235"/>
        <v>152</v>
      </c>
      <c r="OH387" s="743">
        <f t="shared" si="236"/>
        <v>0</v>
      </c>
      <c r="OI387" s="743">
        <f t="shared" si="237"/>
        <v>0</v>
      </c>
      <c r="OJ387" s="739">
        <f t="shared" si="238"/>
        <v>0</v>
      </c>
      <c r="OK387" s="739">
        <f t="shared" si="239"/>
        <v>0</v>
      </c>
      <c r="OL387" s="739">
        <f t="shared" si="240"/>
        <v>0</v>
      </c>
      <c r="OM387" s="739">
        <f t="shared" si="241"/>
        <v>0</v>
      </c>
      <c r="ON387" s="739">
        <f t="shared" si="242"/>
        <v>0</v>
      </c>
      <c r="OO387" s="739">
        <f t="shared" si="243"/>
        <v>0</v>
      </c>
      <c r="OP387" s="739"/>
      <c r="OQ387" s="739">
        <f t="shared" si="244"/>
        <v>0</v>
      </c>
      <c r="OR387" s="739">
        <f t="shared" si="245"/>
        <v>500</v>
      </c>
      <c r="OS387" s="739">
        <f t="shared" si="246"/>
        <v>0</v>
      </c>
      <c r="OT387" s="739">
        <f t="shared" si="247"/>
        <v>0</v>
      </c>
      <c r="OU387" s="853"/>
      <c r="OV387" s="853"/>
      <c r="OW387" s="853"/>
      <c r="OX387" s="853"/>
      <c r="OY387" s="853"/>
      <c r="OZ387" s="853"/>
      <c r="PA387" s="853"/>
      <c r="PB387" s="853"/>
      <c r="PC387" s="853"/>
      <c r="PD387" s="853"/>
      <c r="PE387" s="853"/>
      <c r="PF387" s="853"/>
      <c r="PG387" s="853"/>
      <c r="PI387" s="28">
        <v>0</v>
      </c>
      <c r="PJ387" s="28">
        <v>0</v>
      </c>
      <c r="PK387" s="28">
        <v>120</v>
      </c>
      <c r="PL387" s="28">
        <v>0</v>
      </c>
      <c r="PM387" s="28">
        <v>0</v>
      </c>
      <c r="PN387" s="28">
        <v>64</v>
      </c>
      <c r="PO387" s="28">
        <v>0</v>
      </c>
      <c r="PP387" s="28">
        <v>0</v>
      </c>
      <c r="PQ387" s="28">
        <v>0</v>
      </c>
      <c r="PR387" s="28">
        <v>0</v>
      </c>
      <c r="PS387" s="28">
        <v>0</v>
      </c>
      <c r="PT387" s="28">
        <v>0</v>
      </c>
      <c r="PU387" s="28">
        <v>0</v>
      </c>
      <c r="PV387" s="28">
        <v>184</v>
      </c>
      <c r="PW387" s="28">
        <v>0</v>
      </c>
    </row>
    <row r="388" s="28" customFormat="1" customHeight="1" spans="1:439">
      <c r="A388" s="847" t="s">
        <v>1334</v>
      </c>
      <c r="B388" s="343"/>
      <c r="C388" s="95" t="s">
        <v>2307</v>
      </c>
      <c r="D388" s="95" t="s">
        <v>2308</v>
      </c>
      <c r="E388" s="411"/>
      <c r="F388" s="302" t="s">
        <v>720</v>
      </c>
      <c r="G388" s="855" t="s">
        <v>721</v>
      </c>
      <c r="H388" s="856" t="s">
        <v>722</v>
      </c>
      <c r="I388" s="99">
        <f t="shared" si="250"/>
        <v>-728</v>
      </c>
      <c r="J388" s="289">
        <v>1142</v>
      </c>
      <c r="K388" s="861">
        <v>-30</v>
      </c>
      <c r="L388" s="150">
        <f t="shared" si="215"/>
        <v>414</v>
      </c>
      <c r="M388" s="151">
        <f t="shared" si="216"/>
        <v>414</v>
      </c>
      <c r="N388" s="455"/>
      <c r="O388" s="37">
        <v>1112</v>
      </c>
      <c r="P388" s="36"/>
      <c r="Q388" s="33">
        <f t="shared" si="217"/>
        <v>0</v>
      </c>
      <c r="R388" s="34">
        <f t="shared" si="218"/>
        <v>0</v>
      </c>
      <c r="S388" s="346"/>
      <c r="T388" s="346"/>
      <c r="U388" s="824"/>
      <c r="V388" s="824"/>
      <c r="W388" s="346"/>
      <c r="X388" s="347"/>
      <c r="Y388" s="348"/>
      <c r="Z388" s="348"/>
      <c r="AA388" s="348"/>
      <c r="AB388" s="348"/>
      <c r="AC388" s="348"/>
      <c r="AD388" s="348"/>
      <c r="AE388" s="348"/>
      <c r="AF388" s="346"/>
      <c r="AG388" s="346"/>
      <c r="AH388" s="346"/>
      <c r="AI388" s="346"/>
      <c r="AJ388" s="346"/>
      <c r="AK388" s="346"/>
      <c r="AL388" s="346"/>
      <c r="AM388" s="346"/>
      <c r="AN388" s="346"/>
      <c r="AO388" s="346"/>
      <c r="AP388" s="346"/>
      <c r="AQ388" s="346"/>
      <c r="AR388" s="346"/>
      <c r="AS388" s="346"/>
      <c r="AT388" s="346"/>
      <c r="AU388" s="346"/>
      <c r="AV388" s="346"/>
      <c r="AW388" s="346"/>
      <c r="AX388" s="346"/>
      <c r="AY388" s="349"/>
      <c r="AZ388" s="48"/>
      <c r="BA388" s="48"/>
      <c r="BB388" s="48"/>
      <c r="BC388" s="48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354"/>
      <c r="BT388" s="354"/>
      <c r="BU388" s="354"/>
      <c r="BV388" s="354"/>
      <c r="BW388" s="354"/>
      <c r="BX388" s="354"/>
      <c r="BY388" s="354"/>
      <c r="BZ388" s="354"/>
      <c r="CA388" s="354"/>
      <c r="CB388" s="354"/>
      <c r="CC388" s="354"/>
      <c r="CD388" s="354"/>
      <c r="CE388" s="354"/>
      <c r="CF388" s="354"/>
      <c r="CG388" s="354"/>
      <c r="CH388" s="354"/>
      <c r="CI388" s="354"/>
      <c r="CJ388" s="354"/>
      <c r="CK388" s="354"/>
      <c r="CL388" s="354"/>
      <c r="CM388" s="354"/>
      <c r="CN388" s="354"/>
      <c r="CO388" s="354"/>
      <c r="CP388" s="358"/>
      <c r="CQ388" s="48"/>
      <c r="CR388" s="354"/>
      <c r="CS388" s="354"/>
      <c r="CT388" s="355">
        <v>-51</v>
      </c>
      <c r="CU388" s="354"/>
      <c r="CV388" s="354"/>
      <c r="CW388" s="354"/>
      <c r="CX388" s="354"/>
      <c r="CY388" s="354"/>
      <c r="CZ388" s="354"/>
      <c r="DA388" s="356"/>
      <c r="DB388" s="354"/>
      <c r="DC388" s="354"/>
      <c r="DD388" s="354"/>
      <c r="DE388" s="354"/>
      <c r="DF388" s="354"/>
      <c r="DG388" s="354"/>
      <c r="DH388" s="354"/>
      <c r="DI388" s="354"/>
      <c r="DJ388" s="354"/>
      <c r="DK388" s="354"/>
      <c r="DL388" s="354"/>
      <c r="DM388" s="354"/>
      <c r="DN388" s="354"/>
      <c r="DO388" s="354"/>
      <c r="DP388" s="354"/>
      <c r="DQ388" s="354"/>
      <c r="DR388" s="354"/>
      <c r="DS388" s="354"/>
      <c r="DT388" s="354"/>
      <c r="DU388" s="354"/>
      <c r="DV388" s="354"/>
      <c r="DW388" s="354"/>
      <c r="DX388" s="354"/>
      <c r="DY388" s="354"/>
      <c r="DZ388" s="357"/>
      <c r="EA388" s="356"/>
      <c r="EB388" s="356"/>
      <c r="EC388" s="356"/>
      <c r="ED388" s="356">
        <v>199</v>
      </c>
      <c r="EE388" s="358"/>
      <c r="EF388" s="48"/>
      <c r="EG388" s="46"/>
      <c r="EH388" s="46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8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354"/>
      <c r="FR388" s="354"/>
      <c r="FS388" s="354"/>
      <c r="FT388" s="354"/>
      <c r="FU388" s="354"/>
      <c r="FV388" s="354"/>
      <c r="FW388" s="354"/>
      <c r="FX388" s="354"/>
      <c r="FY388" s="354"/>
      <c r="FZ388" s="354"/>
      <c r="GA388" s="354"/>
      <c r="GB388" s="354"/>
      <c r="GC388" s="354"/>
      <c r="GD388" s="354"/>
      <c r="GE388" s="354"/>
      <c r="GF388" s="354"/>
      <c r="GG388" s="354"/>
      <c r="GH388" s="354"/>
      <c r="GI388" s="354"/>
      <c r="GJ388" s="354"/>
      <c r="GK388" s="354"/>
      <c r="GL388" s="354"/>
      <c r="GM388" s="354"/>
      <c r="GN388" s="354"/>
      <c r="GO388" s="354"/>
      <c r="GP388" s="354"/>
      <c r="GQ388" s="354"/>
      <c r="GR388" s="354"/>
      <c r="GS388" s="354"/>
      <c r="GT388" s="354"/>
      <c r="GU388" s="354"/>
      <c r="GV388" s="354"/>
      <c r="GW388" s="354"/>
      <c r="GX388" s="354"/>
      <c r="GY388" s="354"/>
      <c r="GZ388" s="354"/>
      <c r="HA388" s="354"/>
      <c r="HB388" s="354"/>
      <c r="HC388" s="354"/>
      <c r="HD388" s="354"/>
      <c r="HE388" s="354"/>
      <c r="HF388" s="354"/>
      <c r="HG388" s="354"/>
      <c r="HH388" s="354"/>
      <c r="HI388" s="354"/>
      <c r="HJ388" s="354"/>
      <c r="HK388" s="354"/>
      <c r="HL388" s="354"/>
      <c r="HM388" s="354"/>
      <c r="HN388" s="354"/>
      <c r="HO388" s="354"/>
      <c r="HP388" s="354"/>
      <c r="HQ388" s="354"/>
      <c r="HR388" s="354"/>
      <c r="HS388" s="354"/>
      <c r="HT388" s="354"/>
      <c r="HU388" s="354"/>
      <c r="HV388" s="354"/>
      <c r="HW388" s="354"/>
      <c r="HX388" s="354"/>
      <c r="HY388" s="354"/>
      <c r="HZ388" s="354"/>
      <c r="IA388" s="354"/>
      <c r="IB388" s="354"/>
      <c r="IC388" s="354"/>
      <c r="ID388" s="354"/>
      <c r="IE388" s="354"/>
      <c r="IF388" s="354"/>
      <c r="IG388" s="354"/>
      <c r="IH388" s="354"/>
      <c r="II388" s="354"/>
      <c r="IJ388" s="354"/>
      <c r="IK388" s="354"/>
      <c r="IL388" s="354"/>
      <c r="IM388" s="354"/>
      <c r="IN388" s="354"/>
      <c r="IO388" s="354"/>
      <c r="IP388" s="354"/>
      <c r="IQ388" s="354"/>
      <c r="IR388" s="50"/>
      <c r="IS388" s="47"/>
      <c r="IT388" s="47"/>
      <c r="IU388" s="47"/>
      <c r="IV388" s="47">
        <v>200</v>
      </c>
      <c r="IW388" s="47"/>
      <c r="IX388" s="47"/>
      <c r="IY388" s="47"/>
      <c r="IZ388" s="47"/>
      <c r="JA388" s="47"/>
      <c r="JB388" s="47"/>
      <c r="JC388" s="47"/>
      <c r="JD388" s="47"/>
      <c r="JE388" s="47"/>
      <c r="JF388" s="47"/>
      <c r="JG388" s="47"/>
      <c r="JH388" s="47"/>
      <c r="JI388" s="47"/>
      <c r="JJ388" s="47"/>
      <c r="JK388" s="47"/>
      <c r="JL388" s="354"/>
      <c r="JM388" s="354"/>
      <c r="JN388" s="354"/>
      <c r="JO388" s="354"/>
      <c r="JP388" s="354"/>
      <c r="JQ388" s="354"/>
      <c r="JR388" s="354"/>
      <c r="JS388" s="354"/>
      <c r="JT388" s="354"/>
      <c r="JU388" s="354"/>
      <c r="JV388" s="354"/>
      <c r="JW388" s="354"/>
      <c r="JX388" s="354"/>
      <c r="JY388" s="354"/>
      <c r="JZ388" s="354"/>
      <c r="KA388" s="354"/>
      <c r="KB388" s="354"/>
      <c r="KC388" s="354"/>
      <c r="KD388" s="354"/>
      <c r="KE388" s="354"/>
      <c r="KF388" s="354"/>
      <c r="KG388" s="354"/>
      <c r="KH388" s="354"/>
      <c r="KI388" s="354"/>
      <c r="KJ388" s="354"/>
      <c r="KK388" s="354"/>
      <c r="KL388" s="354"/>
      <c r="KM388" s="354"/>
      <c r="KN388" s="354"/>
      <c r="KO388" s="354"/>
      <c r="KP388" s="354"/>
      <c r="KQ388" s="354"/>
      <c r="KR388" s="354"/>
      <c r="KS388" s="354"/>
      <c r="KT388" s="354"/>
      <c r="KU388" s="354"/>
      <c r="KV388" s="51"/>
      <c r="KW388" s="47"/>
      <c r="KX388" s="47"/>
      <c r="KY388" s="47"/>
      <c r="KZ388" s="47">
        <v>100</v>
      </c>
      <c r="LA388" s="47"/>
      <c r="LB388" s="47"/>
      <c r="LC388" s="47"/>
      <c r="LD388" s="361"/>
      <c r="LE388" s="361"/>
      <c r="LF388" s="361"/>
      <c r="LG388" s="361"/>
      <c r="LH388" s="361">
        <v>100</v>
      </c>
      <c r="LI388" s="361"/>
      <c r="LJ388" s="361"/>
      <c r="LK388" s="361"/>
      <c r="LL388" s="361"/>
      <c r="LM388" s="361"/>
      <c r="LN388" s="361"/>
      <c r="LO388" s="361">
        <v>100</v>
      </c>
      <c r="LP388" s="361"/>
      <c r="LQ388" s="354"/>
      <c r="LR388" s="354"/>
      <c r="LS388" s="354"/>
      <c r="LT388" s="354"/>
      <c r="LU388" s="354"/>
      <c r="LV388" s="354">
        <v>50</v>
      </c>
      <c r="LW388" s="51"/>
      <c r="LX388" s="354"/>
      <c r="LY388" s="354"/>
      <c r="LZ388" s="354"/>
      <c r="MA388" s="354"/>
      <c r="MB388" s="363"/>
      <c r="MC388" s="363"/>
      <c r="MD388" s="354"/>
      <c r="ME388" s="354"/>
      <c r="MF388" s="354"/>
      <c r="MG388" s="354"/>
      <c r="MH388" s="354"/>
      <c r="MI388" s="354"/>
      <c r="MJ388" s="354"/>
      <c r="MK388" s="354"/>
      <c r="ML388" s="354"/>
      <c r="MM388" s="354"/>
      <c r="MN388" s="354"/>
      <c r="MO388" s="354"/>
      <c r="MP388" s="354"/>
      <c r="MQ388" s="354"/>
      <c r="MR388" s="354"/>
      <c r="MS388" s="51"/>
      <c r="MT388" s="364">
        <f t="shared" si="219"/>
        <v>0</v>
      </c>
      <c r="MU388" s="365">
        <f t="shared" si="220"/>
        <v>550</v>
      </c>
      <c r="MV388" s="366">
        <f t="shared" si="221"/>
        <v>550</v>
      </c>
      <c r="MW388" s="365">
        <v>2112</v>
      </c>
      <c r="MX388" s="365">
        <v>2536</v>
      </c>
      <c r="MY388" s="54"/>
      <c r="MZ388" s="709"/>
      <c r="NA388" s="709"/>
      <c r="NB388" s="709">
        <f t="shared" si="222"/>
        <v>0</v>
      </c>
      <c r="NC388" s="711"/>
      <c r="ND388" s="711">
        <v>2.66</v>
      </c>
      <c r="NE388" s="738" t="e">
        <f t="shared" si="248"/>
        <v>#DIV/0!</v>
      </c>
      <c r="NF388" s="743"/>
      <c r="NG388" s="743"/>
      <c r="NH388" s="743">
        <v>2.66</v>
      </c>
      <c r="NI388" s="740">
        <f t="shared" si="223"/>
        <v>1101.24</v>
      </c>
      <c r="NJ388" s="738"/>
      <c r="NK388" s="818"/>
      <c r="NL388" s="742">
        <v>44562</v>
      </c>
      <c r="NM388" s="739">
        <f ca="1" t="shared" si="224"/>
        <v>17.1666666666667</v>
      </c>
      <c r="NN388" s="739">
        <f ca="1" t="shared" si="225"/>
        <v>515</v>
      </c>
      <c r="NO388" s="743">
        <v>1112</v>
      </c>
      <c r="NP388" s="739">
        <f t="shared" si="226"/>
        <v>550</v>
      </c>
      <c r="NQ388" s="761">
        <f t="shared" si="227"/>
        <v>0.72083879423329</v>
      </c>
      <c r="NR388" s="739">
        <f ca="1" t="shared" si="228"/>
        <v>0.510885747369225</v>
      </c>
      <c r="NS388" s="739">
        <f t="shared" si="229"/>
        <v>414</v>
      </c>
      <c r="NT388" s="743"/>
      <c r="NU388" s="739">
        <f ca="1" t="shared" si="230"/>
        <v>32.0388349514563</v>
      </c>
      <c r="NV388" s="769">
        <f ca="1" t="shared" si="231"/>
        <v>1.06796116504854</v>
      </c>
      <c r="NW388" s="769">
        <f ca="1" t="shared" si="232"/>
        <v>387.654545454545</v>
      </c>
      <c r="NX388" s="743"/>
      <c r="NY388" s="743"/>
      <c r="NZ388" s="743"/>
      <c r="OA388" s="743"/>
      <c r="OB388" s="743"/>
      <c r="OC388" s="743"/>
      <c r="OD388" s="743"/>
      <c r="OE388" s="743">
        <f t="shared" si="233"/>
        <v>0</v>
      </c>
      <c r="OF388" s="743">
        <f t="shared" si="234"/>
        <v>300</v>
      </c>
      <c r="OG388" s="743">
        <f t="shared" si="235"/>
        <v>0</v>
      </c>
      <c r="OH388" s="743">
        <f t="shared" si="236"/>
        <v>100</v>
      </c>
      <c r="OI388" s="743">
        <f t="shared" si="237"/>
        <v>0</v>
      </c>
      <c r="OJ388" s="739">
        <f t="shared" si="238"/>
        <v>0</v>
      </c>
      <c r="OK388" s="739">
        <f t="shared" si="239"/>
        <v>0</v>
      </c>
      <c r="OL388" s="739">
        <f t="shared" si="240"/>
        <v>0</v>
      </c>
      <c r="OM388" s="739">
        <f t="shared" si="241"/>
        <v>100</v>
      </c>
      <c r="ON388" s="739">
        <f t="shared" si="242"/>
        <v>0</v>
      </c>
      <c r="OO388" s="739">
        <f t="shared" si="243"/>
        <v>0</v>
      </c>
      <c r="OP388" s="739"/>
      <c r="OQ388" s="739">
        <f t="shared" si="244"/>
        <v>0</v>
      </c>
      <c r="OR388" s="739">
        <f t="shared" si="245"/>
        <v>500</v>
      </c>
      <c r="OS388" s="739">
        <f t="shared" si="246"/>
        <v>0</v>
      </c>
      <c r="OT388" s="739">
        <f t="shared" si="247"/>
        <v>-50</v>
      </c>
      <c r="OU388" s="743"/>
      <c r="OV388" s="743"/>
      <c r="OW388" s="743"/>
      <c r="OX388" s="743"/>
      <c r="OY388" s="743"/>
      <c r="OZ388" s="743"/>
      <c r="PA388" s="743"/>
      <c r="PB388" s="743"/>
      <c r="PC388" s="743"/>
      <c r="PD388" s="743"/>
      <c r="PE388" s="743"/>
      <c r="PF388" s="743"/>
      <c r="PG388" s="743"/>
      <c r="PI388" s="28">
        <v>384</v>
      </c>
      <c r="PJ388" s="28">
        <v>0</v>
      </c>
      <c r="PK388" s="28">
        <v>768</v>
      </c>
      <c r="PL388" s="28">
        <v>0</v>
      </c>
      <c r="PM388" s="28">
        <v>0</v>
      </c>
      <c r="PN388" s="28">
        <v>384</v>
      </c>
      <c r="PO388" s="28">
        <v>384</v>
      </c>
      <c r="PP388" s="28">
        <v>0</v>
      </c>
      <c r="PQ388" s="28">
        <v>0</v>
      </c>
      <c r="PR388" s="28">
        <v>0</v>
      </c>
      <c r="PS388" s="28">
        <v>192</v>
      </c>
      <c r="PT388" s="28">
        <v>0</v>
      </c>
      <c r="PU388" s="28">
        <v>0</v>
      </c>
      <c r="PV388" s="28">
        <v>2112</v>
      </c>
      <c r="PW388" s="28">
        <v>0</v>
      </c>
    </row>
    <row r="389" s="28" customFormat="1" customHeight="1" spans="1:439">
      <c r="A389" s="847" t="s">
        <v>1334</v>
      </c>
      <c r="B389" s="343"/>
      <c r="C389" s="95" t="s">
        <v>2307</v>
      </c>
      <c r="D389" s="95" t="s">
        <v>2308</v>
      </c>
      <c r="E389" s="411"/>
      <c r="F389" s="302" t="s">
        <v>723</v>
      </c>
      <c r="G389" s="855" t="s">
        <v>724</v>
      </c>
      <c r="H389" s="856" t="s">
        <v>725</v>
      </c>
      <c r="I389" s="99">
        <f t="shared" si="250"/>
        <v>-297</v>
      </c>
      <c r="J389" s="289">
        <v>1178</v>
      </c>
      <c r="K389" s="861">
        <v>-13</v>
      </c>
      <c r="L389" s="150">
        <f t="shared" si="215"/>
        <v>881</v>
      </c>
      <c r="M389" s="151">
        <f t="shared" si="216"/>
        <v>881</v>
      </c>
      <c r="N389" s="455"/>
      <c r="O389" s="37">
        <v>1165</v>
      </c>
      <c r="P389" s="36"/>
      <c r="Q389" s="33">
        <f t="shared" si="217"/>
        <v>0</v>
      </c>
      <c r="R389" s="34">
        <f t="shared" si="218"/>
        <v>0</v>
      </c>
      <c r="S389" s="346"/>
      <c r="T389" s="346"/>
      <c r="U389" s="824"/>
      <c r="V389" s="824"/>
      <c r="W389" s="346"/>
      <c r="X389" s="347"/>
      <c r="Y389" s="348"/>
      <c r="Z389" s="348"/>
      <c r="AA389" s="348"/>
      <c r="AB389" s="348"/>
      <c r="AC389" s="348"/>
      <c r="AD389" s="348"/>
      <c r="AE389" s="348"/>
      <c r="AF389" s="346"/>
      <c r="AG389" s="346"/>
      <c r="AH389" s="346"/>
      <c r="AI389" s="346"/>
      <c r="AJ389" s="346"/>
      <c r="AK389" s="346"/>
      <c r="AL389" s="346"/>
      <c r="AM389" s="346"/>
      <c r="AN389" s="346"/>
      <c r="AO389" s="346"/>
      <c r="AP389" s="346"/>
      <c r="AQ389" s="346"/>
      <c r="AR389" s="346"/>
      <c r="AS389" s="346"/>
      <c r="AT389" s="346"/>
      <c r="AU389" s="346"/>
      <c r="AV389" s="346"/>
      <c r="AW389" s="346"/>
      <c r="AX389" s="346"/>
      <c r="AY389" s="349"/>
      <c r="AZ389" s="48"/>
      <c r="BA389" s="48"/>
      <c r="BB389" s="48"/>
      <c r="BC389" s="48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354"/>
      <c r="BT389" s="354"/>
      <c r="BU389" s="354"/>
      <c r="BV389" s="354"/>
      <c r="BW389" s="354"/>
      <c r="BX389" s="354"/>
      <c r="BY389" s="354"/>
      <c r="BZ389" s="354"/>
      <c r="CA389" s="354"/>
      <c r="CB389" s="354"/>
      <c r="CC389" s="354"/>
      <c r="CD389" s="354"/>
      <c r="CE389" s="354"/>
      <c r="CF389" s="354"/>
      <c r="CG389" s="354"/>
      <c r="CH389" s="354"/>
      <c r="CI389" s="354"/>
      <c r="CJ389" s="354"/>
      <c r="CK389" s="354"/>
      <c r="CL389" s="354"/>
      <c r="CM389" s="354"/>
      <c r="CN389" s="354"/>
      <c r="CO389" s="354"/>
      <c r="CP389" s="358"/>
      <c r="CQ389" s="48"/>
      <c r="CR389" s="354"/>
      <c r="CS389" s="354"/>
      <c r="CT389" s="355">
        <v>-170</v>
      </c>
      <c r="CU389" s="354"/>
      <c r="CV389" s="354"/>
      <c r="CW389" s="354"/>
      <c r="CX389" s="354"/>
      <c r="CY389" s="354"/>
      <c r="CZ389" s="354"/>
      <c r="DA389" s="356"/>
      <c r="DB389" s="354"/>
      <c r="DC389" s="354"/>
      <c r="DD389" s="354"/>
      <c r="DE389" s="354"/>
      <c r="DF389" s="354"/>
      <c r="DG389" s="354"/>
      <c r="DH389" s="354"/>
      <c r="DI389" s="354"/>
      <c r="DJ389" s="354"/>
      <c r="DK389" s="354"/>
      <c r="DL389" s="354"/>
      <c r="DM389" s="354"/>
      <c r="DN389" s="354"/>
      <c r="DO389" s="354"/>
      <c r="DP389" s="354"/>
      <c r="DQ389" s="354"/>
      <c r="DR389" s="354"/>
      <c r="DS389" s="354"/>
      <c r="DT389" s="354"/>
      <c r="DU389" s="354"/>
      <c r="DV389" s="354"/>
      <c r="DW389" s="354"/>
      <c r="DX389" s="354"/>
      <c r="DY389" s="354"/>
      <c r="DZ389" s="357"/>
      <c r="EA389" s="356"/>
      <c r="EB389" s="356"/>
      <c r="EC389" s="356"/>
      <c r="ED389" s="356">
        <v>54</v>
      </c>
      <c r="EE389" s="358"/>
      <c r="EF389" s="48"/>
      <c r="EG389" s="46"/>
      <c r="EH389" s="46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8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354"/>
      <c r="FR389" s="354"/>
      <c r="FS389" s="354"/>
      <c r="FT389" s="354"/>
      <c r="FU389" s="354"/>
      <c r="FV389" s="354"/>
      <c r="FW389" s="354"/>
      <c r="FX389" s="354"/>
      <c r="FY389" s="354"/>
      <c r="FZ389" s="354"/>
      <c r="GA389" s="354"/>
      <c r="GB389" s="354"/>
      <c r="GC389" s="354"/>
      <c r="GD389" s="354"/>
      <c r="GE389" s="354"/>
      <c r="GF389" s="354"/>
      <c r="GG389" s="354"/>
      <c r="GH389" s="354"/>
      <c r="GI389" s="354"/>
      <c r="GJ389" s="354"/>
      <c r="GK389" s="354"/>
      <c r="GL389" s="354"/>
      <c r="GM389" s="354"/>
      <c r="GN389" s="354"/>
      <c r="GO389" s="354"/>
      <c r="GP389" s="354"/>
      <c r="GQ389" s="354"/>
      <c r="GR389" s="354"/>
      <c r="GS389" s="354"/>
      <c r="GT389" s="354"/>
      <c r="GU389" s="354"/>
      <c r="GV389" s="354"/>
      <c r="GW389" s="354"/>
      <c r="GX389" s="354"/>
      <c r="GY389" s="354"/>
      <c r="GZ389" s="354"/>
      <c r="HA389" s="354"/>
      <c r="HB389" s="354"/>
      <c r="HC389" s="354"/>
      <c r="HD389" s="354"/>
      <c r="HE389" s="354"/>
      <c r="HF389" s="354"/>
      <c r="HG389" s="354"/>
      <c r="HH389" s="354"/>
      <c r="HI389" s="354"/>
      <c r="HJ389" s="354"/>
      <c r="HK389" s="354"/>
      <c r="HL389" s="354"/>
      <c r="HM389" s="354"/>
      <c r="HN389" s="354"/>
      <c r="HO389" s="354"/>
      <c r="HP389" s="354"/>
      <c r="HQ389" s="354"/>
      <c r="HR389" s="354"/>
      <c r="HS389" s="354"/>
      <c r="HT389" s="354"/>
      <c r="HU389" s="354"/>
      <c r="HV389" s="354"/>
      <c r="HW389" s="354"/>
      <c r="HX389" s="354"/>
      <c r="HY389" s="354"/>
      <c r="HZ389" s="354"/>
      <c r="IA389" s="354"/>
      <c r="IB389" s="354"/>
      <c r="IC389" s="354"/>
      <c r="ID389" s="354"/>
      <c r="IE389" s="354"/>
      <c r="IF389" s="354"/>
      <c r="IG389" s="354"/>
      <c r="IH389" s="354"/>
      <c r="II389" s="354"/>
      <c r="IJ389" s="354"/>
      <c r="IK389" s="354"/>
      <c r="IL389" s="354"/>
      <c r="IM389" s="354"/>
      <c r="IN389" s="354"/>
      <c r="IO389" s="354"/>
      <c r="IP389" s="354"/>
      <c r="IQ389" s="354"/>
      <c r="IR389" s="50"/>
      <c r="IS389" s="47"/>
      <c r="IT389" s="47"/>
      <c r="IU389" s="47"/>
      <c r="IV389" s="47">
        <v>100</v>
      </c>
      <c r="IW389" s="47"/>
      <c r="IX389" s="47"/>
      <c r="IY389" s="47"/>
      <c r="IZ389" s="47"/>
      <c r="JA389" s="47"/>
      <c r="JB389" s="47"/>
      <c r="JC389" s="47"/>
      <c r="JD389" s="47"/>
      <c r="JE389" s="47"/>
      <c r="JF389" s="47"/>
      <c r="JG389" s="47"/>
      <c r="JH389" s="47"/>
      <c r="JI389" s="47"/>
      <c r="JJ389" s="47"/>
      <c r="JK389" s="47"/>
      <c r="JL389" s="354"/>
      <c r="JM389" s="354"/>
      <c r="JN389" s="354"/>
      <c r="JO389" s="354"/>
      <c r="JP389" s="354"/>
      <c r="JQ389" s="354"/>
      <c r="JR389" s="354"/>
      <c r="JS389" s="354"/>
      <c r="JT389" s="354"/>
      <c r="JU389" s="354"/>
      <c r="JV389" s="354"/>
      <c r="JW389" s="354"/>
      <c r="JX389" s="354"/>
      <c r="JY389" s="354"/>
      <c r="JZ389" s="354"/>
      <c r="KA389" s="354"/>
      <c r="KB389" s="354"/>
      <c r="KC389" s="354"/>
      <c r="KD389" s="354"/>
      <c r="KE389" s="354"/>
      <c r="KF389" s="354"/>
      <c r="KG389" s="354"/>
      <c r="KH389" s="354"/>
      <c r="KI389" s="354"/>
      <c r="KJ389" s="354"/>
      <c r="KK389" s="354"/>
      <c r="KL389" s="354"/>
      <c r="KM389" s="354"/>
      <c r="KN389" s="354"/>
      <c r="KO389" s="354"/>
      <c r="KP389" s="354"/>
      <c r="KQ389" s="354"/>
      <c r="KR389" s="354"/>
      <c r="KS389" s="354"/>
      <c r="KT389" s="354"/>
      <c r="KU389" s="354"/>
      <c r="KV389" s="51"/>
      <c r="KW389" s="47"/>
      <c r="KX389" s="47"/>
      <c r="KY389" s="47"/>
      <c r="KZ389" s="47">
        <v>100</v>
      </c>
      <c r="LA389" s="47"/>
      <c r="LB389" s="47"/>
      <c r="LC389" s="47"/>
      <c r="LD389" s="361"/>
      <c r="LE389" s="361"/>
      <c r="LF389" s="361"/>
      <c r="LG389" s="361"/>
      <c r="LH389" s="361">
        <v>100</v>
      </c>
      <c r="LI389" s="361"/>
      <c r="LJ389" s="361"/>
      <c r="LK389" s="361"/>
      <c r="LL389" s="361"/>
      <c r="LM389" s="361"/>
      <c r="LN389" s="361"/>
      <c r="LO389" s="361">
        <v>100</v>
      </c>
      <c r="LP389" s="361"/>
      <c r="LQ389" s="354"/>
      <c r="LR389" s="354"/>
      <c r="LS389" s="354"/>
      <c r="LT389" s="354"/>
      <c r="LU389" s="354"/>
      <c r="LV389" s="354"/>
      <c r="LW389" s="51"/>
      <c r="LX389" s="354"/>
      <c r="LY389" s="354"/>
      <c r="LZ389" s="354"/>
      <c r="MA389" s="354"/>
      <c r="MB389" s="363"/>
      <c r="MC389" s="363"/>
      <c r="MD389" s="354"/>
      <c r="ME389" s="354"/>
      <c r="MF389" s="354"/>
      <c r="MG389" s="354"/>
      <c r="MH389" s="354"/>
      <c r="MI389" s="354"/>
      <c r="MJ389" s="354"/>
      <c r="MK389" s="354"/>
      <c r="ML389" s="354"/>
      <c r="MM389" s="354"/>
      <c r="MN389" s="354"/>
      <c r="MO389" s="354"/>
      <c r="MP389" s="354"/>
      <c r="MQ389" s="354"/>
      <c r="MR389" s="354"/>
      <c r="MS389" s="51"/>
      <c r="MT389" s="364">
        <f t="shared" si="219"/>
        <v>0</v>
      </c>
      <c r="MU389" s="365">
        <f t="shared" si="220"/>
        <v>400</v>
      </c>
      <c r="MV389" s="366">
        <f t="shared" si="221"/>
        <v>400</v>
      </c>
      <c r="MW389" s="365">
        <v>2124</v>
      </c>
      <c r="MX389" s="365">
        <v>2728</v>
      </c>
      <c r="MY389" s="54"/>
      <c r="MZ389" s="709"/>
      <c r="NA389" s="709"/>
      <c r="NB389" s="709">
        <f t="shared" si="222"/>
        <v>0</v>
      </c>
      <c r="NC389" s="711"/>
      <c r="ND389" s="711">
        <v>2.9</v>
      </c>
      <c r="NE389" s="738" t="e">
        <f t="shared" si="248"/>
        <v>#DIV/0!</v>
      </c>
      <c r="NF389" s="743"/>
      <c r="NG389" s="743"/>
      <c r="NH389" s="743">
        <v>2.9</v>
      </c>
      <c r="NI389" s="740">
        <f t="shared" si="223"/>
        <v>2554.9</v>
      </c>
      <c r="NJ389" s="738"/>
      <c r="NK389" s="818"/>
      <c r="NL389" s="742">
        <v>44562</v>
      </c>
      <c r="NM389" s="739">
        <f ca="1" t="shared" si="224"/>
        <v>17.1666666666667</v>
      </c>
      <c r="NN389" s="739">
        <f ca="1" t="shared" si="225"/>
        <v>515</v>
      </c>
      <c r="NO389" s="743">
        <v>1165</v>
      </c>
      <c r="NP389" s="739">
        <f t="shared" si="226"/>
        <v>400</v>
      </c>
      <c r="NQ389" s="761">
        <f t="shared" si="227"/>
        <v>0.391006842619746</v>
      </c>
      <c r="NR389" s="739">
        <f ca="1" t="shared" si="228"/>
        <v>0.277121354478072</v>
      </c>
      <c r="NS389" s="739">
        <f t="shared" si="229"/>
        <v>881</v>
      </c>
      <c r="NT389" s="743"/>
      <c r="NU389" s="739">
        <f ca="1" t="shared" si="230"/>
        <v>23.3009708737864</v>
      </c>
      <c r="NV389" s="769">
        <f ca="1" t="shared" si="231"/>
        <v>0.776699029126214</v>
      </c>
      <c r="NW389" s="769">
        <f ca="1" t="shared" si="232"/>
        <v>1134.2875</v>
      </c>
      <c r="NX389" s="743"/>
      <c r="NY389" s="743"/>
      <c r="NZ389" s="743"/>
      <c r="OA389" s="743"/>
      <c r="OB389" s="743"/>
      <c r="OC389" s="743"/>
      <c r="OD389" s="743"/>
      <c r="OE389" s="743">
        <f t="shared" si="233"/>
        <v>0</v>
      </c>
      <c r="OF389" s="743">
        <f t="shared" si="234"/>
        <v>200</v>
      </c>
      <c r="OG389" s="743">
        <f t="shared" si="235"/>
        <v>0</v>
      </c>
      <c r="OH389" s="743">
        <f t="shared" si="236"/>
        <v>100</v>
      </c>
      <c r="OI389" s="743">
        <f t="shared" si="237"/>
        <v>0</v>
      </c>
      <c r="OJ389" s="739">
        <f t="shared" si="238"/>
        <v>0</v>
      </c>
      <c r="OK389" s="739">
        <f t="shared" si="239"/>
        <v>0</v>
      </c>
      <c r="OL389" s="739">
        <f t="shared" si="240"/>
        <v>0</v>
      </c>
      <c r="OM389" s="739">
        <f t="shared" si="241"/>
        <v>100</v>
      </c>
      <c r="ON389" s="739">
        <f t="shared" si="242"/>
        <v>0</v>
      </c>
      <c r="OO389" s="739">
        <f t="shared" si="243"/>
        <v>0</v>
      </c>
      <c r="OP389" s="739"/>
      <c r="OQ389" s="739">
        <f t="shared" si="244"/>
        <v>0</v>
      </c>
      <c r="OR389" s="739">
        <f t="shared" si="245"/>
        <v>400</v>
      </c>
      <c r="OS389" s="739">
        <f t="shared" si="246"/>
        <v>0</v>
      </c>
      <c r="OT389" s="739">
        <f t="shared" si="247"/>
        <v>0</v>
      </c>
      <c r="OU389" s="743"/>
      <c r="OV389" s="743"/>
      <c r="OW389" s="743"/>
      <c r="OX389" s="743"/>
      <c r="OY389" s="743"/>
      <c r="OZ389" s="743"/>
      <c r="PA389" s="743"/>
      <c r="PB389" s="743"/>
      <c r="PC389" s="743"/>
      <c r="PD389" s="743"/>
      <c r="PE389" s="743"/>
      <c r="PF389" s="743"/>
      <c r="PG389" s="743"/>
      <c r="PI389" s="28">
        <v>780</v>
      </c>
      <c r="PJ389" s="28">
        <v>0</v>
      </c>
      <c r="PK389" s="28">
        <v>576</v>
      </c>
      <c r="PL389" s="28">
        <v>0</v>
      </c>
      <c r="PM389" s="28">
        <v>0</v>
      </c>
      <c r="PN389" s="28">
        <v>384</v>
      </c>
      <c r="PO389" s="28">
        <v>384</v>
      </c>
      <c r="PP389" s="28">
        <v>0</v>
      </c>
      <c r="PQ389" s="28">
        <v>0</v>
      </c>
      <c r="PR389" s="28">
        <v>0</v>
      </c>
      <c r="PS389" s="28">
        <v>0</v>
      </c>
      <c r="PT389" s="28">
        <v>0</v>
      </c>
      <c r="PU389" s="28">
        <v>0</v>
      </c>
      <c r="PV389" s="28">
        <v>2124</v>
      </c>
      <c r="PW389" s="28">
        <v>0</v>
      </c>
    </row>
    <row r="390" s="28" customFormat="1" customHeight="1" spans="1:439">
      <c r="A390" s="847" t="s">
        <v>1334</v>
      </c>
      <c r="B390" s="343"/>
      <c r="C390" s="95" t="s">
        <v>2307</v>
      </c>
      <c r="D390" s="95" t="s">
        <v>2308</v>
      </c>
      <c r="E390" s="411"/>
      <c r="F390" s="302" t="s">
        <v>726</v>
      </c>
      <c r="G390" s="855" t="s">
        <v>727</v>
      </c>
      <c r="H390" s="856" t="s">
        <v>728</v>
      </c>
      <c r="I390" s="99">
        <f t="shared" si="250"/>
        <v>-141</v>
      </c>
      <c r="J390" s="289">
        <v>977</v>
      </c>
      <c r="K390" s="861">
        <v>195</v>
      </c>
      <c r="L390" s="150">
        <f t="shared" si="215"/>
        <v>836</v>
      </c>
      <c r="M390" s="151">
        <f t="shared" si="216"/>
        <v>836</v>
      </c>
      <c r="N390" s="455"/>
      <c r="O390" s="37">
        <v>1172</v>
      </c>
      <c r="P390" s="36"/>
      <c r="Q390" s="33">
        <f t="shared" si="217"/>
        <v>0</v>
      </c>
      <c r="R390" s="34">
        <f t="shared" si="218"/>
        <v>0</v>
      </c>
      <c r="S390" s="346"/>
      <c r="T390" s="346"/>
      <c r="U390" s="824"/>
      <c r="V390" s="824"/>
      <c r="W390" s="346"/>
      <c r="X390" s="347"/>
      <c r="Y390" s="348"/>
      <c r="Z390" s="348"/>
      <c r="AA390" s="348"/>
      <c r="AB390" s="348"/>
      <c r="AC390" s="348"/>
      <c r="AD390" s="348"/>
      <c r="AE390" s="348"/>
      <c r="AF390" s="346"/>
      <c r="AG390" s="346"/>
      <c r="AH390" s="346"/>
      <c r="AI390" s="346"/>
      <c r="AJ390" s="346"/>
      <c r="AK390" s="346"/>
      <c r="AL390" s="346"/>
      <c r="AM390" s="346"/>
      <c r="AN390" s="346"/>
      <c r="AO390" s="346"/>
      <c r="AP390" s="346"/>
      <c r="AQ390" s="346"/>
      <c r="AR390" s="346"/>
      <c r="AS390" s="346"/>
      <c r="AT390" s="346"/>
      <c r="AU390" s="346"/>
      <c r="AV390" s="346"/>
      <c r="AW390" s="346"/>
      <c r="AX390" s="346"/>
      <c r="AY390" s="349"/>
      <c r="AZ390" s="48"/>
      <c r="BA390" s="48">
        <v>1</v>
      </c>
      <c r="BB390" s="48"/>
      <c r="BC390" s="48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354"/>
      <c r="BT390" s="354"/>
      <c r="BU390" s="354"/>
      <c r="BV390" s="354"/>
      <c r="BW390" s="354"/>
      <c r="BX390" s="354"/>
      <c r="BY390" s="354"/>
      <c r="BZ390" s="354"/>
      <c r="CA390" s="354"/>
      <c r="CB390" s="354"/>
      <c r="CC390" s="354"/>
      <c r="CD390" s="354"/>
      <c r="CE390" s="354"/>
      <c r="CF390" s="354"/>
      <c r="CG390" s="354"/>
      <c r="CH390" s="354"/>
      <c r="CI390" s="354"/>
      <c r="CJ390" s="354"/>
      <c r="CK390" s="354"/>
      <c r="CL390" s="354"/>
      <c r="CM390" s="354"/>
      <c r="CN390" s="354"/>
      <c r="CO390" s="354"/>
      <c r="CP390" s="358"/>
      <c r="CQ390" s="48"/>
      <c r="CR390" s="354"/>
      <c r="CS390" s="354"/>
      <c r="CT390" s="355">
        <v>-29</v>
      </c>
      <c r="CU390" s="354"/>
      <c r="CV390" s="354"/>
      <c r="CW390" s="354"/>
      <c r="CX390" s="354"/>
      <c r="CY390" s="354"/>
      <c r="CZ390" s="354"/>
      <c r="DA390" s="356"/>
      <c r="DB390" s="354"/>
      <c r="DC390" s="354"/>
      <c r="DD390" s="354"/>
      <c r="DE390" s="354"/>
      <c r="DF390" s="354"/>
      <c r="DG390" s="354"/>
      <c r="DH390" s="354"/>
      <c r="DI390" s="354"/>
      <c r="DJ390" s="354"/>
      <c r="DK390" s="354"/>
      <c r="DL390" s="354"/>
      <c r="DM390" s="354"/>
      <c r="DN390" s="354"/>
      <c r="DO390" s="354"/>
      <c r="DP390" s="354"/>
      <c r="DQ390" s="354"/>
      <c r="DR390" s="354"/>
      <c r="DS390" s="354"/>
      <c r="DT390" s="354"/>
      <c r="DU390" s="354"/>
      <c r="DV390" s="354"/>
      <c r="DW390" s="354"/>
      <c r="DX390" s="354"/>
      <c r="DY390" s="354"/>
      <c r="DZ390" s="357"/>
      <c r="EA390" s="356"/>
      <c r="EB390" s="356"/>
      <c r="EC390" s="356"/>
      <c r="ED390" s="356"/>
      <c r="EE390" s="358"/>
      <c r="EF390" s="48"/>
      <c r="EG390" s="46"/>
      <c r="EH390" s="46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8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354"/>
      <c r="FR390" s="354"/>
      <c r="FS390" s="354"/>
      <c r="FT390" s="354"/>
      <c r="FU390" s="354"/>
      <c r="FV390" s="354"/>
      <c r="FW390" s="354"/>
      <c r="FX390" s="354"/>
      <c r="FY390" s="354"/>
      <c r="FZ390" s="354"/>
      <c r="GA390" s="354"/>
      <c r="GB390" s="354"/>
      <c r="GC390" s="354"/>
      <c r="GD390" s="354"/>
      <c r="GE390" s="354"/>
      <c r="GF390" s="354"/>
      <c r="GG390" s="354"/>
      <c r="GH390" s="354"/>
      <c r="GI390" s="354"/>
      <c r="GJ390" s="354"/>
      <c r="GK390" s="354"/>
      <c r="GL390" s="354"/>
      <c r="GM390" s="354"/>
      <c r="GN390" s="354"/>
      <c r="GO390" s="354"/>
      <c r="GP390" s="354"/>
      <c r="GQ390" s="354"/>
      <c r="GR390" s="354"/>
      <c r="GS390" s="354"/>
      <c r="GT390" s="354"/>
      <c r="GU390" s="354"/>
      <c r="GV390" s="354"/>
      <c r="GW390" s="354"/>
      <c r="GX390" s="354"/>
      <c r="GY390" s="354"/>
      <c r="GZ390" s="354"/>
      <c r="HA390" s="354"/>
      <c r="HB390" s="354"/>
      <c r="HC390" s="354"/>
      <c r="HD390" s="354"/>
      <c r="HE390" s="354"/>
      <c r="HF390" s="354"/>
      <c r="HG390" s="354"/>
      <c r="HH390" s="354"/>
      <c r="HI390" s="354"/>
      <c r="HJ390" s="354"/>
      <c r="HK390" s="354"/>
      <c r="HL390" s="354"/>
      <c r="HM390" s="354"/>
      <c r="HN390" s="354"/>
      <c r="HO390" s="354"/>
      <c r="HP390" s="354"/>
      <c r="HQ390" s="354"/>
      <c r="HR390" s="354"/>
      <c r="HS390" s="354"/>
      <c r="HT390" s="354"/>
      <c r="HU390" s="354"/>
      <c r="HV390" s="354"/>
      <c r="HW390" s="354"/>
      <c r="HX390" s="354"/>
      <c r="HY390" s="354"/>
      <c r="HZ390" s="354"/>
      <c r="IA390" s="354"/>
      <c r="IB390" s="354"/>
      <c r="IC390" s="354"/>
      <c r="ID390" s="354"/>
      <c r="IE390" s="354"/>
      <c r="IF390" s="354"/>
      <c r="IG390" s="354"/>
      <c r="IH390" s="354"/>
      <c r="II390" s="354"/>
      <c r="IJ390" s="354"/>
      <c r="IK390" s="354"/>
      <c r="IL390" s="354"/>
      <c r="IM390" s="354"/>
      <c r="IN390" s="354"/>
      <c r="IO390" s="354"/>
      <c r="IP390" s="354"/>
      <c r="IQ390" s="354"/>
      <c r="IR390" s="50"/>
      <c r="IS390" s="47"/>
      <c r="IT390" s="47"/>
      <c r="IU390" s="47"/>
      <c r="IV390" s="47">
        <v>100</v>
      </c>
      <c r="IW390" s="47"/>
      <c r="IX390" s="47"/>
      <c r="IY390" s="47"/>
      <c r="IZ390" s="47"/>
      <c r="JA390" s="47"/>
      <c r="JB390" s="47"/>
      <c r="JC390" s="47"/>
      <c r="JD390" s="47"/>
      <c r="JE390" s="47"/>
      <c r="JF390" s="47"/>
      <c r="JG390" s="47"/>
      <c r="JH390" s="47"/>
      <c r="JI390" s="47"/>
      <c r="JJ390" s="47"/>
      <c r="JK390" s="47"/>
      <c r="JL390" s="354"/>
      <c r="JM390" s="354"/>
      <c r="JN390" s="354"/>
      <c r="JO390" s="354"/>
      <c r="JP390" s="354"/>
      <c r="JQ390" s="354"/>
      <c r="JR390" s="354"/>
      <c r="JS390" s="354"/>
      <c r="JT390" s="354"/>
      <c r="JU390" s="354"/>
      <c r="JV390" s="354"/>
      <c r="JW390" s="354"/>
      <c r="JX390" s="354"/>
      <c r="JY390" s="354"/>
      <c r="JZ390" s="354"/>
      <c r="KA390" s="354"/>
      <c r="KB390" s="354"/>
      <c r="KC390" s="354"/>
      <c r="KD390" s="354"/>
      <c r="KE390" s="354"/>
      <c r="KF390" s="354"/>
      <c r="KG390" s="354"/>
      <c r="KH390" s="354"/>
      <c r="KI390" s="354"/>
      <c r="KJ390" s="354"/>
      <c r="KK390" s="354"/>
      <c r="KL390" s="354"/>
      <c r="KM390" s="354"/>
      <c r="KN390" s="354"/>
      <c r="KO390" s="354"/>
      <c r="KP390" s="354"/>
      <c r="KQ390" s="354">
        <v>64</v>
      </c>
      <c r="KR390" s="354"/>
      <c r="KS390" s="354"/>
      <c r="KT390" s="354"/>
      <c r="KU390" s="354"/>
      <c r="KV390" s="51"/>
      <c r="KW390" s="47"/>
      <c r="KX390" s="47"/>
      <c r="KY390" s="47"/>
      <c r="KZ390" s="47">
        <v>100</v>
      </c>
      <c r="LA390" s="47"/>
      <c r="LB390" s="47"/>
      <c r="LC390" s="47"/>
      <c r="LD390" s="361"/>
      <c r="LE390" s="361"/>
      <c r="LF390" s="361"/>
      <c r="LG390" s="361"/>
      <c r="LH390" s="361">
        <v>100</v>
      </c>
      <c r="LI390" s="361"/>
      <c r="LJ390" s="361"/>
      <c r="LK390" s="361"/>
      <c r="LL390" s="361"/>
      <c r="LM390" s="361"/>
      <c r="LN390" s="361"/>
      <c r="LO390" s="361"/>
      <c r="LP390" s="361"/>
      <c r="LQ390" s="354"/>
      <c r="LR390" s="354"/>
      <c r="LS390" s="354"/>
      <c r="LT390" s="354"/>
      <c r="LU390" s="354"/>
      <c r="LV390" s="354"/>
      <c r="LW390" s="51"/>
      <c r="LX390" s="354"/>
      <c r="LY390" s="354"/>
      <c r="LZ390" s="354"/>
      <c r="MA390" s="354"/>
      <c r="MB390" s="363"/>
      <c r="MC390" s="363"/>
      <c r="MD390" s="354"/>
      <c r="ME390" s="354"/>
      <c r="MF390" s="354"/>
      <c r="MG390" s="354"/>
      <c r="MH390" s="354"/>
      <c r="MI390" s="354"/>
      <c r="MJ390" s="354"/>
      <c r="MK390" s="354"/>
      <c r="ML390" s="354"/>
      <c r="MM390" s="354"/>
      <c r="MN390" s="354"/>
      <c r="MO390" s="354"/>
      <c r="MP390" s="354"/>
      <c r="MQ390" s="354"/>
      <c r="MR390" s="354"/>
      <c r="MS390" s="51"/>
      <c r="MT390" s="364">
        <f t="shared" si="219"/>
        <v>0</v>
      </c>
      <c r="MU390" s="365">
        <f t="shared" si="220"/>
        <v>364</v>
      </c>
      <c r="MV390" s="366">
        <f t="shared" si="221"/>
        <v>364</v>
      </c>
      <c r="MW390" s="365">
        <v>2206</v>
      </c>
      <c r="MX390" s="365">
        <v>1652</v>
      </c>
      <c r="MY390" s="54"/>
      <c r="MZ390" s="709"/>
      <c r="NA390" s="709"/>
      <c r="NB390" s="709">
        <f t="shared" si="222"/>
        <v>0</v>
      </c>
      <c r="NC390" s="711"/>
      <c r="ND390" s="711">
        <v>4.2</v>
      </c>
      <c r="NE390" s="738" t="e">
        <f t="shared" si="248"/>
        <v>#DIV/0!</v>
      </c>
      <c r="NF390" s="743"/>
      <c r="NG390" s="743"/>
      <c r="NH390" s="743">
        <v>4.2</v>
      </c>
      <c r="NI390" s="740">
        <f t="shared" si="223"/>
        <v>3511.2</v>
      </c>
      <c r="NJ390" s="738"/>
      <c r="NK390" s="818"/>
      <c r="NL390" s="742">
        <v>44562</v>
      </c>
      <c r="NM390" s="739">
        <f ca="1" t="shared" si="224"/>
        <v>17.1666666666667</v>
      </c>
      <c r="NN390" s="739">
        <f ca="1" t="shared" si="225"/>
        <v>515</v>
      </c>
      <c r="NO390" s="743">
        <v>1172</v>
      </c>
      <c r="NP390" s="739">
        <f t="shared" si="226"/>
        <v>364</v>
      </c>
      <c r="NQ390" s="761">
        <f t="shared" si="227"/>
        <v>0.362549800796813</v>
      </c>
      <c r="NR390" s="739">
        <f ca="1" t="shared" si="228"/>
        <v>0.256952771438518</v>
      </c>
      <c r="NS390" s="739">
        <f t="shared" si="229"/>
        <v>836</v>
      </c>
      <c r="NT390" s="743"/>
      <c r="NU390" s="739">
        <f ca="1" t="shared" si="230"/>
        <v>21.2038834951456</v>
      </c>
      <c r="NV390" s="769">
        <f ca="1" t="shared" si="231"/>
        <v>0.706796116504854</v>
      </c>
      <c r="NW390" s="769">
        <f ca="1" t="shared" si="232"/>
        <v>1182.8021978022</v>
      </c>
      <c r="NX390" s="743"/>
      <c r="NY390" s="743"/>
      <c r="NZ390" s="743"/>
      <c r="OA390" s="743"/>
      <c r="OB390" s="743"/>
      <c r="OC390" s="743"/>
      <c r="OD390" s="743"/>
      <c r="OE390" s="743">
        <f t="shared" si="233"/>
        <v>0</v>
      </c>
      <c r="OF390" s="743">
        <f t="shared" si="234"/>
        <v>200</v>
      </c>
      <c r="OG390" s="743">
        <f t="shared" si="235"/>
        <v>0</v>
      </c>
      <c r="OH390" s="743">
        <f t="shared" si="236"/>
        <v>100</v>
      </c>
      <c r="OI390" s="743">
        <f t="shared" si="237"/>
        <v>0</v>
      </c>
      <c r="OJ390" s="739">
        <f t="shared" si="238"/>
        <v>0</v>
      </c>
      <c r="OK390" s="739">
        <f t="shared" si="239"/>
        <v>0</v>
      </c>
      <c r="OL390" s="739">
        <f t="shared" si="240"/>
        <v>0</v>
      </c>
      <c r="OM390" s="739">
        <f t="shared" si="241"/>
        <v>0</v>
      </c>
      <c r="ON390" s="739">
        <f t="shared" si="242"/>
        <v>0</v>
      </c>
      <c r="OO390" s="739">
        <f t="shared" si="243"/>
        <v>64</v>
      </c>
      <c r="OP390" s="739"/>
      <c r="OQ390" s="739">
        <f t="shared" si="244"/>
        <v>0</v>
      </c>
      <c r="OR390" s="739">
        <f t="shared" si="245"/>
        <v>364</v>
      </c>
      <c r="OS390" s="739">
        <f t="shared" si="246"/>
        <v>0</v>
      </c>
      <c r="OT390" s="739">
        <f t="shared" si="247"/>
        <v>0</v>
      </c>
      <c r="OU390" s="743"/>
      <c r="OV390" s="743"/>
      <c r="OW390" s="743"/>
      <c r="OX390" s="743"/>
      <c r="OY390" s="743"/>
      <c r="OZ390" s="743"/>
      <c r="PA390" s="743"/>
      <c r="PB390" s="743"/>
      <c r="PC390" s="743"/>
      <c r="PD390" s="743"/>
      <c r="PE390" s="743"/>
      <c r="PF390" s="743"/>
      <c r="PG390" s="743"/>
      <c r="PI390" s="28">
        <v>594</v>
      </c>
      <c r="PJ390" s="28">
        <v>0</v>
      </c>
      <c r="PK390" s="28">
        <v>384</v>
      </c>
      <c r="PL390" s="28">
        <v>300</v>
      </c>
      <c r="PM390" s="28">
        <v>0</v>
      </c>
      <c r="PN390" s="28">
        <v>384</v>
      </c>
      <c r="PO390" s="28">
        <v>0</v>
      </c>
      <c r="PP390" s="28">
        <v>0</v>
      </c>
      <c r="PQ390" s="28">
        <v>0</v>
      </c>
      <c r="PR390" s="28">
        <v>384</v>
      </c>
      <c r="PS390" s="28">
        <v>0</v>
      </c>
      <c r="PT390" s="28">
        <v>320</v>
      </c>
      <c r="PU390" s="28">
        <v>0</v>
      </c>
      <c r="PV390" s="28">
        <v>2366</v>
      </c>
      <c r="PW390" s="28">
        <v>160</v>
      </c>
    </row>
    <row r="391" s="28" customFormat="1" customHeight="1" spans="1:439">
      <c r="A391" s="847" t="s">
        <v>1334</v>
      </c>
      <c r="B391" s="343"/>
      <c r="C391" s="95" t="s">
        <v>2307</v>
      </c>
      <c r="D391" s="95" t="s">
        <v>2308</v>
      </c>
      <c r="E391" s="411"/>
      <c r="F391" s="302" t="s">
        <v>729</v>
      </c>
      <c r="G391" s="855" t="s">
        <v>730</v>
      </c>
      <c r="H391" s="856" t="s">
        <v>731</v>
      </c>
      <c r="I391" s="99">
        <f t="shared" si="250"/>
        <v>-560</v>
      </c>
      <c r="J391" s="289">
        <v>1810</v>
      </c>
      <c r="K391" s="861">
        <v>-5</v>
      </c>
      <c r="L391" s="150">
        <f t="shared" si="215"/>
        <v>1250</v>
      </c>
      <c r="M391" s="151">
        <f t="shared" si="216"/>
        <v>1250</v>
      </c>
      <c r="N391" s="455"/>
      <c r="O391" s="37">
        <v>1805</v>
      </c>
      <c r="P391" s="36"/>
      <c r="Q391" s="33">
        <f t="shared" si="217"/>
        <v>0</v>
      </c>
      <c r="R391" s="34">
        <f t="shared" si="218"/>
        <v>0</v>
      </c>
      <c r="S391" s="346"/>
      <c r="T391" s="346"/>
      <c r="U391" s="824"/>
      <c r="V391" s="824"/>
      <c r="W391" s="346"/>
      <c r="X391" s="347"/>
      <c r="Y391" s="348"/>
      <c r="Z391" s="348"/>
      <c r="AA391" s="348"/>
      <c r="AB391" s="348"/>
      <c r="AC391" s="348"/>
      <c r="AD391" s="348"/>
      <c r="AE391" s="348"/>
      <c r="AF391" s="346"/>
      <c r="AG391" s="346"/>
      <c r="AH391" s="346"/>
      <c r="AI391" s="346"/>
      <c r="AJ391" s="346"/>
      <c r="AK391" s="346"/>
      <c r="AL391" s="346"/>
      <c r="AM391" s="346"/>
      <c r="AN391" s="346"/>
      <c r="AO391" s="346"/>
      <c r="AP391" s="346"/>
      <c r="AQ391" s="346"/>
      <c r="AR391" s="346"/>
      <c r="AS391" s="346"/>
      <c r="AT391" s="346"/>
      <c r="AU391" s="346"/>
      <c r="AV391" s="346"/>
      <c r="AW391" s="346"/>
      <c r="AX391" s="346"/>
      <c r="AY391" s="349"/>
      <c r="AZ391" s="48"/>
      <c r="BA391" s="48">
        <v>1</v>
      </c>
      <c r="BB391" s="48"/>
      <c r="BC391" s="48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354"/>
      <c r="BT391" s="354"/>
      <c r="BU391" s="354"/>
      <c r="BV391" s="354"/>
      <c r="BW391" s="354"/>
      <c r="BX391" s="354"/>
      <c r="BY391" s="354"/>
      <c r="BZ391" s="354"/>
      <c r="CA391" s="354"/>
      <c r="CB391" s="354"/>
      <c r="CC391" s="354"/>
      <c r="CD391" s="354"/>
      <c r="CE391" s="354"/>
      <c r="CF391" s="354"/>
      <c r="CG391" s="354"/>
      <c r="CH391" s="354"/>
      <c r="CI391" s="354"/>
      <c r="CJ391" s="354"/>
      <c r="CK391" s="354"/>
      <c r="CL391" s="354"/>
      <c r="CM391" s="354"/>
      <c r="CN391" s="354"/>
      <c r="CO391" s="354"/>
      <c r="CP391" s="358"/>
      <c r="CQ391" s="48"/>
      <c r="CR391" s="354"/>
      <c r="CS391" s="354"/>
      <c r="CT391" s="355">
        <v>-12</v>
      </c>
      <c r="CU391" s="354"/>
      <c r="CV391" s="354"/>
      <c r="CW391" s="354"/>
      <c r="CX391" s="354"/>
      <c r="CY391" s="354"/>
      <c r="CZ391" s="354"/>
      <c r="DA391" s="356"/>
      <c r="DB391" s="354"/>
      <c r="DC391" s="354"/>
      <c r="DD391" s="354"/>
      <c r="DE391" s="354"/>
      <c r="DF391" s="354"/>
      <c r="DG391" s="354"/>
      <c r="DH391" s="354"/>
      <c r="DI391" s="354"/>
      <c r="DJ391" s="354"/>
      <c r="DK391" s="354"/>
      <c r="DL391" s="354"/>
      <c r="DM391" s="354"/>
      <c r="DN391" s="354"/>
      <c r="DO391" s="354"/>
      <c r="DP391" s="354"/>
      <c r="DQ391" s="354"/>
      <c r="DR391" s="354"/>
      <c r="DS391" s="354"/>
      <c r="DT391" s="354"/>
      <c r="DU391" s="354"/>
      <c r="DV391" s="354"/>
      <c r="DW391" s="354"/>
      <c r="DX391" s="354"/>
      <c r="DY391" s="354"/>
      <c r="DZ391" s="357"/>
      <c r="EA391" s="356"/>
      <c r="EB391" s="356"/>
      <c r="EC391" s="356"/>
      <c r="ED391" s="356">
        <v>2</v>
      </c>
      <c r="EE391" s="358"/>
      <c r="EF391" s="48"/>
      <c r="EG391" s="46"/>
      <c r="EH391" s="46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8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354"/>
      <c r="FR391" s="354"/>
      <c r="FS391" s="354"/>
      <c r="FT391" s="354"/>
      <c r="FU391" s="354"/>
      <c r="FV391" s="354"/>
      <c r="FW391" s="354"/>
      <c r="FX391" s="354"/>
      <c r="FY391" s="354"/>
      <c r="FZ391" s="354"/>
      <c r="GA391" s="354"/>
      <c r="GB391" s="354"/>
      <c r="GC391" s="354"/>
      <c r="GD391" s="354"/>
      <c r="GE391" s="354"/>
      <c r="GF391" s="354"/>
      <c r="GG391" s="354"/>
      <c r="GH391" s="354"/>
      <c r="GI391" s="354"/>
      <c r="GJ391" s="354"/>
      <c r="GK391" s="354"/>
      <c r="GL391" s="354"/>
      <c r="GM391" s="354"/>
      <c r="GN391" s="354"/>
      <c r="GO391" s="354"/>
      <c r="GP391" s="354"/>
      <c r="GQ391" s="354"/>
      <c r="GR391" s="354"/>
      <c r="GS391" s="354"/>
      <c r="GT391" s="354"/>
      <c r="GU391" s="354"/>
      <c r="GV391" s="354"/>
      <c r="GW391" s="354"/>
      <c r="GX391" s="354"/>
      <c r="GY391" s="354"/>
      <c r="GZ391" s="354"/>
      <c r="HA391" s="354"/>
      <c r="HB391" s="354"/>
      <c r="HC391" s="354"/>
      <c r="HD391" s="354"/>
      <c r="HE391" s="354"/>
      <c r="HF391" s="354"/>
      <c r="HG391" s="354"/>
      <c r="HH391" s="354"/>
      <c r="HI391" s="354"/>
      <c r="HJ391" s="354"/>
      <c r="HK391" s="354"/>
      <c r="HL391" s="354"/>
      <c r="HM391" s="354"/>
      <c r="HN391" s="354"/>
      <c r="HO391" s="354"/>
      <c r="HP391" s="354"/>
      <c r="HQ391" s="354"/>
      <c r="HR391" s="354"/>
      <c r="HS391" s="354"/>
      <c r="HT391" s="354"/>
      <c r="HU391" s="354"/>
      <c r="HV391" s="354"/>
      <c r="HW391" s="354"/>
      <c r="HX391" s="354"/>
      <c r="HY391" s="354"/>
      <c r="HZ391" s="354"/>
      <c r="IA391" s="354"/>
      <c r="IB391" s="354"/>
      <c r="IC391" s="354"/>
      <c r="ID391" s="354"/>
      <c r="IE391" s="354"/>
      <c r="IF391" s="354"/>
      <c r="IG391" s="354"/>
      <c r="IH391" s="354"/>
      <c r="II391" s="354"/>
      <c r="IJ391" s="354"/>
      <c r="IK391" s="354"/>
      <c r="IL391" s="354"/>
      <c r="IM391" s="354"/>
      <c r="IN391" s="354"/>
      <c r="IO391" s="354"/>
      <c r="IP391" s="354"/>
      <c r="IQ391" s="354"/>
      <c r="IR391" s="50"/>
      <c r="IS391" s="47"/>
      <c r="IT391" s="47"/>
      <c r="IU391" s="47"/>
      <c r="IV391" s="47">
        <v>200</v>
      </c>
      <c r="IW391" s="47"/>
      <c r="IX391" s="47"/>
      <c r="IY391" s="47"/>
      <c r="IZ391" s="47"/>
      <c r="JA391" s="47"/>
      <c r="JB391" s="47"/>
      <c r="JC391" s="47"/>
      <c r="JD391" s="47"/>
      <c r="JE391" s="47"/>
      <c r="JF391" s="47"/>
      <c r="JG391" s="47"/>
      <c r="JH391" s="47"/>
      <c r="JI391" s="47"/>
      <c r="JJ391" s="47"/>
      <c r="JK391" s="47"/>
      <c r="JL391" s="354"/>
      <c r="JM391" s="354"/>
      <c r="JN391" s="354"/>
      <c r="JO391" s="354"/>
      <c r="JP391" s="354"/>
      <c r="JQ391" s="354"/>
      <c r="JR391" s="354"/>
      <c r="JS391" s="354"/>
      <c r="JT391" s="354"/>
      <c r="JU391" s="354"/>
      <c r="JV391" s="354"/>
      <c r="JW391" s="354"/>
      <c r="JX391" s="354"/>
      <c r="JY391" s="354"/>
      <c r="JZ391" s="354"/>
      <c r="KA391" s="354"/>
      <c r="KB391" s="354"/>
      <c r="KC391" s="354"/>
      <c r="KD391" s="354"/>
      <c r="KE391" s="354"/>
      <c r="KF391" s="354"/>
      <c r="KG391" s="354"/>
      <c r="KH391" s="354"/>
      <c r="KI391" s="354"/>
      <c r="KJ391" s="354"/>
      <c r="KK391" s="354"/>
      <c r="KL391" s="354"/>
      <c r="KM391" s="354"/>
      <c r="KN391" s="354"/>
      <c r="KO391" s="354"/>
      <c r="KP391" s="354"/>
      <c r="KQ391" s="354">
        <v>64</v>
      </c>
      <c r="KR391" s="354"/>
      <c r="KS391" s="354"/>
      <c r="KT391" s="354"/>
      <c r="KU391" s="354"/>
      <c r="KV391" s="51"/>
      <c r="KW391" s="47"/>
      <c r="KX391" s="47"/>
      <c r="KY391" s="47"/>
      <c r="KZ391" s="47">
        <v>100</v>
      </c>
      <c r="LA391" s="47"/>
      <c r="LB391" s="47"/>
      <c r="LC391" s="47"/>
      <c r="LD391" s="361"/>
      <c r="LE391" s="361"/>
      <c r="LF391" s="361"/>
      <c r="LG391" s="361"/>
      <c r="LH391" s="361">
        <v>100</v>
      </c>
      <c r="LI391" s="361"/>
      <c r="LJ391" s="361"/>
      <c r="LK391" s="361"/>
      <c r="LL391" s="361"/>
      <c r="LM391" s="361"/>
      <c r="LN391" s="361"/>
      <c r="LO391" s="361">
        <v>100</v>
      </c>
      <c r="LP391" s="361"/>
      <c r="LQ391" s="354"/>
      <c r="LR391" s="354"/>
      <c r="LS391" s="354"/>
      <c r="LT391" s="354"/>
      <c r="LU391" s="354"/>
      <c r="LV391" s="354"/>
      <c r="LW391" s="51"/>
      <c r="LX391" s="354"/>
      <c r="LY391" s="354"/>
      <c r="LZ391" s="354"/>
      <c r="MA391" s="354"/>
      <c r="MB391" s="363"/>
      <c r="MC391" s="363"/>
      <c r="MD391" s="354"/>
      <c r="ME391" s="354"/>
      <c r="MF391" s="354"/>
      <c r="MG391" s="354"/>
      <c r="MH391" s="354"/>
      <c r="MI391" s="354"/>
      <c r="MJ391" s="354"/>
      <c r="MK391" s="354"/>
      <c r="ML391" s="354"/>
      <c r="MM391" s="354"/>
      <c r="MN391" s="354"/>
      <c r="MO391" s="354"/>
      <c r="MP391" s="354"/>
      <c r="MQ391" s="354"/>
      <c r="MR391" s="354"/>
      <c r="MS391" s="51"/>
      <c r="MT391" s="364">
        <f t="shared" si="219"/>
        <v>0</v>
      </c>
      <c r="MU391" s="365">
        <f t="shared" si="220"/>
        <v>564</v>
      </c>
      <c r="MV391" s="366">
        <f t="shared" si="221"/>
        <v>564</v>
      </c>
      <c r="MW391" s="365">
        <v>2232</v>
      </c>
      <c r="MX391" s="365">
        <v>1652</v>
      </c>
      <c r="MY391" s="54"/>
      <c r="MZ391" s="709"/>
      <c r="NA391" s="709"/>
      <c r="NB391" s="709">
        <f t="shared" si="222"/>
        <v>0</v>
      </c>
      <c r="NC391" s="711"/>
      <c r="ND391" s="711">
        <v>4.2</v>
      </c>
      <c r="NE391" s="738" t="e">
        <f t="shared" si="248"/>
        <v>#DIV/0!</v>
      </c>
      <c r="NF391" s="743"/>
      <c r="NG391" s="743"/>
      <c r="NH391" s="743">
        <v>4.2</v>
      </c>
      <c r="NI391" s="740">
        <f t="shared" si="223"/>
        <v>5250</v>
      </c>
      <c r="NJ391" s="738"/>
      <c r="NK391" s="818"/>
      <c r="NL391" s="742">
        <v>44562</v>
      </c>
      <c r="NM391" s="739">
        <f ca="1" t="shared" si="224"/>
        <v>17.1666666666667</v>
      </c>
      <c r="NN391" s="739">
        <f ca="1" t="shared" si="225"/>
        <v>515</v>
      </c>
      <c r="NO391" s="743">
        <v>1805</v>
      </c>
      <c r="NP391" s="739">
        <f t="shared" si="226"/>
        <v>564</v>
      </c>
      <c r="NQ391" s="761">
        <f t="shared" si="227"/>
        <v>0.369230769230769</v>
      </c>
      <c r="NR391" s="739">
        <f ca="1" t="shared" si="228"/>
        <v>0.26168782673637</v>
      </c>
      <c r="NS391" s="739">
        <f t="shared" si="229"/>
        <v>1250</v>
      </c>
      <c r="NT391" s="743"/>
      <c r="NU391" s="739">
        <f ca="1" t="shared" si="230"/>
        <v>32.8543689320388</v>
      </c>
      <c r="NV391" s="769">
        <f ca="1" t="shared" si="231"/>
        <v>1.09514563106796</v>
      </c>
      <c r="NW391" s="769">
        <f ca="1" t="shared" si="232"/>
        <v>1141.40070921986</v>
      </c>
      <c r="NX391" s="743"/>
      <c r="NY391" s="743"/>
      <c r="NZ391" s="743"/>
      <c r="OA391" s="743"/>
      <c r="OB391" s="743"/>
      <c r="OC391" s="743"/>
      <c r="OD391" s="743"/>
      <c r="OE391" s="743">
        <f t="shared" si="233"/>
        <v>0</v>
      </c>
      <c r="OF391" s="743">
        <f t="shared" si="234"/>
        <v>300</v>
      </c>
      <c r="OG391" s="743">
        <f t="shared" si="235"/>
        <v>0</v>
      </c>
      <c r="OH391" s="743">
        <f t="shared" si="236"/>
        <v>100</v>
      </c>
      <c r="OI391" s="743">
        <f t="shared" si="237"/>
        <v>0</v>
      </c>
      <c r="OJ391" s="739">
        <f t="shared" si="238"/>
        <v>0</v>
      </c>
      <c r="OK391" s="739">
        <f t="shared" si="239"/>
        <v>0</v>
      </c>
      <c r="OL391" s="739">
        <f t="shared" si="240"/>
        <v>0</v>
      </c>
      <c r="OM391" s="739">
        <f t="shared" si="241"/>
        <v>100</v>
      </c>
      <c r="ON391" s="739">
        <f t="shared" si="242"/>
        <v>0</v>
      </c>
      <c r="OO391" s="739">
        <f t="shared" si="243"/>
        <v>64</v>
      </c>
      <c r="OP391" s="739"/>
      <c r="OQ391" s="739">
        <f t="shared" si="244"/>
        <v>0</v>
      </c>
      <c r="OR391" s="739">
        <f t="shared" si="245"/>
        <v>564</v>
      </c>
      <c r="OS391" s="739">
        <f t="shared" si="246"/>
        <v>0</v>
      </c>
      <c r="OT391" s="739">
        <f t="shared" si="247"/>
        <v>0</v>
      </c>
      <c r="OU391" s="743"/>
      <c r="OV391" s="743"/>
      <c r="OW391" s="743"/>
      <c r="OX391" s="743"/>
      <c r="OY391" s="743"/>
      <c r="OZ391" s="743"/>
      <c r="PA391" s="743"/>
      <c r="PB391" s="743"/>
      <c r="PC391" s="743"/>
      <c r="PD391" s="743"/>
      <c r="PE391" s="743"/>
      <c r="PF391" s="743"/>
      <c r="PG391" s="743"/>
      <c r="PI391" s="28">
        <v>780</v>
      </c>
      <c r="PJ391" s="28">
        <v>0</v>
      </c>
      <c r="PK391" s="28">
        <v>192</v>
      </c>
      <c r="PL391" s="28">
        <v>300</v>
      </c>
      <c r="PM391" s="28">
        <v>0</v>
      </c>
      <c r="PN391" s="28">
        <v>384</v>
      </c>
      <c r="PO391" s="28">
        <v>192</v>
      </c>
      <c r="PP391" s="28">
        <v>0</v>
      </c>
      <c r="PQ391" s="28">
        <v>0</v>
      </c>
      <c r="PR391" s="28">
        <v>384</v>
      </c>
      <c r="PS391" s="28">
        <v>0</v>
      </c>
      <c r="PT391" s="28">
        <v>0</v>
      </c>
      <c r="PU391" s="28">
        <v>0</v>
      </c>
      <c r="PV391" s="28">
        <v>2232</v>
      </c>
      <c r="PW391" s="28">
        <v>0</v>
      </c>
    </row>
    <row r="392" s="28" customFormat="1" customHeight="1" spans="1:439">
      <c r="A392" s="95" t="s">
        <v>1610</v>
      </c>
      <c r="B392" s="343">
        <v>2020</v>
      </c>
      <c r="C392" s="95" t="s">
        <v>1645</v>
      </c>
      <c r="D392" s="95" t="s">
        <v>1646</v>
      </c>
      <c r="E392" s="411"/>
      <c r="F392" s="116" t="s">
        <v>732</v>
      </c>
      <c r="G392" s="112" t="s">
        <v>2343</v>
      </c>
      <c r="H392" s="98" t="s">
        <v>2344</v>
      </c>
      <c r="I392" s="99">
        <f t="shared" si="250"/>
        <v>-2315</v>
      </c>
      <c r="J392" s="114">
        <v>2878</v>
      </c>
      <c r="K392" s="456">
        <v>0</v>
      </c>
      <c r="L392" s="150">
        <f t="shared" si="215"/>
        <v>563</v>
      </c>
      <c r="M392" s="151">
        <f t="shared" si="216"/>
        <v>563</v>
      </c>
      <c r="N392" s="455"/>
      <c r="O392" s="35">
        <v>1788</v>
      </c>
      <c r="P392" s="157">
        <v>3170</v>
      </c>
      <c r="Q392" s="33">
        <f t="shared" si="217"/>
        <v>0</v>
      </c>
      <c r="R392" s="34">
        <f t="shared" si="218"/>
        <v>6000</v>
      </c>
      <c r="S392" s="346"/>
      <c r="T392" s="346"/>
      <c r="U392" s="824"/>
      <c r="V392" s="824"/>
      <c r="W392" s="346"/>
      <c r="X392" s="347"/>
      <c r="Y392" s="348"/>
      <c r="Z392" s="348"/>
      <c r="AA392" s="348"/>
      <c r="AB392" s="348"/>
      <c r="AC392" s="348"/>
      <c r="AD392" s="348"/>
      <c r="AE392" s="348"/>
      <c r="AF392" s="346"/>
      <c r="AG392" s="346"/>
      <c r="AH392" s="346"/>
      <c r="AI392" s="346"/>
      <c r="AJ392" s="346">
        <v>3000</v>
      </c>
      <c r="AK392" s="346"/>
      <c r="AL392" s="346"/>
      <c r="AM392" s="346"/>
      <c r="AN392" s="346"/>
      <c r="AO392" s="346"/>
      <c r="AP392" s="346"/>
      <c r="AQ392" s="346"/>
      <c r="AR392" s="346">
        <v>3000</v>
      </c>
      <c r="AS392" s="346"/>
      <c r="AT392" s="346"/>
      <c r="AU392" s="346"/>
      <c r="AV392" s="346"/>
      <c r="AW392" s="346"/>
      <c r="AX392" s="346"/>
      <c r="AY392" s="349"/>
      <c r="AZ392" s="48"/>
      <c r="BA392" s="48"/>
      <c r="BB392" s="48"/>
      <c r="BC392" s="48"/>
      <c r="BD392" s="47"/>
      <c r="BE392" s="47"/>
      <c r="BF392" s="47"/>
      <c r="BG392" s="47"/>
      <c r="BH392" s="47">
        <v>5</v>
      </c>
      <c r="BI392" s="47"/>
      <c r="BJ392" s="47"/>
      <c r="BK392" s="47"/>
      <c r="BL392" s="47"/>
      <c r="BM392" s="47">
        <v>2</v>
      </c>
      <c r="BN392" s="47"/>
      <c r="BO392" s="47"/>
      <c r="BP392" s="47"/>
      <c r="BQ392" s="47"/>
      <c r="BR392" s="47"/>
      <c r="BS392" s="354"/>
      <c r="BT392" s="354"/>
      <c r="BU392" s="354"/>
      <c r="BV392" s="354"/>
      <c r="BW392" s="354"/>
      <c r="BX392" s="354"/>
      <c r="BY392" s="354"/>
      <c r="BZ392" s="354"/>
      <c r="CA392" s="354"/>
      <c r="CB392" s="354"/>
      <c r="CC392" s="354"/>
      <c r="CD392" s="354"/>
      <c r="CE392" s="354"/>
      <c r="CF392" s="354"/>
      <c r="CG392" s="354"/>
      <c r="CH392" s="354">
        <v>7</v>
      </c>
      <c r="CI392" s="354"/>
      <c r="CJ392" s="354">
        <v>7</v>
      </c>
      <c r="CK392" s="354"/>
      <c r="CL392" s="354"/>
      <c r="CM392" s="354"/>
      <c r="CN392" s="354"/>
      <c r="CO392" s="354">
        <v>2</v>
      </c>
      <c r="CP392" s="358"/>
      <c r="CQ392" s="48"/>
      <c r="CR392" s="354"/>
      <c r="CS392" s="354"/>
      <c r="CT392" s="355"/>
      <c r="CU392" s="354"/>
      <c r="CV392" s="354"/>
      <c r="CW392" s="354"/>
      <c r="CX392" s="354">
        <v>9</v>
      </c>
      <c r="CY392" s="354"/>
      <c r="CZ392" s="354"/>
      <c r="DA392" s="356"/>
      <c r="DB392" s="354"/>
      <c r="DC392" s="354"/>
      <c r="DD392" s="354"/>
      <c r="DE392" s="354"/>
      <c r="DF392" s="354">
        <v>5</v>
      </c>
      <c r="DG392" s="354"/>
      <c r="DH392" s="354">
        <v>1</v>
      </c>
      <c r="DI392" s="354"/>
      <c r="DJ392" s="354"/>
      <c r="DK392" s="354">
        <v>1</v>
      </c>
      <c r="DL392" s="354"/>
      <c r="DM392" s="354"/>
      <c r="DN392" s="354"/>
      <c r="DO392" s="354"/>
      <c r="DP392" s="354"/>
      <c r="DQ392" s="354">
        <v>4</v>
      </c>
      <c r="DR392" s="354"/>
      <c r="DS392" s="354"/>
      <c r="DT392" s="354">
        <v>1</v>
      </c>
      <c r="DU392" s="354">
        <v>9</v>
      </c>
      <c r="DV392" s="354">
        <v>1</v>
      </c>
      <c r="DW392" s="354"/>
      <c r="DX392" s="354"/>
      <c r="DY392" s="354"/>
      <c r="DZ392" s="357"/>
      <c r="EA392" s="356"/>
      <c r="EB392" s="356"/>
      <c r="EC392" s="356"/>
      <c r="ED392" s="356"/>
      <c r="EE392" s="358"/>
      <c r="EF392" s="48"/>
      <c r="EG392" s="46">
        <v>246</v>
      </c>
      <c r="EH392" s="46">
        <v>1542</v>
      </c>
      <c r="EI392" s="538">
        <v>40</v>
      </c>
      <c r="EJ392" s="47"/>
      <c r="EK392" s="47">
        <v>48</v>
      </c>
      <c r="EL392" s="47">
        <v>72</v>
      </c>
      <c r="EM392" s="47"/>
      <c r="EN392" s="538">
        <v>20</v>
      </c>
      <c r="EO392" s="47"/>
      <c r="EP392" s="47">
        <v>112</v>
      </c>
      <c r="EQ392" s="47"/>
      <c r="ER392" s="47"/>
      <c r="ES392" s="47"/>
      <c r="ET392" s="48"/>
      <c r="EU392" s="47"/>
      <c r="EV392" s="47"/>
      <c r="EW392" s="47">
        <v>10</v>
      </c>
      <c r="EX392" s="47"/>
      <c r="EY392" s="47"/>
      <c r="EZ392" s="47"/>
      <c r="FA392" s="47"/>
      <c r="FB392" s="47">
        <v>32</v>
      </c>
      <c r="FC392" s="47">
        <v>360</v>
      </c>
      <c r="FD392" s="47">
        <v>60</v>
      </c>
      <c r="FE392" s="47">
        <v>158</v>
      </c>
      <c r="FF392" s="47">
        <v>12</v>
      </c>
      <c r="FG392" s="47"/>
      <c r="FH392" s="47"/>
      <c r="FI392" s="47"/>
      <c r="FJ392" s="47">
        <v>21</v>
      </c>
      <c r="FK392" s="47">
        <v>145</v>
      </c>
      <c r="FL392" s="47">
        <v>318</v>
      </c>
      <c r="FM392" s="47"/>
      <c r="FN392" s="47"/>
      <c r="FO392" s="47"/>
      <c r="FP392" s="47"/>
      <c r="FQ392" s="354"/>
      <c r="FR392" s="354"/>
      <c r="FS392" s="354"/>
      <c r="FT392" s="354">
        <v>12</v>
      </c>
      <c r="FU392" s="354">
        <v>210</v>
      </c>
      <c r="FV392" s="354"/>
      <c r="FW392" s="354">
        <v>471</v>
      </c>
      <c r="FX392" s="354"/>
      <c r="FY392" s="354">
        <v>2371</v>
      </c>
      <c r="FZ392" s="354"/>
      <c r="GA392" s="354">
        <v>200</v>
      </c>
      <c r="GB392" s="354">
        <v>50</v>
      </c>
      <c r="GC392" s="354"/>
      <c r="GD392" s="354">
        <v>8</v>
      </c>
      <c r="GE392" s="354">
        <v>77</v>
      </c>
      <c r="GF392" s="354">
        <v>60</v>
      </c>
      <c r="GG392" s="354">
        <v>172</v>
      </c>
      <c r="GH392" s="354"/>
      <c r="GI392" s="354"/>
      <c r="GJ392" s="354"/>
      <c r="GK392" s="354">
        <v>216</v>
      </c>
      <c r="GL392" s="354"/>
      <c r="GM392" s="354"/>
      <c r="GN392" s="354"/>
      <c r="GO392" s="354"/>
      <c r="GP392" s="354"/>
      <c r="GQ392" s="354"/>
      <c r="GR392" s="354">
        <v>26</v>
      </c>
      <c r="GS392" s="354"/>
      <c r="GT392" s="354"/>
      <c r="GU392" s="354"/>
      <c r="GV392" s="354"/>
      <c r="GW392" s="354"/>
      <c r="GX392" s="354"/>
      <c r="GY392" s="354"/>
      <c r="GZ392" s="354">
        <v>17</v>
      </c>
      <c r="HA392" s="354"/>
      <c r="HB392" s="354">
        <v>52</v>
      </c>
      <c r="HC392" s="354"/>
      <c r="HD392" s="354"/>
      <c r="HE392" s="354">
        <v>248</v>
      </c>
      <c r="HF392" s="354"/>
      <c r="HG392" s="354">
        <v>20</v>
      </c>
      <c r="HH392" s="354"/>
      <c r="HI392" s="354"/>
      <c r="HJ392" s="354"/>
      <c r="HK392" s="354">
        <v>23</v>
      </c>
      <c r="HL392" s="354">
        <v>4</v>
      </c>
      <c r="HM392" s="354">
        <v>173</v>
      </c>
      <c r="HN392" s="354">
        <v>62</v>
      </c>
      <c r="HO392" s="354"/>
      <c r="HP392" s="354"/>
      <c r="HQ392" s="354">
        <v>208</v>
      </c>
      <c r="HR392" s="354"/>
      <c r="HS392" s="354">
        <v>27</v>
      </c>
      <c r="HT392" s="354"/>
      <c r="HU392" s="354"/>
      <c r="HV392" s="354">
        <v>224</v>
      </c>
      <c r="HW392" s="354"/>
      <c r="HX392" s="354">
        <v>503</v>
      </c>
      <c r="HY392" s="354"/>
      <c r="HZ392" s="354">
        <v>12</v>
      </c>
      <c r="IA392" s="354">
        <v>21</v>
      </c>
      <c r="IB392" s="354">
        <v>8</v>
      </c>
      <c r="IC392" s="354"/>
      <c r="ID392" s="354">
        <v>28</v>
      </c>
      <c r="IE392" s="354">
        <v>432</v>
      </c>
      <c r="IF392" s="354">
        <v>32</v>
      </c>
      <c r="IG392" s="354">
        <v>120</v>
      </c>
      <c r="IH392" s="354">
        <v>432</v>
      </c>
      <c r="II392" s="354">
        <v>3</v>
      </c>
      <c r="IJ392" s="354"/>
      <c r="IK392" s="354">
        <v>32</v>
      </c>
      <c r="IL392" s="354"/>
      <c r="IM392" s="354">
        <v>4</v>
      </c>
      <c r="IN392" s="354"/>
      <c r="IO392" s="354"/>
      <c r="IP392" s="354">
        <v>118</v>
      </c>
      <c r="IQ392" s="354"/>
      <c r="IR392" s="50"/>
      <c r="IS392" s="47"/>
      <c r="IT392" s="47">
        <v>173</v>
      </c>
      <c r="IU392" s="47"/>
      <c r="IV392" s="47"/>
      <c r="IW392" s="47"/>
      <c r="IX392" s="47">
        <v>89</v>
      </c>
      <c r="IY392" s="47"/>
      <c r="IZ392" s="47"/>
      <c r="JA392" s="47"/>
      <c r="JB392" s="47"/>
      <c r="JC392" s="47"/>
      <c r="JD392" s="47"/>
      <c r="JE392" s="47"/>
      <c r="JF392" s="47"/>
      <c r="JG392" s="47"/>
      <c r="JH392" s="47"/>
      <c r="JI392" s="47"/>
      <c r="JJ392" s="47"/>
      <c r="JK392" s="47"/>
      <c r="JL392" s="354"/>
      <c r="JM392" s="354"/>
      <c r="JN392" s="354"/>
      <c r="JO392" s="354"/>
      <c r="JP392" s="354"/>
      <c r="JQ392" s="354"/>
      <c r="JR392" s="354"/>
      <c r="JS392" s="354"/>
      <c r="JT392" s="354"/>
      <c r="JU392" s="354"/>
      <c r="JV392" s="354"/>
      <c r="JW392" s="354"/>
      <c r="JX392" s="354"/>
      <c r="JY392" s="354"/>
      <c r="JZ392" s="354"/>
      <c r="KA392" s="354"/>
      <c r="KB392" s="354"/>
      <c r="KC392" s="354"/>
      <c r="KD392" s="354"/>
      <c r="KE392" s="354"/>
      <c r="KF392" s="354"/>
      <c r="KG392" s="354"/>
      <c r="KH392" s="354"/>
      <c r="KI392" s="354"/>
      <c r="KJ392" s="354"/>
      <c r="KK392" s="354"/>
      <c r="KL392" s="354"/>
      <c r="KM392" s="354"/>
      <c r="KN392" s="354"/>
      <c r="KO392" s="354"/>
      <c r="KP392" s="354"/>
      <c r="KQ392" s="354"/>
      <c r="KR392" s="354"/>
      <c r="KS392" s="354"/>
      <c r="KT392" s="354"/>
      <c r="KU392" s="354"/>
      <c r="KV392" s="51"/>
      <c r="KW392" s="47"/>
      <c r="KX392" s="47"/>
      <c r="KY392" s="47"/>
      <c r="KZ392" s="47"/>
      <c r="LA392" s="47"/>
      <c r="LB392" s="47"/>
      <c r="LC392" s="47"/>
      <c r="LD392" s="361"/>
      <c r="LE392" s="361"/>
      <c r="LF392" s="361"/>
      <c r="LG392" s="361"/>
      <c r="LH392" s="361"/>
      <c r="LI392" s="361"/>
      <c r="LJ392" s="361"/>
      <c r="LK392" s="361"/>
      <c r="LL392" s="361"/>
      <c r="LM392" s="361"/>
      <c r="LN392" s="361"/>
      <c r="LO392" s="361"/>
      <c r="LP392" s="361"/>
      <c r="LQ392" s="354"/>
      <c r="LR392" s="354"/>
      <c r="LS392" s="354"/>
      <c r="LT392" s="354"/>
      <c r="LU392" s="354"/>
      <c r="LV392" s="354"/>
      <c r="LW392" s="51"/>
      <c r="LX392" s="354"/>
      <c r="LY392" s="354"/>
      <c r="LZ392" s="354"/>
      <c r="MA392" s="354"/>
      <c r="MB392" s="363"/>
      <c r="MC392" s="363"/>
      <c r="MD392" s="354">
        <v>61</v>
      </c>
      <c r="ME392" s="354">
        <v>10</v>
      </c>
      <c r="MF392" s="354"/>
      <c r="MG392" s="354"/>
      <c r="MH392" s="354"/>
      <c r="MI392" s="354">
        <v>2</v>
      </c>
      <c r="MJ392" s="354"/>
      <c r="MK392" s="354">
        <v>24</v>
      </c>
      <c r="ML392" s="354">
        <v>65</v>
      </c>
      <c r="MM392" s="354"/>
      <c r="MN392" s="354"/>
      <c r="MO392" s="354"/>
      <c r="MP392" s="354"/>
      <c r="MQ392" s="354"/>
      <c r="MR392" s="354">
        <v>45</v>
      </c>
      <c r="MS392" s="51"/>
      <c r="MT392" s="364">
        <f t="shared" si="219"/>
        <v>9872</v>
      </c>
      <c r="MU392" s="365">
        <f t="shared" si="220"/>
        <v>469</v>
      </c>
      <c r="MV392" s="366">
        <f t="shared" si="221"/>
        <v>10341</v>
      </c>
      <c r="MW392" s="365">
        <v>7034</v>
      </c>
      <c r="MX392" s="365">
        <v>5924</v>
      </c>
      <c r="MY392" s="54"/>
      <c r="MZ392" s="708"/>
      <c r="NA392" s="708"/>
      <c r="NB392" s="709">
        <f t="shared" si="222"/>
        <v>0</v>
      </c>
      <c r="NC392" s="710">
        <v>4.79</v>
      </c>
      <c r="ND392" s="710">
        <v>3.85</v>
      </c>
      <c r="NE392" s="738" t="e">
        <f t="shared" si="248"/>
        <v>#DIV/0!</v>
      </c>
      <c r="NF392" s="739"/>
      <c r="NG392" s="739">
        <v>3000</v>
      </c>
      <c r="NH392" s="739">
        <v>3.85</v>
      </c>
      <c r="NI392" s="740">
        <f t="shared" si="223"/>
        <v>2167.55</v>
      </c>
      <c r="NJ392" s="738"/>
      <c r="NK392" s="741"/>
      <c r="NL392" s="742">
        <v>44562</v>
      </c>
      <c r="NM392" s="739">
        <f ca="1" t="shared" si="224"/>
        <v>17.1666666666667</v>
      </c>
      <c r="NN392" s="739">
        <f ca="1" t="shared" si="225"/>
        <v>515</v>
      </c>
      <c r="NO392" s="739">
        <v>3170</v>
      </c>
      <c r="NP392" s="739">
        <f t="shared" si="226"/>
        <v>10341</v>
      </c>
      <c r="NQ392" s="761">
        <f t="shared" si="227"/>
        <v>5.54031609965175</v>
      </c>
      <c r="NR392" s="739">
        <f ca="1" t="shared" si="228"/>
        <v>3.92663179878231</v>
      </c>
      <c r="NS392" s="739">
        <f t="shared" si="229"/>
        <v>563</v>
      </c>
      <c r="NT392" s="739"/>
      <c r="NU392" s="739">
        <f ca="1" t="shared" si="230"/>
        <v>602.388349514563</v>
      </c>
      <c r="NV392" s="769">
        <f ca="1" t="shared" si="231"/>
        <v>20.0796116504854</v>
      </c>
      <c r="NW392" s="769">
        <f ca="1" t="shared" si="232"/>
        <v>28.038390871289</v>
      </c>
      <c r="NX392" s="739"/>
      <c r="NY392" s="739"/>
      <c r="NZ392" s="739"/>
      <c r="OA392" s="739"/>
      <c r="OB392" s="739"/>
      <c r="OC392" s="739"/>
      <c r="OD392" s="739"/>
      <c r="OE392" s="743">
        <f t="shared" si="233"/>
        <v>2253</v>
      </c>
      <c r="OF392" s="743">
        <f t="shared" si="234"/>
        <v>0</v>
      </c>
      <c r="OG392" s="743">
        <f t="shared" si="235"/>
        <v>661</v>
      </c>
      <c r="OH392" s="743">
        <f t="shared" si="236"/>
        <v>556</v>
      </c>
      <c r="OI392" s="743">
        <f t="shared" si="237"/>
        <v>689</v>
      </c>
      <c r="OJ392" s="739">
        <f t="shared" si="238"/>
        <v>3146</v>
      </c>
      <c r="OK392" s="739">
        <f t="shared" si="239"/>
        <v>26</v>
      </c>
      <c r="OL392" s="739">
        <f t="shared" si="240"/>
        <v>0</v>
      </c>
      <c r="OM392" s="739">
        <f t="shared" si="241"/>
        <v>17</v>
      </c>
      <c r="ON392" s="739">
        <f t="shared" si="242"/>
        <v>601</v>
      </c>
      <c r="OO392" s="739">
        <f t="shared" si="243"/>
        <v>485</v>
      </c>
      <c r="OP392" s="739"/>
      <c r="OQ392" s="739">
        <f t="shared" si="244"/>
        <v>1651</v>
      </c>
      <c r="OR392" s="739">
        <f t="shared" si="245"/>
        <v>10085</v>
      </c>
      <c r="OS392" s="739">
        <f t="shared" si="246"/>
        <v>0</v>
      </c>
      <c r="OT392" s="739">
        <f t="shared" si="247"/>
        <v>-256</v>
      </c>
      <c r="OU392" s="739"/>
      <c r="OV392" s="739"/>
      <c r="OW392" s="739"/>
      <c r="OX392" s="739"/>
      <c r="OY392" s="739"/>
      <c r="OZ392" s="739"/>
      <c r="PA392" s="739"/>
      <c r="PB392" s="739"/>
      <c r="PC392" s="739"/>
      <c r="PD392" s="739"/>
      <c r="PE392" s="739"/>
      <c r="PF392" s="739"/>
      <c r="PG392" s="739"/>
      <c r="PI392" s="28">
        <v>832</v>
      </c>
      <c r="PJ392" s="28">
        <v>179</v>
      </c>
      <c r="PK392" s="28">
        <v>70</v>
      </c>
      <c r="PL392" s="28">
        <v>918</v>
      </c>
      <c r="PM392" s="28">
        <v>243</v>
      </c>
      <c r="PN392" s="28">
        <v>110</v>
      </c>
      <c r="PO392" s="28">
        <v>70</v>
      </c>
      <c r="PP392" s="28">
        <v>1742</v>
      </c>
      <c r="PQ392" s="28">
        <v>591</v>
      </c>
      <c r="PR392" s="28">
        <v>689</v>
      </c>
      <c r="PS392" s="28">
        <v>1091</v>
      </c>
      <c r="PT392" s="28">
        <v>928</v>
      </c>
      <c r="PU392" s="28">
        <v>6</v>
      </c>
      <c r="PV392" s="28">
        <v>7469</v>
      </c>
      <c r="PW392" s="28">
        <v>435</v>
      </c>
    </row>
    <row r="393" s="28" customFormat="1" customHeight="1" spans="1:439">
      <c r="A393" s="95" t="s">
        <v>1610</v>
      </c>
      <c r="B393" s="343">
        <v>2020</v>
      </c>
      <c r="C393" s="95" t="s">
        <v>1645</v>
      </c>
      <c r="D393" s="95" t="s">
        <v>1646</v>
      </c>
      <c r="E393" s="411"/>
      <c r="F393" s="117" t="s">
        <v>735</v>
      </c>
      <c r="G393" s="112" t="s">
        <v>2345</v>
      </c>
      <c r="H393" s="113" t="s">
        <v>737</v>
      </c>
      <c r="I393" s="99">
        <f t="shared" si="250"/>
        <v>-663</v>
      </c>
      <c r="J393" s="114">
        <v>779</v>
      </c>
      <c r="K393" s="456">
        <v>0</v>
      </c>
      <c r="L393" s="150">
        <f t="shared" ref="L393:L456" si="251">(O393+P393+Q393+R393)-SUM(AZ393:MS393)</f>
        <v>116</v>
      </c>
      <c r="M393" s="151">
        <f t="shared" ref="M393:M456" si="252">(O393+P393+R393)-SUM(AZ393:MS393)</f>
        <v>116</v>
      </c>
      <c r="N393" s="455"/>
      <c r="O393" s="35">
        <v>48</v>
      </c>
      <c r="P393" s="36">
        <v>781</v>
      </c>
      <c r="Q393" s="33">
        <f t="shared" ref="Q393:Q456" si="253">SUM(S393:W393)</f>
        <v>0</v>
      </c>
      <c r="R393" s="34">
        <f t="shared" ref="R393:R456" si="254">SUM(X393:AY393)</f>
        <v>500</v>
      </c>
      <c r="S393" s="346"/>
      <c r="T393" s="346"/>
      <c r="U393" s="824"/>
      <c r="V393" s="824"/>
      <c r="W393" s="346"/>
      <c r="X393" s="347"/>
      <c r="Y393" s="348"/>
      <c r="Z393" s="348"/>
      <c r="AA393" s="348"/>
      <c r="AB393" s="348"/>
      <c r="AC393" s="348"/>
      <c r="AD393" s="348"/>
      <c r="AE393" s="348"/>
      <c r="AF393" s="346"/>
      <c r="AG393" s="346"/>
      <c r="AH393" s="346"/>
      <c r="AI393" s="346"/>
      <c r="AJ393" s="346"/>
      <c r="AK393" s="346"/>
      <c r="AL393" s="346"/>
      <c r="AM393" s="346"/>
      <c r="AN393" s="346"/>
      <c r="AO393" s="346"/>
      <c r="AP393" s="346"/>
      <c r="AQ393" s="346"/>
      <c r="AR393" s="346">
        <v>500</v>
      </c>
      <c r="AS393" s="346"/>
      <c r="AT393" s="346"/>
      <c r="AU393" s="346"/>
      <c r="AV393" s="346"/>
      <c r="AW393" s="346"/>
      <c r="AX393" s="346"/>
      <c r="AY393" s="349"/>
      <c r="AZ393" s="48"/>
      <c r="BA393" s="48"/>
      <c r="BB393" s="48"/>
      <c r="BC393" s="48"/>
      <c r="BD393" s="47"/>
      <c r="BE393" s="47"/>
      <c r="BF393" s="47"/>
      <c r="BG393" s="47"/>
      <c r="BH393" s="47">
        <v>5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354"/>
      <c r="BT393" s="354"/>
      <c r="BU393" s="354"/>
      <c r="BV393" s="354"/>
      <c r="BW393" s="354"/>
      <c r="BX393" s="354"/>
      <c r="BY393" s="354"/>
      <c r="BZ393" s="354"/>
      <c r="CA393" s="354"/>
      <c r="CB393" s="354"/>
      <c r="CC393" s="354"/>
      <c r="CD393" s="354"/>
      <c r="CE393" s="354"/>
      <c r="CF393" s="354"/>
      <c r="CG393" s="354"/>
      <c r="CH393" s="354"/>
      <c r="CI393" s="354"/>
      <c r="CJ393" s="354"/>
      <c r="CK393" s="354"/>
      <c r="CL393" s="354"/>
      <c r="CM393" s="354"/>
      <c r="CN393" s="354"/>
      <c r="CO393" s="354"/>
      <c r="CP393" s="358"/>
      <c r="CQ393" s="48"/>
      <c r="CR393" s="354"/>
      <c r="CS393" s="354"/>
      <c r="CT393" s="355"/>
      <c r="CU393" s="354"/>
      <c r="CV393" s="354"/>
      <c r="CW393" s="354"/>
      <c r="CX393" s="354">
        <v>1</v>
      </c>
      <c r="CY393" s="354"/>
      <c r="CZ393" s="354"/>
      <c r="DA393" s="356"/>
      <c r="DB393" s="354"/>
      <c r="DC393" s="354"/>
      <c r="DD393" s="354"/>
      <c r="DE393" s="354"/>
      <c r="DF393" s="354">
        <v>2</v>
      </c>
      <c r="DG393" s="354"/>
      <c r="DH393" s="354">
        <v>1</v>
      </c>
      <c r="DI393" s="354"/>
      <c r="DJ393" s="354"/>
      <c r="DK393" s="354"/>
      <c r="DL393" s="354"/>
      <c r="DM393" s="354"/>
      <c r="DN393" s="354"/>
      <c r="DO393" s="354"/>
      <c r="DP393" s="354"/>
      <c r="DQ393" s="354"/>
      <c r="DR393" s="354"/>
      <c r="DS393" s="354"/>
      <c r="DT393" s="354"/>
      <c r="DU393" s="354">
        <v>1</v>
      </c>
      <c r="DV393" s="354">
        <v>1</v>
      </c>
      <c r="DW393" s="354"/>
      <c r="DX393" s="354"/>
      <c r="DY393" s="354"/>
      <c r="DZ393" s="357"/>
      <c r="EA393" s="356"/>
      <c r="EB393" s="356"/>
      <c r="EC393" s="356"/>
      <c r="ED393" s="356"/>
      <c r="EE393" s="358"/>
      <c r="EF393" s="48"/>
      <c r="EG393" s="46">
        <v>48</v>
      </c>
      <c r="EH393" s="46"/>
      <c r="EI393" s="47"/>
      <c r="EJ393" s="47"/>
      <c r="EK393" s="47">
        <v>2</v>
      </c>
      <c r="EL393" s="47"/>
      <c r="EM393" s="47"/>
      <c r="EN393" s="840"/>
      <c r="EO393" s="47"/>
      <c r="EP393" s="47"/>
      <c r="EQ393" s="47"/>
      <c r="ER393" s="47"/>
      <c r="ES393" s="47"/>
      <c r="ET393" s="48"/>
      <c r="EU393" s="47"/>
      <c r="EV393" s="47">
        <v>10</v>
      </c>
      <c r="EW393" s="47"/>
      <c r="EX393" s="47"/>
      <c r="EY393" s="47"/>
      <c r="EZ393" s="47"/>
      <c r="FA393" s="47"/>
      <c r="FB393" s="47"/>
      <c r="FC393" s="47">
        <v>132</v>
      </c>
      <c r="FD393" s="47"/>
      <c r="FE393" s="47">
        <v>62</v>
      </c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354"/>
      <c r="FR393" s="354"/>
      <c r="FS393" s="354"/>
      <c r="FT393" s="354"/>
      <c r="FU393" s="354">
        <v>39</v>
      </c>
      <c r="FV393" s="354"/>
      <c r="FW393" s="354">
        <v>48</v>
      </c>
      <c r="FX393" s="354"/>
      <c r="FY393" s="354"/>
      <c r="FZ393" s="354"/>
      <c r="GA393" s="354"/>
      <c r="GB393" s="354">
        <v>50</v>
      </c>
      <c r="GC393" s="354"/>
      <c r="GD393" s="354"/>
      <c r="GE393" s="354">
        <v>32</v>
      </c>
      <c r="GF393" s="354"/>
      <c r="GG393" s="354"/>
      <c r="GH393" s="354"/>
      <c r="GI393" s="354"/>
      <c r="GJ393" s="354"/>
      <c r="GK393" s="354">
        <v>226</v>
      </c>
      <c r="GL393" s="354"/>
      <c r="GM393" s="354">
        <v>10</v>
      </c>
      <c r="GN393" s="354"/>
      <c r="GO393" s="354">
        <v>10</v>
      </c>
      <c r="GP393" s="354"/>
      <c r="GQ393" s="354"/>
      <c r="GR393" s="354">
        <v>10</v>
      </c>
      <c r="GS393" s="354"/>
      <c r="GT393" s="354"/>
      <c r="GU393" s="354"/>
      <c r="GV393" s="354"/>
      <c r="GW393" s="354"/>
      <c r="GX393" s="354"/>
      <c r="GY393" s="354"/>
      <c r="GZ393" s="354">
        <v>6</v>
      </c>
      <c r="HA393" s="354"/>
      <c r="HB393" s="354"/>
      <c r="HC393" s="354"/>
      <c r="HD393" s="354"/>
      <c r="HE393" s="354">
        <v>40</v>
      </c>
      <c r="HF393" s="354"/>
      <c r="HG393" s="354"/>
      <c r="HH393" s="354"/>
      <c r="HI393" s="354"/>
      <c r="HJ393" s="354"/>
      <c r="HK393" s="354">
        <v>6</v>
      </c>
      <c r="HL393" s="354"/>
      <c r="HM393" s="354"/>
      <c r="HN393" s="354"/>
      <c r="HO393" s="354"/>
      <c r="HP393" s="354"/>
      <c r="HQ393" s="354">
        <v>218</v>
      </c>
      <c r="HR393" s="354"/>
      <c r="HS393" s="354"/>
      <c r="HT393" s="354"/>
      <c r="HU393" s="354"/>
      <c r="HV393" s="354"/>
      <c r="HW393" s="354"/>
      <c r="HX393" s="354">
        <v>46</v>
      </c>
      <c r="HY393" s="354"/>
      <c r="HZ393" s="354"/>
      <c r="IA393" s="354"/>
      <c r="IB393" s="354"/>
      <c r="IC393" s="354"/>
      <c r="ID393" s="354"/>
      <c r="IE393" s="354"/>
      <c r="IF393" s="354"/>
      <c r="IG393" s="354">
        <v>48</v>
      </c>
      <c r="IH393" s="354"/>
      <c r="II393" s="354"/>
      <c r="IJ393" s="354"/>
      <c r="IK393" s="354"/>
      <c r="IL393" s="354"/>
      <c r="IM393" s="354"/>
      <c r="IN393" s="354"/>
      <c r="IO393" s="354"/>
      <c r="IP393" s="354">
        <v>34</v>
      </c>
      <c r="IQ393" s="354"/>
      <c r="IR393" s="50"/>
      <c r="IS393" s="47"/>
      <c r="IT393" s="47">
        <v>91</v>
      </c>
      <c r="IU393" s="47"/>
      <c r="IV393" s="47"/>
      <c r="IW393" s="47"/>
      <c r="IX393" s="47">
        <v>6</v>
      </c>
      <c r="IY393" s="47"/>
      <c r="IZ393" s="47"/>
      <c r="JA393" s="47"/>
      <c r="JB393" s="47"/>
      <c r="JC393" s="47"/>
      <c r="JD393" s="47"/>
      <c r="JE393" s="47"/>
      <c r="JF393" s="47"/>
      <c r="JG393" s="47"/>
      <c r="JH393" s="47"/>
      <c r="JI393" s="47"/>
      <c r="JJ393" s="47"/>
      <c r="JK393" s="47"/>
      <c r="JL393" s="354"/>
      <c r="JM393" s="354"/>
      <c r="JN393" s="354"/>
      <c r="JO393" s="354"/>
      <c r="JP393" s="354"/>
      <c r="JQ393" s="354"/>
      <c r="JR393" s="354"/>
      <c r="JS393" s="354"/>
      <c r="JT393" s="354"/>
      <c r="JU393" s="354"/>
      <c r="JV393" s="354"/>
      <c r="JW393" s="354"/>
      <c r="JX393" s="354"/>
      <c r="JY393" s="354"/>
      <c r="JZ393" s="354"/>
      <c r="KA393" s="354"/>
      <c r="KB393" s="354"/>
      <c r="KC393" s="354"/>
      <c r="KD393" s="354"/>
      <c r="KE393" s="354"/>
      <c r="KF393" s="354"/>
      <c r="KG393" s="354"/>
      <c r="KH393" s="354"/>
      <c r="KI393" s="354"/>
      <c r="KJ393" s="354"/>
      <c r="KK393" s="354"/>
      <c r="KL393" s="354"/>
      <c r="KM393" s="354"/>
      <c r="KN393" s="354"/>
      <c r="KO393" s="354"/>
      <c r="KP393" s="354"/>
      <c r="KQ393" s="354"/>
      <c r="KR393" s="354"/>
      <c r="KS393" s="354"/>
      <c r="KT393" s="354"/>
      <c r="KU393" s="354"/>
      <c r="KV393" s="51"/>
      <c r="KW393" s="47"/>
      <c r="KX393" s="47"/>
      <c r="KY393" s="47"/>
      <c r="KZ393" s="47"/>
      <c r="LA393" s="47"/>
      <c r="LB393" s="47"/>
      <c r="LC393" s="47"/>
      <c r="LD393" s="361"/>
      <c r="LE393" s="361"/>
      <c r="LF393" s="361"/>
      <c r="LG393" s="361"/>
      <c r="LH393" s="361"/>
      <c r="LI393" s="361"/>
      <c r="LJ393" s="361"/>
      <c r="LK393" s="361"/>
      <c r="LL393" s="361"/>
      <c r="LM393" s="361"/>
      <c r="LN393" s="361"/>
      <c r="LO393" s="361"/>
      <c r="LP393" s="361"/>
      <c r="LQ393" s="354"/>
      <c r="LR393" s="354"/>
      <c r="LS393" s="354"/>
      <c r="LT393" s="354"/>
      <c r="LU393" s="354"/>
      <c r="LV393" s="354"/>
      <c r="LW393" s="51"/>
      <c r="LX393" s="354"/>
      <c r="LY393" s="354"/>
      <c r="LZ393" s="354"/>
      <c r="MA393" s="354"/>
      <c r="MB393" s="363"/>
      <c r="MC393" s="363"/>
      <c r="MD393" s="354">
        <v>16</v>
      </c>
      <c r="ME393" s="354">
        <v>4</v>
      </c>
      <c r="MF393" s="354"/>
      <c r="MG393" s="354"/>
      <c r="MH393" s="354"/>
      <c r="MI393" s="354"/>
      <c r="MJ393" s="354"/>
      <c r="MK393" s="354">
        <v>8</v>
      </c>
      <c r="ML393" s="354"/>
      <c r="MM393" s="354"/>
      <c r="MN393" s="354"/>
      <c r="MO393" s="354"/>
      <c r="MP393" s="354"/>
      <c r="MQ393" s="354"/>
      <c r="MR393" s="354"/>
      <c r="MS393" s="51"/>
      <c r="MT393" s="364">
        <f t="shared" si="219"/>
        <v>1077</v>
      </c>
      <c r="MU393" s="365">
        <f t="shared" si="220"/>
        <v>125</v>
      </c>
      <c r="MV393" s="366">
        <f t="shared" si="221"/>
        <v>1202</v>
      </c>
      <c r="MW393" s="365">
        <v>1293</v>
      </c>
      <c r="MX393" s="365">
        <v>1796</v>
      </c>
      <c r="MY393" s="54"/>
      <c r="MZ393" s="708"/>
      <c r="NA393" s="708"/>
      <c r="NB393" s="709">
        <f t="shared" si="222"/>
        <v>0</v>
      </c>
      <c r="NC393" s="710">
        <v>8.29</v>
      </c>
      <c r="ND393" s="710">
        <v>4.75</v>
      </c>
      <c r="NE393" s="738" t="e">
        <f t="shared" si="248"/>
        <v>#DIV/0!</v>
      </c>
      <c r="NF393" s="739"/>
      <c r="NG393" s="739">
        <v>3000</v>
      </c>
      <c r="NH393" s="739">
        <v>4.75</v>
      </c>
      <c r="NI393" s="740">
        <f t="shared" si="223"/>
        <v>551</v>
      </c>
      <c r="NJ393" s="738"/>
      <c r="NK393" s="741"/>
      <c r="NL393" s="742">
        <v>44562</v>
      </c>
      <c r="NM393" s="739">
        <f ca="1" t="shared" si="224"/>
        <v>17.1666666666667</v>
      </c>
      <c r="NN393" s="739">
        <f ca="1" t="shared" si="225"/>
        <v>515</v>
      </c>
      <c r="NO393" s="739">
        <v>781</v>
      </c>
      <c r="NP393" s="739">
        <f t="shared" si="226"/>
        <v>1202</v>
      </c>
      <c r="NQ393" s="761">
        <f t="shared" si="227"/>
        <v>2.68004459308807</v>
      </c>
      <c r="NR393" s="739">
        <f ca="1" t="shared" si="228"/>
        <v>1.89944908053815</v>
      </c>
      <c r="NS393" s="739">
        <f t="shared" si="229"/>
        <v>116</v>
      </c>
      <c r="NT393" s="739"/>
      <c r="NU393" s="739">
        <f ca="1" t="shared" si="230"/>
        <v>70.0194174757281</v>
      </c>
      <c r="NV393" s="769">
        <f ca="1" t="shared" si="231"/>
        <v>2.33398058252427</v>
      </c>
      <c r="NW393" s="769">
        <f ca="1" t="shared" si="232"/>
        <v>49.7004991680532</v>
      </c>
      <c r="NX393" s="739"/>
      <c r="NY393" s="739"/>
      <c r="NZ393" s="739"/>
      <c r="OA393" s="739"/>
      <c r="OB393" s="739"/>
      <c r="OC393" s="739"/>
      <c r="OD393" s="739"/>
      <c r="OE393" s="743">
        <f t="shared" si="233"/>
        <v>141</v>
      </c>
      <c r="OF393" s="743">
        <f t="shared" si="234"/>
        <v>10</v>
      </c>
      <c r="OG393" s="743">
        <f t="shared" si="235"/>
        <v>200</v>
      </c>
      <c r="OH393" s="743">
        <f t="shared" si="236"/>
        <v>0</v>
      </c>
      <c r="OI393" s="743">
        <f t="shared" si="237"/>
        <v>87</v>
      </c>
      <c r="OJ393" s="739">
        <f t="shared" si="238"/>
        <v>328</v>
      </c>
      <c r="OK393" s="739">
        <f t="shared" si="239"/>
        <v>10</v>
      </c>
      <c r="OL393" s="739">
        <f t="shared" si="240"/>
        <v>0</v>
      </c>
      <c r="OM393" s="739">
        <f t="shared" si="241"/>
        <v>6</v>
      </c>
      <c r="ON393" s="739">
        <f t="shared" si="242"/>
        <v>66</v>
      </c>
      <c r="OO393" s="739">
        <f t="shared" si="243"/>
        <v>218</v>
      </c>
      <c r="OP393" s="739"/>
      <c r="OQ393" s="739">
        <f t="shared" si="244"/>
        <v>94</v>
      </c>
      <c r="OR393" s="739">
        <f t="shared" si="245"/>
        <v>1160</v>
      </c>
      <c r="OS393" s="739">
        <f t="shared" si="246"/>
        <v>0</v>
      </c>
      <c r="OT393" s="739">
        <f t="shared" si="247"/>
        <v>-42</v>
      </c>
      <c r="OU393" s="739"/>
      <c r="OV393" s="739"/>
      <c r="OW393" s="739"/>
      <c r="OX393" s="739"/>
      <c r="OY393" s="739"/>
      <c r="OZ393" s="739"/>
      <c r="PA393" s="739"/>
      <c r="PB393" s="739"/>
      <c r="PC393" s="739"/>
      <c r="PD393" s="739"/>
      <c r="PE393" s="739"/>
      <c r="PF393" s="739"/>
      <c r="PG393" s="739"/>
      <c r="PI393" s="28">
        <v>6</v>
      </c>
      <c r="PJ393" s="28">
        <v>36</v>
      </c>
      <c r="PK393" s="28">
        <v>40</v>
      </c>
      <c r="PL393" s="28">
        <v>152</v>
      </c>
      <c r="PM393" s="28">
        <v>90</v>
      </c>
      <c r="PN393" s="28">
        <v>38</v>
      </c>
      <c r="PO393" s="28">
        <v>75</v>
      </c>
      <c r="PP393" s="28">
        <v>227</v>
      </c>
      <c r="PQ393" s="28">
        <v>309</v>
      </c>
      <c r="PR393" s="28">
        <v>9</v>
      </c>
      <c r="PS393" s="28">
        <v>180</v>
      </c>
      <c r="PT393" s="28">
        <v>212</v>
      </c>
      <c r="PU393" s="28">
        <v>0</v>
      </c>
      <c r="PV393" s="28">
        <v>1374</v>
      </c>
      <c r="PW393" s="28">
        <v>81</v>
      </c>
    </row>
    <row r="394" s="28" customFormat="1" customHeight="1" spans="1:423">
      <c r="A394" s="95" t="s">
        <v>1610</v>
      </c>
      <c r="B394" s="343">
        <v>2022</v>
      </c>
      <c r="C394" s="95" t="s">
        <v>1843</v>
      </c>
      <c r="D394" s="95" t="s">
        <v>1844</v>
      </c>
      <c r="E394" s="411"/>
      <c r="F394" s="116" t="s">
        <v>2238</v>
      </c>
      <c r="G394" s="112" t="s">
        <v>2239</v>
      </c>
      <c r="H394" s="113" t="s">
        <v>2240</v>
      </c>
      <c r="I394" s="99"/>
      <c r="J394" s="114"/>
      <c r="K394" s="456"/>
      <c r="L394" s="150">
        <f t="shared" si="251"/>
        <v>300</v>
      </c>
      <c r="M394" s="151">
        <f t="shared" si="252"/>
        <v>300</v>
      </c>
      <c r="N394" s="810"/>
      <c r="O394" s="35"/>
      <c r="P394" s="157"/>
      <c r="Q394" s="154">
        <f t="shared" si="253"/>
        <v>0</v>
      </c>
      <c r="R394" s="34">
        <f t="shared" si="254"/>
        <v>500</v>
      </c>
      <c r="S394" s="490"/>
      <c r="T394" s="490"/>
      <c r="U394" s="490"/>
      <c r="V394" s="490"/>
      <c r="W394" s="490"/>
      <c r="X394" s="489"/>
      <c r="Y394" s="505"/>
      <c r="Z394" s="505"/>
      <c r="AA394" s="505"/>
      <c r="AB394" s="505"/>
      <c r="AC394" s="505"/>
      <c r="AD394" s="505"/>
      <c r="AE394" s="505"/>
      <c r="AF394" s="490">
        <v>500</v>
      </c>
      <c r="AG394" s="490"/>
      <c r="AH394" s="490"/>
      <c r="AI394" s="490"/>
      <c r="AJ394" s="490"/>
      <c r="AK394" s="490"/>
      <c r="AL394" s="490"/>
      <c r="AM394" s="490"/>
      <c r="AN394" s="490"/>
      <c r="AO394" s="490"/>
      <c r="AP394" s="490"/>
      <c r="AQ394" s="490"/>
      <c r="AR394" s="490"/>
      <c r="AS394" s="490"/>
      <c r="AT394" s="490"/>
      <c r="AU394" s="490"/>
      <c r="AV394" s="490"/>
      <c r="AW394" s="490"/>
      <c r="AX394" s="490"/>
      <c r="AY394" s="100"/>
      <c r="AZ394" s="48"/>
      <c r="BA394" s="48"/>
      <c r="BB394" s="48"/>
      <c r="BC394" s="48"/>
      <c r="BD394" s="47"/>
      <c r="BE394" s="47"/>
      <c r="BF394" s="47"/>
      <c r="BG394" s="47"/>
      <c r="BH394" s="47">
        <v>50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354"/>
      <c r="BT394" s="354"/>
      <c r="BU394" s="354"/>
      <c r="BV394" s="354"/>
      <c r="BW394" s="354"/>
      <c r="BX394" s="354"/>
      <c r="BY394" s="354"/>
      <c r="BZ394" s="354"/>
      <c r="CA394" s="354"/>
      <c r="CB394" s="354"/>
      <c r="CC394" s="354"/>
      <c r="CD394" s="354"/>
      <c r="CE394" s="354"/>
      <c r="CF394" s="354"/>
      <c r="CG394" s="354"/>
      <c r="CH394" s="354"/>
      <c r="CI394" s="354"/>
      <c r="CJ394" s="354"/>
      <c r="CK394" s="354"/>
      <c r="CL394" s="354"/>
      <c r="CM394" s="354"/>
      <c r="CN394" s="354"/>
      <c r="CO394" s="354"/>
      <c r="CP394" s="358"/>
      <c r="CQ394" s="48"/>
      <c r="CR394" s="354"/>
      <c r="CS394" s="354"/>
      <c r="CT394" s="355"/>
      <c r="CU394" s="354"/>
      <c r="CV394" s="354"/>
      <c r="CW394" s="354"/>
      <c r="CX394" s="354">
        <v>100</v>
      </c>
      <c r="CY394" s="354"/>
      <c r="CZ394" s="354"/>
      <c r="DA394" s="356"/>
      <c r="DB394" s="354"/>
      <c r="DC394" s="354"/>
      <c r="DD394" s="354"/>
      <c r="DE394" s="354"/>
      <c r="DF394" s="354"/>
      <c r="DG394" s="354"/>
      <c r="DH394" s="354"/>
      <c r="DI394" s="354"/>
      <c r="DJ394" s="354"/>
      <c r="DK394" s="354"/>
      <c r="DL394" s="354"/>
      <c r="DM394" s="354"/>
      <c r="DN394" s="354"/>
      <c r="DO394" s="354"/>
      <c r="DP394" s="354"/>
      <c r="DQ394" s="354"/>
      <c r="DR394" s="354"/>
      <c r="DS394" s="354"/>
      <c r="DT394" s="354"/>
      <c r="DU394" s="354"/>
      <c r="DV394" s="354"/>
      <c r="DW394" s="354"/>
      <c r="DX394" s="354"/>
      <c r="DY394" s="354"/>
      <c r="DZ394" s="357"/>
      <c r="EA394" s="356"/>
      <c r="EB394" s="356"/>
      <c r="EC394" s="356"/>
      <c r="ED394" s="356"/>
      <c r="EE394" s="358"/>
      <c r="EF394" s="48"/>
      <c r="EG394" s="46"/>
      <c r="EH394" s="46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8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354"/>
      <c r="FR394" s="354"/>
      <c r="FS394" s="354"/>
      <c r="FT394" s="354"/>
      <c r="FU394" s="354"/>
      <c r="FV394" s="354"/>
      <c r="FW394" s="354"/>
      <c r="FX394" s="354"/>
      <c r="FY394" s="354"/>
      <c r="FZ394" s="354"/>
      <c r="GA394" s="354"/>
      <c r="GB394" s="354"/>
      <c r="GC394" s="354"/>
      <c r="GD394" s="354"/>
      <c r="GE394" s="354"/>
      <c r="GF394" s="354"/>
      <c r="GG394" s="354"/>
      <c r="GH394" s="354"/>
      <c r="GI394" s="354"/>
      <c r="GJ394" s="354"/>
      <c r="GK394" s="354"/>
      <c r="GL394" s="354"/>
      <c r="GM394" s="354"/>
      <c r="GN394" s="354"/>
      <c r="GO394" s="354"/>
      <c r="GP394" s="354"/>
      <c r="GQ394" s="354"/>
      <c r="GR394" s="354"/>
      <c r="GS394" s="354"/>
      <c r="GT394" s="354"/>
      <c r="GU394" s="354"/>
      <c r="GV394" s="354"/>
      <c r="GW394" s="354"/>
      <c r="GX394" s="354"/>
      <c r="GY394" s="354"/>
      <c r="GZ394" s="354"/>
      <c r="HA394" s="354"/>
      <c r="HB394" s="354"/>
      <c r="HC394" s="354"/>
      <c r="HD394" s="354"/>
      <c r="HE394" s="354"/>
      <c r="HF394" s="354"/>
      <c r="HG394" s="354"/>
      <c r="HH394" s="354"/>
      <c r="HI394" s="354"/>
      <c r="HJ394" s="354"/>
      <c r="HK394" s="354"/>
      <c r="HL394" s="354"/>
      <c r="HM394" s="354"/>
      <c r="HN394" s="354"/>
      <c r="HO394" s="354"/>
      <c r="HP394" s="354"/>
      <c r="HQ394" s="354"/>
      <c r="HR394" s="354"/>
      <c r="HS394" s="354"/>
      <c r="HT394" s="354"/>
      <c r="HU394" s="354"/>
      <c r="HV394" s="354"/>
      <c r="HW394" s="354"/>
      <c r="HX394" s="354"/>
      <c r="HY394" s="354"/>
      <c r="HZ394" s="354"/>
      <c r="IA394" s="354"/>
      <c r="IB394" s="354"/>
      <c r="IC394" s="354"/>
      <c r="ID394" s="354"/>
      <c r="IE394" s="354"/>
      <c r="IF394" s="354"/>
      <c r="IG394" s="354"/>
      <c r="IH394" s="354"/>
      <c r="II394" s="354"/>
      <c r="IJ394" s="354"/>
      <c r="IK394" s="354"/>
      <c r="IL394" s="354"/>
      <c r="IM394" s="354"/>
      <c r="IN394" s="354"/>
      <c r="IO394" s="354"/>
      <c r="IP394" s="354"/>
      <c r="IQ394" s="354"/>
      <c r="IR394" s="50"/>
      <c r="IS394" s="47"/>
      <c r="IT394" s="47"/>
      <c r="IU394" s="47"/>
      <c r="IV394" s="47"/>
      <c r="IW394" s="47"/>
      <c r="IX394" s="47"/>
      <c r="IY394" s="47"/>
      <c r="IZ394" s="47"/>
      <c r="JA394" s="47"/>
      <c r="JB394" s="47"/>
      <c r="JC394" s="47"/>
      <c r="JD394" s="47"/>
      <c r="JE394" s="47"/>
      <c r="JF394" s="47"/>
      <c r="JG394" s="47"/>
      <c r="JH394" s="47"/>
      <c r="JI394" s="47"/>
      <c r="JJ394" s="47"/>
      <c r="JK394" s="47"/>
      <c r="JL394" s="354"/>
      <c r="JM394" s="354"/>
      <c r="JN394" s="354"/>
      <c r="JO394" s="354"/>
      <c r="JP394" s="354"/>
      <c r="JQ394" s="354"/>
      <c r="JR394" s="354"/>
      <c r="JS394" s="354"/>
      <c r="JT394" s="354"/>
      <c r="JU394" s="354"/>
      <c r="JV394" s="354"/>
      <c r="JW394" s="354"/>
      <c r="JX394" s="354"/>
      <c r="JY394" s="354"/>
      <c r="JZ394" s="354"/>
      <c r="KA394" s="354"/>
      <c r="KB394" s="354"/>
      <c r="KC394" s="354"/>
      <c r="KD394" s="354"/>
      <c r="KE394" s="354"/>
      <c r="KF394" s="354"/>
      <c r="KG394" s="354"/>
      <c r="KH394" s="354"/>
      <c r="KI394" s="354"/>
      <c r="KJ394" s="354"/>
      <c r="KK394" s="354"/>
      <c r="KL394" s="354"/>
      <c r="KM394" s="354"/>
      <c r="KN394" s="354"/>
      <c r="KO394" s="354"/>
      <c r="KP394" s="354"/>
      <c r="KQ394" s="354"/>
      <c r="KR394" s="354"/>
      <c r="KS394" s="354"/>
      <c r="KT394" s="354"/>
      <c r="KU394" s="354"/>
      <c r="KV394" s="51"/>
      <c r="KW394" s="47"/>
      <c r="KX394" s="47"/>
      <c r="KY394" s="47"/>
      <c r="KZ394" s="47"/>
      <c r="LA394" s="47"/>
      <c r="LB394" s="47"/>
      <c r="LC394" s="47"/>
      <c r="LD394" s="361"/>
      <c r="LE394" s="361"/>
      <c r="LF394" s="361"/>
      <c r="LG394" s="361"/>
      <c r="LH394" s="361"/>
      <c r="LI394" s="361"/>
      <c r="LJ394" s="361"/>
      <c r="LK394" s="361"/>
      <c r="LL394" s="361"/>
      <c r="LM394" s="361"/>
      <c r="LN394" s="361"/>
      <c r="LO394" s="361"/>
      <c r="LP394" s="361"/>
      <c r="LQ394" s="354"/>
      <c r="LR394" s="354"/>
      <c r="LS394" s="354"/>
      <c r="LT394" s="354"/>
      <c r="LU394" s="354"/>
      <c r="LV394" s="354"/>
      <c r="LW394" s="51"/>
      <c r="LX394" s="354"/>
      <c r="LY394" s="354"/>
      <c r="LZ394" s="354"/>
      <c r="MA394" s="354"/>
      <c r="MB394" s="363">
        <v>50</v>
      </c>
      <c r="MC394" s="363"/>
      <c r="MD394" s="354"/>
      <c r="ME394" s="354"/>
      <c r="MF394" s="354"/>
      <c r="MG394" s="354"/>
      <c r="MH394" s="354"/>
      <c r="MI394" s="354"/>
      <c r="MJ394" s="354"/>
      <c r="MK394" s="354"/>
      <c r="ML394" s="354"/>
      <c r="MM394" s="354"/>
      <c r="MN394" s="354"/>
      <c r="MO394" s="354"/>
      <c r="MP394" s="354"/>
      <c r="MQ394" s="354"/>
      <c r="MR394" s="354"/>
      <c r="MS394" s="51"/>
      <c r="MT394" s="364">
        <f t="shared" si="219"/>
        <v>0</v>
      </c>
      <c r="MU394" s="365">
        <f t="shared" si="220"/>
        <v>50</v>
      </c>
      <c r="MV394" s="366">
        <f t="shared" si="221"/>
        <v>50</v>
      </c>
      <c r="MW394" s="365"/>
      <c r="MX394" s="365"/>
      <c r="MY394" s="54"/>
      <c r="MZ394" s="708"/>
      <c r="NA394" s="708"/>
      <c r="NB394" s="709">
        <f t="shared" si="222"/>
        <v>0</v>
      </c>
      <c r="NC394" s="710"/>
      <c r="ND394" s="710">
        <v>5.8</v>
      </c>
      <c r="NE394" s="738" t="e">
        <f t="shared" si="248"/>
        <v>#DIV/0!</v>
      </c>
      <c r="NF394" s="739"/>
      <c r="NG394" s="739"/>
      <c r="NH394" s="739">
        <v>5.8</v>
      </c>
      <c r="NI394" s="740">
        <f t="shared" si="223"/>
        <v>1740</v>
      </c>
      <c r="NJ394" s="738"/>
      <c r="NK394" s="741"/>
      <c r="NL394" s="742">
        <v>44621</v>
      </c>
      <c r="NM394" s="739">
        <f ca="1" t="shared" si="224"/>
        <v>15.2</v>
      </c>
      <c r="NN394" s="739">
        <f ca="1" t="shared" si="225"/>
        <v>456</v>
      </c>
      <c r="NO394" s="739"/>
      <c r="NP394" s="739">
        <f t="shared" si="226"/>
        <v>50</v>
      </c>
      <c r="NQ394" s="761">
        <f t="shared" si="227"/>
        <v>0.333333333333333</v>
      </c>
      <c r="NR394" s="739">
        <f ca="1" t="shared" si="228"/>
        <v>0.266812865497076</v>
      </c>
      <c r="NS394" s="739">
        <f t="shared" si="229"/>
        <v>300</v>
      </c>
      <c r="NT394" s="739"/>
      <c r="NU394" s="739">
        <f ca="1" t="shared" si="230"/>
        <v>3.28947368421053</v>
      </c>
      <c r="NV394" s="769">
        <f ca="1" t="shared" si="231"/>
        <v>0.109649122807018</v>
      </c>
      <c r="NW394" s="769">
        <f ca="1" t="shared" si="232"/>
        <v>2736</v>
      </c>
      <c r="NX394" s="739"/>
      <c r="NY394" s="739"/>
      <c r="NZ394" s="739"/>
      <c r="OA394" s="739"/>
      <c r="OB394" s="739"/>
      <c r="OC394" s="739"/>
      <c r="OD394" s="739"/>
      <c r="OE394" s="743">
        <f t="shared" si="233"/>
        <v>0</v>
      </c>
      <c r="OF394" s="743">
        <f t="shared" si="234"/>
        <v>0</v>
      </c>
      <c r="OG394" s="743">
        <f t="shared" si="235"/>
        <v>0</v>
      </c>
      <c r="OH394" s="743">
        <f t="shared" si="236"/>
        <v>0</v>
      </c>
      <c r="OI394" s="743">
        <f t="shared" si="237"/>
        <v>0</v>
      </c>
      <c r="OJ394" s="739">
        <f t="shared" si="238"/>
        <v>0</v>
      </c>
      <c r="OK394" s="739">
        <f t="shared" si="239"/>
        <v>0</v>
      </c>
      <c r="OL394" s="739">
        <f t="shared" si="240"/>
        <v>0</v>
      </c>
      <c r="OM394" s="739">
        <f t="shared" si="241"/>
        <v>50</v>
      </c>
      <c r="ON394" s="739">
        <f t="shared" si="242"/>
        <v>0</v>
      </c>
      <c r="OO394" s="739">
        <f t="shared" si="243"/>
        <v>0</v>
      </c>
      <c r="OP394" s="739"/>
      <c r="OQ394" s="739">
        <f t="shared" si="244"/>
        <v>0</v>
      </c>
      <c r="OR394" s="739">
        <f t="shared" si="245"/>
        <v>50</v>
      </c>
      <c r="OS394" s="739">
        <f t="shared" si="246"/>
        <v>0</v>
      </c>
      <c r="OT394" s="739">
        <f t="shared" si="247"/>
        <v>0</v>
      </c>
      <c r="OU394" s="739"/>
      <c r="OV394" s="739"/>
      <c r="OW394" s="739"/>
      <c r="OX394" s="739"/>
      <c r="OY394" s="739"/>
      <c r="OZ394" s="739"/>
      <c r="PA394" s="739"/>
      <c r="PB394" s="739"/>
      <c r="PC394" s="739"/>
      <c r="PD394" s="739"/>
      <c r="PE394" s="739"/>
      <c r="PF394" s="739"/>
      <c r="PG394" s="739"/>
    </row>
    <row r="395" s="28" customFormat="1" customHeight="1" spans="1:423">
      <c r="A395" s="95" t="s">
        <v>1610</v>
      </c>
      <c r="B395" s="343">
        <v>2022</v>
      </c>
      <c r="C395" s="95" t="s">
        <v>1843</v>
      </c>
      <c r="D395" s="95" t="s">
        <v>1844</v>
      </c>
      <c r="E395" s="411"/>
      <c r="F395" s="116" t="s">
        <v>2241</v>
      </c>
      <c r="G395" s="112" t="s">
        <v>2242</v>
      </c>
      <c r="H395" s="113" t="s">
        <v>2243</v>
      </c>
      <c r="I395" s="99"/>
      <c r="J395" s="114"/>
      <c r="K395" s="456"/>
      <c r="L395" s="150">
        <f t="shared" si="251"/>
        <v>200</v>
      </c>
      <c r="M395" s="151">
        <f t="shared" si="252"/>
        <v>200</v>
      </c>
      <c r="N395" s="810"/>
      <c r="O395" s="35"/>
      <c r="P395" s="157"/>
      <c r="Q395" s="154">
        <f t="shared" si="253"/>
        <v>0</v>
      </c>
      <c r="R395" s="34">
        <f t="shared" si="254"/>
        <v>500</v>
      </c>
      <c r="S395" s="490"/>
      <c r="T395" s="490"/>
      <c r="U395" s="490"/>
      <c r="V395" s="490"/>
      <c r="W395" s="490"/>
      <c r="X395" s="489"/>
      <c r="Y395" s="505"/>
      <c r="Z395" s="505"/>
      <c r="AA395" s="505"/>
      <c r="AB395" s="505"/>
      <c r="AC395" s="505"/>
      <c r="AD395" s="505"/>
      <c r="AE395" s="505"/>
      <c r="AF395" s="490">
        <v>500</v>
      </c>
      <c r="AG395" s="490"/>
      <c r="AH395" s="490"/>
      <c r="AI395" s="490"/>
      <c r="AJ395" s="490"/>
      <c r="AK395" s="490"/>
      <c r="AL395" s="490"/>
      <c r="AM395" s="490"/>
      <c r="AN395" s="490"/>
      <c r="AO395" s="490"/>
      <c r="AP395" s="490"/>
      <c r="AQ395" s="490"/>
      <c r="AR395" s="490"/>
      <c r="AS395" s="490"/>
      <c r="AT395" s="490"/>
      <c r="AU395" s="490"/>
      <c r="AV395" s="490"/>
      <c r="AW395" s="490"/>
      <c r="AX395" s="490"/>
      <c r="AY395" s="100"/>
      <c r="AZ395" s="48"/>
      <c r="BA395" s="48"/>
      <c r="BB395" s="48"/>
      <c r="BC395" s="48"/>
      <c r="BD395" s="47"/>
      <c r="BE395" s="47"/>
      <c r="BF395" s="47"/>
      <c r="BG395" s="47"/>
      <c r="BH395" s="47">
        <v>50</v>
      </c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354"/>
      <c r="BT395" s="354"/>
      <c r="BU395" s="354"/>
      <c r="BV395" s="354"/>
      <c r="BW395" s="354"/>
      <c r="BX395" s="354"/>
      <c r="BY395" s="354"/>
      <c r="BZ395" s="354"/>
      <c r="CA395" s="354"/>
      <c r="CB395" s="354"/>
      <c r="CC395" s="354"/>
      <c r="CD395" s="354"/>
      <c r="CE395" s="354"/>
      <c r="CF395" s="354"/>
      <c r="CG395" s="354"/>
      <c r="CH395" s="354"/>
      <c r="CI395" s="354"/>
      <c r="CJ395" s="354"/>
      <c r="CK395" s="354"/>
      <c r="CL395" s="354"/>
      <c r="CM395" s="354"/>
      <c r="CN395" s="354"/>
      <c r="CO395" s="354"/>
      <c r="CP395" s="358"/>
      <c r="CQ395" s="48"/>
      <c r="CR395" s="354"/>
      <c r="CS395" s="354"/>
      <c r="CT395" s="355"/>
      <c r="CU395" s="354"/>
      <c r="CV395" s="354"/>
      <c r="CW395" s="354"/>
      <c r="CX395" s="354">
        <v>200</v>
      </c>
      <c r="CY395" s="354"/>
      <c r="CZ395" s="354"/>
      <c r="DA395" s="356"/>
      <c r="DB395" s="354"/>
      <c r="DC395" s="354"/>
      <c r="DD395" s="354"/>
      <c r="DE395" s="354"/>
      <c r="DF395" s="354"/>
      <c r="DG395" s="354"/>
      <c r="DH395" s="354"/>
      <c r="DI395" s="354"/>
      <c r="DJ395" s="354"/>
      <c r="DK395" s="354"/>
      <c r="DL395" s="354"/>
      <c r="DM395" s="354"/>
      <c r="DN395" s="354"/>
      <c r="DO395" s="354"/>
      <c r="DP395" s="354"/>
      <c r="DQ395" s="354"/>
      <c r="DR395" s="354"/>
      <c r="DS395" s="354"/>
      <c r="DT395" s="354"/>
      <c r="DU395" s="354"/>
      <c r="DV395" s="354"/>
      <c r="DW395" s="354"/>
      <c r="DX395" s="354"/>
      <c r="DY395" s="354"/>
      <c r="DZ395" s="357"/>
      <c r="EA395" s="356"/>
      <c r="EB395" s="356"/>
      <c r="EC395" s="356"/>
      <c r="ED395" s="356"/>
      <c r="EE395" s="358"/>
      <c r="EF395" s="48"/>
      <c r="EG395" s="46"/>
      <c r="EH395" s="46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8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354"/>
      <c r="FR395" s="354"/>
      <c r="FS395" s="354"/>
      <c r="FT395" s="354"/>
      <c r="FU395" s="354"/>
      <c r="FV395" s="354"/>
      <c r="FW395" s="354"/>
      <c r="FX395" s="354"/>
      <c r="FY395" s="354"/>
      <c r="FZ395" s="354"/>
      <c r="GA395" s="354"/>
      <c r="GB395" s="354"/>
      <c r="GC395" s="354"/>
      <c r="GD395" s="354"/>
      <c r="GE395" s="354"/>
      <c r="GF395" s="354"/>
      <c r="GG395" s="354"/>
      <c r="GH395" s="354"/>
      <c r="GI395" s="354"/>
      <c r="GJ395" s="354"/>
      <c r="GK395" s="354"/>
      <c r="GL395" s="354"/>
      <c r="GM395" s="354"/>
      <c r="GN395" s="354"/>
      <c r="GO395" s="354"/>
      <c r="GP395" s="354"/>
      <c r="GQ395" s="354"/>
      <c r="GR395" s="354"/>
      <c r="GS395" s="354"/>
      <c r="GT395" s="354"/>
      <c r="GU395" s="354"/>
      <c r="GV395" s="354"/>
      <c r="GW395" s="354"/>
      <c r="GX395" s="354"/>
      <c r="GY395" s="354"/>
      <c r="GZ395" s="354"/>
      <c r="HA395" s="354"/>
      <c r="HB395" s="354"/>
      <c r="HC395" s="354"/>
      <c r="HD395" s="354"/>
      <c r="HE395" s="354"/>
      <c r="HF395" s="354"/>
      <c r="HG395" s="354"/>
      <c r="HH395" s="354"/>
      <c r="HI395" s="354"/>
      <c r="HJ395" s="354"/>
      <c r="HK395" s="354"/>
      <c r="HL395" s="354"/>
      <c r="HM395" s="354"/>
      <c r="HN395" s="354"/>
      <c r="HO395" s="354"/>
      <c r="HP395" s="354"/>
      <c r="HQ395" s="354"/>
      <c r="HR395" s="354"/>
      <c r="HS395" s="354"/>
      <c r="HT395" s="354"/>
      <c r="HU395" s="354"/>
      <c r="HV395" s="354"/>
      <c r="HW395" s="354"/>
      <c r="HX395" s="354"/>
      <c r="HY395" s="354"/>
      <c r="HZ395" s="354"/>
      <c r="IA395" s="354"/>
      <c r="IB395" s="354"/>
      <c r="IC395" s="354"/>
      <c r="ID395" s="354"/>
      <c r="IE395" s="354"/>
      <c r="IF395" s="354"/>
      <c r="IG395" s="354"/>
      <c r="IH395" s="354"/>
      <c r="II395" s="354"/>
      <c r="IJ395" s="354"/>
      <c r="IK395" s="354"/>
      <c r="IL395" s="354"/>
      <c r="IM395" s="354"/>
      <c r="IN395" s="354"/>
      <c r="IO395" s="354"/>
      <c r="IP395" s="354"/>
      <c r="IQ395" s="354"/>
      <c r="IR395" s="50"/>
      <c r="IS395" s="47"/>
      <c r="IT395" s="47"/>
      <c r="IU395" s="47"/>
      <c r="IV395" s="47"/>
      <c r="IW395" s="47"/>
      <c r="IX395" s="47"/>
      <c r="IY395" s="47"/>
      <c r="IZ395" s="47"/>
      <c r="JA395" s="47"/>
      <c r="JB395" s="47"/>
      <c r="JC395" s="47"/>
      <c r="JD395" s="47"/>
      <c r="JE395" s="47"/>
      <c r="JF395" s="47"/>
      <c r="JG395" s="47"/>
      <c r="JH395" s="47"/>
      <c r="JI395" s="47"/>
      <c r="JJ395" s="47"/>
      <c r="JK395" s="47"/>
      <c r="JL395" s="354"/>
      <c r="JM395" s="354"/>
      <c r="JN395" s="354"/>
      <c r="JO395" s="354"/>
      <c r="JP395" s="354"/>
      <c r="JQ395" s="354"/>
      <c r="JR395" s="354"/>
      <c r="JS395" s="354"/>
      <c r="JT395" s="354"/>
      <c r="JU395" s="354"/>
      <c r="JV395" s="354"/>
      <c r="JW395" s="354"/>
      <c r="JX395" s="354"/>
      <c r="JY395" s="354"/>
      <c r="JZ395" s="354"/>
      <c r="KA395" s="354"/>
      <c r="KB395" s="354"/>
      <c r="KC395" s="354"/>
      <c r="KD395" s="354"/>
      <c r="KE395" s="354"/>
      <c r="KF395" s="354"/>
      <c r="KG395" s="354"/>
      <c r="KH395" s="354"/>
      <c r="KI395" s="354"/>
      <c r="KJ395" s="354"/>
      <c r="KK395" s="354"/>
      <c r="KL395" s="354"/>
      <c r="KM395" s="354"/>
      <c r="KN395" s="354"/>
      <c r="KO395" s="354"/>
      <c r="KP395" s="354"/>
      <c r="KQ395" s="354"/>
      <c r="KR395" s="354"/>
      <c r="KS395" s="354"/>
      <c r="KT395" s="354"/>
      <c r="KU395" s="354"/>
      <c r="KV395" s="51"/>
      <c r="KW395" s="47"/>
      <c r="KX395" s="47"/>
      <c r="KY395" s="47"/>
      <c r="KZ395" s="47"/>
      <c r="LA395" s="47"/>
      <c r="LB395" s="47"/>
      <c r="LC395" s="47"/>
      <c r="LD395" s="361"/>
      <c r="LE395" s="361"/>
      <c r="LF395" s="361"/>
      <c r="LG395" s="361"/>
      <c r="LH395" s="361"/>
      <c r="LI395" s="361"/>
      <c r="LJ395" s="361"/>
      <c r="LK395" s="361"/>
      <c r="LL395" s="361"/>
      <c r="LM395" s="361"/>
      <c r="LN395" s="361"/>
      <c r="LO395" s="361"/>
      <c r="LP395" s="361"/>
      <c r="LQ395" s="354"/>
      <c r="LR395" s="354"/>
      <c r="LS395" s="354"/>
      <c r="LT395" s="354"/>
      <c r="LU395" s="354"/>
      <c r="LV395" s="354"/>
      <c r="LW395" s="51"/>
      <c r="LX395" s="354"/>
      <c r="LY395" s="354"/>
      <c r="LZ395" s="354"/>
      <c r="MA395" s="354"/>
      <c r="MB395" s="363">
        <v>50</v>
      </c>
      <c r="MC395" s="363"/>
      <c r="MD395" s="354"/>
      <c r="ME395" s="354"/>
      <c r="MF395" s="354"/>
      <c r="MG395" s="354"/>
      <c r="MH395" s="354"/>
      <c r="MI395" s="354"/>
      <c r="MJ395" s="354"/>
      <c r="MK395" s="354"/>
      <c r="ML395" s="354"/>
      <c r="MM395" s="354"/>
      <c r="MN395" s="354"/>
      <c r="MO395" s="354"/>
      <c r="MP395" s="354"/>
      <c r="MQ395" s="354"/>
      <c r="MR395" s="354"/>
      <c r="MS395" s="51"/>
      <c r="MT395" s="364">
        <f t="shared" si="219"/>
        <v>0</v>
      </c>
      <c r="MU395" s="365">
        <f t="shared" si="220"/>
        <v>50</v>
      </c>
      <c r="MV395" s="366">
        <f t="shared" si="221"/>
        <v>50</v>
      </c>
      <c r="MW395" s="365"/>
      <c r="MX395" s="365"/>
      <c r="MY395" s="54"/>
      <c r="MZ395" s="708"/>
      <c r="NA395" s="708"/>
      <c r="NB395" s="709">
        <f t="shared" si="222"/>
        <v>0</v>
      </c>
      <c r="NC395" s="710"/>
      <c r="ND395" s="710">
        <v>4.5</v>
      </c>
      <c r="NE395" s="738" t="e">
        <f t="shared" si="248"/>
        <v>#DIV/0!</v>
      </c>
      <c r="NF395" s="739"/>
      <c r="NG395" s="739"/>
      <c r="NH395" s="739">
        <v>4.5</v>
      </c>
      <c r="NI395" s="740">
        <f t="shared" si="223"/>
        <v>900</v>
      </c>
      <c r="NJ395" s="738"/>
      <c r="NK395" s="741"/>
      <c r="NL395" s="742">
        <v>44621</v>
      </c>
      <c r="NM395" s="739">
        <f ca="1" t="shared" si="224"/>
        <v>15.2</v>
      </c>
      <c r="NN395" s="739">
        <f ca="1" t="shared" si="225"/>
        <v>456</v>
      </c>
      <c r="NO395" s="739"/>
      <c r="NP395" s="739">
        <f t="shared" si="226"/>
        <v>50</v>
      </c>
      <c r="NQ395" s="761">
        <f t="shared" si="227"/>
        <v>0.5</v>
      </c>
      <c r="NR395" s="739">
        <f ca="1" t="shared" si="228"/>
        <v>0.400219298245614</v>
      </c>
      <c r="NS395" s="739">
        <f t="shared" si="229"/>
        <v>200</v>
      </c>
      <c r="NT395" s="739"/>
      <c r="NU395" s="739">
        <f ca="1" t="shared" si="230"/>
        <v>3.28947368421053</v>
      </c>
      <c r="NV395" s="769">
        <f ca="1" t="shared" si="231"/>
        <v>0.109649122807018</v>
      </c>
      <c r="NW395" s="769">
        <f ca="1" t="shared" si="232"/>
        <v>1824</v>
      </c>
      <c r="NX395" s="739"/>
      <c r="NY395" s="739"/>
      <c r="NZ395" s="739"/>
      <c r="OA395" s="739"/>
      <c r="OB395" s="739"/>
      <c r="OC395" s="739"/>
      <c r="OD395" s="739"/>
      <c r="OE395" s="743">
        <f t="shared" si="233"/>
        <v>0</v>
      </c>
      <c r="OF395" s="743">
        <f t="shared" si="234"/>
        <v>0</v>
      </c>
      <c r="OG395" s="743">
        <f t="shared" si="235"/>
        <v>0</v>
      </c>
      <c r="OH395" s="743">
        <f t="shared" si="236"/>
        <v>0</v>
      </c>
      <c r="OI395" s="743">
        <f t="shared" si="237"/>
        <v>0</v>
      </c>
      <c r="OJ395" s="739">
        <f t="shared" si="238"/>
        <v>0</v>
      </c>
      <c r="OK395" s="739">
        <f t="shared" si="239"/>
        <v>0</v>
      </c>
      <c r="OL395" s="739">
        <f t="shared" si="240"/>
        <v>0</v>
      </c>
      <c r="OM395" s="739">
        <f t="shared" si="241"/>
        <v>50</v>
      </c>
      <c r="ON395" s="739">
        <f t="shared" si="242"/>
        <v>0</v>
      </c>
      <c r="OO395" s="739">
        <f t="shared" si="243"/>
        <v>0</v>
      </c>
      <c r="OP395" s="739"/>
      <c r="OQ395" s="739">
        <f t="shared" si="244"/>
        <v>0</v>
      </c>
      <c r="OR395" s="739">
        <f t="shared" si="245"/>
        <v>50</v>
      </c>
      <c r="OS395" s="739">
        <f t="shared" si="246"/>
        <v>0</v>
      </c>
      <c r="OT395" s="739">
        <f t="shared" si="247"/>
        <v>0</v>
      </c>
      <c r="OU395" s="739"/>
      <c r="OV395" s="739"/>
      <c r="OW395" s="739"/>
      <c r="OX395" s="739"/>
      <c r="OY395" s="739"/>
      <c r="OZ395" s="739"/>
      <c r="PA395" s="739"/>
      <c r="PB395" s="739"/>
      <c r="PC395" s="739"/>
      <c r="PD395" s="739"/>
      <c r="PE395" s="739"/>
      <c r="PF395" s="739"/>
      <c r="PG395" s="739"/>
    </row>
    <row r="396" s="28" customFormat="1" customHeight="1" spans="1:439">
      <c r="A396" s="847" t="s">
        <v>2306</v>
      </c>
      <c r="B396" s="343">
        <v>2019</v>
      </c>
      <c r="C396" s="95" t="s">
        <v>2166</v>
      </c>
      <c r="D396" s="95" t="s">
        <v>2301</v>
      </c>
      <c r="E396" s="411"/>
      <c r="F396" s="290" t="s">
        <v>2346</v>
      </c>
      <c r="G396" s="112" t="s">
        <v>768</v>
      </c>
      <c r="H396" s="113" t="s">
        <v>769</v>
      </c>
      <c r="I396" s="99">
        <f t="shared" ref="I396:I459" si="255">L396-J396</f>
        <v>0</v>
      </c>
      <c r="J396" s="100">
        <v>0</v>
      </c>
      <c r="K396" s="454">
        <v>0</v>
      </c>
      <c r="L396" s="150">
        <f t="shared" si="251"/>
        <v>0</v>
      </c>
      <c r="M396" s="151">
        <f t="shared" si="252"/>
        <v>0</v>
      </c>
      <c r="N396" s="455"/>
      <c r="O396" s="35">
        <v>0</v>
      </c>
      <c r="P396" s="157"/>
      <c r="Q396" s="154">
        <f t="shared" si="253"/>
        <v>0</v>
      </c>
      <c r="R396" s="34">
        <f t="shared" si="254"/>
        <v>0</v>
      </c>
      <c r="S396" s="490"/>
      <c r="T396" s="490"/>
      <c r="U396" s="490"/>
      <c r="V396" s="490"/>
      <c r="W396" s="490"/>
      <c r="X396" s="489"/>
      <c r="Y396" s="505"/>
      <c r="Z396" s="505"/>
      <c r="AA396" s="505"/>
      <c r="AB396" s="505"/>
      <c r="AC396" s="505"/>
      <c r="AD396" s="505"/>
      <c r="AE396" s="505"/>
      <c r="AF396" s="490"/>
      <c r="AG396" s="490"/>
      <c r="AH396" s="490"/>
      <c r="AI396" s="490"/>
      <c r="AJ396" s="490"/>
      <c r="AK396" s="490"/>
      <c r="AL396" s="490"/>
      <c r="AM396" s="490"/>
      <c r="AN396" s="490"/>
      <c r="AO396" s="490"/>
      <c r="AP396" s="490"/>
      <c r="AQ396" s="490"/>
      <c r="AR396" s="490"/>
      <c r="AS396" s="490"/>
      <c r="AT396" s="490"/>
      <c r="AU396" s="490"/>
      <c r="AV396" s="490"/>
      <c r="AW396" s="490"/>
      <c r="AX396" s="490"/>
      <c r="AY396" s="100"/>
      <c r="AZ396" s="48"/>
      <c r="BA396" s="48"/>
      <c r="BB396" s="48"/>
      <c r="BC396" s="48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354"/>
      <c r="BT396" s="354"/>
      <c r="BU396" s="354"/>
      <c r="BV396" s="354"/>
      <c r="BW396" s="354"/>
      <c r="BX396" s="354"/>
      <c r="BY396" s="354"/>
      <c r="BZ396" s="354"/>
      <c r="CA396" s="354"/>
      <c r="CB396" s="354"/>
      <c r="CC396" s="354"/>
      <c r="CD396" s="354"/>
      <c r="CE396" s="354"/>
      <c r="CF396" s="354"/>
      <c r="CG396" s="354"/>
      <c r="CH396" s="354"/>
      <c r="CI396" s="354"/>
      <c r="CJ396" s="354"/>
      <c r="CK396" s="354"/>
      <c r="CL396" s="354"/>
      <c r="CM396" s="354"/>
      <c r="CN396" s="354"/>
      <c r="CO396" s="354"/>
      <c r="CP396" s="358"/>
      <c r="CQ396" s="48"/>
      <c r="CR396" s="354"/>
      <c r="CS396" s="354"/>
      <c r="CT396" s="355"/>
      <c r="CU396" s="354"/>
      <c r="CV396" s="354"/>
      <c r="CW396" s="354"/>
      <c r="CX396" s="354"/>
      <c r="CY396" s="354"/>
      <c r="CZ396" s="354"/>
      <c r="DA396" s="356">
        <v>-5</v>
      </c>
      <c r="DB396" s="354"/>
      <c r="DC396" s="354"/>
      <c r="DD396" s="354"/>
      <c r="DE396" s="354"/>
      <c r="DF396" s="354"/>
      <c r="DG396" s="354"/>
      <c r="DH396" s="354"/>
      <c r="DI396" s="354"/>
      <c r="DJ396" s="354"/>
      <c r="DK396" s="354"/>
      <c r="DL396" s="354"/>
      <c r="DM396" s="354"/>
      <c r="DN396" s="354"/>
      <c r="DO396" s="354"/>
      <c r="DP396" s="354"/>
      <c r="DQ396" s="354"/>
      <c r="DR396" s="354"/>
      <c r="DS396" s="354"/>
      <c r="DT396" s="354"/>
      <c r="DU396" s="354"/>
      <c r="DV396" s="354"/>
      <c r="DW396" s="354"/>
      <c r="DX396" s="354"/>
      <c r="DY396" s="354"/>
      <c r="DZ396" s="357"/>
      <c r="EA396" s="356">
        <v>-10</v>
      </c>
      <c r="EB396" s="356"/>
      <c r="EC396" s="356"/>
      <c r="ED396" s="356">
        <v>15</v>
      </c>
      <c r="EE396" s="358"/>
      <c r="EF396" s="48"/>
      <c r="EG396" s="46"/>
      <c r="EH396" s="46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8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354"/>
      <c r="FR396" s="354"/>
      <c r="FS396" s="354"/>
      <c r="FT396" s="354"/>
      <c r="FU396" s="354"/>
      <c r="FV396" s="354"/>
      <c r="FW396" s="354"/>
      <c r="FX396" s="354"/>
      <c r="FY396" s="354"/>
      <c r="FZ396" s="354"/>
      <c r="GA396" s="354"/>
      <c r="GB396" s="354"/>
      <c r="GC396" s="354"/>
      <c r="GD396" s="354"/>
      <c r="GE396" s="354"/>
      <c r="GF396" s="354"/>
      <c r="GG396" s="354"/>
      <c r="GH396" s="354"/>
      <c r="GI396" s="354"/>
      <c r="GJ396" s="354"/>
      <c r="GK396" s="354"/>
      <c r="GL396" s="354"/>
      <c r="GM396" s="354"/>
      <c r="GN396" s="354"/>
      <c r="GO396" s="354"/>
      <c r="GP396" s="354"/>
      <c r="GQ396" s="354"/>
      <c r="GR396" s="354"/>
      <c r="GS396" s="354"/>
      <c r="GT396" s="354"/>
      <c r="GU396" s="354"/>
      <c r="GV396" s="354"/>
      <c r="GW396" s="354"/>
      <c r="GX396" s="354"/>
      <c r="GY396" s="354"/>
      <c r="GZ396" s="354"/>
      <c r="HA396" s="354"/>
      <c r="HB396" s="354"/>
      <c r="HC396" s="354"/>
      <c r="HD396" s="354"/>
      <c r="HE396" s="354"/>
      <c r="HF396" s="354"/>
      <c r="HG396" s="354"/>
      <c r="HH396" s="354"/>
      <c r="HI396" s="354"/>
      <c r="HJ396" s="354"/>
      <c r="HK396" s="354"/>
      <c r="HL396" s="354"/>
      <c r="HM396" s="354"/>
      <c r="HN396" s="354"/>
      <c r="HO396" s="354"/>
      <c r="HP396" s="354"/>
      <c r="HQ396" s="354"/>
      <c r="HR396" s="354"/>
      <c r="HS396" s="354"/>
      <c r="HT396" s="354"/>
      <c r="HU396" s="354"/>
      <c r="HV396" s="354"/>
      <c r="HW396" s="354"/>
      <c r="HX396" s="354"/>
      <c r="HY396" s="354"/>
      <c r="HZ396" s="354"/>
      <c r="IA396" s="354"/>
      <c r="IB396" s="354"/>
      <c r="IC396" s="354"/>
      <c r="ID396" s="354"/>
      <c r="IE396" s="354"/>
      <c r="IF396" s="354"/>
      <c r="IG396" s="354"/>
      <c r="IH396" s="354"/>
      <c r="II396" s="354"/>
      <c r="IJ396" s="354"/>
      <c r="IK396" s="354"/>
      <c r="IL396" s="354"/>
      <c r="IM396" s="354"/>
      <c r="IN396" s="354"/>
      <c r="IO396" s="354"/>
      <c r="IP396" s="354"/>
      <c r="IQ396" s="354"/>
      <c r="IR396" s="50"/>
      <c r="IS396" s="47"/>
      <c r="IT396" s="47"/>
      <c r="IU396" s="47"/>
      <c r="IV396" s="47"/>
      <c r="IW396" s="47"/>
      <c r="IX396" s="47"/>
      <c r="IY396" s="47"/>
      <c r="IZ396" s="47"/>
      <c r="JA396" s="47"/>
      <c r="JB396" s="47"/>
      <c r="JC396" s="47"/>
      <c r="JD396" s="47"/>
      <c r="JE396" s="47"/>
      <c r="JF396" s="47"/>
      <c r="JG396" s="47"/>
      <c r="JH396" s="47"/>
      <c r="JI396" s="47"/>
      <c r="JJ396" s="47"/>
      <c r="JK396" s="47"/>
      <c r="JL396" s="354"/>
      <c r="JM396" s="354"/>
      <c r="JN396" s="354"/>
      <c r="JO396" s="354"/>
      <c r="JP396" s="354"/>
      <c r="JQ396" s="354"/>
      <c r="JR396" s="354"/>
      <c r="JS396" s="354"/>
      <c r="JT396" s="354"/>
      <c r="JU396" s="354"/>
      <c r="JV396" s="354"/>
      <c r="JW396" s="354"/>
      <c r="JX396" s="354"/>
      <c r="JY396" s="354"/>
      <c r="JZ396" s="354"/>
      <c r="KA396" s="354"/>
      <c r="KB396" s="354"/>
      <c r="KC396" s="354"/>
      <c r="KD396" s="354"/>
      <c r="KE396" s="354"/>
      <c r="KF396" s="354"/>
      <c r="KG396" s="354"/>
      <c r="KH396" s="354"/>
      <c r="KI396" s="354"/>
      <c r="KJ396" s="354"/>
      <c r="KK396" s="354"/>
      <c r="KL396" s="354"/>
      <c r="KM396" s="354"/>
      <c r="KN396" s="354"/>
      <c r="KO396" s="354"/>
      <c r="KP396" s="354"/>
      <c r="KQ396" s="354"/>
      <c r="KR396" s="354"/>
      <c r="KS396" s="354"/>
      <c r="KT396" s="354"/>
      <c r="KU396" s="354"/>
      <c r="KV396" s="51"/>
      <c r="KW396" s="47"/>
      <c r="KX396" s="47"/>
      <c r="KY396" s="47"/>
      <c r="KZ396" s="47"/>
      <c r="LA396" s="47"/>
      <c r="LB396" s="47"/>
      <c r="LC396" s="47"/>
      <c r="LD396" s="361"/>
      <c r="LE396" s="361"/>
      <c r="LF396" s="361"/>
      <c r="LG396" s="361"/>
      <c r="LH396" s="361"/>
      <c r="LI396" s="361"/>
      <c r="LJ396" s="361"/>
      <c r="LK396" s="361"/>
      <c r="LL396" s="361"/>
      <c r="LM396" s="361"/>
      <c r="LN396" s="361"/>
      <c r="LO396" s="361"/>
      <c r="LP396" s="361"/>
      <c r="LQ396" s="354"/>
      <c r="LR396" s="354"/>
      <c r="LS396" s="354"/>
      <c r="LT396" s="354"/>
      <c r="LU396" s="354"/>
      <c r="LV396" s="354"/>
      <c r="LW396" s="51"/>
      <c r="LX396" s="354"/>
      <c r="LY396" s="354"/>
      <c r="LZ396" s="354"/>
      <c r="MA396" s="354"/>
      <c r="MB396" s="363"/>
      <c r="MC396" s="363"/>
      <c r="MD396" s="354"/>
      <c r="ME396" s="354"/>
      <c r="MF396" s="354"/>
      <c r="MG396" s="354"/>
      <c r="MH396" s="354"/>
      <c r="MI396" s="354"/>
      <c r="MJ396" s="354"/>
      <c r="MK396" s="354"/>
      <c r="ML396" s="354"/>
      <c r="MM396" s="354"/>
      <c r="MN396" s="354"/>
      <c r="MO396" s="354"/>
      <c r="MP396" s="354"/>
      <c r="MQ396" s="354"/>
      <c r="MR396" s="354"/>
      <c r="MS396" s="51"/>
      <c r="MT396" s="364">
        <f t="shared" ref="MT396:MT459" si="256">SUM(EF396:IR396)</f>
        <v>0</v>
      </c>
      <c r="MU396" s="365">
        <f t="shared" ref="MU396:MU459" si="257">SUM(IS396:MS396)</f>
        <v>0</v>
      </c>
      <c r="MV396" s="366">
        <f t="shared" ref="MV396:MV459" si="258">MU396+MT396</f>
        <v>0</v>
      </c>
      <c r="MW396" s="365">
        <v>2140</v>
      </c>
      <c r="MX396" s="365">
        <v>4400</v>
      </c>
      <c r="MY396" s="54"/>
      <c r="MZ396" s="708"/>
      <c r="NA396" s="708">
        <v>1.2</v>
      </c>
      <c r="NB396" s="709">
        <f t="shared" ref="NB396:NB459" si="259">NA396*NP396</f>
        <v>0</v>
      </c>
      <c r="NC396" s="710"/>
      <c r="ND396" s="710">
        <v>8.73</v>
      </c>
      <c r="NE396" s="738">
        <f t="shared" si="248"/>
        <v>-0.085820895522388</v>
      </c>
      <c r="NF396" s="739"/>
      <c r="NG396" s="739">
        <v>3000</v>
      </c>
      <c r="NH396" s="739">
        <v>8.73</v>
      </c>
      <c r="NI396" s="740">
        <f t="shared" ref="NI396:NI459" si="260">ND396*NS396</f>
        <v>0</v>
      </c>
      <c r="NJ396" s="738">
        <f t="shared" ref="NJ396:NJ404" si="261">1-NH396/6.7/NA396</f>
        <v>-0.085820895522388</v>
      </c>
      <c r="NK396" s="741"/>
      <c r="NL396" s="742">
        <v>44562</v>
      </c>
      <c r="NM396" s="739">
        <f ca="1" t="shared" ref="NM396:NM459" si="262">NN396/30</f>
        <v>17.1666666666667</v>
      </c>
      <c r="NN396" s="739">
        <f ca="1" t="shared" ref="NN396:NN459" si="263">DATEDIF(NL396,TODAY(),"D")</f>
        <v>515</v>
      </c>
      <c r="NO396" s="739">
        <v>0</v>
      </c>
      <c r="NP396" s="739">
        <f t="shared" ref="NP396:NP459" si="264">MV396</f>
        <v>0</v>
      </c>
      <c r="NQ396" s="761" t="e">
        <f t="shared" ref="NQ396:NQ459" si="265">NP396/((NO396+NS396)/2)</f>
        <v>#DIV/0!</v>
      </c>
      <c r="NR396" s="739" t="e">
        <f ca="1" t="shared" ref="NR396:NR459" si="266">NQ396/NN396*365</f>
        <v>#DIV/0!</v>
      </c>
      <c r="NS396" s="739">
        <f t="shared" ref="NS396:NS459" si="267">L396</f>
        <v>0</v>
      </c>
      <c r="NT396" s="739"/>
      <c r="NU396" s="739">
        <f ca="1" t="shared" ref="NU396:NU459" si="268">NP396/NM396</f>
        <v>0</v>
      </c>
      <c r="NV396" s="769">
        <f ca="1" t="shared" ref="NV396:NV459" si="269">NP396/NN396</f>
        <v>0</v>
      </c>
      <c r="NW396" s="769" t="e">
        <f ca="1" t="shared" ref="NW396:NW459" si="270">NS396/NV396</f>
        <v>#DIV/0!</v>
      </c>
      <c r="NX396" s="739"/>
      <c r="NY396" s="739"/>
      <c r="NZ396" s="739"/>
      <c r="OA396" s="739"/>
      <c r="OB396" s="739"/>
      <c r="OC396" s="739"/>
      <c r="OD396" s="739"/>
      <c r="OE396" s="743">
        <f t="shared" ref="OE396:OE459" si="271">KW396+IS396+IT396+ET396+EP396+EN396+EM396+EL396+EK396+EJ396+EI396+EH396+EG396+EF396</f>
        <v>0</v>
      </c>
      <c r="OF396" s="743">
        <f t="shared" ref="OF396:OF459" si="272">LA396+KZ396+KY396+KX396+IW396+IV396+IU396+EV396+ER396+EO396</f>
        <v>0</v>
      </c>
      <c r="OG396" s="743">
        <f t="shared" ref="OG396:OG459" si="273">LY396+LX396+LG396+LF396+LE396+LD396+LC396+LB396+IY396+IX396+FG396+FF396+FE396+FC396+FB396+FA396+EZ396+EX396+EW396+ES396+FI396</f>
        <v>0</v>
      </c>
      <c r="OH396" s="743">
        <f t="shared" ref="OH396:OH459" si="274">LH396+JD396+JB396+JA396+IZ396+FT396+FM396+FL396+FK396+FJ396+FH396+FD396</f>
        <v>0</v>
      </c>
      <c r="OI396" s="743">
        <f t="shared" ref="OI396:OI459" si="275">JH396+JG396+JF396+GD396+FV396+FU396+FR396+FO396+FR396+FW396+FS396</f>
        <v>0</v>
      </c>
      <c r="OJ396" s="739">
        <f t="shared" ref="OJ396:OJ459" si="276">JI396+GQ396+GP396+GO396+GM396+GK396+GJ396+GI396+GH396+GG396+GF396+GE396+GB396+GA396+FZ396+FY396+FX396+FP396</f>
        <v>0</v>
      </c>
      <c r="OK396" s="739">
        <f t="shared" ref="OK396:OK459" si="277">LZ396+LM396+LL396+LK396+LJ396+LI396+JU396+JT396+JS396+JR396+JQ396+JP396+JO396+JN396+JM396+JL396+JK396+JJ396+GW396+GV396+GU396+GT396+GR396+GN396</f>
        <v>0</v>
      </c>
      <c r="OL396" s="739">
        <f t="shared" ref="OL396:OL459" si="278">LN396+JX396+JW396+JV396+GY396+GX396+GL396+FN396+FQ396+GS396</f>
        <v>0</v>
      </c>
      <c r="OM396" s="739">
        <f t="shared" ref="OM396:OM459" si="279">MB396+MA396+KH396+KG396+KF396+KE396+KD396+KC396+KB396+KA396+JZ396+JY396+HI396+HF396+HC396+GZ396+LO396</f>
        <v>0</v>
      </c>
      <c r="ON396" s="739">
        <f t="shared" ref="ON396:ON459" si="280">MF396+ME396+MD396+MC396+LP396+LQ396+HT396+HN396+HM396+HL396+HK396+HH396+HG396+HE396</f>
        <v>0</v>
      </c>
      <c r="OO396" s="739">
        <f t="shared" ref="OO396:OO459" si="281">MI396+MG396+LU396+LT396+LS396+LR396+KQ396+KN396+KM396+KL396+KK396+KJ396+KI396+II396+IA396+HY396+HW396+HV396+HS396+HR396+HQ396+HP396+HJ396+HD396</f>
        <v>0</v>
      </c>
      <c r="OP396" s="739"/>
      <c r="OQ396" s="739">
        <f t="shared" ref="OQ396:OQ459" si="282">MJ396+MH396+KP396+KO396+IL396+IK396+IJ396+IH396+IG396+IF396+IE396+ID396+IC396+IB396+HZ396+HX396+HU396+HB396</f>
        <v>0</v>
      </c>
      <c r="OR396" s="739">
        <f t="shared" ref="OR396:OR459" si="283">OQ396+OM396+OL396+OK396+OJ396+OI396+OH396+OG396+OF396+OE396+ON396+OO396+OP396</f>
        <v>0</v>
      </c>
      <c r="OS396" s="739">
        <f t="shared" ref="OS396:OS459" si="284">JE396</f>
        <v>0</v>
      </c>
      <c r="OT396" s="739">
        <f t="shared" ref="OT396:OT459" si="285">OR396+OS396-MV396</f>
        <v>0</v>
      </c>
      <c r="OU396" s="739"/>
      <c r="OV396" s="739"/>
      <c r="OW396" s="739"/>
      <c r="OX396" s="739"/>
      <c r="OY396" s="739"/>
      <c r="OZ396" s="739"/>
      <c r="PA396" s="739"/>
      <c r="PB396" s="739"/>
      <c r="PC396" s="739"/>
      <c r="PD396" s="739"/>
      <c r="PE396" s="739"/>
      <c r="PF396" s="739"/>
      <c r="PG396" s="739"/>
      <c r="PI396" s="28">
        <v>24</v>
      </c>
      <c r="PJ396" s="28">
        <v>24</v>
      </c>
      <c r="PK396" s="28">
        <v>360</v>
      </c>
      <c r="PL396" s="28">
        <v>480</v>
      </c>
      <c r="PM396" s="28">
        <v>240</v>
      </c>
      <c r="PN396" s="28">
        <v>324</v>
      </c>
      <c r="PO396" s="28">
        <v>0</v>
      </c>
      <c r="PP396" s="28">
        <v>84</v>
      </c>
      <c r="PQ396" s="28">
        <v>544</v>
      </c>
      <c r="PR396" s="28">
        <v>0</v>
      </c>
      <c r="PS396" s="28">
        <v>60</v>
      </c>
      <c r="PT396" s="28">
        <v>0</v>
      </c>
      <c r="PU396" s="28">
        <v>0</v>
      </c>
      <c r="PV396" s="28">
        <v>2140</v>
      </c>
      <c r="PW396" s="28">
        <v>0</v>
      </c>
    </row>
    <row r="397" s="325" customFormat="1" customHeight="1" spans="1:439">
      <c r="A397" s="857" t="s">
        <v>1334</v>
      </c>
      <c r="B397" s="343">
        <v>2019</v>
      </c>
      <c r="C397" s="122" t="s">
        <v>2166</v>
      </c>
      <c r="D397" s="122" t="s">
        <v>2301</v>
      </c>
      <c r="E397" s="796"/>
      <c r="F397" s="290" t="s">
        <v>2347</v>
      </c>
      <c r="G397" s="112" t="s">
        <v>777</v>
      </c>
      <c r="H397" s="113" t="s">
        <v>778</v>
      </c>
      <c r="I397" s="99">
        <f t="shared" si="255"/>
        <v>0</v>
      </c>
      <c r="J397" s="100">
        <v>0</v>
      </c>
      <c r="K397" s="454">
        <v>150</v>
      </c>
      <c r="L397" s="150">
        <f t="shared" si="251"/>
        <v>0</v>
      </c>
      <c r="M397" s="151">
        <f t="shared" si="252"/>
        <v>0</v>
      </c>
      <c r="N397" s="811"/>
      <c r="O397" s="35">
        <v>150</v>
      </c>
      <c r="P397" s="157"/>
      <c r="Q397" s="154">
        <f t="shared" si="253"/>
        <v>0</v>
      </c>
      <c r="R397" s="114">
        <f t="shared" si="254"/>
        <v>0</v>
      </c>
      <c r="S397" s="490"/>
      <c r="T397" s="490"/>
      <c r="U397" s="490"/>
      <c r="V397" s="490"/>
      <c r="W397" s="490"/>
      <c r="X397" s="489"/>
      <c r="Y397" s="505"/>
      <c r="Z397" s="505"/>
      <c r="AA397" s="505"/>
      <c r="AB397" s="505"/>
      <c r="AC397" s="505"/>
      <c r="AD397" s="505"/>
      <c r="AE397" s="505"/>
      <c r="AF397" s="490"/>
      <c r="AG397" s="490"/>
      <c r="AH397" s="490"/>
      <c r="AI397" s="490"/>
      <c r="AJ397" s="490"/>
      <c r="AK397" s="490"/>
      <c r="AL397" s="490"/>
      <c r="AM397" s="490"/>
      <c r="AN397" s="490"/>
      <c r="AO397" s="490"/>
      <c r="AP397" s="490"/>
      <c r="AQ397" s="490"/>
      <c r="AR397" s="490"/>
      <c r="AS397" s="490"/>
      <c r="AT397" s="490"/>
      <c r="AU397" s="490"/>
      <c r="AV397" s="490"/>
      <c r="AW397" s="490"/>
      <c r="AX397" s="490"/>
      <c r="AY397" s="100"/>
      <c r="AZ397" s="48"/>
      <c r="BA397" s="48"/>
      <c r="BB397" s="48"/>
      <c r="BC397" s="48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354"/>
      <c r="BT397" s="354"/>
      <c r="BU397" s="354"/>
      <c r="BV397" s="354"/>
      <c r="BW397" s="354"/>
      <c r="BX397" s="354"/>
      <c r="BY397" s="354"/>
      <c r="BZ397" s="354"/>
      <c r="CA397" s="354"/>
      <c r="CB397" s="354"/>
      <c r="CC397" s="354"/>
      <c r="CD397" s="354"/>
      <c r="CE397" s="354"/>
      <c r="CF397" s="354"/>
      <c r="CG397" s="354"/>
      <c r="CH397" s="354"/>
      <c r="CI397" s="354"/>
      <c r="CJ397" s="354"/>
      <c r="CK397" s="354"/>
      <c r="CL397" s="354"/>
      <c r="CM397" s="354"/>
      <c r="CN397" s="354"/>
      <c r="CO397" s="354"/>
      <c r="CP397" s="358"/>
      <c r="CQ397" s="48"/>
      <c r="CR397" s="354"/>
      <c r="CS397" s="354"/>
      <c r="CT397" s="355"/>
      <c r="CU397" s="354"/>
      <c r="CV397" s="354"/>
      <c r="CW397" s="354"/>
      <c r="CX397" s="354"/>
      <c r="CY397" s="354"/>
      <c r="CZ397" s="354"/>
      <c r="DA397" s="356">
        <v>-13</v>
      </c>
      <c r="DB397" s="354"/>
      <c r="DC397" s="354"/>
      <c r="DD397" s="354"/>
      <c r="DE397" s="354"/>
      <c r="DF397" s="354"/>
      <c r="DG397" s="354"/>
      <c r="DH397" s="354"/>
      <c r="DI397" s="354"/>
      <c r="DJ397" s="354"/>
      <c r="DK397" s="354"/>
      <c r="DL397" s="354"/>
      <c r="DM397" s="354"/>
      <c r="DN397" s="354"/>
      <c r="DO397" s="354"/>
      <c r="DP397" s="354"/>
      <c r="DQ397" s="354"/>
      <c r="DR397" s="354"/>
      <c r="DS397" s="354"/>
      <c r="DT397" s="354"/>
      <c r="DU397" s="354"/>
      <c r="DV397" s="354"/>
      <c r="DW397" s="354"/>
      <c r="DX397" s="354"/>
      <c r="DY397" s="354"/>
      <c r="DZ397" s="357"/>
      <c r="EA397" s="356">
        <v>-2</v>
      </c>
      <c r="EB397" s="356">
        <v>32</v>
      </c>
      <c r="EC397" s="356"/>
      <c r="ED397" s="356">
        <v>13</v>
      </c>
      <c r="EE397" s="358"/>
      <c r="EF397" s="48"/>
      <c r="EG397" s="46"/>
      <c r="EH397" s="46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8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354"/>
      <c r="FR397" s="354"/>
      <c r="FS397" s="354"/>
      <c r="FT397" s="354"/>
      <c r="FU397" s="354"/>
      <c r="FV397" s="354"/>
      <c r="FW397" s="354"/>
      <c r="FX397" s="354"/>
      <c r="FY397" s="354"/>
      <c r="FZ397" s="354"/>
      <c r="GA397" s="354"/>
      <c r="GB397" s="354"/>
      <c r="GC397" s="354"/>
      <c r="GD397" s="354"/>
      <c r="GE397" s="354"/>
      <c r="GF397" s="354"/>
      <c r="GG397" s="354"/>
      <c r="GH397" s="354"/>
      <c r="GI397" s="354"/>
      <c r="GJ397" s="354"/>
      <c r="GK397" s="354"/>
      <c r="GL397" s="354"/>
      <c r="GM397" s="354"/>
      <c r="GN397" s="354"/>
      <c r="GO397" s="354"/>
      <c r="GP397" s="354"/>
      <c r="GQ397" s="354"/>
      <c r="GR397" s="354"/>
      <c r="GS397" s="354"/>
      <c r="GT397" s="354"/>
      <c r="GU397" s="354"/>
      <c r="GV397" s="354"/>
      <c r="GW397" s="354"/>
      <c r="GX397" s="354"/>
      <c r="GY397" s="354"/>
      <c r="GZ397" s="354"/>
      <c r="HA397" s="354"/>
      <c r="HB397" s="354"/>
      <c r="HC397" s="354"/>
      <c r="HD397" s="354"/>
      <c r="HE397" s="354"/>
      <c r="HF397" s="354"/>
      <c r="HG397" s="354"/>
      <c r="HH397" s="354"/>
      <c r="HI397" s="354"/>
      <c r="HJ397" s="354"/>
      <c r="HK397" s="354"/>
      <c r="HL397" s="354"/>
      <c r="HM397" s="354"/>
      <c r="HN397" s="354"/>
      <c r="HO397" s="354"/>
      <c r="HP397" s="354"/>
      <c r="HQ397" s="354"/>
      <c r="HR397" s="354"/>
      <c r="HS397" s="354"/>
      <c r="HT397" s="354"/>
      <c r="HU397" s="354"/>
      <c r="HV397" s="354"/>
      <c r="HW397" s="354"/>
      <c r="HX397" s="354"/>
      <c r="HY397" s="354"/>
      <c r="HZ397" s="354"/>
      <c r="IA397" s="354"/>
      <c r="IB397" s="354"/>
      <c r="IC397" s="354"/>
      <c r="ID397" s="354"/>
      <c r="IE397" s="354"/>
      <c r="IF397" s="354"/>
      <c r="IG397" s="354"/>
      <c r="IH397" s="354"/>
      <c r="II397" s="354"/>
      <c r="IJ397" s="354"/>
      <c r="IK397" s="354"/>
      <c r="IL397" s="354"/>
      <c r="IM397" s="354"/>
      <c r="IN397" s="354"/>
      <c r="IO397" s="354"/>
      <c r="IP397" s="354"/>
      <c r="IQ397" s="354"/>
      <c r="IR397" s="50"/>
      <c r="IS397" s="47"/>
      <c r="IT397" s="47"/>
      <c r="IU397" s="47"/>
      <c r="IV397" s="47"/>
      <c r="IW397" s="47"/>
      <c r="IX397" s="47"/>
      <c r="IY397" s="47"/>
      <c r="IZ397" s="47"/>
      <c r="JA397" s="47"/>
      <c r="JB397" s="47"/>
      <c r="JC397" s="47"/>
      <c r="JD397" s="47"/>
      <c r="JE397" s="47"/>
      <c r="JF397" s="47"/>
      <c r="JG397" s="47"/>
      <c r="JH397" s="47"/>
      <c r="JI397" s="47"/>
      <c r="JJ397" s="47"/>
      <c r="JK397" s="47"/>
      <c r="JL397" s="354"/>
      <c r="JM397" s="354"/>
      <c r="JN397" s="354"/>
      <c r="JO397" s="354"/>
      <c r="JP397" s="354"/>
      <c r="JQ397" s="354"/>
      <c r="JR397" s="354"/>
      <c r="JS397" s="354"/>
      <c r="JT397" s="354"/>
      <c r="JU397" s="354"/>
      <c r="JV397" s="354"/>
      <c r="JW397" s="354"/>
      <c r="JX397" s="354"/>
      <c r="JY397" s="354"/>
      <c r="JZ397" s="354"/>
      <c r="KA397" s="354"/>
      <c r="KB397" s="354"/>
      <c r="KC397" s="354"/>
      <c r="KD397" s="354"/>
      <c r="KE397" s="354"/>
      <c r="KF397" s="354"/>
      <c r="KG397" s="354"/>
      <c r="KH397" s="354"/>
      <c r="KI397" s="354"/>
      <c r="KJ397" s="354"/>
      <c r="KK397" s="354"/>
      <c r="KL397" s="354"/>
      <c r="KM397" s="354"/>
      <c r="KN397" s="354"/>
      <c r="KO397" s="354"/>
      <c r="KP397" s="354"/>
      <c r="KQ397" s="354"/>
      <c r="KR397" s="354"/>
      <c r="KS397" s="354"/>
      <c r="KT397" s="354"/>
      <c r="KU397" s="354"/>
      <c r="KV397" s="660"/>
      <c r="KW397" s="47"/>
      <c r="KX397" s="47"/>
      <c r="KY397" s="47"/>
      <c r="KZ397" s="47"/>
      <c r="LA397" s="47"/>
      <c r="LB397" s="47"/>
      <c r="LC397" s="47"/>
      <c r="LD397" s="354"/>
      <c r="LE397" s="354"/>
      <c r="LF397" s="354"/>
      <c r="LG397" s="354"/>
      <c r="LH397" s="354"/>
      <c r="LI397" s="354"/>
      <c r="LJ397" s="354"/>
      <c r="LK397" s="354">
        <v>120</v>
      </c>
      <c r="LL397" s="354"/>
      <c r="LM397" s="354"/>
      <c r="LN397" s="354"/>
      <c r="LO397" s="354"/>
      <c r="LP397" s="354"/>
      <c r="LQ397" s="354"/>
      <c r="LR397" s="354"/>
      <c r="LS397" s="354"/>
      <c r="LT397" s="354"/>
      <c r="LU397" s="354"/>
      <c r="LV397" s="354"/>
      <c r="LW397" s="660"/>
      <c r="LX397" s="354"/>
      <c r="LY397" s="354"/>
      <c r="LZ397" s="354"/>
      <c r="MA397" s="354"/>
      <c r="MB397" s="354"/>
      <c r="MC397" s="354"/>
      <c r="MD397" s="354"/>
      <c r="ME397" s="354"/>
      <c r="MF397" s="354"/>
      <c r="MG397" s="354"/>
      <c r="MH397" s="354"/>
      <c r="MI397" s="354"/>
      <c r="MJ397" s="354"/>
      <c r="MK397" s="354"/>
      <c r="ML397" s="354"/>
      <c r="MM397" s="354"/>
      <c r="MN397" s="354"/>
      <c r="MO397" s="354"/>
      <c r="MP397" s="354"/>
      <c r="MQ397" s="354"/>
      <c r="MR397" s="354"/>
      <c r="MS397" s="660"/>
      <c r="MT397" s="364">
        <f t="shared" si="256"/>
        <v>0</v>
      </c>
      <c r="MU397" s="365">
        <f t="shared" si="257"/>
        <v>120</v>
      </c>
      <c r="MV397" s="366">
        <f t="shared" si="258"/>
        <v>120</v>
      </c>
      <c r="MW397" s="365">
        <v>1626</v>
      </c>
      <c r="MX397" s="365">
        <v>3500</v>
      </c>
      <c r="MY397" s="54"/>
      <c r="MZ397" s="709"/>
      <c r="NA397" s="709">
        <v>1.2</v>
      </c>
      <c r="NB397" s="709">
        <f t="shared" si="259"/>
        <v>144</v>
      </c>
      <c r="NC397" s="711"/>
      <c r="ND397" s="711">
        <v>8.73</v>
      </c>
      <c r="NE397" s="738">
        <f t="shared" si="248"/>
        <v>-0.085820895522388</v>
      </c>
      <c r="NF397" s="743"/>
      <c r="NG397" s="743">
        <v>3000</v>
      </c>
      <c r="NH397" s="743">
        <v>8.73</v>
      </c>
      <c r="NI397" s="740">
        <f t="shared" si="260"/>
        <v>0</v>
      </c>
      <c r="NJ397" s="738">
        <f t="shared" si="261"/>
        <v>-0.085820895522388</v>
      </c>
      <c r="NK397" s="818"/>
      <c r="NL397" s="742">
        <v>44562</v>
      </c>
      <c r="NM397" s="739">
        <f ca="1" t="shared" si="262"/>
        <v>17.1666666666667</v>
      </c>
      <c r="NN397" s="739">
        <f ca="1" t="shared" si="263"/>
        <v>515</v>
      </c>
      <c r="NO397" s="743">
        <v>150</v>
      </c>
      <c r="NP397" s="739">
        <f t="shared" si="264"/>
        <v>120</v>
      </c>
      <c r="NQ397" s="761">
        <f t="shared" si="265"/>
        <v>1.6</v>
      </c>
      <c r="NR397" s="739">
        <f ca="1" t="shared" si="266"/>
        <v>1.13398058252427</v>
      </c>
      <c r="NS397" s="739">
        <f t="shared" si="267"/>
        <v>0</v>
      </c>
      <c r="NT397" s="743"/>
      <c r="NU397" s="739">
        <f ca="1" t="shared" si="268"/>
        <v>6.99029126213592</v>
      </c>
      <c r="NV397" s="769">
        <f ca="1" t="shared" si="269"/>
        <v>0.233009708737864</v>
      </c>
      <c r="NW397" s="769">
        <f ca="1" t="shared" si="270"/>
        <v>0</v>
      </c>
      <c r="NX397" s="743"/>
      <c r="NY397" s="743"/>
      <c r="NZ397" s="743"/>
      <c r="OA397" s="743"/>
      <c r="OB397" s="743"/>
      <c r="OC397" s="743"/>
      <c r="OD397" s="743"/>
      <c r="OE397" s="743">
        <f t="shared" si="271"/>
        <v>0</v>
      </c>
      <c r="OF397" s="743">
        <f t="shared" si="272"/>
        <v>0</v>
      </c>
      <c r="OG397" s="743">
        <f t="shared" si="273"/>
        <v>0</v>
      </c>
      <c r="OH397" s="743">
        <f t="shared" si="274"/>
        <v>0</v>
      </c>
      <c r="OI397" s="743">
        <f t="shared" si="275"/>
        <v>0</v>
      </c>
      <c r="OJ397" s="739">
        <f t="shared" si="276"/>
        <v>0</v>
      </c>
      <c r="OK397" s="739">
        <f t="shared" si="277"/>
        <v>120</v>
      </c>
      <c r="OL397" s="739">
        <f t="shared" si="278"/>
        <v>0</v>
      </c>
      <c r="OM397" s="739">
        <f t="shared" si="279"/>
        <v>0</v>
      </c>
      <c r="ON397" s="739">
        <f t="shared" si="280"/>
        <v>0</v>
      </c>
      <c r="OO397" s="739">
        <f t="shared" si="281"/>
        <v>0</v>
      </c>
      <c r="OP397" s="739"/>
      <c r="OQ397" s="739">
        <f t="shared" si="282"/>
        <v>0</v>
      </c>
      <c r="OR397" s="739">
        <f t="shared" si="283"/>
        <v>120</v>
      </c>
      <c r="OS397" s="739">
        <f t="shared" si="284"/>
        <v>0</v>
      </c>
      <c r="OT397" s="739">
        <f t="shared" si="285"/>
        <v>0</v>
      </c>
      <c r="OU397" s="743"/>
      <c r="OV397" s="743"/>
      <c r="OW397" s="743"/>
      <c r="OX397" s="743"/>
      <c r="OY397" s="743"/>
      <c r="OZ397" s="743"/>
      <c r="PA397" s="743"/>
      <c r="PB397" s="743"/>
      <c r="PC397" s="743"/>
      <c r="PD397" s="743"/>
      <c r="PE397" s="743"/>
      <c r="PF397" s="743"/>
      <c r="PG397" s="743"/>
      <c r="PI397" s="325">
        <v>24</v>
      </c>
      <c r="PJ397" s="325">
        <v>24</v>
      </c>
      <c r="PK397" s="325">
        <v>180</v>
      </c>
      <c r="PL397" s="325">
        <v>360</v>
      </c>
      <c r="PM397" s="325">
        <v>120</v>
      </c>
      <c r="PN397" s="325">
        <v>144</v>
      </c>
      <c r="PO397" s="325">
        <v>0</v>
      </c>
      <c r="PP397" s="325">
        <v>444</v>
      </c>
      <c r="PQ397" s="325">
        <v>304</v>
      </c>
      <c r="PR397" s="325">
        <v>0</v>
      </c>
      <c r="PS397" s="325">
        <v>26</v>
      </c>
      <c r="PT397" s="325">
        <v>0</v>
      </c>
      <c r="PU397" s="325">
        <v>0</v>
      </c>
      <c r="PV397" s="325">
        <v>1626</v>
      </c>
      <c r="PW397" s="325">
        <v>0</v>
      </c>
    </row>
    <row r="398" s="28" customFormat="1" customHeight="1" spans="1:439">
      <c r="A398" s="847" t="s">
        <v>2306</v>
      </c>
      <c r="B398" s="343"/>
      <c r="C398" s="95" t="s">
        <v>1917</v>
      </c>
      <c r="D398" s="95" t="s">
        <v>2249</v>
      </c>
      <c r="E398" s="411"/>
      <c r="F398" s="290" t="s">
        <v>2348</v>
      </c>
      <c r="G398" s="112" t="s">
        <v>846</v>
      </c>
      <c r="H398" s="113" t="s">
        <v>846</v>
      </c>
      <c r="I398" s="99">
        <f t="shared" si="255"/>
        <v>-44</v>
      </c>
      <c r="J398" s="100">
        <v>44</v>
      </c>
      <c r="K398" s="454">
        <v>0</v>
      </c>
      <c r="L398" s="150">
        <f t="shared" si="251"/>
        <v>0</v>
      </c>
      <c r="M398" s="151">
        <f t="shared" si="252"/>
        <v>0</v>
      </c>
      <c r="N398" s="455"/>
      <c r="O398" s="35">
        <v>44</v>
      </c>
      <c r="P398" s="157"/>
      <c r="Q398" s="154">
        <f t="shared" si="253"/>
        <v>0</v>
      </c>
      <c r="R398" s="34">
        <f t="shared" si="254"/>
        <v>0</v>
      </c>
      <c r="S398" s="490"/>
      <c r="T398" s="490"/>
      <c r="U398" s="490"/>
      <c r="V398" s="490"/>
      <c r="W398" s="490"/>
      <c r="X398" s="489"/>
      <c r="Y398" s="505"/>
      <c r="Z398" s="505"/>
      <c r="AA398" s="505"/>
      <c r="AB398" s="505"/>
      <c r="AC398" s="505"/>
      <c r="AD398" s="505"/>
      <c r="AE398" s="505"/>
      <c r="AF398" s="490"/>
      <c r="AG398" s="490"/>
      <c r="AH398" s="490"/>
      <c r="AI398" s="490"/>
      <c r="AJ398" s="490"/>
      <c r="AK398" s="490"/>
      <c r="AL398" s="490"/>
      <c r="AM398" s="490"/>
      <c r="AN398" s="490"/>
      <c r="AO398" s="490"/>
      <c r="AP398" s="490"/>
      <c r="AQ398" s="490"/>
      <c r="AR398" s="490"/>
      <c r="AS398" s="490"/>
      <c r="AT398" s="490"/>
      <c r="AU398" s="490"/>
      <c r="AV398" s="490"/>
      <c r="AW398" s="490"/>
      <c r="AX398" s="490"/>
      <c r="AY398" s="100"/>
      <c r="AZ398" s="48"/>
      <c r="BA398" s="48"/>
      <c r="BB398" s="48"/>
      <c r="BC398" s="48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354"/>
      <c r="BT398" s="354"/>
      <c r="BU398" s="354"/>
      <c r="BV398" s="354"/>
      <c r="BW398" s="354"/>
      <c r="BX398" s="354"/>
      <c r="BY398" s="354"/>
      <c r="BZ398" s="354"/>
      <c r="CA398" s="354"/>
      <c r="CB398" s="354"/>
      <c r="CC398" s="354"/>
      <c r="CD398" s="354"/>
      <c r="CE398" s="354"/>
      <c r="CF398" s="354"/>
      <c r="CG398" s="354"/>
      <c r="CH398" s="354"/>
      <c r="CI398" s="354"/>
      <c r="CJ398" s="354"/>
      <c r="CK398" s="354"/>
      <c r="CL398" s="354"/>
      <c r="CM398" s="354"/>
      <c r="CN398" s="354"/>
      <c r="CO398" s="354"/>
      <c r="CP398" s="358"/>
      <c r="CQ398" s="48"/>
      <c r="CR398" s="354"/>
      <c r="CS398" s="354"/>
      <c r="CT398" s="355"/>
      <c r="CU398" s="354"/>
      <c r="CV398" s="354"/>
      <c r="CW398" s="354"/>
      <c r="CX398" s="354"/>
      <c r="CY398" s="354"/>
      <c r="CZ398" s="354"/>
      <c r="DA398" s="356"/>
      <c r="DB398" s="354"/>
      <c r="DC398" s="354">
        <v>52</v>
      </c>
      <c r="DD398" s="354"/>
      <c r="DE398" s="354"/>
      <c r="DF398" s="354"/>
      <c r="DG398" s="354"/>
      <c r="DH398" s="354"/>
      <c r="DI398" s="354"/>
      <c r="DJ398" s="354"/>
      <c r="DK398" s="354"/>
      <c r="DL398" s="354"/>
      <c r="DM398" s="354"/>
      <c r="DN398" s="354"/>
      <c r="DO398" s="354"/>
      <c r="DP398" s="354"/>
      <c r="DQ398" s="354"/>
      <c r="DR398" s="354"/>
      <c r="DS398" s="354"/>
      <c r="DT398" s="354"/>
      <c r="DU398" s="354"/>
      <c r="DV398" s="354"/>
      <c r="DW398" s="354"/>
      <c r="DX398" s="354"/>
      <c r="DY398" s="354"/>
      <c r="DZ398" s="357"/>
      <c r="EA398" s="356"/>
      <c r="EB398" s="356"/>
      <c r="EC398" s="356">
        <v>-8</v>
      </c>
      <c r="ED398" s="356"/>
      <c r="EE398" s="358"/>
      <c r="EF398" s="48"/>
      <c r="EG398" s="46"/>
      <c r="EH398" s="46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8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354"/>
      <c r="FR398" s="354"/>
      <c r="FS398" s="354"/>
      <c r="FT398" s="354"/>
      <c r="FU398" s="354"/>
      <c r="FV398" s="354"/>
      <c r="FW398" s="354"/>
      <c r="FX398" s="354"/>
      <c r="FY398" s="354"/>
      <c r="FZ398" s="354"/>
      <c r="GA398" s="354"/>
      <c r="GB398" s="354"/>
      <c r="GC398" s="354"/>
      <c r="GD398" s="354"/>
      <c r="GE398" s="354"/>
      <c r="GF398" s="354"/>
      <c r="GG398" s="354"/>
      <c r="GH398" s="354"/>
      <c r="GI398" s="354"/>
      <c r="GJ398" s="354"/>
      <c r="GK398" s="354"/>
      <c r="GL398" s="354"/>
      <c r="GM398" s="354"/>
      <c r="GN398" s="354"/>
      <c r="GO398" s="354"/>
      <c r="GP398" s="354"/>
      <c r="GQ398" s="354"/>
      <c r="GR398" s="354"/>
      <c r="GS398" s="354"/>
      <c r="GT398" s="354"/>
      <c r="GU398" s="354"/>
      <c r="GV398" s="354"/>
      <c r="GW398" s="354"/>
      <c r="GX398" s="354"/>
      <c r="GY398" s="354"/>
      <c r="GZ398" s="354"/>
      <c r="HA398" s="354"/>
      <c r="HB398" s="354"/>
      <c r="HC398" s="354"/>
      <c r="HD398" s="354"/>
      <c r="HE398" s="354"/>
      <c r="HF398" s="354"/>
      <c r="HG398" s="354"/>
      <c r="HH398" s="354"/>
      <c r="HI398" s="354"/>
      <c r="HJ398" s="354"/>
      <c r="HK398" s="354"/>
      <c r="HL398" s="354"/>
      <c r="HM398" s="354"/>
      <c r="HN398" s="354"/>
      <c r="HO398" s="354"/>
      <c r="HP398" s="354"/>
      <c r="HQ398" s="354"/>
      <c r="HR398" s="354"/>
      <c r="HS398" s="354"/>
      <c r="HT398" s="354"/>
      <c r="HU398" s="354"/>
      <c r="HV398" s="354"/>
      <c r="HW398" s="354"/>
      <c r="HX398" s="354"/>
      <c r="HY398" s="354"/>
      <c r="HZ398" s="354"/>
      <c r="IA398" s="354"/>
      <c r="IB398" s="354"/>
      <c r="IC398" s="354"/>
      <c r="ID398" s="354"/>
      <c r="IE398" s="354"/>
      <c r="IF398" s="354"/>
      <c r="IG398" s="354"/>
      <c r="IH398" s="354"/>
      <c r="II398" s="354"/>
      <c r="IJ398" s="354"/>
      <c r="IK398" s="354"/>
      <c r="IL398" s="354"/>
      <c r="IM398" s="354"/>
      <c r="IN398" s="354"/>
      <c r="IO398" s="354"/>
      <c r="IP398" s="354"/>
      <c r="IQ398" s="354"/>
      <c r="IR398" s="50"/>
      <c r="IS398" s="47"/>
      <c r="IT398" s="47"/>
      <c r="IU398" s="47"/>
      <c r="IV398" s="47"/>
      <c r="IW398" s="47"/>
      <c r="IX398" s="47"/>
      <c r="IY398" s="47"/>
      <c r="IZ398" s="47"/>
      <c r="JA398" s="47"/>
      <c r="JB398" s="47"/>
      <c r="JC398" s="47"/>
      <c r="JD398" s="47"/>
      <c r="JE398" s="47"/>
      <c r="JF398" s="47"/>
      <c r="JG398" s="47"/>
      <c r="JH398" s="47"/>
      <c r="JI398" s="47"/>
      <c r="JJ398" s="47"/>
      <c r="JK398" s="47"/>
      <c r="JL398" s="354"/>
      <c r="JM398" s="354"/>
      <c r="JN398" s="354"/>
      <c r="JO398" s="354"/>
      <c r="JP398" s="354"/>
      <c r="JQ398" s="354"/>
      <c r="JR398" s="354"/>
      <c r="JS398" s="354"/>
      <c r="JT398" s="354"/>
      <c r="JU398" s="354"/>
      <c r="JV398" s="354"/>
      <c r="JW398" s="354"/>
      <c r="JX398" s="354"/>
      <c r="JY398" s="354"/>
      <c r="JZ398" s="354"/>
      <c r="KA398" s="354"/>
      <c r="KB398" s="354"/>
      <c r="KC398" s="354"/>
      <c r="KD398" s="354"/>
      <c r="KE398" s="354"/>
      <c r="KF398" s="354"/>
      <c r="KG398" s="354"/>
      <c r="KH398" s="354"/>
      <c r="KI398" s="354"/>
      <c r="KJ398" s="354"/>
      <c r="KK398" s="354"/>
      <c r="KL398" s="354"/>
      <c r="KM398" s="354"/>
      <c r="KN398" s="354"/>
      <c r="KO398" s="354"/>
      <c r="KP398" s="354"/>
      <c r="KQ398" s="354"/>
      <c r="KR398" s="354"/>
      <c r="KS398" s="354"/>
      <c r="KT398" s="354"/>
      <c r="KU398" s="354"/>
      <c r="KV398" s="51"/>
      <c r="KW398" s="47"/>
      <c r="KX398" s="47"/>
      <c r="KY398" s="47"/>
      <c r="KZ398" s="47"/>
      <c r="LA398" s="47"/>
      <c r="LB398" s="47"/>
      <c r="LC398" s="47"/>
      <c r="LD398" s="361"/>
      <c r="LE398" s="361"/>
      <c r="LF398" s="361"/>
      <c r="LG398" s="361"/>
      <c r="LH398" s="361"/>
      <c r="LI398" s="361"/>
      <c r="LJ398" s="361"/>
      <c r="LK398" s="361"/>
      <c r="LL398" s="361"/>
      <c r="LM398" s="361"/>
      <c r="LN398" s="361"/>
      <c r="LO398" s="361"/>
      <c r="LP398" s="361"/>
      <c r="LQ398" s="354"/>
      <c r="LR398" s="354"/>
      <c r="LS398" s="354"/>
      <c r="LT398" s="354"/>
      <c r="LU398" s="354"/>
      <c r="LV398" s="354"/>
      <c r="LW398" s="51"/>
      <c r="LX398" s="354"/>
      <c r="LY398" s="354"/>
      <c r="LZ398" s="354"/>
      <c r="MA398" s="354"/>
      <c r="MB398" s="363"/>
      <c r="MC398" s="363"/>
      <c r="MD398" s="354"/>
      <c r="ME398" s="354"/>
      <c r="MF398" s="354"/>
      <c r="MG398" s="354"/>
      <c r="MH398" s="354"/>
      <c r="MI398" s="354"/>
      <c r="MJ398" s="354"/>
      <c r="MK398" s="354"/>
      <c r="ML398" s="354"/>
      <c r="MM398" s="354"/>
      <c r="MN398" s="354"/>
      <c r="MO398" s="354"/>
      <c r="MP398" s="354"/>
      <c r="MQ398" s="354"/>
      <c r="MR398" s="354"/>
      <c r="MS398" s="51"/>
      <c r="MT398" s="364">
        <f t="shared" si="256"/>
        <v>0</v>
      </c>
      <c r="MU398" s="365">
        <f t="shared" si="257"/>
        <v>0</v>
      </c>
      <c r="MV398" s="366">
        <f t="shared" si="258"/>
        <v>0</v>
      </c>
      <c r="MW398" s="365">
        <v>580</v>
      </c>
      <c r="MX398" s="365">
        <v>745</v>
      </c>
      <c r="MY398" s="54"/>
      <c r="MZ398" s="708"/>
      <c r="NA398" s="708">
        <v>0.54</v>
      </c>
      <c r="NB398" s="709">
        <f t="shared" si="259"/>
        <v>0</v>
      </c>
      <c r="NC398" s="710"/>
      <c r="ND398" s="710">
        <v>3.28</v>
      </c>
      <c r="NE398" s="738">
        <f t="shared" si="248"/>
        <v>0.0934217799889443</v>
      </c>
      <c r="NF398" s="739"/>
      <c r="NG398" s="739"/>
      <c r="NH398" s="739">
        <v>3.28</v>
      </c>
      <c r="NI398" s="740">
        <f t="shared" si="260"/>
        <v>0</v>
      </c>
      <c r="NJ398" s="738">
        <f t="shared" si="261"/>
        <v>0.0934217799889443</v>
      </c>
      <c r="NK398" s="741"/>
      <c r="NL398" s="742">
        <v>44562</v>
      </c>
      <c r="NM398" s="739">
        <f ca="1" t="shared" si="262"/>
        <v>17.1666666666667</v>
      </c>
      <c r="NN398" s="739">
        <f ca="1" t="shared" si="263"/>
        <v>515</v>
      </c>
      <c r="NO398" s="739">
        <v>44</v>
      </c>
      <c r="NP398" s="739">
        <f t="shared" si="264"/>
        <v>0</v>
      </c>
      <c r="NQ398" s="761">
        <f t="shared" si="265"/>
        <v>0</v>
      </c>
      <c r="NR398" s="739">
        <f ca="1" t="shared" si="266"/>
        <v>0</v>
      </c>
      <c r="NS398" s="739">
        <f t="shared" si="267"/>
        <v>0</v>
      </c>
      <c r="NT398" s="739"/>
      <c r="NU398" s="739">
        <f ca="1" t="shared" si="268"/>
        <v>0</v>
      </c>
      <c r="NV398" s="769">
        <f ca="1" t="shared" si="269"/>
        <v>0</v>
      </c>
      <c r="NW398" s="769" t="e">
        <f ca="1" t="shared" si="270"/>
        <v>#DIV/0!</v>
      </c>
      <c r="NX398" s="739"/>
      <c r="NY398" s="739"/>
      <c r="NZ398" s="739"/>
      <c r="OA398" s="739"/>
      <c r="OB398" s="739"/>
      <c r="OC398" s="739"/>
      <c r="OD398" s="739"/>
      <c r="OE398" s="743">
        <f t="shared" si="271"/>
        <v>0</v>
      </c>
      <c r="OF398" s="743">
        <f t="shared" si="272"/>
        <v>0</v>
      </c>
      <c r="OG398" s="743">
        <f t="shared" si="273"/>
        <v>0</v>
      </c>
      <c r="OH398" s="743">
        <f t="shared" si="274"/>
        <v>0</v>
      </c>
      <c r="OI398" s="743">
        <f t="shared" si="275"/>
        <v>0</v>
      </c>
      <c r="OJ398" s="739">
        <f t="shared" si="276"/>
        <v>0</v>
      </c>
      <c r="OK398" s="739">
        <f t="shared" si="277"/>
        <v>0</v>
      </c>
      <c r="OL398" s="739">
        <f t="shared" si="278"/>
        <v>0</v>
      </c>
      <c r="OM398" s="739">
        <f t="shared" si="279"/>
        <v>0</v>
      </c>
      <c r="ON398" s="739">
        <f t="shared" si="280"/>
        <v>0</v>
      </c>
      <c r="OO398" s="739">
        <f t="shared" si="281"/>
        <v>0</v>
      </c>
      <c r="OP398" s="739"/>
      <c r="OQ398" s="739">
        <f t="shared" si="282"/>
        <v>0</v>
      </c>
      <c r="OR398" s="739">
        <f t="shared" si="283"/>
        <v>0</v>
      </c>
      <c r="OS398" s="739">
        <f t="shared" si="284"/>
        <v>0</v>
      </c>
      <c r="OT398" s="739">
        <f t="shared" si="285"/>
        <v>0</v>
      </c>
      <c r="OU398" s="739"/>
      <c r="OV398" s="739"/>
      <c r="OW398" s="739"/>
      <c r="OX398" s="739"/>
      <c r="OY398" s="739"/>
      <c r="OZ398" s="739"/>
      <c r="PA398" s="739"/>
      <c r="PB398" s="739"/>
      <c r="PC398" s="739"/>
      <c r="PD398" s="739"/>
      <c r="PE398" s="739"/>
      <c r="PF398" s="739"/>
      <c r="PG398" s="739"/>
      <c r="PI398" s="28">
        <v>0</v>
      </c>
      <c r="PJ398" s="28">
        <v>0</v>
      </c>
      <c r="PK398" s="28">
        <v>0</v>
      </c>
      <c r="PL398" s="28">
        <v>0</v>
      </c>
      <c r="PM398" s="28">
        <v>0</v>
      </c>
      <c r="PN398" s="28">
        <v>0</v>
      </c>
      <c r="PO398" s="28">
        <v>0</v>
      </c>
      <c r="PP398" s="28">
        <v>0</v>
      </c>
      <c r="PQ398" s="28">
        <v>500</v>
      </c>
      <c r="PR398" s="28">
        <v>0</v>
      </c>
      <c r="PS398" s="28">
        <v>80</v>
      </c>
      <c r="PT398" s="28">
        <v>0</v>
      </c>
      <c r="PU398" s="28">
        <v>0</v>
      </c>
      <c r="PV398" s="28">
        <v>580</v>
      </c>
      <c r="PW398" s="28">
        <v>0</v>
      </c>
    </row>
    <row r="399" s="28" customFormat="1" customHeight="1" spans="1:439">
      <c r="A399" s="847" t="s">
        <v>2306</v>
      </c>
      <c r="B399" s="343"/>
      <c r="C399" s="95" t="s">
        <v>1917</v>
      </c>
      <c r="D399" s="95" t="s">
        <v>2249</v>
      </c>
      <c r="E399" s="411"/>
      <c r="F399" s="290" t="s">
        <v>2349</v>
      </c>
      <c r="G399" s="112" t="s">
        <v>918</v>
      </c>
      <c r="H399" s="113" t="s">
        <v>842</v>
      </c>
      <c r="I399" s="99">
        <f t="shared" si="255"/>
        <v>-24</v>
      </c>
      <c r="J399" s="100">
        <v>24</v>
      </c>
      <c r="K399" s="454">
        <v>0</v>
      </c>
      <c r="L399" s="150">
        <f t="shared" si="251"/>
        <v>0</v>
      </c>
      <c r="M399" s="151">
        <f t="shared" si="252"/>
        <v>0</v>
      </c>
      <c r="N399" s="455"/>
      <c r="O399" s="35">
        <v>24</v>
      </c>
      <c r="P399" s="157"/>
      <c r="Q399" s="154">
        <f t="shared" si="253"/>
        <v>0</v>
      </c>
      <c r="R399" s="34">
        <f t="shared" si="254"/>
        <v>0</v>
      </c>
      <c r="S399" s="490"/>
      <c r="T399" s="490"/>
      <c r="U399" s="490"/>
      <c r="V399" s="490"/>
      <c r="W399" s="490"/>
      <c r="X399" s="489"/>
      <c r="Y399" s="505"/>
      <c r="Z399" s="505"/>
      <c r="AA399" s="505"/>
      <c r="AB399" s="505"/>
      <c r="AC399" s="505"/>
      <c r="AD399" s="505"/>
      <c r="AE399" s="505"/>
      <c r="AF399" s="490"/>
      <c r="AG399" s="490"/>
      <c r="AH399" s="490"/>
      <c r="AI399" s="490"/>
      <c r="AJ399" s="490"/>
      <c r="AK399" s="490"/>
      <c r="AL399" s="490"/>
      <c r="AM399" s="490"/>
      <c r="AN399" s="490"/>
      <c r="AO399" s="490"/>
      <c r="AP399" s="490"/>
      <c r="AQ399" s="490"/>
      <c r="AR399" s="490"/>
      <c r="AS399" s="490"/>
      <c r="AT399" s="490"/>
      <c r="AU399" s="490"/>
      <c r="AV399" s="490"/>
      <c r="AW399" s="490"/>
      <c r="AX399" s="490"/>
      <c r="AY399" s="100"/>
      <c r="AZ399" s="48"/>
      <c r="BA399" s="48"/>
      <c r="BB399" s="48"/>
      <c r="BC399" s="48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354"/>
      <c r="BT399" s="354"/>
      <c r="BU399" s="354"/>
      <c r="BV399" s="354"/>
      <c r="BW399" s="354"/>
      <c r="BX399" s="354"/>
      <c r="BY399" s="354"/>
      <c r="BZ399" s="354"/>
      <c r="CA399" s="354"/>
      <c r="CB399" s="354"/>
      <c r="CC399" s="354"/>
      <c r="CD399" s="354"/>
      <c r="CE399" s="354"/>
      <c r="CF399" s="354"/>
      <c r="CG399" s="354"/>
      <c r="CH399" s="354"/>
      <c r="CI399" s="354"/>
      <c r="CJ399" s="354"/>
      <c r="CK399" s="354"/>
      <c r="CL399" s="354"/>
      <c r="CM399" s="354"/>
      <c r="CN399" s="354"/>
      <c r="CO399" s="354"/>
      <c r="CP399" s="358"/>
      <c r="CQ399" s="48"/>
      <c r="CR399" s="354"/>
      <c r="CS399" s="354"/>
      <c r="CT399" s="355">
        <v>-14</v>
      </c>
      <c r="CU399" s="354"/>
      <c r="CV399" s="354"/>
      <c r="CW399" s="354"/>
      <c r="CX399" s="354"/>
      <c r="CY399" s="354"/>
      <c r="CZ399" s="354"/>
      <c r="DA399" s="356"/>
      <c r="DB399" s="354"/>
      <c r="DC399" s="354">
        <v>13</v>
      </c>
      <c r="DD399" s="354"/>
      <c r="DE399" s="354"/>
      <c r="DF399" s="354"/>
      <c r="DG399" s="354"/>
      <c r="DH399" s="354"/>
      <c r="DI399" s="354"/>
      <c r="DJ399" s="354"/>
      <c r="DK399" s="354"/>
      <c r="DL399" s="354"/>
      <c r="DM399" s="354"/>
      <c r="DN399" s="354"/>
      <c r="DO399" s="354"/>
      <c r="DP399" s="354"/>
      <c r="DQ399" s="354"/>
      <c r="DR399" s="354"/>
      <c r="DS399" s="354"/>
      <c r="DT399" s="354"/>
      <c r="DU399" s="354"/>
      <c r="DV399" s="354"/>
      <c r="DW399" s="354"/>
      <c r="DX399" s="354"/>
      <c r="DY399" s="354"/>
      <c r="DZ399" s="357"/>
      <c r="EA399" s="356"/>
      <c r="EB399" s="356"/>
      <c r="EC399" s="356">
        <v>1</v>
      </c>
      <c r="ED399" s="356"/>
      <c r="EE399" s="358"/>
      <c r="EF399" s="48"/>
      <c r="EG399" s="46"/>
      <c r="EH399" s="46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8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354"/>
      <c r="FR399" s="354"/>
      <c r="FS399" s="354"/>
      <c r="FT399" s="354"/>
      <c r="FU399" s="354"/>
      <c r="FV399" s="354"/>
      <c r="FW399" s="354"/>
      <c r="FX399" s="354"/>
      <c r="FY399" s="354"/>
      <c r="FZ399" s="354"/>
      <c r="GA399" s="354"/>
      <c r="GB399" s="354"/>
      <c r="GC399" s="354"/>
      <c r="GD399" s="354"/>
      <c r="GE399" s="354"/>
      <c r="GF399" s="354"/>
      <c r="GG399" s="354"/>
      <c r="GH399" s="354"/>
      <c r="GI399" s="354"/>
      <c r="GJ399" s="354"/>
      <c r="GK399" s="354"/>
      <c r="GL399" s="354"/>
      <c r="GM399" s="354"/>
      <c r="GN399" s="354"/>
      <c r="GO399" s="354"/>
      <c r="GP399" s="354"/>
      <c r="GQ399" s="354"/>
      <c r="GR399" s="354"/>
      <c r="GS399" s="354"/>
      <c r="GT399" s="354"/>
      <c r="GU399" s="354"/>
      <c r="GV399" s="354"/>
      <c r="GW399" s="354"/>
      <c r="GX399" s="354"/>
      <c r="GY399" s="354"/>
      <c r="GZ399" s="354"/>
      <c r="HA399" s="354"/>
      <c r="HB399" s="354"/>
      <c r="HC399" s="354"/>
      <c r="HD399" s="354"/>
      <c r="HE399" s="354"/>
      <c r="HF399" s="354"/>
      <c r="HG399" s="354"/>
      <c r="HH399" s="354"/>
      <c r="HI399" s="354"/>
      <c r="HJ399" s="354"/>
      <c r="HK399" s="354"/>
      <c r="HL399" s="354"/>
      <c r="HM399" s="354"/>
      <c r="HN399" s="354"/>
      <c r="HO399" s="354"/>
      <c r="HP399" s="354"/>
      <c r="HQ399" s="354"/>
      <c r="HR399" s="354"/>
      <c r="HS399" s="354"/>
      <c r="HT399" s="354"/>
      <c r="HU399" s="354"/>
      <c r="HV399" s="354"/>
      <c r="HW399" s="354"/>
      <c r="HX399" s="354"/>
      <c r="HY399" s="354"/>
      <c r="HZ399" s="354"/>
      <c r="IA399" s="354"/>
      <c r="IB399" s="354"/>
      <c r="IC399" s="354"/>
      <c r="ID399" s="354"/>
      <c r="IE399" s="354"/>
      <c r="IF399" s="354"/>
      <c r="IG399" s="354"/>
      <c r="IH399" s="354"/>
      <c r="II399" s="354"/>
      <c r="IJ399" s="354"/>
      <c r="IK399" s="354"/>
      <c r="IL399" s="354"/>
      <c r="IM399" s="354"/>
      <c r="IN399" s="354"/>
      <c r="IO399" s="354"/>
      <c r="IP399" s="354"/>
      <c r="IQ399" s="354"/>
      <c r="IR399" s="50"/>
      <c r="IS399" s="47"/>
      <c r="IT399" s="47"/>
      <c r="IU399" s="47"/>
      <c r="IV399" s="47"/>
      <c r="IW399" s="47"/>
      <c r="IX399" s="47"/>
      <c r="IY399" s="47"/>
      <c r="IZ399" s="47"/>
      <c r="JA399" s="47"/>
      <c r="JB399" s="47"/>
      <c r="JC399" s="47"/>
      <c r="JD399" s="47"/>
      <c r="JE399" s="47"/>
      <c r="JF399" s="47"/>
      <c r="JG399" s="47"/>
      <c r="JH399" s="47"/>
      <c r="JI399" s="47"/>
      <c r="JJ399" s="47"/>
      <c r="JK399" s="47"/>
      <c r="JL399" s="354"/>
      <c r="JM399" s="354"/>
      <c r="JN399" s="354"/>
      <c r="JO399" s="354"/>
      <c r="JP399" s="354"/>
      <c r="JQ399" s="354"/>
      <c r="JR399" s="354"/>
      <c r="JS399" s="354"/>
      <c r="JT399" s="354"/>
      <c r="JU399" s="354"/>
      <c r="JV399" s="354"/>
      <c r="JW399" s="354"/>
      <c r="JX399" s="354"/>
      <c r="JY399" s="354"/>
      <c r="JZ399" s="354"/>
      <c r="KA399" s="354"/>
      <c r="KB399" s="354"/>
      <c r="KC399" s="354"/>
      <c r="KD399" s="354"/>
      <c r="KE399" s="354"/>
      <c r="KF399" s="354"/>
      <c r="KG399" s="354"/>
      <c r="KH399" s="354"/>
      <c r="KI399" s="354"/>
      <c r="KJ399" s="354"/>
      <c r="KK399" s="354"/>
      <c r="KL399" s="354"/>
      <c r="KM399" s="354"/>
      <c r="KN399" s="354"/>
      <c r="KO399" s="354"/>
      <c r="KP399" s="354"/>
      <c r="KQ399" s="354"/>
      <c r="KR399" s="354"/>
      <c r="KS399" s="354"/>
      <c r="KT399" s="354"/>
      <c r="KU399" s="354"/>
      <c r="KV399" s="51"/>
      <c r="KW399" s="47"/>
      <c r="KX399" s="47">
        <v>24</v>
      </c>
      <c r="KY399" s="47"/>
      <c r="KZ399" s="47"/>
      <c r="LA399" s="47"/>
      <c r="LB399" s="47"/>
      <c r="LC399" s="47"/>
      <c r="LD399" s="361"/>
      <c r="LE399" s="361"/>
      <c r="LF399" s="361"/>
      <c r="LG399" s="361"/>
      <c r="LH399" s="361"/>
      <c r="LI399" s="361"/>
      <c r="LJ399" s="361"/>
      <c r="LK399" s="361"/>
      <c r="LL399" s="361"/>
      <c r="LM399" s="361"/>
      <c r="LN399" s="361"/>
      <c r="LO399" s="361"/>
      <c r="LP399" s="361"/>
      <c r="LQ399" s="354"/>
      <c r="LR399" s="354"/>
      <c r="LS399" s="354"/>
      <c r="LT399" s="354"/>
      <c r="LU399" s="354"/>
      <c r="LV399" s="354"/>
      <c r="LW399" s="51"/>
      <c r="LX399" s="354"/>
      <c r="LY399" s="354"/>
      <c r="LZ399" s="354"/>
      <c r="MA399" s="354"/>
      <c r="MB399" s="363"/>
      <c r="MC399" s="363"/>
      <c r="MD399" s="354"/>
      <c r="ME399" s="354"/>
      <c r="MF399" s="354"/>
      <c r="MG399" s="354"/>
      <c r="MH399" s="354"/>
      <c r="MI399" s="354"/>
      <c r="MJ399" s="354"/>
      <c r="MK399" s="354"/>
      <c r="ML399" s="354"/>
      <c r="MM399" s="354"/>
      <c r="MN399" s="354"/>
      <c r="MO399" s="354"/>
      <c r="MP399" s="354"/>
      <c r="MQ399" s="354"/>
      <c r="MR399" s="354"/>
      <c r="MS399" s="51"/>
      <c r="MT399" s="364">
        <f t="shared" si="256"/>
        <v>0</v>
      </c>
      <c r="MU399" s="365">
        <f t="shared" si="257"/>
        <v>24</v>
      </c>
      <c r="MV399" s="366">
        <f t="shared" si="258"/>
        <v>24</v>
      </c>
      <c r="MW399" s="365">
        <v>1456</v>
      </c>
      <c r="MX399" s="365">
        <v>2191</v>
      </c>
      <c r="MY399" s="54"/>
      <c r="MZ399" s="708"/>
      <c r="NA399" s="708">
        <v>0.47</v>
      </c>
      <c r="NB399" s="709">
        <f t="shared" si="259"/>
        <v>11.28</v>
      </c>
      <c r="NC399" s="710">
        <v>3.85</v>
      </c>
      <c r="ND399" s="710">
        <v>3.41</v>
      </c>
      <c r="NE399" s="738">
        <f t="shared" si="248"/>
        <v>-0.0828834550651001</v>
      </c>
      <c r="NF399" s="739"/>
      <c r="NG399" s="739"/>
      <c r="NH399" s="739">
        <v>3.41</v>
      </c>
      <c r="NI399" s="740">
        <f t="shared" si="260"/>
        <v>0</v>
      </c>
      <c r="NJ399" s="738">
        <f t="shared" si="261"/>
        <v>-0.0828834550651001</v>
      </c>
      <c r="NK399" s="741"/>
      <c r="NL399" s="742">
        <v>44562</v>
      </c>
      <c r="NM399" s="739">
        <f ca="1" t="shared" si="262"/>
        <v>17.1666666666667</v>
      </c>
      <c r="NN399" s="739">
        <f ca="1" t="shared" si="263"/>
        <v>515</v>
      </c>
      <c r="NO399" s="739">
        <v>24</v>
      </c>
      <c r="NP399" s="739">
        <f t="shared" si="264"/>
        <v>24</v>
      </c>
      <c r="NQ399" s="761">
        <f t="shared" si="265"/>
        <v>2</v>
      </c>
      <c r="NR399" s="739">
        <f ca="1" t="shared" si="266"/>
        <v>1.41747572815534</v>
      </c>
      <c r="NS399" s="739">
        <f t="shared" si="267"/>
        <v>0</v>
      </c>
      <c r="NT399" s="739"/>
      <c r="NU399" s="739">
        <f ca="1" t="shared" si="268"/>
        <v>1.39805825242718</v>
      </c>
      <c r="NV399" s="769">
        <f ca="1" t="shared" si="269"/>
        <v>0.0466019417475728</v>
      </c>
      <c r="NW399" s="769">
        <f ca="1" t="shared" si="270"/>
        <v>0</v>
      </c>
      <c r="NX399" s="739"/>
      <c r="NY399" s="739"/>
      <c r="NZ399" s="739"/>
      <c r="OA399" s="739"/>
      <c r="OB399" s="739"/>
      <c r="OC399" s="739"/>
      <c r="OD399" s="739"/>
      <c r="OE399" s="743">
        <f t="shared" si="271"/>
        <v>0</v>
      </c>
      <c r="OF399" s="743">
        <f t="shared" si="272"/>
        <v>24</v>
      </c>
      <c r="OG399" s="743">
        <f t="shared" si="273"/>
        <v>0</v>
      </c>
      <c r="OH399" s="743">
        <f t="shared" si="274"/>
        <v>0</v>
      </c>
      <c r="OI399" s="743">
        <f t="shared" si="275"/>
        <v>0</v>
      </c>
      <c r="OJ399" s="739">
        <f t="shared" si="276"/>
        <v>0</v>
      </c>
      <c r="OK399" s="739">
        <f t="shared" si="277"/>
        <v>0</v>
      </c>
      <c r="OL399" s="739">
        <f t="shared" si="278"/>
        <v>0</v>
      </c>
      <c r="OM399" s="739">
        <f t="shared" si="279"/>
        <v>0</v>
      </c>
      <c r="ON399" s="739">
        <f t="shared" si="280"/>
        <v>0</v>
      </c>
      <c r="OO399" s="739">
        <f t="shared" si="281"/>
        <v>0</v>
      </c>
      <c r="OP399" s="739"/>
      <c r="OQ399" s="739">
        <f t="shared" si="282"/>
        <v>0</v>
      </c>
      <c r="OR399" s="739">
        <f t="shared" si="283"/>
        <v>24</v>
      </c>
      <c r="OS399" s="739">
        <f t="shared" si="284"/>
        <v>0</v>
      </c>
      <c r="OT399" s="739">
        <f t="shared" si="285"/>
        <v>0</v>
      </c>
      <c r="OU399" s="739"/>
      <c r="OV399" s="739"/>
      <c r="OW399" s="739"/>
      <c r="OX399" s="739"/>
      <c r="OY399" s="739"/>
      <c r="OZ399" s="739"/>
      <c r="PA399" s="739"/>
      <c r="PB399" s="739"/>
      <c r="PC399" s="739"/>
      <c r="PD399" s="739"/>
      <c r="PE399" s="739"/>
      <c r="PF399" s="739"/>
      <c r="PG399" s="739"/>
      <c r="PI399" s="28">
        <v>0</v>
      </c>
      <c r="PJ399" s="28">
        <v>324</v>
      </c>
      <c r="PK399" s="28">
        <v>100</v>
      </c>
      <c r="PL399" s="28">
        <v>0</v>
      </c>
      <c r="PM399" s="28">
        <v>100</v>
      </c>
      <c r="PN399" s="28">
        <v>524</v>
      </c>
      <c r="PO399" s="28">
        <v>0</v>
      </c>
      <c r="PP399" s="28">
        <v>0</v>
      </c>
      <c r="PQ399" s="28">
        <v>408</v>
      </c>
      <c r="PR399" s="28">
        <v>0</v>
      </c>
      <c r="PS399" s="28">
        <v>0</v>
      </c>
      <c r="PT399" s="28">
        <v>0</v>
      </c>
      <c r="PU399" s="28">
        <v>0</v>
      </c>
      <c r="PV399" s="28">
        <v>1456</v>
      </c>
      <c r="PW399" s="28">
        <v>0</v>
      </c>
    </row>
    <row r="400" s="28" customFormat="1" customHeight="1" spans="1:439">
      <c r="A400" s="847" t="s">
        <v>2306</v>
      </c>
      <c r="B400" s="343"/>
      <c r="C400" s="95" t="s">
        <v>1917</v>
      </c>
      <c r="D400" s="95" t="s">
        <v>2249</v>
      </c>
      <c r="E400" s="411"/>
      <c r="F400" s="290" t="s">
        <v>2350</v>
      </c>
      <c r="G400" s="112" t="s">
        <v>920</v>
      </c>
      <c r="H400" s="113" t="s">
        <v>921</v>
      </c>
      <c r="I400" s="99">
        <f t="shared" si="255"/>
        <v>16</v>
      </c>
      <c r="J400" s="100">
        <v>-16</v>
      </c>
      <c r="K400" s="454">
        <v>16</v>
      </c>
      <c r="L400" s="150">
        <f t="shared" si="251"/>
        <v>0</v>
      </c>
      <c r="M400" s="151">
        <f t="shared" si="252"/>
        <v>0</v>
      </c>
      <c r="N400" s="455"/>
      <c r="O400" s="35">
        <v>0</v>
      </c>
      <c r="P400" s="157"/>
      <c r="Q400" s="154">
        <f t="shared" si="253"/>
        <v>0</v>
      </c>
      <c r="R400" s="34">
        <f t="shared" si="254"/>
        <v>0</v>
      </c>
      <c r="S400" s="490"/>
      <c r="T400" s="490"/>
      <c r="U400" s="490"/>
      <c r="V400" s="490"/>
      <c r="W400" s="490"/>
      <c r="X400" s="489"/>
      <c r="Y400" s="505"/>
      <c r="Z400" s="505"/>
      <c r="AA400" s="505"/>
      <c r="AB400" s="505"/>
      <c r="AC400" s="505"/>
      <c r="AD400" s="505"/>
      <c r="AE400" s="505"/>
      <c r="AF400" s="490"/>
      <c r="AG400" s="490"/>
      <c r="AH400" s="490"/>
      <c r="AI400" s="490"/>
      <c r="AJ400" s="490"/>
      <c r="AK400" s="490"/>
      <c r="AL400" s="490"/>
      <c r="AM400" s="490"/>
      <c r="AN400" s="490"/>
      <c r="AO400" s="490"/>
      <c r="AP400" s="490"/>
      <c r="AQ400" s="490"/>
      <c r="AR400" s="490"/>
      <c r="AS400" s="490"/>
      <c r="AT400" s="490"/>
      <c r="AU400" s="490"/>
      <c r="AV400" s="490"/>
      <c r="AW400" s="490"/>
      <c r="AX400" s="490"/>
      <c r="AY400" s="100"/>
      <c r="AZ400" s="48"/>
      <c r="BA400" s="48"/>
      <c r="BB400" s="48"/>
      <c r="BC400" s="48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354"/>
      <c r="BT400" s="354"/>
      <c r="BU400" s="354"/>
      <c r="BV400" s="354"/>
      <c r="BW400" s="354"/>
      <c r="BX400" s="354"/>
      <c r="BY400" s="354"/>
      <c r="BZ400" s="354"/>
      <c r="CA400" s="354"/>
      <c r="CB400" s="354"/>
      <c r="CC400" s="354"/>
      <c r="CD400" s="354"/>
      <c r="CE400" s="354"/>
      <c r="CF400" s="354"/>
      <c r="CG400" s="354"/>
      <c r="CH400" s="354"/>
      <c r="CI400" s="354"/>
      <c r="CJ400" s="354"/>
      <c r="CK400" s="354"/>
      <c r="CL400" s="354"/>
      <c r="CM400" s="354"/>
      <c r="CN400" s="354"/>
      <c r="CO400" s="354"/>
      <c r="CP400" s="358"/>
      <c r="CQ400" s="48"/>
      <c r="CR400" s="354"/>
      <c r="CS400" s="354"/>
      <c r="CT400" s="355"/>
      <c r="CU400" s="354"/>
      <c r="CV400" s="354"/>
      <c r="CW400" s="354"/>
      <c r="CX400" s="354"/>
      <c r="CY400" s="354"/>
      <c r="CZ400" s="354"/>
      <c r="DA400" s="356"/>
      <c r="DB400" s="354"/>
      <c r="DC400" s="354"/>
      <c r="DD400" s="354"/>
      <c r="DE400" s="354"/>
      <c r="DF400" s="354"/>
      <c r="DG400" s="354"/>
      <c r="DH400" s="354"/>
      <c r="DI400" s="354"/>
      <c r="DJ400" s="354"/>
      <c r="DK400" s="354"/>
      <c r="DL400" s="354"/>
      <c r="DM400" s="354"/>
      <c r="DN400" s="354"/>
      <c r="DO400" s="354"/>
      <c r="DP400" s="354"/>
      <c r="DQ400" s="354"/>
      <c r="DR400" s="354"/>
      <c r="DS400" s="354"/>
      <c r="DT400" s="354"/>
      <c r="DU400" s="354"/>
      <c r="DV400" s="354"/>
      <c r="DW400" s="354"/>
      <c r="DX400" s="354"/>
      <c r="DY400" s="354"/>
      <c r="DZ400" s="357"/>
      <c r="EA400" s="356"/>
      <c r="EB400" s="356"/>
      <c r="EC400" s="356"/>
      <c r="ED400" s="356"/>
      <c r="EE400" s="358"/>
      <c r="EF400" s="48"/>
      <c r="EG400" s="46"/>
      <c r="EH400" s="46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8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354"/>
      <c r="FR400" s="354"/>
      <c r="FS400" s="354"/>
      <c r="FT400" s="354"/>
      <c r="FU400" s="354"/>
      <c r="FV400" s="354"/>
      <c r="FW400" s="354"/>
      <c r="FX400" s="354"/>
      <c r="FY400" s="354"/>
      <c r="FZ400" s="354"/>
      <c r="GA400" s="354"/>
      <c r="GB400" s="354"/>
      <c r="GC400" s="354"/>
      <c r="GD400" s="354"/>
      <c r="GE400" s="354"/>
      <c r="GF400" s="354"/>
      <c r="GG400" s="354"/>
      <c r="GH400" s="354"/>
      <c r="GI400" s="354"/>
      <c r="GJ400" s="354"/>
      <c r="GK400" s="354"/>
      <c r="GL400" s="354"/>
      <c r="GM400" s="354"/>
      <c r="GN400" s="354"/>
      <c r="GO400" s="354"/>
      <c r="GP400" s="354"/>
      <c r="GQ400" s="354"/>
      <c r="GR400" s="354"/>
      <c r="GS400" s="354"/>
      <c r="GT400" s="354"/>
      <c r="GU400" s="354"/>
      <c r="GV400" s="354"/>
      <c r="GW400" s="354"/>
      <c r="GX400" s="354"/>
      <c r="GY400" s="354"/>
      <c r="GZ400" s="354"/>
      <c r="HA400" s="354"/>
      <c r="HB400" s="354"/>
      <c r="HC400" s="354"/>
      <c r="HD400" s="354"/>
      <c r="HE400" s="354"/>
      <c r="HF400" s="354"/>
      <c r="HG400" s="354"/>
      <c r="HH400" s="354"/>
      <c r="HI400" s="354"/>
      <c r="HJ400" s="354"/>
      <c r="HK400" s="354"/>
      <c r="HL400" s="354"/>
      <c r="HM400" s="354"/>
      <c r="HN400" s="354"/>
      <c r="HO400" s="354"/>
      <c r="HP400" s="354"/>
      <c r="HQ400" s="354"/>
      <c r="HR400" s="354"/>
      <c r="HS400" s="354"/>
      <c r="HT400" s="354"/>
      <c r="HU400" s="354"/>
      <c r="HV400" s="354"/>
      <c r="HW400" s="354"/>
      <c r="HX400" s="354"/>
      <c r="HY400" s="354"/>
      <c r="HZ400" s="354"/>
      <c r="IA400" s="354"/>
      <c r="IB400" s="354"/>
      <c r="IC400" s="354"/>
      <c r="ID400" s="354"/>
      <c r="IE400" s="354"/>
      <c r="IF400" s="354"/>
      <c r="IG400" s="354"/>
      <c r="IH400" s="354"/>
      <c r="II400" s="354"/>
      <c r="IJ400" s="354"/>
      <c r="IK400" s="354"/>
      <c r="IL400" s="354"/>
      <c r="IM400" s="354"/>
      <c r="IN400" s="354"/>
      <c r="IO400" s="354"/>
      <c r="IP400" s="354"/>
      <c r="IQ400" s="354"/>
      <c r="IR400" s="50"/>
      <c r="IS400" s="47"/>
      <c r="IT400" s="47"/>
      <c r="IU400" s="47"/>
      <c r="IV400" s="47"/>
      <c r="IW400" s="47"/>
      <c r="IX400" s="47"/>
      <c r="IY400" s="47"/>
      <c r="IZ400" s="47"/>
      <c r="JA400" s="47"/>
      <c r="JB400" s="47"/>
      <c r="JC400" s="47"/>
      <c r="JD400" s="47"/>
      <c r="JE400" s="47"/>
      <c r="JF400" s="47"/>
      <c r="JG400" s="47"/>
      <c r="JH400" s="47"/>
      <c r="JI400" s="47"/>
      <c r="JJ400" s="47"/>
      <c r="JK400" s="47"/>
      <c r="JL400" s="354"/>
      <c r="JM400" s="354"/>
      <c r="JN400" s="354"/>
      <c r="JO400" s="354"/>
      <c r="JP400" s="354"/>
      <c r="JQ400" s="354"/>
      <c r="JR400" s="354"/>
      <c r="JS400" s="354"/>
      <c r="JT400" s="354"/>
      <c r="JU400" s="354"/>
      <c r="JV400" s="354"/>
      <c r="JW400" s="354"/>
      <c r="JX400" s="354"/>
      <c r="JY400" s="354"/>
      <c r="JZ400" s="354"/>
      <c r="KA400" s="354"/>
      <c r="KB400" s="354"/>
      <c r="KC400" s="354"/>
      <c r="KD400" s="354"/>
      <c r="KE400" s="354"/>
      <c r="KF400" s="354"/>
      <c r="KG400" s="354"/>
      <c r="KH400" s="354"/>
      <c r="KI400" s="354"/>
      <c r="KJ400" s="354"/>
      <c r="KK400" s="354"/>
      <c r="KL400" s="354"/>
      <c r="KM400" s="354"/>
      <c r="KN400" s="354"/>
      <c r="KO400" s="354"/>
      <c r="KP400" s="354"/>
      <c r="KQ400" s="354"/>
      <c r="KR400" s="354"/>
      <c r="KS400" s="354"/>
      <c r="KT400" s="354"/>
      <c r="KU400" s="354"/>
      <c r="KV400" s="51"/>
      <c r="KW400" s="47"/>
      <c r="KX400" s="47"/>
      <c r="KY400" s="47"/>
      <c r="KZ400" s="47"/>
      <c r="LA400" s="47"/>
      <c r="LB400" s="47"/>
      <c r="LC400" s="47"/>
      <c r="LD400" s="361"/>
      <c r="LE400" s="361"/>
      <c r="LF400" s="361"/>
      <c r="LG400" s="361"/>
      <c r="LH400" s="361"/>
      <c r="LI400" s="361"/>
      <c r="LJ400" s="361"/>
      <c r="LK400" s="361"/>
      <c r="LL400" s="361"/>
      <c r="LM400" s="361"/>
      <c r="LN400" s="361"/>
      <c r="LO400" s="361"/>
      <c r="LP400" s="361"/>
      <c r="LQ400" s="354"/>
      <c r="LR400" s="354"/>
      <c r="LS400" s="354"/>
      <c r="LT400" s="354"/>
      <c r="LU400" s="354"/>
      <c r="LV400" s="354"/>
      <c r="LW400" s="51"/>
      <c r="LX400" s="354"/>
      <c r="LY400" s="354"/>
      <c r="LZ400" s="354"/>
      <c r="MA400" s="354"/>
      <c r="MB400" s="363"/>
      <c r="MC400" s="363"/>
      <c r="MD400" s="354"/>
      <c r="ME400" s="354"/>
      <c r="MF400" s="354"/>
      <c r="MG400" s="354"/>
      <c r="MH400" s="354"/>
      <c r="MI400" s="354"/>
      <c r="MJ400" s="354"/>
      <c r="MK400" s="354"/>
      <c r="ML400" s="354"/>
      <c r="MM400" s="354"/>
      <c r="MN400" s="354"/>
      <c r="MO400" s="354"/>
      <c r="MP400" s="354"/>
      <c r="MQ400" s="354"/>
      <c r="MR400" s="354"/>
      <c r="MS400" s="51"/>
      <c r="MT400" s="364">
        <f t="shared" si="256"/>
        <v>0</v>
      </c>
      <c r="MU400" s="365">
        <f t="shared" si="257"/>
        <v>0</v>
      </c>
      <c r="MV400" s="366">
        <f t="shared" si="258"/>
        <v>0</v>
      </c>
      <c r="MW400" s="365">
        <v>1036</v>
      </c>
      <c r="MX400" s="365">
        <v>991</v>
      </c>
      <c r="MY400" s="54"/>
      <c r="MZ400" s="708"/>
      <c r="NA400" s="708">
        <v>0.47</v>
      </c>
      <c r="NB400" s="709">
        <f t="shared" si="259"/>
        <v>0</v>
      </c>
      <c r="NC400" s="710">
        <v>3.85</v>
      </c>
      <c r="ND400" s="710">
        <v>3.41</v>
      </c>
      <c r="NE400" s="738">
        <f t="shared" si="248"/>
        <v>-0.0828834550651001</v>
      </c>
      <c r="NF400" s="739"/>
      <c r="NG400" s="739"/>
      <c r="NH400" s="739">
        <v>3.41</v>
      </c>
      <c r="NI400" s="740">
        <f t="shared" si="260"/>
        <v>0</v>
      </c>
      <c r="NJ400" s="738">
        <f t="shared" si="261"/>
        <v>-0.0828834550651001</v>
      </c>
      <c r="NK400" s="741"/>
      <c r="NL400" s="742">
        <v>44562</v>
      </c>
      <c r="NM400" s="739">
        <f ca="1" t="shared" si="262"/>
        <v>17.1666666666667</v>
      </c>
      <c r="NN400" s="739">
        <f ca="1" t="shared" si="263"/>
        <v>515</v>
      </c>
      <c r="NO400" s="739">
        <v>0</v>
      </c>
      <c r="NP400" s="739">
        <f t="shared" si="264"/>
        <v>0</v>
      </c>
      <c r="NQ400" s="761" t="e">
        <f t="shared" si="265"/>
        <v>#DIV/0!</v>
      </c>
      <c r="NR400" s="739" t="e">
        <f ca="1" t="shared" si="266"/>
        <v>#DIV/0!</v>
      </c>
      <c r="NS400" s="739">
        <f t="shared" si="267"/>
        <v>0</v>
      </c>
      <c r="NT400" s="739"/>
      <c r="NU400" s="739">
        <f ca="1" t="shared" si="268"/>
        <v>0</v>
      </c>
      <c r="NV400" s="769">
        <f ca="1" t="shared" si="269"/>
        <v>0</v>
      </c>
      <c r="NW400" s="769" t="e">
        <f ca="1" t="shared" si="270"/>
        <v>#DIV/0!</v>
      </c>
      <c r="NX400" s="739"/>
      <c r="NY400" s="739"/>
      <c r="NZ400" s="739"/>
      <c r="OA400" s="739"/>
      <c r="OB400" s="739"/>
      <c r="OC400" s="739"/>
      <c r="OD400" s="739"/>
      <c r="OE400" s="743">
        <f t="shared" si="271"/>
        <v>0</v>
      </c>
      <c r="OF400" s="743">
        <f t="shared" si="272"/>
        <v>0</v>
      </c>
      <c r="OG400" s="743">
        <f t="shared" si="273"/>
        <v>0</v>
      </c>
      <c r="OH400" s="743">
        <f t="shared" si="274"/>
        <v>0</v>
      </c>
      <c r="OI400" s="743">
        <f t="shared" si="275"/>
        <v>0</v>
      </c>
      <c r="OJ400" s="739">
        <f t="shared" si="276"/>
        <v>0</v>
      </c>
      <c r="OK400" s="739">
        <f t="shared" si="277"/>
        <v>0</v>
      </c>
      <c r="OL400" s="739">
        <f t="shared" si="278"/>
        <v>0</v>
      </c>
      <c r="OM400" s="739">
        <f t="shared" si="279"/>
        <v>0</v>
      </c>
      <c r="ON400" s="739">
        <f t="shared" si="280"/>
        <v>0</v>
      </c>
      <c r="OO400" s="739">
        <f t="shared" si="281"/>
        <v>0</v>
      </c>
      <c r="OP400" s="739"/>
      <c r="OQ400" s="739">
        <f t="shared" si="282"/>
        <v>0</v>
      </c>
      <c r="OR400" s="739">
        <f t="shared" si="283"/>
        <v>0</v>
      </c>
      <c r="OS400" s="739">
        <f t="shared" si="284"/>
        <v>0</v>
      </c>
      <c r="OT400" s="739">
        <f t="shared" si="285"/>
        <v>0</v>
      </c>
      <c r="OU400" s="739"/>
      <c r="OV400" s="739"/>
      <c r="OW400" s="739"/>
      <c r="OX400" s="739"/>
      <c r="OY400" s="739"/>
      <c r="OZ400" s="739"/>
      <c r="PA400" s="739"/>
      <c r="PB400" s="739"/>
      <c r="PC400" s="739"/>
      <c r="PD400" s="739"/>
      <c r="PE400" s="739"/>
      <c r="PF400" s="739"/>
      <c r="PG400" s="739"/>
      <c r="PI400" s="28">
        <v>0</v>
      </c>
      <c r="PJ400" s="28">
        <v>324</v>
      </c>
      <c r="PK400" s="28">
        <v>0</v>
      </c>
      <c r="PL400" s="28">
        <v>0</v>
      </c>
      <c r="PM400" s="28">
        <v>0</v>
      </c>
      <c r="PN400" s="28">
        <v>72</v>
      </c>
      <c r="PO400" s="28">
        <v>0</v>
      </c>
      <c r="PP400" s="28">
        <v>0</v>
      </c>
      <c r="PQ400" s="28">
        <v>640</v>
      </c>
      <c r="PR400" s="28">
        <v>0</v>
      </c>
      <c r="PS400" s="28">
        <v>0</v>
      </c>
      <c r="PT400" s="28">
        <v>0</v>
      </c>
      <c r="PU400" s="28">
        <v>0</v>
      </c>
      <c r="PV400" s="28">
        <v>1036</v>
      </c>
      <c r="PW400" s="28">
        <v>0</v>
      </c>
    </row>
    <row r="401" s="28" customFormat="1" customHeight="1" spans="1:439">
      <c r="A401" s="847" t="s">
        <v>2306</v>
      </c>
      <c r="B401" s="343"/>
      <c r="C401" s="95" t="s">
        <v>1917</v>
      </c>
      <c r="D401" s="95" t="s">
        <v>2249</v>
      </c>
      <c r="E401" s="411"/>
      <c r="F401" s="290" t="s">
        <v>2351</v>
      </c>
      <c r="G401" s="112" t="s">
        <v>923</v>
      </c>
      <c r="H401" s="113" t="s">
        <v>924</v>
      </c>
      <c r="I401" s="99">
        <f t="shared" si="255"/>
        <v>0</v>
      </c>
      <c r="J401" s="100">
        <v>0</v>
      </c>
      <c r="K401" s="454">
        <v>0</v>
      </c>
      <c r="L401" s="150">
        <f t="shared" si="251"/>
        <v>0</v>
      </c>
      <c r="M401" s="151">
        <f t="shared" si="252"/>
        <v>0</v>
      </c>
      <c r="N401" s="455"/>
      <c r="O401" s="35">
        <v>0</v>
      </c>
      <c r="P401" s="157"/>
      <c r="Q401" s="154">
        <f t="shared" si="253"/>
        <v>0</v>
      </c>
      <c r="R401" s="34">
        <f t="shared" si="254"/>
        <v>0</v>
      </c>
      <c r="S401" s="490"/>
      <c r="T401" s="490"/>
      <c r="U401" s="490"/>
      <c r="V401" s="490"/>
      <c r="W401" s="490"/>
      <c r="X401" s="489"/>
      <c r="Y401" s="505"/>
      <c r="Z401" s="505"/>
      <c r="AA401" s="505"/>
      <c r="AB401" s="505"/>
      <c r="AC401" s="505"/>
      <c r="AD401" s="505"/>
      <c r="AE401" s="505"/>
      <c r="AF401" s="490"/>
      <c r="AG401" s="490"/>
      <c r="AH401" s="490"/>
      <c r="AI401" s="490"/>
      <c r="AJ401" s="490"/>
      <c r="AK401" s="490"/>
      <c r="AL401" s="490"/>
      <c r="AM401" s="490"/>
      <c r="AN401" s="490"/>
      <c r="AO401" s="490"/>
      <c r="AP401" s="490"/>
      <c r="AQ401" s="490"/>
      <c r="AR401" s="490"/>
      <c r="AS401" s="490"/>
      <c r="AT401" s="490"/>
      <c r="AU401" s="490"/>
      <c r="AV401" s="490"/>
      <c r="AW401" s="490"/>
      <c r="AX401" s="490"/>
      <c r="AY401" s="100"/>
      <c r="AZ401" s="48"/>
      <c r="BA401" s="48"/>
      <c r="BB401" s="48"/>
      <c r="BC401" s="48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354"/>
      <c r="BT401" s="354"/>
      <c r="BU401" s="354"/>
      <c r="BV401" s="354"/>
      <c r="BW401" s="354"/>
      <c r="BX401" s="354"/>
      <c r="BY401" s="354"/>
      <c r="BZ401" s="354"/>
      <c r="CA401" s="354"/>
      <c r="CB401" s="354"/>
      <c r="CC401" s="354"/>
      <c r="CD401" s="354"/>
      <c r="CE401" s="354"/>
      <c r="CF401" s="354"/>
      <c r="CG401" s="354"/>
      <c r="CH401" s="354"/>
      <c r="CI401" s="354"/>
      <c r="CJ401" s="354"/>
      <c r="CK401" s="354"/>
      <c r="CL401" s="354"/>
      <c r="CM401" s="354"/>
      <c r="CN401" s="354"/>
      <c r="CO401" s="354"/>
      <c r="CP401" s="358"/>
      <c r="CQ401" s="48"/>
      <c r="CR401" s="354"/>
      <c r="CS401" s="354"/>
      <c r="CT401" s="355"/>
      <c r="CU401" s="354"/>
      <c r="CV401" s="354"/>
      <c r="CW401" s="354"/>
      <c r="CX401" s="354"/>
      <c r="CY401" s="354"/>
      <c r="CZ401" s="354"/>
      <c r="DA401" s="356"/>
      <c r="DB401" s="354"/>
      <c r="DC401" s="354"/>
      <c r="DD401" s="354"/>
      <c r="DE401" s="354"/>
      <c r="DF401" s="354"/>
      <c r="DG401" s="354"/>
      <c r="DH401" s="354"/>
      <c r="DI401" s="354"/>
      <c r="DJ401" s="354"/>
      <c r="DK401" s="354"/>
      <c r="DL401" s="354"/>
      <c r="DM401" s="354"/>
      <c r="DN401" s="354"/>
      <c r="DO401" s="354"/>
      <c r="DP401" s="354"/>
      <c r="DQ401" s="354"/>
      <c r="DR401" s="354"/>
      <c r="DS401" s="354"/>
      <c r="DT401" s="354"/>
      <c r="DU401" s="354"/>
      <c r="DV401" s="354"/>
      <c r="DW401" s="354"/>
      <c r="DX401" s="354"/>
      <c r="DY401" s="354"/>
      <c r="DZ401" s="357"/>
      <c r="EA401" s="356"/>
      <c r="EB401" s="356"/>
      <c r="EC401" s="356"/>
      <c r="ED401" s="356"/>
      <c r="EE401" s="358"/>
      <c r="EF401" s="48"/>
      <c r="EG401" s="46"/>
      <c r="EH401" s="46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8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354"/>
      <c r="FR401" s="354"/>
      <c r="FS401" s="354"/>
      <c r="FT401" s="354"/>
      <c r="FU401" s="354"/>
      <c r="FV401" s="354"/>
      <c r="FW401" s="354"/>
      <c r="FX401" s="354"/>
      <c r="FY401" s="354"/>
      <c r="FZ401" s="354"/>
      <c r="GA401" s="354"/>
      <c r="GB401" s="354"/>
      <c r="GC401" s="354"/>
      <c r="GD401" s="354"/>
      <c r="GE401" s="354"/>
      <c r="GF401" s="354"/>
      <c r="GG401" s="354"/>
      <c r="GH401" s="354"/>
      <c r="GI401" s="354"/>
      <c r="GJ401" s="354"/>
      <c r="GK401" s="354"/>
      <c r="GL401" s="354"/>
      <c r="GM401" s="354"/>
      <c r="GN401" s="354"/>
      <c r="GO401" s="354"/>
      <c r="GP401" s="354"/>
      <c r="GQ401" s="354"/>
      <c r="GR401" s="354"/>
      <c r="GS401" s="354"/>
      <c r="GT401" s="354"/>
      <c r="GU401" s="354"/>
      <c r="GV401" s="354"/>
      <c r="GW401" s="354"/>
      <c r="GX401" s="354"/>
      <c r="GY401" s="354"/>
      <c r="GZ401" s="354"/>
      <c r="HA401" s="354"/>
      <c r="HB401" s="354"/>
      <c r="HC401" s="354"/>
      <c r="HD401" s="354"/>
      <c r="HE401" s="354"/>
      <c r="HF401" s="354"/>
      <c r="HG401" s="354"/>
      <c r="HH401" s="354"/>
      <c r="HI401" s="354"/>
      <c r="HJ401" s="354"/>
      <c r="HK401" s="354"/>
      <c r="HL401" s="354"/>
      <c r="HM401" s="354"/>
      <c r="HN401" s="354"/>
      <c r="HO401" s="354"/>
      <c r="HP401" s="354"/>
      <c r="HQ401" s="354"/>
      <c r="HR401" s="354"/>
      <c r="HS401" s="354"/>
      <c r="HT401" s="354"/>
      <c r="HU401" s="354"/>
      <c r="HV401" s="354"/>
      <c r="HW401" s="354"/>
      <c r="HX401" s="354"/>
      <c r="HY401" s="354"/>
      <c r="HZ401" s="354"/>
      <c r="IA401" s="354"/>
      <c r="IB401" s="354"/>
      <c r="IC401" s="354"/>
      <c r="ID401" s="354"/>
      <c r="IE401" s="354"/>
      <c r="IF401" s="354"/>
      <c r="IG401" s="354"/>
      <c r="IH401" s="354"/>
      <c r="II401" s="354"/>
      <c r="IJ401" s="354"/>
      <c r="IK401" s="354"/>
      <c r="IL401" s="354"/>
      <c r="IM401" s="354"/>
      <c r="IN401" s="354"/>
      <c r="IO401" s="354"/>
      <c r="IP401" s="354"/>
      <c r="IQ401" s="354"/>
      <c r="IR401" s="50"/>
      <c r="IS401" s="47"/>
      <c r="IT401" s="47"/>
      <c r="IU401" s="47"/>
      <c r="IV401" s="47"/>
      <c r="IW401" s="47"/>
      <c r="IX401" s="47"/>
      <c r="IY401" s="47"/>
      <c r="IZ401" s="47"/>
      <c r="JA401" s="47"/>
      <c r="JB401" s="47"/>
      <c r="JC401" s="47"/>
      <c r="JD401" s="47"/>
      <c r="JE401" s="47"/>
      <c r="JF401" s="47"/>
      <c r="JG401" s="47"/>
      <c r="JH401" s="47"/>
      <c r="JI401" s="47"/>
      <c r="JJ401" s="47"/>
      <c r="JK401" s="47"/>
      <c r="JL401" s="354"/>
      <c r="JM401" s="354"/>
      <c r="JN401" s="354"/>
      <c r="JO401" s="354"/>
      <c r="JP401" s="354"/>
      <c r="JQ401" s="354"/>
      <c r="JR401" s="354"/>
      <c r="JS401" s="354"/>
      <c r="JT401" s="354"/>
      <c r="JU401" s="354"/>
      <c r="JV401" s="354"/>
      <c r="JW401" s="354"/>
      <c r="JX401" s="354"/>
      <c r="JY401" s="354"/>
      <c r="JZ401" s="354"/>
      <c r="KA401" s="354"/>
      <c r="KB401" s="354"/>
      <c r="KC401" s="354"/>
      <c r="KD401" s="354"/>
      <c r="KE401" s="354"/>
      <c r="KF401" s="354"/>
      <c r="KG401" s="354"/>
      <c r="KH401" s="354"/>
      <c r="KI401" s="354"/>
      <c r="KJ401" s="354"/>
      <c r="KK401" s="354"/>
      <c r="KL401" s="354"/>
      <c r="KM401" s="354"/>
      <c r="KN401" s="354"/>
      <c r="KO401" s="354"/>
      <c r="KP401" s="354"/>
      <c r="KQ401" s="354"/>
      <c r="KR401" s="354"/>
      <c r="KS401" s="354"/>
      <c r="KT401" s="354"/>
      <c r="KU401" s="354"/>
      <c r="KV401" s="51"/>
      <c r="KW401" s="47"/>
      <c r="KX401" s="47"/>
      <c r="KY401" s="47"/>
      <c r="KZ401" s="47"/>
      <c r="LA401" s="47"/>
      <c r="LB401" s="47"/>
      <c r="LC401" s="47"/>
      <c r="LD401" s="361"/>
      <c r="LE401" s="361"/>
      <c r="LF401" s="361"/>
      <c r="LG401" s="361"/>
      <c r="LH401" s="361"/>
      <c r="LI401" s="361"/>
      <c r="LJ401" s="361"/>
      <c r="LK401" s="361"/>
      <c r="LL401" s="361"/>
      <c r="LM401" s="361"/>
      <c r="LN401" s="361"/>
      <c r="LO401" s="361"/>
      <c r="LP401" s="361"/>
      <c r="LQ401" s="354"/>
      <c r="LR401" s="354"/>
      <c r="LS401" s="354"/>
      <c r="LT401" s="354"/>
      <c r="LU401" s="354"/>
      <c r="LV401" s="354"/>
      <c r="LW401" s="51"/>
      <c r="LX401" s="354"/>
      <c r="LY401" s="354"/>
      <c r="LZ401" s="354"/>
      <c r="MA401" s="354"/>
      <c r="MB401" s="363"/>
      <c r="MC401" s="363"/>
      <c r="MD401" s="354"/>
      <c r="ME401" s="354"/>
      <c r="MF401" s="354"/>
      <c r="MG401" s="354"/>
      <c r="MH401" s="354"/>
      <c r="MI401" s="354"/>
      <c r="MJ401" s="354"/>
      <c r="MK401" s="354"/>
      <c r="ML401" s="354"/>
      <c r="MM401" s="354"/>
      <c r="MN401" s="354"/>
      <c r="MO401" s="354"/>
      <c r="MP401" s="354"/>
      <c r="MQ401" s="354"/>
      <c r="MR401" s="354"/>
      <c r="MS401" s="51"/>
      <c r="MT401" s="364">
        <f t="shared" si="256"/>
        <v>0</v>
      </c>
      <c r="MU401" s="365">
        <f t="shared" si="257"/>
        <v>0</v>
      </c>
      <c r="MV401" s="366">
        <f t="shared" si="258"/>
        <v>0</v>
      </c>
      <c r="MW401" s="365">
        <v>1354</v>
      </c>
      <c r="MX401" s="365">
        <v>1685</v>
      </c>
      <c r="MY401" s="54"/>
      <c r="MZ401" s="709"/>
      <c r="NA401" s="709">
        <v>0.47</v>
      </c>
      <c r="NB401" s="709">
        <f t="shared" si="259"/>
        <v>0</v>
      </c>
      <c r="NC401" s="711">
        <v>3.85</v>
      </c>
      <c r="ND401" s="711">
        <v>3.41</v>
      </c>
      <c r="NE401" s="738">
        <f t="shared" si="248"/>
        <v>-0.0828834550651001</v>
      </c>
      <c r="NF401" s="743"/>
      <c r="NG401" s="743"/>
      <c r="NH401" s="743">
        <v>3.41</v>
      </c>
      <c r="NI401" s="740">
        <f t="shared" si="260"/>
        <v>0</v>
      </c>
      <c r="NJ401" s="738">
        <f t="shared" si="261"/>
        <v>-0.0828834550651001</v>
      </c>
      <c r="NK401" s="818"/>
      <c r="NL401" s="742">
        <v>44562</v>
      </c>
      <c r="NM401" s="739">
        <f ca="1" t="shared" si="262"/>
        <v>17.1666666666667</v>
      </c>
      <c r="NN401" s="739">
        <f ca="1" t="shared" si="263"/>
        <v>515</v>
      </c>
      <c r="NO401" s="743">
        <v>0</v>
      </c>
      <c r="NP401" s="739">
        <f t="shared" si="264"/>
        <v>0</v>
      </c>
      <c r="NQ401" s="761" t="e">
        <f t="shared" si="265"/>
        <v>#DIV/0!</v>
      </c>
      <c r="NR401" s="739" t="e">
        <f ca="1" t="shared" si="266"/>
        <v>#DIV/0!</v>
      </c>
      <c r="NS401" s="739">
        <f t="shared" si="267"/>
        <v>0</v>
      </c>
      <c r="NT401" s="743"/>
      <c r="NU401" s="739">
        <f ca="1" t="shared" si="268"/>
        <v>0</v>
      </c>
      <c r="NV401" s="769">
        <f ca="1" t="shared" si="269"/>
        <v>0</v>
      </c>
      <c r="NW401" s="769" t="e">
        <f ca="1" t="shared" si="270"/>
        <v>#DIV/0!</v>
      </c>
      <c r="NX401" s="743"/>
      <c r="NY401" s="743"/>
      <c r="NZ401" s="743"/>
      <c r="OA401" s="743"/>
      <c r="OB401" s="743"/>
      <c r="OC401" s="743"/>
      <c r="OD401" s="743"/>
      <c r="OE401" s="743">
        <f t="shared" si="271"/>
        <v>0</v>
      </c>
      <c r="OF401" s="743">
        <f t="shared" si="272"/>
        <v>0</v>
      </c>
      <c r="OG401" s="743">
        <f t="shared" si="273"/>
        <v>0</v>
      </c>
      <c r="OH401" s="743">
        <f t="shared" si="274"/>
        <v>0</v>
      </c>
      <c r="OI401" s="743">
        <f t="shared" si="275"/>
        <v>0</v>
      </c>
      <c r="OJ401" s="739">
        <f t="shared" si="276"/>
        <v>0</v>
      </c>
      <c r="OK401" s="739">
        <f t="shared" si="277"/>
        <v>0</v>
      </c>
      <c r="OL401" s="739">
        <f t="shared" si="278"/>
        <v>0</v>
      </c>
      <c r="OM401" s="739">
        <f t="shared" si="279"/>
        <v>0</v>
      </c>
      <c r="ON401" s="739">
        <f t="shared" si="280"/>
        <v>0</v>
      </c>
      <c r="OO401" s="739">
        <f t="shared" si="281"/>
        <v>0</v>
      </c>
      <c r="OP401" s="739"/>
      <c r="OQ401" s="739">
        <f t="shared" si="282"/>
        <v>0</v>
      </c>
      <c r="OR401" s="739">
        <f t="shared" si="283"/>
        <v>0</v>
      </c>
      <c r="OS401" s="739">
        <f t="shared" si="284"/>
        <v>0</v>
      </c>
      <c r="OT401" s="739">
        <f t="shared" si="285"/>
        <v>0</v>
      </c>
      <c r="OU401" s="743"/>
      <c r="OV401" s="743"/>
      <c r="OW401" s="743"/>
      <c r="OX401" s="743"/>
      <c r="OY401" s="743"/>
      <c r="OZ401" s="743"/>
      <c r="PA401" s="743"/>
      <c r="PB401" s="743"/>
      <c r="PC401" s="743"/>
      <c r="PD401" s="743"/>
      <c r="PE401" s="743"/>
      <c r="PF401" s="743"/>
      <c r="PG401" s="743"/>
      <c r="PI401" s="28">
        <v>100</v>
      </c>
      <c r="PJ401" s="28">
        <v>324</v>
      </c>
      <c r="PK401" s="28">
        <v>200</v>
      </c>
      <c r="PL401" s="28">
        <v>0</v>
      </c>
      <c r="PM401" s="28">
        <v>100</v>
      </c>
      <c r="PN401" s="28">
        <v>72</v>
      </c>
      <c r="PO401" s="28">
        <v>250</v>
      </c>
      <c r="PP401" s="28">
        <v>0</v>
      </c>
      <c r="PQ401" s="28">
        <v>308</v>
      </c>
      <c r="PR401" s="28">
        <v>0</v>
      </c>
      <c r="PS401" s="28">
        <v>0</v>
      </c>
      <c r="PT401" s="28">
        <v>0</v>
      </c>
      <c r="PU401" s="28">
        <v>0</v>
      </c>
      <c r="PV401" s="28">
        <v>1354</v>
      </c>
      <c r="PW401" s="28">
        <v>0</v>
      </c>
    </row>
    <row r="402" s="28" customFormat="1" customHeight="1" spans="1:439">
      <c r="A402" s="847" t="s">
        <v>2306</v>
      </c>
      <c r="B402" s="343"/>
      <c r="C402" s="95" t="s">
        <v>1917</v>
      </c>
      <c r="D402" s="95" t="s">
        <v>2249</v>
      </c>
      <c r="E402" s="411"/>
      <c r="F402" s="290" t="s">
        <v>2352</v>
      </c>
      <c r="G402" s="112" t="s">
        <v>926</v>
      </c>
      <c r="H402" s="113" t="s">
        <v>927</v>
      </c>
      <c r="I402" s="99">
        <f t="shared" si="255"/>
        <v>8</v>
      </c>
      <c r="J402" s="100">
        <v>-8</v>
      </c>
      <c r="K402" s="454">
        <v>8</v>
      </c>
      <c r="L402" s="150">
        <f t="shared" si="251"/>
        <v>0</v>
      </c>
      <c r="M402" s="151">
        <f t="shared" si="252"/>
        <v>0</v>
      </c>
      <c r="N402" s="455"/>
      <c r="O402" s="35">
        <v>0</v>
      </c>
      <c r="P402" s="157"/>
      <c r="Q402" s="154">
        <f t="shared" si="253"/>
        <v>0</v>
      </c>
      <c r="R402" s="34">
        <f t="shared" si="254"/>
        <v>0</v>
      </c>
      <c r="S402" s="490"/>
      <c r="T402" s="490"/>
      <c r="U402" s="490"/>
      <c r="V402" s="490"/>
      <c r="W402" s="490"/>
      <c r="X402" s="489"/>
      <c r="Y402" s="505"/>
      <c r="Z402" s="505"/>
      <c r="AA402" s="505"/>
      <c r="AB402" s="505"/>
      <c r="AC402" s="505"/>
      <c r="AD402" s="505"/>
      <c r="AE402" s="505"/>
      <c r="AF402" s="490"/>
      <c r="AG402" s="490"/>
      <c r="AH402" s="490"/>
      <c r="AI402" s="490"/>
      <c r="AJ402" s="490"/>
      <c r="AK402" s="490"/>
      <c r="AL402" s="490"/>
      <c r="AM402" s="490"/>
      <c r="AN402" s="490"/>
      <c r="AO402" s="490"/>
      <c r="AP402" s="490"/>
      <c r="AQ402" s="490"/>
      <c r="AR402" s="490"/>
      <c r="AS402" s="490"/>
      <c r="AT402" s="490"/>
      <c r="AU402" s="490"/>
      <c r="AV402" s="490"/>
      <c r="AW402" s="490"/>
      <c r="AX402" s="490"/>
      <c r="AY402" s="100"/>
      <c r="AZ402" s="48"/>
      <c r="BA402" s="48"/>
      <c r="BB402" s="48"/>
      <c r="BC402" s="48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354"/>
      <c r="BT402" s="354"/>
      <c r="BU402" s="354"/>
      <c r="BV402" s="354"/>
      <c r="BW402" s="354"/>
      <c r="BX402" s="354"/>
      <c r="BY402" s="354"/>
      <c r="BZ402" s="354"/>
      <c r="CA402" s="354"/>
      <c r="CB402" s="354"/>
      <c r="CC402" s="354"/>
      <c r="CD402" s="354"/>
      <c r="CE402" s="354"/>
      <c r="CF402" s="354"/>
      <c r="CG402" s="354"/>
      <c r="CH402" s="354"/>
      <c r="CI402" s="354"/>
      <c r="CJ402" s="354"/>
      <c r="CK402" s="354"/>
      <c r="CL402" s="354"/>
      <c r="CM402" s="354"/>
      <c r="CN402" s="354"/>
      <c r="CO402" s="354"/>
      <c r="CP402" s="358"/>
      <c r="CQ402" s="48"/>
      <c r="CR402" s="354"/>
      <c r="CS402" s="354"/>
      <c r="CT402" s="355"/>
      <c r="CU402" s="354"/>
      <c r="CV402" s="354"/>
      <c r="CW402" s="354"/>
      <c r="CX402" s="354"/>
      <c r="CY402" s="354"/>
      <c r="CZ402" s="354"/>
      <c r="DA402" s="356"/>
      <c r="DB402" s="354"/>
      <c r="DC402" s="354"/>
      <c r="DD402" s="354"/>
      <c r="DE402" s="354"/>
      <c r="DF402" s="354"/>
      <c r="DG402" s="354"/>
      <c r="DH402" s="354"/>
      <c r="DI402" s="354"/>
      <c r="DJ402" s="354"/>
      <c r="DK402" s="354"/>
      <c r="DL402" s="354"/>
      <c r="DM402" s="354"/>
      <c r="DN402" s="354"/>
      <c r="DO402" s="354"/>
      <c r="DP402" s="354"/>
      <c r="DQ402" s="354"/>
      <c r="DR402" s="354"/>
      <c r="DS402" s="354"/>
      <c r="DT402" s="354"/>
      <c r="DU402" s="354"/>
      <c r="DV402" s="354"/>
      <c r="DW402" s="354"/>
      <c r="DX402" s="354"/>
      <c r="DY402" s="354"/>
      <c r="DZ402" s="357"/>
      <c r="EA402" s="356"/>
      <c r="EB402" s="356"/>
      <c r="EC402" s="356"/>
      <c r="ED402" s="356"/>
      <c r="EE402" s="358"/>
      <c r="EF402" s="48"/>
      <c r="EG402" s="46"/>
      <c r="EH402" s="46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8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354"/>
      <c r="FR402" s="354"/>
      <c r="FS402" s="354"/>
      <c r="FT402" s="354"/>
      <c r="FU402" s="354"/>
      <c r="FV402" s="354"/>
      <c r="FW402" s="354"/>
      <c r="FX402" s="354"/>
      <c r="FY402" s="354"/>
      <c r="FZ402" s="354"/>
      <c r="GA402" s="354"/>
      <c r="GB402" s="354"/>
      <c r="GC402" s="354"/>
      <c r="GD402" s="354"/>
      <c r="GE402" s="354"/>
      <c r="GF402" s="354"/>
      <c r="GG402" s="354"/>
      <c r="GH402" s="354"/>
      <c r="GI402" s="354"/>
      <c r="GJ402" s="354"/>
      <c r="GK402" s="354"/>
      <c r="GL402" s="354"/>
      <c r="GM402" s="354"/>
      <c r="GN402" s="354"/>
      <c r="GO402" s="354"/>
      <c r="GP402" s="354"/>
      <c r="GQ402" s="354"/>
      <c r="GR402" s="354"/>
      <c r="GS402" s="354"/>
      <c r="GT402" s="354"/>
      <c r="GU402" s="354"/>
      <c r="GV402" s="354"/>
      <c r="GW402" s="354"/>
      <c r="GX402" s="354"/>
      <c r="GY402" s="354"/>
      <c r="GZ402" s="354"/>
      <c r="HA402" s="354"/>
      <c r="HB402" s="354"/>
      <c r="HC402" s="354"/>
      <c r="HD402" s="354"/>
      <c r="HE402" s="354"/>
      <c r="HF402" s="354"/>
      <c r="HG402" s="354"/>
      <c r="HH402" s="354"/>
      <c r="HI402" s="354"/>
      <c r="HJ402" s="354"/>
      <c r="HK402" s="354"/>
      <c r="HL402" s="354"/>
      <c r="HM402" s="354"/>
      <c r="HN402" s="354"/>
      <c r="HO402" s="354"/>
      <c r="HP402" s="354"/>
      <c r="HQ402" s="354"/>
      <c r="HR402" s="354"/>
      <c r="HS402" s="354"/>
      <c r="HT402" s="354"/>
      <c r="HU402" s="354"/>
      <c r="HV402" s="354"/>
      <c r="HW402" s="354"/>
      <c r="HX402" s="354"/>
      <c r="HY402" s="354"/>
      <c r="HZ402" s="354"/>
      <c r="IA402" s="354"/>
      <c r="IB402" s="354"/>
      <c r="IC402" s="354"/>
      <c r="ID402" s="354"/>
      <c r="IE402" s="354"/>
      <c r="IF402" s="354"/>
      <c r="IG402" s="354"/>
      <c r="IH402" s="354"/>
      <c r="II402" s="354"/>
      <c r="IJ402" s="354"/>
      <c r="IK402" s="354"/>
      <c r="IL402" s="354"/>
      <c r="IM402" s="354"/>
      <c r="IN402" s="354"/>
      <c r="IO402" s="354"/>
      <c r="IP402" s="354"/>
      <c r="IQ402" s="354"/>
      <c r="IR402" s="50"/>
      <c r="IS402" s="47"/>
      <c r="IT402" s="47"/>
      <c r="IU402" s="47"/>
      <c r="IV402" s="47"/>
      <c r="IW402" s="47"/>
      <c r="IX402" s="47"/>
      <c r="IY402" s="47"/>
      <c r="IZ402" s="47"/>
      <c r="JA402" s="47"/>
      <c r="JB402" s="47"/>
      <c r="JC402" s="47"/>
      <c r="JD402" s="47"/>
      <c r="JE402" s="47"/>
      <c r="JF402" s="47"/>
      <c r="JG402" s="47"/>
      <c r="JH402" s="47"/>
      <c r="JI402" s="47"/>
      <c r="JJ402" s="47"/>
      <c r="JK402" s="47"/>
      <c r="JL402" s="354"/>
      <c r="JM402" s="354"/>
      <c r="JN402" s="354"/>
      <c r="JO402" s="354"/>
      <c r="JP402" s="354"/>
      <c r="JQ402" s="354"/>
      <c r="JR402" s="354"/>
      <c r="JS402" s="354"/>
      <c r="JT402" s="354"/>
      <c r="JU402" s="354"/>
      <c r="JV402" s="354"/>
      <c r="JW402" s="354"/>
      <c r="JX402" s="354"/>
      <c r="JY402" s="354"/>
      <c r="JZ402" s="354"/>
      <c r="KA402" s="354"/>
      <c r="KB402" s="354"/>
      <c r="KC402" s="354"/>
      <c r="KD402" s="354"/>
      <c r="KE402" s="354"/>
      <c r="KF402" s="354"/>
      <c r="KG402" s="354"/>
      <c r="KH402" s="354"/>
      <c r="KI402" s="354"/>
      <c r="KJ402" s="354"/>
      <c r="KK402" s="354"/>
      <c r="KL402" s="354"/>
      <c r="KM402" s="354"/>
      <c r="KN402" s="354"/>
      <c r="KO402" s="354"/>
      <c r="KP402" s="354"/>
      <c r="KQ402" s="354"/>
      <c r="KR402" s="354"/>
      <c r="KS402" s="354"/>
      <c r="KT402" s="354"/>
      <c r="KU402" s="354"/>
      <c r="KV402" s="51"/>
      <c r="KW402" s="47"/>
      <c r="KX402" s="47"/>
      <c r="KY402" s="47"/>
      <c r="KZ402" s="47"/>
      <c r="LA402" s="47"/>
      <c r="LB402" s="47"/>
      <c r="LC402" s="47"/>
      <c r="LD402" s="361"/>
      <c r="LE402" s="361"/>
      <c r="LF402" s="361"/>
      <c r="LG402" s="361"/>
      <c r="LH402" s="361"/>
      <c r="LI402" s="361"/>
      <c r="LJ402" s="361"/>
      <c r="LK402" s="361"/>
      <c r="LL402" s="361"/>
      <c r="LM402" s="361"/>
      <c r="LN402" s="361"/>
      <c r="LO402" s="361"/>
      <c r="LP402" s="361"/>
      <c r="LQ402" s="354"/>
      <c r="LR402" s="354"/>
      <c r="LS402" s="354"/>
      <c r="LT402" s="354"/>
      <c r="LU402" s="354"/>
      <c r="LV402" s="354"/>
      <c r="LW402" s="51"/>
      <c r="LX402" s="354"/>
      <c r="LY402" s="354"/>
      <c r="LZ402" s="354"/>
      <c r="MA402" s="354"/>
      <c r="MB402" s="363"/>
      <c r="MC402" s="363"/>
      <c r="MD402" s="354"/>
      <c r="ME402" s="354"/>
      <c r="MF402" s="354"/>
      <c r="MG402" s="354"/>
      <c r="MH402" s="354"/>
      <c r="MI402" s="354"/>
      <c r="MJ402" s="354"/>
      <c r="MK402" s="354"/>
      <c r="ML402" s="354"/>
      <c r="MM402" s="354"/>
      <c r="MN402" s="354"/>
      <c r="MO402" s="354"/>
      <c r="MP402" s="354"/>
      <c r="MQ402" s="354"/>
      <c r="MR402" s="354"/>
      <c r="MS402" s="51"/>
      <c r="MT402" s="364">
        <f t="shared" si="256"/>
        <v>0</v>
      </c>
      <c r="MU402" s="365">
        <f t="shared" si="257"/>
        <v>0</v>
      </c>
      <c r="MV402" s="366">
        <f t="shared" si="258"/>
        <v>0</v>
      </c>
      <c r="MW402" s="365">
        <v>1820</v>
      </c>
      <c r="MX402" s="365">
        <v>1695</v>
      </c>
      <c r="MY402" s="54"/>
      <c r="MZ402" s="709"/>
      <c r="NA402" s="709">
        <v>0.47</v>
      </c>
      <c r="NB402" s="709">
        <f t="shared" si="259"/>
        <v>0</v>
      </c>
      <c r="NC402" s="711">
        <v>3.85</v>
      </c>
      <c r="ND402" s="711">
        <v>3.41</v>
      </c>
      <c r="NE402" s="738">
        <f t="shared" si="248"/>
        <v>-0.0828834550651001</v>
      </c>
      <c r="NF402" s="743"/>
      <c r="NG402" s="743"/>
      <c r="NH402" s="743">
        <v>3.41</v>
      </c>
      <c r="NI402" s="740">
        <f t="shared" si="260"/>
        <v>0</v>
      </c>
      <c r="NJ402" s="738">
        <f t="shared" si="261"/>
        <v>-0.0828834550651001</v>
      </c>
      <c r="NK402" s="818"/>
      <c r="NL402" s="742">
        <v>44562</v>
      </c>
      <c r="NM402" s="739">
        <f ca="1" t="shared" si="262"/>
        <v>17.1666666666667</v>
      </c>
      <c r="NN402" s="739">
        <f ca="1" t="shared" si="263"/>
        <v>515</v>
      </c>
      <c r="NO402" s="743">
        <v>0</v>
      </c>
      <c r="NP402" s="739">
        <f t="shared" si="264"/>
        <v>0</v>
      </c>
      <c r="NQ402" s="761" t="e">
        <f t="shared" si="265"/>
        <v>#DIV/0!</v>
      </c>
      <c r="NR402" s="739" t="e">
        <f ca="1" t="shared" si="266"/>
        <v>#DIV/0!</v>
      </c>
      <c r="NS402" s="739">
        <f t="shared" si="267"/>
        <v>0</v>
      </c>
      <c r="NT402" s="743"/>
      <c r="NU402" s="739">
        <f ca="1" t="shared" si="268"/>
        <v>0</v>
      </c>
      <c r="NV402" s="769">
        <f ca="1" t="shared" si="269"/>
        <v>0</v>
      </c>
      <c r="NW402" s="769" t="e">
        <f ca="1" t="shared" si="270"/>
        <v>#DIV/0!</v>
      </c>
      <c r="NX402" s="743"/>
      <c r="NY402" s="743"/>
      <c r="NZ402" s="743"/>
      <c r="OA402" s="743"/>
      <c r="OB402" s="743"/>
      <c r="OC402" s="743"/>
      <c r="OD402" s="743"/>
      <c r="OE402" s="743">
        <f t="shared" si="271"/>
        <v>0</v>
      </c>
      <c r="OF402" s="743">
        <f t="shared" si="272"/>
        <v>0</v>
      </c>
      <c r="OG402" s="743">
        <f t="shared" si="273"/>
        <v>0</v>
      </c>
      <c r="OH402" s="743">
        <f t="shared" si="274"/>
        <v>0</v>
      </c>
      <c r="OI402" s="743">
        <f t="shared" si="275"/>
        <v>0</v>
      </c>
      <c r="OJ402" s="739">
        <f t="shared" si="276"/>
        <v>0</v>
      </c>
      <c r="OK402" s="739">
        <f t="shared" si="277"/>
        <v>0</v>
      </c>
      <c r="OL402" s="739">
        <f t="shared" si="278"/>
        <v>0</v>
      </c>
      <c r="OM402" s="739">
        <f t="shared" si="279"/>
        <v>0</v>
      </c>
      <c r="ON402" s="739">
        <f t="shared" si="280"/>
        <v>0</v>
      </c>
      <c r="OO402" s="739">
        <f t="shared" si="281"/>
        <v>0</v>
      </c>
      <c r="OP402" s="739"/>
      <c r="OQ402" s="739">
        <f t="shared" si="282"/>
        <v>0</v>
      </c>
      <c r="OR402" s="739">
        <f t="shared" si="283"/>
        <v>0</v>
      </c>
      <c r="OS402" s="739">
        <f t="shared" si="284"/>
        <v>0</v>
      </c>
      <c r="OT402" s="739">
        <f t="shared" si="285"/>
        <v>0</v>
      </c>
      <c r="OU402" s="743"/>
      <c r="OV402" s="743"/>
      <c r="OW402" s="743"/>
      <c r="OX402" s="743"/>
      <c r="OY402" s="743"/>
      <c r="OZ402" s="743"/>
      <c r="PA402" s="743"/>
      <c r="PB402" s="743"/>
      <c r="PC402" s="743"/>
      <c r="PD402" s="743"/>
      <c r="PE402" s="743"/>
      <c r="PF402" s="743"/>
      <c r="PG402" s="743"/>
      <c r="PI402" s="28">
        <v>0</v>
      </c>
      <c r="PJ402" s="28">
        <v>324</v>
      </c>
      <c r="PK402" s="28">
        <v>100</v>
      </c>
      <c r="PL402" s="28">
        <v>0</v>
      </c>
      <c r="PM402" s="28">
        <v>100</v>
      </c>
      <c r="PN402" s="28">
        <v>324</v>
      </c>
      <c r="PO402" s="28">
        <v>0</v>
      </c>
      <c r="PP402" s="28">
        <v>0</v>
      </c>
      <c r="PQ402" s="28">
        <v>756</v>
      </c>
      <c r="PR402" s="28">
        <v>96</v>
      </c>
      <c r="PS402" s="28">
        <v>120</v>
      </c>
      <c r="PT402" s="28">
        <v>0</v>
      </c>
      <c r="PU402" s="28">
        <v>0</v>
      </c>
      <c r="PV402" s="28">
        <v>1820</v>
      </c>
      <c r="PW402" s="28">
        <v>0</v>
      </c>
    </row>
    <row r="403" s="28" customFormat="1" customHeight="1" spans="1:439">
      <c r="A403" s="847" t="s">
        <v>2306</v>
      </c>
      <c r="B403" s="343"/>
      <c r="C403" s="95" t="s">
        <v>1917</v>
      </c>
      <c r="D403" s="95" t="s">
        <v>2249</v>
      </c>
      <c r="E403" s="411"/>
      <c r="F403" s="290" t="s">
        <v>2353</v>
      </c>
      <c r="G403" s="112" t="s">
        <v>929</v>
      </c>
      <c r="H403" s="113" t="s">
        <v>930</v>
      </c>
      <c r="I403" s="99">
        <f t="shared" si="255"/>
        <v>0</v>
      </c>
      <c r="J403" s="100">
        <v>0</v>
      </c>
      <c r="K403" s="454">
        <v>0</v>
      </c>
      <c r="L403" s="150">
        <f t="shared" si="251"/>
        <v>0</v>
      </c>
      <c r="M403" s="151">
        <f t="shared" si="252"/>
        <v>0</v>
      </c>
      <c r="N403" s="455"/>
      <c r="O403" s="35">
        <v>0</v>
      </c>
      <c r="P403" s="157"/>
      <c r="Q403" s="154">
        <f t="shared" si="253"/>
        <v>0</v>
      </c>
      <c r="R403" s="34">
        <f t="shared" si="254"/>
        <v>0</v>
      </c>
      <c r="S403" s="490"/>
      <c r="T403" s="490"/>
      <c r="U403" s="490"/>
      <c r="V403" s="490"/>
      <c r="W403" s="490"/>
      <c r="X403" s="489"/>
      <c r="Y403" s="505"/>
      <c r="Z403" s="505"/>
      <c r="AA403" s="505"/>
      <c r="AB403" s="505"/>
      <c r="AC403" s="505"/>
      <c r="AD403" s="505"/>
      <c r="AE403" s="505"/>
      <c r="AF403" s="490"/>
      <c r="AG403" s="490"/>
      <c r="AH403" s="490"/>
      <c r="AI403" s="490"/>
      <c r="AJ403" s="490"/>
      <c r="AK403" s="490"/>
      <c r="AL403" s="490"/>
      <c r="AM403" s="490"/>
      <c r="AN403" s="490"/>
      <c r="AO403" s="490"/>
      <c r="AP403" s="490"/>
      <c r="AQ403" s="490"/>
      <c r="AR403" s="490"/>
      <c r="AS403" s="490"/>
      <c r="AT403" s="490"/>
      <c r="AU403" s="490"/>
      <c r="AV403" s="490"/>
      <c r="AW403" s="490"/>
      <c r="AX403" s="490"/>
      <c r="AY403" s="100"/>
      <c r="AZ403" s="48"/>
      <c r="BA403" s="48"/>
      <c r="BB403" s="48"/>
      <c r="BC403" s="48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354"/>
      <c r="BT403" s="354"/>
      <c r="BU403" s="354"/>
      <c r="BV403" s="354"/>
      <c r="BW403" s="354"/>
      <c r="BX403" s="354"/>
      <c r="BY403" s="354"/>
      <c r="BZ403" s="354"/>
      <c r="CA403" s="354"/>
      <c r="CB403" s="354"/>
      <c r="CC403" s="354"/>
      <c r="CD403" s="354"/>
      <c r="CE403" s="354"/>
      <c r="CF403" s="354"/>
      <c r="CG403" s="354"/>
      <c r="CH403" s="354"/>
      <c r="CI403" s="354"/>
      <c r="CJ403" s="354"/>
      <c r="CK403" s="354"/>
      <c r="CL403" s="354"/>
      <c r="CM403" s="354"/>
      <c r="CN403" s="354"/>
      <c r="CO403" s="354"/>
      <c r="CP403" s="358"/>
      <c r="CQ403" s="48"/>
      <c r="CR403" s="354"/>
      <c r="CS403" s="354"/>
      <c r="CT403" s="355"/>
      <c r="CU403" s="354"/>
      <c r="CV403" s="354"/>
      <c r="CW403" s="354"/>
      <c r="CX403" s="354"/>
      <c r="CY403" s="354"/>
      <c r="CZ403" s="354"/>
      <c r="DA403" s="356"/>
      <c r="DB403" s="354"/>
      <c r="DC403" s="354"/>
      <c r="DD403" s="354"/>
      <c r="DE403" s="354"/>
      <c r="DF403" s="354"/>
      <c r="DG403" s="354"/>
      <c r="DH403" s="354"/>
      <c r="DI403" s="354"/>
      <c r="DJ403" s="354"/>
      <c r="DK403" s="354"/>
      <c r="DL403" s="354"/>
      <c r="DM403" s="354"/>
      <c r="DN403" s="354"/>
      <c r="DO403" s="354"/>
      <c r="DP403" s="354"/>
      <c r="DQ403" s="354"/>
      <c r="DR403" s="354"/>
      <c r="DS403" s="354"/>
      <c r="DT403" s="354"/>
      <c r="DU403" s="354"/>
      <c r="DV403" s="354"/>
      <c r="DW403" s="354"/>
      <c r="DX403" s="354"/>
      <c r="DY403" s="354"/>
      <c r="DZ403" s="357"/>
      <c r="EA403" s="356"/>
      <c r="EB403" s="356"/>
      <c r="EC403" s="356"/>
      <c r="ED403" s="356"/>
      <c r="EE403" s="358"/>
      <c r="EF403" s="48"/>
      <c r="EG403" s="46"/>
      <c r="EH403" s="46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8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354"/>
      <c r="FR403" s="354"/>
      <c r="FS403" s="354"/>
      <c r="FT403" s="354"/>
      <c r="FU403" s="354"/>
      <c r="FV403" s="354"/>
      <c r="FW403" s="354"/>
      <c r="FX403" s="354"/>
      <c r="FY403" s="354"/>
      <c r="FZ403" s="354"/>
      <c r="GA403" s="354"/>
      <c r="GB403" s="354"/>
      <c r="GC403" s="354"/>
      <c r="GD403" s="354"/>
      <c r="GE403" s="354"/>
      <c r="GF403" s="354"/>
      <c r="GG403" s="354"/>
      <c r="GH403" s="354"/>
      <c r="GI403" s="354"/>
      <c r="GJ403" s="354"/>
      <c r="GK403" s="354"/>
      <c r="GL403" s="354"/>
      <c r="GM403" s="354"/>
      <c r="GN403" s="354"/>
      <c r="GO403" s="354"/>
      <c r="GP403" s="354"/>
      <c r="GQ403" s="354"/>
      <c r="GR403" s="354"/>
      <c r="GS403" s="354"/>
      <c r="GT403" s="354"/>
      <c r="GU403" s="354"/>
      <c r="GV403" s="354"/>
      <c r="GW403" s="354"/>
      <c r="GX403" s="354"/>
      <c r="GY403" s="354"/>
      <c r="GZ403" s="354"/>
      <c r="HA403" s="354"/>
      <c r="HB403" s="354"/>
      <c r="HC403" s="354"/>
      <c r="HD403" s="354"/>
      <c r="HE403" s="354"/>
      <c r="HF403" s="354"/>
      <c r="HG403" s="354"/>
      <c r="HH403" s="354"/>
      <c r="HI403" s="354"/>
      <c r="HJ403" s="354"/>
      <c r="HK403" s="354"/>
      <c r="HL403" s="354"/>
      <c r="HM403" s="354"/>
      <c r="HN403" s="354"/>
      <c r="HO403" s="354"/>
      <c r="HP403" s="354"/>
      <c r="HQ403" s="354"/>
      <c r="HR403" s="354"/>
      <c r="HS403" s="354"/>
      <c r="HT403" s="354"/>
      <c r="HU403" s="354"/>
      <c r="HV403" s="354"/>
      <c r="HW403" s="354"/>
      <c r="HX403" s="354"/>
      <c r="HY403" s="354"/>
      <c r="HZ403" s="354"/>
      <c r="IA403" s="354"/>
      <c r="IB403" s="354"/>
      <c r="IC403" s="354"/>
      <c r="ID403" s="354"/>
      <c r="IE403" s="354"/>
      <c r="IF403" s="354"/>
      <c r="IG403" s="354"/>
      <c r="IH403" s="354"/>
      <c r="II403" s="354"/>
      <c r="IJ403" s="354"/>
      <c r="IK403" s="354"/>
      <c r="IL403" s="354"/>
      <c r="IM403" s="354"/>
      <c r="IN403" s="354"/>
      <c r="IO403" s="354"/>
      <c r="IP403" s="354"/>
      <c r="IQ403" s="354"/>
      <c r="IR403" s="50"/>
      <c r="IS403" s="47"/>
      <c r="IT403" s="47"/>
      <c r="IU403" s="47"/>
      <c r="IV403" s="47"/>
      <c r="IW403" s="47"/>
      <c r="IX403" s="47"/>
      <c r="IY403" s="47"/>
      <c r="IZ403" s="47"/>
      <c r="JA403" s="47"/>
      <c r="JB403" s="47"/>
      <c r="JC403" s="47"/>
      <c r="JD403" s="47"/>
      <c r="JE403" s="47"/>
      <c r="JF403" s="47"/>
      <c r="JG403" s="47"/>
      <c r="JH403" s="47"/>
      <c r="JI403" s="47"/>
      <c r="JJ403" s="47"/>
      <c r="JK403" s="47"/>
      <c r="JL403" s="354"/>
      <c r="JM403" s="354"/>
      <c r="JN403" s="354"/>
      <c r="JO403" s="354"/>
      <c r="JP403" s="354"/>
      <c r="JQ403" s="354"/>
      <c r="JR403" s="354"/>
      <c r="JS403" s="354"/>
      <c r="JT403" s="354"/>
      <c r="JU403" s="354"/>
      <c r="JV403" s="354"/>
      <c r="JW403" s="354"/>
      <c r="JX403" s="354"/>
      <c r="JY403" s="354"/>
      <c r="JZ403" s="354"/>
      <c r="KA403" s="354"/>
      <c r="KB403" s="354"/>
      <c r="KC403" s="354"/>
      <c r="KD403" s="354"/>
      <c r="KE403" s="354"/>
      <c r="KF403" s="354"/>
      <c r="KG403" s="354"/>
      <c r="KH403" s="354"/>
      <c r="KI403" s="354"/>
      <c r="KJ403" s="354"/>
      <c r="KK403" s="354"/>
      <c r="KL403" s="354"/>
      <c r="KM403" s="354"/>
      <c r="KN403" s="354"/>
      <c r="KO403" s="354"/>
      <c r="KP403" s="354"/>
      <c r="KQ403" s="354"/>
      <c r="KR403" s="354"/>
      <c r="KS403" s="354"/>
      <c r="KT403" s="354"/>
      <c r="KU403" s="354"/>
      <c r="KV403" s="51"/>
      <c r="KW403" s="47"/>
      <c r="KX403" s="47"/>
      <c r="KY403" s="47"/>
      <c r="KZ403" s="47"/>
      <c r="LA403" s="47"/>
      <c r="LB403" s="47"/>
      <c r="LC403" s="47"/>
      <c r="LD403" s="361"/>
      <c r="LE403" s="361"/>
      <c r="LF403" s="361"/>
      <c r="LG403" s="361"/>
      <c r="LH403" s="361"/>
      <c r="LI403" s="361"/>
      <c r="LJ403" s="361"/>
      <c r="LK403" s="361"/>
      <c r="LL403" s="361"/>
      <c r="LM403" s="361"/>
      <c r="LN403" s="361"/>
      <c r="LO403" s="361"/>
      <c r="LP403" s="361"/>
      <c r="LQ403" s="354"/>
      <c r="LR403" s="354"/>
      <c r="LS403" s="354"/>
      <c r="LT403" s="354"/>
      <c r="LU403" s="354"/>
      <c r="LV403" s="354"/>
      <c r="LW403" s="51"/>
      <c r="LX403" s="354"/>
      <c r="LY403" s="354"/>
      <c r="LZ403" s="354"/>
      <c r="MA403" s="354"/>
      <c r="MB403" s="363"/>
      <c r="MC403" s="363"/>
      <c r="MD403" s="354"/>
      <c r="ME403" s="354"/>
      <c r="MF403" s="354"/>
      <c r="MG403" s="354"/>
      <c r="MH403" s="354"/>
      <c r="MI403" s="354"/>
      <c r="MJ403" s="354"/>
      <c r="MK403" s="354"/>
      <c r="ML403" s="354"/>
      <c r="MM403" s="354"/>
      <c r="MN403" s="354"/>
      <c r="MO403" s="354"/>
      <c r="MP403" s="354"/>
      <c r="MQ403" s="354"/>
      <c r="MR403" s="354"/>
      <c r="MS403" s="51"/>
      <c r="MT403" s="364">
        <f t="shared" si="256"/>
        <v>0</v>
      </c>
      <c r="MU403" s="365">
        <f t="shared" si="257"/>
        <v>0</v>
      </c>
      <c r="MV403" s="366">
        <f t="shared" si="258"/>
        <v>0</v>
      </c>
      <c r="MW403" s="365">
        <v>984</v>
      </c>
      <c r="MX403" s="365">
        <v>271</v>
      </c>
      <c r="MY403" s="54"/>
      <c r="MZ403" s="708"/>
      <c r="NA403" s="708">
        <v>0.47</v>
      </c>
      <c r="NB403" s="709">
        <f t="shared" si="259"/>
        <v>0</v>
      </c>
      <c r="NC403" s="710">
        <v>3.85</v>
      </c>
      <c r="ND403" s="710">
        <v>3.41</v>
      </c>
      <c r="NE403" s="738">
        <f t="shared" si="248"/>
        <v>-0.0828834550651001</v>
      </c>
      <c r="NF403" s="739"/>
      <c r="NG403" s="739"/>
      <c r="NH403" s="739">
        <v>3.41</v>
      </c>
      <c r="NI403" s="740">
        <f t="shared" si="260"/>
        <v>0</v>
      </c>
      <c r="NJ403" s="738">
        <f t="shared" si="261"/>
        <v>-0.0828834550651001</v>
      </c>
      <c r="NK403" s="741"/>
      <c r="NL403" s="742">
        <v>44562</v>
      </c>
      <c r="NM403" s="739">
        <f ca="1" t="shared" si="262"/>
        <v>17.1666666666667</v>
      </c>
      <c r="NN403" s="739">
        <f ca="1" t="shared" si="263"/>
        <v>515</v>
      </c>
      <c r="NO403" s="739">
        <v>0</v>
      </c>
      <c r="NP403" s="739">
        <f t="shared" si="264"/>
        <v>0</v>
      </c>
      <c r="NQ403" s="761" t="e">
        <f t="shared" si="265"/>
        <v>#DIV/0!</v>
      </c>
      <c r="NR403" s="739" t="e">
        <f ca="1" t="shared" si="266"/>
        <v>#DIV/0!</v>
      </c>
      <c r="NS403" s="739">
        <f t="shared" si="267"/>
        <v>0</v>
      </c>
      <c r="NT403" s="739"/>
      <c r="NU403" s="739">
        <f ca="1" t="shared" si="268"/>
        <v>0</v>
      </c>
      <c r="NV403" s="769">
        <f ca="1" t="shared" si="269"/>
        <v>0</v>
      </c>
      <c r="NW403" s="769" t="e">
        <f ca="1" t="shared" si="270"/>
        <v>#DIV/0!</v>
      </c>
      <c r="NX403" s="739"/>
      <c r="NY403" s="739"/>
      <c r="NZ403" s="739"/>
      <c r="OA403" s="739"/>
      <c r="OB403" s="739"/>
      <c r="OC403" s="739"/>
      <c r="OD403" s="739"/>
      <c r="OE403" s="743">
        <f t="shared" si="271"/>
        <v>0</v>
      </c>
      <c r="OF403" s="743">
        <f t="shared" si="272"/>
        <v>0</v>
      </c>
      <c r="OG403" s="743">
        <f t="shared" si="273"/>
        <v>0</v>
      </c>
      <c r="OH403" s="743">
        <f t="shared" si="274"/>
        <v>0</v>
      </c>
      <c r="OI403" s="743">
        <f t="shared" si="275"/>
        <v>0</v>
      </c>
      <c r="OJ403" s="739">
        <f t="shared" si="276"/>
        <v>0</v>
      </c>
      <c r="OK403" s="739">
        <f t="shared" si="277"/>
        <v>0</v>
      </c>
      <c r="OL403" s="739">
        <f t="shared" si="278"/>
        <v>0</v>
      </c>
      <c r="OM403" s="739">
        <f t="shared" si="279"/>
        <v>0</v>
      </c>
      <c r="ON403" s="739">
        <f t="shared" si="280"/>
        <v>0</v>
      </c>
      <c r="OO403" s="739">
        <f t="shared" si="281"/>
        <v>0</v>
      </c>
      <c r="OP403" s="739"/>
      <c r="OQ403" s="739">
        <f t="shared" si="282"/>
        <v>0</v>
      </c>
      <c r="OR403" s="739">
        <f t="shared" si="283"/>
        <v>0</v>
      </c>
      <c r="OS403" s="739">
        <f t="shared" si="284"/>
        <v>0</v>
      </c>
      <c r="OT403" s="739">
        <f t="shared" si="285"/>
        <v>0</v>
      </c>
      <c r="OU403" s="739"/>
      <c r="OV403" s="739"/>
      <c r="OW403" s="739"/>
      <c r="OX403" s="739"/>
      <c r="OY403" s="739"/>
      <c r="OZ403" s="739"/>
      <c r="PA403" s="739"/>
      <c r="PB403" s="739"/>
      <c r="PC403" s="739"/>
      <c r="PD403" s="739"/>
      <c r="PE403" s="739"/>
      <c r="PF403" s="739"/>
      <c r="PG403" s="739"/>
      <c r="PI403" s="28">
        <v>0</v>
      </c>
      <c r="PJ403" s="28">
        <v>144</v>
      </c>
      <c r="PK403" s="28">
        <v>0</v>
      </c>
      <c r="PL403" s="28">
        <v>0</v>
      </c>
      <c r="PM403" s="28">
        <v>0</v>
      </c>
      <c r="PN403" s="28">
        <v>144</v>
      </c>
      <c r="PO403" s="28">
        <v>0</v>
      </c>
      <c r="PP403" s="28">
        <v>0</v>
      </c>
      <c r="PQ403" s="28">
        <v>144</v>
      </c>
      <c r="PR403" s="28">
        <v>32</v>
      </c>
      <c r="PS403" s="28">
        <v>520</v>
      </c>
      <c r="PT403" s="28">
        <v>0</v>
      </c>
      <c r="PU403" s="28">
        <v>0</v>
      </c>
      <c r="PV403" s="28">
        <v>984</v>
      </c>
      <c r="PW403" s="28">
        <v>0</v>
      </c>
    </row>
    <row r="404" s="28" customFormat="1" customHeight="1" spans="1:439">
      <c r="A404" s="847" t="s">
        <v>2306</v>
      </c>
      <c r="B404" s="343"/>
      <c r="C404" s="95" t="s">
        <v>1917</v>
      </c>
      <c r="D404" s="95" t="s">
        <v>2249</v>
      </c>
      <c r="E404" s="411"/>
      <c r="F404" s="290" t="s">
        <v>2354</v>
      </c>
      <c r="G404" s="112" t="s">
        <v>932</v>
      </c>
      <c r="H404" s="113" t="s">
        <v>933</v>
      </c>
      <c r="I404" s="99">
        <f t="shared" si="255"/>
        <v>0</v>
      </c>
      <c r="J404" s="100">
        <v>0</v>
      </c>
      <c r="K404" s="454">
        <v>0</v>
      </c>
      <c r="L404" s="150">
        <f t="shared" si="251"/>
        <v>0</v>
      </c>
      <c r="M404" s="151">
        <f t="shared" si="252"/>
        <v>0</v>
      </c>
      <c r="N404" s="455"/>
      <c r="O404" s="35"/>
      <c r="P404" s="157"/>
      <c r="Q404" s="154">
        <f t="shared" si="253"/>
        <v>0</v>
      </c>
      <c r="R404" s="34">
        <f t="shared" si="254"/>
        <v>0</v>
      </c>
      <c r="S404" s="490"/>
      <c r="T404" s="490"/>
      <c r="U404" s="490"/>
      <c r="V404" s="490"/>
      <c r="W404" s="490"/>
      <c r="X404" s="489"/>
      <c r="Y404" s="505"/>
      <c r="Z404" s="505"/>
      <c r="AA404" s="505"/>
      <c r="AB404" s="505"/>
      <c r="AC404" s="505"/>
      <c r="AD404" s="505"/>
      <c r="AE404" s="505"/>
      <c r="AF404" s="490"/>
      <c r="AG404" s="490"/>
      <c r="AH404" s="490"/>
      <c r="AI404" s="490"/>
      <c r="AJ404" s="490"/>
      <c r="AK404" s="490"/>
      <c r="AL404" s="490"/>
      <c r="AM404" s="490"/>
      <c r="AN404" s="490"/>
      <c r="AO404" s="490"/>
      <c r="AP404" s="490"/>
      <c r="AQ404" s="490"/>
      <c r="AR404" s="490"/>
      <c r="AS404" s="490"/>
      <c r="AT404" s="490"/>
      <c r="AU404" s="490"/>
      <c r="AV404" s="490"/>
      <c r="AW404" s="490"/>
      <c r="AX404" s="490"/>
      <c r="AY404" s="100"/>
      <c r="AZ404" s="48"/>
      <c r="BA404" s="48"/>
      <c r="BB404" s="48"/>
      <c r="BC404" s="48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354"/>
      <c r="BT404" s="354"/>
      <c r="BU404" s="354"/>
      <c r="BV404" s="354"/>
      <c r="BW404" s="354"/>
      <c r="BX404" s="354"/>
      <c r="BY404" s="354"/>
      <c r="BZ404" s="354"/>
      <c r="CA404" s="354"/>
      <c r="CB404" s="354"/>
      <c r="CC404" s="354"/>
      <c r="CD404" s="354"/>
      <c r="CE404" s="354"/>
      <c r="CF404" s="354"/>
      <c r="CG404" s="354"/>
      <c r="CH404" s="354"/>
      <c r="CI404" s="354"/>
      <c r="CJ404" s="354"/>
      <c r="CK404" s="354"/>
      <c r="CL404" s="354"/>
      <c r="CM404" s="354"/>
      <c r="CN404" s="354"/>
      <c r="CO404" s="354"/>
      <c r="CP404" s="358"/>
      <c r="CQ404" s="48"/>
      <c r="CR404" s="354"/>
      <c r="CS404" s="354"/>
      <c r="CT404" s="355"/>
      <c r="CU404" s="354"/>
      <c r="CV404" s="354"/>
      <c r="CW404" s="354"/>
      <c r="CX404" s="354"/>
      <c r="CY404" s="354"/>
      <c r="CZ404" s="354"/>
      <c r="DA404" s="356"/>
      <c r="DB404" s="354"/>
      <c r="DC404" s="354"/>
      <c r="DD404" s="354"/>
      <c r="DE404" s="354"/>
      <c r="DF404" s="354"/>
      <c r="DG404" s="354"/>
      <c r="DH404" s="354"/>
      <c r="DI404" s="354"/>
      <c r="DJ404" s="354"/>
      <c r="DK404" s="354"/>
      <c r="DL404" s="354"/>
      <c r="DM404" s="354"/>
      <c r="DN404" s="354"/>
      <c r="DO404" s="354"/>
      <c r="DP404" s="354"/>
      <c r="DQ404" s="354"/>
      <c r="DR404" s="354"/>
      <c r="DS404" s="354"/>
      <c r="DT404" s="354"/>
      <c r="DU404" s="354"/>
      <c r="DV404" s="354"/>
      <c r="DW404" s="354"/>
      <c r="DX404" s="354"/>
      <c r="DY404" s="354"/>
      <c r="DZ404" s="357"/>
      <c r="EA404" s="356"/>
      <c r="EB404" s="356"/>
      <c r="EC404" s="356"/>
      <c r="ED404" s="356"/>
      <c r="EE404" s="358"/>
      <c r="EF404" s="48"/>
      <c r="EG404" s="46"/>
      <c r="EH404" s="46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8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354"/>
      <c r="FR404" s="354"/>
      <c r="FS404" s="354"/>
      <c r="FT404" s="354"/>
      <c r="FU404" s="354"/>
      <c r="FV404" s="354"/>
      <c r="FW404" s="354"/>
      <c r="FX404" s="354"/>
      <c r="FY404" s="354"/>
      <c r="FZ404" s="354"/>
      <c r="GA404" s="354"/>
      <c r="GB404" s="354"/>
      <c r="GC404" s="354"/>
      <c r="GD404" s="354"/>
      <c r="GE404" s="354"/>
      <c r="GF404" s="354"/>
      <c r="GG404" s="354"/>
      <c r="GH404" s="354"/>
      <c r="GI404" s="354"/>
      <c r="GJ404" s="354"/>
      <c r="GK404" s="354"/>
      <c r="GL404" s="354"/>
      <c r="GM404" s="354"/>
      <c r="GN404" s="354"/>
      <c r="GO404" s="354"/>
      <c r="GP404" s="354"/>
      <c r="GQ404" s="354"/>
      <c r="GR404" s="354"/>
      <c r="GS404" s="354"/>
      <c r="GT404" s="354"/>
      <c r="GU404" s="354"/>
      <c r="GV404" s="354"/>
      <c r="GW404" s="354"/>
      <c r="GX404" s="354"/>
      <c r="GY404" s="354"/>
      <c r="GZ404" s="354"/>
      <c r="HA404" s="354"/>
      <c r="HB404" s="354"/>
      <c r="HC404" s="354"/>
      <c r="HD404" s="354"/>
      <c r="HE404" s="354"/>
      <c r="HF404" s="354"/>
      <c r="HG404" s="354"/>
      <c r="HH404" s="354"/>
      <c r="HI404" s="354"/>
      <c r="HJ404" s="354"/>
      <c r="HK404" s="354"/>
      <c r="HL404" s="354"/>
      <c r="HM404" s="354"/>
      <c r="HN404" s="354"/>
      <c r="HO404" s="354"/>
      <c r="HP404" s="354"/>
      <c r="HQ404" s="354"/>
      <c r="HR404" s="354"/>
      <c r="HS404" s="354"/>
      <c r="HT404" s="354"/>
      <c r="HU404" s="354"/>
      <c r="HV404" s="354"/>
      <c r="HW404" s="354"/>
      <c r="HX404" s="354"/>
      <c r="HY404" s="354"/>
      <c r="HZ404" s="354"/>
      <c r="IA404" s="354"/>
      <c r="IB404" s="354"/>
      <c r="IC404" s="354"/>
      <c r="ID404" s="354"/>
      <c r="IE404" s="354"/>
      <c r="IF404" s="354"/>
      <c r="IG404" s="354"/>
      <c r="IH404" s="354"/>
      <c r="II404" s="354"/>
      <c r="IJ404" s="354"/>
      <c r="IK404" s="354"/>
      <c r="IL404" s="354"/>
      <c r="IM404" s="354"/>
      <c r="IN404" s="354"/>
      <c r="IO404" s="354"/>
      <c r="IP404" s="354"/>
      <c r="IQ404" s="354"/>
      <c r="IR404" s="50"/>
      <c r="IS404" s="47"/>
      <c r="IT404" s="47"/>
      <c r="IU404" s="47"/>
      <c r="IV404" s="47"/>
      <c r="IW404" s="47"/>
      <c r="IX404" s="47"/>
      <c r="IY404" s="47"/>
      <c r="IZ404" s="47"/>
      <c r="JA404" s="47"/>
      <c r="JB404" s="47"/>
      <c r="JC404" s="47"/>
      <c r="JD404" s="47"/>
      <c r="JE404" s="47"/>
      <c r="JF404" s="47"/>
      <c r="JG404" s="47"/>
      <c r="JH404" s="47"/>
      <c r="JI404" s="47"/>
      <c r="JJ404" s="47"/>
      <c r="JK404" s="47"/>
      <c r="JL404" s="354"/>
      <c r="JM404" s="354"/>
      <c r="JN404" s="354"/>
      <c r="JO404" s="354"/>
      <c r="JP404" s="354"/>
      <c r="JQ404" s="354"/>
      <c r="JR404" s="354"/>
      <c r="JS404" s="354"/>
      <c r="JT404" s="354"/>
      <c r="JU404" s="354"/>
      <c r="JV404" s="354"/>
      <c r="JW404" s="354"/>
      <c r="JX404" s="354"/>
      <c r="JY404" s="354"/>
      <c r="JZ404" s="354"/>
      <c r="KA404" s="354"/>
      <c r="KB404" s="354"/>
      <c r="KC404" s="354"/>
      <c r="KD404" s="354"/>
      <c r="KE404" s="354"/>
      <c r="KF404" s="354"/>
      <c r="KG404" s="354"/>
      <c r="KH404" s="354"/>
      <c r="KI404" s="354"/>
      <c r="KJ404" s="354"/>
      <c r="KK404" s="354"/>
      <c r="KL404" s="354"/>
      <c r="KM404" s="354"/>
      <c r="KN404" s="354"/>
      <c r="KO404" s="354"/>
      <c r="KP404" s="354"/>
      <c r="KQ404" s="354"/>
      <c r="KR404" s="354"/>
      <c r="KS404" s="354"/>
      <c r="KT404" s="354"/>
      <c r="KU404" s="354"/>
      <c r="KV404" s="51"/>
      <c r="KW404" s="47"/>
      <c r="KX404" s="47"/>
      <c r="KY404" s="47"/>
      <c r="KZ404" s="47"/>
      <c r="LA404" s="47"/>
      <c r="LB404" s="47"/>
      <c r="LC404" s="47"/>
      <c r="LD404" s="361"/>
      <c r="LE404" s="361"/>
      <c r="LF404" s="361"/>
      <c r="LG404" s="361"/>
      <c r="LH404" s="361"/>
      <c r="LI404" s="361"/>
      <c r="LJ404" s="361"/>
      <c r="LK404" s="361"/>
      <c r="LL404" s="361"/>
      <c r="LM404" s="361"/>
      <c r="LN404" s="361"/>
      <c r="LO404" s="361"/>
      <c r="LP404" s="361"/>
      <c r="LQ404" s="354"/>
      <c r="LR404" s="354"/>
      <c r="LS404" s="354"/>
      <c r="LT404" s="354"/>
      <c r="LU404" s="354"/>
      <c r="LV404" s="354"/>
      <c r="LW404" s="51"/>
      <c r="LX404" s="354"/>
      <c r="LY404" s="354"/>
      <c r="LZ404" s="354"/>
      <c r="MA404" s="354"/>
      <c r="MB404" s="363"/>
      <c r="MC404" s="363"/>
      <c r="MD404" s="354"/>
      <c r="ME404" s="354"/>
      <c r="MF404" s="354"/>
      <c r="MG404" s="354"/>
      <c r="MH404" s="354"/>
      <c r="MI404" s="354"/>
      <c r="MJ404" s="354"/>
      <c r="MK404" s="354"/>
      <c r="ML404" s="354"/>
      <c r="MM404" s="354"/>
      <c r="MN404" s="354"/>
      <c r="MO404" s="354"/>
      <c r="MP404" s="354"/>
      <c r="MQ404" s="354"/>
      <c r="MR404" s="354"/>
      <c r="MS404" s="51"/>
      <c r="MT404" s="364">
        <f t="shared" si="256"/>
        <v>0</v>
      </c>
      <c r="MU404" s="365">
        <f t="shared" si="257"/>
        <v>0</v>
      </c>
      <c r="MV404" s="366">
        <f t="shared" si="258"/>
        <v>0</v>
      </c>
      <c r="MW404" s="365">
        <v>1334</v>
      </c>
      <c r="MX404" s="365">
        <v>440</v>
      </c>
      <c r="MY404" s="54"/>
      <c r="MZ404" s="709"/>
      <c r="NA404" s="709">
        <v>0.47</v>
      </c>
      <c r="NB404" s="709">
        <f t="shared" si="259"/>
        <v>0</v>
      </c>
      <c r="NC404" s="711">
        <v>3.85</v>
      </c>
      <c r="ND404" s="711">
        <v>3.41</v>
      </c>
      <c r="NE404" s="738">
        <f t="shared" si="248"/>
        <v>-0.0828834550651001</v>
      </c>
      <c r="NF404" s="743"/>
      <c r="NG404" s="743"/>
      <c r="NH404" s="743">
        <v>3.41</v>
      </c>
      <c r="NI404" s="740">
        <f t="shared" si="260"/>
        <v>0</v>
      </c>
      <c r="NJ404" s="738">
        <f t="shared" si="261"/>
        <v>-0.0828834550651001</v>
      </c>
      <c r="NK404" s="818"/>
      <c r="NL404" s="742">
        <v>44562</v>
      </c>
      <c r="NM404" s="739">
        <f ca="1" t="shared" si="262"/>
        <v>17.1666666666667</v>
      </c>
      <c r="NN404" s="739">
        <f ca="1" t="shared" si="263"/>
        <v>515</v>
      </c>
      <c r="NO404" s="743">
        <v>0</v>
      </c>
      <c r="NP404" s="739">
        <f t="shared" si="264"/>
        <v>0</v>
      </c>
      <c r="NQ404" s="761" t="e">
        <f t="shared" si="265"/>
        <v>#DIV/0!</v>
      </c>
      <c r="NR404" s="739" t="e">
        <f ca="1" t="shared" si="266"/>
        <v>#DIV/0!</v>
      </c>
      <c r="NS404" s="739">
        <f t="shared" si="267"/>
        <v>0</v>
      </c>
      <c r="NT404" s="743"/>
      <c r="NU404" s="739">
        <f ca="1" t="shared" si="268"/>
        <v>0</v>
      </c>
      <c r="NV404" s="769">
        <f ca="1" t="shared" si="269"/>
        <v>0</v>
      </c>
      <c r="NW404" s="769" t="e">
        <f ca="1" t="shared" si="270"/>
        <v>#DIV/0!</v>
      </c>
      <c r="NX404" s="743"/>
      <c r="NY404" s="743"/>
      <c r="NZ404" s="743"/>
      <c r="OA404" s="743"/>
      <c r="OB404" s="743"/>
      <c r="OC404" s="743"/>
      <c r="OD404" s="743"/>
      <c r="OE404" s="743">
        <f t="shared" si="271"/>
        <v>0</v>
      </c>
      <c r="OF404" s="743">
        <f t="shared" si="272"/>
        <v>0</v>
      </c>
      <c r="OG404" s="743">
        <f t="shared" si="273"/>
        <v>0</v>
      </c>
      <c r="OH404" s="743">
        <f t="shared" si="274"/>
        <v>0</v>
      </c>
      <c r="OI404" s="743">
        <f t="shared" si="275"/>
        <v>0</v>
      </c>
      <c r="OJ404" s="739">
        <f t="shared" si="276"/>
        <v>0</v>
      </c>
      <c r="OK404" s="739">
        <f t="shared" si="277"/>
        <v>0</v>
      </c>
      <c r="OL404" s="739">
        <f t="shared" si="278"/>
        <v>0</v>
      </c>
      <c r="OM404" s="739">
        <f t="shared" si="279"/>
        <v>0</v>
      </c>
      <c r="ON404" s="739">
        <f t="shared" si="280"/>
        <v>0</v>
      </c>
      <c r="OO404" s="739">
        <f t="shared" si="281"/>
        <v>0</v>
      </c>
      <c r="OP404" s="739"/>
      <c r="OQ404" s="739">
        <f t="shared" si="282"/>
        <v>0</v>
      </c>
      <c r="OR404" s="739">
        <f t="shared" si="283"/>
        <v>0</v>
      </c>
      <c r="OS404" s="739">
        <f t="shared" si="284"/>
        <v>0</v>
      </c>
      <c r="OT404" s="739">
        <f t="shared" si="285"/>
        <v>0</v>
      </c>
      <c r="OU404" s="743"/>
      <c r="OV404" s="743"/>
      <c r="OW404" s="743"/>
      <c r="OX404" s="743"/>
      <c r="OY404" s="743"/>
      <c r="OZ404" s="743"/>
      <c r="PA404" s="743"/>
      <c r="PB404" s="743"/>
      <c r="PC404" s="743"/>
      <c r="PD404" s="743"/>
      <c r="PE404" s="743"/>
      <c r="PF404" s="743"/>
      <c r="PG404" s="743"/>
      <c r="PI404" s="28">
        <v>0</v>
      </c>
      <c r="PJ404" s="28">
        <v>144</v>
      </c>
      <c r="PK404" s="28">
        <v>0</v>
      </c>
      <c r="PL404" s="28">
        <v>0</v>
      </c>
      <c r="PM404" s="28">
        <v>0</v>
      </c>
      <c r="PN404" s="28">
        <v>144</v>
      </c>
      <c r="PO404" s="28">
        <v>0</v>
      </c>
      <c r="PP404" s="28">
        <v>0</v>
      </c>
      <c r="PQ404" s="28">
        <v>144</v>
      </c>
      <c r="PR404" s="28">
        <v>32</v>
      </c>
      <c r="PS404" s="28">
        <v>870</v>
      </c>
      <c r="PT404" s="28">
        <v>0</v>
      </c>
      <c r="PU404" s="28">
        <v>0</v>
      </c>
      <c r="PV404" s="28">
        <v>1334</v>
      </c>
      <c r="PW404" s="28">
        <v>0</v>
      </c>
    </row>
    <row r="405" s="325" customFormat="1" customHeight="1" spans="1:439">
      <c r="A405" s="847" t="s">
        <v>2306</v>
      </c>
      <c r="B405" s="415"/>
      <c r="C405" s="122" t="s">
        <v>1747</v>
      </c>
      <c r="D405" s="122" t="s">
        <v>2355</v>
      </c>
      <c r="E405" s="796"/>
      <c r="F405" s="290" t="s">
        <v>2356</v>
      </c>
      <c r="G405" s="112" t="s">
        <v>393</v>
      </c>
      <c r="H405" s="113" t="s">
        <v>935</v>
      </c>
      <c r="I405" s="99">
        <f t="shared" si="255"/>
        <v>-193</v>
      </c>
      <c r="J405" s="114">
        <v>197</v>
      </c>
      <c r="K405" s="456">
        <v>-197</v>
      </c>
      <c r="L405" s="150">
        <f t="shared" si="251"/>
        <v>4</v>
      </c>
      <c r="M405" s="151">
        <f t="shared" si="252"/>
        <v>4</v>
      </c>
      <c r="N405" s="455"/>
      <c r="O405" s="35">
        <v>0</v>
      </c>
      <c r="P405" s="157"/>
      <c r="Q405" s="154">
        <f t="shared" si="253"/>
        <v>0</v>
      </c>
      <c r="R405" s="114">
        <f t="shared" si="254"/>
        <v>0</v>
      </c>
      <c r="S405" s="490"/>
      <c r="T405" s="490"/>
      <c r="U405" s="490"/>
      <c r="V405" s="490"/>
      <c r="W405" s="490"/>
      <c r="X405" s="489"/>
      <c r="Y405" s="505"/>
      <c r="Z405" s="505"/>
      <c r="AA405" s="505"/>
      <c r="AB405" s="505"/>
      <c r="AC405" s="505"/>
      <c r="AD405" s="505"/>
      <c r="AE405" s="505"/>
      <c r="AF405" s="490"/>
      <c r="AG405" s="490"/>
      <c r="AH405" s="490"/>
      <c r="AI405" s="490"/>
      <c r="AJ405" s="490"/>
      <c r="AK405" s="490"/>
      <c r="AL405" s="490"/>
      <c r="AM405" s="490"/>
      <c r="AN405" s="490"/>
      <c r="AO405" s="490"/>
      <c r="AP405" s="490"/>
      <c r="AQ405" s="490"/>
      <c r="AR405" s="490"/>
      <c r="AS405" s="490"/>
      <c r="AT405" s="490"/>
      <c r="AU405" s="490"/>
      <c r="AV405" s="490"/>
      <c r="AW405" s="490"/>
      <c r="AX405" s="490"/>
      <c r="AY405" s="100"/>
      <c r="AZ405" s="48"/>
      <c r="BA405" s="48"/>
      <c r="BB405" s="48"/>
      <c r="BC405" s="48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354"/>
      <c r="BT405" s="354"/>
      <c r="BU405" s="354"/>
      <c r="BV405" s="354"/>
      <c r="BW405" s="354"/>
      <c r="BX405" s="354"/>
      <c r="BY405" s="354"/>
      <c r="BZ405" s="354"/>
      <c r="CA405" s="354"/>
      <c r="CB405" s="354"/>
      <c r="CC405" s="354"/>
      <c r="CD405" s="354"/>
      <c r="CE405" s="354"/>
      <c r="CF405" s="354"/>
      <c r="CG405" s="354"/>
      <c r="CH405" s="354"/>
      <c r="CI405" s="354"/>
      <c r="CJ405" s="354"/>
      <c r="CK405" s="354"/>
      <c r="CL405" s="354"/>
      <c r="CM405" s="354"/>
      <c r="CN405" s="354"/>
      <c r="CO405" s="354"/>
      <c r="CP405" s="358"/>
      <c r="CQ405" s="48"/>
      <c r="CR405" s="354"/>
      <c r="CS405" s="354"/>
      <c r="CT405" s="355">
        <v>-104</v>
      </c>
      <c r="CU405" s="354"/>
      <c r="CV405" s="354"/>
      <c r="CW405" s="354"/>
      <c r="CX405" s="354"/>
      <c r="CY405" s="354"/>
      <c r="CZ405" s="354"/>
      <c r="DA405" s="356"/>
      <c r="DB405" s="354"/>
      <c r="DC405" s="354"/>
      <c r="DD405" s="354"/>
      <c r="DE405" s="354"/>
      <c r="DF405" s="354"/>
      <c r="DG405" s="354"/>
      <c r="DH405" s="354"/>
      <c r="DI405" s="354"/>
      <c r="DJ405" s="354"/>
      <c r="DK405" s="354"/>
      <c r="DL405" s="354"/>
      <c r="DM405" s="354"/>
      <c r="DN405" s="354"/>
      <c r="DO405" s="354"/>
      <c r="DP405" s="354"/>
      <c r="DQ405" s="354"/>
      <c r="DR405" s="354"/>
      <c r="DS405" s="354"/>
      <c r="DT405" s="354"/>
      <c r="DU405" s="354"/>
      <c r="DV405" s="354"/>
      <c r="DW405" s="354"/>
      <c r="DX405" s="354"/>
      <c r="DY405" s="354"/>
      <c r="DZ405" s="357"/>
      <c r="EA405" s="356"/>
      <c r="EB405" s="356"/>
      <c r="EC405" s="356"/>
      <c r="ED405" s="356"/>
      <c r="EE405" s="358"/>
      <c r="EF405" s="48"/>
      <c r="EG405" s="46"/>
      <c r="EH405" s="46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8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354"/>
      <c r="FR405" s="354"/>
      <c r="FS405" s="354"/>
      <c r="FT405" s="354"/>
      <c r="FU405" s="354"/>
      <c r="FV405" s="354"/>
      <c r="FW405" s="354"/>
      <c r="FX405" s="354"/>
      <c r="FY405" s="354"/>
      <c r="FZ405" s="354"/>
      <c r="GA405" s="354"/>
      <c r="GB405" s="354"/>
      <c r="GC405" s="354"/>
      <c r="GD405" s="354"/>
      <c r="GE405" s="354"/>
      <c r="GF405" s="354"/>
      <c r="GG405" s="354"/>
      <c r="GH405" s="354"/>
      <c r="GI405" s="354"/>
      <c r="GJ405" s="354"/>
      <c r="GK405" s="354"/>
      <c r="GL405" s="354"/>
      <c r="GM405" s="354"/>
      <c r="GN405" s="354"/>
      <c r="GO405" s="354"/>
      <c r="GP405" s="354"/>
      <c r="GQ405" s="354"/>
      <c r="GR405" s="354"/>
      <c r="GS405" s="354"/>
      <c r="GT405" s="354"/>
      <c r="GU405" s="354"/>
      <c r="GV405" s="354"/>
      <c r="GW405" s="354"/>
      <c r="GX405" s="354"/>
      <c r="GY405" s="354"/>
      <c r="GZ405" s="354"/>
      <c r="HA405" s="354"/>
      <c r="HB405" s="354"/>
      <c r="HC405" s="354"/>
      <c r="HD405" s="354"/>
      <c r="HE405" s="354"/>
      <c r="HF405" s="354"/>
      <c r="HG405" s="354"/>
      <c r="HH405" s="354"/>
      <c r="HI405" s="354"/>
      <c r="HJ405" s="354"/>
      <c r="HK405" s="354"/>
      <c r="HL405" s="354"/>
      <c r="HM405" s="354"/>
      <c r="HN405" s="354"/>
      <c r="HO405" s="354"/>
      <c r="HP405" s="354"/>
      <c r="HQ405" s="354"/>
      <c r="HR405" s="354"/>
      <c r="HS405" s="354"/>
      <c r="HT405" s="354"/>
      <c r="HU405" s="354"/>
      <c r="HV405" s="354"/>
      <c r="HW405" s="354"/>
      <c r="HX405" s="354"/>
      <c r="HY405" s="354"/>
      <c r="HZ405" s="354"/>
      <c r="IA405" s="354"/>
      <c r="IB405" s="354"/>
      <c r="IC405" s="354"/>
      <c r="ID405" s="354"/>
      <c r="IE405" s="354"/>
      <c r="IF405" s="354"/>
      <c r="IG405" s="354"/>
      <c r="IH405" s="354"/>
      <c r="II405" s="354"/>
      <c r="IJ405" s="354"/>
      <c r="IK405" s="354"/>
      <c r="IL405" s="354"/>
      <c r="IM405" s="354"/>
      <c r="IN405" s="354"/>
      <c r="IO405" s="354"/>
      <c r="IP405" s="354"/>
      <c r="IQ405" s="354"/>
      <c r="IR405" s="50"/>
      <c r="IS405" s="47"/>
      <c r="IT405" s="47"/>
      <c r="IU405" s="47"/>
      <c r="IV405" s="47"/>
      <c r="IW405" s="47"/>
      <c r="IX405" s="47"/>
      <c r="IY405" s="47"/>
      <c r="IZ405" s="47"/>
      <c r="JA405" s="47"/>
      <c r="JB405" s="47"/>
      <c r="JC405" s="47"/>
      <c r="JD405" s="47"/>
      <c r="JE405" s="47"/>
      <c r="JF405" s="47"/>
      <c r="JG405" s="47"/>
      <c r="JH405" s="47"/>
      <c r="JI405" s="47"/>
      <c r="JJ405" s="47"/>
      <c r="JK405" s="47"/>
      <c r="JL405" s="354"/>
      <c r="JM405" s="354"/>
      <c r="JN405" s="354"/>
      <c r="JO405" s="354"/>
      <c r="JP405" s="354"/>
      <c r="JQ405" s="354"/>
      <c r="JR405" s="354"/>
      <c r="JS405" s="354"/>
      <c r="JT405" s="354"/>
      <c r="JU405" s="354"/>
      <c r="JV405" s="354"/>
      <c r="JW405" s="354"/>
      <c r="JX405" s="354"/>
      <c r="JY405" s="354"/>
      <c r="JZ405" s="354"/>
      <c r="KA405" s="354"/>
      <c r="KB405" s="354"/>
      <c r="KC405" s="354"/>
      <c r="KD405" s="354"/>
      <c r="KE405" s="354"/>
      <c r="KF405" s="354"/>
      <c r="KG405" s="354"/>
      <c r="KH405" s="354"/>
      <c r="KI405" s="354"/>
      <c r="KJ405" s="354"/>
      <c r="KK405" s="354"/>
      <c r="KL405" s="354"/>
      <c r="KM405" s="354"/>
      <c r="KN405" s="354"/>
      <c r="KO405" s="354"/>
      <c r="KP405" s="354"/>
      <c r="KQ405" s="354"/>
      <c r="KR405" s="354"/>
      <c r="KS405" s="354"/>
      <c r="KT405" s="354"/>
      <c r="KU405" s="354"/>
      <c r="KV405" s="660"/>
      <c r="KW405" s="47"/>
      <c r="KX405" s="47"/>
      <c r="KY405" s="47"/>
      <c r="KZ405" s="47"/>
      <c r="LA405" s="47"/>
      <c r="LB405" s="47"/>
      <c r="LC405" s="47"/>
      <c r="LD405" s="354"/>
      <c r="LE405" s="354"/>
      <c r="LF405" s="354"/>
      <c r="LG405" s="354"/>
      <c r="LH405" s="354"/>
      <c r="LI405" s="354"/>
      <c r="LJ405" s="354"/>
      <c r="LK405" s="354">
        <v>100</v>
      </c>
      <c r="LL405" s="354"/>
      <c r="LM405" s="354"/>
      <c r="LN405" s="354"/>
      <c r="LO405" s="354"/>
      <c r="LP405" s="354"/>
      <c r="LQ405" s="354"/>
      <c r="LR405" s="354"/>
      <c r="LS405" s="354"/>
      <c r="LT405" s="354"/>
      <c r="LU405" s="354"/>
      <c r="LV405" s="354"/>
      <c r="LW405" s="660"/>
      <c r="LX405" s="354"/>
      <c r="LY405" s="354"/>
      <c r="LZ405" s="354"/>
      <c r="MA405" s="354"/>
      <c r="MB405" s="354"/>
      <c r="MC405" s="354"/>
      <c r="MD405" s="354"/>
      <c r="ME405" s="354"/>
      <c r="MF405" s="354"/>
      <c r="MG405" s="354"/>
      <c r="MH405" s="354"/>
      <c r="MI405" s="354"/>
      <c r="MJ405" s="354"/>
      <c r="MK405" s="354"/>
      <c r="ML405" s="354"/>
      <c r="MM405" s="354"/>
      <c r="MN405" s="354"/>
      <c r="MO405" s="354"/>
      <c r="MP405" s="354"/>
      <c r="MQ405" s="354"/>
      <c r="MR405" s="354"/>
      <c r="MS405" s="660"/>
      <c r="MT405" s="364">
        <f t="shared" si="256"/>
        <v>0</v>
      </c>
      <c r="MU405" s="365">
        <f t="shared" si="257"/>
        <v>100</v>
      </c>
      <c r="MV405" s="366">
        <f t="shared" si="258"/>
        <v>100</v>
      </c>
      <c r="MW405" s="365">
        <v>528</v>
      </c>
      <c r="MX405" s="365"/>
      <c r="MY405" s="54"/>
      <c r="MZ405" s="709"/>
      <c r="NA405" s="709"/>
      <c r="NB405" s="709">
        <f t="shared" si="259"/>
        <v>0</v>
      </c>
      <c r="NC405" s="711"/>
      <c r="ND405" s="711">
        <v>13.9</v>
      </c>
      <c r="NE405" s="738" t="e">
        <f t="shared" si="248"/>
        <v>#DIV/0!</v>
      </c>
      <c r="NF405" s="743"/>
      <c r="NG405" s="743"/>
      <c r="NH405" s="743">
        <v>13.9</v>
      </c>
      <c r="NI405" s="740">
        <f t="shared" si="260"/>
        <v>55.6</v>
      </c>
      <c r="NJ405" s="738"/>
      <c r="NK405" s="818"/>
      <c r="NL405" s="742">
        <v>44562</v>
      </c>
      <c r="NM405" s="739">
        <f ca="1" t="shared" si="262"/>
        <v>17.1666666666667</v>
      </c>
      <c r="NN405" s="739">
        <f ca="1" t="shared" si="263"/>
        <v>515</v>
      </c>
      <c r="NO405" s="743">
        <v>0</v>
      </c>
      <c r="NP405" s="739">
        <f t="shared" si="264"/>
        <v>100</v>
      </c>
      <c r="NQ405" s="761">
        <f t="shared" si="265"/>
        <v>50</v>
      </c>
      <c r="NR405" s="739">
        <f ca="1" t="shared" si="266"/>
        <v>35.4368932038835</v>
      </c>
      <c r="NS405" s="739">
        <f t="shared" si="267"/>
        <v>4</v>
      </c>
      <c r="NT405" s="743"/>
      <c r="NU405" s="739">
        <f ca="1" t="shared" si="268"/>
        <v>5.8252427184466</v>
      </c>
      <c r="NV405" s="769">
        <f ca="1" t="shared" si="269"/>
        <v>0.194174757281553</v>
      </c>
      <c r="NW405" s="769">
        <f ca="1" t="shared" si="270"/>
        <v>20.6</v>
      </c>
      <c r="NX405" s="743"/>
      <c r="NY405" s="743"/>
      <c r="NZ405" s="743"/>
      <c r="OA405" s="743"/>
      <c r="OB405" s="743"/>
      <c r="OC405" s="743"/>
      <c r="OD405" s="743"/>
      <c r="OE405" s="743">
        <f t="shared" si="271"/>
        <v>0</v>
      </c>
      <c r="OF405" s="743">
        <f t="shared" si="272"/>
        <v>0</v>
      </c>
      <c r="OG405" s="743">
        <f t="shared" si="273"/>
        <v>0</v>
      </c>
      <c r="OH405" s="743">
        <f t="shared" si="274"/>
        <v>0</v>
      </c>
      <c r="OI405" s="743">
        <f t="shared" si="275"/>
        <v>0</v>
      </c>
      <c r="OJ405" s="739">
        <f t="shared" si="276"/>
        <v>0</v>
      </c>
      <c r="OK405" s="739">
        <f t="shared" si="277"/>
        <v>100</v>
      </c>
      <c r="OL405" s="739">
        <f t="shared" si="278"/>
        <v>0</v>
      </c>
      <c r="OM405" s="739">
        <f t="shared" si="279"/>
        <v>0</v>
      </c>
      <c r="ON405" s="739">
        <f t="shared" si="280"/>
        <v>0</v>
      </c>
      <c r="OO405" s="739">
        <f t="shared" si="281"/>
        <v>0</v>
      </c>
      <c r="OP405" s="739"/>
      <c r="OQ405" s="739">
        <f t="shared" si="282"/>
        <v>0</v>
      </c>
      <c r="OR405" s="739">
        <f t="shared" si="283"/>
        <v>100</v>
      </c>
      <c r="OS405" s="739">
        <f t="shared" si="284"/>
        <v>0</v>
      </c>
      <c r="OT405" s="739">
        <f t="shared" si="285"/>
        <v>0</v>
      </c>
      <c r="OU405" s="743"/>
      <c r="OV405" s="743"/>
      <c r="OW405" s="743"/>
      <c r="OX405" s="743"/>
      <c r="OY405" s="743"/>
      <c r="OZ405" s="743"/>
      <c r="PA405" s="743"/>
      <c r="PB405" s="743"/>
      <c r="PC405" s="743"/>
      <c r="PD405" s="743"/>
      <c r="PE405" s="743"/>
      <c r="PF405" s="743"/>
      <c r="PG405" s="743"/>
      <c r="PI405" s="325">
        <v>0</v>
      </c>
      <c r="PJ405" s="325">
        <v>0</v>
      </c>
      <c r="PK405" s="325">
        <v>0</v>
      </c>
      <c r="PL405" s="325">
        <v>0</v>
      </c>
      <c r="PM405" s="325">
        <v>0</v>
      </c>
      <c r="PN405" s="325">
        <v>0</v>
      </c>
      <c r="PO405" s="325">
        <v>168</v>
      </c>
      <c r="PP405" s="325">
        <v>96</v>
      </c>
      <c r="PQ405" s="325">
        <v>120</v>
      </c>
      <c r="PR405" s="325">
        <v>144</v>
      </c>
      <c r="PS405" s="325">
        <v>0</v>
      </c>
      <c r="PT405" s="325">
        <v>0</v>
      </c>
      <c r="PU405" s="325">
        <v>0</v>
      </c>
      <c r="PV405" s="325">
        <v>528</v>
      </c>
      <c r="PW405" s="325">
        <v>0</v>
      </c>
    </row>
    <row r="406" s="28" customFormat="1" customHeight="1" spans="1:439">
      <c r="A406" s="95" t="s">
        <v>1610</v>
      </c>
      <c r="B406" s="343"/>
      <c r="C406" s="95" t="s">
        <v>1645</v>
      </c>
      <c r="D406" s="95" t="s">
        <v>1646</v>
      </c>
      <c r="E406" s="95"/>
      <c r="F406" s="295" t="s">
        <v>513</v>
      </c>
      <c r="G406" s="112" t="s">
        <v>937</v>
      </c>
      <c r="H406" s="98" t="s">
        <v>938</v>
      </c>
      <c r="I406" s="99">
        <f t="shared" si="255"/>
        <v>-947</v>
      </c>
      <c r="J406" s="114">
        <v>947</v>
      </c>
      <c r="K406" s="456">
        <v>0</v>
      </c>
      <c r="L406" s="150">
        <f t="shared" si="251"/>
        <v>0</v>
      </c>
      <c r="M406" s="151">
        <f t="shared" si="252"/>
        <v>0</v>
      </c>
      <c r="N406" s="455"/>
      <c r="O406" s="35">
        <v>70</v>
      </c>
      <c r="P406" s="157"/>
      <c r="Q406" s="33">
        <f t="shared" si="253"/>
        <v>0</v>
      </c>
      <c r="R406" s="34">
        <f t="shared" si="254"/>
        <v>0</v>
      </c>
      <c r="S406" s="490"/>
      <c r="T406" s="490"/>
      <c r="U406" s="490"/>
      <c r="V406" s="490"/>
      <c r="W406" s="490"/>
      <c r="X406" s="489"/>
      <c r="Y406" s="505"/>
      <c r="Z406" s="505"/>
      <c r="AA406" s="505"/>
      <c r="AB406" s="505"/>
      <c r="AC406" s="505"/>
      <c r="AD406" s="505"/>
      <c r="AE406" s="505"/>
      <c r="AF406" s="490"/>
      <c r="AG406" s="490"/>
      <c r="AH406" s="490"/>
      <c r="AI406" s="490"/>
      <c r="AJ406" s="490"/>
      <c r="AK406" s="490"/>
      <c r="AL406" s="490"/>
      <c r="AM406" s="490"/>
      <c r="AN406" s="490"/>
      <c r="AO406" s="490"/>
      <c r="AP406" s="490"/>
      <c r="AQ406" s="490"/>
      <c r="AR406" s="490"/>
      <c r="AS406" s="490"/>
      <c r="AT406" s="490"/>
      <c r="AU406" s="490"/>
      <c r="AV406" s="490"/>
      <c r="AW406" s="490"/>
      <c r="AX406" s="490"/>
      <c r="AY406" s="100"/>
      <c r="AZ406" s="48"/>
      <c r="BA406" s="48"/>
      <c r="BB406" s="48"/>
      <c r="BC406" s="48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354"/>
      <c r="BT406" s="354"/>
      <c r="BU406" s="354"/>
      <c r="BV406" s="354"/>
      <c r="BW406" s="354"/>
      <c r="BX406" s="354"/>
      <c r="BY406" s="354"/>
      <c r="BZ406" s="354"/>
      <c r="CA406" s="354"/>
      <c r="CB406" s="354"/>
      <c r="CC406" s="354"/>
      <c r="CD406" s="354"/>
      <c r="CE406" s="354"/>
      <c r="CF406" s="354"/>
      <c r="CG406" s="354"/>
      <c r="CH406" s="354"/>
      <c r="CI406" s="354"/>
      <c r="CJ406" s="354"/>
      <c r="CK406" s="354"/>
      <c r="CL406" s="354"/>
      <c r="CM406" s="354"/>
      <c r="CN406" s="354"/>
      <c r="CO406" s="354"/>
      <c r="CP406" s="358"/>
      <c r="CQ406" s="48"/>
      <c r="CR406" s="354"/>
      <c r="CS406" s="354"/>
      <c r="CT406" s="355"/>
      <c r="CU406" s="354"/>
      <c r="CV406" s="354"/>
      <c r="CW406" s="354"/>
      <c r="CX406" s="354"/>
      <c r="CY406" s="354"/>
      <c r="CZ406" s="354"/>
      <c r="DA406" s="356"/>
      <c r="DB406" s="354"/>
      <c r="DC406" s="354"/>
      <c r="DD406" s="354"/>
      <c r="DE406" s="354"/>
      <c r="DF406" s="354"/>
      <c r="DG406" s="354"/>
      <c r="DH406" s="354"/>
      <c r="DI406" s="354"/>
      <c r="DJ406" s="354"/>
      <c r="DK406" s="354"/>
      <c r="DL406" s="354"/>
      <c r="DM406" s="354"/>
      <c r="DN406" s="354"/>
      <c r="DO406" s="354"/>
      <c r="DP406" s="354"/>
      <c r="DQ406" s="354"/>
      <c r="DR406" s="354"/>
      <c r="DS406" s="354"/>
      <c r="DT406" s="354"/>
      <c r="DU406" s="354"/>
      <c r="DV406" s="354"/>
      <c r="DW406" s="354"/>
      <c r="DX406" s="354"/>
      <c r="DY406" s="354"/>
      <c r="DZ406" s="357"/>
      <c r="EA406" s="356"/>
      <c r="EB406" s="356"/>
      <c r="EC406" s="356"/>
      <c r="ED406" s="356"/>
      <c r="EE406" s="358"/>
      <c r="EF406" s="48"/>
      <c r="EG406" s="46">
        <v>50</v>
      </c>
      <c r="EH406" s="46">
        <v>20</v>
      </c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8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354"/>
      <c r="FR406" s="354"/>
      <c r="FS406" s="354"/>
      <c r="FT406" s="354"/>
      <c r="FU406" s="354"/>
      <c r="FV406" s="354"/>
      <c r="FW406" s="354"/>
      <c r="FX406" s="354"/>
      <c r="FY406" s="354"/>
      <c r="FZ406" s="354"/>
      <c r="GA406" s="354"/>
      <c r="GB406" s="354"/>
      <c r="GC406" s="354"/>
      <c r="GD406" s="354"/>
      <c r="GE406" s="354"/>
      <c r="GF406" s="354"/>
      <c r="GG406" s="354"/>
      <c r="GH406" s="354"/>
      <c r="GI406" s="354"/>
      <c r="GJ406" s="354"/>
      <c r="GK406" s="354"/>
      <c r="GL406" s="354"/>
      <c r="GM406" s="354"/>
      <c r="GN406" s="354"/>
      <c r="GO406" s="354"/>
      <c r="GP406" s="354"/>
      <c r="GQ406" s="354"/>
      <c r="GR406" s="354"/>
      <c r="GS406" s="354"/>
      <c r="GT406" s="354"/>
      <c r="GU406" s="354"/>
      <c r="GV406" s="354"/>
      <c r="GW406" s="354"/>
      <c r="GX406" s="354"/>
      <c r="GY406" s="354"/>
      <c r="GZ406" s="354"/>
      <c r="HA406" s="354"/>
      <c r="HB406" s="354"/>
      <c r="HC406" s="354"/>
      <c r="HD406" s="354"/>
      <c r="HE406" s="354"/>
      <c r="HF406" s="354"/>
      <c r="HG406" s="354"/>
      <c r="HH406" s="354"/>
      <c r="HI406" s="354"/>
      <c r="HJ406" s="354"/>
      <c r="HK406" s="354"/>
      <c r="HL406" s="354"/>
      <c r="HM406" s="354"/>
      <c r="HN406" s="354"/>
      <c r="HO406" s="354"/>
      <c r="HP406" s="354"/>
      <c r="HQ406" s="354"/>
      <c r="HR406" s="354"/>
      <c r="HS406" s="354"/>
      <c r="HT406" s="354"/>
      <c r="HU406" s="354"/>
      <c r="HV406" s="354"/>
      <c r="HW406" s="354"/>
      <c r="HX406" s="354"/>
      <c r="HY406" s="354"/>
      <c r="HZ406" s="354"/>
      <c r="IA406" s="354"/>
      <c r="IB406" s="354"/>
      <c r="IC406" s="354"/>
      <c r="ID406" s="354"/>
      <c r="IE406" s="354"/>
      <c r="IF406" s="354"/>
      <c r="IG406" s="354"/>
      <c r="IH406" s="354"/>
      <c r="II406" s="354"/>
      <c r="IJ406" s="354"/>
      <c r="IK406" s="354"/>
      <c r="IL406" s="354"/>
      <c r="IM406" s="354"/>
      <c r="IN406" s="354"/>
      <c r="IO406" s="354"/>
      <c r="IP406" s="354"/>
      <c r="IQ406" s="354"/>
      <c r="IR406" s="50"/>
      <c r="IS406" s="47"/>
      <c r="IT406" s="47"/>
      <c r="IU406" s="47"/>
      <c r="IV406" s="47"/>
      <c r="IW406" s="47"/>
      <c r="IX406" s="47"/>
      <c r="IY406" s="47"/>
      <c r="IZ406" s="47"/>
      <c r="JA406" s="47"/>
      <c r="JB406" s="47"/>
      <c r="JC406" s="47"/>
      <c r="JD406" s="47"/>
      <c r="JE406" s="47"/>
      <c r="JF406" s="47"/>
      <c r="JG406" s="47"/>
      <c r="JH406" s="47"/>
      <c r="JI406" s="47"/>
      <c r="JJ406" s="47"/>
      <c r="JK406" s="47"/>
      <c r="JL406" s="354"/>
      <c r="JM406" s="354"/>
      <c r="JN406" s="354"/>
      <c r="JO406" s="354"/>
      <c r="JP406" s="354"/>
      <c r="JQ406" s="354"/>
      <c r="JR406" s="354"/>
      <c r="JS406" s="354"/>
      <c r="JT406" s="354"/>
      <c r="JU406" s="354"/>
      <c r="JV406" s="354"/>
      <c r="JW406" s="354"/>
      <c r="JX406" s="354"/>
      <c r="JY406" s="354"/>
      <c r="JZ406" s="354"/>
      <c r="KA406" s="354"/>
      <c r="KB406" s="354"/>
      <c r="KC406" s="354"/>
      <c r="KD406" s="354"/>
      <c r="KE406" s="354"/>
      <c r="KF406" s="354"/>
      <c r="KG406" s="354"/>
      <c r="KH406" s="354"/>
      <c r="KI406" s="354"/>
      <c r="KJ406" s="354"/>
      <c r="KK406" s="354"/>
      <c r="KL406" s="354"/>
      <c r="KM406" s="354"/>
      <c r="KN406" s="354"/>
      <c r="KO406" s="354"/>
      <c r="KP406" s="354"/>
      <c r="KQ406" s="354"/>
      <c r="KR406" s="354"/>
      <c r="KS406" s="354"/>
      <c r="KT406" s="354"/>
      <c r="KU406" s="354"/>
      <c r="KV406" s="51"/>
      <c r="KW406" s="47"/>
      <c r="KX406" s="47"/>
      <c r="KY406" s="47"/>
      <c r="KZ406" s="47"/>
      <c r="LA406" s="47"/>
      <c r="LB406" s="47"/>
      <c r="LC406" s="47"/>
      <c r="LD406" s="361"/>
      <c r="LE406" s="361"/>
      <c r="LF406" s="361"/>
      <c r="LG406" s="361"/>
      <c r="LH406" s="361"/>
      <c r="LI406" s="361"/>
      <c r="LJ406" s="361"/>
      <c r="LK406" s="361"/>
      <c r="LL406" s="361"/>
      <c r="LM406" s="361"/>
      <c r="LN406" s="361"/>
      <c r="LO406" s="361"/>
      <c r="LP406" s="361"/>
      <c r="LQ406" s="354"/>
      <c r="LR406" s="354"/>
      <c r="LS406" s="354"/>
      <c r="LT406" s="354"/>
      <c r="LU406" s="354"/>
      <c r="LV406" s="354"/>
      <c r="LW406" s="51"/>
      <c r="LX406" s="354"/>
      <c r="LY406" s="354"/>
      <c r="LZ406" s="354"/>
      <c r="MA406" s="354"/>
      <c r="MB406" s="363"/>
      <c r="MC406" s="363"/>
      <c r="MD406" s="354"/>
      <c r="ME406" s="354"/>
      <c r="MF406" s="354"/>
      <c r="MG406" s="354"/>
      <c r="MH406" s="354"/>
      <c r="MI406" s="354"/>
      <c r="MJ406" s="354"/>
      <c r="MK406" s="354"/>
      <c r="ML406" s="354"/>
      <c r="MM406" s="354"/>
      <c r="MN406" s="354"/>
      <c r="MO406" s="354"/>
      <c r="MP406" s="354"/>
      <c r="MQ406" s="354"/>
      <c r="MR406" s="354"/>
      <c r="MS406" s="51"/>
      <c r="MT406" s="364">
        <f t="shared" si="256"/>
        <v>70</v>
      </c>
      <c r="MU406" s="365">
        <f t="shared" si="257"/>
        <v>0</v>
      </c>
      <c r="MV406" s="366">
        <f t="shared" si="258"/>
        <v>70</v>
      </c>
      <c r="MW406" s="365">
        <v>924</v>
      </c>
      <c r="MX406" s="365"/>
      <c r="MY406" s="54"/>
      <c r="MZ406" s="708"/>
      <c r="NA406" s="708"/>
      <c r="NB406" s="709">
        <f t="shared" si="259"/>
        <v>0</v>
      </c>
      <c r="NC406" s="710"/>
      <c r="ND406" s="710">
        <v>9.74</v>
      </c>
      <c r="NE406" s="738" t="e">
        <f t="shared" si="248"/>
        <v>#DIV/0!</v>
      </c>
      <c r="NF406" s="739"/>
      <c r="NG406" s="739"/>
      <c r="NH406" s="739">
        <v>9.74</v>
      </c>
      <c r="NI406" s="740">
        <f t="shared" si="260"/>
        <v>0</v>
      </c>
      <c r="NJ406" s="738"/>
      <c r="NK406" s="741"/>
      <c r="NL406" s="742">
        <v>44562</v>
      </c>
      <c r="NM406" s="739">
        <f ca="1" t="shared" si="262"/>
        <v>17.1666666666667</v>
      </c>
      <c r="NN406" s="739">
        <f ca="1" t="shared" si="263"/>
        <v>515</v>
      </c>
      <c r="NO406" s="739">
        <v>947</v>
      </c>
      <c r="NP406" s="739">
        <f t="shared" si="264"/>
        <v>70</v>
      </c>
      <c r="NQ406" s="761">
        <f t="shared" si="265"/>
        <v>0.147835269271383</v>
      </c>
      <c r="NR406" s="739">
        <f ca="1" t="shared" si="266"/>
        <v>0.104776452978747</v>
      </c>
      <c r="NS406" s="739">
        <f t="shared" si="267"/>
        <v>0</v>
      </c>
      <c r="NT406" s="739"/>
      <c r="NU406" s="739">
        <f ca="1" t="shared" si="268"/>
        <v>4.07766990291262</v>
      </c>
      <c r="NV406" s="769">
        <f ca="1" t="shared" si="269"/>
        <v>0.135922330097087</v>
      </c>
      <c r="NW406" s="769">
        <f ca="1" t="shared" si="270"/>
        <v>0</v>
      </c>
      <c r="NX406" s="739"/>
      <c r="NY406" s="739"/>
      <c r="NZ406" s="739"/>
      <c r="OA406" s="739"/>
      <c r="OB406" s="739"/>
      <c r="OC406" s="739"/>
      <c r="OD406" s="739"/>
      <c r="OE406" s="743">
        <f t="shared" si="271"/>
        <v>70</v>
      </c>
      <c r="OF406" s="743">
        <f t="shared" si="272"/>
        <v>0</v>
      </c>
      <c r="OG406" s="743">
        <f t="shared" si="273"/>
        <v>0</v>
      </c>
      <c r="OH406" s="743">
        <f t="shared" si="274"/>
        <v>0</v>
      </c>
      <c r="OI406" s="743">
        <f t="shared" si="275"/>
        <v>0</v>
      </c>
      <c r="OJ406" s="739">
        <f t="shared" si="276"/>
        <v>0</v>
      </c>
      <c r="OK406" s="739">
        <f t="shared" si="277"/>
        <v>0</v>
      </c>
      <c r="OL406" s="739">
        <f t="shared" si="278"/>
        <v>0</v>
      </c>
      <c r="OM406" s="739">
        <f t="shared" si="279"/>
        <v>0</v>
      </c>
      <c r="ON406" s="739">
        <f t="shared" si="280"/>
        <v>0</v>
      </c>
      <c r="OO406" s="739">
        <f t="shared" si="281"/>
        <v>0</v>
      </c>
      <c r="OP406" s="739"/>
      <c r="OQ406" s="739">
        <f t="shared" si="282"/>
        <v>0</v>
      </c>
      <c r="OR406" s="739">
        <f t="shared" si="283"/>
        <v>70</v>
      </c>
      <c r="OS406" s="739">
        <f t="shared" si="284"/>
        <v>0</v>
      </c>
      <c r="OT406" s="739">
        <f t="shared" si="285"/>
        <v>0</v>
      </c>
      <c r="OU406" s="739"/>
      <c r="OV406" s="739"/>
      <c r="OW406" s="739"/>
      <c r="OX406" s="739"/>
      <c r="OY406" s="739"/>
      <c r="OZ406" s="739"/>
      <c r="PA406" s="739"/>
      <c r="PB406" s="739"/>
      <c r="PC406" s="739"/>
      <c r="PD406" s="739"/>
      <c r="PE406" s="739"/>
      <c r="PF406" s="739"/>
      <c r="PG406" s="739"/>
      <c r="PI406" s="28">
        <v>54</v>
      </c>
      <c r="PJ406" s="28">
        <v>80</v>
      </c>
      <c r="PK406" s="28">
        <v>0</v>
      </c>
      <c r="PL406" s="28">
        <v>130</v>
      </c>
      <c r="PM406" s="28">
        <v>90</v>
      </c>
      <c r="PN406" s="28">
        <v>2</v>
      </c>
      <c r="PO406" s="28">
        <v>0</v>
      </c>
      <c r="PP406" s="28">
        <v>28</v>
      </c>
      <c r="PQ406" s="28">
        <v>110</v>
      </c>
      <c r="PR406" s="28">
        <v>396</v>
      </c>
      <c r="PS406" s="28">
        <v>34</v>
      </c>
      <c r="PT406" s="28">
        <v>0</v>
      </c>
      <c r="PU406" s="28">
        <v>0</v>
      </c>
      <c r="PV406" s="28">
        <v>924</v>
      </c>
      <c r="PW406" s="28">
        <v>0</v>
      </c>
    </row>
    <row r="407" s="28" customFormat="1" customHeight="1" spans="1:439">
      <c r="A407" s="283" t="s">
        <v>2357</v>
      </c>
      <c r="B407" s="343"/>
      <c r="C407" s="95" t="s">
        <v>1645</v>
      </c>
      <c r="D407" s="95" t="s">
        <v>1646</v>
      </c>
      <c r="E407" s="411"/>
      <c r="F407" s="290" t="s">
        <v>2765</v>
      </c>
      <c r="G407" s="112" t="s">
        <v>940</v>
      </c>
      <c r="H407" s="113" t="s">
        <v>1178</v>
      </c>
      <c r="I407" s="99">
        <f t="shared" si="255"/>
        <v>64</v>
      </c>
      <c r="J407" s="100">
        <v>0</v>
      </c>
      <c r="K407" s="454">
        <v>0</v>
      </c>
      <c r="L407" s="150">
        <f t="shared" si="251"/>
        <v>64</v>
      </c>
      <c r="M407" s="151">
        <f t="shared" si="252"/>
        <v>64</v>
      </c>
      <c r="N407" s="455"/>
      <c r="O407" s="35">
        <v>120</v>
      </c>
      <c r="P407" s="157"/>
      <c r="Q407" s="154">
        <f t="shared" si="253"/>
        <v>0</v>
      </c>
      <c r="R407" s="34">
        <f t="shared" si="254"/>
        <v>1456</v>
      </c>
      <c r="S407" s="490"/>
      <c r="T407" s="490"/>
      <c r="U407" s="490"/>
      <c r="V407" s="490"/>
      <c r="W407" s="490"/>
      <c r="X407" s="489"/>
      <c r="Y407" s="505"/>
      <c r="Z407" s="505"/>
      <c r="AA407" s="505"/>
      <c r="AB407" s="505"/>
      <c r="AC407" s="505"/>
      <c r="AD407" s="505"/>
      <c r="AE407" s="505">
        <v>700</v>
      </c>
      <c r="AF407" s="490"/>
      <c r="AG407" s="490"/>
      <c r="AH407" s="490"/>
      <c r="AI407" s="490"/>
      <c r="AJ407" s="490"/>
      <c r="AK407" s="490"/>
      <c r="AL407" s="490"/>
      <c r="AM407" s="490"/>
      <c r="AN407" s="490"/>
      <c r="AO407" s="490"/>
      <c r="AP407" s="490"/>
      <c r="AQ407" s="490"/>
      <c r="AR407" s="490"/>
      <c r="AS407" s="490"/>
      <c r="AT407" s="490"/>
      <c r="AU407" s="490"/>
      <c r="AV407" s="490">
        <v>756</v>
      </c>
      <c r="AW407" s="490"/>
      <c r="AX407" s="490"/>
      <c r="AY407" s="100"/>
      <c r="AZ407" s="48"/>
      <c r="BA407" s="48"/>
      <c r="BB407" s="48"/>
      <c r="BC407" s="48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354"/>
      <c r="BT407" s="354"/>
      <c r="BU407" s="354"/>
      <c r="BV407" s="354"/>
      <c r="BW407" s="354"/>
      <c r="BX407" s="354"/>
      <c r="BY407" s="354"/>
      <c r="BZ407" s="354"/>
      <c r="CA407" s="354"/>
      <c r="CB407" s="354"/>
      <c r="CC407" s="354"/>
      <c r="CD407" s="354"/>
      <c r="CE407" s="354"/>
      <c r="CF407" s="354"/>
      <c r="CG407" s="354"/>
      <c r="CH407" s="354"/>
      <c r="CI407" s="354"/>
      <c r="CJ407" s="354"/>
      <c r="CK407" s="354"/>
      <c r="CL407" s="354"/>
      <c r="CM407" s="354"/>
      <c r="CN407" s="354"/>
      <c r="CO407" s="354"/>
      <c r="CP407" s="358"/>
      <c r="CQ407" s="48"/>
      <c r="CR407" s="354"/>
      <c r="CS407" s="354"/>
      <c r="CT407" s="355"/>
      <c r="CU407" s="354"/>
      <c r="CV407" s="354"/>
      <c r="CW407" s="354"/>
      <c r="CX407" s="354"/>
      <c r="CY407" s="354"/>
      <c r="CZ407" s="354"/>
      <c r="DA407" s="356"/>
      <c r="DB407" s="354"/>
      <c r="DC407" s="354"/>
      <c r="DD407" s="354"/>
      <c r="DE407" s="354"/>
      <c r="DF407" s="354"/>
      <c r="DG407" s="354"/>
      <c r="DH407" s="354"/>
      <c r="DI407" s="354"/>
      <c r="DJ407" s="354"/>
      <c r="DK407" s="354"/>
      <c r="DL407" s="354"/>
      <c r="DM407" s="354"/>
      <c r="DN407" s="354"/>
      <c r="DO407" s="354"/>
      <c r="DP407" s="354"/>
      <c r="DQ407" s="354"/>
      <c r="DR407" s="354"/>
      <c r="DS407" s="354"/>
      <c r="DT407" s="354"/>
      <c r="DU407" s="354"/>
      <c r="DV407" s="354"/>
      <c r="DW407" s="354"/>
      <c r="DX407" s="354"/>
      <c r="DY407" s="354"/>
      <c r="DZ407" s="357"/>
      <c r="EA407" s="356"/>
      <c r="EB407" s="356"/>
      <c r="EC407" s="356"/>
      <c r="ED407" s="356"/>
      <c r="EE407" s="358"/>
      <c r="EF407" s="48"/>
      <c r="EG407" s="46"/>
      <c r="EH407" s="46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8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>
        <v>756</v>
      </c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354"/>
      <c r="FR407" s="354"/>
      <c r="FS407" s="354"/>
      <c r="FT407" s="354"/>
      <c r="FU407" s="354"/>
      <c r="FV407" s="354"/>
      <c r="FW407" s="354"/>
      <c r="FX407" s="354"/>
      <c r="FY407" s="354"/>
      <c r="FZ407" s="354"/>
      <c r="GA407" s="354"/>
      <c r="GB407" s="354"/>
      <c r="GC407" s="354"/>
      <c r="GD407" s="354"/>
      <c r="GE407" s="354"/>
      <c r="GF407" s="354"/>
      <c r="GG407" s="354"/>
      <c r="GH407" s="354"/>
      <c r="GI407" s="354"/>
      <c r="GJ407" s="354"/>
      <c r="GK407" s="354"/>
      <c r="GL407" s="354"/>
      <c r="GM407" s="354"/>
      <c r="GN407" s="354"/>
      <c r="GO407" s="354"/>
      <c r="GP407" s="354"/>
      <c r="GQ407" s="354"/>
      <c r="GR407" s="354"/>
      <c r="GS407" s="354"/>
      <c r="GT407" s="354"/>
      <c r="GU407" s="354"/>
      <c r="GV407" s="354"/>
      <c r="GW407" s="354"/>
      <c r="GX407" s="354"/>
      <c r="GY407" s="354"/>
      <c r="GZ407" s="354"/>
      <c r="HA407" s="354"/>
      <c r="HB407" s="354"/>
      <c r="HC407" s="354"/>
      <c r="HD407" s="354"/>
      <c r="HE407" s="354"/>
      <c r="HF407" s="354"/>
      <c r="HG407" s="354"/>
      <c r="HH407" s="354"/>
      <c r="HI407" s="354"/>
      <c r="HJ407" s="354"/>
      <c r="HK407" s="354"/>
      <c r="HL407" s="354"/>
      <c r="HM407" s="354"/>
      <c r="HN407" s="354"/>
      <c r="HO407" s="354"/>
      <c r="HP407" s="354"/>
      <c r="HQ407" s="354"/>
      <c r="HR407" s="354"/>
      <c r="HS407" s="354"/>
      <c r="HT407" s="354"/>
      <c r="HU407" s="354"/>
      <c r="HV407" s="354"/>
      <c r="HW407" s="354"/>
      <c r="HX407" s="354"/>
      <c r="HY407" s="354"/>
      <c r="HZ407" s="354"/>
      <c r="IA407" s="354"/>
      <c r="IB407" s="354"/>
      <c r="IC407" s="354"/>
      <c r="ID407" s="354"/>
      <c r="IE407" s="354"/>
      <c r="IF407" s="354"/>
      <c r="IG407" s="354"/>
      <c r="IH407" s="354">
        <v>756</v>
      </c>
      <c r="II407" s="354"/>
      <c r="IJ407" s="354"/>
      <c r="IK407" s="354"/>
      <c r="IL407" s="354"/>
      <c r="IM407" s="354"/>
      <c r="IN407" s="354"/>
      <c r="IO407" s="354"/>
      <c r="IP407" s="354"/>
      <c r="IQ407" s="354"/>
      <c r="IR407" s="50"/>
      <c r="IS407" s="47"/>
      <c r="IT407" s="47"/>
      <c r="IU407" s="47"/>
      <c r="IV407" s="47"/>
      <c r="IW407" s="47"/>
      <c r="IX407" s="47"/>
      <c r="IY407" s="47"/>
      <c r="IZ407" s="47"/>
      <c r="JA407" s="47"/>
      <c r="JB407" s="47"/>
      <c r="JC407" s="47"/>
      <c r="JD407" s="47"/>
      <c r="JE407" s="47"/>
      <c r="JF407" s="47"/>
      <c r="JG407" s="47"/>
      <c r="JH407" s="47"/>
      <c r="JI407" s="47"/>
      <c r="JJ407" s="47"/>
      <c r="JK407" s="47"/>
      <c r="JL407" s="354"/>
      <c r="JM407" s="354"/>
      <c r="JN407" s="354"/>
      <c r="JO407" s="354"/>
      <c r="JP407" s="354"/>
      <c r="JQ407" s="354"/>
      <c r="JR407" s="354"/>
      <c r="JS407" s="354"/>
      <c r="JT407" s="354"/>
      <c r="JU407" s="354"/>
      <c r="JV407" s="354"/>
      <c r="JW407" s="354"/>
      <c r="JX407" s="354"/>
      <c r="JY407" s="354"/>
      <c r="JZ407" s="354"/>
      <c r="KA407" s="354"/>
      <c r="KB407" s="354"/>
      <c r="KC407" s="354"/>
      <c r="KD407" s="354"/>
      <c r="KE407" s="354"/>
      <c r="KF407" s="354"/>
      <c r="KG407" s="354"/>
      <c r="KH407" s="354"/>
      <c r="KI407" s="354"/>
      <c r="KJ407" s="354"/>
      <c r="KK407" s="354"/>
      <c r="KL407" s="354"/>
      <c r="KM407" s="354"/>
      <c r="KN407" s="354"/>
      <c r="KO407" s="354"/>
      <c r="KP407" s="354"/>
      <c r="KQ407" s="354"/>
      <c r="KR407" s="354"/>
      <c r="KS407" s="354"/>
      <c r="KT407" s="354"/>
      <c r="KU407" s="354"/>
      <c r="KV407" s="51"/>
      <c r="KW407" s="47"/>
      <c r="KX407" s="47"/>
      <c r="KY407" s="47"/>
      <c r="KZ407" s="47"/>
      <c r="LA407" s="47"/>
      <c r="LB407" s="47"/>
      <c r="LC407" s="47"/>
      <c r="LD407" s="361"/>
      <c r="LE407" s="361"/>
      <c r="LF407" s="361"/>
      <c r="LG407" s="361"/>
      <c r="LH407" s="361"/>
      <c r="LI407" s="361"/>
      <c r="LJ407" s="361"/>
      <c r="LK407" s="361"/>
      <c r="LL407" s="361"/>
      <c r="LM407" s="361"/>
      <c r="LN407" s="361"/>
      <c r="LO407" s="361"/>
      <c r="LP407" s="361"/>
      <c r="LQ407" s="354"/>
      <c r="LR407" s="354"/>
      <c r="LS407" s="354"/>
      <c r="LT407" s="354"/>
      <c r="LU407" s="354"/>
      <c r="LV407" s="354"/>
      <c r="LW407" s="51"/>
      <c r="LX407" s="354"/>
      <c r="LY407" s="354"/>
      <c r="LZ407" s="354"/>
      <c r="MA407" s="354"/>
      <c r="MB407" s="363"/>
      <c r="MC407" s="363"/>
      <c r="MD407" s="354"/>
      <c r="ME407" s="354"/>
      <c r="MF407" s="354"/>
      <c r="MG407" s="354"/>
      <c r="MH407" s="354"/>
      <c r="MI407" s="354"/>
      <c r="MJ407" s="354"/>
      <c r="MK407" s="354"/>
      <c r="ML407" s="354"/>
      <c r="MM407" s="354"/>
      <c r="MN407" s="354"/>
      <c r="MO407" s="354"/>
      <c r="MP407" s="354"/>
      <c r="MQ407" s="354"/>
      <c r="MR407" s="354"/>
      <c r="MS407" s="51"/>
      <c r="MT407" s="364">
        <f t="shared" si="256"/>
        <v>1512</v>
      </c>
      <c r="MU407" s="365">
        <f t="shared" si="257"/>
        <v>0</v>
      </c>
      <c r="MV407" s="366">
        <f t="shared" si="258"/>
        <v>1512</v>
      </c>
      <c r="MW407" s="365">
        <v>1260</v>
      </c>
      <c r="MX407" s="365">
        <v>672</v>
      </c>
      <c r="MY407" s="54"/>
      <c r="MZ407" s="709"/>
      <c r="NA407" s="709"/>
      <c r="NB407" s="709">
        <f t="shared" si="259"/>
        <v>0</v>
      </c>
      <c r="NC407" s="711">
        <v>12.83</v>
      </c>
      <c r="ND407" s="711">
        <v>4.38</v>
      </c>
      <c r="NE407" s="738" t="e">
        <f t="shared" si="248"/>
        <v>#DIV/0!</v>
      </c>
      <c r="NF407" s="743"/>
      <c r="NG407" s="743"/>
      <c r="NH407" s="743">
        <v>4.38</v>
      </c>
      <c r="NI407" s="740">
        <f t="shared" si="260"/>
        <v>280.32</v>
      </c>
      <c r="NJ407" s="738"/>
      <c r="NK407" s="818"/>
      <c r="NL407" s="742">
        <v>44562</v>
      </c>
      <c r="NM407" s="739">
        <f ca="1" t="shared" si="262"/>
        <v>17.1666666666667</v>
      </c>
      <c r="NN407" s="739">
        <f ca="1" t="shared" si="263"/>
        <v>515</v>
      </c>
      <c r="NO407" s="743">
        <v>0</v>
      </c>
      <c r="NP407" s="739">
        <f t="shared" si="264"/>
        <v>1512</v>
      </c>
      <c r="NQ407" s="761">
        <f t="shared" si="265"/>
        <v>47.25</v>
      </c>
      <c r="NR407" s="739">
        <f ca="1" t="shared" si="266"/>
        <v>33.4878640776699</v>
      </c>
      <c r="NS407" s="739">
        <f t="shared" si="267"/>
        <v>64</v>
      </c>
      <c r="NT407" s="743"/>
      <c r="NU407" s="739">
        <f ca="1" t="shared" si="268"/>
        <v>88.0776699029126</v>
      </c>
      <c r="NV407" s="769">
        <f ca="1" t="shared" si="269"/>
        <v>2.93592233009709</v>
      </c>
      <c r="NW407" s="769">
        <f ca="1" t="shared" si="270"/>
        <v>21.7989417989418</v>
      </c>
      <c r="NX407" s="743"/>
      <c r="NY407" s="743"/>
      <c r="NZ407" s="743"/>
      <c r="OA407" s="743"/>
      <c r="OB407" s="743"/>
      <c r="OC407" s="743"/>
      <c r="OD407" s="743"/>
      <c r="OE407" s="743">
        <f t="shared" si="271"/>
        <v>0</v>
      </c>
      <c r="OF407" s="743">
        <f t="shared" si="272"/>
        <v>0</v>
      </c>
      <c r="OG407" s="743">
        <f t="shared" si="273"/>
        <v>0</v>
      </c>
      <c r="OH407" s="743">
        <f t="shared" si="274"/>
        <v>756</v>
      </c>
      <c r="OI407" s="743">
        <f t="shared" si="275"/>
        <v>0</v>
      </c>
      <c r="OJ407" s="739">
        <f t="shared" si="276"/>
        <v>0</v>
      </c>
      <c r="OK407" s="739">
        <f t="shared" si="277"/>
        <v>0</v>
      </c>
      <c r="OL407" s="739">
        <f t="shared" si="278"/>
        <v>0</v>
      </c>
      <c r="OM407" s="739">
        <f t="shared" si="279"/>
        <v>0</v>
      </c>
      <c r="ON407" s="739">
        <f t="shared" si="280"/>
        <v>0</v>
      </c>
      <c r="OO407" s="739">
        <f t="shared" si="281"/>
        <v>0</v>
      </c>
      <c r="OP407" s="739"/>
      <c r="OQ407" s="739">
        <f t="shared" si="282"/>
        <v>756</v>
      </c>
      <c r="OR407" s="739">
        <f t="shared" si="283"/>
        <v>1512</v>
      </c>
      <c r="OS407" s="739">
        <f t="shared" si="284"/>
        <v>0</v>
      </c>
      <c r="OT407" s="739">
        <f t="shared" si="285"/>
        <v>0</v>
      </c>
      <c r="OU407" s="743"/>
      <c r="OV407" s="743"/>
      <c r="OW407" s="743"/>
      <c r="OX407" s="743"/>
      <c r="OY407" s="743"/>
      <c r="OZ407" s="743"/>
      <c r="PA407" s="743"/>
      <c r="PB407" s="743"/>
      <c r="PC407" s="743"/>
      <c r="PD407" s="743"/>
      <c r="PE407" s="743"/>
      <c r="PF407" s="743"/>
      <c r="PG407" s="743"/>
      <c r="PI407" s="28">
        <v>504</v>
      </c>
      <c r="PJ407" s="28">
        <v>0</v>
      </c>
      <c r="PK407" s="28">
        <v>0</v>
      </c>
      <c r="PL407" s="28">
        <v>0</v>
      </c>
      <c r="PM407" s="28">
        <v>0</v>
      </c>
      <c r="PN407" s="28">
        <v>0</v>
      </c>
      <c r="PO407" s="28">
        <v>0</v>
      </c>
      <c r="PP407" s="28">
        <v>756</v>
      </c>
      <c r="PQ407" s="28">
        <v>0</v>
      </c>
      <c r="PR407" s="28">
        <v>0</v>
      </c>
      <c r="PS407" s="28">
        <v>0</v>
      </c>
      <c r="PT407" s="28">
        <v>0</v>
      </c>
      <c r="PU407" s="28">
        <v>0</v>
      </c>
      <c r="PV407" s="28">
        <v>1260</v>
      </c>
      <c r="PW407" s="28">
        <v>0</v>
      </c>
    </row>
    <row r="408" s="28" customFormat="1" customHeight="1" spans="1:439">
      <c r="A408" s="858" t="s">
        <v>1667</v>
      </c>
      <c r="B408" s="415"/>
      <c r="C408" s="95" t="s">
        <v>1645</v>
      </c>
      <c r="D408" s="95" t="s">
        <v>1646</v>
      </c>
      <c r="E408" s="411"/>
      <c r="F408" s="290" t="s">
        <v>2359</v>
      </c>
      <c r="G408" s="112" t="s">
        <v>942</v>
      </c>
      <c r="H408" s="98" t="s">
        <v>943</v>
      </c>
      <c r="I408" s="99">
        <f t="shared" si="255"/>
        <v>-69</v>
      </c>
      <c r="J408" s="114">
        <v>1516</v>
      </c>
      <c r="K408" s="456">
        <v>-6</v>
      </c>
      <c r="L408" s="150">
        <f t="shared" si="251"/>
        <v>1447</v>
      </c>
      <c r="M408" s="151">
        <f t="shared" si="252"/>
        <v>1447</v>
      </c>
      <c r="N408" s="455"/>
      <c r="O408" s="35">
        <v>900</v>
      </c>
      <c r="P408" s="157">
        <v>610</v>
      </c>
      <c r="Q408" s="154">
        <f t="shared" si="253"/>
        <v>0</v>
      </c>
      <c r="R408" s="34">
        <f t="shared" si="254"/>
        <v>0</v>
      </c>
      <c r="S408" s="490"/>
      <c r="T408" s="490"/>
      <c r="U408" s="490"/>
      <c r="V408" s="490"/>
      <c r="W408" s="490"/>
      <c r="X408" s="489"/>
      <c r="Y408" s="505"/>
      <c r="Z408" s="505"/>
      <c r="AA408" s="505"/>
      <c r="AB408" s="505"/>
      <c r="AC408" s="505"/>
      <c r="AD408" s="505"/>
      <c r="AE408" s="505"/>
      <c r="AF408" s="490"/>
      <c r="AG408" s="490"/>
      <c r="AH408" s="490"/>
      <c r="AI408" s="490"/>
      <c r="AJ408" s="490"/>
      <c r="AK408" s="490"/>
      <c r="AL408" s="490"/>
      <c r="AM408" s="490"/>
      <c r="AN408" s="490"/>
      <c r="AO408" s="490"/>
      <c r="AP408" s="490"/>
      <c r="AQ408" s="490"/>
      <c r="AR408" s="490"/>
      <c r="AS408" s="490"/>
      <c r="AT408" s="490"/>
      <c r="AU408" s="490"/>
      <c r="AV408" s="490"/>
      <c r="AW408" s="490"/>
      <c r="AX408" s="490"/>
      <c r="AY408" s="100"/>
      <c r="AZ408" s="48"/>
      <c r="BA408" s="48"/>
      <c r="BB408" s="48"/>
      <c r="BC408" s="48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354"/>
      <c r="BT408" s="354"/>
      <c r="BU408" s="354"/>
      <c r="BV408" s="354"/>
      <c r="BW408" s="354"/>
      <c r="BX408" s="354"/>
      <c r="BY408" s="354"/>
      <c r="BZ408" s="354"/>
      <c r="CA408" s="354"/>
      <c r="CB408" s="354"/>
      <c r="CC408" s="354"/>
      <c r="CD408" s="354"/>
      <c r="CE408" s="354"/>
      <c r="CF408" s="354"/>
      <c r="CG408" s="354"/>
      <c r="CH408" s="354"/>
      <c r="CI408" s="354"/>
      <c r="CJ408" s="354"/>
      <c r="CK408" s="354"/>
      <c r="CL408" s="354"/>
      <c r="CM408" s="354"/>
      <c r="CN408" s="354"/>
      <c r="CO408" s="354"/>
      <c r="CP408" s="358"/>
      <c r="CQ408" s="48"/>
      <c r="CR408" s="354"/>
      <c r="CS408" s="354"/>
      <c r="CT408" s="355"/>
      <c r="CU408" s="354"/>
      <c r="CV408" s="354"/>
      <c r="CW408" s="354"/>
      <c r="CX408" s="354"/>
      <c r="CY408" s="354"/>
      <c r="CZ408" s="354"/>
      <c r="DA408" s="356"/>
      <c r="DB408" s="354"/>
      <c r="DC408" s="354"/>
      <c r="DD408" s="354"/>
      <c r="DE408" s="354"/>
      <c r="DF408" s="354"/>
      <c r="DG408" s="354"/>
      <c r="DH408" s="354"/>
      <c r="DI408" s="354"/>
      <c r="DJ408" s="354"/>
      <c r="DK408" s="354">
        <v>1</v>
      </c>
      <c r="DL408" s="354"/>
      <c r="DM408" s="354"/>
      <c r="DN408" s="354"/>
      <c r="DO408" s="354"/>
      <c r="DP408" s="354"/>
      <c r="DQ408" s="354"/>
      <c r="DR408" s="354"/>
      <c r="DS408" s="354"/>
      <c r="DT408" s="354"/>
      <c r="DU408" s="354"/>
      <c r="DV408" s="354"/>
      <c r="DW408" s="354"/>
      <c r="DX408" s="354"/>
      <c r="DY408" s="354"/>
      <c r="DZ408" s="357"/>
      <c r="EA408" s="356"/>
      <c r="EB408" s="356"/>
      <c r="EC408" s="356"/>
      <c r="ED408" s="356"/>
      <c r="EE408" s="358"/>
      <c r="EF408" s="48"/>
      <c r="EG408" s="46"/>
      <c r="EH408" s="46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8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354"/>
      <c r="FR408" s="354"/>
      <c r="FS408" s="354"/>
      <c r="FT408" s="354"/>
      <c r="FU408" s="354"/>
      <c r="FV408" s="354"/>
      <c r="FW408" s="354"/>
      <c r="FX408" s="354"/>
      <c r="FY408" s="354"/>
      <c r="FZ408" s="354"/>
      <c r="GA408" s="354"/>
      <c r="GB408" s="354"/>
      <c r="GC408" s="354"/>
      <c r="GD408" s="354"/>
      <c r="GE408" s="354"/>
      <c r="GF408" s="354"/>
      <c r="GG408" s="354"/>
      <c r="GH408" s="354"/>
      <c r="GI408" s="354"/>
      <c r="GJ408" s="354"/>
      <c r="GK408" s="354"/>
      <c r="GL408" s="354"/>
      <c r="GM408" s="354"/>
      <c r="GN408" s="354"/>
      <c r="GO408" s="354"/>
      <c r="GP408" s="354"/>
      <c r="GQ408" s="354"/>
      <c r="GR408" s="354"/>
      <c r="GS408" s="354"/>
      <c r="GT408" s="354"/>
      <c r="GU408" s="354"/>
      <c r="GV408" s="354"/>
      <c r="GW408" s="354"/>
      <c r="GX408" s="354"/>
      <c r="GY408" s="354"/>
      <c r="GZ408" s="354"/>
      <c r="HA408" s="354"/>
      <c r="HB408" s="354"/>
      <c r="HC408" s="354"/>
      <c r="HD408" s="354"/>
      <c r="HE408" s="354"/>
      <c r="HF408" s="354"/>
      <c r="HG408" s="354"/>
      <c r="HH408" s="354"/>
      <c r="HI408" s="354"/>
      <c r="HJ408" s="354"/>
      <c r="HK408" s="354"/>
      <c r="HL408" s="354"/>
      <c r="HM408" s="354"/>
      <c r="HN408" s="354"/>
      <c r="HO408" s="354"/>
      <c r="HP408" s="354"/>
      <c r="HQ408" s="354"/>
      <c r="HR408" s="354"/>
      <c r="HS408" s="354"/>
      <c r="HT408" s="354"/>
      <c r="HU408" s="354"/>
      <c r="HV408" s="354"/>
      <c r="HW408" s="354"/>
      <c r="HX408" s="354">
        <v>62</v>
      </c>
      <c r="HY408" s="354"/>
      <c r="HZ408" s="354"/>
      <c r="IA408" s="354"/>
      <c r="IB408" s="354"/>
      <c r="IC408" s="354"/>
      <c r="ID408" s="354"/>
      <c r="IE408" s="354"/>
      <c r="IF408" s="354"/>
      <c r="IG408" s="354"/>
      <c r="IH408" s="354"/>
      <c r="II408" s="354"/>
      <c r="IJ408" s="354"/>
      <c r="IK408" s="354"/>
      <c r="IL408" s="354"/>
      <c r="IM408" s="354"/>
      <c r="IN408" s="354"/>
      <c r="IO408" s="354"/>
      <c r="IP408" s="354"/>
      <c r="IQ408" s="354"/>
      <c r="IR408" s="50"/>
      <c r="IS408" s="47"/>
      <c r="IT408" s="47"/>
      <c r="IU408" s="47"/>
      <c r="IV408" s="47"/>
      <c r="IW408" s="47"/>
      <c r="IX408" s="47"/>
      <c r="IY408" s="47"/>
      <c r="IZ408" s="47"/>
      <c r="JA408" s="47"/>
      <c r="JB408" s="47"/>
      <c r="JC408" s="47"/>
      <c r="JD408" s="47"/>
      <c r="JE408" s="47"/>
      <c r="JF408" s="47"/>
      <c r="JG408" s="47"/>
      <c r="JH408" s="47"/>
      <c r="JI408" s="47"/>
      <c r="JJ408" s="47"/>
      <c r="JK408" s="47"/>
      <c r="JL408" s="354"/>
      <c r="JM408" s="354"/>
      <c r="JN408" s="354"/>
      <c r="JO408" s="354"/>
      <c r="JP408" s="354"/>
      <c r="JQ408" s="354"/>
      <c r="JR408" s="354"/>
      <c r="JS408" s="354"/>
      <c r="JT408" s="354"/>
      <c r="JU408" s="354"/>
      <c r="JV408" s="354"/>
      <c r="JW408" s="354"/>
      <c r="JX408" s="354"/>
      <c r="JY408" s="354"/>
      <c r="JZ408" s="354"/>
      <c r="KA408" s="354"/>
      <c r="KB408" s="354"/>
      <c r="KC408" s="354"/>
      <c r="KD408" s="354"/>
      <c r="KE408" s="354"/>
      <c r="KF408" s="354"/>
      <c r="KG408" s="354"/>
      <c r="KH408" s="354"/>
      <c r="KI408" s="354"/>
      <c r="KJ408" s="354"/>
      <c r="KK408" s="354"/>
      <c r="KL408" s="354"/>
      <c r="KM408" s="354"/>
      <c r="KN408" s="354"/>
      <c r="KO408" s="354"/>
      <c r="KP408" s="354"/>
      <c r="KQ408" s="354"/>
      <c r="KR408" s="354"/>
      <c r="KS408" s="354"/>
      <c r="KT408" s="354"/>
      <c r="KU408" s="354"/>
      <c r="KV408" s="51"/>
      <c r="KW408" s="47"/>
      <c r="KX408" s="47"/>
      <c r="KY408" s="47"/>
      <c r="KZ408" s="47"/>
      <c r="LA408" s="47"/>
      <c r="LB408" s="47"/>
      <c r="LC408" s="47"/>
      <c r="LD408" s="361"/>
      <c r="LE408" s="361"/>
      <c r="LF408" s="361"/>
      <c r="LG408" s="361"/>
      <c r="LH408" s="361"/>
      <c r="LI408" s="361"/>
      <c r="LJ408" s="361"/>
      <c r="LK408" s="361"/>
      <c r="LL408" s="361"/>
      <c r="LM408" s="361"/>
      <c r="LN408" s="361"/>
      <c r="LO408" s="361"/>
      <c r="LP408" s="361"/>
      <c r="LQ408" s="354"/>
      <c r="LR408" s="354"/>
      <c r="LS408" s="354"/>
      <c r="LT408" s="354"/>
      <c r="LU408" s="354"/>
      <c r="LV408" s="354"/>
      <c r="LW408" s="51"/>
      <c r="LX408" s="354"/>
      <c r="LY408" s="354"/>
      <c r="LZ408" s="354"/>
      <c r="MA408" s="354"/>
      <c r="MB408" s="363"/>
      <c r="MC408" s="363"/>
      <c r="MD408" s="354"/>
      <c r="ME408" s="354"/>
      <c r="MF408" s="354"/>
      <c r="MG408" s="354"/>
      <c r="MH408" s="354"/>
      <c r="MI408" s="354"/>
      <c r="MJ408" s="354"/>
      <c r="MK408" s="354"/>
      <c r="ML408" s="354"/>
      <c r="MM408" s="354"/>
      <c r="MN408" s="354"/>
      <c r="MO408" s="354"/>
      <c r="MP408" s="354"/>
      <c r="MQ408" s="354"/>
      <c r="MR408" s="354"/>
      <c r="MS408" s="51"/>
      <c r="MT408" s="364">
        <f t="shared" si="256"/>
        <v>62</v>
      </c>
      <c r="MU408" s="365">
        <f t="shared" si="257"/>
        <v>0</v>
      </c>
      <c r="MV408" s="366">
        <f t="shared" si="258"/>
        <v>62</v>
      </c>
      <c r="MW408" s="365">
        <v>310</v>
      </c>
      <c r="MX408" s="365">
        <v>966</v>
      </c>
      <c r="MY408" s="54"/>
      <c r="MZ408" s="709"/>
      <c r="NA408" s="709"/>
      <c r="NB408" s="709">
        <f t="shared" si="259"/>
        <v>0</v>
      </c>
      <c r="NC408" s="711"/>
      <c r="ND408" s="711">
        <v>5.81</v>
      </c>
      <c r="NE408" s="738" t="e">
        <f t="shared" si="248"/>
        <v>#DIV/0!</v>
      </c>
      <c r="NF408" s="743"/>
      <c r="NG408" s="743"/>
      <c r="NH408" s="743">
        <v>5.81</v>
      </c>
      <c r="NI408" s="740">
        <f t="shared" si="260"/>
        <v>8407.07</v>
      </c>
      <c r="NJ408" s="738"/>
      <c r="NK408" s="818"/>
      <c r="NL408" s="742">
        <v>44562</v>
      </c>
      <c r="NM408" s="739">
        <f ca="1" t="shared" si="262"/>
        <v>17.1666666666667</v>
      </c>
      <c r="NN408" s="739">
        <f ca="1" t="shared" si="263"/>
        <v>515</v>
      </c>
      <c r="NO408" s="743">
        <v>1510</v>
      </c>
      <c r="NP408" s="739">
        <f t="shared" si="264"/>
        <v>62</v>
      </c>
      <c r="NQ408" s="761">
        <f t="shared" si="265"/>
        <v>0.0419343929658438</v>
      </c>
      <c r="NR408" s="739">
        <f ca="1" t="shared" si="266"/>
        <v>0.0297204921020058</v>
      </c>
      <c r="NS408" s="739">
        <f t="shared" si="267"/>
        <v>1447</v>
      </c>
      <c r="NT408" s="743"/>
      <c r="NU408" s="739">
        <f ca="1" t="shared" si="268"/>
        <v>3.61165048543689</v>
      </c>
      <c r="NV408" s="769">
        <f ca="1" t="shared" si="269"/>
        <v>0.120388349514563</v>
      </c>
      <c r="NW408" s="769">
        <f ca="1" t="shared" si="270"/>
        <v>12019.435483871</v>
      </c>
      <c r="NX408" s="743"/>
      <c r="NY408" s="743"/>
      <c r="NZ408" s="743"/>
      <c r="OA408" s="743"/>
      <c r="OB408" s="743"/>
      <c r="OC408" s="743"/>
      <c r="OD408" s="743"/>
      <c r="OE408" s="743">
        <f t="shared" si="271"/>
        <v>0</v>
      </c>
      <c r="OF408" s="743">
        <f t="shared" si="272"/>
        <v>0</v>
      </c>
      <c r="OG408" s="743">
        <f t="shared" si="273"/>
        <v>0</v>
      </c>
      <c r="OH408" s="743">
        <f t="shared" si="274"/>
        <v>0</v>
      </c>
      <c r="OI408" s="743">
        <f t="shared" si="275"/>
        <v>0</v>
      </c>
      <c r="OJ408" s="739">
        <f t="shared" si="276"/>
        <v>0</v>
      </c>
      <c r="OK408" s="739">
        <f t="shared" si="277"/>
        <v>0</v>
      </c>
      <c r="OL408" s="739">
        <f t="shared" si="278"/>
        <v>0</v>
      </c>
      <c r="OM408" s="739">
        <f t="shared" si="279"/>
        <v>0</v>
      </c>
      <c r="ON408" s="739">
        <f t="shared" si="280"/>
        <v>0</v>
      </c>
      <c r="OO408" s="739">
        <f t="shared" si="281"/>
        <v>0</v>
      </c>
      <c r="OP408" s="739"/>
      <c r="OQ408" s="739">
        <f t="shared" si="282"/>
        <v>62</v>
      </c>
      <c r="OR408" s="739">
        <f t="shared" si="283"/>
        <v>62</v>
      </c>
      <c r="OS408" s="739">
        <f t="shared" si="284"/>
        <v>0</v>
      </c>
      <c r="OT408" s="739">
        <f t="shared" si="285"/>
        <v>0</v>
      </c>
      <c r="OU408" s="743"/>
      <c r="OV408" s="743"/>
      <c r="OW408" s="743"/>
      <c r="OX408" s="743"/>
      <c r="OY408" s="743"/>
      <c r="OZ408" s="743"/>
      <c r="PA408" s="743"/>
      <c r="PB408" s="743"/>
      <c r="PC408" s="743"/>
      <c r="PD408" s="743"/>
      <c r="PE408" s="743"/>
      <c r="PF408" s="743"/>
      <c r="PG408" s="743"/>
      <c r="PI408" s="28">
        <v>8</v>
      </c>
      <c r="PJ408" s="28">
        <v>118</v>
      </c>
      <c r="PK408" s="28">
        <v>2</v>
      </c>
      <c r="PL408" s="28">
        <v>122</v>
      </c>
      <c r="PM408" s="28">
        <v>10</v>
      </c>
      <c r="PN408" s="28">
        <v>0</v>
      </c>
      <c r="PO408" s="28">
        <v>0</v>
      </c>
      <c r="PP408" s="28">
        <v>0</v>
      </c>
      <c r="PQ408" s="28">
        <v>0</v>
      </c>
      <c r="PR408" s="28">
        <v>0</v>
      </c>
      <c r="PS408" s="28">
        <v>50</v>
      </c>
      <c r="PT408" s="28">
        <v>0</v>
      </c>
      <c r="PU408" s="28">
        <v>0</v>
      </c>
      <c r="PV408" s="28">
        <v>310</v>
      </c>
      <c r="PW408" s="28">
        <v>0</v>
      </c>
    </row>
    <row r="409" s="28" customFormat="1" customHeight="1" spans="1:439">
      <c r="A409" s="847" t="s">
        <v>2306</v>
      </c>
      <c r="B409" s="343"/>
      <c r="C409" s="95" t="s">
        <v>1645</v>
      </c>
      <c r="D409" s="95" t="s">
        <v>1646</v>
      </c>
      <c r="E409" s="411"/>
      <c r="F409" s="290" t="s">
        <v>2360</v>
      </c>
      <c r="G409" s="112" t="s">
        <v>945</v>
      </c>
      <c r="H409" s="113"/>
      <c r="I409" s="99">
        <f t="shared" si="255"/>
        <v>0</v>
      </c>
      <c r="J409" s="114">
        <v>0</v>
      </c>
      <c r="K409" s="456">
        <v>0</v>
      </c>
      <c r="L409" s="150">
        <f t="shared" si="251"/>
        <v>0</v>
      </c>
      <c r="M409" s="151">
        <f t="shared" si="252"/>
        <v>0</v>
      </c>
      <c r="N409" s="455"/>
      <c r="O409" s="35"/>
      <c r="P409" s="157"/>
      <c r="Q409" s="154">
        <f t="shared" si="253"/>
        <v>0</v>
      </c>
      <c r="R409" s="34">
        <f t="shared" si="254"/>
        <v>0</v>
      </c>
      <c r="S409" s="490"/>
      <c r="T409" s="490"/>
      <c r="U409" s="490"/>
      <c r="V409" s="490"/>
      <c r="W409" s="490"/>
      <c r="X409" s="489"/>
      <c r="Y409" s="505"/>
      <c r="Z409" s="505"/>
      <c r="AA409" s="505"/>
      <c r="AB409" s="505"/>
      <c r="AC409" s="505"/>
      <c r="AD409" s="505"/>
      <c r="AE409" s="505"/>
      <c r="AF409" s="490"/>
      <c r="AG409" s="490"/>
      <c r="AH409" s="490"/>
      <c r="AI409" s="490"/>
      <c r="AJ409" s="490"/>
      <c r="AK409" s="490"/>
      <c r="AL409" s="490"/>
      <c r="AM409" s="490"/>
      <c r="AN409" s="490"/>
      <c r="AO409" s="490"/>
      <c r="AP409" s="490"/>
      <c r="AQ409" s="490"/>
      <c r="AR409" s="490"/>
      <c r="AS409" s="490"/>
      <c r="AT409" s="490"/>
      <c r="AU409" s="490"/>
      <c r="AV409" s="490"/>
      <c r="AW409" s="490"/>
      <c r="AX409" s="490"/>
      <c r="AY409" s="100"/>
      <c r="AZ409" s="48"/>
      <c r="BA409" s="48"/>
      <c r="BB409" s="48"/>
      <c r="BC409" s="48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354"/>
      <c r="BT409" s="354"/>
      <c r="BU409" s="354"/>
      <c r="BV409" s="354"/>
      <c r="BW409" s="354"/>
      <c r="BX409" s="354"/>
      <c r="BY409" s="354"/>
      <c r="BZ409" s="354"/>
      <c r="CA409" s="354"/>
      <c r="CB409" s="354"/>
      <c r="CC409" s="354"/>
      <c r="CD409" s="354"/>
      <c r="CE409" s="354"/>
      <c r="CF409" s="354"/>
      <c r="CG409" s="354"/>
      <c r="CH409" s="354"/>
      <c r="CI409" s="354"/>
      <c r="CJ409" s="354"/>
      <c r="CK409" s="354"/>
      <c r="CL409" s="354"/>
      <c r="CM409" s="354"/>
      <c r="CN409" s="354"/>
      <c r="CO409" s="354"/>
      <c r="CP409" s="358"/>
      <c r="CQ409" s="48"/>
      <c r="CR409" s="354"/>
      <c r="CS409" s="354"/>
      <c r="CT409" s="355"/>
      <c r="CU409" s="354"/>
      <c r="CV409" s="354"/>
      <c r="CW409" s="354"/>
      <c r="CX409" s="354"/>
      <c r="CY409" s="354"/>
      <c r="CZ409" s="354"/>
      <c r="DA409" s="356"/>
      <c r="DB409" s="354"/>
      <c r="DC409" s="354"/>
      <c r="DD409" s="354"/>
      <c r="DE409" s="354"/>
      <c r="DF409" s="354"/>
      <c r="DG409" s="354"/>
      <c r="DH409" s="354"/>
      <c r="DI409" s="354"/>
      <c r="DJ409" s="354"/>
      <c r="DK409" s="354"/>
      <c r="DL409" s="354"/>
      <c r="DM409" s="354"/>
      <c r="DN409" s="354"/>
      <c r="DO409" s="354"/>
      <c r="DP409" s="354"/>
      <c r="DQ409" s="354"/>
      <c r="DR409" s="354"/>
      <c r="DS409" s="354"/>
      <c r="DT409" s="354"/>
      <c r="DU409" s="354"/>
      <c r="DV409" s="354"/>
      <c r="DW409" s="354"/>
      <c r="DX409" s="354"/>
      <c r="DY409" s="354"/>
      <c r="DZ409" s="357"/>
      <c r="EA409" s="356"/>
      <c r="EB409" s="356"/>
      <c r="EC409" s="356"/>
      <c r="ED409" s="356"/>
      <c r="EE409" s="358"/>
      <c r="EF409" s="48"/>
      <c r="EG409" s="46"/>
      <c r="EH409" s="46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8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354"/>
      <c r="FR409" s="354"/>
      <c r="FS409" s="354"/>
      <c r="FT409" s="354"/>
      <c r="FU409" s="354"/>
      <c r="FV409" s="354"/>
      <c r="FW409" s="354"/>
      <c r="FX409" s="354"/>
      <c r="FY409" s="354"/>
      <c r="FZ409" s="354"/>
      <c r="GA409" s="354"/>
      <c r="GB409" s="354"/>
      <c r="GC409" s="354"/>
      <c r="GD409" s="354"/>
      <c r="GE409" s="354"/>
      <c r="GF409" s="354"/>
      <c r="GG409" s="354"/>
      <c r="GH409" s="354"/>
      <c r="GI409" s="354"/>
      <c r="GJ409" s="354"/>
      <c r="GK409" s="354"/>
      <c r="GL409" s="354"/>
      <c r="GM409" s="354"/>
      <c r="GN409" s="354"/>
      <c r="GO409" s="354"/>
      <c r="GP409" s="354"/>
      <c r="GQ409" s="354"/>
      <c r="GR409" s="354"/>
      <c r="GS409" s="354"/>
      <c r="GT409" s="354"/>
      <c r="GU409" s="354"/>
      <c r="GV409" s="354"/>
      <c r="GW409" s="354"/>
      <c r="GX409" s="354"/>
      <c r="GY409" s="354"/>
      <c r="GZ409" s="354"/>
      <c r="HA409" s="354"/>
      <c r="HB409" s="354"/>
      <c r="HC409" s="354"/>
      <c r="HD409" s="354"/>
      <c r="HE409" s="354"/>
      <c r="HF409" s="354"/>
      <c r="HG409" s="354"/>
      <c r="HH409" s="354"/>
      <c r="HI409" s="354"/>
      <c r="HJ409" s="354"/>
      <c r="HK409" s="354"/>
      <c r="HL409" s="354"/>
      <c r="HM409" s="354"/>
      <c r="HN409" s="354"/>
      <c r="HO409" s="354"/>
      <c r="HP409" s="354"/>
      <c r="HQ409" s="354"/>
      <c r="HR409" s="354"/>
      <c r="HS409" s="354"/>
      <c r="HT409" s="354"/>
      <c r="HU409" s="354"/>
      <c r="HV409" s="354"/>
      <c r="HW409" s="354"/>
      <c r="HX409" s="354"/>
      <c r="HY409" s="354"/>
      <c r="HZ409" s="354"/>
      <c r="IA409" s="354"/>
      <c r="IB409" s="354"/>
      <c r="IC409" s="354"/>
      <c r="ID409" s="354"/>
      <c r="IE409" s="354"/>
      <c r="IF409" s="354"/>
      <c r="IG409" s="354"/>
      <c r="IH409" s="354"/>
      <c r="II409" s="354"/>
      <c r="IJ409" s="354"/>
      <c r="IK409" s="354"/>
      <c r="IL409" s="354"/>
      <c r="IM409" s="354"/>
      <c r="IN409" s="354"/>
      <c r="IO409" s="354"/>
      <c r="IP409" s="354"/>
      <c r="IQ409" s="354"/>
      <c r="IR409" s="50"/>
      <c r="IS409" s="47"/>
      <c r="IT409" s="47"/>
      <c r="IU409" s="47"/>
      <c r="IV409" s="47"/>
      <c r="IW409" s="47"/>
      <c r="IX409" s="47"/>
      <c r="IY409" s="47"/>
      <c r="IZ409" s="47"/>
      <c r="JA409" s="47"/>
      <c r="JB409" s="47"/>
      <c r="JC409" s="47"/>
      <c r="JD409" s="47"/>
      <c r="JE409" s="47"/>
      <c r="JF409" s="47"/>
      <c r="JG409" s="47"/>
      <c r="JH409" s="47"/>
      <c r="JI409" s="47"/>
      <c r="JJ409" s="47"/>
      <c r="JK409" s="47"/>
      <c r="JL409" s="354"/>
      <c r="JM409" s="354"/>
      <c r="JN409" s="354"/>
      <c r="JO409" s="354"/>
      <c r="JP409" s="354"/>
      <c r="JQ409" s="354"/>
      <c r="JR409" s="354"/>
      <c r="JS409" s="354"/>
      <c r="JT409" s="354"/>
      <c r="JU409" s="354"/>
      <c r="JV409" s="354"/>
      <c r="JW409" s="354"/>
      <c r="JX409" s="354"/>
      <c r="JY409" s="354"/>
      <c r="JZ409" s="354"/>
      <c r="KA409" s="354"/>
      <c r="KB409" s="354"/>
      <c r="KC409" s="354"/>
      <c r="KD409" s="354"/>
      <c r="KE409" s="354"/>
      <c r="KF409" s="354"/>
      <c r="KG409" s="354"/>
      <c r="KH409" s="354"/>
      <c r="KI409" s="354"/>
      <c r="KJ409" s="354"/>
      <c r="KK409" s="354"/>
      <c r="KL409" s="354"/>
      <c r="KM409" s="354"/>
      <c r="KN409" s="354"/>
      <c r="KO409" s="354"/>
      <c r="KP409" s="354"/>
      <c r="KQ409" s="354"/>
      <c r="KR409" s="354"/>
      <c r="KS409" s="354"/>
      <c r="KT409" s="354"/>
      <c r="KU409" s="354"/>
      <c r="KV409" s="51"/>
      <c r="KW409" s="47"/>
      <c r="KX409" s="47"/>
      <c r="KY409" s="47"/>
      <c r="KZ409" s="47"/>
      <c r="LA409" s="47"/>
      <c r="LB409" s="47"/>
      <c r="LC409" s="47"/>
      <c r="LD409" s="361"/>
      <c r="LE409" s="361"/>
      <c r="LF409" s="361"/>
      <c r="LG409" s="361"/>
      <c r="LH409" s="361"/>
      <c r="LI409" s="361"/>
      <c r="LJ409" s="361"/>
      <c r="LK409" s="361"/>
      <c r="LL409" s="361"/>
      <c r="LM409" s="361"/>
      <c r="LN409" s="361"/>
      <c r="LO409" s="361"/>
      <c r="LP409" s="361"/>
      <c r="LQ409" s="354"/>
      <c r="LR409" s="354"/>
      <c r="LS409" s="354"/>
      <c r="LT409" s="354"/>
      <c r="LU409" s="354"/>
      <c r="LV409" s="354"/>
      <c r="LW409" s="51"/>
      <c r="LX409" s="354"/>
      <c r="LY409" s="354"/>
      <c r="LZ409" s="354"/>
      <c r="MA409" s="354"/>
      <c r="MB409" s="363"/>
      <c r="MC409" s="363"/>
      <c r="MD409" s="354"/>
      <c r="ME409" s="354"/>
      <c r="MF409" s="354"/>
      <c r="MG409" s="354"/>
      <c r="MH409" s="354"/>
      <c r="MI409" s="354"/>
      <c r="MJ409" s="354"/>
      <c r="MK409" s="354"/>
      <c r="ML409" s="354"/>
      <c r="MM409" s="354"/>
      <c r="MN409" s="354"/>
      <c r="MO409" s="354"/>
      <c r="MP409" s="354"/>
      <c r="MQ409" s="354"/>
      <c r="MR409" s="354"/>
      <c r="MS409" s="51"/>
      <c r="MT409" s="364">
        <f t="shared" si="256"/>
        <v>0</v>
      </c>
      <c r="MU409" s="365">
        <f t="shared" si="257"/>
        <v>0</v>
      </c>
      <c r="MV409" s="366">
        <f t="shared" si="258"/>
        <v>0</v>
      </c>
      <c r="MW409" s="365">
        <v>0</v>
      </c>
      <c r="MX409" s="365">
        <v>34</v>
      </c>
      <c r="MY409" s="54"/>
      <c r="MZ409" s="709"/>
      <c r="NA409" s="709"/>
      <c r="NB409" s="709">
        <f t="shared" si="259"/>
        <v>0</v>
      </c>
      <c r="NC409" s="711"/>
      <c r="ND409" s="711">
        <v>429</v>
      </c>
      <c r="NE409" s="738" t="e">
        <f t="shared" ref="NE409:NE472" si="286">1-ND409/6.7/NA409</f>
        <v>#DIV/0!</v>
      </c>
      <c r="NF409" s="743"/>
      <c r="NG409" s="743"/>
      <c r="NH409" s="743">
        <v>429</v>
      </c>
      <c r="NI409" s="740">
        <f t="shared" si="260"/>
        <v>0</v>
      </c>
      <c r="NJ409" s="738"/>
      <c r="NK409" s="818"/>
      <c r="NL409" s="742">
        <v>44562</v>
      </c>
      <c r="NM409" s="739">
        <f ca="1" t="shared" si="262"/>
        <v>17.1666666666667</v>
      </c>
      <c r="NN409" s="739">
        <f ca="1" t="shared" si="263"/>
        <v>515</v>
      </c>
      <c r="NO409" s="743">
        <v>0</v>
      </c>
      <c r="NP409" s="739">
        <f t="shared" si="264"/>
        <v>0</v>
      </c>
      <c r="NQ409" s="761" t="e">
        <f t="shared" si="265"/>
        <v>#DIV/0!</v>
      </c>
      <c r="NR409" s="739" t="e">
        <f ca="1" t="shared" si="266"/>
        <v>#DIV/0!</v>
      </c>
      <c r="NS409" s="739">
        <f t="shared" si="267"/>
        <v>0</v>
      </c>
      <c r="NT409" s="743"/>
      <c r="NU409" s="739">
        <f ca="1" t="shared" si="268"/>
        <v>0</v>
      </c>
      <c r="NV409" s="769">
        <f ca="1" t="shared" si="269"/>
        <v>0</v>
      </c>
      <c r="NW409" s="769" t="e">
        <f ca="1" t="shared" si="270"/>
        <v>#DIV/0!</v>
      </c>
      <c r="NX409" s="743"/>
      <c r="NY409" s="743"/>
      <c r="NZ409" s="743"/>
      <c r="OA409" s="743"/>
      <c r="OB409" s="743"/>
      <c r="OC409" s="743"/>
      <c r="OD409" s="743"/>
      <c r="OE409" s="743">
        <f t="shared" si="271"/>
        <v>0</v>
      </c>
      <c r="OF409" s="743">
        <f t="shared" si="272"/>
        <v>0</v>
      </c>
      <c r="OG409" s="743">
        <f t="shared" si="273"/>
        <v>0</v>
      </c>
      <c r="OH409" s="743">
        <f t="shared" si="274"/>
        <v>0</v>
      </c>
      <c r="OI409" s="743">
        <f t="shared" si="275"/>
        <v>0</v>
      </c>
      <c r="OJ409" s="739">
        <f t="shared" si="276"/>
        <v>0</v>
      </c>
      <c r="OK409" s="739">
        <f t="shared" si="277"/>
        <v>0</v>
      </c>
      <c r="OL409" s="739">
        <f t="shared" si="278"/>
        <v>0</v>
      </c>
      <c r="OM409" s="739">
        <f t="shared" si="279"/>
        <v>0</v>
      </c>
      <c r="ON409" s="739">
        <f t="shared" si="280"/>
        <v>0</v>
      </c>
      <c r="OO409" s="739">
        <f t="shared" si="281"/>
        <v>0</v>
      </c>
      <c r="OP409" s="739"/>
      <c r="OQ409" s="739">
        <f t="shared" si="282"/>
        <v>0</v>
      </c>
      <c r="OR409" s="739">
        <f t="shared" si="283"/>
        <v>0</v>
      </c>
      <c r="OS409" s="739">
        <f t="shared" si="284"/>
        <v>0</v>
      </c>
      <c r="OT409" s="739">
        <f t="shared" si="285"/>
        <v>0</v>
      </c>
      <c r="OU409" s="743"/>
      <c r="OV409" s="743"/>
      <c r="OW409" s="743"/>
      <c r="OX409" s="743"/>
      <c r="OY409" s="743"/>
      <c r="OZ409" s="743"/>
      <c r="PA409" s="743"/>
      <c r="PB409" s="743"/>
      <c r="PC409" s="743"/>
      <c r="PD409" s="743"/>
      <c r="PE409" s="743"/>
      <c r="PF409" s="743"/>
      <c r="PG409" s="743"/>
      <c r="PI409" s="28">
        <v>0</v>
      </c>
      <c r="PJ409" s="28">
        <v>0</v>
      </c>
      <c r="PK409" s="28">
        <v>0</v>
      </c>
      <c r="PL409" s="28">
        <v>0</v>
      </c>
      <c r="PM409" s="28">
        <v>0</v>
      </c>
      <c r="PN409" s="28">
        <v>0</v>
      </c>
      <c r="PO409" s="28">
        <v>0</v>
      </c>
      <c r="PP409" s="28">
        <v>0</v>
      </c>
      <c r="PQ409" s="28">
        <v>0</v>
      </c>
      <c r="PR409" s="28">
        <v>0</v>
      </c>
      <c r="PS409" s="28">
        <v>0</v>
      </c>
      <c r="PT409" s="28">
        <v>0</v>
      </c>
      <c r="PU409" s="28">
        <v>0</v>
      </c>
      <c r="PV409" s="28">
        <v>0</v>
      </c>
      <c r="PW409" s="28">
        <v>0</v>
      </c>
    </row>
    <row r="410" s="28" customFormat="1" customHeight="1" spans="1:439">
      <c r="A410" s="847" t="s">
        <v>2306</v>
      </c>
      <c r="B410" s="343"/>
      <c r="C410" s="95" t="s">
        <v>1645</v>
      </c>
      <c r="D410" s="95" t="s">
        <v>1646</v>
      </c>
      <c r="E410" s="411"/>
      <c r="F410" s="290" t="s">
        <v>2361</v>
      </c>
      <c r="G410" s="112" t="s">
        <v>947</v>
      </c>
      <c r="H410" s="98" t="s">
        <v>948</v>
      </c>
      <c r="I410" s="99">
        <f t="shared" si="255"/>
        <v>24</v>
      </c>
      <c r="J410" s="114">
        <v>-24</v>
      </c>
      <c r="K410" s="456">
        <v>24</v>
      </c>
      <c r="L410" s="150">
        <f t="shared" si="251"/>
        <v>0</v>
      </c>
      <c r="M410" s="151">
        <f t="shared" si="252"/>
        <v>0</v>
      </c>
      <c r="N410" s="455"/>
      <c r="O410" s="35">
        <v>0</v>
      </c>
      <c r="P410" s="157"/>
      <c r="Q410" s="154">
        <f t="shared" si="253"/>
        <v>0</v>
      </c>
      <c r="R410" s="34">
        <f t="shared" si="254"/>
        <v>0</v>
      </c>
      <c r="S410" s="490"/>
      <c r="T410" s="490"/>
      <c r="U410" s="490"/>
      <c r="V410" s="490"/>
      <c r="W410" s="490"/>
      <c r="X410" s="489"/>
      <c r="Y410" s="505"/>
      <c r="Z410" s="505"/>
      <c r="AA410" s="505"/>
      <c r="AB410" s="505"/>
      <c r="AC410" s="505"/>
      <c r="AD410" s="505"/>
      <c r="AE410" s="505"/>
      <c r="AF410" s="490"/>
      <c r="AG410" s="490"/>
      <c r="AH410" s="490"/>
      <c r="AI410" s="490"/>
      <c r="AJ410" s="490"/>
      <c r="AK410" s="490"/>
      <c r="AL410" s="490"/>
      <c r="AM410" s="490"/>
      <c r="AN410" s="490"/>
      <c r="AO410" s="490"/>
      <c r="AP410" s="490"/>
      <c r="AQ410" s="490"/>
      <c r="AR410" s="490"/>
      <c r="AS410" s="490"/>
      <c r="AT410" s="490"/>
      <c r="AU410" s="490"/>
      <c r="AV410" s="490"/>
      <c r="AW410" s="490"/>
      <c r="AX410" s="490"/>
      <c r="AY410" s="100"/>
      <c r="AZ410" s="48"/>
      <c r="BA410" s="48"/>
      <c r="BB410" s="48"/>
      <c r="BC410" s="48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354"/>
      <c r="BT410" s="354"/>
      <c r="BU410" s="354"/>
      <c r="BV410" s="354"/>
      <c r="BW410" s="354"/>
      <c r="BX410" s="354"/>
      <c r="BY410" s="354"/>
      <c r="BZ410" s="354"/>
      <c r="CA410" s="354"/>
      <c r="CB410" s="354"/>
      <c r="CC410" s="354"/>
      <c r="CD410" s="354"/>
      <c r="CE410" s="354"/>
      <c r="CF410" s="354"/>
      <c r="CG410" s="354"/>
      <c r="CH410" s="354"/>
      <c r="CI410" s="354"/>
      <c r="CJ410" s="354"/>
      <c r="CK410" s="354"/>
      <c r="CL410" s="354"/>
      <c r="CM410" s="354"/>
      <c r="CN410" s="354"/>
      <c r="CO410" s="354"/>
      <c r="CP410" s="358"/>
      <c r="CQ410" s="48"/>
      <c r="CR410" s="354"/>
      <c r="CS410" s="354"/>
      <c r="CT410" s="355"/>
      <c r="CU410" s="354"/>
      <c r="CV410" s="354"/>
      <c r="CW410" s="354"/>
      <c r="CX410" s="354"/>
      <c r="CY410" s="354"/>
      <c r="CZ410" s="354"/>
      <c r="DA410" s="356"/>
      <c r="DB410" s="354"/>
      <c r="DC410" s="354"/>
      <c r="DD410" s="354"/>
      <c r="DE410" s="354"/>
      <c r="DF410" s="354"/>
      <c r="DG410" s="354"/>
      <c r="DH410" s="354"/>
      <c r="DI410" s="354"/>
      <c r="DJ410" s="354"/>
      <c r="DK410" s="354"/>
      <c r="DL410" s="354"/>
      <c r="DM410" s="354"/>
      <c r="DN410" s="354"/>
      <c r="DO410" s="354"/>
      <c r="DP410" s="354"/>
      <c r="DQ410" s="354"/>
      <c r="DR410" s="354"/>
      <c r="DS410" s="354"/>
      <c r="DT410" s="354"/>
      <c r="DU410" s="354"/>
      <c r="DV410" s="354"/>
      <c r="DW410" s="354"/>
      <c r="DX410" s="354"/>
      <c r="DY410" s="354"/>
      <c r="DZ410" s="357"/>
      <c r="EA410" s="356"/>
      <c r="EB410" s="356"/>
      <c r="EC410" s="356"/>
      <c r="ED410" s="356"/>
      <c r="EE410" s="358"/>
      <c r="EF410" s="48"/>
      <c r="EG410" s="46"/>
      <c r="EH410" s="46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8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354"/>
      <c r="FR410" s="354"/>
      <c r="FS410" s="354"/>
      <c r="FT410" s="354"/>
      <c r="FU410" s="354"/>
      <c r="FV410" s="354"/>
      <c r="FW410" s="354"/>
      <c r="FX410" s="354"/>
      <c r="FY410" s="354"/>
      <c r="FZ410" s="354"/>
      <c r="GA410" s="354"/>
      <c r="GB410" s="354"/>
      <c r="GC410" s="354"/>
      <c r="GD410" s="354"/>
      <c r="GE410" s="354"/>
      <c r="GF410" s="354"/>
      <c r="GG410" s="354"/>
      <c r="GH410" s="354"/>
      <c r="GI410" s="354"/>
      <c r="GJ410" s="354"/>
      <c r="GK410" s="354"/>
      <c r="GL410" s="354"/>
      <c r="GM410" s="354"/>
      <c r="GN410" s="354"/>
      <c r="GO410" s="354"/>
      <c r="GP410" s="354"/>
      <c r="GQ410" s="354"/>
      <c r="GR410" s="354"/>
      <c r="GS410" s="354"/>
      <c r="GT410" s="354"/>
      <c r="GU410" s="354"/>
      <c r="GV410" s="354"/>
      <c r="GW410" s="354"/>
      <c r="GX410" s="354"/>
      <c r="GY410" s="354"/>
      <c r="GZ410" s="354"/>
      <c r="HA410" s="354"/>
      <c r="HB410" s="354"/>
      <c r="HC410" s="354"/>
      <c r="HD410" s="354"/>
      <c r="HE410" s="354"/>
      <c r="HF410" s="354"/>
      <c r="HG410" s="354"/>
      <c r="HH410" s="354"/>
      <c r="HI410" s="354"/>
      <c r="HJ410" s="354"/>
      <c r="HK410" s="354"/>
      <c r="HL410" s="354"/>
      <c r="HM410" s="354"/>
      <c r="HN410" s="354"/>
      <c r="HO410" s="354"/>
      <c r="HP410" s="354"/>
      <c r="HQ410" s="354"/>
      <c r="HR410" s="354"/>
      <c r="HS410" s="354"/>
      <c r="HT410" s="354"/>
      <c r="HU410" s="354"/>
      <c r="HV410" s="354"/>
      <c r="HW410" s="354"/>
      <c r="HX410" s="354"/>
      <c r="HY410" s="354"/>
      <c r="HZ410" s="354"/>
      <c r="IA410" s="354"/>
      <c r="IB410" s="354"/>
      <c r="IC410" s="354"/>
      <c r="ID410" s="354"/>
      <c r="IE410" s="354"/>
      <c r="IF410" s="354"/>
      <c r="IG410" s="354"/>
      <c r="IH410" s="354"/>
      <c r="II410" s="354"/>
      <c r="IJ410" s="354"/>
      <c r="IK410" s="354"/>
      <c r="IL410" s="354"/>
      <c r="IM410" s="354"/>
      <c r="IN410" s="354"/>
      <c r="IO410" s="354"/>
      <c r="IP410" s="354"/>
      <c r="IQ410" s="354"/>
      <c r="IR410" s="50"/>
      <c r="IS410" s="47"/>
      <c r="IT410" s="47"/>
      <c r="IU410" s="47"/>
      <c r="IV410" s="47"/>
      <c r="IW410" s="47"/>
      <c r="IX410" s="47"/>
      <c r="IY410" s="47"/>
      <c r="IZ410" s="47"/>
      <c r="JA410" s="47"/>
      <c r="JB410" s="47"/>
      <c r="JC410" s="47"/>
      <c r="JD410" s="47"/>
      <c r="JE410" s="47"/>
      <c r="JF410" s="47"/>
      <c r="JG410" s="47"/>
      <c r="JH410" s="47"/>
      <c r="JI410" s="47"/>
      <c r="JJ410" s="47"/>
      <c r="JK410" s="47"/>
      <c r="JL410" s="354"/>
      <c r="JM410" s="354"/>
      <c r="JN410" s="354"/>
      <c r="JO410" s="354"/>
      <c r="JP410" s="354"/>
      <c r="JQ410" s="354"/>
      <c r="JR410" s="354"/>
      <c r="JS410" s="354"/>
      <c r="JT410" s="354"/>
      <c r="JU410" s="354"/>
      <c r="JV410" s="354"/>
      <c r="JW410" s="354"/>
      <c r="JX410" s="354"/>
      <c r="JY410" s="354"/>
      <c r="JZ410" s="354"/>
      <c r="KA410" s="354"/>
      <c r="KB410" s="354"/>
      <c r="KC410" s="354"/>
      <c r="KD410" s="354"/>
      <c r="KE410" s="354"/>
      <c r="KF410" s="354"/>
      <c r="KG410" s="354"/>
      <c r="KH410" s="354"/>
      <c r="KI410" s="354"/>
      <c r="KJ410" s="354"/>
      <c r="KK410" s="354"/>
      <c r="KL410" s="354"/>
      <c r="KM410" s="354"/>
      <c r="KN410" s="354"/>
      <c r="KO410" s="354"/>
      <c r="KP410" s="354"/>
      <c r="KQ410" s="354"/>
      <c r="KR410" s="354"/>
      <c r="KS410" s="354"/>
      <c r="KT410" s="354"/>
      <c r="KU410" s="354"/>
      <c r="KV410" s="51"/>
      <c r="KW410" s="47"/>
      <c r="KX410" s="47"/>
      <c r="KY410" s="47"/>
      <c r="KZ410" s="47"/>
      <c r="LA410" s="47"/>
      <c r="LB410" s="47"/>
      <c r="LC410" s="47"/>
      <c r="LD410" s="361"/>
      <c r="LE410" s="361"/>
      <c r="LF410" s="361"/>
      <c r="LG410" s="361"/>
      <c r="LH410" s="361"/>
      <c r="LI410" s="361"/>
      <c r="LJ410" s="361"/>
      <c r="LK410" s="361"/>
      <c r="LL410" s="361"/>
      <c r="LM410" s="361"/>
      <c r="LN410" s="361"/>
      <c r="LO410" s="361"/>
      <c r="LP410" s="361"/>
      <c r="LQ410" s="354"/>
      <c r="LR410" s="354"/>
      <c r="LS410" s="354"/>
      <c r="LT410" s="354"/>
      <c r="LU410" s="354"/>
      <c r="LV410" s="354"/>
      <c r="LW410" s="51"/>
      <c r="LX410" s="354"/>
      <c r="LY410" s="354"/>
      <c r="LZ410" s="354"/>
      <c r="MA410" s="354"/>
      <c r="MB410" s="363"/>
      <c r="MC410" s="363"/>
      <c r="MD410" s="354"/>
      <c r="ME410" s="354"/>
      <c r="MF410" s="354"/>
      <c r="MG410" s="354"/>
      <c r="MH410" s="354"/>
      <c r="MI410" s="354"/>
      <c r="MJ410" s="354"/>
      <c r="MK410" s="354"/>
      <c r="ML410" s="354"/>
      <c r="MM410" s="354"/>
      <c r="MN410" s="354"/>
      <c r="MO410" s="354"/>
      <c r="MP410" s="354"/>
      <c r="MQ410" s="354"/>
      <c r="MR410" s="354"/>
      <c r="MS410" s="51"/>
      <c r="MT410" s="364">
        <f t="shared" si="256"/>
        <v>0</v>
      </c>
      <c r="MU410" s="365">
        <f t="shared" si="257"/>
        <v>0</v>
      </c>
      <c r="MV410" s="366">
        <f t="shared" si="258"/>
        <v>0</v>
      </c>
      <c r="MW410" s="365">
        <v>12</v>
      </c>
      <c r="MX410" s="365">
        <v>2171</v>
      </c>
      <c r="MY410" s="54"/>
      <c r="MZ410" s="708"/>
      <c r="NA410" s="708"/>
      <c r="NB410" s="709">
        <f t="shared" si="259"/>
        <v>0</v>
      </c>
      <c r="NC410" s="710"/>
      <c r="ND410" s="710">
        <v>6</v>
      </c>
      <c r="NE410" s="738" t="e">
        <f t="shared" si="286"/>
        <v>#DIV/0!</v>
      </c>
      <c r="NF410" s="739"/>
      <c r="NG410" s="739"/>
      <c r="NH410" s="739">
        <v>6</v>
      </c>
      <c r="NI410" s="740">
        <f t="shared" si="260"/>
        <v>0</v>
      </c>
      <c r="NJ410" s="738"/>
      <c r="NK410" s="741"/>
      <c r="NL410" s="742">
        <v>44562</v>
      </c>
      <c r="NM410" s="739">
        <f ca="1" t="shared" si="262"/>
        <v>17.1666666666667</v>
      </c>
      <c r="NN410" s="739">
        <f ca="1" t="shared" si="263"/>
        <v>515</v>
      </c>
      <c r="NO410" s="739">
        <v>0</v>
      </c>
      <c r="NP410" s="739">
        <f t="shared" si="264"/>
        <v>0</v>
      </c>
      <c r="NQ410" s="761" t="e">
        <f t="shared" si="265"/>
        <v>#DIV/0!</v>
      </c>
      <c r="NR410" s="739" t="e">
        <f ca="1" t="shared" si="266"/>
        <v>#DIV/0!</v>
      </c>
      <c r="NS410" s="739">
        <f t="shared" si="267"/>
        <v>0</v>
      </c>
      <c r="NT410" s="739"/>
      <c r="NU410" s="739">
        <f ca="1" t="shared" si="268"/>
        <v>0</v>
      </c>
      <c r="NV410" s="769">
        <f ca="1" t="shared" si="269"/>
        <v>0</v>
      </c>
      <c r="NW410" s="769" t="e">
        <f ca="1" t="shared" si="270"/>
        <v>#DIV/0!</v>
      </c>
      <c r="NX410" s="739"/>
      <c r="NY410" s="739"/>
      <c r="NZ410" s="739"/>
      <c r="OA410" s="739"/>
      <c r="OB410" s="739"/>
      <c r="OC410" s="739"/>
      <c r="OD410" s="739"/>
      <c r="OE410" s="743">
        <f t="shared" si="271"/>
        <v>0</v>
      </c>
      <c r="OF410" s="743">
        <f t="shared" si="272"/>
        <v>0</v>
      </c>
      <c r="OG410" s="743">
        <f t="shared" si="273"/>
        <v>0</v>
      </c>
      <c r="OH410" s="743">
        <f t="shared" si="274"/>
        <v>0</v>
      </c>
      <c r="OI410" s="743">
        <f t="shared" si="275"/>
        <v>0</v>
      </c>
      <c r="OJ410" s="739">
        <f t="shared" si="276"/>
        <v>0</v>
      </c>
      <c r="OK410" s="739">
        <f t="shared" si="277"/>
        <v>0</v>
      </c>
      <c r="OL410" s="739">
        <f t="shared" si="278"/>
        <v>0</v>
      </c>
      <c r="OM410" s="739">
        <f t="shared" si="279"/>
        <v>0</v>
      </c>
      <c r="ON410" s="739">
        <f t="shared" si="280"/>
        <v>0</v>
      </c>
      <c r="OO410" s="739">
        <f t="shared" si="281"/>
        <v>0</v>
      </c>
      <c r="OP410" s="739"/>
      <c r="OQ410" s="739">
        <f t="shared" si="282"/>
        <v>0</v>
      </c>
      <c r="OR410" s="739">
        <f t="shared" si="283"/>
        <v>0</v>
      </c>
      <c r="OS410" s="739">
        <f t="shared" si="284"/>
        <v>0</v>
      </c>
      <c r="OT410" s="739">
        <f t="shared" si="285"/>
        <v>0</v>
      </c>
      <c r="OU410" s="739"/>
      <c r="OV410" s="739"/>
      <c r="OW410" s="739"/>
      <c r="OX410" s="739"/>
      <c r="OY410" s="739"/>
      <c r="OZ410" s="739"/>
      <c r="PA410" s="739"/>
      <c r="PB410" s="739"/>
      <c r="PC410" s="739"/>
      <c r="PD410" s="739"/>
      <c r="PE410" s="739"/>
      <c r="PF410" s="739"/>
      <c r="PG410" s="739"/>
      <c r="PI410" s="28">
        <v>0</v>
      </c>
      <c r="PJ410" s="28">
        <v>0</v>
      </c>
      <c r="PK410" s="28">
        <v>0</v>
      </c>
      <c r="PL410" s="28">
        <v>0</v>
      </c>
      <c r="PM410" s="28">
        <v>0</v>
      </c>
      <c r="PN410" s="28">
        <v>0</v>
      </c>
      <c r="PO410" s="28">
        <v>0</v>
      </c>
      <c r="PP410" s="28">
        <v>12</v>
      </c>
      <c r="PQ410" s="28">
        <v>0</v>
      </c>
      <c r="PR410" s="28">
        <v>0</v>
      </c>
      <c r="PS410" s="28">
        <v>0</v>
      </c>
      <c r="PT410" s="28">
        <v>0</v>
      </c>
      <c r="PU410" s="28">
        <v>0</v>
      </c>
      <c r="PV410" s="28">
        <v>12</v>
      </c>
      <c r="PW410" s="28">
        <v>0</v>
      </c>
    </row>
    <row r="411" s="28" customFormat="1" customHeight="1" spans="1:439">
      <c r="A411" s="847" t="s">
        <v>2306</v>
      </c>
      <c r="B411" s="343"/>
      <c r="C411" s="95" t="s">
        <v>1645</v>
      </c>
      <c r="D411" s="95" t="s">
        <v>1646</v>
      </c>
      <c r="E411" s="411"/>
      <c r="F411" s="290" t="s">
        <v>2362</v>
      </c>
      <c r="G411" s="112" t="s">
        <v>950</v>
      </c>
      <c r="H411" s="98" t="s">
        <v>951</v>
      </c>
      <c r="I411" s="99">
        <f t="shared" si="255"/>
        <v>0</v>
      </c>
      <c r="J411" s="114">
        <v>0</v>
      </c>
      <c r="K411" s="456">
        <v>0</v>
      </c>
      <c r="L411" s="150">
        <f t="shared" si="251"/>
        <v>0</v>
      </c>
      <c r="M411" s="151">
        <f t="shared" si="252"/>
        <v>0</v>
      </c>
      <c r="N411" s="455"/>
      <c r="O411" s="35"/>
      <c r="P411" s="157"/>
      <c r="Q411" s="154">
        <f t="shared" si="253"/>
        <v>0</v>
      </c>
      <c r="R411" s="34">
        <f t="shared" si="254"/>
        <v>0</v>
      </c>
      <c r="S411" s="490"/>
      <c r="T411" s="490"/>
      <c r="U411" s="490"/>
      <c r="V411" s="490"/>
      <c r="W411" s="490"/>
      <c r="X411" s="489"/>
      <c r="Y411" s="505"/>
      <c r="Z411" s="505"/>
      <c r="AA411" s="505"/>
      <c r="AB411" s="505"/>
      <c r="AC411" s="505"/>
      <c r="AD411" s="505"/>
      <c r="AE411" s="505"/>
      <c r="AF411" s="490"/>
      <c r="AG411" s="490"/>
      <c r="AH411" s="490"/>
      <c r="AI411" s="490"/>
      <c r="AJ411" s="490"/>
      <c r="AK411" s="490"/>
      <c r="AL411" s="490"/>
      <c r="AM411" s="490"/>
      <c r="AN411" s="490"/>
      <c r="AO411" s="490"/>
      <c r="AP411" s="490"/>
      <c r="AQ411" s="490"/>
      <c r="AR411" s="490"/>
      <c r="AS411" s="490"/>
      <c r="AT411" s="490"/>
      <c r="AU411" s="490"/>
      <c r="AV411" s="490"/>
      <c r="AW411" s="490"/>
      <c r="AX411" s="490"/>
      <c r="AY411" s="100"/>
      <c r="AZ411" s="48"/>
      <c r="BA411" s="48"/>
      <c r="BB411" s="48"/>
      <c r="BC411" s="48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354"/>
      <c r="BT411" s="354"/>
      <c r="BU411" s="354"/>
      <c r="BV411" s="354"/>
      <c r="BW411" s="354"/>
      <c r="BX411" s="354"/>
      <c r="BY411" s="354"/>
      <c r="BZ411" s="354"/>
      <c r="CA411" s="354"/>
      <c r="CB411" s="354"/>
      <c r="CC411" s="354"/>
      <c r="CD411" s="354"/>
      <c r="CE411" s="354"/>
      <c r="CF411" s="354"/>
      <c r="CG411" s="354"/>
      <c r="CH411" s="354"/>
      <c r="CI411" s="354"/>
      <c r="CJ411" s="354"/>
      <c r="CK411" s="354"/>
      <c r="CL411" s="354"/>
      <c r="CM411" s="354"/>
      <c r="CN411" s="354"/>
      <c r="CO411" s="354"/>
      <c r="CP411" s="358"/>
      <c r="CQ411" s="48"/>
      <c r="CR411" s="354"/>
      <c r="CS411" s="354"/>
      <c r="CT411" s="355"/>
      <c r="CU411" s="354"/>
      <c r="CV411" s="354"/>
      <c r="CW411" s="354"/>
      <c r="CX411" s="354"/>
      <c r="CY411" s="354"/>
      <c r="CZ411" s="354"/>
      <c r="DA411" s="356"/>
      <c r="DB411" s="354"/>
      <c r="DC411" s="354"/>
      <c r="DD411" s="354"/>
      <c r="DE411" s="354"/>
      <c r="DF411" s="354"/>
      <c r="DG411" s="354"/>
      <c r="DH411" s="354"/>
      <c r="DI411" s="354"/>
      <c r="DJ411" s="354"/>
      <c r="DK411" s="354"/>
      <c r="DL411" s="354"/>
      <c r="DM411" s="354"/>
      <c r="DN411" s="354"/>
      <c r="DO411" s="354"/>
      <c r="DP411" s="354"/>
      <c r="DQ411" s="354"/>
      <c r="DR411" s="354"/>
      <c r="DS411" s="354"/>
      <c r="DT411" s="354"/>
      <c r="DU411" s="354"/>
      <c r="DV411" s="354"/>
      <c r="DW411" s="354"/>
      <c r="DX411" s="354"/>
      <c r="DY411" s="354"/>
      <c r="DZ411" s="357"/>
      <c r="EA411" s="356"/>
      <c r="EB411" s="356"/>
      <c r="EC411" s="356"/>
      <c r="ED411" s="356"/>
      <c r="EE411" s="358"/>
      <c r="EF411" s="48"/>
      <c r="EG411" s="46"/>
      <c r="EH411" s="46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8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354"/>
      <c r="FR411" s="354"/>
      <c r="FS411" s="354"/>
      <c r="FT411" s="354"/>
      <c r="FU411" s="354"/>
      <c r="FV411" s="354"/>
      <c r="FW411" s="354"/>
      <c r="FX411" s="354"/>
      <c r="FY411" s="354"/>
      <c r="FZ411" s="354"/>
      <c r="GA411" s="354"/>
      <c r="GB411" s="354"/>
      <c r="GC411" s="354"/>
      <c r="GD411" s="354"/>
      <c r="GE411" s="354"/>
      <c r="GF411" s="354"/>
      <c r="GG411" s="354"/>
      <c r="GH411" s="354"/>
      <c r="GI411" s="354"/>
      <c r="GJ411" s="354"/>
      <c r="GK411" s="354"/>
      <c r="GL411" s="354"/>
      <c r="GM411" s="354"/>
      <c r="GN411" s="354"/>
      <c r="GO411" s="354"/>
      <c r="GP411" s="354"/>
      <c r="GQ411" s="354"/>
      <c r="GR411" s="354"/>
      <c r="GS411" s="354"/>
      <c r="GT411" s="354"/>
      <c r="GU411" s="354"/>
      <c r="GV411" s="354"/>
      <c r="GW411" s="354"/>
      <c r="GX411" s="354"/>
      <c r="GY411" s="354"/>
      <c r="GZ411" s="354"/>
      <c r="HA411" s="354"/>
      <c r="HB411" s="354"/>
      <c r="HC411" s="354"/>
      <c r="HD411" s="354"/>
      <c r="HE411" s="354"/>
      <c r="HF411" s="354"/>
      <c r="HG411" s="354"/>
      <c r="HH411" s="354"/>
      <c r="HI411" s="354"/>
      <c r="HJ411" s="354"/>
      <c r="HK411" s="354"/>
      <c r="HL411" s="354"/>
      <c r="HM411" s="354"/>
      <c r="HN411" s="354"/>
      <c r="HO411" s="354"/>
      <c r="HP411" s="354"/>
      <c r="HQ411" s="354"/>
      <c r="HR411" s="354"/>
      <c r="HS411" s="354"/>
      <c r="HT411" s="354"/>
      <c r="HU411" s="354"/>
      <c r="HV411" s="354"/>
      <c r="HW411" s="354"/>
      <c r="HX411" s="354"/>
      <c r="HY411" s="354"/>
      <c r="HZ411" s="354"/>
      <c r="IA411" s="354"/>
      <c r="IB411" s="354"/>
      <c r="IC411" s="354"/>
      <c r="ID411" s="354"/>
      <c r="IE411" s="354"/>
      <c r="IF411" s="354"/>
      <c r="IG411" s="354"/>
      <c r="IH411" s="354"/>
      <c r="II411" s="354"/>
      <c r="IJ411" s="354"/>
      <c r="IK411" s="354"/>
      <c r="IL411" s="354"/>
      <c r="IM411" s="354"/>
      <c r="IN411" s="354"/>
      <c r="IO411" s="354"/>
      <c r="IP411" s="354"/>
      <c r="IQ411" s="354"/>
      <c r="IR411" s="50"/>
      <c r="IS411" s="47"/>
      <c r="IT411" s="47"/>
      <c r="IU411" s="47"/>
      <c r="IV411" s="47"/>
      <c r="IW411" s="47"/>
      <c r="IX411" s="47"/>
      <c r="IY411" s="47"/>
      <c r="IZ411" s="47"/>
      <c r="JA411" s="47"/>
      <c r="JB411" s="47"/>
      <c r="JC411" s="47"/>
      <c r="JD411" s="47"/>
      <c r="JE411" s="47"/>
      <c r="JF411" s="47"/>
      <c r="JG411" s="47"/>
      <c r="JH411" s="47"/>
      <c r="JI411" s="47"/>
      <c r="JJ411" s="47"/>
      <c r="JK411" s="47"/>
      <c r="JL411" s="354"/>
      <c r="JM411" s="354"/>
      <c r="JN411" s="354"/>
      <c r="JO411" s="354"/>
      <c r="JP411" s="354"/>
      <c r="JQ411" s="354"/>
      <c r="JR411" s="354"/>
      <c r="JS411" s="354"/>
      <c r="JT411" s="354"/>
      <c r="JU411" s="354"/>
      <c r="JV411" s="354"/>
      <c r="JW411" s="354"/>
      <c r="JX411" s="354"/>
      <c r="JY411" s="354"/>
      <c r="JZ411" s="354"/>
      <c r="KA411" s="354"/>
      <c r="KB411" s="354"/>
      <c r="KC411" s="354"/>
      <c r="KD411" s="354"/>
      <c r="KE411" s="354"/>
      <c r="KF411" s="354"/>
      <c r="KG411" s="354"/>
      <c r="KH411" s="354"/>
      <c r="KI411" s="354"/>
      <c r="KJ411" s="354"/>
      <c r="KK411" s="354"/>
      <c r="KL411" s="354"/>
      <c r="KM411" s="354"/>
      <c r="KN411" s="354"/>
      <c r="KO411" s="354"/>
      <c r="KP411" s="354"/>
      <c r="KQ411" s="354"/>
      <c r="KR411" s="354"/>
      <c r="KS411" s="354"/>
      <c r="KT411" s="354"/>
      <c r="KU411" s="354"/>
      <c r="KV411" s="51"/>
      <c r="KW411" s="47"/>
      <c r="KX411" s="47"/>
      <c r="KY411" s="47"/>
      <c r="KZ411" s="47"/>
      <c r="LA411" s="47"/>
      <c r="LB411" s="47"/>
      <c r="LC411" s="47"/>
      <c r="LD411" s="361"/>
      <c r="LE411" s="361"/>
      <c r="LF411" s="361"/>
      <c r="LG411" s="361"/>
      <c r="LH411" s="361"/>
      <c r="LI411" s="361"/>
      <c r="LJ411" s="361"/>
      <c r="LK411" s="361"/>
      <c r="LL411" s="361"/>
      <c r="LM411" s="361"/>
      <c r="LN411" s="361"/>
      <c r="LO411" s="361"/>
      <c r="LP411" s="361"/>
      <c r="LQ411" s="354"/>
      <c r="LR411" s="354"/>
      <c r="LS411" s="354"/>
      <c r="LT411" s="354"/>
      <c r="LU411" s="354"/>
      <c r="LV411" s="354"/>
      <c r="LW411" s="51"/>
      <c r="LX411" s="354"/>
      <c r="LY411" s="354"/>
      <c r="LZ411" s="354"/>
      <c r="MA411" s="354"/>
      <c r="MB411" s="363"/>
      <c r="MC411" s="363"/>
      <c r="MD411" s="354"/>
      <c r="ME411" s="354"/>
      <c r="MF411" s="354"/>
      <c r="MG411" s="354"/>
      <c r="MH411" s="354"/>
      <c r="MI411" s="354"/>
      <c r="MJ411" s="354"/>
      <c r="MK411" s="354"/>
      <c r="ML411" s="354"/>
      <c r="MM411" s="354"/>
      <c r="MN411" s="354"/>
      <c r="MO411" s="354"/>
      <c r="MP411" s="354"/>
      <c r="MQ411" s="354"/>
      <c r="MR411" s="354"/>
      <c r="MS411" s="51"/>
      <c r="MT411" s="364">
        <f t="shared" si="256"/>
        <v>0</v>
      </c>
      <c r="MU411" s="365">
        <f t="shared" si="257"/>
        <v>0</v>
      </c>
      <c r="MV411" s="366">
        <f t="shared" si="258"/>
        <v>0</v>
      </c>
      <c r="MW411" s="365">
        <v>20</v>
      </c>
      <c r="MX411" s="365">
        <v>2176</v>
      </c>
      <c r="MY411" s="54"/>
      <c r="MZ411" s="708"/>
      <c r="NA411" s="708"/>
      <c r="NB411" s="709">
        <f t="shared" si="259"/>
        <v>0</v>
      </c>
      <c r="NC411" s="710"/>
      <c r="ND411" s="710">
        <v>5.81</v>
      </c>
      <c r="NE411" s="738" t="e">
        <f t="shared" si="286"/>
        <v>#DIV/0!</v>
      </c>
      <c r="NF411" s="739"/>
      <c r="NG411" s="739"/>
      <c r="NH411" s="739">
        <v>5.81</v>
      </c>
      <c r="NI411" s="740">
        <f t="shared" si="260"/>
        <v>0</v>
      </c>
      <c r="NJ411" s="738"/>
      <c r="NK411" s="741"/>
      <c r="NL411" s="742">
        <v>44562</v>
      </c>
      <c r="NM411" s="739">
        <f ca="1" t="shared" si="262"/>
        <v>17.1666666666667</v>
      </c>
      <c r="NN411" s="739">
        <f ca="1" t="shared" si="263"/>
        <v>515</v>
      </c>
      <c r="NO411" s="739">
        <v>0</v>
      </c>
      <c r="NP411" s="739">
        <f t="shared" si="264"/>
        <v>0</v>
      </c>
      <c r="NQ411" s="761" t="e">
        <f t="shared" si="265"/>
        <v>#DIV/0!</v>
      </c>
      <c r="NR411" s="739" t="e">
        <f ca="1" t="shared" si="266"/>
        <v>#DIV/0!</v>
      </c>
      <c r="NS411" s="739">
        <f t="shared" si="267"/>
        <v>0</v>
      </c>
      <c r="NT411" s="739"/>
      <c r="NU411" s="739">
        <f ca="1" t="shared" si="268"/>
        <v>0</v>
      </c>
      <c r="NV411" s="769">
        <f ca="1" t="shared" si="269"/>
        <v>0</v>
      </c>
      <c r="NW411" s="769" t="e">
        <f ca="1" t="shared" si="270"/>
        <v>#DIV/0!</v>
      </c>
      <c r="NX411" s="739"/>
      <c r="NY411" s="739"/>
      <c r="NZ411" s="739"/>
      <c r="OA411" s="739"/>
      <c r="OB411" s="739"/>
      <c r="OC411" s="739"/>
      <c r="OD411" s="739"/>
      <c r="OE411" s="743">
        <f t="shared" si="271"/>
        <v>0</v>
      </c>
      <c r="OF411" s="743">
        <f t="shared" si="272"/>
        <v>0</v>
      </c>
      <c r="OG411" s="743">
        <f t="shared" si="273"/>
        <v>0</v>
      </c>
      <c r="OH411" s="743">
        <f t="shared" si="274"/>
        <v>0</v>
      </c>
      <c r="OI411" s="743">
        <f t="shared" si="275"/>
        <v>0</v>
      </c>
      <c r="OJ411" s="739">
        <f t="shared" si="276"/>
        <v>0</v>
      </c>
      <c r="OK411" s="739">
        <f t="shared" si="277"/>
        <v>0</v>
      </c>
      <c r="OL411" s="739">
        <f t="shared" si="278"/>
        <v>0</v>
      </c>
      <c r="OM411" s="739">
        <f t="shared" si="279"/>
        <v>0</v>
      </c>
      <c r="ON411" s="739">
        <f t="shared" si="280"/>
        <v>0</v>
      </c>
      <c r="OO411" s="739">
        <f t="shared" si="281"/>
        <v>0</v>
      </c>
      <c r="OP411" s="739"/>
      <c r="OQ411" s="739">
        <f t="shared" si="282"/>
        <v>0</v>
      </c>
      <c r="OR411" s="739">
        <f t="shared" si="283"/>
        <v>0</v>
      </c>
      <c r="OS411" s="739">
        <f t="shared" si="284"/>
        <v>0</v>
      </c>
      <c r="OT411" s="739">
        <f t="shared" si="285"/>
        <v>0</v>
      </c>
      <c r="OU411" s="739"/>
      <c r="OV411" s="739"/>
      <c r="OW411" s="739"/>
      <c r="OX411" s="739"/>
      <c r="OY411" s="739"/>
      <c r="OZ411" s="739"/>
      <c r="PA411" s="739"/>
      <c r="PB411" s="739"/>
      <c r="PC411" s="739"/>
      <c r="PD411" s="739"/>
      <c r="PE411" s="739"/>
      <c r="PF411" s="739"/>
      <c r="PG411" s="739"/>
      <c r="PI411" s="28">
        <v>0</v>
      </c>
      <c r="PJ411" s="28">
        <v>0</v>
      </c>
      <c r="PK411" s="28">
        <v>0</v>
      </c>
      <c r="PL411" s="28">
        <v>0</v>
      </c>
      <c r="PM411" s="28">
        <v>0</v>
      </c>
      <c r="PN411" s="28">
        <v>20</v>
      </c>
      <c r="PO411" s="28">
        <v>0</v>
      </c>
      <c r="PP411" s="28">
        <v>0</v>
      </c>
      <c r="PQ411" s="28">
        <v>0</v>
      </c>
      <c r="PR411" s="28">
        <v>0</v>
      </c>
      <c r="PS411" s="28">
        <v>0</v>
      </c>
      <c r="PT411" s="28">
        <v>0</v>
      </c>
      <c r="PU411" s="28">
        <v>0</v>
      </c>
      <c r="PV411" s="28">
        <v>20</v>
      </c>
      <c r="PW411" s="28">
        <v>0</v>
      </c>
    </row>
    <row r="412" s="28" customFormat="1" customHeight="1" spans="1:439">
      <c r="A412" s="847" t="s">
        <v>2306</v>
      </c>
      <c r="B412" s="343"/>
      <c r="C412" s="95" t="s">
        <v>1645</v>
      </c>
      <c r="D412" s="95" t="s">
        <v>1646</v>
      </c>
      <c r="E412" s="411"/>
      <c r="F412" s="290" t="s">
        <v>2363</v>
      </c>
      <c r="G412" s="112" t="s">
        <v>953</v>
      </c>
      <c r="H412" s="98" t="s">
        <v>954</v>
      </c>
      <c r="I412" s="99">
        <f t="shared" si="255"/>
        <v>0</v>
      </c>
      <c r="J412" s="114">
        <v>0</v>
      </c>
      <c r="K412" s="456">
        <v>0</v>
      </c>
      <c r="L412" s="150">
        <f t="shared" si="251"/>
        <v>0</v>
      </c>
      <c r="M412" s="151">
        <f t="shared" si="252"/>
        <v>0</v>
      </c>
      <c r="N412" s="455"/>
      <c r="O412" s="35"/>
      <c r="P412" s="157"/>
      <c r="Q412" s="154">
        <f t="shared" si="253"/>
        <v>0</v>
      </c>
      <c r="R412" s="34">
        <f t="shared" si="254"/>
        <v>0</v>
      </c>
      <c r="S412" s="490"/>
      <c r="T412" s="490"/>
      <c r="U412" s="490"/>
      <c r="V412" s="490"/>
      <c r="W412" s="490"/>
      <c r="X412" s="489"/>
      <c r="Y412" s="505"/>
      <c r="Z412" s="505"/>
      <c r="AA412" s="505"/>
      <c r="AB412" s="505"/>
      <c r="AC412" s="505"/>
      <c r="AD412" s="505"/>
      <c r="AE412" s="505"/>
      <c r="AF412" s="490"/>
      <c r="AG412" s="490"/>
      <c r="AH412" s="490"/>
      <c r="AI412" s="490"/>
      <c r="AJ412" s="490"/>
      <c r="AK412" s="490"/>
      <c r="AL412" s="490"/>
      <c r="AM412" s="490"/>
      <c r="AN412" s="490"/>
      <c r="AO412" s="490"/>
      <c r="AP412" s="490"/>
      <c r="AQ412" s="490"/>
      <c r="AR412" s="490"/>
      <c r="AS412" s="490"/>
      <c r="AT412" s="490"/>
      <c r="AU412" s="490"/>
      <c r="AV412" s="490"/>
      <c r="AW412" s="490"/>
      <c r="AX412" s="490"/>
      <c r="AY412" s="100"/>
      <c r="AZ412" s="48"/>
      <c r="BA412" s="48"/>
      <c r="BB412" s="48"/>
      <c r="BC412" s="48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354"/>
      <c r="BT412" s="354"/>
      <c r="BU412" s="354"/>
      <c r="BV412" s="354"/>
      <c r="BW412" s="354"/>
      <c r="BX412" s="354"/>
      <c r="BY412" s="354"/>
      <c r="BZ412" s="354"/>
      <c r="CA412" s="354"/>
      <c r="CB412" s="354"/>
      <c r="CC412" s="354"/>
      <c r="CD412" s="354"/>
      <c r="CE412" s="354"/>
      <c r="CF412" s="354"/>
      <c r="CG412" s="354"/>
      <c r="CH412" s="354"/>
      <c r="CI412" s="354"/>
      <c r="CJ412" s="354"/>
      <c r="CK412" s="354"/>
      <c r="CL412" s="354"/>
      <c r="CM412" s="354"/>
      <c r="CN412" s="354"/>
      <c r="CO412" s="354"/>
      <c r="CP412" s="358"/>
      <c r="CQ412" s="48"/>
      <c r="CR412" s="354"/>
      <c r="CS412" s="354"/>
      <c r="CT412" s="355"/>
      <c r="CU412" s="354"/>
      <c r="CV412" s="354"/>
      <c r="CW412" s="354"/>
      <c r="CX412" s="354"/>
      <c r="CY412" s="354"/>
      <c r="CZ412" s="354"/>
      <c r="DA412" s="356"/>
      <c r="DB412" s="354"/>
      <c r="DC412" s="354"/>
      <c r="DD412" s="354"/>
      <c r="DE412" s="354"/>
      <c r="DF412" s="354"/>
      <c r="DG412" s="354"/>
      <c r="DH412" s="354"/>
      <c r="DI412" s="354"/>
      <c r="DJ412" s="354"/>
      <c r="DK412" s="354"/>
      <c r="DL412" s="354"/>
      <c r="DM412" s="354"/>
      <c r="DN412" s="354"/>
      <c r="DO412" s="354"/>
      <c r="DP412" s="354"/>
      <c r="DQ412" s="354"/>
      <c r="DR412" s="354"/>
      <c r="DS412" s="354"/>
      <c r="DT412" s="354"/>
      <c r="DU412" s="354"/>
      <c r="DV412" s="354"/>
      <c r="DW412" s="354"/>
      <c r="DX412" s="354"/>
      <c r="DY412" s="354"/>
      <c r="DZ412" s="357"/>
      <c r="EA412" s="356"/>
      <c r="EB412" s="356"/>
      <c r="EC412" s="356"/>
      <c r="ED412" s="356"/>
      <c r="EE412" s="358"/>
      <c r="EF412" s="48"/>
      <c r="EG412" s="46"/>
      <c r="EH412" s="46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8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354"/>
      <c r="FR412" s="354"/>
      <c r="FS412" s="354"/>
      <c r="FT412" s="354"/>
      <c r="FU412" s="354"/>
      <c r="FV412" s="354"/>
      <c r="FW412" s="354"/>
      <c r="FX412" s="354"/>
      <c r="FY412" s="354"/>
      <c r="FZ412" s="354"/>
      <c r="GA412" s="354"/>
      <c r="GB412" s="354"/>
      <c r="GC412" s="354"/>
      <c r="GD412" s="354"/>
      <c r="GE412" s="354"/>
      <c r="GF412" s="354"/>
      <c r="GG412" s="354"/>
      <c r="GH412" s="354"/>
      <c r="GI412" s="354"/>
      <c r="GJ412" s="354"/>
      <c r="GK412" s="354"/>
      <c r="GL412" s="354"/>
      <c r="GM412" s="354"/>
      <c r="GN412" s="354"/>
      <c r="GO412" s="354"/>
      <c r="GP412" s="354"/>
      <c r="GQ412" s="354"/>
      <c r="GR412" s="354"/>
      <c r="GS412" s="354"/>
      <c r="GT412" s="354"/>
      <c r="GU412" s="354"/>
      <c r="GV412" s="354"/>
      <c r="GW412" s="354"/>
      <c r="GX412" s="354"/>
      <c r="GY412" s="354"/>
      <c r="GZ412" s="354"/>
      <c r="HA412" s="354"/>
      <c r="HB412" s="354"/>
      <c r="HC412" s="354"/>
      <c r="HD412" s="354"/>
      <c r="HE412" s="354"/>
      <c r="HF412" s="354"/>
      <c r="HG412" s="354"/>
      <c r="HH412" s="354"/>
      <c r="HI412" s="354"/>
      <c r="HJ412" s="354"/>
      <c r="HK412" s="354"/>
      <c r="HL412" s="354"/>
      <c r="HM412" s="354"/>
      <c r="HN412" s="354"/>
      <c r="HO412" s="354"/>
      <c r="HP412" s="354"/>
      <c r="HQ412" s="354"/>
      <c r="HR412" s="354"/>
      <c r="HS412" s="354"/>
      <c r="HT412" s="354"/>
      <c r="HU412" s="354"/>
      <c r="HV412" s="354"/>
      <c r="HW412" s="354"/>
      <c r="HX412" s="354"/>
      <c r="HY412" s="354"/>
      <c r="HZ412" s="354"/>
      <c r="IA412" s="354"/>
      <c r="IB412" s="354"/>
      <c r="IC412" s="354"/>
      <c r="ID412" s="354"/>
      <c r="IE412" s="354"/>
      <c r="IF412" s="354"/>
      <c r="IG412" s="354"/>
      <c r="IH412" s="354"/>
      <c r="II412" s="354"/>
      <c r="IJ412" s="354"/>
      <c r="IK412" s="354"/>
      <c r="IL412" s="354"/>
      <c r="IM412" s="354"/>
      <c r="IN412" s="354"/>
      <c r="IO412" s="354"/>
      <c r="IP412" s="354"/>
      <c r="IQ412" s="354"/>
      <c r="IR412" s="50"/>
      <c r="IS412" s="47"/>
      <c r="IT412" s="47"/>
      <c r="IU412" s="47"/>
      <c r="IV412" s="47"/>
      <c r="IW412" s="47"/>
      <c r="IX412" s="47"/>
      <c r="IY412" s="47"/>
      <c r="IZ412" s="47"/>
      <c r="JA412" s="47"/>
      <c r="JB412" s="47"/>
      <c r="JC412" s="47"/>
      <c r="JD412" s="47"/>
      <c r="JE412" s="47"/>
      <c r="JF412" s="47"/>
      <c r="JG412" s="47"/>
      <c r="JH412" s="47"/>
      <c r="JI412" s="47"/>
      <c r="JJ412" s="47"/>
      <c r="JK412" s="47"/>
      <c r="JL412" s="354"/>
      <c r="JM412" s="354"/>
      <c r="JN412" s="354"/>
      <c r="JO412" s="354"/>
      <c r="JP412" s="354"/>
      <c r="JQ412" s="354"/>
      <c r="JR412" s="354"/>
      <c r="JS412" s="354"/>
      <c r="JT412" s="354"/>
      <c r="JU412" s="354"/>
      <c r="JV412" s="354"/>
      <c r="JW412" s="354"/>
      <c r="JX412" s="354"/>
      <c r="JY412" s="354"/>
      <c r="JZ412" s="354"/>
      <c r="KA412" s="354"/>
      <c r="KB412" s="354"/>
      <c r="KC412" s="354"/>
      <c r="KD412" s="354"/>
      <c r="KE412" s="354"/>
      <c r="KF412" s="354"/>
      <c r="KG412" s="354"/>
      <c r="KH412" s="354"/>
      <c r="KI412" s="354"/>
      <c r="KJ412" s="354"/>
      <c r="KK412" s="354"/>
      <c r="KL412" s="354"/>
      <c r="KM412" s="354"/>
      <c r="KN412" s="354"/>
      <c r="KO412" s="354"/>
      <c r="KP412" s="354"/>
      <c r="KQ412" s="354"/>
      <c r="KR412" s="354"/>
      <c r="KS412" s="354"/>
      <c r="KT412" s="354"/>
      <c r="KU412" s="354"/>
      <c r="KV412" s="51"/>
      <c r="KW412" s="47"/>
      <c r="KX412" s="47"/>
      <c r="KY412" s="47"/>
      <c r="KZ412" s="47"/>
      <c r="LA412" s="47"/>
      <c r="LB412" s="47"/>
      <c r="LC412" s="47"/>
      <c r="LD412" s="361"/>
      <c r="LE412" s="361"/>
      <c r="LF412" s="361"/>
      <c r="LG412" s="361"/>
      <c r="LH412" s="361"/>
      <c r="LI412" s="361"/>
      <c r="LJ412" s="361"/>
      <c r="LK412" s="361"/>
      <c r="LL412" s="361"/>
      <c r="LM412" s="361"/>
      <c r="LN412" s="361"/>
      <c r="LO412" s="361"/>
      <c r="LP412" s="361"/>
      <c r="LQ412" s="354"/>
      <c r="LR412" s="354"/>
      <c r="LS412" s="354"/>
      <c r="LT412" s="354"/>
      <c r="LU412" s="354"/>
      <c r="LV412" s="354"/>
      <c r="LW412" s="51"/>
      <c r="LX412" s="354"/>
      <c r="LY412" s="354"/>
      <c r="LZ412" s="354"/>
      <c r="MA412" s="354"/>
      <c r="MB412" s="363"/>
      <c r="MC412" s="363"/>
      <c r="MD412" s="354"/>
      <c r="ME412" s="354"/>
      <c r="MF412" s="354"/>
      <c r="MG412" s="354"/>
      <c r="MH412" s="354"/>
      <c r="MI412" s="354"/>
      <c r="MJ412" s="354"/>
      <c r="MK412" s="354"/>
      <c r="ML412" s="354"/>
      <c r="MM412" s="354"/>
      <c r="MN412" s="354"/>
      <c r="MO412" s="354"/>
      <c r="MP412" s="354"/>
      <c r="MQ412" s="354"/>
      <c r="MR412" s="354"/>
      <c r="MS412" s="51"/>
      <c r="MT412" s="364">
        <f t="shared" si="256"/>
        <v>0</v>
      </c>
      <c r="MU412" s="365">
        <f t="shared" si="257"/>
        <v>0</v>
      </c>
      <c r="MV412" s="366">
        <f t="shared" si="258"/>
        <v>0</v>
      </c>
      <c r="MW412" s="365">
        <v>256</v>
      </c>
      <c r="MX412" s="365">
        <v>156</v>
      </c>
      <c r="MY412" s="54"/>
      <c r="MZ412" s="708"/>
      <c r="NA412" s="708"/>
      <c r="NB412" s="709">
        <f t="shared" si="259"/>
        <v>0</v>
      </c>
      <c r="NC412" s="710"/>
      <c r="ND412" s="710">
        <v>14.7</v>
      </c>
      <c r="NE412" s="738" t="e">
        <f t="shared" si="286"/>
        <v>#DIV/0!</v>
      </c>
      <c r="NF412" s="739"/>
      <c r="NG412" s="739"/>
      <c r="NH412" s="739">
        <v>14.7</v>
      </c>
      <c r="NI412" s="740">
        <f t="shared" si="260"/>
        <v>0</v>
      </c>
      <c r="NJ412" s="738"/>
      <c r="NK412" s="741"/>
      <c r="NL412" s="742">
        <v>44562</v>
      </c>
      <c r="NM412" s="739">
        <f ca="1" t="shared" si="262"/>
        <v>17.1666666666667</v>
      </c>
      <c r="NN412" s="739">
        <f ca="1" t="shared" si="263"/>
        <v>515</v>
      </c>
      <c r="NO412" s="739">
        <v>0</v>
      </c>
      <c r="NP412" s="739">
        <f t="shared" si="264"/>
        <v>0</v>
      </c>
      <c r="NQ412" s="761" t="e">
        <f t="shared" si="265"/>
        <v>#DIV/0!</v>
      </c>
      <c r="NR412" s="739" t="e">
        <f ca="1" t="shared" si="266"/>
        <v>#DIV/0!</v>
      </c>
      <c r="NS412" s="739">
        <f t="shared" si="267"/>
        <v>0</v>
      </c>
      <c r="NT412" s="739"/>
      <c r="NU412" s="739">
        <f ca="1" t="shared" si="268"/>
        <v>0</v>
      </c>
      <c r="NV412" s="769">
        <f ca="1" t="shared" si="269"/>
        <v>0</v>
      </c>
      <c r="NW412" s="769" t="e">
        <f ca="1" t="shared" si="270"/>
        <v>#DIV/0!</v>
      </c>
      <c r="NX412" s="739"/>
      <c r="NY412" s="739"/>
      <c r="NZ412" s="739"/>
      <c r="OA412" s="739"/>
      <c r="OB412" s="739"/>
      <c r="OC412" s="739"/>
      <c r="OD412" s="739"/>
      <c r="OE412" s="743">
        <f t="shared" si="271"/>
        <v>0</v>
      </c>
      <c r="OF412" s="743">
        <f t="shared" si="272"/>
        <v>0</v>
      </c>
      <c r="OG412" s="743">
        <f t="shared" si="273"/>
        <v>0</v>
      </c>
      <c r="OH412" s="743">
        <f t="shared" si="274"/>
        <v>0</v>
      </c>
      <c r="OI412" s="743">
        <f t="shared" si="275"/>
        <v>0</v>
      </c>
      <c r="OJ412" s="739">
        <f t="shared" si="276"/>
        <v>0</v>
      </c>
      <c r="OK412" s="739">
        <f t="shared" si="277"/>
        <v>0</v>
      </c>
      <c r="OL412" s="739">
        <f t="shared" si="278"/>
        <v>0</v>
      </c>
      <c r="OM412" s="739">
        <f t="shared" si="279"/>
        <v>0</v>
      </c>
      <c r="ON412" s="739">
        <f t="shared" si="280"/>
        <v>0</v>
      </c>
      <c r="OO412" s="739">
        <f t="shared" si="281"/>
        <v>0</v>
      </c>
      <c r="OP412" s="739"/>
      <c r="OQ412" s="739">
        <f t="shared" si="282"/>
        <v>0</v>
      </c>
      <c r="OR412" s="739">
        <f t="shared" si="283"/>
        <v>0</v>
      </c>
      <c r="OS412" s="739">
        <f t="shared" si="284"/>
        <v>0</v>
      </c>
      <c r="OT412" s="739">
        <f t="shared" si="285"/>
        <v>0</v>
      </c>
      <c r="OU412" s="739"/>
      <c r="OV412" s="739"/>
      <c r="OW412" s="739"/>
      <c r="OX412" s="739"/>
      <c r="OY412" s="739"/>
      <c r="OZ412" s="739"/>
      <c r="PA412" s="739"/>
      <c r="PB412" s="739"/>
      <c r="PC412" s="739"/>
      <c r="PD412" s="739"/>
      <c r="PE412" s="739"/>
      <c r="PF412" s="739"/>
      <c r="PG412" s="739"/>
      <c r="PI412" s="28">
        <v>0</v>
      </c>
      <c r="PJ412" s="28">
        <v>0</v>
      </c>
      <c r="PK412" s="28">
        <v>0</v>
      </c>
      <c r="PL412" s="28">
        <v>4</v>
      </c>
      <c r="PM412" s="28">
        <v>0</v>
      </c>
      <c r="PN412" s="28">
        <v>36</v>
      </c>
      <c r="PO412" s="28">
        <v>0</v>
      </c>
      <c r="PP412" s="28">
        <v>0</v>
      </c>
      <c r="PQ412" s="28">
        <v>48</v>
      </c>
      <c r="PR412" s="28">
        <v>8</v>
      </c>
      <c r="PS412" s="28">
        <v>80</v>
      </c>
      <c r="PT412" s="28">
        <v>160</v>
      </c>
      <c r="PU412" s="28">
        <v>0</v>
      </c>
      <c r="PV412" s="28">
        <v>336</v>
      </c>
      <c r="PW412" s="28">
        <v>80</v>
      </c>
    </row>
    <row r="413" s="28" customFormat="1" customHeight="1" spans="1:439">
      <c r="A413" s="847" t="s">
        <v>2306</v>
      </c>
      <c r="B413" s="343"/>
      <c r="C413" s="95" t="s">
        <v>1645</v>
      </c>
      <c r="D413" s="95" t="s">
        <v>1646</v>
      </c>
      <c r="E413" s="411"/>
      <c r="F413" s="290" t="s">
        <v>2364</v>
      </c>
      <c r="G413" s="112" t="s">
        <v>956</v>
      </c>
      <c r="H413" s="98" t="s">
        <v>957</v>
      </c>
      <c r="I413" s="99">
        <f t="shared" si="255"/>
        <v>0</v>
      </c>
      <c r="J413" s="114">
        <v>0</v>
      </c>
      <c r="K413" s="456">
        <v>0</v>
      </c>
      <c r="L413" s="150">
        <f t="shared" si="251"/>
        <v>0</v>
      </c>
      <c r="M413" s="151">
        <f t="shared" si="252"/>
        <v>0</v>
      </c>
      <c r="N413" s="455"/>
      <c r="O413" s="35"/>
      <c r="P413" s="157"/>
      <c r="Q413" s="154">
        <f t="shared" si="253"/>
        <v>0</v>
      </c>
      <c r="R413" s="34">
        <f t="shared" si="254"/>
        <v>0</v>
      </c>
      <c r="S413" s="490"/>
      <c r="T413" s="490"/>
      <c r="U413" s="490"/>
      <c r="V413" s="490"/>
      <c r="W413" s="490"/>
      <c r="X413" s="489"/>
      <c r="Y413" s="505"/>
      <c r="Z413" s="505"/>
      <c r="AA413" s="505"/>
      <c r="AB413" s="505"/>
      <c r="AC413" s="505"/>
      <c r="AD413" s="505"/>
      <c r="AE413" s="505"/>
      <c r="AF413" s="490"/>
      <c r="AG413" s="490"/>
      <c r="AH413" s="490"/>
      <c r="AI413" s="490"/>
      <c r="AJ413" s="490"/>
      <c r="AK413" s="490"/>
      <c r="AL413" s="490"/>
      <c r="AM413" s="490"/>
      <c r="AN413" s="490"/>
      <c r="AO413" s="490"/>
      <c r="AP413" s="490"/>
      <c r="AQ413" s="490"/>
      <c r="AR413" s="490"/>
      <c r="AS413" s="490"/>
      <c r="AT413" s="490"/>
      <c r="AU413" s="490"/>
      <c r="AV413" s="490"/>
      <c r="AW413" s="490"/>
      <c r="AX413" s="490"/>
      <c r="AY413" s="100"/>
      <c r="AZ413" s="48"/>
      <c r="BA413" s="48"/>
      <c r="BB413" s="48"/>
      <c r="BC413" s="48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354"/>
      <c r="BT413" s="354"/>
      <c r="BU413" s="354"/>
      <c r="BV413" s="354"/>
      <c r="BW413" s="354"/>
      <c r="BX413" s="354"/>
      <c r="BY413" s="354"/>
      <c r="BZ413" s="354"/>
      <c r="CA413" s="354"/>
      <c r="CB413" s="354"/>
      <c r="CC413" s="354"/>
      <c r="CD413" s="354"/>
      <c r="CE413" s="354"/>
      <c r="CF413" s="354"/>
      <c r="CG413" s="354"/>
      <c r="CH413" s="354"/>
      <c r="CI413" s="354"/>
      <c r="CJ413" s="354"/>
      <c r="CK413" s="354"/>
      <c r="CL413" s="354"/>
      <c r="CM413" s="354"/>
      <c r="CN413" s="354"/>
      <c r="CO413" s="354"/>
      <c r="CP413" s="358"/>
      <c r="CQ413" s="48"/>
      <c r="CR413" s="354"/>
      <c r="CS413" s="354"/>
      <c r="CT413" s="355"/>
      <c r="CU413" s="354"/>
      <c r="CV413" s="354"/>
      <c r="CW413" s="354"/>
      <c r="CX413" s="354"/>
      <c r="CY413" s="354"/>
      <c r="CZ413" s="354"/>
      <c r="DA413" s="356"/>
      <c r="DB413" s="354"/>
      <c r="DC413" s="354"/>
      <c r="DD413" s="354"/>
      <c r="DE413" s="354"/>
      <c r="DF413" s="354"/>
      <c r="DG413" s="354"/>
      <c r="DH413" s="354"/>
      <c r="DI413" s="354"/>
      <c r="DJ413" s="354"/>
      <c r="DK413" s="354"/>
      <c r="DL413" s="354"/>
      <c r="DM413" s="354"/>
      <c r="DN413" s="354"/>
      <c r="DO413" s="354"/>
      <c r="DP413" s="354"/>
      <c r="DQ413" s="354"/>
      <c r="DR413" s="354"/>
      <c r="DS413" s="354"/>
      <c r="DT413" s="354"/>
      <c r="DU413" s="354"/>
      <c r="DV413" s="354"/>
      <c r="DW413" s="354"/>
      <c r="DX413" s="354"/>
      <c r="DY413" s="354"/>
      <c r="DZ413" s="357"/>
      <c r="EA413" s="356"/>
      <c r="EB413" s="356"/>
      <c r="EC413" s="356"/>
      <c r="ED413" s="356"/>
      <c r="EE413" s="358"/>
      <c r="EF413" s="48"/>
      <c r="EG413" s="46"/>
      <c r="EH413" s="46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8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354"/>
      <c r="FR413" s="354"/>
      <c r="FS413" s="354"/>
      <c r="FT413" s="354"/>
      <c r="FU413" s="354"/>
      <c r="FV413" s="354"/>
      <c r="FW413" s="354"/>
      <c r="FX413" s="354"/>
      <c r="FY413" s="354"/>
      <c r="FZ413" s="354"/>
      <c r="GA413" s="354"/>
      <c r="GB413" s="354"/>
      <c r="GC413" s="354"/>
      <c r="GD413" s="354"/>
      <c r="GE413" s="354"/>
      <c r="GF413" s="354"/>
      <c r="GG413" s="354"/>
      <c r="GH413" s="354"/>
      <c r="GI413" s="354"/>
      <c r="GJ413" s="354"/>
      <c r="GK413" s="354"/>
      <c r="GL413" s="354"/>
      <c r="GM413" s="354"/>
      <c r="GN413" s="354"/>
      <c r="GO413" s="354"/>
      <c r="GP413" s="354"/>
      <c r="GQ413" s="354"/>
      <c r="GR413" s="354"/>
      <c r="GS413" s="354"/>
      <c r="GT413" s="354"/>
      <c r="GU413" s="354"/>
      <c r="GV413" s="354"/>
      <c r="GW413" s="354"/>
      <c r="GX413" s="354"/>
      <c r="GY413" s="354"/>
      <c r="GZ413" s="354"/>
      <c r="HA413" s="354"/>
      <c r="HB413" s="354"/>
      <c r="HC413" s="354"/>
      <c r="HD413" s="354"/>
      <c r="HE413" s="354"/>
      <c r="HF413" s="354"/>
      <c r="HG413" s="354"/>
      <c r="HH413" s="354"/>
      <c r="HI413" s="354"/>
      <c r="HJ413" s="354"/>
      <c r="HK413" s="354"/>
      <c r="HL413" s="354"/>
      <c r="HM413" s="354"/>
      <c r="HN413" s="354"/>
      <c r="HO413" s="354"/>
      <c r="HP413" s="354"/>
      <c r="HQ413" s="354"/>
      <c r="HR413" s="354"/>
      <c r="HS413" s="354"/>
      <c r="HT413" s="354"/>
      <c r="HU413" s="354"/>
      <c r="HV413" s="354"/>
      <c r="HW413" s="354"/>
      <c r="HX413" s="354"/>
      <c r="HY413" s="354"/>
      <c r="HZ413" s="354"/>
      <c r="IA413" s="354"/>
      <c r="IB413" s="354"/>
      <c r="IC413" s="354"/>
      <c r="ID413" s="354"/>
      <c r="IE413" s="354"/>
      <c r="IF413" s="354"/>
      <c r="IG413" s="354"/>
      <c r="IH413" s="354"/>
      <c r="II413" s="354"/>
      <c r="IJ413" s="354"/>
      <c r="IK413" s="354"/>
      <c r="IL413" s="354"/>
      <c r="IM413" s="354"/>
      <c r="IN413" s="354"/>
      <c r="IO413" s="354"/>
      <c r="IP413" s="354"/>
      <c r="IQ413" s="354"/>
      <c r="IR413" s="50"/>
      <c r="IS413" s="47"/>
      <c r="IT413" s="47"/>
      <c r="IU413" s="47"/>
      <c r="IV413" s="47"/>
      <c r="IW413" s="47"/>
      <c r="IX413" s="47"/>
      <c r="IY413" s="47"/>
      <c r="IZ413" s="47"/>
      <c r="JA413" s="47"/>
      <c r="JB413" s="47"/>
      <c r="JC413" s="47"/>
      <c r="JD413" s="47"/>
      <c r="JE413" s="47"/>
      <c r="JF413" s="47"/>
      <c r="JG413" s="47"/>
      <c r="JH413" s="47"/>
      <c r="JI413" s="47"/>
      <c r="JJ413" s="47"/>
      <c r="JK413" s="47"/>
      <c r="JL413" s="354"/>
      <c r="JM413" s="354"/>
      <c r="JN413" s="354"/>
      <c r="JO413" s="354"/>
      <c r="JP413" s="354"/>
      <c r="JQ413" s="354"/>
      <c r="JR413" s="354"/>
      <c r="JS413" s="354"/>
      <c r="JT413" s="354"/>
      <c r="JU413" s="354"/>
      <c r="JV413" s="354"/>
      <c r="JW413" s="354"/>
      <c r="JX413" s="354"/>
      <c r="JY413" s="354"/>
      <c r="JZ413" s="354"/>
      <c r="KA413" s="354"/>
      <c r="KB413" s="354"/>
      <c r="KC413" s="354"/>
      <c r="KD413" s="354"/>
      <c r="KE413" s="354"/>
      <c r="KF413" s="354"/>
      <c r="KG413" s="354"/>
      <c r="KH413" s="354"/>
      <c r="KI413" s="354"/>
      <c r="KJ413" s="354"/>
      <c r="KK413" s="354"/>
      <c r="KL413" s="354"/>
      <c r="KM413" s="354"/>
      <c r="KN413" s="354"/>
      <c r="KO413" s="354"/>
      <c r="KP413" s="354"/>
      <c r="KQ413" s="354"/>
      <c r="KR413" s="354"/>
      <c r="KS413" s="354"/>
      <c r="KT413" s="354"/>
      <c r="KU413" s="354"/>
      <c r="KV413" s="51"/>
      <c r="KW413" s="47"/>
      <c r="KX413" s="47"/>
      <c r="KY413" s="47"/>
      <c r="KZ413" s="47"/>
      <c r="LA413" s="47"/>
      <c r="LB413" s="47"/>
      <c r="LC413" s="47"/>
      <c r="LD413" s="361"/>
      <c r="LE413" s="361"/>
      <c r="LF413" s="361"/>
      <c r="LG413" s="361"/>
      <c r="LH413" s="361"/>
      <c r="LI413" s="361"/>
      <c r="LJ413" s="361"/>
      <c r="LK413" s="361"/>
      <c r="LL413" s="361"/>
      <c r="LM413" s="361"/>
      <c r="LN413" s="361"/>
      <c r="LO413" s="361"/>
      <c r="LP413" s="361"/>
      <c r="LQ413" s="354"/>
      <c r="LR413" s="354"/>
      <c r="LS413" s="354"/>
      <c r="LT413" s="354"/>
      <c r="LU413" s="354"/>
      <c r="LV413" s="354"/>
      <c r="LW413" s="51"/>
      <c r="LX413" s="354"/>
      <c r="LY413" s="354"/>
      <c r="LZ413" s="354"/>
      <c r="MA413" s="354"/>
      <c r="MB413" s="363"/>
      <c r="MC413" s="363"/>
      <c r="MD413" s="354"/>
      <c r="ME413" s="354"/>
      <c r="MF413" s="354"/>
      <c r="MG413" s="354"/>
      <c r="MH413" s="354"/>
      <c r="MI413" s="354"/>
      <c r="MJ413" s="354"/>
      <c r="MK413" s="354"/>
      <c r="ML413" s="354"/>
      <c r="MM413" s="354"/>
      <c r="MN413" s="354"/>
      <c r="MO413" s="354"/>
      <c r="MP413" s="354"/>
      <c r="MQ413" s="354"/>
      <c r="MR413" s="354"/>
      <c r="MS413" s="51"/>
      <c r="MT413" s="364">
        <f t="shared" si="256"/>
        <v>0</v>
      </c>
      <c r="MU413" s="365">
        <f t="shared" si="257"/>
        <v>0</v>
      </c>
      <c r="MV413" s="366">
        <f t="shared" si="258"/>
        <v>0</v>
      </c>
      <c r="MW413" s="365">
        <v>26</v>
      </c>
      <c r="MX413" s="365">
        <v>32</v>
      </c>
      <c r="MY413" s="54"/>
      <c r="MZ413" s="708"/>
      <c r="NA413" s="708"/>
      <c r="NB413" s="709">
        <f t="shared" si="259"/>
        <v>0</v>
      </c>
      <c r="NC413" s="710"/>
      <c r="ND413" s="710">
        <v>12.34</v>
      </c>
      <c r="NE413" s="738" t="e">
        <f t="shared" si="286"/>
        <v>#DIV/0!</v>
      </c>
      <c r="NF413" s="739"/>
      <c r="NG413" s="739"/>
      <c r="NH413" s="739">
        <v>12.34</v>
      </c>
      <c r="NI413" s="740">
        <f t="shared" si="260"/>
        <v>0</v>
      </c>
      <c r="NJ413" s="738"/>
      <c r="NK413" s="741"/>
      <c r="NL413" s="742">
        <v>44562</v>
      </c>
      <c r="NM413" s="739">
        <f ca="1" t="shared" si="262"/>
        <v>17.1666666666667</v>
      </c>
      <c r="NN413" s="739">
        <f ca="1" t="shared" si="263"/>
        <v>515</v>
      </c>
      <c r="NO413" s="739">
        <v>0</v>
      </c>
      <c r="NP413" s="739">
        <f t="shared" si="264"/>
        <v>0</v>
      </c>
      <c r="NQ413" s="761" t="e">
        <f t="shared" si="265"/>
        <v>#DIV/0!</v>
      </c>
      <c r="NR413" s="739" t="e">
        <f ca="1" t="shared" si="266"/>
        <v>#DIV/0!</v>
      </c>
      <c r="NS413" s="739">
        <f t="shared" si="267"/>
        <v>0</v>
      </c>
      <c r="NT413" s="739"/>
      <c r="NU413" s="739">
        <f ca="1" t="shared" si="268"/>
        <v>0</v>
      </c>
      <c r="NV413" s="769">
        <f ca="1" t="shared" si="269"/>
        <v>0</v>
      </c>
      <c r="NW413" s="769" t="e">
        <f ca="1" t="shared" si="270"/>
        <v>#DIV/0!</v>
      </c>
      <c r="NX413" s="739"/>
      <c r="NY413" s="739"/>
      <c r="NZ413" s="739"/>
      <c r="OA413" s="739"/>
      <c r="OB413" s="739"/>
      <c r="OC413" s="739"/>
      <c r="OD413" s="739"/>
      <c r="OE413" s="743">
        <f t="shared" si="271"/>
        <v>0</v>
      </c>
      <c r="OF413" s="743">
        <f t="shared" si="272"/>
        <v>0</v>
      </c>
      <c r="OG413" s="743">
        <f t="shared" si="273"/>
        <v>0</v>
      </c>
      <c r="OH413" s="743">
        <f t="shared" si="274"/>
        <v>0</v>
      </c>
      <c r="OI413" s="743">
        <f t="shared" si="275"/>
        <v>0</v>
      </c>
      <c r="OJ413" s="739">
        <f t="shared" si="276"/>
        <v>0</v>
      </c>
      <c r="OK413" s="739">
        <f t="shared" si="277"/>
        <v>0</v>
      </c>
      <c r="OL413" s="739">
        <f t="shared" si="278"/>
        <v>0</v>
      </c>
      <c r="OM413" s="739">
        <f t="shared" si="279"/>
        <v>0</v>
      </c>
      <c r="ON413" s="739">
        <f t="shared" si="280"/>
        <v>0</v>
      </c>
      <c r="OO413" s="739">
        <f t="shared" si="281"/>
        <v>0</v>
      </c>
      <c r="OP413" s="739"/>
      <c r="OQ413" s="739">
        <f t="shared" si="282"/>
        <v>0</v>
      </c>
      <c r="OR413" s="739">
        <f t="shared" si="283"/>
        <v>0</v>
      </c>
      <c r="OS413" s="739">
        <f t="shared" si="284"/>
        <v>0</v>
      </c>
      <c r="OT413" s="739">
        <f t="shared" si="285"/>
        <v>0</v>
      </c>
      <c r="OU413" s="739"/>
      <c r="OV413" s="739"/>
      <c r="OW413" s="739"/>
      <c r="OX413" s="739"/>
      <c r="OY413" s="739"/>
      <c r="OZ413" s="739"/>
      <c r="PA413" s="739"/>
      <c r="PB413" s="739"/>
      <c r="PC413" s="739"/>
      <c r="PD413" s="739"/>
      <c r="PE413" s="739"/>
      <c r="PF413" s="739"/>
      <c r="PG413" s="739"/>
      <c r="PI413" s="28">
        <v>0</v>
      </c>
      <c r="PJ413" s="28">
        <v>0</v>
      </c>
      <c r="PK413" s="28">
        <v>0</v>
      </c>
      <c r="PL413" s="28">
        <v>6</v>
      </c>
      <c r="PM413" s="28">
        <v>0</v>
      </c>
      <c r="PN413" s="28">
        <v>8</v>
      </c>
      <c r="PO413" s="28">
        <v>0</v>
      </c>
      <c r="PP413" s="28">
        <v>0</v>
      </c>
      <c r="PQ413" s="28">
        <v>12</v>
      </c>
      <c r="PR413" s="28">
        <v>0</v>
      </c>
      <c r="PS413" s="28">
        <v>0</v>
      </c>
      <c r="PT413" s="28">
        <v>0</v>
      </c>
      <c r="PU413" s="28">
        <v>0</v>
      </c>
      <c r="PV413" s="28">
        <v>26</v>
      </c>
      <c r="PW413" s="28">
        <v>0</v>
      </c>
    </row>
    <row r="414" s="28" customFormat="1" customHeight="1" spans="1:439">
      <c r="A414" s="847" t="s">
        <v>2306</v>
      </c>
      <c r="B414" s="343"/>
      <c r="C414" s="95" t="s">
        <v>2331</v>
      </c>
      <c r="D414" s="95" t="s">
        <v>2334</v>
      </c>
      <c r="E414" s="411"/>
      <c r="F414" s="290" t="s">
        <v>2365</v>
      </c>
      <c r="G414" s="112" t="s">
        <v>959</v>
      </c>
      <c r="H414" s="113" t="s">
        <v>960</v>
      </c>
      <c r="I414" s="99">
        <f t="shared" si="255"/>
        <v>0</v>
      </c>
      <c r="J414" s="100">
        <v>0</v>
      </c>
      <c r="K414" s="454">
        <v>0</v>
      </c>
      <c r="L414" s="150">
        <f t="shared" si="251"/>
        <v>0</v>
      </c>
      <c r="M414" s="151">
        <f t="shared" si="252"/>
        <v>0</v>
      </c>
      <c r="N414" s="455"/>
      <c r="O414" s="35"/>
      <c r="P414" s="157"/>
      <c r="Q414" s="154">
        <f t="shared" si="253"/>
        <v>0</v>
      </c>
      <c r="R414" s="34">
        <f t="shared" si="254"/>
        <v>0</v>
      </c>
      <c r="S414" s="490"/>
      <c r="T414" s="490"/>
      <c r="U414" s="490"/>
      <c r="V414" s="490"/>
      <c r="W414" s="490"/>
      <c r="X414" s="489"/>
      <c r="Y414" s="505"/>
      <c r="Z414" s="505"/>
      <c r="AA414" s="505"/>
      <c r="AB414" s="505"/>
      <c r="AC414" s="505"/>
      <c r="AD414" s="505"/>
      <c r="AE414" s="505"/>
      <c r="AF414" s="490"/>
      <c r="AG414" s="490"/>
      <c r="AH414" s="490"/>
      <c r="AI414" s="490"/>
      <c r="AJ414" s="490"/>
      <c r="AK414" s="490"/>
      <c r="AL414" s="490"/>
      <c r="AM414" s="490"/>
      <c r="AN414" s="490"/>
      <c r="AO414" s="490"/>
      <c r="AP414" s="490"/>
      <c r="AQ414" s="490"/>
      <c r="AR414" s="490"/>
      <c r="AS414" s="490"/>
      <c r="AT414" s="490"/>
      <c r="AU414" s="490"/>
      <c r="AV414" s="490"/>
      <c r="AW414" s="490"/>
      <c r="AX414" s="490"/>
      <c r="AY414" s="100"/>
      <c r="AZ414" s="48"/>
      <c r="BA414" s="48"/>
      <c r="BB414" s="48"/>
      <c r="BC414" s="48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354"/>
      <c r="BT414" s="354"/>
      <c r="BU414" s="354"/>
      <c r="BV414" s="354"/>
      <c r="BW414" s="354"/>
      <c r="BX414" s="354"/>
      <c r="BY414" s="354"/>
      <c r="BZ414" s="354"/>
      <c r="CA414" s="354"/>
      <c r="CB414" s="354"/>
      <c r="CC414" s="354"/>
      <c r="CD414" s="354"/>
      <c r="CE414" s="354"/>
      <c r="CF414" s="354"/>
      <c r="CG414" s="354"/>
      <c r="CH414" s="354"/>
      <c r="CI414" s="354"/>
      <c r="CJ414" s="354"/>
      <c r="CK414" s="354"/>
      <c r="CL414" s="354"/>
      <c r="CM414" s="354"/>
      <c r="CN414" s="354"/>
      <c r="CO414" s="354"/>
      <c r="CP414" s="358"/>
      <c r="CQ414" s="48"/>
      <c r="CR414" s="354"/>
      <c r="CS414" s="354"/>
      <c r="CT414" s="355"/>
      <c r="CU414" s="354"/>
      <c r="CV414" s="354"/>
      <c r="CW414" s="354"/>
      <c r="CX414" s="354"/>
      <c r="CY414" s="354"/>
      <c r="CZ414" s="354"/>
      <c r="DA414" s="356"/>
      <c r="DB414" s="354"/>
      <c r="DC414" s="354"/>
      <c r="DD414" s="354"/>
      <c r="DE414" s="354"/>
      <c r="DF414" s="354"/>
      <c r="DG414" s="354"/>
      <c r="DH414" s="354"/>
      <c r="DI414" s="354"/>
      <c r="DJ414" s="354"/>
      <c r="DK414" s="354"/>
      <c r="DL414" s="354"/>
      <c r="DM414" s="354"/>
      <c r="DN414" s="354"/>
      <c r="DO414" s="354"/>
      <c r="DP414" s="354"/>
      <c r="DQ414" s="354"/>
      <c r="DR414" s="354"/>
      <c r="DS414" s="354"/>
      <c r="DT414" s="354"/>
      <c r="DU414" s="354"/>
      <c r="DV414" s="354"/>
      <c r="DW414" s="354"/>
      <c r="DX414" s="354"/>
      <c r="DY414" s="354"/>
      <c r="DZ414" s="357"/>
      <c r="EA414" s="356"/>
      <c r="EB414" s="356"/>
      <c r="EC414" s="356"/>
      <c r="ED414" s="356"/>
      <c r="EE414" s="358"/>
      <c r="EF414" s="48"/>
      <c r="EG414" s="46"/>
      <c r="EH414" s="46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8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354"/>
      <c r="FR414" s="354"/>
      <c r="FS414" s="354"/>
      <c r="FT414" s="354"/>
      <c r="FU414" s="354"/>
      <c r="FV414" s="354"/>
      <c r="FW414" s="354"/>
      <c r="FX414" s="354"/>
      <c r="FY414" s="354"/>
      <c r="FZ414" s="354"/>
      <c r="GA414" s="354"/>
      <c r="GB414" s="354"/>
      <c r="GC414" s="354"/>
      <c r="GD414" s="354"/>
      <c r="GE414" s="354"/>
      <c r="GF414" s="354"/>
      <c r="GG414" s="354"/>
      <c r="GH414" s="354"/>
      <c r="GI414" s="354"/>
      <c r="GJ414" s="354"/>
      <c r="GK414" s="354"/>
      <c r="GL414" s="354"/>
      <c r="GM414" s="354"/>
      <c r="GN414" s="354"/>
      <c r="GO414" s="354"/>
      <c r="GP414" s="354"/>
      <c r="GQ414" s="354"/>
      <c r="GR414" s="354"/>
      <c r="GS414" s="354"/>
      <c r="GT414" s="354"/>
      <c r="GU414" s="354"/>
      <c r="GV414" s="354"/>
      <c r="GW414" s="354"/>
      <c r="GX414" s="354"/>
      <c r="GY414" s="354"/>
      <c r="GZ414" s="354"/>
      <c r="HA414" s="354"/>
      <c r="HB414" s="354"/>
      <c r="HC414" s="354"/>
      <c r="HD414" s="354"/>
      <c r="HE414" s="354"/>
      <c r="HF414" s="354"/>
      <c r="HG414" s="354"/>
      <c r="HH414" s="354"/>
      <c r="HI414" s="354"/>
      <c r="HJ414" s="354"/>
      <c r="HK414" s="354"/>
      <c r="HL414" s="354"/>
      <c r="HM414" s="354"/>
      <c r="HN414" s="354"/>
      <c r="HO414" s="354"/>
      <c r="HP414" s="354"/>
      <c r="HQ414" s="354"/>
      <c r="HR414" s="354"/>
      <c r="HS414" s="354"/>
      <c r="HT414" s="354"/>
      <c r="HU414" s="354"/>
      <c r="HV414" s="354"/>
      <c r="HW414" s="354"/>
      <c r="HX414" s="354"/>
      <c r="HY414" s="354"/>
      <c r="HZ414" s="354"/>
      <c r="IA414" s="354"/>
      <c r="IB414" s="354"/>
      <c r="IC414" s="354"/>
      <c r="ID414" s="354"/>
      <c r="IE414" s="354"/>
      <c r="IF414" s="354"/>
      <c r="IG414" s="354"/>
      <c r="IH414" s="354"/>
      <c r="II414" s="354"/>
      <c r="IJ414" s="354"/>
      <c r="IK414" s="354"/>
      <c r="IL414" s="354"/>
      <c r="IM414" s="354"/>
      <c r="IN414" s="354"/>
      <c r="IO414" s="354"/>
      <c r="IP414" s="354"/>
      <c r="IQ414" s="354"/>
      <c r="IR414" s="50"/>
      <c r="IS414" s="47"/>
      <c r="IT414" s="47"/>
      <c r="IU414" s="47"/>
      <c r="IV414" s="47"/>
      <c r="IW414" s="47"/>
      <c r="IX414" s="47"/>
      <c r="IY414" s="47"/>
      <c r="IZ414" s="47"/>
      <c r="JA414" s="47"/>
      <c r="JB414" s="47"/>
      <c r="JC414" s="47"/>
      <c r="JD414" s="47"/>
      <c r="JE414" s="47"/>
      <c r="JF414" s="47"/>
      <c r="JG414" s="47"/>
      <c r="JH414" s="47"/>
      <c r="JI414" s="47"/>
      <c r="JJ414" s="47"/>
      <c r="JK414" s="47"/>
      <c r="JL414" s="354"/>
      <c r="JM414" s="354"/>
      <c r="JN414" s="354"/>
      <c r="JO414" s="354"/>
      <c r="JP414" s="354"/>
      <c r="JQ414" s="354"/>
      <c r="JR414" s="354"/>
      <c r="JS414" s="354"/>
      <c r="JT414" s="354"/>
      <c r="JU414" s="354"/>
      <c r="JV414" s="354"/>
      <c r="JW414" s="354"/>
      <c r="JX414" s="354"/>
      <c r="JY414" s="354"/>
      <c r="JZ414" s="354"/>
      <c r="KA414" s="354"/>
      <c r="KB414" s="354"/>
      <c r="KC414" s="354"/>
      <c r="KD414" s="354"/>
      <c r="KE414" s="354"/>
      <c r="KF414" s="354"/>
      <c r="KG414" s="354"/>
      <c r="KH414" s="354"/>
      <c r="KI414" s="354"/>
      <c r="KJ414" s="354"/>
      <c r="KK414" s="354"/>
      <c r="KL414" s="354"/>
      <c r="KM414" s="354"/>
      <c r="KN414" s="354"/>
      <c r="KO414" s="354"/>
      <c r="KP414" s="354"/>
      <c r="KQ414" s="354"/>
      <c r="KR414" s="354"/>
      <c r="KS414" s="354"/>
      <c r="KT414" s="354"/>
      <c r="KU414" s="354"/>
      <c r="KV414" s="51"/>
      <c r="KW414" s="47"/>
      <c r="KX414" s="47"/>
      <c r="KY414" s="47"/>
      <c r="KZ414" s="47"/>
      <c r="LA414" s="47"/>
      <c r="LB414" s="47"/>
      <c r="LC414" s="47"/>
      <c r="LD414" s="361"/>
      <c r="LE414" s="361"/>
      <c r="LF414" s="361"/>
      <c r="LG414" s="361"/>
      <c r="LH414" s="361"/>
      <c r="LI414" s="361"/>
      <c r="LJ414" s="361"/>
      <c r="LK414" s="361"/>
      <c r="LL414" s="361"/>
      <c r="LM414" s="361"/>
      <c r="LN414" s="361"/>
      <c r="LO414" s="361"/>
      <c r="LP414" s="361"/>
      <c r="LQ414" s="354"/>
      <c r="LR414" s="354"/>
      <c r="LS414" s="354"/>
      <c r="LT414" s="354"/>
      <c r="LU414" s="354"/>
      <c r="LV414" s="354"/>
      <c r="LW414" s="51"/>
      <c r="LX414" s="354"/>
      <c r="LY414" s="354"/>
      <c r="LZ414" s="354"/>
      <c r="MA414" s="354"/>
      <c r="MB414" s="363"/>
      <c r="MC414" s="363"/>
      <c r="MD414" s="354"/>
      <c r="ME414" s="354"/>
      <c r="MF414" s="354"/>
      <c r="MG414" s="354"/>
      <c r="MH414" s="354"/>
      <c r="MI414" s="354"/>
      <c r="MJ414" s="354"/>
      <c r="MK414" s="354"/>
      <c r="ML414" s="354"/>
      <c r="MM414" s="354"/>
      <c r="MN414" s="354"/>
      <c r="MO414" s="354"/>
      <c r="MP414" s="354"/>
      <c r="MQ414" s="354"/>
      <c r="MR414" s="354"/>
      <c r="MS414" s="51"/>
      <c r="MT414" s="364">
        <f t="shared" si="256"/>
        <v>0</v>
      </c>
      <c r="MU414" s="365">
        <f t="shared" si="257"/>
        <v>0</v>
      </c>
      <c r="MV414" s="366">
        <f t="shared" si="258"/>
        <v>0</v>
      </c>
      <c r="MW414" s="365">
        <v>0</v>
      </c>
      <c r="MX414" s="365">
        <v>0</v>
      </c>
      <c r="MY414" s="54"/>
      <c r="MZ414" s="708"/>
      <c r="NA414" s="708">
        <v>3.28</v>
      </c>
      <c r="NB414" s="709">
        <f t="shared" si="259"/>
        <v>0</v>
      </c>
      <c r="NC414" s="710"/>
      <c r="ND414" s="710">
        <v>13.71</v>
      </c>
      <c r="NE414" s="738">
        <f t="shared" si="286"/>
        <v>0.376137604659629</v>
      </c>
      <c r="NF414" s="739"/>
      <c r="NG414" s="739"/>
      <c r="NH414" s="739">
        <v>13.71</v>
      </c>
      <c r="NI414" s="740">
        <f t="shared" si="260"/>
        <v>0</v>
      </c>
      <c r="NJ414" s="738">
        <f t="shared" ref="NJ414:NJ465" si="287">1-NH414/6.7/NA414</f>
        <v>0.376137604659629</v>
      </c>
      <c r="NK414" s="741"/>
      <c r="NL414" s="742">
        <v>44562</v>
      </c>
      <c r="NM414" s="739">
        <f ca="1" t="shared" si="262"/>
        <v>17.1666666666667</v>
      </c>
      <c r="NN414" s="739">
        <f ca="1" t="shared" si="263"/>
        <v>515</v>
      </c>
      <c r="NO414" s="739">
        <v>0</v>
      </c>
      <c r="NP414" s="739">
        <f t="shared" si="264"/>
        <v>0</v>
      </c>
      <c r="NQ414" s="761" t="e">
        <f t="shared" si="265"/>
        <v>#DIV/0!</v>
      </c>
      <c r="NR414" s="739" t="e">
        <f ca="1" t="shared" si="266"/>
        <v>#DIV/0!</v>
      </c>
      <c r="NS414" s="739">
        <f t="shared" si="267"/>
        <v>0</v>
      </c>
      <c r="NT414" s="739"/>
      <c r="NU414" s="739">
        <f ca="1" t="shared" si="268"/>
        <v>0</v>
      </c>
      <c r="NV414" s="769">
        <f ca="1" t="shared" si="269"/>
        <v>0</v>
      </c>
      <c r="NW414" s="769" t="e">
        <f ca="1" t="shared" si="270"/>
        <v>#DIV/0!</v>
      </c>
      <c r="NX414" s="739"/>
      <c r="NY414" s="739"/>
      <c r="NZ414" s="739"/>
      <c r="OA414" s="739"/>
      <c r="OB414" s="739"/>
      <c r="OC414" s="739"/>
      <c r="OD414" s="739"/>
      <c r="OE414" s="743">
        <f t="shared" si="271"/>
        <v>0</v>
      </c>
      <c r="OF414" s="743">
        <f t="shared" si="272"/>
        <v>0</v>
      </c>
      <c r="OG414" s="743">
        <f t="shared" si="273"/>
        <v>0</v>
      </c>
      <c r="OH414" s="743">
        <f t="shared" si="274"/>
        <v>0</v>
      </c>
      <c r="OI414" s="743">
        <f t="shared" si="275"/>
        <v>0</v>
      </c>
      <c r="OJ414" s="739">
        <f t="shared" si="276"/>
        <v>0</v>
      </c>
      <c r="OK414" s="739">
        <f t="shared" si="277"/>
        <v>0</v>
      </c>
      <c r="OL414" s="739">
        <f t="shared" si="278"/>
        <v>0</v>
      </c>
      <c r="OM414" s="739">
        <f t="shared" si="279"/>
        <v>0</v>
      </c>
      <c r="ON414" s="739">
        <f t="shared" si="280"/>
        <v>0</v>
      </c>
      <c r="OO414" s="739">
        <f t="shared" si="281"/>
        <v>0</v>
      </c>
      <c r="OP414" s="739"/>
      <c r="OQ414" s="739">
        <f t="shared" si="282"/>
        <v>0</v>
      </c>
      <c r="OR414" s="739">
        <f t="shared" si="283"/>
        <v>0</v>
      </c>
      <c r="OS414" s="739">
        <f t="shared" si="284"/>
        <v>0</v>
      </c>
      <c r="OT414" s="739">
        <f t="shared" si="285"/>
        <v>0</v>
      </c>
      <c r="OU414" s="739"/>
      <c r="OV414" s="739"/>
      <c r="OW414" s="739"/>
      <c r="OX414" s="739"/>
      <c r="OY414" s="739"/>
      <c r="OZ414" s="739"/>
      <c r="PA414" s="739"/>
      <c r="PB414" s="739"/>
      <c r="PC414" s="739"/>
      <c r="PD414" s="739"/>
      <c r="PE414" s="739"/>
      <c r="PF414" s="739"/>
      <c r="PG414" s="739"/>
      <c r="PI414" s="28">
        <v>0</v>
      </c>
      <c r="PJ414" s="28">
        <v>0</v>
      </c>
      <c r="PK414" s="28">
        <v>0</v>
      </c>
      <c r="PL414" s="28">
        <v>0</v>
      </c>
      <c r="PM414" s="28">
        <v>0</v>
      </c>
      <c r="PN414" s="28">
        <v>0</v>
      </c>
      <c r="PO414" s="28">
        <v>0</v>
      </c>
      <c r="PP414" s="28">
        <v>0</v>
      </c>
      <c r="PQ414" s="28">
        <v>0</v>
      </c>
      <c r="PR414" s="28">
        <v>0</v>
      </c>
      <c r="PS414" s="28">
        <v>0</v>
      </c>
      <c r="PT414" s="28">
        <v>0</v>
      </c>
      <c r="PU414" s="28">
        <v>0</v>
      </c>
      <c r="PV414" s="28">
        <v>0</v>
      </c>
      <c r="PW414" s="28">
        <v>0</v>
      </c>
    </row>
    <row r="415" s="28" customFormat="1" customHeight="1" spans="1:439">
      <c r="A415" s="847" t="s">
        <v>2306</v>
      </c>
      <c r="B415" s="343"/>
      <c r="C415" s="95" t="s">
        <v>2331</v>
      </c>
      <c r="D415" s="95" t="s">
        <v>2334</v>
      </c>
      <c r="E415" s="411"/>
      <c r="F415" s="290" t="s">
        <v>2366</v>
      </c>
      <c r="G415" s="112" t="s">
        <v>807</v>
      </c>
      <c r="H415" s="113" t="s">
        <v>962</v>
      </c>
      <c r="I415" s="99">
        <f t="shared" si="255"/>
        <v>0</v>
      </c>
      <c r="J415" s="100">
        <v>0</v>
      </c>
      <c r="K415" s="454">
        <v>0</v>
      </c>
      <c r="L415" s="150">
        <f t="shared" si="251"/>
        <v>0</v>
      </c>
      <c r="M415" s="151">
        <f t="shared" si="252"/>
        <v>0</v>
      </c>
      <c r="N415" s="455"/>
      <c r="O415" s="35"/>
      <c r="P415" s="157"/>
      <c r="Q415" s="154">
        <f t="shared" si="253"/>
        <v>0</v>
      </c>
      <c r="R415" s="34">
        <f t="shared" si="254"/>
        <v>0</v>
      </c>
      <c r="S415" s="490"/>
      <c r="T415" s="490"/>
      <c r="U415" s="490"/>
      <c r="V415" s="490"/>
      <c r="W415" s="490"/>
      <c r="X415" s="489"/>
      <c r="Y415" s="505"/>
      <c r="Z415" s="505"/>
      <c r="AA415" s="505"/>
      <c r="AB415" s="505"/>
      <c r="AC415" s="505"/>
      <c r="AD415" s="505"/>
      <c r="AE415" s="505"/>
      <c r="AF415" s="490"/>
      <c r="AG415" s="490"/>
      <c r="AH415" s="490"/>
      <c r="AI415" s="490"/>
      <c r="AJ415" s="490"/>
      <c r="AK415" s="490"/>
      <c r="AL415" s="490"/>
      <c r="AM415" s="490"/>
      <c r="AN415" s="490"/>
      <c r="AO415" s="490"/>
      <c r="AP415" s="490"/>
      <c r="AQ415" s="490"/>
      <c r="AR415" s="490"/>
      <c r="AS415" s="490"/>
      <c r="AT415" s="490"/>
      <c r="AU415" s="490"/>
      <c r="AV415" s="490"/>
      <c r="AW415" s="490"/>
      <c r="AX415" s="490"/>
      <c r="AY415" s="100"/>
      <c r="AZ415" s="48"/>
      <c r="BA415" s="48"/>
      <c r="BB415" s="48"/>
      <c r="BC415" s="48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354"/>
      <c r="BT415" s="354"/>
      <c r="BU415" s="354"/>
      <c r="BV415" s="354"/>
      <c r="BW415" s="354"/>
      <c r="BX415" s="354"/>
      <c r="BY415" s="354"/>
      <c r="BZ415" s="354"/>
      <c r="CA415" s="354"/>
      <c r="CB415" s="354"/>
      <c r="CC415" s="354"/>
      <c r="CD415" s="354"/>
      <c r="CE415" s="354"/>
      <c r="CF415" s="354"/>
      <c r="CG415" s="354"/>
      <c r="CH415" s="354"/>
      <c r="CI415" s="354"/>
      <c r="CJ415" s="354"/>
      <c r="CK415" s="354"/>
      <c r="CL415" s="354"/>
      <c r="CM415" s="354"/>
      <c r="CN415" s="354"/>
      <c r="CO415" s="354"/>
      <c r="CP415" s="358"/>
      <c r="CQ415" s="48"/>
      <c r="CR415" s="354"/>
      <c r="CS415" s="354"/>
      <c r="CT415" s="355"/>
      <c r="CU415" s="354"/>
      <c r="CV415" s="354"/>
      <c r="CW415" s="354"/>
      <c r="CX415" s="354"/>
      <c r="CY415" s="354"/>
      <c r="CZ415" s="354"/>
      <c r="DA415" s="356"/>
      <c r="DB415" s="354"/>
      <c r="DC415" s="354"/>
      <c r="DD415" s="354"/>
      <c r="DE415" s="354"/>
      <c r="DF415" s="354"/>
      <c r="DG415" s="354"/>
      <c r="DH415" s="354"/>
      <c r="DI415" s="354"/>
      <c r="DJ415" s="354"/>
      <c r="DK415" s="354"/>
      <c r="DL415" s="354"/>
      <c r="DM415" s="354"/>
      <c r="DN415" s="354"/>
      <c r="DO415" s="354"/>
      <c r="DP415" s="354"/>
      <c r="DQ415" s="354"/>
      <c r="DR415" s="354"/>
      <c r="DS415" s="354"/>
      <c r="DT415" s="354"/>
      <c r="DU415" s="354"/>
      <c r="DV415" s="354"/>
      <c r="DW415" s="354"/>
      <c r="DX415" s="354"/>
      <c r="DY415" s="354"/>
      <c r="DZ415" s="357"/>
      <c r="EA415" s="356"/>
      <c r="EB415" s="356"/>
      <c r="EC415" s="356"/>
      <c r="ED415" s="356"/>
      <c r="EE415" s="358"/>
      <c r="EF415" s="48"/>
      <c r="EG415" s="46"/>
      <c r="EH415" s="46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8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354"/>
      <c r="FR415" s="354"/>
      <c r="FS415" s="354"/>
      <c r="FT415" s="354"/>
      <c r="FU415" s="354"/>
      <c r="FV415" s="354"/>
      <c r="FW415" s="354"/>
      <c r="FX415" s="354"/>
      <c r="FY415" s="354"/>
      <c r="FZ415" s="354"/>
      <c r="GA415" s="354"/>
      <c r="GB415" s="354"/>
      <c r="GC415" s="354"/>
      <c r="GD415" s="354"/>
      <c r="GE415" s="354"/>
      <c r="GF415" s="354"/>
      <c r="GG415" s="354"/>
      <c r="GH415" s="354"/>
      <c r="GI415" s="354"/>
      <c r="GJ415" s="354"/>
      <c r="GK415" s="354"/>
      <c r="GL415" s="354"/>
      <c r="GM415" s="354"/>
      <c r="GN415" s="354"/>
      <c r="GO415" s="354"/>
      <c r="GP415" s="354"/>
      <c r="GQ415" s="354"/>
      <c r="GR415" s="354"/>
      <c r="GS415" s="354"/>
      <c r="GT415" s="354"/>
      <c r="GU415" s="354"/>
      <c r="GV415" s="354"/>
      <c r="GW415" s="354"/>
      <c r="GX415" s="354"/>
      <c r="GY415" s="354"/>
      <c r="GZ415" s="354"/>
      <c r="HA415" s="354"/>
      <c r="HB415" s="354"/>
      <c r="HC415" s="354"/>
      <c r="HD415" s="354"/>
      <c r="HE415" s="354"/>
      <c r="HF415" s="354"/>
      <c r="HG415" s="354"/>
      <c r="HH415" s="354"/>
      <c r="HI415" s="354"/>
      <c r="HJ415" s="354"/>
      <c r="HK415" s="354"/>
      <c r="HL415" s="354"/>
      <c r="HM415" s="354"/>
      <c r="HN415" s="354"/>
      <c r="HO415" s="354"/>
      <c r="HP415" s="354"/>
      <c r="HQ415" s="354"/>
      <c r="HR415" s="354"/>
      <c r="HS415" s="354"/>
      <c r="HT415" s="354"/>
      <c r="HU415" s="354"/>
      <c r="HV415" s="354"/>
      <c r="HW415" s="354"/>
      <c r="HX415" s="354"/>
      <c r="HY415" s="354"/>
      <c r="HZ415" s="354"/>
      <c r="IA415" s="354"/>
      <c r="IB415" s="354"/>
      <c r="IC415" s="354"/>
      <c r="ID415" s="354"/>
      <c r="IE415" s="354"/>
      <c r="IF415" s="354"/>
      <c r="IG415" s="354"/>
      <c r="IH415" s="354"/>
      <c r="II415" s="354"/>
      <c r="IJ415" s="354"/>
      <c r="IK415" s="354"/>
      <c r="IL415" s="354"/>
      <c r="IM415" s="354"/>
      <c r="IN415" s="354"/>
      <c r="IO415" s="354"/>
      <c r="IP415" s="354"/>
      <c r="IQ415" s="354"/>
      <c r="IR415" s="50"/>
      <c r="IS415" s="47"/>
      <c r="IT415" s="47"/>
      <c r="IU415" s="47"/>
      <c r="IV415" s="47"/>
      <c r="IW415" s="47"/>
      <c r="IX415" s="47"/>
      <c r="IY415" s="47"/>
      <c r="IZ415" s="47"/>
      <c r="JA415" s="47"/>
      <c r="JB415" s="47"/>
      <c r="JC415" s="47"/>
      <c r="JD415" s="47"/>
      <c r="JE415" s="47"/>
      <c r="JF415" s="47"/>
      <c r="JG415" s="47"/>
      <c r="JH415" s="47"/>
      <c r="JI415" s="47"/>
      <c r="JJ415" s="47"/>
      <c r="JK415" s="47"/>
      <c r="JL415" s="354"/>
      <c r="JM415" s="354"/>
      <c r="JN415" s="354"/>
      <c r="JO415" s="354"/>
      <c r="JP415" s="354"/>
      <c r="JQ415" s="354"/>
      <c r="JR415" s="354"/>
      <c r="JS415" s="354"/>
      <c r="JT415" s="354"/>
      <c r="JU415" s="354"/>
      <c r="JV415" s="354"/>
      <c r="JW415" s="354"/>
      <c r="JX415" s="354"/>
      <c r="JY415" s="354"/>
      <c r="JZ415" s="354"/>
      <c r="KA415" s="354"/>
      <c r="KB415" s="354"/>
      <c r="KC415" s="354"/>
      <c r="KD415" s="354"/>
      <c r="KE415" s="354"/>
      <c r="KF415" s="354"/>
      <c r="KG415" s="354"/>
      <c r="KH415" s="354"/>
      <c r="KI415" s="354"/>
      <c r="KJ415" s="354"/>
      <c r="KK415" s="354"/>
      <c r="KL415" s="354"/>
      <c r="KM415" s="354"/>
      <c r="KN415" s="354"/>
      <c r="KO415" s="354"/>
      <c r="KP415" s="354"/>
      <c r="KQ415" s="354"/>
      <c r="KR415" s="354"/>
      <c r="KS415" s="354"/>
      <c r="KT415" s="354"/>
      <c r="KU415" s="354"/>
      <c r="KV415" s="51"/>
      <c r="KW415" s="47"/>
      <c r="KX415" s="47"/>
      <c r="KY415" s="47"/>
      <c r="KZ415" s="47"/>
      <c r="LA415" s="47"/>
      <c r="LB415" s="47"/>
      <c r="LC415" s="47"/>
      <c r="LD415" s="361"/>
      <c r="LE415" s="361"/>
      <c r="LF415" s="361"/>
      <c r="LG415" s="361"/>
      <c r="LH415" s="361"/>
      <c r="LI415" s="361"/>
      <c r="LJ415" s="361"/>
      <c r="LK415" s="361"/>
      <c r="LL415" s="361"/>
      <c r="LM415" s="361"/>
      <c r="LN415" s="361"/>
      <c r="LO415" s="361"/>
      <c r="LP415" s="361"/>
      <c r="LQ415" s="354"/>
      <c r="LR415" s="354"/>
      <c r="LS415" s="354"/>
      <c r="LT415" s="354"/>
      <c r="LU415" s="354"/>
      <c r="LV415" s="354"/>
      <c r="LW415" s="51"/>
      <c r="LX415" s="354"/>
      <c r="LY415" s="354"/>
      <c r="LZ415" s="354"/>
      <c r="MA415" s="354"/>
      <c r="MB415" s="363"/>
      <c r="MC415" s="363"/>
      <c r="MD415" s="354"/>
      <c r="ME415" s="354"/>
      <c r="MF415" s="354"/>
      <c r="MG415" s="354"/>
      <c r="MH415" s="354"/>
      <c r="MI415" s="354"/>
      <c r="MJ415" s="354"/>
      <c r="MK415" s="354"/>
      <c r="ML415" s="354"/>
      <c r="MM415" s="354"/>
      <c r="MN415" s="354"/>
      <c r="MO415" s="354"/>
      <c r="MP415" s="354"/>
      <c r="MQ415" s="354"/>
      <c r="MR415" s="354"/>
      <c r="MS415" s="51"/>
      <c r="MT415" s="364">
        <f t="shared" si="256"/>
        <v>0</v>
      </c>
      <c r="MU415" s="365">
        <f t="shared" si="257"/>
        <v>0</v>
      </c>
      <c r="MV415" s="366">
        <f t="shared" si="258"/>
        <v>0</v>
      </c>
      <c r="MW415" s="365">
        <v>0</v>
      </c>
      <c r="MX415" s="365">
        <v>0</v>
      </c>
      <c r="MY415" s="54"/>
      <c r="MZ415" s="708"/>
      <c r="NA415" s="708">
        <v>4.04</v>
      </c>
      <c r="NB415" s="709">
        <f t="shared" si="259"/>
        <v>0</v>
      </c>
      <c r="NC415" s="710"/>
      <c r="ND415" s="710">
        <v>23.95</v>
      </c>
      <c r="NE415" s="738">
        <f t="shared" si="286"/>
        <v>0.115191369883257</v>
      </c>
      <c r="NF415" s="739"/>
      <c r="NG415" s="739"/>
      <c r="NH415" s="739">
        <v>23.95</v>
      </c>
      <c r="NI415" s="740">
        <f t="shared" si="260"/>
        <v>0</v>
      </c>
      <c r="NJ415" s="738">
        <f t="shared" si="287"/>
        <v>0.115191369883257</v>
      </c>
      <c r="NK415" s="741"/>
      <c r="NL415" s="742">
        <v>44562</v>
      </c>
      <c r="NM415" s="739">
        <f ca="1" t="shared" si="262"/>
        <v>17.1666666666667</v>
      </c>
      <c r="NN415" s="739">
        <f ca="1" t="shared" si="263"/>
        <v>515</v>
      </c>
      <c r="NO415" s="739">
        <v>0</v>
      </c>
      <c r="NP415" s="739">
        <f t="shared" si="264"/>
        <v>0</v>
      </c>
      <c r="NQ415" s="761" t="e">
        <f t="shared" si="265"/>
        <v>#DIV/0!</v>
      </c>
      <c r="NR415" s="739" t="e">
        <f ca="1" t="shared" si="266"/>
        <v>#DIV/0!</v>
      </c>
      <c r="NS415" s="739">
        <f t="shared" si="267"/>
        <v>0</v>
      </c>
      <c r="NT415" s="739"/>
      <c r="NU415" s="739">
        <f ca="1" t="shared" si="268"/>
        <v>0</v>
      </c>
      <c r="NV415" s="769">
        <f ca="1" t="shared" si="269"/>
        <v>0</v>
      </c>
      <c r="NW415" s="769" t="e">
        <f ca="1" t="shared" si="270"/>
        <v>#DIV/0!</v>
      </c>
      <c r="NX415" s="739"/>
      <c r="NY415" s="739"/>
      <c r="NZ415" s="739"/>
      <c r="OA415" s="739"/>
      <c r="OB415" s="739"/>
      <c r="OC415" s="739"/>
      <c r="OD415" s="739"/>
      <c r="OE415" s="743">
        <f t="shared" si="271"/>
        <v>0</v>
      </c>
      <c r="OF415" s="743">
        <f t="shared" si="272"/>
        <v>0</v>
      </c>
      <c r="OG415" s="743">
        <f t="shared" si="273"/>
        <v>0</v>
      </c>
      <c r="OH415" s="743">
        <f t="shared" si="274"/>
        <v>0</v>
      </c>
      <c r="OI415" s="743">
        <f t="shared" si="275"/>
        <v>0</v>
      </c>
      <c r="OJ415" s="739">
        <f t="shared" si="276"/>
        <v>0</v>
      </c>
      <c r="OK415" s="739">
        <f t="shared" si="277"/>
        <v>0</v>
      </c>
      <c r="OL415" s="739">
        <f t="shared" si="278"/>
        <v>0</v>
      </c>
      <c r="OM415" s="739">
        <f t="shared" si="279"/>
        <v>0</v>
      </c>
      <c r="ON415" s="739">
        <f t="shared" si="280"/>
        <v>0</v>
      </c>
      <c r="OO415" s="739">
        <f t="shared" si="281"/>
        <v>0</v>
      </c>
      <c r="OP415" s="739"/>
      <c r="OQ415" s="739">
        <f t="shared" si="282"/>
        <v>0</v>
      </c>
      <c r="OR415" s="739">
        <f t="shared" si="283"/>
        <v>0</v>
      </c>
      <c r="OS415" s="739">
        <f t="shared" si="284"/>
        <v>0</v>
      </c>
      <c r="OT415" s="739">
        <f t="shared" si="285"/>
        <v>0</v>
      </c>
      <c r="OU415" s="739"/>
      <c r="OV415" s="739"/>
      <c r="OW415" s="739"/>
      <c r="OX415" s="739"/>
      <c r="OY415" s="739"/>
      <c r="OZ415" s="739"/>
      <c r="PA415" s="739"/>
      <c r="PB415" s="739"/>
      <c r="PC415" s="739"/>
      <c r="PD415" s="739"/>
      <c r="PE415" s="739"/>
      <c r="PF415" s="739"/>
      <c r="PG415" s="739"/>
      <c r="PI415" s="28">
        <v>0</v>
      </c>
      <c r="PJ415" s="28">
        <v>0</v>
      </c>
      <c r="PK415" s="28">
        <v>0</v>
      </c>
      <c r="PL415" s="28">
        <v>0</v>
      </c>
      <c r="PM415" s="28">
        <v>0</v>
      </c>
      <c r="PN415" s="28">
        <v>0</v>
      </c>
      <c r="PO415" s="28">
        <v>0</v>
      </c>
      <c r="PP415" s="28">
        <v>0</v>
      </c>
      <c r="PQ415" s="28">
        <v>0</v>
      </c>
      <c r="PR415" s="28">
        <v>0</v>
      </c>
      <c r="PS415" s="28">
        <v>0</v>
      </c>
      <c r="PT415" s="28">
        <v>0</v>
      </c>
      <c r="PU415" s="28">
        <v>0</v>
      </c>
      <c r="PV415" s="28">
        <v>0</v>
      </c>
      <c r="PW415" s="28">
        <v>0</v>
      </c>
    </row>
    <row r="416" s="28" customFormat="1" customHeight="1" spans="1:439">
      <c r="A416" s="847" t="s">
        <v>2306</v>
      </c>
      <c r="B416" s="343"/>
      <c r="C416" s="95" t="s">
        <v>2331</v>
      </c>
      <c r="D416" s="95" t="s">
        <v>2334</v>
      </c>
      <c r="E416" s="411"/>
      <c r="F416" s="290" t="s">
        <v>2367</v>
      </c>
      <c r="G416" s="112" t="s">
        <v>801</v>
      </c>
      <c r="H416" s="113" t="s">
        <v>964</v>
      </c>
      <c r="I416" s="99">
        <f t="shared" si="255"/>
        <v>0</v>
      </c>
      <c r="J416" s="100">
        <v>0</v>
      </c>
      <c r="K416" s="454">
        <v>0</v>
      </c>
      <c r="L416" s="150">
        <f t="shared" si="251"/>
        <v>0</v>
      </c>
      <c r="M416" s="151">
        <f t="shared" si="252"/>
        <v>0</v>
      </c>
      <c r="N416" s="455"/>
      <c r="O416" s="35"/>
      <c r="P416" s="157"/>
      <c r="Q416" s="154">
        <f t="shared" si="253"/>
        <v>0</v>
      </c>
      <c r="R416" s="34">
        <f t="shared" si="254"/>
        <v>0</v>
      </c>
      <c r="S416" s="490"/>
      <c r="T416" s="490"/>
      <c r="U416" s="490"/>
      <c r="V416" s="490"/>
      <c r="W416" s="490"/>
      <c r="X416" s="489"/>
      <c r="Y416" s="505"/>
      <c r="Z416" s="505"/>
      <c r="AA416" s="505"/>
      <c r="AB416" s="505"/>
      <c r="AC416" s="505"/>
      <c r="AD416" s="505"/>
      <c r="AE416" s="505"/>
      <c r="AF416" s="490"/>
      <c r="AG416" s="490"/>
      <c r="AH416" s="490"/>
      <c r="AI416" s="490"/>
      <c r="AJ416" s="490"/>
      <c r="AK416" s="490"/>
      <c r="AL416" s="490"/>
      <c r="AM416" s="490"/>
      <c r="AN416" s="490"/>
      <c r="AO416" s="490"/>
      <c r="AP416" s="490"/>
      <c r="AQ416" s="490"/>
      <c r="AR416" s="490"/>
      <c r="AS416" s="490"/>
      <c r="AT416" s="490"/>
      <c r="AU416" s="490"/>
      <c r="AV416" s="490"/>
      <c r="AW416" s="490"/>
      <c r="AX416" s="490"/>
      <c r="AY416" s="100"/>
      <c r="AZ416" s="48"/>
      <c r="BA416" s="48"/>
      <c r="BB416" s="48"/>
      <c r="BC416" s="48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354"/>
      <c r="BT416" s="354"/>
      <c r="BU416" s="354"/>
      <c r="BV416" s="354"/>
      <c r="BW416" s="354"/>
      <c r="BX416" s="354"/>
      <c r="BY416" s="354"/>
      <c r="BZ416" s="354"/>
      <c r="CA416" s="354"/>
      <c r="CB416" s="354"/>
      <c r="CC416" s="354"/>
      <c r="CD416" s="354"/>
      <c r="CE416" s="354"/>
      <c r="CF416" s="354"/>
      <c r="CG416" s="354"/>
      <c r="CH416" s="354"/>
      <c r="CI416" s="354"/>
      <c r="CJ416" s="354"/>
      <c r="CK416" s="354"/>
      <c r="CL416" s="354"/>
      <c r="CM416" s="354"/>
      <c r="CN416" s="354"/>
      <c r="CO416" s="354"/>
      <c r="CP416" s="358"/>
      <c r="CQ416" s="48"/>
      <c r="CR416" s="354"/>
      <c r="CS416" s="354"/>
      <c r="CT416" s="355"/>
      <c r="CU416" s="354"/>
      <c r="CV416" s="354"/>
      <c r="CW416" s="354"/>
      <c r="CX416" s="354"/>
      <c r="CY416" s="354"/>
      <c r="CZ416" s="354"/>
      <c r="DA416" s="356"/>
      <c r="DB416" s="354"/>
      <c r="DC416" s="354"/>
      <c r="DD416" s="354"/>
      <c r="DE416" s="354"/>
      <c r="DF416" s="354"/>
      <c r="DG416" s="354"/>
      <c r="DH416" s="354"/>
      <c r="DI416" s="354"/>
      <c r="DJ416" s="354"/>
      <c r="DK416" s="354"/>
      <c r="DL416" s="354"/>
      <c r="DM416" s="354"/>
      <c r="DN416" s="354"/>
      <c r="DO416" s="354"/>
      <c r="DP416" s="354"/>
      <c r="DQ416" s="354"/>
      <c r="DR416" s="354"/>
      <c r="DS416" s="354"/>
      <c r="DT416" s="354"/>
      <c r="DU416" s="354"/>
      <c r="DV416" s="354"/>
      <c r="DW416" s="354"/>
      <c r="DX416" s="354"/>
      <c r="DY416" s="354"/>
      <c r="DZ416" s="357"/>
      <c r="EA416" s="356"/>
      <c r="EB416" s="356"/>
      <c r="EC416" s="356"/>
      <c r="ED416" s="356"/>
      <c r="EE416" s="358"/>
      <c r="EF416" s="48"/>
      <c r="EG416" s="46"/>
      <c r="EH416" s="46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8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354"/>
      <c r="FR416" s="354"/>
      <c r="FS416" s="354"/>
      <c r="FT416" s="354"/>
      <c r="FU416" s="354"/>
      <c r="FV416" s="354"/>
      <c r="FW416" s="354"/>
      <c r="FX416" s="354"/>
      <c r="FY416" s="354"/>
      <c r="FZ416" s="354"/>
      <c r="GA416" s="354"/>
      <c r="GB416" s="354"/>
      <c r="GC416" s="354"/>
      <c r="GD416" s="354"/>
      <c r="GE416" s="354"/>
      <c r="GF416" s="354"/>
      <c r="GG416" s="354"/>
      <c r="GH416" s="354"/>
      <c r="GI416" s="354"/>
      <c r="GJ416" s="354"/>
      <c r="GK416" s="354"/>
      <c r="GL416" s="354"/>
      <c r="GM416" s="354"/>
      <c r="GN416" s="354"/>
      <c r="GO416" s="354"/>
      <c r="GP416" s="354"/>
      <c r="GQ416" s="354"/>
      <c r="GR416" s="354"/>
      <c r="GS416" s="354"/>
      <c r="GT416" s="354"/>
      <c r="GU416" s="354"/>
      <c r="GV416" s="354"/>
      <c r="GW416" s="354"/>
      <c r="GX416" s="354"/>
      <c r="GY416" s="354"/>
      <c r="GZ416" s="354"/>
      <c r="HA416" s="354"/>
      <c r="HB416" s="354"/>
      <c r="HC416" s="354"/>
      <c r="HD416" s="354"/>
      <c r="HE416" s="354"/>
      <c r="HF416" s="354"/>
      <c r="HG416" s="354"/>
      <c r="HH416" s="354"/>
      <c r="HI416" s="354"/>
      <c r="HJ416" s="354"/>
      <c r="HK416" s="354"/>
      <c r="HL416" s="354"/>
      <c r="HM416" s="354"/>
      <c r="HN416" s="354"/>
      <c r="HO416" s="354"/>
      <c r="HP416" s="354"/>
      <c r="HQ416" s="354"/>
      <c r="HR416" s="354"/>
      <c r="HS416" s="354"/>
      <c r="HT416" s="354"/>
      <c r="HU416" s="354"/>
      <c r="HV416" s="354"/>
      <c r="HW416" s="354"/>
      <c r="HX416" s="354"/>
      <c r="HY416" s="354"/>
      <c r="HZ416" s="354"/>
      <c r="IA416" s="354"/>
      <c r="IB416" s="354"/>
      <c r="IC416" s="354"/>
      <c r="ID416" s="354"/>
      <c r="IE416" s="354"/>
      <c r="IF416" s="354"/>
      <c r="IG416" s="354"/>
      <c r="IH416" s="354"/>
      <c r="II416" s="354"/>
      <c r="IJ416" s="354"/>
      <c r="IK416" s="354"/>
      <c r="IL416" s="354"/>
      <c r="IM416" s="354"/>
      <c r="IN416" s="354"/>
      <c r="IO416" s="354"/>
      <c r="IP416" s="354"/>
      <c r="IQ416" s="354"/>
      <c r="IR416" s="50"/>
      <c r="IS416" s="47"/>
      <c r="IT416" s="47"/>
      <c r="IU416" s="47"/>
      <c r="IV416" s="47"/>
      <c r="IW416" s="47"/>
      <c r="IX416" s="47"/>
      <c r="IY416" s="47"/>
      <c r="IZ416" s="47"/>
      <c r="JA416" s="47"/>
      <c r="JB416" s="47"/>
      <c r="JC416" s="47"/>
      <c r="JD416" s="47"/>
      <c r="JE416" s="47"/>
      <c r="JF416" s="47"/>
      <c r="JG416" s="47"/>
      <c r="JH416" s="47"/>
      <c r="JI416" s="47"/>
      <c r="JJ416" s="47"/>
      <c r="JK416" s="47"/>
      <c r="JL416" s="354"/>
      <c r="JM416" s="354"/>
      <c r="JN416" s="354"/>
      <c r="JO416" s="354"/>
      <c r="JP416" s="354"/>
      <c r="JQ416" s="354"/>
      <c r="JR416" s="354"/>
      <c r="JS416" s="354"/>
      <c r="JT416" s="354"/>
      <c r="JU416" s="354"/>
      <c r="JV416" s="354"/>
      <c r="JW416" s="354"/>
      <c r="JX416" s="354"/>
      <c r="JY416" s="354"/>
      <c r="JZ416" s="354"/>
      <c r="KA416" s="354"/>
      <c r="KB416" s="354"/>
      <c r="KC416" s="354"/>
      <c r="KD416" s="354"/>
      <c r="KE416" s="354"/>
      <c r="KF416" s="354"/>
      <c r="KG416" s="354"/>
      <c r="KH416" s="354"/>
      <c r="KI416" s="354"/>
      <c r="KJ416" s="354"/>
      <c r="KK416" s="354"/>
      <c r="KL416" s="354"/>
      <c r="KM416" s="354"/>
      <c r="KN416" s="354"/>
      <c r="KO416" s="354"/>
      <c r="KP416" s="354"/>
      <c r="KQ416" s="354"/>
      <c r="KR416" s="354"/>
      <c r="KS416" s="354"/>
      <c r="KT416" s="354"/>
      <c r="KU416" s="354"/>
      <c r="KV416" s="51"/>
      <c r="KW416" s="47"/>
      <c r="KX416" s="47"/>
      <c r="KY416" s="47"/>
      <c r="KZ416" s="47"/>
      <c r="LA416" s="47"/>
      <c r="LB416" s="47"/>
      <c r="LC416" s="47"/>
      <c r="LD416" s="361"/>
      <c r="LE416" s="361"/>
      <c r="LF416" s="361"/>
      <c r="LG416" s="361"/>
      <c r="LH416" s="361"/>
      <c r="LI416" s="361"/>
      <c r="LJ416" s="361"/>
      <c r="LK416" s="361"/>
      <c r="LL416" s="361"/>
      <c r="LM416" s="361"/>
      <c r="LN416" s="361"/>
      <c r="LO416" s="361"/>
      <c r="LP416" s="361"/>
      <c r="LQ416" s="354"/>
      <c r="LR416" s="354"/>
      <c r="LS416" s="354"/>
      <c r="LT416" s="354"/>
      <c r="LU416" s="354"/>
      <c r="LV416" s="354"/>
      <c r="LW416" s="51"/>
      <c r="LX416" s="354"/>
      <c r="LY416" s="354"/>
      <c r="LZ416" s="354"/>
      <c r="MA416" s="354"/>
      <c r="MB416" s="363"/>
      <c r="MC416" s="363"/>
      <c r="MD416" s="354"/>
      <c r="ME416" s="354"/>
      <c r="MF416" s="354"/>
      <c r="MG416" s="354"/>
      <c r="MH416" s="354"/>
      <c r="MI416" s="354"/>
      <c r="MJ416" s="354"/>
      <c r="MK416" s="354"/>
      <c r="ML416" s="354"/>
      <c r="MM416" s="354"/>
      <c r="MN416" s="354"/>
      <c r="MO416" s="354"/>
      <c r="MP416" s="354"/>
      <c r="MQ416" s="354"/>
      <c r="MR416" s="354"/>
      <c r="MS416" s="51"/>
      <c r="MT416" s="364">
        <f t="shared" si="256"/>
        <v>0</v>
      </c>
      <c r="MU416" s="365">
        <f t="shared" si="257"/>
        <v>0</v>
      </c>
      <c r="MV416" s="366">
        <f t="shared" si="258"/>
        <v>0</v>
      </c>
      <c r="MW416" s="365">
        <v>0</v>
      </c>
      <c r="MX416" s="365">
        <v>0</v>
      </c>
      <c r="MY416" s="54"/>
      <c r="MZ416" s="708"/>
      <c r="NA416" s="708">
        <v>2.52</v>
      </c>
      <c r="NB416" s="709">
        <f t="shared" si="259"/>
        <v>0</v>
      </c>
      <c r="NC416" s="710"/>
      <c r="ND416" s="710">
        <v>12</v>
      </c>
      <c r="NE416" s="738">
        <f t="shared" si="286"/>
        <v>0.289267945984364</v>
      </c>
      <c r="NF416" s="739"/>
      <c r="NG416" s="739"/>
      <c r="NH416" s="739">
        <v>12</v>
      </c>
      <c r="NI416" s="740">
        <f t="shared" si="260"/>
        <v>0</v>
      </c>
      <c r="NJ416" s="738">
        <f t="shared" si="287"/>
        <v>0.289267945984364</v>
      </c>
      <c r="NK416" s="741"/>
      <c r="NL416" s="742">
        <v>44562</v>
      </c>
      <c r="NM416" s="739">
        <f ca="1" t="shared" si="262"/>
        <v>17.1666666666667</v>
      </c>
      <c r="NN416" s="739">
        <f ca="1" t="shared" si="263"/>
        <v>515</v>
      </c>
      <c r="NO416" s="739">
        <v>0</v>
      </c>
      <c r="NP416" s="739">
        <f t="shared" si="264"/>
        <v>0</v>
      </c>
      <c r="NQ416" s="761" t="e">
        <f t="shared" si="265"/>
        <v>#DIV/0!</v>
      </c>
      <c r="NR416" s="739" t="e">
        <f ca="1" t="shared" si="266"/>
        <v>#DIV/0!</v>
      </c>
      <c r="NS416" s="739">
        <f t="shared" si="267"/>
        <v>0</v>
      </c>
      <c r="NT416" s="739"/>
      <c r="NU416" s="739">
        <f ca="1" t="shared" si="268"/>
        <v>0</v>
      </c>
      <c r="NV416" s="769">
        <f ca="1" t="shared" si="269"/>
        <v>0</v>
      </c>
      <c r="NW416" s="769" t="e">
        <f ca="1" t="shared" si="270"/>
        <v>#DIV/0!</v>
      </c>
      <c r="NX416" s="739"/>
      <c r="NY416" s="739"/>
      <c r="NZ416" s="739"/>
      <c r="OA416" s="739"/>
      <c r="OB416" s="739"/>
      <c r="OC416" s="739"/>
      <c r="OD416" s="739"/>
      <c r="OE416" s="743">
        <f t="shared" si="271"/>
        <v>0</v>
      </c>
      <c r="OF416" s="743">
        <f t="shared" si="272"/>
        <v>0</v>
      </c>
      <c r="OG416" s="743">
        <f t="shared" si="273"/>
        <v>0</v>
      </c>
      <c r="OH416" s="743">
        <f t="shared" si="274"/>
        <v>0</v>
      </c>
      <c r="OI416" s="743">
        <f t="shared" si="275"/>
        <v>0</v>
      </c>
      <c r="OJ416" s="739">
        <f t="shared" si="276"/>
        <v>0</v>
      </c>
      <c r="OK416" s="739">
        <f t="shared" si="277"/>
        <v>0</v>
      </c>
      <c r="OL416" s="739">
        <f t="shared" si="278"/>
        <v>0</v>
      </c>
      <c r="OM416" s="739">
        <f t="shared" si="279"/>
        <v>0</v>
      </c>
      <c r="ON416" s="739">
        <f t="shared" si="280"/>
        <v>0</v>
      </c>
      <c r="OO416" s="739">
        <f t="shared" si="281"/>
        <v>0</v>
      </c>
      <c r="OP416" s="739"/>
      <c r="OQ416" s="739">
        <f t="shared" si="282"/>
        <v>0</v>
      </c>
      <c r="OR416" s="739">
        <f t="shared" si="283"/>
        <v>0</v>
      </c>
      <c r="OS416" s="739">
        <f t="shared" si="284"/>
        <v>0</v>
      </c>
      <c r="OT416" s="739">
        <f t="shared" si="285"/>
        <v>0</v>
      </c>
      <c r="OU416" s="739"/>
      <c r="OV416" s="739"/>
      <c r="OW416" s="739"/>
      <c r="OX416" s="739"/>
      <c r="OY416" s="739"/>
      <c r="OZ416" s="739"/>
      <c r="PA416" s="739"/>
      <c r="PB416" s="739"/>
      <c r="PC416" s="739"/>
      <c r="PD416" s="739"/>
      <c r="PE416" s="739"/>
      <c r="PF416" s="739"/>
      <c r="PG416" s="739"/>
      <c r="PI416" s="28">
        <v>0</v>
      </c>
      <c r="PJ416" s="28">
        <v>0</v>
      </c>
      <c r="PK416" s="28">
        <v>0</v>
      </c>
      <c r="PL416" s="28">
        <v>0</v>
      </c>
      <c r="PM416" s="28">
        <v>0</v>
      </c>
      <c r="PN416" s="28">
        <v>0</v>
      </c>
      <c r="PO416" s="28">
        <v>0</v>
      </c>
      <c r="PP416" s="28">
        <v>0</v>
      </c>
      <c r="PQ416" s="28">
        <v>0</v>
      </c>
      <c r="PR416" s="28">
        <v>0</v>
      </c>
      <c r="PS416" s="28">
        <v>0</v>
      </c>
      <c r="PT416" s="28">
        <v>0</v>
      </c>
      <c r="PU416" s="28">
        <v>0</v>
      </c>
      <c r="PV416" s="28">
        <v>0</v>
      </c>
      <c r="PW416" s="28">
        <v>0</v>
      </c>
    </row>
    <row r="417" s="28" customFormat="1" customHeight="1" spans="1:439">
      <c r="A417" s="847" t="s">
        <v>2306</v>
      </c>
      <c r="B417" s="343"/>
      <c r="C417" s="95" t="s">
        <v>2331</v>
      </c>
      <c r="D417" s="95" t="s">
        <v>2334</v>
      </c>
      <c r="E417" s="411"/>
      <c r="F417" s="290" t="s">
        <v>2368</v>
      </c>
      <c r="G417" s="112" t="s">
        <v>966</v>
      </c>
      <c r="H417" s="113" t="s">
        <v>967</v>
      </c>
      <c r="I417" s="99">
        <f t="shared" si="255"/>
        <v>0</v>
      </c>
      <c r="J417" s="100">
        <v>0</v>
      </c>
      <c r="K417" s="454">
        <v>0</v>
      </c>
      <c r="L417" s="150">
        <f t="shared" si="251"/>
        <v>0</v>
      </c>
      <c r="M417" s="151">
        <f t="shared" si="252"/>
        <v>0</v>
      </c>
      <c r="N417" s="455"/>
      <c r="O417" s="35"/>
      <c r="P417" s="157"/>
      <c r="Q417" s="154">
        <f t="shared" si="253"/>
        <v>0</v>
      </c>
      <c r="R417" s="34">
        <f t="shared" si="254"/>
        <v>0</v>
      </c>
      <c r="S417" s="490"/>
      <c r="T417" s="490"/>
      <c r="U417" s="490"/>
      <c r="V417" s="490"/>
      <c r="W417" s="490"/>
      <c r="X417" s="489"/>
      <c r="Y417" s="505"/>
      <c r="Z417" s="505"/>
      <c r="AA417" s="505"/>
      <c r="AB417" s="505"/>
      <c r="AC417" s="505"/>
      <c r="AD417" s="505"/>
      <c r="AE417" s="505"/>
      <c r="AF417" s="490"/>
      <c r="AG417" s="490"/>
      <c r="AH417" s="490"/>
      <c r="AI417" s="490"/>
      <c r="AJ417" s="490"/>
      <c r="AK417" s="490"/>
      <c r="AL417" s="490"/>
      <c r="AM417" s="490"/>
      <c r="AN417" s="490"/>
      <c r="AO417" s="490"/>
      <c r="AP417" s="490"/>
      <c r="AQ417" s="490"/>
      <c r="AR417" s="490"/>
      <c r="AS417" s="490"/>
      <c r="AT417" s="490"/>
      <c r="AU417" s="490"/>
      <c r="AV417" s="490"/>
      <c r="AW417" s="490"/>
      <c r="AX417" s="490"/>
      <c r="AY417" s="100"/>
      <c r="AZ417" s="48"/>
      <c r="BA417" s="48"/>
      <c r="BB417" s="48"/>
      <c r="BC417" s="48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354"/>
      <c r="BT417" s="354"/>
      <c r="BU417" s="354"/>
      <c r="BV417" s="354"/>
      <c r="BW417" s="354"/>
      <c r="BX417" s="354"/>
      <c r="BY417" s="354"/>
      <c r="BZ417" s="354"/>
      <c r="CA417" s="354"/>
      <c r="CB417" s="354"/>
      <c r="CC417" s="354"/>
      <c r="CD417" s="354"/>
      <c r="CE417" s="354"/>
      <c r="CF417" s="354"/>
      <c r="CG417" s="354"/>
      <c r="CH417" s="354"/>
      <c r="CI417" s="354"/>
      <c r="CJ417" s="354"/>
      <c r="CK417" s="354"/>
      <c r="CL417" s="354"/>
      <c r="CM417" s="354"/>
      <c r="CN417" s="354"/>
      <c r="CO417" s="354"/>
      <c r="CP417" s="358"/>
      <c r="CQ417" s="48"/>
      <c r="CR417" s="354"/>
      <c r="CS417" s="354"/>
      <c r="CT417" s="355"/>
      <c r="CU417" s="354"/>
      <c r="CV417" s="354"/>
      <c r="CW417" s="354"/>
      <c r="CX417" s="354"/>
      <c r="CY417" s="354"/>
      <c r="CZ417" s="354"/>
      <c r="DA417" s="356"/>
      <c r="DB417" s="354"/>
      <c r="DC417" s="354"/>
      <c r="DD417" s="354"/>
      <c r="DE417" s="354"/>
      <c r="DF417" s="354"/>
      <c r="DG417" s="354"/>
      <c r="DH417" s="354"/>
      <c r="DI417" s="354"/>
      <c r="DJ417" s="354"/>
      <c r="DK417" s="354"/>
      <c r="DL417" s="354"/>
      <c r="DM417" s="354"/>
      <c r="DN417" s="354"/>
      <c r="DO417" s="354"/>
      <c r="DP417" s="354"/>
      <c r="DQ417" s="354"/>
      <c r="DR417" s="354"/>
      <c r="DS417" s="354"/>
      <c r="DT417" s="354"/>
      <c r="DU417" s="354"/>
      <c r="DV417" s="354"/>
      <c r="DW417" s="354"/>
      <c r="DX417" s="354"/>
      <c r="DY417" s="354"/>
      <c r="DZ417" s="357"/>
      <c r="EA417" s="356"/>
      <c r="EB417" s="356"/>
      <c r="EC417" s="356"/>
      <c r="ED417" s="356"/>
      <c r="EE417" s="358"/>
      <c r="EF417" s="48"/>
      <c r="EG417" s="46"/>
      <c r="EH417" s="46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8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354"/>
      <c r="FR417" s="354"/>
      <c r="FS417" s="354"/>
      <c r="FT417" s="354"/>
      <c r="FU417" s="354"/>
      <c r="FV417" s="354"/>
      <c r="FW417" s="354"/>
      <c r="FX417" s="354"/>
      <c r="FY417" s="354"/>
      <c r="FZ417" s="354"/>
      <c r="GA417" s="354"/>
      <c r="GB417" s="354"/>
      <c r="GC417" s="354"/>
      <c r="GD417" s="354"/>
      <c r="GE417" s="354"/>
      <c r="GF417" s="354"/>
      <c r="GG417" s="354"/>
      <c r="GH417" s="354"/>
      <c r="GI417" s="354"/>
      <c r="GJ417" s="354"/>
      <c r="GK417" s="354"/>
      <c r="GL417" s="354"/>
      <c r="GM417" s="354"/>
      <c r="GN417" s="354"/>
      <c r="GO417" s="354"/>
      <c r="GP417" s="354"/>
      <c r="GQ417" s="354"/>
      <c r="GR417" s="354"/>
      <c r="GS417" s="354"/>
      <c r="GT417" s="354"/>
      <c r="GU417" s="354"/>
      <c r="GV417" s="354"/>
      <c r="GW417" s="354"/>
      <c r="GX417" s="354"/>
      <c r="GY417" s="354"/>
      <c r="GZ417" s="354"/>
      <c r="HA417" s="354"/>
      <c r="HB417" s="354"/>
      <c r="HC417" s="354"/>
      <c r="HD417" s="354"/>
      <c r="HE417" s="354"/>
      <c r="HF417" s="354"/>
      <c r="HG417" s="354"/>
      <c r="HH417" s="354"/>
      <c r="HI417" s="354"/>
      <c r="HJ417" s="354"/>
      <c r="HK417" s="354"/>
      <c r="HL417" s="354"/>
      <c r="HM417" s="354"/>
      <c r="HN417" s="354"/>
      <c r="HO417" s="354"/>
      <c r="HP417" s="354"/>
      <c r="HQ417" s="354"/>
      <c r="HR417" s="354"/>
      <c r="HS417" s="354"/>
      <c r="HT417" s="354"/>
      <c r="HU417" s="354"/>
      <c r="HV417" s="354"/>
      <c r="HW417" s="354"/>
      <c r="HX417" s="354"/>
      <c r="HY417" s="354"/>
      <c r="HZ417" s="354"/>
      <c r="IA417" s="354"/>
      <c r="IB417" s="354"/>
      <c r="IC417" s="354"/>
      <c r="ID417" s="354"/>
      <c r="IE417" s="354"/>
      <c r="IF417" s="354"/>
      <c r="IG417" s="354"/>
      <c r="IH417" s="354"/>
      <c r="II417" s="354"/>
      <c r="IJ417" s="354"/>
      <c r="IK417" s="354"/>
      <c r="IL417" s="354"/>
      <c r="IM417" s="354"/>
      <c r="IN417" s="354"/>
      <c r="IO417" s="354"/>
      <c r="IP417" s="354"/>
      <c r="IQ417" s="354"/>
      <c r="IR417" s="50"/>
      <c r="IS417" s="47"/>
      <c r="IT417" s="47"/>
      <c r="IU417" s="47"/>
      <c r="IV417" s="47"/>
      <c r="IW417" s="47"/>
      <c r="IX417" s="47"/>
      <c r="IY417" s="47"/>
      <c r="IZ417" s="47"/>
      <c r="JA417" s="47"/>
      <c r="JB417" s="47"/>
      <c r="JC417" s="47"/>
      <c r="JD417" s="47"/>
      <c r="JE417" s="47"/>
      <c r="JF417" s="47"/>
      <c r="JG417" s="47"/>
      <c r="JH417" s="47"/>
      <c r="JI417" s="47"/>
      <c r="JJ417" s="47"/>
      <c r="JK417" s="47"/>
      <c r="JL417" s="354"/>
      <c r="JM417" s="354"/>
      <c r="JN417" s="354"/>
      <c r="JO417" s="354"/>
      <c r="JP417" s="354"/>
      <c r="JQ417" s="354"/>
      <c r="JR417" s="354"/>
      <c r="JS417" s="354"/>
      <c r="JT417" s="354"/>
      <c r="JU417" s="354"/>
      <c r="JV417" s="354"/>
      <c r="JW417" s="354"/>
      <c r="JX417" s="354"/>
      <c r="JY417" s="354"/>
      <c r="JZ417" s="354"/>
      <c r="KA417" s="354"/>
      <c r="KB417" s="354"/>
      <c r="KC417" s="354"/>
      <c r="KD417" s="354"/>
      <c r="KE417" s="354"/>
      <c r="KF417" s="354"/>
      <c r="KG417" s="354"/>
      <c r="KH417" s="354"/>
      <c r="KI417" s="354"/>
      <c r="KJ417" s="354"/>
      <c r="KK417" s="354"/>
      <c r="KL417" s="354"/>
      <c r="KM417" s="354"/>
      <c r="KN417" s="354"/>
      <c r="KO417" s="354"/>
      <c r="KP417" s="354"/>
      <c r="KQ417" s="354"/>
      <c r="KR417" s="354"/>
      <c r="KS417" s="354"/>
      <c r="KT417" s="354"/>
      <c r="KU417" s="354"/>
      <c r="KV417" s="51"/>
      <c r="KW417" s="47"/>
      <c r="KX417" s="47"/>
      <c r="KY417" s="47"/>
      <c r="KZ417" s="47"/>
      <c r="LA417" s="47"/>
      <c r="LB417" s="47"/>
      <c r="LC417" s="47"/>
      <c r="LD417" s="361"/>
      <c r="LE417" s="361"/>
      <c r="LF417" s="361"/>
      <c r="LG417" s="361"/>
      <c r="LH417" s="361"/>
      <c r="LI417" s="361"/>
      <c r="LJ417" s="361"/>
      <c r="LK417" s="361"/>
      <c r="LL417" s="361"/>
      <c r="LM417" s="361"/>
      <c r="LN417" s="361"/>
      <c r="LO417" s="361"/>
      <c r="LP417" s="361"/>
      <c r="LQ417" s="354"/>
      <c r="LR417" s="354"/>
      <c r="LS417" s="354"/>
      <c r="LT417" s="354"/>
      <c r="LU417" s="354"/>
      <c r="LV417" s="354"/>
      <c r="LW417" s="51"/>
      <c r="LX417" s="354"/>
      <c r="LY417" s="354"/>
      <c r="LZ417" s="354"/>
      <c r="MA417" s="354"/>
      <c r="MB417" s="363"/>
      <c r="MC417" s="363"/>
      <c r="MD417" s="354"/>
      <c r="ME417" s="354"/>
      <c r="MF417" s="354"/>
      <c r="MG417" s="354"/>
      <c r="MH417" s="354"/>
      <c r="MI417" s="354"/>
      <c r="MJ417" s="354"/>
      <c r="MK417" s="354"/>
      <c r="ML417" s="354"/>
      <c r="MM417" s="354"/>
      <c r="MN417" s="354"/>
      <c r="MO417" s="354"/>
      <c r="MP417" s="354"/>
      <c r="MQ417" s="354"/>
      <c r="MR417" s="354"/>
      <c r="MS417" s="51"/>
      <c r="MT417" s="364">
        <f t="shared" si="256"/>
        <v>0</v>
      </c>
      <c r="MU417" s="365">
        <f t="shared" si="257"/>
        <v>0</v>
      </c>
      <c r="MV417" s="366">
        <f t="shared" si="258"/>
        <v>0</v>
      </c>
      <c r="MW417" s="365">
        <v>102</v>
      </c>
      <c r="MX417" s="365">
        <v>1334</v>
      </c>
      <c r="MY417" s="54"/>
      <c r="MZ417" s="708"/>
      <c r="NA417" s="708">
        <v>2.52</v>
      </c>
      <c r="NB417" s="709">
        <f t="shared" si="259"/>
        <v>0</v>
      </c>
      <c r="NC417" s="710"/>
      <c r="ND417" s="710">
        <v>13.94</v>
      </c>
      <c r="NE417" s="738">
        <f t="shared" si="286"/>
        <v>0.174366263918503</v>
      </c>
      <c r="NF417" s="739"/>
      <c r="NG417" s="739"/>
      <c r="NH417" s="739">
        <v>13.94</v>
      </c>
      <c r="NI417" s="740">
        <f t="shared" si="260"/>
        <v>0</v>
      </c>
      <c r="NJ417" s="738">
        <f t="shared" si="287"/>
        <v>0.174366263918503</v>
      </c>
      <c r="NK417" s="741"/>
      <c r="NL417" s="742">
        <v>44562</v>
      </c>
      <c r="NM417" s="739">
        <f ca="1" t="shared" si="262"/>
        <v>17.1666666666667</v>
      </c>
      <c r="NN417" s="739">
        <f ca="1" t="shared" si="263"/>
        <v>515</v>
      </c>
      <c r="NO417" s="739">
        <v>0</v>
      </c>
      <c r="NP417" s="739">
        <f t="shared" si="264"/>
        <v>0</v>
      </c>
      <c r="NQ417" s="761" t="e">
        <f t="shared" si="265"/>
        <v>#DIV/0!</v>
      </c>
      <c r="NR417" s="739" t="e">
        <f ca="1" t="shared" si="266"/>
        <v>#DIV/0!</v>
      </c>
      <c r="NS417" s="739">
        <f t="shared" si="267"/>
        <v>0</v>
      </c>
      <c r="NT417" s="739"/>
      <c r="NU417" s="739">
        <f ca="1" t="shared" si="268"/>
        <v>0</v>
      </c>
      <c r="NV417" s="769">
        <f ca="1" t="shared" si="269"/>
        <v>0</v>
      </c>
      <c r="NW417" s="769" t="e">
        <f ca="1" t="shared" si="270"/>
        <v>#DIV/0!</v>
      </c>
      <c r="NX417" s="739"/>
      <c r="NY417" s="739"/>
      <c r="NZ417" s="739"/>
      <c r="OA417" s="739"/>
      <c r="OB417" s="739"/>
      <c r="OC417" s="739"/>
      <c r="OD417" s="739"/>
      <c r="OE417" s="743">
        <f t="shared" si="271"/>
        <v>0</v>
      </c>
      <c r="OF417" s="743">
        <f t="shared" si="272"/>
        <v>0</v>
      </c>
      <c r="OG417" s="743">
        <f t="shared" si="273"/>
        <v>0</v>
      </c>
      <c r="OH417" s="743">
        <f t="shared" si="274"/>
        <v>0</v>
      </c>
      <c r="OI417" s="743">
        <f t="shared" si="275"/>
        <v>0</v>
      </c>
      <c r="OJ417" s="739">
        <f t="shared" si="276"/>
        <v>0</v>
      </c>
      <c r="OK417" s="739">
        <f t="shared" si="277"/>
        <v>0</v>
      </c>
      <c r="OL417" s="739">
        <f t="shared" si="278"/>
        <v>0</v>
      </c>
      <c r="OM417" s="739">
        <f t="shared" si="279"/>
        <v>0</v>
      </c>
      <c r="ON417" s="739">
        <f t="shared" si="280"/>
        <v>0</v>
      </c>
      <c r="OO417" s="739">
        <f t="shared" si="281"/>
        <v>0</v>
      </c>
      <c r="OP417" s="739"/>
      <c r="OQ417" s="739">
        <f t="shared" si="282"/>
        <v>0</v>
      </c>
      <c r="OR417" s="739">
        <f t="shared" si="283"/>
        <v>0</v>
      </c>
      <c r="OS417" s="739">
        <f t="shared" si="284"/>
        <v>0</v>
      </c>
      <c r="OT417" s="739">
        <f t="shared" si="285"/>
        <v>0</v>
      </c>
      <c r="OU417" s="739"/>
      <c r="OV417" s="739"/>
      <c r="OW417" s="739"/>
      <c r="OX417" s="739"/>
      <c r="OY417" s="739"/>
      <c r="OZ417" s="739"/>
      <c r="PA417" s="739"/>
      <c r="PB417" s="739"/>
      <c r="PC417" s="739"/>
      <c r="PD417" s="739"/>
      <c r="PE417" s="739"/>
      <c r="PF417" s="739"/>
      <c r="PG417" s="739"/>
      <c r="PI417" s="28">
        <v>0</v>
      </c>
      <c r="PJ417" s="28">
        <v>0</v>
      </c>
      <c r="PK417" s="28">
        <v>0</v>
      </c>
      <c r="PL417" s="28">
        <v>0</v>
      </c>
      <c r="PM417" s="28">
        <v>0</v>
      </c>
      <c r="PN417" s="28">
        <v>102</v>
      </c>
      <c r="PO417" s="28">
        <v>0</v>
      </c>
      <c r="PP417" s="28">
        <v>0</v>
      </c>
      <c r="PQ417" s="28">
        <v>0</v>
      </c>
      <c r="PR417" s="28">
        <v>0</v>
      </c>
      <c r="PS417" s="28">
        <v>0</v>
      </c>
      <c r="PT417" s="28">
        <v>0</v>
      </c>
      <c r="PU417" s="28">
        <v>0</v>
      </c>
      <c r="PV417" s="28">
        <v>102</v>
      </c>
      <c r="PW417" s="28">
        <v>0</v>
      </c>
    </row>
    <row r="418" s="28" customFormat="1" customHeight="1" spans="1:439">
      <c r="A418" s="847" t="s">
        <v>2306</v>
      </c>
      <c r="B418" s="343"/>
      <c r="C418" s="95" t="s">
        <v>2331</v>
      </c>
      <c r="D418" s="95" t="s">
        <v>2334</v>
      </c>
      <c r="E418" s="411"/>
      <c r="F418" s="290" t="s">
        <v>2369</v>
      </c>
      <c r="G418" s="112" t="s">
        <v>969</v>
      </c>
      <c r="H418" s="113" t="s">
        <v>970</v>
      </c>
      <c r="I418" s="99">
        <f t="shared" si="255"/>
        <v>0</v>
      </c>
      <c r="J418" s="100">
        <v>2</v>
      </c>
      <c r="K418" s="454">
        <v>0</v>
      </c>
      <c r="L418" s="150">
        <f t="shared" si="251"/>
        <v>2</v>
      </c>
      <c r="M418" s="151">
        <f t="shared" si="252"/>
        <v>2</v>
      </c>
      <c r="N418" s="455"/>
      <c r="O418" s="35">
        <v>38</v>
      </c>
      <c r="P418" s="157"/>
      <c r="Q418" s="154">
        <f t="shared" si="253"/>
        <v>0</v>
      </c>
      <c r="R418" s="34">
        <f t="shared" si="254"/>
        <v>0</v>
      </c>
      <c r="S418" s="490"/>
      <c r="T418" s="490"/>
      <c r="U418" s="490"/>
      <c r="V418" s="490"/>
      <c r="W418" s="490"/>
      <c r="X418" s="489"/>
      <c r="Y418" s="505"/>
      <c r="Z418" s="505"/>
      <c r="AA418" s="505"/>
      <c r="AB418" s="505"/>
      <c r="AC418" s="505"/>
      <c r="AD418" s="505"/>
      <c r="AE418" s="505"/>
      <c r="AF418" s="490"/>
      <c r="AG418" s="490"/>
      <c r="AH418" s="490"/>
      <c r="AI418" s="490"/>
      <c r="AJ418" s="490"/>
      <c r="AK418" s="490"/>
      <c r="AL418" s="490"/>
      <c r="AM418" s="490"/>
      <c r="AN418" s="490"/>
      <c r="AO418" s="490"/>
      <c r="AP418" s="490"/>
      <c r="AQ418" s="490"/>
      <c r="AR418" s="490"/>
      <c r="AS418" s="490"/>
      <c r="AT418" s="490"/>
      <c r="AU418" s="490"/>
      <c r="AV418" s="490"/>
      <c r="AW418" s="490"/>
      <c r="AX418" s="490"/>
      <c r="AY418" s="100"/>
      <c r="AZ418" s="48"/>
      <c r="BA418" s="48"/>
      <c r="BB418" s="48"/>
      <c r="BC418" s="48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354"/>
      <c r="BT418" s="354"/>
      <c r="BU418" s="354"/>
      <c r="BV418" s="354"/>
      <c r="BW418" s="354"/>
      <c r="BX418" s="354"/>
      <c r="BY418" s="354"/>
      <c r="BZ418" s="354"/>
      <c r="CA418" s="354"/>
      <c r="CB418" s="354"/>
      <c r="CC418" s="354"/>
      <c r="CD418" s="354"/>
      <c r="CE418" s="354"/>
      <c r="CF418" s="354"/>
      <c r="CG418" s="354"/>
      <c r="CH418" s="354"/>
      <c r="CI418" s="354"/>
      <c r="CJ418" s="354"/>
      <c r="CK418" s="354"/>
      <c r="CL418" s="354"/>
      <c r="CM418" s="354"/>
      <c r="CN418" s="354"/>
      <c r="CO418" s="354"/>
      <c r="CP418" s="358"/>
      <c r="CQ418" s="48"/>
      <c r="CR418" s="354"/>
      <c r="CS418" s="354"/>
      <c r="CT418" s="355"/>
      <c r="CU418" s="354"/>
      <c r="CV418" s="354"/>
      <c r="CW418" s="354"/>
      <c r="CX418" s="354"/>
      <c r="CY418" s="354"/>
      <c r="CZ418" s="354"/>
      <c r="DA418" s="356"/>
      <c r="DB418" s="354"/>
      <c r="DC418" s="354"/>
      <c r="DD418" s="354"/>
      <c r="DE418" s="354"/>
      <c r="DF418" s="354"/>
      <c r="DG418" s="354"/>
      <c r="DH418" s="354"/>
      <c r="DI418" s="354"/>
      <c r="DJ418" s="354"/>
      <c r="DK418" s="354"/>
      <c r="DL418" s="354"/>
      <c r="DM418" s="354"/>
      <c r="DN418" s="354"/>
      <c r="DO418" s="354"/>
      <c r="DP418" s="354"/>
      <c r="DQ418" s="354"/>
      <c r="DR418" s="354"/>
      <c r="DS418" s="354"/>
      <c r="DT418" s="354"/>
      <c r="DU418" s="354"/>
      <c r="DV418" s="354"/>
      <c r="DW418" s="354"/>
      <c r="DX418" s="354"/>
      <c r="DY418" s="354"/>
      <c r="DZ418" s="357"/>
      <c r="EA418" s="356"/>
      <c r="EB418" s="356"/>
      <c r="EC418" s="356"/>
      <c r="ED418" s="356"/>
      <c r="EE418" s="358"/>
      <c r="EF418" s="48"/>
      <c r="EG418" s="46"/>
      <c r="EH418" s="46"/>
      <c r="EI418" s="47"/>
      <c r="EJ418" s="47">
        <v>36</v>
      </c>
      <c r="EK418" s="47"/>
      <c r="EL418" s="47"/>
      <c r="EM418" s="47"/>
      <c r="EN418" s="47"/>
      <c r="EO418" s="47"/>
      <c r="EP418" s="47"/>
      <c r="EQ418" s="47"/>
      <c r="ER418" s="47"/>
      <c r="ES418" s="47"/>
      <c r="ET418" s="48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354"/>
      <c r="FR418" s="354"/>
      <c r="FS418" s="354"/>
      <c r="FT418" s="354"/>
      <c r="FU418" s="354"/>
      <c r="FV418" s="354"/>
      <c r="FW418" s="354"/>
      <c r="FX418" s="354"/>
      <c r="FY418" s="354"/>
      <c r="FZ418" s="354"/>
      <c r="GA418" s="354"/>
      <c r="GB418" s="354"/>
      <c r="GC418" s="354"/>
      <c r="GD418" s="354"/>
      <c r="GE418" s="354"/>
      <c r="GF418" s="354"/>
      <c r="GG418" s="354"/>
      <c r="GH418" s="354"/>
      <c r="GI418" s="354"/>
      <c r="GJ418" s="354"/>
      <c r="GK418" s="354"/>
      <c r="GL418" s="354"/>
      <c r="GM418" s="354"/>
      <c r="GN418" s="354"/>
      <c r="GO418" s="354"/>
      <c r="GP418" s="354"/>
      <c r="GQ418" s="354"/>
      <c r="GR418" s="354"/>
      <c r="GS418" s="354"/>
      <c r="GT418" s="354"/>
      <c r="GU418" s="354"/>
      <c r="GV418" s="354"/>
      <c r="GW418" s="354"/>
      <c r="GX418" s="354"/>
      <c r="GY418" s="354"/>
      <c r="GZ418" s="354"/>
      <c r="HA418" s="354"/>
      <c r="HB418" s="354"/>
      <c r="HC418" s="354"/>
      <c r="HD418" s="354"/>
      <c r="HE418" s="354"/>
      <c r="HF418" s="354"/>
      <c r="HG418" s="354"/>
      <c r="HH418" s="354"/>
      <c r="HI418" s="354"/>
      <c r="HJ418" s="354"/>
      <c r="HK418" s="354"/>
      <c r="HL418" s="354"/>
      <c r="HM418" s="354"/>
      <c r="HN418" s="354"/>
      <c r="HO418" s="354"/>
      <c r="HP418" s="354"/>
      <c r="HQ418" s="354"/>
      <c r="HR418" s="354"/>
      <c r="HS418" s="354"/>
      <c r="HT418" s="354"/>
      <c r="HU418" s="354"/>
      <c r="HV418" s="354"/>
      <c r="HW418" s="354"/>
      <c r="HX418" s="354"/>
      <c r="HY418" s="354"/>
      <c r="HZ418" s="354"/>
      <c r="IA418" s="354"/>
      <c r="IB418" s="354"/>
      <c r="IC418" s="354"/>
      <c r="ID418" s="354"/>
      <c r="IE418" s="354"/>
      <c r="IF418" s="354"/>
      <c r="IG418" s="354"/>
      <c r="IH418" s="354"/>
      <c r="II418" s="354"/>
      <c r="IJ418" s="354"/>
      <c r="IK418" s="354"/>
      <c r="IL418" s="354"/>
      <c r="IM418" s="354"/>
      <c r="IN418" s="354"/>
      <c r="IO418" s="354"/>
      <c r="IP418" s="354"/>
      <c r="IQ418" s="354"/>
      <c r="IR418" s="50"/>
      <c r="IS418" s="47"/>
      <c r="IT418" s="47"/>
      <c r="IU418" s="47"/>
      <c r="IV418" s="47"/>
      <c r="IW418" s="47"/>
      <c r="IX418" s="47"/>
      <c r="IY418" s="47"/>
      <c r="IZ418" s="47"/>
      <c r="JA418" s="47"/>
      <c r="JB418" s="47"/>
      <c r="JC418" s="47"/>
      <c r="JD418" s="47"/>
      <c r="JE418" s="47"/>
      <c r="JF418" s="47"/>
      <c r="JG418" s="47"/>
      <c r="JH418" s="47"/>
      <c r="JI418" s="47"/>
      <c r="JJ418" s="47"/>
      <c r="JK418" s="47"/>
      <c r="JL418" s="354"/>
      <c r="JM418" s="354"/>
      <c r="JN418" s="354"/>
      <c r="JO418" s="354"/>
      <c r="JP418" s="354"/>
      <c r="JQ418" s="354"/>
      <c r="JR418" s="354"/>
      <c r="JS418" s="354"/>
      <c r="JT418" s="354"/>
      <c r="JU418" s="354"/>
      <c r="JV418" s="354"/>
      <c r="JW418" s="354"/>
      <c r="JX418" s="354"/>
      <c r="JY418" s="354"/>
      <c r="JZ418" s="354"/>
      <c r="KA418" s="354"/>
      <c r="KB418" s="354"/>
      <c r="KC418" s="354"/>
      <c r="KD418" s="354"/>
      <c r="KE418" s="354"/>
      <c r="KF418" s="354"/>
      <c r="KG418" s="354"/>
      <c r="KH418" s="354"/>
      <c r="KI418" s="354"/>
      <c r="KJ418" s="354"/>
      <c r="KK418" s="354"/>
      <c r="KL418" s="354"/>
      <c r="KM418" s="354"/>
      <c r="KN418" s="354"/>
      <c r="KO418" s="354"/>
      <c r="KP418" s="354"/>
      <c r="KQ418" s="354"/>
      <c r="KR418" s="354"/>
      <c r="KS418" s="354"/>
      <c r="KT418" s="354"/>
      <c r="KU418" s="354"/>
      <c r="KV418" s="51"/>
      <c r="KW418" s="47"/>
      <c r="KX418" s="47"/>
      <c r="KY418" s="47"/>
      <c r="KZ418" s="47"/>
      <c r="LA418" s="47"/>
      <c r="LB418" s="47"/>
      <c r="LC418" s="47"/>
      <c r="LD418" s="361"/>
      <c r="LE418" s="361"/>
      <c r="LF418" s="361"/>
      <c r="LG418" s="361"/>
      <c r="LH418" s="361"/>
      <c r="LI418" s="361"/>
      <c r="LJ418" s="361"/>
      <c r="LK418" s="361"/>
      <c r="LL418" s="361"/>
      <c r="LM418" s="361"/>
      <c r="LN418" s="361"/>
      <c r="LO418" s="361"/>
      <c r="LP418" s="361"/>
      <c r="LQ418" s="354"/>
      <c r="LR418" s="354"/>
      <c r="LS418" s="354"/>
      <c r="LT418" s="354"/>
      <c r="LU418" s="354"/>
      <c r="LV418" s="354"/>
      <c r="LW418" s="51"/>
      <c r="LX418" s="354"/>
      <c r="LY418" s="354"/>
      <c r="LZ418" s="354"/>
      <c r="MA418" s="354"/>
      <c r="MB418" s="363"/>
      <c r="MC418" s="363"/>
      <c r="MD418" s="354"/>
      <c r="ME418" s="354"/>
      <c r="MF418" s="354"/>
      <c r="MG418" s="354"/>
      <c r="MH418" s="354"/>
      <c r="MI418" s="354"/>
      <c r="MJ418" s="354"/>
      <c r="MK418" s="354"/>
      <c r="ML418" s="354"/>
      <c r="MM418" s="354"/>
      <c r="MN418" s="354"/>
      <c r="MO418" s="354"/>
      <c r="MP418" s="354"/>
      <c r="MQ418" s="354"/>
      <c r="MR418" s="354"/>
      <c r="MS418" s="51"/>
      <c r="MT418" s="364">
        <f t="shared" si="256"/>
        <v>36</v>
      </c>
      <c r="MU418" s="365">
        <f t="shared" si="257"/>
        <v>0</v>
      </c>
      <c r="MV418" s="366">
        <f t="shared" si="258"/>
        <v>36</v>
      </c>
      <c r="MW418" s="365">
        <v>1560</v>
      </c>
      <c r="MX418" s="365">
        <v>1194</v>
      </c>
      <c r="MY418" s="54"/>
      <c r="MZ418" s="708"/>
      <c r="NA418" s="708">
        <v>3.28</v>
      </c>
      <c r="NB418" s="709">
        <f t="shared" si="259"/>
        <v>118.08</v>
      </c>
      <c r="NC418" s="710"/>
      <c r="ND418" s="710">
        <v>11.51</v>
      </c>
      <c r="NE418" s="738">
        <f t="shared" si="286"/>
        <v>0.476246814706953</v>
      </c>
      <c r="NF418" s="739"/>
      <c r="NG418" s="739"/>
      <c r="NH418" s="739">
        <v>11.51</v>
      </c>
      <c r="NI418" s="740">
        <f t="shared" si="260"/>
        <v>23.02</v>
      </c>
      <c r="NJ418" s="738">
        <f t="shared" si="287"/>
        <v>0.476246814706953</v>
      </c>
      <c r="NK418" s="741"/>
      <c r="NL418" s="742">
        <v>44562</v>
      </c>
      <c r="NM418" s="739">
        <f ca="1" t="shared" si="262"/>
        <v>17.1666666666667</v>
      </c>
      <c r="NN418" s="739">
        <f ca="1" t="shared" si="263"/>
        <v>515</v>
      </c>
      <c r="NO418" s="739">
        <v>38</v>
      </c>
      <c r="NP418" s="739">
        <f t="shared" si="264"/>
        <v>36</v>
      </c>
      <c r="NQ418" s="761">
        <f t="shared" si="265"/>
        <v>1.8</v>
      </c>
      <c r="NR418" s="739">
        <f ca="1" t="shared" si="266"/>
        <v>1.27572815533981</v>
      </c>
      <c r="NS418" s="739">
        <f t="shared" si="267"/>
        <v>2</v>
      </c>
      <c r="NT418" s="739"/>
      <c r="NU418" s="739">
        <f ca="1" t="shared" si="268"/>
        <v>2.09708737864078</v>
      </c>
      <c r="NV418" s="769">
        <f ca="1" t="shared" si="269"/>
        <v>0.0699029126213592</v>
      </c>
      <c r="NW418" s="769">
        <f ca="1" t="shared" si="270"/>
        <v>28.6111111111111</v>
      </c>
      <c r="NX418" s="739"/>
      <c r="NY418" s="739"/>
      <c r="NZ418" s="739"/>
      <c r="OA418" s="739"/>
      <c r="OB418" s="739"/>
      <c r="OC418" s="739"/>
      <c r="OD418" s="739"/>
      <c r="OE418" s="743">
        <f t="shared" si="271"/>
        <v>36</v>
      </c>
      <c r="OF418" s="743">
        <f t="shared" si="272"/>
        <v>0</v>
      </c>
      <c r="OG418" s="743">
        <f t="shared" si="273"/>
        <v>0</v>
      </c>
      <c r="OH418" s="743">
        <f t="shared" si="274"/>
        <v>0</v>
      </c>
      <c r="OI418" s="743">
        <f t="shared" si="275"/>
        <v>0</v>
      </c>
      <c r="OJ418" s="739">
        <f t="shared" si="276"/>
        <v>0</v>
      </c>
      <c r="OK418" s="739">
        <f t="shared" si="277"/>
        <v>0</v>
      </c>
      <c r="OL418" s="739">
        <f t="shared" si="278"/>
        <v>0</v>
      </c>
      <c r="OM418" s="739">
        <f t="shared" si="279"/>
        <v>0</v>
      </c>
      <c r="ON418" s="739">
        <f t="shared" si="280"/>
        <v>0</v>
      </c>
      <c r="OO418" s="739">
        <f t="shared" si="281"/>
        <v>0</v>
      </c>
      <c r="OP418" s="739"/>
      <c r="OQ418" s="739">
        <f t="shared" si="282"/>
        <v>0</v>
      </c>
      <c r="OR418" s="739">
        <f t="shared" si="283"/>
        <v>36</v>
      </c>
      <c r="OS418" s="739">
        <f t="shared" si="284"/>
        <v>0</v>
      </c>
      <c r="OT418" s="739">
        <f t="shared" si="285"/>
        <v>0</v>
      </c>
      <c r="OU418" s="739"/>
      <c r="OV418" s="739"/>
      <c r="OW418" s="739"/>
      <c r="OX418" s="739"/>
      <c r="OY418" s="739"/>
      <c r="OZ418" s="739"/>
      <c r="PA418" s="739"/>
      <c r="PB418" s="739"/>
      <c r="PC418" s="739"/>
      <c r="PD418" s="739"/>
      <c r="PE418" s="739"/>
      <c r="PF418" s="739"/>
      <c r="PG418" s="739"/>
      <c r="PI418" s="28">
        <v>1500</v>
      </c>
      <c r="PJ418" s="28">
        <v>0</v>
      </c>
      <c r="PK418" s="28">
        <v>60</v>
      </c>
      <c r="PL418" s="28">
        <v>0</v>
      </c>
      <c r="PM418" s="28">
        <v>0</v>
      </c>
      <c r="PN418" s="28">
        <v>0</v>
      </c>
      <c r="PO418" s="28">
        <v>0</v>
      </c>
      <c r="PP418" s="28">
        <v>0</v>
      </c>
      <c r="PQ418" s="28">
        <v>0</v>
      </c>
      <c r="PR418" s="28">
        <v>0</v>
      </c>
      <c r="PS418" s="28">
        <v>0</v>
      </c>
      <c r="PT418" s="28">
        <v>0</v>
      </c>
      <c r="PU418" s="28">
        <v>0</v>
      </c>
      <c r="PV418" s="28">
        <v>1560</v>
      </c>
      <c r="PW418" s="28">
        <v>0</v>
      </c>
    </row>
    <row r="419" s="28" customFormat="1" customHeight="1" spans="1:439">
      <c r="A419" s="847" t="s">
        <v>2306</v>
      </c>
      <c r="B419" s="343"/>
      <c r="C419" s="95" t="s">
        <v>2331</v>
      </c>
      <c r="D419" s="95" t="s">
        <v>2334</v>
      </c>
      <c r="E419" s="411"/>
      <c r="F419" s="290" t="s">
        <v>2370</v>
      </c>
      <c r="G419" s="112" t="s">
        <v>972</v>
      </c>
      <c r="H419" s="113" t="s">
        <v>973</v>
      </c>
      <c r="I419" s="99">
        <f t="shared" si="255"/>
        <v>0</v>
      </c>
      <c r="J419" s="100">
        <v>0</v>
      </c>
      <c r="K419" s="454">
        <v>0</v>
      </c>
      <c r="L419" s="150">
        <f t="shared" si="251"/>
        <v>0</v>
      </c>
      <c r="M419" s="151">
        <f t="shared" si="252"/>
        <v>0</v>
      </c>
      <c r="N419" s="455"/>
      <c r="O419" s="37"/>
      <c r="P419" s="36"/>
      <c r="Q419" s="33">
        <f t="shared" si="253"/>
        <v>0</v>
      </c>
      <c r="R419" s="34">
        <f t="shared" si="254"/>
        <v>0</v>
      </c>
      <c r="S419" s="346"/>
      <c r="T419" s="346"/>
      <c r="U419" s="346"/>
      <c r="V419" s="346"/>
      <c r="W419" s="346"/>
      <c r="X419" s="347"/>
      <c r="Y419" s="348"/>
      <c r="Z419" s="348"/>
      <c r="AA419" s="348"/>
      <c r="AB419" s="348"/>
      <c r="AC419" s="348"/>
      <c r="AD419" s="348"/>
      <c r="AE419" s="348"/>
      <c r="AF419" s="346"/>
      <c r="AG419" s="346"/>
      <c r="AH419" s="346"/>
      <c r="AI419" s="346"/>
      <c r="AJ419" s="346"/>
      <c r="AK419" s="346"/>
      <c r="AL419" s="346"/>
      <c r="AM419" s="346"/>
      <c r="AN419" s="346"/>
      <c r="AO419" s="346"/>
      <c r="AP419" s="346"/>
      <c r="AQ419" s="346"/>
      <c r="AR419" s="346"/>
      <c r="AS419" s="346"/>
      <c r="AT419" s="346"/>
      <c r="AU419" s="346"/>
      <c r="AV419" s="346"/>
      <c r="AW419" s="346"/>
      <c r="AX419" s="346"/>
      <c r="AY419" s="349"/>
      <c r="AZ419" s="48"/>
      <c r="BA419" s="48"/>
      <c r="BB419" s="48"/>
      <c r="BC419" s="48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354"/>
      <c r="BT419" s="354"/>
      <c r="BU419" s="354"/>
      <c r="BV419" s="354"/>
      <c r="BW419" s="354"/>
      <c r="BX419" s="354"/>
      <c r="BY419" s="354"/>
      <c r="BZ419" s="354"/>
      <c r="CA419" s="354"/>
      <c r="CB419" s="354"/>
      <c r="CC419" s="354"/>
      <c r="CD419" s="354"/>
      <c r="CE419" s="354"/>
      <c r="CF419" s="354"/>
      <c r="CG419" s="354"/>
      <c r="CH419" s="354"/>
      <c r="CI419" s="354"/>
      <c r="CJ419" s="354"/>
      <c r="CK419" s="354"/>
      <c r="CL419" s="354"/>
      <c r="CM419" s="354"/>
      <c r="CN419" s="354"/>
      <c r="CO419" s="354"/>
      <c r="CP419" s="358"/>
      <c r="CQ419" s="48"/>
      <c r="CR419" s="354"/>
      <c r="CS419" s="354"/>
      <c r="CT419" s="355"/>
      <c r="CU419" s="354"/>
      <c r="CV419" s="354"/>
      <c r="CW419" s="354"/>
      <c r="CX419" s="354"/>
      <c r="CY419" s="354"/>
      <c r="CZ419" s="354"/>
      <c r="DA419" s="356"/>
      <c r="DB419" s="354"/>
      <c r="DC419" s="354"/>
      <c r="DD419" s="354"/>
      <c r="DE419" s="354"/>
      <c r="DF419" s="354"/>
      <c r="DG419" s="354"/>
      <c r="DH419" s="354"/>
      <c r="DI419" s="354"/>
      <c r="DJ419" s="354"/>
      <c r="DK419" s="354"/>
      <c r="DL419" s="354"/>
      <c r="DM419" s="354"/>
      <c r="DN419" s="354"/>
      <c r="DO419" s="354"/>
      <c r="DP419" s="354"/>
      <c r="DQ419" s="354"/>
      <c r="DR419" s="354"/>
      <c r="DS419" s="354"/>
      <c r="DT419" s="354"/>
      <c r="DU419" s="354"/>
      <c r="DV419" s="354"/>
      <c r="DW419" s="354"/>
      <c r="DX419" s="354"/>
      <c r="DY419" s="354"/>
      <c r="DZ419" s="357"/>
      <c r="EA419" s="356"/>
      <c r="EB419" s="356"/>
      <c r="EC419" s="356"/>
      <c r="ED419" s="356"/>
      <c r="EE419" s="358"/>
      <c r="EF419" s="48"/>
      <c r="EG419" s="46"/>
      <c r="EH419" s="46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8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354"/>
      <c r="FR419" s="354"/>
      <c r="FS419" s="354"/>
      <c r="FT419" s="354"/>
      <c r="FU419" s="354"/>
      <c r="FV419" s="354"/>
      <c r="FW419" s="354"/>
      <c r="FX419" s="354"/>
      <c r="FY419" s="354"/>
      <c r="FZ419" s="354"/>
      <c r="GA419" s="354"/>
      <c r="GB419" s="354"/>
      <c r="GC419" s="354"/>
      <c r="GD419" s="354"/>
      <c r="GE419" s="354"/>
      <c r="GF419" s="354"/>
      <c r="GG419" s="354"/>
      <c r="GH419" s="354"/>
      <c r="GI419" s="354"/>
      <c r="GJ419" s="354"/>
      <c r="GK419" s="354"/>
      <c r="GL419" s="354"/>
      <c r="GM419" s="354"/>
      <c r="GN419" s="354"/>
      <c r="GO419" s="354"/>
      <c r="GP419" s="354"/>
      <c r="GQ419" s="354"/>
      <c r="GR419" s="354"/>
      <c r="GS419" s="354"/>
      <c r="GT419" s="354"/>
      <c r="GU419" s="354"/>
      <c r="GV419" s="354"/>
      <c r="GW419" s="354"/>
      <c r="GX419" s="354"/>
      <c r="GY419" s="354"/>
      <c r="GZ419" s="354"/>
      <c r="HA419" s="354"/>
      <c r="HB419" s="354"/>
      <c r="HC419" s="354"/>
      <c r="HD419" s="354"/>
      <c r="HE419" s="354"/>
      <c r="HF419" s="354"/>
      <c r="HG419" s="354"/>
      <c r="HH419" s="354"/>
      <c r="HI419" s="354"/>
      <c r="HJ419" s="354"/>
      <c r="HK419" s="354"/>
      <c r="HL419" s="354"/>
      <c r="HM419" s="354"/>
      <c r="HN419" s="354"/>
      <c r="HO419" s="354"/>
      <c r="HP419" s="354"/>
      <c r="HQ419" s="354"/>
      <c r="HR419" s="354"/>
      <c r="HS419" s="354"/>
      <c r="HT419" s="354"/>
      <c r="HU419" s="354"/>
      <c r="HV419" s="354"/>
      <c r="HW419" s="354"/>
      <c r="HX419" s="354"/>
      <c r="HY419" s="354"/>
      <c r="HZ419" s="354"/>
      <c r="IA419" s="354"/>
      <c r="IB419" s="354"/>
      <c r="IC419" s="354"/>
      <c r="ID419" s="354"/>
      <c r="IE419" s="354"/>
      <c r="IF419" s="354"/>
      <c r="IG419" s="354"/>
      <c r="IH419" s="354"/>
      <c r="II419" s="354"/>
      <c r="IJ419" s="354"/>
      <c r="IK419" s="354"/>
      <c r="IL419" s="354"/>
      <c r="IM419" s="354"/>
      <c r="IN419" s="354"/>
      <c r="IO419" s="354"/>
      <c r="IP419" s="354"/>
      <c r="IQ419" s="354"/>
      <c r="IR419" s="50"/>
      <c r="IS419" s="47"/>
      <c r="IT419" s="47"/>
      <c r="IU419" s="47"/>
      <c r="IV419" s="47"/>
      <c r="IW419" s="47"/>
      <c r="IX419" s="47"/>
      <c r="IY419" s="47"/>
      <c r="IZ419" s="47"/>
      <c r="JA419" s="47"/>
      <c r="JB419" s="47"/>
      <c r="JC419" s="47"/>
      <c r="JD419" s="47"/>
      <c r="JE419" s="47"/>
      <c r="JF419" s="47"/>
      <c r="JG419" s="47"/>
      <c r="JH419" s="47"/>
      <c r="JI419" s="47"/>
      <c r="JJ419" s="47"/>
      <c r="JK419" s="47"/>
      <c r="JL419" s="354"/>
      <c r="JM419" s="354"/>
      <c r="JN419" s="354"/>
      <c r="JO419" s="354"/>
      <c r="JP419" s="354"/>
      <c r="JQ419" s="354"/>
      <c r="JR419" s="354"/>
      <c r="JS419" s="354"/>
      <c r="JT419" s="354"/>
      <c r="JU419" s="354"/>
      <c r="JV419" s="354"/>
      <c r="JW419" s="354"/>
      <c r="JX419" s="354"/>
      <c r="JY419" s="354"/>
      <c r="JZ419" s="354"/>
      <c r="KA419" s="354"/>
      <c r="KB419" s="354"/>
      <c r="KC419" s="354"/>
      <c r="KD419" s="354"/>
      <c r="KE419" s="354"/>
      <c r="KF419" s="354"/>
      <c r="KG419" s="354"/>
      <c r="KH419" s="354"/>
      <c r="KI419" s="354"/>
      <c r="KJ419" s="354"/>
      <c r="KK419" s="354"/>
      <c r="KL419" s="354"/>
      <c r="KM419" s="354"/>
      <c r="KN419" s="354"/>
      <c r="KO419" s="354"/>
      <c r="KP419" s="354"/>
      <c r="KQ419" s="354"/>
      <c r="KR419" s="354"/>
      <c r="KS419" s="354"/>
      <c r="KT419" s="354"/>
      <c r="KU419" s="354"/>
      <c r="KV419" s="51"/>
      <c r="KW419" s="47"/>
      <c r="KX419" s="47"/>
      <c r="KY419" s="47"/>
      <c r="KZ419" s="47"/>
      <c r="LA419" s="47"/>
      <c r="LB419" s="47"/>
      <c r="LC419" s="47"/>
      <c r="LD419" s="361"/>
      <c r="LE419" s="361"/>
      <c r="LF419" s="361"/>
      <c r="LG419" s="361"/>
      <c r="LH419" s="361"/>
      <c r="LI419" s="361"/>
      <c r="LJ419" s="361"/>
      <c r="LK419" s="361"/>
      <c r="LL419" s="361"/>
      <c r="LM419" s="361"/>
      <c r="LN419" s="361"/>
      <c r="LO419" s="361"/>
      <c r="LP419" s="361"/>
      <c r="LQ419" s="354"/>
      <c r="LR419" s="354"/>
      <c r="LS419" s="354"/>
      <c r="LT419" s="354"/>
      <c r="LU419" s="354"/>
      <c r="LV419" s="354"/>
      <c r="LW419" s="51"/>
      <c r="LX419" s="354"/>
      <c r="LY419" s="354"/>
      <c r="LZ419" s="354"/>
      <c r="MA419" s="354"/>
      <c r="MB419" s="363"/>
      <c r="MC419" s="363"/>
      <c r="MD419" s="354"/>
      <c r="ME419" s="354"/>
      <c r="MF419" s="354"/>
      <c r="MG419" s="354"/>
      <c r="MH419" s="354"/>
      <c r="MI419" s="354"/>
      <c r="MJ419" s="354"/>
      <c r="MK419" s="354"/>
      <c r="ML419" s="354"/>
      <c r="MM419" s="354"/>
      <c r="MN419" s="354"/>
      <c r="MO419" s="354"/>
      <c r="MP419" s="354"/>
      <c r="MQ419" s="354"/>
      <c r="MR419" s="354"/>
      <c r="MS419" s="51"/>
      <c r="MT419" s="364">
        <f t="shared" si="256"/>
        <v>0</v>
      </c>
      <c r="MU419" s="365">
        <f t="shared" si="257"/>
        <v>0</v>
      </c>
      <c r="MV419" s="366">
        <f t="shared" si="258"/>
        <v>0</v>
      </c>
      <c r="MW419" s="365">
        <v>48</v>
      </c>
      <c r="MX419" s="365">
        <v>1316</v>
      </c>
      <c r="MY419" s="54"/>
      <c r="MZ419" s="708"/>
      <c r="NA419" s="708">
        <v>2.52</v>
      </c>
      <c r="NB419" s="709">
        <f t="shared" si="259"/>
        <v>0</v>
      </c>
      <c r="NC419" s="710"/>
      <c r="ND419" s="710">
        <v>14.92</v>
      </c>
      <c r="NE419" s="738">
        <f t="shared" si="286"/>
        <v>0.116323146173892</v>
      </c>
      <c r="NF419" s="739"/>
      <c r="NG419" s="739"/>
      <c r="NH419" s="739">
        <v>14.92</v>
      </c>
      <c r="NI419" s="740">
        <f t="shared" si="260"/>
        <v>0</v>
      </c>
      <c r="NJ419" s="738">
        <f t="shared" si="287"/>
        <v>0.116323146173892</v>
      </c>
      <c r="NK419" s="741"/>
      <c r="NL419" s="742">
        <v>44562</v>
      </c>
      <c r="NM419" s="739">
        <f ca="1" t="shared" si="262"/>
        <v>17.1666666666667</v>
      </c>
      <c r="NN419" s="739">
        <f ca="1" t="shared" si="263"/>
        <v>515</v>
      </c>
      <c r="NO419" s="739">
        <v>0</v>
      </c>
      <c r="NP419" s="739">
        <f t="shared" si="264"/>
        <v>0</v>
      </c>
      <c r="NQ419" s="761" t="e">
        <f t="shared" si="265"/>
        <v>#DIV/0!</v>
      </c>
      <c r="NR419" s="739" t="e">
        <f ca="1" t="shared" si="266"/>
        <v>#DIV/0!</v>
      </c>
      <c r="NS419" s="739">
        <f t="shared" si="267"/>
        <v>0</v>
      </c>
      <c r="NT419" s="739"/>
      <c r="NU419" s="739">
        <f ca="1" t="shared" si="268"/>
        <v>0</v>
      </c>
      <c r="NV419" s="769">
        <f ca="1" t="shared" si="269"/>
        <v>0</v>
      </c>
      <c r="NW419" s="769" t="e">
        <f ca="1" t="shared" si="270"/>
        <v>#DIV/0!</v>
      </c>
      <c r="NX419" s="739"/>
      <c r="NY419" s="739"/>
      <c r="NZ419" s="739"/>
      <c r="OA419" s="739"/>
      <c r="OB419" s="739"/>
      <c r="OC419" s="739"/>
      <c r="OD419" s="739"/>
      <c r="OE419" s="743">
        <f t="shared" si="271"/>
        <v>0</v>
      </c>
      <c r="OF419" s="743">
        <f t="shared" si="272"/>
        <v>0</v>
      </c>
      <c r="OG419" s="743">
        <f t="shared" si="273"/>
        <v>0</v>
      </c>
      <c r="OH419" s="743">
        <f t="shared" si="274"/>
        <v>0</v>
      </c>
      <c r="OI419" s="743">
        <f t="shared" si="275"/>
        <v>0</v>
      </c>
      <c r="OJ419" s="739">
        <f t="shared" si="276"/>
        <v>0</v>
      </c>
      <c r="OK419" s="739">
        <f t="shared" si="277"/>
        <v>0</v>
      </c>
      <c r="OL419" s="739">
        <f t="shared" si="278"/>
        <v>0</v>
      </c>
      <c r="OM419" s="739">
        <f t="shared" si="279"/>
        <v>0</v>
      </c>
      <c r="ON419" s="739">
        <f t="shared" si="280"/>
        <v>0</v>
      </c>
      <c r="OO419" s="739">
        <f t="shared" si="281"/>
        <v>0</v>
      </c>
      <c r="OP419" s="739"/>
      <c r="OQ419" s="739">
        <f t="shared" si="282"/>
        <v>0</v>
      </c>
      <c r="OR419" s="739">
        <f t="shared" si="283"/>
        <v>0</v>
      </c>
      <c r="OS419" s="739">
        <f t="shared" si="284"/>
        <v>0</v>
      </c>
      <c r="OT419" s="739">
        <f t="shared" si="285"/>
        <v>0</v>
      </c>
      <c r="OU419" s="739"/>
      <c r="OV419" s="739"/>
      <c r="OW419" s="739"/>
      <c r="OX419" s="739"/>
      <c r="OY419" s="739"/>
      <c r="OZ419" s="739"/>
      <c r="PA419" s="739"/>
      <c r="PB419" s="739"/>
      <c r="PC419" s="739"/>
      <c r="PD419" s="739"/>
      <c r="PE419" s="739"/>
      <c r="PF419" s="739"/>
      <c r="PG419" s="739"/>
      <c r="PI419" s="28">
        <v>0</v>
      </c>
      <c r="PJ419" s="28">
        <v>0</v>
      </c>
      <c r="PK419" s="28">
        <v>0</v>
      </c>
      <c r="PL419" s="28">
        <v>0</v>
      </c>
      <c r="PM419" s="28">
        <v>0</v>
      </c>
      <c r="PN419" s="28">
        <v>48</v>
      </c>
      <c r="PO419" s="28">
        <v>0</v>
      </c>
      <c r="PP419" s="28">
        <v>0</v>
      </c>
      <c r="PQ419" s="28">
        <v>0</v>
      </c>
      <c r="PR419" s="28">
        <v>0</v>
      </c>
      <c r="PS419" s="28">
        <v>0</v>
      </c>
      <c r="PT419" s="28">
        <v>0</v>
      </c>
      <c r="PU419" s="28">
        <v>0</v>
      </c>
      <c r="PV419" s="28">
        <v>48</v>
      </c>
      <c r="PW419" s="28">
        <v>0</v>
      </c>
    </row>
    <row r="420" s="28" customFormat="1" customHeight="1" spans="1:439">
      <c r="A420" s="847" t="s">
        <v>2306</v>
      </c>
      <c r="B420" s="343"/>
      <c r="C420" s="95" t="s">
        <v>2331</v>
      </c>
      <c r="D420" s="95" t="s">
        <v>2334</v>
      </c>
      <c r="E420" s="411"/>
      <c r="F420" s="290" t="s">
        <v>2371</v>
      </c>
      <c r="G420" s="112" t="s">
        <v>975</v>
      </c>
      <c r="H420" s="113" t="s">
        <v>976</v>
      </c>
      <c r="I420" s="99">
        <f t="shared" si="255"/>
        <v>0</v>
      </c>
      <c r="J420" s="100">
        <v>0</v>
      </c>
      <c r="K420" s="454">
        <v>0</v>
      </c>
      <c r="L420" s="150">
        <f t="shared" si="251"/>
        <v>0</v>
      </c>
      <c r="M420" s="151">
        <f t="shared" si="252"/>
        <v>0</v>
      </c>
      <c r="N420" s="455"/>
      <c r="O420" s="37"/>
      <c r="P420" s="36"/>
      <c r="Q420" s="33">
        <f t="shared" si="253"/>
        <v>0</v>
      </c>
      <c r="R420" s="34">
        <f t="shared" si="254"/>
        <v>0</v>
      </c>
      <c r="S420" s="346"/>
      <c r="T420" s="346"/>
      <c r="U420" s="346"/>
      <c r="V420" s="346"/>
      <c r="W420" s="346"/>
      <c r="X420" s="347"/>
      <c r="Y420" s="348"/>
      <c r="Z420" s="348"/>
      <c r="AA420" s="348"/>
      <c r="AB420" s="348"/>
      <c r="AC420" s="348"/>
      <c r="AD420" s="348"/>
      <c r="AE420" s="348"/>
      <c r="AF420" s="346"/>
      <c r="AG420" s="346"/>
      <c r="AH420" s="346"/>
      <c r="AI420" s="346"/>
      <c r="AJ420" s="346"/>
      <c r="AK420" s="346"/>
      <c r="AL420" s="346"/>
      <c r="AM420" s="346"/>
      <c r="AN420" s="346"/>
      <c r="AO420" s="346"/>
      <c r="AP420" s="346"/>
      <c r="AQ420" s="346"/>
      <c r="AR420" s="346"/>
      <c r="AS420" s="346"/>
      <c r="AT420" s="346"/>
      <c r="AU420" s="346"/>
      <c r="AV420" s="346"/>
      <c r="AW420" s="346"/>
      <c r="AX420" s="346"/>
      <c r="AY420" s="349"/>
      <c r="AZ420" s="48"/>
      <c r="BA420" s="48"/>
      <c r="BB420" s="48"/>
      <c r="BC420" s="48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354"/>
      <c r="BT420" s="354"/>
      <c r="BU420" s="354"/>
      <c r="BV420" s="354"/>
      <c r="BW420" s="354"/>
      <c r="BX420" s="354"/>
      <c r="BY420" s="354"/>
      <c r="BZ420" s="354"/>
      <c r="CA420" s="354"/>
      <c r="CB420" s="354"/>
      <c r="CC420" s="354"/>
      <c r="CD420" s="354"/>
      <c r="CE420" s="354"/>
      <c r="CF420" s="354"/>
      <c r="CG420" s="354"/>
      <c r="CH420" s="354"/>
      <c r="CI420" s="354"/>
      <c r="CJ420" s="354"/>
      <c r="CK420" s="354"/>
      <c r="CL420" s="354"/>
      <c r="CM420" s="354"/>
      <c r="CN420" s="354"/>
      <c r="CO420" s="354"/>
      <c r="CP420" s="358"/>
      <c r="CQ420" s="48"/>
      <c r="CR420" s="354"/>
      <c r="CS420" s="354"/>
      <c r="CT420" s="355"/>
      <c r="CU420" s="354"/>
      <c r="CV420" s="354"/>
      <c r="CW420" s="354"/>
      <c r="CX420" s="354"/>
      <c r="CY420" s="354"/>
      <c r="CZ420" s="354"/>
      <c r="DA420" s="356"/>
      <c r="DB420" s="354"/>
      <c r="DC420" s="354"/>
      <c r="DD420" s="354"/>
      <c r="DE420" s="354"/>
      <c r="DF420" s="354"/>
      <c r="DG420" s="354"/>
      <c r="DH420" s="354"/>
      <c r="DI420" s="354"/>
      <c r="DJ420" s="354"/>
      <c r="DK420" s="354"/>
      <c r="DL420" s="354"/>
      <c r="DM420" s="354"/>
      <c r="DN420" s="354"/>
      <c r="DO420" s="354"/>
      <c r="DP420" s="354"/>
      <c r="DQ420" s="354"/>
      <c r="DR420" s="354"/>
      <c r="DS420" s="354"/>
      <c r="DT420" s="354"/>
      <c r="DU420" s="354"/>
      <c r="DV420" s="354"/>
      <c r="DW420" s="354"/>
      <c r="DX420" s="354"/>
      <c r="DY420" s="354"/>
      <c r="DZ420" s="357"/>
      <c r="EA420" s="356"/>
      <c r="EB420" s="356"/>
      <c r="EC420" s="356"/>
      <c r="ED420" s="356"/>
      <c r="EE420" s="358"/>
      <c r="EF420" s="48"/>
      <c r="EG420" s="46"/>
      <c r="EH420" s="46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8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354"/>
      <c r="FR420" s="354"/>
      <c r="FS420" s="354"/>
      <c r="FT420" s="354"/>
      <c r="FU420" s="354"/>
      <c r="FV420" s="354"/>
      <c r="FW420" s="354"/>
      <c r="FX420" s="354"/>
      <c r="FY420" s="354"/>
      <c r="FZ420" s="354"/>
      <c r="GA420" s="354"/>
      <c r="GB420" s="354"/>
      <c r="GC420" s="354"/>
      <c r="GD420" s="354"/>
      <c r="GE420" s="354"/>
      <c r="GF420" s="354"/>
      <c r="GG420" s="354"/>
      <c r="GH420" s="354"/>
      <c r="GI420" s="354"/>
      <c r="GJ420" s="354"/>
      <c r="GK420" s="354"/>
      <c r="GL420" s="354"/>
      <c r="GM420" s="354"/>
      <c r="GN420" s="354"/>
      <c r="GO420" s="354"/>
      <c r="GP420" s="354"/>
      <c r="GQ420" s="354"/>
      <c r="GR420" s="354"/>
      <c r="GS420" s="354"/>
      <c r="GT420" s="354"/>
      <c r="GU420" s="354"/>
      <c r="GV420" s="354"/>
      <c r="GW420" s="354"/>
      <c r="GX420" s="354"/>
      <c r="GY420" s="354"/>
      <c r="GZ420" s="354"/>
      <c r="HA420" s="354"/>
      <c r="HB420" s="354"/>
      <c r="HC420" s="354"/>
      <c r="HD420" s="354"/>
      <c r="HE420" s="354"/>
      <c r="HF420" s="354"/>
      <c r="HG420" s="354"/>
      <c r="HH420" s="354"/>
      <c r="HI420" s="354"/>
      <c r="HJ420" s="354"/>
      <c r="HK420" s="354"/>
      <c r="HL420" s="354"/>
      <c r="HM420" s="354"/>
      <c r="HN420" s="354"/>
      <c r="HO420" s="354"/>
      <c r="HP420" s="354"/>
      <c r="HQ420" s="354"/>
      <c r="HR420" s="354"/>
      <c r="HS420" s="354"/>
      <c r="HT420" s="354"/>
      <c r="HU420" s="354"/>
      <c r="HV420" s="354"/>
      <c r="HW420" s="354"/>
      <c r="HX420" s="354"/>
      <c r="HY420" s="354"/>
      <c r="HZ420" s="354"/>
      <c r="IA420" s="354"/>
      <c r="IB420" s="354"/>
      <c r="IC420" s="354"/>
      <c r="ID420" s="354"/>
      <c r="IE420" s="354"/>
      <c r="IF420" s="354"/>
      <c r="IG420" s="354"/>
      <c r="IH420" s="354"/>
      <c r="II420" s="354"/>
      <c r="IJ420" s="354"/>
      <c r="IK420" s="354"/>
      <c r="IL420" s="354"/>
      <c r="IM420" s="354"/>
      <c r="IN420" s="354"/>
      <c r="IO420" s="354"/>
      <c r="IP420" s="354"/>
      <c r="IQ420" s="354"/>
      <c r="IR420" s="50"/>
      <c r="IS420" s="47"/>
      <c r="IT420" s="47"/>
      <c r="IU420" s="47"/>
      <c r="IV420" s="47"/>
      <c r="IW420" s="47"/>
      <c r="IX420" s="47"/>
      <c r="IY420" s="47"/>
      <c r="IZ420" s="47"/>
      <c r="JA420" s="47"/>
      <c r="JB420" s="47"/>
      <c r="JC420" s="47"/>
      <c r="JD420" s="47"/>
      <c r="JE420" s="47"/>
      <c r="JF420" s="47"/>
      <c r="JG420" s="47"/>
      <c r="JH420" s="47"/>
      <c r="JI420" s="47"/>
      <c r="JJ420" s="47"/>
      <c r="JK420" s="47"/>
      <c r="JL420" s="354"/>
      <c r="JM420" s="354"/>
      <c r="JN420" s="354"/>
      <c r="JO420" s="354"/>
      <c r="JP420" s="354"/>
      <c r="JQ420" s="354"/>
      <c r="JR420" s="354"/>
      <c r="JS420" s="354"/>
      <c r="JT420" s="354"/>
      <c r="JU420" s="354"/>
      <c r="JV420" s="354"/>
      <c r="JW420" s="354"/>
      <c r="JX420" s="354"/>
      <c r="JY420" s="354"/>
      <c r="JZ420" s="354"/>
      <c r="KA420" s="354"/>
      <c r="KB420" s="354"/>
      <c r="KC420" s="354"/>
      <c r="KD420" s="354"/>
      <c r="KE420" s="354"/>
      <c r="KF420" s="354"/>
      <c r="KG420" s="354"/>
      <c r="KH420" s="354"/>
      <c r="KI420" s="354"/>
      <c r="KJ420" s="354"/>
      <c r="KK420" s="354"/>
      <c r="KL420" s="354"/>
      <c r="KM420" s="354"/>
      <c r="KN420" s="354"/>
      <c r="KO420" s="354"/>
      <c r="KP420" s="354"/>
      <c r="KQ420" s="354"/>
      <c r="KR420" s="354"/>
      <c r="KS420" s="354"/>
      <c r="KT420" s="354"/>
      <c r="KU420" s="354"/>
      <c r="KV420" s="51"/>
      <c r="KW420" s="47"/>
      <c r="KX420" s="47"/>
      <c r="KY420" s="47"/>
      <c r="KZ420" s="47"/>
      <c r="LA420" s="47"/>
      <c r="LB420" s="47"/>
      <c r="LC420" s="47"/>
      <c r="LD420" s="361"/>
      <c r="LE420" s="361"/>
      <c r="LF420" s="361"/>
      <c r="LG420" s="361"/>
      <c r="LH420" s="361"/>
      <c r="LI420" s="361"/>
      <c r="LJ420" s="361"/>
      <c r="LK420" s="361"/>
      <c r="LL420" s="361"/>
      <c r="LM420" s="361"/>
      <c r="LN420" s="361"/>
      <c r="LO420" s="361"/>
      <c r="LP420" s="361"/>
      <c r="LQ420" s="354"/>
      <c r="LR420" s="354"/>
      <c r="LS420" s="354"/>
      <c r="LT420" s="354"/>
      <c r="LU420" s="354"/>
      <c r="LV420" s="354"/>
      <c r="LW420" s="51"/>
      <c r="LX420" s="354"/>
      <c r="LY420" s="354"/>
      <c r="LZ420" s="354"/>
      <c r="MA420" s="354"/>
      <c r="MB420" s="363"/>
      <c r="MC420" s="363"/>
      <c r="MD420" s="354"/>
      <c r="ME420" s="354"/>
      <c r="MF420" s="354"/>
      <c r="MG420" s="354"/>
      <c r="MH420" s="354"/>
      <c r="MI420" s="354"/>
      <c r="MJ420" s="354"/>
      <c r="MK420" s="354"/>
      <c r="ML420" s="354"/>
      <c r="MM420" s="354"/>
      <c r="MN420" s="354"/>
      <c r="MO420" s="354"/>
      <c r="MP420" s="354"/>
      <c r="MQ420" s="354"/>
      <c r="MR420" s="354"/>
      <c r="MS420" s="51"/>
      <c r="MT420" s="364">
        <f t="shared" si="256"/>
        <v>0</v>
      </c>
      <c r="MU420" s="365">
        <f t="shared" si="257"/>
        <v>0</v>
      </c>
      <c r="MV420" s="366">
        <f t="shared" si="258"/>
        <v>0</v>
      </c>
      <c r="MW420" s="365">
        <v>0</v>
      </c>
      <c r="MX420" s="365">
        <v>0</v>
      </c>
      <c r="MY420" s="54"/>
      <c r="MZ420" s="708"/>
      <c r="NA420" s="708">
        <v>5.04</v>
      </c>
      <c r="NB420" s="709">
        <f t="shared" si="259"/>
        <v>0</v>
      </c>
      <c r="NC420" s="710"/>
      <c r="ND420" s="710">
        <v>28.32</v>
      </c>
      <c r="NE420" s="738">
        <f t="shared" si="286"/>
        <v>0.161336176261549</v>
      </c>
      <c r="NF420" s="739"/>
      <c r="NG420" s="739"/>
      <c r="NH420" s="739">
        <v>28.32</v>
      </c>
      <c r="NI420" s="740">
        <f t="shared" si="260"/>
        <v>0</v>
      </c>
      <c r="NJ420" s="738">
        <f t="shared" si="287"/>
        <v>0.161336176261549</v>
      </c>
      <c r="NK420" s="741"/>
      <c r="NL420" s="742">
        <v>44562</v>
      </c>
      <c r="NM420" s="739">
        <f ca="1" t="shared" si="262"/>
        <v>17.1666666666667</v>
      </c>
      <c r="NN420" s="739">
        <f ca="1" t="shared" si="263"/>
        <v>515</v>
      </c>
      <c r="NO420" s="739">
        <v>0</v>
      </c>
      <c r="NP420" s="739">
        <f t="shared" si="264"/>
        <v>0</v>
      </c>
      <c r="NQ420" s="761" t="e">
        <f t="shared" si="265"/>
        <v>#DIV/0!</v>
      </c>
      <c r="NR420" s="739" t="e">
        <f ca="1" t="shared" si="266"/>
        <v>#DIV/0!</v>
      </c>
      <c r="NS420" s="739">
        <f t="shared" si="267"/>
        <v>0</v>
      </c>
      <c r="NT420" s="739"/>
      <c r="NU420" s="739">
        <f ca="1" t="shared" si="268"/>
        <v>0</v>
      </c>
      <c r="NV420" s="769">
        <f ca="1" t="shared" si="269"/>
        <v>0</v>
      </c>
      <c r="NW420" s="769" t="e">
        <f ca="1" t="shared" si="270"/>
        <v>#DIV/0!</v>
      </c>
      <c r="NX420" s="739"/>
      <c r="NY420" s="739"/>
      <c r="NZ420" s="739"/>
      <c r="OA420" s="739"/>
      <c r="OB420" s="739"/>
      <c r="OC420" s="739"/>
      <c r="OD420" s="739"/>
      <c r="OE420" s="743">
        <f t="shared" si="271"/>
        <v>0</v>
      </c>
      <c r="OF420" s="743">
        <f t="shared" si="272"/>
        <v>0</v>
      </c>
      <c r="OG420" s="743">
        <f t="shared" si="273"/>
        <v>0</v>
      </c>
      <c r="OH420" s="743">
        <f t="shared" si="274"/>
        <v>0</v>
      </c>
      <c r="OI420" s="743">
        <f t="shared" si="275"/>
        <v>0</v>
      </c>
      <c r="OJ420" s="739">
        <f t="shared" si="276"/>
        <v>0</v>
      </c>
      <c r="OK420" s="739">
        <f t="shared" si="277"/>
        <v>0</v>
      </c>
      <c r="OL420" s="739">
        <f t="shared" si="278"/>
        <v>0</v>
      </c>
      <c r="OM420" s="739">
        <f t="shared" si="279"/>
        <v>0</v>
      </c>
      <c r="ON420" s="739">
        <f t="shared" si="280"/>
        <v>0</v>
      </c>
      <c r="OO420" s="739">
        <f t="shared" si="281"/>
        <v>0</v>
      </c>
      <c r="OP420" s="739"/>
      <c r="OQ420" s="739">
        <f t="shared" si="282"/>
        <v>0</v>
      </c>
      <c r="OR420" s="739">
        <f t="shared" si="283"/>
        <v>0</v>
      </c>
      <c r="OS420" s="739">
        <f t="shared" si="284"/>
        <v>0</v>
      </c>
      <c r="OT420" s="739">
        <f t="shared" si="285"/>
        <v>0</v>
      </c>
      <c r="OU420" s="739"/>
      <c r="OV420" s="739"/>
      <c r="OW420" s="739"/>
      <c r="OX420" s="739"/>
      <c r="OY420" s="739"/>
      <c r="OZ420" s="739"/>
      <c r="PA420" s="739"/>
      <c r="PB420" s="739"/>
      <c r="PC420" s="739"/>
      <c r="PD420" s="739"/>
      <c r="PE420" s="739"/>
      <c r="PF420" s="739"/>
      <c r="PG420" s="739"/>
      <c r="PI420" s="28">
        <v>0</v>
      </c>
      <c r="PJ420" s="28">
        <v>0</v>
      </c>
      <c r="PK420" s="28">
        <v>0</v>
      </c>
      <c r="PL420" s="28">
        <v>0</v>
      </c>
      <c r="PM420" s="28">
        <v>0</v>
      </c>
      <c r="PN420" s="28">
        <v>0</v>
      </c>
      <c r="PO420" s="28">
        <v>0</v>
      </c>
      <c r="PP420" s="28">
        <v>0</v>
      </c>
      <c r="PQ420" s="28">
        <v>0</v>
      </c>
      <c r="PR420" s="28">
        <v>0</v>
      </c>
      <c r="PS420" s="28">
        <v>0</v>
      </c>
      <c r="PT420" s="28">
        <v>0</v>
      </c>
      <c r="PU420" s="28">
        <v>0</v>
      </c>
      <c r="PV420" s="28">
        <v>0</v>
      </c>
      <c r="PW420" s="28">
        <v>0</v>
      </c>
    </row>
    <row r="421" s="28" customFormat="1" customHeight="1" spans="1:439">
      <c r="A421" s="847" t="s">
        <v>2306</v>
      </c>
      <c r="B421" s="343"/>
      <c r="C421" s="95" t="s">
        <v>2331</v>
      </c>
      <c r="D421" s="95" t="s">
        <v>2334</v>
      </c>
      <c r="E421" s="411"/>
      <c r="F421" s="290" t="s">
        <v>2372</v>
      </c>
      <c r="G421" s="112" t="s">
        <v>978</v>
      </c>
      <c r="H421" s="113" t="s">
        <v>979</v>
      </c>
      <c r="I421" s="99">
        <f t="shared" si="255"/>
        <v>0</v>
      </c>
      <c r="J421" s="100">
        <v>0</v>
      </c>
      <c r="K421" s="454">
        <v>0</v>
      </c>
      <c r="L421" s="150">
        <f t="shared" si="251"/>
        <v>0</v>
      </c>
      <c r="M421" s="151">
        <f t="shared" si="252"/>
        <v>0</v>
      </c>
      <c r="N421" s="455"/>
      <c r="O421" s="37"/>
      <c r="P421" s="36"/>
      <c r="Q421" s="33">
        <f t="shared" si="253"/>
        <v>0</v>
      </c>
      <c r="R421" s="34">
        <f t="shared" si="254"/>
        <v>0</v>
      </c>
      <c r="S421" s="346"/>
      <c r="T421" s="346"/>
      <c r="U421" s="346"/>
      <c r="V421" s="346"/>
      <c r="W421" s="346"/>
      <c r="X421" s="347"/>
      <c r="Y421" s="348"/>
      <c r="Z421" s="348"/>
      <c r="AA421" s="348"/>
      <c r="AB421" s="348"/>
      <c r="AC421" s="348"/>
      <c r="AD421" s="348"/>
      <c r="AE421" s="348"/>
      <c r="AF421" s="346"/>
      <c r="AG421" s="346"/>
      <c r="AH421" s="346"/>
      <c r="AI421" s="346"/>
      <c r="AJ421" s="346"/>
      <c r="AK421" s="346"/>
      <c r="AL421" s="346"/>
      <c r="AM421" s="346"/>
      <c r="AN421" s="346"/>
      <c r="AO421" s="346"/>
      <c r="AP421" s="346"/>
      <c r="AQ421" s="346"/>
      <c r="AR421" s="346"/>
      <c r="AS421" s="346"/>
      <c r="AT421" s="346"/>
      <c r="AU421" s="346"/>
      <c r="AV421" s="346"/>
      <c r="AW421" s="346"/>
      <c r="AX421" s="346"/>
      <c r="AY421" s="349"/>
      <c r="AZ421" s="48"/>
      <c r="BA421" s="48"/>
      <c r="BB421" s="48"/>
      <c r="BC421" s="48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354"/>
      <c r="BT421" s="354"/>
      <c r="BU421" s="354"/>
      <c r="BV421" s="354"/>
      <c r="BW421" s="354"/>
      <c r="BX421" s="354"/>
      <c r="BY421" s="354"/>
      <c r="BZ421" s="354"/>
      <c r="CA421" s="354"/>
      <c r="CB421" s="354"/>
      <c r="CC421" s="354"/>
      <c r="CD421" s="354"/>
      <c r="CE421" s="354"/>
      <c r="CF421" s="354"/>
      <c r="CG421" s="354"/>
      <c r="CH421" s="354"/>
      <c r="CI421" s="354"/>
      <c r="CJ421" s="354"/>
      <c r="CK421" s="354"/>
      <c r="CL421" s="354"/>
      <c r="CM421" s="354"/>
      <c r="CN421" s="354"/>
      <c r="CO421" s="354"/>
      <c r="CP421" s="358"/>
      <c r="CQ421" s="48"/>
      <c r="CR421" s="354"/>
      <c r="CS421" s="354"/>
      <c r="CT421" s="355"/>
      <c r="CU421" s="354"/>
      <c r="CV421" s="354"/>
      <c r="CW421" s="354"/>
      <c r="CX421" s="354"/>
      <c r="CY421" s="354"/>
      <c r="CZ421" s="354"/>
      <c r="DA421" s="356"/>
      <c r="DB421" s="354"/>
      <c r="DC421" s="354"/>
      <c r="DD421" s="354"/>
      <c r="DE421" s="354"/>
      <c r="DF421" s="354"/>
      <c r="DG421" s="354"/>
      <c r="DH421" s="354"/>
      <c r="DI421" s="354"/>
      <c r="DJ421" s="354"/>
      <c r="DK421" s="354"/>
      <c r="DL421" s="354"/>
      <c r="DM421" s="354"/>
      <c r="DN421" s="354"/>
      <c r="DO421" s="354"/>
      <c r="DP421" s="354"/>
      <c r="DQ421" s="354"/>
      <c r="DR421" s="354"/>
      <c r="DS421" s="354"/>
      <c r="DT421" s="354"/>
      <c r="DU421" s="354"/>
      <c r="DV421" s="354"/>
      <c r="DW421" s="354"/>
      <c r="DX421" s="354"/>
      <c r="DY421" s="354"/>
      <c r="DZ421" s="357"/>
      <c r="EA421" s="356"/>
      <c r="EB421" s="356"/>
      <c r="EC421" s="356"/>
      <c r="ED421" s="356"/>
      <c r="EE421" s="358"/>
      <c r="EF421" s="48"/>
      <c r="EG421" s="46"/>
      <c r="EH421" s="46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8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354"/>
      <c r="FR421" s="354"/>
      <c r="FS421" s="354"/>
      <c r="FT421" s="354"/>
      <c r="FU421" s="354"/>
      <c r="FV421" s="354"/>
      <c r="FW421" s="354"/>
      <c r="FX421" s="354"/>
      <c r="FY421" s="354"/>
      <c r="FZ421" s="354"/>
      <c r="GA421" s="354"/>
      <c r="GB421" s="354"/>
      <c r="GC421" s="354"/>
      <c r="GD421" s="354"/>
      <c r="GE421" s="354"/>
      <c r="GF421" s="354"/>
      <c r="GG421" s="354"/>
      <c r="GH421" s="354"/>
      <c r="GI421" s="354"/>
      <c r="GJ421" s="354"/>
      <c r="GK421" s="354"/>
      <c r="GL421" s="354"/>
      <c r="GM421" s="354"/>
      <c r="GN421" s="354"/>
      <c r="GO421" s="354"/>
      <c r="GP421" s="354"/>
      <c r="GQ421" s="354"/>
      <c r="GR421" s="354"/>
      <c r="GS421" s="354"/>
      <c r="GT421" s="354"/>
      <c r="GU421" s="354"/>
      <c r="GV421" s="354"/>
      <c r="GW421" s="354"/>
      <c r="GX421" s="354"/>
      <c r="GY421" s="354"/>
      <c r="GZ421" s="354"/>
      <c r="HA421" s="354"/>
      <c r="HB421" s="354"/>
      <c r="HC421" s="354"/>
      <c r="HD421" s="354"/>
      <c r="HE421" s="354"/>
      <c r="HF421" s="354"/>
      <c r="HG421" s="354"/>
      <c r="HH421" s="354"/>
      <c r="HI421" s="354"/>
      <c r="HJ421" s="354"/>
      <c r="HK421" s="354"/>
      <c r="HL421" s="354"/>
      <c r="HM421" s="354"/>
      <c r="HN421" s="354"/>
      <c r="HO421" s="354"/>
      <c r="HP421" s="354"/>
      <c r="HQ421" s="354"/>
      <c r="HR421" s="354"/>
      <c r="HS421" s="354"/>
      <c r="HT421" s="354"/>
      <c r="HU421" s="354"/>
      <c r="HV421" s="354"/>
      <c r="HW421" s="354"/>
      <c r="HX421" s="354"/>
      <c r="HY421" s="354"/>
      <c r="HZ421" s="354"/>
      <c r="IA421" s="354"/>
      <c r="IB421" s="354"/>
      <c r="IC421" s="354"/>
      <c r="ID421" s="354"/>
      <c r="IE421" s="354"/>
      <c r="IF421" s="354"/>
      <c r="IG421" s="354"/>
      <c r="IH421" s="354"/>
      <c r="II421" s="354"/>
      <c r="IJ421" s="354"/>
      <c r="IK421" s="354"/>
      <c r="IL421" s="354"/>
      <c r="IM421" s="354"/>
      <c r="IN421" s="354"/>
      <c r="IO421" s="354"/>
      <c r="IP421" s="354"/>
      <c r="IQ421" s="354"/>
      <c r="IR421" s="50"/>
      <c r="IS421" s="47"/>
      <c r="IT421" s="47"/>
      <c r="IU421" s="47"/>
      <c r="IV421" s="47"/>
      <c r="IW421" s="47"/>
      <c r="IX421" s="47"/>
      <c r="IY421" s="47"/>
      <c r="IZ421" s="47"/>
      <c r="JA421" s="47"/>
      <c r="JB421" s="47"/>
      <c r="JC421" s="47"/>
      <c r="JD421" s="47"/>
      <c r="JE421" s="47"/>
      <c r="JF421" s="47"/>
      <c r="JG421" s="47"/>
      <c r="JH421" s="47"/>
      <c r="JI421" s="47"/>
      <c r="JJ421" s="47"/>
      <c r="JK421" s="47"/>
      <c r="JL421" s="354"/>
      <c r="JM421" s="354"/>
      <c r="JN421" s="354"/>
      <c r="JO421" s="354"/>
      <c r="JP421" s="354"/>
      <c r="JQ421" s="354"/>
      <c r="JR421" s="354"/>
      <c r="JS421" s="354"/>
      <c r="JT421" s="354"/>
      <c r="JU421" s="354"/>
      <c r="JV421" s="354"/>
      <c r="JW421" s="354"/>
      <c r="JX421" s="354"/>
      <c r="JY421" s="354"/>
      <c r="JZ421" s="354"/>
      <c r="KA421" s="354"/>
      <c r="KB421" s="354"/>
      <c r="KC421" s="354"/>
      <c r="KD421" s="354"/>
      <c r="KE421" s="354"/>
      <c r="KF421" s="354"/>
      <c r="KG421" s="354"/>
      <c r="KH421" s="354"/>
      <c r="KI421" s="354"/>
      <c r="KJ421" s="354"/>
      <c r="KK421" s="354"/>
      <c r="KL421" s="354"/>
      <c r="KM421" s="354"/>
      <c r="KN421" s="354"/>
      <c r="KO421" s="354"/>
      <c r="KP421" s="354"/>
      <c r="KQ421" s="354"/>
      <c r="KR421" s="354"/>
      <c r="KS421" s="354"/>
      <c r="KT421" s="354"/>
      <c r="KU421" s="354"/>
      <c r="KV421" s="51"/>
      <c r="KW421" s="47"/>
      <c r="KX421" s="47"/>
      <c r="KY421" s="47"/>
      <c r="KZ421" s="47"/>
      <c r="LA421" s="47"/>
      <c r="LB421" s="47"/>
      <c r="LC421" s="47"/>
      <c r="LD421" s="361"/>
      <c r="LE421" s="361"/>
      <c r="LF421" s="361"/>
      <c r="LG421" s="361"/>
      <c r="LH421" s="361"/>
      <c r="LI421" s="361"/>
      <c r="LJ421" s="361"/>
      <c r="LK421" s="361"/>
      <c r="LL421" s="361"/>
      <c r="LM421" s="361"/>
      <c r="LN421" s="361"/>
      <c r="LO421" s="361"/>
      <c r="LP421" s="361"/>
      <c r="LQ421" s="354"/>
      <c r="LR421" s="354"/>
      <c r="LS421" s="354"/>
      <c r="LT421" s="354"/>
      <c r="LU421" s="354"/>
      <c r="LV421" s="354"/>
      <c r="LW421" s="51"/>
      <c r="LX421" s="354"/>
      <c r="LY421" s="354"/>
      <c r="LZ421" s="354"/>
      <c r="MA421" s="354"/>
      <c r="MB421" s="363"/>
      <c r="MC421" s="363"/>
      <c r="MD421" s="354"/>
      <c r="ME421" s="354"/>
      <c r="MF421" s="354"/>
      <c r="MG421" s="354"/>
      <c r="MH421" s="354"/>
      <c r="MI421" s="354"/>
      <c r="MJ421" s="354"/>
      <c r="MK421" s="354"/>
      <c r="ML421" s="354"/>
      <c r="MM421" s="354"/>
      <c r="MN421" s="354"/>
      <c r="MO421" s="354"/>
      <c r="MP421" s="354"/>
      <c r="MQ421" s="354"/>
      <c r="MR421" s="354"/>
      <c r="MS421" s="51"/>
      <c r="MT421" s="364">
        <f t="shared" si="256"/>
        <v>0</v>
      </c>
      <c r="MU421" s="365">
        <f t="shared" si="257"/>
        <v>0</v>
      </c>
      <c r="MV421" s="366">
        <f t="shared" si="258"/>
        <v>0</v>
      </c>
      <c r="MW421" s="365">
        <v>0</v>
      </c>
      <c r="MX421" s="365">
        <v>0</v>
      </c>
      <c r="MY421" s="54"/>
      <c r="MZ421" s="708"/>
      <c r="NA421" s="708">
        <v>5.04</v>
      </c>
      <c r="NB421" s="709">
        <f t="shared" si="259"/>
        <v>0</v>
      </c>
      <c r="NC421" s="710"/>
      <c r="ND421" s="710">
        <v>23.69</v>
      </c>
      <c r="NE421" s="738">
        <f t="shared" si="286"/>
        <v>0.298448235015399</v>
      </c>
      <c r="NF421" s="739"/>
      <c r="NG421" s="739"/>
      <c r="NH421" s="739">
        <v>23.69</v>
      </c>
      <c r="NI421" s="740">
        <f t="shared" si="260"/>
        <v>0</v>
      </c>
      <c r="NJ421" s="738">
        <f t="shared" si="287"/>
        <v>0.298448235015399</v>
      </c>
      <c r="NK421" s="741"/>
      <c r="NL421" s="742">
        <v>44562</v>
      </c>
      <c r="NM421" s="739">
        <f ca="1" t="shared" si="262"/>
        <v>17.1666666666667</v>
      </c>
      <c r="NN421" s="739">
        <f ca="1" t="shared" si="263"/>
        <v>515</v>
      </c>
      <c r="NO421" s="739">
        <v>0</v>
      </c>
      <c r="NP421" s="739">
        <f t="shared" si="264"/>
        <v>0</v>
      </c>
      <c r="NQ421" s="761" t="e">
        <f t="shared" si="265"/>
        <v>#DIV/0!</v>
      </c>
      <c r="NR421" s="739" t="e">
        <f ca="1" t="shared" si="266"/>
        <v>#DIV/0!</v>
      </c>
      <c r="NS421" s="739">
        <f t="shared" si="267"/>
        <v>0</v>
      </c>
      <c r="NT421" s="739"/>
      <c r="NU421" s="739">
        <f ca="1" t="shared" si="268"/>
        <v>0</v>
      </c>
      <c r="NV421" s="769">
        <f ca="1" t="shared" si="269"/>
        <v>0</v>
      </c>
      <c r="NW421" s="769" t="e">
        <f ca="1" t="shared" si="270"/>
        <v>#DIV/0!</v>
      </c>
      <c r="NX421" s="739"/>
      <c r="NY421" s="739"/>
      <c r="NZ421" s="739"/>
      <c r="OA421" s="739"/>
      <c r="OB421" s="739"/>
      <c r="OC421" s="739"/>
      <c r="OD421" s="739"/>
      <c r="OE421" s="743">
        <f t="shared" si="271"/>
        <v>0</v>
      </c>
      <c r="OF421" s="743">
        <f t="shared" si="272"/>
        <v>0</v>
      </c>
      <c r="OG421" s="743">
        <f t="shared" si="273"/>
        <v>0</v>
      </c>
      <c r="OH421" s="743">
        <f t="shared" si="274"/>
        <v>0</v>
      </c>
      <c r="OI421" s="743">
        <f t="shared" si="275"/>
        <v>0</v>
      </c>
      <c r="OJ421" s="739">
        <f t="shared" si="276"/>
        <v>0</v>
      </c>
      <c r="OK421" s="739">
        <f t="shared" si="277"/>
        <v>0</v>
      </c>
      <c r="OL421" s="739">
        <f t="shared" si="278"/>
        <v>0</v>
      </c>
      <c r="OM421" s="739">
        <f t="shared" si="279"/>
        <v>0</v>
      </c>
      <c r="ON421" s="739">
        <f t="shared" si="280"/>
        <v>0</v>
      </c>
      <c r="OO421" s="739">
        <f t="shared" si="281"/>
        <v>0</v>
      </c>
      <c r="OP421" s="739"/>
      <c r="OQ421" s="739">
        <f t="shared" si="282"/>
        <v>0</v>
      </c>
      <c r="OR421" s="739">
        <f t="shared" si="283"/>
        <v>0</v>
      </c>
      <c r="OS421" s="739">
        <f t="shared" si="284"/>
        <v>0</v>
      </c>
      <c r="OT421" s="739">
        <f t="shared" si="285"/>
        <v>0</v>
      </c>
      <c r="OU421" s="739"/>
      <c r="OV421" s="739"/>
      <c r="OW421" s="739"/>
      <c r="OX421" s="739"/>
      <c r="OY421" s="739"/>
      <c r="OZ421" s="739"/>
      <c r="PA421" s="739"/>
      <c r="PB421" s="739"/>
      <c r="PC421" s="739"/>
      <c r="PD421" s="739"/>
      <c r="PE421" s="739"/>
      <c r="PF421" s="739"/>
      <c r="PG421" s="739"/>
      <c r="PI421" s="28">
        <v>0</v>
      </c>
      <c r="PJ421" s="28">
        <v>0</v>
      </c>
      <c r="PK421" s="28">
        <v>0</v>
      </c>
      <c r="PL421" s="28">
        <v>0</v>
      </c>
      <c r="PM421" s="28">
        <v>0</v>
      </c>
      <c r="PN421" s="28">
        <v>0</v>
      </c>
      <c r="PO421" s="28">
        <v>0</v>
      </c>
      <c r="PP421" s="28">
        <v>0</v>
      </c>
      <c r="PQ421" s="28">
        <v>0</v>
      </c>
      <c r="PR421" s="28">
        <v>0</v>
      </c>
      <c r="PS421" s="28">
        <v>0</v>
      </c>
      <c r="PT421" s="28">
        <v>0</v>
      </c>
      <c r="PU421" s="28">
        <v>0</v>
      </c>
      <c r="PV421" s="28">
        <v>0</v>
      </c>
      <c r="PW421" s="28">
        <v>0</v>
      </c>
    </row>
    <row r="422" s="28" customFormat="1" customHeight="1" spans="1:439">
      <c r="A422" s="847" t="s">
        <v>2306</v>
      </c>
      <c r="B422" s="343"/>
      <c r="C422" s="95" t="s">
        <v>2331</v>
      </c>
      <c r="D422" s="95" t="s">
        <v>2334</v>
      </c>
      <c r="E422" s="411"/>
      <c r="F422" s="290" t="s">
        <v>2373</v>
      </c>
      <c r="G422" s="112" t="s">
        <v>810</v>
      </c>
      <c r="H422" s="113" t="s">
        <v>981</v>
      </c>
      <c r="I422" s="99">
        <f t="shared" si="255"/>
        <v>0</v>
      </c>
      <c r="J422" s="100">
        <v>203</v>
      </c>
      <c r="K422" s="454">
        <v>0</v>
      </c>
      <c r="L422" s="150">
        <f t="shared" si="251"/>
        <v>203</v>
      </c>
      <c r="M422" s="151">
        <f t="shared" si="252"/>
        <v>203</v>
      </c>
      <c r="N422" s="455"/>
      <c r="O422" s="37">
        <v>203</v>
      </c>
      <c r="P422" s="36"/>
      <c r="Q422" s="33">
        <f t="shared" si="253"/>
        <v>0</v>
      </c>
      <c r="R422" s="34">
        <f t="shared" si="254"/>
        <v>0</v>
      </c>
      <c r="S422" s="346"/>
      <c r="T422" s="346"/>
      <c r="U422" s="346"/>
      <c r="V422" s="346"/>
      <c r="W422" s="346"/>
      <c r="X422" s="347"/>
      <c r="Y422" s="348"/>
      <c r="Z422" s="348"/>
      <c r="AA422" s="348"/>
      <c r="AB422" s="348"/>
      <c r="AC422" s="348"/>
      <c r="AD422" s="348"/>
      <c r="AE422" s="348"/>
      <c r="AF422" s="346"/>
      <c r="AG422" s="346"/>
      <c r="AH422" s="346"/>
      <c r="AI422" s="346"/>
      <c r="AJ422" s="346"/>
      <c r="AK422" s="346"/>
      <c r="AL422" s="346"/>
      <c r="AM422" s="346"/>
      <c r="AN422" s="346"/>
      <c r="AO422" s="346"/>
      <c r="AP422" s="346"/>
      <c r="AQ422" s="346"/>
      <c r="AR422" s="346"/>
      <c r="AS422" s="346"/>
      <c r="AT422" s="346"/>
      <c r="AU422" s="346"/>
      <c r="AV422" s="346"/>
      <c r="AW422" s="346"/>
      <c r="AX422" s="346"/>
      <c r="AY422" s="349"/>
      <c r="AZ422" s="48"/>
      <c r="BA422" s="48"/>
      <c r="BB422" s="48"/>
      <c r="BC422" s="48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354"/>
      <c r="BT422" s="354"/>
      <c r="BU422" s="354"/>
      <c r="BV422" s="354"/>
      <c r="BW422" s="354"/>
      <c r="BX422" s="354"/>
      <c r="BY422" s="354"/>
      <c r="BZ422" s="354"/>
      <c r="CA422" s="354"/>
      <c r="CB422" s="354"/>
      <c r="CC422" s="354"/>
      <c r="CD422" s="354"/>
      <c r="CE422" s="354"/>
      <c r="CF422" s="354"/>
      <c r="CG422" s="354"/>
      <c r="CH422" s="354"/>
      <c r="CI422" s="354"/>
      <c r="CJ422" s="354"/>
      <c r="CK422" s="354"/>
      <c r="CL422" s="354"/>
      <c r="CM422" s="354"/>
      <c r="CN422" s="354"/>
      <c r="CO422" s="354"/>
      <c r="CP422" s="358"/>
      <c r="CQ422" s="48"/>
      <c r="CR422" s="354"/>
      <c r="CS422" s="354"/>
      <c r="CT422" s="355"/>
      <c r="CU422" s="354"/>
      <c r="CV422" s="354"/>
      <c r="CW422" s="354"/>
      <c r="CX422" s="354"/>
      <c r="CY422" s="354"/>
      <c r="CZ422" s="354"/>
      <c r="DA422" s="356"/>
      <c r="DB422" s="354"/>
      <c r="DC422" s="354"/>
      <c r="DD422" s="354"/>
      <c r="DE422" s="354"/>
      <c r="DF422" s="354"/>
      <c r="DG422" s="354"/>
      <c r="DH422" s="354"/>
      <c r="DI422" s="354"/>
      <c r="DJ422" s="354"/>
      <c r="DK422" s="354"/>
      <c r="DL422" s="354"/>
      <c r="DM422" s="354"/>
      <c r="DN422" s="354"/>
      <c r="DO422" s="354"/>
      <c r="DP422" s="354"/>
      <c r="DQ422" s="354"/>
      <c r="DR422" s="354"/>
      <c r="DS422" s="354"/>
      <c r="DT422" s="354"/>
      <c r="DU422" s="354"/>
      <c r="DV422" s="354"/>
      <c r="DW422" s="354"/>
      <c r="DX422" s="354"/>
      <c r="DY422" s="354"/>
      <c r="DZ422" s="357"/>
      <c r="EA422" s="356"/>
      <c r="EB422" s="356"/>
      <c r="EC422" s="356"/>
      <c r="ED422" s="356"/>
      <c r="EE422" s="358"/>
      <c r="EF422" s="48"/>
      <c r="EG422" s="46"/>
      <c r="EH422" s="46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8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354"/>
      <c r="FR422" s="354"/>
      <c r="FS422" s="354"/>
      <c r="FT422" s="354"/>
      <c r="FU422" s="354"/>
      <c r="FV422" s="354"/>
      <c r="FW422" s="354"/>
      <c r="FX422" s="354"/>
      <c r="FY422" s="354"/>
      <c r="FZ422" s="354"/>
      <c r="GA422" s="354"/>
      <c r="GB422" s="354"/>
      <c r="GC422" s="354"/>
      <c r="GD422" s="354"/>
      <c r="GE422" s="354"/>
      <c r="GF422" s="354"/>
      <c r="GG422" s="354"/>
      <c r="GH422" s="354"/>
      <c r="GI422" s="354"/>
      <c r="GJ422" s="354"/>
      <c r="GK422" s="354"/>
      <c r="GL422" s="354"/>
      <c r="GM422" s="354"/>
      <c r="GN422" s="354"/>
      <c r="GO422" s="354"/>
      <c r="GP422" s="354"/>
      <c r="GQ422" s="354"/>
      <c r="GR422" s="354"/>
      <c r="GS422" s="354"/>
      <c r="GT422" s="354"/>
      <c r="GU422" s="354"/>
      <c r="GV422" s="354"/>
      <c r="GW422" s="354"/>
      <c r="GX422" s="354"/>
      <c r="GY422" s="354"/>
      <c r="GZ422" s="354"/>
      <c r="HA422" s="354"/>
      <c r="HB422" s="354"/>
      <c r="HC422" s="354"/>
      <c r="HD422" s="354"/>
      <c r="HE422" s="354"/>
      <c r="HF422" s="354"/>
      <c r="HG422" s="354"/>
      <c r="HH422" s="354"/>
      <c r="HI422" s="354"/>
      <c r="HJ422" s="354"/>
      <c r="HK422" s="354"/>
      <c r="HL422" s="354"/>
      <c r="HM422" s="354"/>
      <c r="HN422" s="354"/>
      <c r="HO422" s="354"/>
      <c r="HP422" s="354"/>
      <c r="HQ422" s="354"/>
      <c r="HR422" s="354"/>
      <c r="HS422" s="354"/>
      <c r="HT422" s="354"/>
      <c r="HU422" s="354"/>
      <c r="HV422" s="354"/>
      <c r="HW422" s="354"/>
      <c r="HX422" s="354"/>
      <c r="HY422" s="354"/>
      <c r="HZ422" s="354"/>
      <c r="IA422" s="354"/>
      <c r="IB422" s="354"/>
      <c r="IC422" s="354"/>
      <c r="ID422" s="354"/>
      <c r="IE422" s="354"/>
      <c r="IF422" s="354"/>
      <c r="IG422" s="354"/>
      <c r="IH422" s="354"/>
      <c r="II422" s="354"/>
      <c r="IJ422" s="354"/>
      <c r="IK422" s="354"/>
      <c r="IL422" s="354"/>
      <c r="IM422" s="354"/>
      <c r="IN422" s="354"/>
      <c r="IO422" s="354"/>
      <c r="IP422" s="354"/>
      <c r="IQ422" s="354"/>
      <c r="IR422" s="50"/>
      <c r="IS422" s="47"/>
      <c r="IT422" s="47"/>
      <c r="IU422" s="47"/>
      <c r="IV422" s="47"/>
      <c r="IW422" s="47"/>
      <c r="IX422" s="47"/>
      <c r="IY422" s="47"/>
      <c r="IZ422" s="47"/>
      <c r="JA422" s="47"/>
      <c r="JB422" s="47"/>
      <c r="JC422" s="47"/>
      <c r="JD422" s="47"/>
      <c r="JE422" s="47"/>
      <c r="JF422" s="47"/>
      <c r="JG422" s="47"/>
      <c r="JH422" s="47"/>
      <c r="JI422" s="47"/>
      <c r="JJ422" s="47"/>
      <c r="JK422" s="47"/>
      <c r="JL422" s="354"/>
      <c r="JM422" s="354"/>
      <c r="JN422" s="354"/>
      <c r="JO422" s="354"/>
      <c r="JP422" s="354"/>
      <c r="JQ422" s="354"/>
      <c r="JR422" s="354"/>
      <c r="JS422" s="354"/>
      <c r="JT422" s="354"/>
      <c r="JU422" s="354"/>
      <c r="JV422" s="354"/>
      <c r="JW422" s="354"/>
      <c r="JX422" s="354"/>
      <c r="JY422" s="354"/>
      <c r="JZ422" s="354"/>
      <c r="KA422" s="354"/>
      <c r="KB422" s="354"/>
      <c r="KC422" s="354"/>
      <c r="KD422" s="354"/>
      <c r="KE422" s="354"/>
      <c r="KF422" s="354"/>
      <c r="KG422" s="354"/>
      <c r="KH422" s="354"/>
      <c r="KI422" s="354"/>
      <c r="KJ422" s="354"/>
      <c r="KK422" s="354"/>
      <c r="KL422" s="354"/>
      <c r="KM422" s="354"/>
      <c r="KN422" s="354"/>
      <c r="KO422" s="354"/>
      <c r="KP422" s="354"/>
      <c r="KQ422" s="354"/>
      <c r="KR422" s="354"/>
      <c r="KS422" s="354"/>
      <c r="KT422" s="354"/>
      <c r="KU422" s="354"/>
      <c r="KV422" s="51"/>
      <c r="KW422" s="47"/>
      <c r="KX422" s="47"/>
      <c r="KY422" s="47"/>
      <c r="KZ422" s="47"/>
      <c r="LA422" s="47"/>
      <c r="LB422" s="47"/>
      <c r="LC422" s="47"/>
      <c r="LD422" s="361"/>
      <c r="LE422" s="361"/>
      <c r="LF422" s="361"/>
      <c r="LG422" s="361"/>
      <c r="LH422" s="361"/>
      <c r="LI422" s="361"/>
      <c r="LJ422" s="361"/>
      <c r="LK422" s="361"/>
      <c r="LL422" s="361"/>
      <c r="LM422" s="361"/>
      <c r="LN422" s="361"/>
      <c r="LO422" s="361"/>
      <c r="LP422" s="361"/>
      <c r="LQ422" s="354"/>
      <c r="LR422" s="354"/>
      <c r="LS422" s="354"/>
      <c r="LT422" s="354"/>
      <c r="LU422" s="354"/>
      <c r="LV422" s="354"/>
      <c r="LW422" s="51"/>
      <c r="LX422" s="354"/>
      <c r="LY422" s="354"/>
      <c r="LZ422" s="354"/>
      <c r="MA422" s="354"/>
      <c r="MB422" s="363"/>
      <c r="MC422" s="363"/>
      <c r="MD422" s="354"/>
      <c r="ME422" s="354"/>
      <c r="MF422" s="354"/>
      <c r="MG422" s="354"/>
      <c r="MH422" s="354"/>
      <c r="MI422" s="354"/>
      <c r="MJ422" s="354"/>
      <c r="MK422" s="354"/>
      <c r="ML422" s="354"/>
      <c r="MM422" s="354"/>
      <c r="MN422" s="354"/>
      <c r="MO422" s="354"/>
      <c r="MP422" s="354"/>
      <c r="MQ422" s="354"/>
      <c r="MR422" s="354"/>
      <c r="MS422" s="51"/>
      <c r="MT422" s="364">
        <f t="shared" si="256"/>
        <v>0</v>
      </c>
      <c r="MU422" s="365">
        <f t="shared" si="257"/>
        <v>0</v>
      </c>
      <c r="MV422" s="366">
        <f t="shared" si="258"/>
        <v>0</v>
      </c>
      <c r="MW422" s="365">
        <v>1660</v>
      </c>
      <c r="MX422" s="365">
        <v>1538</v>
      </c>
      <c r="MY422" s="54"/>
      <c r="MZ422" s="708"/>
      <c r="NA422" s="708">
        <v>3.28</v>
      </c>
      <c r="NB422" s="709">
        <f t="shared" si="259"/>
        <v>0</v>
      </c>
      <c r="NC422" s="710"/>
      <c r="ND422" s="710">
        <v>13.46</v>
      </c>
      <c r="NE422" s="738">
        <f t="shared" si="286"/>
        <v>0.387513651255916</v>
      </c>
      <c r="NF422" s="739"/>
      <c r="NG422" s="739"/>
      <c r="NH422" s="739">
        <v>13.46</v>
      </c>
      <c r="NI422" s="740">
        <f t="shared" si="260"/>
        <v>2732.38</v>
      </c>
      <c r="NJ422" s="738">
        <f t="shared" si="287"/>
        <v>0.387513651255916</v>
      </c>
      <c r="NK422" s="741"/>
      <c r="NL422" s="742">
        <v>44562</v>
      </c>
      <c r="NM422" s="739">
        <f ca="1" t="shared" si="262"/>
        <v>17.1666666666667</v>
      </c>
      <c r="NN422" s="739">
        <f ca="1" t="shared" si="263"/>
        <v>515</v>
      </c>
      <c r="NO422" s="739">
        <v>203</v>
      </c>
      <c r="NP422" s="739">
        <f t="shared" si="264"/>
        <v>0</v>
      </c>
      <c r="NQ422" s="761">
        <f t="shared" si="265"/>
        <v>0</v>
      </c>
      <c r="NR422" s="739">
        <f ca="1" t="shared" si="266"/>
        <v>0</v>
      </c>
      <c r="NS422" s="739">
        <f t="shared" si="267"/>
        <v>203</v>
      </c>
      <c r="NT422" s="739"/>
      <c r="NU422" s="739">
        <f ca="1" t="shared" si="268"/>
        <v>0</v>
      </c>
      <c r="NV422" s="769">
        <f ca="1" t="shared" si="269"/>
        <v>0</v>
      </c>
      <c r="NW422" s="769" t="e">
        <f ca="1" t="shared" si="270"/>
        <v>#DIV/0!</v>
      </c>
      <c r="NX422" s="739"/>
      <c r="NY422" s="739"/>
      <c r="NZ422" s="739"/>
      <c r="OA422" s="739"/>
      <c r="OB422" s="739"/>
      <c r="OC422" s="739"/>
      <c r="OD422" s="739"/>
      <c r="OE422" s="743">
        <f t="shared" si="271"/>
        <v>0</v>
      </c>
      <c r="OF422" s="743">
        <f t="shared" si="272"/>
        <v>0</v>
      </c>
      <c r="OG422" s="743">
        <f t="shared" si="273"/>
        <v>0</v>
      </c>
      <c r="OH422" s="743">
        <f t="shared" si="274"/>
        <v>0</v>
      </c>
      <c r="OI422" s="743">
        <f t="shared" si="275"/>
        <v>0</v>
      </c>
      <c r="OJ422" s="739">
        <f t="shared" si="276"/>
        <v>0</v>
      </c>
      <c r="OK422" s="739">
        <f t="shared" si="277"/>
        <v>0</v>
      </c>
      <c r="OL422" s="739">
        <f t="shared" si="278"/>
        <v>0</v>
      </c>
      <c r="OM422" s="739">
        <f t="shared" si="279"/>
        <v>0</v>
      </c>
      <c r="ON422" s="739">
        <f t="shared" si="280"/>
        <v>0</v>
      </c>
      <c r="OO422" s="739">
        <f t="shared" si="281"/>
        <v>0</v>
      </c>
      <c r="OP422" s="739"/>
      <c r="OQ422" s="739">
        <f t="shared" si="282"/>
        <v>0</v>
      </c>
      <c r="OR422" s="739">
        <f t="shared" si="283"/>
        <v>0</v>
      </c>
      <c r="OS422" s="739">
        <f t="shared" si="284"/>
        <v>0</v>
      </c>
      <c r="OT422" s="739">
        <f t="shared" si="285"/>
        <v>0</v>
      </c>
      <c r="OU422" s="739"/>
      <c r="OV422" s="739"/>
      <c r="OW422" s="739"/>
      <c r="OX422" s="739"/>
      <c r="OY422" s="739"/>
      <c r="OZ422" s="739"/>
      <c r="PA422" s="739"/>
      <c r="PB422" s="739"/>
      <c r="PC422" s="739"/>
      <c r="PD422" s="739"/>
      <c r="PE422" s="739"/>
      <c r="PF422" s="739"/>
      <c r="PG422" s="739"/>
      <c r="PI422" s="28">
        <v>1500</v>
      </c>
      <c r="PJ422" s="28">
        <v>0</v>
      </c>
      <c r="PK422" s="28">
        <v>60</v>
      </c>
      <c r="PL422" s="28">
        <v>0</v>
      </c>
      <c r="PM422" s="28">
        <v>0</v>
      </c>
      <c r="PN422" s="28">
        <v>100</v>
      </c>
      <c r="PO422" s="28">
        <v>0</v>
      </c>
      <c r="PP422" s="28">
        <v>0</v>
      </c>
      <c r="PQ422" s="28">
        <v>0</v>
      </c>
      <c r="PR422" s="28">
        <v>0</v>
      </c>
      <c r="PS422" s="28">
        <v>0</v>
      </c>
      <c r="PT422" s="28">
        <v>0</v>
      </c>
      <c r="PU422" s="28">
        <v>0</v>
      </c>
      <c r="PV422" s="28">
        <v>1660</v>
      </c>
      <c r="PW422" s="28">
        <v>0</v>
      </c>
    </row>
    <row r="423" s="28" customFormat="1" customHeight="1" spans="1:439">
      <c r="A423" s="847" t="s">
        <v>2306</v>
      </c>
      <c r="B423" s="343"/>
      <c r="C423" s="95" t="s">
        <v>2331</v>
      </c>
      <c r="D423" s="95" t="s">
        <v>2332</v>
      </c>
      <c r="E423" s="411"/>
      <c r="F423" s="290" t="s">
        <v>2374</v>
      </c>
      <c r="G423" s="112" t="s">
        <v>819</v>
      </c>
      <c r="H423" s="113" t="s">
        <v>983</v>
      </c>
      <c r="I423" s="99">
        <f t="shared" si="255"/>
        <v>-180</v>
      </c>
      <c r="J423" s="100">
        <v>187</v>
      </c>
      <c r="K423" s="454">
        <v>0</v>
      </c>
      <c r="L423" s="150">
        <f t="shared" si="251"/>
        <v>7</v>
      </c>
      <c r="M423" s="151">
        <f t="shared" si="252"/>
        <v>7</v>
      </c>
      <c r="N423" s="455"/>
      <c r="O423" s="37">
        <v>187</v>
      </c>
      <c r="P423" s="36"/>
      <c r="Q423" s="33">
        <f t="shared" si="253"/>
        <v>0</v>
      </c>
      <c r="R423" s="34">
        <f t="shared" si="254"/>
        <v>0</v>
      </c>
      <c r="S423" s="346"/>
      <c r="T423" s="346"/>
      <c r="U423" s="346"/>
      <c r="V423" s="346"/>
      <c r="W423" s="346"/>
      <c r="X423" s="347"/>
      <c r="Y423" s="348"/>
      <c r="Z423" s="348"/>
      <c r="AA423" s="348"/>
      <c r="AB423" s="348"/>
      <c r="AC423" s="348"/>
      <c r="AD423" s="348"/>
      <c r="AE423" s="348"/>
      <c r="AF423" s="346"/>
      <c r="AG423" s="346"/>
      <c r="AH423" s="346"/>
      <c r="AI423" s="346"/>
      <c r="AJ423" s="346"/>
      <c r="AK423" s="346"/>
      <c r="AL423" s="346"/>
      <c r="AM423" s="346"/>
      <c r="AN423" s="346"/>
      <c r="AO423" s="346"/>
      <c r="AP423" s="346"/>
      <c r="AQ423" s="346"/>
      <c r="AR423" s="346"/>
      <c r="AS423" s="346"/>
      <c r="AT423" s="346"/>
      <c r="AU423" s="346"/>
      <c r="AV423" s="346"/>
      <c r="AW423" s="346"/>
      <c r="AX423" s="346"/>
      <c r="AY423" s="349"/>
      <c r="AZ423" s="48"/>
      <c r="BA423" s="48"/>
      <c r="BB423" s="48"/>
      <c r="BC423" s="48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354"/>
      <c r="BT423" s="354"/>
      <c r="BU423" s="354"/>
      <c r="BV423" s="354"/>
      <c r="BW423" s="354"/>
      <c r="BX423" s="354"/>
      <c r="BY423" s="354"/>
      <c r="BZ423" s="354"/>
      <c r="CA423" s="354"/>
      <c r="CB423" s="354"/>
      <c r="CC423" s="354"/>
      <c r="CD423" s="354"/>
      <c r="CE423" s="354"/>
      <c r="CF423" s="354"/>
      <c r="CG423" s="354"/>
      <c r="CH423" s="354"/>
      <c r="CI423" s="354"/>
      <c r="CJ423" s="354"/>
      <c r="CK423" s="354"/>
      <c r="CL423" s="354"/>
      <c r="CM423" s="354"/>
      <c r="CN423" s="354"/>
      <c r="CO423" s="354"/>
      <c r="CP423" s="358"/>
      <c r="CQ423" s="48"/>
      <c r="CR423" s="354"/>
      <c r="CS423" s="354"/>
      <c r="CT423" s="355"/>
      <c r="CU423" s="354"/>
      <c r="CV423" s="354"/>
      <c r="CW423" s="354"/>
      <c r="CX423" s="354"/>
      <c r="CY423" s="354"/>
      <c r="CZ423" s="354"/>
      <c r="DA423" s="356"/>
      <c r="DB423" s="354"/>
      <c r="DC423" s="354"/>
      <c r="DD423" s="354"/>
      <c r="DE423" s="354"/>
      <c r="DF423" s="354"/>
      <c r="DG423" s="354"/>
      <c r="DH423" s="354"/>
      <c r="DI423" s="354"/>
      <c r="DJ423" s="354"/>
      <c r="DK423" s="354"/>
      <c r="DL423" s="354"/>
      <c r="DM423" s="354"/>
      <c r="DN423" s="354"/>
      <c r="DO423" s="354"/>
      <c r="DP423" s="354"/>
      <c r="DQ423" s="354"/>
      <c r="DR423" s="354"/>
      <c r="DS423" s="354"/>
      <c r="DT423" s="354"/>
      <c r="DU423" s="354"/>
      <c r="DV423" s="354"/>
      <c r="DW423" s="354"/>
      <c r="DX423" s="354"/>
      <c r="DY423" s="354"/>
      <c r="DZ423" s="357"/>
      <c r="EA423" s="356"/>
      <c r="EB423" s="356"/>
      <c r="EC423" s="356"/>
      <c r="ED423" s="356"/>
      <c r="EE423" s="358"/>
      <c r="EF423" s="48"/>
      <c r="EG423" s="46"/>
      <c r="EH423" s="46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8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354"/>
      <c r="FR423" s="354"/>
      <c r="FS423" s="354"/>
      <c r="FT423" s="354"/>
      <c r="FU423" s="354"/>
      <c r="FV423" s="354"/>
      <c r="FW423" s="354"/>
      <c r="FX423" s="354"/>
      <c r="FY423" s="354"/>
      <c r="FZ423" s="354"/>
      <c r="GA423" s="354"/>
      <c r="GB423" s="354"/>
      <c r="GC423" s="354"/>
      <c r="GD423" s="354"/>
      <c r="GE423" s="354"/>
      <c r="GF423" s="354"/>
      <c r="GG423" s="354"/>
      <c r="GH423" s="354"/>
      <c r="GI423" s="354"/>
      <c r="GJ423" s="354"/>
      <c r="GK423" s="354"/>
      <c r="GL423" s="354"/>
      <c r="GM423" s="354"/>
      <c r="GN423" s="354"/>
      <c r="GO423" s="354"/>
      <c r="GP423" s="354"/>
      <c r="GQ423" s="354"/>
      <c r="GR423" s="354"/>
      <c r="GS423" s="354"/>
      <c r="GT423" s="354"/>
      <c r="GU423" s="354"/>
      <c r="GV423" s="354"/>
      <c r="GW423" s="354"/>
      <c r="GX423" s="354"/>
      <c r="GY423" s="354"/>
      <c r="GZ423" s="354"/>
      <c r="HA423" s="354"/>
      <c r="HB423" s="354"/>
      <c r="HC423" s="354"/>
      <c r="HD423" s="354"/>
      <c r="HE423" s="354"/>
      <c r="HF423" s="354"/>
      <c r="HG423" s="354"/>
      <c r="HH423" s="354"/>
      <c r="HI423" s="354"/>
      <c r="HJ423" s="354"/>
      <c r="HK423" s="354"/>
      <c r="HL423" s="354"/>
      <c r="HM423" s="354"/>
      <c r="HN423" s="354"/>
      <c r="HO423" s="354"/>
      <c r="HP423" s="354"/>
      <c r="HQ423" s="354"/>
      <c r="HR423" s="354"/>
      <c r="HS423" s="354"/>
      <c r="HT423" s="354"/>
      <c r="HU423" s="354"/>
      <c r="HV423" s="354"/>
      <c r="HW423" s="354"/>
      <c r="HX423" s="354"/>
      <c r="HY423" s="354"/>
      <c r="HZ423" s="354"/>
      <c r="IA423" s="354"/>
      <c r="IB423" s="354"/>
      <c r="IC423" s="354"/>
      <c r="ID423" s="354"/>
      <c r="IE423" s="354"/>
      <c r="IF423" s="354"/>
      <c r="IG423" s="354"/>
      <c r="IH423" s="354"/>
      <c r="II423" s="354"/>
      <c r="IJ423" s="354"/>
      <c r="IK423" s="354"/>
      <c r="IL423" s="354"/>
      <c r="IM423" s="354"/>
      <c r="IN423" s="354"/>
      <c r="IO423" s="354"/>
      <c r="IP423" s="354"/>
      <c r="IQ423" s="354"/>
      <c r="IR423" s="50"/>
      <c r="IS423" s="47"/>
      <c r="IT423" s="47"/>
      <c r="IU423" s="47"/>
      <c r="IV423" s="47"/>
      <c r="IW423" s="47"/>
      <c r="IX423" s="47"/>
      <c r="IY423" s="47"/>
      <c r="IZ423" s="47"/>
      <c r="JA423" s="47"/>
      <c r="JB423" s="47"/>
      <c r="JC423" s="47"/>
      <c r="JD423" s="47"/>
      <c r="JE423" s="47"/>
      <c r="JF423" s="47"/>
      <c r="JG423" s="47"/>
      <c r="JH423" s="47"/>
      <c r="JI423" s="47"/>
      <c r="JJ423" s="47"/>
      <c r="JK423" s="47"/>
      <c r="JL423" s="354"/>
      <c r="JM423" s="354"/>
      <c r="JN423" s="354"/>
      <c r="JO423" s="354"/>
      <c r="JP423" s="354"/>
      <c r="JQ423" s="354"/>
      <c r="JR423" s="354"/>
      <c r="JS423" s="354"/>
      <c r="JT423" s="354"/>
      <c r="JU423" s="354"/>
      <c r="JV423" s="354"/>
      <c r="JW423" s="354"/>
      <c r="JX423" s="354"/>
      <c r="JY423" s="354"/>
      <c r="JZ423" s="354"/>
      <c r="KA423" s="354"/>
      <c r="KB423" s="354"/>
      <c r="KC423" s="354"/>
      <c r="KD423" s="354"/>
      <c r="KE423" s="354"/>
      <c r="KF423" s="354"/>
      <c r="KG423" s="354"/>
      <c r="KH423" s="354"/>
      <c r="KI423" s="354"/>
      <c r="KJ423" s="354"/>
      <c r="KK423" s="354"/>
      <c r="KL423" s="354"/>
      <c r="KM423" s="354"/>
      <c r="KN423" s="354"/>
      <c r="KO423" s="354"/>
      <c r="KP423" s="354"/>
      <c r="KQ423" s="354"/>
      <c r="KR423" s="354"/>
      <c r="KS423" s="354"/>
      <c r="KT423" s="354"/>
      <c r="KU423" s="354"/>
      <c r="KV423" s="51"/>
      <c r="KW423" s="47"/>
      <c r="KX423" s="47"/>
      <c r="KY423" s="47"/>
      <c r="KZ423" s="47"/>
      <c r="LA423" s="47"/>
      <c r="LB423" s="47"/>
      <c r="LC423" s="47"/>
      <c r="LD423" s="361"/>
      <c r="LE423" s="361"/>
      <c r="LF423" s="361"/>
      <c r="LG423" s="361"/>
      <c r="LH423" s="361"/>
      <c r="LI423" s="361"/>
      <c r="LJ423" s="361"/>
      <c r="LK423" s="361"/>
      <c r="LL423" s="361"/>
      <c r="LM423" s="361"/>
      <c r="LN423" s="361"/>
      <c r="LO423" s="361"/>
      <c r="LP423" s="361"/>
      <c r="LQ423" s="354"/>
      <c r="LR423" s="354"/>
      <c r="LS423" s="354"/>
      <c r="LT423" s="354"/>
      <c r="LU423" s="354"/>
      <c r="LV423" s="354"/>
      <c r="LW423" s="51"/>
      <c r="LX423" s="354"/>
      <c r="LY423" s="354"/>
      <c r="LZ423" s="354"/>
      <c r="MA423" s="354"/>
      <c r="MB423" s="363"/>
      <c r="MC423" s="363"/>
      <c r="MD423" s="354"/>
      <c r="ME423" s="354"/>
      <c r="MF423" s="354"/>
      <c r="MG423" s="354"/>
      <c r="MH423" s="354"/>
      <c r="MI423" s="354"/>
      <c r="MJ423" s="354"/>
      <c r="MK423" s="354"/>
      <c r="ML423" s="354"/>
      <c r="MM423" s="354"/>
      <c r="MN423" s="354"/>
      <c r="MO423" s="354"/>
      <c r="MP423" s="354"/>
      <c r="MQ423" s="354">
        <v>180</v>
      </c>
      <c r="MR423" s="354"/>
      <c r="MS423" s="51"/>
      <c r="MT423" s="364">
        <f t="shared" si="256"/>
        <v>0</v>
      </c>
      <c r="MU423" s="365">
        <f t="shared" si="257"/>
        <v>180</v>
      </c>
      <c r="MV423" s="366">
        <f t="shared" si="258"/>
        <v>180</v>
      </c>
      <c r="MW423" s="365">
        <v>1520</v>
      </c>
      <c r="MX423" s="365">
        <v>1660</v>
      </c>
      <c r="MY423" s="54"/>
      <c r="MZ423" s="708"/>
      <c r="NA423" s="708">
        <v>3.28</v>
      </c>
      <c r="NB423" s="709">
        <f t="shared" si="259"/>
        <v>590.4</v>
      </c>
      <c r="NC423" s="710"/>
      <c r="ND423" s="710">
        <v>14.2</v>
      </c>
      <c r="NE423" s="738">
        <f t="shared" si="286"/>
        <v>0.353840553330906</v>
      </c>
      <c r="NF423" s="739"/>
      <c r="NG423" s="739"/>
      <c r="NH423" s="739">
        <v>14.2</v>
      </c>
      <c r="NI423" s="740">
        <f t="shared" si="260"/>
        <v>99.4</v>
      </c>
      <c r="NJ423" s="738">
        <f t="shared" si="287"/>
        <v>0.353840553330906</v>
      </c>
      <c r="NK423" s="741"/>
      <c r="NL423" s="742">
        <v>44562</v>
      </c>
      <c r="NM423" s="739">
        <f ca="1" t="shared" si="262"/>
        <v>17.1666666666667</v>
      </c>
      <c r="NN423" s="739">
        <f ca="1" t="shared" si="263"/>
        <v>515</v>
      </c>
      <c r="NO423" s="739">
        <v>187</v>
      </c>
      <c r="NP423" s="739">
        <f t="shared" si="264"/>
        <v>180</v>
      </c>
      <c r="NQ423" s="761">
        <f t="shared" si="265"/>
        <v>1.85567010309278</v>
      </c>
      <c r="NR423" s="739">
        <f ca="1" t="shared" si="266"/>
        <v>1.31518366529877</v>
      </c>
      <c r="NS423" s="739">
        <f t="shared" si="267"/>
        <v>7</v>
      </c>
      <c r="NT423" s="739"/>
      <c r="NU423" s="739">
        <f ca="1" t="shared" si="268"/>
        <v>10.4854368932039</v>
      </c>
      <c r="NV423" s="769">
        <f ca="1" t="shared" si="269"/>
        <v>0.349514563106796</v>
      </c>
      <c r="NW423" s="769">
        <f ca="1" t="shared" si="270"/>
        <v>20.0277777777778</v>
      </c>
      <c r="NX423" s="739"/>
      <c r="NY423" s="739"/>
      <c r="NZ423" s="739"/>
      <c r="OA423" s="739"/>
      <c r="OB423" s="739"/>
      <c r="OC423" s="739"/>
      <c r="OD423" s="739"/>
      <c r="OE423" s="743">
        <f t="shared" si="271"/>
        <v>0</v>
      </c>
      <c r="OF423" s="743">
        <f t="shared" si="272"/>
        <v>0</v>
      </c>
      <c r="OG423" s="743">
        <f t="shared" si="273"/>
        <v>0</v>
      </c>
      <c r="OH423" s="743">
        <f t="shared" si="274"/>
        <v>0</v>
      </c>
      <c r="OI423" s="743">
        <f t="shared" si="275"/>
        <v>0</v>
      </c>
      <c r="OJ423" s="739">
        <f t="shared" si="276"/>
        <v>0</v>
      </c>
      <c r="OK423" s="739">
        <f t="shared" si="277"/>
        <v>0</v>
      </c>
      <c r="OL423" s="739">
        <f t="shared" si="278"/>
        <v>0</v>
      </c>
      <c r="OM423" s="739">
        <f t="shared" si="279"/>
        <v>0</v>
      </c>
      <c r="ON423" s="739">
        <f t="shared" si="280"/>
        <v>0</v>
      </c>
      <c r="OO423" s="739">
        <f t="shared" si="281"/>
        <v>0</v>
      </c>
      <c r="OP423" s="739"/>
      <c r="OQ423" s="739">
        <f t="shared" si="282"/>
        <v>0</v>
      </c>
      <c r="OR423" s="739">
        <f t="shared" si="283"/>
        <v>0</v>
      </c>
      <c r="OS423" s="739">
        <f t="shared" si="284"/>
        <v>0</v>
      </c>
      <c r="OT423" s="739">
        <f t="shared" si="285"/>
        <v>-180</v>
      </c>
      <c r="OU423" s="739"/>
      <c r="OV423" s="739"/>
      <c r="OW423" s="739"/>
      <c r="OX423" s="739"/>
      <c r="OY423" s="739"/>
      <c r="OZ423" s="739"/>
      <c r="PA423" s="739"/>
      <c r="PB423" s="739"/>
      <c r="PC423" s="739"/>
      <c r="PD423" s="739"/>
      <c r="PE423" s="739"/>
      <c r="PF423" s="739"/>
      <c r="PG423" s="739"/>
      <c r="PI423" s="28">
        <v>0</v>
      </c>
      <c r="PJ423" s="28">
        <v>0</v>
      </c>
      <c r="PK423" s="28">
        <v>0</v>
      </c>
      <c r="PL423" s="28">
        <v>60</v>
      </c>
      <c r="PM423" s="28">
        <v>0</v>
      </c>
      <c r="PN423" s="28">
        <v>0</v>
      </c>
      <c r="PO423" s="28">
        <v>0</v>
      </c>
      <c r="PP423" s="28">
        <v>1460</v>
      </c>
      <c r="PQ423" s="28">
        <v>0</v>
      </c>
      <c r="PR423" s="28">
        <v>0</v>
      </c>
      <c r="PS423" s="28">
        <v>0</v>
      </c>
      <c r="PT423" s="28">
        <v>0</v>
      </c>
      <c r="PU423" s="28">
        <v>0</v>
      </c>
      <c r="PV423" s="28">
        <v>1520</v>
      </c>
      <c r="PW423" s="28">
        <v>0</v>
      </c>
    </row>
    <row r="424" s="28" customFormat="1" customHeight="1" spans="1:439">
      <c r="A424" s="847" t="s">
        <v>2306</v>
      </c>
      <c r="B424" s="343"/>
      <c r="C424" s="95" t="s">
        <v>2331</v>
      </c>
      <c r="D424" s="95" t="s">
        <v>2332</v>
      </c>
      <c r="E424" s="411"/>
      <c r="F424" s="290" t="s">
        <v>2375</v>
      </c>
      <c r="G424" s="112" t="s">
        <v>966</v>
      </c>
      <c r="H424" s="113" t="s">
        <v>985</v>
      </c>
      <c r="I424" s="99">
        <f t="shared" si="255"/>
        <v>-130</v>
      </c>
      <c r="J424" s="100">
        <v>138</v>
      </c>
      <c r="K424" s="454">
        <v>0</v>
      </c>
      <c r="L424" s="150">
        <f t="shared" si="251"/>
        <v>8</v>
      </c>
      <c r="M424" s="151">
        <f t="shared" si="252"/>
        <v>8</v>
      </c>
      <c r="N424" s="455"/>
      <c r="O424" s="37">
        <v>138</v>
      </c>
      <c r="P424" s="36"/>
      <c r="Q424" s="33">
        <f t="shared" si="253"/>
        <v>0</v>
      </c>
      <c r="R424" s="34">
        <f t="shared" si="254"/>
        <v>0</v>
      </c>
      <c r="S424" s="346"/>
      <c r="T424" s="346"/>
      <c r="U424" s="346"/>
      <c r="V424" s="346"/>
      <c r="W424" s="346"/>
      <c r="X424" s="347"/>
      <c r="Y424" s="348"/>
      <c r="Z424" s="348"/>
      <c r="AA424" s="348"/>
      <c r="AB424" s="348"/>
      <c r="AC424" s="348"/>
      <c r="AD424" s="348"/>
      <c r="AE424" s="348"/>
      <c r="AF424" s="346"/>
      <c r="AG424" s="346"/>
      <c r="AH424" s="346"/>
      <c r="AI424" s="346"/>
      <c r="AJ424" s="346"/>
      <c r="AK424" s="346"/>
      <c r="AL424" s="346"/>
      <c r="AM424" s="346"/>
      <c r="AN424" s="346"/>
      <c r="AO424" s="346"/>
      <c r="AP424" s="346"/>
      <c r="AQ424" s="346"/>
      <c r="AR424" s="346"/>
      <c r="AS424" s="346"/>
      <c r="AT424" s="346"/>
      <c r="AU424" s="346"/>
      <c r="AV424" s="346"/>
      <c r="AW424" s="346"/>
      <c r="AX424" s="346"/>
      <c r="AY424" s="349"/>
      <c r="AZ424" s="48"/>
      <c r="BA424" s="48"/>
      <c r="BB424" s="48"/>
      <c r="BC424" s="48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354"/>
      <c r="BT424" s="354"/>
      <c r="BU424" s="354"/>
      <c r="BV424" s="354"/>
      <c r="BW424" s="354"/>
      <c r="BX424" s="354"/>
      <c r="BY424" s="354"/>
      <c r="BZ424" s="354"/>
      <c r="CA424" s="354"/>
      <c r="CB424" s="354"/>
      <c r="CC424" s="354"/>
      <c r="CD424" s="354"/>
      <c r="CE424" s="354"/>
      <c r="CF424" s="354"/>
      <c r="CG424" s="354"/>
      <c r="CH424" s="354"/>
      <c r="CI424" s="354"/>
      <c r="CJ424" s="354"/>
      <c r="CK424" s="354"/>
      <c r="CL424" s="354"/>
      <c r="CM424" s="354"/>
      <c r="CN424" s="354"/>
      <c r="CO424" s="354"/>
      <c r="CP424" s="358"/>
      <c r="CQ424" s="48"/>
      <c r="CR424" s="354"/>
      <c r="CS424" s="354"/>
      <c r="CT424" s="355"/>
      <c r="CU424" s="354"/>
      <c r="CV424" s="354"/>
      <c r="CW424" s="354"/>
      <c r="CX424" s="354"/>
      <c r="CY424" s="354"/>
      <c r="CZ424" s="354"/>
      <c r="DA424" s="356"/>
      <c r="DB424" s="354"/>
      <c r="DC424" s="354"/>
      <c r="DD424" s="354"/>
      <c r="DE424" s="354"/>
      <c r="DF424" s="354"/>
      <c r="DG424" s="354"/>
      <c r="DH424" s="354"/>
      <c r="DI424" s="354"/>
      <c r="DJ424" s="354"/>
      <c r="DK424" s="354"/>
      <c r="DL424" s="354"/>
      <c r="DM424" s="354"/>
      <c r="DN424" s="354"/>
      <c r="DO424" s="354"/>
      <c r="DP424" s="354"/>
      <c r="DQ424" s="354"/>
      <c r="DR424" s="354"/>
      <c r="DS424" s="354"/>
      <c r="DT424" s="354"/>
      <c r="DU424" s="354"/>
      <c r="DV424" s="354"/>
      <c r="DW424" s="354"/>
      <c r="DX424" s="354"/>
      <c r="DY424" s="354"/>
      <c r="DZ424" s="357"/>
      <c r="EA424" s="356"/>
      <c r="EB424" s="356"/>
      <c r="EC424" s="356"/>
      <c r="ED424" s="356"/>
      <c r="EE424" s="358"/>
      <c r="EF424" s="48"/>
      <c r="EG424" s="46"/>
      <c r="EH424" s="46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8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354"/>
      <c r="FR424" s="354"/>
      <c r="FS424" s="354"/>
      <c r="FT424" s="354"/>
      <c r="FU424" s="354"/>
      <c r="FV424" s="354"/>
      <c r="FW424" s="354"/>
      <c r="FX424" s="354"/>
      <c r="FY424" s="354"/>
      <c r="FZ424" s="354"/>
      <c r="GA424" s="354"/>
      <c r="GB424" s="354"/>
      <c r="GC424" s="354"/>
      <c r="GD424" s="354"/>
      <c r="GE424" s="354"/>
      <c r="GF424" s="354"/>
      <c r="GG424" s="354"/>
      <c r="GH424" s="354"/>
      <c r="GI424" s="354"/>
      <c r="GJ424" s="354"/>
      <c r="GK424" s="354"/>
      <c r="GL424" s="354"/>
      <c r="GM424" s="354"/>
      <c r="GN424" s="354"/>
      <c r="GO424" s="354"/>
      <c r="GP424" s="354"/>
      <c r="GQ424" s="354"/>
      <c r="GR424" s="354"/>
      <c r="GS424" s="354"/>
      <c r="GT424" s="354"/>
      <c r="GU424" s="354"/>
      <c r="GV424" s="354"/>
      <c r="GW424" s="354"/>
      <c r="GX424" s="354"/>
      <c r="GY424" s="354"/>
      <c r="GZ424" s="354"/>
      <c r="HA424" s="354"/>
      <c r="HB424" s="354"/>
      <c r="HC424" s="354"/>
      <c r="HD424" s="354"/>
      <c r="HE424" s="354"/>
      <c r="HF424" s="354"/>
      <c r="HG424" s="354"/>
      <c r="HH424" s="354"/>
      <c r="HI424" s="354"/>
      <c r="HJ424" s="354"/>
      <c r="HK424" s="354"/>
      <c r="HL424" s="354"/>
      <c r="HM424" s="354"/>
      <c r="HN424" s="354"/>
      <c r="HO424" s="354"/>
      <c r="HP424" s="354"/>
      <c r="HQ424" s="354"/>
      <c r="HR424" s="354"/>
      <c r="HS424" s="354"/>
      <c r="HT424" s="354"/>
      <c r="HU424" s="354"/>
      <c r="HV424" s="354"/>
      <c r="HW424" s="354"/>
      <c r="HX424" s="354"/>
      <c r="HY424" s="354"/>
      <c r="HZ424" s="354"/>
      <c r="IA424" s="354"/>
      <c r="IB424" s="354"/>
      <c r="IC424" s="354"/>
      <c r="ID424" s="354"/>
      <c r="IE424" s="354"/>
      <c r="IF424" s="354"/>
      <c r="IG424" s="354"/>
      <c r="IH424" s="354"/>
      <c r="II424" s="354"/>
      <c r="IJ424" s="354"/>
      <c r="IK424" s="354"/>
      <c r="IL424" s="354"/>
      <c r="IM424" s="354"/>
      <c r="IN424" s="354"/>
      <c r="IO424" s="354"/>
      <c r="IP424" s="354"/>
      <c r="IQ424" s="354"/>
      <c r="IR424" s="50"/>
      <c r="IS424" s="47"/>
      <c r="IT424" s="47"/>
      <c r="IU424" s="47"/>
      <c r="IV424" s="47"/>
      <c r="IW424" s="47"/>
      <c r="IX424" s="47"/>
      <c r="IY424" s="47"/>
      <c r="IZ424" s="47"/>
      <c r="JA424" s="47"/>
      <c r="JB424" s="47"/>
      <c r="JC424" s="47"/>
      <c r="JD424" s="47"/>
      <c r="JE424" s="47"/>
      <c r="JF424" s="47"/>
      <c r="JG424" s="47"/>
      <c r="JH424" s="47"/>
      <c r="JI424" s="47"/>
      <c r="JJ424" s="47"/>
      <c r="JK424" s="47"/>
      <c r="JL424" s="354"/>
      <c r="JM424" s="354"/>
      <c r="JN424" s="354"/>
      <c r="JO424" s="354"/>
      <c r="JP424" s="354"/>
      <c r="JQ424" s="354"/>
      <c r="JR424" s="354"/>
      <c r="JS424" s="354"/>
      <c r="JT424" s="354"/>
      <c r="JU424" s="354"/>
      <c r="JV424" s="354"/>
      <c r="JW424" s="354"/>
      <c r="JX424" s="354"/>
      <c r="JY424" s="354"/>
      <c r="JZ424" s="354"/>
      <c r="KA424" s="354"/>
      <c r="KB424" s="354"/>
      <c r="KC424" s="354"/>
      <c r="KD424" s="354"/>
      <c r="KE424" s="354"/>
      <c r="KF424" s="354"/>
      <c r="KG424" s="354"/>
      <c r="KH424" s="354"/>
      <c r="KI424" s="354"/>
      <c r="KJ424" s="354"/>
      <c r="KK424" s="354"/>
      <c r="KL424" s="354"/>
      <c r="KM424" s="354"/>
      <c r="KN424" s="354"/>
      <c r="KO424" s="354"/>
      <c r="KP424" s="354"/>
      <c r="KQ424" s="354"/>
      <c r="KR424" s="354"/>
      <c r="KS424" s="354"/>
      <c r="KT424" s="354"/>
      <c r="KU424" s="354"/>
      <c r="KV424" s="51"/>
      <c r="KW424" s="47"/>
      <c r="KX424" s="47"/>
      <c r="KY424" s="47"/>
      <c r="KZ424" s="47"/>
      <c r="LA424" s="47"/>
      <c r="LB424" s="47"/>
      <c r="LC424" s="47"/>
      <c r="LD424" s="361"/>
      <c r="LE424" s="361"/>
      <c r="LF424" s="361"/>
      <c r="LG424" s="361"/>
      <c r="LH424" s="361"/>
      <c r="LI424" s="361"/>
      <c r="LJ424" s="361"/>
      <c r="LK424" s="361"/>
      <c r="LL424" s="361"/>
      <c r="LM424" s="361"/>
      <c r="LN424" s="361"/>
      <c r="LO424" s="361"/>
      <c r="LP424" s="361"/>
      <c r="LQ424" s="354"/>
      <c r="LR424" s="354"/>
      <c r="LS424" s="354"/>
      <c r="LT424" s="354"/>
      <c r="LU424" s="354"/>
      <c r="LV424" s="354"/>
      <c r="LW424" s="51"/>
      <c r="LX424" s="354"/>
      <c r="LY424" s="354"/>
      <c r="LZ424" s="354"/>
      <c r="MA424" s="354"/>
      <c r="MB424" s="363"/>
      <c r="MC424" s="363"/>
      <c r="MD424" s="354"/>
      <c r="ME424" s="354"/>
      <c r="MF424" s="354"/>
      <c r="MG424" s="354"/>
      <c r="MH424" s="354"/>
      <c r="MI424" s="354"/>
      <c r="MJ424" s="354"/>
      <c r="MK424" s="354"/>
      <c r="ML424" s="354"/>
      <c r="MM424" s="354"/>
      <c r="MN424" s="354"/>
      <c r="MO424" s="354"/>
      <c r="MP424" s="354"/>
      <c r="MQ424" s="354">
        <v>130</v>
      </c>
      <c r="MR424" s="354"/>
      <c r="MS424" s="51"/>
      <c r="MT424" s="364">
        <f t="shared" si="256"/>
        <v>0</v>
      </c>
      <c r="MU424" s="365">
        <f t="shared" si="257"/>
        <v>130</v>
      </c>
      <c r="MV424" s="366">
        <f t="shared" si="258"/>
        <v>130</v>
      </c>
      <c r="MW424" s="365">
        <v>1950</v>
      </c>
      <c r="MX424" s="365">
        <v>1774</v>
      </c>
      <c r="MY424" s="54"/>
      <c r="MZ424" s="708"/>
      <c r="NA424" s="708">
        <v>2.52</v>
      </c>
      <c r="NB424" s="709">
        <f t="shared" si="259"/>
        <v>327.6</v>
      </c>
      <c r="NC424" s="710"/>
      <c r="ND424" s="710">
        <v>13.94</v>
      </c>
      <c r="NE424" s="738">
        <f t="shared" si="286"/>
        <v>0.174366263918503</v>
      </c>
      <c r="NF424" s="739"/>
      <c r="NG424" s="739"/>
      <c r="NH424" s="739">
        <v>13.94</v>
      </c>
      <c r="NI424" s="740">
        <f t="shared" si="260"/>
        <v>111.52</v>
      </c>
      <c r="NJ424" s="738">
        <f t="shared" si="287"/>
        <v>0.174366263918503</v>
      </c>
      <c r="NK424" s="741"/>
      <c r="NL424" s="742">
        <v>44562</v>
      </c>
      <c r="NM424" s="739">
        <f ca="1" t="shared" si="262"/>
        <v>17.1666666666667</v>
      </c>
      <c r="NN424" s="739">
        <f ca="1" t="shared" si="263"/>
        <v>515</v>
      </c>
      <c r="NO424" s="739">
        <v>138</v>
      </c>
      <c r="NP424" s="739">
        <f t="shared" si="264"/>
        <v>130</v>
      </c>
      <c r="NQ424" s="761">
        <f t="shared" si="265"/>
        <v>1.78082191780822</v>
      </c>
      <c r="NR424" s="739">
        <f ca="1" t="shared" si="266"/>
        <v>1.2621359223301</v>
      </c>
      <c r="NS424" s="739">
        <f t="shared" si="267"/>
        <v>8</v>
      </c>
      <c r="NT424" s="739"/>
      <c r="NU424" s="739">
        <f ca="1" t="shared" si="268"/>
        <v>7.57281553398058</v>
      </c>
      <c r="NV424" s="769">
        <f ca="1" t="shared" si="269"/>
        <v>0.252427184466019</v>
      </c>
      <c r="NW424" s="769">
        <f ca="1" t="shared" si="270"/>
        <v>31.6923076923077</v>
      </c>
      <c r="NX424" s="739"/>
      <c r="NY424" s="739"/>
      <c r="NZ424" s="739"/>
      <c r="OA424" s="739"/>
      <c r="OB424" s="739"/>
      <c r="OC424" s="739"/>
      <c r="OD424" s="739"/>
      <c r="OE424" s="743">
        <f t="shared" si="271"/>
        <v>0</v>
      </c>
      <c r="OF424" s="743">
        <f t="shared" si="272"/>
        <v>0</v>
      </c>
      <c r="OG424" s="743">
        <f t="shared" si="273"/>
        <v>0</v>
      </c>
      <c r="OH424" s="743">
        <f t="shared" si="274"/>
        <v>0</v>
      </c>
      <c r="OI424" s="743">
        <f t="shared" si="275"/>
        <v>0</v>
      </c>
      <c r="OJ424" s="739">
        <f t="shared" si="276"/>
        <v>0</v>
      </c>
      <c r="OK424" s="739">
        <f t="shared" si="277"/>
        <v>0</v>
      </c>
      <c r="OL424" s="739">
        <f t="shared" si="278"/>
        <v>0</v>
      </c>
      <c r="OM424" s="739">
        <f t="shared" si="279"/>
        <v>0</v>
      </c>
      <c r="ON424" s="739">
        <f t="shared" si="280"/>
        <v>0</v>
      </c>
      <c r="OO424" s="739">
        <f t="shared" si="281"/>
        <v>0</v>
      </c>
      <c r="OP424" s="739"/>
      <c r="OQ424" s="739">
        <f t="shared" si="282"/>
        <v>0</v>
      </c>
      <c r="OR424" s="739">
        <f t="shared" si="283"/>
        <v>0</v>
      </c>
      <c r="OS424" s="739">
        <f t="shared" si="284"/>
        <v>0</v>
      </c>
      <c r="OT424" s="739">
        <f t="shared" si="285"/>
        <v>-130</v>
      </c>
      <c r="OU424" s="739"/>
      <c r="OV424" s="739"/>
      <c r="OW424" s="739"/>
      <c r="OX424" s="739"/>
      <c r="OY424" s="739"/>
      <c r="OZ424" s="739"/>
      <c r="PA424" s="739"/>
      <c r="PB424" s="739"/>
      <c r="PC424" s="739"/>
      <c r="PD424" s="739"/>
      <c r="PE424" s="739"/>
      <c r="PF424" s="739"/>
      <c r="PG424" s="739"/>
      <c r="PI424" s="28">
        <v>0</v>
      </c>
      <c r="PJ424" s="28">
        <v>0</v>
      </c>
      <c r="PK424" s="28">
        <v>90</v>
      </c>
      <c r="PL424" s="28">
        <v>0</v>
      </c>
      <c r="PM424" s="28">
        <v>0</v>
      </c>
      <c r="PN424" s="28">
        <v>0</v>
      </c>
      <c r="PO424" s="28">
        <v>0</v>
      </c>
      <c r="PP424" s="28">
        <v>1860</v>
      </c>
      <c r="PQ424" s="28">
        <v>0</v>
      </c>
      <c r="PR424" s="28">
        <v>0</v>
      </c>
      <c r="PS424" s="28">
        <v>0</v>
      </c>
      <c r="PT424" s="28">
        <v>0</v>
      </c>
      <c r="PU424" s="28">
        <v>0</v>
      </c>
      <c r="PV424" s="28">
        <v>1950</v>
      </c>
      <c r="PW424" s="28">
        <v>0</v>
      </c>
    </row>
    <row r="425" s="28" customFormat="1" customHeight="1" spans="1:439">
      <c r="A425" s="847" t="s">
        <v>2306</v>
      </c>
      <c r="B425" s="343"/>
      <c r="C425" s="95" t="s">
        <v>2331</v>
      </c>
      <c r="D425" s="95" t="s">
        <v>2332</v>
      </c>
      <c r="E425" s="411"/>
      <c r="F425" s="290" t="s">
        <v>2376</v>
      </c>
      <c r="G425" s="112" t="s">
        <v>813</v>
      </c>
      <c r="H425" s="113" t="s">
        <v>987</v>
      </c>
      <c r="I425" s="99">
        <f t="shared" si="255"/>
        <v>-62</v>
      </c>
      <c r="J425" s="100">
        <v>198</v>
      </c>
      <c r="K425" s="454">
        <v>0</v>
      </c>
      <c r="L425" s="150">
        <f t="shared" si="251"/>
        <v>136</v>
      </c>
      <c r="M425" s="151">
        <f t="shared" si="252"/>
        <v>136</v>
      </c>
      <c r="N425" s="455"/>
      <c r="O425" s="37">
        <v>198</v>
      </c>
      <c r="P425" s="36"/>
      <c r="Q425" s="33">
        <f t="shared" si="253"/>
        <v>0</v>
      </c>
      <c r="R425" s="34">
        <f t="shared" si="254"/>
        <v>0</v>
      </c>
      <c r="S425" s="346"/>
      <c r="T425" s="346"/>
      <c r="U425" s="346"/>
      <c r="V425" s="346"/>
      <c r="W425" s="346"/>
      <c r="X425" s="347"/>
      <c r="Y425" s="348"/>
      <c r="Z425" s="348"/>
      <c r="AA425" s="348"/>
      <c r="AB425" s="348"/>
      <c r="AC425" s="348"/>
      <c r="AD425" s="348"/>
      <c r="AE425" s="348"/>
      <c r="AF425" s="346"/>
      <c r="AG425" s="346"/>
      <c r="AH425" s="346"/>
      <c r="AI425" s="346"/>
      <c r="AJ425" s="346"/>
      <c r="AK425" s="346"/>
      <c r="AL425" s="346"/>
      <c r="AM425" s="346"/>
      <c r="AN425" s="346"/>
      <c r="AO425" s="346"/>
      <c r="AP425" s="346"/>
      <c r="AQ425" s="346"/>
      <c r="AR425" s="346"/>
      <c r="AS425" s="346"/>
      <c r="AT425" s="346"/>
      <c r="AU425" s="346"/>
      <c r="AV425" s="346"/>
      <c r="AW425" s="346"/>
      <c r="AX425" s="346"/>
      <c r="AY425" s="349"/>
      <c r="AZ425" s="48"/>
      <c r="BA425" s="48"/>
      <c r="BB425" s="48"/>
      <c r="BC425" s="48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354"/>
      <c r="BT425" s="354"/>
      <c r="BU425" s="354"/>
      <c r="BV425" s="354"/>
      <c r="BW425" s="354"/>
      <c r="BX425" s="354"/>
      <c r="BY425" s="354"/>
      <c r="BZ425" s="354"/>
      <c r="CA425" s="354"/>
      <c r="CB425" s="354"/>
      <c r="CC425" s="354"/>
      <c r="CD425" s="354"/>
      <c r="CE425" s="354"/>
      <c r="CF425" s="354"/>
      <c r="CG425" s="354"/>
      <c r="CH425" s="354"/>
      <c r="CI425" s="354"/>
      <c r="CJ425" s="354"/>
      <c r="CK425" s="354"/>
      <c r="CL425" s="354"/>
      <c r="CM425" s="354"/>
      <c r="CN425" s="354"/>
      <c r="CO425" s="354"/>
      <c r="CP425" s="358"/>
      <c r="CQ425" s="48"/>
      <c r="CR425" s="354"/>
      <c r="CS425" s="354"/>
      <c r="CT425" s="355"/>
      <c r="CU425" s="354"/>
      <c r="CV425" s="354"/>
      <c r="CW425" s="354"/>
      <c r="CX425" s="354"/>
      <c r="CY425" s="354"/>
      <c r="CZ425" s="354"/>
      <c r="DA425" s="356"/>
      <c r="DB425" s="354"/>
      <c r="DC425" s="354"/>
      <c r="DD425" s="354"/>
      <c r="DE425" s="354"/>
      <c r="DF425" s="354"/>
      <c r="DG425" s="354"/>
      <c r="DH425" s="354"/>
      <c r="DI425" s="354"/>
      <c r="DJ425" s="354"/>
      <c r="DK425" s="354"/>
      <c r="DL425" s="354"/>
      <c r="DM425" s="354"/>
      <c r="DN425" s="354"/>
      <c r="DO425" s="354"/>
      <c r="DP425" s="354"/>
      <c r="DQ425" s="354"/>
      <c r="DR425" s="354"/>
      <c r="DS425" s="354"/>
      <c r="DT425" s="354"/>
      <c r="DU425" s="354"/>
      <c r="DV425" s="354"/>
      <c r="DW425" s="354"/>
      <c r="DX425" s="354"/>
      <c r="DY425" s="354"/>
      <c r="DZ425" s="357"/>
      <c r="EA425" s="356"/>
      <c r="EB425" s="356"/>
      <c r="EC425" s="356"/>
      <c r="ED425" s="356">
        <v>62</v>
      </c>
      <c r="EE425" s="358"/>
      <c r="EF425" s="48"/>
      <c r="EG425" s="46"/>
      <c r="EH425" s="46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8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354"/>
      <c r="FR425" s="354"/>
      <c r="FS425" s="354"/>
      <c r="FT425" s="354"/>
      <c r="FU425" s="354"/>
      <c r="FV425" s="354"/>
      <c r="FW425" s="354"/>
      <c r="FX425" s="354"/>
      <c r="FY425" s="354"/>
      <c r="FZ425" s="354"/>
      <c r="GA425" s="354"/>
      <c r="GB425" s="354"/>
      <c r="GC425" s="354"/>
      <c r="GD425" s="354"/>
      <c r="GE425" s="354"/>
      <c r="GF425" s="354"/>
      <c r="GG425" s="354"/>
      <c r="GH425" s="354"/>
      <c r="GI425" s="354"/>
      <c r="GJ425" s="354"/>
      <c r="GK425" s="354"/>
      <c r="GL425" s="354"/>
      <c r="GM425" s="354"/>
      <c r="GN425" s="354"/>
      <c r="GO425" s="354"/>
      <c r="GP425" s="354"/>
      <c r="GQ425" s="354"/>
      <c r="GR425" s="354"/>
      <c r="GS425" s="354"/>
      <c r="GT425" s="354"/>
      <c r="GU425" s="354"/>
      <c r="GV425" s="354"/>
      <c r="GW425" s="354"/>
      <c r="GX425" s="354"/>
      <c r="GY425" s="354"/>
      <c r="GZ425" s="354"/>
      <c r="HA425" s="354"/>
      <c r="HB425" s="354"/>
      <c r="HC425" s="354"/>
      <c r="HD425" s="354"/>
      <c r="HE425" s="354"/>
      <c r="HF425" s="354"/>
      <c r="HG425" s="354"/>
      <c r="HH425" s="354"/>
      <c r="HI425" s="354"/>
      <c r="HJ425" s="354"/>
      <c r="HK425" s="354"/>
      <c r="HL425" s="354"/>
      <c r="HM425" s="354"/>
      <c r="HN425" s="354"/>
      <c r="HO425" s="354"/>
      <c r="HP425" s="354"/>
      <c r="HQ425" s="354"/>
      <c r="HR425" s="354"/>
      <c r="HS425" s="354"/>
      <c r="HT425" s="354"/>
      <c r="HU425" s="354"/>
      <c r="HV425" s="354"/>
      <c r="HW425" s="354"/>
      <c r="HX425" s="354"/>
      <c r="HY425" s="354"/>
      <c r="HZ425" s="354"/>
      <c r="IA425" s="354"/>
      <c r="IB425" s="354"/>
      <c r="IC425" s="354"/>
      <c r="ID425" s="354"/>
      <c r="IE425" s="354"/>
      <c r="IF425" s="354"/>
      <c r="IG425" s="354"/>
      <c r="IH425" s="354"/>
      <c r="II425" s="354"/>
      <c r="IJ425" s="354"/>
      <c r="IK425" s="354"/>
      <c r="IL425" s="354"/>
      <c r="IM425" s="354"/>
      <c r="IN425" s="354"/>
      <c r="IO425" s="354"/>
      <c r="IP425" s="354"/>
      <c r="IQ425" s="354"/>
      <c r="IR425" s="50"/>
      <c r="IS425" s="47"/>
      <c r="IT425" s="47"/>
      <c r="IU425" s="47"/>
      <c r="IV425" s="47"/>
      <c r="IW425" s="47"/>
      <c r="IX425" s="47"/>
      <c r="IY425" s="47"/>
      <c r="IZ425" s="47"/>
      <c r="JA425" s="47"/>
      <c r="JB425" s="47"/>
      <c r="JC425" s="47"/>
      <c r="JD425" s="47"/>
      <c r="JE425" s="47"/>
      <c r="JF425" s="47"/>
      <c r="JG425" s="47"/>
      <c r="JH425" s="47"/>
      <c r="JI425" s="47"/>
      <c r="JJ425" s="47"/>
      <c r="JK425" s="47"/>
      <c r="JL425" s="354"/>
      <c r="JM425" s="354"/>
      <c r="JN425" s="354"/>
      <c r="JO425" s="354"/>
      <c r="JP425" s="354"/>
      <c r="JQ425" s="354"/>
      <c r="JR425" s="354"/>
      <c r="JS425" s="354"/>
      <c r="JT425" s="354"/>
      <c r="JU425" s="354"/>
      <c r="JV425" s="354"/>
      <c r="JW425" s="354"/>
      <c r="JX425" s="354"/>
      <c r="JY425" s="354"/>
      <c r="JZ425" s="354"/>
      <c r="KA425" s="354"/>
      <c r="KB425" s="354"/>
      <c r="KC425" s="354"/>
      <c r="KD425" s="354"/>
      <c r="KE425" s="354"/>
      <c r="KF425" s="354"/>
      <c r="KG425" s="354"/>
      <c r="KH425" s="354"/>
      <c r="KI425" s="354"/>
      <c r="KJ425" s="354"/>
      <c r="KK425" s="354"/>
      <c r="KL425" s="354"/>
      <c r="KM425" s="354"/>
      <c r="KN425" s="354"/>
      <c r="KO425" s="354"/>
      <c r="KP425" s="354"/>
      <c r="KQ425" s="354"/>
      <c r="KR425" s="354"/>
      <c r="KS425" s="354"/>
      <c r="KT425" s="354"/>
      <c r="KU425" s="354"/>
      <c r="KV425" s="51"/>
      <c r="KW425" s="47"/>
      <c r="KX425" s="47"/>
      <c r="KY425" s="47"/>
      <c r="KZ425" s="47"/>
      <c r="LA425" s="47"/>
      <c r="LB425" s="47"/>
      <c r="LC425" s="47"/>
      <c r="LD425" s="361"/>
      <c r="LE425" s="361"/>
      <c r="LF425" s="361"/>
      <c r="LG425" s="361"/>
      <c r="LH425" s="361"/>
      <c r="LI425" s="361"/>
      <c r="LJ425" s="361"/>
      <c r="LK425" s="361"/>
      <c r="LL425" s="361"/>
      <c r="LM425" s="361"/>
      <c r="LN425" s="361"/>
      <c r="LO425" s="361"/>
      <c r="LP425" s="361"/>
      <c r="LQ425" s="354"/>
      <c r="LR425" s="354"/>
      <c r="LS425" s="354"/>
      <c r="LT425" s="354"/>
      <c r="LU425" s="354"/>
      <c r="LV425" s="354"/>
      <c r="LW425" s="51"/>
      <c r="LX425" s="354"/>
      <c r="LY425" s="354"/>
      <c r="LZ425" s="354"/>
      <c r="MA425" s="354"/>
      <c r="MB425" s="363"/>
      <c r="MC425" s="363"/>
      <c r="MD425" s="354"/>
      <c r="ME425" s="354"/>
      <c r="MF425" s="354"/>
      <c r="MG425" s="354"/>
      <c r="MH425" s="354"/>
      <c r="MI425" s="354"/>
      <c r="MJ425" s="354"/>
      <c r="MK425" s="354"/>
      <c r="ML425" s="354"/>
      <c r="MM425" s="354"/>
      <c r="MN425" s="354"/>
      <c r="MO425" s="354"/>
      <c r="MP425" s="354"/>
      <c r="MQ425" s="354"/>
      <c r="MR425" s="354"/>
      <c r="MS425" s="51"/>
      <c r="MT425" s="364">
        <f t="shared" si="256"/>
        <v>0</v>
      </c>
      <c r="MU425" s="365">
        <f t="shared" si="257"/>
        <v>0</v>
      </c>
      <c r="MV425" s="366">
        <f t="shared" si="258"/>
        <v>0</v>
      </c>
      <c r="MW425" s="365">
        <v>0</v>
      </c>
      <c r="MX425" s="365">
        <v>82</v>
      </c>
      <c r="MY425" s="54"/>
      <c r="MZ425" s="708"/>
      <c r="NA425" s="708">
        <v>4.04</v>
      </c>
      <c r="NB425" s="709">
        <f t="shared" si="259"/>
        <v>0</v>
      </c>
      <c r="NC425" s="710"/>
      <c r="ND425" s="710">
        <v>16.36</v>
      </c>
      <c r="NE425" s="738">
        <f t="shared" si="286"/>
        <v>0.395596276045515</v>
      </c>
      <c r="NF425" s="739"/>
      <c r="NG425" s="739"/>
      <c r="NH425" s="739">
        <v>16.36</v>
      </c>
      <c r="NI425" s="740">
        <f t="shared" si="260"/>
        <v>2224.96</v>
      </c>
      <c r="NJ425" s="738">
        <f t="shared" si="287"/>
        <v>0.395596276045515</v>
      </c>
      <c r="NK425" s="741"/>
      <c r="NL425" s="742">
        <v>44562</v>
      </c>
      <c r="NM425" s="739">
        <f ca="1" t="shared" si="262"/>
        <v>17.1666666666667</v>
      </c>
      <c r="NN425" s="739">
        <f ca="1" t="shared" si="263"/>
        <v>515</v>
      </c>
      <c r="NO425" s="739">
        <v>198</v>
      </c>
      <c r="NP425" s="739">
        <f t="shared" si="264"/>
        <v>0</v>
      </c>
      <c r="NQ425" s="761">
        <f t="shared" si="265"/>
        <v>0</v>
      </c>
      <c r="NR425" s="739">
        <f ca="1" t="shared" si="266"/>
        <v>0</v>
      </c>
      <c r="NS425" s="739">
        <f t="shared" si="267"/>
        <v>136</v>
      </c>
      <c r="NT425" s="739"/>
      <c r="NU425" s="739">
        <f ca="1" t="shared" si="268"/>
        <v>0</v>
      </c>
      <c r="NV425" s="769">
        <f ca="1" t="shared" si="269"/>
        <v>0</v>
      </c>
      <c r="NW425" s="769" t="e">
        <f ca="1" t="shared" si="270"/>
        <v>#DIV/0!</v>
      </c>
      <c r="NX425" s="739"/>
      <c r="NY425" s="739"/>
      <c r="NZ425" s="739"/>
      <c r="OA425" s="739"/>
      <c r="OB425" s="739"/>
      <c r="OC425" s="739"/>
      <c r="OD425" s="739"/>
      <c r="OE425" s="743">
        <f t="shared" si="271"/>
        <v>0</v>
      </c>
      <c r="OF425" s="743">
        <f t="shared" si="272"/>
        <v>0</v>
      </c>
      <c r="OG425" s="743">
        <f t="shared" si="273"/>
        <v>0</v>
      </c>
      <c r="OH425" s="743">
        <f t="shared" si="274"/>
        <v>0</v>
      </c>
      <c r="OI425" s="743">
        <f t="shared" si="275"/>
        <v>0</v>
      </c>
      <c r="OJ425" s="739">
        <f t="shared" si="276"/>
        <v>0</v>
      </c>
      <c r="OK425" s="739">
        <f t="shared" si="277"/>
        <v>0</v>
      </c>
      <c r="OL425" s="739">
        <f t="shared" si="278"/>
        <v>0</v>
      </c>
      <c r="OM425" s="739">
        <f t="shared" si="279"/>
        <v>0</v>
      </c>
      <c r="ON425" s="739">
        <f t="shared" si="280"/>
        <v>0</v>
      </c>
      <c r="OO425" s="739">
        <f t="shared" si="281"/>
        <v>0</v>
      </c>
      <c r="OP425" s="739"/>
      <c r="OQ425" s="739">
        <f t="shared" si="282"/>
        <v>0</v>
      </c>
      <c r="OR425" s="739">
        <f t="shared" si="283"/>
        <v>0</v>
      </c>
      <c r="OS425" s="739">
        <f t="shared" si="284"/>
        <v>0</v>
      </c>
      <c r="OT425" s="739">
        <f t="shared" si="285"/>
        <v>0</v>
      </c>
      <c r="OU425" s="739"/>
      <c r="OV425" s="739"/>
      <c r="OW425" s="739"/>
      <c r="OX425" s="739"/>
      <c r="OY425" s="739"/>
      <c r="OZ425" s="739"/>
      <c r="PA425" s="739"/>
      <c r="PB425" s="739"/>
      <c r="PC425" s="739"/>
      <c r="PD425" s="739"/>
      <c r="PE425" s="739"/>
      <c r="PF425" s="739"/>
      <c r="PG425" s="739"/>
      <c r="PI425" s="28">
        <v>0</v>
      </c>
      <c r="PJ425" s="28">
        <v>0</v>
      </c>
      <c r="PK425" s="28">
        <v>0</v>
      </c>
      <c r="PL425" s="28">
        <v>0</v>
      </c>
      <c r="PM425" s="28">
        <v>0</v>
      </c>
      <c r="PN425" s="28">
        <v>0</v>
      </c>
      <c r="PO425" s="28">
        <v>0</v>
      </c>
      <c r="PP425" s="28">
        <v>0</v>
      </c>
      <c r="PQ425" s="28">
        <v>0</v>
      </c>
      <c r="PR425" s="28">
        <v>0</v>
      </c>
      <c r="PS425" s="28">
        <v>0</v>
      </c>
      <c r="PT425" s="28">
        <v>0</v>
      </c>
      <c r="PU425" s="28">
        <v>0</v>
      </c>
      <c r="PV425" s="28">
        <v>0</v>
      </c>
      <c r="PW425" s="28">
        <v>0</v>
      </c>
    </row>
    <row r="426" s="28" customFormat="1" customHeight="1" spans="1:439">
      <c r="A426" s="847" t="s">
        <v>2306</v>
      </c>
      <c r="B426" s="343"/>
      <c r="C426" s="95" t="s">
        <v>2331</v>
      </c>
      <c r="D426" s="95" t="s">
        <v>2332</v>
      </c>
      <c r="E426" s="411"/>
      <c r="F426" s="290" t="s">
        <v>2377</v>
      </c>
      <c r="G426" s="112" t="s">
        <v>969</v>
      </c>
      <c r="H426" s="113" t="s">
        <v>989</v>
      </c>
      <c r="I426" s="99">
        <f t="shared" si="255"/>
        <v>0</v>
      </c>
      <c r="J426" s="100">
        <v>0</v>
      </c>
      <c r="K426" s="454">
        <v>0</v>
      </c>
      <c r="L426" s="150">
        <f t="shared" si="251"/>
        <v>0</v>
      </c>
      <c r="M426" s="151">
        <f t="shared" si="252"/>
        <v>0</v>
      </c>
      <c r="N426" s="455"/>
      <c r="O426" s="37"/>
      <c r="P426" s="36"/>
      <c r="Q426" s="33">
        <f t="shared" si="253"/>
        <v>0</v>
      </c>
      <c r="R426" s="34">
        <f t="shared" si="254"/>
        <v>0</v>
      </c>
      <c r="S426" s="346"/>
      <c r="T426" s="346"/>
      <c r="U426" s="346"/>
      <c r="V426" s="346"/>
      <c r="W426" s="346"/>
      <c r="X426" s="347"/>
      <c r="Y426" s="348"/>
      <c r="Z426" s="348"/>
      <c r="AA426" s="348"/>
      <c r="AB426" s="348"/>
      <c r="AC426" s="348"/>
      <c r="AD426" s="348"/>
      <c r="AE426" s="348"/>
      <c r="AF426" s="346"/>
      <c r="AG426" s="346"/>
      <c r="AH426" s="346"/>
      <c r="AI426" s="346"/>
      <c r="AJ426" s="346"/>
      <c r="AK426" s="346"/>
      <c r="AL426" s="346"/>
      <c r="AM426" s="346"/>
      <c r="AN426" s="346"/>
      <c r="AO426" s="346"/>
      <c r="AP426" s="346"/>
      <c r="AQ426" s="346"/>
      <c r="AR426" s="346"/>
      <c r="AS426" s="346"/>
      <c r="AT426" s="346"/>
      <c r="AU426" s="346"/>
      <c r="AV426" s="346"/>
      <c r="AW426" s="346"/>
      <c r="AX426" s="346"/>
      <c r="AY426" s="349"/>
      <c r="AZ426" s="48"/>
      <c r="BA426" s="48"/>
      <c r="BB426" s="48"/>
      <c r="BC426" s="48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354"/>
      <c r="BT426" s="354"/>
      <c r="BU426" s="354"/>
      <c r="BV426" s="354"/>
      <c r="BW426" s="354"/>
      <c r="BX426" s="354"/>
      <c r="BY426" s="354"/>
      <c r="BZ426" s="354"/>
      <c r="CA426" s="354"/>
      <c r="CB426" s="354"/>
      <c r="CC426" s="354"/>
      <c r="CD426" s="354"/>
      <c r="CE426" s="354"/>
      <c r="CF426" s="354"/>
      <c r="CG426" s="354"/>
      <c r="CH426" s="354"/>
      <c r="CI426" s="354"/>
      <c r="CJ426" s="354"/>
      <c r="CK426" s="354"/>
      <c r="CL426" s="354"/>
      <c r="CM426" s="354"/>
      <c r="CN426" s="354"/>
      <c r="CO426" s="354"/>
      <c r="CP426" s="358"/>
      <c r="CQ426" s="48"/>
      <c r="CR426" s="354"/>
      <c r="CS426" s="354"/>
      <c r="CT426" s="355"/>
      <c r="CU426" s="354"/>
      <c r="CV426" s="354"/>
      <c r="CW426" s="354"/>
      <c r="CX426" s="354"/>
      <c r="CY426" s="354"/>
      <c r="CZ426" s="354"/>
      <c r="DA426" s="356"/>
      <c r="DB426" s="354"/>
      <c r="DC426" s="354"/>
      <c r="DD426" s="354"/>
      <c r="DE426" s="354"/>
      <c r="DF426" s="354"/>
      <c r="DG426" s="354"/>
      <c r="DH426" s="354"/>
      <c r="DI426" s="354"/>
      <c r="DJ426" s="354"/>
      <c r="DK426" s="354"/>
      <c r="DL426" s="354"/>
      <c r="DM426" s="354"/>
      <c r="DN426" s="354"/>
      <c r="DO426" s="354"/>
      <c r="DP426" s="354"/>
      <c r="DQ426" s="354"/>
      <c r="DR426" s="354"/>
      <c r="DS426" s="354"/>
      <c r="DT426" s="354"/>
      <c r="DU426" s="354"/>
      <c r="DV426" s="354"/>
      <c r="DW426" s="354"/>
      <c r="DX426" s="354"/>
      <c r="DY426" s="354"/>
      <c r="DZ426" s="357"/>
      <c r="EA426" s="356"/>
      <c r="EB426" s="356"/>
      <c r="EC426" s="356"/>
      <c r="ED426" s="356"/>
      <c r="EE426" s="358"/>
      <c r="EF426" s="48"/>
      <c r="EG426" s="46"/>
      <c r="EH426" s="46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8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354"/>
      <c r="FR426" s="354"/>
      <c r="FS426" s="354"/>
      <c r="FT426" s="354"/>
      <c r="FU426" s="354"/>
      <c r="FV426" s="354"/>
      <c r="FW426" s="354"/>
      <c r="FX426" s="354"/>
      <c r="FY426" s="354"/>
      <c r="FZ426" s="354"/>
      <c r="GA426" s="354"/>
      <c r="GB426" s="354"/>
      <c r="GC426" s="354"/>
      <c r="GD426" s="354"/>
      <c r="GE426" s="354"/>
      <c r="GF426" s="354"/>
      <c r="GG426" s="354"/>
      <c r="GH426" s="354"/>
      <c r="GI426" s="354"/>
      <c r="GJ426" s="354"/>
      <c r="GK426" s="354"/>
      <c r="GL426" s="354"/>
      <c r="GM426" s="354"/>
      <c r="GN426" s="354"/>
      <c r="GO426" s="354"/>
      <c r="GP426" s="354"/>
      <c r="GQ426" s="354"/>
      <c r="GR426" s="354"/>
      <c r="GS426" s="354"/>
      <c r="GT426" s="354"/>
      <c r="GU426" s="354"/>
      <c r="GV426" s="354"/>
      <c r="GW426" s="354"/>
      <c r="GX426" s="354"/>
      <c r="GY426" s="354"/>
      <c r="GZ426" s="354"/>
      <c r="HA426" s="354"/>
      <c r="HB426" s="354"/>
      <c r="HC426" s="354"/>
      <c r="HD426" s="354"/>
      <c r="HE426" s="354"/>
      <c r="HF426" s="354"/>
      <c r="HG426" s="354"/>
      <c r="HH426" s="354"/>
      <c r="HI426" s="354"/>
      <c r="HJ426" s="354"/>
      <c r="HK426" s="354"/>
      <c r="HL426" s="354"/>
      <c r="HM426" s="354"/>
      <c r="HN426" s="354"/>
      <c r="HO426" s="354"/>
      <c r="HP426" s="354"/>
      <c r="HQ426" s="354"/>
      <c r="HR426" s="354"/>
      <c r="HS426" s="354"/>
      <c r="HT426" s="354"/>
      <c r="HU426" s="354"/>
      <c r="HV426" s="354"/>
      <c r="HW426" s="354"/>
      <c r="HX426" s="354"/>
      <c r="HY426" s="354"/>
      <c r="HZ426" s="354"/>
      <c r="IA426" s="354"/>
      <c r="IB426" s="354"/>
      <c r="IC426" s="354"/>
      <c r="ID426" s="354"/>
      <c r="IE426" s="354"/>
      <c r="IF426" s="354"/>
      <c r="IG426" s="354"/>
      <c r="IH426" s="354"/>
      <c r="II426" s="354"/>
      <c r="IJ426" s="354"/>
      <c r="IK426" s="354"/>
      <c r="IL426" s="354"/>
      <c r="IM426" s="354"/>
      <c r="IN426" s="354"/>
      <c r="IO426" s="354"/>
      <c r="IP426" s="354"/>
      <c r="IQ426" s="354"/>
      <c r="IR426" s="50"/>
      <c r="IS426" s="47"/>
      <c r="IT426" s="47"/>
      <c r="IU426" s="47"/>
      <c r="IV426" s="47"/>
      <c r="IW426" s="47"/>
      <c r="IX426" s="47"/>
      <c r="IY426" s="47"/>
      <c r="IZ426" s="47"/>
      <c r="JA426" s="47"/>
      <c r="JB426" s="47"/>
      <c r="JC426" s="47"/>
      <c r="JD426" s="47"/>
      <c r="JE426" s="47"/>
      <c r="JF426" s="47"/>
      <c r="JG426" s="47"/>
      <c r="JH426" s="47"/>
      <c r="JI426" s="47"/>
      <c r="JJ426" s="47"/>
      <c r="JK426" s="47"/>
      <c r="JL426" s="354"/>
      <c r="JM426" s="354"/>
      <c r="JN426" s="354"/>
      <c r="JO426" s="354"/>
      <c r="JP426" s="354"/>
      <c r="JQ426" s="354"/>
      <c r="JR426" s="354"/>
      <c r="JS426" s="354"/>
      <c r="JT426" s="354"/>
      <c r="JU426" s="354"/>
      <c r="JV426" s="354"/>
      <c r="JW426" s="354"/>
      <c r="JX426" s="354"/>
      <c r="JY426" s="354"/>
      <c r="JZ426" s="354"/>
      <c r="KA426" s="354"/>
      <c r="KB426" s="354"/>
      <c r="KC426" s="354"/>
      <c r="KD426" s="354"/>
      <c r="KE426" s="354"/>
      <c r="KF426" s="354"/>
      <c r="KG426" s="354"/>
      <c r="KH426" s="354"/>
      <c r="KI426" s="354"/>
      <c r="KJ426" s="354"/>
      <c r="KK426" s="354"/>
      <c r="KL426" s="354"/>
      <c r="KM426" s="354"/>
      <c r="KN426" s="354"/>
      <c r="KO426" s="354"/>
      <c r="KP426" s="354"/>
      <c r="KQ426" s="354"/>
      <c r="KR426" s="354"/>
      <c r="KS426" s="354"/>
      <c r="KT426" s="354"/>
      <c r="KU426" s="354"/>
      <c r="KV426" s="51"/>
      <c r="KW426" s="47"/>
      <c r="KX426" s="47"/>
      <c r="KY426" s="47"/>
      <c r="KZ426" s="47"/>
      <c r="LA426" s="47"/>
      <c r="LB426" s="47"/>
      <c r="LC426" s="47"/>
      <c r="LD426" s="361"/>
      <c r="LE426" s="361"/>
      <c r="LF426" s="361"/>
      <c r="LG426" s="361"/>
      <c r="LH426" s="361"/>
      <c r="LI426" s="361"/>
      <c r="LJ426" s="361"/>
      <c r="LK426" s="361"/>
      <c r="LL426" s="361"/>
      <c r="LM426" s="361"/>
      <c r="LN426" s="361"/>
      <c r="LO426" s="361"/>
      <c r="LP426" s="361"/>
      <c r="LQ426" s="354"/>
      <c r="LR426" s="354"/>
      <c r="LS426" s="354"/>
      <c r="LT426" s="354"/>
      <c r="LU426" s="354"/>
      <c r="LV426" s="354"/>
      <c r="LW426" s="51"/>
      <c r="LX426" s="354"/>
      <c r="LY426" s="354"/>
      <c r="LZ426" s="354"/>
      <c r="MA426" s="354"/>
      <c r="MB426" s="363"/>
      <c r="MC426" s="363"/>
      <c r="MD426" s="354"/>
      <c r="ME426" s="354"/>
      <c r="MF426" s="354"/>
      <c r="MG426" s="354"/>
      <c r="MH426" s="354"/>
      <c r="MI426" s="354"/>
      <c r="MJ426" s="354"/>
      <c r="MK426" s="354"/>
      <c r="ML426" s="354"/>
      <c r="MM426" s="354"/>
      <c r="MN426" s="354"/>
      <c r="MO426" s="354"/>
      <c r="MP426" s="354"/>
      <c r="MQ426" s="354"/>
      <c r="MR426" s="354"/>
      <c r="MS426" s="51"/>
      <c r="MT426" s="364">
        <f t="shared" si="256"/>
        <v>0</v>
      </c>
      <c r="MU426" s="365">
        <f t="shared" si="257"/>
        <v>0</v>
      </c>
      <c r="MV426" s="366">
        <f t="shared" si="258"/>
        <v>0</v>
      </c>
      <c r="MW426" s="365">
        <v>1700</v>
      </c>
      <c r="MX426" s="365">
        <v>1679</v>
      </c>
      <c r="MY426" s="54"/>
      <c r="MZ426" s="708"/>
      <c r="NA426" s="708">
        <v>3.28</v>
      </c>
      <c r="NB426" s="709">
        <f t="shared" si="259"/>
        <v>0</v>
      </c>
      <c r="NC426" s="710"/>
      <c r="ND426" s="710">
        <v>11.51</v>
      </c>
      <c r="NE426" s="738">
        <f t="shared" si="286"/>
        <v>0.476246814706953</v>
      </c>
      <c r="NF426" s="739"/>
      <c r="NG426" s="739"/>
      <c r="NH426" s="739">
        <v>11.51</v>
      </c>
      <c r="NI426" s="740">
        <f t="shared" si="260"/>
        <v>0</v>
      </c>
      <c r="NJ426" s="738">
        <f t="shared" si="287"/>
        <v>0.476246814706953</v>
      </c>
      <c r="NK426" s="741"/>
      <c r="NL426" s="742">
        <v>44562</v>
      </c>
      <c r="NM426" s="739">
        <f ca="1" t="shared" si="262"/>
        <v>17.1666666666667</v>
      </c>
      <c r="NN426" s="739">
        <f ca="1" t="shared" si="263"/>
        <v>515</v>
      </c>
      <c r="NO426" s="739">
        <v>0</v>
      </c>
      <c r="NP426" s="739">
        <f t="shared" si="264"/>
        <v>0</v>
      </c>
      <c r="NQ426" s="761" t="e">
        <f t="shared" si="265"/>
        <v>#DIV/0!</v>
      </c>
      <c r="NR426" s="739" t="e">
        <f ca="1" t="shared" si="266"/>
        <v>#DIV/0!</v>
      </c>
      <c r="NS426" s="739">
        <f t="shared" si="267"/>
        <v>0</v>
      </c>
      <c r="NT426" s="739"/>
      <c r="NU426" s="739">
        <f ca="1" t="shared" si="268"/>
        <v>0</v>
      </c>
      <c r="NV426" s="769">
        <f ca="1" t="shared" si="269"/>
        <v>0</v>
      </c>
      <c r="NW426" s="769" t="e">
        <f ca="1" t="shared" si="270"/>
        <v>#DIV/0!</v>
      </c>
      <c r="NX426" s="739"/>
      <c r="NY426" s="739"/>
      <c r="NZ426" s="739"/>
      <c r="OA426" s="739"/>
      <c r="OB426" s="739"/>
      <c r="OC426" s="739"/>
      <c r="OD426" s="739"/>
      <c r="OE426" s="743">
        <f t="shared" si="271"/>
        <v>0</v>
      </c>
      <c r="OF426" s="743">
        <f t="shared" si="272"/>
        <v>0</v>
      </c>
      <c r="OG426" s="743">
        <f t="shared" si="273"/>
        <v>0</v>
      </c>
      <c r="OH426" s="743">
        <f t="shared" si="274"/>
        <v>0</v>
      </c>
      <c r="OI426" s="743">
        <f t="shared" si="275"/>
        <v>0</v>
      </c>
      <c r="OJ426" s="739">
        <f t="shared" si="276"/>
        <v>0</v>
      </c>
      <c r="OK426" s="739">
        <f t="shared" si="277"/>
        <v>0</v>
      </c>
      <c r="OL426" s="739">
        <f t="shared" si="278"/>
        <v>0</v>
      </c>
      <c r="OM426" s="739">
        <f t="shared" si="279"/>
        <v>0</v>
      </c>
      <c r="ON426" s="739">
        <f t="shared" si="280"/>
        <v>0</v>
      </c>
      <c r="OO426" s="739">
        <f t="shared" si="281"/>
        <v>0</v>
      </c>
      <c r="OP426" s="739"/>
      <c r="OQ426" s="739">
        <f t="shared" si="282"/>
        <v>0</v>
      </c>
      <c r="OR426" s="739">
        <f t="shared" si="283"/>
        <v>0</v>
      </c>
      <c r="OS426" s="739">
        <f t="shared" si="284"/>
        <v>0</v>
      </c>
      <c r="OT426" s="739">
        <f t="shared" si="285"/>
        <v>0</v>
      </c>
      <c r="OU426" s="739"/>
      <c r="OV426" s="739"/>
      <c r="OW426" s="739"/>
      <c r="OX426" s="739"/>
      <c r="OY426" s="739"/>
      <c r="OZ426" s="739"/>
      <c r="PA426" s="739"/>
      <c r="PB426" s="739"/>
      <c r="PC426" s="739"/>
      <c r="PD426" s="739"/>
      <c r="PE426" s="739"/>
      <c r="PF426" s="739"/>
      <c r="PG426" s="739"/>
      <c r="PI426" s="28">
        <v>0</v>
      </c>
      <c r="PJ426" s="28">
        <v>0</v>
      </c>
      <c r="PK426" s="28">
        <v>0</v>
      </c>
      <c r="PL426" s="28">
        <v>0</v>
      </c>
      <c r="PM426" s="28">
        <v>0</v>
      </c>
      <c r="PN426" s="28">
        <v>0</v>
      </c>
      <c r="PO426" s="28">
        <v>0</v>
      </c>
      <c r="PP426" s="28">
        <v>1700</v>
      </c>
      <c r="PQ426" s="28">
        <v>0</v>
      </c>
      <c r="PR426" s="28">
        <v>0</v>
      </c>
      <c r="PS426" s="28">
        <v>0</v>
      </c>
      <c r="PT426" s="28">
        <v>0</v>
      </c>
      <c r="PU426" s="28">
        <v>0</v>
      </c>
      <c r="PV426" s="28">
        <v>1700</v>
      </c>
      <c r="PW426" s="28">
        <v>0</v>
      </c>
    </row>
    <row r="427" s="28" customFormat="1" customHeight="1" spans="1:439">
      <c r="A427" s="847" t="s">
        <v>2306</v>
      </c>
      <c r="B427" s="343"/>
      <c r="C427" s="95" t="s">
        <v>2331</v>
      </c>
      <c r="D427" s="95" t="s">
        <v>2332</v>
      </c>
      <c r="E427" s="411"/>
      <c r="F427" s="290" t="s">
        <v>2378</v>
      </c>
      <c r="G427" s="112" t="s">
        <v>972</v>
      </c>
      <c r="H427" s="113" t="s">
        <v>991</v>
      </c>
      <c r="I427" s="99">
        <f t="shared" si="255"/>
        <v>-46</v>
      </c>
      <c r="J427" s="100">
        <v>116</v>
      </c>
      <c r="K427" s="454">
        <v>0</v>
      </c>
      <c r="L427" s="150">
        <f t="shared" si="251"/>
        <v>70</v>
      </c>
      <c r="M427" s="151">
        <f t="shared" si="252"/>
        <v>70</v>
      </c>
      <c r="N427" s="455"/>
      <c r="O427" s="35">
        <v>116</v>
      </c>
      <c r="P427" s="157"/>
      <c r="Q427" s="33">
        <f t="shared" si="253"/>
        <v>0</v>
      </c>
      <c r="R427" s="34">
        <f t="shared" si="254"/>
        <v>0</v>
      </c>
      <c r="S427" s="346"/>
      <c r="T427" s="346"/>
      <c r="U427" s="346"/>
      <c r="V427" s="346"/>
      <c r="W427" s="346"/>
      <c r="X427" s="347"/>
      <c r="Y427" s="348"/>
      <c r="Z427" s="348"/>
      <c r="AA427" s="348"/>
      <c r="AB427" s="348"/>
      <c r="AC427" s="348"/>
      <c r="AD427" s="348"/>
      <c r="AE427" s="348"/>
      <c r="AF427" s="346"/>
      <c r="AG427" s="346"/>
      <c r="AH427" s="346"/>
      <c r="AI427" s="346"/>
      <c r="AJ427" s="346"/>
      <c r="AK427" s="346"/>
      <c r="AL427" s="346"/>
      <c r="AM427" s="346"/>
      <c r="AN427" s="346"/>
      <c r="AO427" s="346"/>
      <c r="AP427" s="346"/>
      <c r="AQ427" s="346"/>
      <c r="AR427" s="346"/>
      <c r="AS427" s="346"/>
      <c r="AT427" s="346"/>
      <c r="AU427" s="346"/>
      <c r="AV427" s="346"/>
      <c r="AW427" s="346"/>
      <c r="AX427" s="346"/>
      <c r="AY427" s="349"/>
      <c r="AZ427" s="48"/>
      <c r="BA427" s="48"/>
      <c r="BB427" s="48"/>
      <c r="BC427" s="48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354"/>
      <c r="BT427" s="354"/>
      <c r="BU427" s="354"/>
      <c r="BV427" s="354"/>
      <c r="BW427" s="354"/>
      <c r="BX427" s="354"/>
      <c r="BY427" s="354"/>
      <c r="BZ427" s="354"/>
      <c r="CA427" s="354"/>
      <c r="CB427" s="354"/>
      <c r="CC427" s="354"/>
      <c r="CD427" s="354"/>
      <c r="CE427" s="354"/>
      <c r="CF427" s="354"/>
      <c r="CG427" s="354"/>
      <c r="CH427" s="354"/>
      <c r="CI427" s="354"/>
      <c r="CJ427" s="354"/>
      <c r="CK427" s="354"/>
      <c r="CL427" s="354"/>
      <c r="CM427" s="354"/>
      <c r="CN427" s="354"/>
      <c r="CO427" s="354"/>
      <c r="CP427" s="358"/>
      <c r="CQ427" s="48"/>
      <c r="CR427" s="354"/>
      <c r="CS427" s="354"/>
      <c r="CT427" s="355"/>
      <c r="CU427" s="354"/>
      <c r="CV427" s="354"/>
      <c r="CW427" s="354"/>
      <c r="CX427" s="354"/>
      <c r="CY427" s="354">
        <v>46</v>
      </c>
      <c r="CZ427" s="354"/>
      <c r="DA427" s="356"/>
      <c r="DB427" s="354"/>
      <c r="DC427" s="354"/>
      <c r="DD427" s="354"/>
      <c r="DE427" s="354"/>
      <c r="DF427" s="354"/>
      <c r="DG427" s="354"/>
      <c r="DH427" s="354"/>
      <c r="DI427" s="354"/>
      <c r="DJ427" s="354"/>
      <c r="DK427" s="354"/>
      <c r="DL427" s="354"/>
      <c r="DM427" s="354"/>
      <c r="DN427" s="354"/>
      <c r="DO427" s="354"/>
      <c r="DP427" s="354"/>
      <c r="DQ427" s="354"/>
      <c r="DR427" s="354"/>
      <c r="DS427" s="354"/>
      <c r="DT427" s="354"/>
      <c r="DU427" s="354"/>
      <c r="DV427" s="354"/>
      <c r="DW427" s="354"/>
      <c r="DX427" s="354"/>
      <c r="DY427" s="354"/>
      <c r="DZ427" s="357"/>
      <c r="EA427" s="356"/>
      <c r="EB427" s="356"/>
      <c r="EC427" s="356"/>
      <c r="ED427" s="356"/>
      <c r="EE427" s="358"/>
      <c r="EF427" s="48"/>
      <c r="EG427" s="46"/>
      <c r="EH427" s="46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8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354"/>
      <c r="FR427" s="354"/>
      <c r="FS427" s="354"/>
      <c r="FT427" s="354"/>
      <c r="FU427" s="354"/>
      <c r="FV427" s="354"/>
      <c r="FW427" s="354"/>
      <c r="FX427" s="354"/>
      <c r="FY427" s="354"/>
      <c r="FZ427" s="354"/>
      <c r="GA427" s="354"/>
      <c r="GB427" s="354"/>
      <c r="GC427" s="354"/>
      <c r="GD427" s="354"/>
      <c r="GE427" s="354"/>
      <c r="GF427" s="354"/>
      <c r="GG427" s="354"/>
      <c r="GH427" s="354"/>
      <c r="GI427" s="354"/>
      <c r="GJ427" s="354"/>
      <c r="GK427" s="354"/>
      <c r="GL427" s="354"/>
      <c r="GM427" s="354"/>
      <c r="GN427" s="354"/>
      <c r="GO427" s="354"/>
      <c r="GP427" s="354"/>
      <c r="GQ427" s="354"/>
      <c r="GR427" s="354"/>
      <c r="GS427" s="354"/>
      <c r="GT427" s="354"/>
      <c r="GU427" s="354"/>
      <c r="GV427" s="354"/>
      <c r="GW427" s="354"/>
      <c r="GX427" s="354"/>
      <c r="GY427" s="354"/>
      <c r="GZ427" s="354"/>
      <c r="HA427" s="354"/>
      <c r="HB427" s="354"/>
      <c r="HC427" s="354"/>
      <c r="HD427" s="354"/>
      <c r="HE427" s="354"/>
      <c r="HF427" s="354"/>
      <c r="HG427" s="354"/>
      <c r="HH427" s="354"/>
      <c r="HI427" s="354"/>
      <c r="HJ427" s="354"/>
      <c r="HK427" s="354"/>
      <c r="HL427" s="354"/>
      <c r="HM427" s="354"/>
      <c r="HN427" s="354"/>
      <c r="HO427" s="354"/>
      <c r="HP427" s="354"/>
      <c r="HQ427" s="354"/>
      <c r="HR427" s="354"/>
      <c r="HS427" s="354"/>
      <c r="HT427" s="354"/>
      <c r="HU427" s="354"/>
      <c r="HV427" s="354"/>
      <c r="HW427" s="354"/>
      <c r="HX427" s="354"/>
      <c r="HY427" s="354"/>
      <c r="HZ427" s="354"/>
      <c r="IA427" s="354"/>
      <c r="IB427" s="354"/>
      <c r="IC427" s="354"/>
      <c r="ID427" s="354"/>
      <c r="IE427" s="354"/>
      <c r="IF427" s="354"/>
      <c r="IG427" s="354"/>
      <c r="IH427" s="354"/>
      <c r="II427" s="354"/>
      <c r="IJ427" s="354"/>
      <c r="IK427" s="354"/>
      <c r="IL427" s="354"/>
      <c r="IM427" s="354"/>
      <c r="IN427" s="354"/>
      <c r="IO427" s="354"/>
      <c r="IP427" s="354"/>
      <c r="IQ427" s="354"/>
      <c r="IR427" s="50"/>
      <c r="IS427" s="47"/>
      <c r="IT427" s="47"/>
      <c r="IU427" s="47"/>
      <c r="IV427" s="47"/>
      <c r="IW427" s="47"/>
      <c r="IX427" s="47"/>
      <c r="IY427" s="47"/>
      <c r="IZ427" s="47"/>
      <c r="JA427" s="47"/>
      <c r="JB427" s="47"/>
      <c r="JC427" s="47"/>
      <c r="JD427" s="47"/>
      <c r="JE427" s="47"/>
      <c r="JF427" s="47"/>
      <c r="JG427" s="47"/>
      <c r="JH427" s="47"/>
      <c r="JI427" s="47"/>
      <c r="JJ427" s="47"/>
      <c r="JK427" s="47"/>
      <c r="JL427" s="354"/>
      <c r="JM427" s="354"/>
      <c r="JN427" s="354"/>
      <c r="JO427" s="354"/>
      <c r="JP427" s="354"/>
      <c r="JQ427" s="354"/>
      <c r="JR427" s="354"/>
      <c r="JS427" s="354"/>
      <c r="JT427" s="354"/>
      <c r="JU427" s="354"/>
      <c r="JV427" s="354"/>
      <c r="JW427" s="354"/>
      <c r="JX427" s="354"/>
      <c r="JY427" s="354"/>
      <c r="JZ427" s="354"/>
      <c r="KA427" s="354"/>
      <c r="KB427" s="354"/>
      <c r="KC427" s="354"/>
      <c r="KD427" s="354"/>
      <c r="KE427" s="354"/>
      <c r="KF427" s="354"/>
      <c r="KG427" s="354"/>
      <c r="KH427" s="354"/>
      <c r="KI427" s="354"/>
      <c r="KJ427" s="354"/>
      <c r="KK427" s="354"/>
      <c r="KL427" s="354"/>
      <c r="KM427" s="354"/>
      <c r="KN427" s="354"/>
      <c r="KO427" s="354"/>
      <c r="KP427" s="354"/>
      <c r="KQ427" s="354"/>
      <c r="KR427" s="354"/>
      <c r="KS427" s="354"/>
      <c r="KT427" s="354"/>
      <c r="KU427" s="354"/>
      <c r="KV427" s="51"/>
      <c r="KW427" s="47"/>
      <c r="KX427" s="47"/>
      <c r="KY427" s="47"/>
      <c r="KZ427" s="47"/>
      <c r="LA427" s="47"/>
      <c r="LB427" s="47"/>
      <c r="LC427" s="47"/>
      <c r="LD427" s="361"/>
      <c r="LE427" s="361"/>
      <c r="LF427" s="361"/>
      <c r="LG427" s="361"/>
      <c r="LH427" s="361"/>
      <c r="LI427" s="361"/>
      <c r="LJ427" s="361"/>
      <c r="LK427" s="361"/>
      <c r="LL427" s="361"/>
      <c r="LM427" s="361"/>
      <c r="LN427" s="361"/>
      <c r="LO427" s="361"/>
      <c r="LP427" s="361"/>
      <c r="LQ427" s="354"/>
      <c r="LR427" s="354"/>
      <c r="LS427" s="354"/>
      <c r="LT427" s="354"/>
      <c r="LU427" s="354"/>
      <c r="LV427" s="354"/>
      <c r="LW427" s="51"/>
      <c r="LX427" s="354"/>
      <c r="LY427" s="354"/>
      <c r="LZ427" s="354"/>
      <c r="MA427" s="354"/>
      <c r="MB427" s="363"/>
      <c r="MC427" s="363"/>
      <c r="MD427" s="354"/>
      <c r="ME427" s="354"/>
      <c r="MF427" s="354"/>
      <c r="MG427" s="354"/>
      <c r="MH427" s="354"/>
      <c r="MI427" s="354"/>
      <c r="MJ427" s="354"/>
      <c r="MK427" s="354"/>
      <c r="ML427" s="354"/>
      <c r="MM427" s="354"/>
      <c r="MN427" s="354"/>
      <c r="MO427" s="354"/>
      <c r="MP427" s="354"/>
      <c r="MQ427" s="354"/>
      <c r="MR427" s="354"/>
      <c r="MS427" s="51"/>
      <c r="MT427" s="364">
        <f t="shared" si="256"/>
        <v>0</v>
      </c>
      <c r="MU427" s="365">
        <f t="shared" si="257"/>
        <v>0</v>
      </c>
      <c r="MV427" s="366">
        <f t="shared" si="258"/>
        <v>0</v>
      </c>
      <c r="MW427" s="365">
        <v>2184</v>
      </c>
      <c r="MX427" s="365">
        <v>1748</v>
      </c>
      <c r="MY427" s="54"/>
      <c r="MZ427" s="708"/>
      <c r="NA427" s="708">
        <v>2.52</v>
      </c>
      <c r="NB427" s="709">
        <f t="shared" si="259"/>
        <v>0</v>
      </c>
      <c r="NC427" s="710"/>
      <c r="ND427" s="710">
        <v>14.92</v>
      </c>
      <c r="NE427" s="738">
        <f t="shared" si="286"/>
        <v>0.116323146173892</v>
      </c>
      <c r="NF427" s="739"/>
      <c r="NG427" s="739"/>
      <c r="NH427" s="739">
        <v>14.92</v>
      </c>
      <c r="NI427" s="740">
        <f t="shared" si="260"/>
        <v>1044.4</v>
      </c>
      <c r="NJ427" s="738">
        <f t="shared" si="287"/>
        <v>0.116323146173892</v>
      </c>
      <c r="NK427" s="741"/>
      <c r="NL427" s="742">
        <v>44562</v>
      </c>
      <c r="NM427" s="739">
        <f ca="1" t="shared" si="262"/>
        <v>17.1666666666667</v>
      </c>
      <c r="NN427" s="739">
        <f ca="1" t="shared" si="263"/>
        <v>515</v>
      </c>
      <c r="NO427" s="739">
        <v>116</v>
      </c>
      <c r="NP427" s="739">
        <f t="shared" si="264"/>
        <v>0</v>
      </c>
      <c r="NQ427" s="761">
        <f t="shared" si="265"/>
        <v>0</v>
      </c>
      <c r="NR427" s="739">
        <f ca="1" t="shared" si="266"/>
        <v>0</v>
      </c>
      <c r="NS427" s="739">
        <f t="shared" si="267"/>
        <v>70</v>
      </c>
      <c r="NT427" s="739"/>
      <c r="NU427" s="739">
        <f ca="1" t="shared" si="268"/>
        <v>0</v>
      </c>
      <c r="NV427" s="769">
        <f ca="1" t="shared" si="269"/>
        <v>0</v>
      </c>
      <c r="NW427" s="769" t="e">
        <f ca="1" t="shared" si="270"/>
        <v>#DIV/0!</v>
      </c>
      <c r="NX427" s="739"/>
      <c r="NY427" s="739"/>
      <c r="NZ427" s="739"/>
      <c r="OA427" s="739"/>
      <c r="OB427" s="739"/>
      <c r="OC427" s="739"/>
      <c r="OD427" s="739"/>
      <c r="OE427" s="743">
        <f t="shared" si="271"/>
        <v>0</v>
      </c>
      <c r="OF427" s="743">
        <f t="shared" si="272"/>
        <v>0</v>
      </c>
      <c r="OG427" s="743">
        <f t="shared" si="273"/>
        <v>0</v>
      </c>
      <c r="OH427" s="743">
        <f t="shared" si="274"/>
        <v>0</v>
      </c>
      <c r="OI427" s="743">
        <f t="shared" si="275"/>
        <v>0</v>
      </c>
      <c r="OJ427" s="739">
        <f t="shared" si="276"/>
        <v>0</v>
      </c>
      <c r="OK427" s="739">
        <f t="shared" si="277"/>
        <v>0</v>
      </c>
      <c r="OL427" s="739">
        <f t="shared" si="278"/>
        <v>0</v>
      </c>
      <c r="OM427" s="739">
        <f t="shared" si="279"/>
        <v>0</v>
      </c>
      <c r="ON427" s="739">
        <f t="shared" si="280"/>
        <v>0</v>
      </c>
      <c r="OO427" s="739">
        <f t="shared" si="281"/>
        <v>0</v>
      </c>
      <c r="OP427" s="739"/>
      <c r="OQ427" s="739">
        <f t="shared" si="282"/>
        <v>0</v>
      </c>
      <c r="OR427" s="739">
        <f t="shared" si="283"/>
        <v>0</v>
      </c>
      <c r="OS427" s="739">
        <f t="shared" si="284"/>
        <v>0</v>
      </c>
      <c r="OT427" s="739">
        <f t="shared" si="285"/>
        <v>0</v>
      </c>
      <c r="OU427" s="739"/>
      <c r="OV427" s="739"/>
      <c r="OW427" s="739"/>
      <c r="OX427" s="739"/>
      <c r="OY427" s="739"/>
      <c r="OZ427" s="739"/>
      <c r="PA427" s="739"/>
      <c r="PB427" s="739"/>
      <c r="PC427" s="739"/>
      <c r="PD427" s="739"/>
      <c r="PE427" s="739"/>
      <c r="PF427" s="739"/>
      <c r="PG427" s="739"/>
      <c r="PI427" s="28">
        <v>0</v>
      </c>
      <c r="PJ427" s="28">
        <v>0</v>
      </c>
      <c r="PK427" s="28">
        <v>102</v>
      </c>
      <c r="PL427" s="28">
        <v>180</v>
      </c>
      <c r="PM427" s="28">
        <v>0</v>
      </c>
      <c r="PN427" s="28">
        <v>0</v>
      </c>
      <c r="PO427" s="28">
        <v>0</v>
      </c>
      <c r="PP427" s="28">
        <v>1902</v>
      </c>
      <c r="PQ427" s="28">
        <v>0</v>
      </c>
      <c r="PR427" s="28">
        <v>0</v>
      </c>
      <c r="PS427" s="28">
        <v>0</v>
      </c>
      <c r="PT427" s="28">
        <v>0</v>
      </c>
      <c r="PU427" s="28">
        <v>0</v>
      </c>
      <c r="PV427" s="28">
        <v>2184</v>
      </c>
      <c r="PW427" s="28">
        <v>0</v>
      </c>
    </row>
    <row r="428" s="28" customFormat="1" customHeight="1" spans="1:439">
      <c r="A428" s="847" t="s">
        <v>2306</v>
      </c>
      <c r="B428" s="343"/>
      <c r="C428" s="95" t="s">
        <v>2331</v>
      </c>
      <c r="D428" s="95" t="s">
        <v>2332</v>
      </c>
      <c r="E428" s="411"/>
      <c r="F428" s="290" t="s">
        <v>2379</v>
      </c>
      <c r="G428" s="112" t="s">
        <v>975</v>
      </c>
      <c r="H428" s="113" t="s">
        <v>993</v>
      </c>
      <c r="I428" s="99">
        <f t="shared" si="255"/>
        <v>0</v>
      </c>
      <c r="J428" s="100">
        <v>0</v>
      </c>
      <c r="K428" s="454">
        <v>0</v>
      </c>
      <c r="L428" s="150">
        <f t="shared" si="251"/>
        <v>0</v>
      </c>
      <c r="M428" s="151">
        <f t="shared" si="252"/>
        <v>0</v>
      </c>
      <c r="N428" s="455"/>
      <c r="O428" s="37"/>
      <c r="P428" s="36"/>
      <c r="Q428" s="33">
        <f t="shared" si="253"/>
        <v>0</v>
      </c>
      <c r="R428" s="34">
        <f t="shared" si="254"/>
        <v>0</v>
      </c>
      <c r="S428" s="346"/>
      <c r="T428" s="346"/>
      <c r="U428" s="346"/>
      <c r="V428" s="346"/>
      <c r="W428" s="346"/>
      <c r="X428" s="347"/>
      <c r="Y428" s="348"/>
      <c r="Z428" s="348"/>
      <c r="AA428" s="348"/>
      <c r="AB428" s="348"/>
      <c r="AC428" s="348"/>
      <c r="AD428" s="348"/>
      <c r="AE428" s="348"/>
      <c r="AF428" s="346"/>
      <c r="AG428" s="346"/>
      <c r="AH428" s="346"/>
      <c r="AI428" s="346"/>
      <c r="AJ428" s="346"/>
      <c r="AK428" s="346"/>
      <c r="AL428" s="346"/>
      <c r="AM428" s="346"/>
      <c r="AN428" s="346"/>
      <c r="AO428" s="346"/>
      <c r="AP428" s="346"/>
      <c r="AQ428" s="346"/>
      <c r="AR428" s="346"/>
      <c r="AS428" s="346"/>
      <c r="AT428" s="346"/>
      <c r="AU428" s="346"/>
      <c r="AV428" s="346"/>
      <c r="AW428" s="346"/>
      <c r="AX428" s="346"/>
      <c r="AY428" s="349"/>
      <c r="AZ428" s="48"/>
      <c r="BA428" s="48"/>
      <c r="BB428" s="48"/>
      <c r="BC428" s="48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354"/>
      <c r="BT428" s="354"/>
      <c r="BU428" s="354"/>
      <c r="BV428" s="354"/>
      <c r="BW428" s="354"/>
      <c r="BX428" s="354"/>
      <c r="BY428" s="354"/>
      <c r="BZ428" s="354"/>
      <c r="CA428" s="354"/>
      <c r="CB428" s="354"/>
      <c r="CC428" s="354"/>
      <c r="CD428" s="354"/>
      <c r="CE428" s="354"/>
      <c r="CF428" s="354"/>
      <c r="CG428" s="354"/>
      <c r="CH428" s="354"/>
      <c r="CI428" s="354"/>
      <c r="CJ428" s="354"/>
      <c r="CK428" s="354"/>
      <c r="CL428" s="354"/>
      <c r="CM428" s="354"/>
      <c r="CN428" s="354"/>
      <c r="CO428" s="354"/>
      <c r="CP428" s="358"/>
      <c r="CQ428" s="48"/>
      <c r="CR428" s="354"/>
      <c r="CS428" s="354"/>
      <c r="CT428" s="355"/>
      <c r="CU428" s="354"/>
      <c r="CV428" s="354"/>
      <c r="CW428" s="354"/>
      <c r="CX428" s="354"/>
      <c r="CY428" s="354"/>
      <c r="CZ428" s="354"/>
      <c r="DA428" s="356"/>
      <c r="DB428" s="354"/>
      <c r="DC428" s="354"/>
      <c r="DD428" s="354"/>
      <c r="DE428" s="354"/>
      <c r="DF428" s="354"/>
      <c r="DG428" s="354"/>
      <c r="DH428" s="354"/>
      <c r="DI428" s="354"/>
      <c r="DJ428" s="354"/>
      <c r="DK428" s="354"/>
      <c r="DL428" s="354"/>
      <c r="DM428" s="354"/>
      <c r="DN428" s="354"/>
      <c r="DO428" s="354"/>
      <c r="DP428" s="354"/>
      <c r="DQ428" s="354"/>
      <c r="DR428" s="354"/>
      <c r="DS428" s="354"/>
      <c r="DT428" s="354"/>
      <c r="DU428" s="354"/>
      <c r="DV428" s="354"/>
      <c r="DW428" s="354"/>
      <c r="DX428" s="354"/>
      <c r="DY428" s="354"/>
      <c r="DZ428" s="357"/>
      <c r="EA428" s="356"/>
      <c r="EB428" s="356"/>
      <c r="EC428" s="356"/>
      <c r="ED428" s="356"/>
      <c r="EE428" s="358"/>
      <c r="EF428" s="48"/>
      <c r="EG428" s="46"/>
      <c r="EH428" s="46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8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354"/>
      <c r="FR428" s="354"/>
      <c r="FS428" s="354"/>
      <c r="FT428" s="354"/>
      <c r="FU428" s="354"/>
      <c r="FV428" s="354"/>
      <c r="FW428" s="354"/>
      <c r="FX428" s="354"/>
      <c r="FY428" s="354"/>
      <c r="FZ428" s="354"/>
      <c r="GA428" s="354"/>
      <c r="GB428" s="354"/>
      <c r="GC428" s="354"/>
      <c r="GD428" s="354"/>
      <c r="GE428" s="354"/>
      <c r="GF428" s="354"/>
      <c r="GG428" s="354"/>
      <c r="GH428" s="354"/>
      <c r="GI428" s="354"/>
      <c r="GJ428" s="354"/>
      <c r="GK428" s="354"/>
      <c r="GL428" s="354"/>
      <c r="GM428" s="354"/>
      <c r="GN428" s="354"/>
      <c r="GO428" s="354"/>
      <c r="GP428" s="354"/>
      <c r="GQ428" s="354"/>
      <c r="GR428" s="354"/>
      <c r="GS428" s="354"/>
      <c r="GT428" s="354"/>
      <c r="GU428" s="354"/>
      <c r="GV428" s="354"/>
      <c r="GW428" s="354"/>
      <c r="GX428" s="354"/>
      <c r="GY428" s="354"/>
      <c r="GZ428" s="354"/>
      <c r="HA428" s="354"/>
      <c r="HB428" s="354"/>
      <c r="HC428" s="354"/>
      <c r="HD428" s="354"/>
      <c r="HE428" s="354"/>
      <c r="HF428" s="354"/>
      <c r="HG428" s="354"/>
      <c r="HH428" s="354"/>
      <c r="HI428" s="354"/>
      <c r="HJ428" s="354"/>
      <c r="HK428" s="354"/>
      <c r="HL428" s="354"/>
      <c r="HM428" s="354"/>
      <c r="HN428" s="354"/>
      <c r="HO428" s="354"/>
      <c r="HP428" s="354"/>
      <c r="HQ428" s="354"/>
      <c r="HR428" s="354"/>
      <c r="HS428" s="354"/>
      <c r="HT428" s="354"/>
      <c r="HU428" s="354"/>
      <c r="HV428" s="354"/>
      <c r="HW428" s="354"/>
      <c r="HX428" s="354"/>
      <c r="HY428" s="354"/>
      <c r="HZ428" s="354"/>
      <c r="IA428" s="354"/>
      <c r="IB428" s="354"/>
      <c r="IC428" s="354"/>
      <c r="ID428" s="354"/>
      <c r="IE428" s="354"/>
      <c r="IF428" s="354"/>
      <c r="IG428" s="354"/>
      <c r="IH428" s="354"/>
      <c r="II428" s="354"/>
      <c r="IJ428" s="354"/>
      <c r="IK428" s="354"/>
      <c r="IL428" s="354"/>
      <c r="IM428" s="354"/>
      <c r="IN428" s="354"/>
      <c r="IO428" s="354"/>
      <c r="IP428" s="354"/>
      <c r="IQ428" s="354"/>
      <c r="IR428" s="50"/>
      <c r="IS428" s="47"/>
      <c r="IT428" s="47"/>
      <c r="IU428" s="47"/>
      <c r="IV428" s="47"/>
      <c r="IW428" s="47"/>
      <c r="IX428" s="47"/>
      <c r="IY428" s="47"/>
      <c r="IZ428" s="47"/>
      <c r="JA428" s="47"/>
      <c r="JB428" s="47"/>
      <c r="JC428" s="47"/>
      <c r="JD428" s="47"/>
      <c r="JE428" s="47"/>
      <c r="JF428" s="47"/>
      <c r="JG428" s="47"/>
      <c r="JH428" s="47"/>
      <c r="JI428" s="47"/>
      <c r="JJ428" s="47"/>
      <c r="JK428" s="47"/>
      <c r="JL428" s="354"/>
      <c r="JM428" s="354"/>
      <c r="JN428" s="354"/>
      <c r="JO428" s="354"/>
      <c r="JP428" s="354"/>
      <c r="JQ428" s="354"/>
      <c r="JR428" s="354"/>
      <c r="JS428" s="354"/>
      <c r="JT428" s="354"/>
      <c r="JU428" s="354"/>
      <c r="JV428" s="354"/>
      <c r="JW428" s="354"/>
      <c r="JX428" s="354"/>
      <c r="JY428" s="354"/>
      <c r="JZ428" s="354"/>
      <c r="KA428" s="354"/>
      <c r="KB428" s="354"/>
      <c r="KC428" s="354"/>
      <c r="KD428" s="354"/>
      <c r="KE428" s="354"/>
      <c r="KF428" s="354"/>
      <c r="KG428" s="354"/>
      <c r="KH428" s="354"/>
      <c r="KI428" s="354"/>
      <c r="KJ428" s="354"/>
      <c r="KK428" s="354"/>
      <c r="KL428" s="354"/>
      <c r="KM428" s="354"/>
      <c r="KN428" s="354"/>
      <c r="KO428" s="354"/>
      <c r="KP428" s="354"/>
      <c r="KQ428" s="354"/>
      <c r="KR428" s="354"/>
      <c r="KS428" s="354"/>
      <c r="KT428" s="354"/>
      <c r="KU428" s="354"/>
      <c r="KV428" s="51"/>
      <c r="KW428" s="47"/>
      <c r="KX428" s="47"/>
      <c r="KY428" s="47"/>
      <c r="KZ428" s="47"/>
      <c r="LA428" s="47"/>
      <c r="LB428" s="47"/>
      <c r="LC428" s="47"/>
      <c r="LD428" s="361"/>
      <c r="LE428" s="361"/>
      <c r="LF428" s="361"/>
      <c r="LG428" s="361"/>
      <c r="LH428" s="361"/>
      <c r="LI428" s="361"/>
      <c r="LJ428" s="361"/>
      <c r="LK428" s="361"/>
      <c r="LL428" s="361"/>
      <c r="LM428" s="361"/>
      <c r="LN428" s="361"/>
      <c r="LO428" s="361"/>
      <c r="LP428" s="361"/>
      <c r="LQ428" s="354"/>
      <c r="LR428" s="354"/>
      <c r="LS428" s="354"/>
      <c r="LT428" s="354"/>
      <c r="LU428" s="354"/>
      <c r="LV428" s="354"/>
      <c r="LW428" s="51"/>
      <c r="LX428" s="354"/>
      <c r="LY428" s="354"/>
      <c r="LZ428" s="354"/>
      <c r="MA428" s="354"/>
      <c r="MB428" s="363"/>
      <c r="MC428" s="363"/>
      <c r="MD428" s="354"/>
      <c r="ME428" s="354"/>
      <c r="MF428" s="354"/>
      <c r="MG428" s="354"/>
      <c r="MH428" s="354"/>
      <c r="MI428" s="354"/>
      <c r="MJ428" s="354"/>
      <c r="MK428" s="354"/>
      <c r="ML428" s="354"/>
      <c r="MM428" s="354"/>
      <c r="MN428" s="354"/>
      <c r="MO428" s="354"/>
      <c r="MP428" s="354"/>
      <c r="MQ428" s="354"/>
      <c r="MR428" s="354"/>
      <c r="MS428" s="51"/>
      <c r="MT428" s="364">
        <f t="shared" si="256"/>
        <v>0</v>
      </c>
      <c r="MU428" s="365">
        <f t="shared" si="257"/>
        <v>0</v>
      </c>
      <c r="MV428" s="366">
        <f t="shared" si="258"/>
        <v>0</v>
      </c>
      <c r="MW428" s="365">
        <v>1200</v>
      </c>
      <c r="MX428" s="365">
        <v>1294</v>
      </c>
      <c r="MY428" s="54"/>
      <c r="MZ428" s="863"/>
      <c r="NA428" s="863">
        <v>5.04</v>
      </c>
      <c r="NB428" s="709">
        <f t="shared" si="259"/>
        <v>0</v>
      </c>
      <c r="NC428" s="864"/>
      <c r="ND428" s="864">
        <v>28.32</v>
      </c>
      <c r="NE428" s="738">
        <f t="shared" si="286"/>
        <v>0.161336176261549</v>
      </c>
      <c r="NF428" s="865"/>
      <c r="NG428" s="865"/>
      <c r="NH428" s="865">
        <v>28.32</v>
      </c>
      <c r="NI428" s="740">
        <f t="shared" si="260"/>
        <v>0</v>
      </c>
      <c r="NJ428" s="738">
        <f t="shared" si="287"/>
        <v>0.161336176261549</v>
      </c>
      <c r="NK428" s="866"/>
      <c r="NL428" s="742">
        <v>44562</v>
      </c>
      <c r="NM428" s="739">
        <f ca="1" t="shared" si="262"/>
        <v>17.1666666666667</v>
      </c>
      <c r="NN428" s="739">
        <f ca="1" t="shared" si="263"/>
        <v>515</v>
      </c>
      <c r="NO428" s="865">
        <v>0</v>
      </c>
      <c r="NP428" s="739">
        <f t="shared" si="264"/>
        <v>0</v>
      </c>
      <c r="NQ428" s="761" t="e">
        <f t="shared" si="265"/>
        <v>#DIV/0!</v>
      </c>
      <c r="NR428" s="739" t="e">
        <f ca="1" t="shared" si="266"/>
        <v>#DIV/0!</v>
      </c>
      <c r="NS428" s="739">
        <f t="shared" si="267"/>
        <v>0</v>
      </c>
      <c r="NT428" s="865"/>
      <c r="NU428" s="739">
        <f ca="1" t="shared" si="268"/>
        <v>0</v>
      </c>
      <c r="NV428" s="769">
        <f ca="1" t="shared" si="269"/>
        <v>0</v>
      </c>
      <c r="NW428" s="769" t="e">
        <f ca="1" t="shared" si="270"/>
        <v>#DIV/0!</v>
      </c>
      <c r="NX428" s="865"/>
      <c r="NY428" s="865"/>
      <c r="NZ428" s="865"/>
      <c r="OA428" s="865"/>
      <c r="OB428" s="865"/>
      <c r="OC428" s="865"/>
      <c r="OD428" s="865"/>
      <c r="OE428" s="743">
        <f t="shared" si="271"/>
        <v>0</v>
      </c>
      <c r="OF428" s="743">
        <f t="shared" si="272"/>
        <v>0</v>
      </c>
      <c r="OG428" s="743">
        <f t="shared" si="273"/>
        <v>0</v>
      </c>
      <c r="OH428" s="743">
        <f t="shared" si="274"/>
        <v>0</v>
      </c>
      <c r="OI428" s="743">
        <f t="shared" si="275"/>
        <v>0</v>
      </c>
      <c r="OJ428" s="739">
        <f t="shared" si="276"/>
        <v>0</v>
      </c>
      <c r="OK428" s="739">
        <f t="shared" si="277"/>
        <v>0</v>
      </c>
      <c r="OL428" s="739">
        <f t="shared" si="278"/>
        <v>0</v>
      </c>
      <c r="OM428" s="739">
        <f t="shared" si="279"/>
        <v>0</v>
      </c>
      <c r="ON428" s="739">
        <f t="shared" si="280"/>
        <v>0</v>
      </c>
      <c r="OO428" s="739">
        <f t="shared" si="281"/>
        <v>0</v>
      </c>
      <c r="OP428" s="739"/>
      <c r="OQ428" s="739">
        <f t="shared" si="282"/>
        <v>0</v>
      </c>
      <c r="OR428" s="739">
        <f t="shared" si="283"/>
        <v>0</v>
      </c>
      <c r="OS428" s="739">
        <f t="shared" si="284"/>
        <v>0</v>
      </c>
      <c r="OT428" s="739">
        <f t="shared" si="285"/>
        <v>0</v>
      </c>
      <c r="OU428" s="865"/>
      <c r="OV428" s="865"/>
      <c r="OW428" s="865"/>
      <c r="OX428" s="865"/>
      <c r="OY428" s="865"/>
      <c r="OZ428" s="865"/>
      <c r="PA428" s="865"/>
      <c r="PB428" s="865"/>
      <c r="PC428" s="865"/>
      <c r="PD428" s="865"/>
      <c r="PE428" s="865"/>
      <c r="PF428" s="865"/>
      <c r="PG428" s="865"/>
      <c r="PI428" s="28">
        <v>0</v>
      </c>
      <c r="PJ428" s="28">
        <v>0</v>
      </c>
      <c r="PK428" s="28">
        <v>0</v>
      </c>
      <c r="PL428" s="28">
        <v>0</v>
      </c>
      <c r="PM428" s="28">
        <v>0</v>
      </c>
      <c r="PN428" s="28">
        <v>0</v>
      </c>
      <c r="PO428" s="28">
        <v>0</v>
      </c>
      <c r="PP428" s="28">
        <v>1200</v>
      </c>
      <c r="PQ428" s="28">
        <v>0</v>
      </c>
      <c r="PR428" s="28">
        <v>0</v>
      </c>
      <c r="PS428" s="28">
        <v>0</v>
      </c>
      <c r="PT428" s="28">
        <v>0</v>
      </c>
      <c r="PU428" s="28">
        <v>0</v>
      </c>
      <c r="PV428" s="28">
        <v>1200</v>
      </c>
      <c r="PW428" s="28">
        <v>0</v>
      </c>
    </row>
    <row r="429" s="28" customFormat="1" customHeight="1" spans="1:439">
      <c r="A429" s="847" t="s">
        <v>2306</v>
      </c>
      <c r="B429" s="343"/>
      <c r="C429" s="95" t="s">
        <v>2331</v>
      </c>
      <c r="D429" s="95" t="s">
        <v>2332</v>
      </c>
      <c r="E429" s="411"/>
      <c r="F429" s="290" t="s">
        <v>2380</v>
      </c>
      <c r="G429" s="112" t="s">
        <v>816</v>
      </c>
      <c r="H429" s="113" t="s">
        <v>995</v>
      </c>
      <c r="I429" s="99">
        <f t="shared" si="255"/>
        <v>-30</v>
      </c>
      <c r="J429" s="100">
        <v>108</v>
      </c>
      <c r="K429" s="454">
        <v>0</v>
      </c>
      <c r="L429" s="150">
        <f t="shared" si="251"/>
        <v>78</v>
      </c>
      <c r="M429" s="151">
        <f t="shared" si="252"/>
        <v>78</v>
      </c>
      <c r="N429" s="455"/>
      <c r="O429" s="37">
        <v>108</v>
      </c>
      <c r="P429" s="36"/>
      <c r="Q429" s="33">
        <f t="shared" si="253"/>
        <v>0</v>
      </c>
      <c r="R429" s="34">
        <f t="shared" si="254"/>
        <v>0</v>
      </c>
      <c r="S429" s="346"/>
      <c r="T429" s="346"/>
      <c r="U429" s="346"/>
      <c r="V429" s="346"/>
      <c r="W429" s="346"/>
      <c r="X429" s="347"/>
      <c r="Y429" s="348"/>
      <c r="Z429" s="348"/>
      <c r="AA429" s="348"/>
      <c r="AB429" s="348"/>
      <c r="AC429" s="348"/>
      <c r="AD429" s="348"/>
      <c r="AE429" s="348"/>
      <c r="AF429" s="346"/>
      <c r="AG429" s="346"/>
      <c r="AH429" s="346"/>
      <c r="AI429" s="346"/>
      <c r="AJ429" s="346"/>
      <c r="AK429" s="346"/>
      <c r="AL429" s="346"/>
      <c r="AM429" s="346"/>
      <c r="AN429" s="346"/>
      <c r="AO429" s="346"/>
      <c r="AP429" s="346"/>
      <c r="AQ429" s="346"/>
      <c r="AR429" s="346"/>
      <c r="AS429" s="346"/>
      <c r="AT429" s="346"/>
      <c r="AU429" s="346"/>
      <c r="AV429" s="346"/>
      <c r="AW429" s="346"/>
      <c r="AX429" s="346"/>
      <c r="AY429" s="349"/>
      <c r="AZ429" s="48"/>
      <c r="BA429" s="48"/>
      <c r="BB429" s="48"/>
      <c r="BC429" s="48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354"/>
      <c r="BT429" s="354"/>
      <c r="BU429" s="354"/>
      <c r="BV429" s="354"/>
      <c r="BW429" s="354"/>
      <c r="BX429" s="354"/>
      <c r="BY429" s="354"/>
      <c r="BZ429" s="354"/>
      <c r="CA429" s="354"/>
      <c r="CB429" s="354"/>
      <c r="CC429" s="354"/>
      <c r="CD429" s="354"/>
      <c r="CE429" s="354"/>
      <c r="CF429" s="354"/>
      <c r="CG429" s="354"/>
      <c r="CH429" s="354"/>
      <c r="CI429" s="354"/>
      <c r="CJ429" s="354"/>
      <c r="CK429" s="354"/>
      <c r="CL429" s="354"/>
      <c r="CM429" s="354"/>
      <c r="CN429" s="354"/>
      <c r="CO429" s="354"/>
      <c r="CP429" s="358"/>
      <c r="CQ429" s="48"/>
      <c r="CR429" s="354"/>
      <c r="CS429" s="354"/>
      <c r="CT429" s="355"/>
      <c r="CU429" s="354"/>
      <c r="CV429" s="354"/>
      <c r="CW429" s="354"/>
      <c r="CX429" s="354"/>
      <c r="CY429" s="354">
        <v>30</v>
      </c>
      <c r="CZ429" s="354"/>
      <c r="DA429" s="356"/>
      <c r="DB429" s="354"/>
      <c r="DC429" s="354"/>
      <c r="DD429" s="354"/>
      <c r="DE429" s="354"/>
      <c r="DF429" s="354"/>
      <c r="DG429" s="354"/>
      <c r="DH429" s="354"/>
      <c r="DI429" s="354"/>
      <c r="DJ429" s="354"/>
      <c r="DK429" s="354"/>
      <c r="DL429" s="354"/>
      <c r="DM429" s="354"/>
      <c r="DN429" s="354"/>
      <c r="DO429" s="354"/>
      <c r="DP429" s="354"/>
      <c r="DQ429" s="354"/>
      <c r="DR429" s="354"/>
      <c r="DS429" s="354"/>
      <c r="DT429" s="354"/>
      <c r="DU429" s="354"/>
      <c r="DV429" s="354"/>
      <c r="DW429" s="354"/>
      <c r="DX429" s="354"/>
      <c r="DY429" s="354"/>
      <c r="DZ429" s="357"/>
      <c r="EA429" s="356"/>
      <c r="EB429" s="356"/>
      <c r="EC429" s="356"/>
      <c r="ED429" s="356"/>
      <c r="EE429" s="358"/>
      <c r="EF429" s="48"/>
      <c r="EG429" s="46"/>
      <c r="EH429" s="46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8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354"/>
      <c r="FR429" s="354"/>
      <c r="FS429" s="354"/>
      <c r="FT429" s="354"/>
      <c r="FU429" s="354"/>
      <c r="FV429" s="354"/>
      <c r="FW429" s="354"/>
      <c r="FX429" s="354"/>
      <c r="FY429" s="354"/>
      <c r="FZ429" s="354"/>
      <c r="GA429" s="354"/>
      <c r="GB429" s="354"/>
      <c r="GC429" s="354"/>
      <c r="GD429" s="354"/>
      <c r="GE429" s="354"/>
      <c r="GF429" s="354"/>
      <c r="GG429" s="354"/>
      <c r="GH429" s="354"/>
      <c r="GI429" s="354"/>
      <c r="GJ429" s="354"/>
      <c r="GK429" s="354"/>
      <c r="GL429" s="354"/>
      <c r="GM429" s="354"/>
      <c r="GN429" s="354"/>
      <c r="GO429" s="354"/>
      <c r="GP429" s="354"/>
      <c r="GQ429" s="354"/>
      <c r="GR429" s="354"/>
      <c r="GS429" s="354"/>
      <c r="GT429" s="354"/>
      <c r="GU429" s="354"/>
      <c r="GV429" s="354"/>
      <c r="GW429" s="354"/>
      <c r="GX429" s="354"/>
      <c r="GY429" s="354"/>
      <c r="GZ429" s="354"/>
      <c r="HA429" s="354"/>
      <c r="HB429" s="354"/>
      <c r="HC429" s="354"/>
      <c r="HD429" s="354"/>
      <c r="HE429" s="354"/>
      <c r="HF429" s="354"/>
      <c r="HG429" s="354"/>
      <c r="HH429" s="354"/>
      <c r="HI429" s="354"/>
      <c r="HJ429" s="354"/>
      <c r="HK429" s="354"/>
      <c r="HL429" s="354"/>
      <c r="HM429" s="354"/>
      <c r="HN429" s="354"/>
      <c r="HO429" s="354"/>
      <c r="HP429" s="354"/>
      <c r="HQ429" s="354"/>
      <c r="HR429" s="354"/>
      <c r="HS429" s="354"/>
      <c r="HT429" s="354"/>
      <c r="HU429" s="354"/>
      <c r="HV429" s="354"/>
      <c r="HW429" s="354"/>
      <c r="HX429" s="354"/>
      <c r="HY429" s="354"/>
      <c r="HZ429" s="354"/>
      <c r="IA429" s="354"/>
      <c r="IB429" s="354"/>
      <c r="IC429" s="354"/>
      <c r="ID429" s="354"/>
      <c r="IE429" s="354"/>
      <c r="IF429" s="354"/>
      <c r="IG429" s="354"/>
      <c r="IH429" s="354"/>
      <c r="II429" s="354"/>
      <c r="IJ429" s="354"/>
      <c r="IK429" s="354"/>
      <c r="IL429" s="354"/>
      <c r="IM429" s="354"/>
      <c r="IN429" s="354"/>
      <c r="IO429" s="354"/>
      <c r="IP429" s="354"/>
      <c r="IQ429" s="354"/>
      <c r="IR429" s="50"/>
      <c r="IS429" s="47"/>
      <c r="IT429" s="47"/>
      <c r="IU429" s="47"/>
      <c r="IV429" s="47"/>
      <c r="IW429" s="47"/>
      <c r="IX429" s="47"/>
      <c r="IY429" s="47"/>
      <c r="IZ429" s="47"/>
      <c r="JA429" s="47"/>
      <c r="JB429" s="47"/>
      <c r="JC429" s="47"/>
      <c r="JD429" s="47"/>
      <c r="JE429" s="47"/>
      <c r="JF429" s="47"/>
      <c r="JG429" s="47"/>
      <c r="JH429" s="47"/>
      <c r="JI429" s="47"/>
      <c r="JJ429" s="47"/>
      <c r="JK429" s="47"/>
      <c r="JL429" s="354"/>
      <c r="JM429" s="354"/>
      <c r="JN429" s="354"/>
      <c r="JO429" s="354"/>
      <c r="JP429" s="354"/>
      <c r="JQ429" s="354"/>
      <c r="JR429" s="354"/>
      <c r="JS429" s="354"/>
      <c r="JT429" s="354"/>
      <c r="JU429" s="354"/>
      <c r="JV429" s="354"/>
      <c r="JW429" s="354"/>
      <c r="JX429" s="354"/>
      <c r="JY429" s="354"/>
      <c r="JZ429" s="354"/>
      <c r="KA429" s="354"/>
      <c r="KB429" s="354"/>
      <c r="KC429" s="354"/>
      <c r="KD429" s="354"/>
      <c r="KE429" s="354"/>
      <c r="KF429" s="354"/>
      <c r="KG429" s="354"/>
      <c r="KH429" s="354"/>
      <c r="KI429" s="354"/>
      <c r="KJ429" s="354"/>
      <c r="KK429" s="354"/>
      <c r="KL429" s="354"/>
      <c r="KM429" s="354"/>
      <c r="KN429" s="354"/>
      <c r="KO429" s="354"/>
      <c r="KP429" s="354"/>
      <c r="KQ429" s="354"/>
      <c r="KR429" s="354"/>
      <c r="KS429" s="354"/>
      <c r="KT429" s="354"/>
      <c r="KU429" s="354"/>
      <c r="KV429" s="51"/>
      <c r="KW429" s="47"/>
      <c r="KX429" s="47"/>
      <c r="KY429" s="47"/>
      <c r="KZ429" s="47"/>
      <c r="LA429" s="47"/>
      <c r="LB429" s="47"/>
      <c r="LC429" s="47"/>
      <c r="LD429" s="361"/>
      <c r="LE429" s="361"/>
      <c r="LF429" s="361"/>
      <c r="LG429" s="361"/>
      <c r="LH429" s="361"/>
      <c r="LI429" s="361"/>
      <c r="LJ429" s="361"/>
      <c r="LK429" s="361"/>
      <c r="LL429" s="361"/>
      <c r="LM429" s="361"/>
      <c r="LN429" s="361"/>
      <c r="LO429" s="361"/>
      <c r="LP429" s="361"/>
      <c r="LQ429" s="354"/>
      <c r="LR429" s="354"/>
      <c r="LS429" s="354"/>
      <c r="LT429" s="354"/>
      <c r="LU429" s="354"/>
      <c r="LV429" s="354"/>
      <c r="LW429" s="51"/>
      <c r="LX429" s="354"/>
      <c r="LY429" s="354"/>
      <c r="LZ429" s="354"/>
      <c r="MA429" s="354"/>
      <c r="MB429" s="363"/>
      <c r="MC429" s="363"/>
      <c r="MD429" s="354"/>
      <c r="ME429" s="354"/>
      <c r="MF429" s="354"/>
      <c r="MG429" s="354"/>
      <c r="MH429" s="354"/>
      <c r="MI429" s="354"/>
      <c r="MJ429" s="354"/>
      <c r="MK429" s="354"/>
      <c r="ML429" s="354"/>
      <c r="MM429" s="354"/>
      <c r="MN429" s="354"/>
      <c r="MO429" s="354"/>
      <c r="MP429" s="354"/>
      <c r="MQ429" s="354"/>
      <c r="MR429" s="354"/>
      <c r="MS429" s="51"/>
      <c r="MT429" s="364">
        <f t="shared" si="256"/>
        <v>0</v>
      </c>
      <c r="MU429" s="365">
        <f t="shared" si="257"/>
        <v>0</v>
      </c>
      <c r="MV429" s="366">
        <f t="shared" si="258"/>
        <v>0</v>
      </c>
      <c r="MW429" s="365">
        <v>0</v>
      </c>
      <c r="MX429" s="365">
        <v>1594</v>
      </c>
      <c r="MY429" s="54"/>
      <c r="MZ429" s="863"/>
      <c r="NA429" s="863">
        <v>4.04</v>
      </c>
      <c r="NB429" s="709">
        <f t="shared" si="259"/>
        <v>0</v>
      </c>
      <c r="NC429" s="864"/>
      <c r="ND429" s="864">
        <v>19.35</v>
      </c>
      <c r="NE429" s="738">
        <f t="shared" si="286"/>
        <v>0.285133737254322</v>
      </c>
      <c r="NF429" s="865"/>
      <c r="NG429" s="865"/>
      <c r="NH429" s="865">
        <v>19.35</v>
      </c>
      <c r="NI429" s="740">
        <f t="shared" si="260"/>
        <v>1509.3</v>
      </c>
      <c r="NJ429" s="738">
        <f t="shared" si="287"/>
        <v>0.285133737254322</v>
      </c>
      <c r="NK429" s="866"/>
      <c r="NL429" s="742">
        <v>44562</v>
      </c>
      <c r="NM429" s="739">
        <f ca="1" t="shared" si="262"/>
        <v>17.1666666666667</v>
      </c>
      <c r="NN429" s="739">
        <f ca="1" t="shared" si="263"/>
        <v>515</v>
      </c>
      <c r="NO429" s="865">
        <v>108</v>
      </c>
      <c r="NP429" s="739">
        <f t="shared" si="264"/>
        <v>0</v>
      </c>
      <c r="NQ429" s="761">
        <f t="shared" si="265"/>
        <v>0</v>
      </c>
      <c r="NR429" s="739">
        <f ca="1" t="shared" si="266"/>
        <v>0</v>
      </c>
      <c r="NS429" s="739">
        <f t="shared" si="267"/>
        <v>78</v>
      </c>
      <c r="NT429" s="865"/>
      <c r="NU429" s="739">
        <f ca="1" t="shared" si="268"/>
        <v>0</v>
      </c>
      <c r="NV429" s="769">
        <f ca="1" t="shared" si="269"/>
        <v>0</v>
      </c>
      <c r="NW429" s="769" t="e">
        <f ca="1" t="shared" si="270"/>
        <v>#DIV/0!</v>
      </c>
      <c r="NX429" s="865"/>
      <c r="NY429" s="865"/>
      <c r="NZ429" s="865"/>
      <c r="OA429" s="865"/>
      <c r="OB429" s="865"/>
      <c r="OC429" s="865"/>
      <c r="OD429" s="865"/>
      <c r="OE429" s="743">
        <f t="shared" si="271"/>
        <v>0</v>
      </c>
      <c r="OF429" s="743">
        <f t="shared" si="272"/>
        <v>0</v>
      </c>
      <c r="OG429" s="743">
        <f t="shared" si="273"/>
        <v>0</v>
      </c>
      <c r="OH429" s="743">
        <f t="shared" si="274"/>
        <v>0</v>
      </c>
      <c r="OI429" s="743">
        <f t="shared" si="275"/>
        <v>0</v>
      </c>
      <c r="OJ429" s="739">
        <f t="shared" si="276"/>
        <v>0</v>
      </c>
      <c r="OK429" s="739">
        <f t="shared" si="277"/>
        <v>0</v>
      </c>
      <c r="OL429" s="739">
        <f t="shared" si="278"/>
        <v>0</v>
      </c>
      <c r="OM429" s="739">
        <f t="shared" si="279"/>
        <v>0</v>
      </c>
      <c r="ON429" s="739">
        <f t="shared" si="280"/>
        <v>0</v>
      </c>
      <c r="OO429" s="739">
        <f t="shared" si="281"/>
        <v>0</v>
      </c>
      <c r="OP429" s="739"/>
      <c r="OQ429" s="739">
        <f t="shared" si="282"/>
        <v>0</v>
      </c>
      <c r="OR429" s="739">
        <f t="shared" si="283"/>
        <v>0</v>
      </c>
      <c r="OS429" s="739">
        <f t="shared" si="284"/>
        <v>0</v>
      </c>
      <c r="OT429" s="739">
        <f t="shared" si="285"/>
        <v>0</v>
      </c>
      <c r="OU429" s="865"/>
      <c r="OV429" s="865"/>
      <c r="OW429" s="865"/>
      <c r="OX429" s="865"/>
      <c r="OY429" s="865"/>
      <c r="OZ429" s="865"/>
      <c r="PA429" s="865"/>
      <c r="PB429" s="865"/>
      <c r="PC429" s="865"/>
      <c r="PD429" s="865"/>
      <c r="PE429" s="865"/>
      <c r="PF429" s="865"/>
      <c r="PG429" s="865"/>
      <c r="PI429" s="28">
        <v>0</v>
      </c>
      <c r="PJ429" s="28">
        <v>0</v>
      </c>
      <c r="PK429" s="28">
        <v>0</v>
      </c>
      <c r="PL429" s="28">
        <v>0</v>
      </c>
      <c r="PM429" s="28">
        <v>0</v>
      </c>
      <c r="PN429" s="28">
        <v>0</v>
      </c>
      <c r="PO429" s="28">
        <v>0</v>
      </c>
      <c r="PP429" s="28">
        <v>0</v>
      </c>
      <c r="PQ429" s="28">
        <v>0</v>
      </c>
      <c r="PR429" s="28">
        <v>0</v>
      </c>
      <c r="PS429" s="28">
        <v>0</v>
      </c>
      <c r="PT429" s="28">
        <v>0</v>
      </c>
      <c r="PU429" s="28">
        <v>0</v>
      </c>
      <c r="PV429" s="28">
        <v>0</v>
      </c>
      <c r="PW429" s="28">
        <v>0</v>
      </c>
    </row>
    <row r="430" s="28" customFormat="1" customHeight="1" spans="1:439">
      <c r="A430" s="847" t="s">
        <v>2306</v>
      </c>
      <c r="B430" s="343"/>
      <c r="C430" s="95" t="s">
        <v>2331</v>
      </c>
      <c r="D430" s="95" t="s">
        <v>2332</v>
      </c>
      <c r="E430" s="411"/>
      <c r="F430" s="290" t="s">
        <v>2381</v>
      </c>
      <c r="G430" s="112" t="s">
        <v>978</v>
      </c>
      <c r="H430" s="113" t="s">
        <v>997</v>
      </c>
      <c r="I430" s="99">
        <f t="shared" si="255"/>
        <v>0</v>
      </c>
      <c r="J430" s="100">
        <v>198</v>
      </c>
      <c r="K430" s="454">
        <v>0</v>
      </c>
      <c r="L430" s="150">
        <f t="shared" si="251"/>
        <v>198</v>
      </c>
      <c r="M430" s="151">
        <f t="shared" si="252"/>
        <v>198</v>
      </c>
      <c r="N430" s="455"/>
      <c r="O430" s="35">
        <v>198</v>
      </c>
      <c r="P430" s="157"/>
      <c r="Q430" s="33">
        <f t="shared" si="253"/>
        <v>0</v>
      </c>
      <c r="R430" s="34">
        <f t="shared" si="254"/>
        <v>0</v>
      </c>
      <c r="S430" s="346"/>
      <c r="T430" s="346"/>
      <c r="U430" s="346"/>
      <c r="V430" s="346"/>
      <c r="W430" s="346"/>
      <c r="X430" s="347"/>
      <c r="Y430" s="348"/>
      <c r="Z430" s="348"/>
      <c r="AA430" s="348"/>
      <c r="AB430" s="348"/>
      <c r="AC430" s="348"/>
      <c r="AD430" s="348"/>
      <c r="AE430" s="348"/>
      <c r="AF430" s="346"/>
      <c r="AG430" s="346"/>
      <c r="AH430" s="346"/>
      <c r="AI430" s="346"/>
      <c r="AJ430" s="346"/>
      <c r="AK430" s="346"/>
      <c r="AL430" s="346"/>
      <c r="AM430" s="346"/>
      <c r="AN430" s="346"/>
      <c r="AO430" s="346"/>
      <c r="AP430" s="346"/>
      <c r="AQ430" s="346"/>
      <c r="AR430" s="346"/>
      <c r="AS430" s="346"/>
      <c r="AT430" s="346"/>
      <c r="AU430" s="346"/>
      <c r="AV430" s="346"/>
      <c r="AW430" s="346"/>
      <c r="AX430" s="346"/>
      <c r="AY430" s="349"/>
      <c r="AZ430" s="48"/>
      <c r="BA430" s="48"/>
      <c r="BB430" s="48"/>
      <c r="BC430" s="48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354"/>
      <c r="BT430" s="354"/>
      <c r="BU430" s="354"/>
      <c r="BV430" s="354"/>
      <c r="BW430" s="354"/>
      <c r="BX430" s="354"/>
      <c r="BY430" s="354"/>
      <c r="BZ430" s="354"/>
      <c r="CA430" s="354"/>
      <c r="CB430" s="354"/>
      <c r="CC430" s="354"/>
      <c r="CD430" s="354"/>
      <c r="CE430" s="354"/>
      <c r="CF430" s="354"/>
      <c r="CG430" s="354"/>
      <c r="CH430" s="354"/>
      <c r="CI430" s="354"/>
      <c r="CJ430" s="354"/>
      <c r="CK430" s="354"/>
      <c r="CL430" s="354"/>
      <c r="CM430" s="354"/>
      <c r="CN430" s="354"/>
      <c r="CO430" s="354"/>
      <c r="CP430" s="358"/>
      <c r="CQ430" s="48"/>
      <c r="CR430" s="354"/>
      <c r="CS430" s="354"/>
      <c r="CT430" s="355"/>
      <c r="CU430" s="354"/>
      <c r="CV430" s="354"/>
      <c r="CW430" s="354"/>
      <c r="CX430" s="354"/>
      <c r="CY430" s="354"/>
      <c r="CZ430" s="354"/>
      <c r="DA430" s="356"/>
      <c r="DB430" s="354"/>
      <c r="DC430" s="354"/>
      <c r="DD430" s="354"/>
      <c r="DE430" s="354"/>
      <c r="DF430" s="354"/>
      <c r="DG430" s="354"/>
      <c r="DH430" s="354"/>
      <c r="DI430" s="354"/>
      <c r="DJ430" s="354"/>
      <c r="DK430" s="354"/>
      <c r="DL430" s="354"/>
      <c r="DM430" s="354"/>
      <c r="DN430" s="354"/>
      <c r="DO430" s="354"/>
      <c r="DP430" s="354"/>
      <c r="DQ430" s="354"/>
      <c r="DR430" s="354"/>
      <c r="DS430" s="354"/>
      <c r="DT430" s="354"/>
      <c r="DU430" s="354"/>
      <c r="DV430" s="354"/>
      <c r="DW430" s="354"/>
      <c r="DX430" s="354"/>
      <c r="DY430" s="354"/>
      <c r="DZ430" s="357"/>
      <c r="EA430" s="356"/>
      <c r="EB430" s="356"/>
      <c r="EC430" s="356"/>
      <c r="ED430" s="356"/>
      <c r="EE430" s="358"/>
      <c r="EF430" s="48"/>
      <c r="EG430" s="46"/>
      <c r="EH430" s="46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8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354"/>
      <c r="FR430" s="354"/>
      <c r="FS430" s="354"/>
      <c r="FT430" s="354"/>
      <c r="FU430" s="354"/>
      <c r="FV430" s="354"/>
      <c r="FW430" s="354"/>
      <c r="FX430" s="354"/>
      <c r="FY430" s="354"/>
      <c r="FZ430" s="354"/>
      <c r="GA430" s="354"/>
      <c r="GB430" s="354"/>
      <c r="GC430" s="354"/>
      <c r="GD430" s="354"/>
      <c r="GE430" s="354"/>
      <c r="GF430" s="354"/>
      <c r="GG430" s="354"/>
      <c r="GH430" s="354"/>
      <c r="GI430" s="354"/>
      <c r="GJ430" s="354"/>
      <c r="GK430" s="354"/>
      <c r="GL430" s="354"/>
      <c r="GM430" s="354"/>
      <c r="GN430" s="354"/>
      <c r="GO430" s="354"/>
      <c r="GP430" s="354"/>
      <c r="GQ430" s="354"/>
      <c r="GR430" s="354"/>
      <c r="GS430" s="354"/>
      <c r="GT430" s="354"/>
      <c r="GU430" s="354"/>
      <c r="GV430" s="354"/>
      <c r="GW430" s="354"/>
      <c r="GX430" s="354"/>
      <c r="GY430" s="354"/>
      <c r="GZ430" s="354"/>
      <c r="HA430" s="354"/>
      <c r="HB430" s="354"/>
      <c r="HC430" s="354"/>
      <c r="HD430" s="354"/>
      <c r="HE430" s="354"/>
      <c r="HF430" s="354"/>
      <c r="HG430" s="354"/>
      <c r="HH430" s="354"/>
      <c r="HI430" s="354"/>
      <c r="HJ430" s="354"/>
      <c r="HK430" s="354"/>
      <c r="HL430" s="354"/>
      <c r="HM430" s="354"/>
      <c r="HN430" s="354"/>
      <c r="HO430" s="354"/>
      <c r="HP430" s="354"/>
      <c r="HQ430" s="354"/>
      <c r="HR430" s="354"/>
      <c r="HS430" s="354"/>
      <c r="HT430" s="354"/>
      <c r="HU430" s="354"/>
      <c r="HV430" s="354"/>
      <c r="HW430" s="354"/>
      <c r="HX430" s="354"/>
      <c r="HY430" s="354"/>
      <c r="HZ430" s="354"/>
      <c r="IA430" s="354"/>
      <c r="IB430" s="354"/>
      <c r="IC430" s="354"/>
      <c r="ID430" s="354"/>
      <c r="IE430" s="354"/>
      <c r="IF430" s="354"/>
      <c r="IG430" s="354"/>
      <c r="IH430" s="354"/>
      <c r="II430" s="354"/>
      <c r="IJ430" s="354"/>
      <c r="IK430" s="354"/>
      <c r="IL430" s="354"/>
      <c r="IM430" s="354"/>
      <c r="IN430" s="354"/>
      <c r="IO430" s="354"/>
      <c r="IP430" s="354"/>
      <c r="IQ430" s="354"/>
      <c r="IR430" s="50"/>
      <c r="IS430" s="47"/>
      <c r="IT430" s="47"/>
      <c r="IU430" s="47"/>
      <c r="IV430" s="47"/>
      <c r="IW430" s="47"/>
      <c r="IX430" s="47"/>
      <c r="IY430" s="47"/>
      <c r="IZ430" s="47"/>
      <c r="JA430" s="47"/>
      <c r="JB430" s="47"/>
      <c r="JC430" s="47"/>
      <c r="JD430" s="47"/>
      <c r="JE430" s="47"/>
      <c r="JF430" s="47"/>
      <c r="JG430" s="47"/>
      <c r="JH430" s="47"/>
      <c r="JI430" s="47"/>
      <c r="JJ430" s="47"/>
      <c r="JK430" s="47"/>
      <c r="JL430" s="354"/>
      <c r="JM430" s="354"/>
      <c r="JN430" s="354"/>
      <c r="JO430" s="354"/>
      <c r="JP430" s="354"/>
      <c r="JQ430" s="354"/>
      <c r="JR430" s="354"/>
      <c r="JS430" s="354"/>
      <c r="JT430" s="354"/>
      <c r="JU430" s="354"/>
      <c r="JV430" s="354"/>
      <c r="JW430" s="354"/>
      <c r="JX430" s="354"/>
      <c r="JY430" s="354"/>
      <c r="JZ430" s="354"/>
      <c r="KA430" s="354"/>
      <c r="KB430" s="354"/>
      <c r="KC430" s="354"/>
      <c r="KD430" s="354"/>
      <c r="KE430" s="354"/>
      <c r="KF430" s="354"/>
      <c r="KG430" s="354"/>
      <c r="KH430" s="354"/>
      <c r="KI430" s="354"/>
      <c r="KJ430" s="354"/>
      <c r="KK430" s="354"/>
      <c r="KL430" s="354"/>
      <c r="KM430" s="354"/>
      <c r="KN430" s="354"/>
      <c r="KO430" s="354"/>
      <c r="KP430" s="354"/>
      <c r="KQ430" s="354"/>
      <c r="KR430" s="354"/>
      <c r="KS430" s="354"/>
      <c r="KT430" s="354"/>
      <c r="KU430" s="354"/>
      <c r="KV430" s="51"/>
      <c r="KW430" s="47"/>
      <c r="KX430" s="47"/>
      <c r="KY430" s="47"/>
      <c r="KZ430" s="47"/>
      <c r="LA430" s="47"/>
      <c r="LB430" s="47"/>
      <c r="LC430" s="47"/>
      <c r="LD430" s="361"/>
      <c r="LE430" s="361"/>
      <c r="LF430" s="361"/>
      <c r="LG430" s="361"/>
      <c r="LH430" s="361"/>
      <c r="LI430" s="361"/>
      <c r="LJ430" s="361"/>
      <c r="LK430" s="361"/>
      <c r="LL430" s="361"/>
      <c r="LM430" s="361"/>
      <c r="LN430" s="361"/>
      <c r="LO430" s="361"/>
      <c r="LP430" s="361"/>
      <c r="LQ430" s="354"/>
      <c r="LR430" s="354"/>
      <c r="LS430" s="354"/>
      <c r="LT430" s="354"/>
      <c r="LU430" s="354"/>
      <c r="LV430" s="354"/>
      <c r="LW430" s="51"/>
      <c r="LX430" s="354"/>
      <c r="LY430" s="354"/>
      <c r="LZ430" s="354"/>
      <c r="MA430" s="354"/>
      <c r="MB430" s="363"/>
      <c r="MC430" s="363"/>
      <c r="MD430" s="354"/>
      <c r="ME430" s="354"/>
      <c r="MF430" s="354"/>
      <c r="MG430" s="354"/>
      <c r="MH430" s="354"/>
      <c r="MI430" s="354"/>
      <c r="MJ430" s="354"/>
      <c r="MK430" s="354"/>
      <c r="ML430" s="354"/>
      <c r="MM430" s="354"/>
      <c r="MN430" s="354"/>
      <c r="MO430" s="354"/>
      <c r="MP430" s="354"/>
      <c r="MQ430" s="354"/>
      <c r="MR430" s="354"/>
      <c r="MS430" s="51"/>
      <c r="MT430" s="364">
        <f t="shared" si="256"/>
        <v>0</v>
      </c>
      <c r="MU430" s="365">
        <f t="shared" si="257"/>
        <v>0</v>
      </c>
      <c r="MV430" s="366">
        <f t="shared" si="258"/>
        <v>0</v>
      </c>
      <c r="MW430" s="365">
        <v>45</v>
      </c>
      <c r="MX430" s="365">
        <v>567</v>
      </c>
      <c r="MY430" s="54"/>
      <c r="MZ430" s="708"/>
      <c r="NA430" s="708">
        <v>5.04</v>
      </c>
      <c r="NB430" s="709">
        <f t="shared" si="259"/>
        <v>0</v>
      </c>
      <c r="NC430" s="710"/>
      <c r="ND430" s="710">
        <v>23.69</v>
      </c>
      <c r="NE430" s="738">
        <f t="shared" si="286"/>
        <v>0.298448235015399</v>
      </c>
      <c r="NF430" s="739"/>
      <c r="NG430" s="739"/>
      <c r="NH430" s="739">
        <v>23.69</v>
      </c>
      <c r="NI430" s="740">
        <f t="shared" si="260"/>
        <v>4690.62</v>
      </c>
      <c r="NJ430" s="738">
        <f t="shared" si="287"/>
        <v>0.298448235015399</v>
      </c>
      <c r="NK430" s="741"/>
      <c r="NL430" s="742">
        <v>44562</v>
      </c>
      <c r="NM430" s="739">
        <f ca="1" t="shared" si="262"/>
        <v>17.1666666666667</v>
      </c>
      <c r="NN430" s="739">
        <f ca="1" t="shared" si="263"/>
        <v>515</v>
      </c>
      <c r="NO430" s="739">
        <v>198</v>
      </c>
      <c r="NP430" s="739">
        <f t="shared" si="264"/>
        <v>0</v>
      </c>
      <c r="NQ430" s="761">
        <f t="shared" si="265"/>
        <v>0</v>
      </c>
      <c r="NR430" s="739">
        <f ca="1" t="shared" si="266"/>
        <v>0</v>
      </c>
      <c r="NS430" s="739">
        <f t="shared" si="267"/>
        <v>198</v>
      </c>
      <c r="NT430" s="739"/>
      <c r="NU430" s="739">
        <f ca="1" t="shared" si="268"/>
        <v>0</v>
      </c>
      <c r="NV430" s="769">
        <f ca="1" t="shared" si="269"/>
        <v>0</v>
      </c>
      <c r="NW430" s="769" t="e">
        <f ca="1" t="shared" si="270"/>
        <v>#DIV/0!</v>
      </c>
      <c r="NX430" s="739"/>
      <c r="NY430" s="739"/>
      <c r="NZ430" s="739"/>
      <c r="OA430" s="739"/>
      <c r="OB430" s="739"/>
      <c r="OC430" s="739"/>
      <c r="OD430" s="739"/>
      <c r="OE430" s="743">
        <f t="shared" si="271"/>
        <v>0</v>
      </c>
      <c r="OF430" s="743">
        <f t="shared" si="272"/>
        <v>0</v>
      </c>
      <c r="OG430" s="743">
        <f t="shared" si="273"/>
        <v>0</v>
      </c>
      <c r="OH430" s="743">
        <f t="shared" si="274"/>
        <v>0</v>
      </c>
      <c r="OI430" s="743">
        <f t="shared" si="275"/>
        <v>0</v>
      </c>
      <c r="OJ430" s="739">
        <f t="shared" si="276"/>
        <v>0</v>
      </c>
      <c r="OK430" s="739">
        <f t="shared" si="277"/>
        <v>0</v>
      </c>
      <c r="OL430" s="739">
        <f t="shared" si="278"/>
        <v>0</v>
      </c>
      <c r="OM430" s="739">
        <f t="shared" si="279"/>
        <v>0</v>
      </c>
      <c r="ON430" s="739">
        <f t="shared" si="280"/>
        <v>0</v>
      </c>
      <c r="OO430" s="739">
        <f t="shared" si="281"/>
        <v>0</v>
      </c>
      <c r="OP430" s="739"/>
      <c r="OQ430" s="739">
        <f t="shared" si="282"/>
        <v>0</v>
      </c>
      <c r="OR430" s="739">
        <f t="shared" si="283"/>
        <v>0</v>
      </c>
      <c r="OS430" s="739">
        <f t="shared" si="284"/>
        <v>0</v>
      </c>
      <c r="OT430" s="739">
        <f t="shared" si="285"/>
        <v>0</v>
      </c>
      <c r="OU430" s="739"/>
      <c r="OV430" s="739"/>
      <c r="OW430" s="739"/>
      <c r="OX430" s="739"/>
      <c r="OY430" s="739"/>
      <c r="OZ430" s="739"/>
      <c r="PA430" s="739"/>
      <c r="PB430" s="739"/>
      <c r="PC430" s="739"/>
      <c r="PD430" s="739"/>
      <c r="PE430" s="739"/>
      <c r="PF430" s="739"/>
      <c r="PG430" s="739"/>
      <c r="PI430" s="28">
        <v>0</v>
      </c>
      <c r="PJ430" s="28">
        <v>0</v>
      </c>
      <c r="PK430" s="28">
        <v>45</v>
      </c>
      <c r="PL430" s="28">
        <v>0</v>
      </c>
      <c r="PM430" s="28">
        <v>0</v>
      </c>
      <c r="PN430" s="28">
        <v>0</v>
      </c>
      <c r="PO430" s="28">
        <v>0</v>
      </c>
      <c r="PP430" s="28">
        <v>0</v>
      </c>
      <c r="PQ430" s="28">
        <v>0</v>
      </c>
      <c r="PR430" s="28">
        <v>0</v>
      </c>
      <c r="PS430" s="28">
        <v>0</v>
      </c>
      <c r="PT430" s="28">
        <v>0</v>
      </c>
      <c r="PU430" s="28">
        <v>0</v>
      </c>
      <c r="PV430" s="28">
        <v>45</v>
      </c>
      <c r="PW430" s="28">
        <v>0</v>
      </c>
    </row>
    <row r="431" s="28" customFormat="1" customHeight="1" spans="1:439">
      <c r="A431" s="847" t="s">
        <v>2306</v>
      </c>
      <c r="B431" s="343"/>
      <c r="C431" s="95" t="s">
        <v>1747</v>
      </c>
      <c r="D431" s="95" t="s">
        <v>2382</v>
      </c>
      <c r="E431" s="411"/>
      <c r="F431" s="290" t="s">
        <v>2383</v>
      </c>
      <c r="G431" s="112" t="s">
        <v>999</v>
      </c>
      <c r="H431" s="113" t="s">
        <v>2384</v>
      </c>
      <c r="I431" s="99">
        <f t="shared" si="255"/>
        <v>0</v>
      </c>
      <c r="J431" s="100">
        <v>192</v>
      </c>
      <c r="K431" s="454">
        <v>0</v>
      </c>
      <c r="L431" s="150">
        <f t="shared" si="251"/>
        <v>192</v>
      </c>
      <c r="M431" s="151">
        <f t="shared" si="252"/>
        <v>192</v>
      </c>
      <c r="N431" s="455"/>
      <c r="O431" s="37">
        <v>192</v>
      </c>
      <c r="P431" s="36"/>
      <c r="Q431" s="33">
        <f t="shared" si="253"/>
        <v>0</v>
      </c>
      <c r="R431" s="34">
        <f t="shared" si="254"/>
        <v>0</v>
      </c>
      <c r="S431" s="346"/>
      <c r="T431" s="346"/>
      <c r="U431" s="346"/>
      <c r="V431" s="346"/>
      <c r="W431" s="346"/>
      <c r="X431" s="347"/>
      <c r="Y431" s="348"/>
      <c r="Z431" s="348"/>
      <c r="AA431" s="348"/>
      <c r="AB431" s="348"/>
      <c r="AC431" s="348"/>
      <c r="AD431" s="348"/>
      <c r="AE431" s="348"/>
      <c r="AF431" s="346"/>
      <c r="AG431" s="346"/>
      <c r="AH431" s="346"/>
      <c r="AI431" s="346"/>
      <c r="AJ431" s="346"/>
      <c r="AK431" s="346"/>
      <c r="AL431" s="346"/>
      <c r="AM431" s="346"/>
      <c r="AN431" s="346"/>
      <c r="AO431" s="346"/>
      <c r="AP431" s="346"/>
      <c r="AQ431" s="346"/>
      <c r="AR431" s="346"/>
      <c r="AS431" s="346"/>
      <c r="AT431" s="346"/>
      <c r="AU431" s="346"/>
      <c r="AV431" s="346"/>
      <c r="AW431" s="346"/>
      <c r="AX431" s="346"/>
      <c r="AY431" s="349"/>
      <c r="AZ431" s="48"/>
      <c r="BA431" s="48"/>
      <c r="BB431" s="48"/>
      <c r="BC431" s="48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354"/>
      <c r="BT431" s="354"/>
      <c r="BU431" s="354"/>
      <c r="BV431" s="354"/>
      <c r="BW431" s="354"/>
      <c r="BX431" s="354"/>
      <c r="BY431" s="354"/>
      <c r="BZ431" s="354"/>
      <c r="CA431" s="354"/>
      <c r="CB431" s="354"/>
      <c r="CC431" s="354"/>
      <c r="CD431" s="354"/>
      <c r="CE431" s="354"/>
      <c r="CF431" s="354"/>
      <c r="CG431" s="354"/>
      <c r="CH431" s="354"/>
      <c r="CI431" s="354"/>
      <c r="CJ431" s="354"/>
      <c r="CK431" s="354"/>
      <c r="CL431" s="354"/>
      <c r="CM431" s="354"/>
      <c r="CN431" s="354"/>
      <c r="CO431" s="354"/>
      <c r="CP431" s="358"/>
      <c r="CQ431" s="48"/>
      <c r="CR431" s="354"/>
      <c r="CS431" s="354"/>
      <c r="CT431" s="355"/>
      <c r="CU431" s="354"/>
      <c r="CV431" s="354"/>
      <c r="CW431" s="354"/>
      <c r="CX431" s="354"/>
      <c r="CY431" s="354"/>
      <c r="CZ431" s="354"/>
      <c r="DA431" s="356"/>
      <c r="DB431" s="354"/>
      <c r="DC431" s="354"/>
      <c r="DD431" s="354"/>
      <c r="DE431" s="354"/>
      <c r="DF431" s="354"/>
      <c r="DG431" s="354"/>
      <c r="DH431" s="354"/>
      <c r="DI431" s="354"/>
      <c r="DJ431" s="354"/>
      <c r="DK431" s="354"/>
      <c r="DL431" s="354"/>
      <c r="DM431" s="354"/>
      <c r="DN431" s="354"/>
      <c r="DO431" s="354"/>
      <c r="DP431" s="354"/>
      <c r="DQ431" s="354"/>
      <c r="DR431" s="354"/>
      <c r="DS431" s="354"/>
      <c r="DT431" s="354"/>
      <c r="DU431" s="354"/>
      <c r="DV431" s="354"/>
      <c r="DW431" s="354"/>
      <c r="DX431" s="354"/>
      <c r="DY431" s="354"/>
      <c r="DZ431" s="357"/>
      <c r="EA431" s="356"/>
      <c r="EB431" s="356"/>
      <c r="EC431" s="356"/>
      <c r="ED431" s="356"/>
      <c r="EE431" s="358"/>
      <c r="EF431" s="48"/>
      <c r="EG431" s="46"/>
      <c r="EH431" s="46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8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354"/>
      <c r="FR431" s="354"/>
      <c r="FS431" s="354"/>
      <c r="FT431" s="354"/>
      <c r="FU431" s="354"/>
      <c r="FV431" s="354"/>
      <c r="FW431" s="354"/>
      <c r="FX431" s="354"/>
      <c r="FY431" s="354"/>
      <c r="FZ431" s="354"/>
      <c r="GA431" s="354"/>
      <c r="GB431" s="354"/>
      <c r="GC431" s="354"/>
      <c r="GD431" s="354"/>
      <c r="GE431" s="354"/>
      <c r="GF431" s="354"/>
      <c r="GG431" s="354"/>
      <c r="GH431" s="354"/>
      <c r="GI431" s="354"/>
      <c r="GJ431" s="354"/>
      <c r="GK431" s="354"/>
      <c r="GL431" s="354"/>
      <c r="GM431" s="354"/>
      <c r="GN431" s="354"/>
      <c r="GO431" s="354"/>
      <c r="GP431" s="354"/>
      <c r="GQ431" s="354"/>
      <c r="GR431" s="354"/>
      <c r="GS431" s="354"/>
      <c r="GT431" s="354"/>
      <c r="GU431" s="354"/>
      <c r="GV431" s="354"/>
      <c r="GW431" s="354"/>
      <c r="GX431" s="354"/>
      <c r="GY431" s="354"/>
      <c r="GZ431" s="354"/>
      <c r="HA431" s="354"/>
      <c r="HB431" s="354"/>
      <c r="HC431" s="354"/>
      <c r="HD431" s="354"/>
      <c r="HE431" s="354"/>
      <c r="HF431" s="354"/>
      <c r="HG431" s="354"/>
      <c r="HH431" s="354"/>
      <c r="HI431" s="354"/>
      <c r="HJ431" s="354"/>
      <c r="HK431" s="354"/>
      <c r="HL431" s="354"/>
      <c r="HM431" s="354"/>
      <c r="HN431" s="354"/>
      <c r="HO431" s="354"/>
      <c r="HP431" s="354"/>
      <c r="HQ431" s="354"/>
      <c r="HR431" s="354"/>
      <c r="HS431" s="354"/>
      <c r="HT431" s="354"/>
      <c r="HU431" s="354"/>
      <c r="HV431" s="354"/>
      <c r="HW431" s="354"/>
      <c r="HX431" s="354"/>
      <c r="HY431" s="354"/>
      <c r="HZ431" s="354"/>
      <c r="IA431" s="354"/>
      <c r="IB431" s="354"/>
      <c r="IC431" s="354"/>
      <c r="ID431" s="354"/>
      <c r="IE431" s="354"/>
      <c r="IF431" s="354"/>
      <c r="IG431" s="354"/>
      <c r="IH431" s="354"/>
      <c r="II431" s="354"/>
      <c r="IJ431" s="354"/>
      <c r="IK431" s="354"/>
      <c r="IL431" s="354"/>
      <c r="IM431" s="354"/>
      <c r="IN431" s="354"/>
      <c r="IO431" s="354"/>
      <c r="IP431" s="354"/>
      <c r="IQ431" s="354"/>
      <c r="IR431" s="50"/>
      <c r="IS431" s="47"/>
      <c r="IT431" s="47"/>
      <c r="IU431" s="47"/>
      <c r="IV431" s="47"/>
      <c r="IW431" s="47"/>
      <c r="IX431" s="47"/>
      <c r="IY431" s="47"/>
      <c r="IZ431" s="47"/>
      <c r="JA431" s="47"/>
      <c r="JB431" s="47"/>
      <c r="JC431" s="47"/>
      <c r="JD431" s="47"/>
      <c r="JE431" s="47"/>
      <c r="JF431" s="47"/>
      <c r="JG431" s="47"/>
      <c r="JH431" s="47"/>
      <c r="JI431" s="47"/>
      <c r="JJ431" s="47"/>
      <c r="JK431" s="47"/>
      <c r="JL431" s="354"/>
      <c r="JM431" s="354"/>
      <c r="JN431" s="354"/>
      <c r="JO431" s="354"/>
      <c r="JP431" s="354"/>
      <c r="JQ431" s="354"/>
      <c r="JR431" s="354"/>
      <c r="JS431" s="354"/>
      <c r="JT431" s="354"/>
      <c r="JU431" s="354"/>
      <c r="JV431" s="354"/>
      <c r="JW431" s="354"/>
      <c r="JX431" s="354"/>
      <c r="JY431" s="354"/>
      <c r="JZ431" s="354"/>
      <c r="KA431" s="354"/>
      <c r="KB431" s="354"/>
      <c r="KC431" s="354"/>
      <c r="KD431" s="354"/>
      <c r="KE431" s="354"/>
      <c r="KF431" s="354"/>
      <c r="KG431" s="354"/>
      <c r="KH431" s="354"/>
      <c r="KI431" s="354"/>
      <c r="KJ431" s="354"/>
      <c r="KK431" s="354"/>
      <c r="KL431" s="354"/>
      <c r="KM431" s="354"/>
      <c r="KN431" s="354"/>
      <c r="KO431" s="354"/>
      <c r="KP431" s="354"/>
      <c r="KQ431" s="354"/>
      <c r="KR431" s="354"/>
      <c r="KS431" s="354"/>
      <c r="KT431" s="354"/>
      <c r="KU431" s="354"/>
      <c r="KV431" s="51"/>
      <c r="KW431" s="47"/>
      <c r="KX431" s="47"/>
      <c r="KY431" s="47"/>
      <c r="KZ431" s="47"/>
      <c r="LA431" s="47"/>
      <c r="LB431" s="47"/>
      <c r="LC431" s="47"/>
      <c r="LD431" s="361"/>
      <c r="LE431" s="361"/>
      <c r="LF431" s="361"/>
      <c r="LG431" s="361"/>
      <c r="LH431" s="361"/>
      <c r="LI431" s="361"/>
      <c r="LJ431" s="361"/>
      <c r="LK431" s="361"/>
      <c r="LL431" s="361"/>
      <c r="LM431" s="361"/>
      <c r="LN431" s="361"/>
      <c r="LO431" s="361"/>
      <c r="LP431" s="361"/>
      <c r="LQ431" s="354"/>
      <c r="LR431" s="354"/>
      <c r="LS431" s="354"/>
      <c r="LT431" s="354"/>
      <c r="LU431" s="354"/>
      <c r="LV431" s="354"/>
      <c r="LW431" s="51"/>
      <c r="LX431" s="354"/>
      <c r="LY431" s="354"/>
      <c r="LZ431" s="354"/>
      <c r="MA431" s="354"/>
      <c r="MB431" s="363"/>
      <c r="MC431" s="363"/>
      <c r="MD431" s="354"/>
      <c r="ME431" s="354"/>
      <c r="MF431" s="354"/>
      <c r="MG431" s="354"/>
      <c r="MH431" s="354"/>
      <c r="MI431" s="354"/>
      <c r="MJ431" s="354"/>
      <c r="MK431" s="354"/>
      <c r="ML431" s="354"/>
      <c r="MM431" s="354"/>
      <c r="MN431" s="354"/>
      <c r="MO431" s="354"/>
      <c r="MP431" s="354"/>
      <c r="MQ431" s="354"/>
      <c r="MR431" s="354"/>
      <c r="MS431" s="51"/>
      <c r="MT431" s="364">
        <f t="shared" si="256"/>
        <v>0</v>
      </c>
      <c r="MU431" s="365">
        <f t="shared" si="257"/>
        <v>0</v>
      </c>
      <c r="MV431" s="366">
        <f t="shared" si="258"/>
        <v>0</v>
      </c>
      <c r="MW431" s="365">
        <v>0</v>
      </c>
      <c r="MX431" s="365">
        <v>1481</v>
      </c>
      <c r="MY431" s="54"/>
      <c r="MZ431" s="708"/>
      <c r="NA431" s="708">
        <v>1.84</v>
      </c>
      <c r="NB431" s="709">
        <f t="shared" si="259"/>
        <v>0</v>
      </c>
      <c r="NC431" s="710">
        <v>9</v>
      </c>
      <c r="ND431" s="710">
        <v>6.31</v>
      </c>
      <c r="NE431" s="738">
        <f t="shared" si="286"/>
        <v>0.488157040882544</v>
      </c>
      <c r="NF431" s="739"/>
      <c r="NG431" s="739"/>
      <c r="NH431" s="739">
        <v>6.31</v>
      </c>
      <c r="NI431" s="740">
        <f t="shared" si="260"/>
        <v>1211.52</v>
      </c>
      <c r="NJ431" s="738">
        <f t="shared" si="287"/>
        <v>0.488157040882544</v>
      </c>
      <c r="NK431" s="741"/>
      <c r="NL431" s="742">
        <v>44562</v>
      </c>
      <c r="NM431" s="739">
        <f ca="1" t="shared" si="262"/>
        <v>17.1666666666667</v>
      </c>
      <c r="NN431" s="739">
        <f ca="1" t="shared" si="263"/>
        <v>515</v>
      </c>
      <c r="NO431" s="739">
        <v>192</v>
      </c>
      <c r="NP431" s="739">
        <f t="shared" si="264"/>
        <v>0</v>
      </c>
      <c r="NQ431" s="761">
        <f t="shared" si="265"/>
        <v>0</v>
      </c>
      <c r="NR431" s="739">
        <f ca="1" t="shared" si="266"/>
        <v>0</v>
      </c>
      <c r="NS431" s="739">
        <f t="shared" si="267"/>
        <v>192</v>
      </c>
      <c r="NT431" s="739"/>
      <c r="NU431" s="739">
        <f ca="1" t="shared" si="268"/>
        <v>0</v>
      </c>
      <c r="NV431" s="769">
        <f ca="1" t="shared" si="269"/>
        <v>0</v>
      </c>
      <c r="NW431" s="769" t="e">
        <f ca="1" t="shared" si="270"/>
        <v>#DIV/0!</v>
      </c>
      <c r="NX431" s="739"/>
      <c r="NY431" s="739"/>
      <c r="NZ431" s="739"/>
      <c r="OA431" s="739"/>
      <c r="OB431" s="739"/>
      <c r="OC431" s="739"/>
      <c r="OD431" s="739"/>
      <c r="OE431" s="743">
        <f t="shared" si="271"/>
        <v>0</v>
      </c>
      <c r="OF431" s="743">
        <f t="shared" si="272"/>
        <v>0</v>
      </c>
      <c r="OG431" s="743">
        <f t="shared" si="273"/>
        <v>0</v>
      </c>
      <c r="OH431" s="743">
        <f t="shared" si="274"/>
        <v>0</v>
      </c>
      <c r="OI431" s="743">
        <f t="shared" si="275"/>
        <v>0</v>
      </c>
      <c r="OJ431" s="739">
        <f t="shared" si="276"/>
        <v>0</v>
      </c>
      <c r="OK431" s="739">
        <f t="shared" si="277"/>
        <v>0</v>
      </c>
      <c r="OL431" s="739">
        <f t="shared" si="278"/>
        <v>0</v>
      </c>
      <c r="OM431" s="739">
        <f t="shared" si="279"/>
        <v>0</v>
      </c>
      <c r="ON431" s="739">
        <f t="shared" si="280"/>
        <v>0</v>
      </c>
      <c r="OO431" s="739">
        <f t="shared" si="281"/>
        <v>0</v>
      </c>
      <c r="OP431" s="739"/>
      <c r="OQ431" s="739">
        <f t="shared" si="282"/>
        <v>0</v>
      </c>
      <c r="OR431" s="739">
        <f t="shared" si="283"/>
        <v>0</v>
      </c>
      <c r="OS431" s="739">
        <f t="shared" si="284"/>
        <v>0</v>
      </c>
      <c r="OT431" s="739">
        <f t="shared" si="285"/>
        <v>0</v>
      </c>
      <c r="OU431" s="739"/>
      <c r="OV431" s="739"/>
      <c r="OW431" s="739"/>
      <c r="OX431" s="739"/>
      <c r="OY431" s="739"/>
      <c r="OZ431" s="739"/>
      <c r="PA431" s="739"/>
      <c r="PB431" s="739"/>
      <c r="PC431" s="739"/>
      <c r="PD431" s="739"/>
      <c r="PE431" s="739"/>
      <c r="PF431" s="739"/>
      <c r="PG431" s="739"/>
      <c r="PI431" s="28">
        <v>0</v>
      </c>
      <c r="PJ431" s="28">
        <v>0</v>
      </c>
      <c r="PK431" s="28">
        <v>0</v>
      </c>
      <c r="PL431" s="28">
        <v>0</v>
      </c>
      <c r="PM431" s="28">
        <v>0</v>
      </c>
      <c r="PN431" s="28">
        <v>0</v>
      </c>
      <c r="PO431" s="28">
        <v>0</v>
      </c>
      <c r="PP431" s="28">
        <v>0</v>
      </c>
      <c r="PQ431" s="28">
        <v>0</v>
      </c>
      <c r="PR431" s="28">
        <v>0</v>
      </c>
      <c r="PS431" s="28">
        <v>0</v>
      </c>
      <c r="PT431" s="28">
        <v>0</v>
      </c>
      <c r="PU431" s="28">
        <v>0</v>
      </c>
      <c r="PV431" s="28">
        <v>0</v>
      </c>
      <c r="PW431" s="28">
        <v>0</v>
      </c>
    </row>
    <row r="432" s="28" customFormat="1" customHeight="1" spans="1:439">
      <c r="A432" s="847" t="s">
        <v>2306</v>
      </c>
      <c r="B432" s="343"/>
      <c r="C432" s="95" t="s">
        <v>1612</v>
      </c>
      <c r="D432" s="95" t="s">
        <v>2382</v>
      </c>
      <c r="E432" s="411"/>
      <c r="F432" s="290" t="s">
        <v>2385</v>
      </c>
      <c r="G432" s="859" t="s">
        <v>1001</v>
      </c>
      <c r="H432" s="860" t="s">
        <v>2386</v>
      </c>
      <c r="I432" s="99">
        <f t="shared" si="255"/>
        <v>0</v>
      </c>
      <c r="J432" s="298">
        <v>0</v>
      </c>
      <c r="K432" s="862">
        <v>0</v>
      </c>
      <c r="L432" s="150">
        <f t="shared" si="251"/>
        <v>0</v>
      </c>
      <c r="M432" s="151">
        <f t="shared" si="252"/>
        <v>0</v>
      </c>
      <c r="N432" s="455"/>
      <c r="O432" s="35"/>
      <c r="P432" s="157"/>
      <c r="Q432" s="33">
        <f t="shared" si="253"/>
        <v>0</v>
      </c>
      <c r="R432" s="34">
        <f t="shared" si="254"/>
        <v>0</v>
      </c>
      <c r="S432" s="346"/>
      <c r="T432" s="346"/>
      <c r="U432" s="346"/>
      <c r="V432" s="346"/>
      <c r="W432" s="346"/>
      <c r="X432" s="347"/>
      <c r="Y432" s="348"/>
      <c r="Z432" s="348"/>
      <c r="AA432" s="348"/>
      <c r="AB432" s="348"/>
      <c r="AC432" s="348"/>
      <c r="AD432" s="348"/>
      <c r="AE432" s="348"/>
      <c r="AF432" s="346"/>
      <c r="AG432" s="346"/>
      <c r="AH432" s="346"/>
      <c r="AI432" s="346"/>
      <c r="AJ432" s="346"/>
      <c r="AK432" s="346"/>
      <c r="AL432" s="346"/>
      <c r="AM432" s="346"/>
      <c r="AN432" s="346"/>
      <c r="AO432" s="346"/>
      <c r="AP432" s="346"/>
      <c r="AQ432" s="346"/>
      <c r="AR432" s="346"/>
      <c r="AS432" s="346"/>
      <c r="AT432" s="346"/>
      <c r="AU432" s="346"/>
      <c r="AV432" s="346"/>
      <c r="AW432" s="346"/>
      <c r="AX432" s="346"/>
      <c r="AY432" s="349"/>
      <c r="AZ432" s="48"/>
      <c r="BA432" s="48"/>
      <c r="BB432" s="48"/>
      <c r="BC432" s="48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354"/>
      <c r="BT432" s="354"/>
      <c r="BU432" s="354"/>
      <c r="BV432" s="354"/>
      <c r="BW432" s="354"/>
      <c r="BX432" s="354"/>
      <c r="BY432" s="354"/>
      <c r="BZ432" s="354"/>
      <c r="CA432" s="354"/>
      <c r="CB432" s="354"/>
      <c r="CC432" s="354"/>
      <c r="CD432" s="354"/>
      <c r="CE432" s="354"/>
      <c r="CF432" s="354"/>
      <c r="CG432" s="354"/>
      <c r="CH432" s="354"/>
      <c r="CI432" s="354"/>
      <c r="CJ432" s="354"/>
      <c r="CK432" s="354"/>
      <c r="CL432" s="354"/>
      <c r="CM432" s="354"/>
      <c r="CN432" s="354"/>
      <c r="CO432" s="354"/>
      <c r="CP432" s="358"/>
      <c r="CQ432" s="48"/>
      <c r="CR432" s="354"/>
      <c r="CS432" s="354"/>
      <c r="CT432" s="355"/>
      <c r="CU432" s="354"/>
      <c r="CV432" s="354"/>
      <c r="CW432" s="354"/>
      <c r="CX432" s="354"/>
      <c r="CY432" s="354"/>
      <c r="CZ432" s="354"/>
      <c r="DA432" s="356"/>
      <c r="DB432" s="354"/>
      <c r="DC432" s="354"/>
      <c r="DD432" s="354"/>
      <c r="DE432" s="354"/>
      <c r="DF432" s="354"/>
      <c r="DG432" s="354"/>
      <c r="DH432" s="354"/>
      <c r="DI432" s="354"/>
      <c r="DJ432" s="354"/>
      <c r="DK432" s="354"/>
      <c r="DL432" s="354"/>
      <c r="DM432" s="354"/>
      <c r="DN432" s="354"/>
      <c r="DO432" s="354"/>
      <c r="DP432" s="354"/>
      <c r="DQ432" s="354"/>
      <c r="DR432" s="354"/>
      <c r="DS432" s="354"/>
      <c r="DT432" s="354"/>
      <c r="DU432" s="354"/>
      <c r="DV432" s="354"/>
      <c r="DW432" s="354"/>
      <c r="DX432" s="354"/>
      <c r="DY432" s="354"/>
      <c r="DZ432" s="357"/>
      <c r="EA432" s="356"/>
      <c r="EB432" s="356"/>
      <c r="EC432" s="356"/>
      <c r="ED432" s="356"/>
      <c r="EE432" s="358"/>
      <c r="EF432" s="48"/>
      <c r="EG432" s="46"/>
      <c r="EH432" s="46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8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354"/>
      <c r="FR432" s="354"/>
      <c r="FS432" s="354"/>
      <c r="FT432" s="354"/>
      <c r="FU432" s="354"/>
      <c r="FV432" s="354"/>
      <c r="FW432" s="354"/>
      <c r="FX432" s="354"/>
      <c r="FY432" s="354"/>
      <c r="FZ432" s="354"/>
      <c r="GA432" s="354"/>
      <c r="GB432" s="354"/>
      <c r="GC432" s="354"/>
      <c r="GD432" s="354"/>
      <c r="GE432" s="354"/>
      <c r="GF432" s="354"/>
      <c r="GG432" s="354"/>
      <c r="GH432" s="354"/>
      <c r="GI432" s="354"/>
      <c r="GJ432" s="354"/>
      <c r="GK432" s="354"/>
      <c r="GL432" s="354"/>
      <c r="GM432" s="354"/>
      <c r="GN432" s="354"/>
      <c r="GO432" s="354"/>
      <c r="GP432" s="354"/>
      <c r="GQ432" s="354"/>
      <c r="GR432" s="354"/>
      <c r="GS432" s="354"/>
      <c r="GT432" s="354"/>
      <c r="GU432" s="354"/>
      <c r="GV432" s="354"/>
      <c r="GW432" s="354"/>
      <c r="GX432" s="354"/>
      <c r="GY432" s="354"/>
      <c r="GZ432" s="354"/>
      <c r="HA432" s="354"/>
      <c r="HB432" s="354"/>
      <c r="HC432" s="354"/>
      <c r="HD432" s="354"/>
      <c r="HE432" s="354"/>
      <c r="HF432" s="354"/>
      <c r="HG432" s="354"/>
      <c r="HH432" s="354"/>
      <c r="HI432" s="354"/>
      <c r="HJ432" s="354"/>
      <c r="HK432" s="354"/>
      <c r="HL432" s="354"/>
      <c r="HM432" s="354"/>
      <c r="HN432" s="354"/>
      <c r="HO432" s="354"/>
      <c r="HP432" s="354"/>
      <c r="HQ432" s="354"/>
      <c r="HR432" s="354"/>
      <c r="HS432" s="354"/>
      <c r="HT432" s="354"/>
      <c r="HU432" s="354"/>
      <c r="HV432" s="354"/>
      <c r="HW432" s="354"/>
      <c r="HX432" s="354"/>
      <c r="HY432" s="354"/>
      <c r="HZ432" s="354"/>
      <c r="IA432" s="354"/>
      <c r="IB432" s="354"/>
      <c r="IC432" s="354"/>
      <c r="ID432" s="354"/>
      <c r="IE432" s="354"/>
      <c r="IF432" s="354"/>
      <c r="IG432" s="354"/>
      <c r="IH432" s="354"/>
      <c r="II432" s="354"/>
      <c r="IJ432" s="354"/>
      <c r="IK432" s="354"/>
      <c r="IL432" s="354"/>
      <c r="IM432" s="354"/>
      <c r="IN432" s="354"/>
      <c r="IO432" s="354"/>
      <c r="IP432" s="354"/>
      <c r="IQ432" s="354"/>
      <c r="IR432" s="50"/>
      <c r="IS432" s="47"/>
      <c r="IT432" s="47"/>
      <c r="IU432" s="47"/>
      <c r="IV432" s="47"/>
      <c r="IW432" s="47"/>
      <c r="IX432" s="47"/>
      <c r="IY432" s="47"/>
      <c r="IZ432" s="47"/>
      <c r="JA432" s="47"/>
      <c r="JB432" s="47"/>
      <c r="JC432" s="47"/>
      <c r="JD432" s="47"/>
      <c r="JE432" s="47"/>
      <c r="JF432" s="47"/>
      <c r="JG432" s="47"/>
      <c r="JH432" s="47"/>
      <c r="JI432" s="47"/>
      <c r="JJ432" s="47"/>
      <c r="JK432" s="47"/>
      <c r="JL432" s="354"/>
      <c r="JM432" s="354"/>
      <c r="JN432" s="354"/>
      <c r="JO432" s="354"/>
      <c r="JP432" s="354"/>
      <c r="JQ432" s="354"/>
      <c r="JR432" s="354"/>
      <c r="JS432" s="354"/>
      <c r="JT432" s="354"/>
      <c r="JU432" s="354"/>
      <c r="JV432" s="354"/>
      <c r="JW432" s="354"/>
      <c r="JX432" s="354"/>
      <c r="JY432" s="354"/>
      <c r="JZ432" s="354"/>
      <c r="KA432" s="354"/>
      <c r="KB432" s="354"/>
      <c r="KC432" s="354"/>
      <c r="KD432" s="354"/>
      <c r="KE432" s="354"/>
      <c r="KF432" s="354"/>
      <c r="KG432" s="354"/>
      <c r="KH432" s="354"/>
      <c r="KI432" s="354"/>
      <c r="KJ432" s="354"/>
      <c r="KK432" s="354"/>
      <c r="KL432" s="354"/>
      <c r="KM432" s="354"/>
      <c r="KN432" s="354"/>
      <c r="KO432" s="354"/>
      <c r="KP432" s="354"/>
      <c r="KQ432" s="354"/>
      <c r="KR432" s="354"/>
      <c r="KS432" s="354"/>
      <c r="KT432" s="354"/>
      <c r="KU432" s="354"/>
      <c r="KV432" s="51"/>
      <c r="KW432" s="47"/>
      <c r="KX432" s="47"/>
      <c r="KY432" s="47"/>
      <c r="KZ432" s="47"/>
      <c r="LA432" s="47"/>
      <c r="LB432" s="47"/>
      <c r="LC432" s="47"/>
      <c r="LD432" s="361"/>
      <c r="LE432" s="361"/>
      <c r="LF432" s="361"/>
      <c r="LG432" s="361"/>
      <c r="LH432" s="361"/>
      <c r="LI432" s="361"/>
      <c r="LJ432" s="361"/>
      <c r="LK432" s="361"/>
      <c r="LL432" s="361"/>
      <c r="LM432" s="361"/>
      <c r="LN432" s="361"/>
      <c r="LO432" s="361"/>
      <c r="LP432" s="361"/>
      <c r="LQ432" s="354"/>
      <c r="LR432" s="354"/>
      <c r="LS432" s="354"/>
      <c r="LT432" s="354"/>
      <c r="LU432" s="354"/>
      <c r="LV432" s="354"/>
      <c r="LW432" s="51"/>
      <c r="LX432" s="354"/>
      <c r="LY432" s="354"/>
      <c r="LZ432" s="354"/>
      <c r="MA432" s="354"/>
      <c r="MB432" s="363"/>
      <c r="MC432" s="363"/>
      <c r="MD432" s="354"/>
      <c r="ME432" s="354"/>
      <c r="MF432" s="354"/>
      <c r="MG432" s="354"/>
      <c r="MH432" s="354"/>
      <c r="MI432" s="354"/>
      <c r="MJ432" s="354"/>
      <c r="MK432" s="354"/>
      <c r="ML432" s="354"/>
      <c r="MM432" s="354"/>
      <c r="MN432" s="354"/>
      <c r="MO432" s="354"/>
      <c r="MP432" s="354"/>
      <c r="MQ432" s="354"/>
      <c r="MR432" s="354"/>
      <c r="MS432" s="51"/>
      <c r="MT432" s="364">
        <f t="shared" si="256"/>
        <v>0</v>
      </c>
      <c r="MU432" s="365">
        <f t="shared" si="257"/>
        <v>0</v>
      </c>
      <c r="MV432" s="366">
        <f t="shared" si="258"/>
        <v>0</v>
      </c>
      <c r="MW432" s="365">
        <v>0</v>
      </c>
      <c r="MX432" s="365">
        <v>1673</v>
      </c>
      <c r="MY432" s="54"/>
      <c r="MZ432" s="708"/>
      <c r="NA432" s="708">
        <v>1.84</v>
      </c>
      <c r="NB432" s="709">
        <f t="shared" si="259"/>
        <v>0</v>
      </c>
      <c r="NC432" s="710">
        <v>9</v>
      </c>
      <c r="ND432" s="710">
        <v>7.45</v>
      </c>
      <c r="NE432" s="738">
        <f t="shared" si="286"/>
        <v>0.395684620376379</v>
      </c>
      <c r="NF432" s="739"/>
      <c r="NG432" s="739"/>
      <c r="NH432" s="739">
        <v>7.45</v>
      </c>
      <c r="NI432" s="740">
        <f t="shared" si="260"/>
        <v>0</v>
      </c>
      <c r="NJ432" s="738">
        <f t="shared" si="287"/>
        <v>0.395684620376379</v>
      </c>
      <c r="NK432" s="741"/>
      <c r="NL432" s="742">
        <v>44562</v>
      </c>
      <c r="NM432" s="739">
        <f ca="1" t="shared" si="262"/>
        <v>17.1666666666667</v>
      </c>
      <c r="NN432" s="739">
        <f ca="1" t="shared" si="263"/>
        <v>515</v>
      </c>
      <c r="NO432" s="739">
        <v>0</v>
      </c>
      <c r="NP432" s="739">
        <f t="shared" si="264"/>
        <v>0</v>
      </c>
      <c r="NQ432" s="761" t="e">
        <f t="shared" si="265"/>
        <v>#DIV/0!</v>
      </c>
      <c r="NR432" s="739" t="e">
        <f ca="1" t="shared" si="266"/>
        <v>#DIV/0!</v>
      </c>
      <c r="NS432" s="739">
        <f t="shared" si="267"/>
        <v>0</v>
      </c>
      <c r="NT432" s="739"/>
      <c r="NU432" s="739">
        <f ca="1" t="shared" si="268"/>
        <v>0</v>
      </c>
      <c r="NV432" s="769">
        <f ca="1" t="shared" si="269"/>
        <v>0</v>
      </c>
      <c r="NW432" s="769" t="e">
        <f ca="1" t="shared" si="270"/>
        <v>#DIV/0!</v>
      </c>
      <c r="NX432" s="739"/>
      <c r="NY432" s="739"/>
      <c r="NZ432" s="739"/>
      <c r="OA432" s="739"/>
      <c r="OB432" s="739"/>
      <c r="OC432" s="739"/>
      <c r="OD432" s="739"/>
      <c r="OE432" s="743">
        <f t="shared" si="271"/>
        <v>0</v>
      </c>
      <c r="OF432" s="743">
        <f t="shared" si="272"/>
        <v>0</v>
      </c>
      <c r="OG432" s="743">
        <f t="shared" si="273"/>
        <v>0</v>
      </c>
      <c r="OH432" s="743">
        <f t="shared" si="274"/>
        <v>0</v>
      </c>
      <c r="OI432" s="743">
        <f t="shared" si="275"/>
        <v>0</v>
      </c>
      <c r="OJ432" s="739">
        <f t="shared" si="276"/>
        <v>0</v>
      </c>
      <c r="OK432" s="739">
        <f t="shared" si="277"/>
        <v>0</v>
      </c>
      <c r="OL432" s="739">
        <f t="shared" si="278"/>
        <v>0</v>
      </c>
      <c r="OM432" s="739">
        <f t="shared" si="279"/>
        <v>0</v>
      </c>
      <c r="ON432" s="739">
        <f t="shared" si="280"/>
        <v>0</v>
      </c>
      <c r="OO432" s="739">
        <f t="shared" si="281"/>
        <v>0</v>
      </c>
      <c r="OP432" s="739"/>
      <c r="OQ432" s="739">
        <f t="shared" si="282"/>
        <v>0</v>
      </c>
      <c r="OR432" s="739">
        <f t="shared" si="283"/>
        <v>0</v>
      </c>
      <c r="OS432" s="739">
        <f t="shared" si="284"/>
        <v>0</v>
      </c>
      <c r="OT432" s="739">
        <f t="shared" si="285"/>
        <v>0</v>
      </c>
      <c r="OU432" s="739"/>
      <c r="OV432" s="739"/>
      <c r="OW432" s="739"/>
      <c r="OX432" s="739"/>
      <c r="OY432" s="739"/>
      <c r="OZ432" s="739"/>
      <c r="PA432" s="739"/>
      <c r="PB432" s="739"/>
      <c r="PC432" s="739"/>
      <c r="PD432" s="739"/>
      <c r="PE432" s="739"/>
      <c r="PF432" s="739"/>
      <c r="PG432" s="739"/>
      <c r="PI432" s="28">
        <v>0</v>
      </c>
      <c r="PJ432" s="28">
        <v>0</v>
      </c>
      <c r="PK432" s="28">
        <v>0</v>
      </c>
      <c r="PL432" s="28">
        <v>0</v>
      </c>
      <c r="PM432" s="28">
        <v>0</v>
      </c>
      <c r="PN432" s="28">
        <v>0</v>
      </c>
      <c r="PO432" s="28">
        <v>0</v>
      </c>
      <c r="PP432" s="28">
        <v>0</v>
      </c>
      <c r="PQ432" s="28">
        <v>0</v>
      </c>
      <c r="PR432" s="28">
        <v>0</v>
      </c>
      <c r="PS432" s="28">
        <v>0</v>
      </c>
      <c r="PT432" s="28">
        <v>0</v>
      </c>
      <c r="PU432" s="28">
        <v>0</v>
      </c>
      <c r="PV432" s="28">
        <v>0</v>
      </c>
      <c r="PW432" s="28">
        <v>0</v>
      </c>
    </row>
    <row r="433" s="28" customFormat="1" customHeight="1" spans="1:439">
      <c r="A433" s="847" t="s">
        <v>2306</v>
      </c>
      <c r="B433" s="343"/>
      <c r="C433" s="95" t="s">
        <v>2166</v>
      </c>
      <c r="D433" s="95" t="s">
        <v>2382</v>
      </c>
      <c r="E433" s="411"/>
      <c r="F433" s="290" t="s">
        <v>2387</v>
      </c>
      <c r="G433" s="859" t="s">
        <v>1003</v>
      </c>
      <c r="H433" s="860" t="s">
        <v>2388</v>
      </c>
      <c r="I433" s="99">
        <f t="shared" si="255"/>
        <v>0</v>
      </c>
      <c r="J433" s="298">
        <v>0</v>
      </c>
      <c r="K433" s="862">
        <v>0</v>
      </c>
      <c r="L433" s="150">
        <f t="shared" si="251"/>
        <v>0</v>
      </c>
      <c r="M433" s="151">
        <f t="shared" si="252"/>
        <v>0</v>
      </c>
      <c r="N433" s="455"/>
      <c r="O433" s="35"/>
      <c r="P433" s="157"/>
      <c r="Q433" s="33">
        <f t="shared" si="253"/>
        <v>0</v>
      </c>
      <c r="R433" s="34">
        <f t="shared" si="254"/>
        <v>0</v>
      </c>
      <c r="S433" s="346"/>
      <c r="T433" s="346"/>
      <c r="U433" s="346"/>
      <c r="V433" s="346"/>
      <c r="W433" s="346"/>
      <c r="X433" s="347"/>
      <c r="Y433" s="348"/>
      <c r="Z433" s="348"/>
      <c r="AA433" s="348"/>
      <c r="AB433" s="348"/>
      <c r="AC433" s="348"/>
      <c r="AD433" s="348"/>
      <c r="AE433" s="348"/>
      <c r="AF433" s="346"/>
      <c r="AG433" s="346"/>
      <c r="AH433" s="346"/>
      <c r="AI433" s="346"/>
      <c r="AJ433" s="346"/>
      <c r="AK433" s="346"/>
      <c r="AL433" s="346"/>
      <c r="AM433" s="346"/>
      <c r="AN433" s="346"/>
      <c r="AO433" s="346"/>
      <c r="AP433" s="346"/>
      <c r="AQ433" s="346"/>
      <c r="AR433" s="346"/>
      <c r="AS433" s="346"/>
      <c r="AT433" s="346"/>
      <c r="AU433" s="346"/>
      <c r="AV433" s="346"/>
      <c r="AW433" s="346"/>
      <c r="AX433" s="346"/>
      <c r="AY433" s="349"/>
      <c r="AZ433" s="48"/>
      <c r="BA433" s="48"/>
      <c r="BB433" s="48"/>
      <c r="BC433" s="48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354"/>
      <c r="BT433" s="354"/>
      <c r="BU433" s="354"/>
      <c r="BV433" s="354"/>
      <c r="BW433" s="354"/>
      <c r="BX433" s="354"/>
      <c r="BY433" s="354"/>
      <c r="BZ433" s="354"/>
      <c r="CA433" s="354"/>
      <c r="CB433" s="354"/>
      <c r="CC433" s="354"/>
      <c r="CD433" s="354"/>
      <c r="CE433" s="354"/>
      <c r="CF433" s="354"/>
      <c r="CG433" s="354"/>
      <c r="CH433" s="354"/>
      <c r="CI433" s="354"/>
      <c r="CJ433" s="354"/>
      <c r="CK433" s="354"/>
      <c r="CL433" s="354"/>
      <c r="CM433" s="354"/>
      <c r="CN433" s="354"/>
      <c r="CO433" s="354"/>
      <c r="CP433" s="358"/>
      <c r="CQ433" s="48"/>
      <c r="CR433" s="354"/>
      <c r="CS433" s="354"/>
      <c r="CT433" s="355"/>
      <c r="CU433" s="354"/>
      <c r="CV433" s="354"/>
      <c r="CW433" s="354"/>
      <c r="CX433" s="354"/>
      <c r="CY433" s="354"/>
      <c r="CZ433" s="354"/>
      <c r="DA433" s="356"/>
      <c r="DB433" s="354"/>
      <c r="DC433" s="354"/>
      <c r="DD433" s="354"/>
      <c r="DE433" s="354"/>
      <c r="DF433" s="354"/>
      <c r="DG433" s="354"/>
      <c r="DH433" s="354"/>
      <c r="DI433" s="354"/>
      <c r="DJ433" s="354"/>
      <c r="DK433" s="354"/>
      <c r="DL433" s="354"/>
      <c r="DM433" s="354"/>
      <c r="DN433" s="354"/>
      <c r="DO433" s="354"/>
      <c r="DP433" s="354"/>
      <c r="DQ433" s="354"/>
      <c r="DR433" s="354"/>
      <c r="DS433" s="354"/>
      <c r="DT433" s="354"/>
      <c r="DU433" s="354"/>
      <c r="DV433" s="354"/>
      <c r="DW433" s="354"/>
      <c r="DX433" s="354"/>
      <c r="DY433" s="354"/>
      <c r="DZ433" s="357"/>
      <c r="EA433" s="356"/>
      <c r="EB433" s="356"/>
      <c r="EC433" s="356"/>
      <c r="ED433" s="356"/>
      <c r="EE433" s="358"/>
      <c r="EF433" s="48"/>
      <c r="EG433" s="46"/>
      <c r="EH433" s="46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8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354"/>
      <c r="FR433" s="354"/>
      <c r="FS433" s="354"/>
      <c r="FT433" s="354"/>
      <c r="FU433" s="354"/>
      <c r="FV433" s="354"/>
      <c r="FW433" s="354"/>
      <c r="FX433" s="354"/>
      <c r="FY433" s="354"/>
      <c r="FZ433" s="354"/>
      <c r="GA433" s="354"/>
      <c r="GB433" s="354"/>
      <c r="GC433" s="354"/>
      <c r="GD433" s="354"/>
      <c r="GE433" s="354"/>
      <c r="GF433" s="354"/>
      <c r="GG433" s="354"/>
      <c r="GH433" s="354"/>
      <c r="GI433" s="354"/>
      <c r="GJ433" s="354"/>
      <c r="GK433" s="354"/>
      <c r="GL433" s="354"/>
      <c r="GM433" s="354"/>
      <c r="GN433" s="354"/>
      <c r="GO433" s="354"/>
      <c r="GP433" s="354"/>
      <c r="GQ433" s="354"/>
      <c r="GR433" s="354"/>
      <c r="GS433" s="354"/>
      <c r="GT433" s="354"/>
      <c r="GU433" s="354"/>
      <c r="GV433" s="354"/>
      <c r="GW433" s="354"/>
      <c r="GX433" s="354"/>
      <c r="GY433" s="354"/>
      <c r="GZ433" s="354"/>
      <c r="HA433" s="354"/>
      <c r="HB433" s="354"/>
      <c r="HC433" s="354"/>
      <c r="HD433" s="354"/>
      <c r="HE433" s="354"/>
      <c r="HF433" s="354"/>
      <c r="HG433" s="354"/>
      <c r="HH433" s="354"/>
      <c r="HI433" s="354"/>
      <c r="HJ433" s="354"/>
      <c r="HK433" s="354"/>
      <c r="HL433" s="354"/>
      <c r="HM433" s="354"/>
      <c r="HN433" s="354"/>
      <c r="HO433" s="354"/>
      <c r="HP433" s="354"/>
      <c r="HQ433" s="354"/>
      <c r="HR433" s="354"/>
      <c r="HS433" s="354"/>
      <c r="HT433" s="354"/>
      <c r="HU433" s="354"/>
      <c r="HV433" s="354"/>
      <c r="HW433" s="354"/>
      <c r="HX433" s="354"/>
      <c r="HY433" s="354"/>
      <c r="HZ433" s="354"/>
      <c r="IA433" s="354"/>
      <c r="IB433" s="354"/>
      <c r="IC433" s="354"/>
      <c r="ID433" s="354"/>
      <c r="IE433" s="354"/>
      <c r="IF433" s="354"/>
      <c r="IG433" s="354"/>
      <c r="IH433" s="354"/>
      <c r="II433" s="354"/>
      <c r="IJ433" s="354"/>
      <c r="IK433" s="354"/>
      <c r="IL433" s="354"/>
      <c r="IM433" s="354"/>
      <c r="IN433" s="354"/>
      <c r="IO433" s="354"/>
      <c r="IP433" s="354"/>
      <c r="IQ433" s="354"/>
      <c r="IR433" s="50"/>
      <c r="IS433" s="47"/>
      <c r="IT433" s="47"/>
      <c r="IU433" s="47"/>
      <c r="IV433" s="47"/>
      <c r="IW433" s="47"/>
      <c r="IX433" s="47"/>
      <c r="IY433" s="47"/>
      <c r="IZ433" s="47"/>
      <c r="JA433" s="47"/>
      <c r="JB433" s="47"/>
      <c r="JC433" s="47"/>
      <c r="JD433" s="47"/>
      <c r="JE433" s="47"/>
      <c r="JF433" s="47"/>
      <c r="JG433" s="47"/>
      <c r="JH433" s="47"/>
      <c r="JI433" s="47"/>
      <c r="JJ433" s="47"/>
      <c r="JK433" s="47"/>
      <c r="JL433" s="354"/>
      <c r="JM433" s="354"/>
      <c r="JN433" s="354"/>
      <c r="JO433" s="354"/>
      <c r="JP433" s="354"/>
      <c r="JQ433" s="354"/>
      <c r="JR433" s="354"/>
      <c r="JS433" s="354"/>
      <c r="JT433" s="354"/>
      <c r="JU433" s="354"/>
      <c r="JV433" s="354"/>
      <c r="JW433" s="354"/>
      <c r="JX433" s="354"/>
      <c r="JY433" s="354"/>
      <c r="JZ433" s="354"/>
      <c r="KA433" s="354"/>
      <c r="KB433" s="354"/>
      <c r="KC433" s="354"/>
      <c r="KD433" s="354"/>
      <c r="KE433" s="354"/>
      <c r="KF433" s="354"/>
      <c r="KG433" s="354"/>
      <c r="KH433" s="354"/>
      <c r="KI433" s="354"/>
      <c r="KJ433" s="354"/>
      <c r="KK433" s="354"/>
      <c r="KL433" s="354"/>
      <c r="KM433" s="354"/>
      <c r="KN433" s="354"/>
      <c r="KO433" s="354"/>
      <c r="KP433" s="354"/>
      <c r="KQ433" s="354"/>
      <c r="KR433" s="354"/>
      <c r="KS433" s="354"/>
      <c r="KT433" s="354"/>
      <c r="KU433" s="354"/>
      <c r="KV433" s="51"/>
      <c r="KW433" s="47"/>
      <c r="KX433" s="47"/>
      <c r="KY433" s="47"/>
      <c r="KZ433" s="47"/>
      <c r="LA433" s="47"/>
      <c r="LB433" s="47"/>
      <c r="LC433" s="47"/>
      <c r="LD433" s="361"/>
      <c r="LE433" s="361"/>
      <c r="LF433" s="361"/>
      <c r="LG433" s="361"/>
      <c r="LH433" s="361"/>
      <c r="LI433" s="361"/>
      <c r="LJ433" s="361"/>
      <c r="LK433" s="361"/>
      <c r="LL433" s="361"/>
      <c r="LM433" s="361"/>
      <c r="LN433" s="361"/>
      <c r="LO433" s="361"/>
      <c r="LP433" s="361"/>
      <c r="LQ433" s="354"/>
      <c r="LR433" s="354"/>
      <c r="LS433" s="354"/>
      <c r="LT433" s="354"/>
      <c r="LU433" s="354"/>
      <c r="LV433" s="354"/>
      <c r="LW433" s="51"/>
      <c r="LX433" s="354"/>
      <c r="LY433" s="354"/>
      <c r="LZ433" s="354"/>
      <c r="MA433" s="354"/>
      <c r="MB433" s="363"/>
      <c r="MC433" s="363"/>
      <c r="MD433" s="354"/>
      <c r="ME433" s="354"/>
      <c r="MF433" s="354"/>
      <c r="MG433" s="354"/>
      <c r="MH433" s="354"/>
      <c r="MI433" s="354"/>
      <c r="MJ433" s="354"/>
      <c r="MK433" s="354"/>
      <c r="ML433" s="354"/>
      <c r="MM433" s="354"/>
      <c r="MN433" s="354"/>
      <c r="MO433" s="354"/>
      <c r="MP433" s="354"/>
      <c r="MQ433" s="354"/>
      <c r="MR433" s="354"/>
      <c r="MS433" s="51"/>
      <c r="MT433" s="364">
        <f t="shared" si="256"/>
        <v>0</v>
      </c>
      <c r="MU433" s="365">
        <f t="shared" si="257"/>
        <v>0</v>
      </c>
      <c r="MV433" s="366">
        <f t="shared" si="258"/>
        <v>0</v>
      </c>
      <c r="MW433" s="365">
        <v>0</v>
      </c>
      <c r="MX433" s="365">
        <v>1361</v>
      </c>
      <c r="MY433" s="54"/>
      <c r="MZ433" s="863"/>
      <c r="NA433" s="863">
        <v>1.84</v>
      </c>
      <c r="NB433" s="709">
        <f t="shared" si="259"/>
        <v>0</v>
      </c>
      <c r="NC433" s="864">
        <v>9</v>
      </c>
      <c r="ND433" s="864">
        <v>6.49</v>
      </c>
      <c r="NE433" s="738">
        <f t="shared" si="286"/>
        <v>0.47355613238157</v>
      </c>
      <c r="NF433" s="865"/>
      <c r="NG433" s="865"/>
      <c r="NH433" s="865">
        <v>6.49</v>
      </c>
      <c r="NI433" s="740">
        <f t="shared" si="260"/>
        <v>0</v>
      </c>
      <c r="NJ433" s="738">
        <f t="shared" si="287"/>
        <v>0.47355613238157</v>
      </c>
      <c r="NK433" s="866"/>
      <c r="NL433" s="742">
        <v>44562</v>
      </c>
      <c r="NM433" s="739">
        <f ca="1" t="shared" si="262"/>
        <v>17.1666666666667</v>
      </c>
      <c r="NN433" s="739">
        <f ca="1" t="shared" si="263"/>
        <v>515</v>
      </c>
      <c r="NO433" s="865">
        <v>0</v>
      </c>
      <c r="NP433" s="739">
        <f t="shared" si="264"/>
        <v>0</v>
      </c>
      <c r="NQ433" s="761" t="e">
        <f t="shared" si="265"/>
        <v>#DIV/0!</v>
      </c>
      <c r="NR433" s="739" t="e">
        <f ca="1" t="shared" si="266"/>
        <v>#DIV/0!</v>
      </c>
      <c r="NS433" s="739">
        <f t="shared" si="267"/>
        <v>0</v>
      </c>
      <c r="NT433" s="865"/>
      <c r="NU433" s="739">
        <f ca="1" t="shared" si="268"/>
        <v>0</v>
      </c>
      <c r="NV433" s="769">
        <f ca="1" t="shared" si="269"/>
        <v>0</v>
      </c>
      <c r="NW433" s="769" t="e">
        <f ca="1" t="shared" si="270"/>
        <v>#DIV/0!</v>
      </c>
      <c r="NX433" s="865"/>
      <c r="NY433" s="865"/>
      <c r="NZ433" s="865"/>
      <c r="OA433" s="865"/>
      <c r="OB433" s="865"/>
      <c r="OC433" s="865"/>
      <c r="OD433" s="865"/>
      <c r="OE433" s="743">
        <f t="shared" si="271"/>
        <v>0</v>
      </c>
      <c r="OF433" s="743">
        <f t="shared" si="272"/>
        <v>0</v>
      </c>
      <c r="OG433" s="743">
        <f t="shared" si="273"/>
        <v>0</v>
      </c>
      <c r="OH433" s="743">
        <f t="shared" si="274"/>
        <v>0</v>
      </c>
      <c r="OI433" s="743">
        <f t="shared" si="275"/>
        <v>0</v>
      </c>
      <c r="OJ433" s="739">
        <f t="shared" si="276"/>
        <v>0</v>
      </c>
      <c r="OK433" s="739">
        <f t="shared" si="277"/>
        <v>0</v>
      </c>
      <c r="OL433" s="739">
        <f t="shared" si="278"/>
        <v>0</v>
      </c>
      <c r="OM433" s="739">
        <f t="shared" si="279"/>
        <v>0</v>
      </c>
      <c r="ON433" s="739">
        <f t="shared" si="280"/>
        <v>0</v>
      </c>
      <c r="OO433" s="739">
        <f t="shared" si="281"/>
        <v>0</v>
      </c>
      <c r="OP433" s="739"/>
      <c r="OQ433" s="739">
        <f t="shared" si="282"/>
        <v>0</v>
      </c>
      <c r="OR433" s="739">
        <f t="shared" si="283"/>
        <v>0</v>
      </c>
      <c r="OS433" s="739">
        <f t="shared" si="284"/>
        <v>0</v>
      </c>
      <c r="OT433" s="739">
        <f t="shared" si="285"/>
        <v>0</v>
      </c>
      <c r="OU433" s="865"/>
      <c r="OV433" s="865"/>
      <c r="OW433" s="865"/>
      <c r="OX433" s="865"/>
      <c r="OY433" s="865"/>
      <c r="OZ433" s="865"/>
      <c r="PA433" s="865"/>
      <c r="PB433" s="865"/>
      <c r="PC433" s="865"/>
      <c r="PD433" s="865"/>
      <c r="PE433" s="865"/>
      <c r="PF433" s="865"/>
      <c r="PG433" s="865"/>
      <c r="PI433" s="28">
        <v>0</v>
      </c>
      <c r="PJ433" s="28">
        <v>0</v>
      </c>
      <c r="PK433" s="28">
        <v>0</v>
      </c>
      <c r="PL433" s="28">
        <v>0</v>
      </c>
      <c r="PM433" s="28">
        <v>0</v>
      </c>
      <c r="PN433" s="28">
        <v>0</v>
      </c>
      <c r="PO433" s="28">
        <v>0</v>
      </c>
      <c r="PP433" s="28">
        <v>0</v>
      </c>
      <c r="PQ433" s="28">
        <v>0</v>
      </c>
      <c r="PR433" s="28">
        <v>0</v>
      </c>
      <c r="PS433" s="28">
        <v>0</v>
      </c>
      <c r="PT433" s="28">
        <v>0</v>
      </c>
      <c r="PU433" s="28">
        <v>0</v>
      </c>
      <c r="PV433" s="28">
        <v>0</v>
      </c>
      <c r="PW433" s="28">
        <v>0</v>
      </c>
    </row>
    <row r="434" s="28" customFormat="1" customHeight="1" spans="1:439">
      <c r="A434" s="847" t="s">
        <v>2306</v>
      </c>
      <c r="B434" s="343"/>
      <c r="C434" s="95" t="s">
        <v>2166</v>
      </c>
      <c r="D434" s="95" t="s">
        <v>2382</v>
      </c>
      <c r="E434" s="411"/>
      <c r="F434" s="290" t="s">
        <v>2389</v>
      </c>
      <c r="G434" s="112" t="s">
        <v>1005</v>
      </c>
      <c r="H434" s="113" t="s">
        <v>2390</v>
      </c>
      <c r="I434" s="99">
        <f t="shared" si="255"/>
        <v>0</v>
      </c>
      <c r="J434" s="100">
        <v>48</v>
      </c>
      <c r="K434" s="454">
        <v>0</v>
      </c>
      <c r="L434" s="150">
        <f t="shared" si="251"/>
        <v>48</v>
      </c>
      <c r="M434" s="151">
        <f t="shared" si="252"/>
        <v>48</v>
      </c>
      <c r="N434" s="455"/>
      <c r="O434" s="35">
        <v>48</v>
      </c>
      <c r="P434" s="36"/>
      <c r="Q434" s="33">
        <f t="shared" si="253"/>
        <v>0</v>
      </c>
      <c r="R434" s="34">
        <f t="shared" si="254"/>
        <v>0</v>
      </c>
      <c r="S434" s="346"/>
      <c r="T434" s="346"/>
      <c r="U434" s="346"/>
      <c r="V434" s="346"/>
      <c r="W434" s="346"/>
      <c r="X434" s="347"/>
      <c r="Y434" s="348"/>
      <c r="Z434" s="348"/>
      <c r="AA434" s="348"/>
      <c r="AB434" s="348"/>
      <c r="AC434" s="348"/>
      <c r="AD434" s="348"/>
      <c r="AE434" s="348"/>
      <c r="AF434" s="346"/>
      <c r="AG434" s="346"/>
      <c r="AH434" s="346"/>
      <c r="AI434" s="346"/>
      <c r="AJ434" s="346"/>
      <c r="AK434" s="346"/>
      <c r="AL434" s="346"/>
      <c r="AM434" s="346"/>
      <c r="AN434" s="346"/>
      <c r="AO434" s="346"/>
      <c r="AP434" s="346"/>
      <c r="AQ434" s="346"/>
      <c r="AR434" s="346"/>
      <c r="AS434" s="346"/>
      <c r="AT434" s="346"/>
      <c r="AU434" s="346"/>
      <c r="AV434" s="346"/>
      <c r="AW434" s="346"/>
      <c r="AX434" s="346"/>
      <c r="AY434" s="349"/>
      <c r="AZ434" s="48"/>
      <c r="BA434" s="48"/>
      <c r="BB434" s="48"/>
      <c r="BC434" s="48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354"/>
      <c r="BT434" s="354"/>
      <c r="BU434" s="354"/>
      <c r="BV434" s="354"/>
      <c r="BW434" s="354"/>
      <c r="BX434" s="354"/>
      <c r="BY434" s="354"/>
      <c r="BZ434" s="354"/>
      <c r="CA434" s="354"/>
      <c r="CB434" s="354"/>
      <c r="CC434" s="354"/>
      <c r="CD434" s="354"/>
      <c r="CE434" s="354"/>
      <c r="CF434" s="354"/>
      <c r="CG434" s="354"/>
      <c r="CH434" s="354"/>
      <c r="CI434" s="354"/>
      <c r="CJ434" s="354"/>
      <c r="CK434" s="354"/>
      <c r="CL434" s="354"/>
      <c r="CM434" s="354"/>
      <c r="CN434" s="354"/>
      <c r="CO434" s="354"/>
      <c r="CP434" s="358"/>
      <c r="CQ434" s="48"/>
      <c r="CR434" s="354"/>
      <c r="CS434" s="354"/>
      <c r="CT434" s="355"/>
      <c r="CU434" s="354"/>
      <c r="CV434" s="354"/>
      <c r="CW434" s="354"/>
      <c r="CX434" s="354"/>
      <c r="CY434" s="354"/>
      <c r="CZ434" s="354"/>
      <c r="DA434" s="356"/>
      <c r="DB434" s="354"/>
      <c r="DC434" s="354"/>
      <c r="DD434" s="354"/>
      <c r="DE434" s="354"/>
      <c r="DF434" s="354"/>
      <c r="DG434" s="354"/>
      <c r="DH434" s="354"/>
      <c r="DI434" s="354"/>
      <c r="DJ434" s="354"/>
      <c r="DK434" s="354"/>
      <c r="DL434" s="354"/>
      <c r="DM434" s="354"/>
      <c r="DN434" s="354"/>
      <c r="DO434" s="354"/>
      <c r="DP434" s="354"/>
      <c r="DQ434" s="354"/>
      <c r="DR434" s="354"/>
      <c r="DS434" s="354"/>
      <c r="DT434" s="354"/>
      <c r="DU434" s="354"/>
      <c r="DV434" s="354"/>
      <c r="DW434" s="354"/>
      <c r="DX434" s="354"/>
      <c r="DY434" s="354"/>
      <c r="DZ434" s="357"/>
      <c r="EA434" s="356"/>
      <c r="EB434" s="356"/>
      <c r="EC434" s="356"/>
      <c r="ED434" s="356"/>
      <c r="EE434" s="358"/>
      <c r="EF434" s="48"/>
      <c r="EG434" s="46"/>
      <c r="EH434" s="46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8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354"/>
      <c r="FR434" s="354"/>
      <c r="FS434" s="354"/>
      <c r="FT434" s="354"/>
      <c r="FU434" s="354"/>
      <c r="FV434" s="354"/>
      <c r="FW434" s="354"/>
      <c r="FX434" s="354"/>
      <c r="FY434" s="354"/>
      <c r="FZ434" s="354"/>
      <c r="GA434" s="354"/>
      <c r="GB434" s="354"/>
      <c r="GC434" s="354"/>
      <c r="GD434" s="354"/>
      <c r="GE434" s="354"/>
      <c r="GF434" s="354"/>
      <c r="GG434" s="354"/>
      <c r="GH434" s="354"/>
      <c r="GI434" s="354"/>
      <c r="GJ434" s="354"/>
      <c r="GK434" s="354"/>
      <c r="GL434" s="354"/>
      <c r="GM434" s="354"/>
      <c r="GN434" s="354"/>
      <c r="GO434" s="354"/>
      <c r="GP434" s="354"/>
      <c r="GQ434" s="354"/>
      <c r="GR434" s="354"/>
      <c r="GS434" s="354"/>
      <c r="GT434" s="354"/>
      <c r="GU434" s="354"/>
      <c r="GV434" s="354"/>
      <c r="GW434" s="354"/>
      <c r="GX434" s="354"/>
      <c r="GY434" s="354"/>
      <c r="GZ434" s="354"/>
      <c r="HA434" s="354"/>
      <c r="HB434" s="354"/>
      <c r="HC434" s="354"/>
      <c r="HD434" s="354"/>
      <c r="HE434" s="354"/>
      <c r="HF434" s="354"/>
      <c r="HG434" s="354"/>
      <c r="HH434" s="354"/>
      <c r="HI434" s="354"/>
      <c r="HJ434" s="354"/>
      <c r="HK434" s="354"/>
      <c r="HL434" s="354"/>
      <c r="HM434" s="354"/>
      <c r="HN434" s="354"/>
      <c r="HO434" s="354"/>
      <c r="HP434" s="354"/>
      <c r="HQ434" s="354"/>
      <c r="HR434" s="354"/>
      <c r="HS434" s="354"/>
      <c r="HT434" s="354"/>
      <c r="HU434" s="354"/>
      <c r="HV434" s="354"/>
      <c r="HW434" s="354"/>
      <c r="HX434" s="354"/>
      <c r="HY434" s="354"/>
      <c r="HZ434" s="354"/>
      <c r="IA434" s="354"/>
      <c r="IB434" s="354"/>
      <c r="IC434" s="354"/>
      <c r="ID434" s="354"/>
      <c r="IE434" s="354"/>
      <c r="IF434" s="354"/>
      <c r="IG434" s="354"/>
      <c r="IH434" s="354"/>
      <c r="II434" s="354"/>
      <c r="IJ434" s="354"/>
      <c r="IK434" s="354"/>
      <c r="IL434" s="354"/>
      <c r="IM434" s="354"/>
      <c r="IN434" s="354"/>
      <c r="IO434" s="354"/>
      <c r="IP434" s="354"/>
      <c r="IQ434" s="354"/>
      <c r="IR434" s="50"/>
      <c r="IS434" s="47"/>
      <c r="IT434" s="47"/>
      <c r="IU434" s="47"/>
      <c r="IV434" s="47"/>
      <c r="IW434" s="47"/>
      <c r="IX434" s="47"/>
      <c r="IY434" s="47"/>
      <c r="IZ434" s="47"/>
      <c r="JA434" s="47"/>
      <c r="JB434" s="47"/>
      <c r="JC434" s="47"/>
      <c r="JD434" s="47"/>
      <c r="JE434" s="47"/>
      <c r="JF434" s="47"/>
      <c r="JG434" s="47"/>
      <c r="JH434" s="47"/>
      <c r="JI434" s="47"/>
      <c r="JJ434" s="47"/>
      <c r="JK434" s="47"/>
      <c r="JL434" s="354"/>
      <c r="JM434" s="354"/>
      <c r="JN434" s="354"/>
      <c r="JO434" s="354"/>
      <c r="JP434" s="354"/>
      <c r="JQ434" s="354"/>
      <c r="JR434" s="354"/>
      <c r="JS434" s="354"/>
      <c r="JT434" s="354"/>
      <c r="JU434" s="354"/>
      <c r="JV434" s="354"/>
      <c r="JW434" s="354"/>
      <c r="JX434" s="354"/>
      <c r="JY434" s="354"/>
      <c r="JZ434" s="354"/>
      <c r="KA434" s="354"/>
      <c r="KB434" s="354"/>
      <c r="KC434" s="354"/>
      <c r="KD434" s="354"/>
      <c r="KE434" s="354"/>
      <c r="KF434" s="354"/>
      <c r="KG434" s="354"/>
      <c r="KH434" s="354"/>
      <c r="KI434" s="354"/>
      <c r="KJ434" s="354"/>
      <c r="KK434" s="354"/>
      <c r="KL434" s="354"/>
      <c r="KM434" s="354"/>
      <c r="KN434" s="354"/>
      <c r="KO434" s="354"/>
      <c r="KP434" s="354"/>
      <c r="KQ434" s="354"/>
      <c r="KR434" s="354"/>
      <c r="KS434" s="354"/>
      <c r="KT434" s="354"/>
      <c r="KU434" s="354"/>
      <c r="KV434" s="51"/>
      <c r="KW434" s="47"/>
      <c r="KX434" s="47"/>
      <c r="KY434" s="47"/>
      <c r="KZ434" s="47"/>
      <c r="LA434" s="47"/>
      <c r="LB434" s="47"/>
      <c r="LC434" s="47"/>
      <c r="LD434" s="361"/>
      <c r="LE434" s="361"/>
      <c r="LF434" s="361"/>
      <c r="LG434" s="361"/>
      <c r="LH434" s="361"/>
      <c r="LI434" s="361"/>
      <c r="LJ434" s="361"/>
      <c r="LK434" s="361"/>
      <c r="LL434" s="361"/>
      <c r="LM434" s="361"/>
      <c r="LN434" s="361"/>
      <c r="LO434" s="361"/>
      <c r="LP434" s="361"/>
      <c r="LQ434" s="354"/>
      <c r="LR434" s="354"/>
      <c r="LS434" s="354"/>
      <c r="LT434" s="354"/>
      <c r="LU434" s="354"/>
      <c r="LV434" s="354"/>
      <c r="LW434" s="51"/>
      <c r="LX434" s="354"/>
      <c r="LY434" s="354"/>
      <c r="LZ434" s="354"/>
      <c r="MA434" s="354"/>
      <c r="MB434" s="363"/>
      <c r="MC434" s="363"/>
      <c r="MD434" s="354"/>
      <c r="ME434" s="354"/>
      <c r="MF434" s="354"/>
      <c r="MG434" s="354"/>
      <c r="MH434" s="354"/>
      <c r="MI434" s="354"/>
      <c r="MJ434" s="354"/>
      <c r="MK434" s="354"/>
      <c r="ML434" s="354"/>
      <c r="MM434" s="354"/>
      <c r="MN434" s="354"/>
      <c r="MO434" s="354"/>
      <c r="MP434" s="354"/>
      <c r="MQ434" s="354"/>
      <c r="MR434" s="354"/>
      <c r="MS434" s="51"/>
      <c r="MT434" s="364">
        <f t="shared" si="256"/>
        <v>0</v>
      </c>
      <c r="MU434" s="365">
        <f t="shared" si="257"/>
        <v>0</v>
      </c>
      <c r="MV434" s="366">
        <f t="shared" si="258"/>
        <v>0</v>
      </c>
      <c r="MW434" s="365">
        <v>0</v>
      </c>
      <c r="MX434" s="365">
        <v>2273</v>
      </c>
      <c r="MY434" s="54"/>
      <c r="MZ434" s="863"/>
      <c r="NA434" s="863">
        <v>1.84</v>
      </c>
      <c r="NB434" s="709">
        <f t="shared" si="259"/>
        <v>0</v>
      </c>
      <c r="NC434" s="864">
        <v>9</v>
      </c>
      <c r="ND434" s="864">
        <v>7</v>
      </c>
      <c r="NE434" s="738">
        <f t="shared" si="286"/>
        <v>0.432186891628813</v>
      </c>
      <c r="NF434" s="865"/>
      <c r="NG434" s="865"/>
      <c r="NH434" s="865">
        <v>7</v>
      </c>
      <c r="NI434" s="740">
        <f t="shared" si="260"/>
        <v>336</v>
      </c>
      <c r="NJ434" s="738">
        <f t="shared" si="287"/>
        <v>0.432186891628813</v>
      </c>
      <c r="NK434" s="866"/>
      <c r="NL434" s="742">
        <v>44562</v>
      </c>
      <c r="NM434" s="739">
        <f ca="1" t="shared" si="262"/>
        <v>17.1666666666667</v>
      </c>
      <c r="NN434" s="739">
        <f ca="1" t="shared" si="263"/>
        <v>515</v>
      </c>
      <c r="NO434" s="865">
        <v>48</v>
      </c>
      <c r="NP434" s="739">
        <f t="shared" si="264"/>
        <v>0</v>
      </c>
      <c r="NQ434" s="761">
        <f t="shared" si="265"/>
        <v>0</v>
      </c>
      <c r="NR434" s="739">
        <f ca="1" t="shared" si="266"/>
        <v>0</v>
      </c>
      <c r="NS434" s="739">
        <f t="shared" si="267"/>
        <v>48</v>
      </c>
      <c r="NT434" s="865"/>
      <c r="NU434" s="739">
        <f ca="1" t="shared" si="268"/>
        <v>0</v>
      </c>
      <c r="NV434" s="769">
        <f ca="1" t="shared" si="269"/>
        <v>0</v>
      </c>
      <c r="NW434" s="769" t="e">
        <f ca="1" t="shared" si="270"/>
        <v>#DIV/0!</v>
      </c>
      <c r="NX434" s="865"/>
      <c r="NY434" s="865"/>
      <c r="NZ434" s="865"/>
      <c r="OA434" s="865"/>
      <c r="OB434" s="865"/>
      <c r="OC434" s="865"/>
      <c r="OD434" s="865"/>
      <c r="OE434" s="743">
        <f t="shared" si="271"/>
        <v>0</v>
      </c>
      <c r="OF434" s="743">
        <f t="shared" si="272"/>
        <v>0</v>
      </c>
      <c r="OG434" s="743">
        <f t="shared" si="273"/>
        <v>0</v>
      </c>
      <c r="OH434" s="743">
        <f t="shared" si="274"/>
        <v>0</v>
      </c>
      <c r="OI434" s="743">
        <f t="shared" si="275"/>
        <v>0</v>
      </c>
      <c r="OJ434" s="739">
        <f t="shared" si="276"/>
        <v>0</v>
      </c>
      <c r="OK434" s="739">
        <f t="shared" si="277"/>
        <v>0</v>
      </c>
      <c r="OL434" s="739">
        <f t="shared" si="278"/>
        <v>0</v>
      </c>
      <c r="OM434" s="739">
        <f t="shared" si="279"/>
        <v>0</v>
      </c>
      <c r="ON434" s="739">
        <f t="shared" si="280"/>
        <v>0</v>
      </c>
      <c r="OO434" s="739">
        <f t="shared" si="281"/>
        <v>0</v>
      </c>
      <c r="OP434" s="739"/>
      <c r="OQ434" s="739">
        <f t="shared" si="282"/>
        <v>0</v>
      </c>
      <c r="OR434" s="739">
        <f t="shared" si="283"/>
        <v>0</v>
      </c>
      <c r="OS434" s="739">
        <f t="shared" si="284"/>
        <v>0</v>
      </c>
      <c r="OT434" s="739">
        <f t="shared" si="285"/>
        <v>0</v>
      </c>
      <c r="OU434" s="865"/>
      <c r="OV434" s="865"/>
      <c r="OW434" s="865"/>
      <c r="OX434" s="865"/>
      <c r="OY434" s="865"/>
      <c r="OZ434" s="865"/>
      <c r="PA434" s="865"/>
      <c r="PB434" s="865"/>
      <c r="PC434" s="865"/>
      <c r="PD434" s="865"/>
      <c r="PE434" s="865"/>
      <c r="PF434" s="865"/>
      <c r="PG434" s="865"/>
      <c r="PI434" s="28">
        <v>0</v>
      </c>
      <c r="PJ434" s="28">
        <v>0</v>
      </c>
      <c r="PK434" s="28">
        <v>0</v>
      </c>
      <c r="PL434" s="28">
        <v>0</v>
      </c>
      <c r="PM434" s="28">
        <v>0</v>
      </c>
      <c r="PN434" s="28">
        <v>0</v>
      </c>
      <c r="PO434" s="28">
        <v>0</v>
      </c>
      <c r="PP434" s="28">
        <v>0</v>
      </c>
      <c r="PQ434" s="28">
        <v>0</v>
      </c>
      <c r="PR434" s="28">
        <v>0</v>
      </c>
      <c r="PS434" s="28">
        <v>0</v>
      </c>
      <c r="PT434" s="28">
        <v>0</v>
      </c>
      <c r="PU434" s="28">
        <v>0</v>
      </c>
      <c r="PV434" s="28">
        <v>0</v>
      </c>
      <c r="PW434" s="28">
        <v>0</v>
      </c>
    </row>
    <row r="435" s="28" customFormat="1" customHeight="1" spans="1:439">
      <c r="A435" s="847" t="s">
        <v>2306</v>
      </c>
      <c r="B435" s="343"/>
      <c r="C435" s="95" t="s">
        <v>1747</v>
      </c>
      <c r="D435" s="95" t="s">
        <v>2382</v>
      </c>
      <c r="E435" s="411"/>
      <c r="F435" s="290" t="s">
        <v>2391</v>
      </c>
      <c r="G435" s="112" t="s">
        <v>1007</v>
      </c>
      <c r="H435" s="113" t="s">
        <v>2392</v>
      </c>
      <c r="I435" s="99">
        <f t="shared" si="255"/>
        <v>0</v>
      </c>
      <c r="J435" s="100">
        <v>0</v>
      </c>
      <c r="K435" s="454">
        <v>0</v>
      </c>
      <c r="L435" s="150">
        <f t="shared" si="251"/>
        <v>0</v>
      </c>
      <c r="M435" s="151">
        <f t="shared" si="252"/>
        <v>0</v>
      </c>
      <c r="N435" s="455"/>
      <c r="O435" s="37"/>
      <c r="P435" s="36"/>
      <c r="Q435" s="33">
        <f t="shared" si="253"/>
        <v>0</v>
      </c>
      <c r="R435" s="34">
        <f t="shared" si="254"/>
        <v>0</v>
      </c>
      <c r="S435" s="346"/>
      <c r="T435" s="346"/>
      <c r="U435" s="346"/>
      <c r="V435" s="346"/>
      <c r="W435" s="346"/>
      <c r="X435" s="347"/>
      <c r="Y435" s="348"/>
      <c r="Z435" s="348"/>
      <c r="AA435" s="348"/>
      <c r="AB435" s="348"/>
      <c r="AC435" s="348"/>
      <c r="AD435" s="348"/>
      <c r="AE435" s="348"/>
      <c r="AF435" s="346"/>
      <c r="AG435" s="346"/>
      <c r="AH435" s="346"/>
      <c r="AI435" s="346"/>
      <c r="AJ435" s="346"/>
      <c r="AK435" s="346"/>
      <c r="AL435" s="346"/>
      <c r="AM435" s="346"/>
      <c r="AN435" s="346"/>
      <c r="AO435" s="346"/>
      <c r="AP435" s="346"/>
      <c r="AQ435" s="346"/>
      <c r="AR435" s="346"/>
      <c r="AS435" s="346"/>
      <c r="AT435" s="346"/>
      <c r="AU435" s="346"/>
      <c r="AV435" s="346"/>
      <c r="AW435" s="346"/>
      <c r="AX435" s="346"/>
      <c r="AY435" s="349"/>
      <c r="AZ435" s="48"/>
      <c r="BA435" s="48"/>
      <c r="BB435" s="48"/>
      <c r="BC435" s="48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354"/>
      <c r="BT435" s="354"/>
      <c r="BU435" s="354"/>
      <c r="BV435" s="354"/>
      <c r="BW435" s="354"/>
      <c r="BX435" s="354"/>
      <c r="BY435" s="354"/>
      <c r="BZ435" s="354"/>
      <c r="CA435" s="354"/>
      <c r="CB435" s="354"/>
      <c r="CC435" s="354"/>
      <c r="CD435" s="354"/>
      <c r="CE435" s="354"/>
      <c r="CF435" s="354"/>
      <c r="CG435" s="354"/>
      <c r="CH435" s="354"/>
      <c r="CI435" s="354"/>
      <c r="CJ435" s="354"/>
      <c r="CK435" s="354"/>
      <c r="CL435" s="354"/>
      <c r="CM435" s="354"/>
      <c r="CN435" s="354"/>
      <c r="CO435" s="354"/>
      <c r="CP435" s="358"/>
      <c r="CQ435" s="48"/>
      <c r="CR435" s="354"/>
      <c r="CS435" s="354"/>
      <c r="CT435" s="355"/>
      <c r="CU435" s="354"/>
      <c r="CV435" s="354"/>
      <c r="CW435" s="354"/>
      <c r="CX435" s="354"/>
      <c r="CY435" s="354"/>
      <c r="CZ435" s="354"/>
      <c r="DA435" s="356"/>
      <c r="DB435" s="354"/>
      <c r="DC435" s="354"/>
      <c r="DD435" s="354"/>
      <c r="DE435" s="354"/>
      <c r="DF435" s="354"/>
      <c r="DG435" s="354"/>
      <c r="DH435" s="354"/>
      <c r="DI435" s="354"/>
      <c r="DJ435" s="354"/>
      <c r="DK435" s="354"/>
      <c r="DL435" s="354"/>
      <c r="DM435" s="354"/>
      <c r="DN435" s="354"/>
      <c r="DO435" s="354"/>
      <c r="DP435" s="354"/>
      <c r="DQ435" s="354"/>
      <c r="DR435" s="354"/>
      <c r="DS435" s="354"/>
      <c r="DT435" s="354"/>
      <c r="DU435" s="354"/>
      <c r="DV435" s="354"/>
      <c r="DW435" s="354"/>
      <c r="DX435" s="354"/>
      <c r="DY435" s="354"/>
      <c r="DZ435" s="357"/>
      <c r="EA435" s="356"/>
      <c r="EB435" s="356"/>
      <c r="EC435" s="356"/>
      <c r="ED435" s="356"/>
      <c r="EE435" s="358"/>
      <c r="EF435" s="48"/>
      <c r="EG435" s="46"/>
      <c r="EH435" s="46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8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354"/>
      <c r="FR435" s="354"/>
      <c r="FS435" s="354"/>
      <c r="FT435" s="354"/>
      <c r="FU435" s="354"/>
      <c r="FV435" s="354"/>
      <c r="FW435" s="354"/>
      <c r="FX435" s="354"/>
      <c r="FY435" s="354"/>
      <c r="FZ435" s="354"/>
      <c r="GA435" s="354"/>
      <c r="GB435" s="354"/>
      <c r="GC435" s="354"/>
      <c r="GD435" s="354"/>
      <c r="GE435" s="354"/>
      <c r="GF435" s="354"/>
      <c r="GG435" s="354"/>
      <c r="GH435" s="354"/>
      <c r="GI435" s="354"/>
      <c r="GJ435" s="354"/>
      <c r="GK435" s="354"/>
      <c r="GL435" s="354"/>
      <c r="GM435" s="354"/>
      <c r="GN435" s="354"/>
      <c r="GO435" s="354"/>
      <c r="GP435" s="354"/>
      <c r="GQ435" s="354"/>
      <c r="GR435" s="354"/>
      <c r="GS435" s="354"/>
      <c r="GT435" s="354"/>
      <c r="GU435" s="354"/>
      <c r="GV435" s="354"/>
      <c r="GW435" s="354"/>
      <c r="GX435" s="354"/>
      <c r="GY435" s="354"/>
      <c r="GZ435" s="354"/>
      <c r="HA435" s="354"/>
      <c r="HB435" s="354"/>
      <c r="HC435" s="354"/>
      <c r="HD435" s="354"/>
      <c r="HE435" s="354"/>
      <c r="HF435" s="354"/>
      <c r="HG435" s="354"/>
      <c r="HH435" s="354"/>
      <c r="HI435" s="354"/>
      <c r="HJ435" s="354"/>
      <c r="HK435" s="354"/>
      <c r="HL435" s="354"/>
      <c r="HM435" s="354"/>
      <c r="HN435" s="354"/>
      <c r="HO435" s="354"/>
      <c r="HP435" s="354"/>
      <c r="HQ435" s="354"/>
      <c r="HR435" s="354"/>
      <c r="HS435" s="354"/>
      <c r="HT435" s="354"/>
      <c r="HU435" s="354"/>
      <c r="HV435" s="354"/>
      <c r="HW435" s="354"/>
      <c r="HX435" s="354"/>
      <c r="HY435" s="354"/>
      <c r="HZ435" s="354"/>
      <c r="IA435" s="354"/>
      <c r="IB435" s="354"/>
      <c r="IC435" s="354"/>
      <c r="ID435" s="354"/>
      <c r="IE435" s="354"/>
      <c r="IF435" s="354"/>
      <c r="IG435" s="354"/>
      <c r="IH435" s="354"/>
      <c r="II435" s="354"/>
      <c r="IJ435" s="354"/>
      <c r="IK435" s="354"/>
      <c r="IL435" s="354"/>
      <c r="IM435" s="354"/>
      <c r="IN435" s="354"/>
      <c r="IO435" s="354"/>
      <c r="IP435" s="354"/>
      <c r="IQ435" s="354"/>
      <c r="IR435" s="50"/>
      <c r="IS435" s="47"/>
      <c r="IT435" s="47"/>
      <c r="IU435" s="47"/>
      <c r="IV435" s="47"/>
      <c r="IW435" s="47"/>
      <c r="IX435" s="47"/>
      <c r="IY435" s="47"/>
      <c r="IZ435" s="47"/>
      <c r="JA435" s="47"/>
      <c r="JB435" s="47"/>
      <c r="JC435" s="47"/>
      <c r="JD435" s="47"/>
      <c r="JE435" s="47"/>
      <c r="JF435" s="47"/>
      <c r="JG435" s="47"/>
      <c r="JH435" s="47"/>
      <c r="JI435" s="47"/>
      <c r="JJ435" s="47"/>
      <c r="JK435" s="47"/>
      <c r="JL435" s="354"/>
      <c r="JM435" s="354"/>
      <c r="JN435" s="354"/>
      <c r="JO435" s="354"/>
      <c r="JP435" s="354"/>
      <c r="JQ435" s="354"/>
      <c r="JR435" s="354"/>
      <c r="JS435" s="354"/>
      <c r="JT435" s="354"/>
      <c r="JU435" s="354"/>
      <c r="JV435" s="354"/>
      <c r="JW435" s="354"/>
      <c r="JX435" s="354"/>
      <c r="JY435" s="354"/>
      <c r="JZ435" s="354"/>
      <c r="KA435" s="354"/>
      <c r="KB435" s="354"/>
      <c r="KC435" s="354"/>
      <c r="KD435" s="354"/>
      <c r="KE435" s="354"/>
      <c r="KF435" s="354"/>
      <c r="KG435" s="354"/>
      <c r="KH435" s="354"/>
      <c r="KI435" s="354"/>
      <c r="KJ435" s="354"/>
      <c r="KK435" s="354"/>
      <c r="KL435" s="354"/>
      <c r="KM435" s="354"/>
      <c r="KN435" s="354"/>
      <c r="KO435" s="354"/>
      <c r="KP435" s="354"/>
      <c r="KQ435" s="354"/>
      <c r="KR435" s="354"/>
      <c r="KS435" s="354"/>
      <c r="KT435" s="354"/>
      <c r="KU435" s="354"/>
      <c r="KV435" s="51"/>
      <c r="KW435" s="47"/>
      <c r="KX435" s="47"/>
      <c r="KY435" s="47"/>
      <c r="KZ435" s="47"/>
      <c r="LA435" s="47"/>
      <c r="LB435" s="47"/>
      <c r="LC435" s="47"/>
      <c r="LD435" s="361"/>
      <c r="LE435" s="361"/>
      <c r="LF435" s="361"/>
      <c r="LG435" s="361"/>
      <c r="LH435" s="361"/>
      <c r="LI435" s="361"/>
      <c r="LJ435" s="361"/>
      <c r="LK435" s="361"/>
      <c r="LL435" s="361"/>
      <c r="LM435" s="361"/>
      <c r="LN435" s="361"/>
      <c r="LO435" s="361"/>
      <c r="LP435" s="361"/>
      <c r="LQ435" s="354"/>
      <c r="LR435" s="354"/>
      <c r="LS435" s="354"/>
      <c r="LT435" s="354"/>
      <c r="LU435" s="354"/>
      <c r="LV435" s="354"/>
      <c r="LW435" s="51"/>
      <c r="LX435" s="354"/>
      <c r="LY435" s="354"/>
      <c r="LZ435" s="354"/>
      <c r="MA435" s="354"/>
      <c r="MB435" s="363"/>
      <c r="MC435" s="363"/>
      <c r="MD435" s="354"/>
      <c r="ME435" s="354"/>
      <c r="MF435" s="354"/>
      <c r="MG435" s="354"/>
      <c r="MH435" s="354"/>
      <c r="MI435" s="354"/>
      <c r="MJ435" s="354"/>
      <c r="MK435" s="354"/>
      <c r="ML435" s="354"/>
      <c r="MM435" s="354"/>
      <c r="MN435" s="354"/>
      <c r="MO435" s="354"/>
      <c r="MP435" s="354"/>
      <c r="MQ435" s="354"/>
      <c r="MR435" s="354"/>
      <c r="MS435" s="51"/>
      <c r="MT435" s="364">
        <f t="shared" si="256"/>
        <v>0</v>
      </c>
      <c r="MU435" s="365">
        <f t="shared" si="257"/>
        <v>0</v>
      </c>
      <c r="MV435" s="366">
        <f t="shared" si="258"/>
        <v>0</v>
      </c>
      <c r="MW435" s="365">
        <v>0</v>
      </c>
      <c r="MX435" s="365">
        <v>432</v>
      </c>
      <c r="MY435" s="54"/>
      <c r="MZ435" s="708"/>
      <c r="NA435" s="708">
        <v>1.84</v>
      </c>
      <c r="NB435" s="709">
        <f t="shared" si="259"/>
        <v>0</v>
      </c>
      <c r="NC435" s="710">
        <v>9</v>
      </c>
      <c r="ND435" s="710">
        <v>6.31</v>
      </c>
      <c r="NE435" s="738">
        <f t="shared" si="286"/>
        <v>0.488157040882544</v>
      </c>
      <c r="NF435" s="739"/>
      <c r="NG435" s="739"/>
      <c r="NH435" s="739">
        <v>6.31</v>
      </c>
      <c r="NI435" s="740">
        <f t="shared" si="260"/>
        <v>0</v>
      </c>
      <c r="NJ435" s="738">
        <f t="shared" si="287"/>
        <v>0.488157040882544</v>
      </c>
      <c r="NK435" s="741"/>
      <c r="NL435" s="742">
        <v>44562</v>
      </c>
      <c r="NM435" s="739">
        <f ca="1" t="shared" si="262"/>
        <v>17.1666666666667</v>
      </c>
      <c r="NN435" s="739">
        <f ca="1" t="shared" si="263"/>
        <v>515</v>
      </c>
      <c r="NO435" s="739">
        <v>0</v>
      </c>
      <c r="NP435" s="739">
        <f t="shared" si="264"/>
        <v>0</v>
      </c>
      <c r="NQ435" s="761" t="e">
        <f t="shared" si="265"/>
        <v>#DIV/0!</v>
      </c>
      <c r="NR435" s="739" t="e">
        <f ca="1" t="shared" si="266"/>
        <v>#DIV/0!</v>
      </c>
      <c r="NS435" s="739">
        <f t="shared" si="267"/>
        <v>0</v>
      </c>
      <c r="NT435" s="739"/>
      <c r="NU435" s="739">
        <f ca="1" t="shared" si="268"/>
        <v>0</v>
      </c>
      <c r="NV435" s="769">
        <f ca="1" t="shared" si="269"/>
        <v>0</v>
      </c>
      <c r="NW435" s="769" t="e">
        <f ca="1" t="shared" si="270"/>
        <v>#DIV/0!</v>
      </c>
      <c r="NX435" s="739"/>
      <c r="NY435" s="739"/>
      <c r="NZ435" s="739"/>
      <c r="OA435" s="739"/>
      <c r="OB435" s="739"/>
      <c r="OC435" s="739"/>
      <c r="OD435" s="739"/>
      <c r="OE435" s="743">
        <f t="shared" si="271"/>
        <v>0</v>
      </c>
      <c r="OF435" s="743">
        <f t="shared" si="272"/>
        <v>0</v>
      </c>
      <c r="OG435" s="743">
        <f t="shared" si="273"/>
        <v>0</v>
      </c>
      <c r="OH435" s="743">
        <f t="shared" si="274"/>
        <v>0</v>
      </c>
      <c r="OI435" s="743">
        <f t="shared" si="275"/>
        <v>0</v>
      </c>
      <c r="OJ435" s="739">
        <f t="shared" si="276"/>
        <v>0</v>
      </c>
      <c r="OK435" s="739">
        <f t="shared" si="277"/>
        <v>0</v>
      </c>
      <c r="OL435" s="739">
        <f t="shared" si="278"/>
        <v>0</v>
      </c>
      <c r="OM435" s="739">
        <f t="shared" si="279"/>
        <v>0</v>
      </c>
      <c r="ON435" s="739">
        <f t="shared" si="280"/>
        <v>0</v>
      </c>
      <c r="OO435" s="739">
        <f t="shared" si="281"/>
        <v>0</v>
      </c>
      <c r="OP435" s="739"/>
      <c r="OQ435" s="739">
        <f t="shared" si="282"/>
        <v>0</v>
      </c>
      <c r="OR435" s="739">
        <f t="shared" si="283"/>
        <v>0</v>
      </c>
      <c r="OS435" s="739">
        <f t="shared" si="284"/>
        <v>0</v>
      </c>
      <c r="OT435" s="739">
        <f t="shared" si="285"/>
        <v>0</v>
      </c>
      <c r="OU435" s="739"/>
      <c r="OV435" s="739"/>
      <c r="OW435" s="739"/>
      <c r="OX435" s="739"/>
      <c r="OY435" s="739"/>
      <c r="OZ435" s="739"/>
      <c r="PA435" s="739"/>
      <c r="PB435" s="739"/>
      <c r="PC435" s="739"/>
      <c r="PD435" s="739"/>
      <c r="PE435" s="739"/>
      <c r="PF435" s="739"/>
      <c r="PG435" s="739"/>
      <c r="PI435" s="28">
        <v>0</v>
      </c>
      <c r="PJ435" s="28">
        <v>0</v>
      </c>
      <c r="PK435" s="28">
        <v>0</v>
      </c>
      <c r="PL435" s="28">
        <v>0</v>
      </c>
      <c r="PM435" s="28">
        <v>0</v>
      </c>
      <c r="PN435" s="28">
        <v>0</v>
      </c>
      <c r="PO435" s="28">
        <v>0</v>
      </c>
      <c r="PP435" s="28">
        <v>0</v>
      </c>
      <c r="PQ435" s="28">
        <v>0</v>
      </c>
      <c r="PR435" s="28">
        <v>0</v>
      </c>
      <c r="PS435" s="28">
        <v>0</v>
      </c>
      <c r="PT435" s="28">
        <v>0</v>
      </c>
      <c r="PU435" s="28">
        <v>0</v>
      </c>
      <c r="PV435" s="28">
        <v>0</v>
      </c>
      <c r="PW435" s="28">
        <v>0</v>
      </c>
    </row>
    <row r="436" s="28" customFormat="1" customHeight="1" spans="1:439">
      <c r="A436" s="847" t="s">
        <v>2306</v>
      </c>
      <c r="B436" s="343"/>
      <c r="C436" s="95" t="s">
        <v>1747</v>
      </c>
      <c r="D436" s="95" t="s">
        <v>2382</v>
      </c>
      <c r="E436" s="411"/>
      <c r="F436" s="290" t="s">
        <v>2393</v>
      </c>
      <c r="G436" s="112" t="s">
        <v>1009</v>
      </c>
      <c r="H436" s="113" t="s">
        <v>2394</v>
      </c>
      <c r="I436" s="99">
        <f t="shared" si="255"/>
        <v>0</v>
      </c>
      <c r="J436" s="100">
        <v>137</v>
      </c>
      <c r="K436" s="454">
        <v>0</v>
      </c>
      <c r="L436" s="150">
        <f t="shared" si="251"/>
        <v>137</v>
      </c>
      <c r="M436" s="151">
        <f t="shared" si="252"/>
        <v>137</v>
      </c>
      <c r="N436" s="455"/>
      <c r="O436" s="35">
        <v>137</v>
      </c>
      <c r="P436" s="36"/>
      <c r="Q436" s="33">
        <f t="shared" si="253"/>
        <v>0</v>
      </c>
      <c r="R436" s="34">
        <f t="shared" si="254"/>
        <v>0</v>
      </c>
      <c r="S436" s="346"/>
      <c r="T436" s="346"/>
      <c r="U436" s="346"/>
      <c r="V436" s="346"/>
      <c r="W436" s="346"/>
      <c r="X436" s="347"/>
      <c r="Y436" s="348"/>
      <c r="Z436" s="348"/>
      <c r="AA436" s="348"/>
      <c r="AB436" s="348"/>
      <c r="AC436" s="348"/>
      <c r="AD436" s="348"/>
      <c r="AE436" s="348"/>
      <c r="AF436" s="346"/>
      <c r="AG436" s="346"/>
      <c r="AH436" s="346"/>
      <c r="AI436" s="346"/>
      <c r="AJ436" s="346"/>
      <c r="AK436" s="346"/>
      <c r="AL436" s="346"/>
      <c r="AM436" s="346"/>
      <c r="AN436" s="346"/>
      <c r="AO436" s="346"/>
      <c r="AP436" s="346"/>
      <c r="AQ436" s="346"/>
      <c r="AR436" s="346"/>
      <c r="AS436" s="346"/>
      <c r="AT436" s="346"/>
      <c r="AU436" s="346"/>
      <c r="AV436" s="346"/>
      <c r="AW436" s="346"/>
      <c r="AX436" s="346"/>
      <c r="AY436" s="349"/>
      <c r="AZ436" s="48"/>
      <c r="BA436" s="48"/>
      <c r="BB436" s="48"/>
      <c r="BC436" s="48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354"/>
      <c r="BT436" s="354"/>
      <c r="BU436" s="354"/>
      <c r="BV436" s="354"/>
      <c r="BW436" s="354"/>
      <c r="BX436" s="354"/>
      <c r="BY436" s="354"/>
      <c r="BZ436" s="354"/>
      <c r="CA436" s="354"/>
      <c r="CB436" s="354"/>
      <c r="CC436" s="354"/>
      <c r="CD436" s="354"/>
      <c r="CE436" s="354"/>
      <c r="CF436" s="354"/>
      <c r="CG436" s="354"/>
      <c r="CH436" s="354"/>
      <c r="CI436" s="354"/>
      <c r="CJ436" s="354"/>
      <c r="CK436" s="354"/>
      <c r="CL436" s="354"/>
      <c r="CM436" s="354"/>
      <c r="CN436" s="354"/>
      <c r="CO436" s="354"/>
      <c r="CP436" s="358"/>
      <c r="CQ436" s="48"/>
      <c r="CR436" s="354"/>
      <c r="CS436" s="354"/>
      <c r="CT436" s="355"/>
      <c r="CU436" s="354"/>
      <c r="CV436" s="354"/>
      <c r="CW436" s="354"/>
      <c r="CX436" s="354"/>
      <c r="CY436" s="354"/>
      <c r="CZ436" s="354"/>
      <c r="DA436" s="356"/>
      <c r="DB436" s="354"/>
      <c r="DC436" s="354"/>
      <c r="DD436" s="354"/>
      <c r="DE436" s="354"/>
      <c r="DF436" s="354"/>
      <c r="DG436" s="354"/>
      <c r="DH436" s="354"/>
      <c r="DI436" s="354"/>
      <c r="DJ436" s="354"/>
      <c r="DK436" s="354"/>
      <c r="DL436" s="354"/>
      <c r="DM436" s="354"/>
      <c r="DN436" s="354"/>
      <c r="DO436" s="354"/>
      <c r="DP436" s="354"/>
      <c r="DQ436" s="354"/>
      <c r="DR436" s="354"/>
      <c r="DS436" s="354"/>
      <c r="DT436" s="354"/>
      <c r="DU436" s="354"/>
      <c r="DV436" s="354"/>
      <c r="DW436" s="354"/>
      <c r="DX436" s="354"/>
      <c r="DY436" s="354"/>
      <c r="DZ436" s="357"/>
      <c r="EA436" s="356"/>
      <c r="EB436" s="356"/>
      <c r="EC436" s="356"/>
      <c r="ED436" s="356"/>
      <c r="EE436" s="358"/>
      <c r="EF436" s="48"/>
      <c r="EG436" s="46"/>
      <c r="EH436" s="46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8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354"/>
      <c r="FR436" s="354"/>
      <c r="FS436" s="354"/>
      <c r="FT436" s="354"/>
      <c r="FU436" s="354"/>
      <c r="FV436" s="354"/>
      <c r="FW436" s="354"/>
      <c r="FX436" s="354"/>
      <c r="FY436" s="354"/>
      <c r="FZ436" s="354"/>
      <c r="GA436" s="354"/>
      <c r="GB436" s="354"/>
      <c r="GC436" s="354"/>
      <c r="GD436" s="354"/>
      <c r="GE436" s="354"/>
      <c r="GF436" s="354"/>
      <c r="GG436" s="354"/>
      <c r="GH436" s="354"/>
      <c r="GI436" s="354"/>
      <c r="GJ436" s="354"/>
      <c r="GK436" s="354"/>
      <c r="GL436" s="354"/>
      <c r="GM436" s="354"/>
      <c r="GN436" s="354"/>
      <c r="GO436" s="354"/>
      <c r="GP436" s="354"/>
      <c r="GQ436" s="354"/>
      <c r="GR436" s="354"/>
      <c r="GS436" s="354"/>
      <c r="GT436" s="354"/>
      <c r="GU436" s="354"/>
      <c r="GV436" s="354"/>
      <c r="GW436" s="354"/>
      <c r="GX436" s="354"/>
      <c r="GY436" s="354"/>
      <c r="GZ436" s="354"/>
      <c r="HA436" s="354"/>
      <c r="HB436" s="354"/>
      <c r="HC436" s="354"/>
      <c r="HD436" s="354"/>
      <c r="HE436" s="354"/>
      <c r="HF436" s="354"/>
      <c r="HG436" s="354"/>
      <c r="HH436" s="354"/>
      <c r="HI436" s="354"/>
      <c r="HJ436" s="354"/>
      <c r="HK436" s="354"/>
      <c r="HL436" s="354"/>
      <c r="HM436" s="354"/>
      <c r="HN436" s="354"/>
      <c r="HO436" s="354"/>
      <c r="HP436" s="354"/>
      <c r="HQ436" s="354"/>
      <c r="HR436" s="354"/>
      <c r="HS436" s="354"/>
      <c r="HT436" s="354"/>
      <c r="HU436" s="354"/>
      <c r="HV436" s="354"/>
      <c r="HW436" s="354"/>
      <c r="HX436" s="354"/>
      <c r="HY436" s="354"/>
      <c r="HZ436" s="354"/>
      <c r="IA436" s="354"/>
      <c r="IB436" s="354"/>
      <c r="IC436" s="354"/>
      <c r="ID436" s="354"/>
      <c r="IE436" s="354"/>
      <c r="IF436" s="354"/>
      <c r="IG436" s="354"/>
      <c r="IH436" s="354"/>
      <c r="II436" s="354"/>
      <c r="IJ436" s="354"/>
      <c r="IK436" s="354"/>
      <c r="IL436" s="354"/>
      <c r="IM436" s="354"/>
      <c r="IN436" s="354"/>
      <c r="IO436" s="354"/>
      <c r="IP436" s="354"/>
      <c r="IQ436" s="354"/>
      <c r="IR436" s="50"/>
      <c r="IS436" s="47"/>
      <c r="IT436" s="47"/>
      <c r="IU436" s="47"/>
      <c r="IV436" s="47"/>
      <c r="IW436" s="47"/>
      <c r="IX436" s="47"/>
      <c r="IY436" s="47"/>
      <c r="IZ436" s="47"/>
      <c r="JA436" s="47"/>
      <c r="JB436" s="47"/>
      <c r="JC436" s="47"/>
      <c r="JD436" s="47"/>
      <c r="JE436" s="47"/>
      <c r="JF436" s="47"/>
      <c r="JG436" s="47"/>
      <c r="JH436" s="47"/>
      <c r="JI436" s="47"/>
      <c r="JJ436" s="47"/>
      <c r="JK436" s="47"/>
      <c r="JL436" s="354"/>
      <c r="JM436" s="354"/>
      <c r="JN436" s="354"/>
      <c r="JO436" s="354"/>
      <c r="JP436" s="354"/>
      <c r="JQ436" s="354"/>
      <c r="JR436" s="354"/>
      <c r="JS436" s="354"/>
      <c r="JT436" s="354"/>
      <c r="JU436" s="354"/>
      <c r="JV436" s="354"/>
      <c r="JW436" s="354"/>
      <c r="JX436" s="354"/>
      <c r="JY436" s="354"/>
      <c r="JZ436" s="354"/>
      <c r="KA436" s="354"/>
      <c r="KB436" s="354"/>
      <c r="KC436" s="354"/>
      <c r="KD436" s="354"/>
      <c r="KE436" s="354"/>
      <c r="KF436" s="354"/>
      <c r="KG436" s="354"/>
      <c r="KH436" s="354"/>
      <c r="KI436" s="354"/>
      <c r="KJ436" s="354"/>
      <c r="KK436" s="354"/>
      <c r="KL436" s="354"/>
      <c r="KM436" s="354"/>
      <c r="KN436" s="354"/>
      <c r="KO436" s="354"/>
      <c r="KP436" s="354"/>
      <c r="KQ436" s="354"/>
      <c r="KR436" s="354"/>
      <c r="KS436" s="354"/>
      <c r="KT436" s="354"/>
      <c r="KU436" s="354"/>
      <c r="KV436" s="51"/>
      <c r="KW436" s="47"/>
      <c r="KX436" s="47"/>
      <c r="KY436" s="47"/>
      <c r="KZ436" s="47"/>
      <c r="LA436" s="47"/>
      <c r="LB436" s="47"/>
      <c r="LC436" s="47"/>
      <c r="LD436" s="361"/>
      <c r="LE436" s="361"/>
      <c r="LF436" s="361"/>
      <c r="LG436" s="361"/>
      <c r="LH436" s="361"/>
      <c r="LI436" s="361"/>
      <c r="LJ436" s="361"/>
      <c r="LK436" s="361"/>
      <c r="LL436" s="361"/>
      <c r="LM436" s="361"/>
      <c r="LN436" s="361"/>
      <c r="LO436" s="361"/>
      <c r="LP436" s="361"/>
      <c r="LQ436" s="354"/>
      <c r="LR436" s="354"/>
      <c r="LS436" s="354"/>
      <c r="LT436" s="354"/>
      <c r="LU436" s="354"/>
      <c r="LV436" s="354"/>
      <c r="LW436" s="51"/>
      <c r="LX436" s="354"/>
      <c r="LY436" s="354"/>
      <c r="LZ436" s="354"/>
      <c r="MA436" s="354"/>
      <c r="MB436" s="363"/>
      <c r="MC436" s="363"/>
      <c r="MD436" s="354"/>
      <c r="ME436" s="354"/>
      <c r="MF436" s="354"/>
      <c r="MG436" s="354"/>
      <c r="MH436" s="354"/>
      <c r="MI436" s="354"/>
      <c r="MJ436" s="354"/>
      <c r="MK436" s="354"/>
      <c r="ML436" s="354"/>
      <c r="MM436" s="354"/>
      <c r="MN436" s="354"/>
      <c r="MO436" s="354"/>
      <c r="MP436" s="354"/>
      <c r="MQ436" s="354"/>
      <c r="MR436" s="354"/>
      <c r="MS436" s="51"/>
      <c r="MT436" s="364">
        <f t="shared" si="256"/>
        <v>0</v>
      </c>
      <c r="MU436" s="365">
        <f t="shared" si="257"/>
        <v>0</v>
      </c>
      <c r="MV436" s="366">
        <f t="shared" si="258"/>
        <v>0</v>
      </c>
      <c r="MW436" s="365">
        <v>264</v>
      </c>
      <c r="MX436" s="365">
        <v>0</v>
      </c>
      <c r="MY436" s="54"/>
      <c r="MZ436" s="708"/>
      <c r="NA436" s="708">
        <v>1.84</v>
      </c>
      <c r="NB436" s="709">
        <f t="shared" si="259"/>
        <v>0</v>
      </c>
      <c r="NC436" s="710">
        <v>9</v>
      </c>
      <c r="ND436" s="710">
        <v>6.31</v>
      </c>
      <c r="NE436" s="738">
        <f t="shared" si="286"/>
        <v>0.488157040882544</v>
      </c>
      <c r="NF436" s="739"/>
      <c r="NG436" s="739"/>
      <c r="NH436" s="739">
        <v>6.31</v>
      </c>
      <c r="NI436" s="740">
        <f t="shared" si="260"/>
        <v>864.47</v>
      </c>
      <c r="NJ436" s="738">
        <f t="shared" si="287"/>
        <v>0.488157040882544</v>
      </c>
      <c r="NK436" s="741"/>
      <c r="NL436" s="742">
        <v>44562</v>
      </c>
      <c r="NM436" s="739">
        <f ca="1" t="shared" si="262"/>
        <v>17.1666666666667</v>
      </c>
      <c r="NN436" s="739">
        <f ca="1" t="shared" si="263"/>
        <v>515</v>
      </c>
      <c r="NO436" s="739">
        <v>137</v>
      </c>
      <c r="NP436" s="739">
        <f t="shared" si="264"/>
        <v>0</v>
      </c>
      <c r="NQ436" s="761">
        <f t="shared" si="265"/>
        <v>0</v>
      </c>
      <c r="NR436" s="739">
        <f ca="1" t="shared" si="266"/>
        <v>0</v>
      </c>
      <c r="NS436" s="739">
        <f t="shared" si="267"/>
        <v>137</v>
      </c>
      <c r="NT436" s="739"/>
      <c r="NU436" s="739">
        <f ca="1" t="shared" si="268"/>
        <v>0</v>
      </c>
      <c r="NV436" s="769">
        <f ca="1" t="shared" si="269"/>
        <v>0</v>
      </c>
      <c r="NW436" s="769" t="e">
        <f ca="1" t="shared" si="270"/>
        <v>#DIV/0!</v>
      </c>
      <c r="NX436" s="739"/>
      <c r="NY436" s="739"/>
      <c r="NZ436" s="739"/>
      <c r="OA436" s="739"/>
      <c r="OB436" s="739"/>
      <c r="OC436" s="739"/>
      <c r="OD436" s="739"/>
      <c r="OE436" s="743">
        <f t="shared" si="271"/>
        <v>0</v>
      </c>
      <c r="OF436" s="743">
        <f t="shared" si="272"/>
        <v>0</v>
      </c>
      <c r="OG436" s="743">
        <f t="shared" si="273"/>
        <v>0</v>
      </c>
      <c r="OH436" s="743">
        <f t="shared" si="274"/>
        <v>0</v>
      </c>
      <c r="OI436" s="743">
        <f t="shared" si="275"/>
        <v>0</v>
      </c>
      <c r="OJ436" s="739">
        <f t="shared" si="276"/>
        <v>0</v>
      </c>
      <c r="OK436" s="739">
        <f t="shared" si="277"/>
        <v>0</v>
      </c>
      <c r="OL436" s="739">
        <f t="shared" si="278"/>
        <v>0</v>
      </c>
      <c r="OM436" s="739">
        <f t="shared" si="279"/>
        <v>0</v>
      </c>
      <c r="ON436" s="739">
        <f t="shared" si="280"/>
        <v>0</v>
      </c>
      <c r="OO436" s="739">
        <f t="shared" si="281"/>
        <v>0</v>
      </c>
      <c r="OP436" s="739"/>
      <c r="OQ436" s="739">
        <f t="shared" si="282"/>
        <v>0</v>
      </c>
      <c r="OR436" s="739">
        <f t="shared" si="283"/>
        <v>0</v>
      </c>
      <c r="OS436" s="739">
        <f t="shared" si="284"/>
        <v>0</v>
      </c>
      <c r="OT436" s="739">
        <f t="shared" si="285"/>
        <v>0</v>
      </c>
      <c r="OU436" s="739"/>
      <c r="OV436" s="739"/>
      <c r="OW436" s="739"/>
      <c r="OX436" s="739"/>
      <c r="OY436" s="739"/>
      <c r="OZ436" s="739"/>
      <c r="PA436" s="739"/>
      <c r="PB436" s="739"/>
      <c r="PC436" s="739"/>
      <c r="PD436" s="739"/>
      <c r="PE436" s="739"/>
      <c r="PF436" s="739"/>
      <c r="PG436" s="739"/>
      <c r="PI436" s="28">
        <v>0</v>
      </c>
      <c r="PJ436" s="28">
        <v>96</v>
      </c>
      <c r="PK436" s="28">
        <v>0</v>
      </c>
      <c r="PL436" s="28">
        <v>48</v>
      </c>
      <c r="PM436" s="28">
        <v>0</v>
      </c>
      <c r="PN436" s="28">
        <v>120</v>
      </c>
      <c r="PO436" s="28">
        <v>0</v>
      </c>
      <c r="PP436" s="28">
        <v>0</v>
      </c>
      <c r="PQ436" s="28">
        <v>0</v>
      </c>
      <c r="PR436" s="28">
        <v>0</v>
      </c>
      <c r="PS436" s="28">
        <v>0</v>
      </c>
      <c r="PT436" s="28">
        <v>0</v>
      </c>
      <c r="PU436" s="28">
        <v>0</v>
      </c>
      <c r="PV436" s="28">
        <v>264</v>
      </c>
      <c r="PW436" s="28">
        <v>0</v>
      </c>
    </row>
    <row r="437" s="28" customFormat="1" customHeight="1" spans="1:439">
      <c r="A437" s="847" t="s">
        <v>2306</v>
      </c>
      <c r="B437" s="343"/>
      <c r="C437" s="95" t="s">
        <v>1917</v>
      </c>
      <c r="D437" s="95" t="s">
        <v>2382</v>
      </c>
      <c r="E437" s="411"/>
      <c r="F437" s="290" t="s">
        <v>2395</v>
      </c>
      <c r="G437" s="859" t="s">
        <v>1011</v>
      </c>
      <c r="H437" s="860" t="s">
        <v>2396</v>
      </c>
      <c r="I437" s="99">
        <f t="shared" si="255"/>
        <v>0</v>
      </c>
      <c r="J437" s="298">
        <v>48</v>
      </c>
      <c r="K437" s="862">
        <v>0</v>
      </c>
      <c r="L437" s="150">
        <f t="shared" si="251"/>
        <v>48</v>
      </c>
      <c r="M437" s="151">
        <f t="shared" si="252"/>
        <v>48</v>
      </c>
      <c r="N437" s="455"/>
      <c r="O437" s="35">
        <v>48</v>
      </c>
      <c r="P437" s="36"/>
      <c r="Q437" s="33">
        <f t="shared" si="253"/>
        <v>0</v>
      </c>
      <c r="R437" s="34">
        <f t="shared" si="254"/>
        <v>0</v>
      </c>
      <c r="S437" s="346"/>
      <c r="T437" s="346"/>
      <c r="U437" s="346"/>
      <c r="V437" s="346"/>
      <c r="W437" s="346"/>
      <c r="X437" s="347"/>
      <c r="Y437" s="348"/>
      <c r="Z437" s="348"/>
      <c r="AA437" s="348"/>
      <c r="AB437" s="348"/>
      <c r="AC437" s="348"/>
      <c r="AD437" s="348"/>
      <c r="AE437" s="348"/>
      <c r="AF437" s="346"/>
      <c r="AG437" s="346"/>
      <c r="AH437" s="346"/>
      <c r="AI437" s="346"/>
      <c r="AJ437" s="346"/>
      <c r="AK437" s="346"/>
      <c r="AL437" s="346"/>
      <c r="AM437" s="346"/>
      <c r="AN437" s="346"/>
      <c r="AO437" s="346"/>
      <c r="AP437" s="346"/>
      <c r="AQ437" s="346"/>
      <c r="AR437" s="346"/>
      <c r="AS437" s="346"/>
      <c r="AT437" s="346"/>
      <c r="AU437" s="346"/>
      <c r="AV437" s="346"/>
      <c r="AW437" s="346"/>
      <c r="AX437" s="346"/>
      <c r="AY437" s="349"/>
      <c r="AZ437" s="48"/>
      <c r="BA437" s="48"/>
      <c r="BB437" s="48"/>
      <c r="BC437" s="48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354"/>
      <c r="BT437" s="354"/>
      <c r="BU437" s="354"/>
      <c r="BV437" s="354"/>
      <c r="BW437" s="354"/>
      <c r="BX437" s="354"/>
      <c r="BY437" s="354"/>
      <c r="BZ437" s="354"/>
      <c r="CA437" s="354"/>
      <c r="CB437" s="354"/>
      <c r="CC437" s="354"/>
      <c r="CD437" s="354"/>
      <c r="CE437" s="354"/>
      <c r="CF437" s="354"/>
      <c r="CG437" s="354"/>
      <c r="CH437" s="354"/>
      <c r="CI437" s="354"/>
      <c r="CJ437" s="354"/>
      <c r="CK437" s="354"/>
      <c r="CL437" s="354"/>
      <c r="CM437" s="354"/>
      <c r="CN437" s="354"/>
      <c r="CO437" s="354"/>
      <c r="CP437" s="358"/>
      <c r="CQ437" s="48"/>
      <c r="CR437" s="354"/>
      <c r="CS437" s="354"/>
      <c r="CT437" s="355"/>
      <c r="CU437" s="354"/>
      <c r="CV437" s="354"/>
      <c r="CW437" s="354"/>
      <c r="CX437" s="354"/>
      <c r="CY437" s="354"/>
      <c r="CZ437" s="354"/>
      <c r="DA437" s="356"/>
      <c r="DB437" s="354"/>
      <c r="DC437" s="354"/>
      <c r="DD437" s="354"/>
      <c r="DE437" s="354"/>
      <c r="DF437" s="354"/>
      <c r="DG437" s="354"/>
      <c r="DH437" s="354"/>
      <c r="DI437" s="354"/>
      <c r="DJ437" s="354"/>
      <c r="DK437" s="354"/>
      <c r="DL437" s="354"/>
      <c r="DM437" s="354"/>
      <c r="DN437" s="354"/>
      <c r="DO437" s="354"/>
      <c r="DP437" s="354"/>
      <c r="DQ437" s="354"/>
      <c r="DR437" s="354"/>
      <c r="DS437" s="354"/>
      <c r="DT437" s="354"/>
      <c r="DU437" s="354"/>
      <c r="DV437" s="354"/>
      <c r="DW437" s="354"/>
      <c r="DX437" s="354"/>
      <c r="DY437" s="354"/>
      <c r="DZ437" s="357"/>
      <c r="EA437" s="356"/>
      <c r="EB437" s="356"/>
      <c r="EC437" s="356"/>
      <c r="ED437" s="356"/>
      <c r="EE437" s="358"/>
      <c r="EF437" s="48"/>
      <c r="EG437" s="46"/>
      <c r="EH437" s="46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8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354"/>
      <c r="FR437" s="354"/>
      <c r="FS437" s="354"/>
      <c r="FT437" s="354"/>
      <c r="FU437" s="354"/>
      <c r="FV437" s="354"/>
      <c r="FW437" s="354"/>
      <c r="FX437" s="354"/>
      <c r="FY437" s="354"/>
      <c r="FZ437" s="354"/>
      <c r="GA437" s="354"/>
      <c r="GB437" s="354"/>
      <c r="GC437" s="354"/>
      <c r="GD437" s="354"/>
      <c r="GE437" s="354"/>
      <c r="GF437" s="354"/>
      <c r="GG437" s="354"/>
      <c r="GH437" s="354"/>
      <c r="GI437" s="354"/>
      <c r="GJ437" s="354"/>
      <c r="GK437" s="354"/>
      <c r="GL437" s="354"/>
      <c r="GM437" s="354"/>
      <c r="GN437" s="354"/>
      <c r="GO437" s="354"/>
      <c r="GP437" s="354"/>
      <c r="GQ437" s="354"/>
      <c r="GR437" s="354"/>
      <c r="GS437" s="354"/>
      <c r="GT437" s="354"/>
      <c r="GU437" s="354"/>
      <c r="GV437" s="354"/>
      <c r="GW437" s="354"/>
      <c r="GX437" s="354"/>
      <c r="GY437" s="354"/>
      <c r="GZ437" s="354"/>
      <c r="HA437" s="354"/>
      <c r="HB437" s="354"/>
      <c r="HC437" s="354"/>
      <c r="HD437" s="354"/>
      <c r="HE437" s="354"/>
      <c r="HF437" s="354"/>
      <c r="HG437" s="354"/>
      <c r="HH437" s="354"/>
      <c r="HI437" s="354"/>
      <c r="HJ437" s="354"/>
      <c r="HK437" s="354"/>
      <c r="HL437" s="354"/>
      <c r="HM437" s="354"/>
      <c r="HN437" s="354"/>
      <c r="HO437" s="354"/>
      <c r="HP437" s="354"/>
      <c r="HQ437" s="354"/>
      <c r="HR437" s="354"/>
      <c r="HS437" s="354"/>
      <c r="HT437" s="354"/>
      <c r="HU437" s="354"/>
      <c r="HV437" s="354"/>
      <c r="HW437" s="354"/>
      <c r="HX437" s="354"/>
      <c r="HY437" s="354"/>
      <c r="HZ437" s="354"/>
      <c r="IA437" s="354"/>
      <c r="IB437" s="354"/>
      <c r="IC437" s="354"/>
      <c r="ID437" s="354"/>
      <c r="IE437" s="354"/>
      <c r="IF437" s="354"/>
      <c r="IG437" s="354"/>
      <c r="IH437" s="354"/>
      <c r="II437" s="354"/>
      <c r="IJ437" s="354"/>
      <c r="IK437" s="354"/>
      <c r="IL437" s="354"/>
      <c r="IM437" s="354"/>
      <c r="IN437" s="354"/>
      <c r="IO437" s="354"/>
      <c r="IP437" s="354"/>
      <c r="IQ437" s="354"/>
      <c r="IR437" s="50"/>
      <c r="IS437" s="47"/>
      <c r="IT437" s="47"/>
      <c r="IU437" s="47"/>
      <c r="IV437" s="47"/>
      <c r="IW437" s="47"/>
      <c r="IX437" s="47"/>
      <c r="IY437" s="47"/>
      <c r="IZ437" s="47"/>
      <c r="JA437" s="47"/>
      <c r="JB437" s="47"/>
      <c r="JC437" s="47"/>
      <c r="JD437" s="47"/>
      <c r="JE437" s="47"/>
      <c r="JF437" s="47"/>
      <c r="JG437" s="47"/>
      <c r="JH437" s="47"/>
      <c r="JI437" s="47"/>
      <c r="JJ437" s="47"/>
      <c r="JK437" s="47"/>
      <c r="JL437" s="354"/>
      <c r="JM437" s="354"/>
      <c r="JN437" s="354"/>
      <c r="JO437" s="354"/>
      <c r="JP437" s="354"/>
      <c r="JQ437" s="354"/>
      <c r="JR437" s="354"/>
      <c r="JS437" s="354"/>
      <c r="JT437" s="354"/>
      <c r="JU437" s="354"/>
      <c r="JV437" s="354"/>
      <c r="JW437" s="354"/>
      <c r="JX437" s="354"/>
      <c r="JY437" s="354"/>
      <c r="JZ437" s="354"/>
      <c r="KA437" s="354"/>
      <c r="KB437" s="354"/>
      <c r="KC437" s="354"/>
      <c r="KD437" s="354"/>
      <c r="KE437" s="354"/>
      <c r="KF437" s="354"/>
      <c r="KG437" s="354"/>
      <c r="KH437" s="354"/>
      <c r="KI437" s="354"/>
      <c r="KJ437" s="354"/>
      <c r="KK437" s="354"/>
      <c r="KL437" s="354"/>
      <c r="KM437" s="354"/>
      <c r="KN437" s="354"/>
      <c r="KO437" s="354"/>
      <c r="KP437" s="354"/>
      <c r="KQ437" s="354"/>
      <c r="KR437" s="354"/>
      <c r="KS437" s="354"/>
      <c r="KT437" s="354"/>
      <c r="KU437" s="354"/>
      <c r="KV437" s="51"/>
      <c r="KW437" s="47"/>
      <c r="KX437" s="47"/>
      <c r="KY437" s="47"/>
      <c r="KZ437" s="47"/>
      <c r="LA437" s="47"/>
      <c r="LB437" s="47"/>
      <c r="LC437" s="47"/>
      <c r="LD437" s="361"/>
      <c r="LE437" s="361"/>
      <c r="LF437" s="361"/>
      <c r="LG437" s="361"/>
      <c r="LH437" s="361"/>
      <c r="LI437" s="361"/>
      <c r="LJ437" s="361"/>
      <c r="LK437" s="361"/>
      <c r="LL437" s="361"/>
      <c r="LM437" s="361"/>
      <c r="LN437" s="361"/>
      <c r="LO437" s="361"/>
      <c r="LP437" s="361"/>
      <c r="LQ437" s="354"/>
      <c r="LR437" s="354"/>
      <c r="LS437" s="354"/>
      <c r="LT437" s="354"/>
      <c r="LU437" s="354"/>
      <c r="LV437" s="354"/>
      <c r="LW437" s="51"/>
      <c r="LX437" s="354"/>
      <c r="LY437" s="354"/>
      <c r="LZ437" s="354"/>
      <c r="MA437" s="354"/>
      <c r="MB437" s="363"/>
      <c r="MC437" s="363"/>
      <c r="MD437" s="354"/>
      <c r="ME437" s="354"/>
      <c r="MF437" s="354"/>
      <c r="MG437" s="354"/>
      <c r="MH437" s="354"/>
      <c r="MI437" s="354"/>
      <c r="MJ437" s="354"/>
      <c r="MK437" s="354"/>
      <c r="ML437" s="354"/>
      <c r="MM437" s="354"/>
      <c r="MN437" s="354"/>
      <c r="MO437" s="354"/>
      <c r="MP437" s="354"/>
      <c r="MQ437" s="354"/>
      <c r="MR437" s="354"/>
      <c r="MS437" s="51"/>
      <c r="MT437" s="364">
        <f t="shared" si="256"/>
        <v>0</v>
      </c>
      <c r="MU437" s="365">
        <f t="shared" si="257"/>
        <v>0</v>
      </c>
      <c r="MV437" s="366">
        <f t="shared" si="258"/>
        <v>0</v>
      </c>
      <c r="MW437" s="365">
        <v>0</v>
      </c>
      <c r="MX437" s="365">
        <v>120</v>
      </c>
      <c r="MY437" s="54"/>
      <c r="MZ437" s="708"/>
      <c r="NA437" s="708">
        <v>1.84</v>
      </c>
      <c r="NB437" s="709">
        <f t="shared" si="259"/>
        <v>0</v>
      </c>
      <c r="NC437" s="710">
        <v>9</v>
      </c>
      <c r="ND437" s="710">
        <v>6.4</v>
      </c>
      <c r="NE437" s="738">
        <f t="shared" si="286"/>
        <v>0.480856586632057</v>
      </c>
      <c r="NF437" s="739"/>
      <c r="NG437" s="739"/>
      <c r="NH437" s="739">
        <v>6.4</v>
      </c>
      <c r="NI437" s="740">
        <f t="shared" si="260"/>
        <v>307.2</v>
      </c>
      <c r="NJ437" s="738">
        <f t="shared" si="287"/>
        <v>0.480856586632057</v>
      </c>
      <c r="NK437" s="741"/>
      <c r="NL437" s="742">
        <v>44562</v>
      </c>
      <c r="NM437" s="739">
        <f ca="1" t="shared" si="262"/>
        <v>17.1666666666667</v>
      </c>
      <c r="NN437" s="739">
        <f ca="1" t="shared" si="263"/>
        <v>515</v>
      </c>
      <c r="NO437" s="739">
        <v>48</v>
      </c>
      <c r="NP437" s="739">
        <f t="shared" si="264"/>
        <v>0</v>
      </c>
      <c r="NQ437" s="761">
        <f t="shared" si="265"/>
        <v>0</v>
      </c>
      <c r="NR437" s="739">
        <f ca="1" t="shared" si="266"/>
        <v>0</v>
      </c>
      <c r="NS437" s="739">
        <f t="shared" si="267"/>
        <v>48</v>
      </c>
      <c r="NT437" s="739"/>
      <c r="NU437" s="739">
        <f ca="1" t="shared" si="268"/>
        <v>0</v>
      </c>
      <c r="NV437" s="769">
        <f ca="1" t="shared" si="269"/>
        <v>0</v>
      </c>
      <c r="NW437" s="769" t="e">
        <f ca="1" t="shared" si="270"/>
        <v>#DIV/0!</v>
      </c>
      <c r="NX437" s="739"/>
      <c r="NY437" s="739"/>
      <c r="NZ437" s="739"/>
      <c r="OA437" s="739"/>
      <c r="OB437" s="739"/>
      <c r="OC437" s="739"/>
      <c r="OD437" s="739"/>
      <c r="OE437" s="743">
        <f t="shared" si="271"/>
        <v>0</v>
      </c>
      <c r="OF437" s="743">
        <f t="shared" si="272"/>
        <v>0</v>
      </c>
      <c r="OG437" s="743">
        <f t="shared" si="273"/>
        <v>0</v>
      </c>
      <c r="OH437" s="743">
        <f t="shared" si="274"/>
        <v>0</v>
      </c>
      <c r="OI437" s="743">
        <f t="shared" si="275"/>
        <v>0</v>
      </c>
      <c r="OJ437" s="739">
        <f t="shared" si="276"/>
        <v>0</v>
      </c>
      <c r="OK437" s="739">
        <f t="shared" si="277"/>
        <v>0</v>
      </c>
      <c r="OL437" s="739">
        <f t="shared" si="278"/>
        <v>0</v>
      </c>
      <c r="OM437" s="739">
        <f t="shared" si="279"/>
        <v>0</v>
      </c>
      <c r="ON437" s="739">
        <f t="shared" si="280"/>
        <v>0</v>
      </c>
      <c r="OO437" s="739">
        <f t="shared" si="281"/>
        <v>0</v>
      </c>
      <c r="OP437" s="739"/>
      <c r="OQ437" s="739">
        <f t="shared" si="282"/>
        <v>0</v>
      </c>
      <c r="OR437" s="739">
        <f t="shared" si="283"/>
        <v>0</v>
      </c>
      <c r="OS437" s="739">
        <f t="shared" si="284"/>
        <v>0</v>
      </c>
      <c r="OT437" s="739">
        <f t="shared" si="285"/>
        <v>0</v>
      </c>
      <c r="OU437" s="739"/>
      <c r="OV437" s="739"/>
      <c r="OW437" s="739"/>
      <c r="OX437" s="739"/>
      <c r="OY437" s="739"/>
      <c r="OZ437" s="739"/>
      <c r="PA437" s="739"/>
      <c r="PB437" s="739"/>
      <c r="PC437" s="739"/>
      <c r="PD437" s="739"/>
      <c r="PE437" s="739"/>
      <c r="PF437" s="739"/>
      <c r="PG437" s="739"/>
      <c r="PI437" s="28">
        <v>0</v>
      </c>
      <c r="PJ437" s="28">
        <v>0</v>
      </c>
      <c r="PK437" s="28">
        <v>0</v>
      </c>
      <c r="PL437" s="28">
        <v>0</v>
      </c>
      <c r="PM437" s="28">
        <v>0</v>
      </c>
      <c r="PN437" s="28">
        <v>0</v>
      </c>
      <c r="PO437" s="28">
        <v>0</v>
      </c>
      <c r="PP437" s="28">
        <v>0</v>
      </c>
      <c r="PQ437" s="28">
        <v>0</v>
      </c>
      <c r="PR437" s="28">
        <v>0</v>
      </c>
      <c r="PS437" s="28">
        <v>0</v>
      </c>
      <c r="PT437" s="28">
        <v>0</v>
      </c>
      <c r="PU437" s="28">
        <v>0</v>
      </c>
      <c r="PV437" s="28">
        <v>0</v>
      </c>
      <c r="PW437" s="28">
        <v>0</v>
      </c>
    </row>
    <row r="438" s="28" customFormat="1" customHeight="1" spans="1:439">
      <c r="A438" s="847" t="s">
        <v>2306</v>
      </c>
      <c r="B438" s="343"/>
      <c r="C438" s="95" t="s">
        <v>1917</v>
      </c>
      <c r="D438" s="95" t="s">
        <v>2382</v>
      </c>
      <c r="E438" s="411"/>
      <c r="F438" s="290" t="s">
        <v>2397</v>
      </c>
      <c r="G438" s="859" t="s">
        <v>1013</v>
      </c>
      <c r="H438" s="860" t="s">
        <v>2398</v>
      </c>
      <c r="I438" s="99">
        <f t="shared" si="255"/>
        <v>0</v>
      </c>
      <c r="J438" s="298">
        <v>168</v>
      </c>
      <c r="K438" s="862">
        <v>0</v>
      </c>
      <c r="L438" s="150">
        <f t="shared" si="251"/>
        <v>168</v>
      </c>
      <c r="M438" s="151">
        <f t="shared" si="252"/>
        <v>168</v>
      </c>
      <c r="N438" s="455"/>
      <c r="O438" s="35">
        <v>168</v>
      </c>
      <c r="P438" s="36"/>
      <c r="Q438" s="33">
        <f t="shared" si="253"/>
        <v>0</v>
      </c>
      <c r="R438" s="34">
        <f t="shared" si="254"/>
        <v>0</v>
      </c>
      <c r="S438" s="346"/>
      <c r="T438" s="346"/>
      <c r="U438" s="346"/>
      <c r="V438" s="346"/>
      <c r="W438" s="346"/>
      <c r="X438" s="347"/>
      <c r="Y438" s="348"/>
      <c r="Z438" s="348"/>
      <c r="AA438" s="348"/>
      <c r="AB438" s="348"/>
      <c r="AC438" s="348"/>
      <c r="AD438" s="348"/>
      <c r="AE438" s="348"/>
      <c r="AF438" s="346"/>
      <c r="AG438" s="346"/>
      <c r="AH438" s="346"/>
      <c r="AI438" s="346"/>
      <c r="AJ438" s="346"/>
      <c r="AK438" s="346"/>
      <c r="AL438" s="346"/>
      <c r="AM438" s="346"/>
      <c r="AN438" s="346"/>
      <c r="AO438" s="346"/>
      <c r="AP438" s="346"/>
      <c r="AQ438" s="346"/>
      <c r="AR438" s="346"/>
      <c r="AS438" s="346"/>
      <c r="AT438" s="346"/>
      <c r="AU438" s="346"/>
      <c r="AV438" s="346"/>
      <c r="AW438" s="346"/>
      <c r="AX438" s="346"/>
      <c r="AY438" s="349"/>
      <c r="AZ438" s="48"/>
      <c r="BA438" s="48"/>
      <c r="BB438" s="48"/>
      <c r="BC438" s="48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354"/>
      <c r="BT438" s="354"/>
      <c r="BU438" s="354"/>
      <c r="BV438" s="354"/>
      <c r="BW438" s="354"/>
      <c r="BX438" s="354"/>
      <c r="BY438" s="354"/>
      <c r="BZ438" s="354"/>
      <c r="CA438" s="354"/>
      <c r="CB438" s="354"/>
      <c r="CC438" s="354"/>
      <c r="CD438" s="354"/>
      <c r="CE438" s="354"/>
      <c r="CF438" s="354"/>
      <c r="CG438" s="354"/>
      <c r="CH438" s="354"/>
      <c r="CI438" s="354"/>
      <c r="CJ438" s="354"/>
      <c r="CK438" s="354"/>
      <c r="CL438" s="354"/>
      <c r="CM438" s="354"/>
      <c r="CN438" s="354"/>
      <c r="CO438" s="354"/>
      <c r="CP438" s="358"/>
      <c r="CQ438" s="48"/>
      <c r="CR438" s="354"/>
      <c r="CS438" s="354"/>
      <c r="CT438" s="355"/>
      <c r="CU438" s="354"/>
      <c r="CV438" s="354"/>
      <c r="CW438" s="354"/>
      <c r="CX438" s="354"/>
      <c r="CY438" s="354"/>
      <c r="CZ438" s="354"/>
      <c r="DA438" s="356"/>
      <c r="DB438" s="354"/>
      <c r="DC438" s="354"/>
      <c r="DD438" s="354"/>
      <c r="DE438" s="354"/>
      <c r="DF438" s="354"/>
      <c r="DG438" s="354"/>
      <c r="DH438" s="354"/>
      <c r="DI438" s="354"/>
      <c r="DJ438" s="354"/>
      <c r="DK438" s="354"/>
      <c r="DL438" s="354"/>
      <c r="DM438" s="354"/>
      <c r="DN438" s="354"/>
      <c r="DO438" s="354"/>
      <c r="DP438" s="354"/>
      <c r="DQ438" s="354"/>
      <c r="DR438" s="354"/>
      <c r="DS438" s="354"/>
      <c r="DT438" s="354"/>
      <c r="DU438" s="354"/>
      <c r="DV438" s="354"/>
      <c r="DW438" s="354"/>
      <c r="DX438" s="354"/>
      <c r="DY438" s="354"/>
      <c r="DZ438" s="357"/>
      <c r="EA438" s="356"/>
      <c r="EB438" s="356"/>
      <c r="EC438" s="356"/>
      <c r="ED438" s="356"/>
      <c r="EE438" s="358"/>
      <c r="EF438" s="48"/>
      <c r="EG438" s="46"/>
      <c r="EH438" s="46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8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354"/>
      <c r="FR438" s="354"/>
      <c r="FS438" s="354"/>
      <c r="FT438" s="354"/>
      <c r="FU438" s="354"/>
      <c r="FV438" s="354"/>
      <c r="FW438" s="354"/>
      <c r="FX438" s="354"/>
      <c r="FY438" s="354"/>
      <c r="FZ438" s="354"/>
      <c r="GA438" s="354"/>
      <c r="GB438" s="354"/>
      <c r="GC438" s="354"/>
      <c r="GD438" s="354"/>
      <c r="GE438" s="354"/>
      <c r="GF438" s="354"/>
      <c r="GG438" s="354"/>
      <c r="GH438" s="354"/>
      <c r="GI438" s="354"/>
      <c r="GJ438" s="354"/>
      <c r="GK438" s="354"/>
      <c r="GL438" s="354"/>
      <c r="GM438" s="354"/>
      <c r="GN438" s="354"/>
      <c r="GO438" s="354"/>
      <c r="GP438" s="354"/>
      <c r="GQ438" s="354"/>
      <c r="GR438" s="354"/>
      <c r="GS438" s="354"/>
      <c r="GT438" s="354"/>
      <c r="GU438" s="354"/>
      <c r="GV438" s="354"/>
      <c r="GW438" s="354"/>
      <c r="GX438" s="354"/>
      <c r="GY438" s="354"/>
      <c r="GZ438" s="354"/>
      <c r="HA438" s="354"/>
      <c r="HB438" s="354"/>
      <c r="HC438" s="354"/>
      <c r="HD438" s="354"/>
      <c r="HE438" s="354"/>
      <c r="HF438" s="354"/>
      <c r="HG438" s="354"/>
      <c r="HH438" s="354"/>
      <c r="HI438" s="354"/>
      <c r="HJ438" s="354"/>
      <c r="HK438" s="354"/>
      <c r="HL438" s="354"/>
      <c r="HM438" s="354"/>
      <c r="HN438" s="354"/>
      <c r="HO438" s="354"/>
      <c r="HP438" s="354"/>
      <c r="HQ438" s="354"/>
      <c r="HR438" s="354"/>
      <c r="HS438" s="354"/>
      <c r="HT438" s="354"/>
      <c r="HU438" s="354"/>
      <c r="HV438" s="354"/>
      <c r="HW438" s="354"/>
      <c r="HX438" s="354"/>
      <c r="HY438" s="354"/>
      <c r="HZ438" s="354"/>
      <c r="IA438" s="354"/>
      <c r="IB438" s="354"/>
      <c r="IC438" s="354"/>
      <c r="ID438" s="354"/>
      <c r="IE438" s="354"/>
      <c r="IF438" s="354"/>
      <c r="IG438" s="354"/>
      <c r="IH438" s="354"/>
      <c r="II438" s="354"/>
      <c r="IJ438" s="354"/>
      <c r="IK438" s="354"/>
      <c r="IL438" s="354"/>
      <c r="IM438" s="354"/>
      <c r="IN438" s="354"/>
      <c r="IO438" s="354"/>
      <c r="IP438" s="354"/>
      <c r="IQ438" s="354"/>
      <c r="IR438" s="50"/>
      <c r="IS438" s="47"/>
      <c r="IT438" s="47"/>
      <c r="IU438" s="47"/>
      <c r="IV438" s="47"/>
      <c r="IW438" s="47"/>
      <c r="IX438" s="47"/>
      <c r="IY438" s="47"/>
      <c r="IZ438" s="47"/>
      <c r="JA438" s="47"/>
      <c r="JB438" s="47"/>
      <c r="JC438" s="47"/>
      <c r="JD438" s="47"/>
      <c r="JE438" s="47"/>
      <c r="JF438" s="47"/>
      <c r="JG438" s="47"/>
      <c r="JH438" s="47"/>
      <c r="JI438" s="47"/>
      <c r="JJ438" s="47"/>
      <c r="JK438" s="47"/>
      <c r="JL438" s="354"/>
      <c r="JM438" s="354"/>
      <c r="JN438" s="354"/>
      <c r="JO438" s="354"/>
      <c r="JP438" s="354"/>
      <c r="JQ438" s="354"/>
      <c r="JR438" s="354"/>
      <c r="JS438" s="354"/>
      <c r="JT438" s="354"/>
      <c r="JU438" s="354"/>
      <c r="JV438" s="354"/>
      <c r="JW438" s="354"/>
      <c r="JX438" s="354"/>
      <c r="JY438" s="354"/>
      <c r="JZ438" s="354"/>
      <c r="KA438" s="354"/>
      <c r="KB438" s="354"/>
      <c r="KC438" s="354"/>
      <c r="KD438" s="354"/>
      <c r="KE438" s="354"/>
      <c r="KF438" s="354"/>
      <c r="KG438" s="354"/>
      <c r="KH438" s="354"/>
      <c r="KI438" s="354"/>
      <c r="KJ438" s="354"/>
      <c r="KK438" s="354"/>
      <c r="KL438" s="354"/>
      <c r="KM438" s="354"/>
      <c r="KN438" s="354"/>
      <c r="KO438" s="354"/>
      <c r="KP438" s="354"/>
      <c r="KQ438" s="354"/>
      <c r="KR438" s="354"/>
      <c r="KS438" s="354"/>
      <c r="KT438" s="354"/>
      <c r="KU438" s="354"/>
      <c r="KV438" s="51"/>
      <c r="KW438" s="47"/>
      <c r="KX438" s="47"/>
      <c r="KY438" s="47"/>
      <c r="KZ438" s="47"/>
      <c r="LA438" s="47"/>
      <c r="LB438" s="47"/>
      <c r="LC438" s="47"/>
      <c r="LD438" s="361"/>
      <c r="LE438" s="361"/>
      <c r="LF438" s="361"/>
      <c r="LG438" s="361"/>
      <c r="LH438" s="361"/>
      <c r="LI438" s="361"/>
      <c r="LJ438" s="361"/>
      <c r="LK438" s="361"/>
      <c r="LL438" s="361"/>
      <c r="LM438" s="361"/>
      <c r="LN438" s="361"/>
      <c r="LO438" s="361"/>
      <c r="LP438" s="361"/>
      <c r="LQ438" s="354"/>
      <c r="LR438" s="354"/>
      <c r="LS438" s="354"/>
      <c r="LT438" s="354"/>
      <c r="LU438" s="354"/>
      <c r="LV438" s="354"/>
      <c r="LW438" s="51"/>
      <c r="LX438" s="354"/>
      <c r="LY438" s="354"/>
      <c r="LZ438" s="354"/>
      <c r="MA438" s="354"/>
      <c r="MB438" s="363"/>
      <c r="MC438" s="363"/>
      <c r="MD438" s="354"/>
      <c r="ME438" s="354"/>
      <c r="MF438" s="354"/>
      <c r="MG438" s="354"/>
      <c r="MH438" s="354"/>
      <c r="MI438" s="354"/>
      <c r="MJ438" s="354"/>
      <c r="MK438" s="354"/>
      <c r="ML438" s="354"/>
      <c r="MM438" s="354"/>
      <c r="MN438" s="354"/>
      <c r="MO438" s="354"/>
      <c r="MP438" s="354"/>
      <c r="MQ438" s="354"/>
      <c r="MR438" s="354"/>
      <c r="MS438" s="51"/>
      <c r="MT438" s="364">
        <f t="shared" si="256"/>
        <v>0</v>
      </c>
      <c r="MU438" s="365">
        <f t="shared" si="257"/>
        <v>0</v>
      </c>
      <c r="MV438" s="366">
        <f t="shared" si="258"/>
        <v>0</v>
      </c>
      <c r="MW438" s="365">
        <v>0</v>
      </c>
      <c r="MX438" s="365">
        <v>0</v>
      </c>
      <c r="MY438" s="54"/>
      <c r="MZ438" s="708"/>
      <c r="NA438" s="708">
        <v>1.84</v>
      </c>
      <c r="NB438" s="709">
        <f t="shared" si="259"/>
        <v>0</v>
      </c>
      <c r="NC438" s="710">
        <v>9</v>
      </c>
      <c r="ND438" s="710">
        <v>6.75</v>
      </c>
      <c r="NE438" s="738">
        <f t="shared" si="286"/>
        <v>0.452465931213498</v>
      </c>
      <c r="NF438" s="739"/>
      <c r="NG438" s="739"/>
      <c r="NH438" s="739">
        <v>6.75</v>
      </c>
      <c r="NI438" s="740">
        <f t="shared" si="260"/>
        <v>1134</v>
      </c>
      <c r="NJ438" s="738">
        <f t="shared" si="287"/>
        <v>0.452465931213498</v>
      </c>
      <c r="NK438" s="741"/>
      <c r="NL438" s="742">
        <v>44562</v>
      </c>
      <c r="NM438" s="739">
        <f ca="1" t="shared" si="262"/>
        <v>17.1666666666667</v>
      </c>
      <c r="NN438" s="739">
        <f ca="1" t="shared" si="263"/>
        <v>515</v>
      </c>
      <c r="NO438" s="739">
        <v>168</v>
      </c>
      <c r="NP438" s="739">
        <f t="shared" si="264"/>
        <v>0</v>
      </c>
      <c r="NQ438" s="761">
        <f t="shared" si="265"/>
        <v>0</v>
      </c>
      <c r="NR438" s="739">
        <f ca="1" t="shared" si="266"/>
        <v>0</v>
      </c>
      <c r="NS438" s="739">
        <f t="shared" si="267"/>
        <v>168</v>
      </c>
      <c r="NT438" s="739"/>
      <c r="NU438" s="739">
        <f ca="1" t="shared" si="268"/>
        <v>0</v>
      </c>
      <c r="NV438" s="769">
        <f ca="1" t="shared" si="269"/>
        <v>0</v>
      </c>
      <c r="NW438" s="769" t="e">
        <f ca="1" t="shared" si="270"/>
        <v>#DIV/0!</v>
      </c>
      <c r="NX438" s="739"/>
      <c r="NY438" s="739"/>
      <c r="NZ438" s="739"/>
      <c r="OA438" s="739"/>
      <c r="OB438" s="739"/>
      <c r="OC438" s="739"/>
      <c r="OD438" s="739"/>
      <c r="OE438" s="743">
        <f t="shared" si="271"/>
        <v>0</v>
      </c>
      <c r="OF438" s="743">
        <f t="shared" si="272"/>
        <v>0</v>
      </c>
      <c r="OG438" s="743">
        <f t="shared" si="273"/>
        <v>0</v>
      </c>
      <c r="OH438" s="743">
        <f t="shared" si="274"/>
        <v>0</v>
      </c>
      <c r="OI438" s="743">
        <f t="shared" si="275"/>
        <v>0</v>
      </c>
      <c r="OJ438" s="739">
        <f t="shared" si="276"/>
        <v>0</v>
      </c>
      <c r="OK438" s="739">
        <f t="shared" si="277"/>
        <v>0</v>
      </c>
      <c r="OL438" s="739">
        <f t="shared" si="278"/>
        <v>0</v>
      </c>
      <c r="OM438" s="739">
        <f t="shared" si="279"/>
        <v>0</v>
      </c>
      <c r="ON438" s="739">
        <f t="shared" si="280"/>
        <v>0</v>
      </c>
      <c r="OO438" s="739">
        <f t="shared" si="281"/>
        <v>0</v>
      </c>
      <c r="OP438" s="739"/>
      <c r="OQ438" s="739">
        <f t="shared" si="282"/>
        <v>0</v>
      </c>
      <c r="OR438" s="739">
        <f t="shared" si="283"/>
        <v>0</v>
      </c>
      <c r="OS438" s="739">
        <f t="shared" si="284"/>
        <v>0</v>
      </c>
      <c r="OT438" s="739">
        <f t="shared" si="285"/>
        <v>0</v>
      </c>
      <c r="OU438" s="739"/>
      <c r="OV438" s="739"/>
      <c r="OW438" s="739"/>
      <c r="OX438" s="739"/>
      <c r="OY438" s="739"/>
      <c r="OZ438" s="739"/>
      <c r="PA438" s="739"/>
      <c r="PB438" s="739"/>
      <c r="PC438" s="739"/>
      <c r="PD438" s="739"/>
      <c r="PE438" s="739"/>
      <c r="PF438" s="739"/>
      <c r="PG438" s="739"/>
      <c r="PI438" s="28">
        <v>0</v>
      </c>
      <c r="PJ438" s="28">
        <v>0</v>
      </c>
      <c r="PK438" s="28">
        <v>0</v>
      </c>
      <c r="PL438" s="28">
        <v>0</v>
      </c>
      <c r="PM438" s="28">
        <v>0</v>
      </c>
      <c r="PN438" s="28">
        <v>0</v>
      </c>
      <c r="PO438" s="28">
        <v>0</v>
      </c>
      <c r="PP438" s="28">
        <v>0</v>
      </c>
      <c r="PQ438" s="28">
        <v>0</v>
      </c>
      <c r="PR438" s="28">
        <v>0</v>
      </c>
      <c r="PS438" s="28">
        <v>0</v>
      </c>
      <c r="PT438" s="28">
        <v>0</v>
      </c>
      <c r="PU438" s="28">
        <v>0</v>
      </c>
      <c r="PV438" s="28">
        <v>0</v>
      </c>
      <c r="PW438" s="28">
        <v>0</v>
      </c>
    </row>
    <row r="439" s="28" customFormat="1" customHeight="1" spans="1:439">
      <c r="A439" s="847" t="s">
        <v>2306</v>
      </c>
      <c r="B439" s="343"/>
      <c r="C439" s="95" t="s">
        <v>2166</v>
      </c>
      <c r="D439" s="95" t="s">
        <v>2382</v>
      </c>
      <c r="E439" s="411"/>
      <c r="F439" s="290" t="s">
        <v>2399</v>
      </c>
      <c r="G439" s="112" t="s">
        <v>1015</v>
      </c>
      <c r="H439" s="113" t="s">
        <v>2400</v>
      </c>
      <c r="I439" s="99">
        <f t="shared" si="255"/>
        <v>0</v>
      </c>
      <c r="J439" s="100">
        <v>0</v>
      </c>
      <c r="K439" s="454">
        <v>0</v>
      </c>
      <c r="L439" s="150">
        <f t="shared" si="251"/>
        <v>0</v>
      </c>
      <c r="M439" s="151">
        <f t="shared" si="252"/>
        <v>0</v>
      </c>
      <c r="N439" s="455"/>
      <c r="O439" s="35"/>
      <c r="P439" s="36"/>
      <c r="Q439" s="33">
        <f t="shared" si="253"/>
        <v>0</v>
      </c>
      <c r="R439" s="34">
        <f t="shared" si="254"/>
        <v>0</v>
      </c>
      <c r="S439" s="346"/>
      <c r="T439" s="346"/>
      <c r="U439" s="346"/>
      <c r="V439" s="346"/>
      <c r="W439" s="346"/>
      <c r="X439" s="347"/>
      <c r="Y439" s="348"/>
      <c r="Z439" s="348"/>
      <c r="AA439" s="348"/>
      <c r="AB439" s="348"/>
      <c r="AC439" s="348"/>
      <c r="AD439" s="348"/>
      <c r="AE439" s="348"/>
      <c r="AF439" s="346"/>
      <c r="AG439" s="346"/>
      <c r="AH439" s="346"/>
      <c r="AI439" s="346"/>
      <c r="AJ439" s="346"/>
      <c r="AK439" s="346"/>
      <c r="AL439" s="346"/>
      <c r="AM439" s="346"/>
      <c r="AN439" s="346"/>
      <c r="AO439" s="346"/>
      <c r="AP439" s="346"/>
      <c r="AQ439" s="346"/>
      <c r="AR439" s="346"/>
      <c r="AS439" s="346"/>
      <c r="AT439" s="346"/>
      <c r="AU439" s="346"/>
      <c r="AV439" s="346"/>
      <c r="AW439" s="346"/>
      <c r="AX439" s="346"/>
      <c r="AY439" s="349"/>
      <c r="AZ439" s="48"/>
      <c r="BA439" s="48"/>
      <c r="BB439" s="48"/>
      <c r="BC439" s="48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354"/>
      <c r="BT439" s="354"/>
      <c r="BU439" s="354"/>
      <c r="BV439" s="354"/>
      <c r="BW439" s="354"/>
      <c r="BX439" s="354"/>
      <c r="BY439" s="354"/>
      <c r="BZ439" s="354"/>
      <c r="CA439" s="354"/>
      <c r="CB439" s="354"/>
      <c r="CC439" s="354"/>
      <c r="CD439" s="354"/>
      <c r="CE439" s="354"/>
      <c r="CF439" s="354"/>
      <c r="CG439" s="354"/>
      <c r="CH439" s="354"/>
      <c r="CI439" s="354"/>
      <c r="CJ439" s="354"/>
      <c r="CK439" s="354"/>
      <c r="CL439" s="354"/>
      <c r="CM439" s="354"/>
      <c r="CN439" s="354"/>
      <c r="CO439" s="354"/>
      <c r="CP439" s="358"/>
      <c r="CQ439" s="48"/>
      <c r="CR439" s="354"/>
      <c r="CS439" s="354"/>
      <c r="CT439" s="355"/>
      <c r="CU439" s="354"/>
      <c r="CV439" s="354"/>
      <c r="CW439" s="354"/>
      <c r="CX439" s="354"/>
      <c r="CY439" s="354"/>
      <c r="CZ439" s="354"/>
      <c r="DA439" s="356"/>
      <c r="DB439" s="354"/>
      <c r="DC439" s="354"/>
      <c r="DD439" s="354"/>
      <c r="DE439" s="354"/>
      <c r="DF439" s="354"/>
      <c r="DG439" s="354"/>
      <c r="DH439" s="354"/>
      <c r="DI439" s="354"/>
      <c r="DJ439" s="354"/>
      <c r="DK439" s="354"/>
      <c r="DL439" s="354"/>
      <c r="DM439" s="354"/>
      <c r="DN439" s="354"/>
      <c r="DO439" s="354"/>
      <c r="DP439" s="354"/>
      <c r="DQ439" s="354"/>
      <c r="DR439" s="354"/>
      <c r="DS439" s="354"/>
      <c r="DT439" s="354"/>
      <c r="DU439" s="354"/>
      <c r="DV439" s="354"/>
      <c r="DW439" s="354"/>
      <c r="DX439" s="354"/>
      <c r="DY439" s="354"/>
      <c r="DZ439" s="357"/>
      <c r="EA439" s="356"/>
      <c r="EB439" s="356"/>
      <c r="EC439" s="356"/>
      <c r="ED439" s="356"/>
      <c r="EE439" s="358"/>
      <c r="EF439" s="48"/>
      <c r="EG439" s="46"/>
      <c r="EH439" s="46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8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354"/>
      <c r="FR439" s="354"/>
      <c r="FS439" s="354"/>
      <c r="FT439" s="354"/>
      <c r="FU439" s="354"/>
      <c r="FV439" s="354"/>
      <c r="FW439" s="354"/>
      <c r="FX439" s="354"/>
      <c r="FY439" s="354"/>
      <c r="FZ439" s="354"/>
      <c r="GA439" s="354"/>
      <c r="GB439" s="354"/>
      <c r="GC439" s="354"/>
      <c r="GD439" s="354"/>
      <c r="GE439" s="354"/>
      <c r="GF439" s="354"/>
      <c r="GG439" s="354"/>
      <c r="GH439" s="354"/>
      <c r="GI439" s="354"/>
      <c r="GJ439" s="354"/>
      <c r="GK439" s="354"/>
      <c r="GL439" s="354"/>
      <c r="GM439" s="354"/>
      <c r="GN439" s="354"/>
      <c r="GO439" s="354"/>
      <c r="GP439" s="354"/>
      <c r="GQ439" s="354"/>
      <c r="GR439" s="354"/>
      <c r="GS439" s="354"/>
      <c r="GT439" s="354"/>
      <c r="GU439" s="354"/>
      <c r="GV439" s="354"/>
      <c r="GW439" s="354"/>
      <c r="GX439" s="354"/>
      <c r="GY439" s="354"/>
      <c r="GZ439" s="354"/>
      <c r="HA439" s="354"/>
      <c r="HB439" s="354"/>
      <c r="HC439" s="354"/>
      <c r="HD439" s="354"/>
      <c r="HE439" s="354"/>
      <c r="HF439" s="354"/>
      <c r="HG439" s="354"/>
      <c r="HH439" s="354"/>
      <c r="HI439" s="354"/>
      <c r="HJ439" s="354"/>
      <c r="HK439" s="354"/>
      <c r="HL439" s="354"/>
      <c r="HM439" s="354"/>
      <c r="HN439" s="354"/>
      <c r="HO439" s="354"/>
      <c r="HP439" s="354"/>
      <c r="HQ439" s="354"/>
      <c r="HR439" s="354"/>
      <c r="HS439" s="354"/>
      <c r="HT439" s="354"/>
      <c r="HU439" s="354"/>
      <c r="HV439" s="354"/>
      <c r="HW439" s="354"/>
      <c r="HX439" s="354"/>
      <c r="HY439" s="354"/>
      <c r="HZ439" s="354"/>
      <c r="IA439" s="354"/>
      <c r="IB439" s="354"/>
      <c r="IC439" s="354"/>
      <c r="ID439" s="354"/>
      <c r="IE439" s="354"/>
      <c r="IF439" s="354"/>
      <c r="IG439" s="354"/>
      <c r="IH439" s="354"/>
      <c r="II439" s="354"/>
      <c r="IJ439" s="354"/>
      <c r="IK439" s="354"/>
      <c r="IL439" s="354"/>
      <c r="IM439" s="354"/>
      <c r="IN439" s="354"/>
      <c r="IO439" s="354"/>
      <c r="IP439" s="354"/>
      <c r="IQ439" s="354"/>
      <c r="IR439" s="50"/>
      <c r="IS439" s="47"/>
      <c r="IT439" s="47"/>
      <c r="IU439" s="47"/>
      <c r="IV439" s="47"/>
      <c r="IW439" s="47"/>
      <c r="IX439" s="47"/>
      <c r="IY439" s="47"/>
      <c r="IZ439" s="47"/>
      <c r="JA439" s="47"/>
      <c r="JB439" s="47"/>
      <c r="JC439" s="47"/>
      <c r="JD439" s="47"/>
      <c r="JE439" s="47"/>
      <c r="JF439" s="47"/>
      <c r="JG439" s="47"/>
      <c r="JH439" s="47"/>
      <c r="JI439" s="47"/>
      <c r="JJ439" s="47"/>
      <c r="JK439" s="47"/>
      <c r="JL439" s="354"/>
      <c r="JM439" s="354"/>
      <c r="JN439" s="354"/>
      <c r="JO439" s="354"/>
      <c r="JP439" s="354"/>
      <c r="JQ439" s="354"/>
      <c r="JR439" s="354"/>
      <c r="JS439" s="354"/>
      <c r="JT439" s="354"/>
      <c r="JU439" s="354"/>
      <c r="JV439" s="354"/>
      <c r="JW439" s="354"/>
      <c r="JX439" s="354"/>
      <c r="JY439" s="354"/>
      <c r="JZ439" s="354"/>
      <c r="KA439" s="354"/>
      <c r="KB439" s="354"/>
      <c r="KC439" s="354"/>
      <c r="KD439" s="354"/>
      <c r="KE439" s="354"/>
      <c r="KF439" s="354"/>
      <c r="KG439" s="354"/>
      <c r="KH439" s="354"/>
      <c r="KI439" s="354"/>
      <c r="KJ439" s="354"/>
      <c r="KK439" s="354"/>
      <c r="KL439" s="354"/>
      <c r="KM439" s="354"/>
      <c r="KN439" s="354"/>
      <c r="KO439" s="354"/>
      <c r="KP439" s="354"/>
      <c r="KQ439" s="354"/>
      <c r="KR439" s="354"/>
      <c r="KS439" s="354"/>
      <c r="KT439" s="354"/>
      <c r="KU439" s="354"/>
      <c r="KV439" s="51"/>
      <c r="KW439" s="47"/>
      <c r="KX439" s="47"/>
      <c r="KY439" s="47"/>
      <c r="KZ439" s="47"/>
      <c r="LA439" s="47"/>
      <c r="LB439" s="47"/>
      <c r="LC439" s="47"/>
      <c r="LD439" s="361"/>
      <c r="LE439" s="361"/>
      <c r="LF439" s="361"/>
      <c r="LG439" s="361"/>
      <c r="LH439" s="361"/>
      <c r="LI439" s="361"/>
      <c r="LJ439" s="361"/>
      <c r="LK439" s="361"/>
      <c r="LL439" s="361"/>
      <c r="LM439" s="361"/>
      <c r="LN439" s="361"/>
      <c r="LO439" s="361"/>
      <c r="LP439" s="361"/>
      <c r="LQ439" s="354"/>
      <c r="LR439" s="354"/>
      <c r="LS439" s="354"/>
      <c r="LT439" s="354"/>
      <c r="LU439" s="354"/>
      <c r="LV439" s="354"/>
      <c r="LW439" s="51"/>
      <c r="LX439" s="354"/>
      <c r="LY439" s="354"/>
      <c r="LZ439" s="354"/>
      <c r="MA439" s="354"/>
      <c r="MB439" s="363"/>
      <c r="MC439" s="363"/>
      <c r="MD439" s="354"/>
      <c r="ME439" s="354"/>
      <c r="MF439" s="354"/>
      <c r="MG439" s="354"/>
      <c r="MH439" s="354"/>
      <c r="MI439" s="354"/>
      <c r="MJ439" s="354"/>
      <c r="MK439" s="354"/>
      <c r="ML439" s="354"/>
      <c r="MM439" s="354"/>
      <c r="MN439" s="354"/>
      <c r="MO439" s="354"/>
      <c r="MP439" s="354"/>
      <c r="MQ439" s="354"/>
      <c r="MR439" s="354"/>
      <c r="MS439" s="51"/>
      <c r="MT439" s="364">
        <f t="shared" si="256"/>
        <v>0</v>
      </c>
      <c r="MU439" s="365">
        <f t="shared" si="257"/>
        <v>0</v>
      </c>
      <c r="MV439" s="366">
        <f t="shared" si="258"/>
        <v>0</v>
      </c>
      <c r="MW439" s="365">
        <v>0</v>
      </c>
      <c r="MX439" s="365">
        <v>1080</v>
      </c>
      <c r="MY439" s="54"/>
      <c r="MZ439" s="708"/>
      <c r="NA439" s="708">
        <v>1.84</v>
      </c>
      <c r="NB439" s="709">
        <f t="shared" si="259"/>
        <v>0</v>
      </c>
      <c r="NC439" s="710">
        <v>9</v>
      </c>
      <c r="ND439" s="710">
        <v>7</v>
      </c>
      <c r="NE439" s="738">
        <f t="shared" si="286"/>
        <v>0.432186891628813</v>
      </c>
      <c r="NF439" s="739"/>
      <c r="NG439" s="739"/>
      <c r="NH439" s="739">
        <v>7</v>
      </c>
      <c r="NI439" s="740">
        <f t="shared" si="260"/>
        <v>0</v>
      </c>
      <c r="NJ439" s="738">
        <f t="shared" si="287"/>
        <v>0.432186891628813</v>
      </c>
      <c r="NK439" s="741"/>
      <c r="NL439" s="742">
        <v>44562</v>
      </c>
      <c r="NM439" s="739">
        <f ca="1" t="shared" si="262"/>
        <v>17.1666666666667</v>
      </c>
      <c r="NN439" s="739">
        <f ca="1" t="shared" si="263"/>
        <v>515</v>
      </c>
      <c r="NO439" s="739">
        <v>0</v>
      </c>
      <c r="NP439" s="739">
        <f t="shared" si="264"/>
        <v>0</v>
      </c>
      <c r="NQ439" s="761" t="e">
        <f t="shared" si="265"/>
        <v>#DIV/0!</v>
      </c>
      <c r="NR439" s="739" t="e">
        <f ca="1" t="shared" si="266"/>
        <v>#DIV/0!</v>
      </c>
      <c r="NS439" s="739">
        <f t="shared" si="267"/>
        <v>0</v>
      </c>
      <c r="NT439" s="739"/>
      <c r="NU439" s="739">
        <f ca="1" t="shared" si="268"/>
        <v>0</v>
      </c>
      <c r="NV439" s="769">
        <f ca="1" t="shared" si="269"/>
        <v>0</v>
      </c>
      <c r="NW439" s="769" t="e">
        <f ca="1" t="shared" si="270"/>
        <v>#DIV/0!</v>
      </c>
      <c r="NX439" s="739"/>
      <c r="NY439" s="739"/>
      <c r="NZ439" s="739"/>
      <c r="OA439" s="739"/>
      <c r="OB439" s="739"/>
      <c r="OC439" s="739"/>
      <c r="OD439" s="739"/>
      <c r="OE439" s="743">
        <f t="shared" si="271"/>
        <v>0</v>
      </c>
      <c r="OF439" s="743">
        <f t="shared" si="272"/>
        <v>0</v>
      </c>
      <c r="OG439" s="743">
        <f t="shared" si="273"/>
        <v>0</v>
      </c>
      <c r="OH439" s="743">
        <f t="shared" si="274"/>
        <v>0</v>
      </c>
      <c r="OI439" s="743">
        <f t="shared" si="275"/>
        <v>0</v>
      </c>
      <c r="OJ439" s="739">
        <f t="shared" si="276"/>
        <v>0</v>
      </c>
      <c r="OK439" s="739">
        <f t="shared" si="277"/>
        <v>0</v>
      </c>
      <c r="OL439" s="739">
        <f t="shared" si="278"/>
        <v>0</v>
      </c>
      <c r="OM439" s="739">
        <f t="shared" si="279"/>
        <v>0</v>
      </c>
      <c r="ON439" s="739">
        <f t="shared" si="280"/>
        <v>0</v>
      </c>
      <c r="OO439" s="739">
        <f t="shared" si="281"/>
        <v>0</v>
      </c>
      <c r="OP439" s="739"/>
      <c r="OQ439" s="739">
        <f t="shared" si="282"/>
        <v>0</v>
      </c>
      <c r="OR439" s="739">
        <f t="shared" si="283"/>
        <v>0</v>
      </c>
      <c r="OS439" s="739">
        <f t="shared" si="284"/>
        <v>0</v>
      </c>
      <c r="OT439" s="739">
        <f t="shared" si="285"/>
        <v>0</v>
      </c>
      <c r="OU439" s="739"/>
      <c r="OV439" s="739"/>
      <c r="OW439" s="739"/>
      <c r="OX439" s="739"/>
      <c r="OY439" s="739"/>
      <c r="OZ439" s="739"/>
      <c r="PA439" s="739"/>
      <c r="PB439" s="739"/>
      <c r="PC439" s="739"/>
      <c r="PD439" s="739"/>
      <c r="PE439" s="739"/>
      <c r="PF439" s="739"/>
      <c r="PG439" s="739"/>
      <c r="PI439" s="28">
        <v>0</v>
      </c>
      <c r="PJ439" s="28">
        <v>0</v>
      </c>
      <c r="PK439" s="28">
        <v>0</v>
      </c>
      <c r="PL439" s="28">
        <v>0</v>
      </c>
      <c r="PM439" s="28">
        <v>0</v>
      </c>
      <c r="PN439" s="28">
        <v>0</v>
      </c>
      <c r="PO439" s="28">
        <v>0</v>
      </c>
      <c r="PP439" s="28">
        <v>0</v>
      </c>
      <c r="PQ439" s="28">
        <v>0</v>
      </c>
      <c r="PR439" s="28">
        <v>0</v>
      </c>
      <c r="PS439" s="28">
        <v>0</v>
      </c>
      <c r="PT439" s="28">
        <v>0</v>
      </c>
      <c r="PU439" s="28">
        <v>0</v>
      </c>
      <c r="PV439" s="28">
        <v>0</v>
      </c>
      <c r="PW439" s="28">
        <v>0</v>
      </c>
    </row>
    <row r="440" s="28" customFormat="1" customHeight="1" spans="1:439">
      <c r="A440" s="847" t="s">
        <v>2306</v>
      </c>
      <c r="B440" s="343"/>
      <c r="C440" s="95" t="s">
        <v>1747</v>
      </c>
      <c r="D440" s="95" t="s">
        <v>2286</v>
      </c>
      <c r="E440" s="411"/>
      <c r="F440" s="290" t="s">
        <v>2401</v>
      </c>
      <c r="G440" s="112" t="s">
        <v>1017</v>
      </c>
      <c r="H440" s="113" t="s">
        <v>2402</v>
      </c>
      <c r="I440" s="99">
        <f t="shared" si="255"/>
        <v>0</v>
      </c>
      <c r="J440" s="100">
        <v>25</v>
      </c>
      <c r="K440" s="454">
        <v>0</v>
      </c>
      <c r="L440" s="150">
        <f t="shared" si="251"/>
        <v>25</v>
      </c>
      <c r="M440" s="151">
        <f t="shared" si="252"/>
        <v>25</v>
      </c>
      <c r="N440" s="455"/>
      <c r="O440" s="35">
        <v>25</v>
      </c>
      <c r="P440" s="36"/>
      <c r="Q440" s="33">
        <f t="shared" si="253"/>
        <v>0</v>
      </c>
      <c r="R440" s="34">
        <f t="shared" si="254"/>
        <v>0</v>
      </c>
      <c r="S440" s="346"/>
      <c r="T440" s="346"/>
      <c r="U440" s="346"/>
      <c r="V440" s="346"/>
      <c r="W440" s="346"/>
      <c r="X440" s="347"/>
      <c r="Y440" s="348"/>
      <c r="Z440" s="348"/>
      <c r="AA440" s="348"/>
      <c r="AB440" s="348"/>
      <c r="AC440" s="348"/>
      <c r="AD440" s="348"/>
      <c r="AE440" s="348"/>
      <c r="AF440" s="346"/>
      <c r="AG440" s="346"/>
      <c r="AH440" s="346"/>
      <c r="AI440" s="346"/>
      <c r="AJ440" s="346"/>
      <c r="AK440" s="346"/>
      <c r="AL440" s="346"/>
      <c r="AM440" s="346"/>
      <c r="AN440" s="346"/>
      <c r="AO440" s="346"/>
      <c r="AP440" s="346"/>
      <c r="AQ440" s="346"/>
      <c r="AR440" s="346"/>
      <c r="AS440" s="346"/>
      <c r="AT440" s="346"/>
      <c r="AU440" s="346"/>
      <c r="AV440" s="346"/>
      <c r="AW440" s="346"/>
      <c r="AX440" s="346"/>
      <c r="AY440" s="349"/>
      <c r="AZ440" s="48"/>
      <c r="BA440" s="48"/>
      <c r="BB440" s="48"/>
      <c r="BC440" s="48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354"/>
      <c r="BT440" s="354"/>
      <c r="BU440" s="354"/>
      <c r="BV440" s="354"/>
      <c r="BW440" s="354"/>
      <c r="BX440" s="354"/>
      <c r="BY440" s="354"/>
      <c r="BZ440" s="354"/>
      <c r="CA440" s="354"/>
      <c r="CB440" s="354"/>
      <c r="CC440" s="354"/>
      <c r="CD440" s="354"/>
      <c r="CE440" s="354"/>
      <c r="CF440" s="354"/>
      <c r="CG440" s="354"/>
      <c r="CH440" s="354"/>
      <c r="CI440" s="354"/>
      <c r="CJ440" s="354"/>
      <c r="CK440" s="354"/>
      <c r="CL440" s="354"/>
      <c r="CM440" s="354"/>
      <c r="CN440" s="354"/>
      <c r="CO440" s="354"/>
      <c r="CP440" s="358"/>
      <c r="CQ440" s="48"/>
      <c r="CR440" s="354"/>
      <c r="CS440" s="354"/>
      <c r="CT440" s="355"/>
      <c r="CU440" s="354"/>
      <c r="CV440" s="354"/>
      <c r="CW440" s="354"/>
      <c r="CX440" s="354"/>
      <c r="CY440" s="354"/>
      <c r="CZ440" s="354"/>
      <c r="DA440" s="356"/>
      <c r="DB440" s="354"/>
      <c r="DC440" s="354"/>
      <c r="DD440" s="354"/>
      <c r="DE440" s="354"/>
      <c r="DF440" s="354"/>
      <c r="DG440" s="354"/>
      <c r="DH440" s="354"/>
      <c r="DI440" s="354"/>
      <c r="DJ440" s="354"/>
      <c r="DK440" s="354"/>
      <c r="DL440" s="354"/>
      <c r="DM440" s="354"/>
      <c r="DN440" s="354"/>
      <c r="DO440" s="354"/>
      <c r="DP440" s="354"/>
      <c r="DQ440" s="354"/>
      <c r="DR440" s="354"/>
      <c r="DS440" s="354"/>
      <c r="DT440" s="354"/>
      <c r="DU440" s="354"/>
      <c r="DV440" s="354"/>
      <c r="DW440" s="354"/>
      <c r="DX440" s="354"/>
      <c r="DY440" s="354"/>
      <c r="DZ440" s="357"/>
      <c r="EA440" s="356"/>
      <c r="EB440" s="356"/>
      <c r="EC440" s="356"/>
      <c r="ED440" s="356"/>
      <c r="EE440" s="358"/>
      <c r="EF440" s="48"/>
      <c r="EG440" s="46"/>
      <c r="EH440" s="46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8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354"/>
      <c r="FR440" s="354"/>
      <c r="FS440" s="354"/>
      <c r="FT440" s="354"/>
      <c r="FU440" s="354"/>
      <c r="FV440" s="354"/>
      <c r="FW440" s="354"/>
      <c r="FX440" s="354"/>
      <c r="FY440" s="354"/>
      <c r="FZ440" s="354"/>
      <c r="GA440" s="354"/>
      <c r="GB440" s="354"/>
      <c r="GC440" s="354"/>
      <c r="GD440" s="354"/>
      <c r="GE440" s="354"/>
      <c r="GF440" s="354"/>
      <c r="GG440" s="354"/>
      <c r="GH440" s="354"/>
      <c r="GI440" s="354"/>
      <c r="GJ440" s="354"/>
      <c r="GK440" s="354"/>
      <c r="GL440" s="354"/>
      <c r="GM440" s="354"/>
      <c r="GN440" s="354"/>
      <c r="GO440" s="354"/>
      <c r="GP440" s="354"/>
      <c r="GQ440" s="354"/>
      <c r="GR440" s="354"/>
      <c r="GS440" s="354"/>
      <c r="GT440" s="354"/>
      <c r="GU440" s="354"/>
      <c r="GV440" s="354"/>
      <c r="GW440" s="354"/>
      <c r="GX440" s="354"/>
      <c r="GY440" s="354"/>
      <c r="GZ440" s="354"/>
      <c r="HA440" s="354"/>
      <c r="HB440" s="354"/>
      <c r="HC440" s="354"/>
      <c r="HD440" s="354"/>
      <c r="HE440" s="354"/>
      <c r="HF440" s="354"/>
      <c r="HG440" s="354"/>
      <c r="HH440" s="354"/>
      <c r="HI440" s="354"/>
      <c r="HJ440" s="354"/>
      <c r="HK440" s="354"/>
      <c r="HL440" s="354"/>
      <c r="HM440" s="354"/>
      <c r="HN440" s="354"/>
      <c r="HO440" s="354"/>
      <c r="HP440" s="354"/>
      <c r="HQ440" s="354"/>
      <c r="HR440" s="354"/>
      <c r="HS440" s="354"/>
      <c r="HT440" s="354"/>
      <c r="HU440" s="354"/>
      <c r="HV440" s="354"/>
      <c r="HW440" s="354"/>
      <c r="HX440" s="354"/>
      <c r="HY440" s="354"/>
      <c r="HZ440" s="354"/>
      <c r="IA440" s="354"/>
      <c r="IB440" s="354"/>
      <c r="IC440" s="354"/>
      <c r="ID440" s="354"/>
      <c r="IE440" s="354"/>
      <c r="IF440" s="354"/>
      <c r="IG440" s="354"/>
      <c r="IH440" s="354"/>
      <c r="II440" s="354"/>
      <c r="IJ440" s="354"/>
      <c r="IK440" s="354"/>
      <c r="IL440" s="354"/>
      <c r="IM440" s="354"/>
      <c r="IN440" s="354"/>
      <c r="IO440" s="354"/>
      <c r="IP440" s="354"/>
      <c r="IQ440" s="354"/>
      <c r="IR440" s="50"/>
      <c r="IS440" s="47"/>
      <c r="IT440" s="47"/>
      <c r="IU440" s="47"/>
      <c r="IV440" s="47"/>
      <c r="IW440" s="47"/>
      <c r="IX440" s="47"/>
      <c r="IY440" s="47"/>
      <c r="IZ440" s="47"/>
      <c r="JA440" s="47"/>
      <c r="JB440" s="47"/>
      <c r="JC440" s="47"/>
      <c r="JD440" s="47"/>
      <c r="JE440" s="47"/>
      <c r="JF440" s="47"/>
      <c r="JG440" s="47"/>
      <c r="JH440" s="47"/>
      <c r="JI440" s="47"/>
      <c r="JJ440" s="47"/>
      <c r="JK440" s="47"/>
      <c r="JL440" s="354"/>
      <c r="JM440" s="354"/>
      <c r="JN440" s="354"/>
      <c r="JO440" s="354"/>
      <c r="JP440" s="354"/>
      <c r="JQ440" s="354"/>
      <c r="JR440" s="354"/>
      <c r="JS440" s="354"/>
      <c r="JT440" s="354"/>
      <c r="JU440" s="354"/>
      <c r="JV440" s="354"/>
      <c r="JW440" s="354"/>
      <c r="JX440" s="354"/>
      <c r="JY440" s="354"/>
      <c r="JZ440" s="354"/>
      <c r="KA440" s="354"/>
      <c r="KB440" s="354"/>
      <c r="KC440" s="354"/>
      <c r="KD440" s="354"/>
      <c r="KE440" s="354"/>
      <c r="KF440" s="354"/>
      <c r="KG440" s="354"/>
      <c r="KH440" s="354"/>
      <c r="KI440" s="354"/>
      <c r="KJ440" s="354"/>
      <c r="KK440" s="354"/>
      <c r="KL440" s="354"/>
      <c r="KM440" s="354"/>
      <c r="KN440" s="354"/>
      <c r="KO440" s="354"/>
      <c r="KP440" s="354"/>
      <c r="KQ440" s="354"/>
      <c r="KR440" s="354"/>
      <c r="KS440" s="354"/>
      <c r="KT440" s="354"/>
      <c r="KU440" s="354"/>
      <c r="KV440" s="51"/>
      <c r="KW440" s="47"/>
      <c r="KX440" s="47"/>
      <c r="KY440" s="47"/>
      <c r="KZ440" s="47"/>
      <c r="LA440" s="47"/>
      <c r="LB440" s="47"/>
      <c r="LC440" s="47"/>
      <c r="LD440" s="361"/>
      <c r="LE440" s="361"/>
      <c r="LF440" s="361"/>
      <c r="LG440" s="361"/>
      <c r="LH440" s="361"/>
      <c r="LI440" s="361"/>
      <c r="LJ440" s="361"/>
      <c r="LK440" s="361"/>
      <c r="LL440" s="361"/>
      <c r="LM440" s="361"/>
      <c r="LN440" s="361"/>
      <c r="LO440" s="361"/>
      <c r="LP440" s="361"/>
      <c r="LQ440" s="354"/>
      <c r="LR440" s="354"/>
      <c r="LS440" s="354"/>
      <c r="LT440" s="354"/>
      <c r="LU440" s="354"/>
      <c r="LV440" s="354"/>
      <c r="LW440" s="51"/>
      <c r="LX440" s="354"/>
      <c r="LY440" s="354"/>
      <c r="LZ440" s="354"/>
      <c r="MA440" s="354"/>
      <c r="MB440" s="363"/>
      <c r="MC440" s="363"/>
      <c r="MD440" s="354"/>
      <c r="ME440" s="354"/>
      <c r="MF440" s="354"/>
      <c r="MG440" s="354"/>
      <c r="MH440" s="354"/>
      <c r="MI440" s="354"/>
      <c r="MJ440" s="354"/>
      <c r="MK440" s="354"/>
      <c r="ML440" s="354"/>
      <c r="MM440" s="354"/>
      <c r="MN440" s="354"/>
      <c r="MO440" s="354"/>
      <c r="MP440" s="354"/>
      <c r="MQ440" s="354"/>
      <c r="MR440" s="354"/>
      <c r="MS440" s="51"/>
      <c r="MT440" s="364">
        <f t="shared" si="256"/>
        <v>0</v>
      </c>
      <c r="MU440" s="365">
        <f t="shared" si="257"/>
        <v>0</v>
      </c>
      <c r="MV440" s="366">
        <f t="shared" si="258"/>
        <v>0</v>
      </c>
      <c r="MW440" s="365">
        <v>0</v>
      </c>
      <c r="MX440" s="365">
        <v>2075</v>
      </c>
      <c r="MY440" s="54"/>
      <c r="MZ440" s="708"/>
      <c r="NA440" s="708">
        <v>2.09</v>
      </c>
      <c r="NB440" s="709">
        <f t="shared" si="259"/>
        <v>0</v>
      </c>
      <c r="NC440" s="710"/>
      <c r="ND440" s="710">
        <v>9.79</v>
      </c>
      <c r="NE440" s="738">
        <f t="shared" si="286"/>
        <v>0.300864100549882</v>
      </c>
      <c r="NF440" s="739"/>
      <c r="NG440" s="739"/>
      <c r="NH440" s="739">
        <v>11.66</v>
      </c>
      <c r="NI440" s="740">
        <f t="shared" si="260"/>
        <v>244.75</v>
      </c>
      <c r="NJ440" s="738">
        <f t="shared" si="287"/>
        <v>0.167321288295365</v>
      </c>
      <c r="NK440" s="741"/>
      <c r="NL440" s="742">
        <v>44562</v>
      </c>
      <c r="NM440" s="739">
        <f ca="1" t="shared" si="262"/>
        <v>17.1666666666667</v>
      </c>
      <c r="NN440" s="739">
        <f ca="1" t="shared" si="263"/>
        <v>515</v>
      </c>
      <c r="NO440" s="739">
        <v>25</v>
      </c>
      <c r="NP440" s="739">
        <f t="shared" si="264"/>
        <v>0</v>
      </c>
      <c r="NQ440" s="761">
        <f t="shared" si="265"/>
        <v>0</v>
      </c>
      <c r="NR440" s="739">
        <f ca="1" t="shared" si="266"/>
        <v>0</v>
      </c>
      <c r="NS440" s="739">
        <f t="shared" si="267"/>
        <v>25</v>
      </c>
      <c r="NT440" s="739"/>
      <c r="NU440" s="739">
        <f ca="1" t="shared" si="268"/>
        <v>0</v>
      </c>
      <c r="NV440" s="769">
        <f ca="1" t="shared" si="269"/>
        <v>0</v>
      </c>
      <c r="NW440" s="769" t="e">
        <f ca="1" t="shared" si="270"/>
        <v>#DIV/0!</v>
      </c>
      <c r="NX440" s="739"/>
      <c r="NY440" s="739"/>
      <c r="NZ440" s="739"/>
      <c r="OA440" s="739"/>
      <c r="OB440" s="739"/>
      <c r="OC440" s="739"/>
      <c r="OD440" s="739"/>
      <c r="OE440" s="743">
        <f t="shared" si="271"/>
        <v>0</v>
      </c>
      <c r="OF440" s="743">
        <f t="shared" si="272"/>
        <v>0</v>
      </c>
      <c r="OG440" s="743">
        <f t="shared" si="273"/>
        <v>0</v>
      </c>
      <c r="OH440" s="743">
        <f t="shared" si="274"/>
        <v>0</v>
      </c>
      <c r="OI440" s="743">
        <f t="shared" si="275"/>
        <v>0</v>
      </c>
      <c r="OJ440" s="739">
        <f t="shared" si="276"/>
        <v>0</v>
      </c>
      <c r="OK440" s="739">
        <f t="shared" si="277"/>
        <v>0</v>
      </c>
      <c r="OL440" s="739">
        <f t="shared" si="278"/>
        <v>0</v>
      </c>
      <c r="OM440" s="739">
        <f t="shared" si="279"/>
        <v>0</v>
      </c>
      <c r="ON440" s="739">
        <f t="shared" si="280"/>
        <v>0</v>
      </c>
      <c r="OO440" s="739">
        <f t="shared" si="281"/>
        <v>0</v>
      </c>
      <c r="OP440" s="739"/>
      <c r="OQ440" s="739">
        <f t="shared" si="282"/>
        <v>0</v>
      </c>
      <c r="OR440" s="739">
        <f t="shared" si="283"/>
        <v>0</v>
      </c>
      <c r="OS440" s="739">
        <f t="shared" si="284"/>
        <v>0</v>
      </c>
      <c r="OT440" s="739">
        <f t="shared" si="285"/>
        <v>0</v>
      </c>
      <c r="OU440" s="739"/>
      <c r="OV440" s="739"/>
      <c r="OW440" s="739"/>
      <c r="OX440" s="739"/>
      <c r="OY440" s="739"/>
      <c r="OZ440" s="739"/>
      <c r="PA440" s="739"/>
      <c r="PB440" s="739"/>
      <c r="PC440" s="739"/>
      <c r="PD440" s="739"/>
      <c r="PE440" s="739"/>
      <c r="PF440" s="739"/>
      <c r="PG440" s="739"/>
      <c r="PI440" s="28">
        <v>0</v>
      </c>
      <c r="PJ440" s="28">
        <v>0</v>
      </c>
      <c r="PK440" s="28">
        <v>0</v>
      </c>
      <c r="PL440" s="28">
        <v>0</v>
      </c>
      <c r="PM440" s="28">
        <v>0</v>
      </c>
      <c r="PN440" s="28">
        <v>0</v>
      </c>
      <c r="PO440" s="28">
        <v>0</v>
      </c>
      <c r="PP440" s="28">
        <v>0</v>
      </c>
      <c r="PQ440" s="28">
        <v>0</v>
      </c>
      <c r="PR440" s="28">
        <v>0</v>
      </c>
      <c r="PS440" s="28">
        <v>0</v>
      </c>
      <c r="PT440" s="28">
        <v>0</v>
      </c>
      <c r="PU440" s="28">
        <v>0</v>
      </c>
      <c r="PV440" s="28">
        <v>0</v>
      </c>
      <c r="PW440" s="28">
        <v>0</v>
      </c>
    </row>
    <row r="441" s="28" customFormat="1" customHeight="1" spans="1:439">
      <c r="A441" s="847" t="s">
        <v>2306</v>
      </c>
      <c r="B441" s="343"/>
      <c r="C441" s="95" t="s">
        <v>1747</v>
      </c>
      <c r="D441" s="95" t="s">
        <v>2286</v>
      </c>
      <c r="E441" s="411"/>
      <c r="F441" s="290" t="s">
        <v>2403</v>
      </c>
      <c r="G441" s="112" t="s">
        <v>1019</v>
      </c>
      <c r="H441" s="113" t="s">
        <v>2404</v>
      </c>
      <c r="I441" s="99">
        <f t="shared" si="255"/>
        <v>0</v>
      </c>
      <c r="J441" s="100">
        <v>36</v>
      </c>
      <c r="K441" s="454">
        <v>0</v>
      </c>
      <c r="L441" s="150">
        <f t="shared" si="251"/>
        <v>36</v>
      </c>
      <c r="M441" s="151">
        <f t="shared" si="252"/>
        <v>36</v>
      </c>
      <c r="N441" s="455"/>
      <c r="O441" s="35">
        <v>36</v>
      </c>
      <c r="P441" s="36"/>
      <c r="Q441" s="33">
        <f t="shared" si="253"/>
        <v>0</v>
      </c>
      <c r="R441" s="34">
        <f t="shared" si="254"/>
        <v>0</v>
      </c>
      <c r="S441" s="346"/>
      <c r="T441" s="346"/>
      <c r="U441" s="346"/>
      <c r="V441" s="346"/>
      <c r="W441" s="346"/>
      <c r="X441" s="347"/>
      <c r="Y441" s="348"/>
      <c r="Z441" s="348"/>
      <c r="AA441" s="348"/>
      <c r="AB441" s="348"/>
      <c r="AC441" s="348"/>
      <c r="AD441" s="348"/>
      <c r="AE441" s="348"/>
      <c r="AF441" s="346"/>
      <c r="AG441" s="346"/>
      <c r="AH441" s="346"/>
      <c r="AI441" s="346"/>
      <c r="AJ441" s="346"/>
      <c r="AK441" s="346"/>
      <c r="AL441" s="346"/>
      <c r="AM441" s="346"/>
      <c r="AN441" s="346"/>
      <c r="AO441" s="346"/>
      <c r="AP441" s="346"/>
      <c r="AQ441" s="346"/>
      <c r="AR441" s="346"/>
      <c r="AS441" s="346"/>
      <c r="AT441" s="346"/>
      <c r="AU441" s="346"/>
      <c r="AV441" s="346"/>
      <c r="AW441" s="346"/>
      <c r="AX441" s="346"/>
      <c r="AY441" s="349"/>
      <c r="AZ441" s="48"/>
      <c r="BA441" s="48"/>
      <c r="BB441" s="48"/>
      <c r="BC441" s="48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354"/>
      <c r="BT441" s="354"/>
      <c r="BU441" s="354"/>
      <c r="BV441" s="354"/>
      <c r="BW441" s="354"/>
      <c r="BX441" s="354"/>
      <c r="BY441" s="354"/>
      <c r="BZ441" s="354"/>
      <c r="CA441" s="354"/>
      <c r="CB441" s="354"/>
      <c r="CC441" s="354"/>
      <c r="CD441" s="354"/>
      <c r="CE441" s="354"/>
      <c r="CF441" s="354"/>
      <c r="CG441" s="354"/>
      <c r="CH441" s="354"/>
      <c r="CI441" s="354"/>
      <c r="CJ441" s="354"/>
      <c r="CK441" s="354"/>
      <c r="CL441" s="354"/>
      <c r="CM441" s="354"/>
      <c r="CN441" s="354"/>
      <c r="CO441" s="354"/>
      <c r="CP441" s="358"/>
      <c r="CQ441" s="48"/>
      <c r="CR441" s="354"/>
      <c r="CS441" s="354"/>
      <c r="CT441" s="355"/>
      <c r="CU441" s="354"/>
      <c r="CV441" s="354"/>
      <c r="CW441" s="354"/>
      <c r="CX441" s="354"/>
      <c r="CY441" s="354"/>
      <c r="CZ441" s="354"/>
      <c r="DA441" s="356"/>
      <c r="DB441" s="354"/>
      <c r="DC441" s="354"/>
      <c r="DD441" s="354"/>
      <c r="DE441" s="354"/>
      <c r="DF441" s="354"/>
      <c r="DG441" s="354"/>
      <c r="DH441" s="354"/>
      <c r="DI441" s="354"/>
      <c r="DJ441" s="354"/>
      <c r="DK441" s="354"/>
      <c r="DL441" s="354"/>
      <c r="DM441" s="354"/>
      <c r="DN441" s="354"/>
      <c r="DO441" s="354"/>
      <c r="DP441" s="354"/>
      <c r="DQ441" s="354"/>
      <c r="DR441" s="354"/>
      <c r="DS441" s="354"/>
      <c r="DT441" s="354"/>
      <c r="DU441" s="354"/>
      <c r="DV441" s="354"/>
      <c r="DW441" s="354"/>
      <c r="DX441" s="354"/>
      <c r="DY441" s="354"/>
      <c r="DZ441" s="357"/>
      <c r="EA441" s="356"/>
      <c r="EB441" s="356"/>
      <c r="EC441" s="356"/>
      <c r="ED441" s="356"/>
      <c r="EE441" s="358"/>
      <c r="EF441" s="48"/>
      <c r="EG441" s="46"/>
      <c r="EH441" s="46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8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354"/>
      <c r="FR441" s="354"/>
      <c r="FS441" s="354"/>
      <c r="FT441" s="354"/>
      <c r="FU441" s="354"/>
      <c r="FV441" s="354"/>
      <c r="FW441" s="354"/>
      <c r="FX441" s="354"/>
      <c r="FY441" s="354"/>
      <c r="FZ441" s="354"/>
      <c r="GA441" s="354"/>
      <c r="GB441" s="354"/>
      <c r="GC441" s="354"/>
      <c r="GD441" s="354"/>
      <c r="GE441" s="354"/>
      <c r="GF441" s="354"/>
      <c r="GG441" s="354"/>
      <c r="GH441" s="354"/>
      <c r="GI441" s="354"/>
      <c r="GJ441" s="354"/>
      <c r="GK441" s="354"/>
      <c r="GL441" s="354"/>
      <c r="GM441" s="354"/>
      <c r="GN441" s="354"/>
      <c r="GO441" s="354"/>
      <c r="GP441" s="354"/>
      <c r="GQ441" s="354"/>
      <c r="GR441" s="354"/>
      <c r="GS441" s="354"/>
      <c r="GT441" s="354"/>
      <c r="GU441" s="354"/>
      <c r="GV441" s="354"/>
      <c r="GW441" s="354"/>
      <c r="GX441" s="354"/>
      <c r="GY441" s="354"/>
      <c r="GZ441" s="354"/>
      <c r="HA441" s="354"/>
      <c r="HB441" s="354"/>
      <c r="HC441" s="354"/>
      <c r="HD441" s="354"/>
      <c r="HE441" s="354"/>
      <c r="HF441" s="354"/>
      <c r="HG441" s="354"/>
      <c r="HH441" s="354"/>
      <c r="HI441" s="354"/>
      <c r="HJ441" s="354"/>
      <c r="HK441" s="354"/>
      <c r="HL441" s="354"/>
      <c r="HM441" s="354"/>
      <c r="HN441" s="354"/>
      <c r="HO441" s="354"/>
      <c r="HP441" s="354"/>
      <c r="HQ441" s="354"/>
      <c r="HR441" s="354"/>
      <c r="HS441" s="354"/>
      <c r="HT441" s="354"/>
      <c r="HU441" s="354"/>
      <c r="HV441" s="354"/>
      <c r="HW441" s="354"/>
      <c r="HX441" s="354"/>
      <c r="HY441" s="354"/>
      <c r="HZ441" s="354"/>
      <c r="IA441" s="354"/>
      <c r="IB441" s="354"/>
      <c r="IC441" s="354"/>
      <c r="ID441" s="354"/>
      <c r="IE441" s="354"/>
      <c r="IF441" s="354"/>
      <c r="IG441" s="354"/>
      <c r="IH441" s="354"/>
      <c r="II441" s="354"/>
      <c r="IJ441" s="354"/>
      <c r="IK441" s="354"/>
      <c r="IL441" s="354"/>
      <c r="IM441" s="354"/>
      <c r="IN441" s="354"/>
      <c r="IO441" s="354"/>
      <c r="IP441" s="354"/>
      <c r="IQ441" s="354"/>
      <c r="IR441" s="50"/>
      <c r="IS441" s="47"/>
      <c r="IT441" s="47"/>
      <c r="IU441" s="47"/>
      <c r="IV441" s="47"/>
      <c r="IW441" s="47"/>
      <c r="IX441" s="47"/>
      <c r="IY441" s="47"/>
      <c r="IZ441" s="47"/>
      <c r="JA441" s="47"/>
      <c r="JB441" s="47"/>
      <c r="JC441" s="47"/>
      <c r="JD441" s="47"/>
      <c r="JE441" s="47"/>
      <c r="JF441" s="47"/>
      <c r="JG441" s="47"/>
      <c r="JH441" s="47"/>
      <c r="JI441" s="47"/>
      <c r="JJ441" s="47"/>
      <c r="JK441" s="47"/>
      <c r="JL441" s="354"/>
      <c r="JM441" s="354"/>
      <c r="JN441" s="354"/>
      <c r="JO441" s="354"/>
      <c r="JP441" s="354"/>
      <c r="JQ441" s="354"/>
      <c r="JR441" s="354"/>
      <c r="JS441" s="354"/>
      <c r="JT441" s="354"/>
      <c r="JU441" s="354"/>
      <c r="JV441" s="354"/>
      <c r="JW441" s="354"/>
      <c r="JX441" s="354"/>
      <c r="JY441" s="354"/>
      <c r="JZ441" s="354"/>
      <c r="KA441" s="354"/>
      <c r="KB441" s="354"/>
      <c r="KC441" s="354"/>
      <c r="KD441" s="354"/>
      <c r="KE441" s="354"/>
      <c r="KF441" s="354"/>
      <c r="KG441" s="354"/>
      <c r="KH441" s="354"/>
      <c r="KI441" s="354"/>
      <c r="KJ441" s="354"/>
      <c r="KK441" s="354"/>
      <c r="KL441" s="354"/>
      <c r="KM441" s="354"/>
      <c r="KN441" s="354"/>
      <c r="KO441" s="354"/>
      <c r="KP441" s="354"/>
      <c r="KQ441" s="354"/>
      <c r="KR441" s="354"/>
      <c r="KS441" s="354"/>
      <c r="KT441" s="354"/>
      <c r="KU441" s="354"/>
      <c r="KV441" s="51"/>
      <c r="KW441" s="47"/>
      <c r="KX441" s="47"/>
      <c r="KY441" s="47"/>
      <c r="KZ441" s="47"/>
      <c r="LA441" s="47"/>
      <c r="LB441" s="47"/>
      <c r="LC441" s="47"/>
      <c r="LD441" s="361"/>
      <c r="LE441" s="361"/>
      <c r="LF441" s="361"/>
      <c r="LG441" s="361"/>
      <c r="LH441" s="361"/>
      <c r="LI441" s="361"/>
      <c r="LJ441" s="361"/>
      <c r="LK441" s="361"/>
      <c r="LL441" s="361"/>
      <c r="LM441" s="361"/>
      <c r="LN441" s="361"/>
      <c r="LO441" s="361"/>
      <c r="LP441" s="361"/>
      <c r="LQ441" s="354"/>
      <c r="LR441" s="354"/>
      <c r="LS441" s="354"/>
      <c r="LT441" s="354"/>
      <c r="LU441" s="354"/>
      <c r="LV441" s="354"/>
      <c r="LW441" s="51"/>
      <c r="LX441" s="354"/>
      <c r="LY441" s="354"/>
      <c r="LZ441" s="354"/>
      <c r="MA441" s="354"/>
      <c r="MB441" s="363"/>
      <c r="MC441" s="363"/>
      <c r="MD441" s="354"/>
      <c r="ME441" s="354"/>
      <c r="MF441" s="354"/>
      <c r="MG441" s="354"/>
      <c r="MH441" s="354"/>
      <c r="MI441" s="354"/>
      <c r="MJ441" s="354"/>
      <c r="MK441" s="354"/>
      <c r="ML441" s="354"/>
      <c r="MM441" s="354"/>
      <c r="MN441" s="354"/>
      <c r="MO441" s="354"/>
      <c r="MP441" s="354"/>
      <c r="MQ441" s="354"/>
      <c r="MR441" s="354"/>
      <c r="MS441" s="51"/>
      <c r="MT441" s="364">
        <f t="shared" si="256"/>
        <v>0</v>
      </c>
      <c r="MU441" s="365">
        <f t="shared" si="257"/>
        <v>0</v>
      </c>
      <c r="MV441" s="366">
        <f t="shared" si="258"/>
        <v>0</v>
      </c>
      <c r="MW441" s="365">
        <v>0</v>
      </c>
      <c r="MX441" s="365">
        <v>468</v>
      </c>
      <c r="MY441" s="54"/>
      <c r="MZ441" s="708"/>
      <c r="NA441" s="708">
        <v>2.09</v>
      </c>
      <c r="NB441" s="709">
        <f t="shared" si="259"/>
        <v>0</v>
      </c>
      <c r="NC441" s="710"/>
      <c r="ND441" s="710">
        <v>9.79</v>
      </c>
      <c r="NE441" s="738">
        <f t="shared" si="286"/>
        <v>0.300864100549882</v>
      </c>
      <c r="NF441" s="739"/>
      <c r="NG441" s="739"/>
      <c r="NH441" s="739">
        <v>11.66</v>
      </c>
      <c r="NI441" s="740">
        <f t="shared" si="260"/>
        <v>352.44</v>
      </c>
      <c r="NJ441" s="738">
        <f t="shared" si="287"/>
        <v>0.167321288295365</v>
      </c>
      <c r="NK441" s="741"/>
      <c r="NL441" s="742">
        <v>44562</v>
      </c>
      <c r="NM441" s="739">
        <f ca="1" t="shared" si="262"/>
        <v>17.1666666666667</v>
      </c>
      <c r="NN441" s="739">
        <f ca="1" t="shared" si="263"/>
        <v>515</v>
      </c>
      <c r="NO441" s="739">
        <v>36</v>
      </c>
      <c r="NP441" s="739">
        <f t="shared" si="264"/>
        <v>0</v>
      </c>
      <c r="NQ441" s="761">
        <f t="shared" si="265"/>
        <v>0</v>
      </c>
      <c r="NR441" s="739">
        <f ca="1" t="shared" si="266"/>
        <v>0</v>
      </c>
      <c r="NS441" s="739">
        <f t="shared" si="267"/>
        <v>36</v>
      </c>
      <c r="NT441" s="739"/>
      <c r="NU441" s="739">
        <f ca="1" t="shared" si="268"/>
        <v>0</v>
      </c>
      <c r="NV441" s="769">
        <f ca="1" t="shared" si="269"/>
        <v>0</v>
      </c>
      <c r="NW441" s="769" t="e">
        <f ca="1" t="shared" si="270"/>
        <v>#DIV/0!</v>
      </c>
      <c r="NX441" s="739"/>
      <c r="NY441" s="739"/>
      <c r="NZ441" s="739"/>
      <c r="OA441" s="739"/>
      <c r="OB441" s="739"/>
      <c r="OC441" s="739"/>
      <c r="OD441" s="739"/>
      <c r="OE441" s="743">
        <f t="shared" si="271"/>
        <v>0</v>
      </c>
      <c r="OF441" s="743">
        <f t="shared" si="272"/>
        <v>0</v>
      </c>
      <c r="OG441" s="743">
        <f t="shared" si="273"/>
        <v>0</v>
      </c>
      <c r="OH441" s="743">
        <f t="shared" si="274"/>
        <v>0</v>
      </c>
      <c r="OI441" s="743">
        <f t="shared" si="275"/>
        <v>0</v>
      </c>
      <c r="OJ441" s="739">
        <f t="shared" si="276"/>
        <v>0</v>
      </c>
      <c r="OK441" s="739">
        <f t="shared" si="277"/>
        <v>0</v>
      </c>
      <c r="OL441" s="739">
        <f t="shared" si="278"/>
        <v>0</v>
      </c>
      <c r="OM441" s="739">
        <f t="shared" si="279"/>
        <v>0</v>
      </c>
      <c r="ON441" s="739">
        <f t="shared" si="280"/>
        <v>0</v>
      </c>
      <c r="OO441" s="739">
        <f t="shared" si="281"/>
        <v>0</v>
      </c>
      <c r="OP441" s="739"/>
      <c r="OQ441" s="739">
        <f t="shared" si="282"/>
        <v>0</v>
      </c>
      <c r="OR441" s="739">
        <f t="shared" si="283"/>
        <v>0</v>
      </c>
      <c r="OS441" s="739">
        <f t="shared" si="284"/>
        <v>0</v>
      </c>
      <c r="OT441" s="739">
        <f t="shared" si="285"/>
        <v>0</v>
      </c>
      <c r="OU441" s="739"/>
      <c r="OV441" s="739"/>
      <c r="OW441" s="739"/>
      <c r="OX441" s="739"/>
      <c r="OY441" s="739"/>
      <c r="OZ441" s="739"/>
      <c r="PA441" s="739"/>
      <c r="PB441" s="739"/>
      <c r="PC441" s="739"/>
      <c r="PD441" s="739"/>
      <c r="PE441" s="739"/>
      <c r="PF441" s="739"/>
      <c r="PG441" s="739"/>
      <c r="PI441" s="28">
        <v>0</v>
      </c>
      <c r="PJ441" s="28">
        <v>0</v>
      </c>
      <c r="PK441" s="28">
        <v>0</v>
      </c>
      <c r="PL441" s="28">
        <v>0</v>
      </c>
      <c r="PM441" s="28">
        <v>0</v>
      </c>
      <c r="PN441" s="28">
        <v>0</v>
      </c>
      <c r="PO441" s="28">
        <v>0</v>
      </c>
      <c r="PP441" s="28">
        <v>0</v>
      </c>
      <c r="PQ441" s="28">
        <v>0</v>
      </c>
      <c r="PR441" s="28">
        <v>0</v>
      </c>
      <c r="PS441" s="28">
        <v>0</v>
      </c>
      <c r="PT441" s="28">
        <v>0</v>
      </c>
      <c r="PU441" s="28">
        <v>0</v>
      </c>
      <c r="PV441" s="28">
        <v>0</v>
      </c>
      <c r="PW441" s="28">
        <v>0</v>
      </c>
    </row>
    <row r="442" s="28" customFormat="1" customHeight="1" spans="1:439">
      <c r="A442" s="847" t="s">
        <v>2306</v>
      </c>
      <c r="B442" s="343"/>
      <c r="C442" s="95" t="s">
        <v>1747</v>
      </c>
      <c r="D442" s="95" t="s">
        <v>2286</v>
      </c>
      <c r="E442" s="411"/>
      <c r="F442" s="290" t="s">
        <v>2405</v>
      </c>
      <c r="G442" s="112" t="s">
        <v>1021</v>
      </c>
      <c r="H442" s="113" t="s">
        <v>2406</v>
      </c>
      <c r="I442" s="99">
        <f t="shared" si="255"/>
        <v>0</v>
      </c>
      <c r="J442" s="100">
        <v>80</v>
      </c>
      <c r="K442" s="454">
        <v>0</v>
      </c>
      <c r="L442" s="150">
        <f t="shared" si="251"/>
        <v>80</v>
      </c>
      <c r="M442" s="151">
        <f t="shared" si="252"/>
        <v>80</v>
      </c>
      <c r="N442" s="455"/>
      <c r="O442" s="37">
        <v>80</v>
      </c>
      <c r="P442" s="36"/>
      <c r="Q442" s="33">
        <f t="shared" si="253"/>
        <v>0</v>
      </c>
      <c r="R442" s="34">
        <f t="shared" si="254"/>
        <v>0</v>
      </c>
      <c r="S442" s="346"/>
      <c r="T442" s="346"/>
      <c r="U442" s="346"/>
      <c r="V442" s="346"/>
      <c r="W442" s="346"/>
      <c r="X442" s="347"/>
      <c r="Y442" s="348"/>
      <c r="Z442" s="348"/>
      <c r="AA442" s="348"/>
      <c r="AB442" s="348"/>
      <c r="AC442" s="348"/>
      <c r="AD442" s="348"/>
      <c r="AE442" s="348"/>
      <c r="AF442" s="346"/>
      <c r="AG442" s="346"/>
      <c r="AH442" s="346"/>
      <c r="AI442" s="346"/>
      <c r="AJ442" s="346"/>
      <c r="AK442" s="346"/>
      <c r="AL442" s="346"/>
      <c r="AM442" s="346"/>
      <c r="AN442" s="346"/>
      <c r="AO442" s="346"/>
      <c r="AP442" s="346"/>
      <c r="AQ442" s="346"/>
      <c r="AR442" s="346"/>
      <c r="AS442" s="346"/>
      <c r="AT442" s="346"/>
      <c r="AU442" s="346"/>
      <c r="AV442" s="346"/>
      <c r="AW442" s="346"/>
      <c r="AX442" s="346"/>
      <c r="AY442" s="349"/>
      <c r="AZ442" s="48"/>
      <c r="BA442" s="48"/>
      <c r="BB442" s="48"/>
      <c r="BC442" s="48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354"/>
      <c r="BT442" s="354"/>
      <c r="BU442" s="354"/>
      <c r="BV442" s="354"/>
      <c r="BW442" s="354"/>
      <c r="BX442" s="354"/>
      <c r="BY442" s="354"/>
      <c r="BZ442" s="354"/>
      <c r="CA442" s="354"/>
      <c r="CB442" s="354"/>
      <c r="CC442" s="354"/>
      <c r="CD442" s="354"/>
      <c r="CE442" s="354"/>
      <c r="CF442" s="354"/>
      <c r="CG442" s="354"/>
      <c r="CH442" s="354"/>
      <c r="CI442" s="354"/>
      <c r="CJ442" s="354"/>
      <c r="CK442" s="354"/>
      <c r="CL442" s="354"/>
      <c r="CM442" s="354"/>
      <c r="CN442" s="354"/>
      <c r="CO442" s="354"/>
      <c r="CP442" s="358"/>
      <c r="CQ442" s="48"/>
      <c r="CR442" s="354"/>
      <c r="CS442" s="354"/>
      <c r="CT442" s="355"/>
      <c r="CU442" s="354"/>
      <c r="CV442" s="354"/>
      <c r="CW442" s="354"/>
      <c r="CX442" s="354"/>
      <c r="CY442" s="354"/>
      <c r="CZ442" s="354"/>
      <c r="DA442" s="356"/>
      <c r="DB442" s="354"/>
      <c r="DC442" s="354"/>
      <c r="DD442" s="354"/>
      <c r="DE442" s="354"/>
      <c r="DF442" s="354"/>
      <c r="DG442" s="354"/>
      <c r="DH442" s="354"/>
      <c r="DI442" s="354"/>
      <c r="DJ442" s="354"/>
      <c r="DK442" s="354"/>
      <c r="DL442" s="354"/>
      <c r="DM442" s="354"/>
      <c r="DN442" s="354"/>
      <c r="DO442" s="354"/>
      <c r="DP442" s="354"/>
      <c r="DQ442" s="354"/>
      <c r="DR442" s="354"/>
      <c r="DS442" s="354"/>
      <c r="DT442" s="354"/>
      <c r="DU442" s="354"/>
      <c r="DV442" s="354"/>
      <c r="DW442" s="354"/>
      <c r="DX442" s="354"/>
      <c r="DY442" s="354"/>
      <c r="DZ442" s="357"/>
      <c r="EA442" s="356"/>
      <c r="EB442" s="356"/>
      <c r="EC442" s="356"/>
      <c r="ED442" s="356"/>
      <c r="EE442" s="358"/>
      <c r="EF442" s="48"/>
      <c r="EG442" s="46"/>
      <c r="EH442" s="46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8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354"/>
      <c r="FR442" s="354"/>
      <c r="FS442" s="354"/>
      <c r="FT442" s="354"/>
      <c r="FU442" s="354"/>
      <c r="FV442" s="354"/>
      <c r="FW442" s="354"/>
      <c r="FX442" s="354"/>
      <c r="FY442" s="354"/>
      <c r="FZ442" s="354"/>
      <c r="GA442" s="354"/>
      <c r="GB442" s="354"/>
      <c r="GC442" s="354"/>
      <c r="GD442" s="354"/>
      <c r="GE442" s="354"/>
      <c r="GF442" s="354"/>
      <c r="GG442" s="354"/>
      <c r="GH442" s="354"/>
      <c r="GI442" s="354"/>
      <c r="GJ442" s="354"/>
      <c r="GK442" s="354"/>
      <c r="GL442" s="354"/>
      <c r="GM442" s="354"/>
      <c r="GN442" s="354"/>
      <c r="GO442" s="354"/>
      <c r="GP442" s="354"/>
      <c r="GQ442" s="354"/>
      <c r="GR442" s="354"/>
      <c r="GS442" s="354"/>
      <c r="GT442" s="354"/>
      <c r="GU442" s="354"/>
      <c r="GV442" s="354"/>
      <c r="GW442" s="354"/>
      <c r="GX442" s="354"/>
      <c r="GY442" s="354"/>
      <c r="GZ442" s="354"/>
      <c r="HA442" s="354"/>
      <c r="HB442" s="354"/>
      <c r="HC442" s="354"/>
      <c r="HD442" s="354"/>
      <c r="HE442" s="354"/>
      <c r="HF442" s="354"/>
      <c r="HG442" s="354"/>
      <c r="HH442" s="354"/>
      <c r="HI442" s="354"/>
      <c r="HJ442" s="354"/>
      <c r="HK442" s="354"/>
      <c r="HL442" s="354"/>
      <c r="HM442" s="354"/>
      <c r="HN442" s="354"/>
      <c r="HO442" s="354"/>
      <c r="HP442" s="354"/>
      <c r="HQ442" s="354"/>
      <c r="HR442" s="354"/>
      <c r="HS442" s="354"/>
      <c r="HT442" s="354"/>
      <c r="HU442" s="354"/>
      <c r="HV442" s="354"/>
      <c r="HW442" s="354"/>
      <c r="HX442" s="354"/>
      <c r="HY442" s="354"/>
      <c r="HZ442" s="354"/>
      <c r="IA442" s="354"/>
      <c r="IB442" s="354"/>
      <c r="IC442" s="354"/>
      <c r="ID442" s="354"/>
      <c r="IE442" s="354"/>
      <c r="IF442" s="354"/>
      <c r="IG442" s="354"/>
      <c r="IH442" s="354"/>
      <c r="II442" s="354"/>
      <c r="IJ442" s="354"/>
      <c r="IK442" s="354"/>
      <c r="IL442" s="354"/>
      <c r="IM442" s="354"/>
      <c r="IN442" s="354"/>
      <c r="IO442" s="354"/>
      <c r="IP442" s="354"/>
      <c r="IQ442" s="354"/>
      <c r="IR442" s="50"/>
      <c r="IS442" s="47"/>
      <c r="IT442" s="47"/>
      <c r="IU442" s="47"/>
      <c r="IV442" s="47"/>
      <c r="IW442" s="47"/>
      <c r="IX442" s="47"/>
      <c r="IY442" s="47"/>
      <c r="IZ442" s="47"/>
      <c r="JA442" s="47"/>
      <c r="JB442" s="47"/>
      <c r="JC442" s="47"/>
      <c r="JD442" s="47"/>
      <c r="JE442" s="47"/>
      <c r="JF442" s="47"/>
      <c r="JG442" s="47"/>
      <c r="JH442" s="47"/>
      <c r="JI442" s="47"/>
      <c r="JJ442" s="47"/>
      <c r="JK442" s="47"/>
      <c r="JL442" s="354"/>
      <c r="JM442" s="354"/>
      <c r="JN442" s="354"/>
      <c r="JO442" s="354"/>
      <c r="JP442" s="354"/>
      <c r="JQ442" s="354"/>
      <c r="JR442" s="354"/>
      <c r="JS442" s="354"/>
      <c r="JT442" s="354"/>
      <c r="JU442" s="354"/>
      <c r="JV442" s="354"/>
      <c r="JW442" s="354"/>
      <c r="JX442" s="354"/>
      <c r="JY442" s="354"/>
      <c r="JZ442" s="354"/>
      <c r="KA442" s="354"/>
      <c r="KB442" s="354"/>
      <c r="KC442" s="354"/>
      <c r="KD442" s="354"/>
      <c r="KE442" s="354"/>
      <c r="KF442" s="354"/>
      <c r="KG442" s="354"/>
      <c r="KH442" s="354"/>
      <c r="KI442" s="354"/>
      <c r="KJ442" s="354"/>
      <c r="KK442" s="354"/>
      <c r="KL442" s="354"/>
      <c r="KM442" s="354"/>
      <c r="KN442" s="354"/>
      <c r="KO442" s="354"/>
      <c r="KP442" s="354"/>
      <c r="KQ442" s="354"/>
      <c r="KR442" s="354"/>
      <c r="KS442" s="354"/>
      <c r="KT442" s="354"/>
      <c r="KU442" s="354"/>
      <c r="KV442" s="51"/>
      <c r="KW442" s="47"/>
      <c r="KX442" s="47"/>
      <c r="KY442" s="47"/>
      <c r="KZ442" s="47"/>
      <c r="LA442" s="47"/>
      <c r="LB442" s="47"/>
      <c r="LC442" s="47"/>
      <c r="LD442" s="361"/>
      <c r="LE442" s="361"/>
      <c r="LF442" s="361"/>
      <c r="LG442" s="361"/>
      <c r="LH442" s="361"/>
      <c r="LI442" s="361"/>
      <c r="LJ442" s="361"/>
      <c r="LK442" s="361"/>
      <c r="LL442" s="361"/>
      <c r="LM442" s="361"/>
      <c r="LN442" s="361"/>
      <c r="LO442" s="361"/>
      <c r="LP442" s="361"/>
      <c r="LQ442" s="354"/>
      <c r="LR442" s="354"/>
      <c r="LS442" s="354"/>
      <c r="LT442" s="354"/>
      <c r="LU442" s="354"/>
      <c r="LV442" s="354"/>
      <c r="LW442" s="51"/>
      <c r="LX442" s="354"/>
      <c r="LY442" s="354"/>
      <c r="LZ442" s="354"/>
      <c r="MA442" s="354"/>
      <c r="MB442" s="363"/>
      <c r="MC442" s="363"/>
      <c r="MD442" s="354"/>
      <c r="ME442" s="354"/>
      <c r="MF442" s="354"/>
      <c r="MG442" s="354"/>
      <c r="MH442" s="354"/>
      <c r="MI442" s="354"/>
      <c r="MJ442" s="354"/>
      <c r="MK442" s="354"/>
      <c r="ML442" s="354"/>
      <c r="MM442" s="354"/>
      <c r="MN442" s="354"/>
      <c r="MO442" s="354"/>
      <c r="MP442" s="354"/>
      <c r="MQ442" s="354"/>
      <c r="MR442" s="354"/>
      <c r="MS442" s="51"/>
      <c r="MT442" s="364">
        <f t="shared" si="256"/>
        <v>0</v>
      </c>
      <c r="MU442" s="365">
        <f t="shared" si="257"/>
        <v>0</v>
      </c>
      <c r="MV442" s="366">
        <f t="shared" si="258"/>
        <v>0</v>
      </c>
      <c r="MW442" s="365">
        <v>0</v>
      </c>
      <c r="MX442" s="365">
        <v>2430</v>
      </c>
      <c r="MY442" s="54"/>
      <c r="MZ442" s="708"/>
      <c r="NA442" s="708">
        <v>2.09</v>
      </c>
      <c r="NB442" s="709">
        <f t="shared" si="259"/>
        <v>0</v>
      </c>
      <c r="NC442" s="710"/>
      <c r="ND442" s="710">
        <v>9.79</v>
      </c>
      <c r="NE442" s="738">
        <f t="shared" si="286"/>
        <v>0.300864100549882</v>
      </c>
      <c r="NF442" s="739"/>
      <c r="NG442" s="739"/>
      <c r="NH442" s="739">
        <v>11.66</v>
      </c>
      <c r="NI442" s="740">
        <f t="shared" si="260"/>
        <v>783.2</v>
      </c>
      <c r="NJ442" s="738">
        <f t="shared" si="287"/>
        <v>0.167321288295365</v>
      </c>
      <c r="NK442" s="741"/>
      <c r="NL442" s="742">
        <v>44562</v>
      </c>
      <c r="NM442" s="739">
        <f ca="1" t="shared" si="262"/>
        <v>17.1666666666667</v>
      </c>
      <c r="NN442" s="739">
        <f ca="1" t="shared" si="263"/>
        <v>515</v>
      </c>
      <c r="NO442" s="739">
        <v>80</v>
      </c>
      <c r="NP442" s="739">
        <f t="shared" si="264"/>
        <v>0</v>
      </c>
      <c r="NQ442" s="761">
        <f t="shared" si="265"/>
        <v>0</v>
      </c>
      <c r="NR442" s="739">
        <f ca="1" t="shared" si="266"/>
        <v>0</v>
      </c>
      <c r="NS442" s="739">
        <f t="shared" si="267"/>
        <v>80</v>
      </c>
      <c r="NT442" s="739"/>
      <c r="NU442" s="739">
        <f ca="1" t="shared" si="268"/>
        <v>0</v>
      </c>
      <c r="NV442" s="769">
        <f ca="1" t="shared" si="269"/>
        <v>0</v>
      </c>
      <c r="NW442" s="769" t="e">
        <f ca="1" t="shared" si="270"/>
        <v>#DIV/0!</v>
      </c>
      <c r="NX442" s="739"/>
      <c r="NY442" s="739"/>
      <c r="NZ442" s="739"/>
      <c r="OA442" s="739"/>
      <c r="OB442" s="739"/>
      <c r="OC442" s="739"/>
      <c r="OD442" s="739"/>
      <c r="OE442" s="743">
        <f t="shared" si="271"/>
        <v>0</v>
      </c>
      <c r="OF442" s="743">
        <f t="shared" si="272"/>
        <v>0</v>
      </c>
      <c r="OG442" s="743">
        <f t="shared" si="273"/>
        <v>0</v>
      </c>
      <c r="OH442" s="743">
        <f t="shared" si="274"/>
        <v>0</v>
      </c>
      <c r="OI442" s="743">
        <f t="shared" si="275"/>
        <v>0</v>
      </c>
      <c r="OJ442" s="739">
        <f t="shared" si="276"/>
        <v>0</v>
      </c>
      <c r="OK442" s="739">
        <f t="shared" si="277"/>
        <v>0</v>
      </c>
      <c r="OL442" s="739">
        <f t="shared" si="278"/>
        <v>0</v>
      </c>
      <c r="OM442" s="739">
        <f t="shared" si="279"/>
        <v>0</v>
      </c>
      <c r="ON442" s="739">
        <f t="shared" si="280"/>
        <v>0</v>
      </c>
      <c r="OO442" s="739">
        <f t="shared" si="281"/>
        <v>0</v>
      </c>
      <c r="OP442" s="739"/>
      <c r="OQ442" s="739">
        <f t="shared" si="282"/>
        <v>0</v>
      </c>
      <c r="OR442" s="739">
        <f t="shared" si="283"/>
        <v>0</v>
      </c>
      <c r="OS442" s="739">
        <f t="shared" si="284"/>
        <v>0</v>
      </c>
      <c r="OT442" s="739">
        <f t="shared" si="285"/>
        <v>0</v>
      </c>
      <c r="OU442" s="739"/>
      <c r="OV442" s="739"/>
      <c r="OW442" s="739"/>
      <c r="OX442" s="739"/>
      <c r="OY442" s="739"/>
      <c r="OZ442" s="739"/>
      <c r="PA442" s="739"/>
      <c r="PB442" s="739"/>
      <c r="PC442" s="739"/>
      <c r="PD442" s="739"/>
      <c r="PE442" s="739"/>
      <c r="PF442" s="739"/>
      <c r="PG442" s="739"/>
      <c r="PI442" s="28">
        <v>0</v>
      </c>
      <c r="PJ442" s="28">
        <v>0</v>
      </c>
      <c r="PK442" s="28">
        <v>0</v>
      </c>
      <c r="PL442" s="28">
        <v>0</v>
      </c>
      <c r="PM442" s="28">
        <v>0</v>
      </c>
      <c r="PN442" s="28">
        <v>0</v>
      </c>
      <c r="PO442" s="28">
        <v>0</v>
      </c>
      <c r="PP442" s="28">
        <v>0</v>
      </c>
      <c r="PQ442" s="28">
        <v>0</v>
      </c>
      <c r="PR442" s="28">
        <v>0</v>
      </c>
      <c r="PS442" s="28">
        <v>0</v>
      </c>
      <c r="PT442" s="28">
        <v>0</v>
      </c>
      <c r="PU442" s="28">
        <v>0</v>
      </c>
      <c r="PV442" s="28">
        <v>0</v>
      </c>
      <c r="PW442" s="28">
        <v>0</v>
      </c>
    </row>
    <row r="443" s="28" customFormat="1" customHeight="1" spans="1:439">
      <c r="A443" s="847" t="s">
        <v>2306</v>
      </c>
      <c r="B443" s="343"/>
      <c r="C443" s="95" t="s">
        <v>1747</v>
      </c>
      <c r="D443" s="95" t="s">
        <v>2286</v>
      </c>
      <c r="E443" s="411"/>
      <c r="F443" s="290" t="s">
        <v>2407</v>
      </c>
      <c r="G443" s="112" t="s">
        <v>1023</v>
      </c>
      <c r="H443" s="113" t="s">
        <v>2408</v>
      </c>
      <c r="I443" s="99">
        <f t="shared" si="255"/>
        <v>0</v>
      </c>
      <c r="J443" s="100">
        <v>144</v>
      </c>
      <c r="K443" s="454">
        <v>0</v>
      </c>
      <c r="L443" s="150">
        <f t="shared" si="251"/>
        <v>144</v>
      </c>
      <c r="M443" s="151">
        <f t="shared" si="252"/>
        <v>144</v>
      </c>
      <c r="N443" s="455"/>
      <c r="O443" s="37">
        <v>144</v>
      </c>
      <c r="P443" s="36"/>
      <c r="Q443" s="33">
        <f t="shared" si="253"/>
        <v>0</v>
      </c>
      <c r="R443" s="34">
        <f t="shared" si="254"/>
        <v>0</v>
      </c>
      <c r="S443" s="346"/>
      <c r="T443" s="346"/>
      <c r="U443" s="346"/>
      <c r="V443" s="346"/>
      <c r="W443" s="346"/>
      <c r="X443" s="347"/>
      <c r="Y443" s="348"/>
      <c r="Z443" s="348"/>
      <c r="AA443" s="348"/>
      <c r="AB443" s="348"/>
      <c r="AC443" s="348"/>
      <c r="AD443" s="348"/>
      <c r="AE443" s="348"/>
      <c r="AF443" s="346"/>
      <c r="AG443" s="346"/>
      <c r="AH443" s="346"/>
      <c r="AI443" s="346"/>
      <c r="AJ443" s="346"/>
      <c r="AK443" s="346"/>
      <c r="AL443" s="346"/>
      <c r="AM443" s="346"/>
      <c r="AN443" s="346"/>
      <c r="AO443" s="346"/>
      <c r="AP443" s="346"/>
      <c r="AQ443" s="346"/>
      <c r="AR443" s="346"/>
      <c r="AS443" s="346"/>
      <c r="AT443" s="346"/>
      <c r="AU443" s="346"/>
      <c r="AV443" s="346"/>
      <c r="AW443" s="346"/>
      <c r="AX443" s="346"/>
      <c r="AY443" s="349"/>
      <c r="AZ443" s="48"/>
      <c r="BA443" s="48"/>
      <c r="BB443" s="48"/>
      <c r="BC443" s="48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354"/>
      <c r="BT443" s="354"/>
      <c r="BU443" s="354"/>
      <c r="BV443" s="354"/>
      <c r="BW443" s="354"/>
      <c r="BX443" s="354"/>
      <c r="BY443" s="354"/>
      <c r="BZ443" s="354"/>
      <c r="CA443" s="354"/>
      <c r="CB443" s="354"/>
      <c r="CC443" s="354"/>
      <c r="CD443" s="354"/>
      <c r="CE443" s="354"/>
      <c r="CF443" s="354"/>
      <c r="CG443" s="354"/>
      <c r="CH443" s="354"/>
      <c r="CI443" s="354"/>
      <c r="CJ443" s="354"/>
      <c r="CK443" s="354"/>
      <c r="CL443" s="354"/>
      <c r="CM443" s="354"/>
      <c r="CN443" s="354"/>
      <c r="CO443" s="354"/>
      <c r="CP443" s="358"/>
      <c r="CQ443" s="48"/>
      <c r="CR443" s="354"/>
      <c r="CS443" s="354"/>
      <c r="CT443" s="355"/>
      <c r="CU443" s="354"/>
      <c r="CV443" s="354"/>
      <c r="CW443" s="354"/>
      <c r="CX443" s="354"/>
      <c r="CY443" s="354"/>
      <c r="CZ443" s="354"/>
      <c r="DA443" s="356"/>
      <c r="DB443" s="354"/>
      <c r="DC443" s="354"/>
      <c r="DD443" s="354"/>
      <c r="DE443" s="354"/>
      <c r="DF443" s="354"/>
      <c r="DG443" s="354"/>
      <c r="DH443" s="354"/>
      <c r="DI443" s="354"/>
      <c r="DJ443" s="354"/>
      <c r="DK443" s="354"/>
      <c r="DL443" s="354"/>
      <c r="DM443" s="354"/>
      <c r="DN443" s="354"/>
      <c r="DO443" s="354"/>
      <c r="DP443" s="354"/>
      <c r="DQ443" s="354"/>
      <c r="DR443" s="354"/>
      <c r="DS443" s="354"/>
      <c r="DT443" s="354"/>
      <c r="DU443" s="354"/>
      <c r="DV443" s="354"/>
      <c r="DW443" s="354"/>
      <c r="DX443" s="354"/>
      <c r="DY443" s="354"/>
      <c r="DZ443" s="357"/>
      <c r="EA443" s="356"/>
      <c r="EB443" s="356"/>
      <c r="EC443" s="356"/>
      <c r="ED443" s="356"/>
      <c r="EE443" s="358"/>
      <c r="EF443" s="48"/>
      <c r="EG443" s="46"/>
      <c r="EH443" s="46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8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354"/>
      <c r="FR443" s="354"/>
      <c r="FS443" s="354"/>
      <c r="FT443" s="354"/>
      <c r="FU443" s="354"/>
      <c r="FV443" s="354"/>
      <c r="FW443" s="354"/>
      <c r="FX443" s="354"/>
      <c r="FY443" s="354"/>
      <c r="FZ443" s="354"/>
      <c r="GA443" s="354"/>
      <c r="GB443" s="354"/>
      <c r="GC443" s="354"/>
      <c r="GD443" s="354"/>
      <c r="GE443" s="354"/>
      <c r="GF443" s="354"/>
      <c r="GG443" s="354"/>
      <c r="GH443" s="354"/>
      <c r="GI443" s="354"/>
      <c r="GJ443" s="354"/>
      <c r="GK443" s="354"/>
      <c r="GL443" s="354"/>
      <c r="GM443" s="354"/>
      <c r="GN443" s="354"/>
      <c r="GO443" s="354"/>
      <c r="GP443" s="354"/>
      <c r="GQ443" s="354"/>
      <c r="GR443" s="354"/>
      <c r="GS443" s="354"/>
      <c r="GT443" s="354"/>
      <c r="GU443" s="354"/>
      <c r="GV443" s="354"/>
      <c r="GW443" s="354"/>
      <c r="GX443" s="354"/>
      <c r="GY443" s="354"/>
      <c r="GZ443" s="354"/>
      <c r="HA443" s="354"/>
      <c r="HB443" s="354"/>
      <c r="HC443" s="354"/>
      <c r="HD443" s="354"/>
      <c r="HE443" s="354"/>
      <c r="HF443" s="354"/>
      <c r="HG443" s="354"/>
      <c r="HH443" s="354"/>
      <c r="HI443" s="354"/>
      <c r="HJ443" s="354"/>
      <c r="HK443" s="354"/>
      <c r="HL443" s="354"/>
      <c r="HM443" s="354"/>
      <c r="HN443" s="354"/>
      <c r="HO443" s="354"/>
      <c r="HP443" s="354"/>
      <c r="HQ443" s="354"/>
      <c r="HR443" s="354"/>
      <c r="HS443" s="354"/>
      <c r="HT443" s="354"/>
      <c r="HU443" s="354"/>
      <c r="HV443" s="354"/>
      <c r="HW443" s="354"/>
      <c r="HX443" s="354"/>
      <c r="HY443" s="354"/>
      <c r="HZ443" s="354"/>
      <c r="IA443" s="354"/>
      <c r="IB443" s="354"/>
      <c r="IC443" s="354"/>
      <c r="ID443" s="354"/>
      <c r="IE443" s="354"/>
      <c r="IF443" s="354"/>
      <c r="IG443" s="354"/>
      <c r="IH443" s="354"/>
      <c r="II443" s="354"/>
      <c r="IJ443" s="354"/>
      <c r="IK443" s="354"/>
      <c r="IL443" s="354"/>
      <c r="IM443" s="354"/>
      <c r="IN443" s="354"/>
      <c r="IO443" s="354"/>
      <c r="IP443" s="354"/>
      <c r="IQ443" s="354"/>
      <c r="IR443" s="50"/>
      <c r="IS443" s="47"/>
      <c r="IT443" s="47"/>
      <c r="IU443" s="47"/>
      <c r="IV443" s="47"/>
      <c r="IW443" s="47"/>
      <c r="IX443" s="47"/>
      <c r="IY443" s="47"/>
      <c r="IZ443" s="47"/>
      <c r="JA443" s="47"/>
      <c r="JB443" s="47"/>
      <c r="JC443" s="47"/>
      <c r="JD443" s="47"/>
      <c r="JE443" s="47"/>
      <c r="JF443" s="47"/>
      <c r="JG443" s="47"/>
      <c r="JH443" s="47"/>
      <c r="JI443" s="47"/>
      <c r="JJ443" s="47"/>
      <c r="JK443" s="47"/>
      <c r="JL443" s="354"/>
      <c r="JM443" s="354"/>
      <c r="JN443" s="354"/>
      <c r="JO443" s="354"/>
      <c r="JP443" s="354"/>
      <c r="JQ443" s="354"/>
      <c r="JR443" s="354"/>
      <c r="JS443" s="354"/>
      <c r="JT443" s="354"/>
      <c r="JU443" s="354"/>
      <c r="JV443" s="354"/>
      <c r="JW443" s="354"/>
      <c r="JX443" s="354"/>
      <c r="JY443" s="354"/>
      <c r="JZ443" s="354"/>
      <c r="KA443" s="354"/>
      <c r="KB443" s="354"/>
      <c r="KC443" s="354"/>
      <c r="KD443" s="354"/>
      <c r="KE443" s="354"/>
      <c r="KF443" s="354"/>
      <c r="KG443" s="354"/>
      <c r="KH443" s="354"/>
      <c r="KI443" s="354"/>
      <c r="KJ443" s="354"/>
      <c r="KK443" s="354"/>
      <c r="KL443" s="354"/>
      <c r="KM443" s="354"/>
      <c r="KN443" s="354"/>
      <c r="KO443" s="354"/>
      <c r="KP443" s="354"/>
      <c r="KQ443" s="354"/>
      <c r="KR443" s="354"/>
      <c r="KS443" s="354"/>
      <c r="KT443" s="354"/>
      <c r="KU443" s="354"/>
      <c r="KV443" s="51"/>
      <c r="KW443" s="47"/>
      <c r="KX443" s="47"/>
      <c r="KY443" s="47"/>
      <c r="KZ443" s="47"/>
      <c r="LA443" s="47"/>
      <c r="LB443" s="47"/>
      <c r="LC443" s="47"/>
      <c r="LD443" s="361"/>
      <c r="LE443" s="361"/>
      <c r="LF443" s="361"/>
      <c r="LG443" s="361"/>
      <c r="LH443" s="361"/>
      <c r="LI443" s="361"/>
      <c r="LJ443" s="361"/>
      <c r="LK443" s="361"/>
      <c r="LL443" s="361"/>
      <c r="LM443" s="361"/>
      <c r="LN443" s="361"/>
      <c r="LO443" s="361"/>
      <c r="LP443" s="361"/>
      <c r="LQ443" s="354"/>
      <c r="LR443" s="354"/>
      <c r="LS443" s="354"/>
      <c r="LT443" s="354"/>
      <c r="LU443" s="354"/>
      <c r="LV443" s="354"/>
      <c r="LW443" s="51"/>
      <c r="LX443" s="354"/>
      <c r="LY443" s="354"/>
      <c r="LZ443" s="354"/>
      <c r="MA443" s="354"/>
      <c r="MB443" s="363"/>
      <c r="MC443" s="363"/>
      <c r="MD443" s="354"/>
      <c r="ME443" s="354"/>
      <c r="MF443" s="354"/>
      <c r="MG443" s="354"/>
      <c r="MH443" s="354"/>
      <c r="MI443" s="354"/>
      <c r="MJ443" s="354"/>
      <c r="MK443" s="354"/>
      <c r="ML443" s="354"/>
      <c r="MM443" s="354"/>
      <c r="MN443" s="354"/>
      <c r="MO443" s="354"/>
      <c r="MP443" s="354"/>
      <c r="MQ443" s="354"/>
      <c r="MR443" s="354"/>
      <c r="MS443" s="51"/>
      <c r="MT443" s="364">
        <f t="shared" si="256"/>
        <v>0</v>
      </c>
      <c r="MU443" s="365">
        <f t="shared" si="257"/>
        <v>0</v>
      </c>
      <c r="MV443" s="366">
        <f t="shared" si="258"/>
        <v>0</v>
      </c>
      <c r="MW443" s="365">
        <v>0</v>
      </c>
      <c r="MX443" s="365">
        <v>0</v>
      </c>
      <c r="MY443" s="54"/>
      <c r="MZ443" s="708"/>
      <c r="NA443" s="708">
        <v>2.09</v>
      </c>
      <c r="NB443" s="709">
        <f t="shared" si="259"/>
        <v>0</v>
      </c>
      <c r="NC443" s="710"/>
      <c r="ND443" s="710">
        <v>9.79</v>
      </c>
      <c r="NE443" s="738">
        <f t="shared" si="286"/>
        <v>0.300864100549882</v>
      </c>
      <c r="NF443" s="739"/>
      <c r="NG443" s="739"/>
      <c r="NH443" s="739">
        <v>11.66</v>
      </c>
      <c r="NI443" s="740">
        <f t="shared" si="260"/>
        <v>1409.76</v>
      </c>
      <c r="NJ443" s="738">
        <f t="shared" si="287"/>
        <v>0.167321288295365</v>
      </c>
      <c r="NK443" s="741"/>
      <c r="NL443" s="742">
        <v>44562</v>
      </c>
      <c r="NM443" s="739">
        <f ca="1" t="shared" si="262"/>
        <v>17.1666666666667</v>
      </c>
      <c r="NN443" s="739">
        <f ca="1" t="shared" si="263"/>
        <v>515</v>
      </c>
      <c r="NO443" s="739">
        <v>144</v>
      </c>
      <c r="NP443" s="739">
        <f t="shared" si="264"/>
        <v>0</v>
      </c>
      <c r="NQ443" s="761">
        <f t="shared" si="265"/>
        <v>0</v>
      </c>
      <c r="NR443" s="739">
        <f ca="1" t="shared" si="266"/>
        <v>0</v>
      </c>
      <c r="NS443" s="739">
        <f t="shared" si="267"/>
        <v>144</v>
      </c>
      <c r="NT443" s="739"/>
      <c r="NU443" s="739">
        <f ca="1" t="shared" si="268"/>
        <v>0</v>
      </c>
      <c r="NV443" s="769">
        <f ca="1" t="shared" si="269"/>
        <v>0</v>
      </c>
      <c r="NW443" s="769" t="e">
        <f ca="1" t="shared" si="270"/>
        <v>#DIV/0!</v>
      </c>
      <c r="NX443" s="739"/>
      <c r="NY443" s="739"/>
      <c r="NZ443" s="739"/>
      <c r="OA443" s="739"/>
      <c r="OB443" s="739"/>
      <c r="OC443" s="739"/>
      <c r="OD443" s="739"/>
      <c r="OE443" s="743">
        <f t="shared" si="271"/>
        <v>0</v>
      </c>
      <c r="OF443" s="743">
        <f t="shared" si="272"/>
        <v>0</v>
      </c>
      <c r="OG443" s="743">
        <f t="shared" si="273"/>
        <v>0</v>
      </c>
      <c r="OH443" s="743">
        <f t="shared" si="274"/>
        <v>0</v>
      </c>
      <c r="OI443" s="743">
        <f t="shared" si="275"/>
        <v>0</v>
      </c>
      <c r="OJ443" s="739">
        <f t="shared" si="276"/>
        <v>0</v>
      </c>
      <c r="OK443" s="739">
        <f t="shared" si="277"/>
        <v>0</v>
      </c>
      <c r="OL443" s="739">
        <f t="shared" si="278"/>
        <v>0</v>
      </c>
      <c r="OM443" s="739">
        <f t="shared" si="279"/>
        <v>0</v>
      </c>
      <c r="ON443" s="739">
        <f t="shared" si="280"/>
        <v>0</v>
      </c>
      <c r="OO443" s="739">
        <f t="shared" si="281"/>
        <v>0</v>
      </c>
      <c r="OP443" s="739"/>
      <c r="OQ443" s="739">
        <f t="shared" si="282"/>
        <v>0</v>
      </c>
      <c r="OR443" s="739">
        <f t="shared" si="283"/>
        <v>0</v>
      </c>
      <c r="OS443" s="739">
        <f t="shared" si="284"/>
        <v>0</v>
      </c>
      <c r="OT443" s="739">
        <f t="shared" si="285"/>
        <v>0</v>
      </c>
      <c r="OU443" s="739"/>
      <c r="OV443" s="739"/>
      <c r="OW443" s="739"/>
      <c r="OX443" s="739"/>
      <c r="OY443" s="739"/>
      <c r="OZ443" s="739"/>
      <c r="PA443" s="739"/>
      <c r="PB443" s="739"/>
      <c r="PC443" s="739"/>
      <c r="PD443" s="739"/>
      <c r="PE443" s="739"/>
      <c r="PF443" s="739"/>
      <c r="PG443" s="739"/>
      <c r="PI443" s="28">
        <v>0</v>
      </c>
      <c r="PJ443" s="28">
        <v>0</v>
      </c>
      <c r="PK443" s="28">
        <v>0</v>
      </c>
      <c r="PL443" s="28">
        <v>0</v>
      </c>
      <c r="PM443" s="28">
        <v>0</v>
      </c>
      <c r="PN443" s="28">
        <v>0</v>
      </c>
      <c r="PO443" s="28">
        <v>0</v>
      </c>
      <c r="PP443" s="28">
        <v>0</v>
      </c>
      <c r="PQ443" s="28">
        <v>0</v>
      </c>
      <c r="PR443" s="28">
        <v>0</v>
      </c>
      <c r="PS443" s="28">
        <v>0</v>
      </c>
      <c r="PT443" s="28">
        <v>0</v>
      </c>
      <c r="PU443" s="28">
        <v>0</v>
      </c>
      <c r="PV443" s="28">
        <v>0</v>
      </c>
      <c r="PW443" s="28">
        <v>0</v>
      </c>
    </row>
    <row r="444" s="28" customFormat="1" customHeight="1" spans="1:439">
      <c r="A444" s="847" t="s">
        <v>2306</v>
      </c>
      <c r="B444" s="343"/>
      <c r="C444" s="95" t="s">
        <v>1747</v>
      </c>
      <c r="D444" s="95" t="s">
        <v>2286</v>
      </c>
      <c r="E444" s="411"/>
      <c r="F444" s="290" t="s">
        <v>2409</v>
      </c>
      <c r="G444" s="112" t="s">
        <v>1025</v>
      </c>
      <c r="H444" s="113" t="s">
        <v>2410</v>
      </c>
      <c r="I444" s="99">
        <f t="shared" si="255"/>
        <v>0</v>
      </c>
      <c r="J444" s="100">
        <v>267</v>
      </c>
      <c r="K444" s="454">
        <v>0</v>
      </c>
      <c r="L444" s="150">
        <f t="shared" si="251"/>
        <v>267</v>
      </c>
      <c r="M444" s="151">
        <f t="shared" si="252"/>
        <v>267</v>
      </c>
      <c r="N444" s="455"/>
      <c r="O444" s="37">
        <v>267</v>
      </c>
      <c r="P444" s="36"/>
      <c r="Q444" s="33">
        <f t="shared" si="253"/>
        <v>0</v>
      </c>
      <c r="R444" s="34">
        <f t="shared" si="254"/>
        <v>0</v>
      </c>
      <c r="S444" s="346"/>
      <c r="T444" s="346"/>
      <c r="U444" s="346"/>
      <c r="V444" s="346"/>
      <c r="W444" s="346"/>
      <c r="X444" s="347"/>
      <c r="Y444" s="348"/>
      <c r="Z444" s="348"/>
      <c r="AA444" s="348"/>
      <c r="AB444" s="348"/>
      <c r="AC444" s="348"/>
      <c r="AD444" s="348"/>
      <c r="AE444" s="348"/>
      <c r="AF444" s="346"/>
      <c r="AG444" s="346"/>
      <c r="AH444" s="346"/>
      <c r="AI444" s="346"/>
      <c r="AJ444" s="346"/>
      <c r="AK444" s="346"/>
      <c r="AL444" s="346"/>
      <c r="AM444" s="346"/>
      <c r="AN444" s="346"/>
      <c r="AO444" s="346"/>
      <c r="AP444" s="346"/>
      <c r="AQ444" s="346"/>
      <c r="AR444" s="346"/>
      <c r="AS444" s="346"/>
      <c r="AT444" s="346"/>
      <c r="AU444" s="346"/>
      <c r="AV444" s="346"/>
      <c r="AW444" s="346"/>
      <c r="AX444" s="346"/>
      <c r="AY444" s="349"/>
      <c r="AZ444" s="48"/>
      <c r="BA444" s="48"/>
      <c r="BB444" s="48"/>
      <c r="BC444" s="48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354"/>
      <c r="BT444" s="354"/>
      <c r="BU444" s="354"/>
      <c r="BV444" s="354"/>
      <c r="BW444" s="354"/>
      <c r="BX444" s="354"/>
      <c r="BY444" s="354"/>
      <c r="BZ444" s="354"/>
      <c r="CA444" s="354"/>
      <c r="CB444" s="354"/>
      <c r="CC444" s="354"/>
      <c r="CD444" s="354"/>
      <c r="CE444" s="354"/>
      <c r="CF444" s="354"/>
      <c r="CG444" s="354"/>
      <c r="CH444" s="354"/>
      <c r="CI444" s="354"/>
      <c r="CJ444" s="354"/>
      <c r="CK444" s="354"/>
      <c r="CL444" s="354"/>
      <c r="CM444" s="354"/>
      <c r="CN444" s="354"/>
      <c r="CO444" s="354"/>
      <c r="CP444" s="358"/>
      <c r="CQ444" s="48"/>
      <c r="CR444" s="354"/>
      <c r="CS444" s="354"/>
      <c r="CT444" s="355"/>
      <c r="CU444" s="354"/>
      <c r="CV444" s="354"/>
      <c r="CW444" s="354"/>
      <c r="CX444" s="354"/>
      <c r="CY444" s="354"/>
      <c r="CZ444" s="354"/>
      <c r="DA444" s="356"/>
      <c r="DB444" s="354"/>
      <c r="DC444" s="354"/>
      <c r="DD444" s="354"/>
      <c r="DE444" s="354"/>
      <c r="DF444" s="354"/>
      <c r="DG444" s="354"/>
      <c r="DH444" s="354"/>
      <c r="DI444" s="354"/>
      <c r="DJ444" s="354"/>
      <c r="DK444" s="354"/>
      <c r="DL444" s="354"/>
      <c r="DM444" s="354"/>
      <c r="DN444" s="354"/>
      <c r="DO444" s="354"/>
      <c r="DP444" s="354"/>
      <c r="DQ444" s="354"/>
      <c r="DR444" s="354"/>
      <c r="DS444" s="354"/>
      <c r="DT444" s="354"/>
      <c r="DU444" s="354"/>
      <c r="DV444" s="354"/>
      <c r="DW444" s="354"/>
      <c r="DX444" s="354"/>
      <c r="DY444" s="354"/>
      <c r="DZ444" s="357"/>
      <c r="EA444" s="356"/>
      <c r="EB444" s="356"/>
      <c r="EC444" s="356"/>
      <c r="ED444" s="356"/>
      <c r="EE444" s="358"/>
      <c r="EF444" s="48"/>
      <c r="EG444" s="46"/>
      <c r="EH444" s="46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8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354"/>
      <c r="FR444" s="354"/>
      <c r="FS444" s="354"/>
      <c r="FT444" s="354"/>
      <c r="FU444" s="354"/>
      <c r="FV444" s="354"/>
      <c r="FW444" s="354"/>
      <c r="FX444" s="354"/>
      <c r="FY444" s="354"/>
      <c r="FZ444" s="354"/>
      <c r="GA444" s="354"/>
      <c r="GB444" s="354"/>
      <c r="GC444" s="354"/>
      <c r="GD444" s="354"/>
      <c r="GE444" s="354"/>
      <c r="GF444" s="354"/>
      <c r="GG444" s="354"/>
      <c r="GH444" s="354"/>
      <c r="GI444" s="354"/>
      <c r="GJ444" s="354"/>
      <c r="GK444" s="354"/>
      <c r="GL444" s="354"/>
      <c r="GM444" s="354"/>
      <c r="GN444" s="354"/>
      <c r="GO444" s="354"/>
      <c r="GP444" s="354"/>
      <c r="GQ444" s="354"/>
      <c r="GR444" s="354"/>
      <c r="GS444" s="354"/>
      <c r="GT444" s="354"/>
      <c r="GU444" s="354"/>
      <c r="GV444" s="354"/>
      <c r="GW444" s="354"/>
      <c r="GX444" s="354"/>
      <c r="GY444" s="354"/>
      <c r="GZ444" s="354"/>
      <c r="HA444" s="354"/>
      <c r="HB444" s="354"/>
      <c r="HC444" s="354"/>
      <c r="HD444" s="354"/>
      <c r="HE444" s="354"/>
      <c r="HF444" s="354"/>
      <c r="HG444" s="354"/>
      <c r="HH444" s="354"/>
      <c r="HI444" s="354"/>
      <c r="HJ444" s="354"/>
      <c r="HK444" s="354"/>
      <c r="HL444" s="354"/>
      <c r="HM444" s="354"/>
      <c r="HN444" s="354"/>
      <c r="HO444" s="354"/>
      <c r="HP444" s="354"/>
      <c r="HQ444" s="354"/>
      <c r="HR444" s="354"/>
      <c r="HS444" s="354"/>
      <c r="HT444" s="354"/>
      <c r="HU444" s="354"/>
      <c r="HV444" s="354"/>
      <c r="HW444" s="354"/>
      <c r="HX444" s="354"/>
      <c r="HY444" s="354"/>
      <c r="HZ444" s="354"/>
      <c r="IA444" s="354"/>
      <c r="IB444" s="354"/>
      <c r="IC444" s="354"/>
      <c r="ID444" s="354"/>
      <c r="IE444" s="354"/>
      <c r="IF444" s="354"/>
      <c r="IG444" s="354"/>
      <c r="IH444" s="354"/>
      <c r="II444" s="354"/>
      <c r="IJ444" s="354"/>
      <c r="IK444" s="354"/>
      <c r="IL444" s="354"/>
      <c r="IM444" s="354"/>
      <c r="IN444" s="354"/>
      <c r="IO444" s="354"/>
      <c r="IP444" s="354"/>
      <c r="IQ444" s="354"/>
      <c r="IR444" s="50"/>
      <c r="IS444" s="47"/>
      <c r="IT444" s="47"/>
      <c r="IU444" s="47"/>
      <c r="IV444" s="47"/>
      <c r="IW444" s="47"/>
      <c r="IX444" s="47"/>
      <c r="IY444" s="47"/>
      <c r="IZ444" s="47"/>
      <c r="JA444" s="47"/>
      <c r="JB444" s="47"/>
      <c r="JC444" s="47"/>
      <c r="JD444" s="47"/>
      <c r="JE444" s="47"/>
      <c r="JF444" s="47"/>
      <c r="JG444" s="47"/>
      <c r="JH444" s="47"/>
      <c r="JI444" s="47"/>
      <c r="JJ444" s="47"/>
      <c r="JK444" s="47"/>
      <c r="JL444" s="354"/>
      <c r="JM444" s="354"/>
      <c r="JN444" s="354"/>
      <c r="JO444" s="354"/>
      <c r="JP444" s="354"/>
      <c r="JQ444" s="354"/>
      <c r="JR444" s="354"/>
      <c r="JS444" s="354"/>
      <c r="JT444" s="354"/>
      <c r="JU444" s="354"/>
      <c r="JV444" s="354"/>
      <c r="JW444" s="354"/>
      <c r="JX444" s="354"/>
      <c r="JY444" s="354"/>
      <c r="JZ444" s="354"/>
      <c r="KA444" s="354"/>
      <c r="KB444" s="354"/>
      <c r="KC444" s="354"/>
      <c r="KD444" s="354"/>
      <c r="KE444" s="354"/>
      <c r="KF444" s="354"/>
      <c r="KG444" s="354"/>
      <c r="KH444" s="354"/>
      <c r="KI444" s="354"/>
      <c r="KJ444" s="354"/>
      <c r="KK444" s="354"/>
      <c r="KL444" s="354"/>
      <c r="KM444" s="354"/>
      <c r="KN444" s="354"/>
      <c r="KO444" s="354"/>
      <c r="KP444" s="354"/>
      <c r="KQ444" s="354"/>
      <c r="KR444" s="354"/>
      <c r="KS444" s="354"/>
      <c r="KT444" s="354"/>
      <c r="KU444" s="354"/>
      <c r="KV444" s="51"/>
      <c r="KW444" s="47"/>
      <c r="KX444" s="47"/>
      <c r="KY444" s="47"/>
      <c r="KZ444" s="47"/>
      <c r="LA444" s="47"/>
      <c r="LB444" s="47"/>
      <c r="LC444" s="47"/>
      <c r="LD444" s="361"/>
      <c r="LE444" s="361"/>
      <c r="LF444" s="361"/>
      <c r="LG444" s="361"/>
      <c r="LH444" s="361"/>
      <c r="LI444" s="361"/>
      <c r="LJ444" s="361"/>
      <c r="LK444" s="361"/>
      <c r="LL444" s="361"/>
      <c r="LM444" s="361"/>
      <c r="LN444" s="361"/>
      <c r="LO444" s="361"/>
      <c r="LP444" s="361"/>
      <c r="LQ444" s="354"/>
      <c r="LR444" s="354"/>
      <c r="LS444" s="354"/>
      <c r="LT444" s="354"/>
      <c r="LU444" s="354"/>
      <c r="LV444" s="354"/>
      <c r="LW444" s="51"/>
      <c r="LX444" s="354"/>
      <c r="LY444" s="354"/>
      <c r="LZ444" s="354"/>
      <c r="MA444" s="354"/>
      <c r="MB444" s="363"/>
      <c r="MC444" s="363"/>
      <c r="MD444" s="354"/>
      <c r="ME444" s="354"/>
      <c r="MF444" s="354"/>
      <c r="MG444" s="354"/>
      <c r="MH444" s="354"/>
      <c r="MI444" s="354"/>
      <c r="MJ444" s="354"/>
      <c r="MK444" s="354"/>
      <c r="ML444" s="354"/>
      <c r="MM444" s="354"/>
      <c r="MN444" s="354"/>
      <c r="MO444" s="354"/>
      <c r="MP444" s="354"/>
      <c r="MQ444" s="354"/>
      <c r="MR444" s="354"/>
      <c r="MS444" s="51"/>
      <c r="MT444" s="364">
        <f t="shared" si="256"/>
        <v>0</v>
      </c>
      <c r="MU444" s="365">
        <f t="shared" si="257"/>
        <v>0</v>
      </c>
      <c r="MV444" s="366">
        <f t="shared" si="258"/>
        <v>0</v>
      </c>
      <c r="MW444" s="365">
        <v>0</v>
      </c>
      <c r="MX444" s="365">
        <v>40</v>
      </c>
      <c r="MY444" s="54"/>
      <c r="MZ444" s="708"/>
      <c r="NA444" s="708">
        <v>2.09</v>
      </c>
      <c r="NB444" s="709">
        <f t="shared" si="259"/>
        <v>0</v>
      </c>
      <c r="NC444" s="710"/>
      <c r="ND444" s="710">
        <v>9.79</v>
      </c>
      <c r="NE444" s="738">
        <f t="shared" si="286"/>
        <v>0.300864100549882</v>
      </c>
      <c r="NF444" s="739"/>
      <c r="NG444" s="739"/>
      <c r="NH444" s="739">
        <v>11.66</v>
      </c>
      <c r="NI444" s="740">
        <f t="shared" si="260"/>
        <v>2613.93</v>
      </c>
      <c r="NJ444" s="738">
        <f t="shared" si="287"/>
        <v>0.167321288295365</v>
      </c>
      <c r="NK444" s="741"/>
      <c r="NL444" s="742">
        <v>44562</v>
      </c>
      <c r="NM444" s="739">
        <f ca="1" t="shared" si="262"/>
        <v>17.1666666666667</v>
      </c>
      <c r="NN444" s="739">
        <f ca="1" t="shared" si="263"/>
        <v>515</v>
      </c>
      <c r="NO444" s="739">
        <v>267</v>
      </c>
      <c r="NP444" s="739">
        <f t="shared" si="264"/>
        <v>0</v>
      </c>
      <c r="NQ444" s="761">
        <f t="shared" si="265"/>
        <v>0</v>
      </c>
      <c r="NR444" s="739">
        <f ca="1" t="shared" si="266"/>
        <v>0</v>
      </c>
      <c r="NS444" s="739">
        <f t="shared" si="267"/>
        <v>267</v>
      </c>
      <c r="NT444" s="739"/>
      <c r="NU444" s="739">
        <f ca="1" t="shared" si="268"/>
        <v>0</v>
      </c>
      <c r="NV444" s="769">
        <f ca="1" t="shared" si="269"/>
        <v>0</v>
      </c>
      <c r="NW444" s="769" t="e">
        <f ca="1" t="shared" si="270"/>
        <v>#DIV/0!</v>
      </c>
      <c r="NX444" s="739"/>
      <c r="NY444" s="739"/>
      <c r="NZ444" s="739"/>
      <c r="OA444" s="739"/>
      <c r="OB444" s="739"/>
      <c r="OC444" s="739"/>
      <c r="OD444" s="739"/>
      <c r="OE444" s="743">
        <f t="shared" si="271"/>
        <v>0</v>
      </c>
      <c r="OF444" s="743">
        <f t="shared" si="272"/>
        <v>0</v>
      </c>
      <c r="OG444" s="743">
        <f t="shared" si="273"/>
        <v>0</v>
      </c>
      <c r="OH444" s="743">
        <f t="shared" si="274"/>
        <v>0</v>
      </c>
      <c r="OI444" s="743">
        <f t="shared" si="275"/>
        <v>0</v>
      </c>
      <c r="OJ444" s="739">
        <f t="shared" si="276"/>
        <v>0</v>
      </c>
      <c r="OK444" s="739">
        <f t="shared" si="277"/>
        <v>0</v>
      </c>
      <c r="OL444" s="739">
        <f t="shared" si="278"/>
        <v>0</v>
      </c>
      <c r="OM444" s="739">
        <f t="shared" si="279"/>
        <v>0</v>
      </c>
      <c r="ON444" s="739">
        <f t="shared" si="280"/>
        <v>0</v>
      </c>
      <c r="OO444" s="739">
        <f t="shared" si="281"/>
        <v>0</v>
      </c>
      <c r="OP444" s="739"/>
      <c r="OQ444" s="739">
        <f t="shared" si="282"/>
        <v>0</v>
      </c>
      <c r="OR444" s="739">
        <f t="shared" si="283"/>
        <v>0</v>
      </c>
      <c r="OS444" s="739">
        <f t="shared" si="284"/>
        <v>0</v>
      </c>
      <c r="OT444" s="739">
        <f t="shared" si="285"/>
        <v>0</v>
      </c>
      <c r="OU444" s="739"/>
      <c r="OV444" s="739"/>
      <c r="OW444" s="739"/>
      <c r="OX444" s="739"/>
      <c r="OY444" s="739"/>
      <c r="OZ444" s="739"/>
      <c r="PA444" s="739"/>
      <c r="PB444" s="739"/>
      <c r="PC444" s="739"/>
      <c r="PD444" s="739"/>
      <c r="PE444" s="739"/>
      <c r="PF444" s="739"/>
      <c r="PG444" s="739"/>
      <c r="PI444" s="28">
        <v>0</v>
      </c>
      <c r="PJ444" s="28">
        <v>0</v>
      </c>
      <c r="PK444" s="28">
        <v>0</v>
      </c>
      <c r="PL444" s="28">
        <v>0</v>
      </c>
      <c r="PM444" s="28">
        <v>0</v>
      </c>
      <c r="PN444" s="28">
        <v>0</v>
      </c>
      <c r="PO444" s="28">
        <v>0</v>
      </c>
      <c r="PP444" s="28">
        <v>0</v>
      </c>
      <c r="PQ444" s="28">
        <v>0</v>
      </c>
      <c r="PR444" s="28">
        <v>0</v>
      </c>
      <c r="PS444" s="28">
        <v>0</v>
      </c>
      <c r="PT444" s="28">
        <v>0</v>
      </c>
      <c r="PU444" s="28">
        <v>0</v>
      </c>
      <c r="PV444" s="28">
        <v>0</v>
      </c>
      <c r="PW444" s="28">
        <v>0</v>
      </c>
    </row>
    <row r="445" s="28" customFormat="1" customHeight="1" spans="1:439">
      <c r="A445" s="847" t="s">
        <v>2306</v>
      </c>
      <c r="B445" s="343"/>
      <c r="C445" s="95" t="s">
        <v>1747</v>
      </c>
      <c r="D445" s="95" t="s">
        <v>2286</v>
      </c>
      <c r="E445" s="411"/>
      <c r="F445" s="290" t="s">
        <v>2411</v>
      </c>
      <c r="G445" s="112" t="s">
        <v>1027</v>
      </c>
      <c r="H445" s="113" t="s">
        <v>2412</v>
      </c>
      <c r="I445" s="99">
        <f t="shared" si="255"/>
        <v>0</v>
      </c>
      <c r="J445" s="100">
        <v>46</v>
      </c>
      <c r="K445" s="454">
        <v>0</v>
      </c>
      <c r="L445" s="150">
        <f t="shared" si="251"/>
        <v>46</v>
      </c>
      <c r="M445" s="151">
        <f t="shared" si="252"/>
        <v>46</v>
      </c>
      <c r="N445" s="455"/>
      <c r="O445" s="37">
        <v>46</v>
      </c>
      <c r="P445" s="36"/>
      <c r="Q445" s="33">
        <f t="shared" si="253"/>
        <v>0</v>
      </c>
      <c r="R445" s="34">
        <f t="shared" si="254"/>
        <v>0</v>
      </c>
      <c r="S445" s="346"/>
      <c r="T445" s="346"/>
      <c r="U445" s="346"/>
      <c r="V445" s="346"/>
      <c r="W445" s="346"/>
      <c r="X445" s="347"/>
      <c r="Y445" s="348"/>
      <c r="Z445" s="348"/>
      <c r="AA445" s="348"/>
      <c r="AB445" s="348"/>
      <c r="AC445" s="348"/>
      <c r="AD445" s="348"/>
      <c r="AE445" s="348"/>
      <c r="AF445" s="346"/>
      <c r="AG445" s="346"/>
      <c r="AH445" s="346"/>
      <c r="AI445" s="346"/>
      <c r="AJ445" s="346"/>
      <c r="AK445" s="346"/>
      <c r="AL445" s="346"/>
      <c r="AM445" s="346"/>
      <c r="AN445" s="346"/>
      <c r="AO445" s="346"/>
      <c r="AP445" s="346"/>
      <c r="AQ445" s="346"/>
      <c r="AR445" s="346"/>
      <c r="AS445" s="346"/>
      <c r="AT445" s="346"/>
      <c r="AU445" s="346"/>
      <c r="AV445" s="346"/>
      <c r="AW445" s="346"/>
      <c r="AX445" s="346"/>
      <c r="AY445" s="349"/>
      <c r="AZ445" s="48"/>
      <c r="BA445" s="48"/>
      <c r="BB445" s="48"/>
      <c r="BC445" s="48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354"/>
      <c r="BT445" s="354"/>
      <c r="BU445" s="354"/>
      <c r="BV445" s="354"/>
      <c r="BW445" s="354"/>
      <c r="BX445" s="354"/>
      <c r="BY445" s="354"/>
      <c r="BZ445" s="354"/>
      <c r="CA445" s="354"/>
      <c r="CB445" s="354"/>
      <c r="CC445" s="354"/>
      <c r="CD445" s="354"/>
      <c r="CE445" s="354"/>
      <c r="CF445" s="354"/>
      <c r="CG445" s="354"/>
      <c r="CH445" s="354"/>
      <c r="CI445" s="354"/>
      <c r="CJ445" s="354"/>
      <c r="CK445" s="354"/>
      <c r="CL445" s="354"/>
      <c r="CM445" s="354"/>
      <c r="CN445" s="354"/>
      <c r="CO445" s="354"/>
      <c r="CP445" s="358"/>
      <c r="CQ445" s="48"/>
      <c r="CR445" s="354"/>
      <c r="CS445" s="354"/>
      <c r="CT445" s="355"/>
      <c r="CU445" s="354"/>
      <c r="CV445" s="354"/>
      <c r="CW445" s="354"/>
      <c r="CX445" s="354"/>
      <c r="CY445" s="354"/>
      <c r="CZ445" s="354"/>
      <c r="DA445" s="356"/>
      <c r="DB445" s="354"/>
      <c r="DC445" s="354"/>
      <c r="DD445" s="354"/>
      <c r="DE445" s="354"/>
      <c r="DF445" s="354"/>
      <c r="DG445" s="354"/>
      <c r="DH445" s="354"/>
      <c r="DI445" s="354"/>
      <c r="DJ445" s="354"/>
      <c r="DK445" s="354"/>
      <c r="DL445" s="354"/>
      <c r="DM445" s="354"/>
      <c r="DN445" s="354"/>
      <c r="DO445" s="354"/>
      <c r="DP445" s="354"/>
      <c r="DQ445" s="354"/>
      <c r="DR445" s="354"/>
      <c r="DS445" s="354"/>
      <c r="DT445" s="354"/>
      <c r="DU445" s="354"/>
      <c r="DV445" s="354"/>
      <c r="DW445" s="354"/>
      <c r="DX445" s="354"/>
      <c r="DY445" s="354"/>
      <c r="DZ445" s="357"/>
      <c r="EA445" s="356"/>
      <c r="EB445" s="356"/>
      <c r="EC445" s="356"/>
      <c r="ED445" s="356"/>
      <c r="EE445" s="358"/>
      <c r="EF445" s="48"/>
      <c r="EG445" s="46"/>
      <c r="EH445" s="46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8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354"/>
      <c r="FR445" s="354"/>
      <c r="FS445" s="354"/>
      <c r="FT445" s="354"/>
      <c r="FU445" s="354"/>
      <c r="FV445" s="354"/>
      <c r="FW445" s="354"/>
      <c r="FX445" s="354"/>
      <c r="FY445" s="354"/>
      <c r="FZ445" s="354"/>
      <c r="GA445" s="354"/>
      <c r="GB445" s="354"/>
      <c r="GC445" s="354"/>
      <c r="GD445" s="354"/>
      <c r="GE445" s="354"/>
      <c r="GF445" s="354"/>
      <c r="GG445" s="354"/>
      <c r="GH445" s="354"/>
      <c r="GI445" s="354"/>
      <c r="GJ445" s="354"/>
      <c r="GK445" s="354"/>
      <c r="GL445" s="354"/>
      <c r="GM445" s="354"/>
      <c r="GN445" s="354"/>
      <c r="GO445" s="354"/>
      <c r="GP445" s="354"/>
      <c r="GQ445" s="354"/>
      <c r="GR445" s="354"/>
      <c r="GS445" s="354"/>
      <c r="GT445" s="354"/>
      <c r="GU445" s="354"/>
      <c r="GV445" s="354"/>
      <c r="GW445" s="354"/>
      <c r="GX445" s="354"/>
      <c r="GY445" s="354"/>
      <c r="GZ445" s="354"/>
      <c r="HA445" s="354"/>
      <c r="HB445" s="354"/>
      <c r="HC445" s="354"/>
      <c r="HD445" s="354"/>
      <c r="HE445" s="354"/>
      <c r="HF445" s="354"/>
      <c r="HG445" s="354"/>
      <c r="HH445" s="354"/>
      <c r="HI445" s="354"/>
      <c r="HJ445" s="354"/>
      <c r="HK445" s="354"/>
      <c r="HL445" s="354"/>
      <c r="HM445" s="354"/>
      <c r="HN445" s="354"/>
      <c r="HO445" s="354"/>
      <c r="HP445" s="354"/>
      <c r="HQ445" s="354"/>
      <c r="HR445" s="354"/>
      <c r="HS445" s="354"/>
      <c r="HT445" s="354"/>
      <c r="HU445" s="354"/>
      <c r="HV445" s="354"/>
      <c r="HW445" s="354"/>
      <c r="HX445" s="354"/>
      <c r="HY445" s="354"/>
      <c r="HZ445" s="354"/>
      <c r="IA445" s="354"/>
      <c r="IB445" s="354"/>
      <c r="IC445" s="354"/>
      <c r="ID445" s="354"/>
      <c r="IE445" s="354"/>
      <c r="IF445" s="354"/>
      <c r="IG445" s="354"/>
      <c r="IH445" s="354"/>
      <c r="II445" s="354"/>
      <c r="IJ445" s="354"/>
      <c r="IK445" s="354"/>
      <c r="IL445" s="354"/>
      <c r="IM445" s="354"/>
      <c r="IN445" s="354"/>
      <c r="IO445" s="354"/>
      <c r="IP445" s="354"/>
      <c r="IQ445" s="354"/>
      <c r="IR445" s="50"/>
      <c r="IS445" s="47"/>
      <c r="IT445" s="47"/>
      <c r="IU445" s="47"/>
      <c r="IV445" s="47"/>
      <c r="IW445" s="47"/>
      <c r="IX445" s="47"/>
      <c r="IY445" s="47"/>
      <c r="IZ445" s="47"/>
      <c r="JA445" s="47"/>
      <c r="JB445" s="47"/>
      <c r="JC445" s="47"/>
      <c r="JD445" s="47"/>
      <c r="JE445" s="47"/>
      <c r="JF445" s="47"/>
      <c r="JG445" s="47"/>
      <c r="JH445" s="47"/>
      <c r="JI445" s="47"/>
      <c r="JJ445" s="47"/>
      <c r="JK445" s="47"/>
      <c r="JL445" s="354"/>
      <c r="JM445" s="354"/>
      <c r="JN445" s="354"/>
      <c r="JO445" s="354"/>
      <c r="JP445" s="354"/>
      <c r="JQ445" s="354"/>
      <c r="JR445" s="354"/>
      <c r="JS445" s="354"/>
      <c r="JT445" s="354"/>
      <c r="JU445" s="354"/>
      <c r="JV445" s="354"/>
      <c r="JW445" s="354"/>
      <c r="JX445" s="354"/>
      <c r="JY445" s="354"/>
      <c r="JZ445" s="354"/>
      <c r="KA445" s="354"/>
      <c r="KB445" s="354"/>
      <c r="KC445" s="354"/>
      <c r="KD445" s="354"/>
      <c r="KE445" s="354"/>
      <c r="KF445" s="354"/>
      <c r="KG445" s="354"/>
      <c r="KH445" s="354"/>
      <c r="KI445" s="354"/>
      <c r="KJ445" s="354"/>
      <c r="KK445" s="354"/>
      <c r="KL445" s="354"/>
      <c r="KM445" s="354"/>
      <c r="KN445" s="354"/>
      <c r="KO445" s="354"/>
      <c r="KP445" s="354"/>
      <c r="KQ445" s="354"/>
      <c r="KR445" s="354"/>
      <c r="KS445" s="354"/>
      <c r="KT445" s="354"/>
      <c r="KU445" s="354"/>
      <c r="KV445" s="51"/>
      <c r="KW445" s="47"/>
      <c r="KX445" s="47"/>
      <c r="KY445" s="47"/>
      <c r="KZ445" s="47"/>
      <c r="LA445" s="47"/>
      <c r="LB445" s="47"/>
      <c r="LC445" s="47"/>
      <c r="LD445" s="361"/>
      <c r="LE445" s="361"/>
      <c r="LF445" s="361"/>
      <c r="LG445" s="361"/>
      <c r="LH445" s="361"/>
      <c r="LI445" s="361"/>
      <c r="LJ445" s="361"/>
      <c r="LK445" s="361"/>
      <c r="LL445" s="361"/>
      <c r="LM445" s="361"/>
      <c r="LN445" s="361"/>
      <c r="LO445" s="361"/>
      <c r="LP445" s="361"/>
      <c r="LQ445" s="354"/>
      <c r="LR445" s="354"/>
      <c r="LS445" s="354"/>
      <c r="LT445" s="354"/>
      <c r="LU445" s="354"/>
      <c r="LV445" s="354"/>
      <c r="LW445" s="51"/>
      <c r="LX445" s="354"/>
      <c r="LY445" s="354"/>
      <c r="LZ445" s="354"/>
      <c r="MA445" s="354"/>
      <c r="MB445" s="363"/>
      <c r="MC445" s="363"/>
      <c r="MD445" s="354"/>
      <c r="ME445" s="354"/>
      <c r="MF445" s="354"/>
      <c r="MG445" s="354"/>
      <c r="MH445" s="354"/>
      <c r="MI445" s="354"/>
      <c r="MJ445" s="354"/>
      <c r="MK445" s="354"/>
      <c r="ML445" s="354"/>
      <c r="MM445" s="354"/>
      <c r="MN445" s="354"/>
      <c r="MO445" s="354"/>
      <c r="MP445" s="354"/>
      <c r="MQ445" s="354"/>
      <c r="MR445" s="354"/>
      <c r="MS445" s="51"/>
      <c r="MT445" s="364">
        <f t="shared" si="256"/>
        <v>0</v>
      </c>
      <c r="MU445" s="365">
        <f t="shared" si="257"/>
        <v>0</v>
      </c>
      <c r="MV445" s="366">
        <f t="shared" si="258"/>
        <v>0</v>
      </c>
      <c r="MW445" s="365">
        <v>0</v>
      </c>
      <c r="MX445" s="365">
        <v>0</v>
      </c>
      <c r="MY445" s="54"/>
      <c r="MZ445" s="708"/>
      <c r="NA445" s="708">
        <v>2.09</v>
      </c>
      <c r="NB445" s="709">
        <f t="shared" si="259"/>
        <v>0</v>
      </c>
      <c r="NC445" s="710"/>
      <c r="ND445" s="710">
        <v>9.79</v>
      </c>
      <c r="NE445" s="738">
        <f t="shared" si="286"/>
        <v>0.300864100549882</v>
      </c>
      <c r="NF445" s="739"/>
      <c r="NG445" s="739"/>
      <c r="NH445" s="739">
        <v>11.66</v>
      </c>
      <c r="NI445" s="740">
        <f t="shared" si="260"/>
        <v>450.34</v>
      </c>
      <c r="NJ445" s="738">
        <f t="shared" si="287"/>
        <v>0.167321288295365</v>
      </c>
      <c r="NK445" s="741"/>
      <c r="NL445" s="742">
        <v>44562</v>
      </c>
      <c r="NM445" s="739">
        <f ca="1" t="shared" si="262"/>
        <v>17.1666666666667</v>
      </c>
      <c r="NN445" s="739">
        <f ca="1" t="shared" si="263"/>
        <v>515</v>
      </c>
      <c r="NO445" s="739">
        <v>46</v>
      </c>
      <c r="NP445" s="739">
        <f t="shared" si="264"/>
        <v>0</v>
      </c>
      <c r="NQ445" s="761">
        <f t="shared" si="265"/>
        <v>0</v>
      </c>
      <c r="NR445" s="739">
        <f ca="1" t="shared" si="266"/>
        <v>0</v>
      </c>
      <c r="NS445" s="739">
        <f t="shared" si="267"/>
        <v>46</v>
      </c>
      <c r="NT445" s="739"/>
      <c r="NU445" s="739">
        <f ca="1" t="shared" si="268"/>
        <v>0</v>
      </c>
      <c r="NV445" s="769">
        <f ca="1" t="shared" si="269"/>
        <v>0</v>
      </c>
      <c r="NW445" s="769" t="e">
        <f ca="1" t="shared" si="270"/>
        <v>#DIV/0!</v>
      </c>
      <c r="NX445" s="739"/>
      <c r="NY445" s="739"/>
      <c r="NZ445" s="739"/>
      <c r="OA445" s="739"/>
      <c r="OB445" s="739"/>
      <c r="OC445" s="739"/>
      <c r="OD445" s="739"/>
      <c r="OE445" s="743">
        <f t="shared" si="271"/>
        <v>0</v>
      </c>
      <c r="OF445" s="743">
        <f t="shared" si="272"/>
        <v>0</v>
      </c>
      <c r="OG445" s="743">
        <f t="shared" si="273"/>
        <v>0</v>
      </c>
      <c r="OH445" s="743">
        <f t="shared" si="274"/>
        <v>0</v>
      </c>
      <c r="OI445" s="743">
        <f t="shared" si="275"/>
        <v>0</v>
      </c>
      <c r="OJ445" s="739">
        <f t="shared" si="276"/>
        <v>0</v>
      </c>
      <c r="OK445" s="739">
        <f t="shared" si="277"/>
        <v>0</v>
      </c>
      <c r="OL445" s="739">
        <f t="shared" si="278"/>
        <v>0</v>
      </c>
      <c r="OM445" s="739">
        <f t="shared" si="279"/>
        <v>0</v>
      </c>
      <c r="ON445" s="739">
        <f t="shared" si="280"/>
        <v>0</v>
      </c>
      <c r="OO445" s="739">
        <f t="shared" si="281"/>
        <v>0</v>
      </c>
      <c r="OP445" s="739"/>
      <c r="OQ445" s="739">
        <f t="shared" si="282"/>
        <v>0</v>
      </c>
      <c r="OR445" s="739">
        <f t="shared" si="283"/>
        <v>0</v>
      </c>
      <c r="OS445" s="739">
        <f t="shared" si="284"/>
        <v>0</v>
      </c>
      <c r="OT445" s="739">
        <f t="shared" si="285"/>
        <v>0</v>
      </c>
      <c r="OU445" s="739"/>
      <c r="OV445" s="739"/>
      <c r="OW445" s="739"/>
      <c r="OX445" s="739"/>
      <c r="OY445" s="739"/>
      <c r="OZ445" s="739"/>
      <c r="PA445" s="739"/>
      <c r="PB445" s="739"/>
      <c r="PC445" s="739"/>
      <c r="PD445" s="739"/>
      <c r="PE445" s="739"/>
      <c r="PF445" s="739"/>
      <c r="PG445" s="739"/>
      <c r="PI445" s="28">
        <v>0</v>
      </c>
      <c r="PJ445" s="28">
        <v>0</v>
      </c>
      <c r="PK445" s="28">
        <v>0</v>
      </c>
      <c r="PL445" s="28">
        <v>0</v>
      </c>
      <c r="PM445" s="28">
        <v>0</v>
      </c>
      <c r="PN445" s="28">
        <v>0</v>
      </c>
      <c r="PO445" s="28">
        <v>0</v>
      </c>
      <c r="PP445" s="28">
        <v>0</v>
      </c>
      <c r="PQ445" s="28">
        <v>0</v>
      </c>
      <c r="PR445" s="28">
        <v>0</v>
      </c>
      <c r="PS445" s="28">
        <v>0</v>
      </c>
      <c r="PT445" s="28">
        <v>0</v>
      </c>
      <c r="PU445" s="28">
        <v>0</v>
      </c>
      <c r="PV445" s="28">
        <v>0</v>
      </c>
      <c r="PW445" s="28">
        <v>0</v>
      </c>
    </row>
    <row r="446" s="28" customFormat="1" customHeight="1" spans="1:439">
      <c r="A446" s="847" t="s">
        <v>2306</v>
      </c>
      <c r="B446" s="343"/>
      <c r="C446" s="95" t="s">
        <v>1747</v>
      </c>
      <c r="D446" s="95" t="s">
        <v>2413</v>
      </c>
      <c r="E446" s="411"/>
      <c r="F446" s="290" t="s">
        <v>2414</v>
      </c>
      <c r="G446" s="112" t="s">
        <v>1029</v>
      </c>
      <c r="H446" s="113" t="s">
        <v>1030</v>
      </c>
      <c r="I446" s="99">
        <f t="shared" si="255"/>
        <v>45</v>
      </c>
      <c r="J446" s="100">
        <v>120</v>
      </c>
      <c r="K446" s="454">
        <v>128</v>
      </c>
      <c r="L446" s="150">
        <f t="shared" si="251"/>
        <v>165</v>
      </c>
      <c r="M446" s="151">
        <f t="shared" si="252"/>
        <v>165</v>
      </c>
      <c r="N446" s="455"/>
      <c r="O446" s="37">
        <v>248</v>
      </c>
      <c r="P446" s="36"/>
      <c r="Q446" s="33">
        <f t="shared" si="253"/>
        <v>0</v>
      </c>
      <c r="R446" s="34">
        <f t="shared" si="254"/>
        <v>0</v>
      </c>
      <c r="S446" s="346"/>
      <c r="T446" s="346"/>
      <c r="U446" s="346"/>
      <c r="V446" s="346"/>
      <c r="W446" s="346"/>
      <c r="X446" s="347"/>
      <c r="Y446" s="348"/>
      <c r="Z446" s="348"/>
      <c r="AA446" s="348"/>
      <c r="AB446" s="348"/>
      <c r="AC446" s="348"/>
      <c r="AD446" s="348"/>
      <c r="AE446" s="348"/>
      <c r="AF446" s="346"/>
      <c r="AG446" s="346"/>
      <c r="AH446" s="346"/>
      <c r="AI446" s="346"/>
      <c r="AJ446" s="346"/>
      <c r="AK446" s="346"/>
      <c r="AL446" s="346"/>
      <c r="AM446" s="346"/>
      <c r="AN446" s="346"/>
      <c r="AO446" s="346"/>
      <c r="AP446" s="346"/>
      <c r="AQ446" s="346"/>
      <c r="AR446" s="346"/>
      <c r="AS446" s="346"/>
      <c r="AT446" s="346"/>
      <c r="AU446" s="346"/>
      <c r="AV446" s="346"/>
      <c r="AW446" s="346"/>
      <c r="AX446" s="346"/>
      <c r="AY446" s="349"/>
      <c r="AZ446" s="48"/>
      <c r="BA446" s="48"/>
      <c r="BB446" s="48"/>
      <c r="BC446" s="48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354"/>
      <c r="BT446" s="354"/>
      <c r="BU446" s="354"/>
      <c r="BV446" s="354"/>
      <c r="BW446" s="354"/>
      <c r="BX446" s="354"/>
      <c r="BY446" s="354"/>
      <c r="BZ446" s="354"/>
      <c r="CA446" s="354"/>
      <c r="CB446" s="354"/>
      <c r="CC446" s="354"/>
      <c r="CD446" s="354"/>
      <c r="CE446" s="354"/>
      <c r="CF446" s="354"/>
      <c r="CG446" s="354"/>
      <c r="CH446" s="354"/>
      <c r="CI446" s="354"/>
      <c r="CJ446" s="354"/>
      <c r="CK446" s="354"/>
      <c r="CL446" s="354"/>
      <c r="CM446" s="354"/>
      <c r="CN446" s="354"/>
      <c r="CO446" s="354"/>
      <c r="CP446" s="358"/>
      <c r="CQ446" s="48"/>
      <c r="CR446" s="354"/>
      <c r="CS446" s="354"/>
      <c r="CT446" s="355"/>
      <c r="CU446" s="354"/>
      <c r="CV446" s="354"/>
      <c r="CW446" s="354"/>
      <c r="CX446" s="354"/>
      <c r="CY446" s="354"/>
      <c r="CZ446" s="354"/>
      <c r="DA446" s="356"/>
      <c r="DB446" s="354"/>
      <c r="DC446" s="354"/>
      <c r="DD446" s="354"/>
      <c r="DE446" s="354"/>
      <c r="DF446" s="354"/>
      <c r="DG446" s="354"/>
      <c r="DH446" s="354"/>
      <c r="DI446" s="354"/>
      <c r="DJ446" s="356"/>
      <c r="DK446" s="354"/>
      <c r="DL446" s="354"/>
      <c r="DM446" s="354"/>
      <c r="DN446" s="354"/>
      <c r="DO446" s="354"/>
      <c r="DP446" s="354"/>
      <c r="DQ446" s="354"/>
      <c r="DR446" s="354"/>
      <c r="DS446" s="354"/>
      <c r="DT446" s="354"/>
      <c r="DU446" s="354"/>
      <c r="DV446" s="354"/>
      <c r="DW446" s="354"/>
      <c r="DX446" s="354"/>
      <c r="DY446" s="354"/>
      <c r="DZ446" s="357"/>
      <c r="EA446" s="356"/>
      <c r="EB446" s="356"/>
      <c r="EC446" s="356"/>
      <c r="ED446" s="356">
        <v>83</v>
      </c>
      <c r="EE446" s="358"/>
      <c r="EF446" s="48"/>
      <c r="EG446" s="46"/>
      <c r="EH446" s="46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8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354"/>
      <c r="FR446" s="354"/>
      <c r="FS446" s="354"/>
      <c r="FT446" s="354"/>
      <c r="FU446" s="354"/>
      <c r="FV446" s="354"/>
      <c r="FW446" s="354"/>
      <c r="FX446" s="354"/>
      <c r="FY446" s="354"/>
      <c r="FZ446" s="354"/>
      <c r="GA446" s="354"/>
      <c r="GB446" s="354"/>
      <c r="GC446" s="354"/>
      <c r="GD446" s="354"/>
      <c r="GE446" s="354"/>
      <c r="GF446" s="354"/>
      <c r="GG446" s="354"/>
      <c r="GH446" s="354"/>
      <c r="GI446" s="354"/>
      <c r="GJ446" s="354"/>
      <c r="GK446" s="354"/>
      <c r="GL446" s="354"/>
      <c r="GM446" s="354"/>
      <c r="GN446" s="354"/>
      <c r="GO446" s="354"/>
      <c r="GP446" s="354"/>
      <c r="GQ446" s="354"/>
      <c r="GR446" s="354"/>
      <c r="GS446" s="354"/>
      <c r="GT446" s="354"/>
      <c r="GU446" s="354"/>
      <c r="GV446" s="354"/>
      <c r="GW446" s="354"/>
      <c r="GX446" s="354"/>
      <c r="GY446" s="354"/>
      <c r="GZ446" s="354"/>
      <c r="HA446" s="354"/>
      <c r="HB446" s="354"/>
      <c r="HC446" s="354"/>
      <c r="HD446" s="354"/>
      <c r="HE446" s="354"/>
      <c r="HF446" s="354"/>
      <c r="HG446" s="354"/>
      <c r="HH446" s="354"/>
      <c r="HI446" s="354"/>
      <c r="HJ446" s="354"/>
      <c r="HK446" s="354"/>
      <c r="HL446" s="354"/>
      <c r="HM446" s="354"/>
      <c r="HN446" s="354"/>
      <c r="HO446" s="354"/>
      <c r="HP446" s="354"/>
      <c r="HQ446" s="354"/>
      <c r="HR446" s="354"/>
      <c r="HS446" s="354"/>
      <c r="HT446" s="354"/>
      <c r="HU446" s="354"/>
      <c r="HV446" s="354"/>
      <c r="HW446" s="354"/>
      <c r="HX446" s="354"/>
      <c r="HY446" s="354"/>
      <c r="HZ446" s="354"/>
      <c r="IA446" s="354"/>
      <c r="IB446" s="354"/>
      <c r="IC446" s="354"/>
      <c r="ID446" s="354"/>
      <c r="IE446" s="354"/>
      <c r="IF446" s="354"/>
      <c r="IG446" s="354"/>
      <c r="IH446" s="354"/>
      <c r="II446" s="354"/>
      <c r="IJ446" s="354"/>
      <c r="IK446" s="354"/>
      <c r="IL446" s="354"/>
      <c r="IM446" s="354"/>
      <c r="IN446" s="354"/>
      <c r="IO446" s="354"/>
      <c r="IP446" s="354"/>
      <c r="IQ446" s="354"/>
      <c r="IR446" s="50"/>
      <c r="IS446" s="47"/>
      <c r="IT446" s="47"/>
      <c r="IU446" s="47"/>
      <c r="IV446" s="47"/>
      <c r="IW446" s="47"/>
      <c r="IX446" s="47"/>
      <c r="IY446" s="47"/>
      <c r="IZ446" s="47"/>
      <c r="JA446" s="47"/>
      <c r="JB446" s="47"/>
      <c r="JC446" s="47"/>
      <c r="JD446" s="47"/>
      <c r="JE446" s="47"/>
      <c r="JF446" s="47"/>
      <c r="JG446" s="47"/>
      <c r="JH446" s="47"/>
      <c r="JI446" s="47"/>
      <c r="JJ446" s="47"/>
      <c r="JK446" s="47"/>
      <c r="JL446" s="354"/>
      <c r="JM446" s="354"/>
      <c r="JN446" s="354"/>
      <c r="JO446" s="354"/>
      <c r="JP446" s="354"/>
      <c r="JQ446" s="354"/>
      <c r="JR446" s="354"/>
      <c r="JS446" s="354"/>
      <c r="JT446" s="354"/>
      <c r="JU446" s="354"/>
      <c r="JV446" s="354"/>
      <c r="JW446" s="354"/>
      <c r="JX446" s="354"/>
      <c r="JY446" s="354"/>
      <c r="JZ446" s="354"/>
      <c r="KA446" s="354"/>
      <c r="KB446" s="354"/>
      <c r="KC446" s="354"/>
      <c r="KD446" s="354"/>
      <c r="KE446" s="354"/>
      <c r="KF446" s="354"/>
      <c r="KG446" s="354"/>
      <c r="KH446" s="354"/>
      <c r="KI446" s="354"/>
      <c r="KJ446" s="354"/>
      <c r="KK446" s="354"/>
      <c r="KL446" s="354"/>
      <c r="KM446" s="354"/>
      <c r="KN446" s="354"/>
      <c r="KO446" s="354"/>
      <c r="KP446" s="354"/>
      <c r="KQ446" s="354"/>
      <c r="KR446" s="354"/>
      <c r="KS446" s="354"/>
      <c r="KT446" s="354"/>
      <c r="KU446" s="354"/>
      <c r="KV446" s="51"/>
      <c r="KW446" s="47"/>
      <c r="KX446" s="47"/>
      <c r="KY446" s="47"/>
      <c r="KZ446" s="47"/>
      <c r="LA446" s="47"/>
      <c r="LB446" s="47"/>
      <c r="LC446" s="47"/>
      <c r="LD446" s="361"/>
      <c r="LE446" s="361"/>
      <c r="LF446" s="361"/>
      <c r="LG446" s="361"/>
      <c r="LH446" s="361"/>
      <c r="LI446" s="361"/>
      <c r="LJ446" s="361"/>
      <c r="LK446" s="361"/>
      <c r="LL446" s="361"/>
      <c r="LM446" s="361"/>
      <c r="LN446" s="361"/>
      <c r="LO446" s="354"/>
      <c r="LP446" s="354"/>
      <c r="LQ446" s="356"/>
      <c r="LR446" s="356"/>
      <c r="LS446" s="356"/>
      <c r="LT446" s="356"/>
      <c r="LU446" s="356"/>
      <c r="LV446" s="354"/>
      <c r="LW446" s="51"/>
      <c r="LX446" s="354"/>
      <c r="LY446" s="354"/>
      <c r="LZ446" s="354"/>
      <c r="MA446" s="354"/>
      <c r="MB446" s="363"/>
      <c r="MC446" s="363"/>
      <c r="MD446" s="354"/>
      <c r="ME446" s="354"/>
      <c r="MF446" s="354"/>
      <c r="MG446" s="354"/>
      <c r="MH446" s="354"/>
      <c r="MI446" s="354"/>
      <c r="MJ446" s="354"/>
      <c r="MK446" s="354"/>
      <c r="ML446" s="354"/>
      <c r="MM446" s="354"/>
      <c r="MN446" s="354"/>
      <c r="MO446" s="354"/>
      <c r="MP446" s="354"/>
      <c r="MQ446" s="354"/>
      <c r="MR446" s="354"/>
      <c r="MS446" s="51"/>
      <c r="MT446" s="364">
        <f t="shared" si="256"/>
        <v>0</v>
      </c>
      <c r="MU446" s="365">
        <f t="shared" si="257"/>
        <v>0</v>
      </c>
      <c r="MV446" s="366">
        <f t="shared" si="258"/>
        <v>0</v>
      </c>
      <c r="MW446" s="365">
        <v>0</v>
      </c>
      <c r="MX446" s="365">
        <v>1485</v>
      </c>
      <c r="MY446" s="54"/>
      <c r="MZ446" s="708"/>
      <c r="NA446" s="708">
        <v>2.55</v>
      </c>
      <c r="NB446" s="709">
        <f t="shared" si="259"/>
        <v>0</v>
      </c>
      <c r="NC446" s="710">
        <v>14.75</v>
      </c>
      <c r="ND446" s="710">
        <v>9.83</v>
      </c>
      <c r="NE446" s="738">
        <f t="shared" si="286"/>
        <v>0.424641498390401</v>
      </c>
      <c r="NF446" s="739"/>
      <c r="NG446" s="739"/>
      <c r="NH446" s="739">
        <v>9.83</v>
      </c>
      <c r="NI446" s="740">
        <f t="shared" si="260"/>
        <v>1621.95</v>
      </c>
      <c r="NJ446" s="738">
        <f t="shared" si="287"/>
        <v>0.424641498390401</v>
      </c>
      <c r="NK446" s="741"/>
      <c r="NL446" s="742">
        <v>44562</v>
      </c>
      <c r="NM446" s="739">
        <f ca="1" t="shared" si="262"/>
        <v>17.1666666666667</v>
      </c>
      <c r="NN446" s="739">
        <f ca="1" t="shared" si="263"/>
        <v>515</v>
      </c>
      <c r="NO446" s="739">
        <v>248</v>
      </c>
      <c r="NP446" s="739">
        <f t="shared" si="264"/>
        <v>0</v>
      </c>
      <c r="NQ446" s="761">
        <f t="shared" si="265"/>
        <v>0</v>
      </c>
      <c r="NR446" s="739">
        <f ca="1" t="shared" si="266"/>
        <v>0</v>
      </c>
      <c r="NS446" s="739">
        <f t="shared" si="267"/>
        <v>165</v>
      </c>
      <c r="NT446" s="739"/>
      <c r="NU446" s="739">
        <f ca="1" t="shared" si="268"/>
        <v>0</v>
      </c>
      <c r="NV446" s="769">
        <f ca="1" t="shared" si="269"/>
        <v>0</v>
      </c>
      <c r="NW446" s="769" t="e">
        <f ca="1" t="shared" si="270"/>
        <v>#DIV/0!</v>
      </c>
      <c r="NX446" s="739"/>
      <c r="NY446" s="739"/>
      <c r="NZ446" s="739"/>
      <c r="OA446" s="739"/>
      <c r="OB446" s="739"/>
      <c r="OC446" s="739"/>
      <c r="OD446" s="739"/>
      <c r="OE446" s="743">
        <f t="shared" si="271"/>
        <v>0</v>
      </c>
      <c r="OF446" s="743">
        <f t="shared" si="272"/>
        <v>0</v>
      </c>
      <c r="OG446" s="743">
        <f t="shared" si="273"/>
        <v>0</v>
      </c>
      <c r="OH446" s="743">
        <f t="shared" si="274"/>
        <v>0</v>
      </c>
      <c r="OI446" s="743">
        <f t="shared" si="275"/>
        <v>0</v>
      </c>
      <c r="OJ446" s="739">
        <f t="shared" si="276"/>
        <v>0</v>
      </c>
      <c r="OK446" s="739">
        <f t="shared" si="277"/>
        <v>0</v>
      </c>
      <c r="OL446" s="739">
        <f t="shared" si="278"/>
        <v>0</v>
      </c>
      <c r="OM446" s="739">
        <f t="shared" si="279"/>
        <v>0</v>
      </c>
      <c r="ON446" s="739">
        <f t="shared" si="280"/>
        <v>0</v>
      </c>
      <c r="OO446" s="739">
        <f t="shared" si="281"/>
        <v>0</v>
      </c>
      <c r="OP446" s="739"/>
      <c r="OQ446" s="739">
        <f t="shared" si="282"/>
        <v>0</v>
      </c>
      <c r="OR446" s="739">
        <f t="shared" si="283"/>
        <v>0</v>
      </c>
      <c r="OS446" s="739">
        <f t="shared" si="284"/>
        <v>0</v>
      </c>
      <c r="OT446" s="739">
        <f t="shared" si="285"/>
        <v>0</v>
      </c>
      <c r="OU446" s="739"/>
      <c r="OV446" s="739"/>
      <c r="OW446" s="739"/>
      <c r="OX446" s="739"/>
      <c r="OY446" s="739"/>
      <c r="OZ446" s="739"/>
      <c r="PA446" s="739"/>
      <c r="PB446" s="739"/>
      <c r="PC446" s="739"/>
      <c r="PD446" s="739"/>
      <c r="PE446" s="739"/>
      <c r="PF446" s="739"/>
      <c r="PG446" s="739"/>
      <c r="PI446" s="28">
        <v>0</v>
      </c>
      <c r="PJ446" s="28">
        <v>0</v>
      </c>
      <c r="PK446" s="28">
        <v>0</v>
      </c>
      <c r="PL446" s="28">
        <v>0</v>
      </c>
      <c r="PM446" s="28">
        <v>0</v>
      </c>
      <c r="PN446" s="28">
        <v>0</v>
      </c>
      <c r="PO446" s="28">
        <v>0</v>
      </c>
      <c r="PP446" s="28">
        <v>0</v>
      </c>
      <c r="PQ446" s="28">
        <v>0</v>
      </c>
      <c r="PR446" s="28">
        <v>0</v>
      </c>
      <c r="PS446" s="28">
        <v>0</v>
      </c>
      <c r="PT446" s="28">
        <v>0</v>
      </c>
      <c r="PU446" s="28">
        <v>0</v>
      </c>
      <c r="PV446" s="28">
        <v>0</v>
      </c>
      <c r="PW446" s="28">
        <v>0</v>
      </c>
    </row>
    <row r="447" s="28" customFormat="1" customHeight="1" spans="1:439">
      <c r="A447" s="847" t="s">
        <v>2306</v>
      </c>
      <c r="B447" s="343"/>
      <c r="C447" s="95" t="s">
        <v>1747</v>
      </c>
      <c r="D447" s="95" t="s">
        <v>2413</v>
      </c>
      <c r="E447" s="411"/>
      <c r="F447" s="290" t="s">
        <v>2415</v>
      </c>
      <c r="G447" s="112" t="s">
        <v>1032</v>
      </c>
      <c r="H447" s="113" t="s">
        <v>1033</v>
      </c>
      <c r="I447" s="99">
        <f t="shared" si="255"/>
        <v>0</v>
      </c>
      <c r="J447" s="100">
        <v>0</v>
      </c>
      <c r="K447" s="454">
        <v>0</v>
      </c>
      <c r="L447" s="150">
        <f t="shared" si="251"/>
        <v>0</v>
      </c>
      <c r="M447" s="151">
        <f t="shared" si="252"/>
        <v>0</v>
      </c>
      <c r="N447" s="455"/>
      <c r="O447" s="37"/>
      <c r="P447" s="36"/>
      <c r="Q447" s="33">
        <f t="shared" si="253"/>
        <v>0</v>
      </c>
      <c r="R447" s="34">
        <f t="shared" si="254"/>
        <v>0</v>
      </c>
      <c r="S447" s="346"/>
      <c r="T447" s="346"/>
      <c r="U447" s="346"/>
      <c r="V447" s="346"/>
      <c r="W447" s="346"/>
      <c r="X447" s="347"/>
      <c r="Y447" s="348"/>
      <c r="Z447" s="348"/>
      <c r="AA447" s="348"/>
      <c r="AB447" s="348"/>
      <c r="AC447" s="348"/>
      <c r="AD447" s="348"/>
      <c r="AE447" s="348"/>
      <c r="AF447" s="346"/>
      <c r="AG447" s="346"/>
      <c r="AH447" s="346"/>
      <c r="AI447" s="346"/>
      <c r="AJ447" s="346"/>
      <c r="AK447" s="346"/>
      <c r="AL447" s="346"/>
      <c r="AM447" s="346"/>
      <c r="AN447" s="346"/>
      <c r="AO447" s="346"/>
      <c r="AP447" s="346"/>
      <c r="AQ447" s="346"/>
      <c r="AR447" s="346"/>
      <c r="AS447" s="346"/>
      <c r="AT447" s="346"/>
      <c r="AU447" s="346"/>
      <c r="AV447" s="346"/>
      <c r="AW447" s="346"/>
      <c r="AX447" s="346"/>
      <c r="AY447" s="349"/>
      <c r="AZ447" s="48"/>
      <c r="BA447" s="48"/>
      <c r="BB447" s="48"/>
      <c r="BC447" s="48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354"/>
      <c r="BT447" s="354"/>
      <c r="BU447" s="354"/>
      <c r="BV447" s="354"/>
      <c r="BW447" s="354"/>
      <c r="BX447" s="354"/>
      <c r="BY447" s="354"/>
      <c r="BZ447" s="354"/>
      <c r="CA447" s="354"/>
      <c r="CB447" s="354"/>
      <c r="CC447" s="354"/>
      <c r="CD447" s="354"/>
      <c r="CE447" s="354"/>
      <c r="CF447" s="354"/>
      <c r="CG447" s="354"/>
      <c r="CH447" s="354"/>
      <c r="CI447" s="354"/>
      <c r="CJ447" s="354"/>
      <c r="CK447" s="354"/>
      <c r="CL447" s="354"/>
      <c r="CM447" s="354"/>
      <c r="CN447" s="354"/>
      <c r="CO447" s="354"/>
      <c r="CP447" s="358"/>
      <c r="CQ447" s="48"/>
      <c r="CR447" s="354"/>
      <c r="CS447" s="354"/>
      <c r="CT447" s="355"/>
      <c r="CU447" s="354"/>
      <c r="CV447" s="354"/>
      <c r="CW447" s="354"/>
      <c r="CX447" s="354"/>
      <c r="CY447" s="354"/>
      <c r="CZ447" s="354"/>
      <c r="DA447" s="356"/>
      <c r="DB447" s="354"/>
      <c r="DC447" s="354"/>
      <c r="DD447" s="354"/>
      <c r="DE447" s="354"/>
      <c r="DF447" s="354"/>
      <c r="DG447" s="354"/>
      <c r="DH447" s="354"/>
      <c r="DI447" s="354"/>
      <c r="DJ447" s="356"/>
      <c r="DK447" s="354"/>
      <c r="DL447" s="354"/>
      <c r="DM447" s="354"/>
      <c r="DN447" s="354"/>
      <c r="DO447" s="354"/>
      <c r="DP447" s="354"/>
      <c r="DQ447" s="354"/>
      <c r="DR447" s="354"/>
      <c r="DS447" s="354"/>
      <c r="DT447" s="354"/>
      <c r="DU447" s="354"/>
      <c r="DV447" s="354"/>
      <c r="DW447" s="354"/>
      <c r="DX447" s="354"/>
      <c r="DY447" s="354"/>
      <c r="DZ447" s="357"/>
      <c r="EA447" s="356"/>
      <c r="EB447" s="356"/>
      <c r="EC447" s="356"/>
      <c r="ED447" s="356"/>
      <c r="EE447" s="358"/>
      <c r="EF447" s="48"/>
      <c r="EG447" s="46"/>
      <c r="EH447" s="46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8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354"/>
      <c r="FR447" s="354"/>
      <c r="FS447" s="354"/>
      <c r="FT447" s="354"/>
      <c r="FU447" s="354"/>
      <c r="FV447" s="354"/>
      <c r="FW447" s="354"/>
      <c r="FX447" s="354"/>
      <c r="FY447" s="354"/>
      <c r="FZ447" s="354"/>
      <c r="GA447" s="354"/>
      <c r="GB447" s="354"/>
      <c r="GC447" s="354"/>
      <c r="GD447" s="354"/>
      <c r="GE447" s="354"/>
      <c r="GF447" s="354"/>
      <c r="GG447" s="354"/>
      <c r="GH447" s="354"/>
      <c r="GI447" s="354"/>
      <c r="GJ447" s="354"/>
      <c r="GK447" s="354"/>
      <c r="GL447" s="354"/>
      <c r="GM447" s="354"/>
      <c r="GN447" s="354"/>
      <c r="GO447" s="354"/>
      <c r="GP447" s="354"/>
      <c r="GQ447" s="354"/>
      <c r="GR447" s="354"/>
      <c r="GS447" s="354"/>
      <c r="GT447" s="354"/>
      <c r="GU447" s="354"/>
      <c r="GV447" s="354"/>
      <c r="GW447" s="354"/>
      <c r="GX447" s="354"/>
      <c r="GY447" s="354"/>
      <c r="GZ447" s="354"/>
      <c r="HA447" s="354"/>
      <c r="HB447" s="354"/>
      <c r="HC447" s="354"/>
      <c r="HD447" s="354"/>
      <c r="HE447" s="354"/>
      <c r="HF447" s="354"/>
      <c r="HG447" s="354"/>
      <c r="HH447" s="354"/>
      <c r="HI447" s="354"/>
      <c r="HJ447" s="354"/>
      <c r="HK447" s="354"/>
      <c r="HL447" s="354"/>
      <c r="HM447" s="354"/>
      <c r="HN447" s="354"/>
      <c r="HO447" s="354"/>
      <c r="HP447" s="354"/>
      <c r="HQ447" s="354"/>
      <c r="HR447" s="354"/>
      <c r="HS447" s="354"/>
      <c r="HT447" s="354"/>
      <c r="HU447" s="354"/>
      <c r="HV447" s="354"/>
      <c r="HW447" s="354"/>
      <c r="HX447" s="354"/>
      <c r="HY447" s="354"/>
      <c r="HZ447" s="354"/>
      <c r="IA447" s="354"/>
      <c r="IB447" s="354"/>
      <c r="IC447" s="354"/>
      <c r="ID447" s="354"/>
      <c r="IE447" s="354"/>
      <c r="IF447" s="354"/>
      <c r="IG447" s="354"/>
      <c r="IH447" s="354"/>
      <c r="II447" s="354"/>
      <c r="IJ447" s="354"/>
      <c r="IK447" s="354"/>
      <c r="IL447" s="354"/>
      <c r="IM447" s="354"/>
      <c r="IN447" s="354"/>
      <c r="IO447" s="354"/>
      <c r="IP447" s="354"/>
      <c r="IQ447" s="354"/>
      <c r="IR447" s="50"/>
      <c r="IS447" s="47"/>
      <c r="IT447" s="47"/>
      <c r="IU447" s="47"/>
      <c r="IV447" s="47"/>
      <c r="IW447" s="47"/>
      <c r="IX447" s="47"/>
      <c r="IY447" s="47"/>
      <c r="IZ447" s="47"/>
      <c r="JA447" s="47"/>
      <c r="JB447" s="47"/>
      <c r="JC447" s="47"/>
      <c r="JD447" s="47"/>
      <c r="JE447" s="47"/>
      <c r="JF447" s="47"/>
      <c r="JG447" s="47"/>
      <c r="JH447" s="47"/>
      <c r="JI447" s="47"/>
      <c r="JJ447" s="47"/>
      <c r="JK447" s="47"/>
      <c r="JL447" s="354"/>
      <c r="JM447" s="354"/>
      <c r="JN447" s="354"/>
      <c r="JO447" s="354"/>
      <c r="JP447" s="354"/>
      <c r="JQ447" s="354"/>
      <c r="JR447" s="354"/>
      <c r="JS447" s="354"/>
      <c r="JT447" s="354"/>
      <c r="JU447" s="354"/>
      <c r="JV447" s="354"/>
      <c r="JW447" s="354"/>
      <c r="JX447" s="354"/>
      <c r="JY447" s="354"/>
      <c r="JZ447" s="354"/>
      <c r="KA447" s="354"/>
      <c r="KB447" s="354"/>
      <c r="KC447" s="354"/>
      <c r="KD447" s="354"/>
      <c r="KE447" s="354"/>
      <c r="KF447" s="354"/>
      <c r="KG447" s="354"/>
      <c r="KH447" s="354"/>
      <c r="KI447" s="354"/>
      <c r="KJ447" s="354"/>
      <c r="KK447" s="354"/>
      <c r="KL447" s="354"/>
      <c r="KM447" s="354"/>
      <c r="KN447" s="354"/>
      <c r="KO447" s="354"/>
      <c r="KP447" s="354"/>
      <c r="KQ447" s="354"/>
      <c r="KR447" s="354"/>
      <c r="KS447" s="354"/>
      <c r="KT447" s="354"/>
      <c r="KU447" s="354"/>
      <c r="KV447" s="51"/>
      <c r="KW447" s="47"/>
      <c r="KX447" s="47"/>
      <c r="KY447" s="47"/>
      <c r="KZ447" s="47"/>
      <c r="LA447" s="47"/>
      <c r="LB447" s="47"/>
      <c r="LC447" s="47"/>
      <c r="LD447" s="361"/>
      <c r="LE447" s="361"/>
      <c r="LF447" s="361"/>
      <c r="LG447" s="361"/>
      <c r="LH447" s="361"/>
      <c r="LI447" s="361"/>
      <c r="LJ447" s="361"/>
      <c r="LK447" s="361"/>
      <c r="LL447" s="361"/>
      <c r="LM447" s="361"/>
      <c r="LN447" s="361"/>
      <c r="LO447" s="354"/>
      <c r="LP447" s="354"/>
      <c r="LQ447" s="356"/>
      <c r="LR447" s="356"/>
      <c r="LS447" s="356"/>
      <c r="LT447" s="356"/>
      <c r="LU447" s="356"/>
      <c r="LV447" s="354"/>
      <c r="LW447" s="51"/>
      <c r="LX447" s="354"/>
      <c r="LY447" s="354"/>
      <c r="LZ447" s="354"/>
      <c r="MA447" s="354"/>
      <c r="MB447" s="363"/>
      <c r="MC447" s="363"/>
      <c r="MD447" s="354"/>
      <c r="ME447" s="354"/>
      <c r="MF447" s="354"/>
      <c r="MG447" s="354"/>
      <c r="MH447" s="354"/>
      <c r="MI447" s="354"/>
      <c r="MJ447" s="354"/>
      <c r="MK447" s="354"/>
      <c r="ML447" s="354"/>
      <c r="MM447" s="354"/>
      <c r="MN447" s="354"/>
      <c r="MO447" s="354"/>
      <c r="MP447" s="354"/>
      <c r="MQ447" s="354"/>
      <c r="MR447" s="354"/>
      <c r="MS447" s="51"/>
      <c r="MT447" s="364">
        <f t="shared" si="256"/>
        <v>0</v>
      </c>
      <c r="MU447" s="365">
        <f t="shared" si="257"/>
        <v>0</v>
      </c>
      <c r="MV447" s="366">
        <f t="shared" si="258"/>
        <v>0</v>
      </c>
      <c r="MW447" s="365">
        <v>0</v>
      </c>
      <c r="MX447" s="365">
        <v>2049</v>
      </c>
      <c r="MY447" s="54"/>
      <c r="MZ447" s="708"/>
      <c r="NA447" s="708">
        <v>2.55</v>
      </c>
      <c r="NB447" s="709">
        <f t="shared" si="259"/>
        <v>0</v>
      </c>
      <c r="NC447" s="710">
        <v>14.75</v>
      </c>
      <c r="ND447" s="710">
        <v>9.83</v>
      </c>
      <c r="NE447" s="738">
        <f t="shared" si="286"/>
        <v>0.424641498390401</v>
      </c>
      <c r="NF447" s="739"/>
      <c r="NG447" s="739"/>
      <c r="NH447" s="739">
        <v>9.83</v>
      </c>
      <c r="NI447" s="740">
        <f t="shared" si="260"/>
        <v>0</v>
      </c>
      <c r="NJ447" s="738">
        <f t="shared" si="287"/>
        <v>0.424641498390401</v>
      </c>
      <c r="NK447" s="741"/>
      <c r="NL447" s="742">
        <v>44562</v>
      </c>
      <c r="NM447" s="739">
        <f ca="1" t="shared" si="262"/>
        <v>17.1666666666667</v>
      </c>
      <c r="NN447" s="739">
        <f ca="1" t="shared" si="263"/>
        <v>515</v>
      </c>
      <c r="NO447" s="739">
        <v>0</v>
      </c>
      <c r="NP447" s="739">
        <f t="shared" si="264"/>
        <v>0</v>
      </c>
      <c r="NQ447" s="761" t="e">
        <f t="shared" si="265"/>
        <v>#DIV/0!</v>
      </c>
      <c r="NR447" s="739" t="e">
        <f ca="1" t="shared" si="266"/>
        <v>#DIV/0!</v>
      </c>
      <c r="NS447" s="739">
        <f t="shared" si="267"/>
        <v>0</v>
      </c>
      <c r="NT447" s="739"/>
      <c r="NU447" s="739">
        <f ca="1" t="shared" si="268"/>
        <v>0</v>
      </c>
      <c r="NV447" s="769">
        <f ca="1" t="shared" si="269"/>
        <v>0</v>
      </c>
      <c r="NW447" s="769" t="e">
        <f ca="1" t="shared" si="270"/>
        <v>#DIV/0!</v>
      </c>
      <c r="NX447" s="739"/>
      <c r="NY447" s="739"/>
      <c r="NZ447" s="739"/>
      <c r="OA447" s="739"/>
      <c r="OB447" s="739"/>
      <c r="OC447" s="739"/>
      <c r="OD447" s="739"/>
      <c r="OE447" s="743">
        <f t="shared" si="271"/>
        <v>0</v>
      </c>
      <c r="OF447" s="743">
        <f t="shared" si="272"/>
        <v>0</v>
      </c>
      <c r="OG447" s="743">
        <f t="shared" si="273"/>
        <v>0</v>
      </c>
      <c r="OH447" s="743">
        <f t="shared" si="274"/>
        <v>0</v>
      </c>
      <c r="OI447" s="743">
        <f t="shared" si="275"/>
        <v>0</v>
      </c>
      <c r="OJ447" s="739">
        <f t="shared" si="276"/>
        <v>0</v>
      </c>
      <c r="OK447" s="739">
        <f t="shared" si="277"/>
        <v>0</v>
      </c>
      <c r="OL447" s="739">
        <f t="shared" si="278"/>
        <v>0</v>
      </c>
      <c r="OM447" s="739">
        <f t="shared" si="279"/>
        <v>0</v>
      </c>
      <c r="ON447" s="739">
        <f t="shared" si="280"/>
        <v>0</v>
      </c>
      <c r="OO447" s="739">
        <f t="shared" si="281"/>
        <v>0</v>
      </c>
      <c r="OP447" s="739"/>
      <c r="OQ447" s="739">
        <f t="shared" si="282"/>
        <v>0</v>
      </c>
      <c r="OR447" s="739">
        <f t="shared" si="283"/>
        <v>0</v>
      </c>
      <c r="OS447" s="739">
        <f t="shared" si="284"/>
        <v>0</v>
      </c>
      <c r="OT447" s="739">
        <f t="shared" si="285"/>
        <v>0</v>
      </c>
      <c r="OU447" s="739"/>
      <c r="OV447" s="739"/>
      <c r="OW447" s="739"/>
      <c r="OX447" s="739"/>
      <c r="OY447" s="739"/>
      <c r="OZ447" s="739"/>
      <c r="PA447" s="739"/>
      <c r="PB447" s="739"/>
      <c r="PC447" s="739"/>
      <c r="PD447" s="739"/>
      <c r="PE447" s="739"/>
      <c r="PF447" s="739"/>
      <c r="PG447" s="739"/>
      <c r="PI447" s="28">
        <v>0</v>
      </c>
      <c r="PJ447" s="28">
        <v>0</v>
      </c>
      <c r="PK447" s="28">
        <v>0</v>
      </c>
      <c r="PL447" s="28">
        <v>0</v>
      </c>
      <c r="PM447" s="28">
        <v>0</v>
      </c>
      <c r="PN447" s="28">
        <v>0</v>
      </c>
      <c r="PO447" s="28">
        <v>0</v>
      </c>
      <c r="PP447" s="28">
        <v>0</v>
      </c>
      <c r="PQ447" s="28">
        <v>0</v>
      </c>
      <c r="PR447" s="28">
        <v>0</v>
      </c>
      <c r="PS447" s="28">
        <v>0</v>
      </c>
      <c r="PT447" s="28">
        <v>0</v>
      </c>
      <c r="PU447" s="28">
        <v>0</v>
      </c>
      <c r="PV447" s="28">
        <v>0</v>
      </c>
      <c r="PW447" s="28">
        <v>0</v>
      </c>
    </row>
    <row r="448" s="28" customFormat="1" customHeight="1" spans="1:439">
      <c r="A448" s="847" t="s">
        <v>2306</v>
      </c>
      <c r="B448" s="343"/>
      <c r="C448" s="95" t="s">
        <v>1747</v>
      </c>
      <c r="D448" s="95" t="s">
        <v>2416</v>
      </c>
      <c r="E448" s="411"/>
      <c r="F448" s="290" t="s">
        <v>2417</v>
      </c>
      <c r="G448" s="112" t="s">
        <v>1035</v>
      </c>
      <c r="H448" s="113" t="s">
        <v>1036</v>
      </c>
      <c r="I448" s="99">
        <f t="shared" si="255"/>
        <v>-22</v>
      </c>
      <c r="J448" s="100">
        <v>32</v>
      </c>
      <c r="K448" s="454">
        <v>0</v>
      </c>
      <c r="L448" s="150">
        <f t="shared" si="251"/>
        <v>10</v>
      </c>
      <c r="M448" s="151">
        <f t="shared" si="252"/>
        <v>10</v>
      </c>
      <c r="N448" s="455"/>
      <c r="O448" s="37">
        <v>32</v>
      </c>
      <c r="P448" s="36"/>
      <c r="Q448" s="33">
        <f t="shared" si="253"/>
        <v>0</v>
      </c>
      <c r="R448" s="34">
        <f t="shared" si="254"/>
        <v>0</v>
      </c>
      <c r="S448" s="346"/>
      <c r="T448" s="346"/>
      <c r="U448" s="346"/>
      <c r="V448" s="346"/>
      <c r="W448" s="346"/>
      <c r="X448" s="347"/>
      <c r="Y448" s="348"/>
      <c r="Z448" s="348"/>
      <c r="AA448" s="348"/>
      <c r="AB448" s="348"/>
      <c r="AC448" s="348"/>
      <c r="AD448" s="348"/>
      <c r="AE448" s="348"/>
      <c r="AF448" s="346"/>
      <c r="AG448" s="346"/>
      <c r="AH448" s="346"/>
      <c r="AI448" s="346"/>
      <c r="AJ448" s="346"/>
      <c r="AK448" s="346"/>
      <c r="AL448" s="346"/>
      <c r="AM448" s="346"/>
      <c r="AN448" s="346"/>
      <c r="AO448" s="346"/>
      <c r="AP448" s="346"/>
      <c r="AQ448" s="346"/>
      <c r="AR448" s="346"/>
      <c r="AS448" s="346"/>
      <c r="AT448" s="346"/>
      <c r="AU448" s="346"/>
      <c r="AV448" s="346"/>
      <c r="AW448" s="346"/>
      <c r="AX448" s="346"/>
      <c r="AY448" s="349"/>
      <c r="AZ448" s="48"/>
      <c r="BA448" s="48"/>
      <c r="BB448" s="48"/>
      <c r="BC448" s="48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354"/>
      <c r="BT448" s="354"/>
      <c r="BU448" s="354"/>
      <c r="BV448" s="354"/>
      <c r="BW448" s="354"/>
      <c r="BX448" s="354"/>
      <c r="BY448" s="354"/>
      <c r="BZ448" s="354"/>
      <c r="CA448" s="354"/>
      <c r="CB448" s="354"/>
      <c r="CC448" s="354"/>
      <c r="CD448" s="354"/>
      <c r="CE448" s="354"/>
      <c r="CF448" s="354"/>
      <c r="CG448" s="354"/>
      <c r="CH448" s="354"/>
      <c r="CI448" s="354"/>
      <c r="CJ448" s="354"/>
      <c r="CK448" s="354"/>
      <c r="CL448" s="354"/>
      <c r="CM448" s="354"/>
      <c r="CN448" s="354"/>
      <c r="CO448" s="354"/>
      <c r="CP448" s="358"/>
      <c r="CQ448" s="48"/>
      <c r="CR448" s="354"/>
      <c r="CS448" s="354"/>
      <c r="CT448" s="355"/>
      <c r="CU448" s="354"/>
      <c r="CV448" s="354"/>
      <c r="CW448" s="354"/>
      <c r="CX448" s="354"/>
      <c r="CY448" s="354"/>
      <c r="CZ448" s="354"/>
      <c r="DA448" s="356"/>
      <c r="DB448" s="354"/>
      <c r="DC448" s="354"/>
      <c r="DD448" s="354"/>
      <c r="DE448" s="354"/>
      <c r="DF448" s="354"/>
      <c r="DG448" s="354"/>
      <c r="DH448" s="354"/>
      <c r="DI448" s="354"/>
      <c r="DJ448" s="356"/>
      <c r="DK448" s="354"/>
      <c r="DL448" s="354"/>
      <c r="DM448" s="354"/>
      <c r="DN448" s="354"/>
      <c r="DO448" s="354"/>
      <c r="DP448" s="354"/>
      <c r="DQ448" s="354"/>
      <c r="DR448" s="354"/>
      <c r="DS448" s="354"/>
      <c r="DT448" s="354"/>
      <c r="DU448" s="354"/>
      <c r="DV448" s="354"/>
      <c r="DW448" s="354"/>
      <c r="DX448" s="354"/>
      <c r="DY448" s="354"/>
      <c r="DZ448" s="357"/>
      <c r="EA448" s="356"/>
      <c r="EB448" s="356"/>
      <c r="EC448" s="356"/>
      <c r="ED448" s="356">
        <v>6</v>
      </c>
      <c r="EE448" s="358"/>
      <c r="EF448" s="48"/>
      <c r="EG448" s="46"/>
      <c r="EH448" s="46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8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354"/>
      <c r="FR448" s="354"/>
      <c r="FS448" s="354"/>
      <c r="FT448" s="354"/>
      <c r="FU448" s="354"/>
      <c r="FV448" s="354"/>
      <c r="FW448" s="354"/>
      <c r="FX448" s="354"/>
      <c r="FY448" s="354"/>
      <c r="FZ448" s="354"/>
      <c r="GA448" s="354"/>
      <c r="GB448" s="354"/>
      <c r="GC448" s="354"/>
      <c r="GD448" s="354">
        <v>8</v>
      </c>
      <c r="GE448" s="354"/>
      <c r="GF448" s="354"/>
      <c r="GG448" s="354"/>
      <c r="GH448" s="354"/>
      <c r="GI448" s="354"/>
      <c r="GJ448" s="354"/>
      <c r="GK448" s="354"/>
      <c r="GL448" s="354"/>
      <c r="GM448" s="354"/>
      <c r="GN448" s="354"/>
      <c r="GO448" s="354"/>
      <c r="GP448" s="354"/>
      <c r="GQ448" s="354">
        <v>8</v>
      </c>
      <c r="GR448" s="354"/>
      <c r="GS448" s="354"/>
      <c r="GT448" s="354"/>
      <c r="GU448" s="354"/>
      <c r="GV448" s="354"/>
      <c r="GW448" s="354"/>
      <c r="GX448" s="354"/>
      <c r="GY448" s="354"/>
      <c r="GZ448" s="354"/>
      <c r="HA448" s="354"/>
      <c r="HB448" s="354"/>
      <c r="HC448" s="354"/>
      <c r="HD448" s="354"/>
      <c r="HE448" s="354"/>
      <c r="HF448" s="354"/>
      <c r="HG448" s="354"/>
      <c r="HH448" s="354"/>
      <c r="HI448" s="354"/>
      <c r="HJ448" s="354"/>
      <c r="HK448" s="354"/>
      <c r="HL448" s="354"/>
      <c r="HM448" s="354"/>
      <c r="HN448" s="354"/>
      <c r="HO448" s="354"/>
      <c r="HP448" s="354"/>
      <c r="HQ448" s="354"/>
      <c r="HR448" s="354"/>
      <c r="HS448" s="354"/>
      <c r="HT448" s="354"/>
      <c r="HU448" s="354"/>
      <c r="HV448" s="354"/>
      <c r="HW448" s="354"/>
      <c r="HX448" s="354"/>
      <c r="HY448" s="354"/>
      <c r="HZ448" s="354"/>
      <c r="IA448" s="354"/>
      <c r="IB448" s="354"/>
      <c r="IC448" s="354"/>
      <c r="ID448" s="354"/>
      <c r="IE448" s="354"/>
      <c r="IF448" s="354"/>
      <c r="IG448" s="354"/>
      <c r="IH448" s="354"/>
      <c r="II448" s="354"/>
      <c r="IJ448" s="354"/>
      <c r="IK448" s="354"/>
      <c r="IL448" s="354"/>
      <c r="IM448" s="354"/>
      <c r="IN448" s="354"/>
      <c r="IO448" s="354"/>
      <c r="IP448" s="354"/>
      <c r="IQ448" s="354"/>
      <c r="IR448" s="50"/>
      <c r="IS448" s="47"/>
      <c r="IT448" s="47"/>
      <c r="IU448" s="47"/>
      <c r="IV448" s="47"/>
      <c r="IW448" s="47"/>
      <c r="IX448" s="47"/>
      <c r="IY448" s="47"/>
      <c r="IZ448" s="47"/>
      <c r="JA448" s="47"/>
      <c r="JB448" s="47"/>
      <c r="JC448" s="47"/>
      <c r="JD448" s="47"/>
      <c r="JE448" s="47"/>
      <c r="JF448" s="47"/>
      <c r="JG448" s="47"/>
      <c r="JH448" s="47"/>
      <c r="JI448" s="47"/>
      <c r="JJ448" s="47"/>
      <c r="JK448" s="47"/>
      <c r="JL448" s="354"/>
      <c r="JM448" s="354"/>
      <c r="JN448" s="354"/>
      <c r="JO448" s="354"/>
      <c r="JP448" s="354"/>
      <c r="JQ448" s="354"/>
      <c r="JR448" s="354"/>
      <c r="JS448" s="354"/>
      <c r="JT448" s="354"/>
      <c r="JU448" s="354"/>
      <c r="JV448" s="354"/>
      <c r="JW448" s="354"/>
      <c r="JX448" s="354"/>
      <c r="JY448" s="354"/>
      <c r="JZ448" s="354"/>
      <c r="KA448" s="354"/>
      <c r="KB448" s="354"/>
      <c r="KC448" s="354"/>
      <c r="KD448" s="354"/>
      <c r="KE448" s="354"/>
      <c r="KF448" s="354"/>
      <c r="KG448" s="354"/>
      <c r="KH448" s="354"/>
      <c r="KI448" s="354"/>
      <c r="KJ448" s="354"/>
      <c r="KK448" s="354"/>
      <c r="KL448" s="354"/>
      <c r="KM448" s="354"/>
      <c r="KN448" s="354"/>
      <c r="KO448" s="354"/>
      <c r="KP448" s="354"/>
      <c r="KQ448" s="354"/>
      <c r="KR448" s="354"/>
      <c r="KS448" s="354"/>
      <c r="KT448" s="354"/>
      <c r="KU448" s="354"/>
      <c r="KV448" s="51"/>
      <c r="KW448" s="47"/>
      <c r="KX448" s="47"/>
      <c r="KY448" s="47"/>
      <c r="KZ448" s="47"/>
      <c r="LA448" s="47"/>
      <c r="LB448" s="47"/>
      <c r="LC448" s="47"/>
      <c r="LD448" s="361"/>
      <c r="LE448" s="361"/>
      <c r="LF448" s="361"/>
      <c r="LG448" s="361"/>
      <c r="LH448" s="361"/>
      <c r="LI448" s="361"/>
      <c r="LJ448" s="361"/>
      <c r="LK448" s="361"/>
      <c r="LL448" s="361"/>
      <c r="LM448" s="361"/>
      <c r="LN448" s="361"/>
      <c r="LO448" s="354"/>
      <c r="LP448" s="354"/>
      <c r="LQ448" s="356"/>
      <c r="LR448" s="356"/>
      <c r="LS448" s="356"/>
      <c r="LT448" s="356"/>
      <c r="LU448" s="356"/>
      <c r="LV448" s="354"/>
      <c r="LW448" s="51"/>
      <c r="LX448" s="354"/>
      <c r="LY448" s="354"/>
      <c r="LZ448" s="354"/>
      <c r="MA448" s="354"/>
      <c r="MB448" s="363"/>
      <c r="MC448" s="363"/>
      <c r="MD448" s="354"/>
      <c r="ME448" s="354"/>
      <c r="MF448" s="354"/>
      <c r="MG448" s="354"/>
      <c r="MH448" s="354"/>
      <c r="MI448" s="354"/>
      <c r="MJ448" s="354"/>
      <c r="MK448" s="354"/>
      <c r="ML448" s="354"/>
      <c r="MM448" s="354"/>
      <c r="MN448" s="354"/>
      <c r="MO448" s="354"/>
      <c r="MP448" s="354"/>
      <c r="MQ448" s="354"/>
      <c r="MR448" s="354"/>
      <c r="MS448" s="51"/>
      <c r="MT448" s="364">
        <f t="shared" si="256"/>
        <v>16</v>
      </c>
      <c r="MU448" s="365">
        <f t="shared" si="257"/>
        <v>0</v>
      </c>
      <c r="MV448" s="366">
        <f t="shared" si="258"/>
        <v>16</v>
      </c>
      <c r="MW448" s="365">
        <v>24</v>
      </c>
      <c r="MX448" s="365">
        <v>934</v>
      </c>
      <c r="MY448" s="54"/>
      <c r="MZ448" s="708"/>
      <c r="NA448" s="708">
        <v>3.34</v>
      </c>
      <c r="NB448" s="709">
        <f t="shared" si="259"/>
        <v>53.44</v>
      </c>
      <c r="NC448" s="710">
        <v>24.75</v>
      </c>
      <c r="ND448" s="710">
        <v>16.32</v>
      </c>
      <c r="NE448" s="738">
        <f t="shared" si="286"/>
        <v>0.270712306729824</v>
      </c>
      <c r="NF448" s="739"/>
      <c r="NG448" s="739"/>
      <c r="NH448" s="739">
        <v>16.32</v>
      </c>
      <c r="NI448" s="740">
        <f t="shared" si="260"/>
        <v>163.2</v>
      </c>
      <c r="NJ448" s="738">
        <f t="shared" si="287"/>
        <v>0.270712306729824</v>
      </c>
      <c r="NK448" s="741"/>
      <c r="NL448" s="742">
        <v>44562</v>
      </c>
      <c r="NM448" s="739">
        <f ca="1" t="shared" si="262"/>
        <v>17.1666666666667</v>
      </c>
      <c r="NN448" s="739">
        <f ca="1" t="shared" si="263"/>
        <v>515</v>
      </c>
      <c r="NO448" s="739">
        <v>32</v>
      </c>
      <c r="NP448" s="739">
        <f t="shared" si="264"/>
        <v>16</v>
      </c>
      <c r="NQ448" s="761">
        <f t="shared" si="265"/>
        <v>0.761904761904762</v>
      </c>
      <c r="NR448" s="739">
        <f ca="1" t="shared" si="266"/>
        <v>0.539990753582987</v>
      </c>
      <c r="NS448" s="739">
        <f t="shared" si="267"/>
        <v>10</v>
      </c>
      <c r="NT448" s="739"/>
      <c r="NU448" s="739">
        <f ca="1" t="shared" si="268"/>
        <v>0.932038834951456</v>
      </c>
      <c r="NV448" s="769">
        <f ca="1" t="shared" si="269"/>
        <v>0.0310679611650485</v>
      </c>
      <c r="NW448" s="769">
        <f ca="1" t="shared" si="270"/>
        <v>321.875</v>
      </c>
      <c r="NX448" s="739"/>
      <c r="NY448" s="739"/>
      <c r="NZ448" s="739"/>
      <c r="OA448" s="739"/>
      <c r="OB448" s="739"/>
      <c r="OC448" s="739"/>
      <c r="OD448" s="739"/>
      <c r="OE448" s="743">
        <f t="shared" si="271"/>
        <v>0</v>
      </c>
      <c r="OF448" s="743">
        <f t="shared" si="272"/>
        <v>0</v>
      </c>
      <c r="OG448" s="743">
        <f t="shared" si="273"/>
        <v>0</v>
      </c>
      <c r="OH448" s="743">
        <f t="shared" si="274"/>
        <v>0</v>
      </c>
      <c r="OI448" s="743">
        <f t="shared" si="275"/>
        <v>8</v>
      </c>
      <c r="OJ448" s="739">
        <f t="shared" si="276"/>
        <v>8</v>
      </c>
      <c r="OK448" s="739">
        <f t="shared" si="277"/>
        <v>0</v>
      </c>
      <c r="OL448" s="739">
        <f t="shared" si="278"/>
        <v>0</v>
      </c>
      <c r="OM448" s="739">
        <f t="shared" si="279"/>
        <v>0</v>
      </c>
      <c r="ON448" s="739">
        <f t="shared" si="280"/>
        <v>0</v>
      </c>
      <c r="OO448" s="739">
        <f t="shared" si="281"/>
        <v>0</v>
      </c>
      <c r="OP448" s="739"/>
      <c r="OQ448" s="739">
        <f t="shared" si="282"/>
        <v>0</v>
      </c>
      <c r="OR448" s="739">
        <f t="shared" si="283"/>
        <v>16</v>
      </c>
      <c r="OS448" s="739">
        <f t="shared" si="284"/>
        <v>0</v>
      </c>
      <c r="OT448" s="739">
        <f t="shared" si="285"/>
        <v>0</v>
      </c>
      <c r="OU448" s="739"/>
      <c r="OV448" s="739"/>
      <c r="OW448" s="739"/>
      <c r="OX448" s="739"/>
      <c r="OY448" s="739"/>
      <c r="OZ448" s="739"/>
      <c r="PA448" s="739"/>
      <c r="PB448" s="739"/>
      <c r="PC448" s="739"/>
      <c r="PD448" s="739"/>
      <c r="PE448" s="739"/>
      <c r="PF448" s="739"/>
      <c r="PG448" s="739"/>
      <c r="PI448" s="28">
        <v>0</v>
      </c>
      <c r="PJ448" s="28">
        <v>0</v>
      </c>
      <c r="PK448" s="28">
        <v>0</v>
      </c>
      <c r="PL448" s="28">
        <v>0</v>
      </c>
      <c r="PM448" s="28">
        <v>0</v>
      </c>
      <c r="PN448" s="28">
        <v>0</v>
      </c>
      <c r="PO448" s="28">
        <v>0</v>
      </c>
      <c r="PP448" s="28">
        <v>0</v>
      </c>
      <c r="PQ448" s="28">
        <v>0</v>
      </c>
      <c r="PR448" s="28">
        <v>0</v>
      </c>
      <c r="PS448" s="28">
        <v>24</v>
      </c>
      <c r="PT448" s="28">
        <v>0</v>
      </c>
      <c r="PU448" s="28">
        <v>0</v>
      </c>
      <c r="PV448" s="28">
        <v>24</v>
      </c>
      <c r="PW448" s="28">
        <v>0</v>
      </c>
    </row>
    <row r="449" s="28" customFormat="1" customHeight="1" spans="1:439">
      <c r="A449" s="847" t="s">
        <v>2306</v>
      </c>
      <c r="B449" s="343"/>
      <c r="C449" s="95" t="s">
        <v>1747</v>
      </c>
      <c r="D449" s="95" t="s">
        <v>2416</v>
      </c>
      <c r="E449" s="411"/>
      <c r="F449" s="290" t="s">
        <v>2418</v>
      </c>
      <c r="G449" s="112" t="s">
        <v>1038</v>
      </c>
      <c r="H449" s="113" t="s">
        <v>1039</v>
      </c>
      <c r="I449" s="99">
        <f t="shared" si="255"/>
        <v>-16</v>
      </c>
      <c r="J449" s="100">
        <v>76</v>
      </c>
      <c r="K449" s="454">
        <v>0</v>
      </c>
      <c r="L449" s="150">
        <f t="shared" si="251"/>
        <v>60</v>
      </c>
      <c r="M449" s="151">
        <f t="shared" si="252"/>
        <v>60</v>
      </c>
      <c r="N449" s="455"/>
      <c r="O449" s="37">
        <v>76</v>
      </c>
      <c r="P449" s="36"/>
      <c r="Q449" s="33">
        <f t="shared" si="253"/>
        <v>0</v>
      </c>
      <c r="R449" s="34">
        <f t="shared" si="254"/>
        <v>0</v>
      </c>
      <c r="S449" s="346"/>
      <c r="T449" s="346"/>
      <c r="U449" s="346"/>
      <c r="V449" s="346"/>
      <c r="W449" s="346"/>
      <c r="X449" s="347"/>
      <c r="Y449" s="348"/>
      <c r="Z449" s="348"/>
      <c r="AA449" s="348"/>
      <c r="AB449" s="348"/>
      <c r="AC449" s="348"/>
      <c r="AD449" s="348"/>
      <c r="AE449" s="348"/>
      <c r="AF449" s="346"/>
      <c r="AG449" s="346"/>
      <c r="AH449" s="346"/>
      <c r="AI449" s="346"/>
      <c r="AJ449" s="346"/>
      <c r="AK449" s="346"/>
      <c r="AL449" s="346"/>
      <c r="AM449" s="346"/>
      <c r="AN449" s="346"/>
      <c r="AO449" s="346"/>
      <c r="AP449" s="346"/>
      <c r="AQ449" s="346"/>
      <c r="AR449" s="346"/>
      <c r="AS449" s="346"/>
      <c r="AT449" s="346"/>
      <c r="AU449" s="346"/>
      <c r="AV449" s="346"/>
      <c r="AW449" s="346"/>
      <c r="AX449" s="346"/>
      <c r="AY449" s="349"/>
      <c r="AZ449" s="48"/>
      <c r="BA449" s="48"/>
      <c r="BB449" s="48"/>
      <c r="BC449" s="48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354"/>
      <c r="BT449" s="354"/>
      <c r="BU449" s="354"/>
      <c r="BV449" s="354"/>
      <c r="BW449" s="354"/>
      <c r="BX449" s="354"/>
      <c r="BY449" s="354"/>
      <c r="BZ449" s="354"/>
      <c r="CA449" s="354"/>
      <c r="CB449" s="354"/>
      <c r="CC449" s="354"/>
      <c r="CD449" s="354"/>
      <c r="CE449" s="354"/>
      <c r="CF449" s="354"/>
      <c r="CG449" s="354"/>
      <c r="CH449" s="354"/>
      <c r="CI449" s="354"/>
      <c r="CJ449" s="354"/>
      <c r="CK449" s="354"/>
      <c r="CL449" s="354"/>
      <c r="CM449" s="354"/>
      <c r="CN449" s="354"/>
      <c r="CO449" s="354"/>
      <c r="CP449" s="358"/>
      <c r="CQ449" s="48"/>
      <c r="CR449" s="354"/>
      <c r="CS449" s="354"/>
      <c r="CT449" s="355"/>
      <c r="CU449" s="354"/>
      <c r="CV449" s="354"/>
      <c r="CW449" s="354"/>
      <c r="CX449" s="354"/>
      <c r="CY449" s="354"/>
      <c r="CZ449" s="354"/>
      <c r="DA449" s="356"/>
      <c r="DB449" s="354"/>
      <c r="DC449" s="354"/>
      <c r="DD449" s="354"/>
      <c r="DE449" s="354"/>
      <c r="DF449" s="354"/>
      <c r="DG449" s="354"/>
      <c r="DH449" s="354"/>
      <c r="DI449" s="354"/>
      <c r="DJ449" s="356"/>
      <c r="DK449" s="354"/>
      <c r="DL449" s="354"/>
      <c r="DM449" s="354"/>
      <c r="DN449" s="354"/>
      <c r="DO449" s="354"/>
      <c r="DP449" s="354"/>
      <c r="DQ449" s="354"/>
      <c r="DR449" s="354"/>
      <c r="DS449" s="354"/>
      <c r="DT449" s="354"/>
      <c r="DU449" s="354"/>
      <c r="DV449" s="354"/>
      <c r="DW449" s="354"/>
      <c r="DX449" s="354"/>
      <c r="DY449" s="354"/>
      <c r="DZ449" s="357"/>
      <c r="EA449" s="356"/>
      <c r="EB449" s="356"/>
      <c r="EC449" s="356"/>
      <c r="ED449" s="356"/>
      <c r="EE449" s="358"/>
      <c r="EF449" s="48"/>
      <c r="EG449" s="46"/>
      <c r="EH449" s="46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8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354"/>
      <c r="FR449" s="354"/>
      <c r="FS449" s="354"/>
      <c r="FT449" s="354"/>
      <c r="FU449" s="354"/>
      <c r="FV449" s="354"/>
      <c r="FW449" s="354"/>
      <c r="FX449" s="354"/>
      <c r="FY449" s="354"/>
      <c r="FZ449" s="354"/>
      <c r="GA449" s="354"/>
      <c r="GB449" s="354"/>
      <c r="GC449" s="354"/>
      <c r="GD449" s="354">
        <v>8</v>
      </c>
      <c r="GE449" s="354"/>
      <c r="GF449" s="354"/>
      <c r="GG449" s="354"/>
      <c r="GH449" s="354"/>
      <c r="GI449" s="354"/>
      <c r="GJ449" s="354"/>
      <c r="GK449" s="354"/>
      <c r="GL449" s="354"/>
      <c r="GM449" s="354"/>
      <c r="GN449" s="354"/>
      <c r="GO449" s="354"/>
      <c r="GP449" s="354"/>
      <c r="GQ449" s="354">
        <v>8</v>
      </c>
      <c r="GR449" s="354"/>
      <c r="GS449" s="354"/>
      <c r="GT449" s="354"/>
      <c r="GU449" s="354"/>
      <c r="GV449" s="354"/>
      <c r="GW449" s="354"/>
      <c r="GX449" s="354"/>
      <c r="GY449" s="354"/>
      <c r="GZ449" s="354"/>
      <c r="HA449" s="354"/>
      <c r="HB449" s="354"/>
      <c r="HC449" s="354"/>
      <c r="HD449" s="354"/>
      <c r="HE449" s="354"/>
      <c r="HF449" s="354"/>
      <c r="HG449" s="354"/>
      <c r="HH449" s="354"/>
      <c r="HI449" s="354"/>
      <c r="HJ449" s="354"/>
      <c r="HK449" s="354"/>
      <c r="HL449" s="354"/>
      <c r="HM449" s="354"/>
      <c r="HN449" s="354"/>
      <c r="HO449" s="354"/>
      <c r="HP449" s="354"/>
      <c r="HQ449" s="354"/>
      <c r="HR449" s="354"/>
      <c r="HS449" s="354"/>
      <c r="HT449" s="354"/>
      <c r="HU449" s="354"/>
      <c r="HV449" s="354"/>
      <c r="HW449" s="354"/>
      <c r="HX449" s="354"/>
      <c r="HY449" s="354"/>
      <c r="HZ449" s="354"/>
      <c r="IA449" s="354"/>
      <c r="IB449" s="354"/>
      <c r="IC449" s="354"/>
      <c r="ID449" s="354"/>
      <c r="IE449" s="354"/>
      <c r="IF449" s="354"/>
      <c r="IG449" s="354"/>
      <c r="IH449" s="354"/>
      <c r="II449" s="354"/>
      <c r="IJ449" s="354"/>
      <c r="IK449" s="354"/>
      <c r="IL449" s="354"/>
      <c r="IM449" s="354"/>
      <c r="IN449" s="354"/>
      <c r="IO449" s="354"/>
      <c r="IP449" s="354"/>
      <c r="IQ449" s="354"/>
      <c r="IR449" s="50"/>
      <c r="IS449" s="47"/>
      <c r="IT449" s="47"/>
      <c r="IU449" s="47"/>
      <c r="IV449" s="47"/>
      <c r="IW449" s="47"/>
      <c r="IX449" s="47"/>
      <c r="IY449" s="47"/>
      <c r="IZ449" s="47"/>
      <c r="JA449" s="47"/>
      <c r="JB449" s="47"/>
      <c r="JC449" s="47"/>
      <c r="JD449" s="47"/>
      <c r="JE449" s="47"/>
      <c r="JF449" s="47"/>
      <c r="JG449" s="47"/>
      <c r="JH449" s="47"/>
      <c r="JI449" s="47"/>
      <c r="JJ449" s="47"/>
      <c r="JK449" s="47"/>
      <c r="JL449" s="354"/>
      <c r="JM449" s="354"/>
      <c r="JN449" s="354"/>
      <c r="JO449" s="354"/>
      <c r="JP449" s="354"/>
      <c r="JQ449" s="354"/>
      <c r="JR449" s="354"/>
      <c r="JS449" s="354"/>
      <c r="JT449" s="354"/>
      <c r="JU449" s="354"/>
      <c r="JV449" s="354"/>
      <c r="JW449" s="354"/>
      <c r="JX449" s="354"/>
      <c r="JY449" s="354"/>
      <c r="JZ449" s="354"/>
      <c r="KA449" s="354"/>
      <c r="KB449" s="354"/>
      <c r="KC449" s="354"/>
      <c r="KD449" s="354"/>
      <c r="KE449" s="354"/>
      <c r="KF449" s="354"/>
      <c r="KG449" s="354"/>
      <c r="KH449" s="354"/>
      <c r="KI449" s="354"/>
      <c r="KJ449" s="354"/>
      <c r="KK449" s="354"/>
      <c r="KL449" s="354"/>
      <c r="KM449" s="354"/>
      <c r="KN449" s="354"/>
      <c r="KO449" s="354"/>
      <c r="KP449" s="354"/>
      <c r="KQ449" s="354"/>
      <c r="KR449" s="354"/>
      <c r="KS449" s="354"/>
      <c r="KT449" s="354"/>
      <c r="KU449" s="354"/>
      <c r="KV449" s="51"/>
      <c r="KW449" s="47"/>
      <c r="KX449" s="47"/>
      <c r="KY449" s="47"/>
      <c r="KZ449" s="47"/>
      <c r="LA449" s="47"/>
      <c r="LB449" s="47"/>
      <c r="LC449" s="47"/>
      <c r="LD449" s="361"/>
      <c r="LE449" s="361"/>
      <c r="LF449" s="361"/>
      <c r="LG449" s="361"/>
      <c r="LH449" s="361"/>
      <c r="LI449" s="361"/>
      <c r="LJ449" s="361"/>
      <c r="LK449" s="361"/>
      <c r="LL449" s="361"/>
      <c r="LM449" s="361"/>
      <c r="LN449" s="361"/>
      <c r="LO449" s="354"/>
      <c r="LP449" s="354"/>
      <c r="LQ449" s="356"/>
      <c r="LR449" s="356"/>
      <c r="LS449" s="356"/>
      <c r="LT449" s="356"/>
      <c r="LU449" s="356"/>
      <c r="LV449" s="354"/>
      <c r="LW449" s="51"/>
      <c r="LX449" s="354"/>
      <c r="LY449" s="354"/>
      <c r="LZ449" s="354"/>
      <c r="MA449" s="354"/>
      <c r="MB449" s="363"/>
      <c r="MC449" s="363"/>
      <c r="MD449" s="354"/>
      <c r="ME449" s="354"/>
      <c r="MF449" s="354"/>
      <c r="MG449" s="354"/>
      <c r="MH449" s="354"/>
      <c r="MI449" s="354"/>
      <c r="MJ449" s="354"/>
      <c r="MK449" s="354"/>
      <c r="ML449" s="354"/>
      <c r="MM449" s="354"/>
      <c r="MN449" s="354"/>
      <c r="MO449" s="354"/>
      <c r="MP449" s="354"/>
      <c r="MQ449" s="354"/>
      <c r="MR449" s="354"/>
      <c r="MS449" s="51"/>
      <c r="MT449" s="364">
        <f t="shared" si="256"/>
        <v>16</v>
      </c>
      <c r="MU449" s="365">
        <f t="shared" si="257"/>
        <v>0</v>
      </c>
      <c r="MV449" s="366">
        <f t="shared" si="258"/>
        <v>16</v>
      </c>
      <c r="MW449" s="365">
        <v>24</v>
      </c>
      <c r="MX449" s="365">
        <v>1924</v>
      </c>
      <c r="MY449" s="54"/>
      <c r="MZ449" s="708"/>
      <c r="NA449" s="708">
        <v>3.34</v>
      </c>
      <c r="NB449" s="709">
        <f t="shared" si="259"/>
        <v>53.44</v>
      </c>
      <c r="NC449" s="710">
        <v>24.75</v>
      </c>
      <c r="ND449" s="710">
        <v>16.32</v>
      </c>
      <c r="NE449" s="738">
        <f t="shared" si="286"/>
        <v>0.270712306729824</v>
      </c>
      <c r="NF449" s="739"/>
      <c r="NG449" s="739"/>
      <c r="NH449" s="739">
        <v>16.32</v>
      </c>
      <c r="NI449" s="740">
        <f t="shared" si="260"/>
        <v>979.2</v>
      </c>
      <c r="NJ449" s="738">
        <f t="shared" si="287"/>
        <v>0.270712306729824</v>
      </c>
      <c r="NK449" s="741"/>
      <c r="NL449" s="742">
        <v>44562</v>
      </c>
      <c r="NM449" s="739">
        <f ca="1" t="shared" si="262"/>
        <v>17.1666666666667</v>
      </c>
      <c r="NN449" s="739">
        <f ca="1" t="shared" si="263"/>
        <v>515</v>
      </c>
      <c r="NO449" s="739">
        <v>76</v>
      </c>
      <c r="NP449" s="739">
        <f t="shared" si="264"/>
        <v>16</v>
      </c>
      <c r="NQ449" s="761">
        <f t="shared" si="265"/>
        <v>0.235294117647059</v>
      </c>
      <c r="NR449" s="739">
        <f ca="1" t="shared" si="266"/>
        <v>0.166761850371217</v>
      </c>
      <c r="NS449" s="739">
        <f t="shared" si="267"/>
        <v>60</v>
      </c>
      <c r="NT449" s="739"/>
      <c r="NU449" s="739">
        <f ca="1" t="shared" si="268"/>
        <v>0.932038834951456</v>
      </c>
      <c r="NV449" s="769">
        <f ca="1" t="shared" si="269"/>
        <v>0.0310679611650485</v>
      </c>
      <c r="NW449" s="769">
        <f ca="1" t="shared" si="270"/>
        <v>1931.25</v>
      </c>
      <c r="NX449" s="739"/>
      <c r="NY449" s="739"/>
      <c r="NZ449" s="739"/>
      <c r="OA449" s="739"/>
      <c r="OB449" s="739"/>
      <c r="OC449" s="739"/>
      <c r="OD449" s="739"/>
      <c r="OE449" s="743">
        <f t="shared" si="271"/>
        <v>0</v>
      </c>
      <c r="OF449" s="743">
        <f t="shared" si="272"/>
        <v>0</v>
      </c>
      <c r="OG449" s="743">
        <f t="shared" si="273"/>
        <v>0</v>
      </c>
      <c r="OH449" s="743">
        <f t="shared" si="274"/>
        <v>0</v>
      </c>
      <c r="OI449" s="743">
        <f t="shared" si="275"/>
        <v>8</v>
      </c>
      <c r="OJ449" s="739">
        <f t="shared" si="276"/>
        <v>8</v>
      </c>
      <c r="OK449" s="739">
        <f t="shared" si="277"/>
        <v>0</v>
      </c>
      <c r="OL449" s="739">
        <f t="shared" si="278"/>
        <v>0</v>
      </c>
      <c r="OM449" s="739">
        <f t="shared" si="279"/>
        <v>0</v>
      </c>
      <c r="ON449" s="739">
        <f t="shared" si="280"/>
        <v>0</v>
      </c>
      <c r="OO449" s="739">
        <f t="shared" si="281"/>
        <v>0</v>
      </c>
      <c r="OP449" s="739"/>
      <c r="OQ449" s="739">
        <f t="shared" si="282"/>
        <v>0</v>
      </c>
      <c r="OR449" s="739">
        <f t="shared" si="283"/>
        <v>16</v>
      </c>
      <c r="OS449" s="739">
        <f t="shared" si="284"/>
        <v>0</v>
      </c>
      <c r="OT449" s="739">
        <f t="shared" si="285"/>
        <v>0</v>
      </c>
      <c r="OU449" s="739"/>
      <c r="OV449" s="739"/>
      <c r="OW449" s="739"/>
      <c r="OX449" s="739"/>
      <c r="OY449" s="739"/>
      <c r="OZ449" s="739"/>
      <c r="PA449" s="739"/>
      <c r="PB449" s="739"/>
      <c r="PC449" s="739"/>
      <c r="PD449" s="739"/>
      <c r="PE449" s="739"/>
      <c r="PF449" s="739"/>
      <c r="PG449" s="739"/>
      <c r="PI449" s="28">
        <v>0</v>
      </c>
      <c r="PJ449" s="28">
        <v>0</v>
      </c>
      <c r="PK449" s="28">
        <v>0</v>
      </c>
      <c r="PL449" s="28">
        <v>0</v>
      </c>
      <c r="PM449" s="28">
        <v>0</v>
      </c>
      <c r="PN449" s="28">
        <v>0</v>
      </c>
      <c r="PO449" s="28">
        <v>0</v>
      </c>
      <c r="PP449" s="28">
        <v>0</v>
      </c>
      <c r="PQ449" s="28">
        <v>0</v>
      </c>
      <c r="PR449" s="28">
        <v>0</v>
      </c>
      <c r="PS449" s="28">
        <v>24</v>
      </c>
      <c r="PT449" s="28">
        <v>0</v>
      </c>
      <c r="PU449" s="28">
        <v>0</v>
      </c>
      <c r="PV449" s="28">
        <v>24</v>
      </c>
      <c r="PW449" s="28">
        <v>0</v>
      </c>
    </row>
    <row r="450" s="28" customFormat="1" customHeight="1" spans="1:439">
      <c r="A450" s="847" t="s">
        <v>2306</v>
      </c>
      <c r="B450" s="343"/>
      <c r="C450" s="95" t="s">
        <v>1612</v>
      </c>
      <c r="D450" s="95" t="s">
        <v>2419</v>
      </c>
      <c r="E450" s="411"/>
      <c r="F450" s="290" t="s">
        <v>2420</v>
      </c>
      <c r="G450" s="112" t="s">
        <v>1041</v>
      </c>
      <c r="H450" s="113" t="s">
        <v>1042</v>
      </c>
      <c r="I450" s="99">
        <f t="shared" si="255"/>
        <v>0</v>
      </c>
      <c r="J450" s="100">
        <v>0</v>
      </c>
      <c r="K450" s="454">
        <v>0</v>
      </c>
      <c r="L450" s="150">
        <f t="shared" si="251"/>
        <v>0</v>
      </c>
      <c r="M450" s="151">
        <f t="shared" si="252"/>
        <v>0</v>
      </c>
      <c r="N450" s="455"/>
      <c r="O450" s="37"/>
      <c r="P450" s="36"/>
      <c r="Q450" s="33">
        <f t="shared" si="253"/>
        <v>0</v>
      </c>
      <c r="R450" s="34">
        <f t="shared" si="254"/>
        <v>0</v>
      </c>
      <c r="S450" s="346"/>
      <c r="T450" s="346"/>
      <c r="U450" s="346"/>
      <c r="V450" s="346"/>
      <c r="W450" s="346"/>
      <c r="X450" s="347"/>
      <c r="Y450" s="348"/>
      <c r="Z450" s="348"/>
      <c r="AA450" s="348"/>
      <c r="AB450" s="348"/>
      <c r="AC450" s="348"/>
      <c r="AD450" s="348"/>
      <c r="AE450" s="348"/>
      <c r="AF450" s="346"/>
      <c r="AG450" s="346"/>
      <c r="AH450" s="346"/>
      <c r="AI450" s="346"/>
      <c r="AJ450" s="346"/>
      <c r="AK450" s="346"/>
      <c r="AL450" s="346"/>
      <c r="AM450" s="346"/>
      <c r="AN450" s="346"/>
      <c r="AO450" s="346"/>
      <c r="AP450" s="346"/>
      <c r="AQ450" s="346"/>
      <c r="AR450" s="346"/>
      <c r="AS450" s="346"/>
      <c r="AT450" s="346"/>
      <c r="AU450" s="346"/>
      <c r="AV450" s="346"/>
      <c r="AW450" s="346"/>
      <c r="AX450" s="346"/>
      <c r="AY450" s="349"/>
      <c r="AZ450" s="48"/>
      <c r="BA450" s="48"/>
      <c r="BB450" s="48"/>
      <c r="BC450" s="48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354"/>
      <c r="BT450" s="354"/>
      <c r="BU450" s="354"/>
      <c r="BV450" s="354"/>
      <c r="BW450" s="354"/>
      <c r="BX450" s="354"/>
      <c r="BY450" s="354"/>
      <c r="BZ450" s="354"/>
      <c r="CA450" s="354"/>
      <c r="CB450" s="354"/>
      <c r="CC450" s="354"/>
      <c r="CD450" s="354"/>
      <c r="CE450" s="354"/>
      <c r="CF450" s="354"/>
      <c r="CG450" s="354"/>
      <c r="CH450" s="354"/>
      <c r="CI450" s="354"/>
      <c r="CJ450" s="354"/>
      <c r="CK450" s="354"/>
      <c r="CL450" s="354"/>
      <c r="CM450" s="354"/>
      <c r="CN450" s="354"/>
      <c r="CO450" s="354"/>
      <c r="CP450" s="358"/>
      <c r="CQ450" s="48"/>
      <c r="CR450" s="354"/>
      <c r="CS450" s="354"/>
      <c r="CT450" s="355"/>
      <c r="CU450" s="354"/>
      <c r="CV450" s="354"/>
      <c r="CW450" s="354"/>
      <c r="CX450" s="354"/>
      <c r="CY450" s="354"/>
      <c r="CZ450" s="354"/>
      <c r="DA450" s="356"/>
      <c r="DB450" s="354"/>
      <c r="DC450" s="354"/>
      <c r="DD450" s="354"/>
      <c r="DE450" s="354"/>
      <c r="DF450" s="354"/>
      <c r="DG450" s="354"/>
      <c r="DH450" s="354"/>
      <c r="DI450" s="354"/>
      <c r="DJ450" s="354"/>
      <c r="DK450" s="354"/>
      <c r="DL450" s="354"/>
      <c r="DM450" s="354"/>
      <c r="DN450" s="354"/>
      <c r="DO450" s="354"/>
      <c r="DP450" s="354"/>
      <c r="DQ450" s="354"/>
      <c r="DR450" s="354"/>
      <c r="DS450" s="354"/>
      <c r="DT450" s="354"/>
      <c r="DU450" s="354"/>
      <c r="DV450" s="354"/>
      <c r="DW450" s="354"/>
      <c r="DX450" s="354"/>
      <c r="DY450" s="354"/>
      <c r="DZ450" s="357"/>
      <c r="EA450" s="356"/>
      <c r="EB450" s="356"/>
      <c r="EC450" s="356"/>
      <c r="ED450" s="356"/>
      <c r="EE450" s="358"/>
      <c r="EF450" s="48"/>
      <c r="EG450" s="46"/>
      <c r="EH450" s="46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8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354"/>
      <c r="FR450" s="354"/>
      <c r="FS450" s="354"/>
      <c r="FT450" s="354"/>
      <c r="FU450" s="354"/>
      <c r="FV450" s="354"/>
      <c r="FW450" s="354"/>
      <c r="FX450" s="354"/>
      <c r="FY450" s="354"/>
      <c r="FZ450" s="354"/>
      <c r="GA450" s="354"/>
      <c r="GB450" s="354"/>
      <c r="GC450" s="354"/>
      <c r="GD450" s="354"/>
      <c r="GE450" s="354"/>
      <c r="GF450" s="354"/>
      <c r="GG450" s="354"/>
      <c r="GH450" s="354"/>
      <c r="GI450" s="354"/>
      <c r="GJ450" s="354"/>
      <c r="GK450" s="354"/>
      <c r="GL450" s="354"/>
      <c r="GM450" s="354"/>
      <c r="GN450" s="354"/>
      <c r="GO450" s="354"/>
      <c r="GP450" s="354"/>
      <c r="GQ450" s="354"/>
      <c r="GR450" s="354"/>
      <c r="GS450" s="354"/>
      <c r="GT450" s="354"/>
      <c r="GU450" s="354"/>
      <c r="GV450" s="354"/>
      <c r="GW450" s="354"/>
      <c r="GX450" s="354"/>
      <c r="GY450" s="354"/>
      <c r="GZ450" s="354"/>
      <c r="HA450" s="354"/>
      <c r="HB450" s="354"/>
      <c r="HC450" s="354"/>
      <c r="HD450" s="354"/>
      <c r="HE450" s="354"/>
      <c r="HF450" s="354"/>
      <c r="HG450" s="354"/>
      <c r="HH450" s="354"/>
      <c r="HI450" s="354"/>
      <c r="HJ450" s="354"/>
      <c r="HK450" s="354"/>
      <c r="HL450" s="354"/>
      <c r="HM450" s="354"/>
      <c r="HN450" s="354"/>
      <c r="HO450" s="354"/>
      <c r="HP450" s="354"/>
      <c r="HQ450" s="354"/>
      <c r="HR450" s="354"/>
      <c r="HS450" s="354"/>
      <c r="HT450" s="354"/>
      <c r="HU450" s="354"/>
      <c r="HV450" s="354"/>
      <c r="HW450" s="354"/>
      <c r="HX450" s="354"/>
      <c r="HY450" s="354"/>
      <c r="HZ450" s="354"/>
      <c r="IA450" s="354"/>
      <c r="IB450" s="354"/>
      <c r="IC450" s="354"/>
      <c r="ID450" s="354"/>
      <c r="IE450" s="354"/>
      <c r="IF450" s="354"/>
      <c r="IG450" s="354"/>
      <c r="IH450" s="354"/>
      <c r="II450" s="354"/>
      <c r="IJ450" s="354"/>
      <c r="IK450" s="354"/>
      <c r="IL450" s="354"/>
      <c r="IM450" s="354"/>
      <c r="IN450" s="354"/>
      <c r="IO450" s="354"/>
      <c r="IP450" s="354"/>
      <c r="IQ450" s="354"/>
      <c r="IR450" s="50"/>
      <c r="IS450" s="47"/>
      <c r="IT450" s="47"/>
      <c r="IU450" s="47"/>
      <c r="IV450" s="47"/>
      <c r="IW450" s="47"/>
      <c r="IX450" s="47"/>
      <c r="IY450" s="47"/>
      <c r="IZ450" s="47"/>
      <c r="JA450" s="47"/>
      <c r="JB450" s="47"/>
      <c r="JC450" s="47"/>
      <c r="JD450" s="47"/>
      <c r="JE450" s="47"/>
      <c r="JF450" s="47"/>
      <c r="JG450" s="47"/>
      <c r="JH450" s="47"/>
      <c r="JI450" s="47"/>
      <c r="JJ450" s="47"/>
      <c r="JK450" s="47"/>
      <c r="JL450" s="354"/>
      <c r="JM450" s="354"/>
      <c r="JN450" s="354"/>
      <c r="JO450" s="354"/>
      <c r="JP450" s="354"/>
      <c r="JQ450" s="354"/>
      <c r="JR450" s="354"/>
      <c r="JS450" s="354"/>
      <c r="JT450" s="354"/>
      <c r="JU450" s="354"/>
      <c r="JV450" s="354"/>
      <c r="JW450" s="354"/>
      <c r="JX450" s="354"/>
      <c r="JY450" s="354"/>
      <c r="JZ450" s="354"/>
      <c r="KA450" s="354"/>
      <c r="KB450" s="354"/>
      <c r="KC450" s="354"/>
      <c r="KD450" s="354"/>
      <c r="KE450" s="354"/>
      <c r="KF450" s="354"/>
      <c r="KG450" s="354"/>
      <c r="KH450" s="354"/>
      <c r="KI450" s="354"/>
      <c r="KJ450" s="354"/>
      <c r="KK450" s="354"/>
      <c r="KL450" s="354"/>
      <c r="KM450" s="354"/>
      <c r="KN450" s="354"/>
      <c r="KO450" s="354"/>
      <c r="KP450" s="354"/>
      <c r="KQ450" s="354"/>
      <c r="KR450" s="354"/>
      <c r="KS450" s="354"/>
      <c r="KT450" s="354"/>
      <c r="KU450" s="354"/>
      <c r="KV450" s="51"/>
      <c r="KW450" s="47"/>
      <c r="KX450" s="47"/>
      <c r="KY450" s="47"/>
      <c r="KZ450" s="47"/>
      <c r="LA450" s="47"/>
      <c r="LB450" s="47"/>
      <c r="LC450" s="47"/>
      <c r="LD450" s="361"/>
      <c r="LE450" s="361"/>
      <c r="LF450" s="361"/>
      <c r="LG450" s="361"/>
      <c r="LH450" s="361"/>
      <c r="LI450" s="361"/>
      <c r="LJ450" s="361"/>
      <c r="LK450" s="361"/>
      <c r="LL450" s="361"/>
      <c r="LM450" s="361"/>
      <c r="LN450" s="361"/>
      <c r="LO450" s="361"/>
      <c r="LP450" s="361"/>
      <c r="LQ450" s="354"/>
      <c r="LR450" s="354"/>
      <c r="LS450" s="354"/>
      <c r="LT450" s="354"/>
      <c r="LU450" s="354"/>
      <c r="LV450" s="354"/>
      <c r="LW450" s="51"/>
      <c r="LX450" s="354"/>
      <c r="LY450" s="354"/>
      <c r="LZ450" s="354"/>
      <c r="MA450" s="354"/>
      <c r="MB450" s="363"/>
      <c r="MC450" s="363"/>
      <c r="MD450" s="354"/>
      <c r="ME450" s="354"/>
      <c r="MF450" s="354"/>
      <c r="MG450" s="354"/>
      <c r="MH450" s="354"/>
      <c r="MI450" s="354"/>
      <c r="MJ450" s="354"/>
      <c r="MK450" s="354"/>
      <c r="ML450" s="354"/>
      <c r="MM450" s="354"/>
      <c r="MN450" s="354"/>
      <c r="MO450" s="354"/>
      <c r="MP450" s="354"/>
      <c r="MQ450" s="354"/>
      <c r="MR450" s="354"/>
      <c r="MS450" s="51"/>
      <c r="MT450" s="364">
        <f t="shared" si="256"/>
        <v>0</v>
      </c>
      <c r="MU450" s="365">
        <f t="shared" si="257"/>
        <v>0</v>
      </c>
      <c r="MV450" s="366">
        <f t="shared" si="258"/>
        <v>0</v>
      </c>
      <c r="MW450" s="365">
        <v>0</v>
      </c>
      <c r="MX450" s="365">
        <v>720</v>
      </c>
      <c r="MY450" s="54"/>
      <c r="MZ450" s="708"/>
      <c r="NA450" s="708">
        <v>0.89</v>
      </c>
      <c r="NB450" s="709">
        <f t="shared" si="259"/>
        <v>0</v>
      </c>
      <c r="NC450" s="710"/>
      <c r="ND450" s="710">
        <v>4.61</v>
      </c>
      <c r="NE450" s="738">
        <f t="shared" si="286"/>
        <v>0.226899211806138</v>
      </c>
      <c r="NF450" s="739"/>
      <c r="NG450" s="739"/>
      <c r="NH450" s="739">
        <v>4.61</v>
      </c>
      <c r="NI450" s="740">
        <f t="shared" si="260"/>
        <v>0</v>
      </c>
      <c r="NJ450" s="738">
        <f t="shared" si="287"/>
        <v>0.226899211806138</v>
      </c>
      <c r="NK450" s="741"/>
      <c r="NL450" s="742">
        <v>44562</v>
      </c>
      <c r="NM450" s="739">
        <f ca="1" t="shared" si="262"/>
        <v>17.1666666666667</v>
      </c>
      <c r="NN450" s="739">
        <f ca="1" t="shared" si="263"/>
        <v>515</v>
      </c>
      <c r="NO450" s="739">
        <v>0</v>
      </c>
      <c r="NP450" s="739">
        <f t="shared" si="264"/>
        <v>0</v>
      </c>
      <c r="NQ450" s="761" t="e">
        <f t="shared" si="265"/>
        <v>#DIV/0!</v>
      </c>
      <c r="NR450" s="739" t="e">
        <f ca="1" t="shared" si="266"/>
        <v>#DIV/0!</v>
      </c>
      <c r="NS450" s="739">
        <f t="shared" si="267"/>
        <v>0</v>
      </c>
      <c r="NT450" s="739"/>
      <c r="NU450" s="739">
        <f ca="1" t="shared" si="268"/>
        <v>0</v>
      </c>
      <c r="NV450" s="769">
        <f ca="1" t="shared" si="269"/>
        <v>0</v>
      </c>
      <c r="NW450" s="769" t="e">
        <f ca="1" t="shared" si="270"/>
        <v>#DIV/0!</v>
      </c>
      <c r="NX450" s="739"/>
      <c r="NY450" s="739"/>
      <c r="NZ450" s="739"/>
      <c r="OA450" s="739"/>
      <c r="OB450" s="739"/>
      <c r="OC450" s="739"/>
      <c r="OD450" s="739"/>
      <c r="OE450" s="743">
        <f t="shared" si="271"/>
        <v>0</v>
      </c>
      <c r="OF450" s="743">
        <f t="shared" si="272"/>
        <v>0</v>
      </c>
      <c r="OG450" s="743">
        <f t="shared" si="273"/>
        <v>0</v>
      </c>
      <c r="OH450" s="743">
        <f t="shared" si="274"/>
        <v>0</v>
      </c>
      <c r="OI450" s="743">
        <f t="shared" si="275"/>
        <v>0</v>
      </c>
      <c r="OJ450" s="739">
        <f t="shared" si="276"/>
        <v>0</v>
      </c>
      <c r="OK450" s="739">
        <f t="shared" si="277"/>
        <v>0</v>
      </c>
      <c r="OL450" s="739">
        <f t="shared" si="278"/>
        <v>0</v>
      </c>
      <c r="OM450" s="739">
        <f t="shared" si="279"/>
        <v>0</v>
      </c>
      <c r="ON450" s="739">
        <f t="shared" si="280"/>
        <v>0</v>
      </c>
      <c r="OO450" s="739">
        <f t="shared" si="281"/>
        <v>0</v>
      </c>
      <c r="OP450" s="739"/>
      <c r="OQ450" s="739">
        <f t="shared" si="282"/>
        <v>0</v>
      </c>
      <c r="OR450" s="739">
        <f t="shared" si="283"/>
        <v>0</v>
      </c>
      <c r="OS450" s="739">
        <f t="shared" si="284"/>
        <v>0</v>
      </c>
      <c r="OT450" s="739">
        <f t="shared" si="285"/>
        <v>0</v>
      </c>
      <c r="OU450" s="739"/>
      <c r="OV450" s="739"/>
      <c r="OW450" s="739"/>
      <c r="OX450" s="739"/>
      <c r="OY450" s="739"/>
      <c r="OZ450" s="739"/>
      <c r="PA450" s="739"/>
      <c r="PB450" s="739"/>
      <c r="PC450" s="739"/>
      <c r="PD450" s="739"/>
      <c r="PE450" s="739"/>
      <c r="PF450" s="739"/>
      <c r="PG450" s="739"/>
      <c r="PI450" s="28">
        <v>0</v>
      </c>
      <c r="PJ450" s="28">
        <v>0</v>
      </c>
      <c r="PK450" s="28">
        <v>0</v>
      </c>
      <c r="PL450" s="28">
        <v>0</v>
      </c>
      <c r="PM450" s="28">
        <v>0</v>
      </c>
      <c r="PN450" s="28">
        <v>0</v>
      </c>
      <c r="PO450" s="28">
        <v>0</v>
      </c>
      <c r="PP450" s="28">
        <v>0</v>
      </c>
      <c r="PQ450" s="28">
        <v>0</v>
      </c>
      <c r="PR450" s="28">
        <v>0</v>
      </c>
      <c r="PS450" s="28">
        <v>0</v>
      </c>
      <c r="PT450" s="28">
        <v>0</v>
      </c>
      <c r="PU450" s="28">
        <v>0</v>
      </c>
      <c r="PV450" s="28">
        <v>0</v>
      </c>
      <c r="PW450" s="28">
        <v>0</v>
      </c>
    </row>
    <row r="451" s="28" customFormat="1" customHeight="1" spans="1:439">
      <c r="A451" s="847" t="s">
        <v>2306</v>
      </c>
      <c r="B451" s="343"/>
      <c r="C451" s="95" t="s">
        <v>1612</v>
      </c>
      <c r="D451" s="95" t="s">
        <v>2419</v>
      </c>
      <c r="E451" s="411"/>
      <c r="F451" s="290" t="s">
        <v>2421</v>
      </c>
      <c r="G451" s="112" t="s">
        <v>1044</v>
      </c>
      <c r="H451" s="113" t="s">
        <v>1045</v>
      </c>
      <c r="I451" s="99">
        <f t="shared" si="255"/>
        <v>0</v>
      </c>
      <c r="J451" s="100">
        <v>92</v>
      </c>
      <c r="K451" s="454">
        <v>0</v>
      </c>
      <c r="L451" s="150">
        <f t="shared" si="251"/>
        <v>92</v>
      </c>
      <c r="M451" s="151">
        <f t="shared" si="252"/>
        <v>92</v>
      </c>
      <c r="N451" s="455"/>
      <c r="O451" s="37">
        <v>92</v>
      </c>
      <c r="P451" s="36"/>
      <c r="Q451" s="33">
        <f t="shared" si="253"/>
        <v>0</v>
      </c>
      <c r="R451" s="34">
        <f t="shared" si="254"/>
        <v>0</v>
      </c>
      <c r="S451" s="346"/>
      <c r="T451" s="346"/>
      <c r="U451" s="346"/>
      <c r="V451" s="346"/>
      <c r="W451" s="346"/>
      <c r="X451" s="347"/>
      <c r="Y451" s="348"/>
      <c r="Z451" s="348"/>
      <c r="AA451" s="348"/>
      <c r="AB451" s="348"/>
      <c r="AC451" s="348"/>
      <c r="AD451" s="348"/>
      <c r="AE451" s="348"/>
      <c r="AF451" s="346"/>
      <c r="AG451" s="346"/>
      <c r="AH451" s="346"/>
      <c r="AI451" s="346"/>
      <c r="AJ451" s="346"/>
      <c r="AK451" s="346"/>
      <c r="AL451" s="346"/>
      <c r="AM451" s="346"/>
      <c r="AN451" s="346"/>
      <c r="AO451" s="346"/>
      <c r="AP451" s="346"/>
      <c r="AQ451" s="346"/>
      <c r="AR451" s="346"/>
      <c r="AS451" s="346"/>
      <c r="AT451" s="346"/>
      <c r="AU451" s="346"/>
      <c r="AV451" s="346"/>
      <c r="AW451" s="346"/>
      <c r="AX451" s="346"/>
      <c r="AY451" s="349"/>
      <c r="AZ451" s="48"/>
      <c r="BA451" s="48"/>
      <c r="BB451" s="48"/>
      <c r="BC451" s="48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354"/>
      <c r="BT451" s="354"/>
      <c r="BU451" s="354"/>
      <c r="BV451" s="354"/>
      <c r="BW451" s="354"/>
      <c r="BX451" s="354"/>
      <c r="BY451" s="354"/>
      <c r="BZ451" s="354"/>
      <c r="CA451" s="354"/>
      <c r="CB451" s="354"/>
      <c r="CC451" s="354"/>
      <c r="CD451" s="354"/>
      <c r="CE451" s="354"/>
      <c r="CF451" s="354"/>
      <c r="CG451" s="354"/>
      <c r="CH451" s="354"/>
      <c r="CI451" s="354"/>
      <c r="CJ451" s="354"/>
      <c r="CK451" s="354"/>
      <c r="CL451" s="354"/>
      <c r="CM451" s="354"/>
      <c r="CN451" s="354"/>
      <c r="CO451" s="354"/>
      <c r="CP451" s="358"/>
      <c r="CQ451" s="48"/>
      <c r="CR451" s="354"/>
      <c r="CS451" s="354"/>
      <c r="CT451" s="355"/>
      <c r="CU451" s="354"/>
      <c r="CV451" s="354"/>
      <c r="CW451" s="354"/>
      <c r="CX451" s="354"/>
      <c r="CY451" s="354"/>
      <c r="CZ451" s="354"/>
      <c r="DA451" s="356"/>
      <c r="DB451" s="354"/>
      <c r="DC451" s="354"/>
      <c r="DD451" s="354"/>
      <c r="DE451" s="354"/>
      <c r="DF451" s="354"/>
      <c r="DG451" s="354"/>
      <c r="DH451" s="354"/>
      <c r="DI451" s="354"/>
      <c r="DJ451" s="354"/>
      <c r="DK451" s="354"/>
      <c r="DL451" s="354"/>
      <c r="DM451" s="354"/>
      <c r="DN451" s="354"/>
      <c r="DO451" s="354"/>
      <c r="DP451" s="354"/>
      <c r="DQ451" s="354"/>
      <c r="DR451" s="354"/>
      <c r="DS451" s="354"/>
      <c r="DT451" s="354"/>
      <c r="DU451" s="354"/>
      <c r="DV451" s="354"/>
      <c r="DW451" s="354"/>
      <c r="DX451" s="354"/>
      <c r="DY451" s="354"/>
      <c r="DZ451" s="357"/>
      <c r="EA451" s="356"/>
      <c r="EB451" s="356"/>
      <c r="EC451" s="356"/>
      <c r="ED451" s="356"/>
      <c r="EE451" s="358"/>
      <c r="EF451" s="48"/>
      <c r="EG451" s="46"/>
      <c r="EH451" s="46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8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354"/>
      <c r="FR451" s="354"/>
      <c r="FS451" s="354"/>
      <c r="FT451" s="354"/>
      <c r="FU451" s="354"/>
      <c r="FV451" s="354"/>
      <c r="FW451" s="354"/>
      <c r="FX451" s="354"/>
      <c r="FY451" s="354"/>
      <c r="FZ451" s="354"/>
      <c r="GA451" s="354"/>
      <c r="GB451" s="354"/>
      <c r="GC451" s="354"/>
      <c r="GD451" s="354"/>
      <c r="GE451" s="354"/>
      <c r="GF451" s="354"/>
      <c r="GG451" s="354"/>
      <c r="GH451" s="354"/>
      <c r="GI451" s="354"/>
      <c r="GJ451" s="354"/>
      <c r="GK451" s="354"/>
      <c r="GL451" s="354"/>
      <c r="GM451" s="354"/>
      <c r="GN451" s="354"/>
      <c r="GO451" s="354"/>
      <c r="GP451" s="354"/>
      <c r="GQ451" s="354"/>
      <c r="GR451" s="354"/>
      <c r="GS451" s="354"/>
      <c r="GT451" s="354"/>
      <c r="GU451" s="354"/>
      <c r="GV451" s="354"/>
      <c r="GW451" s="354"/>
      <c r="GX451" s="354"/>
      <c r="GY451" s="354"/>
      <c r="GZ451" s="354"/>
      <c r="HA451" s="354"/>
      <c r="HB451" s="354"/>
      <c r="HC451" s="354"/>
      <c r="HD451" s="354"/>
      <c r="HE451" s="354"/>
      <c r="HF451" s="354"/>
      <c r="HG451" s="354"/>
      <c r="HH451" s="354"/>
      <c r="HI451" s="354"/>
      <c r="HJ451" s="354"/>
      <c r="HK451" s="354"/>
      <c r="HL451" s="354"/>
      <c r="HM451" s="354"/>
      <c r="HN451" s="354"/>
      <c r="HO451" s="354"/>
      <c r="HP451" s="354"/>
      <c r="HQ451" s="354"/>
      <c r="HR451" s="354"/>
      <c r="HS451" s="354"/>
      <c r="HT451" s="354"/>
      <c r="HU451" s="354"/>
      <c r="HV451" s="354"/>
      <c r="HW451" s="354"/>
      <c r="HX451" s="354"/>
      <c r="HY451" s="354"/>
      <c r="HZ451" s="354"/>
      <c r="IA451" s="354"/>
      <c r="IB451" s="354"/>
      <c r="IC451" s="354"/>
      <c r="ID451" s="354"/>
      <c r="IE451" s="354"/>
      <c r="IF451" s="354"/>
      <c r="IG451" s="354"/>
      <c r="IH451" s="354"/>
      <c r="II451" s="354"/>
      <c r="IJ451" s="354"/>
      <c r="IK451" s="354"/>
      <c r="IL451" s="354"/>
      <c r="IM451" s="354"/>
      <c r="IN451" s="354"/>
      <c r="IO451" s="354"/>
      <c r="IP451" s="354"/>
      <c r="IQ451" s="354"/>
      <c r="IR451" s="50"/>
      <c r="IS451" s="47"/>
      <c r="IT451" s="47"/>
      <c r="IU451" s="47"/>
      <c r="IV451" s="47"/>
      <c r="IW451" s="47"/>
      <c r="IX451" s="47"/>
      <c r="IY451" s="47"/>
      <c r="IZ451" s="47"/>
      <c r="JA451" s="47"/>
      <c r="JB451" s="47"/>
      <c r="JC451" s="47"/>
      <c r="JD451" s="47"/>
      <c r="JE451" s="47"/>
      <c r="JF451" s="47"/>
      <c r="JG451" s="47"/>
      <c r="JH451" s="47"/>
      <c r="JI451" s="47"/>
      <c r="JJ451" s="47"/>
      <c r="JK451" s="47"/>
      <c r="JL451" s="354"/>
      <c r="JM451" s="354"/>
      <c r="JN451" s="354"/>
      <c r="JO451" s="354"/>
      <c r="JP451" s="354"/>
      <c r="JQ451" s="354"/>
      <c r="JR451" s="354"/>
      <c r="JS451" s="354"/>
      <c r="JT451" s="354"/>
      <c r="JU451" s="354"/>
      <c r="JV451" s="354"/>
      <c r="JW451" s="354"/>
      <c r="JX451" s="354"/>
      <c r="JY451" s="354"/>
      <c r="JZ451" s="354"/>
      <c r="KA451" s="354"/>
      <c r="KB451" s="354"/>
      <c r="KC451" s="354"/>
      <c r="KD451" s="354"/>
      <c r="KE451" s="354"/>
      <c r="KF451" s="354"/>
      <c r="KG451" s="354"/>
      <c r="KH451" s="354"/>
      <c r="KI451" s="354"/>
      <c r="KJ451" s="354"/>
      <c r="KK451" s="354"/>
      <c r="KL451" s="354"/>
      <c r="KM451" s="354"/>
      <c r="KN451" s="354"/>
      <c r="KO451" s="354"/>
      <c r="KP451" s="354"/>
      <c r="KQ451" s="354"/>
      <c r="KR451" s="354"/>
      <c r="KS451" s="354"/>
      <c r="KT451" s="354"/>
      <c r="KU451" s="354"/>
      <c r="KV451" s="51"/>
      <c r="KW451" s="47"/>
      <c r="KX451" s="47"/>
      <c r="KY451" s="47"/>
      <c r="KZ451" s="47"/>
      <c r="LA451" s="47"/>
      <c r="LB451" s="47"/>
      <c r="LC451" s="47"/>
      <c r="LD451" s="361"/>
      <c r="LE451" s="361"/>
      <c r="LF451" s="361"/>
      <c r="LG451" s="361"/>
      <c r="LH451" s="361"/>
      <c r="LI451" s="361"/>
      <c r="LJ451" s="361"/>
      <c r="LK451" s="361"/>
      <c r="LL451" s="361"/>
      <c r="LM451" s="361"/>
      <c r="LN451" s="361"/>
      <c r="LO451" s="361"/>
      <c r="LP451" s="361"/>
      <c r="LQ451" s="354"/>
      <c r="LR451" s="354"/>
      <c r="LS451" s="354"/>
      <c r="LT451" s="354"/>
      <c r="LU451" s="354"/>
      <c r="LV451" s="354"/>
      <c r="LW451" s="51"/>
      <c r="LX451" s="354"/>
      <c r="LY451" s="354"/>
      <c r="LZ451" s="354"/>
      <c r="MA451" s="354"/>
      <c r="MB451" s="363"/>
      <c r="MC451" s="363"/>
      <c r="MD451" s="354"/>
      <c r="ME451" s="354"/>
      <c r="MF451" s="354"/>
      <c r="MG451" s="354"/>
      <c r="MH451" s="354"/>
      <c r="MI451" s="354"/>
      <c r="MJ451" s="354"/>
      <c r="MK451" s="354"/>
      <c r="ML451" s="354"/>
      <c r="MM451" s="354"/>
      <c r="MN451" s="354"/>
      <c r="MO451" s="354"/>
      <c r="MP451" s="354"/>
      <c r="MQ451" s="354"/>
      <c r="MR451" s="354"/>
      <c r="MS451" s="51"/>
      <c r="MT451" s="364">
        <f t="shared" si="256"/>
        <v>0</v>
      </c>
      <c r="MU451" s="365">
        <f t="shared" si="257"/>
        <v>0</v>
      </c>
      <c r="MV451" s="366">
        <f t="shared" si="258"/>
        <v>0</v>
      </c>
      <c r="MW451" s="365">
        <v>912</v>
      </c>
      <c r="MX451" s="365">
        <v>2212</v>
      </c>
      <c r="MY451" s="54"/>
      <c r="MZ451" s="708"/>
      <c r="NA451" s="708">
        <v>0.89</v>
      </c>
      <c r="NB451" s="709">
        <f t="shared" si="259"/>
        <v>0</v>
      </c>
      <c r="NC451" s="710"/>
      <c r="ND451" s="710">
        <v>4.28</v>
      </c>
      <c r="NE451" s="738">
        <f t="shared" si="286"/>
        <v>0.282240482978367</v>
      </c>
      <c r="NF451" s="739"/>
      <c r="NG451" s="739"/>
      <c r="NH451" s="739">
        <v>4.28</v>
      </c>
      <c r="NI451" s="740">
        <f t="shared" si="260"/>
        <v>393.76</v>
      </c>
      <c r="NJ451" s="738">
        <f t="shared" si="287"/>
        <v>0.282240482978367</v>
      </c>
      <c r="NK451" s="741"/>
      <c r="NL451" s="742">
        <v>44562</v>
      </c>
      <c r="NM451" s="739">
        <f ca="1" t="shared" si="262"/>
        <v>17.1666666666667</v>
      </c>
      <c r="NN451" s="739">
        <f ca="1" t="shared" si="263"/>
        <v>515</v>
      </c>
      <c r="NO451" s="739">
        <v>92</v>
      </c>
      <c r="NP451" s="739">
        <f t="shared" si="264"/>
        <v>0</v>
      </c>
      <c r="NQ451" s="761">
        <f t="shared" si="265"/>
        <v>0</v>
      </c>
      <c r="NR451" s="739">
        <f ca="1" t="shared" si="266"/>
        <v>0</v>
      </c>
      <c r="NS451" s="739">
        <f t="shared" si="267"/>
        <v>92</v>
      </c>
      <c r="NT451" s="739"/>
      <c r="NU451" s="739">
        <f ca="1" t="shared" si="268"/>
        <v>0</v>
      </c>
      <c r="NV451" s="769">
        <f ca="1" t="shared" si="269"/>
        <v>0</v>
      </c>
      <c r="NW451" s="769" t="e">
        <f ca="1" t="shared" si="270"/>
        <v>#DIV/0!</v>
      </c>
      <c r="NX451" s="739"/>
      <c r="NY451" s="739"/>
      <c r="NZ451" s="739"/>
      <c r="OA451" s="739"/>
      <c r="OB451" s="739"/>
      <c r="OC451" s="739"/>
      <c r="OD451" s="739"/>
      <c r="OE451" s="743">
        <f t="shared" si="271"/>
        <v>0</v>
      </c>
      <c r="OF451" s="743">
        <f t="shared" si="272"/>
        <v>0</v>
      </c>
      <c r="OG451" s="743">
        <f t="shared" si="273"/>
        <v>0</v>
      </c>
      <c r="OH451" s="743">
        <f t="shared" si="274"/>
        <v>0</v>
      </c>
      <c r="OI451" s="743">
        <f t="shared" si="275"/>
        <v>0</v>
      </c>
      <c r="OJ451" s="739">
        <f t="shared" si="276"/>
        <v>0</v>
      </c>
      <c r="OK451" s="739">
        <f t="shared" si="277"/>
        <v>0</v>
      </c>
      <c r="OL451" s="739">
        <f t="shared" si="278"/>
        <v>0</v>
      </c>
      <c r="OM451" s="739">
        <f t="shared" si="279"/>
        <v>0</v>
      </c>
      <c r="ON451" s="739">
        <f t="shared" si="280"/>
        <v>0</v>
      </c>
      <c r="OO451" s="739">
        <f t="shared" si="281"/>
        <v>0</v>
      </c>
      <c r="OP451" s="739"/>
      <c r="OQ451" s="739">
        <f t="shared" si="282"/>
        <v>0</v>
      </c>
      <c r="OR451" s="739">
        <f t="shared" si="283"/>
        <v>0</v>
      </c>
      <c r="OS451" s="739">
        <f t="shared" si="284"/>
        <v>0</v>
      </c>
      <c r="OT451" s="739">
        <f t="shared" si="285"/>
        <v>0</v>
      </c>
      <c r="OU451" s="739"/>
      <c r="OV451" s="739"/>
      <c r="OW451" s="739"/>
      <c r="OX451" s="739"/>
      <c r="OY451" s="739"/>
      <c r="OZ451" s="739"/>
      <c r="PA451" s="739"/>
      <c r="PB451" s="739"/>
      <c r="PC451" s="739"/>
      <c r="PD451" s="739"/>
      <c r="PE451" s="739"/>
      <c r="PF451" s="739"/>
      <c r="PG451" s="739"/>
      <c r="PI451" s="28">
        <v>432</v>
      </c>
      <c r="PJ451" s="28">
        <v>60</v>
      </c>
      <c r="PK451" s="28">
        <v>180</v>
      </c>
      <c r="PL451" s="28">
        <v>240</v>
      </c>
      <c r="PM451" s="28">
        <v>0</v>
      </c>
      <c r="PN451" s="28">
        <v>0</v>
      </c>
      <c r="PO451" s="28">
        <v>0</v>
      </c>
      <c r="PP451" s="28">
        <v>0</v>
      </c>
      <c r="PQ451" s="28">
        <v>0</v>
      </c>
      <c r="PR451" s="28">
        <v>0</v>
      </c>
      <c r="PS451" s="28">
        <v>0</v>
      </c>
      <c r="PT451" s="28">
        <v>0</v>
      </c>
      <c r="PU451" s="28">
        <v>0</v>
      </c>
      <c r="PV451" s="28">
        <v>912</v>
      </c>
      <c r="PW451" s="28">
        <v>0</v>
      </c>
    </row>
    <row r="452" s="28" customFormat="1" customHeight="1" spans="1:439">
      <c r="A452" s="847" t="s">
        <v>2306</v>
      </c>
      <c r="B452" s="343"/>
      <c r="C452" s="95" t="s">
        <v>1612</v>
      </c>
      <c r="D452" s="95" t="s">
        <v>2419</v>
      </c>
      <c r="E452" s="411"/>
      <c r="F452" s="290" t="s">
        <v>2422</v>
      </c>
      <c r="G452" s="112" t="s">
        <v>1044</v>
      </c>
      <c r="H452" s="113" t="s">
        <v>1047</v>
      </c>
      <c r="I452" s="99">
        <f t="shared" si="255"/>
        <v>0</v>
      </c>
      <c r="J452" s="100">
        <v>40</v>
      </c>
      <c r="K452" s="454">
        <v>0</v>
      </c>
      <c r="L452" s="150">
        <f t="shared" si="251"/>
        <v>40</v>
      </c>
      <c r="M452" s="151">
        <f t="shared" si="252"/>
        <v>40</v>
      </c>
      <c r="N452" s="455"/>
      <c r="O452" s="37">
        <v>40</v>
      </c>
      <c r="P452" s="36"/>
      <c r="Q452" s="33">
        <f t="shared" si="253"/>
        <v>0</v>
      </c>
      <c r="R452" s="34">
        <f t="shared" si="254"/>
        <v>0</v>
      </c>
      <c r="S452" s="346"/>
      <c r="T452" s="346"/>
      <c r="U452" s="346"/>
      <c r="V452" s="346"/>
      <c r="W452" s="346"/>
      <c r="X452" s="347"/>
      <c r="Y452" s="348"/>
      <c r="Z452" s="348"/>
      <c r="AA452" s="348"/>
      <c r="AB452" s="348"/>
      <c r="AC452" s="348"/>
      <c r="AD452" s="348"/>
      <c r="AE452" s="348"/>
      <c r="AF452" s="346"/>
      <c r="AG452" s="346"/>
      <c r="AH452" s="346"/>
      <c r="AI452" s="346"/>
      <c r="AJ452" s="346"/>
      <c r="AK452" s="346"/>
      <c r="AL452" s="346"/>
      <c r="AM452" s="346"/>
      <c r="AN452" s="346"/>
      <c r="AO452" s="346"/>
      <c r="AP452" s="346"/>
      <c r="AQ452" s="346"/>
      <c r="AR452" s="346"/>
      <c r="AS452" s="346"/>
      <c r="AT452" s="346"/>
      <c r="AU452" s="346"/>
      <c r="AV452" s="346"/>
      <c r="AW452" s="346"/>
      <c r="AX452" s="346"/>
      <c r="AY452" s="349"/>
      <c r="AZ452" s="48"/>
      <c r="BA452" s="48"/>
      <c r="BB452" s="48"/>
      <c r="BC452" s="48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354"/>
      <c r="BT452" s="354"/>
      <c r="BU452" s="354"/>
      <c r="BV452" s="354"/>
      <c r="BW452" s="354"/>
      <c r="BX452" s="354"/>
      <c r="BY452" s="354"/>
      <c r="BZ452" s="354"/>
      <c r="CA452" s="354"/>
      <c r="CB452" s="354"/>
      <c r="CC452" s="354"/>
      <c r="CD452" s="354"/>
      <c r="CE452" s="354"/>
      <c r="CF452" s="354"/>
      <c r="CG452" s="354"/>
      <c r="CH452" s="354"/>
      <c r="CI452" s="354"/>
      <c r="CJ452" s="354"/>
      <c r="CK452" s="354"/>
      <c r="CL452" s="354"/>
      <c r="CM452" s="354"/>
      <c r="CN452" s="354"/>
      <c r="CO452" s="354"/>
      <c r="CP452" s="358"/>
      <c r="CQ452" s="48"/>
      <c r="CR452" s="354"/>
      <c r="CS452" s="354"/>
      <c r="CT452" s="355"/>
      <c r="CU452" s="354"/>
      <c r="CV452" s="354"/>
      <c r="CW452" s="354"/>
      <c r="CX452" s="354"/>
      <c r="CY452" s="354"/>
      <c r="CZ452" s="354"/>
      <c r="DA452" s="356"/>
      <c r="DB452" s="354"/>
      <c r="DC452" s="354"/>
      <c r="DD452" s="354"/>
      <c r="DE452" s="354"/>
      <c r="DF452" s="354"/>
      <c r="DG452" s="354"/>
      <c r="DH452" s="354"/>
      <c r="DI452" s="354"/>
      <c r="DJ452" s="354"/>
      <c r="DK452" s="354"/>
      <c r="DL452" s="354"/>
      <c r="DM452" s="354"/>
      <c r="DN452" s="354"/>
      <c r="DO452" s="354"/>
      <c r="DP452" s="354"/>
      <c r="DQ452" s="354"/>
      <c r="DR452" s="354"/>
      <c r="DS452" s="354"/>
      <c r="DT452" s="354"/>
      <c r="DU452" s="354"/>
      <c r="DV452" s="354"/>
      <c r="DW452" s="354"/>
      <c r="DX452" s="354"/>
      <c r="DY452" s="354"/>
      <c r="DZ452" s="357"/>
      <c r="EA452" s="356"/>
      <c r="EB452" s="356"/>
      <c r="EC452" s="356"/>
      <c r="ED452" s="356"/>
      <c r="EE452" s="358"/>
      <c r="EF452" s="48"/>
      <c r="EG452" s="46"/>
      <c r="EH452" s="46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8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354"/>
      <c r="FR452" s="354"/>
      <c r="FS452" s="354"/>
      <c r="FT452" s="354"/>
      <c r="FU452" s="354"/>
      <c r="FV452" s="354"/>
      <c r="FW452" s="354"/>
      <c r="FX452" s="354"/>
      <c r="FY452" s="354"/>
      <c r="FZ452" s="354"/>
      <c r="GA452" s="354"/>
      <c r="GB452" s="354"/>
      <c r="GC452" s="354"/>
      <c r="GD452" s="354"/>
      <c r="GE452" s="354"/>
      <c r="GF452" s="354"/>
      <c r="GG452" s="354"/>
      <c r="GH452" s="354"/>
      <c r="GI452" s="354"/>
      <c r="GJ452" s="354"/>
      <c r="GK452" s="354"/>
      <c r="GL452" s="354"/>
      <c r="GM452" s="354"/>
      <c r="GN452" s="354"/>
      <c r="GO452" s="354"/>
      <c r="GP452" s="354"/>
      <c r="GQ452" s="354"/>
      <c r="GR452" s="354"/>
      <c r="GS452" s="354"/>
      <c r="GT452" s="354"/>
      <c r="GU452" s="354"/>
      <c r="GV452" s="354"/>
      <c r="GW452" s="354"/>
      <c r="GX452" s="354"/>
      <c r="GY452" s="354"/>
      <c r="GZ452" s="354"/>
      <c r="HA452" s="354"/>
      <c r="HB452" s="354"/>
      <c r="HC452" s="354"/>
      <c r="HD452" s="354"/>
      <c r="HE452" s="354"/>
      <c r="HF452" s="354"/>
      <c r="HG452" s="354"/>
      <c r="HH452" s="354"/>
      <c r="HI452" s="354"/>
      <c r="HJ452" s="354"/>
      <c r="HK452" s="354"/>
      <c r="HL452" s="354"/>
      <c r="HM452" s="354"/>
      <c r="HN452" s="354"/>
      <c r="HO452" s="354"/>
      <c r="HP452" s="354"/>
      <c r="HQ452" s="354"/>
      <c r="HR452" s="354"/>
      <c r="HS452" s="354"/>
      <c r="HT452" s="354"/>
      <c r="HU452" s="354"/>
      <c r="HV452" s="354"/>
      <c r="HW452" s="354"/>
      <c r="HX452" s="354"/>
      <c r="HY452" s="354"/>
      <c r="HZ452" s="354"/>
      <c r="IA452" s="354"/>
      <c r="IB452" s="354"/>
      <c r="IC452" s="354"/>
      <c r="ID452" s="354"/>
      <c r="IE452" s="354"/>
      <c r="IF452" s="354"/>
      <c r="IG452" s="354"/>
      <c r="IH452" s="354"/>
      <c r="II452" s="354"/>
      <c r="IJ452" s="354"/>
      <c r="IK452" s="354"/>
      <c r="IL452" s="354"/>
      <c r="IM452" s="354"/>
      <c r="IN452" s="354"/>
      <c r="IO452" s="354"/>
      <c r="IP452" s="354"/>
      <c r="IQ452" s="354"/>
      <c r="IR452" s="50"/>
      <c r="IS452" s="47"/>
      <c r="IT452" s="47"/>
      <c r="IU452" s="47"/>
      <c r="IV452" s="47"/>
      <c r="IW452" s="47"/>
      <c r="IX452" s="47"/>
      <c r="IY452" s="47"/>
      <c r="IZ452" s="47"/>
      <c r="JA452" s="47"/>
      <c r="JB452" s="47"/>
      <c r="JC452" s="47"/>
      <c r="JD452" s="47"/>
      <c r="JE452" s="47"/>
      <c r="JF452" s="47"/>
      <c r="JG452" s="47"/>
      <c r="JH452" s="47"/>
      <c r="JI452" s="47"/>
      <c r="JJ452" s="47"/>
      <c r="JK452" s="47"/>
      <c r="JL452" s="354"/>
      <c r="JM452" s="354"/>
      <c r="JN452" s="354"/>
      <c r="JO452" s="354"/>
      <c r="JP452" s="354"/>
      <c r="JQ452" s="354"/>
      <c r="JR452" s="354"/>
      <c r="JS452" s="354"/>
      <c r="JT452" s="354"/>
      <c r="JU452" s="354"/>
      <c r="JV452" s="354"/>
      <c r="JW452" s="354"/>
      <c r="JX452" s="354"/>
      <c r="JY452" s="354"/>
      <c r="JZ452" s="354"/>
      <c r="KA452" s="354"/>
      <c r="KB452" s="354"/>
      <c r="KC452" s="354"/>
      <c r="KD452" s="354"/>
      <c r="KE452" s="354"/>
      <c r="KF452" s="354"/>
      <c r="KG452" s="354"/>
      <c r="KH452" s="354"/>
      <c r="KI452" s="354"/>
      <c r="KJ452" s="354"/>
      <c r="KK452" s="354"/>
      <c r="KL452" s="354"/>
      <c r="KM452" s="354"/>
      <c r="KN452" s="354"/>
      <c r="KO452" s="354"/>
      <c r="KP452" s="354"/>
      <c r="KQ452" s="354"/>
      <c r="KR452" s="354"/>
      <c r="KS452" s="354"/>
      <c r="KT452" s="354"/>
      <c r="KU452" s="354"/>
      <c r="KV452" s="51"/>
      <c r="KW452" s="47"/>
      <c r="KX452" s="47"/>
      <c r="KY452" s="47"/>
      <c r="KZ452" s="47"/>
      <c r="LA452" s="47"/>
      <c r="LB452" s="47"/>
      <c r="LC452" s="47"/>
      <c r="LD452" s="361"/>
      <c r="LE452" s="361"/>
      <c r="LF452" s="361"/>
      <c r="LG452" s="361"/>
      <c r="LH452" s="361"/>
      <c r="LI452" s="361"/>
      <c r="LJ452" s="361"/>
      <c r="LK452" s="361"/>
      <c r="LL452" s="361"/>
      <c r="LM452" s="361"/>
      <c r="LN452" s="361"/>
      <c r="LO452" s="361"/>
      <c r="LP452" s="361"/>
      <c r="LQ452" s="354"/>
      <c r="LR452" s="354"/>
      <c r="LS452" s="354"/>
      <c r="LT452" s="354"/>
      <c r="LU452" s="354"/>
      <c r="LV452" s="354"/>
      <c r="LW452" s="51"/>
      <c r="LX452" s="354"/>
      <c r="LY452" s="354"/>
      <c r="LZ452" s="354"/>
      <c r="MA452" s="354"/>
      <c r="MB452" s="363"/>
      <c r="MC452" s="363"/>
      <c r="MD452" s="354"/>
      <c r="ME452" s="354"/>
      <c r="MF452" s="354"/>
      <c r="MG452" s="354"/>
      <c r="MH452" s="354"/>
      <c r="MI452" s="354"/>
      <c r="MJ452" s="354"/>
      <c r="MK452" s="354"/>
      <c r="ML452" s="354"/>
      <c r="MM452" s="354"/>
      <c r="MN452" s="354"/>
      <c r="MO452" s="354"/>
      <c r="MP452" s="354"/>
      <c r="MQ452" s="354"/>
      <c r="MR452" s="354"/>
      <c r="MS452" s="51"/>
      <c r="MT452" s="364">
        <f t="shared" si="256"/>
        <v>0</v>
      </c>
      <c r="MU452" s="365">
        <f t="shared" si="257"/>
        <v>0</v>
      </c>
      <c r="MV452" s="366">
        <f t="shared" si="258"/>
        <v>0</v>
      </c>
      <c r="MW452" s="365">
        <v>912</v>
      </c>
      <c r="MX452" s="365">
        <v>1752</v>
      </c>
      <c r="MY452" s="54"/>
      <c r="MZ452" s="708"/>
      <c r="NA452" s="708">
        <v>0.89</v>
      </c>
      <c r="NB452" s="709">
        <f t="shared" si="259"/>
        <v>0</v>
      </c>
      <c r="NC452" s="710"/>
      <c r="ND452" s="710">
        <v>4.18</v>
      </c>
      <c r="NE452" s="738">
        <f t="shared" si="286"/>
        <v>0.299010565151769</v>
      </c>
      <c r="NF452" s="739"/>
      <c r="NG452" s="739"/>
      <c r="NH452" s="739">
        <v>4.18</v>
      </c>
      <c r="NI452" s="740">
        <f t="shared" si="260"/>
        <v>167.2</v>
      </c>
      <c r="NJ452" s="738">
        <f t="shared" si="287"/>
        <v>0.299010565151769</v>
      </c>
      <c r="NK452" s="741"/>
      <c r="NL452" s="742">
        <v>44562</v>
      </c>
      <c r="NM452" s="739">
        <f ca="1" t="shared" si="262"/>
        <v>17.1666666666667</v>
      </c>
      <c r="NN452" s="739">
        <f ca="1" t="shared" si="263"/>
        <v>515</v>
      </c>
      <c r="NO452" s="739">
        <v>40</v>
      </c>
      <c r="NP452" s="739">
        <f t="shared" si="264"/>
        <v>0</v>
      </c>
      <c r="NQ452" s="761">
        <f t="shared" si="265"/>
        <v>0</v>
      </c>
      <c r="NR452" s="739">
        <f ca="1" t="shared" si="266"/>
        <v>0</v>
      </c>
      <c r="NS452" s="739">
        <f t="shared" si="267"/>
        <v>40</v>
      </c>
      <c r="NT452" s="739"/>
      <c r="NU452" s="739">
        <f ca="1" t="shared" si="268"/>
        <v>0</v>
      </c>
      <c r="NV452" s="769">
        <f ca="1" t="shared" si="269"/>
        <v>0</v>
      </c>
      <c r="NW452" s="769" t="e">
        <f ca="1" t="shared" si="270"/>
        <v>#DIV/0!</v>
      </c>
      <c r="NX452" s="739"/>
      <c r="NY452" s="739"/>
      <c r="NZ452" s="739"/>
      <c r="OA452" s="739"/>
      <c r="OB452" s="739"/>
      <c r="OC452" s="739"/>
      <c r="OD452" s="739"/>
      <c r="OE452" s="743">
        <f t="shared" si="271"/>
        <v>0</v>
      </c>
      <c r="OF452" s="743">
        <f t="shared" si="272"/>
        <v>0</v>
      </c>
      <c r="OG452" s="743">
        <f t="shared" si="273"/>
        <v>0</v>
      </c>
      <c r="OH452" s="743">
        <f t="shared" si="274"/>
        <v>0</v>
      </c>
      <c r="OI452" s="743">
        <f t="shared" si="275"/>
        <v>0</v>
      </c>
      <c r="OJ452" s="739">
        <f t="shared" si="276"/>
        <v>0</v>
      </c>
      <c r="OK452" s="739">
        <f t="shared" si="277"/>
        <v>0</v>
      </c>
      <c r="OL452" s="739">
        <f t="shared" si="278"/>
        <v>0</v>
      </c>
      <c r="OM452" s="739">
        <f t="shared" si="279"/>
        <v>0</v>
      </c>
      <c r="ON452" s="739">
        <f t="shared" si="280"/>
        <v>0</v>
      </c>
      <c r="OO452" s="739">
        <f t="shared" si="281"/>
        <v>0</v>
      </c>
      <c r="OP452" s="739"/>
      <c r="OQ452" s="739">
        <f t="shared" si="282"/>
        <v>0</v>
      </c>
      <c r="OR452" s="739">
        <f t="shared" si="283"/>
        <v>0</v>
      </c>
      <c r="OS452" s="739">
        <f t="shared" si="284"/>
        <v>0</v>
      </c>
      <c r="OT452" s="739">
        <f t="shared" si="285"/>
        <v>0</v>
      </c>
      <c r="OU452" s="739"/>
      <c r="OV452" s="739"/>
      <c r="OW452" s="739"/>
      <c r="OX452" s="739"/>
      <c r="OY452" s="739"/>
      <c r="OZ452" s="739"/>
      <c r="PA452" s="739"/>
      <c r="PB452" s="739"/>
      <c r="PC452" s="739"/>
      <c r="PD452" s="739"/>
      <c r="PE452" s="739"/>
      <c r="PF452" s="739"/>
      <c r="PG452" s="739"/>
      <c r="PI452" s="28">
        <v>0</v>
      </c>
      <c r="PJ452" s="28">
        <v>60</v>
      </c>
      <c r="PK452" s="28">
        <v>180</v>
      </c>
      <c r="PL452" s="28">
        <v>672</v>
      </c>
      <c r="PM452" s="28">
        <v>0</v>
      </c>
      <c r="PN452" s="28">
        <v>0</v>
      </c>
      <c r="PO452" s="28">
        <v>0</v>
      </c>
      <c r="PP452" s="28">
        <v>0</v>
      </c>
      <c r="PQ452" s="28">
        <v>0</v>
      </c>
      <c r="PR452" s="28">
        <v>0</v>
      </c>
      <c r="PS452" s="28">
        <v>0</v>
      </c>
      <c r="PT452" s="28">
        <v>0</v>
      </c>
      <c r="PU452" s="28">
        <v>0</v>
      </c>
      <c r="PV452" s="28">
        <v>912</v>
      </c>
      <c r="PW452" s="28">
        <v>0</v>
      </c>
    </row>
    <row r="453" s="28" customFormat="1" customHeight="1" spans="1:439">
      <c r="A453" s="847" t="s">
        <v>2306</v>
      </c>
      <c r="B453" s="343"/>
      <c r="C453" s="95" t="s">
        <v>1612</v>
      </c>
      <c r="D453" s="95" t="s">
        <v>2419</v>
      </c>
      <c r="E453" s="411"/>
      <c r="F453" s="290" t="s">
        <v>2423</v>
      </c>
      <c r="G453" s="112" t="s">
        <v>1049</v>
      </c>
      <c r="H453" s="113" t="s">
        <v>1050</v>
      </c>
      <c r="I453" s="99">
        <f t="shared" si="255"/>
        <v>-408</v>
      </c>
      <c r="J453" s="100">
        <v>700</v>
      </c>
      <c r="K453" s="454">
        <v>0</v>
      </c>
      <c r="L453" s="150">
        <f t="shared" si="251"/>
        <v>292</v>
      </c>
      <c r="M453" s="151">
        <f t="shared" si="252"/>
        <v>292</v>
      </c>
      <c r="N453" s="455"/>
      <c r="O453" s="37">
        <v>700</v>
      </c>
      <c r="P453" s="36"/>
      <c r="Q453" s="33">
        <f t="shared" si="253"/>
        <v>0</v>
      </c>
      <c r="R453" s="34">
        <f t="shared" si="254"/>
        <v>0</v>
      </c>
      <c r="S453" s="346"/>
      <c r="T453" s="346"/>
      <c r="U453" s="346"/>
      <c r="V453" s="346"/>
      <c r="W453" s="346"/>
      <c r="X453" s="347"/>
      <c r="Y453" s="348"/>
      <c r="Z453" s="348"/>
      <c r="AA453" s="348"/>
      <c r="AB453" s="348"/>
      <c r="AC453" s="348"/>
      <c r="AD453" s="348"/>
      <c r="AE453" s="348"/>
      <c r="AF453" s="346"/>
      <c r="AG453" s="346"/>
      <c r="AH453" s="346"/>
      <c r="AI453" s="346"/>
      <c r="AJ453" s="346"/>
      <c r="AK453" s="346"/>
      <c r="AL453" s="346"/>
      <c r="AM453" s="346"/>
      <c r="AN453" s="346"/>
      <c r="AO453" s="346"/>
      <c r="AP453" s="346"/>
      <c r="AQ453" s="346"/>
      <c r="AR453" s="346"/>
      <c r="AS453" s="346"/>
      <c r="AT453" s="346"/>
      <c r="AU453" s="346"/>
      <c r="AV453" s="346"/>
      <c r="AW453" s="346"/>
      <c r="AX453" s="346"/>
      <c r="AY453" s="349"/>
      <c r="AZ453" s="48"/>
      <c r="BA453" s="48"/>
      <c r="BB453" s="48"/>
      <c r="BC453" s="48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354"/>
      <c r="BT453" s="354"/>
      <c r="BU453" s="354"/>
      <c r="BV453" s="354"/>
      <c r="BW453" s="354"/>
      <c r="BX453" s="354"/>
      <c r="BY453" s="354"/>
      <c r="BZ453" s="354"/>
      <c r="CA453" s="354"/>
      <c r="CB453" s="354"/>
      <c r="CC453" s="354"/>
      <c r="CD453" s="354"/>
      <c r="CE453" s="354"/>
      <c r="CF453" s="354"/>
      <c r="CG453" s="354"/>
      <c r="CH453" s="354"/>
      <c r="CI453" s="354"/>
      <c r="CJ453" s="354"/>
      <c r="CK453" s="354"/>
      <c r="CL453" s="354"/>
      <c r="CM453" s="354"/>
      <c r="CN453" s="354"/>
      <c r="CO453" s="354"/>
      <c r="CP453" s="358"/>
      <c r="CQ453" s="48"/>
      <c r="CR453" s="354"/>
      <c r="CS453" s="354"/>
      <c r="CT453" s="355"/>
      <c r="CU453" s="354"/>
      <c r="CV453" s="354"/>
      <c r="CW453" s="354"/>
      <c r="CX453" s="354"/>
      <c r="CY453" s="354"/>
      <c r="CZ453" s="354"/>
      <c r="DA453" s="356"/>
      <c r="DB453" s="354"/>
      <c r="DC453" s="354"/>
      <c r="DD453" s="354"/>
      <c r="DE453" s="354"/>
      <c r="DF453" s="354"/>
      <c r="DG453" s="354"/>
      <c r="DH453" s="354"/>
      <c r="DI453" s="354"/>
      <c r="DJ453" s="354"/>
      <c r="DK453" s="354"/>
      <c r="DL453" s="354"/>
      <c r="DM453" s="354"/>
      <c r="DN453" s="354"/>
      <c r="DO453" s="354"/>
      <c r="DP453" s="354"/>
      <c r="DQ453" s="354"/>
      <c r="DR453" s="354"/>
      <c r="DS453" s="354"/>
      <c r="DT453" s="354"/>
      <c r="DU453" s="354"/>
      <c r="DV453" s="354"/>
      <c r="DW453" s="354"/>
      <c r="DX453" s="354"/>
      <c r="DY453" s="354"/>
      <c r="DZ453" s="357"/>
      <c r="EA453" s="356"/>
      <c r="EB453" s="356"/>
      <c r="EC453" s="356"/>
      <c r="ED453" s="356"/>
      <c r="EE453" s="358"/>
      <c r="EF453" s="48"/>
      <c r="EG453" s="46"/>
      <c r="EH453" s="46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8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>
        <v>408</v>
      </c>
      <c r="FM453" s="47"/>
      <c r="FN453" s="47"/>
      <c r="FO453" s="47"/>
      <c r="FP453" s="47"/>
      <c r="FQ453" s="354"/>
      <c r="FR453" s="354"/>
      <c r="FS453" s="354"/>
      <c r="FT453" s="354"/>
      <c r="FU453" s="354"/>
      <c r="FV453" s="354"/>
      <c r="FW453" s="354"/>
      <c r="FX453" s="354"/>
      <c r="FY453" s="354"/>
      <c r="FZ453" s="354"/>
      <c r="GA453" s="354"/>
      <c r="GB453" s="354"/>
      <c r="GC453" s="354"/>
      <c r="GD453" s="354"/>
      <c r="GE453" s="354"/>
      <c r="GF453" s="354"/>
      <c r="GG453" s="354"/>
      <c r="GH453" s="354"/>
      <c r="GI453" s="354"/>
      <c r="GJ453" s="354"/>
      <c r="GK453" s="354"/>
      <c r="GL453" s="354"/>
      <c r="GM453" s="354"/>
      <c r="GN453" s="354"/>
      <c r="GO453" s="354"/>
      <c r="GP453" s="354"/>
      <c r="GQ453" s="354"/>
      <c r="GR453" s="354"/>
      <c r="GS453" s="354"/>
      <c r="GT453" s="354"/>
      <c r="GU453" s="354"/>
      <c r="GV453" s="354"/>
      <c r="GW453" s="354"/>
      <c r="GX453" s="354"/>
      <c r="GY453" s="354"/>
      <c r="GZ453" s="354"/>
      <c r="HA453" s="354"/>
      <c r="HB453" s="354"/>
      <c r="HC453" s="354"/>
      <c r="HD453" s="354"/>
      <c r="HE453" s="354"/>
      <c r="HF453" s="354"/>
      <c r="HG453" s="354"/>
      <c r="HH453" s="354"/>
      <c r="HI453" s="354"/>
      <c r="HJ453" s="354"/>
      <c r="HK453" s="354"/>
      <c r="HL453" s="354"/>
      <c r="HM453" s="354"/>
      <c r="HN453" s="354"/>
      <c r="HO453" s="354"/>
      <c r="HP453" s="354"/>
      <c r="HQ453" s="354"/>
      <c r="HR453" s="354"/>
      <c r="HS453" s="354"/>
      <c r="HT453" s="354"/>
      <c r="HU453" s="354"/>
      <c r="HV453" s="354"/>
      <c r="HW453" s="354"/>
      <c r="HX453" s="354"/>
      <c r="HY453" s="354"/>
      <c r="HZ453" s="354"/>
      <c r="IA453" s="354"/>
      <c r="IB453" s="354"/>
      <c r="IC453" s="354"/>
      <c r="ID453" s="354"/>
      <c r="IE453" s="354"/>
      <c r="IF453" s="354"/>
      <c r="IG453" s="354"/>
      <c r="IH453" s="354"/>
      <c r="II453" s="354"/>
      <c r="IJ453" s="354"/>
      <c r="IK453" s="354"/>
      <c r="IL453" s="354"/>
      <c r="IM453" s="354"/>
      <c r="IN453" s="354"/>
      <c r="IO453" s="354"/>
      <c r="IP453" s="354"/>
      <c r="IQ453" s="354"/>
      <c r="IR453" s="50"/>
      <c r="IS453" s="47"/>
      <c r="IT453" s="47"/>
      <c r="IU453" s="47"/>
      <c r="IV453" s="47"/>
      <c r="IW453" s="47"/>
      <c r="IX453" s="47"/>
      <c r="IY453" s="47"/>
      <c r="IZ453" s="47"/>
      <c r="JA453" s="47"/>
      <c r="JB453" s="47"/>
      <c r="JC453" s="47"/>
      <c r="JD453" s="47"/>
      <c r="JE453" s="47"/>
      <c r="JF453" s="47"/>
      <c r="JG453" s="47"/>
      <c r="JH453" s="47"/>
      <c r="JI453" s="47"/>
      <c r="JJ453" s="47"/>
      <c r="JK453" s="47"/>
      <c r="JL453" s="354"/>
      <c r="JM453" s="354"/>
      <c r="JN453" s="354"/>
      <c r="JO453" s="354"/>
      <c r="JP453" s="354"/>
      <c r="JQ453" s="354"/>
      <c r="JR453" s="354"/>
      <c r="JS453" s="354"/>
      <c r="JT453" s="354"/>
      <c r="JU453" s="354"/>
      <c r="JV453" s="354"/>
      <c r="JW453" s="354"/>
      <c r="JX453" s="354"/>
      <c r="JY453" s="354"/>
      <c r="JZ453" s="354"/>
      <c r="KA453" s="354"/>
      <c r="KB453" s="354"/>
      <c r="KC453" s="354"/>
      <c r="KD453" s="354"/>
      <c r="KE453" s="354"/>
      <c r="KF453" s="354"/>
      <c r="KG453" s="354"/>
      <c r="KH453" s="354"/>
      <c r="KI453" s="354"/>
      <c r="KJ453" s="354"/>
      <c r="KK453" s="354"/>
      <c r="KL453" s="354"/>
      <c r="KM453" s="354"/>
      <c r="KN453" s="354"/>
      <c r="KO453" s="354"/>
      <c r="KP453" s="354"/>
      <c r="KQ453" s="354"/>
      <c r="KR453" s="354"/>
      <c r="KS453" s="354"/>
      <c r="KT453" s="354"/>
      <c r="KU453" s="354"/>
      <c r="KV453" s="51"/>
      <c r="KW453" s="47"/>
      <c r="KX453" s="47"/>
      <c r="KY453" s="47"/>
      <c r="KZ453" s="47"/>
      <c r="LA453" s="47"/>
      <c r="LB453" s="47"/>
      <c r="LC453" s="47"/>
      <c r="LD453" s="361"/>
      <c r="LE453" s="361"/>
      <c r="LF453" s="361"/>
      <c r="LG453" s="361"/>
      <c r="LH453" s="361"/>
      <c r="LI453" s="361"/>
      <c r="LJ453" s="361"/>
      <c r="LK453" s="361"/>
      <c r="LL453" s="361"/>
      <c r="LM453" s="361"/>
      <c r="LN453" s="361"/>
      <c r="LO453" s="361"/>
      <c r="LP453" s="361"/>
      <c r="LQ453" s="354"/>
      <c r="LR453" s="354"/>
      <c r="LS453" s="354"/>
      <c r="LT453" s="354"/>
      <c r="LU453" s="354"/>
      <c r="LV453" s="354"/>
      <c r="LW453" s="51"/>
      <c r="LX453" s="354"/>
      <c r="LY453" s="354"/>
      <c r="LZ453" s="354"/>
      <c r="MA453" s="354"/>
      <c r="MB453" s="363"/>
      <c r="MC453" s="363"/>
      <c r="MD453" s="354"/>
      <c r="ME453" s="354"/>
      <c r="MF453" s="354"/>
      <c r="MG453" s="354"/>
      <c r="MH453" s="354"/>
      <c r="MI453" s="354"/>
      <c r="MJ453" s="354"/>
      <c r="MK453" s="354"/>
      <c r="ML453" s="354"/>
      <c r="MM453" s="354"/>
      <c r="MN453" s="354"/>
      <c r="MO453" s="354"/>
      <c r="MP453" s="354"/>
      <c r="MQ453" s="354"/>
      <c r="MR453" s="354"/>
      <c r="MS453" s="51"/>
      <c r="MT453" s="364">
        <f t="shared" si="256"/>
        <v>408</v>
      </c>
      <c r="MU453" s="365">
        <f t="shared" si="257"/>
        <v>0</v>
      </c>
      <c r="MV453" s="366">
        <f t="shared" si="258"/>
        <v>408</v>
      </c>
      <c r="MW453" s="365">
        <v>0</v>
      </c>
      <c r="MX453" s="365">
        <v>2400</v>
      </c>
      <c r="MY453" s="54"/>
      <c r="MZ453" s="708"/>
      <c r="NA453" s="708">
        <v>1.09</v>
      </c>
      <c r="NB453" s="709">
        <f t="shared" si="259"/>
        <v>444.72</v>
      </c>
      <c r="NC453" s="710"/>
      <c r="ND453" s="710">
        <v>4.92</v>
      </c>
      <c r="NE453" s="738">
        <f t="shared" si="286"/>
        <v>0.326304258523894</v>
      </c>
      <c r="NF453" s="739"/>
      <c r="NG453" s="739"/>
      <c r="NH453" s="739">
        <v>4.92</v>
      </c>
      <c r="NI453" s="740">
        <f t="shared" si="260"/>
        <v>1436.64</v>
      </c>
      <c r="NJ453" s="738">
        <f t="shared" si="287"/>
        <v>0.326304258523894</v>
      </c>
      <c r="NK453" s="741"/>
      <c r="NL453" s="742">
        <v>44562</v>
      </c>
      <c r="NM453" s="739">
        <f ca="1" t="shared" si="262"/>
        <v>17.1666666666667</v>
      </c>
      <c r="NN453" s="739">
        <f ca="1" t="shared" si="263"/>
        <v>515</v>
      </c>
      <c r="NO453" s="739">
        <v>700</v>
      </c>
      <c r="NP453" s="739">
        <f t="shared" si="264"/>
        <v>408</v>
      </c>
      <c r="NQ453" s="761">
        <f t="shared" si="265"/>
        <v>0.82258064516129</v>
      </c>
      <c r="NR453" s="739">
        <f ca="1" t="shared" si="266"/>
        <v>0.582994049483244</v>
      </c>
      <c r="NS453" s="739">
        <f t="shared" si="267"/>
        <v>292</v>
      </c>
      <c r="NT453" s="739"/>
      <c r="NU453" s="739">
        <f ca="1" t="shared" si="268"/>
        <v>23.7669902912621</v>
      </c>
      <c r="NV453" s="769">
        <f ca="1" t="shared" si="269"/>
        <v>0.792233009708738</v>
      </c>
      <c r="NW453" s="769">
        <f ca="1" t="shared" si="270"/>
        <v>368.578431372549</v>
      </c>
      <c r="NX453" s="739"/>
      <c r="NY453" s="739"/>
      <c r="NZ453" s="739"/>
      <c r="OA453" s="739"/>
      <c r="OB453" s="739"/>
      <c r="OC453" s="739"/>
      <c r="OD453" s="739"/>
      <c r="OE453" s="743">
        <f t="shared" si="271"/>
        <v>0</v>
      </c>
      <c r="OF453" s="743">
        <f t="shared" si="272"/>
        <v>0</v>
      </c>
      <c r="OG453" s="743">
        <f t="shared" si="273"/>
        <v>0</v>
      </c>
      <c r="OH453" s="743">
        <f t="shared" si="274"/>
        <v>408</v>
      </c>
      <c r="OI453" s="743">
        <f t="shared" si="275"/>
        <v>0</v>
      </c>
      <c r="OJ453" s="739">
        <f t="shared" si="276"/>
        <v>0</v>
      </c>
      <c r="OK453" s="739">
        <f t="shared" si="277"/>
        <v>0</v>
      </c>
      <c r="OL453" s="739">
        <f t="shared" si="278"/>
        <v>0</v>
      </c>
      <c r="OM453" s="739">
        <f t="shared" si="279"/>
        <v>0</v>
      </c>
      <c r="ON453" s="739">
        <f t="shared" si="280"/>
        <v>0</v>
      </c>
      <c r="OO453" s="739">
        <f t="shared" si="281"/>
        <v>0</v>
      </c>
      <c r="OP453" s="739"/>
      <c r="OQ453" s="739">
        <f t="shared" si="282"/>
        <v>0</v>
      </c>
      <c r="OR453" s="739">
        <f t="shared" si="283"/>
        <v>408</v>
      </c>
      <c r="OS453" s="739">
        <f t="shared" si="284"/>
        <v>0</v>
      </c>
      <c r="OT453" s="739">
        <f t="shared" si="285"/>
        <v>0</v>
      </c>
      <c r="OU453" s="739"/>
      <c r="OV453" s="739"/>
      <c r="OW453" s="739"/>
      <c r="OX453" s="739"/>
      <c r="OY453" s="739"/>
      <c r="OZ453" s="739"/>
      <c r="PA453" s="739"/>
      <c r="PB453" s="739"/>
      <c r="PC453" s="739"/>
      <c r="PD453" s="739"/>
      <c r="PE453" s="739"/>
      <c r="PF453" s="739"/>
      <c r="PG453" s="739"/>
      <c r="PI453" s="28">
        <v>0</v>
      </c>
      <c r="PJ453" s="28">
        <v>0</v>
      </c>
      <c r="PK453" s="28">
        <v>0</v>
      </c>
      <c r="PL453" s="28">
        <v>0</v>
      </c>
      <c r="PM453" s="28">
        <v>0</v>
      </c>
      <c r="PN453" s="28">
        <v>0</v>
      </c>
      <c r="PO453" s="28">
        <v>0</v>
      </c>
      <c r="PP453" s="28">
        <v>0</v>
      </c>
      <c r="PQ453" s="28">
        <v>0</v>
      </c>
      <c r="PR453" s="28">
        <v>0</v>
      </c>
      <c r="PS453" s="28">
        <v>0</v>
      </c>
      <c r="PT453" s="28">
        <v>0</v>
      </c>
      <c r="PU453" s="28">
        <v>0</v>
      </c>
      <c r="PV453" s="28">
        <v>0</v>
      </c>
      <c r="PW453" s="28">
        <v>0</v>
      </c>
    </row>
    <row r="454" s="28" customFormat="1" customHeight="1" spans="1:439">
      <c r="A454" s="847" t="s">
        <v>2306</v>
      </c>
      <c r="B454" s="343"/>
      <c r="C454" s="95" t="s">
        <v>1612</v>
      </c>
      <c r="D454" s="95" t="s">
        <v>2419</v>
      </c>
      <c r="E454" s="411"/>
      <c r="F454" s="290" t="s">
        <v>2424</v>
      </c>
      <c r="G454" s="112" t="s">
        <v>1052</v>
      </c>
      <c r="H454" s="113" t="s">
        <v>1053</v>
      </c>
      <c r="I454" s="99">
        <f t="shared" si="255"/>
        <v>0</v>
      </c>
      <c r="J454" s="100">
        <v>430</v>
      </c>
      <c r="K454" s="454">
        <v>0</v>
      </c>
      <c r="L454" s="150">
        <f t="shared" si="251"/>
        <v>430</v>
      </c>
      <c r="M454" s="151">
        <f t="shared" si="252"/>
        <v>430</v>
      </c>
      <c r="N454" s="455"/>
      <c r="O454" s="37">
        <v>430</v>
      </c>
      <c r="P454" s="36"/>
      <c r="Q454" s="33">
        <f t="shared" si="253"/>
        <v>0</v>
      </c>
      <c r="R454" s="34">
        <f t="shared" si="254"/>
        <v>0</v>
      </c>
      <c r="S454" s="346"/>
      <c r="T454" s="346"/>
      <c r="U454" s="346"/>
      <c r="V454" s="346"/>
      <c r="W454" s="346"/>
      <c r="X454" s="347"/>
      <c r="Y454" s="348"/>
      <c r="Z454" s="348"/>
      <c r="AA454" s="348"/>
      <c r="AB454" s="348"/>
      <c r="AC454" s="348"/>
      <c r="AD454" s="348"/>
      <c r="AE454" s="348"/>
      <c r="AF454" s="346"/>
      <c r="AG454" s="346"/>
      <c r="AH454" s="346"/>
      <c r="AI454" s="346"/>
      <c r="AJ454" s="346"/>
      <c r="AK454" s="346"/>
      <c r="AL454" s="346"/>
      <c r="AM454" s="346"/>
      <c r="AN454" s="346"/>
      <c r="AO454" s="346"/>
      <c r="AP454" s="346"/>
      <c r="AQ454" s="346"/>
      <c r="AR454" s="346"/>
      <c r="AS454" s="346"/>
      <c r="AT454" s="346"/>
      <c r="AU454" s="346"/>
      <c r="AV454" s="346"/>
      <c r="AW454" s="346"/>
      <c r="AX454" s="346"/>
      <c r="AY454" s="349"/>
      <c r="AZ454" s="48"/>
      <c r="BA454" s="48"/>
      <c r="BB454" s="48"/>
      <c r="BC454" s="48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354"/>
      <c r="BT454" s="354"/>
      <c r="BU454" s="354"/>
      <c r="BV454" s="354"/>
      <c r="BW454" s="354"/>
      <c r="BX454" s="354"/>
      <c r="BY454" s="354"/>
      <c r="BZ454" s="354"/>
      <c r="CA454" s="354"/>
      <c r="CB454" s="354"/>
      <c r="CC454" s="354"/>
      <c r="CD454" s="354"/>
      <c r="CE454" s="354"/>
      <c r="CF454" s="354"/>
      <c r="CG454" s="354"/>
      <c r="CH454" s="354"/>
      <c r="CI454" s="354"/>
      <c r="CJ454" s="354"/>
      <c r="CK454" s="354"/>
      <c r="CL454" s="354"/>
      <c r="CM454" s="354"/>
      <c r="CN454" s="354"/>
      <c r="CO454" s="354"/>
      <c r="CP454" s="358"/>
      <c r="CQ454" s="48"/>
      <c r="CR454" s="354"/>
      <c r="CS454" s="354"/>
      <c r="CT454" s="355"/>
      <c r="CU454" s="354"/>
      <c r="CV454" s="354"/>
      <c r="CW454" s="354"/>
      <c r="CX454" s="354"/>
      <c r="CY454" s="354"/>
      <c r="CZ454" s="354"/>
      <c r="DA454" s="356"/>
      <c r="DB454" s="354"/>
      <c r="DC454" s="354"/>
      <c r="DD454" s="354"/>
      <c r="DE454" s="354"/>
      <c r="DF454" s="354"/>
      <c r="DG454" s="354"/>
      <c r="DH454" s="354"/>
      <c r="DI454" s="354"/>
      <c r="DJ454" s="354"/>
      <c r="DK454" s="354"/>
      <c r="DL454" s="354"/>
      <c r="DM454" s="354"/>
      <c r="DN454" s="354"/>
      <c r="DO454" s="354"/>
      <c r="DP454" s="354"/>
      <c r="DQ454" s="354"/>
      <c r="DR454" s="354"/>
      <c r="DS454" s="354"/>
      <c r="DT454" s="354"/>
      <c r="DU454" s="354"/>
      <c r="DV454" s="354"/>
      <c r="DW454" s="354"/>
      <c r="DX454" s="354"/>
      <c r="DY454" s="354"/>
      <c r="DZ454" s="357"/>
      <c r="EA454" s="356"/>
      <c r="EB454" s="356"/>
      <c r="EC454" s="356"/>
      <c r="ED454" s="356"/>
      <c r="EE454" s="358"/>
      <c r="EF454" s="48"/>
      <c r="EG454" s="46"/>
      <c r="EH454" s="46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8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354"/>
      <c r="FR454" s="354"/>
      <c r="FS454" s="354"/>
      <c r="FT454" s="354"/>
      <c r="FU454" s="354"/>
      <c r="FV454" s="354"/>
      <c r="FW454" s="354"/>
      <c r="FX454" s="354"/>
      <c r="FY454" s="354"/>
      <c r="FZ454" s="354"/>
      <c r="GA454" s="354"/>
      <c r="GB454" s="354"/>
      <c r="GC454" s="354"/>
      <c r="GD454" s="354"/>
      <c r="GE454" s="354"/>
      <c r="GF454" s="354"/>
      <c r="GG454" s="354"/>
      <c r="GH454" s="354"/>
      <c r="GI454" s="354"/>
      <c r="GJ454" s="354"/>
      <c r="GK454" s="354"/>
      <c r="GL454" s="354"/>
      <c r="GM454" s="354"/>
      <c r="GN454" s="354"/>
      <c r="GO454" s="354"/>
      <c r="GP454" s="354"/>
      <c r="GQ454" s="354"/>
      <c r="GR454" s="354"/>
      <c r="GS454" s="354"/>
      <c r="GT454" s="354"/>
      <c r="GU454" s="354"/>
      <c r="GV454" s="354"/>
      <c r="GW454" s="354"/>
      <c r="GX454" s="354"/>
      <c r="GY454" s="354"/>
      <c r="GZ454" s="354"/>
      <c r="HA454" s="354"/>
      <c r="HB454" s="354"/>
      <c r="HC454" s="354"/>
      <c r="HD454" s="354"/>
      <c r="HE454" s="354"/>
      <c r="HF454" s="354"/>
      <c r="HG454" s="354"/>
      <c r="HH454" s="354"/>
      <c r="HI454" s="354"/>
      <c r="HJ454" s="354"/>
      <c r="HK454" s="354"/>
      <c r="HL454" s="354"/>
      <c r="HM454" s="354"/>
      <c r="HN454" s="354"/>
      <c r="HO454" s="354"/>
      <c r="HP454" s="354"/>
      <c r="HQ454" s="354"/>
      <c r="HR454" s="354"/>
      <c r="HS454" s="354"/>
      <c r="HT454" s="354"/>
      <c r="HU454" s="354"/>
      <c r="HV454" s="354"/>
      <c r="HW454" s="354"/>
      <c r="HX454" s="354"/>
      <c r="HY454" s="354"/>
      <c r="HZ454" s="354"/>
      <c r="IA454" s="354"/>
      <c r="IB454" s="354"/>
      <c r="IC454" s="354"/>
      <c r="ID454" s="354"/>
      <c r="IE454" s="354"/>
      <c r="IF454" s="354"/>
      <c r="IG454" s="354"/>
      <c r="IH454" s="354"/>
      <c r="II454" s="354"/>
      <c r="IJ454" s="354"/>
      <c r="IK454" s="354"/>
      <c r="IL454" s="354"/>
      <c r="IM454" s="354"/>
      <c r="IN454" s="354"/>
      <c r="IO454" s="354"/>
      <c r="IP454" s="354"/>
      <c r="IQ454" s="354"/>
      <c r="IR454" s="50"/>
      <c r="IS454" s="47"/>
      <c r="IT454" s="47"/>
      <c r="IU454" s="47"/>
      <c r="IV454" s="47"/>
      <c r="IW454" s="47"/>
      <c r="IX454" s="47"/>
      <c r="IY454" s="47"/>
      <c r="IZ454" s="47"/>
      <c r="JA454" s="47"/>
      <c r="JB454" s="47"/>
      <c r="JC454" s="47"/>
      <c r="JD454" s="47"/>
      <c r="JE454" s="47"/>
      <c r="JF454" s="47"/>
      <c r="JG454" s="47"/>
      <c r="JH454" s="47"/>
      <c r="JI454" s="47"/>
      <c r="JJ454" s="47"/>
      <c r="JK454" s="47"/>
      <c r="JL454" s="354"/>
      <c r="JM454" s="354"/>
      <c r="JN454" s="354"/>
      <c r="JO454" s="354"/>
      <c r="JP454" s="354"/>
      <c r="JQ454" s="354"/>
      <c r="JR454" s="354"/>
      <c r="JS454" s="354"/>
      <c r="JT454" s="354"/>
      <c r="JU454" s="354"/>
      <c r="JV454" s="354"/>
      <c r="JW454" s="354"/>
      <c r="JX454" s="354"/>
      <c r="JY454" s="354"/>
      <c r="JZ454" s="354"/>
      <c r="KA454" s="354"/>
      <c r="KB454" s="354"/>
      <c r="KC454" s="354"/>
      <c r="KD454" s="354"/>
      <c r="KE454" s="354"/>
      <c r="KF454" s="354"/>
      <c r="KG454" s="354"/>
      <c r="KH454" s="354"/>
      <c r="KI454" s="354"/>
      <c r="KJ454" s="354"/>
      <c r="KK454" s="354"/>
      <c r="KL454" s="354"/>
      <c r="KM454" s="354"/>
      <c r="KN454" s="354"/>
      <c r="KO454" s="354"/>
      <c r="KP454" s="354"/>
      <c r="KQ454" s="354"/>
      <c r="KR454" s="354"/>
      <c r="KS454" s="354"/>
      <c r="KT454" s="354"/>
      <c r="KU454" s="354"/>
      <c r="KV454" s="51"/>
      <c r="KW454" s="47"/>
      <c r="KX454" s="47"/>
      <c r="KY454" s="47"/>
      <c r="KZ454" s="47"/>
      <c r="LA454" s="47"/>
      <c r="LB454" s="47"/>
      <c r="LC454" s="47"/>
      <c r="LD454" s="361"/>
      <c r="LE454" s="361"/>
      <c r="LF454" s="361"/>
      <c r="LG454" s="361"/>
      <c r="LH454" s="361"/>
      <c r="LI454" s="361"/>
      <c r="LJ454" s="361"/>
      <c r="LK454" s="361"/>
      <c r="LL454" s="361"/>
      <c r="LM454" s="361"/>
      <c r="LN454" s="361"/>
      <c r="LO454" s="361"/>
      <c r="LP454" s="361"/>
      <c r="LQ454" s="354"/>
      <c r="LR454" s="354"/>
      <c r="LS454" s="354"/>
      <c r="LT454" s="354"/>
      <c r="LU454" s="354"/>
      <c r="LV454" s="354"/>
      <c r="LW454" s="51"/>
      <c r="LX454" s="354"/>
      <c r="LY454" s="354"/>
      <c r="LZ454" s="354"/>
      <c r="MA454" s="354"/>
      <c r="MB454" s="363"/>
      <c r="MC454" s="363"/>
      <c r="MD454" s="354"/>
      <c r="ME454" s="354"/>
      <c r="MF454" s="354"/>
      <c r="MG454" s="354"/>
      <c r="MH454" s="354"/>
      <c r="MI454" s="354"/>
      <c r="MJ454" s="354"/>
      <c r="MK454" s="354"/>
      <c r="ML454" s="354"/>
      <c r="MM454" s="354"/>
      <c r="MN454" s="354"/>
      <c r="MO454" s="354"/>
      <c r="MP454" s="354"/>
      <c r="MQ454" s="354"/>
      <c r="MR454" s="354"/>
      <c r="MS454" s="51"/>
      <c r="MT454" s="364">
        <f t="shared" si="256"/>
        <v>0</v>
      </c>
      <c r="MU454" s="365">
        <f t="shared" si="257"/>
        <v>0</v>
      </c>
      <c r="MV454" s="366">
        <f t="shared" si="258"/>
        <v>0</v>
      </c>
      <c r="MW454" s="365">
        <v>0</v>
      </c>
      <c r="MX454" s="365">
        <v>2272</v>
      </c>
      <c r="MY454" s="54"/>
      <c r="MZ454" s="708"/>
      <c r="NA454" s="708">
        <v>0.89</v>
      </c>
      <c r="NB454" s="709">
        <f t="shared" si="259"/>
        <v>0</v>
      </c>
      <c r="NC454" s="710"/>
      <c r="ND454" s="710">
        <v>4.18</v>
      </c>
      <c r="NE454" s="738">
        <f t="shared" si="286"/>
        <v>0.299010565151769</v>
      </c>
      <c r="NF454" s="739"/>
      <c r="NG454" s="739"/>
      <c r="NH454" s="739">
        <v>4.18</v>
      </c>
      <c r="NI454" s="740">
        <f t="shared" si="260"/>
        <v>1797.4</v>
      </c>
      <c r="NJ454" s="738">
        <f t="shared" si="287"/>
        <v>0.299010565151769</v>
      </c>
      <c r="NK454" s="741"/>
      <c r="NL454" s="742">
        <v>44562</v>
      </c>
      <c r="NM454" s="739">
        <f ca="1" t="shared" si="262"/>
        <v>17.1666666666667</v>
      </c>
      <c r="NN454" s="739">
        <f ca="1" t="shared" si="263"/>
        <v>515</v>
      </c>
      <c r="NO454" s="739">
        <v>430</v>
      </c>
      <c r="NP454" s="739">
        <f t="shared" si="264"/>
        <v>0</v>
      </c>
      <c r="NQ454" s="761">
        <f t="shared" si="265"/>
        <v>0</v>
      </c>
      <c r="NR454" s="739">
        <f ca="1" t="shared" si="266"/>
        <v>0</v>
      </c>
      <c r="NS454" s="739">
        <f t="shared" si="267"/>
        <v>430</v>
      </c>
      <c r="NT454" s="739"/>
      <c r="NU454" s="739">
        <f ca="1" t="shared" si="268"/>
        <v>0</v>
      </c>
      <c r="NV454" s="769">
        <f ca="1" t="shared" si="269"/>
        <v>0</v>
      </c>
      <c r="NW454" s="769" t="e">
        <f ca="1" t="shared" si="270"/>
        <v>#DIV/0!</v>
      </c>
      <c r="NX454" s="739"/>
      <c r="NY454" s="739"/>
      <c r="NZ454" s="739"/>
      <c r="OA454" s="739"/>
      <c r="OB454" s="739"/>
      <c r="OC454" s="739"/>
      <c r="OD454" s="739"/>
      <c r="OE454" s="743">
        <f t="shared" si="271"/>
        <v>0</v>
      </c>
      <c r="OF454" s="743">
        <f t="shared" si="272"/>
        <v>0</v>
      </c>
      <c r="OG454" s="743">
        <f t="shared" si="273"/>
        <v>0</v>
      </c>
      <c r="OH454" s="743">
        <f t="shared" si="274"/>
        <v>0</v>
      </c>
      <c r="OI454" s="743">
        <f t="shared" si="275"/>
        <v>0</v>
      </c>
      <c r="OJ454" s="739">
        <f t="shared" si="276"/>
        <v>0</v>
      </c>
      <c r="OK454" s="739">
        <f t="shared" si="277"/>
        <v>0</v>
      </c>
      <c r="OL454" s="739">
        <f t="shared" si="278"/>
        <v>0</v>
      </c>
      <c r="OM454" s="739">
        <f t="shared" si="279"/>
        <v>0</v>
      </c>
      <c r="ON454" s="739">
        <f t="shared" si="280"/>
        <v>0</v>
      </c>
      <c r="OO454" s="739">
        <f t="shared" si="281"/>
        <v>0</v>
      </c>
      <c r="OP454" s="739"/>
      <c r="OQ454" s="739">
        <f t="shared" si="282"/>
        <v>0</v>
      </c>
      <c r="OR454" s="739">
        <f t="shared" si="283"/>
        <v>0</v>
      </c>
      <c r="OS454" s="739">
        <f t="shared" si="284"/>
        <v>0</v>
      </c>
      <c r="OT454" s="739">
        <f t="shared" si="285"/>
        <v>0</v>
      </c>
      <c r="OU454" s="739"/>
      <c r="OV454" s="739"/>
      <c r="OW454" s="739"/>
      <c r="OX454" s="739"/>
      <c r="OY454" s="739"/>
      <c r="OZ454" s="739"/>
      <c r="PA454" s="739"/>
      <c r="PB454" s="739"/>
      <c r="PC454" s="739"/>
      <c r="PD454" s="739"/>
      <c r="PE454" s="739"/>
      <c r="PF454" s="739"/>
      <c r="PG454" s="739"/>
      <c r="PI454" s="28">
        <v>0</v>
      </c>
      <c r="PJ454" s="28">
        <v>0</v>
      </c>
      <c r="PK454" s="28">
        <v>0</v>
      </c>
      <c r="PL454" s="28">
        <v>0</v>
      </c>
      <c r="PM454" s="28">
        <v>0</v>
      </c>
      <c r="PN454" s="28">
        <v>0</v>
      </c>
      <c r="PO454" s="28">
        <v>0</v>
      </c>
      <c r="PP454" s="28">
        <v>0</v>
      </c>
      <c r="PQ454" s="28">
        <v>0</v>
      </c>
      <c r="PR454" s="28">
        <v>0</v>
      </c>
      <c r="PS454" s="28">
        <v>0</v>
      </c>
      <c r="PT454" s="28">
        <v>0</v>
      </c>
      <c r="PU454" s="28">
        <v>0</v>
      </c>
      <c r="PV454" s="28">
        <v>0</v>
      </c>
      <c r="PW454" s="28">
        <v>0</v>
      </c>
    </row>
    <row r="455" s="28" customFormat="1" customHeight="1" spans="1:439">
      <c r="A455" s="847" t="s">
        <v>2306</v>
      </c>
      <c r="B455" s="343"/>
      <c r="C455" s="95" t="s">
        <v>1612</v>
      </c>
      <c r="D455" s="95" t="s">
        <v>2419</v>
      </c>
      <c r="E455" s="411"/>
      <c r="F455" s="290" t="s">
        <v>2425</v>
      </c>
      <c r="G455" s="112" t="s">
        <v>1055</v>
      </c>
      <c r="H455" s="113" t="s">
        <v>1056</v>
      </c>
      <c r="I455" s="99">
        <f t="shared" si="255"/>
        <v>-204</v>
      </c>
      <c r="J455" s="100">
        <v>360</v>
      </c>
      <c r="K455" s="454">
        <v>0</v>
      </c>
      <c r="L455" s="150">
        <f t="shared" si="251"/>
        <v>156</v>
      </c>
      <c r="M455" s="151">
        <f t="shared" si="252"/>
        <v>156</v>
      </c>
      <c r="N455" s="455"/>
      <c r="O455" s="37">
        <v>360</v>
      </c>
      <c r="P455" s="36"/>
      <c r="Q455" s="33">
        <f t="shared" si="253"/>
        <v>0</v>
      </c>
      <c r="R455" s="34">
        <f t="shared" si="254"/>
        <v>0</v>
      </c>
      <c r="S455" s="346"/>
      <c r="T455" s="346"/>
      <c r="U455" s="346"/>
      <c r="V455" s="346"/>
      <c r="W455" s="346"/>
      <c r="X455" s="347"/>
      <c r="Y455" s="348"/>
      <c r="Z455" s="348"/>
      <c r="AA455" s="348"/>
      <c r="AB455" s="348"/>
      <c r="AC455" s="348"/>
      <c r="AD455" s="348"/>
      <c r="AE455" s="348"/>
      <c r="AF455" s="346"/>
      <c r="AG455" s="346"/>
      <c r="AH455" s="346"/>
      <c r="AI455" s="346"/>
      <c r="AJ455" s="346"/>
      <c r="AK455" s="346"/>
      <c r="AL455" s="346"/>
      <c r="AM455" s="346"/>
      <c r="AN455" s="346"/>
      <c r="AO455" s="346"/>
      <c r="AP455" s="346"/>
      <c r="AQ455" s="346"/>
      <c r="AR455" s="346"/>
      <c r="AS455" s="346"/>
      <c r="AT455" s="346"/>
      <c r="AU455" s="346"/>
      <c r="AV455" s="346"/>
      <c r="AW455" s="346"/>
      <c r="AX455" s="346"/>
      <c r="AY455" s="349"/>
      <c r="AZ455" s="48"/>
      <c r="BA455" s="48"/>
      <c r="BB455" s="48"/>
      <c r="BC455" s="48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354"/>
      <c r="BT455" s="354"/>
      <c r="BU455" s="354"/>
      <c r="BV455" s="354"/>
      <c r="BW455" s="354"/>
      <c r="BX455" s="354"/>
      <c r="BY455" s="354"/>
      <c r="BZ455" s="354"/>
      <c r="CA455" s="354"/>
      <c r="CB455" s="354"/>
      <c r="CC455" s="354"/>
      <c r="CD455" s="354"/>
      <c r="CE455" s="354"/>
      <c r="CF455" s="354"/>
      <c r="CG455" s="354"/>
      <c r="CH455" s="354"/>
      <c r="CI455" s="354"/>
      <c r="CJ455" s="354"/>
      <c r="CK455" s="354"/>
      <c r="CL455" s="354"/>
      <c r="CM455" s="354"/>
      <c r="CN455" s="354"/>
      <c r="CO455" s="354"/>
      <c r="CP455" s="358"/>
      <c r="CQ455" s="48"/>
      <c r="CR455" s="354"/>
      <c r="CS455" s="354"/>
      <c r="CT455" s="355"/>
      <c r="CU455" s="354"/>
      <c r="CV455" s="354"/>
      <c r="CW455" s="354"/>
      <c r="CX455" s="354"/>
      <c r="CY455" s="354"/>
      <c r="CZ455" s="354"/>
      <c r="DA455" s="356"/>
      <c r="DB455" s="354"/>
      <c r="DC455" s="354"/>
      <c r="DD455" s="354"/>
      <c r="DE455" s="354"/>
      <c r="DF455" s="354"/>
      <c r="DG455" s="354"/>
      <c r="DH455" s="354"/>
      <c r="DI455" s="354"/>
      <c r="DJ455" s="354"/>
      <c r="DK455" s="354"/>
      <c r="DL455" s="354"/>
      <c r="DM455" s="354"/>
      <c r="DN455" s="354"/>
      <c r="DO455" s="354"/>
      <c r="DP455" s="354"/>
      <c r="DQ455" s="354"/>
      <c r="DR455" s="354"/>
      <c r="DS455" s="354"/>
      <c r="DT455" s="354"/>
      <c r="DU455" s="354"/>
      <c r="DV455" s="354"/>
      <c r="DW455" s="354"/>
      <c r="DX455" s="354"/>
      <c r="DY455" s="354"/>
      <c r="DZ455" s="357"/>
      <c r="EA455" s="356"/>
      <c r="EB455" s="356"/>
      <c r="EC455" s="356"/>
      <c r="ED455" s="356"/>
      <c r="EE455" s="358"/>
      <c r="EF455" s="48"/>
      <c r="EG455" s="46"/>
      <c r="EH455" s="46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8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>
        <v>204</v>
      </c>
      <c r="FM455" s="47"/>
      <c r="FN455" s="47"/>
      <c r="FO455" s="47"/>
      <c r="FP455" s="47"/>
      <c r="FQ455" s="354"/>
      <c r="FR455" s="354"/>
      <c r="FS455" s="354"/>
      <c r="FT455" s="354"/>
      <c r="FU455" s="354"/>
      <c r="FV455" s="354"/>
      <c r="FW455" s="354"/>
      <c r="FX455" s="354"/>
      <c r="FY455" s="354"/>
      <c r="FZ455" s="354"/>
      <c r="GA455" s="354"/>
      <c r="GB455" s="354"/>
      <c r="GC455" s="354"/>
      <c r="GD455" s="354"/>
      <c r="GE455" s="354"/>
      <c r="GF455" s="354"/>
      <c r="GG455" s="354"/>
      <c r="GH455" s="354"/>
      <c r="GI455" s="354"/>
      <c r="GJ455" s="354"/>
      <c r="GK455" s="354"/>
      <c r="GL455" s="354"/>
      <c r="GM455" s="354"/>
      <c r="GN455" s="354"/>
      <c r="GO455" s="354"/>
      <c r="GP455" s="354"/>
      <c r="GQ455" s="354"/>
      <c r="GR455" s="354"/>
      <c r="GS455" s="354"/>
      <c r="GT455" s="354"/>
      <c r="GU455" s="354"/>
      <c r="GV455" s="354"/>
      <c r="GW455" s="354"/>
      <c r="GX455" s="354"/>
      <c r="GY455" s="354"/>
      <c r="GZ455" s="354"/>
      <c r="HA455" s="354"/>
      <c r="HB455" s="354"/>
      <c r="HC455" s="354"/>
      <c r="HD455" s="354"/>
      <c r="HE455" s="354"/>
      <c r="HF455" s="354"/>
      <c r="HG455" s="354"/>
      <c r="HH455" s="354"/>
      <c r="HI455" s="354"/>
      <c r="HJ455" s="354"/>
      <c r="HK455" s="354"/>
      <c r="HL455" s="354"/>
      <c r="HM455" s="354"/>
      <c r="HN455" s="354"/>
      <c r="HO455" s="354"/>
      <c r="HP455" s="354"/>
      <c r="HQ455" s="354"/>
      <c r="HR455" s="354"/>
      <c r="HS455" s="354"/>
      <c r="HT455" s="354"/>
      <c r="HU455" s="354"/>
      <c r="HV455" s="354"/>
      <c r="HW455" s="354"/>
      <c r="HX455" s="354"/>
      <c r="HY455" s="354"/>
      <c r="HZ455" s="354"/>
      <c r="IA455" s="354"/>
      <c r="IB455" s="354"/>
      <c r="IC455" s="354"/>
      <c r="ID455" s="354"/>
      <c r="IE455" s="354"/>
      <c r="IF455" s="354"/>
      <c r="IG455" s="354"/>
      <c r="IH455" s="354"/>
      <c r="II455" s="354"/>
      <c r="IJ455" s="354"/>
      <c r="IK455" s="354"/>
      <c r="IL455" s="354"/>
      <c r="IM455" s="354"/>
      <c r="IN455" s="354"/>
      <c r="IO455" s="354"/>
      <c r="IP455" s="354"/>
      <c r="IQ455" s="354"/>
      <c r="IR455" s="50"/>
      <c r="IS455" s="47"/>
      <c r="IT455" s="47"/>
      <c r="IU455" s="47"/>
      <c r="IV455" s="47"/>
      <c r="IW455" s="47"/>
      <c r="IX455" s="47"/>
      <c r="IY455" s="47"/>
      <c r="IZ455" s="47"/>
      <c r="JA455" s="47"/>
      <c r="JB455" s="47"/>
      <c r="JC455" s="47"/>
      <c r="JD455" s="47"/>
      <c r="JE455" s="47"/>
      <c r="JF455" s="47"/>
      <c r="JG455" s="47"/>
      <c r="JH455" s="47"/>
      <c r="JI455" s="47"/>
      <c r="JJ455" s="47"/>
      <c r="JK455" s="47"/>
      <c r="JL455" s="354"/>
      <c r="JM455" s="354"/>
      <c r="JN455" s="354"/>
      <c r="JO455" s="354"/>
      <c r="JP455" s="354"/>
      <c r="JQ455" s="354"/>
      <c r="JR455" s="354"/>
      <c r="JS455" s="354"/>
      <c r="JT455" s="354"/>
      <c r="JU455" s="354"/>
      <c r="JV455" s="354"/>
      <c r="JW455" s="354"/>
      <c r="JX455" s="354"/>
      <c r="JY455" s="354"/>
      <c r="JZ455" s="354"/>
      <c r="KA455" s="354"/>
      <c r="KB455" s="354"/>
      <c r="KC455" s="354"/>
      <c r="KD455" s="354"/>
      <c r="KE455" s="354"/>
      <c r="KF455" s="354"/>
      <c r="KG455" s="354"/>
      <c r="KH455" s="354"/>
      <c r="KI455" s="354"/>
      <c r="KJ455" s="354"/>
      <c r="KK455" s="354"/>
      <c r="KL455" s="354"/>
      <c r="KM455" s="354"/>
      <c r="KN455" s="354"/>
      <c r="KO455" s="354"/>
      <c r="KP455" s="354"/>
      <c r="KQ455" s="354"/>
      <c r="KR455" s="354"/>
      <c r="KS455" s="354"/>
      <c r="KT455" s="354"/>
      <c r="KU455" s="354"/>
      <c r="KV455" s="51"/>
      <c r="KW455" s="47"/>
      <c r="KX455" s="47"/>
      <c r="KY455" s="47"/>
      <c r="KZ455" s="47"/>
      <c r="LA455" s="47"/>
      <c r="LB455" s="47"/>
      <c r="LC455" s="47"/>
      <c r="LD455" s="361"/>
      <c r="LE455" s="361"/>
      <c r="LF455" s="361"/>
      <c r="LG455" s="361"/>
      <c r="LH455" s="361"/>
      <c r="LI455" s="361"/>
      <c r="LJ455" s="361"/>
      <c r="LK455" s="361"/>
      <c r="LL455" s="361"/>
      <c r="LM455" s="361"/>
      <c r="LN455" s="361"/>
      <c r="LO455" s="361"/>
      <c r="LP455" s="361"/>
      <c r="LQ455" s="354"/>
      <c r="LR455" s="354"/>
      <c r="LS455" s="354"/>
      <c r="LT455" s="354"/>
      <c r="LU455" s="354"/>
      <c r="LV455" s="354"/>
      <c r="LW455" s="51"/>
      <c r="LX455" s="354"/>
      <c r="LY455" s="354"/>
      <c r="LZ455" s="354"/>
      <c r="MA455" s="354"/>
      <c r="MB455" s="363"/>
      <c r="MC455" s="363"/>
      <c r="MD455" s="354"/>
      <c r="ME455" s="354"/>
      <c r="MF455" s="354"/>
      <c r="MG455" s="354"/>
      <c r="MH455" s="354"/>
      <c r="MI455" s="354"/>
      <c r="MJ455" s="354"/>
      <c r="MK455" s="354"/>
      <c r="ML455" s="354"/>
      <c r="MM455" s="354"/>
      <c r="MN455" s="354"/>
      <c r="MO455" s="354"/>
      <c r="MP455" s="354"/>
      <c r="MQ455" s="354"/>
      <c r="MR455" s="354"/>
      <c r="MS455" s="51"/>
      <c r="MT455" s="364">
        <f t="shared" si="256"/>
        <v>204</v>
      </c>
      <c r="MU455" s="365">
        <f t="shared" si="257"/>
        <v>0</v>
      </c>
      <c r="MV455" s="366">
        <f t="shared" si="258"/>
        <v>204</v>
      </c>
      <c r="MW455" s="365">
        <v>1182</v>
      </c>
      <c r="MX455" s="365">
        <v>2085</v>
      </c>
      <c r="MY455" s="54"/>
      <c r="MZ455" s="708"/>
      <c r="NA455" s="708">
        <v>0.89</v>
      </c>
      <c r="NB455" s="709">
        <f t="shared" si="259"/>
        <v>181.56</v>
      </c>
      <c r="NC455" s="710"/>
      <c r="ND455" s="710">
        <v>4.3</v>
      </c>
      <c r="NE455" s="738">
        <f t="shared" si="286"/>
        <v>0.278886466543686</v>
      </c>
      <c r="NF455" s="739"/>
      <c r="NG455" s="739"/>
      <c r="NH455" s="739">
        <v>4.3</v>
      </c>
      <c r="NI455" s="740">
        <f t="shared" si="260"/>
        <v>670.8</v>
      </c>
      <c r="NJ455" s="738">
        <f t="shared" si="287"/>
        <v>0.278886466543686</v>
      </c>
      <c r="NK455" s="741"/>
      <c r="NL455" s="742">
        <v>44562</v>
      </c>
      <c r="NM455" s="739">
        <f ca="1" t="shared" si="262"/>
        <v>17.1666666666667</v>
      </c>
      <c r="NN455" s="739">
        <f ca="1" t="shared" si="263"/>
        <v>515</v>
      </c>
      <c r="NO455" s="739">
        <v>360</v>
      </c>
      <c r="NP455" s="739">
        <f t="shared" si="264"/>
        <v>204</v>
      </c>
      <c r="NQ455" s="761">
        <f t="shared" si="265"/>
        <v>0.790697674418605</v>
      </c>
      <c r="NR455" s="739">
        <f ca="1" t="shared" si="266"/>
        <v>0.560397380898623</v>
      </c>
      <c r="NS455" s="739">
        <f t="shared" si="267"/>
        <v>156</v>
      </c>
      <c r="NT455" s="739"/>
      <c r="NU455" s="739">
        <f ca="1" t="shared" si="268"/>
        <v>11.8834951456311</v>
      </c>
      <c r="NV455" s="769">
        <f ca="1" t="shared" si="269"/>
        <v>0.396116504854369</v>
      </c>
      <c r="NW455" s="769">
        <f ca="1" t="shared" si="270"/>
        <v>393.823529411765</v>
      </c>
      <c r="NX455" s="739"/>
      <c r="NY455" s="739"/>
      <c r="NZ455" s="739"/>
      <c r="OA455" s="739"/>
      <c r="OB455" s="739"/>
      <c r="OC455" s="739"/>
      <c r="OD455" s="739"/>
      <c r="OE455" s="743">
        <f t="shared" si="271"/>
        <v>0</v>
      </c>
      <c r="OF455" s="743">
        <f t="shared" si="272"/>
        <v>0</v>
      </c>
      <c r="OG455" s="743">
        <f t="shared" si="273"/>
        <v>0</v>
      </c>
      <c r="OH455" s="743">
        <f t="shared" si="274"/>
        <v>204</v>
      </c>
      <c r="OI455" s="743">
        <f t="shared" si="275"/>
        <v>0</v>
      </c>
      <c r="OJ455" s="739">
        <f t="shared" si="276"/>
        <v>0</v>
      </c>
      <c r="OK455" s="739">
        <f t="shared" si="277"/>
        <v>0</v>
      </c>
      <c r="OL455" s="739">
        <f t="shared" si="278"/>
        <v>0</v>
      </c>
      <c r="OM455" s="739">
        <f t="shared" si="279"/>
        <v>0</v>
      </c>
      <c r="ON455" s="739">
        <f t="shared" si="280"/>
        <v>0</v>
      </c>
      <c r="OO455" s="739">
        <f t="shared" si="281"/>
        <v>0</v>
      </c>
      <c r="OP455" s="739"/>
      <c r="OQ455" s="739">
        <f t="shared" si="282"/>
        <v>0</v>
      </c>
      <c r="OR455" s="739">
        <f t="shared" si="283"/>
        <v>204</v>
      </c>
      <c r="OS455" s="739">
        <f t="shared" si="284"/>
        <v>0</v>
      </c>
      <c r="OT455" s="739">
        <f t="shared" si="285"/>
        <v>0</v>
      </c>
      <c r="OU455" s="739"/>
      <c r="OV455" s="739"/>
      <c r="OW455" s="739"/>
      <c r="OX455" s="739"/>
      <c r="OY455" s="739"/>
      <c r="OZ455" s="739"/>
      <c r="PA455" s="739"/>
      <c r="PB455" s="739"/>
      <c r="PC455" s="739"/>
      <c r="PD455" s="739"/>
      <c r="PE455" s="739"/>
      <c r="PF455" s="739"/>
      <c r="PG455" s="739"/>
      <c r="PI455" s="28">
        <v>504</v>
      </c>
      <c r="PJ455" s="28">
        <v>138</v>
      </c>
      <c r="PK455" s="28">
        <v>180</v>
      </c>
      <c r="PL455" s="28">
        <v>180</v>
      </c>
      <c r="PM455" s="28">
        <v>0</v>
      </c>
      <c r="PN455" s="28">
        <v>0</v>
      </c>
      <c r="PO455" s="28">
        <v>0</v>
      </c>
      <c r="PP455" s="28">
        <v>0</v>
      </c>
      <c r="PQ455" s="28">
        <v>0</v>
      </c>
      <c r="PR455" s="28">
        <v>0</v>
      </c>
      <c r="PS455" s="28">
        <v>0</v>
      </c>
      <c r="PT455" s="28">
        <v>0</v>
      </c>
      <c r="PU455" s="28">
        <v>0</v>
      </c>
      <c r="PV455" s="28">
        <v>1002</v>
      </c>
      <c r="PW455" s="28">
        <v>-180</v>
      </c>
    </row>
    <row r="456" s="28" customFormat="1" customHeight="1" spans="1:439">
      <c r="A456" s="847" t="s">
        <v>2306</v>
      </c>
      <c r="B456" s="343"/>
      <c r="C456" s="95" t="s">
        <v>1612</v>
      </c>
      <c r="D456" s="95" t="s">
        <v>2419</v>
      </c>
      <c r="E456" s="411"/>
      <c r="F456" s="290" t="s">
        <v>2426</v>
      </c>
      <c r="G456" s="112" t="s">
        <v>1058</v>
      </c>
      <c r="H456" s="113" t="s">
        <v>1059</v>
      </c>
      <c r="I456" s="99">
        <f t="shared" si="255"/>
        <v>-415</v>
      </c>
      <c r="J456" s="100">
        <v>550</v>
      </c>
      <c r="K456" s="454">
        <v>-7</v>
      </c>
      <c r="L456" s="150">
        <f t="shared" si="251"/>
        <v>135</v>
      </c>
      <c r="M456" s="151">
        <f t="shared" si="252"/>
        <v>135</v>
      </c>
      <c r="N456" s="455"/>
      <c r="O456" s="35">
        <v>550</v>
      </c>
      <c r="P456" s="36"/>
      <c r="Q456" s="33">
        <f t="shared" si="253"/>
        <v>0</v>
      </c>
      <c r="R456" s="34">
        <f t="shared" si="254"/>
        <v>0</v>
      </c>
      <c r="S456" s="346"/>
      <c r="T456" s="346"/>
      <c r="U456" s="346"/>
      <c r="V456" s="346"/>
      <c r="W456" s="346"/>
      <c r="X456" s="347"/>
      <c r="Y456" s="348"/>
      <c r="Z456" s="348"/>
      <c r="AA456" s="348"/>
      <c r="AB456" s="348"/>
      <c r="AC456" s="348"/>
      <c r="AD456" s="348"/>
      <c r="AE456" s="348"/>
      <c r="AF456" s="346"/>
      <c r="AG456" s="346"/>
      <c r="AH456" s="346"/>
      <c r="AI456" s="346"/>
      <c r="AJ456" s="346"/>
      <c r="AK456" s="346"/>
      <c r="AL456" s="346"/>
      <c r="AM456" s="346"/>
      <c r="AN456" s="346"/>
      <c r="AO456" s="346"/>
      <c r="AP456" s="346"/>
      <c r="AQ456" s="346"/>
      <c r="AR456" s="346"/>
      <c r="AS456" s="346"/>
      <c r="AT456" s="346"/>
      <c r="AU456" s="346"/>
      <c r="AV456" s="346"/>
      <c r="AW456" s="346"/>
      <c r="AX456" s="346"/>
      <c r="AY456" s="349"/>
      <c r="AZ456" s="48">
        <v>7</v>
      </c>
      <c r="BA456" s="48"/>
      <c r="BB456" s="48"/>
      <c r="BC456" s="48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354"/>
      <c r="BT456" s="354"/>
      <c r="BU456" s="354"/>
      <c r="BV456" s="354"/>
      <c r="BW456" s="354"/>
      <c r="BX456" s="354"/>
      <c r="BY456" s="354"/>
      <c r="BZ456" s="354"/>
      <c r="CA456" s="354"/>
      <c r="CB456" s="354"/>
      <c r="CC456" s="354"/>
      <c r="CD456" s="354"/>
      <c r="CE456" s="354"/>
      <c r="CF456" s="354"/>
      <c r="CG456" s="354"/>
      <c r="CH456" s="354"/>
      <c r="CI456" s="354"/>
      <c r="CJ456" s="354"/>
      <c r="CK456" s="354"/>
      <c r="CL456" s="354"/>
      <c r="CM456" s="354"/>
      <c r="CN456" s="354"/>
      <c r="CO456" s="354"/>
      <c r="CP456" s="358"/>
      <c r="CQ456" s="48"/>
      <c r="CR456" s="354"/>
      <c r="CS456" s="354"/>
      <c r="CT456" s="355"/>
      <c r="CU456" s="354"/>
      <c r="CV456" s="354"/>
      <c r="CW456" s="354"/>
      <c r="CX456" s="354"/>
      <c r="CY456" s="354"/>
      <c r="CZ456" s="354"/>
      <c r="DA456" s="356"/>
      <c r="DB456" s="354"/>
      <c r="DC456" s="354"/>
      <c r="DD456" s="354"/>
      <c r="DE456" s="354"/>
      <c r="DF456" s="354"/>
      <c r="DG456" s="354"/>
      <c r="DH456" s="354"/>
      <c r="DI456" s="354"/>
      <c r="DJ456" s="354"/>
      <c r="DK456" s="354"/>
      <c r="DL456" s="354"/>
      <c r="DM456" s="354"/>
      <c r="DN456" s="354"/>
      <c r="DO456" s="354"/>
      <c r="DP456" s="354"/>
      <c r="DQ456" s="354"/>
      <c r="DR456" s="354"/>
      <c r="DS456" s="354"/>
      <c r="DT456" s="354"/>
      <c r="DU456" s="354"/>
      <c r="DV456" s="354"/>
      <c r="DW456" s="354"/>
      <c r="DX456" s="354"/>
      <c r="DY456" s="354"/>
      <c r="DZ456" s="357"/>
      <c r="EA456" s="356"/>
      <c r="EB456" s="356"/>
      <c r="EC456" s="356"/>
      <c r="ED456" s="356"/>
      <c r="EE456" s="358"/>
      <c r="EF456" s="48"/>
      <c r="EG456" s="46"/>
      <c r="EH456" s="46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8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>
        <v>408</v>
      </c>
      <c r="FM456" s="47"/>
      <c r="FN456" s="47"/>
      <c r="FO456" s="47"/>
      <c r="FP456" s="47"/>
      <c r="FQ456" s="354"/>
      <c r="FR456" s="354"/>
      <c r="FS456" s="354"/>
      <c r="FT456" s="354"/>
      <c r="FU456" s="354"/>
      <c r="FV456" s="354"/>
      <c r="FW456" s="354"/>
      <c r="FX456" s="354"/>
      <c r="FY456" s="354"/>
      <c r="FZ456" s="354"/>
      <c r="GA456" s="354"/>
      <c r="GB456" s="354"/>
      <c r="GC456" s="354"/>
      <c r="GD456" s="354"/>
      <c r="GE456" s="354"/>
      <c r="GF456" s="354"/>
      <c r="GG456" s="354"/>
      <c r="GH456" s="354"/>
      <c r="GI456" s="354"/>
      <c r="GJ456" s="354"/>
      <c r="GK456" s="354"/>
      <c r="GL456" s="354"/>
      <c r="GM456" s="354"/>
      <c r="GN456" s="354"/>
      <c r="GO456" s="354"/>
      <c r="GP456" s="354"/>
      <c r="GQ456" s="354"/>
      <c r="GR456" s="354"/>
      <c r="GS456" s="354"/>
      <c r="GT456" s="354"/>
      <c r="GU456" s="354"/>
      <c r="GV456" s="354"/>
      <c r="GW456" s="354"/>
      <c r="GX456" s="354"/>
      <c r="GY456" s="354"/>
      <c r="GZ456" s="354"/>
      <c r="HA456" s="354"/>
      <c r="HB456" s="354"/>
      <c r="HC456" s="354"/>
      <c r="HD456" s="354"/>
      <c r="HE456" s="354"/>
      <c r="HF456" s="354"/>
      <c r="HG456" s="354"/>
      <c r="HH456" s="354"/>
      <c r="HI456" s="354"/>
      <c r="HJ456" s="354"/>
      <c r="HK456" s="354"/>
      <c r="HL456" s="354"/>
      <c r="HM456" s="354"/>
      <c r="HN456" s="354"/>
      <c r="HO456" s="354"/>
      <c r="HP456" s="354"/>
      <c r="HQ456" s="354"/>
      <c r="HR456" s="354"/>
      <c r="HS456" s="354"/>
      <c r="HT456" s="354"/>
      <c r="HU456" s="354"/>
      <c r="HV456" s="354"/>
      <c r="HW456" s="354"/>
      <c r="HX456" s="354"/>
      <c r="HY456" s="354"/>
      <c r="HZ456" s="354"/>
      <c r="IA456" s="354"/>
      <c r="IB456" s="354"/>
      <c r="IC456" s="354"/>
      <c r="ID456" s="354"/>
      <c r="IE456" s="354"/>
      <c r="IF456" s="354"/>
      <c r="IG456" s="354"/>
      <c r="IH456" s="354"/>
      <c r="II456" s="354"/>
      <c r="IJ456" s="354"/>
      <c r="IK456" s="354"/>
      <c r="IL456" s="354"/>
      <c r="IM456" s="354"/>
      <c r="IN456" s="354"/>
      <c r="IO456" s="354"/>
      <c r="IP456" s="354"/>
      <c r="IQ456" s="354"/>
      <c r="IR456" s="50"/>
      <c r="IS456" s="47"/>
      <c r="IT456" s="47"/>
      <c r="IU456" s="47"/>
      <c r="IV456" s="47"/>
      <c r="IW456" s="47"/>
      <c r="IX456" s="47"/>
      <c r="IY456" s="47"/>
      <c r="IZ456" s="47"/>
      <c r="JA456" s="47"/>
      <c r="JB456" s="47"/>
      <c r="JC456" s="47"/>
      <c r="JD456" s="47"/>
      <c r="JE456" s="47"/>
      <c r="JF456" s="47"/>
      <c r="JG456" s="47"/>
      <c r="JH456" s="47"/>
      <c r="JI456" s="47"/>
      <c r="JJ456" s="47"/>
      <c r="JK456" s="47"/>
      <c r="JL456" s="354"/>
      <c r="JM456" s="354"/>
      <c r="JN456" s="354"/>
      <c r="JO456" s="354"/>
      <c r="JP456" s="354"/>
      <c r="JQ456" s="354"/>
      <c r="JR456" s="354"/>
      <c r="JS456" s="354"/>
      <c r="JT456" s="354"/>
      <c r="JU456" s="354"/>
      <c r="JV456" s="354"/>
      <c r="JW456" s="354"/>
      <c r="JX456" s="354"/>
      <c r="JY456" s="354"/>
      <c r="JZ456" s="354"/>
      <c r="KA456" s="354"/>
      <c r="KB456" s="354"/>
      <c r="KC456" s="354"/>
      <c r="KD456" s="354"/>
      <c r="KE456" s="354"/>
      <c r="KF456" s="354"/>
      <c r="KG456" s="354"/>
      <c r="KH456" s="354"/>
      <c r="KI456" s="354"/>
      <c r="KJ456" s="354"/>
      <c r="KK456" s="354"/>
      <c r="KL456" s="354"/>
      <c r="KM456" s="354"/>
      <c r="KN456" s="354"/>
      <c r="KO456" s="354"/>
      <c r="KP456" s="354"/>
      <c r="KQ456" s="354"/>
      <c r="KR456" s="354"/>
      <c r="KS456" s="354"/>
      <c r="KT456" s="354"/>
      <c r="KU456" s="354"/>
      <c r="KV456" s="51"/>
      <c r="KW456" s="47"/>
      <c r="KX456" s="47"/>
      <c r="KY456" s="47"/>
      <c r="KZ456" s="47"/>
      <c r="LA456" s="47"/>
      <c r="LB456" s="47"/>
      <c r="LC456" s="47"/>
      <c r="LD456" s="361"/>
      <c r="LE456" s="361"/>
      <c r="LF456" s="361"/>
      <c r="LG456" s="361"/>
      <c r="LH456" s="361"/>
      <c r="LI456" s="361"/>
      <c r="LJ456" s="361"/>
      <c r="LK456" s="361"/>
      <c r="LL456" s="361"/>
      <c r="LM456" s="361"/>
      <c r="LN456" s="361"/>
      <c r="LO456" s="361"/>
      <c r="LP456" s="361"/>
      <c r="LQ456" s="354"/>
      <c r="LR456" s="354"/>
      <c r="LS456" s="354"/>
      <c r="LT456" s="354"/>
      <c r="LU456" s="354"/>
      <c r="LV456" s="354"/>
      <c r="LW456" s="51"/>
      <c r="LX456" s="354"/>
      <c r="LY456" s="354"/>
      <c r="LZ456" s="354"/>
      <c r="MA456" s="354"/>
      <c r="MB456" s="363"/>
      <c r="MC456" s="363"/>
      <c r="MD456" s="354"/>
      <c r="ME456" s="354"/>
      <c r="MF456" s="354"/>
      <c r="MG456" s="354"/>
      <c r="MH456" s="354"/>
      <c r="MI456" s="354"/>
      <c r="MJ456" s="354"/>
      <c r="MK456" s="354"/>
      <c r="ML456" s="354"/>
      <c r="MM456" s="354"/>
      <c r="MN456" s="354"/>
      <c r="MO456" s="354"/>
      <c r="MP456" s="354"/>
      <c r="MQ456" s="354"/>
      <c r="MR456" s="354"/>
      <c r="MS456" s="51"/>
      <c r="MT456" s="364">
        <f t="shared" si="256"/>
        <v>408</v>
      </c>
      <c r="MU456" s="365">
        <f t="shared" si="257"/>
        <v>0</v>
      </c>
      <c r="MV456" s="366">
        <f t="shared" si="258"/>
        <v>408</v>
      </c>
      <c r="MW456" s="365">
        <v>0</v>
      </c>
      <c r="MX456" s="365">
        <v>2514</v>
      </c>
      <c r="MY456" s="54"/>
      <c r="MZ456" s="708"/>
      <c r="NA456" s="708">
        <v>0.89</v>
      </c>
      <c r="NB456" s="709">
        <f t="shared" si="259"/>
        <v>363.12</v>
      </c>
      <c r="NC456" s="710"/>
      <c r="ND456" s="710">
        <v>4.77</v>
      </c>
      <c r="NE456" s="738">
        <f t="shared" si="286"/>
        <v>0.200067080328694</v>
      </c>
      <c r="NF456" s="739"/>
      <c r="NG456" s="739"/>
      <c r="NH456" s="739">
        <v>4.77</v>
      </c>
      <c r="NI456" s="740">
        <f t="shared" si="260"/>
        <v>643.95</v>
      </c>
      <c r="NJ456" s="738">
        <f t="shared" si="287"/>
        <v>0.200067080328694</v>
      </c>
      <c r="NK456" s="741"/>
      <c r="NL456" s="742">
        <v>44562</v>
      </c>
      <c r="NM456" s="739">
        <f ca="1" t="shared" si="262"/>
        <v>17.1666666666667</v>
      </c>
      <c r="NN456" s="739">
        <f ca="1" t="shared" si="263"/>
        <v>515</v>
      </c>
      <c r="NO456" s="739">
        <v>550</v>
      </c>
      <c r="NP456" s="739">
        <f t="shared" si="264"/>
        <v>408</v>
      </c>
      <c r="NQ456" s="761">
        <f t="shared" si="265"/>
        <v>1.19124087591241</v>
      </c>
      <c r="NR456" s="739">
        <f ca="1" t="shared" si="266"/>
        <v>0.844277513996174</v>
      </c>
      <c r="NS456" s="739">
        <f t="shared" si="267"/>
        <v>135</v>
      </c>
      <c r="NT456" s="739"/>
      <c r="NU456" s="739">
        <f ca="1" t="shared" si="268"/>
        <v>23.7669902912621</v>
      </c>
      <c r="NV456" s="769">
        <f ca="1" t="shared" si="269"/>
        <v>0.792233009708738</v>
      </c>
      <c r="NW456" s="769">
        <f ca="1" t="shared" si="270"/>
        <v>170.404411764706</v>
      </c>
      <c r="NX456" s="739"/>
      <c r="NY456" s="739"/>
      <c r="NZ456" s="739"/>
      <c r="OA456" s="739"/>
      <c r="OB456" s="739"/>
      <c r="OC456" s="739"/>
      <c r="OD456" s="739"/>
      <c r="OE456" s="743">
        <f t="shared" si="271"/>
        <v>0</v>
      </c>
      <c r="OF456" s="743">
        <f t="shared" si="272"/>
        <v>0</v>
      </c>
      <c r="OG456" s="743">
        <f t="shared" si="273"/>
        <v>0</v>
      </c>
      <c r="OH456" s="743">
        <f t="shared" si="274"/>
        <v>408</v>
      </c>
      <c r="OI456" s="743">
        <f t="shared" si="275"/>
        <v>0</v>
      </c>
      <c r="OJ456" s="739">
        <f t="shared" si="276"/>
        <v>0</v>
      </c>
      <c r="OK456" s="739">
        <f t="shared" si="277"/>
        <v>0</v>
      </c>
      <c r="OL456" s="739">
        <f t="shared" si="278"/>
        <v>0</v>
      </c>
      <c r="OM456" s="739">
        <f t="shared" si="279"/>
        <v>0</v>
      </c>
      <c r="ON456" s="739">
        <f t="shared" si="280"/>
        <v>0</v>
      </c>
      <c r="OO456" s="739">
        <f t="shared" si="281"/>
        <v>0</v>
      </c>
      <c r="OP456" s="739"/>
      <c r="OQ456" s="739">
        <f t="shared" si="282"/>
        <v>0</v>
      </c>
      <c r="OR456" s="739">
        <f t="shared" si="283"/>
        <v>408</v>
      </c>
      <c r="OS456" s="739">
        <f t="shared" si="284"/>
        <v>0</v>
      </c>
      <c r="OT456" s="739">
        <f t="shared" si="285"/>
        <v>0</v>
      </c>
      <c r="OU456" s="739"/>
      <c r="OV456" s="739"/>
      <c r="OW456" s="739"/>
      <c r="OX456" s="739"/>
      <c r="OY456" s="739"/>
      <c r="OZ456" s="739"/>
      <c r="PA456" s="739"/>
      <c r="PB456" s="739"/>
      <c r="PC456" s="739"/>
      <c r="PD456" s="739"/>
      <c r="PE456" s="739"/>
      <c r="PF456" s="739"/>
      <c r="PG456" s="739"/>
      <c r="PI456" s="28">
        <v>0</v>
      </c>
      <c r="PJ456" s="28">
        <v>0</v>
      </c>
      <c r="PK456" s="28">
        <v>0</v>
      </c>
      <c r="PL456" s="28">
        <v>0</v>
      </c>
      <c r="PM456" s="28">
        <v>0</v>
      </c>
      <c r="PN456" s="28">
        <v>0</v>
      </c>
      <c r="PO456" s="28">
        <v>0</v>
      </c>
      <c r="PP456" s="28">
        <v>0</v>
      </c>
      <c r="PQ456" s="28">
        <v>0</v>
      </c>
      <c r="PR456" s="28">
        <v>0</v>
      </c>
      <c r="PS456" s="28">
        <v>0</v>
      </c>
      <c r="PT456" s="28">
        <v>0</v>
      </c>
      <c r="PU456" s="28">
        <v>0</v>
      </c>
      <c r="PV456" s="28">
        <v>0</v>
      </c>
      <c r="PW456" s="28">
        <v>0</v>
      </c>
    </row>
    <row r="457" s="28" customFormat="1" customHeight="1" spans="1:439">
      <c r="A457" s="847" t="s">
        <v>2306</v>
      </c>
      <c r="B457" s="343"/>
      <c r="C457" s="95" t="s">
        <v>1612</v>
      </c>
      <c r="D457" s="95" t="s">
        <v>2419</v>
      </c>
      <c r="E457" s="411"/>
      <c r="F457" s="290" t="s">
        <v>2427</v>
      </c>
      <c r="G457" s="112" t="s">
        <v>1061</v>
      </c>
      <c r="H457" s="113" t="s">
        <v>1062</v>
      </c>
      <c r="I457" s="99">
        <f t="shared" si="255"/>
        <v>0</v>
      </c>
      <c r="J457" s="100">
        <v>220</v>
      </c>
      <c r="K457" s="454">
        <v>0</v>
      </c>
      <c r="L457" s="150">
        <f t="shared" ref="L457:L520" si="288">(O457+P457+Q457+R457)-SUM(AZ457:MS457)</f>
        <v>220</v>
      </c>
      <c r="M457" s="151">
        <f t="shared" ref="M457:M520" si="289">(O457+P457+R457)-SUM(AZ457:MS457)</f>
        <v>220</v>
      </c>
      <c r="N457" s="455"/>
      <c r="O457" s="35">
        <v>220</v>
      </c>
      <c r="P457" s="36"/>
      <c r="Q457" s="33">
        <f t="shared" ref="Q457:Q504" si="290">SUM(S457:W457)</f>
        <v>0</v>
      </c>
      <c r="R457" s="34">
        <f t="shared" ref="R457:R504" si="291">SUM(X457:AY457)</f>
        <v>0</v>
      </c>
      <c r="S457" s="346"/>
      <c r="T457" s="346"/>
      <c r="U457" s="346"/>
      <c r="V457" s="346"/>
      <c r="W457" s="346"/>
      <c r="X457" s="347"/>
      <c r="Y457" s="348"/>
      <c r="Z457" s="348"/>
      <c r="AA457" s="348"/>
      <c r="AB457" s="348"/>
      <c r="AC457" s="348"/>
      <c r="AD457" s="348"/>
      <c r="AE457" s="348"/>
      <c r="AF457" s="346"/>
      <c r="AG457" s="346"/>
      <c r="AH457" s="346"/>
      <c r="AI457" s="346"/>
      <c r="AJ457" s="346"/>
      <c r="AK457" s="346"/>
      <c r="AL457" s="346"/>
      <c r="AM457" s="346"/>
      <c r="AN457" s="346"/>
      <c r="AO457" s="346"/>
      <c r="AP457" s="346"/>
      <c r="AQ457" s="346"/>
      <c r="AR457" s="346"/>
      <c r="AS457" s="346"/>
      <c r="AT457" s="346"/>
      <c r="AU457" s="346"/>
      <c r="AV457" s="346"/>
      <c r="AW457" s="346"/>
      <c r="AX457" s="346"/>
      <c r="AY457" s="349"/>
      <c r="AZ457" s="48"/>
      <c r="BA457" s="48"/>
      <c r="BB457" s="48"/>
      <c r="BC457" s="48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354"/>
      <c r="BT457" s="354"/>
      <c r="BU457" s="354"/>
      <c r="BV457" s="354"/>
      <c r="BW457" s="354"/>
      <c r="BX457" s="354"/>
      <c r="BY457" s="354"/>
      <c r="BZ457" s="354"/>
      <c r="CA457" s="354"/>
      <c r="CB457" s="354"/>
      <c r="CC457" s="354"/>
      <c r="CD457" s="354"/>
      <c r="CE457" s="354"/>
      <c r="CF457" s="354"/>
      <c r="CG457" s="354"/>
      <c r="CH457" s="354"/>
      <c r="CI457" s="354"/>
      <c r="CJ457" s="354"/>
      <c r="CK457" s="354"/>
      <c r="CL457" s="354"/>
      <c r="CM457" s="354"/>
      <c r="CN457" s="354"/>
      <c r="CO457" s="354"/>
      <c r="CP457" s="358"/>
      <c r="CQ457" s="48"/>
      <c r="CR457" s="354"/>
      <c r="CS457" s="354"/>
      <c r="CT457" s="355"/>
      <c r="CU457" s="354"/>
      <c r="CV457" s="354"/>
      <c r="CW457" s="354"/>
      <c r="CX457" s="354"/>
      <c r="CY457" s="354"/>
      <c r="CZ457" s="354"/>
      <c r="DA457" s="356"/>
      <c r="DB457" s="354"/>
      <c r="DC457" s="354"/>
      <c r="DD457" s="354"/>
      <c r="DE457" s="354"/>
      <c r="DF457" s="354"/>
      <c r="DG457" s="354"/>
      <c r="DH457" s="354"/>
      <c r="DI457" s="354"/>
      <c r="DJ457" s="354"/>
      <c r="DK457" s="354"/>
      <c r="DL457" s="354"/>
      <c r="DM457" s="354"/>
      <c r="DN457" s="354"/>
      <c r="DO457" s="354"/>
      <c r="DP457" s="354"/>
      <c r="DQ457" s="354"/>
      <c r="DR457" s="354"/>
      <c r="DS457" s="354"/>
      <c r="DT457" s="354"/>
      <c r="DU457" s="354"/>
      <c r="DV457" s="354"/>
      <c r="DW457" s="354"/>
      <c r="DX457" s="354"/>
      <c r="DY457" s="354"/>
      <c r="DZ457" s="357"/>
      <c r="EA457" s="356"/>
      <c r="EB457" s="356"/>
      <c r="EC457" s="356"/>
      <c r="ED457" s="356"/>
      <c r="EE457" s="358"/>
      <c r="EF457" s="48"/>
      <c r="EG457" s="46"/>
      <c r="EH457" s="46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8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354"/>
      <c r="FR457" s="354"/>
      <c r="FS457" s="354"/>
      <c r="FT457" s="354"/>
      <c r="FU457" s="354"/>
      <c r="FV457" s="354"/>
      <c r="FW457" s="354"/>
      <c r="FX457" s="354"/>
      <c r="FY457" s="354"/>
      <c r="FZ457" s="354"/>
      <c r="GA457" s="354"/>
      <c r="GB457" s="354"/>
      <c r="GC457" s="354"/>
      <c r="GD457" s="354"/>
      <c r="GE457" s="354"/>
      <c r="GF457" s="354"/>
      <c r="GG457" s="354"/>
      <c r="GH457" s="354"/>
      <c r="GI457" s="354"/>
      <c r="GJ457" s="354"/>
      <c r="GK457" s="354"/>
      <c r="GL457" s="354"/>
      <c r="GM457" s="354"/>
      <c r="GN457" s="354"/>
      <c r="GO457" s="354"/>
      <c r="GP457" s="354"/>
      <c r="GQ457" s="354"/>
      <c r="GR457" s="354"/>
      <c r="GS457" s="354"/>
      <c r="GT457" s="354"/>
      <c r="GU457" s="354"/>
      <c r="GV457" s="354"/>
      <c r="GW457" s="354"/>
      <c r="GX457" s="354"/>
      <c r="GY457" s="354"/>
      <c r="GZ457" s="354"/>
      <c r="HA457" s="354"/>
      <c r="HB457" s="354"/>
      <c r="HC457" s="354"/>
      <c r="HD457" s="354"/>
      <c r="HE457" s="354"/>
      <c r="HF457" s="354"/>
      <c r="HG457" s="354"/>
      <c r="HH457" s="354"/>
      <c r="HI457" s="354"/>
      <c r="HJ457" s="354"/>
      <c r="HK457" s="354"/>
      <c r="HL457" s="354"/>
      <c r="HM457" s="354"/>
      <c r="HN457" s="354"/>
      <c r="HO457" s="354"/>
      <c r="HP457" s="354"/>
      <c r="HQ457" s="354"/>
      <c r="HR457" s="354"/>
      <c r="HS457" s="354"/>
      <c r="HT457" s="354"/>
      <c r="HU457" s="354"/>
      <c r="HV457" s="354"/>
      <c r="HW457" s="354"/>
      <c r="HX457" s="354"/>
      <c r="HY457" s="354"/>
      <c r="HZ457" s="354"/>
      <c r="IA457" s="354"/>
      <c r="IB457" s="354"/>
      <c r="IC457" s="354"/>
      <c r="ID457" s="354"/>
      <c r="IE457" s="354"/>
      <c r="IF457" s="354"/>
      <c r="IG457" s="354"/>
      <c r="IH457" s="354"/>
      <c r="II457" s="354"/>
      <c r="IJ457" s="354"/>
      <c r="IK457" s="354"/>
      <c r="IL457" s="354"/>
      <c r="IM457" s="354"/>
      <c r="IN457" s="354"/>
      <c r="IO457" s="354"/>
      <c r="IP457" s="354"/>
      <c r="IQ457" s="354"/>
      <c r="IR457" s="50"/>
      <c r="IS457" s="47"/>
      <c r="IT457" s="47"/>
      <c r="IU457" s="47"/>
      <c r="IV457" s="47"/>
      <c r="IW457" s="47"/>
      <c r="IX457" s="47"/>
      <c r="IY457" s="47"/>
      <c r="IZ457" s="47"/>
      <c r="JA457" s="47"/>
      <c r="JB457" s="47"/>
      <c r="JC457" s="47"/>
      <c r="JD457" s="47"/>
      <c r="JE457" s="47"/>
      <c r="JF457" s="47"/>
      <c r="JG457" s="47"/>
      <c r="JH457" s="47"/>
      <c r="JI457" s="47"/>
      <c r="JJ457" s="47"/>
      <c r="JK457" s="47"/>
      <c r="JL457" s="354"/>
      <c r="JM457" s="354"/>
      <c r="JN457" s="354"/>
      <c r="JO457" s="354"/>
      <c r="JP457" s="354"/>
      <c r="JQ457" s="354"/>
      <c r="JR457" s="354"/>
      <c r="JS457" s="354"/>
      <c r="JT457" s="354"/>
      <c r="JU457" s="354"/>
      <c r="JV457" s="354"/>
      <c r="JW457" s="354"/>
      <c r="JX457" s="354"/>
      <c r="JY457" s="354"/>
      <c r="JZ457" s="354"/>
      <c r="KA457" s="354"/>
      <c r="KB457" s="354"/>
      <c r="KC457" s="354"/>
      <c r="KD457" s="354"/>
      <c r="KE457" s="354"/>
      <c r="KF457" s="354"/>
      <c r="KG457" s="354"/>
      <c r="KH457" s="354"/>
      <c r="KI457" s="354"/>
      <c r="KJ457" s="354"/>
      <c r="KK457" s="354"/>
      <c r="KL457" s="354"/>
      <c r="KM457" s="354"/>
      <c r="KN457" s="354"/>
      <c r="KO457" s="354"/>
      <c r="KP457" s="354"/>
      <c r="KQ457" s="354"/>
      <c r="KR457" s="354"/>
      <c r="KS457" s="354"/>
      <c r="KT457" s="354"/>
      <c r="KU457" s="354"/>
      <c r="KV457" s="51"/>
      <c r="KW457" s="47"/>
      <c r="KX457" s="47"/>
      <c r="KY457" s="47"/>
      <c r="KZ457" s="47"/>
      <c r="LA457" s="47"/>
      <c r="LB457" s="47"/>
      <c r="LC457" s="47"/>
      <c r="LD457" s="361"/>
      <c r="LE457" s="361"/>
      <c r="LF457" s="361"/>
      <c r="LG457" s="361"/>
      <c r="LH457" s="361"/>
      <c r="LI457" s="361"/>
      <c r="LJ457" s="361"/>
      <c r="LK457" s="361"/>
      <c r="LL457" s="361"/>
      <c r="LM457" s="361"/>
      <c r="LN457" s="361"/>
      <c r="LO457" s="361"/>
      <c r="LP457" s="361"/>
      <c r="LQ457" s="354"/>
      <c r="LR457" s="354"/>
      <c r="LS457" s="354"/>
      <c r="LT457" s="354"/>
      <c r="LU457" s="354"/>
      <c r="LV457" s="354"/>
      <c r="LW457" s="51"/>
      <c r="LX457" s="354"/>
      <c r="LY457" s="354"/>
      <c r="LZ457" s="354"/>
      <c r="MA457" s="354"/>
      <c r="MB457" s="363"/>
      <c r="MC457" s="363"/>
      <c r="MD457" s="354"/>
      <c r="ME457" s="354"/>
      <c r="MF457" s="354"/>
      <c r="MG457" s="354"/>
      <c r="MH457" s="354"/>
      <c r="MI457" s="354"/>
      <c r="MJ457" s="354"/>
      <c r="MK457" s="354"/>
      <c r="ML457" s="354"/>
      <c r="MM457" s="354"/>
      <c r="MN457" s="354"/>
      <c r="MO457" s="354"/>
      <c r="MP457" s="354"/>
      <c r="MQ457" s="354"/>
      <c r="MR457" s="354"/>
      <c r="MS457" s="51"/>
      <c r="MT457" s="364">
        <f t="shared" si="256"/>
        <v>0</v>
      </c>
      <c r="MU457" s="365">
        <f t="shared" si="257"/>
        <v>0</v>
      </c>
      <c r="MV457" s="366">
        <f t="shared" si="258"/>
        <v>0</v>
      </c>
      <c r="MW457" s="365">
        <v>2430</v>
      </c>
      <c r="MX457" s="365">
        <v>1113</v>
      </c>
      <c r="MY457" s="54"/>
      <c r="MZ457" s="708"/>
      <c r="NA457" s="708">
        <v>0.94</v>
      </c>
      <c r="NB457" s="709">
        <f t="shared" si="259"/>
        <v>0</v>
      </c>
      <c r="NC457" s="710"/>
      <c r="ND457" s="710">
        <v>4.57</v>
      </c>
      <c r="NE457" s="738">
        <f t="shared" si="286"/>
        <v>0.274372816767228</v>
      </c>
      <c r="NF457" s="739"/>
      <c r="NG457" s="739"/>
      <c r="NH457" s="739">
        <v>4.57</v>
      </c>
      <c r="NI457" s="740">
        <f t="shared" si="260"/>
        <v>1005.4</v>
      </c>
      <c r="NJ457" s="738">
        <f t="shared" si="287"/>
        <v>0.274372816767228</v>
      </c>
      <c r="NK457" s="741"/>
      <c r="NL457" s="742">
        <v>44562</v>
      </c>
      <c r="NM457" s="739">
        <f ca="1" t="shared" si="262"/>
        <v>17.1666666666667</v>
      </c>
      <c r="NN457" s="739">
        <f ca="1" t="shared" si="263"/>
        <v>515</v>
      </c>
      <c r="NO457" s="739">
        <v>220</v>
      </c>
      <c r="NP457" s="739">
        <f t="shared" si="264"/>
        <v>0</v>
      </c>
      <c r="NQ457" s="761">
        <f t="shared" si="265"/>
        <v>0</v>
      </c>
      <c r="NR457" s="739">
        <f ca="1" t="shared" si="266"/>
        <v>0</v>
      </c>
      <c r="NS457" s="739">
        <f t="shared" si="267"/>
        <v>220</v>
      </c>
      <c r="NT457" s="739"/>
      <c r="NU457" s="739">
        <f ca="1" t="shared" si="268"/>
        <v>0</v>
      </c>
      <c r="NV457" s="769">
        <f ca="1" t="shared" si="269"/>
        <v>0</v>
      </c>
      <c r="NW457" s="769" t="e">
        <f ca="1" t="shared" si="270"/>
        <v>#DIV/0!</v>
      </c>
      <c r="NX457" s="739"/>
      <c r="NY457" s="739"/>
      <c r="NZ457" s="739"/>
      <c r="OA457" s="739"/>
      <c r="OB457" s="739"/>
      <c r="OC457" s="739"/>
      <c r="OD457" s="739"/>
      <c r="OE457" s="743">
        <f t="shared" si="271"/>
        <v>0</v>
      </c>
      <c r="OF457" s="743">
        <f t="shared" si="272"/>
        <v>0</v>
      </c>
      <c r="OG457" s="743">
        <f t="shared" si="273"/>
        <v>0</v>
      </c>
      <c r="OH457" s="743">
        <f t="shared" si="274"/>
        <v>0</v>
      </c>
      <c r="OI457" s="743">
        <f t="shared" si="275"/>
        <v>0</v>
      </c>
      <c r="OJ457" s="739">
        <f t="shared" si="276"/>
        <v>0</v>
      </c>
      <c r="OK457" s="739">
        <f t="shared" si="277"/>
        <v>0</v>
      </c>
      <c r="OL457" s="739">
        <f t="shared" si="278"/>
        <v>0</v>
      </c>
      <c r="OM457" s="739">
        <f t="shared" si="279"/>
        <v>0</v>
      </c>
      <c r="ON457" s="739">
        <f t="shared" si="280"/>
        <v>0</v>
      </c>
      <c r="OO457" s="739">
        <f t="shared" si="281"/>
        <v>0</v>
      </c>
      <c r="OP457" s="739"/>
      <c r="OQ457" s="739">
        <f t="shared" si="282"/>
        <v>0</v>
      </c>
      <c r="OR457" s="739">
        <f t="shared" si="283"/>
        <v>0</v>
      </c>
      <c r="OS457" s="739">
        <f t="shared" si="284"/>
        <v>0</v>
      </c>
      <c r="OT457" s="739">
        <f t="shared" si="285"/>
        <v>0</v>
      </c>
      <c r="OU457" s="739"/>
      <c r="OV457" s="739"/>
      <c r="OW457" s="739"/>
      <c r="OX457" s="739"/>
      <c r="OY457" s="739"/>
      <c r="OZ457" s="739"/>
      <c r="PA457" s="739"/>
      <c r="PB457" s="739"/>
      <c r="PC457" s="739"/>
      <c r="PD457" s="739"/>
      <c r="PE457" s="739"/>
      <c r="PF457" s="739"/>
      <c r="PG457" s="739"/>
      <c r="PI457" s="28">
        <v>1152</v>
      </c>
      <c r="PJ457" s="28">
        <v>18</v>
      </c>
      <c r="PK457" s="28">
        <v>0</v>
      </c>
      <c r="PL457" s="28">
        <v>1260</v>
      </c>
      <c r="PM457" s="28">
        <v>0</v>
      </c>
      <c r="PN457" s="28">
        <v>0</v>
      </c>
      <c r="PO457" s="28">
        <v>0</v>
      </c>
      <c r="PP457" s="28">
        <v>0</v>
      </c>
      <c r="PQ457" s="28">
        <v>0</v>
      </c>
      <c r="PR457" s="28">
        <v>0</v>
      </c>
      <c r="PS457" s="28">
        <v>0</v>
      </c>
      <c r="PT457" s="28">
        <v>0</v>
      </c>
      <c r="PU457" s="28">
        <v>0</v>
      </c>
      <c r="PV457" s="28">
        <v>2430</v>
      </c>
      <c r="PW457" s="28">
        <v>0</v>
      </c>
    </row>
    <row r="458" s="28" customFormat="1" customHeight="1" spans="1:439">
      <c r="A458" s="847" t="s">
        <v>2306</v>
      </c>
      <c r="B458" s="343"/>
      <c r="C458" s="95" t="s">
        <v>1612</v>
      </c>
      <c r="D458" s="95" t="s">
        <v>2419</v>
      </c>
      <c r="E458" s="411"/>
      <c r="F458" s="290" t="s">
        <v>2428</v>
      </c>
      <c r="G458" s="112" t="s">
        <v>1064</v>
      </c>
      <c r="H458" s="113" t="s">
        <v>1065</v>
      </c>
      <c r="I458" s="99">
        <f t="shared" si="255"/>
        <v>-102</v>
      </c>
      <c r="J458" s="100">
        <v>195</v>
      </c>
      <c r="K458" s="454">
        <v>0</v>
      </c>
      <c r="L458" s="150">
        <f t="shared" si="288"/>
        <v>93</v>
      </c>
      <c r="M458" s="151">
        <f t="shared" si="289"/>
        <v>93</v>
      </c>
      <c r="N458" s="455"/>
      <c r="O458" s="35">
        <v>195</v>
      </c>
      <c r="P458" s="36"/>
      <c r="Q458" s="33">
        <f t="shared" si="290"/>
        <v>0</v>
      </c>
      <c r="R458" s="34">
        <f t="shared" si="291"/>
        <v>0</v>
      </c>
      <c r="S458" s="346"/>
      <c r="T458" s="346"/>
      <c r="U458" s="346"/>
      <c r="V458" s="346"/>
      <c r="W458" s="346"/>
      <c r="X458" s="347"/>
      <c r="Y458" s="348"/>
      <c r="Z458" s="348"/>
      <c r="AA458" s="348"/>
      <c r="AB458" s="348"/>
      <c r="AC458" s="348"/>
      <c r="AD458" s="348"/>
      <c r="AE458" s="348"/>
      <c r="AF458" s="346"/>
      <c r="AG458" s="346"/>
      <c r="AH458" s="346"/>
      <c r="AI458" s="346"/>
      <c r="AJ458" s="346"/>
      <c r="AK458" s="346"/>
      <c r="AL458" s="346"/>
      <c r="AM458" s="346"/>
      <c r="AN458" s="346"/>
      <c r="AO458" s="346"/>
      <c r="AP458" s="346"/>
      <c r="AQ458" s="346"/>
      <c r="AR458" s="346"/>
      <c r="AS458" s="346"/>
      <c r="AT458" s="346"/>
      <c r="AU458" s="346"/>
      <c r="AV458" s="346"/>
      <c r="AW458" s="346"/>
      <c r="AX458" s="346"/>
      <c r="AY458" s="349"/>
      <c r="AZ458" s="48"/>
      <c r="BA458" s="48"/>
      <c r="BB458" s="48"/>
      <c r="BC458" s="48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354"/>
      <c r="BT458" s="354"/>
      <c r="BU458" s="354"/>
      <c r="BV458" s="354"/>
      <c r="BW458" s="354"/>
      <c r="BX458" s="354"/>
      <c r="BY458" s="354"/>
      <c r="BZ458" s="354"/>
      <c r="CA458" s="354"/>
      <c r="CB458" s="354"/>
      <c r="CC458" s="354"/>
      <c r="CD458" s="354"/>
      <c r="CE458" s="354"/>
      <c r="CF458" s="354"/>
      <c r="CG458" s="354"/>
      <c r="CH458" s="354"/>
      <c r="CI458" s="354"/>
      <c r="CJ458" s="354"/>
      <c r="CK458" s="354"/>
      <c r="CL458" s="354"/>
      <c r="CM458" s="354"/>
      <c r="CN458" s="354"/>
      <c r="CO458" s="354"/>
      <c r="CP458" s="358"/>
      <c r="CQ458" s="48"/>
      <c r="CR458" s="354"/>
      <c r="CS458" s="354"/>
      <c r="CT458" s="355"/>
      <c r="CU458" s="354"/>
      <c r="CV458" s="354"/>
      <c r="CW458" s="354"/>
      <c r="CX458" s="354"/>
      <c r="CY458" s="354"/>
      <c r="CZ458" s="354"/>
      <c r="DA458" s="356"/>
      <c r="DB458" s="354"/>
      <c r="DC458" s="354"/>
      <c r="DD458" s="354"/>
      <c r="DE458" s="354"/>
      <c r="DF458" s="354"/>
      <c r="DG458" s="354"/>
      <c r="DH458" s="354"/>
      <c r="DI458" s="354"/>
      <c r="DJ458" s="354"/>
      <c r="DK458" s="354"/>
      <c r="DL458" s="354"/>
      <c r="DM458" s="354"/>
      <c r="DN458" s="354"/>
      <c r="DO458" s="354"/>
      <c r="DP458" s="354"/>
      <c r="DQ458" s="354"/>
      <c r="DR458" s="354"/>
      <c r="DS458" s="354"/>
      <c r="DT458" s="354"/>
      <c r="DU458" s="354"/>
      <c r="DV458" s="354"/>
      <c r="DW458" s="354"/>
      <c r="DX458" s="354"/>
      <c r="DY458" s="354"/>
      <c r="DZ458" s="357"/>
      <c r="EA458" s="356"/>
      <c r="EB458" s="356"/>
      <c r="EC458" s="356"/>
      <c r="ED458" s="356"/>
      <c r="EE458" s="358"/>
      <c r="EF458" s="48"/>
      <c r="EG458" s="46"/>
      <c r="EH458" s="46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8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>
        <v>102</v>
      </c>
      <c r="FM458" s="47"/>
      <c r="FN458" s="47"/>
      <c r="FO458" s="47"/>
      <c r="FP458" s="47"/>
      <c r="FQ458" s="354"/>
      <c r="FR458" s="354"/>
      <c r="FS458" s="354"/>
      <c r="FT458" s="354"/>
      <c r="FU458" s="354"/>
      <c r="FV458" s="354"/>
      <c r="FW458" s="354"/>
      <c r="FX458" s="354"/>
      <c r="FY458" s="354"/>
      <c r="FZ458" s="354"/>
      <c r="GA458" s="354"/>
      <c r="GB458" s="354"/>
      <c r="GC458" s="354"/>
      <c r="GD458" s="354"/>
      <c r="GE458" s="354"/>
      <c r="GF458" s="354"/>
      <c r="GG458" s="354"/>
      <c r="GH458" s="354"/>
      <c r="GI458" s="354"/>
      <c r="GJ458" s="354"/>
      <c r="GK458" s="354"/>
      <c r="GL458" s="354"/>
      <c r="GM458" s="354"/>
      <c r="GN458" s="354"/>
      <c r="GO458" s="354"/>
      <c r="GP458" s="354"/>
      <c r="GQ458" s="354"/>
      <c r="GR458" s="354"/>
      <c r="GS458" s="354"/>
      <c r="GT458" s="354"/>
      <c r="GU458" s="354"/>
      <c r="GV458" s="354"/>
      <c r="GW458" s="354"/>
      <c r="GX458" s="354"/>
      <c r="GY458" s="354"/>
      <c r="GZ458" s="354"/>
      <c r="HA458" s="354"/>
      <c r="HB458" s="354"/>
      <c r="HC458" s="354"/>
      <c r="HD458" s="354"/>
      <c r="HE458" s="354"/>
      <c r="HF458" s="354"/>
      <c r="HG458" s="354"/>
      <c r="HH458" s="354"/>
      <c r="HI458" s="354"/>
      <c r="HJ458" s="354"/>
      <c r="HK458" s="354"/>
      <c r="HL458" s="354"/>
      <c r="HM458" s="354"/>
      <c r="HN458" s="354"/>
      <c r="HO458" s="354"/>
      <c r="HP458" s="354"/>
      <c r="HQ458" s="354"/>
      <c r="HR458" s="354"/>
      <c r="HS458" s="354"/>
      <c r="HT458" s="354"/>
      <c r="HU458" s="354"/>
      <c r="HV458" s="354"/>
      <c r="HW458" s="354"/>
      <c r="HX458" s="354"/>
      <c r="HY458" s="354"/>
      <c r="HZ458" s="354"/>
      <c r="IA458" s="354"/>
      <c r="IB458" s="354"/>
      <c r="IC458" s="354"/>
      <c r="ID458" s="354"/>
      <c r="IE458" s="354"/>
      <c r="IF458" s="354"/>
      <c r="IG458" s="354"/>
      <c r="IH458" s="354"/>
      <c r="II458" s="354"/>
      <c r="IJ458" s="354"/>
      <c r="IK458" s="354"/>
      <c r="IL458" s="354"/>
      <c r="IM458" s="354"/>
      <c r="IN458" s="354"/>
      <c r="IO458" s="354"/>
      <c r="IP458" s="354"/>
      <c r="IQ458" s="354"/>
      <c r="IR458" s="50"/>
      <c r="IS458" s="47"/>
      <c r="IT458" s="47"/>
      <c r="IU458" s="47"/>
      <c r="IV458" s="47"/>
      <c r="IW458" s="47"/>
      <c r="IX458" s="47"/>
      <c r="IY458" s="47"/>
      <c r="IZ458" s="47"/>
      <c r="JA458" s="47"/>
      <c r="JB458" s="47"/>
      <c r="JC458" s="47"/>
      <c r="JD458" s="47"/>
      <c r="JE458" s="47"/>
      <c r="JF458" s="47"/>
      <c r="JG458" s="47"/>
      <c r="JH458" s="47"/>
      <c r="JI458" s="47"/>
      <c r="JJ458" s="47"/>
      <c r="JK458" s="47"/>
      <c r="JL458" s="354"/>
      <c r="JM458" s="354"/>
      <c r="JN458" s="354"/>
      <c r="JO458" s="354"/>
      <c r="JP458" s="354"/>
      <c r="JQ458" s="354"/>
      <c r="JR458" s="354"/>
      <c r="JS458" s="354"/>
      <c r="JT458" s="354"/>
      <c r="JU458" s="354"/>
      <c r="JV458" s="354"/>
      <c r="JW458" s="354"/>
      <c r="JX458" s="354"/>
      <c r="JY458" s="354"/>
      <c r="JZ458" s="354"/>
      <c r="KA458" s="354"/>
      <c r="KB458" s="354"/>
      <c r="KC458" s="354"/>
      <c r="KD458" s="354"/>
      <c r="KE458" s="354"/>
      <c r="KF458" s="354"/>
      <c r="KG458" s="354"/>
      <c r="KH458" s="354"/>
      <c r="KI458" s="354"/>
      <c r="KJ458" s="354"/>
      <c r="KK458" s="354"/>
      <c r="KL458" s="354"/>
      <c r="KM458" s="354"/>
      <c r="KN458" s="354"/>
      <c r="KO458" s="354"/>
      <c r="KP458" s="354"/>
      <c r="KQ458" s="354"/>
      <c r="KR458" s="354"/>
      <c r="KS458" s="354"/>
      <c r="KT458" s="354"/>
      <c r="KU458" s="354"/>
      <c r="KV458" s="51"/>
      <c r="KW458" s="47"/>
      <c r="KX458" s="47"/>
      <c r="KY458" s="47"/>
      <c r="KZ458" s="47"/>
      <c r="LA458" s="47"/>
      <c r="LB458" s="47"/>
      <c r="LC458" s="47"/>
      <c r="LD458" s="361"/>
      <c r="LE458" s="361"/>
      <c r="LF458" s="361"/>
      <c r="LG458" s="361"/>
      <c r="LH458" s="361"/>
      <c r="LI458" s="361"/>
      <c r="LJ458" s="361"/>
      <c r="LK458" s="361"/>
      <c r="LL458" s="361"/>
      <c r="LM458" s="361"/>
      <c r="LN458" s="361"/>
      <c r="LO458" s="361"/>
      <c r="LP458" s="361"/>
      <c r="LQ458" s="354"/>
      <c r="LR458" s="354"/>
      <c r="LS458" s="354"/>
      <c r="LT458" s="354"/>
      <c r="LU458" s="354"/>
      <c r="LV458" s="354"/>
      <c r="LW458" s="51"/>
      <c r="LX458" s="354"/>
      <c r="LY458" s="354"/>
      <c r="LZ458" s="354"/>
      <c r="MA458" s="354"/>
      <c r="MB458" s="363"/>
      <c r="MC458" s="363"/>
      <c r="MD458" s="354"/>
      <c r="ME458" s="354"/>
      <c r="MF458" s="354"/>
      <c r="MG458" s="354"/>
      <c r="MH458" s="354"/>
      <c r="MI458" s="354"/>
      <c r="MJ458" s="354"/>
      <c r="MK458" s="354"/>
      <c r="ML458" s="354"/>
      <c r="MM458" s="354"/>
      <c r="MN458" s="354"/>
      <c r="MO458" s="354"/>
      <c r="MP458" s="354"/>
      <c r="MQ458" s="354"/>
      <c r="MR458" s="354"/>
      <c r="MS458" s="51"/>
      <c r="MT458" s="364">
        <f t="shared" si="256"/>
        <v>102</v>
      </c>
      <c r="MU458" s="365">
        <f t="shared" si="257"/>
        <v>0</v>
      </c>
      <c r="MV458" s="366">
        <f t="shared" si="258"/>
        <v>102</v>
      </c>
      <c r="MW458" s="365">
        <v>3414</v>
      </c>
      <c r="MX458" s="365">
        <v>8947</v>
      </c>
      <c r="MY458" s="54"/>
      <c r="MZ458" s="708"/>
      <c r="NA458" s="708">
        <v>0.94</v>
      </c>
      <c r="NB458" s="709">
        <f t="shared" si="259"/>
        <v>95.88</v>
      </c>
      <c r="NC458" s="710"/>
      <c r="ND458" s="710">
        <v>4.45</v>
      </c>
      <c r="NE458" s="738">
        <f t="shared" si="286"/>
        <v>0.293426484598285</v>
      </c>
      <c r="NF458" s="739"/>
      <c r="NG458" s="739"/>
      <c r="NH458" s="739">
        <v>4.45</v>
      </c>
      <c r="NI458" s="740">
        <f t="shared" si="260"/>
        <v>413.85</v>
      </c>
      <c r="NJ458" s="738">
        <f t="shared" si="287"/>
        <v>0.293426484598285</v>
      </c>
      <c r="NK458" s="741"/>
      <c r="NL458" s="742">
        <v>44562</v>
      </c>
      <c r="NM458" s="739">
        <f ca="1" t="shared" si="262"/>
        <v>17.1666666666667</v>
      </c>
      <c r="NN458" s="739">
        <f ca="1" t="shared" si="263"/>
        <v>515</v>
      </c>
      <c r="NO458" s="739">
        <v>195</v>
      </c>
      <c r="NP458" s="739">
        <f t="shared" si="264"/>
        <v>102</v>
      </c>
      <c r="NQ458" s="761">
        <f t="shared" si="265"/>
        <v>0.708333333333333</v>
      </c>
      <c r="NR458" s="739">
        <f ca="1" t="shared" si="266"/>
        <v>0.502022653721683</v>
      </c>
      <c r="NS458" s="739">
        <f t="shared" si="267"/>
        <v>93</v>
      </c>
      <c r="NT458" s="739"/>
      <c r="NU458" s="739">
        <f ca="1" t="shared" si="268"/>
        <v>5.94174757281553</v>
      </c>
      <c r="NV458" s="769">
        <f ca="1" t="shared" si="269"/>
        <v>0.198058252427184</v>
      </c>
      <c r="NW458" s="769">
        <f ca="1" t="shared" si="270"/>
        <v>469.558823529412</v>
      </c>
      <c r="NX458" s="739"/>
      <c r="NY458" s="739"/>
      <c r="NZ458" s="739"/>
      <c r="OA458" s="739"/>
      <c r="OB458" s="739"/>
      <c r="OC458" s="739"/>
      <c r="OD458" s="739"/>
      <c r="OE458" s="743">
        <f t="shared" si="271"/>
        <v>0</v>
      </c>
      <c r="OF458" s="743">
        <f t="shared" si="272"/>
        <v>0</v>
      </c>
      <c r="OG458" s="743">
        <f t="shared" si="273"/>
        <v>0</v>
      </c>
      <c r="OH458" s="743">
        <f t="shared" si="274"/>
        <v>102</v>
      </c>
      <c r="OI458" s="743">
        <f t="shared" si="275"/>
        <v>0</v>
      </c>
      <c r="OJ458" s="739">
        <f t="shared" si="276"/>
        <v>0</v>
      </c>
      <c r="OK458" s="739">
        <f t="shared" si="277"/>
        <v>0</v>
      </c>
      <c r="OL458" s="739">
        <f t="shared" si="278"/>
        <v>0</v>
      </c>
      <c r="OM458" s="739">
        <f t="shared" si="279"/>
        <v>0</v>
      </c>
      <c r="ON458" s="739">
        <f t="shared" si="280"/>
        <v>0</v>
      </c>
      <c r="OO458" s="739">
        <f t="shared" si="281"/>
        <v>0</v>
      </c>
      <c r="OP458" s="739"/>
      <c r="OQ458" s="739">
        <f t="shared" si="282"/>
        <v>0</v>
      </c>
      <c r="OR458" s="739">
        <f t="shared" si="283"/>
        <v>102</v>
      </c>
      <c r="OS458" s="739">
        <f t="shared" si="284"/>
        <v>0</v>
      </c>
      <c r="OT458" s="739">
        <f t="shared" si="285"/>
        <v>0</v>
      </c>
      <c r="OU458" s="739"/>
      <c r="OV458" s="739"/>
      <c r="OW458" s="739"/>
      <c r="OX458" s="739"/>
      <c r="OY458" s="739"/>
      <c r="OZ458" s="739"/>
      <c r="PA458" s="739"/>
      <c r="PB458" s="739"/>
      <c r="PC458" s="739"/>
      <c r="PD458" s="739"/>
      <c r="PE458" s="739"/>
      <c r="PF458" s="739"/>
      <c r="PG458" s="739"/>
      <c r="PI458" s="28">
        <v>720</v>
      </c>
      <c r="PJ458" s="28">
        <v>1458</v>
      </c>
      <c r="PK458" s="28">
        <v>180</v>
      </c>
      <c r="PL458" s="28">
        <v>0</v>
      </c>
      <c r="PM458" s="28">
        <v>0</v>
      </c>
      <c r="PN458" s="28">
        <v>36</v>
      </c>
      <c r="PO458" s="28">
        <v>0</v>
      </c>
      <c r="PP458" s="28">
        <v>1020</v>
      </c>
      <c r="PQ458" s="28">
        <v>0</v>
      </c>
      <c r="PR458" s="28">
        <v>0</v>
      </c>
      <c r="PS458" s="28">
        <v>0</v>
      </c>
      <c r="PT458" s="28">
        <v>0</v>
      </c>
      <c r="PU458" s="28">
        <v>0</v>
      </c>
      <c r="PV458" s="28">
        <v>3414</v>
      </c>
      <c r="PW458" s="28">
        <v>0</v>
      </c>
    </row>
    <row r="459" s="28" customFormat="1" customHeight="1" spans="1:439">
      <c r="A459" s="847" t="s">
        <v>2306</v>
      </c>
      <c r="B459" s="343"/>
      <c r="C459" s="95" t="s">
        <v>1612</v>
      </c>
      <c r="D459" s="95" t="s">
        <v>2419</v>
      </c>
      <c r="E459" s="411"/>
      <c r="F459" s="290" t="s">
        <v>2429</v>
      </c>
      <c r="G459" s="112" t="s">
        <v>1067</v>
      </c>
      <c r="H459" s="113" t="s">
        <v>1068</v>
      </c>
      <c r="I459" s="99">
        <f t="shared" si="255"/>
        <v>0</v>
      </c>
      <c r="J459" s="100">
        <v>80</v>
      </c>
      <c r="K459" s="454">
        <v>0</v>
      </c>
      <c r="L459" s="150">
        <f t="shared" si="288"/>
        <v>80</v>
      </c>
      <c r="M459" s="151">
        <f t="shared" si="289"/>
        <v>80</v>
      </c>
      <c r="N459" s="455"/>
      <c r="O459" s="35">
        <v>80</v>
      </c>
      <c r="P459" s="36"/>
      <c r="Q459" s="33">
        <f t="shared" si="290"/>
        <v>0</v>
      </c>
      <c r="R459" s="34">
        <f t="shared" si="291"/>
        <v>0</v>
      </c>
      <c r="S459" s="346"/>
      <c r="T459" s="346"/>
      <c r="U459" s="346"/>
      <c r="V459" s="346"/>
      <c r="W459" s="346"/>
      <c r="X459" s="347"/>
      <c r="Y459" s="348"/>
      <c r="Z459" s="348"/>
      <c r="AA459" s="348"/>
      <c r="AB459" s="348"/>
      <c r="AC459" s="348"/>
      <c r="AD459" s="348"/>
      <c r="AE459" s="348"/>
      <c r="AF459" s="346"/>
      <c r="AG459" s="346"/>
      <c r="AH459" s="346"/>
      <c r="AI459" s="346"/>
      <c r="AJ459" s="346"/>
      <c r="AK459" s="346"/>
      <c r="AL459" s="346"/>
      <c r="AM459" s="346"/>
      <c r="AN459" s="346"/>
      <c r="AO459" s="346"/>
      <c r="AP459" s="346"/>
      <c r="AQ459" s="346"/>
      <c r="AR459" s="346"/>
      <c r="AS459" s="346"/>
      <c r="AT459" s="346"/>
      <c r="AU459" s="346"/>
      <c r="AV459" s="346"/>
      <c r="AW459" s="346"/>
      <c r="AX459" s="346"/>
      <c r="AY459" s="349"/>
      <c r="AZ459" s="48"/>
      <c r="BA459" s="48"/>
      <c r="BB459" s="48"/>
      <c r="BC459" s="48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354"/>
      <c r="BT459" s="354"/>
      <c r="BU459" s="354"/>
      <c r="BV459" s="354"/>
      <c r="BW459" s="354"/>
      <c r="BX459" s="354"/>
      <c r="BY459" s="354"/>
      <c r="BZ459" s="354"/>
      <c r="CA459" s="354"/>
      <c r="CB459" s="354"/>
      <c r="CC459" s="354"/>
      <c r="CD459" s="354"/>
      <c r="CE459" s="354"/>
      <c r="CF459" s="354"/>
      <c r="CG459" s="354"/>
      <c r="CH459" s="354"/>
      <c r="CI459" s="354"/>
      <c r="CJ459" s="354"/>
      <c r="CK459" s="354"/>
      <c r="CL459" s="354"/>
      <c r="CM459" s="354"/>
      <c r="CN459" s="354"/>
      <c r="CO459" s="354"/>
      <c r="CP459" s="358"/>
      <c r="CQ459" s="48"/>
      <c r="CR459" s="354"/>
      <c r="CS459" s="354"/>
      <c r="CT459" s="355"/>
      <c r="CU459" s="354"/>
      <c r="CV459" s="354"/>
      <c r="CW459" s="354"/>
      <c r="CX459" s="354"/>
      <c r="CY459" s="354"/>
      <c r="CZ459" s="354"/>
      <c r="DA459" s="356"/>
      <c r="DB459" s="354"/>
      <c r="DC459" s="354"/>
      <c r="DD459" s="354"/>
      <c r="DE459" s="354"/>
      <c r="DF459" s="354"/>
      <c r="DG459" s="354"/>
      <c r="DH459" s="354"/>
      <c r="DI459" s="354"/>
      <c r="DJ459" s="354"/>
      <c r="DK459" s="354"/>
      <c r="DL459" s="354"/>
      <c r="DM459" s="354"/>
      <c r="DN459" s="354"/>
      <c r="DO459" s="354"/>
      <c r="DP459" s="354"/>
      <c r="DQ459" s="354"/>
      <c r="DR459" s="354"/>
      <c r="DS459" s="354"/>
      <c r="DT459" s="354"/>
      <c r="DU459" s="354"/>
      <c r="DV459" s="354"/>
      <c r="DW459" s="354"/>
      <c r="DX459" s="354"/>
      <c r="DY459" s="354"/>
      <c r="DZ459" s="357"/>
      <c r="EA459" s="356"/>
      <c r="EB459" s="356"/>
      <c r="EC459" s="356"/>
      <c r="ED459" s="356"/>
      <c r="EE459" s="358"/>
      <c r="EF459" s="48"/>
      <c r="EG459" s="46"/>
      <c r="EH459" s="46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8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354"/>
      <c r="FR459" s="354"/>
      <c r="FS459" s="354"/>
      <c r="FT459" s="354"/>
      <c r="FU459" s="354"/>
      <c r="FV459" s="354"/>
      <c r="FW459" s="354"/>
      <c r="FX459" s="354"/>
      <c r="FY459" s="354"/>
      <c r="FZ459" s="354"/>
      <c r="GA459" s="354"/>
      <c r="GB459" s="354"/>
      <c r="GC459" s="354"/>
      <c r="GD459" s="354"/>
      <c r="GE459" s="354"/>
      <c r="GF459" s="354"/>
      <c r="GG459" s="354"/>
      <c r="GH459" s="354"/>
      <c r="GI459" s="354"/>
      <c r="GJ459" s="354"/>
      <c r="GK459" s="354"/>
      <c r="GL459" s="354"/>
      <c r="GM459" s="354"/>
      <c r="GN459" s="354"/>
      <c r="GO459" s="354"/>
      <c r="GP459" s="354"/>
      <c r="GQ459" s="354"/>
      <c r="GR459" s="354"/>
      <c r="GS459" s="354"/>
      <c r="GT459" s="354"/>
      <c r="GU459" s="354"/>
      <c r="GV459" s="354"/>
      <c r="GW459" s="354"/>
      <c r="GX459" s="354"/>
      <c r="GY459" s="354"/>
      <c r="GZ459" s="354"/>
      <c r="HA459" s="354"/>
      <c r="HB459" s="354"/>
      <c r="HC459" s="354"/>
      <c r="HD459" s="354"/>
      <c r="HE459" s="354"/>
      <c r="HF459" s="354"/>
      <c r="HG459" s="354"/>
      <c r="HH459" s="354"/>
      <c r="HI459" s="354"/>
      <c r="HJ459" s="354"/>
      <c r="HK459" s="354"/>
      <c r="HL459" s="354"/>
      <c r="HM459" s="354"/>
      <c r="HN459" s="354"/>
      <c r="HO459" s="354"/>
      <c r="HP459" s="354"/>
      <c r="HQ459" s="354"/>
      <c r="HR459" s="354"/>
      <c r="HS459" s="354"/>
      <c r="HT459" s="354"/>
      <c r="HU459" s="354"/>
      <c r="HV459" s="354"/>
      <c r="HW459" s="354"/>
      <c r="HX459" s="354"/>
      <c r="HY459" s="354"/>
      <c r="HZ459" s="354"/>
      <c r="IA459" s="354"/>
      <c r="IB459" s="354"/>
      <c r="IC459" s="354"/>
      <c r="ID459" s="354"/>
      <c r="IE459" s="354"/>
      <c r="IF459" s="354"/>
      <c r="IG459" s="354"/>
      <c r="IH459" s="354"/>
      <c r="II459" s="354"/>
      <c r="IJ459" s="354"/>
      <c r="IK459" s="354"/>
      <c r="IL459" s="354"/>
      <c r="IM459" s="354"/>
      <c r="IN459" s="354"/>
      <c r="IO459" s="354"/>
      <c r="IP459" s="354"/>
      <c r="IQ459" s="354"/>
      <c r="IR459" s="50"/>
      <c r="IS459" s="47"/>
      <c r="IT459" s="47"/>
      <c r="IU459" s="47"/>
      <c r="IV459" s="47"/>
      <c r="IW459" s="47"/>
      <c r="IX459" s="47"/>
      <c r="IY459" s="47"/>
      <c r="IZ459" s="47"/>
      <c r="JA459" s="47"/>
      <c r="JB459" s="47"/>
      <c r="JC459" s="47"/>
      <c r="JD459" s="47"/>
      <c r="JE459" s="47"/>
      <c r="JF459" s="47"/>
      <c r="JG459" s="47"/>
      <c r="JH459" s="47"/>
      <c r="JI459" s="47"/>
      <c r="JJ459" s="47"/>
      <c r="JK459" s="47"/>
      <c r="JL459" s="354"/>
      <c r="JM459" s="354"/>
      <c r="JN459" s="354"/>
      <c r="JO459" s="354"/>
      <c r="JP459" s="354"/>
      <c r="JQ459" s="354"/>
      <c r="JR459" s="354"/>
      <c r="JS459" s="354"/>
      <c r="JT459" s="354"/>
      <c r="JU459" s="354"/>
      <c r="JV459" s="354"/>
      <c r="JW459" s="354"/>
      <c r="JX459" s="354"/>
      <c r="JY459" s="354"/>
      <c r="JZ459" s="354"/>
      <c r="KA459" s="354"/>
      <c r="KB459" s="354"/>
      <c r="KC459" s="354"/>
      <c r="KD459" s="354"/>
      <c r="KE459" s="354"/>
      <c r="KF459" s="354"/>
      <c r="KG459" s="354"/>
      <c r="KH459" s="354"/>
      <c r="KI459" s="354"/>
      <c r="KJ459" s="354"/>
      <c r="KK459" s="354"/>
      <c r="KL459" s="354"/>
      <c r="KM459" s="354"/>
      <c r="KN459" s="354"/>
      <c r="KO459" s="354"/>
      <c r="KP459" s="354"/>
      <c r="KQ459" s="354"/>
      <c r="KR459" s="354"/>
      <c r="KS459" s="354"/>
      <c r="KT459" s="354"/>
      <c r="KU459" s="354"/>
      <c r="KV459" s="51"/>
      <c r="KW459" s="47"/>
      <c r="KX459" s="47"/>
      <c r="KY459" s="47"/>
      <c r="KZ459" s="47"/>
      <c r="LA459" s="47"/>
      <c r="LB459" s="47"/>
      <c r="LC459" s="47"/>
      <c r="LD459" s="361"/>
      <c r="LE459" s="361"/>
      <c r="LF459" s="361"/>
      <c r="LG459" s="361"/>
      <c r="LH459" s="361"/>
      <c r="LI459" s="361"/>
      <c r="LJ459" s="361"/>
      <c r="LK459" s="361"/>
      <c r="LL459" s="361"/>
      <c r="LM459" s="361"/>
      <c r="LN459" s="361"/>
      <c r="LO459" s="361"/>
      <c r="LP459" s="361"/>
      <c r="LQ459" s="354"/>
      <c r="LR459" s="354"/>
      <c r="LS459" s="354"/>
      <c r="LT459" s="354"/>
      <c r="LU459" s="354"/>
      <c r="LV459" s="354"/>
      <c r="LW459" s="51"/>
      <c r="LX459" s="354"/>
      <c r="LY459" s="354"/>
      <c r="LZ459" s="354"/>
      <c r="MA459" s="354"/>
      <c r="MB459" s="363"/>
      <c r="MC459" s="363"/>
      <c r="MD459" s="354"/>
      <c r="ME459" s="354"/>
      <c r="MF459" s="354"/>
      <c r="MG459" s="354"/>
      <c r="MH459" s="354"/>
      <c r="MI459" s="354"/>
      <c r="MJ459" s="354"/>
      <c r="MK459" s="354"/>
      <c r="ML459" s="354"/>
      <c r="MM459" s="354"/>
      <c r="MN459" s="354"/>
      <c r="MO459" s="354"/>
      <c r="MP459" s="354"/>
      <c r="MQ459" s="354"/>
      <c r="MR459" s="354"/>
      <c r="MS459" s="51"/>
      <c r="MT459" s="364">
        <f t="shared" si="256"/>
        <v>0</v>
      </c>
      <c r="MU459" s="365">
        <f t="shared" si="257"/>
        <v>0</v>
      </c>
      <c r="MV459" s="366">
        <f t="shared" si="258"/>
        <v>0</v>
      </c>
      <c r="MW459" s="365">
        <v>1134</v>
      </c>
      <c r="MX459" s="365">
        <v>10567</v>
      </c>
      <c r="MY459" s="54"/>
      <c r="MZ459" s="708"/>
      <c r="NA459" s="708">
        <v>0.94</v>
      </c>
      <c r="NB459" s="709">
        <f t="shared" si="259"/>
        <v>0</v>
      </c>
      <c r="NC459" s="710"/>
      <c r="ND459" s="710">
        <v>4.32</v>
      </c>
      <c r="NE459" s="738">
        <f t="shared" si="286"/>
        <v>0.314067958081931</v>
      </c>
      <c r="NF459" s="739"/>
      <c r="NG459" s="739"/>
      <c r="NH459" s="739">
        <v>4.32</v>
      </c>
      <c r="NI459" s="740">
        <f t="shared" si="260"/>
        <v>345.6</v>
      </c>
      <c r="NJ459" s="738">
        <f t="shared" si="287"/>
        <v>0.314067958081931</v>
      </c>
      <c r="NK459" s="741"/>
      <c r="NL459" s="742">
        <v>44562</v>
      </c>
      <c r="NM459" s="739">
        <f ca="1" t="shared" si="262"/>
        <v>17.1666666666667</v>
      </c>
      <c r="NN459" s="739">
        <f ca="1" t="shared" si="263"/>
        <v>515</v>
      </c>
      <c r="NO459" s="739">
        <v>80</v>
      </c>
      <c r="NP459" s="739">
        <f t="shared" si="264"/>
        <v>0</v>
      </c>
      <c r="NQ459" s="761">
        <f t="shared" si="265"/>
        <v>0</v>
      </c>
      <c r="NR459" s="739">
        <f ca="1" t="shared" si="266"/>
        <v>0</v>
      </c>
      <c r="NS459" s="739">
        <f t="shared" si="267"/>
        <v>80</v>
      </c>
      <c r="NT459" s="739"/>
      <c r="NU459" s="739">
        <f ca="1" t="shared" si="268"/>
        <v>0</v>
      </c>
      <c r="NV459" s="769">
        <f ca="1" t="shared" si="269"/>
        <v>0</v>
      </c>
      <c r="NW459" s="769" t="e">
        <f ca="1" t="shared" si="270"/>
        <v>#DIV/0!</v>
      </c>
      <c r="NX459" s="739"/>
      <c r="NY459" s="739"/>
      <c r="NZ459" s="739"/>
      <c r="OA459" s="739"/>
      <c r="OB459" s="739"/>
      <c r="OC459" s="739"/>
      <c r="OD459" s="739"/>
      <c r="OE459" s="743">
        <f t="shared" si="271"/>
        <v>0</v>
      </c>
      <c r="OF459" s="743">
        <f t="shared" si="272"/>
        <v>0</v>
      </c>
      <c r="OG459" s="743">
        <f t="shared" si="273"/>
        <v>0</v>
      </c>
      <c r="OH459" s="743">
        <f t="shared" si="274"/>
        <v>0</v>
      </c>
      <c r="OI459" s="743">
        <f t="shared" si="275"/>
        <v>0</v>
      </c>
      <c r="OJ459" s="739">
        <f t="shared" si="276"/>
        <v>0</v>
      </c>
      <c r="OK459" s="739">
        <f t="shared" si="277"/>
        <v>0</v>
      </c>
      <c r="OL459" s="739">
        <f t="shared" si="278"/>
        <v>0</v>
      </c>
      <c r="OM459" s="739">
        <f t="shared" si="279"/>
        <v>0</v>
      </c>
      <c r="ON459" s="739">
        <f t="shared" si="280"/>
        <v>0</v>
      </c>
      <c r="OO459" s="739">
        <f t="shared" si="281"/>
        <v>0</v>
      </c>
      <c r="OP459" s="739"/>
      <c r="OQ459" s="739">
        <f t="shared" si="282"/>
        <v>0</v>
      </c>
      <c r="OR459" s="739">
        <f t="shared" si="283"/>
        <v>0</v>
      </c>
      <c r="OS459" s="739">
        <f t="shared" si="284"/>
        <v>0</v>
      </c>
      <c r="OT459" s="739">
        <f t="shared" si="285"/>
        <v>0</v>
      </c>
      <c r="OU459" s="739"/>
      <c r="OV459" s="739"/>
      <c r="OW459" s="739"/>
      <c r="OX459" s="739"/>
      <c r="OY459" s="739"/>
      <c r="OZ459" s="739"/>
      <c r="PA459" s="739"/>
      <c r="PB459" s="739"/>
      <c r="PC459" s="739"/>
      <c r="PD459" s="739"/>
      <c r="PE459" s="739"/>
      <c r="PF459" s="739"/>
      <c r="PG459" s="739"/>
      <c r="PI459" s="28">
        <v>576</v>
      </c>
      <c r="PJ459" s="28">
        <v>78</v>
      </c>
      <c r="PK459" s="28">
        <v>180</v>
      </c>
      <c r="PL459" s="28">
        <v>0</v>
      </c>
      <c r="PM459" s="28">
        <v>0</v>
      </c>
      <c r="PN459" s="28">
        <v>0</v>
      </c>
      <c r="PO459" s="28">
        <v>0</v>
      </c>
      <c r="PP459" s="28">
        <v>300</v>
      </c>
      <c r="PQ459" s="28">
        <v>0</v>
      </c>
      <c r="PR459" s="28">
        <v>0</v>
      </c>
      <c r="PS459" s="28">
        <v>0</v>
      </c>
      <c r="PT459" s="28">
        <v>0</v>
      </c>
      <c r="PU459" s="28">
        <v>0</v>
      </c>
      <c r="PV459" s="28">
        <v>1134</v>
      </c>
      <c r="PW459" s="28">
        <v>0</v>
      </c>
    </row>
    <row r="460" s="28" customFormat="1" customHeight="1" spans="1:439">
      <c r="A460" s="847" t="s">
        <v>2306</v>
      </c>
      <c r="B460" s="343"/>
      <c r="C460" s="95" t="s">
        <v>1917</v>
      </c>
      <c r="D460" s="95" t="s">
        <v>2430</v>
      </c>
      <c r="E460" s="411"/>
      <c r="F460" s="290" t="s">
        <v>2431</v>
      </c>
      <c r="G460" s="112" t="s">
        <v>1070</v>
      </c>
      <c r="H460" s="113" t="s">
        <v>1071</v>
      </c>
      <c r="I460" s="99">
        <f t="shared" ref="I460:I523" si="292">L460-J460</f>
        <v>-1</v>
      </c>
      <c r="J460" s="100">
        <v>504</v>
      </c>
      <c r="K460" s="454">
        <v>-1</v>
      </c>
      <c r="L460" s="150">
        <f t="shared" si="288"/>
        <v>503</v>
      </c>
      <c r="M460" s="151">
        <f t="shared" si="289"/>
        <v>503</v>
      </c>
      <c r="N460" s="455"/>
      <c r="O460" s="35">
        <v>504</v>
      </c>
      <c r="P460" s="36"/>
      <c r="Q460" s="33">
        <f t="shared" si="290"/>
        <v>0</v>
      </c>
      <c r="R460" s="34">
        <f t="shared" si="291"/>
        <v>0</v>
      </c>
      <c r="S460" s="346"/>
      <c r="T460" s="346"/>
      <c r="U460" s="346"/>
      <c r="V460" s="346"/>
      <c r="W460" s="346"/>
      <c r="X460" s="347"/>
      <c r="Y460" s="348"/>
      <c r="Z460" s="348"/>
      <c r="AA460" s="348"/>
      <c r="AB460" s="348"/>
      <c r="AC460" s="348"/>
      <c r="AD460" s="348"/>
      <c r="AE460" s="348"/>
      <c r="AF460" s="346"/>
      <c r="AG460" s="346"/>
      <c r="AH460" s="346"/>
      <c r="AI460" s="346"/>
      <c r="AJ460" s="346"/>
      <c r="AK460" s="346"/>
      <c r="AL460" s="346"/>
      <c r="AM460" s="346"/>
      <c r="AN460" s="346"/>
      <c r="AO460" s="346"/>
      <c r="AP460" s="346"/>
      <c r="AQ460" s="346"/>
      <c r="AR460" s="346"/>
      <c r="AS460" s="346"/>
      <c r="AT460" s="346"/>
      <c r="AU460" s="346"/>
      <c r="AV460" s="346"/>
      <c r="AW460" s="346"/>
      <c r="AX460" s="346"/>
      <c r="AY460" s="349"/>
      <c r="AZ460" s="48">
        <v>1</v>
      </c>
      <c r="BA460" s="48"/>
      <c r="BB460" s="48"/>
      <c r="BC460" s="48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354"/>
      <c r="BT460" s="354"/>
      <c r="BU460" s="354"/>
      <c r="BV460" s="354"/>
      <c r="BW460" s="354"/>
      <c r="BX460" s="354"/>
      <c r="BY460" s="354"/>
      <c r="BZ460" s="354"/>
      <c r="CA460" s="354"/>
      <c r="CB460" s="354"/>
      <c r="CC460" s="354"/>
      <c r="CD460" s="354"/>
      <c r="CE460" s="354"/>
      <c r="CF460" s="354"/>
      <c r="CG460" s="354"/>
      <c r="CH460" s="354"/>
      <c r="CI460" s="354"/>
      <c r="CJ460" s="354"/>
      <c r="CK460" s="354"/>
      <c r="CL460" s="354"/>
      <c r="CM460" s="354"/>
      <c r="CN460" s="354"/>
      <c r="CO460" s="354"/>
      <c r="CP460" s="358"/>
      <c r="CQ460" s="48"/>
      <c r="CR460" s="354"/>
      <c r="CS460" s="354"/>
      <c r="CT460" s="355"/>
      <c r="CU460" s="354"/>
      <c r="CV460" s="354"/>
      <c r="CW460" s="354"/>
      <c r="CX460" s="354"/>
      <c r="CY460" s="354"/>
      <c r="CZ460" s="354"/>
      <c r="DA460" s="356"/>
      <c r="DB460" s="354"/>
      <c r="DC460" s="354"/>
      <c r="DD460" s="354"/>
      <c r="DE460" s="354"/>
      <c r="DF460" s="354"/>
      <c r="DG460" s="354"/>
      <c r="DH460" s="354"/>
      <c r="DI460" s="354"/>
      <c r="DJ460" s="354"/>
      <c r="DK460" s="354"/>
      <c r="DL460" s="354"/>
      <c r="DM460" s="354"/>
      <c r="DN460" s="354"/>
      <c r="DO460" s="354"/>
      <c r="DP460" s="354"/>
      <c r="DQ460" s="354"/>
      <c r="DR460" s="354"/>
      <c r="DS460" s="354"/>
      <c r="DT460" s="354"/>
      <c r="DU460" s="354"/>
      <c r="DV460" s="354"/>
      <c r="DW460" s="354"/>
      <c r="DX460" s="354"/>
      <c r="DY460" s="354"/>
      <c r="DZ460" s="357"/>
      <c r="EA460" s="356"/>
      <c r="EB460" s="356"/>
      <c r="EC460" s="356"/>
      <c r="ED460" s="356"/>
      <c r="EE460" s="358"/>
      <c r="EF460" s="48"/>
      <c r="EG460" s="46"/>
      <c r="EH460" s="46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8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354"/>
      <c r="FR460" s="354"/>
      <c r="FS460" s="354"/>
      <c r="FT460" s="354"/>
      <c r="FU460" s="354"/>
      <c r="FV460" s="354"/>
      <c r="FW460" s="354"/>
      <c r="FX460" s="354"/>
      <c r="FY460" s="354"/>
      <c r="FZ460" s="354"/>
      <c r="GA460" s="354"/>
      <c r="GB460" s="354"/>
      <c r="GC460" s="354"/>
      <c r="GD460" s="354"/>
      <c r="GE460" s="354"/>
      <c r="GF460" s="354"/>
      <c r="GG460" s="354"/>
      <c r="GH460" s="354"/>
      <c r="GI460" s="354"/>
      <c r="GJ460" s="354"/>
      <c r="GK460" s="354"/>
      <c r="GL460" s="354"/>
      <c r="GM460" s="354"/>
      <c r="GN460" s="354"/>
      <c r="GO460" s="354"/>
      <c r="GP460" s="354"/>
      <c r="GQ460" s="354"/>
      <c r="GR460" s="354"/>
      <c r="GS460" s="354"/>
      <c r="GT460" s="354"/>
      <c r="GU460" s="354"/>
      <c r="GV460" s="354"/>
      <c r="GW460" s="354"/>
      <c r="GX460" s="354"/>
      <c r="GY460" s="354"/>
      <c r="GZ460" s="354"/>
      <c r="HA460" s="354"/>
      <c r="HB460" s="354"/>
      <c r="HC460" s="354"/>
      <c r="HD460" s="354"/>
      <c r="HE460" s="354"/>
      <c r="HF460" s="354"/>
      <c r="HG460" s="354"/>
      <c r="HH460" s="354"/>
      <c r="HI460" s="354"/>
      <c r="HJ460" s="354"/>
      <c r="HK460" s="354"/>
      <c r="HL460" s="354"/>
      <c r="HM460" s="354"/>
      <c r="HN460" s="354"/>
      <c r="HO460" s="354"/>
      <c r="HP460" s="354"/>
      <c r="HQ460" s="354"/>
      <c r="HR460" s="354"/>
      <c r="HS460" s="354"/>
      <c r="HT460" s="354"/>
      <c r="HU460" s="354"/>
      <c r="HV460" s="354"/>
      <c r="HW460" s="354"/>
      <c r="HX460" s="354"/>
      <c r="HY460" s="354"/>
      <c r="HZ460" s="354"/>
      <c r="IA460" s="354"/>
      <c r="IB460" s="354"/>
      <c r="IC460" s="354"/>
      <c r="ID460" s="354"/>
      <c r="IE460" s="354"/>
      <c r="IF460" s="354"/>
      <c r="IG460" s="354"/>
      <c r="IH460" s="354"/>
      <c r="II460" s="354"/>
      <c r="IJ460" s="354"/>
      <c r="IK460" s="354"/>
      <c r="IL460" s="354"/>
      <c r="IM460" s="354"/>
      <c r="IN460" s="354"/>
      <c r="IO460" s="354"/>
      <c r="IP460" s="354"/>
      <c r="IQ460" s="354"/>
      <c r="IR460" s="50"/>
      <c r="IS460" s="47"/>
      <c r="IT460" s="47"/>
      <c r="IU460" s="47"/>
      <c r="IV460" s="47"/>
      <c r="IW460" s="47"/>
      <c r="IX460" s="47"/>
      <c r="IY460" s="47"/>
      <c r="IZ460" s="47"/>
      <c r="JA460" s="47"/>
      <c r="JB460" s="47"/>
      <c r="JC460" s="47"/>
      <c r="JD460" s="47"/>
      <c r="JE460" s="47"/>
      <c r="JF460" s="47"/>
      <c r="JG460" s="47"/>
      <c r="JH460" s="47"/>
      <c r="JI460" s="47"/>
      <c r="JJ460" s="47"/>
      <c r="JK460" s="47"/>
      <c r="JL460" s="354"/>
      <c r="JM460" s="354"/>
      <c r="JN460" s="354"/>
      <c r="JO460" s="354"/>
      <c r="JP460" s="354"/>
      <c r="JQ460" s="354"/>
      <c r="JR460" s="354"/>
      <c r="JS460" s="354"/>
      <c r="JT460" s="354"/>
      <c r="JU460" s="354"/>
      <c r="JV460" s="354"/>
      <c r="JW460" s="354"/>
      <c r="JX460" s="354"/>
      <c r="JY460" s="354"/>
      <c r="JZ460" s="354"/>
      <c r="KA460" s="354"/>
      <c r="KB460" s="354"/>
      <c r="KC460" s="354"/>
      <c r="KD460" s="354"/>
      <c r="KE460" s="354"/>
      <c r="KF460" s="354"/>
      <c r="KG460" s="354"/>
      <c r="KH460" s="354"/>
      <c r="KI460" s="354"/>
      <c r="KJ460" s="354"/>
      <c r="KK460" s="354"/>
      <c r="KL460" s="354"/>
      <c r="KM460" s="354"/>
      <c r="KN460" s="354"/>
      <c r="KO460" s="354"/>
      <c r="KP460" s="354"/>
      <c r="KQ460" s="354"/>
      <c r="KR460" s="354"/>
      <c r="KS460" s="354"/>
      <c r="KT460" s="354"/>
      <c r="KU460" s="354"/>
      <c r="KV460" s="51"/>
      <c r="KW460" s="47"/>
      <c r="KX460" s="47"/>
      <c r="KY460" s="47"/>
      <c r="KZ460" s="47"/>
      <c r="LA460" s="47"/>
      <c r="LB460" s="47"/>
      <c r="LC460" s="47"/>
      <c r="LD460" s="361"/>
      <c r="LE460" s="361"/>
      <c r="LF460" s="361"/>
      <c r="LG460" s="361"/>
      <c r="LH460" s="361"/>
      <c r="LI460" s="361"/>
      <c r="LJ460" s="361"/>
      <c r="LK460" s="361"/>
      <c r="LL460" s="361"/>
      <c r="LM460" s="361"/>
      <c r="LN460" s="361"/>
      <c r="LO460" s="361"/>
      <c r="LP460" s="361"/>
      <c r="LQ460" s="354"/>
      <c r="LR460" s="354"/>
      <c r="LS460" s="354"/>
      <c r="LT460" s="354"/>
      <c r="LU460" s="354"/>
      <c r="LV460" s="354"/>
      <c r="LW460" s="51"/>
      <c r="LX460" s="354"/>
      <c r="LY460" s="354"/>
      <c r="LZ460" s="354"/>
      <c r="MA460" s="354"/>
      <c r="MB460" s="363"/>
      <c r="MC460" s="363"/>
      <c r="MD460" s="354"/>
      <c r="ME460" s="354"/>
      <c r="MF460" s="354"/>
      <c r="MG460" s="354"/>
      <c r="MH460" s="354"/>
      <c r="MI460" s="354"/>
      <c r="MJ460" s="354"/>
      <c r="MK460" s="354"/>
      <c r="ML460" s="354"/>
      <c r="MM460" s="354"/>
      <c r="MN460" s="354"/>
      <c r="MO460" s="354"/>
      <c r="MP460" s="354"/>
      <c r="MQ460" s="354"/>
      <c r="MR460" s="354"/>
      <c r="MS460" s="51"/>
      <c r="MT460" s="364">
        <f t="shared" ref="MT460:MT523" si="293">SUM(EF460:IR460)</f>
        <v>0</v>
      </c>
      <c r="MU460" s="365">
        <f t="shared" ref="MU460:MU523" si="294">SUM(IS460:MS460)</f>
        <v>0</v>
      </c>
      <c r="MV460" s="366">
        <f t="shared" ref="MV460:MV523" si="295">MU460+MT460</f>
        <v>0</v>
      </c>
      <c r="MW460" s="365">
        <v>0</v>
      </c>
      <c r="MX460" s="365">
        <v>0</v>
      </c>
      <c r="MY460" s="54"/>
      <c r="MZ460" s="708"/>
      <c r="NA460" s="708">
        <v>1.7</v>
      </c>
      <c r="NB460" s="709">
        <f t="shared" ref="NB460:NB523" si="296">NA460*NP460</f>
        <v>0</v>
      </c>
      <c r="NC460" s="710"/>
      <c r="ND460" s="710">
        <v>6.27</v>
      </c>
      <c r="NE460" s="738">
        <f t="shared" si="286"/>
        <v>0.449517120280948</v>
      </c>
      <c r="NF460" s="739"/>
      <c r="NG460" s="739"/>
      <c r="NH460" s="739">
        <v>6.27</v>
      </c>
      <c r="NI460" s="740">
        <f t="shared" ref="NI460:NI523" si="297">ND460*NS460</f>
        <v>3153.81</v>
      </c>
      <c r="NJ460" s="738">
        <f t="shared" si="287"/>
        <v>0.449517120280948</v>
      </c>
      <c r="NK460" s="741"/>
      <c r="NL460" s="742">
        <v>44562</v>
      </c>
      <c r="NM460" s="739">
        <f ca="1" t="shared" ref="NM460:NM523" si="298">NN460/30</f>
        <v>17.1666666666667</v>
      </c>
      <c r="NN460" s="739">
        <f ca="1" t="shared" ref="NN460:NN512" si="299">DATEDIF(NL460,TODAY(),"D")</f>
        <v>515</v>
      </c>
      <c r="NO460" s="739">
        <v>504</v>
      </c>
      <c r="NP460" s="739">
        <f t="shared" ref="NP460:NP523" si="300">MV460</f>
        <v>0</v>
      </c>
      <c r="NQ460" s="761">
        <f t="shared" ref="NQ460:NQ523" si="301">NP460/((NO460+NS460)/2)</f>
        <v>0</v>
      </c>
      <c r="NR460" s="739">
        <f ca="1" t="shared" ref="NR460:NR523" si="302">NQ460/NN460*365</f>
        <v>0</v>
      </c>
      <c r="NS460" s="739">
        <f t="shared" ref="NS460:NS523" si="303">L460</f>
        <v>503</v>
      </c>
      <c r="NT460" s="739"/>
      <c r="NU460" s="739">
        <f ca="1" t="shared" ref="NU460:NU523" si="304">NP460/NM460</f>
        <v>0</v>
      </c>
      <c r="NV460" s="769">
        <f ca="1" t="shared" ref="NV460:NV523" si="305">NP460/NN460</f>
        <v>0</v>
      </c>
      <c r="NW460" s="769" t="e">
        <f ca="1" t="shared" ref="NW460:NW523" si="306">NS460/NV460</f>
        <v>#DIV/0!</v>
      </c>
      <c r="NX460" s="739"/>
      <c r="NY460" s="739"/>
      <c r="NZ460" s="739"/>
      <c r="OA460" s="739"/>
      <c r="OB460" s="739"/>
      <c r="OC460" s="739"/>
      <c r="OD460" s="739"/>
      <c r="OE460" s="743">
        <f t="shared" ref="OE460:OE523" si="307">KW460+IS460+IT460+ET460+EP460+EN460+EM460+EL460+EK460+EJ460+EI460+EH460+EG460+EF460</f>
        <v>0</v>
      </c>
      <c r="OF460" s="743">
        <f t="shared" ref="OF460:OF523" si="308">LA460+KZ460+KY460+KX460+IW460+IV460+IU460+EV460+ER460+EO460</f>
        <v>0</v>
      </c>
      <c r="OG460" s="743">
        <f t="shared" ref="OG460:OG523" si="309">LY460+LX460+LG460+LF460+LE460+LD460+LC460+LB460+IY460+IX460+FG460+FF460+FE460+FC460+FB460+FA460+EZ460+EX460+EW460+ES460+FI460</f>
        <v>0</v>
      </c>
      <c r="OH460" s="743">
        <f t="shared" ref="OH460:OH523" si="310">LH460+JD460+JB460+JA460+IZ460+FT460+FM460+FL460+FK460+FJ460+FH460+FD460</f>
        <v>0</v>
      </c>
      <c r="OI460" s="743">
        <f t="shared" ref="OI460:OI523" si="311">JH460+JG460+JF460+GD460+FV460+FU460+FR460+FO460+FR460+FW460+FS460</f>
        <v>0</v>
      </c>
      <c r="OJ460" s="739">
        <f t="shared" ref="OJ460:OJ523" si="312">JI460+GQ460+GP460+GO460+GM460+GK460+GJ460+GI460+GH460+GG460+GF460+GE460+GB460+GA460+FZ460+FY460+FX460+FP460</f>
        <v>0</v>
      </c>
      <c r="OK460" s="739">
        <f t="shared" ref="OK460:OK523" si="313">LZ460+LM460+LL460+LK460+LJ460+LI460+JU460+JT460+JS460+JR460+JQ460+JP460+JO460+JN460+JM460+JL460+JK460+JJ460+GW460+GV460+GU460+GT460+GR460+GN460</f>
        <v>0</v>
      </c>
      <c r="OL460" s="739">
        <f t="shared" ref="OL460:OL523" si="314">LN460+JX460+JW460+JV460+GY460+GX460+GL460+FN460+FQ460+GS460</f>
        <v>0</v>
      </c>
      <c r="OM460" s="739">
        <f t="shared" ref="OM460:OM523" si="315">MB460+MA460+KH460+KG460+KF460+KE460+KD460+KC460+KB460+KA460+JZ460+JY460+HI460+HF460+HC460+GZ460+LO460</f>
        <v>0</v>
      </c>
      <c r="ON460" s="739">
        <f t="shared" ref="ON460:ON523" si="316">MF460+ME460+MD460+MC460+LP460+LQ460+HT460+HN460+HM460+HL460+HK460+HH460+HG460+HE460</f>
        <v>0</v>
      </c>
      <c r="OO460" s="739">
        <f t="shared" ref="OO460:OO523" si="317">MI460+MG460+LU460+LT460+LS460+LR460+KQ460+KN460+KM460+KL460+KK460+KJ460+KI460+II460+IA460+HY460+HW460+HV460+HS460+HR460+HQ460+HP460+HJ460+HD460</f>
        <v>0</v>
      </c>
      <c r="OP460" s="739"/>
      <c r="OQ460" s="739">
        <f t="shared" ref="OQ460:OQ523" si="318">MJ460+MH460+KP460+KO460+IL460+IK460+IJ460+IH460+IG460+IF460+IE460+ID460+IC460+IB460+HZ460+HX460+HU460+HB460</f>
        <v>0</v>
      </c>
      <c r="OR460" s="739">
        <f t="shared" ref="OR460:OR523" si="319">OQ460+OM460+OL460+OK460+OJ460+OI460+OH460+OG460+OF460+OE460+ON460+OO460+OP460</f>
        <v>0</v>
      </c>
      <c r="OS460" s="739">
        <f t="shared" ref="OS460:OS523" si="320">JE460</f>
        <v>0</v>
      </c>
      <c r="OT460" s="739">
        <f t="shared" ref="OT460:OT523" si="321">OR460+OS460-MV460</f>
        <v>0</v>
      </c>
      <c r="OU460" s="739"/>
      <c r="OV460" s="739"/>
      <c r="OW460" s="739"/>
      <c r="OX460" s="739"/>
      <c r="OY460" s="739"/>
      <c r="OZ460" s="739"/>
      <c r="PA460" s="739"/>
      <c r="PB460" s="739"/>
      <c r="PC460" s="739"/>
      <c r="PD460" s="739"/>
      <c r="PE460" s="739"/>
      <c r="PF460" s="739"/>
      <c r="PG460" s="739"/>
      <c r="PI460" s="28">
        <v>0</v>
      </c>
      <c r="PJ460" s="28">
        <v>0</v>
      </c>
      <c r="PK460" s="28">
        <v>0</v>
      </c>
      <c r="PL460" s="28">
        <v>0</v>
      </c>
      <c r="PM460" s="28">
        <v>0</v>
      </c>
      <c r="PN460" s="28">
        <v>0</v>
      </c>
      <c r="PO460" s="28">
        <v>0</v>
      </c>
      <c r="PP460" s="28">
        <v>0</v>
      </c>
      <c r="PQ460" s="28">
        <v>0</v>
      </c>
      <c r="PR460" s="28">
        <v>0</v>
      </c>
      <c r="PS460" s="28">
        <v>0</v>
      </c>
      <c r="PT460" s="28">
        <v>0</v>
      </c>
      <c r="PU460" s="28">
        <v>0</v>
      </c>
      <c r="PV460" s="28">
        <v>0</v>
      </c>
      <c r="PW460" s="28">
        <v>0</v>
      </c>
    </row>
    <row r="461" s="28" customFormat="1" customHeight="1" spans="1:439">
      <c r="A461" s="847" t="s">
        <v>2306</v>
      </c>
      <c r="B461" s="343"/>
      <c r="C461" s="95" t="s">
        <v>1917</v>
      </c>
      <c r="D461" s="95" t="s">
        <v>2432</v>
      </c>
      <c r="E461" s="411"/>
      <c r="F461" s="290" t="s">
        <v>2433</v>
      </c>
      <c r="G461" s="112" t="s">
        <v>1073</v>
      </c>
      <c r="H461" s="113" t="s">
        <v>2434</v>
      </c>
      <c r="I461" s="99">
        <f t="shared" si="292"/>
        <v>0</v>
      </c>
      <c r="J461" s="100">
        <v>378</v>
      </c>
      <c r="K461" s="454">
        <v>0</v>
      </c>
      <c r="L461" s="150">
        <f t="shared" si="288"/>
        <v>378</v>
      </c>
      <c r="M461" s="151">
        <f t="shared" si="289"/>
        <v>378</v>
      </c>
      <c r="N461" s="455"/>
      <c r="O461" s="35">
        <v>378</v>
      </c>
      <c r="P461" s="36"/>
      <c r="Q461" s="33">
        <f t="shared" si="290"/>
        <v>0</v>
      </c>
      <c r="R461" s="34">
        <f t="shared" si="291"/>
        <v>0</v>
      </c>
      <c r="S461" s="346"/>
      <c r="T461" s="346"/>
      <c r="U461" s="346"/>
      <c r="V461" s="346"/>
      <c r="W461" s="346"/>
      <c r="X461" s="347"/>
      <c r="Y461" s="348"/>
      <c r="Z461" s="348"/>
      <c r="AA461" s="348"/>
      <c r="AB461" s="348"/>
      <c r="AC461" s="348"/>
      <c r="AD461" s="348"/>
      <c r="AE461" s="348"/>
      <c r="AF461" s="346"/>
      <c r="AG461" s="346"/>
      <c r="AH461" s="346"/>
      <c r="AI461" s="346"/>
      <c r="AJ461" s="346"/>
      <c r="AK461" s="346"/>
      <c r="AL461" s="346"/>
      <c r="AM461" s="346"/>
      <c r="AN461" s="346"/>
      <c r="AO461" s="346"/>
      <c r="AP461" s="346"/>
      <c r="AQ461" s="346"/>
      <c r="AR461" s="346"/>
      <c r="AS461" s="346"/>
      <c r="AT461" s="346"/>
      <c r="AU461" s="346"/>
      <c r="AV461" s="346"/>
      <c r="AW461" s="346"/>
      <c r="AX461" s="346"/>
      <c r="AY461" s="349"/>
      <c r="AZ461" s="48"/>
      <c r="BA461" s="48"/>
      <c r="BB461" s="48"/>
      <c r="BC461" s="48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354"/>
      <c r="BT461" s="354"/>
      <c r="BU461" s="354"/>
      <c r="BV461" s="354"/>
      <c r="BW461" s="354"/>
      <c r="BX461" s="354"/>
      <c r="BY461" s="354"/>
      <c r="BZ461" s="354"/>
      <c r="CA461" s="354"/>
      <c r="CB461" s="354"/>
      <c r="CC461" s="354"/>
      <c r="CD461" s="354"/>
      <c r="CE461" s="354"/>
      <c r="CF461" s="354"/>
      <c r="CG461" s="354"/>
      <c r="CH461" s="354"/>
      <c r="CI461" s="354"/>
      <c r="CJ461" s="354"/>
      <c r="CK461" s="354"/>
      <c r="CL461" s="354"/>
      <c r="CM461" s="354"/>
      <c r="CN461" s="354"/>
      <c r="CO461" s="354"/>
      <c r="CP461" s="358"/>
      <c r="CQ461" s="48"/>
      <c r="CR461" s="354"/>
      <c r="CS461" s="354"/>
      <c r="CT461" s="355"/>
      <c r="CU461" s="354"/>
      <c r="CV461" s="354"/>
      <c r="CW461" s="354"/>
      <c r="CX461" s="354"/>
      <c r="CY461" s="354"/>
      <c r="CZ461" s="354"/>
      <c r="DA461" s="356"/>
      <c r="DB461" s="354"/>
      <c r="DC461" s="354"/>
      <c r="DD461" s="354"/>
      <c r="DE461" s="354"/>
      <c r="DF461" s="354"/>
      <c r="DG461" s="354"/>
      <c r="DH461" s="354"/>
      <c r="DI461" s="354"/>
      <c r="DJ461" s="354"/>
      <c r="DK461" s="354"/>
      <c r="DL461" s="354"/>
      <c r="DM461" s="354"/>
      <c r="DN461" s="354"/>
      <c r="DO461" s="354"/>
      <c r="DP461" s="354"/>
      <c r="DQ461" s="354"/>
      <c r="DR461" s="354"/>
      <c r="DS461" s="354"/>
      <c r="DT461" s="354"/>
      <c r="DU461" s="354"/>
      <c r="DV461" s="354"/>
      <c r="DW461" s="354"/>
      <c r="DX461" s="354"/>
      <c r="DY461" s="354"/>
      <c r="DZ461" s="357"/>
      <c r="EA461" s="356"/>
      <c r="EB461" s="356"/>
      <c r="EC461" s="356"/>
      <c r="ED461" s="356"/>
      <c r="EE461" s="358"/>
      <c r="EF461" s="48"/>
      <c r="EG461" s="46"/>
      <c r="EH461" s="46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8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354"/>
      <c r="FR461" s="354"/>
      <c r="FS461" s="354"/>
      <c r="FT461" s="354"/>
      <c r="FU461" s="354"/>
      <c r="FV461" s="354"/>
      <c r="FW461" s="354"/>
      <c r="FX461" s="354"/>
      <c r="FY461" s="354"/>
      <c r="FZ461" s="354"/>
      <c r="GA461" s="354"/>
      <c r="GB461" s="354"/>
      <c r="GC461" s="354"/>
      <c r="GD461" s="354"/>
      <c r="GE461" s="354"/>
      <c r="GF461" s="354"/>
      <c r="GG461" s="354"/>
      <c r="GH461" s="354"/>
      <c r="GI461" s="354"/>
      <c r="GJ461" s="354"/>
      <c r="GK461" s="354"/>
      <c r="GL461" s="354"/>
      <c r="GM461" s="354"/>
      <c r="GN461" s="354"/>
      <c r="GO461" s="354"/>
      <c r="GP461" s="354"/>
      <c r="GQ461" s="354"/>
      <c r="GR461" s="354"/>
      <c r="GS461" s="354"/>
      <c r="GT461" s="354"/>
      <c r="GU461" s="354"/>
      <c r="GV461" s="354"/>
      <c r="GW461" s="354"/>
      <c r="GX461" s="354"/>
      <c r="GY461" s="354"/>
      <c r="GZ461" s="354"/>
      <c r="HA461" s="354"/>
      <c r="HB461" s="354"/>
      <c r="HC461" s="354"/>
      <c r="HD461" s="354"/>
      <c r="HE461" s="354"/>
      <c r="HF461" s="354"/>
      <c r="HG461" s="354"/>
      <c r="HH461" s="354"/>
      <c r="HI461" s="354"/>
      <c r="HJ461" s="354"/>
      <c r="HK461" s="354"/>
      <c r="HL461" s="354"/>
      <c r="HM461" s="354"/>
      <c r="HN461" s="354"/>
      <c r="HO461" s="354"/>
      <c r="HP461" s="354"/>
      <c r="HQ461" s="354"/>
      <c r="HR461" s="354"/>
      <c r="HS461" s="354"/>
      <c r="HT461" s="354"/>
      <c r="HU461" s="354"/>
      <c r="HV461" s="354"/>
      <c r="HW461" s="354"/>
      <c r="HX461" s="354"/>
      <c r="HY461" s="354"/>
      <c r="HZ461" s="354"/>
      <c r="IA461" s="354"/>
      <c r="IB461" s="354"/>
      <c r="IC461" s="354"/>
      <c r="ID461" s="354"/>
      <c r="IE461" s="354"/>
      <c r="IF461" s="354"/>
      <c r="IG461" s="354"/>
      <c r="IH461" s="354"/>
      <c r="II461" s="354"/>
      <c r="IJ461" s="354"/>
      <c r="IK461" s="354"/>
      <c r="IL461" s="354"/>
      <c r="IM461" s="354"/>
      <c r="IN461" s="354"/>
      <c r="IO461" s="354"/>
      <c r="IP461" s="354"/>
      <c r="IQ461" s="354"/>
      <c r="IR461" s="50"/>
      <c r="IS461" s="47"/>
      <c r="IT461" s="47"/>
      <c r="IU461" s="47"/>
      <c r="IV461" s="47"/>
      <c r="IW461" s="47"/>
      <c r="IX461" s="47"/>
      <c r="IY461" s="47"/>
      <c r="IZ461" s="47"/>
      <c r="JA461" s="47"/>
      <c r="JB461" s="47"/>
      <c r="JC461" s="47"/>
      <c r="JD461" s="47"/>
      <c r="JE461" s="47"/>
      <c r="JF461" s="47"/>
      <c r="JG461" s="47"/>
      <c r="JH461" s="47"/>
      <c r="JI461" s="47"/>
      <c r="JJ461" s="47"/>
      <c r="JK461" s="47"/>
      <c r="JL461" s="354"/>
      <c r="JM461" s="354"/>
      <c r="JN461" s="354"/>
      <c r="JO461" s="354"/>
      <c r="JP461" s="354"/>
      <c r="JQ461" s="354"/>
      <c r="JR461" s="354"/>
      <c r="JS461" s="354"/>
      <c r="JT461" s="354"/>
      <c r="JU461" s="354"/>
      <c r="JV461" s="354"/>
      <c r="JW461" s="354"/>
      <c r="JX461" s="354"/>
      <c r="JY461" s="354"/>
      <c r="JZ461" s="354"/>
      <c r="KA461" s="354"/>
      <c r="KB461" s="354"/>
      <c r="KC461" s="354"/>
      <c r="KD461" s="354"/>
      <c r="KE461" s="354"/>
      <c r="KF461" s="354"/>
      <c r="KG461" s="354"/>
      <c r="KH461" s="354"/>
      <c r="KI461" s="354"/>
      <c r="KJ461" s="354"/>
      <c r="KK461" s="354"/>
      <c r="KL461" s="354"/>
      <c r="KM461" s="354"/>
      <c r="KN461" s="354"/>
      <c r="KO461" s="354"/>
      <c r="KP461" s="354"/>
      <c r="KQ461" s="354"/>
      <c r="KR461" s="354"/>
      <c r="KS461" s="354"/>
      <c r="KT461" s="354"/>
      <c r="KU461" s="354"/>
      <c r="KV461" s="51"/>
      <c r="KW461" s="47"/>
      <c r="KX461" s="47"/>
      <c r="KY461" s="47"/>
      <c r="KZ461" s="47"/>
      <c r="LA461" s="47"/>
      <c r="LB461" s="47"/>
      <c r="LC461" s="47"/>
      <c r="LD461" s="361"/>
      <c r="LE461" s="361"/>
      <c r="LF461" s="361"/>
      <c r="LG461" s="361"/>
      <c r="LH461" s="361"/>
      <c r="LI461" s="361"/>
      <c r="LJ461" s="361"/>
      <c r="LK461" s="361"/>
      <c r="LL461" s="361"/>
      <c r="LM461" s="361"/>
      <c r="LN461" s="361"/>
      <c r="LO461" s="361"/>
      <c r="LP461" s="361"/>
      <c r="LQ461" s="354"/>
      <c r="LR461" s="354"/>
      <c r="LS461" s="354"/>
      <c r="LT461" s="354"/>
      <c r="LU461" s="354"/>
      <c r="LV461" s="354"/>
      <c r="LW461" s="51"/>
      <c r="LX461" s="354"/>
      <c r="LY461" s="354"/>
      <c r="LZ461" s="354"/>
      <c r="MA461" s="354"/>
      <c r="MB461" s="363"/>
      <c r="MC461" s="363"/>
      <c r="MD461" s="354"/>
      <c r="ME461" s="354"/>
      <c r="MF461" s="354"/>
      <c r="MG461" s="354"/>
      <c r="MH461" s="354"/>
      <c r="MI461" s="354"/>
      <c r="MJ461" s="354"/>
      <c r="MK461" s="354"/>
      <c r="ML461" s="354"/>
      <c r="MM461" s="354"/>
      <c r="MN461" s="354"/>
      <c r="MO461" s="354"/>
      <c r="MP461" s="354"/>
      <c r="MQ461" s="354"/>
      <c r="MR461" s="354"/>
      <c r="MS461" s="51"/>
      <c r="MT461" s="364">
        <f t="shared" si="293"/>
        <v>0</v>
      </c>
      <c r="MU461" s="365">
        <f t="shared" si="294"/>
        <v>0</v>
      </c>
      <c r="MV461" s="366">
        <f t="shared" si="295"/>
        <v>0</v>
      </c>
      <c r="MW461" s="365">
        <v>920</v>
      </c>
      <c r="MX461" s="365">
        <v>40</v>
      </c>
      <c r="MY461" s="54"/>
      <c r="MZ461" s="708"/>
      <c r="NA461" s="708">
        <v>1.57</v>
      </c>
      <c r="NB461" s="709">
        <f t="shared" si="296"/>
        <v>0</v>
      </c>
      <c r="NC461" s="710"/>
      <c r="ND461" s="710">
        <v>7.36</v>
      </c>
      <c r="NE461" s="738">
        <f t="shared" si="286"/>
        <v>0.300313718034034</v>
      </c>
      <c r="NF461" s="739"/>
      <c r="NG461" s="739"/>
      <c r="NH461" s="739">
        <v>8.18</v>
      </c>
      <c r="NI461" s="740">
        <f t="shared" si="297"/>
        <v>2782.08</v>
      </c>
      <c r="NJ461" s="738">
        <f t="shared" si="287"/>
        <v>0.222359539880217</v>
      </c>
      <c r="NK461" s="741"/>
      <c r="NL461" s="742">
        <v>44562</v>
      </c>
      <c r="NM461" s="739">
        <f ca="1" t="shared" si="298"/>
        <v>17.1666666666667</v>
      </c>
      <c r="NN461" s="739">
        <f ca="1" t="shared" si="299"/>
        <v>515</v>
      </c>
      <c r="NO461" s="739">
        <v>378</v>
      </c>
      <c r="NP461" s="739">
        <f t="shared" si="300"/>
        <v>0</v>
      </c>
      <c r="NQ461" s="761">
        <f t="shared" si="301"/>
        <v>0</v>
      </c>
      <c r="NR461" s="739">
        <f ca="1" t="shared" si="302"/>
        <v>0</v>
      </c>
      <c r="NS461" s="739">
        <f t="shared" si="303"/>
        <v>378</v>
      </c>
      <c r="NT461" s="739"/>
      <c r="NU461" s="739">
        <f ca="1" t="shared" si="304"/>
        <v>0</v>
      </c>
      <c r="NV461" s="769">
        <f ca="1" t="shared" si="305"/>
        <v>0</v>
      </c>
      <c r="NW461" s="769" t="e">
        <f ca="1" t="shared" si="306"/>
        <v>#DIV/0!</v>
      </c>
      <c r="NX461" s="739"/>
      <c r="NY461" s="739"/>
      <c r="NZ461" s="739"/>
      <c r="OA461" s="739"/>
      <c r="OB461" s="739"/>
      <c r="OC461" s="739"/>
      <c r="OD461" s="739"/>
      <c r="OE461" s="743">
        <f t="shared" si="307"/>
        <v>0</v>
      </c>
      <c r="OF461" s="743">
        <f t="shared" si="308"/>
        <v>0</v>
      </c>
      <c r="OG461" s="743">
        <f t="shared" si="309"/>
        <v>0</v>
      </c>
      <c r="OH461" s="743">
        <f t="shared" si="310"/>
        <v>0</v>
      </c>
      <c r="OI461" s="743">
        <f t="shared" si="311"/>
        <v>0</v>
      </c>
      <c r="OJ461" s="739">
        <f t="shared" si="312"/>
        <v>0</v>
      </c>
      <c r="OK461" s="739">
        <f t="shared" si="313"/>
        <v>0</v>
      </c>
      <c r="OL461" s="739">
        <f t="shared" si="314"/>
        <v>0</v>
      </c>
      <c r="OM461" s="739">
        <f t="shared" si="315"/>
        <v>0</v>
      </c>
      <c r="ON461" s="739">
        <f t="shared" si="316"/>
        <v>0</v>
      </c>
      <c r="OO461" s="739">
        <f t="shared" si="317"/>
        <v>0</v>
      </c>
      <c r="OP461" s="739"/>
      <c r="OQ461" s="739">
        <f t="shared" si="318"/>
        <v>0</v>
      </c>
      <c r="OR461" s="739">
        <f t="shared" si="319"/>
        <v>0</v>
      </c>
      <c r="OS461" s="739">
        <f t="shared" si="320"/>
        <v>0</v>
      </c>
      <c r="OT461" s="739">
        <f t="shared" si="321"/>
        <v>0</v>
      </c>
      <c r="OU461" s="739"/>
      <c r="OV461" s="739"/>
      <c r="OW461" s="739"/>
      <c r="OX461" s="739"/>
      <c r="OY461" s="739"/>
      <c r="OZ461" s="739"/>
      <c r="PA461" s="739"/>
      <c r="PB461" s="739"/>
      <c r="PC461" s="739"/>
      <c r="PD461" s="739"/>
      <c r="PE461" s="739"/>
      <c r="PF461" s="739"/>
      <c r="PG461" s="739"/>
      <c r="PI461" s="28">
        <v>0</v>
      </c>
      <c r="PJ461" s="28">
        <v>0</v>
      </c>
      <c r="PK461" s="28">
        <v>0</v>
      </c>
      <c r="PL461" s="28">
        <v>0</v>
      </c>
      <c r="PM461" s="28">
        <v>0</v>
      </c>
      <c r="PN461" s="28">
        <v>0</v>
      </c>
      <c r="PO461" s="28">
        <v>0</v>
      </c>
      <c r="PP461" s="28">
        <v>0</v>
      </c>
      <c r="PQ461" s="28">
        <v>0</v>
      </c>
      <c r="PR461" s="28">
        <v>0</v>
      </c>
      <c r="PS461" s="28">
        <v>0</v>
      </c>
      <c r="PT461" s="28">
        <v>0</v>
      </c>
      <c r="PU461" s="28">
        <v>920</v>
      </c>
      <c r="PV461" s="28">
        <v>920</v>
      </c>
      <c r="PW461" s="28">
        <v>0</v>
      </c>
    </row>
    <row r="462" s="28" customFormat="1" customHeight="1" spans="1:439">
      <c r="A462" s="847" t="s">
        <v>2306</v>
      </c>
      <c r="B462" s="343"/>
      <c r="C462" s="95" t="s">
        <v>1747</v>
      </c>
      <c r="D462" s="95" t="s">
        <v>2435</v>
      </c>
      <c r="E462" s="411"/>
      <c r="F462" s="290" t="s">
        <v>2436</v>
      </c>
      <c r="G462" s="112" t="s">
        <v>1075</v>
      </c>
      <c r="H462" s="113" t="s">
        <v>2437</v>
      </c>
      <c r="I462" s="99">
        <f t="shared" si="292"/>
        <v>0</v>
      </c>
      <c r="J462" s="100">
        <v>71</v>
      </c>
      <c r="K462" s="454">
        <v>0</v>
      </c>
      <c r="L462" s="150">
        <f t="shared" si="288"/>
        <v>71</v>
      </c>
      <c r="M462" s="151">
        <f t="shared" si="289"/>
        <v>71</v>
      </c>
      <c r="N462" s="455"/>
      <c r="O462" s="35">
        <v>71</v>
      </c>
      <c r="P462" s="36"/>
      <c r="Q462" s="33">
        <f t="shared" si="290"/>
        <v>0</v>
      </c>
      <c r="R462" s="34">
        <f t="shared" si="291"/>
        <v>6048</v>
      </c>
      <c r="S462" s="346"/>
      <c r="T462" s="346"/>
      <c r="U462" s="346"/>
      <c r="V462" s="346"/>
      <c r="W462" s="346"/>
      <c r="X462" s="347"/>
      <c r="Y462" s="348"/>
      <c r="Z462" s="348"/>
      <c r="AA462" s="348"/>
      <c r="AB462" s="348"/>
      <c r="AC462" s="348"/>
      <c r="AD462" s="348"/>
      <c r="AE462" s="348">
        <v>3024</v>
      </c>
      <c r="AF462" s="346"/>
      <c r="AG462" s="346"/>
      <c r="AH462" s="346"/>
      <c r="AI462" s="346"/>
      <c r="AJ462" s="346"/>
      <c r="AK462" s="346"/>
      <c r="AL462" s="346"/>
      <c r="AM462" s="346"/>
      <c r="AN462" s="346"/>
      <c r="AO462" s="346"/>
      <c r="AP462" s="346"/>
      <c r="AQ462" s="346"/>
      <c r="AR462" s="346"/>
      <c r="AS462" s="346"/>
      <c r="AT462" s="346"/>
      <c r="AU462" s="346"/>
      <c r="AV462" s="346">
        <v>3024</v>
      </c>
      <c r="AW462" s="346"/>
      <c r="AX462" s="346"/>
      <c r="AY462" s="349"/>
      <c r="AZ462" s="48"/>
      <c r="BA462" s="48"/>
      <c r="BB462" s="48"/>
      <c r="BC462" s="48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354"/>
      <c r="BT462" s="354"/>
      <c r="BU462" s="354"/>
      <c r="BV462" s="354"/>
      <c r="BW462" s="354"/>
      <c r="BX462" s="354"/>
      <c r="BY462" s="354"/>
      <c r="BZ462" s="354"/>
      <c r="CA462" s="354"/>
      <c r="CB462" s="354"/>
      <c r="CC462" s="354"/>
      <c r="CD462" s="354"/>
      <c r="CE462" s="354"/>
      <c r="CF462" s="354"/>
      <c r="CG462" s="354"/>
      <c r="CH462" s="354"/>
      <c r="CI462" s="354"/>
      <c r="CJ462" s="354"/>
      <c r="CK462" s="354"/>
      <c r="CL462" s="354"/>
      <c r="CM462" s="354"/>
      <c r="CN462" s="354"/>
      <c r="CO462" s="354"/>
      <c r="CP462" s="358"/>
      <c r="CQ462" s="48"/>
      <c r="CR462" s="354"/>
      <c r="CS462" s="354"/>
      <c r="CT462" s="355"/>
      <c r="CU462" s="354"/>
      <c r="CV462" s="354"/>
      <c r="CW462" s="354"/>
      <c r="CX462" s="354"/>
      <c r="CY462" s="354"/>
      <c r="CZ462" s="354"/>
      <c r="DA462" s="356"/>
      <c r="DB462" s="354"/>
      <c r="DC462" s="354"/>
      <c r="DD462" s="354"/>
      <c r="DE462" s="354"/>
      <c r="DF462" s="354"/>
      <c r="DG462" s="354"/>
      <c r="DH462" s="354"/>
      <c r="DI462" s="354"/>
      <c r="DJ462" s="354"/>
      <c r="DK462" s="354"/>
      <c r="DL462" s="354"/>
      <c r="DM462" s="354"/>
      <c r="DN462" s="354"/>
      <c r="DO462" s="354"/>
      <c r="DP462" s="354"/>
      <c r="DQ462" s="354"/>
      <c r="DR462" s="354"/>
      <c r="DS462" s="354"/>
      <c r="DT462" s="354"/>
      <c r="DU462" s="354"/>
      <c r="DV462" s="354"/>
      <c r="DW462" s="354"/>
      <c r="DX462" s="354"/>
      <c r="DY462" s="354"/>
      <c r="DZ462" s="357"/>
      <c r="EA462" s="356"/>
      <c r="EB462" s="356"/>
      <c r="EC462" s="356"/>
      <c r="ED462" s="356"/>
      <c r="EE462" s="358"/>
      <c r="EF462" s="48"/>
      <c r="EG462" s="46"/>
      <c r="EH462" s="46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8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>
        <v>3024</v>
      </c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354"/>
      <c r="FR462" s="354"/>
      <c r="FS462" s="354"/>
      <c r="FT462" s="354"/>
      <c r="FU462" s="354"/>
      <c r="FV462" s="354"/>
      <c r="FW462" s="354"/>
      <c r="FX462" s="354"/>
      <c r="FY462" s="354"/>
      <c r="FZ462" s="354"/>
      <c r="GA462" s="354"/>
      <c r="GB462" s="354"/>
      <c r="GC462" s="354"/>
      <c r="GD462" s="354"/>
      <c r="GE462" s="354"/>
      <c r="GF462" s="354"/>
      <c r="GG462" s="354"/>
      <c r="GH462" s="354"/>
      <c r="GI462" s="354"/>
      <c r="GJ462" s="354"/>
      <c r="GK462" s="354"/>
      <c r="GL462" s="354"/>
      <c r="GM462" s="354"/>
      <c r="GN462" s="354"/>
      <c r="GO462" s="354"/>
      <c r="GP462" s="354"/>
      <c r="GQ462" s="354"/>
      <c r="GR462" s="354"/>
      <c r="GS462" s="354"/>
      <c r="GT462" s="354"/>
      <c r="GU462" s="354"/>
      <c r="GV462" s="354"/>
      <c r="GW462" s="354"/>
      <c r="GX462" s="354"/>
      <c r="GY462" s="354"/>
      <c r="GZ462" s="354"/>
      <c r="HA462" s="354"/>
      <c r="HB462" s="354"/>
      <c r="HC462" s="354"/>
      <c r="HD462" s="354"/>
      <c r="HE462" s="354"/>
      <c r="HF462" s="354"/>
      <c r="HG462" s="354"/>
      <c r="HH462" s="354"/>
      <c r="HI462" s="354"/>
      <c r="HJ462" s="354"/>
      <c r="HK462" s="354"/>
      <c r="HL462" s="354"/>
      <c r="HM462" s="354"/>
      <c r="HN462" s="354"/>
      <c r="HO462" s="354"/>
      <c r="HP462" s="354"/>
      <c r="HQ462" s="354"/>
      <c r="HR462" s="354"/>
      <c r="HS462" s="354"/>
      <c r="HT462" s="354"/>
      <c r="HU462" s="354"/>
      <c r="HV462" s="354"/>
      <c r="HW462" s="354"/>
      <c r="HX462" s="354"/>
      <c r="HY462" s="354"/>
      <c r="HZ462" s="354"/>
      <c r="IA462" s="354"/>
      <c r="IB462" s="354"/>
      <c r="IC462" s="354"/>
      <c r="ID462" s="354"/>
      <c r="IE462" s="354"/>
      <c r="IF462" s="354"/>
      <c r="IG462" s="354"/>
      <c r="IH462" s="354">
        <v>3024</v>
      </c>
      <c r="II462" s="354"/>
      <c r="IJ462" s="354"/>
      <c r="IK462" s="354"/>
      <c r="IL462" s="354"/>
      <c r="IM462" s="354"/>
      <c r="IN462" s="354"/>
      <c r="IO462" s="354"/>
      <c r="IP462" s="354"/>
      <c r="IQ462" s="354"/>
      <c r="IR462" s="50"/>
      <c r="IS462" s="47"/>
      <c r="IT462" s="47"/>
      <c r="IU462" s="47"/>
      <c r="IV462" s="47"/>
      <c r="IW462" s="47"/>
      <c r="IX462" s="47"/>
      <c r="IY462" s="47"/>
      <c r="IZ462" s="47"/>
      <c r="JA462" s="47"/>
      <c r="JB462" s="47"/>
      <c r="JC462" s="47"/>
      <c r="JD462" s="47"/>
      <c r="JE462" s="47"/>
      <c r="JF462" s="47"/>
      <c r="JG462" s="47"/>
      <c r="JH462" s="47"/>
      <c r="JI462" s="47"/>
      <c r="JJ462" s="47"/>
      <c r="JK462" s="47"/>
      <c r="JL462" s="354"/>
      <c r="JM462" s="354"/>
      <c r="JN462" s="354"/>
      <c r="JO462" s="354"/>
      <c r="JP462" s="354"/>
      <c r="JQ462" s="354"/>
      <c r="JR462" s="354"/>
      <c r="JS462" s="354"/>
      <c r="JT462" s="354"/>
      <c r="JU462" s="354"/>
      <c r="JV462" s="354"/>
      <c r="JW462" s="354"/>
      <c r="JX462" s="354"/>
      <c r="JY462" s="354"/>
      <c r="JZ462" s="354"/>
      <c r="KA462" s="354"/>
      <c r="KB462" s="354"/>
      <c r="KC462" s="354"/>
      <c r="KD462" s="354"/>
      <c r="KE462" s="354"/>
      <c r="KF462" s="354"/>
      <c r="KG462" s="354"/>
      <c r="KH462" s="354"/>
      <c r="KI462" s="354"/>
      <c r="KJ462" s="354"/>
      <c r="KK462" s="354"/>
      <c r="KL462" s="354"/>
      <c r="KM462" s="354"/>
      <c r="KN462" s="354"/>
      <c r="KO462" s="354"/>
      <c r="KP462" s="354"/>
      <c r="KQ462" s="354"/>
      <c r="KR462" s="354"/>
      <c r="KS462" s="354"/>
      <c r="KT462" s="354"/>
      <c r="KU462" s="354"/>
      <c r="KV462" s="51"/>
      <c r="KW462" s="47"/>
      <c r="KX462" s="47"/>
      <c r="KY462" s="47"/>
      <c r="KZ462" s="47"/>
      <c r="LA462" s="47"/>
      <c r="LB462" s="47"/>
      <c r="LC462" s="47"/>
      <c r="LD462" s="361"/>
      <c r="LE462" s="361"/>
      <c r="LF462" s="361"/>
      <c r="LG462" s="361"/>
      <c r="LH462" s="361"/>
      <c r="LI462" s="361"/>
      <c r="LJ462" s="361"/>
      <c r="LK462" s="361"/>
      <c r="LL462" s="361"/>
      <c r="LM462" s="361"/>
      <c r="LN462" s="361"/>
      <c r="LO462" s="361"/>
      <c r="LP462" s="361"/>
      <c r="LQ462" s="354"/>
      <c r="LR462" s="354"/>
      <c r="LS462" s="354"/>
      <c r="LT462" s="354"/>
      <c r="LU462" s="354"/>
      <c r="LV462" s="354"/>
      <c r="LW462" s="51"/>
      <c r="LX462" s="354"/>
      <c r="LY462" s="354"/>
      <c r="LZ462" s="354"/>
      <c r="MA462" s="354"/>
      <c r="MB462" s="363"/>
      <c r="MC462" s="363"/>
      <c r="MD462" s="354"/>
      <c r="ME462" s="354"/>
      <c r="MF462" s="354"/>
      <c r="MG462" s="354"/>
      <c r="MH462" s="354"/>
      <c r="MI462" s="354"/>
      <c r="MJ462" s="354"/>
      <c r="MK462" s="354"/>
      <c r="ML462" s="354"/>
      <c r="MM462" s="354"/>
      <c r="MN462" s="354"/>
      <c r="MO462" s="354"/>
      <c r="MP462" s="354"/>
      <c r="MQ462" s="354"/>
      <c r="MR462" s="354"/>
      <c r="MS462" s="51"/>
      <c r="MT462" s="364">
        <f t="shared" si="293"/>
        <v>6048</v>
      </c>
      <c r="MU462" s="365">
        <f t="shared" si="294"/>
        <v>0</v>
      </c>
      <c r="MV462" s="366">
        <f t="shared" si="295"/>
        <v>6048</v>
      </c>
      <c r="MW462" s="365">
        <v>5040</v>
      </c>
      <c r="MX462" s="365">
        <v>4260</v>
      </c>
      <c r="MY462" s="54"/>
      <c r="MZ462" s="708"/>
      <c r="NA462" s="708">
        <v>1.15</v>
      </c>
      <c r="NB462" s="709">
        <f t="shared" si="296"/>
        <v>6955.2</v>
      </c>
      <c r="NC462" s="710"/>
      <c r="ND462" s="710">
        <v>4.69</v>
      </c>
      <c r="NE462" s="738">
        <f t="shared" si="286"/>
        <v>0.391304347826087</v>
      </c>
      <c r="NF462" s="739"/>
      <c r="NG462" s="739"/>
      <c r="NH462" s="739">
        <v>4.69</v>
      </c>
      <c r="NI462" s="740">
        <f t="shared" si="297"/>
        <v>332.99</v>
      </c>
      <c r="NJ462" s="738">
        <f t="shared" si="287"/>
        <v>0.391304347826087</v>
      </c>
      <c r="NK462" s="741"/>
      <c r="NL462" s="742">
        <v>44562</v>
      </c>
      <c r="NM462" s="739">
        <f ca="1" t="shared" si="298"/>
        <v>17.1666666666667</v>
      </c>
      <c r="NN462" s="739">
        <f ca="1" t="shared" si="299"/>
        <v>515</v>
      </c>
      <c r="NO462" s="739">
        <v>71</v>
      </c>
      <c r="NP462" s="739">
        <f t="shared" si="300"/>
        <v>6048</v>
      </c>
      <c r="NQ462" s="761">
        <f t="shared" si="301"/>
        <v>85.1830985915493</v>
      </c>
      <c r="NR462" s="739">
        <f ca="1" t="shared" si="302"/>
        <v>60.3724873512922</v>
      </c>
      <c r="NS462" s="739">
        <f t="shared" si="303"/>
        <v>71</v>
      </c>
      <c r="NT462" s="739"/>
      <c r="NU462" s="739">
        <f ca="1" t="shared" si="304"/>
        <v>352.31067961165</v>
      </c>
      <c r="NV462" s="769">
        <f ca="1" t="shared" si="305"/>
        <v>11.7436893203884</v>
      </c>
      <c r="NW462" s="769">
        <f ca="1" t="shared" si="306"/>
        <v>6.04580026455026</v>
      </c>
      <c r="NX462" s="739"/>
      <c r="NY462" s="739"/>
      <c r="NZ462" s="739"/>
      <c r="OA462" s="739"/>
      <c r="OB462" s="739"/>
      <c r="OC462" s="739"/>
      <c r="OD462" s="739"/>
      <c r="OE462" s="743">
        <f t="shared" si="307"/>
        <v>0</v>
      </c>
      <c r="OF462" s="743">
        <f t="shared" si="308"/>
        <v>0</v>
      </c>
      <c r="OG462" s="743">
        <f t="shared" si="309"/>
        <v>0</v>
      </c>
      <c r="OH462" s="743">
        <f t="shared" si="310"/>
        <v>3024</v>
      </c>
      <c r="OI462" s="743">
        <f t="shared" si="311"/>
        <v>0</v>
      </c>
      <c r="OJ462" s="739">
        <f t="shared" si="312"/>
        <v>0</v>
      </c>
      <c r="OK462" s="739">
        <f t="shared" si="313"/>
        <v>0</v>
      </c>
      <c r="OL462" s="739">
        <f t="shared" si="314"/>
        <v>0</v>
      </c>
      <c r="OM462" s="739">
        <f t="shared" si="315"/>
        <v>0</v>
      </c>
      <c r="ON462" s="739">
        <f t="shared" si="316"/>
        <v>0</v>
      </c>
      <c r="OO462" s="739">
        <f t="shared" si="317"/>
        <v>0</v>
      </c>
      <c r="OP462" s="739"/>
      <c r="OQ462" s="739">
        <f t="shared" si="318"/>
        <v>3024</v>
      </c>
      <c r="OR462" s="739">
        <f t="shared" si="319"/>
        <v>6048</v>
      </c>
      <c r="OS462" s="739">
        <f t="shared" si="320"/>
        <v>0</v>
      </c>
      <c r="OT462" s="739">
        <f t="shared" si="321"/>
        <v>0</v>
      </c>
      <c r="OU462" s="739"/>
      <c r="OV462" s="739"/>
      <c r="OW462" s="739"/>
      <c r="OX462" s="739"/>
      <c r="OY462" s="739"/>
      <c r="OZ462" s="739"/>
      <c r="PA462" s="739"/>
      <c r="PB462" s="739"/>
      <c r="PC462" s="739"/>
      <c r="PD462" s="739"/>
      <c r="PE462" s="739"/>
      <c r="PF462" s="739"/>
      <c r="PG462" s="739"/>
      <c r="PI462" s="28">
        <v>2016</v>
      </c>
      <c r="PJ462" s="28">
        <v>0</v>
      </c>
      <c r="PK462" s="28">
        <v>0</v>
      </c>
      <c r="PL462" s="28">
        <v>0</v>
      </c>
      <c r="PM462" s="28">
        <v>0</v>
      </c>
      <c r="PN462" s="28">
        <v>0</v>
      </c>
      <c r="PO462" s="28">
        <v>0</v>
      </c>
      <c r="PP462" s="28">
        <v>3024</v>
      </c>
      <c r="PQ462" s="28">
        <v>0</v>
      </c>
      <c r="PR462" s="28">
        <v>0</v>
      </c>
      <c r="PS462" s="28">
        <v>0</v>
      </c>
      <c r="PT462" s="28">
        <v>0</v>
      </c>
      <c r="PU462" s="28">
        <v>0</v>
      </c>
      <c r="PV462" s="28">
        <v>5040</v>
      </c>
      <c r="PW462" s="28">
        <v>0</v>
      </c>
    </row>
    <row r="463" s="28" customFormat="1" customHeight="1" spans="1:439">
      <c r="A463" s="847" t="s">
        <v>2306</v>
      </c>
      <c r="B463" s="343"/>
      <c r="C463" s="95" t="s">
        <v>1747</v>
      </c>
      <c r="D463" s="95" t="s">
        <v>2435</v>
      </c>
      <c r="E463" s="411"/>
      <c r="F463" s="290" t="s">
        <v>2438</v>
      </c>
      <c r="G463" s="112" t="s">
        <v>1077</v>
      </c>
      <c r="H463" s="113" t="s">
        <v>2439</v>
      </c>
      <c r="I463" s="99">
        <f t="shared" si="292"/>
        <v>0</v>
      </c>
      <c r="J463" s="100">
        <v>80</v>
      </c>
      <c r="K463" s="454">
        <v>0</v>
      </c>
      <c r="L463" s="150">
        <f t="shared" si="288"/>
        <v>80</v>
      </c>
      <c r="M463" s="151">
        <f t="shared" si="289"/>
        <v>80</v>
      </c>
      <c r="N463" s="455"/>
      <c r="O463" s="35">
        <v>80</v>
      </c>
      <c r="P463" s="36"/>
      <c r="Q463" s="33">
        <f t="shared" si="290"/>
        <v>0</v>
      </c>
      <c r="R463" s="34">
        <f t="shared" si="291"/>
        <v>6048</v>
      </c>
      <c r="S463" s="346"/>
      <c r="T463" s="346"/>
      <c r="U463" s="346"/>
      <c r="V463" s="346"/>
      <c r="W463" s="346"/>
      <c r="X463" s="347"/>
      <c r="Y463" s="348"/>
      <c r="Z463" s="348"/>
      <c r="AA463" s="348"/>
      <c r="AB463" s="348"/>
      <c r="AC463" s="348"/>
      <c r="AD463" s="348"/>
      <c r="AE463" s="348">
        <v>3024</v>
      </c>
      <c r="AF463" s="346"/>
      <c r="AG463" s="346"/>
      <c r="AH463" s="346"/>
      <c r="AI463" s="346"/>
      <c r="AJ463" s="346"/>
      <c r="AK463" s="346"/>
      <c r="AL463" s="346"/>
      <c r="AM463" s="346"/>
      <c r="AN463" s="346"/>
      <c r="AO463" s="346"/>
      <c r="AP463" s="346"/>
      <c r="AQ463" s="346"/>
      <c r="AR463" s="346"/>
      <c r="AS463" s="346"/>
      <c r="AT463" s="346"/>
      <c r="AU463" s="346"/>
      <c r="AV463" s="346">
        <v>3024</v>
      </c>
      <c r="AW463" s="346"/>
      <c r="AX463" s="346"/>
      <c r="AY463" s="349"/>
      <c r="AZ463" s="48"/>
      <c r="BA463" s="48"/>
      <c r="BB463" s="48"/>
      <c r="BC463" s="48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354"/>
      <c r="BT463" s="354"/>
      <c r="BU463" s="354"/>
      <c r="BV463" s="354"/>
      <c r="BW463" s="354"/>
      <c r="BX463" s="354"/>
      <c r="BY463" s="354"/>
      <c r="BZ463" s="354"/>
      <c r="CA463" s="354"/>
      <c r="CB463" s="354"/>
      <c r="CC463" s="354"/>
      <c r="CD463" s="354"/>
      <c r="CE463" s="354"/>
      <c r="CF463" s="354"/>
      <c r="CG463" s="354"/>
      <c r="CH463" s="354"/>
      <c r="CI463" s="354"/>
      <c r="CJ463" s="354"/>
      <c r="CK463" s="354"/>
      <c r="CL463" s="354"/>
      <c r="CM463" s="354"/>
      <c r="CN463" s="354"/>
      <c r="CO463" s="354"/>
      <c r="CP463" s="358"/>
      <c r="CQ463" s="48"/>
      <c r="CR463" s="354"/>
      <c r="CS463" s="354"/>
      <c r="CT463" s="355"/>
      <c r="CU463" s="354"/>
      <c r="CV463" s="354"/>
      <c r="CW463" s="354"/>
      <c r="CX463" s="354"/>
      <c r="CY463" s="354"/>
      <c r="CZ463" s="354"/>
      <c r="DA463" s="356"/>
      <c r="DB463" s="354"/>
      <c r="DC463" s="354"/>
      <c r="DD463" s="354"/>
      <c r="DE463" s="354"/>
      <c r="DF463" s="354"/>
      <c r="DG463" s="354"/>
      <c r="DH463" s="354"/>
      <c r="DI463" s="354"/>
      <c r="DJ463" s="354"/>
      <c r="DK463" s="354"/>
      <c r="DL463" s="354"/>
      <c r="DM463" s="354"/>
      <c r="DN463" s="354"/>
      <c r="DO463" s="354"/>
      <c r="DP463" s="354"/>
      <c r="DQ463" s="354"/>
      <c r="DR463" s="354"/>
      <c r="DS463" s="354"/>
      <c r="DT463" s="354"/>
      <c r="DU463" s="354"/>
      <c r="DV463" s="354"/>
      <c r="DW463" s="354"/>
      <c r="DX463" s="354"/>
      <c r="DY463" s="354"/>
      <c r="DZ463" s="357"/>
      <c r="EA463" s="356"/>
      <c r="EB463" s="356"/>
      <c r="EC463" s="356"/>
      <c r="ED463" s="356"/>
      <c r="EE463" s="358"/>
      <c r="EF463" s="48"/>
      <c r="EG463" s="46"/>
      <c r="EH463" s="46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8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>
        <v>3024</v>
      </c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354"/>
      <c r="FR463" s="354"/>
      <c r="FS463" s="354"/>
      <c r="FT463" s="354"/>
      <c r="FU463" s="354"/>
      <c r="FV463" s="354"/>
      <c r="FW463" s="354"/>
      <c r="FX463" s="354"/>
      <c r="FY463" s="354"/>
      <c r="FZ463" s="354"/>
      <c r="GA463" s="354"/>
      <c r="GB463" s="354"/>
      <c r="GC463" s="354"/>
      <c r="GD463" s="354"/>
      <c r="GE463" s="354"/>
      <c r="GF463" s="354"/>
      <c r="GG463" s="354"/>
      <c r="GH463" s="354"/>
      <c r="GI463" s="354"/>
      <c r="GJ463" s="354"/>
      <c r="GK463" s="354"/>
      <c r="GL463" s="354"/>
      <c r="GM463" s="354"/>
      <c r="GN463" s="354"/>
      <c r="GO463" s="354"/>
      <c r="GP463" s="354"/>
      <c r="GQ463" s="354"/>
      <c r="GR463" s="354"/>
      <c r="GS463" s="354"/>
      <c r="GT463" s="354"/>
      <c r="GU463" s="354"/>
      <c r="GV463" s="354"/>
      <c r="GW463" s="354"/>
      <c r="GX463" s="354"/>
      <c r="GY463" s="354"/>
      <c r="GZ463" s="354"/>
      <c r="HA463" s="354"/>
      <c r="HB463" s="354"/>
      <c r="HC463" s="354"/>
      <c r="HD463" s="354"/>
      <c r="HE463" s="354"/>
      <c r="HF463" s="354"/>
      <c r="HG463" s="354"/>
      <c r="HH463" s="354"/>
      <c r="HI463" s="354"/>
      <c r="HJ463" s="354"/>
      <c r="HK463" s="354"/>
      <c r="HL463" s="354"/>
      <c r="HM463" s="354"/>
      <c r="HN463" s="354"/>
      <c r="HO463" s="354"/>
      <c r="HP463" s="354"/>
      <c r="HQ463" s="354"/>
      <c r="HR463" s="354"/>
      <c r="HS463" s="354"/>
      <c r="HT463" s="354"/>
      <c r="HU463" s="354"/>
      <c r="HV463" s="354"/>
      <c r="HW463" s="354"/>
      <c r="HX463" s="354"/>
      <c r="HY463" s="354"/>
      <c r="HZ463" s="354"/>
      <c r="IA463" s="354"/>
      <c r="IB463" s="354"/>
      <c r="IC463" s="354"/>
      <c r="ID463" s="354"/>
      <c r="IE463" s="354"/>
      <c r="IF463" s="354"/>
      <c r="IG463" s="354"/>
      <c r="IH463" s="354">
        <v>3024</v>
      </c>
      <c r="II463" s="354"/>
      <c r="IJ463" s="354"/>
      <c r="IK463" s="354"/>
      <c r="IL463" s="354"/>
      <c r="IM463" s="354"/>
      <c r="IN463" s="354"/>
      <c r="IO463" s="354"/>
      <c r="IP463" s="354"/>
      <c r="IQ463" s="354"/>
      <c r="IR463" s="50"/>
      <c r="IS463" s="47"/>
      <c r="IT463" s="47"/>
      <c r="IU463" s="47"/>
      <c r="IV463" s="47"/>
      <c r="IW463" s="47"/>
      <c r="IX463" s="47"/>
      <c r="IY463" s="47"/>
      <c r="IZ463" s="47"/>
      <c r="JA463" s="47"/>
      <c r="JB463" s="47"/>
      <c r="JC463" s="47"/>
      <c r="JD463" s="47"/>
      <c r="JE463" s="47"/>
      <c r="JF463" s="47"/>
      <c r="JG463" s="47"/>
      <c r="JH463" s="47"/>
      <c r="JI463" s="47"/>
      <c r="JJ463" s="47"/>
      <c r="JK463" s="47"/>
      <c r="JL463" s="354"/>
      <c r="JM463" s="354"/>
      <c r="JN463" s="354"/>
      <c r="JO463" s="354"/>
      <c r="JP463" s="354"/>
      <c r="JQ463" s="354"/>
      <c r="JR463" s="354"/>
      <c r="JS463" s="354"/>
      <c r="JT463" s="354"/>
      <c r="JU463" s="354"/>
      <c r="JV463" s="354"/>
      <c r="JW463" s="354"/>
      <c r="JX463" s="354"/>
      <c r="JY463" s="354"/>
      <c r="JZ463" s="354"/>
      <c r="KA463" s="354"/>
      <c r="KB463" s="354"/>
      <c r="KC463" s="354"/>
      <c r="KD463" s="354"/>
      <c r="KE463" s="354"/>
      <c r="KF463" s="354"/>
      <c r="KG463" s="354"/>
      <c r="KH463" s="354"/>
      <c r="KI463" s="354"/>
      <c r="KJ463" s="354"/>
      <c r="KK463" s="354"/>
      <c r="KL463" s="354"/>
      <c r="KM463" s="354"/>
      <c r="KN463" s="354"/>
      <c r="KO463" s="354"/>
      <c r="KP463" s="354"/>
      <c r="KQ463" s="354"/>
      <c r="KR463" s="354"/>
      <c r="KS463" s="354"/>
      <c r="KT463" s="354"/>
      <c r="KU463" s="354"/>
      <c r="KV463" s="51"/>
      <c r="KW463" s="47"/>
      <c r="KX463" s="47"/>
      <c r="KY463" s="47"/>
      <c r="KZ463" s="47"/>
      <c r="LA463" s="47"/>
      <c r="LB463" s="47"/>
      <c r="LC463" s="47"/>
      <c r="LD463" s="361"/>
      <c r="LE463" s="361"/>
      <c r="LF463" s="361"/>
      <c r="LG463" s="361"/>
      <c r="LH463" s="361"/>
      <c r="LI463" s="361"/>
      <c r="LJ463" s="361"/>
      <c r="LK463" s="361"/>
      <c r="LL463" s="361"/>
      <c r="LM463" s="361"/>
      <c r="LN463" s="361"/>
      <c r="LO463" s="361"/>
      <c r="LP463" s="361"/>
      <c r="LQ463" s="354"/>
      <c r="LR463" s="354"/>
      <c r="LS463" s="354"/>
      <c r="LT463" s="354"/>
      <c r="LU463" s="354"/>
      <c r="LV463" s="354"/>
      <c r="LW463" s="51"/>
      <c r="LX463" s="354"/>
      <c r="LY463" s="354"/>
      <c r="LZ463" s="354"/>
      <c r="MA463" s="354"/>
      <c r="MB463" s="363"/>
      <c r="MC463" s="363"/>
      <c r="MD463" s="354"/>
      <c r="ME463" s="354"/>
      <c r="MF463" s="354"/>
      <c r="MG463" s="354"/>
      <c r="MH463" s="354"/>
      <c r="MI463" s="354"/>
      <c r="MJ463" s="354"/>
      <c r="MK463" s="354"/>
      <c r="ML463" s="354"/>
      <c r="MM463" s="354"/>
      <c r="MN463" s="354"/>
      <c r="MO463" s="354"/>
      <c r="MP463" s="354"/>
      <c r="MQ463" s="354"/>
      <c r="MR463" s="354"/>
      <c r="MS463" s="51"/>
      <c r="MT463" s="364">
        <f t="shared" si="293"/>
        <v>6048</v>
      </c>
      <c r="MU463" s="365">
        <f t="shared" si="294"/>
        <v>0</v>
      </c>
      <c r="MV463" s="366">
        <f t="shared" si="295"/>
        <v>6048</v>
      </c>
      <c r="MW463" s="365">
        <v>5040</v>
      </c>
      <c r="MX463" s="365">
        <v>2232</v>
      </c>
      <c r="MY463" s="54"/>
      <c r="MZ463" s="863"/>
      <c r="NA463" s="863">
        <v>1.15</v>
      </c>
      <c r="NB463" s="709">
        <f t="shared" si="296"/>
        <v>6955.2</v>
      </c>
      <c r="NC463" s="864"/>
      <c r="ND463" s="864">
        <v>4.69</v>
      </c>
      <c r="NE463" s="738">
        <f t="shared" si="286"/>
        <v>0.391304347826087</v>
      </c>
      <c r="NF463" s="865"/>
      <c r="NG463" s="865"/>
      <c r="NH463" s="865">
        <v>4.69</v>
      </c>
      <c r="NI463" s="740">
        <f t="shared" si="297"/>
        <v>375.2</v>
      </c>
      <c r="NJ463" s="738">
        <f t="shared" si="287"/>
        <v>0.391304347826087</v>
      </c>
      <c r="NK463" s="866"/>
      <c r="NL463" s="742">
        <v>44562</v>
      </c>
      <c r="NM463" s="739">
        <f ca="1" t="shared" si="298"/>
        <v>17.1666666666667</v>
      </c>
      <c r="NN463" s="739">
        <f ca="1" t="shared" si="299"/>
        <v>515</v>
      </c>
      <c r="NO463" s="865">
        <v>80</v>
      </c>
      <c r="NP463" s="739">
        <f t="shared" si="300"/>
        <v>6048</v>
      </c>
      <c r="NQ463" s="761">
        <f t="shared" si="301"/>
        <v>75.6</v>
      </c>
      <c r="NR463" s="739">
        <f ca="1" t="shared" si="302"/>
        <v>53.5805825242718</v>
      </c>
      <c r="NS463" s="739">
        <f t="shared" si="303"/>
        <v>80</v>
      </c>
      <c r="NT463" s="865"/>
      <c r="NU463" s="739">
        <f ca="1" t="shared" si="304"/>
        <v>352.31067961165</v>
      </c>
      <c r="NV463" s="769">
        <f ca="1" t="shared" si="305"/>
        <v>11.7436893203884</v>
      </c>
      <c r="NW463" s="769">
        <f ca="1" t="shared" si="306"/>
        <v>6.81216931216931</v>
      </c>
      <c r="NX463" s="865"/>
      <c r="NY463" s="865"/>
      <c r="NZ463" s="865"/>
      <c r="OA463" s="865"/>
      <c r="OB463" s="865"/>
      <c r="OC463" s="865"/>
      <c r="OD463" s="865"/>
      <c r="OE463" s="743">
        <f t="shared" si="307"/>
        <v>0</v>
      </c>
      <c r="OF463" s="743">
        <f t="shared" si="308"/>
        <v>0</v>
      </c>
      <c r="OG463" s="743">
        <f t="shared" si="309"/>
        <v>0</v>
      </c>
      <c r="OH463" s="743">
        <f t="shared" si="310"/>
        <v>3024</v>
      </c>
      <c r="OI463" s="743">
        <f t="shared" si="311"/>
        <v>0</v>
      </c>
      <c r="OJ463" s="739">
        <f t="shared" si="312"/>
        <v>0</v>
      </c>
      <c r="OK463" s="739">
        <f t="shared" si="313"/>
        <v>0</v>
      </c>
      <c r="OL463" s="739">
        <f t="shared" si="314"/>
        <v>0</v>
      </c>
      <c r="OM463" s="739">
        <f t="shared" si="315"/>
        <v>0</v>
      </c>
      <c r="ON463" s="739">
        <f t="shared" si="316"/>
        <v>0</v>
      </c>
      <c r="OO463" s="739">
        <f t="shared" si="317"/>
        <v>0</v>
      </c>
      <c r="OP463" s="739"/>
      <c r="OQ463" s="739">
        <f t="shared" si="318"/>
        <v>3024</v>
      </c>
      <c r="OR463" s="739">
        <f t="shared" si="319"/>
        <v>6048</v>
      </c>
      <c r="OS463" s="739">
        <f t="shared" si="320"/>
        <v>0</v>
      </c>
      <c r="OT463" s="739">
        <f t="shared" si="321"/>
        <v>0</v>
      </c>
      <c r="OU463" s="865"/>
      <c r="OV463" s="865"/>
      <c r="OW463" s="865"/>
      <c r="OX463" s="865"/>
      <c r="OY463" s="865"/>
      <c r="OZ463" s="865"/>
      <c r="PA463" s="865"/>
      <c r="PB463" s="865"/>
      <c r="PC463" s="865"/>
      <c r="PD463" s="865"/>
      <c r="PE463" s="865"/>
      <c r="PF463" s="865"/>
      <c r="PG463" s="865"/>
      <c r="PI463" s="28">
        <v>2016</v>
      </c>
      <c r="PJ463" s="28">
        <v>0</v>
      </c>
      <c r="PK463" s="28">
        <v>0</v>
      </c>
      <c r="PL463" s="28">
        <v>0</v>
      </c>
      <c r="PM463" s="28">
        <v>0</v>
      </c>
      <c r="PN463" s="28">
        <v>0</v>
      </c>
      <c r="PO463" s="28">
        <v>0</v>
      </c>
      <c r="PP463" s="28">
        <v>3024</v>
      </c>
      <c r="PQ463" s="28">
        <v>0</v>
      </c>
      <c r="PR463" s="28">
        <v>0</v>
      </c>
      <c r="PS463" s="28">
        <v>0</v>
      </c>
      <c r="PT463" s="28">
        <v>0</v>
      </c>
      <c r="PU463" s="28">
        <v>0</v>
      </c>
      <c r="PV463" s="28">
        <v>5040</v>
      </c>
      <c r="PW463" s="28">
        <v>0</v>
      </c>
    </row>
    <row r="464" s="28" customFormat="1" customHeight="1" spans="1:439">
      <c r="A464" s="847" t="s">
        <v>2306</v>
      </c>
      <c r="B464" s="343"/>
      <c r="C464" s="95" t="s">
        <v>1747</v>
      </c>
      <c r="D464" s="95" t="s">
        <v>2435</v>
      </c>
      <c r="E464" s="411"/>
      <c r="F464" s="290" t="s">
        <v>2440</v>
      </c>
      <c r="G464" s="112" t="s">
        <v>1079</v>
      </c>
      <c r="H464" s="113" t="s">
        <v>2441</v>
      </c>
      <c r="I464" s="99">
        <f t="shared" si="292"/>
        <v>0</v>
      </c>
      <c r="J464" s="100">
        <v>66</v>
      </c>
      <c r="K464" s="454">
        <v>0</v>
      </c>
      <c r="L464" s="150">
        <f t="shared" si="288"/>
        <v>66</v>
      </c>
      <c r="M464" s="151">
        <f t="shared" si="289"/>
        <v>66</v>
      </c>
      <c r="N464" s="455"/>
      <c r="O464" s="35">
        <v>66</v>
      </c>
      <c r="P464" s="157"/>
      <c r="Q464" s="154">
        <f t="shared" si="290"/>
        <v>0</v>
      </c>
      <c r="R464" s="34">
        <f t="shared" si="291"/>
        <v>6048</v>
      </c>
      <c r="S464" s="490"/>
      <c r="T464" s="490"/>
      <c r="U464" s="490"/>
      <c r="V464" s="490"/>
      <c r="W464" s="490"/>
      <c r="X464" s="489"/>
      <c r="Y464" s="505"/>
      <c r="Z464" s="505"/>
      <c r="AA464" s="505"/>
      <c r="AB464" s="505"/>
      <c r="AC464" s="505"/>
      <c r="AD464" s="505"/>
      <c r="AE464" s="505">
        <v>3024</v>
      </c>
      <c r="AF464" s="490"/>
      <c r="AG464" s="490"/>
      <c r="AH464" s="490"/>
      <c r="AI464" s="490"/>
      <c r="AJ464" s="490"/>
      <c r="AK464" s="490"/>
      <c r="AL464" s="490"/>
      <c r="AM464" s="490"/>
      <c r="AN464" s="490"/>
      <c r="AO464" s="490"/>
      <c r="AP464" s="490"/>
      <c r="AQ464" s="490"/>
      <c r="AR464" s="490"/>
      <c r="AS464" s="490"/>
      <c r="AT464" s="490"/>
      <c r="AU464" s="490"/>
      <c r="AV464" s="490">
        <v>3024</v>
      </c>
      <c r="AW464" s="490"/>
      <c r="AX464" s="490"/>
      <c r="AY464" s="100"/>
      <c r="AZ464" s="48"/>
      <c r="BA464" s="48"/>
      <c r="BB464" s="48"/>
      <c r="BC464" s="48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354"/>
      <c r="BT464" s="354"/>
      <c r="BU464" s="354"/>
      <c r="BV464" s="354"/>
      <c r="BW464" s="354"/>
      <c r="BX464" s="354"/>
      <c r="BY464" s="354"/>
      <c r="BZ464" s="354"/>
      <c r="CA464" s="354"/>
      <c r="CB464" s="354"/>
      <c r="CC464" s="354"/>
      <c r="CD464" s="354"/>
      <c r="CE464" s="354"/>
      <c r="CF464" s="354"/>
      <c r="CG464" s="354"/>
      <c r="CH464" s="354"/>
      <c r="CI464" s="354"/>
      <c r="CJ464" s="354"/>
      <c r="CK464" s="354"/>
      <c r="CL464" s="354"/>
      <c r="CM464" s="354"/>
      <c r="CN464" s="354"/>
      <c r="CO464" s="354"/>
      <c r="CP464" s="358"/>
      <c r="CQ464" s="48"/>
      <c r="CR464" s="354"/>
      <c r="CS464" s="354"/>
      <c r="CT464" s="355"/>
      <c r="CU464" s="354"/>
      <c r="CV464" s="354"/>
      <c r="CW464" s="354"/>
      <c r="CX464" s="354"/>
      <c r="CY464" s="354"/>
      <c r="CZ464" s="354"/>
      <c r="DA464" s="356"/>
      <c r="DB464" s="354"/>
      <c r="DC464" s="354"/>
      <c r="DD464" s="354"/>
      <c r="DE464" s="354"/>
      <c r="DF464" s="354"/>
      <c r="DG464" s="354"/>
      <c r="DH464" s="354"/>
      <c r="DI464" s="354"/>
      <c r="DJ464" s="354"/>
      <c r="DK464" s="354"/>
      <c r="DL464" s="354"/>
      <c r="DM464" s="354"/>
      <c r="DN464" s="354"/>
      <c r="DO464" s="354"/>
      <c r="DP464" s="354"/>
      <c r="DQ464" s="354"/>
      <c r="DR464" s="354"/>
      <c r="DS464" s="354"/>
      <c r="DT464" s="354"/>
      <c r="DU464" s="354"/>
      <c r="DV464" s="354"/>
      <c r="DW464" s="354"/>
      <c r="DX464" s="354"/>
      <c r="DY464" s="354"/>
      <c r="DZ464" s="357"/>
      <c r="EA464" s="356"/>
      <c r="EB464" s="356"/>
      <c r="EC464" s="356"/>
      <c r="ED464" s="356"/>
      <c r="EE464" s="358"/>
      <c r="EF464" s="48"/>
      <c r="EG464" s="46"/>
      <c r="EH464" s="46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8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>
        <v>3024</v>
      </c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354"/>
      <c r="FR464" s="354"/>
      <c r="FS464" s="354"/>
      <c r="FT464" s="354"/>
      <c r="FU464" s="354"/>
      <c r="FV464" s="354"/>
      <c r="FW464" s="354"/>
      <c r="FX464" s="354"/>
      <c r="FY464" s="354"/>
      <c r="FZ464" s="354"/>
      <c r="GA464" s="354"/>
      <c r="GB464" s="354"/>
      <c r="GC464" s="354"/>
      <c r="GD464" s="354"/>
      <c r="GE464" s="354"/>
      <c r="GF464" s="354"/>
      <c r="GG464" s="354"/>
      <c r="GH464" s="354"/>
      <c r="GI464" s="354"/>
      <c r="GJ464" s="354"/>
      <c r="GK464" s="354"/>
      <c r="GL464" s="354"/>
      <c r="GM464" s="354"/>
      <c r="GN464" s="354"/>
      <c r="GO464" s="354"/>
      <c r="GP464" s="354"/>
      <c r="GQ464" s="354"/>
      <c r="GR464" s="354"/>
      <c r="GS464" s="354"/>
      <c r="GT464" s="354"/>
      <c r="GU464" s="354"/>
      <c r="GV464" s="354"/>
      <c r="GW464" s="354"/>
      <c r="GX464" s="354"/>
      <c r="GY464" s="354"/>
      <c r="GZ464" s="354"/>
      <c r="HA464" s="354"/>
      <c r="HB464" s="354"/>
      <c r="HC464" s="354"/>
      <c r="HD464" s="354"/>
      <c r="HE464" s="354"/>
      <c r="HF464" s="354"/>
      <c r="HG464" s="354"/>
      <c r="HH464" s="354"/>
      <c r="HI464" s="354"/>
      <c r="HJ464" s="354"/>
      <c r="HK464" s="354"/>
      <c r="HL464" s="354"/>
      <c r="HM464" s="354"/>
      <c r="HN464" s="354"/>
      <c r="HO464" s="354"/>
      <c r="HP464" s="354"/>
      <c r="HQ464" s="354"/>
      <c r="HR464" s="354"/>
      <c r="HS464" s="354"/>
      <c r="HT464" s="354"/>
      <c r="HU464" s="354"/>
      <c r="HV464" s="354"/>
      <c r="HW464" s="354"/>
      <c r="HX464" s="354"/>
      <c r="HY464" s="354"/>
      <c r="HZ464" s="354"/>
      <c r="IA464" s="354"/>
      <c r="IB464" s="354"/>
      <c r="IC464" s="354"/>
      <c r="ID464" s="354"/>
      <c r="IE464" s="354"/>
      <c r="IF464" s="354"/>
      <c r="IG464" s="354"/>
      <c r="IH464" s="354">
        <v>3024</v>
      </c>
      <c r="II464" s="354"/>
      <c r="IJ464" s="354"/>
      <c r="IK464" s="354"/>
      <c r="IL464" s="354"/>
      <c r="IM464" s="354"/>
      <c r="IN464" s="354"/>
      <c r="IO464" s="354"/>
      <c r="IP464" s="354"/>
      <c r="IQ464" s="354"/>
      <c r="IR464" s="50"/>
      <c r="IS464" s="47"/>
      <c r="IT464" s="47"/>
      <c r="IU464" s="47"/>
      <c r="IV464" s="47"/>
      <c r="IW464" s="47"/>
      <c r="IX464" s="47"/>
      <c r="IY464" s="47"/>
      <c r="IZ464" s="47"/>
      <c r="JA464" s="47"/>
      <c r="JB464" s="47"/>
      <c r="JC464" s="47"/>
      <c r="JD464" s="47"/>
      <c r="JE464" s="47"/>
      <c r="JF464" s="47"/>
      <c r="JG464" s="47"/>
      <c r="JH464" s="47"/>
      <c r="JI464" s="47"/>
      <c r="JJ464" s="47"/>
      <c r="JK464" s="47"/>
      <c r="JL464" s="354"/>
      <c r="JM464" s="354"/>
      <c r="JN464" s="354"/>
      <c r="JO464" s="354"/>
      <c r="JP464" s="354"/>
      <c r="JQ464" s="354"/>
      <c r="JR464" s="354"/>
      <c r="JS464" s="354"/>
      <c r="JT464" s="354"/>
      <c r="JU464" s="354"/>
      <c r="JV464" s="354"/>
      <c r="JW464" s="354"/>
      <c r="JX464" s="354"/>
      <c r="JY464" s="354"/>
      <c r="JZ464" s="354"/>
      <c r="KA464" s="354"/>
      <c r="KB464" s="354"/>
      <c r="KC464" s="354"/>
      <c r="KD464" s="354"/>
      <c r="KE464" s="354"/>
      <c r="KF464" s="354"/>
      <c r="KG464" s="354"/>
      <c r="KH464" s="354"/>
      <c r="KI464" s="354"/>
      <c r="KJ464" s="354"/>
      <c r="KK464" s="354"/>
      <c r="KL464" s="354"/>
      <c r="KM464" s="354"/>
      <c r="KN464" s="354"/>
      <c r="KO464" s="354"/>
      <c r="KP464" s="354"/>
      <c r="KQ464" s="354"/>
      <c r="KR464" s="354"/>
      <c r="KS464" s="354"/>
      <c r="KT464" s="354"/>
      <c r="KU464" s="354"/>
      <c r="KV464" s="51"/>
      <c r="KW464" s="47"/>
      <c r="KX464" s="47"/>
      <c r="KY464" s="47"/>
      <c r="KZ464" s="47"/>
      <c r="LA464" s="47"/>
      <c r="LB464" s="47"/>
      <c r="LC464" s="47"/>
      <c r="LD464" s="361"/>
      <c r="LE464" s="361"/>
      <c r="LF464" s="361"/>
      <c r="LG464" s="361"/>
      <c r="LH464" s="361"/>
      <c r="LI464" s="361"/>
      <c r="LJ464" s="361"/>
      <c r="LK464" s="361"/>
      <c r="LL464" s="361"/>
      <c r="LM464" s="361"/>
      <c r="LN464" s="361"/>
      <c r="LO464" s="361"/>
      <c r="LP464" s="361"/>
      <c r="LQ464" s="354"/>
      <c r="LR464" s="354"/>
      <c r="LS464" s="354"/>
      <c r="LT464" s="354"/>
      <c r="LU464" s="354"/>
      <c r="LV464" s="354"/>
      <c r="LW464" s="51"/>
      <c r="LX464" s="354"/>
      <c r="LY464" s="354"/>
      <c r="LZ464" s="354"/>
      <c r="MA464" s="354"/>
      <c r="MB464" s="363"/>
      <c r="MC464" s="363"/>
      <c r="MD464" s="354"/>
      <c r="ME464" s="354"/>
      <c r="MF464" s="354"/>
      <c r="MG464" s="354"/>
      <c r="MH464" s="354"/>
      <c r="MI464" s="354"/>
      <c r="MJ464" s="354"/>
      <c r="MK464" s="354"/>
      <c r="ML464" s="354"/>
      <c r="MM464" s="354"/>
      <c r="MN464" s="354"/>
      <c r="MO464" s="354"/>
      <c r="MP464" s="354"/>
      <c r="MQ464" s="354"/>
      <c r="MR464" s="354"/>
      <c r="MS464" s="51"/>
      <c r="MT464" s="364">
        <f t="shared" si="293"/>
        <v>6048</v>
      </c>
      <c r="MU464" s="365">
        <f t="shared" si="294"/>
        <v>0</v>
      </c>
      <c r="MV464" s="366">
        <f t="shared" si="295"/>
        <v>6048</v>
      </c>
      <c r="MW464" s="365">
        <v>5040</v>
      </c>
      <c r="MX464" s="365">
        <v>2511</v>
      </c>
      <c r="MY464" s="54"/>
      <c r="MZ464" s="863"/>
      <c r="NA464" s="863">
        <v>1.15</v>
      </c>
      <c r="NB464" s="709">
        <f t="shared" si="296"/>
        <v>6955.2</v>
      </c>
      <c r="NC464" s="864"/>
      <c r="ND464" s="864">
        <v>4.69</v>
      </c>
      <c r="NE464" s="738">
        <f t="shared" si="286"/>
        <v>0.391304347826087</v>
      </c>
      <c r="NF464" s="865"/>
      <c r="NG464" s="865"/>
      <c r="NH464" s="865">
        <v>4.69</v>
      </c>
      <c r="NI464" s="740">
        <f t="shared" si="297"/>
        <v>309.54</v>
      </c>
      <c r="NJ464" s="738">
        <f t="shared" si="287"/>
        <v>0.391304347826087</v>
      </c>
      <c r="NK464" s="866"/>
      <c r="NL464" s="742">
        <v>44562</v>
      </c>
      <c r="NM464" s="739">
        <f ca="1" t="shared" si="298"/>
        <v>17.1666666666667</v>
      </c>
      <c r="NN464" s="739">
        <f ca="1" t="shared" si="299"/>
        <v>515</v>
      </c>
      <c r="NO464" s="865">
        <v>66</v>
      </c>
      <c r="NP464" s="739">
        <f t="shared" si="300"/>
        <v>6048</v>
      </c>
      <c r="NQ464" s="761">
        <f t="shared" si="301"/>
        <v>91.6363636363636</v>
      </c>
      <c r="NR464" s="739">
        <f ca="1" t="shared" si="302"/>
        <v>64.946160635481</v>
      </c>
      <c r="NS464" s="739">
        <f t="shared" si="303"/>
        <v>66</v>
      </c>
      <c r="NT464" s="865"/>
      <c r="NU464" s="739">
        <f ca="1" t="shared" si="304"/>
        <v>352.31067961165</v>
      </c>
      <c r="NV464" s="769">
        <f ca="1" t="shared" si="305"/>
        <v>11.7436893203884</v>
      </c>
      <c r="NW464" s="769">
        <f ca="1" t="shared" si="306"/>
        <v>5.62003968253968</v>
      </c>
      <c r="NX464" s="865"/>
      <c r="NY464" s="865"/>
      <c r="NZ464" s="865"/>
      <c r="OA464" s="865"/>
      <c r="OB464" s="865"/>
      <c r="OC464" s="865"/>
      <c r="OD464" s="865"/>
      <c r="OE464" s="743">
        <f t="shared" si="307"/>
        <v>0</v>
      </c>
      <c r="OF464" s="743">
        <f t="shared" si="308"/>
        <v>0</v>
      </c>
      <c r="OG464" s="743">
        <f t="shared" si="309"/>
        <v>0</v>
      </c>
      <c r="OH464" s="743">
        <f t="shared" si="310"/>
        <v>3024</v>
      </c>
      <c r="OI464" s="743">
        <f t="shared" si="311"/>
        <v>0</v>
      </c>
      <c r="OJ464" s="739">
        <f t="shared" si="312"/>
        <v>0</v>
      </c>
      <c r="OK464" s="739">
        <f t="shared" si="313"/>
        <v>0</v>
      </c>
      <c r="OL464" s="739">
        <f t="shared" si="314"/>
        <v>0</v>
      </c>
      <c r="OM464" s="739">
        <f t="shared" si="315"/>
        <v>0</v>
      </c>
      <c r="ON464" s="739">
        <f t="shared" si="316"/>
        <v>0</v>
      </c>
      <c r="OO464" s="739">
        <f t="shared" si="317"/>
        <v>0</v>
      </c>
      <c r="OP464" s="739"/>
      <c r="OQ464" s="739">
        <f t="shared" si="318"/>
        <v>3024</v>
      </c>
      <c r="OR464" s="739">
        <f t="shared" si="319"/>
        <v>6048</v>
      </c>
      <c r="OS464" s="739">
        <f t="shared" si="320"/>
        <v>0</v>
      </c>
      <c r="OT464" s="739">
        <f t="shared" si="321"/>
        <v>0</v>
      </c>
      <c r="OU464" s="865"/>
      <c r="OV464" s="865"/>
      <c r="OW464" s="865"/>
      <c r="OX464" s="865"/>
      <c r="OY464" s="865"/>
      <c r="OZ464" s="865"/>
      <c r="PA464" s="865"/>
      <c r="PB464" s="865"/>
      <c r="PC464" s="865"/>
      <c r="PD464" s="865"/>
      <c r="PE464" s="865"/>
      <c r="PF464" s="865"/>
      <c r="PG464" s="865"/>
      <c r="PI464" s="28">
        <v>2016</v>
      </c>
      <c r="PJ464" s="28">
        <v>0</v>
      </c>
      <c r="PK464" s="28">
        <v>0</v>
      </c>
      <c r="PL464" s="28">
        <v>0</v>
      </c>
      <c r="PM464" s="28">
        <v>0</v>
      </c>
      <c r="PN464" s="28">
        <v>0</v>
      </c>
      <c r="PO464" s="28">
        <v>0</v>
      </c>
      <c r="PP464" s="28">
        <v>3024</v>
      </c>
      <c r="PQ464" s="28">
        <v>0</v>
      </c>
      <c r="PR464" s="28">
        <v>0</v>
      </c>
      <c r="PS464" s="28">
        <v>0</v>
      </c>
      <c r="PT464" s="28">
        <v>0</v>
      </c>
      <c r="PU464" s="28">
        <v>0</v>
      </c>
      <c r="PV464" s="28">
        <v>5040</v>
      </c>
      <c r="PW464" s="28">
        <v>0</v>
      </c>
    </row>
    <row r="465" s="28" customFormat="1" customHeight="1" spans="1:439">
      <c r="A465" s="847" t="s">
        <v>2306</v>
      </c>
      <c r="B465" s="343"/>
      <c r="C465" s="95" t="s">
        <v>1747</v>
      </c>
      <c r="D465" s="95" t="s">
        <v>2435</v>
      </c>
      <c r="E465" s="411"/>
      <c r="F465" s="290" t="s">
        <v>2442</v>
      </c>
      <c r="G465" s="112" t="s">
        <v>1081</v>
      </c>
      <c r="H465" s="113" t="s">
        <v>2443</v>
      </c>
      <c r="I465" s="99">
        <f t="shared" si="292"/>
        <v>0</v>
      </c>
      <c r="J465" s="100">
        <v>96</v>
      </c>
      <c r="K465" s="454">
        <v>0</v>
      </c>
      <c r="L465" s="150">
        <f t="shared" si="288"/>
        <v>96</v>
      </c>
      <c r="M465" s="151">
        <f t="shared" si="289"/>
        <v>96</v>
      </c>
      <c r="N465" s="455"/>
      <c r="O465" s="35">
        <v>96</v>
      </c>
      <c r="P465" s="157"/>
      <c r="Q465" s="154">
        <f t="shared" si="290"/>
        <v>0</v>
      </c>
      <c r="R465" s="34">
        <f t="shared" si="291"/>
        <v>6048</v>
      </c>
      <c r="S465" s="490"/>
      <c r="T465" s="490"/>
      <c r="U465" s="490"/>
      <c r="V465" s="490"/>
      <c r="W465" s="490"/>
      <c r="X465" s="489"/>
      <c r="Y465" s="505"/>
      <c r="Z465" s="505"/>
      <c r="AA465" s="505"/>
      <c r="AB465" s="505"/>
      <c r="AC465" s="505"/>
      <c r="AD465" s="505"/>
      <c r="AE465" s="505">
        <v>3024</v>
      </c>
      <c r="AF465" s="490"/>
      <c r="AG465" s="490"/>
      <c r="AH465" s="490"/>
      <c r="AI465" s="490"/>
      <c r="AJ465" s="490"/>
      <c r="AK465" s="490"/>
      <c r="AL465" s="490"/>
      <c r="AM465" s="490"/>
      <c r="AN465" s="490"/>
      <c r="AO465" s="490"/>
      <c r="AP465" s="490"/>
      <c r="AQ465" s="490"/>
      <c r="AR465" s="490"/>
      <c r="AS465" s="490"/>
      <c r="AT465" s="490"/>
      <c r="AU465" s="490"/>
      <c r="AV465" s="490">
        <v>3024</v>
      </c>
      <c r="AW465" s="490"/>
      <c r="AX465" s="490"/>
      <c r="AY465" s="100"/>
      <c r="AZ465" s="48"/>
      <c r="BA465" s="48"/>
      <c r="BB465" s="48"/>
      <c r="BC465" s="48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354"/>
      <c r="BT465" s="354"/>
      <c r="BU465" s="354"/>
      <c r="BV465" s="354"/>
      <c r="BW465" s="354"/>
      <c r="BX465" s="354"/>
      <c r="BY465" s="354"/>
      <c r="BZ465" s="354"/>
      <c r="CA465" s="354"/>
      <c r="CB465" s="354"/>
      <c r="CC465" s="354"/>
      <c r="CD465" s="354"/>
      <c r="CE465" s="354"/>
      <c r="CF465" s="354"/>
      <c r="CG465" s="354"/>
      <c r="CH465" s="354"/>
      <c r="CI465" s="354"/>
      <c r="CJ465" s="354"/>
      <c r="CK465" s="354"/>
      <c r="CL465" s="354"/>
      <c r="CM465" s="354"/>
      <c r="CN465" s="354"/>
      <c r="CO465" s="354"/>
      <c r="CP465" s="358"/>
      <c r="CQ465" s="48"/>
      <c r="CR465" s="354"/>
      <c r="CS465" s="354"/>
      <c r="CT465" s="355"/>
      <c r="CU465" s="354"/>
      <c r="CV465" s="354"/>
      <c r="CW465" s="354"/>
      <c r="CX465" s="354"/>
      <c r="CY465" s="354"/>
      <c r="CZ465" s="354"/>
      <c r="DA465" s="356"/>
      <c r="DB465" s="354"/>
      <c r="DC465" s="354"/>
      <c r="DD465" s="354"/>
      <c r="DE465" s="354"/>
      <c r="DF465" s="354"/>
      <c r="DG465" s="354"/>
      <c r="DH465" s="354"/>
      <c r="DI465" s="354"/>
      <c r="DJ465" s="354"/>
      <c r="DK465" s="354"/>
      <c r="DL465" s="354"/>
      <c r="DM465" s="354"/>
      <c r="DN465" s="354"/>
      <c r="DO465" s="354"/>
      <c r="DP465" s="354"/>
      <c r="DQ465" s="354"/>
      <c r="DR465" s="354"/>
      <c r="DS465" s="354"/>
      <c r="DT465" s="354"/>
      <c r="DU465" s="354"/>
      <c r="DV465" s="354"/>
      <c r="DW465" s="354"/>
      <c r="DX465" s="354"/>
      <c r="DY465" s="354"/>
      <c r="DZ465" s="357"/>
      <c r="EA465" s="356"/>
      <c r="EB465" s="356"/>
      <c r="EC465" s="356"/>
      <c r="ED465" s="356"/>
      <c r="EE465" s="358"/>
      <c r="EF465" s="48"/>
      <c r="EG465" s="46"/>
      <c r="EH465" s="46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8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>
        <v>3024</v>
      </c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354"/>
      <c r="FR465" s="354"/>
      <c r="FS465" s="354"/>
      <c r="FT465" s="354"/>
      <c r="FU465" s="354"/>
      <c r="FV465" s="354"/>
      <c r="FW465" s="354"/>
      <c r="FX465" s="354"/>
      <c r="FY465" s="354"/>
      <c r="FZ465" s="354"/>
      <c r="GA465" s="354"/>
      <c r="GB465" s="354"/>
      <c r="GC465" s="354"/>
      <c r="GD465" s="354"/>
      <c r="GE465" s="354"/>
      <c r="GF465" s="354"/>
      <c r="GG465" s="354"/>
      <c r="GH465" s="354"/>
      <c r="GI465" s="354"/>
      <c r="GJ465" s="354"/>
      <c r="GK465" s="354"/>
      <c r="GL465" s="354"/>
      <c r="GM465" s="354"/>
      <c r="GN465" s="354"/>
      <c r="GO465" s="354"/>
      <c r="GP465" s="354"/>
      <c r="GQ465" s="354"/>
      <c r="GR465" s="354"/>
      <c r="GS465" s="354"/>
      <c r="GT465" s="354"/>
      <c r="GU465" s="354"/>
      <c r="GV465" s="354"/>
      <c r="GW465" s="354"/>
      <c r="GX465" s="354"/>
      <c r="GY465" s="354"/>
      <c r="GZ465" s="354"/>
      <c r="HA465" s="354"/>
      <c r="HB465" s="354"/>
      <c r="HC465" s="354"/>
      <c r="HD465" s="354"/>
      <c r="HE465" s="354"/>
      <c r="HF465" s="354"/>
      <c r="HG465" s="354"/>
      <c r="HH465" s="354"/>
      <c r="HI465" s="354"/>
      <c r="HJ465" s="354"/>
      <c r="HK465" s="354"/>
      <c r="HL465" s="354"/>
      <c r="HM465" s="354"/>
      <c r="HN465" s="354"/>
      <c r="HO465" s="354"/>
      <c r="HP465" s="354"/>
      <c r="HQ465" s="354"/>
      <c r="HR465" s="354"/>
      <c r="HS465" s="354"/>
      <c r="HT465" s="354"/>
      <c r="HU465" s="354"/>
      <c r="HV465" s="354"/>
      <c r="HW465" s="354"/>
      <c r="HX465" s="354"/>
      <c r="HY465" s="354"/>
      <c r="HZ465" s="354"/>
      <c r="IA465" s="354"/>
      <c r="IB465" s="354"/>
      <c r="IC465" s="354"/>
      <c r="ID465" s="354"/>
      <c r="IE465" s="354"/>
      <c r="IF465" s="354"/>
      <c r="IG465" s="354"/>
      <c r="IH465" s="354">
        <v>3024</v>
      </c>
      <c r="II465" s="354"/>
      <c r="IJ465" s="354"/>
      <c r="IK465" s="354"/>
      <c r="IL465" s="354"/>
      <c r="IM465" s="354"/>
      <c r="IN465" s="354"/>
      <c r="IO465" s="354"/>
      <c r="IP465" s="354"/>
      <c r="IQ465" s="354"/>
      <c r="IR465" s="50"/>
      <c r="IS465" s="47"/>
      <c r="IT465" s="47"/>
      <c r="IU465" s="47"/>
      <c r="IV465" s="47"/>
      <c r="IW465" s="47"/>
      <c r="IX465" s="47"/>
      <c r="IY465" s="47"/>
      <c r="IZ465" s="47"/>
      <c r="JA465" s="47"/>
      <c r="JB465" s="47"/>
      <c r="JC465" s="47"/>
      <c r="JD465" s="47"/>
      <c r="JE465" s="47"/>
      <c r="JF465" s="47"/>
      <c r="JG465" s="47"/>
      <c r="JH465" s="47"/>
      <c r="JI465" s="47"/>
      <c r="JJ465" s="47"/>
      <c r="JK465" s="47"/>
      <c r="JL465" s="354"/>
      <c r="JM465" s="354"/>
      <c r="JN465" s="354"/>
      <c r="JO465" s="354"/>
      <c r="JP465" s="354"/>
      <c r="JQ465" s="354"/>
      <c r="JR465" s="354"/>
      <c r="JS465" s="354"/>
      <c r="JT465" s="354"/>
      <c r="JU465" s="354"/>
      <c r="JV465" s="354"/>
      <c r="JW465" s="354"/>
      <c r="JX465" s="354"/>
      <c r="JY465" s="354"/>
      <c r="JZ465" s="354"/>
      <c r="KA465" s="354"/>
      <c r="KB465" s="354"/>
      <c r="KC465" s="354"/>
      <c r="KD465" s="354"/>
      <c r="KE465" s="354"/>
      <c r="KF465" s="354"/>
      <c r="KG465" s="354"/>
      <c r="KH465" s="354"/>
      <c r="KI465" s="354"/>
      <c r="KJ465" s="354"/>
      <c r="KK465" s="354"/>
      <c r="KL465" s="354"/>
      <c r="KM465" s="354"/>
      <c r="KN465" s="354"/>
      <c r="KO465" s="354"/>
      <c r="KP465" s="354"/>
      <c r="KQ465" s="354"/>
      <c r="KR465" s="354"/>
      <c r="KS465" s="354"/>
      <c r="KT465" s="354"/>
      <c r="KU465" s="354"/>
      <c r="KV465" s="51"/>
      <c r="KW465" s="47"/>
      <c r="KX465" s="47"/>
      <c r="KY465" s="47"/>
      <c r="KZ465" s="47"/>
      <c r="LA465" s="47"/>
      <c r="LB465" s="47"/>
      <c r="LC465" s="47"/>
      <c r="LD465" s="361"/>
      <c r="LE465" s="361"/>
      <c r="LF465" s="361"/>
      <c r="LG465" s="361"/>
      <c r="LH465" s="361"/>
      <c r="LI465" s="361"/>
      <c r="LJ465" s="361"/>
      <c r="LK465" s="361"/>
      <c r="LL465" s="361"/>
      <c r="LM465" s="361"/>
      <c r="LN465" s="361"/>
      <c r="LO465" s="361"/>
      <c r="LP465" s="361"/>
      <c r="LQ465" s="354"/>
      <c r="LR465" s="354"/>
      <c r="LS465" s="354"/>
      <c r="LT465" s="354"/>
      <c r="LU465" s="354"/>
      <c r="LV465" s="354"/>
      <c r="LW465" s="51"/>
      <c r="LX465" s="354"/>
      <c r="LY465" s="354"/>
      <c r="LZ465" s="354"/>
      <c r="MA465" s="354"/>
      <c r="MB465" s="363"/>
      <c r="MC465" s="363"/>
      <c r="MD465" s="354"/>
      <c r="ME465" s="354"/>
      <c r="MF465" s="354"/>
      <c r="MG465" s="354"/>
      <c r="MH465" s="354"/>
      <c r="MI465" s="354"/>
      <c r="MJ465" s="354"/>
      <c r="MK465" s="354"/>
      <c r="ML465" s="354"/>
      <c r="MM465" s="354"/>
      <c r="MN465" s="354"/>
      <c r="MO465" s="354"/>
      <c r="MP465" s="354"/>
      <c r="MQ465" s="354"/>
      <c r="MR465" s="354"/>
      <c r="MS465" s="51"/>
      <c r="MT465" s="364">
        <f t="shared" si="293"/>
        <v>6048</v>
      </c>
      <c r="MU465" s="365">
        <f t="shared" si="294"/>
        <v>0</v>
      </c>
      <c r="MV465" s="366">
        <f t="shared" si="295"/>
        <v>6048</v>
      </c>
      <c r="MW465" s="365">
        <v>5040</v>
      </c>
      <c r="MX465" s="365">
        <v>2889</v>
      </c>
      <c r="MY465" s="54"/>
      <c r="MZ465" s="863"/>
      <c r="NA465" s="863">
        <v>1.15</v>
      </c>
      <c r="NB465" s="709">
        <f t="shared" si="296"/>
        <v>6955.2</v>
      </c>
      <c r="NC465" s="864"/>
      <c r="ND465" s="864">
        <v>4.69</v>
      </c>
      <c r="NE465" s="738">
        <f t="shared" si="286"/>
        <v>0.391304347826087</v>
      </c>
      <c r="NF465" s="865"/>
      <c r="NG465" s="865"/>
      <c r="NH465" s="865">
        <v>4.69</v>
      </c>
      <c r="NI465" s="740">
        <f t="shared" si="297"/>
        <v>450.24</v>
      </c>
      <c r="NJ465" s="738">
        <f t="shared" si="287"/>
        <v>0.391304347826087</v>
      </c>
      <c r="NK465" s="866"/>
      <c r="NL465" s="742">
        <v>44562</v>
      </c>
      <c r="NM465" s="739">
        <f ca="1" t="shared" si="298"/>
        <v>17.1666666666667</v>
      </c>
      <c r="NN465" s="739">
        <f ca="1" t="shared" si="299"/>
        <v>515</v>
      </c>
      <c r="NO465" s="865">
        <v>96</v>
      </c>
      <c r="NP465" s="739">
        <f t="shared" si="300"/>
        <v>6048</v>
      </c>
      <c r="NQ465" s="761">
        <f t="shared" si="301"/>
        <v>63</v>
      </c>
      <c r="NR465" s="739">
        <f ca="1" t="shared" si="302"/>
        <v>44.6504854368932</v>
      </c>
      <c r="NS465" s="739">
        <f t="shared" si="303"/>
        <v>96</v>
      </c>
      <c r="NT465" s="865"/>
      <c r="NU465" s="739">
        <f ca="1" t="shared" si="304"/>
        <v>352.31067961165</v>
      </c>
      <c r="NV465" s="769">
        <f ca="1" t="shared" si="305"/>
        <v>11.7436893203884</v>
      </c>
      <c r="NW465" s="769">
        <f ca="1" t="shared" si="306"/>
        <v>8.17460317460317</v>
      </c>
      <c r="NX465" s="865"/>
      <c r="NY465" s="865"/>
      <c r="NZ465" s="865"/>
      <c r="OA465" s="865"/>
      <c r="OB465" s="865"/>
      <c r="OC465" s="865"/>
      <c r="OD465" s="865"/>
      <c r="OE465" s="743">
        <f t="shared" si="307"/>
        <v>0</v>
      </c>
      <c r="OF465" s="743">
        <f t="shared" si="308"/>
        <v>0</v>
      </c>
      <c r="OG465" s="743">
        <f t="shared" si="309"/>
        <v>0</v>
      </c>
      <c r="OH465" s="743">
        <f t="shared" si="310"/>
        <v>3024</v>
      </c>
      <c r="OI465" s="743">
        <f t="shared" si="311"/>
        <v>0</v>
      </c>
      <c r="OJ465" s="739">
        <f t="shared" si="312"/>
        <v>0</v>
      </c>
      <c r="OK465" s="739">
        <f t="shared" si="313"/>
        <v>0</v>
      </c>
      <c r="OL465" s="739">
        <f t="shared" si="314"/>
        <v>0</v>
      </c>
      <c r="OM465" s="739">
        <f t="shared" si="315"/>
        <v>0</v>
      </c>
      <c r="ON465" s="739">
        <f t="shared" si="316"/>
        <v>0</v>
      </c>
      <c r="OO465" s="739">
        <f t="shared" si="317"/>
        <v>0</v>
      </c>
      <c r="OP465" s="739"/>
      <c r="OQ465" s="739">
        <f t="shared" si="318"/>
        <v>3024</v>
      </c>
      <c r="OR465" s="739">
        <f t="shared" si="319"/>
        <v>6048</v>
      </c>
      <c r="OS465" s="739">
        <f t="shared" si="320"/>
        <v>0</v>
      </c>
      <c r="OT465" s="739">
        <f t="shared" si="321"/>
        <v>0</v>
      </c>
      <c r="OU465" s="865"/>
      <c r="OV465" s="865"/>
      <c r="OW465" s="865"/>
      <c r="OX465" s="865"/>
      <c r="OY465" s="865"/>
      <c r="OZ465" s="865"/>
      <c r="PA465" s="865"/>
      <c r="PB465" s="865"/>
      <c r="PC465" s="865"/>
      <c r="PD465" s="865"/>
      <c r="PE465" s="865"/>
      <c r="PF465" s="865"/>
      <c r="PG465" s="865"/>
      <c r="PI465" s="28">
        <v>2016</v>
      </c>
      <c r="PJ465" s="28">
        <v>0</v>
      </c>
      <c r="PK465" s="28">
        <v>0</v>
      </c>
      <c r="PL465" s="28">
        <v>0</v>
      </c>
      <c r="PM465" s="28">
        <v>0</v>
      </c>
      <c r="PN465" s="28">
        <v>0</v>
      </c>
      <c r="PO465" s="28">
        <v>0</v>
      </c>
      <c r="PP465" s="28">
        <v>3024</v>
      </c>
      <c r="PQ465" s="28">
        <v>0</v>
      </c>
      <c r="PR465" s="28">
        <v>0</v>
      </c>
      <c r="PS465" s="28">
        <v>0</v>
      </c>
      <c r="PT465" s="28">
        <v>0</v>
      </c>
      <c r="PU465" s="28">
        <v>0</v>
      </c>
      <c r="PV465" s="28">
        <v>5040</v>
      </c>
      <c r="PW465" s="28">
        <v>0</v>
      </c>
    </row>
    <row r="466" s="28" customFormat="1" customHeight="1" spans="1:439">
      <c r="A466" s="847" t="s">
        <v>2306</v>
      </c>
      <c r="B466" s="343"/>
      <c r="C466" s="95" t="s">
        <v>2096</v>
      </c>
      <c r="D466" s="95" t="s">
        <v>2444</v>
      </c>
      <c r="E466" s="411"/>
      <c r="F466" s="290" t="s">
        <v>2445</v>
      </c>
      <c r="G466" s="112" t="s">
        <v>1083</v>
      </c>
      <c r="H466" s="113" t="s">
        <v>2446</v>
      </c>
      <c r="I466" s="99">
        <f t="shared" si="292"/>
        <v>0</v>
      </c>
      <c r="J466" s="100">
        <v>753</v>
      </c>
      <c r="K466" s="454">
        <v>0</v>
      </c>
      <c r="L466" s="150">
        <f t="shared" si="288"/>
        <v>753</v>
      </c>
      <c r="M466" s="151">
        <f t="shared" si="289"/>
        <v>753</v>
      </c>
      <c r="N466" s="455"/>
      <c r="O466" s="35">
        <v>753</v>
      </c>
      <c r="P466" s="157"/>
      <c r="Q466" s="154">
        <f t="shared" si="290"/>
        <v>0</v>
      </c>
      <c r="R466" s="34">
        <f t="shared" si="291"/>
        <v>0</v>
      </c>
      <c r="S466" s="490"/>
      <c r="T466" s="490"/>
      <c r="U466" s="490"/>
      <c r="V466" s="490"/>
      <c r="W466" s="490"/>
      <c r="X466" s="489"/>
      <c r="Y466" s="505"/>
      <c r="Z466" s="505"/>
      <c r="AA466" s="505"/>
      <c r="AB466" s="505"/>
      <c r="AC466" s="505"/>
      <c r="AD466" s="505"/>
      <c r="AE466" s="505"/>
      <c r="AF466" s="490"/>
      <c r="AG466" s="490"/>
      <c r="AH466" s="490"/>
      <c r="AI466" s="490"/>
      <c r="AJ466" s="490"/>
      <c r="AK466" s="490"/>
      <c r="AL466" s="490"/>
      <c r="AM466" s="490"/>
      <c r="AN466" s="490"/>
      <c r="AO466" s="490"/>
      <c r="AP466" s="490"/>
      <c r="AQ466" s="490"/>
      <c r="AR466" s="490"/>
      <c r="AS466" s="490"/>
      <c r="AT466" s="490"/>
      <c r="AU466" s="490"/>
      <c r="AV466" s="490"/>
      <c r="AW466" s="490"/>
      <c r="AX466" s="490"/>
      <c r="AY466" s="100"/>
      <c r="AZ466" s="48"/>
      <c r="BA466" s="48"/>
      <c r="BB466" s="48"/>
      <c r="BC466" s="48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354"/>
      <c r="BT466" s="354"/>
      <c r="BU466" s="354"/>
      <c r="BV466" s="354"/>
      <c r="BW466" s="354"/>
      <c r="BX466" s="354"/>
      <c r="BY466" s="354"/>
      <c r="BZ466" s="354"/>
      <c r="CA466" s="354"/>
      <c r="CB466" s="354"/>
      <c r="CC466" s="354"/>
      <c r="CD466" s="354"/>
      <c r="CE466" s="354"/>
      <c r="CF466" s="354"/>
      <c r="CG466" s="354"/>
      <c r="CH466" s="354"/>
      <c r="CI466" s="354"/>
      <c r="CJ466" s="354"/>
      <c r="CK466" s="354"/>
      <c r="CL466" s="354"/>
      <c r="CM466" s="354"/>
      <c r="CN466" s="354"/>
      <c r="CO466" s="354"/>
      <c r="CP466" s="358"/>
      <c r="CQ466" s="48"/>
      <c r="CR466" s="354"/>
      <c r="CS466" s="354"/>
      <c r="CT466" s="355"/>
      <c r="CU466" s="354"/>
      <c r="CV466" s="354"/>
      <c r="CW466" s="354"/>
      <c r="CX466" s="354"/>
      <c r="CY466" s="354"/>
      <c r="CZ466" s="354"/>
      <c r="DA466" s="356"/>
      <c r="DB466" s="354"/>
      <c r="DC466" s="354"/>
      <c r="DD466" s="354"/>
      <c r="DE466" s="354"/>
      <c r="DF466" s="354"/>
      <c r="DG466" s="354"/>
      <c r="DH466" s="354"/>
      <c r="DI466" s="354"/>
      <c r="DJ466" s="354"/>
      <c r="DK466" s="354"/>
      <c r="DL466" s="354"/>
      <c r="DM466" s="354"/>
      <c r="DN466" s="354"/>
      <c r="DO466" s="354"/>
      <c r="DP466" s="354"/>
      <c r="DQ466" s="354"/>
      <c r="DR466" s="354"/>
      <c r="DS466" s="354"/>
      <c r="DT466" s="354"/>
      <c r="DU466" s="354"/>
      <c r="DV466" s="354"/>
      <c r="DW466" s="354"/>
      <c r="DX466" s="354"/>
      <c r="DY466" s="354"/>
      <c r="DZ466" s="357"/>
      <c r="EA466" s="356"/>
      <c r="EB466" s="356"/>
      <c r="EC466" s="356"/>
      <c r="ED466" s="356"/>
      <c r="EE466" s="358"/>
      <c r="EF466" s="48"/>
      <c r="EG466" s="46"/>
      <c r="EH466" s="46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8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354"/>
      <c r="FR466" s="354"/>
      <c r="FS466" s="354"/>
      <c r="FT466" s="354"/>
      <c r="FU466" s="354"/>
      <c r="FV466" s="354"/>
      <c r="FW466" s="354"/>
      <c r="FX466" s="354"/>
      <c r="FY466" s="354"/>
      <c r="FZ466" s="354"/>
      <c r="GA466" s="354"/>
      <c r="GB466" s="354"/>
      <c r="GC466" s="354"/>
      <c r="GD466" s="354"/>
      <c r="GE466" s="354"/>
      <c r="GF466" s="354"/>
      <c r="GG466" s="354"/>
      <c r="GH466" s="354"/>
      <c r="GI466" s="354"/>
      <c r="GJ466" s="354"/>
      <c r="GK466" s="354"/>
      <c r="GL466" s="354"/>
      <c r="GM466" s="354"/>
      <c r="GN466" s="354"/>
      <c r="GO466" s="354"/>
      <c r="GP466" s="354"/>
      <c r="GQ466" s="354"/>
      <c r="GR466" s="354"/>
      <c r="GS466" s="354"/>
      <c r="GT466" s="354"/>
      <c r="GU466" s="354"/>
      <c r="GV466" s="354"/>
      <c r="GW466" s="354"/>
      <c r="GX466" s="354"/>
      <c r="GY466" s="354"/>
      <c r="GZ466" s="354"/>
      <c r="HA466" s="354"/>
      <c r="HB466" s="354"/>
      <c r="HC466" s="354"/>
      <c r="HD466" s="354"/>
      <c r="HE466" s="354"/>
      <c r="HF466" s="354"/>
      <c r="HG466" s="354"/>
      <c r="HH466" s="354"/>
      <c r="HI466" s="354"/>
      <c r="HJ466" s="354"/>
      <c r="HK466" s="354"/>
      <c r="HL466" s="354"/>
      <c r="HM466" s="354"/>
      <c r="HN466" s="354"/>
      <c r="HO466" s="354"/>
      <c r="HP466" s="354"/>
      <c r="HQ466" s="354"/>
      <c r="HR466" s="354"/>
      <c r="HS466" s="354"/>
      <c r="HT466" s="354"/>
      <c r="HU466" s="354"/>
      <c r="HV466" s="354"/>
      <c r="HW466" s="354"/>
      <c r="HX466" s="354"/>
      <c r="HY466" s="354"/>
      <c r="HZ466" s="354"/>
      <c r="IA466" s="354"/>
      <c r="IB466" s="354"/>
      <c r="IC466" s="354"/>
      <c r="ID466" s="354"/>
      <c r="IE466" s="354"/>
      <c r="IF466" s="354"/>
      <c r="IG466" s="354"/>
      <c r="IH466" s="354"/>
      <c r="II466" s="354"/>
      <c r="IJ466" s="354"/>
      <c r="IK466" s="354"/>
      <c r="IL466" s="354"/>
      <c r="IM466" s="354"/>
      <c r="IN466" s="354"/>
      <c r="IO466" s="354"/>
      <c r="IP466" s="354"/>
      <c r="IQ466" s="354"/>
      <c r="IR466" s="50"/>
      <c r="IS466" s="47"/>
      <c r="IT466" s="47"/>
      <c r="IU466" s="47"/>
      <c r="IV466" s="47"/>
      <c r="IW466" s="47"/>
      <c r="IX466" s="47"/>
      <c r="IY466" s="47"/>
      <c r="IZ466" s="47"/>
      <c r="JA466" s="47"/>
      <c r="JB466" s="47"/>
      <c r="JC466" s="47"/>
      <c r="JD466" s="47"/>
      <c r="JE466" s="47"/>
      <c r="JF466" s="47"/>
      <c r="JG466" s="47"/>
      <c r="JH466" s="47"/>
      <c r="JI466" s="47"/>
      <c r="JJ466" s="47"/>
      <c r="JK466" s="47"/>
      <c r="JL466" s="354"/>
      <c r="JM466" s="354"/>
      <c r="JN466" s="354"/>
      <c r="JO466" s="354"/>
      <c r="JP466" s="354"/>
      <c r="JQ466" s="354"/>
      <c r="JR466" s="354"/>
      <c r="JS466" s="354"/>
      <c r="JT466" s="354"/>
      <c r="JU466" s="354"/>
      <c r="JV466" s="354"/>
      <c r="JW466" s="354"/>
      <c r="JX466" s="354"/>
      <c r="JY466" s="354"/>
      <c r="JZ466" s="354"/>
      <c r="KA466" s="354"/>
      <c r="KB466" s="354"/>
      <c r="KC466" s="354"/>
      <c r="KD466" s="354"/>
      <c r="KE466" s="354"/>
      <c r="KF466" s="354"/>
      <c r="KG466" s="354"/>
      <c r="KH466" s="354"/>
      <c r="KI466" s="354"/>
      <c r="KJ466" s="354"/>
      <c r="KK466" s="354"/>
      <c r="KL466" s="354"/>
      <c r="KM466" s="354"/>
      <c r="KN466" s="354"/>
      <c r="KO466" s="354"/>
      <c r="KP466" s="354"/>
      <c r="KQ466" s="354"/>
      <c r="KR466" s="354"/>
      <c r="KS466" s="354"/>
      <c r="KT466" s="354"/>
      <c r="KU466" s="354"/>
      <c r="KV466" s="51"/>
      <c r="KW466" s="47"/>
      <c r="KX466" s="47"/>
      <c r="KY466" s="47"/>
      <c r="KZ466" s="47"/>
      <c r="LA466" s="47"/>
      <c r="LB466" s="47"/>
      <c r="LC466" s="47"/>
      <c r="LD466" s="361"/>
      <c r="LE466" s="361"/>
      <c r="LF466" s="361"/>
      <c r="LG466" s="361"/>
      <c r="LH466" s="361"/>
      <c r="LI466" s="361"/>
      <c r="LJ466" s="361"/>
      <c r="LK466" s="361"/>
      <c r="LL466" s="361"/>
      <c r="LM466" s="361"/>
      <c r="LN466" s="361"/>
      <c r="LO466" s="361"/>
      <c r="LP466" s="361"/>
      <c r="LQ466" s="354"/>
      <c r="LR466" s="354"/>
      <c r="LS466" s="354"/>
      <c r="LT466" s="354"/>
      <c r="LU466" s="354"/>
      <c r="LV466" s="354"/>
      <c r="LW466" s="51"/>
      <c r="LX466" s="354"/>
      <c r="LY466" s="354"/>
      <c r="LZ466" s="354"/>
      <c r="MA466" s="354"/>
      <c r="MB466" s="363"/>
      <c r="MC466" s="363"/>
      <c r="MD466" s="354"/>
      <c r="ME466" s="354"/>
      <c r="MF466" s="354"/>
      <c r="MG466" s="354"/>
      <c r="MH466" s="354"/>
      <c r="MI466" s="354"/>
      <c r="MJ466" s="354"/>
      <c r="MK466" s="354"/>
      <c r="ML466" s="354"/>
      <c r="MM466" s="354"/>
      <c r="MN466" s="354"/>
      <c r="MO466" s="354"/>
      <c r="MP466" s="354"/>
      <c r="MQ466" s="354"/>
      <c r="MR466" s="354"/>
      <c r="MS466" s="51"/>
      <c r="MT466" s="364">
        <f t="shared" si="293"/>
        <v>0</v>
      </c>
      <c r="MU466" s="365">
        <f t="shared" si="294"/>
        <v>0</v>
      </c>
      <c r="MV466" s="366">
        <f t="shared" si="295"/>
        <v>0</v>
      </c>
      <c r="MW466" s="365">
        <v>0</v>
      </c>
      <c r="MX466" s="365">
        <v>0</v>
      </c>
      <c r="MY466" s="54"/>
      <c r="MZ466" s="863"/>
      <c r="NA466" s="863">
        <v>6.08</v>
      </c>
      <c r="NB466" s="709">
        <f t="shared" si="296"/>
        <v>0</v>
      </c>
      <c r="NC466" s="864"/>
      <c r="ND466" s="864">
        <v>29</v>
      </c>
      <c r="NE466" s="738">
        <f t="shared" si="286"/>
        <v>0.288098978790259</v>
      </c>
      <c r="NF466" s="865"/>
      <c r="NG466" s="865"/>
      <c r="NH466" s="865">
        <v>29</v>
      </c>
      <c r="NI466" s="740">
        <f t="shared" si="297"/>
        <v>21837</v>
      </c>
      <c r="NJ466" s="868"/>
      <c r="NK466" s="866"/>
      <c r="NL466" s="742">
        <v>44562</v>
      </c>
      <c r="NM466" s="739">
        <f ca="1" t="shared" si="298"/>
        <v>17.1666666666667</v>
      </c>
      <c r="NN466" s="739">
        <f ca="1" t="shared" si="299"/>
        <v>515</v>
      </c>
      <c r="NO466" s="865">
        <v>753</v>
      </c>
      <c r="NP466" s="739">
        <f t="shared" si="300"/>
        <v>0</v>
      </c>
      <c r="NQ466" s="761">
        <f t="shared" si="301"/>
        <v>0</v>
      </c>
      <c r="NR466" s="739">
        <f ca="1" t="shared" si="302"/>
        <v>0</v>
      </c>
      <c r="NS466" s="739">
        <f t="shared" si="303"/>
        <v>753</v>
      </c>
      <c r="NT466" s="865"/>
      <c r="NU466" s="739">
        <f ca="1" t="shared" si="304"/>
        <v>0</v>
      </c>
      <c r="NV466" s="769">
        <f ca="1" t="shared" si="305"/>
        <v>0</v>
      </c>
      <c r="NW466" s="769" t="e">
        <f ca="1" t="shared" si="306"/>
        <v>#DIV/0!</v>
      </c>
      <c r="NX466" s="865"/>
      <c r="NY466" s="865"/>
      <c r="NZ466" s="865"/>
      <c r="OA466" s="865"/>
      <c r="OB466" s="865"/>
      <c r="OC466" s="865"/>
      <c r="OD466" s="865"/>
      <c r="OE466" s="743">
        <f t="shared" si="307"/>
        <v>0</v>
      </c>
      <c r="OF466" s="743">
        <f t="shared" si="308"/>
        <v>0</v>
      </c>
      <c r="OG466" s="743">
        <f t="shared" si="309"/>
        <v>0</v>
      </c>
      <c r="OH466" s="743">
        <f t="shared" si="310"/>
        <v>0</v>
      </c>
      <c r="OI466" s="743">
        <f t="shared" si="311"/>
        <v>0</v>
      </c>
      <c r="OJ466" s="739">
        <f t="shared" si="312"/>
        <v>0</v>
      </c>
      <c r="OK466" s="739">
        <f t="shared" si="313"/>
        <v>0</v>
      </c>
      <c r="OL466" s="739">
        <f t="shared" si="314"/>
        <v>0</v>
      </c>
      <c r="OM466" s="739">
        <f t="shared" si="315"/>
        <v>0</v>
      </c>
      <c r="ON466" s="739">
        <f t="shared" si="316"/>
        <v>0</v>
      </c>
      <c r="OO466" s="739">
        <f t="shared" si="317"/>
        <v>0</v>
      </c>
      <c r="OP466" s="739"/>
      <c r="OQ466" s="739">
        <f t="shared" si="318"/>
        <v>0</v>
      </c>
      <c r="OR466" s="739">
        <f t="shared" si="319"/>
        <v>0</v>
      </c>
      <c r="OS466" s="739">
        <f t="shared" si="320"/>
        <v>0</v>
      </c>
      <c r="OT466" s="739">
        <f t="shared" si="321"/>
        <v>0</v>
      </c>
      <c r="OU466" s="865"/>
      <c r="OV466" s="865"/>
      <c r="OW466" s="865"/>
      <c r="OX466" s="865"/>
      <c r="OY466" s="865"/>
      <c r="OZ466" s="865"/>
      <c r="PA466" s="865"/>
      <c r="PB466" s="865"/>
      <c r="PC466" s="865"/>
      <c r="PD466" s="865"/>
      <c r="PE466" s="865"/>
      <c r="PF466" s="865"/>
      <c r="PG466" s="865"/>
      <c r="PI466" s="28">
        <v>0</v>
      </c>
      <c r="PJ466" s="28">
        <v>0</v>
      </c>
      <c r="PK466" s="28">
        <v>0</v>
      </c>
      <c r="PL466" s="28">
        <v>0</v>
      </c>
      <c r="PM466" s="28">
        <v>0</v>
      </c>
      <c r="PN466" s="28">
        <v>0</v>
      </c>
      <c r="PO466" s="28">
        <v>0</v>
      </c>
      <c r="PP466" s="28">
        <v>0</v>
      </c>
      <c r="PQ466" s="28">
        <v>0</v>
      </c>
      <c r="PR466" s="28">
        <v>0</v>
      </c>
      <c r="PS466" s="28">
        <v>0</v>
      </c>
      <c r="PT466" s="28">
        <v>0</v>
      </c>
      <c r="PU466" s="28">
        <v>0</v>
      </c>
      <c r="PV466" s="28">
        <v>0</v>
      </c>
      <c r="PW466" s="28">
        <v>0</v>
      </c>
    </row>
    <row r="467" s="28" customFormat="1" customHeight="1" spans="1:439">
      <c r="A467" s="847" t="s">
        <v>2306</v>
      </c>
      <c r="B467" s="343"/>
      <c r="C467" s="95" t="s">
        <v>2166</v>
      </c>
      <c r="D467" s="95" t="s">
        <v>2447</v>
      </c>
      <c r="E467" s="411"/>
      <c r="F467" s="290" t="s">
        <v>2448</v>
      </c>
      <c r="G467" s="859" t="s">
        <v>1085</v>
      </c>
      <c r="H467" s="860" t="s">
        <v>1086</v>
      </c>
      <c r="I467" s="99">
        <f t="shared" si="292"/>
        <v>0</v>
      </c>
      <c r="J467" s="298">
        <v>24</v>
      </c>
      <c r="K467" s="862">
        <v>0</v>
      </c>
      <c r="L467" s="150">
        <f t="shared" si="288"/>
        <v>24</v>
      </c>
      <c r="M467" s="151">
        <f t="shared" si="289"/>
        <v>24</v>
      </c>
      <c r="N467" s="455"/>
      <c r="O467" s="35">
        <v>24</v>
      </c>
      <c r="P467" s="157"/>
      <c r="Q467" s="154">
        <f t="shared" si="290"/>
        <v>0</v>
      </c>
      <c r="R467" s="34">
        <f t="shared" si="291"/>
        <v>0</v>
      </c>
      <c r="S467" s="490"/>
      <c r="T467" s="490"/>
      <c r="U467" s="490"/>
      <c r="V467" s="490"/>
      <c r="W467" s="490"/>
      <c r="X467" s="489"/>
      <c r="Y467" s="505"/>
      <c r="Z467" s="505"/>
      <c r="AA467" s="505"/>
      <c r="AB467" s="505"/>
      <c r="AC467" s="505"/>
      <c r="AD467" s="505"/>
      <c r="AE467" s="505"/>
      <c r="AF467" s="490"/>
      <c r="AG467" s="490"/>
      <c r="AH467" s="490"/>
      <c r="AI467" s="490"/>
      <c r="AJ467" s="490"/>
      <c r="AK467" s="490"/>
      <c r="AL467" s="490"/>
      <c r="AM467" s="490"/>
      <c r="AN467" s="490"/>
      <c r="AO467" s="490"/>
      <c r="AP467" s="490"/>
      <c r="AQ467" s="490"/>
      <c r="AR467" s="490"/>
      <c r="AS467" s="490"/>
      <c r="AT467" s="490"/>
      <c r="AU467" s="490"/>
      <c r="AV467" s="490"/>
      <c r="AW467" s="490"/>
      <c r="AX467" s="490"/>
      <c r="AY467" s="100"/>
      <c r="AZ467" s="48"/>
      <c r="BA467" s="48"/>
      <c r="BB467" s="48"/>
      <c r="BC467" s="48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354"/>
      <c r="BT467" s="354"/>
      <c r="BU467" s="354"/>
      <c r="BV467" s="354"/>
      <c r="BW467" s="354"/>
      <c r="BX467" s="354"/>
      <c r="BY467" s="354"/>
      <c r="BZ467" s="354"/>
      <c r="CA467" s="354"/>
      <c r="CB467" s="354"/>
      <c r="CC467" s="354"/>
      <c r="CD467" s="354"/>
      <c r="CE467" s="354"/>
      <c r="CF467" s="354"/>
      <c r="CG467" s="354"/>
      <c r="CH467" s="354"/>
      <c r="CI467" s="354"/>
      <c r="CJ467" s="354"/>
      <c r="CK467" s="354"/>
      <c r="CL467" s="354"/>
      <c r="CM467" s="354"/>
      <c r="CN467" s="354"/>
      <c r="CO467" s="354"/>
      <c r="CP467" s="358"/>
      <c r="CQ467" s="48"/>
      <c r="CR467" s="354"/>
      <c r="CS467" s="354"/>
      <c r="CT467" s="355"/>
      <c r="CU467" s="354"/>
      <c r="CV467" s="354"/>
      <c r="CW467" s="354"/>
      <c r="CX467" s="354"/>
      <c r="CY467" s="354"/>
      <c r="CZ467" s="354"/>
      <c r="DA467" s="356"/>
      <c r="DB467" s="354"/>
      <c r="DC467" s="354"/>
      <c r="DD467" s="354"/>
      <c r="DE467" s="354"/>
      <c r="DF467" s="354"/>
      <c r="DG467" s="354"/>
      <c r="DH467" s="354"/>
      <c r="DI467" s="354"/>
      <c r="DJ467" s="354"/>
      <c r="DK467" s="354"/>
      <c r="DL467" s="354"/>
      <c r="DM467" s="354"/>
      <c r="DN467" s="354"/>
      <c r="DO467" s="354"/>
      <c r="DP467" s="354"/>
      <c r="DQ467" s="354"/>
      <c r="DR467" s="354"/>
      <c r="DS467" s="354"/>
      <c r="DT467" s="354"/>
      <c r="DU467" s="354"/>
      <c r="DV467" s="354"/>
      <c r="DW467" s="354"/>
      <c r="DX467" s="354"/>
      <c r="DY467" s="354"/>
      <c r="DZ467" s="357"/>
      <c r="EA467" s="356"/>
      <c r="EB467" s="356"/>
      <c r="EC467" s="356"/>
      <c r="ED467" s="356"/>
      <c r="EE467" s="358"/>
      <c r="EF467" s="48"/>
      <c r="EG467" s="46"/>
      <c r="EH467" s="46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8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354"/>
      <c r="FR467" s="354"/>
      <c r="FS467" s="354"/>
      <c r="FT467" s="354"/>
      <c r="FU467" s="354"/>
      <c r="FV467" s="354"/>
      <c r="FW467" s="354"/>
      <c r="FX467" s="354"/>
      <c r="FY467" s="354"/>
      <c r="FZ467" s="354"/>
      <c r="GA467" s="354"/>
      <c r="GB467" s="354"/>
      <c r="GC467" s="354"/>
      <c r="GD467" s="354"/>
      <c r="GE467" s="354"/>
      <c r="GF467" s="354"/>
      <c r="GG467" s="354"/>
      <c r="GH467" s="354"/>
      <c r="GI467" s="354"/>
      <c r="GJ467" s="354"/>
      <c r="GK467" s="354"/>
      <c r="GL467" s="354"/>
      <c r="GM467" s="354"/>
      <c r="GN467" s="354"/>
      <c r="GO467" s="354"/>
      <c r="GP467" s="354"/>
      <c r="GQ467" s="354"/>
      <c r="GR467" s="354"/>
      <c r="GS467" s="354"/>
      <c r="GT467" s="354"/>
      <c r="GU467" s="354"/>
      <c r="GV467" s="354"/>
      <c r="GW467" s="354"/>
      <c r="GX467" s="354"/>
      <c r="GY467" s="354"/>
      <c r="GZ467" s="354"/>
      <c r="HA467" s="354"/>
      <c r="HB467" s="354"/>
      <c r="HC467" s="354"/>
      <c r="HD467" s="354"/>
      <c r="HE467" s="354"/>
      <c r="HF467" s="354"/>
      <c r="HG467" s="354"/>
      <c r="HH467" s="354"/>
      <c r="HI467" s="354"/>
      <c r="HJ467" s="354"/>
      <c r="HK467" s="354"/>
      <c r="HL467" s="354"/>
      <c r="HM467" s="354"/>
      <c r="HN467" s="354"/>
      <c r="HO467" s="354"/>
      <c r="HP467" s="354"/>
      <c r="HQ467" s="354"/>
      <c r="HR467" s="354"/>
      <c r="HS467" s="354"/>
      <c r="HT467" s="354"/>
      <c r="HU467" s="354"/>
      <c r="HV467" s="354"/>
      <c r="HW467" s="354"/>
      <c r="HX467" s="354"/>
      <c r="HY467" s="354"/>
      <c r="HZ467" s="354"/>
      <c r="IA467" s="354"/>
      <c r="IB467" s="354"/>
      <c r="IC467" s="354"/>
      <c r="ID467" s="354"/>
      <c r="IE467" s="354"/>
      <c r="IF467" s="354"/>
      <c r="IG467" s="354"/>
      <c r="IH467" s="354"/>
      <c r="II467" s="354"/>
      <c r="IJ467" s="354"/>
      <c r="IK467" s="354"/>
      <c r="IL467" s="354"/>
      <c r="IM467" s="354"/>
      <c r="IN467" s="354"/>
      <c r="IO467" s="354"/>
      <c r="IP467" s="354"/>
      <c r="IQ467" s="354"/>
      <c r="IR467" s="50"/>
      <c r="IS467" s="47"/>
      <c r="IT467" s="47"/>
      <c r="IU467" s="47"/>
      <c r="IV467" s="47"/>
      <c r="IW467" s="47"/>
      <c r="IX467" s="47"/>
      <c r="IY467" s="47"/>
      <c r="IZ467" s="47"/>
      <c r="JA467" s="47"/>
      <c r="JB467" s="47"/>
      <c r="JC467" s="47"/>
      <c r="JD467" s="47"/>
      <c r="JE467" s="47"/>
      <c r="JF467" s="47"/>
      <c r="JG467" s="47"/>
      <c r="JH467" s="47"/>
      <c r="JI467" s="47"/>
      <c r="JJ467" s="47"/>
      <c r="JK467" s="47"/>
      <c r="JL467" s="354"/>
      <c r="JM467" s="354"/>
      <c r="JN467" s="354"/>
      <c r="JO467" s="354"/>
      <c r="JP467" s="354"/>
      <c r="JQ467" s="354"/>
      <c r="JR467" s="354"/>
      <c r="JS467" s="354"/>
      <c r="JT467" s="354"/>
      <c r="JU467" s="354"/>
      <c r="JV467" s="354"/>
      <c r="JW467" s="354"/>
      <c r="JX467" s="354"/>
      <c r="JY467" s="354"/>
      <c r="JZ467" s="354"/>
      <c r="KA467" s="354"/>
      <c r="KB467" s="354"/>
      <c r="KC467" s="354"/>
      <c r="KD467" s="354"/>
      <c r="KE467" s="354"/>
      <c r="KF467" s="354"/>
      <c r="KG467" s="354"/>
      <c r="KH467" s="354"/>
      <c r="KI467" s="354"/>
      <c r="KJ467" s="354"/>
      <c r="KK467" s="354"/>
      <c r="KL467" s="354"/>
      <c r="KM467" s="354"/>
      <c r="KN467" s="354"/>
      <c r="KO467" s="354"/>
      <c r="KP467" s="354"/>
      <c r="KQ467" s="354"/>
      <c r="KR467" s="354"/>
      <c r="KS467" s="354"/>
      <c r="KT467" s="354"/>
      <c r="KU467" s="354"/>
      <c r="KV467" s="51"/>
      <c r="KW467" s="47"/>
      <c r="KX467" s="47"/>
      <c r="KY467" s="47"/>
      <c r="KZ467" s="47"/>
      <c r="LA467" s="47"/>
      <c r="LB467" s="47"/>
      <c r="LC467" s="47"/>
      <c r="LD467" s="361"/>
      <c r="LE467" s="361"/>
      <c r="LF467" s="361"/>
      <c r="LG467" s="361"/>
      <c r="LH467" s="361"/>
      <c r="LI467" s="361"/>
      <c r="LJ467" s="361"/>
      <c r="LK467" s="361"/>
      <c r="LL467" s="361"/>
      <c r="LM467" s="361"/>
      <c r="LN467" s="361"/>
      <c r="LO467" s="361"/>
      <c r="LP467" s="361"/>
      <c r="LQ467" s="354"/>
      <c r="LR467" s="354"/>
      <c r="LS467" s="354"/>
      <c r="LT467" s="354"/>
      <c r="LU467" s="354"/>
      <c r="LV467" s="354"/>
      <c r="LW467" s="51"/>
      <c r="LX467" s="354"/>
      <c r="LY467" s="354"/>
      <c r="LZ467" s="354"/>
      <c r="MA467" s="354"/>
      <c r="MB467" s="363"/>
      <c r="MC467" s="363"/>
      <c r="MD467" s="354"/>
      <c r="ME467" s="354"/>
      <c r="MF467" s="354"/>
      <c r="MG467" s="354"/>
      <c r="MH467" s="354"/>
      <c r="MI467" s="354"/>
      <c r="MJ467" s="354"/>
      <c r="MK467" s="354"/>
      <c r="ML467" s="354"/>
      <c r="MM467" s="354"/>
      <c r="MN467" s="354"/>
      <c r="MO467" s="354"/>
      <c r="MP467" s="354"/>
      <c r="MQ467" s="354"/>
      <c r="MR467" s="354"/>
      <c r="MS467" s="51"/>
      <c r="MT467" s="364">
        <f t="shared" si="293"/>
        <v>0</v>
      </c>
      <c r="MU467" s="365">
        <f t="shared" si="294"/>
        <v>0</v>
      </c>
      <c r="MV467" s="366">
        <f t="shared" si="295"/>
        <v>0</v>
      </c>
      <c r="MW467" s="365">
        <v>557</v>
      </c>
      <c r="MX467" s="365">
        <v>1314</v>
      </c>
      <c r="MY467" s="54"/>
      <c r="MZ467" s="863"/>
      <c r="NA467" s="863">
        <v>1.99</v>
      </c>
      <c r="NB467" s="709">
        <f t="shared" si="296"/>
        <v>0</v>
      </c>
      <c r="NC467" s="864"/>
      <c r="ND467" s="864">
        <v>10.21</v>
      </c>
      <c r="NE467" s="738">
        <f t="shared" si="286"/>
        <v>0.234230855771394</v>
      </c>
      <c r="NF467" s="865"/>
      <c r="NG467" s="865"/>
      <c r="NH467" s="865">
        <v>10.21</v>
      </c>
      <c r="NI467" s="740">
        <f t="shared" si="297"/>
        <v>245.04</v>
      </c>
      <c r="NJ467" s="868"/>
      <c r="NK467" s="866"/>
      <c r="NL467" s="742">
        <v>44562</v>
      </c>
      <c r="NM467" s="739">
        <f ca="1" t="shared" si="298"/>
        <v>17.1666666666667</v>
      </c>
      <c r="NN467" s="739">
        <f ca="1" t="shared" si="299"/>
        <v>515</v>
      </c>
      <c r="NO467" s="865">
        <v>24</v>
      </c>
      <c r="NP467" s="739">
        <f t="shared" si="300"/>
        <v>0</v>
      </c>
      <c r="NQ467" s="761">
        <f t="shared" si="301"/>
        <v>0</v>
      </c>
      <c r="NR467" s="739">
        <f ca="1" t="shared" si="302"/>
        <v>0</v>
      </c>
      <c r="NS467" s="739">
        <f t="shared" si="303"/>
        <v>24</v>
      </c>
      <c r="NT467" s="865"/>
      <c r="NU467" s="739">
        <f ca="1" t="shared" si="304"/>
        <v>0</v>
      </c>
      <c r="NV467" s="769">
        <f ca="1" t="shared" si="305"/>
        <v>0</v>
      </c>
      <c r="NW467" s="769" t="e">
        <f ca="1" t="shared" si="306"/>
        <v>#DIV/0!</v>
      </c>
      <c r="NX467" s="865"/>
      <c r="NY467" s="865"/>
      <c r="NZ467" s="865"/>
      <c r="OA467" s="865"/>
      <c r="OB467" s="865"/>
      <c r="OC467" s="865"/>
      <c r="OD467" s="865"/>
      <c r="OE467" s="743">
        <f t="shared" si="307"/>
        <v>0</v>
      </c>
      <c r="OF467" s="743">
        <f t="shared" si="308"/>
        <v>0</v>
      </c>
      <c r="OG467" s="743">
        <f t="shared" si="309"/>
        <v>0</v>
      </c>
      <c r="OH467" s="743">
        <f t="shared" si="310"/>
        <v>0</v>
      </c>
      <c r="OI467" s="743">
        <f t="shared" si="311"/>
        <v>0</v>
      </c>
      <c r="OJ467" s="739">
        <f t="shared" si="312"/>
        <v>0</v>
      </c>
      <c r="OK467" s="739">
        <f t="shared" si="313"/>
        <v>0</v>
      </c>
      <c r="OL467" s="739">
        <f t="shared" si="314"/>
        <v>0</v>
      </c>
      <c r="OM467" s="739">
        <f t="shared" si="315"/>
        <v>0</v>
      </c>
      <c r="ON467" s="739">
        <f t="shared" si="316"/>
        <v>0</v>
      </c>
      <c r="OO467" s="739">
        <f t="shared" si="317"/>
        <v>0</v>
      </c>
      <c r="OP467" s="739"/>
      <c r="OQ467" s="739">
        <f t="shared" si="318"/>
        <v>0</v>
      </c>
      <c r="OR467" s="739">
        <f t="shared" si="319"/>
        <v>0</v>
      </c>
      <c r="OS467" s="739">
        <f t="shared" si="320"/>
        <v>0</v>
      </c>
      <c r="OT467" s="739">
        <f t="shared" si="321"/>
        <v>0</v>
      </c>
      <c r="OU467" s="865"/>
      <c r="OV467" s="865"/>
      <c r="OW467" s="865"/>
      <c r="OX467" s="865"/>
      <c r="OY467" s="865"/>
      <c r="OZ467" s="865"/>
      <c r="PA467" s="865"/>
      <c r="PB467" s="865"/>
      <c r="PC467" s="865"/>
      <c r="PD467" s="865"/>
      <c r="PE467" s="865"/>
      <c r="PF467" s="865"/>
      <c r="PG467" s="865"/>
      <c r="PI467" s="28">
        <v>0</v>
      </c>
      <c r="PJ467" s="28">
        <v>288</v>
      </c>
      <c r="PK467" s="28">
        <v>0</v>
      </c>
      <c r="PL467" s="28">
        <v>48</v>
      </c>
      <c r="PM467" s="28">
        <v>0</v>
      </c>
      <c r="PN467" s="28">
        <v>144</v>
      </c>
      <c r="PO467" s="28">
        <v>0</v>
      </c>
      <c r="PP467" s="28">
        <v>0</v>
      </c>
      <c r="PQ467" s="28">
        <v>77</v>
      </c>
      <c r="PR467" s="28">
        <v>0</v>
      </c>
      <c r="PS467" s="28">
        <v>0</v>
      </c>
      <c r="PT467" s="28">
        <v>0</v>
      </c>
      <c r="PU467" s="28">
        <v>0</v>
      </c>
      <c r="PV467" s="28">
        <v>557</v>
      </c>
      <c r="PW467" s="28">
        <v>0</v>
      </c>
    </row>
    <row r="468" s="28" customFormat="1" customHeight="1" spans="1:439">
      <c r="A468" s="847" t="s">
        <v>2306</v>
      </c>
      <c r="B468" s="343"/>
      <c r="C468" s="95" t="s">
        <v>2166</v>
      </c>
      <c r="D468" s="95" t="s">
        <v>2447</v>
      </c>
      <c r="E468" s="411"/>
      <c r="F468" s="290" t="s">
        <v>2449</v>
      </c>
      <c r="G468" s="859" t="s">
        <v>1088</v>
      </c>
      <c r="H468" s="860" t="s">
        <v>2450</v>
      </c>
      <c r="I468" s="99">
        <f t="shared" si="292"/>
        <v>-20</v>
      </c>
      <c r="J468" s="298">
        <v>48</v>
      </c>
      <c r="K468" s="862">
        <v>0</v>
      </c>
      <c r="L468" s="150">
        <f t="shared" si="288"/>
        <v>28</v>
      </c>
      <c r="M468" s="151">
        <f t="shared" si="289"/>
        <v>28</v>
      </c>
      <c r="N468" s="455"/>
      <c r="O468" s="35">
        <v>48</v>
      </c>
      <c r="P468" s="157"/>
      <c r="Q468" s="154">
        <f t="shared" si="290"/>
        <v>0</v>
      </c>
      <c r="R468" s="34">
        <f t="shared" si="291"/>
        <v>0</v>
      </c>
      <c r="S468" s="490"/>
      <c r="T468" s="490"/>
      <c r="U468" s="490"/>
      <c r="V468" s="490"/>
      <c r="W468" s="490"/>
      <c r="X468" s="489"/>
      <c r="Y468" s="505"/>
      <c r="Z468" s="505"/>
      <c r="AA468" s="505"/>
      <c r="AB468" s="505"/>
      <c r="AC468" s="505"/>
      <c r="AD468" s="505"/>
      <c r="AE468" s="505"/>
      <c r="AF468" s="490"/>
      <c r="AG468" s="490"/>
      <c r="AH468" s="490"/>
      <c r="AI468" s="490"/>
      <c r="AJ468" s="490"/>
      <c r="AK468" s="490"/>
      <c r="AL468" s="490"/>
      <c r="AM468" s="490"/>
      <c r="AN468" s="490"/>
      <c r="AO468" s="490"/>
      <c r="AP468" s="490"/>
      <c r="AQ468" s="490"/>
      <c r="AR468" s="490"/>
      <c r="AS468" s="490"/>
      <c r="AT468" s="490"/>
      <c r="AU468" s="490"/>
      <c r="AV468" s="490"/>
      <c r="AW468" s="490"/>
      <c r="AX468" s="490"/>
      <c r="AY468" s="100"/>
      <c r="AZ468" s="48"/>
      <c r="BA468" s="48"/>
      <c r="BB468" s="48"/>
      <c r="BC468" s="48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354"/>
      <c r="BT468" s="354"/>
      <c r="BU468" s="354"/>
      <c r="BV468" s="354"/>
      <c r="BW468" s="354"/>
      <c r="BX468" s="354"/>
      <c r="BY468" s="354"/>
      <c r="BZ468" s="354"/>
      <c r="CA468" s="354"/>
      <c r="CB468" s="354"/>
      <c r="CC468" s="354"/>
      <c r="CD468" s="354"/>
      <c r="CE468" s="354"/>
      <c r="CF468" s="354"/>
      <c r="CG468" s="354"/>
      <c r="CH468" s="354"/>
      <c r="CI468" s="354"/>
      <c r="CJ468" s="354"/>
      <c r="CK468" s="354"/>
      <c r="CL468" s="354"/>
      <c r="CM468" s="354"/>
      <c r="CN468" s="354"/>
      <c r="CO468" s="354"/>
      <c r="CP468" s="358"/>
      <c r="CQ468" s="48"/>
      <c r="CR468" s="354"/>
      <c r="CS468" s="354"/>
      <c r="CT468" s="355"/>
      <c r="CU468" s="354"/>
      <c r="CV468" s="354"/>
      <c r="CW468" s="354"/>
      <c r="CX468" s="354"/>
      <c r="CY468" s="354"/>
      <c r="CZ468" s="354"/>
      <c r="DA468" s="356"/>
      <c r="DB468" s="354"/>
      <c r="DC468" s="354"/>
      <c r="DD468" s="354"/>
      <c r="DE468" s="354"/>
      <c r="DF468" s="354"/>
      <c r="DG468" s="354"/>
      <c r="DH468" s="354"/>
      <c r="DI468" s="354"/>
      <c r="DJ468" s="354"/>
      <c r="DK468" s="354"/>
      <c r="DL468" s="354"/>
      <c r="DM468" s="354"/>
      <c r="DN468" s="354"/>
      <c r="DO468" s="354"/>
      <c r="DP468" s="354"/>
      <c r="DQ468" s="354"/>
      <c r="DR468" s="354"/>
      <c r="DS468" s="354"/>
      <c r="DT468" s="354"/>
      <c r="DU468" s="354"/>
      <c r="DV468" s="354"/>
      <c r="DW468" s="354"/>
      <c r="DX468" s="354"/>
      <c r="DY468" s="354"/>
      <c r="DZ468" s="357"/>
      <c r="EA468" s="356"/>
      <c r="EB468" s="356"/>
      <c r="EC468" s="356"/>
      <c r="ED468" s="356"/>
      <c r="EE468" s="358"/>
      <c r="EF468" s="48"/>
      <c r="EG468" s="46"/>
      <c r="EH468" s="46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8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354"/>
      <c r="FR468" s="354"/>
      <c r="FS468" s="354"/>
      <c r="FT468" s="354"/>
      <c r="FU468" s="354"/>
      <c r="FV468" s="354"/>
      <c r="FW468" s="354"/>
      <c r="FX468" s="354"/>
      <c r="FY468" s="354"/>
      <c r="FZ468" s="354"/>
      <c r="GA468" s="354"/>
      <c r="GB468" s="354"/>
      <c r="GC468" s="354"/>
      <c r="GD468" s="354"/>
      <c r="GE468" s="354"/>
      <c r="GF468" s="354"/>
      <c r="GG468" s="354"/>
      <c r="GH468" s="354"/>
      <c r="GI468" s="354"/>
      <c r="GJ468" s="354"/>
      <c r="GK468" s="354"/>
      <c r="GL468" s="354"/>
      <c r="GM468" s="354"/>
      <c r="GN468" s="354"/>
      <c r="GO468" s="354"/>
      <c r="GP468" s="354"/>
      <c r="GQ468" s="354"/>
      <c r="GR468" s="354"/>
      <c r="GS468" s="354"/>
      <c r="GT468" s="354"/>
      <c r="GU468" s="354"/>
      <c r="GV468" s="354"/>
      <c r="GW468" s="354"/>
      <c r="GX468" s="354"/>
      <c r="GY468" s="354"/>
      <c r="GZ468" s="354"/>
      <c r="HA468" s="354"/>
      <c r="HB468" s="354"/>
      <c r="HC468" s="354"/>
      <c r="HD468" s="354"/>
      <c r="HE468" s="354"/>
      <c r="HF468" s="354"/>
      <c r="HG468" s="354"/>
      <c r="HH468" s="354"/>
      <c r="HI468" s="354"/>
      <c r="HJ468" s="354"/>
      <c r="HK468" s="354"/>
      <c r="HL468" s="354"/>
      <c r="HM468" s="354"/>
      <c r="HN468" s="354"/>
      <c r="HO468" s="354"/>
      <c r="HP468" s="354"/>
      <c r="HQ468" s="354"/>
      <c r="HR468" s="354"/>
      <c r="HS468" s="354"/>
      <c r="HT468" s="354"/>
      <c r="HU468" s="354"/>
      <c r="HV468" s="354"/>
      <c r="HW468" s="354"/>
      <c r="HX468" s="354"/>
      <c r="HY468" s="354"/>
      <c r="HZ468" s="354"/>
      <c r="IA468" s="354"/>
      <c r="IB468" s="354"/>
      <c r="IC468" s="354"/>
      <c r="ID468" s="354"/>
      <c r="IE468" s="354"/>
      <c r="IF468" s="354"/>
      <c r="IG468" s="354"/>
      <c r="IH468" s="354"/>
      <c r="II468" s="354"/>
      <c r="IJ468" s="354"/>
      <c r="IK468" s="354"/>
      <c r="IL468" s="354"/>
      <c r="IM468" s="354"/>
      <c r="IN468" s="354"/>
      <c r="IO468" s="354"/>
      <c r="IP468" s="354"/>
      <c r="IQ468" s="354"/>
      <c r="IR468" s="50"/>
      <c r="IS468" s="47"/>
      <c r="IT468" s="47"/>
      <c r="IU468" s="47"/>
      <c r="IV468" s="47"/>
      <c r="IW468" s="47"/>
      <c r="IX468" s="47"/>
      <c r="IY468" s="47"/>
      <c r="IZ468" s="47"/>
      <c r="JA468" s="47"/>
      <c r="JB468" s="47"/>
      <c r="JC468" s="47"/>
      <c r="JD468" s="47"/>
      <c r="JE468" s="47"/>
      <c r="JF468" s="47"/>
      <c r="JG468" s="47"/>
      <c r="JH468" s="47"/>
      <c r="JI468" s="47"/>
      <c r="JJ468" s="47"/>
      <c r="JK468" s="47"/>
      <c r="JL468" s="354"/>
      <c r="JM468" s="354"/>
      <c r="JN468" s="354"/>
      <c r="JO468" s="354"/>
      <c r="JP468" s="354"/>
      <c r="JQ468" s="354"/>
      <c r="JR468" s="354"/>
      <c r="JS468" s="354"/>
      <c r="JT468" s="354"/>
      <c r="JU468" s="354"/>
      <c r="JV468" s="354"/>
      <c r="JW468" s="354"/>
      <c r="JX468" s="354"/>
      <c r="JY468" s="354"/>
      <c r="JZ468" s="354"/>
      <c r="KA468" s="354"/>
      <c r="KB468" s="354"/>
      <c r="KC468" s="354"/>
      <c r="KD468" s="354"/>
      <c r="KE468" s="354"/>
      <c r="KF468" s="354"/>
      <c r="KG468" s="354"/>
      <c r="KH468" s="354"/>
      <c r="KI468" s="354"/>
      <c r="KJ468" s="354"/>
      <c r="KK468" s="354"/>
      <c r="KL468" s="354"/>
      <c r="KM468" s="354"/>
      <c r="KN468" s="354"/>
      <c r="KO468" s="354"/>
      <c r="KP468" s="354"/>
      <c r="KQ468" s="354"/>
      <c r="KR468" s="354"/>
      <c r="KS468" s="354"/>
      <c r="KT468" s="354"/>
      <c r="KU468" s="354"/>
      <c r="KV468" s="51"/>
      <c r="KW468" s="47"/>
      <c r="KX468" s="47"/>
      <c r="KY468" s="47"/>
      <c r="KZ468" s="47">
        <v>20</v>
      </c>
      <c r="LA468" s="47"/>
      <c r="LB468" s="47"/>
      <c r="LC468" s="47"/>
      <c r="LD468" s="361"/>
      <c r="LE468" s="361"/>
      <c r="LF468" s="361"/>
      <c r="LG468" s="361"/>
      <c r="LH468" s="361"/>
      <c r="LI468" s="361"/>
      <c r="LJ468" s="361"/>
      <c r="LK468" s="361"/>
      <c r="LL468" s="361"/>
      <c r="LM468" s="361"/>
      <c r="LN468" s="361"/>
      <c r="LO468" s="361"/>
      <c r="LP468" s="361"/>
      <c r="LQ468" s="354"/>
      <c r="LR468" s="354"/>
      <c r="LS468" s="354"/>
      <c r="LT468" s="354"/>
      <c r="LU468" s="354"/>
      <c r="LV468" s="354"/>
      <c r="LW468" s="51"/>
      <c r="LX468" s="354"/>
      <c r="LY468" s="354"/>
      <c r="LZ468" s="354"/>
      <c r="MA468" s="354"/>
      <c r="MB468" s="363"/>
      <c r="MC468" s="363"/>
      <c r="MD468" s="354"/>
      <c r="ME468" s="354"/>
      <c r="MF468" s="354"/>
      <c r="MG468" s="354"/>
      <c r="MH468" s="354"/>
      <c r="MI468" s="354"/>
      <c r="MJ468" s="354"/>
      <c r="MK468" s="354"/>
      <c r="ML468" s="354"/>
      <c r="MM468" s="354"/>
      <c r="MN468" s="354"/>
      <c r="MO468" s="354"/>
      <c r="MP468" s="354"/>
      <c r="MQ468" s="354"/>
      <c r="MR468" s="354"/>
      <c r="MS468" s="51"/>
      <c r="MT468" s="364">
        <f t="shared" si="293"/>
        <v>0</v>
      </c>
      <c r="MU468" s="365">
        <f t="shared" si="294"/>
        <v>20</v>
      </c>
      <c r="MV468" s="366">
        <f t="shared" si="295"/>
        <v>20</v>
      </c>
      <c r="MW468" s="365">
        <v>0</v>
      </c>
      <c r="MX468" s="365">
        <v>0</v>
      </c>
      <c r="MY468" s="54"/>
      <c r="MZ468" s="863"/>
      <c r="NA468" s="863">
        <v>1.99</v>
      </c>
      <c r="NB468" s="709">
        <f t="shared" si="296"/>
        <v>39.8</v>
      </c>
      <c r="NC468" s="864"/>
      <c r="ND468" s="864">
        <v>10.21</v>
      </c>
      <c r="NE468" s="738">
        <f t="shared" si="286"/>
        <v>0.234230855771394</v>
      </c>
      <c r="NF468" s="865"/>
      <c r="NG468" s="865"/>
      <c r="NH468" s="865">
        <v>10.21</v>
      </c>
      <c r="NI468" s="740">
        <f t="shared" si="297"/>
        <v>285.88</v>
      </c>
      <c r="NJ468" s="868"/>
      <c r="NK468" s="866"/>
      <c r="NL468" s="742">
        <v>44562</v>
      </c>
      <c r="NM468" s="739">
        <f ca="1" t="shared" si="298"/>
        <v>17.1666666666667</v>
      </c>
      <c r="NN468" s="739">
        <f ca="1" t="shared" si="299"/>
        <v>515</v>
      </c>
      <c r="NO468" s="865">
        <v>48</v>
      </c>
      <c r="NP468" s="739">
        <f t="shared" si="300"/>
        <v>20</v>
      </c>
      <c r="NQ468" s="761">
        <f t="shared" si="301"/>
        <v>0.526315789473684</v>
      </c>
      <c r="NR468" s="739">
        <f ca="1" t="shared" si="302"/>
        <v>0.373019928461931</v>
      </c>
      <c r="NS468" s="739">
        <f t="shared" si="303"/>
        <v>28</v>
      </c>
      <c r="NT468" s="865"/>
      <c r="NU468" s="739">
        <f ca="1" t="shared" si="304"/>
        <v>1.16504854368932</v>
      </c>
      <c r="NV468" s="769">
        <f ca="1" t="shared" si="305"/>
        <v>0.0388349514563107</v>
      </c>
      <c r="NW468" s="769">
        <f ca="1" t="shared" si="306"/>
        <v>721</v>
      </c>
      <c r="NX468" s="865"/>
      <c r="NY468" s="865"/>
      <c r="NZ468" s="865"/>
      <c r="OA468" s="865"/>
      <c r="OB468" s="865"/>
      <c r="OC468" s="865"/>
      <c r="OD468" s="865"/>
      <c r="OE468" s="743">
        <f t="shared" si="307"/>
        <v>0</v>
      </c>
      <c r="OF468" s="743">
        <f t="shared" si="308"/>
        <v>20</v>
      </c>
      <c r="OG468" s="743">
        <f t="shared" si="309"/>
        <v>0</v>
      </c>
      <c r="OH468" s="743">
        <f t="shared" si="310"/>
        <v>0</v>
      </c>
      <c r="OI468" s="743">
        <f t="shared" si="311"/>
        <v>0</v>
      </c>
      <c r="OJ468" s="739">
        <f t="shared" si="312"/>
        <v>0</v>
      </c>
      <c r="OK468" s="739">
        <f t="shared" si="313"/>
        <v>0</v>
      </c>
      <c r="OL468" s="739">
        <f t="shared" si="314"/>
        <v>0</v>
      </c>
      <c r="OM468" s="739">
        <f t="shared" si="315"/>
        <v>0</v>
      </c>
      <c r="ON468" s="739">
        <f t="shared" si="316"/>
        <v>0</v>
      </c>
      <c r="OO468" s="739">
        <f t="shared" si="317"/>
        <v>0</v>
      </c>
      <c r="OP468" s="739"/>
      <c r="OQ468" s="739">
        <f t="shared" si="318"/>
        <v>0</v>
      </c>
      <c r="OR468" s="739">
        <f t="shared" si="319"/>
        <v>20</v>
      </c>
      <c r="OS468" s="739">
        <f t="shared" si="320"/>
        <v>0</v>
      </c>
      <c r="OT468" s="739">
        <f t="shared" si="321"/>
        <v>0</v>
      </c>
      <c r="OU468" s="865"/>
      <c r="OV468" s="865"/>
      <c r="OW468" s="865"/>
      <c r="OX468" s="865"/>
      <c r="OY468" s="865"/>
      <c r="OZ468" s="865"/>
      <c r="PA468" s="865"/>
      <c r="PB468" s="865"/>
      <c r="PC468" s="865"/>
      <c r="PD468" s="865"/>
      <c r="PE468" s="865"/>
      <c r="PF468" s="865"/>
      <c r="PG468" s="865"/>
      <c r="PI468" s="28">
        <v>0</v>
      </c>
      <c r="PJ468" s="28">
        <v>0</v>
      </c>
      <c r="PK468" s="28">
        <v>0</v>
      </c>
      <c r="PL468" s="28">
        <v>0</v>
      </c>
      <c r="PM468" s="28">
        <v>0</v>
      </c>
      <c r="PN468" s="28">
        <v>0</v>
      </c>
      <c r="PO468" s="28">
        <v>0</v>
      </c>
      <c r="PP468" s="28">
        <v>0</v>
      </c>
      <c r="PQ468" s="28">
        <v>0</v>
      </c>
      <c r="PR468" s="28">
        <v>0</v>
      </c>
      <c r="PS468" s="28">
        <v>0</v>
      </c>
      <c r="PT468" s="28">
        <v>0</v>
      </c>
      <c r="PU468" s="28">
        <v>0</v>
      </c>
      <c r="PV468" s="28">
        <v>0</v>
      </c>
      <c r="PW468" s="28">
        <v>0</v>
      </c>
    </row>
    <row r="469" s="28" customFormat="1" customHeight="1" spans="1:439">
      <c r="A469" s="847" t="s">
        <v>2306</v>
      </c>
      <c r="B469" s="343"/>
      <c r="C469" s="95" t="s">
        <v>2166</v>
      </c>
      <c r="D469" s="95" t="s">
        <v>2447</v>
      </c>
      <c r="E469" s="411"/>
      <c r="F469" s="290" t="s">
        <v>2451</v>
      </c>
      <c r="G469" s="859" t="s">
        <v>1090</v>
      </c>
      <c r="H469" s="860" t="s">
        <v>2452</v>
      </c>
      <c r="I469" s="99">
        <f t="shared" si="292"/>
        <v>-20</v>
      </c>
      <c r="J469" s="298">
        <v>72</v>
      </c>
      <c r="K469" s="862">
        <v>0</v>
      </c>
      <c r="L469" s="150">
        <f t="shared" si="288"/>
        <v>52</v>
      </c>
      <c r="M469" s="151">
        <f t="shared" si="289"/>
        <v>52</v>
      </c>
      <c r="N469" s="455"/>
      <c r="O469" s="35">
        <v>72</v>
      </c>
      <c r="P469" s="157"/>
      <c r="Q469" s="154">
        <f t="shared" si="290"/>
        <v>0</v>
      </c>
      <c r="R469" s="34">
        <f t="shared" si="291"/>
        <v>0</v>
      </c>
      <c r="S469" s="490"/>
      <c r="T469" s="490"/>
      <c r="U469" s="490"/>
      <c r="V469" s="490"/>
      <c r="W469" s="490"/>
      <c r="X469" s="489"/>
      <c r="Y469" s="505"/>
      <c r="Z469" s="505"/>
      <c r="AA469" s="505"/>
      <c r="AB469" s="505"/>
      <c r="AC469" s="505"/>
      <c r="AD469" s="505"/>
      <c r="AE469" s="505"/>
      <c r="AF469" s="490"/>
      <c r="AG469" s="490"/>
      <c r="AH469" s="490"/>
      <c r="AI469" s="490"/>
      <c r="AJ469" s="490"/>
      <c r="AK469" s="490"/>
      <c r="AL469" s="490"/>
      <c r="AM469" s="490"/>
      <c r="AN469" s="490"/>
      <c r="AO469" s="490"/>
      <c r="AP469" s="490"/>
      <c r="AQ469" s="490"/>
      <c r="AR469" s="490"/>
      <c r="AS469" s="490"/>
      <c r="AT469" s="490"/>
      <c r="AU469" s="490"/>
      <c r="AV469" s="490"/>
      <c r="AW469" s="490"/>
      <c r="AX469" s="490"/>
      <c r="AY469" s="100"/>
      <c r="AZ469" s="48"/>
      <c r="BA469" s="48"/>
      <c r="BB469" s="48"/>
      <c r="BC469" s="48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354"/>
      <c r="BT469" s="354"/>
      <c r="BU469" s="354"/>
      <c r="BV469" s="354"/>
      <c r="BW469" s="354"/>
      <c r="BX469" s="354"/>
      <c r="BY469" s="354"/>
      <c r="BZ469" s="354"/>
      <c r="CA469" s="354"/>
      <c r="CB469" s="354"/>
      <c r="CC469" s="354"/>
      <c r="CD469" s="354"/>
      <c r="CE469" s="354"/>
      <c r="CF469" s="354"/>
      <c r="CG469" s="354"/>
      <c r="CH469" s="354"/>
      <c r="CI469" s="354"/>
      <c r="CJ469" s="354"/>
      <c r="CK469" s="354"/>
      <c r="CL469" s="354"/>
      <c r="CM469" s="354"/>
      <c r="CN469" s="354"/>
      <c r="CO469" s="354"/>
      <c r="CP469" s="358"/>
      <c r="CQ469" s="48"/>
      <c r="CR469" s="354"/>
      <c r="CS469" s="354"/>
      <c r="CT469" s="355"/>
      <c r="CU469" s="354"/>
      <c r="CV469" s="354"/>
      <c r="CW469" s="354"/>
      <c r="CX469" s="354"/>
      <c r="CY469" s="354"/>
      <c r="CZ469" s="354"/>
      <c r="DA469" s="356"/>
      <c r="DB469" s="354"/>
      <c r="DC469" s="354"/>
      <c r="DD469" s="354"/>
      <c r="DE469" s="354"/>
      <c r="DF469" s="354"/>
      <c r="DG469" s="354"/>
      <c r="DH469" s="354"/>
      <c r="DI469" s="354"/>
      <c r="DJ469" s="354"/>
      <c r="DK469" s="354"/>
      <c r="DL469" s="354"/>
      <c r="DM469" s="354"/>
      <c r="DN469" s="354"/>
      <c r="DO469" s="354"/>
      <c r="DP469" s="354"/>
      <c r="DQ469" s="354"/>
      <c r="DR469" s="354"/>
      <c r="DS469" s="354"/>
      <c r="DT469" s="354"/>
      <c r="DU469" s="354"/>
      <c r="DV469" s="354"/>
      <c r="DW469" s="354"/>
      <c r="DX469" s="354"/>
      <c r="DY469" s="354"/>
      <c r="DZ469" s="357"/>
      <c r="EA469" s="356"/>
      <c r="EB469" s="356"/>
      <c r="EC469" s="356"/>
      <c r="ED469" s="356"/>
      <c r="EE469" s="358"/>
      <c r="EF469" s="48"/>
      <c r="EG469" s="46"/>
      <c r="EH469" s="46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8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354"/>
      <c r="FR469" s="354"/>
      <c r="FS469" s="354"/>
      <c r="FT469" s="354"/>
      <c r="FU469" s="354"/>
      <c r="FV469" s="354"/>
      <c r="FW469" s="354"/>
      <c r="FX469" s="354"/>
      <c r="FY469" s="354"/>
      <c r="FZ469" s="354"/>
      <c r="GA469" s="354"/>
      <c r="GB469" s="354"/>
      <c r="GC469" s="354"/>
      <c r="GD469" s="354"/>
      <c r="GE469" s="354"/>
      <c r="GF469" s="354"/>
      <c r="GG469" s="354"/>
      <c r="GH469" s="354"/>
      <c r="GI469" s="354"/>
      <c r="GJ469" s="354"/>
      <c r="GK469" s="354"/>
      <c r="GL469" s="354"/>
      <c r="GM469" s="354"/>
      <c r="GN469" s="354"/>
      <c r="GO469" s="354"/>
      <c r="GP469" s="354"/>
      <c r="GQ469" s="354"/>
      <c r="GR469" s="354"/>
      <c r="GS469" s="354"/>
      <c r="GT469" s="354"/>
      <c r="GU469" s="354"/>
      <c r="GV469" s="354"/>
      <c r="GW469" s="354"/>
      <c r="GX469" s="354"/>
      <c r="GY469" s="354"/>
      <c r="GZ469" s="354"/>
      <c r="HA469" s="354"/>
      <c r="HB469" s="354"/>
      <c r="HC469" s="354"/>
      <c r="HD469" s="354"/>
      <c r="HE469" s="354"/>
      <c r="HF469" s="354"/>
      <c r="HG469" s="354"/>
      <c r="HH469" s="354"/>
      <c r="HI469" s="354"/>
      <c r="HJ469" s="354"/>
      <c r="HK469" s="354"/>
      <c r="HL469" s="354"/>
      <c r="HM469" s="354"/>
      <c r="HN469" s="354"/>
      <c r="HO469" s="354"/>
      <c r="HP469" s="354"/>
      <c r="HQ469" s="354"/>
      <c r="HR469" s="354"/>
      <c r="HS469" s="354"/>
      <c r="HT469" s="354"/>
      <c r="HU469" s="354"/>
      <c r="HV469" s="354"/>
      <c r="HW469" s="354"/>
      <c r="HX469" s="354"/>
      <c r="HY469" s="354"/>
      <c r="HZ469" s="354"/>
      <c r="IA469" s="354"/>
      <c r="IB469" s="354"/>
      <c r="IC469" s="354"/>
      <c r="ID469" s="354"/>
      <c r="IE469" s="354"/>
      <c r="IF469" s="354"/>
      <c r="IG469" s="354"/>
      <c r="IH469" s="354"/>
      <c r="II469" s="354"/>
      <c r="IJ469" s="354"/>
      <c r="IK469" s="354"/>
      <c r="IL469" s="354"/>
      <c r="IM469" s="354"/>
      <c r="IN469" s="354"/>
      <c r="IO469" s="354"/>
      <c r="IP469" s="354"/>
      <c r="IQ469" s="354"/>
      <c r="IR469" s="50"/>
      <c r="IS469" s="47"/>
      <c r="IT469" s="47"/>
      <c r="IU469" s="47"/>
      <c r="IV469" s="47"/>
      <c r="IW469" s="47"/>
      <c r="IX469" s="47"/>
      <c r="IY469" s="47"/>
      <c r="IZ469" s="47"/>
      <c r="JA469" s="47"/>
      <c r="JB469" s="47"/>
      <c r="JC469" s="47"/>
      <c r="JD469" s="47"/>
      <c r="JE469" s="47"/>
      <c r="JF469" s="47"/>
      <c r="JG469" s="47"/>
      <c r="JH469" s="47"/>
      <c r="JI469" s="47"/>
      <c r="JJ469" s="47"/>
      <c r="JK469" s="47"/>
      <c r="JL469" s="354"/>
      <c r="JM469" s="354"/>
      <c r="JN469" s="354"/>
      <c r="JO469" s="354"/>
      <c r="JP469" s="354"/>
      <c r="JQ469" s="354"/>
      <c r="JR469" s="354"/>
      <c r="JS469" s="354"/>
      <c r="JT469" s="354"/>
      <c r="JU469" s="354"/>
      <c r="JV469" s="354"/>
      <c r="JW469" s="354"/>
      <c r="JX469" s="354"/>
      <c r="JY469" s="354"/>
      <c r="JZ469" s="354"/>
      <c r="KA469" s="354"/>
      <c r="KB469" s="354"/>
      <c r="KC469" s="354"/>
      <c r="KD469" s="354"/>
      <c r="KE469" s="354"/>
      <c r="KF469" s="354"/>
      <c r="KG469" s="354"/>
      <c r="KH469" s="354"/>
      <c r="KI469" s="354"/>
      <c r="KJ469" s="354"/>
      <c r="KK469" s="354"/>
      <c r="KL469" s="354"/>
      <c r="KM469" s="354"/>
      <c r="KN469" s="354"/>
      <c r="KO469" s="354"/>
      <c r="KP469" s="354"/>
      <c r="KQ469" s="354"/>
      <c r="KR469" s="354"/>
      <c r="KS469" s="354"/>
      <c r="KT469" s="354"/>
      <c r="KU469" s="354"/>
      <c r="KV469" s="51"/>
      <c r="KW469" s="47"/>
      <c r="KX469" s="47"/>
      <c r="KY469" s="47"/>
      <c r="KZ469" s="47">
        <v>20</v>
      </c>
      <c r="LA469" s="47"/>
      <c r="LB469" s="47"/>
      <c r="LC469" s="47"/>
      <c r="LD469" s="361"/>
      <c r="LE469" s="361"/>
      <c r="LF469" s="361"/>
      <c r="LG469" s="361"/>
      <c r="LH469" s="361"/>
      <c r="LI469" s="361"/>
      <c r="LJ469" s="361"/>
      <c r="LK469" s="361"/>
      <c r="LL469" s="361"/>
      <c r="LM469" s="361"/>
      <c r="LN469" s="361"/>
      <c r="LO469" s="361"/>
      <c r="LP469" s="361"/>
      <c r="LQ469" s="354"/>
      <c r="LR469" s="354"/>
      <c r="LS469" s="354"/>
      <c r="LT469" s="354"/>
      <c r="LU469" s="354"/>
      <c r="LV469" s="354"/>
      <c r="LW469" s="51"/>
      <c r="LX469" s="354"/>
      <c r="LY469" s="354"/>
      <c r="LZ469" s="354"/>
      <c r="MA469" s="354"/>
      <c r="MB469" s="363"/>
      <c r="MC469" s="363"/>
      <c r="MD469" s="354"/>
      <c r="ME469" s="354"/>
      <c r="MF469" s="354"/>
      <c r="MG469" s="354"/>
      <c r="MH469" s="354"/>
      <c r="MI469" s="354"/>
      <c r="MJ469" s="354"/>
      <c r="MK469" s="354"/>
      <c r="ML469" s="354"/>
      <c r="MM469" s="354"/>
      <c r="MN469" s="354"/>
      <c r="MO469" s="354"/>
      <c r="MP469" s="354"/>
      <c r="MQ469" s="354"/>
      <c r="MR469" s="354"/>
      <c r="MS469" s="51"/>
      <c r="MT469" s="364">
        <f t="shared" si="293"/>
        <v>0</v>
      </c>
      <c r="MU469" s="365">
        <f t="shared" si="294"/>
        <v>20</v>
      </c>
      <c r="MV469" s="366">
        <f t="shared" si="295"/>
        <v>20</v>
      </c>
      <c r="MW469" s="365">
        <v>0</v>
      </c>
      <c r="MX469" s="365">
        <v>234</v>
      </c>
      <c r="MY469" s="54"/>
      <c r="MZ469" s="863"/>
      <c r="NA469" s="863">
        <v>1.99</v>
      </c>
      <c r="NB469" s="709">
        <f t="shared" si="296"/>
        <v>39.8</v>
      </c>
      <c r="NC469" s="864"/>
      <c r="ND469" s="864">
        <v>10.12</v>
      </c>
      <c r="NE469" s="738">
        <f t="shared" si="286"/>
        <v>0.240981024525613</v>
      </c>
      <c r="NF469" s="865"/>
      <c r="NG469" s="865"/>
      <c r="NH469" s="865">
        <v>10.12</v>
      </c>
      <c r="NI469" s="740">
        <f t="shared" si="297"/>
        <v>526.24</v>
      </c>
      <c r="NJ469" s="868"/>
      <c r="NK469" s="866"/>
      <c r="NL469" s="742">
        <v>44562</v>
      </c>
      <c r="NM469" s="739">
        <f ca="1" t="shared" si="298"/>
        <v>17.1666666666667</v>
      </c>
      <c r="NN469" s="739">
        <f ca="1" t="shared" si="299"/>
        <v>515</v>
      </c>
      <c r="NO469" s="865">
        <v>72</v>
      </c>
      <c r="NP469" s="739">
        <f t="shared" si="300"/>
        <v>20</v>
      </c>
      <c r="NQ469" s="761">
        <f t="shared" si="301"/>
        <v>0.32258064516129</v>
      </c>
      <c r="NR469" s="739">
        <f ca="1" t="shared" si="302"/>
        <v>0.228625117444409</v>
      </c>
      <c r="NS469" s="739">
        <f t="shared" si="303"/>
        <v>52</v>
      </c>
      <c r="NT469" s="865"/>
      <c r="NU469" s="739">
        <f ca="1" t="shared" si="304"/>
        <v>1.16504854368932</v>
      </c>
      <c r="NV469" s="769">
        <f ca="1" t="shared" si="305"/>
        <v>0.0388349514563107</v>
      </c>
      <c r="NW469" s="769">
        <f ca="1" t="shared" si="306"/>
        <v>1339</v>
      </c>
      <c r="NX469" s="865"/>
      <c r="NY469" s="865"/>
      <c r="NZ469" s="865"/>
      <c r="OA469" s="865"/>
      <c r="OB469" s="865"/>
      <c r="OC469" s="865"/>
      <c r="OD469" s="865"/>
      <c r="OE469" s="743">
        <f t="shared" si="307"/>
        <v>0</v>
      </c>
      <c r="OF469" s="743">
        <f t="shared" si="308"/>
        <v>20</v>
      </c>
      <c r="OG469" s="743">
        <f t="shared" si="309"/>
        <v>0</v>
      </c>
      <c r="OH469" s="743">
        <f t="shared" si="310"/>
        <v>0</v>
      </c>
      <c r="OI469" s="743">
        <f t="shared" si="311"/>
        <v>0</v>
      </c>
      <c r="OJ469" s="739">
        <f t="shared" si="312"/>
        <v>0</v>
      </c>
      <c r="OK469" s="739">
        <f t="shared" si="313"/>
        <v>0</v>
      </c>
      <c r="OL469" s="739">
        <f t="shared" si="314"/>
        <v>0</v>
      </c>
      <c r="OM469" s="739">
        <f t="shared" si="315"/>
        <v>0</v>
      </c>
      <c r="ON469" s="739">
        <f t="shared" si="316"/>
        <v>0</v>
      </c>
      <c r="OO469" s="739">
        <f t="shared" si="317"/>
        <v>0</v>
      </c>
      <c r="OP469" s="739"/>
      <c r="OQ469" s="739">
        <f t="shared" si="318"/>
        <v>0</v>
      </c>
      <c r="OR469" s="739">
        <f t="shared" si="319"/>
        <v>20</v>
      </c>
      <c r="OS469" s="739">
        <f t="shared" si="320"/>
        <v>0</v>
      </c>
      <c r="OT469" s="739">
        <f t="shared" si="321"/>
        <v>0</v>
      </c>
      <c r="OU469" s="865"/>
      <c r="OV469" s="865"/>
      <c r="OW469" s="865"/>
      <c r="OX469" s="865"/>
      <c r="OY469" s="865"/>
      <c r="OZ469" s="865"/>
      <c r="PA469" s="865"/>
      <c r="PB469" s="865"/>
      <c r="PC469" s="865"/>
      <c r="PD469" s="865"/>
      <c r="PE469" s="865"/>
      <c r="PF469" s="865"/>
      <c r="PG469" s="865"/>
      <c r="PI469" s="28">
        <v>0</v>
      </c>
      <c r="PJ469" s="28">
        <v>0</v>
      </c>
      <c r="PK469" s="28">
        <v>0</v>
      </c>
      <c r="PL469" s="28">
        <v>0</v>
      </c>
      <c r="PM469" s="28">
        <v>0</v>
      </c>
      <c r="PN469" s="28">
        <v>0</v>
      </c>
      <c r="PO469" s="28">
        <v>0</v>
      </c>
      <c r="PP469" s="28">
        <v>0</v>
      </c>
      <c r="PQ469" s="28">
        <v>0</v>
      </c>
      <c r="PR469" s="28">
        <v>0</v>
      </c>
      <c r="PS469" s="28">
        <v>0</v>
      </c>
      <c r="PT469" s="28">
        <v>0</v>
      </c>
      <c r="PU469" s="28">
        <v>0</v>
      </c>
      <c r="PV469" s="28">
        <v>0</v>
      </c>
      <c r="PW469" s="28">
        <v>0</v>
      </c>
    </row>
    <row r="470" s="28" customFormat="1" customHeight="1" spans="1:439">
      <c r="A470" s="847" t="s">
        <v>2306</v>
      </c>
      <c r="B470" s="343"/>
      <c r="C470" s="95" t="s">
        <v>2166</v>
      </c>
      <c r="D470" s="95" t="s">
        <v>2447</v>
      </c>
      <c r="E470" s="411"/>
      <c r="F470" s="290" t="s">
        <v>2453</v>
      </c>
      <c r="G470" s="859" t="s">
        <v>1092</v>
      </c>
      <c r="H470" s="860" t="s">
        <v>2454</v>
      </c>
      <c r="I470" s="99">
        <f t="shared" si="292"/>
        <v>0</v>
      </c>
      <c r="J470" s="298">
        <v>0</v>
      </c>
      <c r="K470" s="862">
        <v>0</v>
      </c>
      <c r="L470" s="150">
        <f t="shared" si="288"/>
        <v>0</v>
      </c>
      <c r="M470" s="151">
        <f t="shared" si="289"/>
        <v>0</v>
      </c>
      <c r="N470" s="455"/>
      <c r="O470" s="35"/>
      <c r="P470" s="157"/>
      <c r="Q470" s="154">
        <f t="shared" si="290"/>
        <v>0</v>
      </c>
      <c r="R470" s="34">
        <f t="shared" si="291"/>
        <v>0</v>
      </c>
      <c r="S470" s="490"/>
      <c r="T470" s="490"/>
      <c r="U470" s="490"/>
      <c r="V470" s="490"/>
      <c r="W470" s="490"/>
      <c r="X470" s="489"/>
      <c r="Y470" s="505"/>
      <c r="Z470" s="505"/>
      <c r="AA470" s="505"/>
      <c r="AB470" s="505"/>
      <c r="AC470" s="505"/>
      <c r="AD470" s="505"/>
      <c r="AE470" s="505"/>
      <c r="AF470" s="490"/>
      <c r="AG470" s="490"/>
      <c r="AH470" s="490"/>
      <c r="AI470" s="490"/>
      <c r="AJ470" s="490"/>
      <c r="AK470" s="490"/>
      <c r="AL470" s="490"/>
      <c r="AM470" s="490"/>
      <c r="AN470" s="490"/>
      <c r="AO470" s="490"/>
      <c r="AP470" s="490"/>
      <c r="AQ470" s="490"/>
      <c r="AR470" s="490"/>
      <c r="AS470" s="490"/>
      <c r="AT470" s="490"/>
      <c r="AU470" s="490"/>
      <c r="AV470" s="490"/>
      <c r="AW470" s="490"/>
      <c r="AX470" s="490"/>
      <c r="AY470" s="100"/>
      <c r="AZ470" s="48"/>
      <c r="BA470" s="48"/>
      <c r="BB470" s="48"/>
      <c r="BC470" s="48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354"/>
      <c r="BT470" s="354"/>
      <c r="BU470" s="354"/>
      <c r="BV470" s="354"/>
      <c r="BW470" s="354"/>
      <c r="BX470" s="354"/>
      <c r="BY470" s="354"/>
      <c r="BZ470" s="354"/>
      <c r="CA470" s="354"/>
      <c r="CB470" s="354"/>
      <c r="CC470" s="354"/>
      <c r="CD470" s="354"/>
      <c r="CE470" s="354"/>
      <c r="CF470" s="354"/>
      <c r="CG470" s="354"/>
      <c r="CH470" s="354"/>
      <c r="CI470" s="354"/>
      <c r="CJ470" s="354"/>
      <c r="CK470" s="354"/>
      <c r="CL470" s="354"/>
      <c r="CM470" s="354"/>
      <c r="CN470" s="354"/>
      <c r="CO470" s="354"/>
      <c r="CP470" s="358"/>
      <c r="CQ470" s="48"/>
      <c r="CR470" s="354"/>
      <c r="CS470" s="354"/>
      <c r="CT470" s="355"/>
      <c r="CU470" s="354"/>
      <c r="CV470" s="354"/>
      <c r="CW470" s="354"/>
      <c r="CX470" s="354"/>
      <c r="CY470" s="354"/>
      <c r="CZ470" s="354"/>
      <c r="DA470" s="356"/>
      <c r="DB470" s="354"/>
      <c r="DC470" s="354"/>
      <c r="DD470" s="354"/>
      <c r="DE470" s="354"/>
      <c r="DF470" s="354"/>
      <c r="DG470" s="354"/>
      <c r="DH470" s="354"/>
      <c r="DI470" s="354"/>
      <c r="DJ470" s="354"/>
      <c r="DK470" s="354"/>
      <c r="DL470" s="354"/>
      <c r="DM470" s="354"/>
      <c r="DN470" s="354"/>
      <c r="DO470" s="354"/>
      <c r="DP470" s="354"/>
      <c r="DQ470" s="354"/>
      <c r="DR470" s="354"/>
      <c r="DS470" s="354"/>
      <c r="DT470" s="354"/>
      <c r="DU470" s="354"/>
      <c r="DV470" s="354"/>
      <c r="DW470" s="354"/>
      <c r="DX470" s="354"/>
      <c r="DY470" s="354"/>
      <c r="DZ470" s="357"/>
      <c r="EA470" s="356"/>
      <c r="EB470" s="356"/>
      <c r="EC470" s="356"/>
      <c r="ED470" s="356"/>
      <c r="EE470" s="358"/>
      <c r="EF470" s="48"/>
      <c r="EG470" s="46"/>
      <c r="EH470" s="46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8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354"/>
      <c r="FR470" s="354"/>
      <c r="FS470" s="354"/>
      <c r="FT470" s="354"/>
      <c r="FU470" s="354"/>
      <c r="FV470" s="354"/>
      <c r="FW470" s="354"/>
      <c r="FX470" s="354"/>
      <c r="FY470" s="354"/>
      <c r="FZ470" s="354"/>
      <c r="GA470" s="354"/>
      <c r="GB470" s="354"/>
      <c r="GC470" s="354"/>
      <c r="GD470" s="354"/>
      <c r="GE470" s="354"/>
      <c r="GF470" s="354"/>
      <c r="GG470" s="354"/>
      <c r="GH470" s="354"/>
      <c r="GI470" s="354"/>
      <c r="GJ470" s="354"/>
      <c r="GK470" s="354"/>
      <c r="GL470" s="354"/>
      <c r="GM470" s="354"/>
      <c r="GN470" s="354"/>
      <c r="GO470" s="354"/>
      <c r="GP470" s="354"/>
      <c r="GQ470" s="354"/>
      <c r="GR470" s="354"/>
      <c r="GS470" s="354"/>
      <c r="GT470" s="354"/>
      <c r="GU470" s="354"/>
      <c r="GV470" s="354"/>
      <c r="GW470" s="354"/>
      <c r="GX470" s="354"/>
      <c r="GY470" s="354"/>
      <c r="GZ470" s="354"/>
      <c r="HA470" s="354"/>
      <c r="HB470" s="354"/>
      <c r="HC470" s="354"/>
      <c r="HD470" s="354"/>
      <c r="HE470" s="354"/>
      <c r="HF470" s="354"/>
      <c r="HG470" s="354"/>
      <c r="HH470" s="354"/>
      <c r="HI470" s="354"/>
      <c r="HJ470" s="354"/>
      <c r="HK470" s="354"/>
      <c r="HL470" s="354"/>
      <c r="HM470" s="354"/>
      <c r="HN470" s="354"/>
      <c r="HO470" s="354"/>
      <c r="HP470" s="354"/>
      <c r="HQ470" s="354"/>
      <c r="HR470" s="354"/>
      <c r="HS470" s="354"/>
      <c r="HT470" s="354"/>
      <c r="HU470" s="354"/>
      <c r="HV470" s="354"/>
      <c r="HW470" s="354"/>
      <c r="HX470" s="354"/>
      <c r="HY470" s="354"/>
      <c r="HZ470" s="354"/>
      <c r="IA470" s="354"/>
      <c r="IB470" s="354"/>
      <c r="IC470" s="354"/>
      <c r="ID470" s="354"/>
      <c r="IE470" s="354"/>
      <c r="IF470" s="354"/>
      <c r="IG470" s="354"/>
      <c r="IH470" s="354"/>
      <c r="II470" s="354"/>
      <c r="IJ470" s="354"/>
      <c r="IK470" s="354"/>
      <c r="IL470" s="354"/>
      <c r="IM470" s="354"/>
      <c r="IN470" s="354"/>
      <c r="IO470" s="354"/>
      <c r="IP470" s="354"/>
      <c r="IQ470" s="354"/>
      <c r="IR470" s="50"/>
      <c r="IS470" s="47"/>
      <c r="IT470" s="47"/>
      <c r="IU470" s="47"/>
      <c r="IV470" s="47"/>
      <c r="IW470" s="47"/>
      <c r="IX470" s="47"/>
      <c r="IY470" s="47"/>
      <c r="IZ470" s="47"/>
      <c r="JA470" s="47"/>
      <c r="JB470" s="47"/>
      <c r="JC470" s="47"/>
      <c r="JD470" s="47"/>
      <c r="JE470" s="47"/>
      <c r="JF470" s="47"/>
      <c r="JG470" s="47"/>
      <c r="JH470" s="47"/>
      <c r="JI470" s="47"/>
      <c r="JJ470" s="47"/>
      <c r="JK470" s="47"/>
      <c r="JL470" s="354"/>
      <c r="JM470" s="354"/>
      <c r="JN470" s="354"/>
      <c r="JO470" s="354"/>
      <c r="JP470" s="354"/>
      <c r="JQ470" s="354"/>
      <c r="JR470" s="354"/>
      <c r="JS470" s="354"/>
      <c r="JT470" s="354"/>
      <c r="JU470" s="354"/>
      <c r="JV470" s="354"/>
      <c r="JW470" s="354"/>
      <c r="JX470" s="354"/>
      <c r="JY470" s="354"/>
      <c r="JZ470" s="354"/>
      <c r="KA470" s="354"/>
      <c r="KB470" s="354"/>
      <c r="KC470" s="354"/>
      <c r="KD470" s="354"/>
      <c r="KE470" s="354"/>
      <c r="KF470" s="354"/>
      <c r="KG470" s="354"/>
      <c r="KH470" s="354"/>
      <c r="KI470" s="354"/>
      <c r="KJ470" s="354"/>
      <c r="KK470" s="354"/>
      <c r="KL470" s="354"/>
      <c r="KM470" s="354"/>
      <c r="KN470" s="354"/>
      <c r="KO470" s="354"/>
      <c r="KP470" s="354"/>
      <c r="KQ470" s="354"/>
      <c r="KR470" s="354"/>
      <c r="KS470" s="354"/>
      <c r="KT470" s="354"/>
      <c r="KU470" s="354"/>
      <c r="KV470" s="51"/>
      <c r="KW470" s="47"/>
      <c r="KX470" s="47"/>
      <c r="KY470" s="47"/>
      <c r="KZ470" s="47"/>
      <c r="LA470" s="47"/>
      <c r="LB470" s="47"/>
      <c r="LC470" s="47"/>
      <c r="LD470" s="361"/>
      <c r="LE470" s="361"/>
      <c r="LF470" s="361"/>
      <c r="LG470" s="361"/>
      <c r="LH470" s="361"/>
      <c r="LI470" s="361"/>
      <c r="LJ470" s="361"/>
      <c r="LK470" s="361"/>
      <c r="LL470" s="361"/>
      <c r="LM470" s="361"/>
      <c r="LN470" s="361"/>
      <c r="LO470" s="361"/>
      <c r="LP470" s="361"/>
      <c r="LQ470" s="354"/>
      <c r="LR470" s="354"/>
      <c r="LS470" s="354"/>
      <c r="LT470" s="354"/>
      <c r="LU470" s="354"/>
      <c r="LV470" s="354"/>
      <c r="LW470" s="51"/>
      <c r="LX470" s="354"/>
      <c r="LY470" s="354"/>
      <c r="LZ470" s="354"/>
      <c r="MA470" s="354"/>
      <c r="MB470" s="363"/>
      <c r="MC470" s="363"/>
      <c r="MD470" s="354"/>
      <c r="ME470" s="354"/>
      <c r="MF470" s="354"/>
      <c r="MG470" s="354"/>
      <c r="MH470" s="354"/>
      <c r="MI470" s="354"/>
      <c r="MJ470" s="354"/>
      <c r="MK470" s="354"/>
      <c r="ML470" s="354"/>
      <c r="MM470" s="354"/>
      <c r="MN470" s="354"/>
      <c r="MO470" s="354"/>
      <c r="MP470" s="354"/>
      <c r="MQ470" s="354"/>
      <c r="MR470" s="354"/>
      <c r="MS470" s="51"/>
      <c r="MT470" s="364">
        <f t="shared" si="293"/>
        <v>0</v>
      </c>
      <c r="MU470" s="365">
        <f t="shared" si="294"/>
        <v>0</v>
      </c>
      <c r="MV470" s="366">
        <f t="shared" si="295"/>
        <v>0</v>
      </c>
      <c r="MW470" s="365">
        <v>0</v>
      </c>
      <c r="MX470" s="365">
        <v>96</v>
      </c>
      <c r="MY470" s="54"/>
      <c r="MZ470" s="851"/>
      <c r="NA470" s="851">
        <v>1.99</v>
      </c>
      <c r="NB470" s="709">
        <f t="shared" si="296"/>
        <v>0</v>
      </c>
      <c r="NC470" s="852"/>
      <c r="ND470" s="852">
        <v>10.12</v>
      </c>
      <c r="NE470" s="738">
        <f t="shared" si="286"/>
        <v>0.240981024525613</v>
      </c>
      <c r="NF470" s="853"/>
      <c r="NG470" s="853"/>
      <c r="NH470" s="853">
        <v>10.12</v>
      </c>
      <c r="NI470" s="740">
        <f t="shared" si="297"/>
        <v>0</v>
      </c>
      <c r="NJ470" s="869"/>
      <c r="NK470" s="854"/>
      <c r="NL470" s="742">
        <v>44562</v>
      </c>
      <c r="NM470" s="739">
        <f ca="1" t="shared" si="298"/>
        <v>17.1666666666667</v>
      </c>
      <c r="NN470" s="739">
        <f ca="1" t="shared" si="299"/>
        <v>515</v>
      </c>
      <c r="NO470" s="853">
        <v>0</v>
      </c>
      <c r="NP470" s="739">
        <f t="shared" si="300"/>
        <v>0</v>
      </c>
      <c r="NQ470" s="761" t="e">
        <f t="shared" si="301"/>
        <v>#DIV/0!</v>
      </c>
      <c r="NR470" s="739" t="e">
        <f ca="1" t="shared" si="302"/>
        <v>#DIV/0!</v>
      </c>
      <c r="NS470" s="739">
        <f t="shared" si="303"/>
        <v>0</v>
      </c>
      <c r="NT470" s="853"/>
      <c r="NU470" s="739">
        <f ca="1" t="shared" si="304"/>
        <v>0</v>
      </c>
      <c r="NV470" s="769">
        <f ca="1" t="shared" si="305"/>
        <v>0</v>
      </c>
      <c r="NW470" s="769" t="e">
        <f ca="1" t="shared" si="306"/>
        <v>#DIV/0!</v>
      </c>
      <c r="NX470" s="853"/>
      <c r="NY470" s="853"/>
      <c r="NZ470" s="853"/>
      <c r="OA470" s="853"/>
      <c r="OB470" s="853"/>
      <c r="OC470" s="853"/>
      <c r="OD470" s="853"/>
      <c r="OE470" s="743">
        <f t="shared" si="307"/>
        <v>0</v>
      </c>
      <c r="OF470" s="743">
        <f t="shared" si="308"/>
        <v>0</v>
      </c>
      <c r="OG470" s="743">
        <f t="shared" si="309"/>
        <v>0</v>
      </c>
      <c r="OH470" s="743">
        <f t="shared" si="310"/>
        <v>0</v>
      </c>
      <c r="OI470" s="743">
        <f t="shared" si="311"/>
        <v>0</v>
      </c>
      <c r="OJ470" s="739">
        <f t="shared" si="312"/>
        <v>0</v>
      </c>
      <c r="OK470" s="739">
        <f t="shared" si="313"/>
        <v>0</v>
      </c>
      <c r="OL470" s="739">
        <f t="shared" si="314"/>
        <v>0</v>
      </c>
      <c r="OM470" s="739">
        <f t="shared" si="315"/>
        <v>0</v>
      </c>
      <c r="ON470" s="739">
        <f t="shared" si="316"/>
        <v>0</v>
      </c>
      <c r="OO470" s="739">
        <f t="shared" si="317"/>
        <v>0</v>
      </c>
      <c r="OP470" s="739"/>
      <c r="OQ470" s="739">
        <f t="shared" si="318"/>
        <v>0</v>
      </c>
      <c r="OR470" s="739">
        <f t="shared" si="319"/>
        <v>0</v>
      </c>
      <c r="OS470" s="739">
        <f t="shared" si="320"/>
        <v>0</v>
      </c>
      <c r="OT470" s="739">
        <f t="shared" si="321"/>
        <v>0</v>
      </c>
      <c r="OU470" s="853"/>
      <c r="OV470" s="853"/>
      <c r="OW470" s="853"/>
      <c r="OX470" s="853"/>
      <c r="OY470" s="853"/>
      <c r="OZ470" s="853"/>
      <c r="PA470" s="853"/>
      <c r="PB470" s="853"/>
      <c r="PC470" s="853"/>
      <c r="PD470" s="853"/>
      <c r="PE470" s="853"/>
      <c r="PF470" s="853"/>
      <c r="PG470" s="853"/>
      <c r="PI470" s="28">
        <v>0</v>
      </c>
      <c r="PJ470" s="28">
        <v>0</v>
      </c>
      <c r="PK470" s="28">
        <v>0</v>
      </c>
      <c r="PL470" s="28">
        <v>0</v>
      </c>
      <c r="PM470" s="28">
        <v>0</v>
      </c>
      <c r="PN470" s="28">
        <v>0</v>
      </c>
      <c r="PO470" s="28">
        <v>0</v>
      </c>
      <c r="PP470" s="28">
        <v>0</v>
      </c>
      <c r="PQ470" s="28">
        <v>0</v>
      </c>
      <c r="PR470" s="28">
        <v>0</v>
      </c>
      <c r="PS470" s="28">
        <v>0</v>
      </c>
      <c r="PT470" s="28">
        <v>0</v>
      </c>
      <c r="PU470" s="28">
        <v>0</v>
      </c>
      <c r="PV470" s="28">
        <v>0</v>
      </c>
      <c r="PW470" s="28">
        <v>0</v>
      </c>
    </row>
    <row r="471" s="28" customFormat="1" customHeight="1" spans="1:439">
      <c r="A471" s="847" t="s">
        <v>2306</v>
      </c>
      <c r="B471" s="343"/>
      <c r="C471" s="95" t="s">
        <v>2166</v>
      </c>
      <c r="D471" s="95" t="s">
        <v>2447</v>
      </c>
      <c r="E471" s="411"/>
      <c r="F471" s="290" t="s">
        <v>2455</v>
      </c>
      <c r="G471" s="859" t="s">
        <v>1094</v>
      </c>
      <c r="H471" s="860" t="s">
        <v>1095</v>
      </c>
      <c r="I471" s="99">
        <f t="shared" si="292"/>
        <v>-19</v>
      </c>
      <c r="J471" s="298">
        <v>0</v>
      </c>
      <c r="K471" s="862">
        <v>0</v>
      </c>
      <c r="L471" s="150">
        <f t="shared" si="288"/>
        <v>-19</v>
      </c>
      <c r="M471" s="151">
        <f t="shared" si="289"/>
        <v>-19</v>
      </c>
      <c r="N471" s="455"/>
      <c r="O471" s="35"/>
      <c r="P471" s="157"/>
      <c r="Q471" s="154">
        <f t="shared" si="290"/>
        <v>0</v>
      </c>
      <c r="R471" s="34">
        <f t="shared" si="291"/>
        <v>0</v>
      </c>
      <c r="S471" s="490"/>
      <c r="T471" s="490"/>
      <c r="U471" s="490"/>
      <c r="V471" s="490"/>
      <c r="W471" s="490"/>
      <c r="X471" s="489"/>
      <c r="Y471" s="505"/>
      <c r="Z471" s="505"/>
      <c r="AA471" s="505"/>
      <c r="AB471" s="505"/>
      <c r="AC471" s="505"/>
      <c r="AD471" s="505"/>
      <c r="AE471" s="505"/>
      <c r="AF471" s="490"/>
      <c r="AG471" s="490"/>
      <c r="AH471" s="490"/>
      <c r="AI471" s="490"/>
      <c r="AJ471" s="490"/>
      <c r="AK471" s="490"/>
      <c r="AL471" s="490"/>
      <c r="AM471" s="490"/>
      <c r="AN471" s="490"/>
      <c r="AO471" s="490"/>
      <c r="AP471" s="490"/>
      <c r="AQ471" s="490"/>
      <c r="AR471" s="490"/>
      <c r="AS471" s="490"/>
      <c r="AT471" s="490"/>
      <c r="AU471" s="490"/>
      <c r="AV471" s="490"/>
      <c r="AW471" s="490"/>
      <c r="AX471" s="490"/>
      <c r="AY471" s="100"/>
      <c r="AZ471" s="48"/>
      <c r="BA471" s="48"/>
      <c r="BB471" s="48"/>
      <c r="BC471" s="48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354"/>
      <c r="BT471" s="354"/>
      <c r="BU471" s="354"/>
      <c r="BV471" s="354"/>
      <c r="BW471" s="354"/>
      <c r="BX471" s="354"/>
      <c r="BY471" s="354"/>
      <c r="BZ471" s="354"/>
      <c r="CA471" s="354"/>
      <c r="CB471" s="354"/>
      <c r="CC471" s="354"/>
      <c r="CD471" s="354"/>
      <c r="CE471" s="354"/>
      <c r="CF471" s="354"/>
      <c r="CG471" s="354"/>
      <c r="CH471" s="354"/>
      <c r="CI471" s="354"/>
      <c r="CJ471" s="354"/>
      <c r="CK471" s="354"/>
      <c r="CL471" s="354"/>
      <c r="CM471" s="354"/>
      <c r="CN471" s="354"/>
      <c r="CO471" s="354"/>
      <c r="CP471" s="358"/>
      <c r="CQ471" s="48"/>
      <c r="CR471" s="354"/>
      <c r="CS471" s="354"/>
      <c r="CT471" s="355">
        <v>-13</v>
      </c>
      <c r="CU471" s="354"/>
      <c r="CV471" s="354"/>
      <c r="CW471" s="354"/>
      <c r="CX471" s="354"/>
      <c r="CY471" s="354"/>
      <c r="CZ471" s="354"/>
      <c r="DA471" s="356"/>
      <c r="DB471" s="354"/>
      <c r="DC471" s="354"/>
      <c r="DD471" s="354"/>
      <c r="DE471" s="354"/>
      <c r="DF471" s="354"/>
      <c r="DG471" s="354"/>
      <c r="DH471" s="354"/>
      <c r="DI471" s="354"/>
      <c r="DJ471" s="354"/>
      <c r="DK471" s="354"/>
      <c r="DL471" s="354"/>
      <c r="DM471" s="354"/>
      <c r="DN471" s="354"/>
      <c r="DO471" s="354"/>
      <c r="DP471" s="354"/>
      <c r="DQ471" s="354"/>
      <c r="DR471" s="354"/>
      <c r="DS471" s="354"/>
      <c r="DT471" s="354"/>
      <c r="DU471" s="354"/>
      <c r="DV471" s="354"/>
      <c r="DW471" s="354"/>
      <c r="DX471" s="354"/>
      <c r="DY471" s="354"/>
      <c r="DZ471" s="357"/>
      <c r="EA471" s="356"/>
      <c r="EB471" s="356"/>
      <c r="EC471" s="356"/>
      <c r="ED471" s="356"/>
      <c r="EE471" s="358"/>
      <c r="EF471" s="48"/>
      <c r="EG471" s="46"/>
      <c r="EH471" s="46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8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354"/>
      <c r="FR471" s="354"/>
      <c r="FS471" s="354"/>
      <c r="FT471" s="354"/>
      <c r="FU471" s="354"/>
      <c r="FV471" s="354"/>
      <c r="FW471" s="354"/>
      <c r="FX471" s="354"/>
      <c r="FY471" s="354"/>
      <c r="FZ471" s="354"/>
      <c r="GA471" s="354"/>
      <c r="GB471" s="354"/>
      <c r="GC471" s="354"/>
      <c r="GD471" s="354"/>
      <c r="GE471" s="354"/>
      <c r="GF471" s="354"/>
      <c r="GG471" s="354"/>
      <c r="GH471" s="354"/>
      <c r="GI471" s="354"/>
      <c r="GJ471" s="354"/>
      <c r="GK471" s="354"/>
      <c r="GL471" s="354"/>
      <c r="GM471" s="354"/>
      <c r="GN471" s="354"/>
      <c r="GO471" s="354"/>
      <c r="GP471" s="354"/>
      <c r="GQ471" s="354"/>
      <c r="GR471" s="354"/>
      <c r="GS471" s="354"/>
      <c r="GT471" s="354"/>
      <c r="GU471" s="354"/>
      <c r="GV471" s="354"/>
      <c r="GW471" s="354"/>
      <c r="GX471" s="354"/>
      <c r="GY471" s="354"/>
      <c r="GZ471" s="354"/>
      <c r="HA471" s="354"/>
      <c r="HB471" s="354"/>
      <c r="HC471" s="354"/>
      <c r="HD471" s="354"/>
      <c r="HE471" s="354"/>
      <c r="HF471" s="354"/>
      <c r="HG471" s="354"/>
      <c r="HH471" s="354"/>
      <c r="HI471" s="354"/>
      <c r="HJ471" s="354"/>
      <c r="HK471" s="354"/>
      <c r="HL471" s="354"/>
      <c r="HM471" s="354"/>
      <c r="HN471" s="354"/>
      <c r="HO471" s="354"/>
      <c r="HP471" s="354"/>
      <c r="HQ471" s="354"/>
      <c r="HR471" s="354"/>
      <c r="HS471" s="354"/>
      <c r="HT471" s="354"/>
      <c r="HU471" s="354"/>
      <c r="HV471" s="354"/>
      <c r="HW471" s="354"/>
      <c r="HX471" s="354"/>
      <c r="HY471" s="354"/>
      <c r="HZ471" s="354"/>
      <c r="IA471" s="354"/>
      <c r="IB471" s="354"/>
      <c r="IC471" s="354"/>
      <c r="ID471" s="354"/>
      <c r="IE471" s="354"/>
      <c r="IF471" s="354"/>
      <c r="IG471" s="354"/>
      <c r="IH471" s="354"/>
      <c r="II471" s="354"/>
      <c r="IJ471" s="354"/>
      <c r="IK471" s="354"/>
      <c r="IL471" s="354"/>
      <c r="IM471" s="354"/>
      <c r="IN471" s="354"/>
      <c r="IO471" s="354"/>
      <c r="IP471" s="354"/>
      <c r="IQ471" s="354"/>
      <c r="IR471" s="50"/>
      <c r="IS471" s="47"/>
      <c r="IT471" s="47"/>
      <c r="IU471" s="47"/>
      <c r="IV471" s="47"/>
      <c r="IW471" s="47"/>
      <c r="IX471" s="47"/>
      <c r="IY471" s="47"/>
      <c r="IZ471" s="47"/>
      <c r="JA471" s="47"/>
      <c r="JB471" s="47"/>
      <c r="JC471" s="47"/>
      <c r="JD471" s="47"/>
      <c r="JE471" s="47"/>
      <c r="JF471" s="47"/>
      <c r="JG471" s="47"/>
      <c r="JH471" s="47"/>
      <c r="JI471" s="47"/>
      <c r="JJ471" s="47"/>
      <c r="JK471" s="47"/>
      <c r="JL471" s="354"/>
      <c r="JM471" s="354"/>
      <c r="JN471" s="354"/>
      <c r="JO471" s="354"/>
      <c r="JP471" s="354"/>
      <c r="JQ471" s="354"/>
      <c r="JR471" s="354"/>
      <c r="JS471" s="354"/>
      <c r="JT471" s="354"/>
      <c r="JU471" s="354"/>
      <c r="JV471" s="354"/>
      <c r="JW471" s="354"/>
      <c r="JX471" s="354"/>
      <c r="JY471" s="354"/>
      <c r="JZ471" s="354"/>
      <c r="KA471" s="354"/>
      <c r="KB471" s="354"/>
      <c r="KC471" s="354"/>
      <c r="KD471" s="354"/>
      <c r="KE471" s="354"/>
      <c r="KF471" s="354"/>
      <c r="KG471" s="354"/>
      <c r="KH471" s="354"/>
      <c r="KI471" s="354"/>
      <c r="KJ471" s="354"/>
      <c r="KK471" s="354"/>
      <c r="KL471" s="354"/>
      <c r="KM471" s="354"/>
      <c r="KN471" s="354"/>
      <c r="KO471" s="354"/>
      <c r="KP471" s="354"/>
      <c r="KQ471" s="354"/>
      <c r="KR471" s="354"/>
      <c r="KS471" s="354"/>
      <c r="KT471" s="354"/>
      <c r="KU471" s="354"/>
      <c r="KV471" s="51"/>
      <c r="KW471" s="47"/>
      <c r="KX471" s="47"/>
      <c r="KY471" s="47"/>
      <c r="KZ471" s="47"/>
      <c r="LA471" s="47">
        <v>32</v>
      </c>
      <c r="LB471" s="47"/>
      <c r="LC471" s="47"/>
      <c r="LD471" s="361"/>
      <c r="LE471" s="361"/>
      <c r="LF471" s="361"/>
      <c r="LG471" s="361"/>
      <c r="LH471" s="361"/>
      <c r="LI471" s="361"/>
      <c r="LJ471" s="361"/>
      <c r="LK471" s="361"/>
      <c r="LL471" s="361"/>
      <c r="LM471" s="361"/>
      <c r="LN471" s="361"/>
      <c r="LO471" s="361"/>
      <c r="LP471" s="361"/>
      <c r="LQ471" s="354"/>
      <c r="LR471" s="354"/>
      <c r="LS471" s="354"/>
      <c r="LT471" s="354"/>
      <c r="LU471" s="354"/>
      <c r="LV471" s="354"/>
      <c r="LW471" s="51"/>
      <c r="LX471" s="354"/>
      <c r="LY471" s="354"/>
      <c r="LZ471" s="354"/>
      <c r="MA471" s="354"/>
      <c r="MB471" s="363"/>
      <c r="MC471" s="363"/>
      <c r="MD471" s="354"/>
      <c r="ME471" s="354"/>
      <c r="MF471" s="354"/>
      <c r="MG471" s="354"/>
      <c r="MH471" s="354"/>
      <c r="MI471" s="354"/>
      <c r="MJ471" s="354"/>
      <c r="MK471" s="354"/>
      <c r="ML471" s="354"/>
      <c r="MM471" s="354"/>
      <c r="MN471" s="354"/>
      <c r="MO471" s="354"/>
      <c r="MP471" s="354"/>
      <c r="MQ471" s="354"/>
      <c r="MR471" s="354"/>
      <c r="MS471" s="51"/>
      <c r="MT471" s="364">
        <f t="shared" si="293"/>
        <v>0</v>
      </c>
      <c r="MU471" s="365">
        <f t="shared" si="294"/>
        <v>32</v>
      </c>
      <c r="MV471" s="366">
        <f t="shared" si="295"/>
        <v>32</v>
      </c>
      <c r="MW471" s="365">
        <v>696</v>
      </c>
      <c r="MX471" s="365">
        <v>1422</v>
      </c>
      <c r="MY471" s="54"/>
      <c r="MZ471" s="851"/>
      <c r="NA471" s="851">
        <v>1.99</v>
      </c>
      <c r="NB471" s="709">
        <f t="shared" si="296"/>
        <v>63.68</v>
      </c>
      <c r="NC471" s="852"/>
      <c r="ND471" s="852">
        <v>10.12</v>
      </c>
      <c r="NE471" s="738">
        <f t="shared" si="286"/>
        <v>0.240981024525613</v>
      </c>
      <c r="NF471" s="853"/>
      <c r="NG471" s="853"/>
      <c r="NH471" s="853">
        <v>10.12</v>
      </c>
      <c r="NI471" s="740">
        <f t="shared" si="297"/>
        <v>-192.28</v>
      </c>
      <c r="NJ471" s="869"/>
      <c r="NK471" s="854"/>
      <c r="NL471" s="742">
        <v>44562</v>
      </c>
      <c r="NM471" s="739">
        <f ca="1" t="shared" si="298"/>
        <v>17.1666666666667</v>
      </c>
      <c r="NN471" s="739">
        <f ca="1" t="shared" si="299"/>
        <v>515</v>
      </c>
      <c r="NO471" s="853">
        <v>0</v>
      </c>
      <c r="NP471" s="739">
        <f t="shared" si="300"/>
        <v>32</v>
      </c>
      <c r="NQ471" s="761">
        <f t="shared" si="301"/>
        <v>-3.36842105263158</v>
      </c>
      <c r="NR471" s="739">
        <f ca="1" t="shared" si="302"/>
        <v>-2.38732754215636</v>
      </c>
      <c r="NS471" s="739">
        <f t="shared" si="303"/>
        <v>-19</v>
      </c>
      <c r="NT471" s="853"/>
      <c r="NU471" s="739">
        <f ca="1" t="shared" si="304"/>
        <v>1.86407766990291</v>
      </c>
      <c r="NV471" s="769">
        <f ca="1" t="shared" si="305"/>
        <v>0.0621359223300971</v>
      </c>
      <c r="NW471" s="769">
        <f ca="1" t="shared" si="306"/>
        <v>-305.78125</v>
      </c>
      <c r="NX471" s="853"/>
      <c r="NY471" s="853"/>
      <c r="NZ471" s="853"/>
      <c r="OA471" s="853"/>
      <c r="OB471" s="853"/>
      <c r="OC471" s="853"/>
      <c r="OD471" s="853"/>
      <c r="OE471" s="743">
        <f t="shared" si="307"/>
        <v>0</v>
      </c>
      <c r="OF471" s="743">
        <f t="shared" si="308"/>
        <v>32</v>
      </c>
      <c r="OG471" s="743">
        <f t="shared" si="309"/>
        <v>0</v>
      </c>
      <c r="OH471" s="743">
        <f t="shared" si="310"/>
        <v>0</v>
      </c>
      <c r="OI471" s="743">
        <f t="shared" si="311"/>
        <v>0</v>
      </c>
      <c r="OJ471" s="739">
        <f t="shared" si="312"/>
        <v>0</v>
      </c>
      <c r="OK471" s="739">
        <f t="shared" si="313"/>
        <v>0</v>
      </c>
      <c r="OL471" s="739">
        <f t="shared" si="314"/>
        <v>0</v>
      </c>
      <c r="OM471" s="739">
        <f t="shared" si="315"/>
        <v>0</v>
      </c>
      <c r="ON471" s="739">
        <f t="shared" si="316"/>
        <v>0</v>
      </c>
      <c r="OO471" s="739">
        <f t="shared" si="317"/>
        <v>0</v>
      </c>
      <c r="OP471" s="739"/>
      <c r="OQ471" s="739">
        <f t="shared" si="318"/>
        <v>0</v>
      </c>
      <c r="OR471" s="739">
        <f t="shared" si="319"/>
        <v>32</v>
      </c>
      <c r="OS471" s="739">
        <f t="shared" si="320"/>
        <v>0</v>
      </c>
      <c r="OT471" s="739">
        <f t="shared" si="321"/>
        <v>0</v>
      </c>
      <c r="OU471" s="853"/>
      <c r="OV471" s="853"/>
      <c r="OW471" s="853"/>
      <c r="OX471" s="853"/>
      <c r="OY471" s="853"/>
      <c r="OZ471" s="853"/>
      <c r="PA471" s="853"/>
      <c r="PB471" s="853"/>
      <c r="PC471" s="853"/>
      <c r="PD471" s="853"/>
      <c r="PE471" s="853"/>
      <c r="PF471" s="853"/>
      <c r="PG471" s="853"/>
      <c r="PI471" s="28">
        <v>0</v>
      </c>
      <c r="PJ471" s="28">
        <v>264</v>
      </c>
      <c r="PK471" s="28">
        <v>0</v>
      </c>
      <c r="PL471" s="28">
        <v>48</v>
      </c>
      <c r="PM471" s="28">
        <v>0</v>
      </c>
      <c r="PN471" s="28">
        <v>288</v>
      </c>
      <c r="PO471" s="28">
        <v>0</v>
      </c>
      <c r="PP471" s="28">
        <v>0</v>
      </c>
      <c r="PQ471" s="28">
        <v>96</v>
      </c>
      <c r="PR471" s="28">
        <v>0</v>
      </c>
      <c r="PS471" s="28">
        <v>0</v>
      </c>
      <c r="PT471" s="28">
        <v>0</v>
      </c>
      <c r="PU471" s="28">
        <v>0</v>
      </c>
      <c r="PV471" s="28">
        <v>696</v>
      </c>
      <c r="PW471" s="28">
        <v>0</v>
      </c>
    </row>
    <row r="472" s="28" customFormat="1" customHeight="1" spans="1:439">
      <c r="A472" s="847" t="s">
        <v>2306</v>
      </c>
      <c r="B472" s="343"/>
      <c r="C472" s="95" t="s">
        <v>2166</v>
      </c>
      <c r="D472" s="95" t="s">
        <v>2447</v>
      </c>
      <c r="E472" s="411"/>
      <c r="F472" s="290" t="s">
        <v>2456</v>
      </c>
      <c r="G472" s="859" t="s">
        <v>1097</v>
      </c>
      <c r="H472" s="860" t="s">
        <v>2457</v>
      </c>
      <c r="I472" s="99">
        <f t="shared" si="292"/>
        <v>-27</v>
      </c>
      <c r="J472" s="298">
        <v>360</v>
      </c>
      <c r="K472" s="862">
        <v>0</v>
      </c>
      <c r="L472" s="150">
        <f t="shared" si="288"/>
        <v>333</v>
      </c>
      <c r="M472" s="151">
        <f t="shared" si="289"/>
        <v>333</v>
      </c>
      <c r="N472" s="455"/>
      <c r="O472" s="35">
        <v>360</v>
      </c>
      <c r="P472" s="157"/>
      <c r="Q472" s="154">
        <f t="shared" si="290"/>
        <v>0</v>
      </c>
      <c r="R472" s="34">
        <f t="shared" si="291"/>
        <v>0</v>
      </c>
      <c r="S472" s="490"/>
      <c r="T472" s="490"/>
      <c r="U472" s="490"/>
      <c r="V472" s="490"/>
      <c r="W472" s="490"/>
      <c r="X472" s="489"/>
      <c r="Y472" s="505"/>
      <c r="Z472" s="505"/>
      <c r="AA472" s="505"/>
      <c r="AB472" s="505"/>
      <c r="AC472" s="505"/>
      <c r="AD472" s="505"/>
      <c r="AE472" s="505"/>
      <c r="AF472" s="490"/>
      <c r="AG472" s="490"/>
      <c r="AH472" s="490"/>
      <c r="AI472" s="490"/>
      <c r="AJ472" s="490"/>
      <c r="AK472" s="490"/>
      <c r="AL472" s="490"/>
      <c r="AM472" s="490"/>
      <c r="AN472" s="490"/>
      <c r="AO472" s="490"/>
      <c r="AP472" s="490"/>
      <c r="AQ472" s="490"/>
      <c r="AR472" s="490"/>
      <c r="AS472" s="490"/>
      <c r="AT472" s="490"/>
      <c r="AU472" s="490"/>
      <c r="AV472" s="490"/>
      <c r="AW472" s="490"/>
      <c r="AX472" s="490"/>
      <c r="AY472" s="100"/>
      <c r="AZ472" s="48"/>
      <c r="BA472" s="48"/>
      <c r="BB472" s="48"/>
      <c r="BC472" s="48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354"/>
      <c r="BT472" s="354"/>
      <c r="BU472" s="354"/>
      <c r="BV472" s="354"/>
      <c r="BW472" s="354"/>
      <c r="BX472" s="354"/>
      <c r="BY472" s="354"/>
      <c r="BZ472" s="354"/>
      <c r="CA472" s="354"/>
      <c r="CB472" s="354"/>
      <c r="CC472" s="354"/>
      <c r="CD472" s="354"/>
      <c r="CE472" s="354"/>
      <c r="CF472" s="354"/>
      <c r="CG472" s="354"/>
      <c r="CH472" s="354"/>
      <c r="CI472" s="354"/>
      <c r="CJ472" s="354"/>
      <c r="CK472" s="354"/>
      <c r="CL472" s="354"/>
      <c r="CM472" s="354"/>
      <c r="CN472" s="354"/>
      <c r="CO472" s="354"/>
      <c r="CP472" s="358"/>
      <c r="CQ472" s="48"/>
      <c r="CR472" s="354"/>
      <c r="CS472" s="354"/>
      <c r="CT472" s="355"/>
      <c r="CU472" s="354"/>
      <c r="CV472" s="354"/>
      <c r="CW472" s="354"/>
      <c r="CX472" s="354"/>
      <c r="CY472" s="354"/>
      <c r="CZ472" s="354"/>
      <c r="DA472" s="356"/>
      <c r="DB472" s="354"/>
      <c r="DC472" s="354"/>
      <c r="DD472" s="354"/>
      <c r="DE472" s="354"/>
      <c r="DF472" s="354"/>
      <c r="DG472" s="354"/>
      <c r="DH472" s="354"/>
      <c r="DI472" s="354"/>
      <c r="DJ472" s="354"/>
      <c r="DK472" s="354"/>
      <c r="DL472" s="354"/>
      <c r="DM472" s="354"/>
      <c r="DN472" s="354"/>
      <c r="DO472" s="354"/>
      <c r="DP472" s="354"/>
      <c r="DQ472" s="354"/>
      <c r="DR472" s="354"/>
      <c r="DS472" s="354"/>
      <c r="DT472" s="354"/>
      <c r="DU472" s="354"/>
      <c r="DV472" s="354"/>
      <c r="DW472" s="354"/>
      <c r="DX472" s="354"/>
      <c r="DY472" s="354"/>
      <c r="DZ472" s="357"/>
      <c r="EA472" s="356"/>
      <c r="EB472" s="356"/>
      <c r="EC472" s="356"/>
      <c r="ED472" s="356"/>
      <c r="EE472" s="358"/>
      <c r="EF472" s="48"/>
      <c r="EG472" s="46"/>
      <c r="EH472" s="46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8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354"/>
      <c r="FR472" s="354"/>
      <c r="FS472" s="354"/>
      <c r="FT472" s="354"/>
      <c r="FU472" s="354"/>
      <c r="FV472" s="354"/>
      <c r="FW472" s="354"/>
      <c r="FX472" s="354"/>
      <c r="FY472" s="354"/>
      <c r="FZ472" s="354"/>
      <c r="GA472" s="354"/>
      <c r="GB472" s="354"/>
      <c r="GC472" s="354"/>
      <c r="GD472" s="354"/>
      <c r="GE472" s="354"/>
      <c r="GF472" s="354"/>
      <c r="GG472" s="354"/>
      <c r="GH472" s="354"/>
      <c r="GI472" s="354"/>
      <c r="GJ472" s="354"/>
      <c r="GK472" s="354"/>
      <c r="GL472" s="354"/>
      <c r="GM472" s="354"/>
      <c r="GN472" s="354"/>
      <c r="GO472" s="354"/>
      <c r="GP472" s="354"/>
      <c r="GQ472" s="354"/>
      <c r="GR472" s="354"/>
      <c r="GS472" s="354"/>
      <c r="GT472" s="354"/>
      <c r="GU472" s="354"/>
      <c r="GV472" s="354"/>
      <c r="GW472" s="354"/>
      <c r="GX472" s="354"/>
      <c r="GY472" s="354"/>
      <c r="GZ472" s="354"/>
      <c r="HA472" s="354"/>
      <c r="HB472" s="354"/>
      <c r="HC472" s="354"/>
      <c r="HD472" s="354"/>
      <c r="HE472" s="354"/>
      <c r="HF472" s="354"/>
      <c r="HG472" s="354"/>
      <c r="HH472" s="354"/>
      <c r="HI472" s="354"/>
      <c r="HJ472" s="354"/>
      <c r="HK472" s="354"/>
      <c r="HL472" s="354"/>
      <c r="HM472" s="354"/>
      <c r="HN472" s="354"/>
      <c r="HO472" s="354"/>
      <c r="HP472" s="354"/>
      <c r="HQ472" s="354"/>
      <c r="HR472" s="354"/>
      <c r="HS472" s="354"/>
      <c r="HT472" s="354"/>
      <c r="HU472" s="354"/>
      <c r="HV472" s="354"/>
      <c r="HW472" s="354"/>
      <c r="HX472" s="354"/>
      <c r="HY472" s="354"/>
      <c r="HZ472" s="354"/>
      <c r="IA472" s="354"/>
      <c r="IB472" s="354"/>
      <c r="IC472" s="354"/>
      <c r="ID472" s="354"/>
      <c r="IE472" s="354"/>
      <c r="IF472" s="354"/>
      <c r="IG472" s="354"/>
      <c r="IH472" s="354"/>
      <c r="II472" s="354"/>
      <c r="IJ472" s="354"/>
      <c r="IK472" s="354"/>
      <c r="IL472" s="354"/>
      <c r="IM472" s="354"/>
      <c r="IN472" s="354"/>
      <c r="IO472" s="354"/>
      <c r="IP472" s="354"/>
      <c r="IQ472" s="354"/>
      <c r="IR472" s="50"/>
      <c r="IS472" s="47"/>
      <c r="IT472" s="47"/>
      <c r="IU472" s="47"/>
      <c r="IV472" s="47"/>
      <c r="IW472" s="47"/>
      <c r="IX472" s="47"/>
      <c r="IY472" s="47"/>
      <c r="IZ472" s="47"/>
      <c r="JA472" s="47"/>
      <c r="JB472" s="47"/>
      <c r="JC472" s="47"/>
      <c r="JD472" s="47"/>
      <c r="JE472" s="47"/>
      <c r="JF472" s="47"/>
      <c r="JG472" s="47"/>
      <c r="JH472" s="47"/>
      <c r="JI472" s="47"/>
      <c r="JJ472" s="47"/>
      <c r="JK472" s="47"/>
      <c r="JL472" s="354"/>
      <c r="JM472" s="354"/>
      <c r="JN472" s="354"/>
      <c r="JO472" s="354"/>
      <c r="JP472" s="354"/>
      <c r="JQ472" s="354"/>
      <c r="JR472" s="354"/>
      <c r="JS472" s="354"/>
      <c r="JT472" s="354"/>
      <c r="JU472" s="354"/>
      <c r="JV472" s="354"/>
      <c r="JW472" s="354"/>
      <c r="JX472" s="354"/>
      <c r="JY472" s="354"/>
      <c r="JZ472" s="354"/>
      <c r="KA472" s="354"/>
      <c r="KB472" s="354"/>
      <c r="KC472" s="354"/>
      <c r="KD472" s="354"/>
      <c r="KE472" s="354"/>
      <c r="KF472" s="354"/>
      <c r="KG472" s="354"/>
      <c r="KH472" s="354"/>
      <c r="KI472" s="354"/>
      <c r="KJ472" s="354"/>
      <c r="KK472" s="354"/>
      <c r="KL472" s="354"/>
      <c r="KM472" s="354"/>
      <c r="KN472" s="354"/>
      <c r="KO472" s="354"/>
      <c r="KP472" s="354"/>
      <c r="KQ472" s="354"/>
      <c r="KR472" s="354"/>
      <c r="KS472" s="354"/>
      <c r="KT472" s="354"/>
      <c r="KU472" s="354"/>
      <c r="KV472" s="51"/>
      <c r="KW472" s="47"/>
      <c r="KX472" s="47"/>
      <c r="KY472" s="47"/>
      <c r="KZ472" s="47">
        <v>20</v>
      </c>
      <c r="LA472" s="47"/>
      <c r="LB472" s="47"/>
      <c r="LC472" s="47"/>
      <c r="LD472" s="361"/>
      <c r="LE472" s="361"/>
      <c r="LF472" s="361"/>
      <c r="LG472" s="361"/>
      <c r="LH472" s="361"/>
      <c r="LI472" s="361"/>
      <c r="LJ472" s="361"/>
      <c r="LK472" s="361"/>
      <c r="LL472" s="361"/>
      <c r="LM472" s="361"/>
      <c r="LN472" s="361">
        <v>7</v>
      </c>
      <c r="LO472" s="361"/>
      <c r="LP472" s="361"/>
      <c r="LQ472" s="354"/>
      <c r="LR472" s="354"/>
      <c r="LS472" s="354"/>
      <c r="LT472" s="354"/>
      <c r="LU472" s="354"/>
      <c r="LV472" s="354"/>
      <c r="LW472" s="51"/>
      <c r="LX472" s="354"/>
      <c r="LY472" s="354"/>
      <c r="LZ472" s="354"/>
      <c r="MA472" s="354"/>
      <c r="MB472" s="363"/>
      <c r="MC472" s="363"/>
      <c r="MD472" s="354"/>
      <c r="ME472" s="354"/>
      <c r="MF472" s="354"/>
      <c r="MG472" s="354"/>
      <c r="MH472" s="354"/>
      <c r="MI472" s="354"/>
      <c r="MJ472" s="354"/>
      <c r="MK472" s="354"/>
      <c r="ML472" s="354"/>
      <c r="MM472" s="354"/>
      <c r="MN472" s="354"/>
      <c r="MO472" s="354"/>
      <c r="MP472" s="354"/>
      <c r="MQ472" s="354"/>
      <c r="MR472" s="354"/>
      <c r="MS472" s="51"/>
      <c r="MT472" s="364">
        <f t="shared" si="293"/>
        <v>0</v>
      </c>
      <c r="MU472" s="365">
        <f t="shared" si="294"/>
        <v>27</v>
      </c>
      <c r="MV472" s="366">
        <f t="shared" si="295"/>
        <v>27</v>
      </c>
      <c r="MW472" s="365">
        <v>0</v>
      </c>
      <c r="MX472" s="365">
        <v>1986</v>
      </c>
      <c r="MY472" s="54"/>
      <c r="MZ472" s="851"/>
      <c r="NA472" s="851">
        <v>1.99</v>
      </c>
      <c r="NB472" s="709">
        <f t="shared" si="296"/>
        <v>53.73</v>
      </c>
      <c r="NC472" s="852"/>
      <c r="ND472" s="852">
        <v>10.12</v>
      </c>
      <c r="NE472" s="738">
        <f t="shared" si="286"/>
        <v>0.240981024525613</v>
      </c>
      <c r="NF472" s="853"/>
      <c r="NG472" s="853"/>
      <c r="NH472" s="853">
        <v>10.12</v>
      </c>
      <c r="NI472" s="740">
        <f t="shared" si="297"/>
        <v>3369.96</v>
      </c>
      <c r="NJ472" s="869"/>
      <c r="NK472" s="854"/>
      <c r="NL472" s="742">
        <v>44562</v>
      </c>
      <c r="NM472" s="739">
        <f ca="1" t="shared" si="298"/>
        <v>17.1666666666667</v>
      </c>
      <c r="NN472" s="739">
        <f ca="1" t="shared" si="299"/>
        <v>515</v>
      </c>
      <c r="NO472" s="853">
        <v>360</v>
      </c>
      <c r="NP472" s="739">
        <f t="shared" si="300"/>
        <v>27</v>
      </c>
      <c r="NQ472" s="761">
        <f t="shared" si="301"/>
        <v>0.0779220779220779</v>
      </c>
      <c r="NR472" s="739">
        <f ca="1" t="shared" si="302"/>
        <v>0.0552263270709873</v>
      </c>
      <c r="NS472" s="739">
        <f t="shared" si="303"/>
        <v>333</v>
      </c>
      <c r="NT472" s="853"/>
      <c r="NU472" s="739">
        <f ca="1" t="shared" si="304"/>
        <v>1.57281553398058</v>
      </c>
      <c r="NV472" s="769">
        <f ca="1" t="shared" si="305"/>
        <v>0.0524271844660194</v>
      </c>
      <c r="NW472" s="769">
        <f ca="1" t="shared" si="306"/>
        <v>6351.66666666667</v>
      </c>
      <c r="NX472" s="853"/>
      <c r="NY472" s="853"/>
      <c r="NZ472" s="853"/>
      <c r="OA472" s="853"/>
      <c r="OB472" s="853"/>
      <c r="OC472" s="853"/>
      <c r="OD472" s="853"/>
      <c r="OE472" s="743">
        <f t="shared" si="307"/>
        <v>0</v>
      </c>
      <c r="OF472" s="743">
        <f t="shared" si="308"/>
        <v>20</v>
      </c>
      <c r="OG472" s="743">
        <f t="shared" si="309"/>
        <v>0</v>
      </c>
      <c r="OH472" s="743">
        <f t="shared" si="310"/>
        <v>0</v>
      </c>
      <c r="OI472" s="743">
        <f t="shared" si="311"/>
        <v>0</v>
      </c>
      <c r="OJ472" s="739">
        <f t="shared" si="312"/>
        <v>0</v>
      </c>
      <c r="OK472" s="739">
        <f t="shared" si="313"/>
        <v>0</v>
      </c>
      <c r="OL472" s="739">
        <f t="shared" si="314"/>
        <v>7</v>
      </c>
      <c r="OM472" s="739">
        <f t="shared" si="315"/>
        <v>0</v>
      </c>
      <c r="ON472" s="739">
        <f t="shared" si="316"/>
        <v>0</v>
      </c>
      <c r="OO472" s="739">
        <f t="shared" si="317"/>
        <v>0</v>
      </c>
      <c r="OP472" s="739"/>
      <c r="OQ472" s="739">
        <f t="shared" si="318"/>
        <v>0</v>
      </c>
      <c r="OR472" s="739">
        <f t="shared" si="319"/>
        <v>27</v>
      </c>
      <c r="OS472" s="739">
        <f t="shared" si="320"/>
        <v>0</v>
      </c>
      <c r="OT472" s="739">
        <f t="shared" si="321"/>
        <v>0</v>
      </c>
      <c r="OU472" s="853"/>
      <c r="OV472" s="853"/>
      <c r="OW472" s="853"/>
      <c r="OX472" s="853"/>
      <c r="OY472" s="853"/>
      <c r="OZ472" s="853"/>
      <c r="PA472" s="853"/>
      <c r="PB472" s="853"/>
      <c r="PC472" s="853"/>
      <c r="PD472" s="853"/>
      <c r="PE472" s="853"/>
      <c r="PF472" s="853"/>
      <c r="PG472" s="853"/>
      <c r="PI472" s="28">
        <v>0</v>
      </c>
      <c r="PJ472" s="28">
        <v>0</v>
      </c>
      <c r="PK472" s="28">
        <v>0</v>
      </c>
      <c r="PL472" s="28">
        <v>0</v>
      </c>
      <c r="PM472" s="28">
        <v>0</v>
      </c>
      <c r="PN472" s="28">
        <v>0</v>
      </c>
      <c r="PO472" s="28">
        <v>0</v>
      </c>
      <c r="PP472" s="28">
        <v>0</v>
      </c>
      <c r="PQ472" s="28">
        <v>0</v>
      </c>
      <c r="PR472" s="28">
        <v>0</v>
      </c>
      <c r="PS472" s="28">
        <v>0</v>
      </c>
      <c r="PT472" s="28">
        <v>0</v>
      </c>
      <c r="PU472" s="28">
        <v>0</v>
      </c>
      <c r="PV472" s="28">
        <v>0</v>
      </c>
      <c r="PW472" s="28">
        <v>0</v>
      </c>
    </row>
    <row r="473" s="28" customFormat="1" customHeight="1" spans="1:439">
      <c r="A473" s="847" t="s">
        <v>2306</v>
      </c>
      <c r="B473" s="343"/>
      <c r="C473" s="95" t="s">
        <v>2166</v>
      </c>
      <c r="D473" s="95" t="s">
        <v>2447</v>
      </c>
      <c r="E473" s="411"/>
      <c r="F473" s="290" t="s">
        <v>2458</v>
      </c>
      <c r="G473" s="859" t="s">
        <v>1099</v>
      </c>
      <c r="H473" s="860" t="s">
        <v>2459</v>
      </c>
      <c r="I473" s="99">
        <f t="shared" si="292"/>
        <v>-23</v>
      </c>
      <c r="J473" s="298">
        <v>35</v>
      </c>
      <c r="K473" s="862">
        <v>0</v>
      </c>
      <c r="L473" s="150">
        <f t="shared" si="288"/>
        <v>12</v>
      </c>
      <c r="M473" s="151">
        <f t="shared" si="289"/>
        <v>12</v>
      </c>
      <c r="N473" s="455"/>
      <c r="O473" s="35">
        <v>35</v>
      </c>
      <c r="P473" s="157"/>
      <c r="Q473" s="154">
        <f t="shared" si="290"/>
        <v>0</v>
      </c>
      <c r="R473" s="34">
        <f t="shared" si="291"/>
        <v>0</v>
      </c>
      <c r="S473" s="490"/>
      <c r="T473" s="490"/>
      <c r="U473" s="490"/>
      <c r="V473" s="490"/>
      <c r="W473" s="490"/>
      <c r="X473" s="489"/>
      <c r="Y473" s="505"/>
      <c r="Z473" s="505"/>
      <c r="AA473" s="505"/>
      <c r="AB473" s="505"/>
      <c r="AC473" s="505"/>
      <c r="AD473" s="505"/>
      <c r="AE473" s="505"/>
      <c r="AF473" s="490"/>
      <c r="AG473" s="490"/>
      <c r="AH473" s="490"/>
      <c r="AI473" s="490"/>
      <c r="AJ473" s="490"/>
      <c r="AK473" s="490"/>
      <c r="AL473" s="490"/>
      <c r="AM473" s="490"/>
      <c r="AN473" s="490"/>
      <c r="AO473" s="490"/>
      <c r="AP473" s="490"/>
      <c r="AQ473" s="490"/>
      <c r="AR473" s="490"/>
      <c r="AS473" s="490"/>
      <c r="AT473" s="490"/>
      <c r="AU473" s="490"/>
      <c r="AV473" s="490"/>
      <c r="AW473" s="490"/>
      <c r="AX473" s="490"/>
      <c r="AY473" s="100"/>
      <c r="AZ473" s="48"/>
      <c r="BA473" s="48"/>
      <c r="BB473" s="48"/>
      <c r="BC473" s="48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354"/>
      <c r="BT473" s="354"/>
      <c r="BU473" s="354"/>
      <c r="BV473" s="354"/>
      <c r="BW473" s="354"/>
      <c r="BX473" s="354"/>
      <c r="BY473" s="354"/>
      <c r="BZ473" s="354"/>
      <c r="CA473" s="354"/>
      <c r="CB473" s="354"/>
      <c r="CC473" s="354"/>
      <c r="CD473" s="354"/>
      <c r="CE473" s="354"/>
      <c r="CF473" s="354"/>
      <c r="CG473" s="354"/>
      <c r="CH473" s="354"/>
      <c r="CI473" s="354"/>
      <c r="CJ473" s="354"/>
      <c r="CK473" s="354"/>
      <c r="CL473" s="354"/>
      <c r="CM473" s="354"/>
      <c r="CN473" s="354"/>
      <c r="CO473" s="354"/>
      <c r="CP473" s="358"/>
      <c r="CQ473" s="48"/>
      <c r="CR473" s="354"/>
      <c r="CS473" s="354"/>
      <c r="CT473" s="355">
        <v>-1</v>
      </c>
      <c r="CU473" s="354"/>
      <c r="CV473" s="354"/>
      <c r="CW473" s="354"/>
      <c r="CX473" s="354"/>
      <c r="CY473" s="354"/>
      <c r="CZ473" s="354"/>
      <c r="DA473" s="356"/>
      <c r="DB473" s="354"/>
      <c r="DC473" s="354"/>
      <c r="DD473" s="354"/>
      <c r="DE473" s="354"/>
      <c r="DF473" s="354"/>
      <c r="DG473" s="354"/>
      <c r="DH473" s="354"/>
      <c r="DI473" s="354"/>
      <c r="DJ473" s="354"/>
      <c r="DK473" s="354"/>
      <c r="DL473" s="354"/>
      <c r="DM473" s="354"/>
      <c r="DN473" s="354"/>
      <c r="DO473" s="354"/>
      <c r="DP473" s="354"/>
      <c r="DQ473" s="354"/>
      <c r="DR473" s="354"/>
      <c r="DS473" s="354"/>
      <c r="DT473" s="354"/>
      <c r="DU473" s="354"/>
      <c r="DV473" s="354"/>
      <c r="DW473" s="354"/>
      <c r="DX473" s="354"/>
      <c r="DY473" s="354"/>
      <c r="DZ473" s="357"/>
      <c r="EA473" s="356"/>
      <c r="EB473" s="356"/>
      <c r="EC473" s="356"/>
      <c r="ED473" s="356"/>
      <c r="EE473" s="358"/>
      <c r="EF473" s="48"/>
      <c r="EG473" s="46"/>
      <c r="EH473" s="46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8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354"/>
      <c r="FR473" s="354"/>
      <c r="FS473" s="354"/>
      <c r="FT473" s="354"/>
      <c r="FU473" s="354"/>
      <c r="FV473" s="354"/>
      <c r="FW473" s="354"/>
      <c r="FX473" s="354"/>
      <c r="FY473" s="354"/>
      <c r="FZ473" s="354"/>
      <c r="GA473" s="354"/>
      <c r="GB473" s="354"/>
      <c r="GC473" s="354"/>
      <c r="GD473" s="354"/>
      <c r="GE473" s="354"/>
      <c r="GF473" s="354"/>
      <c r="GG473" s="354"/>
      <c r="GH473" s="354"/>
      <c r="GI473" s="354"/>
      <c r="GJ473" s="354"/>
      <c r="GK473" s="354"/>
      <c r="GL473" s="354"/>
      <c r="GM473" s="354"/>
      <c r="GN473" s="354"/>
      <c r="GO473" s="354"/>
      <c r="GP473" s="354"/>
      <c r="GQ473" s="354"/>
      <c r="GR473" s="354"/>
      <c r="GS473" s="354"/>
      <c r="GT473" s="354"/>
      <c r="GU473" s="354"/>
      <c r="GV473" s="354"/>
      <c r="GW473" s="354"/>
      <c r="GX473" s="354"/>
      <c r="GY473" s="354"/>
      <c r="GZ473" s="354"/>
      <c r="HA473" s="354"/>
      <c r="HB473" s="354"/>
      <c r="HC473" s="354"/>
      <c r="HD473" s="354"/>
      <c r="HE473" s="354"/>
      <c r="HF473" s="354"/>
      <c r="HG473" s="354"/>
      <c r="HH473" s="354"/>
      <c r="HI473" s="354"/>
      <c r="HJ473" s="354"/>
      <c r="HK473" s="354"/>
      <c r="HL473" s="354"/>
      <c r="HM473" s="354"/>
      <c r="HN473" s="354"/>
      <c r="HO473" s="354"/>
      <c r="HP473" s="354"/>
      <c r="HQ473" s="354"/>
      <c r="HR473" s="354"/>
      <c r="HS473" s="354"/>
      <c r="HT473" s="354"/>
      <c r="HU473" s="354"/>
      <c r="HV473" s="354"/>
      <c r="HW473" s="354"/>
      <c r="HX473" s="354"/>
      <c r="HY473" s="354"/>
      <c r="HZ473" s="354"/>
      <c r="IA473" s="354"/>
      <c r="IB473" s="354"/>
      <c r="IC473" s="354"/>
      <c r="ID473" s="354"/>
      <c r="IE473" s="354"/>
      <c r="IF473" s="354"/>
      <c r="IG473" s="354"/>
      <c r="IH473" s="354"/>
      <c r="II473" s="354"/>
      <c r="IJ473" s="354"/>
      <c r="IK473" s="354"/>
      <c r="IL473" s="354"/>
      <c r="IM473" s="354"/>
      <c r="IN473" s="354"/>
      <c r="IO473" s="354"/>
      <c r="IP473" s="354"/>
      <c r="IQ473" s="354"/>
      <c r="IR473" s="50"/>
      <c r="IS473" s="47"/>
      <c r="IT473" s="47"/>
      <c r="IU473" s="47"/>
      <c r="IV473" s="47"/>
      <c r="IW473" s="47"/>
      <c r="IX473" s="47"/>
      <c r="IY473" s="47"/>
      <c r="IZ473" s="47"/>
      <c r="JA473" s="47"/>
      <c r="JB473" s="47"/>
      <c r="JC473" s="47"/>
      <c r="JD473" s="47"/>
      <c r="JE473" s="47"/>
      <c r="JF473" s="47"/>
      <c r="JG473" s="47"/>
      <c r="JH473" s="47"/>
      <c r="JI473" s="47"/>
      <c r="JJ473" s="47"/>
      <c r="JK473" s="47"/>
      <c r="JL473" s="354"/>
      <c r="JM473" s="354"/>
      <c r="JN473" s="354"/>
      <c r="JO473" s="354"/>
      <c r="JP473" s="354"/>
      <c r="JQ473" s="354"/>
      <c r="JR473" s="354"/>
      <c r="JS473" s="354"/>
      <c r="JT473" s="354"/>
      <c r="JU473" s="354"/>
      <c r="JV473" s="354"/>
      <c r="JW473" s="354"/>
      <c r="JX473" s="354"/>
      <c r="JY473" s="354"/>
      <c r="JZ473" s="354"/>
      <c r="KA473" s="354"/>
      <c r="KB473" s="354"/>
      <c r="KC473" s="354"/>
      <c r="KD473" s="354"/>
      <c r="KE473" s="354"/>
      <c r="KF473" s="354"/>
      <c r="KG473" s="354"/>
      <c r="KH473" s="354"/>
      <c r="KI473" s="354"/>
      <c r="KJ473" s="354"/>
      <c r="KK473" s="354"/>
      <c r="KL473" s="354"/>
      <c r="KM473" s="354"/>
      <c r="KN473" s="354"/>
      <c r="KO473" s="354"/>
      <c r="KP473" s="354"/>
      <c r="KQ473" s="354"/>
      <c r="KR473" s="354"/>
      <c r="KS473" s="354"/>
      <c r="KT473" s="354"/>
      <c r="KU473" s="354"/>
      <c r="KV473" s="51"/>
      <c r="KW473" s="47"/>
      <c r="KX473" s="47">
        <v>24</v>
      </c>
      <c r="KY473" s="47"/>
      <c r="KZ473" s="47"/>
      <c r="LA473" s="47"/>
      <c r="LB473" s="47"/>
      <c r="LC473" s="47"/>
      <c r="LD473" s="361"/>
      <c r="LE473" s="361"/>
      <c r="LF473" s="361"/>
      <c r="LG473" s="361"/>
      <c r="LH473" s="361"/>
      <c r="LI473" s="361"/>
      <c r="LJ473" s="361"/>
      <c r="LK473" s="361"/>
      <c r="LL473" s="361"/>
      <c r="LM473" s="361"/>
      <c r="LN473" s="361"/>
      <c r="LO473" s="361"/>
      <c r="LP473" s="361"/>
      <c r="LQ473" s="354"/>
      <c r="LR473" s="354"/>
      <c r="LS473" s="354"/>
      <c r="LT473" s="354"/>
      <c r="LU473" s="354"/>
      <c r="LV473" s="354"/>
      <c r="LW473" s="51"/>
      <c r="LX473" s="354"/>
      <c r="LY473" s="354"/>
      <c r="LZ473" s="354"/>
      <c r="MA473" s="354"/>
      <c r="MB473" s="363"/>
      <c r="MC473" s="363"/>
      <c r="MD473" s="354"/>
      <c r="ME473" s="354"/>
      <c r="MF473" s="354"/>
      <c r="MG473" s="354"/>
      <c r="MH473" s="354"/>
      <c r="MI473" s="354"/>
      <c r="MJ473" s="354"/>
      <c r="MK473" s="354"/>
      <c r="ML473" s="354"/>
      <c r="MM473" s="354"/>
      <c r="MN473" s="354"/>
      <c r="MO473" s="354"/>
      <c r="MP473" s="354"/>
      <c r="MQ473" s="354"/>
      <c r="MR473" s="354"/>
      <c r="MS473" s="51"/>
      <c r="MT473" s="364">
        <f t="shared" si="293"/>
        <v>0</v>
      </c>
      <c r="MU473" s="365">
        <f t="shared" si="294"/>
        <v>24</v>
      </c>
      <c r="MV473" s="366">
        <f t="shared" si="295"/>
        <v>24</v>
      </c>
      <c r="MW473" s="365">
        <v>480</v>
      </c>
      <c r="MX473" s="365">
        <v>2374</v>
      </c>
      <c r="MY473" s="54"/>
      <c r="MZ473" s="709"/>
      <c r="NA473" s="709">
        <v>1.99</v>
      </c>
      <c r="NB473" s="709">
        <f t="shared" si="296"/>
        <v>47.76</v>
      </c>
      <c r="NC473" s="711"/>
      <c r="ND473" s="711">
        <v>10.12</v>
      </c>
      <c r="NE473" s="738">
        <f t="shared" ref="NE473:NE536" si="322">1-ND473/6.7/NA473</f>
        <v>0.240981024525613</v>
      </c>
      <c r="NF473" s="743"/>
      <c r="NG473" s="743"/>
      <c r="NH473" s="743">
        <v>10.12</v>
      </c>
      <c r="NI473" s="740">
        <f t="shared" si="297"/>
        <v>121.44</v>
      </c>
      <c r="NJ473" s="850"/>
      <c r="NK473" s="818"/>
      <c r="NL473" s="742">
        <v>44562</v>
      </c>
      <c r="NM473" s="739">
        <f ca="1" t="shared" si="298"/>
        <v>17.1666666666667</v>
      </c>
      <c r="NN473" s="739">
        <f ca="1" t="shared" si="299"/>
        <v>515</v>
      </c>
      <c r="NO473" s="743">
        <v>35</v>
      </c>
      <c r="NP473" s="739">
        <f t="shared" si="300"/>
        <v>24</v>
      </c>
      <c r="NQ473" s="761">
        <f t="shared" si="301"/>
        <v>1.02127659574468</v>
      </c>
      <c r="NR473" s="739">
        <f ca="1" t="shared" si="302"/>
        <v>0.723817393100599</v>
      </c>
      <c r="NS473" s="739">
        <f t="shared" si="303"/>
        <v>12</v>
      </c>
      <c r="NT473" s="743"/>
      <c r="NU473" s="739">
        <f ca="1" t="shared" si="304"/>
        <v>1.39805825242718</v>
      </c>
      <c r="NV473" s="769">
        <f ca="1" t="shared" si="305"/>
        <v>0.0466019417475728</v>
      </c>
      <c r="NW473" s="769">
        <f ca="1" t="shared" si="306"/>
        <v>257.5</v>
      </c>
      <c r="NX473" s="743"/>
      <c r="NY473" s="743"/>
      <c r="NZ473" s="743"/>
      <c r="OA473" s="743"/>
      <c r="OB473" s="743"/>
      <c r="OC473" s="743"/>
      <c r="OD473" s="743"/>
      <c r="OE473" s="743">
        <f t="shared" si="307"/>
        <v>0</v>
      </c>
      <c r="OF473" s="743">
        <f t="shared" si="308"/>
        <v>24</v>
      </c>
      <c r="OG473" s="743">
        <f t="shared" si="309"/>
        <v>0</v>
      </c>
      <c r="OH473" s="743">
        <f t="shared" si="310"/>
        <v>0</v>
      </c>
      <c r="OI473" s="743">
        <f t="shared" si="311"/>
        <v>0</v>
      </c>
      <c r="OJ473" s="739">
        <f t="shared" si="312"/>
        <v>0</v>
      </c>
      <c r="OK473" s="739">
        <f t="shared" si="313"/>
        <v>0</v>
      </c>
      <c r="OL473" s="739">
        <f t="shared" si="314"/>
        <v>0</v>
      </c>
      <c r="OM473" s="739">
        <f t="shared" si="315"/>
        <v>0</v>
      </c>
      <c r="ON473" s="739">
        <f t="shared" si="316"/>
        <v>0</v>
      </c>
      <c r="OO473" s="739">
        <f t="shared" si="317"/>
        <v>0</v>
      </c>
      <c r="OP473" s="739"/>
      <c r="OQ473" s="739">
        <f t="shared" si="318"/>
        <v>0</v>
      </c>
      <c r="OR473" s="739">
        <f t="shared" si="319"/>
        <v>24</v>
      </c>
      <c r="OS473" s="739">
        <f t="shared" si="320"/>
        <v>0</v>
      </c>
      <c r="OT473" s="739">
        <f t="shared" si="321"/>
        <v>0</v>
      </c>
      <c r="OU473" s="743"/>
      <c r="OV473" s="743"/>
      <c r="OW473" s="743"/>
      <c r="OX473" s="743"/>
      <c r="OY473" s="743"/>
      <c r="OZ473" s="743"/>
      <c r="PA473" s="743"/>
      <c r="PB473" s="743"/>
      <c r="PC473" s="743"/>
      <c r="PD473" s="743"/>
      <c r="PE473" s="743"/>
      <c r="PF473" s="743"/>
      <c r="PG473" s="743"/>
      <c r="PI473" s="28">
        <v>48</v>
      </c>
      <c r="PJ473" s="28">
        <v>312</v>
      </c>
      <c r="PK473" s="28">
        <v>0</v>
      </c>
      <c r="PL473" s="28">
        <v>120</v>
      </c>
      <c r="PM473" s="28">
        <v>0</v>
      </c>
      <c r="PN473" s="28">
        <v>0</v>
      </c>
      <c r="PO473" s="28">
        <v>0</v>
      </c>
      <c r="PP473" s="28">
        <v>0</v>
      </c>
      <c r="PQ473" s="28">
        <v>0</v>
      </c>
      <c r="PR473" s="28">
        <v>0</v>
      </c>
      <c r="PS473" s="28">
        <v>0</v>
      </c>
      <c r="PT473" s="28">
        <v>0</v>
      </c>
      <c r="PU473" s="28">
        <v>0</v>
      </c>
      <c r="PV473" s="28">
        <v>480</v>
      </c>
      <c r="PW473" s="28">
        <v>0</v>
      </c>
    </row>
    <row r="474" s="28" customFormat="1" customHeight="1" spans="1:439">
      <c r="A474" s="283" t="s">
        <v>2460</v>
      </c>
      <c r="B474" s="343"/>
      <c r="C474" s="95" t="s">
        <v>1747</v>
      </c>
      <c r="D474" s="95" t="s">
        <v>2461</v>
      </c>
      <c r="E474" s="411"/>
      <c r="F474" s="286" t="s">
        <v>1100</v>
      </c>
      <c r="G474" s="855" t="s">
        <v>393</v>
      </c>
      <c r="H474" s="856" t="s">
        <v>1878</v>
      </c>
      <c r="I474" s="99">
        <f t="shared" si="292"/>
        <v>0</v>
      </c>
      <c r="J474" s="289">
        <v>0</v>
      </c>
      <c r="K474" s="861">
        <v>0</v>
      </c>
      <c r="L474" s="150">
        <f t="shared" si="288"/>
        <v>0</v>
      </c>
      <c r="M474" s="151">
        <f t="shared" si="289"/>
        <v>0</v>
      </c>
      <c r="N474" s="455"/>
      <c r="O474" s="35"/>
      <c r="P474" s="157"/>
      <c r="Q474" s="154">
        <f t="shared" si="290"/>
        <v>0</v>
      </c>
      <c r="R474" s="34">
        <f t="shared" si="291"/>
        <v>0</v>
      </c>
      <c r="S474" s="490"/>
      <c r="T474" s="490"/>
      <c r="U474" s="490"/>
      <c r="V474" s="490"/>
      <c r="W474" s="490"/>
      <c r="X474" s="489"/>
      <c r="Y474" s="505"/>
      <c r="Z474" s="505"/>
      <c r="AA474" s="505"/>
      <c r="AB474" s="505"/>
      <c r="AC474" s="505"/>
      <c r="AD474" s="505"/>
      <c r="AE474" s="505"/>
      <c r="AF474" s="490"/>
      <c r="AG474" s="490"/>
      <c r="AH474" s="490"/>
      <c r="AI474" s="490"/>
      <c r="AJ474" s="490"/>
      <c r="AK474" s="490"/>
      <c r="AL474" s="490"/>
      <c r="AM474" s="490"/>
      <c r="AN474" s="490"/>
      <c r="AO474" s="490"/>
      <c r="AP474" s="490"/>
      <c r="AQ474" s="490"/>
      <c r="AR474" s="490"/>
      <c r="AS474" s="490"/>
      <c r="AT474" s="490"/>
      <c r="AU474" s="490"/>
      <c r="AV474" s="490"/>
      <c r="AW474" s="490"/>
      <c r="AX474" s="490"/>
      <c r="AY474" s="100"/>
      <c r="AZ474" s="48"/>
      <c r="BA474" s="48"/>
      <c r="BB474" s="48"/>
      <c r="BC474" s="48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354"/>
      <c r="BT474" s="354"/>
      <c r="BU474" s="354"/>
      <c r="BV474" s="354"/>
      <c r="BW474" s="354"/>
      <c r="BX474" s="354"/>
      <c r="BY474" s="354"/>
      <c r="BZ474" s="354"/>
      <c r="CA474" s="354"/>
      <c r="CB474" s="354"/>
      <c r="CC474" s="354"/>
      <c r="CD474" s="354"/>
      <c r="CE474" s="354"/>
      <c r="CF474" s="354"/>
      <c r="CG474" s="354"/>
      <c r="CH474" s="354"/>
      <c r="CI474" s="354"/>
      <c r="CJ474" s="354"/>
      <c r="CK474" s="354"/>
      <c r="CL474" s="354"/>
      <c r="CM474" s="354"/>
      <c r="CN474" s="354"/>
      <c r="CO474" s="354"/>
      <c r="CP474" s="358"/>
      <c r="CQ474" s="48"/>
      <c r="CR474" s="354"/>
      <c r="CS474" s="354"/>
      <c r="CT474" s="355"/>
      <c r="CU474" s="354"/>
      <c r="CV474" s="354"/>
      <c r="CW474" s="354"/>
      <c r="CX474" s="354"/>
      <c r="CY474" s="354"/>
      <c r="CZ474" s="354"/>
      <c r="DA474" s="356"/>
      <c r="DB474" s="354"/>
      <c r="DC474" s="354"/>
      <c r="DD474" s="354"/>
      <c r="DE474" s="354"/>
      <c r="DF474" s="354"/>
      <c r="DG474" s="354"/>
      <c r="DH474" s="354"/>
      <c r="DI474" s="354"/>
      <c r="DJ474" s="356"/>
      <c r="DK474" s="354"/>
      <c r="DL474" s="354"/>
      <c r="DM474" s="354"/>
      <c r="DN474" s="354"/>
      <c r="DO474" s="354"/>
      <c r="DP474" s="354"/>
      <c r="DQ474" s="354"/>
      <c r="DR474" s="354"/>
      <c r="DS474" s="354"/>
      <c r="DT474" s="354"/>
      <c r="DU474" s="354"/>
      <c r="DV474" s="354"/>
      <c r="DW474" s="354"/>
      <c r="DX474" s="354"/>
      <c r="DY474" s="354"/>
      <c r="DZ474" s="357"/>
      <c r="EA474" s="356"/>
      <c r="EB474" s="356"/>
      <c r="EC474" s="356"/>
      <c r="ED474" s="356"/>
      <c r="EE474" s="358"/>
      <c r="EF474" s="48"/>
      <c r="EG474" s="46"/>
      <c r="EH474" s="46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8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354"/>
      <c r="FR474" s="354"/>
      <c r="FS474" s="354"/>
      <c r="FT474" s="354"/>
      <c r="FU474" s="354"/>
      <c r="FV474" s="354"/>
      <c r="FW474" s="354"/>
      <c r="FX474" s="354"/>
      <c r="FY474" s="354"/>
      <c r="FZ474" s="354"/>
      <c r="GA474" s="354"/>
      <c r="GB474" s="354"/>
      <c r="GC474" s="354"/>
      <c r="GD474" s="354"/>
      <c r="GE474" s="354"/>
      <c r="GF474" s="354"/>
      <c r="GG474" s="354"/>
      <c r="GH474" s="354"/>
      <c r="GI474" s="354"/>
      <c r="GJ474" s="354"/>
      <c r="GK474" s="354"/>
      <c r="GL474" s="354"/>
      <c r="GM474" s="354"/>
      <c r="GN474" s="354"/>
      <c r="GO474" s="354"/>
      <c r="GP474" s="354"/>
      <c r="GQ474" s="354"/>
      <c r="GR474" s="354"/>
      <c r="GS474" s="354"/>
      <c r="GT474" s="354"/>
      <c r="GU474" s="354"/>
      <c r="GV474" s="354"/>
      <c r="GW474" s="354"/>
      <c r="GX474" s="354"/>
      <c r="GY474" s="354"/>
      <c r="GZ474" s="354"/>
      <c r="HA474" s="354"/>
      <c r="HB474" s="354"/>
      <c r="HC474" s="354"/>
      <c r="HD474" s="354"/>
      <c r="HE474" s="354"/>
      <c r="HF474" s="354"/>
      <c r="HG474" s="354"/>
      <c r="HH474" s="354"/>
      <c r="HI474" s="354"/>
      <c r="HJ474" s="354"/>
      <c r="HK474" s="354"/>
      <c r="HL474" s="354"/>
      <c r="HM474" s="354"/>
      <c r="HN474" s="354"/>
      <c r="HO474" s="354"/>
      <c r="HP474" s="354"/>
      <c r="HQ474" s="354"/>
      <c r="HR474" s="354"/>
      <c r="HS474" s="354"/>
      <c r="HT474" s="354"/>
      <c r="HU474" s="354"/>
      <c r="HV474" s="354"/>
      <c r="HW474" s="354"/>
      <c r="HX474" s="354"/>
      <c r="HY474" s="354"/>
      <c r="HZ474" s="354"/>
      <c r="IA474" s="354"/>
      <c r="IB474" s="354"/>
      <c r="IC474" s="354"/>
      <c r="ID474" s="354"/>
      <c r="IE474" s="354"/>
      <c r="IF474" s="354"/>
      <c r="IG474" s="354"/>
      <c r="IH474" s="354"/>
      <c r="II474" s="354"/>
      <c r="IJ474" s="354"/>
      <c r="IK474" s="354"/>
      <c r="IL474" s="354"/>
      <c r="IM474" s="354"/>
      <c r="IN474" s="354"/>
      <c r="IO474" s="354"/>
      <c r="IP474" s="354"/>
      <c r="IQ474" s="354"/>
      <c r="IR474" s="50"/>
      <c r="IS474" s="47"/>
      <c r="IT474" s="47"/>
      <c r="IU474" s="47"/>
      <c r="IV474" s="47"/>
      <c r="IW474" s="47"/>
      <c r="IX474" s="47"/>
      <c r="IY474" s="47"/>
      <c r="IZ474" s="47"/>
      <c r="JA474" s="47"/>
      <c r="JB474" s="47"/>
      <c r="JC474" s="47"/>
      <c r="JD474" s="47"/>
      <c r="JE474" s="47"/>
      <c r="JF474" s="47"/>
      <c r="JG474" s="47"/>
      <c r="JH474" s="47"/>
      <c r="JI474" s="47"/>
      <c r="JJ474" s="47"/>
      <c r="JK474" s="47"/>
      <c r="JL474" s="354"/>
      <c r="JM474" s="354"/>
      <c r="JN474" s="354"/>
      <c r="JO474" s="354"/>
      <c r="JP474" s="354"/>
      <c r="JQ474" s="354"/>
      <c r="JR474" s="354"/>
      <c r="JS474" s="354"/>
      <c r="JT474" s="354"/>
      <c r="JU474" s="354"/>
      <c r="JV474" s="354"/>
      <c r="JW474" s="354"/>
      <c r="JX474" s="354"/>
      <c r="JY474" s="354"/>
      <c r="JZ474" s="354"/>
      <c r="KA474" s="354"/>
      <c r="KB474" s="354"/>
      <c r="KC474" s="354"/>
      <c r="KD474" s="354"/>
      <c r="KE474" s="354"/>
      <c r="KF474" s="354"/>
      <c r="KG474" s="354"/>
      <c r="KH474" s="354"/>
      <c r="KI474" s="354"/>
      <c r="KJ474" s="354"/>
      <c r="KK474" s="354"/>
      <c r="KL474" s="354"/>
      <c r="KM474" s="354"/>
      <c r="KN474" s="354"/>
      <c r="KO474" s="354"/>
      <c r="KP474" s="354"/>
      <c r="KQ474" s="354"/>
      <c r="KR474" s="354"/>
      <c r="KS474" s="354"/>
      <c r="KT474" s="354"/>
      <c r="KU474" s="354"/>
      <c r="KV474" s="51"/>
      <c r="KW474" s="47"/>
      <c r="KX474" s="47"/>
      <c r="KY474" s="47"/>
      <c r="KZ474" s="47"/>
      <c r="LA474" s="47"/>
      <c r="LB474" s="47"/>
      <c r="LC474" s="47"/>
      <c r="LD474" s="361"/>
      <c r="LE474" s="361"/>
      <c r="LF474" s="361"/>
      <c r="LG474" s="361"/>
      <c r="LH474" s="361"/>
      <c r="LI474" s="361"/>
      <c r="LJ474" s="361"/>
      <c r="LK474" s="361"/>
      <c r="LL474" s="361"/>
      <c r="LM474" s="361"/>
      <c r="LN474" s="361"/>
      <c r="LO474" s="354"/>
      <c r="LP474" s="354"/>
      <c r="LQ474" s="356"/>
      <c r="LR474" s="356"/>
      <c r="LS474" s="356"/>
      <c r="LT474" s="356"/>
      <c r="LU474" s="356"/>
      <c r="LV474" s="354"/>
      <c r="LW474" s="51"/>
      <c r="LX474" s="354"/>
      <c r="LY474" s="354"/>
      <c r="LZ474" s="354"/>
      <c r="MA474" s="354"/>
      <c r="MB474" s="363"/>
      <c r="MC474" s="363"/>
      <c r="MD474" s="354"/>
      <c r="ME474" s="354"/>
      <c r="MF474" s="354"/>
      <c r="MG474" s="354"/>
      <c r="MH474" s="354"/>
      <c r="MI474" s="354"/>
      <c r="MJ474" s="354"/>
      <c r="MK474" s="354"/>
      <c r="ML474" s="354"/>
      <c r="MM474" s="354"/>
      <c r="MN474" s="354"/>
      <c r="MO474" s="354"/>
      <c r="MP474" s="354"/>
      <c r="MQ474" s="354"/>
      <c r="MR474" s="354"/>
      <c r="MS474" s="51"/>
      <c r="MT474" s="364">
        <f t="shared" si="293"/>
        <v>0</v>
      </c>
      <c r="MU474" s="365">
        <f t="shared" si="294"/>
        <v>0</v>
      </c>
      <c r="MV474" s="366">
        <f t="shared" si="295"/>
        <v>0</v>
      </c>
      <c r="MW474" s="365">
        <v>3000</v>
      </c>
      <c r="MX474" s="365">
        <v>0</v>
      </c>
      <c r="MY474" s="54"/>
      <c r="MZ474" s="709"/>
      <c r="NA474" s="709"/>
      <c r="NB474" s="709">
        <f t="shared" si="296"/>
        <v>0</v>
      </c>
      <c r="NC474" s="711"/>
      <c r="ND474" s="711">
        <v>17.19</v>
      </c>
      <c r="NE474" s="738" t="e">
        <f t="shared" si="322"/>
        <v>#DIV/0!</v>
      </c>
      <c r="NF474" s="743"/>
      <c r="NG474" s="743"/>
      <c r="NH474" s="743">
        <v>17.19</v>
      </c>
      <c r="NI474" s="740">
        <f t="shared" si="297"/>
        <v>0</v>
      </c>
      <c r="NJ474" s="850"/>
      <c r="NK474" s="818"/>
      <c r="NL474" s="742">
        <v>44562</v>
      </c>
      <c r="NM474" s="739">
        <f ca="1" t="shared" si="298"/>
        <v>17.1666666666667</v>
      </c>
      <c r="NN474" s="739">
        <f ca="1" t="shared" si="299"/>
        <v>515</v>
      </c>
      <c r="NO474" s="743">
        <v>0</v>
      </c>
      <c r="NP474" s="739">
        <f t="shared" si="300"/>
        <v>0</v>
      </c>
      <c r="NQ474" s="761" t="e">
        <f t="shared" si="301"/>
        <v>#DIV/0!</v>
      </c>
      <c r="NR474" s="739" t="e">
        <f ca="1" t="shared" si="302"/>
        <v>#DIV/0!</v>
      </c>
      <c r="NS474" s="739">
        <f t="shared" si="303"/>
        <v>0</v>
      </c>
      <c r="NT474" s="743"/>
      <c r="NU474" s="739">
        <f ca="1" t="shared" si="304"/>
        <v>0</v>
      </c>
      <c r="NV474" s="769">
        <f ca="1" t="shared" si="305"/>
        <v>0</v>
      </c>
      <c r="NW474" s="769" t="e">
        <f ca="1" t="shared" si="306"/>
        <v>#DIV/0!</v>
      </c>
      <c r="NX474" s="743"/>
      <c r="NY474" s="743"/>
      <c r="NZ474" s="743"/>
      <c r="OA474" s="743"/>
      <c r="OB474" s="743"/>
      <c r="OC474" s="743"/>
      <c r="OD474" s="743"/>
      <c r="OE474" s="743">
        <f t="shared" si="307"/>
        <v>0</v>
      </c>
      <c r="OF474" s="743">
        <f t="shared" si="308"/>
        <v>0</v>
      </c>
      <c r="OG474" s="743">
        <f t="shared" si="309"/>
        <v>0</v>
      </c>
      <c r="OH474" s="743">
        <f t="shared" si="310"/>
        <v>0</v>
      </c>
      <c r="OI474" s="743">
        <f t="shared" si="311"/>
        <v>0</v>
      </c>
      <c r="OJ474" s="739">
        <f t="shared" si="312"/>
        <v>0</v>
      </c>
      <c r="OK474" s="739">
        <f t="shared" si="313"/>
        <v>0</v>
      </c>
      <c r="OL474" s="739">
        <f t="shared" si="314"/>
        <v>0</v>
      </c>
      <c r="OM474" s="739">
        <f t="shared" si="315"/>
        <v>0</v>
      </c>
      <c r="ON474" s="739">
        <f t="shared" si="316"/>
        <v>0</v>
      </c>
      <c r="OO474" s="739">
        <f t="shared" si="317"/>
        <v>0</v>
      </c>
      <c r="OP474" s="739"/>
      <c r="OQ474" s="739">
        <f t="shared" si="318"/>
        <v>0</v>
      </c>
      <c r="OR474" s="739">
        <f t="shared" si="319"/>
        <v>0</v>
      </c>
      <c r="OS474" s="739">
        <f t="shared" si="320"/>
        <v>0</v>
      </c>
      <c r="OT474" s="739">
        <f t="shared" si="321"/>
        <v>0</v>
      </c>
      <c r="OU474" s="743"/>
      <c r="OV474" s="743"/>
      <c r="OW474" s="743"/>
      <c r="OX474" s="743"/>
      <c r="OY474" s="743"/>
      <c r="OZ474" s="743"/>
      <c r="PA474" s="743"/>
      <c r="PB474" s="743"/>
      <c r="PC474" s="743"/>
      <c r="PD474" s="743"/>
      <c r="PE474" s="743"/>
      <c r="PF474" s="743"/>
      <c r="PG474" s="743"/>
      <c r="PI474" s="28">
        <v>0</v>
      </c>
      <c r="PJ474" s="28">
        <v>0</v>
      </c>
      <c r="PK474" s="28">
        <v>0</v>
      </c>
      <c r="PL474" s="28">
        <v>0</v>
      </c>
      <c r="PM474" s="28">
        <v>0</v>
      </c>
      <c r="PN474" s="28">
        <v>0</v>
      </c>
      <c r="PO474" s="28">
        <v>0</v>
      </c>
      <c r="PP474" s="28">
        <v>0</v>
      </c>
      <c r="PQ474" s="28">
        <v>3000</v>
      </c>
      <c r="PR474" s="28">
        <v>0</v>
      </c>
      <c r="PS474" s="28">
        <v>0</v>
      </c>
      <c r="PT474" s="28">
        <v>0</v>
      </c>
      <c r="PU474" s="28">
        <v>0</v>
      </c>
      <c r="PV474" s="28">
        <v>3000</v>
      </c>
      <c r="PW474" s="28">
        <v>0</v>
      </c>
    </row>
    <row r="475" s="28" customFormat="1" customHeight="1" spans="1:439">
      <c r="A475" s="283" t="s">
        <v>2460</v>
      </c>
      <c r="B475" s="343"/>
      <c r="C475" s="95" t="s">
        <v>1747</v>
      </c>
      <c r="D475" s="95" t="s">
        <v>2461</v>
      </c>
      <c r="E475" s="411"/>
      <c r="F475" s="286" t="s">
        <v>1101</v>
      </c>
      <c r="G475" s="855" t="s">
        <v>399</v>
      </c>
      <c r="H475" s="856" t="s">
        <v>1880</v>
      </c>
      <c r="I475" s="99">
        <f t="shared" si="292"/>
        <v>0</v>
      </c>
      <c r="J475" s="289">
        <v>0</v>
      </c>
      <c r="K475" s="861">
        <v>0</v>
      </c>
      <c r="L475" s="150">
        <f t="shared" si="288"/>
        <v>0</v>
      </c>
      <c r="M475" s="151">
        <f t="shared" si="289"/>
        <v>0</v>
      </c>
      <c r="N475" s="455"/>
      <c r="O475" s="35"/>
      <c r="P475" s="157"/>
      <c r="Q475" s="154">
        <f t="shared" si="290"/>
        <v>0</v>
      </c>
      <c r="R475" s="34">
        <f t="shared" si="291"/>
        <v>0</v>
      </c>
      <c r="S475" s="490"/>
      <c r="T475" s="490"/>
      <c r="U475" s="490"/>
      <c r="V475" s="490"/>
      <c r="W475" s="490"/>
      <c r="X475" s="489"/>
      <c r="Y475" s="505"/>
      <c r="Z475" s="505"/>
      <c r="AA475" s="505"/>
      <c r="AB475" s="505"/>
      <c r="AC475" s="505"/>
      <c r="AD475" s="505"/>
      <c r="AE475" s="505"/>
      <c r="AF475" s="490"/>
      <c r="AG475" s="490"/>
      <c r="AH475" s="490"/>
      <c r="AI475" s="490"/>
      <c r="AJ475" s="490"/>
      <c r="AK475" s="490"/>
      <c r="AL475" s="490"/>
      <c r="AM475" s="490"/>
      <c r="AN475" s="490"/>
      <c r="AO475" s="490"/>
      <c r="AP475" s="490"/>
      <c r="AQ475" s="490"/>
      <c r="AR475" s="490"/>
      <c r="AS475" s="490"/>
      <c r="AT475" s="490"/>
      <c r="AU475" s="490"/>
      <c r="AV475" s="490"/>
      <c r="AW475" s="490"/>
      <c r="AX475" s="490"/>
      <c r="AY475" s="100"/>
      <c r="AZ475" s="48"/>
      <c r="BA475" s="48"/>
      <c r="BB475" s="48"/>
      <c r="BC475" s="48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354"/>
      <c r="BT475" s="354"/>
      <c r="BU475" s="354"/>
      <c r="BV475" s="354"/>
      <c r="BW475" s="354"/>
      <c r="BX475" s="354"/>
      <c r="BY475" s="354"/>
      <c r="BZ475" s="354"/>
      <c r="CA475" s="354"/>
      <c r="CB475" s="354"/>
      <c r="CC475" s="354"/>
      <c r="CD475" s="354"/>
      <c r="CE475" s="354"/>
      <c r="CF475" s="354"/>
      <c r="CG475" s="354"/>
      <c r="CH475" s="354"/>
      <c r="CI475" s="354"/>
      <c r="CJ475" s="354"/>
      <c r="CK475" s="354"/>
      <c r="CL475" s="354"/>
      <c r="CM475" s="354"/>
      <c r="CN475" s="354"/>
      <c r="CO475" s="354"/>
      <c r="CP475" s="358"/>
      <c r="CQ475" s="48"/>
      <c r="CR475" s="354"/>
      <c r="CS475" s="354"/>
      <c r="CT475" s="355"/>
      <c r="CU475" s="354"/>
      <c r="CV475" s="354"/>
      <c r="CW475" s="354"/>
      <c r="CX475" s="354"/>
      <c r="CY475" s="354"/>
      <c r="CZ475" s="354"/>
      <c r="DA475" s="356"/>
      <c r="DB475" s="354"/>
      <c r="DC475" s="354"/>
      <c r="DD475" s="354"/>
      <c r="DE475" s="354"/>
      <c r="DF475" s="354"/>
      <c r="DG475" s="354"/>
      <c r="DH475" s="354"/>
      <c r="DI475" s="354"/>
      <c r="DJ475" s="356"/>
      <c r="DK475" s="354"/>
      <c r="DL475" s="354"/>
      <c r="DM475" s="354"/>
      <c r="DN475" s="354"/>
      <c r="DO475" s="354"/>
      <c r="DP475" s="354"/>
      <c r="DQ475" s="354"/>
      <c r="DR475" s="354"/>
      <c r="DS475" s="354"/>
      <c r="DT475" s="354"/>
      <c r="DU475" s="354"/>
      <c r="DV475" s="354"/>
      <c r="DW475" s="354"/>
      <c r="DX475" s="354"/>
      <c r="DY475" s="354"/>
      <c r="DZ475" s="357"/>
      <c r="EA475" s="356"/>
      <c r="EB475" s="356"/>
      <c r="EC475" s="356"/>
      <c r="ED475" s="356"/>
      <c r="EE475" s="358"/>
      <c r="EF475" s="48"/>
      <c r="EG475" s="46"/>
      <c r="EH475" s="46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8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354"/>
      <c r="FR475" s="354"/>
      <c r="FS475" s="354"/>
      <c r="FT475" s="354"/>
      <c r="FU475" s="354"/>
      <c r="FV475" s="354"/>
      <c r="FW475" s="354"/>
      <c r="FX475" s="354"/>
      <c r="FY475" s="354"/>
      <c r="FZ475" s="354"/>
      <c r="GA475" s="354"/>
      <c r="GB475" s="354"/>
      <c r="GC475" s="354"/>
      <c r="GD475" s="354"/>
      <c r="GE475" s="354"/>
      <c r="GF475" s="354"/>
      <c r="GG475" s="354"/>
      <c r="GH475" s="354"/>
      <c r="GI475" s="354"/>
      <c r="GJ475" s="354"/>
      <c r="GK475" s="354"/>
      <c r="GL475" s="354"/>
      <c r="GM475" s="354"/>
      <c r="GN475" s="354"/>
      <c r="GO475" s="354"/>
      <c r="GP475" s="354"/>
      <c r="GQ475" s="354"/>
      <c r="GR475" s="354"/>
      <c r="GS475" s="354"/>
      <c r="GT475" s="354"/>
      <c r="GU475" s="354"/>
      <c r="GV475" s="354"/>
      <c r="GW475" s="354"/>
      <c r="GX475" s="354"/>
      <c r="GY475" s="354"/>
      <c r="GZ475" s="354"/>
      <c r="HA475" s="354"/>
      <c r="HB475" s="354"/>
      <c r="HC475" s="354"/>
      <c r="HD475" s="354"/>
      <c r="HE475" s="354"/>
      <c r="HF475" s="354"/>
      <c r="HG475" s="354"/>
      <c r="HH475" s="354"/>
      <c r="HI475" s="354"/>
      <c r="HJ475" s="354"/>
      <c r="HK475" s="354"/>
      <c r="HL475" s="354"/>
      <c r="HM475" s="354"/>
      <c r="HN475" s="354"/>
      <c r="HO475" s="354"/>
      <c r="HP475" s="354"/>
      <c r="HQ475" s="354"/>
      <c r="HR475" s="354"/>
      <c r="HS475" s="354"/>
      <c r="HT475" s="354"/>
      <c r="HU475" s="354"/>
      <c r="HV475" s="354"/>
      <c r="HW475" s="354"/>
      <c r="HX475" s="354"/>
      <c r="HY475" s="354"/>
      <c r="HZ475" s="354"/>
      <c r="IA475" s="354"/>
      <c r="IB475" s="354"/>
      <c r="IC475" s="354"/>
      <c r="ID475" s="354"/>
      <c r="IE475" s="354"/>
      <c r="IF475" s="354"/>
      <c r="IG475" s="354"/>
      <c r="IH475" s="354"/>
      <c r="II475" s="354"/>
      <c r="IJ475" s="354"/>
      <c r="IK475" s="354"/>
      <c r="IL475" s="354"/>
      <c r="IM475" s="354"/>
      <c r="IN475" s="354"/>
      <c r="IO475" s="354"/>
      <c r="IP475" s="354"/>
      <c r="IQ475" s="354"/>
      <c r="IR475" s="50"/>
      <c r="IS475" s="47"/>
      <c r="IT475" s="47"/>
      <c r="IU475" s="47"/>
      <c r="IV475" s="47"/>
      <c r="IW475" s="47"/>
      <c r="IX475" s="47"/>
      <c r="IY475" s="47"/>
      <c r="IZ475" s="47"/>
      <c r="JA475" s="47"/>
      <c r="JB475" s="47"/>
      <c r="JC475" s="47"/>
      <c r="JD475" s="47"/>
      <c r="JE475" s="47"/>
      <c r="JF475" s="47"/>
      <c r="JG475" s="47"/>
      <c r="JH475" s="47"/>
      <c r="JI475" s="47"/>
      <c r="JJ475" s="47"/>
      <c r="JK475" s="47"/>
      <c r="JL475" s="354"/>
      <c r="JM475" s="354"/>
      <c r="JN475" s="354"/>
      <c r="JO475" s="354"/>
      <c r="JP475" s="354"/>
      <c r="JQ475" s="354"/>
      <c r="JR475" s="354"/>
      <c r="JS475" s="354"/>
      <c r="JT475" s="354"/>
      <c r="JU475" s="354"/>
      <c r="JV475" s="354"/>
      <c r="JW475" s="354"/>
      <c r="JX475" s="354"/>
      <c r="JY475" s="354"/>
      <c r="JZ475" s="354"/>
      <c r="KA475" s="354"/>
      <c r="KB475" s="354"/>
      <c r="KC475" s="354"/>
      <c r="KD475" s="354"/>
      <c r="KE475" s="354"/>
      <c r="KF475" s="354"/>
      <c r="KG475" s="354"/>
      <c r="KH475" s="354"/>
      <c r="KI475" s="354"/>
      <c r="KJ475" s="354"/>
      <c r="KK475" s="354"/>
      <c r="KL475" s="354"/>
      <c r="KM475" s="354"/>
      <c r="KN475" s="354"/>
      <c r="KO475" s="354"/>
      <c r="KP475" s="354"/>
      <c r="KQ475" s="354"/>
      <c r="KR475" s="354"/>
      <c r="KS475" s="354"/>
      <c r="KT475" s="354"/>
      <c r="KU475" s="354"/>
      <c r="KV475" s="51"/>
      <c r="KW475" s="47"/>
      <c r="KX475" s="47"/>
      <c r="KY475" s="47"/>
      <c r="KZ475" s="47"/>
      <c r="LA475" s="47"/>
      <c r="LB475" s="47"/>
      <c r="LC475" s="47"/>
      <c r="LD475" s="361"/>
      <c r="LE475" s="361"/>
      <c r="LF475" s="361"/>
      <c r="LG475" s="361"/>
      <c r="LH475" s="361"/>
      <c r="LI475" s="361"/>
      <c r="LJ475" s="361"/>
      <c r="LK475" s="361"/>
      <c r="LL475" s="361"/>
      <c r="LM475" s="361"/>
      <c r="LN475" s="361"/>
      <c r="LO475" s="354"/>
      <c r="LP475" s="354"/>
      <c r="LQ475" s="356"/>
      <c r="LR475" s="356"/>
      <c r="LS475" s="356"/>
      <c r="LT475" s="356"/>
      <c r="LU475" s="356"/>
      <c r="LV475" s="354"/>
      <c r="LW475" s="51"/>
      <c r="LX475" s="354"/>
      <c r="LY475" s="354"/>
      <c r="LZ475" s="354"/>
      <c r="MA475" s="354"/>
      <c r="MB475" s="363"/>
      <c r="MC475" s="363"/>
      <c r="MD475" s="354"/>
      <c r="ME475" s="354"/>
      <c r="MF475" s="354"/>
      <c r="MG475" s="354"/>
      <c r="MH475" s="354"/>
      <c r="MI475" s="354"/>
      <c r="MJ475" s="354"/>
      <c r="MK475" s="354"/>
      <c r="ML475" s="354"/>
      <c r="MM475" s="354"/>
      <c r="MN475" s="354"/>
      <c r="MO475" s="354"/>
      <c r="MP475" s="354"/>
      <c r="MQ475" s="354"/>
      <c r="MR475" s="354"/>
      <c r="MS475" s="51"/>
      <c r="MT475" s="364">
        <f t="shared" si="293"/>
        <v>0</v>
      </c>
      <c r="MU475" s="365">
        <f t="shared" si="294"/>
        <v>0</v>
      </c>
      <c r="MV475" s="366">
        <f t="shared" si="295"/>
        <v>0</v>
      </c>
      <c r="MW475" s="365">
        <v>3000</v>
      </c>
      <c r="MX475" s="365">
        <v>0</v>
      </c>
      <c r="MY475" s="54"/>
      <c r="MZ475" s="709"/>
      <c r="NA475" s="709"/>
      <c r="NB475" s="709">
        <f t="shared" si="296"/>
        <v>0</v>
      </c>
      <c r="NC475" s="711"/>
      <c r="ND475" s="711">
        <v>17.19</v>
      </c>
      <c r="NE475" s="738" t="e">
        <f t="shared" si="322"/>
        <v>#DIV/0!</v>
      </c>
      <c r="NF475" s="743"/>
      <c r="NG475" s="743"/>
      <c r="NH475" s="743">
        <v>17.19</v>
      </c>
      <c r="NI475" s="740">
        <f t="shared" si="297"/>
        <v>0</v>
      </c>
      <c r="NJ475" s="850"/>
      <c r="NK475" s="818"/>
      <c r="NL475" s="742">
        <v>44562</v>
      </c>
      <c r="NM475" s="739">
        <f ca="1" t="shared" si="298"/>
        <v>17.1666666666667</v>
      </c>
      <c r="NN475" s="739">
        <f ca="1" t="shared" si="299"/>
        <v>515</v>
      </c>
      <c r="NO475" s="743">
        <v>0</v>
      </c>
      <c r="NP475" s="739">
        <f t="shared" si="300"/>
        <v>0</v>
      </c>
      <c r="NQ475" s="761" t="e">
        <f t="shared" si="301"/>
        <v>#DIV/0!</v>
      </c>
      <c r="NR475" s="739" t="e">
        <f ca="1" t="shared" si="302"/>
        <v>#DIV/0!</v>
      </c>
      <c r="NS475" s="739">
        <f t="shared" si="303"/>
        <v>0</v>
      </c>
      <c r="NT475" s="743"/>
      <c r="NU475" s="739">
        <f ca="1" t="shared" si="304"/>
        <v>0</v>
      </c>
      <c r="NV475" s="769">
        <f ca="1" t="shared" si="305"/>
        <v>0</v>
      </c>
      <c r="NW475" s="769" t="e">
        <f ca="1" t="shared" si="306"/>
        <v>#DIV/0!</v>
      </c>
      <c r="NX475" s="743"/>
      <c r="NY475" s="743"/>
      <c r="NZ475" s="743"/>
      <c r="OA475" s="743"/>
      <c r="OB475" s="743"/>
      <c r="OC475" s="743"/>
      <c r="OD475" s="743"/>
      <c r="OE475" s="743">
        <f t="shared" si="307"/>
        <v>0</v>
      </c>
      <c r="OF475" s="743">
        <f t="shared" si="308"/>
        <v>0</v>
      </c>
      <c r="OG475" s="743">
        <f t="shared" si="309"/>
        <v>0</v>
      </c>
      <c r="OH475" s="743">
        <f t="shared" si="310"/>
        <v>0</v>
      </c>
      <c r="OI475" s="743">
        <f t="shared" si="311"/>
        <v>0</v>
      </c>
      <c r="OJ475" s="739">
        <f t="shared" si="312"/>
        <v>0</v>
      </c>
      <c r="OK475" s="739">
        <f t="shared" si="313"/>
        <v>0</v>
      </c>
      <c r="OL475" s="739">
        <f t="shared" si="314"/>
        <v>0</v>
      </c>
      <c r="OM475" s="739">
        <f t="shared" si="315"/>
        <v>0</v>
      </c>
      <c r="ON475" s="739">
        <f t="shared" si="316"/>
        <v>0</v>
      </c>
      <c r="OO475" s="739">
        <f t="shared" si="317"/>
        <v>0</v>
      </c>
      <c r="OP475" s="739"/>
      <c r="OQ475" s="739">
        <f t="shared" si="318"/>
        <v>0</v>
      </c>
      <c r="OR475" s="739">
        <f t="shared" si="319"/>
        <v>0</v>
      </c>
      <c r="OS475" s="739">
        <f t="shared" si="320"/>
        <v>0</v>
      </c>
      <c r="OT475" s="739">
        <f t="shared" si="321"/>
        <v>0</v>
      </c>
      <c r="OU475" s="743"/>
      <c r="OV475" s="743"/>
      <c r="OW475" s="743"/>
      <c r="OX475" s="743"/>
      <c r="OY475" s="743"/>
      <c r="OZ475" s="743"/>
      <c r="PA475" s="743"/>
      <c r="PB475" s="743"/>
      <c r="PC475" s="743"/>
      <c r="PD475" s="743"/>
      <c r="PE475" s="743"/>
      <c r="PF475" s="743"/>
      <c r="PG475" s="743"/>
      <c r="PI475" s="28">
        <v>0</v>
      </c>
      <c r="PJ475" s="28">
        <v>0</v>
      </c>
      <c r="PK475" s="28">
        <v>0</v>
      </c>
      <c r="PL475" s="28">
        <v>0</v>
      </c>
      <c r="PM475" s="28">
        <v>0</v>
      </c>
      <c r="PN475" s="28">
        <v>0</v>
      </c>
      <c r="PO475" s="28">
        <v>0</v>
      </c>
      <c r="PP475" s="28">
        <v>0</v>
      </c>
      <c r="PQ475" s="28">
        <v>3000</v>
      </c>
      <c r="PR475" s="28">
        <v>0</v>
      </c>
      <c r="PS475" s="28">
        <v>0</v>
      </c>
      <c r="PT475" s="28">
        <v>0</v>
      </c>
      <c r="PU475" s="28">
        <v>0</v>
      </c>
      <c r="PV475" s="28">
        <v>3000</v>
      </c>
      <c r="PW475" s="28">
        <v>0</v>
      </c>
    </row>
    <row r="476" s="28" customFormat="1" customHeight="1" spans="1:439">
      <c r="A476" s="283" t="s">
        <v>2460</v>
      </c>
      <c r="B476" s="343"/>
      <c r="C476" s="95" t="s">
        <v>1747</v>
      </c>
      <c r="D476" s="95" t="s">
        <v>2461</v>
      </c>
      <c r="E476" s="411"/>
      <c r="F476" s="286" t="s">
        <v>1102</v>
      </c>
      <c r="G476" s="855" t="s">
        <v>405</v>
      </c>
      <c r="H476" s="856" t="s">
        <v>1882</v>
      </c>
      <c r="I476" s="99">
        <f t="shared" si="292"/>
        <v>0</v>
      </c>
      <c r="J476" s="289">
        <v>0</v>
      </c>
      <c r="K476" s="861">
        <v>0</v>
      </c>
      <c r="L476" s="150">
        <f t="shared" si="288"/>
        <v>0</v>
      </c>
      <c r="M476" s="151">
        <f t="shared" si="289"/>
        <v>0</v>
      </c>
      <c r="N476" s="455"/>
      <c r="O476" s="35"/>
      <c r="P476" s="157"/>
      <c r="Q476" s="154">
        <f t="shared" si="290"/>
        <v>0</v>
      </c>
      <c r="R476" s="34">
        <f t="shared" si="291"/>
        <v>0</v>
      </c>
      <c r="S476" s="490"/>
      <c r="T476" s="490"/>
      <c r="U476" s="490"/>
      <c r="V476" s="490"/>
      <c r="W476" s="490"/>
      <c r="X476" s="489"/>
      <c r="Y476" s="505"/>
      <c r="Z476" s="505"/>
      <c r="AA476" s="505"/>
      <c r="AB476" s="505"/>
      <c r="AC476" s="505"/>
      <c r="AD476" s="505"/>
      <c r="AE476" s="505"/>
      <c r="AF476" s="490"/>
      <c r="AG476" s="490"/>
      <c r="AH476" s="490"/>
      <c r="AI476" s="490"/>
      <c r="AJ476" s="490"/>
      <c r="AK476" s="490"/>
      <c r="AL476" s="490"/>
      <c r="AM476" s="490"/>
      <c r="AN476" s="490"/>
      <c r="AO476" s="490"/>
      <c r="AP476" s="490"/>
      <c r="AQ476" s="490"/>
      <c r="AR476" s="490"/>
      <c r="AS476" s="490"/>
      <c r="AT476" s="490"/>
      <c r="AU476" s="490"/>
      <c r="AV476" s="490"/>
      <c r="AW476" s="490"/>
      <c r="AX476" s="490"/>
      <c r="AY476" s="100"/>
      <c r="AZ476" s="48"/>
      <c r="BA476" s="48"/>
      <c r="BB476" s="48"/>
      <c r="BC476" s="48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354"/>
      <c r="BT476" s="354"/>
      <c r="BU476" s="354"/>
      <c r="BV476" s="354"/>
      <c r="BW476" s="354"/>
      <c r="BX476" s="354"/>
      <c r="BY476" s="354"/>
      <c r="BZ476" s="354"/>
      <c r="CA476" s="354"/>
      <c r="CB476" s="354"/>
      <c r="CC476" s="354"/>
      <c r="CD476" s="354"/>
      <c r="CE476" s="354"/>
      <c r="CF476" s="354"/>
      <c r="CG476" s="354"/>
      <c r="CH476" s="354"/>
      <c r="CI476" s="354"/>
      <c r="CJ476" s="354"/>
      <c r="CK476" s="354"/>
      <c r="CL476" s="354"/>
      <c r="CM476" s="354"/>
      <c r="CN476" s="354"/>
      <c r="CO476" s="354"/>
      <c r="CP476" s="358"/>
      <c r="CQ476" s="48"/>
      <c r="CR476" s="354"/>
      <c r="CS476" s="354"/>
      <c r="CT476" s="355"/>
      <c r="CU476" s="354"/>
      <c r="CV476" s="354"/>
      <c r="CW476" s="354"/>
      <c r="CX476" s="354"/>
      <c r="CY476" s="354"/>
      <c r="CZ476" s="354"/>
      <c r="DA476" s="356"/>
      <c r="DB476" s="354"/>
      <c r="DC476" s="354"/>
      <c r="DD476" s="354"/>
      <c r="DE476" s="354"/>
      <c r="DF476" s="354"/>
      <c r="DG476" s="354"/>
      <c r="DH476" s="354"/>
      <c r="DI476" s="354"/>
      <c r="DJ476" s="356"/>
      <c r="DK476" s="354"/>
      <c r="DL476" s="354"/>
      <c r="DM476" s="354"/>
      <c r="DN476" s="354"/>
      <c r="DO476" s="354"/>
      <c r="DP476" s="354"/>
      <c r="DQ476" s="354"/>
      <c r="DR476" s="354"/>
      <c r="DS476" s="354"/>
      <c r="DT476" s="354"/>
      <c r="DU476" s="354"/>
      <c r="DV476" s="354"/>
      <c r="DW476" s="354"/>
      <c r="DX476" s="354"/>
      <c r="DY476" s="354"/>
      <c r="DZ476" s="357"/>
      <c r="EA476" s="356"/>
      <c r="EB476" s="356"/>
      <c r="EC476" s="356"/>
      <c r="ED476" s="356"/>
      <c r="EE476" s="358"/>
      <c r="EF476" s="48"/>
      <c r="EG476" s="46"/>
      <c r="EH476" s="46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8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354"/>
      <c r="FR476" s="354"/>
      <c r="FS476" s="354"/>
      <c r="FT476" s="354"/>
      <c r="FU476" s="354"/>
      <c r="FV476" s="354"/>
      <c r="FW476" s="354"/>
      <c r="FX476" s="354"/>
      <c r="FY476" s="354"/>
      <c r="FZ476" s="354"/>
      <c r="GA476" s="354"/>
      <c r="GB476" s="354"/>
      <c r="GC476" s="354"/>
      <c r="GD476" s="354"/>
      <c r="GE476" s="354"/>
      <c r="GF476" s="354"/>
      <c r="GG476" s="354"/>
      <c r="GH476" s="354"/>
      <c r="GI476" s="354"/>
      <c r="GJ476" s="354"/>
      <c r="GK476" s="354"/>
      <c r="GL476" s="354"/>
      <c r="GM476" s="354"/>
      <c r="GN476" s="354"/>
      <c r="GO476" s="354"/>
      <c r="GP476" s="354"/>
      <c r="GQ476" s="354"/>
      <c r="GR476" s="354"/>
      <c r="GS476" s="354"/>
      <c r="GT476" s="354"/>
      <c r="GU476" s="354"/>
      <c r="GV476" s="354"/>
      <c r="GW476" s="354"/>
      <c r="GX476" s="354"/>
      <c r="GY476" s="354"/>
      <c r="GZ476" s="354"/>
      <c r="HA476" s="354"/>
      <c r="HB476" s="354"/>
      <c r="HC476" s="354"/>
      <c r="HD476" s="354"/>
      <c r="HE476" s="354"/>
      <c r="HF476" s="354"/>
      <c r="HG476" s="354"/>
      <c r="HH476" s="354"/>
      <c r="HI476" s="354"/>
      <c r="HJ476" s="354"/>
      <c r="HK476" s="354"/>
      <c r="HL476" s="354"/>
      <c r="HM476" s="354"/>
      <c r="HN476" s="354"/>
      <c r="HO476" s="354"/>
      <c r="HP476" s="354"/>
      <c r="HQ476" s="354"/>
      <c r="HR476" s="354"/>
      <c r="HS476" s="354"/>
      <c r="HT476" s="354"/>
      <c r="HU476" s="354"/>
      <c r="HV476" s="354"/>
      <c r="HW476" s="354"/>
      <c r="HX476" s="354"/>
      <c r="HY476" s="354"/>
      <c r="HZ476" s="354"/>
      <c r="IA476" s="354"/>
      <c r="IB476" s="354"/>
      <c r="IC476" s="354"/>
      <c r="ID476" s="354"/>
      <c r="IE476" s="354"/>
      <c r="IF476" s="354"/>
      <c r="IG476" s="354"/>
      <c r="IH476" s="354"/>
      <c r="II476" s="354"/>
      <c r="IJ476" s="354"/>
      <c r="IK476" s="354"/>
      <c r="IL476" s="354"/>
      <c r="IM476" s="354"/>
      <c r="IN476" s="354"/>
      <c r="IO476" s="354"/>
      <c r="IP476" s="354"/>
      <c r="IQ476" s="354"/>
      <c r="IR476" s="50"/>
      <c r="IS476" s="47"/>
      <c r="IT476" s="47"/>
      <c r="IU476" s="47"/>
      <c r="IV476" s="47"/>
      <c r="IW476" s="47"/>
      <c r="IX476" s="47"/>
      <c r="IY476" s="47"/>
      <c r="IZ476" s="47"/>
      <c r="JA476" s="47"/>
      <c r="JB476" s="47"/>
      <c r="JC476" s="47"/>
      <c r="JD476" s="47"/>
      <c r="JE476" s="47"/>
      <c r="JF476" s="47"/>
      <c r="JG476" s="47"/>
      <c r="JH476" s="47"/>
      <c r="JI476" s="47"/>
      <c r="JJ476" s="47"/>
      <c r="JK476" s="47"/>
      <c r="JL476" s="354"/>
      <c r="JM476" s="354"/>
      <c r="JN476" s="354"/>
      <c r="JO476" s="354"/>
      <c r="JP476" s="354"/>
      <c r="JQ476" s="354"/>
      <c r="JR476" s="354"/>
      <c r="JS476" s="354"/>
      <c r="JT476" s="354"/>
      <c r="JU476" s="354"/>
      <c r="JV476" s="354"/>
      <c r="JW476" s="354"/>
      <c r="JX476" s="354"/>
      <c r="JY476" s="354"/>
      <c r="JZ476" s="354"/>
      <c r="KA476" s="354"/>
      <c r="KB476" s="354"/>
      <c r="KC476" s="354"/>
      <c r="KD476" s="354"/>
      <c r="KE476" s="354"/>
      <c r="KF476" s="354"/>
      <c r="KG476" s="354"/>
      <c r="KH476" s="354"/>
      <c r="KI476" s="354"/>
      <c r="KJ476" s="354"/>
      <c r="KK476" s="354"/>
      <c r="KL476" s="354"/>
      <c r="KM476" s="354"/>
      <c r="KN476" s="354"/>
      <c r="KO476" s="354"/>
      <c r="KP476" s="354"/>
      <c r="KQ476" s="354"/>
      <c r="KR476" s="354"/>
      <c r="KS476" s="354"/>
      <c r="KT476" s="354"/>
      <c r="KU476" s="354"/>
      <c r="KV476" s="51"/>
      <c r="KW476" s="47"/>
      <c r="KX476" s="47"/>
      <c r="KY476" s="47"/>
      <c r="KZ476" s="47"/>
      <c r="LA476" s="47"/>
      <c r="LB476" s="47"/>
      <c r="LC476" s="47"/>
      <c r="LD476" s="361"/>
      <c r="LE476" s="361"/>
      <c r="LF476" s="361"/>
      <c r="LG476" s="361"/>
      <c r="LH476" s="361"/>
      <c r="LI476" s="361"/>
      <c r="LJ476" s="361"/>
      <c r="LK476" s="361"/>
      <c r="LL476" s="361"/>
      <c r="LM476" s="361"/>
      <c r="LN476" s="361"/>
      <c r="LO476" s="354"/>
      <c r="LP476" s="354"/>
      <c r="LQ476" s="356"/>
      <c r="LR476" s="356"/>
      <c r="LS476" s="356"/>
      <c r="LT476" s="356"/>
      <c r="LU476" s="356"/>
      <c r="LV476" s="354"/>
      <c r="LW476" s="51"/>
      <c r="LX476" s="354"/>
      <c r="LY476" s="354"/>
      <c r="LZ476" s="354"/>
      <c r="MA476" s="354"/>
      <c r="MB476" s="363"/>
      <c r="MC476" s="363"/>
      <c r="MD476" s="354"/>
      <c r="ME476" s="354"/>
      <c r="MF476" s="354"/>
      <c r="MG476" s="354"/>
      <c r="MH476" s="354"/>
      <c r="MI476" s="354"/>
      <c r="MJ476" s="354"/>
      <c r="MK476" s="354"/>
      <c r="ML476" s="354"/>
      <c r="MM476" s="354"/>
      <c r="MN476" s="354"/>
      <c r="MO476" s="354"/>
      <c r="MP476" s="354"/>
      <c r="MQ476" s="354"/>
      <c r="MR476" s="354"/>
      <c r="MS476" s="51"/>
      <c r="MT476" s="364">
        <f t="shared" si="293"/>
        <v>0</v>
      </c>
      <c r="MU476" s="365">
        <f t="shared" si="294"/>
        <v>0</v>
      </c>
      <c r="MV476" s="366">
        <f t="shared" si="295"/>
        <v>0</v>
      </c>
      <c r="MW476" s="365">
        <v>3000</v>
      </c>
      <c r="MX476" s="365">
        <v>0</v>
      </c>
      <c r="MY476" s="54"/>
      <c r="MZ476" s="709"/>
      <c r="NA476" s="709"/>
      <c r="NB476" s="709">
        <f t="shared" si="296"/>
        <v>0</v>
      </c>
      <c r="NC476" s="711"/>
      <c r="ND476" s="711">
        <v>17.19</v>
      </c>
      <c r="NE476" s="738" t="e">
        <f t="shared" si="322"/>
        <v>#DIV/0!</v>
      </c>
      <c r="NF476" s="743"/>
      <c r="NG476" s="743"/>
      <c r="NH476" s="743">
        <v>17.19</v>
      </c>
      <c r="NI476" s="740">
        <f t="shared" si="297"/>
        <v>0</v>
      </c>
      <c r="NJ476" s="850"/>
      <c r="NK476" s="818"/>
      <c r="NL476" s="742">
        <v>44562</v>
      </c>
      <c r="NM476" s="739">
        <f ca="1" t="shared" si="298"/>
        <v>17.1666666666667</v>
      </c>
      <c r="NN476" s="739">
        <f ca="1" t="shared" si="299"/>
        <v>515</v>
      </c>
      <c r="NO476" s="743">
        <v>0</v>
      </c>
      <c r="NP476" s="739">
        <f t="shared" si="300"/>
        <v>0</v>
      </c>
      <c r="NQ476" s="761" t="e">
        <f t="shared" si="301"/>
        <v>#DIV/0!</v>
      </c>
      <c r="NR476" s="739" t="e">
        <f ca="1" t="shared" si="302"/>
        <v>#DIV/0!</v>
      </c>
      <c r="NS476" s="739">
        <f t="shared" si="303"/>
        <v>0</v>
      </c>
      <c r="NT476" s="743"/>
      <c r="NU476" s="739">
        <f ca="1" t="shared" si="304"/>
        <v>0</v>
      </c>
      <c r="NV476" s="769">
        <f ca="1" t="shared" si="305"/>
        <v>0</v>
      </c>
      <c r="NW476" s="769" t="e">
        <f ca="1" t="shared" si="306"/>
        <v>#DIV/0!</v>
      </c>
      <c r="NX476" s="743"/>
      <c r="NY476" s="743"/>
      <c r="NZ476" s="743"/>
      <c r="OA476" s="743"/>
      <c r="OB476" s="743"/>
      <c r="OC476" s="743"/>
      <c r="OD476" s="743"/>
      <c r="OE476" s="743">
        <f t="shared" si="307"/>
        <v>0</v>
      </c>
      <c r="OF476" s="743">
        <f t="shared" si="308"/>
        <v>0</v>
      </c>
      <c r="OG476" s="743">
        <f t="shared" si="309"/>
        <v>0</v>
      </c>
      <c r="OH476" s="743">
        <f t="shared" si="310"/>
        <v>0</v>
      </c>
      <c r="OI476" s="743">
        <f t="shared" si="311"/>
        <v>0</v>
      </c>
      <c r="OJ476" s="739">
        <f t="shared" si="312"/>
        <v>0</v>
      </c>
      <c r="OK476" s="739">
        <f t="shared" si="313"/>
        <v>0</v>
      </c>
      <c r="OL476" s="739">
        <f t="shared" si="314"/>
        <v>0</v>
      </c>
      <c r="OM476" s="739">
        <f t="shared" si="315"/>
        <v>0</v>
      </c>
      <c r="ON476" s="739">
        <f t="shared" si="316"/>
        <v>0</v>
      </c>
      <c r="OO476" s="739">
        <f t="shared" si="317"/>
        <v>0</v>
      </c>
      <c r="OP476" s="739"/>
      <c r="OQ476" s="739">
        <f t="shared" si="318"/>
        <v>0</v>
      </c>
      <c r="OR476" s="739">
        <f t="shared" si="319"/>
        <v>0</v>
      </c>
      <c r="OS476" s="739">
        <f t="shared" si="320"/>
        <v>0</v>
      </c>
      <c r="OT476" s="739">
        <f t="shared" si="321"/>
        <v>0</v>
      </c>
      <c r="OU476" s="743"/>
      <c r="OV476" s="743"/>
      <c r="OW476" s="743"/>
      <c r="OX476" s="743"/>
      <c r="OY476" s="743"/>
      <c r="OZ476" s="743"/>
      <c r="PA476" s="743"/>
      <c r="PB476" s="743"/>
      <c r="PC476" s="743"/>
      <c r="PD476" s="743"/>
      <c r="PE476" s="743"/>
      <c r="PF476" s="743"/>
      <c r="PG476" s="743"/>
      <c r="PI476" s="28">
        <v>0</v>
      </c>
      <c r="PJ476" s="28">
        <v>0</v>
      </c>
      <c r="PK476" s="28">
        <v>0</v>
      </c>
      <c r="PL476" s="28">
        <v>0</v>
      </c>
      <c r="PM476" s="28">
        <v>0</v>
      </c>
      <c r="PN476" s="28">
        <v>0</v>
      </c>
      <c r="PO476" s="28">
        <v>0</v>
      </c>
      <c r="PP476" s="28">
        <v>0</v>
      </c>
      <c r="PQ476" s="28">
        <v>3000</v>
      </c>
      <c r="PR476" s="28">
        <v>0</v>
      </c>
      <c r="PS476" s="28">
        <v>0</v>
      </c>
      <c r="PT476" s="28">
        <v>0</v>
      </c>
      <c r="PU476" s="28">
        <v>0</v>
      </c>
      <c r="PV476" s="28">
        <v>3000</v>
      </c>
      <c r="PW476" s="28">
        <v>0</v>
      </c>
    </row>
    <row r="477" s="28" customFormat="1" customHeight="1" spans="1:439">
      <c r="A477" s="283" t="s">
        <v>2460</v>
      </c>
      <c r="B477" s="343"/>
      <c r="C477" s="95" t="s">
        <v>1645</v>
      </c>
      <c r="D477" s="95" t="s">
        <v>1646</v>
      </c>
      <c r="E477" s="411"/>
      <c r="F477" s="116" t="s">
        <v>1105</v>
      </c>
      <c r="G477" s="112" t="s">
        <v>1106</v>
      </c>
      <c r="H477" s="113"/>
      <c r="I477" s="99">
        <f t="shared" si="292"/>
        <v>0</v>
      </c>
      <c r="J477" s="114">
        <v>0</v>
      </c>
      <c r="K477" s="456">
        <v>0</v>
      </c>
      <c r="L477" s="150">
        <f t="shared" si="288"/>
        <v>0</v>
      </c>
      <c r="M477" s="151">
        <f t="shared" si="289"/>
        <v>0</v>
      </c>
      <c r="N477" s="455"/>
      <c r="O477" s="35"/>
      <c r="P477" s="157"/>
      <c r="Q477" s="154">
        <f t="shared" si="290"/>
        <v>0</v>
      </c>
      <c r="R477" s="34">
        <f t="shared" si="291"/>
        <v>0</v>
      </c>
      <c r="S477" s="490"/>
      <c r="T477" s="490"/>
      <c r="U477" s="490"/>
      <c r="V477" s="490"/>
      <c r="W477" s="490"/>
      <c r="X477" s="489"/>
      <c r="Y477" s="505"/>
      <c r="Z477" s="505"/>
      <c r="AA477" s="505"/>
      <c r="AB477" s="505"/>
      <c r="AC477" s="505"/>
      <c r="AD477" s="505"/>
      <c r="AE477" s="505"/>
      <c r="AF477" s="490"/>
      <c r="AG477" s="490"/>
      <c r="AH477" s="490"/>
      <c r="AI477" s="490"/>
      <c r="AJ477" s="490"/>
      <c r="AK477" s="490"/>
      <c r="AL477" s="490"/>
      <c r="AM477" s="490"/>
      <c r="AN477" s="490"/>
      <c r="AO477" s="490"/>
      <c r="AP477" s="490"/>
      <c r="AQ477" s="490"/>
      <c r="AR477" s="490"/>
      <c r="AS477" s="490"/>
      <c r="AT477" s="490"/>
      <c r="AU477" s="490"/>
      <c r="AV477" s="490"/>
      <c r="AW477" s="490"/>
      <c r="AX477" s="490"/>
      <c r="AY477" s="100"/>
      <c r="AZ477" s="48"/>
      <c r="BA477" s="48"/>
      <c r="BB477" s="48"/>
      <c r="BC477" s="48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354"/>
      <c r="BT477" s="354"/>
      <c r="BU477" s="354"/>
      <c r="BV477" s="354"/>
      <c r="BW477" s="354"/>
      <c r="BX477" s="354"/>
      <c r="BY477" s="354"/>
      <c r="BZ477" s="354"/>
      <c r="CA477" s="354"/>
      <c r="CB477" s="354"/>
      <c r="CC477" s="354"/>
      <c r="CD477" s="354"/>
      <c r="CE477" s="354"/>
      <c r="CF477" s="354"/>
      <c r="CG477" s="354"/>
      <c r="CH477" s="354"/>
      <c r="CI477" s="354"/>
      <c r="CJ477" s="354"/>
      <c r="CK477" s="354"/>
      <c r="CL477" s="354"/>
      <c r="CM477" s="354"/>
      <c r="CN477" s="354"/>
      <c r="CO477" s="354"/>
      <c r="CP477" s="358"/>
      <c r="CQ477" s="48"/>
      <c r="CR477" s="354"/>
      <c r="CS477" s="354"/>
      <c r="CT477" s="355"/>
      <c r="CU477" s="354"/>
      <c r="CV477" s="354"/>
      <c r="CW477" s="354"/>
      <c r="CX477" s="354"/>
      <c r="CY477" s="354"/>
      <c r="CZ477" s="354"/>
      <c r="DA477" s="356"/>
      <c r="DB477" s="354"/>
      <c r="DC477" s="354"/>
      <c r="DD477" s="354"/>
      <c r="DE477" s="354"/>
      <c r="DF477" s="354"/>
      <c r="DG477" s="354"/>
      <c r="DH477" s="354"/>
      <c r="DI477" s="354"/>
      <c r="DJ477" s="354"/>
      <c r="DK477" s="354"/>
      <c r="DL477" s="354"/>
      <c r="DM477" s="354"/>
      <c r="DN477" s="354"/>
      <c r="DO477" s="354"/>
      <c r="DP477" s="354"/>
      <c r="DQ477" s="354"/>
      <c r="DR477" s="354"/>
      <c r="DS477" s="354"/>
      <c r="DT477" s="354"/>
      <c r="DU477" s="354"/>
      <c r="DV477" s="354"/>
      <c r="DW477" s="354"/>
      <c r="DX477" s="354"/>
      <c r="DY477" s="354"/>
      <c r="DZ477" s="357"/>
      <c r="EA477" s="356"/>
      <c r="EB477" s="356"/>
      <c r="EC477" s="356"/>
      <c r="ED477" s="356"/>
      <c r="EE477" s="358"/>
      <c r="EF477" s="48"/>
      <c r="EG477" s="46"/>
      <c r="EH477" s="46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8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354"/>
      <c r="FR477" s="354"/>
      <c r="FS477" s="354"/>
      <c r="FT477" s="354"/>
      <c r="FU477" s="354"/>
      <c r="FV477" s="354"/>
      <c r="FW477" s="354"/>
      <c r="FX477" s="354"/>
      <c r="FY477" s="354"/>
      <c r="FZ477" s="354"/>
      <c r="GA477" s="354"/>
      <c r="GB477" s="354"/>
      <c r="GC477" s="354"/>
      <c r="GD477" s="354"/>
      <c r="GE477" s="354"/>
      <c r="GF477" s="354"/>
      <c r="GG477" s="354"/>
      <c r="GH477" s="354"/>
      <c r="GI477" s="354"/>
      <c r="GJ477" s="354"/>
      <c r="GK477" s="354"/>
      <c r="GL477" s="354"/>
      <c r="GM477" s="354"/>
      <c r="GN477" s="354"/>
      <c r="GO477" s="354"/>
      <c r="GP477" s="354"/>
      <c r="GQ477" s="354"/>
      <c r="GR477" s="354"/>
      <c r="GS477" s="354"/>
      <c r="GT477" s="354"/>
      <c r="GU477" s="354"/>
      <c r="GV477" s="354"/>
      <c r="GW477" s="354"/>
      <c r="GX477" s="354"/>
      <c r="GY477" s="354"/>
      <c r="GZ477" s="354"/>
      <c r="HA477" s="354"/>
      <c r="HB477" s="354"/>
      <c r="HC477" s="354"/>
      <c r="HD477" s="354"/>
      <c r="HE477" s="354"/>
      <c r="HF477" s="354"/>
      <c r="HG477" s="354"/>
      <c r="HH477" s="354"/>
      <c r="HI477" s="354"/>
      <c r="HJ477" s="354"/>
      <c r="HK477" s="354"/>
      <c r="HL477" s="354"/>
      <c r="HM477" s="354"/>
      <c r="HN477" s="354"/>
      <c r="HO477" s="354"/>
      <c r="HP477" s="354"/>
      <c r="HQ477" s="354"/>
      <c r="HR477" s="354"/>
      <c r="HS477" s="354"/>
      <c r="HT477" s="354"/>
      <c r="HU477" s="354"/>
      <c r="HV477" s="354"/>
      <c r="HW477" s="354"/>
      <c r="HX477" s="354"/>
      <c r="HY477" s="354"/>
      <c r="HZ477" s="354"/>
      <c r="IA477" s="354"/>
      <c r="IB477" s="354"/>
      <c r="IC477" s="354"/>
      <c r="ID477" s="354"/>
      <c r="IE477" s="354"/>
      <c r="IF477" s="354"/>
      <c r="IG477" s="354"/>
      <c r="IH477" s="354"/>
      <c r="II477" s="354"/>
      <c r="IJ477" s="354"/>
      <c r="IK477" s="354"/>
      <c r="IL477" s="354"/>
      <c r="IM477" s="354"/>
      <c r="IN477" s="354"/>
      <c r="IO477" s="354"/>
      <c r="IP477" s="354"/>
      <c r="IQ477" s="354"/>
      <c r="IR477" s="50"/>
      <c r="IS477" s="47"/>
      <c r="IT477" s="47"/>
      <c r="IU477" s="47"/>
      <c r="IV477" s="47"/>
      <c r="IW477" s="47"/>
      <c r="IX477" s="47"/>
      <c r="IY477" s="47"/>
      <c r="IZ477" s="47"/>
      <c r="JA477" s="47"/>
      <c r="JB477" s="47"/>
      <c r="JC477" s="47"/>
      <c r="JD477" s="47"/>
      <c r="JE477" s="47"/>
      <c r="JF477" s="47"/>
      <c r="JG477" s="47"/>
      <c r="JH477" s="47"/>
      <c r="JI477" s="47"/>
      <c r="JJ477" s="47"/>
      <c r="JK477" s="47"/>
      <c r="JL477" s="354"/>
      <c r="JM477" s="354"/>
      <c r="JN477" s="354"/>
      <c r="JO477" s="354"/>
      <c r="JP477" s="354"/>
      <c r="JQ477" s="354"/>
      <c r="JR477" s="354"/>
      <c r="JS477" s="354"/>
      <c r="JT477" s="354"/>
      <c r="JU477" s="354"/>
      <c r="JV477" s="354"/>
      <c r="JW477" s="354"/>
      <c r="JX477" s="354"/>
      <c r="JY477" s="354"/>
      <c r="JZ477" s="354"/>
      <c r="KA477" s="354"/>
      <c r="KB477" s="354"/>
      <c r="KC477" s="354"/>
      <c r="KD477" s="354"/>
      <c r="KE477" s="354"/>
      <c r="KF477" s="354"/>
      <c r="KG477" s="354"/>
      <c r="KH477" s="354"/>
      <c r="KI477" s="354"/>
      <c r="KJ477" s="354"/>
      <c r="KK477" s="354"/>
      <c r="KL477" s="354"/>
      <c r="KM477" s="354"/>
      <c r="KN477" s="354"/>
      <c r="KO477" s="354"/>
      <c r="KP477" s="354"/>
      <c r="KQ477" s="354"/>
      <c r="KR477" s="354"/>
      <c r="KS477" s="354"/>
      <c r="KT477" s="354"/>
      <c r="KU477" s="354"/>
      <c r="KV477" s="51"/>
      <c r="KW477" s="47"/>
      <c r="KX477" s="47"/>
      <c r="KY477" s="47"/>
      <c r="KZ477" s="47"/>
      <c r="LA477" s="47"/>
      <c r="LB477" s="47"/>
      <c r="LC477" s="47"/>
      <c r="LD477" s="361"/>
      <c r="LE477" s="361"/>
      <c r="LF477" s="361"/>
      <c r="LG477" s="361"/>
      <c r="LH477" s="361"/>
      <c r="LI477" s="361"/>
      <c r="LJ477" s="361"/>
      <c r="LK477" s="361"/>
      <c r="LL477" s="361"/>
      <c r="LM477" s="361"/>
      <c r="LN477" s="361"/>
      <c r="LO477" s="361"/>
      <c r="LP477" s="361"/>
      <c r="LQ477" s="354"/>
      <c r="LR477" s="354"/>
      <c r="LS477" s="354"/>
      <c r="LT477" s="354"/>
      <c r="LU477" s="354"/>
      <c r="LV477" s="354"/>
      <c r="LW477" s="51"/>
      <c r="LX477" s="354"/>
      <c r="LY477" s="354"/>
      <c r="LZ477" s="354"/>
      <c r="MA477" s="354"/>
      <c r="MB477" s="363"/>
      <c r="MC477" s="363"/>
      <c r="MD477" s="354"/>
      <c r="ME477" s="354"/>
      <c r="MF477" s="354"/>
      <c r="MG477" s="354"/>
      <c r="MH477" s="354"/>
      <c r="MI477" s="354"/>
      <c r="MJ477" s="354"/>
      <c r="MK477" s="354"/>
      <c r="ML477" s="354"/>
      <c r="MM477" s="354"/>
      <c r="MN477" s="354"/>
      <c r="MO477" s="354"/>
      <c r="MP477" s="354"/>
      <c r="MQ477" s="354"/>
      <c r="MR477" s="354"/>
      <c r="MS477" s="51"/>
      <c r="MT477" s="364">
        <f t="shared" si="293"/>
        <v>0</v>
      </c>
      <c r="MU477" s="365">
        <f t="shared" si="294"/>
        <v>0</v>
      </c>
      <c r="MV477" s="366">
        <f t="shared" si="295"/>
        <v>0</v>
      </c>
      <c r="MW477" s="365">
        <v>0</v>
      </c>
      <c r="MX477" s="365">
        <v>216</v>
      </c>
      <c r="MY477" s="54"/>
      <c r="MZ477" s="709"/>
      <c r="NA477" s="709"/>
      <c r="NB477" s="709">
        <f t="shared" si="296"/>
        <v>0</v>
      </c>
      <c r="NC477" s="711"/>
      <c r="ND477" s="711">
        <v>10.52</v>
      </c>
      <c r="NE477" s="738" t="e">
        <f t="shared" si="322"/>
        <v>#DIV/0!</v>
      </c>
      <c r="NF477" s="743"/>
      <c r="NG477" s="743"/>
      <c r="NH477" s="743">
        <v>10.52</v>
      </c>
      <c r="NI477" s="740">
        <f t="shared" si="297"/>
        <v>0</v>
      </c>
      <c r="NJ477" s="850"/>
      <c r="NK477" s="818"/>
      <c r="NL477" s="742">
        <v>44562</v>
      </c>
      <c r="NM477" s="739">
        <f ca="1" t="shared" si="298"/>
        <v>17.1666666666667</v>
      </c>
      <c r="NN477" s="739">
        <f ca="1" t="shared" si="299"/>
        <v>515</v>
      </c>
      <c r="NO477" s="743">
        <v>0</v>
      </c>
      <c r="NP477" s="739">
        <f t="shared" si="300"/>
        <v>0</v>
      </c>
      <c r="NQ477" s="761" t="e">
        <f t="shared" si="301"/>
        <v>#DIV/0!</v>
      </c>
      <c r="NR477" s="739" t="e">
        <f ca="1" t="shared" si="302"/>
        <v>#DIV/0!</v>
      </c>
      <c r="NS477" s="739">
        <f t="shared" si="303"/>
        <v>0</v>
      </c>
      <c r="NT477" s="743"/>
      <c r="NU477" s="739">
        <f ca="1" t="shared" si="304"/>
        <v>0</v>
      </c>
      <c r="NV477" s="769">
        <f ca="1" t="shared" si="305"/>
        <v>0</v>
      </c>
      <c r="NW477" s="769" t="e">
        <f ca="1" t="shared" si="306"/>
        <v>#DIV/0!</v>
      </c>
      <c r="NX477" s="743"/>
      <c r="NY477" s="743"/>
      <c r="NZ477" s="743"/>
      <c r="OA477" s="743"/>
      <c r="OB477" s="743"/>
      <c r="OC477" s="743"/>
      <c r="OD477" s="743"/>
      <c r="OE477" s="743">
        <f t="shared" si="307"/>
        <v>0</v>
      </c>
      <c r="OF477" s="743">
        <f t="shared" si="308"/>
        <v>0</v>
      </c>
      <c r="OG477" s="743">
        <f t="shared" si="309"/>
        <v>0</v>
      </c>
      <c r="OH477" s="743">
        <f t="shared" si="310"/>
        <v>0</v>
      </c>
      <c r="OI477" s="743">
        <f t="shared" si="311"/>
        <v>0</v>
      </c>
      <c r="OJ477" s="739">
        <f t="shared" si="312"/>
        <v>0</v>
      </c>
      <c r="OK477" s="739">
        <f t="shared" si="313"/>
        <v>0</v>
      </c>
      <c r="OL477" s="739">
        <f t="shared" si="314"/>
        <v>0</v>
      </c>
      <c r="OM477" s="739">
        <f t="shared" si="315"/>
        <v>0</v>
      </c>
      <c r="ON477" s="739">
        <f t="shared" si="316"/>
        <v>0</v>
      </c>
      <c r="OO477" s="739">
        <f t="shared" si="317"/>
        <v>0</v>
      </c>
      <c r="OP477" s="739"/>
      <c r="OQ477" s="739">
        <f t="shared" si="318"/>
        <v>0</v>
      </c>
      <c r="OR477" s="739">
        <f t="shared" si="319"/>
        <v>0</v>
      </c>
      <c r="OS477" s="739">
        <f t="shared" si="320"/>
        <v>0</v>
      </c>
      <c r="OT477" s="739">
        <f t="shared" si="321"/>
        <v>0</v>
      </c>
      <c r="OU477" s="743"/>
      <c r="OV477" s="743"/>
      <c r="OW477" s="743"/>
      <c r="OX477" s="743"/>
      <c r="OY477" s="743"/>
      <c r="OZ477" s="743"/>
      <c r="PA477" s="743"/>
      <c r="PB477" s="743"/>
      <c r="PC477" s="743"/>
      <c r="PD477" s="743"/>
      <c r="PE477" s="743"/>
      <c r="PF477" s="743"/>
      <c r="PG477" s="743"/>
      <c r="PI477" s="28">
        <v>0</v>
      </c>
      <c r="PJ477" s="28">
        <v>0</v>
      </c>
      <c r="PK477" s="28">
        <v>0</v>
      </c>
      <c r="PL477" s="28">
        <v>0</v>
      </c>
      <c r="PM477" s="28">
        <v>0</v>
      </c>
      <c r="PN477" s="28">
        <v>0</v>
      </c>
      <c r="PO477" s="28">
        <v>0</v>
      </c>
      <c r="PP477" s="28">
        <v>0</v>
      </c>
      <c r="PQ477" s="28">
        <v>0</v>
      </c>
      <c r="PR477" s="28">
        <v>0</v>
      </c>
      <c r="PS477" s="28">
        <v>0</v>
      </c>
      <c r="PT477" s="28">
        <v>0</v>
      </c>
      <c r="PU477" s="28">
        <v>0</v>
      </c>
      <c r="PV477" s="28">
        <v>0</v>
      </c>
      <c r="PW477" s="28">
        <v>0</v>
      </c>
    </row>
    <row r="478" s="28" customFormat="1" customHeight="1" spans="1:439">
      <c r="A478" s="283" t="s">
        <v>2460</v>
      </c>
      <c r="B478" s="343"/>
      <c r="C478" s="95" t="s">
        <v>1645</v>
      </c>
      <c r="D478" s="95" t="s">
        <v>1646</v>
      </c>
      <c r="E478" s="411"/>
      <c r="F478" s="116" t="s">
        <v>1107</v>
      </c>
      <c r="G478" s="112" t="s">
        <v>1108</v>
      </c>
      <c r="H478" s="98" t="s">
        <v>1109</v>
      </c>
      <c r="I478" s="99">
        <f t="shared" si="292"/>
        <v>0</v>
      </c>
      <c r="J478" s="114">
        <v>115</v>
      </c>
      <c r="K478" s="456">
        <v>0</v>
      </c>
      <c r="L478" s="150">
        <f t="shared" si="288"/>
        <v>115</v>
      </c>
      <c r="M478" s="151">
        <f t="shared" si="289"/>
        <v>115</v>
      </c>
      <c r="N478" s="455"/>
      <c r="O478" s="35"/>
      <c r="P478" s="157">
        <v>115</v>
      </c>
      <c r="Q478" s="154">
        <f t="shared" si="290"/>
        <v>0</v>
      </c>
      <c r="R478" s="34">
        <f t="shared" si="291"/>
        <v>0</v>
      </c>
      <c r="S478" s="490"/>
      <c r="T478" s="490"/>
      <c r="U478" s="490"/>
      <c r="V478" s="490"/>
      <c r="W478" s="490"/>
      <c r="X478" s="489"/>
      <c r="Y478" s="505"/>
      <c r="Z478" s="505"/>
      <c r="AA478" s="505"/>
      <c r="AB478" s="505"/>
      <c r="AC478" s="505"/>
      <c r="AD478" s="505"/>
      <c r="AE478" s="505"/>
      <c r="AF478" s="490"/>
      <c r="AG478" s="490"/>
      <c r="AH478" s="490"/>
      <c r="AI478" s="490"/>
      <c r="AJ478" s="490"/>
      <c r="AK478" s="490"/>
      <c r="AL478" s="490"/>
      <c r="AM478" s="490"/>
      <c r="AN478" s="490"/>
      <c r="AO478" s="490"/>
      <c r="AP478" s="490"/>
      <c r="AQ478" s="490"/>
      <c r="AR478" s="490"/>
      <c r="AS478" s="490"/>
      <c r="AT478" s="490"/>
      <c r="AU478" s="490"/>
      <c r="AV478" s="490"/>
      <c r="AW478" s="490"/>
      <c r="AX478" s="490"/>
      <c r="AY478" s="100"/>
      <c r="AZ478" s="48"/>
      <c r="BA478" s="48"/>
      <c r="BB478" s="48"/>
      <c r="BC478" s="48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354"/>
      <c r="BT478" s="354"/>
      <c r="BU478" s="354"/>
      <c r="BV478" s="354"/>
      <c r="BW478" s="354"/>
      <c r="BX478" s="354"/>
      <c r="BY478" s="354"/>
      <c r="BZ478" s="354"/>
      <c r="CA478" s="354"/>
      <c r="CB478" s="354"/>
      <c r="CC478" s="354"/>
      <c r="CD478" s="354"/>
      <c r="CE478" s="354"/>
      <c r="CF478" s="354"/>
      <c r="CG478" s="354"/>
      <c r="CH478" s="354"/>
      <c r="CI478" s="354"/>
      <c r="CJ478" s="354"/>
      <c r="CK478" s="354"/>
      <c r="CL478" s="354"/>
      <c r="CM478" s="354"/>
      <c r="CN478" s="354"/>
      <c r="CO478" s="354"/>
      <c r="CP478" s="358"/>
      <c r="CQ478" s="48"/>
      <c r="CR478" s="354"/>
      <c r="CS478" s="354"/>
      <c r="CT478" s="355"/>
      <c r="CU478" s="354"/>
      <c r="CV478" s="354"/>
      <c r="CW478" s="354"/>
      <c r="CX478" s="354"/>
      <c r="CY478" s="354"/>
      <c r="CZ478" s="354"/>
      <c r="DA478" s="356"/>
      <c r="DB478" s="354"/>
      <c r="DC478" s="354"/>
      <c r="DD478" s="354"/>
      <c r="DE478" s="354"/>
      <c r="DF478" s="354"/>
      <c r="DG478" s="354"/>
      <c r="DH478" s="354"/>
      <c r="DI478" s="354"/>
      <c r="DJ478" s="354"/>
      <c r="DK478" s="354"/>
      <c r="DL478" s="354"/>
      <c r="DM478" s="354"/>
      <c r="DN478" s="354"/>
      <c r="DO478" s="354"/>
      <c r="DP478" s="354"/>
      <c r="DQ478" s="354"/>
      <c r="DR478" s="354"/>
      <c r="DS478" s="354"/>
      <c r="DT478" s="354"/>
      <c r="DU478" s="354"/>
      <c r="DV478" s="354"/>
      <c r="DW478" s="354"/>
      <c r="DX478" s="354"/>
      <c r="DY478" s="354"/>
      <c r="DZ478" s="357"/>
      <c r="EA478" s="356"/>
      <c r="EB478" s="356"/>
      <c r="EC478" s="356"/>
      <c r="ED478" s="356"/>
      <c r="EE478" s="358"/>
      <c r="EF478" s="48"/>
      <c r="EG478" s="46"/>
      <c r="EH478" s="46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8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354"/>
      <c r="FR478" s="354"/>
      <c r="FS478" s="354"/>
      <c r="FT478" s="354"/>
      <c r="FU478" s="354"/>
      <c r="FV478" s="354"/>
      <c r="FW478" s="354"/>
      <c r="FX478" s="354"/>
      <c r="FY478" s="354"/>
      <c r="FZ478" s="354"/>
      <c r="GA478" s="354"/>
      <c r="GB478" s="354"/>
      <c r="GC478" s="354"/>
      <c r="GD478" s="354"/>
      <c r="GE478" s="354"/>
      <c r="GF478" s="354"/>
      <c r="GG478" s="354"/>
      <c r="GH478" s="354"/>
      <c r="GI478" s="354"/>
      <c r="GJ478" s="354"/>
      <c r="GK478" s="354"/>
      <c r="GL478" s="354"/>
      <c r="GM478" s="354"/>
      <c r="GN478" s="354"/>
      <c r="GO478" s="354"/>
      <c r="GP478" s="354"/>
      <c r="GQ478" s="354"/>
      <c r="GR478" s="354"/>
      <c r="GS478" s="354"/>
      <c r="GT478" s="354"/>
      <c r="GU478" s="354"/>
      <c r="GV478" s="354"/>
      <c r="GW478" s="354"/>
      <c r="GX478" s="354"/>
      <c r="GY478" s="354"/>
      <c r="GZ478" s="354"/>
      <c r="HA478" s="354"/>
      <c r="HB478" s="354"/>
      <c r="HC478" s="354"/>
      <c r="HD478" s="354"/>
      <c r="HE478" s="354"/>
      <c r="HF478" s="354"/>
      <c r="HG478" s="354"/>
      <c r="HH478" s="354"/>
      <c r="HI478" s="354"/>
      <c r="HJ478" s="354"/>
      <c r="HK478" s="354"/>
      <c r="HL478" s="354"/>
      <c r="HM478" s="354"/>
      <c r="HN478" s="354"/>
      <c r="HO478" s="354"/>
      <c r="HP478" s="354"/>
      <c r="HQ478" s="354"/>
      <c r="HR478" s="354"/>
      <c r="HS478" s="354"/>
      <c r="HT478" s="354"/>
      <c r="HU478" s="354"/>
      <c r="HV478" s="354"/>
      <c r="HW478" s="354"/>
      <c r="HX478" s="354"/>
      <c r="HY478" s="354"/>
      <c r="HZ478" s="354"/>
      <c r="IA478" s="354"/>
      <c r="IB478" s="354"/>
      <c r="IC478" s="354"/>
      <c r="ID478" s="354"/>
      <c r="IE478" s="354"/>
      <c r="IF478" s="354"/>
      <c r="IG478" s="354"/>
      <c r="IH478" s="354"/>
      <c r="II478" s="354"/>
      <c r="IJ478" s="354"/>
      <c r="IK478" s="354"/>
      <c r="IL478" s="354"/>
      <c r="IM478" s="354"/>
      <c r="IN478" s="354"/>
      <c r="IO478" s="354"/>
      <c r="IP478" s="354"/>
      <c r="IQ478" s="354"/>
      <c r="IR478" s="50"/>
      <c r="IS478" s="47"/>
      <c r="IT478" s="47"/>
      <c r="IU478" s="47"/>
      <c r="IV478" s="47"/>
      <c r="IW478" s="47"/>
      <c r="IX478" s="47"/>
      <c r="IY478" s="47"/>
      <c r="IZ478" s="47"/>
      <c r="JA478" s="47"/>
      <c r="JB478" s="47"/>
      <c r="JC478" s="47"/>
      <c r="JD478" s="47"/>
      <c r="JE478" s="47"/>
      <c r="JF478" s="47"/>
      <c r="JG478" s="47"/>
      <c r="JH478" s="47"/>
      <c r="JI478" s="47"/>
      <c r="JJ478" s="47"/>
      <c r="JK478" s="47"/>
      <c r="JL478" s="354"/>
      <c r="JM478" s="354"/>
      <c r="JN478" s="354"/>
      <c r="JO478" s="354"/>
      <c r="JP478" s="354"/>
      <c r="JQ478" s="354"/>
      <c r="JR478" s="354"/>
      <c r="JS478" s="354"/>
      <c r="JT478" s="354"/>
      <c r="JU478" s="354"/>
      <c r="JV478" s="354"/>
      <c r="JW478" s="354"/>
      <c r="JX478" s="354"/>
      <c r="JY478" s="354"/>
      <c r="JZ478" s="354"/>
      <c r="KA478" s="354"/>
      <c r="KB478" s="354"/>
      <c r="KC478" s="354"/>
      <c r="KD478" s="354"/>
      <c r="KE478" s="354"/>
      <c r="KF478" s="354"/>
      <c r="KG478" s="354"/>
      <c r="KH478" s="354"/>
      <c r="KI478" s="354"/>
      <c r="KJ478" s="354"/>
      <c r="KK478" s="354"/>
      <c r="KL478" s="354"/>
      <c r="KM478" s="354"/>
      <c r="KN478" s="354"/>
      <c r="KO478" s="354"/>
      <c r="KP478" s="354"/>
      <c r="KQ478" s="354"/>
      <c r="KR478" s="354"/>
      <c r="KS478" s="354"/>
      <c r="KT478" s="354"/>
      <c r="KU478" s="354"/>
      <c r="KV478" s="51"/>
      <c r="KW478" s="47"/>
      <c r="KX478" s="47"/>
      <c r="KY478" s="47"/>
      <c r="KZ478" s="47"/>
      <c r="LA478" s="47"/>
      <c r="LB478" s="47"/>
      <c r="LC478" s="47"/>
      <c r="LD478" s="361"/>
      <c r="LE478" s="361"/>
      <c r="LF478" s="361"/>
      <c r="LG478" s="361"/>
      <c r="LH478" s="361"/>
      <c r="LI478" s="361"/>
      <c r="LJ478" s="361"/>
      <c r="LK478" s="361"/>
      <c r="LL478" s="361"/>
      <c r="LM478" s="361"/>
      <c r="LN478" s="361"/>
      <c r="LO478" s="361"/>
      <c r="LP478" s="361"/>
      <c r="LQ478" s="354"/>
      <c r="LR478" s="354"/>
      <c r="LS478" s="354"/>
      <c r="LT478" s="354"/>
      <c r="LU478" s="354"/>
      <c r="LV478" s="354"/>
      <c r="LW478" s="51"/>
      <c r="LX478" s="354"/>
      <c r="LY478" s="354"/>
      <c r="LZ478" s="354"/>
      <c r="MA478" s="354"/>
      <c r="MB478" s="363"/>
      <c r="MC478" s="363"/>
      <c r="MD478" s="354"/>
      <c r="ME478" s="354"/>
      <c r="MF478" s="354"/>
      <c r="MG478" s="354"/>
      <c r="MH478" s="354"/>
      <c r="MI478" s="354"/>
      <c r="MJ478" s="354"/>
      <c r="MK478" s="354"/>
      <c r="ML478" s="354"/>
      <c r="MM478" s="354"/>
      <c r="MN478" s="354"/>
      <c r="MO478" s="354"/>
      <c r="MP478" s="354"/>
      <c r="MQ478" s="354"/>
      <c r="MR478" s="354"/>
      <c r="MS478" s="51"/>
      <c r="MT478" s="364">
        <f t="shared" si="293"/>
        <v>0</v>
      </c>
      <c r="MU478" s="365">
        <f t="shared" si="294"/>
        <v>0</v>
      </c>
      <c r="MV478" s="366">
        <f t="shared" si="295"/>
        <v>0</v>
      </c>
      <c r="MW478" s="365">
        <v>112</v>
      </c>
      <c r="MX478" s="365">
        <v>610</v>
      </c>
      <c r="MY478" s="54"/>
      <c r="MZ478" s="709"/>
      <c r="NA478" s="709"/>
      <c r="NB478" s="709">
        <f t="shared" si="296"/>
        <v>0</v>
      </c>
      <c r="NC478" s="711"/>
      <c r="ND478" s="711">
        <v>9.55</v>
      </c>
      <c r="NE478" s="738" t="e">
        <f t="shared" si="322"/>
        <v>#DIV/0!</v>
      </c>
      <c r="NF478" s="743"/>
      <c r="NG478" s="743"/>
      <c r="NH478" s="743">
        <v>9.55</v>
      </c>
      <c r="NI478" s="740">
        <f t="shared" si="297"/>
        <v>1098.25</v>
      </c>
      <c r="NJ478" s="850"/>
      <c r="NK478" s="818"/>
      <c r="NL478" s="742">
        <v>44562</v>
      </c>
      <c r="NM478" s="739">
        <f ca="1" t="shared" si="298"/>
        <v>17.1666666666667</v>
      </c>
      <c r="NN478" s="739">
        <f ca="1" t="shared" si="299"/>
        <v>515</v>
      </c>
      <c r="NO478" s="743">
        <v>115</v>
      </c>
      <c r="NP478" s="739">
        <f t="shared" si="300"/>
        <v>0</v>
      </c>
      <c r="NQ478" s="761">
        <f t="shared" si="301"/>
        <v>0</v>
      </c>
      <c r="NR478" s="739">
        <f ca="1" t="shared" si="302"/>
        <v>0</v>
      </c>
      <c r="NS478" s="739">
        <f t="shared" si="303"/>
        <v>115</v>
      </c>
      <c r="NT478" s="743"/>
      <c r="NU478" s="739">
        <f ca="1" t="shared" si="304"/>
        <v>0</v>
      </c>
      <c r="NV478" s="769">
        <f ca="1" t="shared" si="305"/>
        <v>0</v>
      </c>
      <c r="NW478" s="769" t="e">
        <f ca="1" t="shared" si="306"/>
        <v>#DIV/0!</v>
      </c>
      <c r="NX478" s="743"/>
      <c r="NY478" s="743"/>
      <c r="NZ478" s="743"/>
      <c r="OA478" s="743"/>
      <c r="OB478" s="743"/>
      <c r="OC478" s="743"/>
      <c r="OD478" s="743"/>
      <c r="OE478" s="743">
        <f t="shared" si="307"/>
        <v>0</v>
      </c>
      <c r="OF478" s="743">
        <f t="shared" si="308"/>
        <v>0</v>
      </c>
      <c r="OG478" s="743">
        <f t="shared" si="309"/>
        <v>0</v>
      </c>
      <c r="OH478" s="743">
        <f t="shared" si="310"/>
        <v>0</v>
      </c>
      <c r="OI478" s="743">
        <f t="shared" si="311"/>
        <v>0</v>
      </c>
      <c r="OJ478" s="739">
        <f t="shared" si="312"/>
        <v>0</v>
      </c>
      <c r="OK478" s="739">
        <f t="shared" si="313"/>
        <v>0</v>
      </c>
      <c r="OL478" s="739">
        <f t="shared" si="314"/>
        <v>0</v>
      </c>
      <c r="OM478" s="739">
        <f t="shared" si="315"/>
        <v>0</v>
      </c>
      <c r="ON478" s="739">
        <f t="shared" si="316"/>
        <v>0</v>
      </c>
      <c r="OO478" s="739">
        <f t="shared" si="317"/>
        <v>0</v>
      </c>
      <c r="OP478" s="739"/>
      <c r="OQ478" s="739">
        <f t="shared" si="318"/>
        <v>0</v>
      </c>
      <c r="OR478" s="739">
        <f t="shared" si="319"/>
        <v>0</v>
      </c>
      <c r="OS478" s="739">
        <f t="shared" si="320"/>
        <v>0</v>
      </c>
      <c r="OT478" s="739">
        <f t="shared" si="321"/>
        <v>0</v>
      </c>
      <c r="OU478" s="743"/>
      <c r="OV478" s="743"/>
      <c r="OW478" s="743"/>
      <c r="OX478" s="743"/>
      <c r="OY478" s="743"/>
      <c r="OZ478" s="743"/>
      <c r="PA478" s="743"/>
      <c r="PB478" s="743"/>
      <c r="PC478" s="743"/>
      <c r="PD478" s="743"/>
      <c r="PE478" s="743"/>
      <c r="PF478" s="743"/>
      <c r="PG478" s="743"/>
      <c r="PI478" s="28">
        <v>0</v>
      </c>
      <c r="PJ478" s="28">
        <v>0</v>
      </c>
      <c r="PK478" s="28">
        <v>0</v>
      </c>
      <c r="PL478" s="28">
        <v>72</v>
      </c>
      <c r="PM478" s="28">
        <v>0</v>
      </c>
      <c r="PN478" s="28">
        <v>0</v>
      </c>
      <c r="PO478" s="28">
        <v>0</v>
      </c>
      <c r="PP478" s="28">
        <v>0</v>
      </c>
      <c r="PQ478" s="28">
        <v>0</v>
      </c>
      <c r="PR478" s="28">
        <v>0</v>
      </c>
      <c r="PS478" s="28">
        <v>40</v>
      </c>
      <c r="PT478" s="28">
        <v>0</v>
      </c>
      <c r="PU478" s="28">
        <v>0</v>
      </c>
      <c r="PV478" s="28">
        <v>112</v>
      </c>
      <c r="PW478" s="28">
        <v>0</v>
      </c>
    </row>
    <row r="479" s="325" customFormat="1" customHeight="1" spans="1:439">
      <c r="A479" s="514" t="s">
        <v>2460</v>
      </c>
      <c r="B479" s="415"/>
      <c r="C479" s="122" t="s">
        <v>1645</v>
      </c>
      <c r="D479" s="122" t="s">
        <v>1646</v>
      </c>
      <c r="E479" s="796"/>
      <c r="F479" s="116" t="s">
        <v>1110</v>
      </c>
      <c r="G479" s="112" t="s">
        <v>1111</v>
      </c>
      <c r="H479" s="98" t="s">
        <v>1112</v>
      </c>
      <c r="I479" s="99">
        <f t="shared" si="292"/>
        <v>-952</v>
      </c>
      <c r="J479" s="114">
        <v>920</v>
      </c>
      <c r="K479" s="456">
        <v>0</v>
      </c>
      <c r="L479" s="150">
        <f t="shared" si="288"/>
        <v>-32</v>
      </c>
      <c r="M479" s="151">
        <f t="shared" si="289"/>
        <v>-32</v>
      </c>
      <c r="N479" s="455"/>
      <c r="O479" s="35">
        <v>392</v>
      </c>
      <c r="P479" s="157">
        <v>920</v>
      </c>
      <c r="Q479" s="154">
        <f t="shared" si="290"/>
        <v>0</v>
      </c>
      <c r="R479" s="114">
        <f t="shared" si="291"/>
        <v>0</v>
      </c>
      <c r="S479" s="490"/>
      <c r="T479" s="490"/>
      <c r="U479" s="490"/>
      <c r="V479" s="490"/>
      <c r="W479" s="490"/>
      <c r="X479" s="489"/>
      <c r="Y479" s="505"/>
      <c r="Z479" s="505"/>
      <c r="AA479" s="505"/>
      <c r="AB479" s="505"/>
      <c r="AC479" s="505"/>
      <c r="AD479" s="505"/>
      <c r="AE479" s="505"/>
      <c r="AF479" s="490"/>
      <c r="AG479" s="490"/>
      <c r="AH479" s="490"/>
      <c r="AI479" s="490"/>
      <c r="AJ479" s="490"/>
      <c r="AK479" s="490"/>
      <c r="AL479" s="490"/>
      <c r="AM479" s="490"/>
      <c r="AN479" s="490"/>
      <c r="AO479" s="490"/>
      <c r="AP479" s="490"/>
      <c r="AQ479" s="490"/>
      <c r="AR479" s="490"/>
      <c r="AS479" s="490"/>
      <c r="AT479" s="490"/>
      <c r="AU479" s="490"/>
      <c r="AV479" s="490"/>
      <c r="AW479" s="490"/>
      <c r="AX479" s="490"/>
      <c r="AY479" s="100"/>
      <c r="AZ479" s="48"/>
      <c r="BA479" s="48"/>
      <c r="BB479" s="48"/>
      <c r="BC479" s="48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354"/>
      <c r="BT479" s="354"/>
      <c r="BU479" s="354"/>
      <c r="BV479" s="354"/>
      <c r="BW479" s="354"/>
      <c r="BX479" s="354"/>
      <c r="BY479" s="354"/>
      <c r="BZ479" s="354"/>
      <c r="CA479" s="354"/>
      <c r="CB479" s="354"/>
      <c r="CC479" s="354"/>
      <c r="CD479" s="354"/>
      <c r="CE479" s="354"/>
      <c r="CF479" s="354"/>
      <c r="CG479" s="354"/>
      <c r="CH479" s="354"/>
      <c r="CI479" s="354"/>
      <c r="CJ479" s="354"/>
      <c r="CK479" s="354"/>
      <c r="CL479" s="354"/>
      <c r="CM479" s="354"/>
      <c r="CN479" s="354"/>
      <c r="CO479" s="354"/>
      <c r="CP479" s="358"/>
      <c r="CQ479" s="48"/>
      <c r="CR479" s="354"/>
      <c r="CS479" s="354"/>
      <c r="CT479" s="355"/>
      <c r="CU479" s="354"/>
      <c r="CV479" s="354"/>
      <c r="CW479" s="354"/>
      <c r="CX479" s="354"/>
      <c r="CY479" s="354"/>
      <c r="CZ479" s="354"/>
      <c r="DA479" s="356"/>
      <c r="DB479" s="354"/>
      <c r="DC479" s="354"/>
      <c r="DD479" s="354"/>
      <c r="DE479" s="354"/>
      <c r="DF479" s="354"/>
      <c r="DG479" s="354"/>
      <c r="DH479" s="354"/>
      <c r="DI479" s="354"/>
      <c r="DJ479" s="354"/>
      <c r="DK479" s="354"/>
      <c r="DL479" s="354"/>
      <c r="DM479" s="354"/>
      <c r="DN479" s="354"/>
      <c r="DO479" s="354"/>
      <c r="DP479" s="354"/>
      <c r="DQ479" s="354"/>
      <c r="DR479" s="354"/>
      <c r="DS479" s="354"/>
      <c r="DT479" s="354"/>
      <c r="DU479" s="354"/>
      <c r="DV479" s="354"/>
      <c r="DW479" s="354"/>
      <c r="DX479" s="354"/>
      <c r="DY479" s="354"/>
      <c r="DZ479" s="357"/>
      <c r="EA479" s="356"/>
      <c r="EB479" s="356"/>
      <c r="EC479" s="356"/>
      <c r="ED479" s="356"/>
      <c r="EE479" s="358"/>
      <c r="EF479" s="48"/>
      <c r="EG479" s="46"/>
      <c r="EH479" s="46">
        <v>392</v>
      </c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8"/>
      <c r="EU479" s="47"/>
      <c r="EV479" s="47"/>
      <c r="EW479" s="47"/>
      <c r="EX479" s="47"/>
      <c r="EY479" s="47"/>
      <c r="EZ479" s="47"/>
      <c r="FA479" s="47"/>
      <c r="FB479" s="47"/>
      <c r="FC479" s="47">
        <v>288</v>
      </c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354"/>
      <c r="FR479" s="354"/>
      <c r="FS479" s="354"/>
      <c r="FT479" s="354"/>
      <c r="FU479" s="354"/>
      <c r="FV479" s="354"/>
      <c r="FW479" s="354">
        <v>400</v>
      </c>
      <c r="FX479" s="354"/>
      <c r="FY479" s="354"/>
      <c r="FZ479" s="354"/>
      <c r="GA479" s="354"/>
      <c r="GB479" s="354"/>
      <c r="GC479" s="354"/>
      <c r="GD479" s="354"/>
      <c r="GE479" s="354"/>
      <c r="GF479" s="354"/>
      <c r="GG479" s="354"/>
      <c r="GH479" s="354"/>
      <c r="GI479" s="354"/>
      <c r="GJ479" s="354"/>
      <c r="GK479" s="354">
        <v>96</v>
      </c>
      <c r="GL479" s="354"/>
      <c r="GM479" s="354"/>
      <c r="GN479" s="354"/>
      <c r="GO479" s="354"/>
      <c r="GP479" s="354"/>
      <c r="GQ479" s="354"/>
      <c r="GR479" s="354"/>
      <c r="GS479" s="354"/>
      <c r="GT479" s="354"/>
      <c r="GU479" s="354"/>
      <c r="GV479" s="354"/>
      <c r="GW479" s="354"/>
      <c r="GX479" s="354"/>
      <c r="GY479" s="354"/>
      <c r="GZ479" s="354"/>
      <c r="HA479" s="354"/>
      <c r="HB479" s="354"/>
      <c r="HC479" s="354"/>
      <c r="HD479" s="354"/>
      <c r="HE479" s="354"/>
      <c r="HF479" s="354"/>
      <c r="HG479" s="354"/>
      <c r="HH479" s="354"/>
      <c r="HI479" s="354"/>
      <c r="HJ479" s="354"/>
      <c r="HK479" s="354"/>
      <c r="HL479" s="354"/>
      <c r="HM479" s="354"/>
      <c r="HN479" s="354"/>
      <c r="HO479" s="354"/>
      <c r="HP479" s="354"/>
      <c r="HQ479" s="354">
        <v>168</v>
      </c>
      <c r="HR479" s="354"/>
      <c r="HS479" s="354"/>
      <c r="HT479" s="354"/>
      <c r="HU479" s="354"/>
      <c r="HV479" s="354"/>
      <c r="HW479" s="354"/>
      <c r="HX479" s="354"/>
      <c r="HY479" s="354"/>
      <c r="HZ479" s="354"/>
      <c r="IA479" s="354"/>
      <c r="IB479" s="354"/>
      <c r="IC479" s="354"/>
      <c r="ID479" s="354"/>
      <c r="IE479" s="354"/>
      <c r="IF479" s="354"/>
      <c r="IG479" s="354"/>
      <c r="IH479" s="354"/>
      <c r="II479" s="354"/>
      <c r="IJ479" s="354"/>
      <c r="IK479" s="354"/>
      <c r="IL479" s="354"/>
      <c r="IM479" s="354"/>
      <c r="IN479" s="354"/>
      <c r="IO479" s="354"/>
      <c r="IP479" s="354"/>
      <c r="IQ479" s="354"/>
      <c r="IR479" s="50"/>
      <c r="IS479" s="47"/>
      <c r="IT479" s="47"/>
      <c r="IU479" s="47"/>
      <c r="IV479" s="47"/>
      <c r="IW479" s="47"/>
      <c r="IX479" s="47"/>
      <c r="IY479" s="47"/>
      <c r="IZ479" s="47"/>
      <c r="JA479" s="47"/>
      <c r="JB479" s="47"/>
      <c r="JC479" s="47"/>
      <c r="JD479" s="47"/>
      <c r="JE479" s="47"/>
      <c r="JF479" s="47"/>
      <c r="JG479" s="47"/>
      <c r="JH479" s="47"/>
      <c r="JI479" s="47"/>
      <c r="JJ479" s="47"/>
      <c r="JK479" s="47"/>
      <c r="JL479" s="354"/>
      <c r="JM479" s="354"/>
      <c r="JN479" s="354"/>
      <c r="JO479" s="354"/>
      <c r="JP479" s="354"/>
      <c r="JQ479" s="354"/>
      <c r="JR479" s="354"/>
      <c r="JS479" s="354"/>
      <c r="JT479" s="354"/>
      <c r="JU479" s="354"/>
      <c r="JV479" s="354"/>
      <c r="JW479" s="354"/>
      <c r="JX479" s="354"/>
      <c r="JY479" s="354"/>
      <c r="JZ479" s="354"/>
      <c r="KA479" s="354"/>
      <c r="KB479" s="354"/>
      <c r="KC479" s="354"/>
      <c r="KD479" s="354"/>
      <c r="KE479" s="354"/>
      <c r="KF479" s="354"/>
      <c r="KG479" s="354"/>
      <c r="KH479" s="354"/>
      <c r="KI479" s="354"/>
      <c r="KJ479" s="354"/>
      <c r="KK479" s="354"/>
      <c r="KL479" s="354"/>
      <c r="KM479" s="354"/>
      <c r="KN479" s="354"/>
      <c r="KO479" s="354"/>
      <c r="KP479" s="354"/>
      <c r="KQ479" s="354"/>
      <c r="KR479" s="354"/>
      <c r="KS479" s="354"/>
      <c r="KT479" s="354"/>
      <c r="KU479" s="354"/>
      <c r="KV479" s="660"/>
      <c r="KW479" s="47"/>
      <c r="KX479" s="47"/>
      <c r="KY479" s="47"/>
      <c r="KZ479" s="47"/>
      <c r="LA479" s="47"/>
      <c r="LB479" s="47"/>
      <c r="LC479" s="47"/>
      <c r="LD479" s="354"/>
      <c r="LE479" s="354"/>
      <c r="LF479" s="354"/>
      <c r="LG479" s="354"/>
      <c r="LH479" s="354"/>
      <c r="LI479" s="354"/>
      <c r="LJ479" s="354"/>
      <c r="LK479" s="354"/>
      <c r="LL479" s="354"/>
      <c r="LM479" s="354"/>
      <c r="LN479" s="354"/>
      <c r="LO479" s="354"/>
      <c r="LP479" s="354"/>
      <c r="LQ479" s="354"/>
      <c r="LR479" s="354"/>
      <c r="LS479" s="354"/>
      <c r="LT479" s="354"/>
      <c r="LU479" s="354"/>
      <c r="LV479" s="354"/>
      <c r="LW479" s="660"/>
      <c r="LX479" s="354"/>
      <c r="LY479" s="354"/>
      <c r="LZ479" s="354"/>
      <c r="MA479" s="354"/>
      <c r="MB479" s="354"/>
      <c r="MC479" s="354"/>
      <c r="MD479" s="354"/>
      <c r="ME479" s="354"/>
      <c r="MF479" s="354"/>
      <c r="MG479" s="354"/>
      <c r="MH479" s="354"/>
      <c r="MI479" s="354"/>
      <c r="MJ479" s="354"/>
      <c r="MK479" s="354"/>
      <c r="ML479" s="354"/>
      <c r="MM479" s="354"/>
      <c r="MN479" s="354"/>
      <c r="MO479" s="354"/>
      <c r="MP479" s="354"/>
      <c r="MQ479" s="354"/>
      <c r="MR479" s="354"/>
      <c r="MS479" s="660"/>
      <c r="MT479" s="364">
        <f t="shared" si="293"/>
        <v>1344</v>
      </c>
      <c r="MU479" s="365">
        <f t="shared" si="294"/>
        <v>0</v>
      </c>
      <c r="MV479" s="366">
        <f t="shared" si="295"/>
        <v>1344</v>
      </c>
      <c r="MW479" s="365">
        <v>734</v>
      </c>
      <c r="MX479" s="365"/>
      <c r="MY479" s="54"/>
      <c r="MZ479" s="709"/>
      <c r="NA479" s="709"/>
      <c r="NB479" s="709">
        <f t="shared" si="296"/>
        <v>0</v>
      </c>
      <c r="NC479" s="711"/>
      <c r="ND479" s="711">
        <v>4.9</v>
      </c>
      <c r="NE479" s="738" t="e">
        <f t="shared" si="322"/>
        <v>#DIV/0!</v>
      </c>
      <c r="NF479" s="743"/>
      <c r="NG479" s="743"/>
      <c r="NH479" s="743">
        <v>4.9</v>
      </c>
      <c r="NI479" s="740">
        <f t="shared" si="297"/>
        <v>-156.8</v>
      </c>
      <c r="NJ479" s="850"/>
      <c r="NK479" s="818"/>
      <c r="NL479" s="742">
        <v>44562</v>
      </c>
      <c r="NM479" s="739">
        <f ca="1" t="shared" si="298"/>
        <v>17.1666666666667</v>
      </c>
      <c r="NN479" s="739">
        <f ca="1" t="shared" si="299"/>
        <v>515</v>
      </c>
      <c r="NO479" s="743">
        <v>920</v>
      </c>
      <c r="NP479" s="739">
        <f t="shared" si="300"/>
        <v>1344</v>
      </c>
      <c r="NQ479" s="761">
        <f t="shared" si="301"/>
        <v>3.02702702702703</v>
      </c>
      <c r="NR479" s="739">
        <f ca="1" t="shared" si="302"/>
        <v>2.14536866964052</v>
      </c>
      <c r="NS479" s="739">
        <f t="shared" si="303"/>
        <v>-32</v>
      </c>
      <c r="NT479" s="743"/>
      <c r="NU479" s="739">
        <f ca="1" t="shared" si="304"/>
        <v>78.2912621359223</v>
      </c>
      <c r="NV479" s="769">
        <f ca="1" t="shared" si="305"/>
        <v>2.60970873786408</v>
      </c>
      <c r="NW479" s="769">
        <f ca="1" t="shared" si="306"/>
        <v>-12.2619047619048</v>
      </c>
      <c r="NX479" s="743"/>
      <c r="NY479" s="743"/>
      <c r="NZ479" s="743"/>
      <c r="OA479" s="743"/>
      <c r="OB479" s="743"/>
      <c r="OC479" s="743"/>
      <c r="OD479" s="743"/>
      <c r="OE479" s="743">
        <f t="shared" si="307"/>
        <v>392</v>
      </c>
      <c r="OF479" s="743">
        <f t="shared" si="308"/>
        <v>0</v>
      </c>
      <c r="OG479" s="743">
        <f t="shared" si="309"/>
        <v>288</v>
      </c>
      <c r="OH479" s="743">
        <f t="shared" si="310"/>
        <v>0</v>
      </c>
      <c r="OI479" s="743">
        <f t="shared" si="311"/>
        <v>400</v>
      </c>
      <c r="OJ479" s="739">
        <f t="shared" si="312"/>
        <v>96</v>
      </c>
      <c r="OK479" s="739">
        <f t="shared" si="313"/>
        <v>0</v>
      </c>
      <c r="OL479" s="739">
        <f t="shared" si="314"/>
        <v>0</v>
      </c>
      <c r="OM479" s="739">
        <f t="shared" si="315"/>
        <v>0</v>
      </c>
      <c r="ON479" s="739">
        <f t="shared" si="316"/>
        <v>0</v>
      </c>
      <c r="OO479" s="739">
        <f t="shared" si="317"/>
        <v>168</v>
      </c>
      <c r="OP479" s="739"/>
      <c r="OQ479" s="739">
        <f t="shared" si="318"/>
        <v>0</v>
      </c>
      <c r="OR479" s="739">
        <f t="shared" si="319"/>
        <v>1344</v>
      </c>
      <c r="OS479" s="739">
        <f t="shared" si="320"/>
        <v>0</v>
      </c>
      <c r="OT479" s="739">
        <f t="shared" si="321"/>
        <v>0</v>
      </c>
      <c r="OU479" s="743"/>
      <c r="OV479" s="743"/>
      <c r="OW479" s="743"/>
      <c r="OX479" s="743"/>
      <c r="OY479" s="743"/>
      <c r="OZ479" s="743"/>
      <c r="PA479" s="743"/>
      <c r="PB479" s="743"/>
      <c r="PC479" s="743"/>
      <c r="PD479" s="743"/>
      <c r="PE479" s="743"/>
      <c r="PF479" s="743"/>
      <c r="PG479" s="743"/>
      <c r="PI479" s="325">
        <v>148</v>
      </c>
      <c r="PJ479" s="325">
        <v>0</v>
      </c>
      <c r="PK479" s="325">
        <v>0</v>
      </c>
      <c r="PL479" s="325">
        <v>144</v>
      </c>
      <c r="PM479" s="325">
        <v>0</v>
      </c>
      <c r="PN479" s="325">
        <v>0</v>
      </c>
      <c r="PO479" s="325">
        <v>0</v>
      </c>
      <c r="PP479" s="325">
        <v>154</v>
      </c>
      <c r="PQ479" s="325">
        <v>0</v>
      </c>
      <c r="PR479" s="325">
        <v>0</v>
      </c>
      <c r="PS479" s="325">
        <v>288</v>
      </c>
      <c r="PT479" s="325">
        <v>0</v>
      </c>
      <c r="PU479" s="325">
        <v>0</v>
      </c>
      <c r="PV479" s="325">
        <v>734</v>
      </c>
      <c r="PW479" s="325">
        <v>0</v>
      </c>
    </row>
    <row r="480" s="325" customFormat="1" customHeight="1" spans="1:439">
      <c r="A480" s="514" t="s">
        <v>2460</v>
      </c>
      <c r="B480" s="415"/>
      <c r="C480" s="122" t="s">
        <v>1645</v>
      </c>
      <c r="D480" s="122" t="s">
        <v>1646</v>
      </c>
      <c r="E480" s="796"/>
      <c r="F480" s="116" t="s">
        <v>1113</v>
      </c>
      <c r="G480" s="112" t="s">
        <v>1114</v>
      </c>
      <c r="H480" s="113"/>
      <c r="I480" s="99">
        <f t="shared" si="292"/>
        <v>0</v>
      </c>
      <c r="J480" s="114">
        <v>0</v>
      </c>
      <c r="K480" s="456">
        <v>0</v>
      </c>
      <c r="L480" s="150">
        <f t="shared" si="288"/>
        <v>0</v>
      </c>
      <c r="M480" s="151">
        <f t="shared" si="289"/>
        <v>0</v>
      </c>
      <c r="N480" s="455"/>
      <c r="O480" s="35"/>
      <c r="P480" s="157"/>
      <c r="Q480" s="154">
        <f t="shared" si="290"/>
        <v>0</v>
      </c>
      <c r="R480" s="114">
        <f t="shared" si="291"/>
        <v>0</v>
      </c>
      <c r="S480" s="490"/>
      <c r="T480" s="490"/>
      <c r="U480" s="490"/>
      <c r="V480" s="490"/>
      <c r="W480" s="490"/>
      <c r="X480" s="489"/>
      <c r="Y480" s="505"/>
      <c r="Z480" s="505"/>
      <c r="AA480" s="505"/>
      <c r="AB480" s="505"/>
      <c r="AC480" s="505"/>
      <c r="AD480" s="505"/>
      <c r="AE480" s="505"/>
      <c r="AF480" s="490"/>
      <c r="AG480" s="490"/>
      <c r="AH480" s="490"/>
      <c r="AI480" s="490"/>
      <c r="AJ480" s="490"/>
      <c r="AK480" s="490"/>
      <c r="AL480" s="490"/>
      <c r="AM480" s="490"/>
      <c r="AN480" s="490"/>
      <c r="AO480" s="490"/>
      <c r="AP480" s="490"/>
      <c r="AQ480" s="490"/>
      <c r="AR480" s="490"/>
      <c r="AS480" s="490"/>
      <c r="AT480" s="490"/>
      <c r="AU480" s="490"/>
      <c r="AV480" s="490"/>
      <c r="AW480" s="490"/>
      <c r="AX480" s="490"/>
      <c r="AY480" s="100"/>
      <c r="AZ480" s="48"/>
      <c r="BA480" s="48"/>
      <c r="BB480" s="48"/>
      <c r="BC480" s="48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354"/>
      <c r="BT480" s="354"/>
      <c r="BU480" s="354"/>
      <c r="BV480" s="354"/>
      <c r="BW480" s="354"/>
      <c r="BX480" s="354"/>
      <c r="BY480" s="354"/>
      <c r="BZ480" s="354"/>
      <c r="CA480" s="354"/>
      <c r="CB480" s="354"/>
      <c r="CC480" s="354"/>
      <c r="CD480" s="354"/>
      <c r="CE480" s="354"/>
      <c r="CF480" s="354"/>
      <c r="CG480" s="354"/>
      <c r="CH480" s="354"/>
      <c r="CI480" s="354"/>
      <c r="CJ480" s="354"/>
      <c r="CK480" s="354"/>
      <c r="CL480" s="354"/>
      <c r="CM480" s="354"/>
      <c r="CN480" s="354"/>
      <c r="CO480" s="354"/>
      <c r="CP480" s="358"/>
      <c r="CQ480" s="48"/>
      <c r="CR480" s="354"/>
      <c r="CS480" s="354"/>
      <c r="CT480" s="355"/>
      <c r="CU480" s="354"/>
      <c r="CV480" s="354"/>
      <c r="CW480" s="354"/>
      <c r="CX480" s="354"/>
      <c r="CY480" s="354"/>
      <c r="CZ480" s="354"/>
      <c r="DA480" s="356"/>
      <c r="DB480" s="354"/>
      <c r="DC480" s="354"/>
      <c r="DD480" s="354"/>
      <c r="DE480" s="354"/>
      <c r="DF480" s="354"/>
      <c r="DG480" s="354"/>
      <c r="DH480" s="354"/>
      <c r="DI480" s="354"/>
      <c r="DJ480" s="354"/>
      <c r="DK480" s="354"/>
      <c r="DL480" s="354"/>
      <c r="DM480" s="354"/>
      <c r="DN480" s="354"/>
      <c r="DO480" s="354"/>
      <c r="DP480" s="354"/>
      <c r="DQ480" s="354"/>
      <c r="DR480" s="354"/>
      <c r="DS480" s="354"/>
      <c r="DT480" s="354"/>
      <c r="DU480" s="354"/>
      <c r="DV480" s="354"/>
      <c r="DW480" s="354"/>
      <c r="DX480" s="354"/>
      <c r="DY480" s="354"/>
      <c r="DZ480" s="357"/>
      <c r="EA480" s="356"/>
      <c r="EB480" s="356"/>
      <c r="EC480" s="356"/>
      <c r="ED480" s="356"/>
      <c r="EE480" s="358"/>
      <c r="EF480" s="48"/>
      <c r="EG480" s="46"/>
      <c r="EH480" s="46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8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354"/>
      <c r="FR480" s="354"/>
      <c r="FS480" s="354"/>
      <c r="FT480" s="354"/>
      <c r="FU480" s="354"/>
      <c r="FV480" s="354"/>
      <c r="FW480" s="354"/>
      <c r="FX480" s="354"/>
      <c r="FY480" s="354"/>
      <c r="FZ480" s="354"/>
      <c r="GA480" s="354"/>
      <c r="GB480" s="354"/>
      <c r="GC480" s="354"/>
      <c r="GD480" s="354"/>
      <c r="GE480" s="354"/>
      <c r="GF480" s="354"/>
      <c r="GG480" s="354"/>
      <c r="GH480" s="354"/>
      <c r="GI480" s="354"/>
      <c r="GJ480" s="354"/>
      <c r="GK480" s="354"/>
      <c r="GL480" s="354"/>
      <c r="GM480" s="354"/>
      <c r="GN480" s="354"/>
      <c r="GO480" s="354"/>
      <c r="GP480" s="354"/>
      <c r="GQ480" s="354"/>
      <c r="GR480" s="354"/>
      <c r="GS480" s="354"/>
      <c r="GT480" s="354"/>
      <c r="GU480" s="354"/>
      <c r="GV480" s="354"/>
      <c r="GW480" s="354"/>
      <c r="GX480" s="354"/>
      <c r="GY480" s="354"/>
      <c r="GZ480" s="354"/>
      <c r="HA480" s="354"/>
      <c r="HB480" s="354"/>
      <c r="HC480" s="354"/>
      <c r="HD480" s="354"/>
      <c r="HE480" s="354"/>
      <c r="HF480" s="354"/>
      <c r="HG480" s="354"/>
      <c r="HH480" s="354"/>
      <c r="HI480" s="354"/>
      <c r="HJ480" s="354"/>
      <c r="HK480" s="354"/>
      <c r="HL480" s="354"/>
      <c r="HM480" s="354"/>
      <c r="HN480" s="354"/>
      <c r="HO480" s="354"/>
      <c r="HP480" s="354"/>
      <c r="HQ480" s="354"/>
      <c r="HR480" s="354"/>
      <c r="HS480" s="354"/>
      <c r="HT480" s="354"/>
      <c r="HU480" s="354"/>
      <c r="HV480" s="354"/>
      <c r="HW480" s="354"/>
      <c r="HX480" s="354"/>
      <c r="HY480" s="354"/>
      <c r="HZ480" s="354"/>
      <c r="IA480" s="354"/>
      <c r="IB480" s="354"/>
      <c r="IC480" s="354"/>
      <c r="ID480" s="354"/>
      <c r="IE480" s="354"/>
      <c r="IF480" s="354"/>
      <c r="IG480" s="354"/>
      <c r="IH480" s="354"/>
      <c r="II480" s="354"/>
      <c r="IJ480" s="354"/>
      <c r="IK480" s="354"/>
      <c r="IL480" s="354"/>
      <c r="IM480" s="354"/>
      <c r="IN480" s="354"/>
      <c r="IO480" s="354"/>
      <c r="IP480" s="354"/>
      <c r="IQ480" s="354"/>
      <c r="IR480" s="50"/>
      <c r="IS480" s="47"/>
      <c r="IT480" s="47"/>
      <c r="IU480" s="47"/>
      <c r="IV480" s="47"/>
      <c r="IW480" s="47"/>
      <c r="IX480" s="47"/>
      <c r="IY480" s="47"/>
      <c r="IZ480" s="47"/>
      <c r="JA480" s="47"/>
      <c r="JB480" s="47"/>
      <c r="JC480" s="47"/>
      <c r="JD480" s="47"/>
      <c r="JE480" s="47"/>
      <c r="JF480" s="47"/>
      <c r="JG480" s="47"/>
      <c r="JH480" s="47"/>
      <c r="JI480" s="47"/>
      <c r="JJ480" s="47"/>
      <c r="JK480" s="47"/>
      <c r="JL480" s="354"/>
      <c r="JM480" s="354"/>
      <c r="JN480" s="354"/>
      <c r="JO480" s="354"/>
      <c r="JP480" s="354"/>
      <c r="JQ480" s="354"/>
      <c r="JR480" s="354"/>
      <c r="JS480" s="354"/>
      <c r="JT480" s="354"/>
      <c r="JU480" s="354"/>
      <c r="JV480" s="354"/>
      <c r="JW480" s="354"/>
      <c r="JX480" s="354"/>
      <c r="JY480" s="354"/>
      <c r="JZ480" s="354"/>
      <c r="KA480" s="354"/>
      <c r="KB480" s="354"/>
      <c r="KC480" s="354"/>
      <c r="KD480" s="354"/>
      <c r="KE480" s="354"/>
      <c r="KF480" s="354"/>
      <c r="KG480" s="354"/>
      <c r="KH480" s="354"/>
      <c r="KI480" s="354"/>
      <c r="KJ480" s="354"/>
      <c r="KK480" s="354"/>
      <c r="KL480" s="354"/>
      <c r="KM480" s="354"/>
      <c r="KN480" s="354"/>
      <c r="KO480" s="354"/>
      <c r="KP480" s="354"/>
      <c r="KQ480" s="354"/>
      <c r="KR480" s="354"/>
      <c r="KS480" s="354"/>
      <c r="KT480" s="354"/>
      <c r="KU480" s="354"/>
      <c r="KV480" s="660"/>
      <c r="KW480" s="47"/>
      <c r="KX480" s="47"/>
      <c r="KY480" s="47"/>
      <c r="KZ480" s="47"/>
      <c r="LA480" s="47"/>
      <c r="LB480" s="47"/>
      <c r="LC480" s="47"/>
      <c r="LD480" s="354"/>
      <c r="LE480" s="354"/>
      <c r="LF480" s="354"/>
      <c r="LG480" s="354"/>
      <c r="LH480" s="354"/>
      <c r="LI480" s="354"/>
      <c r="LJ480" s="354"/>
      <c r="LK480" s="354"/>
      <c r="LL480" s="354"/>
      <c r="LM480" s="354"/>
      <c r="LN480" s="354"/>
      <c r="LO480" s="354"/>
      <c r="LP480" s="354"/>
      <c r="LQ480" s="354"/>
      <c r="LR480" s="354"/>
      <c r="LS480" s="354"/>
      <c r="LT480" s="354"/>
      <c r="LU480" s="354"/>
      <c r="LV480" s="354"/>
      <c r="LW480" s="660"/>
      <c r="LX480" s="354"/>
      <c r="LY480" s="354"/>
      <c r="LZ480" s="354"/>
      <c r="MA480" s="354"/>
      <c r="MB480" s="354"/>
      <c r="MC480" s="354"/>
      <c r="MD480" s="354"/>
      <c r="ME480" s="354"/>
      <c r="MF480" s="354"/>
      <c r="MG480" s="354"/>
      <c r="MH480" s="354"/>
      <c r="MI480" s="354"/>
      <c r="MJ480" s="354"/>
      <c r="MK480" s="354"/>
      <c r="ML480" s="354"/>
      <c r="MM480" s="354"/>
      <c r="MN480" s="354"/>
      <c r="MO480" s="354"/>
      <c r="MP480" s="354"/>
      <c r="MQ480" s="354"/>
      <c r="MR480" s="354"/>
      <c r="MS480" s="660"/>
      <c r="MT480" s="364">
        <f t="shared" si="293"/>
        <v>0</v>
      </c>
      <c r="MU480" s="365">
        <f t="shared" si="294"/>
        <v>0</v>
      </c>
      <c r="MV480" s="366">
        <f t="shared" si="295"/>
        <v>0</v>
      </c>
      <c r="MW480" s="365">
        <v>0</v>
      </c>
      <c r="MX480" s="365">
        <v>504</v>
      </c>
      <c r="MY480" s="54"/>
      <c r="MZ480" s="709"/>
      <c r="NA480" s="709"/>
      <c r="NB480" s="709">
        <f t="shared" si="296"/>
        <v>0</v>
      </c>
      <c r="NC480" s="711"/>
      <c r="ND480" s="711">
        <v>9.85</v>
      </c>
      <c r="NE480" s="738" t="e">
        <f t="shared" si="322"/>
        <v>#DIV/0!</v>
      </c>
      <c r="NF480" s="743"/>
      <c r="NG480" s="743"/>
      <c r="NH480" s="743">
        <v>9.85</v>
      </c>
      <c r="NI480" s="740">
        <f t="shared" si="297"/>
        <v>0</v>
      </c>
      <c r="NJ480" s="850"/>
      <c r="NK480" s="818"/>
      <c r="NL480" s="742">
        <v>44562</v>
      </c>
      <c r="NM480" s="739">
        <f ca="1" t="shared" si="298"/>
        <v>17.1666666666667</v>
      </c>
      <c r="NN480" s="739">
        <f ca="1" t="shared" si="299"/>
        <v>515</v>
      </c>
      <c r="NO480" s="743">
        <v>0</v>
      </c>
      <c r="NP480" s="739">
        <f t="shared" si="300"/>
        <v>0</v>
      </c>
      <c r="NQ480" s="761" t="e">
        <f t="shared" si="301"/>
        <v>#DIV/0!</v>
      </c>
      <c r="NR480" s="739" t="e">
        <f ca="1" t="shared" si="302"/>
        <v>#DIV/0!</v>
      </c>
      <c r="NS480" s="739">
        <f t="shared" si="303"/>
        <v>0</v>
      </c>
      <c r="NT480" s="743"/>
      <c r="NU480" s="739">
        <f ca="1" t="shared" si="304"/>
        <v>0</v>
      </c>
      <c r="NV480" s="769">
        <f ca="1" t="shared" si="305"/>
        <v>0</v>
      </c>
      <c r="NW480" s="769" t="e">
        <f ca="1" t="shared" si="306"/>
        <v>#DIV/0!</v>
      </c>
      <c r="NX480" s="743"/>
      <c r="NY480" s="743"/>
      <c r="NZ480" s="743"/>
      <c r="OA480" s="743"/>
      <c r="OB480" s="743"/>
      <c r="OC480" s="743"/>
      <c r="OD480" s="743"/>
      <c r="OE480" s="743">
        <f t="shared" si="307"/>
        <v>0</v>
      </c>
      <c r="OF480" s="743">
        <f t="shared" si="308"/>
        <v>0</v>
      </c>
      <c r="OG480" s="743">
        <f t="shared" si="309"/>
        <v>0</v>
      </c>
      <c r="OH480" s="743">
        <f t="shared" si="310"/>
        <v>0</v>
      </c>
      <c r="OI480" s="743">
        <f t="shared" si="311"/>
        <v>0</v>
      </c>
      <c r="OJ480" s="739">
        <f t="shared" si="312"/>
        <v>0</v>
      </c>
      <c r="OK480" s="739">
        <f t="shared" si="313"/>
        <v>0</v>
      </c>
      <c r="OL480" s="739">
        <f t="shared" si="314"/>
        <v>0</v>
      </c>
      <c r="OM480" s="739">
        <f t="shared" si="315"/>
        <v>0</v>
      </c>
      <c r="ON480" s="739">
        <f t="shared" si="316"/>
        <v>0</v>
      </c>
      <c r="OO480" s="739">
        <f t="shared" si="317"/>
        <v>0</v>
      </c>
      <c r="OP480" s="739"/>
      <c r="OQ480" s="739">
        <f t="shared" si="318"/>
        <v>0</v>
      </c>
      <c r="OR480" s="739">
        <f t="shared" si="319"/>
        <v>0</v>
      </c>
      <c r="OS480" s="739">
        <f t="shared" si="320"/>
        <v>0</v>
      </c>
      <c r="OT480" s="739">
        <f t="shared" si="321"/>
        <v>0</v>
      </c>
      <c r="OU480" s="743"/>
      <c r="OV480" s="743"/>
      <c r="OW480" s="743"/>
      <c r="OX480" s="743"/>
      <c r="OY480" s="743"/>
      <c r="OZ480" s="743"/>
      <c r="PA480" s="743"/>
      <c r="PB480" s="743"/>
      <c r="PC480" s="743"/>
      <c r="PD480" s="743"/>
      <c r="PE480" s="743"/>
      <c r="PF480" s="743"/>
      <c r="PG480" s="743"/>
      <c r="PI480" s="325">
        <v>0</v>
      </c>
      <c r="PJ480" s="325">
        <v>0</v>
      </c>
      <c r="PK480" s="325">
        <v>0</v>
      </c>
      <c r="PL480" s="325">
        <v>0</v>
      </c>
      <c r="PM480" s="325">
        <v>0</v>
      </c>
      <c r="PN480" s="325">
        <v>0</v>
      </c>
      <c r="PO480" s="325">
        <v>0</v>
      </c>
      <c r="PP480" s="325">
        <v>0</v>
      </c>
      <c r="PQ480" s="325">
        <v>0</v>
      </c>
      <c r="PR480" s="325">
        <v>0</v>
      </c>
      <c r="PS480" s="325">
        <v>0</v>
      </c>
      <c r="PT480" s="325">
        <v>0</v>
      </c>
      <c r="PU480" s="325">
        <v>0</v>
      </c>
      <c r="PV480" s="325">
        <v>0</v>
      </c>
      <c r="PW480" s="325">
        <v>0</v>
      </c>
    </row>
    <row r="481" s="325" customFormat="1" customHeight="1" spans="1:439">
      <c r="A481" s="514" t="s">
        <v>2460</v>
      </c>
      <c r="B481" s="415"/>
      <c r="C481" s="122" t="s">
        <v>1645</v>
      </c>
      <c r="D481" s="122" t="s">
        <v>1646</v>
      </c>
      <c r="E481" s="796"/>
      <c r="F481" s="116" t="s">
        <v>1115</v>
      </c>
      <c r="G481" s="112" t="s">
        <v>1116</v>
      </c>
      <c r="H481" s="301" t="s">
        <v>1117</v>
      </c>
      <c r="I481" s="99">
        <f t="shared" si="292"/>
        <v>375</v>
      </c>
      <c r="J481" s="114">
        <v>25</v>
      </c>
      <c r="K481" s="456">
        <v>375</v>
      </c>
      <c r="L481" s="150">
        <f t="shared" si="288"/>
        <v>400</v>
      </c>
      <c r="M481" s="151">
        <f t="shared" si="289"/>
        <v>400</v>
      </c>
      <c r="N481" s="455"/>
      <c r="O481" s="35"/>
      <c r="P481" s="157">
        <v>400</v>
      </c>
      <c r="Q481" s="154">
        <f t="shared" si="290"/>
        <v>0</v>
      </c>
      <c r="R481" s="114">
        <f t="shared" si="291"/>
        <v>0</v>
      </c>
      <c r="S481" s="490"/>
      <c r="T481" s="490"/>
      <c r="U481" s="490"/>
      <c r="V481" s="490"/>
      <c r="W481" s="490"/>
      <c r="X481" s="489"/>
      <c r="Y481" s="505"/>
      <c r="Z481" s="505"/>
      <c r="AA481" s="505"/>
      <c r="AB481" s="505"/>
      <c r="AC481" s="505"/>
      <c r="AD481" s="505"/>
      <c r="AE481" s="505"/>
      <c r="AF481" s="490"/>
      <c r="AG481" s="490"/>
      <c r="AH481" s="490"/>
      <c r="AI481" s="490"/>
      <c r="AJ481" s="490"/>
      <c r="AK481" s="490"/>
      <c r="AL481" s="490"/>
      <c r="AM481" s="490"/>
      <c r="AN481" s="490"/>
      <c r="AO481" s="490"/>
      <c r="AP481" s="490"/>
      <c r="AQ481" s="490"/>
      <c r="AR481" s="490"/>
      <c r="AS481" s="490"/>
      <c r="AT481" s="490"/>
      <c r="AU481" s="490"/>
      <c r="AV481" s="490"/>
      <c r="AW481" s="490"/>
      <c r="AX481" s="490"/>
      <c r="AY481" s="100"/>
      <c r="AZ481" s="48"/>
      <c r="BA481" s="48"/>
      <c r="BB481" s="48"/>
      <c r="BC481" s="48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354"/>
      <c r="BT481" s="354"/>
      <c r="BU481" s="354"/>
      <c r="BV481" s="354"/>
      <c r="BW481" s="354"/>
      <c r="BX481" s="354"/>
      <c r="BY481" s="354"/>
      <c r="BZ481" s="354"/>
      <c r="CA481" s="354"/>
      <c r="CB481" s="354"/>
      <c r="CC481" s="354"/>
      <c r="CD481" s="354"/>
      <c r="CE481" s="354"/>
      <c r="CF481" s="354"/>
      <c r="CG481" s="354"/>
      <c r="CH481" s="354"/>
      <c r="CI481" s="354"/>
      <c r="CJ481" s="354"/>
      <c r="CK481" s="354"/>
      <c r="CL481" s="354"/>
      <c r="CM481" s="354"/>
      <c r="CN481" s="354"/>
      <c r="CO481" s="354"/>
      <c r="CP481" s="358"/>
      <c r="CQ481" s="48"/>
      <c r="CR481" s="354"/>
      <c r="CS481" s="354"/>
      <c r="CT481" s="355"/>
      <c r="CU481" s="354"/>
      <c r="CV481" s="354"/>
      <c r="CW481" s="354"/>
      <c r="CX481" s="354"/>
      <c r="CY481" s="354"/>
      <c r="CZ481" s="354"/>
      <c r="DA481" s="356"/>
      <c r="DB481" s="354"/>
      <c r="DC481" s="354"/>
      <c r="DD481" s="354"/>
      <c r="DE481" s="354"/>
      <c r="DF481" s="354"/>
      <c r="DG481" s="354"/>
      <c r="DH481" s="354"/>
      <c r="DI481" s="354"/>
      <c r="DJ481" s="354"/>
      <c r="DK481" s="354"/>
      <c r="DL481" s="354"/>
      <c r="DM481" s="354"/>
      <c r="DN481" s="354"/>
      <c r="DO481" s="354"/>
      <c r="DP481" s="354"/>
      <c r="DQ481" s="354"/>
      <c r="DR481" s="354"/>
      <c r="DS481" s="354"/>
      <c r="DT481" s="354"/>
      <c r="DU481" s="354"/>
      <c r="DV481" s="354"/>
      <c r="DW481" s="354"/>
      <c r="DX481" s="354"/>
      <c r="DY481" s="354"/>
      <c r="DZ481" s="357"/>
      <c r="EA481" s="356"/>
      <c r="EB481" s="356"/>
      <c r="EC481" s="356"/>
      <c r="ED481" s="356"/>
      <c r="EE481" s="358"/>
      <c r="EF481" s="48"/>
      <c r="EG481" s="46"/>
      <c r="EH481" s="46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8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354"/>
      <c r="FR481" s="354"/>
      <c r="FS481" s="354"/>
      <c r="FT481" s="354"/>
      <c r="FU481" s="354"/>
      <c r="FV481" s="354"/>
      <c r="FW481" s="354"/>
      <c r="FX481" s="354"/>
      <c r="FY481" s="354"/>
      <c r="FZ481" s="354"/>
      <c r="GA481" s="354"/>
      <c r="GB481" s="354"/>
      <c r="GC481" s="354"/>
      <c r="GD481" s="354"/>
      <c r="GE481" s="354"/>
      <c r="GF481" s="354"/>
      <c r="GG481" s="354"/>
      <c r="GH481" s="354"/>
      <c r="GI481" s="354"/>
      <c r="GJ481" s="354"/>
      <c r="GK481" s="354"/>
      <c r="GL481" s="354"/>
      <c r="GM481" s="354"/>
      <c r="GN481" s="354"/>
      <c r="GO481" s="354"/>
      <c r="GP481" s="354"/>
      <c r="GQ481" s="354"/>
      <c r="GR481" s="354"/>
      <c r="GS481" s="354"/>
      <c r="GT481" s="354"/>
      <c r="GU481" s="354"/>
      <c r="GV481" s="354"/>
      <c r="GW481" s="354"/>
      <c r="GX481" s="354"/>
      <c r="GY481" s="354"/>
      <c r="GZ481" s="354"/>
      <c r="HA481" s="354"/>
      <c r="HB481" s="354"/>
      <c r="HC481" s="354"/>
      <c r="HD481" s="354"/>
      <c r="HE481" s="354"/>
      <c r="HF481" s="354"/>
      <c r="HG481" s="354"/>
      <c r="HH481" s="354"/>
      <c r="HI481" s="354"/>
      <c r="HJ481" s="354"/>
      <c r="HK481" s="354"/>
      <c r="HL481" s="354"/>
      <c r="HM481" s="354"/>
      <c r="HN481" s="354"/>
      <c r="HO481" s="354"/>
      <c r="HP481" s="354"/>
      <c r="HQ481" s="354"/>
      <c r="HR481" s="354"/>
      <c r="HS481" s="354"/>
      <c r="HT481" s="354"/>
      <c r="HU481" s="354"/>
      <c r="HV481" s="354"/>
      <c r="HW481" s="354"/>
      <c r="HX481" s="354"/>
      <c r="HY481" s="354"/>
      <c r="HZ481" s="354"/>
      <c r="IA481" s="354"/>
      <c r="IB481" s="354"/>
      <c r="IC481" s="354"/>
      <c r="ID481" s="354"/>
      <c r="IE481" s="354"/>
      <c r="IF481" s="354"/>
      <c r="IG481" s="354"/>
      <c r="IH481" s="354"/>
      <c r="II481" s="354"/>
      <c r="IJ481" s="354"/>
      <c r="IK481" s="354"/>
      <c r="IL481" s="354"/>
      <c r="IM481" s="354"/>
      <c r="IN481" s="354"/>
      <c r="IO481" s="354"/>
      <c r="IP481" s="354"/>
      <c r="IQ481" s="354"/>
      <c r="IR481" s="50"/>
      <c r="IS481" s="47"/>
      <c r="IT481" s="47"/>
      <c r="IU481" s="47"/>
      <c r="IV481" s="47"/>
      <c r="IW481" s="47"/>
      <c r="IX481" s="47"/>
      <c r="IY481" s="47"/>
      <c r="IZ481" s="47"/>
      <c r="JA481" s="47"/>
      <c r="JB481" s="47"/>
      <c r="JC481" s="47"/>
      <c r="JD481" s="47"/>
      <c r="JE481" s="47"/>
      <c r="JF481" s="47"/>
      <c r="JG481" s="47"/>
      <c r="JH481" s="47"/>
      <c r="JI481" s="47"/>
      <c r="JJ481" s="47"/>
      <c r="JK481" s="47"/>
      <c r="JL481" s="354"/>
      <c r="JM481" s="354"/>
      <c r="JN481" s="354"/>
      <c r="JO481" s="354"/>
      <c r="JP481" s="354"/>
      <c r="JQ481" s="354"/>
      <c r="JR481" s="354"/>
      <c r="JS481" s="354"/>
      <c r="JT481" s="354"/>
      <c r="JU481" s="354"/>
      <c r="JV481" s="354"/>
      <c r="JW481" s="354"/>
      <c r="JX481" s="354"/>
      <c r="JY481" s="354"/>
      <c r="JZ481" s="354"/>
      <c r="KA481" s="354"/>
      <c r="KB481" s="354"/>
      <c r="KC481" s="354"/>
      <c r="KD481" s="354"/>
      <c r="KE481" s="354"/>
      <c r="KF481" s="354"/>
      <c r="KG481" s="354"/>
      <c r="KH481" s="354"/>
      <c r="KI481" s="354"/>
      <c r="KJ481" s="354"/>
      <c r="KK481" s="354"/>
      <c r="KL481" s="354"/>
      <c r="KM481" s="354"/>
      <c r="KN481" s="354"/>
      <c r="KO481" s="354"/>
      <c r="KP481" s="354"/>
      <c r="KQ481" s="354"/>
      <c r="KR481" s="354"/>
      <c r="KS481" s="354"/>
      <c r="KT481" s="354"/>
      <c r="KU481" s="354"/>
      <c r="KV481" s="660"/>
      <c r="KW481" s="47"/>
      <c r="KX481" s="47"/>
      <c r="KY481" s="47"/>
      <c r="KZ481" s="47"/>
      <c r="LA481" s="47"/>
      <c r="LB481" s="47"/>
      <c r="LC481" s="47"/>
      <c r="LD481" s="354"/>
      <c r="LE481" s="354"/>
      <c r="LF481" s="354"/>
      <c r="LG481" s="354"/>
      <c r="LH481" s="354"/>
      <c r="LI481" s="354"/>
      <c r="LJ481" s="354"/>
      <c r="LK481" s="354"/>
      <c r="LL481" s="354"/>
      <c r="LM481" s="354"/>
      <c r="LN481" s="354"/>
      <c r="LO481" s="354"/>
      <c r="LP481" s="354"/>
      <c r="LQ481" s="354"/>
      <c r="LR481" s="354"/>
      <c r="LS481" s="354"/>
      <c r="LT481" s="354"/>
      <c r="LU481" s="354"/>
      <c r="LV481" s="354"/>
      <c r="LW481" s="660"/>
      <c r="LX481" s="354"/>
      <c r="LY481" s="354"/>
      <c r="LZ481" s="354"/>
      <c r="MA481" s="354"/>
      <c r="MB481" s="354"/>
      <c r="MC481" s="354"/>
      <c r="MD481" s="354"/>
      <c r="ME481" s="354"/>
      <c r="MF481" s="354"/>
      <c r="MG481" s="354"/>
      <c r="MH481" s="354"/>
      <c r="MI481" s="354"/>
      <c r="MJ481" s="354"/>
      <c r="MK481" s="354"/>
      <c r="ML481" s="354"/>
      <c r="MM481" s="354"/>
      <c r="MN481" s="354"/>
      <c r="MO481" s="354"/>
      <c r="MP481" s="354"/>
      <c r="MQ481" s="354"/>
      <c r="MR481" s="354"/>
      <c r="MS481" s="660"/>
      <c r="MT481" s="364">
        <f t="shared" si="293"/>
        <v>0</v>
      </c>
      <c r="MU481" s="365">
        <f t="shared" si="294"/>
        <v>0</v>
      </c>
      <c r="MV481" s="366">
        <f t="shared" si="295"/>
        <v>0</v>
      </c>
      <c r="MW481" s="365">
        <v>332</v>
      </c>
      <c r="MX481" s="365"/>
      <c r="MY481" s="54"/>
      <c r="MZ481" s="709"/>
      <c r="NA481" s="709"/>
      <c r="NB481" s="709">
        <f t="shared" si="296"/>
        <v>0</v>
      </c>
      <c r="NC481" s="711"/>
      <c r="ND481" s="711">
        <v>7.51</v>
      </c>
      <c r="NE481" s="738" t="e">
        <f t="shared" si="322"/>
        <v>#DIV/0!</v>
      </c>
      <c r="NF481" s="743"/>
      <c r="NG481" s="743"/>
      <c r="NH481" s="743">
        <v>7.51</v>
      </c>
      <c r="NI481" s="740">
        <f t="shared" si="297"/>
        <v>3004</v>
      </c>
      <c r="NJ481" s="850"/>
      <c r="NK481" s="818"/>
      <c r="NL481" s="742">
        <v>44562</v>
      </c>
      <c r="NM481" s="739">
        <f ca="1" t="shared" si="298"/>
        <v>17.1666666666667</v>
      </c>
      <c r="NN481" s="739">
        <f ca="1" t="shared" si="299"/>
        <v>515</v>
      </c>
      <c r="NO481" s="743">
        <v>400</v>
      </c>
      <c r="NP481" s="739">
        <f t="shared" si="300"/>
        <v>0</v>
      </c>
      <c r="NQ481" s="761">
        <f t="shared" si="301"/>
        <v>0</v>
      </c>
      <c r="NR481" s="739">
        <f ca="1" t="shared" si="302"/>
        <v>0</v>
      </c>
      <c r="NS481" s="739">
        <f t="shared" si="303"/>
        <v>400</v>
      </c>
      <c r="NT481" s="743"/>
      <c r="NU481" s="739">
        <f ca="1" t="shared" si="304"/>
        <v>0</v>
      </c>
      <c r="NV481" s="769">
        <f ca="1" t="shared" si="305"/>
        <v>0</v>
      </c>
      <c r="NW481" s="769" t="e">
        <f ca="1" t="shared" si="306"/>
        <v>#DIV/0!</v>
      </c>
      <c r="NX481" s="743"/>
      <c r="NY481" s="743"/>
      <c r="NZ481" s="743"/>
      <c r="OA481" s="743"/>
      <c r="OB481" s="743"/>
      <c r="OC481" s="743"/>
      <c r="OD481" s="743"/>
      <c r="OE481" s="743">
        <f t="shared" si="307"/>
        <v>0</v>
      </c>
      <c r="OF481" s="743">
        <f t="shared" si="308"/>
        <v>0</v>
      </c>
      <c r="OG481" s="743">
        <f t="shared" si="309"/>
        <v>0</v>
      </c>
      <c r="OH481" s="743">
        <f t="shared" si="310"/>
        <v>0</v>
      </c>
      <c r="OI481" s="743">
        <f t="shared" si="311"/>
        <v>0</v>
      </c>
      <c r="OJ481" s="739">
        <f t="shared" si="312"/>
        <v>0</v>
      </c>
      <c r="OK481" s="739">
        <f t="shared" si="313"/>
        <v>0</v>
      </c>
      <c r="OL481" s="739">
        <f t="shared" si="314"/>
        <v>0</v>
      </c>
      <c r="OM481" s="739">
        <f t="shared" si="315"/>
        <v>0</v>
      </c>
      <c r="ON481" s="739">
        <f t="shared" si="316"/>
        <v>0</v>
      </c>
      <c r="OO481" s="739">
        <f t="shared" si="317"/>
        <v>0</v>
      </c>
      <c r="OP481" s="739"/>
      <c r="OQ481" s="739">
        <f t="shared" si="318"/>
        <v>0</v>
      </c>
      <c r="OR481" s="739">
        <f t="shared" si="319"/>
        <v>0</v>
      </c>
      <c r="OS481" s="739">
        <f t="shared" si="320"/>
        <v>0</v>
      </c>
      <c r="OT481" s="739">
        <f t="shared" si="321"/>
        <v>0</v>
      </c>
      <c r="OU481" s="743"/>
      <c r="OV481" s="743"/>
      <c r="OW481" s="743"/>
      <c r="OX481" s="743"/>
      <c r="OY481" s="743"/>
      <c r="OZ481" s="743"/>
      <c r="PA481" s="743"/>
      <c r="PB481" s="743"/>
      <c r="PC481" s="743"/>
      <c r="PD481" s="743"/>
      <c r="PE481" s="743"/>
      <c r="PF481" s="743"/>
      <c r="PG481" s="743"/>
      <c r="PI481" s="325">
        <v>48</v>
      </c>
      <c r="PJ481" s="325">
        <v>0</v>
      </c>
      <c r="PK481" s="325">
        <v>0</v>
      </c>
      <c r="PL481" s="325">
        <v>208</v>
      </c>
      <c r="PM481" s="325">
        <v>0</v>
      </c>
      <c r="PN481" s="325">
        <v>0</v>
      </c>
      <c r="PO481" s="325">
        <v>0</v>
      </c>
      <c r="PP481" s="325">
        <v>76</v>
      </c>
      <c r="PQ481" s="325">
        <v>0</v>
      </c>
      <c r="PR481" s="325">
        <v>0</v>
      </c>
      <c r="PS481" s="325">
        <v>0</v>
      </c>
      <c r="PT481" s="325">
        <v>0</v>
      </c>
      <c r="PU481" s="325">
        <v>0</v>
      </c>
      <c r="PV481" s="325">
        <v>332</v>
      </c>
      <c r="PW481" s="325">
        <v>0</v>
      </c>
    </row>
    <row r="482" s="325" customFormat="1" customHeight="1" spans="1:439">
      <c r="A482" s="514" t="s">
        <v>2460</v>
      </c>
      <c r="B482" s="415"/>
      <c r="C482" s="122" t="s">
        <v>1645</v>
      </c>
      <c r="D482" s="122" t="s">
        <v>1646</v>
      </c>
      <c r="E482" s="796"/>
      <c r="F482" s="116" t="s">
        <v>1118</v>
      </c>
      <c r="G482" s="112" t="s">
        <v>1119</v>
      </c>
      <c r="H482" s="113" t="s">
        <v>1120</v>
      </c>
      <c r="I482" s="99">
        <f t="shared" si="292"/>
        <v>-6</v>
      </c>
      <c r="J482" s="114">
        <v>56</v>
      </c>
      <c r="K482" s="456">
        <v>-6</v>
      </c>
      <c r="L482" s="150">
        <f t="shared" si="288"/>
        <v>50</v>
      </c>
      <c r="M482" s="151">
        <f t="shared" si="289"/>
        <v>50</v>
      </c>
      <c r="N482" s="455"/>
      <c r="O482" s="35"/>
      <c r="P482" s="157">
        <v>50</v>
      </c>
      <c r="Q482" s="154">
        <f t="shared" si="290"/>
        <v>0</v>
      </c>
      <c r="R482" s="114">
        <f t="shared" si="291"/>
        <v>0</v>
      </c>
      <c r="S482" s="490"/>
      <c r="T482" s="490"/>
      <c r="U482" s="490"/>
      <c r="V482" s="490"/>
      <c r="W482" s="490"/>
      <c r="X482" s="489"/>
      <c r="Y482" s="505"/>
      <c r="Z482" s="505"/>
      <c r="AA482" s="505"/>
      <c r="AB482" s="505"/>
      <c r="AC482" s="505"/>
      <c r="AD482" s="505"/>
      <c r="AE482" s="505"/>
      <c r="AF482" s="490"/>
      <c r="AG482" s="490"/>
      <c r="AH482" s="490"/>
      <c r="AI482" s="490"/>
      <c r="AJ482" s="490"/>
      <c r="AK482" s="490"/>
      <c r="AL482" s="490"/>
      <c r="AM482" s="490"/>
      <c r="AN482" s="490"/>
      <c r="AO482" s="490"/>
      <c r="AP482" s="490"/>
      <c r="AQ482" s="490"/>
      <c r="AR482" s="490"/>
      <c r="AS482" s="490"/>
      <c r="AT482" s="490"/>
      <c r="AU482" s="490"/>
      <c r="AV482" s="490"/>
      <c r="AW482" s="490"/>
      <c r="AX482" s="490"/>
      <c r="AY482" s="100"/>
      <c r="AZ482" s="48"/>
      <c r="BA482" s="48"/>
      <c r="BB482" s="48"/>
      <c r="BC482" s="48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354"/>
      <c r="BT482" s="354"/>
      <c r="BU482" s="354"/>
      <c r="BV482" s="354"/>
      <c r="BW482" s="354"/>
      <c r="BX482" s="354"/>
      <c r="BY482" s="354"/>
      <c r="BZ482" s="354"/>
      <c r="CA482" s="354"/>
      <c r="CB482" s="354"/>
      <c r="CC482" s="354"/>
      <c r="CD482" s="354"/>
      <c r="CE482" s="354"/>
      <c r="CF482" s="354"/>
      <c r="CG482" s="354"/>
      <c r="CH482" s="354"/>
      <c r="CI482" s="354"/>
      <c r="CJ482" s="354"/>
      <c r="CK482" s="354"/>
      <c r="CL482" s="354"/>
      <c r="CM482" s="354"/>
      <c r="CN482" s="354"/>
      <c r="CO482" s="354"/>
      <c r="CP482" s="358"/>
      <c r="CQ482" s="48"/>
      <c r="CR482" s="354"/>
      <c r="CS482" s="354"/>
      <c r="CT482" s="355"/>
      <c r="CU482" s="354"/>
      <c r="CV482" s="354"/>
      <c r="CW482" s="354"/>
      <c r="CX482" s="354"/>
      <c r="CY482" s="354"/>
      <c r="CZ482" s="354"/>
      <c r="DA482" s="356"/>
      <c r="DB482" s="354"/>
      <c r="DC482" s="354"/>
      <c r="DD482" s="354"/>
      <c r="DE482" s="354"/>
      <c r="DF482" s="354"/>
      <c r="DG482" s="354"/>
      <c r="DH482" s="354"/>
      <c r="DI482" s="354"/>
      <c r="DJ482" s="354"/>
      <c r="DK482" s="354"/>
      <c r="DL482" s="354"/>
      <c r="DM482" s="354"/>
      <c r="DN482" s="354"/>
      <c r="DO482" s="354"/>
      <c r="DP482" s="354"/>
      <c r="DQ482" s="354"/>
      <c r="DR482" s="354"/>
      <c r="DS482" s="354"/>
      <c r="DT482" s="354"/>
      <c r="DU482" s="354"/>
      <c r="DV482" s="354"/>
      <c r="DW482" s="354"/>
      <c r="DX482" s="354"/>
      <c r="DY482" s="354"/>
      <c r="DZ482" s="357"/>
      <c r="EA482" s="356"/>
      <c r="EB482" s="356"/>
      <c r="EC482" s="356"/>
      <c r="ED482" s="356"/>
      <c r="EE482" s="358"/>
      <c r="EF482" s="48"/>
      <c r="EG482" s="46"/>
      <c r="EH482" s="46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8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354"/>
      <c r="FR482" s="354"/>
      <c r="FS482" s="354"/>
      <c r="FT482" s="354"/>
      <c r="FU482" s="354"/>
      <c r="FV482" s="354"/>
      <c r="FW482" s="354"/>
      <c r="FX482" s="354"/>
      <c r="FY482" s="354"/>
      <c r="FZ482" s="354"/>
      <c r="GA482" s="354"/>
      <c r="GB482" s="354"/>
      <c r="GC482" s="354"/>
      <c r="GD482" s="354"/>
      <c r="GE482" s="354"/>
      <c r="GF482" s="354"/>
      <c r="GG482" s="354"/>
      <c r="GH482" s="354"/>
      <c r="GI482" s="354"/>
      <c r="GJ482" s="354"/>
      <c r="GK482" s="354"/>
      <c r="GL482" s="354"/>
      <c r="GM482" s="354"/>
      <c r="GN482" s="354"/>
      <c r="GO482" s="354"/>
      <c r="GP482" s="354"/>
      <c r="GQ482" s="354"/>
      <c r="GR482" s="354"/>
      <c r="GS482" s="354"/>
      <c r="GT482" s="354"/>
      <c r="GU482" s="354"/>
      <c r="GV482" s="354"/>
      <c r="GW482" s="354"/>
      <c r="GX482" s="354"/>
      <c r="GY482" s="354"/>
      <c r="GZ482" s="354"/>
      <c r="HA482" s="354"/>
      <c r="HB482" s="354"/>
      <c r="HC482" s="354"/>
      <c r="HD482" s="354"/>
      <c r="HE482" s="354"/>
      <c r="HF482" s="354"/>
      <c r="HG482" s="354"/>
      <c r="HH482" s="354"/>
      <c r="HI482" s="354"/>
      <c r="HJ482" s="354"/>
      <c r="HK482" s="354"/>
      <c r="HL482" s="354"/>
      <c r="HM482" s="354"/>
      <c r="HN482" s="354"/>
      <c r="HO482" s="354"/>
      <c r="HP482" s="354"/>
      <c r="HQ482" s="354"/>
      <c r="HR482" s="354"/>
      <c r="HS482" s="354"/>
      <c r="HT482" s="354"/>
      <c r="HU482" s="354"/>
      <c r="HV482" s="354"/>
      <c r="HW482" s="354"/>
      <c r="HX482" s="354"/>
      <c r="HY482" s="354"/>
      <c r="HZ482" s="354"/>
      <c r="IA482" s="354"/>
      <c r="IB482" s="354"/>
      <c r="IC482" s="354"/>
      <c r="ID482" s="354"/>
      <c r="IE482" s="354"/>
      <c r="IF482" s="354"/>
      <c r="IG482" s="354"/>
      <c r="IH482" s="354"/>
      <c r="II482" s="354"/>
      <c r="IJ482" s="354"/>
      <c r="IK482" s="354"/>
      <c r="IL482" s="354"/>
      <c r="IM482" s="354"/>
      <c r="IN482" s="354"/>
      <c r="IO482" s="354"/>
      <c r="IP482" s="354"/>
      <c r="IQ482" s="354"/>
      <c r="IR482" s="50"/>
      <c r="IS482" s="47"/>
      <c r="IT482" s="47"/>
      <c r="IU482" s="47"/>
      <c r="IV482" s="47"/>
      <c r="IW482" s="47"/>
      <c r="IX482" s="47"/>
      <c r="IY482" s="47"/>
      <c r="IZ482" s="47"/>
      <c r="JA482" s="47"/>
      <c r="JB482" s="47"/>
      <c r="JC482" s="47"/>
      <c r="JD482" s="47"/>
      <c r="JE482" s="47"/>
      <c r="JF482" s="47"/>
      <c r="JG482" s="47"/>
      <c r="JH482" s="47"/>
      <c r="JI482" s="47"/>
      <c r="JJ482" s="47"/>
      <c r="JK482" s="47"/>
      <c r="JL482" s="354"/>
      <c r="JM482" s="354"/>
      <c r="JN482" s="354"/>
      <c r="JO482" s="354"/>
      <c r="JP482" s="354"/>
      <c r="JQ482" s="354"/>
      <c r="JR482" s="354"/>
      <c r="JS482" s="354"/>
      <c r="JT482" s="354"/>
      <c r="JU482" s="354"/>
      <c r="JV482" s="354"/>
      <c r="JW482" s="354"/>
      <c r="JX482" s="354"/>
      <c r="JY482" s="354"/>
      <c r="JZ482" s="354"/>
      <c r="KA482" s="354"/>
      <c r="KB482" s="354"/>
      <c r="KC482" s="354"/>
      <c r="KD482" s="354"/>
      <c r="KE482" s="354"/>
      <c r="KF482" s="354"/>
      <c r="KG482" s="354"/>
      <c r="KH482" s="354"/>
      <c r="KI482" s="354"/>
      <c r="KJ482" s="354"/>
      <c r="KK482" s="354"/>
      <c r="KL482" s="354"/>
      <c r="KM482" s="354"/>
      <c r="KN482" s="354"/>
      <c r="KO482" s="354"/>
      <c r="KP482" s="354"/>
      <c r="KQ482" s="354"/>
      <c r="KR482" s="354"/>
      <c r="KS482" s="354"/>
      <c r="KT482" s="354"/>
      <c r="KU482" s="354"/>
      <c r="KV482" s="660"/>
      <c r="KW482" s="47"/>
      <c r="KX482" s="47"/>
      <c r="KY482" s="47"/>
      <c r="KZ482" s="47"/>
      <c r="LA482" s="47"/>
      <c r="LB482" s="47"/>
      <c r="LC482" s="47"/>
      <c r="LD482" s="354"/>
      <c r="LE482" s="354"/>
      <c r="LF482" s="354"/>
      <c r="LG482" s="354"/>
      <c r="LH482" s="354"/>
      <c r="LI482" s="354"/>
      <c r="LJ482" s="354"/>
      <c r="LK482" s="354"/>
      <c r="LL482" s="354"/>
      <c r="LM482" s="354"/>
      <c r="LN482" s="354"/>
      <c r="LO482" s="354"/>
      <c r="LP482" s="354"/>
      <c r="LQ482" s="354"/>
      <c r="LR482" s="354"/>
      <c r="LS482" s="354"/>
      <c r="LT482" s="354"/>
      <c r="LU482" s="354"/>
      <c r="LV482" s="354"/>
      <c r="LW482" s="660"/>
      <c r="LX482" s="354"/>
      <c r="LY482" s="354"/>
      <c r="LZ482" s="354"/>
      <c r="MA482" s="354"/>
      <c r="MB482" s="354"/>
      <c r="MC482" s="354"/>
      <c r="MD482" s="354"/>
      <c r="ME482" s="354"/>
      <c r="MF482" s="354"/>
      <c r="MG482" s="354"/>
      <c r="MH482" s="354"/>
      <c r="MI482" s="354"/>
      <c r="MJ482" s="354"/>
      <c r="MK482" s="354"/>
      <c r="ML482" s="354"/>
      <c r="MM482" s="354"/>
      <c r="MN482" s="354"/>
      <c r="MO482" s="354"/>
      <c r="MP482" s="354"/>
      <c r="MQ482" s="354"/>
      <c r="MR482" s="354"/>
      <c r="MS482" s="660"/>
      <c r="MT482" s="364">
        <f t="shared" si="293"/>
        <v>0</v>
      </c>
      <c r="MU482" s="365">
        <f t="shared" si="294"/>
        <v>0</v>
      </c>
      <c r="MV482" s="366">
        <f t="shared" si="295"/>
        <v>0</v>
      </c>
      <c r="MW482" s="365">
        <v>628</v>
      </c>
      <c r="MX482" s="365"/>
      <c r="MY482" s="54"/>
      <c r="MZ482" s="709"/>
      <c r="NA482" s="709"/>
      <c r="NB482" s="709">
        <f t="shared" si="296"/>
        <v>0</v>
      </c>
      <c r="NC482" s="711"/>
      <c r="ND482" s="711">
        <v>10.82</v>
      </c>
      <c r="NE482" s="738" t="e">
        <f t="shared" si="322"/>
        <v>#DIV/0!</v>
      </c>
      <c r="NF482" s="743"/>
      <c r="NG482" s="743"/>
      <c r="NH482" s="743">
        <v>10.82</v>
      </c>
      <c r="NI482" s="740">
        <f t="shared" si="297"/>
        <v>541</v>
      </c>
      <c r="NJ482" s="850"/>
      <c r="NK482" s="818"/>
      <c r="NL482" s="742">
        <v>44562</v>
      </c>
      <c r="NM482" s="739">
        <f ca="1" t="shared" si="298"/>
        <v>17.1666666666667</v>
      </c>
      <c r="NN482" s="739">
        <f ca="1" t="shared" si="299"/>
        <v>515</v>
      </c>
      <c r="NO482" s="743">
        <v>50</v>
      </c>
      <c r="NP482" s="739">
        <f t="shared" si="300"/>
        <v>0</v>
      </c>
      <c r="NQ482" s="761">
        <f t="shared" si="301"/>
        <v>0</v>
      </c>
      <c r="NR482" s="739">
        <f ca="1" t="shared" si="302"/>
        <v>0</v>
      </c>
      <c r="NS482" s="739">
        <f t="shared" si="303"/>
        <v>50</v>
      </c>
      <c r="NT482" s="743"/>
      <c r="NU482" s="739">
        <f ca="1" t="shared" si="304"/>
        <v>0</v>
      </c>
      <c r="NV482" s="769">
        <f ca="1" t="shared" si="305"/>
        <v>0</v>
      </c>
      <c r="NW482" s="769" t="e">
        <f ca="1" t="shared" si="306"/>
        <v>#DIV/0!</v>
      </c>
      <c r="NX482" s="743"/>
      <c r="NY482" s="743"/>
      <c r="NZ482" s="743"/>
      <c r="OA482" s="743"/>
      <c r="OB482" s="743"/>
      <c r="OC482" s="743"/>
      <c r="OD482" s="743"/>
      <c r="OE482" s="743">
        <f t="shared" si="307"/>
        <v>0</v>
      </c>
      <c r="OF482" s="743">
        <f t="shared" si="308"/>
        <v>0</v>
      </c>
      <c r="OG482" s="743">
        <f t="shared" si="309"/>
        <v>0</v>
      </c>
      <c r="OH482" s="743">
        <f t="shared" si="310"/>
        <v>0</v>
      </c>
      <c r="OI482" s="743">
        <f t="shared" si="311"/>
        <v>0</v>
      </c>
      <c r="OJ482" s="739">
        <f t="shared" si="312"/>
        <v>0</v>
      </c>
      <c r="OK482" s="739">
        <f t="shared" si="313"/>
        <v>0</v>
      </c>
      <c r="OL482" s="739">
        <f t="shared" si="314"/>
        <v>0</v>
      </c>
      <c r="OM482" s="739">
        <f t="shared" si="315"/>
        <v>0</v>
      </c>
      <c r="ON482" s="739">
        <f t="shared" si="316"/>
        <v>0</v>
      </c>
      <c r="OO482" s="739">
        <f t="shared" si="317"/>
        <v>0</v>
      </c>
      <c r="OP482" s="739"/>
      <c r="OQ482" s="739">
        <f t="shared" si="318"/>
        <v>0</v>
      </c>
      <c r="OR482" s="739">
        <f t="shared" si="319"/>
        <v>0</v>
      </c>
      <c r="OS482" s="739">
        <f t="shared" si="320"/>
        <v>0</v>
      </c>
      <c r="OT482" s="739">
        <f t="shared" si="321"/>
        <v>0</v>
      </c>
      <c r="OU482" s="743"/>
      <c r="OV482" s="743"/>
      <c r="OW482" s="743"/>
      <c r="OX482" s="743"/>
      <c r="OY482" s="743"/>
      <c r="OZ482" s="743"/>
      <c r="PA482" s="743"/>
      <c r="PB482" s="743"/>
      <c r="PC482" s="743"/>
      <c r="PD482" s="743"/>
      <c r="PE482" s="743"/>
      <c r="PF482" s="743"/>
      <c r="PG482" s="743"/>
      <c r="PI482" s="325">
        <v>48</v>
      </c>
      <c r="PJ482" s="325">
        <v>0</v>
      </c>
      <c r="PK482" s="325">
        <v>0</v>
      </c>
      <c r="PL482" s="325">
        <v>72</v>
      </c>
      <c r="PM482" s="325">
        <v>0</v>
      </c>
      <c r="PN482" s="325">
        <v>0</v>
      </c>
      <c r="PO482" s="325">
        <v>0</v>
      </c>
      <c r="PP482" s="325">
        <v>404</v>
      </c>
      <c r="PQ482" s="325">
        <v>0</v>
      </c>
      <c r="PR482" s="325">
        <v>48</v>
      </c>
      <c r="PS482" s="325">
        <v>56</v>
      </c>
      <c r="PT482" s="325">
        <v>0</v>
      </c>
      <c r="PU482" s="325">
        <v>0</v>
      </c>
      <c r="PV482" s="325">
        <v>628</v>
      </c>
      <c r="PW482" s="325">
        <v>0</v>
      </c>
    </row>
    <row r="483" s="325" customFormat="1" customHeight="1" spans="1:439">
      <c r="A483" s="514" t="s">
        <v>2460</v>
      </c>
      <c r="B483" s="415"/>
      <c r="C483" s="122" t="s">
        <v>1645</v>
      </c>
      <c r="D483" s="122" t="s">
        <v>1646</v>
      </c>
      <c r="E483" s="796"/>
      <c r="F483" s="116" t="s">
        <v>1121</v>
      </c>
      <c r="G483" s="112" t="s">
        <v>1122</v>
      </c>
      <c r="H483" s="301" t="s">
        <v>1123</v>
      </c>
      <c r="I483" s="99">
        <f t="shared" si="292"/>
        <v>0</v>
      </c>
      <c r="J483" s="114">
        <v>125</v>
      </c>
      <c r="K483" s="456">
        <v>0</v>
      </c>
      <c r="L483" s="150">
        <f t="shared" si="288"/>
        <v>125</v>
      </c>
      <c r="M483" s="151">
        <f t="shared" si="289"/>
        <v>125</v>
      </c>
      <c r="N483" s="455"/>
      <c r="O483" s="35"/>
      <c r="P483" s="157">
        <v>125</v>
      </c>
      <c r="Q483" s="154">
        <f t="shared" si="290"/>
        <v>0</v>
      </c>
      <c r="R483" s="114">
        <f t="shared" si="291"/>
        <v>0</v>
      </c>
      <c r="S483" s="490"/>
      <c r="T483" s="490"/>
      <c r="U483" s="490"/>
      <c r="V483" s="490"/>
      <c r="W483" s="490"/>
      <c r="X483" s="489"/>
      <c r="Y483" s="505"/>
      <c r="Z483" s="505"/>
      <c r="AA483" s="505"/>
      <c r="AB483" s="505"/>
      <c r="AC483" s="505"/>
      <c r="AD483" s="505"/>
      <c r="AE483" s="505"/>
      <c r="AF483" s="490"/>
      <c r="AG483" s="490"/>
      <c r="AH483" s="490"/>
      <c r="AI483" s="490"/>
      <c r="AJ483" s="490"/>
      <c r="AK483" s="490"/>
      <c r="AL483" s="490"/>
      <c r="AM483" s="490"/>
      <c r="AN483" s="490"/>
      <c r="AO483" s="490"/>
      <c r="AP483" s="490"/>
      <c r="AQ483" s="490"/>
      <c r="AR483" s="490"/>
      <c r="AS483" s="490"/>
      <c r="AT483" s="490"/>
      <c r="AU483" s="490"/>
      <c r="AV483" s="490"/>
      <c r="AW483" s="490"/>
      <c r="AX483" s="490"/>
      <c r="AY483" s="100"/>
      <c r="AZ483" s="48"/>
      <c r="BA483" s="48"/>
      <c r="BB483" s="48"/>
      <c r="BC483" s="48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354"/>
      <c r="BT483" s="354"/>
      <c r="BU483" s="354"/>
      <c r="BV483" s="354"/>
      <c r="BW483" s="354"/>
      <c r="BX483" s="354"/>
      <c r="BY483" s="354"/>
      <c r="BZ483" s="354"/>
      <c r="CA483" s="354"/>
      <c r="CB483" s="354"/>
      <c r="CC483" s="354"/>
      <c r="CD483" s="354"/>
      <c r="CE483" s="354"/>
      <c r="CF483" s="354"/>
      <c r="CG483" s="354"/>
      <c r="CH483" s="354"/>
      <c r="CI483" s="354"/>
      <c r="CJ483" s="354"/>
      <c r="CK483" s="354"/>
      <c r="CL483" s="354"/>
      <c r="CM483" s="354"/>
      <c r="CN483" s="354"/>
      <c r="CO483" s="354"/>
      <c r="CP483" s="358"/>
      <c r="CQ483" s="48"/>
      <c r="CR483" s="354"/>
      <c r="CS483" s="354"/>
      <c r="CT483" s="355"/>
      <c r="CU483" s="354"/>
      <c r="CV483" s="354"/>
      <c r="CW483" s="354"/>
      <c r="CX483" s="354"/>
      <c r="CY483" s="354"/>
      <c r="CZ483" s="354"/>
      <c r="DA483" s="356"/>
      <c r="DB483" s="354"/>
      <c r="DC483" s="354"/>
      <c r="DD483" s="354"/>
      <c r="DE483" s="354"/>
      <c r="DF483" s="354"/>
      <c r="DG483" s="354"/>
      <c r="DH483" s="354"/>
      <c r="DI483" s="354"/>
      <c r="DJ483" s="354"/>
      <c r="DK483" s="354"/>
      <c r="DL483" s="354"/>
      <c r="DM483" s="354"/>
      <c r="DN483" s="354"/>
      <c r="DO483" s="354"/>
      <c r="DP483" s="354"/>
      <c r="DQ483" s="354"/>
      <c r="DR483" s="354"/>
      <c r="DS483" s="354"/>
      <c r="DT483" s="354"/>
      <c r="DU483" s="354"/>
      <c r="DV483" s="354"/>
      <c r="DW483" s="354"/>
      <c r="DX483" s="354"/>
      <c r="DY483" s="354"/>
      <c r="DZ483" s="357"/>
      <c r="EA483" s="356"/>
      <c r="EB483" s="356"/>
      <c r="EC483" s="356"/>
      <c r="ED483" s="356"/>
      <c r="EE483" s="358"/>
      <c r="EF483" s="48"/>
      <c r="EG483" s="46"/>
      <c r="EH483" s="46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8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354"/>
      <c r="FR483" s="354"/>
      <c r="FS483" s="354"/>
      <c r="FT483" s="354"/>
      <c r="FU483" s="354"/>
      <c r="FV483" s="354"/>
      <c r="FW483" s="354"/>
      <c r="FX483" s="354"/>
      <c r="FY483" s="354"/>
      <c r="FZ483" s="354"/>
      <c r="GA483" s="354"/>
      <c r="GB483" s="354"/>
      <c r="GC483" s="354"/>
      <c r="GD483" s="354"/>
      <c r="GE483" s="354"/>
      <c r="GF483" s="354"/>
      <c r="GG483" s="354"/>
      <c r="GH483" s="354"/>
      <c r="GI483" s="354"/>
      <c r="GJ483" s="354"/>
      <c r="GK483" s="354"/>
      <c r="GL483" s="354"/>
      <c r="GM483" s="354"/>
      <c r="GN483" s="354"/>
      <c r="GO483" s="354"/>
      <c r="GP483" s="354"/>
      <c r="GQ483" s="354"/>
      <c r="GR483" s="354"/>
      <c r="GS483" s="354"/>
      <c r="GT483" s="354"/>
      <c r="GU483" s="354"/>
      <c r="GV483" s="354"/>
      <c r="GW483" s="354"/>
      <c r="GX483" s="354"/>
      <c r="GY483" s="354"/>
      <c r="GZ483" s="354"/>
      <c r="HA483" s="354"/>
      <c r="HB483" s="354"/>
      <c r="HC483" s="354"/>
      <c r="HD483" s="354"/>
      <c r="HE483" s="354"/>
      <c r="HF483" s="354"/>
      <c r="HG483" s="354"/>
      <c r="HH483" s="354"/>
      <c r="HI483" s="354"/>
      <c r="HJ483" s="354"/>
      <c r="HK483" s="354"/>
      <c r="HL483" s="354"/>
      <c r="HM483" s="354"/>
      <c r="HN483" s="354"/>
      <c r="HO483" s="354"/>
      <c r="HP483" s="354"/>
      <c r="HQ483" s="354"/>
      <c r="HR483" s="354"/>
      <c r="HS483" s="354"/>
      <c r="HT483" s="354"/>
      <c r="HU483" s="354"/>
      <c r="HV483" s="354"/>
      <c r="HW483" s="354"/>
      <c r="HX483" s="354"/>
      <c r="HY483" s="354"/>
      <c r="HZ483" s="354"/>
      <c r="IA483" s="354"/>
      <c r="IB483" s="354"/>
      <c r="IC483" s="354"/>
      <c r="ID483" s="354"/>
      <c r="IE483" s="354"/>
      <c r="IF483" s="354"/>
      <c r="IG483" s="354"/>
      <c r="IH483" s="354"/>
      <c r="II483" s="354"/>
      <c r="IJ483" s="354"/>
      <c r="IK483" s="354"/>
      <c r="IL483" s="354"/>
      <c r="IM483" s="354"/>
      <c r="IN483" s="354"/>
      <c r="IO483" s="354"/>
      <c r="IP483" s="354"/>
      <c r="IQ483" s="354"/>
      <c r="IR483" s="50"/>
      <c r="IS483" s="47"/>
      <c r="IT483" s="47"/>
      <c r="IU483" s="47"/>
      <c r="IV483" s="47"/>
      <c r="IW483" s="47"/>
      <c r="IX483" s="47"/>
      <c r="IY483" s="47"/>
      <c r="IZ483" s="47"/>
      <c r="JA483" s="47"/>
      <c r="JB483" s="47"/>
      <c r="JC483" s="47"/>
      <c r="JD483" s="47"/>
      <c r="JE483" s="47"/>
      <c r="JF483" s="47"/>
      <c r="JG483" s="47"/>
      <c r="JH483" s="47"/>
      <c r="JI483" s="47"/>
      <c r="JJ483" s="47"/>
      <c r="JK483" s="47"/>
      <c r="JL483" s="354"/>
      <c r="JM483" s="354"/>
      <c r="JN483" s="354"/>
      <c r="JO483" s="354"/>
      <c r="JP483" s="354"/>
      <c r="JQ483" s="354"/>
      <c r="JR483" s="354"/>
      <c r="JS483" s="354"/>
      <c r="JT483" s="354"/>
      <c r="JU483" s="354"/>
      <c r="JV483" s="354"/>
      <c r="JW483" s="354"/>
      <c r="JX483" s="354"/>
      <c r="JY483" s="354"/>
      <c r="JZ483" s="354"/>
      <c r="KA483" s="354"/>
      <c r="KB483" s="354"/>
      <c r="KC483" s="354"/>
      <c r="KD483" s="354"/>
      <c r="KE483" s="354"/>
      <c r="KF483" s="354"/>
      <c r="KG483" s="354"/>
      <c r="KH483" s="354"/>
      <c r="KI483" s="354"/>
      <c r="KJ483" s="354"/>
      <c r="KK483" s="354"/>
      <c r="KL483" s="354"/>
      <c r="KM483" s="354"/>
      <c r="KN483" s="354"/>
      <c r="KO483" s="354"/>
      <c r="KP483" s="354"/>
      <c r="KQ483" s="354"/>
      <c r="KR483" s="354"/>
      <c r="KS483" s="354"/>
      <c r="KT483" s="354"/>
      <c r="KU483" s="354"/>
      <c r="KV483" s="660"/>
      <c r="KW483" s="47"/>
      <c r="KX483" s="47"/>
      <c r="KY483" s="47"/>
      <c r="KZ483" s="47"/>
      <c r="LA483" s="47"/>
      <c r="LB483" s="47"/>
      <c r="LC483" s="47"/>
      <c r="LD483" s="354"/>
      <c r="LE483" s="354"/>
      <c r="LF483" s="354"/>
      <c r="LG483" s="354"/>
      <c r="LH483" s="354"/>
      <c r="LI483" s="354"/>
      <c r="LJ483" s="354"/>
      <c r="LK483" s="354"/>
      <c r="LL483" s="354"/>
      <c r="LM483" s="354"/>
      <c r="LN483" s="354"/>
      <c r="LO483" s="354"/>
      <c r="LP483" s="354"/>
      <c r="LQ483" s="354"/>
      <c r="LR483" s="354"/>
      <c r="LS483" s="354"/>
      <c r="LT483" s="354"/>
      <c r="LU483" s="354"/>
      <c r="LV483" s="354"/>
      <c r="LW483" s="660"/>
      <c r="LX483" s="354"/>
      <c r="LY483" s="354"/>
      <c r="LZ483" s="354"/>
      <c r="MA483" s="354"/>
      <c r="MB483" s="354"/>
      <c r="MC483" s="354"/>
      <c r="MD483" s="354"/>
      <c r="ME483" s="354"/>
      <c r="MF483" s="354"/>
      <c r="MG483" s="354"/>
      <c r="MH483" s="354"/>
      <c r="MI483" s="354"/>
      <c r="MJ483" s="354"/>
      <c r="MK483" s="354"/>
      <c r="ML483" s="354"/>
      <c r="MM483" s="354"/>
      <c r="MN483" s="354"/>
      <c r="MO483" s="354"/>
      <c r="MP483" s="354"/>
      <c r="MQ483" s="354"/>
      <c r="MR483" s="354"/>
      <c r="MS483" s="660"/>
      <c r="MT483" s="364">
        <f t="shared" si="293"/>
        <v>0</v>
      </c>
      <c r="MU483" s="365">
        <f t="shared" si="294"/>
        <v>0</v>
      </c>
      <c r="MV483" s="366">
        <f t="shared" si="295"/>
        <v>0</v>
      </c>
      <c r="MW483" s="365">
        <v>1</v>
      </c>
      <c r="MX483" s="365"/>
      <c r="MY483" s="54"/>
      <c r="MZ483" s="708"/>
      <c r="NA483" s="708"/>
      <c r="NB483" s="709">
        <f t="shared" si="296"/>
        <v>0</v>
      </c>
      <c r="NC483" s="710"/>
      <c r="ND483" s="710">
        <v>13.55</v>
      </c>
      <c r="NE483" s="738" t="e">
        <f t="shared" si="322"/>
        <v>#DIV/0!</v>
      </c>
      <c r="NF483" s="739"/>
      <c r="NG483" s="739"/>
      <c r="NH483" s="739">
        <v>13.55</v>
      </c>
      <c r="NI483" s="740">
        <f t="shared" si="297"/>
        <v>1693.75</v>
      </c>
      <c r="NJ483" s="738"/>
      <c r="NK483" s="741"/>
      <c r="NL483" s="742">
        <v>44562</v>
      </c>
      <c r="NM483" s="739">
        <f ca="1" t="shared" si="298"/>
        <v>17.1666666666667</v>
      </c>
      <c r="NN483" s="739">
        <f ca="1" t="shared" si="299"/>
        <v>515</v>
      </c>
      <c r="NO483" s="739">
        <v>125</v>
      </c>
      <c r="NP483" s="739">
        <f t="shared" si="300"/>
        <v>0</v>
      </c>
      <c r="NQ483" s="761">
        <f t="shared" si="301"/>
        <v>0</v>
      </c>
      <c r="NR483" s="739">
        <f ca="1" t="shared" si="302"/>
        <v>0</v>
      </c>
      <c r="NS483" s="739">
        <f t="shared" si="303"/>
        <v>125</v>
      </c>
      <c r="NT483" s="739"/>
      <c r="NU483" s="739">
        <f ca="1" t="shared" si="304"/>
        <v>0</v>
      </c>
      <c r="NV483" s="769">
        <f ca="1" t="shared" si="305"/>
        <v>0</v>
      </c>
      <c r="NW483" s="769" t="e">
        <f ca="1" t="shared" si="306"/>
        <v>#DIV/0!</v>
      </c>
      <c r="NX483" s="739"/>
      <c r="NY483" s="739"/>
      <c r="NZ483" s="739"/>
      <c r="OA483" s="739"/>
      <c r="OB483" s="739"/>
      <c r="OC483" s="739"/>
      <c r="OD483" s="739"/>
      <c r="OE483" s="743">
        <f t="shared" si="307"/>
        <v>0</v>
      </c>
      <c r="OF483" s="743">
        <f t="shared" si="308"/>
        <v>0</v>
      </c>
      <c r="OG483" s="743">
        <f t="shared" si="309"/>
        <v>0</v>
      </c>
      <c r="OH483" s="743">
        <f t="shared" si="310"/>
        <v>0</v>
      </c>
      <c r="OI483" s="743">
        <f t="shared" si="311"/>
        <v>0</v>
      </c>
      <c r="OJ483" s="739">
        <f t="shared" si="312"/>
        <v>0</v>
      </c>
      <c r="OK483" s="739">
        <f t="shared" si="313"/>
        <v>0</v>
      </c>
      <c r="OL483" s="739">
        <f t="shared" si="314"/>
        <v>0</v>
      </c>
      <c r="OM483" s="739">
        <f t="shared" si="315"/>
        <v>0</v>
      </c>
      <c r="ON483" s="739">
        <f t="shared" si="316"/>
        <v>0</v>
      </c>
      <c r="OO483" s="739">
        <f t="shared" si="317"/>
        <v>0</v>
      </c>
      <c r="OP483" s="739"/>
      <c r="OQ483" s="739">
        <f t="shared" si="318"/>
        <v>0</v>
      </c>
      <c r="OR483" s="739">
        <f t="shared" si="319"/>
        <v>0</v>
      </c>
      <c r="OS483" s="739">
        <f t="shared" si="320"/>
        <v>0</v>
      </c>
      <c r="OT483" s="739">
        <f t="shared" si="321"/>
        <v>0</v>
      </c>
      <c r="OU483" s="739"/>
      <c r="OV483" s="739"/>
      <c r="OW483" s="739"/>
      <c r="OX483" s="739"/>
      <c r="OY483" s="739"/>
      <c r="OZ483" s="739"/>
      <c r="PA483" s="739"/>
      <c r="PB483" s="739"/>
      <c r="PC483" s="739"/>
      <c r="PD483" s="739"/>
      <c r="PE483" s="739"/>
      <c r="PF483" s="739"/>
      <c r="PG483" s="739"/>
      <c r="PI483" s="325">
        <v>0</v>
      </c>
      <c r="PJ483" s="325">
        <v>0</v>
      </c>
      <c r="PK483" s="325">
        <v>0</v>
      </c>
      <c r="PL483" s="325">
        <v>0</v>
      </c>
      <c r="PM483" s="325">
        <v>0</v>
      </c>
      <c r="PN483" s="325">
        <v>0</v>
      </c>
      <c r="PO483" s="325">
        <v>0</v>
      </c>
      <c r="PP483" s="325">
        <v>0</v>
      </c>
      <c r="PQ483" s="325">
        <v>0</v>
      </c>
      <c r="PR483" s="325">
        <v>0</v>
      </c>
      <c r="PS483" s="325">
        <v>0</v>
      </c>
      <c r="PT483" s="325">
        <v>0</v>
      </c>
      <c r="PU483" s="325">
        <v>1</v>
      </c>
      <c r="PV483" s="325">
        <v>1</v>
      </c>
      <c r="PW483" s="325">
        <v>0</v>
      </c>
    </row>
    <row r="484" s="28" customFormat="1" customHeight="1" spans="1:439">
      <c r="A484" s="283" t="s">
        <v>2460</v>
      </c>
      <c r="B484" s="343"/>
      <c r="C484" s="95" t="s">
        <v>1645</v>
      </c>
      <c r="D484" s="95" t="s">
        <v>1646</v>
      </c>
      <c r="E484" s="411"/>
      <c r="F484" s="116" t="s">
        <v>1124</v>
      </c>
      <c r="G484" s="112" t="s">
        <v>1125</v>
      </c>
      <c r="H484" s="113"/>
      <c r="I484" s="99">
        <f t="shared" si="292"/>
        <v>0</v>
      </c>
      <c r="J484" s="114">
        <v>0</v>
      </c>
      <c r="K484" s="456">
        <v>0</v>
      </c>
      <c r="L484" s="150">
        <f t="shared" si="288"/>
        <v>0</v>
      </c>
      <c r="M484" s="151">
        <f t="shared" si="289"/>
        <v>0</v>
      </c>
      <c r="N484" s="455"/>
      <c r="O484" s="35"/>
      <c r="P484" s="157"/>
      <c r="Q484" s="154">
        <f t="shared" si="290"/>
        <v>0</v>
      </c>
      <c r="R484" s="34">
        <f t="shared" si="291"/>
        <v>0</v>
      </c>
      <c r="S484" s="490"/>
      <c r="T484" s="490"/>
      <c r="U484" s="490"/>
      <c r="V484" s="490"/>
      <c r="W484" s="490"/>
      <c r="X484" s="489"/>
      <c r="Y484" s="505"/>
      <c r="Z484" s="505"/>
      <c r="AA484" s="505"/>
      <c r="AB484" s="505"/>
      <c r="AC484" s="505"/>
      <c r="AD484" s="505"/>
      <c r="AE484" s="505"/>
      <c r="AF484" s="490"/>
      <c r="AG484" s="490"/>
      <c r="AH484" s="490"/>
      <c r="AI484" s="490"/>
      <c r="AJ484" s="490"/>
      <c r="AK484" s="490"/>
      <c r="AL484" s="490"/>
      <c r="AM484" s="490"/>
      <c r="AN484" s="490"/>
      <c r="AO484" s="490"/>
      <c r="AP484" s="490"/>
      <c r="AQ484" s="490"/>
      <c r="AR484" s="490"/>
      <c r="AS484" s="490"/>
      <c r="AT484" s="490"/>
      <c r="AU484" s="490"/>
      <c r="AV484" s="490"/>
      <c r="AW484" s="490"/>
      <c r="AX484" s="490"/>
      <c r="AY484" s="100"/>
      <c r="AZ484" s="48"/>
      <c r="BA484" s="48"/>
      <c r="BB484" s="48"/>
      <c r="BC484" s="48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354"/>
      <c r="BT484" s="354"/>
      <c r="BU484" s="354"/>
      <c r="BV484" s="354"/>
      <c r="BW484" s="354"/>
      <c r="BX484" s="354"/>
      <c r="BY484" s="354"/>
      <c r="BZ484" s="354"/>
      <c r="CA484" s="354"/>
      <c r="CB484" s="354"/>
      <c r="CC484" s="354"/>
      <c r="CD484" s="354"/>
      <c r="CE484" s="354"/>
      <c r="CF484" s="354"/>
      <c r="CG484" s="354"/>
      <c r="CH484" s="354"/>
      <c r="CI484" s="354"/>
      <c r="CJ484" s="354"/>
      <c r="CK484" s="354"/>
      <c r="CL484" s="354"/>
      <c r="CM484" s="354"/>
      <c r="CN484" s="354"/>
      <c r="CO484" s="354"/>
      <c r="CP484" s="358"/>
      <c r="CQ484" s="48"/>
      <c r="CR484" s="354"/>
      <c r="CS484" s="354"/>
      <c r="CT484" s="355"/>
      <c r="CU484" s="354"/>
      <c r="CV484" s="354"/>
      <c r="CW484" s="354"/>
      <c r="CX484" s="354"/>
      <c r="CY484" s="354"/>
      <c r="CZ484" s="354"/>
      <c r="DA484" s="356"/>
      <c r="DB484" s="354"/>
      <c r="DC484" s="354"/>
      <c r="DD484" s="354"/>
      <c r="DE484" s="354"/>
      <c r="DF484" s="354"/>
      <c r="DG484" s="354"/>
      <c r="DH484" s="354"/>
      <c r="DI484" s="354"/>
      <c r="DJ484" s="354"/>
      <c r="DK484" s="354"/>
      <c r="DL484" s="354"/>
      <c r="DM484" s="354"/>
      <c r="DN484" s="354"/>
      <c r="DO484" s="354"/>
      <c r="DP484" s="354"/>
      <c r="DQ484" s="354"/>
      <c r="DR484" s="354"/>
      <c r="DS484" s="354"/>
      <c r="DT484" s="354"/>
      <c r="DU484" s="354"/>
      <c r="DV484" s="354"/>
      <c r="DW484" s="354"/>
      <c r="DX484" s="354"/>
      <c r="DY484" s="354"/>
      <c r="DZ484" s="357"/>
      <c r="EA484" s="356"/>
      <c r="EB484" s="356"/>
      <c r="EC484" s="356"/>
      <c r="ED484" s="356"/>
      <c r="EE484" s="358"/>
      <c r="EF484" s="48"/>
      <c r="EG484" s="46"/>
      <c r="EH484" s="46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8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354"/>
      <c r="FR484" s="354"/>
      <c r="FS484" s="354"/>
      <c r="FT484" s="354"/>
      <c r="FU484" s="354"/>
      <c r="FV484" s="354"/>
      <c r="FW484" s="354"/>
      <c r="FX484" s="354"/>
      <c r="FY484" s="354"/>
      <c r="FZ484" s="354"/>
      <c r="GA484" s="354"/>
      <c r="GB484" s="354"/>
      <c r="GC484" s="354"/>
      <c r="GD484" s="354"/>
      <c r="GE484" s="354"/>
      <c r="GF484" s="354"/>
      <c r="GG484" s="354"/>
      <c r="GH484" s="354"/>
      <c r="GI484" s="354"/>
      <c r="GJ484" s="354"/>
      <c r="GK484" s="354"/>
      <c r="GL484" s="354"/>
      <c r="GM484" s="354"/>
      <c r="GN484" s="354"/>
      <c r="GO484" s="354"/>
      <c r="GP484" s="354"/>
      <c r="GQ484" s="354"/>
      <c r="GR484" s="354"/>
      <c r="GS484" s="354"/>
      <c r="GT484" s="354"/>
      <c r="GU484" s="354"/>
      <c r="GV484" s="354"/>
      <c r="GW484" s="354"/>
      <c r="GX484" s="354"/>
      <c r="GY484" s="354"/>
      <c r="GZ484" s="354"/>
      <c r="HA484" s="354"/>
      <c r="HB484" s="354"/>
      <c r="HC484" s="354"/>
      <c r="HD484" s="354"/>
      <c r="HE484" s="354"/>
      <c r="HF484" s="354"/>
      <c r="HG484" s="354"/>
      <c r="HH484" s="354"/>
      <c r="HI484" s="354"/>
      <c r="HJ484" s="354"/>
      <c r="HK484" s="354"/>
      <c r="HL484" s="354"/>
      <c r="HM484" s="354"/>
      <c r="HN484" s="354"/>
      <c r="HO484" s="354"/>
      <c r="HP484" s="354"/>
      <c r="HQ484" s="354"/>
      <c r="HR484" s="354"/>
      <c r="HS484" s="354"/>
      <c r="HT484" s="354"/>
      <c r="HU484" s="354"/>
      <c r="HV484" s="354"/>
      <c r="HW484" s="354"/>
      <c r="HX484" s="354"/>
      <c r="HY484" s="354"/>
      <c r="HZ484" s="354"/>
      <c r="IA484" s="354"/>
      <c r="IB484" s="354"/>
      <c r="IC484" s="354"/>
      <c r="ID484" s="354"/>
      <c r="IE484" s="354"/>
      <c r="IF484" s="354"/>
      <c r="IG484" s="354"/>
      <c r="IH484" s="354"/>
      <c r="II484" s="354"/>
      <c r="IJ484" s="354"/>
      <c r="IK484" s="354"/>
      <c r="IL484" s="354"/>
      <c r="IM484" s="354"/>
      <c r="IN484" s="354"/>
      <c r="IO484" s="354"/>
      <c r="IP484" s="354"/>
      <c r="IQ484" s="354"/>
      <c r="IR484" s="50"/>
      <c r="IS484" s="47"/>
      <c r="IT484" s="47"/>
      <c r="IU484" s="47"/>
      <c r="IV484" s="47"/>
      <c r="IW484" s="47"/>
      <c r="IX484" s="47"/>
      <c r="IY484" s="47"/>
      <c r="IZ484" s="47"/>
      <c r="JA484" s="47"/>
      <c r="JB484" s="47"/>
      <c r="JC484" s="47"/>
      <c r="JD484" s="47"/>
      <c r="JE484" s="47"/>
      <c r="JF484" s="47"/>
      <c r="JG484" s="47"/>
      <c r="JH484" s="47"/>
      <c r="JI484" s="47"/>
      <c r="JJ484" s="47"/>
      <c r="JK484" s="47"/>
      <c r="JL484" s="354"/>
      <c r="JM484" s="354"/>
      <c r="JN484" s="354"/>
      <c r="JO484" s="354"/>
      <c r="JP484" s="354"/>
      <c r="JQ484" s="354"/>
      <c r="JR484" s="354"/>
      <c r="JS484" s="354"/>
      <c r="JT484" s="354"/>
      <c r="JU484" s="354"/>
      <c r="JV484" s="354"/>
      <c r="JW484" s="354"/>
      <c r="JX484" s="354"/>
      <c r="JY484" s="354"/>
      <c r="JZ484" s="354"/>
      <c r="KA484" s="354"/>
      <c r="KB484" s="354"/>
      <c r="KC484" s="354"/>
      <c r="KD484" s="354"/>
      <c r="KE484" s="354"/>
      <c r="KF484" s="354"/>
      <c r="KG484" s="354"/>
      <c r="KH484" s="354"/>
      <c r="KI484" s="354"/>
      <c r="KJ484" s="354"/>
      <c r="KK484" s="354"/>
      <c r="KL484" s="354"/>
      <c r="KM484" s="354"/>
      <c r="KN484" s="354"/>
      <c r="KO484" s="354"/>
      <c r="KP484" s="354"/>
      <c r="KQ484" s="354"/>
      <c r="KR484" s="354"/>
      <c r="KS484" s="354"/>
      <c r="KT484" s="354"/>
      <c r="KU484" s="354"/>
      <c r="KV484" s="51"/>
      <c r="KW484" s="47"/>
      <c r="KX484" s="47"/>
      <c r="KY484" s="47"/>
      <c r="KZ484" s="47"/>
      <c r="LA484" s="47"/>
      <c r="LB484" s="47"/>
      <c r="LC484" s="47"/>
      <c r="LD484" s="361"/>
      <c r="LE484" s="361"/>
      <c r="LF484" s="361"/>
      <c r="LG484" s="361"/>
      <c r="LH484" s="361"/>
      <c r="LI484" s="361"/>
      <c r="LJ484" s="361"/>
      <c r="LK484" s="361"/>
      <c r="LL484" s="361"/>
      <c r="LM484" s="361"/>
      <c r="LN484" s="361"/>
      <c r="LO484" s="361"/>
      <c r="LP484" s="361"/>
      <c r="LQ484" s="354"/>
      <c r="LR484" s="354"/>
      <c r="LS484" s="354"/>
      <c r="LT484" s="354"/>
      <c r="LU484" s="354"/>
      <c r="LV484" s="354"/>
      <c r="LW484" s="51"/>
      <c r="LX484" s="354"/>
      <c r="LY484" s="354"/>
      <c r="LZ484" s="354"/>
      <c r="MA484" s="354"/>
      <c r="MB484" s="363"/>
      <c r="MC484" s="363"/>
      <c r="MD484" s="354"/>
      <c r="ME484" s="354"/>
      <c r="MF484" s="354"/>
      <c r="MG484" s="354"/>
      <c r="MH484" s="354"/>
      <c r="MI484" s="354"/>
      <c r="MJ484" s="354"/>
      <c r="MK484" s="354"/>
      <c r="ML484" s="354"/>
      <c r="MM484" s="354"/>
      <c r="MN484" s="354"/>
      <c r="MO484" s="354"/>
      <c r="MP484" s="354"/>
      <c r="MQ484" s="354"/>
      <c r="MR484" s="354"/>
      <c r="MS484" s="51"/>
      <c r="MT484" s="364">
        <f t="shared" si="293"/>
        <v>0</v>
      </c>
      <c r="MU484" s="365">
        <f t="shared" si="294"/>
        <v>0</v>
      </c>
      <c r="MV484" s="366">
        <f t="shared" si="295"/>
        <v>0</v>
      </c>
      <c r="MW484" s="365">
        <v>123</v>
      </c>
      <c r="MX484" s="365"/>
      <c r="MY484" s="54"/>
      <c r="MZ484" s="708"/>
      <c r="NA484" s="708"/>
      <c r="NB484" s="709">
        <f t="shared" si="296"/>
        <v>0</v>
      </c>
      <c r="NC484" s="710"/>
      <c r="ND484" s="710">
        <v>7.14</v>
      </c>
      <c r="NE484" s="738" t="e">
        <f t="shared" si="322"/>
        <v>#DIV/0!</v>
      </c>
      <c r="NF484" s="739"/>
      <c r="NG484" s="739"/>
      <c r="NH484" s="739">
        <v>7.14</v>
      </c>
      <c r="NI484" s="740">
        <f t="shared" si="297"/>
        <v>0</v>
      </c>
      <c r="NJ484" s="738"/>
      <c r="NK484" s="741"/>
      <c r="NL484" s="742">
        <v>44562</v>
      </c>
      <c r="NM484" s="739">
        <f ca="1" t="shared" si="298"/>
        <v>17.1666666666667</v>
      </c>
      <c r="NN484" s="739">
        <f ca="1" t="shared" si="299"/>
        <v>515</v>
      </c>
      <c r="NO484" s="739">
        <v>0</v>
      </c>
      <c r="NP484" s="739">
        <f t="shared" si="300"/>
        <v>0</v>
      </c>
      <c r="NQ484" s="761" t="e">
        <f t="shared" si="301"/>
        <v>#DIV/0!</v>
      </c>
      <c r="NR484" s="739" t="e">
        <f ca="1" t="shared" si="302"/>
        <v>#DIV/0!</v>
      </c>
      <c r="NS484" s="739">
        <f t="shared" si="303"/>
        <v>0</v>
      </c>
      <c r="NT484" s="739"/>
      <c r="NU484" s="739">
        <f ca="1" t="shared" si="304"/>
        <v>0</v>
      </c>
      <c r="NV484" s="769">
        <f ca="1" t="shared" si="305"/>
        <v>0</v>
      </c>
      <c r="NW484" s="769" t="e">
        <f ca="1" t="shared" si="306"/>
        <v>#DIV/0!</v>
      </c>
      <c r="NX484" s="739"/>
      <c r="NY484" s="739"/>
      <c r="NZ484" s="739"/>
      <c r="OA484" s="739"/>
      <c r="OB484" s="739"/>
      <c r="OC484" s="739"/>
      <c r="OD484" s="739"/>
      <c r="OE484" s="743">
        <f t="shared" si="307"/>
        <v>0</v>
      </c>
      <c r="OF484" s="743">
        <f t="shared" si="308"/>
        <v>0</v>
      </c>
      <c r="OG484" s="743">
        <f t="shared" si="309"/>
        <v>0</v>
      </c>
      <c r="OH484" s="743">
        <f t="shared" si="310"/>
        <v>0</v>
      </c>
      <c r="OI484" s="743">
        <f t="shared" si="311"/>
        <v>0</v>
      </c>
      <c r="OJ484" s="739">
        <f t="shared" si="312"/>
        <v>0</v>
      </c>
      <c r="OK484" s="739">
        <f t="shared" si="313"/>
        <v>0</v>
      </c>
      <c r="OL484" s="739">
        <f t="shared" si="314"/>
        <v>0</v>
      </c>
      <c r="OM484" s="739">
        <f t="shared" si="315"/>
        <v>0</v>
      </c>
      <c r="ON484" s="739">
        <f t="shared" si="316"/>
        <v>0</v>
      </c>
      <c r="OO484" s="739">
        <f t="shared" si="317"/>
        <v>0</v>
      </c>
      <c r="OP484" s="739"/>
      <c r="OQ484" s="739">
        <f t="shared" si="318"/>
        <v>0</v>
      </c>
      <c r="OR484" s="739">
        <f t="shared" si="319"/>
        <v>0</v>
      </c>
      <c r="OS484" s="739">
        <f t="shared" si="320"/>
        <v>0</v>
      </c>
      <c r="OT484" s="739">
        <f t="shared" si="321"/>
        <v>0</v>
      </c>
      <c r="OU484" s="739"/>
      <c r="OV484" s="739"/>
      <c r="OW484" s="739"/>
      <c r="OX484" s="739"/>
      <c r="OY484" s="739"/>
      <c r="OZ484" s="739"/>
      <c r="PA484" s="739"/>
      <c r="PB484" s="739"/>
      <c r="PC484" s="739"/>
      <c r="PD484" s="739"/>
      <c r="PE484" s="739"/>
      <c r="PF484" s="739"/>
      <c r="PG484" s="739"/>
      <c r="PI484" s="28">
        <v>78</v>
      </c>
      <c r="PJ484" s="28">
        <v>0</v>
      </c>
      <c r="PK484" s="28">
        <v>0</v>
      </c>
      <c r="PL484" s="28">
        <v>45</v>
      </c>
      <c r="PM484" s="28">
        <v>0</v>
      </c>
      <c r="PN484" s="28">
        <v>0</v>
      </c>
      <c r="PO484" s="28">
        <v>0</v>
      </c>
      <c r="PP484" s="28">
        <v>0</v>
      </c>
      <c r="PQ484" s="28">
        <v>0</v>
      </c>
      <c r="PR484" s="28">
        <v>0</v>
      </c>
      <c r="PS484" s="28">
        <v>0</v>
      </c>
      <c r="PT484" s="28">
        <v>0</v>
      </c>
      <c r="PU484" s="28">
        <v>0</v>
      </c>
      <c r="PV484" s="28">
        <v>123</v>
      </c>
      <c r="PW484" s="28">
        <v>0</v>
      </c>
    </row>
    <row r="485" s="28" customFormat="1" customHeight="1" spans="1:439">
      <c r="A485" s="283" t="s">
        <v>2460</v>
      </c>
      <c r="B485" s="343"/>
      <c r="C485" s="95" t="s">
        <v>1645</v>
      </c>
      <c r="D485" s="95" t="s">
        <v>1646</v>
      </c>
      <c r="E485" s="411"/>
      <c r="F485" s="116" t="s">
        <v>1126</v>
      </c>
      <c r="G485" s="112" t="s">
        <v>1127</v>
      </c>
      <c r="H485" s="98" t="s">
        <v>1128</v>
      </c>
      <c r="I485" s="99">
        <f t="shared" si="292"/>
        <v>0</v>
      </c>
      <c r="J485" s="114">
        <v>570</v>
      </c>
      <c r="K485" s="456">
        <v>0</v>
      </c>
      <c r="L485" s="150">
        <f t="shared" si="288"/>
        <v>570</v>
      </c>
      <c r="M485" s="151">
        <f t="shared" si="289"/>
        <v>570</v>
      </c>
      <c r="N485" s="455"/>
      <c r="O485" s="35"/>
      <c r="P485" s="157">
        <v>570</v>
      </c>
      <c r="Q485" s="154">
        <f t="shared" si="290"/>
        <v>0</v>
      </c>
      <c r="R485" s="34">
        <f t="shared" si="291"/>
        <v>0</v>
      </c>
      <c r="S485" s="490"/>
      <c r="T485" s="490"/>
      <c r="U485" s="490"/>
      <c r="V485" s="490"/>
      <c r="W485" s="490"/>
      <c r="X485" s="489"/>
      <c r="Y485" s="505"/>
      <c r="Z485" s="505"/>
      <c r="AA485" s="505"/>
      <c r="AB485" s="505"/>
      <c r="AC485" s="505"/>
      <c r="AD485" s="505"/>
      <c r="AE485" s="505"/>
      <c r="AF485" s="490"/>
      <c r="AG485" s="490"/>
      <c r="AH485" s="490"/>
      <c r="AI485" s="490"/>
      <c r="AJ485" s="490"/>
      <c r="AK485" s="490"/>
      <c r="AL485" s="490"/>
      <c r="AM485" s="490"/>
      <c r="AN485" s="490"/>
      <c r="AO485" s="490"/>
      <c r="AP485" s="490"/>
      <c r="AQ485" s="490"/>
      <c r="AR485" s="490"/>
      <c r="AS485" s="490"/>
      <c r="AT485" s="490"/>
      <c r="AU485" s="490"/>
      <c r="AV485" s="490"/>
      <c r="AW485" s="490"/>
      <c r="AX485" s="490"/>
      <c r="AY485" s="100"/>
      <c r="AZ485" s="48"/>
      <c r="BA485" s="48"/>
      <c r="BB485" s="48"/>
      <c r="BC485" s="48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354"/>
      <c r="BT485" s="354"/>
      <c r="BU485" s="354"/>
      <c r="BV485" s="354"/>
      <c r="BW485" s="354"/>
      <c r="BX485" s="354"/>
      <c r="BY485" s="354"/>
      <c r="BZ485" s="354"/>
      <c r="CA485" s="354"/>
      <c r="CB485" s="354"/>
      <c r="CC485" s="354"/>
      <c r="CD485" s="354"/>
      <c r="CE485" s="354"/>
      <c r="CF485" s="354"/>
      <c r="CG485" s="354"/>
      <c r="CH485" s="354"/>
      <c r="CI485" s="354"/>
      <c r="CJ485" s="354"/>
      <c r="CK485" s="354"/>
      <c r="CL485" s="354"/>
      <c r="CM485" s="354"/>
      <c r="CN485" s="354"/>
      <c r="CO485" s="354"/>
      <c r="CP485" s="358"/>
      <c r="CQ485" s="48"/>
      <c r="CR485" s="354"/>
      <c r="CS485" s="354"/>
      <c r="CT485" s="355"/>
      <c r="CU485" s="354"/>
      <c r="CV485" s="354"/>
      <c r="CW485" s="354"/>
      <c r="CX485" s="354"/>
      <c r="CY485" s="354"/>
      <c r="CZ485" s="354"/>
      <c r="DA485" s="356"/>
      <c r="DB485" s="354"/>
      <c r="DC485" s="354"/>
      <c r="DD485" s="354"/>
      <c r="DE485" s="354"/>
      <c r="DF485" s="354"/>
      <c r="DG485" s="354"/>
      <c r="DH485" s="354"/>
      <c r="DI485" s="354"/>
      <c r="DJ485" s="354"/>
      <c r="DK485" s="354"/>
      <c r="DL485" s="354"/>
      <c r="DM485" s="354"/>
      <c r="DN485" s="354"/>
      <c r="DO485" s="354"/>
      <c r="DP485" s="354"/>
      <c r="DQ485" s="354"/>
      <c r="DR485" s="354"/>
      <c r="DS485" s="354"/>
      <c r="DT485" s="354"/>
      <c r="DU485" s="354"/>
      <c r="DV485" s="354"/>
      <c r="DW485" s="354"/>
      <c r="DX485" s="354"/>
      <c r="DY485" s="354"/>
      <c r="DZ485" s="357"/>
      <c r="EA485" s="356"/>
      <c r="EB485" s="356"/>
      <c r="EC485" s="356"/>
      <c r="ED485" s="356"/>
      <c r="EE485" s="358"/>
      <c r="EF485" s="48"/>
      <c r="EG485" s="46"/>
      <c r="EH485" s="46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8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354"/>
      <c r="FR485" s="354"/>
      <c r="FS485" s="354"/>
      <c r="FT485" s="354"/>
      <c r="FU485" s="354"/>
      <c r="FV485" s="354"/>
      <c r="FW485" s="354"/>
      <c r="FX485" s="354"/>
      <c r="FY485" s="354"/>
      <c r="FZ485" s="354"/>
      <c r="GA485" s="354"/>
      <c r="GB485" s="354"/>
      <c r="GC485" s="354"/>
      <c r="GD485" s="354"/>
      <c r="GE485" s="354"/>
      <c r="GF485" s="354"/>
      <c r="GG485" s="354"/>
      <c r="GH485" s="354"/>
      <c r="GI485" s="354"/>
      <c r="GJ485" s="354"/>
      <c r="GK485" s="354"/>
      <c r="GL485" s="354"/>
      <c r="GM485" s="354"/>
      <c r="GN485" s="354"/>
      <c r="GO485" s="354"/>
      <c r="GP485" s="354"/>
      <c r="GQ485" s="354"/>
      <c r="GR485" s="354"/>
      <c r="GS485" s="354"/>
      <c r="GT485" s="354"/>
      <c r="GU485" s="354"/>
      <c r="GV485" s="354"/>
      <c r="GW485" s="354"/>
      <c r="GX485" s="354"/>
      <c r="GY485" s="354"/>
      <c r="GZ485" s="354"/>
      <c r="HA485" s="354"/>
      <c r="HB485" s="354"/>
      <c r="HC485" s="354"/>
      <c r="HD485" s="354"/>
      <c r="HE485" s="354"/>
      <c r="HF485" s="354"/>
      <c r="HG485" s="354"/>
      <c r="HH485" s="354"/>
      <c r="HI485" s="354"/>
      <c r="HJ485" s="354"/>
      <c r="HK485" s="354"/>
      <c r="HL485" s="354"/>
      <c r="HM485" s="354"/>
      <c r="HN485" s="354"/>
      <c r="HO485" s="354"/>
      <c r="HP485" s="354"/>
      <c r="HQ485" s="354"/>
      <c r="HR485" s="354"/>
      <c r="HS485" s="354"/>
      <c r="HT485" s="354"/>
      <c r="HU485" s="354"/>
      <c r="HV485" s="354"/>
      <c r="HW485" s="354"/>
      <c r="HX485" s="354"/>
      <c r="HY485" s="354"/>
      <c r="HZ485" s="354"/>
      <c r="IA485" s="354"/>
      <c r="IB485" s="354"/>
      <c r="IC485" s="354"/>
      <c r="ID485" s="354"/>
      <c r="IE485" s="354"/>
      <c r="IF485" s="354"/>
      <c r="IG485" s="354"/>
      <c r="IH485" s="354"/>
      <c r="II485" s="354"/>
      <c r="IJ485" s="354"/>
      <c r="IK485" s="354"/>
      <c r="IL485" s="354"/>
      <c r="IM485" s="354"/>
      <c r="IN485" s="354"/>
      <c r="IO485" s="354"/>
      <c r="IP485" s="354"/>
      <c r="IQ485" s="354"/>
      <c r="IR485" s="50"/>
      <c r="IS485" s="47"/>
      <c r="IT485" s="47"/>
      <c r="IU485" s="47"/>
      <c r="IV485" s="47"/>
      <c r="IW485" s="47"/>
      <c r="IX485" s="47"/>
      <c r="IY485" s="47"/>
      <c r="IZ485" s="47"/>
      <c r="JA485" s="47"/>
      <c r="JB485" s="47"/>
      <c r="JC485" s="47"/>
      <c r="JD485" s="47"/>
      <c r="JE485" s="47"/>
      <c r="JF485" s="47"/>
      <c r="JG485" s="47"/>
      <c r="JH485" s="47"/>
      <c r="JI485" s="47"/>
      <c r="JJ485" s="47"/>
      <c r="JK485" s="47"/>
      <c r="JL485" s="354"/>
      <c r="JM485" s="354"/>
      <c r="JN485" s="354"/>
      <c r="JO485" s="354"/>
      <c r="JP485" s="354"/>
      <c r="JQ485" s="354"/>
      <c r="JR485" s="354"/>
      <c r="JS485" s="354"/>
      <c r="JT485" s="354"/>
      <c r="JU485" s="354"/>
      <c r="JV485" s="354"/>
      <c r="JW485" s="354"/>
      <c r="JX485" s="354"/>
      <c r="JY485" s="354"/>
      <c r="JZ485" s="354"/>
      <c r="KA485" s="354"/>
      <c r="KB485" s="354"/>
      <c r="KC485" s="354"/>
      <c r="KD485" s="354"/>
      <c r="KE485" s="354"/>
      <c r="KF485" s="354"/>
      <c r="KG485" s="354"/>
      <c r="KH485" s="354"/>
      <c r="KI485" s="354"/>
      <c r="KJ485" s="354"/>
      <c r="KK485" s="354"/>
      <c r="KL485" s="354"/>
      <c r="KM485" s="354"/>
      <c r="KN485" s="354"/>
      <c r="KO485" s="354"/>
      <c r="KP485" s="354"/>
      <c r="KQ485" s="354"/>
      <c r="KR485" s="354"/>
      <c r="KS485" s="354"/>
      <c r="KT485" s="354"/>
      <c r="KU485" s="354"/>
      <c r="KV485" s="51"/>
      <c r="KW485" s="47"/>
      <c r="KX485" s="47"/>
      <c r="KY485" s="47"/>
      <c r="KZ485" s="47"/>
      <c r="LA485" s="47"/>
      <c r="LB485" s="47"/>
      <c r="LC485" s="47"/>
      <c r="LD485" s="361"/>
      <c r="LE485" s="361"/>
      <c r="LF485" s="361"/>
      <c r="LG485" s="361"/>
      <c r="LH485" s="361"/>
      <c r="LI485" s="361"/>
      <c r="LJ485" s="361"/>
      <c r="LK485" s="361"/>
      <c r="LL485" s="361"/>
      <c r="LM485" s="361"/>
      <c r="LN485" s="361"/>
      <c r="LO485" s="361"/>
      <c r="LP485" s="361"/>
      <c r="LQ485" s="354"/>
      <c r="LR485" s="354"/>
      <c r="LS485" s="354"/>
      <c r="LT485" s="354"/>
      <c r="LU485" s="354"/>
      <c r="LV485" s="354"/>
      <c r="LW485" s="51"/>
      <c r="LX485" s="354"/>
      <c r="LY485" s="354"/>
      <c r="LZ485" s="354"/>
      <c r="MA485" s="354"/>
      <c r="MB485" s="363"/>
      <c r="MC485" s="363"/>
      <c r="MD485" s="354"/>
      <c r="ME485" s="354"/>
      <c r="MF485" s="354"/>
      <c r="MG485" s="354"/>
      <c r="MH485" s="354"/>
      <c r="MI485" s="354"/>
      <c r="MJ485" s="354"/>
      <c r="MK485" s="354"/>
      <c r="ML485" s="354"/>
      <c r="MM485" s="354"/>
      <c r="MN485" s="354"/>
      <c r="MO485" s="354"/>
      <c r="MP485" s="354"/>
      <c r="MQ485" s="354"/>
      <c r="MR485" s="354"/>
      <c r="MS485" s="51"/>
      <c r="MT485" s="364">
        <f t="shared" si="293"/>
        <v>0</v>
      </c>
      <c r="MU485" s="365">
        <f t="shared" si="294"/>
        <v>0</v>
      </c>
      <c r="MV485" s="366">
        <f t="shared" si="295"/>
        <v>0</v>
      </c>
      <c r="MW485" s="365">
        <v>72</v>
      </c>
      <c r="MX485" s="365"/>
      <c r="MY485" s="54"/>
      <c r="MZ485" s="708"/>
      <c r="NA485" s="708"/>
      <c r="NB485" s="709">
        <f t="shared" si="296"/>
        <v>0</v>
      </c>
      <c r="NC485" s="710"/>
      <c r="ND485" s="710">
        <v>8.75</v>
      </c>
      <c r="NE485" s="738" t="e">
        <f t="shared" si="322"/>
        <v>#DIV/0!</v>
      </c>
      <c r="NF485" s="739"/>
      <c r="NG485" s="739"/>
      <c r="NH485" s="739">
        <v>7.95</v>
      </c>
      <c r="NI485" s="740">
        <f t="shared" si="297"/>
        <v>4987.5</v>
      </c>
      <c r="NJ485" s="738"/>
      <c r="NK485" s="741"/>
      <c r="NL485" s="742">
        <v>44562</v>
      </c>
      <c r="NM485" s="739">
        <f ca="1" t="shared" si="298"/>
        <v>17.1666666666667</v>
      </c>
      <c r="NN485" s="739">
        <f ca="1" t="shared" si="299"/>
        <v>515</v>
      </c>
      <c r="NO485" s="739">
        <v>570</v>
      </c>
      <c r="NP485" s="739">
        <f t="shared" si="300"/>
        <v>0</v>
      </c>
      <c r="NQ485" s="761">
        <f t="shared" si="301"/>
        <v>0</v>
      </c>
      <c r="NR485" s="739">
        <f ca="1" t="shared" si="302"/>
        <v>0</v>
      </c>
      <c r="NS485" s="739">
        <f t="shared" si="303"/>
        <v>570</v>
      </c>
      <c r="NT485" s="739"/>
      <c r="NU485" s="739">
        <f ca="1" t="shared" si="304"/>
        <v>0</v>
      </c>
      <c r="NV485" s="769">
        <f ca="1" t="shared" si="305"/>
        <v>0</v>
      </c>
      <c r="NW485" s="769" t="e">
        <f ca="1" t="shared" si="306"/>
        <v>#DIV/0!</v>
      </c>
      <c r="NX485" s="739"/>
      <c r="NY485" s="739"/>
      <c r="NZ485" s="739"/>
      <c r="OA485" s="739"/>
      <c r="OB485" s="739"/>
      <c r="OC485" s="739"/>
      <c r="OD485" s="739"/>
      <c r="OE485" s="743">
        <f t="shared" si="307"/>
        <v>0</v>
      </c>
      <c r="OF485" s="743">
        <f t="shared" si="308"/>
        <v>0</v>
      </c>
      <c r="OG485" s="743">
        <f t="shared" si="309"/>
        <v>0</v>
      </c>
      <c r="OH485" s="743">
        <f t="shared" si="310"/>
        <v>0</v>
      </c>
      <c r="OI485" s="743">
        <f t="shared" si="311"/>
        <v>0</v>
      </c>
      <c r="OJ485" s="739">
        <f t="shared" si="312"/>
        <v>0</v>
      </c>
      <c r="OK485" s="739">
        <f t="shared" si="313"/>
        <v>0</v>
      </c>
      <c r="OL485" s="739">
        <f t="shared" si="314"/>
        <v>0</v>
      </c>
      <c r="OM485" s="739">
        <f t="shared" si="315"/>
        <v>0</v>
      </c>
      <c r="ON485" s="739">
        <f t="shared" si="316"/>
        <v>0</v>
      </c>
      <c r="OO485" s="739">
        <f t="shared" si="317"/>
        <v>0</v>
      </c>
      <c r="OP485" s="739"/>
      <c r="OQ485" s="739">
        <f t="shared" si="318"/>
        <v>0</v>
      </c>
      <c r="OR485" s="739">
        <f t="shared" si="319"/>
        <v>0</v>
      </c>
      <c r="OS485" s="739">
        <f t="shared" si="320"/>
        <v>0</v>
      </c>
      <c r="OT485" s="739">
        <f t="shared" si="321"/>
        <v>0</v>
      </c>
      <c r="OU485" s="739"/>
      <c r="OV485" s="739"/>
      <c r="OW485" s="739"/>
      <c r="OX485" s="739"/>
      <c r="OY485" s="739"/>
      <c r="OZ485" s="739"/>
      <c r="PA485" s="739"/>
      <c r="PB485" s="739"/>
      <c r="PC485" s="739"/>
      <c r="PD485" s="739"/>
      <c r="PE485" s="739"/>
      <c r="PF485" s="739"/>
      <c r="PG485" s="739"/>
      <c r="PI485" s="28">
        <v>0</v>
      </c>
      <c r="PJ485" s="28">
        <v>0</v>
      </c>
      <c r="PK485" s="28">
        <v>0</v>
      </c>
      <c r="PL485" s="28">
        <v>72</v>
      </c>
      <c r="PM485" s="28">
        <v>0</v>
      </c>
      <c r="PN485" s="28">
        <v>0</v>
      </c>
      <c r="PO485" s="28">
        <v>0</v>
      </c>
      <c r="PP485" s="28">
        <v>0</v>
      </c>
      <c r="PQ485" s="28">
        <v>0</v>
      </c>
      <c r="PR485" s="28">
        <v>0</v>
      </c>
      <c r="PS485" s="28">
        <v>0</v>
      </c>
      <c r="PT485" s="28">
        <v>0</v>
      </c>
      <c r="PU485" s="28">
        <v>0</v>
      </c>
      <c r="PV485" s="28">
        <v>72</v>
      </c>
      <c r="PW485" s="28">
        <v>0</v>
      </c>
    </row>
    <row r="486" s="28" customFormat="1" customHeight="1" spans="1:439">
      <c r="A486" s="283" t="s">
        <v>2474</v>
      </c>
      <c r="B486" s="343">
        <v>2020</v>
      </c>
      <c r="C486" s="95" t="s">
        <v>1645</v>
      </c>
      <c r="D486" s="95" t="s">
        <v>1646</v>
      </c>
      <c r="E486" s="411"/>
      <c r="F486" s="846" t="s">
        <v>2475</v>
      </c>
      <c r="G486" s="112" t="s">
        <v>1130</v>
      </c>
      <c r="H486" s="113" t="s">
        <v>2476</v>
      </c>
      <c r="I486" s="99">
        <f t="shared" si="292"/>
        <v>10</v>
      </c>
      <c r="J486" s="114">
        <v>0</v>
      </c>
      <c r="K486" s="456">
        <v>0</v>
      </c>
      <c r="L486" s="150">
        <f t="shared" si="288"/>
        <v>10</v>
      </c>
      <c r="M486" s="151">
        <f t="shared" si="289"/>
        <v>10</v>
      </c>
      <c r="N486" s="455"/>
      <c r="O486" s="35"/>
      <c r="P486" s="157"/>
      <c r="Q486" s="154">
        <f t="shared" si="290"/>
        <v>0</v>
      </c>
      <c r="R486" s="34">
        <f t="shared" si="291"/>
        <v>14</v>
      </c>
      <c r="S486" s="490"/>
      <c r="T486" s="490"/>
      <c r="U486" s="490"/>
      <c r="V486" s="490"/>
      <c r="W486" s="490"/>
      <c r="X486" s="489"/>
      <c r="Y486" s="505"/>
      <c r="Z486" s="505">
        <v>14</v>
      </c>
      <c r="AA486" s="505"/>
      <c r="AB486" s="505"/>
      <c r="AC486" s="505"/>
      <c r="AD486" s="505"/>
      <c r="AE486" s="505"/>
      <c r="AF486" s="490"/>
      <c r="AG486" s="490"/>
      <c r="AH486" s="490"/>
      <c r="AI486" s="490"/>
      <c r="AJ486" s="490"/>
      <c r="AK486" s="490"/>
      <c r="AL486" s="490"/>
      <c r="AM486" s="490"/>
      <c r="AN486" s="490"/>
      <c r="AO486" s="490"/>
      <c r="AP486" s="490"/>
      <c r="AQ486" s="490"/>
      <c r="AR486" s="490"/>
      <c r="AS486" s="490"/>
      <c r="AT486" s="490"/>
      <c r="AU486" s="490"/>
      <c r="AV486" s="490"/>
      <c r="AW486" s="490"/>
      <c r="AX486" s="490"/>
      <c r="AY486" s="100"/>
      <c r="AZ486" s="48"/>
      <c r="BA486" s="48"/>
      <c r="BB486" s="48"/>
      <c r="BC486" s="48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354"/>
      <c r="BT486" s="354"/>
      <c r="BU486" s="354"/>
      <c r="BV486" s="354"/>
      <c r="BW486" s="354"/>
      <c r="BX486" s="354"/>
      <c r="BY486" s="354"/>
      <c r="BZ486" s="354"/>
      <c r="CA486" s="354"/>
      <c r="CB486" s="354"/>
      <c r="CC486" s="354"/>
      <c r="CD486" s="354"/>
      <c r="CE486" s="354"/>
      <c r="CF486" s="354"/>
      <c r="CG486" s="354"/>
      <c r="CH486" s="354"/>
      <c r="CI486" s="354"/>
      <c r="CJ486" s="354"/>
      <c r="CK486" s="354"/>
      <c r="CL486" s="354"/>
      <c r="CM486" s="354"/>
      <c r="CN486" s="354"/>
      <c r="CO486" s="354"/>
      <c r="CP486" s="358"/>
      <c r="CQ486" s="48"/>
      <c r="CR486" s="354"/>
      <c r="CS486" s="354"/>
      <c r="CT486" s="355"/>
      <c r="CU486" s="354"/>
      <c r="CV486" s="354"/>
      <c r="CW486" s="354"/>
      <c r="CX486" s="354"/>
      <c r="CY486" s="354"/>
      <c r="CZ486" s="354"/>
      <c r="DA486" s="356"/>
      <c r="DB486" s="354"/>
      <c r="DC486" s="354"/>
      <c r="DD486" s="354"/>
      <c r="DE486" s="354"/>
      <c r="DF486" s="354"/>
      <c r="DG486" s="354"/>
      <c r="DH486" s="354"/>
      <c r="DI486" s="354"/>
      <c r="DJ486" s="354"/>
      <c r="DK486" s="354"/>
      <c r="DL486" s="354"/>
      <c r="DM486" s="354"/>
      <c r="DN486" s="354"/>
      <c r="DO486" s="354"/>
      <c r="DP486" s="354"/>
      <c r="DQ486" s="354"/>
      <c r="DR486" s="354"/>
      <c r="DS486" s="354"/>
      <c r="DT486" s="354"/>
      <c r="DU486" s="354"/>
      <c r="DV486" s="354"/>
      <c r="DW486" s="354"/>
      <c r="DX486" s="354"/>
      <c r="DY486" s="354"/>
      <c r="DZ486" s="357"/>
      <c r="EA486" s="356"/>
      <c r="EB486" s="356"/>
      <c r="EC486" s="356"/>
      <c r="ED486" s="356"/>
      <c r="EE486" s="358"/>
      <c r="EF486" s="48"/>
      <c r="EG486" s="46"/>
      <c r="EH486" s="46"/>
      <c r="EI486" s="47"/>
      <c r="EJ486" s="47">
        <v>4</v>
      </c>
      <c r="EK486" s="47"/>
      <c r="EL486" s="47"/>
      <c r="EM486" s="47"/>
      <c r="EN486" s="47"/>
      <c r="EO486" s="47"/>
      <c r="EP486" s="47"/>
      <c r="EQ486" s="47"/>
      <c r="ER486" s="47"/>
      <c r="ES486" s="47"/>
      <c r="ET486" s="48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354"/>
      <c r="FR486" s="354"/>
      <c r="FS486" s="354"/>
      <c r="FT486" s="354"/>
      <c r="FU486" s="354"/>
      <c r="FV486" s="354"/>
      <c r="FW486" s="354"/>
      <c r="FX486" s="354"/>
      <c r="FY486" s="354"/>
      <c r="FZ486" s="354"/>
      <c r="GA486" s="354"/>
      <c r="GB486" s="354"/>
      <c r="GC486" s="354"/>
      <c r="GD486" s="354"/>
      <c r="GE486" s="354"/>
      <c r="GF486" s="354"/>
      <c r="GG486" s="354"/>
      <c r="GH486" s="354"/>
      <c r="GI486" s="354"/>
      <c r="GJ486" s="354"/>
      <c r="GK486" s="354"/>
      <c r="GL486" s="354"/>
      <c r="GM486" s="354"/>
      <c r="GN486" s="354"/>
      <c r="GO486" s="354"/>
      <c r="GP486" s="354"/>
      <c r="GQ486" s="354"/>
      <c r="GR486" s="354"/>
      <c r="GS486" s="354"/>
      <c r="GT486" s="354"/>
      <c r="GU486" s="354"/>
      <c r="GV486" s="354"/>
      <c r="GW486" s="354"/>
      <c r="GX486" s="354"/>
      <c r="GY486" s="354"/>
      <c r="GZ486" s="354"/>
      <c r="HA486" s="354"/>
      <c r="HB486" s="354"/>
      <c r="HC486" s="354"/>
      <c r="HD486" s="354"/>
      <c r="HE486" s="354"/>
      <c r="HF486" s="354"/>
      <c r="HG486" s="354"/>
      <c r="HH486" s="354"/>
      <c r="HI486" s="354"/>
      <c r="HJ486" s="354"/>
      <c r="HK486" s="354"/>
      <c r="HL486" s="354"/>
      <c r="HM486" s="354"/>
      <c r="HN486" s="354"/>
      <c r="HO486" s="354"/>
      <c r="HP486" s="354"/>
      <c r="HQ486" s="354"/>
      <c r="HR486" s="354"/>
      <c r="HS486" s="354"/>
      <c r="HT486" s="354"/>
      <c r="HU486" s="354"/>
      <c r="HV486" s="354"/>
      <c r="HW486" s="354"/>
      <c r="HX486" s="354"/>
      <c r="HY486" s="354"/>
      <c r="HZ486" s="354"/>
      <c r="IA486" s="354"/>
      <c r="IB486" s="354"/>
      <c r="IC486" s="354"/>
      <c r="ID486" s="354"/>
      <c r="IE486" s="354"/>
      <c r="IF486" s="354"/>
      <c r="IG486" s="354"/>
      <c r="IH486" s="354"/>
      <c r="II486" s="354"/>
      <c r="IJ486" s="354"/>
      <c r="IK486" s="354"/>
      <c r="IL486" s="354"/>
      <c r="IM486" s="354"/>
      <c r="IN486" s="354"/>
      <c r="IO486" s="354"/>
      <c r="IP486" s="354"/>
      <c r="IQ486" s="354"/>
      <c r="IR486" s="50"/>
      <c r="IS486" s="47"/>
      <c r="IT486" s="47"/>
      <c r="IU486" s="47"/>
      <c r="IV486" s="47"/>
      <c r="IW486" s="47"/>
      <c r="IX486" s="47"/>
      <c r="IY486" s="47"/>
      <c r="IZ486" s="47"/>
      <c r="JA486" s="47"/>
      <c r="JB486" s="47"/>
      <c r="JC486" s="47"/>
      <c r="JD486" s="47"/>
      <c r="JE486" s="47"/>
      <c r="JF486" s="47"/>
      <c r="JG486" s="47"/>
      <c r="JH486" s="47"/>
      <c r="JI486" s="47"/>
      <c r="JJ486" s="47"/>
      <c r="JK486" s="47"/>
      <c r="JL486" s="354"/>
      <c r="JM486" s="354"/>
      <c r="JN486" s="354"/>
      <c r="JO486" s="354"/>
      <c r="JP486" s="354"/>
      <c r="JQ486" s="354"/>
      <c r="JR486" s="354"/>
      <c r="JS486" s="354"/>
      <c r="JT486" s="354"/>
      <c r="JU486" s="354"/>
      <c r="JV486" s="354"/>
      <c r="JW486" s="354"/>
      <c r="JX486" s="354"/>
      <c r="JY486" s="354"/>
      <c r="JZ486" s="354"/>
      <c r="KA486" s="354"/>
      <c r="KB486" s="354"/>
      <c r="KC486" s="354"/>
      <c r="KD486" s="354"/>
      <c r="KE486" s="354"/>
      <c r="KF486" s="354"/>
      <c r="KG486" s="354"/>
      <c r="KH486" s="354"/>
      <c r="KI486" s="354"/>
      <c r="KJ486" s="354"/>
      <c r="KK486" s="354"/>
      <c r="KL486" s="354"/>
      <c r="KM486" s="354"/>
      <c r="KN486" s="354"/>
      <c r="KO486" s="354"/>
      <c r="KP486" s="354"/>
      <c r="KQ486" s="354"/>
      <c r="KR486" s="354"/>
      <c r="KS486" s="354"/>
      <c r="KT486" s="354"/>
      <c r="KU486" s="354"/>
      <c r="KV486" s="51"/>
      <c r="KW486" s="47"/>
      <c r="KX486" s="47"/>
      <c r="KY486" s="47"/>
      <c r="KZ486" s="47"/>
      <c r="LA486" s="47"/>
      <c r="LB486" s="47"/>
      <c r="LC486" s="47"/>
      <c r="LD486" s="361"/>
      <c r="LE486" s="361"/>
      <c r="LF486" s="361"/>
      <c r="LG486" s="361"/>
      <c r="LH486" s="361"/>
      <c r="LI486" s="361"/>
      <c r="LJ486" s="361"/>
      <c r="LK486" s="361"/>
      <c r="LL486" s="361"/>
      <c r="LM486" s="361"/>
      <c r="LN486" s="361"/>
      <c r="LO486" s="361"/>
      <c r="LP486" s="361"/>
      <c r="LQ486" s="354"/>
      <c r="LR486" s="354"/>
      <c r="LS486" s="354"/>
      <c r="LT486" s="354"/>
      <c r="LU486" s="354"/>
      <c r="LV486" s="354"/>
      <c r="LW486" s="51"/>
      <c r="LX486" s="354"/>
      <c r="LY486" s="354"/>
      <c r="LZ486" s="354"/>
      <c r="MA486" s="354"/>
      <c r="MB486" s="363"/>
      <c r="MC486" s="363"/>
      <c r="MD486" s="354"/>
      <c r="ME486" s="354"/>
      <c r="MF486" s="354"/>
      <c r="MG486" s="354"/>
      <c r="MH486" s="354"/>
      <c r="MI486" s="354"/>
      <c r="MJ486" s="354"/>
      <c r="MK486" s="354"/>
      <c r="ML486" s="354"/>
      <c r="MM486" s="354"/>
      <c r="MN486" s="354"/>
      <c r="MO486" s="354"/>
      <c r="MP486" s="354"/>
      <c r="MQ486" s="354"/>
      <c r="MR486" s="354"/>
      <c r="MS486" s="51"/>
      <c r="MT486" s="364">
        <f t="shared" si="293"/>
        <v>4</v>
      </c>
      <c r="MU486" s="365">
        <f t="shared" si="294"/>
        <v>0</v>
      </c>
      <c r="MV486" s="366">
        <f t="shared" si="295"/>
        <v>4</v>
      </c>
      <c r="MW486" s="365">
        <v>0</v>
      </c>
      <c r="MX486" s="365"/>
      <c r="MY486" s="54"/>
      <c r="MZ486" s="708"/>
      <c r="NA486" s="708"/>
      <c r="NB486" s="709">
        <f t="shared" si="296"/>
        <v>0</v>
      </c>
      <c r="NC486" s="710"/>
      <c r="ND486" s="710">
        <v>365</v>
      </c>
      <c r="NE486" s="738" t="e">
        <f t="shared" si="322"/>
        <v>#DIV/0!</v>
      </c>
      <c r="NF486" s="739"/>
      <c r="NG486" s="739"/>
      <c r="NH486" s="739">
        <v>365</v>
      </c>
      <c r="NI486" s="740">
        <f t="shared" si="297"/>
        <v>3650</v>
      </c>
      <c r="NJ486" s="738"/>
      <c r="NK486" s="741"/>
      <c r="NL486" s="742">
        <v>44562</v>
      </c>
      <c r="NM486" s="739">
        <f ca="1" t="shared" si="298"/>
        <v>17.1666666666667</v>
      </c>
      <c r="NN486" s="739">
        <f ca="1" t="shared" si="299"/>
        <v>515</v>
      </c>
      <c r="NO486" s="739">
        <v>0</v>
      </c>
      <c r="NP486" s="739">
        <f t="shared" si="300"/>
        <v>4</v>
      </c>
      <c r="NQ486" s="761">
        <f t="shared" si="301"/>
        <v>0.8</v>
      </c>
      <c r="NR486" s="739">
        <f ca="1" t="shared" si="302"/>
        <v>0.566990291262136</v>
      </c>
      <c r="NS486" s="739">
        <f t="shared" si="303"/>
        <v>10</v>
      </c>
      <c r="NT486" s="739"/>
      <c r="NU486" s="739">
        <f ca="1" t="shared" si="304"/>
        <v>0.233009708737864</v>
      </c>
      <c r="NV486" s="769">
        <f ca="1" t="shared" si="305"/>
        <v>0.00776699029126214</v>
      </c>
      <c r="NW486" s="769">
        <f ca="1" t="shared" si="306"/>
        <v>1287.5</v>
      </c>
      <c r="NX486" s="739"/>
      <c r="NY486" s="739"/>
      <c r="NZ486" s="739"/>
      <c r="OA486" s="739"/>
      <c r="OB486" s="739"/>
      <c r="OC486" s="739"/>
      <c r="OD486" s="739"/>
      <c r="OE486" s="743">
        <f t="shared" si="307"/>
        <v>4</v>
      </c>
      <c r="OF486" s="743">
        <f t="shared" si="308"/>
        <v>0</v>
      </c>
      <c r="OG486" s="743">
        <f t="shared" si="309"/>
        <v>0</v>
      </c>
      <c r="OH486" s="743">
        <f t="shared" si="310"/>
        <v>0</v>
      </c>
      <c r="OI486" s="743">
        <f t="shared" si="311"/>
        <v>0</v>
      </c>
      <c r="OJ486" s="739">
        <f t="shared" si="312"/>
        <v>0</v>
      </c>
      <c r="OK486" s="739">
        <f t="shared" si="313"/>
        <v>0</v>
      </c>
      <c r="OL486" s="739">
        <f t="shared" si="314"/>
        <v>0</v>
      </c>
      <c r="OM486" s="739">
        <f t="shared" si="315"/>
        <v>0</v>
      </c>
      <c r="ON486" s="739">
        <f t="shared" si="316"/>
        <v>0</v>
      </c>
      <c r="OO486" s="739">
        <f t="shared" si="317"/>
        <v>0</v>
      </c>
      <c r="OP486" s="739"/>
      <c r="OQ486" s="739">
        <f t="shared" si="318"/>
        <v>0</v>
      </c>
      <c r="OR486" s="739">
        <f t="shared" si="319"/>
        <v>4</v>
      </c>
      <c r="OS486" s="739">
        <f t="shared" si="320"/>
        <v>0</v>
      </c>
      <c r="OT486" s="739">
        <f t="shared" si="321"/>
        <v>0</v>
      </c>
      <c r="OU486" s="739"/>
      <c r="OV486" s="739"/>
      <c r="OW486" s="739"/>
      <c r="OX486" s="739"/>
      <c r="OY486" s="739"/>
      <c r="OZ486" s="739"/>
      <c r="PA486" s="739"/>
      <c r="PB486" s="739"/>
      <c r="PC486" s="739"/>
      <c r="PD486" s="739"/>
      <c r="PE486" s="739"/>
      <c r="PF486" s="739"/>
      <c r="PG486" s="739"/>
      <c r="PI486" s="28">
        <v>0</v>
      </c>
      <c r="PJ486" s="28">
        <v>0</v>
      </c>
      <c r="PK486" s="28">
        <v>0</v>
      </c>
      <c r="PL486" s="28">
        <v>0</v>
      </c>
      <c r="PM486" s="28">
        <v>0</v>
      </c>
      <c r="PN486" s="28">
        <v>0</v>
      </c>
      <c r="PO486" s="28">
        <v>0</v>
      </c>
      <c r="PP486" s="28">
        <v>0</v>
      </c>
      <c r="PQ486" s="28">
        <v>0</v>
      </c>
      <c r="PR486" s="28">
        <v>0</v>
      </c>
      <c r="PS486" s="28">
        <v>0</v>
      </c>
      <c r="PT486" s="28">
        <v>0</v>
      </c>
      <c r="PU486" s="28">
        <v>0</v>
      </c>
      <c r="PV486" s="28">
        <v>0</v>
      </c>
      <c r="PW486" s="28">
        <v>0</v>
      </c>
    </row>
    <row r="487" s="28" customFormat="1" customHeight="1" spans="1:439">
      <c r="A487" s="847" t="s">
        <v>2306</v>
      </c>
      <c r="B487" s="343"/>
      <c r="C487" s="95"/>
      <c r="D487" s="95" t="s">
        <v>2477</v>
      </c>
      <c r="E487" s="411"/>
      <c r="F487" s="290" t="s">
        <v>2478</v>
      </c>
      <c r="G487" s="112" t="s">
        <v>1132</v>
      </c>
      <c r="H487" s="113" t="s">
        <v>2479</v>
      </c>
      <c r="I487" s="99">
        <f t="shared" si="292"/>
        <v>0</v>
      </c>
      <c r="J487" s="100">
        <v>471</v>
      </c>
      <c r="K487" s="454">
        <v>0</v>
      </c>
      <c r="L487" s="150">
        <f t="shared" si="288"/>
        <v>471</v>
      </c>
      <c r="M487" s="151">
        <f t="shared" si="289"/>
        <v>471</v>
      </c>
      <c r="N487" s="455"/>
      <c r="O487" s="35">
        <v>471</v>
      </c>
      <c r="P487" s="157"/>
      <c r="Q487" s="154">
        <f t="shared" si="290"/>
        <v>0</v>
      </c>
      <c r="R487" s="34">
        <f t="shared" si="291"/>
        <v>0</v>
      </c>
      <c r="S487" s="490"/>
      <c r="T487" s="490"/>
      <c r="U487" s="490"/>
      <c r="V487" s="490"/>
      <c r="W487" s="490"/>
      <c r="X487" s="489"/>
      <c r="Y487" s="505"/>
      <c r="Z487" s="505"/>
      <c r="AA487" s="505"/>
      <c r="AB487" s="505"/>
      <c r="AC487" s="505"/>
      <c r="AD487" s="505"/>
      <c r="AE487" s="505"/>
      <c r="AF487" s="490"/>
      <c r="AG487" s="490"/>
      <c r="AH487" s="490"/>
      <c r="AI487" s="490"/>
      <c r="AJ487" s="490"/>
      <c r="AK487" s="490"/>
      <c r="AL487" s="490"/>
      <c r="AM487" s="490"/>
      <c r="AN487" s="490"/>
      <c r="AO487" s="490"/>
      <c r="AP487" s="490"/>
      <c r="AQ487" s="490"/>
      <c r="AR487" s="490"/>
      <c r="AS487" s="490"/>
      <c r="AT487" s="490"/>
      <c r="AU487" s="490"/>
      <c r="AV487" s="490"/>
      <c r="AW487" s="490"/>
      <c r="AX487" s="490"/>
      <c r="AY487" s="100"/>
      <c r="AZ487" s="48"/>
      <c r="BA487" s="48"/>
      <c r="BB487" s="48"/>
      <c r="BC487" s="48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354"/>
      <c r="BT487" s="354"/>
      <c r="BU487" s="354"/>
      <c r="BV487" s="354"/>
      <c r="BW487" s="354"/>
      <c r="BX487" s="354"/>
      <c r="BY487" s="354"/>
      <c r="BZ487" s="354"/>
      <c r="CA487" s="354"/>
      <c r="CB487" s="354"/>
      <c r="CC487" s="354"/>
      <c r="CD487" s="354"/>
      <c r="CE487" s="354"/>
      <c r="CF487" s="354"/>
      <c r="CG487" s="354"/>
      <c r="CH487" s="354"/>
      <c r="CI487" s="354"/>
      <c r="CJ487" s="354"/>
      <c r="CK487" s="354"/>
      <c r="CL487" s="354"/>
      <c r="CM487" s="354"/>
      <c r="CN487" s="354"/>
      <c r="CO487" s="354"/>
      <c r="CP487" s="358"/>
      <c r="CQ487" s="48"/>
      <c r="CR487" s="354"/>
      <c r="CS487" s="354"/>
      <c r="CT487" s="355"/>
      <c r="CU487" s="354"/>
      <c r="CV487" s="354"/>
      <c r="CW487" s="354"/>
      <c r="CX487" s="354"/>
      <c r="CY487" s="354"/>
      <c r="CZ487" s="354"/>
      <c r="DA487" s="356"/>
      <c r="DB487" s="354"/>
      <c r="DC487" s="354"/>
      <c r="DD487" s="354"/>
      <c r="DE487" s="354"/>
      <c r="DF487" s="354"/>
      <c r="DG487" s="354"/>
      <c r="DH487" s="354"/>
      <c r="DI487" s="354"/>
      <c r="DJ487" s="354"/>
      <c r="DK487" s="354"/>
      <c r="DL487" s="354"/>
      <c r="DM487" s="354"/>
      <c r="DN487" s="354"/>
      <c r="DO487" s="354"/>
      <c r="DP487" s="354"/>
      <c r="DQ487" s="354"/>
      <c r="DR487" s="354"/>
      <c r="DS487" s="354"/>
      <c r="DT487" s="354"/>
      <c r="DU487" s="354"/>
      <c r="DV487" s="354"/>
      <c r="DW487" s="354"/>
      <c r="DX487" s="354"/>
      <c r="DY487" s="354"/>
      <c r="DZ487" s="357"/>
      <c r="EA487" s="356"/>
      <c r="EB487" s="356"/>
      <c r="EC487" s="356"/>
      <c r="ED487" s="356"/>
      <c r="EE487" s="358"/>
      <c r="EF487" s="48"/>
      <c r="EG487" s="46"/>
      <c r="EH487" s="46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8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354"/>
      <c r="FR487" s="354"/>
      <c r="FS487" s="354"/>
      <c r="FT487" s="354"/>
      <c r="FU487" s="354"/>
      <c r="FV487" s="354"/>
      <c r="FW487" s="354"/>
      <c r="FX487" s="354"/>
      <c r="FY487" s="354"/>
      <c r="FZ487" s="354"/>
      <c r="GA487" s="354"/>
      <c r="GB487" s="354"/>
      <c r="GC487" s="354"/>
      <c r="GD487" s="354"/>
      <c r="GE487" s="354"/>
      <c r="GF487" s="354"/>
      <c r="GG487" s="354"/>
      <c r="GH487" s="354"/>
      <c r="GI487" s="354"/>
      <c r="GJ487" s="354"/>
      <c r="GK487" s="354"/>
      <c r="GL487" s="354"/>
      <c r="GM487" s="354"/>
      <c r="GN487" s="354"/>
      <c r="GO487" s="354"/>
      <c r="GP487" s="354"/>
      <c r="GQ487" s="354"/>
      <c r="GR487" s="354"/>
      <c r="GS487" s="354"/>
      <c r="GT487" s="354"/>
      <c r="GU487" s="354"/>
      <c r="GV487" s="354"/>
      <c r="GW487" s="354"/>
      <c r="GX487" s="354"/>
      <c r="GY487" s="354"/>
      <c r="GZ487" s="354"/>
      <c r="HA487" s="354"/>
      <c r="HB487" s="354"/>
      <c r="HC487" s="354"/>
      <c r="HD487" s="354"/>
      <c r="HE487" s="354"/>
      <c r="HF487" s="354"/>
      <c r="HG487" s="354"/>
      <c r="HH487" s="354"/>
      <c r="HI487" s="354"/>
      <c r="HJ487" s="354"/>
      <c r="HK487" s="354"/>
      <c r="HL487" s="354"/>
      <c r="HM487" s="354"/>
      <c r="HN487" s="354"/>
      <c r="HO487" s="354"/>
      <c r="HP487" s="354"/>
      <c r="HQ487" s="354"/>
      <c r="HR487" s="354"/>
      <c r="HS487" s="354"/>
      <c r="HT487" s="354"/>
      <c r="HU487" s="354"/>
      <c r="HV487" s="354"/>
      <c r="HW487" s="354"/>
      <c r="HX487" s="354"/>
      <c r="HY487" s="354"/>
      <c r="HZ487" s="354"/>
      <c r="IA487" s="354"/>
      <c r="IB487" s="354"/>
      <c r="IC487" s="354"/>
      <c r="ID487" s="354"/>
      <c r="IE487" s="354"/>
      <c r="IF487" s="354"/>
      <c r="IG487" s="354"/>
      <c r="IH487" s="354"/>
      <c r="II487" s="354"/>
      <c r="IJ487" s="354"/>
      <c r="IK487" s="354"/>
      <c r="IL487" s="354"/>
      <c r="IM487" s="354"/>
      <c r="IN487" s="354"/>
      <c r="IO487" s="354"/>
      <c r="IP487" s="354"/>
      <c r="IQ487" s="354"/>
      <c r="IR487" s="50"/>
      <c r="IS487" s="47"/>
      <c r="IT487" s="47"/>
      <c r="IU487" s="47"/>
      <c r="IV487" s="47"/>
      <c r="IW487" s="47"/>
      <c r="IX487" s="47"/>
      <c r="IY487" s="47"/>
      <c r="IZ487" s="47"/>
      <c r="JA487" s="47"/>
      <c r="JB487" s="47"/>
      <c r="JC487" s="47"/>
      <c r="JD487" s="47"/>
      <c r="JE487" s="47"/>
      <c r="JF487" s="47"/>
      <c r="JG487" s="47"/>
      <c r="JH487" s="47"/>
      <c r="JI487" s="47"/>
      <c r="JJ487" s="47"/>
      <c r="JK487" s="47"/>
      <c r="JL487" s="354"/>
      <c r="JM487" s="354"/>
      <c r="JN487" s="354"/>
      <c r="JO487" s="354"/>
      <c r="JP487" s="354"/>
      <c r="JQ487" s="354"/>
      <c r="JR487" s="354"/>
      <c r="JS487" s="354"/>
      <c r="JT487" s="354"/>
      <c r="JU487" s="354"/>
      <c r="JV487" s="354"/>
      <c r="JW487" s="354"/>
      <c r="JX487" s="354"/>
      <c r="JY487" s="354"/>
      <c r="JZ487" s="354"/>
      <c r="KA487" s="354"/>
      <c r="KB487" s="354"/>
      <c r="KC487" s="354"/>
      <c r="KD487" s="354"/>
      <c r="KE487" s="354"/>
      <c r="KF487" s="354"/>
      <c r="KG487" s="354"/>
      <c r="KH487" s="354"/>
      <c r="KI487" s="354"/>
      <c r="KJ487" s="354"/>
      <c r="KK487" s="354"/>
      <c r="KL487" s="354"/>
      <c r="KM487" s="354"/>
      <c r="KN487" s="354"/>
      <c r="KO487" s="354"/>
      <c r="KP487" s="354"/>
      <c r="KQ487" s="354"/>
      <c r="KR487" s="354"/>
      <c r="KS487" s="354"/>
      <c r="KT487" s="354"/>
      <c r="KU487" s="354"/>
      <c r="KV487" s="51"/>
      <c r="KW487" s="47"/>
      <c r="KX487" s="47"/>
      <c r="KY487" s="47"/>
      <c r="KZ487" s="47"/>
      <c r="LA487" s="47"/>
      <c r="LB487" s="47"/>
      <c r="LC487" s="47"/>
      <c r="LD487" s="361"/>
      <c r="LE487" s="361"/>
      <c r="LF487" s="361"/>
      <c r="LG487" s="361"/>
      <c r="LH487" s="361"/>
      <c r="LI487" s="361"/>
      <c r="LJ487" s="361"/>
      <c r="LK487" s="361"/>
      <c r="LL487" s="361"/>
      <c r="LM487" s="361"/>
      <c r="LN487" s="361"/>
      <c r="LO487" s="361"/>
      <c r="LP487" s="361"/>
      <c r="LQ487" s="354"/>
      <c r="LR487" s="354"/>
      <c r="LS487" s="354"/>
      <c r="LT487" s="354"/>
      <c r="LU487" s="354"/>
      <c r="LV487" s="354"/>
      <c r="LW487" s="51"/>
      <c r="LX487" s="354"/>
      <c r="LY487" s="354"/>
      <c r="LZ487" s="354"/>
      <c r="MA487" s="354"/>
      <c r="MB487" s="363"/>
      <c r="MC487" s="363"/>
      <c r="MD487" s="354"/>
      <c r="ME487" s="354"/>
      <c r="MF487" s="354"/>
      <c r="MG487" s="354"/>
      <c r="MH487" s="354"/>
      <c r="MI487" s="354"/>
      <c r="MJ487" s="354"/>
      <c r="MK487" s="354"/>
      <c r="ML487" s="354"/>
      <c r="MM487" s="354"/>
      <c r="MN487" s="354"/>
      <c r="MO487" s="354"/>
      <c r="MP487" s="354"/>
      <c r="MQ487" s="354"/>
      <c r="MR487" s="354"/>
      <c r="MS487" s="51"/>
      <c r="MT487" s="364">
        <f t="shared" si="293"/>
        <v>0</v>
      </c>
      <c r="MU487" s="365">
        <f t="shared" si="294"/>
        <v>0</v>
      </c>
      <c r="MV487" s="366">
        <f t="shared" si="295"/>
        <v>0</v>
      </c>
      <c r="MW487" s="365">
        <v>0</v>
      </c>
      <c r="MX487" s="365">
        <v>102</v>
      </c>
      <c r="MY487" s="54"/>
      <c r="MZ487" s="708"/>
      <c r="NA487" s="708">
        <v>2.57</v>
      </c>
      <c r="NB487" s="709">
        <f t="shared" si="296"/>
        <v>0</v>
      </c>
      <c r="NC487" s="710"/>
      <c r="ND487" s="710">
        <v>14.4</v>
      </c>
      <c r="NE487" s="738">
        <f t="shared" si="322"/>
        <v>0.163714501422847</v>
      </c>
      <c r="NF487" s="739"/>
      <c r="NG487" s="739"/>
      <c r="NH487" s="739">
        <v>14.4</v>
      </c>
      <c r="NI487" s="740">
        <f t="shared" si="297"/>
        <v>6782.4</v>
      </c>
      <c r="NJ487" s="738"/>
      <c r="NK487" s="741"/>
      <c r="NL487" s="742">
        <v>44562</v>
      </c>
      <c r="NM487" s="739">
        <f ca="1" t="shared" si="298"/>
        <v>17.1666666666667</v>
      </c>
      <c r="NN487" s="739">
        <f ca="1" t="shared" si="299"/>
        <v>515</v>
      </c>
      <c r="NO487" s="739">
        <v>471</v>
      </c>
      <c r="NP487" s="739">
        <f t="shared" si="300"/>
        <v>0</v>
      </c>
      <c r="NQ487" s="761">
        <f t="shared" si="301"/>
        <v>0</v>
      </c>
      <c r="NR487" s="739">
        <f ca="1" t="shared" si="302"/>
        <v>0</v>
      </c>
      <c r="NS487" s="739">
        <f t="shared" si="303"/>
        <v>471</v>
      </c>
      <c r="NT487" s="739"/>
      <c r="NU487" s="739">
        <f ca="1" t="shared" si="304"/>
        <v>0</v>
      </c>
      <c r="NV487" s="769">
        <f ca="1" t="shared" si="305"/>
        <v>0</v>
      </c>
      <c r="NW487" s="769" t="e">
        <f ca="1" t="shared" si="306"/>
        <v>#DIV/0!</v>
      </c>
      <c r="NX487" s="739"/>
      <c r="NY487" s="739"/>
      <c r="NZ487" s="739"/>
      <c r="OA487" s="739"/>
      <c r="OB487" s="739"/>
      <c r="OC487" s="739"/>
      <c r="OD487" s="739"/>
      <c r="OE487" s="743">
        <f t="shared" si="307"/>
        <v>0</v>
      </c>
      <c r="OF487" s="743">
        <f t="shared" si="308"/>
        <v>0</v>
      </c>
      <c r="OG487" s="743">
        <f t="shared" si="309"/>
        <v>0</v>
      </c>
      <c r="OH487" s="743">
        <f t="shared" si="310"/>
        <v>0</v>
      </c>
      <c r="OI487" s="743">
        <f t="shared" si="311"/>
        <v>0</v>
      </c>
      <c r="OJ487" s="739">
        <f t="shared" si="312"/>
        <v>0</v>
      </c>
      <c r="OK487" s="739">
        <f t="shared" si="313"/>
        <v>0</v>
      </c>
      <c r="OL487" s="739">
        <f t="shared" si="314"/>
        <v>0</v>
      </c>
      <c r="OM487" s="739">
        <f t="shared" si="315"/>
        <v>0</v>
      </c>
      <c r="ON487" s="739">
        <f t="shared" si="316"/>
        <v>0</v>
      </c>
      <c r="OO487" s="739">
        <f t="shared" si="317"/>
        <v>0</v>
      </c>
      <c r="OP487" s="739"/>
      <c r="OQ487" s="739">
        <f t="shared" si="318"/>
        <v>0</v>
      </c>
      <c r="OR487" s="739">
        <f t="shared" si="319"/>
        <v>0</v>
      </c>
      <c r="OS487" s="739">
        <f t="shared" si="320"/>
        <v>0</v>
      </c>
      <c r="OT487" s="739">
        <f t="shared" si="321"/>
        <v>0</v>
      </c>
      <c r="OU487" s="739"/>
      <c r="OV487" s="739"/>
      <c r="OW487" s="739"/>
      <c r="OX487" s="739"/>
      <c r="OY487" s="739"/>
      <c r="OZ487" s="739"/>
      <c r="PA487" s="739"/>
      <c r="PB487" s="739"/>
      <c r="PC487" s="739"/>
      <c r="PD487" s="739"/>
      <c r="PE487" s="739"/>
      <c r="PF487" s="739"/>
      <c r="PG487" s="739"/>
      <c r="PI487" s="28">
        <v>0</v>
      </c>
      <c r="PJ487" s="28">
        <v>0</v>
      </c>
      <c r="PK487" s="28">
        <v>0</v>
      </c>
      <c r="PL487" s="28">
        <v>0</v>
      </c>
      <c r="PM487" s="28">
        <v>0</v>
      </c>
      <c r="PN487" s="28">
        <v>0</v>
      </c>
      <c r="PO487" s="28">
        <v>0</v>
      </c>
      <c r="PP487" s="28">
        <v>0</v>
      </c>
      <c r="PQ487" s="28">
        <v>0</v>
      </c>
      <c r="PR487" s="28">
        <v>0</v>
      </c>
      <c r="PS487" s="28">
        <v>0</v>
      </c>
      <c r="PT487" s="28">
        <v>0</v>
      </c>
      <c r="PU487" s="28">
        <v>0</v>
      </c>
      <c r="PV487" s="28">
        <v>0</v>
      </c>
      <c r="PW487" s="28">
        <v>0</v>
      </c>
    </row>
    <row r="488" s="28" customFormat="1" customHeight="1" spans="1:439">
      <c r="A488" s="847" t="s">
        <v>2306</v>
      </c>
      <c r="B488" s="343"/>
      <c r="C488" s="95"/>
      <c r="D488" s="95" t="s">
        <v>2477</v>
      </c>
      <c r="E488" s="411"/>
      <c r="F488" s="290" t="s">
        <v>2480</v>
      </c>
      <c r="G488" s="112" t="s">
        <v>1134</v>
      </c>
      <c r="H488" s="113" t="s">
        <v>2481</v>
      </c>
      <c r="I488" s="99">
        <f t="shared" si="292"/>
        <v>0</v>
      </c>
      <c r="J488" s="100">
        <v>80</v>
      </c>
      <c r="K488" s="454">
        <v>0</v>
      </c>
      <c r="L488" s="150">
        <f t="shared" si="288"/>
        <v>80</v>
      </c>
      <c r="M488" s="151">
        <f t="shared" si="289"/>
        <v>80</v>
      </c>
      <c r="N488" s="455"/>
      <c r="O488" s="35">
        <v>80</v>
      </c>
      <c r="P488" s="157"/>
      <c r="Q488" s="154">
        <f t="shared" si="290"/>
        <v>0</v>
      </c>
      <c r="R488" s="34">
        <f t="shared" si="291"/>
        <v>0</v>
      </c>
      <c r="S488" s="490"/>
      <c r="T488" s="490"/>
      <c r="U488" s="490"/>
      <c r="V488" s="490"/>
      <c r="W488" s="490"/>
      <c r="X488" s="489"/>
      <c r="Y488" s="505"/>
      <c r="Z488" s="505"/>
      <c r="AA488" s="505"/>
      <c r="AB488" s="505"/>
      <c r="AC488" s="505"/>
      <c r="AD488" s="505"/>
      <c r="AE488" s="505"/>
      <c r="AF488" s="490"/>
      <c r="AG488" s="490"/>
      <c r="AH488" s="490"/>
      <c r="AI488" s="490"/>
      <c r="AJ488" s="490"/>
      <c r="AK488" s="490"/>
      <c r="AL488" s="490"/>
      <c r="AM488" s="490"/>
      <c r="AN488" s="490"/>
      <c r="AO488" s="490"/>
      <c r="AP488" s="490"/>
      <c r="AQ488" s="490"/>
      <c r="AR488" s="490"/>
      <c r="AS488" s="490"/>
      <c r="AT488" s="490"/>
      <c r="AU488" s="490"/>
      <c r="AV488" s="490"/>
      <c r="AW488" s="490"/>
      <c r="AX488" s="490"/>
      <c r="AY488" s="100"/>
      <c r="AZ488" s="48"/>
      <c r="BA488" s="48"/>
      <c r="BB488" s="48"/>
      <c r="BC488" s="48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354"/>
      <c r="BT488" s="354"/>
      <c r="BU488" s="354"/>
      <c r="BV488" s="354"/>
      <c r="BW488" s="354"/>
      <c r="BX488" s="354"/>
      <c r="BY488" s="354"/>
      <c r="BZ488" s="354"/>
      <c r="CA488" s="354"/>
      <c r="CB488" s="354"/>
      <c r="CC488" s="354"/>
      <c r="CD488" s="354"/>
      <c r="CE488" s="354"/>
      <c r="CF488" s="354"/>
      <c r="CG488" s="354"/>
      <c r="CH488" s="354"/>
      <c r="CI488" s="354"/>
      <c r="CJ488" s="354"/>
      <c r="CK488" s="354"/>
      <c r="CL488" s="354"/>
      <c r="CM488" s="354"/>
      <c r="CN488" s="354"/>
      <c r="CO488" s="354"/>
      <c r="CP488" s="358"/>
      <c r="CQ488" s="48"/>
      <c r="CR488" s="354"/>
      <c r="CS488" s="354"/>
      <c r="CT488" s="355"/>
      <c r="CU488" s="354"/>
      <c r="CV488" s="354"/>
      <c r="CW488" s="354"/>
      <c r="CX488" s="354"/>
      <c r="CY488" s="354"/>
      <c r="CZ488" s="354"/>
      <c r="DA488" s="356"/>
      <c r="DB488" s="354"/>
      <c r="DC488" s="354"/>
      <c r="DD488" s="354"/>
      <c r="DE488" s="354"/>
      <c r="DF488" s="354"/>
      <c r="DG488" s="354"/>
      <c r="DH488" s="354"/>
      <c r="DI488" s="354"/>
      <c r="DJ488" s="354"/>
      <c r="DK488" s="354"/>
      <c r="DL488" s="354"/>
      <c r="DM488" s="354"/>
      <c r="DN488" s="354"/>
      <c r="DO488" s="354"/>
      <c r="DP488" s="354"/>
      <c r="DQ488" s="354"/>
      <c r="DR488" s="354"/>
      <c r="DS488" s="354"/>
      <c r="DT488" s="354"/>
      <c r="DU488" s="354"/>
      <c r="DV488" s="354"/>
      <c r="DW488" s="354"/>
      <c r="DX488" s="354"/>
      <c r="DY488" s="354"/>
      <c r="DZ488" s="357"/>
      <c r="EA488" s="356"/>
      <c r="EB488" s="356"/>
      <c r="EC488" s="356"/>
      <c r="ED488" s="356"/>
      <c r="EE488" s="358"/>
      <c r="EF488" s="48"/>
      <c r="EG488" s="46"/>
      <c r="EH488" s="46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8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354"/>
      <c r="FR488" s="354"/>
      <c r="FS488" s="354"/>
      <c r="FT488" s="354"/>
      <c r="FU488" s="354"/>
      <c r="FV488" s="354"/>
      <c r="FW488" s="354"/>
      <c r="FX488" s="354"/>
      <c r="FY488" s="354"/>
      <c r="FZ488" s="354"/>
      <c r="GA488" s="354"/>
      <c r="GB488" s="354"/>
      <c r="GC488" s="354"/>
      <c r="GD488" s="354"/>
      <c r="GE488" s="354"/>
      <c r="GF488" s="354"/>
      <c r="GG488" s="354"/>
      <c r="GH488" s="354"/>
      <c r="GI488" s="354"/>
      <c r="GJ488" s="354"/>
      <c r="GK488" s="354"/>
      <c r="GL488" s="354"/>
      <c r="GM488" s="354"/>
      <c r="GN488" s="354"/>
      <c r="GO488" s="354"/>
      <c r="GP488" s="354"/>
      <c r="GQ488" s="354"/>
      <c r="GR488" s="354"/>
      <c r="GS488" s="354"/>
      <c r="GT488" s="354"/>
      <c r="GU488" s="354"/>
      <c r="GV488" s="354"/>
      <c r="GW488" s="354"/>
      <c r="GX488" s="354"/>
      <c r="GY488" s="354"/>
      <c r="GZ488" s="354"/>
      <c r="HA488" s="354"/>
      <c r="HB488" s="354"/>
      <c r="HC488" s="354"/>
      <c r="HD488" s="354"/>
      <c r="HE488" s="354"/>
      <c r="HF488" s="354"/>
      <c r="HG488" s="354"/>
      <c r="HH488" s="354"/>
      <c r="HI488" s="354"/>
      <c r="HJ488" s="354"/>
      <c r="HK488" s="354"/>
      <c r="HL488" s="354"/>
      <c r="HM488" s="354"/>
      <c r="HN488" s="354"/>
      <c r="HO488" s="354"/>
      <c r="HP488" s="354"/>
      <c r="HQ488" s="354"/>
      <c r="HR488" s="354"/>
      <c r="HS488" s="354"/>
      <c r="HT488" s="354"/>
      <c r="HU488" s="354"/>
      <c r="HV488" s="354"/>
      <c r="HW488" s="354"/>
      <c r="HX488" s="354"/>
      <c r="HY488" s="354"/>
      <c r="HZ488" s="354"/>
      <c r="IA488" s="354"/>
      <c r="IB488" s="354"/>
      <c r="IC488" s="354"/>
      <c r="ID488" s="354"/>
      <c r="IE488" s="354"/>
      <c r="IF488" s="354"/>
      <c r="IG488" s="354"/>
      <c r="IH488" s="354"/>
      <c r="II488" s="354"/>
      <c r="IJ488" s="354"/>
      <c r="IK488" s="354"/>
      <c r="IL488" s="354"/>
      <c r="IM488" s="354"/>
      <c r="IN488" s="354"/>
      <c r="IO488" s="354"/>
      <c r="IP488" s="354"/>
      <c r="IQ488" s="354"/>
      <c r="IR488" s="50"/>
      <c r="IS488" s="47"/>
      <c r="IT488" s="47"/>
      <c r="IU488" s="47"/>
      <c r="IV488" s="47"/>
      <c r="IW488" s="47"/>
      <c r="IX488" s="47"/>
      <c r="IY488" s="47"/>
      <c r="IZ488" s="47"/>
      <c r="JA488" s="47"/>
      <c r="JB488" s="47"/>
      <c r="JC488" s="47"/>
      <c r="JD488" s="47"/>
      <c r="JE488" s="47"/>
      <c r="JF488" s="47"/>
      <c r="JG488" s="47"/>
      <c r="JH488" s="47"/>
      <c r="JI488" s="47"/>
      <c r="JJ488" s="47"/>
      <c r="JK488" s="47"/>
      <c r="JL488" s="354"/>
      <c r="JM488" s="354"/>
      <c r="JN488" s="354"/>
      <c r="JO488" s="354"/>
      <c r="JP488" s="354"/>
      <c r="JQ488" s="354"/>
      <c r="JR488" s="354"/>
      <c r="JS488" s="354"/>
      <c r="JT488" s="354"/>
      <c r="JU488" s="354"/>
      <c r="JV488" s="354"/>
      <c r="JW488" s="354"/>
      <c r="JX488" s="354"/>
      <c r="JY488" s="354"/>
      <c r="JZ488" s="354"/>
      <c r="KA488" s="354"/>
      <c r="KB488" s="354"/>
      <c r="KC488" s="354"/>
      <c r="KD488" s="354"/>
      <c r="KE488" s="354"/>
      <c r="KF488" s="354"/>
      <c r="KG488" s="354"/>
      <c r="KH488" s="354"/>
      <c r="KI488" s="354"/>
      <c r="KJ488" s="354"/>
      <c r="KK488" s="354"/>
      <c r="KL488" s="354"/>
      <c r="KM488" s="354"/>
      <c r="KN488" s="354"/>
      <c r="KO488" s="354"/>
      <c r="KP488" s="354"/>
      <c r="KQ488" s="354"/>
      <c r="KR488" s="354"/>
      <c r="KS488" s="354"/>
      <c r="KT488" s="354"/>
      <c r="KU488" s="354"/>
      <c r="KV488" s="51"/>
      <c r="KW488" s="47"/>
      <c r="KX488" s="47"/>
      <c r="KY488" s="47"/>
      <c r="KZ488" s="47"/>
      <c r="LA488" s="47"/>
      <c r="LB488" s="47"/>
      <c r="LC488" s="47"/>
      <c r="LD488" s="361"/>
      <c r="LE488" s="361"/>
      <c r="LF488" s="361"/>
      <c r="LG488" s="361"/>
      <c r="LH488" s="361"/>
      <c r="LI488" s="361"/>
      <c r="LJ488" s="361"/>
      <c r="LK488" s="361"/>
      <c r="LL488" s="361"/>
      <c r="LM488" s="361"/>
      <c r="LN488" s="361"/>
      <c r="LO488" s="361"/>
      <c r="LP488" s="361"/>
      <c r="LQ488" s="354"/>
      <c r="LR488" s="354"/>
      <c r="LS488" s="354"/>
      <c r="LT488" s="354"/>
      <c r="LU488" s="354"/>
      <c r="LV488" s="354"/>
      <c r="LW488" s="51"/>
      <c r="LX488" s="354"/>
      <c r="LY488" s="354"/>
      <c r="LZ488" s="354"/>
      <c r="MA488" s="354"/>
      <c r="MB488" s="363"/>
      <c r="MC488" s="363"/>
      <c r="MD488" s="354"/>
      <c r="ME488" s="354"/>
      <c r="MF488" s="354"/>
      <c r="MG488" s="354"/>
      <c r="MH488" s="354"/>
      <c r="MI488" s="354"/>
      <c r="MJ488" s="354"/>
      <c r="MK488" s="354"/>
      <c r="ML488" s="354"/>
      <c r="MM488" s="354"/>
      <c r="MN488" s="354"/>
      <c r="MO488" s="354"/>
      <c r="MP488" s="354"/>
      <c r="MQ488" s="354"/>
      <c r="MR488" s="354"/>
      <c r="MS488" s="51"/>
      <c r="MT488" s="364">
        <f t="shared" si="293"/>
        <v>0</v>
      </c>
      <c r="MU488" s="365">
        <f t="shared" si="294"/>
        <v>0</v>
      </c>
      <c r="MV488" s="366">
        <f t="shared" si="295"/>
        <v>0</v>
      </c>
      <c r="MW488" s="365">
        <v>0</v>
      </c>
      <c r="MX488" s="365">
        <v>204</v>
      </c>
      <c r="MY488" s="54"/>
      <c r="MZ488" s="708"/>
      <c r="NA488" s="708">
        <v>2.69</v>
      </c>
      <c r="NB488" s="709">
        <f t="shared" si="296"/>
        <v>0</v>
      </c>
      <c r="NC488" s="710"/>
      <c r="ND488" s="710">
        <v>15.05</v>
      </c>
      <c r="NE488" s="738">
        <f t="shared" si="322"/>
        <v>0.164955889696499</v>
      </c>
      <c r="NF488" s="739"/>
      <c r="NG488" s="739"/>
      <c r="NH488" s="739">
        <v>15.05</v>
      </c>
      <c r="NI488" s="740">
        <f t="shared" si="297"/>
        <v>1204</v>
      </c>
      <c r="NJ488" s="738"/>
      <c r="NK488" s="741"/>
      <c r="NL488" s="742">
        <v>44562</v>
      </c>
      <c r="NM488" s="739">
        <f ca="1" t="shared" si="298"/>
        <v>17.1666666666667</v>
      </c>
      <c r="NN488" s="739">
        <f ca="1" t="shared" si="299"/>
        <v>515</v>
      </c>
      <c r="NO488" s="739">
        <v>80</v>
      </c>
      <c r="NP488" s="739">
        <f t="shared" si="300"/>
        <v>0</v>
      </c>
      <c r="NQ488" s="761">
        <f t="shared" si="301"/>
        <v>0</v>
      </c>
      <c r="NR488" s="739">
        <f ca="1" t="shared" si="302"/>
        <v>0</v>
      </c>
      <c r="NS488" s="739">
        <f t="shared" si="303"/>
        <v>80</v>
      </c>
      <c r="NT488" s="739"/>
      <c r="NU488" s="739">
        <f ca="1" t="shared" si="304"/>
        <v>0</v>
      </c>
      <c r="NV488" s="769">
        <f ca="1" t="shared" si="305"/>
        <v>0</v>
      </c>
      <c r="NW488" s="769" t="e">
        <f ca="1" t="shared" si="306"/>
        <v>#DIV/0!</v>
      </c>
      <c r="NX488" s="739"/>
      <c r="NY488" s="739"/>
      <c r="NZ488" s="739"/>
      <c r="OA488" s="739"/>
      <c r="OB488" s="739"/>
      <c r="OC488" s="739"/>
      <c r="OD488" s="739"/>
      <c r="OE488" s="743">
        <f t="shared" si="307"/>
        <v>0</v>
      </c>
      <c r="OF488" s="743">
        <f t="shared" si="308"/>
        <v>0</v>
      </c>
      <c r="OG488" s="743">
        <f t="shared" si="309"/>
        <v>0</v>
      </c>
      <c r="OH488" s="743">
        <f t="shared" si="310"/>
        <v>0</v>
      </c>
      <c r="OI488" s="743">
        <f t="shared" si="311"/>
        <v>0</v>
      </c>
      <c r="OJ488" s="739">
        <f t="shared" si="312"/>
        <v>0</v>
      </c>
      <c r="OK488" s="739">
        <f t="shared" si="313"/>
        <v>0</v>
      </c>
      <c r="OL488" s="739">
        <f t="shared" si="314"/>
        <v>0</v>
      </c>
      <c r="OM488" s="739">
        <f t="shared" si="315"/>
        <v>0</v>
      </c>
      <c r="ON488" s="739">
        <f t="shared" si="316"/>
        <v>0</v>
      </c>
      <c r="OO488" s="739">
        <f t="shared" si="317"/>
        <v>0</v>
      </c>
      <c r="OP488" s="739"/>
      <c r="OQ488" s="739">
        <f t="shared" si="318"/>
        <v>0</v>
      </c>
      <c r="OR488" s="739">
        <f t="shared" si="319"/>
        <v>0</v>
      </c>
      <c r="OS488" s="739">
        <f t="shared" si="320"/>
        <v>0</v>
      </c>
      <c r="OT488" s="739">
        <f t="shared" si="321"/>
        <v>0</v>
      </c>
      <c r="OU488" s="739"/>
      <c r="OV488" s="739"/>
      <c r="OW488" s="739"/>
      <c r="OX488" s="739"/>
      <c r="OY488" s="739"/>
      <c r="OZ488" s="739"/>
      <c r="PA488" s="739"/>
      <c r="PB488" s="739"/>
      <c r="PC488" s="739"/>
      <c r="PD488" s="739"/>
      <c r="PE488" s="739"/>
      <c r="PF488" s="739"/>
      <c r="PG488" s="739"/>
      <c r="PI488" s="28">
        <v>0</v>
      </c>
      <c r="PJ488" s="28">
        <v>0</v>
      </c>
      <c r="PK488" s="28">
        <v>0</v>
      </c>
      <c r="PL488" s="28">
        <v>0</v>
      </c>
      <c r="PM488" s="28">
        <v>0</v>
      </c>
      <c r="PN488" s="28">
        <v>0</v>
      </c>
      <c r="PO488" s="28">
        <v>0</v>
      </c>
      <c r="PP488" s="28">
        <v>0</v>
      </c>
      <c r="PQ488" s="28">
        <v>0</v>
      </c>
      <c r="PR488" s="28">
        <v>0</v>
      </c>
      <c r="PS488" s="28">
        <v>0</v>
      </c>
      <c r="PT488" s="28">
        <v>0</v>
      </c>
      <c r="PU488" s="28">
        <v>0</v>
      </c>
      <c r="PV488" s="28">
        <v>0</v>
      </c>
      <c r="PW488" s="28">
        <v>0</v>
      </c>
    </row>
    <row r="489" s="28" customFormat="1" customHeight="1" spans="1:439">
      <c r="A489" s="847" t="s">
        <v>2306</v>
      </c>
      <c r="B489" s="343"/>
      <c r="C489" s="95"/>
      <c r="D489" s="95" t="s">
        <v>2477</v>
      </c>
      <c r="E489" s="411"/>
      <c r="F489" s="290" t="s">
        <v>2482</v>
      </c>
      <c r="G489" s="112" t="s">
        <v>1136</v>
      </c>
      <c r="H489" s="113" t="s">
        <v>2483</v>
      </c>
      <c r="I489" s="99">
        <f t="shared" si="292"/>
        <v>0</v>
      </c>
      <c r="J489" s="100">
        <v>1142</v>
      </c>
      <c r="K489" s="454">
        <v>0</v>
      </c>
      <c r="L489" s="150">
        <f t="shared" si="288"/>
        <v>1142</v>
      </c>
      <c r="M489" s="151">
        <f t="shared" si="289"/>
        <v>1142</v>
      </c>
      <c r="N489" s="455"/>
      <c r="O489" s="35">
        <v>1142</v>
      </c>
      <c r="P489" s="157"/>
      <c r="Q489" s="154">
        <f t="shared" si="290"/>
        <v>0</v>
      </c>
      <c r="R489" s="34">
        <f t="shared" si="291"/>
        <v>0</v>
      </c>
      <c r="S489" s="490"/>
      <c r="T489" s="490"/>
      <c r="U489" s="490"/>
      <c r="V489" s="490"/>
      <c r="W489" s="490"/>
      <c r="X489" s="489"/>
      <c r="Y489" s="505"/>
      <c r="Z489" s="505"/>
      <c r="AA489" s="505"/>
      <c r="AB489" s="505"/>
      <c r="AC489" s="505"/>
      <c r="AD489" s="505"/>
      <c r="AE489" s="505"/>
      <c r="AF489" s="490"/>
      <c r="AG489" s="490"/>
      <c r="AH489" s="490"/>
      <c r="AI489" s="490"/>
      <c r="AJ489" s="490"/>
      <c r="AK489" s="490"/>
      <c r="AL489" s="490"/>
      <c r="AM489" s="490"/>
      <c r="AN489" s="490"/>
      <c r="AO489" s="490"/>
      <c r="AP489" s="490"/>
      <c r="AQ489" s="490"/>
      <c r="AR489" s="490"/>
      <c r="AS489" s="490"/>
      <c r="AT489" s="490"/>
      <c r="AU489" s="490"/>
      <c r="AV489" s="490"/>
      <c r="AW489" s="490"/>
      <c r="AX489" s="490"/>
      <c r="AY489" s="100"/>
      <c r="AZ489" s="48"/>
      <c r="BA489" s="48"/>
      <c r="BB489" s="48"/>
      <c r="BC489" s="48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354"/>
      <c r="BT489" s="354"/>
      <c r="BU489" s="354"/>
      <c r="BV489" s="354"/>
      <c r="BW489" s="354"/>
      <c r="BX489" s="354"/>
      <c r="BY489" s="354"/>
      <c r="BZ489" s="354"/>
      <c r="CA489" s="354"/>
      <c r="CB489" s="354"/>
      <c r="CC489" s="354"/>
      <c r="CD489" s="354"/>
      <c r="CE489" s="354"/>
      <c r="CF489" s="354"/>
      <c r="CG489" s="354"/>
      <c r="CH489" s="354"/>
      <c r="CI489" s="354"/>
      <c r="CJ489" s="354"/>
      <c r="CK489" s="354"/>
      <c r="CL489" s="354"/>
      <c r="CM489" s="354"/>
      <c r="CN489" s="354"/>
      <c r="CO489" s="354"/>
      <c r="CP489" s="358"/>
      <c r="CQ489" s="48"/>
      <c r="CR489" s="354"/>
      <c r="CS489" s="354"/>
      <c r="CT489" s="355"/>
      <c r="CU489" s="354"/>
      <c r="CV489" s="354"/>
      <c r="CW489" s="354"/>
      <c r="CX489" s="354"/>
      <c r="CY489" s="354"/>
      <c r="CZ489" s="354"/>
      <c r="DA489" s="356"/>
      <c r="DB489" s="354"/>
      <c r="DC489" s="354"/>
      <c r="DD489" s="354"/>
      <c r="DE489" s="354"/>
      <c r="DF489" s="354"/>
      <c r="DG489" s="354"/>
      <c r="DH489" s="354"/>
      <c r="DI489" s="354"/>
      <c r="DJ489" s="354"/>
      <c r="DK489" s="354"/>
      <c r="DL489" s="354"/>
      <c r="DM489" s="354"/>
      <c r="DN489" s="354"/>
      <c r="DO489" s="354"/>
      <c r="DP489" s="354"/>
      <c r="DQ489" s="354"/>
      <c r="DR489" s="354"/>
      <c r="DS489" s="354"/>
      <c r="DT489" s="354"/>
      <c r="DU489" s="354"/>
      <c r="DV489" s="354"/>
      <c r="DW489" s="354"/>
      <c r="DX489" s="354"/>
      <c r="DY489" s="354"/>
      <c r="DZ489" s="357"/>
      <c r="EA489" s="356"/>
      <c r="EB489" s="356"/>
      <c r="EC489" s="356"/>
      <c r="ED489" s="356"/>
      <c r="EE489" s="358"/>
      <c r="EF489" s="48"/>
      <c r="EG489" s="46"/>
      <c r="EH489" s="46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8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354"/>
      <c r="FR489" s="354"/>
      <c r="FS489" s="354"/>
      <c r="FT489" s="354"/>
      <c r="FU489" s="354"/>
      <c r="FV489" s="354"/>
      <c r="FW489" s="354"/>
      <c r="FX489" s="354"/>
      <c r="FY489" s="354"/>
      <c r="FZ489" s="354"/>
      <c r="GA489" s="354"/>
      <c r="GB489" s="354"/>
      <c r="GC489" s="354"/>
      <c r="GD489" s="354"/>
      <c r="GE489" s="354"/>
      <c r="GF489" s="354"/>
      <c r="GG489" s="354"/>
      <c r="GH489" s="354"/>
      <c r="GI489" s="354"/>
      <c r="GJ489" s="354"/>
      <c r="GK489" s="354"/>
      <c r="GL489" s="354"/>
      <c r="GM489" s="354"/>
      <c r="GN489" s="354"/>
      <c r="GO489" s="354"/>
      <c r="GP489" s="354"/>
      <c r="GQ489" s="354"/>
      <c r="GR489" s="354"/>
      <c r="GS489" s="354"/>
      <c r="GT489" s="354"/>
      <c r="GU489" s="354"/>
      <c r="GV489" s="354"/>
      <c r="GW489" s="354"/>
      <c r="GX489" s="354"/>
      <c r="GY489" s="354"/>
      <c r="GZ489" s="354"/>
      <c r="HA489" s="354"/>
      <c r="HB489" s="354"/>
      <c r="HC489" s="354"/>
      <c r="HD489" s="354"/>
      <c r="HE489" s="354"/>
      <c r="HF489" s="354"/>
      <c r="HG489" s="354"/>
      <c r="HH489" s="354"/>
      <c r="HI489" s="354"/>
      <c r="HJ489" s="354"/>
      <c r="HK489" s="354"/>
      <c r="HL489" s="354"/>
      <c r="HM489" s="354"/>
      <c r="HN489" s="354"/>
      <c r="HO489" s="354"/>
      <c r="HP489" s="354"/>
      <c r="HQ489" s="354"/>
      <c r="HR489" s="354"/>
      <c r="HS489" s="354"/>
      <c r="HT489" s="354"/>
      <c r="HU489" s="354"/>
      <c r="HV489" s="354"/>
      <c r="HW489" s="354"/>
      <c r="HX489" s="354"/>
      <c r="HY489" s="354"/>
      <c r="HZ489" s="354"/>
      <c r="IA489" s="354"/>
      <c r="IB489" s="354"/>
      <c r="IC489" s="354"/>
      <c r="ID489" s="354"/>
      <c r="IE489" s="354"/>
      <c r="IF489" s="354"/>
      <c r="IG489" s="354"/>
      <c r="IH489" s="354"/>
      <c r="II489" s="354"/>
      <c r="IJ489" s="354"/>
      <c r="IK489" s="354"/>
      <c r="IL489" s="354"/>
      <c r="IM489" s="354"/>
      <c r="IN489" s="354"/>
      <c r="IO489" s="354"/>
      <c r="IP489" s="354"/>
      <c r="IQ489" s="354"/>
      <c r="IR489" s="50"/>
      <c r="IS489" s="47"/>
      <c r="IT489" s="47"/>
      <c r="IU489" s="47"/>
      <c r="IV489" s="47"/>
      <c r="IW489" s="47"/>
      <c r="IX489" s="47"/>
      <c r="IY489" s="47"/>
      <c r="IZ489" s="47"/>
      <c r="JA489" s="47"/>
      <c r="JB489" s="47"/>
      <c r="JC489" s="47"/>
      <c r="JD489" s="47"/>
      <c r="JE489" s="47"/>
      <c r="JF489" s="47"/>
      <c r="JG489" s="47"/>
      <c r="JH489" s="47"/>
      <c r="JI489" s="47"/>
      <c r="JJ489" s="47"/>
      <c r="JK489" s="47"/>
      <c r="JL489" s="354"/>
      <c r="JM489" s="354"/>
      <c r="JN489" s="354"/>
      <c r="JO489" s="354"/>
      <c r="JP489" s="354"/>
      <c r="JQ489" s="354"/>
      <c r="JR489" s="354"/>
      <c r="JS489" s="354"/>
      <c r="JT489" s="354"/>
      <c r="JU489" s="354"/>
      <c r="JV489" s="354"/>
      <c r="JW489" s="354"/>
      <c r="JX489" s="354"/>
      <c r="JY489" s="354"/>
      <c r="JZ489" s="354"/>
      <c r="KA489" s="354"/>
      <c r="KB489" s="354"/>
      <c r="KC489" s="354"/>
      <c r="KD489" s="354"/>
      <c r="KE489" s="354"/>
      <c r="KF489" s="354"/>
      <c r="KG489" s="354"/>
      <c r="KH489" s="354"/>
      <c r="KI489" s="354"/>
      <c r="KJ489" s="354"/>
      <c r="KK489" s="354"/>
      <c r="KL489" s="354"/>
      <c r="KM489" s="354"/>
      <c r="KN489" s="354"/>
      <c r="KO489" s="354"/>
      <c r="KP489" s="354"/>
      <c r="KQ489" s="354"/>
      <c r="KR489" s="354"/>
      <c r="KS489" s="354"/>
      <c r="KT489" s="354"/>
      <c r="KU489" s="354"/>
      <c r="KV489" s="51"/>
      <c r="KW489" s="47"/>
      <c r="KX489" s="47"/>
      <c r="KY489" s="47"/>
      <c r="KZ489" s="47"/>
      <c r="LA489" s="47"/>
      <c r="LB489" s="47"/>
      <c r="LC489" s="47"/>
      <c r="LD489" s="361"/>
      <c r="LE489" s="361"/>
      <c r="LF489" s="361"/>
      <c r="LG489" s="361"/>
      <c r="LH489" s="361"/>
      <c r="LI489" s="361"/>
      <c r="LJ489" s="361"/>
      <c r="LK489" s="361"/>
      <c r="LL489" s="361"/>
      <c r="LM489" s="361"/>
      <c r="LN489" s="361"/>
      <c r="LO489" s="361"/>
      <c r="LP489" s="361"/>
      <c r="LQ489" s="354"/>
      <c r="LR489" s="354"/>
      <c r="LS489" s="354"/>
      <c r="LT489" s="354"/>
      <c r="LU489" s="354"/>
      <c r="LV489" s="354"/>
      <c r="LW489" s="51"/>
      <c r="LX489" s="354"/>
      <c r="LY489" s="354"/>
      <c r="LZ489" s="354"/>
      <c r="MA489" s="354"/>
      <c r="MB489" s="363"/>
      <c r="MC489" s="363"/>
      <c r="MD489" s="354"/>
      <c r="ME489" s="354"/>
      <c r="MF489" s="354"/>
      <c r="MG489" s="354"/>
      <c r="MH489" s="354"/>
      <c r="MI489" s="354"/>
      <c r="MJ489" s="354"/>
      <c r="MK489" s="354"/>
      <c r="ML489" s="354"/>
      <c r="MM489" s="354"/>
      <c r="MN489" s="354"/>
      <c r="MO489" s="354"/>
      <c r="MP489" s="354"/>
      <c r="MQ489" s="354"/>
      <c r="MR489" s="354"/>
      <c r="MS489" s="51"/>
      <c r="MT489" s="364">
        <f t="shared" si="293"/>
        <v>0</v>
      </c>
      <c r="MU489" s="365">
        <f t="shared" si="294"/>
        <v>0</v>
      </c>
      <c r="MV489" s="366">
        <f t="shared" si="295"/>
        <v>0</v>
      </c>
      <c r="MW489" s="365">
        <v>0</v>
      </c>
      <c r="MX489" s="365">
        <v>0</v>
      </c>
      <c r="MY489" s="54"/>
      <c r="MZ489" s="708"/>
      <c r="NA489" s="708">
        <v>1.24</v>
      </c>
      <c r="NB489" s="709">
        <f t="shared" si="296"/>
        <v>0</v>
      </c>
      <c r="NC489" s="710"/>
      <c r="ND489" s="710">
        <v>6.97</v>
      </c>
      <c r="NE489" s="738">
        <f t="shared" si="322"/>
        <v>0.161049590755898</v>
      </c>
      <c r="NF489" s="739"/>
      <c r="NG489" s="739"/>
      <c r="NH489" s="739">
        <v>6.97</v>
      </c>
      <c r="NI489" s="740">
        <f t="shared" si="297"/>
        <v>7959.74</v>
      </c>
      <c r="NJ489" s="738"/>
      <c r="NK489" s="741"/>
      <c r="NL489" s="742">
        <v>44562</v>
      </c>
      <c r="NM489" s="739">
        <f ca="1" t="shared" si="298"/>
        <v>17.1666666666667</v>
      </c>
      <c r="NN489" s="739">
        <f ca="1" t="shared" si="299"/>
        <v>515</v>
      </c>
      <c r="NO489" s="739">
        <v>1142</v>
      </c>
      <c r="NP489" s="739">
        <f t="shared" si="300"/>
        <v>0</v>
      </c>
      <c r="NQ489" s="761">
        <f t="shared" si="301"/>
        <v>0</v>
      </c>
      <c r="NR489" s="739">
        <f ca="1" t="shared" si="302"/>
        <v>0</v>
      </c>
      <c r="NS489" s="739">
        <f t="shared" si="303"/>
        <v>1142</v>
      </c>
      <c r="NT489" s="739"/>
      <c r="NU489" s="739">
        <f ca="1" t="shared" si="304"/>
        <v>0</v>
      </c>
      <c r="NV489" s="769">
        <f ca="1" t="shared" si="305"/>
        <v>0</v>
      </c>
      <c r="NW489" s="769" t="e">
        <f ca="1" t="shared" si="306"/>
        <v>#DIV/0!</v>
      </c>
      <c r="NX489" s="739"/>
      <c r="NY489" s="739"/>
      <c r="NZ489" s="739"/>
      <c r="OA489" s="739"/>
      <c r="OB489" s="739"/>
      <c r="OC489" s="739"/>
      <c r="OD489" s="739"/>
      <c r="OE489" s="743">
        <f t="shared" si="307"/>
        <v>0</v>
      </c>
      <c r="OF489" s="743">
        <f t="shared" si="308"/>
        <v>0</v>
      </c>
      <c r="OG489" s="743">
        <f t="shared" si="309"/>
        <v>0</v>
      </c>
      <c r="OH489" s="743">
        <f t="shared" si="310"/>
        <v>0</v>
      </c>
      <c r="OI489" s="743">
        <f t="shared" si="311"/>
        <v>0</v>
      </c>
      <c r="OJ489" s="739">
        <f t="shared" si="312"/>
        <v>0</v>
      </c>
      <c r="OK489" s="739">
        <f t="shared" si="313"/>
        <v>0</v>
      </c>
      <c r="OL489" s="739">
        <f t="shared" si="314"/>
        <v>0</v>
      </c>
      <c r="OM489" s="739">
        <f t="shared" si="315"/>
        <v>0</v>
      </c>
      <c r="ON489" s="739">
        <f t="shared" si="316"/>
        <v>0</v>
      </c>
      <c r="OO489" s="739">
        <f t="shared" si="317"/>
        <v>0</v>
      </c>
      <c r="OP489" s="739"/>
      <c r="OQ489" s="739">
        <f t="shared" si="318"/>
        <v>0</v>
      </c>
      <c r="OR489" s="739">
        <f t="shared" si="319"/>
        <v>0</v>
      </c>
      <c r="OS489" s="739">
        <f t="shared" si="320"/>
        <v>0</v>
      </c>
      <c r="OT489" s="739">
        <f t="shared" si="321"/>
        <v>0</v>
      </c>
      <c r="OU489" s="739"/>
      <c r="OV489" s="739"/>
      <c r="OW489" s="739"/>
      <c r="OX489" s="739"/>
      <c r="OY489" s="739"/>
      <c r="OZ489" s="739"/>
      <c r="PA489" s="739"/>
      <c r="PB489" s="739"/>
      <c r="PC489" s="739"/>
      <c r="PD489" s="739"/>
      <c r="PE489" s="739"/>
      <c r="PF489" s="739"/>
      <c r="PG489" s="739"/>
      <c r="PI489" s="28">
        <v>0</v>
      </c>
      <c r="PJ489" s="28">
        <v>0</v>
      </c>
      <c r="PK489" s="28">
        <v>0</v>
      </c>
      <c r="PL489" s="28">
        <v>0</v>
      </c>
      <c r="PM489" s="28">
        <v>0</v>
      </c>
      <c r="PN489" s="28">
        <v>0</v>
      </c>
      <c r="PO489" s="28">
        <v>0</v>
      </c>
      <c r="PP489" s="28">
        <v>0</v>
      </c>
      <c r="PQ489" s="28">
        <v>0</v>
      </c>
      <c r="PR489" s="28">
        <v>0</v>
      </c>
      <c r="PS489" s="28">
        <v>0</v>
      </c>
      <c r="PT489" s="28">
        <v>0</v>
      </c>
      <c r="PU489" s="28">
        <v>0</v>
      </c>
      <c r="PV489" s="28">
        <v>0</v>
      </c>
      <c r="PW489" s="28">
        <v>0</v>
      </c>
    </row>
    <row r="490" s="28" customFormat="1" customHeight="1" spans="1:439">
      <c r="A490" s="847" t="s">
        <v>2306</v>
      </c>
      <c r="B490" s="343"/>
      <c r="C490" s="95"/>
      <c r="D490" s="95" t="s">
        <v>2477</v>
      </c>
      <c r="E490" s="411"/>
      <c r="F490" s="290" t="s">
        <v>2484</v>
      </c>
      <c r="G490" s="112" t="s">
        <v>1138</v>
      </c>
      <c r="H490" s="113" t="s">
        <v>2485</v>
      </c>
      <c r="I490" s="99">
        <f t="shared" si="292"/>
        <v>0</v>
      </c>
      <c r="J490" s="100">
        <v>322</v>
      </c>
      <c r="K490" s="454">
        <v>0</v>
      </c>
      <c r="L490" s="150">
        <f t="shared" si="288"/>
        <v>322</v>
      </c>
      <c r="M490" s="151">
        <f t="shared" si="289"/>
        <v>322</v>
      </c>
      <c r="N490" s="455"/>
      <c r="O490" s="35">
        <v>322</v>
      </c>
      <c r="P490" s="157"/>
      <c r="Q490" s="154">
        <f t="shared" si="290"/>
        <v>0</v>
      </c>
      <c r="R490" s="34">
        <f t="shared" si="291"/>
        <v>0</v>
      </c>
      <c r="S490" s="490"/>
      <c r="T490" s="490"/>
      <c r="U490" s="490"/>
      <c r="V490" s="490"/>
      <c r="W490" s="490"/>
      <c r="X490" s="489"/>
      <c r="Y490" s="505"/>
      <c r="Z490" s="505"/>
      <c r="AA490" s="505"/>
      <c r="AB490" s="505"/>
      <c r="AC490" s="505"/>
      <c r="AD490" s="505"/>
      <c r="AE490" s="505"/>
      <c r="AF490" s="490"/>
      <c r="AG490" s="490"/>
      <c r="AH490" s="490"/>
      <c r="AI490" s="490"/>
      <c r="AJ490" s="490"/>
      <c r="AK490" s="490"/>
      <c r="AL490" s="490"/>
      <c r="AM490" s="490"/>
      <c r="AN490" s="490"/>
      <c r="AO490" s="490"/>
      <c r="AP490" s="490"/>
      <c r="AQ490" s="490"/>
      <c r="AR490" s="490"/>
      <c r="AS490" s="490"/>
      <c r="AT490" s="490"/>
      <c r="AU490" s="490"/>
      <c r="AV490" s="490"/>
      <c r="AW490" s="490"/>
      <c r="AX490" s="490"/>
      <c r="AY490" s="100"/>
      <c r="AZ490" s="48"/>
      <c r="BA490" s="48"/>
      <c r="BB490" s="48"/>
      <c r="BC490" s="48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354"/>
      <c r="BT490" s="354"/>
      <c r="BU490" s="354"/>
      <c r="BV490" s="354"/>
      <c r="BW490" s="354"/>
      <c r="BX490" s="354"/>
      <c r="BY490" s="354"/>
      <c r="BZ490" s="354"/>
      <c r="CA490" s="354"/>
      <c r="CB490" s="354"/>
      <c r="CC490" s="354"/>
      <c r="CD490" s="354"/>
      <c r="CE490" s="354"/>
      <c r="CF490" s="354"/>
      <c r="CG490" s="354"/>
      <c r="CH490" s="354"/>
      <c r="CI490" s="354"/>
      <c r="CJ490" s="354"/>
      <c r="CK490" s="354"/>
      <c r="CL490" s="354"/>
      <c r="CM490" s="354"/>
      <c r="CN490" s="354"/>
      <c r="CO490" s="354"/>
      <c r="CP490" s="358"/>
      <c r="CQ490" s="48"/>
      <c r="CR490" s="354"/>
      <c r="CS490" s="354"/>
      <c r="CT490" s="355"/>
      <c r="CU490" s="354"/>
      <c r="CV490" s="354"/>
      <c r="CW490" s="354"/>
      <c r="CX490" s="354"/>
      <c r="CY490" s="354"/>
      <c r="CZ490" s="354"/>
      <c r="DA490" s="356"/>
      <c r="DB490" s="354"/>
      <c r="DC490" s="354"/>
      <c r="DD490" s="354"/>
      <c r="DE490" s="354"/>
      <c r="DF490" s="354"/>
      <c r="DG490" s="354"/>
      <c r="DH490" s="354"/>
      <c r="DI490" s="354"/>
      <c r="DJ490" s="354"/>
      <c r="DK490" s="354"/>
      <c r="DL490" s="354"/>
      <c r="DM490" s="354"/>
      <c r="DN490" s="354"/>
      <c r="DO490" s="354"/>
      <c r="DP490" s="354"/>
      <c r="DQ490" s="354"/>
      <c r="DR490" s="354"/>
      <c r="DS490" s="354"/>
      <c r="DT490" s="354"/>
      <c r="DU490" s="354"/>
      <c r="DV490" s="354"/>
      <c r="DW490" s="354"/>
      <c r="DX490" s="354"/>
      <c r="DY490" s="354"/>
      <c r="DZ490" s="357"/>
      <c r="EA490" s="356"/>
      <c r="EB490" s="356"/>
      <c r="EC490" s="356"/>
      <c r="ED490" s="356"/>
      <c r="EE490" s="358"/>
      <c r="EF490" s="48"/>
      <c r="EG490" s="46"/>
      <c r="EH490" s="46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8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354"/>
      <c r="FR490" s="354"/>
      <c r="FS490" s="354"/>
      <c r="FT490" s="354"/>
      <c r="FU490" s="354"/>
      <c r="FV490" s="354"/>
      <c r="FW490" s="354"/>
      <c r="FX490" s="354"/>
      <c r="FY490" s="354"/>
      <c r="FZ490" s="354"/>
      <c r="GA490" s="354"/>
      <c r="GB490" s="354"/>
      <c r="GC490" s="354"/>
      <c r="GD490" s="354"/>
      <c r="GE490" s="354"/>
      <c r="GF490" s="354"/>
      <c r="GG490" s="354"/>
      <c r="GH490" s="354"/>
      <c r="GI490" s="354"/>
      <c r="GJ490" s="354"/>
      <c r="GK490" s="354"/>
      <c r="GL490" s="354"/>
      <c r="GM490" s="354"/>
      <c r="GN490" s="354"/>
      <c r="GO490" s="354"/>
      <c r="GP490" s="354"/>
      <c r="GQ490" s="354"/>
      <c r="GR490" s="354"/>
      <c r="GS490" s="354"/>
      <c r="GT490" s="354"/>
      <c r="GU490" s="354"/>
      <c r="GV490" s="354"/>
      <c r="GW490" s="354"/>
      <c r="GX490" s="354"/>
      <c r="GY490" s="354"/>
      <c r="GZ490" s="354"/>
      <c r="HA490" s="354"/>
      <c r="HB490" s="354"/>
      <c r="HC490" s="354"/>
      <c r="HD490" s="354"/>
      <c r="HE490" s="354"/>
      <c r="HF490" s="354"/>
      <c r="HG490" s="354"/>
      <c r="HH490" s="354"/>
      <c r="HI490" s="354"/>
      <c r="HJ490" s="354"/>
      <c r="HK490" s="354"/>
      <c r="HL490" s="354"/>
      <c r="HM490" s="354"/>
      <c r="HN490" s="354"/>
      <c r="HO490" s="354"/>
      <c r="HP490" s="354"/>
      <c r="HQ490" s="354"/>
      <c r="HR490" s="354"/>
      <c r="HS490" s="354"/>
      <c r="HT490" s="354"/>
      <c r="HU490" s="354"/>
      <c r="HV490" s="354"/>
      <c r="HW490" s="354"/>
      <c r="HX490" s="354"/>
      <c r="HY490" s="354"/>
      <c r="HZ490" s="354"/>
      <c r="IA490" s="354"/>
      <c r="IB490" s="354"/>
      <c r="IC490" s="354"/>
      <c r="ID490" s="354"/>
      <c r="IE490" s="354"/>
      <c r="IF490" s="354"/>
      <c r="IG490" s="354"/>
      <c r="IH490" s="354"/>
      <c r="II490" s="354"/>
      <c r="IJ490" s="354"/>
      <c r="IK490" s="354"/>
      <c r="IL490" s="354"/>
      <c r="IM490" s="354"/>
      <c r="IN490" s="354"/>
      <c r="IO490" s="354"/>
      <c r="IP490" s="354"/>
      <c r="IQ490" s="354"/>
      <c r="IR490" s="50"/>
      <c r="IS490" s="47"/>
      <c r="IT490" s="47"/>
      <c r="IU490" s="47"/>
      <c r="IV490" s="47"/>
      <c r="IW490" s="47"/>
      <c r="IX490" s="47"/>
      <c r="IY490" s="47"/>
      <c r="IZ490" s="47"/>
      <c r="JA490" s="47"/>
      <c r="JB490" s="47"/>
      <c r="JC490" s="47"/>
      <c r="JD490" s="47"/>
      <c r="JE490" s="47"/>
      <c r="JF490" s="47"/>
      <c r="JG490" s="47"/>
      <c r="JH490" s="47"/>
      <c r="JI490" s="47"/>
      <c r="JJ490" s="47"/>
      <c r="JK490" s="47"/>
      <c r="JL490" s="354"/>
      <c r="JM490" s="354"/>
      <c r="JN490" s="354"/>
      <c r="JO490" s="354"/>
      <c r="JP490" s="354"/>
      <c r="JQ490" s="354"/>
      <c r="JR490" s="354"/>
      <c r="JS490" s="354"/>
      <c r="JT490" s="354"/>
      <c r="JU490" s="354"/>
      <c r="JV490" s="354"/>
      <c r="JW490" s="354"/>
      <c r="JX490" s="354"/>
      <c r="JY490" s="354"/>
      <c r="JZ490" s="354"/>
      <c r="KA490" s="354"/>
      <c r="KB490" s="354"/>
      <c r="KC490" s="354"/>
      <c r="KD490" s="354"/>
      <c r="KE490" s="354"/>
      <c r="KF490" s="354"/>
      <c r="KG490" s="354"/>
      <c r="KH490" s="354"/>
      <c r="KI490" s="354"/>
      <c r="KJ490" s="354"/>
      <c r="KK490" s="354"/>
      <c r="KL490" s="354"/>
      <c r="KM490" s="354"/>
      <c r="KN490" s="354"/>
      <c r="KO490" s="354"/>
      <c r="KP490" s="354"/>
      <c r="KQ490" s="354"/>
      <c r="KR490" s="354"/>
      <c r="KS490" s="354"/>
      <c r="KT490" s="354"/>
      <c r="KU490" s="354"/>
      <c r="KV490" s="51"/>
      <c r="KW490" s="47"/>
      <c r="KX490" s="47"/>
      <c r="KY490" s="47"/>
      <c r="KZ490" s="47"/>
      <c r="LA490" s="47"/>
      <c r="LB490" s="47"/>
      <c r="LC490" s="47"/>
      <c r="LD490" s="361"/>
      <c r="LE490" s="361"/>
      <c r="LF490" s="361"/>
      <c r="LG490" s="361"/>
      <c r="LH490" s="361"/>
      <c r="LI490" s="361"/>
      <c r="LJ490" s="361"/>
      <c r="LK490" s="361"/>
      <c r="LL490" s="361"/>
      <c r="LM490" s="361"/>
      <c r="LN490" s="361"/>
      <c r="LO490" s="361"/>
      <c r="LP490" s="361"/>
      <c r="LQ490" s="354"/>
      <c r="LR490" s="354"/>
      <c r="LS490" s="354"/>
      <c r="LT490" s="354"/>
      <c r="LU490" s="354"/>
      <c r="LV490" s="354"/>
      <c r="LW490" s="51"/>
      <c r="LX490" s="354"/>
      <c r="LY490" s="354"/>
      <c r="LZ490" s="354"/>
      <c r="MA490" s="354"/>
      <c r="MB490" s="363"/>
      <c r="MC490" s="363"/>
      <c r="MD490" s="354"/>
      <c r="ME490" s="354"/>
      <c r="MF490" s="354"/>
      <c r="MG490" s="354"/>
      <c r="MH490" s="354"/>
      <c r="MI490" s="354"/>
      <c r="MJ490" s="354"/>
      <c r="MK490" s="354"/>
      <c r="ML490" s="354"/>
      <c r="MM490" s="354"/>
      <c r="MN490" s="354"/>
      <c r="MO490" s="354"/>
      <c r="MP490" s="354"/>
      <c r="MQ490" s="354"/>
      <c r="MR490" s="354"/>
      <c r="MS490" s="51"/>
      <c r="MT490" s="364">
        <f t="shared" si="293"/>
        <v>0</v>
      </c>
      <c r="MU490" s="365">
        <f t="shared" si="294"/>
        <v>0</v>
      </c>
      <c r="MV490" s="366">
        <f t="shared" si="295"/>
        <v>0</v>
      </c>
      <c r="MW490" s="365">
        <v>0</v>
      </c>
      <c r="MX490" s="365">
        <v>0</v>
      </c>
      <c r="MY490" s="54"/>
      <c r="MZ490" s="708"/>
      <c r="NA490" s="708">
        <v>4.32</v>
      </c>
      <c r="NB490" s="709">
        <f t="shared" si="296"/>
        <v>0</v>
      </c>
      <c r="NC490" s="710"/>
      <c r="ND490" s="710">
        <v>21.28</v>
      </c>
      <c r="NE490" s="738">
        <f t="shared" si="322"/>
        <v>0.264787175234936</v>
      </c>
      <c r="NF490" s="739"/>
      <c r="NG490" s="739"/>
      <c r="NH490" s="739">
        <v>21.28</v>
      </c>
      <c r="NI490" s="740">
        <f t="shared" si="297"/>
        <v>6852.16</v>
      </c>
      <c r="NJ490" s="738"/>
      <c r="NK490" s="741"/>
      <c r="NL490" s="742">
        <v>44562</v>
      </c>
      <c r="NM490" s="739">
        <f ca="1" t="shared" si="298"/>
        <v>17.1666666666667</v>
      </c>
      <c r="NN490" s="739">
        <f ca="1" t="shared" si="299"/>
        <v>515</v>
      </c>
      <c r="NO490" s="739">
        <v>322</v>
      </c>
      <c r="NP490" s="739">
        <f t="shared" si="300"/>
        <v>0</v>
      </c>
      <c r="NQ490" s="761">
        <f t="shared" si="301"/>
        <v>0</v>
      </c>
      <c r="NR490" s="739">
        <f ca="1" t="shared" si="302"/>
        <v>0</v>
      </c>
      <c r="NS490" s="739">
        <f t="shared" si="303"/>
        <v>322</v>
      </c>
      <c r="NT490" s="739"/>
      <c r="NU490" s="739">
        <f ca="1" t="shared" si="304"/>
        <v>0</v>
      </c>
      <c r="NV490" s="769">
        <f ca="1" t="shared" si="305"/>
        <v>0</v>
      </c>
      <c r="NW490" s="769" t="e">
        <f ca="1" t="shared" si="306"/>
        <v>#DIV/0!</v>
      </c>
      <c r="NX490" s="739"/>
      <c r="NY490" s="739"/>
      <c r="NZ490" s="739"/>
      <c r="OA490" s="739"/>
      <c r="OB490" s="739"/>
      <c r="OC490" s="739"/>
      <c r="OD490" s="739"/>
      <c r="OE490" s="743">
        <f t="shared" si="307"/>
        <v>0</v>
      </c>
      <c r="OF490" s="743">
        <f t="shared" si="308"/>
        <v>0</v>
      </c>
      <c r="OG490" s="743">
        <f t="shared" si="309"/>
        <v>0</v>
      </c>
      <c r="OH490" s="743">
        <f t="shared" si="310"/>
        <v>0</v>
      </c>
      <c r="OI490" s="743">
        <f t="shared" si="311"/>
        <v>0</v>
      </c>
      <c r="OJ490" s="739">
        <f t="shared" si="312"/>
        <v>0</v>
      </c>
      <c r="OK490" s="739">
        <f t="shared" si="313"/>
        <v>0</v>
      </c>
      <c r="OL490" s="739">
        <f t="shared" si="314"/>
        <v>0</v>
      </c>
      <c r="OM490" s="739">
        <f t="shared" si="315"/>
        <v>0</v>
      </c>
      <c r="ON490" s="739">
        <f t="shared" si="316"/>
        <v>0</v>
      </c>
      <c r="OO490" s="739">
        <f t="shared" si="317"/>
        <v>0</v>
      </c>
      <c r="OP490" s="739"/>
      <c r="OQ490" s="739">
        <f t="shared" si="318"/>
        <v>0</v>
      </c>
      <c r="OR490" s="739">
        <f t="shared" si="319"/>
        <v>0</v>
      </c>
      <c r="OS490" s="739">
        <f t="shared" si="320"/>
        <v>0</v>
      </c>
      <c r="OT490" s="739">
        <f t="shared" si="321"/>
        <v>0</v>
      </c>
      <c r="OU490" s="739"/>
      <c r="OV490" s="739"/>
      <c r="OW490" s="739"/>
      <c r="OX490" s="739"/>
      <c r="OY490" s="739"/>
      <c r="OZ490" s="739"/>
      <c r="PA490" s="739"/>
      <c r="PB490" s="739"/>
      <c r="PC490" s="739"/>
      <c r="PD490" s="739"/>
      <c r="PE490" s="739"/>
      <c r="PF490" s="739"/>
      <c r="PG490" s="739"/>
      <c r="PI490" s="28">
        <v>0</v>
      </c>
      <c r="PJ490" s="28">
        <v>0</v>
      </c>
      <c r="PK490" s="28">
        <v>0</v>
      </c>
      <c r="PL490" s="28">
        <v>0</v>
      </c>
      <c r="PM490" s="28">
        <v>0</v>
      </c>
      <c r="PN490" s="28">
        <v>0</v>
      </c>
      <c r="PO490" s="28">
        <v>0</v>
      </c>
      <c r="PP490" s="28">
        <v>0</v>
      </c>
      <c r="PQ490" s="28">
        <v>0</v>
      </c>
      <c r="PR490" s="28">
        <v>0</v>
      </c>
      <c r="PS490" s="28">
        <v>0</v>
      </c>
      <c r="PT490" s="28">
        <v>0</v>
      </c>
      <c r="PU490" s="28">
        <v>0</v>
      </c>
      <c r="PV490" s="28">
        <v>0</v>
      </c>
      <c r="PW490" s="28">
        <v>0</v>
      </c>
    </row>
    <row r="491" s="28" customFormat="1" customHeight="1" spans="1:439">
      <c r="A491" s="847" t="s">
        <v>2306</v>
      </c>
      <c r="B491" s="343"/>
      <c r="C491" s="95"/>
      <c r="D491" s="95" t="s">
        <v>2477</v>
      </c>
      <c r="E491" s="411"/>
      <c r="F491" s="290" t="s">
        <v>2486</v>
      </c>
      <c r="G491" s="112" t="s">
        <v>1140</v>
      </c>
      <c r="H491" s="113" t="s">
        <v>2485</v>
      </c>
      <c r="I491" s="99">
        <f t="shared" si="292"/>
        <v>0</v>
      </c>
      <c r="J491" s="100">
        <v>480</v>
      </c>
      <c r="K491" s="454">
        <v>0</v>
      </c>
      <c r="L491" s="150">
        <f t="shared" si="288"/>
        <v>480</v>
      </c>
      <c r="M491" s="151">
        <f t="shared" si="289"/>
        <v>480</v>
      </c>
      <c r="N491" s="455"/>
      <c r="O491" s="35">
        <v>480</v>
      </c>
      <c r="P491" s="157"/>
      <c r="Q491" s="154">
        <f t="shared" si="290"/>
        <v>0</v>
      </c>
      <c r="R491" s="34">
        <f t="shared" si="291"/>
        <v>0</v>
      </c>
      <c r="S491" s="490"/>
      <c r="T491" s="490"/>
      <c r="U491" s="490"/>
      <c r="V491" s="490"/>
      <c r="W491" s="490"/>
      <c r="X491" s="489"/>
      <c r="Y491" s="505"/>
      <c r="Z491" s="505"/>
      <c r="AA491" s="505"/>
      <c r="AB491" s="505"/>
      <c r="AC491" s="505"/>
      <c r="AD491" s="505"/>
      <c r="AE491" s="505"/>
      <c r="AF491" s="490"/>
      <c r="AG491" s="490"/>
      <c r="AH491" s="490"/>
      <c r="AI491" s="490"/>
      <c r="AJ491" s="490"/>
      <c r="AK491" s="490"/>
      <c r="AL491" s="490"/>
      <c r="AM491" s="490"/>
      <c r="AN491" s="490"/>
      <c r="AO491" s="490"/>
      <c r="AP491" s="490"/>
      <c r="AQ491" s="490"/>
      <c r="AR491" s="490"/>
      <c r="AS491" s="490"/>
      <c r="AT491" s="490"/>
      <c r="AU491" s="490"/>
      <c r="AV491" s="490"/>
      <c r="AW491" s="490"/>
      <c r="AX491" s="490"/>
      <c r="AY491" s="100"/>
      <c r="AZ491" s="48"/>
      <c r="BA491" s="48"/>
      <c r="BB491" s="48"/>
      <c r="BC491" s="48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354"/>
      <c r="BT491" s="354"/>
      <c r="BU491" s="354"/>
      <c r="BV491" s="354"/>
      <c r="BW491" s="354"/>
      <c r="BX491" s="354"/>
      <c r="BY491" s="354"/>
      <c r="BZ491" s="354"/>
      <c r="CA491" s="354"/>
      <c r="CB491" s="354"/>
      <c r="CC491" s="354"/>
      <c r="CD491" s="354"/>
      <c r="CE491" s="354"/>
      <c r="CF491" s="354"/>
      <c r="CG491" s="354"/>
      <c r="CH491" s="354"/>
      <c r="CI491" s="354"/>
      <c r="CJ491" s="354"/>
      <c r="CK491" s="354"/>
      <c r="CL491" s="354"/>
      <c r="CM491" s="354"/>
      <c r="CN491" s="354"/>
      <c r="CO491" s="354"/>
      <c r="CP491" s="358"/>
      <c r="CQ491" s="48"/>
      <c r="CR491" s="354"/>
      <c r="CS491" s="354"/>
      <c r="CT491" s="355"/>
      <c r="CU491" s="354"/>
      <c r="CV491" s="354"/>
      <c r="CW491" s="354"/>
      <c r="CX491" s="354"/>
      <c r="CY491" s="354"/>
      <c r="CZ491" s="354"/>
      <c r="DA491" s="356"/>
      <c r="DB491" s="354"/>
      <c r="DC491" s="354"/>
      <c r="DD491" s="354"/>
      <c r="DE491" s="354"/>
      <c r="DF491" s="354"/>
      <c r="DG491" s="354"/>
      <c r="DH491" s="354"/>
      <c r="DI491" s="354"/>
      <c r="DJ491" s="354"/>
      <c r="DK491" s="354"/>
      <c r="DL491" s="354"/>
      <c r="DM491" s="354"/>
      <c r="DN491" s="354"/>
      <c r="DO491" s="354"/>
      <c r="DP491" s="354"/>
      <c r="DQ491" s="354"/>
      <c r="DR491" s="354"/>
      <c r="DS491" s="354"/>
      <c r="DT491" s="354"/>
      <c r="DU491" s="354"/>
      <c r="DV491" s="354"/>
      <c r="DW491" s="354"/>
      <c r="DX491" s="354"/>
      <c r="DY491" s="354"/>
      <c r="DZ491" s="357"/>
      <c r="EA491" s="356"/>
      <c r="EB491" s="356"/>
      <c r="EC491" s="356"/>
      <c r="ED491" s="356"/>
      <c r="EE491" s="358"/>
      <c r="EF491" s="48"/>
      <c r="EG491" s="46"/>
      <c r="EH491" s="46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8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354"/>
      <c r="FR491" s="354"/>
      <c r="FS491" s="354"/>
      <c r="FT491" s="354"/>
      <c r="FU491" s="354"/>
      <c r="FV491" s="354"/>
      <c r="FW491" s="354"/>
      <c r="FX491" s="354"/>
      <c r="FY491" s="354"/>
      <c r="FZ491" s="354"/>
      <c r="GA491" s="354"/>
      <c r="GB491" s="354"/>
      <c r="GC491" s="354"/>
      <c r="GD491" s="354"/>
      <c r="GE491" s="354"/>
      <c r="GF491" s="354"/>
      <c r="GG491" s="354"/>
      <c r="GH491" s="354"/>
      <c r="GI491" s="354"/>
      <c r="GJ491" s="354"/>
      <c r="GK491" s="354"/>
      <c r="GL491" s="354"/>
      <c r="GM491" s="354"/>
      <c r="GN491" s="354"/>
      <c r="GO491" s="354"/>
      <c r="GP491" s="354"/>
      <c r="GQ491" s="354"/>
      <c r="GR491" s="354"/>
      <c r="GS491" s="354"/>
      <c r="GT491" s="354"/>
      <c r="GU491" s="354"/>
      <c r="GV491" s="354"/>
      <c r="GW491" s="354"/>
      <c r="GX491" s="354"/>
      <c r="GY491" s="354"/>
      <c r="GZ491" s="354"/>
      <c r="HA491" s="354"/>
      <c r="HB491" s="354"/>
      <c r="HC491" s="354"/>
      <c r="HD491" s="354"/>
      <c r="HE491" s="354"/>
      <c r="HF491" s="354"/>
      <c r="HG491" s="354"/>
      <c r="HH491" s="354"/>
      <c r="HI491" s="354"/>
      <c r="HJ491" s="354"/>
      <c r="HK491" s="354"/>
      <c r="HL491" s="354"/>
      <c r="HM491" s="354"/>
      <c r="HN491" s="354"/>
      <c r="HO491" s="354"/>
      <c r="HP491" s="354"/>
      <c r="HQ491" s="354"/>
      <c r="HR491" s="354"/>
      <c r="HS491" s="354"/>
      <c r="HT491" s="354"/>
      <c r="HU491" s="354"/>
      <c r="HV491" s="354"/>
      <c r="HW491" s="354"/>
      <c r="HX491" s="354"/>
      <c r="HY491" s="354"/>
      <c r="HZ491" s="354"/>
      <c r="IA491" s="354"/>
      <c r="IB491" s="354"/>
      <c r="IC491" s="354"/>
      <c r="ID491" s="354"/>
      <c r="IE491" s="354"/>
      <c r="IF491" s="354"/>
      <c r="IG491" s="354"/>
      <c r="IH491" s="354"/>
      <c r="II491" s="354"/>
      <c r="IJ491" s="354"/>
      <c r="IK491" s="354"/>
      <c r="IL491" s="354"/>
      <c r="IM491" s="354"/>
      <c r="IN491" s="354"/>
      <c r="IO491" s="354"/>
      <c r="IP491" s="354"/>
      <c r="IQ491" s="354"/>
      <c r="IR491" s="50"/>
      <c r="IS491" s="47"/>
      <c r="IT491" s="47"/>
      <c r="IU491" s="47"/>
      <c r="IV491" s="47"/>
      <c r="IW491" s="47"/>
      <c r="IX491" s="47"/>
      <c r="IY491" s="47"/>
      <c r="IZ491" s="47"/>
      <c r="JA491" s="47"/>
      <c r="JB491" s="47"/>
      <c r="JC491" s="47"/>
      <c r="JD491" s="47"/>
      <c r="JE491" s="47"/>
      <c r="JF491" s="47"/>
      <c r="JG491" s="47"/>
      <c r="JH491" s="47"/>
      <c r="JI491" s="47"/>
      <c r="JJ491" s="47"/>
      <c r="JK491" s="47"/>
      <c r="JL491" s="354"/>
      <c r="JM491" s="354"/>
      <c r="JN491" s="354"/>
      <c r="JO491" s="354"/>
      <c r="JP491" s="354"/>
      <c r="JQ491" s="354"/>
      <c r="JR491" s="354"/>
      <c r="JS491" s="354"/>
      <c r="JT491" s="354"/>
      <c r="JU491" s="354"/>
      <c r="JV491" s="354"/>
      <c r="JW491" s="354"/>
      <c r="JX491" s="354"/>
      <c r="JY491" s="354"/>
      <c r="JZ491" s="354"/>
      <c r="KA491" s="354"/>
      <c r="KB491" s="354"/>
      <c r="KC491" s="354"/>
      <c r="KD491" s="354"/>
      <c r="KE491" s="354"/>
      <c r="KF491" s="354"/>
      <c r="KG491" s="354"/>
      <c r="KH491" s="354"/>
      <c r="KI491" s="354"/>
      <c r="KJ491" s="354"/>
      <c r="KK491" s="354"/>
      <c r="KL491" s="354"/>
      <c r="KM491" s="354"/>
      <c r="KN491" s="354"/>
      <c r="KO491" s="354"/>
      <c r="KP491" s="354"/>
      <c r="KQ491" s="354"/>
      <c r="KR491" s="354"/>
      <c r="KS491" s="354"/>
      <c r="KT491" s="354"/>
      <c r="KU491" s="354"/>
      <c r="KV491" s="51"/>
      <c r="KW491" s="47"/>
      <c r="KX491" s="47"/>
      <c r="KY491" s="47"/>
      <c r="KZ491" s="47"/>
      <c r="LA491" s="47"/>
      <c r="LB491" s="47"/>
      <c r="LC491" s="47"/>
      <c r="LD491" s="361"/>
      <c r="LE491" s="361"/>
      <c r="LF491" s="361"/>
      <c r="LG491" s="361"/>
      <c r="LH491" s="361"/>
      <c r="LI491" s="361"/>
      <c r="LJ491" s="361"/>
      <c r="LK491" s="361"/>
      <c r="LL491" s="361"/>
      <c r="LM491" s="361"/>
      <c r="LN491" s="361"/>
      <c r="LO491" s="361"/>
      <c r="LP491" s="361"/>
      <c r="LQ491" s="354"/>
      <c r="LR491" s="354"/>
      <c r="LS491" s="354"/>
      <c r="LT491" s="354"/>
      <c r="LU491" s="354"/>
      <c r="LV491" s="354"/>
      <c r="LW491" s="51"/>
      <c r="LX491" s="354"/>
      <c r="LY491" s="354"/>
      <c r="LZ491" s="354"/>
      <c r="MA491" s="354"/>
      <c r="MB491" s="363"/>
      <c r="MC491" s="363"/>
      <c r="MD491" s="354"/>
      <c r="ME491" s="354"/>
      <c r="MF491" s="354"/>
      <c r="MG491" s="354"/>
      <c r="MH491" s="354"/>
      <c r="MI491" s="354"/>
      <c r="MJ491" s="354"/>
      <c r="MK491" s="354"/>
      <c r="ML491" s="354"/>
      <c r="MM491" s="354"/>
      <c r="MN491" s="354"/>
      <c r="MO491" s="354"/>
      <c r="MP491" s="354"/>
      <c r="MQ491" s="354"/>
      <c r="MR491" s="354"/>
      <c r="MS491" s="51"/>
      <c r="MT491" s="364">
        <f t="shared" si="293"/>
        <v>0</v>
      </c>
      <c r="MU491" s="365">
        <f t="shared" si="294"/>
        <v>0</v>
      </c>
      <c r="MV491" s="366">
        <f t="shared" si="295"/>
        <v>0</v>
      </c>
      <c r="MW491" s="365">
        <v>0</v>
      </c>
      <c r="MX491" s="365">
        <v>0</v>
      </c>
      <c r="MY491" s="54"/>
      <c r="MZ491" s="708"/>
      <c r="NA491" s="708">
        <v>3.69</v>
      </c>
      <c r="NB491" s="709">
        <f t="shared" si="296"/>
        <v>0</v>
      </c>
      <c r="NC491" s="710"/>
      <c r="ND491" s="710">
        <v>19.5</v>
      </c>
      <c r="NE491" s="738">
        <f t="shared" si="322"/>
        <v>0.211260769324111</v>
      </c>
      <c r="NF491" s="739"/>
      <c r="NG491" s="739"/>
      <c r="NH491" s="739">
        <v>19.5</v>
      </c>
      <c r="NI491" s="740">
        <f t="shared" si="297"/>
        <v>9360</v>
      </c>
      <c r="NJ491" s="738"/>
      <c r="NK491" s="741"/>
      <c r="NL491" s="742">
        <v>44562</v>
      </c>
      <c r="NM491" s="739">
        <f ca="1" t="shared" si="298"/>
        <v>17.1666666666667</v>
      </c>
      <c r="NN491" s="739">
        <f ca="1" t="shared" si="299"/>
        <v>515</v>
      </c>
      <c r="NO491" s="739">
        <v>480</v>
      </c>
      <c r="NP491" s="739">
        <f t="shared" si="300"/>
        <v>0</v>
      </c>
      <c r="NQ491" s="761">
        <f t="shared" si="301"/>
        <v>0</v>
      </c>
      <c r="NR491" s="739">
        <f ca="1" t="shared" si="302"/>
        <v>0</v>
      </c>
      <c r="NS491" s="739">
        <f t="shared" si="303"/>
        <v>480</v>
      </c>
      <c r="NT491" s="739"/>
      <c r="NU491" s="739">
        <f ca="1" t="shared" si="304"/>
        <v>0</v>
      </c>
      <c r="NV491" s="769">
        <f ca="1" t="shared" si="305"/>
        <v>0</v>
      </c>
      <c r="NW491" s="769" t="e">
        <f ca="1" t="shared" si="306"/>
        <v>#DIV/0!</v>
      </c>
      <c r="NX491" s="739"/>
      <c r="NY491" s="739"/>
      <c r="NZ491" s="739"/>
      <c r="OA491" s="739"/>
      <c r="OB491" s="739"/>
      <c r="OC491" s="739"/>
      <c r="OD491" s="739"/>
      <c r="OE491" s="743">
        <f t="shared" si="307"/>
        <v>0</v>
      </c>
      <c r="OF491" s="743">
        <f t="shared" si="308"/>
        <v>0</v>
      </c>
      <c r="OG491" s="743">
        <f t="shared" si="309"/>
        <v>0</v>
      </c>
      <c r="OH491" s="743">
        <f t="shared" si="310"/>
        <v>0</v>
      </c>
      <c r="OI491" s="743">
        <f t="shared" si="311"/>
        <v>0</v>
      </c>
      <c r="OJ491" s="739">
        <f t="shared" si="312"/>
        <v>0</v>
      </c>
      <c r="OK491" s="739">
        <f t="shared" si="313"/>
        <v>0</v>
      </c>
      <c r="OL491" s="739">
        <f t="shared" si="314"/>
        <v>0</v>
      </c>
      <c r="OM491" s="739">
        <f t="shared" si="315"/>
        <v>0</v>
      </c>
      <c r="ON491" s="739">
        <f t="shared" si="316"/>
        <v>0</v>
      </c>
      <c r="OO491" s="739">
        <f t="shared" si="317"/>
        <v>0</v>
      </c>
      <c r="OP491" s="739"/>
      <c r="OQ491" s="739">
        <f t="shared" si="318"/>
        <v>0</v>
      </c>
      <c r="OR491" s="739">
        <f t="shared" si="319"/>
        <v>0</v>
      </c>
      <c r="OS491" s="739">
        <f t="shared" si="320"/>
        <v>0</v>
      </c>
      <c r="OT491" s="739">
        <f t="shared" si="321"/>
        <v>0</v>
      </c>
      <c r="OU491" s="739"/>
      <c r="OV491" s="739"/>
      <c r="OW491" s="739"/>
      <c r="OX491" s="739"/>
      <c r="OY491" s="739"/>
      <c r="OZ491" s="739"/>
      <c r="PA491" s="739"/>
      <c r="PB491" s="739"/>
      <c r="PC491" s="739"/>
      <c r="PD491" s="739"/>
      <c r="PE491" s="739"/>
      <c r="PF491" s="739"/>
      <c r="PG491" s="739"/>
      <c r="PI491" s="28">
        <v>0</v>
      </c>
      <c r="PJ491" s="28">
        <v>0</v>
      </c>
      <c r="PK491" s="28">
        <v>0</v>
      </c>
      <c r="PL491" s="28">
        <v>0</v>
      </c>
      <c r="PM491" s="28">
        <v>0</v>
      </c>
      <c r="PN491" s="28">
        <v>0</v>
      </c>
      <c r="PO491" s="28">
        <v>0</v>
      </c>
      <c r="PP491" s="28">
        <v>0</v>
      </c>
      <c r="PQ491" s="28">
        <v>0</v>
      </c>
      <c r="PR491" s="28">
        <v>0</v>
      </c>
      <c r="PS491" s="28">
        <v>0</v>
      </c>
      <c r="PT491" s="28">
        <v>0</v>
      </c>
      <c r="PU491" s="28">
        <v>0</v>
      </c>
      <c r="PV491" s="28">
        <v>0</v>
      </c>
      <c r="PW491" s="28">
        <v>0</v>
      </c>
    </row>
    <row r="492" s="28" customFormat="1" customHeight="1" spans="1:439">
      <c r="A492" s="847" t="s">
        <v>2306</v>
      </c>
      <c r="B492" s="343"/>
      <c r="C492" s="95"/>
      <c r="D492" s="95" t="s">
        <v>2477</v>
      </c>
      <c r="E492" s="411"/>
      <c r="F492" s="290" t="s">
        <v>2487</v>
      </c>
      <c r="G492" s="112" t="s">
        <v>1142</v>
      </c>
      <c r="H492" s="113" t="s">
        <v>2485</v>
      </c>
      <c r="I492" s="99">
        <f t="shared" si="292"/>
        <v>0</v>
      </c>
      <c r="J492" s="100">
        <v>343</v>
      </c>
      <c r="K492" s="454">
        <v>0</v>
      </c>
      <c r="L492" s="150">
        <f t="shared" si="288"/>
        <v>343</v>
      </c>
      <c r="M492" s="151">
        <f t="shared" si="289"/>
        <v>343</v>
      </c>
      <c r="N492" s="455"/>
      <c r="O492" s="35">
        <v>343</v>
      </c>
      <c r="P492" s="157"/>
      <c r="Q492" s="154">
        <f t="shared" si="290"/>
        <v>0</v>
      </c>
      <c r="R492" s="34">
        <f t="shared" si="291"/>
        <v>0</v>
      </c>
      <c r="S492" s="490"/>
      <c r="T492" s="490"/>
      <c r="U492" s="490"/>
      <c r="V492" s="490"/>
      <c r="W492" s="490"/>
      <c r="X492" s="489"/>
      <c r="Y492" s="505"/>
      <c r="Z492" s="505"/>
      <c r="AA492" s="505"/>
      <c r="AB492" s="505"/>
      <c r="AC492" s="505"/>
      <c r="AD492" s="505"/>
      <c r="AE492" s="505"/>
      <c r="AF492" s="490"/>
      <c r="AG492" s="490"/>
      <c r="AH492" s="490"/>
      <c r="AI492" s="490"/>
      <c r="AJ492" s="490"/>
      <c r="AK492" s="490"/>
      <c r="AL492" s="490"/>
      <c r="AM492" s="490"/>
      <c r="AN492" s="490"/>
      <c r="AO492" s="490"/>
      <c r="AP492" s="490"/>
      <c r="AQ492" s="490"/>
      <c r="AR492" s="490"/>
      <c r="AS492" s="490"/>
      <c r="AT492" s="490"/>
      <c r="AU492" s="490"/>
      <c r="AV492" s="490"/>
      <c r="AW492" s="490"/>
      <c r="AX492" s="490"/>
      <c r="AY492" s="100"/>
      <c r="AZ492" s="48"/>
      <c r="BA492" s="48"/>
      <c r="BB492" s="48"/>
      <c r="BC492" s="48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354"/>
      <c r="BT492" s="354"/>
      <c r="BU492" s="354"/>
      <c r="BV492" s="354"/>
      <c r="BW492" s="354"/>
      <c r="BX492" s="354"/>
      <c r="BY492" s="354"/>
      <c r="BZ492" s="354"/>
      <c r="CA492" s="354"/>
      <c r="CB492" s="354"/>
      <c r="CC492" s="354"/>
      <c r="CD492" s="354"/>
      <c r="CE492" s="354"/>
      <c r="CF492" s="354"/>
      <c r="CG492" s="354"/>
      <c r="CH492" s="354"/>
      <c r="CI492" s="354"/>
      <c r="CJ492" s="354"/>
      <c r="CK492" s="354"/>
      <c r="CL492" s="354"/>
      <c r="CM492" s="354"/>
      <c r="CN492" s="354"/>
      <c r="CO492" s="354"/>
      <c r="CP492" s="358"/>
      <c r="CQ492" s="48"/>
      <c r="CR492" s="354"/>
      <c r="CS492" s="354"/>
      <c r="CT492" s="355"/>
      <c r="CU492" s="354"/>
      <c r="CV492" s="354"/>
      <c r="CW492" s="354"/>
      <c r="CX492" s="354"/>
      <c r="CY492" s="354"/>
      <c r="CZ492" s="354"/>
      <c r="DA492" s="356"/>
      <c r="DB492" s="354"/>
      <c r="DC492" s="354"/>
      <c r="DD492" s="354"/>
      <c r="DE492" s="354"/>
      <c r="DF492" s="354"/>
      <c r="DG492" s="354"/>
      <c r="DH492" s="354"/>
      <c r="DI492" s="354"/>
      <c r="DJ492" s="354"/>
      <c r="DK492" s="354"/>
      <c r="DL492" s="354"/>
      <c r="DM492" s="354"/>
      <c r="DN492" s="354"/>
      <c r="DO492" s="354"/>
      <c r="DP492" s="354"/>
      <c r="DQ492" s="354"/>
      <c r="DR492" s="354"/>
      <c r="DS492" s="354"/>
      <c r="DT492" s="354"/>
      <c r="DU492" s="354"/>
      <c r="DV492" s="354"/>
      <c r="DW492" s="354"/>
      <c r="DX492" s="354"/>
      <c r="DY492" s="354"/>
      <c r="DZ492" s="357"/>
      <c r="EA492" s="356"/>
      <c r="EB492" s="356"/>
      <c r="EC492" s="356"/>
      <c r="ED492" s="356"/>
      <c r="EE492" s="358"/>
      <c r="EF492" s="48"/>
      <c r="EG492" s="46"/>
      <c r="EH492" s="46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8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354"/>
      <c r="FR492" s="354"/>
      <c r="FS492" s="354"/>
      <c r="FT492" s="354"/>
      <c r="FU492" s="354"/>
      <c r="FV492" s="354"/>
      <c r="FW492" s="354"/>
      <c r="FX492" s="354"/>
      <c r="FY492" s="354"/>
      <c r="FZ492" s="354"/>
      <c r="GA492" s="354"/>
      <c r="GB492" s="354"/>
      <c r="GC492" s="354"/>
      <c r="GD492" s="354"/>
      <c r="GE492" s="354"/>
      <c r="GF492" s="354"/>
      <c r="GG492" s="354"/>
      <c r="GH492" s="354"/>
      <c r="GI492" s="354"/>
      <c r="GJ492" s="354"/>
      <c r="GK492" s="354"/>
      <c r="GL492" s="354"/>
      <c r="GM492" s="354"/>
      <c r="GN492" s="354"/>
      <c r="GO492" s="354"/>
      <c r="GP492" s="354"/>
      <c r="GQ492" s="354"/>
      <c r="GR492" s="354"/>
      <c r="GS492" s="354"/>
      <c r="GT492" s="354"/>
      <c r="GU492" s="354"/>
      <c r="GV492" s="354"/>
      <c r="GW492" s="354"/>
      <c r="GX492" s="354"/>
      <c r="GY492" s="354"/>
      <c r="GZ492" s="354"/>
      <c r="HA492" s="354"/>
      <c r="HB492" s="354"/>
      <c r="HC492" s="354"/>
      <c r="HD492" s="354"/>
      <c r="HE492" s="354"/>
      <c r="HF492" s="354"/>
      <c r="HG492" s="354"/>
      <c r="HH492" s="354"/>
      <c r="HI492" s="354"/>
      <c r="HJ492" s="354"/>
      <c r="HK492" s="354"/>
      <c r="HL492" s="354"/>
      <c r="HM492" s="354"/>
      <c r="HN492" s="354"/>
      <c r="HO492" s="354"/>
      <c r="HP492" s="354"/>
      <c r="HQ492" s="354"/>
      <c r="HR492" s="354"/>
      <c r="HS492" s="354"/>
      <c r="HT492" s="354"/>
      <c r="HU492" s="354"/>
      <c r="HV492" s="354"/>
      <c r="HW492" s="354"/>
      <c r="HX492" s="354"/>
      <c r="HY492" s="354"/>
      <c r="HZ492" s="354"/>
      <c r="IA492" s="354"/>
      <c r="IB492" s="354"/>
      <c r="IC492" s="354"/>
      <c r="ID492" s="354"/>
      <c r="IE492" s="354"/>
      <c r="IF492" s="354"/>
      <c r="IG492" s="354"/>
      <c r="IH492" s="354"/>
      <c r="II492" s="354"/>
      <c r="IJ492" s="354"/>
      <c r="IK492" s="354"/>
      <c r="IL492" s="354"/>
      <c r="IM492" s="354"/>
      <c r="IN492" s="354"/>
      <c r="IO492" s="354"/>
      <c r="IP492" s="354"/>
      <c r="IQ492" s="354"/>
      <c r="IR492" s="50"/>
      <c r="IS492" s="47"/>
      <c r="IT492" s="47"/>
      <c r="IU492" s="47"/>
      <c r="IV492" s="47"/>
      <c r="IW492" s="47"/>
      <c r="IX492" s="47"/>
      <c r="IY492" s="47"/>
      <c r="IZ492" s="47"/>
      <c r="JA492" s="47"/>
      <c r="JB492" s="47"/>
      <c r="JC492" s="47"/>
      <c r="JD492" s="47"/>
      <c r="JE492" s="47"/>
      <c r="JF492" s="47"/>
      <c r="JG492" s="47"/>
      <c r="JH492" s="47"/>
      <c r="JI492" s="47"/>
      <c r="JJ492" s="47"/>
      <c r="JK492" s="47"/>
      <c r="JL492" s="354"/>
      <c r="JM492" s="354"/>
      <c r="JN492" s="354"/>
      <c r="JO492" s="354"/>
      <c r="JP492" s="354"/>
      <c r="JQ492" s="354"/>
      <c r="JR492" s="354"/>
      <c r="JS492" s="354"/>
      <c r="JT492" s="354"/>
      <c r="JU492" s="354"/>
      <c r="JV492" s="354"/>
      <c r="JW492" s="354"/>
      <c r="JX492" s="354"/>
      <c r="JY492" s="354"/>
      <c r="JZ492" s="354"/>
      <c r="KA492" s="354"/>
      <c r="KB492" s="354"/>
      <c r="KC492" s="354"/>
      <c r="KD492" s="354"/>
      <c r="KE492" s="354"/>
      <c r="KF492" s="354"/>
      <c r="KG492" s="354"/>
      <c r="KH492" s="354"/>
      <c r="KI492" s="354"/>
      <c r="KJ492" s="354"/>
      <c r="KK492" s="354"/>
      <c r="KL492" s="354"/>
      <c r="KM492" s="354"/>
      <c r="KN492" s="354"/>
      <c r="KO492" s="354"/>
      <c r="KP492" s="354"/>
      <c r="KQ492" s="354"/>
      <c r="KR492" s="354"/>
      <c r="KS492" s="354"/>
      <c r="KT492" s="354"/>
      <c r="KU492" s="354"/>
      <c r="KV492" s="51"/>
      <c r="KW492" s="47"/>
      <c r="KX492" s="47"/>
      <c r="KY492" s="47"/>
      <c r="KZ492" s="47"/>
      <c r="LA492" s="47"/>
      <c r="LB492" s="47"/>
      <c r="LC492" s="47"/>
      <c r="LD492" s="361"/>
      <c r="LE492" s="361"/>
      <c r="LF492" s="361"/>
      <c r="LG492" s="361"/>
      <c r="LH492" s="361"/>
      <c r="LI492" s="361"/>
      <c r="LJ492" s="361"/>
      <c r="LK492" s="361"/>
      <c r="LL492" s="361"/>
      <c r="LM492" s="361"/>
      <c r="LN492" s="361"/>
      <c r="LO492" s="361"/>
      <c r="LP492" s="361"/>
      <c r="LQ492" s="354"/>
      <c r="LR492" s="354"/>
      <c r="LS492" s="354"/>
      <c r="LT492" s="354"/>
      <c r="LU492" s="354"/>
      <c r="LV492" s="354"/>
      <c r="LW492" s="51"/>
      <c r="LX492" s="354"/>
      <c r="LY492" s="354"/>
      <c r="LZ492" s="354"/>
      <c r="MA492" s="354"/>
      <c r="MB492" s="363"/>
      <c r="MC492" s="363"/>
      <c r="MD492" s="354"/>
      <c r="ME492" s="354"/>
      <c r="MF492" s="354"/>
      <c r="MG492" s="354"/>
      <c r="MH492" s="354"/>
      <c r="MI492" s="354"/>
      <c r="MJ492" s="354"/>
      <c r="MK492" s="354"/>
      <c r="ML492" s="354"/>
      <c r="MM492" s="354"/>
      <c r="MN492" s="354"/>
      <c r="MO492" s="354"/>
      <c r="MP492" s="354"/>
      <c r="MQ492" s="354"/>
      <c r="MR492" s="354"/>
      <c r="MS492" s="51"/>
      <c r="MT492" s="364">
        <f t="shared" si="293"/>
        <v>0</v>
      </c>
      <c r="MU492" s="365">
        <f t="shared" si="294"/>
        <v>0</v>
      </c>
      <c r="MV492" s="366">
        <f t="shared" si="295"/>
        <v>0</v>
      </c>
      <c r="MW492" s="365">
        <v>0</v>
      </c>
      <c r="MX492" s="365">
        <v>0</v>
      </c>
      <c r="MY492" s="54"/>
      <c r="MZ492" s="708"/>
      <c r="NA492" s="708">
        <v>1.15</v>
      </c>
      <c r="NB492" s="709">
        <f t="shared" si="296"/>
        <v>0</v>
      </c>
      <c r="NC492" s="710"/>
      <c r="ND492" s="710">
        <v>5</v>
      </c>
      <c r="NE492" s="738">
        <f t="shared" si="322"/>
        <v>0.351070733290071</v>
      </c>
      <c r="NF492" s="739"/>
      <c r="NG492" s="739"/>
      <c r="NH492" s="739">
        <v>5</v>
      </c>
      <c r="NI492" s="740">
        <f t="shared" si="297"/>
        <v>1715</v>
      </c>
      <c r="NJ492" s="738"/>
      <c r="NK492" s="741"/>
      <c r="NL492" s="742">
        <v>44562</v>
      </c>
      <c r="NM492" s="739">
        <f ca="1" t="shared" si="298"/>
        <v>17.1666666666667</v>
      </c>
      <c r="NN492" s="739">
        <f ca="1" t="shared" si="299"/>
        <v>515</v>
      </c>
      <c r="NO492" s="739">
        <v>343</v>
      </c>
      <c r="NP492" s="739">
        <f t="shared" si="300"/>
        <v>0</v>
      </c>
      <c r="NQ492" s="761">
        <f t="shared" si="301"/>
        <v>0</v>
      </c>
      <c r="NR492" s="739">
        <f ca="1" t="shared" si="302"/>
        <v>0</v>
      </c>
      <c r="NS492" s="739">
        <f t="shared" si="303"/>
        <v>343</v>
      </c>
      <c r="NT492" s="739"/>
      <c r="NU492" s="739">
        <f ca="1" t="shared" si="304"/>
        <v>0</v>
      </c>
      <c r="NV492" s="769">
        <f ca="1" t="shared" si="305"/>
        <v>0</v>
      </c>
      <c r="NW492" s="769" t="e">
        <f ca="1" t="shared" si="306"/>
        <v>#DIV/0!</v>
      </c>
      <c r="NX492" s="739"/>
      <c r="NY492" s="739"/>
      <c r="NZ492" s="739"/>
      <c r="OA492" s="739"/>
      <c r="OB492" s="739"/>
      <c r="OC492" s="739"/>
      <c r="OD492" s="739"/>
      <c r="OE492" s="743">
        <f t="shared" si="307"/>
        <v>0</v>
      </c>
      <c r="OF492" s="743">
        <f t="shared" si="308"/>
        <v>0</v>
      </c>
      <c r="OG492" s="743">
        <f t="shared" si="309"/>
        <v>0</v>
      </c>
      <c r="OH492" s="743">
        <f t="shared" si="310"/>
        <v>0</v>
      </c>
      <c r="OI492" s="743">
        <f t="shared" si="311"/>
        <v>0</v>
      </c>
      <c r="OJ492" s="739">
        <f t="shared" si="312"/>
        <v>0</v>
      </c>
      <c r="OK492" s="739">
        <f t="shared" si="313"/>
        <v>0</v>
      </c>
      <c r="OL492" s="739">
        <f t="shared" si="314"/>
        <v>0</v>
      </c>
      <c r="OM492" s="739">
        <f t="shared" si="315"/>
        <v>0</v>
      </c>
      <c r="ON492" s="739">
        <f t="shared" si="316"/>
        <v>0</v>
      </c>
      <c r="OO492" s="739">
        <f t="shared" si="317"/>
        <v>0</v>
      </c>
      <c r="OP492" s="739"/>
      <c r="OQ492" s="739">
        <f t="shared" si="318"/>
        <v>0</v>
      </c>
      <c r="OR492" s="739">
        <f t="shared" si="319"/>
        <v>0</v>
      </c>
      <c r="OS492" s="739">
        <f t="shared" si="320"/>
        <v>0</v>
      </c>
      <c r="OT492" s="739">
        <f t="shared" si="321"/>
        <v>0</v>
      </c>
      <c r="OU492" s="739"/>
      <c r="OV492" s="739"/>
      <c r="OW492" s="739"/>
      <c r="OX492" s="739"/>
      <c r="OY492" s="739"/>
      <c r="OZ492" s="739"/>
      <c r="PA492" s="739"/>
      <c r="PB492" s="739"/>
      <c r="PC492" s="739"/>
      <c r="PD492" s="739"/>
      <c r="PE492" s="739"/>
      <c r="PF492" s="739"/>
      <c r="PG492" s="739"/>
      <c r="PI492" s="28">
        <v>0</v>
      </c>
      <c r="PJ492" s="28">
        <v>0</v>
      </c>
      <c r="PK492" s="28">
        <v>0</v>
      </c>
      <c r="PL492" s="28">
        <v>0</v>
      </c>
      <c r="PM492" s="28">
        <v>0</v>
      </c>
      <c r="PN492" s="28">
        <v>0</v>
      </c>
      <c r="PO492" s="28">
        <v>0</v>
      </c>
      <c r="PP492" s="28">
        <v>0</v>
      </c>
      <c r="PQ492" s="28">
        <v>0</v>
      </c>
      <c r="PR492" s="28">
        <v>0</v>
      </c>
      <c r="PS492" s="28">
        <v>0</v>
      </c>
      <c r="PT492" s="28">
        <v>0</v>
      </c>
      <c r="PU492" s="28">
        <v>0</v>
      </c>
      <c r="PV492" s="28">
        <v>0</v>
      </c>
      <c r="PW492" s="28">
        <v>0</v>
      </c>
    </row>
    <row r="493" s="28" customFormat="1" customHeight="1" spans="1:439">
      <c r="A493" s="847" t="s">
        <v>2306</v>
      </c>
      <c r="B493" s="343"/>
      <c r="C493" s="95"/>
      <c r="D493" s="95" t="s">
        <v>2477</v>
      </c>
      <c r="E493" s="411"/>
      <c r="F493" s="290" t="s">
        <v>2488</v>
      </c>
      <c r="G493" s="112" t="s">
        <v>1144</v>
      </c>
      <c r="H493" s="113" t="s">
        <v>2485</v>
      </c>
      <c r="I493" s="99">
        <f t="shared" si="292"/>
        <v>0</v>
      </c>
      <c r="J493" s="100">
        <v>355</v>
      </c>
      <c r="K493" s="454">
        <v>0</v>
      </c>
      <c r="L493" s="150">
        <f t="shared" si="288"/>
        <v>355</v>
      </c>
      <c r="M493" s="151">
        <f t="shared" si="289"/>
        <v>355</v>
      </c>
      <c r="N493" s="455"/>
      <c r="O493" s="35">
        <v>355</v>
      </c>
      <c r="P493" s="157"/>
      <c r="Q493" s="154">
        <f t="shared" si="290"/>
        <v>0</v>
      </c>
      <c r="R493" s="34">
        <f t="shared" si="291"/>
        <v>0</v>
      </c>
      <c r="S493" s="490"/>
      <c r="T493" s="490"/>
      <c r="U493" s="490"/>
      <c r="V493" s="490"/>
      <c r="W493" s="490"/>
      <c r="X493" s="489"/>
      <c r="Y493" s="505"/>
      <c r="Z493" s="505"/>
      <c r="AA493" s="505"/>
      <c r="AB493" s="505"/>
      <c r="AC493" s="505"/>
      <c r="AD493" s="505"/>
      <c r="AE493" s="505"/>
      <c r="AF493" s="490"/>
      <c r="AG493" s="490"/>
      <c r="AH493" s="490"/>
      <c r="AI493" s="490"/>
      <c r="AJ493" s="490"/>
      <c r="AK493" s="490"/>
      <c r="AL493" s="490"/>
      <c r="AM493" s="490"/>
      <c r="AN493" s="490"/>
      <c r="AO493" s="490"/>
      <c r="AP493" s="490"/>
      <c r="AQ493" s="490"/>
      <c r="AR493" s="490"/>
      <c r="AS493" s="490"/>
      <c r="AT493" s="490"/>
      <c r="AU493" s="490"/>
      <c r="AV493" s="490"/>
      <c r="AW493" s="490"/>
      <c r="AX493" s="490"/>
      <c r="AY493" s="100"/>
      <c r="AZ493" s="48"/>
      <c r="BA493" s="48"/>
      <c r="BB493" s="48"/>
      <c r="BC493" s="48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354"/>
      <c r="BT493" s="354"/>
      <c r="BU493" s="354"/>
      <c r="BV493" s="354"/>
      <c r="BW493" s="354"/>
      <c r="BX493" s="354"/>
      <c r="BY493" s="354"/>
      <c r="BZ493" s="354"/>
      <c r="CA493" s="354"/>
      <c r="CB493" s="354"/>
      <c r="CC493" s="354"/>
      <c r="CD493" s="354"/>
      <c r="CE493" s="354"/>
      <c r="CF493" s="354"/>
      <c r="CG493" s="354"/>
      <c r="CH493" s="354"/>
      <c r="CI493" s="354"/>
      <c r="CJ493" s="354"/>
      <c r="CK493" s="354"/>
      <c r="CL493" s="354"/>
      <c r="CM493" s="354"/>
      <c r="CN493" s="354"/>
      <c r="CO493" s="354"/>
      <c r="CP493" s="358"/>
      <c r="CQ493" s="48"/>
      <c r="CR493" s="354"/>
      <c r="CS493" s="354"/>
      <c r="CT493" s="355"/>
      <c r="CU493" s="354"/>
      <c r="CV493" s="354"/>
      <c r="CW493" s="354"/>
      <c r="CX493" s="354"/>
      <c r="CY493" s="354"/>
      <c r="CZ493" s="354"/>
      <c r="DA493" s="356"/>
      <c r="DB493" s="354"/>
      <c r="DC493" s="354"/>
      <c r="DD493" s="354"/>
      <c r="DE493" s="354"/>
      <c r="DF493" s="354"/>
      <c r="DG493" s="354"/>
      <c r="DH493" s="354"/>
      <c r="DI493" s="354"/>
      <c r="DJ493" s="354"/>
      <c r="DK493" s="354"/>
      <c r="DL493" s="354"/>
      <c r="DM493" s="354"/>
      <c r="DN493" s="354"/>
      <c r="DO493" s="354"/>
      <c r="DP493" s="354"/>
      <c r="DQ493" s="354"/>
      <c r="DR493" s="354"/>
      <c r="DS493" s="354"/>
      <c r="DT493" s="354"/>
      <c r="DU493" s="354"/>
      <c r="DV493" s="354"/>
      <c r="DW493" s="354"/>
      <c r="DX493" s="354"/>
      <c r="DY493" s="354"/>
      <c r="DZ493" s="357"/>
      <c r="EA493" s="356"/>
      <c r="EB493" s="356"/>
      <c r="EC493" s="356"/>
      <c r="ED493" s="356"/>
      <c r="EE493" s="358"/>
      <c r="EF493" s="48"/>
      <c r="EG493" s="46"/>
      <c r="EH493" s="46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8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354"/>
      <c r="FR493" s="354"/>
      <c r="FS493" s="354"/>
      <c r="FT493" s="354"/>
      <c r="FU493" s="354"/>
      <c r="FV493" s="354"/>
      <c r="FW493" s="354"/>
      <c r="FX493" s="354"/>
      <c r="FY493" s="354"/>
      <c r="FZ493" s="354"/>
      <c r="GA493" s="354"/>
      <c r="GB493" s="354"/>
      <c r="GC493" s="354"/>
      <c r="GD493" s="354"/>
      <c r="GE493" s="354"/>
      <c r="GF493" s="354"/>
      <c r="GG493" s="354"/>
      <c r="GH493" s="354"/>
      <c r="GI493" s="354"/>
      <c r="GJ493" s="354"/>
      <c r="GK493" s="354"/>
      <c r="GL493" s="354"/>
      <c r="GM493" s="354"/>
      <c r="GN493" s="354"/>
      <c r="GO493" s="354"/>
      <c r="GP493" s="354"/>
      <c r="GQ493" s="354"/>
      <c r="GR493" s="354"/>
      <c r="GS493" s="354"/>
      <c r="GT493" s="354"/>
      <c r="GU493" s="354"/>
      <c r="GV493" s="354"/>
      <c r="GW493" s="354"/>
      <c r="GX493" s="354"/>
      <c r="GY493" s="354"/>
      <c r="GZ493" s="354"/>
      <c r="HA493" s="354"/>
      <c r="HB493" s="354"/>
      <c r="HC493" s="354"/>
      <c r="HD493" s="354"/>
      <c r="HE493" s="354"/>
      <c r="HF493" s="354"/>
      <c r="HG493" s="354"/>
      <c r="HH493" s="354"/>
      <c r="HI493" s="354"/>
      <c r="HJ493" s="354"/>
      <c r="HK493" s="354"/>
      <c r="HL493" s="354"/>
      <c r="HM493" s="354"/>
      <c r="HN493" s="354"/>
      <c r="HO493" s="354"/>
      <c r="HP493" s="354"/>
      <c r="HQ493" s="354"/>
      <c r="HR493" s="354"/>
      <c r="HS493" s="354"/>
      <c r="HT493" s="354"/>
      <c r="HU493" s="354"/>
      <c r="HV493" s="354"/>
      <c r="HW493" s="354"/>
      <c r="HX493" s="354"/>
      <c r="HY493" s="354"/>
      <c r="HZ493" s="354"/>
      <c r="IA493" s="354"/>
      <c r="IB493" s="354"/>
      <c r="IC493" s="354"/>
      <c r="ID493" s="354"/>
      <c r="IE493" s="354"/>
      <c r="IF493" s="354"/>
      <c r="IG493" s="354"/>
      <c r="IH493" s="354"/>
      <c r="II493" s="354"/>
      <c r="IJ493" s="354"/>
      <c r="IK493" s="354"/>
      <c r="IL493" s="354"/>
      <c r="IM493" s="354"/>
      <c r="IN493" s="354"/>
      <c r="IO493" s="354"/>
      <c r="IP493" s="354"/>
      <c r="IQ493" s="354"/>
      <c r="IR493" s="50"/>
      <c r="IS493" s="47"/>
      <c r="IT493" s="47"/>
      <c r="IU493" s="47"/>
      <c r="IV493" s="47"/>
      <c r="IW493" s="47"/>
      <c r="IX493" s="47"/>
      <c r="IY493" s="47"/>
      <c r="IZ493" s="47"/>
      <c r="JA493" s="47"/>
      <c r="JB493" s="47"/>
      <c r="JC493" s="47"/>
      <c r="JD493" s="47"/>
      <c r="JE493" s="47"/>
      <c r="JF493" s="47"/>
      <c r="JG493" s="47"/>
      <c r="JH493" s="47"/>
      <c r="JI493" s="47"/>
      <c r="JJ493" s="47"/>
      <c r="JK493" s="47"/>
      <c r="JL493" s="354"/>
      <c r="JM493" s="354"/>
      <c r="JN493" s="354"/>
      <c r="JO493" s="354"/>
      <c r="JP493" s="354"/>
      <c r="JQ493" s="354"/>
      <c r="JR493" s="354"/>
      <c r="JS493" s="354"/>
      <c r="JT493" s="354"/>
      <c r="JU493" s="354"/>
      <c r="JV493" s="354"/>
      <c r="JW493" s="354"/>
      <c r="JX493" s="354"/>
      <c r="JY493" s="354"/>
      <c r="JZ493" s="354"/>
      <c r="KA493" s="354"/>
      <c r="KB493" s="354"/>
      <c r="KC493" s="354"/>
      <c r="KD493" s="354"/>
      <c r="KE493" s="354"/>
      <c r="KF493" s="354"/>
      <c r="KG493" s="354"/>
      <c r="KH493" s="354"/>
      <c r="KI493" s="354"/>
      <c r="KJ493" s="354"/>
      <c r="KK493" s="354"/>
      <c r="KL493" s="354"/>
      <c r="KM493" s="354"/>
      <c r="KN493" s="354"/>
      <c r="KO493" s="354"/>
      <c r="KP493" s="354"/>
      <c r="KQ493" s="354"/>
      <c r="KR493" s="354"/>
      <c r="KS493" s="354"/>
      <c r="KT493" s="354"/>
      <c r="KU493" s="354"/>
      <c r="KV493" s="51"/>
      <c r="KW493" s="47"/>
      <c r="KX493" s="47"/>
      <c r="KY493" s="47"/>
      <c r="KZ493" s="47"/>
      <c r="LA493" s="47"/>
      <c r="LB493" s="47"/>
      <c r="LC493" s="47"/>
      <c r="LD493" s="361"/>
      <c r="LE493" s="361"/>
      <c r="LF493" s="361"/>
      <c r="LG493" s="361"/>
      <c r="LH493" s="361"/>
      <c r="LI493" s="361"/>
      <c r="LJ493" s="361"/>
      <c r="LK493" s="361"/>
      <c r="LL493" s="361"/>
      <c r="LM493" s="361"/>
      <c r="LN493" s="361"/>
      <c r="LO493" s="361"/>
      <c r="LP493" s="361"/>
      <c r="LQ493" s="354"/>
      <c r="LR493" s="354"/>
      <c r="LS493" s="354"/>
      <c r="LT493" s="354"/>
      <c r="LU493" s="354"/>
      <c r="LV493" s="354"/>
      <c r="LW493" s="51"/>
      <c r="LX493" s="354"/>
      <c r="LY493" s="354"/>
      <c r="LZ493" s="354"/>
      <c r="MA493" s="354"/>
      <c r="MB493" s="363"/>
      <c r="MC493" s="363"/>
      <c r="MD493" s="354"/>
      <c r="ME493" s="354"/>
      <c r="MF493" s="354"/>
      <c r="MG493" s="354"/>
      <c r="MH493" s="354"/>
      <c r="MI493" s="354"/>
      <c r="MJ493" s="354"/>
      <c r="MK493" s="354"/>
      <c r="ML493" s="354"/>
      <c r="MM493" s="354"/>
      <c r="MN493" s="354"/>
      <c r="MO493" s="354"/>
      <c r="MP493" s="354"/>
      <c r="MQ493" s="354"/>
      <c r="MR493" s="354"/>
      <c r="MS493" s="51"/>
      <c r="MT493" s="364">
        <f t="shared" si="293"/>
        <v>0</v>
      </c>
      <c r="MU493" s="365">
        <f t="shared" si="294"/>
        <v>0</v>
      </c>
      <c r="MV493" s="366">
        <f t="shared" si="295"/>
        <v>0</v>
      </c>
      <c r="MW493" s="365">
        <v>0</v>
      </c>
      <c r="MX493" s="365">
        <v>0</v>
      </c>
      <c r="MY493" s="54"/>
      <c r="MZ493" s="708"/>
      <c r="NA493" s="708">
        <v>0.86</v>
      </c>
      <c r="NB493" s="709">
        <f t="shared" si="296"/>
        <v>0</v>
      </c>
      <c r="NC493" s="710"/>
      <c r="ND493" s="710">
        <v>4.8</v>
      </c>
      <c r="NE493" s="738">
        <f t="shared" si="322"/>
        <v>0.166955918083999</v>
      </c>
      <c r="NF493" s="739"/>
      <c r="NG493" s="739"/>
      <c r="NH493" s="739">
        <v>4.8</v>
      </c>
      <c r="NI493" s="740">
        <f t="shared" si="297"/>
        <v>1704</v>
      </c>
      <c r="NJ493" s="738"/>
      <c r="NK493" s="741"/>
      <c r="NL493" s="742">
        <v>44562</v>
      </c>
      <c r="NM493" s="739">
        <f ca="1" t="shared" si="298"/>
        <v>17.1666666666667</v>
      </c>
      <c r="NN493" s="739">
        <f ca="1" t="shared" si="299"/>
        <v>515</v>
      </c>
      <c r="NO493" s="739">
        <v>355</v>
      </c>
      <c r="NP493" s="739">
        <f t="shared" si="300"/>
        <v>0</v>
      </c>
      <c r="NQ493" s="761">
        <f t="shared" si="301"/>
        <v>0</v>
      </c>
      <c r="NR493" s="739">
        <f ca="1" t="shared" si="302"/>
        <v>0</v>
      </c>
      <c r="NS493" s="739">
        <f t="shared" si="303"/>
        <v>355</v>
      </c>
      <c r="NT493" s="739"/>
      <c r="NU493" s="739">
        <f ca="1" t="shared" si="304"/>
        <v>0</v>
      </c>
      <c r="NV493" s="769">
        <f ca="1" t="shared" si="305"/>
        <v>0</v>
      </c>
      <c r="NW493" s="769" t="e">
        <f ca="1" t="shared" si="306"/>
        <v>#DIV/0!</v>
      </c>
      <c r="NX493" s="739"/>
      <c r="NY493" s="739"/>
      <c r="NZ493" s="739"/>
      <c r="OA493" s="739"/>
      <c r="OB493" s="739"/>
      <c r="OC493" s="739"/>
      <c r="OD493" s="739"/>
      <c r="OE493" s="743">
        <f t="shared" si="307"/>
        <v>0</v>
      </c>
      <c r="OF493" s="743">
        <f t="shared" si="308"/>
        <v>0</v>
      </c>
      <c r="OG493" s="743">
        <f t="shared" si="309"/>
        <v>0</v>
      </c>
      <c r="OH493" s="743">
        <f t="shared" si="310"/>
        <v>0</v>
      </c>
      <c r="OI493" s="743">
        <f t="shared" si="311"/>
        <v>0</v>
      </c>
      <c r="OJ493" s="739">
        <f t="shared" si="312"/>
        <v>0</v>
      </c>
      <c r="OK493" s="739">
        <f t="shared" si="313"/>
        <v>0</v>
      </c>
      <c r="OL493" s="739">
        <f t="shared" si="314"/>
        <v>0</v>
      </c>
      <c r="OM493" s="739">
        <f t="shared" si="315"/>
        <v>0</v>
      </c>
      <c r="ON493" s="739">
        <f t="shared" si="316"/>
        <v>0</v>
      </c>
      <c r="OO493" s="739">
        <f t="shared" si="317"/>
        <v>0</v>
      </c>
      <c r="OP493" s="739"/>
      <c r="OQ493" s="739">
        <f t="shared" si="318"/>
        <v>0</v>
      </c>
      <c r="OR493" s="739">
        <f t="shared" si="319"/>
        <v>0</v>
      </c>
      <c r="OS493" s="739">
        <f t="shared" si="320"/>
        <v>0</v>
      </c>
      <c r="OT493" s="739">
        <f t="shared" si="321"/>
        <v>0</v>
      </c>
      <c r="OU493" s="739"/>
      <c r="OV493" s="739"/>
      <c r="OW493" s="739"/>
      <c r="OX493" s="739"/>
      <c r="OY493" s="739"/>
      <c r="OZ493" s="739"/>
      <c r="PA493" s="739"/>
      <c r="PB493" s="739"/>
      <c r="PC493" s="739"/>
      <c r="PD493" s="739"/>
      <c r="PE493" s="739"/>
      <c r="PF493" s="739"/>
      <c r="PG493" s="739"/>
      <c r="PI493" s="28">
        <v>0</v>
      </c>
      <c r="PJ493" s="28">
        <v>0</v>
      </c>
      <c r="PK493" s="28">
        <v>0</v>
      </c>
      <c r="PL493" s="28">
        <v>0</v>
      </c>
      <c r="PM493" s="28">
        <v>0</v>
      </c>
      <c r="PN493" s="28">
        <v>0</v>
      </c>
      <c r="PO493" s="28">
        <v>0</v>
      </c>
      <c r="PP493" s="28">
        <v>0</v>
      </c>
      <c r="PQ493" s="28">
        <v>0</v>
      </c>
      <c r="PR493" s="28">
        <v>0</v>
      </c>
      <c r="PS493" s="28">
        <v>0</v>
      </c>
      <c r="PT493" s="28">
        <v>0</v>
      </c>
      <c r="PU493" s="28">
        <v>0</v>
      </c>
      <c r="PV493" s="28">
        <v>0</v>
      </c>
      <c r="PW493" s="28">
        <v>0</v>
      </c>
    </row>
    <row r="494" s="28" customFormat="1" customHeight="1" spans="1:439">
      <c r="A494" s="847" t="s">
        <v>2306</v>
      </c>
      <c r="B494" s="343"/>
      <c r="C494" s="95"/>
      <c r="D494" s="95" t="s">
        <v>2477</v>
      </c>
      <c r="E494" s="411"/>
      <c r="F494" s="290" t="s">
        <v>2489</v>
      </c>
      <c r="G494" s="112" t="s">
        <v>1146</v>
      </c>
      <c r="H494" s="113" t="s">
        <v>2485</v>
      </c>
      <c r="I494" s="99">
        <f t="shared" si="292"/>
        <v>0</v>
      </c>
      <c r="J494" s="100">
        <v>250</v>
      </c>
      <c r="K494" s="454">
        <v>0</v>
      </c>
      <c r="L494" s="150">
        <f t="shared" si="288"/>
        <v>250</v>
      </c>
      <c r="M494" s="151">
        <f t="shared" si="289"/>
        <v>250</v>
      </c>
      <c r="N494" s="455"/>
      <c r="O494" s="35">
        <v>250</v>
      </c>
      <c r="P494" s="157"/>
      <c r="Q494" s="154">
        <f t="shared" si="290"/>
        <v>0</v>
      </c>
      <c r="R494" s="34">
        <f t="shared" si="291"/>
        <v>0</v>
      </c>
      <c r="S494" s="490"/>
      <c r="T494" s="490"/>
      <c r="U494" s="490"/>
      <c r="V494" s="490"/>
      <c r="W494" s="490"/>
      <c r="X494" s="489"/>
      <c r="Y494" s="505"/>
      <c r="Z494" s="505"/>
      <c r="AA494" s="505"/>
      <c r="AB494" s="505"/>
      <c r="AC494" s="505"/>
      <c r="AD494" s="505"/>
      <c r="AE494" s="505"/>
      <c r="AF494" s="490"/>
      <c r="AG494" s="490"/>
      <c r="AH494" s="490"/>
      <c r="AI494" s="490"/>
      <c r="AJ494" s="490"/>
      <c r="AK494" s="490"/>
      <c r="AL494" s="490"/>
      <c r="AM494" s="490"/>
      <c r="AN494" s="490"/>
      <c r="AO494" s="490"/>
      <c r="AP494" s="490"/>
      <c r="AQ494" s="490"/>
      <c r="AR494" s="490"/>
      <c r="AS494" s="490"/>
      <c r="AT494" s="490"/>
      <c r="AU494" s="490"/>
      <c r="AV494" s="490"/>
      <c r="AW494" s="490"/>
      <c r="AX494" s="490"/>
      <c r="AY494" s="100"/>
      <c r="AZ494" s="48"/>
      <c r="BA494" s="48"/>
      <c r="BB494" s="48"/>
      <c r="BC494" s="48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354"/>
      <c r="BT494" s="354"/>
      <c r="BU494" s="354"/>
      <c r="BV494" s="354"/>
      <c r="BW494" s="354"/>
      <c r="BX494" s="354"/>
      <c r="BY494" s="354"/>
      <c r="BZ494" s="354"/>
      <c r="CA494" s="354"/>
      <c r="CB494" s="354"/>
      <c r="CC494" s="354"/>
      <c r="CD494" s="354"/>
      <c r="CE494" s="354"/>
      <c r="CF494" s="354"/>
      <c r="CG494" s="354"/>
      <c r="CH494" s="354"/>
      <c r="CI494" s="354"/>
      <c r="CJ494" s="354"/>
      <c r="CK494" s="354"/>
      <c r="CL494" s="354"/>
      <c r="CM494" s="354"/>
      <c r="CN494" s="354"/>
      <c r="CO494" s="354"/>
      <c r="CP494" s="358"/>
      <c r="CQ494" s="48"/>
      <c r="CR494" s="354"/>
      <c r="CS494" s="354"/>
      <c r="CT494" s="355"/>
      <c r="CU494" s="354"/>
      <c r="CV494" s="354"/>
      <c r="CW494" s="354"/>
      <c r="CX494" s="354"/>
      <c r="CY494" s="354"/>
      <c r="CZ494" s="354"/>
      <c r="DA494" s="356"/>
      <c r="DB494" s="354"/>
      <c r="DC494" s="354"/>
      <c r="DD494" s="354"/>
      <c r="DE494" s="354"/>
      <c r="DF494" s="354"/>
      <c r="DG494" s="354"/>
      <c r="DH494" s="354"/>
      <c r="DI494" s="354"/>
      <c r="DJ494" s="354"/>
      <c r="DK494" s="354"/>
      <c r="DL494" s="354"/>
      <c r="DM494" s="354"/>
      <c r="DN494" s="354"/>
      <c r="DO494" s="354"/>
      <c r="DP494" s="354"/>
      <c r="DQ494" s="354"/>
      <c r="DR494" s="354"/>
      <c r="DS494" s="354"/>
      <c r="DT494" s="354"/>
      <c r="DU494" s="354"/>
      <c r="DV494" s="354"/>
      <c r="DW494" s="354"/>
      <c r="DX494" s="354"/>
      <c r="DY494" s="354"/>
      <c r="DZ494" s="357"/>
      <c r="EA494" s="356"/>
      <c r="EB494" s="356"/>
      <c r="EC494" s="356"/>
      <c r="ED494" s="356"/>
      <c r="EE494" s="358"/>
      <c r="EF494" s="48"/>
      <c r="EG494" s="46"/>
      <c r="EH494" s="46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8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354"/>
      <c r="FR494" s="354"/>
      <c r="FS494" s="354"/>
      <c r="FT494" s="354"/>
      <c r="FU494" s="354"/>
      <c r="FV494" s="354"/>
      <c r="FW494" s="354"/>
      <c r="FX494" s="354"/>
      <c r="FY494" s="354"/>
      <c r="FZ494" s="354"/>
      <c r="GA494" s="354"/>
      <c r="GB494" s="354"/>
      <c r="GC494" s="354"/>
      <c r="GD494" s="354"/>
      <c r="GE494" s="354"/>
      <c r="GF494" s="354"/>
      <c r="GG494" s="354"/>
      <c r="GH494" s="354"/>
      <c r="GI494" s="354"/>
      <c r="GJ494" s="354"/>
      <c r="GK494" s="354"/>
      <c r="GL494" s="354"/>
      <c r="GM494" s="354"/>
      <c r="GN494" s="354"/>
      <c r="GO494" s="354"/>
      <c r="GP494" s="354"/>
      <c r="GQ494" s="354"/>
      <c r="GR494" s="354"/>
      <c r="GS494" s="354"/>
      <c r="GT494" s="354"/>
      <c r="GU494" s="354"/>
      <c r="GV494" s="354"/>
      <c r="GW494" s="354"/>
      <c r="GX494" s="354"/>
      <c r="GY494" s="354"/>
      <c r="GZ494" s="354"/>
      <c r="HA494" s="354"/>
      <c r="HB494" s="354"/>
      <c r="HC494" s="354"/>
      <c r="HD494" s="354"/>
      <c r="HE494" s="354"/>
      <c r="HF494" s="354"/>
      <c r="HG494" s="354"/>
      <c r="HH494" s="354"/>
      <c r="HI494" s="354"/>
      <c r="HJ494" s="354"/>
      <c r="HK494" s="354"/>
      <c r="HL494" s="354"/>
      <c r="HM494" s="354"/>
      <c r="HN494" s="354"/>
      <c r="HO494" s="354"/>
      <c r="HP494" s="354"/>
      <c r="HQ494" s="354"/>
      <c r="HR494" s="354"/>
      <c r="HS494" s="354"/>
      <c r="HT494" s="354"/>
      <c r="HU494" s="354"/>
      <c r="HV494" s="354"/>
      <c r="HW494" s="354"/>
      <c r="HX494" s="354"/>
      <c r="HY494" s="354"/>
      <c r="HZ494" s="354"/>
      <c r="IA494" s="354"/>
      <c r="IB494" s="354"/>
      <c r="IC494" s="354"/>
      <c r="ID494" s="354"/>
      <c r="IE494" s="354"/>
      <c r="IF494" s="354"/>
      <c r="IG494" s="354"/>
      <c r="IH494" s="354"/>
      <c r="II494" s="354"/>
      <c r="IJ494" s="354"/>
      <c r="IK494" s="354"/>
      <c r="IL494" s="354"/>
      <c r="IM494" s="354"/>
      <c r="IN494" s="354"/>
      <c r="IO494" s="354"/>
      <c r="IP494" s="354"/>
      <c r="IQ494" s="354"/>
      <c r="IR494" s="50"/>
      <c r="IS494" s="47"/>
      <c r="IT494" s="47"/>
      <c r="IU494" s="47"/>
      <c r="IV494" s="47"/>
      <c r="IW494" s="47"/>
      <c r="IX494" s="47"/>
      <c r="IY494" s="47"/>
      <c r="IZ494" s="47"/>
      <c r="JA494" s="47"/>
      <c r="JB494" s="47"/>
      <c r="JC494" s="47"/>
      <c r="JD494" s="47"/>
      <c r="JE494" s="47"/>
      <c r="JF494" s="47"/>
      <c r="JG494" s="47"/>
      <c r="JH494" s="47"/>
      <c r="JI494" s="47"/>
      <c r="JJ494" s="47"/>
      <c r="JK494" s="47"/>
      <c r="JL494" s="354"/>
      <c r="JM494" s="354"/>
      <c r="JN494" s="354"/>
      <c r="JO494" s="354"/>
      <c r="JP494" s="354"/>
      <c r="JQ494" s="354"/>
      <c r="JR494" s="354"/>
      <c r="JS494" s="354"/>
      <c r="JT494" s="354"/>
      <c r="JU494" s="354"/>
      <c r="JV494" s="354"/>
      <c r="JW494" s="354"/>
      <c r="JX494" s="354"/>
      <c r="JY494" s="354"/>
      <c r="JZ494" s="354"/>
      <c r="KA494" s="354"/>
      <c r="KB494" s="354"/>
      <c r="KC494" s="354"/>
      <c r="KD494" s="354"/>
      <c r="KE494" s="354"/>
      <c r="KF494" s="354"/>
      <c r="KG494" s="354"/>
      <c r="KH494" s="354"/>
      <c r="KI494" s="354"/>
      <c r="KJ494" s="354"/>
      <c r="KK494" s="354"/>
      <c r="KL494" s="354"/>
      <c r="KM494" s="354"/>
      <c r="KN494" s="354"/>
      <c r="KO494" s="354"/>
      <c r="KP494" s="354"/>
      <c r="KQ494" s="354"/>
      <c r="KR494" s="354"/>
      <c r="KS494" s="354"/>
      <c r="KT494" s="354"/>
      <c r="KU494" s="354"/>
      <c r="KV494" s="51"/>
      <c r="KW494" s="47"/>
      <c r="KX494" s="47"/>
      <c r="KY494" s="47"/>
      <c r="KZ494" s="47"/>
      <c r="LA494" s="47"/>
      <c r="LB494" s="47"/>
      <c r="LC494" s="47"/>
      <c r="LD494" s="361"/>
      <c r="LE494" s="361"/>
      <c r="LF494" s="361"/>
      <c r="LG494" s="361"/>
      <c r="LH494" s="361"/>
      <c r="LI494" s="361"/>
      <c r="LJ494" s="361"/>
      <c r="LK494" s="361"/>
      <c r="LL494" s="361"/>
      <c r="LM494" s="361"/>
      <c r="LN494" s="361"/>
      <c r="LO494" s="361"/>
      <c r="LP494" s="361"/>
      <c r="LQ494" s="354"/>
      <c r="LR494" s="354"/>
      <c r="LS494" s="354"/>
      <c r="LT494" s="354"/>
      <c r="LU494" s="354"/>
      <c r="LV494" s="354"/>
      <c r="LW494" s="51"/>
      <c r="LX494" s="354"/>
      <c r="LY494" s="354"/>
      <c r="LZ494" s="354"/>
      <c r="MA494" s="354"/>
      <c r="MB494" s="363"/>
      <c r="MC494" s="363"/>
      <c r="MD494" s="354"/>
      <c r="ME494" s="354"/>
      <c r="MF494" s="354"/>
      <c r="MG494" s="354"/>
      <c r="MH494" s="354"/>
      <c r="MI494" s="354"/>
      <c r="MJ494" s="354"/>
      <c r="MK494" s="354"/>
      <c r="ML494" s="354"/>
      <c r="MM494" s="354"/>
      <c r="MN494" s="354"/>
      <c r="MO494" s="354"/>
      <c r="MP494" s="354"/>
      <c r="MQ494" s="354"/>
      <c r="MR494" s="354"/>
      <c r="MS494" s="51"/>
      <c r="MT494" s="364">
        <f t="shared" si="293"/>
        <v>0</v>
      </c>
      <c r="MU494" s="365">
        <f t="shared" si="294"/>
        <v>0</v>
      </c>
      <c r="MV494" s="366">
        <f t="shared" si="295"/>
        <v>0</v>
      </c>
      <c r="MW494" s="365">
        <v>0</v>
      </c>
      <c r="MX494" s="365">
        <v>0</v>
      </c>
      <c r="MY494" s="54"/>
      <c r="MZ494" s="851"/>
      <c r="NA494" s="851">
        <v>0.74</v>
      </c>
      <c r="NB494" s="709">
        <f t="shared" si="296"/>
        <v>0</v>
      </c>
      <c r="NC494" s="852"/>
      <c r="ND494" s="852">
        <v>4.16</v>
      </c>
      <c r="NE494" s="738">
        <f t="shared" si="322"/>
        <v>0.160951996772892</v>
      </c>
      <c r="NF494" s="853"/>
      <c r="NG494" s="853"/>
      <c r="NH494" s="853">
        <v>4.16</v>
      </c>
      <c r="NI494" s="740">
        <f t="shared" si="297"/>
        <v>1040</v>
      </c>
      <c r="NJ494" s="869"/>
      <c r="NK494" s="854"/>
      <c r="NL494" s="742">
        <v>44562</v>
      </c>
      <c r="NM494" s="739">
        <f ca="1" t="shared" si="298"/>
        <v>17.1666666666667</v>
      </c>
      <c r="NN494" s="739">
        <f ca="1" t="shared" si="299"/>
        <v>515</v>
      </c>
      <c r="NO494" s="853">
        <v>250</v>
      </c>
      <c r="NP494" s="739">
        <f t="shared" si="300"/>
        <v>0</v>
      </c>
      <c r="NQ494" s="761">
        <f t="shared" si="301"/>
        <v>0</v>
      </c>
      <c r="NR494" s="739">
        <f ca="1" t="shared" si="302"/>
        <v>0</v>
      </c>
      <c r="NS494" s="739">
        <f t="shared" si="303"/>
        <v>250</v>
      </c>
      <c r="NT494" s="853"/>
      <c r="NU494" s="739">
        <f ca="1" t="shared" si="304"/>
        <v>0</v>
      </c>
      <c r="NV494" s="769">
        <f ca="1" t="shared" si="305"/>
        <v>0</v>
      </c>
      <c r="NW494" s="769" t="e">
        <f ca="1" t="shared" si="306"/>
        <v>#DIV/0!</v>
      </c>
      <c r="NX494" s="853"/>
      <c r="NY494" s="853"/>
      <c r="NZ494" s="853"/>
      <c r="OA494" s="853"/>
      <c r="OB494" s="853"/>
      <c r="OC494" s="853"/>
      <c r="OD494" s="853"/>
      <c r="OE494" s="743">
        <f t="shared" si="307"/>
        <v>0</v>
      </c>
      <c r="OF494" s="743">
        <f t="shared" si="308"/>
        <v>0</v>
      </c>
      <c r="OG494" s="743">
        <f t="shared" si="309"/>
        <v>0</v>
      </c>
      <c r="OH494" s="743">
        <f t="shared" si="310"/>
        <v>0</v>
      </c>
      <c r="OI494" s="743">
        <f t="shared" si="311"/>
        <v>0</v>
      </c>
      <c r="OJ494" s="739">
        <f t="shared" si="312"/>
        <v>0</v>
      </c>
      <c r="OK494" s="739">
        <f t="shared" si="313"/>
        <v>0</v>
      </c>
      <c r="OL494" s="739">
        <f t="shared" si="314"/>
        <v>0</v>
      </c>
      <c r="OM494" s="739">
        <f t="shared" si="315"/>
        <v>0</v>
      </c>
      <c r="ON494" s="739">
        <f t="shared" si="316"/>
        <v>0</v>
      </c>
      <c r="OO494" s="739">
        <f t="shared" si="317"/>
        <v>0</v>
      </c>
      <c r="OP494" s="739"/>
      <c r="OQ494" s="739">
        <f t="shared" si="318"/>
        <v>0</v>
      </c>
      <c r="OR494" s="739">
        <f t="shared" si="319"/>
        <v>0</v>
      </c>
      <c r="OS494" s="739">
        <f t="shared" si="320"/>
        <v>0</v>
      </c>
      <c r="OT494" s="739">
        <f t="shared" si="321"/>
        <v>0</v>
      </c>
      <c r="OU494" s="853"/>
      <c r="OV494" s="853"/>
      <c r="OW494" s="853"/>
      <c r="OX494" s="853"/>
      <c r="OY494" s="853"/>
      <c r="OZ494" s="853"/>
      <c r="PA494" s="853"/>
      <c r="PB494" s="853"/>
      <c r="PC494" s="853"/>
      <c r="PD494" s="853"/>
      <c r="PE494" s="853"/>
      <c r="PF494" s="853"/>
      <c r="PG494" s="853"/>
      <c r="PI494" s="28">
        <v>0</v>
      </c>
      <c r="PJ494" s="28">
        <v>0</v>
      </c>
      <c r="PK494" s="28">
        <v>0</v>
      </c>
      <c r="PL494" s="28">
        <v>0</v>
      </c>
      <c r="PM494" s="28">
        <v>0</v>
      </c>
      <c r="PN494" s="28">
        <v>0</v>
      </c>
      <c r="PO494" s="28">
        <v>0</v>
      </c>
      <c r="PP494" s="28">
        <v>0</v>
      </c>
      <c r="PQ494" s="28">
        <v>0</v>
      </c>
      <c r="PR494" s="28">
        <v>0</v>
      </c>
      <c r="PS494" s="28">
        <v>0</v>
      </c>
      <c r="PT494" s="28">
        <v>0</v>
      </c>
      <c r="PU494" s="28">
        <v>0</v>
      </c>
      <c r="PV494" s="28">
        <v>0</v>
      </c>
      <c r="PW494" s="28">
        <v>0</v>
      </c>
    </row>
    <row r="495" s="28" customFormat="1" customHeight="1" spans="1:439">
      <c r="A495" s="847" t="s">
        <v>2306</v>
      </c>
      <c r="B495" s="343"/>
      <c r="C495" s="95"/>
      <c r="D495" s="95" t="s">
        <v>2477</v>
      </c>
      <c r="E495" s="411"/>
      <c r="F495" s="290" t="s">
        <v>2490</v>
      </c>
      <c r="G495" s="112" t="s">
        <v>1148</v>
      </c>
      <c r="H495" s="113" t="s">
        <v>1148</v>
      </c>
      <c r="I495" s="99">
        <f t="shared" si="292"/>
        <v>0</v>
      </c>
      <c r="J495" s="100">
        <v>3840</v>
      </c>
      <c r="K495" s="454">
        <v>0</v>
      </c>
      <c r="L495" s="150">
        <f t="shared" si="288"/>
        <v>3840</v>
      </c>
      <c r="M495" s="151">
        <f t="shared" si="289"/>
        <v>3840</v>
      </c>
      <c r="N495" s="455"/>
      <c r="O495" s="35">
        <v>3840</v>
      </c>
      <c r="P495" s="157"/>
      <c r="Q495" s="154">
        <f t="shared" si="290"/>
        <v>0</v>
      </c>
      <c r="R495" s="34">
        <f t="shared" si="291"/>
        <v>0</v>
      </c>
      <c r="S495" s="490"/>
      <c r="T495" s="490"/>
      <c r="U495" s="490"/>
      <c r="V495" s="490"/>
      <c r="W495" s="490"/>
      <c r="X495" s="489"/>
      <c r="Y495" s="505"/>
      <c r="Z495" s="505"/>
      <c r="AA495" s="505"/>
      <c r="AB495" s="505"/>
      <c r="AC495" s="505"/>
      <c r="AD495" s="505"/>
      <c r="AE495" s="505"/>
      <c r="AF495" s="490"/>
      <c r="AG495" s="490"/>
      <c r="AH495" s="490"/>
      <c r="AI495" s="490"/>
      <c r="AJ495" s="490"/>
      <c r="AK495" s="490"/>
      <c r="AL495" s="490"/>
      <c r="AM495" s="490"/>
      <c r="AN495" s="490"/>
      <c r="AO495" s="490"/>
      <c r="AP495" s="490"/>
      <c r="AQ495" s="490"/>
      <c r="AR495" s="490"/>
      <c r="AS495" s="490"/>
      <c r="AT495" s="490"/>
      <c r="AU495" s="490"/>
      <c r="AV495" s="490"/>
      <c r="AW495" s="490"/>
      <c r="AX495" s="490"/>
      <c r="AY495" s="100"/>
      <c r="AZ495" s="48"/>
      <c r="BA495" s="48"/>
      <c r="BB495" s="48"/>
      <c r="BC495" s="48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354"/>
      <c r="BT495" s="354"/>
      <c r="BU495" s="354"/>
      <c r="BV495" s="354"/>
      <c r="BW495" s="354"/>
      <c r="BX495" s="354"/>
      <c r="BY495" s="354"/>
      <c r="BZ495" s="354"/>
      <c r="CA495" s="354"/>
      <c r="CB495" s="354"/>
      <c r="CC495" s="354"/>
      <c r="CD495" s="354"/>
      <c r="CE495" s="354"/>
      <c r="CF495" s="354"/>
      <c r="CG495" s="354"/>
      <c r="CH495" s="354"/>
      <c r="CI495" s="354"/>
      <c r="CJ495" s="354"/>
      <c r="CK495" s="354"/>
      <c r="CL495" s="354"/>
      <c r="CM495" s="354"/>
      <c r="CN495" s="354"/>
      <c r="CO495" s="354"/>
      <c r="CP495" s="358"/>
      <c r="CQ495" s="48"/>
      <c r="CR495" s="354"/>
      <c r="CS495" s="354"/>
      <c r="CT495" s="355"/>
      <c r="CU495" s="354"/>
      <c r="CV495" s="354"/>
      <c r="CW495" s="354"/>
      <c r="CX495" s="354"/>
      <c r="CY495" s="354"/>
      <c r="CZ495" s="354"/>
      <c r="DA495" s="356"/>
      <c r="DB495" s="354"/>
      <c r="DC495" s="354"/>
      <c r="DD495" s="354"/>
      <c r="DE495" s="354"/>
      <c r="DF495" s="354"/>
      <c r="DG495" s="354"/>
      <c r="DH495" s="354"/>
      <c r="DI495" s="354"/>
      <c r="DJ495" s="354"/>
      <c r="DK495" s="354"/>
      <c r="DL495" s="354"/>
      <c r="DM495" s="354"/>
      <c r="DN495" s="354"/>
      <c r="DO495" s="354"/>
      <c r="DP495" s="354"/>
      <c r="DQ495" s="354"/>
      <c r="DR495" s="354"/>
      <c r="DS495" s="354"/>
      <c r="DT495" s="354"/>
      <c r="DU495" s="354"/>
      <c r="DV495" s="354"/>
      <c r="DW495" s="354"/>
      <c r="DX495" s="354"/>
      <c r="DY495" s="354"/>
      <c r="DZ495" s="357"/>
      <c r="EA495" s="356"/>
      <c r="EB495" s="356"/>
      <c r="EC495" s="356"/>
      <c r="ED495" s="356"/>
      <c r="EE495" s="358"/>
      <c r="EF495" s="48"/>
      <c r="EG495" s="46"/>
      <c r="EH495" s="46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8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354"/>
      <c r="FR495" s="354"/>
      <c r="FS495" s="354"/>
      <c r="FT495" s="354"/>
      <c r="FU495" s="354"/>
      <c r="FV495" s="354"/>
      <c r="FW495" s="354"/>
      <c r="FX495" s="354"/>
      <c r="FY495" s="354"/>
      <c r="FZ495" s="354"/>
      <c r="GA495" s="354"/>
      <c r="GB495" s="354"/>
      <c r="GC495" s="354"/>
      <c r="GD495" s="354"/>
      <c r="GE495" s="354"/>
      <c r="GF495" s="354"/>
      <c r="GG495" s="354"/>
      <c r="GH495" s="354"/>
      <c r="GI495" s="354"/>
      <c r="GJ495" s="354"/>
      <c r="GK495" s="354"/>
      <c r="GL495" s="354"/>
      <c r="GM495" s="354"/>
      <c r="GN495" s="354"/>
      <c r="GO495" s="354"/>
      <c r="GP495" s="354"/>
      <c r="GQ495" s="354"/>
      <c r="GR495" s="354"/>
      <c r="GS495" s="354"/>
      <c r="GT495" s="354"/>
      <c r="GU495" s="354"/>
      <c r="GV495" s="354"/>
      <c r="GW495" s="354"/>
      <c r="GX495" s="354"/>
      <c r="GY495" s="354"/>
      <c r="GZ495" s="354"/>
      <c r="HA495" s="354"/>
      <c r="HB495" s="354"/>
      <c r="HC495" s="354"/>
      <c r="HD495" s="354"/>
      <c r="HE495" s="354"/>
      <c r="HF495" s="354"/>
      <c r="HG495" s="354"/>
      <c r="HH495" s="354"/>
      <c r="HI495" s="354"/>
      <c r="HJ495" s="354"/>
      <c r="HK495" s="354"/>
      <c r="HL495" s="354"/>
      <c r="HM495" s="354"/>
      <c r="HN495" s="354"/>
      <c r="HO495" s="354"/>
      <c r="HP495" s="354"/>
      <c r="HQ495" s="354"/>
      <c r="HR495" s="354"/>
      <c r="HS495" s="354"/>
      <c r="HT495" s="354"/>
      <c r="HU495" s="354"/>
      <c r="HV495" s="354"/>
      <c r="HW495" s="354"/>
      <c r="HX495" s="354"/>
      <c r="HY495" s="354"/>
      <c r="HZ495" s="354"/>
      <c r="IA495" s="354"/>
      <c r="IB495" s="354"/>
      <c r="IC495" s="354"/>
      <c r="ID495" s="354"/>
      <c r="IE495" s="354"/>
      <c r="IF495" s="354"/>
      <c r="IG495" s="354"/>
      <c r="IH495" s="354"/>
      <c r="II495" s="354"/>
      <c r="IJ495" s="354"/>
      <c r="IK495" s="354"/>
      <c r="IL495" s="354"/>
      <c r="IM495" s="354"/>
      <c r="IN495" s="354"/>
      <c r="IO495" s="354"/>
      <c r="IP495" s="354"/>
      <c r="IQ495" s="354"/>
      <c r="IR495" s="50"/>
      <c r="IS495" s="47"/>
      <c r="IT495" s="47"/>
      <c r="IU495" s="47"/>
      <c r="IV495" s="47"/>
      <c r="IW495" s="47"/>
      <c r="IX495" s="47"/>
      <c r="IY495" s="47"/>
      <c r="IZ495" s="47"/>
      <c r="JA495" s="47"/>
      <c r="JB495" s="47"/>
      <c r="JC495" s="47"/>
      <c r="JD495" s="47"/>
      <c r="JE495" s="47"/>
      <c r="JF495" s="47"/>
      <c r="JG495" s="47"/>
      <c r="JH495" s="47"/>
      <c r="JI495" s="47"/>
      <c r="JJ495" s="47"/>
      <c r="JK495" s="47"/>
      <c r="JL495" s="354"/>
      <c r="JM495" s="354"/>
      <c r="JN495" s="354"/>
      <c r="JO495" s="354"/>
      <c r="JP495" s="354"/>
      <c r="JQ495" s="354"/>
      <c r="JR495" s="354"/>
      <c r="JS495" s="354"/>
      <c r="JT495" s="354"/>
      <c r="JU495" s="354"/>
      <c r="JV495" s="354"/>
      <c r="JW495" s="354"/>
      <c r="JX495" s="354"/>
      <c r="JY495" s="354"/>
      <c r="JZ495" s="354"/>
      <c r="KA495" s="354"/>
      <c r="KB495" s="354"/>
      <c r="KC495" s="354"/>
      <c r="KD495" s="354"/>
      <c r="KE495" s="354"/>
      <c r="KF495" s="354"/>
      <c r="KG495" s="354"/>
      <c r="KH495" s="354"/>
      <c r="KI495" s="354"/>
      <c r="KJ495" s="354"/>
      <c r="KK495" s="354"/>
      <c r="KL495" s="354"/>
      <c r="KM495" s="354"/>
      <c r="KN495" s="354"/>
      <c r="KO495" s="354"/>
      <c r="KP495" s="354"/>
      <c r="KQ495" s="354"/>
      <c r="KR495" s="354"/>
      <c r="KS495" s="354"/>
      <c r="KT495" s="354"/>
      <c r="KU495" s="354"/>
      <c r="KV495" s="51"/>
      <c r="KW495" s="47"/>
      <c r="KX495" s="47"/>
      <c r="KY495" s="47"/>
      <c r="KZ495" s="47"/>
      <c r="LA495" s="47"/>
      <c r="LB495" s="47"/>
      <c r="LC495" s="47"/>
      <c r="LD495" s="361"/>
      <c r="LE495" s="361"/>
      <c r="LF495" s="361"/>
      <c r="LG495" s="361"/>
      <c r="LH495" s="361"/>
      <c r="LI495" s="361"/>
      <c r="LJ495" s="361"/>
      <c r="LK495" s="361"/>
      <c r="LL495" s="361"/>
      <c r="LM495" s="361"/>
      <c r="LN495" s="361"/>
      <c r="LO495" s="361"/>
      <c r="LP495" s="361"/>
      <c r="LQ495" s="354"/>
      <c r="LR495" s="354"/>
      <c r="LS495" s="354"/>
      <c r="LT495" s="354"/>
      <c r="LU495" s="354"/>
      <c r="LV495" s="354"/>
      <c r="LW495" s="51"/>
      <c r="LX495" s="354"/>
      <c r="LY495" s="354"/>
      <c r="LZ495" s="354"/>
      <c r="MA495" s="354"/>
      <c r="MB495" s="363"/>
      <c r="MC495" s="363"/>
      <c r="MD495" s="354"/>
      <c r="ME495" s="354"/>
      <c r="MF495" s="354"/>
      <c r="MG495" s="354"/>
      <c r="MH495" s="354"/>
      <c r="MI495" s="354"/>
      <c r="MJ495" s="354"/>
      <c r="MK495" s="354"/>
      <c r="ML495" s="354"/>
      <c r="MM495" s="354"/>
      <c r="MN495" s="354"/>
      <c r="MO495" s="354"/>
      <c r="MP495" s="354"/>
      <c r="MQ495" s="354"/>
      <c r="MR495" s="354"/>
      <c r="MS495" s="51"/>
      <c r="MT495" s="364">
        <f t="shared" si="293"/>
        <v>0</v>
      </c>
      <c r="MU495" s="365">
        <f t="shared" si="294"/>
        <v>0</v>
      </c>
      <c r="MV495" s="366">
        <f t="shared" si="295"/>
        <v>0</v>
      </c>
      <c r="MW495" s="365">
        <v>0</v>
      </c>
      <c r="MX495" s="365">
        <v>0</v>
      </c>
      <c r="MY495" s="54"/>
      <c r="MZ495" s="851"/>
      <c r="NA495" s="851">
        <v>1.4</v>
      </c>
      <c r="NB495" s="709">
        <f t="shared" si="296"/>
        <v>0</v>
      </c>
      <c r="NC495" s="852"/>
      <c r="ND495" s="852">
        <v>6.9</v>
      </c>
      <c r="NE495" s="738">
        <f t="shared" si="322"/>
        <v>0.264392324093817</v>
      </c>
      <c r="NF495" s="853"/>
      <c r="NG495" s="853"/>
      <c r="NH495" s="853">
        <v>6.9</v>
      </c>
      <c r="NI495" s="740">
        <f t="shared" si="297"/>
        <v>26496</v>
      </c>
      <c r="NJ495" s="869"/>
      <c r="NK495" s="854"/>
      <c r="NL495" s="742">
        <v>44562</v>
      </c>
      <c r="NM495" s="739">
        <f ca="1" t="shared" si="298"/>
        <v>17.1666666666667</v>
      </c>
      <c r="NN495" s="739">
        <f ca="1" t="shared" si="299"/>
        <v>515</v>
      </c>
      <c r="NO495" s="853">
        <v>3840</v>
      </c>
      <c r="NP495" s="739">
        <f t="shared" si="300"/>
        <v>0</v>
      </c>
      <c r="NQ495" s="761">
        <f t="shared" si="301"/>
        <v>0</v>
      </c>
      <c r="NR495" s="739">
        <f ca="1" t="shared" si="302"/>
        <v>0</v>
      </c>
      <c r="NS495" s="739">
        <f t="shared" si="303"/>
        <v>3840</v>
      </c>
      <c r="NT495" s="853"/>
      <c r="NU495" s="739">
        <f ca="1" t="shared" si="304"/>
        <v>0</v>
      </c>
      <c r="NV495" s="769">
        <f ca="1" t="shared" si="305"/>
        <v>0</v>
      </c>
      <c r="NW495" s="769" t="e">
        <f ca="1" t="shared" si="306"/>
        <v>#DIV/0!</v>
      </c>
      <c r="NX495" s="853"/>
      <c r="NY495" s="853"/>
      <c r="NZ495" s="853"/>
      <c r="OA495" s="853"/>
      <c r="OB495" s="853"/>
      <c r="OC495" s="853"/>
      <c r="OD495" s="853"/>
      <c r="OE495" s="743">
        <f t="shared" si="307"/>
        <v>0</v>
      </c>
      <c r="OF495" s="743">
        <f t="shared" si="308"/>
        <v>0</v>
      </c>
      <c r="OG495" s="743">
        <f t="shared" si="309"/>
        <v>0</v>
      </c>
      <c r="OH495" s="743">
        <f t="shared" si="310"/>
        <v>0</v>
      </c>
      <c r="OI495" s="743">
        <f t="shared" si="311"/>
        <v>0</v>
      </c>
      <c r="OJ495" s="739">
        <f t="shared" si="312"/>
        <v>0</v>
      </c>
      <c r="OK495" s="739">
        <f t="shared" si="313"/>
        <v>0</v>
      </c>
      <c r="OL495" s="739">
        <f t="shared" si="314"/>
        <v>0</v>
      </c>
      <c r="OM495" s="739">
        <f t="shared" si="315"/>
        <v>0</v>
      </c>
      <c r="ON495" s="739">
        <f t="shared" si="316"/>
        <v>0</v>
      </c>
      <c r="OO495" s="739">
        <f t="shared" si="317"/>
        <v>0</v>
      </c>
      <c r="OP495" s="739"/>
      <c r="OQ495" s="739">
        <f t="shared" si="318"/>
        <v>0</v>
      </c>
      <c r="OR495" s="739">
        <f t="shared" si="319"/>
        <v>0</v>
      </c>
      <c r="OS495" s="739">
        <f t="shared" si="320"/>
        <v>0</v>
      </c>
      <c r="OT495" s="739">
        <f t="shared" si="321"/>
        <v>0</v>
      </c>
      <c r="OU495" s="853"/>
      <c r="OV495" s="853"/>
      <c r="OW495" s="853"/>
      <c r="OX495" s="853"/>
      <c r="OY495" s="853"/>
      <c r="OZ495" s="853"/>
      <c r="PA495" s="853"/>
      <c r="PB495" s="853"/>
      <c r="PC495" s="853"/>
      <c r="PD495" s="853"/>
      <c r="PE495" s="853"/>
      <c r="PF495" s="853"/>
      <c r="PG495" s="853"/>
      <c r="PI495" s="28">
        <v>0</v>
      </c>
      <c r="PJ495" s="28">
        <v>0</v>
      </c>
      <c r="PK495" s="28">
        <v>0</v>
      </c>
      <c r="PL495" s="28">
        <v>0</v>
      </c>
      <c r="PM495" s="28">
        <v>0</v>
      </c>
      <c r="PN495" s="28">
        <v>0</v>
      </c>
      <c r="PO495" s="28">
        <v>0</v>
      </c>
      <c r="PP495" s="28">
        <v>0</v>
      </c>
      <c r="PQ495" s="28">
        <v>0</v>
      </c>
      <c r="PR495" s="28">
        <v>0</v>
      </c>
      <c r="PS495" s="28">
        <v>0</v>
      </c>
      <c r="PT495" s="28">
        <v>0</v>
      </c>
      <c r="PU495" s="28">
        <v>0</v>
      </c>
      <c r="PV495" s="28">
        <v>0</v>
      </c>
      <c r="PW495" s="28">
        <v>0</v>
      </c>
    </row>
    <row r="496" s="28" customFormat="1" customHeight="1" spans="1:439">
      <c r="A496" s="847" t="s">
        <v>2306</v>
      </c>
      <c r="B496" s="343"/>
      <c r="C496" s="95"/>
      <c r="D496" s="95" t="s">
        <v>2477</v>
      </c>
      <c r="E496" s="411"/>
      <c r="F496" s="290" t="s">
        <v>2491</v>
      </c>
      <c r="G496" s="112" t="s">
        <v>1150</v>
      </c>
      <c r="H496" s="113" t="s">
        <v>2492</v>
      </c>
      <c r="I496" s="99">
        <f t="shared" si="292"/>
        <v>0</v>
      </c>
      <c r="J496" s="100">
        <v>300</v>
      </c>
      <c r="K496" s="454">
        <v>0</v>
      </c>
      <c r="L496" s="150">
        <f t="shared" si="288"/>
        <v>300</v>
      </c>
      <c r="M496" s="151">
        <f t="shared" si="289"/>
        <v>300</v>
      </c>
      <c r="N496" s="455"/>
      <c r="O496" s="35">
        <v>300</v>
      </c>
      <c r="P496" s="157"/>
      <c r="Q496" s="154">
        <f t="shared" si="290"/>
        <v>0</v>
      </c>
      <c r="R496" s="34">
        <f t="shared" si="291"/>
        <v>0</v>
      </c>
      <c r="S496" s="490"/>
      <c r="T496" s="490"/>
      <c r="U496" s="490"/>
      <c r="V496" s="490"/>
      <c r="W496" s="490"/>
      <c r="X496" s="489"/>
      <c r="Y496" s="505"/>
      <c r="Z496" s="505"/>
      <c r="AA496" s="505"/>
      <c r="AB496" s="505"/>
      <c r="AC496" s="505"/>
      <c r="AD496" s="505"/>
      <c r="AE496" s="505"/>
      <c r="AF496" s="490"/>
      <c r="AG496" s="490"/>
      <c r="AH496" s="490"/>
      <c r="AI496" s="490"/>
      <c r="AJ496" s="490"/>
      <c r="AK496" s="490"/>
      <c r="AL496" s="490"/>
      <c r="AM496" s="490"/>
      <c r="AN496" s="490"/>
      <c r="AO496" s="490"/>
      <c r="AP496" s="490"/>
      <c r="AQ496" s="490"/>
      <c r="AR496" s="490"/>
      <c r="AS496" s="490"/>
      <c r="AT496" s="490"/>
      <c r="AU496" s="490"/>
      <c r="AV496" s="490"/>
      <c r="AW496" s="490"/>
      <c r="AX496" s="490"/>
      <c r="AY496" s="100"/>
      <c r="AZ496" s="48"/>
      <c r="BA496" s="48"/>
      <c r="BB496" s="48"/>
      <c r="BC496" s="48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354"/>
      <c r="BT496" s="354"/>
      <c r="BU496" s="354"/>
      <c r="BV496" s="354"/>
      <c r="BW496" s="354"/>
      <c r="BX496" s="354"/>
      <c r="BY496" s="354"/>
      <c r="BZ496" s="354"/>
      <c r="CA496" s="354"/>
      <c r="CB496" s="354"/>
      <c r="CC496" s="354"/>
      <c r="CD496" s="354"/>
      <c r="CE496" s="354"/>
      <c r="CF496" s="354"/>
      <c r="CG496" s="354"/>
      <c r="CH496" s="354"/>
      <c r="CI496" s="354"/>
      <c r="CJ496" s="354"/>
      <c r="CK496" s="354"/>
      <c r="CL496" s="354"/>
      <c r="CM496" s="354"/>
      <c r="CN496" s="354"/>
      <c r="CO496" s="354"/>
      <c r="CP496" s="358"/>
      <c r="CQ496" s="48"/>
      <c r="CR496" s="354"/>
      <c r="CS496" s="354"/>
      <c r="CT496" s="355"/>
      <c r="CU496" s="354"/>
      <c r="CV496" s="354"/>
      <c r="CW496" s="354"/>
      <c r="CX496" s="354"/>
      <c r="CY496" s="354"/>
      <c r="CZ496" s="354"/>
      <c r="DA496" s="356"/>
      <c r="DB496" s="354"/>
      <c r="DC496" s="354"/>
      <c r="DD496" s="354"/>
      <c r="DE496" s="354"/>
      <c r="DF496" s="354"/>
      <c r="DG496" s="354"/>
      <c r="DH496" s="354"/>
      <c r="DI496" s="354"/>
      <c r="DJ496" s="354"/>
      <c r="DK496" s="354"/>
      <c r="DL496" s="354"/>
      <c r="DM496" s="354"/>
      <c r="DN496" s="354"/>
      <c r="DO496" s="354"/>
      <c r="DP496" s="354"/>
      <c r="DQ496" s="354"/>
      <c r="DR496" s="354"/>
      <c r="DS496" s="354"/>
      <c r="DT496" s="354"/>
      <c r="DU496" s="354"/>
      <c r="DV496" s="354"/>
      <c r="DW496" s="354"/>
      <c r="DX496" s="354"/>
      <c r="DY496" s="354"/>
      <c r="DZ496" s="357"/>
      <c r="EA496" s="356"/>
      <c r="EB496" s="356"/>
      <c r="EC496" s="356"/>
      <c r="ED496" s="356"/>
      <c r="EE496" s="358"/>
      <c r="EF496" s="48"/>
      <c r="EG496" s="46"/>
      <c r="EH496" s="46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8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354"/>
      <c r="FR496" s="354"/>
      <c r="FS496" s="354"/>
      <c r="FT496" s="354"/>
      <c r="FU496" s="354"/>
      <c r="FV496" s="354"/>
      <c r="FW496" s="354"/>
      <c r="FX496" s="354"/>
      <c r="FY496" s="354"/>
      <c r="FZ496" s="354"/>
      <c r="GA496" s="354"/>
      <c r="GB496" s="354"/>
      <c r="GC496" s="354"/>
      <c r="GD496" s="354"/>
      <c r="GE496" s="354"/>
      <c r="GF496" s="354"/>
      <c r="GG496" s="354"/>
      <c r="GH496" s="354"/>
      <c r="GI496" s="354"/>
      <c r="GJ496" s="354"/>
      <c r="GK496" s="354"/>
      <c r="GL496" s="354"/>
      <c r="GM496" s="354"/>
      <c r="GN496" s="354"/>
      <c r="GO496" s="354"/>
      <c r="GP496" s="354"/>
      <c r="GQ496" s="354"/>
      <c r="GR496" s="354"/>
      <c r="GS496" s="354"/>
      <c r="GT496" s="354"/>
      <c r="GU496" s="354"/>
      <c r="GV496" s="354"/>
      <c r="GW496" s="354"/>
      <c r="GX496" s="354"/>
      <c r="GY496" s="354"/>
      <c r="GZ496" s="354"/>
      <c r="HA496" s="354"/>
      <c r="HB496" s="354"/>
      <c r="HC496" s="354"/>
      <c r="HD496" s="354"/>
      <c r="HE496" s="354"/>
      <c r="HF496" s="354"/>
      <c r="HG496" s="354"/>
      <c r="HH496" s="354"/>
      <c r="HI496" s="354"/>
      <c r="HJ496" s="354"/>
      <c r="HK496" s="354"/>
      <c r="HL496" s="354"/>
      <c r="HM496" s="354"/>
      <c r="HN496" s="354"/>
      <c r="HO496" s="354"/>
      <c r="HP496" s="354"/>
      <c r="HQ496" s="354"/>
      <c r="HR496" s="354"/>
      <c r="HS496" s="354"/>
      <c r="HT496" s="354"/>
      <c r="HU496" s="354"/>
      <c r="HV496" s="354"/>
      <c r="HW496" s="354"/>
      <c r="HX496" s="354"/>
      <c r="HY496" s="354"/>
      <c r="HZ496" s="354"/>
      <c r="IA496" s="354"/>
      <c r="IB496" s="354"/>
      <c r="IC496" s="354"/>
      <c r="ID496" s="354"/>
      <c r="IE496" s="354"/>
      <c r="IF496" s="354"/>
      <c r="IG496" s="354"/>
      <c r="IH496" s="354"/>
      <c r="II496" s="354"/>
      <c r="IJ496" s="354"/>
      <c r="IK496" s="354"/>
      <c r="IL496" s="354"/>
      <c r="IM496" s="354"/>
      <c r="IN496" s="354"/>
      <c r="IO496" s="354"/>
      <c r="IP496" s="354"/>
      <c r="IQ496" s="354"/>
      <c r="IR496" s="50"/>
      <c r="IS496" s="47"/>
      <c r="IT496" s="47"/>
      <c r="IU496" s="47"/>
      <c r="IV496" s="47"/>
      <c r="IW496" s="47"/>
      <c r="IX496" s="47"/>
      <c r="IY496" s="47"/>
      <c r="IZ496" s="47"/>
      <c r="JA496" s="47"/>
      <c r="JB496" s="47"/>
      <c r="JC496" s="47"/>
      <c r="JD496" s="47"/>
      <c r="JE496" s="47"/>
      <c r="JF496" s="47"/>
      <c r="JG496" s="47"/>
      <c r="JH496" s="47"/>
      <c r="JI496" s="47"/>
      <c r="JJ496" s="47"/>
      <c r="JK496" s="47"/>
      <c r="JL496" s="354"/>
      <c r="JM496" s="354"/>
      <c r="JN496" s="354"/>
      <c r="JO496" s="354"/>
      <c r="JP496" s="354"/>
      <c r="JQ496" s="354"/>
      <c r="JR496" s="354"/>
      <c r="JS496" s="354"/>
      <c r="JT496" s="354"/>
      <c r="JU496" s="354"/>
      <c r="JV496" s="354"/>
      <c r="JW496" s="354"/>
      <c r="JX496" s="354"/>
      <c r="JY496" s="354"/>
      <c r="JZ496" s="354"/>
      <c r="KA496" s="354"/>
      <c r="KB496" s="354"/>
      <c r="KC496" s="354"/>
      <c r="KD496" s="354"/>
      <c r="KE496" s="354"/>
      <c r="KF496" s="354"/>
      <c r="KG496" s="354"/>
      <c r="KH496" s="354"/>
      <c r="KI496" s="354"/>
      <c r="KJ496" s="354"/>
      <c r="KK496" s="354"/>
      <c r="KL496" s="354"/>
      <c r="KM496" s="354"/>
      <c r="KN496" s="354"/>
      <c r="KO496" s="354"/>
      <c r="KP496" s="354"/>
      <c r="KQ496" s="354"/>
      <c r="KR496" s="354"/>
      <c r="KS496" s="354"/>
      <c r="KT496" s="354"/>
      <c r="KU496" s="354"/>
      <c r="KV496" s="51"/>
      <c r="KW496" s="47"/>
      <c r="KX496" s="47"/>
      <c r="KY496" s="47"/>
      <c r="KZ496" s="47"/>
      <c r="LA496" s="47"/>
      <c r="LB496" s="47"/>
      <c r="LC496" s="47"/>
      <c r="LD496" s="361"/>
      <c r="LE496" s="361"/>
      <c r="LF496" s="361"/>
      <c r="LG496" s="361"/>
      <c r="LH496" s="361"/>
      <c r="LI496" s="361"/>
      <c r="LJ496" s="361"/>
      <c r="LK496" s="361"/>
      <c r="LL496" s="361"/>
      <c r="LM496" s="361"/>
      <c r="LN496" s="361"/>
      <c r="LO496" s="361"/>
      <c r="LP496" s="361"/>
      <c r="LQ496" s="354"/>
      <c r="LR496" s="354"/>
      <c r="LS496" s="354"/>
      <c r="LT496" s="354"/>
      <c r="LU496" s="354"/>
      <c r="LV496" s="354"/>
      <c r="LW496" s="51"/>
      <c r="LX496" s="354"/>
      <c r="LY496" s="354"/>
      <c r="LZ496" s="354"/>
      <c r="MA496" s="354"/>
      <c r="MB496" s="363"/>
      <c r="MC496" s="363"/>
      <c r="MD496" s="354"/>
      <c r="ME496" s="354"/>
      <c r="MF496" s="354"/>
      <c r="MG496" s="354"/>
      <c r="MH496" s="354"/>
      <c r="MI496" s="354"/>
      <c r="MJ496" s="354"/>
      <c r="MK496" s="354"/>
      <c r="ML496" s="354"/>
      <c r="MM496" s="354"/>
      <c r="MN496" s="354"/>
      <c r="MO496" s="354"/>
      <c r="MP496" s="354"/>
      <c r="MQ496" s="354"/>
      <c r="MR496" s="354"/>
      <c r="MS496" s="51"/>
      <c r="MT496" s="364">
        <f t="shared" si="293"/>
        <v>0</v>
      </c>
      <c r="MU496" s="365">
        <f t="shared" si="294"/>
        <v>0</v>
      </c>
      <c r="MV496" s="366">
        <f t="shared" si="295"/>
        <v>0</v>
      </c>
      <c r="MW496" s="365">
        <v>0</v>
      </c>
      <c r="MX496" s="365">
        <v>0</v>
      </c>
      <c r="MY496" s="54"/>
      <c r="MZ496" s="851"/>
      <c r="NA496" s="851">
        <v>0.68</v>
      </c>
      <c r="NB496" s="709">
        <f t="shared" si="296"/>
        <v>0</v>
      </c>
      <c r="NC496" s="852"/>
      <c r="ND496" s="852">
        <v>3.83</v>
      </c>
      <c r="NE496" s="738">
        <f t="shared" si="322"/>
        <v>0.159350307287094</v>
      </c>
      <c r="NF496" s="853"/>
      <c r="NG496" s="853"/>
      <c r="NH496" s="853">
        <v>3.83</v>
      </c>
      <c r="NI496" s="740">
        <f t="shared" si="297"/>
        <v>1149</v>
      </c>
      <c r="NJ496" s="869"/>
      <c r="NK496" s="854"/>
      <c r="NL496" s="742">
        <v>44562</v>
      </c>
      <c r="NM496" s="739">
        <f ca="1" t="shared" si="298"/>
        <v>17.1666666666667</v>
      </c>
      <c r="NN496" s="739">
        <f ca="1" t="shared" si="299"/>
        <v>515</v>
      </c>
      <c r="NO496" s="853">
        <v>300</v>
      </c>
      <c r="NP496" s="739">
        <f t="shared" si="300"/>
        <v>0</v>
      </c>
      <c r="NQ496" s="761">
        <f t="shared" si="301"/>
        <v>0</v>
      </c>
      <c r="NR496" s="739">
        <f ca="1" t="shared" si="302"/>
        <v>0</v>
      </c>
      <c r="NS496" s="739">
        <f t="shared" si="303"/>
        <v>300</v>
      </c>
      <c r="NT496" s="853"/>
      <c r="NU496" s="739">
        <f ca="1" t="shared" si="304"/>
        <v>0</v>
      </c>
      <c r="NV496" s="769">
        <f ca="1" t="shared" si="305"/>
        <v>0</v>
      </c>
      <c r="NW496" s="769" t="e">
        <f ca="1" t="shared" si="306"/>
        <v>#DIV/0!</v>
      </c>
      <c r="NX496" s="853"/>
      <c r="NY496" s="853"/>
      <c r="NZ496" s="853"/>
      <c r="OA496" s="853"/>
      <c r="OB496" s="853"/>
      <c r="OC496" s="853"/>
      <c r="OD496" s="853"/>
      <c r="OE496" s="743">
        <f t="shared" si="307"/>
        <v>0</v>
      </c>
      <c r="OF496" s="743">
        <f t="shared" si="308"/>
        <v>0</v>
      </c>
      <c r="OG496" s="743">
        <f t="shared" si="309"/>
        <v>0</v>
      </c>
      <c r="OH496" s="743">
        <f t="shared" si="310"/>
        <v>0</v>
      </c>
      <c r="OI496" s="743">
        <f t="shared" si="311"/>
        <v>0</v>
      </c>
      <c r="OJ496" s="739">
        <f t="shared" si="312"/>
        <v>0</v>
      </c>
      <c r="OK496" s="739">
        <f t="shared" si="313"/>
        <v>0</v>
      </c>
      <c r="OL496" s="739">
        <f t="shared" si="314"/>
        <v>0</v>
      </c>
      <c r="OM496" s="739">
        <f t="shared" si="315"/>
        <v>0</v>
      </c>
      <c r="ON496" s="739">
        <f t="shared" si="316"/>
        <v>0</v>
      </c>
      <c r="OO496" s="739">
        <f t="shared" si="317"/>
        <v>0</v>
      </c>
      <c r="OP496" s="739"/>
      <c r="OQ496" s="739">
        <f t="shared" si="318"/>
        <v>0</v>
      </c>
      <c r="OR496" s="739">
        <f t="shared" si="319"/>
        <v>0</v>
      </c>
      <c r="OS496" s="739">
        <f t="shared" si="320"/>
        <v>0</v>
      </c>
      <c r="OT496" s="739">
        <f t="shared" si="321"/>
        <v>0</v>
      </c>
      <c r="OU496" s="853"/>
      <c r="OV496" s="853"/>
      <c r="OW496" s="853"/>
      <c r="OX496" s="853"/>
      <c r="OY496" s="853"/>
      <c r="OZ496" s="853"/>
      <c r="PA496" s="853"/>
      <c r="PB496" s="853"/>
      <c r="PC496" s="853"/>
      <c r="PD496" s="853"/>
      <c r="PE496" s="853"/>
      <c r="PF496" s="853"/>
      <c r="PG496" s="853"/>
      <c r="PI496" s="28">
        <v>0</v>
      </c>
      <c r="PJ496" s="28">
        <v>0</v>
      </c>
      <c r="PK496" s="28">
        <v>0</v>
      </c>
      <c r="PL496" s="28">
        <v>0</v>
      </c>
      <c r="PM496" s="28">
        <v>0</v>
      </c>
      <c r="PN496" s="28">
        <v>0</v>
      </c>
      <c r="PO496" s="28">
        <v>0</v>
      </c>
      <c r="PP496" s="28">
        <v>0</v>
      </c>
      <c r="PQ496" s="28">
        <v>0</v>
      </c>
      <c r="PR496" s="28">
        <v>0</v>
      </c>
      <c r="PS496" s="28">
        <v>0</v>
      </c>
      <c r="PT496" s="28">
        <v>0</v>
      </c>
      <c r="PU496" s="28">
        <v>0</v>
      </c>
      <c r="PV496" s="28">
        <v>0</v>
      </c>
      <c r="PW496" s="28">
        <v>0</v>
      </c>
    </row>
    <row r="497" s="28" customFormat="1" customHeight="1" spans="1:439">
      <c r="A497" s="847" t="s">
        <v>2306</v>
      </c>
      <c r="B497" s="343"/>
      <c r="C497" s="95"/>
      <c r="D497" s="95" t="s">
        <v>2477</v>
      </c>
      <c r="E497" s="411"/>
      <c r="F497" s="290" t="s">
        <v>2493</v>
      </c>
      <c r="G497" s="112" t="s">
        <v>1152</v>
      </c>
      <c r="H497" s="113" t="s">
        <v>2494</v>
      </c>
      <c r="I497" s="99">
        <f t="shared" si="292"/>
        <v>0</v>
      </c>
      <c r="J497" s="100">
        <v>375</v>
      </c>
      <c r="K497" s="454">
        <v>0</v>
      </c>
      <c r="L497" s="150">
        <f t="shared" si="288"/>
        <v>375</v>
      </c>
      <c r="M497" s="151">
        <f t="shared" si="289"/>
        <v>375</v>
      </c>
      <c r="N497" s="455"/>
      <c r="O497" s="35">
        <v>375</v>
      </c>
      <c r="P497" s="157"/>
      <c r="Q497" s="154">
        <f t="shared" si="290"/>
        <v>0</v>
      </c>
      <c r="R497" s="34">
        <f t="shared" si="291"/>
        <v>0</v>
      </c>
      <c r="S497" s="490"/>
      <c r="T497" s="490"/>
      <c r="U497" s="490"/>
      <c r="V497" s="490"/>
      <c r="W497" s="490"/>
      <c r="X497" s="489"/>
      <c r="Y497" s="505"/>
      <c r="Z497" s="505"/>
      <c r="AA497" s="505"/>
      <c r="AB497" s="505"/>
      <c r="AC497" s="505"/>
      <c r="AD497" s="505"/>
      <c r="AE497" s="505"/>
      <c r="AF497" s="490"/>
      <c r="AG497" s="490"/>
      <c r="AH497" s="490"/>
      <c r="AI497" s="490"/>
      <c r="AJ497" s="490"/>
      <c r="AK497" s="490"/>
      <c r="AL497" s="490"/>
      <c r="AM497" s="490"/>
      <c r="AN497" s="490"/>
      <c r="AO497" s="490"/>
      <c r="AP497" s="490"/>
      <c r="AQ497" s="490"/>
      <c r="AR497" s="490"/>
      <c r="AS497" s="490"/>
      <c r="AT497" s="490"/>
      <c r="AU497" s="490"/>
      <c r="AV497" s="490"/>
      <c r="AW497" s="490"/>
      <c r="AX497" s="490"/>
      <c r="AY497" s="100"/>
      <c r="AZ497" s="48"/>
      <c r="BA497" s="48"/>
      <c r="BB497" s="48"/>
      <c r="BC497" s="48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354"/>
      <c r="BT497" s="354"/>
      <c r="BU497" s="354"/>
      <c r="BV497" s="354"/>
      <c r="BW497" s="354"/>
      <c r="BX497" s="354"/>
      <c r="BY497" s="354"/>
      <c r="BZ497" s="354"/>
      <c r="CA497" s="354"/>
      <c r="CB497" s="354"/>
      <c r="CC497" s="354"/>
      <c r="CD497" s="354"/>
      <c r="CE497" s="354"/>
      <c r="CF497" s="354"/>
      <c r="CG497" s="354"/>
      <c r="CH497" s="354"/>
      <c r="CI497" s="354"/>
      <c r="CJ497" s="354"/>
      <c r="CK497" s="354"/>
      <c r="CL497" s="354"/>
      <c r="CM497" s="354"/>
      <c r="CN497" s="354"/>
      <c r="CO497" s="354"/>
      <c r="CP497" s="358"/>
      <c r="CQ497" s="48"/>
      <c r="CR497" s="354"/>
      <c r="CS497" s="354"/>
      <c r="CT497" s="355"/>
      <c r="CU497" s="354"/>
      <c r="CV497" s="354"/>
      <c r="CW497" s="354"/>
      <c r="CX497" s="354"/>
      <c r="CY497" s="354"/>
      <c r="CZ497" s="354"/>
      <c r="DA497" s="356"/>
      <c r="DB497" s="354"/>
      <c r="DC497" s="354"/>
      <c r="DD497" s="354"/>
      <c r="DE497" s="354"/>
      <c r="DF497" s="354"/>
      <c r="DG497" s="354"/>
      <c r="DH497" s="354"/>
      <c r="DI497" s="354"/>
      <c r="DJ497" s="354"/>
      <c r="DK497" s="354"/>
      <c r="DL497" s="354"/>
      <c r="DM497" s="354"/>
      <c r="DN497" s="354"/>
      <c r="DO497" s="354"/>
      <c r="DP497" s="354"/>
      <c r="DQ497" s="354"/>
      <c r="DR497" s="354"/>
      <c r="DS497" s="354"/>
      <c r="DT497" s="354"/>
      <c r="DU497" s="354"/>
      <c r="DV497" s="354"/>
      <c r="DW497" s="354"/>
      <c r="DX497" s="354"/>
      <c r="DY497" s="354"/>
      <c r="DZ497" s="357"/>
      <c r="EA497" s="356"/>
      <c r="EB497" s="356"/>
      <c r="EC497" s="356"/>
      <c r="ED497" s="356"/>
      <c r="EE497" s="358"/>
      <c r="EF497" s="48"/>
      <c r="EG497" s="46"/>
      <c r="EH497" s="46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8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354"/>
      <c r="FR497" s="354"/>
      <c r="FS497" s="354"/>
      <c r="FT497" s="354"/>
      <c r="FU497" s="354"/>
      <c r="FV497" s="354"/>
      <c r="FW497" s="354"/>
      <c r="FX497" s="354"/>
      <c r="FY497" s="354"/>
      <c r="FZ497" s="354"/>
      <c r="GA497" s="354"/>
      <c r="GB497" s="354"/>
      <c r="GC497" s="354"/>
      <c r="GD497" s="354"/>
      <c r="GE497" s="354"/>
      <c r="GF497" s="354"/>
      <c r="GG497" s="354"/>
      <c r="GH497" s="354"/>
      <c r="GI497" s="354"/>
      <c r="GJ497" s="354"/>
      <c r="GK497" s="354"/>
      <c r="GL497" s="354"/>
      <c r="GM497" s="354"/>
      <c r="GN497" s="354"/>
      <c r="GO497" s="354"/>
      <c r="GP497" s="354"/>
      <c r="GQ497" s="354"/>
      <c r="GR497" s="354"/>
      <c r="GS497" s="354"/>
      <c r="GT497" s="354"/>
      <c r="GU497" s="354"/>
      <c r="GV497" s="354"/>
      <c r="GW497" s="354"/>
      <c r="GX497" s="354"/>
      <c r="GY497" s="354"/>
      <c r="GZ497" s="354"/>
      <c r="HA497" s="354"/>
      <c r="HB497" s="354"/>
      <c r="HC497" s="354"/>
      <c r="HD497" s="354"/>
      <c r="HE497" s="354"/>
      <c r="HF497" s="354"/>
      <c r="HG497" s="354"/>
      <c r="HH497" s="354"/>
      <c r="HI497" s="354"/>
      <c r="HJ497" s="354"/>
      <c r="HK497" s="354"/>
      <c r="HL497" s="354"/>
      <c r="HM497" s="354"/>
      <c r="HN497" s="354"/>
      <c r="HO497" s="354"/>
      <c r="HP497" s="354"/>
      <c r="HQ497" s="354"/>
      <c r="HR497" s="354"/>
      <c r="HS497" s="354"/>
      <c r="HT497" s="354"/>
      <c r="HU497" s="354"/>
      <c r="HV497" s="354"/>
      <c r="HW497" s="354"/>
      <c r="HX497" s="354"/>
      <c r="HY497" s="354"/>
      <c r="HZ497" s="354"/>
      <c r="IA497" s="354"/>
      <c r="IB497" s="354"/>
      <c r="IC497" s="354"/>
      <c r="ID497" s="354"/>
      <c r="IE497" s="354"/>
      <c r="IF497" s="354"/>
      <c r="IG497" s="354"/>
      <c r="IH497" s="354"/>
      <c r="II497" s="354"/>
      <c r="IJ497" s="354"/>
      <c r="IK497" s="354"/>
      <c r="IL497" s="354"/>
      <c r="IM497" s="354"/>
      <c r="IN497" s="354"/>
      <c r="IO497" s="354"/>
      <c r="IP497" s="354"/>
      <c r="IQ497" s="354"/>
      <c r="IR497" s="50"/>
      <c r="IS497" s="47"/>
      <c r="IT497" s="47"/>
      <c r="IU497" s="47"/>
      <c r="IV497" s="47"/>
      <c r="IW497" s="47"/>
      <c r="IX497" s="47"/>
      <c r="IY497" s="47"/>
      <c r="IZ497" s="47"/>
      <c r="JA497" s="47"/>
      <c r="JB497" s="47"/>
      <c r="JC497" s="47"/>
      <c r="JD497" s="47"/>
      <c r="JE497" s="47"/>
      <c r="JF497" s="47"/>
      <c r="JG497" s="47"/>
      <c r="JH497" s="47"/>
      <c r="JI497" s="47"/>
      <c r="JJ497" s="47"/>
      <c r="JK497" s="47"/>
      <c r="JL497" s="354"/>
      <c r="JM497" s="354"/>
      <c r="JN497" s="354"/>
      <c r="JO497" s="354"/>
      <c r="JP497" s="354"/>
      <c r="JQ497" s="354"/>
      <c r="JR497" s="354"/>
      <c r="JS497" s="354"/>
      <c r="JT497" s="354"/>
      <c r="JU497" s="354"/>
      <c r="JV497" s="354"/>
      <c r="JW497" s="354"/>
      <c r="JX497" s="354"/>
      <c r="JY497" s="354"/>
      <c r="JZ497" s="354"/>
      <c r="KA497" s="354"/>
      <c r="KB497" s="354"/>
      <c r="KC497" s="354"/>
      <c r="KD497" s="354"/>
      <c r="KE497" s="354"/>
      <c r="KF497" s="354"/>
      <c r="KG497" s="354"/>
      <c r="KH497" s="354"/>
      <c r="KI497" s="354"/>
      <c r="KJ497" s="354"/>
      <c r="KK497" s="354"/>
      <c r="KL497" s="354"/>
      <c r="KM497" s="354"/>
      <c r="KN497" s="354"/>
      <c r="KO497" s="354"/>
      <c r="KP497" s="354"/>
      <c r="KQ497" s="354"/>
      <c r="KR497" s="354"/>
      <c r="KS497" s="354"/>
      <c r="KT497" s="354"/>
      <c r="KU497" s="354"/>
      <c r="KV497" s="51"/>
      <c r="KW497" s="47"/>
      <c r="KX497" s="47"/>
      <c r="KY497" s="47"/>
      <c r="KZ497" s="47"/>
      <c r="LA497" s="47"/>
      <c r="LB497" s="47"/>
      <c r="LC497" s="47"/>
      <c r="LD497" s="361"/>
      <c r="LE497" s="361"/>
      <c r="LF497" s="361"/>
      <c r="LG497" s="361"/>
      <c r="LH497" s="361"/>
      <c r="LI497" s="361"/>
      <c r="LJ497" s="361"/>
      <c r="LK497" s="361"/>
      <c r="LL497" s="361"/>
      <c r="LM497" s="361"/>
      <c r="LN497" s="361"/>
      <c r="LO497" s="361"/>
      <c r="LP497" s="361"/>
      <c r="LQ497" s="354"/>
      <c r="LR497" s="354"/>
      <c r="LS497" s="354"/>
      <c r="LT497" s="354"/>
      <c r="LU497" s="354"/>
      <c r="LV497" s="354"/>
      <c r="LW497" s="51"/>
      <c r="LX497" s="354"/>
      <c r="LY497" s="354"/>
      <c r="LZ497" s="354"/>
      <c r="MA497" s="354"/>
      <c r="MB497" s="363"/>
      <c r="MC497" s="363"/>
      <c r="MD497" s="354"/>
      <c r="ME497" s="354"/>
      <c r="MF497" s="354"/>
      <c r="MG497" s="354"/>
      <c r="MH497" s="354"/>
      <c r="MI497" s="354"/>
      <c r="MJ497" s="354"/>
      <c r="MK497" s="354"/>
      <c r="ML497" s="354"/>
      <c r="MM497" s="354"/>
      <c r="MN497" s="354"/>
      <c r="MO497" s="354"/>
      <c r="MP497" s="354"/>
      <c r="MQ497" s="354"/>
      <c r="MR497" s="354"/>
      <c r="MS497" s="51"/>
      <c r="MT497" s="364">
        <f t="shared" si="293"/>
        <v>0</v>
      </c>
      <c r="MU497" s="365">
        <f t="shared" si="294"/>
        <v>0</v>
      </c>
      <c r="MV497" s="366">
        <f t="shared" si="295"/>
        <v>0</v>
      </c>
      <c r="MW497" s="365">
        <v>0</v>
      </c>
      <c r="MX497" s="365">
        <v>0</v>
      </c>
      <c r="MY497" s="54"/>
      <c r="MZ497" s="851"/>
      <c r="NA497" s="851">
        <v>1.13</v>
      </c>
      <c r="NB497" s="709">
        <f t="shared" si="296"/>
        <v>0</v>
      </c>
      <c r="NC497" s="852"/>
      <c r="ND497" s="852">
        <v>6.35</v>
      </c>
      <c r="NE497" s="738">
        <f t="shared" si="322"/>
        <v>0.161273279619601</v>
      </c>
      <c r="NF497" s="853"/>
      <c r="NG497" s="853"/>
      <c r="NH497" s="853">
        <v>6.35</v>
      </c>
      <c r="NI497" s="740">
        <f t="shared" si="297"/>
        <v>2381.25</v>
      </c>
      <c r="NJ497" s="869"/>
      <c r="NK497" s="854"/>
      <c r="NL497" s="742">
        <v>44562</v>
      </c>
      <c r="NM497" s="739">
        <f ca="1" t="shared" si="298"/>
        <v>17.1666666666667</v>
      </c>
      <c r="NN497" s="739">
        <f ca="1" t="shared" si="299"/>
        <v>515</v>
      </c>
      <c r="NO497" s="853">
        <v>375</v>
      </c>
      <c r="NP497" s="739">
        <f t="shared" si="300"/>
        <v>0</v>
      </c>
      <c r="NQ497" s="761">
        <f t="shared" si="301"/>
        <v>0</v>
      </c>
      <c r="NR497" s="739">
        <f ca="1" t="shared" si="302"/>
        <v>0</v>
      </c>
      <c r="NS497" s="739">
        <f t="shared" si="303"/>
        <v>375</v>
      </c>
      <c r="NT497" s="853"/>
      <c r="NU497" s="739">
        <f ca="1" t="shared" si="304"/>
        <v>0</v>
      </c>
      <c r="NV497" s="769">
        <f ca="1" t="shared" si="305"/>
        <v>0</v>
      </c>
      <c r="NW497" s="769" t="e">
        <f ca="1" t="shared" si="306"/>
        <v>#DIV/0!</v>
      </c>
      <c r="NX497" s="853"/>
      <c r="NY497" s="853"/>
      <c r="NZ497" s="853"/>
      <c r="OA497" s="853"/>
      <c r="OB497" s="853"/>
      <c r="OC497" s="853"/>
      <c r="OD497" s="853"/>
      <c r="OE497" s="743">
        <f t="shared" si="307"/>
        <v>0</v>
      </c>
      <c r="OF497" s="743">
        <f t="shared" si="308"/>
        <v>0</v>
      </c>
      <c r="OG497" s="743">
        <f t="shared" si="309"/>
        <v>0</v>
      </c>
      <c r="OH497" s="743">
        <f t="shared" si="310"/>
        <v>0</v>
      </c>
      <c r="OI497" s="743">
        <f t="shared" si="311"/>
        <v>0</v>
      </c>
      <c r="OJ497" s="739">
        <f t="shared" si="312"/>
        <v>0</v>
      </c>
      <c r="OK497" s="739">
        <f t="shared" si="313"/>
        <v>0</v>
      </c>
      <c r="OL497" s="739">
        <f t="shared" si="314"/>
        <v>0</v>
      </c>
      <c r="OM497" s="739">
        <f t="shared" si="315"/>
        <v>0</v>
      </c>
      <c r="ON497" s="739">
        <f t="shared" si="316"/>
        <v>0</v>
      </c>
      <c r="OO497" s="739">
        <f t="shared" si="317"/>
        <v>0</v>
      </c>
      <c r="OP497" s="739"/>
      <c r="OQ497" s="739">
        <f t="shared" si="318"/>
        <v>0</v>
      </c>
      <c r="OR497" s="739">
        <f t="shared" si="319"/>
        <v>0</v>
      </c>
      <c r="OS497" s="739">
        <f t="shared" si="320"/>
        <v>0</v>
      </c>
      <c r="OT497" s="739">
        <f t="shared" si="321"/>
        <v>0</v>
      </c>
      <c r="OU497" s="853"/>
      <c r="OV497" s="853"/>
      <c r="OW497" s="853"/>
      <c r="OX497" s="853"/>
      <c r="OY497" s="853"/>
      <c r="OZ497" s="853"/>
      <c r="PA497" s="853"/>
      <c r="PB497" s="853"/>
      <c r="PC497" s="853"/>
      <c r="PD497" s="853"/>
      <c r="PE497" s="853"/>
      <c r="PF497" s="853"/>
      <c r="PG497" s="853"/>
      <c r="PI497" s="28">
        <v>0</v>
      </c>
      <c r="PJ497" s="28">
        <v>0</v>
      </c>
      <c r="PK497" s="28">
        <v>0</v>
      </c>
      <c r="PL497" s="28">
        <v>0</v>
      </c>
      <c r="PM497" s="28">
        <v>0</v>
      </c>
      <c r="PN497" s="28">
        <v>0</v>
      </c>
      <c r="PO497" s="28">
        <v>0</v>
      </c>
      <c r="PP497" s="28">
        <v>0</v>
      </c>
      <c r="PQ497" s="28">
        <v>0</v>
      </c>
      <c r="PR497" s="28">
        <v>0</v>
      </c>
      <c r="PS497" s="28">
        <v>0</v>
      </c>
      <c r="PT497" s="28">
        <v>0</v>
      </c>
      <c r="PU497" s="28">
        <v>0</v>
      </c>
      <c r="PV497" s="28">
        <v>0</v>
      </c>
      <c r="PW497" s="28">
        <v>0</v>
      </c>
    </row>
    <row r="498" s="28" customFormat="1" customHeight="1" spans="1:439">
      <c r="A498" s="847" t="s">
        <v>2306</v>
      </c>
      <c r="B498" s="343"/>
      <c r="C498" s="95"/>
      <c r="D498" s="95" t="s">
        <v>2477</v>
      </c>
      <c r="E498" s="411"/>
      <c r="F498" s="302" t="s">
        <v>2495</v>
      </c>
      <c r="G498" s="855" t="s">
        <v>2496</v>
      </c>
      <c r="H498" s="856" t="s">
        <v>2497</v>
      </c>
      <c r="I498" s="99">
        <f t="shared" si="292"/>
        <v>0</v>
      </c>
      <c r="J498" s="289">
        <v>384</v>
      </c>
      <c r="K498" s="861">
        <v>0</v>
      </c>
      <c r="L498" s="150">
        <f t="shared" si="288"/>
        <v>384</v>
      </c>
      <c r="M498" s="151">
        <f t="shared" si="289"/>
        <v>384</v>
      </c>
      <c r="N498" s="455"/>
      <c r="O498" s="35">
        <v>384</v>
      </c>
      <c r="P498" s="157"/>
      <c r="Q498" s="154">
        <f t="shared" si="290"/>
        <v>0</v>
      </c>
      <c r="R498" s="34">
        <f t="shared" si="291"/>
        <v>0</v>
      </c>
      <c r="S498" s="490"/>
      <c r="T498" s="490"/>
      <c r="U498" s="490"/>
      <c r="V498" s="490"/>
      <c r="W498" s="490"/>
      <c r="X498" s="489"/>
      <c r="Y498" s="505"/>
      <c r="Z498" s="505"/>
      <c r="AA498" s="505"/>
      <c r="AB498" s="505"/>
      <c r="AC498" s="505"/>
      <c r="AD498" s="505"/>
      <c r="AE498" s="505"/>
      <c r="AF498" s="490"/>
      <c r="AG498" s="490"/>
      <c r="AH498" s="490"/>
      <c r="AI498" s="490"/>
      <c r="AJ498" s="490"/>
      <c r="AK498" s="490"/>
      <c r="AL498" s="490"/>
      <c r="AM498" s="490"/>
      <c r="AN498" s="490"/>
      <c r="AO498" s="490"/>
      <c r="AP498" s="490"/>
      <c r="AQ498" s="490"/>
      <c r="AR498" s="490"/>
      <c r="AS498" s="490"/>
      <c r="AT498" s="490"/>
      <c r="AU498" s="490"/>
      <c r="AV498" s="490"/>
      <c r="AW498" s="490"/>
      <c r="AX498" s="490"/>
      <c r="AY498" s="100"/>
      <c r="AZ498" s="48"/>
      <c r="BA498" s="48"/>
      <c r="BB498" s="48"/>
      <c r="BC498" s="48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354"/>
      <c r="BT498" s="354"/>
      <c r="BU498" s="354"/>
      <c r="BV498" s="354"/>
      <c r="BW498" s="354"/>
      <c r="BX498" s="354"/>
      <c r="BY498" s="354"/>
      <c r="BZ498" s="354"/>
      <c r="CA498" s="354"/>
      <c r="CB498" s="354"/>
      <c r="CC498" s="354"/>
      <c r="CD498" s="354"/>
      <c r="CE498" s="354"/>
      <c r="CF498" s="354"/>
      <c r="CG498" s="354"/>
      <c r="CH498" s="354"/>
      <c r="CI498" s="354"/>
      <c r="CJ498" s="354"/>
      <c r="CK498" s="354"/>
      <c r="CL498" s="354"/>
      <c r="CM498" s="354"/>
      <c r="CN498" s="354"/>
      <c r="CO498" s="354"/>
      <c r="CP498" s="358"/>
      <c r="CQ498" s="48"/>
      <c r="CR498" s="354"/>
      <c r="CS498" s="354"/>
      <c r="CT498" s="355"/>
      <c r="CU498" s="354"/>
      <c r="CV498" s="354"/>
      <c r="CW498" s="354"/>
      <c r="CX498" s="354"/>
      <c r="CY498" s="354"/>
      <c r="CZ498" s="354"/>
      <c r="DA498" s="356"/>
      <c r="DB498" s="354"/>
      <c r="DC498" s="354"/>
      <c r="DD498" s="354"/>
      <c r="DE498" s="354"/>
      <c r="DF498" s="354"/>
      <c r="DG498" s="354"/>
      <c r="DH498" s="354"/>
      <c r="DI498" s="354"/>
      <c r="DJ498" s="354"/>
      <c r="DK498" s="354"/>
      <c r="DL498" s="354"/>
      <c r="DM498" s="354"/>
      <c r="DN498" s="354"/>
      <c r="DO498" s="354"/>
      <c r="DP498" s="354"/>
      <c r="DQ498" s="354"/>
      <c r="DR498" s="354"/>
      <c r="DS498" s="354"/>
      <c r="DT498" s="354"/>
      <c r="DU498" s="354"/>
      <c r="DV498" s="354"/>
      <c r="DW498" s="354"/>
      <c r="DX498" s="354"/>
      <c r="DY498" s="354"/>
      <c r="DZ498" s="357"/>
      <c r="EA498" s="356"/>
      <c r="EB498" s="356"/>
      <c r="EC498" s="356"/>
      <c r="ED498" s="356"/>
      <c r="EE498" s="358"/>
      <c r="EF498" s="48"/>
      <c r="EG498" s="46"/>
      <c r="EH498" s="46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8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354"/>
      <c r="FR498" s="354"/>
      <c r="FS498" s="354"/>
      <c r="FT498" s="354"/>
      <c r="FU498" s="354"/>
      <c r="FV498" s="354"/>
      <c r="FW498" s="354"/>
      <c r="FX498" s="354"/>
      <c r="FY498" s="354"/>
      <c r="FZ498" s="354"/>
      <c r="GA498" s="354"/>
      <c r="GB498" s="354"/>
      <c r="GC498" s="354"/>
      <c r="GD498" s="354"/>
      <c r="GE498" s="354"/>
      <c r="GF498" s="354"/>
      <c r="GG498" s="354"/>
      <c r="GH498" s="354"/>
      <c r="GI498" s="354"/>
      <c r="GJ498" s="354"/>
      <c r="GK498" s="354"/>
      <c r="GL498" s="354"/>
      <c r="GM498" s="354"/>
      <c r="GN498" s="354"/>
      <c r="GO498" s="354"/>
      <c r="GP498" s="354"/>
      <c r="GQ498" s="354"/>
      <c r="GR498" s="354"/>
      <c r="GS498" s="354"/>
      <c r="GT498" s="354"/>
      <c r="GU498" s="354"/>
      <c r="GV498" s="354"/>
      <c r="GW498" s="354"/>
      <c r="GX498" s="354"/>
      <c r="GY498" s="354"/>
      <c r="GZ498" s="354"/>
      <c r="HA498" s="354"/>
      <c r="HB498" s="354"/>
      <c r="HC498" s="354"/>
      <c r="HD498" s="354"/>
      <c r="HE498" s="354"/>
      <c r="HF498" s="354"/>
      <c r="HG498" s="354"/>
      <c r="HH498" s="354"/>
      <c r="HI498" s="354"/>
      <c r="HJ498" s="354"/>
      <c r="HK498" s="354"/>
      <c r="HL498" s="354"/>
      <c r="HM498" s="354"/>
      <c r="HN498" s="354"/>
      <c r="HO498" s="354"/>
      <c r="HP498" s="354"/>
      <c r="HQ498" s="354"/>
      <c r="HR498" s="354"/>
      <c r="HS498" s="354"/>
      <c r="HT498" s="354"/>
      <c r="HU498" s="354"/>
      <c r="HV498" s="354"/>
      <c r="HW498" s="354"/>
      <c r="HX498" s="354"/>
      <c r="HY498" s="354"/>
      <c r="HZ498" s="354"/>
      <c r="IA498" s="354"/>
      <c r="IB498" s="354"/>
      <c r="IC498" s="354"/>
      <c r="ID498" s="354"/>
      <c r="IE498" s="354"/>
      <c r="IF498" s="354"/>
      <c r="IG498" s="354"/>
      <c r="IH498" s="354"/>
      <c r="II498" s="354"/>
      <c r="IJ498" s="354"/>
      <c r="IK498" s="354"/>
      <c r="IL498" s="354"/>
      <c r="IM498" s="354"/>
      <c r="IN498" s="354"/>
      <c r="IO498" s="354"/>
      <c r="IP498" s="354"/>
      <c r="IQ498" s="354"/>
      <c r="IR498" s="50"/>
      <c r="IS498" s="47"/>
      <c r="IT498" s="47"/>
      <c r="IU498" s="47"/>
      <c r="IV498" s="47"/>
      <c r="IW498" s="47"/>
      <c r="IX498" s="47"/>
      <c r="IY498" s="47"/>
      <c r="IZ498" s="47"/>
      <c r="JA498" s="47"/>
      <c r="JB498" s="47"/>
      <c r="JC498" s="47"/>
      <c r="JD498" s="47"/>
      <c r="JE498" s="47"/>
      <c r="JF498" s="47"/>
      <c r="JG498" s="47"/>
      <c r="JH498" s="47"/>
      <c r="JI498" s="47"/>
      <c r="JJ498" s="47"/>
      <c r="JK498" s="47"/>
      <c r="JL498" s="354"/>
      <c r="JM498" s="354"/>
      <c r="JN498" s="354"/>
      <c r="JO498" s="354"/>
      <c r="JP498" s="354"/>
      <c r="JQ498" s="354"/>
      <c r="JR498" s="354"/>
      <c r="JS498" s="354"/>
      <c r="JT498" s="354"/>
      <c r="JU498" s="354"/>
      <c r="JV498" s="354"/>
      <c r="JW498" s="354"/>
      <c r="JX498" s="354"/>
      <c r="JY498" s="354"/>
      <c r="JZ498" s="354"/>
      <c r="KA498" s="354"/>
      <c r="KB498" s="354"/>
      <c r="KC498" s="354"/>
      <c r="KD498" s="354"/>
      <c r="KE498" s="354"/>
      <c r="KF498" s="354"/>
      <c r="KG498" s="354"/>
      <c r="KH498" s="354"/>
      <c r="KI498" s="354"/>
      <c r="KJ498" s="354"/>
      <c r="KK498" s="354"/>
      <c r="KL498" s="354"/>
      <c r="KM498" s="354"/>
      <c r="KN498" s="354"/>
      <c r="KO498" s="354"/>
      <c r="KP498" s="354"/>
      <c r="KQ498" s="354"/>
      <c r="KR498" s="354"/>
      <c r="KS498" s="354"/>
      <c r="KT498" s="354"/>
      <c r="KU498" s="354"/>
      <c r="KV498" s="51"/>
      <c r="KW498" s="47"/>
      <c r="KX498" s="47"/>
      <c r="KY498" s="47"/>
      <c r="KZ498" s="47"/>
      <c r="LA498" s="47"/>
      <c r="LB498" s="47"/>
      <c r="LC498" s="47"/>
      <c r="LD498" s="361"/>
      <c r="LE498" s="361"/>
      <c r="LF498" s="361"/>
      <c r="LG498" s="361"/>
      <c r="LH498" s="361"/>
      <c r="LI498" s="361"/>
      <c r="LJ498" s="361"/>
      <c r="LK498" s="361"/>
      <c r="LL498" s="361"/>
      <c r="LM498" s="361"/>
      <c r="LN498" s="361"/>
      <c r="LO498" s="361"/>
      <c r="LP498" s="361"/>
      <c r="LQ498" s="354"/>
      <c r="LR498" s="354"/>
      <c r="LS498" s="354"/>
      <c r="LT498" s="354"/>
      <c r="LU498" s="354"/>
      <c r="LV498" s="354"/>
      <c r="LW498" s="51"/>
      <c r="LX498" s="354"/>
      <c r="LY498" s="354"/>
      <c r="LZ498" s="354"/>
      <c r="MA498" s="354"/>
      <c r="MB498" s="363"/>
      <c r="MC498" s="363"/>
      <c r="MD498" s="354"/>
      <c r="ME498" s="354"/>
      <c r="MF498" s="354"/>
      <c r="MG498" s="354"/>
      <c r="MH498" s="354"/>
      <c r="MI498" s="354"/>
      <c r="MJ498" s="354"/>
      <c r="MK498" s="354"/>
      <c r="ML498" s="354"/>
      <c r="MM498" s="354"/>
      <c r="MN498" s="354"/>
      <c r="MO498" s="354"/>
      <c r="MP498" s="354"/>
      <c r="MQ498" s="354"/>
      <c r="MR498" s="354"/>
      <c r="MS498" s="51"/>
      <c r="MT498" s="364">
        <f t="shared" si="293"/>
        <v>0</v>
      </c>
      <c r="MU498" s="365">
        <f t="shared" si="294"/>
        <v>0</v>
      </c>
      <c r="MV498" s="366">
        <f t="shared" si="295"/>
        <v>0</v>
      </c>
      <c r="MW498" s="365">
        <v>0</v>
      </c>
      <c r="MX498" s="365">
        <v>0</v>
      </c>
      <c r="MY498" s="54"/>
      <c r="MZ498" s="851"/>
      <c r="NA498" s="851"/>
      <c r="NB498" s="709">
        <f t="shared" si="296"/>
        <v>0</v>
      </c>
      <c r="NC498" s="852">
        <v>4.7</v>
      </c>
      <c r="ND498" s="852">
        <v>3.375</v>
      </c>
      <c r="NE498" s="738" t="e">
        <f t="shared" si="322"/>
        <v>#DIV/0!</v>
      </c>
      <c r="NF498" s="853"/>
      <c r="NG498" s="853"/>
      <c r="NH498" s="853">
        <v>3.375</v>
      </c>
      <c r="NI498" s="740">
        <f t="shared" si="297"/>
        <v>1296</v>
      </c>
      <c r="NJ498" s="869"/>
      <c r="NK498" s="854"/>
      <c r="NL498" s="742">
        <v>44562</v>
      </c>
      <c r="NM498" s="739">
        <f ca="1" t="shared" si="298"/>
        <v>17.1666666666667</v>
      </c>
      <c r="NN498" s="739">
        <f ca="1" t="shared" si="299"/>
        <v>515</v>
      </c>
      <c r="NO498" s="853">
        <v>384</v>
      </c>
      <c r="NP498" s="739">
        <f t="shared" si="300"/>
        <v>0</v>
      </c>
      <c r="NQ498" s="761">
        <f t="shared" si="301"/>
        <v>0</v>
      </c>
      <c r="NR498" s="739">
        <f ca="1" t="shared" si="302"/>
        <v>0</v>
      </c>
      <c r="NS498" s="739">
        <f t="shared" si="303"/>
        <v>384</v>
      </c>
      <c r="NT498" s="853"/>
      <c r="NU498" s="739">
        <f ca="1" t="shared" si="304"/>
        <v>0</v>
      </c>
      <c r="NV498" s="769">
        <f ca="1" t="shared" si="305"/>
        <v>0</v>
      </c>
      <c r="NW498" s="769" t="e">
        <f ca="1" t="shared" si="306"/>
        <v>#DIV/0!</v>
      </c>
      <c r="NX498" s="853"/>
      <c r="NY498" s="853"/>
      <c r="NZ498" s="853"/>
      <c r="OA498" s="853"/>
      <c r="OB498" s="853"/>
      <c r="OC498" s="853"/>
      <c r="OD498" s="853"/>
      <c r="OE498" s="743">
        <f t="shared" si="307"/>
        <v>0</v>
      </c>
      <c r="OF498" s="743">
        <f t="shared" si="308"/>
        <v>0</v>
      </c>
      <c r="OG498" s="743">
        <f t="shared" si="309"/>
        <v>0</v>
      </c>
      <c r="OH498" s="743">
        <f t="shared" si="310"/>
        <v>0</v>
      </c>
      <c r="OI498" s="743">
        <f t="shared" si="311"/>
        <v>0</v>
      </c>
      <c r="OJ498" s="739">
        <f t="shared" si="312"/>
        <v>0</v>
      </c>
      <c r="OK498" s="739">
        <f t="shared" si="313"/>
        <v>0</v>
      </c>
      <c r="OL498" s="739">
        <f t="shared" si="314"/>
        <v>0</v>
      </c>
      <c r="OM498" s="739">
        <f t="shared" si="315"/>
        <v>0</v>
      </c>
      <c r="ON498" s="739">
        <f t="shared" si="316"/>
        <v>0</v>
      </c>
      <c r="OO498" s="739">
        <f t="shared" si="317"/>
        <v>0</v>
      </c>
      <c r="OP498" s="739"/>
      <c r="OQ498" s="739">
        <f t="shared" si="318"/>
        <v>0</v>
      </c>
      <c r="OR498" s="739">
        <f t="shared" si="319"/>
        <v>0</v>
      </c>
      <c r="OS498" s="739">
        <f t="shared" si="320"/>
        <v>0</v>
      </c>
      <c r="OT498" s="739">
        <f t="shared" si="321"/>
        <v>0</v>
      </c>
      <c r="OU498" s="853"/>
      <c r="OV498" s="853"/>
      <c r="OW498" s="853"/>
      <c r="OX498" s="853"/>
      <c r="OY498" s="853"/>
      <c r="OZ498" s="853"/>
      <c r="PA498" s="853"/>
      <c r="PB498" s="853"/>
      <c r="PC498" s="853"/>
      <c r="PD498" s="853"/>
      <c r="PE498" s="853"/>
      <c r="PF498" s="853"/>
      <c r="PG498" s="853"/>
      <c r="PI498" s="28">
        <v>0</v>
      </c>
      <c r="PJ498" s="28">
        <v>0</v>
      </c>
      <c r="PK498" s="28">
        <v>0</v>
      </c>
      <c r="PL498" s="28">
        <v>0</v>
      </c>
      <c r="PM498" s="28">
        <v>0</v>
      </c>
      <c r="PN498" s="28">
        <v>0</v>
      </c>
      <c r="PO498" s="28">
        <v>0</v>
      </c>
      <c r="PP498" s="28">
        <v>0</v>
      </c>
      <c r="PQ498" s="28">
        <v>0</v>
      </c>
      <c r="PR498" s="28">
        <v>0</v>
      </c>
      <c r="PS498" s="28">
        <v>0</v>
      </c>
      <c r="PT498" s="28">
        <v>0</v>
      </c>
      <c r="PU498" s="28">
        <v>0</v>
      </c>
      <c r="PV498" s="28">
        <v>0</v>
      </c>
      <c r="PW498" s="28">
        <v>0</v>
      </c>
    </row>
    <row r="499" s="28" customFormat="1" customHeight="1" spans="1:439">
      <c r="A499" s="847" t="s">
        <v>2306</v>
      </c>
      <c r="B499" s="343"/>
      <c r="C499" s="95"/>
      <c r="D499" s="95" t="s">
        <v>2477</v>
      </c>
      <c r="E499" s="411"/>
      <c r="F499" s="302" t="s">
        <v>2498</v>
      </c>
      <c r="G499" s="855" t="s">
        <v>2496</v>
      </c>
      <c r="H499" s="856" t="s">
        <v>2499</v>
      </c>
      <c r="I499" s="99">
        <f t="shared" si="292"/>
        <v>0</v>
      </c>
      <c r="J499" s="289">
        <v>384</v>
      </c>
      <c r="K499" s="861">
        <v>0</v>
      </c>
      <c r="L499" s="150">
        <f t="shared" si="288"/>
        <v>384</v>
      </c>
      <c r="M499" s="151">
        <f t="shared" si="289"/>
        <v>384</v>
      </c>
      <c r="N499" s="455"/>
      <c r="O499" s="35">
        <v>384</v>
      </c>
      <c r="P499" s="157"/>
      <c r="Q499" s="154">
        <f t="shared" si="290"/>
        <v>0</v>
      </c>
      <c r="R499" s="34">
        <f t="shared" si="291"/>
        <v>0</v>
      </c>
      <c r="S499" s="490"/>
      <c r="T499" s="490"/>
      <c r="U499" s="490"/>
      <c r="V499" s="490"/>
      <c r="W499" s="490"/>
      <c r="X499" s="489"/>
      <c r="Y499" s="505"/>
      <c r="Z499" s="505"/>
      <c r="AA499" s="505"/>
      <c r="AB499" s="505"/>
      <c r="AC499" s="505"/>
      <c r="AD499" s="505"/>
      <c r="AE499" s="505"/>
      <c r="AF499" s="490"/>
      <c r="AG499" s="490"/>
      <c r="AH499" s="490"/>
      <c r="AI499" s="490"/>
      <c r="AJ499" s="490"/>
      <c r="AK499" s="490"/>
      <c r="AL499" s="490"/>
      <c r="AM499" s="490"/>
      <c r="AN499" s="490"/>
      <c r="AO499" s="490"/>
      <c r="AP499" s="490"/>
      <c r="AQ499" s="490"/>
      <c r="AR499" s="490"/>
      <c r="AS499" s="490"/>
      <c r="AT499" s="490"/>
      <c r="AU499" s="490"/>
      <c r="AV499" s="490"/>
      <c r="AW499" s="490"/>
      <c r="AX499" s="490"/>
      <c r="AY499" s="100"/>
      <c r="AZ499" s="48"/>
      <c r="BA499" s="48"/>
      <c r="BB499" s="48"/>
      <c r="BC499" s="48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354"/>
      <c r="BT499" s="354"/>
      <c r="BU499" s="354"/>
      <c r="BV499" s="354"/>
      <c r="BW499" s="354"/>
      <c r="BX499" s="354"/>
      <c r="BY499" s="354"/>
      <c r="BZ499" s="354"/>
      <c r="CA499" s="354"/>
      <c r="CB499" s="354"/>
      <c r="CC499" s="354"/>
      <c r="CD499" s="354"/>
      <c r="CE499" s="354"/>
      <c r="CF499" s="354"/>
      <c r="CG499" s="354"/>
      <c r="CH499" s="354"/>
      <c r="CI499" s="354"/>
      <c r="CJ499" s="354"/>
      <c r="CK499" s="354"/>
      <c r="CL499" s="354"/>
      <c r="CM499" s="354"/>
      <c r="CN499" s="354"/>
      <c r="CO499" s="354"/>
      <c r="CP499" s="358"/>
      <c r="CQ499" s="48"/>
      <c r="CR499" s="354"/>
      <c r="CS499" s="354"/>
      <c r="CT499" s="355"/>
      <c r="CU499" s="354"/>
      <c r="CV499" s="354"/>
      <c r="CW499" s="354"/>
      <c r="CX499" s="354"/>
      <c r="CY499" s="354"/>
      <c r="CZ499" s="354"/>
      <c r="DA499" s="356"/>
      <c r="DB499" s="354"/>
      <c r="DC499" s="354"/>
      <c r="DD499" s="354"/>
      <c r="DE499" s="354"/>
      <c r="DF499" s="354"/>
      <c r="DG499" s="354"/>
      <c r="DH499" s="354"/>
      <c r="DI499" s="354"/>
      <c r="DJ499" s="354"/>
      <c r="DK499" s="354"/>
      <c r="DL499" s="354"/>
      <c r="DM499" s="354"/>
      <c r="DN499" s="354"/>
      <c r="DO499" s="354"/>
      <c r="DP499" s="354"/>
      <c r="DQ499" s="354"/>
      <c r="DR499" s="354"/>
      <c r="DS499" s="354"/>
      <c r="DT499" s="354"/>
      <c r="DU499" s="354"/>
      <c r="DV499" s="354"/>
      <c r="DW499" s="354"/>
      <c r="DX499" s="354"/>
      <c r="DY499" s="354"/>
      <c r="DZ499" s="357"/>
      <c r="EA499" s="356"/>
      <c r="EB499" s="356"/>
      <c r="EC499" s="356"/>
      <c r="ED499" s="356"/>
      <c r="EE499" s="358"/>
      <c r="EF499" s="48"/>
      <c r="EG499" s="46"/>
      <c r="EH499" s="46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8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354"/>
      <c r="FR499" s="354"/>
      <c r="FS499" s="354"/>
      <c r="FT499" s="354"/>
      <c r="FU499" s="354"/>
      <c r="FV499" s="354"/>
      <c r="FW499" s="354"/>
      <c r="FX499" s="354"/>
      <c r="FY499" s="354"/>
      <c r="FZ499" s="354"/>
      <c r="GA499" s="354"/>
      <c r="GB499" s="354"/>
      <c r="GC499" s="354"/>
      <c r="GD499" s="354"/>
      <c r="GE499" s="354"/>
      <c r="GF499" s="354"/>
      <c r="GG499" s="354"/>
      <c r="GH499" s="354"/>
      <c r="GI499" s="354"/>
      <c r="GJ499" s="354"/>
      <c r="GK499" s="354"/>
      <c r="GL499" s="354"/>
      <c r="GM499" s="354"/>
      <c r="GN499" s="354"/>
      <c r="GO499" s="354"/>
      <c r="GP499" s="354"/>
      <c r="GQ499" s="354"/>
      <c r="GR499" s="354"/>
      <c r="GS499" s="354"/>
      <c r="GT499" s="354"/>
      <c r="GU499" s="354"/>
      <c r="GV499" s="354"/>
      <c r="GW499" s="354"/>
      <c r="GX499" s="354"/>
      <c r="GY499" s="354"/>
      <c r="GZ499" s="354"/>
      <c r="HA499" s="354"/>
      <c r="HB499" s="354"/>
      <c r="HC499" s="354"/>
      <c r="HD499" s="354"/>
      <c r="HE499" s="354"/>
      <c r="HF499" s="354"/>
      <c r="HG499" s="354"/>
      <c r="HH499" s="354"/>
      <c r="HI499" s="354"/>
      <c r="HJ499" s="354"/>
      <c r="HK499" s="354"/>
      <c r="HL499" s="354"/>
      <c r="HM499" s="354"/>
      <c r="HN499" s="354"/>
      <c r="HO499" s="354"/>
      <c r="HP499" s="354"/>
      <c r="HQ499" s="354"/>
      <c r="HR499" s="354"/>
      <c r="HS499" s="354"/>
      <c r="HT499" s="354"/>
      <c r="HU499" s="354"/>
      <c r="HV499" s="354"/>
      <c r="HW499" s="354"/>
      <c r="HX499" s="354"/>
      <c r="HY499" s="354"/>
      <c r="HZ499" s="354"/>
      <c r="IA499" s="354"/>
      <c r="IB499" s="354"/>
      <c r="IC499" s="354"/>
      <c r="ID499" s="354"/>
      <c r="IE499" s="354"/>
      <c r="IF499" s="354"/>
      <c r="IG499" s="354"/>
      <c r="IH499" s="354"/>
      <c r="II499" s="354"/>
      <c r="IJ499" s="354"/>
      <c r="IK499" s="354"/>
      <c r="IL499" s="354"/>
      <c r="IM499" s="354"/>
      <c r="IN499" s="354"/>
      <c r="IO499" s="354"/>
      <c r="IP499" s="354"/>
      <c r="IQ499" s="354"/>
      <c r="IR499" s="50"/>
      <c r="IS499" s="47"/>
      <c r="IT499" s="47"/>
      <c r="IU499" s="47"/>
      <c r="IV499" s="47"/>
      <c r="IW499" s="47"/>
      <c r="IX499" s="47"/>
      <c r="IY499" s="47"/>
      <c r="IZ499" s="47"/>
      <c r="JA499" s="47"/>
      <c r="JB499" s="47"/>
      <c r="JC499" s="47"/>
      <c r="JD499" s="47"/>
      <c r="JE499" s="47"/>
      <c r="JF499" s="47"/>
      <c r="JG499" s="47"/>
      <c r="JH499" s="47"/>
      <c r="JI499" s="47"/>
      <c r="JJ499" s="47"/>
      <c r="JK499" s="47"/>
      <c r="JL499" s="354"/>
      <c r="JM499" s="354"/>
      <c r="JN499" s="354"/>
      <c r="JO499" s="354"/>
      <c r="JP499" s="354"/>
      <c r="JQ499" s="354"/>
      <c r="JR499" s="354"/>
      <c r="JS499" s="354"/>
      <c r="JT499" s="354"/>
      <c r="JU499" s="354"/>
      <c r="JV499" s="354"/>
      <c r="JW499" s="354"/>
      <c r="JX499" s="354"/>
      <c r="JY499" s="354"/>
      <c r="JZ499" s="354"/>
      <c r="KA499" s="354"/>
      <c r="KB499" s="354"/>
      <c r="KC499" s="354"/>
      <c r="KD499" s="354"/>
      <c r="KE499" s="354"/>
      <c r="KF499" s="354"/>
      <c r="KG499" s="354"/>
      <c r="KH499" s="354"/>
      <c r="KI499" s="354"/>
      <c r="KJ499" s="354"/>
      <c r="KK499" s="354"/>
      <c r="KL499" s="354"/>
      <c r="KM499" s="354"/>
      <c r="KN499" s="354"/>
      <c r="KO499" s="354"/>
      <c r="KP499" s="354"/>
      <c r="KQ499" s="354"/>
      <c r="KR499" s="354"/>
      <c r="KS499" s="354"/>
      <c r="KT499" s="354"/>
      <c r="KU499" s="354"/>
      <c r="KV499" s="51"/>
      <c r="KW499" s="47"/>
      <c r="KX499" s="47"/>
      <c r="KY499" s="47"/>
      <c r="KZ499" s="47"/>
      <c r="LA499" s="47"/>
      <c r="LB499" s="47"/>
      <c r="LC499" s="47"/>
      <c r="LD499" s="361"/>
      <c r="LE499" s="361"/>
      <c r="LF499" s="361"/>
      <c r="LG499" s="361"/>
      <c r="LH499" s="361"/>
      <c r="LI499" s="361"/>
      <c r="LJ499" s="361"/>
      <c r="LK499" s="361"/>
      <c r="LL499" s="361"/>
      <c r="LM499" s="361"/>
      <c r="LN499" s="361"/>
      <c r="LO499" s="361"/>
      <c r="LP499" s="361"/>
      <c r="LQ499" s="354"/>
      <c r="LR499" s="354"/>
      <c r="LS499" s="354"/>
      <c r="LT499" s="354"/>
      <c r="LU499" s="354"/>
      <c r="LV499" s="354"/>
      <c r="LW499" s="51"/>
      <c r="LX499" s="354"/>
      <c r="LY499" s="354"/>
      <c r="LZ499" s="354"/>
      <c r="MA499" s="354"/>
      <c r="MB499" s="363"/>
      <c r="MC499" s="363"/>
      <c r="MD499" s="354"/>
      <c r="ME499" s="354"/>
      <c r="MF499" s="354"/>
      <c r="MG499" s="354"/>
      <c r="MH499" s="354"/>
      <c r="MI499" s="354"/>
      <c r="MJ499" s="354"/>
      <c r="MK499" s="354"/>
      <c r="ML499" s="354"/>
      <c r="MM499" s="354"/>
      <c r="MN499" s="354"/>
      <c r="MO499" s="354"/>
      <c r="MP499" s="354"/>
      <c r="MQ499" s="354"/>
      <c r="MR499" s="354"/>
      <c r="MS499" s="51"/>
      <c r="MT499" s="364">
        <f t="shared" si="293"/>
        <v>0</v>
      </c>
      <c r="MU499" s="365">
        <f t="shared" si="294"/>
        <v>0</v>
      </c>
      <c r="MV499" s="366">
        <f t="shared" si="295"/>
        <v>0</v>
      </c>
      <c r="MW499" s="365">
        <v>0</v>
      </c>
      <c r="MX499" s="365">
        <v>0</v>
      </c>
      <c r="MY499" s="54"/>
      <c r="MZ499" s="709"/>
      <c r="NA499" s="709"/>
      <c r="NB499" s="709">
        <f t="shared" si="296"/>
        <v>0</v>
      </c>
      <c r="NC499" s="711">
        <v>4.2</v>
      </c>
      <c r="ND499" s="711">
        <v>6.25</v>
      </c>
      <c r="NE499" s="738" t="e">
        <f t="shared" si="322"/>
        <v>#DIV/0!</v>
      </c>
      <c r="NF499" s="743"/>
      <c r="NG499" s="743"/>
      <c r="NH499" s="743">
        <v>6.25</v>
      </c>
      <c r="NI499" s="740">
        <f t="shared" si="297"/>
        <v>2400</v>
      </c>
      <c r="NJ499" s="850"/>
      <c r="NK499" s="818"/>
      <c r="NL499" s="742">
        <v>44562</v>
      </c>
      <c r="NM499" s="739">
        <f ca="1" t="shared" si="298"/>
        <v>17.1666666666667</v>
      </c>
      <c r="NN499" s="739">
        <f ca="1" t="shared" si="299"/>
        <v>515</v>
      </c>
      <c r="NO499" s="743">
        <v>384</v>
      </c>
      <c r="NP499" s="739">
        <f t="shared" si="300"/>
        <v>0</v>
      </c>
      <c r="NQ499" s="761">
        <f t="shared" si="301"/>
        <v>0</v>
      </c>
      <c r="NR499" s="739">
        <f ca="1" t="shared" si="302"/>
        <v>0</v>
      </c>
      <c r="NS499" s="739">
        <f t="shared" si="303"/>
        <v>384</v>
      </c>
      <c r="NT499" s="743"/>
      <c r="NU499" s="739">
        <f ca="1" t="shared" si="304"/>
        <v>0</v>
      </c>
      <c r="NV499" s="769">
        <f ca="1" t="shared" si="305"/>
        <v>0</v>
      </c>
      <c r="NW499" s="769" t="e">
        <f ca="1" t="shared" si="306"/>
        <v>#DIV/0!</v>
      </c>
      <c r="NX499" s="743"/>
      <c r="NY499" s="743"/>
      <c r="NZ499" s="743"/>
      <c r="OA499" s="743"/>
      <c r="OB499" s="743"/>
      <c r="OC499" s="743"/>
      <c r="OD499" s="743"/>
      <c r="OE499" s="743">
        <f t="shared" si="307"/>
        <v>0</v>
      </c>
      <c r="OF499" s="743">
        <f t="shared" si="308"/>
        <v>0</v>
      </c>
      <c r="OG499" s="743">
        <f t="shared" si="309"/>
        <v>0</v>
      </c>
      <c r="OH499" s="743">
        <f t="shared" si="310"/>
        <v>0</v>
      </c>
      <c r="OI499" s="743">
        <f t="shared" si="311"/>
        <v>0</v>
      </c>
      <c r="OJ499" s="739">
        <f t="shared" si="312"/>
        <v>0</v>
      </c>
      <c r="OK499" s="739">
        <f t="shared" si="313"/>
        <v>0</v>
      </c>
      <c r="OL499" s="739">
        <f t="shared" si="314"/>
        <v>0</v>
      </c>
      <c r="OM499" s="739">
        <f t="shared" si="315"/>
        <v>0</v>
      </c>
      <c r="ON499" s="739">
        <f t="shared" si="316"/>
        <v>0</v>
      </c>
      <c r="OO499" s="739">
        <f t="shared" si="317"/>
        <v>0</v>
      </c>
      <c r="OP499" s="739"/>
      <c r="OQ499" s="739">
        <f t="shared" si="318"/>
        <v>0</v>
      </c>
      <c r="OR499" s="739">
        <f t="shared" si="319"/>
        <v>0</v>
      </c>
      <c r="OS499" s="739">
        <f t="shared" si="320"/>
        <v>0</v>
      </c>
      <c r="OT499" s="739">
        <f t="shared" si="321"/>
        <v>0</v>
      </c>
      <c r="OU499" s="743"/>
      <c r="OV499" s="743"/>
      <c r="OW499" s="743"/>
      <c r="OX499" s="743"/>
      <c r="OY499" s="743"/>
      <c r="OZ499" s="743"/>
      <c r="PA499" s="743"/>
      <c r="PB499" s="743"/>
      <c r="PC499" s="743"/>
      <c r="PD499" s="743"/>
      <c r="PE499" s="743"/>
      <c r="PF499" s="743"/>
      <c r="PG499" s="743"/>
      <c r="PI499" s="28">
        <v>0</v>
      </c>
      <c r="PJ499" s="28">
        <v>0</v>
      </c>
      <c r="PK499" s="28">
        <v>0</v>
      </c>
      <c r="PL499" s="28">
        <v>0</v>
      </c>
      <c r="PM499" s="28">
        <v>0</v>
      </c>
      <c r="PN499" s="28">
        <v>0</v>
      </c>
      <c r="PO499" s="28">
        <v>0</v>
      </c>
      <c r="PP499" s="28">
        <v>0</v>
      </c>
      <c r="PQ499" s="28">
        <v>0</v>
      </c>
      <c r="PR499" s="28">
        <v>0</v>
      </c>
      <c r="PS499" s="28">
        <v>0</v>
      </c>
      <c r="PT499" s="28">
        <v>0</v>
      </c>
      <c r="PU499" s="28">
        <v>0</v>
      </c>
      <c r="PV499" s="28">
        <v>0</v>
      </c>
      <c r="PW499" s="28">
        <v>0</v>
      </c>
    </row>
    <row r="500" s="28" customFormat="1" customHeight="1" spans="1:439">
      <c r="A500" s="847" t="s">
        <v>2306</v>
      </c>
      <c r="B500" s="343"/>
      <c r="C500" s="95"/>
      <c r="D500" s="95" t="s">
        <v>2477</v>
      </c>
      <c r="E500" s="411"/>
      <c r="F500" s="302" t="s">
        <v>2500</v>
      </c>
      <c r="G500" s="855" t="s">
        <v>2496</v>
      </c>
      <c r="H500" s="856" t="s">
        <v>2501</v>
      </c>
      <c r="I500" s="99">
        <f t="shared" si="292"/>
        <v>0</v>
      </c>
      <c r="J500" s="289">
        <v>340</v>
      </c>
      <c r="K500" s="861">
        <v>0</v>
      </c>
      <c r="L500" s="150">
        <f t="shared" si="288"/>
        <v>340</v>
      </c>
      <c r="M500" s="151">
        <f t="shared" si="289"/>
        <v>340</v>
      </c>
      <c r="N500" s="455"/>
      <c r="O500" s="35">
        <v>340</v>
      </c>
      <c r="P500" s="157"/>
      <c r="Q500" s="154">
        <f t="shared" si="290"/>
        <v>0</v>
      </c>
      <c r="R500" s="34">
        <f t="shared" si="291"/>
        <v>0</v>
      </c>
      <c r="S500" s="490"/>
      <c r="T500" s="490"/>
      <c r="U500" s="490"/>
      <c r="V500" s="490"/>
      <c r="W500" s="490"/>
      <c r="X500" s="489"/>
      <c r="Y500" s="505"/>
      <c r="Z500" s="505"/>
      <c r="AA500" s="505"/>
      <c r="AB500" s="505"/>
      <c r="AC500" s="505"/>
      <c r="AD500" s="505"/>
      <c r="AE500" s="505"/>
      <c r="AF500" s="490"/>
      <c r="AG500" s="490"/>
      <c r="AH500" s="490"/>
      <c r="AI500" s="490"/>
      <c r="AJ500" s="490"/>
      <c r="AK500" s="490"/>
      <c r="AL500" s="490"/>
      <c r="AM500" s="490"/>
      <c r="AN500" s="490"/>
      <c r="AO500" s="490"/>
      <c r="AP500" s="490"/>
      <c r="AQ500" s="490"/>
      <c r="AR500" s="490"/>
      <c r="AS500" s="490"/>
      <c r="AT500" s="490"/>
      <c r="AU500" s="490"/>
      <c r="AV500" s="490"/>
      <c r="AW500" s="490"/>
      <c r="AX500" s="490"/>
      <c r="AY500" s="100"/>
      <c r="AZ500" s="48"/>
      <c r="BA500" s="48"/>
      <c r="BB500" s="48"/>
      <c r="BC500" s="48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354"/>
      <c r="BT500" s="354"/>
      <c r="BU500" s="354"/>
      <c r="BV500" s="354"/>
      <c r="BW500" s="354"/>
      <c r="BX500" s="354"/>
      <c r="BY500" s="354"/>
      <c r="BZ500" s="354"/>
      <c r="CA500" s="354"/>
      <c r="CB500" s="354"/>
      <c r="CC500" s="354"/>
      <c r="CD500" s="354"/>
      <c r="CE500" s="354"/>
      <c r="CF500" s="354"/>
      <c r="CG500" s="354"/>
      <c r="CH500" s="354"/>
      <c r="CI500" s="354"/>
      <c r="CJ500" s="354"/>
      <c r="CK500" s="354"/>
      <c r="CL500" s="354"/>
      <c r="CM500" s="354"/>
      <c r="CN500" s="354"/>
      <c r="CO500" s="354"/>
      <c r="CP500" s="358"/>
      <c r="CQ500" s="48"/>
      <c r="CR500" s="354"/>
      <c r="CS500" s="354"/>
      <c r="CT500" s="355"/>
      <c r="CU500" s="354"/>
      <c r="CV500" s="354"/>
      <c r="CW500" s="354"/>
      <c r="CX500" s="354"/>
      <c r="CY500" s="354"/>
      <c r="CZ500" s="354"/>
      <c r="DA500" s="356"/>
      <c r="DB500" s="354"/>
      <c r="DC500" s="354"/>
      <c r="DD500" s="354"/>
      <c r="DE500" s="354"/>
      <c r="DF500" s="354"/>
      <c r="DG500" s="354"/>
      <c r="DH500" s="354"/>
      <c r="DI500" s="354"/>
      <c r="DJ500" s="354"/>
      <c r="DK500" s="354"/>
      <c r="DL500" s="354"/>
      <c r="DM500" s="354"/>
      <c r="DN500" s="354"/>
      <c r="DO500" s="354"/>
      <c r="DP500" s="354"/>
      <c r="DQ500" s="354"/>
      <c r="DR500" s="354"/>
      <c r="DS500" s="354"/>
      <c r="DT500" s="354"/>
      <c r="DU500" s="354"/>
      <c r="DV500" s="354"/>
      <c r="DW500" s="354"/>
      <c r="DX500" s="354"/>
      <c r="DY500" s="354"/>
      <c r="DZ500" s="357"/>
      <c r="EA500" s="356"/>
      <c r="EB500" s="356"/>
      <c r="EC500" s="356"/>
      <c r="ED500" s="356"/>
      <c r="EE500" s="358"/>
      <c r="EF500" s="48"/>
      <c r="EG500" s="46"/>
      <c r="EH500" s="46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8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354"/>
      <c r="FR500" s="354"/>
      <c r="FS500" s="354"/>
      <c r="FT500" s="354"/>
      <c r="FU500" s="354"/>
      <c r="FV500" s="354"/>
      <c r="FW500" s="354"/>
      <c r="FX500" s="354"/>
      <c r="FY500" s="354"/>
      <c r="FZ500" s="354"/>
      <c r="GA500" s="354"/>
      <c r="GB500" s="354"/>
      <c r="GC500" s="354"/>
      <c r="GD500" s="354"/>
      <c r="GE500" s="354"/>
      <c r="GF500" s="354"/>
      <c r="GG500" s="354"/>
      <c r="GH500" s="354"/>
      <c r="GI500" s="354"/>
      <c r="GJ500" s="354"/>
      <c r="GK500" s="354"/>
      <c r="GL500" s="354"/>
      <c r="GM500" s="354"/>
      <c r="GN500" s="354"/>
      <c r="GO500" s="354"/>
      <c r="GP500" s="354"/>
      <c r="GQ500" s="354"/>
      <c r="GR500" s="354"/>
      <c r="GS500" s="354"/>
      <c r="GT500" s="354"/>
      <c r="GU500" s="354"/>
      <c r="GV500" s="354"/>
      <c r="GW500" s="354"/>
      <c r="GX500" s="354"/>
      <c r="GY500" s="354"/>
      <c r="GZ500" s="354"/>
      <c r="HA500" s="354"/>
      <c r="HB500" s="354"/>
      <c r="HC500" s="354"/>
      <c r="HD500" s="354"/>
      <c r="HE500" s="354"/>
      <c r="HF500" s="354"/>
      <c r="HG500" s="354"/>
      <c r="HH500" s="354"/>
      <c r="HI500" s="354"/>
      <c r="HJ500" s="354"/>
      <c r="HK500" s="354"/>
      <c r="HL500" s="354"/>
      <c r="HM500" s="354"/>
      <c r="HN500" s="354"/>
      <c r="HO500" s="354"/>
      <c r="HP500" s="354"/>
      <c r="HQ500" s="354"/>
      <c r="HR500" s="354"/>
      <c r="HS500" s="354"/>
      <c r="HT500" s="354"/>
      <c r="HU500" s="354"/>
      <c r="HV500" s="354"/>
      <c r="HW500" s="354"/>
      <c r="HX500" s="354"/>
      <c r="HY500" s="354"/>
      <c r="HZ500" s="354"/>
      <c r="IA500" s="354"/>
      <c r="IB500" s="354"/>
      <c r="IC500" s="354"/>
      <c r="ID500" s="354"/>
      <c r="IE500" s="354"/>
      <c r="IF500" s="354"/>
      <c r="IG500" s="354"/>
      <c r="IH500" s="354"/>
      <c r="II500" s="354"/>
      <c r="IJ500" s="354"/>
      <c r="IK500" s="354"/>
      <c r="IL500" s="354"/>
      <c r="IM500" s="354"/>
      <c r="IN500" s="354"/>
      <c r="IO500" s="354"/>
      <c r="IP500" s="354"/>
      <c r="IQ500" s="354"/>
      <c r="IR500" s="50"/>
      <c r="IS500" s="47"/>
      <c r="IT500" s="47"/>
      <c r="IU500" s="47"/>
      <c r="IV500" s="47"/>
      <c r="IW500" s="47"/>
      <c r="IX500" s="47"/>
      <c r="IY500" s="47"/>
      <c r="IZ500" s="47"/>
      <c r="JA500" s="47"/>
      <c r="JB500" s="47"/>
      <c r="JC500" s="47"/>
      <c r="JD500" s="47"/>
      <c r="JE500" s="47"/>
      <c r="JF500" s="47"/>
      <c r="JG500" s="47"/>
      <c r="JH500" s="47"/>
      <c r="JI500" s="47"/>
      <c r="JJ500" s="47"/>
      <c r="JK500" s="47"/>
      <c r="JL500" s="354"/>
      <c r="JM500" s="354"/>
      <c r="JN500" s="354"/>
      <c r="JO500" s="354"/>
      <c r="JP500" s="354"/>
      <c r="JQ500" s="354"/>
      <c r="JR500" s="354"/>
      <c r="JS500" s="354"/>
      <c r="JT500" s="354"/>
      <c r="JU500" s="354"/>
      <c r="JV500" s="354"/>
      <c r="JW500" s="354"/>
      <c r="JX500" s="354"/>
      <c r="JY500" s="354"/>
      <c r="JZ500" s="354"/>
      <c r="KA500" s="354"/>
      <c r="KB500" s="354"/>
      <c r="KC500" s="354"/>
      <c r="KD500" s="354"/>
      <c r="KE500" s="354"/>
      <c r="KF500" s="354"/>
      <c r="KG500" s="354"/>
      <c r="KH500" s="354"/>
      <c r="KI500" s="354"/>
      <c r="KJ500" s="354"/>
      <c r="KK500" s="354"/>
      <c r="KL500" s="354"/>
      <c r="KM500" s="354"/>
      <c r="KN500" s="354"/>
      <c r="KO500" s="354"/>
      <c r="KP500" s="354"/>
      <c r="KQ500" s="354"/>
      <c r="KR500" s="354"/>
      <c r="KS500" s="354"/>
      <c r="KT500" s="354"/>
      <c r="KU500" s="354"/>
      <c r="KV500" s="51"/>
      <c r="KW500" s="47"/>
      <c r="KX500" s="47"/>
      <c r="KY500" s="47"/>
      <c r="KZ500" s="47"/>
      <c r="LA500" s="47"/>
      <c r="LB500" s="47"/>
      <c r="LC500" s="47"/>
      <c r="LD500" s="361"/>
      <c r="LE500" s="361"/>
      <c r="LF500" s="361"/>
      <c r="LG500" s="361"/>
      <c r="LH500" s="361"/>
      <c r="LI500" s="361"/>
      <c r="LJ500" s="361"/>
      <c r="LK500" s="361"/>
      <c r="LL500" s="361"/>
      <c r="LM500" s="361"/>
      <c r="LN500" s="361"/>
      <c r="LO500" s="361"/>
      <c r="LP500" s="361"/>
      <c r="LQ500" s="354"/>
      <c r="LR500" s="354"/>
      <c r="LS500" s="354"/>
      <c r="LT500" s="354"/>
      <c r="LU500" s="354"/>
      <c r="LV500" s="354"/>
      <c r="LW500" s="51"/>
      <c r="LX500" s="354"/>
      <c r="LY500" s="354"/>
      <c r="LZ500" s="354"/>
      <c r="MA500" s="354"/>
      <c r="MB500" s="363"/>
      <c r="MC500" s="363"/>
      <c r="MD500" s="354"/>
      <c r="ME500" s="354"/>
      <c r="MF500" s="354"/>
      <c r="MG500" s="354"/>
      <c r="MH500" s="354"/>
      <c r="MI500" s="354"/>
      <c r="MJ500" s="354"/>
      <c r="MK500" s="354"/>
      <c r="ML500" s="354"/>
      <c r="MM500" s="354"/>
      <c r="MN500" s="354"/>
      <c r="MO500" s="354"/>
      <c r="MP500" s="354"/>
      <c r="MQ500" s="354"/>
      <c r="MR500" s="354"/>
      <c r="MS500" s="51"/>
      <c r="MT500" s="364">
        <f t="shared" si="293"/>
        <v>0</v>
      </c>
      <c r="MU500" s="365">
        <f t="shared" si="294"/>
        <v>0</v>
      </c>
      <c r="MV500" s="366">
        <f t="shared" si="295"/>
        <v>0</v>
      </c>
      <c r="MW500" s="365">
        <v>0</v>
      </c>
      <c r="MX500" s="365">
        <v>0</v>
      </c>
      <c r="MY500" s="54"/>
      <c r="MZ500" s="709"/>
      <c r="NA500" s="709"/>
      <c r="NB500" s="709">
        <f t="shared" si="296"/>
        <v>0</v>
      </c>
      <c r="NC500" s="711">
        <v>3.1</v>
      </c>
      <c r="ND500" s="711">
        <v>3</v>
      </c>
      <c r="NE500" s="738" t="e">
        <f t="shared" si="322"/>
        <v>#DIV/0!</v>
      </c>
      <c r="NF500" s="743"/>
      <c r="NG500" s="743"/>
      <c r="NH500" s="743">
        <v>3</v>
      </c>
      <c r="NI500" s="740">
        <f t="shared" si="297"/>
        <v>1020</v>
      </c>
      <c r="NJ500" s="850"/>
      <c r="NK500" s="818"/>
      <c r="NL500" s="742">
        <v>44562</v>
      </c>
      <c r="NM500" s="739">
        <f ca="1" t="shared" si="298"/>
        <v>17.1666666666667</v>
      </c>
      <c r="NN500" s="739">
        <f ca="1" t="shared" si="299"/>
        <v>515</v>
      </c>
      <c r="NO500" s="743">
        <v>340</v>
      </c>
      <c r="NP500" s="739">
        <f t="shared" si="300"/>
        <v>0</v>
      </c>
      <c r="NQ500" s="761">
        <f t="shared" si="301"/>
        <v>0</v>
      </c>
      <c r="NR500" s="739">
        <f ca="1" t="shared" si="302"/>
        <v>0</v>
      </c>
      <c r="NS500" s="739">
        <f t="shared" si="303"/>
        <v>340</v>
      </c>
      <c r="NT500" s="743"/>
      <c r="NU500" s="739">
        <f ca="1" t="shared" si="304"/>
        <v>0</v>
      </c>
      <c r="NV500" s="769">
        <f ca="1" t="shared" si="305"/>
        <v>0</v>
      </c>
      <c r="NW500" s="769" t="e">
        <f ca="1" t="shared" si="306"/>
        <v>#DIV/0!</v>
      </c>
      <c r="NX500" s="743"/>
      <c r="NY500" s="743"/>
      <c r="NZ500" s="743"/>
      <c r="OA500" s="743"/>
      <c r="OB500" s="743"/>
      <c r="OC500" s="743"/>
      <c r="OD500" s="743"/>
      <c r="OE500" s="743">
        <f t="shared" si="307"/>
        <v>0</v>
      </c>
      <c r="OF500" s="743">
        <f t="shared" si="308"/>
        <v>0</v>
      </c>
      <c r="OG500" s="743">
        <f t="shared" si="309"/>
        <v>0</v>
      </c>
      <c r="OH500" s="743">
        <f t="shared" si="310"/>
        <v>0</v>
      </c>
      <c r="OI500" s="743">
        <f t="shared" si="311"/>
        <v>0</v>
      </c>
      <c r="OJ500" s="739">
        <f t="shared" si="312"/>
        <v>0</v>
      </c>
      <c r="OK500" s="739">
        <f t="shared" si="313"/>
        <v>0</v>
      </c>
      <c r="OL500" s="739">
        <f t="shared" si="314"/>
        <v>0</v>
      </c>
      <c r="OM500" s="739">
        <f t="shared" si="315"/>
        <v>0</v>
      </c>
      <c r="ON500" s="739">
        <f t="shared" si="316"/>
        <v>0</v>
      </c>
      <c r="OO500" s="739">
        <f t="shared" si="317"/>
        <v>0</v>
      </c>
      <c r="OP500" s="739"/>
      <c r="OQ500" s="739">
        <f t="shared" si="318"/>
        <v>0</v>
      </c>
      <c r="OR500" s="739">
        <f t="shared" si="319"/>
        <v>0</v>
      </c>
      <c r="OS500" s="739">
        <f t="shared" si="320"/>
        <v>0</v>
      </c>
      <c r="OT500" s="739">
        <f t="shared" si="321"/>
        <v>0</v>
      </c>
      <c r="OU500" s="743"/>
      <c r="OV500" s="743"/>
      <c r="OW500" s="743"/>
      <c r="OX500" s="743"/>
      <c r="OY500" s="743"/>
      <c r="OZ500" s="743"/>
      <c r="PA500" s="743"/>
      <c r="PB500" s="743"/>
      <c r="PC500" s="743"/>
      <c r="PD500" s="743"/>
      <c r="PE500" s="743"/>
      <c r="PF500" s="743"/>
      <c r="PG500" s="743"/>
      <c r="PI500" s="28">
        <v>0</v>
      </c>
      <c r="PJ500" s="28">
        <v>0</v>
      </c>
      <c r="PK500" s="28">
        <v>0</v>
      </c>
      <c r="PL500" s="28">
        <v>0</v>
      </c>
      <c r="PM500" s="28">
        <v>0</v>
      </c>
      <c r="PN500" s="28">
        <v>0</v>
      </c>
      <c r="PO500" s="28">
        <v>0</v>
      </c>
      <c r="PP500" s="28">
        <v>0</v>
      </c>
      <c r="PQ500" s="28">
        <v>0</v>
      </c>
      <c r="PR500" s="28">
        <v>0</v>
      </c>
      <c r="PS500" s="28">
        <v>0</v>
      </c>
      <c r="PT500" s="28">
        <v>0</v>
      </c>
      <c r="PU500" s="28">
        <v>0</v>
      </c>
      <c r="PV500" s="28">
        <v>0</v>
      </c>
      <c r="PW500" s="28">
        <v>0</v>
      </c>
    </row>
    <row r="501" s="28" customFormat="1" customHeight="1" spans="1:439">
      <c r="A501" s="847" t="s">
        <v>2306</v>
      </c>
      <c r="B501" s="343"/>
      <c r="C501" s="95"/>
      <c r="D501" s="95" t="s">
        <v>2477</v>
      </c>
      <c r="E501" s="411"/>
      <c r="F501" s="302" t="s">
        <v>2502</v>
      </c>
      <c r="G501" s="855" t="s">
        <v>2496</v>
      </c>
      <c r="H501" s="856" t="s">
        <v>2503</v>
      </c>
      <c r="I501" s="99">
        <f t="shared" si="292"/>
        <v>0</v>
      </c>
      <c r="J501" s="289">
        <v>383</v>
      </c>
      <c r="K501" s="861">
        <v>0</v>
      </c>
      <c r="L501" s="150">
        <f t="shared" si="288"/>
        <v>383</v>
      </c>
      <c r="M501" s="151">
        <f t="shared" si="289"/>
        <v>383</v>
      </c>
      <c r="N501" s="455"/>
      <c r="O501" s="35">
        <v>383</v>
      </c>
      <c r="P501" s="157"/>
      <c r="Q501" s="33">
        <f t="shared" si="290"/>
        <v>0</v>
      </c>
      <c r="R501" s="34">
        <f t="shared" si="291"/>
        <v>0</v>
      </c>
      <c r="S501" s="490"/>
      <c r="T501" s="490"/>
      <c r="U501" s="490"/>
      <c r="V501" s="490"/>
      <c r="W501" s="490"/>
      <c r="X501" s="489"/>
      <c r="Y501" s="505"/>
      <c r="Z501" s="505"/>
      <c r="AA501" s="505"/>
      <c r="AB501" s="505"/>
      <c r="AC501" s="505"/>
      <c r="AD501" s="505"/>
      <c r="AE501" s="505"/>
      <c r="AF501" s="490"/>
      <c r="AG501" s="490"/>
      <c r="AH501" s="490"/>
      <c r="AI501" s="490"/>
      <c r="AJ501" s="490"/>
      <c r="AK501" s="490"/>
      <c r="AL501" s="490"/>
      <c r="AM501" s="490"/>
      <c r="AN501" s="490"/>
      <c r="AO501" s="490"/>
      <c r="AP501" s="490"/>
      <c r="AQ501" s="490"/>
      <c r="AR501" s="490"/>
      <c r="AS501" s="490"/>
      <c r="AT501" s="490"/>
      <c r="AU501" s="490"/>
      <c r="AV501" s="490"/>
      <c r="AW501" s="490"/>
      <c r="AX501" s="490"/>
      <c r="AY501" s="100"/>
      <c r="AZ501" s="48"/>
      <c r="BA501" s="48"/>
      <c r="BB501" s="48"/>
      <c r="BC501" s="48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354"/>
      <c r="BT501" s="354"/>
      <c r="BU501" s="354"/>
      <c r="BV501" s="354"/>
      <c r="BW501" s="354"/>
      <c r="BX501" s="354"/>
      <c r="BY501" s="354"/>
      <c r="BZ501" s="354"/>
      <c r="CA501" s="354"/>
      <c r="CB501" s="354"/>
      <c r="CC501" s="354"/>
      <c r="CD501" s="354"/>
      <c r="CE501" s="354"/>
      <c r="CF501" s="354"/>
      <c r="CG501" s="354"/>
      <c r="CH501" s="354"/>
      <c r="CI501" s="354"/>
      <c r="CJ501" s="354"/>
      <c r="CK501" s="354"/>
      <c r="CL501" s="354"/>
      <c r="CM501" s="354"/>
      <c r="CN501" s="354"/>
      <c r="CO501" s="354"/>
      <c r="CP501" s="358"/>
      <c r="CQ501" s="48"/>
      <c r="CR501" s="354"/>
      <c r="CS501" s="354"/>
      <c r="CT501" s="355"/>
      <c r="CU501" s="354"/>
      <c r="CV501" s="354"/>
      <c r="CW501" s="354"/>
      <c r="CX501" s="354"/>
      <c r="CY501" s="354"/>
      <c r="CZ501" s="354"/>
      <c r="DA501" s="356"/>
      <c r="DB501" s="354"/>
      <c r="DC501" s="354"/>
      <c r="DD501" s="354"/>
      <c r="DE501" s="354"/>
      <c r="DF501" s="354"/>
      <c r="DG501" s="354"/>
      <c r="DH501" s="354"/>
      <c r="DI501" s="354"/>
      <c r="DJ501" s="354"/>
      <c r="DK501" s="354"/>
      <c r="DL501" s="354"/>
      <c r="DM501" s="354"/>
      <c r="DN501" s="354"/>
      <c r="DO501" s="354"/>
      <c r="DP501" s="354"/>
      <c r="DQ501" s="354"/>
      <c r="DR501" s="354"/>
      <c r="DS501" s="354"/>
      <c r="DT501" s="354"/>
      <c r="DU501" s="354"/>
      <c r="DV501" s="354"/>
      <c r="DW501" s="354"/>
      <c r="DX501" s="354"/>
      <c r="DY501" s="354"/>
      <c r="DZ501" s="357"/>
      <c r="EA501" s="356"/>
      <c r="EB501" s="356"/>
      <c r="EC501" s="356"/>
      <c r="ED501" s="356"/>
      <c r="EE501" s="358"/>
      <c r="EF501" s="48"/>
      <c r="EG501" s="46"/>
      <c r="EH501" s="46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8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354"/>
      <c r="FR501" s="354"/>
      <c r="FS501" s="354"/>
      <c r="FT501" s="354"/>
      <c r="FU501" s="354"/>
      <c r="FV501" s="354"/>
      <c r="FW501" s="354"/>
      <c r="FX501" s="354"/>
      <c r="FY501" s="354"/>
      <c r="FZ501" s="354"/>
      <c r="GA501" s="354"/>
      <c r="GB501" s="354"/>
      <c r="GC501" s="354"/>
      <c r="GD501" s="354"/>
      <c r="GE501" s="354"/>
      <c r="GF501" s="354"/>
      <c r="GG501" s="354"/>
      <c r="GH501" s="354"/>
      <c r="GI501" s="354"/>
      <c r="GJ501" s="354"/>
      <c r="GK501" s="354"/>
      <c r="GL501" s="354"/>
      <c r="GM501" s="354"/>
      <c r="GN501" s="354"/>
      <c r="GO501" s="354"/>
      <c r="GP501" s="354"/>
      <c r="GQ501" s="354"/>
      <c r="GR501" s="354"/>
      <c r="GS501" s="354"/>
      <c r="GT501" s="354"/>
      <c r="GU501" s="354"/>
      <c r="GV501" s="354"/>
      <c r="GW501" s="354"/>
      <c r="GX501" s="354"/>
      <c r="GY501" s="354"/>
      <c r="GZ501" s="354"/>
      <c r="HA501" s="354"/>
      <c r="HB501" s="354"/>
      <c r="HC501" s="354"/>
      <c r="HD501" s="354"/>
      <c r="HE501" s="354"/>
      <c r="HF501" s="354"/>
      <c r="HG501" s="354"/>
      <c r="HH501" s="354"/>
      <c r="HI501" s="354"/>
      <c r="HJ501" s="354"/>
      <c r="HK501" s="354"/>
      <c r="HL501" s="354"/>
      <c r="HM501" s="354"/>
      <c r="HN501" s="354"/>
      <c r="HO501" s="354"/>
      <c r="HP501" s="354"/>
      <c r="HQ501" s="354"/>
      <c r="HR501" s="354"/>
      <c r="HS501" s="354"/>
      <c r="HT501" s="354"/>
      <c r="HU501" s="354"/>
      <c r="HV501" s="354"/>
      <c r="HW501" s="354"/>
      <c r="HX501" s="354"/>
      <c r="HY501" s="354"/>
      <c r="HZ501" s="354"/>
      <c r="IA501" s="354"/>
      <c r="IB501" s="354"/>
      <c r="IC501" s="354"/>
      <c r="ID501" s="354"/>
      <c r="IE501" s="354"/>
      <c r="IF501" s="354"/>
      <c r="IG501" s="354"/>
      <c r="IH501" s="354"/>
      <c r="II501" s="354"/>
      <c r="IJ501" s="354"/>
      <c r="IK501" s="354"/>
      <c r="IL501" s="354"/>
      <c r="IM501" s="354"/>
      <c r="IN501" s="354"/>
      <c r="IO501" s="354"/>
      <c r="IP501" s="354"/>
      <c r="IQ501" s="354"/>
      <c r="IR501" s="50"/>
      <c r="IS501" s="47"/>
      <c r="IT501" s="47"/>
      <c r="IU501" s="47"/>
      <c r="IV501" s="47"/>
      <c r="IW501" s="47"/>
      <c r="IX501" s="47"/>
      <c r="IY501" s="47"/>
      <c r="IZ501" s="47"/>
      <c r="JA501" s="47"/>
      <c r="JB501" s="47"/>
      <c r="JC501" s="47"/>
      <c r="JD501" s="47"/>
      <c r="JE501" s="47"/>
      <c r="JF501" s="47"/>
      <c r="JG501" s="47"/>
      <c r="JH501" s="47"/>
      <c r="JI501" s="47"/>
      <c r="JJ501" s="47"/>
      <c r="JK501" s="47"/>
      <c r="JL501" s="354"/>
      <c r="JM501" s="354"/>
      <c r="JN501" s="354"/>
      <c r="JO501" s="354"/>
      <c r="JP501" s="354"/>
      <c r="JQ501" s="354"/>
      <c r="JR501" s="354"/>
      <c r="JS501" s="354"/>
      <c r="JT501" s="354"/>
      <c r="JU501" s="354"/>
      <c r="JV501" s="354"/>
      <c r="JW501" s="354"/>
      <c r="JX501" s="354"/>
      <c r="JY501" s="354"/>
      <c r="JZ501" s="354"/>
      <c r="KA501" s="354"/>
      <c r="KB501" s="354"/>
      <c r="KC501" s="354"/>
      <c r="KD501" s="354"/>
      <c r="KE501" s="354"/>
      <c r="KF501" s="354"/>
      <c r="KG501" s="354"/>
      <c r="KH501" s="354"/>
      <c r="KI501" s="354"/>
      <c r="KJ501" s="354"/>
      <c r="KK501" s="354"/>
      <c r="KL501" s="354"/>
      <c r="KM501" s="354"/>
      <c r="KN501" s="354"/>
      <c r="KO501" s="354"/>
      <c r="KP501" s="354"/>
      <c r="KQ501" s="354"/>
      <c r="KR501" s="354"/>
      <c r="KS501" s="354"/>
      <c r="KT501" s="354"/>
      <c r="KU501" s="354"/>
      <c r="KV501" s="51"/>
      <c r="KW501" s="47"/>
      <c r="KX501" s="47"/>
      <c r="KY501" s="47"/>
      <c r="KZ501" s="47"/>
      <c r="LA501" s="47"/>
      <c r="LB501" s="47"/>
      <c r="LC501" s="47"/>
      <c r="LD501" s="361"/>
      <c r="LE501" s="361"/>
      <c r="LF501" s="361"/>
      <c r="LG501" s="361"/>
      <c r="LH501" s="361"/>
      <c r="LI501" s="361"/>
      <c r="LJ501" s="361"/>
      <c r="LK501" s="361"/>
      <c r="LL501" s="361"/>
      <c r="LM501" s="361"/>
      <c r="LN501" s="361"/>
      <c r="LO501" s="361"/>
      <c r="LP501" s="361"/>
      <c r="LQ501" s="354"/>
      <c r="LR501" s="354"/>
      <c r="LS501" s="354"/>
      <c r="LT501" s="354"/>
      <c r="LU501" s="354"/>
      <c r="LV501" s="354"/>
      <c r="LW501" s="51"/>
      <c r="LX501" s="354"/>
      <c r="LY501" s="354"/>
      <c r="LZ501" s="354"/>
      <c r="MA501" s="354"/>
      <c r="MB501" s="363"/>
      <c r="MC501" s="363"/>
      <c r="MD501" s="354"/>
      <c r="ME501" s="354"/>
      <c r="MF501" s="354"/>
      <c r="MG501" s="354"/>
      <c r="MH501" s="354"/>
      <c r="MI501" s="354"/>
      <c r="MJ501" s="354"/>
      <c r="MK501" s="354"/>
      <c r="ML501" s="354"/>
      <c r="MM501" s="354"/>
      <c r="MN501" s="354"/>
      <c r="MO501" s="354"/>
      <c r="MP501" s="354"/>
      <c r="MQ501" s="354"/>
      <c r="MR501" s="354"/>
      <c r="MS501" s="51"/>
      <c r="MT501" s="364">
        <f t="shared" si="293"/>
        <v>0</v>
      </c>
      <c r="MU501" s="365">
        <f t="shared" si="294"/>
        <v>0</v>
      </c>
      <c r="MV501" s="366">
        <f t="shared" si="295"/>
        <v>0</v>
      </c>
      <c r="MW501" s="365">
        <v>0</v>
      </c>
      <c r="MX501" s="365">
        <v>0</v>
      </c>
      <c r="MY501" s="54"/>
      <c r="MZ501" s="367"/>
      <c r="NA501" s="367"/>
      <c r="NB501" s="709">
        <f t="shared" si="296"/>
        <v>0</v>
      </c>
      <c r="NC501" s="368">
        <v>5.9</v>
      </c>
      <c r="ND501" s="368">
        <v>3.4</v>
      </c>
      <c r="NE501" s="738" t="e">
        <f t="shared" si="322"/>
        <v>#DIV/0!</v>
      </c>
      <c r="NF501" s="370"/>
      <c r="NG501" s="370"/>
      <c r="NH501" s="370">
        <v>3.4</v>
      </c>
      <c r="NI501" s="740">
        <f t="shared" si="297"/>
        <v>1302.2</v>
      </c>
      <c r="NJ501" s="369"/>
      <c r="NK501" s="372"/>
      <c r="NL501" s="742">
        <v>44562</v>
      </c>
      <c r="NM501" s="739">
        <f ca="1" t="shared" si="298"/>
        <v>17.1666666666667</v>
      </c>
      <c r="NN501" s="739">
        <f ca="1" t="shared" si="299"/>
        <v>515</v>
      </c>
      <c r="NO501" s="370">
        <v>383</v>
      </c>
      <c r="NP501" s="739">
        <f t="shared" si="300"/>
        <v>0</v>
      </c>
      <c r="NQ501" s="761">
        <f t="shared" si="301"/>
        <v>0</v>
      </c>
      <c r="NR501" s="739">
        <f ca="1" t="shared" si="302"/>
        <v>0</v>
      </c>
      <c r="NS501" s="739">
        <f t="shared" si="303"/>
        <v>383</v>
      </c>
      <c r="NT501" s="370"/>
      <c r="NU501" s="739">
        <f ca="1" t="shared" si="304"/>
        <v>0</v>
      </c>
      <c r="NV501" s="769">
        <f ca="1" t="shared" si="305"/>
        <v>0</v>
      </c>
      <c r="NW501" s="769" t="e">
        <f ca="1" t="shared" si="306"/>
        <v>#DIV/0!</v>
      </c>
      <c r="NX501" s="370"/>
      <c r="NY501" s="370"/>
      <c r="NZ501" s="370"/>
      <c r="OA501" s="370"/>
      <c r="OB501" s="370"/>
      <c r="OC501" s="370"/>
      <c r="OD501" s="370"/>
      <c r="OE501" s="743">
        <f t="shared" si="307"/>
        <v>0</v>
      </c>
      <c r="OF501" s="743">
        <f t="shared" si="308"/>
        <v>0</v>
      </c>
      <c r="OG501" s="743">
        <f t="shared" si="309"/>
        <v>0</v>
      </c>
      <c r="OH501" s="743">
        <f t="shared" si="310"/>
        <v>0</v>
      </c>
      <c r="OI501" s="743">
        <f t="shared" si="311"/>
        <v>0</v>
      </c>
      <c r="OJ501" s="739">
        <f t="shared" si="312"/>
        <v>0</v>
      </c>
      <c r="OK501" s="739">
        <f t="shared" si="313"/>
        <v>0</v>
      </c>
      <c r="OL501" s="739">
        <f t="shared" si="314"/>
        <v>0</v>
      </c>
      <c r="OM501" s="739">
        <f t="shared" si="315"/>
        <v>0</v>
      </c>
      <c r="ON501" s="739">
        <f t="shared" si="316"/>
        <v>0</v>
      </c>
      <c r="OO501" s="739">
        <f t="shared" si="317"/>
        <v>0</v>
      </c>
      <c r="OP501" s="739"/>
      <c r="OQ501" s="739">
        <f t="shared" si="318"/>
        <v>0</v>
      </c>
      <c r="OR501" s="739">
        <f t="shared" si="319"/>
        <v>0</v>
      </c>
      <c r="OS501" s="739">
        <f t="shared" si="320"/>
        <v>0</v>
      </c>
      <c r="OT501" s="739">
        <f t="shared" si="321"/>
        <v>0</v>
      </c>
      <c r="OU501" s="370"/>
      <c r="OV501" s="370"/>
      <c r="OW501" s="370"/>
      <c r="OX501" s="370"/>
      <c r="OY501" s="370"/>
      <c r="OZ501" s="370"/>
      <c r="PA501" s="370"/>
      <c r="PB501" s="370"/>
      <c r="PC501" s="370"/>
      <c r="PD501" s="370"/>
      <c r="PE501" s="370"/>
      <c r="PF501" s="370"/>
      <c r="PG501" s="370"/>
      <c r="PI501" s="28">
        <v>0</v>
      </c>
      <c r="PJ501" s="28">
        <v>0</v>
      </c>
      <c r="PK501" s="28">
        <v>0</v>
      </c>
      <c r="PL501" s="28">
        <v>0</v>
      </c>
      <c r="PM501" s="28">
        <v>0</v>
      </c>
      <c r="PN501" s="28">
        <v>0</v>
      </c>
      <c r="PO501" s="28">
        <v>0</v>
      </c>
      <c r="PP501" s="28">
        <v>0</v>
      </c>
      <c r="PQ501" s="28">
        <v>0</v>
      </c>
      <c r="PR501" s="28">
        <v>0</v>
      </c>
      <c r="PS501" s="28">
        <v>0</v>
      </c>
      <c r="PT501" s="28">
        <v>0</v>
      </c>
      <c r="PU501" s="28">
        <v>0</v>
      </c>
      <c r="PV501" s="28">
        <v>0</v>
      </c>
      <c r="PW501" s="28">
        <v>0</v>
      </c>
    </row>
    <row r="502" s="28" customFormat="1" customHeight="1" spans="1:439">
      <c r="A502" s="847" t="s">
        <v>2306</v>
      </c>
      <c r="B502" s="343"/>
      <c r="C502" s="95"/>
      <c r="D502" s="95" t="s">
        <v>2477</v>
      </c>
      <c r="E502" s="411"/>
      <c r="F502" s="302" t="s">
        <v>2504</v>
      </c>
      <c r="G502" s="855" t="s">
        <v>2496</v>
      </c>
      <c r="H502" s="856" t="s">
        <v>2505</v>
      </c>
      <c r="I502" s="99">
        <f t="shared" si="292"/>
        <v>0</v>
      </c>
      <c r="J502" s="289">
        <v>384</v>
      </c>
      <c r="K502" s="861">
        <v>0</v>
      </c>
      <c r="L502" s="150">
        <f t="shared" si="288"/>
        <v>384</v>
      </c>
      <c r="M502" s="151">
        <f t="shared" si="289"/>
        <v>384</v>
      </c>
      <c r="N502" s="455"/>
      <c r="O502" s="35">
        <v>384</v>
      </c>
      <c r="P502" s="157"/>
      <c r="Q502" s="33">
        <f t="shared" si="290"/>
        <v>0</v>
      </c>
      <c r="R502" s="34">
        <f t="shared" si="291"/>
        <v>0</v>
      </c>
      <c r="S502" s="490"/>
      <c r="T502" s="490"/>
      <c r="U502" s="490"/>
      <c r="V502" s="490"/>
      <c r="W502" s="490"/>
      <c r="X502" s="489"/>
      <c r="Y502" s="505"/>
      <c r="Z502" s="505"/>
      <c r="AA502" s="505"/>
      <c r="AB502" s="505"/>
      <c r="AC502" s="505"/>
      <c r="AD502" s="505"/>
      <c r="AE502" s="505"/>
      <c r="AF502" s="490"/>
      <c r="AG502" s="490"/>
      <c r="AH502" s="490"/>
      <c r="AI502" s="490"/>
      <c r="AJ502" s="490"/>
      <c r="AK502" s="490"/>
      <c r="AL502" s="490"/>
      <c r="AM502" s="490"/>
      <c r="AN502" s="490"/>
      <c r="AO502" s="490"/>
      <c r="AP502" s="490"/>
      <c r="AQ502" s="490"/>
      <c r="AR502" s="490"/>
      <c r="AS502" s="490"/>
      <c r="AT502" s="490"/>
      <c r="AU502" s="490"/>
      <c r="AV502" s="490"/>
      <c r="AW502" s="490"/>
      <c r="AX502" s="490"/>
      <c r="AY502" s="100"/>
      <c r="AZ502" s="48"/>
      <c r="BA502" s="48"/>
      <c r="BB502" s="48"/>
      <c r="BC502" s="48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354"/>
      <c r="BT502" s="354"/>
      <c r="BU502" s="354"/>
      <c r="BV502" s="354"/>
      <c r="BW502" s="354"/>
      <c r="BX502" s="354"/>
      <c r="BY502" s="354"/>
      <c r="BZ502" s="354"/>
      <c r="CA502" s="354"/>
      <c r="CB502" s="354"/>
      <c r="CC502" s="354"/>
      <c r="CD502" s="354"/>
      <c r="CE502" s="354"/>
      <c r="CF502" s="354"/>
      <c r="CG502" s="354"/>
      <c r="CH502" s="354"/>
      <c r="CI502" s="354"/>
      <c r="CJ502" s="354"/>
      <c r="CK502" s="354"/>
      <c r="CL502" s="354"/>
      <c r="CM502" s="354"/>
      <c r="CN502" s="354"/>
      <c r="CO502" s="354"/>
      <c r="CP502" s="358"/>
      <c r="CQ502" s="48"/>
      <c r="CR502" s="354"/>
      <c r="CS502" s="354"/>
      <c r="CT502" s="355"/>
      <c r="CU502" s="354"/>
      <c r="CV502" s="354"/>
      <c r="CW502" s="354"/>
      <c r="CX502" s="354"/>
      <c r="CY502" s="354"/>
      <c r="CZ502" s="354"/>
      <c r="DA502" s="356"/>
      <c r="DB502" s="354"/>
      <c r="DC502" s="354"/>
      <c r="DD502" s="354"/>
      <c r="DE502" s="354"/>
      <c r="DF502" s="354"/>
      <c r="DG502" s="354"/>
      <c r="DH502" s="354"/>
      <c r="DI502" s="354"/>
      <c r="DJ502" s="354"/>
      <c r="DK502" s="354"/>
      <c r="DL502" s="354"/>
      <c r="DM502" s="354"/>
      <c r="DN502" s="354"/>
      <c r="DO502" s="354"/>
      <c r="DP502" s="354"/>
      <c r="DQ502" s="354"/>
      <c r="DR502" s="354"/>
      <c r="DS502" s="354"/>
      <c r="DT502" s="354"/>
      <c r="DU502" s="354"/>
      <c r="DV502" s="354"/>
      <c r="DW502" s="354"/>
      <c r="DX502" s="354"/>
      <c r="DY502" s="354"/>
      <c r="DZ502" s="357"/>
      <c r="EA502" s="356"/>
      <c r="EB502" s="356"/>
      <c r="EC502" s="356"/>
      <c r="ED502" s="356"/>
      <c r="EE502" s="358"/>
      <c r="EF502" s="48"/>
      <c r="EG502" s="46"/>
      <c r="EH502" s="46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8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354"/>
      <c r="FR502" s="354"/>
      <c r="FS502" s="354"/>
      <c r="FT502" s="354"/>
      <c r="FU502" s="354"/>
      <c r="FV502" s="354"/>
      <c r="FW502" s="354"/>
      <c r="FX502" s="354"/>
      <c r="FY502" s="354"/>
      <c r="FZ502" s="354"/>
      <c r="GA502" s="354"/>
      <c r="GB502" s="354"/>
      <c r="GC502" s="354"/>
      <c r="GD502" s="354"/>
      <c r="GE502" s="354"/>
      <c r="GF502" s="354"/>
      <c r="GG502" s="354"/>
      <c r="GH502" s="354"/>
      <c r="GI502" s="354"/>
      <c r="GJ502" s="354"/>
      <c r="GK502" s="354"/>
      <c r="GL502" s="354"/>
      <c r="GM502" s="354"/>
      <c r="GN502" s="354"/>
      <c r="GO502" s="354"/>
      <c r="GP502" s="354"/>
      <c r="GQ502" s="354"/>
      <c r="GR502" s="354"/>
      <c r="GS502" s="354"/>
      <c r="GT502" s="354"/>
      <c r="GU502" s="354"/>
      <c r="GV502" s="354"/>
      <c r="GW502" s="354"/>
      <c r="GX502" s="354"/>
      <c r="GY502" s="354"/>
      <c r="GZ502" s="354"/>
      <c r="HA502" s="354"/>
      <c r="HB502" s="354"/>
      <c r="HC502" s="354"/>
      <c r="HD502" s="354"/>
      <c r="HE502" s="354"/>
      <c r="HF502" s="354"/>
      <c r="HG502" s="354"/>
      <c r="HH502" s="354"/>
      <c r="HI502" s="354"/>
      <c r="HJ502" s="354"/>
      <c r="HK502" s="354"/>
      <c r="HL502" s="354"/>
      <c r="HM502" s="354"/>
      <c r="HN502" s="354"/>
      <c r="HO502" s="354"/>
      <c r="HP502" s="354"/>
      <c r="HQ502" s="354"/>
      <c r="HR502" s="354"/>
      <c r="HS502" s="354"/>
      <c r="HT502" s="354"/>
      <c r="HU502" s="354"/>
      <c r="HV502" s="354"/>
      <c r="HW502" s="354"/>
      <c r="HX502" s="354"/>
      <c r="HY502" s="354"/>
      <c r="HZ502" s="354"/>
      <c r="IA502" s="354"/>
      <c r="IB502" s="354"/>
      <c r="IC502" s="354"/>
      <c r="ID502" s="354"/>
      <c r="IE502" s="354"/>
      <c r="IF502" s="354"/>
      <c r="IG502" s="354"/>
      <c r="IH502" s="354"/>
      <c r="II502" s="354"/>
      <c r="IJ502" s="354"/>
      <c r="IK502" s="354"/>
      <c r="IL502" s="354"/>
      <c r="IM502" s="354"/>
      <c r="IN502" s="354"/>
      <c r="IO502" s="354"/>
      <c r="IP502" s="354"/>
      <c r="IQ502" s="354"/>
      <c r="IR502" s="50"/>
      <c r="IS502" s="47"/>
      <c r="IT502" s="47"/>
      <c r="IU502" s="47"/>
      <c r="IV502" s="47"/>
      <c r="IW502" s="47"/>
      <c r="IX502" s="47"/>
      <c r="IY502" s="47"/>
      <c r="IZ502" s="47"/>
      <c r="JA502" s="47"/>
      <c r="JB502" s="47"/>
      <c r="JC502" s="47"/>
      <c r="JD502" s="47"/>
      <c r="JE502" s="47"/>
      <c r="JF502" s="47"/>
      <c r="JG502" s="47"/>
      <c r="JH502" s="47"/>
      <c r="JI502" s="47"/>
      <c r="JJ502" s="47"/>
      <c r="JK502" s="47"/>
      <c r="JL502" s="354"/>
      <c r="JM502" s="354"/>
      <c r="JN502" s="354"/>
      <c r="JO502" s="354"/>
      <c r="JP502" s="354"/>
      <c r="JQ502" s="354"/>
      <c r="JR502" s="354"/>
      <c r="JS502" s="354"/>
      <c r="JT502" s="354"/>
      <c r="JU502" s="354"/>
      <c r="JV502" s="354"/>
      <c r="JW502" s="354"/>
      <c r="JX502" s="354"/>
      <c r="JY502" s="354"/>
      <c r="JZ502" s="354"/>
      <c r="KA502" s="354"/>
      <c r="KB502" s="354"/>
      <c r="KC502" s="354"/>
      <c r="KD502" s="354"/>
      <c r="KE502" s="354"/>
      <c r="KF502" s="354"/>
      <c r="KG502" s="354"/>
      <c r="KH502" s="354"/>
      <c r="KI502" s="354"/>
      <c r="KJ502" s="354"/>
      <c r="KK502" s="354"/>
      <c r="KL502" s="354"/>
      <c r="KM502" s="354"/>
      <c r="KN502" s="354"/>
      <c r="KO502" s="354"/>
      <c r="KP502" s="354"/>
      <c r="KQ502" s="354"/>
      <c r="KR502" s="354"/>
      <c r="KS502" s="354"/>
      <c r="KT502" s="354"/>
      <c r="KU502" s="354"/>
      <c r="KV502" s="51"/>
      <c r="KW502" s="47"/>
      <c r="KX502" s="47"/>
      <c r="KY502" s="47"/>
      <c r="KZ502" s="47"/>
      <c r="LA502" s="47"/>
      <c r="LB502" s="47"/>
      <c r="LC502" s="47"/>
      <c r="LD502" s="361"/>
      <c r="LE502" s="361"/>
      <c r="LF502" s="361"/>
      <c r="LG502" s="361"/>
      <c r="LH502" s="361"/>
      <c r="LI502" s="361"/>
      <c r="LJ502" s="361"/>
      <c r="LK502" s="361"/>
      <c r="LL502" s="361"/>
      <c r="LM502" s="361"/>
      <c r="LN502" s="361"/>
      <c r="LO502" s="361"/>
      <c r="LP502" s="361"/>
      <c r="LQ502" s="354"/>
      <c r="LR502" s="354"/>
      <c r="LS502" s="354"/>
      <c r="LT502" s="354"/>
      <c r="LU502" s="354"/>
      <c r="LV502" s="354"/>
      <c r="LW502" s="51"/>
      <c r="LX502" s="354"/>
      <c r="LY502" s="354"/>
      <c r="LZ502" s="354"/>
      <c r="MA502" s="354"/>
      <c r="MB502" s="363"/>
      <c r="MC502" s="363"/>
      <c r="MD502" s="354"/>
      <c r="ME502" s="354"/>
      <c r="MF502" s="354"/>
      <c r="MG502" s="354"/>
      <c r="MH502" s="354"/>
      <c r="MI502" s="354"/>
      <c r="MJ502" s="354"/>
      <c r="MK502" s="354"/>
      <c r="ML502" s="354"/>
      <c r="MM502" s="354"/>
      <c r="MN502" s="354"/>
      <c r="MO502" s="354"/>
      <c r="MP502" s="354"/>
      <c r="MQ502" s="354"/>
      <c r="MR502" s="354"/>
      <c r="MS502" s="51"/>
      <c r="MT502" s="364">
        <f t="shared" si="293"/>
        <v>0</v>
      </c>
      <c r="MU502" s="365">
        <f t="shared" si="294"/>
        <v>0</v>
      </c>
      <c r="MV502" s="366">
        <f t="shared" si="295"/>
        <v>0</v>
      </c>
      <c r="MW502" s="365">
        <v>0</v>
      </c>
      <c r="MX502" s="365">
        <v>0</v>
      </c>
      <c r="MY502" s="54"/>
      <c r="MZ502" s="367"/>
      <c r="NA502" s="367"/>
      <c r="NB502" s="709">
        <f t="shared" si="296"/>
        <v>0</v>
      </c>
      <c r="NC502" s="368">
        <v>3.8</v>
      </c>
      <c r="ND502" s="368">
        <v>7.99</v>
      </c>
      <c r="NE502" s="738" t="e">
        <f t="shared" si="322"/>
        <v>#DIV/0!</v>
      </c>
      <c r="NF502" s="370"/>
      <c r="NG502" s="370"/>
      <c r="NH502" s="370">
        <v>7.99</v>
      </c>
      <c r="NI502" s="740">
        <f t="shared" si="297"/>
        <v>3068.16</v>
      </c>
      <c r="NJ502" s="369"/>
      <c r="NK502" s="372"/>
      <c r="NL502" s="742">
        <v>44562</v>
      </c>
      <c r="NM502" s="739">
        <f ca="1" t="shared" si="298"/>
        <v>17.1666666666667</v>
      </c>
      <c r="NN502" s="739">
        <f ca="1" t="shared" si="299"/>
        <v>515</v>
      </c>
      <c r="NO502" s="370">
        <v>384</v>
      </c>
      <c r="NP502" s="739">
        <f t="shared" si="300"/>
        <v>0</v>
      </c>
      <c r="NQ502" s="761">
        <f t="shared" si="301"/>
        <v>0</v>
      </c>
      <c r="NR502" s="739">
        <f ca="1" t="shared" si="302"/>
        <v>0</v>
      </c>
      <c r="NS502" s="739">
        <f t="shared" si="303"/>
        <v>384</v>
      </c>
      <c r="NT502" s="370"/>
      <c r="NU502" s="739">
        <f ca="1" t="shared" si="304"/>
        <v>0</v>
      </c>
      <c r="NV502" s="769">
        <f ca="1" t="shared" si="305"/>
        <v>0</v>
      </c>
      <c r="NW502" s="769" t="e">
        <f ca="1" t="shared" si="306"/>
        <v>#DIV/0!</v>
      </c>
      <c r="NX502" s="370"/>
      <c r="NY502" s="370"/>
      <c r="NZ502" s="370"/>
      <c r="OA502" s="370"/>
      <c r="OB502" s="370"/>
      <c r="OC502" s="370"/>
      <c r="OD502" s="370"/>
      <c r="OE502" s="743">
        <f t="shared" si="307"/>
        <v>0</v>
      </c>
      <c r="OF502" s="743">
        <f t="shared" si="308"/>
        <v>0</v>
      </c>
      <c r="OG502" s="743">
        <f t="shared" si="309"/>
        <v>0</v>
      </c>
      <c r="OH502" s="743">
        <f t="shared" si="310"/>
        <v>0</v>
      </c>
      <c r="OI502" s="743">
        <f t="shared" si="311"/>
        <v>0</v>
      </c>
      <c r="OJ502" s="739">
        <f t="shared" si="312"/>
        <v>0</v>
      </c>
      <c r="OK502" s="739">
        <f t="shared" si="313"/>
        <v>0</v>
      </c>
      <c r="OL502" s="739">
        <f t="shared" si="314"/>
        <v>0</v>
      </c>
      <c r="OM502" s="739">
        <f t="shared" si="315"/>
        <v>0</v>
      </c>
      <c r="ON502" s="739">
        <f t="shared" si="316"/>
        <v>0</v>
      </c>
      <c r="OO502" s="739">
        <f t="shared" si="317"/>
        <v>0</v>
      </c>
      <c r="OP502" s="739"/>
      <c r="OQ502" s="739">
        <f t="shared" si="318"/>
        <v>0</v>
      </c>
      <c r="OR502" s="739">
        <f t="shared" si="319"/>
        <v>0</v>
      </c>
      <c r="OS502" s="739">
        <f t="shared" si="320"/>
        <v>0</v>
      </c>
      <c r="OT502" s="739">
        <f t="shared" si="321"/>
        <v>0</v>
      </c>
      <c r="OU502" s="370"/>
      <c r="OV502" s="370"/>
      <c r="OW502" s="370"/>
      <c r="OX502" s="370"/>
      <c r="OY502" s="370"/>
      <c r="OZ502" s="370"/>
      <c r="PA502" s="370"/>
      <c r="PB502" s="370"/>
      <c r="PC502" s="370"/>
      <c r="PD502" s="370"/>
      <c r="PE502" s="370"/>
      <c r="PF502" s="370"/>
      <c r="PG502" s="370"/>
      <c r="PI502" s="28">
        <v>0</v>
      </c>
      <c r="PJ502" s="28">
        <v>0</v>
      </c>
      <c r="PK502" s="28">
        <v>0</v>
      </c>
      <c r="PL502" s="28">
        <v>0</v>
      </c>
      <c r="PM502" s="28">
        <v>0</v>
      </c>
      <c r="PN502" s="28">
        <v>0</v>
      </c>
      <c r="PO502" s="28">
        <v>0</v>
      </c>
      <c r="PP502" s="28">
        <v>0</v>
      </c>
      <c r="PQ502" s="28">
        <v>0</v>
      </c>
      <c r="PR502" s="28">
        <v>0</v>
      </c>
      <c r="PS502" s="28">
        <v>0</v>
      </c>
      <c r="PT502" s="28">
        <v>0</v>
      </c>
      <c r="PU502" s="28">
        <v>0</v>
      </c>
      <c r="PV502" s="28">
        <v>0</v>
      </c>
      <c r="PW502" s="28">
        <v>0</v>
      </c>
    </row>
    <row r="503" s="28" customFormat="1" customHeight="1" spans="1:439">
      <c r="A503" s="847" t="s">
        <v>2306</v>
      </c>
      <c r="B503" s="343"/>
      <c r="C503" s="95" t="s">
        <v>1645</v>
      </c>
      <c r="D503" s="95" t="s">
        <v>2065</v>
      </c>
      <c r="E503" s="411"/>
      <c r="F503" s="303" t="s">
        <v>2506</v>
      </c>
      <c r="G503" s="14" t="s">
        <v>1164</v>
      </c>
      <c r="H503" s="98" t="s">
        <v>1165</v>
      </c>
      <c r="I503" s="99">
        <f t="shared" si="292"/>
        <v>0</v>
      </c>
      <c r="J503" s="114">
        <v>15</v>
      </c>
      <c r="K503" s="456">
        <v>0</v>
      </c>
      <c r="L503" s="150">
        <f t="shared" si="288"/>
        <v>15</v>
      </c>
      <c r="M503" s="151">
        <f t="shared" si="289"/>
        <v>15</v>
      </c>
      <c r="N503" s="455"/>
      <c r="O503" s="35">
        <v>15</v>
      </c>
      <c r="P503" s="157"/>
      <c r="Q503" s="33">
        <f t="shared" si="290"/>
        <v>0</v>
      </c>
      <c r="R503" s="34">
        <f t="shared" si="291"/>
        <v>0</v>
      </c>
      <c r="S503" s="490"/>
      <c r="T503" s="490"/>
      <c r="U503" s="490"/>
      <c r="V503" s="490"/>
      <c r="W503" s="490"/>
      <c r="X503" s="489"/>
      <c r="Y503" s="505"/>
      <c r="Z503" s="505"/>
      <c r="AA503" s="505"/>
      <c r="AB503" s="505"/>
      <c r="AC503" s="505"/>
      <c r="AD503" s="505"/>
      <c r="AE503" s="505"/>
      <c r="AF503" s="490"/>
      <c r="AG503" s="490"/>
      <c r="AH503" s="490"/>
      <c r="AI503" s="490"/>
      <c r="AJ503" s="490"/>
      <c r="AK503" s="490"/>
      <c r="AL503" s="490"/>
      <c r="AM503" s="490"/>
      <c r="AN503" s="490"/>
      <c r="AO503" s="490"/>
      <c r="AP503" s="490"/>
      <c r="AQ503" s="490"/>
      <c r="AR503" s="490"/>
      <c r="AS503" s="490"/>
      <c r="AT503" s="490"/>
      <c r="AU503" s="490"/>
      <c r="AV503" s="490"/>
      <c r="AW503" s="490"/>
      <c r="AX503" s="490"/>
      <c r="AY503" s="100"/>
      <c r="AZ503" s="48"/>
      <c r="BA503" s="48"/>
      <c r="BB503" s="48"/>
      <c r="BC503" s="48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354"/>
      <c r="BT503" s="354"/>
      <c r="BU503" s="354"/>
      <c r="BV503" s="354"/>
      <c r="BW503" s="354"/>
      <c r="BX503" s="354"/>
      <c r="BY503" s="354"/>
      <c r="BZ503" s="354"/>
      <c r="CA503" s="354"/>
      <c r="CB503" s="354"/>
      <c r="CC503" s="354"/>
      <c r="CD503" s="354"/>
      <c r="CE503" s="354"/>
      <c r="CF503" s="354"/>
      <c r="CG503" s="354"/>
      <c r="CH503" s="354"/>
      <c r="CI503" s="354"/>
      <c r="CJ503" s="354"/>
      <c r="CK503" s="354"/>
      <c r="CL503" s="354"/>
      <c r="CM503" s="354"/>
      <c r="CN503" s="354"/>
      <c r="CO503" s="354"/>
      <c r="CP503" s="358"/>
      <c r="CQ503" s="48"/>
      <c r="CR503" s="354"/>
      <c r="CS503" s="354"/>
      <c r="CT503" s="355"/>
      <c r="CU503" s="354"/>
      <c r="CV503" s="354"/>
      <c r="CW503" s="354"/>
      <c r="CX503" s="354"/>
      <c r="CY503" s="354"/>
      <c r="CZ503" s="354"/>
      <c r="DA503" s="356"/>
      <c r="DB503" s="354"/>
      <c r="DC503" s="354"/>
      <c r="DD503" s="354"/>
      <c r="DE503" s="354"/>
      <c r="DF503" s="354"/>
      <c r="DG503" s="354"/>
      <c r="DH503" s="354"/>
      <c r="DI503" s="354"/>
      <c r="DJ503" s="354"/>
      <c r="DK503" s="354"/>
      <c r="DL503" s="354"/>
      <c r="DM503" s="354"/>
      <c r="DN503" s="354"/>
      <c r="DO503" s="354"/>
      <c r="DP503" s="354"/>
      <c r="DQ503" s="354"/>
      <c r="DR503" s="354"/>
      <c r="DS503" s="354"/>
      <c r="DT503" s="354"/>
      <c r="DU503" s="354"/>
      <c r="DV503" s="354"/>
      <c r="DW503" s="354"/>
      <c r="DX503" s="354"/>
      <c r="DY503" s="354"/>
      <c r="DZ503" s="357"/>
      <c r="EA503" s="356"/>
      <c r="EB503" s="356"/>
      <c r="EC503" s="356"/>
      <c r="ED503" s="356"/>
      <c r="EE503" s="358"/>
      <c r="EF503" s="48"/>
      <c r="EG503" s="46"/>
      <c r="EH503" s="46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8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354"/>
      <c r="FR503" s="354"/>
      <c r="FS503" s="354"/>
      <c r="FT503" s="354"/>
      <c r="FU503" s="354"/>
      <c r="FV503" s="354"/>
      <c r="FW503" s="354"/>
      <c r="FX503" s="354"/>
      <c r="FY503" s="354"/>
      <c r="FZ503" s="354"/>
      <c r="GA503" s="354"/>
      <c r="GB503" s="354"/>
      <c r="GC503" s="354"/>
      <c r="GD503" s="354"/>
      <c r="GE503" s="354"/>
      <c r="GF503" s="354"/>
      <c r="GG503" s="354"/>
      <c r="GH503" s="354"/>
      <c r="GI503" s="354"/>
      <c r="GJ503" s="354"/>
      <c r="GK503" s="354"/>
      <c r="GL503" s="354"/>
      <c r="GM503" s="354"/>
      <c r="GN503" s="354"/>
      <c r="GO503" s="354"/>
      <c r="GP503" s="354"/>
      <c r="GQ503" s="354"/>
      <c r="GR503" s="354"/>
      <c r="GS503" s="354"/>
      <c r="GT503" s="354"/>
      <c r="GU503" s="354"/>
      <c r="GV503" s="354"/>
      <c r="GW503" s="354"/>
      <c r="GX503" s="354"/>
      <c r="GY503" s="354"/>
      <c r="GZ503" s="354"/>
      <c r="HA503" s="354"/>
      <c r="HB503" s="354"/>
      <c r="HC503" s="354"/>
      <c r="HD503" s="354"/>
      <c r="HE503" s="354"/>
      <c r="HF503" s="354"/>
      <c r="HG503" s="354"/>
      <c r="HH503" s="354"/>
      <c r="HI503" s="354"/>
      <c r="HJ503" s="354"/>
      <c r="HK503" s="354"/>
      <c r="HL503" s="354"/>
      <c r="HM503" s="354"/>
      <c r="HN503" s="354"/>
      <c r="HO503" s="354"/>
      <c r="HP503" s="354"/>
      <c r="HQ503" s="354"/>
      <c r="HR503" s="354"/>
      <c r="HS503" s="354"/>
      <c r="HT503" s="354"/>
      <c r="HU503" s="354"/>
      <c r="HV503" s="354"/>
      <c r="HW503" s="354"/>
      <c r="HX503" s="354"/>
      <c r="HY503" s="354"/>
      <c r="HZ503" s="354"/>
      <c r="IA503" s="354"/>
      <c r="IB503" s="354"/>
      <c r="IC503" s="354"/>
      <c r="ID503" s="354"/>
      <c r="IE503" s="354"/>
      <c r="IF503" s="354"/>
      <c r="IG503" s="354"/>
      <c r="IH503" s="354"/>
      <c r="II503" s="354"/>
      <c r="IJ503" s="354"/>
      <c r="IK503" s="354"/>
      <c r="IL503" s="354"/>
      <c r="IM503" s="354"/>
      <c r="IN503" s="354"/>
      <c r="IO503" s="354"/>
      <c r="IP503" s="354"/>
      <c r="IQ503" s="354"/>
      <c r="IR503" s="50"/>
      <c r="IS503" s="47"/>
      <c r="IT503" s="47"/>
      <c r="IU503" s="47"/>
      <c r="IV503" s="47"/>
      <c r="IW503" s="47"/>
      <c r="IX503" s="47"/>
      <c r="IY503" s="47"/>
      <c r="IZ503" s="47"/>
      <c r="JA503" s="47"/>
      <c r="JB503" s="47"/>
      <c r="JC503" s="47"/>
      <c r="JD503" s="47"/>
      <c r="JE503" s="47"/>
      <c r="JF503" s="47"/>
      <c r="JG503" s="47"/>
      <c r="JH503" s="47"/>
      <c r="JI503" s="47"/>
      <c r="JJ503" s="47"/>
      <c r="JK503" s="47"/>
      <c r="JL503" s="354"/>
      <c r="JM503" s="354"/>
      <c r="JN503" s="354"/>
      <c r="JO503" s="354"/>
      <c r="JP503" s="354"/>
      <c r="JQ503" s="354"/>
      <c r="JR503" s="354"/>
      <c r="JS503" s="354"/>
      <c r="JT503" s="354"/>
      <c r="JU503" s="354"/>
      <c r="JV503" s="354"/>
      <c r="JW503" s="354"/>
      <c r="JX503" s="354"/>
      <c r="JY503" s="354"/>
      <c r="JZ503" s="354"/>
      <c r="KA503" s="354"/>
      <c r="KB503" s="354"/>
      <c r="KC503" s="354"/>
      <c r="KD503" s="354"/>
      <c r="KE503" s="354"/>
      <c r="KF503" s="354"/>
      <c r="KG503" s="354"/>
      <c r="KH503" s="354"/>
      <c r="KI503" s="354"/>
      <c r="KJ503" s="354"/>
      <c r="KK503" s="354"/>
      <c r="KL503" s="354"/>
      <c r="KM503" s="354"/>
      <c r="KN503" s="354"/>
      <c r="KO503" s="354"/>
      <c r="KP503" s="354"/>
      <c r="KQ503" s="354"/>
      <c r="KR503" s="354"/>
      <c r="KS503" s="354"/>
      <c r="KT503" s="354"/>
      <c r="KU503" s="354"/>
      <c r="KV503" s="51"/>
      <c r="KW503" s="47"/>
      <c r="KX503" s="47"/>
      <c r="KY503" s="47"/>
      <c r="KZ503" s="47"/>
      <c r="LA503" s="47"/>
      <c r="LB503" s="47"/>
      <c r="LC503" s="47"/>
      <c r="LD503" s="361"/>
      <c r="LE503" s="361"/>
      <c r="LF503" s="361"/>
      <c r="LG503" s="361"/>
      <c r="LH503" s="361"/>
      <c r="LI503" s="361"/>
      <c r="LJ503" s="361"/>
      <c r="LK503" s="361"/>
      <c r="LL503" s="361"/>
      <c r="LM503" s="361"/>
      <c r="LN503" s="361"/>
      <c r="LO503" s="361"/>
      <c r="LP503" s="361"/>
      <c r="LQ503" s="354"/>
      <c r="LR503" s="354"/>
      <c r="LS503" s="354"/>
      <c r="LT503" s="354"/>
      <c r="LU503" s="354"/>
      <c r="LV503" s="354"/>
      <c r="LW503" s="51"/>
      <c r="LX503" s="354"/>
      <c r="LY503" s="354"/>
      <c r="LZ503" s="354"/>
      <c r="MA503" s="354"/>
      <c r="MB503" s="363"/>
      <c r="MC503" s="363"/>
      <c r="MD503" s="354"/>
      <c r="ME503" s="354"/>
      <c r="MF503" s="354"/>
      <c r="MG503" s="354"/>
      <c r="MH503" s="354"/>
      <c r="MI503" s="354"/>
      <c r="MJ503" s="354"/>
      <c r="MK503" s="354"/>
      <c r="ML503" s="354"/>
      <c r="MM503" s="354"/>
      <c r="MN503" s="354"/>
      <c r="MO503" s="354"/>
      <c r="MP503" s="354"/>
      <c r="MQ503" s="354"/>
      <c r="MR503" s="354"/>
      <c r="MS503" s="51"/>
      <c r="MT503" s="364">
        <f t="shared" si="293"/>
        <v>0</v>
      </c>
      <c r="MU503" s="365">
        <f t="shared" si="294"/>
        <v>0</v>
      </c>
      <c r="MV503" s="366">
        <f t="shared" si="295"/>
        <v>0</v>
      </c>
      <c r="MW503" s="365">
        <v>15</v>
      </c>
      <c r="MX503" s="365">
        <v>1</v>
      </c>
      <c r="MY503" s="54"/>
      <c r="MZ503" s="367"/>
      <c r="NA503" s="367"/>
      <c r="NB503" s="709">
        <f t="shared" si="296"/>
        <v>0</v>
      </c>
      <c r="NC503" s="368"/>
      <c r="ND503" s="368">
        <v>6</v>
      </c>
      <c r="NE503" s="738" t="e">
        <f t="shared" si="322"/>
        <v>#DIV/0!</v>
      </c>
      <c r="NF503" s="370"/>
      <c r="NG503" s="370"/>
      <c r="NH503" s="370">
        <v>6</v>
      </c>
      <c r="NI503" s="740">
        <f t="shared" si="297"/>
        <v>90</v>
      </c>
      <c r="NJ503" s="369"/>
      <c r="NK503" s="372"/>
      <c r="NL503" s="742">
        <v>44562</v>
      </c>
      <c r="NM503" s="739">
        <f ca="1" t="shared" si="298"/>
        <v>17.1666666666667</v>
      </c>
      <c r="NN503" s="739">
        <f ca="1" t="shared" si="299"/>
        <v>515</v>
      </c>
      <c r="NO503" s="370">
        <v>15</v>
      </c>
      <c r="NP503" s="739">
        <f t="shared" si="300"/>
        <v>0</v>
      </c>
      <c r="NQ503" s="761">
        <f t="shared" si="301"/>
        <v>0</v>
      </c>
      <c r="NR503" s="739">
        <f ca="1" t="shared" si="302"/>
        <v>0</v>
      </c>
      <c r="NS503" s="739">
        <f t="shared" si="303"/>
        <v>15</v>
      </c>
      <c r="NT503" s="370"/>
      <c r="NU503" s="739">
        <f ca="1" t="shared" si="304"/>
        <v>0</v>
      </c>
      <c r="NV503" s="769">
        <f ca="1" t="shared" si="305"/>
        <v>0</v>
      </c>
      <c r="NW503" s="769" t="e">
        <f ca="1" t="shared" si="306"/>
        <v>#DIV/0!</v>
      </c>
      <c r="NX503" s="370"/>
      <c r="NY503" s="370"/>
      <c r="NZ503" s="370"/>
      <c r="OA503" s="370"/>
      <c r="OB503" s="370"/>
      <c r="OC503" s="370"/>
      <c r="OD503" s="370"/>
      <c r="OE503" s="743">
        <f t="shared" si="307"/>
        <v>0</v>
      </c>
      <c r="OF503" s="743">
        <f t="shared" si="308"/>
        <v>0</v>
      </c>
      <c r="OG503" s="743">
        <f t="shared" si="309"/>
        <v>0</v>
      </c>
      <c r="OH503" s="743">
        <f t="shared" si="310"/>
        <v>0</v>
      </c>
      <c r="OI503" s="743">
        <f t="shared" si="311"/>
        <v>0</v>
      </c>
      <c r="OJ503" s="739">
        <f t="shared" si="312"/>
        <v>0</v>
      </c>
      <c r="OK503" s="739">
        <f t="shared" si="313"/>
        <v>0</v>
      </c>
      <c r="OL503" s="739">
        <f t="shared" si="314"/>
        <v>0</v>
      </c>
      <c r="OM503" s="739">
        <f t="shared" si="315"/>
        <v>0</v>
      </c>
      <c r="ON503" s="739">
        <f t="shared" si="316"/>
        <v>0</v>
      </c>
      <c r="OO503" s="739">
        <f t="shared" si="317"/>
        <v>0</v>
      </c>
      <c r="OP503" s="739"/>
      <c r="OQ503" s="739">
        <f t="shared" si="318"/>
        <v>0</v>
      </c>
      <c r="OR503" s="739">
        <f t="shared" si="319"/>
        <v>0</v>
      </c>
      <c r="OS503" s="739">
        <f t="shared" si="320"/>
        <v>0</v>
      </c>
      <c r="OT503" s="739">
        <f t="shared" si="321"/>
        <v>0</v>
      </c>
      <c r="OU503" s="370"/>
      <c r="OV503" s="370"/>
      <c r="OW503" s="370"/>
      <c r="OX503" s="370"/>
      <c r="OY503" s="370"/>
      <c r="OZ503" s="370"/>
      <c r="PA503" s="370"/>
      <c r="PB503" s="370"/>
      <c r="PC503" s="370"/>
      <c r="PD503" s="370"/>
      <c r="PE503" s="370"/>
      <c r="PF503" s="370"/>
      <c r="PG503" s="370"/>
      <c r="PI503" s="28">
        <v>0</v>
      </c>
      <c r="PJ503" s="28">
        <v>0</v>
      </c>
      <c r="PK503" s="28">
        <v>0</v>
      </c>
      <c r="PL503" s="28">
        <v>0</v>
      </c>
      <c r="PM503" s="28">
        <v>0</v>
      </c>
      <c r="PN503" s="28">
        <v>0</v>
      </c>
      <c r="PO503" s="28">
        <v>0</v>
      </c>
      <c r="PP503" s="28">
        <v>0</v>
      </c>
      <c r="PQ503" s="28">
        <v>0</v>
      </c>
      <c r="PR503" s="28">
        <v>0</v>
      </c>
      <c r="PS503" s="28">
        <v>15</v>
      </c>
      <c r="PT503" s="28">
        <v>0</v>
      </c>
      <c r="PU503" s="28">
        <v>0</v>
      </c>
      <c r="PV503" s="28">
        <v>15</v>
      </c>
      <c r="PW503" s="28">
        <v>0</v>
      </c>
    </row>
    <row r="504" s="28" customFormat="1" customHeight="1" spans="1:439">
      <c r="A504" s="847" t="s">
        <v>2306</v>
      </c>
      <c r="B504" s="343"/>
      <c r="C504" s="95" t="s">
        <v>1645</v>
      </c>
      <c r="D504" s="95" t="s">
        <v>2065</v>
      </c>
      <c r="E504" s="95"/>
      <c r="F504" s="295" t="s">
        <v>2507</v>
      </c>
      <c r="G504" s="833" t="s">
        <v>2508</v>
      </c>
      <c r="H504" s="98" t="s">
        <v>2509</v>
      </c>
      <c r="I504" s="99">
        <f t="shared" si="292"/>
        <v>-2</v>
      </c>
      <c r="J504" s="289">
        <v>13</v>
      </c>
      <c r="K504" s="861">
        <v>-2</v>
      </c>
      <c r="L504" s="150">
        <f t="shared" si="288"/>
        <v>11</v>
      </c>
      <c r="M504" s="151">
        <f t="shared" si="289"/>
        <v>11</v>
      </c>
      <c r="N504" s="455"/>
      <c r="O504" s="35"/>
      <c r="P504" s="157">
        <v>11</v>
      </c>
      <c r="Q504" s="33">
        <f t="shared" si="290"/>
        <v>0</v>
      </c>
      <c r="R504" s="34">
        <f t="shared" si="291"/>
        <v>0</v>
      </c>
      <c r="S504" s="490"/>
      <c r="T504" s="490"/>
      <c r="U504" s="490"/>
      <c r="V504" s="490"/>
      <c r="W504" s="490"/>
      <c r="X504" s="489"/>
      <c r="Y504" s="505"/>
      <c r="Z504" s="505"/>
      <c r="AA504" s="505"/>
      <c r="AB504" s="505"/>
      <c r="AC504" s="505"/>
      <c r="AD504" s="505"/>
      <c r="AE504" s="505"/>
      <c r="AF504" s="490"/>
      <c r="AG504" s="490"/>
      <c r="AH504" s="490"/>
      <c r="AI504" s="490"/>
      <c r="AJ504" s="490"/>
      <c r="AK504" s="490"/>
      <c r="AL504" s="490"/>
      <c r="AM504" s="490"/>
      <c r="AN504" s="490"/>
      <c r="AO504" s="490"/>
      <c r="AP504" s="490"/>
      <c r="AQ504" s="490"/>
      <c r="AR504" s="490"/>
      <c r="AS504" s="490"/>
      <c r="AT504" s="490"/>
      <c r="AU504" s="490"/>
      <c r="AV504" s="490"/>
      <c r="AW504" s="490"/>
      <c r="AX504" s="490"/>
      <c r="AY504" s="100"/>
      <c r="AZ504" s="48"/>
      <c r="BA504" s="48"/>
      <c r="BB504" s="48"/>
      <c r="BC504" s="48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354"/>
      <c r="BT504" s="354"/>
      <c r="BU504" s="354"/>
      <c r="BV504" s="354"/>
      <c r="BW504" s="354"/>
      <c r="BX504" s="354"/>
      <c r="BY504" s="354"/>
      <c r="BZ504" s="354"/>
      <c r="CA504" s="354"/>
      <c r="CB504" s="354"/>
      <c r="CC504" s="354"/>
      <c r="CD504" s="354"/>
      <c r="CE504" s="354"/>
      <c r="CF504" s="354"/>
      <c r="CG504" s="354"/>
      <c r="CH504" s="354"/>
      <c r="CI504" s="354"/>
      <c r="CJ504" s="354"/>
      <c r="CK504" s="354"/>
      <c r="CL504" s="354"/>
      <c r="CM504" s="354"/>
      <c r="CN504" s="354"/>
      <c r="CO504" s="354"/>
      <c r="CP504" s="358"/>
      <c r="CQ504" s="48"/>
      <c r="CR504" s="354"/>
      <c r="CS504" s="354"/>
      <c r="CT504" s="355"/>
      <c r="CU504" s="354"/>
      <c r="CV504" s="354"/>
      <c r="CW504" s="354"/>
      <c r="CX504" s="354"/>
      <c r="CY504" s="354"/>
      <c r="CZ504" s="354"/>
      <c r="DA504" s="356"/>
      <c r="DB504" s="354"/>
      <c r="DC504" s="354"/>
      <c r="DD504" s="354"/>
      <c r="DE504" s="354"/>
      <c r="DF504" s="354"/>
      <c r="DG504" s="354"/>
      <c r="DH504" s="354"/>
      <c r="DI504" s="354"/>
      <c r="DJ504" s="354"/>
      <c r="DK504" s="354"/>
      <c r="DL504" s="354"/>
      <c r="DM504" s="354"/>
      <c r="DN504" s="354"/>
      <c r="DO504" s="354"/>
      <c r="DP504" s="354"/>
      <c r="DQ504" s="354"/>
      <c r="DR504" s="354"/>
      <c r="DS504" s="354"/>
      <c r="DT504" s="354"/>
      <c r="DU504" s="354"/>
      <c r="DV504" s="354"/>
      <c r="DW504" s="354"/>
      <c r="DX504" s="354"/>
      <c r="DY504" s="354"/>
      <c r="DZ504" s="357"/>
      <c r="EA504" s="356"/>
      <c r="EB504" s="356"/>
      <c r="EC504" s="356"/>
      <c r="ED504" s="356"/>
      <c r="EE504" s="358"/>
      <c r="EF504" s="48"/>
      <c r="EG504" s="46"/>
      <c r="EH504" s="46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8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354"/>
      <c r="FR504" s="354"/>
      <c r="FS504" s="354"/>
      <c r="FT504" s="354"/>
      <c r="FU504" s="354"/>
      <c r="FV504" s="354"/>
      <c r="FW504" s="354"/>
      <c r="FX504" s="354"/>
      <c r="FY504" s="354"/>
      <c r="FZ504" s="354"/>
      <c r="GA504" s="354"/>
      <c r="GB504" s="354"/>
      <c r="GC504" s="354"/>
      <c r="GD504" s="354"/>
      <c r="GE504" s="354"/>
      <c r="GF504" s="354"/>
      <c r="GG504" s="354"/>
      <c r="GH504" s="354"/>
      <c r="GI504" s="354"/>
      <c r="GJ504" s="354"/>
      <c r="GK504" s="354"/>
      <c r="GL504" s="354"/>
      <c r="GM504" s="354"/>
      <c r="GN504" s="354"/>
      <c r="GO504" s="354"/>
      <c r="GP504" s="354"/>
      <c r="GQ504" s="354"/>
      <c r="GR504" s="354"/>
      <c r="GS504" s="354"/>
      <c r="GT504" s="354"/>
      <c r="GU504" s="354"/>
      <c r="GV504" s="354"/>
      <c r="GW504" s="354"/>
      <c r="GX504" s="354"/>
      <c r="GY504" s="354"/>
      <c r="GZ504" s="354"/>
      <c r="HA504" s="354"/>
      <c r="HB504" s="354"/>
      <c r="HC504" s="354"/>
      <c r="HD504" s="354"/>
      <c r="HE504" s="354"/>
      <c r="HF504" s="354"/>
      <c r="HG504" s="354"/>
      <c r="HH504" s="354"/>
      <c r="HI504" s="354"/>
      <c r="HJ504" s="354"/>
      <c r="HK504" s="354"/>
      <c r="HL504" s="354"/>
      <c r="HM504" s="354"/>
      <c r="HN504" s="354"/>
      <c r="HO504" s="354"/>
      <c r="HP504" s="354"/>
      <c r="HQ504" s="354"/>
      <c r="HR504" s="354"/>
      <c r="HS504" s="354"/>
      <c r="HT504" s="354"/>
      <c r="HU504" s="354"/>
      <c r="HV504" s="354"/>
      <c r="HW504" s="354"/>
      <c r="HX504" s="354"/>
      <c r="HY504" s="354"/>
      <c r="HZ504" s="354"/>
      <c r="IA504" s="354"/>
      <c r="IB504" s="354"/>
      <c r="IC504" s="354"/>
      <c r="ID504" s="354"/>
      <c r="IE504" s="354"/>
      <c r="IF504" s="354"/>
      <c r="IG504" s="354"/>
      <c r="IH504" s="354"/>
      <c r="II504" s="354"/>
      <c r="IJ504" s="354"/>
      <c r="IK504" s="354"/>
      <c r="IL504" s="354"/>
      <c r="IM504" s="354"/>
      <c r="IN504" s="354"/>
      <c r="IO504" s="354"/>
      <c r="IP504" s="354"/>
      <c r="IQ504" s="354"/>
      <c r="IR504" s="50"/>
      <c r="IS504" s="47"/>
      <c r="IT504" s="47"/>
      <c r="IU504" s="47"/>
      <c r="IV504" s="47"/>
      <c r="IW504" s="47"/>
      <c r="IX504" s="47"/>
      <c r="IY504" s="47"/>
      <c r="IZ504" s="47"/>
      <c r="JA504" s="47"/>
      <c r="JB504" s="47"/>
      <c r="JC504" s="47"/>
      <c r="JD504" s="47"/>
      <c r="JE504" s="47"/>
      <c r="JF504" s="47"/>
      <c r="JG504" s="47"/>
      <c r="JH504" s="47"/>
      <c r="JI504" s="47"/>
      <c r="JJ504" s="47"/>
      <c r="JK504" s="47"/>
      <c r="JL504" s="354"/>
      <c r="JM504" s="354"/>
      <c r="JN504" s="354"/>
      <c r="JO504" s="354"/>
      <c r="JP504" s="354"/>
      <c r="JQ504" s="354"/>
      <c r="JR504" s="354"/>
      <c r="JS504" s="354"/>
      <c r="JT504" s="354"/>
      <c r="JU504" s="354"/>
      <c r="JV504" s="354"/>
      <c r="JW504" s="354"/>
      <c r="JX504" s="354"/>
      <c r="JY504" s="354"/>
      <c r="JZ504" s="354"/>
      <c r="KA504" s="354"/>
      <c r="KB504" s="354"/>
      <c r="KC504" s="354"/>
      <c r="KD504" s="354"/>
      <c r="KE504" s="354"/>
      <c r="KF504" s="354"/>
      <c r="KG504" s="354"/>
      <c r="KH504" s="354"/>
      <c r="KI504" s="354"/>
      <c r="KJ504" s="354"/>
      <c r="KK504" s="354"/>
      <c r="KL504" s="354"/>
      <c r="KM504" s="354"/>
      <c r="KN504" s="354"/>
      <c r="KO504" s="354"/>
      <c r="KP504" s="354"/>
      <c r="KQ504" s="354"/>
      <c r="KR504" s="354"/>
      <c r="KS504" s="354"/>
      <c r="KT504" s="354"/>
      <c r="KU504" s="354"/>
      <c r="KV504" s="51"/>
      <c r="KW504" s="47"/>
      <c r="KX504" s="47"/>
      <c r="KY504" s="47"/>
      <c r="KZ504" s="47"/>
      <c r="LA504" s="47"/>
      <c r="LB504" s="47"/>
      <c r="LC504" s="47"/>
      <c r="LD504" s="361"/>
      <c r="LE504" s="361"/>
      <c r="LF504" s="361"/>
      <c r="LG504" s="361"/>
      <c r="LH504" s="361"/>
      <c r="LI504" s="361"/>
      <c r="LJ504" s="361"/>
      <c r="LK504" s="361"/>
      <c r="LL504" s="361"/>
      <c r="LM504" s="361"/>
      <c r="LN504" s="361"/>
      <c r="LO504" s="361"/>
      <c r="LP504" s="361"/>
      <c r="LQ504" s="354"/>
      <c r="LR504" s="354"/>
      <c r="LS504" s="354"/>
      <c r="LT504" s="354"/>
      <c r="LU504" s="354"/>
      <c r="LV504" s="354"/>
      <c r="LW504" s="51"/>
      <c r="LX504" s="354"/>
      <c r="LY504" s="354"/>
      <c r="LZ504" s="354"/>
      <c r="MA504" s="354"/>
      <c r="MB504" s="363"/>
      <c r="MC504" s="363"/>
      <c r="MD504" s="354"/>
      <c r="ME504" s="354"/>
      <c r="MF504" s="354"/>
      <c r="MG504" s="354"/>
      <c r="MH504" s="354"/>
      <c r="MI504" s="354"/>
      <c r="MJ504" s="354"/>
      <c r="MK504" s="354"/>
      <c r="ML504" s="354"/>
      <c r="MM504" s="354"/>
      <c r="MN504" s="354"/>
      <c r="MO504" s="354"/>
      <c r="MP504" s="354"/>
      <c r="MQ504" s="354"/>
      <c r="MR504" s="354"/>
      <c r="MS504" s="51"/>
      <c r="MT504" s="364">
        <f t="shared" si="293"/>
        <v>0</v>
      </c>
      <c r="MU504" s="365">
        <f t="shared" si="294"/>
        <v>0</v>
      </c>
      <c r="MV504" s="366">
        <f t="shared" si="295"/>
        <v>0</v>
      </c>
      <c r="MW504" s="365">
        <v>0</v>
      </c>
      <c r="MX504" s="365"/>
      <c r="MY504" s="54"/>
      <c r="MZ504" s="367"/>
      <c r="NA504" s="367"/>
      <c r="NB504" s="709">
        <f t="shared" si="296"/>
        <v>0</v>
      </c>
      <c r="NC504" s="368"/>
      <c r="ND504" s="368">
        <v>429</v>
      </c>
      <c r="NE504" s="738" t="e">
        <f t="shared" si="322"/>
        <v>#DIV/0!</v>
      </c>
      <c r="NF504" s="370"/>
      <c r="NG504" s="370"/>
      <c r="NH504" s="370">
        <v>429</v>
      </c>
      <c r="NI504" s="740">
        <f t="shared" si="297"/>
        <v>4719</v>
      </c>
      <c r="NJ504" s="369"/>
      <c r="NK504" s="372"/>
      <c r="NL504" s="742">
        <v>44562</v>
      </c>
      <c r="NM504" s="739">
        <f ca="1" t="shared" si="298"/>
        <v>17.1666666666667</v>
      </c>
      <c r="NN504" s="739">
        <f ca="1" t="shared" si="299"/>
        <v>515</v>
      </c>
      <c r="NO504" s="370">
        <v>11</v>
      </c>
      <c r="NP504" s="739">
        <f t="shared" si="300"/>
        <v>0</v>
      </c>
      <c r="NQ504" s="761">
        <f t="shared" si="301"/>
        <v>0</v>
      </c>
      <c r="NR504" s="739">
        <f ca="1" t="shared" si="302"/>
        <v>0</v>
      </c>
      <c r="NS504" s="739">
        <f t="shared" si="303"/>
        <v>11</v>
      </c>
      <c r="NT504" s="370"/>
      <c r="NU504" s="739">
        <f ca="1" t="shared" si="304"/>
        <v>0</v>
      </c>
      <c r="NV504" s="769">
        <f ca="1" t="shared" si="305"/>
        <v>0</v>
      </c>
      <c r="NW504" s="769" t="e">
        <f ca="1" t="shared" si="306"/>
        <v>#DIV/0!</v>
      </c>
      <c r="NX504" s="370"/>
      <c r="NY504" s="370"/>
      <c r="NZ504" s="370"/>
      <c r="OA504" s="370"/>
      <c r="OB504" s="370"/>
      <c r="OC504" s="370"/>
      <c r="OD504" s="370"/>
      <c r="OE504" s="743">
        <f t="shared" si="307"/>
        <v>0</v>
      </c>
      <c r="OF504" s="743">
        <f t="shared" si="308"/>
        <v>0</v>
      </c>
      <c r="OG504" s="743">
        <f t="shared" si="309"/>
        <v>0</v>
      </c>
      <c r="OH504" s="743">
        <f t="shared" si="310"/>
        <v>0</v>
      </c>
      <c r="OI504" s="743">
        <f t="shared" si="311"/>
        <v>0</v>
      </c>
      <c r="OJ504" s="739">
        <f t="shared" si="312"/>
        <v>0</v>
      </c>
      <c r="OK504" s="739">
        <f t="shared" si="313"/>
        <v>0</v>
      </c>
      <c r="OL504" s="739">
        <f t="shared" si="314"/>
        <v>0</v>
      </c>
      <c r="OM504" s="739">
        <f t="shared" si="315"/>
        <v>0</v>
      </c>
      <c r="ON504" s="739">
        <f t="shared" si="316"/>
        <v>0</v>
      </c>
      <c r="OO504" s="739">
        <f t="shared" si="317"/>
        <v>0</v>
      </c>
      <c r="OP504" s="739"/>
      <c r="OQ504" s="739">
        <f t="shared" si="318"/>
        <v>0</v>
      </c>
      <c r="OR504" s="739">
        <f t="shared" si="319"/>
        <v>0</v>
      </c>
      <c r="OS504" s="739">
        <f t="shared" si="320"/>
        <v>0</v>
      </c>
      <c r="OT504" s="739">
        <f t="shared" si="321"/>
        <v>0</v>
      </c>
      <c r="OU504" s="370"/>
      <c r="OV504" s="370"/>
      <c r="OW504" s="370"/>
      <c r="OX504" s="370"/>
      <c r="OY504" s="370"/>
      <c r="OZ504" s="370"/>
      <c r="PA504" s="370"/>
      <c r="PB504" s="370"/>
      <c r="PC504" s="370"/>
      <c r="PD504" s="370"/>
      <c r="PE504" s="370"/>
      <c r="PF504" s="370"/>
      <c r="PG504" s="370"/>
      <c r="PI504" s="28">
        <v>0</v>
      </c>
      <c r="PJ504" s="28">
        <v>0</v>
      </c>
      <c r="PK504" s="28">
        <v>0</v>
      </c>
      <c r="PL504" s="28">
        <v>0</v>
      </c>
      <c r="PM504" s="28">
        <v>0</v>
      </c>
      <c r="PN504" s="28">
        <v>0</v>
      </c>
      <c r="PO504" s="28">
        <v>0</v>
      </c>
      <c r="PP504" s="28">
        <v>0</v>
      </c>
      <c r="PQ504" s="28">
        <v>0</v>
      </c>
      <c r="PR504" s="28">
        <v>0</v>
      </c>
      <c r="PS504" s="28">
        <v>0</v>
      </c>
      <c r="PT504" s="28">
        <v>0</v>
      </c>
      <c r="PU504" s="28">
        <v>0</v>
      </c>
      <c r="PV504" s="28">
        <v>0</v>
      </c>
      <c r="PW504" s="28">
        <v>0</v>
      </c>
    </row>
    <row r="505" s="28" customFormat="1" customHeight="1" spans="1:439">
      <c r="A505" s="283"/>
      <c r="B505" s="343"/>
      <c r="C505" s="95"/>
      <c r="D505" s="95"/>
      <c r="E505" s="418"/>
      <c r="F505" s="102" t="s">
        <v>1167</v>
      </c>
      <c r="G505" s="867"/>
      <c r="H505" s="307" t="s">
        <v>1168</v>
      </c>
      <c r="I505" s="99">
        <f t="shared" si="292"/>
        <v>0</v>
      </c>
      <c r="J505" s="114">
        <v>1224</v>
      </c>
      <c r="K505" s="456">
        <v>0</v>
      </c>
      <c r="L505" s="150">
        <f t="shared" si="288"/>
        <v>1224</v>
      </c>
      <c r="M505" s="151">
        <f t="shared" si="289"/>
        <v>1224</v>
      </c>
      <c r="N505" s="455"/>
      <c r="O505" s="37">
        <v>1224</v>
      </c>
      <c r="P505" s="36"/>
      <c r="Q505" s="33"/>
      <c r="R505" s="34"/>
      <c r="S505" s="346"/>
      <c r="T505" s="346"/>
      <c r="U505" s="346"/>
      <c r="V505" s="346"/>
      <c r="W505" s="346"/>
      <c r="X505" s="347"/>
      <c r="Y505" s="348"/>
      <c r="Z505" s="348"/>
      <c r="AA505" s="348"/>
      <c r="AB505" s="348"/>
      <c r="AC505" s="348"/>
      <c r="AD505" s="348"/>
      <c r="AE505" s="348"/>
      <c r="AF505" s="346"/>
      <c r="AG505" s="346"/>
      <c r="AH505" s="346"/>
      <c r="AI505" s="346"/>
      <c r="AJ505" s="346"/>
      <c r="AK505" s="346"/>
      <c r="AL505" s="346"/>
      <c r="AM505" s="346"/>
      <c r="AN505" s="346"/>
      <c r="AO505" s="346"/>
      <c r="AP505" s="346"/>
      <c r="AQ505" s="346"/>
      <c r="AR505" s="346"/>
      <c r="AS505" s="346"/>
      <c r="AT505" s="346"/>
      <c r="AU505" s="346"/>
      <c r="AV505" s="346"/>
      <c r="AW505" s="346"/>
      <c r="AX505" s="346"/>
      <c r="AY505" s="349"/>
      <c r="AZ505" s="48"/>
      <c r="BA505" s="48"/>
      <c r="BB505" s="48"/>
      <c r="BC505" s="48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354"/>
      <c r="BT505" s="354"/>
      <c r="BU505" s="354"/>
      <c r="BV505" s="354"/>
      <c r="BW505" s="354"/>
      <c r="BX505" s="354"/>
      <c r="BY505" s="354"/>
      <c r="BZ505" s="354"/>
      <c r="CA505" s="354"/>
      <c r="CB505" s="354"/>
      <c r="CC505" s="354"/>
      <c r="CD505" s="354"/>
      <c r="CE505" s="354"/>
      <c r="CF505" s="354"/>
      <c r="CG505" s="354"/>
      <c r="CH505" s="354"/>
      <c r="CI505" s="354"/>
      <c r="CJ505" s="354"/>
      <c r="CK505" s="354"/>
      <c r="CL505" s="354"/>
      <c r="CM505" s="354"/>
      <c r="CN505" s="354"/>
      <c r="CO505" s="354"/>
      <c r="CP505" s="358"/>
      <c r="CQ505" s="48"/>
      <c r="CR505" s="354"/>
      <c r="CS505" s="354"/>
      <c r="CT505" s="355"/>
      <c r="CU505" s="354"/>
      <c r="CV505" s="354"/>
      <c r="CW505" s="354"/>
      <c r="CX505" s="354"/>
      <c r="CY505" s="354"/>
      <c r="CZ505" s="354"/>
      <c r="DA505" s="356"/>
      <c r="DB505" s="354"/>
      <c r="DC505" s="354"/>
      <c r="DD505" s="354"/>
      <c r="DE505" s="354"/>
      <c r="DF505" s="354"/>
      <c r="DG505" s="354"/>
      <c r="DH505" s="354"/>
      <c r="DI505" s="354"/>
      <c r="DJ505" s="354"/>
      <c r="DK505" s="354"/>
      <c r="DL505" s="354"/>
      <c r="DM505" s="354"/>
      <c r="DN505" s="354"/>
      <c r="DO505" s="354"/>
      <c r="DP505" s="354"/>
      <c r="DQ505" s="354"/>
      <c r="DR505" s="354"/>
      <c r="DS505" s="354"/>
      <c r="DT505" s="354"/>
      <c r="DU505" s="354"/>
      <c r="DV505" s="354"/>
      <c r="DW505" s="354"/>
      <c r="DX505" s="354"/>
      <c r="DY505" s="354"/>
      <c r="DZ505" s="357"/>
      <c r="EA505" s="356"/>
      <c r="EB505" s="356"/>
      <c r="EC505" s="356"/>
      <c r="ED505" s="356"/>
      <c r="EE505" s="358"/>
      <c r="EF505" s="48"/>
      <c r="EG505" s="46"/>
      <c r="EH505" s="46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8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354"/>
      <c r="FR505" s="354"/>
      <c r="FS505" s="354"/>
      <c r="FT505" s="354"/>
      <c r="FU505" s="354"/>
      <c r="FV505" s="354"/>
      <c r="FW505" s="354"/>
      <c r="FX505" s="354"/>
      <c r="FY505" s="354"/>
      <c r="FZ505" s="354"/>
      <c r="GA505" s="354"/>
      <c r="GB505" s="354"/>
      <c r="GC505" s="354"/>
      <c r="GD505" s="354"/>
      <c r="GE505" s="354"/>
      <c r="GF505" s="354"/>
      <c r="GG505" s="354"/>
      <c r="GH505" s="354"/>
      <c r="GI505" s="354"/>
      <c r="GJ505" s="354"/>
      <c r="GK505" s="354"/>
      <c r="GL505" s="354"/>
      <c r="GM505" s="354"/>
      <c r="GN505" s="354"/>
      <c r="GO505" s="354"/>
      <c r="GP505" s="354"/>
      <c r="GQ505" s="354"/>
      <c r="GR505" s="354"/>
      <c r="GS505" s="354"/>
      <c r="GT505" s="354"/>
      <c r="GU505" s="354"/>
      <c r="GV505" s="354"/>
      <c r="GW505" s="354"/>
      <c r="GX505" s="354"/>
      <c r="GY505" s="354"/>
      <c r="GZ505" s="354"/>
      <c r="HA505" s="354"/>
      <c r="HB505" s="354"/>
      <c r="HC505" s="354"/>
      <c r="HD505" s="354"/>
      <c r="HE505" s="354"/>
      <c r="HF505" s="354"/>
      <c r="HG505" s="354"/>
      <c r="HH505" s="354"/>
      <c r="HI505" s="354"/>
      <c r="HJ505" s="354"/>
      <c r="HK505" s="354"/>
      <c r="HL505" s="354"/>
      <c r="HM505" s="354"/>
      <c r="HN505" s="354"/>
      <c r="HO505" s="354"/>
      <c r="HP505" s="354"/>
      <c r="HQ505" s="354"/>
      <c r="HR505" s="354"/>
      <c r="HS505" s="354"/>
      <c r="HT505" s="354"/>
      <c r="HU505" s="354"/>
      <c r="HV505" s="354"/>
      <c r="HW505" s="354"/>
      <c r="HX505" s="354"/>
      <c r="HY505" s="354"/>
      <c r="HZ505" s="354"/>
      <c r="IA505" s="354"/>
      <c r="IB505" s="354"/>
      <c r="IC505" s="354"/>
      <c r="ID505" s="354"/>
      <c r="IE505" s="354"/>
      <c r="IF505" s="354"/>
      <c r="IG505" s="354"/>
      <c r="IH505" s="354"/>
      <c r="II505" s="354"/>
      <c r="IJ505" s="354"/>
      <c r="IK505" s="354"/>
      <c r="IL505" s="354"/>
      <c r="IM505" s="354"/>
      <c r="IN505" s="354"/>
      <c r="IO505" s="354"/>
      <c r="IP505" s="354"/>
      <c r="IQ505" s="354"/>
      <c r="IR505" s="50"/>
      <c r="IS505" s="47"/>
      <c r="IT505" s="47"/>
      <c r="IU505" s="47"/>
      <c r="IV505" s="47"/>
      <c r="IW505" s="47"/>
      <c r="IX505" s="47"/>
      <c r="IY505" s="47"/>
      <c r="IZ505" s="47"/>
      <c r="JA505" s="47"/>
      <c r="JB505" s="47"/>
      <c r="JC505" s="47"/>
      <c r="JD505" s="47"/>
      <c r="JE505" s="47"/>
      <c r="JF505" s="47"/>
      <c r="JG505" s="47"/>
      <c r="JH505" s="47"/>
      <c r="JI505" s="47"/>
      <c r="JJ505" s="47"/>
      <c r="JK505" s="47"/>
      <c r="JL505" s="354"/>
      <c r="JM505" s="354"/>
      <c r="JN505" s="354"/>
      <c r="JO505" s="354"/>
      <c r="JP505" s="354"/>
      <c r="JQ505" s="354"/>
      <c r="JR505" s="354"/>
      <c r="JS505" s="354"/>
      <c r="JT505" s="354"/>
      <c r="JU505" s="354"/>
      <c r="JV505" s="354"/>
      <c r="JW505" s="354"/>
      <c r="JX505" s="354"/>
      <c r="JY505" s="354"/>
      <c r="JZ505" s="354"/>
      <c r="KA505" s="354"/>
      <c r="KB505" s="354"/>
      <c r="KC505" s="354"/>
      <c r="KD505" s="354"/>
      <c r="KE505" s="354"/>
      <c r="KF505" s="354"/>
      <c r="KG505" s="354"/>
      <c r="KH505" s="354"/>
      <c r="KI505" s="354"/>
      <c r="KJ505" s="354"/>
      <c r="KK505" s="354"/>
      <c r="KL505" s="354"/>
      <c r="KM505" s="354"/>
      <c r="KN505" s="354"/>
      <c r="KO505" s="354"/>
      <c r="KP505" s="354"/>
      <c r="KQ505" s="354"/>
      <c r="KR505" s="354"/>
      <c r="KS505" s="354"/>
      <c r="KT505" s="354"/>
      <c r="KU505" s="354"/>
      <c r="KV505" s="51"/>
      <c r="KW505" s="47"/>
      <c r="KX505" s="47"/>
      <c r="KY505" s="47"/>
      <c r="KZ505" s="47"/>
      <c r="LA505" s="47"/>
      <c r="LB505" s="47"/>
      <c r="LC505" s="47"/>
      <c r="LD505" s="361"/>
      <c r="LE505" s="361"/>
      <c r="LF505" s="361"/>
      <c r="LG505" s="361"/>
      <c r="LH505" s="361"/>
      <c r="LI505" s="361"/>
      <c r="LJ505" s="361"/>
      <c r="LK505" s="361"/>
      <c r="LL505" s="361"/>
      <c r="LM505" s="361"/>
      <c r="LN505" s="361"/>
      <c r="LO505" s="354"/>
      <c r="LP505" s="354"/>
      <c r="LQ505" s="354"/>
      <c r="LR505" s="354"/>
      <c r="LS505" s="354"/>
      <c r="LT505" s="354"/>
      <c r="LU505" s="354"/>
      <c r="LV505" s="354"/>
      <c r="LW505" s="51"/>
      <c r="LX505" s="354"/>
      <c r="LY505" s="354"/>
      <c r="LZ505" s="354"/>
      <c r="MA505" s="354"/>
      <c r="MB505" s="354"/>
      <c r="MC505" s="354"/>
      <c r="MD505" s="354"/>
      <c r="ME505" s="354"/>
      <c r="MF505" s="354"/>
      <c r="MG505" s="354"/>
      <c r="MH505" s="354"/>
      <c r="MI505" s="354"/>
      <c r="MJ505" s="354"/>
      <c r="MK505" s="354"/>
      <c r="ML505" s="354"/>
      <c r="MM505" s="354"/>
      <c r="MN505" s="354"/>
      <c r="MO505" s="354"/>
      <c r="MP505" s="354"/>
      <c r="MQ505" s="354"/>
      <c r="MR505" s="354"/>
      <c r="MS505" s="51"/>
      <c r="MT505" s="364">
        <f t="shared" si="293"/>
        <v>0</v>
      </c>
      <c r="MU505" s="365">
        <f t="shared" si="294"/>
        <v>0</v>
      </c>
      <c r="MV505" s="366">
        <f t="shared" si="295"/>
        <v>0</v>
      </c>
      <c r="MW505" s="365">
        <v>0</v>
      </c>
      <c r="MX505" s="365"/>
      <c r="MY505" s="54"/>
      <c r="MZ505" s="709"/>
      <c r="NA505" s="709"/>
      <c r="NB505" s="709">
        <f t="shared" si="296"/>
        <v>0</v>
      </c>
      <c r="NC505" s="711"/>
      <c r="ND505" s="711">
        <v>3.92</v>
      </c>
      <c r="NE505" s="738" t="e">
        <f t="shared" si="322"/>
        <v>#DIV/0!</v>
      </c>
      <c r="NF505" s="743"/>
      <c r="NG505" s="743"/>
      <c r="NH505" s="743"/>
      <c r="NI505" s="740">
        <f t="shared" si="297"/>
        <v>4798.08</v>
      </c>
      <c r="NJ505" s="850"/>
      <c r="NK505" s="818"/>
      <c r="NL505" s="742">
        <v>44562</v>
      </c>
      <c r="NM505" s="739">
        <f ca="1" t="shared" si="298"/>
        <v>17.1666666666667</v>
      </c>
      <c r="NN505" s="739">
        <f ca="1" t="shared" si="299"/>
        <v>515</v>
      </c>
      <c r="NO505" s="743">
        <v>1224</v>
      </c>
      <c r="NP505" s="739">
        <f t="shared" si="300"/>
        <v>0</v>
      </c>
      <c r="NQ505" s="761">
        <f t="shared" si="301"/>
        <v>0</v>
      </c>
      <c r="NR505" s="739">
        <f ca="1" t="shared" si="302"/>
        <v>0</v>
      </c>
      <c r="NS505" s="739">
        <f t="shared" si="303"/>
        <v>1224</v>
      </c>
      <c r="NT505" s="743"/>
      <c r="NU505" s="739">
        <f ca="1" t="shared" si="304"/>
        <v>0</v>
      </c>
      <c r="NV505" s="769">
        <f ca="1" t="shared" si="305"/>
        <v>0</v>
      </c>
      <c r="NW505" s="769" t="e">
        <f ca="1" t="shared" si="306"/>
        <v>#DIV/0!</v>
      </c>
      <c r="NX505" s="743"/>
      <c r="NY505" s="743"/>
      <c r="NZ505" s="743"/>
      <c r="OA505" s="743"/>
      <c r="OB505" s="743"/>
      <c r="OC505" s="743"/>
      <c r="OD505" s="743"/>
      <c r="OE505" s="743">
        <f t="shared" si="307"/>
        <v>0</v>
      </c>
      <c r="OF505" s="743">
        <f t="shared" si="308"/>
        <v>0</v>
      </c>
      <c r="OG505" s="743">
        <f t="shared" si="309"/>
        <v>0</v>
      </c>
      <c r="OH505" s="743">
        <f t="shared" si="310"/>
        <v>0</v>
      </c>
      <c r="OI505" s="743">
        <f t="shared" si="311"/>
        <v>0</v>
      </c>
      <c r="OJ505" s="739">
        <f t="shared" si="312"/>
        <v>0</v>
      </c>
      <c r="OK505" s="739">
        <f t="shared" si="313"/>
        <v>0</v>
      </c>
      <c r="OL505" s="739">
        <f t="shared" si="314"/>
        <v>0</v>
      </c>
      <c r="OM505" s="739">
        <f t="shared" si="315"/>
        <v>0</v>
      </c>
      <c r="ON505" s="739">
        <f t="shared" si="316"/>
        <v>0</v>
      </c>
      <c r="OO505" s="739">
        <f t="shared" si="317"/>
        <v>0</v>
      </c>
      <c r="OP505" s="739"/>
      <c r="OQ505" s="739">
        <f t="shared" si="318"/>
        <v>0</v>
      </c>
      <c r="OR505" s="739">
        <f t="shared" si="319"/>
        <v>0</v>
      </c>
      <c r="OS505" s="739">
        <f t="shared" si="320"/>
        <v>0</v>
      </c>
      <c r="OT505" s="739">
        <f t="shared" si="321"/>
        <v>0</v>
      </c>
      <c r="OU505" s="743"/>
      <c r="OV505" s="743"/>
      <c r="OW505" s="743"/>
      <c r="OX505" s="743"/>
      <c r="OY505" s="743"/>
      <c r="OZ505" s="743"/>
      <c r="PA505" s="743"/>
      <c r="PB505" s="743"/>
      <c r="PC505" s="743"/>
      <c r="PD505" s="743"/>
      <c r="PE505" s="743"/>
      <c r="PF505" s="743"/>
      <c r="PG505" s="743"/>
      <c r="PI505" s="28">
        <v>0</v>
      </c>
      <c r="PJ505" s="28">
        <v>0</v>
      </c>
      <c r="PK505" s="28">
        <v>0</v>
      </c>
      <c r="PL505" s="28">
        <v>0</v>
      </c>
      <c r="PM505" s="28">
        <v>0</v>
      </c>
      <c r="PN505" s="28">
        <v>0</v>
      </c>
      <c r="PO505" s="28">
        <v>0</v>
      </c>
      <c r="PP505" s="28">
        <v>0</v>
      </c>
      <c r="PQ505" s="28">
        <v>0</v>
      </c>
      <c r="PR505" s="28">
        <v>0</v>
      </c>
      <c r="PS505" s="28">
        <v>0</v>
      </c>
      <c r="PT505" s="28">
        <v>0</v>
      </c>
      <c r="PU505" s="28">
        <v>0</v>
      </c>
      <c r="PV505" s="28">
        <v>0</v>
      </c>
      <c r="PW505" s="28">
        <v>0</v>
      </c>
    </row>
    <row r="506" s="28" customFormat="1" customHeight="1" spans="1:439">
      <c r="A506" s="283"/>
      <c r="B506" s="343"/>
      <c r="C506" s="95"/>
      <c r="D506" s="95"/>
      <c r="E506" s="95"/>
      <c r="F506" s="104" t="s">
        <v>1169</v>
      </c>
      <c r="G506" s="833"/>
      <c r="H506" s="98" t="s">
        <v>1170</v>
      </c>
      <c r="I506" s="99">
        <f t="shared" si="292"/>
        <v>0</v>
      </c>
      <c r="J506" s="114">
        <v>1096</v>
      </c>
      <c r="K506" s="456">
        <v>0</v>
      </c>
      <c r="L506" s="150">
        <f t="shared" si="288"/>
        <v>1096</v>
      </c>
      <c r="M506" s="151">
        <f t="shared" si="289"/>
        <v>1096</v>
      </c>
      <c r="N506" s="455"/>
      <c r="O506" s="37">
        <v>1096</v>
      </c>
      <c r="P506" s="36"/>
      <c r="Q506" s="33"/>
      <c r="R506" s="34"/>
      <c r="S506" s="346"/>
      <c r="T506" s="346"/>
      <c r="U506" s="346"/>
      <c r="V506" s="346"/>
      <c r="W506" s="346"/>
      <c r="X506" s="347"/>
      <c r="Y506" s="348"/>
      <c r="Z506" s="348"/>
      <c r="AA506" s="348"/>
      <c r="AB506" s="348"/>
      <c r="AC506" s="348"/>
      <c r="AD506" s="348"/>
      <c r="AE506" s="348"/>
      <c r="AF506" s="346"/>
      <c r="AG506" s="346"/>
      <c r="AH506" s="346"/>
      <c r="AI506" s="346"/>
      <c r="AJ506" s="346"/>
      <c r="AK506" s="346"/>
      <c r="AL506" s="346"/>
      <c r="AM506" s="346"/>
      <c r="AN506" s="346"/>
      <c r="AO506" s="346"/>
      <c r="AP506" s="346"/>
      <c r="AQ506" s="346"/>
      <c r="AR506" s="346"/>
      <c r="AS506" s="346"/>
      <c r="AT506" s="346"/>
      <c r="AU506" s="346"/>
      <c r="AV506" s="346"/>
      <c r="AW506" s="346"/>
      <c r="AX506" s="346"/>
      <c r="AY506" s="349"/>
      <c r="AZ506" s="48"/>
      <c r="BA506" s="48"/>
      <c r="BB506" s="48"/>
      <c r="BC506" s="48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354"/>
      <c r="BT506" s="354"/>
      <c r="BU506" s="354"/>
      <c r="BV506" s="354"/>
      <c r="BW506" s="354"/>
      <c r="BX506" s="354"/>
      <c r="BY506" s="354"/>
      <c r="BZ506" s="354"/>
      <c r="CA506" s="354"/>
      <c r="CB506" s="354"/>
      <c r="CC506" s="354"/>
      <c r="CD506" s="354"/>
      <c r="CE506" s="354"/>
      <c r="CF506" s="354"/>
      <c r="CG506" s="354"/>
      <c r="CH506" s="354"/>
      <c r="CI506" s="354"/>
      <c r="CJ506" s="354"/>
      <c r="CK506" s="354"/>
      <c r="CL506" s="354"/>
      <c r="CM506" s="354"/>
      <c r="CN506" s="354"/>
      <c r="CO506" s="354"/>
      <c r="CP506" s="358"/>
      <c r="CQ506" s="48"/>
      <c r="CR506" s="354"/>
      <c r="CS506" s="354"/>
      <c r="CT506" s="355"/>
      <c r="CU506" s="354"/>
      <c r="CV506" s="354"/>
      <c r="CW506" s="354"/>
      <c r="CX506" s="354"/>
      <c r="CY506" s="354"/>
      <c r="CZ506" s="354"/>
      <c r="DA506" s="356"/>
      <c r="DB506" s="354"/>
      <c r="DC506" s="354"/>
      <c r="DD506" s="354"/>
      <c r="DE506" s="354"/>
      <c r="DF506" s="354"/>
      <c r="DG506" s="354"/>
      <c r="DH506" s="354"/>
      <c r="DI506" s="354"/>
      <c r="DJ506" s="354"/>
      <c r="DK506" s="354"/>
      <c r="DL506" s="354"/>
      <c r="DM506" s="354"/>
      <c r="DN506" s="354"/>
      <c r="DO506" s="354"/>
      <c r="DP506" s="354"/>
      <c r="DQ506" s="354"/>
      <c r="DR506" s="354"/>
      <c r="DS506" s="354"/>
      <c r="DT506" s="354"/>
      <c r="DU506" s="354"/>
      <c r="DV506" s="354"/>
      <c r="DW506" s="354"/>
      <c r="DX506" s="354"/>
      <c r="DY506" s="354"/>
      <c r="DZ506" s="357"/>
      <c r="EA506" s="356"/>
      <c r="EB506" s="356"/>
      <c r="EC506" s="356"/>
      <c r="ED506" s="356"/>
      <c r="EE506" s="358"/>
      <c r="EF506" s="48"/>
      <c r="EG506" s="46"/>
      <c r="EH506" s="46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8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354"/>
      <c r="FR506" s="354"/>
      <c r="FS506" s="354"/>
      <c r="FT506" s="354"/>
      <c r="FU506" s="354"/>
      <c r="FV506" s="354"/>
      <c r="FW506" s="354"/>
      <c r="FX506" s="354"/>
      <c r="FY506" s="354"/>
      <c r="FZ506" s="354"/>
      <c r="GA506" s="354"/>
      <c r="GB506" s="354"/>
      <c r="GC506" s="354"/>
      <c r="GD506" s="354"/>
      <c r="GE506" s="354"/>
      <c r="GF506" s="354"/>
      <c r="GG506" s="354"/>
      <c r="GH506" s="354"/>
      <c r="GI506" s="354"/>
      <c r="GJ506" s="354"/>
      <c r="GK506" s="354"/>
      <c r="GL506" s="354"/>
      <c r="GM506" s="354"/>
      <c r="GN506" s="354"/>
      <c r="GO506" s="354"/>
      <c r="GP506" s="354"/>
      <c r="GQ506" s="354"/>
      <c r="GR506" s="354"/>
      <c r="GS506" s="354"/>
      <c r="GT506" s="354"/>
      <c r="GU506" s="354"/>
      <c r="GV506" s="354"/>
      <c r="GW506" s="354"/>
      <c r="GX506" s="354"/>
      <c r="GY506" s="354"/>
      <c r="GZ506" s="354"/>
      <c r="HA506" s="354"/>
      <c r="HB506" s="354"/>
      <c r="HC506" s="354"/>
      <c r="HD506" s="354"/>
      <c r="HE506" s="354"/>
      <c r="HF506" s="354"/>
      <c r="HG506" s="354"/>
      <c r="HH506" s="354"/>
      <c r="HI506" s="354"/>
      <c r="HJ506" s="354"/>
      <c r="HK506" s="354"/>
      <c r="HL506" s="354"/>
      <c r="HM506" s="354"/>
      <c r="HN506" s="354"/>
      <c r="HO506" s="354"/>
      <c r="HP506" s="354"/>
      <c r="HQ506" s="354"/>
      <c r="HR506" s="354"/>
      <c r="HS506" s="354"/>
      <c r="HT506" s="354"/>
      <c r="HU506" s="354"/>
      <c r="HV506" s="354"/>
      <c r="HW506" s="354"/>
      <c r="HX506" s="354"/>
      <c r="HY506" s="354"/>
      <c r="HZ506" s="354"/>
      <c r="IA506" s="354"/>
      <c r="IB506" s="354"/>
      <c r="IC506" s="354"/>
      <c r="ID506" s="354"/>
      <c r="IE506" s="354"/>
      <c r="IF506" s="354"/>
      <c r="IG506" s="354"/>
      <c r="IH506" s="354"/>
      <c r="II506" s="354"/>
      <c r="IJ506" s="354"/>
      <c r="IK506" s="354"/>
      <c r="IL506" s="354"/>
      <c r="IM506" s="354"/>
      <c r="IN506" s="354"/>
      <c r="IO506" s="354"/>
      <c r="IP506" s="354"/>
      <c r="IQ506" s="354"/>
      <c r="IR506" s="50"/>
      <c r="IS506" s="47"/>
      <c r="IT506" s="47"/>
      <c r="IU506" s="47"/>
      <c r="IV506" s="47"/>
      <c r="IW506" s="47"/>
      <c r="IX506" s="47"/>
      <c r="IY506" s="47"/>
      <c r="IZ506" s="47"/>
      <c r="JA506" s="47"/>
      <c r="JB506" s="47"/>
      <c r="JC506" s="47"/>
      <c r="JD506" s="47"/>
      <c r="JE506" s="47"/>
      <c r="JF506" s="47"/>
      <c r="JG506" s="47"/>
      <c r="JH506" s="47"/>
      <c r="JI506" s="47"/>
      <c r="JJ506" s="47"/>
      <c r="JK506" s="47"/>
      <c r="JL506" s="354"/>
      <c r="JM506" s="354"/>
      <c r="JN506" s="354"/>
      <c r="JO506" s="354"/>
      <c r="JP506" s="354"/>
      <c r="JQ506" s="354"/>
      <c r="JR506" s="354"/>
      <c r="JS506" s="354"/>
      <c r="JT506" s="354"/>
      <c r="JU506" s="354"/>
      <c r="JV506" s="354"/>
      <c r="JW506" s="354"/>
      <c r="JX506" s="354"/>
      <c r="JY506" s="354"/>
      <c r="JZ506" s="354"/>
      <c r="KA506" s="354"/>
      <c r="KB506" s="354"/>
      <c r="KC506" s="354"/>
      <c r="KD506" s="354"/>
      <c r="KE506" s="354"/>
      <c r="KF506" s="354"/>
      <c r="KG506" s="354"/>
      <c r="KH506" s="354"/>
      <c r="KI506" s="354"/>
      <c r="KJ506" s="354"/>
      <c r="KK506" s="354"/>
      <c r="KL506" s="354"/>
      <c r="KM506" s="354"/>
      <c r="KN506" s="354"/>
      <c r="KO506" s="354"/>
      <c r="KP506" s="354"/>
      <c r="KQ506" s="354"/>
      <c r="KR506" s="354"/>
      <c r="KS506" s="354"/>
      <c r="KT506" s="354"/>
      <c r="KU506" s="354"/>
      <c r="KV506" s="51"/>
      <c r="KW506" s="47"/>
      <c r="KX506" s="47"/>
      <c r="KY506" s="47"/>
      <c r="KZ506" s="47"/>
      <c r="LA506" s="47"/>
      <c r="LB506" s="47"/>
      <c r="LC506" s="47"/>
      <c r="LD506" s="361"/>
      <c r="LE506" s="361"/>
      <c r="LF506" s="361"/>
      <c r="LG506" s="361"/>
      <c r="LH506" s="361"/>
      <c r="LI506" s="361"/>
      <c r="LJ506" s="361"/>
      <c r="LK506" s="361"/>
      <c r="LL506" s="361"/>
      <c r="LM506" s="361"/>
      <c r="LN506" s="361"/>
      <c r="LO506" s="354"/>
      <c r="LP506" s="354"/>
      <c r="LQ506" s="354"/>
      <c r="LR506" s="354"/>
      <c r="LS506" s="354"/>
      <c r="LT506" s="354"/>
      <c r="LU506" s="354"/>
      <c r="LV506" s="354"/>
      <c r="LW506" s="51"/>
      <c r="LX506" s="354"/>
      <c r="LY506" s="354"/>
      <c r="LZ506" s="354"/>
      <c r="MA506" s="354"/>
      <c r="MB506" s="354"/>
      <c r="MC506" s="354"/>
      <c r="MD506" s="354"/>
      <c r="ME506" s="354"/>
      <c r="MF506" s="354"/>
      <c r="MG506" s="354"/>
      <c r="MH506" s="354"/>
      <c r="MI506" s="354"/>
      <c r="MJ506" s="354"/>
      <c r="MK506" s="354"/>
      <c r="ML506" s="354"/>
      <c r="MM506" s="354"/>
      <c r="MN506" s="354"/>
      <c r="MO506" s="354"/>
      <c r="MP506" s="354"/>
      <c r="MQ506" s="354"/>
      <c r="MR506" s="354"/>
      <c r="MS506" s="51"/>
      <c r="MT506" s="364">
        <f t="shared" si="293"/>
        <v>0</v>
      </c>
      <c r="MU506" s="365">
        <f t="shared" si="294"/>
        <v>0</v>
      </c>
      <c r="MV506" s="366">
        <f t="shared" si="295"/>
        <v>0</v>
      </c>
      <c r="MW506" s="365">
        <v>0</v>
      </c>
      <c r="MX506" s="365"/>
      <c r="MY506" s="54"/>
      <c r="MZ506" s="709"/>
      <c r="NA506" s="709"/>
      <c r="NB506" s="709">
        <f t="shared" si="296"/>
        <v>0</v>
      </c>
      <c r="NC506" s="711"/>
      <c r="ND506" s="711">
        <v>3.92</v>
      </c>
      <c r="NE506" s="738" t="e">
        <f t="shared" si="322"/>
        <v>#DIV/0!</v>
      </c>
      <c r="NF506" s="743"/>
      <c r="NG506" s="743"/>
      <c r="NH506" s="743"/>
      <c r="NI506" s="740">
        <f t="shared" si="297"/>
        <v>4296.32</v>
      </c>
      <c r="NJ506" s="850"/>
      <c r="NK506" s="818"/>
      <c r="NL506" s="742">
        <v>44562</v>
      </c>
      <c r="NM506" s="739">
        <f ca="1" t="shared" si="298"/>
        <v>17.1666666666667</v>
      </c>
      <c r="NN506" s="739">
        <f ca="1" t="shared" si="299"/>
        <v>515</v>
      </c>
      <c r="NO506" s="743">
        <v>1096</v>
      </c>
      <c r="NP506" s="739">
        <f t="shared" si="300"/>
        <v>0</v>
      </c>
      <c r="NQ506" s="761">
        <f t="shared" si="301"/>
        <v>0</v>
      </c>
      <c r="NR506" s="739">
        <f ca="1" t="shared" si="302"/>
        <v>0</v>
      </c>
      <c r="NS506" s="739">
        <f t="shared" si="303"/>
        <v>1096</v>
      </c>
      <c r="NT506" s="743"/>
      <c r="NU506" s="739">
        <f ca="1" t="shared" si="304"/>
        <v>0</v>
      </c>
      <c r="NV506" s="769">
        <f ca="1" t="shared" si="305"/>
        <v>0</v>
      </c>
      <c r="NW506" s="769" t="e">
        <f ca="1" t="shared" si="306"/>
        <v>#DIV/0!</v>
      </c>
      <c r="NX506" s="743"/>
      <c r="NY506" s="743"/>
      <c r="NZ506" s="743"/>
      <c r="OA506" s="743"/>
      <c r="OB506" s="743"/>
      <c r="OC506" s="743"/>
      <c r="OD506" s="743"/>
      <c r="OE506" s="743">
        <f t="shared" si="307"/>
        <v>0</v>
      </c>
      <c r="OF506" s="743">
        <f t="shared" si="308"/>
        <v>0</v>
      </c>
      <c r="OG506" s="743">
        <f t="shared" si="309"/>
        <v>0</v>
      </c>
      <c r="OH506" s="743">
        <f t="shared" si="310"/>
        <v>0</v>
      </c>
      <c r="OI506" s="743">
        <f t="shared" si="311"/>
        <v>0</v>
      </c>
      <c r="OJ506" s="739">
        <f t="shared" si="312"/>
        <v>0</v>
      </c>
      <c r="OK506" s="739">
        <f t="shared" si="313"/>
        <v>0</v>
      </c>
      <c r="OL506" s="739">
        <f t="shared" si="314"/>
        <v>0</v>
      </c>
      <c r="OM506" s="739">
        <f t="shared" si="315"/>
        <v>0</v>
      </c>
      <c r="ON506" s="739">
        <f t="shared" si="316"/>
        <v>0</v>
      </c>
      <c r="OO506" s="739">
        <f t="shared" si="317"/>
        <v>0</v>
      </c>
      <c r="OP506" s="739"/>
      <c r="OQ506" s="739">
        <f t="shared" si="318"/>
        <v>0</v>
      </c>
      <c r="OR506" s="739">
        <f t="shared" si="319"/>
        <v>0</v>
      </c>
      <c r="OS506" s="739">
        <f t="shared" si="320"/>
        <v>0</v>
      </c>
      <c r="OT506" s="739">
        <f t="shared" si="321"/>
        <v>0</v>
      </c>
      <c r="OU506" s="743"/>
      <c r="OV506" s="743"/>
      <c r="OW506" s="743"/>
      <c r="OX506" s="743"/>
      <c r="OY506" s="743"/>
      <c r="OZ506" s="743"/>
      <c r="PA506" s="743"/>
      <c r="PB506" s="743"/>
      <c r="PC506" s="743"/>
      <c r="PD506" s="743"/>
      <c r="PE506" s="743"/>
      <c r="PF506" s="743"/>
      <c r="PG506" s="743"/>
      <c r="PI506" s="28">
        <v>0</v>
      </c>
      <c r="PJ506" s="28">
        <v>0</v>
      </c>
      <c r="PK506" s="28">
        <v>0</v>
      </c>
      <c r="PL506" s="28">
        <v>0</v>
      </c>
      <c r="PM506" s="28">
        <v>0</v>
      </c>
      <c r="PN506" s="28">
        <v>0</v>
      </c>
      <c r="PO506" s="28">
        <v>0</v>
      </c>
      <c r="PP506" s="28">
        <v>0</v>
      </c>
      <c r="PQ506" s="28">
        <v>0</v>
      </c>
      <c r="PR506" s="28">
        <v>0</v>
      </c>
      <c r="PS506" s="28">
        <v>0</v>
      </c>
      <c r="PT506" s="28">
        <v>0</v>
      </c>
      <c r="PU506" s="28">
        <v>0</v>
      </c>
      <c r="PV506" s="28">
        <v>0</v>
      </c>
      <c r="PW506" s="28">
        <v>0</v>
      </c>
    </row>
    <row r="507" s="28" customFormat="1" customHeight="1" spans="1:423">
      <c r="A507" s="283"/>
      <c r="B507" s="343"/>
      <c r="C507" s="95"/>
      <c r="D507" s="95"/>
      <c r="E507" s="95"/>
      <c r="F507" s="308"/>
      <c r="G507" s="14" t="s">
        <v>1171</v>
      </c>
      <c r="H507" s="98" t="s">
        <v>1172</v>
      </c>
      <c r="I507" s="99">
        <f t="shared" si="292"/>
        <v>-25</v>
      </c>
      <c r="J507" s="114">
        <v>25</v>
      </c>
      <c r="K507" s="456">
        <v>-25</v>
      </c>
      <c r="L507" s="150">
        <f t="shared" si="288"/>
        <v>0</v>
      </c>
      <c r="M507" s="151">
        <f t="shared" si="289"/>
        <v>0</v>
      </c>
      <c r="N507" s="455"/>
      <c r="O507" s="37"/>
      <c r="P507" s="36"/>
      <c r="Q507" s="33">
        <f t="shared" ref="Q507:Q518" si="323">SUM(S507:W507)</f>
        <v>0</v>
      </c>
      <c r="R507" s="34">
        <f t="shared" ref="R507:R518" si="324">SUM(X507:AY507)</f>
        <v>0</v>
      </c>
      <c r="S507" s="346"/>
      <c r="T507" s="346"/>
      <c r="U507" s="346"/>
      <c r="V507" s="346"/>
      <c r="W507" s="346"/>
      <c r="X507" s="347"/>
      <c r="Y507" s="348"/>
      <c r="Z507" s="348"/>
      <c r="AA507" s="348"/>
      <c r="AB507" s="348"/>
      <c r="AC507" s="348"/>
      <c r="AD507" s="348"/>
      <c r="AE507" s="348"/>
      <c r="AF507" s="346"/>
      <c r="AG507" s="346"/>
      <c r="AH507" s="346"/>
      <c r="AI507" s="346"/>
      <c r="AJ507" s="346"/>
      <c r="AK507" s="346"/>
      <c r="AL507" s="346"/>
      <c r="AM507" s="346"/>
      <c r="AN507" s="346"/>
      <c r="AO507" s="346"/>
      <c r="AP507" s="346"/>
      <c r="AQ507" s="346"/>
      <c r="AR507" s="346"/>
      <c r="AS507" s="346"/>
      <c r="AT507" s="346"/>
      <c r="AU507" s="346"/>
      <c r="AV507" s="346"/>
      <c r="AW507" s="346"/>
      <c r="AX507" s="346"/>
      <c r="AY507" s="349"/>
      <c r="AZ507" s="48"/>
      <c r="BA507" s="48"/>
      <c r="BB507" s="48"/>
      <c r="BC507" s="48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354"/>
      <c r="BT507" s="354"/>
      <c r="BU507" s="354"/>
      <c r="BV507" s="354"/>
      <c r="BW507" s="354"/>
      <c r="BX507" s="354"/>
      <c r="BY507" s="354"/>
      <c r="BZ507" s="354"/>
      <c r="CA507" s="354"/>
      <c r="CB507" s="354"/>
      <c r="CC507" s="354"/>
      <c r="CD507" s="354"/>
      <c r="CE507" s="354"/>
      <c r="CF507" s="354"/>
      <c r="CG507" s="354"/>
      <c r="CH507" s="354"/>
      <c r="CI507" s="354"/>
      <c r="CJ507" s="354"/>
      <c r="CK507" s="354"/>
      <c r="CL507" s="354"/>
      <c r="CM507" s="354"/>
      <c r="CN507" s="354"/>
      <c r="CO507" s="354"/>
      <c r="CP507" s="358"/>
      <c r="CQ507" s="48"/>
      <c r="CR507" s="354"/>
      <c r="CS507" s="354"/>
      <c r="CT507" s="355"/>
      <c r="CU507" s="354"/>
      <c r="CV507" s="354"/>
      <c r="CW507" s="354"/>
      <c r="CX507" s="354"/>
      <c r="CY507" s="354"/>
      <c r="CZ507" s="354"/>
      <c r="DA507" s="356"/>
      <c r="DB507" s="354"/>
      <c r="DC507" s="354"/>
      <c r="DD507" s="354"/>
      <c r="DE507" s="354"/>
      <c r="DF507" s="354"/>
      <c r="DG507" s="354"/>
      <c r="DH507" s="354"/>
      <c r="DI507" s="354"/>
      <c r="DJ507" s="354"/>
      <c r="DK507" s="354"/>
      <c r="DL507" s="354"/>
      <c r="DM507" s="354"/>
      <c r="DN507" s="354"/>
      <c r="DO507" s="354"/>
      <c r="DP507" s="354"/>
      <c r="DQ507" s="354"/>
      <c r="DR507" s="354"/>
      <c r="DS507" s="354"/>
      <c r="DT507" s="354"/>
      <c r="DU507" s="354"/>
      <c r="DV507" s="354"/>
      <c r="DW507" s="354"/>
      <c r="DX507" s="354"/>
      <c r="DY507" s="354"/>
      <c r="DZ507" s="357"/>
      <c r="EA507" s="356"/>
      <c r="EB507" s="356"/>
      <c r="EC507" s="356"/>
      <c r="ED507" s="356"/>
      <c r="EE507" s="358"/>
      <c r="EF507" s="48"/>
      <c r="EG507" s="46"/>
      <c r="EH507" s="46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8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354"/>
      <c r="FR507" s="354"/>
      <c r="FS507" s="354"/>
      <c r="FT507" s="354"/>
      <c r="FU507" s="354"/>
      <c r="FV507" s="354"/>
      <c r="FW507" s="354"/>
      <c r="FX507" s="354"/>
      <c r="FY507" s="354"/>
      <c r="FZ507" s="354"/>
      <c r="GA507" s="354"/>
      <c r="GB507" s="354"/>
      <c r="GC507" s="354"/>
      <c r="GD507" s="354"/>
      <c r="GE507" s="354"/>
      <c r="GF507" s="354"/>
      <c r="GG507" s="354"/>
      <c r="GH507" s="354"/>
      <c r="GI507" s="354"/>
      <c r="GJ507" s="354"/>
      <c r="GK507" s="354"/>
      <c r="GL507" s="354"/>
      <c r="GM507" s="354"/>
      <c r="GN507" s="354"/>
      <c r="GO507" s="354"/>
      <c r="GP507" s="354"/>
      <c r="GQ507" s="354"/>
      <c r="GR507" s="354"/>
      <c r="GS507" s="354"/>
      <c r="GT507" s="354"/>
      <c r="GU507" s="354"/>
      <c r="GV507" s="354"/>
      <c r="GW507" s="354"/>
      <c r="GX507" s="354"/>
      <c r="GY507" s="354"/>
      <c r="GZ507" s="354"/>
      <c r="HA507" s="354"/>
      <c r="HB507" s="354"/>
      <c r="HC507" s="354"/>
      <c r="HD507" s="354"/>
      <c r="HE507" s="354"/>
      <c r="HF507" s="354"/>
      <c r="HG507" s="354"/>
      <c r="HH507" s="354"/>
      <c r="HI507" s="354"/>
      <c r="HJ507" s="354"/>
      <c r="HK507" s="354"/>
      <c r="HL507" s="354"/>
      <c r="HM507" s="354"/>
      <c r="HN507" s="354"/>
      <c r="HO507" s="354"/>
      <c r="HP507" s="354"/>
      <c r="HQ507" s="354"/>
      <c r="HR507" s="354"/>
      <c r="HS507" s="354"/>
      <c r="HT507" s="354"/>
      <c r="HU507" s="354"/>
      <c r="HV507" s="354"/>
      <c r="HW507" s="354"/>
      <c r="HX507" s="354"/>
      <c r="HY507" s="354"/>
      <c r="HZ507" s="354"/>
      <c r="IA507" s="354"/>
      <c r="IB507" s="354"/>
      <c r="IC507" s="354"/>
      <c r="ID507" s="354"/>
      <c r="IE507" s="354"/>
      <c r="IF507" s="354"/>
      <c r="IG507" s="354"/>
      <c r="IH507" s="354"/>
      <c r="II507" s="354"/>
      <c r="IJ507" s="354"/>
      <c r="IK507" s="354"/>
      <c r="IL507" s="354"/>
      <c r="IM507" s="354"/>
      <c r="IN507" s="354"/>
      <c r="IO507" s="354"/>
      <c r="IP507" s="354"/>
      <c r="IQ507" s="354"/>
      <c r="IR507" s="50"/>
      <c r="IS507" s="47"/>
      <c r="IT507" s="47"/>
      <c r="IU507" s="47"/>
      <c r="IV507" s="47"/>
      <c r="IW507" s="47"/>
      <c r="IX507" s="47"/>
      <c r="IY507" s="47"/>
      <c r="IZ507" s="47"/>
      <c r="JA507" s="47"/>
      <c r="JB507" s="47"/>
      <c r="JC507" s="47"/>
      <c r="JD507" s="47"/>
      <c r="JE507" s="47"/>
      <c r="JF507" s="47"/>
      <c r="JG507" s="47"/>
      <c r="JH507" s="47"/>
      <c r="JI507" s="47"/>
      <c r="JJ507" s="47"/>
      <c r="JK507" s="47"/>
      <c r="JL507" s="354"/>
      <c r="JM507" s="354"/>
      <c r="JN507" s="354"/>
      <c r="JO507" s="354"/>
      <c r="JP507" s="354"/>
      <c r="JQ507" s="354"/>
      <c r="JR507" s="354"/>
      <c r="JS507" s="354"/>
      <c r="JT507" s="354"/>
      <c r="JU507" s="354"/>
      <c r="JV507" s="354"/>
      <c r="JW507" s="354"/>
      <c r="JX507" s="354"/>
      <c r="JY507" s="354"/>
      <c r="JZ507" s="354"/>
      <c r="KA507" s="354"/>
      <c r="KB507" s="354"/>
      <c r="KC507" s="354"/>
      <c r="KD507" s="354"/>
      <c r="KE507" s="354"/>
      <c r="KF507" s="354"/>
      <c r="KG507" s="354"/>
      <c r="KH507" s="354"/>
      <c r="KI507" s="354"/>
      <c r="KJ507" s="354"/>
      <c r="KK507" s="354"/>
      <c r="KL507" s="354"/>
      <c r="KM507" s="354"/>
      <c r="KN507" s="354"/>
      <c r="KO507" s="354"/>
      <c r="KP507" s="354"/>
      <c r="KQ507" s="354"/>
      <c r="KR507" s="354"/>
      <c r="KS507" s="354"/>
      <c r="KT507" s="354"/>
      <c r="KU507" s="354"/>
      <c r="KV507" s="51"/>
      <c r="KW507" s="47"/>
      <c r="KX507" s="47"/>
      <c r="KY507" s="47"/>
      <c r="KZ507" s="47"/>
      <c r="LA507" s="47"/>
      <c r="LB507" s="47"/>
      <c r="LC507" s="47"/>
      <c r="LD507" s="361"/>
      <c r="LE507" s="361"/>
      <c r="LF507" s="361"/>
      <c r="LG507" s="361"/>
      <c r="LH507" s="361"/>
      <c r="LI507" s="361"/>
      <c r="LJ507" s="361"/>
      <c r="LK507" s="361"/>
      <c r="LL507" s="361"/>
      <c r="LM507" s="361"/>
      <c r="LN507" s="361"/>
      <c r="LO507" s="361"/>
      <c r="LP507" s="361"/>
      <c r="LQ507" s="354"/>
      <c r="LR507" s="354"/>
      <c r="LS507" s="354"/>
      <c r="LT507" s="354"/>
      <c r="LU507" s="354"/>
      <c r="LV507" s="354"/>
      <c r="LW507" s="51"/>
      <c r="LX507" s="354"/>
      <c r="LY507" s="354"/>
      <c r="LZ507" s="354"/>
      <c r="MA507" s="354"/>
      <c r="MB507" s="363"/>
      <c r="MC507" s="363"/>
      <c r="MD507" s="354"/>
      <c r="ME507" s="354"/>
      <c r="MF507" s="354"/>
      <c r="MG507" s="354"/>
      <c r="MH507" s="354"/>
      <c r="MI507" s="354"/>
      <c r="MJ507" s="354"/>
      <c r="MK507" s="354"/>
      <c r="ML507" s="354"/>
      <c r="MM507" s="354"/>
      <c r="MN507" s="354"/>
      <c r="MO507" s="354"/>
      <c r="MP507" s="354"/>
      <c r="MQ507" s="354"/>
      <c r="MR507" s="354"/>
      <c r="MS507" s="51"/>
      <c r="MT507" s="364">
        <f t="shared" si="293"/>
        <v>0</v>
      </c>
      <c r="MU507" s="365">
        <f t="shared" si="294"/>
        <v>0</v>
      </c>
      <c r="MV507" s="366">
        <f t="shared" si="295"/>
        <v>0</v>
      </c>
      <c r="MW507" s="365"/>
      <c r="MX507" s="365"/>
      <c r="MY507" s="54"/>
      <c r="MZ507" s="709"/>
      <c r="NA507" s="709"/>
      <c r="NB507" s="709">
        <f t="shared" si="296"/>
        <v>0</v>
      </c>
      <c r="NC507" s="711"/>
      <c r="ND507" s="711"/>
      <c r="NE507" s="738" t="e">
        <f t="shared" si="322"/>
        <v>#DIV/0!</v>
      </c>
      <c r="NF507" s="743"/>
      <c r="NG507" s="743"/>
      <c r="NH507" s="743"/>
      <c r="NI507" s="740">
        <f t="shared" si="297"/>
        <v>0</v>
      </c>
      <c r="NJ507" s="850"/>
      <c r="NK507" s="818"/>
      <c r="NL507" s="742">
        <v>44562</v>
      </c>
      <c r="NM507" s="739">
        <f ca="1" t="shared" si="298"/>
        <v>17.1666666666667</v>
      </c>
      <c r="NN507" s="739">
        <f ca="1" t="shared" si="299"/>
        <v>515</v>
      </c>
      <c r="NO507" s="743">
        <v>0</v>
      </c>
      <c r="NP507" s="739">
        <f t="shared" si="300"/>
        <v>0</v>
      </c>
      <c r="NQ507" s="761" t="e">
        <f t="shared" si="301"/>
        <v>#DIV/0!</v>
      </c>
      <c r="NR507" s="739" t="e">
        <f ca="1" t="shared" si="302"/>
        <v>#DIV/0!</v>
      </c>
      <c r="NS507" s="739">
        <f t="shared" si="303"/>
        <v>0</v>
      </c>
      <c r="NT507" s="743"/>
      <c r="NU507" s="739">
        <f ca="1" t="shared" si="304"/>
        <v>0</v>
      </c>
      <c r="NV507" s="769">
        <f ca="1" t="shared" si="305"/>
        <v>0</v>
      </c>
      <c r="NW507" s="769" t="e">
        <f ca="1" t="shared" si="306"/>
        <v>#DIV/0!</v>
      </c>
      <c r="NX507" s="743"/>
      <c r="NY507" s="743"/>
      <c r="NZ507" s="743"/>
      <c r="OA507" s="743"/>
      <c r="OB507" s="743"/>
      <c r="OC507" s="743"/>
      <c r="OD507" s="743"/>
      <c r="OE507" s="743">
        <f t="shared" si="307"/>
        <v>0</v>
      </c>
      <c r="OF507" s="743">
        <f t="shared" si="308"/>
        <v>0</v>
      </c>
      <c r="OG507" s="743">
        <f t="shared" si="309"/>
        <v>0</v>
      </c>
      <c r="OH507" s="743">
        <f t="shared" si="310"/>
        <v>0</v>
      </c>
      <c r="OI507" s="743">
        <f t="shared" si="311"/>
        <v>0</v>
      </c>
      <c r="OJ507" s="739">
        <f t="shared" si="312"/>
        <v>0</v>
      </c>
      <c r="OK507" s="739">
        <f t="shared" si="313"/>
        <v>0</v>
      </c>
      <c r="OL507" s="739">
        <f t="shared" si="314"/>
        <v>0</v>
      </c>
      <c r="OM507" s="739">
        <f t="shared" si="315"/>
        <v>0</v>
      </c>
      <c r="ON507" s="739">
        <f t="shared" si="316"/>
        <v>0</v>
      </c>
      <c r="OO507" s="739">
        <f t="shared" si="317"/>
        <v>0</v>
      </c>
      <c r="OP507" s="739"/>
      <c r="OQ507" s="739">
        <f t="shared" si="318"/>
        <v>0</v>
      </c>
      <c r="OR507" s="739">
        <f t="shared" si="319"/>
        <v>0</v>
      </c>
      <c r="OS507" s="739">
        <f t="shared" si="320"/>
        <v>0</v>
      </c>
      <c r="OT507" s="739">
        <f t="shared" si="321"/>
        <v>0</v>
      </c>
      <c r="OU507" s="743"/>
      <c r="OV507" s="743"/>
      <c r="OW507" s="743"/>
      <c r="OX507" s="743"/>
      <c r="OY507" s="743"/>
      <c r="OZ507" s="743"/>
      <c r="PA507" s="743"/>
      <c r="PB507" s="743"/>
      <c r="PC507" s="743"/>
      <c r="PD507" s="743"/>
      <c r="PE507" s="743"/>
      <c r="PF507" s="743"/>
      <c r="PG507" s="743"/>
    </row>
    <row r="508" s="28" customFormat="1" customHeight="1" spans="1:423">
      <c r="A508" s="283"/>
      <c r="B508" s="343"/>
      <c r="C508" s="95"/>
      <c r="D508" s="95"/>
      <c r="E508" s="95"/>
      <c r="F508" s="104"/>
      <c r="G508" s="833"/>
      <c r="H508" s="98" t="s">
        <v>1173</v>
      </c>
      <c r="I508" s="99">
        <f t="shared" si="292"/>
        <v>-65</v>
      </c>
      <c r="J508" s="114">
        <v>480</v>
      </c>
      <c r="K508" s="456">
        <v>-65</v>
      </c>
      <c r="L508" s="150">
        <f t="shared" si="288"/>
        <v>415</v>
      </c>
      <c r="M508" s="151">
        <f t="shared" si="289"/>
        <v>415</v>
      </c>
      <c r="N508" s="455"/>
      <c r="O508" s="37"/>
      <c r="P508" s="36">
        <v>415</v>
      </c>
      <c r="Q508" s="33">
        <f t="shared" si="323"/>
        <v>0</v>
      </c>
      <c r="R508" s="34">
        <f t="shared" si="324"/>
        <v>0</v>
      </c>
      <c r="S508" s="346"/>
      <c r="T508" s="346"/>
      <c r="U508" s="346"/>
      <c r="V508" s="346"/>
      <c r="W508" s="346"/>
      <c r="X508" s="347"/>
      <c r="Y508" s="348"/>
      <c r="Z508" s="348"/>
      <c r="AA508" s="348"/>
      <c r="AB508" s="348"/>
      <c r="AC508" s="348"/>
      <c r="AD508" s="348"/>
      <c r="AE508" s="348"/>
      <c r="AF508" s="346"/>
      <c r="AG508" s="346"/>
      <c r="AH508" s="346"/>
      <c r="AI508" s="346"/>
      <c r="AJ508" s="346"/>
      <c r="AK508" s="346"/>
      <c r="AL508" s="346"/>
      <c r="AM508" s="346"/>
      <c r="AN508" s="346"/>
      <c r="AO508" s="346"/>
      <c r="AP508" s="346"/>
      <c r="AQ508" s="346"/>
      <c r="AR508" s="346"/>
      <c r="AS508" s="346"/>
      <c r="AT508" s="346"/>
      <c r="AU508" s="346"/>
      <c r="AV508" s="346"/>
      <c r="AW508" s="346"/>
      <c r="AX508" s="346"/>
      <c r="AY508" s="349"/>
      <c r="AZ508" s="48"/>
      <c r="BA508" s="48"/>
      <c r="BB508" s="48"/>
      <c r="BC508" s="48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354"/>
      <c r="BT508" s="354"/>
      <c r="BU508" s="354"/>
      <c r="BV508" s="354"/>
      <c r="BW508" s="354"/>
      <c r="BX508" s="354"/>
      <c r="BY508" s="354"/>
      <c r="BZ508" s="354"/>
      <c r="CA508" s="354"/>
      <c r="CB508" s="354"/>
      <c r="CC508" s="354"/>
      <c r="CD508" s="354"/>
      <c r="CE508" s="354"/>
      <c r="CF508" s="354"/>
      <c r="CG508" s="354"/>
      <c r="CH508" s="354"/>
      <c r="CI508" s="354"/>
      <c r="CJ508" s="354"/>
      <c r="CK508" s="354"/>
      <c r="CL508" s="354"/>
      <c r="CM508" s="354"/>
      <c r="CN508" s="354"/>
      <c r="CO508" s="354"/>
      <c r="CP508" s="358"/>
      <c r="CQ508" s="48"/>
      <c r="CR508" s="354"/>
      <c r="CS508" s="354"/>
      <c r="CT508" s="355"/>
      <c r="CU508" s="354"/>
      <c r="CV508" s="354"/>
      <c r="CW508" s="354"/>
      <c r="CX508" s="354"/>
      <c r="CY508" s="354"/>
      <c r="CZ508" s="354"/>
      <c r="DA508" s="356"/>
      <c r="DB508" s="354"/>
      <c r="DC508" s="354"/>
      <c r="DD508" s="354"/>
      <c r="DE508" s="354"/>
      <c r="DF508" s="354"/>
      <c r="DG508" s="354"/>
      <c r="DH508" s="354"/>
      <c r="DI508" s="354"/>
      <c r="DJ508" s="354"/>
      <c r="DK508" s="354"/>
      <c r="DL508" s="354"/>
      <c r="DM508" s="354"/>
      <c r="DN508" s="354"/>
      <c r="DO508" s="354"/>
      <c r="DP508" s="354"/>
      <c r="DQ508" s="354"/>
      <c r="DR508" s="354"/>
      <c r="DS508" s="354"/>
      <c r="DT508" s="354"/>
      <c r="DU508" s="354"/>
      <c r="DV508" s="354"/>
      <c r="DW508" s="354"/>
      <c r="DX508" s="354"/>
      <c r="DY508" s="354"/>
      <c r="DZ508" s="357"/>
      <c r="EA508" s="356"/>
      <c r="EB508" s="356"/>
      <c r="EC508" s="356"/>
      <c r="ED508" s="356"/>
      <c r="EE508" s="358"/>
      <c r="EF508" s="48"/>
      <c r="EG508" s="46"/>
      <c r="EH508" s="46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8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354"/>
      <c r="FR508" s="354"/>
      <c r="FS508" s="354"/>
      <c r="FT508" s="354"/>
      <c r="FU508" s="354"/>
      <c r="FV508" s="354"/>
      <c r="FW508" s="354"/>
      <c r="FX508" s="354"/>
      <c r="FY508" s="354"/>
      <c r="FZ508" s="354"/>
      <c r="GA508" s="354"/>
      <c r="GB508" s="354"/>
      <c r="GC508" s="354"/>
      <c r="GD508" s="354"/>
      <c r="GE508" s="354"/>
      <c r="GF508" s="354"/>
      <c r="GG508" s="354"/>
      <c r="GH508" s="354"/>
      <c r="GI508" s="354"/>
      <c r="GJ508" s="354"/>
      <c r="GK508" s="354"/>
      <c r="GL508" s="354"/>
      <c r="GM508" s="354"/>
      <c r="GN508" s="354"/>
      <c r="GO508" s="354"/>
      <c r="GP508" s="354"/>
      <c r="GQ508" s="354"/>
      <c r="GR508" s="354"/>
      <c r="GS508" s="354"/>
      <c r="GT508" s="354"/>
      <c r="GU508" s="354"/>
      <c r="GV508" s="354"/>
      <c r="GW508" s="354"/>
      <c r="GX508" s="354"/>
      <c r="GY508" s="354"/>
      <c r="GZ508" s="354"/>
      <c r="HA508" s="354"/>
      <c r="HB508" s="354"/>
      <c r="HC508" s="354"/>
      <c r="HD508" s="354"/>
      <c r="HE508" s="354"/>
      <c r="HF508" s="354"/>
      <c r="HG508" s="354"/>
      <c r="HH508" s="354"/>
      <c r="HI508" s="354"/>
      <c r="HJ508" s="354"/>
      <c r="HK508" s="354"/>
      <c r="HL508" s="354"/>
      <c r="HM508" s="354"/>
      <c r="HN508" s="354"/>
      <c r="HO508" s="354"/>
      <c r="HP508" s="354"/>
      <c r="HQ508" s="354"/>
      <c r="HR508" s="354"/>
      <c r="HS508" s="354"/>
      <c r="HT508" s="354"/>
      <c r="HU508" s="354"/>
      <c r="HV508" s="354"/>
      <c r="HW508" s="354"/>
      <c r="HX508" s="354"/>
      <c r="HY508" s="354"/>
      <c r="HZ508" s="354"/>
      <c r="IA508" s="354"/>
      <c r="IB508" s="354"/>
      <c r="IC508" s="354"/>
      <c r="ID508" s="354"/>
      <c r="IE508" s="354"/>
      <c r="IF508" s="354"/>
      <c r="IG508" s="354"/>
      <c r="IH508" s="354"/>
      <c r="II508" s="354"/>
      <c r="IJ508" s="354"/>
      <c r="IK508" s="354"/>
      <c r="IL508" s="354"/>
      <c r="IM508" s="354"/>
      <c r="IN508" s="354"/>
      <c r="IO508" s="354"/>
      <c r="IP508" s="354"/>
      <c r="IQ508" s="354"/>
      <c r="IR508" s="50"/>
      <c r="IS508" s="47"/>
      <c r="IT508" s="47"/>
      <c r="IU508" s="47"/>
      <c r="IV508" s="47"/>
      <c r="IW508" s="47"/>
      <c r="IX508" s="47"/>
      <c r="IY508" s="47"/>
      <c r="IZ508" s="47"/>
      <c r="JA508" s="47"/>
      <c r="JB508" s="47"/>
      <c r="JC508" s="47"/>
      <c r="JD508" s="47"/>
      <c r="JE508" s="47"/>
      <c r="JF508" s="47"/>
      <c r="JG508" s="47"/>
      <c r="JH508" s="47"/>
      <c r="JI508" s="47"/>
      <c r="JJ508" s="47"/>
      <c r="JK508" s="47"/>
      <c r="JL508" s="354"/>
      <c r="JM508" s="354"/>
      <c r="JN508" s="354"/>
      <c r="JO508" s="354"/>
      <c r="JP508" s="354"/>
      <c r="JQ508" s="354"/>
      <c r="JR508" s="354"/>
      <c r="JS508" s="354"/>
      <c r="JT508" s="354"/>
      <c r="JU508" s="354"/>
      <c r="JV508" s="354"/>
      <c r="JW508" s="354"/>
      <c r="JX508" s="354"/>
      <c r="JY508" s="354"/>
      <c r="JZ508" s="354"/>
      <c r="KA508" s="354"/>
      <c r="KB508" s="354"/>
      <c r="KC508" s="354"/>
      <c r="KD508" s="354"/>
      <c r="KE508" s="354"/>
      <c r="KF508" s="354"/>
      <c r="KG508" s="354"/>
      <c r="KH508" s="354"/>
      <c r="KI508" s="354"/>
      <c r="KJ508" s="354"/>
      <c r="KK508" s="354"/>
      <c r="KL508" s="354"/>
      <c r="KM508" s="354"/>
      <c r="KN508" s="354"/>
      <c r="KO508" s="354"/>
      <c r="KP508" s="354"/>
      <c r="KQ508" s="354"/>
      <c r="KR508" s="354"/>
      <c r="KS508" s="354"/>
      <c r="KT508" s="354"/>
      <c r="KU508" s="354"/>
      <c r="KV508" s="51"/>
      <c r="KW508" s="47"/>
      <c r="KX508" s="47"/>
      <c r="KY508" s="47"/>
      <c r="KZ508" s="47"/>
      <c r="LA508" s="47"/>
      <c r="LB508" s="47"/>
      <c r="LC508" s="47"/>
      <c r="LD508" s="361"/>
      <c r="LE508" s="361"/>
      <c r="LF508" s="361"/>
      <c r="LG508" s="361"/>
      <c r="LH508" s="361"/>
      <c r="LI508" s="361"/>
      <c r="LJ508" s="361"/>
      <c r="LK508" s="361"/>
      <c r="LL508" s="361"/>
      <c r="LM508" s="361"/>
      <c r="LN508" s="361"/>
      <c r="LO508" s="361"/>
      <c r="LP508" s="361"/>
      <c r="LQ508" s="354"/>
      <c r="LR508" s="354"/>
      <c r="LS508" s="354"/>
      <c r="LT508" s="354"/>
      <c r="LU508" s="354"/>
      <c r="LV508" s="354"/>
      <c r="LW508" s="51"/>
      <c r="LX508" s="354"/>
      <c r="LY508" s="354"/>
      <c r="LZ508" s="354"/>
      <c r="MA508" s="354"/>
      <c r="MB508" s="363"/>
      <c r="MC508" s="363"/>
      <c r="MD508" s="354"/>
      <c r="ME508" s="354"/>
      <c r="MF508" s="354"/>
      <c r="MG508" s="354"/>
      <c r="MH508" s="354"/>
      <c r="MI508" s="354"/>
      <c r="MJ508" s="354"/>
      <c r="MK508" s="354"/>
      <c r="ML508" s="354"/>
      <c r="MM508" s="354"/>
      <c r="MN508" s="354"/>
      <c r="MO508" s="354"/>
      <c r="MP508" s="354"/>
      <c r="MQ508" s="354"/>
      <c r="MR508" s="354"/>
      <c r="MS508" s="51"/>
      <c r="MT508" s="364">
        <f t="shared" si="293"/>
        <v>0</v>
      </c>
      <c r="MU508" s="365">
        <f t="shared" si="294"/>
        <v>0</v>
      </c>
      <c r="MV508" s="366">
        <f t="shared" si="295"/>
        <v>0</v>
      </c>
      <c r="MW508" s="365"/>
      <c r="MX508" s="365"/>
      <c r="MY508" s="54"/>
      <c r="MZ508" s="709"/>
      <c r="NA508" s="709"/>
      <c r="NB508" s="709">
        <f t="shared" si="296"/>
        <v>0</v>
      </c>
      <c r="NC508" s="711"/>
      <c r="ND508" s="711"/>
      <c r="NE508" s="738" t="e">
        <f t="shared" si="322"/>
        <v>#DIV/0!</v>
      </c>
      <c r="NF508" s="743"/>
      <c r="NG508" s="743"/>
      <c r="NH508" s="743"/>
      <c r="NI508" s="740">
        <f t="shared" si="297"/>
        <v>0</v>
      </c>
      <c r="NJ508" s="850"/>
      <c r="NK508" s="818"/>
      <c r="NL508" s="742">
        <v>44562</v>
      </c>
      <c r="NM508" s="739">
        <f ca="1" t="shared" si="298"/>
        <v>17.1666666666667</v>
      </c>
      <c r="NN508" s="739">
        <f ca="1" t="shared" si="299"/>
        <v>515</v>
      </c>
      <c r="NO508" s="743">
        <v>415</v>
      </c>
      <c r="NP508" s="739">
        <f t="shared" si="300"/>
        <v>0</v>
      </c>
      <c r="NQ508" s="761">
        <f t="shared" si="301"/>
        <v>0</v>
      </c>
      <c r="NR508" s="739">
        <f ca="1" t="shared" si="302"/>
        <v>0</v>
      </c>
      <c r="NS508" s="739">
        <f t="shared" si="303"/>
        <v>415</v>
      </c>
      <c r="NT508" s="743"/>
      <c r="NU508" s="739">
        <f ca="1" t="shared" si="304"/>
        <v>0</v>
      </c>
      <c r="NV508" s="769">
        <f ca="1" t="shared" si="305"/>
        <v>0</v>
      </c>
      <c r="NW508" s="769" t="e">
        <f ca="1" t="shared" si="306"/>
        <v>#DIV/0!</v>
      </c>
      <c r="NX508" s="743"/>
      <c r="NY508" s="743"/>
      <c r="NZ508" s="743"/>
      <c r="OA508" s="743"/>
      <c r="OB508" s="743"/>
      <c r="OC508" s="743"/>
      <c r="OD508" s="743"/>
      <c r="OE508" s="743">
        <f t="shared" si="307"/>
        <v>0</v>
      </c>
      <c r="OF508" s="743">
        <f t="shared" si="308"/>
        <v>0</v>
      </c>
      <c r="OG508" s="743">
        <f t="shared" si="309"/>
        <v>0</v>
      </c>
      <c r="OH508" s="743">
        <f t="shared" si="310"/>
        <v>0</v>
      </c>
      <c r="OI508" s="743">
        <f t="shared" si="311"/>
        <v>0</v>
      </c>
      <c r="OJ508" s="739">
        <f t="shared" si="312"/>
        <v>0</v>
      </c>
      <c r="OK508" s="739">
        <f t="shared" si="313"/>
        <v>0</v>
      </c>
      <c r="OL508" s="739">
        <f t="shared" si="314"/>
        <v>0</v>
      </c>
      <c r="OM508" s="739">
        <f t="shared" si="315"/>
        <v>0</v>
      </c>
      <c r="ON508" s="739">
        <f t="shared" si="316"/>
        <v>0</v>
      </c>
      <c r="OO508" s="739">
        <f t="shared" si="317"/>
        <v>0</v>
      </c>
      <c r="OP508" s="739"/>
      <c r="OQ508" s="739">
        <f t="shared" si="318"/>
        <v>0</v>
      </c>
      <c r="OR508" s="739">
        <f t="shared" si="319"/>
        <v>0</v>
      </c>
      <c r="OS508" s="739">
        <f t="shared" si="320"/>
        <v>0</v>
      </c>
      <c r="OT508" s="739">
        <f t="shared" si="321"/>
        <v>0</v>
      </c>
      <c r="OU508" s="743"/>
      <c r="OV508" s="743"/>
      <c r="OW508" s="743"/>
      <c r="OX508" s="743"/>
      <c r="OY508" s="743"/>
      <c r="OZ508" s="743"/>
      <c r="PA508" s="743"/>
      <c r="PB508" s="743"/>
      <c r="PC508" s="743"/>
      <c r="PD508" s="743"/>
      <c r="PE508" s="743"/>
      <c r="PF508" s="743"/>
      <c r="PG508" s="743"/>
    </row>
    <row r="509" s="28" customFormat="1" customHeight="1" spans="1:423">
      <c r="A509" s="283"/>
      <c r="B509" s="343"/>
      <c r="C509" s="95"/>
      <c r="D509" s="95"/>
      <c r="E509" s="95"/>
      <c r="F509" s="104"/>
      <c r="G509" s="833"/>
      <c r="H509" s="98" t="s">
        <v>1174</v>
      </c>
      <c r="I509" s="99">
        <f t="shared" si="292"/>
        <v>0</v>
      </c>
      <c r="J509" s="114">
        <v>200</v>
      </c>
      <c r="K509" s="456">
        <v>0</v>
      </c>
      <c r="L509" s="150">
        <f t="shared" si="288"/>
        <v>200</v>
      </c>
      <c r="M509" s="151">
        <f t="shared" si="289"/>
        <v>200</v>
      </c>
      <c r="N509" s="455"/>
      <c r="O509" s="37">
        <v>200</v>
      </c>
      <c r="P509" s="36"/>
      <c r="Q509" s="33">
        <f t="shared" si="323"/>
        <v>0</v>
      </c>
      <c r="R509" s="34">
        <f t="shared" si="324"/>
        <v>0</v>
      </c>
      <c r="S509" s="346"/>
      <c r="T509" s="346"/>
      <c r="U509" s="346"/>
      <c r="V509" s="346"/>
      <c r="W509" s="346"/>
      <c r="X509" s="347"/>
      <c r="Y509" s="348"/>
      <c r="Z509" s="348"/>
      <c r="AA509" s="348"/>
      <c r="AB509" s="348"/>
      <c r="AC509" s="348"/>
      <c r="AD509" s="348"/>
      <c r="AE509" s="348"/>
      <c r="AF509" s="346"/>
      <c r="AG509" s="346"/>
      <c r="AH509" s="346"/>
      <c r="AI509" s="346"/>
      <c r="AJ509" s="346"/>
      <c r="AK509" s="346"/>
      <c r="AL509" s="346"/>
      <c r="AM509" s="346"/>
      <c r="AN509" s="346"/>
      <c r="AO509" s="346"/>
      <c r="AP509" s="346"/>
      <c r="AQ509" s="346"/>
      <c r="AR509" s="346"/>
      <c r="AS509" s="346"/>
      <c r="AT509" s="346"/>
      <c r="AU509" s="346"/>
      <c r="AV509" s="346"/>
      <c r="AW509" s="346"/>
      <c r="AX509" s="346"/>
      <c r="AY509" s="349"/>
      <c r="AZ509" s="48"/>
      <c r="BA509" s="48"/>
      <c r="BB509" s="48"/>
      <c r="BC509" s="48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354"/>
      <c r="BT509" s="354"/>
      <c r="BU509" s="354"/>
      <c r="BV509" s="354"/>
      <c r="BW509" s="354"/>
      <c r="BX509" s="354"/>
      <c r="BY509" s="354"/>
      <c r="BZ509" s="354"/>
      <c r="CA509" s="354"/>
      <c r="CB509" s="354"/>
      <c r="CC509" s="354"/>
      <c r="CD509" s="354"/>
      <c r="CE509" s="354"/>
      <c r="CF509" s="354"/>
      <c r="CG509" s="354"/>
      <c r="CH509" s="354"/>
      <c r="CI509" s="354"/>
      <c r="CJ509" s="354"/>
      <c r="CK509" s="354"/>
      <c r="CL509" s="354"/>
      <c r="CM509" s="354"/>
      <c r="CN509" s="354"/>
      <c r="CO509" s="354"/>
      <c r="CP509" s="358"/>
      <c r="CQ509" s="48"/>
      <c r="CR509" s="354"/>
      <c r="CS509" s="354"/>
      <c r="CT509" s="355"/>
      <c r="CU509" s="354"/>
      <c r="CV509" s="354"/>
      <c r="CW509" s="354"/>
      <c r="CX509" s="354"/>
      <c r="CY509" s="354"/>
      <c r="CZ509" s="354"/>
      <c r="DA509" s="356"/>
      <c r="DB509" s="354"/>
      <c r="DC509" s="354"/>
      <c r="DD509" s="354"/>
      <c r="DE509" s="354"/>
      <c r="DF509" s="354"/>
      <c r="DG509" s="354"/>
      <c r="DH509" s="354"/>
      <c r="DI509" s="354"/>
      <c r="DJ509" s="354"/>
      <c r="DK509" s="354"/>
      <c r="DL509" s="354"/>
      <c r="DM509" s="354"/>
      <c r="DN509" s="354"/>
      <c r="DO509" s="354"/>
      <c r="DP509" s="354"/>
      <c r="DQ509" s="354"/>
      <c r="DR509" s="354"/>
      <c r="DS509" s="354"/>
      <c r="DT509" s="354"/>
      <c r="DU509" s="354"/>
      <c r="DV509" s="354"/>
      <c r="DW509" s="354"/>
      <c r="DX509" s="354"/>
      <c r="DY509" s="354"/>
      <c r="DZ509" s="357"/>
      <c r="EA509" s="356"/>
      <c r="EB509" s="356"/>
      <c r="EC509" s="356"/>
      <c r="ED509" s="356"/>
      <c r="EE509" s="358"/>
      <c r="EF509" s="48"/>
      <c r="EG509" s="46"/>
      <c r="EH509" s="46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8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354"/>
      <c r="FR509" s="354"/>
      <c r="FS509" s="354"/>
      <c r="FT509" s="354"/>
      <c r="FU509" s="354"/>
      <c r="FV509" s="354"/>
      <c r="FW509" s="354"/>
      <c r="FX509" s="354"/>
      <c r="FY509" s="354"/>
      <c r="FZ509" s="354"/>
      <c r="GA509" s="354"/>
      <c r="GB509" s="354"/>
      <c r="GC509" s="354"/>
      <c r="GD509" s="354"/>
      <c r="GE509" s="354"/>
      <c r="GF509" s="354"/>
      <c r="GG509" s="354"/>
      <c r="GH509" s="354"/>
      <c r="GI509" s="354"/>
      <c r="GJ509" s="354"/>
      <c r="GK509" s="354"/>
      <c r="GL509" s="354"/>
      <c r="GM509" s="354"/>
      <c r="GN509" s="354"/>
      <c r="GO509" s="354"/>
      <c r="GP509" s="354"/>
      <c r="GQ509" s="354"/>
      <c r="GR509" s="354"/>
      <c r="GS509" s="354"/>
      <c r="GT509" s="354"/>
      <c r="GU509" s="354"/>
      <c r="GV509" s="354"/>
      <c r="GW509" s="354"/>
      <c r="GX509" s="354"/>
      <c r="GY509" s="354"/>
      <c r="GZ509" s="354"/>
      <c r="HA509" s="354"/>
      <c r="HB509" s="354"/>
      <c r="HC509" s="354"/>
      <c r="HD509" s="354"/>
      <c r="HE509" s="354"/>
      <c r="HF509" s="354"/>
      <c r="HG509" s="354"/>
      <c r="HH509" s="354"/>
      <c r="HI509" s="354"/>
      <c r="HJ509" s="354"/>
      <c r="HK509" s="354"/>
      <c r="HL509" s="354"/>
      <c r="HM509" s="354"/>
      <c r="HN509" s="354"/>
      <c r="HO509" s="354"/>
      <c r="HP509" s="354"/>
      <c r="HQ509" s="354"/>
      <c r="HR509" s="354"/>
      <c r="HS509" s="354"/>
      <c r="HT509" s="354"/>
      <c r="HU509" s="354"/>
      <c r="HV509" s="354"/>
      <c r="HW509" s="354"/>
      <c r="HX509" s="354"/>
      <c r="HY509" s="354"/>
      <c r="HZ509" s="354"/>
      <c r="IA509" s="354"/>
      <c r="IB509" s="354"/>
      <c r="IC509" s="354"/>
      <c r="ID509" s="354"/>
      <c r="IE509" s="354"/>
      <c r="IF509" s="354"/>
      <c r="IG509" s="354"/>
      <c r="IH509" s="354"/>
      <c r="II509" s="354"/>
      <c r="IJ509" s="354"/>
      <c r="IK509" s="354"/>
      <c r="IL509" s="354"/>
      <c r="IM509" s="354"/>
      <c r="IN509" s="354"/>
      <c r="IO509" s="354"/>
      <c r="IP509" s="354"/>
      <c r="IQ509" s="354"/>
      <c r="IR509" s="50"/>
      <c r="IS509" s="47"/>
      <c r="IT509" s="47"/>
      <c r="IU509" s="47"/>
      <c r="IV509" s="47"/>
      <c r="IW509" s="47"/>
      <c r="IX509" s="47"/>
      <c r="IY509" s="47"/>
      <c r="IZ509" s="47"/>
      <c r="JA509" s="47"/>
      <c r="JB509" s="47"/>
      <c r="JC509" s="47"/>
      <c r="JD509" s="47"/>
      <c r="JE509" s="47"/>
      <c r="JF509" s="47"/>
      <c r="JG509" s="47"/>
      <c r="JH509" s="47"/>
      <c r="JI509" s="47"/>
      <c r="JJ509" s="47"/>
      <c r="JK509" s="47"/>
      <c r="JL509" s="354"/>
      <c r="JM509" s="354"/>
      <c r="JN509" s="354"/>
      <c r="JO509" s="354"/>
      <c r="JP509" s="354"/>
      <c r="JQ509" s="354"/>
      <c r="JR509" s="354"/>
      <c r="JS509" s="354"/>
      <c r="JT509" s="354"/>
      <c r="JU509" s="354"/>
      <c r="JV509" s="354"/>
      <c r="JW509" s="354"/>
      <c r="JX509" s="354"/>
      <c r="JY509" s="354"/>
      <c r="JZ509" s="354"/>
      <c r="KA509" s="354"/>
      <c r="KB509" s="354"/>
      <c r="KC509" s="354"/>
      <c r="KD509" s="354"/>
      <c r="KE509" s="354"/>
      <c r="KF509" s="354"/>
      <c r="KG509" s="354"/>
      <c r="KH509" s="354"/>
      <c r="KI509" s="354"/>
      <c r="KJ509" s="354"/>
      <c r="KK509" s="354"/>
      <c r="KL509" s="354"/>
      <c r="KM509" s="354"/>
      <c r="KN509" s="354"/>
      <c r="KO509" s="354"/>
      <c r="KP509" s="354"/>
      <c r="KQ509" s="354"/>
      <c r="KR509" s="354"/>
      <c r="KS509" s="354"/>
      <c r="KT509" s="354"/>
      <c r="KU509" s="354"/>
      <c r="KV509" s="51"/>
      <c r="KW509" s="47"/>
      <c r="KX509" s="47"/>
      <c r="KY509" s="47"/>
      <c r="KZ509" s="47"/>
      <c r="LA509" s="47"/>
      <c r="LB509" s="47"/>
      <c r="LC509" s="47"/>
      <c r="LD509" s="361"/>
      <c r="LE509" s="361"/>
      <c r="LF509" s="361"/>
      <c r="LG509" s="361"/>
      <c r="LH509" s="361"/>
      <c r="LI509" s="361"/>
      <c r="LJ509" s="361"/>
      <c r="LK509" s="361"/>
      <c r="LL509" s="361"/>
      <c r="LM509" s="361"/>
      <c r="LN509" s="361"/>
      <c r="LO509" s="361"/>
      <c r="LP509" s="361"/>
      <c r="LQ509" s="354"/>
      <c r="LR509" s="354"/>
      <c r="LS509" s="354"/>
      <c r="LT509" s="354"/>
      <c r="LU509" s="354"/>
      <c r="LV509" s="354"/>
      <c r="LW509" s="51"/>
      <c r="LX509" s="354"/>
      <c r="LY509" s="354"/>
      <c r="LZ509" s="354"/>
      <c r="MA509" s="354"/>
      <c r="MB509" s="363"/>
      <c r="MC509" s="363"/>
      <c r="MD509" s="354"/>
      <c r="ME509" s="354"/>
      <c r="MF509" s="354"/>
      <c r="MG509" s="354"/>
      <c r="MH509" s="354"/>
      <c r="MI509" s="354"/>
      <c r="MJ509" s="354"/>
      <c r="MK509" s="354"/>
      <c r="ML509" s="354"/>
      <c r="MM509" s="354"/>
      <c r="MN509" s="354"/>
      <c r="MO509" s="354"/>
      <c r="MP509" s="354"/>
      <c r="MQ509" s="354"/>
      <c r="MR509" s="354"/>
      <c r="MS509" s="51"/>
      <c r="MT509" s="364">
        <f t="shared" si="293"/>
        <v>0</v>
      </c>
      <c r="MU509" s="365">
        <f t="shared" si="294"/>
        <v>0</v>
      </c>
      <c r="MV509" s="366">
        <f t="shared" si="295"/>
        <v>0</v>
      </c>
      <c r="MW509" s="365"/>
      <c r="MX509" s="365"/>
      <c r="MY509" s="54"/>
      <c r="MZ509" s="709"/>
      <c r="NA509" s="709"/>
      <c r="NB509" s="709">
        <f t="shared" si="296"/>
        <v>0</v>
      </c>
      <c r="NC509" s="711"/>
      <c r="ND509" s="711"/>
      <c r="NE509" s="738" t="e">
        <f t="shared" si="322"/>
        <v>#DIV/0!</v>
      </c>
      <c r="NF509" s="743"/>
      <c r="NG509" s="743"/>
      <c r="NH509" s="743"/>
      <c r="NI509" s="740">
        <f t="shared" si="297"/>
        <v>0</v>
      </c>
      <c r="NJ509" s="850"/>
      <c r="NK509" s="818"/>
      <c r="NL509" s="742">
        <v>44562</v>
      </c>
      <c r="NM509" s="739">
        <f ca="1" t="shared" si="298"/>
        <v>17.1666666666667</v>
      </c>
      <c r="NN509" s="739">
        <f ca="1" t="shared" si="299"/>
        <v>515</v>
      </c>
      <c r="NO509" s="743">
        <v>200</v>
      </c>
      <c r="NP509" s="739">
        <f t="shared" si="300"/>
        <v>0</v>
      </c>
      <c r="NQ509" s="761">
        <f t="shared" si="301"/>
        <v>0</v>
      </c>
      <c r="NR509" s="739">
        <f ca="1" t="shared" si="302"/>
        <v>0</v>
      </c>
      <c r="NS509" s="739">
        <f t="shared" si="303"/>
        <v>200</v>
      </c>
      <c r="NT509" s="743"/>
      <c r="NU509" s="739">
        <f ca="1" t="shared" si="304"/>
        <v>0</v>
      </c>
      <c r="NV509" s="769">
        <f ca="1" t="shared" si="305"/>
        <v>0</v>
      </c>
      <c r="NW509" s="769" t="e">
        <f ca="1" t="shared" si="306"/>
        <v>#DIV/0!</v>
      </c>
      <c r="NX509" s="743"/>
      <c r="NY509" s="743"/>
      <c r="NZ509" s="743"/>
      <c r="OA509" s="743"/>
      <c r="OB509" s="743"/>
      <c r="OC509" s="743"/>
      <c r="OD509" s="743"/>
      <c r="OE509" s="743">
        <f t="shared" si="307"/>
        <v>0</v>
      </c>
      <c r="OF509" s="743">
        <f t="shared" si="308"/>
        <v>0</v>
      </c>
      <c r="OG509" s="743">
        <f t="shared" si="309"/>
        <v>0</v>
      </c>
      <c r="OH509" s="743">
        <f t="shared" si="310"/>
        <v>0</v>
      </c>
      <c r="OI509" s="743">
        <f t="shared" si="311"/>
        <v>0</v>
      </c>
      <c r="OJ509" s="739">
        <f t="shared" si="312"/>
        <v>0</v>
      </c>
      <c r="OK509" s="739">
        <f t="shared" si="313"/>
        <v>0</v>
      </c>
      <c r="OL509" s="739">
        <f t="shared" si="314"/>
        <v>0</v>
      </c>
      <c r="OM509" s="739">
        <f t="shared" si="315"/>
        <v>0</v>
      </c>
      <c r="ON509" s="739">
        <f t="shared" si="316"/>
        <v>0</v>
      </c>
      <c r="OO509" s="739">
        <f t="shared" si="317"/>
        <v>0</v>
      </c>
      <c r="OP509" s="739"/>
      <c r="OQ509" s="739">
        <f t="shared" si="318"/>
        <v>0</v>
      </c>
      <c r="OR509" s="739">
        <f t="shared" si="319"/>
        <v>0</v>
      </c>
      <c r="OS509" s="739">
        <f t="shared" si="320"/>
        <v>0</v>
      </c>
      <c r="OT509" s="739">
        <f t="shared" si="321"/>
        <v>0</v>
      </c>
      <c r="OU509" s="743"/>
      <c r="OV509" s="743"/>
      <c r="OW509" s="743"/>
      <c r="OX509" s="743"/>
      <c r="OY509" s="743"/>
      <c r="OZ509" s="743"/>
      <c r="PA509" s="743"/>
      <c r="PB509" s="743"/>
      <c r="PC509" s="743"/>
      <c r="PD509" s="743"/>
      <c r="PE509" s="743"/>
      <c r="PF509" s="743"/>
      <c r="PG509" s="743"/>
    </row>
    <row r="510" s="28" customFormat="1" customHeight="1" spans="1:423">
      <c r="A510" s="283"/>
      <c r="B510" s="343"/>
      <c r="C510" s="95"/>
      <c r="D510" s="95"/>
      <c r="E510" s="95"/>
      <c r="F510" s="104"/>
      <c r="G510" s="833"/>
      <c r="H510" s="98" t="s">
        <v>1175</v>
      </c>
      <c r="I510" s="99">
        <f t="shared" si="292"/>
        <v>0</v>
      </c>
      <c r="J510" s="114">
        <v>200</v>
      </c>
      <c r="K510" s="456">
        <v>0</v>
      </c>
      <c r="L510" s="150">
        <f t="shared" si="288"/>
        <v>200</v>
      </c>
      <c r="M510" s="151">
        <f t="shared" si="289"/>
        <v>200</v>
      </c>
      <c r="N510" s="455"/>
      <c r="O510" s="37"/>
      <c r="P510" s="36">
        <v>200</v>
      </c>
      <c r="Q510" s="33">
        <f t="shared" si="323"/>
        <v>0</v>
      </c>
      <c r="R510" s="34">
        <f t="shared" si="324"/>
        <v>0</v>
      </c>
      <c r="S510" s="346"/>
      <c r="T510" s="346"/>
      <c r="U510" s="346"/>
      <c r="V510" s="346"/>
      <c r="W510" s="346"/>
      <c r="X510" s="347"/>
      <c r="Y510" s="348"/>
      <c r="Z510" s="348"/>
      <c r="AA510" s="348"/>
      <c r="AB510" s="348"/>
      <c r="AC510" s="348"/>
      <c r="AD510" s="348"/>
      <c r="AE510" s="348"/>
      <c r="AF510" s="346"/>
      <c r="AG510" s="346"/>
      <c r="AH510" s="346"/>
      <c r="AI510" s="346"/>
      <c r="AJ510" s="346"/>
      <c r="AK510" s="346"/>
      <c r="AL510" s="346"/>
      <c r="AM510" s="346"/>
      <c r="AN510" s="346"/>
      <c r="AO510" s="346"/>
      <c r="AP510" s="346"/>
      <c r="AQ510" s="346"/>
      <c r="AR510" s="346"/>
      <c r="AS510" s="346"/>
      <c r="AT510" s="346"/>
      <c r="AU510" s="346"/>
      <c r="AV510" s="346"/>
      <c r="AW510" s="346"/>
      <c r="AX510" s="346"/>
      <c r="AY510" s="349"/>
      <c r="AZ510" s="48"/>
      <c r="BA510" s="48"/>
      <c r="BB510" s="48"/>
      <c r="BC510" s="48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354"/>
      <c r="BT510" s="354"/>
      <c r="BU510" s="354"/>
      <c r="BV510" s="354"/>
      <c r="BW510" s="354"/>
      <c r="BX510" s="354"/>
      <c r="BY510" s="354"/>
      <c r="BZ510" s="354"/>
      <c r="CA510" s="354"/>
      <c r="CB510" s="354"/>
      <c r="CC510" s="354"/>
      <c r="CD510" s="354"/>
      <c r="CE510" s="354"/>
      <c r="CF510" s="354"/>
      <c r="CG510" s="354"/>
      <c r="CH510" s="354"/>
      <c r="CI510" s="354"/>
      <c r="CJ510" s="354"/>
      <c r="CK510" s="354"/>
      <c r="CL510" s="354"/>
      <c r="CM510" s="354"/>
      <c r="CN510" s="354"/>
      <c r="CO510" s="354"/>
      <c r="CP510" s="358"/>
      <c r="CQ510" s="48"/>
      <c r="CR510" s="354"/>
      <c r="CS510" s="354"/>
      <c r="CT510" s="355"/>
      <c r="CU510" s="354"/>
      <c r="CV510" s="354"/>
      <c r="CW510" s="354"/>
      <c r="CX510" s="354"/>
      <c r="CY510" s="354"/>
      <c r="CZ510" s="354"/>
      <c r="DA510" s="356"/>
      <c r="DB510" s="354"/>
      <c r="DC510" s="354"/>
      <c r="DD510" s="354"/>
      <c r="DE510" s="354"/>
      <c r="DF510" s="354"/>
      <c r="DG510" s="354"/>
      <c r="DH510" s="354"/>
      <c r="DI510" s="354"/>
      <c r="DJ510" s="354"/>
      <c r="DK510" s="354"/>
      <c r="DL510" s="354"/>
      <c r="DM510" s="354"/>
      <c r="DN510" s="354"/>
      <c r="DO510" s="354"/>
      <c r="DP510" s="354"/>
      <c r="DQ510" s="354"/>
      <c r="DR510" s="354"/>
      <c r="DS510" s="354"/>
      <c r="DT510" s="354"/>
      <c r="DU510" s="354"/>
      <c r="DV510" s="354"/>
      <c r="DW510" s="354"/>
      <c r="DX510" s="354"/>
      <c r="DY510" s="354"/>
      <c r="DZ510" s="357"/>
      <c r="EA510" s="356"/>
      <c r="EB510" s="356"/>
      <c r="EC510" s="356"/>
      <c r="ED510" s="356"/>
      <c r="EE510" s="358"/>
      <c r="EF510" s="48"/>
      <c r="EG510" s="46"/>
      <c r="EH510" s="46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8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354"/>
      <c r="FR510" s="354"/>
      <c r="FS510" s="354"/>
      <c r="FT510" s="354"/>
      <c r="FU510" s="354"/>
      <c r="FV510" s="354"/>
      <c r="FW510" s="354"/>
      <c r="FX510" s="354"/>
      <c r="FY510" s="354"/>
      <c r="FZ510" s="354"/>
      <c r="GA510" s="354"/>
      <c r="GB510" s="354"/>
      <c r="GC510" s="354"/>
      <c r="GD510" s="354"/>
      <c r="GE510" s="354"/>
      <c r="GF510" s="354"/>
      <c r="GG510" s="354"/>
      <c r="GH510" s="354"/>
      <c r="GI510" s="354"/>
      <c r="GJ510" s="354"/>
      <c r="GK510" s="354"/>
      <c r="GL510" s="354"/>
      <c r="GM510" s="354"/>
      <c r="GN510" s="354"/>
      <c r="GO510" s="354"/>
      <c r="GP510" s="354"/>
      <c r="GQ510" s="354"/>
      <c r="GR510" s="354"/>
      <c r="GS510" s="354"/>
      <c r="GT510" s="354"/>
      <c r="GU510" s="354"/>
      <c r="GV510" s="354"/>
      <c r="GW510" s="354"/>
      <c r="GX510" s="354"/>
      <c r="GY510" s="354"/>
      <c r="GZ510" s="354"/>
      <c r="HA510" s="354"/>
      <c r="HB510" s="354"/>
      <c r="HC510" s="354"/>
      <c r="HD510" s="354"/>
      <c r="HE510" s="354"/>
      <c r="HF510" s="354"/>
      <c r="HG510" s="354"/>
      <c r="HH510" s="354"/>
      <c r="HI510" s="354"/>
      <c r="HJ510" s="354"/>
      <c r="HK510" s="354"/>
      <c r="HL510" s="354"/>
      <c r="HM510" s="354"/>
      <c r="HN510" s="354"/>
      <c r="HO510" s="354"/>
      <c r="HP510" s="354"/>
      <c r="HQ510" s="354"/>
      <c r="HR510" s="354"/>
      <c r="HS510" s="354"/>
      <c r="HT510" s="354"/>
      <c r="HU510" s="354"/>
      <c r="HV510" s="354"/>
      <c r="HW510" s="354"/>
      <c r="HX510" s="354"/>
      <c r="HY510" s="354"/>
      <c r="HZ510" s="354"/>
      <c r="IA510" s="354"/>
      <c r="IB510" s="354"/>
      <c r="IC510" s="354"/>
      <c r="ID510" s="354"/>
      <c r="IE510" s="354"/>
      <c r="IF510" s="354"/>
      <c r="IG510" s="354"/>
      <c r="IH510" s="354"/>
      <c r="II510" s="354"/>
      <c r="IJ510" s="354"/>
      <c r="IK510" s="354"/>
      <c r="IL510" s="354"/>
      <c r="IM510" s="354"/>
      <c r="IN510" s="354"/>
      <c r="IO510" s="354"/>
      <c r="IP510" s="354"/>
      <c r="IQ510" s="354"/>
      <c r="IR510" s="50"/>
      <c r="IS510" s="47"/>
      <c r="IT510" s="47"/>
      <c r="IU510" s="47"/>
      <c r="IV510" s="47"/>
      <c r="IW510" s="47"/>
      <c r="IX510" s="47"/>
      <c r="IY510" s="47"/>
      <c r="IZ510" s="47"/>
      <c r="JA510" s="47"/>
      <c r="JB510" s="47"/>
      <c r="JC510" s="47"/>
      <c r="JD510" s="47"/>
      <c r="JE510" s="47"/>
      <c r="JF510" s="47"/>
      <c r="JG510" s="47"/>
      <c r="JH510" s="47"/>
      <c r="JI510" s="47"/>
      <c r="JJ510" s="47"/>
      <c r="JK510" s="47"/>
      <c r="JL510" s="354"/>
      <c r="JM510" s="354"/>
      <c r="JN510" s="354"/>
      <c r="JO510" s="354"/>
      <c r="JP510" s="354"/>
      <c r="JQ510" s="354"/>
      <c r="JR510" s="354"/>
      <c r="JS510" s="354"/>
      <c r="JT510" s="354"/>
      <c r="JU510" s="354"/>
      <c r="JV510" s="354"/>
      <c r="JW510" s="354"/>
      <c r="JX510" s="354"/>
      <c r="JY510" s="354"/>
      <c r="JZ510" s="354"/>
      <c r="KA510" s="354"/>
      <c r="KB510" s="354"/>
      <c r="KC510" s="354"/>
      <c r="KD510" s="354"/>
      <c r="KE510" s="354"/>
      <c r="KF510" s="354"/>
      <c r="KG510" s="354"/>
      <c r="KH510" s="354"/>
      <c r="KI510" s="354"/>
      <c r="KJ510" s="354"/>
      <c r="KK510" s="354"/>
      <c r="KL510" s="354"/>
      <c r="KM510" s="354"/>
      <c r="KN510" s="354"/>
      <c r="KO510" s="354"/>
      <c r="KP510" s="354"/>
      <c r="KQ510" s="354"/>
      <c r="KR510" s="354"/>
      <c r="KS510" s="354"/>
      <c r="KT510" s="354"/>
      <c r="KU510" s="354"/>
      <c r="KV510" s="51"/>
      <c r="KW510" s="47"/>
      <c r="KX510" s="47"/>
      <c r="KY510" s="47"/>
      <c r="KZ510" s="47"/>
      <c r="LA510" s="47"/>
      <c r="LB510" s="47"/>
      <c r="LC510" s="47"/>
      <c r="LD510" s="361"/>
      <c r="LE510" s="361"/>
      <c r="LF510" s="361"/>
      <c r="LG510" s="361"/>
      <c r="LH510" s="361"/>
      <c r="LI510" s="361"/>
      <c r="LJ510" s="361"/>
      <c r="LK510" s="361"/>
      <c r="LL510" s="361"/>
      <c r="LM510" s="361"/>
      <c r="LN510" s="361"/>
      <c r="LO510" s="361"/>
      <c r="LP510" s="361"/>
      <c r="LQ510" s="354"/>
      <c r="LR510" s="354"/>
      <c r="LS510" s="354"/>
      <c r="LT510" s="354"/>
      <c r="LU510" s="354"/>
      <c r="LV510" s="354"/>
      <c r="LW510" s="51"/>
      <c r="LX510" s="354"/>
      <c r="LY510" s="354"/>
      <c r="LZ510" s="354"/>
      <c r="MA510" s="354"/>
      <c r="MB510" s="363"/>
      <c r="MC510" s="363"/>
      <c r="MD510" s="354"/>
      <c r="ME510" s="354"/>
      <c r="MF510" s="354"/>
      <c r="MG510" s="354"/>
      <c r="MH510" s="354"/>
      <c r="MI510" s="354"/>
      <c r="MJ510" s="354"/>
      <c r="MK510" s="354"/>
      <c r="ML510" s="354"/>
      <c r="MM510" s="354"/>
      <c r="MN510" s="354"/>
      <c r="MO510" s="354"/>
      <c r="MP510" s="354"/>
      <c r="MQ510" s="354"/>
      <c r="MR510" s="354"/>
      <c r="MS510" s="51"/>
      <c r="MT510" s="364">
        <f t="shared" si="293"/>
        <v>0</v>
      </c>
      <c r="MU510" s="365">
        <f t="shared" si="294"/>
        <v>0</v>
      </c>
      <c r="MV510" s="366">
        <f t="shared" si="295"/>
        <v>0</v>
      </c>
      <c r="MW510" s="365"/>
      <c r="MX510" s="365"/>
      <c r="MY510" s="54"/>
      <c r="MZ510" s="709"/>
      <c r="NA510" s="709"/>
      <c r="NB510" s="709">
        <f t="shared" si="296"/>
        <v>0</v>
      </c>
      <c r="NC510" s="711"/>
      <c r="ND510" s="711"/>
      <c r="NE510" s="738" t="e">
        <f t="shared" si="322"/>
        <v>#DIV/0!</v>
      </c>
      <c r="NF510" s="743"/>
      <c r="NG510" s="743"/>
      <c r="NH510" s="743"/>
      <c r="NI510" s="740">
        <f t="shared" si="297"/>
        <v>0</v>
      </c>
      <c r="NJ510" s="850"/>
      <c r="NK510" s="818"/>
      <c r="NL510" s="742">
        <v>44562</v>
      </c>
      <c r="NM510" s="739">
        <f ca="1" t="shared" si="298"/>
        <v>17.1666666666667</v>
      </c>
      <c r="NN510" s="739">
        <f ca="1" t="shared" si="299"/>
        <v>515</v>
      </c>
      <c r="NO510" s="743">
        <v>200</v>
      </c>
      <c r="NP510" s="739">
        <f t="shared" si="300"/>
        <v>0</v>
      </c>
      <c r="NQ510" s="761">
        <f t="shared" si="301"/>
        <v>0</v>
      </c>
      <c r="NR510" s="739">
        <f ca="1" t="shared" si="302"/>
        <v>0</v>
      </c>
      <c r="NS510" s="739">
        <f t="shared" si="303"/>
        <v>200</v>
      </c>
      <c r="NT510" s="743"/>
      <c r="NU510" s="739">
        <f ca="1" t="shared" si="304"/>
        <v>0</v>
      </c>
      <c r="NV510" s="769">
        <f ca="1" t="shared" si="305"/>
        <v>0</v>
      </c>
      <c r="NW510" s="769" t="e">
        <f ca="1" t="shared" si="306"/>
        <v>#DIV/0!</v>
      </c>
      <c r="NX510" s="743"/>
      <c r="NY510" s="743"/>
      <c r="NZ510" s="743"/>
      <c r="OA510" s="743"/>
      <c r="OB510" s="743"/>
      <c r="OC510" s="743"/>
      <c r="OD510" s="743"/>
      <c r="OE510" s="743">
        <f t="shared" si="307"/>
        <v>0</v>
      </c>
      <c r="OF510" s="743">
        <f t="shared" si="308"/>
        <v>0</v>
      </c>
      <c r="OG510" s="743">
        <f t="shared" si="309"/>
        <v>0</v>
      </c>
      <c r="OH510" s="743">
        <f t="shared" si="310"/>
        <v>0</v>
      </c>
      <c r="OI510" s="743">
        <f t="shared" si="311"/>
        <v>0</v>
      </c>
      <c r="OJ510" s="739">
        <f t="shared" si="312"/>
        <v>0</v>
      </c>
      <c r="OK510" s="739">
        <f t="shared" si="313"/>
        <v>0</v>
      </c>
      <c r="OL510" s="739">
        <f t="shared" si="314"/>
        <v>0</v>
      </c>
      <c r="OM510" s="739">
        <f t="shared" si="315"/>
        <v>0</v>
      </c>
      <c r="ON510" s="739">
        <f t="shared" si="316"/>
        <v>0</v>
      </c>
      <c r="OO510" s="739">
        <f t="shared" si="317"/>
        <v>0</v>
      </c>
      <c r="OP510" s="739"/>
      <c r="OQ510" s="739">
        <f t="shared" si="318"/>
        <v>0</v>
      </c>
      <c r="OR510" s="739">
        <f t="shared" si="319"/>
        <v>0</v>
      </c>
      <c r="OS510" s="739">
        <f t="shared" si="320"/>
        <v>0</v>
      </c>
      <c r="OT510" s="739">
        <f t="shared" si="321"/>
        <v>0</v>
      </c>
      <c r="OU510" s="743"/>
      <c r="OV510" s="743"/>
      <c r="OW510" s="743"/>
      <c r="OX510" s="743"/>
      <c r="OY510" s="743"/>
      <c r="OZ510" s="743"/>
      <c r="PA510" s="743"/>
      <c r="PB510" s="743"/>
      <c r="PC510" s="743"/>
      <c r="PD510" s="743"/>
      <c r="PE510" s="743"/>
      <c r="PF510" s="743"/>
      <c r="PG510" s="743"/>
    </row>
    <row r="511" s="28" customFormat="1" customHeight="1" spans="1:423">
      <c r="A511" s="847" t="s">
        <v>2357</v>
      </c>
      <c r="B511" s="343"/>
      <c r="C511" s="95"/>
      <c r="D511" s="95"/>
      <c r="E511" s="95"/>
      <c r="F511" s="104" t="s">
        <v>3826</v>
      </c>
      <c r="G511" s="833" t="s">
        <v>2511</v>
      </c>
      <c r="H511" s="98" t="s">
        <v>2512</v>
      </c>
      <c r="I511" s="99">
        <f t="shared" si="292"/>
        <v>0</v>
      </c>
      <c r="J511" s="114">
        <v>400</v>
      </c>
      <c r="K511" s="456">
        <v>0</v>
      </c>
      <c r="L511" s="150">
        <f t="shared" si="288"/>
        <v>400</v>
      </c>
      <c r="M511" s="151">
        <f t="shared" si="289"/>
        <v>400</v>
      </c>
      <c r="N511" s="455"/>
      <c r="O511" s="37">
        <v>400</v>
      </c>
      <c r="P511" s="36"/>
      <c r="Q511" s="33">
        <f t="shared" si="323"/>
        <v>0</v>
      </c>
      <c r="R511" s="34">
        <f t="shared" si="324"/>
        <v>0</v>
      </c>
      <c r="S511" s="346"/>
      <c r="T511" s="346"/>
      <c r="U511" s="346"/>
      <c r="V511" s="346"/>
      <c r="W511" s="346"/>
      <c r="X511" s="347"/>
      <c r="Y511" s="348"/>
      <c r="Z511" s="348"/>
      <c r="AA511" s="348"/>
      <c r="AB511" s="348"/>
      <c r="AC511" s="348"/>
      <c r="AD511" s="348"/>
      <c r="AE511" s="348"/>
      <c r="AF511" s="346"/>
      <c r="AG511" s="346"/>
      <c r="AH511" s="346"/>
      <c r="AI511" s="346"/>
      <c r="AJ511" s="346"/>
      <c r="AK511" s="346"/>
      <c r="AL511" s="346"/>
      <c r="AM511" s="346"/>
      <c r="AN511" s="346"/>
      <c r="AO511" s="346"/>
      <c r="AP511" s="346"/>
      <c r="AQ511" s="346"/>
      <c r="AR511" s="346"/>
      <c r="AS511" s="346"/>
      <c r="AT511" s="346"/>
      <c r="AU511" s="346"/>
      <c r="AV511" s="346"/>
      <c r="AW511" s="346"/>
      <c r="AX511" s="346"/>
      <c r="AY511" s="349"/>
      <c r="AZ511" s="48"/>
      <c r="BA511" s="48"/>
      <c r="BB511" s="48"/>
      <c r="BC511" s="48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354"/>
      <c r="BT511" s="354"/>
      <c r="BU511" s="354"/>
      <c r="BV511" s="354"/>
      <c r="BW511" s="354"/>
      <c r="BX511" s="354"/>
      <c r="BY511" s="354"/>
      <c r="BZ511" s="354"/>
      <c r="CA511" s="354"/>
      <c r="CB511" s="354"/>
      <c r="CC511" s="354"/>
      <c r="CD511" s="354"/>
      <c r="CE511" s="354"/>
      <c r="CF511" s="354"/>
      <c r="CG511" s="354"/>
      <c r="CH511" s="354"/>
      <c r="CI511" s="354"/>
      <c r="CJ511" s="354"/>
      <c r="CK511" s="354"/>
      <c r="CL511" s="354"/>
      <c r="CM511" s="354"/>
      <c r="CN511" s="354"/>
      <c r="CO511" s="354"/>
      <c r="CP511" s="358"/>
      <c r="CQ511" s="48"/>
      <c r="CR511" s="354"/>
      <c r="CS511" s="354"/>
      <c r="CT511" s="355"/>
      <c r="CU511" s="354"/>
      <c r="CV511" s="354"/>
      <c r="CW511" s="354"/>
      <c r="CX511" s="354"/>
      <c r="CY511" s="354"/>
      <c r="CZ511" s="354"/>
      <c r="DA511" s="356"/>
      <c r="DB511" s="354"/>
      <c r="DC511" s="354"/>
      <c r="DD511" s="354"/>
      <c r="DE511" s="354"/>
      <c r="DF511" s="354"/>
      <c r="DG511" s="354"/>
      <c r="DH511" s="354"/>
      <c r="DI511" s="354"/>
      <c r="DJ511" s="354"/>
      <c r="DK511" s="354"/>
      <c r="DL511" s="354"/>
      <c r="DM511" s="354"/>
      <c r="DN511" s="354"/>
      <c r="DO511" s="354"/>
      <c r="DP511" s="354"/>
      <c r="DQ511" s="354"/>
      <c r="DR511" s="354"/>
      <c r="DS511" s="354"/>
      <c r="DT511" s="354"/>
      <c r="DU511" s="354"/>
      <c r="DV511" s="354"/>
      <c r="DW511" s="354"/>
      <c r="DX511" s="354"/>
      <c r="DY511" s="354"/>
      <c r="DZ511" s="357"/>
      <c r="EA511" s="356"/>
      <c r="EB511" s="356"/>
      <c r="EC511" s="356"/>
      <c r="ED511" s="356"/>
      <c r="EE511" s="358"/>
      <c r="EF511" s="48"/>
      <c r="EG511" s="46"/>
      <c r="EH511" s="46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8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354"/>
      <c r="FR511" s="354"/>
      <c r="FS511" s="354"/>
      <c r="FT511" s="354"/>
      <c r="FU511" s="354"/>
      <c r="FV511" s="354"/>
      <c r="FW511" s="354"/>
      <c r="FX511" s="354"/>
      <c r="FY511" s="354"/>
      <c r="FZ511" s="354"/>
      <c r="GA511" s="354"/>
      <c r="GB511" s="354"/>
      <c r="GC511" s="354"/>
      <c r="GD511" s="354"/>
      <c r="GE511" s="354"/>
      <c r="GF511" s="354"/>
      <c r="GG511" s="354"/>
      <c r="GH511" s="354"/>
      <c r="GI511" s="354"/>
      <c r="GJ511" s="354"/>
      <c r="GK511" s="354"/>
      <c r="GL511" s="354"/>
      <c r="GM511" s="354"/>
      <c r="GN511" s="354"/>
      <c r="GO511" s="354"/>
      <c r="GP511" s="354"/>
      <c r="GQ511" s="354"/>
      <c r="GR511" s="354"/>
      <c r="GS511" s="354"/>
      <c r="GT511" s="354"/>
      <c r="GU511" s="354"/>
      <c r="GV511" s="354"/>
      <c r="GW511" s="354"/>
      <c r="GX511" s="354"/>
      <c r="GY511" s="354"/>
      <c r="GZ511" s="354"/>
      <c r="HA511" s="354"/>
      <c r="HB511" s="354"/>
      <c r="HC511" s="354"/>
      <c r="HD511" s="354"/>
      <c r="HE511" s="354"/>
      <c r="HF511" s="354"/>
      <c r="HG511" s="354"/>
      <c r="HH511" s="354"/>
      <c r="HI511" s="354"/>
      <c r="HJ511" s="354"/>
      <c r="HK511" s="354"/>
      <c r="HL511" s="354"/>
      <c r="HM511" s="354"/>
      <c r="HN511" s="354"/>
      <c r="HO511" s="354"/>
      <c r="HP511" s="354"/>
      <c r="HQ511" s="354"/>
      <c r="HR511" s="354"/>
      <c r="HS511" s="354"/>
      <c r="HT511" s="354"/>
      <c r="HU511" s="354"/>
      <c r="HV511" s="354"/>
      <c r="HW511" s="354"/>
      <c r="HX511" s="354"/>
      <c r="HY511" s="354"/>
      <c r="HZ511" s="354"/>
      <c r="IA511" s="354"/>
      <c r="IB511" s="354"/>
      <c r="IC511" s="354"/>
      <c r="ID511" s="354"/>
      <c r="IE511" s="354"/>
      <c r="IF511" s="354"/>
      <c r="IG511" s="354"/>
      <c r="IH511" s="354"/>
      <c r="II511" s="354"/>
      <c r="IJ511" s="354"/>
      <c r="IK511" s="354"/>
      <c r="IL511" s="354"/>
      <c r="IM511" s="354"/>
      <c r="IN511" s="354"/>
      <c r="IO511" s="354"/>
      <c r="IP511" s="354"/>
      <c r="IQ511" s="354"/>
      <c r="IR511" s="50"/>
      <c r="IS511" s="47"/>
      <c r="IT511" s="47"/>
      <c r="IU511" s="47"/>
      <c r="IV511" s="47"/>
      <c r="IW511" s="47"/>
      <c r="IX511" s="47"/>
      <c r="IY511" s="47"/>
      <c r="IZ511" s="47"/>
      <c r="JA511" s="47"/>
      <c r="JB511" s="47"/>
      <c r="JC511" s="47"/>
      <c r="JD511" s="47"/>
      <c r="JE511" s="47"/>
      <c r="JF511" s="47"/>
      <c r="JG511" s="47"/>
      <c r="JH511" s="47"/>
      <c r="JI511" s="47"/>
      <c r="JJ511" s="47"/>
      <c r="JK511" s="47"/>
      <c r="JL511" s="354"/>
      <c r="JM511" s="354"/>
      <c r="JN511" s="354"/>
      <c r="JO511" s="354"/>
      <c r="JP511" s="354"/>
      <c r="JQ511" s="354"/>
      <c r="JR511" s="354"/>
      <c r="JS511" s="354"/>
      <c r="JT511" s="354"/>
      <c r="JU511" s="354"/>
      <c r="JV511" s="354"/>
      <c r="JW511" s="354"/>
      <c r="JX511" s="354"/>
      <c r="JY511" s="354"/>
      <c r="JZ511" s="354"/>
      <c r="KA511" s="354"/>
      <c r="KB511" s="354"/>
      <c r="KC511" s="354"/>
      <c r="KD511" s="354"/>
      <c r="KE511" s="354"/>
      <c r="KF511" s="354"/>
      <c r="KG511" s="354"/>
      <c r="KH511" s="354"/>
      <c r="KI511" s="354"/>
      <c r="KJ511" s="354"/>
      <c r="KK511" s="354"/>
      <c r="KL511" s="354"/>
      <c r="KM511" s="354"/>
      <c r="KN511" s="354"/>
      <c r="KO511" s="354"/>
      <c r="KP511" s="354"/>
      <c r="KQ511" s="354"/>
      <c r="KR511" s="354"/>
      <c r="KS511" s="354"/>
      <c r="KT511" s="354"/>
      <c r="KU511" s="354"/>
      <c r="KV511" s="51"/>
      <c r="KW511" s="47"/>
      <c r="KX511" s="47"/>
      <c r="KY511" s="47"/>
      <c r="KZ511" s="47"/>
      <c r="LA511" s="47"/>
      <c r="LB511" s="47"/>
      <c r="LC511" s="47"/>
      <c r="LD511" s="361"/>
      <c r="LE511" s="361"/>
      <c r="LF511" s="361"/>
      <c r="LG511" s="361"/>
      <c r="LH511" s="361"/>
      <c r="LI511" s="361"/>
      <c r="LJ511" s="361"/>
      <c r="LK511" s="361"/>
      <c r="LL511" s="361"/>
      <c r="LM511" s="361"/>
      <c r="LN511" s="361"/>
      <c r="LO511" s="361"/>
      <c r="LP511" s="361"/>
      <c r="LQ511" s="354"/>
      <c r="LR511" s="354"/>
      <c r="LS511" s="354"/>
      <c r="LT511" s="354"/>
      <c r="LU511" s="354"/>
      <c r="LV511" s="354"/>
      <c r="LW511" s="51"/>
      <c r="LX511" s="354"/>
      <c r="LY511" s="354"/>
      <c r="LZ511" s="354"/>
      <c r="MA511" s="354"/>
      <c r="MB511" s="363"/>
      <c r="MC511" s="363"/>
      <c r="MD511" s="354"/>
      <c r="ME511" s="354"/>
      <c r="MF511" s="354"/>
      <c r="MG511" s="354"/>
      <c r="MH511" s="354"/>
      <c r="MI511" s="354"/>
      <c r="MJ511" s="354"/>
      <c r="MK511" s="354"/>
      <c r="ML511" s="354"/>
      <c r="MM511" s="354"/>
      <c r="MN511" s="354"/>
      <c r="MO511" s="354"/>
      <c r="MP511" s="354"/>
      <c r="MQ511" s="354"/>
      <c r="MR511" s="354"/>
      <c r="MS511" s="51"/>
      <c r="MT511" s="364">
        <f t="shared" si="293"/>
        <v>0</v>
      </c>
      <c r="MU511" s="365">
        <f t="shared" si="294"/>
        <v>0</v>
      </c>
      <c r="MV511" s="366">
        <f t="shared" si="295"/>
        <v>0</v>
      </c>
      <c r="MW511" s="365"/>
      <c r="MX511" s="365"/>
      <c r="MY511" s="54"/>
      <c r="MZ511" s="709"/>
      <c r="NA511" s="709"/>
      <c r="NB511" s="709">
        <f t="shared" si="296"/>
        <v>0</v>
      </c>
      <c r="NC511" s="711"/>
      <c r="ND511" s="711">
        <v>7.51</v>
      </c>
      <c r="NE511" s="738" t="e">
        <f t="shared" si="322"/>
        <v>#DIV/0!</v>
      </c>
      <c r="NF511" s="743"/>
      <c r="NG511" s="743"/>
      <c r="NH511" s="743"/>
      <c r="NI511" s="740">
        <f t="shared" si="297"/>
        <v>3004</v>
      </c>
      <c r="NJ511" s="850"/>
      <c r="NK511" s="818"/>
      <c r="NL511" s="742">
        <v>44562</v>
      </c>
      <c r="NM511" s="739">
        <f ca="1" t="shared" si="298"/>
        <v>17.1666666666667</v>
      </c>
      <c r="NN511" s="739">
        <f ca="1" t="shared" si="299"/>
        <v>515</v>
      </c>
      <c r="NO511" s="743">
        <v>400</v>
      </c>
      <c r="NP511" s="739">
        <f t="shared" si="300"/>
        <v>0</v>
      </c>
      <c r="NQ511" s="761">
        <f t="shared" si="301"/>
        <v>0</v>
      </c>
      <c r="NR511" s="739">
        <f ca="1" t="shared" si="302"/>
        <v>0</v>
      </c>
      <c r="NS511" s="739">
        <f t="shared" si="303"/>
        <v>400</v>
      </c>
      <c r="NT511" s="743"/>
      <c r="NU511" s="739">
        <f ca="1" t="shared" si="304"/>
        <v>0</v>
      </c>
      <c r="NV511" s="769">
        <f ca="1" t="shared" si="305"/>
        <v>0</v>
      </c>
      <c r="NW511" s="769" t="e">
        <f ca="1" t="shared" si="306"/>
        <v>#DIV/0!</v>
      </c>
      <c r="NX511" s="743"/>
      <c r="NY511" s="743"/>
      <c r="NZ511" s="743"/>
      <c r="OA511" s="743"/>
      <c r="OB511" s="743"/>
      <c r="OC511" s="743"/>
      <c r="OD511" s="743"/>
      <c r="OE511" s="743">
        <f t="shared" si="307"/>
        <v>0</v>
      </c>
      <c r="OF511" s="743">
        <f t="shared" si="308"/>
        <v>0</v>
      </c>
      <c r="OG511" s="743">
        <f t="shared" si="309"/>
        <v>0</v>
      </c>
      <c r="OH511" s="743">
        <f t="shared" si="310"/>
        <v>0</v>
      </c>
      <c r="OI511" s="743">
        <f t="shared" si="311"/>
        <v>0</v>
      </c>
      <c r="OJ511" s="739">
        <f t="shared" si="312"/>
        <v>0</v>
      </c>
      <c r="OK511" s="739">
        <f t="shared" si="313"/>
        <v>0</v>
      </c>
      <c r="OL511" s="739">
        <f t="shared" si="314"/>
        <v>0</v>
      </c>
      <c r="OM511" s="739">
        <f t="shared" si="315"/>
        <v>0</v>
      </c>
      <c r="ON511" s="739">
        <f t="shared" si="316"/>
        <v>0</v>
      </c>
      <c r="OO511" s="739">
        <f t="shared" si="317"/>
        <v>0</v>
      </c>
      <c r="OP511" s="739"/>
      <c r="OQ511" s="739">
        <f t="shared" si="318"/>
        <v>0</v>
      </c>
      <c r="OR511" s="739">
        <f t="shared" si="319"/>
        <v>0</v>
      </c>
      <c r="OS511" s="739">
        <f t="shared" si="320"/>
        <v>0</v>
      </c>
      <c r="OT511" s="739">
        <f t="shared" si="321"/>
        <v>0</v>
      </c>
      <c r="OU511" s="743"/>
      <c r="OV511" s="743"/>
      <c r="OW511" s="743"/>
      <c r="OX511" s="743"/>
      <c r="OY511" s="743"/>
      <c r="OZ511" s="743"/>
      <c r="PA511" s="743"/>
      <c r="PB511" s="743"/>
      <c r="PC511" s="743"/>
      <c r="PD511" s="743"/>
      <c r="PE511" s="743"/>
      <c r="PF511" s="743"/>
      <c r="PG511" s="743"/>
    </row>
    <row r="512" s="28" customFormat="1" customHeight="1" spans="1:423">
      <c r="A512" s="283"/>
      <c r="B512" s="343"/>
      <c r="C512" s="95"/>
      <c r="D512" s="95"/>
      <c r="E512" s="95"/>
      <c r="F512" s="104"/>
      <c r="G512" s="833"/>
      <c r="H512" s="301" t="s">
        <v>1177</v>
      </c>
      <c r="I512" s="99">
        <f t="shared" si="292"/>
        <v>0</v>
      </c>
      <c r="J512" s="114">
        <v>160</v>
      </c>
      <c r="K512" s="456">
        <v>0</v>
      </c>
      <c r="L512" s="150">
        <f t="shared" si="288"/>
        <v>160</v>
      </c>
      <c r="M512" s="151">
        <f t="shared" si="289"/>
        <v>160</v>
      </c>
      <c r="N512" s="455"/>
      <c r="O512" s="37"/>
      <c r="P512" s="36">
        <v>160</v>
      </c>
      <c r="Q512" s="33">
        <f t="shared" si="323"/>
        <v>0</v>
      </c>
      <c r="R512" s="34">
        <f t="shared" si="324"/>
        <v>0</v>
      </c>
      <c r="S512" s="346"/>
      <c r="T512" s="346"/>
      <c r="U512" s="346"/>
      <c r="V512" s="346"/>
      <c r="W512" s="346"/>
      <c r="X512" s="347"/>
      <c r="Y512" s="348"/>
      <c r="Z512" s="348"/>
      <c r="AA512" s="348"/>
      <c r="AB512" s="348"/>
      <c r="AC512" s="348"/>
      <c r="AD512" s="348"/>
      <c r="AE512" s="348"/>
      <c r="AF512" s="346"/>
      <c r="AG512" s="346"/>
      <c r="AH512" s="346"/>
      <c r="AI512" s="346"/>
      <c r="AJ512" s="346"/>
      <c r="AK512" s="346"/>
      <c r="AL512" s="346"/>
      <c r="AM512" s="346"/>
      <c r="AN512" s="346"/>
      <c r="AO512" s="346"/>
      <c r="AP512" s="346"/>
      <c r="AQ512" s="346"/>
      <c r="AR512" s="346"/>
      <c r="AS512" s="346"/>
      <c r="AT512" s="346"/>
      <c r="AU512" s="346"/>
      <c r="AV512" s="346"/>
      <c r="AW512" s="346"/>
      <c r="AX512" s="346"/>
      <c r="AY512" s="349"/>
      <c r="AZ512" s="48"/>
      <c r="BA512" s="48"/>
      <c r="BB512" s="48"/>
      <c r="BC512" s="48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354"/>
      <c r="BT512" s="354"/>
      <c r="BU512" s="354"/>
      <c r="BV512" s="354"/>
      <c r="BW512" s="354"/>
      <c r="BX512" s="354"/>
      <c r="BY512" s="354"/>
      <c r="BZ512" s="354"/>
      <c r="CA512" s="354"/>
      <c r="CB512" s="354"/>
      <c r="CC512" s="354"/>
      <c r="CD512" s="354"/>
      <c r="CE512" s="354"/>
      <c r="CF512" s="354"/>
      <c r="CG512" s="354"/>
      <c r="CH512" s="354"/>
      <c r="CI512" s="354"/>
      <c r="CJ512" s="354"/>
      <c r="CK512" s="354"/>
      <c r="CL512" s="354"/>
      <c r="CM512" s="354"/>
      <c r="CN512" s="354"/>
      <c r="CO512" s="354"/>
      <c r="CP512" s="358"/>
      <c r="CQ512" s="48"/>
      <c r="CR512" s="354"/>
      <c r="CS512" s="354"/>
      <c r="CT512" s="355"/>
      <c r="CU512" s="354"/>
      <c r="CV512" s="354"/>
      <c r="CW512" s="354"/>
      <c r="CX512" s="354"/>
      <c r="CY512" s="354"/>
      <c r="CZ512" s="354"/>
      <c r="DA512" s="356"/>
      <c r="DB512" s="354"/>
      <c r="DC512" s="354"/>
      <c r="DD512" s="354"/>
      <c r="DE512" s="354"/>
      <c r="DF512" s="354"/>
      <c r="DG512" s="354"/>
      <c r="DH512" s="354"/>
      <c r="DI512" s="354"/>
      <c r="DJ512" s="354"/>
      <c r="DK512" s="354"/>
      <c r="DL512" s="354"/>
      <c r="DM512" s="354"/>
      <c r="DN512" s="354"/>
      <c r="DO512" s="354"/>
      <c r="DP512" s="354"/>
      <c r="DQ512" s="354"/>
      <c r="DR512" s="354"/>
      <c r="DS512" s="354"/>
      <c r="DT512" s="354"/>
      <c r="DU512" s="354"/>
      <c r="DV512" s="354"/>
      <c r="DW512" s="354"/>
      <c r="DX512" s="354"/>
      <c r="DY512" s="354"/>
      <c r="DZ512" s="357"/>
      <c r="EA512" s="356"/>
      <c r="EB512" s="356"/>
      <c r="EC512" s="356"/>
      <c r="ED512" s="356"/>
      <c r="EE512" s="358"/>
      <c r="EF512" s="48"/>
      <c r="EG512" s="46"/>
      <c r="EH512" s="46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8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354"/>
      <c r="FR512" s="354"/>
      <c r="FS512" s="354"/>
      <c r="FT512" s="354"/>
      <c r="FU512" s="354"/>
      <c r="FV512" s="354"/>
      <c r="FW512" s="354"/>
      <c r="FX512" s="354"/>
      <c r="FY512" s="354"/>
      <c r="FZ512" s="354"/>
      <c r="GA512" s="354"/>
      <c r="GB512" s="354"/>
      <c r="GC512" s="354"/>
      <c r="GD512" s="354"/>
      <c r="GE512" s="354"/>
      <c r="GF512" s="354"/>
      <c r="GG512" s="354"/>
      <c r="GH512" s="354"/>
      <c r="GI512" s="354"/>
      <c r="GJ512" s="354"/>
      <c r="GK512" s="354"/>
      <c r="GL512" s="354"/>
      <c r="GM512" s="354"/>
      <c r="GN512" s="354"/>
      <c r="GO512" s="354"/>
      <c r="GP512" s="354"/>
      <c r="GQ512" s="354"/>
      <c r="GR512" s="354"/>
      <c r="GS512" s="354"/>
      <c r="GT512" s="354"/>
      <c r="GU512" s="354"/>
      <c r="GV512" s="354"/>
      <c r="GW512" s="354"/>
      <c r="GX512" s="354"/>
      <c r="GY512" s="354"/>
      <c r="GZ512" s="354"/>
      <c r="HA512" s="354"/>
      <c r="HB512" s="354"/>
      <c r="HC512" s="354"/>
      <c r="HD512" s="354"/>
      <c r="HE512" s="354"/>
      <c r="HF512" s="354"/>
      <c r="HG512" s="354"/>
      <c r="HH512" s="354"/>
      <c r="HI512" s="354"/>
      <c r="HJ512" s="354"/>
      <c r="HK512" s="354"/>
      <c r="HL512" s="354"/>
      <c r="HM512" s="354"/>
      <c r="HN512" s="354"/>
      <c r="HO512" s="354"/>
      <c r="HP512" s="354"/>
      <c r="HQ512" s="354"/>
      <c r="HR512" s="354"/>
      <c r="HS512" s="354"/>
      <c r="HT512" s="354"/>
      <c r="HU512" s="354"/>
      <c r="HV512" s="354"/>
      <c r="HW512" s="354"/>
      <c r="HX512" s="354"/>
      <c r="HY512" s="354"/>
      <c r="HZ512" s="354"/>
      <c r="IA512" s="354"/>
      <c r="IB512" s="354"/>
      <c r="IC512" s="354"/>
      <c r="ID512" s="354"/>
      <c r="IE512" s="354"/>
      <c r="IF512" s="354"/>
      <c r="IG512" s="354"/>
      <c r="IH512" s="354"/>
      <c r="II512" s="354"/>
      <c r="IJ512" s="354"/>
      <c r="IK512" s="354"/>
      <c r="IL512" s="354"/>
      <c r="IM512" s="354"/>
      <c r="IN512" s="354"/>
      <c r="IO512" s="354"/>
      <c r="IP512" s="354"/>
      <c r="IQ512" s="354"/>
      <c r="IR512" s="50"/>
      <c r="IS512" s="47"/>
      <c r="IT512" s="47"/>
      <c r="IU512" s="47"/>
      <c r="IV512" s="47"/>
      <c r="IW512" s="47"/>
      <c r="IX512" s="47"/>
      <c r="IY512" s="47"/>
      <c r="IZ512" s="47"/>
      <c r="JA512" s="47"/>
      <c r="JB512" s="47"/>
      <c r="JC512" s="47"/>
      <c r="JD512" s="47"/>
      <c r="JE512" s="47"/>
      <c r="JF512" s="47"/>
      <c r="JG512" s="47"/>
      <c r="JH512" s="47"/>
      <c r="JI512" s="47"/>
      <c r="JJ512" s="47"/>
      <c r="JK512" s="47"/>
      <c r="JL512" s="354"/>
      <c r="JM512" s="354"/>
      <c r="JN512" s="354"/>
      <c r="JO512" s="354"/>
      <c r="JP512" s="354"/>
      <c r="JQ512" s="354"/>
      <c r="JR512" s="354"/>
      <c r="JS512" s="354"/>
      <c r="JT512" s="354"/>
      <c r="JU512" s="354"/>
      <c r="JV512" s="354"/>
      <c r="JW512" s="354"/>
      <c r="JX512" s="354"/>
      <c r="JY512" s="354"/>
      <c r="JZ512" s="354"/>
      <c r="KA512" s="354"/>
      <c r="KB512" s="354"/>
      <c r="KC512" s="354"/>
      <c r="KD512" s="354"/>
      <c r="KE512" s="354"/>
      <c r="KF512" s="354"/>
      <c r="KG512" s="354"/>
      <c r="KH512" s="354"/>
      <c r="KI512" s="354"/>
      <c r="KJ512" s="354"/>
      <c r="KK512" s="354"/>
      <c r="KL512" s="354"/>
      <c r="KM512" s="354"/>
      <c r="KN512" s="354"/>
      <c r="KO512" s="354"/>
      <c r="KP512" s="354"/>
      <c r="KQ512" s="354"/>
      <c r="KR512" s="354"/>
      <c r="KS512" s="354"/>
      <c r="KT512" s="354"/>
      <c r="KU512" s="354"/>
      <c r="KV512" s="51"/>
      <c r="KW512" s="47"/>
      <c r="KX512" s="47"/>
      <c r="KY512" s="47"/>
      <c r="KZ512" s="47"/>
      <c r="LA512" s="47"/>
      <c r="LB512" s="47"/>
      <c r="LC512" s="47"/>
      <c r="LD512" s="361"/>
      <c r="LE512" s="361"/>
      <c r="LF512" s="361"/>
      <c r="LG512" s="361"/>
      <c r="LH512" s="361"/>
      <c r="LI512" s="361"/>
      <c r="LJ512" s="361"/>
      <c r="LK512" s="361"/>
      <c r="LL512" s="361"/>
      <c r="LM512" s="361"/>
      <c r="LN512" s="361"/>
      <c r="LO512" s="361"/>
      <c r="LP512" s="361"/>
      <c r="LQ512" s="354"/>
      <c r="LR512" s="354"/>
      <c r="LS512" s="354"/>
      <c r="LT512" s="354"/>
      <c r="LU512" s="354"/>
      <c r="LV512" s="354"/>
      <c r="LW512" s="51"/>
      <c r="LX512" s="354"/>
      <c r="LY512" s="354"/>
      <c r="LZ512" s="354"/>
      <c r="MA512" s="354"/>
      <c r="MB512" s="363"/>
      <c r="MC512" s="363"/>
      <c r="MD512" s="354"/>
      <c r="ME512" s="354"/>
      <c r="MF512" s="354"/>
      <c r="MG512" s="354"/>
      <c r="MH512" s="354"/>
      <c r="MI512" s="354"/>
      <c r="MJ512" s="354"/>
      <c r="MK512" s="354"/>
      <c r="ML512" s="354"/>
      <c r="MM512" s="354"/>
      <c r="MN512" s="354"/>
      <c r="MO512" s="354"/>
      <c r="MP512" s="354"/>
      <c r="MQ512" s="354"/>
      <c r="MR512" s="354"/>
      <c r="MS512" s="51"/>
      <c r="MT512" s="364">
        <f t="shared" si="293"/>
        <v>0</v>
      </c>
      <c r="MU512" s="365">
        <f t="shared" si="294"/>
        <v>0</v>
      </c>
      <c r="MV512" s="366">
        <f t="shared" si="295"/>
        <v>0</v>
      </c>
      <c r="MW512" s="365"/>
      <c r="MX512" s="365"/>
      <c r="MY512" s="54"/>
      <c r="MZ512" s="709"/>
      <c r="NA512" s="709"/>
      <c r="NB512" s="709">
        <f t="shared" si="296"/>
        <v>0</v>
      </c>
      <c r="NC512" s="711"/>
      <c r="ND512" s="711"/>
      <c r="NE512" s="738" t="e">
        <f t="shared" si="322"/>
        <v>#DIV/0!</v>
      </c>
      <c r="NF512" s="743"/>
      <c r="NG512" s="743"/>
      <c r="NH512" s="743"/>
      <c r="NI512" s="740">
        <f t="shared" si="297"/>
        <v>0</v>
      </c>
      <c r="NJ512" s="850"/>
      <c r="NK512" s="818"/>
      <c r="NL512" s="742">
        <v>44562</v>
      </c>
      <c r="NM512" s="739">
        <f ca="1" t="shared" si="298"/>
        <v>17.1666666666667</v>
      </c>
      <c r="NN512" s="739">
        <f ca="1" t="shared" si="299"/>
        <v>515</v>
      </c>
      <c r="NO512" s="743">
        <v>160</v>
      </c>
      <c r="NP512" s="739">
        <f t="shared" si="300"/>
        <v>0</v>
      </c>
      <c r="NQ512" s="761">
        <f t="shared" si="301"/>
        <v>0</v>
      </c>
      <c r="NR512" s="739">
        <f ca="1" t="shared" si="302"/>
        <v>0</v>
      </c>
      <c r="NS512" s="739">
        <f t="shared" si="303"/>
        <v>160</v>
      </c>
      <c r="NT512" s="743"/>
      <c r="NU512" s="739">
        <f ca="1" t="shared" si="304"/>
        <v>0</v>
      </c>
      <c r="NV512" s="769">
        <f ca="1" t="shared" si="305"/>
        <v>0</v>
      </c>
      <c r="NW512" s="769" t="e">
        <f ca="1" t="shared" si="306"/>
        <v>#DIV/0!</v>
      </c>
      <c r="NX512" s="743"/>
      <c r="NY512" s="743"/>
      <c r="NZ512" s="743"/>
      <c r="OA512" s="743"/>
      <c r="OB512" s="743"/>
      <c r="OC512" s="743"/>
      <c r="OD512" s="743"/>
      <c r="OE512" s="743">
        <f t="shared" si="307"/>
        <v>0</v>
      </c>
      <c r="OF512" s="743">
        <f t="shared" si="308"/>
        <v>0</v>
      </c>
      <c r="OG512" s="743">
        <f t="shared" si="309"/>
        <v>0</v>
      </c>
      <c r="OH512" s="743">
        <f t="shared" si="310"/>
        <v>0</v>
      </c>
      <c r="OI512" s="743">
        <f t="shared" si="311"/>
        <v>0</v>
      </c>
      <c r="OJ512" s="739">
        <f t="shared" si="312"/>
        <v>0</v>
      </c>
      <c r="OK512" s="739">
        <f t="shared" si="313"/>
        <v>0</v>
      </c>
      <c r="OL512" s="739">
        <f t="shared" si="314"/>
        <v>0</v>
      </c>
      <c r="OM512" s="739">
        <f t="shared" si="315"/>
        <v>0</v>
      </c>
      <c r="ON512" s="739">
        <f t="shared" si="316"/>
        <v>0</v>
      </c>
      <c r="OO512" s="739">
        <f t="shared" si="317"/>
        <v>0</v>
      </c>
      <c r="OP512" s="739"/>
      <c r="OQ512" s="739">
        <f t="shared" si="318"/>
        <v>0</v>
      </c>
      <c r="OR512" s="739">
        <f t="shared" si="319"/>
        <v>0</v>
      </c>
      <c r="OS512" s="739">
        <f t="shared" si="320"/>
        <v>0</v>
      </c>
      <c r="OT512" s="739">
        <f t="shared" si="321"/>
        <v>0</v>
      </c>
      <c r="OU512" s="743"/>
      <c r="OV512" s="743"/>
      <c r="OW512" s="743"/>
      <c r="OX512" s="743"/>
      <c r="OY512" s="743"/>
      <c r="OZ512" s="743"/>
      <c r="PA512" s="743"/>
      <c r="PB512" s="743"/>
      <c r="PC512" s="743"/>
      <c r="PD512" s="743"/>
      <c r="PE512" s="743"/>
      <c r="PF512" s="743"/>
      <c r="PG512" s="743"/>
    </row>
    <row r="513" s="28" customFormat="1" customHeight="1" spans="1:423">
      <c r="A513" s="847" t="s">
        <v>2306</v>
      </c>
      <c r="B513" s="343"/>
      <c r="C513" s="95"/>
      <c r="D513" s="95"/>
      <c r="E513" s="95"/>
      <c r="F513" s="104" t="s">
        <v>2513</v>
      </c>
      <c r="G513" s="5" t="s">
        <v>2514</v>
      </c>
      <c r="H513" s="301" t="s">
        <v>2515</v>
      </c>
      <c r="I513" s="99">
        <f t="shared" si="292"/>
        <v>300</v>
      </c>
      <c r="J513" s="114"/>
      <c r="K513" s="456">
        <v>300</v>
      </c>
      <c r="L513" s="150">
        <f t="shared" si="288"/>
        <v>300</v>
      </c>
      <c r="M513" s="151">
        <f t="shared" si="289"/>
        <v>300</v>
      </c>
      <c r="N513" s="455"/>
      <c r="O513" s="37"/>
      <c r="P513" s="36">
        <v>300</v>
      </c>
      <c r="Q513" s="33">
        <f t="shared" si="323"/>
        <v>0</v>
      </c>
      <c r="R513" s="34">
        <f t="shared" si="324"/>
        <v>0</v>
      </c>
      <c r="S513" s="346"/>
      <c r="T513" s="346"/>
      <c r="U513" s="346"/>
      <c r="V513" s="346"/>
      <c r="W513" s="346"/>
      <c r="X513" s="347"/>
      <c r="Y513" s="348"/>
      <c r="Z513" s="348"/>
      <c r="AA513" s="348"/>
      <c r="AB513" s="348"/>
      <c r="AC513" s="348"/>
      <c r="AD513" s="348"/>
      <c r="AE513" s="348"/>
      <c r="AF513" s="346"/>
      <c r="AG513" s="346"/>
      <c r="AH513" s="346"/>
      <c r="AI513" s="346"/>
      <c r="AJ513" s="346"/>
      <c r="AK513" s="346"/>
      <c r="AL513" s="346"/>
      <c r="AM513" s="346"/>
      <c r="AN513" s="346"/>
      <c r="AO513" s="346"/>
      <c r="AP513" s="346"/>
      <c r="AQ513" s="346"/>
      <c r="AR513" s="346"/>
      <c r="AS513" s="346"/>
      <c r="AT513" s="346"/>
      <c r="AU513" s="346"/>
      <c r="AV513" s="346"/>
      <c r="AW513" s="346"/>
      <c r="AX513" s="346"/>
      <c r="AY513" s="349"/>
      <c r="AZ513" s="48"/>
      <c r="BA513" s="48"/>
      <c r="BB513" s="48"/>
      <c r="BC513" s="48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354"/>
      <c r="BT513" s="354"/>
      <c r="BU513" s="354"/>
      <c r="BV513" s="354"/>
      <c r="BW513" s="354"/>
      <c r="BX513" s="354"/>
      <c r="BY513" s="354"/>
      <c r="BZ513" s="354"/>
      <c r="CA513" s="354"/>
      <c r="CB513" s="354"/>
      <c r="CC513" s="354"/>
      <c r="CD513" s="354"/>
      <c r="CE513" s="354"/>
      <c r="CF513" s="354"/>
      <c r="CG513" s="354"/>
      <c r="CH513" s="354"/>
      <c r="CI513" s="354"/>
      <c r="CJ513" s="354"/>
      <c r="CK513" s="354"/>
      <c r="CL513" s="354"/>
      <c r="CM513" s="354"/>
      <c r="CN513" s="354"/>
      <c r="CO513" s="354"/>
      <c r="CP513" s="358"/>
      <c r="CQ513" s="48"/>
      <c r="CR513" s="354"/>
      <c r="CS513" s="354"/>
      <c r="CT513" s="355"/>
      <c r="CU513" s="354"/>
      <c r="CV513" s="354"/>
      <c r="CW513" s="354"/>
      <c r="CX513" s="354"/>
      <c r="CY513" s="354"/>
      <c r="CZ513" s="354"/>
      <c r="DA513" s="356"/>
      <c r="DB513" s="354"/>
      <c r="DC513" s="354"/>
      <c r="DD513" s="354"/>
      <c r="DE513" s="354"/>
      <c r="DF513" s="354"/>
      <c r="DG513" s="354"/>
      <c r="DH513" s="354"/>
      <c r="DI513" s="354"/>
      <c r="DJ513" s="354"/>
      <c r="DK513" s="354"/>
      <c r="DL513" s="354"/>
      <c r="DM513" s="354"/>
      <c r="DN513" s="354"/>
      <c r="DO513" s="354"/>
      <c r="DP513" s="354"/>
      <c r="DQ513" s="354"/>
      <c r="DR513" s="354"/>
      <c r="DS513" s="354"/>
      <c r="DT513" s="354"/>
      <c r="DU513" s="354"/>
      <c r="DV513" s="354"/>
      <c r="DW513" s="354"/>
      <c r="DX513" s="354"/>
      <c r="DY513" s="354"/>
      <c r="DZ513" s="357"/>
      <c r="EA513" s="356"/>
      <c r="EB513" s="356"/>
      <c r="EC513" s="356"/>
      <c r="ED513" s="356"/>
      <c r="EE513" s="358"/>
      <c r="EF513" s="48"/>
      <c r="EG513" s="46"/>
      <c r="EH513" s="46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8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354"/>
      <c r="FR513" s="354"/>
      <c r="FS513" s="354"/>
      <c r="FT513" s="354"/>
      <c r="FU513" s="354"/>
      <c r="FV513" s="354"/>
      <c r="FW513" s="354"/>
      <c r="FX513" s="354"/>
      <c r="FY513" s="354"/>
      <c r="FZ513" s="354"/>
      <c r="GA513" s="354"/>
      <c r="GB513" s="354"/>
      <c r="GC513" s="354"/>
      <c r="GD513" s="354"/>
      <c r="GE513" s="354"/>
      <c r="GF513" s="354"/>
      <c r="GG513" s="354"/>
      <c r="GH513" s="354"/>
      <c r="GI513" s="354"/>
      <c r="GJ513" s="354"/>
      <c r="GK513" s="354"/>
      <c r="GL513" s="354"/>
      <c r="GM513" s="354"/>
      <c r="GN513" s="354"/>
      <c r="GO513" s="354"/>
      <c r="GP513" s="354"/>
      <c r="GQ513" s="354"/>
      <c r="GR513" s="354"/>
      <c r="GS513" s="354"/>
      <c r="GT513" s="354"/>
      <c r="GU513" s="354"/>
      <c r="GV513" s="354"/>
      <c r="GW513" s="354"/>
      <c r="GX513" s="354"/>
      <c r="GY513" s="354"/>
      <c r="GZ513" s="354"/>
      <c r="HA513" s="354"/>
      <c r="HB513" s="354"/>
      <c r="HC513" s="354"/>
      <c r="HD513" s="354"/>
      <c r="HE513" s="354"/>
      <c r="HF513" s="354"/>
      <c r="HG513" s="354"/>
      <c r="HH513" s="354"/>
      <c r="HI513" s="354"/>
      <c r="HJ513" s="354"/>
      <c r="HK513" s="354"/>
      <c r="HL513" s="354"/>
      <c r="HM513" s="354"/>
      <c r="HN513" s="354"/>
      <c r="HO513" s="354"/>
      <c r="HP513" s="354"/>
      <c r="HQ513" s="354"/>
      <c r="HR513" s="354"/>
      <c r="HS513" s="354"/>
      <c r="HT513" s="354"/>
      <c r="HU513" s="354"/>
      <c r="HV513" s="354"/>
      <c r="HW513" s="354"/>
      <c r="HX513" s="354"/>
      <c r="HY513" s="354"/>
      <c r="HZ513" s="354"/>
      <c r="IA513" s="354"/>
      <c r="IB513" s="354"/>
      <c r="IC513" s="354"/>
      <c r="ID513" s="354"/>
      <c r="IE513" s="354"/>
      <c r="IF513" s="354"/>
      <c r="IG513" s="354"/>
      <c r="IH513" s="354"/>
      <c r="II513" s="354"/>
      <c r="IJ513" s="354"/>
      <c r="IK513" s="354"/>
      <c r="IL513" s="354"/>
      <c r="IM513" s="354"/>
      <c r="IN513" s="354"/>
      <c r="IO513" s="354"/>
      <c r="IP513" s="354"/>
      <c r="IQ513" s="354"/>
      <c r="IR513" s="50"/>
      <c r="IS513" s="47"/>
      <c r="IT513" s="47"/>
      <c r="IU513" s="47"/>
      <c r="IV513" s="47"/>
      <c r="IW513" s="47"/>
      <c r="IX513" s="47"/>
      <c r="IY513" s="47"/>
      <c r="IZ513" s="47"/>
      <c r="JA513" s="47"/>
      <c r="JB513" s="47"/>
      <c r="JC513" s="47"/>
      <c r="JD513" s="47"/>
      <c r="JE513" s="47"/>
      <c r="JF513" s="47"/>
      <c r="JG513" s="47"/>
      <c r="JH513" s="47"/>
      <c r="JI513" s="47"/>
      <c r="JJ513" s="47"/>
      <c r="JK513" s="47"/>
      <c r="JL513" s="354"/>
      <c r="JM513" s="354"/>
      <c r="JN513" s="354"/>
      <c r="JO513" s="354"/>
      <c r="JP513" s="354"/>
      <c r="JQ513" s="354"/>
      <c r="JR513" s="354"/>
      <c r="JS513" s="354"/>
      <c r="JT513" s="354"/>
      <c r="JU513" s="354"/>
      <c r="JV513" s="354"/>
      <c r="JW513" s="354"/>
      <c r="JX513" s="354"/>
      <c r="JY513" s="354"/>
      <c r="JZ513" s="354"/>
      <c r="KA513" s="354"/>
      <c r="KB513" s="354"/>
      <c r="KC513" s="354"/>
      <c r="KD513" s="354"/>
      <c r="KE513" s="354"/>
      <c r="KF513" s="354"/>
      <c r="KG513" s="354"/>
      <c r="KH513" s="354"/>
      <c r="KI513" s="354"/>
      <c r="KJ513" s="354"/>
      <c r="KK513" s="354"/>
      <c r="KL513" s="354"/>
      <c r="KM513" s="354"/>
      <c r="KN513" s="354"/>
      <c r="KO513" s="354"/>
      <c r="KP513" s="354"/>
      <c r="KQ513" s="354"/>
      <c r="KR513" s="354"/>
      <c r="KS513" s="354"/>
      <c r="KT513" s="354"/>
      <c r="KU513" s="354"/>
      <c r="KV513" s="51"/>
      <c r="KW513" s="47"/>
      <c r="KX513" s="47"/>
      <c r="KY513" s="47"/>
      <c r="KZ513" s="47"/>
      <c r="LA513" s="47"/>
      <c r="LB513" s="47"/>
      <c r="LC513" s="47"/>
      <c r="LD513" s="361"/>
      <c r="LE513" s="361"/>
      <c r="LF513" s="361"/>
      <c r="LG513" s="361"/>
      <c r="LH513" s="361"/>
      <c r="LI513" s="361"/>
      <c r="LJ513" s="361"/>
      <c r="LK513" s="361"/>
      <c r="LL513" s="361"/>
      <c r="LM513" s="361"/>
      <c r="LN513" s="361"/>
      <c r="LO513" s="361"/>
      <c r="LP513" s="361"/>
      <c r="LQ513" s="354"/>
      <c r="LR513" s="354"/>
      <c r="LS513" s="354"/>
      <c r="LT513" s="354"/>
      <c r="LU513" s="354"/>
      <c r="LV513" s="354"/>
      <c r="LW513" s="51"/>
      <c r="LX513" s="354"/>
      <c r="LY513" s="354"/>
      <c r="LZ513" s="354"/>
      <c r="MA513" s="354"/>
      <c r="MB513" s="363"/>
      <c r="MC513" s="363"/>
      <c r="MD513" s="354"/>
      <c r="ME513" s="354"/>
      <c r="MF513" s="354"/>
      <c r="MG513" s="354"/>
      <c r="MH513" s="354"/>
      <c r="MI513" s="354"/>
      <c r="MJ513" s="354"/>
      <c r="MK513" s="354"/>
      <c r="ML513" s="354"/>
      <c r="MM513" s="354"/>
      <c r="MN513" s="354"/>
      <c r="MO513" s="354"/>
      <c r="MP513" s="354"/>
      <c r="MQ513" s="354"/>
      <c r="MR513" s="354"/>
      <c r="MS513" s="51"/>
      <c r="MT513" s="364">
        <f t="shared" si="293"/>
        <v>0</v>
      </c>
      <c r="MU513" s="365">
        <f t="shared" si="294"/>
        <v>0</v>
      </c>
      <c r="MV513" s="366">
        <f t="shared" si="295"/>
        <v>0</v>
      </c>
      <c r="MW513" s="365"/>
      <c r="MX513" s="365"/>
      <c r="MY513" s="54"/>
      <c r="MZ513" s="709"/>
      <c r="NA513" s="709"/>
      <c r="NB513" s="709">
        <f t="shared" si="296"/>
        <v>0</v>
      </c>
      <c r="NC513" s="711"/>
      <c r="ND513" s="711">
        <v>9.74</v>
      </c>
      <c r="NE513" s="738" t="e">
        <f t="shared" si="322"/>
        <v>#DIV/0!</v>
      </c>
      <c r="NF513" s="743"/>
      <c r="NG513" s="743"/>
      <c r="NH513" s="743"/>
      <c r="NI513" s="740">
        <f t="shared" si="297"/>
        <v>2922</v>
      </c>
      <c r="NJ513" s="850"/>
      <c r="NK513" s="818"/>
      <c r="NL513" s="742"/>
      <c r="NM513" s="739">
        <f t="shared" si="298"/>
        <v>0</v>
      </c>
      <c r="NN513" s="739"/>
      <c r="NO513" s="743"/>
      <c r="NP513" s="739">
        <f t="shared" si="300"/>
        <v>0</v>
      </c>
      <c r="NQ513" s="761">
        <f t="shared" si="301"/>
        <v>0</v>
      </c>
      <c r="NR513" s="739" t="e">
        <f t="shared" si="302"/>
        <v>#DIV/0!</v>
      </c>
      <c r="NS513" s="739">
        <f t="shared" si="303"/>
        <v>300</v>
      </c>
      <c r="NT513" s="743"/>
      <c r="NU513" s="739" t="e">
        <f t="shared" si="304"/>
        <v>#DIV/0!</v>
      </c>
      <c r="NV513" s="769" t="e">
        <f t="shared" si="305"/>
        <v>#DIV/0!</v>
      </c>
      <c r="NW513" s="769" t="e">
        <f t="shared" si="306"/>
        <v>#DIV/0!</v>
      </c>
      <c r="NX513" s="743"/>
      <c r="NY513" s="743"/>
      <c r="NZ513" s="743"/>
      <c r="OA513" s="743"/>
      <c r="OB513" s="743"/>
      <c r="OC513" s="743"/>
      <c r="OD513" s="743"/>
      <c r="OE513" s="743">
        <f t="shared" si="307"/>
        <v>0</v>
      </c>
      <c r="OF513" s="743">
        <f t="shared" si="308"/>
        <v>0</v>
      </c>
      <c r="OG513" s="743">
        <f t="shared" si="309"/>
        <v>0</v>
      </c>
      <c r="OH513" s="743">
        <f t="shared" si="310"/>
        <v>0</v>
      </c>
      <c r="OI513" s="743">
        <f t="shared" si="311"/>
        <v>0</v>
      </c>
      <c r="OJ513" s="739">
        <f t="shared" si="312"/>
        <v>0</v>
      </c>
      <c r="OK513" s="739">
        <f t="shared" si="313"/>
        <v>0</v>
      </c>
      <c r="OL513" s="739">
        <f t="shared" si="314"/>
        <v>0</v>
      </c>
      <c r="OM513" s="739">
        <f t="shared" si="315"/>
        <v>0</v>
      </c>
      <c r="ON513" s="739">
        <f t="shared" si="316"/>
        <v>0</v>
      </c>
      <c r="OO513" s="739">
        <f t="shared" si="317"/>
        <v>0</v>
      </c>
      <c r="OP513" s="739"/>
      <c r="OQ513" s="739">
        <f t="shared" si="318"/>
        <v>0</v>
      </c>
      <c r="OR513" s="739">
        <f t="shared" si="319"/>
        <v>0</v>
      </c>
      <c r="OS513" s="739">
        <f t="shared" si="320"/>
        <v>0</v>
      </c>
      <c r="OT513" s="739">
        <f t="shared" si="321"/>
        <v>0</v>
      </c>
      <c r="OU513" s="743"/>
      <c r="OV513" s="743"/>
      <c r="OW513" s="743"/>
      <c r="OX513" s="743"/>
      <c r="OY513" s="743"/>
      <c r="OZ513" s="743"/>
      <c r="PA513" s="743"/>
      <c r="PB513" s="743"/>
      <c r="PC513" s="743"/>
      <c r="PD513" s="743"/>
      <c r="PE513" s="743"/>
      <c r="PF513" s="743"/>
      <c r="PG513" s="743"/>
    </row>
    <row r="514" s="28" customFormat="1" customHeight="1" spans="1:423">
      <c r="A514" s="283" t="s">
        <v>1334</v>
      </c>
      <c r="B514" s="343"/>
      <c r="C514" s="95" t="s">
        <v>1645</v>
      </c>
      <c r="D514" s="95" t="s">
        <v>2065</v>
      </c>
      <c r="E514" s="95"/>
      <c r="F514" s="104" t="s">
        <v>2516</v>
      </c>
      <c r="G514" s="5"/>
      <c r="H514" s="301" t="s">
        <v>2517</v>
      </c>
      <c r="I514" s="99">
        <f t="shared" si="292"/>
        <v>560</v>
      </c>
      <c r="J514" s="114"/>
      <c r="K514" s="456">
        <v>560</v>
      </c>
      <c r="L514" s="150">
        <f t="shared" si="288"/>
        <v>560</v>
      </c>
      <c r="M514" s="151">
        <f t="shared" si="289"/>
        <v>560</v>
      </c>
      <c r="N514" s="455"/>
      <c r="O514" s="37"/>
      <c r="P514" s="36">
        <v>560</v>
      </c>
      <c r="Q514" s="33">
        <f t="shared" si="323"/>
        <v>0</v>
      </c>
      <c r="R514" s="34">
        <f t="shared" si="324"/>
        <v>0</v>
      </c>
      <c r="S514" s="346"/>
      <c r="T514" s="346"/>
      <c r="U514" s="346"/>
      <c r="V514" s="346"/>
      <c r="W514" s="346"/>
      <c r="X514" s="347"/>
      <c r="Y514" s="348"/>
      <c r="Z514" s="348"/>
      <c r="AA514" s="348"/>
      <c r="AB514" s="348"/>
      <c r="AC514" s="348"/>
      <c r="AD514" s="348"/>
      <c r="AE514" s="348"/>
      <c r="AF514" s="346"/>
      <c r="AG514" s="346"/>
      <c r="AH514" s="346"/>
      <c r="AI514" s="346"/>
      <c r="AJ514" s="346"/>
      <c r="AK514" s="346"/>
      <c r="AL514" s="346"/>
      <c r="AM514" s="346"/>
      <c r="AN514" s="346"/>
      <c r="AO514" s="346"/>
      <c r="AP514" s="346"/>
      <c r="AQ514" s="346"/>
      <c r="AR514" s="346"/>
      <c r="AS514" s="346"/>
      <c r="AT514" s="346"/>
      <c r="AU514" s="346"/>
      <c r="AV514" s="346"/>
      <c r="AW514" s="346"/>
      <c r="AX514" s="346"/>
      <c r="AY514" s="349"/>
      <c r="AZ514" s="48"/>
      <c r="BA514" s="48"/>
      <c r="BB514" s="48"/>
      <c r="BC514" s="48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354"/>
      <c r="BT514" s="354"/>
      <c r="BU514" s="354"/>
      <c r="BV514" s="354"/>
      <c r="BW514" s="354"/>
      <c r="BX514" s="354"/>
      <c r="BY514" s="354"/>
      <c r="BZ514" s="354"/>
      <c r="CA514" s="354"/>
      <c r="CB514" s="354"/>
      <c r="CC514" s="354"/>
      <c r="CD514" s="354"/>
      <c r="CE514" s="354"/>
      <c r="CF514" s="354"/>
      <c r="CG514" s="354"/>
      <c r="CH514" s="354"/>
      <c r="CI514" s="354"/>
      <c r="CJ514" s="354"/>
      <c r="CK514" s="354"/>
      <c r="CL514" s="354"/>
      <c r="CM514" s="354"/>
      <c r="CN514" s="354"/>
      <c r="CO514" s="354"/>
      <c r="CP514" s="358"/>
      <c r="CQ514" s="48"/>
      <c r="CR514" s="354"/>
      <c r="CS514" s="354"/>
      <c r="CT514" s="355"/>
      <c r="CU514" s="354"/>
      <c r="CV514" s="354"/>
      <c r="CW514" s="354"/>
      <c r="CX514" s="354"/>
      <c r="CY514" s="354"/>
      <c r="CZ514" s="354"/>
      <c r="DA514" s="356"/>
      <c r="DB514" s="354"/>
      <c r="DC514" s="354"/>
      <c r="DD514" s="354"/>
      <c r="DE514" s="354"/>
      <c r="DF514" s="354"/>
      <c r="DG514" s="354"/>
      <c r="DH514" s="354"/>
      <c r="DI514" s="354"/>
      <c r="DJ514" s="354"/>
      <c r="DK514" s="354"/>
      <c r="DL514" s="354"/>
      <c r="DM514" s="354"/>
      <c r="DN514" s="354"/>
      <c r="DO514" s="354"/>
      <c r="DP514" s="354"/>
      <c r="DQ514" s="354"/>
      <c r="DR514" s="354"/>
      <c r="DS514" s="354"/>
      <c r="DT514" s="354"/>
      <c r="DU514" s="354"/>
      <c r="DV514" s="354"/>
      <c r="DW514" s="354"/>
      <c r="DX514" s="354"/>
      <c r="DY514" s="354"/>
      <c r="DZ514" s="357"/>
      <c r="EA514" s="356"/>
      <c r="EB514" s="356"/>
      <c r="EC514" s="356"/>
      <c r="ED514" s="356"/>
      <c r="EE514" s="358"/>
      <c r="EF514" s="48"/>
      <c r="EG514" s="46"/>
      <c r="EH514" s="46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8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354"/>
      <c r="FR514" s="354"/>
      <c r="FS514" s="354"/>
      <c r="FT514" s="354"/>
      <c r="FU514" s="354"/>
      <c r="FV514" s="354"/>
      <c r="FW514" s="354"/>
      <c r="FX514" s="354"/>
      <c r="FY514" s="354"/>
      <c r="FZ514" s="354"/>
      <c r="GA514" s="354"/>
      <c r="GB514" s="354"/>
      <c r="GC514" s="354"/>
      <c r="GD514" s="354"/>
      <c r="GE514" s="354"/>
      <c r="GF514" s="354"/>
      <c r="GG514" s="354"/>
      <c r="GH514" s="354"/>
      <c r="GI514" s="354"/>
      <c r="GJ514" s="354"/>
      <c r="GK514" s="354"/>
      <c r="GL514" s="354"/>
      <c r="GM514" s="354"/>
      <c r="GN514" s="354"/>
      <c r="GO514" s="354"/>
      <c r="GP514" s="354"/>
      <c r="GQ514" s="354"/>
      <c r="GR514" s="354"/>
      <c r="GS514" s="354"/>
      <c r="GT514" s="354"/>
      <c r="GU514" s="354"/>
      <c r="GV514" s="354"/>
      <c r="GW514" s="354"/>
      <c r="GX514" s="354"/>
      <c r="GY514" s="354"/>
      <c r="GZ514" s="354"/>
      <c r="HA514" s="354"/>
      <c r="HB514" s="354"/>
      <c r="HC514" s="354"/>
      <c r="HD514" s="354"/>
      <c r="HE514" s="354"/>
      <c r="HF514" s="354"/>
      <c r="HG514" s="354"/>
      <c r="HH514" s="354"/>
      <c r="HI514" s="354"/>
      <c r="HJ514" s="354"/>
      <c r="HK514" s="354"/>
      <c r="HL514" s="354"/>
      <c r="HM514" s="354"/>
      <c r="HN514" s="354"/>
      <c r="HO514" s="354"/>
      <c r="HP514" s="354"/>
      <c r="HQ514" s="354"/>
      <c r="HR514" s="354"/>
      <c r="HS514" s="354"/>
      <c r="HT514" s="354"/>
      <c r="HU514" s="354"/>
      <c r="HV514" s="354"/>
      <c r="HW514" s="354"/>
      <c r="HX514" s="354"/>
      <c r="HY514" s="354"/>
      <c r="HZ514" s="354"/>
      <c r="IA514" s="354"/>
      <c r="IB514" s="354"/>
      <c r="IC514" s="354"/>
      <c r="ID514" s="354"/>
      <c r="IE514" s="354"/>
      <c r="IF514" s="354"/>
      <c r="IG514" s="354"/>
      <c r="IH514" s="354"/>
      <c r="II514" s="354"/>
      <c r="IJ514" s="354"/>
      <c r="IK514" s="354"/>
      <c r="IL514" s="354"/>
      <c r="IM514" s="354"/>
      <c r="IN514" s="354"/>
      <c r="IO514" s="354"/>
      <c r="IP514" s="354"/>
      <c r="IQ514" s="354"/>
      <c r="IR514" s="50"/>
      <c r="IS514" s="47"/>
      <c r="IT514" s="47"/>
      <c r="IU514" s="47"/>
      <c r="IV514" s="47"/>
      <c r="IW514" s="47"/>
      <c r="IX514" s="47"/>
      <c r="IY514" s="47"/>
      <c r="IZ514" s="47"/>
      <c r="JA514" s="47"/>
      <c r="JB514" s="47"/>
      <c r="JC514" s="47"/>
      <c r="JD514" s="47"/>
      <c r="JE514" s="47"/>
      <c r="JF514" s="47"/>
      <c r="JG514" s="47"/>
      <c r="JH514" s="47"/>
      <c r="JI514" s="47"/>
      <c r="JJ514" s="47"/>
      <c r="JK514" s="47"/>
      <c r="JL514" s="354"/>
      <c r="JM514" s="354"/>
      <c r="JN514" s="354"/>
      <c r="JO514" s="354"/>
      <c r="JP514" s="354"/>
      <c r="JQ514" s="354"/>
      <c r="JR514" s="354"/>
      <c r="JS514" s="354"/>
      <c r="JT514" s="354"/>
      <c r="JU514" s="354"/>
      <c r="JV514" s="354"/>
      <c r="JW514" s="354"/>
      <c r="JX514" s="354"/>
      <c r="JY514" s="354"/>
      <c r="JZ514" s="354"/>
      <c r="KA514" s="354"/>
      <c r="KB514" s="354"/>
      <c r="KC514" s="354"/>
      <c r="KD514" s="354"/>
      <c r="KE514" s="354"/>
      <c r="KF514" s="354"/>
      <c r="KG514" s="354"/>
      <c r="KH514" s="354"/>
      <c r="KI514" s="354"/>
      <c r="KJ514" s="354"/>
      <c r="KK514" s="354"/>
      <c r="KL514" s="354"/>
      <c r="KM514" s="354"/>
      <c r="KN514" s="354"/>
      <c r="KO514" s="354"/>
      <c r="KP514" s="354"/>
      <c r="KQ514" s="354"/>
      <c r="KR514" s="354"/>
      <c r="KS514" s="354"/>
      <c r="KT514" s="354"/>
      <c r="KU514" s="354"/>
      <c r="KV514" s="51"/>
      <c r="KW514" s="47"/>
      <c r="KX514" s="47"/>
      <c r="KY514" s="47"/>
      <c r="KZ514" s="47"/>
      <c r="LA514" s="47"/>
      <c r="LB514" s="47"/>
      <c r="LC514" s="47"/>
      <c r="LD514" s="361"/>
      <c r="LE514" s="361"/>
      <c r="LF514" s="361"/>
      <c r="LG514" s="361"/>
      <c r="LH514" s="361"/>
      <c r="LI514" s="361"/>
      <c r="LJ514" s="361"/>
      <c r="LK514" s="361"/>
      <c r="LL514" s="361"/>
      <c r="LM514" s="361"/>
      <c r="LN514" s="361"/>
      <c r="LO514" s="361"/>
      <c r="LP514" s="361"/>
      <c r="LQ514" s="354"/>
      <c r="LR514" s="354"/>
      <c r="LS514" s="354"/>
      <c r="LT514" s="354"/>
      <c r="LU514" s="354"/>
      <c r="LV514" s="354"/>
      <c r="LW514" s="51"/>
      <c r="LX514" s="354"/>
      <c r="LY514" s="354"/>
      <c r="LZ514" s="354"/>
      <c r="MA514" s="354"/>
      <c r="MB514" s="363"/>
      <c r="MC514" s="363"/>
      <c r="MD514" s="354"/>
      <c r="ME514" s="354"/>
      <c r="MF514" s="354"/>
      <c r="MG514" s="354"/>
      <c r="MH514" s="354"/>
      <c r="MI514" s="354"/>
      <c r="MJ514" s="354"/>
      <c r="MK514" s="354"/>
      <c r="ML514" s="354"/>
      <c r="MM514" s="354"/>
      <c r="MN514" s="354"/>
      <c r="MO514" s="354"/>
      <c r="MP514" s="354"/>
      <c r="MQ514" s="354"/>
      <c r="MR514" s="354"/>
      <c r="MS514" s="51"/>
      <c r="MT514" s="364">
        <f t="shared" si="293"/>
        <v>0</v>
      </c>
      <c r="MU514" s="365">
        <f t="shared" si="294"/>
        <v>0</v>
      </c>
      <c r="MV514" s="366">
        <f t="shared" si="295"/>
        <v>0</v>
      </c>
      <c r="MW514" s="365"/>
      <c r="MX514" s="365"/>
      <c r="MY514" s="54"/>
      <c r="MZ514" s="709"/>
      <c r="NA514" s="709"/>
      <c r="NB514" s="709">
        <f t="shared" si="296"/>
        <v>0</v>
      </c>
      <c r="NC514" s="711"/>
      <c r="ND514" s="711">
        <v>8.4</v>
      </c>
      <c r="NE514" s="738" t="e">
        <f t="shared" si="322"/>
        <v>#DIV/0!</v>
      </c>
      <c r="NF514" s="743"/>
      <c r="NG514" s="743"/>
      <c r="NH514" s="743"/>
      <c r="NI514" s="740">
        <f t="shared" si="297"/>
        <v>4704</v>
      </c>
      <c r="NJ514" s="850"/>
      <c r="NK514" s="818"/>
      <c r="NL514" s="742"/>
      <c r="NM514" s="739">
        <f t="shared" si="298"/>
        <v>0</v>
      </c>
      <c r="NN514" s="739"/>
      <c r="NO514" s="743"/>
      <c r="NP514" s="739">
        <f t="shared" si="300"/>
        <v>0</v>
      </c>
      <c r="NQ514" s="761">
        <f t="shared" si="301"/>
        <v>0</v>
      </c>
      <c r="NR514" s="739" t="e">
        <f t="shared" si="302"/>
        <v>#DIV/0!</v>
      </c>
      <c r="NS514" s="739">
        <f t="shared" si="303"/>
        <v>560</v>
      </c>
      <c r="NT514" s="743"/>
      <c r="NU514" s="739" t="e">
        <f t="shared" si="304"/>
        <v>#DIV/0!</v>
      </c>
      <c r="NV514" s="769" t="e">
        <f t="shared" si="305"/>
        <v>#DIV/0!</v>
      </c>
      <c r="NW514" s="769" t="e">
        <f t="shared" si="306"/>
        <v>#DIV/0!</v>
      </c>
      <c r="NX514" s="743"/>
      <c r="NY514" s="743"/>
      <c r="NZ514" s="743"/>
      <c r="OA514" s="743"/>
      <c r="OB514" s="743"/>
      <c r="OC514" s="743"/>
      <c r="OD514" s="743"/>
      <c r="OE514" s="743">
        <f t="shared" si="307"/>
        <v>0</v>
      </c>
      <c r="OF514" s="743">
        <f t="shared" si="308"/>
        <v>0</v>
      </c>
      <c r="OG514" s="743">
        <f t="shared" si="309"/>
        <v>0</v>
      </c>
      <c r="OH514" s="743">
        <f t="shared" si="310"/>
        <v>0</v>
      </c>
      <c r="OI514" s="743">
        <f t="shared" si="311"/>
        <v>0</v>
      </c>
      <c r="OJ514" s="739">
        <f t="shared" si="312"/>
        <v>0</v>
      </c>
      <c r="OK514" s="739">
        <f t="shared" si="313"/>
        <v>0</v>
      </c>
      <c r="OL514" s="739">
        <f t="shared" si="314"/>
        <v>0</v>
      </c>
      <c r="OM514" s="739">
        <f t="shared" si="315"/>
        <v>0</v>
      </c>
      <c r="ON514" s="739">
        <f t="shared" si="316"/>
        <v>0</v>
      </c>
      <c r="OO514" s="739">
        <f t="shared" si="317"/>
        <v>0</v>
      </c>
      <c r="OP514" s="739"/>
      <c r="OQ514" s="739">
        <f t="shared" si="318"/>
        <v>0</v>
      </c>
      <c r="OR514" s="739">
        <f t="shared" si="319"/>
        <v>0</v>
      </c>
      <c r="OS514" s="739">
        <f t="shared" si="320"/>
        <v>0</v>
      </c>
      <c r="OT514" s="739">
        <f t="shared" si="321"/>
        <v>0</v>
      </c>
      <c r="OU514" s="743"/>
      <c r="OV514" s="743"/>
      <c r="OW514" s="743"/>
      <c r="OX514" s="743"/>
      <c r="OY514" s="743"/>
      <c r="OZ514" s="743"/>
      <c r="PA514" s="743"/>
      <c r="PB514" s="743"/>
      <c r="PC514" s="743"/>
      <c r="PD514" s="743"/>
      <c r="PE514" s="743"/>
      <c r="PF514" s="743"/>
      <c r="PG514" s="743"/>
    </row>
    <row r="515" s="28" customFormat="1" customHeight="1" spans="1:423">
      <c r="A515" s="283" t="s">
        <v>2306</v>
      </c>
      <c r="B515" s="343"/>
      <c r="C515" s="95" t="s">
        <v>1645</v>
      </c>
      <c r="D515" s="95" t="s">
        <v>2065</v>
      </c>
      <c r="E515" s="95"/>
      <c r="F515" s="104" t="s">
        <v>2518</v>
      </c>
      <c r="G515" s="5"/>
      <c r="H515" s="301" t="s">
        <v>2519</v>
      </c>
      <c r="I515" s="99">
        <f t="shared" si="292"/>
        <v>2</v>
      </c>
      <c r="J515" s="114"/>
      <c r="K515" s="456">
        <v>2</v>
      </c>
      <c r="L515" s="150">
        <f t="shared" si="288"/>
        <v>2</v>
      </c>
      <c r="M515" s="151">
        <f t="shared" si="289"/>
        <v>2</v>
      </c>
      <c r="N515" s="455"/>
      <c r="O515" s="37"/>
      <c r="P515" s="36">
        <v>2</v>
      </c>
      <c r="Q515" s="33">
        <f t="shared" si="323"/>
        <v>0</v>
      </c>
      <c r="R515" s="34">
        <f t="shared" si="324"/>
        <v>0</v>
      </c>
      <c r="S515" s="346"/>
      <c r="T515" s="346"/>
      <c r="U515" s="346"/>
      <c r="V515" s="346"/>
      <c r="W515" s="346"/>
      <c r="X515" s="347"/>
      <c r="Y515" s="348"/>
      <c r="Z515" s="348"/>
      <c r="AA515" s="348"/>
      <c r="AB515" s="348"/>
      <c r="AC515" s="348"/>
      <c r="AD515" s="348"/>
      <c r="AE515" s="348"/>
      <c r="AF515" s="346"/>
      <c r="AG515" s="346"/>
      <c r="AH515" s="346"/>
      <c r="AI515" s="346"/>
      <c r="AJ515" s="346"/>
      <c r="AK515" s="346"/>
      <c r="AL515" s="346"/>
      <c r="AM515" s="346"/>
      <c r="AN515" s="346"/>
      <c r="AO515" s="346"/>
      <c r="AP515" s="346"/>
      <c r="AQ515" s="346"/>
      <c r="AR515" s="346"/>
      <c r="AS515" s="346"/>
      <c r="AT515" s="346"/>
      <c r="AU515" s="346"/>
      <c r="AV515" s="346"/>
      <c r="AW515" s="346"/>
      <c r="AX515" s="346"/>
      <c r="AY515" s="349"/>
      <c r="AZ515" s="48"/>
      <c r="BA515" s="48"/>
      <c r="BB515" s="48"/>
      <c r="BC515" s="48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354"/>
      <c r="BT515" s="354"/>
      <c r="BU515" s="354"/>
      <c r="BV515" s="354"/>
      <c r="BW515" s="354"/>
      <c r="BX515" s="354"/>
      <c r="BY515" s="354"/>
      <c r="BZ515" s="354"/>
      <c r="CA515" s="354"/>
      <c r="CB515" s="354"/>
      <c r="CC515" s="354"/>
      <c r="CD515" s="354"/>
      <c r="CE515" s="354"/>
      <c r="CF515" s="354"/>
      <c r="CG515" s="354"/>
      <c r="CH515" s="354"/>
      <c r="CI515" s="354"/>
      <c r="CJ515" s="354"/>
      <c r="CK515" s="354"/>
      <c r="CL515" s="354"/>
      <c r="CM515" s="354"/>
      <c r="CN515" s="354"/>
      <c r="CO515" s="354"/>
      <c r="CP515" s="358"/>
      <c r="CQ515" s="48"/>
      <c r="CR515" s="354"/>
      <c r="CS515" s="354"/>
      <c r="CT515" s="355"/>
      <c r="CU515" s="354"/>
      <c r="CV515" s="354"/>
      <c r="CW515" s="354"/>
      <c r="CX515" s="354"/>
      <c r="CY515" s="354"/>
      <c r="CZ515" s="354"/>
      <c r="DA515" s="356"/>
      <c r="DB515" s="354"/>
      <c r="DC515" s="354"/>
      <c r="DD515" s="354"/>
      <c r="DE515" s="354"/>
      <c r="DF515" s="354"/>
      <c r="DG515" s="354"/>
      <c r="DH515" s="354"/>
      <c r="DI515" s="354"/>
      <c r="DJ515" s="354"/>
      <c r="DK515" s="354"/>
      <c r="DL515" s="354"/>
      <c r="DM515" s="354"/>
      <c r="DN515" s="354"/>
      <c r="DO515" s="354"/>
      <c r="DP515" s="354"/>
      <c r="DQ515" s="354"/>
      <c r="DR515" s="354"/>
      <c r="DS515" s="354"/>
      <c r="DT515" s="354"/>
      <c r="DU515" s="354"/>
      <c r="DV515" s="354"/>
      <c r="DW515" s="354"/>
      <c r="DX515" s="354"/>
      <c r="DY515" s="354"/>
      <c r="DZ515" s="357"/>
      <c r="EA515" s="356"/>
      <c r="EB515" s="356"/>
      <c r="EC515" s="356"/>
      <c r="ED515" s="356"/>
      <c r="EE515" s="358"/>
      <c r="EF515" s="48"/>
      <c r="EG515" s="46"/>
      <c r="EH515" s="46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8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354"/>
      <c r="FR515" s="354"/>
      <c r="FS515" s="354"/>
      <c r="FT515" s="354"/>
      <c r="FU515" s="354"/>
      <c r="FV515" s="354"/>
      <c r="FW515" s="354"/>
      <c r="FX515" s="354"/>
      <c r="FY515" s="354"/>
      <c r="FZ515" s="354"/>
      <c r="GA515" s="354"/>
      <c r="GB515" s="354"/>
      <c r="GC515" s="354"/>
      <c r="GD515" s="354"/>
      <c r="GE515" s="354"/>
      <c r="GF515" s="354"/>
      <c r="GG515" s="354"/>
      <c r="GH515" s="354"/>
      <c r="GI515" s="354"/>
      <c r="GJ515" s="354"/>
      <c r="GK515" s="354"/>
      <c r="GL515" s="354"/>
      <c r="GM515" s="354"/>
      <c r="GN515" s="354"/>
      <c r="GO515" s="354"/>
      <c r="GP515" s="354"/>
      <c r="GQ515" s="354"/>
      <c r="GR515" s="354"/>
      <c r="GS515" s="354"/>
      <c r="GT515" s="354"/>
      <c r="GU515" s="354"/>
      <c r="GV515" s="354"/>
      <c r="GW515" s="354"/>
      <c r="GX515" s="354"/>
      <c r="GY515" s="354"/>
      <c r="GZ515" s="354"/>
      <c r="HA515" s="354"/>
      <c r="HB515" s="354"/>
      <c r="HC515" s="354"/>
      <c r="HD515" s="354"/>
      <c r="HE515" s="354"/>
      <c r="HF515" s="354"/>
      <c r="HG515" s="354"/>
      <c r="HH515" s="354"/>
      <c r="HI515" s="354"/>
      <c r="HJ515" s="354"/>
      <c r="HK515" s="354"/>
      <c r="HL515" s="354"/>
      <c r="HM515" s="354"/>
      <c r="HN515" s="354"/>
      <c r="HO515" s="354"/>
      <c r="HP515" s="354"/>
      <c r="HQ515" s="354"/>
      <c r="HR515" s="354"/>
      <c r="HS515" s="354"/>
      <c r="HT515" s="354"/>
      <c r="HU515" s="354"/>
      <c r="HV515" s="354"/>
      <c r="HW515" s="354"/>
      <c r="HX515" s="354"/>
      <c r="HY515" s="354"/>
      <c r="HZ515" s="354"/>
      <c r="IA515" s="354"/>
      <c r="IB515" s="354"/>
      <c r="IC515" s="354"/>
      <c r="ID515" s="354"/>
      <c r="IE515" s="354"/>
      <c r="IF515" s="354"/>
      <c r="IG515" s="354"/>
      <c r="IH515" s="354"/>
      <c r="II515" s="354"/>
      <c r="IJ515" s="354"/>
      <c r="IK515" s="354"/>
      <c r="IL515" s="354"/>
      <c r="IM515" s="354"/>
      <c r="IN515" s="354"/>
      <c r="IO515" s="354"/>
      <c r="IP515" s="354"/>
      <c r="IQ515" s="354"/>
      <c r="IR515" s="50"/>
      <c r="IS515" s="47"/>
      <c r="IT515" s="47"/>
      <c r="IU515" s="47"/>
      <c r="IV515" s="47"/>
      <c r="IW515" s="47"/>
      <c r="IX515" s="47"/>
      <c r="IY515" s="47"/>
      <c r="IZ515" s="47"/>
      <c r="JA515" s="47"/>
      <c r="JB515" s="47"/>
      <c r="JC515" s="47"/>
      <c r="JD515" s="47"/>
      <c r="JE515" s="47"/>
      <c r="JF515" s="47"/>
      <c r="JG515" s="47"/>
      <c r="JH515" s="47"/>
      <c r="JI515" s="47"/>
      <c r="JJ515" s="47"/>
      <c r="JK515" s="47"/>
      <c r="JL515" s="354"/>
      <c r="JM515" s="354"/>
      <c r="JN515" s="354"/>
      <c r="JO515" s="354"/>
      <c r="JP515" s="354"/>
      <c r="JQ515" s="354"/>
      <c r="JR515" s="354"/>
      <c r="JS515" s="354"/>
      <c r="JT515" s="354"/>
      <c r="JU515" s="354"/>
      <c r="JV515" s="354"/>
      <c r="JW515" s="354"/>
      <c r="JX515" s="354"/>
      <c r="JY515" s="354"/>
      <c r="JZ515" s="354"/>
      <c r="KA515" s="354"/>
      <c r="KB515" s="354"/>
      <c r="KC515" s="354"/>
      <c r="KD515" s="354"/>
      <c r="KE515" s="354"/>
      <c r="KF515" s="354"/>
      <c r="KG515" s="354"/>
      <c r="KH515" s="354"/>
      <c r="KI515" s="354"/>
      <c r="KJ515" s="354"/>
      <c r="KK515" s="354"/>
      <c r="KL515" s="354"/>
      <c r="KM515" s="354"/>
      <c r="KN515" s="354"/>
      <c r="KO515" s="354"/>
      <c r="KP515" s="354"/>
      <c r="KQ515" s="354"/>
      <c r="KR515" s="354"/>
      <c r="KS515" s="354"/>
      <c r="KT515" s="354"/>
      <c r="KU515" s="354"/>
      <c r="KV515" s="51"/>
      <c r="KW515" s="47"/>
      <c r="KX515" s="47"/>
      <c r="KY515" s="47"/>
      <c r="KZ515" s="47"/>
      <c r="LA515" s="47"/>
      <c r="LB515" s="47"/>
      <c r="LC515" s="47"/>
      <c r="LD515" s="361"/>
      <c r="LE515" s="361"/>
      <c r="LF515" s="361"/>
      <c r="LG515" s="361"/>
      <c r="LH515" s="361"/>
      <c r="LI515" s="361"/>
      <c r="LJ515" s="361"/>
      <c r="LK515" s="361"/>
      <c r="LL515" s="361"/>
      <c r="LM515" s="361"/>
      <c r="LN515" s="361"/>
      <c r="LO515" s="361"/>
      <c r="LP515" s="361"/>
      <c r="LQ515" s="354"/>
      <c r="LR515" s="354"/>
      <c r="LS515" s="354"/>
      <c r="LT515" s="354"/>
      <c r="LU515" s="354"/>
      <c r="LV515" s="354"/>
      <c r="LW515" s="51"/>
      <c r="LX515" s="354"/>
      <c r="LY515" s="354"/>
      <c r="LZ515" s="354"/>
      <c r="MA515" s="354"/>
      <c r="MB515" s="363"/>
      <c r="MC515" s="363"/>
      <c r="MD515" s="354"/>
      <c r="ME515" s="354"/>
      <c r="MF515" s="354"/>
      <c r="MG515" s="354"/>
      <c r="MH515" s="354"/>
      <c r="MI515" s="354"/>
      <c r="MJ515" s="354"/>
      <c r="MK515" s="354"/>
      <c r="ML515" s="354"/>
      <c r="MM515" s="354"/>
      <c r="MN515" s="354"/>
      <c r="MO515" s="354"/>
      <c r="MP515" s="354"/>
      <c r="MQ515" s="354"/>
      <c r="MR515" s="354"/>
      <c r="MS515" s="51"/>
      <c r="MT515" s="364">
        <f t="shared" si="293"/>
        <v>0</v>
      </c>
      <c r="MU515" s="365">
        <f t="shared" si="294"/>
        <v>0</v>
      </c>
      <c r="MV515" s="366">
        <f t="shared" si="295"/>
        <v>0</v>
      </c>
      <c r="MW515" s="365"/>
      <c r="MX515" s="365"/>
      <c r="MY515" s="54"/>
      <c r="MZ515" s="709"/>
      <c r="NA515" s="709"/>
      <c r="NB515" s="709">
        <f t="shared" si="296"/>
        <v>0</v>
      </c>
      <c r="NC515" s="711"/>
      <c r="ND515" s="711">
        <v>284.2</v>
      </c>
      <c r="NE515" s="738" t="e">
        <f t="shared" si="322"/>
        <v>#DIV/0!</v>
      </c>
      <c r="NF515" s="743"/>
      <c r="NG515" s="743"/>
      <c r="NH515" s="743"/>
      <c r="NI515" s="740">
        <f t="shared" si="297"/>
        <v>568.4</v>
      </c>
      <c r="NJ515" s="850"/>
      <c r="NK515" s="818"/>
      <c r="NL515" s="742"/>
      <c r="NM515" s="739">
        <f t="shared" si="298"/>
        <v>0</v>
      </c>
      <c r="NN515" s="739"/>
      <c r="NO515" s="743"/>
      <c r="NP515" s="739">
        <f t="shared" si="300"/>
        <v>0</v>
      </c>
      <c r="NQ515" s="761">
        <f t="shared" si="301"/>
        <v>0</v>
      </c>
      <c r="NR515" s="739" t="e">
        <f t="shared" si="302"/>
        <v>#DIV/0!</v>
      </c>
      <c r="NS515" s="739">
        <f t="shared" si="303"/>
        <v>2</v>
      </c>
      <c r="NT515" s="743"/>
      <c r="NU515" s="739" t="e">
        <f t="shared" si="304"/>
        <v>#DIV/0!</v>
      </c>
      <c r="NV515" s="769" t="e">
        <f t="shared" si="305"/>
        <v>#DIV/0!</v>
      </c>
      <c r="NW515" s="769" t="e">
        <f t="shared" si="306"/>
        <v>#DIV/0!</v>
      </c>
      <c r="NX515" s="743"/>
      <c r="NY515" s="743"/>
      <c r="NZ515" s="743"/>
      <c r="OA515" s="743"/>
      <c r="OB515" s="743"/>
      <c r="OC515" s="743"/>
      <c r="OD515" s="743"/>
      <c r="OE515" s="743">
        <f t="shared" si="307"/>
        <v>0</v>
      </c>
      <c r="OF515" s="743">
        <f t="shared" si="308"/>
        <v>0</v>
      </c>
      <c r="OG515" s="743">
        <f t="shared" si="309"/>
        <v>0</v>
      </c>
      <c r="OH515" s="743">
        <f t="shared" si="310"/>
        <v>0</v>
      </c>
      <c r="OI515" s="743">
        <f t="shared" si="311"/>
        <v>0</v>
      </c>
      <c r="OJ515" s="739">
        <f t="shared" si="312"/>
        <v>0</v>
      </c>
      <c r="OK515" s="739">
        <f t="shared" si="313"/>
        <v>0</v>
      </c>
      <c r="OL515" s="739">
        <f t="shared" si="314"/>
        <v>0</v>
      </c>
      <c r="OM515" s="739">
        <f t="shared" si="315"/>
        <v>0</v>
      </c>
      <c r="ON515" s="739">
        <f t="shared" si="316"/>
        <v>0</v>
      </c>
      <c r="OO515" s="739">
        <f t="shared" si="317"/>
        <v>0</v>
      </c>
      <c r="OP515" s="739"/>
      <c r="OQ515" s="739">
        <f t="shared" si="318"/>
        <v>0</v>
      </c>
      <c r="OR515" s="739">
        <f t="shared" si="319"/>
        <v>0</v>
      </c>
      <c r="OS515" s="739">
        <f t="shared" si="320"/>
        <v>0</v>
      </c>
      <c r="OT515" s="739">
        <f t="shared" si="321"/>
        <v>0</v>
      </c>
      <c r="OU515" s="743"/>
      <c r="OV515" s="743"/>
      <c r="OW515" s="743"/>
      <c r="OX515" s="743"/>
      <c r="OY515" s="743"/>
      <c r="OZ515" s="743"/>
      <c r="PA515" s="743"/>
      <c r="PB515" s="743"/>
      <c r="PC515" s="743"/>
      <c r="PD515" s="743"/>
      <c r="PE515" s="743"/>
      <c r="PF515" s="743"/>
      <c r="PG515" s="743"/>
    </row>
    <row r="516" s="28" customFormat="1" customHeight="1" spans="1:423">
      <c r="A516" s="283" t="s">
        <v>2306</v>
      </c>
      <c r="B516" s="343"/>
      <c r="C516" s="95" t="s">
        <v>1645</v>
      </c>
      <c r="D516" s="95" t="s">
        <v>2065</v>
      </c>
      <c r="E516" s="95"/>
      <c r="F516" s="104" t="s">
        <v>2520</v>
      </c>
      <c r="G516" s="5" t="s">
        <v>2521</v>
      </c>
      <c r="H516" s="301" t="s">
        <v>2522</v>
      </c>
      <c r="I516" s="99">
        <f t="shared" si="292"/>
        <v>20</v>
      </c>
      <c r="J516" s="114"/>
      <c r="K516" s="456">
        <v>20</v>
      </c>
      <c r="L516" s="150">
        <f t="shared" si="288"/>
        <v>20</v>
      </c>
      <c r="M516" s="151">
        <f t="shared" si="289"/>
        <v>20</v>
      </c>
      <c r="N516" s="455"/>
      <c r="O516" s="37"/>
      <c r="P516" s="36">
        <v>20</v>
      </c>
      <c r="Q516" s="33">
        <f t="shared" si="323"/>
        <v>0</v>
      </c>
      <c r="R516" s="34">
        <f t="shared" si="324"/>
        <v>0</v>
      </c>
      <c r="S516" s="346"/>
      <c r="T516" s="346"/>
      <c r="U516" s="346"/>
      <c r="V516" s="346"/>
      <c r="W516" s="346"/>
      <c r="X516" s="347"/>
      <c r="Y516" s="348"/>
      <c r="Z516" s="348"/>
      <c r="AA516" s="348"/>
      <c r="AB516" s="348"/>
      <c r="AC516" s="348"/>
      <c r="AD516" s="348"/>
      <c r="AE516" s="348"/>
      <c r="AF516" s="346"/>
      <c r="AG516" s="346"/>
      <c r="AH516" s="346"/>
      <c r="AI516" s="346"/>
      <c r="AJ516" s="346"/>
      <c r="AK516" s="346"/>
      <c r="AL516" s="346"/>
      <c r="AM516" s="346"/>
      <c r="AN516" s="346"/>
      <c r="AO516" s="346"/>
      <c r="AP516" s="346"/>
      <c r="AQ516" s="346"/>
      <c r="AR516" s="346"/>
      <c r="AS516" s="346"/>
      <c r="AT516" s="346"/>
      <c r="AU516" s="346"/>
      <c r="AV516" s="346"/>
      <c r="AW516" s="346"/>
      <c r="AX516" s="346"/>
      <c r="AY516" s="349"/>
      <c r="AZ516" s="48"/>
      <c r="BA516" s="48"/>
      <c r="BB516" s="48"/>
      <c r="BC516" s="48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354"/>
      <c r="BT516" s="354"/>
      <c r="BU516" s="354"/>
      <c r="BV516" s="354"/>
      <c r="BW516" s="354"/>
      <c r="BX516" s="354"/>
      <c r="BY516" s="354"/>
      <c r="BZ516" s="354"/>
      <c r="CA516" s="354"/>
      <c r="CB516" s="354"/>
      <c r="CC516" s="354"/>
      <c r="CD516" s="354"/>
      <c r="CE516" s="354"/>
      <c r="CF516" s="354"/>
      <c r="CG516" s="354"/>
      <c r="CH516" s="354"/>
      <c r="CI516" s="354"/>
      <c r="CJ516" s="354"/>
      <c r="CK516" s="354"/>
      <c r="CL516" s="354"/>
      <c r="CM516" s="354"/>
      <c r="CN516" s="354"/>
      <c r="CO516" s="354"/>
      <c r="CP516" s="358"/>
      <c r="CQ516" s="48"/>
      <c r="CR516" s="354"/>
      <c r="CS516" s="354"/>
      <c r="CT516" s="355"/>
      <c r="CU516" s="354"/>
      <c r="CV516" s="354"/>
      <c r="CW516" s="354"/>
      <c r="CX516" s="354"/>
      <c r="CY516" s="354"/>
      <c r="CZ516" s="354"/>
      <c r="DA516" s="356"/>
      <c r="DB516" s="354"/>
      <c r="DC516" s="354"/>
      <c r="DD516" s="354"/>
      <c r="DE516" s="354"/>
      <c r="DF516" s="354"/>
      <c r="DG516" s="354"/>
      <c r="DH516" s="354"/>
      <c r="DI516" s="354"/>
      <c r="DJ516" s="354"/>
      <c r="DK516" s="354"/>
      <c r="DL516" s="354"/>
      <c r="DM516" s="354"/>
      <c r="DN516" s="354"/>
      <c r="DO516" s="354"/>
      <c r="DP516" s="354"/>
      <c r="DQ516" s="354"/>
      <c r="DR516" s="354"/>
      <c r="DS516" s="354"/>
      <c r="DT516" s="354"/>
      <c r="DU516" s="354"/>
      <c r="DV516" s="354"/>
      <c r="DW516" s="354"/>
      <c r="DX516" s="354"/>
      <c r="DY516" s="354"/>
      <c r="DZ516" s="357"/>
      <c r="EA516" s="356"/>
      <c r="EB516" s="356"/>
      <c r="EC516" s="356"/>
      <c r="ED516" s="356"/>
      <c r="EE516" s="358"/>
      <c r="EF516" s="48"/>
      <c r="EG516" s="46"/>
      <c r="EH516" s="46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8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354"/>
      <c r="FR516" s="354"/>
      <c r="FS516" s="354"/>
      <c r="FT516" s="354"/>
      <c r="FU516" s="354"/>
      <c r="FV516" s="354"/>
      <c r="FW516" s="354"/>
      <c r="FX516" s="354"/>
      <c r="FY516" s="354"/>
      <c r="FZ516" s="354"/>
      <c r="GA516" s="354"/>
      <c r="GB516" s="354"/>
      <c r="GC516" s="354"/>
      <c r="GD516" s="354"/>
      <c r="GE516" s="354"/>
      <c r="GF516" s="354"/>
      <c r="GG516" s="354"/>
      <c r="GH516" s="354"/>
      <c r="GI516" s="354"/>
      <c r="GJ516" s="354"/>
      <c r="GK516" s="354"/>
      <c r="GL516" s="354"/>
      <c r="GM516" s="354"/>
      <c r="GN516" s="354"/>
      <c r="GO516" s="354"/>
      <c r="GP516" s="354"/>
      <c r="GQ516" s="354"/>
      <c r="GR516" s="354"/>
      <c r="GS516" s="354"/>
      <c r="GT516" s="354"/>
      <c r="GU516" s="354"/>
      <c r="GV516" s="354"/>
      <c r="GW516" s="354"/>
      <c r="GX516" s="354"/>
      <c r="GY516" s="354"/>
      <c r="GZ516" s="354"/>
      <c r="HA516" s="354"/>
      <c r="HB516" s="354"/>
      <c r="HC516" s="354"/>
      <c r="HD516" s="354"/>
      <c r="HE516" s="354"/>
      <c r="HF516" s="354"/>
      <c r="HG516" s="354"/>
      <c r="HH516" s="354"/>
      <c r="HI516" s="354"/>
      <c r="HJ516" s="354"/>
      <c r="HK516" s="354"/>
      <c r="HL516" s="354"/>
      <c r="HM516" s="354"/>
      <c r="HN516" s="354"/>
      <c r="HO516" s="354"/>
      <c r="HP516" s="354"/>
      <c r="HQ516" s="354"/>
      <c r="HR516" s="354"/>
      <c r="HS516" s="354"/>
      <c r="HT516" s="354"/>
      <c r="HU516" s="354"/>
      <c r="HV516" s="354"/>
      <c r="HW516" s="354"/>
      <c r="HX516" s="354"/>
      <c r="HY516" s="354"/>
      <c r="HZ516" s="354"/>
      <c r="IA516" s="354"/>
      <c r="IB516" s="354"/>
      <c r="IC516" s="354"/>
      <c r="ID516" s="354"/>
      <c r="IE516" s="354"/>
      <c r="IF516" s="354"/>
      <c r="IG516" s="354"/>
      <c r="IH516" s="354"/>
      <c r="II516" s="354"/>
      <c r="IJ516" s="354"/>
      <c r="IK516" s="354"/>
      <c r="IL516" s="354"/>
      <c r="IM516" s="354"/>
      <c r="IN516" s="354"/>
      <c r="IO516" s="354"/>
      <c r="IP516" s="354"/>
      <c r="IQ516" s="354"/>
      <c r="IR516" s="50"/>
      <c r="IS516" s="47"/>
      <c r="IT516" s="47"/>
      <c r="IU516" s="47"/>
      <c r="IV516" s="47"/>
      <c r="IW516" s="47"/>
      <c r="IX516" s="47"/>
      <c r="IY516" s="47"/>
      <c r="IZ516" s="47"/>
      <c r="JA516" s="47"/>
      <c r="JB516" s="47"/>
      <c r="JC516" s="47"/>
      <c r="JD516" s="47"/>
      <c r="JE516" s="47"/>
      <c r="JF516" s="47"/>
      <c r="JG516" s="47"/>
      <c r="JH516" s="47"/>
      <c r="JI516" s="47"/>
      <c r="JJ516" s="47"/>
      <c r="JK516" s="47"/>
      <c r="JL516" s="354"/>
      <c r="JM516" s="354"/>
      <c r="JN516" s="354"/>
      <c r="JO516" s="354"/>
      <c r="JP516" s="354"/>
      <c r="JQ516" s="354"/>
      <c r="JR516" s="354"/>
      <c r="JS516" s="354"/>
      <c r="JT516" s="354"/>
      <c r="JU516" s="354"/>
      <c r="JV516" s="354"/>
      <c r="JW516" s="354"/>
      <c r="JX516" s="354"/>
      <c r="JY516" s="354"/>
      <c r="JZ516" s="354"/>
      <c r="KA516" s="354"/>
      <c r="KB516" s="354"/>
      <c r="KC516" s="354"/>
      <c r="KD516" s="354"/>
      <c r="KE516" s="354"/>
      <c r="KF516" s="354"/>
      <c r="KG516" s="354"/>
      <c r="KH516" s="354"/>
      <c r="KI516" s="354"/>
      <c r="KJ516" s="354"/>
      <c r="KK516" s="354"/>
      <c r="KL516" s="354"/>
      <c r="KM516" s="354"/>
      <c r="KN516" s="354"/>
      <c r="KO516" s="354"/>
      <c r="KP516" s="354"/>
      <c r="KQ516" s="354"/>
      <c r="KR516" s="354"/>
      <c r="KS516" s="354"/>
      <c r="KT516" s="354"/>
      <c r="KU516" s="354"/>
      <c r="KV516" s="51"/>
      <c r="KW516" s="47"/>
      <c r="KX516" s="47"/>
      <c r="KY516" s="47"/>
      <c r="KZ516" s="47"/>
      <c r="LA516" s="47"/>
      <c r="LB516" s="47"/>
      <c r="LC516" s="47"/>
      <c r="LD516" s="361"/>
      <c r="LE516" s="361"/>
      <c r="LF516" s="361"/>
      <c r="LG516" s="361"/>
      <c r="LH516" s="361"/>
      <c r="LI516" s="361"/>
      <c r="LJ516" s="361"/>
      <c r="LK516" s="361"/>
      <c r="LL516" s="361"/>
      <c r="LM516" s="361"/>
      <c r="LN516" s="361"/>
      <c r="LO516" s="361"/>
      <c r="LP516" s="361"/>
      <c r="LQ516" s="354"/>
      <c r="LR516" s="354"/>
      <c r="LS516" s="354"/>
      <c r="LT516" s="354"/>
      <c r="LU516" s="354"/>
      <c r="LV516" s="354"/>
      <c r="LW516" s="51"/>
      <c r="LX516" s="354"/>
      <c r="LY516" s="354"/>
      <c r="LZ516" s="354"/>
      <c r="MA516" s="354"/>
      <c r="MB516" s="363"/>
      <c r="MC516" s="363"/>
      <c r="MD516" s="354"/>
      <c r="ME516" s="354"/>
      <c r="MF516" s="354"/>
      <c r="MG516" s="354"/>
      <c r="MH516" s="354"/>
      <c r="MI516" s="354"/>
      <c r="MJ516" s="354"/>
      <c r="MK516" s="354"/>
      <c r="ML516" s="354"/>
      <c r="MM516" s="354"/>
      <c r="MN516" s="354"/>
      <c r="MO516" s="354"/>
      <c r="MP516" s="354"/>
      <c r="MQ516" s="354"/>
      <c r="MR516" s="354"/>
      <c r="MS516" s="51"/>
      <c r="MT516" s="364">
        <f t="shared" si="293"/>
        <v>0</v>
      </c>
      <c r="MU516" s="365">
        <f t="shared" si="294"/>
        <v>0</v>
      </c>
      <c r="MV516" s="366">
        <f t="shared" si="295"/>
        <v>0</v>
      </c>
      <c r="MW516" s="365"/>
      <c r="MX516" s="365"/>
      <c r="MY516" s="54"/>
      <c r="MZ516" s="709"/>
      <c r="NA516" s="709"/>
      <c r="NB516" s="709">
        <f t="shared" si="296"/>
        <v>0</v>
      </c>
      <c r="NC516" s="711"/>
      <c r="ND516" s="711">
        <v>42.57</v>
      </c>
      <c r="NE516" s="738" t="e">
        <f t="shared" si="322"/>
        <v>#DIV/0!</v>
      </c>
      <c r="NF516" s="743"/>
      <c r="NG516" s="743"/>
      <c r="NH516" s="743"/>
      <c r="NI516" s="740">
        <f t="shared" si="297"/>
        <v>851.4</v>
      </c>
      <c r="NJ516" s="850"/>
      <c r="NK516" s="818"/>
      <c r="NL516" s="743"/>
      <c r="NM516" s="739">
        <f t="shared" si="298"/>
        <v>0</v>
      </c>
      <c r="NN516" s="739"/>
      <c r="NO516" s="743"/>
      <c r="NP516" s="739">
        <f t="shared" si="300"/>
        <v>0</v>
      </c>
      <c r="NQ516" s="761">
        <f t="shared" si="301"/>
        <v>0</v>
      </c>
      <c r="NR516" s="739" t="e">
        <f t="shared" si="302"/>
        <v>#DIV/0!</v>
      </c>
      <c r="NS516" s="739">
        <f t="shared" si="303"/>
        <v>20</v>
      </c>
      <c r="NT516" s="743"/>
      <c r="NU516" s="739" t="e">
        <f t="shared" si="304"/>
        <v>#DIV/0!</v>
      </c>
      <c r="NV516" s="769" t="e">
        <f t="shared" si="305"/>
        <v>#DIV/0!</v>
      </c>
      <c r="NW516" s="769" t="e">
        <f t="shared" si="306"/>
        <v>#DIV/0!</v>
      </c>
      <c r="NX516" s="743"/>
      <c r="NY516" s="743"/>
      <c r="NZ516" s="743"/>
      <c r="OA516" s="743"/>
      <c r="OB516" s="743"/>
      <c r="OC516" s="743"/>
      <c r="OD516" s="743"/>
      <c r="OE516" s="743">
        <f t="shared" si="307"/>
        <v>0</v>
      </c>
      <c r="OF516" s="743">
        <f t="shared" si="308"/>
        <v>0</v>
      </c>
      <c r="OG516" s="743">
        <f t="shared" si="309"/>
        <v>0</v>
      </c>
      <c r="OH516" s="743">
        <f t="shared" si="310"/>
        <v>0</v>
      </c>
      <c r="OI516" s="743">
        <f t="shared" si="311"/>
        <v>0</v>
      </c>
      <c r="OJ516" s="739">
        <f t="shared" si="312"/>
        <v>0</v>
      </c>
      <c r="OK516" s="739">
        <f t="shared" si="313"/>
        <v>0</v>
      </c>
      <c r="OL516" s="739">
        <f t="shared" si="314"/>
        <v>0</v>
      </c>
      <c r="OM516" s="739">
        <f t="shared" si="315"/>
        <v>0</v>
      </c>
      <c r="ON516" s="739">
        <f t="shared" si="316"/>
        <v>0</v>
      </c>
      <c r="OO516" s="739">
        <f t="shared" si="317"/>
        <v>0</v>
      </c>
      <c r="OP516" s="739"/>
      <c r="OQ516" s="739">
        <f t="shared" si="318"/>
        <v>0</v>
      </c>
      <c r="OR516" s="739">
        <f t="shared" si="319"/>
        <v>0</v>
      </c>
      <c r="OS516" s="739">
        <f t="shared" si="320"/>
        <v>0</v>
      </c>
      <c r="OT516" s="739">
        <f t="shared" si="321"/>
        <v>0</v>
      </c>
      <c r="OU516" s="743"/>
      <c r="OV516" s="743"/>
      <c r="OW516" s="743"/>
      <c r="OX516" s="743"/>
      <c r="OY516" s="743"/>
      <c r="OZ516" s="743"/>
      <c r="PA516" s="743"/>
      <c r="PB516" s="743"/>
      <c r="PC516" s="743"/>
      <c r="PD516" s="743"/>
      <c r="PE516" s="743"/>
      <c r="PF516" s="743"/>
      <c r="PG516" s="743"/>
    </row>
    <row r="517" s="28" customFormat="1" customHeight="1" spans="1:423">
      <c r="A517" s="870" t="s">
        <v>2523</v>
      </c>
      <c r="B517" s="343"/>
      <c r="C517" s="95"/>
      <c r="D517" s="95"/>
      <c r="E517" s="418"/>
      <c r="F517" s="310" t="s">
        <v>1179</v>
      </c>
      <c r="G517" s="833"/>
      <c r="H517" s="301"/>
      <c r="I517" s="99">
        <f t="shared" si="292"/>
        <v>0</v>
      </c>
      <c r="J517" s="114">
        <v>135</v>
      </c>
      <c r="K517" s="456">
        <v>0</v>
      </c>
      <c r="L517" s="150">
        <f t="shared" si="288"/>
        <v>135</v>
      </c>
      <c r="M517" s="151">
        <f t="shared" si="289"/>
        <v>135</v>
      </c>
      <c r="N517" s="455"/>
      <c r="O517" s="35">
        <v>135</v>
      </c>
      <c r="P517" s="36"/>
      <c r="Q517" s="33">
        <f t="shared" si="323"/>
        <v>0</v>
      </c>
      <c r="R517" s="34">
        <f t="shared" si="324"/>
        <v>0</v>
      </c>
      <c r="S517" s="346"/>
      <c r="T517" s="346"/>
      <c r="U517" s="346"/>
      <c r="V517" s="346"/>
      <c r="W517" s="346"/>
      <c r="X517" s="347"/>
      <c r="Y517" s="348"/>
      <c r="Z517" s="348"/>
      <c r="AA517" s="348"/>
      <c r="AB517" s="348"/>
      <c r="AC517" s="348"/>
      <c r="AD517" s="348"/>
      <c r="AE517" s="348"/>
      <c r="AF517" s="346"/>
      <c r="AG517" s="346"/>
      <c r="AH517" s="346"/>
      <c r="AI517" s="346"/>
      <c r="AJ517" s="346"/>
      <c r="AK517" s="346"/>
      <c r="AL517" s="346"/>
      <c r="AM517" s="346"/>
      <c r="AN517" s="346"/>
      <c r="AO517" s="346"/>
      <c r="AP517" s="346"/>
      <c r="AQ517" s="346"/>
      <c r="AR517" s="346"/>
      <c r="AS517" s="346"/>
      <c r="AT517" s="346"/>
      <c r="AU517" s="346"/>
      <c r="AV517" s="346"/>
      <c r="AW517" s="346"/>
      <c r="AX517" s="346"/>
      <c r="AY517" s="349"/>
      <c r="AZ517" s="48"/>
      <c r="BA517" s="48"/>
      <c r="BB517" s="48"/>
      <c r="BC517" s="48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354"/>
      <c r="BT517" s="354"/>
      <c r="BU517" s="354"/>
      <c r="BV517" s="354"/>
      <c r="BW517" s="354"/>
      <c r="BX517" s="354"/>
      <c r="BY517" s="354"/>
      <c r="BZ517" s="354"/>
      <c r="CA517" s="354"/>
      <c r="CB517" s="354"/>
      <c r="CC517" s="354"/>
      <c r="CD517" s="354"/>
      <c r="CE517" s="354"/>
      <c r="CF517" s="354"/>
      <c r="CG517" s="354"/>
      <c r="CH517" s="354"/>
      <c r="CI517" s="354"/>
      <c r="CJ517" s="354"/>
      <c r="CK517" s="354"/>
      <c r="CL517" s="354"/>
      <c r="CM517" s="354"/>
      <c r="CN517" s="354"/>
      <c r="CO517" s="354"/>
      <c r="CP517" s="358"/>
      <c r="CQ517" s="48"/>
      <c r="CR517" s="354"/>
      <c r="CS517" s="354"/>
      <c r="CT517" s="355"/>
      <c r="CU517" s="354"/>
      <c r="CV517" s="354"/>
      <c r="CW517" s="354"/>
      <c r="CX517" s="354"/>
      <c r="CY517" s="354"/>
      <c r="CZ517" s="354"/>
      <c r="DA517" s="356"/>
      <c r="DB517" s="354"/>
      <c r="DC517" s="354"/>
      <c r="DD517" s="354"/>
      <c r="DE517" s="354"/>
      <c r="DF517" s="354"/>
      <c r="DG517" s="354"/>
      <c r="DH517" s="354"/>
      <c r="DI517" s="354"/>
      <c r="DJ517" s="354"/>
      <c r="DK517" s="354"/>
      <c r="DL517" s="354"/>
      <c r="DM517" s="354"/>
      <c r="DN517" s="354"/>
      <c r="DO517" s="354"/>
      <c r="DP517" s="354"/>
      <c r="DQ517" s="354"/>
      <c r="DR517" s="354"/>
      <c r="DS517" s="354"/>
      <c r="DT517" s="354"/>
      <c r="DU517" s="354"/>
      <c r="DV517" s="354"/>
      <c r="DW517" s="354"/>
      <c r="DX517" s="354"/>
      <c r="DY517" s="354"/>
      <c r="DZ517" s="357"/>
      <c r="EA517" s="356"/>
      <c r="EB517" s="356"/>
      <c r="EC517" s="356"/>
      <c r="ED517" s="356"/>
      <c r="EE517" s="358"/>
      <c r="EF517" s="48"/>
      <c r="EG517" s="46"/>
      <c r="EH517" s="46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8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354"/>
      <c r="FR517" s="354"/>
      <c r="FS517" s="354"/>
      <c r="FT517" s="354"/>
      <c r="FU517" s="354"/>
      <c r="FV517" s="354"/>
      <c r="FW517" s="354"/>
      <c r="FX517" s="354"/>
      <c r="FY517" s="354"/>
      <c r="FZ517" s="354"/>
      <c r="GA517" s="354"/>
      <c r="GB517" s="354"/>
      <c r="GC517" s="354"/>
      <c r="GD517" s="354"/>
      <c r="GE517" s="354"/>
      <c r="GF517" s="354"/>
      <c r="GG517" s="354"/>
      <c r="GH517" s="354"/>
      <c r="GI517" s="354"/>
      <c r="GJ517" s="354"/>
      <c r="GK517" s="354"/>
      <c r="GL517" s="354"/>
      <c r="GM517" s="354"/>
      <c r="GN517" s="354"/>
      <c r="GO517" s="354"/>
      <c r="GP517" s="354"/>
      <c r="GQ517" s="354"/>
      <c r="GR517" s="354"/>
      <c r="GS517" s="354"/>
      <c r="GT517" s="354"/>
      <c r="GU517" s="354"/>
      <c r="GV517" s="354"/>
      <c r="GW517" s="354"/>
      <c r="GX517" s="354"/>
      <c r="GY517" s="354"/>
      <c r="GZ517" s="354"/>
      <c r="HA517" s="354"/>
      <c r="HB517" s="354"/>
      <c r="HC517" s="354"/>
      <c r="HD517" s="354"/>
      <c r="HE517" s="354"/>
      <c r="HF517" s="354"/>
      <c r="HG517" s="354"/>
      <c r="HH517" s="354"/>
      <c r="HI517" s="354"/>
      <c r="HJ517" s="354"/>
      <c r="HK517" s="354"/>
      <c r="HL517" s="354"/>
      <c r="HM517" s="354"/>
      <c r="HN517" s="354"/>
      <c r="HO517" s="354"/>
      <c r="HP517" s="354"/>
      <c r="HQ517" s="354"/>
      <c r="HR517" s="354"/>
      <c r="HS517" s="354"/>
      <c r="HT517" s="354"/>
      <c r="HU517" s="354"/>
      <c r="HV517" s="354"/>
      <c r="HW517" s="354"/>
      <c r="HX517" s="354"/>
      <c r="HY517" s="354"/>
      <c r="HZ517" s="354"/>
      <c r="IA517" s="354"/>
      <c r="IB517" s="354"/>
      <c r="IC517" s="354"/>
      <c r="ID517" s="354"/>
      <c r="IE517" s="354"/>
      <c r="IF517" s="354"/>
      <c r="IG517" s="354"/>
      <c r="IH517" s="354"/>
      <c r="II517" s="354"/>
      <c r="IJ517" s="354"/>
      <c r="IK517" s="354"/>
      <c r="IL517" s="354"/>
      <c r="IM517" s="354"/>
      <c r="IN517" s="354"/>
      <c r="IO517" s="354"/>
      <c r="IP517" s="354"/>
      <c r="IQ517" s="354"/>
      <c r="IR517" s="50"/>
      <c r="IS517" s="47"/>
      <c r="IT517" s="47"/>
      <c r="IU517" s="47"/>
      <c r="IV517" s="47"/>
      <c r="IW517" s="47"/>
      <c r="IX517" s="47"/>
      <c r="IY517" s="47"/>
      <c r="IZ517" s="47"/>
      <c r="JA517" s="47"/>
      <c r="JB517" s="47"/>
      <c r="JC517" s="47"/>
      <c r="JD517" s="47"/>
      <c r="JE517" s="47"/>
      <c r="JF517" s="47"/>
      <c r="JG517" s="47"/>
      <c r="JH517" s="47"/>
      <c r="JI517" s="47"/>
      <c r="JJ517" s="47"/>
      <c r="JK517" s="47"/>
      <c r="JL517" s="354"/>
      <c r="JM517" s="354"/>
      <c r="JN517" s="354"/>
      <c r="JO517" s="354"/>
      <c r="JP517" s="354"/>
      <c r="JQ517" s="354"/>
      <c r="JR517" s="354"/>
      <c r="JS517" s="354"/>
      <c r="JT517" s="354"/>
      <c r="JU517" s="354"/>
      <c r="JV517" s="354"/>
      <c r="JW517" s="354"/>
      <c r="JX517" s="354"/>
      <c r="JY517" s="354"/>
      <c r="JZ517" s="354"/>
      <c r="KA517" s="354"/>
      <c r="KB517" s="354"/>
      <c r="KC517" s="354"/>
      <c r="KD517" s="354"/>
      <c r="KE517" s="354"/>
      <c r="KF517" s="354"/>
      <c r="KG517" s="354"/>
      <c r="KH517" s="354"/>
      <c r="KI517" s="354"/>
      <c r="KJ517" s="354"/>
      <c r="KK517" s="354"/>
      <c r="KL517" s="354"/>
      <c r="KM517" s="354"/>
      <c r="KN517" s="354"/>
      <c r="KO517" s="354"/>
      <c r="KP517" s="354"/>
      <c r="KQ517" s="354"/>
      <c r="KR517" s="354"/>
      <c r="KS517" s="354"/>
      <c r="KT517" s="354"/>
      <c r="KU517" s="354"/>
      <c r="KV517" s="51"/>
      <c r="KW517" s="47"/>
      <c r="KX517" s="47"/>
      <c r="KY517" s="47"/>
      <c r="KZ517" s="47"/>
      <c r="LA517" s="47"/>
      <c r="LB517" s="47"/>
      <c r="LC517" s="47"/>
      <c r="LD517" s="361"/>
      <c r="LE517" s="361"/>
      <c r="LF517" s="361"/>
      <c r="LG517" s="361"/>
      <c r="LH517" s="361"/>
      <c r="LI517" s="361"/>
      <c r="LJ517" s="361"/>
      <c r="LK517" s="361"/>
      <c r="LL517" s="361"/>
      <c r="LM517" s="361"/>
      <c r="LN517" s="361"/>
      <c r="LO517" s="361"/>
      <c r="LP517" s="361"/>
      <c r="LQ517" s="354"/>
      <c r="LR517" s="354"/>
      <c r="LS517" s="354"/>
      <c r="LT517" s="354"/>
      <c r="LU517" s="354"/>
      <c r="LV517" s="354"/>
      <c r="LW517" s="51"/>
      <c r="LX517" s="354"/>
      <c r="LY517" s="354"/>
      <c r="LZ517" s="354"/>
      <c r="MA517" s="354"/>
      <c r="MB517" s="363"/>
      <c r="MC517" s="363"/>
      <c r="MD517" s="354"/>
      <c r="ME517" s="354"/>
      <c r="MF517" s="354"/>
      <c r="MG517" s="354"/>
      <c r="MH517" s="354"/>
      <c r="MI517" s="354"/>
      <c r="MJ517" s="354"/>
      <c r="MK517" s="354"/>
      <c r="ML517" s="354"/>
      <c r="MM517" s="354"/>
      <c r="MN517" s="354"/>
      <c r="MO517" s="354"/>
      <c r="MP517" s="354"/>
      <c r="MQ517" s="354"/>
      <c r="MR517" s="354"/>
      <c r="MS517" s="51"/>
      <c r="MT517" s="364">
        <f t="shared" si="293"/>
        <v>0</v>
      </c>
      <c r="MU517" s="365">
        <f t="shared" si="294"/>
        <v>0</v>
      </c>
      <c r="MV517" s="366">
        <f t="shared" si="295"/>
        <v>0</v>
      </c>
      <c r="MW517" s="365"/>
      <c r="MX517" s="365"/>
      <c r="MY517" s="54"/>
      <c r="MZ517" s="709"/>
      <c r="NA517" s="709"/>
      <c r="NB517" s="709">
        <f t="shared" si="296"/>
        <v>0</v>
      </c>
      <c r="NC517" s="711"/>
      <c r="ND517" s="711"/>
      <c r="NE517" s="738" t="e">
        <f t="shared" si="322"/>
        <v>#DIV/0!</v>
      </c>
      <c r="NF517" s="743"/>
      <c r="NG517" s="743"/>
      <c r="NH517" s="743"/>
      <c r="NI517" s="740">
        <f t="shared" si="297"/>
        <v>0</v>
      </c>
      <c r="NJ517" s="850"/>
      <c r="NK517" s="818"/>
      <c r="NL517" s="743"/>
      <c r="NM517" s="739">
        <f t="shared" si="298"/>
        <v>0</v>
      </c>
      <c r="NN517" s="739"/>
      <c r="NO517" s="743"/>
      <c r="NP517" s="739">
        <f t="shared" si="300"/>
        <v>0</v>
      </c>
      <c r="NQ517" s="761">
        <f t="shared" si="301"/>
        <v>0</v>
      </c>
      <c r="NR517" s="739" t="e">
        <f t="shared" si="302"/>
        <v>#DIV/0!</v>
      </c>
      <c r="NS517" s="739">
        <f t="shared" si="303"/>
        <v>135</v>
      </c>
      <c r="NT517" s="743"/>
      <c r="NU517" s="739" t="e">
        <f t="shared" si="304"/>
        <v>#DIV/0!</v>
      </c>
      <c r="NV517" s="769" t="e">
        <f t="shared" si="305"/>
        <v>#DIV/0!</v>
      </c>
      <c r="NW517" s="769" t="e">
        <f t="shared" si="306"/>
        <v>#DIV/0!</v>
      </c>
      <c r="NX517" s="743"/>
      <c r="NY517" s="743"/>
      <c r="NZ517" s="743"/>
      <c r="OA517" s="743"/>
      <c r="OB517" s="743"/>
      <c r="OC517" s="743"/>
      <c r="OD517" s="743"/>
      <c r="OE517" s="743">
        <f t="shared" si="307"/>
        <v>0</v>
      </c>
      <c r="OF517" s="743">
        <f t="shared" si="308"/>
        <v>0</v>
      </c>
      <c r="OG517" s="743">
        <f t="shared" si="309"/>
        <v>0</v>
      </c>
      <c r="OH517" s="743">
        <f t="shared" si="310"/>
        <v>0</v>
      </c>
      <c r="OI517" s="743">
        <f t="shared" si="311"/>
        <v>0</v>
      </c>
      <c r="OJ517" s="739">
        <f t="shared" si="312"/>
        <v>0</v>
      </c>
      <c r="OK517" s="739">
        <f t="shared" si="313"/>
        <v>0</v>
      </c>
      <c r="OL517" s="739">
        <f t="shared" si="314"/>
        <v>0</v>
      </c>
      <c r="OM517" s="739">
        <f t="shared" si="315"/>
        <v>0</v>
      </c>
      <c r="ON517" s="739">
        <f t="shared" si="316"/>
        <v>0</v>
      </c>
      <c r="OO517" s="739">
        <f t="shared" si="317"/>
        <v>0</v>
      </c>
      <c r="OP517" s="739"/>
      <c r="OQ517" s="739">
        <f t="shared" si="318"/>
        <v>0</v>
      </c>
      <c r="OR517" s="739">
        <f t="shared" si="319"/>
        <v>0</v>
      </c>
      <c r="OS517" s="739">
        <f t="shared" si="320"/>
        <v>0</v>
      </c>
      <c r="OT517" s="739">
        <f t="shared" si="321"/>
        <v>0</v>
      </c>
      <c r="OU517" s="743"/>
      <c r="OV517" s="743"/>
      <c r="OW517" s="743"/>
      <c r="OX517" s="743"/>
      <c r="OY517" s="743"/>
      <c r="OZ517" s="743"/>
      <c r="PA517" s="743"/>
      <c r="PB517" s="743"/>
      <c r="PC517" s="743"/>
      <c r="PD517" s="743"/>
      <c r="PE517" s="743"/>
      <c r="PF517" s="743"/>
      <c r="PG517" s="743"/>
    </row>
    <row r="518" s="28" customFormat="1" customHeight="1" spans="1:423">
      <c r="A518" s="870" t="s">
        <v>2523</v>
      </c>
      <c r="B518" s="343"/>
      <c r="C518" s="95"/>
      <c r="D518" s="95"/>
      <c r="E518" s="95"/>
      <c r="F518" s="311" t="s">
        <v>1180</v>
      </c>
      <c r="G518" s="833"/>
      <c r="H518" s="301"/>
      <c r="I518" s="99">
        <f t="shared" si="292"/>
        <v>0</v>
      </c>
      <c r="J518" s="114">
        <v>70</v>
      </c>
      <c r="K518" s="456">
        <v>0</v>
      </c>
      <c r="L518" s="150">
        <f t="shared" si="288"/>
        <v>70</v>
      </c>
      <c r="M518" s="151">
        <f t="shared" si="289"/>
        <v>70</v>
      </c>
      <c r="N518" s="455"/>
      <c r="O518" s="35">
        <v>70</v>
      </c>
      <c r="P518" s="36"/>
      <c r="Q518" s="33">
        <f t="shared" si="323"/>
        <v>0</v>
      </c>
      <c r="R518" s="34">
        <f t="shared" si="324"/>
        <v>0</v>
      </c>
      <c r="S518" s="346"/>
      <c r="T518" s="346"/>
      <c r="U518" s="346"/>
      <c r="V518" s="346"/>
      <c r="W518" s="346"/>
      <c r="X518" s="347"/>
      <c r="Y518" s="348"/>
      <c r="Z518" s="348"/>
      <c r="AA518" s="348"/>
      <c r="AB518" s="348"/>
      <c r="AC518" s="348"/>
      <c r="AD518" s="348"/>
      <c r="AE518" s="348"/>
      <c r="AF518" s="346"/>
      <c r="AG518" s="346"/>
      <c r="AH518" s="346"/>
      <c r="AI518" s="346"/>
      <c r="AJ518" s="346"/>
      <c r="AK518" s="346"/>
      <c r="AL518" s="346"/>
      <c r="AM518" s="346"/>
      <c r="AN518" s="346"/>
      <c r="AO518" s="346"/>
      <c r="AP518" s="346"/>
      <c r="AQ518" s="346"/>
      <c r="AR518" s="346"/>
      <c r="AS518" s="346"/>
      <c r="AT518" s="346"/>
      <c r="AU518" s="346"/>
      <c r="AV518" s="346"/>
      <c r="AW518" s="346"/>
      <c r="AX518" s="346"/>
      <c r="AY518" s="349"/>
      <c r="AZ518" s="48"/>
      <c r="BA518" s="48"/>
      <c r="BB518" s="48"/>
      <c r="BC518" s="48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354"/>
      <c r="BT518" s="354"/>
      <c r="BU518" s="354"/>
      <c r="BV518" s="354"/>
      <c r="BW518" s="354"/>
      <c r="BX518" s="354"/>
      <c r="BY518" s="354"/>
      <c r="BZ518" s="354"/>
      <c r="CA518" s="354"/>
      <c r="CB518" s="354"/>
      <c r="CC518" s="354"/>
      <c r="CD518" s="354"/>
      <c r="CE518" s="354"/>
      <c r="CF518" s="354"/>
      <c r="CG518" s="354"/>
      <c r="CH518" s="354"/>
      <c r="CI518" s="354"/>
      <c r="CJ518" s="354"/>
      <c r="CK518" s="354"/>
      <c r="CL518" s="354"/>
      <c r="CM518" s="354"/>
      <c r="CN518" s="354"/>
      <c r="CO518" s="354"/>
      <c r="CP518" s="358"/>
      <c r="CQ518" s="48"/>
      <c r="CR518" s="354"/>
      <c r="CS518" s="354"/>
      <c r="CT518" s="355"/>
      <c r="CU518" s="354"/>
      <c r="CV518" s="354"/>
      <c r="CW518" s="354"/>
      <c r="CX518" s="354"/>
      <c r="CY518" s="354"/>
      <c r="CZ518" s="354"/>
      <c r="DA518" s="356"/>
      <c r="DB518" s="354"/>
      <c r="DC518" s="354"/>
      <c r="DD518" s="354"/>
      <c r="DE518" s="354"/>
      <c r="DF518" s="354"/>
      <c r="DG518" s="354"/>
      <c r="DH518" s="354"/>
      <c r="DI518" s="354"/>
      <c r="DJ518" s="354"/>
      <c r="DK518" s="354"/>
      <c r="DL518" s="354"/>
      <c r="DM518" s="354"/>
      <c r="DN518" s="354"/>
      <c r="DO518" s="354"/>
      <c r="DP518" s="354"/>
      <c r="DQ518" s="354"/>
      <c r="DR518" s="354"/>
      <c r="DS518" s="354"/>
      <c r="DT518" s="354"/>
      <c r="DU518" s="354"/>
      <c r="DV518" s="354"/>
      <c r="DW518" s="354"/>
      <c r="DX518" s="354"/>
      <c r="DY518" s="354"/>
      <c r="DZ518" s="357"/>
      <c r="EA518" s="356"/>
      <c r="EB518" s="356"/>
      <c r="EC518" s="356"/>
      <c r="ED518" s="356"/>
      <c r="EE518" s="358"/>
      <c r="EF518" s="48"/>
      <c r="EG518" s="46"/>
      <c r="EH518" s="46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8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354"/>
      <c r="FR518" s="354"/>
      <c r="FS518" s="354"/>
      <c r="FT518" s="354"/>
      <c r="FU518" s="354"/>
      <c r="FV518" s="354"/>
      <c r="FW518" s="354"/>
      <c r="FX518" s="354"/>
      <c r="FY518" s="354"/>
      <c r="FZ518" s="354"/>
      <c r="GA518" s="354"/>
      <c r="GB518" s="354"/>
      <c r="GC518" s="354"/>
      <c r="GD518" s="354"/>
      <c r="GE518" s="354"/>
      <c r="GF518" s="354"/>
      <c r="GG518" s="354"/>
      <c r="GH518" s="354"/>
      <c r="GI518" s="354"/>
      <c r="GJ518" s="354"/>
      <c r="GK518" s="354"/>
      <c r="GL518" s="354"/>
      <c r="GM518" s="354"/>
      <c r="GN518" s="354"/>
      <c r="GO518" s="354"/>
      <c r="GP518" s="354"/>
      <c r="GQ518" s="354"/>
      <c r="GR518" s="354"/>
      <c r="GS518" s="354"/>
      <c r="GT518" s="354"/>
      <c r="GU518" s="354"/>
      <c r="GV518" s="354"/>
      <c r="GW518" s="354"/>
      <c r="GX518" s="354"/>
      <c r="GY518" s="354"/>
      <c r="GZ518" s="354"/>
      <c r="HA518" s="354"/>
      <c r="HB518" s="354"/>
      <c r="HC518" s="354"/>
      <c r="HD518" s="354"/>
      <c r="HE518" s="354"/>
      <c r="HF518" s="354"/>
      <c r="HG518" s="354"/>
      <c r="HH518" s="354"/>
      <c r="HI518" s="354"/>
      <c r="HJ518" s="354"/>
      <c r="HK518" s="354"/>
      <c r="HL518" s="354"/>
      <c r="HM518" s="354"/>
      <c r="HN518" s="354"/>
      <c r="HO518" s="354"/>
      <c r="HP518" s="354"/>
      <c r="HQ518" s="354"/>
      <c r="HR518" s="354"/>
      <c r="HS518" s="354"/>
      <c r="HT518" s="354"/>
      <c r="HU518" s="354"/>
      <c r="HV518" s="354"/>
      <c r="HW518" s="354"/>
      <c r="HX518" s="354"/>
      <c r="HY518" s="354"/>
      <c r="HZ518" s="354"/>
      <c r="IA518" s="354"/>
      <c r="IB518" s="354"/>
      <c r="IC518" s="354"/>
      <c r="ID518" s="354"/>
      <c r="IE518" s="354"/>
      <c r="IF518" s="354"/>
      <c r="IG518" s="354"/>
      <c r="IH518" s="354"/>
      <c r="II518" s="354"/>
      <c r="IJ518" s="354"/>
      <c r="IK518" s="354"/>
      <c r="IL518" s="354"/>
      <c r="IM518" s="354"/>
      <c r="IN518" s="354"/>
      <c r="IO518" s="354"/>
      <c r="IP518" s="354"/>
      <c r="IQ518" s="354"/>
      <c r="IR518" s="50"/>
      <c r="IS518" s="47"/>
      <c r="IT518" s="47"/>
      <c r="IU518" s="47"/>
      <c r="IV518" s="47"/>
      <c r="IW518" s="47"/>
      <c r="IX518" s="47"/>
      <c r="IY518" s="47"/>
      <c r="IZ518" s="47"/>
      <c r="JA518" s="47"/>
      <c r="JB518" s="47"/>
      <c r="JC518" s="47"/>
      <c r="JD518" s="47"/>
      <c r="JE518" s="47"/>
      <c r="JF518" s="47"/>
      <c r="JG518" s="47"/>
      <c r="JH518" s="47"/>
      <c r="JI518" s="47"/>
      <c r="JJ518" s="47"/>
      <c r="JK518" s="47"/>
      <c r="JL518" s="354"/>
      <c r="JM518" s="354"/>
      <c r="JN518" s="354"/>
      <c r="JO518" s="354"/>
      <c r="JP518" s="354"/>
      <c r="JQ518" s="354"/>
      <c r="JR518" s="354"/>
      <c r="JS518" s="354"/>
      <c r="JT518" s="354"/>
      <c r="JU518" s="354"/>
      <c r="JV518" s="354"/>
      <c r="JW518" s="354"/>
      <c r="JX518" s="354"/>
      <c r="JY518" s="354"/>
      <c r="JZ518" s="354"/>
      <c r="KA518" s="354"/>
      <c r="KB518" s="354"/>
      <c r="KC518" s="354"/>
      <c r="KD518" s="354"/>
      <c r="KE518" s="354"/>
      <c r="KF518" s="354"/>
      <c r="KG518" s="354"/>
      <c r="KH518" s="354"/>
      <c r="KI518" s="354"/>
      <c r="KJ518" s="354"/>
      <c r="KK518" s="354"/>
      <c r="KL518" s="354"/>
      <c r="KM518" s="354"/>
      <c r="KN518" s="354"/>
      <c r="KO518" s="354"/>
      <c r="KP518" s="354"/>
      <c r="KQ518" s="354"/>
      <c r="KR518" s="354"/>
      <c r="KS518" s="354"/>
      <c r="KT518" s="354"/>
      <c r="KU518" s="354"/>
      <c r="KV518" s="51"/>
      <c r="KW518" s="47"/>
      <c r="KX518" s="47"/>
      <c r="KY518" s="47"/>
      <c r="KZ518" s="47"/>
      <c r="LA518" s="47"/>
      <c r="LB518" s="47"/>
      <c r="LC518" s="47"/>
      <c r="LD518" s="361"/>
      <c r="LE518" s="361"/>
      <c r="LF518" s="361"/>
      <c r="LG518" s="361"/>
      <c r="LH518" s="361"/>
      <c r="LI518" s="361"/>
      <c r="LJ518" s="361"/>
      <c r="LK518" s="361"/>
      <c r="LL518" s="361"/>
      <c r="LM518" s="361"/>
      <c r="LN518" s="361"/>
      <c r="LO518" s="361"/>
      <c r="LP518" s="361"/>
      <c r="LQ518" s="354"/>
      <c r="LR518" s="354"/>
      <c r="LS518" s="354"/>
      <c r="LT518" s="354"/>
      <c r="LU518" s="354"/>
      <c r="LV518" s="354"/>
      <c r="LW518" s="51"/>
      <c r="LX518" s="354"/>
      <c r="LY518" s="354"/>
      <c r="LZ518" s="354"/>
      <c r="MA518" s="354"/>
      <c r="MB518" s="363"/>
      <c r="MC518" s="363"/>
      <c r="MD518" s="354"/>
      <c r="ME518" s="354"/>
      <c r="MF518" s="354"/>
      <c r="MG518" s="354"/>
      <c r="MH518" s="354"/>
      <c r="MI518" s="354"/>
      <c r="MJ518" s="354"/>
      <c r="MK518" s="354"/>
      <c r="ML518" s="354"/>
      <c r="MM518" s="354"/>
      <c r="MN518" s="354"/>
      <c r="MO518" s="354"/>
      <c r="MP518" s="354"/>
      <c r="MQ518" s="354"/>
      <c r="MR518" s="354"/>
      <c r="MS518" s="51"/>
      <c r="MT518" s="364">
        <f t="shared" si="293"/>
        <v>0</v>
      </c>
      <c r="MU518" s="365">
        <f t="shared" si="294"/>
        <v>0</v>
      </c>
      <c r="MV518" s="366">
        <f t="shared" si="295"/>
        <v>0</v>
      </c>
      <c r="MW518" s="365"/>
      <c r="MX518" s="365"/>
      <c r="MY518" s="54"/>
      <c r="MZ518" s="709"/>
      <c r="NA518" s="709"/>
      <c r="NB518" s="709">
        <f t="shared" si="296"/>
        <v>0</v>
      </c>
      <c r="NC518" s="711"/>
      <c r="ND518" s="711"/>
      <c r="NE518" s="738" t="e">
        <f t="shared" si="322"/>
        <v>#DIV/0!</v>
      </c>
      <c r="NF518" s="743"/>
      <c r="NG518" s="743"/>
      <c r="NH518" s="743"/>
      <c r="NI518" s="740">
        <f t="shared" si="297"/>
        <v>0</v>
      </c>
      <c r="NJ518" s="850"/>
      <c r="NK518" s="818"/>
      <c r="NL518" s="743"/>
      <c r="NM518" s="739">
        <f t="shared" si="298"/>
        <v>0</v>
      </c>
      <c r="NN518" s="739"/>
      <c r="NO518" s="743"/>
      <c r="NP518" s="739">
        <f t="shared" si="300"/>
        <v>0</v>
      </c>
      <c r="NQ518" s="761">
        <f t="shared" si="301"/>
        <v>0</v>
      </c>
      <c r="NR518" s="739" t="e">
        <f t="shared" si="302"/>
        <v>#DIV/0!</v>
      </c>
      <c r="NS518" s="739">
        <f t="shared" si="303"/>
        <v>70</v>
      </c>
      <c r="NT518" s="743"/>
      <c r="NU518" s="739" t="e">
        <f t="shared" si="304"/>
        <v>#DIV/0!</v>
      </c>
      <c r="NV518" s="769" t="e">
        <f t="shared" si="305"/>
        <v>#DIV/0!</v>
      </c>
      <c r="NW518" s="769" t="e">
        <f t="shared" si="306"/>
        <v>#DIV/0!</v>
      </c>
      <c r="NX518" s="743"/>
      <c r="NY518" s="743"/>
      <c r="NZ518" s="743"/>
      <c r="OA518" s="743"/>
      <c r="OB518" s="743"/>
      <c r="OC518" s="743"/>
      <c r="OD518" s="743"/>
      <c r="OE518" s="743">
        <f t="shared" si="307"/>
        <v>0</v>
      </c>
      <c r="OF518" s="743">
        <f t="shared" si="308"/>
        <v>0</v>
      </c>
      <c r="OG518" s="743">
        <f t="shared" si="309"/>
        <v>0</v>
      </c>
      <c r="OH518" s="743">
        <f t="shared" si="310"/>
        <v>0</v>
      </c>
      <c r="OI518" s="743">
        <f t="shared" si="311"/>
        <v>0</v>
      </c>
      <c r="OJ518" s="739">
        <f t="shared" si="312"/>
        <v>0</v>
      </c>
      <c r="OK518" s="739">
        <f t="shared" si="313"/>
        <v>0</v>
      </c>
      <c r="OL518" s="739">
        <f t="shared" si="314"/>
        <v>0</v>
      </c>
      <c r="OM518" s="739">
        <f t="shared" si="315"/>
        <v>0</v>
      </c>
      <c r="ON518" s="739">
        <f t="shared" si="316"/>
        <v>0</v>
      </c>
      <c r="OO518" s="739">
        <f t="shared" si="317"/>
        <v>0</v>
      </c>
      <c r="OP518" s="739"/>
      <c r="OQ518" s="739">
        <f t="shared" si="318"/>
        <v>0</v>
      </c>
      <c r="OR518" s="739">
        <f t="shared" si="319"/>
        <v>0</v>
      </c>
      <c r="OS518" s="739">
        <f t="shared" si="320"/>
        <v>0</v>
      </c>
      <c r="OT518" s="739">
        <f t="shared" si="321"/>
        <v>0</v>
      </c>
      <c r="OU518" s="743"/>
      <c r="OV518" s="743"/>
      <c r="OW518" s="743"/>
      <c r="OX518" s="743"/>
      <c r="OY518" s="743"/>
      <c r="OZ518" s="743"/>
      <c r="PA518" s="743"/>
      <c r="PB518" s="743"/>
      <c r="PC518" s="743"/>
      <c r="PD518" s="743"/>
      <c r="PE518" s="743"/>
      <c r="PF518" s="743"/>
      <c r="PG518" s="743"/>
    </row>
    <row r="519" s="28" customFormat="1" customHeight="1" spans="1:423">
      <c r="A519" s="870" t="s">
        <v>2523</v>
      </c>
      <c r="B519" s="343"/>
      <c r="C519" s="95"/>
      <c r="D519" s="95"/>
      <c r="E519" s="95"/>
      <c r="F519" s="311" t="s">
        <v>1181</v>
      </c>
      <c r="G519" s="833"/>
      <c r="H519" s="301"/>
      <c r="I519" s="99">
        <f t="shared" si="292"/>
        <v>0</v>
      </c>
      <c r="J519" s="114">
        <v>132</v>
      </c>
      <c r="K519" s="456">
        <v>0</v>
      </c>
      <c r="L519" s="150">
        <f t="shared" si="288"/>
        <v>132</v>
      </c>
      <c r="M519" s="151">
        <f t="shared" si="289"/>
        <v>132</v>
      </c>
      <c r="N519" s="455"/>
      <c r="O519" s="35">
        <v>132</v>
      </c>
      <c r="P519" s="36"/>
      <c r="Q519" s="33"/>
      <c r="R519" s="34"/>
      <c r="S519" s="346"/>
      <c r="T519" s="346"/>
      <c r="U519" s="346"/>
      <c r="V519" s="346"/>
      <c r="W519" s="346"/>
      <c r="X519" s="347"/>
      <c r="Y519" s="348"/>
      <c r="Z519" s="348"/>
      <c r="AA519" s="348"/>
      <c r="AB519" s="348"/>
      <c r="AC519" s="348"/>
      <c r="AD519" s="348"/>
      <c r="AE519" s="348"/>
      <c r="AF519" s="346"/>
      <c r="AG519" s="346"/>
      <c r="AH519" s="346"/>
      <c r="AI519" s="346"/>
      <c r="AJ519" s="346"/>
      <c r="AK519" s="346"/>
      <c r="AL519" s="346"/>
      <c r="AM519" s="346"/>
      <c r="AN519" s="346"/>
      <c r="AO519" s="346"/>
      <c r="AP519" s="346"/>
      <c r="AQ519" s="346"/>
      <c r="AR519" s="346"/>
      <c r="AS519" s="346"/>
      <c r="AT519" s="346"/>
      <c r="AU519" s="346"/>
      <c r="AV519" s="346"/>
      <c r="AW519" s="346"/>
      <c r="AX519" s="346"/>
      <c r="AY519" s="349"/>
      <c r="AZ519" s="48"/>
      <c r="BA519" s="48"/>
      <c r="BB519" s="48"/>
      <c r="BC519" s="48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354"/>
      <c r="BT519" s="354"/>
      <c r="BU519" s="354"/>
      <c r="BV519" s="354"/>
      <c r="BW519" s="354"/>
      <c r="BX519" s="354"/>
      <c r="BY519" s="354"/>
      <c r="BZ519" s="354"/>
      <c r="CA519" s="354"/>
      <c r="CB519" s="354"/>
      <c r="CC519" s="354"/>
      <c r="CD519" s="354"/>
      <c r="CE519" s="354"/>
      <c r="CF519" s="354"/>
      <c r="CG519" s="354"/>
      <c r="CH519" s="354"/>
      <c r="CI519" s="354"/>
      <c r="CJ519" s="354"/>
      <c r="CK519" s="354"/>
      <c r="CL519" s="354"/>
      <c r="CM519" s="354"/>
      <c r="CN519" s="354"/>
      <c r="CO519" s="354"/>
      <c r="CP519" s="358"/>
      <c r="CQ519" s="48"/>
      <c r="CR519" s="354"/>
      <c r="CS519" s="354"/>
      <c r="CT519" s="355"/>
      <c r="CU519" s="354"/>
      <c r="CV519" s="354"/>
      <c r="CW519" s="354"/>
      <c r="CX519" s="354"/>
      <c r="CY519" s="354"/>
      <c r="CZ519" s="354"/>
      <c r="DA519" s="356"/>
      <c r="DB519" s="354"/>
      <c r="DC519" s="354"/>
      <c r="DD519" s="354"/>
      <c r="DE519" s="354"/>
      <c r="DF519" s="354"/>
      <c r="DG519" s="354"/>
      <c r="DH519" s="354"/>
      <c r="DI519" s="354"/>
      <c r="DJ519" s="354"/>
      <c r="DK519" s="354"/>
      <c r="DL519" s="354"/>
      <c r="DM519" s="354"/>
      <c r="DN519" s="354"/>
      <c r="DO519" s="354"/>
      <c r="DP519" s="354"/>
      <c r="DQ519" s="354"/>
      <c r="DR519" s="354"/>
      <c r="DS519" s="354"/>
      <c r="DT519" s="354"/>
      <c r="DU519" s="354"/>
      <c r="DV519" s="354"/>
      <c r="DW519" s="354"/>
      <c r="DX519" s="354"/>
      <c r="DY519" s="354"/>
      <c r="DZ519" s="357"/>
      <c r="EA519" s="356"/>
      <c r="EB519" s="356"/>
      <c r="EC519" s="356"/>
      <c r="ED519" s="356"/>
      <c r="EE519" s="358"/>
      <c r="EF519" s="48"/>
      <c r="EG519" s="46"/>
      <c r="EH519" s="46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8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354"/>
      <c r="FR519" s="354"/>
      <c r="FS519" s="354"/>
      <c r="FT519" s="354"/>
      <c r="FU519" s="354"/>
      <c r="FV519" s="354"/>
      <c r="FW519" s="354"/>
      <c r="FX519" s="354"/>
      <c r="FY519" s="354"/>
      <c r="FZ519" s="354"/>
      <c r="GA519" s="354"/>
      <c r="GB519" s="354"/>
      <c r="GC519" s="354"/>
      <c r="GD519" s="354"/>
      <c r="GE519" s="354"/>
      <c r="GF519" s="354"/>
      <c r="GG519" s="354"/>
      <c r="GH519" s="354"/>
      <c r="GI519" s="354"/>
      <c r="GJ519" s="354"/>
      <c r="GK519" s="354"/>
      <c r="GL519" s="354"/>
      <c r="GM519" s="354"/>
      <c r="GN519" s="354"/>
      <c r="GO519" s="354"/>
      <c r="GP519" s="354"/>
      <c r="GQ519" s="354"/>
      <c r="GR519" s="354"/>
      <c r="GS519" s="354"/>
      <c r="GT519" s="354"/>
      <c r="GU519" s="354"/>
      <c r="GV519" s="354"/>
      <c r="GW519" s="354"/>
      <c r="GX519" s="354"/>
      <c r="GY519" s="354"/>
      <c r="GZ519" s="354"/>
      <c r="HA519" s="354"/>
      <c r="HB519" s="354"/>
      <c r="HC519" s="354"/>
      <c r="HD519" s="354"/>
      <c r="HE519" s="354"/>
      <c r="HF519" s="354"/>
      <c r="HG519" s="354"/>
      <c r="HH519" s="354"/>
      <c r="HI519" s="354"/>
      <c r="HJ519" s="354"/>
      <c r="HK519" s="354"/>
      <c r="HL519" s="354"/>
      <c r="HM519" s="354"/>
      <c r="HN519" s="354"/>
      <c r="HO519" s="354"/>
      <c r="HP519" s="354"/>
      <c r="HQ519" s="354"/>
      <c r="HR519" s="354"/>
      <c r="HS519" s="354"/>
      <c r="HT519" s="354"/>
      <c r="HU519" s="354"/>
      <c r="HV519" s="354"/>
      <c r="HW519" s="354"/>
      <c r="HX519" s="354"/>
      <c r="HY519" s="354"/>
      <c r="HZ519" s="354"/>
      <c r="IA519" s="354"/>
      <c r="IB519" s="354"/>
      <c r="IC519" s="354"/>
      <c r="ID519" s="354"/>
      <c r="IE519" s="354"/>
      <c r="IF519" s="354"/>
      <c r="IG519" s="354"/>
      <c r="IH519" s="354"/>
      <c r="II519" s="354"/>
      <c r="IJ519" s="354"/>
      <c r="IK519" s="354"/>
      <c r="IL519" s="354"/>
      <c r="IM519" s="354"/>
      <c r="IN519" s="354"/>
      <c r="IO519" s="354"/>
      <c r="IP519" s="354"/>
      <c r="IQ519" s="354"/>
      <c r="IR519" s="50"/>
      <c r="IS519" s="47"/>
      <c r="IT519" s="47"/>
      <c r="IU519" s="47"/>
      <c r="IV519" s="47"/>
      <c r="IW519" s="47"/>
      <c r="IX519" s="47"/>
      <c r="IY519" s="47"/>
      <c r="IZ519" s="47"/>
      <c r="JA519" s="47"/>
      <c r="JB519" s="47"/>
      <c r="JC519" s="47"/>
      <c r="JD519" s="47"/>
      <c r="JE519" s="47"/>
      <c r="JF519" s="47"/>
      <c r="JG519" s="47"/>
      <c r="JH519" s="47"/>
      <c r="JI519" s="47"/>
      <c r="JJ519" s="47"/>
      <c r="JK519" s="47"/>
      <c r="JL519" s="354"/>
      <c r="JM519" s="354"/>
      <c r="JN519" s="354"/>
      <c r="JO519" s="354"/>
      <c r="JP519" s="354"/>
      <c r="JQ519" s="354"/>
      <c r="JR519" s="354"/>
      <c r="JS519" s="354"/>
      <c r="JT519" s="354"/>
      <c r="JU519" s="354"/>
      <c r="JV519" s="354"/>
      <c r="JW519" s="354"/>
      <c r="JX519" s="354"/>
      <c r="JY519" s="354"/>
      <c r="JZ519" s="354"/>
      <c r="KA519" s="354"/>
      <c r="KB519" s="354"/>
      <c r="KC519" s="354"/>
      <c r="KD519" s="354"/>
      <c r="KE519" s="354"/>
      <c r="KF519" s="354"/>
      <c r="KG519" s="354"/>
      <c r="KH519" s="354"/>
      <c r="KI519" s="354"/>
      <c r="KJ519" s="354"/>
      <c r="KK519" s="354"/>
      <c r="KL519" s="354"/>
      <c r="KM519" s="354"/>
      <c r="KN519" s="354"/>
      <c r="KO519" s="354"/>
      <c r="KP519" s="354"/>
      <c r="KQ519" s="354"/>
      <c r="KR519" s="354"/>
      <c r="KS519" s="354"/>
      <c r="KT519" s="354"/>
      <c r="KU519" s="354"/>
      <c r="KV519" s="51"/>
      <c r="KW519" s="47"/>
      <c r="KX519" s="47"/>
      <c r="KY519" s="47"/>
      <c r="KZ519" s="47"/>
      <c r="LA519" s="47"/>
      <c r="LB519" s="47"/>
      <c r="LC519" s="47"/>
      <c r="LD519" s="361"/>
      <c r="LE519" s="361"/>
      <c r="LF519" s="361"/>
      <c r="LG519" s="361"/>
      <c r="LH519" s="361"/>
      <c r="LI519" s="361"/>
      <c r="LJ519" s="361"/>
      <c r="LK519" s="361"/>
      <c r="LL519" s="361"/>
      <c r="LM519" s="361"/>
      <c r="LN519" s="361"/>
      <c r="LO519" s="361"/>
      <c r="LP519" s="361"/>
      <c r="LQ519" s="354"/>
      <c r="LR519" s="354"/>
      <c r="LS519" s="354"/>
      <c r="LT519" s="354"/>
      <c r="LU519" s="354"/>
      <c r="LV519" s="354"/>
      <c r="LW519" s="51"/>
      <c r="LX519" s="354"/>
      <c r="LY519" s="354"/>
      <c r="LZ519" s="354"/>
      <c r="MA519" s="354"/>
      <c r="MB519" s="363"/>
      <c r="MC519" s="363"/>
      <c r="MD519" s="354"/>
      <c r="ME519" s="354"/>
      <c r="MF519" s="354"/>
      <c r="MG519" s="354"/>
      <c r="MH519" s="354"/>
      <c r="MI519" s="354"/>
      <c r="MJ519" s="354"/>
      <c r="MK519" s="354"/>
      <c r="ML519" s="354"/>
      <c r="MM519" s="354"/>
      <c r="MN519" s="354"/>
      <c r="MO519" s="354"/>
      <c r="MP519" s="354"/>
      <c r="MQ519" s="354"/>
      <c r="MR519" s="354"/>
      <c r="MS519" s="51"/>
      <c r="MT519" s="364">
        <f t="shared" si="293"/>
        <v>0</v>
      </c>
      <c r="MU519" s="365">
        <f t="shared" si="294"/>
        <v>0</v>
      </c>
      <c r="MV519" s="366">
        <f t="shared" si="295"/>
        <v>0</v>
      </c>
      <c r="MW519" s="365"/>
      <c r="MX519" s="365"/>
      <c r="MY519" s="54"/>
      <c r="MZ519" s="709"/>
      <c r="NA519" s="709"/>
      <c r="NB519" s="709">
        <f t="shared" si="296"/>
        <v>0</v>
      </c>
      <c r="NC519" s="711"/>
      <c r="ND519" s="711"/>
      <c r="NE519" s="738" t="e">
        <f t="shared" si="322"/>
        <v>#DIV/0!</v>
      </c>
      <c r="NF519" s="743"/>
      <c r="NG519" s="743"/>
      <c r="NH519" s="743"/>
      <c r="NI519" s="740">
        <f t="shared" si="297"/>
        <v>0</v>
      </c>
      <c r="NJ519" s="850"/>
      <c r="NK519" s="818"/>
      <c r="NL519" s="743"/>
      <c r="NM519" s="739">
        <f t="shared" si="298"/>
        <v>0</v>
      </c>
      <c r="NN519" s="739"/>
      <c r="NO519" s="743"/>
      <c r="NP519" s="739">
        <f t="shared" si="300"/>
        <v>0</v>
      </c>
      <c r="NQ519" s="761">
        <f t="shared" si="301"/>
        <v>0</v>
      </c>
      <c r="NR519" s="739" t="e">
        <f t="shared" si="302"/>
        <v>#DIV/0!</v>
      </c>
      <c r="NS519" s="739">
        <f t="shared" si="303"/>
        <v>132</v>
      </c>
      <c r="NT519" s="743"/>
      <c r="NU519" s="739" t="e">
        <f t="shared" si="304"/>
        <v>#DIV/0!</v>
      </c>
      <c r="NV519" s="769" t="e">
        <f t="shared" si="305"/>
        <v>#DIV/0!</v>
      </c>
      <c r="NW519" s="769" t="e">
        <f t="shared" si="306"/>
        <v>#DIV/0!</v>
      </c>
      <c r="NX519" s="743"/>
      <c r="NY519" s="743"/>
      <c r="NZ519" s="743"/>
      <c r="OA519" s="743"/>
      <c r="OB519" s="743"/>
      <c r="OC519" s="743"/>
      <c r="OD519" s="743"/>
      <c r="OE519" s="743">
        <f t="shared" si="307"/>
        <v>0</v>
      </c>
      <c r="OF519" s="743">
        <f t="shared" si="308"/>
        <v>0</v>
      </c>
      <c r="OG519" s="743">
        <f t="shared" si="309"/>
        <v>0</v>
      </c>
      <c r="OH519" s="743">
        <f t="shared" si="310"/>
        <v>0</v>
      </c>
      <c r="OI519" s="743">
        <f t="shared" si="311"/>
        <v>0</v>
      </c>
      <c r="OJ519" s="739">
        <f t="shared" si="312"/>
        <v>0</v>
      </c>
      <c r="OK519" s="739">
        <f t="shared" si="313"/>
        <v>0</v>
      </c>
      <c r="OL519" s="739">
        <f t="shared" si="314"/>
        <v>0</v>
      </c>
      <c r="OM519" s="739">
        <f t="shared" si="315"/>
        <v>0</v>
      </c>
      <c r="ON519" s="739">
        <f t="shared" si="316"/>
        <v>0</v>
      </c>
      <c r="OO519" s="739">
        <f t="shared" si="317"/>
        <v>0</v>
      </c>
      <c r="OP519" s="739"/>
      <c r="OQ519" s="739">
        <f t="shared" si="318"/>
        <v>0</v>
      </c>
      <c r="OR519" s="739">
        <f t="shared" si="319"/>
        <v>0</v>
      </c>
      <c r="OS519" s="739">
        <f t="shared" si="320"/>
        <v>0</v>
      </c>
      <c r="OT519" s="739">
        <f t="shared" si="321"/>
        <v>0</v>
      </c>
      <c r="OU519" s="743"/>
      <c r="OV519" s="743"/>
      <c r="OW519" s="743"/>
      <c r="OX519" s="743"/>
      <c r="OY519" s="743"/>
      <c r="OZ519" s="743"/>
      <c r="PA519" s="743"/>
      <c r="PB519" s="743"/>
      <c r="PC519" s="743"/>
      <c r="PD519" s="743"/>
      <c r="PE519" s="743"/>
      <c r="PF519" s="743"/>
      <c r="PG519" s="743"/>
    </row>
    <row r="520" s="28" customFormat="1" customHeight="1" spans="1:423">
      <c r="A520" s="870" t="s">
        <v>2523</v>
      </c>
      <c r="B520" s="343"/>
      <c r="C520" s="95"/>
      <c r="D520" s="95"/>
      <c r="E520" s="95"/>
      <c r="F520" s="311" t="s">
        <v>1182</v>
      </c>
      <c r="G520" s="833"/>
      <c r="H520" s="301"/>
      <c r="I520" s="99">
        <f t="shared" si="292"/>
        <v>0</v>
      </c>
      <c r="J520" s="114">
        <v>120</v>
      </c>
      <c r="K520" s="456">
        <v>0</v>
      </c>
      <c r="L520" s="150">
        <f t="shared" si="288"/>
        <v>120</v>
      </c>
      <c r="M520" s="151">
        <f t="shared" si="289"/>
        <v>120</v>
      </c>
      <c r="N520" s="455"/>
      <c r="O520" s="35">
        <v>120</v>
      </c>
      <c r="P520" s="36"/>
      <c r="Q520" s="33">
        <f t="shared" ref="Q520:Q561" si="325">SUM(S520:W520)</f>
        <v>0</v>
      </c>
      <c r="R520" s="34">
        <f t="shared" ref="R520:R561" si="326">SUM(X520:AY520)</f>
        <v>0</v>
      </c>
      <c r="S520" s="346"/>
      <c r="T520" s="346"/>
      <c r="U520" s="346"/>
      <c r="V520" s="346"/>
      <c r="W520" s="346"/>
      <c r="X520" s="347"/>
      <c r="Y520" s="348"/>
      <c r="Z520" s="348"/>
      <c r="AA520" s="348"/>
      <c r="AB520" s="348"/>
      <c r="AC520" s="348"/>
      <c r="AD520" s="348"/>
      <c r="AE520" s="348"/>
      <c r="AF520" s="346"/>
      <c r="AG520" s="346"/>
      <c r="AH520" s="346"/>
      <c r="AI520" s="346"/>
      <c r="AJ520" s="346"/>
      <c r="AK520" s="346"/>
      <c r="AL520" s="346"/>
      <c r="AM520" s="346"/>
      <c r="AN520" s="346"/>
      <c r="AO520" s="346"/>
      <c r="AP520" s="346"/>
      <c r="AQ520" s="346"/>
      <c r="AR520" s="346"/>
      <c r="AS520" s="346"/>
      <c r="AT520" s="346"/>
      <c r="AU520" s="346"/>
      <c r="AV520" s="346"/>
      <c r="AW520" s="346"/>
      <c r="AX520" s="346"/>
      <c r="AY520" s="349"/>
      <c r="AZ520" s="48"/>
      <c r="BA520" s="48"/>
      <c r="BB520" s="48"/>
      <c r="BC520" s="48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354"/>
      <c r="BT520" s="354"/>
      <c r="BU520" s="354"/>
      <c r="BV520" s="354"/>
      <c r="BW520" s="354"/>
      <c r="BX520" s="354"/>
      <c r="BY520" s="354"/>
      <c r="BZ520" s="354"/>
      <c r="CA520" s="354"/>
      <c r="CB520" s="354"/>
      <c r="CC520" s="354"/>
      <c r="CD520" s="354"/>
      <c r="CE520" s="354"/>
      <c r="CF520" s="354"/>
      <c r="CG520" s="354"/>
      <c r="CH520" s="354"/>
      <c r="CI520" s="354"/>
      <c r="CJ520" s="354"/>
      <c r="CK520" s="354"/>
      <c r="CL520" s="354"/>
      <c r="CM520" s="354"/>
      <c r="CN520" s="354"/>
      <c r="CO520" s="354"/>
      <c r="CP520" s="358"/>
      <c r="CQ520" s="48"/>
      <c r="CR520" s="354"/>
      <c r="CS520" s="354"/>
      <c r="CT520" s="355"/>
      <c r="CU520" s="354"/>
      <c r="CV520" s="354"/>
      <c r="CW520" s="354"/>
      <c r="CX520" s="354"/>
      <c r="CY520" s="354"/>
      <c r="CZ520" s="354"/>
      <c r="DA520" s="356"/>
      <c r="DB520" s="354"/>
      <c r="DC520" s="354"/>
      <c r="DD520" s="354"/>
      <c r="DE520" s="354"/>
      <c r="DF520" s="354"/>
      <c r="DG520" s="354"/>
      <c r="DH520" s="354"/>
      <c r="DI520" s="354"/>
      <c r="DJ520" s="354"/>
      <c r="DK520" s="354"/>
      <c r="DL520" s="354"/>
      <c r="DM520" s="354"/>
      <c r="DN520" s="354"/>
      <c r="DO520" s="354"/>
      <c r="DP520" s="354"/>
      <c r="DQ520" s="354"/>
      <c r="DR520" s="354"/>
      <c r="DS520" s="354"/>
      <c r="DT520" s="354"/>
      <c r="DU520" s="354"/>
      <c r="DV520" s="354"/>
      <c r="DW520" s="354"/>
      <c r="DX520" s="354"/>
      <c r="DY520" s="354"/>
      <c r="DZ520" s="357"/>
      <c r="EA520" s="356"/>
      <c r="EB520" s="356"/>
      <c r="EC520" s="356"/>
      <c r="ED520" s="356"/>
      <c r="EE520" s="358"/>
      <c r="EF520" s="48"/>
      <c r="EG520" s="46"/>
      <c r="EH520" s="46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8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354"/>
      <c r="FR520" s="354"/>
      <c r="FS520" s="354"/>
      <c r="FT520" s="354"/>
      <c r="FU520" s="354"/>
      <c r="FV520" s="354"/>
      <c r="FW520" s="354"/>
      <c r="FX520" s="354"/>
      <c r="FY520" s="354"/>
      <c r="FZ520" s="354"/>
      <c r="GA520" s="354"/>
      <c r="GB520" s="354"/>
      <c r="GC520" s="354"/>
      <c r="GD520" s="354"/>
      <c r="GE520" s="354"/>
      <c r="GF520" s="354"/>
      <c r="GG520" s="354"/>
      <c r="GH520" s="354"/>
      <c r="GI520" s="354"/>
      <c r="GJ520" s="354"/>
      <c r="GK520" s="354"/>
      <c r="GL520" s="354"/>
      <c r="GM520" s="354"/>
      <c r="GN520" s="354"/>
      <c r="GO520" s="354"/>
      <c r="GP520" s="354"/>
      <c r="GQ520" s="354"/>
      <c r="GR520" s="354"/>
      <c r="GS520" s="354"/>
      <c r="GT520" s="354"/>
      <c r="GU520" s="354"/>
      <c r="GV520" s="354"/>
      <c r="GW520" s="354"/>
      <c r="GX520" s="354"/>
      <c r="GY520" s="354"/>
      <c r="GZ520" s="354"/>
      <c r="HA520" s="354"/>
      <c r="HB520" s="354"/>
      <c r="HC520" s="354"/>
      <c r="HD520" s="354"/>
      <c r="HE520" s="354"/>
      <c r="HF520" s="354"/>
      <c r="HG520" s="354"/>
      <c r="HH520" s="354"/>
      <c r="HI520" s="354"/>
      <c r="HJ520" s="354"/>
      <c r="HK520" s="354"/>
      <c r="HL520" s="354"/>
      <c r="HM520" s="354"/>
      <c r="HN520" s="354"/>
      <c r="HO520" s="354"/>
      <c r="HP520" s="354"/>
      <c r="HQ520" s="354"/>
      <c r="HR520" s="354"/>
      <c r="HS520" s="354"/>
      <c r="HT520" s="354"/>
      <c r="HU520" s="354"/>
      <c r="HV520" s="354"/>
      <c r="HW520" s="354"/>
      <c r="HX520" s="354"/>
      <c r="HY520" s="354"/>
      <c r="HZ520" s="354"/>
      <c r="IA520" s="354"/>
      <c r="IB520" s="354"/>
      <c r="IC520" s="354"/>
      <c r="ID520" s="354"/>
      <c r="IE520" s="354"/>
      <c r="IF520" s="354"/>
      <c r="IG520" s="354"/>
      <c r="IH520" s="354"/>
      <c r="II520" s="354"/>
      <c r="IJ520" s="354"/>
      <c r="IK520" s="354"/>
      <c r="IL520" s="354"/>
      <c r="IM520" s="354"/>
      <c r="IN520" s="354"/>
      <c r="IO520" s="354"/>
      <c r="IP520" s="354"/>
      <c r="IQ520" s="354"/>
      <c r="IR520" s="50"/>
      <c r="IS520" s="47"/>
      <c r="IT520" s="47"/>
      <c r="IU520" s="47"/>
      <c r="IV520" s="47"/>
      <c r="IW520" s="47"/>
      <c r="IX520" s="47"/>
      <c r="IY520" s="47"/>
      <c r="IZ520" s="47"/>
      <c r="JA520" s="47"/>
      <c r="JB520" s="47"/>
      <c r="JC520" s="47"/>
      <c r="JD520" s="47"/>
      <c r="JE520" s="47"/>
      <c r="JF520" s="47"/>
      <c r="JG520" s="47"/>
      <c r="JH520" s="47"/>
      <c r="JI520" s="47"/>
      <c r="JJ520" s="47"/>
      <c r="JK520" s="47"/>
      <c r="JL520" s="354"/>
      <c r="JM520" s="354"/>
      <c r="JN520" s="354"/>
      <c r="JO520" s="354"/>
      <c r="JP520" s="354"/>
      <c r="JQ520" s="354"/>
      <c r="JR520" s="354"/>
      <c r="JS520" s="354"/>
      <c r="JT520" s="354"/>
      <c r="JU520" s="354"/>
      <c r="JV520" s="354"/>
      <c r="JW520" s="354"/>
      <c r="JX520" s="354"/>
      <c r="JY520" s="354"/>
      <c r="JZ520" s="354"/>
      <c r="KA520" s="354"/>
      <c r="KB520" s="354"/>
      <c r="KC520" s="354"/>
      <c r="KD520" s="354"/>
      <c r="KE520" s="354"/>
      <c r="KF520" s="354"/>
      <c r="KG520" s="354"/>
      <c r="KH520" s="354"/>
      <c r="KI520" s="354"/>
      <c r="KJ520" s="354"/>
      <c r="KK520" s="354"/>
      <c r="KL520" s="354"/>
      <c r="KM520" s="354"/>
      <c r="KN520" s="354"/>
      <c r="KO520" s="354"/>
      <c r="KP520" s="354"/>
      <c r="KQ520" s="354"/>
      <c r="KR520" s="354"/>
      <c r="KS520" s="354"/>
      <c r="KT520" s="354"/>
      <c r="KU520" s="354"/>
      <c r="KV520" s="51"/>
      <c r="KW520" s="47"/>
      <c r="KX520" s="47"/>
      <c r="KY520" s="47"/>
      <c r="KZ520" s="47"/>
      <c r="LA520" s="47"/>
      <c r="LB520" s="47"/>
      <c r="LC520" s="47"/>
      <c r="LD520" s="361"/>
      <c r="LE520" s="361"/>
      <c r="LF520" s="361"/>
      <c r="LG520" s="361"/>
      <c r="LH520" s="361"/>
      <c r="LI520" s="361"/>
      <c r="LJ520" s="361"/>
      <c r="LK520" s="361"/>
      <c r="LL520" s="361"/>
      <c r="LM520" s="361"/>
      <c r="LN520" s="361"/>
      <c r="LO520" s="361"/>
      <c r="LP520" s="361"/>
      <c r="LQ520" s="354"/>
      <c r="LR520" s="354"/>
      <c r="LS520" s="354"/>
      <c r="LT520" s="354"/>
      <c r="LU520" s="354"/>
      <c r="LV520" s="354"/>
      <c r="LW520" s="51"/>
      <c r="LX520" s="354"/>
      <c r="LY520" s="354"/>
      <c r="LZ520" s="354"/>
      <c r="MA520" s="354"/>
      <c r="MB520" s="363"/>
      <c r="MC520" s="363"/>
      <c r="MD520" s="354"/>
      <c r="ME520" s="354"/>
      <c r="MF520" s="354"/>
      <c r="MG520" s="354"/>
      <c r="MH520" s="354"/>
      <c r="MI520" s="354"/>
      <c r="MJ520" s="354"/>
      <c r="MK520" s="354"/>
      <c r="ML520" s="354"/>
      <c r="MM520" s="354"/>
      <c r="MN520" s="354"/>
      <c r="MO520" s="354"/>
      <c r="MP520" s="354"/>
      <c r="MQ520" s="354"/>
      <c r="MR520" s="354"/>
      <c r="MS520" s="51"/>
      <c r="MT520" s="364">
        <f t="shared" si="293"/>
        <v>0</v>
      </c>
      <c r="MU520" s="365">
        <f t="shared" si="294"/>
        <v>0</v>
      </c>
      <c r="MV520" s="366">
        <f t="shared" si="295"/>
        <v>0</v>
      </c>
      <c r="MW520" s="365"/>
      <c r="MX520" s="365"/>
      <c r="MY520" s="54"/>
      <c r="MZ520" s="709"/>
      <c r="NA520" s="709"/>
      <c r="NB520" s="709">
        <f t="shared" si="296"/>
        <v>0</v>
      </c>
      <c r="NC520" s="711"/>
      <c r="ND520" s="711"/>
      <c r="NE520" s="738" t="e">
        <f t="shared" si="322"/>
        <v>#DIV/0!</v>
      </c>
      <c r="NF520" s="743"/>
      <c r="NG520" s="743"/>
      <c r="NH520" s="743"/>
      <c r="NI520" s="740">
        <f t="shared" si="297"/>
        <v>0</v>
      </c>
      <c r="NJ520" s="850"/>
      <c r="NK520" s="818"/>
      <c r="NL520" s="743"/>
      <c r="NM520" s="739">
        <f t="shared" si="298"/>
        <v>0</v>
      </c>
      <c r="NN520" s="739"/>
      <c r="NO520" s="743"/>
      <c r="NP520" s="739">
        <f t="shared" si="300"/>
        <v>0</v>
      </c>
      <c r="NQ520" s="761">
        <f t="shared" si="301"/>
        <v>0</v>
      </c>
      <c r="NR520" s="739" t="e">
        <f t="shared" si="302"/>
        <v>#DIV/0!</v>
      </c>
      <c r="NS520" s="739">
        <f t="shared" si="303"/>
        <v>120</v>
      </c>
      <c r="NT520" s="743"/>
      <c r="NU520" s="739" t="e">
        <f t="shared" si="304"/>
        <v>#DIV/0!</v>
      </c>
      <c r="NV520" s="769" t="e">
        <f t="shared" si="305"/>
        <v>#DIV/0!</v>
      </c>
      <c r="NW520" s="769" t="e">
        <f t="shared" si="306"/>
        <v>#DIV/0!</v>
      </c>
      <c r="NX520" s="743"/>
      <c r="NY520" s="743"/>
      <c r="NZ520" s="743"/>
      <c r="OA520" s="743"/>
      <c r="OB520" s="743"/>
      <c r="OC520" s="743"/>
      <c r="OD520" s="743"/>
      <c r="OE520" s="743">
        <f t="shared" si="307"/>
        <v>0</v>
      </c>
      <c r="OF520" s="743">
        <f t="shared" si="308"/>
        <v>0</v>
      </c>
      <c r="OG520" s="743">
        <f t="shared" si="309"/>
        <v>0</v>
      </c>
      <c r="OH520" s="743">
        <f t="shared" si="310"/>
        <v>0</v>
      </c>
      <c r="OI520" s="743">
        <f t="shared" si="311"/>
        <v>0</v>
      </c>
      <c r="OJ520" s="739">
        <f t="shared" si="312"/>
        <v>0</v>
      </c>
      <c r="OK520" s="739">
        <f t="shared" si="313"/>
        <v>0</v>
      </c>
      <c r="OL520" s="739">
        <f t="shared" si="314"/>
        <v>0</v>
      </c>
      <c r="OM520" s="739">
        <f t="shared" si="315"/>
        <v>0</v>
      </c>
      <c r="ON520" s="739">
        <f t="shared" si="316"/>
        <v>0</v>
      </c>
      <c r="OO520" s="739">
        <f t="shared" si="317"/>
        <v>0</v>
      </c>
      <c r="OP520" s="739"/>
      <c r="OQ520" s="739">
        <f t="shared" si="318"/>
        <v>0</v>
      </c>
      <c r="OR520" s="739">
        <f t="shared" si="319"/>
        <v>0</v>
      </c>
      <c r="OS520" s="739">
        <f t="shared" si="320"/>
        <v>0</v>
      </c>
      <c r="OT520" s="739">
        <f t="shared" si="321"/>
        <v>0</v>
      </c>
      <c r="OU520" s="743"/>
      <c r="OV520" s="743"/>
      <c r="OW520" s="743"/>
      <c r="OX520" s="743"/>
      <c r="OY520" s="743"/>
      <c r="OZ520" s="743"/>
      <c r="PA520" s="743"/>
      <c r="PB520" s="743"/>
      <c r="PC520" s="743"/>
      <c r="PD520" s="743"/>
      <c r="PE520" s="743"/>
      <c r="PF520" s="743"/>
      <c r="PG520" s="743"/>
    </row>
    <row r="521" s="28" customFormat="1" customHeight="1" spans="1:423">
      <c r="A521" s="870" t="s">
        <v>2523</v>
      </c>
      <c r="B521" s="343"/>
      <c r="C521" s="95"/>
      <c r="D521" s="95"/>
      <c r="E521" s="95"/>
      <c r="F521" s="311" t="s">
        <v>1183</v>
      </c>
      <c r="G521" s="833"/>
      <c r="H521" s="301"/>
      <c r="I521" s="99">
        <f t="shared" si="292"/>
        <v>0</v>
      </c>
      <c r="J521" s="114">
        <v>72</v>
      </c>
      <c r="K521" s="456">
        <v>0</v>
      </c>
      <c r="L521" s="150">
        <f t="shared" ref="L521:L561" si="327">(O521+P521+Q521+R521)-SUM(AZ521:MS521)</f>
        <v>72</v>
      </c>
      <c r="M521" s="151">
        <f t="shared" ref="M521:M561" si="328">(O521+P521+R521)-SUM(AZ521:MS521)</f>
        <v>72</v>
      </c>
      <c r="N521" s="455"/>
      <c r="O521" s="35">
        <v>72</v>
      </c>
      <c r="P521" s="36"/>
      <c r="Q521" s="33">
        <f t="shared" si="325"/>
        <v>0</v>
      </c>
      <c r="R521" s="34">
        <f t="shared" si="326"/>
        <v>0</v>
      </c>
      <c r="S521" s="346"/>
      <c r="T521" s="346"/>
      <c r="U521" s="346"/>
      <c r="V521" s="346"/>
      <c r="W521" s="346"/>
      <c r="X521" s="347"/>
      <c r="Y521" s="348"/>
      <c r="Z521" s="348"/>
      <c r="AA521" s="348"/>
      <c r="AB521" s="348"/>
      <c r="AC521" s="348"/>
      <c r="AD521" s="348"/>
      <c r="AE521" s="348"/>
      <c r="AF521" s="346"/>
      <c r="AG521" s="346"/>
      <c r="AH521" s="346"/>
      <c r="AI521" s="346"/>
      <c r="AJ521" s="346"/>
      <c r="AK521" s="346"/>
      <c r="AL521" s="346"/>
      <c r="AM521" s="346"/>
      <c r="AN521" s="346"/>
      <c r="AO521" s="346"/>
      <c r="AP521" s="346"/>
      <c r="AQ521" s="346"/>
      <c r="AR521" s="346"/>
      <c r="AS521" s="346"/>
      <c r="AT521" s="346"/>
      <c r="AU521" s="346"/>
      <c r="AV521" s="346"/>
      <c r="AW521" s="346"/>
      <c r="AX521" s="346"/>
      <c r="AY521" s="349"/>
      <c r="AZ521" s="48"/>
      <c r="BA521" s="48"/>
      <c r="BB521" s="48"/>
      <c r="BC521" s="48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354"/>
      <c r="BT521" s="354"/>
      <c r="BU521" s="354"/>
      <c r="BV521" s="354"/>
      <c r="BW521" s="354"/>
      <c r="BX521" s="354"/>
      <c r="BY521" s="354"/>
      <c r="BZ521" s="354"/>
      <c r="CA521" s="354"/>
      <c r="CB521" s="354"/>
      <c r="CC521" s="354"/>
      <c r="CD521" s="354"/>
      <c r="CE521" s="354"/>
      <c r="CF521" s="354"/>
      <c r="CG521" s="354"/>
      <c r="CH521" s="354"/>
      <c r="CI521" s="354"/>
      <c r="CJ521" s="354"/>
      <c r="CK521" s="354"/>
      <c r="CL521" s="354"/>
      <c r="CM521" s="354"/>
      <c r="CN521" s="354"/>
      <c r="CO521" s="354"/>
      <c r="CP521" s="358"/>
      <c r="CQ521" s="48"/>
      <c r="CR521" s="354"/>
      <c r="CS521" s="354"/>
      <c r="CT521" s="355"/>
      <c r="CU521" s="354"/>
      <c r="CV521" s="354"/>
      <c r="CW521" s="354"/>
      <c r="CX521" s="354"/>
      <c r="CY521" s="354"/>
      <c r="CZ521" s="354"/>
      <c r="DA521" s="356"/>
      <c r="DB521" s="354"/>
      <c r="DC521" s="354"/>
      <c r="DD521" s="354"/>
      <c r="DE521" s="354"/>
      <c r="DF521" s="354"/>
      <c r="DG521" s="354"/>
      <c r="DH521" s="354"/>
      <c r="DI521" s="354"/>
      <c r="DJ521" s="354"/>
      <c r="DK521" s="354"/>
      <c r="DL521" s="354"/>
      <c r="DM521" s="354"/>
      <c r="DN521" s="354"/>
      <c r="DO521" s="354"/>
      <c r="DP521" s="354"/>
      <c r="DQ521" s="354"/>
      <c r="DR521" s="354"/>
      <c r="DS521" s="354"/>
      <c r="DT521" s="354"/>
      <c r="DU521" s="354"/>
      <c r="DV521" s="354"/>
      <c r="DW521" s="354"/>
      <c r="DX521" s="354"/>
      <c r="DY521" s="354"/>
      <c r="DZ521" s="357"/>
      <c r="EA521" s="356"/>
      <c r="EB521" s="356"/>
      <c r="EC521" s="356"/>
      <c r="ED521" s="356"/>
      <c r="EE521" s="358"/>
      <c r="EF521" s="48"/>
      <c r="EG521" s="46"/>
      <c r="EH521" s="46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8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354"/>
      <c r="FR521" s="354"/>
      <c r="FS521" s="354"/>
      <c r="FT521" s="354"/>
      <c r="FU521" s="354"/>
      <c r="FV521" s="354"/>
      <c r="FW521" s="354"/>
      <c r="FX521" s="354"/>
      <c r="FY521" s="354"/>
      <c r="FZ521" s="354"/>
      <c r="GA521" s="354"/>
      <c r="GB521" s="354"/>
      <c r="GC521" s="354"/>
      <c r="GD521" s="354"/>
      <c r="GE521" s="354"/>
      <c r="GF521" s="354"/>
      <c r="GG521" s="354"/>
      <c r="GH521" s="354"/>
      <c r="GI521" s="354"/>
      <c r="GJ521" s="354"/>
      <c r="GK521" s="354"/>
      <c r="GL521" s="354"/>
      <c r="GM521" s="354"/>
      <c r="GN521" s="354"/>
      <c r="GO521" s="354"/>
      <c r="GP521" s="354"/>
      <c r="GQ521" s="354"/>
      <c r="GR521" s="354"/>
      <c r="GS521" s="354"/>
      <c r="GT521" s="354"/>
      <c r="GU521" s="354"/>
      <c r="GV521" s="354"/>
      <c r="GW521" s="354"/>
      <c r="GX521" s="354"/>
      <c r="GY521" s="354"/>
      <c r="GZ521" s="354"/>
      <c r="HA521" s="354"/>
      <c r="HB521" s="354"/>
      <c r="HC521" s="354"/>
      <c r="HD521" s="354"/>
      <c r="HE521" s="354"/>
      <c r="HF521" s="354"/>
      <c r="HG521" s="354"/>
      <c r="HH521" s="354"/>
      <c r="HI521" s="354"/>
      <c r="HJ521" s="354"/>
      <c r="HK521" s="354"/>
      <c r="HL521" s="354"/>
      <c r="HM521" s="354"/>
      <c r="HN521" s="354"/>
      <c r="HO521" s="354"/>
      <c r="HP521" s="354"/>
      <c r="HQ521" s="354"/>
      <c r="HR521" s="354"/>
      <c r="HS521" s="354"/>
      <c r="HT521" s="354"/>
      <c r="HU521" s="354"/>
      <c r="HV521" s="354"/>
      <c r="HW521" s="354"/>
      <c r="HX521" s="354"/>
      <c r="HY521" s="354"/>
      <c r="HZ521" s="354"/>
      <c r="IA521" s="354"/>
      <c r="IB521" s="354"/>
      <c r="IC521" s="354"/>
      <c r="ID521" s="354"/>
      <c r="IE521" s="354"/>
      <c r="IF521" s="354"/>
      <c r="IG521" s="354"/>
      <c r="IH521" s="354"/>
      <c r="II521" s="354"/>
      <c r="IJ521" s="354"/>
      <c r="IK521" s="354"/>
      <c r="IL521" s="354"/>
      <c r="IM521" s="354"/>
      <c r="IN521" s="354"/>
      <c r="IO521" s="354"/>
      <c r="IP521" s="354"/>
      <c r="IQ521" s="354"/>
      <c r="IR521" s="50"/>
      <c r="IS521" s="47"/>
      <c r="IT521" s="47"/>
      <c r="IU521" s="47"/>
      <c r="IV521" s="47"/>
      <c r="IW521" s="47"/>
      <c r="IX521" s="47"/>
      <c r="IY521" s="47"/>
      <c r="IZ521" s="47"/>
      <c r="JA521" s="47"/>
      <c r="JB521" s="47"/>
      <c r="JC521" s="47"/>
      <c r="JD521" s="47"/>
      <c r="JE521" s="47"/>
      <c r="JF521" s="47"/>
      <c r="JG521" s="47"/>
      <c r="JH521" s="47"/>
      <c r="JI521" s="47"/>
      <c r="JJ521" s="47"/>
      <c r="JK521" s="47"/>
      <c r="JL521" s="354"/>
      <c r="JM521" s="354"/>
      <c r="JN521" s="354"/>
      <c r="JO521" s="354"/>
      <c r="JP521" s="354"/>
      <c r="JQ521" s="354"/>
      <c r="JR521" s="354"/>
      <c r="JS521" s="354"/>
      <c r="JT521" s="354"/>
      <c r="JU521" s="354"/>
      <c r="JV521" s="354"/>
      <c r="JW521" s="354"/>
      <c r="JX521" s="354"/>
      <c r="JY521" s="354"/>
      <c r="JZ521" s="354"/>
      <c r="KA521" s="354"/>
      <c r="KB521" s="354"/>
      <c r="KC521" s="354"/>
      <c r="KD521" s="354"/>
      <c r="KE521" s="354"/>
      <c r="KF521" s="354"/>
      <c r="KG521" s="354"/>
      <c r="KH521" s="354"/>
      <c r="KI521" s="354"/>
      <c r="KJ521" s="354"/>
      <c r="KK521" s="354"/>
      <c r="KL521" s="354"/>
      <c r="KM521" s="354"/>
      <c r="KN521" s="354"/>
      <c r="KO521" s="354"/>
      <c r="KP521" s="354"/>
      <c r="KQ521" s="354"/>
      <c r="KR521" s="354"/>
      <c r="KS521" s="354"/>
      <c r="KT521" s="354"/>
      <c r="KU521" s="354"/>
      <c r="KV521" s="51"/>
      <c r="KW521" s="47"/>
      <c r="KX521" s="47"/>
      <c r="KY521" s="47"/>
      <c r="KZ521" s="47"/>
      <c r="LA521" s="47"/>
      <c r="LB521" s="47"/>
      <c r="LC521" s="47"/>
      <c r="LD521" s="361"/>
      <c r="LE521" s="361"/>
      <c r="LF521" s="361"/>
      <c r="LG521" s="361"/>
      <c r="LH521" s="361"/>
      <c r="LI521" s="361"/>
      <c r="LJ521" s="361"/>
      <c r="LK521" s="361"/>
      <c r="LL521" s="361"/>
      <c r="LM521" s="361"/>
      <c r="LN521" s="361"/>
      <c r="LO521" s="361"/>
      <c r="LP521" s="361"/>
      <c r="LQ521" s="354"/>
      <c r="LR521" s="354"/>
      <c r="LS521" s="354"/>
      <c r="LT521" s="354"/>
      <c r="LU521" s="354"/>
      <c r="LV521" s="354"/>
      <c r="LW521" s="51"/>
      <c r="LX521" s="354"/>
      <c r="LY521" s="354"/>
      <c r="LZ521" s="354"/>
      <c r="MA521" s="354"/>
      <c r="MB521" s="363"/>
      <c r="MC521" s="363"/>
      <c r="MD521" s="354"/>
      <c r="ME521" s="354"/>
      <c r="MF521" s="354"/>
      <c r="MG521" s="354"/>
      <c r="MH521" s="354"/>
      <c r="MI521" s="354"/>
      <c r="MJ521" s="354"/>
      <c r="MK521" s="354"/>
      <c r="ML521" s="354"/>
      <c r="MM521" s="354"/>
      <c r="MN521" s="354"/>
      <c r="MO521" s="354"/>
      <c r="MP521" s="354"/>
      <c r="MQ521" s="354"/>
      <c r="MR521" s="354"/>
      <c r="MS521" s="51"/>
      <c r="MT521" s="364">
        <f t="shared" si="293"/>
        <v>0</v>
      </c>
      <c r="MU521" s="365">
        <f t="shared" si="294"/>
        <v>0</v>
      </c>
      <c r="MV521" s="366">
        <f t="shared" si="295"/>
        <v>0</v>
      </c>
      <c r="MW521" s="365"/>
      <c r="MX521" s="365"/>
      <c r="MY521" s="54"/>
      <c r="MZ521" s="709"/>
      <c r="NA521" s="709"/>
      <c r="NB521" s="709">
        <f t="shared" si="296"/>
        <v>0</v>
      </c>
      <c r="NC521" s="711"/>
      <c r="ND521" s="711"/>
      <c r="NE521" s="738" t="e">
        <f t="shared" si="322"/>
        <v>#DIV/0!</v>
      </c>
      <c r="NF521" s="743"/>
      <c r="NG521" s="743"/>
      <c r="NH521" s="743"/>
      <c r="NI521" s="740">
        <f t="shared" si="297"/>
        <v>0</v>
      </c>
      <c r="NJ521" s="850"/>
      <c r="NK521" s="818"/>
      <c r="NL521" s="743"/>
      <c r="NM521" s="739">
        <f t="shared" si="298"/>
        <v>0</v>
      </c>
      <c r="NN521" s="739"/>
      <c r="NO521" s="743"/>
      <c r="NP521" s="739">
        <f t="shared" si="300"/>
        <v>0</v>
      </c>
      <c r="NQ521" s="761">
        <f t="shared" si="301"/>
        <v>0</v>
      </c>
      <c r="NR521" s="739" t="e">
        <f t="shared" si="302"/>
        <v>#DIV/0!</v>
      </c>
      <c r="NS521" s="739">
        <f t="shared" si="303"/>
        <v>72</v>
      </c>
      <c r="NT521" s="743"/>
      <c r="NU521" s="739" t="e">
        <f t="shared" si="304"/>
        <v>#DIV/0!</v>
      </c>
      <c r="NV521" s="769" t="e">
        <f t="shared" si="305"/>
        <v>#DIV/0!</v>
      </c>
      <c r="NW521" s="769" t="e">
        <f t="shared" si="306"/>
        <v>#DIV/0!</v>
      </c>
      <c r="NX521" s="743"/>
      <c r="NY521" s="743"/>
      <c r="NZ521" s="743"/>
      <c r="OA521" s="743"/>
      <c r="OB521" s="743"/>
      <c r="OC521" s="743"/>
      <c r="OD521" s="743"/>
      <c r="OE521" s="743">
        <f t="shared" si="307"/>
        <v>0</v>
      </c>
      <c r="OF521" s="743">
        <f t="shared" si="308"/>
        <v>0</v>
      </c>
      <c r="OG521" s="743">
        <f t="shared" si="309"/>
        <v>0</v>
      </c>
      <c r="OH521" s="743">
        <f t="shared" si="310"/>
        <v>0</v>
      </c>
      <c r="OI521" s="743">
        <f t="shared" si="311"/>
        <v>0</v>
      </c>
      <c r="OJ521" s="739">
        <f t="shared" si="312"/>
        <v>0</v>
      </c>
      <c r="OK521" s="739">
        <f t="shared" si="313"/>
        <v>0</v>
      </c>
      <c r="OL521" s="739">
        <f t="shared" si="314"/>
        <v>0</v>
      </c>
      <c r="OM521" s="739">
        <f t="shared" si="315"/>
        <v>0</v>
      </c>
      <c r="ON521" s="739">
        <f t="shared" si="316"/>
        <v>0</v>
      </c>
      <c r="OO521" s="739">
        <f t="shared" si="317"/>
        <v>0</v>
      </c>
      <c r="OP521" s="739"/>
      <c r="OQ521" s="739">
        <f t="shared" si="318"/>
        <v>0</v>
      </c>
      <c r="OR521" s="739">
        <f t="shared" si="319"/>
        <v>0</v>
      </c>
      <c r="OS521" s="739">
        <f t="shared" si="320"/>
        <v>0</v>
      </c>
      <c r="OT521" s="739">
        <f t="shared" si="321"/>
        <v>0</v>
      </c>
      <c r="OU521" s="743"/>
      <c r="OV521" s="743"/>
      <c r="OW521" s="743"/>
      <c r="OX521" s="743"/>
      <c r="OY521" s="743"/>
      <c r="OZ521" s="743"/>
      <c r="PA521" s="743"/>
      <c r="PB521" s="743"/>
      <c r="PC521" s="743"/>
      <c r="PD521" s="743"/>
      <c r="PE521" s="743"/>
      <c r="PF521" s="743"/>
      <c r="PG521" s="743"/>
    </row>
    <row r="522" s="28" customFormat="1" customHeight="1" spans="1:423">
      <c r="A522" s="870" t="s">
        <v>2523</v>
      </c>
      <c r="B522" s="343"/>
      <c r="C522" s="95"/>
      <c r="D522" s="95"/>
      <c r="E522" s="95"/>
      <c r="F522" s="311" t="s">
        <v>1184</v>
      </c>
      <c r="G522" s="833"/>
      <c r="H522" s="301"/>
      <c r="I522" s="99">
        <f t="shared" si="292"/>
        <v>0</v>
      </c>
      <c r="J522" s="114">
        <v>78</v>
      </c>
      <c r="K522" s="456">
        <v>0</v>
      </c>
      <c r="L522" s="150">
        <f t="shared" si="327"/>
        <v>78</v>
      </c>
      <c r="M522" s="151">
        <f t="shared" si="328"/>
        <v>78</v>
      </c>
      <c r="N522" s="455"/>
      <c r="O522" s="35">
        <v>78</v>
      </c>
      <c r="P522" s="36"/>
      <c r="Q522" s="33">
        <f t="shared" si="325"/>
        <v>0</v>
      </c>
      <c r="R522" s="34">
        <f t="shared" si="326"/>
        <v>0</v>
      </c>
      <c r="S522" s="346"/>
      <c r="T522" s="346"/>
      <c r="U522" s="346"/>
      <c r="V522" s="346"/>
      <c r="W522" s="346"/>
      <c r="X522" s="347"/>
      <c r="Y522" s="348"/>
      <c r="Z522" s="348"/>
      <c r="AA522" s="348"/>
      <c r="AB522" s="348"/>
      <c r="AC522" s="348"/>
      <c r="AD522" s="348"/>
      <c r="AE522" s="348"/>
      <c r="AF522" s="346"/>
      <c r="AG522" s="346"/>
      <c r="AH522" s="346"/>
      <c r="AI522" s="346"/>
      <c r="AJ522" s="346"/>
      <c r="AK522" s="346"/>
      <c r="AL522" s="346"/>
      <c r="AM522" s="346"/>
      <c r="AN522" s="346"/>
      <c r="AO522" s="346"/>
      <c r="AP522" s="346"/>
      <c r="AQ522" s="346"/>
      <c r="AR522" s="346"/>
      <c r="AS522" s="346"/>
      <c r="AT522" s="346"/>
      <c r="AU522" s="346"/>
      <c r="AV522" s="346"/>
      <c r="AW522" s="346"/>
      <c r="AX522" s="346"/>
      <c r="AY522" s="349"/>
      <c r="AZ522" s="48"/>
      <c r="BA522" s="48"/>
      <c r="BB522" s="48"/>
      <c r="BC522" s="48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354"/>
      <c r="BT522" s="354"/>
      <c r="BU522" s="354"/>
      <c r="BV522" s="354"/>
      <c r="BW522" s="354"/>
      <c r="BX522" s="354"/>
      <c r="BY522" s="354"/>
      <c r="BZ522" s="354"/>
      <c r="CA522" s="354"/>
      <c r="CB522" s="354"/>
      <c r="CC522" s="354"/>
      <c r="CD522" s="354"/>
      <c r="CE522" s="354"/>
      <c r="CF522" s="354"/>
      <c r="CG522" s="354"/>
      <c r="CH522" s="354"/>
      <c r="CI522" s="354"/>
      <c r="CJ522" s="354"/>
      <c r="CK522" s="354"/>
      <c r="CL522" s="354"/>
      <c r="CM522" s="354"/>
      <c r="CN522" s="354"/>
      <c r="CO522" s="354"/>
      <c r="CP522" s="358"/>
      <c r="CQ522" s="48"/>
      <c r="CR522" s="354"/>
      <c r="CS522" s="354"/>
      <c r="CT522" s="355"/>
      <c r="CU522" s="354"/>
      <c r="CV522" s="354"/>
      <c r="CW522" s="354"/>
      <c r="CX522" s="354"/>
      <c r="CY522" s="354"/>
      <c r="CZ522" s="354"/>
      <c r="DA522" s="356"/>
      <c r="DB522" s="354"/>
      <c r="DC522" s="354"/>
      <c r="DD522" s="354"/>
      <c r="DE522" s="354"/>
      <c r="DF522" s="354"/>
      <c r="DG522" s="354"/>
      <c r="DH522" s="354"/>
      <c r="DI522" s="354"/>
      <c r="DJ522" s="354"/>
      <c r="DK522" s="354"/>
      <c r="DL522" s="354"/>
      <c r="DM522" s="354"/>
      <c r="DN522" s="354"/>
      <c r="DO522" s="354"/>
      <c r="DP522" s="354"/>
      <c r="DQ522" s="354"/>
      <c r="DR522" s="354"/>
      <c r="DS522" s="354"/>
      <c r="DT522" s="354"/>
      <c r="DU522" s="354"/>
      <c r="DV522" s="354"/>
      <c r="DW522" s="354"/>
      <c r="DX522" s="354"/>
      <c r="DY522" s="354"/>
      <c r="DZ522" s="357"/>
      <c r="EA522" s="356"/>
      <c r="EB522" s="356"/>
      <c r="EC522" s="356"/>
      <c r="ED522" s="356"/>
      <c r="EE522" s="358"/>
      <c r="EF522" s="48"/>
      <c r="EG522" s="46"/>
      <c r="EH522" s="46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8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354"/>
      <c r="FR522" s="354"/>
      <c r="FS522" s="354"/>
      <c r="FT522" s="354"/>
      <c r="FU522" s="354"/>
      <c r="FV522" s="354"/>
      <c r="FW522" s="354"/>
      <c r="FX522" s="354"/>
      <c r="FY522" s="354"/>
      <c r="FZ522" s="354"/>
      <c r="GA522" s="354"/>
      <c r="GB522" s="354"/>
      <c r="GC522" s="354"/>
      <c r="GD522" s="354"/>
      <c r="GE522" s="354"/>
      <c r="GF522" s="354"/>
      <c r="GG522" s="354"/>
      <c r="GH522" s="354"/>
      <c r="GI522" s="354"/>
      <c r="GJ522" s="354"/>
      <c r="GK522" s="354"/>
      <c r="GL522" s="354"/>
      <c r="GM522" s="354"/>
      <c r="GN522" s="354"/>
      <c r="GO522" s="354"/>
      <c r="GP522" s="354"/>
      <c r="GQ522" s="354"/>
      <c r="GR522" s="354"/>
      <c r="GS522" s="354"/>
      <c r="GT522" s="354"/>
      <c r="GU522" s="354"/>
      <c r="GV522" s="354"/>
      <c r="GW522" s="354"/>
      <c r="GX522" s="354"/>
      <c r="GY522" s="354"/>
      <c r="GZ522" s="354"/>
      <c r="HA522" s="354"/>
      <c r="HB522" s="354"/>
      <c r="HC522" s="354"/>
      <c r="HD522" s="354"/>
      <c r="HE522" s="354"/>
      <c r="HF522" s="354"/>
      <c r="HG522" s="354"/>
      <c r="HH522" s="354"/>
      <c r="HI522" s="354"/>
      <c r="HJ522" s="354"/>
      <c r="HK522" s="354"/>
      <c r="HL522" s="354"/>
      <c r="HM522" s="354"/>
      <c r="HN522" s="354"/>
      <c r="HO522" s="354"/>
      <c r="HP522" s="354"/>
      <c r="HQ522" s="354"/>
      <c r="HR522" s="354"/>
      <c r="HS522" s="354"/>
      <c r="HT522" s="354"/>
      <c r="HU522" s="354"/>
      <c r="HV522" s="354"/>
      <c r="HW522" s="354"/>
      <c r="HX522" s="354"/>
      <c r="HY522" s="354"/>
      <c r="HZ522" s="354"/>
      <c r="IA522" s="354"/>
      <c r="IB522" s="354"/>
      <c r="IC522" s="354"/>
      <c r="ID522" s="354"/>
      <c r="IE522" s="354"/>
      <c r="IF522" s="354"/>
      <c r="IG522" s="354"/>
      <c r="IH522" s="354"/>
      <c r="II522" s="354"/>
      <c r="IJ522" s="354"/>
      <c r="IK522" s="354"/>
      <c r="IL522" s="354"/>
      <c r="IM522" s="354"/>
      <c r="IN522" s="354"/>
      <c r="IO522" s="354"/>
      <c r="IP522" s="354"/>
      <c r="IQ522" s="354"/>
      <c r="IR522" s="50"/>
      <c r="IS522" s="47"/>
      <c r="IT522" s="47"/>
      <c r="IU522" s="47"/>
      <c r="IV522" s="47"/>
      <c r="IW522" s="47"/>
      <c r="IX522" s="47"/>
      <c r="IY522" s="47"/>
      <c r="IZ522" s="47"/>
      <c r="JA522" s="47"/>
      <c r="JB522" s="47"/>
      <c r="JC522" s="47"/>
      <c r="JD522" s="47"/>
      <c r="JE522" s="47"/>
      <c r="JF522" s="47"/>
      <c r="JG522" s="47"/>
      <c r="JH522" s="47"/>
      <c r="JI522" s="47"/>
      <c r="JJ522" s="47"/>
      <c r="JK522" s="47"/>
      <c r="JL522" s="354"/>
      <c r="JM522" s="354"/>
      <c r="JN522" s="354"/>
      <c r="JO522" s="354"/>
      <c r="JP522" s="354"/>
      <c r="JQ522" s="354"/>
      <c r="JR522" s="354"/>
      <c r="JS522" s="354"/>
      <c r="JT522" s="354"/>
      <c r="JU522" s="354"/>
      <c r="JV522" s="354"/>
      <c r="JW522" s="354"/>
      <c r="JX522" s="354"/>
      <c r="JY522" s="354"/>
      <c r="JZ522" s="354"/>
      <c r="KA522" s="354"/>
      <c r="KB522" s="354"/>
      <c r="KC522" s="354"/>
      <c r="KD522" s="354"/>
      <c r="KE522" s="354"/>
      <c r="KF522" s="354"/>
      <c r="KG522" s="354"/>
      <c r="KH522" s="354"/>
      <c r="KI522" s="354"/>
      <c r="KJ522" s="354"/>
      <c r="KK522" s="354"/>
      <c r="KL522" s="354"/>
      <c r="KM522" s="354"/>
      <c r="KN522" s="354"/>
      <c r="KO522" s="354"/>
      <c r="KP522" s="354"/>
      <c r="KQ522" s="354"/>
      <c r="KR522" s="354"/>
      <c r="KS522" s="354"/>
      <c r="KT522" s="354"/>
      <c r="KU522" s="354"/>
      <c r="KV522" s="51"/>
      <c r="KW522" s="47"/>
      <c r="KX522" s="47"/>
      <c r="KY522" s="47"/>
      <c r="KZ522" s="47"/>
      <c r="LA522" s="47"/>
      <c r="LB522" s="47"/>
      <c r="LC522" s="47"/>
      <c r="LD522" s="361"/>
      <c r="LE522" s="361"/>
      <c r="LF522" s="361"/>
      <c r="LG522" s="361"/>
      <c r="LH522" s="361"/>
      <c r="LI522" s="361"/>
      <c r="LJ522" s="361"/>
      <c r="LK522" s="361"/>
      <c r="LL522" s="361"/>
      <c r="LM522" s="361"/>
      <c r="LN522" s="361"/>
      <c r="LO522" s="361"/>
      <c r="LP522" s="361"/>
      <c r="LQ522" s="354"/>
      <c r="LR522" s="354"/>
      <c r="LS522" s="354"/>
      <c r="LT522" s="354"/>
      <c r="LU522" s="354"/>
      <c r="LV522" s="354"/>
      <c r="LW522" s="51"/>
      <c r="LX522" s="354"/>
      <c r="LY522" s="354"/>
      <c r="LZ522" s="354"/>
      <c r="MA522" s="354"/>
      <c r="MB522" s="363"/>
      <c r="MC522" s="363"/>
      <c r="MD522" s="354"/>
      <c r="ME522" s="354"/>
      <c r="MF522" s="354"/>
      <c r="MG522" s="354"/>
      <c r="MH522" s="354"/>
      <c r="MI522" s="354"/>
      <c r="MJ522" s="354"/>
      <c r="MK522" s="354"/>
      <c r="ML522" s="354"/>
      <c r="MM522" s="354"/>
      <c r="MN522" s="354"/>
      <c r="MO522" s="354"/>
      <c r="MP522" s="354"/>
      <c r="MQ522" s="354"/>
      <c r="MR522" s="354"/>
      <c r="MS522" s="51"/>
      <c r="MT522" s="364">
        <f t="shared" si="293"/>
        <v>0</v>
      </c>
      <c r="MU522" s="365">
        <f t="shared" si="294"/>
        <v>0</v>
      </c>
      <c r="MV522" s="366">
        <f t="shared" si="295"/>
        <v>0</v>
      </c>
      <c r="MW522" s="365"/>
      <c r="MX522" s="365"/>
      <c r="MY522" s="54"/>
      <c r="MZ522" s="709"/>
      <c r="NA522" s="709"/>
      <c r="NB522" s="709">
        <f t="shared" si="296"/>
        <v>0</v>
      </c>
      <c r="NC522" s="711"/>
      <c r="ND522" s="711"/>
      <c r="NE522" s="738" t="e">
        <f t="shared" si="322"/>
        <v>#DIV/0!</v>
      </c>
      <c r="NF522" s="743"/>
      <c r="NG522" s="743"/>
      <c r="NH522" s="743"/>
      <c r="NI522" s="740">
        <f t="shared" si="297"/>
        <v>0</v>
      </c>
      <c r="NJ522" s="850"/>
      <c r="NK522" s="818"/>
      <c r="NL522" s="743"/>
      <c r="NM522" s="739">
        <f t="shared" si="298"/>
        <v>0</v>
      </c>
      <c r="NN522" s="739"/>
      <c r="NO522" s="743"/>
      <c r="NP522" s="739">
        <f t="shared" si="300"/>
        <v>0</v>
      </c>
      <c r="NQ522" s="761">
        <f t="shared" si="301"/>
        <v>0</v>
      </c>
      <c r="NR522" s="739" t="e">
        <f t="shared" si="302"/>
        <v>#DIV/0!</v>
      </c>
      <c r="NS522" s="739">
        <f t="shared" si="303"/>
        <v>78</v>
      </c>
      <c r="NT522" s="743"/>
      <c r="NU522" s="739" t="e">
        <f t="shared" si="304"/>
        <v>#DIV/0!</v>
      </c>
      <c r="NV522" s="769" t="e">
        <f t="shared" si="305"/>
        <v>#DIV/0!</v>
      </c>
      <c r="NW522" s="769" t="e">
        <f t="shared" si="306"/>
        <v>#DIV/0!</v>
      </c>
      <c r="NX522" s="743"/>
      <c r="NY522" s="743"/>
      <c r="NZ522" s="743"/>
      <c r="OA522" s="743"/>
      <c r="OB522" s="743"/>
      <c r="OC522" s="743"/>
      <c r="OD522" s="743"/>
      <c r="OE522" s="743">
        <f t="shared" si="307"/>
        <v>0</v>
      </c>
      <c r="OF522" s="743">
        <f t="shared" si="308"/>
        <v>0</v>
      </c>
      <c r="OG522" s="743">
        <f t="shared" si="309"/>
        <v>0</v>
      </c>
      <c r="OH522" s="743">
        <f t="shared" si="310"/>
        <v>0</v>
      </c>
      <c r="OI522" s="743">
        <f t="shared" si="311"/>
        <v>0</v>
      </c>
      <c r="OJ522" s="739">
        <f t="shared" si="312"/>
        <v>0</v>
      </c>
      <c r="OK522" s="739">
        <f t="shared" si="313"/>
        <v>0</v>
      </c>
      <c r="OL522" s="739">
        <f t="shared" si="314"/>
        <v>0</v>
      </c>
      <c r="OM522" s="739">
        <f t="shared" si="315"/>
        <v>0</v>
      </c>
      <c r="ON522" s="739">
        <f t="shared" si="316"/>
        <v>0</v>
      </c>
      <c r="OO522" s="739">
        <f t="shared" si="317"/>
        <v>0</v>
      </c>
      <c r="OP522" s="739"/>
      <c r="OQ522" s="739">
        <f t="shared" si="318"/>
        <v>0</v>
      </c>
      <c r="OR522" s="739">
        <f t="shared" si="319"/>
        <v>0</v>
      </c>
      <c r="OS522" s="739">
        <f t="shared" si="320"/>
        <v>0</v>
      </c>
      <c r="OT522" s="739">
        <f t="shared" si="321"/>
        <v>0</v>
      </c>
      <c r="OU522" s="743"/>
      <c r="OV522" s="743"/>
      <c r="OW522" s="743"/>
      <c r="OX522" s="743"/>
      <c r="OY522" s="743"/>
      <c r="OZ522" s="743"/>
      <c r="PA522" s="743"/>
      <c r="PB522" s="743"/>
      <c r="PC522" s="743"/>
      <c r="PD522" s="743"/>
      <c r="PE522" s="743"/>
      <c r="PF522" s="743"/>
      <c r="PG522" s="743"/>
    </row>
    <row r="523" s="28" customFormat="1" customHeight="1" spans="1:423">
      <c r="A523" s="870" t="s">
        <v>2523</v>
      </c>
      <c r="B523" s="343"/>
      <c r="C523" s="95"/>
      <c r="D523" s="95"/>
      <c r="E523" s="95"/>
      <c r="F523" s="311" t="s">
        <v>1185</v>
      </c>
      <c r="G523" s="833" t="s">
        <v>2524</v>
      </c>
      <c r="H523" s="301" t="s">
        <v>2525</v>
      </c>
      <c r="I523" s="99">
        <f t="shared" si="292"/>
        <v>0</v>
      </c>
      <c r="J523" s="114">
        <v>339</v>
      </c>
      <c r="K523" s="456">
        <v>0</v>
      </c>
      <c r="L523" s="150">
        <f t="shared" si="327"/>
        <v>339</v>
      </c>
      <c r="M523" s="151">
        <f t="shared" si="328"/>
        <v>339</v>
      </c>
      <c r="N523" s="455"/>
      <c r="O523" s="35">
        <v>339</v>
      </c>
      <c r="P523" s="36"/>
      <c r="Q523" s="33">
        <f t="shared" si="325"/>
        <v>0</v>
      </c>
      <c r="R523" s="34">
        <f t="shared" si="326"/>
        <v>0</v>
      </c>
      <c r="S523" s="346"/>
      <c r="T523" s="346"/>
      <c r="U523" s="346"/>
      <c r="V523" s="346"/>
      <c r="W523" s="346"/>
      <c r="X523" s="347"/>
      <c r="Y523" s="348"/>
      <c r="Z523" s="348"/>
      <c r="AA523" s="348"/>
      <c r="AB523" s="348"/>
      <c r="AC523" s="348"/>
      <c r="AD523" s="348"/>
      <c r="AE523" s="348"/>
      <c r="AF523" s="346"/>
      <c r="AG523" s="346"/>
      <c r="AH523" s="346"/>
      <c r="AI523" s="346"/>
      <c r="AJ523" s="346"/>
      <c r="AK523" s="346"/>
      <c r="AL523" s="346"/>
      <c r="AM523" s="346"/>
      <c r="AN523" s="346"/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9"/>
      <c r="AZ523" s="48"/>
      <c r="BA523" s="48"/>
      <c r="BB523" s="48"/>
      <c r="BC523" s="48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354"/>
      <c r="BT523" s="354"/>
      <c r="BU523" s="354"/>
      <c r="BV523" s="354"/>
      <c r="BW523" s="354"/>
      <c r="BX523" s="354"/>
      <c r="BY523" s="354"/>
      <c r="BZ523" s="354"/>
      <c r="CA523" s="354"/>
      <c r="CB523" s="354"/>
      <c r="CC523" s="354"/>
      <c r="CD523" s="354"/>
      <c r="CE523" s="354"/>
      <c r="CF523" s="354"/>
      <c r="CG523" s="354"/>
      <c r="CH523" s="354"/>
      <c r="CI523" s="354"/>
      <c r="CJ523" s="354"/>
      <c r="CK523" s="354"/>
      <c r="CL523" s="354"/>
      <c r="CM523" s="354"/>
      <c r="CN523" s="354"/>
      <c r="CO523" s="354"/>
      <c r="CP523" s="358"/>
      <c r="CQ523" s="48"/>
      <c r="CR523" s="354"/>
      <c r="CS523" s="354"/>
      <c r="CT523" s="355"/>
      <c r="CU523" s="354"/>
      <c r="CV523" s="354"/>
      <c r="CW523" s="354"/>
      <c r="CX523" s="354"/>
      <c r="CY523" s="354"/>
      <c r="CZ523" s="354"/>
      <c r="DA523" s="356"/>
      <c r="DB523" s="354"/>
      <c r="DC523" s="354"/>
      <c r="DD523" s="354"/>
      <c r="DE523" s="354"/>
      <c r="DF523" s="354"/>
      <c r="DG523" s="354"/>
      <c r="DH523" s="354"/>
      <c r="DI523" s="354"/>
      <c r="DJ523" s="354"/>
      <c r="DK523" s="354"/>
      <c r="DL523" s="354"/>
      <c r="DM523" s="354"/>
      <c r="DN523" s="354"/>
      <c r="DO523" s="354"/>
      <c r="DP523" s="354"/>
      <c r="DQ523" s="354"/>
      <c r="DR523" s="354"/>
      <c r="DS523" s="354"/>
      <c r="DT523" s="354"/>
      <c r="DU523" s="354"/>
      <c r="DV523" s="354"/>
      <c r="DW523" s="354"/>
      <c r="DX523" s="354"/>
      <c r="DY523" s="354"/>
      <c r="DZ523" s="357"/>
      <c r="EA523" s="356"/>
      <c r="EB523" s="356"/>
      <c r="EC523" s="356"/>
      <c r="ED523" s="356"/>
      <c r="EE523" s="358"/>
      <c r="EF523" s="48"/>
      <c r="EG523" s="46"/>
      <c r="EH523" s="46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8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354"/>
      <c r="FR523" s="354"/>
      <c r="FS523" s="354"/>
      <c r="FT523" s="354"/>
      <c r="FU523" s="354"/>
      <c r="FV523" s="354"/>
      <c r="FW523" s="354"/>
      <c r="FX523" s="354"/>
      <c r="FY523" s="354"/>
      <c r="FZ523" s="354"/>
      <c r="GA523" s="354"/>
      <c r="GB523" s="354"/>
      <c r="GC523" s="354"/>
      <c r="GD523" s="354"/>
      <c r="GE523" s="354"/>
      <c r="GF523" s="354"/>
      <c r="GG523" s="354"/>
      <c r="GH523" s="354"/>
      <c r="GI523" s="354"/>
      <c r="GJ523" s="354"/>
      <c r="GK523" s="354"/>
      <c r="GL523" s="354"/>
      <c r="GM523" s="354"/>
      <c r="GN523" s="354"/>
      <c r="GO523" s="354"/>
      <c r="GP523" s="354"/>
      <c r="GQ523" s="354"/>
      <c r="GR523" s="354"/>
      <c r="GS523" s="354"/>
      <c r="GT523" s="354"/>
      <c r="GU523" s="354"/>
      <c r="GV523" s="354"/>
      <c r="GW523" s="354"/>
      <c r="GX523" s="354"/>
      <c r="GY523" s="354"/>
      <c r="GZ523" s="354"/>
      <c r="HA523" s="354"/>
      <c r="HB523" s="354"/>
      <c r="HC523" s="354"/>
      <c r="HD523" s="354"/>
      <c r="HE523" s="354"/>
      <c r="HF523" s="354"/>
      <c r="HG523" s="354"/>
      <c r="HH523" s="354"/>
      <c r="HI523" s="354"/>
      <c r="HJ523" s="354"/>
      <c r="HK523" s="354"/>
      <c r="HL523" s="354"/>
      <c r="HM523" s="354"/>
      <c r="HN523" s="354"/>
      <c r="HO523" s="354"/>
      <c r="HP523" s="354"/>
      <c r="HQ523" s="354"/>
      <c r="HR523" s="354"/>
      <c r="HS523" s="354"/>
      <c r="HT523" s="354"/>
      <c r="HU523" s="354"/>
      <c r="HV523" s="354"/>
      <c r="HW523" s="354"/>
      <c r="HX523" s="354"/>
      <c r="HY523" s="354"/>
      <c r="HZ523" s="354"/>
      <c r="IA523" s="354"/>
      <c r="IB523" s="354"/>
      <c r="IC523" s="354"/>
      <c r="ID523" s="354"/>
      <c r="IE523" s="354"/>
      <c r="IF523" s="354"/>
      <c r="IG523" s="354"/>
      <c r="IH523" s="354"/>
      <c r="II523" s="354"/>
      <c r="IJ523" s="354"/>
      <c r="IK523" s="354"/>
      <c r="IL523" s="354"/>
      <c r="IM523" s="354"/>
      <c r="IN523" s="354"/>
      <c r="IO523" s="354"/>
      <c r="IP523" s="354"/>
      <c r="IQ523" s="354"/>
      <c r="IR523" s="50"/>
      <c r="IS523" s="47"/>
      <c r="IT523" s="47"/>
      <c r="IU523" s="47"/>
      <c r="IV523" s="47"/>
      <c r="IW523" s="47"/>
      <c r="IX523" s="47"/>
      <c r="IY523" s="47"/>
      <c r="IZ523" s="47"/>
      <c r="JA523" s="47"/>
      <c r="JB523" s="47"/>
      <c r="JC523" s="47"/>
      <c r="JD523" s="47"/>
      <c r="JE523" s="47"/>
      <c r="JF523" s="47"/>
      <c r="JG523" s="47"/>
      <c r="JH523" s="47"/>
      <c r="JI523" s="47"/>
      <c r="JJ523" s="47"/>
      <c r="JK523" s="47"/>
      <c r="JL523" s="354"/>
      <c r="JM523" s="354"/>
      <c r="JN523" s="354"/>
      <c r="JO523" s="354"/>
      <c r="JP523" s="354"/>
      <c r="JQ523" s="354"/>
      <c r="JR523" s="354"/>
      <c r="JS523" s="354"/>
      <c r="JT523" s="354"/>
      <c r="JU523" s="354"/>
      <c r="JV523" s="354"/>
      <c r="JW523" s="354"/>
      <c r="JX523" s="354"/>
      <c r="JY523" s="354"/>
      <c r="JZ523" s="354"/>
      <c r="KA523" s="354"/>
      <c r="KB523" s="354"/>
      <c r="KC523" s="354"/>
      <c r="KD523" s="354"/>
      <c r="KE523" s="354"/>
      <c r="KF523" s="354"/>
      <c r="KG523" s="354"/>
      <c r="KH523" s="354"/>
      <c r="KI523" s="354"/>
      <c r="KJ523" s="354"/>
      <c r="KK523" s="354"/>
      <c r="KL523" s="354"/>
      <c r="KM523" s="354"/>
      <c r="KN523" s="354"/>
      <c r="KO523" s="354"/>
      <c r="KP523" s="354"/>
      <c r="KQ523" s="354"/>
      <c r="KR523" s="354"/>
      <c r="KS523" s="354"/>
      <c r="KT523" s="354"/>
      <c r="KU523" s="354"/>
      <c r="KV523" s="51"/>
      <c r="KW523" s="47"/>
      <c r="KX523" s="47"/>
      <c r="KY523" s="47"/>
      <c r="KZ523" s="47"/>
      <c r="LA523" s="47"/>
      <c r="LB523" s="47"/>
      <c r="LC523" s="47"/>
      <c r="LD523" s="361"/>
      <c r="LE523" s="361"/>
      <c r="LF523" s="361"/>
      <c r="LG523" s="361"/>
      <c r="LH523" s="361"/>
      <c r="LI523" s="361"/>
      <c r="LJ523" s="361"/>
      <c r="LK523" s="361"/>
      <c r="LL523" s="361"/>
      <c r="LM523" s="361"/>
      <c r="LN523" s="361"/>
      <c r="LO523" s="361"/>
      <c r="LP523" s="361"/>
      <c r="LQ523" s="354"/>
      <c r="LR523" s="354"/>
      <c r="LS523" s="354"/>
      <c r="LT523" s="354"/>
      <c r="LU523" s="354"/>
      <c r="LV523" s="354"/>
      <c r="LW523" s="51"/>
      <c r="LX523" s="354"/>
      <c r="LY523" s="354"/>
      <c r="LZ523" s="354"/>
      <c r="MA523" s="354"/>
      <c r="MB523" s="363"/>
      <c r="MC523" s="363"/>
      <c r="MD523" s="354"/>
      <c r="ME523" s="354"/>
      <c r="MF523" s="354"/>
      <c r="MG523" s="354"/>
      <c r="MH523" s="354"/>
      <c r="MI523" s="354"/>
      <c r="MJ523" s="354"/>
      <c r="MK523" s="354"/>
      <c r="ML523" s="354"/>
      <c r="MM523" s="354"/>
      <c r="MN523" s="354"/>
      <c r="MO523" s="354"/>
      <c r="MP523" s="354"/>
      <c r="MQ523" s="354"/>
      <c r="MR523" s="354"/>
      <c r="MS523" s="51"/>
      <c r="MT523" s="364">
        <f t="shared" si="293"/>
        <v>0</v>
      </c>
      <c r="MU523" s="365">
        <f t="shared" si="294"/>
        <v>0</v>
      </c>
      <c r="MV523" s="366">
        <f t="shared" si="295"/>
        <v>0</v>
      </c>
      <c r="MW523" s="365"/>
      <c r="MX523" s="365"/>
      <c r="MY523" s="54"/>
      <c r="MZ523" s="709"/>
      <c r="NA523" s="709"/>
      <c r="NB523" s="709">
        <f t="shared" si="296"/>
        <v>0</v>
      </c>
      <c r="NC523" s="711"/>
      <c r="ND523" s="711">
        <v>3.3</v>
      </c>
      <c r="NE523" s="738" t="e">
        <f t="shared" si="322"/>
        <v>#DIV/0!</v>
      </c>
      <c r="NF523" s="743"/>
      <c r="NG523" s="743"/>
      <c r="NH523" s="743"/>
      <c r="NI523" s="740">
        <f t="shared" si="297"/>
        <v>1118.7</v>
      </c>
      <c r="NJ523" s="850"/>
      <c r="NK523" s="818"/>
      <c r="NL523" s="743"/>
      <c r="NM523" s="739">
        <f t="shared" si="298"/>
        <v>0</v>
      </c>
      <c r="NN523" s="739"/>
      <c r="NO523" s="743"/>
      <c r="NP523" s="739">
        <f t="shared" si="300"/>
        <v>0</v>
      </c>
      <c r="NQ523" s="761">
        <f t="shared" si="301"/>
        <v>0</v>
      </c>
      <c r="NR523" s="739" t="e">
        <f t="shared" si="302"/>
        <v>#DIV/0!</v>
      </c>
      <c r="NS523" s="739">
        <f t="shared" si="303"/>
        <v>339</v>
      </c>
      <c r="NT523" s="743"/>
      <c r="NU523" s="739" t="e">
        <f t="shared" si="304"/>
        <v>#DIV/0!</v>
      </c>
      <c r="NV523" s="769" t="e">
        <f t="shared" si="305"/>
        <v>#DIV/0!</v>
      </c>
      <c r="NW523" s="769" t="e">
        <f t="shared" si="306"/>
        <v>#DIV/0!</v>
      </c>
      <c r="NX523" s="743"/>
      <c r="NY523" s="743"/>
      <c r="NZ523" s="743"/>
      <c r="OA523" s="743"/>
      <c r="OB523" s="743"/>
      <c r="OC523" s="743"/>
      <c r="OD523" s="743"/>
      <c r="OE523" s="743">
        <f t="shared" si="307"/>
        <v>0</v>
      </c>
      <c r="OF523" s="743">
        <f t="shared" si="308"/>
        <v>0</v>
      </c>
      <c r="OG523" s="743">
        <f t="shared" si="309"/>
        <v>0</v>
      </c>
      <c r="OH523" s="743">
        <f t="shared" si="310"/>
        <v>0</v>
      </c>
      <c r="OI523" s="743">
        <f t="shared" si="311"/>
        <v>0</v>
      </c>
      <c r="OJ523" s="739">
        <f t="shared" si="312"/>
        <v>0</v>
      </c>
      <c r="OK523" s="739">
        <f t="shared" si="313"/>
        <v>0</v>
      </c>
      <c r="OL523" s="739">
        <f t="shared" si="314"/>
        <v>0</v>
      </c>
      <c r="OM523" s="739">
        <f t="shared" si="315"/>
        <v>0</v>
      </c>
      <c r="ON523" s="739">
        <f t="shared" si="316"/>
        <v>0</v>
      </c>
      <c r="OO523" s="739">
        <f t="shared" si="317"/>
        <v>0</v>
      </c>
      <c r="OP523" s="739"/>
      <c r="OQ523" s="739">
        <f t="shared" si="318"/>
        <v>0</v>
      </c>
      <c r="OR523" s="739">
        <f t="shared" si="319"/>
        <v>0</v>
      </c>
      <c r="OS523" s="739">
        <f t="shared" si="320"/>
        <v>0</v>
      </c>
      <c r="OT523" s="739">
        <f t="shared" si="321"/>
        <v>0</v>
      </c>
      <c r="OU523" s="743"/>
      <c r="OV523" s="743"/>
      <c r="OW523" s="743"/>
      <c r="OX523" s="743"/>
      <c r="OY523" s="743"/>
      <c r="OZ523" s="743"/>
      <c r="PA523" s="743"/>
      <c r="PB523" s="743"/>
      <c r="PC523" s="743"/>
      <c r="PD523" s="743"/>
      <c r="PE523" s="743"/>
      <c r="PF523" s="743"/>
      <c r="PG523" s="743"/>
    </row>
    <row r="524" s="28" customFormat="1" customHeight="1" spans="1:423">
      <c r="A524" s="870" t="s">
        <v>2523</v>
      </c>
      <c r="B524" s="343"/>
      <c r="C524" s="95"/>
      <c r="D524" s="95"/>
      <c r="E524" s="95"/>
      <c r="F524" s="311" t="s">
        <v>1186</v>
      </c>
      <c r="G524" s="833" t="s">
        <v>2526</v>
      </c>
      <c r="H524" s="301" t="s">
        <v>2485</v>
      </c>
      <c r="I524" s="99">
        <f t="shared" ref="I524:I555" si="329">L524-J524</f>
        <v>0</v>
      </c>
      <c r="J524" s="114">
        <v>144</v>
      </c>
      <c r="K524" s="456">
        <v>0</v>
      </c>
      <c r="L524" s="150">
        <f t="shared" si="327"/>
        <v>144</v>
      </c>
      <c r="M524" s="151">
        <f t="shared" si="328"/>
        <v>144</v>
      </c>
      <c r="N524" s="455"/>
      <c r="O524" s="35">
        <v>144</v>
      </c>
      <c r="P524" s="36"/>
      <c r="Q524" s="33">
        <f t="shared" si="325"/>
        <v>0</v>
      </c>
      <c r="R524" s="34">
        <f t="shared" si="326"/>
        <v>0</v>
      </c>
      <c r="S524" s="346"/>
      <c r="T524" s="346"/>
      <c r="U524" s="346"/>
      <c r="V524" s="346"/>
      <c r="W524" s="346"/>
      <c r="X524" s="347"/>
      <c r="Y524" s="348"/>
      <c r="Z524" s="348"/>
      <c r="AA524" s="348"/>
      <c r="AB524" s="348"/>
      <c r="AC524" s="348"/>
      <c r="AD524" s="348"/>
      <c r="AE524" s="348"/>
      <c r="AF524" s="346"/>
      <c r="AG524" s="346"/>
      <c r="AH524" s="346"/>
      <c r="AI524" s="346"/>
      <c r="AJ524" s="346"/>
      <c r="AK524" s="346"/>
      <c r="AL524" s="346"/>
      <c r="AM524" s="346"/>
      <c r="AN524" s="346"/>
      <c r="AO524" s="346"/>
      <c r="AP524" s="346"/>
      <c r="AQ524" s="346"/>
      <c r="AR524" s="346"/>
      <c r="AS524" s="346"/>
      <c r="AT524" s="346"/>
      <c r="AU524" s="346"/>
      <c r="AV524" s="346"/>
      <c r="AW524" s="346"/>
      <c r="AX524" s="346"/>
      <c r="AY524" s="349"/>
      <c r="AZ524" s="48"/>
      <c r="BA524" s="48"/>
      <c r="BB524" s="48"/>
      <c r="BC524" s="48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354"/>
      <c r="BT524" s="354"/>
      <c r="BU524" s="354"/>
      <c r="BV524" s="354"/>
      <c r="BW524" s="354"/>
      <c r="BX524" s="354"/>
      <c r="BY524" s="354"/>
      <c r="BZ524" s="354"/>
      <c r="CA524" s="354"/>
      <c r="CB524" s="354"/>
      <c r="CC524" s="354"/>
      <c r="CD524" s="354"/>
      <c r="CE524" s="354"/>
      <c r="CF524" s="354"/>
      <c r="CG524" s="354"/>
      <c r="CH524" s="354"/>
      <c r="CI524" s="354"/>
      <c r="CJ524" s="354"/>
      <c r="CK524" s="354"/>
      <c r="CL524" s="354"/>
      <c r="CM524" s="354"/>
      <c r="CN524" s="354"/>
      <c r="CO524" s="354"/>
      <c r="CP524" s="358"/>
      <c r="CQ524" s="48"/>
      <c r="CR524" s="354"/>
      <c r="CS524" s="354"/>
      <c r="CT524" s="355"/>
      <c r="CU524" s="354"/>
      <c r="CV524" s="354"/>
      <c r="CW524" s="354"/>
      <c r="CX524" s="354"/>
      <c r="CY524" s="354"/>
      <c r="CZ524" s="354"/>
      <c r="DA524" s="356"/>
      <c r="DB524" s="354"/>
      <c r="DC524" s="354"/>
      <c r="DD524" s="354"/>
      <c r="DE524" s="354"/>
      <c r="DF524" s="354"/>
      <c r="DG524" s="354"/>
      <c r="DH524" s="354"/>
      <c r="DI524" s="354"/>
      <c r="DJ524" s="354"/>
      <c r="DK524" s="354"/>
      <c r="DL524" s="354"/>
      <c r="DM524" s="354"/>
      <c r="DN524" s="354"/>
      <c r="DO524" s="354"/>
      <c r="DP524" s="354"/>
      <c r="DQ524" s="354"/>
      <c r="DR524" s="354"/>
      <c r="DS524" s="354"/>
      <c r="DT524" s="354"/>
      <c r="DU524" s="354"/>
      <c r="DV524" s="354"/>
      <c r="DW524" s="354"/>
      <c r="DX524" s="354"/>
      <c r="DY524" s="354"/>
      <c r="DZ524" s="357"/>
      <c r="EA524" s="356"/>
      <c r="EB524" s="356"/>
      <c r="EC524" s="356"/>
      <c r="ED524" s="356"/>
      <c r="EE524" s="358"/>
      <c r="EF524" s="48"/>
      <c r="EG524" s="46"/>
      <c r="EH524" s="46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8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354"/>
      <c r="FR524" s="354"/>
      <c r="FS524" s="354"/>
      <c r="FT524" s="354"/>
      <c r="FU524" s="354"/>
      <c r="FV524" s="354"/>
      <c r="FW524" s="354"/>
      <c r="FX524" s="354"/>
      <c r="FY524" s="354"/>
      <c r="FZ524" s="354"/>
      <c r="GA524" s="354"/>
      <c r="GB524" s="354"/>
      <c r="GC524" s="354"/>
      <c r="GD524" s="354"/>
      <c r="GE524" s="354"/>
      <c r="GF524" s="354"/>
      <c r="GG524" s="354"/>
      <c r="GH524" s="354"/>
      <c r="GI524" s="354"/>
      <c r="GJ524" s="354"/>
      <c r="GK524" s="354"/>
      <c r="GL524" s="354"/>
      <c r="GM524" s="354"/>
      <c r="GN524" s="354"/>
      <c r="GO524" s="354"/>
      <c r="GP524" s="354"/>
      <c r="GQ524" s="354"/>
      <c r="GR524" s="354"/>
      <c r="GS524" s="354"/>
      <c r="GT524" s="354"/>
      <c r="GU524" s="354"/>
      <c r="GV524" s="354"/>
      <c r="GW524" s="354"/>
      <c r="GX524" s="354"/>
      <c r="GY524" s="354"/>
      <c r="GZ524" s="354"/>
      <c r="HA524" s="354"/>
      <c r="HB524" s="354"/>
      <c r="HC524" s="354"/>
      <c r="HD524" s="354"/>
      <c r="HE524" s="354"/>
      <c r="HF524" s="354"/>
      <c r="HG524" s="354"/>
      <c r="HH524" s="354"/>
      <c r="HI524" s="354"/>
      <c r="HJ524" s="354"/>
      <c r="HK524" s="354"/>
      <c r="HL524" s="354"/>
      <c r="HM524" s="354"/>
      <c r="HN524" s="354"/>
      <c r="HO524" s="354"/>
      <c r="HP524" s="354"/>
      <c r="HQ524" s="354"/>
      <c r="HR524" s="354"/>
      <c r="HS524" s="354"/>
      <c r="HT524" s="354"/>
      <c r="HU524" s="354"/>
      <c r="HV524" s="354"/>
      <c r="HW524" s="354"/>
      <c r="HX524" s="354"/>
      <c r="HY524" s="354"/>
      <c r="HZ524" s="354"/>
      <c r="IA524" s="354"/>
      <c r="IB524" s="354"/>
      <c r="IC524" s="354"/>
      <c r="ID524" s="354"/>
      <c r="IE524" s="354"/>
      <c r="IF524" s="354"/>
      <c r="IG524" s="354"/>
      <c r="IH524" s="354"/>
      <c r="II524" s="354"/>
      <c r="IJ524" s="354"/>
      <c r="IK524" s="354"/>
      <c r="IL524" s="354"/>
      <c r="IM524" s="354"/>
      <c r="IN524" s="354"/>
      <c r="IO524" s="354"/>
      <c r="IP524" s="354"/>
      <c r="IQ524" s="354"/>
      <c r="IR524" s="50"/>
      <c r="IS524" s="47"/>
      <c r="IT524" s="47"/>
      <c r="IU524" s="47"/>
      <c r="IV524" s="47"/>
      <c r="IW524" s="47"/>
      <c r="IX524" s="47"/>
      <c r="IY524" s="47"/>
      <c r="IZ524" s="47"/>
      <c r="JA524" s="47"/>
      <c r="JB524" s="47"/>
      <c r="JC524" s="47"/>
      <c r="JD524" s="47"/>
      <c r="JE524" s="47"/>
      <c r="JF524" s="47"/>
      <c r="JG524" s="47"/>
      <c r="JH524" s="47"/>
      <c r="JI524" s="47"/>
      <c r="JJ524" s="47"/>
      <c r="JK524" s="47"/>
      <c r="JL524" s="354"/>
      <c r="JM524" s="354"/>
      <c r="JN524" s="354"/>
      <c r="JO524" s="354"/>
      <c r="JP524" s="354"/>
      <c r="JQ524" s="354"/>
      <c r="JR524" s="354"/>
      <c r="JS524" s="354"/>
      <c r="JT524" s="354"/>
      <c r="JU524" s="354"/>
      <c r="JV524" s="354"/>
      <c r="JW524" s="354"/>
      <c r="JX524" s="354"/>
      <c r="JY524" s="354"/>
      <c r="JZ524" s="354"/>
      <c r="KA524" s="354"/>
      <c r="KB524" s="354"/>
      <c r="KC524" s="354"/>
      <c r="KD524" s="354"/>
      <c r="KE524" s="354"/>
      <c r="KF524" s="354"/>
      <c r="KG524" s="354"/>
      <c r="KH524" s="354"/>
      <c r="KI524" s="354"/>
      <c r="KJ524" s="354"/>
      <c r="KK524" s="354"/>
      <c r="KL524" s="354"/>
      <c r="KM524" s="354"/>
      <c r="KN524" s="354"/>
      <c r="KO524" s="354"/>
      <c r="KP524" s="354"/>
      <c r="KQ524" s="354"/>
      <c r="KR524" s="354"/>
      <c r="KS524" s="354"/>
      <c r="KT524" s="354"/>
      <c r="KU524" s="354"/>
      <c r="KV524" s="51"/>
      <c r="KW524" s="47"/>
      <c r="KX524" s="47"/>
      <c r="KY524" s="47"/>
      <c r="KZ524" s="47"/>
      <c r="LA524" s="47"/>
      <c r="LB524" s="47"/>
      <c r="LC524" s="47"/>
      <c r="LD524" s="361"/>
      <c r="LE524" s="361"/>
      <c r="LF524" s="361"/>
      <c r="LG524" s="361"/>
      <c r="LH524" s="361"/>
      <c r="LI524" s="361"/>
      <c r="LJ524" s="361"/>
      <c r="LK524" s="361"/>
      <c r="LL524" s="361"/>
      <c r="LM524" s="361"/>
      <c r="LN524" s="361"/>
      <c r="LO524" s="361"/>
      <c r="LP524" s="361"/>
      <c r="LQ524" s="354"/>
      <c r="LR524" s="354"/>
      <c r="LS524" s="354"/>
      <c r="LT524" s="354"/>
      <c r="LU524" s="354"/>
      <c r="LV524" s="354"/>
      <c r="LW524" s="51"/>
      <c r="LX524" s="354"/>
      <c r="LY524" s="354"/>
      <c r="LZ524" s="354"/>
      <c r="MA524" s="354"/>
      <c r="MB524" s="363"/>
      <c r="MC524" s="363"/>
      <c r="MD524" s="354"/>
      <c r="ME524" s="354"/>
      <c r="MF524" s="354"/>
      <c r="MG524" s="354"/>
      <c r="MH524" s="354"/>
      <c r="MI524" s="354"/>
      <c r="MJ524" s="354"/>
      <c r="MK524" s="354"/>
      <c r="ML524" s="354"/>
      <c r="MM524" s="354"/>
      <c r="MN524" s="354"/>
      <c r="MO524" s="354"/>
      <c r="MP524" s="354"/>
      <c r="MQ524" s="354"/>
      <c r="MR524" s="354"/>
      <c r="MS524" s="51"/>
      <c r="MT524" s="364">
        <f t="shared" ref="MT524:MT562" si="330">SUM(EF524:IR524)</f>
        <v>0</v>
      </c>
      <c r="MU524" s="365">
        <f t="shared" ref="MU524:MU562" si="331">SUM(IS524:MS524)</f>
        <v>0</v>
      </c>
      <c r="MV524" s="366">
        <f t="shared" ref="MV524:MV562" si="332">MU524+MT524</f>
        <v>0</v>
      </c>
      <c r="MW524" s="365"/>
      <c r="MX524" s="365"/>
      <c r="MY524" s="54"/>
      <c r="MZ524" s="709"/>
      <c r="NA524" s="709"/>
      <c r="NB524" s="709">
        <f t="shared" ref="NB524:NB562" si="333">NA524*NP524</f>
        <v>0</v>
      </c>
      <c r="NC524" s="711"/>
      <c r="ND524" s="711">
        <v>8.1</v>
      </c>
      <c r="NE524" s="738" t="e">
        <f t="shared" si="322"/>
        <v>#DIV/0!</v>
      </c>
      <c r="NF524" s="743"/>
      <c r="NG524" s="743"/>
      <c r="NH524" s="743"/>
      <c r="NI524" s="740">
        <f t="shared" ref="NI524:NI561" si="334">ND524*NS524</f>
        <v>1166.4</v>
      </c>
      <c r="NJ524" s="850"/>
      <c r="NK524" s="818"/>
      <c r="NL524" s="743"/>
      <c r="NM524" s="739">
        <f t="shared" ref="NM524:NM561" si="335">NN524/30</f>
        <v>0</v>
      </c>
      <c r="NN524" s="739"/>
      <c r="NO524" s="743"/>
      <c r="NP524" s="739">
        <f t="shared" ref="NP524:NP561" si="336">MV524</f>
        <v>0</v>
      </c>
      <c r="NQ524" s="761">
        <f t="shared" ref="NQ524:NQ561" si="337">NP524/((NO524+NS524)/2)</f>
        <v>0</v>
      </c>
      <c r="NR524" s="739" t="e">
        <f t="shared" ref="NR524:NR561" si="338">NQ524/NN524*365</f>
        <v>#DIV/0!</v>
      </c>
      <c r="NS524" s="739">
        <f t="shared" ref="NS524:NS564" si="339">L524</f>
        <v>144</v>
      </c>
      <c r="NT524" s="743"/>
      <c r="NU524" s="739" t="e">
        <f t="shared" ref="NU524:NU561" si="340">NP524/NM524</f>
        <v>#DIV/0!</v>
      </c>
      <c r="NV524" s="769" t="e">
        <f t="shared" ref="NV524:NV561" si="341">NP524/NN524</f>
        <v>#DIV/0!</v>
      </c>
      <c r="NW524" s="769" t="e">
        <f t="shared" ref="NW524:NW561" si="342">NS524/NV524</f>
        <v>#DIV/0!</v>
      </c>
      <c r="NX524" s="743"/>
      <c r="NY524" s="743"/>
      <c r="NZ524" s="743"/>
      <c r="OA524" s="743"/>
      <c r="OB524" s="743"/>
      <c r="OC524" s="743"/>
      <c r="OD524" s="743"/>
      <c r="OE524" s="743">
        <f t="shared" ref="OE524:OE564" si="343">KW524+IS524+IT524+ET524+EP524+EN524+EM524+EL524+EK524+EJ524+EI524+EH524+EG524+EF524</f>
        <v>0</v>
      </c>
      <c r="OF524" s="743">
        <f t="shared" ref="OF524:OF564" si="344">LA524+KZ524+KY524+KX524+IW524+IV524+IU524+EV524+ER524+EO524</f>
        <v>0</v>
      </c>
      <c r="OG524" s="743">
        <f t="shared" ref="OG524:OG564" si="345">LY524+LX524+LG524+LF524+LE524+LD524+LC524+LB524+IY524+IX524+FG524+FF524+FE524+FC524+FB524+FA524+EZ524+EX524+EW524+ES524+FI524</f>
        <v>0</v>
      </c>
      <c r="OH524" s="743">
        <f t="shared" ref="OH524:OH564" si="346">LH524+JD524+JB524+JA524+IZ524+FT524+FM524+FL524+FK524+FJ524+FH524+FD524</f>
        <v>0</v>
      </c>
      <c r="OI524" s="743">
        <f t="shared" ref="OI524:OI564" si="347">JH524+JG524+JF524+GD524+FV524+FU524+FR524+FO524+FR524+FW524+FS524</f>
        <v>0</v>
      </c>
      <c r="OJ524" s="739">
        <f t="shared" ref="OJ524:OJ564" si="348">JI524+GQ524+GP524+GO524+GM524+GK524+GJ524+GI524+GH524+GG524+GF524+GE524+GB524+GA524+FZ524+FY524+FX524+FP524</f>
        <v>0</v>
      </c>
      <c r="OK524" s="739">
        <f t="shared" ref="OK524:OK564" si="349">LZ524+LM524+LL524+LK524+LJ524+LI524+JU524+JT524+JS524+JR524+JQ524+JP524+JO524+JN524+JM524+JL524+JK524+JJ524+GW524+GV524+GU524+GT524+GR524+GN524</f>
        <v>0</v>
      </c>
      <c r="OL524" s="739">
        <f t="shared" ref="OL524:OL564" si="350">LN524+JX524+JW524+JV524+GY524+GX524+GL524+FN524+FQ524+GS524</f>
        <v>0</v>
      </c>
      <c r="OM524" s="739">
        <f t="shared" ref="OM524:OM563" si="351">MB524+MA524+KH524+KG524+KF524+KE524+KD524+KC524+KB524+KA524+JZ524+JY524+HI524+HF524+HC524+GZ524+LO524</f>
        <v>0</v>
      </c>
      <c r="ON524" s="739">
        <f t="shared" ref="ON524:ON563" si="352">MF524+ME524+MD524+MC524+LP524+LQ524+HT524+HN524+HM524+HL524+HK524+HH524+HG524+HE524</f>
        <v>0</v>
      </c>
      <c r="OO524" s="739">
        <f t="shared" ref="OO524:OO563" si="353">MI524+MG524+LU524+LT524+LS524+LR524+KQ524+KN524+KM524+KL524+KK524+KJ524+KI524+II524+IA524+HY524+HW524+HV524+HS524+HR524+HQ524+HP524+HJ524+HD524</f>
        <v>0</v>
      </c>
      <c r="OP524" s="739"/>
      <c r="OQ524" s="739">
        <f t="shared" ref="OQ524:OQ563" si="354">MJ524+MH524+KP524+KO524+IL524+IK524+IJ524+IH524+IG524+IF524+IE524+ID524+IC524+IB524+HZ524+HX524+HU524+HB524</f>
        <v>0</v>
      </c>
      <c r="OR524" s="739">
        <f t="shared" ref="OR524:OR563" si="355">OQ524+OM524+OL524+OK524+OJ524+OI524+OH524+OG524+OF524+OE524+ON524+OO524+OP524</f>
        <v>0</v>
      </c>
      <c r="OS524" s="739">
        <f t="shared" ref="OS524:OS564" si="356">JE524</f>
        <v>0</v>
      </c>
      <c r="OT524" s="739">
        <f t="shared" ref="OT524:OT564" si="357">OR524+OS524-MV524</f>
        <v>0</v>
      </c>
      <c r="OU524" s="743"/>
      <c r="OV524" s="743"/>
      <c r="OW524" s="743"/>
      <c r="OX524" s="743"/>
      <c r="OY524" s="743"/>
      <c r="OZ524" s="743"/>
      <c r="PA524" s="743"/>
      <c r="PB524" s="743"/>
      <c r="PC524" s="743"/>
      <c r="PD524" s="743"/>
      <c r="PE524" s="743"/>
      <c r="PF524" s="743"/>
      <c r="PG524" s="743"/>
    </row>
    <row r="525" s="28" customFormat="1" customHeight="1" spans="1:423">
      <c r="A525" s="870" t="s">
        <v>2523</v>
      </c>
      <c r="B525" s="343"/>
      <c r="C525" s="95"/>
      <c r="D525" s="95"/>
      <c r="E525" s="95"/>
      <c r="F525" s="311" t="s">
        <v>1187</v>
      </c>
      <c r="G525" s="833" t="s">
        <v>2527</v>
      </c>
      <c r="H525" s="301" t="s">
        <v>2485</v>
      </c>
      <c r="I525" s="99">
        <f t="shared" si="329"/>
        <v>0</v>
      </c>
      <c r="J525" s="114">
        <v>386</v>
      </c>
      <c r="K525" s="456">
        <v>0</v>
      </c>
      <c r="L525" s="150">
        <f t="shared" si="327"/>
        <v>386</v>
      </c>
      <c r="M525" s="151">
        <f t="shared" si="328"/>
        <v>386</v>
      </c>
      <c r="N525" s="455"/>
      <c r="O525" s="35">
        <v>386</v>
      </c>
      <c r="P525" s="36"/>
      <c r="Q525" s="33">
        <f t="shared" si="325"/>
        <v>0</v>
      </c>
      <c r="R525" s="34">
        <f t="shared" si="326"/>
        <v>0</v>
      </c>
      <c r="S525" s="346"/>
      <c r="T525" s="346"/>
      <c r="U525" s="346"/>
      <c r="V525" s="346"/>
      <c r="W525" s="346"/>
      <c r="X525" s="347"/>
      <c r="Y525" s="348"/>
      <c r="Z525" s="348"/>
      <c r="AA525" s="348"/>
      <c r="AB525" s="348"/>
      <c r="AC525" s="348"/>
      <c r="AD525" s="348"/>
      <c r="AE525" s="348"/>
      <c r="AF525" s="346"/>
      <c r="AG525" s="346"/>
      <c r="AH525" s="346"/>
      <c r="AI525" s="346"/>
      <c r="AJ525" s="346"/>
      <c r="AK525" s="346"/>
      <c r="AL525" s="346"/>
      <c r="AM525" s="346"/>
      <c r="AN525" s="346"/>
      <c r="AO525" s="346"/>
      <c r="AP525" s="346"/>
      <c r="AQ525" s="346"/>
      <c r="AR525" s="346"/>
      <c r="AS525" s="346"/>
      <c r="AT525" s="346"/>
      <c r="AU525" s="346"/>
      <c r="AV525" s="346"/>
      <c r="AW525" s="346"/>
      <c r="AX525" s="346"/>
      <c r="AY525" s="349"/>
      <c r="AZ525" s="48"/>
      <c r="BA525" s="48"/>
      <c r="BB525" s="48"/>
      <c r="BC525" s="48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354"/>
      <c r="BT525" s="354"/>
      <c r="BU525" s="354"/>
      <c r="BV525" s="354"/>
      <c r="BW525" s="354"/>
      <c r="BX525" s="354"/>
      <c r="BY525" s="354"/>
      <c r="BZ525" s="354"/>
      <c r="CA525" s="354"/>
      <c r="CB525" s="354"/>
      <c r="CC525" s="354"/>
      <c r="CD525" s="354"/>
      <c r="CE525" s="354"/>
      <c r="CF525" s="354"/>
      <c r="CG525" s="354"/>
      <c r="CH525" s="354"/>
      <c r="CI525" s="354"/>
      <c r="CJ525" s="354"/>
      <c r="CK525" s="354"/>
      <c r="CL525" s="354"/>
      <c r="CM525" s="354"/>
      <c r="CN525" s="354"/>
      <c r="CO525" s="354"/>
      <c r="CP525" s="358"/>
      <c r="CQ525" s="48"/>
      <c r="CR525" s="354"/>
      <c r="CS525" s="354"/>
      <c r="CT525" s="355"/>
      <c r="CU525" s="354"/>
      <c r="CV525" s="354"/>
      <c r="CW525" s="354"/>
      <c r="CX525" s="354"/>
      <c r="CY525" s="354"/>
      <c r="CZ525" s="354"/>
      <c r="DA525" s="356"/>
      <c r="DB525" s="354"/>
      <c r="DC525" s="354"/>
      <c r="DD525" s="354"/>
      <c r="DE525" s="354"/>
      <c r="DF525" s="354"/>
      <c r="DG525" s="354"/>
      <c r="DH525" s="354"/>
      <c r="DI525" s="354"/>
      <c r="DJ525" s="354"/>
      <c r="DK525" s="354"/>
      <c r="DL525" s="354"/>
      <c r="DM525" s="354"/>
      <c r="DN525" s="354"/>
      <c r="DO525" s="354"/>
      <c r="DP525" s="354"/>
      <c r="DQ525" s="354"/>
      <c r="DR525" s="354"/>
      <c r="DS525" s="354"/>
      <c r="DT525" s="354"/>
      <c r="DU525" s="354"/>
      <c r="DV525" s="354"/>
      <c r="DW525" s="354"/>
      <c r="DX525" s="354"/>
      <c r="DY525" s="354"/>
      <c r="DZ525" s="357"/>
      <c r="EA525" s="356"/>
      <c r="EB525" s="356"/>
      <c r="EC525" s="356"/>
      <c r="ED525" s="356"/>
      <c r="EE525" s="358"/>
      <c r="EF525" s="48"/>
      <c r="EG525" s="46"/>
      <c r="EH525" s="46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8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354"/>
      <c r="FR525" s="354"/>
      <c r="FS525" s="354"/>
      <c r="FT525" s="354"/>
      <c r="FU525" s="354"/>
      <c r="FV525" s="354"/>
      <c r="FW525" s="354"/>
      <c r="FX525" s="354"/>
      <c r="FY525" s="354"/>
      <c r="FZ525" s="354"/>
      <c r="GA525" s="354"/>
      <c r="GB525" s="354"/>
      <c r="GC525" s="354"/>
      <c r="GD525" s="354"/>
      <c r="GE525" s="354"/>
      <c r="GF525" s="354"/>
      <c r="GG525" s="354"/>
      <c r="GH525" s="354"/>
      <c r="GI525" s="354"/>
      <c r="GJ525" s="354"/>
      <c r="GK525" s="354"/>
      <c r="GL525" s="354"/>
      <c r="GM525" s="354"/>
      <c r="GN525" s="354"/>
      <c r="GO525" s="354"/>
      <c r="GP525" s="354"/>
      <c r="GQ525" s="354"/>
      <c r="GR525" s="354"/>
      <c r="GS525" s="354"/>
      <c r="GT525" s="354"/>
      <c r="GU525" s="354"/>
      <c r="GV525" s="354"/>
      <c r="GW525" s="354"/>
      <c r="GX525" s="354"/>
      <c r="GY525" s="354"/>
      <c r="GZ525" s="354"/>
      <c r="HA525" s="354"/>
      <c r="HB525" s="354"/>
      <c r="HC525" s="354"/>
      <c r="HD525" s="354"/>
      <c r="HE525" s="354"/>
      <c r="HF525" s="354"/>
      <c r="HG525" s="354"/>
      <c r="HH525" s="354"/>
      <c r="HI525" s="354"/>
      <c r="HJ525" s="354"/>
      <c r="HK525" s="354"/>
      <c r="HL525" s="354"/>
      <c r="HM525" s="354"/>
      <c r="HN525" s="354"/>
      <c r="HO525" s="354"/>
      <c r="HP525" s="354"/>
      <c r="HQ525" s="354"/>
      <c r="HR525" s="354"/>
      <c r="HS525" s="354"/>
      <c r="HT525" s="354"/>
      <c r="HU525" s="354"/>
      <c r="HV525" s="354"/>
      <c r="HW525" s="354"/>
      <c r="HX525" s="354"/>
      <c r="HY525" s="354"/>
      <c r="HZ525" s="354"/>
      <c r="IA525" s="354"/>
      <c r="IB525" s="354"/>
      <c r="IC525" s="354"/>
      <c r="ID525" s="354"/>
      <c r="IE525" s="354"/>
      <c r="IF525" s="354"/>
      <c r="IG525" s="354"/>
      <c r="IH525" s="354"/>
      <c r="II525" s="354"/>
      <c r="IJ525" s="354"/>
      <c r="IK525" s="354"/>
      <c r="IL525" s="354"/>
      <c r="IM525" s="354"/>
      <c r="IN525" s="354"/>
      <c r="IO525" s="354"/>
      <c r="IP525" s="354"/>
      <c r="IQ525" s="354"/>
      <c r="IR525" s="50"/>
      <c r="IS525" s="47"/>
      <c r="IT525" s="47"/>
      <c r="IU525" s="47"/>
      <c r="IV525" s="47"/>
      <c r="IW525" s="47"/>
      <c r="IX525" s="47"/>
      <c r="IY525" s="47"/>
      <c r="IZ525" s="47"/>
      <c r="JA525" s="47"/>
      <c r="JB525" s="47"/>
      <c r="JC525" s="47"/>
      <c r="JD525" s="47"/>
      <c r="JE525" s="47"/>
      <c r="JF525" s="47"/>
      <c r="JG525" s="47"/>
      <c r="JH525" s="47"/>
      <c r="JI525" s="47"/>
      <c r="JJ525" s="47"/>
      <c r="JK525" s="47"/>
      <c r="JL525" s="354"/>
      <c r="JM525" s="354"/>
      <c r="JN525" s="354"/>
      <c r="JO525" s="354"/>
      <c r="JP525" s="354"/>
      <c r="JQ525" s="354"/>
      <c r="JR525" s="354"/>
      <c r="JS525" s="354"/>
      <c r="JT525" s="354"/>
      <c r="JU525" s="354"/>
      <c r="JV525" s="354"/>
      <c r="JW525" s="354"/>
      <c r="JX525" s="354"/>
      <c r="JY525" s="354"/>
      <c r="JZ525" s="354"/>
      <c r="KA525" s="354"/>
      <c r="KB525" s="354"/>
      <c r="KC525" s="354"/>
      <c r="KD525" s="354"/>
      <c r="KE525" s="354"/>
      <c r="KF525" s="354"/>
      <c r="KG525" s="354"/>
      <c r="KH525" s="354"/>
      <c r="KI525" s="354"/>
      <c r="KJ525" s="354"/>
      <c r="KK525" s="354"/>
      <c r="KL525" s="354"/>
      <c r="KM525" s="354"/>
      <c r="KN525" s="354"/>
      <c r="KO525" s="354"/>
      <c r="KP525" s="354"/>
      <c r="KQ525" s="354"/>
      <c r="KR525" s="354"/>
      <c r="KS525" s="354"/>
      <c r="KT525" s="354"/>
      <c r="KU525" s="354"/>
      <c r="KV525" s="51"/>
      <c r="KW525" s="47"/>
      <c r="KX525" s="47"/>
      <c r="KY525" s="47"/>
      <c r="KZ525" s="47"/>
      <c r="LA525" s="47"/>
      <c r="LB525" s="47"/>
      <c r="LC525" s="47"/>
      <c r="LD525" s="361"/>
      <c r="LE525" s="361"/>
      <c r="LF525" s="361"/>
      <c r="LG525" s="361"/>
      <c r="LH525" s="361"/>
      <c r="LI525" s="361"/>
      <c r="LJ525" s="361"/>
      <c r="LK525" s="361"/>
      <c r="LL525" s="361"/>
      <c r="LM525" s="361"/>
      <c r="LN525" s="361"/>
      <c r="LO525" s="361"/>
      <c r="LP525" s="361"/>
      <c r="LQ525" s="354"/>
      <c r="LR525" s="354"/>
      <c r="LS525" s="354"/>
      <c r="LT525" s="354"/>
      <c r="LU525" s="354"/>
      <c r="LV525" s="354"/>
      <c r="LW525" s="51"/>
      <c r="LX525" s="354"/>
      <c r="LY525" s="354"/>
      <c r="LZ525" s="354"/>
      <c r="MA525" s="354"/>
      <c r="MB525" s="363"/>
      <c r="MC525" s="363"/>
      <c r="MD525" s="354"/>
      <c r="ME525" s="354"/>
      <c r="MF525" s="354"/>
      <c r="MG525" s="354"/>
      <c r="MH525" s="354"/>
      <c r="MI525" s="354"/>
      <c r="MJ525" s="354"/>
      <c r="MK525" s="354"/>
      <c r="ML525" s="354"/>
      <c r="MM525" s="354"/>
      <c r="MN525" s="354"/>
      <c r="MO525" s="354"/>
      <c r="MP525" s="354"/>
      <c r="MQ525" s="354"/>
      <c r="MR525" s="354"/>
      <c r="MS525" s="51"/>
      <c r="MT525" s="364">
        <f t="shared" si="330"/>
        <v>0</v>
      </c>
      <c r="MU525" s="365">
        <f t="shared" si="331"/>
        <v>0</v>
      </c>
      <c r="MV525" s="366">
        <f t="shared" si="332"/>
        <v>0</v>
      </c>
      <c r="MW525" s="365"/>
      <c r="MX525" s="365"/>
      <c r="MY525" s="54"/>
      <c r="MZ525" s="709"/>
      <c r="NA525" s="709"/>
      <c r="NB525" s="709">
        <f t="shared" si="333"/>
        <v>0</v>
      </c>
      <c r="NC525" s="711"/>
      <c r="ND525" s="711">
        <v>5.6</v>
      </c>
      <c r="NE525" s="738" t="e">
        <f t="shared" si="322"/>
        <v>#DIV/0!</v>
      </c>
      <c r="NF525" s="743"/>
      <c r="NG525" s="743"/>
      <c r="NH525" s="743"/>
      <c r="NI525" s="740">
        <f t="shared" si="334"/>
        <v>2161.6</v>
      </c>
      <c r="NJ525" s="850"/>
      <c r="NK525" s="818"/>
      <c r="NL525" s="743"/>
      <c r="NM525" s="739">
        <f t="shared" si="335"/>
        <v>0</v>
      </c>
      <c r="NN525" s="739"/>
      <c r="NO525" s="743"/>
      <c r="NP525" s="739">
        <f t="shared" si="336"/>
        <v>0</v>
      </c>
      <c r="NQ525" s="761">
        <f t="shared" si="337"/>
        <v>0</v>
      </c>
      <c r="NR525" s="739" t="e">
        <f t="shared" si="338"/>
        <v>#DIV/0!</v>
      </c>
      <c r="NS525" s="739">
        <f t="shared" si="339"/>
        <v>386</v>
      </c>
      <c r="NT525" s="743"/>
      <c r="NU525" s="739" t="e">
        <f t="shared" si="340"/>
        <v>#DIV/0!</v>
      </c>
      <c r="NV525" s="769" t="e">
        <f t="shared" si="341"/>
        <v>#DIV/0!</v>
      </c>
      <c r="NW525" s="769" t="e">
        <f t="shared" si="342"/>
        <v>#DIV/0!</v>
      </c>
      <c r="NX525" s="743"/>
      <c r="NY525" s="743"/>
      <c r="NZ525" s="743"/>
      <c r="OA525" s="743"/>
      <c r="OB525" s="743"/>
      <c r="OC525" s="743"/>
      <c r="OD525" s="743"/>
      <c r="OE525" s="743">
        <f t="shared" si="343"/>
        <v>0</v>
      </c>
      <c r="OF525" s="743">
        <f t="shared" si="344"/>
        <v>0</v>
      </c>
      <c r="OG525" s="743">
        <f t="shared" si="345"/>
        <v>0</v>
      </c>
      <c r="OH525" s="743">
        <f t="shared" si="346"/>
        <v>0</v>
      </c>
      <c r="OI525" s="743">
        <f t="shared" si="347"/>
        <v>0</v>
      </c>
      <c r="OJ525" s="739">
        <f t="shared" si="348"/>
        <v>0</v>
      </c>
      <c r="OK525" s="739">
        <f t="shared" si="349"/>
        <v>0</v>
      </c>
      <c r="OL525" s="739">
        <f t="shared" si="350"/>
        <v>0</v>
      </c>
      <c r="OM525" s="739">
        <f t="shared" si="351"/>
        <v>0</v>
      </c>
      <c r="ON525" s="739">
        <f t="shared" si="352"/>
        <v>0</v>
      </c>
      <c r="OO525" s="739">
        <f t="shared" si="353"/>
        <v>0</v>
      </c>
      <c r="OP525" s="739"/>
      <c r="OQ525" s="739">
        <f t="shared" si="354"/>
        <v>0</v>
      </c>
      <c r="OR525" s="739">
        <f t="shared" si="355"/>
        <v>0</v>
      </c>
      <c r="OS525" s="739">
        <f t="shared" si="356"/>
        <v>0</v>
      </c>
      <c r="OT525" s="739">
        <f t="shared" si="357"/>
        <v>0</v>
      </c>
      <c r="OU525" s="743"/>
      <c r="OV525" s="743"/>
      <c r="OW525" s="743"/>
      <c r="OX525" s="743"/>
      <c r="OY525" s="743"/>
      <c r="OZ525" s="743"/>
      <c r="PA525" s="743"/>
      <c r="PB525" s="743"/>
      <c r="PC525" s="743"/>
      <c r="PD525" s="743"/>
      <c r="PE525" s="743"/>
      <c r="PF525" s="743"/>
      <c r="PG525" s="743"/>
    </row>
    <row r="526" s="28" customFormat="1" customHeight="1" spans="1:423">
      <c r="A526" s="870" t="s">
        <v>2523</v>
      </c>
      <c r="B526" s="343"/>
      <c r="C526" s="95"/>
      <c r="D526" s="95"/>
      <c r="E526" s="95"/>
      <c r="F526" s="311" t="s">
        <v>1188</v>
      </c>
      <c r="G526" s="833"/>
      <c r="H526" s="301"/>
      <c r="I526" s="99">
        <f t="shared" si="329"/>
        <v>0</v>
      </c>
      <c r="J526" s="114">
        <v>96</v>
      </c>
      <c r="K526" s="456">
        <v>0</v>
      </c>
      <c r="L526" s="150">
        <f t="shared" si="327"/>
        <v>96</v>
      </c>
      <c r="M526" s="151">
        <f t="shared" si="328"/>
        <v>96</v>
      </c>
      <c r="N526" s="455"/>
      <c r="O526" s="35">
        <v>96</v>
      </c>
      <c r="P526" s="36"/>
      <c r="Q526" s="33">
        <f t="shared" si="325"/>
        <v>0</v>
      </c>
      <c r="R526" s="34">
        <f t="shared" si="326"/>
        <v>0</v>
      </c>
      <c r="S526" s="346"/>
      <c r="T526" s="346"/>
      <c r="U526" s="346"/>
      <c r="V526" s="346"/>
      <c r="W526" s="346"/>
      <c r="X526" s="347"/>
      <c r="Y526" s="348"/>
      <c r="Z526" s="348"/>
      <c r="AA526" s="348"/>
      <c r="AB526" s="348"/>
      <c r="AC526" s="348"/>
      <c r="AD526" s="348"/>
      <c r="AE526" s="348"/>
      <c r="AF526" s="346"/>
      <c r="AG526" s="346"/>
      <c r="AH526" s="346"/>
      <c r="AI526" s="346"/>
      <c r="AJ526" s="346"/>
      <c r="AK526" s="346"/>
      <c r="AL526" s="346"/>
      <c r="AM526" s="346"/>
      <c r="AN526" s="346"/>
      <c r="AO526" s="346"/>
      <c r="AP526" s="346"/>
      <c r="AQ526" s="346"/>
      <c r="AR526" s="346"/>
      <c r="AS526" s="346"/>
      <c r="AT526" s="346"/>
      <c r="AU526" s="346"/>
      <c r="AV526" s="346"/>
      <c r="AW526" s="346"/>
      <c r="AX526" s="346"/>
      <c r="AY526" s="349"/>
      <c r="AZ526" s="48"/>
      <c r="BA526" s="48"/>
      <c r="BB526" s="48"/>
      <c r="BC526" s="48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354"/>
      <c r="BT526" s="354"/>
      <c r="BU526" s="354"/>
      <c r="BV526" s="354"/>
      <c r="BW526" s="354"/>
      <c r="BX526" s="354"/>
      <c r="BY526" s="354"/>
      <c r="BZ526" s="354"/>
      <c r="CA526" s="354"/>
      <c r="CB526" s="354"/>
      <c r="CC526" s="354"/>
      <c r="CD526" s="354"/>
      <c r="CE526" s="354"/>
      <c r="CF526" s="354"/>
      <c r="CG526" s="354"/>
      <c r="CH526" s="354"/>
      <c r="CI526" s="354"/>
      <c r="CJ526" s="354"/>
      <c r="CK526" s="354"/>
      <c r="CL526" s="354"/>
      <c r="CM526" s="354"/>
      <c r="CN526" s="354"/>
      <c r="CO526" s="354"/>
      <c r="CP526" s="358"/>
      <c r="CQ526" s="48"/>
      <c r="CR526" s="354"/>
      <c r="CS526" s="354"/>
      <c r="CT526" s="355"/>
      <c r="CU526" s="354"/>
      <c r="CV526" s="354"/>
      <c r="CW526" s="354"/>
      <c r="CX526" s="354"/>
      <c r="CY526" s="354"/>
      <c r="CZ526" s="354"/>
      <c r="DA526" s="356"/>
      <c r="DB526" s="354"/>
      <c r="DC526" s="354"/>
      <c r="DD526" s="354"/>
      <c r="DE526" s="354"/>
      <c r="DF526" s="354"/>
      <c r="DG526" s="354"/>
      <c r="DH526" s="354"/>
      <c r="DI526" s="354"/>
      <c r="DJ526" s="354"/>
      <c r="DK526" s="354"/>
      <c r="DL526" s="354"/>
      <c r="DM526" s="354"/>
      <c r="DN526" s="354"/>
      <c r="DO526" s="354"/>
      <c r="DP526" s="354"/>
      <c r="DQ526" s="354"/>
      <c r="DR526" s="354"/>
      <c r="DS526" s="354"/>
      <c r="DT526" s="354"/>
      <c r="DU526" s="354"/>
      <c r="DV526" s="354"/>
      <c r="DW526" s="354"/>
      <c r="DX526" s="354"/>
      <c r="DY526" s="354"/>
      <c r="DZ526" s="357"/>
      <c r="EA526" s="356"/>
      <c r="EB526" s="356"/>
      <c r="EC526" s="356"/>
      <c r="ED526" s="356"/>
      <c r="EE526" s="358"/>
      <c r="EF526" s="48"/>
      <c r="EG526" s="46"/>
      <c r="EH526" s="46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8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354"/>
      <c r="FR526" s="354"/>
      <c r="FS526" s="354"/>
      <c r="FT526" s="354"/>
      <c r="FU526" s="354"/>
      <c r="FV526" s="354"/>
      <c r="FW526" s="354"/>
      <c r="FX526" s="354"/>
      <c r="FY526" s="354"/>
      <c r="FZ526" s="354"/>
      <c r="GA526" s="354"/>
      <c r="GB526" s="354"/>
      <c r="GC526" s="354"/>
      <c r="GD526" s="354"/>
      <c r="GE526" s="354"/>
      <c r="GF526" s="354"/>
      <c r="GG526" s="354"/>
      <c r="GH526" s="354"/>
      <c r="GI526" s="354"/>
      <c r="GJ526" s="354"/>
      <c r="GK526" s="354"/>
      <c r="GL526" s="354"/>
      <c r="GM526" s="354"/>
      <c r="GN526" s="354"/>
      <c r="GO526" s="354"/>
      <c r="GP526" s="354"/>
      <c r="GQ526" s="354"/>
      <c r="GR526" s="354"/>
      <c r="GS526" s="354"/>
      <c r="GT526" s="354"/>
      <c r="GU526" s="354"/>
      <c r="GV526" s="354"/>
      <c r="GW526" s="354"/>
      <c r="GX526" s="354"/>
      <c r="GY526" s="354"/>
      <c r="GZ526" s="354"/>
      <c r="HA526" s="354"/>
      <c r="HB526" s="354"/>
      <c r="HC526" s="354"/>
      <c r="HD526" s="354"/>
      <c r="HE526" s="354"/>
      <c r="HF526" s="354"/>
      <c r="HG526" s="354"/>
      <c r="HH526" s="354"/>
      <c r="HI526" s="354"/>
      <c r="HJ526" s="354"/>
      <c r="HK526" s="354"/>
      <c r="HL526" s="354"/>
      <c r="HM526" s="354"/>
      <c r="HN526" s="354"/>
      <c r="HO526" s="354"/>
      <c r="HP526" s="354"/>
      <c r="HQ526" s="354"/>
      <c r="HR526" s="354"/>
      <c r="HS526" s="354"/>
      <c r="HT526" s="354"/>
      <c r="HU526" s="354"/>
      <c r="HV526" s="354"/>
      <c r="HW526" s="354"/>
      <c r="HX526" s="354"/>
      <c r="HY526" s="354"/>
      <c r="HZ526" s="354"/>
      <c r="IA526" s="354"/>
      <c r="IB526" s="354"/>
      <c r="IC526" s="354"/>
      <c r="ID526" s="354"/>
      <c r="IE526" s="354"/>
      <c r="IF526" s="354"/>
      <c r="IG526" s="354"/>
      <c r="IH526" s="354"/>
      <c r="II526" s="354"/>
      <c r="IJ526" s="354"/>
      <c r="IK526" s="354"/>
      <c r="IL526" s="354"/>
      <c r="IM526" s="354"/>
      <c r="IN526" s="354"/>
      <c r="IO526" s="354"/>
      <c r="IP526" s="354"/>
      <c r="IQ526" s="354"/>
      <c r="IR526" s="50"/>
      <c r="IS526" s="47"/>
      <c r="IT526" s="47"/>
      <c r="IU526" s="47"/>
      <c r="IV526" s="47"/>
      <c r="IW526" s="47"/>
      <c r="IX526" s="47"/>
      <c r="IY526" s="47"/>
      <c r="IZ526" s="47"/>
      <c r="JA526" s="47"/>
      <c r="JB526" s="47"/>
      <c r="JC526" s="47"/>
      <c r="JD526" s="47"/>
      <c r="JE526" s="47"/>
      <c r="JF526" s="47"/>
      <c r="JG526" s="47"/>
      <c r="JH526" s="47"/>
      <c r="JI526" s="47"/>
      <c r="JJ526" s="47"/>
      <c r="JK526" s="47"/>
      <c r="JL526" s="354"/>
      <c r="JM526" s="354"/>
      <c r="JN526" s="354"/>
      <c r="JO526" s="354"/>
      <c r="JP526" s="354"/>
      <c r="JQ526" s="354"/>
      <c r="JR526" s="354"/>
      <c r="JS526" s="354"/>
      <c r="JT526" s="354"/>
      <c r="JU526" s="354"/>
      <c r="JV526" s="354"/>
      <c r="JW526" s="354"/>
      <c r="JX526" s="354"/>
      <c r="JY526" s="354"/>
      <c r="JZ526" s="354"/>
      <c r="KA526" s="354"/>
      <c r="KB526" s="354"/>
      <c r="KC526" s="354"/>
      <c r="KD526" s="354"/>
      <c r="KE526" s="354"/>
      <c r="KF526" s="354"/>
      <c r="KG526" s="354"/>
      <c r="KH526" s="354"/>
      <c r="KI526" s="354"/>
      <c r="KJ526" s="354"/>
      <c r="KK526" s="354"/>
      <c r="KL526" s="354"/>
      <c r="KM526" s="354"/>
      <c r="KN526" s="354"/>
      <c r="KO526" s="354"/>
      <c r="KP526" s="354"/>
      <c r="KQ526" s="354"/>
      <c r="KR526" s="354"/>
      <c r="KS526" s="354"/>
      <c r="KT526" s="354"/>
      <c r="KU526" s="354"/>
      <c r="KV526" s="51"/>
      <c r="KW526" s="47"/>
      <c r="KX526" s="47"/>
      <c r="KY526" s="47"/>
      <c r="KZ526" s="47"/>
      <c r="LA526" s="47"/>
      <c r="LB526" s="47"/>
      <c r="LC526" s="47"/>
      <c r="LD526" s="361"/>
      <c r="LE526" s="361"/>
      <c r="LF526" s="361"/>
      <c r="LG526" s="361"/>
      <c r="LH526" s="361"/>
      <c r="LI526" s="361"/>
      <c r="LJ526" s="361"/>
      <c r="LK526" s="361"/>
      <c r="LL526" s="361"/>
      <c r="LM526" s="361"/>
      <c r="LN526" s="361"/>
      <c r="LO526" s="361"/>
      <c r="LP526" s="361"/>
      <c r="LQ526" s="354"/>
      <c r="LR526" s="354"/>
      <c r="LS526" s="354"/>
      <c r="LT526" s="354"/>
      <c r="LU526" s="354"/>
      <c r="LV526" s="354"/>
      <c r="LW526" s="51"/>
      <c r="LX526" s="354"/>
      <c r="LY526" s="354"/>
      <c r="LZ526" s="354"/>
      <c r="MA526" s="354"/>
      <c r="MB526" s="363"/>
      <c r="MC526" s="363"/>
      <c r="MD526" s="354"/>
      <c r="ME526" s="354"/>
      <c r="MF526" s="354"/>
      <c r="MG526" s="354"/>
      <c r="MH526" s="354"/>
      <c r="MI526" s="354"/>
      <c r="MJ526" s="354"/>
      <c r="MK526" s="354"/>
      <c r="ML526" s="354"/>
      <c r="MM526" s="354"/>
      <c r="MN526" s="354"/>
      <c r="MO526" s="354"/>
      <c r="MP526" s="354"/>
      <c r="MQ526" s="354"/>
      <c r="MR526" s="354"/>
      <c r="MS526" s="51"/>
      <c r="MT526" s="364">
        <f t="shared" si="330"/>
        <v>0</v>
      </c>
      <c r="MU526" s="365">
        <f t="shared" si="331"/>
        <v>0</v>
      </c>
      <c r="MV526" s="366">
        <f t="shared" si="332"/>
        <v>0</v>
      </c>
      <c r="MW526" s="365"/>
      <c r="MX526" s="365"/>
      <c r="MY526" s="54"/>
      <c r="MZ526" s="709"/>
      <c r="NA526" s="709"/>
      <c r="NB526" s="709">
        <f t="shared" si="333"/>
        <v>0</v>
      </c>
      <c r="NC526" s="711"/>
      <c r="ND526" s="711"/>
      <c r="NE526" s="738" t="e">
        <f t="shared" si="322"/>
        <v>#DIV/0!</v>
      </c>
      <c r="NF526" s="743"/>
      <c r="NG526" s="743"/>
      <c r="NH526" s="743"/>
      <c r="NI526" s="740">
        <f t="shared" si="334"/>
        <v>0</v>
      </c>
      <c r="NJ526" s="850"/>
      <c r="NK526" s="818"/>
      <c r="NL526" s="743"/>
      <c r="NM526" s="739">
        <f t="shared" si="335"/>
        <v>0</v>
      </c>
      <c r="NN526" s="739"/>
      <c r="NO526" s="743"/>
      <c r="NP526" s="739">
        <f t="shared" si="336"/>
        <v>0</v>
      </c>
      <c r="NQ526" s="761">
        <f t="shared" si="337"/>
        <v>0</v>
      </c>
      <c r="NR526" s="739" t="e">
        <f t="shared" si="338"/>
        <v>#DIV/0!</v>
      </c>
      <c r="NS526" s="739">
        <f t="shared" si="339"/>
        <v>96</v>
      </c>
      <c r="NT526" s="743"/>
      <c r="NU526" s="739" t="e">
        <f t="shared" si="340"/>
        <v>#DIV/0!</v>
      </c>
      <c r="NV526" s="769" t="e">
        <f t="shared" si="341"/>
        <v>#DIV/0!</v>
      </c>
      <c r="NW526" s="769" t="e">
        <f t="shared" si="342"/>
        <v>#DIV/0!</v>
      </c>
      <c r="NX526" s="743"/>
      <c r="NY526" s="743"/>
      <c r="NZ526" s="743"/>
      <c r="OA526" s="743"/>
      <c r="OB526" s="743"/>
      <c r="OC526" s="743"/>
      <c r="OD526" s="743"/>
      <c r="OE526" s="743">
        <f t="shared" si="343"/>
        <v>0</v>
      </c>
      <c r="OF526" s="743">
        <f t="shared" si="344"/>
        <v>0</v>
      </c>
      <c r="OG526" s="743">
        <f t="shared" si="345"/>
        <v>0</v>
      </c>
      <c r="OH526" s="743">
        <f t="shared" si="346"/>
        <v>0</v>
      </c>
      <c r="OI526" s="743">
        <f t="shared" si="347"/>
        <v>0</v>
      </c>
      <c r="OJ526" s="739">
        <f t="shared" si="348"/>
        <v>0</v>
      </c>
      <c r="OK526" s="739">
        <f t="shared" si="349"/>
        <v>0</v>
      </c>
      <c r="OL526" s="739">
        <f t="shared" si="350"/>
        <v>0</v>
      </c>
      <c r="OM526" s="739">
        <f t="shared" si="351"/>
        <v>0</v>
      </c>
      <c r="ON526" s="739">
        <f t="shared" si="352"/>
        <v>0</v>
      </c>
      <c r="OO526" s="739">
        <f t="shared" si="353"/>
        <v>0</v>
      </c>
      <c r="OP526" s="739"/>
      <c r="OQ526" s="739">
        <f t="shared" si="354"/>
        <v>0</v>
      </c>
      <c r="OR526" s="739">
        <f t="shared" si="355"/>
        <v>0</v>
      </c>
      <c r="OS526" s="739">
        <f t="shared" si="356"/>
        <v>0</v>
      </c>
      <c r="OT526" s="739">
        <f t="shared" si="357"/>
        <v>0</v>
      </c>
      <c r="OU526" s="743"/>
      <c r="OV526" s="743"/>
      <c r="OW526" s="743"/>
      <c r="OX526" s="743"/>
      <c r="OY526" s="743"/>
      <c r="OZ526" s="743"/>
      <c r="PA526" s="743"/>
      <c r="PB526" s="743"/>
      <c r="PC526" s="743"/>
      <c r="PD526" s="743"/>
      <c r="PE526" s="743"/>
      <c r="PF526" s="743"/>
      <c r="PG526" s="743"/>
    </row>
    <row r="527" s="28" customFormat="1" customHeight="1" spans="1:423">
      <c r="A527" s="870" t="s">
        <v>2523</v>
      </c>
      <c r="B527" s="343"/>
      <c r="C527" s="95"/>
      <c r="D527" s="95"/>
      <c r="E527" s="95"/>
      <c r="F527" s="311" t="s">
        <v>1189</v>
      </c>
      <c r="G527" s="833" t="s">
        <v>2528</v>
      </c>
      <c r="H527" s="301" t="s">
        <v>2529</v>
      </c>
      <c r="I527" s="99">
        <f t="shared" si="329"/>
        <v>0</v>
      </c>
      <c r="J527" s="114">
        <v>24</v>
      </c>
      <c r="K527" s="456">
        <v>0</v>
      </c>
      <c r="L527" s="150">
        <f t="shared" si="327"/>
        <v>24</v>
      </c>
      <c r="M527" s="151">
        <f t="shared" si="328"/>
        <v>24</v>
      </c>
      <c r="N527" s="455"/>
      <c r="O527" s="35">
        <v>24</v>
      </c>
      <c r="P527" s="36"/>
      <c r="Q527" s="33">
        <f t="shared" si="325"/>
        <v>0</v>
      </c>
      <c r="R527" s="34">
        <f t="shared" si="326"/>
        <v>0</v>
      </c>
      <c r="S527" s="346"/>
      <c r="T527" s="346"/>
      <c r="U527" s="346"/>
      <c r="V527" s="346"/>
      <c r="W527" s="346"/>
      <c r="X527" s="347"/>
      <c r="Y527" s="348"/>
      <c r="Z527" s="348"/>
      <c r="AA527" s="348"/>
      <c r="AB527" s="348"/>
      <c r="AC527" s="348"/>
      <c r="AD527" s="348"/>
      <c r="AE527" s="348"/>
      <c r="AF527" s="346"/>
      <c r="AG527" s="346"/>
      <c r="AH527" s="346"/>
      <c r="AI527" s="346"/>
      <c r="AJ527" s="346"/>
      <c r="AK527" s="346"/>
      <c r="AL527" s="346"/>
      <c r="AM527" s="346"/>
      <c r="AN527" s="346"/>
      <c r="AO527" s="346"/>
      <c r="AP527" s="346"/>
      <c r="AQ527" s="346"/>
      <c r="AR527" s="346"/>
      <c r="AS527" s="346"/>
      <c r="AT527" s="346"/>
      <c r="AU527" s="346"/>
      <c r="AV527" s="346"/>
      <c r="AW527" s="346"/>
      <c r="AX527" s="346"/>
      <c r="AY527" s="349"/>
      <c r="AZ527" s="48"/>
      <c r="BA527" s="48"/>
      <c r="BB527" s="48"/>
      <c r="BC527" s="48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354"/>
      <c r="BT527" s="354"/>
      <c r="BU527" s="354"/>
      <c r="BV527" s="354"/>
      <c r="BW527" s="354"/>
      <c r="BX527" s="354"/>
      <c r="BY527" s="354"/>
      <c r="BZ527" s="354"/>
      <c r="CA527" s="354"/>
      <c r="CB527" s="354"/>
      <c r="CC527" s="354"/>
      <c r="CD527" s="354"/>
      <c r="CE527" s="354"/>
      <c r="CF527" s="354"/>
      <c r="CG527" s="354"/>
      <c r="CH527" s="354"/>
      <c r="CI527" s="354"/>
      <c r="CJ527" s="354"/>
      <c r="CK527" s="354"/>
      <c r="CL527" s="354"/>
      <c r="CM527" s="354"/>
      <c r="CN527" s="354"/>
      <c r="CO527" s="354"/>
      <c r="CP527" s="358"/>
      <c r="CQ527" s="48"/>
      <c r="CR527" s="354"/>
      <c r="CS527" s="354"/>
      <c r="CT527" s="355"/>
      <c r="CU527" s="354"/>
      <c r="CV527" s="354"/>
      <c r="CW527" s="354"/>
      <c r="CX527" s="354"/>
      <c r="CY527" s="354"/>
      <c r="CZ527" s="354"/>
      <c r="DA527" s="356"/>
      <c r="DB527" s="354"/>
      <c r="DC527" s="354"/>
      <c r="DD527" s="354"/>
      <c r="DE527" s="354"/>
      <c r="DF527" s="354"/>
      <c r="DG527" s="354"/>
      <c r="DH527" s="354"/>
      <c r="DI527" s="354"/>
      <c r="DJ527" s="354"/>
      <c r="DK527" s="354"/>
      <c r="DL527" s="354"/>
      <c r="DM527" s="354"/>
      <c r="DN527" s="354"/>
      <c r="DO527" s="354"/>
      <c r="DP527" s="354"/>
      <c r="DQ527" s="354"/>
      <c r="DR527" s="354"/>
      <c r="DS527" s="354"/>
      <c r="DT527" s="354"/>
      <c r="DU527" s="354"/>
      <c r="DV527" s="354"/>
      <c r="DW527" s="354"/>
      <c r="DX527" s="354"/>
      <c r="DY527" s="354"/>
      <c r="DZ527" s="357"/>
      <c r="EA527" s="356"/>
      <c r="EB527" s="356"/>
      <c r="EC527" s="356"/>
      <c r="ED527" s="356"/>
      <c r="EE527" s="358"/>
      <c r="EF527" s="48"/>
      <c r="EG527" s="46"/>
      <c r="EH527" s="46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8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354"/>
      <c r="FR527" s="354"/>
      <c r="FS527" s="354"/>
      <c r="FT527" s="354"/>
      <c r="FU527" s="354"/>
      <c r="FV527" s="354"/>
      <c r="FW527" s="354"/>
      <c r="FX527" s="354"/>
      <c r="FY527" s="354"/>
      <c r="FZ527" s="354"/>
      <c r="GA527" s="354"/>
      <c r="GB527" s="354"/>
      <c r="GC527" s="354"/>
      <c r="GD527" s="354"/>
      <c r="GE527" s="354"/>
      <c r="GF527" s="354"/>
      <c r="GG527" s="354"/>
      <c r="GH527" s="354"/>
      <c r="GI527" s="354"/>
      <c r="GJ527" s="354"/>
      <c r="GK527" s="354"/>
      <c r="GL527" s="354"/>
      <c r="GM527" s="354"/>
      <c r="GN527" s="354"/>
      <c r="GO527" s="354"/>
      <c r="GP527" s="354"/>
      <c r="GQ527" s="354"/>
      <c r="GR527" s="354"/>
      <c r="GS527" s="354"/>
      <c r="GT527" s="354"/>
      <c r="GU527" s="354"/>
      <c r="GV527" s="354"/>
      <c r="GW527" s="354"/>
      <c r="GX527" s="354"/>
      <c r="GY527" s="354"/>
      <c r="GZ527" s="354"/>
      <c r="HA527" s="354"/>
      <c r="HB527" s="354"/>
      <c r="HC527" s="354"/>
      <c r="HD527" s="354"/>
      <c r="HE527" s="354"/>
      <c r="HF527" s="354"/>
      <c r="HG527" s="354"/>
      <c r="HH527" s="354"/>
      <c r="HI527" s="354"/>
      <c r="HJ527" s="354"/>
      <c r="HK527" s="354"/>
      <c r="HL527" s="354"/>
      <c r="HM527" s="354"/>
      <c r="HN527" s="354"/>
      <c r="HO527" s="354"/>
      <c r="HP527" s="354"/>
      <c r="HQ527" s="354"/>
      <c r="HR527" s="354"/>
      <c r="HS527" s="354"/>
      <c r="HT527" s="354"/>
      <c r="HU527" s="354"/>
      <c r="HV527" s="354"/>
      <c r="HW527" s="354"/>
      <c r="HX527" s="354"/>
      <c r="HY527" s="354"/>
      <c r="HZ527" s="354"/>
      <c r="IA527" s="354"/>
      <c r="IB527" s="354"/>
      <c r="IC527" s="354"/>
      <c r="ID527" s="354"/>
      <c r="IE527" s="354"/>
      <c r="IF527" s="354"/>
      <c r="IG527" s="354"/>
      <c r="IH527" s="354"/>
      <c r="II527" s="354"/>
      <c r="IJ527" s="354"/>
      <c r="IK527" s="354"/>
      <c r="IL527" s="354"/>
      <c r="IM527" s="354"/>
      <c r="IN527" s="354"/>
      <c r="IO527" s="354"/>
      <c r="IP527" s="354"/>
      <c r="IQ527" s="354"/>
      <c r="IR527" s="50"/>
      <c r="IS527" s="47"/>
      <c r="IT527" s="47"/>
      <c r="IU527" s="47"/>
      <c r="IV527" s="47"/>
      <c r="IW527" s="47"/>
      <c r="IX527" s="47"/>
      <c r="IY527" s="47"/>
      <c r="IZ527" s="47"/>
      <c r="JA527" s="47"/>
      <c r="JB527" s="47"/>
      <c r="JC527" s="47"/>
      <c r="JD527" s="47"/>
      <c r="JE527" s="47"/>
      <c r="JF527" s="47"/>
      <c r="JG527" s="47"/>
      <c r="JH527" s="47"/>
      <c r="JI527" s="47"/>
      <c r="JJ527" s="47"/>
      <c r="JK527" s="47"/>
      <c r="JL527" s="354"/>
      <c r="JM527" s="354"/>
      <c r="JN527" s="354"/>
      <c r="JO527" s="354"/>
      <c r="JP527" s="354"/>
      <c r="JQ527" s="354"/>
      <c r="JR527" s="354"/>
      <c r="JS527" s="354"/>
      <c r="JT527" s="354"/>
      <c r="JU527" s="354"/>
      <c r="JV527" s="354"/>
      <c r="JW527" s="354"/>
      <c r="JX527" s="354"/>
      <c r="JY527" s="354"/>
      <c r="JZ527" s="354"/>
      <c r="KA527" s="354"/>
      <c r="KB527" s="354"/>
      <c r="KC527" s="354"/>
      <c r="KD527" s="354"/>
      <c r="KE527" s="354"/>
      <c r="KF527" s="354"/>
      <c r="KG527" s="354"/>
      <c r="KH527" s="354"/>
      <c r="KI527" s="354"/>
      <c r="KJ527" s="354"/>
      <c r="KK527" s="354"/>
      <c r="KL527" s="354"/>
      <c r="KM527" s="354"/>
      <c r="KN527" s="354"/>
      <c r="KO527" s="354"/>
      <c r="KP527" s="354"/>
      <c r="KQ527" s="354"/>
      <c r="KR527" s="354"/>
      <c r="KS527" s="354"/>
      <c r="KT527" s="354"/>
      <c r="KU527" s="354"/>
      <c r="KV527" s="51"/>
      <c r="KW527" s="47"/>
      <c r="KX527" s="47"/>
      <c r="KY527" s="47"/>
      <c r="KZ527" s="47"/>
      <c r="LA527" s="47"/>
      <c r="LB527" s="47"/>
      <c r="LC527" s="47"/>
      <c r="LD527" s="361"/>
      <c r="LE527" s="361"/>
      <c r="LF527" s="361"/>
      <c r="LG527" s="361"/>
      <c r="LH527" s="361"/>
      <c r="LI527" s="361"/>
      <c r="LJ527" s="361"/>
      <c r="LK527" s="361"/>
      <c r="LL527" s="361"/>
      <c r="LM527" s="361"/>
      <c r="LN527" s="361"/>
      <c r="LO527" s="361"/>
      <c r="LP527" s="361"/>
      <c r="LQ527" s="354"/>
      <c r="LR527" s="354"/>
      <c r="LS527" s="354"/>
      <c r="LT527" s="354"/>
      <c r="LU527" s="354"/>
      <c r="LV527" s="354"/>
      <c r="LW527" s="51"/>
      <c r="LX527" s="354"/>
      <c r="LY527" s="354"/>
      <c r="LZ527" s="354"/>
      <c r="MA527" s="354"/>
      <c r="MB527" s="363"/>
      <c r="MC527" s="363"/>
      <c r="MD527" s="354"/>
      <c r="ME527" s="354"/>
      <c r="MF527" s="354"/>
      <c r="MG527" s="354"/>
      <c r="MH527" s="354"/>
      <c r="MI527" s="354"/>
      <c r="MJ527" s="354"/>
      <c r="MK527" s="354"/>
      <c r="ML527" s="354"/>
      <c r="MM527" s="354"/>
      <c r="MN527" s="354"/>
      <c r="MO527" s="354"/>
      <c r="MP527" s="354"/>
      <c r="MQ527" s="354"/>
      <c r="MR527" s="354"/>
      <c r="MS527" s="51"/>
      <c r="MT527" s="364">
        <f t="shared" si="330"/>
        <v>0</v>
      </c>
      <c r="MU527" s="365">
        <f t="shared" si="331"/>
        <v>0</v>
      </c>
      <c r="MV527" s="366">
        <f t="shared" si="332"/>
        <v>0</v>
      </c>
      <c r="MW527" s="365"/>
      <c r="MX527" s="365"/>
      <c r="MY527" s="54"/>
      <c r="MZ527" s="709"/>
      <c r="NA527" s="709"/>
      <c r="NB527" s="709">
        <f t="shared" si="333"/>
        <v>0</v>
      </c>
      <c r="NC527" s="711"/>
      <c r="ND527" s="711">
        <v>16.47</v>
      </c>
      <c r="NE527" s="738" t="e">
        <f t="shared" si="322"/>
        <v>#DIV/0!</v>
      </c>
      <c r="NF527" s="743"/>
      <c r="NG527" s="743"/>
      <c r="NH527" s="743"/>
      <c r="NI527" s="740">
        <f t="shared" si="334"/>
        <v>395.28</v>
      </c>
      <c r="NJ527" s="850"/>
      <c r="NK527" s="818"/>
      <c r="NL527" s="743"/>
      <c r="NM527" s="739">
        <f t="shared" si="335"/>
        <v>0</v>
      </c>
      <c r="NN527" s="739"/>
      <c r="NO527" s="743"/>
      <c r="NP527" s="739">
        <f t="shared" si="336"/>
        <v>0</v>
      </c>
      <c r="NQ527" s="761">
        <f t="shared" si="337"/>
        <v>0</v>
      </c>
      <c r="NR527" s="739" t="e">
        <f t="shared" si="338"/>
        <v>#DIV/0!</v>
      </c>
      <c r="NS527" s="739">
        <f t="shared" si="339"/>
        <v>24</v>
      </c>
      <c r="NT527" s="743"/>
      <c r="NU527" s="739" t="e">
        <f t="shared" si="340"/>
        <v>#DIV/0!</v>
      </c>
      <c r="NV527" s="769" t="e">
        <f t="shared" si="341"/>
        <v>#DIV/0!</v>
      </c>
      <c r="NW527" s="769" t="e">
        <f t="shared" si="342"/>
        <v>#DIV/0!</v>
      </c>
      <c r="NX527" s="743"/>
      <c r="NY527" s="743"/>
      <c r="NZ527" s="743"/>
      <c r="OA527" s="743"/>
      <c r="OB527" s="743"/>
      <c r="OC527" s="743"/>
      <c r="OD527" s="743"/>
      <c r="OE527" s="743">
        <f t="shared" si="343"/>
        <v>0</v>
      </c>
      <c r="OF527" s="743">
        <f t="shared" si="344"/>
        <v>0</v>
      </c>
      <c r="OG527" s="743">
        <f t="shared" si="345"/>
        <v>0</v>
      </c>
      <c r="OH527" s="743">
        <f t="shared" si="346"/>
        <v>0</v>
      </c>
      <c r="OI527" s="743">
        <f t="shared" si="347"/>
        <v>0</v>
      </c>
      <c r="OJ527" s="739">
        <f t="shared" si="348"/>
        <v>0</v>
      </c>
      <c r="OK527" s="739">
        <f t="shared" si="349"/>
        <v>0</v>
      </c>
      <c r="OL527" s="739">
        <f t="shared" si="350"/>
        <v>0</v>
      </c>
      <c r="OM527" s="739">
        <f t="shared" si="351"/>
        <v>0</v>
      </c>
      <c r="ON527" s="739">
        <f t="shared" si="352"/>
        <v>0</v>
      </c>
      <c r="OO527" s="739">
        <f t="shared" si="353"/>
        <v>0</v>
      </c>
      <c r="OP527" s="739"/>
      <c r="OQ527" s="739">
        <f t="shared" si="354"/>
        <v>0</v>
      </c>
      <c r="OR527" s="739">
        <f t="shared" si="355"/>
        <v>0</v>
      </c>
      <c r="OS527" s="739">
        <f t="shared" si="356"/>
        <v>0</v>
      </c>
      <c r="OT527" s="739">
        <f t="shared" si="357"/>
        <v>0</v>
      </c>
      <c r="OU527" s="743"/>
      <c r="OV527" s="743"/>
      <c r="OW527" s="743"/>
      <c r="OX527" s="743"/>
      <c r="OY527" s="743"/>
      <c r="OZ527" s="743"/>
      <c r="PA527" s="743"/>
      <c r="PB527" s="743"/>
      <c r="PC527" s="743"/>
      <c r="PD527" s="743"/>
      <c r="PE527" s="743"/>
      <c r="PF527" s="743"/>
      <c r="PG527" s="743"/>
    </row>
    <row r="528" s="28" customFormat="1" customHeight="1" spans="1:423">
      <c r="A528" s="870" t="s">
        <v>2523</v>
      </c>
      <c r="B528" s="343"/>
      <c r="C528" s="95"/>
      <c r="D528" s="95"/>
      <c r="E528" s="95"/>
      <c r="F528" s="311" t="s">
        <v>1190</v>
      </c>
      <c r="G528" s="833" t="s">
        <v>2530</v>
      </c>
      <c r="H528" s="301" t="s">
        <v>2531</v>
      </c>
      <c r="I528" s="99">
        <f t="shared" si="329"/>
        <v>0</v>
      </c>
      <c r="J528" s="114">
        <v>24</v>
      </c>
      <c r="K528" s="456">
        <v>0</v>
      </c>
      <c r="L528" s="150">
        <f t="shared" si="327"/>
        <v>24</v>
      </c>
      <c r="M528" s="151">
        <f t="shared" si="328"/>
        <v>24</v>
      </c>
      <c r="N528" s="455"/>
      <c r="O528" s="35">
        <v>24</v>
      </c>
      <c r="P528" s="36"/>
      <c r="Q528" s="33">
        <f t="shared" si="325"/>
        <v>0</v>
      </c>
      <c r="R528" s="34">
        <f t="shared" si="326"/>
        <v>0</v>
      </c>
      <c r="S528" s="346"/>
      <c r="T528" s="346"/>
      <c r="U528" s="346"/>
      <c r="V528" s="346"/>
      <c r="W528" s="346"/>
      <c r="X528" s="347"/>
      <c r="Y528" s="348"/>
      <c r="Z528" s="348"/>
      <c r="AA528" s="348"/>
      <c r="AB528" s="348"/>
      <c r="AC528" s="348"/>
      <c r="AD528" s="348"/>
      <c r="AE528" s="348"/>
      <c r="AF528" s="346"/>
      <c r="AG528" s="346"/>
      <c r="AH528" s="346"/>
      <c r="AI528" s="346"/>
      <c r="AJ528" s="346"/>
      <c r="AK528" s="346"/>
      <c r="AL528" s="346"/>
      <c r="AM528" s="346"/>
      <c r="AN528" s="346"/>
      <c r="AO528" s="346"/>
      <c r="AP528" s="346"/>
      <c r="AQ528" s="346"/>
      <c r="AR528" s="346"/>
      <c r="AS528" s="346"/>
      <c r="AT528" s="346"/>
      <c r="AU528" s="346"/>
      <c r="AV528" s="346"/>
      <c r="AW528" s="346"/>
      <c r="AX528" s="346"/>
      <c r="AY528" s="349"/>
      <c r="AZ528" s="48"/>
      <c r="BA528" s="48"/>
      <c r="BB528" s="48"/>
      <c r="BC528" s="48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354"/>
      <c r="BT528" s="354"/>
      <c r="BU528" s="354"/>
      <c r="BV528" s="354"/>
      <c r="BW528" s="354"/>
      <c r="BX528" s="354"/>
      <c r="BY528" s="354"/>
      <c r="BZ528" s="354"/>
      <c r="CA528" s="354"/>
      <c r="CB528" s="354"/>
      <c r="CC528" s="354"/>
      <c r="CD528" s="354"/>
      <c r="CE528" s="354"/>
      <c r="CF528" s="354"/>
      <c r="CG528" s="354"/>
      <c r="CH528" s="354"/>
      <c r="CI528" s="354"/>
      <c r="CJ528" s="354"/>
      <c r="CK528" s="354"/>
      <c r="CL528" s="354"/>
      <c r="CM528" s="354"/>
      <c r="CN528" s="354"/>
      <c r="CO528" s="354"/>
      <c r="CP528" s="358"/>
      <c r="CQ528" s="48"/>
      <c r="CR528" s="354"/>
      <c r="CS528" s="354"/>
      <c r="CT528" s="355"/>
      <c r="CU528" s="354"/>
      <c r="CV528" s="354"/>
      <c r="CW528" s="354"/>
      <c r="CX528" s="354"/>
      <c r="CY528" s="354"/>
      <c r="CZ528" s="354"/>
      <c r="DA528" s="356"/>
      <c r="DB528" s="354"/>
      <c r="DC528" s="354"/>
      <c r="DD528" s="354"/>
      <c r="DE528" s="354"/>
      <c r="DF528" s="354"/>
      <c r="DG528" s="354"/>
      <c r="DH528" s="354"/>
      <c r="DI528" s="354"/>
      <c r="DJ528" s="354"/>
      <c r="DK528" s="354"/>
      <c r="DL528" s="354"/>
      <c r="DM528" s="354"/>
      <c r="DN528" s="354"/>
      <c r="DO528" s="354"/>
      <c r="DP528" s="354"/>
      <c r="DQ528" s="354"/>
      <c r="DR528" s="354"/>
      <c r="DS528" s="354"/>
      <c r="DT528" s="354"/>
      <c r="DU528" s="354"/>
      <c r="DV528" s="354"/>
      <c r="DW528" s="354"/>
      <c r="DX528" s="354"/>
      <c r="DY528" s="354"/>
      <c r="DZ528" s="357"/>
      <c r="EA528" s="356"/>
      <c r="EB528" s="356"/>
      <c r="EC528" s="356"/>
      <c r="ED528" s="356"/>
      <c r="EE528" s="358"/>
      <c r="EF528" s="48"/>
      <c r="EG528" s="46"/>
      <c r="EH528" s="46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8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354"/>
      <c r="FR528" s="354"/>
      <c r="FS528" s="354"/>
      <c r="FT528" s="354"/>
      <c r="FU528" s="354"/>
      <c r="FV528" s="354"/>
      <c r="FW528" s="354"/>
      <c r="FX528" s="354"/>
      <c r="FY528" s="354"/>
      <c r="FZ528" s="354"/>
      <c r="GA528" s="354"/>
      <c r="GB528" s="354"/>
      <c r="GC528" s="354"/>
      <c r="GD528" s="354"/>
      <c r="GE528" s="354"/>
      <c r="GF528" s="354"/>
      <c r="GG528" s="354"/>
      <c r="GH528" s="354"/>
      <c r="GI528" s="354"/>
      <c r="GJ528" s="354"/>
      <c r="GK528" s="354"/>
      <c r="GL528" s="354"/>
      <c r="GM528" s="354"/>
      <c r="GN528" s="354"/>
      <c r="GO528" s="354"/>
      <c r="GP528" s="354"/>
      <c r="GQ528" s="354"/>
      <c r="GR528" s="354"/>
      <c r="GS528" s="354"/>
      <c r="GT528" s="354"/>
      <c r="GU528" s="354"/>
      <c r="GV528" s="354"/>
      <c r="GW528" s="354"/>
      <c r="GX528" s="354"/>
      <c r="GY528" s="354"/>
      <c r="GZ528" s="354"/>
      <c r="HA528" s="354"/>
      <c r="HB528" s="354"/>
      <c r="HC528" s="354"/>
      <c r="HD528" s="354"/>
      <c r="HE528" s="354"/>
      <c r="HF528" s="354"/>
      <c r="HG528" s="354"/>
      <c r="HH528" s="354"/>
      <c r="HI528" s="354"/>
      <c r="HJ528" s="354"/>
      <c r="HK528" s="354"/>
      <c r="HL528" s="354"/>
      <c r="HM528" s="354"/>
      <c r="HN528" s="354"/>
      <c r="HO528" s="354"/>
      <c r="HP528" s="354"/>
      <c r="HQ528" s="354"/>
      <c r="HR528" s="354"/>
      <c r="HS528" s="354"/>
      <c r="HT528" s="354"/>
      <c r="HU528" s="354"/>
      <c r="HV528" s="354"/>
      <c r="HW528" s="354"/>
      <c r="HX528" s="354"/>
      <c r="HY528" s="354"/>
      <c r="HZ528" s="354"/>
      <c r="IA528" s="354"/>
      <c r="IB528" s="354"/>
      <c r="IC528" s="354"/>
      <c r="ID528" s="354"/>
      <c r="IE528" s="354"/>
      <c r="IF528" s="354"/>
      <c r="IG528" s="354"/>
      <c r="IH528" s="354"/>
      <c r="II528" s="354"/>
      <c r="IJ528" s="354"/>
      <c r="IK528" s="354"/>
      <c r="IL528" s="354"/>
      <c r="IM528" s="354"/>
      <c r="IN528" s="354"/>
      <c r="IO528" s="354"/>
      <c r="IP528" s="354"/>
      <c r="IQ528" s="354"/>
      <c r="IR528" s="50"/>
      <c r="IS528" s="47"/>
      <c r="IT528" s="47"/>
      <c r="IU528" s="47"/>
      <c r="IV528" s="47"/>
      <c r="IW528" s="47"/>
      <c r="IX528" s="47"/>
      <c r="IY528" s="47"/>
      <c r="IZ528" s="47"/>
      <c r="JA528" s="47"/>
      <c r="JB528" s="47"/>
      <c r="JC528" s="47"/>
      <c r="JD528" s="47"/>
      <c r="JE528" s="47"/>
      <c r="JF528" s="47"/>
      <c r="JG528" s="47"/>
      <c r="JH528" s="47"/>
      <c r="JI528" s="47"/>
      <c r="JJ528" s="47"/>
      <c r="JK528" s="47"/>
      <c r="JL528" s="354"/>
      <c r="JM528" s="354"/>
      <c r="JN528" s="354"/>
      <c r="JO528" s="354"/>
      <c r="JP528" s="354"/>
      <c r="JQ528" s="354"/>
      <c r="JR528" s="354"/>
      <c r="JS528" s="354"/>
      <c r="JT528" s="354"/>
      <c r="JU528" s="354"/>
      <c r="JV528" s="354"/>
      <c r="JW528" s="354"/>
      <c r="JX528" s="354"/>
      <c r="JY528" s="354"/>
      <c r="JZ528" s="354"/>
      <c r="KA528" s="354"/>
      <c r="KB528" s="354"/>
      <c r="KC528" s="354"/>
      <c r="KD528" s="354"/>
      <c r="KE528" s="354"/>
      <c r="KF528" s="354"/>
      <c r="KG528" s="354"/>
      <c r="KH528" s="354"/>
      <c r="KI528" s="354"/>
      <c r="KJ528" s="354"/>
      <c r="KK528" s="354"/>
      <c r="KL528" s="354"/>
      <c r="KM528" s="354"/>
      <c r="KN528" s="354"/>
      <c r="KO528" s="354"/>
      <c r="KP528" s="354"/>
      <c r="KQ528" s="354"/>
      <c r="KR528" s="354"/>
      <c r="KS528" s="354"/>
      <c r="KT528" s="354"/>
      <c r="KU528" s="354"/>
      <c r="KV528" s="51"/>
      <c r="KW528" s="47"/>
      <c r="KX528" s="47"/>
      <c r="KY528" s="47"/>
      <c r="KZ528" s="47"/>
      <c r="LA528" s="47"/>
      <c r="LB528" s="47"/>
      <c r="LC528" s="47"/>
      <c r="LD528" s="361"/>
      <c r="LE528" s="361"/>
      <c r="LF528" s="361"/>
      <c r="LG528" s="361"/>
      <c r="LH528" s="361"/>
      <c r="LI528" s="361"/>
      <c r="LJ528" s="361"/>
      <c r="LK528" s="361"/>
      <c r="LL528" s="361"/>
      <c r="LM528" s="361"/>
      <c r="LN528" s="361"/>
      <c r="LO528" s="361"/>
      <c r="LP528" s="361"/>
      <c r="LQ528" s="354"/>
      <c r="LR528" s="354"/>
      <c r="LS528" s="354"/>
      <c r="LT528" s="354"/>
      <c r="LU528" s="354"/>
      <c r="LV528" s="354"/>
      <c r="LW528" s="51"/>
      <c r="LX528" s="354"/>
      <c r="LY528" s="354"/>
      <c r="LZ528" s="354"/>
      <c r="MA528" s="354"/>
      <c r="MB528" s="363"/>
      <c r="MC528" s="363"/>
      <c r="MD528" s="354"/>
      <c r="ME528" s="354"/>
      <c r="MF528" s="354"/>
      <c r="MG528" s="354"/>
      <c r="MH528" s="354"/>
      <c r="MI528" s="354"/>
      <c r="MJ528" s="354"/>
      <c r="MK528" s="354"/>
      <c r="ML528" s="354"/>
      <c r="MM528" s="354"/>
      <c r="MN528" s="354"/>
      <c r="MO528" s="354"/>
      <c r="MP528" s="354"/>
      <c r="MQ528" s="354"/>
      <c r="MR528" s="354"/>
      <c r="MS528" s="51"/>
      <c r="MT528" s="364">
        <f t="shared" si="330"/>
        <v>0</v>
      </c>
      <c r="MU528" s="365">
        <f t="shared" si="331"/>
        <v>0</v>
      </c>
      <c r="MV528" s="366">
        <f t="shared" si="332"/>
        <v>0</v>
      </c>
      <c r="MW528" s="365"/>
      <c r="MX528" s="365"/>
      <c r="MY528" s="54"/>
      <c r="MZ528" s="709"/>
      <c r="NA528" s="709"/>
      <c r="NB528" s="709">
        <f t="shared" si="333"/>
        <v>0</v>
      </c>
      <c r="NC528" s="711"/>
      <c r="ND528" s="711">
        <v>16.47</v>
      </c>
      <c r="NE528" s="738" t="e">
        <f t="shared" si="322"/>
        <v>#DIV/0!</v>
      </c>
      <c r="NF528" s="743"/>
      <c r="NG528" s="743"/>
      <c r="NH528" s="743"/>
      <c r="NI528" s="740">
        <f t="shared" si="334"/>
        <v>395.28</v>
      </c>
      <c r="NJ528" s="850"/>
      <c r="NK528" s="818"/>
      <c r="NL528" s="743"/>
      <c r="NM528" s="739">
        <f t="shared" si="335"/>
        <v>0</v>
      </c>
      <c r="NN528" s="739"/>
      <c r="NO528" s="743"/>
      <c r="NP528" s="739">
        <f t="shared" si="336"/>
        <v>0</v>
      </c>
      <c r="NQ528" s="761">
        <f t="shared" si="337"/>
        <v>0</v>
      </c>
      <c r="NR528" s="739" t="e">
        <f t="shared" si="338"/>
        <v>#DIV/0!</v>
      </c>
      <c r="NS528" s="739">
        <f t="shared" si="339"/>
        <v>24</v>
      </c>
      <c r="NT528" s="743"/>
      <c r="NU528" s="739" t="e">
        <f t="shared" si="340"/>
        <v>#DIV/0!</v>
      </c>
      <c r="NV528" s="769" t="e">
        <f t="shared" si="341"/>
        <v>#DIV/0!</v>
      </c>
      <c r="NW528" s="769" t="e">
        <f t="shared" si="342"/>
        <v>#DIV/0!</v>
      </c>
      <c r="NX528" s="743"/>
      <c r="NY528" s="743"/>
      <c r="NZ528" s="743"/>
      <c r="OA528" s="743"/>
      <c r="OB528" s="743"/>
      <c r="OC528" s="743"/>
      <c r="OD528" s="743"/>
      <c r="OE528" s="743">
        <f t="shared" si="343"/>
        <v>0</v>
      </c>
      <c r="OF528" s="743">
        <f t="shared" si="344"/>
        <v>0</v>
      </c>
      <c r="OG528" s="743">
        <f t="shared" si="345"/>
        <v>0</v>
      </c>
      <c r="OH528" s="743">
        <f t="shared" si="346"/>
        <v>0</v>
      </c>
      <c r="OI528" s="743">
        <f t="shared" si="347"/>
        <v>0</v>
      </c>
      <c r="OJ528" s="739">
        <f t="shared" si="348"/>
        <v>0</v>
      </c>
      <c r="OK528" s="739">
        <f t="shared" si="349"/>
        <v>0</v>
      </c>
      <c r="OL528" s="739">
        <f t="shared" si="350"/>
        <v>0</v>
      </c>
      <c r="OM528" s="739">
        <f t="shared" si="351"/>
        <v>0</v>
      </c>
      <c r="ON528" s="739">
        <f t="shared" si="352"/>
        <v>0</v>
      </c>
      <c r="OO528" s="739">
        <f t="shared" si="353"/>
        <v>0</v>
      </c>
      <c r="OP528" s="739"/>
      <c r="OQ528" s="739">
        <f t="shared" si="354"/>
        <v>0</v>
      </c>
      <c r="OR528" s="739">
        <f t="shared" si="355"/>
        <v>0</v>
      </c>
      <c r="OS528" s="739">
        <f t="shared" si="356"/>
        <v>0</v>
      </c>
      <c r="OT528" s="739">
        <f t="shared" si="357"/>
        <v>0</v>
      </c>
      <c r="OU528" s="743"/>
      <c r="OV528" s="743"/>
      <c r="OW528" s="743"/>
      <c r="OX528" s="743"/>
      <c r="OY528" s="743"/>
      <c r="OZ528" s="743"/>
      <c r="PA528" s="743"/>
      <c r="PB528" s="743"/>
      <c r="PC528" s="743"/>
      <c r="PD528" s="743"/>
      <c r="PE528" s="743"/>
      <c r="PF528" s="743"/>
      <c r="PG528" s="743"/>
    </row>
    <row r="529" s="28" customFormat="1" customHeight="1" spans="1:423">
      <c r="A529" s="870" t="s">
        <v>2523</v>
      </c>
      <c r="B529" s="343"/>
      <c r="C529" s="95"/>
      <c r="D529" s="95"/>
      <c r="E529" s="95"/>
      <c r="F529" s="311" t="s">
        <v>1191</v>
      </c>
      <c r="G529" s="833" t="s">
        <v>2532</v>
      </c>
      <c r="H529" s="301" t="s">
        <v>2533</v>
      </c>
      <c r="I529" s="99">
        <f t="shared" si="329"/>
        <v>0</v>
      </c>
      <c r="J529" s="114">
        <v>148</v>
      </c>
      <c r="K529" s="456">
        <v>0</v>
      </c>
      <c r="L529" s="150">
        <f t="shared" si="327"/>
        <v>148</v>
      </c>
      <c r="M529" s="151">
        <f t="shared" si="328"/>
        <v>148</v>
      </c>
      <c r="N529" s="455"/>
      <c r="O529" s="35">
        <v>148</v>
      </c>
      <c r="P529" s="36"/>
      <c r="Q529" s="33">
        <f t="shared" si="325"/>
        <v>0</v>
      </c>
      <c r="R529" s="34">
        <f t="shared" si="326"/>
        <v>0</v>
      </c>
      <c r="S529" s="346"/>
      <c r="T529" s="346"/>
      <c r="U529" s="346"/>
      <c r="V529" s="346"/>
      <c r="W529" s="346"/>
      <c r="X529" s="347"/>
      <c r="Y529" s="348"/>
      <c r="Z529" s="348"/>
      <c r="AA529" s="348"/>
      <c r="AB529" s="348"/>
      <c r="AC529" s="348"/>
      <c r="AD529" s="348"/>
      <c r="AE529" s="348"/>
      <c r="AF529" s="346"/>
      <c r="AG529" s="346"/>
      <c r="AH529" s="346"/>
      <c r="AI529" s="346"/>
      <c r="AJ529" s="346"/>
      <c r="AK529" s="346"/>
      <c r="AL529" s="346"/>
      <c r="AM529" s="346"/>
      <c r="AN529" s="346"/>
      <c r="AO529" s="346"/>
      <c r="AP529" s="346"/>
      <c r="AQ529" s="346"/>
      <c r="AR529" s="346"/>
      <c r="AS529" s="346"/>
      <c r="AT529" s="346"/>
      <c r="AU529" s="346"/>
      <c r="AV529" s="346"/>
      <c r="AW529" s="346"/>
      <c r="AX529" s="346"/>
      <c r="AY529" s="349"/>
      <c r="AZ529" s="48"/>
      <c r="BA529" s="48"/>
      <c r="BB529" s="48"/>
      <c r="BC529" s="48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354"/>
      <c r="BT529" s="354"/>
      <c r="BU529" s="354"/>
      <c r="BV529" s="354"/>
      <c r="BW529" s="354"/>
      <c r="BX529" s="354"/>
      <c r="BY529" s="354"/>
      <c r="BZ529" s="354"/>
      <c r="CA529" s="354"/>
      <c r="CB529" s="354"/>
      <c r="CC529" s="354"/>
      <c r="CD529" s="354"/>
      <c r="CE529" s="354"/>
      <c r="CF529" s="354"/>
      <c r="CG529" s="354"/>
      <c r="CH529" s="354"/>
      <c r="CI529" s="354"/>
      <c r="CJ529" s="354"/>
      <c r="CK529" s="354"/>
      <c r="CL529" s="354"/>
      <c r="CM529" s="354"/>
      <c r="CN529" s="354"/>
      <c r="CO529" s="354"/>
      <c r="CP529" s="358"/>
      <c r="CQ529" s="48"/>
      <c r="CR529" s="354"/>
      <c r="CS529" s="354"/>
      <c r="CT529" s="355"/>
      <c r="CU529" s="354"/>
      <c r="CV529" s="354"/>
      <c r="CW529" s="354"/>
      <c r="CX529" s="354"/>
      <c r="CY529" s="354"/>
      <c r="CZ529" s="354"/>
      <c r="DA529" s="356"/>
      <c r="DB529" s="354"/>
      <c r="DC529" s="354"/>
      <c r="DD529" s="354"/>
      <c r="DE529" s="354"/>
      <c r="DF529" s="354"/>
      <c r="DG529" s="354"/>
      <c r="DH529" s="354"/>
      <c r="DI529" s="354"/>
      <c r="DJ529" s="354"/>
      <c r="DK529" s="354"/>
      <c r="DL529" s="354"/>
      <c r="DM529" s="354"/>
      <c r="DN529" s="354"/>
      <c r="DO529" s="354"/>
      <c r="DP529" s="354"/>
      <c r="DQ529" s="354"/>
      <c r="DR529" s="354"/>
      <c r="DS529" s="354"/>
      <c r="DT529" s="354"/>
      <c r="DU529" s="354"/>
      <c r="DV529" s="354"/>
      <c r="DW529" s="354"/>
      <c r="DX529" s="354"/>
      <c r="DY529" s="354"/>
      <c r="DZ529" s="357"/>
      <c r="EA529" s="356"/>
      <c r="EB529" s="356"/>
      <c r="EC529" s="356"/>
      <c r="ED529" s="356"/>
      <c r="EE529" s="358"/>
      <c r="EF529" s="48"/>
      <c r="EG529" s="46"/>
      <c r="EH529" s="46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8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354"/>
      <c r="FR529" s="354"/>
      <c r="FS529" s="354"/>
      <c r="FT529" s="354"/>
      <c r="FU529" s="354"/>
      <c r="FV529" s="354"/>
      <c r="FW529" s="354"/>
      <c r="FX529" s="354"/>
      <c r="FY529" s="354"/>
      <c r="FZ529" s="354"/>
      <c r="GA529" s="354"/>
      <c r="GB529" s="354"/>
      <c r="GC529" s="354"/>
      <c r="GD529" s="354"/>
      <c r="GE529" s="354"/>
      <c r="GF529" s="354"/>
      <c r="GG529" s="354"/>
      <c r="GH529" s="354"/>
      <c r="GI529" s="354"/>
      <c r="GJ529" s="354"/>
      <c r="GK529" s="354"/>
      <c r="GL529" s="354"/>
      <c r="GM529" s="354"/>
      <c r="GN529" s="354"/>
      <c r="GO529" s="354"/>
      <c r="GP529" s="354"/>
      <c r="GQ529" s="354"/>
      <c r="GR529" s="354"/>
      <c r="GS529" s="354"/>
      <c r="GT529" s="354"/>
      <c r="GU529" s="354"/>
      <c r="GV529" s="354"/>
      <c r="GW529" s="354"/>
      <c r="GX529" s="354"/>
      <c r="GY529" s="354"/>
      <c r="GZ529" s="354"/>
      <c r="HA529" s="354"/>
      <c r="HB529" s="354"/>
      <c r="HC529" s="354"/>
      <c r="HD529" s="354"/>
      <c r="HE529" s="354"/>
      <c r="HF529" s="354"/>
      <c r="HG529" s="354"/>
      <c r="HH529" s="354"/>
      <c r="HI529" s="354"/>
      <c r="HJ529" s="354"/>
      <c r="HK529" s="354"/>
      <c r="HL529" s="354"/>
      <c r="HM529" s="354"/>
      <c r="HN529" s="354"/>
      <c r="HO529" s="354"/>
      <c r="HP529" s="354"/>
      <c r="HQ529" s="354"/>
      <c r="HR529" s="354"/>
      <c r="HS529" s="354"/>
      <c r="HT529" s="354"/>
      <c r="HU529" s="354"/>
      <c r="HV529" s="354"/>
      <c r="HW529" s="354"/>
      <c r="HX529" s="354"/>
      <c r="HY529" s="354"/>
      <c r="HZ529" s="354"/>
      <c r="IA529" s="354"/>
      <c r="IB529" s="354"/>
      <c r="IC529" s="354"/>
      <c r="ID529" s="354"/>
      <c r="IE529" s="354"/>
      <c r="IF529" s="354"/>
      <c r="IG529" s="354"/>
      <c r="IH529" s="354"/>
      <c r="II529" s="354"/>
      <c r="IJ529" s="354"/>
      <c r="IK529" s="354"/>
      <c r="IL529" s="354"/>
      <c r="IM529" s="354"/>
      <c r="IN529" s="354"/>
      <c r="IO529" s="354"/>
      <c r="IP529" s="354"/>
      <c r="IQ529" s="354"/>
      <c r="IR529" s="50"/>
      <c r="IS529" s="47"/>
      <c r="IT529" s="47"/>
      <c r="IU529" s="47"/>
      <c r="IV529" s="47"/>
      <c r="IW529" s="47"/>
      <c r="IX529" s="47"/>
      <c r="IY529" s="47"/>
      <c r="IZ529" s="47"/>
      <c r="JA529" s="47"/>
      <c r="JB529" s="47"/>
      <c r="JC529" s="47"/>
      <c r="JD529" s="47"/>
      <c r="JE529" s="47"/>
      <c r="JF529" s="47"/>
      <c r="JG529" s="47"/>
      <c r="JH529" s="47"/>
      <c r="JI529" s="47"/>
      <c r="JJ529" s="47"/>
      <c r="JK529" s="47"/>
      <c r="JL529" s="354"/>
      <c r="JM529" s="354"/>
      <c r="JN529" s="354"/>
      <c r="JO529" s="354"/>
      <c r="JP529" s="354"/>
      <c r="JQ529" s="354"/>
      <c r="JR529" s="354"/>
      <c r="JS529" s="354"/>
      <c r="JT529" s="354"/>
      <c r="JU529" s="354"/>
      <c r="JV529" s="354"/>
      <c r="JW529" s="354"/>
      <c r="JX529" s="354"/>
      <c r="JY529" s="354"/>
      <c r="JZ529" s="354"/>
      <c r="KA529" s="354"/>
      <c r="KB529" s="354"/>
      <c r="KC529" s="354"/>
      <c r="KD529" s="354"/>
      <c r="KE529" s="354"/>
      <c r="KF529" s="354"/>
      <c r="KG529" s="354"/>
      <c r="KH529" s="354"/>
      <c r="KI529" s="354"/>
      <c r="KJ529" s="354"/>
      <c r="KK529" s="354"/>
      <c r="KL529" s="354"/>
      <c r="KM529" s="354"/>
      <c r="KN529" s="354"/>
      <c r="KO529" s="354"/>
      <c r="KP529" s="354"/>
      <c r="KQ529" s="354"/>
      <c r="KR529" s="354"/>
      <c r="KS529" s="354"/>
      <c r="KT529" s="354"/>
      <c r="KU529" s="354"/>
      <c r="KV529" s="51"/>
      <c r="KW529" s="47"/>
      <c r="KX529" s="47"/>
      <c r="KY529" s="47"/>
      <c r="KZ529" s="47"/>
      <c r="LA529" s="47"/>
      <c r="LB529" s="47"/>
      <c r="LC529" s="47"/>
      <c r="LD529" s="361"/>
      <c r="LE529" s="361"/>
      <c r="LF529" s="361"/>
      <c r="LG529" s="361"/>
      <c r="LH529" s="361"/>
      <c r="LI529" s="361"/>
      <c r="LJ529" s="361"/>
      <c r="LK529" s="361"/>
      <c r="LL529" s="361"/>
      <c r="LM529" s="361"/>
      <c r="LN529" s="361"/>
      <c r="LO529" s="361"/>
      <c r="LP529" s="361"/>
      <c r="LQ529" s="354"/>
      <c r="LR529" s="354"/>
      <c r="LS529" s="354"/>
      <c r="LT529" s="354"/>
      <c r="LU529" s="354"/>
      <c r="LV529" s="354"/>
      <c r="LW529" s="51"/>
      <c r="LX529" s="354"/>
      <c r="LY529" s="354"/>
      <c r="LZ529" s="354"/>
      <c r="MA529" s="354"/>
      <c r="MB529" s="363"/>
      <c r="MC529" s="363"/>
      <c r="MD529" s="354"/>
      <c r="ME529" s="354"/>
      <c r="MF529" s="354"/>
      <c r="MG529" s="354"/>
      <c r="MH529" s="354"/>
      <c r="MI529" s="354"/>
      <c r="MJ529" s="354"/>
      <c r="MK529" s="354"/>
      <c r="ML529" s="354"/>
      <c r="MM529" s="354"/>
      <c r="MN529" s="354"/>
      <c r="MO529" s="354"/>
      <c r="MP529" s="354"/>
      <c r="MQ529" s="354"/>
      <c r="MR529" s="354"/>
      <c r="MS529" s="51"/>
      <c r="MT529" s="364">
        <f t="shared" si="330"/>
        <v>0</v>
      </c>
      <c r="MU529" s="365">
        <f t="shared" si="331"/>
        <v>0</v>
      </c>
      <c r="MV529" s="366">
        <f t="shared" si="332"/>
        <v>0</v>
      </c>
      <c r="MW529" s="365"/>
      <c r="MX529" s="365"/>
      <c r="MY529" s="54"/>
      <c r="MZ529" s="709"/>
      <c r="NA529" s="709"/>
      <c r="NB529" s="709">
        <f t="shared" si="333"/>
        <v>0</v>
      </c>
      <c r="NC529" s="711"/>
      <c r="ND529" s="711">
        <v>20.14</v>
      </c>
      <c r="NE529" s="738" t="e">
        <f t="shared" si="322"/>
        <v>#DIV/0!</v>
      </c>
      <c r="NF529" s="743"/>
      <c r="NG529" s="743"/>
      <c r="NH529" s="743"/>
      <c r="NI529" s="740">
        <f t="shared" si="334"/>
        <v>2980.72</v>
      </c>
      <c r="NJ529" s="850"/>
      <c r="NK529" s="818"/>
      <c r="NL529" s="743"/>
      <c r="NM529" s="739">
        <f t="shared" si="335"/>
        <v>0</v>
      </c>
      <c r="NN529" s="739"/>
      <c r="NO529" s="743"/>
      <c r="NP529" s="739">
        <f t="shared" si="336"/>
        <v>0</v>
      </c>
      <c r="NQ529" s="761">
        <f t="shared" si="337"/>
        <v>0</v>
      </c>
      <c r="NR529" s="739" t="e">
        <f t="shared" si="338"/>
        <v>#DIV/0!</v>
      </c>
      <c r="NS529" s="739">
        <f t="shared" si="339"/>
        <v>148</v>
      </c>
      <c r="NT529" s="743"/>
      <c r="NU529" s="739" t="e">
        <f t="shared" si="340"/>
        <v>#DIV/0!</v>
      </c>
      <c r="NV529" s="769" t="e">
        <f t="shared" si="341"/>
        <v>#DIV/0!</v>
      </c>
      <c r="NW529" s="769" t="e">
        <f t="shared" si="342"/>
        <v>#DIV/0!</v>
      </c>
      <c r="NX529" s="743"/>
      <c r="NY529" s="743"/>
      <c r="NZ529" s="743"/>
      <c r="OA529" s="743"/>
      <c r="OB529" s="743"/>
      <c r="OC529" s="743"/>
      <c r="OD529" s="743"/>
      <c r="OE529" s="743">
        <f t="shared" si="343"/>
        <v>0</v>
      </c>
      <c r="OF529" s="743">
        <f t="shared" si="344"/>
        <v>0</v>
      </c>
      <c r="OG529" s="743">
        <f t="shared" si="345"/>
        <v>0</v>
      </c>
      <c r="OH529" s="743">
        <f t="shared" si="346"/>
        <v>0</v>
      </c>
      <c r="OI529" s="743">
        <f t="shared" si="347"/>
        <v>0</v>
      </c>
      <c r="OJ529" s="739">
        <f t="shared" si="348"/>
        <v>0</v>
      </c>
      <c r="OK529" s="739">
        <f t="shared" si="349"/>
        <v>0</v>
      </c>
      <c r="OL529" s="739">
        <f t="shared" si="350"/>
        <v>0</v>
      </c>
      <c r="OM529" s="739">
        <f t="shared" si="351"/>
        <v>0</v>
      </c>
      <c r="ON529" s="739">
        <f t="shared" si="352"/>
        <v>0</v>
      </c>
      <c r="OO529" s="739">
        <f t="shared" si="353"/>
        <v>0</v>
      </c>
      <c r="OP529" s="739"/>
      <c r="OQ529" s="739">
        <f t="shared" si="354"/>
        <v>0</v>
      </c>
      <c r="OR529" s="739">
        <f t="shared" si="355"/>
        <v>0</v>
      </c>
      <c r="OS529" s="739">
        <f t="shared" si="356"/>
        <v>0</v>
      </c>
      <c r="OT529" s="739">
        <f t="shared" si="357"/>
        <v>0</v>
      </c>
      <c r="OU529" s="743"/>
      <c r="OV529" s="743"/>
      <c r="OW529" s="743"/>
      <c r="OX529" s="743"/>
      <c r="OY529" s="743"/>
      <c r="OZ529" s="743"/>
      <c r="PA529" s="743"/>
      <c r="PB529" s="743"/>
      <c r="PC529" s="743"/>
      <c r="PD529" s="743"/>
      <c r="PE529" s="743"/>
      <c r="PF529" s="743"/>
      <c r="PG529" s="743"/>
    </row>
    <row r="530" s="28" customFormat="1" customHeight="1" spans="1:423">
      <c r="A530" s="870" t="s">
        <v>2523</v>
      </c>
      <c r="B530" s="343"/>
      <c r="C530" s="95"/>
      <c r="D530" s="95"/>
      <c r="E530" s="95"/>
      <c r="F530" s="311" t="s">
        <v>1192</v>
      </c>
      <c r="G530" s="833" t="s">
        <v>2534</v>
      </c>
      <c r="H530" s="301" t="s">
        <v>2535</v>
      </c>
      <c r="I530" s="99">
        <f t="shared" si="329"/>
        <v>0</v>
      </c>
      <c r="J530" s="114">
        <v>240</v>
      </c>
      <c r="K530" s="456">
        <v>0</v>
      </c>
      <c r="L530" s="150">
        <f t="shared" si="327"/>
        <v>240</v>
      </c>
      <c r="M530" s="151">
        <f t="shared" si="328"/>
        <v>240</v>
      </c>
      <c r="N530" s="455"/>
      <c r="O530" s="35">
        <v>240</v>
      </c>
      <c r="P530" s="36"/>
      <c r="Q530" s="33">
        <f t="shared" si="325"/>
        <v>0</v>
      </c>
      <c r="R530" s="34">
        <f t="shared" si="326"/>
        <v>0</v>
      </c>
      <c r="S530" s="346"/>
      <c r="T530" s="346"/>
      <c r="U530" s="346"/>
      <c r="V530" s="346"/>
      <c r="W530" s="346"/>
      <c r="X530" s="347"/>
      <c r="Y530" s="348"/>
      <c r="Z530" s="348"/>
      <c r="AA530" s="348"/>
      <c r="AB530" s="348"/>
      <c r="AC530" s="348"/>
      <c r="AD530" s="348"/>
      <c r="AE530" s="348"/>
      <c r="AF530" s="346"/>
      <c r="AG530" s="346"/>
      <c r="AH530" s="346"/>
      <c r="AI530" s="346"/>
      <c r="AJ530" s="346"/>
      <c r="AK530" s="346"/>
      <c r="AL530" s="346"/>
      <c r="AM530" s="346"/>
      <c r="AN530" s="346"/>
      <c r="AO530" s="346"/>
      <c r="AP530" s="346"/>
      <c r="AQ530" s="346"/>
      <c r="AR530" s="346"/>
      <c r="AS530" s="346"/>
      <c r="AT530" s="346"/>
      <c r="AU530" s="346"/>
      <c r="AV530" s="346"/>
      <c r="AW530" s="346"/>
      <c r="AX530" s="346"/>
      <c r="AY530" s="349"/>
      <c r="AZ530" s="48"/>
      <c r="BA530" s="48"/>
      <c r="BB530" s="48"/>
      <c r="BC530" s="48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354"/>
      <c r="BT530" s="354"/>
      <c r="BU530" s="354"/>
      <c r="BV530" s="354"/>
      <c r="BW530" s="354"/>
      <c r="BX530" s="354"/>
      <c r="BY530" s="354"/>
      <c r="BZ530" s="354"/>
      <c r="CA530" s="354"/>
      <c r="CB530" s="354"/>
      <c r="CC530" s="354"/>
      <c r="CD530" s="354"/>
      <c r="CE530" s="354"/>
      <c r="CF530" s="354"/>
      <c r="CG530" s="354"/>
      <c r="CH530" s="354"/>
      <c r="CI530" s="354"/>
      <c r="CJ530" s="354"/>
      <c r="CK530" s="354"/>
      <c r="CL530" s="354"/>
      <c r="CM530" s="354"/>
      <c r="CN530" s="354"/>
      <c r="CO530" s="354"/>
      <c r="CP530" s="358"/>
      <c r="CQ530" s="48"/>
      <c r="CR530" s="354"/>
      <c r="CS530" s="354"/>
      <c r="CT530" s="355"/>
      <c r="CU530" s="354"/>
      <c r="CV530" s="354"/>
      <c r="CW530" s="354"/>
      <c r="CX530" s="354"/>
      <c r="CY530" s="354"/>
      <c r="CZ530" s="354"/>
      <c r="DA530" s="356"/>
      <c r="DB530" s="354"/>
      <c r="DC530" s="354"/>
      <c r="DD530" s="354"/>
      <c r="DE530" s="354"/>
      <c r="DF530" s="354"/>
      <c r="DG530" s="354"/>
      <c r="DH530" s="354"/>
      <c r="DI530" s="354"/>
      <c r="DJ530" s="354"/>
      <c r="DK530" s="354"/>
      <c r="DL530" s="354"/>
      <c r="DM530" s="354"/>
      <c r="DN530" s="354"/>
      <c r="DO530" s="354"/>
      <c r="DP530" s="354"/>
      <c r="DQ530" s="354"/>
      <c r="DR530" s="354"/>
      <c r="DS530" s="354"/>
      <c r="DT530" s="354"/>
      <c r="DU530" s="354"/>
      <c r="DV530" s="354"/>
      <c r="DW530" s="354"/>
      <c r="DX530" s="354"/>
      <c r="DY530" s="354"/>
      <c r="DZ530" s="357"/>
      <c r="EA530" s="356"/>
      <c r="EB530" s="356"/>
      <c r="EC530" s="356"/>
      <c r="ED530" s="356"/>
      <c r="EE530" s="358"/>
      <c r="EF530" s="48"/>
      <c r="EG530" s="46"/>
      <c r="EH530" s="46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8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354"/>
      <c r="FR530" s="354"/>
      <c r="FS530" s="354"/>
      <c r="FT530" s="354"/>
      <c r="FU530" s="354"/>
      <c r="FV530" s="354"/>
      <c r="FW530" s="354"/>
      <c r="FX530" s="354"/>
      <c r="FY530" s="354"/>
      <c r="FZ530" s="354"/>
      <c r="GA530" s="354"/>
      <c r="GB530" s="354"/>
      <c r="GC530" s="354"/>
      <c r="GD530" s="354"/>
      <c r="GE530" s="354"/>
      <c r="GF530" s="354"/>
      <c r="GG530" s="354"/>
      <c r="GH530" s="354"/>
      <c r="GI530" s="354"/>
      <c r="GJ530" s="354"/>
      <c r="GK530" s="354"/>
      <c r="GL530" s="354"/>
      <c r="GM530" s="354"/>
      <c r="GN530" s="354"/>
      <c r="GO530" s="354"/>
      <c r="GP530" s="354"/>
      <c r="GQ530" s="354"/>
      <c r="GR530" s="354"/>
      <c r="GS530" s="354"/>
      <c r="GT530" s="354"/>
      <c r="GU530" s="354"/>
      <c r="GV530" s="354"/>
      <c r="GW530" s="354"/>
      <c r="GX530" s="354"/>
      <c r="GY530" s="354"/>
      <c r="GZ530" s="354"/>
      <c r="HA530" s="354"/>
      <c r="HB530" s="354"/>
      <c r="HC530" s="354"/>
      <c r="HD530" s="354"/>
      <c r="HE530" s="354"/>
      <c r="HF530" s="354"/>
      <c r="HG530" s="354"/>
      <c r="HH530" s="354"/>
      <c r="HI530" s="354"/>
      <c r="HJ530" s="354"/>
      <c r="HK530" s="354"/>
      <c r="HL530" s="354"/>
      <c r="HM530" s="354"/>
      <c r="HN530" s="354"/>
      <c r="HO530" s="354"/>
      <c r="HP530" s="354"/>
      <c r="HQ530" s="354"/>
      <c r="HR530" s="354"/>
      <c r="HS530" s="354"/>
      <c r="HT530" s="354"/>
      <c r="HU530" s="354"/>
      <c r="HV530" s="354"/>
      <c r="HW530" s="354"/>
      <c r="HX530" s="354"/>
      <c r="HY530" s="354"/>
      <c r="HZ530" s="354"/>
      <c r="IA530" s="354"/>
      <c r="IB530" s="354"/>
      <c r="IC530" s="354"/>
      <c r="ID530" s="354"/>
      <c r="IE530" s="354"/>
      <c r="IF530" s="354"/>
      <c r="IG530" s="354"/>
      <c r="IH530" s="354"/>
      <c r="II530" s="354"/>
      <c r="IJ530" s="354"/>
      <c r="IK530" s="354"/>
      <c r="IL530" s="354"/>
      <c r="IM530" s="354"/>
      <c r="IN530" s="354"/>
      <c r="IO530" s="354"/>
      <c r="IP530" s="354"/>
      <c r="IQ530" s="354"/>
      <c r="IR530" s="50"/>
      <c r="IS530" s="47"/>
      <c r="IT530" s="47"/>
      <c r="IU530" s="47"/>
      <c r="IV530" s="47"/>
      <c r="IW530" s="47"/>
      <c r="IX530" s="47"/>
      <c r="IY530" s="47"/>
      <c r="IZ530" s="47"/>
      <c r="JA530" s="47"/>
      <c r="JB530" s="47"/>
      <c r="JC530" s="47"/>
      <c r="JD530" s="47"/>
      <c r="JE530" s="47"/>
      <c r="JF530" s="47"/>
      <c r="JG530" s="47"/>
      <c r="JH530" s="47"/>
      <c r="JI530" s="47"/>
      <c r="JJ530" s="47"/>
      <c r="JK530" s="47"/>
      <c r="JL530" s="354"/>
      <c r="JM530" s="354"/>
      <c r="JN530" s="354"/>
      <c r="JO530" s="354"/>
      <c r="JP530" s="354"/>
      <c r="JQ530" s="354"/>
      <c r="JR530" s="354"/>
      <c r="JS530" s="354"/>
      <c r="JT530" s="354"/>
      <c r="JU530" s="354"/>
      <c r="JV530" s="354"/>
      <c r="JW530" s="354"/>
      <c r="JX530" s="354"/>
      <c r="JY530" s="354"/>
      <c r="JZ530" s="354"/>
      <c r="KA530" s="354"/>
      <c r="KB530" s="354"/>
      <c r="KC530" s="354"/>
      <c r="KD530" s="354"/>
      <c r="KE530" s="354"/>
      <c r="KF530" s="354"/>
      <c r="KG530" s="354"/>
      <c r="KH530" s="354"/>
      <c r="KI530" s="354"/>
      <c r="KJ530" s="354"/>
      <c r="KK530" s="354"/>
      <c r="KL530" s="354"/>
      <c r="KM530" s="354"/>
      <c r="KN530" s="354"/>
      <c r="KO530" s="354"/>
      <c r="KP530" s="354"/>
      <c r="KQ530" s="354"/>
      <c r="KR530" s="354"/>
      <c r="KS530" s="354"/>
      <c r="KT530" s="354"/>
      <c r="KU530" s="354"/>
      <c r="KV530" s="51"/>
      <c r="KW530" s="47"/>
      <c r="KX530" s="47"/>
      <c r="KY530" s="47"/>
      <c r="KZ530" s="47"/>
      <c r="LA530" s="47"/>
      <c r="LB530" s="47"/>
      <c r="LC530" s="47"/>
      <c r="LD530" s="361"/>
      <c r="LE530" s="361"/>
      <c r="LF530" s="361"/>
      <c r="LG530" s="361"/>
      <c r="LH530" s="361"/>
      <c r="LI530" s="361"/>
      <c r="LJ530" s="361"/>
      <c r="LK530" s="361"/>
      <c r="LL530" s="361"/>
      <c r="LM530" s="361"/>
      <c r="LN530" s="361"/>
      <c r="LO530" s="361"/>
      <c r="LP530" s="361"/>
      <c r="LQ530" s="354"/>
      <c r="LR530" s="354"/>
      <c r="LS530" s="354"/>
      <c r="LT530" s="354"/>
      <c r="LU530" s="354"/>
      <c r="LV530" s="354"/>
      <c r="LW530" s="51"/>
      <c r="LX530" s="354"/>
      <c r="LY530" s="354"/>
      <c r="LZ530" s="354"/>
      <c r="MA530" s="354"/>
      <c r="MB530" s="363"/>
      <c r="MC530" s="363"/>
      <c r="MD530" s="354"/>
      <c r="ME530" s="354"/>
      <c r="MF530" s="354"/>
      <c r="MG530" s="354"/>
      <c r="MH530" s="354"/>
      <c r="MI530" s="354"/>
      <c r="MJ530" s="354"/>
      <c r="MK530" s="354"/>
      <c r="ML530" s="354"/>
      <c r="MM530" s="354"/>
      <c r="MN530" s="354"/>
      <c r="MO530" s="354"/>
      <c r="MP530" s="354"/>
      <c r="MQ530" s="354"/>
      <c r="MR530" s="354"/>
      <c r="MS530" s="51"/>
      <c r="MT530" s="364">
        <f t="shared" si="330"/>
        <v>0</v>
      </c>
      <c r="MU530" s="365">
        <f t="shared" si="331"/>
        <v>0</v>
      </c>
      <c r="MV530" s="366">
        <f t="shared" si="332"/>
        <v>0</v>
      </c>
      <c r="MW530" s="365"/>
      <c r="MX530" s="365"/>
      <c r="MY530" s="54"/>
      <c r="MZ530" s="709"/>
      <c r="NA530" s="709"/>
      <c r="NB530" s="709">
        <f t="shared" si="333"/>
        <v>0</v>
      </c>
      <c r="NC530" s="711"/>
      <c r="ND530" s="711">
        <v>4.69</v>
      </c>
      <c r="NE530" s="738" t="e">
        <f t="shared" si="322"/>
        <v>#DIV/0!</v>
      </c>
      <c r="NF530" s="743"/>
      <c r="NG530" s="743"/>
      <c r="NH530" s="743"/>
      <c r="NI530" s="740">
        <f t="shared" si="334"/>
        <v>1125.6</v>
      </c>
      <c r="NJ530" s="850"/>
      <c r="NK530" s="818"/>
      <c r="NL530" s="743"/>
      <c r="NM530" s="739">
        <f t="shared" si="335"/>
        <v>0</v>
      </c>
      <c r="NN530" s="739"/>
      <c r="NO530" s="743"/>
      <c r="NP530" s="739">
        <f t="shared" si="336"/>
        <v>0</v>
      </c>
      <c r="NQ530" s="761">
        <f t="shared" si="337"/>
        <v>0</v>
      </c>
      <c r="NR530" s="739" t="e">
        <f t="shared" si="338"/>
        <v>#DIV/0!</v>
      </c>
      <c r="NS530" s="739">
        <f t="shared" si="339"/>
        <v>240</v>
      </c>
      <c r="NT530" s="743"/>
      <c r="NU530" s="739" t="e">
        <f t="shared" si="340"/>
        <v>#DIV/0!</v>
      </c>
      <c r="NV530" s="769" t="e">
        <f t="shared" si="341"/>
        <v>#DIV/0!</v>
      </c>
      <c r="NW530" s="769" t="e">
        <f t="shared" si="342"/>
        <v>#DIV/0!</v>
      </c>
      <c r="NX530" s="743"/>
      <c r="NY530" s="743"/>
      <c r="NZ530" s="743"/>
      <c r="OA530" s="743"/>
      <c r="OB530" s="743"/>
      <c r="OC530" s="743"/>
      <c r="OD530" s="743"/>
      <c r="OE530" s="743">
        <f t="shared" si="343"/>
        <v>0</v>
      </c>
      <c r="OF530" s="743">
        <f t="shared" si="344"/>
        <v>0</v>
      </c>
      <c r="OG530" s="743">
        <f t="shared" si="345"/>
        <v>0</v>
      </c>
      <c r="OH530" s="743">
        <f t="shared" si="346"/>
        <v>0</v>
      </c>
      <c r="OI530" s="743">
        <f t="shared" si="347"/>
        <v>0</v>
      </c>
      <c r="OJ530" s="739">
        <f t="shared" si="348"/>
        <v>0</v>
      </c>
      <c r="OK530" s="739">
        <f t="shared" si="349"/>
        <v>0</v>
      </c>
      <c r="OL530" s="739">
        <f t="shared" si="350"/>
        <v>0</v>
      </c>
      <c r="OM530" s="739">
        <f t="shared" si="351"/>
        <v>0</v>
      </c>
      <c r="ON530" s="739">
        <f t="shared" si="352"/>
        <v>0</v>
      </c>
      <c r="OO530" s="739">
        <f t="shared" si="353"/>
        <v>0</v>
      </c>
      <c r="OP530" s="739"/>
      <c r="OQ530" s="739">
        <f t="shared" si="354"/>
        <v>0</v>
      </c>
      <c r="OR530" s="739">
        <f t="shared" si="355"/>
        <v>0</v>
      </c>
      <c r="OS530" s="739">
        <f t="shared" si="356"/>
        <v>0</v>
      </c>
      <c r="OT530" s="739">
        <f t="shared" si="357"/>
        <v>0</v>
      </c>
      <c r="OU530" s="743"/>
      <c r="OV530" s="743"/>
      <c r="OW530" s="743"/>
      <c r="OX530" s="743"/>
      <c r="OY530" s="743"/>
      <c r="OZ530" s="743"/>
      <c r="PA530" s="743"/>
      <c r="PB530" s="743"/>
      <c r="PC530" s="743"/>
      <c r="PD530" s="743"/>
      <c r="PE530" s="743"/>
      <c r="PF530" s="743"/>
      <c r="PG530" s="743"/>
    </row>
    <row r="531" s="28" customFormat="1" customHeight="1" spans="1:423">
      <c r="A531" s="870" t="s">
        <v>2523</v>
      </c>
      <c r="B531" s="343"/>
      <c r="C531" s="95"/>
      <c r="D531" s="95"/>
      <c r="E531" s="95"/>
      <c r="F531" s="311" t="s">
        <v>1193</v>
      </c>
      <c r="G531" s="833" t="s">
        <v>2536</v>
      </c>
      <c r="H531" s="301" t="s">
        <v>2537</v>
      </c>
      <c r="I531" s="99">
        <f t="shared" si="329"/>
        <v>0</v>
      </c>
      <c r="J531" s="114">
        <v>129</v>
      </c>
      <c r="K531" s="456">
        <v>0</v>
      </c>
      <c r="L531" s="150">
        <f t="shared" si="327"/>
        <v>129</v>
      </c>
      <c r="M531" s="151">
        <f t="shared" si="328"/>
        <v>129</v>
      </c>
      <c r="N531" s="455"/>
      <c r="O531" s="35">
        <v>129</v>
      </c>
      <c r="P531" s="36"/>
      <c r="Q531" s="33">
        <f t="shared" si="325"/>
        <v>0</v>
      </c>
      <c r="R531" s="34">
        <f t="shared" si="326"/>
        <v>0</v>
      </c>
      <c r="S531" s="346"/>
      <c r="T531" s="346"/>
      <c r="U531" s="346"/>
      <c r="V531" s="346"/>
      <c r="W531" s="346"/>
      <c r="X531" s="347"/>
      <c r="Y531" s="348"/>
      <c r="Z531" s="348"/>
      <c r="AA531" s="348"/>
      <c r="AB531" s="348"/>
      <c r="AC531" s="348"/>
      <c r="AD531" s="348"/>
      <c r="AE531" s="348"/>
      <c r="AF531" s="346"/>
      <c r="AG531" s="346"/>
      <c r="AH531" s="346"/>
      <c r="AI531" s="346"/>
      <c r="AJ531" s="346"/>
      <c r="AK531" s="346"/>
      <c r="AL531" s="346"/>
      <c r="AM531" s="346"/>
      <c r="AN531" s="346"/>
      <c r="AO531" s="346"/>
      <c r="AP531" s="346"/>
      <c r="AQ531" s="346"/>
      <c r="AR531" s="346"/>
      <c r="AS531" s="346"/>
      <c r="AT531" s="346"/>
      <c r="AU531" s="346"/>
      <c r="AV531" s="346"/>
      <c r="AW531" s="346"/>
      <c r="AX531" s="346"/>
      <c r="AY531" s="349"/>
      <c r="AZ531" s="48"/>
      <c r="BA531" s="48"/>
      <c r="BB531" s="48"/>
      <c r="BC531" s="48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354"/>
      <c r="BT531" s="354"/>
      <c r="BU531" s="354"/>
      <c r="BV531" s="354"/>
      <c r="BW531" s="354"/>
      <c r="BX531" s="354"/>
      <c r="BY531" s="354"/>
      <c r="BZ531" s="354"/>
      <c r="CA531" s="354"/>
      <c r="CB531" s="354"/>
      <c r="CC531" s="354"/>
      <c r="CD531" s="354"/>
      <c r="CE531" s="354"/>
      <c r="CF531" s="354"/>
      <c r="CG531" s="354"/>
      <c r="CH531" s="354"/>
      <c r="CI531" s="354"/>
      <c r="CJ531" s="354"/>
      <c r="CK531" s="354"/>
      <c r="CL531" s="354"/>
      <c r="CM531" s="354"/>
      <c r="CN531" s="354"/>
      <c r="CO531" s="354"/>
      <c r="CP531" s="358"/>
      <c r="CQ531" s="48"/>
      <c r="CR531" s="354"/>
      <c r="CS531" s="354"/>
      <c r="CT531" s="355"/>
      <c r="CU531" s="354"/>
      <c r="CV531" s="354"/>
      <c r="CW531" s="354"/>
      <c r="CX531" s="354"/>
      <c r="CY531" s="354"/>
      <c r="CZ531" s="354"/>
      <c r="DA531" s="356"/>
      <c r="DB531" s="354"/>
      <c r="DC531" s="354"/>
      <c r="DD531" s="354"/>
      <c r="DE531" s="354"/>
      <c r="DF531" s="354"/>
      <c r="DG531" s="354"/>
      <c r="DH531" s="354"/>
      <c r="DI531" s="354"/>
      <c r="DJ531" s="354"/>
      <c r="DK531" s="354"/>
      <c r="DL531" s="354"/>
      <c r="DM531" s="354"/>
      <c r="DN531" s="354"/>
      <c r="DO531" s="354"/>
      <c r="DP531" s="354"/>
      <c r="DQ531" s="354"/>
      <c r="DR531" s="354"/>
      <c r="DS531" s="354"/>
      <c r="DT531" s="354"/>
      <c r="DU531" s="354"/>
      <c r="DV531" s="354"/>
      <c r="DW531" s="354"/>
      <c r="DX531" s="354"/>
      <c r="DY531" s="354"/>
      <c r="DZ531" s="357"/>
      <c r="EA531" s="356"/>
      <c r="EB531" s="356"/>
      <c r="EC531" s="356"/>
      <c r="ED531" s="356"/>
      <c r="EE531" s="358"/>
      <c r="EF531" s="48"/>
      <c r="EG531" s="46"/>
      <c r="EH531" s="46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8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354"/>
      <c r="FR531" s="354"/>
      <c r="FS531" s="354"/>
      <c r="FT531" s="354"/>
      <c r="FU531" s="354"/>
      <c r="FV531" s="354"/>
      <c r="FW531" s="354"/>
      <c r="FX531" s="354"/>
      <c r="FY531" s="354"/>
      <c r="FZ531" s="354"/>
      <c r="GA531" s="354"/>
      <c r="GB531" s="354"/>
      <c r="GC531" s="354"/>
      <c r="GD531" s="354"/>
      <c r="GE531" s="354"/>
      <c r="GF531" s="354"/>
      <c r="GG531" s="354"/>
      <c r="GH531" s="354"/>
      <c r="GI531" s="354"/>
      <c r="GJ531" s="354"/>
      <c r="GK531" s="354"/>
      <c r="GL531" s="354"/>
      <c r="GM531" s="354"/>
      <c r="GN531" s="354"/>
      <c r="GO531" s="354"/>
      <c r="GP531" s="354"/>
      <c r="GQ531" s="354"/>
      <c r="GR531" s="354"/>
      <c r="GS531" s="354"/>
      <c r="GT531" s="354"/>
      <c r="GU531" s="354"/>
      <c r="GV531" s="354"/>
      <c r="GW531" s="354"/>
      <c r="GX531" s="354"/>
      <c r="GY531" s="354"/>
      <c r="GZ531" s="354"/>
      <c r="HA531" s="354"/>
      <c r="HB531" s="354"/>
      <c r="HC531" s="354"/>
      <c r="HD531" s="354"/>
      <c r="HE531" s="354"/>
      <c r="HF531" s="354"/>
      <c r="HG531" s="354"/>
      <c r="HH531" s="354"/>
      <c r="HI531" s="354"/>
      <c r="HJ531" s="354"/>
      <c r="HK531" s="354"/>
      <c r="HL531" s="354"/>
      <c r="HM531" s="354"/>
      <c r="HN531" s="354"/>
      <c r="HO531" s="354"/>
      <c r="HP531" s="354"/>
      <c r="HQ531" s="354"/>
      <c r="HR531" s="354"/>
      <c r="HS531" s="354"/>
      <c r="HT531" s="354"/>
      <c r="HU531" s="354"/>
      <c r="HV531" s="354"/>
      <c r="HW531" s="354"/>
      <c r="HX531" s="354"/>
      <c r="HY531" s="354"/>
      <c r="HZ531" s="354"/>
      <c r="IA531" s="354"/>
      <c r="IB531" s="354"/>
      <c r="IC531" s="354"/>
      <c r="ID531" s="354"/>
      <c r="IE531" s="354"/>
      <c r="IF531" s="354"/>
      <c r="IG531" s="354"/>
      <c r="IH531" s="354"/>
      <c r="II531" s="354"/>
      <c r="IJ531" s="354"/>
      <c r="IK531" s="354"/>
      <c r="IL531" s="354"/>
      <c r="IM531" s="354"/>
      <c r="IN531" s="354"/>
      <c r="IO531" s="354"/>
      <c r="IP531" s="354"/>
      <c r="IQ531" s="354"/>
      <c r="IR531" s="50"/>
      <c r="IS531" s="47"/>
      <c r="IT531" s="47"/>
      <c r="IU531" s="47"/>
      <c r="IV531" s="47"/>
      <c r="IW531" s="47"/>
      <c r="IX531" s="47"/>
      <c r="IY531" s="47"/>
      <c r="IZ531" s="47"/>
      <c r="JA531" s="47"/>
      <c r="JB531" s="47"/>
      <c r="JC531" s="47"/>
      <c r="JD531" s="47"/>
      <c r="JE531" s="47"/>
      <c r="JF531" s="47"/>
      <c r="JG531" s="47"/>
      <c r="JH531" s="47"/>
      <c r="JI531" s="47"/>
      <c r="JJ531" s="47"/>
      <c r="JK531" s="47"/>
      <c r="JL531" s="354"/>
      <c r="JM531" s="354"/>
      <c r="JN531" s="354"/>
      <c r="JO531" s="354"/>
      <c r="JP531" s="354"/>
      <c r="JQ531" s="354"/>
      <c r="JR531" s="354"/>
      <c r="JS531" s="354"/>
      <c r="JT531" s="354"/>
      <c r="JU531" s="354"/>
      <c r="JV531" s="354"/>
      <c r="JW531" s="354"/>
      <c r="JX531" s="354"/>
      <c r="JY531" s="354"/>
      <c r="JZ531" s="354"/>
      <c r="KA531" s="354"/>
      <c r="KB531" s="354"/>
      <c r="KC531" s="354"/>
      <c r="KD531" s="354"/>
      <c r="KE531" s="354"/>
      <c r="KF531" s="354"/>
      <c r="KG531" s="354"/>
      <c r="KH531" s="354"/>
      <c r="KI531" s="354"/>
      <c r="KJ531" s="354"/>
      <c r="KK531" s="354"/>
      <c r="KL531" s="354"/>
      <c r="KM531" s="354"/>
      <c r="KN531" s="354"/>
      <c r="KO531" s="354"/>
      <c r="KP531" s="354"/>
      <c r="KQ531" s="354"/>
      <c r="KR531" s="354"/>
      <c r="KS531" s="354"/>
      <c r="KT531" s="354"/>
      <c r="KU531" s="354"/>
      <c r="KV531" s="51"/>
      <c r="KW531" s="47"/>
      <c r="KX531" s="47"/>
      <c r="KY531" s="47"/>
      <c r="KZ531" s="47"/>
      <c r="LA531" s="47"/>
      <c r="LB531" s="47"/>
      <c r="LC531" s="47"/>
      <c r="LD531" s="361"/>
      <c r="LE531" s="361"/>
      <c r="LF531" s="361"/>
      <c r="LG531" s="361"/>
      <c r="LH531" s="361"/>
      <c r="LI531" s="361"/>
      <c r="LJ531" s="361"/>
      <c r="LK531" s="361"/>
      <c r="LL531" s="361"/>
      <c r="LM531" s="361"/>
      <c r="LN531" s="361"/>
      <c r="LO531" s="361"/>
      <c r="LP531" s="361"/>
      <c r="LQ531" s="354"/>
      <c r="LR531" s="354"/>
      <c r="LS531" s="354"/>
      <c r="LT531" s="354"/>
      <c r="LU531" s="354"/>
      <c r="LV531" s="354"/>
      <c r="LW531" s="51"/>
      <c r="LX531" s="354"/>
      <c r="LY531" s="354"/>
      <c r="LZ531" s="354"/>
      <c r="MA531" s="354"/>
      <c r="MB531" s="363"/>
      <c r="MC531" s="363"/>
      <c r="MD531" s="354"/>
      <c r="ME531" s="354"/>
      <c r="MF531" s="354"/>
      <c r="MG531" s="354"/>
      <c r="MH531" s="354"/>
      <c r="MI531" s="354"/>
      <c r="MJ531" s="354"/>
      <c r="MK531" s="354"/>
      <c r="ML531" s="354"/>
      <c r="MM531" s="354"/>
      <c r="MN531" s="354"/>
      <c r="MO531" s="354"/>
      <c r="MP531" s="354"/>
      <c r="MQ531" s="354"/>
      <c r="MR531" s="354"/>
      <c r="MS531" s="51"/>
      <c r="MT531" s="364">
        <f t="shared" si="330"/>
        <v>0</v>
      </c>
      <c r="MU531" s="365">
        <f t="shared" si="331"/>
        <v>0</v>
      </c>
      <c r="MV531" s="366">
        <f t="shared" si="332"/>
        <v>0</v>
      </c>
      <c r="MW531" s="365"/>
      <c r="MX531" s="365"/>
      <c r="MY531" s="54"/>
      <c r="MZ531" s="709"/>
      <c r="NA531" s="709"/>
      <c r="NB531" s="709">
        <f t="shared" si="333"/>
        <v>0</v>
      </c>
      <c r="NC531" s="711"/>
      <c r="ND531" s="711">
        <v>4.69</v>
      </c>
      <c r="NE531" s="738" t="e">
        <f t="shared" si="322"/>
        <v>#DIV/0!</v>
      </c>
      <c r="NF531" s="743"/>
      <c r="NG531" s="743"/>
      <c r="NH531" s="743"/>
      <c r="NI531" s="740">
        <f t="shared" si="334"/>
        <v>605.01</v>
      </c>
      <c r="NJ531" s="850"/>
      <c r="NK531" s="818"/>
      <c r="NL531" s="743"/>
      <c r="NM531" s="739">
        <f t="shared" si="335"/>
        <v>0</v>
      </c>
      <c r="NN531" s="739"/>
      <c r="NO531" s="743"/>
      <c r="NP531" s="739">
        <f t="shared" si="336"/>
        <v>0</v>
      </c>
      <c r="NQ531" s="761">
        <f t="shared" si="337"/>
        <v>0</v>
      </c>
      <c r="NR531" s="739" t="e">
        <f t="shared" si="338"/>
        <v>#DIV/0!</v>
      </c>
      <c r="NS531" s="739">
        <f t="shared" si="339"/>
        <v>129</v>
      </c>
      <c r="NT531" s="743"/>
      <c r="NU531" s="739" t="e">
        <f t="shared" si="340"/>
        <v>#DIV/0!</v>
      </c>
      <c r="NV531" s="769" t="e">
        <f t="shared" si="341"/>
        <v>#DIV/0!</v>
      </c>
      <c r="NW531" s="769" t="e">
        <f t="shared" si="342"/>
        <v>#DIV/0!</v>
      </c>
      <c r="NX531" s="743"/>
      <c r="NY531" s="743"/>
      <c r="NZ531" s="743"/>
      <c r="OA531" s="743"/>
      <c r="OB531" s="743"/>
      <c r="OC531" s="743"/>
      <c r="OD531" s="743"/>
      <c r="OE531" s="743">
        <f t="shared" si="343"/>
        <v>0</v>
      </c>
      <c r="OF531" s="743">
        <f t="shared" si="344"/>
        <v>0</v>
      </c>
      <c r="OG531" s="743">
        <f t="shared" si="345"/>
        <v>0</v>
      </c>
      <c r="OH531" s="743">
        <f t="shared" si="346"/>
        <v>0</v>
      </c>
      <c r="OI531" s="743">
        <f t="shared" si="347"/>
        <v>0</v>
      </c>
      <c r="OJ531" s="739">
        <f t="shared" si="348"/>
        <v>0</v>
      </c>
      <c r="OK531" s="739">
        <f t="shared" si="349"/>
        <v>0</v>
      </c>
      <c r="OL531" s="739">
        <f t="shared" si="350"/>
        <v>0</v>
      </c>
      <c r="OM531" s="739">
        <f t="shared" si="351"/>
        <v>0</v>
      </c>
      <c r="ON531" s="739">
        <f t="shared" si="352"/>
        <v>0</v>
      </c>
      <c r="OO531" s="739">
        <f t="shared" si="353"/>
        <v>0</v>
      </c>
      <c r="OP531" s="739"/>
      <c r="OQ531" s="739">
        <f t="shared" si="354"/>
        <v>0</v>
      </c>
      <c r="OR531" s="739">
        <f t="shared" si="355"/>
        <v>0</v>
      </c>
      <c r="OS531" s="739">
        <f t="shared" si="356"/>
        <v>0</v>
      </c>
      <c r="OT531" s="739">
        <f t="shared" si="357"/>
        <v>0</v>
      </c>
      <c r="OU531" s="743"/>
      <c r="OV531" s="743"/>
      <c r="OW531" s="743"/>
      <c r="OX531" s="743"/>
      <c r="OY531" s="743"/>
      <c r="OZ531" s="743"/>
      <c r="PA531" s="743"/>
      <c r="PB531" s="743"/>
      <c r="PC531" s="743"/>
      <c r="PD531" s="743"/>
      <c r="PE531" s="743"/>
      <c r="PF531" s="743"/>
      <c r="PG531" s="743"/>
    </row>
    <row r="532" s="28" customFormat="1" customHeight="1" spans="1:423">
      <c r="A532" s="870" t="s">
        <v>2523</v>
      </c>
      <c r="B532" s="343"/>
      <c r="C532" s="95"/>
      <c r="D532" s="95"/>
      <c r="E532" s="95"/>
      <c r="F532" s="311" t="s">
        <v>1194</v>
      </c>
      <c r="G532" s="833" t="s">
        <v>2538</v>
      </c>
      <c r="H532" s="301" t="s">
        <v>2539</v>
      </c>
      <c r="I532" s="99">
        <f t="shared" si="329"/>
        <v>0</v>
      </c>
      <c r="J532" s="114">
        <v>194</v>
      </c>
      <c r="K532" s="456">
        <v>0</v>
      </c>
      <c r="L532" s="150">
        <f t="shared" si="327"/>
        <v>194</v>
      </c>
      <c r="M532" s="151">
        <f t="shared" si="328"/>
        <v>194</v>
      </c>
      <c r="N532" s="455"/>
      <c r="O532" s="35">
        <v>194</v>
      </c>
      <c r="P532" s="36"/>
      <c r="Q532" s="33">
        <f t="shared" si="325"/>
        <v>0</v>
      </c>
      <c r="R532" s="34">
        <f t="shared" si="326"/>
        <v>0</v>
      </c>
      <c r="S532" s="346"/>
      <c r="T532" s="346"/>
      <c r="U532" s="346"/>
      <c r="V532" s="346"/>
      <c r="W532" s="346"/>
      <c r="X532" s="347"/>
      <c r="Y532" s="348"/>
      <c r="Z532" s="348"/>
      <c r="AA532" s="348"/>
      <c r="AB532" s="348"/>
      <c r="AC532" s="348"/>
      <c r="AD532" s="348"/>
      <c r="AE532" s="348"/>
      <c r="AF532" s="346"/>
      <c r="AG532" s="346"/>
      <c r="AH532" s="346"/>
      <c r="AI532" s="346"/>
      <c r="AJ532" s="346"/>
      <c r="AK532" s="346"/>
      <c r="AL532" s="346"/>
      <c r="AM532" s="346"/>
      <c r="AN532" s="346"/>
      <c r="AO532" s="346"/>
      <c r="AP532" s="346"/>
      <c r="AQ532" s="346"/>
      <c r="AR532" s="346"/>
      <c r="AS532" s="346"/>
      <c r="AT532" s="346"/>
      <c r="AU532" s="346"/>
      <c r="AV532" s="346"/>
      <c r="AW532" s="346"/>
      <c r="AX532" s="346"/>
      <c r="AY532" s="349"/>
      <c r="AZ532" s="48"/>
      <c r="BA532" s="48"/>
      <c r="BB532" s="48"/>
      <c r="BC532" s="48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354"/>
      <c r="BT532" s="354"/>
      <c r="BU532" s="354"/>
      <c r="BV532" s="354"/>
      <c r="BW532" s="354"/>
      <c r="BX532" s="354"/>
      <c r="BY532" s="354"/>
      <c r="BZ532" s="354"/>
      <c r="CA532" s="354"/>
      <c r="CB532" s="354"/>
      <c r="CC532" s="354"/>
      <c r="CD532" s="354"/>
      <c r="CE532" s="354"/>
      <c r="CF532" s="354"/>
      <c r="CG532" s="354"/>
      <c r="CH532" s="354"/>
      <c r="CI532" s="354"/>
      <c r="CJ532" s="354"/>
      <c r="CK532" s="354"/>
      <c r="CL532" s="354"/>
      <c r="CM532" s="354"/>
      <c r="CN532" s="354"/>
      <c r="CO532" s="354"/>
      <c r="CP532" s="358"/>
      <c r="CQ532" s="48"/>
      <c r="CR532" s="354"/>
      <c r="CS532" s="354"/>
      <c r="CT532" s="355"/>
      <c r="CU532" s="354"/>
      <c r="CV532" s="354"/>
      <c r="CW532" s="354"/>
      <c r="CX532" s="354"/>
      <c r="CY532" s="354"/>
      <c r="CZ532" s="354"/>
      <c r="DA532" s="356"/>
      <c r="DB532" s="354"/>
      <c r="DC532" s="354"/>
      <c r="DD532" s="354"/>
      <c r="DE532" s="354"/>
      <c r="DF532" s="354"/>
      <c r="DG532" s="354"/>
      <c r="DH532" s="354"/>
      <c r="DI532" s="354"/>
      <c r="DJ532" s="354"/>
      <c r="DK532" s="354"/>
      <c r="DL532" s="354"/>
      <c r="DM532" s="354"/>
      <c r="DN532" s="354"/>
      <c r="DO532" s="354"/>
      <c r="DP532" s="354"/>
      <c r="DQ532" s="354"/>
      <c r="DR532" s="354"/>
      <c r="DS532" s="354"/>
      <c r="DT532" s="354"/>
      <c r="DU532" s="354"/>
      <c r="DV532" s="354"/>
      <c r="DW532" s="354"/>
      <c r="DX532" s="354"/>
      <c r="DY532" s="354"/>
      <c r="DZ532" s="357"/>
      <c r="EA532" s="356"/>
      <c r="EB532" s="356"/>
      <c r="EC532" s="356"/>
      <c r="ED532" s="356"/>
      <c r="EE532" s="358"/>
      <c r="EF532" s="48"/>
      <c r="EG532" s="46"/>
      <c r="EH532" s="46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8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354"/>
      <c r="FR532" s="354"/>
      <c r="FS532" s="354"/>
      <c r="FT532" s="354"/>
      <c r="FU532" s="354"/>
      <c r="FV532" s="354"/>
      <c r="FW532" s="354"/>
      <c r="FX532" s="354"/>
      <c r="FY532" s="354"/>
      <c r="FZ532" s="354"/>
      <c r="GA532" s="354"/>
      <c r="GB532" s="354"/>
      <c r="GC532" s="354"/>
      <c r="GD532" s="354"/>
      <c r="GE532" s="354"/>
      <c r="GF532" s="354"/>
      <c r="GG532" s="354"/>
      <c r="GH532" s="354"/>
      <c r="GI532" s="354"/>
      <c r="GJ532" s="354"/>
      <c r="GK532" s="354"/>
      <c r="GL532" s="354"/>
      <c r="GM532" s="354"/>
      <c r="GN532" s="354"/>
      <c r="GO532" s="354"/>
      <c r="GP532" s="354"/>
      <c r="GQ532" s="354"/>
      <c r="GR532" s="354"/>
      <c r="GS532" s="354"/>
      <c r="GT532" s="354"/>
      <c r="GU532" s="354"/>
      <c r="GV532" s="354"/>
      <c r="GW532" s="354"/>
      <c r="GX532" s="354"/>
      <c r="GY532" s="354"/>
      <c r="GZ532" s="354"/>
      <c r="HA532" s="354"/>
      <c r="HB532" s="354"/>
      <c r="HC532" s="354"/>
      <c r="HD532" s="354"/>
      <c r="HE532" s="354"/>
      <c r="HF532" s="354"/>
      <c r="HG532" s="354"/>
      <c r="HH532" s="354"/>
      <c r="HI532" s="354"/>
      <c r="HJ532" s="354"/>
      <c r="HK532" s="354"/>
      <c r="HL532" s="354"/>
      <c r="HM532" s="354"/>
      <c r="HN532" s="354"/>
      <c r="HO532" s="354"/>
      <c r="HP532" s="354"/>
      <c r="HQ532" s="354"/>
      <c r="HR532" s="354"/>
      <c r="HS532" s="354"/>
      <c r="HT532" s="354"/>
      <c r="HU532" s="354"/>
      <c r="HV532" s="354"/>
      <c r="HW532" s="354"/>
      <c r="HX532" s="354"/>
      <c r="HY532" s="354"/>
      <c r="HZ532" s="354"/>
      <c r="IA532" s="354"/>
      <c r="IB532" s="354"/>
      <c r="IC532" s="354"/>
      <c r="ID532" s="354"/>
      <c r="IE532" s="354"/>
      <c r="IF532" s="354"/>
      <c r="IG532" s="354"/>
      <c r="IH532" s="354"/>
      <c r="II532" s="354"/>
      <c r="IJ532" s="354"/>
      <c r="IK532" s="354"/>
      <c r="IL532" s="354"/>
      <c r="IM532" s="354"/>
      <c r="IN532" s="354"/>
      <c r="IO532" s="354"/>
      <c r="IP532" s="354"/>
      <c r="IQ532" s="354"/>
      <c r="IR532" s="50"/>
      <c r="IS532" s="47"/>
      <c r="IT532" s="47"/>
      <c r="IU532" s="47"/>
      <c r="IV532" s="47"/>
      <c r="IW532" s="47"/>
      <c r="IX532" s="47"/>
      <c r="IY532" s="47"/>
      <c r="IZ532" s="47"/>
      <c r="JA532" s="47"/>
      <c r="JB532" s="47"/>
      <c r="JC532" s="47"/>
      <c r="JD532" s="47"/>
      <c r="JE532" s="47"/>
      <c r="JF532" s="47"/>
      <c r="JG532" s="47"/>
      <c r="JH532" s="47"/>
      <c r="JI532" s="47"/>
      <c r="JJ532" s="47"/>
      <c r="JK532" s="47"/>
      <c r="JL532" s="354"/>
      <c r="JM532" s="354"/>
      <c r="JN532" s="354"/>
      <c r="JO532" s="354"/>
      <c r="JP532" s="354"/>
      <c r="JQ532" s="354"/>
      <c r="JR532" s="354"/>
      <c r="JS532" s="354"/>
      <c r="JT532" s="354"/>
      <c r="JU532" s="354"/>
      <c r="JV532" s="354"/>
      <c r="JW532" s="354"/>
      <c r="JX532" s="354"/>
      <c r="JY532" s="354"/>
      <c r="JZ532" s="354"/>
      <c r="KA532" s="354"/>
      <c r="KB532" s="354"/>
      <c r="KC532" s="354"/>
      <c r="KD532" s="354"/>
      <c r="KE532" s="354"/>
      <c r="KF532" s="354"/>
      <c r="KG532" s="354"/>
      <c r="KH532" s="354"/>
      <c r="KI532" s="354"/>
      <c r="KJ532" s="354"/>
      <c r="KK532" s="354"/>
      <c r="KL532" s="354"/>
      <c r="KM532" s="354"/>
      <c r="KN532" s="354"/>
      <c r="KO532" s="354"/>
      <c r="KP532" s="354"/>
      <c r="KQ532" s="354"/>
      <c r="KR532" s="354"/>
      <c r="KS532" s="354"/>
      <c r="KT532" s="354"/>
      <c r="KU532" s="354"/>
      <c r="KV532" s="51"/>
      <c r="KW532" s="47"/>
      <c r="KX532" s="47"/>
      <c r="KY532" s="47"/>
      <c r="KZ532" s="47"/>
      <c r="LA532" s="47"/>
      <c r="LB532" s="47"/>
      <c r="LC532" s="47"/>
      <c r="LD532" s="361"/>
      <c r="LE532" s="361"/>
      <c r="LF532" s="361"/>
      <c r="LG532" s="361"/>
      <c r="LH532" s="361"/>
      <c r="LI532" s="361"/>
      <c r="LJ532" s="361"/>
      <c r="LK532" s="361"/>
      <c r="LL532" s="361"/>
      <c r="LM532" s="361"/>
      <c r="LN532" s="361"/>
      <c r="LO532" s="361"/>
      <c r="LP532" s="361"/>
      <c r="LQ532" s="354"/>
      <c r="LR532" s="354"/>
      <c r="LS532" s="354"/>
      <c r="LT532" s="354"/>
      <c r="LU532" s="354"/>
      <c r="LV532" s="354"/>
      <c r="LW532" s="51"/>
      <c r="LX532" s="354"/>
      <c r="LY532" s="354"/>
      <c r="LZ532" s="354"/>
      <c r="MA532" s="354"/>
      <c r="MB532" s="363"/>
      <c r="MC532" s="363"/>
      <c r="MD532" s="354"/>
      <c r="ME532" s="354"/>
      <c r="MF532" s="354"/>
      <c r="MG532" s="354"/>
      <c r="MH532" s="354"/>
      <c r="MI532" s="354"/>
      <c r="MJ532" s="354"/>
      <c r="MK532" s="354"/>
      <c r="ML532" s="354"/>
      <c r="MM532" s="354"/>
      <c r="MN532" s="354"/>
      <c r="MO532" s="354"/>
      <c r="MP532" s="354"/>
      <c r="MQ532" s="354"/>
      <c r="MR532" s="354"/>
      <c r="MS532" s="51"/>
      <c r="MT532" s="364">
        <f t="shared" si="330"/>
        <v>0</v>
      </c>
      <c r="MU532" s="365">
        <f t="shared" si="331"/>
        <v>0</v>
      </c>
      <c r="MV532" s="366">
        <f t="shared" si="332"/>
        <v>0</v>
      </c>
      <c r="MW532" s="365"/>
      <c r="MX532" s="365"/>
      <c r="MY532" s="54"/>
      <c r="MZ532" s="709"/>
      <c r="NA532" s="709"/>
      <c r="NB532" s="709">
        <f t="shared" si="333"/>
        <v>0</v>
      </c>
      <c r="NC532" s="711"/>
      <c r="ND532" s="711">
        <v>4.69</v>
      </c>
      <c r="NE532" s="738" t="e">
        <f t="shared" si="322"/>
        <v>#DIV/0!</v>
      </c>
      <c r="NF532" s="743"/>
      <c r="NG532" s="743"/>
      <c r="NH532" s="743"/>
      <c r="NI532" s="740">
        <f t="shared" si="334"/>
        <v>909.86</v>
      </c>
      <c r="NJ532" s="850"/>
      <c r="NK532" s="818"/>
      <c r="NL532" s="743"/>
      <c r="NM532" s="739">
        <f t="shared" si="335"/>
        <v>0</v>
      </c>
      <c r="NN532" s="739"/>
      <c r="NO532" s="743"/>
      <c r="NP532" s="739">
        <f t="shared" si="336"/>
        <v>0</v>
      </c>
      <c r="NQ532" s="761">
        <f t="shared" si="337"/>
        <v>0</v>
      </c>
      <c r="NR532" s="739" t="e">
        <f t="shared" si="338"/>
        <v>#DIV/0!</v>
      </c>
      <c r="NS532" s="739">
        <f t="shared" si="339"/>
        <v>194</v>
      </c>
      <c r="NT532" s="743"/>
      <c r="NU532" s="739" t="e">
        <f t="shared" si="340"/>
        <v>#DIV/0!</v>
      </c>
      <c r="NV532" s="769" t="e">
        <f t="shared" si="341"/>
        <v>#DIV/0!</v>
      </c>
      <c r="NW532" s="769" t="e">
        <f t="shared" si="342"/>
        <v>#DIV/0!</v>
      </c>
      <c r="NX532" s="743"/>
      <c r="NY532" s="743"/>
      <c r="NZ532" s="743"/>
      <c r="OA532" s="743"/>
      <c r="OB532" s="743"/>
      <c r="OC532" s="743"/>
      <c r="OD532" s="743"/>
      <c r="OE532" s="743">
        <f t="shared" si="343"/>
        <v>0</v>
      </c>
      <c r="OF532" s="743">
        <f t="shared" si="344"/>
        <v>0</v>
      </c>
      <c r="OG532" s="743">
        <f t="shared" si="345"/>
        <v>0</v>
      </c>
      <c r="OH532" s="743">
        <f t="shared" si="346"/>
        <v>0</v>
      </c>
      <c r="OI532" s="743">
        <f t="shared" si="347"/>
        <v>0</v>
      </c>
      <c r="OJ532" s="739">
        <f t="shared" si="348"/>
        <v>0</v>
      </c>
      <c r="OK532" s="739">
        <f t="shared" si="349"/>
        <v>0</v>
      </c>
      <c r="OL532" s="739">
        <f t="shared" si="350"/>
        <v>0</v>
      </c>
      <c r="OM532" s="739">
        <f t="shared" si="351"/>
        <v>0</v>
      </c>
      <c r="ON532" s="739">
        <f t="shared" si="352"/>
        <v>0</v>
      </c>
      <c r="OO532" s="739">
        <f t="shared" si="353"/>
        <v>0</v>
      </c>
      <c r="OP532" s="739"/>
      <c r="OQ532" s="739">
        <f t="shared" si="354"/>
        <v>0</v>
      </c>
      <c r="OR532" s="739">
        <f t="shared" si="355"/>
        <v>0</v>
      </c>
      <c r="OS532" s="739">
        <f t="shared" si="356"/>
        <v>0</v>
      </c>
      <c r="OT532" s="739">
        <f t="shared" si="357"/>
        <v>0</v>
      </c>
      <c r="OU532" s="743"/>
      <c r="OV532" s="743"/>
      <c r="OW532" s="743"/>
      <c r="OX532" s="743"/>
      <c r="OY532" s="743"/>
      <c r="OZ532" s="743"/>
      <c r="PA532" s="743"/>
      <c r="PB532" s="743"/>
      <c r="PC532" s="743"/>
      <c r="PD532" s="743"/>
      <c r="PE532" s="743"/>
      <c r="PF532" s="743"/>
      <c r="PG532" s="743"/>
    </row>
    <row r="533" s="28" customFormat="1" customHeight="1" spans="1:423">
      <c r="A533" s="870" t="s">
        <v>2523</v>
      </c>
      <c r="B533" s="343"/>
      <c r="C533" s="95"/>
      <c r="D533" s="95"/>
      <c r="E533" s="95"/>
      <c r="F533" s="311" t="s">
        <v>1195</v>
      </c>
      <c r="G533" s="833" t="s">
        <v>2540</v>
      </c>
      <c r="H533" s="301" t="s">
        <v>2541</v>
      </c>
      <c r="I533" s="99">
        <f t="shared" si="329"/>
        <v>0</v>
      </c>
      <c r="J533" s="114">
        <v>789</v>
      </c>
      <c r="K533" s="456">
        <v>0</v>
      </c>
      <c r="L533" s="150">
        <f t="shared" si="327"/>
        <v>789</v>
      </c>
      <c r="M533" s="151">
        <f t="shared" si="328"/>
        <v>789</v>
      </c>
      <c r="N533" s="455"/>
      <c r="O533" s="35">
        <v>789</v>
      </c>
      <c r="P533" s="36"/>
      <c r="Q533" s="33">
        <f t="shared" si="325"/>
        <v>0</v>
      </c>
      <c r="R533" s="34">
        <f t="shared" si="326"/>
        <v>0</v>
      </c>
      <c r="S533" s="346"/>
      <c r="T533" s="346"/>
      <c r="U533" s="346"/>
      <c r="V533" s="346"/>
      <c r="W533" s="346"/>
      <c r="X533" s="347"/>
      <c r="Y533" s="348"/>
      <c r="Z533" s="348"/>
      <c r="AA533" s="348"/>
      <c r="AB533" s="348"/>
      <c r="AC533" s="348"/>
      <c r="AD533" s="348"/>
      <c r="AE533" s="348"/>
      <c r="AF533" s="346"/>
      <c r="AG533" s="346"/>
      <c r="AH533" s="346"/>
      <c r="AI533" s="346"/>
      <c r="AJ533" s="346"/>
      <c r="AK533" s="346"/>
      <c r="AL533" s="346"/>
      <c r="AM533" s="346"/>
      <c r="AN533" s="346"/>
      <c r="AO533" s="346"/>
      <c r="AP533" s="346"/>
      <c r="AQ533" s="346"/>
      <c r="AR533" s="346"/>
      <c r="AS533" s="346"/>
      <c r="AT533" s="346"/>
      <c r="AU533" s="346"/>
      <c r="AV533" s="346"/>
      <c r="AW533" s="346"/>
      <c r="AX533" s="346"/>
      <c r="AY533" s="349"/>
      <c r="AZ533" s="48"/>
      <c r="BA533" s="48"/>
      <c r="BB533" s="48"/>
      <c r="BC533" s="48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354"/>
      <c r="BT533" s="354"/>
      <c r="BU533" s="354"/>
      <c r="BV533" s="354"/>
      <c r="BW533" s="354"/>
      <c r="BX533" s="354"/>
      <c r="BY533" s="354"/>
      <c r="BZ533" s="354"/>
      <c r="CA533" s="354"/>
      <c r="CB533" s="354"/>
      <c r="CC533" s="354"/>
      <c r="CD533" s="354"/>
      <c r="CE533" s="354"/>
      <c r="CF533" s="354"/>
      <c r="CG533" s="354"/>
      <c r="CH533" s="354"/>
      <c r="CI533" s="354"/>
      <c r="CJ533" s="354"/>
      <c r="CK533" s="354"/>
      <c r="CL533" s="354"/>
      <c r="CM533" s="354"/>
      <c r="CN533" s="354"/>
      <c r="CO533" s="354"/>
      <c r="CP533" s="358"/>
      <c r="CQ533" s="48"/>
      <c r="CR533" s="354"/>
      <c r="CS533" s="354"/>
      <c r="CT533" s="355"/>
      <c r="CU533" s="354"/>
      <c r="CV533" s="354"/>
      <c r="CW533" s="354"/>
      <c r="CX533" s="354"/>
      <c r="CY533" s="354"/>
      <c r="CZ533" s="354"/>
      <c r="DA533" s="356"/>
      <c r="DB533" s="354"/>
      <c r="DC533" s="354"/>
      <c r="DD533" s="354"/>
      <c r="DE533" s="354"/>
      <c r="DF533" s="354"/>
      <c r="DG533" s="354"/>
      <c r="DH533" s="354"/>
      <c r="DI533" s="354"/>
      <c r="DJ533" s="354"/>
      <c r="DK533" s="354"/>
      <c r="DL533" s="354"/>
      <c r="DM533" s="354"/>
      <c r="DN533" s="354"/>
      <c r="DO533" s="354"/>
      <c r="DP533" s="354"/>
      <c r="DQ533" s="354"/>
      <c r="DR533" s="354"/>
      <c r="DS533" s="354"/>
      <c r="DT533" s="354"/>
      <c r="DU533" s="354"/>
      <c r="DV533" s="354"/>
      <c r="DW533" s="354"/>
      <c r="DX533" s="354"/>
      <c r="DY533" s="354"/>
      <c r="DZ533" s="357"/>
      <c r="EA533" s="356"/>
      <c r="EB533" s="356"/>
      <c r="EC533" s="356"/>
      <c r="ED533" s="356"/>
      <c r="EE533" s="358"/>
      <c r="EF533" s="48"/>
      <c r="EG533" s="46"/>
      <c r="EH533" s="46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8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354"/>
      <c r="FR533" s="354"/>
      <c r="FS533" s="354"/>
      <c r="FT533" s="354"/>
      <c r="FU533" s="354"/>
      <c r="FV533" s="354"/>
      <c r="FW533" s="354"/>
      <c r="FX533" s="354"/>
      <c r="FY533" s="354"/>
      <c r="FZ533" s="354"/>
      <c r="GA533" s="354"/>
      <c r="GB533" s="354"/>
      <c r="GC533" s="354"/>
      <c r="GD533" s="354"/>
      <c r="GE533" s="354"/>
      <c r="GF533" s="354"/>
      <c r="GG533" s="354"/>
      <c r="GH533" s="354"/>
      <c r="GI533" s="354"/>
      <c r="GJ533" s="354"/>
      <c r="GK533" s="354"/>
      <c r="GL533" s="354"/>
      <c r="GM533" s="354"/>
      <c r="GN533" s="354"/>
      <c r="GO533" s="354"/>
      <c r="GP533" s="354"/>
      <c r="GQ533" s="354"/>
      <c r="GR533" s="354"/>
      <c r="GS533" s="354"/>
      <c r="GT533" s="354"/>
      <c r="GU533" s="354"/>
      <c r="GV533" s="354"/>
      <c r="GW533" s="354"/>
      <c r="GX533" s="354"/>
      <c r="GY533" s="354"/>
      <c r="GZ533" s="354"/>
      <c r="HA533" s="354"/>
      <c r="HB533" s="354"/>
      <c r="HC533" s="354"/>
      <c r="HD533" s="354"/>
      <c r="HE533" s="354"/>
      <c r="HF533" s="354"/>
      <c r="HG533" s="354"/>
      <c r="HH533" s="354"/>
      <c r="HI533" s="354"/>
      <c r="HJ533" s="354"/>
      <c r="HK533" s="354"/>
      <c r="HL533" s="354"/>
      <c r="HM533" s="354"/>
      <c r="HN533" s="354"/>
      <c r="HO533" s="354"/>
      <c r="HP533" s="354"/>
      <c r="HQ533" s="354"/>
      <c r="HR533" s="354"/>
      <c r="HS533" s="354"/>
      <c r="HT533" s="354"/>
      <c r="HU533" s="354"/>
      <c r="HV533" s="354"/>
      <c r="HW533" s="354"/>
      <c r="HX533" s="354"/>
      <c r="HY533" s="354"/>
      <c r="HZ533" s="354"/>
      <c r="IA533" s="354"/>
      <c r="IB533" s="354"/>
      <c r="IC533" s="354"/>
      <c r="ID533" s="354"/>
      <c r="IE533" s="354"/>
      <c r="IF533" s="354"/>
      <c r="IG533" s="354"/>
      <c r="IH533" s="354"/>
      <c r="II533" s="354"/>
      <c r="IJ533" s="354"/>
      <c r="IK533" s="354"/>
      <c r="IL533" s="354"/>
      <c r="IM533" s="354"/>
      <c r="IN533" s="354"/>
      <c r="IO533" s="354"/>
      <c r="IP533" s="354"/>
      <c r="IQ533" s="354"/>
      <c r="IR533" s="50"/>
      <c r="IS533" s="47"/>
      <c r="IT533" s="47"/>
      <c r="IU533" s="47"/>
      <c r="IV533" s="47"/>
      <c r="IW533" s="47"/>
      <c r="IX533" s="47"/>
      <c r="IY533" s="47"/>
      <c r="IZ533" s="47"/>
      <c r="JA533" s="47"/>
      <c r="JB533" s="47"/>
      <c r="JC533" s="47"/>
      <c r="JD533" s="47"/>
      <c r="JE533" s="47"/>
      <c r="JF533" s="47"/>
      <c r="JG533" s="47"/>
      <c r="JH533" s="47"/>
      <c r="JI533" s="47"/>
      <c r="JJ533" s="47"/>
      <c r="JK533" s="47"/>
      <c r="JL533" s="354"/>
      <c r="JM533" s="354"/>
      <c r="JN533" s="354"/>
      <c r="JO533" s="354"/>
      <c r="JP533" s="354"/>
      <c r="JQ533" s="354"/>
      <c r="JR533" s="354"/>
      <c r="JS533" s="354"/>
      <c r="JT533" s="354"/>
      <c r="JU533" s="354"/>
      <c r="JV533" s="354"/>
      <c r="JW533" s="354"/>
      <c r="JX533" s="354"/>
      <c r="JY533" s="354"/>
      <c r="JZ533" s="354"/>
      <c r="KA533" s="354"/>
      <c r="KB533" s="354"/>
      <c r="KC533" s="354"/>
      <c r="KD533" s="354"/>
      <c r="KE533" s="354"/>
      <c r="KF533" s="354"/>
      <c r="KG533" s="354"/>
      <c r="KH533" s="354"/>
      <c r="KI533" s="354"/>
      <c r="KJ533" s="354"/>
      <c r="KK533" s="354"/>
      <c r="KL533" s="354"/>
      <c r="KM533" s="354"/>
      <c r="KN533" s="354"/>
      <c r="KO533" s="354"/>
      <c r="KP533" s="354"/>
      <c r="KQ533" s="354"/>
      <c r="KR533" s="354"/>
      <c r="KS533" s="354"/>
      <c r="KT533" s="354"/>
      <c r="KU533" s="354"/>
      <c r="KV533" s="51"/>
      <c r="KW533" s="47"/>
      <c r="KX533" s="47"/>
      <c r="KY533" s="47"/>
      <c r="KZ533" s="47"/>
      <c r="LA533" s="47"/>
      <c r="LB533" s="47"/>
      <c r="LC533" s="47"/>
      <c r="LD533" s="361"/>
      <c r="LE533" s="361"/>
      <c r="LF533" s="361"/>
      <c r="LG533" s="361"/>
      <c r="LH533" s="361"/>
      <c r="LI533" s="361"/>
      <c r="LJ533" s="361"/>
      <c r="LK533" s="361"/>
      <c r="LL533" s="361"/>
      <c r="LM533" s="361"/>
      <c r="LN533" s="361"/>
      <c r="LO533" s="361"/>
      <c r="LP533" s="361"/>
      <c r="LQ533" s="354"/>
      <c r="LR533" s="354"/>
      <c r="LS533" s="354"/>
      <c r="LT533" s="354"/>
      <c r="LU533" s="354"/>
      <c r="LV533" s="354"/>
      <c r="LW533" s="51"/>
      <c r="LX533" s="354"/>
      <c r="LY533" s="354"/>
      <c r="LZ533" s="354"/>
      <c r="MA533" s="354"/>
      <c r="MB533" s="363"/>
      <c r="MC533" s="363"/>
      <c r="MD533" s="354"/>
      <c r="ME533" s="354"/>
      <c r="MF533" s="354"/>
      <c r="MG533" s="354"/>
      <c r="MH533" s="354"/>
      <c r="MI533" s="354"/>
      <c r="MJ533" s="354"/>
      <c r="MK533" s="354"/>
      <c r="ML533" s="354"/>
      <c r="MM533" s="354"/>
      <c r="MN533" s="354"/>
      <c r="MO533" s="354"/>
      <c r="MP533" s="354"/>
      <c r="MQ533" s="354"/>
      <c r="MR533" s="354"/>
      <c r="MS533" s="51"/>
      <c r="MT533" s="364">
        <f t="shared" si="330"/>
        <v>0</v>
      </c>
      <c r="MU533" s="365">
        <f t="shared" si="331"/>
        <v>0</v>
      </c>
      <c r="MV533" s="366">
        <f t="shared" si="332"/>
        <v>0</v>
      </c>
      <c r="MW533" s="365"/>
      <c r="MX533" s="365"/>
      <c r="MY533" s="54"/>
      <c r="MZ533" s="709"/>
      <c r="NA533" s="709"/>
      <c r="NB533" s="709">
        <f t="shared" si="333"/>
        <v>0</v>
      </c>
      <c r="NC533" s="711"/>
      <c r="ND533" s="711">
        <v>4.69</v>
      </c>
      <c r="NE533" s="738" t="e">
        <f t="shared" si="322"/>
        <v>#DIV/0!</v>
      </c>
      <c r="NF533" s="743"/>
      <c r="NG533" s="743"/>
      <c r="NH533" s="743"/>
      <c r="NI533" s="740">
        <f t="shared" si="334"/>
        <v>3700.41</v>
      </c>
      <c r="NJ533" s="850"/>
      <c r="NK533" s="818"/>
      <c r="NL533" s="743"/>
      <c r="NM533" s="739">
        <f t="shared" si="335"/>
        <v>0</v>
      </c>
      <c r="NN533" s="739"/>
      <c r="NO533" s="743"/>
      <c r="NP533" s="739">
        <f t="shared" si="336"/>
        <v>0</v>
      </c>
      <c r="NQ533" s="761">
        <f t="shared" si="337"/>
        <v>0</v>
      </c>
      <c r="NR533" s="739" t="e">
        <f t="shared" si="338"/>
        <v>#DIV/0!</v>
      </c>
      <c r="NS533" s="739">
        <f t="shared" si="339"/>
        <v>789</v>
      </c>
      <c r="NT533" s="743"/>
      <c r="NU533" s="739" t="e">
        <f t="shared" si="340"/>
        <v>#DIV/0!</v>
      </c>
      <c r="NV533" s="769" t="e">
        <f t="shared" si="341"/>
        <v>#DIV/0!</v>
      </c>
      <c r="NW533" s="769" t="e">
        <f t="shared" si="342"/>
        <v>#DIV/0!</v>
      </c>
      <c r="NX533" s="743"/>
      <c r="NY533" s="743"/>
      <c r="NZ533" s="743"/>
      <c r="OA533" s="743"/>
      <c r="OB533" s="743"/>
      <c r="OC533" s="743"/>
      <c r="OD533" s="743"/>
      <c r="OE533" s="743">
        <f t="shared" si="343"/>
        <v>0</v>
      </c>
      <c r="OF533" s="743">
        <f t="shared" si="344"/>
        <v>0</v>
      </c>
      <c r="OG533" s="743">
        <f t="shared" si="345"/>
        <v>0</v>
      </c>
      <c r="OH533" s="743">
        <f t="shared" si="346"/>
        <v>0</v>
      </c>
      <c r="OI533" s="743">
        <f t="shared" si="347"/>
        <v>0</v>
      </c>
      <c r="OJ533" s="739">
        <f t="shared" si="348"/>
        <v>0</v>
      </c>
      <c r="OK533" s="739">
        <f t="shared" si="349"/>
        <v>0</v>
      </c>
      <c r="OL533" s="739">
        <f t="shared" si="350"/>
        <v>0</v>
      </c>
      <c r="OM533" s="739">
        <f t="shared" si="351"/>
        <v>0</v>
      </c>
      <c r="ON533" s="739">
        <f t="shared" si="352"/>
        <v>0</v>
      </c>
      <c r="OO533" s="739">
        <f t="shared" si="353"/>
        <v>0</v>
      </c>
      <c r="OP533" s="739"/>
      <c r="OQ533" s="739">
        <f t="shared" si="354"/>
        <v>0</v>
      </c>
      <c r="OR533" s="739">
        <f t="shared" si="355"/>
        <v>0</v>
      </c>
      <c r="OS533" s="739">
        <f t="shared" si="356"/>
        <v>0</v>
      </c>
      <c r="OT533" s="739">
        <f t="shared" si="357"/>
        <v>0</v>
      </c>
      <c r="OU533" s="743"/>
      <c r="OV533" s="743"/>
      <c r="OW533" s="743"/>
      <c r="OX533" s="743"/>
      <c r="OY533" s="743"/>
      <c r="OZ533" s="743"/>
      <c r="PA533" s="743"/>
      <c r="PB533" s="743"/>
      <c r="PC533" s="743"/>
      <c r="PD533" s="743"/>
      <c r="PE533" s="743"/>
      <c r="PF533" s="743"/>
      <c r="PG533" s="743"/>
    </row>
    <row r="534" s="28" customFormat="1" customHeight="1" spans="1:423">
      <c r="A534" s="870" t="s">
        <v>2523</v>
      </c>
      <c r="B534" s="343"/>
      <c r="C534" s="95"/>
      <c r="D534" s="95"/>
      <c r="E534" s="95"/>
      <c r="F534" s="311" t="s">
        <v>1196</v>
      </c>
      <c r="G534" s="833" t="s">
        <v>2542</v>
      </c>
      <c r="H534" s="301" t="s">
        <v>2543</v>
      </c>
      <c r="I534" s="99">
        <f t="shared" si="329"/>
        <v>0</v>
      </c>
      <c r="J534" s="114">
        <v>260</v>
      </c>
      <c r="K534" s="456">
        <v>0</v>
      </c>
      <c r="L534" s="150">
        <f t="shared" si="327"/>
        <v>260</v>
      </c>
      <c r="M534" s="151">
        <f t="shared" si="328"/>
        <v>260</v>
      </c>
      <c r="N534" s="455"/>
      <c r="O534" s="35">
        <v>260</v>
      </c>
      <c r="P534" s="36"/>
      <c r="Q534" s="33">
        <f t="shared" si="325"/>
        <v>0</v>
      </c>
      <c r="R534" s="34">
        <f t="shared" si="326"/>
        <v>0</v>
      </c>
      <c r="S534" s="346"/>
      <c r="T534" s="346"/>
      <c r="U534" s="346"/>
      <c r="V534" s="346"/>
      <c r="W534" s="346"/>
      <c r="X534" s="347"/>
      <c r="Y534" s="348"/>
      <c r="Z534" s="348"/>
      <c r="AA534" s="348"/>
      <c r="AB534" s="348"/>
      <c r="AC534" s="348"/>
      <c r="AD534" s="348"/>
      <c r="AE534" s="348"/>
      <c r="AF534" s="346"/>
      <c r="AG534" s="346"/>
      <c r="AH534" s="346"/>
      <c r="AI534" s="346"/>
      <c r="AJ534" s="346"/>
      <c r="AK534" s="346"/>
      <c r="AL534" s="346"/>
      <c r="AM534" s="346"/>
      <c r="AN534" s="346"/>
      <c r="AO534" s="346"/>
      <c r="AP534" s="346"/>
      <c r="AQ534" s="346"/>
      <c r="AR534" s="346"/>
      <c r="AS534" s="346"/>
      <c r="AT534" s="346"/>
      <c r="AU534" s="346"/>
      <c r="AV534" s="346"/>
      <c r="AW534" s="346"/>
      <c r="AX534" s="346"/>
      <c r="AY534" s="349"/>
      <c r="AZ534" s="48"/>
      <c r="BA534" s="48"/>
      <c r="BB534" s="48"/>
      <c r="BC534" s="48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354"/>
      <c r="BT534" s="354"/>
      <c r="BU534" s="354"/>
      <c r="BV534" s="354"/>
      <c r="BW534" s="354"/>
      <c r="BX534" s="354"/>
      <c r="BY534" s="354"/>
      <c r="BZ534" s="354"/>
      <c r="CA534" s="354"/>
      <c r="CB534" s="354"/>
      <c r="CC534" s="354"/>
      <c r="CD534" s="354"/>
      <c r="CE534" s="354"/>
      <c r="CF534" s="354"/>
      <c r="CG534" s="354"/>
      <c r="CH534" s="354"/>
      <c r="CI534" s="354"/>
      <c r="CJ534" s="354"/>
      <c r="CK534" s="354"/>
      <c r="CL534" s="354"/>
      <c r="CM534" s="354"/>
      <c r="CN534" s="354"/>
      <c r="CO534" s="354"/>
      <c r="CP534" s="358"/>
      <c r="CQ534" s="48"/>
      <c r="CR534" s="354"/>
      <c r="CS534" s="354"/>
      <c r="CT534" s="355"/>
      <c r="CU534" s="354"/>
      <c r="CV534" s="354"/>
      <c r="CW534" s="354"/>
      <c r="CX534" s="354"/>
      <c r="CY534" s="354"/>
      <c r="CZ534" s="354"/>
      <c r="DA534" s="356"/>
      <c r="DB534" s="354"/>
      <c r="DC534" s="354"/>
      <c r="DD534" s="354"/>
      <c r="DE534" s="354"/>
      <c r="DF534" s="354"/>
      <c r="DG534" s="354"/>
      <c r="DH534" s="354"/>
      <c r="DI534" s="354"/>
      <c r="DJ534" s="354"/>
      <c r="DK534" s="354"/>
      <c r="DL534" s="354"/>
      <c r="DM534" s="354"/>
      <c r="DN534" s="354"/>
      <c r="DO534" s="354"/>
      <c r="DP534" s="354"/>
      <c r="DQ534" s="354"/>
      <c r="DR534" s="354"/>
      <c r="DS534" s="354"/>
      <c r="DT534" s="354"/>
      <c r="DU534" s="354"/>
      <c r="DV534" s="354"/>
      <c r="DW534" s="354"/>
      <c r="DX534" s="354"/>
      <c r="DY534" s="354"/>
      <c r="DZ534" s="357"/>
      <c r="EA534" s="356"/>
      <c r="EB534" s="356"/>
      <c r="EC534" s="356"/>
      <c r="ED534" s="356"/>
      <c r="EE534" s="358"/>
      <c r="EF534" s="48"/>
      <c r="EG534" s="46"/>
      <c r="EH534" s="46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8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354"/>
      <c r="FR534" s="354"/>
      <c r="FS534" s="354"/>
      <c r="FT534" s="354"/>
      <c r="FU534" s="354"/>
      <c r="FV534" s="354"/>
      <c r="FW534" s="354"/>
      <c r="FX534" s="354"/>
      <c r="FY534" s="354"/>
      <c r="FZ534" s="354"/>
      <c r="GA534" s="354"/>
      <c r="GB534" s="354"/>
      <c r="GC534" s="354"/>
      <c r="GD534" s="354"/>
      <c r="GE534" s="354"/>
      <c r="GF534" s="354"/>
      <c r="GG534" s="354"/>
      <c r="GH534" s="354"/>
      <c r="GI534" s="354"/>
      <c r="GJ534" s="354"/>
      <c r="GK534" s="354"/>
      <c r="GL534" s="354"/>
      <c r="GM534" s="354"/>
      <c r="GN534" s="354"/>
      <c r="GO534" s="354"/>
      <c r="GP534" s="354"/>
      <c r="GQ534" s="354"/>
      <c r="GR534" s="354"/>
      <c r="GS534" s="354"/>
      <c r="GT534" s="354"/>
      <c r="GU534" s="354"/>
      <c r="GV534" s="354"/>
      <c r="GW534" s="354"/>
      <c r="GX534" s="354"/>
      <c r="GY534" s="354"/>
      <c r="GZ534" s="354"/>
      <c r="HA534" s="354"/>
      <c r="HB534" s="354"/>
      <c r="HC534" s="354"/>
      <c r="HD534" s="354"/>
      <c r="HE534" s="354"/>
      <c r="HF534" s="354"/>
      <c r="HG534" s="354"/>
      <c r="HH534" s="354"/>
      <c r="HI534" s="354"/>
      <c r="HJ534" s="354"/>
      <c r="HK534" s="354"/>
      <c r="HL534" s="354"/>
      <c r="HM534" s="354"/>
      <c r="HN534" s="354"/>
      <c r="HO534" s="354"/>
      <c r="HP534" s="354"/>
      <c r="HQ534" s="354"/>
      <c r="HR534" s="354"/>
      <c r="HS534" s="354"/>
      <c r="HT534" s="354"/>
      <c r="HU534" s="354"/>
      <c r="HV534" s="354"/>
      <c r="HW534" s="354"/>
      <c r="HX534" s="354"/>
      <c r="HY534" s="354"/>
      <c r="HZ534" s="354"/>
      <c r="IA534" s="354"/>
      <c r="IB534" s="354"/>
      <c r="IC534" s="354"/>
      <c r="ID534" s="354"/>
      <c r="IE534" s="354"/>
      <c r="IF534" s="354"/>
      <c r="IG534" s="354"/>
      <c r="IH534" s="354"/>
      <c r="II534" s="354"/>
      <c r="IJ534" s="354"/>
      <c r="IK534" s="354"/>
      <c r="IL534" s="354"/>
      <c r="IM534" s="354"/>
      <c r="IN534" s="354"/>
      <c r="IO534" s="354"/>
      <c r="IP534" s="354"/>
      <c r="IQ534" s="354"/>
      <c r="IR534" s="50"/>
      <c r="IS534" s="47"/>
      <c r="IT534" s="47"/>
      <c r="IU534" s="47"/>
      <c r="IV534" s="47"/>
      <c r="IW534" s="47"/>
      <c r="IX534" s="47"/>
      <c r="IY534" s="47"/>
      <c r="IZ534" s="47"/>
      <c r="JA534" s="47"/>
      <c r="JB534" s="47"/>
      <c r="JC534" s="47"/>
      <c r="JD534" s="47"/>
      <c r="JE534" s="47"/>
      <c r="JF534" s="47"/>
      <c r="JG534" s="47"/>
      <c r="JH534" s="47"/>
      <c r="JI534" s="47"/>
      <c r="JJ534" s="47"/>
      <c r="JK534" s="47"/>
      <c r="JL534" s="354"/>
      <c r="JM534" s="354"/>
      <c r="JN534" s="354"/>
      <c r="JO534" s="354"/>
      <c r="JP534" s="354"/>
      <c r="JQ534" s="354"/>
      <c r="JR534" s="354"/>
      <c r="JS534" s="354"/>
      <c r="JT534" s="354"/>
      <c r="JU534" s="354"/>
      <c r="JV534" s="354"/>
      <c r="JW534" s="354"/>
      <c r="JX534" s="354"/>
      <c r="JY534" s="354"/>
      <c r="JZ534" s="354"/>
      <c r="KA534" s="354"/>
      <c r="KB534" s="354"/>
      <c r="KC534" s="354"/>
      <c r="KD534" s="354"/>
      <c r="KE534" s="354"/>
      <c r="KF534" s="354"/>
      <c r="KG534" s="354"/>
      <c r="KH534" s="354"/>
      <c r="KI534" s="354"/>
      <c r="KJ534" s="354"/>
      <c r="KK534" s="354"/>
      <c r="KL534" s="354"/>
      <c r="KM534" s="354"/>
      <c r="KN534" s="354"/>
      <c r="KO534" s="354"/>
      <c r="KP534" s="354"/>
      <c r="KQ534" s="354"/>
      <c r="KR534" s="354"/>
      <c r="KS534" s="354"/>
      <c r="KT534" s="354"/>
      <c r="KU534" s="354"/>
      <c r="KV534" s="51"/>
      <c r="KW534" s="47"/>
      <c r="KX534" s="47"/>
      <c r="KY534" s="47"/>
      <c r="KZ534" s="47"/>
      <c r="LA534" s="47"/>
      <c r="LB534" s="47"/>
      <c r="LC534" s="47"/>
      <c r="LD534" s="361"/>
      <c r="LE534" s="361"/>
      <c r="LF534" s="361"/>
      <c r="LG534" s="361"/>
      <c r="LH534" s="361"/>
      <c r="LI534" s="361"/>
      <c r="LJ534" s="361"/>
      <c r="LK534" s="361"/>
      <c r="LL534" s="361"/>
      <c r="LM534" s="361"/>
      <c r="LN534" s="361"/>
      <c r="LO534" s="361"/>
      <c r="LP534" s="361"/>
      <c r="LQ534" s="354"/>
      <c r="LR534" s="354"/>
      <c r="LS534" s="354"/>
      <c r="LT534" s="354"/>
      <c r="LU534" s="354"/>
      <c r="LV534" s="354"/>
      <c r="LW534" s="51"/>
      <c r="LX534" s="354"/>
      <c r="LY534" s="354"/>
      <c r="LZ534" s="354"/>
      <c r="MA534" s="354"/>
      <c r="MB534" s="363"/>
      <c r="MC534" s="363"/>
      <c r="MD534" s="354"/>
      <c r="ME534" s="354"/>
      <c r="MF534" s="354"/>
      <c r="MG534" s="354"/>
      <c r="MH534" s="354"/>
      <c r="MI534" s="354"/>
      <c r="MJ534" s="354"/>
      <c r="MK534" s="354"/>
      <c r="ML534" s="354"/>
      <c r="MM534" s="354"/>
      <c r="MN534" s="354"/>
      <c r="MO534" s="354"/>
      <c r="MP534" s="354"/>
      <c r="MQ534" s="354"/>
      <c r="MR534" s="354"/>
      <c r="MS534" s="51"/>
      <c r="MT534" s="364">
        <f t="shared" si="330"/>
        <v>0</v>
      </c>
      <c r="MU534" s="365">
        <f t="shared" si="331"/>
        <v>0</v>
      </c>
      <c r="MV534" s="366">
        <f t="shared" si="332"/>
        <v>0</v>
      </c>
      <c r="MW534" s="365"/>
      <c r="MX534" s="365"/>
      <c r="MY534" s="54"/>
      <c r="MZ534" s="709"/>
      <c r="NA534" s="709"/>
      <c r="NB534" s="709">
        <f t="shared" si="333"/>
        <v>0</v>
      </c>
      <c r="NC534" s="711"/>
      <c r="ND534" s="711">
        <v>4.69</v>
      </c>
      <c r="NE534" s="738" t="e">
        <f t="shared" si="322"/>
        <v>#DIV/0!</v>
      </c>
      <c r="NF534" s="743"/>
      <c r="NG534" s="743"/>
      <c r="NH534" s="743"/>
      <c r="NI534" s="740">
        <f t="shared" si="334"/>
        <v>1219.4</v>
      </c>
      <c r="NJ534" s="850"/>
      <c r="NK534" s="818"/>
      <c r="NL534" s="743"/>
      <c r="NM534" s="739">
        <f t="shared" si="335"/>
        <v>0</v>
      </c>
      <c r="NN534" s="739"/>
      <c r="NO534" s="743"/>
      <c r="NP534" s="739">
        <f t="shared" si="336"/>
        <v>0</v>
      </c>
      <c r="NQ534" s="761">
        <f t="shared" si="337"/>
        <v>0</v>
      </c>
      <c r="NR534" s="739" t="e">
        <f t="shared" si="338"/>
        <v>#DIV/0!</v>
      </c>
      <c r="NS534" s="739">
        <f t="shared" si="339"/>
        <v>260</v>
      </c>
      <c r="NT534" s="743"/>
      <c r="NU534" s="739" t="e">
        <f t="shared" si="340"/>
        <v>#DIV/0!</v>
      </c>
      <c r="NV534" s="769" t="e">
        <f t="shared" si="341"/>
        <v>#DIV/0!</v>
      </c>
      <c r="NW534" s="769" t="e">
        <f t="shared" si="342"/>
        <v>#DIV/0!</v>
      </c>
      <c r="NX534" s="743"/>
      <c r="NY534" s="743"/>
      <c r="NZ534" s="743"/>
      <c r="OA534" s="743"/>
      <c r="OB534" s="743"/>
      <c r="OC534" s="743"/>
      <c r="OD534" s="743"/>
      <c r="OE534" s="743">
        <f t="shared" si="343"/>
        <v>0</v>
      </c>
      <c r="OF534" s="743">
        <f t="shared" si="344"/>
        <v>0</v>
      </c>
      <c r="OG534" s="743">
        <f t="shared" si="345"/>
        <v>0</v>
      </c>
      <c r="OH534" s="743">
        <f t="shared" si="346"/>
        <v>0</v>
      </c>
      <c r="OI534" s="743">
        <f t="shared" si="347"/>
        <v>0</v>
      </c>
      <c r="OJ534" s="739">
        <f t="shared" si="348"/>
        <v>0</v>
      </c>
      <c r="OK534" s="739">
        <f t="shared" si="349"/>
        <v>0</v>
      </c>
      <c r="OL534" s="739">
        <f t="shared" si="350"/>
        <v>0</v>
      </c>
      <c r="OM534" s="739">
        <f t="shared" si="351"/>
        <v>0</v>
      </c>
      <c r="ON534" s="739">
        <f t="shared" si="352"/>
        <v>0</v>
      </c>
      <c r="OO534" s="739">
        <f t="shared" si="353"/>
        <v>0</v>
      </c>
      <c r="OP534" s="739"/>
      <c r="OQ534" s="739">
        <f t="shared" si="354"/>
        <v>0</v>
      </c>
      <c r="OR534" s="739">
        <f t="shared" si="355"/>
        <v>0</v>
      </c>
      <c r="OS534" s="739">
        <f t="shared" si="356"/>
        <v>0</v>
      </c>
      <c r="OT534" s="739">
        <f t="shared" si="357"/>
        <v>0</v>
      </c>
      <c r="OU534" s="743"/>
      <c r="OV534" s="743"/>
      <c r="OW534" s="743"/>
      <c r="OX534" s="743"/>
      <c r="OY534" s="743"/>
      <c r="OZ534" s="743"/>
      <c r="PA534" s="743"/>
      <c r="PB534" s="743"/>
      <c r="PC534" s="743"/>
      <c r="PD534" s="743"/>
      <c r="PE534" s="743"/>
      <c r="PF534" s="743"/>
      <c r="PG534" s="743"/>
    </row>
    <row r="535" s="28" customFormat="1" customHeight="1" spans="1:423">
      <c r="A535" s="870" t="s">
        <v>2523</v>
      </c>
      <c r="B535" s="343"/>
      <c r="C535" s="95"/>
      <c r="D535" s="95"/>
      <c r="E535" s="95"/>
      <c r="F535" s="311" t="s">
        <v>1197</v>
      </c>
      <c r="G535" s="833" t="s">
        <v>2544</v>
      </c>
      <c r="H535" s="301" t="s">
        <v>2545</v>
      </c>
      <c r="I535" s="99">
        <f t="shared" si="329"/>
        <v>0</v>
      </c>
      <c r="J535" s="114">
        <v>149</v>
      </c>
      <c r="K535" s="456">
        <v>0</v>
      </c>
      <c r="L535" s="150">
        <f t="shared" si="327"/>
        <v>149</v>
      </c>
      <c r="M535" s="151">
        <f t="shared" si="328"/>
        <v>149</v>
      </c>
      <c r="N535" s="455"/>
      <c r="O535" s="35">
        <v>149</v>
      </c>
      <c r="P535" s="36"/>
      <c r="Q535" s="33">
        <f t="shared" si="325"/>
        <v>0</v>
      </c>
      <c r="R535" s="34">
        <f t="shared" si="326"/>
        <v>0</v>
      </c>
      <c r="S535" s="346"/>
      <c r="T535" s="346"/>
      <c r="U535" s="346"/>
      <c r="V535" s="346"/>
      <c r="W535" s="346"/>
      <c r="X535" s="347"/>
      <c r="Y535" s="348"/>
      <c r="Z535" s="348"/>
      <c r="AA535" s="348"/>
      <c r="AB535" s="348"/>
      <c r="AC535" s="348"/>
      <c r="AD535" s="348"/>
      <c r="AE535" s="348"/>
      <c r="AF535" s="346"/>
      <c r="AG535" s="346"/>
      <c r="AH535" s="346"/>
      <c r="AI535" s="346"/>
      <c r="AJ535" s="346"/>
      <c r="AK535" s="346"/>
      <c r="AL535" s="346"/>
      <c r="AM535" s="346"/>
      <c r="AN535" s="346"/>
      <c r="AO535" s="346"/>
      <c r="AP535" s="346"/>
      <c r="AQ535" s="346"/>
      <c r="AR535" s="346"/>
      <c r="AS535" s="346"/>
      <c r="AT535" s="346"/>
      <c r="AU535" s="346"/>
      <c r="AV535" s="346"/>
      <c r="AW535" s="346"/>
      <c r="AX535" s="346"/>
      <c r="AY535" s="349"/>
      <c r="AZ535" s="48"/>
      <c r="BA535" s="48"/>
      <c r="BB535" s="48"/>
      <c r="BC535" s="48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354"/>
      <c r="BT535" s="354"/>
      <c r="BU535" s="354"/>
      <c r="BV535" s="354"/>
      <c r="BW535" s="354"/>
      <c r="BX535" s="354"/>
      <c r="BY535" s="354"/>
      <c r="BZ535" s="354"/>
      <c r="CA535" s="354"/>
      <c r="CB535" s="354"/>
      <c r="CC535" s="354"/>
      <c r="CD535" s="354"/>
      <c r="CE535" s="354"/>
      <c r="CF535" s="354"/>
      <c r="CG535" s="354"/>
      <c r="CH535" s="354"/>
      <c r="CI535" s="354"/>
      <c r="CJ535" s="354"/>
      <c r="CK535" s="354"/>
      <c r="CL535" s="354"/>
      <c r="CM535" s="354"/>
      <c r="CN535" s="354"/>
      <c r="CO535" s="354"/>
      <c r="CP535" s="358"/>
      <c r="CQ535" s="48"/>
      <c r="CR535" s="354"/>
      <c r="CS535" s="354"/>
      <c r="CT535" s="355"/>
      <c r="CU535" s="354"/>
      <c r="CV535" s="354"/>
      <c r="CW535" s="354"/>
      <c r="CX535" s="354"/>
      <c r="CY535" s="354"/>
      <c r="CZ535" s="354"/>
      <c r="DA535" s="356"/>
      <c r="DB535" s="354"/>
      <c r="DC535" s="354"/>
      <c r="DD535" s="354"/>
      <c r="DE535" s="354"/>
      <c r="DF535" s="354"/>
      <c r="DG535" s="354"/>
      <c r="DH535" s="354"/>
      <c r="DI535" s="354"/>
      <c r="DJ535" s="354"/>
      <c r="DK535" s="354"/>
      <c r="DL535" s="354"/>
      <c r="DM535" s="354"/>
      <c r="DN535" s="354"/>
      <c r="DO535" s="354"/>
      <c r="DP535" s="354"/>
      <c r="DQ535" s="354"/>
      <c r="DR535" s="354"/>
      <c r="DS535" s="354"/>
      <c r="DT535" s="354"/>
      <c r="DU535" s="354"/>
      <c r="DV535" s="354"/>
      <c r="DW535" s="354"/>
      <c r="DX535" s="354"/>
      <c r="DY535" s="354"/>
      <c r="DZ535" s="357"/>
      <c r="EA535" s="356"/>
      <c r="EB535" s="356"/>
      <c r="EC535" s="356"/>
      <c r="ED535" s="356"/>
      <c r="EE535" s="358"/>
      <c r="EF535" s="48"/>
      <c r="EG535" s="46"/>
      <c r="EH535" s="46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8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354"/>
      <c r="FR535" s="354"/>
      <c r="FS535" s="354"/>
      <c r="FT535" s="354"/>
      <c r="FU535" s="354"/>
      <c r="FV535" s="354"/>
      <c r="FW535" s="354"/>
      <c r="FX535" s="354"/>
      <c r="FY535" s="354"/>
      <c r="FZ535" s="354"/>
      <c r="GA535" s="354"/>
      <c r="GB535" s="354"/>
      <c r="GC535" s="354"/>
      <c r="GD535" s="354"/>
      <c r="GE535" s="354"/>
      <c r="GF535" s="354"/>
      <c r="GG535" s="354"/>
      <c r="GH535" s="354"/>
      <c r="GI535" s="354"/>
      <c r="GJ535" s="354"/>
      <c r="GK535" s="354"/>
      <c r="GL535" s="354"/>
      <c r="GM535" s="354"/>
      <c r="GN535" s="354"/>
      <c r="GO535" s="354"/>
      <c r="GP535" s="354"/>
      <c r="GQ535" s="354"/>
      <c r="GR535" s="354"/>
      <c r="GS535" s="354"/>
      <c r="GT535" s="354"/>
      <c r="GU535" s="354"/>
      <c r="GV535" s="354"/>
      <c r="GW535" s="354"/>
      <c r="GX535" s="354"/>
      <c r="GY535" s="354"/>
      <c r="GZ535" s="354"/>
      <c r="HA535" s="354"/>
      <c r="HB535" s="354"/>
      <c r="HC535" s="354"/>
      <c r="HD535" s="354"/>
      <c r="HE535" s="354"/>
      <c r="HF535" s="354"/>
      <c r="HG535" s="354"/>
      <c r="HH535" s="354"/>
      <c r="HI535" s="354"/>
      <c r="HJ535" s="354"/>
      <c r="HK535" s="354"/>
      <c r="HL535" s="354"/>
      <c r="HM535" s="354"/>
      <c r="HN535" s="354"/>
      <c r="HO535" s="354"/>
      <c r="HP535" s="354"/>
      <c r="HQ535" s="354"/>
      <c r="HR535" s="354"/>
      <c r="HS535" s="354"/>
      <c r="HT535" s="354"/>
      <c r="HU535" s="354"/>
      <c r="HV535" s="354"/>
      <c r="HW535" s="354"/>
      <c r="HX535" s="354"/>
      <c r="HY535" s="354"/>
      <c r="HZ535" s="354"/>
      <c r="IA535" s="354"/>
      <c r="IB535" s="354"/>
      <c r="IC535" s="354"/>
      <c r="ID535" s="354"/>
      <c r="IE535" s="354"/>
      <c r="IF535" s="354"/>
      <c r="IG535" s="354"/>
      <c r="IH535" s="354"/>
      <c r="II535" s="354"/>
      <c r="IJ535" s="354"/>
      <c r="IK535" s="354"/>
      <c r="IL535" s="354"/>
      <c r="IM535" s="354"/>
      <c r="IN535" s="354"/>
      <c r="IO535" s="354"/>
      <c r="IP535" s="354"/>
      <c r="IQ535" s="354"/>
      <c r="IR535" s="50"/>
      <c r="IS535" s="47"/>
      <c r="IT535" s="47"/>
      <c r="IU535" s="47"/>
      <c r="IV535" s="47"/>
      <c r="IW535" s="47"/>
      <c r="IX535" s="47"/>
      <c r="IY535" s="47"/>
      <c r="IZ535" s="47"/>
      <c r="JA535" s="47"/>
      <c r="JB535" s="47"/>
      <c r="JC535" s="47"/>
      <c r="JD535" s="47"/>
      <c r="JE535" s="47"/>
      <c r="JF535" s="47"/>
      <c r="JG535" s="47"/>
      <c r="JH535" s="47"/>
      <c r="JI535" s="47"/>
      <c r="JJ535" s="47"/>
      <c r="JK535" s="47"/>
      <c r="JL535" s="354"/>
      <c r="JM535" s="354"/>
      <c r="JN535" s="354"/>
      <c r="JO535" s="354"/>
      <c r="JP535" s="354"/>
      <c r="JQ535" s="354"/>
      <c r="JR535" s="354"/>
      <c r="JS535" s="354"/>
      <c r="JT535" s="354"/>
      <c r="JU535" s="354"/>
      <c r="JV535" s="354"/>
      <c r="JW535" s="354"/>
      <c r="JX535" s="354"/>
      <c r="JY535" s="354"/>
      <c r="JZ535" s="354"/>
      <c r="KA535" s="354"/>
      <c r="KB535" s="354"/>
      <c r="KC535" s="354"/>
      <c r="KD535" s="354"/>
      <c r="KE535" s="354"/>
      <c r="KF535" s="354"/>
      <c r="KG535" s="354"/>
      <c r="KH535" s="354"/>
      <c r="KI535" s="354"/>
      <c r="KJ535" s="354"/>
      <c r="KK535" s="354"/>
      <c r="KL535" s="354"/>
      <c r="KM535" s="354"/>
      <c r="KN535" s="354"/>
      <c r="KO535" s="354"/>
      <c r="KP535" s="354"/>
      <c r="KQ535" s="354"/>
      <c r="KR535" s="354"/>
      <c r="KS535" s="354"/>
      <c r="KT535" s="354"/>
      <c r="KU535" s="354"/>
      <c r="KV535" s="51"/>
      <c r="KW535" s="47"/>
      <c r="KX535" s="47"/>
      <c r="KY535" s="47"/>
      <c r="KZ535" s="47"/>
      <c r="LA535" s="47"/>
      <c r="LB535" s="47"/>
      <c r="LC535" s="47"/>
      <c r="LD535" s="361"/>
      <c r="LE535" s="361"/>
      <c r="LF535" s="361"/>
      <c r="LG535" s="361"/>
      <c r="LH535" s="361"/>
      <c r="LI535" s="361"/>
      <c r="LJ535" s="361"/>
      <c r="LK535" s="361"/>
      <c r="LL535" s="361"/>
      <c r="LM535" s="361"/>
      <c r="LN535" s="361"/>
      <c r="LO535" s="361"/>
      <c r="LP535" s="361"/>
      <c r="LQ535" s="354"/>
      <c r="LR535" s="354"/>
      <c r="LS535" s="354"/>
      <c r="LT535" s="354"/>
      <c r="LU535" s="354"/>
      <c r="LV535" s="354"/>
      <c r="LW535" s="51"/>
      <c r="LX535" s="354"/>
      <c r="LY535" s="354"/>
      <c r="LZ535" s="354"/>
      <c r="MA535" s="354"/>
      <c r="MB535" s="363"/>
      <c r="MC535" s="363"/>
      <c r="MD535" s="354"/>
      <c r="ME535" s="354"/>
      <c r="MF535" s="354"/>
      <c r="MG535" s="354"/>
      <c r="MH535" s="354"/>
      <c r="MI535" s="354"/>
      <c r="MJ535" s="354"/>
      <c r="MK535" s="354"/>
      <c r="ML535" s="354"/>
      <c r="MM535" s="354"/>
      <c r="MN535" s="354"/>
      <c r="MO535" s="354"/>
      <c r="MP535" s="354"/>
      <c r="MQ535" s="354"/>
      <c r="MR535" s="354"/>
      <c r="MS535" s="51"/>
      <c r="MT535" s="364">
        <f t="shared" si="330"/>
        <v>0</v>
      </c>
      <c r="MU535" s="365">
        <f t="shared" si="331"/>
        <v>0</v>
      </c>
      <c r="MV535" s="366">
        <f t="shared" si="332"/>
        <v>0</v>
      </c>
      <c r="MW535" s="365"/>
      <c r="MX535" s="365"/>
      <c r="MY535" s="54"/>
      <c r="MZ535" s="709"/>
      <c r="NA535" s="709"/>
      <c r="NB535" s="709">
        <f t="shared" si="333"/>
        <v>0</v>
      </c>
      <c r="NC535" s="711"/>
      <c r="ND535" s="711">
        <v>4.69</v>
      </c>
      <c r="NE535" s="738" t="e">
        <f t="shared" si="322"/>
        <v>#DIV/0!</v>
      </c>
      <c r="NF535" s="743"/>
      <c r="NG535" s="743"/>
      <c r="NH535" s="743"/>
      <c r="NI535" s="740">
        <f t="shared" si="334"/>
        <v>698.81</v>
      </c>
      <c r="NJ535" s="850"/>
      <c r="NK535" s="818"/>
      <c r="NL535" s="743"/>
      <c r="NM535" s="739">
        <f t="shared" si="335"/>
        <v>0</v>
      </c>
      <c r="NN535" s="739"/>
      <c r="NO535" s="743"/>
      <c r="NP535" s="739">
        <f t="shared" si="336"/>
        <v>0</v>
      </c>
      <c r="NQ535" s="761">
        <f t="shared" si="337"/>
        <v>0</v>
      </c>
      <c r="NR535" s="739" t="e">
        <f t="shared" si="338"/>
        <v>#DIV/0!</v>
      </c>
      <c r="NS535" s="739">
        <f t="shared" si="339"/>
        <v>149</v>
      </c>
      <c r="NT535" s="743"/>
      <c r="NU535" s="739" t="e">
        <f t="shared" si="340"/>
        <v>#DIV/0!</v>
      </c>
      <c r="NV535" s="769" t="e">
        <f t="shared" si="341"/>
        <v>#DIV/0!</v>
      </c>
      <c r="NW535" s="769" t="e">
        <f t="shared" si="342"/>
        <v>#DIV/0!</v>
      </c>
      <c r="NX535" s="743"/>
      <c r="NY535" s="743"/>
      <c r="NZ535" s="743"/>
      <c r="OA535" s="743"/>
      <c r="OB535" s="743"/>
      <c r="OC535" s="743"/>
      <c r="OD535" s="743"/>
      <c r="OE535" s="743">
        <f t="shared" si="343"/>
        <v>0</v>
      </c>
      <c r="OF535" s="743">
        <f t="shared" si="344"/>
        <v>0</v>
      </c>
      <c r="OG535" s="743">
        <f t="shared" si="345"/>
        <v>0</v>
      </c>
      <c r="OH535" s="743">
        <f t="shared" si="346"/>
        <v>0</v>
      </c>
      <c r="OI535" s="743">
        <f t="shared" si="347"/>
        <v>0</v>
      </c>
      <c r="OJ535" s="739">
        <f t="shared" si="348"/>
        <v>0</v>
      </c>
      <c r="OK535" s="739">
        <f t="shared" si="349"/>
        <v>0</v>
      </c>
      <c r="OL535" s="739">
        <f t="shared" si="350"/>
        <v>0</v>
      </c>
      <c r="OM535" s="739">
        <f t="shared" si="351"/>
        <v>0</v>
      </c>
      <c r="ON535" s="739">
        <f t="shared" si="352"/>
        <v>0</v>
      </c>
      <c r="OO535" s="739">
        <f t="shared" si="353"/>
        <v>0</v>
      </c>
      <c r="OP535" s="739"/>
      <c r="OQ535" s="739">
        <f t="shared" si="354"/>
        <v>0</v>
      </c>
      <c r="OR535" s="739">
        <f t="shared" si="355"/>
        <v>0</v>
      </c>
      <c r="OS535" s="739">
        <f t="shared" si="356"/>
        <v>0</v>
      </c>
      <c r="OT535" s="739">
        <f t="shared" si="357"/>
        <v>0</v>
      </c>
      <c r="OU535" s="743"/>
      <c r="OV535" s="743"/>
      <c r="OW535" s="743"/>
      <c r="OX535" s="743"/>
      <c r="OY535" s="743"/>
      <c r="OZ535" s="743"/>
      <c r="PA535" s="743"/>
      <c r="PB535" s="743"/>
      <c r="PC535" s="743"/>
      <c r="PD535" s="743"/>
      <c r="PE535" s="743"/>
      <c r="PF535" s="743"/>
      <c r="PG535" s="743"/>
    </row>
    <row r="536" s="28" customFormat="1" customHeight="1" spans="1:423">
      <c r="A536" s="870" t="s">
        <v>2523</v>
      </c>
      <c r="B536" s="343"/>
      <c r="C536" s="95"/>
      <c r="D536" s="95"/>
      <c r="E536" s="95"/>
      <c r="F536" s="311" t="s">
        <v>1198</v>
      </c>
      <c r="G536" s="833" t="s">
        <v>2546</v>
      </c>
      <c r="H536" s="301" t="s">
        <v>2547</v>
      </c>
      <c r="I536" s="99">
        <f t="shared" si="329"/>
        <v>0</v>
      </c>
      <c r="J536" s="114">
        <v>165</v>
      </c>
      <c r="K536" s="456">
        <v>0</v>
      </c>
      <c r="L536" s="150">
        <f t="shared" si="327"/>
        <v>165</v>
      </c>
      <c r="M536" s="151">
        <f t="shared" si="328"/>
        <v>165</v>
      </c>
      <c r="N536" s="455"/>
      <c r="O536" s="35">
        <v>165</v>
      </c>
      <c r="P536" s="36"/>
      <c r="Q536" s="33">
        <f t="shared" si="325"/>
        <v>0</v>
      </c>
      <c r="R536" s="34">
        <f t="shared" si="326"/>
        <v>0</v>
      </c>
      <c r="S536" s="346"/>
      <c r="T536" s="346"/>
      <c r="U536" s="346"/>
      <c r="V536" s="346"/>
      <c r="W536" s="346"/>
      <c r="X536" s="347"/>
      <c r="Y536" s="348"/>
      <c r="Z536" s="348"/>
      <c r="AA536" s="348"/>
      <c r="AB536" s="348"/>
      <c r="AC536" s="348"/>
      <c r="AD536" s="348"/>
      <c r="AE536" s="348"/>
      <c r="AF536" s="346"/>
      <c r="AG536" s="346"/>
      <c r="AH536" s="346"/>
      <c r="AI536" s="346"/>
      <c r="AJ536" s="346"/>
      <c r="AK536" s="346"/>
      <c r="AL536" s="346"/>
      <c r="AM536" s="346"/>
      <c r="AN536" s="346"/>
      <c r="AO536" s="346"/>
      <c r="AP536" s="346"/>
      <c r="AQ536" s="346"/>
      <c r="AR536" s="346"/>
      <c r="AS536" s="346"/>
      <c r="AT536" s="346"/>
      <c r="AU536" s="346"/>
      <c r="AV536" s="346"/>
      <c r="AW536" s="346"/>
      <c r="AX536" s="346"/>
      <c r="AY536" s="349"/>
      <c r="AZ536" s="48"/>
      <c r="BA536" s="48"/>
      <c r="BB536" s="48"/>
      <c r="BC536" s="48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354"/>
      <c r="BT536" s="354"/>
      <c r="BU536" s="354"/>
      <c r="BV536" s="354"/>
      <c r="BW536" s="354"/>
      <c r="BX536" s="354"/>
      <c r="BY536" s="354"/>
      <c r="BZ536" s="354"/>
      <c r="CA536" s="354"/>
      <c r="CB536" s="354"/>
      <c r="CC536" s="354"/>
      <c r="CD536" s="354"/>
      <c r="CE536" s="354"/>
      <c r="CF536" s="354"/>
      <c r="CG536" s="354"/>
      <c r="CH536" s="354"/>
      <c r="CI536" s="354"/>
      <c r="CJ536" s="354"/>
      <c r="CK536" s="354"/>
      <c r="CL536" s="354"/>
      <c r="CM536" s="354"/>
      <c r="CN536" s="354"/>
      <c r="CO536" s="354"/>
      <c r="CP536" s="358"/>
      <c r="CQ536" s="48"/>
      <c r="CR536" s="354"/>
      <c r="CS536" s="354"/>
      <c r="CT536" s="355"/>
      <c r="CU536" s="354"/>
      <c r="CV536" s="354"/>
      <c r="CW536" s="354"/>
      <c r="CX536" s="354"/>
      <c r="CY536" s="354"/>
      <c r="CZ536" s="354"/>
      <c r="DA536" s="356"/>
      <c r="DB536" s="354"/>
      <c r="DC536" s="354"/>
      <c r="DD536" s="354"/>
      <c r="DE536" s="354"/>
      <c r="DF536" s="354"/>
      <c r="DG536" s="354"/>
      <c r="DH536" s="354"/>
      <c r="DI536" s="354"/>
      <c r="DJ536" s="354"/>
      <c r="DK536" s="354"/>
      <c r="DL536" s="354"/>
      <c r="DM536" s="354"/>
      <c r="DN536" s="354"/>
      <c r="DO536" s="354"/>
      <c r="DP536" s="354"/>
      <c r="DQ536" s="354"/>
      <c r="DR536" s="354"/>
      <c r="DS536" s="354"/>
      <c r="DT536" s="354"/>
      <c r="DU536" s="354"/>
      <c r="DV536" s="354"/>
      <c r="DW536" s="354"/>
      <c r="DX536" s="354"/>
      <c r="DY536" s="354"/>
      <c r="DZ536" s="357"/>
      <c r="EA536" s="356"/>
      <c r="EB536" s="356"/>
      <c r="EC536" s="356"/>
      <c r="ED536" s="356"/>
      <c r="EE536" s="358"/>
      <c r="EF536" s="48"/>
      <c r="EG536" s="46"/>
      <c r="EH536" s="46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8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354"/>
      <c r="FR536" s="354"/>
      <c r="FS536" s="354"/>
      <c r="FT536" s="354"/>
      <c r="FU536" s="354"/>
      <c r="FV536" s="354"/>
      <c r="FW536" s="354"/>
      <c r="FX536" s="354"/>
      <c r="FY536" s="354"/>
      <c r="FZ536" s="354"/>
      <c r="GA536" s="354"/>
      <c r="GB536" s="354"/>
      <c r="GC536" s="354"/>
      <c r="GD536" s="354"/>
      <c r="GE536" s="354"/>
      <c r="GF536" s="354"/>
      <c r="GG536" s="354"/>
      <c r="GH536" s="354"/>
      <c r="GI536" s="354"/>
      <c r="GJ536" s="354"/>
      <c r="GK536" s="354"/>
      <c r="GL536" s="354"/>
      <c r="GM536" s="354"/>
      <c r="GN536" s="354"/>
      <c r="GO536" s="354"/>
      <c r="GP536" s="354"/>
      <c r="GQ536" s="354"/>
      <c r="GR536" s="354"/>
      <c r="GS536" s="354"/>
      <c r="GT536" s="354"/>
      <c r="GU536" s="354"/>
      <c r="GV536" s="354"/>
      <c r="GW536" s="354"/>
      <c r="GX536" s="354"/>
      <c r="GY536" s="354"/>
      <c r="GZ536" s="354"/>
      <c r="HA536" s="354"/>
      <c r="HB536" s="354"/>
      <c r="HC536" s="354"/>
      <c r="HD536" s="354"/>
      <c r="HE536" s="354"/>
      <c r="HF536" s="354"/>
      <c r="HG536" s="354"/>
      <c r="HH536" s="354"/>
      <c r="HI536" s="354"/>
      <c r="HJ536" s="354"/>
      <c r="HK536" s="354"/>
      <c r="HL536" s="354"/>
      <c r="HM536" s="354"/>
      <c r="HN536" s="354"/>
      <c r="HO536" s="354"/>
      <c r="HP536" s="354"/>
      <c r="HQ536" s="354"/>
      <c r="HR536" s="354"/>
      <c r="HS536" s="354"/>
      <c r="HT536" s="354"/>
      <c r="HU536" s="354"/>
      <c r="HV536" s="354"/>
      <c r="HW536" s="354"/>
      <c r="HX536" s="354"/>
      <c r="HY536" s="354"/>
      <c r="HZ536" s="354"/>
      <c r="IA536" s="354"/>
      <c r="IB536" s="354"/>
      <c r="IC536" s="354"/>
      <c r="ID536" s="354"/>
      <c r="IE536" s="354"/>
      <c r="IF536" s="354"/>
      <c r="IG536" s="354"/>
      <c r="IH536" s="354"/>
      <c r="II536" s="354"/>
      <c r="IJ536" s="354"/>
      <c r="IK536" s="354"/>
      <c r="IL536" s="354"/>
      <c r="IM536" s="354"/>
      <c r="IN536" s="354"/>
      <c r="IO536" s="354"/>
      <c r="IP536" s="354"/>
      <c r="IQ536" s="354"/>
      <c r="IR536" s="50"/>
      <c r="IS536" s="47"/>
      <c r="IT536" s="47"/>
      <c r="IU536" s="47"/>
      <c r="IV536" s="47"/>
      <c r="IW536" s="47"/>
      <c r="IX536" s="47"/>
      <c r="IY536" s="47"/>
      <c r="IZ536" s="47"/>
      <c r="JA536" s="47"/>
      <c r="JB536" s="47"/>
      <c r="JC536" s="47"/>
      <c r="JD536" s="47"/>
      <c r="JE536" s="47"/>
      <c r="JF536" s="47"/>
      <c r="JG536" s="47"/>
      <c r="JH536" s="47"/>
      <c r="JI536" s="47"/>
      <c r="JJ536" s="47"/>
      <c r="JK536" s="47"/>
      <c r="JL536" s="354"/>
      <c r="JM536" s="354"/>
      <c r="JN536" s="354"/>
      <c r="JO536" s="354"/>
      <c r="JP536" s="354"/>
      <c r="JQ536" s="354"/>
      <c r="JR536" s="354"/>
      <c r="JS536" s="354"/>
      <c r="JT536" s="354"/>
      <c r="JU536" s="354"/>
      <c r="JV536" s="354"/>
      <c r="JW536" s="354"/>
      <c r="JX536" s="354"/>
      <c r="JY536" s="354"/>
      <c r="JZ536" s="354"/>
      <c r="KA536" s="354"/>
      <c r="KB536" s="354"/>
      <c r="KC536" s="354"/>
      <c r="KD536" s="354"/>
      <c r="KE536" s="354"/>
      <c r="KF536" s="354"/>
      <c r="KG536" s="354"/>
      <c r="KH536" s="354"/>
      <c r="KI536" s="354"/>
      <c r="KJ536" s="354"/>
      <c r="KK536" s="354"/>
      <c r="KL536" s="354"/>
      <c r="KM536" s="354"/>
      <c r="KN536" s="354"/>
      <c r="KO536" s="354"/>
      <c r="KP536" s="354"/>
      <c r="KQ536" s="354"/>
      <c r="KR536" s="354"/>
      <c r="KS536" s="354"/>
      <c r="KT536" s="354"/>
      <c r="KU536" s="354"/>
      <c r="KV536" s="51"/>
      <c r="KW536" s="47"/>
      <c r="KX536" s="47"/>
      <c r="KY536" s="47"/>
      <c r="KZ536" s="47"/>
      <c r="LA536" s="47"/>
      <c r="LB536" s="47"/>
      <c r="LC536" s="47"/>
      <c r="LD536" s="361"/>
      <c r="LE536" s="361"/>
      <c r="LF536" s="361"/>
      <c r="LG536" s="361"/>
      <c r="LH536" s="361"/>
      <c r="LI536" s="361"/>
      <c r="LJ536" s="361"/>
      <c r="LK536" s="361"/>
      <c r="LL536" s="361"/>
      <c r="LM536" s="361"/>
      <c r="LN536" s="361"/>
      <c r="LO536" s="361"/>
      <c r="LP536" s="361"/>
      <c r="LQ536" s="354"/>
      <c r="LR536" s="354"/>
      <c r="LS536" s="354"/>
      <c r="LT536" s="354"/>
      <c r="LU536" s="354"/>
      <c r="LV536" s="354"/>
      <c r="LW536" s="51"/>
      <c r="LX536" s="354"/>
      <c r="LY536" s="354"/>
      <c r="LZ536" s="354"/>
      <c r="MA536" s="354"/>
      <c r="MB536" s="363"/>
      <c r="MC536" s="363"/>
      <c r="MD536" s="354"/>
      <c r="ME536" s="354"/>
      <c r="MF536" s="354"/>
      <c r="MG536" s="354"/>
      <c r="MH536" s="354"/>
      <c r="MI536" s="354"/>
      <c r="MJ536" s="354"/>
      <c r="MK536" s="354"/>
      <c r="ML536" s="354"/>
      <c r="MM536" s="354"/>
      <c r="MN536" s="354"/>
      <c r="MO536" s="354"/>
      <c r="MP536" s="354"/>
      <c r="MQ536" s="354"/>
      <c r="MR536" s="354"/>
      <c r="MS536" s="51"/>
      <c r="MT536" s="364">
        <f t="shared" si="330"/>
        <v>0</v>
      </c>
      <c r="MU536" s="365">
        <f t="shared" si="331"/>
        <v>0</v>
      </c>
      <c r="MV536" s="366">
        <f t="shared" si="332"/>
        <v>0</v>
      </c>
      <c r="MW536" s="365"/>
      <c r="MX536" s="365"/>
      <c r="MY536" s="54"/>
      <c r="MZ536" s="709"/>
      <c r="NA536" s="709"/>
      <c r="NB536" s="709">
        <f t="shared" si="333"/>
        <v>0</v>
      </c>
      <c r="NC536" s="711"/>
      <c r="ND536" s="711">
        <v>4.69</v>
      </c>
      <c r="NE536" s="738" t="e">
        <f t="shared" si="322"/>
        <v>#DIV/0!</v>
      </c>
      <c r="NF536" s="743"/>
      <c r="NG536" s="743"/>
      <c r="NH536" s="743"/>
      <c r="NI536" s="740">
        <f t="shared" si="334"/>
        <v>773.85</v>
      </c>
      <c r="NJ536" s="850"/>
      <c r="NK536" s="818"/>
      <c r="NL536" s="743"/>
      <c r="NM536" s="739">
        <f t="shared" si="335"/>
        <v>0</v>
      </c>
      <c r="NN536" s="739"/>
      <c r="NO536" s="743"/>
      <c r="NP536" s="739">
        <f t="shared" si="336"/>
        <v>0</v>
      </c>
      <c r="NQ536" s="761">
        <f t="shared" si="337"/>
        <v>0</v>
      </c>
      <c r="NR536" s="739" t="e">
        <f t="shared" si="338"/>
        <v>#DIV/0!</v>
      </c>
      <c r="NS536" s="739">
        <f t="shared" si="339"/>
        <v>165</v>
      </c>
      <c r="NT536" s="743"/>
      <c r="NU536" s="739" t="e">
        <f t="shared" si="340"/>
        <v>#DIV/0!</v>
      </c>
      <c r="NV536" s="769" t="e">
        <f t="shared" si="341"/>
        <v>#DIV/0!</v>
      </c>
      <c r="NW536" s="769" t="e">
        <f t="shared" si="342"/>
        <v>#DIV/0!</v>
      </c>
      <c r="NX536" s="743"/>
      <c r="NY536" s="743"/>
      <c r="NZ536" s="743"/>
      <c r="OA536" s="743"/>
      <c r="OB536" s="743"/>
      <c r="OC536" s="743"/>
      <c r="OD536" s="743"/>
      <c r="OE536" s="743">
        <f t="shared" si="343"/>
        <v>0</v>
      </c>
      <c r="OF536" s="743">
        <f t="shared" si="344"/>
        <v>0</v>
      </c>
      <c r="OG536" s="743">
        <f t="shared" si="345"/>
        <v>0</v>
      </c>
      <c r="OH536" s="743">
        <f t="shared" si="346"/>
        <v>0</v>
      </c>
      <c r="OI536" s="743">
        <f t="shared" si="347"/>
        <v>0</v>
      </c>
      <c r="OJ536" s="739">
        <f t="shared" si="348"/>
        <v>0</v>
      </c>
      <c r="OK536" s="739">
        <f t="shared" si="349"/>
        <v>0</v>
      </c>
      <c r="OL536" s="739">
        <f t="shared" si="350"/>
        <v>0</v>
      </c>
      <c r="OM536" s="739">
        <f t="shared" si="351"/>
        <v>0</v>
      </c>
      <c r="ON536" s="739">
        <f t="shared" si="352"/>
        <v>0</v>
      </c>
      <c r="OO536" s="739">
        <f t="shared" si="353"/>
        <v>0</v>
      </c>
      <c r="OP536" s="739"/>
      <c r="OQ536" s="739">
        <f t="shared" si="354"/>
        <v>0</v>
      </c>
      <c r="OR536" s="739">
        <f t="shared" si="355"/>
        <v>0</v>
      </c>
      <c r="OS536" s="739">
        <f t="shared" si="356"/>
        <v>0</v>
      </c>
      <c r="OT536" s="739">
        <f t="shared" si="357"/>
        <v>0</v>
      </c>
      <c r="OU536" s="743"/>
      <c r="OV536" s="743"/>
      <c r="OW536" s="743"/>
      <c r="OX536" s="743"/>
      <c r="OY536" s="743"/>
      <c r="OZ536" s="743"/>
      <c r="PA536" s="743"/>
      <c r="PB536" s="743"/>
      <c r="PC536" s="743"/>
      <c r="PD536" s="743"/>
      <c r="PE536" s="743"/>
      <c r="PF536" s="743"/>
      <c r="PG536" s="743"/>
    </row>
    <row r="537" s="28" customFormat="1" customHeight="1" spans="1:423">
      <c r="A537" s="870" t="s">
        <v>2523</v>
      </c>
      <c r="B537" s="343"/>
      <c r="C537" s="95"/>
      <c r="D537" s="95"/>
      <c r="E537" s="95"/>
      <c r="F537" s="311" t="s">
        <v>1199</v>
      </c>
      <c r="G537" s="833" t="s">
        <v>2548</v>
      </c>
      <c r="H537" s="301" t="s">
        <v>2549</v>
      </c>
      <c r="I537" s="99">
        <f t="shared" si="329"/>
        <v>0</v>
      </c>
      <c r="J537" s="114">
        <v>300</v>
      </c>
      <c r="K537" s="456">
        <v>0</v>
      </c>
      <c r="L537" s="150">
        <f t="shared" si="327"/>
        <v>300</v>
      </c>
      <c r="M537" s="151">
        <f t="shared" si="328"/>
        <v>300</v>
      </c>
      <c r="N537" s="455"/>
      <c r="O537" s="35">
        <v>300</v>
      </c>
      <c r="P537" s="36"/>
      <c r="Q537" s="33">
        <f t="shared" si="325"/>
        <v>0</v>
      </c>
      <c r="R537" s="34">
        <f t="shared" si="326"/>
        <v>0</v>
      </c>
      <c r="S537" s="346"/>
      <c r="T537" s="346"/>
      <c r="U537" s="346"/>
      <c r="V537" s="346"/>
      <c r="W537" s="346"/>
      <c r="X537" s="347"/>
      <c r="Y537" s="348"/>
      <c r="Z537" s="348"/>
      <c r="AA537" s="348"/>
      <c r="AB537" s="348"/>
      <c r="AC537" s="348"/>
      <c r="AD537" s="348"/>
      <c r="AE537" s="348"/>
      <c r="AF537" s="346"/>
      <c r="AG537" s="346"/>
      <c r="AH537" s="346"/>
      <c r="AI537" s="346"/>
      <c r="AJ537" s="346"/>
      <c r="AK537" s="346"/>
      <c r="AL537" s="346"/>
      <c r="AM537" s="346"/>
      <c r="AN537" s="346"/>
      <c r="AO537" s="346"/>
      <c r="AP537" s="346"/>
      <c r="AQ537" s="346"/>
      <c r="AR537" s="346"/>
      <c r="AS537" s="346"/>
      <c r="AT537" s="346"/>
      <c r="AU537" s="346"/>
      <c r="AV537" s="346"/>
      <c r="AW537" s="346"/>
      <c r="AX537" s="346"/>
      <c r="AY537" s="349"/>
      <c r="AZ537" s="48"/>
      <c r="BA537" s="48"/>
      <c r="BB537" s="48"/>
      <c r="BC537" s="48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354"/>
      <c r="BT537" s="354"/>
      <c r="BU537" s="354"/>
      <c r="BV537" s="354"/>
      <c r="BW537" s="354"/>
      <c r="BX537" s="354"/>
      <c r="BY537" s="354"/>
      <c r="BZ537" s="354"/>
      <c r="CA537" s="354"/>
      <c r="CB537" s="354"/>
      <c r="CC537" s="354"/>
      <c r="CD537" s="354"/>
      <c r="CE537" s="354"/>
      <c r="CF537" s="354"/>
      <c r="CG537" s="354"/>
      <c r="CH537" s="354"/>
      <c r="CI537" s="354"/>
      <c r="CJ537" s="354"/>
      <c r="CK537" s="354"/>
      <c r="CL537" s="354"/>
      <c r="CM537" s="354"/>
      <c r="CN537" s="354"/>
      <c r="CO537" s="354"/>
      <c r="CP537" s="358"/>
      <c r="CQ537" s="48"/>
      <c r="CR537" s="354"/>
      <c r="CS537" s="354"/>
      <c r="CT537" s="355"/>
      <c r="CU537" s="354"/>
      <c r="CV537" s="354"/>
      <c r="CW537" s="354"/>
      <c r="CX537" s="354"/>
      <c r="CY537" s="354"/>
      <c r="CZ537" s="354"/>
      <c r="DA537" s="356"/>
      <c r="DB537" s="354"/>
      <c r="DC537" s="354"/>
      <c r="DD537" s="354"/>
      <c r="DE537" s="354"/>
      <c r="DF537" s="354"/>
      <c r="DG537" s="354"/>
      <c r="DH537" s="354"/>
      <c r="DI537" s="354"/>
      <c r="DJ537" s="354"/>
      <c r="DK537" s="354"/>
      <c r="DL537" s="354"/>
      <c r="DM537" s="354"/>
      <c r="DN537" s="354"/>
      <c r="DO537" s="354"/>
      <c r="DP537" s="354"/>
      <c r="DQ537" s="354"/>
      <c r="DR537" s="354"/>
      <c r="DS537" s="354"/>
      <c r="DT537" s="354"/>
      <c r="DU537" s="354"/>
      <c r="DV537" s="354"/>
      <c r="DW537" s="354"/>
      <c r="DX537" s="354"/>
      <c r="DY537" s="354"/>
      <c r="DZ537" s="357"/>
      <c r="EA537" s="356"/>
      <c r="EB537" s="356"/>
      <c r="EC537" s="356"/>
      <c r="ED537" s="356"/>
      <c r="EE537" s="358"/>
      <c r="EF537" s="48"/>
      <c r="EG537" s="46"/>
      <c r="EH537" s="46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8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354"/>
      <c r="FR537" s="354"/>
      <c r="FS537" s="354"/>
      <c r="FT537" s="354"/>
      <c r="FU537" s="354"/>
      <c r="FV537" s="354"/>
      <c r="FW537" s="354"/>
      <c r="FX537" s="354"/>
      <c r="FY537" s="354"/>
      <c r="FZ537" s="354"/>
      <c r="GA537" s="354"/>
      <c r="GB537" s="354"/>
      <c r="GC537" s="354"/>
      <c r="GD537" s="354"/>
      <c r="GE537" s="354"/>
      <c r="GF537" s="354"/>
      <c r="GG537" s="354"/>
      <c r="GH537" s="354"/>
      <c r="GI537" s="354"/>
      <c r="GJ537" s="354"/>
      <c r="GK537" s="354"/>
      <c r="GL537" s="354"/>
      <c r="GM537" s="354"/>
      <c r="GN537" s="354"/>
      <c r="GO537" s="354"/>
      <c r="GP537" s="354"/>
      <c r="GQ537" s="354"/>
      <c r="GR537" s="354"/>
      <c r="GS537" s="354"/>
      <c r="GT537" s="354"/>
      <c r="GU537" s="354"/>
      <c r="GV537" s="354"/>
      <c r="GW537" s="354"/>
      <c r="GX537" s="354"/>
      <c r="GY537" s="354"/>
      <c r="GZ537" s="354"/>
      <c r="HA537" s="354"/>
      <c r="HB537" s="354"/>
      <c r="HC537" s="354"/>
      <c r="HD537" s="354"/>
      <c r="HE537" s="354"/>
      <c r="HF537" s="354"/>
      <c r="HG537" s="354"/>
      <c r="HH537" s="354"/>
      <c r="HI537" s="354"/>
      <c r="HJ537" s="354"/>
      <c r="HK537" s="354"/>
      <c r="HL537" s="354"/>
      <c r="HM537" s="354"/>
      <c r="HN537" s="354"/>
      <c r="HO537" s="354"/>
      <c r="HP537" s="354"/>
      <c r="HQ537" s="354"/>
      <c r="HR537" s="354"/>
      <c r="HS537" s="354"/>
      <c r="HT537" s="354"/>
      <c r="HU537" s="354"/>
      <c r="HV537" s="354"/>
      <c r="HW537" s="354"/>
      <c r="HX537" s="354"/>
      <c r="HY537" s="354"/>
      <c r="HZ537" s="354"/>
      <c r="IA537" s="354"/>
      <c r="IB537" s="354"/>
      <c r="IC537" s="354"/>
      <c r="ID537" s="354"/>
      <c r="IE537" s="354"/>
      <c r="IF537" s="354"/>
      <c r="IG537" s="354"/>
      <c r="IH537" s="354"/>
      <c r="II537" s="354"/>
      <c r="IJ537" s="354"/>
      <c r="IK537" s="354"/>
      <c r="IL537" s="354"/>
      <c r="IM537" s="354"/>
      <c r="IN537" s="354"/>
      <c r="IO537" s="354"/>
      <c r="IP537" s="354"/>
      <c r="IQ537" s="354"/>
      <c r="IR537" s="50"/>
      <c r="IS537" s="47"/>
      <c r="IT537" s="47"/>
      <c r="IU537" s="47"/>
      <c r="IV537" s="47"/>
      <c r="IW537" s="47"/>
      <c r="IX537" s="47"/>
      <c r="IY537" s="47"/>
      <c r="IZ537" s="47"/>
      <c r="JA537" s="47"/>
      <c r="JB537" s="47"/>
      <c r="JC537" s="47"/>
      <c r="JD537" s="47"/>
      <c r="JE537" s="47"/>
      <c r="JF537" s="47"/>
      <c r="JG537" s="47"/>
      <c r="JH537" s="47"/>
      <c r="JI537" s="47"/>
      <c r="JJ537" s="47"/>
      <c r="JK537" s="47"/>
      <c r="JL537" s="354"/>
      <c r="JM537" s="354"/>
      <c r="JN537" s="354"/>
      <c r="JO537" s="354"/>
      <c r="JP537" s="354"/>
      <c r="JQ537" s="354"/>
      <c r="JR537" s="354"/>
      <c r="JS537" s="354"/>
      <c r="JT537" s="354"/>
      <c r="JU537" s="354"/>
      <c r="JV537" s="354"/>
      <c r="JW537" s="354"/>
      <c r="JX537" s="354"/>
      <c r="JY537" s="354"/>
      <c r="JZ537" s="354"/>
      <c r="KA537" s="354"/>
      <c r="KB537" s="354"/>
      <c r="KC537" s="354"/>
      <c r="KD537" s="354"/>
      <c r="KE537" s="354"/>
      <c r="KF537" s="354"/>
      <c r="KG537" s="354"/>
      <c r="KH537" s="354"/>
      <c r="KI537" s="354"/>
      <c r="KJ537" s="354"/>
      <c r="KK537" s="354"/>
      <c r="KL537" s="354"/>
      <c r="KM537" s="354"/>
      <c r="KN537" s="354"/>
      <c r="KO537" s="354"/>
      <c r="KP537" s="354"/>
      <c r="KQ537" s="354"/>
      <c r="KR537" s="354"/>
      <c r="KS537" s="354"/>
      <c r="KT537" s="354"/>
      <c r="KU537" s="354"/>
      <c r="KV537" s="51"/>
      <c r="KW537" s="47"/>
      <c r="KX537" s="47"/>
      <c r="KY537" s="47"/>
      <c r="KZ537" s="47"/>
      <c r="LA537" s="47"/>
      <c r="LB537" s="47"/>
      <c r="LC537" s="47"/>
      <c r="LD537" s="361"/>
      <c r="LE537" s="361"/>
      <c r="LF537" s="361"/>
      <c r="LG537" s="361"/>
      <c r="LH537" s="361"/>
      <c r="LI537" s="361"/>
      <c r="LJ537" s="361"/>
      <c r="LK537" s="361"/>
      <c r="LL537" s="361"/>
      <c r="LM537" s="361"/>
      <c r="LN537" s="361"/>
      <c r="LO537" s="361"/>
      <c r="LP537" s="361"/>
      <c r="LQ537" s="354"/>
      <c r="LR537" s="354"/>
      <c r="LS537" s="354"/>
      <c r="LT537" s="354"/>
      <c r="LU537" s="354"/>
      <c r="LV537" s="354"/>
      <c r="LW537" s="51"/>
      <c r="LX537" s="354"/>
      <c r="LY537" s="354"/>
      <c r="LZ537" s="354"/>
      <c r="MA537" s="354"/>
      <c r="MB537" s="363"/>
      <c r="MC537" s="363"/>
      <c r="MD537" s="354"/>
      <c r="ME537" s="354"/>
      <c r="MF537" s="354"/>
      <c r="MG537" s="354"/>
      <c r="MH537" s="354"/>
      <c r="MI537" s="354"/>
      <c r="MJ537" s="354"/>
      <c r="MK537" s="354"/>
      <c r="ML537" s="354"/>
      <c r="MM537" s="354"/>
      <c r="MN537" s="354"/>
      <c r="MO537" s="354"/>
      <c r="MP537" s="354"/>
      <c r="MQ537" s="354"/>
      <c r="MR537" s="354"/>
      <c r="MS537" s="51"/>
      <c r="MT537" s="364">
        <f t="shared" si="330"/>
        <v>0</v>
      </c>
      <c r="MU537" s="365">
        <f t="shared" si="331"/>
        <v>0</v>
      </c>
      <c r="MV537" s="366">
        <f t="shared" si="332"/>
        <v>0</v>
      </c>
      <c r="MW537" s="365"/>
      <c r="MX537" s="365"/>
      <c r="MY537" s="54"/>
      <c r="MZ537" s="709"/>
      <c r="NA537" s="709"/>
      <c r="NB537" s="709">
        <f t="shared" si="333"/>
        <v>0</v>
      </c>
      <c r="NC537" s="711"/>
      <c r="ND537" s="711">
        <v>7.4</v>
      </c>
      <c r="NE537" s="738" t="e">
        <f t="shared" ref="NE537:NE561" si="358">1-ND537/6.7/NA537</f>
        <v>#DIV/0!</v>
      </c>
      <c r="NF537" s="743"/>
      <c r="NG537" s="743"/>
      <c r="NH537" s="743"/>
      <c r="NI537" s="740">
        <f t="shared" si="334"/>
        <v>2220</v>
      </c>
      <c r="NJ537" s="850"/>
      <c r="NK537" s="818"/>
      <c r="NL537" s="743"/>
      <c r="NM537" s="739">
        <f t="shared" si="335"/>
        <v>0</v>
      </c>
      <c r="NN537" s="739"/>
      <c r="NO537" s="743"/>
      <c r="NP537" s="739">
        <f t="shared" si="336"/>
        <v>0</v>
      </c>
      <c r="NQ537" s="761">
        <f t="shared" si="337"/>
        <v>0</v>
      </c>
      <c r="NR537" s="739" t="e">
        <f t="shared" si="338"/>
        <v>#DIV/0!</v>
      </c>
      <c r="NS537" s="739">
        <f t="shared" si="339"/>
        <v>300</v>
      </c>
      <c r="NT537" s="743"/>
      <c r="NU537" s="739" t="e">
        <f t="shared" si="340"/>
        <v>#DIV/0!</v>
      </c>
      <c r="NV537" s="769" t="e">
        <f t="shared" si="341"/>
        <v>#DIV/0!</v>
      </c>
      <c r="NW537" s="769" t="e">
        <f t="shared" si="342"/>
        <v>#DIV/0!</v>
      </c>
      <c r="NX537" s="743"/>
      <c r="NY537" s="743"/>
      <c r="NZ537" s="743"/>
      <c r="OA537" s="743"/>
      <c r="OB537" s="743"/>
      <c r="OC537" s="743"/>
      <c r="OD537" s="743"/>
      <c r="OE537" s="743">
        <f t="shared" si="343"/>
        <v>0</v>
      </c>
      <c r="OF537" s="743">
        <f t="shared" si="344"/>
        <v>0</v>
      </c>
      <c r="OG537" s="743">
        <f t="shared" si="345"/>
        <v>0</v>
      </c>
      <c r="OH537" s="743">
        <f t="shared" si="346"/>
        <v>0</v>
      </c>
      <c r="OI537" s="743">
        <f t="shared" si="347"/>
        <v>0</v>
      </c>
      <c r="OJ537" s="739">
        <f t="shared" si="348"/>
        <v>0</v>
      </c>
      <c r="OK537" s="739">
        <f t="shared" si="349"/>
        <v>0</v>
      </c>
      <c r="OL537" s="739">
        <f t="shared" si="350"/>
        <v>0</v>
      </c>
      <c r="OM537" s="739">
        <f t="shared" si="351"/>
        <v>0</v>
      </c>
      <c r="ON537" s="739">
        <f t="shared" si="352"/>
        <v>0</v>
      </c>
      <c r="OO537" s="739">
        <f t="shared" si="353"/>
        <v>0</v>
      </c>
      <c r="OP537" s="739"/>
      <c r="OQ537" s="739">
        <f t="shared" si="354"/>
        <v>0</v>
      </c>
      <c r="OR537" s="739">
        <f t="shared" si="355"/>
        <v>0</v>
      </c>
      <c r="OS537" s="739">
        <f t="shared" si="356"/>
        <v>0</v>
      </c>
      <c r="OT537" s="739">
        <f t="shared" si="357"/>
        <v>0</v>
      </c>
      <c r="OU537" s="743"/>
      <c r="OV537" s="743"/>
      <c r="OW537" s="743"/>
      <c r="OX537" s="743"/>
      <c r="OY537" s="743"/>
      <c r="OZ537" s="743"/>
      <c r="PA537" s="743"/>
      <c r="PB537" s="743"/>
      <c r="PC537" s="743"/>
      <c r="PD537" s="743"/>
      <c r="PE537" s="743"/>
      <c r="PF537" s="743"/>
      <c r="PG537" s="743"/>
    </row>
    <row r="538" s="28" customFormat="1" customHeight="1" spans="1:423">
      <c r="A538" s="870" t="s">
        <v>2523</v>
      </c>
      <c r="B538" s="343"/>
      <c r="C538" s="95"/>
      <c r="D538" s="95"/>
      <c r="E538" s="95"/>
      <c r="F538" s="311" t="s">
        <v>1200</v>
      </c>
      <c r="G538" s="833" t="s">
        <v>2550</v>
      </c>
      <c r="H538" s="301" t="s">
        <v>2551</v>
      </c>
      <c r="I538" s="99">
        <f t="shared" si="329"/>
        <v>0</v>
      </c>
      <c r="J538" s="114">
        <v>30</v>
      </c>
      <c r="K538" s="456">
        <v>0</v>
      </c>
      <c r="L538" s="150">
        <f t="shared" si="327"/>
        <v>30</v>
      </c>
      <c r="M538" s="151">
        <f t="shared" si="328"/>
        <v>30</v>
      </c>
      <c r="N538" s="455"/>
      <c r="O538" s="35">
        <v>30</v>
      </c>
      <c r="P538" s="36"/>
      <c r="Q538" s="33">
        <f t="shared" si="325"/>
        <v>0</v>
      </c>
      <c r="R538" s="34">
        <f t="shared" si="326"/>
        <v>0</v>
      </c>
      <c r="S538" s="346"/>
      <c r="T538" s="346"/>
      <c r="U538" s="346"/>
      <c r="V538" s="346"/>
      <c r="W538" s="346"/>
      <c r="X538" s="347"/>
      <c r="Y538" s="348"/>
      <c r="Z538" s="348"/>
      <c r="AA538" s="348"/>
      <c r="AB538" s="348"/>
      <c r="AC538" s="348"/>
      <c r="AD538" s="348"/>
      <c r="AE538" s="348"/>
      <c r="AF538" s="346"/>
      <c r="AG538" s="346"/>
      <c r="AH538" s="346"/>
      <c r="AI538" s="346"/>
      <c r="AJ538" s="346"/>
      <c r="AK538" s="346"/>
      <c r="AL538" s="346"/>
      <c r="AM538" s="346"/>
      <c r="AN538" s="346"/>
      <c r="AO538" s="346"/>
      <c r="AP538" s="346"/>
      <c r="AQ538" s="346"/>
      <c r="AR538" s="346"/>
      <c r="AS538" s="346"/>
      <c r="AT538" s="346"/>
      <c r="AU538" s="346"/>
      <c r="AV538" s="346"/>
      <c r="AW538" s="346"/>
      <c r="AX538" s="346"/>
      <c r="AY538" s="349"/>
      <c r="AZ538" s="48"/>
      <c r="BA538" s="48"/>
      <c r="BB538" s="48"/>
      <c r="BC538" s="48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354"/>
      <c r="BT538" s="354"/>
      <c r="BU538" s="354"/>
      <c r="BV538" s="354"/>
      <c r="BW538" s="354"/>
      <c r="BX538" s="354"/>
      <c r="BY538" s="354"/>
      <c r="BZ538" s="354"/>
      <c r="CA538" s="354"/>
      <c r="CB538" s="354"/>
      <c r="CC538" s="354"/>
      <c r="CD538" s="354"/>
      <c r="CE538" s="354"/>
      <c r="CF538" s="354"/>
      <c r="CG538" s="354"/>
      <c r="CH538" s="354"/>
      <c r="CI538" s="354"/>
      <c r="CJ538" s="354"/>
      <c r="CK538" s="354"/>
      <c r="CL538" s="354"/>
      <c r="CM538" s="354"/>
      <c r="CN538" s="354"/>
      <c r="CO538" s="354"/>
      <c r="CP538" s="358"/>
      <c r="CQ538" s="48"/>
      <c r="CR538" s="354"/>
      <c r="CS538" s="354"/>
      <c r="CT538" s="355"/>
      <c r="CU538" s="354"/>
      <c r="CV538" s="354"/>
      <c r="CW538" s="354"/>
      <c r="CX538" s="354"/>
      <c r="CY538" s="354"/>
      <c r="CZ538" s="354"/>
      <c r="DA538" s="356"/>
      <c r="DB538" s="354"/>
      <c r="DC538" s="354"/>
      <c r="DD538" s="354"/>
      <c r="DE538" s="354"/>
      <c r="DF538" s="354"/>
      <c r="DG538" s="354"/>
      <c r="DH538" s="354"/>
      <c r="DI538" s="354"/>
      <c r="DJ538" s="354"/>
      <c r="DK538" s="354"/>
      <c r="DL538" s="354"/>
      <c r="DM538" s="354"/>
      <c r="DN538" s="354"/>
      <c r="DO538" s="354"/>
      <c r="DP538" s="354"/>
      <c r="DQ538" s="354"/>
      <c r="DR538" s="354"/>
      <c r="DS538" s="354"/>
      <c r="DT538" s="354"/>
      <c r="DU538" s="354"/>
      <c r="DV538" s="354"/>
      <c r="DW538" s="354"/>
      <c r="DX538" s="354"/>
      <c r="DY538" s="354"/>
      <c r="DZ538" s="357"/>
      <c r="EA538" s="356"/>
      <c r="EB538" s="356"/>
      <c r="EC538" s="356"/>
      <c r="ED538" s="356"/>
      <c r="EE538" s="358"/>
      <c r="EF538" s="48"/>
      <c r="EG538" s="46"/>
      <c r="EH538" s="46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8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354"/>
      <c r="FR538" s="354"/>
      <c r="FS538" s="354"/>
      <c r="FT538" s="354"/>
      <c r="FU538" s="354"/>
      <c r="FV538" s="354"/>
      <c r="FW538" s="354"/>
      <c r="FX538" s="354"/>
      <c r="FY538" s="354"/>
      <c r="FZ538" s="354"/>
      <c r="GA538" s="354"/>
      <c r="GB538" s="354"/>
      <c r="GC538" s="354"/>
      <c r="GD538" s="354"/>
      <c r="GE538" s="354"/>
      <c r="GF538" s="354"/>
      <c r="GG538" s="354"/>
      <c r="GH538" s="354"/>
      <c r="GI538" s="354"/>
      <c r="GJ538" s="354"/>
      <c r="GK538" s="354"/>
      <c r="GL538" s="354"/>
      <c r="GM538" s="354"/>
      <c r="GN538" s="354"/>
      <c r="GO538" s="354"/>
      <c r="GP538" s="354"/>
      <c r="GQ538" s="354"/>
      <c r="GR538" s="354"/>
      <c r="GS538" s="354"/>
      <c r="GT538" s="354"/>
      <c r="GU538" s="354"/>
      <c r="GV538" s="354"/>
      <c r="GW538" s="354"/>
      <c r="GX538" s="354"/>
      <c r="GY538" s="354"/>
      <c r="GZ538" s="354"/>
      <c r="HA538" s="354"/>
      <c r="HB538" s="354"/>
      <c r="HC538" s="354"/>
      <c r="HD538" s="354"/>
      <c r="HE538" s="354"/>
      <c r="HF538" s="354"/>
      <c r="HG538" s="354"/>
      <c r="HH538" s="354"/>
      <c r="HI538" s="354"/>
      <c r="HJ538" s="354"/>
      <c r="HK538" s="354"/>
      <c r="HL538" s="354"/>
      <c r="HM538" s="354"/>
      <c r="HN538" s="354"/>
      <c r="HO538" s="354"/>
      <c r="HP538" s="354"/>
      <c r="HQ538" s="354"/>
      <c r="HR538" s="354"/>
      <c r="HS538" s="354"/>
      <c r="HT538" s="354"/>
      <c r="HU538" s="354"/>
      <c r="HV538" s="354"/>
      <c r="HW538" s="354"/>
      <c r="HX538" s="354"/>
      <c r="HY538" s="354"/>
      <c r="HZ538" s="354"/>
      <c r="IA538" s="354"/>
      <c r="IB538" s="354"/>
      <c r="IC538" s="354"/>
      <c r="ID538" s="354"/>
      <c r="IE538" s="354"/>
      <c r="IF538" s="354"/>
      <c r="IG538" s="354"/>
      <c r="IH538" s="354"/>
      <c r="II538" s="354"/>
      <c r="IJ538" s="354"/>
      <c r="IK538" s="354"/>
      <c r="IL538" s="354"/>
      <c r="IM538" s="354"/>
      <c r="IN538" s="354"/>
      <c r="IO538" s="354"/>
      <c r="IP538" s="354"/>
      <c r="IQ538" s="354"/>
      <c r="IR538" s="50"/>
      <c r="IS538" s="47"/>
      <c r="IT538" s="47"/>
      <c r="IU538" s="47"/>
      <c r="IV538" s="47"/>
      <c r="IW538" s="47"/>
      <c r="IX538" s="47"/>
      <c r="IY538" s="47"/>
      <c r="IZ538" s="47"/>
      <c r="JA538" s="47"/>
      <c r="JB538" s="47"/>
      <c r="JC538" s="47"/>
      <c r="JD538" s="47"/>
      <c r="JE538" s="47"/>
      <c r="JF538" s="47"/>
      <c r="JG538" s="47"/>
      <c r="JH538" s="47"/>
      <c r="JI538" s="47"/>
      <c r="JJ538" s="47"/>
      <c r="JK538" s="47"/>
      <c r="JL538" s="354"/>
      <c r="JM538" s="354"/>
      <c r="JN538" s="354"/>
      <c r="JO538" s="354"/>
      <c r="JP538" s="354"/>
      <c r="JQ538" s="354"/>
      <c r="JR538" s="354"/>
      <c r="JS538" s="354"/>
      <c r="JT538" s="354"/>
      <c r="JU538" s="354"/>
      <c r="JV538" s="354"/>
      <c r="JW538" s="354"/>
      <c r="JX538" s="354"/>
      <c r="JY538" s="354"/>
      <c r="JZ538" s="354"/>
      <c r="KA538" s="354"/>
      <c r="KB538" s="354"/>
      <c r="KC538" s="354"/>
      <c r="KD538" s="354"/>
      <c r="KE538" s="354"/>
      <c r="KF538" s="354"/>
      <c r="KG538" s="354"/>
      <c r="KH538" s="354"/>
      <c r="KI538" s="354"/>
      <c r="KJ538" s="354"/>
      <c r="KK538" s="354"/>
      <c r="KL538" s="354"/>
      <c r="KM538" s="354"/>
      <c r="KN538" s="354"/>
      <c r="KO538" s="354"/>
      <c r="KP538" s="354"/>
      <c r="KQ538" s="354"/>
      <c r="KR538" s="354"/>
      <c r="KS538" s="354"/>
      <c r="KT538" s="354"/>
      <c r="KU538" s="354"/>
      <c r="KV538" s="51"/>
      <c r="KW538" s="47"/>
      <c r="KX538" s="47"/>
      <c r="KY538" s="47"/>
      <c r="KZ538" s="47"/>
      <c r="LA538" s="47"/>
      <c r="LB538" s="47"/>
      <c r="LC538" s="47"/>
      <c r="LD538" s="361"/>
      <c r="LE538" s="361"/>
      <c r="LF538" s="361"/>
      <c r="LG538" s="361"/>
      <c r="LH538" s="361"/>
      <c r="LI538" s="361"/>
      <c r="LJ538" s="361"/>
      <c r="LK538" s="361"/>
      <c r="LL538" s="361"/>
      <c r="LM538" s="361"/>
      <c r="LN538" s="361"/>
      <c r="LO538" s="361"/>
      <c r="LP538" s="361"/>
      <c r="LQ538" s="354"/>
      <c r="LR538" s="354"/>
      <c r="LS538" s="354"/>
      <c r="LT538" s="354"/>
      <c r="LU538" s="354"/>
      <c r="LV538" s="354"/>
      <c r="LW538" s="51"/>
      <c r="LX538" s="354"/>
      <c r="LY538" s="354"/>
      <c r="LZ538" s="354"/>
      <c r="MA538" s="354"/>
      <c r="MB538" s="363"/>
      <c r="MC538" s="363"/>
      <c r="MD538" s="354"/>
      <c r="ME538" s="354"/>
      <c r="MF538" s="354"/>
      <c r="MG538" s="354"/>
      <c r="MH538" s="354"/>
      <c r="MI538" s="354"/>
      <c r="MJ538" s="354"/>
      <c r="MK538" s="354"/>
      <c r="ML538" s="354"/>
      <c r="MM538" s="354"/>
      <c r="MN538" s="354"/>
      <c r="MO538" s="354"/>
      <c r="MP538" s="354"/>
      <c r="MQ538" s="354"/>
      <c r="MR538" s="354"/>
      <c r="MS538" s="51"/>
      <c r="MT538" s="364">
        <f t="shared" si="330"/>
        <v>0</v>
      </c>
      <c r="MU538" s="365">
        <f t="shared" si="331"/>
        <v>0</v>
      </c>
      <c r="MV538" s="366">
        <f t="shared" si="332"/>
        <v>0</v>
      </c>
      <c r="MW538" s="365"/>
      <c r="MX538" s="365"/>
      <c r="MY538" s="54"/>
      <c r="MZ538" s="709"/>
      <c r="NA538" s="709"/>
      <c r="NB538" s="709">
        <f t="shared" si="333"/>
        <v>0</v>
      </c>
      <c r="NC538" s="711"/>
      <c r="ND538" s="711">
        <v>7.4</v>
      </c>
      <c r="NE538" s="738" t="e">
        <f t="shared" si="358"/>
        <v>#DIV/0!</v>
      </c>
      <c r="NF538" s="743"/>
      <c r="NG538" s="743"/>
      <c r="NH538" s="743"/>
      <c r="NI538" s="740">
        <f t="shared" si="334"/>
        <v>222</v>
      </c>
      <c r="NJ538" s="850"/>
      <c r="NK538" s="818"/>
      <c r="NL538" s="743"/>
      <c r="NM538" s="739">
        <f t="shared" si="335"/>
        <v>0</v>
      </c>
      <c r="NN538" s="739"/>
      <c r="NO538" s="743"/>
      <c r="NP538" s="739">
        <f t="shared" si="336"/>
        <v>0</v>
      </c>
      <c r="NQ538" s="761">
        <f t="shared" si="337"/>
        <v>0</v>
      </c>
      <c r="NR538" s="739" t="e">
        <f t="shared" si="338"/>
        <v>#DIV/0!</v>
      </c>
      <c r="NS538" s="739">
        <f t="shared" si="339"/>
        <v>30</v>
      </c>
      <c r="NT538" s="743"/>
      <c r="NU538" s="739" t="e">
        <f t="shared" si="340"/>
        <v>#DIV/0!</v>
      </c>
      <c r="NV538" s="769" t="e">
        <f t="shared" si="341"/>
        <v>#DIV/0!</v>
      </c>
      <c r="NW538" s="769" t="e">
        <f t="shared" si="342"/>
        <v>#DIV/0!</v>
      </c>
      <c r="NX538" s="743"/>
      <c r="NY538" s="743"/>
      <c r="NZ538" s="743"/>
      <c r="OA538" s="743"/>
      <c r="OB538" s="743"/>
      <c r="OC538" s="743"/>
      <c r="OD538" s="743"/>
      <c r="OE538" s="743">
        <f t="shared" si="343"/>
        <v>0</v>
      </c>
      <c r="OF538" s="743">
        <f t="shared" si="344"/>
        <v>0</v>
      </c>
      <c r="OG538" s="743">
        <f t="shared" si="345"/>
        <v>0</v>
      </c>
      <c r="OH538" s="743">
        <f t="shared" si="346"/>
        <v>0</v>
      </c>
      <c r="OI538" s="743">
        <f t="shared" si="347"/>
        <v>0</v>
      </c>
      <c r="OJ538" s="739">
        <f t="shared" si="348"/>
        <v>0</v>
      </c>
      <c r="OK538" s="739">
        <f t="shared" si="349"/>
        <v>0</v>
      </c>
      <c r="OL538" s="739">
        <f t="shared" si="350"/>
        <v>0</v>
      </c>
      <c r="OM538" s="739">
        <f t="shared" si="351"/>
        <v>0</v>
      </c>
      <c r="ON538" s="739">
        <f t="shared" si="352"/>
        <v>0</v>
      </c>
      <c r="OO538" s="739">
        <f t="shared" si="353"/>
        <v>0</v>
      </c>
      <c r="OP538" s="739"/>
      <c r="OQ538" s="739">
        <f t="shared" si="354"/>
        <v>0</v>
      </c>
      <c r="OR538" s="739">
        <f t="shared" si="355"/>
        <v>0</v>
      </c>
      <c r="OS538" s="739">
        <f t="shared" si="356"/>
        <v>0</v>
      </c>
      <c r="OT538" s="739">
        <f t="shared" si="357"/>
        <v>0</v>
      </c>
      <c r="OU538" s="743"/>
      <c r="OV538" s="743"/>
      <c r="OW538" s="743"/>
      <c r="OX538" s="743"/>
      <c r="OY538" s="743"/>
      <c r="OZ538" s="743"/>
      <c r="PA538" s="743"/>
      <c r="PB538" s="743"/>
      <c r="PC538" s="743"/>
      <c r="PD538" s="743"/>
      <c r="PE538" s="743"/>
      <c r="PF538" s="743"/>
      <c r="PG538" s="743"/>
    </row>
    <row r="539" s="28" customFormat="1" customHeight="1" spans="1:423">
      <c r="A539" s="870" t="s">
        <v>2523</v>
      </c>
      <c r="B539" s="343"/>
      <c r="C539" s="95"/>
      <c r="D539" s="95"/>
      <c r="E539" s="95"/>
      <c r="F539" s="311" t="s">
        <v>1201</v>
      </c>
      <c r="G539" s="833" t="s">
        <v>2552</v>
      </c>
      <c r="H539" s="301" t="s">
        <v>2553</v>
      </c>
      <c r="I539" s="99">
        <f t="shared" si="329"/>
        <v>0</v>
      </c>
      <c r="J539" s="114">
        <v>308</v>
      </c>
      <c r="K539" s="456">
        <v>0</v>
      </c>
      <c r="L539" s="150">
        <f t="shared" si="327"/>
        <v>308</v>
      </c>
      <c r="M539" s="151">
        <f t="shared" si="328"/>
        <v>308</v>
      </c>
      <c r="N539" s="455"/>
      <c r="O539" s="35">
        <v>308</v>
      </c>
      <c r="P539" s="36"/>
      <c r="Q539" s="33">
        <f t="shared" si="325"/>
        <v>0</v>
      </c>
      <c r="R539" s="34">
        <f t="shared" si="326"/>
        <v>0</v>
      </c>
      <c r="S539" s="346"/>
      <c r="T539" s="346"/>
      <c r="U539" s="346"/>
      <c r="V539" s="346"/>
      <c r="W539" s="346"/>
      <c r="X539" s="347"/>
      <c r="Y539" s="348"/>
      <c r="Z539" s="348"/>
      <c r="AA539" s="348"/>
      <c r="AB539" s="348"/>
      <c r="AC539" s="348"/>
      <c r="AD539" s="348"/>
      <c r="AE539" s="348"/>
      <c r="AF539" s="346"/>
      <c r="AG539" s="346"/>
      <c r="AH539" s="346"/>
      <c r="AI539" s="346"/>
      <c r="AJ539" s="346"/>
      <c r="AK539" s="346"/>
      <c r="AL539" s="346"/>
      <c r="AM539" s="346"/>
      <c r="AN539" s="346"/>
      <c r="AO539" s="346"/>
      <c r="AP539" s="346"/>
      <c r="AQ539" s="346"/>
      <c r="AR539" s="346"/>
      <c r="AS539" s="346"/>
      <c r="AT539" s="346"/>
      <c r="AU539" s="346"/>
      <c r="AV539" s="346"/>
      <c r="AW539" s="346"/>
      <c r="AX539" s="346"/>
      <c r="AY539" s="349"/>
      <c r="AZ539" s="48"/>
      <c r="BA539" s="48"/>
      <c r="BB539" s="48"/>
      <c r="BC539" s="48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354"/>
      <c r="BT539" s="354"/>
      <c r="BU539" s="354"/>
      <c r="BV539" s="354"/>
      <c r="BW539" s="354"/>
      <c r="BX539" s="354"/>
      <c r="BY539" s="354"/>
      <c r="BZ539" s="354"/>
      <c r="CA539" s="354"/>
      <c r="CB539" s="354"/>
      <c r="CC539" s="354"/>
      <c r="CD539" s="354"/>
      <c r="CE539" s="354"/>
      <c r="CF539" s="354"/>
      <c r="CG539" s="354"/>
      <c r="CH539" s="354"/>
      <c r="CI539" s="354"/>
      <c r="CJ539" s="354"/>
      <c r="CK539" s="354"/>
      <c r="CL539" s="354"/>
      <c r="CM539" s="354"/>
      <c r="CN539" s="354"/>
      <c r="CO539" s="354"/>
      <c r="CP539" s="358"/>
      <c r="CQ539" s="48"/>
      <c r="CR539" s="354"/>
      <c r="CS539" s="354"/>
      <c r="CT539" s="355"/>
      <c r="CU539" s="354"/>
      <c r="CV539" s="354"/>
      <c r="CW539" s="354"/>
      <c r="CX539" s="354"/>
      <c r="CY539" s="354"/>
      <c r="CZ539" s="354"/>
      <c r="DA539" s="356"/>
      <c r="DB539" s="354"/>
      <c r="DC539" s="354"/>
      <c r="DD539" s="354"/>
      <c r="DE539" s="354"/>
      <c r="DF539" s="354"/>
      <c r="DG539" s="354"/>
      <c r="DH539" s="354"/>
      <c r="DI539" s="354"/>
      <c r="DJ539" s="354"/>
      <c r="DK539" s="354"/>
      <c r="DL539" s="354"/>
      <c r="DM539" s="354"/>
      <c r="DN539" s="354"/>
      <c r="DO539" s="354"/>
      <c r="DP539" s="354"/>
      <c r="DQ539" s="354"/>
      <c r="DR539" s="354"/>
      <c r="DS539" s="354"/>
      <c r="DT539" s="354"/>
      <c r="DU539" s="354"/>
      <c r="DV539" s="354"/>
      <c r="DW539" s="354"/>
      <c r="DX539" s="354"/>
      <c r="DY539" s="354"/>
      <c r="DZ539" s="357"/>
      <c r="EA539" s="356"/>
      <c r="EB539" s="356"/>
      <c r="EC539" s="356"/>
      <c r="ED539" s="356"/>
      <c r="EE539" s="358"/>
      <c r="EF539" s="48"/>
      <c r="EG539" s="46"/>
      <c r="EH539" s="46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8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354"/>
      <c r="FR539" s="354"/>
      <c r="FS539" s="354"/>
      <c r="FT539" s="354"/>
      <c r="FU539" s="354"/>
      <c r="FV539" s="354"/>
      <c r="FW539" s="354"/>
      <c r="FX539" s="354"/>
      <c r="FY539" s="354"/>
      <c r="FZ539" s="354"/>
      <c r="GA539" s="354"/>
      <c r="GB539" s="354"/>
      <c r="GC539" s="354"/>
      <c r="GD539" s="354"/>
      <c r="GE539" s="354"/>
      <c r="GF539" s="354"/>
      <c r="GG539" s="354"/>
      <c r="GH539" s="354"/>
      <c r="GI539" s="354"/>
      <c r="GJ539" s="354"/>
      <c r="GK539" s="354"/>
      <c r="GL539" s="354"/>
      <c r="GM539" s="354"/>
      <c r="GN539" s="354"/>
      <c r="GO539" s="354"/>
      <c r="GP539" s="354"/>
      <c r="GQ539" s="354"/>
      <c r="GR539" s="354"/>
      <c r="GS539" s="354"/>
      <c r="GT539" s="354"/>
      <c r="GU539" s="354"/>
      <c r="GV539" s="354"/>
      <c r="GW539" s="354"/>
      <c r="GX539" s="354"/>
      <c r="GY539" s="354"/>
      <c r="GZ539" s="354"/>
      <c r="HA539" s="354"/>
      <c r="HB539" s="354"/>
      <c r="HC539" s="354"/>
      <c r="HD539" s="354"/>
      <c r="HE539" s="354"/>
      <c r="HF539" s="354"/>
      <c r="HG539" s="354"/>
      <c r="HH539" s="354"/>
      <c r="HI539" s="354"/>
      <c r="HJ539" s="354"/>
      <c r="HK539" s="354"/>
      <c r="HL539" s="354"/>
      <c r="HM539" s="354"/>
      <c r="HN539" s="354"/>
      <c r="HO539" s="354"/>
      <c r="HP539" s="354"/>
      <c r="HQ539" s="354"/>
      <c r="HR539" s="354"/>
      <c r="HS539" s="354"/>
      <c r="HT539" s="354"/>
      <c r="HU539" s="354"/>
      <c r="HV539" s="354"/>
      <c r="HW539" s="354"/>
      <c r="HX539" s="354"/>
      <c r="HY539" s="354"/>
      <c r="HZ539" s="354"/>
      <c r="IA539" s="354"/>
      <c r="IB539" s="354"/>
      <c r="IC539" s="354"/>
      <c r="ID539" s="354"/>
      <c r="IE539" s="354"/>
      <c r="IF539" s="354"/>
      <c r="IG539" s="354"/>
      <c r="IH539" s="354"/>
      <c r="II539" s="354"/>
      <c r="IJ539" s="354"/>
      <c r="IK539" s="354"/>
      <c r="IL539" s="354"/>
      <c r="IM539" s="354"/>
      <c r="IN539" s="354"/>
      <c r="IO539" s="354"/>
      <c r="IP539" s="354"/>
      <c r="IQ539" s="354"/>
      <c r="IR539" s="50"/>
      <c r="IS539" s="47"/>
      <c r="IT539" s="47"/>
      <c r="IU539" s="47"/>
      <c r="IV539" s="47"/>
      <c r="IW539" s="47"/>
      <c r="IX539" s="47"/>
      <c r="IY539" s="47"/>
      <c r="IZ539" s="47"/>
      <c r="JA539" s="47"/>
      <c r="JB539" s="47"/>
      <c r="JC539" s="47"/>
      <c r="JD539" s="47"/>
      <c r="JE539" s="47"/>
      <c r="JF539" s="47"/>
      <c r="JG539" s="47"/>
      <c r="JH539" s="47"/>
      <c r="JI539" s="47"/>
      <c r="JJ539" s="47"/>
      <c r="JK539" s="47"/>
      <c r="JL539" s="354"/>
      <c r="JM539" s="354"/>
      <c r="JN539" s="354"/>
      <c r="JO539" s="354"/>
      <c r="JP539" s="354"/>
      <c r="JQ539" s="354"/>
      <c r="JR539" s="354"/>
      <c r="JS539" s="354"/>
      <c r="JT539" s="354"/>
      <c r="JU539" s="354"/>
      <c r="JV539" s="354"/>
      <c r="JW539" s="354"/>
      <c r="JX539" s="354"/>
      <c r="JY539" s="354"/>
      <c r="JZ539" s="354"/>
      <c r="KA539" s="354"/>
      <c r="KB539" s="354"/>
      <c r="KC539" s="354"/>
      <c r="KD539" s="354"/>
      <c r="KE539" s="354"/>
      <c r="KF539" s="354"/>
      <c r="KG539" s="354"/>
      <c r="KH539" s="354"/>
      <c r="KI539" s="354"/>
      <c r="KJ539" s="354"/>
      <c r="KK539" s="354"/>
      <c r="KL539" s="354"/>
      <c r="KM539" s="354"/>
      <c r="KN539" s="354"/>
      <c r="KO539" s="354"/>
      <c r="KP539" s="354"/>
      <c r="KQ539" s="354"/>
      <c r="KR539" s="354"/>
      <c r="KS539" s="354"/>
      <c r="KT539" s="354"/>
      <c r="KU539" s="354"/>
      <c r="KV539" s="51"/>
      <c r="KW539" s="47"/>
      <c r="KX539" s="47"/>
      <c r="KY539" s="47"/>
      <c r="KZ539" s="47"/>
      <c r="LA539" s="47"/>
      <c r="LB539" s="47"/>
      <c r="LC539" s="47"/>
      <c r="LD539" s="361"/>
      <c r="LE539" s="361"/>
      <c r="LF539" s="361"/>
      <c r="LG539" s="361"/>
      <c r="LH539" s="361"/>
      <c r="LI539" s="361"/>
      <c r="LJ539" s="361"/>
      <c r="LK539" s="361"/>
      <c r="LL539" s="361"/>
      <c r="LM539" s="361"/>
      <c r="LN539" s="361"/>
      <c r="LO539" s="361"/>
      <c r="LP539" s="361"/>
      <c r="LQ539" s="354"/>
      <c r="LR539" s="354"/>
      <c r="LS539" s="354"/>
      <c r="LT539" s="354"/>
      <c r="LU539" s="354"/>
      <c r="LV539" s="354"/>
      <c r="LW539" s="51"/>
      <c r="LX539" s="354"/>
      <c r="LY539" s="354"/>
      <c r="LZ539" s="354"/>
      <c r="MA539" s="354"/>
      <c r="MB539" s="363"/>
      <c r="MC539" s="363"/>
      <c r="MD539" s="354"/>
      <c r="ME539" s="354"/>
      <c r="MF539" s="354"/>
      <c r="MG539" s="354"/>
      <c r="MH539" s="354"/>
      <c r="MI539" s="354"/>
      <c r="MJ539" s="354"/>
      <c r="MK539" s="354"/>
      <c r="ML539" s="354"/>
      <c r="MM539" s="354"/>
      <c r="MN539" s="354"/>
      <c r="MO539" s="354"/>
      <c r="MP539" s="354"/>
      <c r="MQ539" s="354"/>
      <c r="MR539" s="354"/>
      <c r="MS539" s="51"/>
      <c r="MT539" s="364">
        <f t="shared" si="330"/>
        <v>0</v>
      </c>
      <c r="MU539" s="365">
        <f t="shared" si="331"/>
        <v>0</v>
      </c>
      <c r="MV539" s="366">
        <f t="shared" si="332"/>
        <v>0</v>
      </c>
      <c r="MW539" s="365"/>
      <c r="MX539" s="365"/>
      <c r="MY539" s="54"/>
      <c r="MZ539" s="709"/>
      <c r="NA539" s="709"/>
      <c r="NB539" s="709">
        <f t="shared" si="333"/>
        <v>0</v>
      </c>
      <c r="NC539" s="711"/>
      <c r="ND539" s="711">
        <v>7.4</v>
      </c>
      <c r="NE539" s="738" t="e">
        <f t="shared" si="358"/>
        <v>#DIV/0!</v>
      </c>
      <c r="NF539" s="743"/>
      <c r="NG539" s="743"/>
      <c r="NH539" s="743"/>
      <c r="NI539" s="740">
        <f t="shared" si="334"/>
        <v>2279.2</v>
      </c>
      <c r="NJ539" s="850"/>
      <c r="NK539" s="818"/>
      <c r="NL539" s="743"/>
      <c r="NM539" s="739">
        <f t="shared" si="335"/>
        <v>0</v>
      </c>
      <c r="NN539" s="739"/>
      <c r="NO539" s="743"/>
      <c r="NP539" s="739">
        <f t="shared" si="336"/>
        <v>0</v>
      </c>
      <c r="NQ539" s="761">
        <f t="shared" si="337"/>
        <v>0</v>
      </c>
      <c r="NR539" s="739" t="e">
        <f t="shared" si="338"/>
        <v>#DIV/0!</v>
      </c>
      <c r="NS539" s="739">
        <f t="shared" si="339"/>
        <v>308</v>
      </c>
      <c r="NT539" s="743"/>
      <c r="NU539" s="739" t="e">
        <f t="shared" si="340"/>
        <v>#DIV/0!</v>
      </c>
      <c r="NV539" s="769" t="e">
        <f t="shared" si="341"/>
        <v>#DIV/0!</v>
      </c>
      <c r="NW539" s="769" t="e">
        <f t="shared" si="342"/>
        <v>#DIV/0!</v>
      </c>
      <c r="NX539" s="743"/>
      <c r="NY539" s="743"/>
      <c r="NZ539" s="743"/>
      <c r="OA539" s="743"/>
      <c r="OB539" s="743"/>
      <c r="OC539" s="743"/>
      <c r="OD539" s="743"/>
      <c r="OE539" s="743">
        <f t="shared" si="343"/>
        <v>0</v>
      </c>
      <c r="OF539" s="743">
        <f t="shared" si="344"/>
        <v>0</v>
      </c>
      <c r="OG539" s="743">
        <f t="shared" si="345"/>
        <v>0</v>
      </c>
      <c r="OH539" s="743">
        <f t="shared" si="346"/>
        <v>0</v>
      </c>
      <c r="OI539" s="743">
        <f t="shared" si="347"/>
        <v>0</v>
      </c>
      <c r="OJ539" s="739">
        <f t="shared" si="348"/>
        <v>0</v>
      </c>
      <c r="OK539" s="739">
        <f t="shared" si="349"/>
        <v>0</v>
      </c>
      <c r="OL539" s="739">
        <f t="shared" si="350"/>
        <v>0</v>
      </c>
      <c r="OM539" s="739">
        <f t="shared" si="351"/>
        <v>0</v>
      </c>
      <c r="ON539" s="739">
        <f t="shared" si="352"/>
        <v>0</v>
      </c>
      <c r="OO539" s="739">
        <f t="shared" si="353"/>
        <v>0</v>
      </c>
      <c r="OP539" s="739"/>
      <c r="OQ539" s="739">
        <f t="shared" si="354"/>
        <v>0</v>
      </c>
      <c r="OR539" s="739">
        <f t="shared" si="355"/>
        <v>0</v>
      </c>
      <c r="OS539" s="739">
        <f t="shared" si="356"/>
        <v>0</v>
      </c>
      <c r="OT539" s="739">
        <f t="shared" si="357"/>
        <v>0</v>
      </c>
      <c r="OU539" s="743"/>
      <c r="OV539" s="743"/>
      <c r="OW539" s="743"/>
      <c r="OX539" s="743"/>
      <c r="OY539" s="743"/>
      <c r="OZ539" s="743"/>
      <c r="PA539" s="743"/>
      <c r="PB539" s="743"/>
      <c r="PC539" s="743"/>
      <c r="PD539" s="743"/>
      <c r="PE539" s="743"/>
      <c r="PF539" s="743"/>
      <c r="PG539" s="743"/>
    </row>
    <row r="540" s="28" customFormat="1" customHeight="1" spans="1:423">
      <c r="A540" s="870" t="s">
        <v>2523</v>
      </c>
      <c r="B540" s="343"/>
      <c r="C540" s="95"/>
      <c r="D540" s="95"/>
      <c r="E540" s="95"/>
      <c r="F540" s="311" t="s">
        <v>1202</v>
      </c>
      <c r="G540" s="833" t="s">
        <v>2554</v>
      </c>
      <c r="H540" s="301" t="s">
        <v>2555</v>
      </c>
      <c r="I540" s="99">
        <f t="shared" si="329"/>
        <v>0</v>
      </c>
      <c r="J540" s="114">
        <v>77</v>
      </c>
      <c r="K540" s="456">
        <v>0</v>
      </c>
      <c r="L540" s="150">
        <f t="shared" si="327"/>
        <v>77</v>
      </c>
      <c r="M540" s="151">
        <f t="shared" si="328"/>
        <v>77</v>
      </c>
      <c r="N540" s="455"/>
      <c r="O540" s="35">
        <v>77</v>
      </c>
      <c r="P540" s="36"/>
      <c r="Q540" s="33">
        <f t="shared" si="325"/>
        <v>0</v>
      </c>
      <c r="R540" s="34">
        <f t="shared" si="326"/>
        <v>0</v>
      </c>
      <c r="S540" s="346"/>
      <c r="T540" s="346"/>
      <c r="U540" s="346"/>
      <c r="V540" s="346"/>
      <c r="W540" s="346"/>
      <c r="X540" s="347"/>
      <c r="Y540" s="348"/>
      <c r="Z540" s="348"/>
      <c r="AA540" s="348"/>
      <c r="AB540" s="348"/>
      <c r="AC540" s="348"/>
      <c r="AD540" s="348"/>
      <c r="AE540" s="348"/>
      <c r="AF540" s="346"/>
      <c r="AG540" s="346"/>
      <c r="AH540" s="346"/>
      <c r="AI540" s="346"/>
      <c r="AJ540" s="346"/>
      <c r="AK540" s="346"/>
      <c r="AL540" s="346"/>
      <c r="AM540" s="346"/>
      <c r="AN540" s="346"/>
      <c r="AO540" s="346"/>
      <c r="AP540" s="346"/>
      <c r="AQ540" s="346"/>
      <c r="AR540" s="346"/>
      <c r="AS540" s="346"/>
      <c r="AT540" s="346"/>
      <c r="AU540" s="346"/>
      <c r="AV540" s="346"/>
      <c r="AW540" s="346"/>
      <c r="AX540" s="346"/>
      <c r="AY540" s="349"/>
      <c r="AZ540" s="48"/>
      <c r="BA540" s="48"/>
      <c r="BB540" s="48"/>
      <c r="BC540" s="48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354"/>
      <c r="BT540" s="354"/>
      <c r="BU540" s="354"/>
      <c r="BV540" s="354"/>
      <c r="BW540" s="354"/>
      <c r="BX540" s="354"/>
      <c r="BY540" s="354"/>
      <c r="BZ540" s="354"/>
      <c r="CA540" s="354"/>
      <c r="CB540" s="354"/>
      <c r="CC540" s="354"/>
      <c r="CD540" s="354"/>
      <c r="CE540" s="354"/>
      <c r="CF540" s="354"/>
      <c r="CG540" s="354"/>
      <c r="CH540" s="354"/>
      <c r="CI540" s="354"/>
      <c r="CJ540" s="354"/>
      <c r="CK540" s="354"/>
      <c r="CL540" s="354"/>
      <c r="CM540" s="354"/>
      <c r="CN540" s="354"/>
      <c r="CO540" s="354"/>
      <c r="CP540" s="358"/>
      <c r="CQ540" s="48"/>
      <c r="CR540" s="354"/>
      <c r="CS540" s="354"/>
      <c r="CT540" s="355"/>
      <c r="CU540" s="354"/>
      <c r="CV540" s="354"/>
      <c r="CW540" s="354"/>
      <c r="CX540" s="354"/>
      <c r="CY540" s="354"/>
      <c r="CZ540" s="354"/>
      <c r="DA540" s="356"/>
      <c r="DB540" s="354"/>
      <c r="DC540" s="354"/>
      <c r="DD540" s="354"/>
      <c r="DE540" s="354"/>
      <c r="DF540" s="354"/>
      <c r="DG540" s="354"/>
      <c r="DH540" s="354"/>
      <c r="DI540" s="354"/>
      <c r="DJ540" s="354"/>
      <c r="DK540" s="354"/>
      <c r="DL540" s="354"/>
      <c r="DM540" s="354"/>
      <c r="DN540" s="354"/>
      <c r="DO540" s="354"/>
      <c r="DP540" s="354"/>
      <c r="DQ540" s="354"/>
      <c r="DR540" s="354"/>
      <c r="DS540" s="354"/>
      <c r="DT540" s="354"/>
      <c r="DU540" s="354"/>
      <c r="DV540" s="354"/>
      <c r="DW540" s="354"/>
      <c r="DX540" s="354"/>
      <c r="DY540" s="354"/>
      <c r="DZ540" s="357"/>
      <c r="EA540" s="356"/>
      <c r="EB540" s="356"/>
      <c r="EC540" s="356"/>
      <c r="ED540" s="356"/>
      <c r="EE540" s="358"/>
      <c r="EF540" s="48"/>
      <c r="EG540" s="46"/>
      <c r="EH540" s="46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8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354"/>
      <c r="FR540" s="354"/>
      <c r="FS540" s="354"/>
      <c r="FT540" s="354"/>
      <c r="FU540" s="354"/>
      <c r="FV540" s="354"/>
      <c r="FW540" s="354"/>
      <c r="FX540" s="354"/>
      <c r="FY540" s="354"/>
      <c r="FZ540" s="354"/>
      <c r="GA540" s="354"/>
      <c r="GB540" s="354"/>
      <c r="GC540" s="354"/>
      <c r="GD540" s="354"/>
      <c r="GE540" s="354"/>
      <c r="GF540" s="354"/>
      <c r="GG540" s="354"/>
      <c r="GH540" s="354"/>
      <c r="GI540" s="354"/>
      <c r="GJ540" s="354"/>
      <c r="GK540" s="354"/>
      <c r="GL540" s="354"/>
      <c r="GM540" s="354"/>
      <c r="GN540" s="354"/>
      <c r="GO540" s="354"/>
      <c r="GP540" s="354"/>
      <c r="GQ540" s="354"/>
      <c r="GR540" s="354"/>
      <c r="GS540" s="354"/>
      <c r="GT540" s="354"/>
      <c r="GU540" s="354"/>
      <c r="GV540" s="354"/>
      <c r="GW540" s="354"/>
      <c r="GX540" s="354"/>
      <c r="GY540" s="354"/>
      <c r="GZ540" s="354"/>
      <c r="HA540" s="354"/>
      <c r="HB540" s="354"/>
      <c r="HC540" s="354"/>
      <c r="HD540" s="354"/>
      <c r="HE540" s="354"/>
      <c r="HF540" s="354"/>
      <c r="HG540" s="354"/>
      <c r="HH540" s="354"/>
      <c r="HI540" s="354"/>
      <c r="HJ540" s="354"/>
      <c r="HK540" s="354"/>
      <c r="HL540" s="354"/>
      <c r="HM540" s="354"/>
      <c r="HN540" s="354"/>
      <c r="HO540" s="354"/>
      <c r="HP540" s="354"/>
      <c r="HQ540" s="354"/>
      <c r="HR540" s="354"/>
      <c r="HS540" s="354"/>
      <c r="HT540" s="354"/>
      <c r="HU540" s="354"/>
      <c r="HV540" s="354"/>
      <c r="HW540" s="354"/>
      <c r="HX540" s="354"/>
      <c r="HY540" s="354"/>
      <c r="HZ540" s="354"/>
      <c r="IA540" s="354"/>
      <c r="IB540" s="354"/>
      <c r="IC540" s="354"/>
      <c r="ID540" s="354"/>
      <c r="IE540" s="354"/>
      <c r="IF540" s="354"/>
      <c r="IG540" s="354"/>
      <c r="IH540" s="354"/>
      <c r="II540" s="354"/>
      <c r="IJ540" s="354"/>
      <c r="IK540" s="354"/>
      <c r="IL540" s="354"/>
      <c r="IM540" s="354"/>
      <c r="IN540" s="354"/>
      <c r="IO540" s="354"/>
      <c r="IP540" s="354"/>
      <c r="IQ540" s="354"/>
      <c r="IR540" s="50"/>
      <c r="IS540" s="47"/>
      <c r="IT540" s="47"/>
      <c r="IU540" s="47"/>
      <c r="IV540" s="47"/>
      <c r="IW540" s="47"/>
      <c r="IX540" s="47"/>
      <c r="IY540" s="47"/>
      <c r="IZ540" s="47"/>
      <c r="JA540" s="47"/>
      <c r="JB540" s="47"/>
      <c r="JC540" s="47"/>
      <c r="JD540" s="47"/>
      <c r="JE540" s="47"/>
      <c r="JF540" s="47"/>
      <c r="JG540" s="47"/>
      <c r="JH540" s="47"/>
      <c r="JI540" s="47"/>
      <c r="JJ540" s="47"/>
      <c r="JK540" s="47"/>
      <c r="JL540" s="354"/>
      <c r="JM540" s="354"/>
      <c r="JN540" s="354"/>
      <c r="JO540" s="354"/>
      <c r="JP540" s="354"/>
      <c r="JQ540" s="354"/>
      <c r="JR540" s="354"/>
      <c r="JS540" s="354"/>
      <c r="JT540" s="354"/>
      <c r="JU540" s="354"/>
      <c r="JV540" s="354"/>
      <c r="JW540" s="354"/>
      <c r="JX540" s="354"/>
      <c r="JY540" s="354"/>
      <c r="JZ540" s="354"/>
      <c r="KA540" s="354"/>
      <c r="KB540" s="354"/>
      <c r="KC540" s="354"/>
      <c r="KD540" s="354"/>
      <c r="KE540" s="354"/>
      <c r="KF540" s="354"/>
      <c r="KG540" s="354"/>
      <c r="KH540" s="354"/>
      <c r="KI540" s="354"/>
      <c r="KJ540" s="354"/>
      <c r="KK540" s="354"/>
      <c r="KL540" s="354"/>
      <c r="KM540" s="354"/>
      <c r="KN540" s="354"/>
      <c r="KO540" s="354"/>
      <c r="KP540" s="354"/>
      <c r="KQ540" s="354"/>
      <c r="KR540" s="354"/>
      <c r="KS540" s="354"/>
      <c r="KT540" s="354"/>
      <c r="KU540" s="354"/>
      <c r="KV540" s="51"/>
      <c r="KW540" s="47"/>
      <c r="KX540" s="47"/>
      <c r="KY540" s="47"/>
      <c r="KZ540" s="47"/>
      <c r="LA540" s="47"/>
      <c r="LB540" s="47"/>
      <c r="LC540" s="47"/>
      <c r="LD540" s="361"/>
      <c r="LE540" s="361"/>
      <c r="LF540" s="361"/>
      <c r="LG540" s="361"/>
      <c r="LH540" s="361"/>
      <c r="LI540" s="361"/>
      <c r="LJ540" s="361"/>
      <c r="LK540" s="361"/>
      <c r="LL540" s="361"/>
      <c r="LM540" s="361"/>
      <c r="LN540" s="361"/>
      <c r="LO540" s="361"/>
      <c r="LP540" s="361"/>
      <c r="LQ540" s="354"/>
      <c r="LR540" s="354"/>
      <c r="LS540" s="354"/>
      <c r="LT540" s="354"/>
      <c r="LU540" s="354"/>
      <c r="LV540" s="354"/>
      <c r="LW540" s="51"/>
      <c r="LX540" s="354"/>
      <c r="LY540" s="354"/>
      <c r="LZ540" s="354"/>
      <c r="MA540" s="354"/>
      <c r="MB540" s="363"/>
      <c r="MC540" s="363"/>
      <c r="MD540" s="354"/>
      <c r="ME540" s="354"/>
      <c r="MF540" s="354"/>
      <c r="MG540" s="354"/>
      <c r="MH540" s="354"/>
      <c r="MI540" s="354"/>
      <c r="MJ540" s="354"/>
      <c r="MK540" s="354"/>
      <c r="ML540" s="354"/>
      <c r="MM540" s="354"/>
      <c r="MN540" s="354"/>
      <c r="MO540" s="354"/>
      <c r="MP540" s="354"/>
      <c r="MQ540" s="354"/>
      <c r="MR540" s="354"/>
      <c r="MS540" s="51"/>
      <c r="MT540" s="364">
        <f t="shared" si="330"/>
        <v>0</v>
      </c>
      <c r="MU540" s="365">
        <f t="shared" si="331"/>
        <v>0</v>
      </c>
      <c r="MV540" s="366">
        <f t="shared" si="332"/>
        <v>0</v>
      </c>
      <c r="MW540" s="365"/>
      <c r="MX540" s="365"/>
      <c r="MY540" s="54"/>
      <c r="MZ540" s="709"/>
      <c r="NA540" s="709"/>
      <c r="NB540" s="709">
        <f t="shared" si="333"/>
        <v>0</v>
      </c>
      <c r="NC540" s="711"/>
      <c r="ND540" s="711"/>
      <c r="NE540" s="738" t="e">
        <f t="shared" si="358"/>
        <v>#DIV/0!</v>
      </c>
      <c r="NF540" s="743"/>
      <c r="NG540" s="743"/>
      <c r="NH540" s="743"/>
      <c r="NI540" s="740">
        <f t="shared" si="334"/>
        <v>0</v>
      </c>
      <c r="NJ540" s="850"/>
      <c r="NK540" s="818"/>
      <c r="NL540" s="743"/>
      <c r="NM540" s="739">
        <f t="shared" si="335"/>
        <v>0</v>
      </c>
      <c r="NN540" s="739"/>
      <c r="NO540" s="743"/>
      <c r="NP540" s="739">
        <f t="shared" si="336"/>
        <v>0</v>
      </c>
      <c r="NQ540" s="761">
        <f t="shared" si="337"/>
        <v>0</v>
      </c>
      <c r="NR540" s="739" t="e">
        <f t="shared" si="338"/>
        <v>#DIV/0!</v>
      </c>
      <c r="NS540" s="739">
        <f t="shared" si="339"/>
        <v>77</v>
      </c>
      <c r="NT540" s="743"/>
      <c r="NU540" s="739" t="e">
        <f t="shared" si="340"/>
        <v>#DIV/0!</v>
      </c>
      <c r="NV540" s="769" t="e">
        <f t="shared" si="341"/>
        <v>#DIV/0!</v>
      </c>
      <c r="NW540" s="769" t="e">
        <f t="shared" si="342"/>
        <v>#DIV/0!</v>
      </c>
      <c r="NX540" s="743"/>
      <c r="NY540" s="743"/>
      <c r="NZ540" s="743"/>
      <c r="OA540" s="743"/>
      <c r="OB540" s="743"/>
      <c r="OC540" s="743"/>
      <c r="OD540" s="743"/>
      <c r="OE540" s="743">
        <f t="shared" si="343"/>
        <v>0</v>
      </c>
      <c r="OF540" s="743">
        <f t="shared" si="344"/>
        <v>0</v>
      </c>
      <c r="OG540" s="743">
        <f t="shared" si="345"/>
        <v>0</v>
      </c>
      <c r="OH540" s="743">
        <f t="shared" si="346"/>
        <v>0</v>
      </c>
      <c r="OI540" s="743">
        <f t="shared" si="347"/>
        <v>0</v>
      </c>
      <c r="OJ540" s="739">
        <f t="shared" si="348"/>
        <v>0</v>
      </c>
      <c r="OK540" s="739">
        <f t="shared" si="349"/>
        <v>0</v>
      </c>
      <c r="OL540" s="739">
        <f t="shared" si="350"/>
        <v>0</v>
      </c>
      <c r="OM540" s="739">
        <f t="shared" si="351"/>
        <v>0</v>
      </c>
      <c r="ON540" s="739">
        <f t="shared" si="352"/>
        <v>0</v>
      </c>
      <c r="OO540" s="739">
        <f t="shared" si="353"/>
        <v>0</v>
      </c>
      <c r="OP540" s="739"/>
      <c r="OQ540" s="739">
        <f t="shared" si="354"/>
        <v>0</v>
      </c>
      <c r="OR540" s="739">
        <f t="shared" si="355"/>
        <v>0</v>
      </c>
      <c r="OS540" s="739">
        <f t="shared" si="356"/>
        <v>0</v>
      </c>
      <c r="OT540" s="739">
        <f t="shared" si="357"/>
        <v>0</v>
      </c>
      <c r="OU540" s="743"/>
      <c r="OV540" s="743"/>
      <c r="OW540" s="743"/>
      <c r="OX540" s="743"/>
      <c r="OY540" s="743"/>
      <c r="OZ540" s="743"/>
      <c r="PA540" s="743"/>
      <c r="PB540" s="743"/>
      <c r="PC540" s="743"/>
      <c r="PD540" s="743"/>
      <c r="PE540" s="743"/>
      <c r="PF540" s="743"/>
      <c r="PG540" s="743"/>
    </row>
    <row r="541" s="28" customFormat="1" customHeight="1" spans="1:423">
      <c r="A541" s="870" t="s">
        <v>2523</v>
      </c>
      <c r="B541" s="343"/>
      <c r="C541" s="95"/>
      <c r="D541" s="95"/>
      <c r="E541" s="95"/>
      <c r="F541" s="311" t="s">
        <v>1203</v>
      </c>
      <c r="G541" s="833"/>
      <c r="H541" s="301"/>
      <c r="I541" s="99">
        <f t="shared" si="329"/>
        <v>0</v>
      </c>
      <c r="J541" s="114">
        <v>96</v>
      </c>
      <c r="K541" s="456">
        <v>0</v>
      </c>
      <c r="L541" s="150">
        <f t="shared" si="327"/>
        <v>96</v>
      </c>
      <c r="M541" s="151">
        <f t="shared" si="328"/>
        <v>96</v>
      </c>
      <c r="N541" s="455"/>
      <c r="O541" s="35">
        <v>96</v>
      </c>
      <c r="P541" s="36"/>
      <c r="Q541" s="33">
        <f t="shared" si="325"/>
        <v>0</v>
      </c>
      <c r="R541" s="34">
        <f t="shared" si="326"/>
        <v>0</v>
      </c>
      <c r="S541" s="346"/>
      <c r="T541" s="346"/>
      <c r="U541" s="346"/>
      <c r="V541" s="346"/>
      <c r="W541" s="346"/>
      <c r="X541" s="347"/>
      <c r="Y541" s="348"/>
      <c r="Z541" s="348"/>
      <c r="AA541" s="348"/>
      <c r="AB541" s="348"/>
      <c r="AC541" s="348"/>
      <c r="AD541" s="348"/>
      <c r="AE541" s="348"/>
      <c r="AF541" s="346"/>
      <c r="AG541" s="346"/>
      <c r="AH541" s="346"/>
      <c r="AI541" s="346"/>
      <c r="AJ541" s="346"/>
      <c r="AK541" s="346"/>
      <c r="AL541" s="346"/>
      <c r="AM541" s="346"/>
      <c r="AN541" s="346"/>
      <c r="AO541" s="346"/>
      <c r="AP541" s="346"/>
      <c r="AQ541" s="346"/>
      <c r="AR541" s="346"/>
      <c r="AS541" s="346"/>
      <c r="AT541" s="346"/>
      <c r="AU541" s="346"/>
      <c r="AV541" s="346"/>
      <c r="AW541" s="346"/>
      <c r="AX541" s="346"/>
      <c r="AY541" s="349"/>
      <c r="AZ541" s="48"/>
      <c r="BA541" s="48"/>
      <c r="BB541" s="48"/>
      <c r="BC541" s="48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354"/>
      <c r="BT541" s="354"/>
      <c r="BU541" s="354"/>
      <c r="BV541" s="354"/>
      <c r="BW541" s="354"/>
      <c r="BX541" s="354"/>
      <c r="BY541" s="354"/>
      <c r="BZ541" s="354"/>
      <c r="CA541" s="354"/>
      <c r="CB541" s="354"/>
      <c r="CC541" s="354"/>
      <c r="CD541" s="354"/>
      <c r="CE541" s="354"/>
      <c r="CF541" s="354"/>
      <c r="CG541" s="354"/>
      <c r="CH541" s="354"/>
      <c r="CI541" s="354"/>
      <c r="CJ541" s="354"/>
      <c r="CK541" s="354"/>
      <c r="CL541" s="354"/>
      <c r="CM541" s="354"/>
      <c r="CN541" s="354"/>
      <c r="CO541" s="354"/>
      <c r="CP541" s="358"/>
      <c r="CQ541" s="48"/>
      <c r="CR541" s="354"/>
      <c r="CS541" s="354"/>
      <c r="CT541" s="355"/>
      <c r="CU541" s="354"/>
      <c r="CV541" s="354"/>
      <c r="CW541" s="354"/>
      <c r="CX541" s="354"/>
      <c r="CY541" s="354"/>
      <c r="CZ541" s="354"/>
      <c r="DA541" s="356"/>
      <c r="DB541" s="354"/>
      <c r="DC541" s="354"/>
      <c r="DD541" s="354"/>
      <c r="DE541" s="354"/>
      <c r="DF541" s="354"/>
      <c r="DG541" s="354"/>
      <c r="DH541" s="354"/>
      <c r="DI541" s="354"/>
      <c r="DJ541" s="354"/>
      <c r="DK541" s="354"/>
      <c r="DL541" s="354"/>
      <c r="DM541" s="354"/>
      <c r="DN541" s="354"/>
      <c r="DO541" s="354"/>
      <c r="DP541" s="354"/>
      <c r="DQ541" s="354"/>
      <c r="DR541" s="354"/>
      <c r="DS541" s="354"/>
      <c r="DT541" s="354"/>
      <c r="DU541" s="354"/>
      <c r="DV541" s="354"/>
      <c r="DW541" s="354"/>
      <c r="DX541" s="354"/>
      <c r="DY541" s="354"/>
      <c r="DZ541" s="357"/>
      <c r="EA541" s="356"/>
      <c r="EB541" s="356"/>
      <c r="EC541" s="356"/>
      <c r="ED541" s="356"/>
      <c r="EE541" s="358"/>
      <c r="EF541" s="48"/>
      <c r="EG541" s="46"/>
      <c r="EH541" s="46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8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354"/>
      <c r="FR541" s="354"/>
      <c r="FS541" s="354"/>
      <c r="FT541" s="354"/>
      <c r="FU541" s="354"/>
      <c r="FV541" s="354"/>
      <c r="FW541" s="354"/>
      <c r="FX541" s="354"/>
      <c r="FY541" s="354"/>
      <c r="FZ541" s="354"/>
      <c r="GA541" s="354"/>
      <c r="GB541" s="354"/>
      <c r="GC541" s="354"/>
      <c r="GD541" s="354"/>
      <c r="GE541" s="354"/>
      <c r="GF541" s="354"/>
      <c r="GG541" s="354"/>
      <c r="GH541" s="354"/>
      <c r="GI541" s="354"/>
      <c r="GJ541" s="354"/>
      <c r="GK541" s="354"/>
      <c r="GL541" s="354"/>
      <c r="GM541" s="354"/>
      <c r="GN541" s="354"/>
      <c r="GO541" s="354"/>
      <c r="GP541" s="354"/>
      <c r="GQ541" s="354"/>
      <c r="GR541" s="354"/>
      <c r="GS541" s="354"/>
      <c r="GT541" s="354"/>
      <c r="GU541" s="354"/>
      <c r="GV541" s="354"/>
      <c r="GW541" s="354"/>
      <c r="GX541" s="354"/>
      <c r="GY541" s="354"/>
      <c r="GZ541" s="354"/>
      <c r="HA541" s="354"/>
      <c r="HB541" s="354"/>
      <c r="HC541" s="354"/>
      <c r="HD541" s="354"/>
      <c r="HE541" s="354"/>
      <c r="HF541" s="354"/>
      <c r="HG541" s="354"/>
      <c r="HH541" s="354"/>
      <c r="HI541" s="354"/>
      <c r="HJ541" s="354"/>
      <c r="HK541" s="354"/>
      <c r="HL541" s="354"/>
      <c r="HM541" s="354"/>
      <c r="HN541" s="354"/>
      <c r="HO541" s="354"/>
      <c r="HP541" s="354"/>
      <c r="HQ541" s="354"/>
      <c r="HR541" s="354"/>
      <c r="HS541" s="354"/>
      <c r="HT541" s="354"/>
      <c r="HU541" s="354"/>
      <c r="HV541" s="354"/>
      <c r="HW541" s="354"/>
      <c r="HX541" s="354"/>
      <c r="HY541" s="354"/>
      <c r="HZ541" s="354"/>
      <c r="IA541" s="354"/>
      <c r="IB541" s="354"/>
      <c r="IC541" s="354"/>
      <c r="ID541" s="354"/>
      <c r="IE541" s="354"/>
      <c r="IF541" s="354"/>
      <c r="IG541" s="354"/>
      <c r="IH541" s="354"/>
      <c r="II541" s="354"/>
      <c r="IJ541" s="354"/>
      <c r="IK541" s="354"/>
      <c r="IL541" s="354"/>
      <c r="IM541" s="354"/>
      <c r="IN541" s="354"/>
      <c r="IO541" s="354"/>
      <c r="IP541" s="354"/>
      <c r="IQ541" s="354"/>
      <c r="IR541" s="50"/>
      <c r="IS541" s="47"/>
      <c r="IT541" s="47"/>
      <c r="IU541" s="47"/>
      <c r="IV541" s="47"/>
      <c r="IW541" s="47"/>
      <c r="IX541" s="47"/>
      <c r="IY541" s="47"/>
      <c r="IZ541" s="47"/>
      <c r="JA541" s="47"/>
      <c r="JB541" s="47"/>
      <c r="JC541" s="47"/>
      <c r="JD541" s="47"/>
      <c r="JE541" s="47"/>
      <c r="JF541" s="47"/>
      <c r="JG541" s="47"/>
      <c r="JH541" s="47"/>
      <c r="JI541" s="47"/>
      <c r="JJ541" s="47"/>
      <c r="JK541" s="47"/>
      <c r="JL541" s="354"/>
      <c r="JM541" s="354"/>
      <c r="JN541" s="354"/>
      <c r="JO541" s="354"/>
      <c r="JP541" s="354"/>
      <c r="JQ541" s="354"/>
      <c r="JR541" s="354"/>
      <c r="JS541" s="354"/>
      <c r="JT541" s="354"/>
      <c r="JU541" s="354"/>
      <c r="JV541" s="354"/>
      <c r="JW541" s="354"/>
      <c r="JX541" s="354"/>
      <c r="JY541" s="354"/>
      <c r="JZ541" s="354"/>
      <c r="KA541" s="354"/>
      <c r="KB541" s="354"/>
      <c r="KC541" s="354"/>
      <c r="KD541" s="354"/>
      <c r="KE541" s="354"/>
      <c r="KF541" s="354"/>
      <c r="KG541" s="354"/>
      <c r="KH541" s="354"/>
      <c r="KI541" s="354"/>
      <c r="KJ541" s="354"/>
      <c r="KK541" s="354"/>
      <c r="KL541" s="354"/>
      <c r="KM541" s="354"/>
      <c r="KN541" s="354"/>
      <c r="KO541" s="354"/>
      <c r="KP541" s="354"/>
      <c r="KQ541" s="354"/>
      <c r="KR541" s="354"/>
      <c r="KS541" s="354"/>
      <c r="KT541" s="354"/>
      <c r="KU541" s="354"/>
      <c r="KV541" s="51"/>
      <c r="KW541" s="47"/>
      <c r="KX541" s="47"/>
      <c r="KY541" s="47"/>
      <c r="KZ541" s="47"/>
      <c r="LA541" s="47"/>
      <c r="LB541" s="47"/>
      <c r="LC541" s="47"/>
      <c r="LD541" s="361"/>
      <c r="LE541" s="361"/>
      <c r="LF541" s="361"/>
      <c r="LG541" s="361"/>
      <c r="LH541" s="361"/>
      <c r="LI541" s="361"/>
      <c r="LJ541" s="361"/>
      <c r="LK541" s="361"/>
      <c r="LL541" s="361"/>
      <c r="LM541" s="361"/>
      <c r="LN541" s="361"/>
      <c r="LO541" s="361"/>
      <c r="LP541" s="361"/>
      <c r="LQ541" s="354"/>
      <c r="LR541" s="354"/>
      <c r="LS541" s="354"/>
      <c r="LT541" s="354"/>
      <c r="LU541" s="354"/>
      <c r="LV541" s="354"/>
      <c r="LW541" s="51"/>
      <c r="LX541" s="354"/>
      <c r="LY541" s="354"/>
      <c r="LZ541" s="354"/>
      <c r="MA541" s="354"/>
      <c r="MB541" s="363"/>
      <c r="MC541" s="363"/>
      <c r="MD541" s="354"/>
      <c r="ME541" s="354"/>
      <c r="MF541" s="354"/>
      <c r="MG541" s="354"/>
      <c r="MH541" s="354"/>
      <c r="MI541" s="354"/>
      <c r="MJ541" s="354"/>
      <c r="MK541" s="354"/>
      <c r="ML541" s="354"/>
      <c r="MM541" s="354"/>
      <c r="MN541" s="354"/>
      <c r="MO541" s="354"/>
      <c r="MP541" s="354"/>
      <c r="MQ541" s="354"/>
      <c r="MR541" s="354"/>
      <c r="MS541" s="51"/>
      <c r="MT541" s="364">
        <f t="shared" si="330"/>
        <v>0</v>
      </c>
      <c r="MU541" s="365">
        <f t="shared" si="331"/>
        <v>0</v>
      </c>
      <c r="MV541" s="366">
        <f t="shared" si="332"/>
        <v>0</v>
      </c>
      <c r="MW541" s="365"/>
      <c r="MX541" s="365"/>
      <c r="MY541" s="54"/>
      <c r="MZ541" s="709"/>
      <c r="NA541" s="709"/>
      <c r="NB541" s="709">
        <f t="shared" si="333"/>
        <v>0</v>
      </c>
      <c r="NC541" s="711"/>
      <c r="ND541" s="711"/>
      <c r="NE541" s="738" t="e">
        <f t="shared" si="358"/>
        <v>#DIV/0!</v>
      </c>
      <c r="NF541" s="743"/>
      <c r="NG541" s="743"/>
      <c r="NH541" s="743"/>
      <c r="NI541" s="740">
        <f t="shared" si="334"/>
        <v>0</v>
      </c>
      <c r="NJ541" s="850"/>
      <c r="NK541" s="818"/>
      <c r="NL541" s="743"/>
      <c r="NM541" s="739">
        <f t="shared" si="335"/>
        <v>0</v>
      </c>
      <c r="NN541" s="739"/>
      <c r="NO541" s="743"/>
      <c r="NP541" s="739">
        <f t="shared" si="336"/>
        <v>0</v>
      </c>
      <c r="NQ541" s="761">
        <f t="shared" si="337"/>
        <v>0</v>
      </c>
      <c r="NR541" s="739" t="e">
        <f t="shared" si="338"/>
        <v>#DIV/0!</v>
      </c>
      <c r="NS541" s="739">
        <f t="shared" si="339"/>
        <v>96</v>
      </c>
      <c r="NT541" s="743"/>
      <c r="NU541" s="739" t="e">
        <f t="shared" si="340"/>
        <v>#DIV/0!</v>
      </c>
      <c r="NV541" s="769" t="e">
        <f t="shared" si="341"/>
        <v>#DIV/0!</v>
      </c>
      <c r="NW541" s="769" t="e">
        <f t="shared" si="342"/>
        <v>#DIV/0!</v>
      </c>
      <c r="NX541" s="743"/>
      <c r="NY541" s="743"/>
      <c r="NZ541" s="743"/>
      <c r="OA541" s="743"/>
      <c r="OB541" s="743"/>
      <c r="OC541" s="743"/>
      <c r="OD541" s="743"/>
      <c r="OE541" s="743">
        <f t="shared" si="343"/>
        <v>0</v>
      </c>
      <c r="OF541" s="743">
        <f t="shared" si="344"/>
        <v>0</v>
      </c>
      <c r="OG541" s="743">
        <f t="shared" si="345"/>
        <v>0</v>
      </c>
      <c r="OH541" s="743">
        <f t="shared" si="346"/>
        <v>0</v>
      </c>
      <c r="OI541" s="743">
        <f t="shared" si="347"/>
        <v>0</v>
      </c>
      <c r="OJ541" s="739">
        <f t="shared" si="348"/>
        <v>0</v>
      </c>
      <c r="OK541" s="739">
        <f t="shared" si="349"/>
        <v>0</v>
      </c>
      <c r="OL541" s="739">
        <f t="shared" si="350"/>
        <v>0</v>
      </c>
      <c r="OM541" s="739">
        <f t="shared" si="351"/>
        <v>0</v>
      </c>
      <c r="ON541" s="739">
        <f t="shared" si="352"/>
        <v>0</v>
      </c>
      <c r="OO541" s="739">
        <f t="shared" si="353"/>
        <v>0</v>
      </c>
      <c r="OP541" s="739"/>
      <c r="OQ541" s="739">
        <f t="shared" si="354"/>
        <v>0</v>
      </c>
      <c r="OR541" s="739">
        <f t="shared" si="355"/>
        <v>0</v>
      </c>
      <c r="OS541" s="739">
        <f t="shared" si="356"/>
        <v>0</v>
      </c>
      <c r="OT541" s="739">
        <f t="shared" si="357"/>
        <v>0</v>
      </c>
      <c r="OU541" s="743"/>
      <c r="OV541" s="743"/>
      <c r="OW541" s="743"/>
      <c r="OX541" s="743"/>
      <c r="OY541" s="743"/>
      <c r="OZ541" s="743"/>
      <c r="PA541" s="743"/>
      <c r="PB541" s="743"/>
      <c r="PC541" s="743"/>
      <c r="PD541" s="743"/>
      <c r="PE541" s="743"/>
      <c r="PF541" s="743"/>
      <c r="PG541" s="743"/>
    </row>
    <row r="542" s="28" customFormat="1" customHeight="1" spans="1:423">
      <c r="A542" s="870" t="s">
        <v>2523</v>
      </c>
      <c r="B542" s="343"/>
      <c r="C542" s="95"/>
      <c r="D542" s="95"/>
      <c r="E542" s="95"/>
      <c r="F542" s="311" t="s">
        <v>1204</v>
      </c>
      <c r="G542" s="833"/>
      <c r="H542" s="301"/>
      <c r="I542" s="99">
        <f t="shared" si="329"/>
        <v>0</v>
      </c>
      <c r="J542" s="114">
        <v>192</v>
      </c>
      <c r="K542" s="456">
        <v>0</v>
      </c>
      <c r="L542" s="150">
        <f t="shared" si="327"/>
        <v>192</v>
      </c>
      <c r="M542" s="151">
        <f t="shared" si="328"/>
        <v>192</v>
      </c>
      <c r="N542" s="455"/>
      <c r="O542" s="35">
        <v>192</v>
      </c>
      <c r="P542" s="36"/>
      <c r="Q542" s="33">
        <f t="shared" si="325"/>
        <v>0</v>
      </c>
      <c r="R542" s="34">
        <f t="shared" si="326"/>
        <v>0</v>
      </c>
      <c r="S542" s="346"/>
      <c r="T542" s="346"/>
      <c r="U542" s="346"/>
      <c r="V542" s="346"/>
      <c r="W542" s="346"/>
      <c r="X542" s="347"/>
      <c r="Y542" s="348"/>
      <c r="Z542" s="348"/>
      <c r="AA542" s="348"/>
      <c r="AB542" s="348"/>
      <c r="AC542" s="348"/>
      <c r="AD542" s="348"/>
      <c r="AE542" s="348"/>
      <c r="AF542" s="346"/>
      <c r="AG542" s="346"/>
      <c r="AH542" s="346"/>
      <c r="AI542" s="346"/>
      <c r="AJ542" s="346"/>
      <c r="AK542" s="346"/>
      <c r="AL542" s="346"/>
      <c r="AM542" s="346"/>
      <c r="AN542" s="346"/>
      <c r="AO542" s="346"/>
      <c r="AP542" s="346"/>
      <c r="AQ542" s="346"/>
      <c r="AR542" s="346"/>
      <c r="AS542" s="346"/>
      <c r="AT542" s="346"/>
      <c r="AU542" s="346"/>
      <c r="AV542" s="346"/>
      <c r="AW542" s="346"/>
      <c r="AX542" s="346"/>
      <c r="AY542" s="349"/>
      <c r="AZ542" s="48"/>
      <c r="BA542" s="48"/>
      <c r="BB542" s="48"/>
      <c r="BC542" s="48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354"/>
      <c r="BT542" s="354"/>
      <c r="BU542" s="354"/>
      <c r="BV542" s="354"/>
      <c r="BW542" s="354"/>
      <c r="BX542" s="354"/>
      <c r="BY542" s="354"/>
      <c r="BZ542" s="354"/>
      <c r="CA542" s="354"/>
      <c r="CB542" s="354"/>
      <c r="CC542" s="354"/>
      <c r="CD542" s="354"/>
      <c r="CE542" s="354"/>
      <c r="CF542" s="354"/>
      <c r="CG542" s="354"/>
      <c r="CH542" s="354"/>
      <c r="CI542" s="354"/>
      <c r="CJ542" s="354"/>
      <c r="CK542" s="354"/>
      <c r="CL542" s="354"/>
      <c r="CM542" s="354"/>
      <c r="CN542" s="354"/>
      <c r="CO542" s="354"/>
      <c r="CP542" s="358"/>
      <c r="CQ542" s="48"/>
      <c r="CR542" s="354"/>
      <c r="CS542" s="354"/>
      <c r="CT542" s="355"/>
      <c r="CU542" s="354"/>
      <c r="CV542" s="354"/>
      <c r="CW542" s="354"/>
      <c r="CX542" s="354"/>
      <c r="CY542" s="354"/>
      <c r="CZ542" s="354"/>
      <c r="DA542" s="356"/>
      <c r="DB542" s="354"/>
      <c r="DC542" s="354"/>
      <c r="DD542" s="354"/>
      <c r="DE542" s="354"/>
      <c r="DF542" s="354"/>
      <c r="DG542" s="354"/>
      <c r="DH542" s="354"/>
      <c r="DI542" s="354"/>
      <c r="DJ542" s="354"/>
      <c r="DK542" s="354"/>
      <c r="DL542" s="354"/>
      <c r="DM542" s="354"/>
      <c r="DN542" s="354"/>
      <c r="DO542" s="354"/>
      <c r="DP542" s="354"/>
      <c r="DQ542" s="354"/>
      <c r="DR542" s="354"/>
      <c r="DS542" s="354"/>
      <c r="DT542" s="354"/>
      <c r="DU542" s="354"/>
      <c r="DV542" s="354"/>
      <c r="DW542" s="354"/>
      <c r="DX542" s="354"/>
      <c r="DY542" s="354"/>
      <c r="DZ542" s="357"/>
      <c r="EA542" s="356"/>
      <c r="EB542" s="356"/>
      <c r="EC542" s="356"/>
      <c r="ED542" s="356"/>
      <c r="EE542" s="358"/>
      <c r="EF542" s="48"/>
      <c r="EG542" s="46"/>
      <c r="EH542" s="46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8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354"/>
      <c r="FR542" s="354"/>
      <c r="FS542" s="354"/>
      <c r="FT542" s="354"/>
      <c r="FU542" s="354"/>
      <c r="FV542" s="354"/>
      <c r="FW542" s="354"/>
      <c r="FX542" s="354"/>
      <c r="FY542" s="354"/>
      <c r="FZ542" s="354"/>
      <c r="GA542" s="354"/>
      <c r="GB542" s="354"/>
      <c r="GC542" s="354"/>
      <c r="GD542" s="354"/>
      <c r="GE542" s="354"/>
      <c r="GF542" s="354"/>
      <c r="GG542" s="354"/>
      <c r="GH542" s="354"/>
      <c r="GI542" s="354"/>
      <c r="GJ542" s="354"/>
      <c r="GK542" s="354"/>
      <c r="GL542" s="354"/>
      <c r="GM542" s="354"/>
      <c r="GN542" s="354"/>
      <c r="GO542" s="354"/>
      <c r="GP542" s="354"/>
      <c r="GQ542" s="354"/>
      <c r="GR542" s="354"/>
      <c r="GS542" s="354"/>
      <c r="GT542" s="354"/>
      <c r="GU542" s="354"/>
      <c r="GV542" s="354"/>
      <c r="GW542" s="354"/>
      <c r="GX542" s="354"/>
      <c r="GY542" s="354"/>
      <c r="GZ542" s="354"/>
      <c r="HA542" s="354"/>
      <c r="HB542" s="354"/>
      <c r="HC542" s="354"/>
      <c r="HD542" s="354"/>
      <c r="HE542" s="354"/>
      <c r="HF542" s="354"/>
      <c r="HG542" s="354"/>
      <c r="HH542" s="354"/>
      <c r="HI542" s="354"/>
      <c r="HJ542" s="354"/>
      <c r="HK542" s="354"/>
      <c r="HL542" s="354"/>
      <c r="HM542" s="354"/>
      <c r="HN542" s="354"/>
      <c r="HO542" s="354"/>
      <c r="HP542" s="354"/>
      <c r="HQ542" s="354"/>
      <c r="HR542" s="354"/>
      <c r="HS542" s="354"/>
      <c r="HT542" s="354"/>
      <c r="HU542" s="354"/>
      <c r="HV542" s="354"/>
      <c r="HW542" s="354"/>
      <c r="HX542" s="354"/>
      <c r="HY542" s="354"/>
      <c r="HZ542" s="354"/>
      <c r="IA542" s="354"/>
      <c r="IB542" s="354"/>
      <c r="IC542" s="354"/>
      <c r="ID542" s="354"/>
      <c r="IE542" s="354"/>
      <c r="IF542" s="354"/>
      <c r="IG542" s="354"/>
      <c r="IH542" s="354"/>
      <c r="II542" s="354"/>
      <c r="IJ542" s="354"/>
      <c r="IK542" s="354"/>
      <c r="IL542" s="354"/>
      <c r="IM542" s="354"/>
      <c r="IN542" s="354"/>
      <c r="IO542" s="354"/>
      <c r="IP542" s="354"/>
      <c r="IQ542" s="354"/>
      <c r="IR542" s="50"/>
      <c r="IS542" s="47"/>
      <c r="IT542" s="47"/>
      <c r="IU542" s="47"/>
      <c r="IV542" s="47"/>
      <c r="IW542" s="47"/>
      <c r="IX542" s="47"/>
      <c r="IY542" s="47"/>
      <c r="IZ542" s="47"/>
      <c r="JA542" s="47"/>
      <c r="JB542" s="47"/>
      <c r="JC542" s="47"/>
      <c r="JD542" s="47"/>
      <c r="JE542" s="47"/>
      <c r="JF542" s="47"/>
      <c r="JG542" s="47"/>
      <c r="JH542" s="47"/>
      <c r="JI542" s="47"/>
      <c r="JJ542" s="47"/>
      <c r="JK542" s="47"/>
      <c r="JL542" s="354"/>
      <c r="JM542" s="354"/>
      <c r="JN542" s="354"/>
      <c r="JO542" s="354"/>
      <c r="JP542" s="354"/>
      <c r="JQ542" s="354"/>
      <c r="JR542" s="354"/>
      <c r="JS542" s="354"/>
      <c r="JT542" s="354"/>
      <c r="JU542" s="354"/>
      <c r="JV542" s="354"/>
      <c r="JW542" s="354"/>
      <c r="JX542" s="354"/>
      <c r="JY542" s="354"/>
      <c r="JZ542" s="354"/>
      <c r="KA542" s="354"/>
      <c r="KB542" s="354"/>
      <c r="KC542" s="354"/>
      <c r="KD542" s="354"/>
      <c r="KE542" s="354"/>
      <c r="KF542" s="354"/>
      <c r="KG542" s="354"/>
      <c r="KH542" s="354"/>
      <c r="KI542" s="354"/>
      <c r="KJ542" s="354"/>
      <c r="KK542" s="354"/>
      <c r="KL542" s="354"/>
      <c r="KM542" s="354"/>
      <c r="KN542" s="354"/>
      <c r="KO542" s="354"/>
      <c r="KP542" s="354"/>
      <c r="KQ542" s="354"/>
      <c r="KR542" s="354"/>
      <c r="KS542" s="354"/>
      <c r="KT542" s="354"/>
      <c r="KU542" s="354"/>
      <c r="KV542" s="51"/>
      <c r="KW542" s="47"/>
      <c r="KX542" s="47"/>
      <c r="KY542" s="47"/>
      <c r="KZ542" s="47"/>
      <c r="LA542" s="47"/>
      <c r="LB542" s="47"/>
      <c r="LC542" s="47"/>
      <c r="LD542" s="361"/>
      <c r="LE542" s="361"/>
      <c r="LF542" s="361"/>
      <c r="LG542" s="361"/>
      <c r="LH542" s="361"/>
      <c r="LI542" s="361"/>
      <c r="LJ542" s="361"/>
      <c r="LK542" s="361"/>
      <c r="LL542" s="361"/>
      <c r="LM542" s="361"/>
      <c r="LN542" s="361"/>
      <c r="LO542" s="361"/>
      <c r="LP542" s="361"/>
      <c r="LQ542" s="354"/>
      <c r="LR542" s="354"/>
      <c r="LS542" s="354"/>
      <c r="LT542" s="354"/>
      <c r="LU542" s="354"/>
      <c r="LV542" s="354"/>
      <c r="LW542" s="51"/>
      <c r="LX542" s="354"/>
      <c r="LY542" s="354"/>
      <c r="LZ542" s="354"/>
      <c r="MA542" s="354"/>
      <c r="MB542" s="363"/>
      <c r="MC542" s="363"/>
      <c r="MD542" s="354"/>
      <c r="ME542" s="354"/>
      <c r="MF542" s="354"/>
      <c r="MG542" s="354"/>
      <c r="MH542" s="354"/>
      <c r="MI542" s="354"/>
      <c r="MJ542" s="354"/>
      <c r="MK542" s="354"/>
      <c r="ML542" s="354"/>
      <c r="MM542" s="354"/>
      <c r="MN542" s="354"/>
      <c r="MO542" s="354"/>
      <c r="MP542" s="354"/>
      <c r="MQ542" s="354"/>
      <c r="MR542" s="354"/>
      <c r="MS542" s="51"/>
      <c r="MT542" s="364">
        <f t="shared" si="330"/>
        <v>0</v>
      </c>
      <c r="MU542" s="365">
        <f t="shared" si="331"/>
        <v>0</v>
      </c>
      <c r="MV542" s="366">
        <f t="shared" si="332"/>
        <v>0</v>
      </c>
      <c r="MW542" s="365"/>
      <c r="MX542" s="365"/>
      <c r="MY542" s="54"/>
      <c r="MZ542" s="709"/>
      <c r="NA542" s="709"/>
      <c r="NB542" s="709">
        <f t="shared" si="333"/>
        <v>0</v>
      </c>
      <c r="NC542" s="711"/>
      <c r="ND542" s="711"/>
      <c r="NE542" s="738" t="e">
        <f t="shared" si="358"/>
        <v>#DIV/0!</v>
      </c>
      <c r="NF542" s="743"/>
      <c r="NG542" s="743"/>
      <c r="NH542" s="743"/>
      <c r="NI542" s="740">
        <f t="shared" si="334"/>
        <v>0</v>
      </c>
      <c r="NJ542" s="850"/>
      <c r="NK542" s="818"/>
      <c r="NL542" s="743"/>
      <c r="NM542" s="739">
        <f t="shared" si="335"/>
        <v>0</v>
      </c>
      <c r="NN542" s="739"/>
      <c r="NO542" s="743"/>
      <c r="NP542" s="739">
        <f t="shared" si="336"/>
        <v>0</v>
      </c>
      <c r="NQ542" s="761">
        <f t="shared" si="337"/>
        <v>0</v>
      </c>
      <c r="NR542" s="739" t="e">
        <f t="shared" si="338"/>
        <v>#DIV/0!</v>
      </c>
      <c r="NS542" s="739">
        <f t="shared" si="339"/>
        <v>192</v>
      </c>
      <c r="NT542" s="743"/>
      <c r="NU542" s="739" t="e">
        <f t="shared" si="340"/>
        <v>#DIV/0!</v>
      </c>
      <c r="NV542" s="769" t="e">
        <f t="shared" si="341"/>
        <v>#DIV/0!</v>
      </c>
      <c r="NW542" s="769" t="e">
        <f t="shared" si="342"/>
        <v>#DIV/0!</v>
      </c>
      <c r="NX542" s="743"/>
      <c r="NY542" s="743"/>
      <c r="NZ542" s="743"/>
      <c r="OA542" s="743"/>
      <c r="OB542" s="743"/>
      <c r="OC542" s="743"/>
      <c r="OD542" s="743"/>
      <c r="OE542" s="743">
        <f t="shared" si="343"/>
        <v>0</v>
      </c>
      <c r="OF542" s="743">
        <f t="shared" si="344"/>
        <v>0</v>
      </c>
      <c r="OG542" s="743">
        <f t="shared" si="345"/>
        <v>0</v>
      </c>
      <c r="OH542" s="743">
        <f t="shared" si="346"/>
        <v>0</v>
      </c>
      <c r="OI542" s="743">
        <f t="shared" si="347"/>
        <v>0</v>
      </c>
      <c r="OJ542" s="739">
        <f t="shared" si="348"/>
        <v>0</v>
      </c>
      <c r="OK542" s="739">
        <f t="shared" si="349"/>
        <v>0</v>
      </c>
      <c r="OL542" s="739">
        <f t="shared" si="350"/>
        <v>0</v>
      </c>
      <c r="OM542" s="739">
        <f t="shared" si="351"/>
        <v>0</v>
      </c>
      <c r="ON542" s="739">
        <f t="shared" si="352"/>
        <v>0</v>
      </c>
      <c r="OO542" s="739">
        <f t="shared" si="353"/>
        <v>0</v>
      </c>
      <c r="OP542" s="739"/>
      <c r="OQ542" s="739">
        <f t="shared" si="354"/>
        <v>0</v>
      </c>
      <c r="OR542" s="739">
        <f t="shared" si="355"/>
        <v>0</v>
      </c>
      <c r="OS542" s="739">
        <f t="shared" si="356"/>
        <v>0</v>
      </c>
      <c r="OT542" s="739">
        <f t="shared" si="357"/>
        <v>0</v>
      </c>
      <c r="OU542" s="743"/>
      <c r="OV542" s="743"/>
      <c r="OW542" s="743"/>
      <c r="OX542" s="743"/>
      <c r="OY542" s="743"/>
      <c r="OZ542" s="743"/>
      <c r="PA542" s="743"/>
      <c r="PB542" s="743"/>
      <c r="PC542" s="743"/>
      <c r="PD542" s="743"/>
      <c r="PE542" s="743"/>
      <c r="PF542" s="743"/>
      <c r="PG542" s="743"/>
    </row>
    <row r="543" s="28" customFormat="1" customHeight="1" spans="1:423">
      <c r="A543" s="870" t="s">
        <v>2523</v>
      </c>
      <c r="B543" s="343"/>
      <c r="C543" s="95"/>
      <c r="D543" s="95"/>
      <c r="E543" s="95"/>
      <c r="F543" s="311" t="s">
        <v>1205</v>
      </c>
      <c r="G543" s="833"/>
      <c r="H543" s="301"/>
      <c r="I543" s="99">
        <f t="shared" si="329"/>
        <v>0</v>
      </c>
      <c r="J543" s="114">
        <v>144</v>
      </c>
      <c r="K543" s="456">
        <v>0</v>
      </c>
      <c r="L543" s="150">
        <f t="shared" si="327"/>
        <v>144</v>
      </c>
      <c r="M543" s="151">
        <f t="shared" si="328"/>
        <v>144</v>
      </c>
      <c r="N543" s="455"/>
      <c r="O543" s="35">
        <v>144</v>
      </c>
      <c r="P543" s="36"/>
      <c r="Q543" s="33">
        <f t="shared" si="325"/>
        <v>0</v>
      </c>
      <c r="R543" s="34">
        <f t="shared" si="326"/>
        <v>0</v>
      </c>
      <c r="S543" s="346"/>
      <c r="T543" s="346"/>
      <c r="U543" s="346"/>
      <c r="V543" s="346"/>
      <c r="W543" s="346"/>
      <c r="X543" s="347"/>
      <c r="Y543" s="348"/>
      <c r="Z543" s="348"/>
      <c r="AA543" s="348"/>
      <c r="AB543" s="348"/>
      <c r="AC543" s="348"/>
      <c r="AD543" s="348"/>
      <c r="AE543" s="348"/>
      <c r="AF543" s="346"/>
      <c r="AG543" s="346"/>
      <c r="AH543" s="346"/>
      <c r="AI543" s="346"/>
      <c r="AJ543" s="346"/>
      <c r="AK543" s="346"/>
      <c r="AL543" s="346"/>
      <c r="AM543" s="346"/>
      <c r="AN543" s="346"/>
      <c r="AO543" s="346"/>
      <c r="AP543" s="346"/>
      <c r="AQ543" s="346"/>
      <c r="AR543" s="346"/>
      <c r="AS543" s="346"/>
      <c r="AT543" s="346"/>
      <c r="AU543" s="346"/>
      <c r="AV543" s="346"/>
      <c r="AW543" s="346"/>
      <c r="AX543" s="346"/>
      <c r="AY543" s="349"/>
      <c r="AZ543" s="48"/>
      <c r="BA543" s="48"/>
      <c r="BB543" s="48"/>
      <c r="BC543" s="48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354"/>
      <c r="BT543" s="354"/>
      <c r="BU543" s="354"/>
      <c r="BV543" s="354"/>
      <c r="BW543" s="354"/>
      <c r="BX543" s="354"/>
      <c r="BY543" s="354"/>
      <c r="BZ543" s="354"/>
      <c r="CA543" s="354"/>
      <c r="CB543" s="354"/>
      <c r="CC543" s="354"/>
      <c r="CD543" s="354"/>
      <c r="CE543" s="354"/>
      <c r="CF543" s="354"/>
      <c r="CG543" s="354"/>
      <c r="CH543" s="354"/>
      <c r="CI543" s="354"/>
      <c r="CJ543" s="354"/>
      <c r="CK543" s="354"/>
      <c r="CL543" s="354"/>
      <c r="CM543" s="354"/>
      <c r="CN543" s="354"/>
      <c r="CO543" s="354"/>
      <c r="CP543" s="358"/>
      <c r="CQ543" s="48"/>
      <c r="CR543" s="354"/>
      <c r="CS543" s="354"/>
      <c r="CT543" s="355"/>
      <c r="CU543" s="354"/>
      <c r="CV543" s="354"/>
      <c r="CW543" s="354"/>
      <c r="CX543" s="354"/>
      <c r="CY543" s="354"/>
      <c r="CZ543" s="354"/>
      <c r="DA543" s="356"/>
      <c r="DB543" s="354"/>
      <c r="DC543" s="354"/>
      <c r="DD543" s="354"/>
      <c r="DE543" s="354"/>
      <c r="DF543" s="354"/>
      <c r="DG543" s="354"/>
      <c r="DH543" s="354"/>
      <c r="DI543" s="354"/>
      <c r="DJ543" s="354"/>
      <c r="DK543" s="354"/>
      <c r="DL543" s="354"/>
      <c r="DM543" s="354"/>
      <c r="DN543" s="354"/>
      <c r="DO543" s="354"/>
      <c r="DP543" s="354"/>
      <c r="DQ543" s="354"/>
      <c r="DR543" s="354"/>
      <c r="DS543" s="354"/>
      <c r="DT543" s="354"/>
      <c r="DU543" s="354"/>
      <c r="DV543" s="354"/>
      <c r="DW543" s="354"/>
      <c r="DX543" s="354"/>
      <c r="DY543" s="354"/>
      <c r="DZ543" s="357"/>
      <c r="EA543" s="356"/>
      <c r="EB543" s="356"/>
      <c r="EC543" s="356"/>
      <c r="ED543" s="356"/>
      <c r="EE543" s="358"/>
      <c r="EF543" s="48"/>
      <c r="EG543" s="46"/>
      <c r="EH543" s="46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8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354"/>
      <c r="FR543" s="354"/>
      <c r="FS543" s="354"/>
      <c r="FT543" s="354"/>
      <c r="FU543" s="354"/>
      <c r="FV543" s="354"/>
      <c r="FW543" s="354"/>
      <c r="FX543" s="354"/>
      <c r="FY543" s="354"/>
      <c r="FZ543" s="354"/>
      <c r="GA543" s="354"/>
      <c r="GB543" s="354"/>
      <c r="GC543" s="354"/>
      <c r="GD543" s="354"/>
      <c r="GE543" s="354"/>
      <c r="GF543" s="354"/>
      <c r="GG543" s="354"/>
      <c r="GH543" s="354"/>
      <c r="GI543" s="354"/>
      <c r="GJ543" s="354"/>
      <c r="GK543" s="354"/>
      <c r="GL543" s="354"/>
      <c r="GM543" s="354"/>
      <c r="GN543" s="354"/>
      <c r="GO543" s="354"/>
      <c r="GP543" s="354"/>
      <c r="GQ543" s="354"/>
      <c r="GR543" s="354"/>
      <c r="GS543" s="354"/>
      <c r="GT543" s="354"/>
      <c r="GU543" s="354"/>
      <c r="GV543" s="354"/>
      <c r="GW543" s="354"/>
      <c r="GX543" s="354"/>
      <c r="GY543" s="354"/>
      <c r="GZ543" s="354"/>
      <c r="HA543" s="354"/>
      <c r="HB543" s="354"/>
      <c r="HC543" s="354"/>
      <c r="HD543" s="354"/>
      <c r="HE543" s="354"/>
      <c r="HF543" s="354"/>
      <c r="HG543" s="354"/>
      <c r="HH543" s="354"/>
      <c r="HI543" s="354"/>
      <c r="HJ543" s="354"/>
      <c r="HK543" s="354"/>
      <c r="HL543" s="354"/>
      <c r="HM543" s="354"/>
      <c r="HN543" s="354"/>
      <c r="HO543" s="354"/>
      <c r="HP543" s="354"/>
      <c r="HQ543" s="354"/>
      <c r="HR543" s="354"/>
      <c r="HS543" s="354"/>
      <c r="HT543" s="354"/>
      <c r="HU543" s="354"/>
      <c r="HV543" s="354"/>
      <c r="HW543" s="354"/>
      <c r="HX543" s="354"/>
      <c r="HY543" s="354"/>
      <c r="HZ543" s="354"/>
      <c r="IA543" s="354"/>
      <c r="IB543" s="354"/>
      <c r="IC543" s="354"/>
      <c r="ID543" s="354"/>
      <c r="IE543" s="354"/>
      <c r="IF543" s="354"/>
      <c r="IG543" s="354"/>
      <c r="IH543" s="354"/>
      <c r="II543" s="354"/>
      <c r="IJ543" s="354"/>
      <c r="IK543" s="354"/>
      <c r="IL543" s="354"/>
      <c r="IM543" s="354"/>
      <c r="IN543" s="354"/>
      <c r="IO543" s="354"/>
      <c r="IP543" s="354"/>
      <c r="IQ543" s="354"/>
      <c r="IR543" s="50"/>
      <c r="IS543" s="47"/>
      <c r="IT543" s="47"/>
      <c r="IU543" s="47"/>
      <c r="IV543" s="47"/>
      <c r="IW543" s="47"/>
      <c r="IX543" s="47"/>
      <c r="IY543" s="47"/>
      <c r="IZ543" s="47"/>
      <c r="JA543" s="47"/>
      <c r="JB543" s="47"/>
      <c r="JC543" s="47"/>
      <c r="JD543" s="47"/>
      <c r="JE543" s="47"/>
      <c r="JF543" s="47"/>
      <c r="JG543" s="47"/>
      <c r="JH543" s="47"/>
      <c r="JI543" s="47"/>
      <c r="JJ543" s="47"/>
      <c r="JK543" s="47"/>
      <c r="JL543" s="354"/>
      <c r="JM543" s="354"/>
      <c r="JN543" s="354"/>
      <c r="JO543" s="354"/>
      <c r="JP543" s="354"/>
      <c r="JQ543" s="354"/>
      <c r="JR543" s="354"/>
      <c r="JS543" s="354"/>
      <c r="JT543" s="354"/>
      <c r="JU543" s="354"/>
      <c r="JV543" s="354"/>
      <c r="JW543" s="354"/>
      <c r="JX543" s="354"/>
      <c r="JY543" s="354"/>
      <c r="JZ543" s="354"/>
      <c r="KA543" s="354"/>
      <c r="KB543" s="354"/>
      <c r="KC543" s="354"/>
      <c r="KD543" s="354"/>
      <c r="KE543" s="354"/>
      <c r="KF543" s="354"/>
      <c r="KG543" s="354"/>
      <c r="KH543" s="354"/>
      <c r="KI543" s="354"/>
      <c r="KJ543" s="354"/>
      <c r="KK543" s="354"/>
      <c r="KL543" s="354"/>
      <c r="KM543" s="354"/>
      <c r="KN543" s="354"/>
      <c r="KO543" s="354"/>
      <c r="KP543" s="354"/>
      <c r="KQ543" s="354"/>
      <c r="KR543" s="354"/>
      <c r="KS543" s="354"/>
      <c r="KT543" s="354"/>
      <c r="KU543" s="354"/>
      <c r="KV543" s="51"/>
      <c r="KW543" s="47"/>
      <c r="KX543" s="47"/>
      <c r="KY543" s="47"/>
      <c r="KZ543" s="47"/>
      <c r="LA543" s="47"/>
      <c r="LB543" s="47"/>
      <c r="LC543" s="47"/>
      <c r="LD543" s="361"/>
      <c r="LE543" s="361"/>
      <c r="LF543" s="361"/>
      <c r="LG543" s="361"/>
      <c r="LH543" s="361"/>
      <c r="LI543" s="361"/>
      <c r="LJ543" s="361"/>
      <c r="LK543" s="361"/>
      <c r="LL543" s="361"/>
      <c r="LM543" s="361"/>
      <c r="LN543" s="361"/>
      <c r="LO543" s="361"/>
      <c r="LP543" s="361"/>
      <c r="LQ543" s="354"/>
      <c r="LR543" s="354"/>
      <c r="LS543" s="354"/>
      <c r="LT543" s="354"/>
      <c r="LU543" s="354"/>
      <c r="LV543" s="354"/>
      <c r="LW543" s="51"/>
      <c r="LX543" s="354"/>
      <c r="LY543" s="354"/>
      <c r="LZ543" s="354"/>
      <c r="MA543" s="354"/>
      <c r="MB543" s="363"/>
      <c r="MC543" s="363"/>
      <c r="MD543" s="354"/>
      <c r="ME543" s="354"/>
      <c r="MF543" s="354"/>
      <c r="MG543" s="354"/>
      <c r="MH543" s="354"/>
      <c r="MI543" s="354"/>
      <c r="MJ543" s="354"/>
      <c r="MK543" s="354"/>
      <c r="ML543" s="354"/>
      <c r="MM543" s="354"/>
      <c r="MN543" s="354"/>
      <c r="MO543" s="354"/>
      <c r="MP543" s="354"/>
      <c r="MQ543" s="354"/>
      <c r="MR543" s="354"/>
      <c r="MS543" s="51"/>
      <c r="MT543" s="364">
        <f t="shared" si="330"/>
        <v>0</v>
      </c>
      <c r="MU543" s="365">
        <f t="shared" si="331"/>
        <v>0</v>
      </c>
      <c r="MV543" s="366">
        <f t="shared" si="332"/>
        <v>0</v>
      </c>
      <c r="MW543" s="365"/>
      <c r="MX543" s="365"/>
      <c r="MY543" s="54"/>
      <c r="MZ543" s="709"/>
      <c r="NA543" s="709"/>
      <c r="NB543" s="709">
        <f t="shared" si="333"/>
        <v>0</v>
      </c>
      <c r="NC543" s="711"/>
      <c r="ND543" s="711"/>
      <c r="NE543" s="738" t="e">
        <f t="shared" si="358"/>
        <v>#DIV/0!</v>
      </c>
      <c r="NF543" s="743"/>
      <c r="NG543" s="743"/>
      <c r="NH543" s="743"/>
      <c r="NI543" s="740">
        <f t="shared" si="334"/>
        <v>0</v>
      </c>
      <c r="NJ543" s="850"/>
      <c r="NK543" s="818"/>
      <c r="NL543" s="743"/>
      <c r="NM543" s="739">
        <f t="shared" si="335"/>
        <v>0</v>
      </c>
      <c r="NN543" s="739"/>
      <c r="NO543" s="743"/>
      <c r="NP543" s="739">
        <f t="shared" si="336"/>
        <v>0</v>
      </c>
      <c r="NQ543" s="761">
        <f t="shared" si="337"/>
        <v>0</v>
      </c>
      <c r="NR543" s="739" t="e">
        <f t="shared" si="338"/>
        <v>#DIV/0!</v>
      </c>
      <c r="NS543" s="739">
        <f t="shared" si="339"/>
        <v>144</v>
      </c>
      <c r="NT543" s="743"/>
      <c r="NU543" s="739" t="e">
        <f t="shared" si="340"/>
        <v>#DIV/0!</v>
      </c>
      <c r="NV543" s="769" t="e">
        <f t="shared" si="341"/>
        <v>#DIV/0!</v>
      </c>
      <c r="NW543" s="769" t="e">
        <f t="shared" si="342"/>
        <v>#DIV/0!</v>
      </c>
      <c r="NX543" s="743"/>
      <c r="NY543" s="743"/>
      <c r="NZ543" s="743"/>
      <c r="OA543" s="743"/>
      <c r="OB543" s="743"/>
      <c r="OC543" s="743"/>
      <c r="OD543" s="743"/>
      <c r="OE543" s="743">
        <f t="shared" si="343"/>
        <v>0</v>
      </c>
      <c r="OF543" s="743">
        <f t="shared" si="344"/>
        <v>0</v>
      </c>
      <c r="OG543" s="743">
        <f t="shared" si="345"/>
        <v>0</v>
      </c>
      <c r="OH543" s="743">
        <f t="shared" si="346"/>
        <v>0</v>
      </c>
      <c r="OI543" s="743">
        <f t="shared" si="347"/>
        <v>0</v>
      </c>
      <c r="OJ543" s="739">
        <f t="shared" si="348"/>
        <v>0</v>
      </c>
      <c r="OK543" s="739">
        <f t="shared" si="349"/>
        <v>0</v>
      </c>
      <c r="OL543" s="739">
        <f t="shared" si="350"/>
        <v>0</v>
      </c>
      <c r="OM543" s="739">
        <f t="shared" si="351"/>
        <v>0</v>
      </c>
      <c r="ON543" s="739">
        <f t="shared" si="352"/>
        <v>0</v>
      </c>
      <c r="OO543" s="739">
        <f t="shared" si="353"/>
        <v>0</v>
      </c>
      <c r="OP543" s="739"/>
      <c r="OQ543" s="739">
        <f t="shared" si="354"/>
        <v>0</v>
      </c>
      <c r="OR543" s="739">
        <f t="shared" si="355"/>
        <v>0</v>
      </c>
      <c r="OS543" s="739">
        <f t="shared" si="356"/>
        <v>0</v>
      </c>
      <c r="OT543" s="739">
        <f t="shared" si="357"/>
        <v>0</v>
      </c>
      <c r="OU543" s="743"/>
      <c r="OV543" s="743"/>
      <c r="OW543" s="743"/>
      <c r="OX543" s="743"/>
      <c r="OY543" s="743"/>
      <c r="OZ543" s="743"/>
      <c r="PA543" s="743"/>
      <c r="PB543" s="743"/>
      <c r="PC543" s="743"/>
      <c r="PD543" s="743"/>
      <c r="PE543" s="743"/>
      <c r="PF543" s="743"/>
      <c r="PG543" s="743"/>
    </row>
    <row r="544" s="28" customFormat="1" customHeight="1" spans="1:423">
      <c r="A544" s="870" t="s">
        <v>2523</v>
      </c>
      <c r="B544" s="343"/>
      <c r="C544" s="95"/>
      <c r="D544" s="95"/>
      <c r="E544" s="95"/>
      <c r="F544" s="311" t="s">
        <v>1206</v>
      </c>
      <c r="G544" s="833"/>
      <c r="H544" s="301"/>
      <c r="I544" s="99">
        <f t="shared" si="329"/>
        <v>0</v>
      </c>
      <c r="J544" s="114">
        <v>287</v>
      </c>
      <c r="K544" s="456">
        <v>0</v>
      </c>
      <c r="L544" s="150">
        <f t="shared" si="327"/>
        <v>287</v>
      </c>
      <c r="M544" s="151">
        <f t="shared" si="328"/>
        <v>287</v>
      </c>
      <c r="N544" s="455"/>
      <c r="O544" s="35">
        <v>287</v>
      </c>
      <c r="P544" s="36"/>
      <c r="Q544" s="33">
        <f t="shared" si="325"/>
        <v>0</v>
      </c>
      <c r="R544" s="34">
        <f t="shared" si="326"/>
        <v>0</v>
      </c>
      <c r="S544" s="346"/>
      <c r="T544" s="346"/>
      <c r="U544" s="346"/>
      <c r="V544" s="346"/>
      <c r="W544" s="346"/>
      <c r="X544" s="347"/>
      <c r="Y544" s="348"/>
      <c r="Z544" s="348"/>
      <c r="AA544" s="348"/>
      <c r="AB544" s="348"/>
      <c r="AC544" s="348"/>
      <c r="AD544" s="348"/>
      <c r="AE544" s="348"/>
      <c r="AF544" s="346"/>
      <c r="AG544" s="346"/>
      <c r="AH544" s="346"/>
      <c r="AI544" s="346"/>
      <c r="AJ544" s="346"/>
      <c r="AK544" s="346"/>
      <c r="AL544" s="346"/>
      <c r="AM544" s="346"/>
      <c r="AN544" s="346"/>
      <c r="AO544" s="346"/>
      <c r="AP544" s="346"/>
      <c r="AQ544" s="346"/>
      <c r="AR544" s="346"/>
      <c r="AS544" s="346"/>
      <c r="AT544" s="346"/>
      <c r="AU544" s="346"/>
      <c r="AV544" s="346"/>
      <c r="AW544" s="346"/>
      <c r="AX544" s="346"/>
      <c r="AY544" s="349"/>
      <c r="AZ544" s="48"/>
      <c r="BA544" s="48"/>
      <c r="BB544" s="48"/>
      <c r="BC544" s="48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354"/>
      <c r="BT544" s="354"/>
      <c r="BU544" s="354"/>
      <c r="BV544" s="354"/>
      <c r="BW544" s="354"/>
      <c r="BX544" s="354"/>
      <c r="BY544" s="354"/>
      <c r="BZ544" s="354"/>
      <c r="CA544" s="354"/>
      <c r="CB544" s="354"/>
      <c r="CC544" s="354"/>
      <c r="CD544" s="354"/>
      <c r="CE544" s="354"/>
      <c r="CF544" s="354"/>
      <c r="CG544" s="354"/>
      <c r="CH544" s="354"/>
      <c r="CI544" s="354"/>
      <c r="CJ544" s="354"/>
      <c r="CK544" s="354"/>
      <c r="CL544" s="354"/>
      <c r="CM544" s="354"/>
      <c r="CN544" s="354"/>
      <c r="CO544" s="354"/>
      <c r="CP544" s="358"/>
      <c r="CQ544" s="48"/>
      <c r="CR544" s="354"/>
      <c r="CS544" s="354"/>
      <c r="CT544" s="355"/>
      <c r="CU544" s="354"/>
      <c r="CV544" s="354"/>
      <c r="CW544" s="354"/>
      <c r="CX544" s="354"/>
      <c r="CY544" s="354"/>
      <c r="CZ544" s="354"/>
      <c r="DA544" s="356"/>
      <c r="DB544" s="354"/>
      <c r="DC544" s="354"/>
      <c r="DD544" s="354"/>
      <c r="DE544" s="354"/>
      <c r="DF544" s="354"/>
      <c r="DG544" s="354"/>
      <c r="DH544" s="354"/>
      <c r="DI544" s="354"/>
      <c r="DJ544" s="354"/>
      <c r="DK544" s="354"/>
      <c r="DL544" s="354"/>
      <c r="DM544" s="354"/>
      <c r="DN544" s="354"/>
      <c r="DO544" s="354"/>
      <c r="DP544" s="354"/>
      <c r="DQ544" s="354"/>
      <c r="DR544" s="354"/>
      <c r="DS544" s="354"/>
      <c r="DT544" s="354"/>
      <c r="DU544" s="354"/>
      <c r="DV544" s="354"/>
      <c r="DW544" s="354"/>
      <c r="DX544" s="354"/>
      <c r="DY544" s="354"/>
      <c r="DZ544" s="357"/>
      <c r="EA544" s="356"/>
      <c r="EB544" s="356"/>
      <c r="EC544" s="356"/>
      <c r="ED544" s="356"/>
      <c r="EE544" s="358"/>
      <c r="EF544" s="48"/>
      <c r="EG544" s="46"/>
      <c r="EH544" s="46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8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354"/>
      <c r="FR544" s="354"/>
      <c r="FS544" s="354"/>
      <c r="FT544" s="354"/>
      <c r="FU544" s="354"/>
      <c r="FV544" s="354"/>
      <c r="FW544" s="354"/>
      <c r="FX544" s="354"/>
      <c r="FY544" s="354"/>
      <c r="FZ544" s="354"/>
      <c r="GA544" s="354"/>
      <c r="GB544" s="354"/>
      <c r="GC544" s="354"/>
      <c r="GD544" s="354"/>
      <c r="GE544" s="354"/>
      <c r="GF544" s="354"/>
      <c r="GG544" s="354"/>
      <c r="GH544" s="354"/>
      <c r="GI544" s="354"/>
      <c r="GJ544" s="354"/>
      <c r="GK544" s="354"/>
      <c r="GL544" s="354"/>
      <c r="GM544" s="354"/>
      <c r="GN544" s="354"/>
      <c r="GO544" s="354"/>
      <c r="GP544" s="354"/>
      <c r="GQ544" s="354"/>
      <c r="GR544" s="354"/>
      <c r="GS544" s="354"/>
      <c r="GT544" s="354"/>
      <c r="GU544" s="354"/>
      <c r="GV544" s="354"/>
      <c r="GW544" s="354"/>
      <c r="GX544" s="354"/>
      <c r="GY544" s="354"/>
      <c r="GZ544" s="354"/>
      <c r="HA544" s="354"/>
      <c r="HB544" s="354"/>
      <c r="HC544" s="354"/>
      <c r="HD544" s="354"/>
      <c r="HE544" s="354"/>
      <c r="HF544" s="354"/>
      <c r="HG544" s="354"/>
      <c r="HH544" s="354"/>
      <c r="HI544" s="354"/>
      <c r="HJ544" s="354"/>
      <c r="HK544" s="354"/>
      <c r="HL544" s="354"/>
      <c r="HM544" s="354"/>
      <c r="HN544" s="354"/>
      <c r="HO544" s="354"/>
      <c r="HP544" s="354"/>
      <c r="HQ544" s="354"/>
      <c r="HR544" s="354"/>
      <c r="HS544" s="354"/>
      <c r="HT544" s="354"/>
      <c r="HU544" s="354"/>
      <c r="HV544" s="354"/>
      <c r="HW544" s="354"/>
      <c r="HX544" s="354"/>
      <c r="HY544" s="354"/>
      <c r="HZ544" s="354"/>
      <c r="IA544" s="354"/>
      <c r="IB544" s="354"/>
      <c r="IC544" s="354"/>
      <c r="ID544" s="354"/>
      <c r="IE544" s="354"/>
      <c r="IF544" s="354"/>
      <c r="IG544" s="354"/>
      <c r="IH544" s="354"/>
      <c r="II544" s="354"/>
      <c r="IJ544" s="354"/>
      <c r="IK544" s="354"/>
      <c r="IL544" s="354"/>
      <c r="IM544" s="354"/>
      <c r="IN544" s="354"/>
      <c r="IO544" s="354"/>
      <c r="IP544" s="354"/>
      <c r="IQ544" s="354"/>
      <c r="IR544" s="50"/>
      <c r="IS544" s="47"/>
      <c r="IT544" s="47"/>
      <c r="IU544" s="47"/>
      <c r="IV544" s="47"/>
      <c r="IW544" s="47"/>
      <c r="IX544" s="47"/>
      <c r="IY544" s="47"/>
      <c r="IZ544" s="47"/>
      <c r="JA544" s="47"/>
      <c r="JB544" s="47"/>
      <c r="JC544" s="47"/>
      <c r="JD544" s="47"/>
      <c r="JE544" s="47"/>
      <c r="JF544" s="47"/>
      <c r="JG544" s="47"/>
      <c r="JH544" s="47"/>
      <c r="JI544" s="47"/>
      <c r="JJ544" s="47"/>
      <c r="JK544" s="47"/>
      <c r="JL544" s="354"/>
      <c r="JM544" s="354"/>
      <c r="JN544" s="354"/>
      <c r="JO544" s="354"/>
      <c r="JP544" s="354"/>
      <c r="JQ544" s="354"/>
      <c r="JR544" s="354"/>
      <c r="JS544" s="354"/>
      <c r="JT544" s="354"/>
      <c r="JU544" s="354"/>
      <c r="JV544" s="354"/>
      <c r="JW544" s="354"/>
      <c r="JX544" s="354"/>
      <c r="JY544" s="354"/>
      <c r="JZ544" s="354"/>
      <c r="KA544" s="354"/>
      <c r="KB544" s="354"/>
      <c r="KC544" s="354"/>
      <c r="KD544" s="354"/>
      <c r="KE544" s="354"/>
      <c r="KF544" s="354"/>
      <c r="KG544" s="354"/>
      <c r="KH544" s="354"/>
      <c r="KI544" s="354"/>
      <c r="KJ544" s="354"/>
      <c r="KK544" s="354"/>
      <c r="KL544" s="354"/>
      <c r="KM544" s="354"/>
      <c r="KN544" s="354"/>
      <c r="KO544" s="354"/>
      <c r="KP544" s="354"/>
      <c r="KQ544" s="354"/>
      <c r="KR544" s="354"/>
      <c r="KS544" s="354"/>
      <c r="KT544" s="354"/>
      <c r="KU544" s="354"/>
      <c r="KV544" s="51"/>
      <c r="KW544" s="47"/>
      <c r="KX544" s="47"/>
      <c r="KY544" s="47"/>
      <c r="KZ544" s="47"/>
      <c r="LA544" s="47"/>
      <c r="LB544" s="47"/>
      <c r="LC544" s="47"/>
      <c r="LD544" s="361"/>
      <c r="LE544" s="361"/>
      <c r="LF544" s="361"/>
      <c r="LG544" s="361"/>
      <c r="LH544" s="361"/>
      <c r="LI544" s="361"/>
      <c r="LJ544" s="361"/>
      <c r="LK544" s="361"/>
      <c r="LL544" s="361"/>
      <c r="LM544" s="361"/>
      <c r="LN544" s="361"/>
      <c r="LO544" s="361"/>
      <c r="LP544" s="361"/>
      <c r="LQ544" s="354"/>
      <c r="LR544" s="354"/>
      <c r="LS544" s="354"/>
      <c r="LT544" s="354"/>
      <c r="LU544" s="354"/>
      <c r="LV544" s="354"/>
      <c r="LW544" s="51"/>
      <c r="LX544" s="354"/>
      <c r="LY544" s="354"/>
      <c r="LZ544" s="354"/>
      <c r="MA544" s="354"/>
      <c r="MB544" s="363"/>
      <c r="MC544" s="363"/>
      <c r="MD544" s="354"/>
      <c r="ME544" s="354"/>
      <c r="MF544" s="354"/>
      <c r="MG544" s="354"/>
      <c r="MH544" s="354"/>
      <c r="MI544" s="354"/>
      <c r="MJ544" s="354"/>
      <c r="MK544" s="354"/>
      <c r="ML544" s="354"/>
      <c r="MM544" s="354"/>
      <c r="MN544" s="354"/>
      <c r="MO544" s="354"/>
      <c r="MP544" s="354"/>
      <c r="MQ544" s="354"/>
      <c r="MR544" s="354"/>
      <c r="MS544" s="51"/>
      <c r="MT544" s="364">
        <f t="shared" si="330"/>
        <v>0</v>
      </c>
      <c r="MU544" s="365">
        <f t="shared" si="331"/>
        <v>0</v>
      </c>
      <c r="MV544" s="366">
        <f t="shared" si="332"/>
        <v>0</v>
      </c>
      <c r="MW544" s="365"/>
      <c r="MX544" s="365"/>
      <c r="MY544" s="54"/>
      <c r="MZ544" s="709"/>
      <c r="NA544" s="709"/>
      <c r="NB544" s="709">
        <f t="shared" si="333"/>
        <v>0</v>
      </c>
      <c r="NC544" s="711"/>
      <c r="ND544" s="711"/>
      <c r="NE544" s="738" t="e">
        <f t="shared" si="358"/>
        <v>#DIV/0!</v>
      </c>
      <c r="NF544" s="743"/>
      <c r="NG544" s="743"/>
      <c r="NH544" s="743"/>
      <c r="NI544" s="740">
        <f t="shared" si="334"/>
        <v>0</v>
      </c>
      <c r="NJ544" s="850"/>
      <c r="NK544" s="818"/>
      <c r="NL544" s="743"/>
      <c r="NM544" s="739">
        <f t="shared" si="335"/>
        <v>0</v>
      </c>
      <c r="NN544" s="739"/>
      <c r="NO544" s="743"/>
      <c r="NP544" s="739">
        <f t="shared" si="336"/>
        <v>0</v>
      </c>
      <c r="NQ544" s="761">
        <f t="shared" si="337"/>
        <v>0</v>
      </c>
      <c r="NR544" s="739" t="e">
        <f t="shared" si="338"/>
        <v>#DIV/0!</v>
      </c>
      <c r="NS544" s="739">
        <f t="shared" si="339"/>
        <v>287</v>
      </c>
      <c r="NT544" s="743"/>
      <c r="NU544" s="739" t="e">
        <f t="shared" si="340"/>
        <v>#DIV/0!</v>
      </c>
      <c r="NV544" s="769" t="e">
        <f t="shared" si="341"/>
        <v>#DIV/0!</v>
      </c>
      <c r="NW544" s="769" t="e">
        <f t="shared" si="342"/>
        <v>#DIV/0!</v>
      </c>
      <c r="NX544" s="743"/>
      <c r="NY544" s="743"/>
      <c r="NZ544" s="743"/>
      <c r="OA544" s="743"/>
      <c r="OB544" s="743"/>
      <c r="OC544" s="743"/>
      <c r="OD544" s="743"/>
      <c r="OE544" s="743">
        <f t="shared" si="343"/>
        <v>0</v>
      </c>
      <c r="OF544" s="743">
        <f t="shared" si="344"/>
        <v>0</v>
      </c>
      <c r="OG544" s="743">
        <f t="shared" si="345"/>
        <v>0</v>
      </c>
      <c r="OH544" s="743">
        <f t="shared" si="346"/>
        <v>0</v>
      </c>
      <c r="OI544" s="743">
        <f t="shared" si="347"/>
        <v>0</v>
      </c>
      <c r="OJ544" s="739">
        <f t="shared" si="348"/>
        <v>0</v>
      </c>
      <c r="OK544" s="739">
        <f t="shared" si="349"/>
        <v>0</v>
      </c>
      <c r="OL544" s="739">
        <f t="shared" si="350"/>
        <v>0</v>
      </c>
      <c r="OM544" s="739">
        <f t="shared" si="351"/>
        <v>0</v>
      </c>
      <c r="ON544" s="739">
        <f t="shared" si="352"/>
        <v>0</v>
      </c>
      <c r="OO544" s="739">
        <f t="shared" si="353"/>
        <v>0</v>
      </c>
      <c r="OP544" s="739"/>
      <c r="OQ544" s="739">
        <f t="shared" si="354"/>
        <v>0</v>
      </c>
      <c r="OR544" s="739">
        <f t="shared" si="355"/>
        <v>0</v>
      </c>
      <c r="OS544" s="739">
        <f t="shared" si="356"/>
        <v>0</v>
      </c>
      <c r="OT544" s="739">
        <f t="shared" si="357"/>
        <v>0</v>
      </c>
      <c r="OU544" s="743"/>
      <c r="OV544" s="743"/>
      <c r="OW544" s="743"/>
      <c r="OX544" s="743"/>
      <c r="OY544" s="743"/>
      <c r="OZ544" s="743"/>
      <c r="PA544" s="743"/>
      <c r="PB544" s="743"/>
      <c r="PC544" s="743"/>
      <c r="PD544" s="743"/>
      <c r="PE544" s="743"/>
      <c r="PF544" s="743"/>
      <c r="PG544" s="743"/>
    </row>
    <row r="545" s="28" customFormat="1" customHeight="1" spans="1:423">
      <c r="A545" s="870" t="s">
        <v>2523</v>
      </c>
      <c r="B545" s="343"/>
      <c r="C545" s="95"/>
      <c r="D545" s="95"/>
      <c r="E545" s="95"/>
      <c r="F545" s="311" t="s">
        <v>1207</v>
      </c>
      <c r="G545" s="833"/>
      <c r="H545" s="301"/>
      <c r="I545" s="99">
        <f t="shared" si="329"/>
        <v>0</v>
      </c>
      <c r="J545" s="114">
        <v>149</v>
      </c>
      <c r="K545" s="456">
        <v>0</v>
      </c>
      <c r="L545" s="150">
        <f t="shared" si="327"/>
        <v>149</v>
      </c>
      <c r="M545" s="151">
        <f t="shared" si="328"/>
        <v>149</v>
      </c>
      <c r="N545" s="455"/>
      <c r="O545" s="35">
        <v>149</v>
      </c>
      <c r="P545" s="36"/>
      <c r="Q545" s="33">
        <f t="shared" si="325"/>
        <v>0</v>
      </c>
      <c r="R545" s="34">
        <f t="shared" si="326"/>
        <v>0</v>
      </c>
      <c r="S545" s="346"/>
      <c r="T545" s="346"/>
      <c r="U545" s="346"/>
      <c r="V545" s="346"/>
      <c r="W545" s="346"/>
      <c r="X545" s="347"/>
      <c r="Y545" s="348"/>
      <c r="Z545" s="348"/>
      <c r="AA545" s="348"/>
      <c r="AB545" s="348"/>
      <c r="AC545" s="348"/>
      <c r="AD545" s="348"/>
      <c r="AE545" s="348"/>
      <c r="AF545" s="346"/>
      <c r="AG545" s="346"/>
      <c r="AH545" s="346"/>
      <c r="AI545" s="346"/>
      <c r="AJ545" s="346"/>
      <c r="AK545" s="346"/>
      <c r="AL545" s="346"/>
      <c r="AM545" s="346"/>
      <c r="AN545" s="346"/>
      <c r="AO545" s="346"/>
      <c r="AP545" s="346"/>
      <c r="AQ545" s="346"/>
      <c r="AR545" s="346"/>
      <c r="AS545" s="346"/>
      <c r="AT545" s="346"/>
      <c r="AU545" s="346"/>
      <c r="AV545" s="346"/>
      <c r="AW545" s="346"/>
      <c r="AX545" s="346"/>
      <c r="AY545" s="349"/>
      <c r="AZ545" s="48"/>
      <c r="BA545" s="48"/>
      <c r="BB545" s="48"/>
      <c r="BC545" s="48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354"/>
      <c r="BT545" s="354"/>
      <c r="BU545" s="354"/>
      <c r="BV545" s="354"/>
      <c r="BW545" s="354"/>
      <c r="BX545" s="354"/>
      <c r="BY545" s="354"/>
      <c r="BZ545" s="354"/>
      <c r="CA545" s="354"/>
      <c r="CB545" s="354"/>
      <c r="CC545" s="354"/>
      <c r="CD545" s="354"/>
      <c r="CE545" s="354"/>
      <c r="CF545" s="354"/>
      <c r="CG545" s="354"/>
      <c r="CH545" s="354"/>
      <c r="CI545" s="354"/>
      <c r="CJ545" s="354"/>
      <c r="CK545" s="354"/>
      <c r="CL545" s="354"/>
      <c r="CM545" s="354"/>
      <c r="CN545" s="354"/>
      <c r="CO545" s="354"/>
      <c r="CP545" s="358"/>
      <c r="CQ545" s="48"/>
      <c r="CR545" s="354"/>
      <c r="CS545" s="354"/>
      <c r="CT545" s="355"/>
      <c r="CU545" s="354"/>
      <c r="CV545" s="354"/>
      <c r="CW545" s="354"/>
      <c r="CX545" s="354"/>
      <c r="CY545" s="354"/>
      <c r="CZ545" s="354"/>
      <c r="DA545" s="356"/>
      <c r="DB545" s="354"/>
      <c r="DC545" s="354"/>
      <c r="DD545" s="354"/>
      <c r="DE545" s="354"/>
      <c r="DF545" s="354"/>
      <c r="DG545" s="354"/>
      <c r="DH545" s="354"/>
      <c r="DI545" s="354"/>
      <c r="DJ545" s="354"/>
      <c r="DK545" s="354"/>
      <c r="DL545" s="354"/>
      <c r="DM545" s="354"/>
      <c r="DN545" s="354"/>
      <c r="DO545" s="354"/>
      <c r="DP545" s="354"/>
      <c r="DQ545" s="354"/>
      <c r="DR545" s="354"/>
      <c r="DS545" s="354"/>
      <c r="DT545" s="354"/>
      <c r="DU545" s="354"/>
      <c r="DV545" s="354"/>
      <c r="DW545" s="354"/>
      <c r="DX545" s="354"/>
      <c r="DY545" s="354"/>
      <c r="DZ545" s="357"/>
      <c r="EA545" s="356"/>
      <c r="EB545" s="356"/>
      <c r="EC545" s="356"/>
      <c r="ED545" s="356"/>
      <c r="EE545" s="358"/>
      <c r="EF545" s="48"/>
      <c r="EG545" s="46"/>
      <c r="EH545" s="46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8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354"/>
      <c r="FR545" s="354"/>
      <c r="FS545" s="354"/>
      <c r="FT545" s="354"/>
      <c r="FU545" s="354"/>
      <c r="FV545" s="354"/>
      <c r="FW545" s="354"/>
      <c r="FX545" s="354"/>
      <c r="FY545" s="354"/>
      <c r="FZ545" s="354"/>
      <c r="GA545" s="354"/>
      <c r="GB545" s="354"/>
      <c r="GC545" s="354"/>
      <c r="GD545" s="354"/>
      <c r="GE545" s="354"/>
      <c r="GF545" s="354"/>
      <c r="GG545" s="354"/>
      <c r="GH545" s="354"/>
      <c r="GI545" s="354"/>
      <c r="GJ545" s="354"/>
      <c r="GK545" s="354"/>
      <c r="GL545" s="354"/>
      <c r="GM545" s="354"/>
      <c r="GN545" s="354"/>
      <c r="GO545" s="354"/>
      <c r="GP545" s="354"/>
      <c r="GQ545" s="354"/>
      <c r="GR545" s="354"/>
      <c r="GS545" s="354"/>
      <c r="GT545" s="354"/>
      <c r="GU545" s="354"/>
      <c r="GV545" s="354"/>
      <c r="GW545" s="354"/>
      <c r="GX545" s="354"/>
      <c r="GY545" s="354"/>
      <c r="GZ545" s="354"/>
      <c r="HA545" s="354"/>
      <c r="HB545" s="354"/>
      <c r="HC545" s="354"/>
      <c r="HD545" s="354"/>
      <c r="HE545" s="354"/>
      <c r="HF545" s="354"/>
      <c r="HG545" s="354"/>
      <c r="HH545" s="354"/>
      <c r="HI545" s="354"/>
      <c r="HJ545" s="354"/>
      <c r="HK545" s="354"/>
      <c r="HL545" s="354"/>
      <c r="HM545" s="354"/>
      <c r="HN545" s="354"/>
      <c r="HO545" s="354"/>
      <c r="HP545" s="354"/>
      <c r="HQ545" s="354"/>
      <c r="HR545" s="354"/>
      <c r="HS545" s="354"/>
      <c r="HT545" s="354"/>
      <c r="HU545" s="354"/>
      <c r="HV545" s="354"/>
      <c r="HW545" s="354"/>
      <c r="HX545" s="354"/>
      <c r="HY545" s="354"/>
      <c r="HZ545" s="354"/>
      <c r="IA545" s="354"/>
      <c r="IB545" s="354"/>
      <c r="IC545" s="354"/>
      <c r="ID545" s="354"/>
      <c r="IE545" s="354"/>
      <c r="IF545" s="354"/>
      <c r="IG545" s="354"/>
      <c r="IH545" s="354"/>
      <c r="II545" s="354"/>
      <c r="IJ545" s="354"/>
      <c r="IK545" s="354"/>
      <c r="IL545" s="354"/>
      <c r="IM545" s="354"/>
      <c r="IN545" s="354"/>
      <c r="IO545" s="354"/>
      <c r="IP545" s="354"/>
      <c r="IQ545" s="354"/>
      <c r="IR545" s="50"/>
      <c r="IS545" s="47"/>
      <c r="IT545" s="47"/>
      <c r="IU545" s="47"/>
      <c r="IV545" s="47"/>
      <c r="IW545" s="47"/>
      <c r="IX545" s="47"/>
      <c r="IY545" s="47"/>
      <c r="IZ545" s="47"/>
      <c r="JA545" s="47"/>
      <c r="JB545" s="47"/>
      <c r="JC545" s="47"/>
      <c r="JD545" s="47"/>
      <c r="JE545" s="47"/>
      <c r="JF545" s="47"/>
      <c r="JG545" s="47"/>
      <c r="JH545" s="47"/>
      <c r="JI545" s="47"/>
      <c r="JJ545" s="47"/>
      <c r="JK545" s="47"/>
      <c r="JL545" s="354"/>
      <c r="JM545" s="354"/>
      <c r="JN545" s="354"/>
      <c r="JO545" s="354"/>
      <c r="JP545" s="354"/>
      <c r="JQ545" s="354"/>
      <c r="JR545" s="354"/>
      <c r="JS545" s="354"/>
      <c r="JT545" s="354"/>
      <c r="JU545" s="354"/>
      <c r="JV545" s="354"/>
      <c r="JW545" s="354"/>
      <c r="JX545" s="354"/>
      <c r="JY545" s="354"/>
      <c r="JZ545" s="354"/>
      <c r="KA545" s="354"/>
      <c r="KB545" s="354"/>
      <c r="KC545" s="354"/>
      <c r="KD545" s="354"/>
      <c r="KE545" s="354"/>
      <c r="KF545" s="354"/>
      <c r="KG545" s="354"/>
      <c r="KH545" s="354"/>
      <c r="KI545" s="354"/>
      <c r="KJ545" s="354"/>
      <c r="KK545" s="354"/>
      <c r="KL545" s="354"/>
      <c r="KM545" s="354"/>
      <c r="KN545" s="354"/>
      <c r="KO545" s="354"/>
      <c r="KP545" s="354"/>
      <c r="KQ545" s="354"/>
      <c r="KR545" s="354"/>
      <c r="KS545" s="354"/>
      <c r="KT545" s="354"/>
      <c r="KU545" s="354"/>
      <c r="KV545" s="51"/>
      <c r="KW545" s="47"/>
      <c r="KX545" s="47"/>
      <c r="KY545" s="47"/>
      <c r="KZ545" s="47"/>
      <c r="LA545" s="47"/>
      <c r="LB545" s="47"/>
      <c r="LC545" s="47"/>
      <c r="LD545" s="361"/>
      <c r="LE545" s="361"/>
      <c r="LF545" s="361"/>
      <c r="LG545" s="361"/>
      <c r="LH545" s="361"/>
      <c r="LI545" s="361"/>
      <c r="LJ545" s="361"/>
      <c r="LK545" s="361"/>
      <c r="LL545" s="361"/>
      <c r="LM545" s="361"/>
      <c r="LN545" s="361"/>
      <c r="LO545" s="361"/>
      <c r="LP545" s="361"/>
      <c r="LQ545" s="354"/>
      <c r="LR545" s="354"/>
      <c r="LS545" s="354"/>
      <c r="LT545" s="354"/>
      <c r="LU545" s="354"/>
      <c r="LV545" s="354"/>
      <c r="LW545" s="51"/>
      <c r="LX545" s="354"/>
      <c r="LY545" s="354"/>
      <c r="LZ545" s="354"/>
      <c r="MA545" s="354"/>
      <c r="MB545" s="363"/>
      <c r="MC545" s="363"/>
      <c r="MD545" s="354"/>
      <c r="ME545" s="354"/>
      <c r="MF545" s="354"/>
      <c r="MG545" s="354"/>
      <c r="MH545" s="354"/>
      <c r="MI545" s="354"/>
      <c r="MJ545" s="354"/>
      <c r="MK545" s="354"/>
      <c r="ML545" s="354"/>
      <c r="MM545" s="354"/>
      <c r="MN545" s="354"/>
      <c r="MO545" s="354"/>
      <c r="MP545" s="354"/>
      <c r="MQ545" s="354"/>
      <c r="MR545" s="354"/>
      <c r="MS545" s="51"/>
      <c r="MT545" s="364">
        <f t="shared" si="330"/>
        <v>0</v>
      </c>
      <c r="MU545" s="365">
        <f t="shared" si="331"/>
        <v>0</v>
      </c>
      <c r="MV545" s="366">
        <f t="shared" si="332"/>
        <v>0</v>
      </c>
      <c r="MW545" s="365"/>
      <c r="MX545" s="365"/>
      <c r="MY545" s="54"/>
      <c r="MZ545" s="709"/>
      <c r="NA545" s="709"/>
      <c r="NB545" s="709">
        <f t="shared" si="333"/>
        <v>0</v>
      </c>
      <c r="NC545" s="711"/>
      <c r="ND545" s="711"/>
      <c r="NE545" s="738" t="e">
        <f t="shared" si="358"/>
        <v>#DIV/0!</v>
      </c>
      <c r="NF545" s="743"/>
      <c r="NG545" s="743"/>
      <c r="NH545" s="743"/>
      <c r="NI545" s="740">
        <f t="shared" si="334"/>
        <v>0</v>
      </c>
      <c r="NJ545" s="850"/>
      <c r="NK545" s="818"/>
      <c r="NL545" s="743"/>
      <c r="NM545" s="739">
        <f t="shared" si="335"/>
        <v>0</v>
      </c>
      <c r="NN545" s="739"/>
      <c r="NO545" s="743"/>
      <c r="NP545" s="739">
        <f t="shared" si="336"/>
        <v>0</v>
      </c>
      <c r="NQ545" s="761">
        <f t="shared" si="337"/>
        <v>0</v>
      </c>
      <c r="NR545" s="739" t="e">
        <f t="shared" si="338"/>
        <v>#DIV/0!</v>
      </c>
      <c r="NS545" s="739">
        <f t="shared" si="339"/>
        <v>149</v>
      </c>
      <c r="NT545" s="743"/>
      <c r="NU545" s="739" t="e">
        <f t="shared" si="340"/>
        <v>#DIV/0!</v>
      </c>
      <c r="NV545" s="769" t="e">
        <f t="shared" si="341"/>
        <v>#DIV/0!</v>
      </c>
      <c r="NW545" s="769" t="e">
        <f t="shared" si="342"/>
        <v>#DIV/0!</v>
      </c>
      <c r="NX545" s="743"/>
      <c r="NY545" s="743"/>
      <c r="NZ545" s="743"/>
      <c r="OA545" s="743"/>
      <c r="OB545" s="743"/>
      <c r="OC545" s="743"/>
      <c r="OD545" s="743"/>
      <c r="OE545" s="743">
        <f t="shared" si="343"/>
        <v>0</v>
      </c>
      <c r="OF545" s="743">
        <f t="shared" si="344"/>
        <v>0</v>
      </c>
      <c r="OG545" s="743">
        <f t="shared" si="345"/>
        <v>0</v>
      </c>
      <c r="OH545" s="743">
        <f t="shared" si="346"/>
        <v>0</v>
      </c>
      <c r="OI545" s="743">
        <f t="shared" si="347"/>
        <v>0</v>
      </c>
      <c r="OJ545" s="739">
        <f t="shared" si="348"/>
        <v>0</v>
      </c>
      <c r="OK545" s="739">
        <f t="shared" si="349"/>
        <v>0</v>
      </c>
      <c r="OL545" s="739">
        <f t="shared" si="350"/>
        <v>0</v>
      </c>
      <c r="OM545" s="739">
        <f t="shared" si="351"/>
        <v>0</v>
      </c>
      <c r="ON545" s="739">
        <f t="shared" si="352"/>
        <v>0</v>
      </c>
      <c r="OO545" s="739">
        <f t="shared" si="353"/>
        <v>0</v>
      </c>
      <c r="OP545" s="739"/>
      <c r="OQ545" s="739">
        <f t="shared" si="354"/>
        <v>0</v>
      </c>
      <c r="OR545" s="739">
        <f t="shared" si="355"/>
        <v>0</v>
      </c>
      <c r="OS545" s="739">
        <f t="shared" si="356"/>
        <v>0</v>
      </c>
      <c r="OT545" s="739">
        <f t="shared" si="357"/>
        <v>0</v>
      </c>
      <c r="OU545" s="743"/>
      <c r="OV545" s="743"/>
      <c r="OW545" s="743"/>
      <c r="OX545" s="743"/>
      <c r="OY545" s="743"/>
      <c r="OZ545" s="743"/>
      <c r="PA545" s="743"/>
      <c r="PB545" s="743"/>
      <c r="PC545" s="743"/>
      <c r="PD545" s="743"/>
      <c r="PE545" s="743"/>
      <c r="PF545" s="743"/>
      <c r="PG545" s="743"/>
    </row>
    <row r="546" s="28" customFormat="1" customHeight="1" spans="1:423">
      <c r="A546" s="870" t="s">
        <v>2523</v>
      </c>
      <c r="B546" s="343"/>
      <c r="C546" s="95"/>
      <c r="D546" s="95"/>
      <c r="E546" s="95"/>
      <c r="F546" s="311" t="s">
        <v>1208</v>
      </c>
      <c r="G546" s="833"/>
      <c r="H546" s="301"/>
      <c r="I546" s="99">
        <f t="shared" si="329"/>
        <v>0</v>
      </c>
      <c r="J546" s="114">
        <v>184</v>
      </c>
      <c r="K546" s="456">
        <v>0</v>
      </c>
      <c r="L546" s="150">
        <f t="shared" si="327"/>
        <v>184</v>
      </c>
      <c r="M546" s="151">
        <f t="shared" si="328"/>
        <v>184</v>
      </c>
      <c r="N546" s="455"/>
      <c r="O546" s="35">
        <v>184</v>
      </c>
      <c r="P546" s="36"/>
      <c r="Q546" s="33">
        <f t="shared" si="325"/>
        <v>0</v>
      </c>
      <c r="R546" s="34">
        <f t="shared" si="326"/>
        <v>0</v>
      </c>
      <c r="S546" s="346"/>
      <c r="T546" s="346"/>
      <c r="U546" s="346"/>
      <c r="V546" s="346"/>
      <c r="W546" s="346"/>
      <c r="X546" s="347"/>
      <c r="Y546" s="348"/>
      <c r="Z546" s="348"/>
      <c r="AA546" s="348"/>
      <c r="AB546" s="348"/>
      <c r="AC546" s="348"/>
      <c r="AD546" s="348"/>
      <c r="AE546" s="348"/>
      <c r="AF546" s="346"/>
      <c r="AG546" s="346"/>
      <c r="AH546" s="346"/>
      <c r="AI546" s="346"/>
      <c r="AJ546" s="346"/>
      <c r="AK546" s="346"/>
      <c r="AL546" s="346"/>
      <c r="AM546" s="346"/>
      <c r="AN546" s="346"/>
      <c r="AO546" s="346"/>
      <c r="AP546" s="346"/>
      <c r="AQ546" s="346"/>
      <c r="AR546" s="346"/>
      <c r="AS546" s="346"/>
      <c r="AT546" s="346"/>
      <c r="AU546" s="346"/>
      <c r="AV546" s="346"/>
      <c r="AW546" s="346"/>
      <c r="AX546" s="346"/>
      <c r="AY546" s="349"/>
      <c r="AZ546" s="48"/>
      <c r="BA546" s="48"/>
      <c r="BB546" s="48"/>
      <c r="BC546" s="48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354"/>
      <c r="BT546" s="354"/>
      <c r="BU546" s="354"/>
      <c r="BV546" s="354"/>
      <c r="BW546" s="354"/>
      <c r="BX546" s="354"/>
      <c r="BY546" s="354"/>
      <c r="BZ546" s="354"/>
      <c r="CA546" s="354"/>
      <c r="CB546" s="354"/>
      <c r="CC546" s="354"/>
      <c r="CD546" s="354"/>
      <c r="CE546" s="354"/>
      <c r="CF546" s="354"/>
      <c r="CG546" s="354"/>
      <c r="CH546" s="354"/>
      <c r="CI546" s="354"/>
      <c r="CJ546" s="354"/>
      <c r="CK546" s="354"/>
      <c r="CL546" s="354"/>
      <c r="CM546" s="354"/>
      <c r="CN546" s="354"/>
      <c r="CO546" s="354"/>
      <c r="CP546" s="358"/>
      <c r="CQ546" s="48"/>
      <c r="CR546" s="354"/>
      <c r="CS546" s="354"/>
      <c r="CT546" s="355"/>
      <c r="CU546" s="354"/>
      <c r="CV546" s="354"/>
      <c r="CW546" s="354"/>
      <c r="CX546" s="354"/>
      <c r="CY546" s="354"/>
      <c r="CZ546" s="354"/>
      <c r="DA546" s="356"/>
      <c r="DB546" s="354"/>
      <c r="DC546" s="354"/>
      <c r="DD546" s="354"/>
      <c r="DE546" s="354"/>
      <c r="DF546" s="354"/>
      <c r="DG546" s="354"/>
      <c r="DH546" s="354"/>
      <c r="DI546" s="354"/>
      <c r="DJ546" s="354"/>
      <c r="DK546" s="354"/>
      <c r="DL546" s="354"/>
      <c r="DM546" s="354"/>
      <c r="DN546" s="354"/>
      <c r="DO546" s="354"/>
      <c r="DP546" s="354"/>
      <c r="DQ546" s="354"/>
      <c r="DR546" s="354"/>
      <c r="DS546" s="354"/>
      <c r="DT546" s="354"/>
      <c r="DU546" s="354"/>
      <c r="DV546" s="354"/>
      <c r="DW546" s="354"/>
      <c r="DX546" s="354"/>
      <c r="DY546" s="354"/>
      <c r="DZ546" s="357"/>
      <c r="EA546" s="356"/>
      <c r="EB546" s="356"/>
      <c r="EC546" s="356"/>
      <c r="ED546" s="356"/>
      <c r="EE546" s="358"/>
      <c r="EF546" s="48"/>
      <c r="EG546" s="46"/>
      <c r="EH546" s="46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8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354"/>
      <c r="FR546" s="354"/>
      <c r="FS546" s="354"/>
      <c r="FT546" s="354"/>
      <c r="FU546" s="354"/>
      <c r="FV546" s="354"/>
      <c r="FW546" s="354"/>
      <c r="FX546" s="354"/>
      <c r="FY546" s="354"/>
      <c r="FZ546" s="354"/>
      <c r="GA546" s="354"/>
      <c r="GB546" s="354"/>
      <c r="GC546" s="354"/>
      <c r="GD546" s="354"/>
      <c r="GE546" s="354"/>
      <c r="GF546" s="354"/>
      <c r="GG546" s="354"/>
      <c r="GH546" s="354"/>
      <c r="GI546" s="354"/>
      <c r="GJ546" s="354"/>
      <c r="GK546" s="354"/>
      <c r="GL546" s="354"/>
      <c r="GM546" s="354"/>
      <c r="GN546" s="354"/>
      <c r="GO546" s="354"/>
      <c r="GP546" s="354"/>
      <c r="GQ546" s="354"/>
      <c r="GR546" s="354"/>
      <c r="GS546" s="354"/>
      <c r="GT546" s="354"/>
      <c r="GU546" s="354"/>
      <c r="GV546" s="354"/>
      <c r="GW546" s="354"/>
      <c r="GX546" s="354"/>
      <c r="GY546" s="354"/>
      <c r="GZ546" s="354"/>
      <c r="HA546" s="354"/>
      <c r="HB546" s="354"/>
      <c r="HC546" s="354"/>
      <c r="HD546" s="354"/>
      <c r="HE546" s="354"/>
      <c r="HF546" s="354"/>
      <c r="HG546" s="354"/>
      <c r="HH546" s="354"/>
      <c r="HI546" s="354"/>
      <c r="HJ546" s="354"/>
      <c r="HK546" s="354"/>
      <c r="HL546" s="354"/>
      <c r="HM546" s="354"/>
      <c r="HN546" s="354"/>
      <c r="HO546" s="354"/>
      <c r="HP546" s="354"/>
      <c r="HQ546" s="354"/>
      <c r="HR546" s="354"/>
      <c r="HS546" s="354"/>
      <c r="HT546" s="354"/>
      <c r="HU546" s="354"/>
      <c r="HV546" s="354"/>
      <c r="HW546" s="354"/>
      <c r="HX546" s="354"/>
      <c r="HY546" s="354"/>
      <c r="HZ546" s="354"/>
      <c r="IA546" s="354"/>
      <c r="IB546" s="354"/>
      <c r="IC546" s="354"/>
      <c r="ID546" s="354"/>
      <c r="IE546" s="354"/>
      <c r="IF546" s="354"/>
      <c r="IG546" s="354"/>
      <c r="IH546" s="354"/>
      <c r="II546" s="354"/>
      <c r="IJ546" s="354"/>
      <c r="IK546" s="354"/>
      <c r="IL546" s="354"/>
      <c r="IM546" s="354"/>
      <c r="IN546" s="354"/>
      <c r="IO546" s="354"/>
      <c r="IP546" s="354"/>
      <c r="IQ546" s="354"/>
      <c r="IR546" s="50"/>
      <c r="IS546" s="47"/>
      <c r="IT546" s="47"/>
      <c r="IU546" s="47"/>
      <c r="IV546" s="47"/>
      <c r="IW546" s="47"/>
      <c r="IX546" s="47"/>
      <c r="IY546" s="47"/>
      <c r="IZ546" s="47"/>
      <c r="JA546" s="47"/>
      <c r="JB546" s="47"/>
      <c r="JC546" s="47"/>
      <c r="JD546" s="47"/>
      <c r="JE546" s="47"/>
      <c r="JF546" s="47"/>
      <c r="JG546" s="47"/>
      <c r="JH546" s="47"/>
      <c r="JI546" s="47"/>
      <c r="JJ546" s="47"/>
      <c r="JK546" s="47"/>
      <c r="JL546" s="354"/>
      <c r="JM546" s="354"/>
      <c r="JN546" s="354"/>
      <c r="JO546" s="354"/>
      <c r="JP546" s="354"/>
      <c r="JQ546" s="354"/>
      <c r="JR546" s="354"/>
      <c r="JS546" s="354"/>
      <c r="JT546" s="354"/>
      <c r="JU546" s="354"/>
      <c r="JV546" s="354"/>
      <c r="JW546" s="354"/>
      <c r="JX546" s="354"/>
      <c r="JY546" s="354"/>
      <c r="JZ546" s="354"/>
      <c r="KA546" s="354"/>
      <c r="KB546" s="354"/>
      <c r="KC546" s="354"/>
      <c r="KD546" s="354"/>
      <c r="KE546" s="354"/>
      <c r="KF546" s="354"/>
      <c r="KG546" s="354"/>
      <c r="KH546" s="354"/>
      <c r="KI546" s="354"/>
      <c r="KJ546" s="354"/>
      <c r="KK546" s="354"/>
      <c r="KL546" s="354"/>
      <c r="KM546" s="354"/>
      <c r="KN546" s="354"/>
      <c r="KO546" s="354"/>
      <c r="KP546" s="354"/>
      <c r="KQ546" s="354"/>
      <c r="KR546" s="354"/>
      <c r="KS546" s="354"/>
      <c r="KT546" s="354"/>
      <c r="KU546" s="354"/>
      <c r="KV546" s="51"/>
      <c r="KW546" s="47"/>
      <c r="KX546" s="47"/>
      <c r="KY546" s="47"/>
      <c r="KZ546" s="47"/>
      <c r="LA546" s="47"/>
      <c r="LB546" s="47"/>
      <c r="LC546" s="47"/>
      <c r="LD546" s="361"/>
      <c r="LE546" s="361"/>
      <c r="LF546" s="361"/>
      <c r="LG546" s="361"/>
      <c r="LH546" s="361"/>
      <c r="LI546" s="361"/>
      <c r="LJ546" s="361"/>
      <c r="LK546" s="361"/>
      <c r="LL546" s="361"/>
      <c r="LM546" s="361"/>
      <c r="LN546" s="361"/>
      <c r="LO546" s="361"/>
      <c r="LP546" s="361"/>
      <c r="LQ546" s="354"/>
      <c r="LR546" s="354"/>
      <c r="LS546" s="354"/>
      <c r="LT546" s="354"/>
      <c r="LU546" s="354"/>
      <c r="LV546" s="354"/>
      <c r="LW546" s="51"/>
      <c r="LX546" s="354"/>
      <c r="LY546" s="354"/>
      <c r="LZ546" s="354"/>
      <c r="MA546" s="354"/>
      <c r="MB546" s="363"/>
      <c r="MC546" s="363"/>
      <c r="MD546" s="354"/>
      <c r="ME546" s="354"/>
      <c r="MF546" s="354"/>
      <c r="MG546" s="354"/>
      <c r="MH546" s="354"/>
      <c r="MI546" s="354"/>
      <c r="MJ546" s="354"/>
      <c r="MK546" s="354"/>
      <c r="ML546" s="354"/>
      <c r="MM546" s="354"/>
      <c r="MN546" s="354"/>
      <c r="MO546" s="354"/>
      <c r="MP546" s="354"/>
      <c r="MQ546" s="354"/>
      <c r="MR546" s="354"/>
      <c r="MS546" s="51"/>
      <c r="MT546" s="364">
        <f t="shared" si="330"/>
        <v>0</v>
      </c>
      <c r="MU546" s="365">
        <f t="shared" si="331"/>
        <v>0</v>
      </c>
      <c r="MV546" s="366">
        <f t="shared" si="332"/>
        <v>0</v>
      </c>
      <c r="MW546" s="365"/>
      <c r="MX546" s="365"/>
      <c r="MY546" s="54"/>
      <c r="MZ546" s="709"/>
      <c r="NA546" s="709"/>
      <c r="NB546" s="709">
        <f t="shared" si="333"/>
        <v>0</v>
      </c>
      <c r="NC546" s="711"/>
      <c r="ND546" s="711"/>
      <c r="NE546" s="738" t="e">
        <f t="shared" si="358"/>
        <v>#DIV/0!</v>
      </c>
      <c r="NF546" s="743"/>
      <c r="NG546" s="743"/>
      <c r="NH546" s="743"/>
      <c r="NI546" s="740">
        <f t="shared" si="334"/>
        <v>0</v>
      </c>
      <c r="NJ546" s="850"/>
      <c r="NK546" s="818"/>
      <c r="NL546" s="743"/>
      <c r="NM546" s="739">
        <f t="shared" si="335"/>
        <v>0</v>
      </c>
      <c r="NN546" s="739"/>
      <c r="NO546" s="743"/>
      <c r="NP546" s="739">
        <f t="shared" si="336"/>
        <v>0</v>
      </c>
      <c r="NQ546" s="761">
        <f t="shared" si="337"/>
        <v>0</v>
      </c>
      <c r="NR546" s="739" t="e">
        <f t="shared" si="338"/>
        <v>#DIV/0!</v>
      </c>
      <c r="NS546" s="739">
        <f t="shared" si="339"/>
        <v>184</v>
      </c>
      <c r="NT546" s="743"/>
      <c r="NU546" s="739" t="e">
        <f t="shared" si="340"/>
        <v>#DIV/0!</v>
      </c>
      <c r="NV546" s="769" t="e">
        <f t="shared" si="341"/>
        <v>#DIV/0!</v>
      </c>
      <c r="NW546" s="769" t="e">
        <f t="shared" si="342"/>
        <v>#DIV/0!</v>
      </c>
      <c r="NX546" s="743"/>
      <c r="NY546" s="743"/>
      <c r="NZ546" s="743"/>
      <c r="OA546" s="743"/>
      <c r="OB546" s="743"/>
      <c r="OC546" s="743"/>
      <c r="OD546" s="743"/>
      <c r="OE546" s="743">
        <f t="shared" si="343"/>
        <v>0</v>
      </c>
      <c r="OF546" s="743">
        <f t="shared" si="344"/>
        <v>0</v>
      </c>
      <c r="OG546" s="743">
        <f t="shared" si="345"/>
        <v>0</v>
      </c>
      <c r="OH546" s="743">
        <f t="shared" si="346"/>
        <v>0</v>
      </c>
      <c r="OI546" s="743">
        <f t="shared" si="347"/>
        <v>0</v>
      </c>
      <c r="OJ546" s="739">
        <f t="shared" si="348"/>
        <v>0</v>
      </c>
      <c r="OK546" s="739">
        <f t="shared" si="349"/>
        <v>0</v>
      </c>
      <c r="OL546" s="739">
        <f t="shared" si="350"/>
        <v>0</v>
      </c>
      <c r="OM546" s="739">
        <f t="shared" si="351"/>
        <v>0</v>
      </c>
      <c r="ON546" s="739">
        <f t="shared" si="352"/>
        <v>0</v>
      </c>
      <c r="OO546" s="739">
        <f t="shared" si="353"/>
        <v>0</v>
      </c>
      <c r="OP546" s="739"/>
      <c r="OQ546" s="739">
        <f t="shared" si="354"/>
        <v>0</v>
      </c>
      <c r="OR546" s="739">
        <f t="shared" si="355"/>
        <v>0</v>
      </c>
      <c r="OS546" s="739">
        <f t="shared" si="356"/>
        <v>0</v>
      </c>
      <c r="OT546" s="739">
        <f t="shared" si="357"/>
        <v>0</v>
      </c>
      <c r="OU546" s="743"/>
      <c r="OV546" s="743"/>
      <c r="OW546" s="743"/>
      <c r="OX546" s="743"/>
      <c r="OY546" s="743"/>
      <c r="OZ546" s="743"/>
      <c r="PA546" s="743"/>
      <c r="PB546" s="743"/>
      <c r="PC546" s="743"/>
      <c r="PD546" s="743"/>
      <c r="PE546" s="743"/>
      <c r="PF546" s="743"/>
      <c r="PG546" s="743"/>
    </row>
    <row r="547" s="28" customFormat="1" customHeight="1" spans="1:423">
      <c r="A547" s="870" t="s">
        <v>2523</v>
      </c>
      <c r="B547" s="343"/>
      <c r="C547" s="95"/>
      <c r="D547" s="95"/>
      <c r="E547" s="95"/>
      <c r="F547" s="311" t="s">
        <v>1209</v>
      </c>
      <c r="G547" s="833"/>
      <c r="H547" s="301"/>
      <c r="I547" s="99">
        <f t="shared" si="329"/>
        <v>0</v>
      </c>
      <c r="J547" s="114">
        <v>360</v>
      </c>
      <c r="K547" s="456">
        <v>0</v>
      </c>
      <c r="L547" s="150">
        <f t="shared" si="327"/>
        <v>360</v>
      </c>
      <c r="M547" s="151">
        <f t="shared" si="328"/>
        <v>360</v>
      </c>
      <c r="N547" s="455"/>
      <c r="O547" s="35">
        <v>360</v>
      </c>
      <c r="P547" s="36"/>
      <c r="Q547" s="33">
        <f t="shared" si="325"/>
        <v>0</v>
      </c>
      <c r="R547" s="34">
        <f t="shared" si="326"/>
        <v>0</v>
      </c>
      <c r="S547" s="346"/>
      <c r="T547" s="346"/>
      <c r="U547" s="346"/>
      <c r="V547" s="346"/>
      <c r="W547" s="346"/>
      <c r="X547" s="347"/>
      <c r="Y547" s="348"/>
      <c r="Z547" s="348"/>
      <c r="AA547" s="348"/>
      <c r="AB547" s="348"/>
      <c r="AC547" s="348"/>
      <c r="AD547" s="348"/>
      <c r="AE547" s="348"/>
      <c r="AF547" s="346"/>
      <c r="AG547" s="346"/>
      <c r="AH547" s="346"/>
      <c r="AI547" s="346"/>
      <c r="AJ547" s="346"/>
      <c r="AK547" s="346"/>
      <c r="AL547" s="346"/>
      <c r="AM547" s="346"/>
      <c r="AN547" s="346"/>
      <c r="AO547" s="346"/>
      <c r="AP547" s="346"/>
      <c r="AQ547" s="346"/>
      <c r="AR547" s="346"/>
      <c r="AS547" s="346"/>
      <c r="AT547" s="346"/>
      <c r="AU547" s="346"/>
      <c r="AV547" s="346"/>
      <c r="AW547" s="346"/>
      <c r="AX547" s="346"/>
      <c r="AY547" s="349"/>
      <c r="AZ547" s="48"/>
      <c r="BA547" s="48"/>
      <c r="BB547" s="48"/>
      <c r="BC547" s="48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354"/>
      <c r="BT547" s="354"/>
      <c r="BU547" s="354"/>
      <c r="BV547" s="354"/>
      <c r="BW547" s="354"/>
      <c r="BX547" s="354"/>
      <c r="BY547" s="354"/>
      <c r="BZ547" s="354"/>
      <c r="CA547" s="354"/>
      <c r="CB547" s="354"/>
      <c r="CC547" s="354"/>
      <c r="CD547" s="354"/>
      <c r="CE547" s="354"/>
      <c r="CF547" s="354"/>
      <c r="CG547" s="354"/>
      <c r="CH547" s="354"/>
      <c r="CI547" s="354"/>
      <c r="CJ547" s="354"/>
      <c r="CK547" s="354"/>
      <c r="CL547" s="354"/>
      <c r="CM547" s="354"/>
      <c r="CN547" s="354"/>
      <c r="CO547" s="354"/>
      <c r="CP547" s="358"/>
      <c r="CQ547" s="48"/>
      <c r="CR547" s="354"/>
      <c r="CS547" s="354"/>
      <c r="CT547" s="355"/>
      <c r="CU547" s="354"/>
      <c r="CV547" s="354"/>
      <c r="CW547" s="354"/>
      <c r="CX547" s="354"/>
      <c r="CY547" s="354"/>
      <c r="CZ547" s="354"/>
      <c r="DA547" s="356"/>
      <c r="DB547" s="354"/>
      <c r="DC547" s="354"/>
      <c r="DD547" s="354"/>
      <c r="DE547" s="354"/>
      <c r="DF547" s="354"/>
      <c r="DG547" s="354"/>
      <c r="DH547" s="354"/>
      <c r="DI547" s="354"/>
      <c r="DJ547" s="354"/>
      <c r="DK547" s="354"/>
      <c r="DL547" s="354"/>
      <c r="DM547" s="354"/>
      <c r="DN547" s="354"/>
      <c r="DO547" s="354"/>
      <c r="DP547" s="354"/>
      <c r="DQ547" s="354"/>
      <c r="DR547" s="354"/>
      <c r="DS547" s="354"/>
      <c r="DT547" s="354"/>
      <c r="DU547" s="354"/>
      <c r="DV547" s="354"/>
      <c r="DW547" s="354"/>
      <c r="DX547" s="354"/>
      <c r="DY547" s="354"/>
      <c r="DZ547" s="357"/>
      <c r="EA547" s="356"/>
      <c r="EB547" s="356"/>
      <c r="EC547" s="356"/>
      <c r="ED547" s="356"/>
      <c r="EE547" s="358"/>
      <c r="EF547" s="48"/>
      <c r="EG547" s="46"/>
      <c r="EH547" s="46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8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354"/>
      <c r="FR547" s="354"/>
      <c r="FS547" s="354"/>
      <c r="FT547" s="354"/>
      <c r="FU547" s="354"/>
      <c r="FV547" s="354"/>
      <c r="FW547" s="354"/>
      <c r="FX547" s="354"/>
      <c r="FY547" s="354"/>
      <c r="FZ547" s="354"/>
      <c r="GA547" s="354"/>
      <c r="GB547" s="354"/>
      <c r="GC547" s="354"/>
      <c r="GD547" s="354"/>
      <c r="GE547" s="354"/>
      <c r="GF547" s="354"/>
      <c r="GG547" s="354"/>
      <c r="GH547" s="354"/>
      <c r="GI547" s="354"/>
      <c r="GJ547" s="354"/>
      <c r="GK547" s="354"/>
      <c r="GL547" s="354"/>
      <c r="GM547" s="354"/>
      <c r="GN547" s="354"/>
      <c r="GO547" s="354"/>
      <c r="GP547" s="354"/>
      <c r="GQ547" s="354"/>
      <c r="GR547" s="354"/>
      <c r="GS547" s="354"/>
      <c r="GT547" s="354"/>
      <c r="GU547" s="354"/>
      <c r="GV547" s="354"/>
      <c r="GW547" s="354"/>
      <c r="GX547" s="354"/>
      <c r="GY547" s="354"/>
      <c r="GZ547" s="354"/>
      <c r="HA547" s="354"/>
      <c r="HB547" s="354"/>
      <c r="HC547" s="354"/>
      <c r="HD547" s="354"/>
      <c r="HE547" s="354"/>
      <c r="HF547" s="354"/>
      <c r="HG547" s="354"/>
      <c r="HH547" s="354"/>
      <c r="HI547" s="354"/>
      <c r="HJ547" s="354"/>
      <c r="HK547" s="354"/>
      <c r="HL547" s="354"/>
      <c r="HM547" s="354"/>
      <c r="HN547" s="354"/>
      <c r="HO547" s="354"/>
      <c r="HP547" s="354"/>
      <c r="HQ547" s="354"/>
      <c r="HR547" s="354"/>
      <c r="HS547" s="354"/>
      <c r="HT547" s="354"/>
      <c r="HU547" s="354"/>
      <c r="HV547" s="354"/>
      <c r="HW547" s="354"/>
      <c r="HX547" s="354"/>
      <c r="HY547" s="354"/>
      <c r="HZ547" s="354"/>
      <c r="IA547" s="354"/>
      <c r="IB547" s="354"/>
      <c r="IC547" s="354"/>
      <c r="ID547" s="354"/>
      <c r="IE547" s="354"/>
      <c r="IF547" s="354"/>
      <c r="IG547" s="354"/>
      <c r="IH547" s="354"/>
      <c r="II547" s="354"/>
      <c r="IJ547" s="354"/>
      <c r="IK547" s="354"/>
      <c r="IL547" s="354"/>
      <c r="IM547" s="354"/>
      <c r="IN547" s="354"/>
      <c r="IO547" s="354"/>
      <c r="IP547" s="354"/>
      <c r="IQ547" s="354"/>
      <c r="IR547" s="50"/>
      <c r="IS547" s="47"/>
      <c r="IT547" s="47"/>
      <c r="IU547" s="47"/>
      <c r="IV547" s="47"/>
      <c r="IW547" s="47"/>
      <c r="IX547" s="47"/>
      <c r="IY547" s="47"/>
      <c r="IZ547" s="47"/>
      <c r="JA547" s="47"/>
      <c r="JB547" s="47"/>
      <c r="JC547" s="47"/>
      <c r="JD547" s="47"/>
      <c r="JE547" s="47"/>
      <c r="JF547" s="47"/>
      <c r="JG547" s="47"/>
      <c r="JH547" s="47"/>
      <c r="JI547" s="47"/>
      <c r="JJ547" s="47"/>
      <c r="JK547" s="47"/>
      <c r="JL547" s="354"/>
      <c r="JM547" s="354"/>
      <c r="JN547" s="354"/>
      <c r="JO547" s="354"/>
      <c r="JP547" s="354"/>
      <c r="JQ547" s="354"/>
      <c r="JR547" s="354"/>
      <c r="JS547" s="354"/>
      <c r="JT547" s="354"/>
      <c r="JU547" s="354"/>
      <c r="JV547" s="354"/>
      <c r="JW547" s="354"/>
      <c r="JX547" s="354"/>
      <c r="JY547" s="354"/>
      <c r="JZ547" s="354"/>
      <c r="KA547" s="354"/>
      <c r="KB547" s="354"/>
      <c r="KC547" s="354"/>
      <c r="KD547" s="354"/>
      <c r="KE547" s="354"/>
      <c r="KF547" s="354"/>
      <c r="KG547" s="354"/>
      <c r="KH547" s="354"/>
      <c r="KI547" s="354"/>
      <c r="KJ547" s="354"/>
      <c r="KK547" s="354"/>
      <c r="KL547" s="354"/>
      <c r="KM547" s="354"/>
      <c r="KN547" s="354"/>
      <c r="KO547" s="354"/>
      <c r="KP547" s="354"/>
      <c r="KQ547" s="354"/>
      <c r="KR547" s="354"/>
      <c r="KS547" s="354"/>
      <c r="KT547" s="354"/>
      <c r="KU547" s="354"/>
      <c r="KV547" s="51"/>
      <c r="KW547" s="47"/>
      <c r="KX547" s="47"/>
      <c r="KY547" s="47"/>
      <c r="KZ547" s="47"/>
      <c r="LA547" s="47"/>
      <c r="LB547" s="47"/>
      <c r="LC547" s="47"/>
      <c r="LD547" s="361"/>
      <c r="LE547" s="361"/>
      <c r="LF547" s="361"/>
      <c r="LG547" s="361"/>
      <c r="LH547" s="361"/>
      <c r="LI547" s="361"/>
      <c r="LJ547" s="361"/>
      <c r="LK547" s="361"/>
      <c r="LL547" s="361"/>
      <c r="LM547" s="361"/>
      <c r="LN547" s="361"/>
      <c r="LO547" s="361"/>
      <c r="LP547" s="361"/>
      <c r="LQ547" s="354"/>
      <c r="LR547" s="354"/>
      <c r="LS547" s="354"/>
      <c r="LT547" s="354"/>
      <c r="LU547" s="354"/>
      <c r="LV547" s="354"/>
      <c r="LW547" s="51"/>
      <c r="LX547" s="354"/>
      <c r="LY547" s="354"/>
      <c r="LZ547" s="354"/>
      <c r="MA547" s="354"/>
      <c r="MB547" s="363"/>
      <c r="MC547" s="363"/>
      <c r="MD547" s="354"/>
      <c r="ME547" s="354"/>
      <c r="MF547" s="354"/>
      <c r="MG547" s="354"/>
      <c r="MH547" s="354"/>
      <c r="MI547" s="354"/>
      <c r="MJ547" s="354"/>
      <c r="MK547" s="354"/>
      <c r="ML547" s="354"/>
      <c r="MM547" s="354"/>
      <c r="MN547" s="354"/>
      <c r="MO547" s="354"/>
      <c r="MP547" s="354"/>
      <c r="MQ547" s="354"/>
      <c r="MR547" s="354"/>
      <c r="MS547" s="51"/>
      <c r="MT547" s="364">
        <f t="shared" si="330"/>
        <v>0</v>
      </c>
      <c r="MU547" s="365">
        <f t="shared" si="331"/>
        <v>0</v>
      </c>
      <c r="MV547" s="366">
        <f t="shared" si="332"/>
        <v>0</v>
      </c>
      <c r="MW547" s="365"/>
      <c r="MX547" s="365"/>
      <c r="MY547" s="54"/>
      <c r="MZ547" s="709"/>
      <c r="NA547" s="709"/>
      <c r="NB547" s="709">
        <f t="shared" si="333"/>
        <v>0</v>
      </c>
      <c r="NC547" s="711"/>
      <c r="ND547" s="711"/>
      <c r="NE547" s="738" t="e">
        <f t="shared" si="358"/>
        <v>#DIV/0!</v>
      </c>
      <c r="NF547" s="743"/>
      <c r="NG547" s="743"/>
      <c r="NH547" s="743"/>
      <c r="NI547" s="740">
        <f t="shared" si="334"/>
        <v>0</v>
      </c>
      <c r="NJ547" s="850"/>
      <c r="NK547" s="818"/>
      <c r="NL547" s="743"/>
      <c r="NM547" s="739">
        <f t="shared" si="335"/>
        <v>0</v>
      </c>
      <c r="NN547" s="739"/>
      <c r="NO547" s="743"/>
      <c r="NP547" s="739">
        <f t="shared" si="336"/>
        <v>0</v>
      </c>
      <c r="NQ547" s="761">
        <f t="shared" si="337"/>
        <v>0</v>
      </c>
      <c r="NR547" s="739" t="e">
        <f t="shared" si="338"/>
        <v>#DIV/0!</v>
      </c>
      <c r="NS547" s="739">
        <f t="shared" si="339"/>
        <v>360</v>
      </c>
      <c r="NT547" s="743"/>
      <c r="NU547" s="739" t="e">
        <f t="shared" si="340"/>
        <v>#DIV/0!</v>
      </c>
      <c r="NV547" s="769" t="e">
        <f t="shared" si="341"/>
        <v>#DIV/0!</v>
      </c>
      <c r="NW547" s="769" t="e">
        <f t="shared" si="342"/>
        <v>#DIV/0!</v>
      </c>
      <c r="NX547" s="743"/>
      <c r="NY547" s="743"/>
      <c r="NZ547" s="743"/>
      <c r="OA547" s="743"/>
      <c r="OB547" s="743"/>
      <c r="OC547" s="743"/>
      <c r="OD547" s="743"/>
      <c r="OE547" s="743">
        <f t="shared" si="343"/>
        <v>0</v>
      </c>
      <c r="OF547" s="743">
        <f t="shared" si="344"/>
        <v>0</v>
      </c>
      <c r="OG547" s="743">
        <f t="shared" si="345"/>
        <v>0</v>
      </c>
      <c r="OH547" s="743">
        <f t="shared" si="346"/>
        <v>0</v>
      </c>
      <c r="OI547" s="743">
        <f t="shared" si="347"/>
        <v>0</v>
      </c>
      <c r="OJ547" s="739">
        <f t="shared" si="348"/>
        <v>0</v>
      </c>
      <c r="OK547" s="739">
        <f t="shared" si="349"/>
        <v>0</v>
      </c>
      <c r="OL547" s="739">
        <f t="shared" si="350"/>
        <v>0</v>
      </c>
      <c r="OM547" s="739">
        <f t="shared" si="351"/>
        <v>0</v>
      </c>
      <c r="ON547" s="739">
        <f t="shared" si="352"/>
        <v>0</v>
      </c>
      <c r="OO547" s="739">
        <f t="shared" si="353"/>
        <v>0</v>
      </c>
      <c r="OP547" s="739"/>
      <c r="OQ547" s="739">
        <f t="shared" si="354"/>
        <v>0</v>
      </c>
      <c r="OR547" s="739">
        <f t="shared" si="355"/>
        <v>0</v>
      </c>
      <c r="OS547" s="739">
        <f t="shared" si="356"/>
        <v>0</v>
      </c>
      <c r="OT547" s="739">
        <f t="shared" si="357"/>
        <v>0</v>
      </c>
      <c r="OU547" s="743"/>
      <c r="OV547" s="743"/>
      <c r="OW547" s="743"/>
      <c r="OX547" s="743"/>
      <c r="OY547" s="743"/>
      <c r="OZ547" s="743"/>
      <c r="PA547" s="743"/>
      <c r="PB547" s="743"/>
      <c r="PC547" s="743"/>
      <c r="PD547" s="743"/>
      <c r="PE547" s="743"/>
      <c r="PF547" s="743"/>
      <c r="PG547" s="743"/>
    </row>
    <row r="548" s="28" customFormat="1" customHeight="1" spans="1:423">
      <c r="A548" s="870" t="s">
        <v>2523</v>
      </c>
      <c r="B548" s="343"/>
      <c r="C548" s="95"/>
      <c r="D548" s="95"/>
      <c r="E548" s="95"/>
      <c r="F548" s="311" t="s">
        <v>1210</v>
      </c>
      <c r="G548" s="833"/>
      <c r="H548" s="301"/>
      <c r="I548" s="99">
        <f t="shared" si="329"/>
        <v>0</v>
      </c>
      <c r="J548" s="114">
        <v>280</v>
      </c>
      <c r="K548" s="456">
        <v>0</v>
      </c>
      <c r="L548" s="150">
        <f t="shared" si="327"/>
        <v>280</v>
      </c>
      <c r="M548" s="151">
        <f t="shared" si="328"/>
        <v>280</v>
      </c>
      <c r="N548" s="455"/>
      <c r="O548" s="35">
        <v>280</v>
      </c>
      <c r="P548" s="36"/>
      <c r="Q548" s="33">
        <f t="shared" si="325"/>
        <v>0</v>
      </c>
      <c r="R548" s="34">
        <f t="shared" si="326"/>
        <v>0</v>
      </c>
      <c r="S548" s="346"/>
      <c r="T548" s="346"/>
      <c r="U548" s="346"/>
      <c r="V548" s="346"/>
      <c r="W548" s="346"/>
      <c r="X548" s="347"/>
      <c r="Y548" s="348"/>
      <c r="Z548" s="348"/>
      <c r="AA548" s="348"/>
      <c r="AB548" s="348"/>
      <c r="AC548" s="348"/>
      <c r="AD548" s="348"/>
      <c r="AE548" s="348"/>
      <c r="AF548" s="346"/>
      <c r="AG548" s="346"/>
      <c r="AH548" s="346"/>
      <c r="AI548" s="346"/>
      <c r="AJ548" s="346"/>
      <c r="AK548" s="346"/>
      <c r="AL548" s="346"/>
      <c r="AM548" s="346"/>
      <c r="AN548" s="346"/>
      <c r="AO548" s="346"/>
      <c r="AP548" s="346"/>
      <c r="AQ548" s="346"/>
      <c r="AR548" s="346"/>
      <c r="AS548" s="346"/>
      <c r="AT548" s="346"/>
      <c r="AU548" s="346"/>
      <c r="AV548" s="346"/>
      <c r="AW548" s="346"/>
      <c r="AX548" s="346"/>
      <c r="AY548" s="349"/>
      <c r="AZ548" s="48"/>
      <c r="BA548" s="48"/>
      <c r="BB548" s="48"/>
      <c r="BC548" s="48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354"/>
      <c r="BT548" s="354"/>
      <c r="BU548" s="354"/>
      <c r="BV548" s="354"/>
      <c r="BW548" s="354"/>
      <c r="BX548" s="354"/>
      <c r="BY548" s="354"/>
      <c r="BZ548" s="354"/>
      <c r="CA548" s="354"/>
      <c r="CB548" s="354"/>
      <c r="CC548" s="354"/>
      <c r="CD548" s="354"/>
      <c r="CE548" s="354"/>
      <c r="CF548" s="354"/>
      <c r="CG548" s="354"/>
      <c r="CH548" s="354"/>
      <c r="CI548" s="354"/>
      <c r="CJ548" s="354"/>
      <c r="CK548" s="354"/>
      <c r="CL548" s="354"/>
      <c r="CM548" s="354"/>
      <c r="CN548" s="354"/>
      <c r="CO548" s="354"/>
      <c r="CP548" s="358"/>
      <c r="CQ548" s="48"/>
      <c r="CR548" s="354"/>
      <c r="CS548" s="354"/>
      <c r="CT548" s="355"/>
      <c r="CU548" s="354"/>
      <c r="CV548" s="354"/>
      <c r="CW548" s="354"/>
      <c r="CX548" s="354"/>
      <c r="CY548" s="354"/>
      <c r="CZ548" s="354"/>
      <c r="DA548" s="356"/>
      <c r="DB548" s="354"/>
      <c r="DC548" s="354"/>
      <c r="DD548" s="354"/>
      <c r="DE548" s="354"/>
      <c r="DF548" s="354"/>
      <c r="DG548" s="354"/>
      <c r="DH548" s="354"/>
      <c r="DI548" s="354"/>
      <c r="DJ548" s="354"/>
      <c r="DK548" s="354"/>
      <c r="DL548" s="354"/>
      <c r="DM548" s="354"/>
      <c r="DN548" s="354"/>
      <c r="DO548" s="354"/>
      <c r="DP548" s="354"/>
      <c r="DQ548" s="354"/>
      <c r="DR548" s="354"/>
      <c r="DS548" s="354"/>
      <c r="DT548" s="354"/>
      <c r="DU548" s="354"/>
      <c r="DV548" s="354"/>
      <c r="DW548" s="354"/>
      <c r="DX548" s="354"/>
      <c r="DY548" s="354"/>
      <c r="DZ548" s="357"/>
      <c r="EA548" s="356"/>
      <c r="EB548" s="356"/>
      <c r="EC548" s="356"/>
      <c r="ED548" s="356"/>
      <c r="EE548" s="358"/>
      <c r="EF548" s="48"/>
      <c r="EG548" s="46"/>
      <c r="EH548" s="46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8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354"/>
      <c r="FR548" s="354"/>
      <c r="FS548" s="354"/>
      <c r="FT548" s="354"/>
      <c r="FU548" s="354"/>
      <c r="FV548" s="354"/>
      <c r="FW548" s="354"/>
      <c r="FX548" s="354"/>
      <c r="FY548" s="354"/>
      <c r="FZ548" s="354"/>
      <c r="GA548" s="354"/>
      <c r="GB548" s="354"/>
      <c r="GC548" s="354"/>
      <c r="GD548" s="354"/>
      <c r="GE548" s="354"/>
      <c r="GF548" s="354"/>
      <c r="GG548" s="354"/>
      <c r="GH548" s="354"/>
      <c r="GI548" s="354"/>
      <c r="GJ548" s="354"/>
      <c r="GK548" s="354"/>
      <c r="GL548" s="354"/>
      <c r="GM548" s="354"/>
      <c r="GN548" s="354"/>
      <c r="GO548" s="354"/>
      <c r="GP548" s="354"/>
      <c r="GQ548" s="354"/>
      <c r="GR548" s="354"/>
      <c r="GS548" s="354"/>
      <c r="GT548" s="354"/>
      <c r="GU548" s="354"/>
      <c r="GV548" s="354"/>
      <c r="GW548" s="354"/>
      <c r="GX548" s="354"/>
      <c r="GY548" s="354"/>
      <c r="GZ548" s="354"/>
      <c r="HA548" s="354"/>
      <c r="HB548" s="354"/>
      <c r="HC548" s="354"/>
      <c r="HD548" s="354"/>
      <c r="HE548" s="354"/>
      <c r="HF548" s="354"/>
      <c r="HG548" s="354"/>
      <c r="HH548" s="354"/>
      <c r="HI548" s="354"/>
      <c r="HJ548" s="354"/>
      <c r="HK548" s="354"/>
      <c r="HL548" s="354"/>
      <c r="HM548" s="354"/>
      <c r="HN548" s="354"/>
      <c r="HO548" s="354"/>
      <c r="HP548" s="354"/>
      <c r="HQ548" s="354"/>
      <c r="HR548" s="354"/>
      <c r="HS548" s="354"/>
      <c r="HT548" s="354"/>
      <c r="HU548" s="354"/>
      <c r="HV548" s="354"/>
      <c r="HW548" s="354"/>
      <c r="HX548" s="354"/>
      <c r="HY548" s="354"/>
      <c r="HZ548" s="354"/>
      <c r="IA548" s="354"/>
      <c r="IB548" s="354"/>
      <c r="IC548" s="354"/>
      <c r="ID548" s="354"/>
      <c r="IE548" s="354"/>
      <c r="IF548" s="354"/>
      <c r="IG548" s="354"/>
      <c r="IH548" s="354"/>
      <c r="II548" s="354"/>
      <c r="IJ548" s="354"/>
      <c r="IK548" s="354"/>
      <c r="IL548" s="354"/>
      <c r="IM548" s="354"/>
      <c r="IN548" s="354"/>
      <c r="IO548" s="354"/>
      <c r="IP548" s="354"/>
      <c r="IQ548" s="354"/>
      <c r="IR548" s="50"/>
      <c r="IS548" s="47"/>
      <c r="IT548" s="47"/>
      <c r="IU548" s="47"/>
      <c r="IV548" s="47"/>
      <c r="IW548" s="47"/>
      <c r="IX548" s="47"/>
      <c r="IY548" s="47"/>
      <c r="IZ548" s="47"/>
      <c r="JA548" s="47"/>
      <c r="JB548" s="47"/>
      <c r="JC548" s="47"/>
      <c r="JD548" s="47"/>
      <c r="JE548" s="47"/>
      <c r="JF548" s="47"/>
      <c r="JG548" s="47"/>
      <c r="JH548" s="47"/>
      <c r="JI548" s="47"/>
      <c r="JJ548" s="47"/>
      <c r="JK548" s="47"/>
      <c r="JL548" s="354"/>
      <c r="JM548" s="354"/>
      <c r="JN548" s="354"/>
      <c r="JO548" s="354"/>
      <c r="JP548" s="354"/>
      <c r="JQ548" s="354"/>
      <c r="JR548" s="354"/>
      <c r="JS548" s="354"/>
      <c r="JT548" s="354"/>
      <c r="JU548" s="354"/>
      <c r="JV548" s="354"/>
      <c r="JW548" s="354"/>
      <c r="JX548" s="354"/>
      <c r="JY548" s="354"/>
      <c r="JZ548" s="354"/>
      <c r="KA548" s="354"/>
      <c r="KB548" s="354"/>
      <c r="KC548" s="354"/>
      <c r="KD548" s="354"/>
      <c r="KE548" s="354"/>
      <c r="KF548" s="354"/>
      <c r="KG548" s="354"/>
      <c r="KH548" s="354"/>
      <c r="KI548" s="354"/>
      <c r="KJ548" s="354"/>
      <c r="KK548" s="354"/>
      <c r="KL548" s="354"/>
      <c r="KM548" s="354"/>
      <c r="KN548" s="354"/>
      <c r="KO548" s="354"/>
      <c r="KP548" s="354"/>
      <c r="KQ548" s="354"/>
      <c r="KR548" s="354"/>
      <c r="KS548" s="354"/>
      <c r="KT548" s="354"/>
      <c r="KU548" s="354"/>
      <c r="KV548" s="51"/>
      <c r="KW548" s="47"/>
      <c r="KX548" s="47"/>
      <c r="KY548" s="47"/>
      <c r="KZ548" s="47"/>
      <c r="LA548" s="47"/>
      <c r="LB548" s="47"/>
      <c r="LC548" s="47"/>
      <c r="LD548" s="361"/>
      <c r="LE548" s="361"/>
      <c r="LF548" s="361"/>
      <c r="LG548" s="361"/>
      <c r="LH548" s="361"/>
      <c r="LI548" s="361"/>
      <c r="LJ548" s="361"/>
      <c r="LK548" s="361"/>
      <c r="LL548" s="361"/>
      <c r="LM548" s="361"/>
      <c r="LN548" s="361"/>
      <c r="LO548" s="361"/>
      <c r="LP548" s="361"/>
      <c r="LQ548" s="354"/>
      <c r="LR548" s="354"/>
      <c r="LS548" s="354"/>
      <c r="LT548" s="354"/>
      <c r="LU548" s="354"/>
      <c r="LV548" s="354"/>
      <c r="LW548" s="51"/>
      <c r="LX548" s="354"/>
      <c r="LY548" s="354"/>
      <c r="LZ548" s="354"/>
      <c r="MA548" s="354"/>
      <c r="MB548" s="363"/>
      <c r="MC548" s="363"/>
      <c r="MD548" s="354"/>
      <c r="ME548" s="354"/>
      <c r="MF548" s="354"/>
      <c r="MG548" s="354"/>
      <c r="MH548" s="354"/>
      <c r="MI548" s="354"/>
      <c r="MJ548" s="354"/>
      <c r="MK548" s="354"/>
      <c r="ML548" s="354"/>
      <c r="MM548" s="354"/>
      <c r="MN548" s="354"/>
      <c r="MO548" s="354"/>
      <c r="MP548" s="354"/>
      <c r="MQ548" s="354"/>
      <c r="MR548" s="354"/>
      <c r="MS548" s="51"/>
      <c r="MT548" s="364">
        <f t="shared" si="330"/>
        <v>0</v>
      </c>
      <c r="MU548" s="365">
        <f t="shared" si="331"/>
        <v>0</v>
      </c>
      <c r="MV548" s="366">
        <f t="shared" si="332"/>
        <v>0</v>
      </c>
      <c r="MW548" s="365"/>
      <c r="MX548" s="365"/>
      <c r="MY548" s="54"/>
      <c r="MZ548" s="709"/>
      <c r="NA548" s="709"/>
      <c r="NB548" s="709">
        <f t="shared" si="333"/>
        <v>0</v>
      </c>
      <c r="NC548" s="711"/>
      <c r="ND548" s="711"/>
      <c r="NE548" s="738" t="e">
        <f t="shared" si="358"/>
        <v>#DIV/0!</v>
      </c>
      <c r="NF548" s="743"/>
      <c r="NG548" s="743"/>
      <c r="NH548" s="743"/>
      <c r="NI548" s="740">
        <f t="shared" si="334"/>
        <v>0</v>
      </c>
      <c r="NJ548" s="850"/>
      <c r="NK548" s="818"/>
      <c r="NL548" s="743"/>
      <c r="NM548" s="739">
        <f t="shared" si="335"/>
        <v>0</v>
      </c>
      <c r="NN548" s="739"/>
      <c r="NO548" s="743"/>
      <c r="NP548" s="739">
        <f t="shared" si="336"/>
        <v>0</v>
      </c>
      <c r="NQ548" s="761">
        <f t="shared" si="337"/>
        <v>0</v>
      </c>
      <c r="NR548" s="739" t="e">
        <f t="shared" si="338"/>
        <v>#DIV/0!</v>
      </c>
      <c r="NS548" s="739">
        <f t="shared" si="339"/>
        <v>280</v>
      </c>
      <c r="NT548" s="743"/>
      <c r="NU548" s="739" t="e">
        <f t="shared" si="340"/>
        <v>#DIV/0!</v>
      </c>
      <c r="NV548" s="769" t="e">
        <f t="shared" si="341"/>
        <v>#DIV/0!</v>
      </c>
      <c r="NW548" s="769" t="e">
        <f t="shared" si="342"/>
        <v>#DIV/0!</v>
      </c>
      <c r="NX548" s="743"/>
      <c r="NY548" s="743"/>
      <c r="NZ548" s="743"/>
      <c r="OA548" s="743"/>
      <c r="OB548" s="743"/>
      <c r="OC548" s="743"/>
      <c r="OD548" s="743"/>
      <c r="OE548" s="743">
        <f t="shared" si="343"/>
        <v>0</v>
      </c>
      <c r="OF548" s="743">
        <f t="shared" si="344"/>
        <v>0</v>
      </c>
      <c r="OG548" s="743">
        <f t="shared" si="345"/>
        <v>0</v>
      </c>
      <c r="OH548" s="743">
        <f t="shared" si="346"/>
        <v>0</v>
      </c>
      <c r="OI548" s="743">
        <f t="shared" si="347"/>
        <v>0</v>
      </c>
      <c r="OJ548" s="739">
        <f t="shared" si="348"/>
        <v>0</v>
      </c>
      <c r="OK548" s="739">
        <f t="shared" si="349"/>
        <v>0</v>
      </c>
      <c r="OL548" s="739">
        <f t="shared" si="350"/>
        <v>0</v>
      </c>
      <c r="OM548" s="739">
        <f t="shared" si="351"/>
        <v>0</v>
      </c>
      <c r="ON548" s="739">
        <f t="shared" si="352"/>
        <v>0</v>
      </c>
      <c r="OO548" s="739">
        <f t="shared" si="353"/>
        <v>0</v>
      </c>
      <c r="OP548" s="739"/>
      <c r="OQ548" s="739">
        <f t="shared" si="354"/>
        <v>0</v>
      </c>
      <c r="OR548" s="739">
        <f t="shared" si="355"/>
        <v>0</v>
      </c>
      <c r="OS548" s="739">
        <f t="shared" si="356"/>
        <v>0</v>
      </c>
      <c r="OT548" s="739">
        <f t="shared" si="357"/>
        <v>0</v>
      </c>
      <c r="OU548" s="743"/>
      <c r="OV548" s="743"/>
      <c r="OW548" s="743"/>
      <c r="OX548" s="743"/>
      <c r="OY548" s="743"/>
      <c r="OZ548" s="743"/>
      <c r="PA548" s="743"/>
      <c r="PB548" s="743"/>
      <c r="PC548" s="743"/>
      <c r="PD548" s="743"/>
      <c r="PE548" s="743"/>
      <c r="PF548" s="743"/>
      <c r="PG548" s="743"/>
    </row>
    <row r="549" s="28" customFormat="1" customHeight="1" spans="1:423">
      <c r="A549" s="870" t="s">
        <v>2523</v>
      </c>
      <c r="B549" s="343"/>
      <c r="C549" s="95"/>
      <c r="D549" s="95"/>
      <c r="E549" s="95"/>
      <c r="F549" s="311" t="s">
        <v>1211</v>
      </c>
      <c r="G549" s="833"/>
      <c r="H549" s="301"/>
      <c r="I549" s="99">
        <f t="shared" si="329"/>
        <v>0</v>
      </c>
      <c r="J549" s="114">
        <v>108</v>
      </c>
      <c r="K549" s="456">
        <v>0</v>
      </c>
      <c r="L549" s="150">
        <f t="shared" si="327"/>
        <v>108</v>
      </c>
      <c r="M549" s="151">
        <f t="shared" si="328"/>
        <v>108</v>
      </c>
      <c r="N549" s="455"/>
      <c r="O549" s="35">
        <v>108</v>
      </c>
      <c r="P549" s="36"/>
      <c r="Q549" s="33">
        <f t="shared" si="325"/>
        <v>0</v>
      </c>
      <c r="R549" s="34">
        <f t="shared" si="326"/>
        <v>0</v>
      </c>
      <c r="S549" s="346"/>
      <c r="T549" s="346"/>
      <c r="U549" s="346"/>
      <c r="V549" s="346"/>
      <c r="W549" s="346"/>
      <c r="X549" s="347"/>
      <c r="Y549" s="348"/>
      <c r="Z549" s="348"/>
      <c r="AA549" s="348"/>
      <c r="AB549" s="348"/>
      <c r="AC549" s="348"/>
      <c r="AD549" s="348"/>
      <c r="AE549" s="348"/>
      <c r="AF549" s="346"/>
      <c r="AG549" s="346"/>
      <c r="AH549" s="346"/>
      <c r="AI549" s="346"/>
      <c r="AJ549" s="346"/>
      <c r="AK549" s="346"/>
      <c r="AL549" s="346"/>
      <c r="AM549" s="346"/>
      <c r="AN549" s="346"/>
      <c r="AO549" s="346"/>
      <c r="AP549" s="346"/>
      <c r="AQ549" s="346"/>
      <c r="AR549" s="346"/>
      <c r="AS549" s="346"/>
      <c r="AT549" s="346"/>
      <c r="AU549" s="346"/>
      <c r="AV549" s="346"/>
      <c r="AW549" s="346"/>
      <c r="AX549" s="346"/>
      <c r="AY549" s="349"/>
      <c r="AZ549" s="48"/>
      <c r="BA549" s="48"/>
      <c r="BB549" s="48"/>
      <c r="BC549" s="48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354"/>
      <c r="BT549" s="354"/>
      <c r="BU549" s="354"/>
      <c r="BV549" s="354"/>
      <c r="BW549" s="354"/>
      <c r="BX549" s="354"/>
      <c r="BY549" s="354"/>
      <c r="BZ549" s="354"/>
      <c r="CA549" s="354"/>
      <c r="CB549" s="354"/>
      <c r="CC549" s="354"/>
      <c r="CD549" s="354"/>
      <c r="CE549" s="354"/>
      <c r="CF549" s="354"/>
      <c r="CG549" s="354"/>
      <c r="CH549" s="354"/>
      <c r="CI549" s="354"/>
      <c r="CJ549" s="354"/>
      <c r="CK549" s="354"/>
      <c r="CL549" s="354"/>
      <c r="CM549" s="354"/>
      <c r="CN549" s="354"/>
      <c r="CO549" s="354"/>
      <c r="CP549" s="358"/>
      <c r="CQ549" s="48"/>
      <c r="CR549" s="354"/>
      <c r="CS549" s="354"/>
      <c r="CT549" s="355"/>
      <c r="CU549" s="354"/>
      <c r="CV549" s="354"/>
      <c r="CW549" s="354"/>
      <c r="CX549" s="354"/>
      <c r="CY549" s="354"/>
      <c r="CZ549" s="354"/>
      <c r="DA549" s="356"/>
      <c r="DB549" s="354"/>
      <c r="DC549" s="354"/>
      <c r="DD549" s="354"/>
      <c r="DE549" s="354"/>
      <c r="DF549" s="354"/>
      <c r="DG549" s="354"/>
      <c r="DH549" s="354"/>
      <c r="DI549" s="354"/>
      <c r="DJ549" s="354"/>
      <c r="DK549" s="354"/>
      <c r="DL549" s="354"/>
      <c r="DM549" s="354"/>
      <c r="DN549" s="354"/>
      <c r="DO549" s="354"/>
      <c r="DP549" s="354"/>
      <c r="DQ549" s="354"/>
      <c r="DR549" s="354"/>
      <c r="DS549" s="354"/>
      <c r="DT549" s="354"/>
      <c r="DU549" s="354"/>
      <c r="DV549" s="354"/>
      <c r="DW549" s="354"/>
      <c r="DX549" s="354"/>
      <c r="DY549" s="354"/>
      <c r="DZ549" s="357"/>
      <c r="EA549" s="356"/>
      <c r="EB549" s="356"/>
      <c r="EC549" s="356"/>
      <c r="ED549" s="356"/>
      <c r="EE549" s="358"/>
      <c r="EF549" s="48"/>
      <c r="EG549" s="46"/>
      <c r="EH549" s="46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8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354"/>
      <c r="FR549" s="354"/>
      <c r="FS549" s="354"/>
      <c r="FT549" s="354"/>
      <c r="FU549" s="354"/>
      <c r="FV549" s="354"/>
      <c r="FW549" s="354"/>
      <c r="FX549" s="354"/>
      <c r="FY549" s="354"/>
      <c r="FZ549" s="354"/>
      <c r="GA549" s="354"/>
      <c r="GB549" s="354"/>
      <c r="GC549" s="354"/>
      <c r="GD549" s="354"/>
      <c r="GE549" s="354"/>
      <c r="GF549" s="354"/>
      <c r="GG549" s="354"/>
      <c r="GH549" s="354"/>
      <c r="GI549" s="354"/>
      <c r="GJ549" s="354"/>
      <c r="GK549" s="354"/>
      <c r="GL549" s="354"/>
      <c r="GM549" s="354"/>
      <c r="GN549" s="354"/>
      <c r="GO549" s="354"/>
      <c r="GP549" s="354"/>
      <c r="GQ549" s="354"/>
      <c r="GR549" s="354"/>
      <c r="GS549" s="354"/>
      <c r="GT549" s="354"/>
      <c r="GU549" s="354"/>
      <c r="GV549" s="354"/>
      <c r="GW549" s="354"/>
      <c r="GX549" s="354"/>
      <c r="GY549" s="354"/>
      <c r="GZ549" s="354"/>
      <c r="HA549" s="354"/>
      <c r="HB549" s="354"/>
      <c r="HC549" s="354"/>
      <c r="HD549" s="354"/>
      <c r="HE549" s="354"/>
      <c r="HF549" s="354"/>
      <c r="HG549" s="354"/>
      <c r="HH549" s="354"/>
      <c r="HI549" s="354"/>
      <c r="HJ549" s="354"/>
      <c r="HK549" s="354"/>
      <c r="HL549" s="354"/>
      <c r="HM549" s="354"/>
      <c r="HN549" s="354"/>
      <c r="HO549" s="354"/>
      <c r="HP549" s="354"/>
      <c r="HQ549" s="354"/>
      <c r="HR549" s="354"/>
      <c r="HS549" s="354"/>
      <c r="HT549" s="354"/>
      <c r="HU549" s="354"/>
      <c r="HV549" s="354"/>
      <c r="HW549" s="354"/>
      <c r="HX549" s="354"/>
      <c r="HY549" s="354"/>
      <c r="HZ549" s="354"/>
      <c r="IA549" s="354"/>
      <c r="IB549" s="354"/>
      <c r="IC549" s="354"/>
      <c r="ID549" s="354"/>
      <c r="IE549" s="354"/>
      <c r="IF549" s="354"/>
      <c r="IG549" s="354"/>
      <c r="IH549" s="354"/>
      <c r="II549" s="354"/>
      <c r="IJ549" s="354"/>
      <c r="IK549" s="354"/>
      <c r="IL549" s="354"/>
      <c r="IM549" s="354"/>
      <c r="IN549" s="354"/>
      <c r="IO549" s="354"/>
      <c r="IP549" s="354"/>
      <c r="IQ549" s="354"/>
      <c r="IR549" s="50"/>
      <c r="IS549" s="47"/>
      <c r="IT549" s="47"/>
      <c r="IU549" s="47"/>
      <c r="IV549" s="47"/>
      <c r="IW549" s="47"/>
      <c r="IX549" s="47"/>
      <c r="IY549" s="47"/>
      <c r="IZ549" s="47"/>
      <c r="JA549" s="47"/>
      <c r="JB549" s="47"/>
      <c r="JC549" s="47"/>
      <c r="JD549" s="47"/>
      <c r="JE549" s="47"/>
      <c r="JF549" s="47"/>
      <c r="JG549" s="47"/>
      <c r="JH549" s="47"/>
      <c r="JI549" s="47"/>
      <c r="JJ549" s="47"/>
      <c r="JK549" s="47"/>
      <c r="JL549" s="354"/>
      <c r="JM549" s="354"/>
      <c r="JN549" s="354"/>
      <c r="JO549" s="354"/>
      <c r="JP549" s="354"/>
      <c r="JQ549" s="354"/>
      <c r="JR549" s="354"/>
      <c r="JS549" s="354"/>
      <c r="JT549" s="354"/>
      <c r="JU549" s="354"/>
      <c r="JV549" s="354"/>
      <c r="JW549" s="354"/>
      <c r="JX549" s="354"/>
      <c r="JY549" s="354"/>
      <c r="JZ549" s="354"/>
      <c r="KA549" s="354"/>
      <c r="KB549" s="354"/>
      <c r="KC549" s="354"/>
      <c r="KD549" s="354"/>
      <c r="KE549" s="354"/>
      <c r="KF549" s="354"/>
      <c r="KG549" s="354"/>
      <c r="KH549" s="354"/>
      <c r="KI549" s="354"/>
      <c r="KJ549" s="354"/>
      <c r="KK549" s="354"/>
      <c r="KL549" s="354"/>
      <c r="KM549" s="354"/>
      <c r="KN549" s="354"/>
      <c r="KO549" s="354"/>
      <c r="KP549" s="354"/>
      <c r="KQ549" s="354"/>
      <c r="KR549" s="354"/>
      <c r="KS549" s="354"/>
      <c r="KT549" s="354"/>
      <c r="KU549" s="354"/>
      <c r="KV549" s="51"/>
      <c r="KW549" s="47"/>
      <c r="KX549" s="47"/>
      <c r="KY549" s="47"/>
      <c r="KZ549" s="47"/>
      <c r="LA549" s="47"/>
      <c r="LB549" s="47"/>
      <c r="LC549" s="47"/>
      <c r="LD549" s="361"/>
      <c r="LE549" s="361"/>
      <c r="LF549" s="361"/>
      <c r="LG549" s="361"/>
      <c r="LH549" s="361"/>
      <c r="LI549" s="361"/>
      <c r="LJ549" s="361"/>
      <c r="LK549" s="361"/>
      <c r="LL549" s="361"/>
      <c r="LM549" s="361"/>
      <c r="LN549" s="361"/>
      <c r="LO549" s="361"/>
      <c r="LP549" s="361"/>
      <c r="LQ549" s="354"/>
      <c r="LR549" s="354"/>
      <c r="LS549" s="354"/>
      <c r="LT549" s="354"/>
      <c r="LU549" s="354"/>
      <c r="LV549" s="354"/>
      <c r="LW549" s="51"/>
      <c r="LX549" s="354"/>
      <c r="LY549" s="354"/>
      <c r="LZ549" s="354"/>
      <c r="MA549" s="354"/>
      <c r="MB549" s="363"/>
      <c r="MC549" s="363"/>
      <c r="MD549" s="354"/>
      <c r="ME549" s="354"/>
      <c r="MF549" s="354"/>
      <c r="MG549" s="354"/>
      <c r="MH549" s="354"/>
      <c r="MI549" s="354"/>
      <c r="MJ549" s="354"/>
      <c r="MK549" s="354"/>
      <c r="ML549" s="354"/>
      <c r="MM549" s="354"/>
      <c r="MN549" s="354"/>
      <c r="MO549" s="354"/>
      <c r="MP549" s="354"/>
      <c r="MQ549" s="354"/>
      <c r="MR549" s="354"/>
      <c r="MS549" s="51"/>
      <c r="MT549" s="364">
        <f t="shared" si="330"/>
        <v>0</v>
      </c>
      <c r="MU549" s="365">
        <f t="shared" si="331"/>
        <v>0</v>
      </c>
      <c r="MV549" s="366">
        <f t="shared" si="332"/>
        <v>0</v>
      </c>
      <c r="MW549" s="365"/>
      <c r="MX549" s="365"/>
      <c r="MY549" s="54"/>
      <c r="MZ549" s="709"/>
      <c r="NA549" s="709"/>
      <c r="NB549" s="709">
        <f t="shared" si="333"/>
        <v>0</v>
      </c>
      <c r="NC549" s="711"/>
      <c r="ND549" s="711"/>
      <c r="NE549" s="738" t="e">
        <f t="shared" si="358"/>
        <v>#DIV/0!</v>
      </c>
      <c r="NF549" s="743"/>
      <c r="NG549" s="743"/>
      <c r="NH549" s="743"/>
      <c r="NI549" s="740">
        <f t="shared" si="334"/>
        <v>0</v>
      </c>
      <c r="NJ549" s="850"/>
      <c r="NK549" s="818"/>
      <c r="NL549" s="743"/>
      <c r="NM549" s="739">
        <f t="shared" si="335"/>
        <v>0</v>
      </c>
      <c r="NN549" s="739"/>
      <c r="NO549" s="743"/>
      <c r="NP549" s="739">
        <f t="shared" si="336"/>
        <v>0</v>
      </c>
      <c r="NQ549" s="761">
        <f t="shared" si="337"/>
        <v>0</v>
      </c>
      <c r="NR549" s="739" t="e">
        <f t="shared" si="338"/>
        <v>#DIV/0!</v>
      </c>
      <c r="NS549" s="739">
        <f t="shared" si="339"/>
        <v>108</v>
      </c>
      <c r="NT549" s="743"/>
      <c r="NU549" s="739" t="e">
        <f t="shared" si="340"/>
        <v>#DIV/0!</v>
      </c>
      <c r="NV549" s="769" t="e">
        <f t="shared" si="341"/>
        <v>#DIV/0!</v>
      </c>
      <c r="NW549" s="769" t="e">
        <f t="shared" si="342"/>
        <v>#DIV/0!</v>
      </c>
      <c r="NX549" s="743"/>
      <c r="NY549" s="743"/>
      <c r="NZ549" s="743"/>
      <c r="OA549" s="743"/>
      <c r="OB549" s="743"/>
      <c r="OC549" s="743"/>
      <c r="OD549" s="743"/>
      <c r="OE549" s="743">
        <f t="shared" si="343"/>
        <v>0</v>
      </c>
      <c r="OF549" s="743">
        <f t="shared" si="344"/>
        <v>0</v>
      </c>
      <c r="OG549" s="743">
        <f t="shared" si="345"/>
        <v>0</v>
      </c>
      <c r="OH549" s="743">
        <f t="shared" si="346"/>
        <v>0</v>
      </c>
      <c r="OI549" s="743">
        <f t="shared" si="347"/>
        <v>0</v>
      </c>
      <c r="OJ549" s="739">
        <f t="shared" si="348"/>
        <v>0</v>
      </c>
      <c r="OK549" s="739">
        <f t="shared" si="349"/>
        <v>0</v>
      </c>
      <c r="OL549" s="739">
        <f t="shared" si="350"/>
        <v>0</v>
      </c>
      <c r="OM549" s="739">
        <f t="shared" si="351"/>
        <v>0</v>
      </c>
      <c r="ON549" s="739">
        <f t="shared" si="352"/>
        <v>0</v>
      </c>
      <c r="OO549" s="739">
        <f t="shared" si="353"/>
        <v>0</v>
      </c>
      <c r="OP549" s="739"/>
      <c r="OQ549" s="739">
        <f t="shared" si="354"/>
        <v>0</v>
      </c>
      <c r="OR549" s="739">
        <f t="shared" si="355"/>
        <v>0</v>
      </c>
      <c r="OS549" s="739">
        <f t="shared" si="356"/>
        <v>0</v>
      </c>
      <c r="OT549" s="739">
        <f t="shared" si="357"/>
        <v>0</v>
      </c>
      <c r="OU549" s="743"/>
      <c r="OV549" s="743"/>
      <c r="OW549" s="743"/>
      <c r="OX549" s="743"/>
      <c r="OY549" s="743"/>
      <c r="OZ549" s="743"/>
      <c r="PA549" s="743"/>
      <c r="PB549" s="743"/>
      <c r="PC549" s="743"/>
      <c r="PD549" s="743"/>
      <c r="PE549" s="743"/>
      <c r="PF549" s="743"/>
      <c r="PG549" s="743"/>
    </row>
    <row r="550" s="28" customFormat="1" customHeight="1" spans="1:423">
      <c r="A550" s="870" t="s">
        <v>2523</v>
      </c>
      <c r="B550" s="343"/>
      <c r="C550" s="95"/>
      <c r="D550" s="95"/>
      <c r="E550" s="95"/>
      <c r="F550" s="311" t="s">
        <v>1212</v>
      </c>
      <c r="G550" s="833" t="s">
        <v>2556</v>
      </c>
      <c r="H550" s="301" t="s">
        <v>2557</v>
      </c>
      <c r="I550" s="99">
        <f t="shared" si="329"/>
        <v>0</v>
      </c>
      <c r="J550" s="114">
        <v>186</v>
      </c>
      <c r="K550" s="456">
        <v>0</v>
      </c>
      <c r="L550" s="150">
        <f t="shared" si="327"/>
        <v>186</v>
      </c>
      <c r="M550" s="151">
        <f t="shared" si="328"/>
        <v>186</v>
      </c>
      <c r="N550" s="455"/>
      <c r="O550" s="35">
        <v>186</v>
      </c>
      <c r="P550" s="36"/>
      <c r="Q550" s="33">
        <f t="shared" si="325"/>
        <v>0</v>
      </c>
      <c r="R550" s="34">
        <f t="shared" si="326"/>
        <v>0</v>
      </c>
      <c r="S550" s="346"/>
      <c r="T550" s="346"/>
      <c r="U550" s="346"/>
      <c r="V550" s="346"/>
      <c r="W550" s="346"/>
      <c r="X550" s="347"/>
      <c r="Y550" s="348"/>
      <c r="Z550" s="348"/>
      <c r="AA550" s="348"/>
      <c r="AB550" s="348"/>
      <c r="AC550" s="348"/>
      <c r="AD550" s="348"/>
      <c r="AE550" s="348"/>
      <c r="AF550" s="346"/>
      <c r="AG550" s="346"/>
      <c r="AH550" s="346"/>
      <c r="AI550" s="346"/>
      <c r="AJ550" s="346"/>
      <c r="AK550" s="346"/>
      <c r="AL550" s="346"/>
      <c r="AM550" s="346"/>
      <c r="AN550" s="346"/>
      <c r="AO550" s="346"/>
      <c r="AP550" s="346"/>
      <c r="AQ550" s="346"/>
      <c r="AR550" s="346"/>
      <c r="AS550" s="346"/>
      <c r="AT550" s="346"/>
      <c r="AU550" s="346"/>
      <c r="AV550" s="346"/>
      <c r="AW550" s="346"/>
      <c r="AX550" s="346"/>
      <c r="AY550" s="349"/>
      <c r="AZ550" s="48"/>
      <c r="BA550" s="48"/>
      <c r="BB550" s="48"/>
      <c r="BC550" s="48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354"/>
      <c r="BT550" s="354"/>
      <c r="BU550" s="354"/>
      <c r="BV550" s="354"/>
      <c r="BW550" s="354"/>
      <c r="BX550" s="354"/>
      <c r="BY550" s="354"/>
      <c r="BZ550" s="354"/>
      <c r="CA550" s="354"/>
      <c r="CB550" s="354"/>
      <c r="CC550" s="354"/>
      <c r="CD550" s="354"/>
      <c r="CE550" s="354"/>
      <c r="CF550" s="354"/>
      <c r="CG550" s="354"/>
      <c r="CH550" s="354"/>
      <c r="CI550" s="354"/>
      <c r="CJ550" s="354"/>
      <c r="CK550" s="354"/>
      <c r="CL550" s="354"/>
      <c r="CM550" s="354"/>
      <c r="CN550" s="354"/>
      <c r="CO550" s="354"/>
      <c r="CP550" s="358"/>
      <c r="CQ550" s="48"/>
      <c r="CR550" s="354"/>
      <c r="CS550" s="354"/>
      <c r="CT550" s="355"/>
      <c r="CU550" s="354"/>
      <c r="CV550" s="354"/>
      <c r="CW550" s="354"/>
      <c r="CX550" s="354"/>
      <c r="CY550" s="354"/>
      <c r="CZ550" s="354"/>
      <c r="DA550" s="356"/>
      <c r="DB550" s="354"/>
      <c r="DC550" s="354"/>
      <c r="DD550" s="354"/>
      <c r="DE550" s="354"/>
      <c r="DF550" s="354"/>
      <c r="DG550" s="354"/>
      <c r="DH550" s="354"/>
      <c r="DI550" s="354"/>
      <c r="DJ550" s="354"/>
      <c r="DK550" s="354"/>
      <c r="DL550" s="354"/>
      <c r="DM550" s="354"/>
      <c r="DN550" s="354"/>
      <c r="DO550" s="354"/>
      <c r="DP550" s="354"/>
      <c r="DQ550" s="354"/>
      <c r="DR550" s="354"/>
      <c r="DS550" s="354"/>
      <c r="DT550" s="354"/>
      <c r="DU550" s="354"/>
      <c r="DV550" s="354"/>
      <c r="DW550" s="354"/>
      <c r="DX550" s="354"/>
      <c r="DY550" s="354"/>
      <c r="DZ550" s="357"/>
      <c r="EA550" s="356"/>
      <c r="EB550" s="356"/>
      <c r="EC550" s="356"/>
      <c r="ED550" s="356"/>
      <c r="EE550" s="358"/>
      <c r="EF550" s="48"/>
      <c r="EG550" s="46"/>
      <c r="EH550" s="46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8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354"/>
      <c r="FR550" s="354"/>
      <c r="FS550" s="354"/>
      <c r="FT550" s="354"/>
      <c r="FU550" s="354"/>
      <c r="FV550" s="354"/>
      <c r="FW550" s="354"/>
      <c r="FX550" s="354"/>
      <c r="FY550" s="354"/>
      <c r="FZ550" s="354"/>
      <c r="GA550" s="354"/>
      <c r="GB550" s="354"/>
      <c r="GC550" s="354"/>
      <c r="GD550" s="354"/>
      <c r="GE550" s="354"/>
      <c r="GF550" s="354"/>
      <c r="GG550" s="354"/>
      <c r="GH550" s="354"/>
      <c r="GI550" s="354"/>
      <c r="GJ550" s="354"/>
      <c r="GK550" s="354"/>
      <c r="GL550" s="354"/>
      <c r="GM550" s="354"/>
      <c r="GN550" s="354"/>
      <c r="GO550" s="354"/>
      <c r="GP550" s="354"/>
      <c r="GQ550" s="354"/>
      <c r="GR550" s="354"/>
      <c r="GS550" s="354"/>
      <c r="GT550" s="354"/>
      <c r="GU550" s="354"/>
      <c r="GV550" s="354"/>
      <c r="GW550" s="354"/>
      <c r="GX550" s="354"/>
      <c r="GY550" s="354"/>
      <c r="GZ550" s="354"/>
      <c r="HA550" s="354"/>
      <c r="HB550" s="354"/>
      <c r="HC550" s="354"/>
      <c r="HD550" s="354"/>
      <c r="HE550" s="354"/>
      <c r="HF550" s="354"/>
      <c r="HG550" s="354"/>
      <c r="HH550" s="354"/>
      <c r="HI550" s="354"/>
      <c r="HJ550" s="354"/>
      <c r="HK550" s="354"/>
      <c r="HL550" s="354"/>
      <c r="HM550" s="354"/>
      <c r="HN550" s="354"/>
      <c r="HO550" s="354"/>
      <c r="HP550" s="354"/>
      <c r="HQ550" s="354"/>
      <c r="HR550" s="354"/>
      <c r="HS550" s="354"/>
      <c r="HT550" s="354"/>
      <c r="HU550" s="354"/>
      <c r="HV550" s="354"/>
      <c r="HW550" s="354"/>
      <c r="HX550" s="354"/>
      <c r="HY550" s="354"/>
      <c r="HZ550" s="354"/>
      <c r="IA550" s="354"/>
      <c r="IB550" s="354"/>
      <c r="IC550" s="354"/>
      <c r="ID550" s="354"/>
      <c r="IE550" s="354"/>
      <c r="IF550" s="354"/>
      <c r="IG550" s="354"/>
      <c r="IH550" s="354"/>
      <c r="II550" s="354"/>
      <c r="IJ550" s="354"/>
      <c r="IK550" s="354"/>
      <c r="IL550" s="354"/>
      <c r="IM550" s="354"/>
      <c r="IN550" s="354"/>
      <c r="IO550" s="354"/>
      <c r="IP550" s="354"/>
      <c r="IQ550" s="354"/>
      <c r="IR550" s="50"/>
      <c r="IS550" s="47"/>
      <c r="IT550" s="47"/>
      <c r="IU550" s="47"/>
      <c r="IV550" s="47"/>
      <c r="IW550" s="47"/>
      <c r="IX550" s="47"/>
      <c r="IY550" s="47"/>
      <c r="IZ550" s="47"/>
      <c r="JA550" s="47"/>
      <c r="JB550" s="47"/>
      <c r="JC550" s="47"/>
      <c r="JD550" s="47"/>
      <c r="JE550" s="47"/>
      <c r="JF550" s="47"/>
      <c r="JG550" s="47"/>
      <c r="JH550" s="47"/>
      <c r="JI550" s="47"/>
      <c r="JJ550" s="47"/>
      <c r="JK550" s="47"/>
      <c r="JL550" s="354"/>
      <c r="JM550" s="354"/>
      <c r="JN550" s="354"/>
      <c r="JO550" s="354"/>
      <c r="JP550" s="354"/>
      <c r="JQ550" s="354"/>
      <c r="JR550" s="354"/>
      <c r="JS550" s="354"/>
      <c r="JT550" s="354"/>
      <c r="JU550" s="354"/>
      <c r="JV550" s="354"/>
      <c r="JW550" s="354"/>
      <c r="JX550" s="354"/>
      <c r="JY550" s="354"/>
      <c r="JZ550" s="354"/>
      <c r="KA550" s="354"/>
      <c r="KB550" s="354"/>
      <c r="KC550" s="354"/>
      <c r="KD550" s="354"/>
      <c r="KE550" s="354"/>
      <c r="KF550" s="354"/>
      <c r="KG550" s="354"/>
      <c r="KH550" s="354"/>
      <c r="KI550" s="354"/>
      <c r="KJ550" s="354"/>
      <c r="KK550" s="354"/>
      <c r="KL550" s="354"/>
      <c r="KM550" s="354"/>
      <c r="KN550" s="354"/>
      <c r="KO550" s="354"/>
      <c r="KP550" s="354"/>
      <c r="KQ550" s="354"/>
      <c r="KR550" s="354"/>
      <c r="KS550" s="354"/>
      <c r="KT550" s="354"/>
      <c r="KU550" s="354"/>
      <c r="KV550" s="51"/>
      <c r="KW550" s="47"/>
      <c r="KX550" s="47"/>
      <c r="KY550" s="47"/>
      <c r="KZ550" s="47"/>
      <c r="LA550" s="47"/>
      <c r="LB550" s="47"/>
      <c r="LC550" s="47"/>
      <c r="LD550" s="361"/>
      <c r="LE550" s="361"/>
      <c r="LF550" s="361"/>
      <c r="LG550" s="361"/>
      <c r="LH550" s="361"/>
      <c r="LI550" s="361"/>
      <c r="LJ550" s="361"/>
      <c r="LK550" s="361"/>
      <c r="LL550" s="361"/>
      <c r="LM550" s="361"/>
      <c r="LN550" s="361"/>
      <c r="LO550" s="361"/>
      <c r="LP550" s="361"/>
      <c r="LQ550" s="354"/>
      <c r="LR550" s="354"/>
      <c r="LS550" s="354"/>
      <c r="LT550" s="354"/>
      <c r="LU550" s="354"/>
      <c r="LV550" s="354"/>
      <c r="LW550" s="51"/>
      <c r="LX550" s="354"/>
      <c r="LY550" s="354"/>
      <c r="LZ550" s="354"/>
      <c r="MA550" s="354"/>
      <c r="MB550" s="363"/>
      <c r="MC550" s="363"/>
      <c r="MD550" s="354"/>
      <c r="ME550" s="354"/>
      <c r="MF550" s="354"/>
      <c r="MG550" s="354"/>
      <c r="MH550" s="354"/>
      <c r="MI550" s="354"/>
      <c r="MJ550" s="354"/>
      <c r="MK550" s="354"/>
      <c r="ML550" s="354"/>
      <c r="MM550" s="354"/>
      <c r="MN550" s="354"/>
      <c r="MO550" s="354"/>
      <c r="MP550" s="354"/>
      <c r="MQ550" s="354"/>
      <c r="MR550" s="354"/>
      <c r="MS550" s="51"/>
      <c r="MT550" s="364">
        <f t="shared" si="330"/>
        <v>0</v>
      </c>
      <c r="MU550" s="365">
        <f t="shared" si="331"/>
        <v>0</v>
      </c>
      <c r="MV550" s="366">
        <f t="shared" si="332"/>
        <v>0</v>
      </c>
      <c r="MW550" s="365"/>
      <c r="MX550" s="365"/>
      <c r="MY550" s="54"/>
      <c r="MZ550" s="709"/>
      <c r="NA550" s="709"/>
      <c r="NB550" s="709">
        <f t="shared" si="333"/>
        <v>0</v>
      </c>
      <c r="NC550" s="711"/>
      <c r="ND550" s="711">
        <v>7.36</v>
      </c>
      <c r="NE550" s="738" t="e">
        <f t="shared" si="358"/>
        <v>#DIV/0!</v>
      </c>
      <c r="NF550" s="743"/>
      <c r="NG550" s="743"/>
      <c r="NH550" s="743"/>
      <c r="NI550" s="740">
        <f t="shared" si="334"/>
        <v>1368.96</v>
      </c>
      <c r="NJ550" s="850"/>
      <c r="NK550" s="818"/>
      <c r="NL550" s="743"/>
      <c r="NM550" s="739">
        <f t="shared" si="335"/>
        <v>0</v>
      </c>
      <c r="NN550" s="739"/>
      <c r="NO550" s="743"/>
      <c r="NP550" s="739">
        <f t="shared" si="336"/>
        <v>0</v>
      </c>
      <c r="NQ550" s="761">
        <f t="shared" si="337"/>
        <v>0</v>
      </c>
      <c r="NR550" s="739" t="e">
        <f t="shared" si="338"/>
        <v>#DIV/0!</v>
      </c>
      <c r="NS550" s="739">
        <f t="shared" si="339"/>
        <v>186</v>
      </c>
      <c r="NT550" s="743"/>
      <c r="NU550" s="739" t="e">
        <f t="shared" si="340"/>
        <v>#DIV/0!</v>
      </c>
      <c r="NV550" s="769" t="e">
        <f t="shared" si="341"/>
        <v>#DIV/0!</v>
      </c>
      <c r="NW550" s="769" t="e">
        <f t="shared" si="342"/>
        <v>#DIV/0!</v>
      </c>
      <c r="NX550" s="743"/>
      <c r="NY550" s="743"/>
      <c r="NZ550" s="743"/>
      <c r="OA550" s="743"/>
      <c r="OB550" s="743"/>
      <c r="OC550" s="743"/>
      <c r="OD550" s="743"/>
      <c r="OE550" s="743">
        <f t="shared" si="343"/>
        <v>0</v>
      </c>
      <c r="OF550" s="743">
        <f t="shared" si="344"/>
        <v>0</v>
      </c>
      <c r="OG550" s="743">
        <f t="shared" si="345"/>
        <v>0</v>
      </c>
      <c r="OH550" s="743">
        <f t="shared" si="346"/>
        <v>0</v>
      </c>
      <c r="OI550" s="743">
        <f t="shared" si="347"/>
        <v>0</v>
      </c>
      <c r="OJ550" s="739">
        <f t="shared" si="348"/>
        <v>0</v>
      </c>
      <c r="OK550" s="739">
        <f t="shared" si="349"/>
        <v>0</v>
      </c>
      <c r="OL550" s="739">
        <f t="shared" si="350"/>
        <v>0</v>
      </c>
      <c r="OM550" s="739">
        <f t="shared" si="351"/>
        <v>0</v>
      </c>
      <c r="ON550" s="739">
        <f t="shared" si="352"/>
        <v>0</v>
      </c>
      <c r="OO550" s="739">
        <f t="shared" si="353"/>
        <v>0</v>
      </c>
      <c r="OP550" s="739"/>
      <c r="OQ550" s="739">
        <f t="shared" si="354"/>
        <v>0</v>
      </c>
      <c r="OR550" s="739">
        <f t="shared" si="355"/>
        <v>0</v>
      </c>
      <c r="OS550" s="739">
        <f t="shared" si="356"/>
        <v>0</v>
      </c>
      <c r="OT550" s="739">
        <f t="shared" si="357"/>
        <v>0</v>
      </c>
      <c r="OU550" s="743"/>
      <c r="OV550" s="743"/>
      <c r="OW550" s="743"/>
      <c r="OX550" s="743"/>
      <c r="OY550" s="743"/>
      <c r="OZ550" s="743"/>
      <c r="PA550" s="743"/>
      <c r="PB550" s="743"/>
      <c r="PC550" s="743"/>
      <c r="PD550" s="743"/>
      <c r="PE550" s="743"/>
      <c r="PF550" s="743"/>
      <c r="PG550" s="743"/>
    </row>
    <row r="551" s="28" customFormat="1" customHeight="1" spans="1:423">
      <c r="A551" s="870" t="s">
        <v>2523</v>
      </c>
      <c r="B551" s="343"/>
      <c r="C551" s="95"/>
      <c r="D551" s="95"/>
      <c r="E551" s="95"/>
      <c r="F551" s="311" t="s">
        <v>1213</v>
      </c>
      <c r="G551" s="833" t="s">
        <v>2558</v>
      </c>
      <c r="H551" s="301" t="s">
        <v>1214</v>
      </c>
      <c r="I551" s="99">
        <f t="shared" si="329"/>
        <v>0</v>
      </c>
      <c r="J551" s="114">
        <v>217</v>
      </c>
      <c r="K551" s="456">
        <v>0</v>
      </c>
      <c r="L551" s="150">
        <f t="shared" si="327"/>
        <v>217</v>
      </c>
      <c r="M551" s="151">
        <f t="shared" si="328"/>
        <v>217</v>
      </c>
      <c r="N551" s="455"/>
      <c r="O551" s="35">
        <v>217</v>
      </c>
      <c r="P551" s="36"/>
      <c r="Q551" s="33">
        <f t="shared" si="325"/>
        <v>0</v>
      </c>
      <c r="R551" s="34">
        <f t="shared" si="326"/>
        <v>0</v>
      </c>
      <c r="S551" s="346"/>
      <c r="T551" s="346"/>
      <c r="U551" s="346"/>
      <c r="V551" s="346"/>
      <c r="W551" s="346"/>
      <c r="X551" s="347"/>
      <c r="Y551" s="348"/>
      <c r="Z551" s="348"/>
      <c r="AA551" s="348"/>
      <c r="AB551" s="348"/>
      <c r="AC551" s="348"/>
      <c r="AD551" s="348"/>
      <c r="AE551" s="348"/>
      <c r="AF551" s="346"/>
      <c r="AG551" s="346"/>
      <c r="AH551" s="346"/>
      <c r="AI551" s="346"/>
      <c r="AJ551" s="346"/>
      <c r="AK551" s="346"/>
      <c r="AL551" s="346"/>
      <c r="AM551" s="346"/>
      <c r="AN551" s="346"/>
      <c r="AO551" s="346"/>
      <c r="AP551" s="346"/>
      <c r="AQ551" s="346"/>
      <c r="AR551" s="346"/>
      <c r="AS551" s="346"/>
      <c r="AT551" s="346"/>
      <c r="AU551" s="346"/>
      <c r="AV551" s="346"/>
      <c r="AW551" s="346"/>
      <c r="AX551" s="346"/>
      <c r="AY551" s="349"/>
      <c r="AZ551" s="48"/>
      <c r="BA551" s="48"/>
      <c r="BB551" s="48"/>
      <c r="BC551" s="48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354"/>
      <c r="BT551" s="354"/>
      <c r="BU551" s="354"/>
      <c r="BV551" s="354"/>
      <c r="BW551" s="354"/>
      <c r="BX551" s="354"/>
      <c r="BY551" s="354"/>
      <c r="BZ551" s="354"/>
      <c r="CA551" s="354"/>
      <c r="CB551" s="354"/>
      <c r="CC551" s="354"/>
      <c r="CD551" s="354"/>
      <c r="CE551" s="354"/>
      <c r="CF551" s="354"/>
      <c r="CG551" s="354"/>
      <c r="CH551" s="354"/>
      <c r="CI551" s="354"/>
      <c r="CJ551" s="354"/>
      <c r="CK551" s="354"/>
      <c r="CL551" s="354"/>
      <c r="CM551" s="354"/>
      <c r="CN551" s="354"/>
      <c r="CO551" s="354"/>
      <c r="CP551" s="358"/>
      <c r="CQ551" s="48"/>
      <c r="CR551" s="354"/>
      <c r="CS551" s="354"/>
      <c r="CT551" s="355"/>
      <c r="CU551" s="354"/>
      <c r="CV551" s="354"/>
      <c r="CW551" s="354"/>
      <c r="CX551" s="354"/>
      <c r="CY551" s="354"/>
      <c r="CZ551" s="354"/>
      <c r="DA551" s="356"/>
      <c r="DB551" s="354"/>
      <c r="DC551" s="354"/>
      <c r="DD551" s="354"/>
      <c r="DE551" s="354"/>
      <c r="DF551" s="354"/>
      <c r="DG551" s="354"/>
      <c r="DH551" s="354"/>
      <c r="DI551" s="354"/>
      <c r="DJ551" s="354"/>
      <c r="DK551" s="354"/>
      <c r="DL551" s="354"/>
      <c r="DM551" s="354"/>
      <c r="DN551" s="354"/>
      <c r="DO551" s="354"/>
      <c r="DP551" s="354"/>
      <c r="DQ551" s="354"/>
      <c r="DR551" s="354"/>
      <c r="DS551" s="354"/>
      <c r="DT551" s="354"/>
      <c r="DU551" s="354"/>
      <c r="DV551" s="354"/>
      <c r="DW551" s="354"/>
      <c r="DX551" s="354"/>
      <c r="DY551" s="354"/>
      <c r="DZ551" s="357"/>
      <c r="EA551" s="356"/>
      <c r="EB551" s="356"/>
      <c r="EC551" s="356"/>
      <c r="ED551" s="356"/>
      <c r="EE551" s="358"/>
      <c r="EF551" s="48"/>
      <c r="EG551" s="46"/>
      <c r="EH551" s="46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8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354"/>
      <c r="FR551" s="354"/>
      <c r="FS551" s="354"/>
      <c r="FT551" s="354"/>
      <c r="FU551" s="354"/>
      <c r="FV551" s="354"/>
      <c r="FW551" s="354"/>
      <c r="FX551" s="354"/>
      <c r="FY551" s="354"/>
      <c r="FZ551" s="354"/>
      <c r="GA551" s="354"/>
      <c r="GB551" s="354"/>
      <c r="GC551" s="354"/>
      <c r="GD551" s="354"/>
      <c r="GE551" s="354"/>
      <c r="GF551" s="354"/>
      <c r="GG551" s="354"/>
      <c r="GH551" s="354"/>
      <c r="GI551" s="354"/>
      <c r="GJ551" s="354"/>
      <c r="GK551" s="354"/>
      <c r="GL551" s="354"/>
      <c r="GM551" s="354"/>
      <c r="GN551" s="354"/>
      <c r="GO551" s="354"/>
      <c r="GP551" s="354"/>
      <c r="GQ551" s="354"/>
      <c r="GR551" s="354"/>
      <c r="GS551" s="354"/>
      <c r="GT551" s="354"/>
      <c r="GU551" s="354"/>
      <c r="GV551" s="354"/>
      <c r="GW551" s="354"/>
      <c r="GX551" s="354"/>
      <c r="GY551" s="354"/>
      <c r="GZ551" s="354"/>
      <c r="HA551" s="354"/>
      <c r="HB551" s="354"/>
      <c r="HC551" s="354"/>
      <c r="HD551" s="354"/>
      <c r="HE551" s="354"/>
      <c r="HF551" s="354"/>
      <c r="HG551" s="354"/>
      <c r="HH551" s="354"/>
      <c r="HI551" s="354"/>
      <c r="HJ551" s="354"/>
      <c r="HK551" s="354"/>
      <c r="HL551" s="354"/>
      <c r="HM551" s="354"/>
      <c r="HN551" s="354"/>
      <c r="HO551" s="354"/>
      <c r="HP551" s="354"/>
      <c r="HQ551" s="354"/>
      <c r="HR551" s="354"/>
      <c r="HS551" s="354"/>
      <c r="HT551" s="354"/>
      <c r="HU551" s="354"/>
      <c r="HV551" s="354"/>
      <c r="HW551" s="354"/>
      <c r="HX551" s="354"/>
      <c r="HY551" s="354"/>
      <c r="HZ551" s="354"/>
      <c r="IA551" s="354"/>
      <c r="IB551" s="354"/>
      <c r="IC551" s="354"/>
      <c r="ID551" s="354"/>
      <c r="IE551" s="354"/>
      <c r="IF551" s="354"/>
      <c r="IG551" s="354"/>
      <c r="IH551" s="354"/>
      <c r="II551" s="354"/>
      <c r="IJ551" s="354"/>
      <c r="IK551" s="354"/>
      <c r="IL551" s="354"/>
      <c r="IM551" s="354"/>
      <c r="IN551" s="354"/>
      <c r="IO551" s="354"/>
      <c r="IP551" s="354"/>
      <c r="IQ551" s="354"/>
      <c r="IR551" s="50"/>
      <c r="IS551" s="47"/>
      <c r="IT551" s="47"/>
      <c r="IU551" s="47"/>
      <c r="IV551" s="47"/>
      <c r="IW551" s="47"/>
      <c r="IX551" s="47"/>
      <c r="IY551" s="47"/>
      <c r="IZ551" s="47"/>
      <c r="JA551" s="47"/>
      <c r="JB551" s="47"/>
      <c r="JC551" s="47"/>
      <c r="JD551" s="47"/>
      <c r="JE551" s="47"/>
      <c r="JF551" s="47"/>
      <c r="JG551" s="47"/>
      <c r="JH551" s="47"/>
      <c r="JI551" s="47"/>
      <c r="JJ551" s="47"/>
      <c r="JK551" s="47"/>
      <c r="JL551" s="354"/>
      <c r="JM551" s="354"/>
      <c r="JN551" s="354"/>
      <c r="JO551" s="354"/>
      <c r="JP551" s="354"/>
      <c r="JQ551" s="354"/>
      <c r="JR551" s="354"/>
      <c r="JS551" s="354"/>
      <c r="JT551" s="354"/>
      <c r="JU551" s="354"/>
      <c r="JV551" s="354"/>
      <c r="JW551" s="354"/>
      <c r="JX551" s="354"/>
      <c r="JY551" s="354"/>
      <c r="JZ551" s="354"/>
      <c r="KA551" s="354"/>
      <c r="KB551" s="354"/>
      <c r="KC551" s="354"/>
      <c r="KD551" s="354"/>
      <c r="KE551" s="354"/>
      <c r="KF551" s="354"/>
      <c r="KG551" s="354"/>
      <c r="KH551" s="354"/>
      <c r="KI551" s="354"/>
      <c r="KJ551" s="354"/>
      <c r="KK551" s="354"/>
      <c r="KL551" s="354"/>
      <c r="KM551" s="354"/>
      <c r="KN551" s="354"/>
      <c r="KO551" s="354"/>
      <c r="KP551" s="354"/>
      <c r="KQ551" s="354"/>
      <c r="KR551" s="354"/>
      <c r="KS551" s="354"/>
      <c r="KT551" s="354"/>
      <c r="KU551" s="354"/>
      <c r="KV551" s="51"/>
      <c r="KW551" s="47"/>
      <c r="KX551" s="47"/>
      <c r="KY551" s="47"/>
      <c r="KZ551" s="47"/>
      <c r="LA551" s="47"/>
      <c r="LB551" s="47"/>
      <c r="LC551" s="47"/>
      <c r="LD551" s="361"/>
      <c r="LE551" s="361"/>
      <c r="LF551" s="361"/>
      <c r="LG551" s="361"/>
      <c r="LH551" s="361"/>
      <c r="LI551" s="361"/>
      <c r="LJ551" s="361"/>
      <c r="LK551" s="361"/>
      <c r="LL551" s="361"/>
      <c r="LM551" s="361"/>
      <c r="LN551" s="361"/>
      <c r="LO551" s="361"/>
      <c r="LP551" s="361"/>
      <c r="LQ551" s="354"/>
      <c r="LR551" s="354"/>
      <c r="LS551" s="354"/>
      <c r="LT551" s="354"/>
      <c r="LU551" s="354"/>
      <c r="LV551" s="354"/>
      <c r="LW551" s="51"/>
      <c r="LX551" s="354"/>
      <c r="LY551" s="354"/>
      <c r="LZ551" s="354"/>
      <c r="MA551" s="354"/>
      <c r="MB551" s="363"/>
      <c r="MC551" s="363"/>
      <c r="MD551" s="354"/>
      <c r="ME551" s="354"/>
      <c r="MF551" s="354"/>
      <c r="MG551" s="354"/>
      <c r="MH551" s="354"/>
      <c r="MI551" s="354"/>
      <c r="MJ551" s="354"/>
      <c r="MK551" s="354"/>
      <c r="ML551" s="354"/>
      <c r="MM551" s="354"/>
      <c r="MN551" s="354"/>
      <c r="MO551" s="354"/>
      <c r="MP551" s="354"/>
      <c r="MQ551" s="354"/>
      <c r="MR551" s="354"/>
      <c r="MS551" s="51"/>
      <c r="MT551" s="364">
        <f t="shared" si="330"/>
        <v>0</v>
      </c>
      <c r="MU551" s="365">
        <f t="shared" si="331"/>
        <v>0</v>
      </c>
      <c r="MV551" s="366">
        <f t="shared" si="332"/>
        <v>0</v>
      </c>
      <c r="MW551" s="365"/>
      <c r="MX551" s="365"/>
      <c r="MY551" s="54"/>
      <c r="MZ551" s="709"/>
      <c r="NA551" s="709"/>
      <c r="NB551" s="709">
        <f t="shared" si="333"/>
        <v>0</v>
      </c>
      <c r="NC551" s="711"/>
      <c r="ND551" s="711">
        <v>7.36</v>
      </c>
      <c r="NE551" s="738" t="e">
        <f t="shared" si="358"/>
        <v>#DIV/0!</v>
      </c>
      <c r="NF551" s="743"/>
      <c r="NG551" s="743"/>
      <c r="NH551" s="743"/>
      <c r="NI551" s="740">
        <f t="shared" si="334"/>
        <v>1597.12</v>
      </c>
      <c r="NJ551" s="850"/>
      <c r="NK551" s="818"/>
      <c r="NL551" s="743"/>
      <c r="NM551" s="739">
        <f t="shared" si="335"/>
        <v>0</v>
      </c>
      <c r="NN551" s="739"/>
      <c r="NO551" s="743"/>
      <c r="NP551" s="739">
        <f t="shared" si="336"/>
        <v>0</v>
      </c>
      <c r="NQ551" s="761">
        <f t="shared" si="337"/>
        <v>0</v>
      </c>
      <c r="NR551" s="739" t="e">
        <f t="shared" si="338"/>
        <v>#DIV/0!</v>
      </c>
      <c r="NS551" s="739">
        <f t="shared" si="339"/>
        <v>217</v>
      </c>
      <c r="NT551" s="743"/>
      <c r="NU551" s="739" t="e">
        <f t="shared" si="340"/>
        <v>#DIV/0!</v>
      </c>
      <c r="NV551" s="769" t="e">
        <f t="shared" si="341"/>
        <v>#DIV/0!</v>
      </c>
      <c r="NW551" s="769" t="e">
        <f t="shared" si="342"/>
        <v>#DIV/0!</v>
      </c>
      <c r="NX551" s="743"/>
      <c r="NY551" s="743"/>
      <c r="NZ551" s="743"/>
      <c r="OA551" s="743"/>
      <c r="OB551" s="743"/>
      <c r="OC551" s="743"/>
      <c r="OD551" s="743"/>
      <c r="OE551" s="743">
        <f t="shared" si="343"/>
        <v>0</v>
      </c>
      <c r="OF551" s="743">
        <f t="shared" si="344"/>
        <v>0</v>
      </c>
      <c r="OG551" s="743">
        <f t="shared" si="345"/>
        <v>0</v>
      </c>
      <c r="OH551" s="743">
        <f t="shared" si="346"/>
        <v>0</v>
      </c>
      <c r="OI551" s="743">
        <f t="shared" si="347"/>
        <v>0</v>
      </c>
      <c r="OJ551" s="739">
        <f t="shared" si="348"/>
        <v>0</v>
      </c>
      <c r="OK551" s="739">
        <f t="shared" si="349"/>
        <v>0</v>
      </c>
      <c r="OL551" s="739">
        <f t="shared" si="350"/>
        <v>0</v>
      </c>
      <c r="OM551" s="739">
        <f t="shared" si="351"/>
        <v>0</v>
      </c>
      <c r="ON551" s="739">
        <f t="shared" si="352"/>
        <v>0</v>
      </c>
      <c r="OO551" s="739">
        <f t="shared" si="353"/>
        <v>0</v>
      </c>
      <c r="OP551" s="739"/>
      <c r="OQ551" s="739">
        <f t="shared" si="354"/>
        <v>0</v>
      </c>
      <c r="OR551" s="739">
        <f t="shared" si="355"/>
        <v>0</v>
      </c>
      <c r="OS551" s="739">
        <f t="shared" si="356"/>
        <v>0</v>
      </c>
      <c r="OT551" s="739">
        <f t="shared" si="357"/>
        <v>0</v>
      </c>
      <c r="OU551" s="743"/>
      <c r="OV551" s="743"/>
      <c r="OW551" s="743"/>
      <c r="OX551" s="743"/>
      <c r="OY551" s="743"/>
      <c r="OZ551" s="743"/>
      <c r="PA551" s="743"/>
      <c r="PB551" s="743"/>
      <c r="PC551" s="743"/>
      <c r="PD551" s="743"/>
      <c r="PE551" s="743"/>
      <c r="PF551" s="743"/>
      <c r="PG551" s="743"/>
    </row>
    <row r="552" s="28" customFormat="1" customHeight="1" spans="1:423">
      <c r="A552" s="870" t="s">
        <v>2523</v>
      </c>
      <c r="B552" s="343"/>
      <c r="C552" s="95"/>
      <c r="D552" s="95"/>
      <c r="E552" s="95"/>
      <c r="F552" s="311" t="s">
        <v>1215</v>
      </c>
      <c r="G552" s="833"/>
      <c r="H552" s="312" t="s">
        <v>1216</v>
      </c>
      <c r="I552" s="99">
        <f t="shared" si="329"/>
        <v>0</v>
      </c>
      <c r="J552" s="114">
        <v>34</v>
      </c>
      <c r="K552" s="456">
        <v>0</v>
      </c>
      <c r="L552" s="150">
        <f t="shared" si="327"/>
        <v>34</v>
      </c>
      <c r="M552" s="151">
        <f t="shared" si="328"/>
        <v>34</v>
      </c>
      <c r="N552" s="455"/>
      <c r="O552" s="35">
        <v>34</v>
      </c>
      <c r="P552" s="36"/>
      <c r="Q552" s="33">
        <f t="shared" si="325"/>
        <v>0</v>
      </c>
      <c r="R552" s="34">
        <f t="shared" si="326"/>
        <v>0</v>
      </c>
      <c r="S552" s="346"/>
      <c r="T552" s="346"/>
      <c r="U552" s="346"/>
      <c r="V552" s="346"/>
      <c r="W552" s="346"/>
      <c r="X552" s="347"/>
      <c r="Y552" s="348"/>
      <c r="Z552" s="348"/>
      <c r="AA552" s="348"/>
      <c r="AB552" s="348"/>
      <c r="AC552" s="348"/>
      <c r="AD552" s="348"/>
      <c r="AE552" s="348"/>
      <c r="AF552" s="346"/>
      <c r="AG552" s="346"/>
      <c r="AH552" s="346"/>
      <c r="AI552" s="346"/>
      <c r="AJ552" s="346"/>
      <c r="AK552" s="346"/>
      <c r="AL552" s="346"/>
      <c r="AM552" s="346"/>
      <c r="AN552" s="346"/>
      <c r="AO552" s="346"/>
      <c r="AP552" s="346"/>
      <c r="AQ552" s="346"/>
      <c r="AR552" s="346"/>
      <c r="AS552" s="346"/>
      <c r="AT552" s="346"/>
      <c r="AU552" s="346"/>
      <c r="AV552" s="346"/>
      <c r="AW552" s="346"/>
      <c r="AX552" s="346"/>
      <c r="AY552" s="349"/>
      <c r="AZ552" s="48"/>
      <c r="BA552" s="48"/>
      <c r="BB552" s="48"/>
      <c r="BC552" s="48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354"/>
      <c r="BT552" s="354"/>
      <c r="BU552" s="354"/>
      <c r="BV552" s="354"/>
      <c r="BW552" s="354"/>
      <c r="BX552" s="354"/>
      <c r="BY552" s="354"/>
      <c r="BZ552" s="354"/>
      <c r="CA552" s="354"/>
      <c r="CB552" s="354"/>
      <c r="CC552" s="354"/>
      <c r="CD552" s="354"/>
      <c r="CE552" s="354"/>
      <c r="CF552" s="354"/>
      <c r="CG552" s="354"/>
      <c r="CH552" s="354"/>
      <c r="CI552" s="354"/>
      <c r="CJ552" s="354"/>
      <c r="CK552" s="354"/>
      <c r="CL552" s="354"/>
      <c r="CM552" s="354"/>
      <c r="CN552" s="354"/>
      <c r="CO552" s="354"/>
      <c r="CP552" s="358"/>
      <c r="CQ552" s="48"/>
      <c r="CR552" s="354"/>
      <c r="CS552" s="354"/>
      <c r="CT552" s="355"/>
      <c r="CU552" s="354"/>
      <c r="CV552" s="354"/>
      <c r="CW552" s="354"/>
      <c r="CX552" s="354"/>
      <c r="CY552" s="354"/>
      <c r="CZ552" s="354"/>
      <c r="DA552" s="356"/>
      <c r="DB552" s="354"/>
      <c r="DC552" s="354"/>
      <c r="DD552" s="354"/>
      <c r="DE552" s="354"/>
      <c r="DF552" s="354"/>
      <c r="DG552" s="354"/>
      <c r="DH552" s="354"/>
      <c r="DI552" s="354"/>
      <c r="DJ552" s="354"/>
      <c r="DK552" s="354"/>
      <c r="DL552" s="354"/>
      <c r="DM552" s="354"/>
      <c r="DN552" s="354"/>
      <c r="DO552" s="354"/>
      <c r="DP552" s="354"/>
      <c r="DQ552" s="354"/>
      <c r="DR552" s="354"/>
      <c r="DS552" s="354"/>
      <c r="DT552" s="354"/>
      <c r="DU552" s="354"/>
      <c r="DV552" s="354"/>
      <c r="DW552" s="354"/>
      <c r="DX552" s="354"/>
      <c r="DY552" s="354"/>
      <c r="DZ552" s="357"/>
      <c r="EA552" s="356"/>
      <c r="EB552" s="356"/>
      <c r="EC552" s="356"/>
      <c r="ED552" s="356"/>
      <c r="EE552" s="358"/>
      <c r="EF552" s="48"/>
      <c r="EG552" s="46"/>
      <c r="EH552" s="46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8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354"/>
      <c r="FR552" s="354"/>
      <c r="FS552" s="354"/>
      <c r="FT552" s="354"/>
      <c r="FU552" s="354"/>
      <c r="FV552" s="354"/>
      <c r="FW552" s="354"/>
      <c r="FX552" s="354"/>
      <c r="FY552" s="354"/>
      <c r="FZ552" s="354"/>
      <c r="GA552" s="354"/>
      <c r="GB552" s="354"/>
      <c r="GC552" s="354"/>
      <c r="GD552" s="354"/>
      <c r="GE552" s="354"/>
      <c r="GF552" s="354"/>
      <c r="GG552" s="354"/>
      <c r="GH552" s="354"/>
      <c r="GI552" s="354"/>
      <c r="GJ552" s="354"/>
      <c r="GK552" s="354"/>
      <c r="GL552" s="354"/>
      <c r="GM552" s="354"/>
      <c r="GN552" s="354"/>
      <c r="GO552" s="354"/>
      <c r="GP552" s="354"/>
      <c r="GQ552" s="354"/>
      <c r="GR552" s="354"/>
      <c r="GS552" s="354"/>
      <c r="GT552" s="354"/>
      <c r="GU552" s="354"/>
      <c r="GV552" s="354"/>
      <c r="GW552" s="354"/>
      <c r="GX552" s="354"/>
      <c r="GY552" s="354"/>
      <c r="GZ552" s="354"/>
      <c r="HA552" s="354"/>
      <c r="HB552" s="354"/>
      <c r="HC552" s="354"/>
      <c r="HD552" s="354"/>
      <c r="HE552" s="354"/>
      <c r="HF552" s="354"/>
      <c r="HG552" s="354"/>
      <c r="HH552" s="354"/>
      <c r="HI552" s="354"/>
      <c r="HJ552" s="354"/>
      <c r="HK552" s="354"/>
      <c r="HL552" s="354"/>
      <c r="HM552" s="354"/>
      <c r="HN552" s="354"/>
      <c r="HO552" s="354"/>
      <c r="HP552" s="354"/>
      <c r="HQ552" s="354"/>
      <c r="HR552" s="354"/>
      <c r="HS552" s="354"/>
      <c r="HT552" s="354"/>
      <c r="HU552" s="354"/>
      <c r="HV552" s="354"/>
      <c r="HW552" s="354"/>
      <c r="HX552" s="354"/>
      <c r="HY552" s="354"/>
      <c r="HZ552" s="354"/>
      <c r="IA552" s="354"/>
      <c r="IB552" s="354"/>
      <c r="IC552" s="354"/>
      <c r="ID552" s="354"/>
      <c r="IE552" s="354"/>
      <c r="IF552" s="354"/>
      <c r="IG552" s="354"/>
      <c r="IH552" s="354"/>
      <c r="II552" s="354"/>
      <c r="IJ552" s="354"/>
      <c r="IK552" s="354"/>
      <c r="IL552" s="354"/>
      <c r="IM552" s="354"/>
      <c r="IN552" s="354"/>
      <c r="IO552" s="354"/>
      <c r="IP552" s="354"/>
      <c r="IQ552" s="354"/>
      <c r="IR552" s="50"/>
      <c r="IS552" s="47"/>
      <c r="IT552" s="47"/>
      <c r="IU552" s="47"/>
      <c r="IV552" s="47"/>
      <c r="IW552" s="47"/>
      <c r="IX552" s="47"/>
      <c r="IY552" s="47"/>
      <c r="IZ552" s="47"/>
      <c r="JA552" s="47"/>
      <c r="JB552" s="47"/>
      <c r="JC552" s="47"/>
      <c r="JD552" s="47"/>
      <c r="JE552" s="47"/>
      <c r="JF552" s="47"/>
      <c r="JG552" s="47"/>
      <c r="JH552" s="47"/>
      <c r="JI552" s="47"/>
      <c r="JJ552" s="47"/>
      <c r="JK552" s="47"/>
      <c r="JL552" s="354"/>
      <c r="JM552" s="354"/>
      <c r="JN552" s="354"/>
      <c r="JO552" s="354"/>
      <c r="JP552" s="354"/>
      <c r="JQ552" s="354"/>
      <c r="JR552" s="354"/>
      <c r="JS552" s="354"/>
      <c r="JT552" s="354"/>
      <c r="JU552" s="354"/>
      <c r="JV552" s="354"/>
      <c r="JW552" s="354"/>
      <c r="JX552" s="354"/>
      <c r="JY552" s="354"/>
      <c r="JZ552" s="354"/>
      <c r="KA552" s="354"/>
      <c r="KB552" s="354"/>
      <c r="KC552" s="354"/>
      <c r="KD552" s="354"/>
      <c r="KE552" s="354"/>
      <c r="KF552" s="354"/>
      <c r="KG552" s="354"/>
      <c r="KH552" s="354"/>
      <c r="KI552" s="354"/>
      <c r="KJ552" s="354"/>
      <c r="KK552" s="354"/>
      <c r="KL552" s="354"/>
      <c r="KM552" s="354"/>
      <c r="KN552" s="354"/>
      <c r="KO552" s="354"/>
      <c r="KP552" s="354"/>
      <c r="KQ552" s="354"/>
      <c r="KR552" s="354"/>
      <c r="KS552" s="354"/>
      <c r="KT552" s="354"/>
      <c r="KU552" s="354"/>
      <c r="KV552" s="51"/>
      <c r="KW552" s="47"/>
      <c r="KX552" s="47"/>
      <c r="KY552" s="47"/>
      <c r="KZ552" s="47"/>
      <c r="LA552" s="47"/>
      <c r="LB552" s="47"/>
      <c r="LC552" s="47"/>
      <c r="LD552" s="361"/>
      <c r="LE552" s="361"/>
      <c r="LF552" s="361"/>
      <c r="LG552" s="361"/>
      <c r="LH552" s="361"/>
      <c r="LI552" s="361"/>
      <c r="LJ552" s="361"/>
      <c r="LK552" s="361"/>
      <c r="LL552" s="361"/>
      <c r="LM552" s="361"/>
      <c r="LN552" s="361"/>
      <c r="LO552" s="361"/>
      <c r="LP552" s="361"/>
      <c r="LQ552" s="354"/>
      <c r="LR552" s="354"/>
      <c r="LS552" s="354"/>
      <c r="LT552" s="354"/>
      <c r="LU552" s="354"/>
      <c r="LV552" s="354"/>
      <c r="LW552" s="51"/>
      <c r="LX552" s="354"/>
      <c r="LY552" s="354"/>
      <c r="LZ552" s="354"/>
      <c r="MA552" s="354"/>
      <c r="MB552" s="363"/>
      <c r="MC552" s="363"/>
      <c r="MD552" s="354"/>
      <c r="ME552" s="354"/>
      <c r="MF552" s="354"/>
      <c r="MG552" s="354"/>
      <c r="MH552" s="354"/>
      <c r="MI552" s="354"/>
      <c r="MJ552" s="354"/>
      <c r="MK552" s="354"/>
      <c r="ML552" s="354"/>
      <c r="MM552" s="354"/>
      <c r="MN552" s="354"/>
      <c r="MO552" s="354"/>
      <c r="MP552" s="354"/>
      <c r="MQ552" s="354"/>
      <c r="MR552" s="354"/>
      <c r="MS552" s="51"/>
      <c r="MT552" s="364">
        <f t="shared" si="330"/>
        <v>0</v>
      </c>
      <c r="MU552" s="365">
        <f t="shared" si="331"/>
        <v>0</v>
      </c>
      <c r="MV552" s="366">
        <f t="shared" si="332"/>
        <v>0</v>
      </c>
      <c r="MW552" s="365"/>
      <c r="MX552" s="365"/>
      <c r="MY552" s="54"/>
      <c r="MZ552" s="877"/>
      <c r="NA552" s="877"/>
      <c r="NB552" s="709">
        <f t="shared" si="333"/>
        <v>0</v>
      </c>
      <c r="NC552" s="878"/>
      <c r="ND552" s="878"/>
      <c r="NE552" s="738" t="e">
        <f t="shared" si="358"/>
        <v>#DIV/0!</v>
      </c>
      <c r="NF552" s="879"/>
      <c r="NG552" s="879"/>
      <c r="NH552" s="879"/>
      <c r="NI552" s="740">
        <f t="shared" si="334"/>
        <v>0</v>
      </c>
      <c r="NJ552" s="880"/>
      <c r="NK552" s="881"/>
      <c r="NL552" s="879"/>
      <c r="NM552" s="739">
        <f t="shared" si="335"/>
        <v>0</v>
      </c>
      <c r="NN552" s="739"/>
      <c r="NO552" s="879"/>
      <c r="NP552" s="739">
        <f t="shared" si="336"/>
        <v>0</v>
      </c>
      <c r="NQ552" s="761">
        <f t="shared" si="337"/>
        <v>0</v>
      </c>
      <c r="NR552" s="739" t="e">
        <f t="shared" si="338"/>
        <v>#DIV/0!</v>
      </c>
      <c r="NS552" s="739">
        <f t="shared" si="339"/>
        <v>34</v>
      </c>
      <c r="NT552" s="879"/>
      <c r="NU552" s="739" t="e">
        <f t="shared" si="340"/>
        <v>#DIV/0!</v>
      </c>
      <c r="NV552" s="769" t="e">
        <f t="shared" si="341"/>
        <v>#DIV/0!</v>
      </c>
      <c r="NW552" s="769" t="e">
        <f t="shared" si="342"/>
        <v>#DIV/0!</v>
      </c>
      <c r="NX552" s="879"/>
      <c r="NY552" s="879"/>
      <c r="NZ552" s="879"/>
      <c r="OA552" s="879"/>
      <c r="OB552" s="879"/>
      <c r="OC552" s="879"/>
      <c r="OD552" s="879"/>
      <c r="OE552" s="743">
        <f t="shared" si="343"/>
        <v>0</v>
      </c>
      <c r="OF552" s="743">
        <f t="shared" si="344"/>
        <v>0</v>
      </c>
      <c r="OG552" s="743">
        <f t="shared" si="345"/>
        <v>0</v>
      </c>
      <c r="OH552" s="743">
        <f t="shared" si="346"/>
        <v>0</v>
      </c>
      <c r="OI552" s="743">
        <f t="shared" si="347"/>
        <v>0</v>
      </c>
      <c r="OJ552" s="739">
        <f t="shared" si="348"/>
        <v>0</v>
      </c>
      <c r="OK552" s="739">
        <f t="shared" si="349"/>
        <v>0</v>
      </c>
      <c r="OL552" s="739">
        <f t="shared" si="350"/>
        <v>0</v>
      </c>
      <c r="OM552" s="739">
        <f t="shared" si="351"/>
        <v>0</v>
      </c>
      <c r="ON552" s="739">
        <f t="shared" si="352"/>
        <v>0</v>
      </c>
      <c r="OO552" s="739">
        <f t="shared" si="353"/>
        <v>0</v>
      </c>
      <c r="OP552" s="739"/>
      <c r="OQ552" s="739">
        <f t="shared" si="354"/>
        <v>0</v>
      </c>
      <c r="OR552" s="739">
        <f t="shared" si="355"/>
        <v>0</v>
      </c>
      <c r="OS552" s="739">
        <f t="shared" si="356"/>
        <v>0</v>
      </c>
      <c r="OT552" s="739">
        <f t="shared" si="357"/>
        <v>0</v>
      </c>
      <c r="OU552" s="879"/>
      <c r="OV552" s="879"/>
      <c r="OW552" s="879"/>
      <c r="OX552" s="879"/>
      <c r="OY552" s="879"/>
      <c r="OZ552" s="879"/>
      <c r="PA552" s="879"/>
      <c r="PB552" s="879"/>
      <c r="PC552" s="879"/>
      <c r="PD552" s="879"/>
      <c r="PE552" s="879"/>
      <c r="PF552" s="879"/>
      <c r="PG552" s="879"/>
    </row>
    <row r="553" s="28" customFormat="1" customHeight="1" spans="1:423">
      <c r="A553" s="870" t="s">
        <v>2523</v>
      </c>
      <c r="B553" s="343"/>
      <c r="C553" s="95"/>
      <c r="D553" s="95"/>
      <c r="E553" s="95"/>
      <c r="F553" s="313"/>
      <c r="G553" s="833"/>
      <c r="H553" s="301" t="s">
        <v>2559</v>
      </c>
      <c r="I553" s="99">
        <f t="shared" si="329"/>
        <v>0</v>
      </c>
      <c r="J553" s="114">
        <v>60</v>
      </c>
      <c r="K553" s="456">
        <v>0</v>
      </c>
      <c r="L553" s="150">
        <f t="shared" si="327"/>
        <v>60</v>
      </c>
      <c r="M553" s="151">
        <f t="shared" si="328"/>
        <v>60</v>
      </c>
      <c r="N553" s="455"/>
      <c r="O553" s="35">
        <v>60</v>
      </c>
      <c r="P553" s="36"/>
      <c r="Q553" s="33">
        <f t="shared" si="325"/>
        <v>0</v>
      </c>
      <c r="R553" s="34">
        <f t="shared" si="326"/>
        <v>0</v>
      </c>
      <c r="S553" s="346"/>
      <c r="T553" s="346"/>
      <c r="U553" s="346"/>
      <c r="V553" s="346"/>
      <c r="W553" s="346"/>
      <c r="X553" s="347"/>
      <c r="Y553" s="348"/>
      <c r="Z553" s="348"/>
      <c r="AA553" s="348"/>
      <c r="AB553" s="348"/>
      <c r="AC553" s="348"/>
      <c r="AD553" s="348"/>
      <c r="AE553" s="348"/>
      <c r="AF553" s="346"/>
      <c r="AG553" s="346"/>
      <c r="AH553" s="346"/>
      <c r="AI553" s="346"/>
      <c r="AJ553" s="346"/>
      <c r="AK553" s="346"/>
      <c r="AL553" s="346"/>
      <c r="AM553" s="346"/>
      <c r="AN553" s="346"/>
      <c r="AO553" s="346"/>
      <c r="AP553" s="346"/>
      <c r="AQ553" s="346"/>
      <c r="AR553" s="346"/>
      <c r="AS553" s="346"/>
      <c r="AT553" s="346"/>
      <c r="AU553" s="346"/>
      <c r="AV553" s="346"/>
      <c r="AW553" s="346"/>
      <c r="AX553" s="346"/>
      <c r="AY553" s="349"/>
      <c r="AZ553" s="48"/>
      <c r="BA553" s="48"/>
      <c r="BB553" s="48"/>
      <c r="BC553" s="48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354"/>
      <c r="BT553" s="354"/>
      <c r="BU553" s="354"/>
      <c r="BV553" s="354"/>
      <c r="BW553" s="354"/>
      <c r="BX553" s="354"/>
      <c r="BY553" s="354"/>
      <c r="BZ553" s="354"/>
      <c r="CA553" s="354"/>
      <c r="CB553" s="354"/>
      <c r="CC553" s="354"/>
      <c r="CD553" s="354"/>
      <c r="CE553" s="354"/>
      <c r="CF553" s="354"/>
      <c r="CG553" s="354"/>
      <c r="CH553" s="354"/>
      <c r="CI553" s="354"/>
      <c r="CJ553" s="354"/>
      <c r="CK553" s="354"/>
      <c r="CL553" s="354"/>
      <c r="CM553" s="354"/>
      <c r="CN553" s="354"/>
      <c r="CO553" s="354"/>
      <c r="CP553" s="358"/>
      <c r="CQ553" s="48"/>
      <c r="CR553" s="354"/>
      <c r="CS553" s="354"/>
      <c r="CT553" s="355"/>
      <c r="CU553" s="354"/>
      <c r="CV553" s="354"/>
      <c r="CW553" s="354"/>
      <c r="CX553" s="354"/>
      <c r="CY553" s="354"/>
      <c r="CZ553" s="354"/>
      <c r="DA553" s="356"/>
      <c r="DB553" s="354"/>
      <c r="DC553" s="354"/>
      <c r="DD553" s="354"/>
      <c r="DE553" s="354"/>
      <c r="DF553" s="354"/>
      <c r="DG553" s="354"/>
      <c r="DH553" s="354"/>
      <c r="DI553" s="354"/>
      <c r="DJ553" s="354"/>
      <c r="DK553" s="354"/>
      <c r="DL553" s="354"/>
      <c r="DM553" s="354"/>
      <c r="DN553" s="354"/>
      <c r="DO553" s="354"/>
      <c r="DP553" s="354"/>
      <c r="DQ553" s="354"/>
      <c r="DR553" s="354"/>
      <c r="DS553" s="354"/>
      <c r="DT553" s="354"/>
      <c r="DU553" s="354"/>
      <c r="DV553" s="354"/>
      <c r="DW553" s="354"/>
      <c r="DX553" s="354"/>
      <c r="DY553" s="354"/>
      <c r="DZ553" s="357"/>
      <c r="EA553" s="356"/>
      <c r="EB553" s="356"/>
      <c r="EC553" s="356"/>
      <c r="ED553" s="356"/>
      <c r="EE553" s="358"/>
      <c r="EF553" s="48"/>
      <c r="EG553" s="46"/>
      <c r="EH553" s="46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8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354"/>
      <c r="FR553" s="354"/>
      <c r="FS553" s="354"/>
      <c r="FT553" s="354"/>
      <c r="FU553" s="354"/>
      <c r="FV553" s="354"/>
      <c r="FW553" s="354"/>
      <c r="FX553" s="354"/>
      <c r="FY553" s="354"/>
      <c r="FZ553" s="354"/>
      <c r="GA553" s="354"/>
      <c r="GB553" s="354"/>
      <c r="GC553" s="354"/>
      <c r="GD553" s="354"/>
      <c r="GE553" s="354"/>
      <c r="GF553" s="354"/>
      <c r="GG553" s="354"/>
      <c r="GH553" s="354"/>
      <c r="GI553" s="354"/>
      <c r="GJ553" s="354"/>
      <c r="GK553" s="354"/>
      <c r="GL553" s="354"/>
      <c r="GM553" s="354"/>
      <c r="GN553" s="354"/>
      <c r="GO553" s="354"/>
      <c r="GP553" s="354"/>
      <c r="GQ553" s="354"/>
      <c r="GR553" s="354"/>
      <c r="GS553" s="354"/>
      <c r="GT553" s="354"/>
      <c r="GU553" s="354"/>
      <c r="GV553" s="354"/>
      <c r="GW553" s="354"/>
      <c r="GX553" s="354"/>
      <c r="GY553" s="354"/>
      <c r="GZ553" s="354"/>
      <c r="HA553" s="354"/>
      <c r="HB553" s="354"/>
      <c r="HC553" s="354"/>
      <c r="HD553" s="354"/>
      <c r="HE553" s="354"/>
      <c r="HF553" s="354"/>
      <c r="HG553" s="354"/>
      <c r="HH553" s="354"/>
      <c r="HI553" s="354"/>
      <c r="HJ553" s="354"/>
      <c r="HK553" s="354"/>
      <c r="HL553" s="354"/>
      <c r="HM553" s="354"/>
      <c r="HN553" s="354"/>
      <c r="HO553" s="354"/>
      <c r="HP553" s="354"/>
      <c r="HQ553" s="354"/>
      <c r="HR553" s="354"/>
      <c r="HS553" s="354"/>
      <c r="HT553" s="354"/>
      <c r="HU553" s="354"/>
      <c r="HV553" s="354"/>
      <c r="HW553" s="354"/>
      <c r="HX553" s="354"/>
      <c r="HY553" s="354"/>
      <c r="HZ553" s="354"/>
      <c r="IA553" s="354"/>
      <c r="IB553" s="354"/>
      <c r="IC553" s="354"/>
      <c r="ID553" s="354"/>
      <c r="IE553" s="354"/>
      <c r="IF553" s="354"/>
      <c r="IG553" s="354"/>
      <c r="IH553" s="354"/>
      <c r="II553" s="354"/>
      <c r="IJ553" s="354"/>
      <c r="IK553" s="354"/>
      <c r="IL553" s="354"/>
      <c r="IM553" s="354"/>
      <c r="IN553" s="354"/>
      <c r="IO553" s="354"/>
      <c r="IP553" s="354"/>
      <c r="IQ553" s="354"/>
      <c r="IR553" s="50"/>
      <c r="IS553" s="47"/>
      <c r="IT553" s="47"/>
      <c r="IU553" s="47"/>
      <c r="IV553" s="47"/>
      <c r="IW553" s="47"/>
      <c r="IX553" s="47"/>
      <c r="IY553" s="47"/>
      <c r="IZ553" s="47"/>
      <c r="JA553" s="47"/>
      <c r="JB553" s="47"/>
      <c r="JC553" s="47"/>
      <c r="JD553" s="47"/>
      <c r="JE553" s="47"/>
      <c r="JF553" s="47"/>
      <c r="JG553" s="47"/>
      <c r="JH553" s="47"/>
      <c r="JI553" s="47"/>
      <c r="JJ553" s="47"/>
      <c r="JK553" s="47"/>
      <c r="JL553" s="354"/>
      <c r="JM553" s="354"/>
      <c r="JN553" s="354"/>
      <c r="JO553" s="354"/>
      <c r="JP553" s="354"/>
      <c r="JQ553" s="354"/>
      <c r="JR553" s="354"/>
      <c r="JS553" s="354"/>
      <c r="JT553" s="354"/>
      <c r="JU553" s="354"/>
      <c r="JV553" s="354"/>
      <c r="JW553" s="354"/>
      <c r="JX553" s="354"/>
      <c r="JY553" s="354"/>
      <c r="JZ553" s="354"/>
      <c r="KA553" s="354"/>
      <c r="KB553" s="354"/>
      <c r="KC553" s="354"/>
      <c r="KD553" s="354"/>
      <c r="KE553" s="354"/>
      <c r="KF553" s="354"/>
      <c r="KG553" s="354"/>
      <c r="KH553" s="354"/>
      <c r="KI553" s="354"/>
      <c r="KJ553" s="354"/>
      <c r="KK553" s="354"/>
      <c r="KL553" s="354"/>
      <c r="KM553" s="354"/>
      <c r="KN553" s="354"/>
      <c r="KO553" s="354"/>
      <c r="KP553" s="354"/>
      <c r="KQ553" s="354"/>
      <c r="KR553" s="354"/>
      <c r="KS553" s="354"/>
      <c r="KT553" s="354"/>
      <c r="KU553" s="354"/>
      <c r="KV553" s="51"/>
      <c r="KW553" s="47"/>
      <c r="KX553" s="47"/>
      <c r="KY553" s="47"/>
      <c r="KZ553" s="47"/>
      <c r="LA553" s="47"/>
      <c r="LB553" s="47"/>
      <c r="LC553" s="47"/>
      <c r="LD553" s="361"/>
      <c r="LE553" s="361"/>
      <c r="LF553" s="361"/>
      <c r="LG553" s="361"/>
      <c r="LH553" s="361"/>
      <c r="LI553" s="361"/>
      <c r="LJ553" s="361"/>
      <c r="LK553" s="361"/>
      <c r="LL553" s="361"/>
      <c r="LM553" s="361"/>
      <c r="LN553" s="361"/>
      <c r="LO553" s="361"/>
      <c r="LP553" s="361"/>
      <c r="LQ553" s="354"/>
      <c r="LR553" s="354"/>
      <c r="LS553" s="354"/>
      <c r="LT553" s="354"/>
      <c r="LU553" s="354"/>
      <c r="LV553" s="354"/>
      <c r="LW553" s="51"/>
      <c r="LX553" s="354"/>
      <c r="LY553" s="354"/>
      <c r="LZ553" s="354"/>
      <c r="MA553" s="354"/>
      <c r="MB553" s="363"/>
      <c r="MC553" s="363"/>
      <c r="MD553" s="354"/>
      <c r="ME553" s="354"/>
      <c r="MF553" s="354"/>
      <c r="MG553" s="354"/>
      <c r="MH553" s="354"/>
      <c r="MI553" s="354"/>
      <c r="MJ553" s="354"/>
      <c r="MK553" s="354"/>
      <c r="ML553" s="354"/>
      <c r="MM553" s="354"/>
      <c r="MN553" s="354"/>
      <c r="MO553" s="354"/>
      <c r="MP553" s="354"/>
      <c r="MQ553" s="354"/>
      <c r="MR553" s="354"/>
      <c r="MS553" s="51"/>
      <c r="MT553" s="364">
        <f t="shared" si="330"/>
        <v>0</v>
      </c>
      <c r="MU553" s="365">
        <f t="shared" si="331"/>
        <v>0</v>
      </c>
      <c r="MV553" s="366">
        <f t="shared" si="332"/>
        <v>0</v>
      </c>
      <c r="MW553" s="365"/>
      <c r="MX553" s="365"/>
      <c r="MY553" s="54"/>
      <c r="MZ553" s="709"/>
      <c r="NA553" s="709"/>
      <c r="NB553" s="709">
        <f t="shared" si="333"/>
        <v>0</v>
      </c>
      <c r="NC553" s="711"/>
      <c r="ND553" s="711"/>
      <c r="NE553" s="738" t="e">
        <f t="shared" si="358"/>
        <v>#DIV/0!</v>
      </c>
      <c r="NF553" s="743"/>
      <c r="NG553" s="743"/>
      <c r="NH553" s="743"/>
      <c r="NI553" s="740">
        <f t="shared" si="334"/>
        <v>0</v>
      </c>
      <c r="NJ553" s="850"/>
      <c r="NK553" s="818"/>
      <c r="NL553" s="743"/>
      <c r="NM553" s="739">
        <f t="shared" si="335"/>
        <v>0</v>
      </c>
      <c r="NN553" s="739"/>
      <c r="NO553" s="743"/>
      <c r="NP553" s="739">
        <f t="shared" si="336"/>
        <v>0</v>
      </c>
      <c r="NQ553" s="761">
        <f t="shared" si="337"/>
        <v>0</v>
      </c>
      <c r="NR553" s="739" t="e">
        <f t="shared" si="338"/>
        <v>#DIV/0!</v>
      </c>
      <c r="NS553" s="739">
        <f t="shared" si="339"/>
        <v>60</v>
      </c>
      <c r="NT553" s="743"/>
      <c r="NU553" s="739" t="e">
        <f t="shared" si="340"/>
        <v>#DIV/0!</v>
      </c>
      <c r="NV553" s="769" t="e">
        <f t="shared" si="341"/>
        <v>#DIV/0!</v>
      </c>
      <c r="NW553" s="769" t="e">
        <f t="shared" si="342"/>
        <v>#DIV/0!</v>
      </c>
      <c r="NX553" s="743"/>
      <c r="NY553" s="743"/>
      <c r="NZ553" s="743"/>
      <c r="OA553" s="743"/>
      <c r="OB553" s="743"/>
      <c r="OC553" s="743"/>
      <c r="OD553" s="743"/>
      <c r="OE553" s="743">
        <f t="shared" si="343"/>
        <v>0</v>
      </c>
      <c r="OF553" s="743">
        <f t="shared" si="344"/>
        <v>0</v>
      </c>
      <c r="OG553" s="743">
        <f t="shared" si="345"/>
        <v>0</v>
      </c>
      <c r="OH553" s="743">
        <f t="shared" si="346"/>
        <v>0</v>
      </c>
      <c r="OI553" s="743">
        <f t="shared" si="347"/>
        <v>0</v>
      </c>
      <c r="OJ553" s="739">
        <f t="shared" si="348"/>
        <v>0</v>
      </c>
      <c r="OK553" s="739">
        <f t="shared" si="349"/>
        <v>0</v>
      </c>
      <c r="OL553" s="739">
        <f t="shared" si="350"/>
        <v>0</v>
      </c>
      <c r="OM553" s="739">
        <f t="shared" si="351"/>
        <v>0</v>
      </c>
      <c r="ON553" s="739">
        <f t="shared" si="352"/>
        <v>0</v>
      </c>
      <c r="OO553" s="739">
        <f t="shared" si="353"/>
        <v>0</v>
      </c>
      <c r="OP553" s="739"/>
      <c r="OQ553" s="739">
        <f t="shared" si="354"/>
        <v>0</v>
      </c>
      <c r="OR553" s="739">
        <f t="shared" si="355"/>
        <v>0</v>
      </c>
      <c r="OS553" s="739">
        <f t="shared" si="356"/>
        <v>0</v>
      </c>
      <c r="OT553" s="739">
        <f t="shared" si="357"/>
        <v>0</v>
      </c>
      <c r="OU553" s="743"/>
      <c r="OV553" s="743"/>
      <c r="OW553" s="743"/>
      <c r="OX553" s="743"/>
      <c r="OY553" s="743"/>
      <c r="OZ553" s="743"/>
      <c r="PA553" s="743"/>
      <c r="PB553" s="743"/>
      <c r="PC553" s="743"/>
      <c r="PD553" s="743"/>
      <c r="PE553" s="743"/>
      <c r="PF553" s="743"/>
      <c r="PG553" s="743"/>
    </row>
    <row r="554" s="28" customFormat="1" customHeight="1" spans="1:423">
      <c r="A554" s="870" t="s">
        <v>2523</v>
      </c>
      <c r="B554" s="343"/>
      <c r="C554" s="95"/>
      <c r="D554" s="95"/>
      <c r="E554" s="95"/>
      <c r="F554" s="313" t="s">
        <v>2560</v>
      </c>
      <c r="G554" s="833"/>
      <c r="H554" s="301" t="s">
        <v>1218</v>
      </c>
      <c r="I554" s="99">
        <f t="shared" si="329"/>
        <v>0</v>
      </c>
      <c r="J554" s="114">
        <v>52</v>
      </c>
      <c r="K554" s="456">
        <v>0</v>
      </c>
      <c r="L554" s="150">
        <f t="shared" si="327"/>
        <v>52</v>
      </c>
      <c r="M554" s="151">
        <f t="shared" si="328"/>
        <v>52</v>
      </c>
      <c r="N554" s="455"/>
      <c r="O554" s="35">
        <v>52</v>
      </c>
      <c r="P554" s="36"/>
      <c r="Q554" s="33">
        <f t="shared" si="325"/>
        <v>0</v>
      </c>
      <c r="R554" s="34">
        <f t="shared" si="326"/>
        <v>0</v>
      </c>
      <c r="S554" s="346"/>
      <c r="T554" s="346"/>
      <c r="U554" s="346"/>
      <c r="V554" s="346"/>
      <c r="W554" s="346"/>
      <c r="X554" s="347"/>
      <c r="Y554" s="348"/>
      <c r="Z554" s="348"/>
      <c r="AA554" s="348"/>
      <c r="AB554" s="348"/>
      <c r="AC554" s="348"/>
      <c r="AD554" s="348"/>
      <c r="AE554" s="348"/>
      <c r="AF554" s="346"/>
      <c r="AG554" s="346"/>
      <c r="AH554" s="346"/>
      <c r="AI554" s="346"/>
      <c r="AJ554" s="346"/>
      <c r="AK554" s="346"/>
      <c r="AL554" s="346"/>
      <c r="AM554" s="346"/>
      <c r="AN554" s="346"/>
      <c r="AO554" s="346"/>
      <c r="AP554" s="346"/>
      <c r="AQ554" s="346"/>
      <c r="AR554" s="346"/>
      <c r="AS554" s="346"/>
      <c r="AT554" s="346"/>
      <c r="AU554" s="346"/>
      <c r="AV554" s="346"/>
      <c r="AW554" s="346"/>
      <c r="AX554" s="346"/>
      <c r="AY554" s="349"/>
      <c r="AZ554" s="48"/>
      <c r="BA554" s="48"/>
      <c r="BB554" s="48"/>
      <c r="BC554" s="48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354"/>
      <c r="BT554" s="354"/>
      <c r="BU554" s="354"/>
      <c r="BV554" s="354"/>
      <c r="BW554" s="354"/>
      <c r="BX554" s="354"/>
      <c r="BY554" s="354"/>
      <c r="BZ554" s="354"/>
      <c r="CA554" s="354"/>
      <c r="CB554" s="354"/>
      <c r="CC554" s="354"/>
      <c r="CD554" s="354"/>
      <c r="CE554" s="354"/>
      <c r="CF554" s="354"/>
      <c r="CG554" s="354"/>
      <c r="CH554" s="354"/>
      <c r="CI554" s="354"/>
      <c r="CJ554" s="354"/>
      <c r="CK554" s="354"/>
      <c r="CL554" s="354"/>
      <c r="CM554" s="354"/>
      <c r="CN554" s="354"/>
      <c r="CO554" s="354"/>
      <c r="CP554" s="358"/>
      <c r="CQ554" s="48"/>
      <c r="CR554" s="354"/>
      <c r="CS554" s="354"/>
      <c r="CT554" s="355"/>
      <c r="CU554" s="354"/>
      <c r="CV554" s="354"/>
      <c r="CW554" s="354"/>
      <c r="CX554" s="354"/>
      <c r="CY554" s="354"/>
      <c r="CZ554" s="354"/>
      <c r="DA554" s="356"/>
      <c r="DB554" s="354"/>
      <c r="DC554" s="354"/>
      <c r="DD554" s="354"/>
      <c r="DE554" s="354"/>
      <c r="DF554" s="354"/>
      <c r="DG554" s="354"/>
      <c r="DH554" s="354"/>
      <c r="DI554" s="354"/>
      <c r="DJ554" s="354"/>
      <c r="DK554" s="354"/>
      <c r="DL554" s="354"/>
      <c r="DM554" s="354"/>
      <c r="DN554" s="354"/>
      <c r="DO554" s="354"/>
      <c r="DP554" s="354"/>
      <c r="DQ554" s="354"/>
      <c r="DR554" s="354"/>
      <c r="DS554" s="354"/>
      <c r="DT554" s="354"/>
      <c r="DU554" s="354"/>
      <c r="DV554" s="354"/>
      <c r="DW554" s="354"/>
      <c r="DX554" s="354"/>
      <c r="DY554" s="354"/>
      <c r="DZ554" s="357"/>
      <c r="EA554" s="356"/>
      <c r="EB554" s="356"/>
      <c r="EC554" s="356"/>
      <c r="ED554" s="356"/>
      <c r="EE554" s="358"/>
      <c r="EF554" s="48"/>
      <c r="EG554" s="46"/>
      <c r="EH554" s="46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8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354"/>
      <c r="FR554" s="354"/>
      <c r="FS554" s="354"/>
      <c r="FT554" s="354"/>
      <c r="FU554" s="354"/>
      <c r="FV554" s="354"/>
      <c r="FW554" s="354"/>
      <c r="FX554" s="354"/>
      <c r="FY554" s="354"/>
      <c r="FZ554" s="354"/>
      <c r="GA554" s="354"/>
      <c r="GB554" s="354"/>
      <c r="GC554" s="354"/>
      <c r="GD554" s="354"/>
      <c r="GE554" s="354"/>
      <c r="GF554" s="354"/>
      <c r="GG554" s="354"/>
      <c r="GH554" s="354"/>
      <c r="GI554" s="354"/>
      <c r="GJ554" s="354"/>
      <c r="GK554" s="354"/>
      <c r="GL554" s="354"/>
      <c r="GM554" s="354"/>
      <c r="GN554" s="354"/>
      <c r="GO554" s="354"/>
      <c r="GP554" s="354"/>
      <c r="GQ554" s="354"/>
      <c r="GR554" s="354"/>
      <c r="GS554" s="354"/>
      <c r="GT554" s="354"/>
      <c r="GU554" s="354"/>
      <c r="GV554" s="354"/>
      <c r="GW554" s="354"/>
      <c r="GX554" s="354"/>
      <c r="GY554" s="354"/>
      <c r="GZ554" s="354"/>
      <c r="HA554" s="354"/>
      <c r="HB554" s="354"/>
      <c r="HC554" s="354"/>
      <c r="HD554" s="354"/>
      <c r="HE554" s="354"/>
      <c r="HF554" s="354"/>
      <c r="HG554" s="354"/>
      <c r="HH554" s="354"/>
      <c r="HI554" s="354"/>
      <c r="HJ554" s="354"/>
      <c r="HK554" s="354"/>
      <c r="HL554" s="354"/>
      <c r="HM554" s="354"/>
      <c r="HN554" s="354"/>
      <c r="HO554" s="354"/>
      <c r="HP554" s="354"/>
      <c r="HQ554" s="354"/>
      <c r="HR554" s="354"/>
      <c r="HS554" s="354"/>
      <c r="HT554" s="354"/>
      <c r="HU554" s="354"/>
      <c r="HV554" s="354"/>
      <c r="HW554" s="354"/>
      <c r="HX554" s="354"/>
      <c r="HY554" s="354"/>
      <c r="HZ554" s="354"/>
      <c r="IA554" s="354"/>
      <c r="IB554" s="354"/>
      <c r="IC554" s="354"/>
      <c r="ID554" s="354"/>
      <c r="IE554" s="354"/>
      <c r="IF554" s="354"/>
      <c r="IG554" s="354"/>
      <c r="IH554" s="354"/>
      <c r="II554" s="354"/>
      <c r="IJ554" s="354"/>
      <c r="IK554" s="354"/>
      <c r="IL554" s="354"/>
      <c r="IM554" s="354"/>
      <c r="IN554" s="354"/>
      <c r="IO554" s="354"/>
      <c r="IP554" s="354"/>
      <c r="IQ554" s="354"/>
      <c r="IR554" s="50"/>
      <c r="IS554" s="47"/>
      <c r="IT554" s="47"/>
      <c r="IU554" s="47"/>
      <c r="IV554" s="47"/>
      <c r="IW554" s="47"/>
      <c r="IX554" s="47"/>
      <c r="IY554" s="47"/>
      <c r="IZ554" s="47"/>
      <c r="JA554" s="47"/>
      <c r="JB554" s="47"/>
      <c r="JC554" s="47"/>
      <c r="JD554" s="47"/>
      <c r="JE554" s="47"/>
      <c r="JF554" s="47"/>
      <c r="JG554" s="47"/>
      <c r="JH554" s="47"/>
      <c r="JI554" s="47"/>
      <c r="JJ554" s="47"/>
      <c r="JK554" s="47"/>
      <c r="JL554" s="354"/>
      <c r="JM554" s="354"/>
      <c r="JN554" s="354"/>
      <c r="JO554" s="354"/>
      <c r="JP554" s="354"/>
      <c r="JQ554" s="354"/>
      <c r="JR554" s="354"/>
      <c r="JS554" s="354"/>
      <c r="JT554" s="354"/>
      <c r="JU554" s="354"/>
      <c r="JV554" s="354"/>
      <c r="JW554" s="354"/>
      <c r="JX554" s="354"/>
      <c r="JY554" s="354"/>
      <c r="JZ554" s="354"/>
      <c r="KA554" s="354"/>
      <c r="KB554" s="354"/>
      <c r="KC554" s="354"/>
      <c r="KD554" s="354"/>
      <c r="KE554" s="354"/>
      <c r="KF554" s="354"/>
      <c r="KG554" s="354"/>
      <c r="KH554" s="354"/>
      <c r="KI554" s="354"/>
      <c r="KJ554" s="354"/>
      <c r="KK554" s="354"/>
      <c r="KL554" s="354"/>
      <c r="KM554" s="354"/>
      <c r="KN554" s="354"/>
      <c r="KO554" s="354"/>
      <c r="KP554" s="354"/>
      <c r="KQ554" s="354"/>
      <c r="KR554" s="354"/>
      <c r="KS554" s="354"/>
      <c r="KT554" s="354"/>
      <c r="KU554" s="354"/>
      <c r="KV554" s="51"/>
      <c r="KW554" s="47"/>
      <c r="KX554" s="47"/>
      <c r="KY554" s="47"/>
      <c r="KZ554" s="47"/>
      <c r="LA554" s="47"/>
      <c r="LB554" s="47"/>
      <c r="LC554" s="47"/>
      <c r="LD554" s="361"/>
      <c r="LE554" s="361"/>
      <c r="LF554" s="361"/>
      <c r="LG554" s="361"/>
      <c r="LH554" s="361"/>
      <c r="LI554" s="361"/>
      <c r="LJ554" s="361"/>
      <c r="LK554" s="361"/>
      <c r="LL554" s="361"/>
      <c r="LM554" s="361"/>
      <c r="LN554" s="361"/>
      <c r="LO554" s="361"/>
      <c r="LP554" s="361"/>
      <c r="LQ554" s="354"/>
      <c r="LR554" s="354"/>
      <c r="LS554" s="354"/>
      <c r="LT554" s="354"/>
      <c r="LU554" s="354"/>
      <c r="LV554" s="354"/>
      <c r="LW554" s="51"/>
      <c r="LX554" s="354"/>
      <c r="LY554" s="354"/>
      <c r="LZ554" s="354"/>
      <c r="MA554" s="354"/>
      <c r="MB554" s="363"/>
      <c r="MC554" s="363"/>
      <c r="MD554" s="354"/>
      <c r="ME554" s="354"/>
      <c r="MF554" s="354"/>
      <c r="MG554" s="354"/>
      <c r="MH554" s="354"/>
      <c r="MI554" s="354"/>
      <c r="MJ554" s="354"/>
      <c r="MK554" s="354"/>
      <c r="ML554" s="354"/>
      <c r="MM554" s="354"/>
      <c r="MN554" s="354"/>
      <c r="MO554" s="354"/>
      <c r="MP554" s="354"/>
      <c r="MQ554" s="354"/>
      <c r="MR554" s="354"/>
      <c r="MS554" s="51"/>
      <c r="MT554" s="364">
        <f t="shared" si="330"/>
        <v>0</v>
      </c>
      <c r="MU554" s="365">
        <f t="shared" si="331"/>
        <v>0</v>
      </c>
      <c r="MV554" s="366">
        <f t="shared" si="332"/>
        <v>0</v>
      </c>
      <c r="MW554" s="365"/>
      <c r="MX554" s="365"/>
      <c r="MY554" s="54"/>
      <c r="MZ554" s="709"/>
      <c r="NA554" s="709"/>
      <c r="NB554" s="709">
        <f t="shared" si="333"/>
        <v>0</v>
      </c>
      <c r="NC554" s="711"/>
      <c r="ND554" s="711">
        <v>62</v>
      </c>
      <c r="NE554" s="738" t="e">
        <f t="shared" si="358"/>
        <v>#DIV/0!</v>
      </c>
      <c r="NF554" s="743"/>
      <c r="NG554" s="743"/>
      <c r="NH554" s="743"/>
      <c r="NI554" s="740">
        <f t="shared" si="334"/>
        <v>3224</v>
      </c>
      <c r="NJ554" s="850"/>
      <c r="NK554" s="818"/>
      <c r="NL554" s="743"/>
      <c r="NM554" s="739">
        <f t="shared" si="335"/>
        <v>0</v>
      </c>
      <c r="NN554" s="739"/>
      <c r="NO554" s="743"/>
      <c r="NP554" s="739">
        <f t="shared" si="336"/>
        <v>0</v>
      </c>
      <c r="NQ554" s="761">
        <f t="shared" si="337"/>
        <v>0</v>
      </c>
      <c r="NR554" s="739" t="e">
        <f t="shared" si="338"/>
        <v>#DIV/0!</v>
      </c>
      <c r="NS554" s="739">
        <f t="shared" si="339"/>
        <v>52</v>
      </c>
      <c r="NT554" s="743"/>
      <c r="NU554" s="739" t="e">
        <f t="shared" si="340"/>
        <v>#DIV/0!</v>
      </c>
      <c r="NV554" s="769" t="e">
        <f t="shared" si="341"/>
        <v>#DIV/0!</v>
      </c>
      <c r="NW554" s="769" t="e">
        <f t="shared" si="342"/>
        <v>#DIV/0!</v>
      </c>
      <c r="NX554" s="743"/>
      <c r="NY554" s="743"/>
      <c r="NZ554" s="743"/>
      <c r="OA554" s="743"/>
      <c r="OB554" s="743"/>
      <c r="OC554" s="743"/>
      <c r="OD554" s="743"/>
      <c r="OE554" s="743">
        <f t="shared" si="343"/>
        <v>0</v>
      </c>
      <c r="OF554" s="743">
        <f t="shared" si="344"/>
        <v>0</v>
      </c>
      <c r="OG554" s="743">
        <f t="shared" si="345"/>
        <v>0</v>
      </c>
      <c r="OH554" s="743">
        <f t="shared" si="346"/>
        <v>0</v>
      </c>
      <c r="OI554" s="743">
        <f t="shared" si="347"/>
        <v>0</v>
      </c>
      <c r="OJ554" s="739">
        <f t="shared" si="348"/>
        <v>0</v>
      </c>
      <c r="OK554" s="739">
        <f t="shared" si="349"/>
        <v>0</v>
      </c>
      <c r="OL554" s="739">
        <f t="shared" si="350"/>
        <v>0</v>
      </c>
      <c r="OM554" s="739">
        <f t="shared" si="351"/>
        <v>0</v>
      </c>
      <c r="ON554" s="739">
        <f t="shared" si="352"/>
        <v>0</v>
      </c>
      <c r="OO554" s="739">
        <f t="shared" si="353"/>
        <v>0</v>
      </c>
      <c r="OP554" s="739"/>
      <c r="OQ554" s="739">
        <f t="shared" si="354"/>
        <v>0</v>
      </c>
      <c r="OR554" s="739">
        <f t="shared" si="355"/>
        <v>0</v>
      </c>
      <c r="OS554" s="739">
        <f t="shared" si="356"/>
        <v>0</v>
      </c>
      <c r="OT554" s="739">
        <f t="shared" si="357"/>
        <v>0</v>
      </c>
      <c r="OU554" s="743"/>
      <c r="OV554" s="743"/>
      <c r="OW554" s="743"/>
      <c r="OX554" s="743"/>
      <c r="OY554" s="743"/>
      <c r="OZ554" s="743"/>
      <c r="PA554" s="743"/>
      <c r="PB554" s="743"/>
      <c r="PC554" s="743"/>
      <c r="PD554" s="743"/>
      <c r="PE554" s="743"/>
      <c r="PF554" s="743"/>
      <c r="PG554" s="743"/>
    </row>
    <row r="555" s="28" customFormat="1" customHeight="1" spans="1:423">
      <c r="A555" s="870" t="s">
        <v>2523</v>
      </c>
      <c r="B555" s="343"/>
      <c r="C555" s="95"/>
      <c r="D555" s="95"/>
      <c r="E555" s="95"/>
      <c r="F555" s="313"/>
      <c r="G555" s="833"/>
      <c r="H555" s="301" t="s">
        <v>1219</v>
      </c>
      <c r="I555" s="99">
        <f t="shared" si="329"/>
        <v>0</v>
      </c>
      <c r="J555" s="114">
        <v>6000</v>
      </c>
      <c r="K555" s="456">
        <v>0</v>
      </c>
      <c r="L555" s="150">
        <f t="shared" si="327"/>
        <v>6000</v>
      </c>
      <c r="M555" s="151">
        <f t="shared" si="328"/>
        <v>6000</v>
      </c>
      <c r="N555" s="455"/>
      <c r="O555" s="35">
        <v>6000</v>
      </c>
      <c r="P555" s="36"/>
      <c r="Q555" s="33">
        <f t="shared" si="325"/>
        <v>0</v>
      </c>
      <c r="R555" s="34">
        <f t="shared" si="326"/>
        <v>0</v>
      </c>
      <c r="S555" s="346"/>
      <c r="T555" s="346"/>
      <c r="U555" s="346"/>
      <c r="V555" s="346"/>
      <c r="W555" s="346"/>
      <c r="X555" s="347"/>
      <c r="Y555" s="348"/>
      <c r="Z555" s="348"/>
      <c r="AA555" s="348"/>
      <c r="AB555" s="348"/>
      <c r="AC555" s="348"/>
      <c r="AD555" s="348"/>
      <c r="AE555" s="348"/>
      <c r="AF555" s="346"/>
      <c r="AG555" s="346"/>
      <c r="AH555" s="346"/>
      <c r="AI555" s="346"/>
      <c r="AJ555" s="346"/>
      <c r="AK555" s="346"/>
      <c r="AL555" s="346"/>
      <c r="AM555" s="346"/>
      <c r="AN555" s="346"/>
      <c r="AO555" s="346"/>
      <c r="AP555" s="346"/>
      <c r="AQ555" s="346"/>
      <c r="AR555" s="346"/>
      <c r="AS555" s="346"/>
      <c r="AT555" s="346"/>
      <c r="AU555" s="346"/>
      <c r="AV555" s="346"/>
      <c r="AW555" s="346"/>
      <c r="AX555" s="346"/>
      <c r="AY555" s="349"/>
      <c r="AZ555" s="48"/>
      <c r="BA555" s="48"/>
      <c r="BB555" s="48"/>
      <c r="BC555" s="48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354"/>
      <c r="BT555" s="354"/>
      <c r="BU555" s="354"/>
      <c r="BV555" s="354"/>
      <c r="BW555" s="354"/>
      <c r="BX555" s="354"/>
      <c r="BY555" s="354"/>
      <c r="BZ555" s="354"/>
      <c r="CA555" s="354"/>
      <c r="CB555" s="354"/>
      <c r="CC555" s="354"/>
      <c r="CD555" s="354"/>
      <c r="CE555" s="354"/>
      <c r="CF555" s="354"/>
      <c r="CG555" s="354"/>
      <c r="CH555" s="354"/>
      <c r="CI555" s="354"/>
      <c r="CJ555" s="354"/>
      <c r="CK555" s="354"/>
      <c r="CL555" s="354"/>
      <c r="CM555" s="354"/>
      <c r="CN555" s="354"/>
      <c r="CO555" s="354"/>
      <c r="CP555" s="358"/>
      <c r="CQ555" s="48"/>
      <c r="CR555" s="354"/>
      <c r="CS555" s="354"/>
      <c r="CT555" s="355"/>
      <c r="CU555" s="354"/>
      <c r="CV555" s="354"/>
      <c r="CW555" s="354"/>
      <c r="CX555" s="354"/>
      <c r="CY555" s="354"/>
      <c r="CZ555" s="354"/>
      <c r="DA555" s="356"/>
      <c r="DB555" s="354"/>
      <c r="DC555" s="354"/>
      <c r="DD555" s="354"/>
      <c r="DE555" s="354"/>
      <c r="DF555" s="354"/>
      <c r="DG555" s="354"/>
      <c r="DH555" s="354"/>
      <c r="DI555" s="354"/>
      <c r="DJ555" s="354"/>
      <c r="DK555" s="354"/>
      <c r="DL555" s="354"/>
      <c r="DM555" s="354"/>
      <c r="DN555" s="354"/>
      <c r="DO555" s="354"/>
      <c r="DP555" s="354"/>
      <c r="DQ555" s="354"/>
      <c r="DR555" s="354"/>
      <c r="DS555" s="354"/>
      <c r="DT555" s="354"/>
      <c r="DU555" s="354"/>
      <c r="DV555" s="354"/>
      <c r="DW555" s="354"/>
      <c r="DX555" s="354"/>
      <c r="DY555" s="354"/>
      <c r="DZ555" s="357"/>
      <c r="EA555" s="356"/>
      <c r="EB555" s="356"/>
      <c r="EC555" s="356"/>
      <c r="ED555" s="356"/>
      <c r="EE555" s="358"/>
      <c r="EF555" s="48"/>
      <c r="EG555" s="46"/>
      <c r="EH555" s="46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8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354"/>
      <c r="FR555" s="354"/>
      <c r="FS555" s="354"/>
      <c r="FT555" s="354"/>
      <c r="FU555" s="354"/>
      <c r="FV555" s="354"/>
      <c r="FW555" s="354"/>
      <c r="FX555" s="354"/>
      <c r="FY555" s="354"/>
      <c r="FZ555" s="354"/>
      <c r="GA555" s="354"/>
      <c r="GB555" s="354"/>
      <c r="GC555" s="354"/>
      <c r="GD555" s="354"/>
      <c r="GE555" s="354"/>
      <c r="GF555" s="354"/>
      <c r="GG555" s="354"/>
      <c r="GH555" s="354"/>
      <c r="GI555" s="354"/>
      <c r="GJ555" s="354"/>
      <c r="GK555" s="354"/>
      <c r="GL555" s="354"/>
      <c r="GM555" s="354"/>
      <c r="GN555" s="354"/>
      <c r="GO555" s="354"/>
      <c r="GP555" s="354"/>
      <c r="GQ555" s="354"/>
      <c r="GR555" s="354"/>
      <c r="GS555" s="354"/>
      <c r="GT555" s="354"/>
      <c r="GU555" s="354"/>
      <c r="GV555" s="354"/>
      <c r="GW555" s="354"/>
      <c r="GX555" s="354"/>
      <c r="GY555" s="354"/>
      <c r="GZ555" s="354"/>
      <c r="HA555" s="354"/>
      <c r="HB555" s="354"/>
      <c r="HC555" s="354"/>
      <c r="HD555" s="354"/>
      <c r="HE555" s="354"/>
      <c r="HF555" s="354"/>
      <c r="HG555" s="354"/>
      <c r="HH555" s="354"/>
      <c r="HI555" s="354"/>
      <c r="HJ555" s="354"/>
      <c r="HK555" s="354"/>
      <c r="HL555" s="354"/>
      <c r="HM555" s="354"/>
      <c r="HN555" s="354"/>
      <c r="HO555" s="354"/>
      <c r="HP555" s="354"/>
      <c r="HQ555" s="354"/>
      <c r="HR555" s="354"/>
      <c r="HS555" s="354"/>
      <c r="HT555" s="354"/>
      <c r="HU555" s="354"/>
      <c r="HV555" s="354"/>
      <c r="HW555" s="354"/>
      <c r="HX555" s="354"/>
      <c r="HY555" s="354"/>
      <c r="HZ555" s="354"/>
      <c r="IA555" s="354"/>
      <c r="IB555" s="354"/>
      <c r="IC555" s="354"/>
      <c r="ID555" s="354"/>
      <c r="IE555" s="354"/>
      <c r="IF555" s="354"/>
      <c r="IG555" s="354"/>
      <c r="IH555" s="354"/>
      <c r="II555" s="354"/>
      <c r="IJ555" s="354"/>
      <c r="IK555" s="354"/>
      <c r="IL555" s="354"/>
      <c r="IM555" s="354"/>
      <c r="IN555" s="354"/>
      <c r="IO555" s="354"/>
      <c r="IP555" s="354"/>
      <c r="IQ555" s="354"/>
      <c r="IR555" s="50"/>
      <c r="IS555" s="47"/>
      <c r="IT555" s="47"/>
      <c r="IU555" s="47"/>
      <c r="IV555" s="47"/>
      <c r="IW555" s="47"/>
      <c r="IX555" s="47"/>
      <c r="IY555" s="47"/>
      <c r="IZ555" s="47"/>
      <c r="JA555" s="47"/>
      <c r="JB555" s="47"/>
      <c r="JC555" s="47"/>
      <c r="JD555" s="47"/>
      <c r="JE555" s="47"/>
      <c r="JF555" s="47"/>
      <c r="JG555" s="47"/>
      <c r="JH555" s="47"/>
      <c r="JI555" s="47"/>
      <c r="JJ555" s="47"/>
      <c r="JK555" s="47"/>
      <c r="JL555" s="354"/>
      <c r="JM555" s="354"/>
      <c r="JN555" s="354"/>
      <c r="JO555" s="354"/>
      <c r="JP555" s="354"/>
      <c r="JQ555" s="354"/>
      <c r="JR555" s="354"/>
      <c r="JS555" s="354"/>
      <c r="JT555" s="354"/>
      <c r="JU555" s="354"/>
      <c r="JV555" s="354"/>
      <c r="JW555" s="354"/>
      <c r="JX555" s="354"/>
      <c r="JY555" s="354"/>
      <c r="JZ555" s="354"/>
      <c r="KA555" s="354"/>
      <c r="KB555" s="354"/>
      <c r="KC555" s="354"/>
      <c r="KD555" s="354"/>
      <c r="KE555" s="354"/>
      <c r="KF555" s="354"/>
      <c r="KG555" s="354"/>
      <c r="KH555" s="354"/>
      <c r="KI555" s="354"/>
      <c r="KJ555" s="354"/>
      <c r="KK555" s="354"/>
      <c r="KL555" s="354"/>
      <c r="KM555" s="354"/>
      <c r="KN555" s="354"/>
      <c r="KO555" s="354"/>
      <c r="KP555" s="354"/>
      <c r="KQ555" s="354"/>
      <c r="KR555" s="354"/>
      <c r="KS555" s="354"/>
      <c r="KT555" s="354"/>
      <c r="KU555" s="354"/>
      <c r="KV555" s="51"/>
      <c r="KW555" s="47"/>
      <c r="KX555" s="47"/>
      <c r="KY555" s="47"/>
      <c r="KZ555" s="47"/>
      <c r="LA555" s="47"/>
      <c r="LB555" s="47"/>
      <c r="LC555" s="47"/>
      <c r="LD555" s="361"/>
      <c r="LE555" s="361"/>
      <c r="LF555" s="361"/>
      <c r="LG555" s="361"/>
      <c r="LH555" s="361"/>
      <c r="LI555" s="361"/>
      <c r="LJ555" s="361"/>
      <c r="LK555" s="361"/>
      <c r="LL555" s="361"/>
      <c r="LM555" s="361"/>
      <c r="LN555" s="361"/>
      <c r="LO555" s="361"/>
      <c r="LP555" s="361"/>
      <c r="LQ555" s="354"/>
      <c r="LR555" s="354"/>
      <c r="LS555" s="354"/>
      <c r="LT555" s="354"/>
      <c r="LU555" s="354"/>
      <c r="LV555" s="354"/>
      <c r="LW555" s="51"/>
      <c r="LX555" s="354"/>
      <c r="LY555" s="354"/>
      <c r="LZ555" s="354"/>
      <c r="MA555" s="354"/>
      <c r="MB555" s="363"/>
      <c r="MC555" s="363"/>
      <c r="MD555" s="354"/>
      <c r="ME555" s="354"/>
      <c r="MF555" s="354"/>
      <c r="MG555" s="354"/>
      <c r="MH555" s="354"/>
      <c r="MI555" s="354"/>
      <c r="MJ555" s="354"/>
      <c r="MK555" s="354"/>
      <c r="ML555" s="354"/>
      <c r="MM555" s="354"/>
      <c r="MN555" s="354"/>
      <c r="MO555" s="354"/>
      <c r="MP555" s="354"/>
      <c r="MQ555" s="354"/>
      <c r="MR555" s="354"/>
      <c r="MS555" s="51"/>
      <c r="MT555" s="364">
        <f t="shared" si="330"/>
        <v>0</v>
      </c>
      <c r="MU555" s="365">
        <f t="shared" si="331"/>
        <v>0</v>
      </c>
      <c r="MV555" s="366">
        <f t="shared" si="332"/>
        <v>0</v>
      </c>
      <c r="MW555" s="365"/>
      <c r="MX555" s="365"/>
      <c r="MY555" s="54"/>
      <c r="MZ555" s="709"/>
      <c r="NA555" s="709"/>
      <c r="NB555" s="709">
        <f t="shared" si="333"/>
        <v>0</v>
      </c>
      <c r="NC555" s="711"/>
      <c r="ND555" s="711"/>
      <c r="NE555" s="738" t="e">
        <f t="shared" si="358"/>
        <v>#DIV/0!</v>
      </c>
      <c r="NF555" s="743"/>
      <c r="NG555" s="743"/>
      <c r="NH555" s="743"/>
      <c r="NI555" s="740">
        <f t="shared" si="334"/>
        <v>0</v>
      </c>
      <c r="NJ555" s="850"/>
      <c r="NK555" s="818"/>
      <c r="NL555" s="743"/>
      <c r="NM555" s="739">
        <f t="shared" si="335"/>
        <v>0</v>
      </c>
      <c r="NN555" s="739"/>
      <c r="NO555" s="743"/>
      <c r="NP555" s="739">
        <f t="shared" si="336"/>
        <v>0</v>
      </c>
      <c r="NQ555" s="761">
        <f t="shared" si="337"/>
        <v>0</v>
      </c>
      <c r="NR555" s="739" t="e">
        <f t="shared" si="338"/>
        <v>#DIV/0!</v>
      </c>
      <c r="NS555" s="739">
        <f t="shared" si="339"/>
        <v>6000</v>
      </c>
      <c r="NT555" s="743"/>
      <c r="NU555" s="739" t="e">
        <f t="shared" si="340"/>
        <v>#DIV/0!</v>
      </c>
      <c r="NV555" s="769" t="e">
        <f t="shared" si="341"/>
        <v>#DIV/0!</v>
      </c>
      <c r="NW555" s="769" t="e">
        <f t="shared" si="342"/>
        <v>#DIV/0!</v>
      </c>
      <c r="NX555" s="743"/>
      <c r="NY555" s="743"/>
      <c r="NZ555" s="743"/>
      <c r="OA555" s="743"/>
      <c r="OB555" s="743"/>
      <c r="OC555" s="743"/>
      <c r="OD555" s="743"/>
      <c r="OE555" s="743">
        <f t="shared" si="343"/>
        <v>0</v>
      </c>
      <c r="OF555" s="743">
        <f t="shared" si="344"/>
        <v>0</v>
      </c>
      <c r="OG555" s="743">
        <f t="shared" si="345"/>
        <v>0</v>
      </c>
      <c r="OH555" s="743">
        <f t="shared" si="346"/>
        <v>0</v>
      </c>
      <c r="OI555" s="743">
        <f t="shared" si="347"/>
        <v>0</v>
      </c>
      <c r="OJ555" s="739">
        <f t="shared" si="348"/>
        <v>0</v>
      </c>
      <c r="OK555" s="739">
        <f t="shared" si="349"/>
        <v>0</v>
      </c>
      <c r="OL555" s="739">
        <f t="shared" si="350"/>
        <v>0</v>
      </c>
      <c r="OM555" s="739">
        <f t="shared" si="351"/>
        <v>0</v>
      </c>
      <c r="ON555" s="739">
        <f t="shared" si="352"/>
        <v>0</v>
      </c>
      <c r="OO555" s="739">
        <f t="shared" si="353"/>
        <v>0</v>
      </c>
      <c r="OP555" s="739"/>
      <c r="OQ555" s="739">
        <f t="shared" si="354"/>
        <v>0</v>
      </c>
      <c r="OR555" s="739">
        <f t="shared" si="355"/>
        <v>0</v>
      </c>
      <c r="OS555" s="739">
        <f t="shared" si="356"/>
        <v>0</v>
      </c>
      <c r="OT555" s="739">
        <f t="shared" si="357"/>
        <v>0</v>
      </c>
      <c r="OU555" s="743"/>
      <c r="OV555" s="743"/>
      <c r="OW555" s="743"/>
      <c r="OX555" s="743"/>
      <c r="OY555" s="743"/>
      <c r="OZ555" s="743"/>
      <c r="PA555" s="743"/>
      <c r="PB555" s="743"/>
      <c r="PC555" s="743"/>
      <c r="PD555" s="743"/>
      <c r="PE555" s="743"/>
      <c r="PF555" s="743"/>
      <c r="PG555" s="743"/>
    </row>
    <row r="556" s="28" customFormat="1" customHeight="1" spans="1:423">
      <c r="A556" s="870" t="s">
        <v>2523</v>
      </c>
      <c r="B556" s="343"/>
      <c r="C556" s="95"/>
      <c r="D556" s="95"/>
      <c r="E556" s="95"/>
      <c r="F556" s="313" t="s">
        <v>2561</v>
      </c>
      <c r="G556" s="833" t="s">
        <v>2562</v>
      </c>
      <c r="H556" s="301" t="s">
        <v>2563</v>
      </c>
      <c r="I556" s="99"/>
      <c r="J556" s="114"/>
      <c r="K556" s="456"/>
      <c r="L556" s="150">
        <f t="shared" si="327"/>
        <v>1</v>
      </c>
      <c r="M556" s="151">
        <f t="shared" si="328"/>
        <v>1</v>
      </c>
      <c r="N556" s="455"/>
      <c r="O556" s="35"/>
      <c r="P556" s="36"/>
      <c r="Q556" s="33">
        <f t="shared" si="325"/>
        <v>0</v>
      </c>
      <c r="R556" s="34">
        <f t="shared" si="326"/>
        <v>0</v>
      </c>
      <c r="S556" s="346"/>
      <c r="T556" s="346"/>
      <c r="U556" s="346"/>
      <c r="V556" s="346"/>
      <c r="W556" s="346"/>
      <c r="X556" s="347"/>
      <c r="Y556" s="348"/>
      <c r="Z556" s="348"/>
      <c r="AA556" s="348"/>
      <c r="AB556" s="348"/>
      <c r="AC556" s="348"/>
      <c r="AD556" s="348"/>
      <c r="AE556" s="348"/>
      <c r="AF556" s="346"/>
      <c r="AG556" s="346"/>
      <c r="AH556" s="346"/>
      <c r="AI556" s="346"/>
      <c r="AJ556" s="346"/>
      <c r="AK556" s="346"/>
      <c r="AL556" s="346"/>
      <c r="AM556" s="346"/>
      <c r="AN556" s="346"/>
      <c r="AO556" s="346"/>
      <c r="AP556" s="346"/>
      <c r="AQ556" s="346"/>
      <c r="AR556" s="346"/>
      <c r="AS556" s="346"/>
      <c r="AT556" s="346"/>
      <c r="AU556" s="346"/>
      <c r="AV556" s="346"/>
      <c r="AW556" s="346"/>
      <c r="AX556" s="346"/>
      <c r="AY556" s="349"/>
      <c r="AZ556" s="48"/>
      <c r="BA556" s="48"/>
      <c r="BB556" s="48"/>
      <c r="BC556" s="48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354"/>
      <c r="BT556" s="354"/>
      <c r="BU556" s="354"/>
      <c r="BV556" s="354"/>
      <c r="BW556" s="354"/>
      <c r="BX556" s="354"/>
      <c r="BY556" s="354"/>
      <c r="BZ556" s="354"/>
      <c r="CA556" s="354"/>
      <c r="CB556" s="354"/>
      <c r="CC556" s="354"/>
      <c r="CD556" s="354"/>
      <c r="CE556" s="354"/>
      <c r="CF556" s="354"/>
      <c r="CG556" s="354"/>
      <c r="CH556" s="354"/>
      <c r="CI556" s="354"/>
      <c r="CJ556" s="354"/>
      <c r="CK556" s="354"/>
      <c r="CL556" s="354"/>
      <c r="CM556" s="354"/>
      <c r="CN556" s="354"/>
      <c r="CO556" s="354"/>
      <c r="CP556" s="358"/>
      <c r="CQ556" s="48"/>
      <c r="CR556" s="354"/>
      <c r="CS556" s="354"/>
      <c r="CT556" s="355">
        <v>-1</v>
      </c>
      <c r="CU556" s="354"/>
      <c r="CV556" s="354"/>
      <c r="CW556" s="354"/>
      <c r="CX556" s="354"/>
      <c r="CY556" s="354"/>
      <c r="CZ556" s="354"/>
      <c r="DA556" s="356"/>
      <c r="DB556" s="354"/>
      <c r="DC556" s="354"/>
      <c r="DD556" s="354"/>
      <c r="DE556" s="354"/>
      <c r="DF556" s="354"/>
      <c r="DG556" s="354"/>
      <c r="DH556" s="354"/>
      <c r="DI556" s="354"/>
      <c r="DJ556" s="354"/>
      <c r="DK556" s="354"/>
      <c r="DL556" s="354"/>
      <c r="DM556" s="354"/>
      <c r="DN556" s="354"/>
      <c r="DO556" s="354"/>
      <c r="DP556" s="354"/>
      <c r="DQ556" s="354"/>
      <c r="DR556" s="354"/>
      <c r="DS556" s="354"/>
      <c r="DT556" s="354"/>
      <c r="DU556" s="354"/>
      <c r="DV556" s="354"/>
      <c r="DW556" s="354"/>
      <c r="DX556" s="354"/>
      <c r="DY556" s="354"/>
      <c r="DZ556" s="357"/>
      <c r="EA556" s="356"/>
      <c r="EB556" s="356"/>
      <c r="EC556" s="356"/>
      <c r="ED556" s="356"/>
      <c r="EE556" s="358"/>
      <c r="EF556" s="48"/>
      <c r="EG556" s="46"/>
      <c r="EH556" s="46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8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354"/>
      <c r="FR556" s="354"/>
      <c r="FS556" s="354"/>
      <c r="FT556" s="354"/>
      <c r="FU556" s="354"/>
      <c r="FV556" s="354"/>
      <c r="FW556" s="354"/>
      <c r="FX556" s="354"/>
      <c r="FY556" s="354"/>
      <c r="FZ556" s="354"/>
      <c r="GA556" s="354"/>
      <c r="GB556" s="354"/>
      <c r="GC556" s="354"/>
      <c r="GD556" s="354"/>
      <c r="GE556" s="354"/>
      <c r="GF556" s="354"/>
      <c r="GG556" s="354"/>
      <c r="GH556" s="354"/>
      <c r="GI556" s="354"/>
      <c r="GJ556" s="354"/>
      <c r="GK556" s="354"/>
      <c r="GL556" s="354"/>
      <c r="GM556" s="354"/>
      <c r="GN556" s="354"/>
      <c r="GO556" s="354"/>
      <c r="GP556" s="354"/>
      <c r="GQ556" s="354"/>
      <c r="GR556" s="354"/>
      <c r="GS556" s="354"/>
      <c r="GT556" s="354"/>
      <c r="GU556" s="354"/>
      <c r="GV556" s="354"/>
      <c r="GW556" s="354"/>
      <c r="GX556" s="354"/>
      <c r="GY556" s="354"/>
      <c r="GZ556" s="354"/>
      <c r="HA556" s="354"/>
      <c r="HB556" s="354"/>
      <c r="HC556" s="354"/>
      <c r="HD556" s="354"/>
      <c r="HE556" s="354"/>
      <c r="HF556" s="354"/>
      <c r="HG556" s="354"/>
      <c r="HH556" s="354"/>
      <c r="HI556" s="354"/>
      <c r="HJ556" s="354"/>
      <c r="HK556" s="354"/>
      <c r="HL556" s="354"/>
      <c r="HM556" s="354"/>
      <c r="HN556" s="354"/>
      <c r="HO556" s="354"/>
      <c r="HP556" s="354"/>
      <c r="HQ556" s="354"/>
      <c r="HR556" s="354"/>
      <c r="HS556" s="354"/>
      <c r="HT556" s="354"/>
      <c r="HU556" s="354"/>
      <c r="HV556" s="354"/>
      <c r="HW556" s="354"/>
      <c r="HX556" s="354"/>
      <c r="HY556" s="354"/>
      <c r="HZ556" s="354"/>
      <c r="IA556" s="354"/>
      <c r="IB556" s="354"/>
      <c r="IC556" s="354"/>
      <c r="ID556" s="354"/>
      <c r="IE556" s="354"/>
      <c r="IF556" s="354"/>
      <c r="IG556" s="354"/>
      <c r="IH556" s="354"/>
      <c r="II556" s="354"/>
      <c r="IJ556" s="354"/>
      <c r="IK556" s="354"/>
      <c r="IL556" s="354"/>
      <c r="IM556" s="354"/>
      <c r="IN556" s="354"/>
      <c r="IO556" s="354"/>
      <c r="IP556" s="354"/>
      <c r="IQ556" s="354"/>
      <c r="IR556" s="50"/>
      <c r="IS556" s="47"/>
      <c r="IT556" s="47"/>
      <c r="IU556" s="47"/>
      <c r="IV556" s="47"/>
      <c r="IW556" s="47"/>
      <c r="IX556" s="47"/>
      <c r="IY556" s="47"/>
      <c r="IZ556" s="47"/>
      <c r="JA556" s="47"/>
      <c r="JB556" s="47"/>
      <c r="JC556" s="47"/>
      <c r="JD556" s="47"/>
      <c r="JE556" s="47"/>
      <c r="JF556" s="47"/>
      <c r="JG556" s="47"/>
      <c r="JH556" s="47"/>
      <c r="JI556" s="47"/>
      <c r="JJ556" s="47"/>
      <c r="JK556" s="47"/>
      <c r="JL556" s="354"/>
      <c r="JM556" s="354"/>
      <c r="JN556" s="354"/>
      <c r="JO556" s="354"/>
      <c r="JP556" s="354"/>
      <c r="JQ556" s="354"/>
      <c r="JR556" s="354"/>
      <c r="JS556" s="354"/>
      <c r="JT556" s="354"/>
      <c r="JU556" s="354"/>
      <c r="JV556" s="354"/>
      <c r="JW556" s="354"/>
      <c r="JX556" s="354"/>
      <c r="JY556" s="354"/>
      <c r="JZ556" s="354"/>
      <c r="KA556" s="354"/>
      <c r="KB556" s="354"/>
      <c r="KC556" s="354"/>
      <c r="KD556" s="354"/>
      <c r="KE556" s="354"/>
      <c r="KF556" s="354"/>
      <c r="KG556" s="354"/>
      <c r="KH556" s="354"/>
      <c r="KI556" s="354"/>
      <c r="KJ556" s="354"/>
      <c r="KK556" s="354"/>
      <c r="KL556" s="354"/>
      <c r="KM556" s="354"/>
      <c r="KN556" s="354"/>
      <c r="KO556" s="354"/>
      <c r="KP556" s="354"/>
      <c r="KQ556" s="354"/>
      <c r="KR556" s="354"/>
      <c r="KS556" s="354"/>
      <c r="KT556" s="354"/>
      <c r="KU556" s="354"/>
      <c r="KV556" s="51"/>
      <c r="KW556" s="47"/>
      <c r="KX556" s="47"/>
      <c r="KY556" s="47"/>
      <c r="KZ556" s="47"/>
      <c r="LA556" s="47"/>
      <c r="LB556" s="47"/>
      <c r="LC556" s="47"/>
      <c r="LD556" s="361"/>
      <c r="LE556" s="361"/>
      <c r="LF556" s="361"/>
      <c r="LG556" s="361"/>
      <c r="LH556" s="361"/>
      <c r="LI556" s="361"/>
      <c r="LJ556" s="361"/>
      <c r="LK556" s="361"/>
      <c r="LL556" s="361"/>
      <c r="LM556" s="361"/>
      <c r="LN556" s="361"/>
      <c r="LO556" s="361"/>
      <c r="LP556" s="361"/>
      <c r="LQ556" s="354"/>
      <c r="LR556" s="354"/>
      <c r="LS556" s="354"/>
      <c r="LT556" s="354"/>
      <c r="LU556" s="354"/>
      <c r="LV556" s="354"/>
      <c r="LW556" s="51"/>
      <c r="LX556" s="354"/>
      <c r="LY556" s="354"/>
      <c r="LZ556" s="354"/>
      <c r="MA556" s="354"/>
      <c r="MB556" s="363"/>
      <c r="MC556" s="363"/>
      <c r="MD556" s="354"/>
      <c r="ME556" s="354"/>
      <c r="MF556" s="354"/>
      <c r="MG556" s="354"/>
      <c r="MH556" s="354"/>
      <c r="MI556" s="354"/>
      <c r="MJ556" s="354"/>
      <c r="MK556" s="354"/>
      <c r="ML556" s="354"/>
      <c r="MM556" s="354"/>
      <c r="MN556" s="354"/>
      <c r="MO556" s="354"/>
      <c r="MP556" s="354"/>
      <c r="MQ556" s="354"/>
      <c r="MR556" s="354"/>
      <c r="MS556" s="51"/>
      <c r="MT556" s="364">
        <f t="shared" si="330"/>
        <v>0</v>
      </c>
      <c r="MU556" s="365">
        <f t="shared" si="331"/>
        <v>0</v>
      </c>
      <c r="MV556" s="366">
        <f t="shared" si="332"/>
        <v>0</v>
      </c>
      <c r="MW556" s="365"/>
      <c r="MX556" s="365"/>
      <c r="MY556" s="54"/>
      <c r="MZ556" s="709"/>
      <c r="NA556" s="709"/>
      <c r="NB556" s="709">
        <f t="shared" si="333"/>
        <v>0</v>
      </c>
      <c r="NC556" s="711"/>
      <c r="ND556" s="711">
        <v>4.1</v>
      </c>
      <c r="NE556" s="738" t="e">
        <f t="shared" si="358"/>
        <v>#DIV/0!</v>
      </c>
      <c r="NF556" s="743"/>
      <c r="NG556" s="743"/>
      <c r="NH556" s="743"/>
      <c r="NI556" s="740">
        <f t="shared" si="334"/>
        <v>4.1</v>
      </c>
      <c r="NJ556" s="850"/>
      <c r="NK556" s="818"/>
      <c r="NL556" s="743"/>
      <c r="NM556" s="739">
        <f t="shared" si="335"/>
        <v>0</v>
      </c>
      <c r="NN556" s="739"/>
      <c r="NO556" s="743"/>
      <c r="NP556" s="739">
        <f t="shared" si="336"/>
        <v>0</v>
      </c>
      <c r="NQ556" s="761">
        <f t="shared" si="337"/>
        <v>0</v>
      </c>
      <c r="NR556" s="739" t="e">
        <f t="shared" si="338"/>
        <v>#DIV/0!</v>
      </c>
      <c r="NS556" s="739">
        <f t="shared" si="339"/>
        <v>1</v>
      </c>
      <c r="NT556" s="743"/>
      <c r="NU556" s="739" t="e">
        <f t="shared" si="340"/>
        <v>#DIV/0!</v>
      </c>
      <c r="NV556" s="769" t="e">
        <f t="shared" si="341"/>
        <v>#DIV/0!</v>
      </c>
      <c r="NW556" s="769" t="e">
        <f t="shared" si="342"/>
        <v>#DIV/0!</v>
      </c>
      <c r="NX556" s="743"/>
      <c r="NY556" s="743"/>
      <c r="NZ556" s="743"/>
      <c r="OA556" s="743"/>
      <c r="OB556" s="743"/>
      <c r="OC556" s="743"/>
      <c r="OD556" s="743"/>
      <c r="OE556" s="743">
        <f t="shared" si="343"/>
        <v>0</v>
      </c>
      <c r="OF556" s="743">
        <f t="shared" si="344"/>
        <v>0</v>
      </c>
      <c r="OG556" s="743">
        <f t="shared" si="345"/>
        <v>0</v>
      </c>
      <c r="OH556" s="743">
        <f t="shared" si="346"/>
        <v>0</v>
      </c>
      <c r="OI556" s="743">
        <f t="shared" si="347"/>
        <v>0</v>
      </c>
      <c r="OJ556" s="739">
        <f t="shared" si="348"/>
        <v>0</v>
      </c>
      <c r="OK556" s="739">
        <f t="shared" si="349"/>
        <v>0</v>
      </c>
      <c r="OL556" s="739">
        <f t="shared" si="350"/>
        <v>0</v>
      </c>
      <c r="OM556" s="739">
        <f t="shared" si="351"/>
        <v>0</v>
      </c>
      <c r="ON556" s="739">
        <f t="shared" si="352"/>
        <v>0</v>
      </c>
      <c r="OO556" s="739">
        <f t="shared" si="353"/>
        <v>0</v>
      </c>
      <c r="OP556" s="739"/>
      <c r="OQ556" s="739">
        <f t="shared" si="354"/>
        <v>0</v>
      </c>
      <c r="OR556" s="739">
        <f t="shared" si="355"/>
        <v>0</v>
      </c>
      <c r="OS556" s="739">
        <f t="shared" si="356"/>
        <v>0</v>
      </c>
      <c r="OT556" s="739">
        <f t="shared" si="357"/>
        <v>0</v>
      </c>
      <c r="OU556" s="743"/>
      <c r="OV556" s="743"/>
      <c r="OW556" s="743"/>
      <c r="OX556" s="743"/>
      <c r="OY556" s="743"/>
      <c r="OZ556" s="743"/>
      <c r="PA556" s="743"/>
      <c r="PB556" s="743"/>
      <c r="PC556" s="743"/>
      <c r="PD556" s="743"/>
      <c r="PE556" s="743"/>
      <c r="PF556" s="743"/>
      <c r="PG556" s="743"/>
    </row>
    <row r="557" s="28" customFormat="1" customHeight="1" spans="1:423">
      <c r="A557" s="870" t="s">
        <v>2523</v>
      </c>
      <c r="B557" s="343"/>
      <c r="C557" s="95"/>
      <c r="D557" s="95"/>
      <c r="E557" s="95"/>
      <c r="F557" s="313" t="s">
        <v>2564</v>
      </c>
      <c r="G557" s="833" t="s">
        <v>2565</v>
      </c>
      <c r="H557" s="301" t="s">
        <v>2566</v>
      </c>
      <c r="I557" s="99"/>
      <c r="J557" s="114"/>
      <c r="K557" s="456"/>
      <c r="L557" s="150">
        <f t="shared" si="327"/>
        <v>2</v>
      </c>
      <c r="M557" s="151">
        <f t="shared" si="328"/>
        <v>2</v>
      </c>
      <c r="N557" s="455"/>
      <c r="O557" s="35"/>
      <c r="P557" s="36"/>
      <c r="Q557" s="33">
        <f t="shared" si="325"/>
        <v>0</v>
      </c>
      <c r="R557" s="34">
        <f t="shared" si="326"/>
        <v>0</v>
      </c>
      <c r="S557" s="346"/>
      <c r="T557" s="346"/>
      <c r="U557" s="346"/>
      <c r="V557" s="346"/>
      <c r="W557" s="346"/>
      <c r="X557" s="347"/>
      <c r="Y557" s="348"/>
      <c r="Z557" s="348"/>
      <c r="AA557" s="348"/>
      <c r="AB557" s="348"/>
      <c r="AC557" s="348"/>
      <c r="AD557" s="348"/>
      <c r="AE557" s="348"/>
      <c r="AF557" s="346"/>
      <c r="AG557" s="346"/>
      <c r="AH557" s="346"/>
      <c r="AI557" s="346"/>
      <c r="AJ557" s="346"/>
      <c r="AK557" s="346"/>
      <c r="AL557" s="346"/>
      <c r="AM557" s="346"/>
      <c r="AN557" s="346"/>
      <c r="AO557" s="346"/>
      <c r="AP557" s="346"/>
      <c r="AQ557" s="346"/>
      <c r="AR557" s="346"/>
      <c r="AS557" s="346"/>
      <c r="AT557" s="346"/>
      <c r="AU557" s="346"/>
      <c r="AV557" s="346"/>
      <c r="AW557" s="346"/>
      <c r="AX557" s="346"/>
      <c r="AY557" s="349"/>
      <c r="AZ557" s="48"/>
      <c r="BA557" s="48"/>
      <c r="BB557" s="48"/>
      <c r="BC557" s="48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354"/>
      <c r="BT557" s="354"/>
      <c r="BU557" s="354"/>
      <c r="BV557" s="354"/>
      <c r="BW557" s="354"/>
      <c r="BX557" s="354"/>
      <c r="BY557" s="354"/>
      <c r="BZ557" s="354"/>
      <c r="CA557" s="354"/>
      <c r="CB557" s="354"/>
      <c r="CC557" s="354"/>
      <c r="CD557" s="354"/>
      <c r="CE557" s="354"/>
      <c r="CF557" s="354"/>
      <c r="CG557" s="354"/>
      <c r="CH557" s="354"/>
      <c r="CI557" s="354"/>
      <c r="CJ557" s="354"/>
      <c r="CK557" s="354"/>
      <c r="CL557" s="354"/>
      <c r="CM557" s="354"/>
      <c r="CN557" s="354"/>
      <c r="CO557" s="354"/>
      <c r="CP557" s="358"/>
      <c r="CQ557" s="48"/>
      <c r="CR557" s="354"/>
      <c r="CS557" s="354"/>
      <c r="CT557" s="355">
        <v>-2</v>
      </c>
      <c r="CU557" s="354"/>
      <c r="CV557" s="354"/>
      <c r="CW557" s="354"/>
      <c r="CX557" s="354"/>
      <c r="CY557" s="354"/>
      <c r="CZ557" s="354"/>
      <c r="DA557" s="356"/>
      <c r="DB557" s="354"/>
      <c r="DC557" s="354"/>
      <c r="DD557" s="354"/>
      <c r="DE557" s="354"/>
      <c r="DF557" s="354"/>
      <c r="DG557" s="354"/>
      <c r="DH557" s="354"/>
      <c r="DI557" s="354"/>
      <c r="DJ557" s="354"/>
      <c r="DK557" s="354"/>
      <c r="DL557" s="354"/>
      <c r="DM557" s="354"/>
      <c r="DN557" s="354"/>
      <c r="DO557" s="354"/>
      <c r="DP557" s="354"/>
      <c r="DQ557" s="354"/>
      <c r="DR557" s="354"/>
      <c r="DS557" s="354"/>
      <c r="DT557" s="354"/>
      <c r="DU557" s="354"/>
      <c r="DV557" s="354"/>
      <c r="DW557" s="354"/>
      <c r="DX557" s="354"/>
      <c r="DY557" s="354"/>
      <c r="DZ557" s="357"/>
      <c r="EA557" s="356"/>
      <c r="EB557" s="356"/>
      <c r="EC557" s="356"/>
      <c r="ED557" s="356"/>
      <c r="EE557" s="358"/>
      <c r="EF557" s="48"/>
      <c r="EG557" s="46"/>
      <c r="EH557" s="46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8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354"/>
      <c r="FR557" s="354"/>
      <c r="FS557" s="354"/>
      <c r="FT557" s="354"/>
      <c r="FU557" s="354"/>
      <c r="FV557" s="354"/>
      <c r="FW557" s="354"/>
      <c r="FX557" s="354"/>
      <c r="FY557" s="354"/>
      <c r="FZ557" s="354"/>
      <c r="GA557" s="354"/>
      <c r="GB557" s="354"/>
      <c r="GC557" s="354"/>
      <c r="GD557" s="354"/>
      <c r="GE557" s="354"/>
      <c r="GF557" s="354"/>
      <c r="GG557" s="354"/>
      <c r="GH557" s="354"/>
      <c r="GI557" s="354"/>
      <c r="GJ557" s="354"/>
      <c r="GK557" s="354"/>
      <c r="GL557" s="354"/>
      <c r="GM557" s="354"/>
      <c r="GN557" s="354"/>
      <c r="GO557" s="354"/>
      <c r="GP557" s="354"/>
      <c r="GQ557" s="354"/>
      <c r="GR557" s="354"/>
      <c r="GS557" s="354"/>
      <c r="GT557" s="354"/>
      <c r="GU557" s="354"/>
      <c r="GV557" s="354"/>
      <c r="GW557" s="354"/>
      <c r="GX557" s="354"/>
      <c r="GY557" s="354"/>
      <c r="GZ557" s="354"/>
      <c r="HA557" s="354"/>
      <c r="HB557" s="354"/>
      <c r="HC557" s="354"/>
      <c r="HD557" s="354"/>
      <c r="HE557" s="354"/>
      <c r="HF557" s="354"/>
      <c r="HG557" s="354"/>
      <c r="HH557" s="354"/>
      <c r="HI557" s="354"/>
      <c r="HJ557" s="354"/>
      <c r="HK557" s="354"/>
      <c r="HL557" s="354"/>
      <c r="HM557" s="354"/>
      <c r="HN557" s="354"/>
      <c r="HO557" s="354"/>
      <c r="HP557" s="354"/>
      <c r="HQ557" s="354"/>
      <c r="HR557" s="354"/>
      <c r="HS557" s="354"/>
      <c r="HT557" s="354"/>
      <c r="HU557" s="354"/>
      <c r="HV557" s="354"/>
      <c r="HW557" s="354"/>
      <c r="HX557" s="354"/>
      <c r="HY557" s="354"/>
      <c r="HZ557" s="354"/>
      <c r="IA557" s="354"/>
      <c r="IB557" s="354"/>
      <c r="IC557" s="354"/>
      <c r="ID557" s="354"/>
      <c r="IE557" s="354"/>
      <c r="IF557" s="354"/>
      <c r="IG557" s="354"/>
      <c r="IH557" s="354"/>
      <c r="II557" s="354"/>
      <c r="IJ557" s="354"/>
      <c r="IK557" s="354"/>
      <c r="IL557" s="354"/>
      <c r="IM557" s="354"/>
      <c r="IN557" s="354"/>
      <c r="IO557" s="354"/>
      <c r="IP557" s="354"/>
      <c r="IQ557" s="354"/>
      <c r="IR557" s="50"/>
      <c r="IS557" s="47"/>
      <c r="IT557" s="47"/>
      <c r="IU557" s="47"/>
      <c r="IV557" s="47"/>
      <c r="IW557" s="47"/>
      <c r="IX557" s="47"/>
      <c r="IY557" s="47"/>
      <c r="IZ557" s="47"/>
      <c r="JA557" s="47"/>
      <c r="JB557" s="47"/>
      <c r="JC557" s="47"/>
      <c r="JD557" s="47"/>
      <c r="JE557" s="47"/>
      <c r="JF557" s="47"/>
      <c r="JG557" s="47"/>
      <c r="JH557" s="47"/>
      <c r="JI557" s="47"/>
      <c r="JJ557" s="47"/>
      <c r="JK557" s="47"/>
      <c r="JL557" s="354"/>
      <c r="JM557" s="354"/>
      <c r="JN557" s="354"/>
      <c r="JO557" s="354"/>
      <c r="JP557" s="354"/>
      <c r="JQ557" s="354"/>
      <c r="JR557" s="354"/>
      <c r="JS557" s="354"/>
      <c r="JT557" s="354"/>
      <c r="JU557" s="354"/>
      <c r="JV557" s="354"/>
      <c r="JW557" s="354"/>
      <c r="JX557" s="354"/>
      <c r="JY557" s="354"/>
      <c r="JZ557" s="354"/>
      <c r="KA557" s="354"/>
      <c r="KB557" s="354"/>
      <c r="KC557" s="354"/>
      <c r="KD557" s="354"/>
      <c r="KE557" s="354"/>
      <c r="KF557" s="354"/>
      <c r="KG557" s="354"/>
      <c r="KH557" s="354"/>
      <c r="KI557" s="354"/>
      <c r="KJ557" s="354"/>
      <c r="KK557" s="354"/>
      <c r="KL557" s="354"/>
      <c r="KM557" s="354"/>
      <c r="KN557" s="354"/>
      <c r="KO557" s="354"/>
      <c r="KP557" s="354"/>
      <c r="KQ557" s="354"/>
      <c r="KR557" s="354"/>
      <c r="KS557" s="354"/>
      <c r="KT557" s="354"/>
      <c r="KU557" s="354"/>
      <c r="KV557" s="51"/>
      <c r="KW557" s="47"/>
      <c r="KX557" s="47"/>
      <c r="KY557" s="47"/>
      <c r="KZ557" s="47"/>
      <c r="LA557" s="47"/>
      <c r="LB557" s="47"/>
      <c r="LC557" s="47"/>
      <c r="LD557" s="361"/>
      <c r="LE557" s="361"/>
      <c r="LF557" s="361"/>
      <c r="LG557" s="361"/>
      <c r="LH557" s="361"/>
      <c r="LI557" s="361"/>
      <c r="LJ557" s="361"/>
      <c r="LK557" s="361"/>
      <c r="LL557" s="361"/>
      <c r="LM557" s="361"/>
      <c r="LN557" s="361"/>
      <c r="LO557" s="361"/>
      <c r="LP557" s="361"/>
      <c r="LQ557" s="354"/>
      <c r="LR557" s="354"/>
      <c r="LS557" s="354"/>
      <c r="LT557" s="354"/>
      <c r="LU557" s="354"/>
      <c r="LV557" s="354"/>
      <c r="LW557" s="51"/>
      <c r="LX557" s="354"/>
      <c r="LY557" s="354"/>
      <c r="LZ557" s="354"/>
      <c r="MA557" s="354"/>
      <c r="MB557" s="363"/>
      <c r="MC557" s="363"/>
      <c r="MD557" s="354"/>
      <c r="ME557" s="354"/>
      <c r="MF557" s="354"/>
      <c r="MG557" s="354"/>
      <c r="MH557" s="354"/>
      <c r="MI557" s="354"/>
      <c r="MJ557" s="354"/>
      <c r="MK557" s="354"/>
      <c r="ML557" s="354"/>
      <c r="MM557" s="354"/>
      <c r="MN557" s="354"/>
      <c r="MO557" s="354"/>
      <c r="MP557" s="354"/>
      <c r="MQ557" s="354"/>
      <c r="MR557" s="354"/>
      <c r="MS557" s="51"/>
      <c r="MT557" s="364">
        <f t="shared" si="330"/>
        <v>0</v>
      </c>
      <c r="MU557" s="365">
        <f t="shared" si="331"/>
        <v>0</v>
      </c>
      <c r="MV557" s="366">
        <f t="shared" si="332"/>
        <v>0</v>
      </c>
      <c r="MW557" s="365"/>
      <c r="MX557" s="365"/>
      <c r="MY557" s="54"/>
      <c r="MZ557" s="709"/>
      <c r="NA557" s="709"/>
      <c r="NB557" s="709">
        <f t="shared" si="333"/>
        <v>0</v>
      </c>
      <c r="NC557" s="711"/>
      <c r="ND557" s="711">
        <v>5</v>
      </c>
      <c r="NE557" s="738" t="e">
        <f t="shared" si="358"/>
        <v>#DIV/0!</v>
      </c>
      <c r="NF557" s="743"/>
      <c r="NG557" s="743"/>
      <c r="NH557" s="743"/>
      <c r="NI557" s="740">
        <f t="shared" si="334"/>
        <v>10</v>
      </c>
      <c r="NJ557" s="850"/>
      <c r="NK557" s="818"/>
      <c r="NL557" s="743"/>
      <c r="NM557" s="739">
        <f t="shared" si="335"/>
        <v>0</v>
      </c>
      <c r="NN557" s="739"/>
      <c r="NO557" s="743"/>
      <c r="NP557" s="739">
        <f t="shared" si="336"/>
        <v>0</v>
      </c>
      <c r="NQ557" s="761">
        <f t="shared" si="337"/>
        <v>0</v>
      </c>
      <c r="NR557" s="739" t="e">
        <f t="shared" si="338"/>
        <v>#DIV/0!</v>
      </c>
      <c r="NS557" s="739">
        <f t="shared" si="339"/>
        <v>2</v>
      </c>
      <c r="NT557" s="743"/>
      <c r="NU557" s="739" t="e">
        <f t="shared" si="340"/>
        <v>#DIV/0!</v>
      </c>
      <c r="NV557" s="769" t="e">
        <f t="shared" si="341"/>
        <v>#DIV/0!</v>
      </c>
      <c r="NW557" s="769" t="e">
        <f t="shared" si="342"/>
        <v>#DIV/0!</v>
      </c>
      <c r="NX557" s="743"/>
      <c r="NY557" s="743"/>
      <c r="NZ557" s="743"/>
      <c r="OA557" s="743"/>
      <c r="OB557" s="743"/>
      <c r="OC557" s="743"/>
      <c r="OD557" s="743"/>
      <c r="OE557" s="743">
        <f t="shared" si="343"/>
        <v>0</v>
      </c>
      <c r="OF557" s="743">
        <f t="shared" si="344"/>
        <v>0</v>
      </c>
      <c r="OG557" s="743">
        <f t="shared" si="345"/>
        <v>0</v>
      </c>
      <c r="OH557" s="743">
        <f t="shared" si="346"/>
        <v>0</v>
      </c>
      <c r="OI557" s="743">
        <f t="shared" si="347"/>
        <v>0</v>
      </c>
      <c r="OJ557" s="739">
        <f t="shared" si="348"/>
        <v>0</v>
      </c>
      <c r="OK557" s="739">
        <f t="shared" si="349"/>
        <v>0</v>
      </c>
      <c r="OL557" s="739">
        <f t="shared" si="350"/>
        <v>0</v>
      </c>
      <c r="OM557" s="739">
        <f t="shared" si="351"/>
        <v>0</v>
      </c>
      <c r="ON557" s="739">
        <f t="shared" si="352"/>
        <v>0</v>
      </c>
      <c r="OO557" s="739">
        <f t="shared" si="353"/>
        <v>0</v>
      </c>
      <c r="OP557" s="739"/>
      <c r="OQ557" s="739">
        <f t="shared" si="354"/>
        <v>0</v>
      </c>
      <c r="OR557" s="739">
        <f t="shared" si="355"/>
        <v>0</v>
      </c>
      <c r="OS557" s="739">
        <f t="shared" si="356"/>
        <v>0</v>
      </c>
      <c r="OT557" s="739">
        <f t="shared" si="357"/>
        <v>0</v>
      </c>
      <c r="OU557" s="743"/>
      <c r="OV557" s="743"/>
      <c r="OW557" s="743"/>
      <c r="OX557" s="743"/>
      <c r="OY557" s="743"/>
      <c r="OZ557" s="743"/>
      <c r="PA557" s="743"/>
      <c r="PB557" s="743"/>
      <c r="PC557" s="743"/>
      <c r="PD557" s="743"/>
      <c r="PE557" s="743"/>
      <c r="PF557" s="743"/>
      <c r="PG557" s="743"/>
    </row>
    <row r="558" s="28" customFormat="1" customHeight="1" spans="1:423">
      <c r="A558" s="857" t="s">
        <v>2357</v>
      </c>
      <c r="B558" s="343"/>
      <c r="C558" s="95"/>
      <c r="D558" s="95"/>
      <c r="E558" s="95"/>
      <c r="F558" s="313" t="s">
        <v>2567</v>
      </c>
      <c r="G558" s="301" t="s">
        <v>2568</v>
      </c>
      <c r="H558" s="301" t="s">
        <v>2568</v>
      </c>
      <c r="I558" s="99"/>
      <c r="J558" s="114"/>
      <c r="K558" s="456"/>
      <c r="L558" s="150">
        <f t="shared" si="327"/>
        <v>12</v>
      </c>
      <c r="M558" s="151">
        <f t="shared" si="328"/>
        <v>12</v>
      </c>
      <c r="N558" s="455"/>
      <c r="O558" s="35"/>
      <c r="P558" s="36"/>
      <c r="Q558" s="33">
        <f t="shared" si="325"/>
        <v>0</v>
      </c>
      <c r="R558" s="34">
        <f t="shared" si="326"/>
        <v>0</v>
      </c>
      <c r="S558" s="346"/>
      <c r="T558" s="346"/>
      <c r="U558" s="346"/>
      <c r="V558" s="346"/>
      <c r="W558" s="346"/>
      <c r="X558" s="347"/>
      <c r="Y558" s="348"/>
      <c r="Z558" s="348"/>
      <c r="AA558" s="348"/>
      <c r="AB558" s="348"/>
      <c r="AC558" s="348"/>
      <c r="AD558" s="348"/>
      <c r="AE558" s="348"/>
      <c r="AF558" s="346"/>
      <c r="AG558" s="346"/>
      <c r="AH558" s="346"/>
      <c r="AI558" s="346"/>
      <c r="AJ558" s="346"/>
      <c r="AK558" s="346"/>
      <c r="AL558" s="346"/>
      <c r="AM558" s="346"/>
      <c r="AN558" s="346"/>
      <c r="AO558" s="346"/>
      <c r="AP558" s="346"/>
      <c r="AQ558" s="346"/>
      <c r="AR558" s="346"/>
      <c r="AS558" s="346"/>
      <c r="AT558" s="346"/>
      <c r="AU558" s="346"/>
      <c r="AV558" s="346"/>
      <c r="AW558" s="346"/>
      <c r="AX558" s="346"/>
      <c r="AY558" s="349"/>
      <c r="AZ558" s="48"/>
      <c r="BA558" s="48"/>
      <c r="BB558" s="48"/>
      <c r="BC558" s="48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354"/>
      <c r="BT558" s="354"/>
      <c r="BU558" s="354"/>
      <c r="BV558" s="354"/>
      <c r="BW558" s="354"/>
      <c r="BX558" s="354"/>
      <c r="BY558" s="354"/>
      <c r="BZ558" s="354"/>
      <c r="CA558" s="354"/>
      <c r="CB558" s="354"/>
      <c r="CC558" s="354"/>
      <c r="CD558" s="354"/>
      <c r="CE558" s="354"/>
      <c r="CF558" s="354"/>
      <c r="CG558" s="354"/>
      <c r="CH558" s="354"/>
      <c r="CI558" s="354"/>
      <c r="CJ558" s="354"/>
      <c r="CK558" s="354"/>
      <c r="CL558" s="354"/>
      <c r="CM558" s="354"/>
      <c r="CN558" s="354"/>
      <c r="CO558" s="354"/>
      <c r="CP558" s="358"/>
      <c r="CQ558" s="48"/>
      <c r="CR558" s="354"/>
      <c r="CS558" s="354"/>
      <c r="CT558" s="355">
        <v>-12</v>
      </c>
      <c r="CU558" s="354"/>
      <c r="CV558" s="354"/>
      <c r="CW558" s="354"/>
      <c r="CX558" s="354"/>
      <c r="CY558" s="354"/>
      <c r="CZ558" s="354"/>
      <c r="DA558" s="356"/>
      <c r="DB558" s="354"/>
      <c r="DC558" s="354"/>
      <c r="DD558" s="354"/>
      <c r="DE558" s="354"/>
      <c r="DF558" s="354"/>
      <c r="DG558" s="354"/>
      <c r="DH558" s="354"/>
      <c r="DI558" s="354"/>
      <c r="DJ558" s="354"/>
      <c r="DK558" s="354"/>
      <c r="DL558" s="354"/>
      <c r="DM558" s="354"/>
      <c r="DN558" s="354"/>
      <c r="DO558" s="354"/>
      <c r="DP558" s="354"/>
      <c r="DQ558" s="354"/>
      <c r="DR558" s="354"/>
      <c r="DS558" s="354"/>
      <c r="DT558" s="354"/>
      <c r="DU558" s="354"/>
      <c r="DV558" s="354"/>
      <c r="DW558" s="354"/>
      <c r="DX558" s="354"/>
      <c r="DY558" s="354"/>
      <c r="DZ558" s="357"/>
      <c r="EA558" s="356"/>
      <c r="EB558" s="356"/>
      <c r="EC558" s="356"/>
      <c r="ED558" s="356"/>
      <c r="EE558" s="358"/>
      <c r="EF558" s="48"/>
      <c r="EG558" s="46"/>
      <c r="EH558" s="46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8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354"/>
      <c r="FR558" s="354"/>
      <c r="FS558" s="354"/>
      <c r="FT558" s="354"/>
      <c r="FU558" s="354"/>
      <c r="FV558" s="354"/>
      <c r="FW558" s="354"/>
      <c r="FX558" s="354"/>
      <c r="FY558" s="354"/>
      <c r="FZ558" s="354"/>
      <c r="GA558" s="354"/>
      <c r="GB558" s="354"/>
      <c r="GC558" s="354"/>
      <c r="GD558" s="354"/>
      <c r="GE558" s="354"/>
      <c r="GF558" s="354"/>
      <c r="GG558" s="354"/>
      <c r="GH558" s="354"/>
      <c r="GI558" s="354"/>
      <c r="GJ558" s="354"/>
      <c r="GK558" s="354"/>
      <c r="GL558" s="354"/>
      <c r="GM558" s="354"/>
      <c r="GN558" s="354"/>
      <c r="GO558" s="354"/>
      <c r="GP558" s="354"/>
      <c r="GQ558" s="354"/>
      <c r="GR558" s="354"/>
      <c r="GS558" s="354"/>
      <c r="GT558" s="354"/>
      <c r="GU558" s="354"/>
      <c r="GV558" s="354"/>
      <c r="GW558" s="354"/>
      <c r="GX558" s="354"/>
      <c r="GY558" s="354"/>
      <c r="GZ558" s="354"/>
      <c r="HA558" s="354"/>
      <c r="HB558" s="354"/>
      <c r="HC558" s="354"/>
      <c r="HD558" s="354"/>
      <c r="HE558" s="354"/>
      <c r="HF558" s="354"/>
      <c r="HG558" s="354"/>
      <c r="HH558" s="354"/>
      <c r="HI558" s="354"/>
      <c r="HJ558" s="354"/>
      <c r="HK558" s="354"/>
      <c r="HL558" s="354"/>
      <c r="HM558" s="354"/>
      <c r="HN558" s="354"/>
      <c r="HO558" s="354"/>
      <c r="HP558" s="354"/>
      <c r="HQ558" s="354"/>
      <c r="HR558" s="354"/>
      <c r="HS558" s="354"/>
      <c r="HT558" s="354"/>
      <c r="HU558" s="354"/>
      <c r="HV558" s="354"/>
      <c r="HW558" s="354"/>
      <c r="HX558" s="354"/>
      <c r="HY558" s="354"/>
      <c r="HZ558" s="354"/>
      <c r="IA558" s="354"/>
      <c r="IB558" s="354"/>
      <c r="IC558" s="354"/>
      <c r="ID558" s="354"/>
      <c r="IE558" s="354"/>
      <c r="IF558" s="354"/>
      <c r="IG558" s="354"/>
      <c r="IH558" s="354"/>
      <c r="II558" s="354"/>
      <c r="IJ558" s="354"/>
      <c r="IK558" s="354"/>
      <c r="IL558" s="354"/>
      <c r="IM558" s="354"/>
      <c r="IN558" s="354"/>
      <c r="IO558" s="354"/>
      <c r="IP558" s="354"/>
      <c r="IQ558" s="354"/>
      <c r="IR558" s="50"/>
      <c r="IS558" s="47"/>
      <c r="IT558" s="47"/>
      <c r="IU558" s="47"/>
      <c r="IV558" s="47"/>
      <c r="IW558" s="47"/>
      <c r="IX558" s="47"/>
      <c r="IY558" s="47"/>
      <c r="IZ558" s="47"/>
      <c r="JA558" s="47"/>
      <c r="JB558" s="47"/>
      <c r="JC558" s="47"/>
      <c r="JD558" s="47"/>
      <c r="JE558" s="47"/>
      <c r="JF558" s="47"/>
      <c r="JG558" s="47"/>
      <c r="JH558" s="47"/>
      <c r="JI558" s="47"/>
      <c r="JJ558" s="47"/>
      <c r="JK558" s="47"/>
      <c r="JL558" s="354"/>
      <c r="JM558" s="354"/>
      <c r="JN558" s="354"/>
      <c r="JO558" s="354"/>
      <c r="JP558" s="354"/>
      <c r="JQ558" s="354"/>
      <c r="JR558" s="354"/>
      <c r="JS558" s="354"/>
      <c r="JT558" s="354"/>
      <c r="JU558" s="354"/>
      <c r="JV558" s="354"/>
      <c r="JW558" s="354"/>
      <c r="JX558" s="354"/>
      <c r="JY558" s="354"/>
      <c r="JZ558" s="354"/>
      <c r="KA558" s="354"/>
      <c r="KB558" s="354"/>
      <c r="KC558" s="354"/>
      <c r="KD558" s="354"/>
      <c r="KE558" s="354"/>
      <c r="KF558" s="354"/>
      <c r="KG558" s="354"/>
      <c r="KH558" s="354"/>
      <c r="KI558" s="354"/>
      <c r="KJ558" s="354"/>
      <c r="KK558" s="354"/>
      <c r="KL558" s="354"/>
      <c r="KM558" s="354"/>
      <c r="KN558" s="354"/>
      <c r="KO558" s="354"/>
      <c r="KP558" s="354"/>
      <c r="KQ558" s="354"/>
      <c r="KR558" s="354"/>
      <c r="KS558" s="354"/>
      <c r="KT558" s="354"/>
      <c r="KU558" s="354"/>
      <c r="KV558" s="51"/>
      <c r="KW558" s="47"/>
      <c r="KX558" s="47"/>
      <c r="KY558" s="47"/>
      <c r="KZ558" s="47"/>
      <c r="LA558" s="47"/>
      <c r="LB558" s="47"/>
      <c r="LC558" s="47"/>
      <c r="LD558" s="361"/>
      <c r="LE558" s="361"/>
      <c r="LF558" s="361"/>
      <c r="LG558" s="361"/>
      <c r="LH558" s="361"/>
      <c r="LI558" s="361"/>
      <c r="LJ558" s="361"/>
      <c r="LK558" s="361"/>
      <c r="LL558" s="361"/>
      <c r="LM558" s="361"/>
      <c r="LN558" s="361"/>
      <c r="LO558" s="361"/>
      <c r="LP558" s="361"/>
      <c r="LQ558" s="354"/>
      <c r="LR558" s="354"/>
      <c r="LS558" s="354"/>
      <c r="LT558" s="354"/>
      <c r="LU558" s="354"/>
      <c r="LV558" s="354"/>
      <c r="LW558" s="51"/>
      <c r="LX558" s="354"/>
      <c r="LY558" s="354"/>
      <c r="LZ558" s="354"/>
      <c r="MA558" s="354"/>
      <c r="MB558" s="363"/>
      <c r="MC558" s="363"/>
      <c r="MD558" s="354"/>
      <c r="ME558" s="354"/>
      <c r="MF558" s="354"/>
      <c r="MG558" s="354"/>
      <c r="MH558" s="354"/>
      <c r="MI558" s="354"/>
      <c r="MJ558" s="354"/>
      <c r="MK558" s="354"/>
      <c r="ML558" s="354"/>
      <c r="MM558" s="354"/>
      <c r="MN558" s="354"/>
      <c r="MO558" s="354"/>
      <c r="MP558" s="354"/>
      <c r="MQ558" s="354"/>
      <c r="MR558" s="354"/>
      <c r="MS558" s="51"/>
      <c r="MT558" s="364">
        <f t="shared" si="330"/>
        <v>0</v>
      </c>
      <c r="MU558" s="365">
        <f t="shared" si="331"/>
        <v>0</v>
      </c>
      <c r="MV558" s="366">
        <f t="shared" si="332"/>
        <v>0</v>
      </c>
      <c r="MW558" s="365"/>
      <c r="MX558" s="365"/>
      <c r="MY558" s="54"/>
      <c r="MZ558" s="709"/>
      <c r="NA558" s="709"/>
      <c r="NB558" s="709">
        <f t="shared" si="333"/>
        <v>0</v>
      </c>
      <c r="NC558" s="711"/>
      <c r="ND558" s="711">
        <v>20.56</v>
      </c>
      <c r="NE558" s="738" t="e">
        <f t="shared" si="358"/>
        <v>#DIV/0!</v>
      </c>
      <c r="NF558" s="743"/>
      <c r="NG558" s="743"/>
      <c r="NH558" s="743"/>
      <c r="NI558" s="740">
        <f t="shared" si="334"/>
        <v>246.72</v>
      </c>
      <c r="NJ558" s="850"/>
      <c r="NK558" s="818"/>
      <c r="NL558" s="743"/>
      <c r="NM558" s="739">
        <f t="shared" si="335"/>
        <v>0</v>
      </c>
      <c r="NN558" s="739"/>
      <c r="NO558" s="743"/>
      <c r="NP558" s="739">
        <f t="shared" si="336"/>
        <v>0</v>
      </c>
      <c r="NQ558" s="761">
        <f t="shared" si="337"/>
        <v>0</v>
      </c>
      <c r="NR558" s="739" t="e">
        <f t="shared" si="338"/>
        <v>#DIV/0!</v>
      </c>
      <c r="NS558" s="739">
        <f t="shared" si="339"/>
        <v>12</v>
      </c>
      <c r="NT558" s="743"/>
      <c r="NU558" s="739" t="e">
        <f t="shared" si="340"/>
        <v>#DIV/0!</v>
      </c>
      <c r="NV558" s="769" t="e">
        <f t="shared" si="341"/>
        <v>#DIV/0!</v>
      </c>
      <c r="NW558" s="769" t="e">
        <f t="shared" si="342"/>
        <v>#DIV/0!</v>
      </c>
      <c r="NX558" s="743"/>
      <c r="NY558" s="743"/>
      <c r="NZ558" s="743"/>
      <c r="OA558" s="743"/>
      <c r="OB558" s="743"/>
      <c r="OC558" s="743"/>
      <c r="OD558" s="743"/>
      <c r="OE558" s="743">
        <f t="shared" si="343"/>
        <v>0</v>
      </c>
      <c r="OF558" s="743">
        <f t="shared" si="344"/>
        <v>0</v>
      </c>
      <c r="OG558" s="743">
        <f t="shared" si="345"/>
        <v>0</v>
      </c>
      <c r="OH558" s="743">
        <f t="shared" si="346"/>
        <v>0</v>
      </c>
      <c r="OI558" s="743">
        <f t="shared" si="347"/>
        <v>0</v>
      </c>
      <c r="OJ558" s="739">
        <f t="shared" si="348"/>
        <v>0</v>
      </c>
      <c r="OK558" s="739">
        <f t="shared" si="349"/>
        <v>0</v>
      </c>
      <c r="OL558" s="739">
        <f t="shared" si="350"/>
        <v>0</v>
      </c>
      <c r="OM558" s="739">
        <f t="shared" si="351"/>
        <v>0</v>
      </c>
      <c r="ON558" s="739">
        <f t="shared" si="352"/>
        <v>0</v>
      </c>
      <c r="OO558" s="739">
        <f t="shared" si="353"/>
        <v>0</v>
      </c>
      <c r="OP558" s="739"/>
      <c r="OQ558" s="739">
        <f t="shared" si="354"/>
        <v>0</v>
      </c>
      <c r="OR558" s="739">
        <f t="shared" si="355"/>
        <v>0</v>
      </c>
      <c r="OS558" s="739">
        <f t="shared" si="356"/>
        <v>0</v>
      </c>
      <c r="OT558" s="739">
        <f t="shared" si="357"/>
        <v>0</v>
      </c>
      <c r="OU558" s="743"/>
      <c r="OV558" s="743"/>
      <c r="OW558" s="743"/>
      <c r="OX558" s="743"/>
      <c r="OY558" s="743"/>
      <c r="OZ558" s="743"/>
      <c r="PA558" s="743"/>
      <c r="PB558" s="743"/>
      <c r="PC558" s="743"/>
      <c r="PD558" s="743"/>
      <c r="PE558" s="743"/>
      <c r="PF558" s="743"/>
      <c r="PG558" s="743"/>
    </row>
    <row r="559" s="28" customFormat="1" customHeight="1" spans="1:423">
      <c r="A559" s="857" t="s">
        <v>2357</v>
      </c>
      <c r="B559" s="343"/>
      <c r="C559" s="95"/>
      <c r="D559" s="95"/>
      <c r="E559" s="95"/>
      <c r="F559" s="313" t="s">
        <v>2569</v>
      </c>
      <c r="G559" s="301" t="s">
        <v>2570</v>
      </c>
      <c r="H559" s="301" t="s">
        <v>2570</v>
      </c>
      <c r="I559" s="99"/>
      <c r="J559" s="114"/>
      <c r="K559" s="456"/>
      <c r="L559" s="150">
        <f t="shared" si="327"/>
        <v>69</v>
      </c>
      <c r="M559" s="151">
        <f t="shared" si="328"/>
        <v>69</v>
      </c>
      <c r="N559" s="455"/>
      <c r="O559" s="35"/>
      <c r="P559" s="36"/>
      <c r="Q559" s="33">
        <f t="shared" si="325"/>
        <v>0</v>
      </c>
      <c r="R559" s="34">
        <f t="shared" si="326"/>
        <v>0</v>
      </c>
      <c r="S559" s="346"/>
      <c r="T559" s="346"/>
      <c r="U559" s="346"/>
      <c r="V559" s="346"/>
      <c r="W559" s="346"/>
      <c r="X559" s="347"/>
      <c r="Y559" s="348"/>
      <c r="Z559" s="348"/>
      <c r="AA559" s="348"/>
      <c r="AB559" s="348"/>
      <c r="AC559" s="348"/>
      <c r="AD559" s="348"/>
      <c r="AE559" s="348"/>
      <c r="AF559" s="346"/>
      <c r="AG559" s="346"/>
      <c r="AH559" s="346"/>
      <c r="AI559" s="346"/>
      <c r="AJ559" s="346"/>
      <c r="AK559" s="346"/>
      <c r="AL559" s="346"/>
      <c r="AM559" s="346"/>
      <c r="AN559" s="346"/>
      <c r="AO559" s="346"/>
      <c r="AP559" s="346"/>
      <c r="AQ559" s="346"/>
      <c r="AR559" s="346"/>
      <c r="AS559" s="346"/>
      <c r="AT559" s="346"/>
      <c r="AU559" s="346"/>
      <c r="AV559" s="346"/>
      <c r="AW559" s="346"/>
      <c r="AX559" s="346"/>
      <c r="AY559" s="349"/>
      <c r="AZ559" s="48"/>
      <c r="BA559" s="48"/>
      <c r="BB559" s="48"/>
      <c r="BC559" s="48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354"/>
      <c r="BT559" s="354"/>
      <c r="BU559" s="354"/>
      <c r="BV559" s="354"/>
      <c r="BW559" s="354"/>
      <c r="BX559" s="354"/>
      <c r="BY559" s="354"/>
      <c r="BZ559" s="354"/>
      <c r="CA559" s="354"/>
      <c r="CB559" s="354"/>
      <c r="CC559" s="354"/>
      <c r="CD559" s="354"/>
      <c r="CE559" s="354"/>
      <c r="CF559" s="354"/>
      <c r="CG559" s="354"/>
      <c r="CH559" s="354"/>
      <c r="CI559" s="354"/>
      <c r="CJ559" s="354"/>
      <c r="CK559" s="354"/>
      <c r="CL559" s="354"/>
      <c r="CM559" s="354"/>
      <c r="CN559" s="354"/>
      <c r="CO559" s="354"/>
      <c r="CP559" s="358"/>
      <c r="CQ559" s="48"/>
      <c r="CR559" s="354"/>
      <c r="CS559" s="354"/>
      <c r="CT559" s="355">
        <v>-69</v>
      </c>
      <c r="CU559" s="354"/>
      <c r="CV559" s="354"/>
      <c r="CW559" s="354"/>
      <c r="CX559" s="354"/>
      <c r="CY559" s="354"/>
      <c r="CZ559" s="354"/>
      <c r="DA559" s="356"/>
      <c r="DB559" s="354"/>
      <c r="DC559" s="354"/>
      <c r="DD559" s="354"/>
      <c r="DE559" s="354"/>
      <c r="DF559" s="354"/>
      <c r="DG559" s="354"/>
      <c r="DH559" s="354"/>
      <c r="DI559" s="354"/>
      <c r="DJ559" s="354"/>
      <c r="DK559" s="354"/>
      <c r="DL559" s="354"/>
      <c r="DM559" s="354"/>
      <c r="DN559" s="354"/>
      <c r="DO559" s="354"/>
      <c r="DP559" s="354"/>
      <c r="DQ559" s="354"/>
      <c r="DR559" s="354"/>
      <c r="DS559" s="354"/>
      <c r="DT559" s="354"/>
      <c r="DU559" s="354"/>
      <c r="DV559" s="354"/>
      <c r="DW559" s="354"/>
      <c r="DX559" s="354"/>
      <c r="DY559" s="354"/>
      <c r="DZ559" s="357"/>
      <c r="EA559" s="356"/>
      <c r="EB559" s="356"/>
      <c r="EC559" s="356"/>
      <c r="ED559" s="356"/>
      <c r="EE559" s="358"/>
      <c r="EF559" s="48"/>
      <c r="EG559" s="46"/>
      <c r="EH559" s="46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8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354"/>
      <c r="FR559" s="354"/>
      <c r="FS559" s="354"/>
      <c r="FT559" s="354"/>
      <c r="FU559" s="354"/>
      <c r="FV559" s="354"/>
      <c r="FW559" s="354"/>
      <c r="FX559" s="354"/>
      <c r="FY559" s="354"/>
      <c r="FZ559" s="354"/>
      <c r="GA559" s="354"/>
      <c r="GB559" s="354"/>
      <c r="GC559" s="354"/>
      <c r="GD559" s="354"/>
      <c r="GE559" s="354"/>
      <c r="GF559" s="354"/>
      <c r="GG559" s="354"/>
      <c r="GH559" s="354"/>
      <c r="GI559" s="354"/>
      <c r="GJ559" s="354"/>
      <c r="GK559" s="354"/>
      <c r="GL559" s="354"/>
      <c r="GM559" s="354"/>
      <c r="GN559" s="354"/>
      <c r="GO559" s="354"/>
      <c r="GP559" s="354"/>
      <c r="GQ559" s="354"/>
      <c r="GR559" s="354"/>
      <c r="GS559" s="354"/>
      <c r="GT559" s="354"/>
      <c r="GU559" s="354"/>
      <c r="GV559" s="354"/>
      <c r="GW559" s="354"/>
      <c r="GX559" s="354"/>
      <c r="GY559" s="354"/>
      <c r="GZ559" s="354"/>
      <c r="HA559" s="354"/>
      <c r="HB559" s="354"/>
      <c r="HC559" s="354"/>
      <c r="HD559" s="354"/>
      <c r="HE559" s="354"/>
      <c r="HF559" s="354"/>
      <c r="HG559" s="354"/>
      <c r="HH559" s="354"/>
      <c r="HI559" s="354"/>
      <c r="HJ559" s="354"/>
      <c r="HK559" s="354"/>
      <c r="HL559" s="354"/>
      <c r="HM559" s="354"/>
      <c r="HN559" s="354"/>
      <c r="HO559" s="354"/>
      <c r="HP559" s="354"/>
      <c r="HQ559" s="354"/>
      <c r="HR559" s="354"/>
      <c r="HS559" s="354"/>
      <c r="HT559" s="354"/>
      <c r="HU559" s="354"/>
      <c r="HV559" s="354"/>
      <c r="HW559" s="354"/>
      <c r="HX559" s="354"/>
      <c r="HY559" s="354"/>
      <c r="HZ559" s="354"/>
      <c r="IA559" s="354"/>
      <c r="IB559" s="354"/>
      <c r="IC559" s="354"/>
      <c r="ID559" s="354"/>
      <c r="IE559" s="354"/>
      <c r="IF559" s="354"/>
      <c r="IG559" s="354"/>
      <c r="IH559" s="354"/>
      <c r="II559" s="354"/>
      <c r="IJ559" s="354"/>
      <c r="IK559" s="354"/>
      <c r="IL559" s="354"/>
      <c r="IM559" s="354"/>
      <c r="IN559" s="354"/>
      <c r="IO559" s="354"/>
      <c r="IP559" s="354"/>
      <c r="IQ559" s="354"/>
      <c r="IR559" s="50"/>
      <c r="IS559" s="47"/>
      <c r="IT559" s="47"/>
      <c r="IU559" s="47"/>
      <c r="IV559" s="47"/>
      <c r="IW559" s="47"/>
      <c r="IX559" s="47"/>
      <c r="IY559" s="47"/>
      <c r="IZ559" s="47"/>
      <c r="JA559" s="47"/>
      <c r="JB559" s="47"/>
      <c r="JC559" s="47"/>
      <c r="JD559" s="47"/>
      <c r="JE559" s="47"/>
      <c r="JF559" s="47"/>
      <c r="JG559" s="47"/>
      <c r="JH559" s="47"/>
      <c r="JI559" s="47"/>
      <c r="JJ559" s="47"/>
      <c r="JK559" s="47"/>
      <c r="JL559" s="354"/>
      <c r="JM559" s="354"/>
      <c r="JN559" s="354"/>
      <c r="JO559" s="354"/>
      <c r="JP559" s="354"/>
      <c r="JQ559" s="354"/>
      <c r="JR559" s="354"/>
      <c r="JS559" s="354"/>
      <c r="JT559" s="354"/>
      <c r="JU559" s="354"/>
      <c r="JV559" s="354"/>
      <c r="JW559" s="354"/>
      <c r="JX559" s="354"/>
      <c r="JY559" s="354"/>
      <c r="JZ559" s="354"/>
      <c r="KA559" s="354"/>
      <c r="KB559" s="354"/>
      <c r="KC559" s="354"/>
      <c r="KD559" s="354"/>
      <c r="KE559" s="354"/>
      <c r="KF559" s="354"/>
      <c r="KG559" s="354"/>
      <c r="KH559" s="354"/>
      <c r="KI559" s="354"/>
      <c r="KJ559" s="354"/>
      <c r="KK559" s="354"/>
      <c r="KL559" s="354"/>
      <c r="KM559" s="354"/>
      <c r="KN559" s="354"/>
      <c r="KO559" s="354"/>
      <c r="KP559" s="354"/>
      <c r="KQ559" s="354"/>
      <c r="KR559" s="354"/>
      <c r="KS559" s="354"/>
      <c r="KT559" s="354"/>
      <c r="KU559" s="354"/>
      <c r="KV559" s="51"/>
      <c r="KW559" s="47"/>
      <c r="KX559" s="47"/>
      <c r="KY559" s="47"/>
      <c r="KZ559" s="47"/>
      <c r="LA559" s="47"/>
      <c r="LB559" s="47"/>
      <c r="LC559" s="47"/>
      <c r="LD559" s="361"/>
      <c r="LE559" s="361"/>
      <c r="LF559" s="361"/>
      <c r="LG559" s="361"/>
      <c r="LH559" s="361"/>
      <c r="LI559" s="361"/>
      <c r="LJ559" s="361"/>
      <c r="LK559" s="361"/>
      <c r="LL559" s="361"/>
      <c r="LM559" s="361"/>
      <c r="LN559" s="361"/>
      <c r="LO559" s="361"/>
      <c r="LP559" s="361"/>
      <c r="LQ559" s="354"/>
      <c r="LR559" s="354"/>
      <c r="LS559" s="354"/>
      <c r="LT559" s="354"/>
      <c r="LU559" s="354"/>
      <c r="LV559" s="354"/>
      <c r="LW559" s="51"/>
      <c r="LX559" s="354"/>
      <c r="LY559" s="354"/>
      <c r="LZ559" s="354"/>
      <c r="MA559" s="354"/>
      <c r="MB559" s="363"/>
      <c r="MC559" s="363"/>
      <c r="MD559" s="354"/>
      <c r="ME559" s="354"/>
      <c r="MF559" s="354"/>
      <c r="MG559" s="354"/>
      <c r="MH559" s="354"/>
      <c r="MI559" s="354"/>
      <c r="MJ559" s="354"/>
      <c r="MK559" s="354"/>
      <c r="ML559" s="354"/>
      <c r="MM559" s="354"/>
      <c r="MN559" s="354"/>
      <c r="MO559" s="354"/>
      <c r="MP559" s="354"/>
      <c r="MQ559" s="354"/>
      <c r="MR559" s="354"/>
      <c r="MS559" s="51"/>
      <c r="MT559" s="364">
        <f t="shared" si="330"/>
        <v>0</v>
      </c>
      <c r="MU559" s="365">
        <f t="shared" si="331"/>
        <v>0</v>
      </c>
      <c r="MV559" s="366">
        <f t="shared" si="332"/>
        <v>0</v>
      </c>
      <c r="MW559" s="365"/>
      <c r="MX559" s="365"/>
      <c r="MY559" s="54"/>
      <c r="MZ559" s="709"/>
      <c r="NA559" s="709"/>
      <c r="NB559" s="709">
        <f t="shared" si="333"/>
        <v>0</v>
      </c>
      <c r="NC559" s="711"/>
      <c r="ND559" s="711">
        <v>19.06</v>
      </c>
      <c r="NE559" s="738" t="e">
        <f t="shared" si="358"/>
        <v>#DIV/0!</v>
      </c>
      <c r="NF559" s="743"/>
      <c r="NG559" s="743"/>
      <c r="NH559" s="743"/>
      <c r="NI559" s="740">
        <f t="shared" si="334"/>
        <v>1315.14</v>
      </c>
      <c r="NJ559" s="850"/>
      <c r="NK559" s="818"/>
      <c r="NL559" s="743"/>
      <c r="NM559" s="739">
        <f t="shared" si="335"/>
        <v>0</v>
      </c>
      <c r="NN559" s="739"/>
      <c r="NO559" s="743"/>
      <c r="NP559" s="739">
        <f t="shared" si="336"/>
        <v>0</v>
      </c>
      <c r="NQ559" s="761">
        <f t="shared" si="337"/>
        <v>0</v>
      </c>
      <c r="NR559" s="739" t="e">
        <f t="shared" si="338"/>
        <v>#DIV/0!</v>
      </c>
      <c r="NS559" s="739">
        <f t="shared" si="339"/>
        <v>69</v>
      </c>
      <c r="NT559" s="743"/>
      <c r="NU559" s="739" t="e">
        <f t="shared" si="340"/>
        <v>#DIV/0!</v>
      </c>
      <c r="NV559" s="769" t="e">
        <f t="shared" si="341"/>
        <v>#DIV/0!</v>
      </c>
      <c r="NW559" s="769" t="e">
        <f t="shared" si="342"/>
        <v>#DIV/0!</v>
      </c>
      <c r="NX559" s="743"/>
      <c r="NY559" s="743"/>
      <c r="NZ559" s="743"/>
      <c r="OA559" s="743"/>
      <c r="OB559" s="743"/>
      <c r="OC559" s="743"/>
      <c r="OD559" s="743"/>
      <c r="OE559" s="743">
        <f t="shared" si="343"/>
        <v>0</v>
      </c>
      <c r="OF559" s="743">
        <f t="shared" si="344"/>
        <v>0</v>
      </c>
      <c r="OG559" s="743">
        <f t="shared" si="345"/>
        <v>0</v>
      </c>
      <c r="OH559" s="743">
        <f t="shared" si="346"/>
        <v>0</v>
      </c>
      <c r="OI559" s="743">
        <f t="shared" si="347"/>
        <v>0</v>
      </c>
      <c r="OJ559" s="739">
        <f t="shared" si="348"/>
        <v>0</v>
      </c>
      <c r="OK559" s="739">
        <f t="shared" si="349"/>
        <v>0</v>
      </c>
      <c r="OL559" s="739">
        <f t="shared" si="350"/>
        <v>0</v>
      </c>
      <c r="OM559" s="739">
        <f t="shared" si="351"/>
        <v>0</v>
      </c>
      <c r="ON559" s="739">
        <f t="shared" si="352"/>
        <v>0</v>
      </c>
      <c r="OO559" s="739">
        <f t="shared" si="353"/>
        <v>0</v>
      </c>
      <c r="OP559" s="739"/>
      <c r="OQ559" s="739">
        <f t="shared" si="354"/>
        <v>0</v>
      </c>
      <c r="OR559" s="739">
        <f t="shared" si="355"/>
        <v>0</v>
      </c>
      <c r="OS559" s="739">
        <f t="shared" si="356"/>
        <v>0</v>
      </c>
      <c r="OT559" s="739">
        <f t="shared" si="357"/>
        <v>0</v>
      </c>
      <c r="OU559" s="743"/>
      <c r="OV559" s="743"/>
      <c r="OW559" s="743"/>
      <c r="OX559" s="743"/>
      <c r="OY559" s="743"/>
      <c r="OZ559" s="743"/>
      <c r="PA559" s="743"/>
      <c r="PB559" s="743"/>
      <c r="PC559" s="743"/>
      <c r="PD559" s="743"/>
      <c r="PE559" s="743"/>
      <c r="PF559" s="743"/>
      <c r="PG559" s="743"/>
    </row>
    <row r="560" s="28" customFormat="1" customHeight="1" spans="1:423">
      <c r="A560" s="857" t="s">
        <v>2357</v>
      </c>
      <c r="B560" s="343"/>
      <c r="C560" s="95"/>
      <c r="D560" s="95"/>
      <c r="E560" s="95"/>
      <c r="F560" s="313" t="s">
        <v>2571</v>
      </c>
      <c r="G560" s="301" t="s">
        <v>2572</v>
      </c>
      <c r="H560" s="301" t="s">
        <v>2572</v>
      </c>
      <c r="I560" s="99"/>
      <c r="J560" s="114"/>
      <c r="K560" s="456"/>
      <c r="L560" s="150">
        <f t="shared" si="327"/>
        <v>22</v>
      </c>
      <c r="M560" s="151">
        <f t="shared" si="328"/>
        <v>22</v>
      </c>
      <c r="N560" s="455"/>
      <c r="O560" s="35"/>
      <c r="P560" s="36"/>
      <c r="Q560" s="33">
        <f t="shared" si="325"/>
        <v>0</v>
      </c>
      <c r="R560" s="34">
        <f t="shared" si="326"/>
        <v>0</v>
      </c>
      <c r="S560" s="346"/>
      <c r="T560" s="346"/>
      <c r="U560" s="346"/>
      <c r="V560" s="346"/>
      <c r="W560" s="346"/>
      <c r="X560" s="347"/>
      <c r="Y560" s="348"/>
      <c r="Z560" s="348"/>
      <c r="AA560" s="348"/>
      <c r="AB560" s="348"/>
      <c r="AC560" s="348"/>
      <c r="AD560" s="348"/>
      <c r="AE560" s="348"/>
      <c r="AF560" s="346"/>
      <c r="AG560" s="346"/>
      <c r="AH560" s="346"/>
      <c r="AI560" s="346"/>
      <c r="AJ560" s="346"/>
      <c r="AK560" s="346"/>
      <c r="AL560" s="346"/>
      <c r="AM560" s="346"/>
      <c r="AN560" s="346"/>
      <c r="AO560" s="346"/>
      <c r="AP560" s="346"/>
      <c r="AQ560" s="346"/>
      <c r="AR560" s="346"/>
      <c r="AS560" s="346"/>
      <c r="AT560" s="346"/>
      <c r="AU560" s="346"/>
      <c r="AV560" s="346"/>
      <c r="AW560" s="346"/>
      <c r="AX560" s="346"/>
      <c r="AY560" s="349"/>
      <c r="AZ560" s="48"/>
      <c r="BA560" s="48"/>
      <c r="BB560" s="48"/>
      <c r="BC560" s="48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354"/>
      <c r="BT560" s="354"/>
      <c r="BU560" s="354"/>
      <c r="BV560" s="354"/>
      <c r="BW560" s="354"/>
      <c r="BX560" s="354"/>
      <c r="BY560" s="354"/>
      <c r="BZ560" s="354"/>
      <c r="CA560" s="354"/>
      <c r="CB560" s="354"/>
      <c r="CC560" s="354"/>
      <c r="CD560" s="354"/>
      <c r="CE560" s="354"/>
      <c r="CF560" s="354"/>
      <c r="CG560" s="354"/>
      <c r="CH560" s="354"/>
      <c r="CI560" s="354"/>
      <c r="CJ560" s="354"/>
      <c r="CK560" s="354"/>
      <c r="CL560" s="354"/>
      <c r="CM560" s="354"/>
      <c r="CN560" s="354"/>
      <c r="CO560" s="354"/>
      <c r="CP560" s="358"/>
      <c r="CQ560" s="48"/>
      <c r="CR560" s="354"/>
      <c r="CS560" s="354"/>
      <c r="CT560" s="355">
        <v>-22</v>
      </c>
      <c r="CU560" s="354"/>
      <c r="CV560" s="354"/>
      <c r="CW560" s="354"/>
      <c r="CX560" s="354"/>
      <c r="CY560" s="354"/>
      <c r="CZ560" s="354"/>
      <c r="DA560" s="356"/>
      <c r="DB560" s="354"/>
      <c r="DC560" s="354"/>
      <c r="DD560" s="354"/>
      <c r="DE560" s="354"/>
      <c r="DF560" s="354"/>
      <c r="DG560" s="354"/>
      <c r="DH560" s="354"/>
      <c r="DI560" s="354"/>
      <c r="DJ560" s="354"/>
      <c r="DK560" s="354"/>
      <c r="DL560" s="354"/>
      <c r="DM560" s="354"/>
      <c r="DN560" s="354"/>
      <c r="DO560" s="354"/>
      <c r="DP560" s="354"/>
      <c r="DQ560" s="354"/>
      <c r="DR560" s="354"/>
      <c r="DS560" s="354"/>
      <c r="DT560" s="354"/>
      <c r="DU560" s="354"/>
      <c r="DV560" s="354"/>
      <c r="DW560" s="354"/>
      <c r="DX560" s="354"/>
      <c r="DY560" s="354"/>
      <c r="DZ560" s="357"/>
      <c r="EA560" s="356"/>
      <c r="EB560" s="356"/>
      <c r="EC560" s="356"/>
      <c r="ED560" s="356"/>
      <c r="EE560" s="358"/>
      <c r="EF560" s="48"/>
      <c r="EG560" s="46"/>
      <c r="EH560" s="46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8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354"/>
      <c r="FR560" s="354"/>
      <c r="FS560" s="354"/>
      <c r="FT560" s="354"/>
      <c r="FU560" s="354"/>
      <c r="FV560" s="354"/>
      <c r="FW560" s="354"/>
      <c r="FX560" s="354"/>
      <c r="FY560" s="354"/>
      <c r="FZ560" s="354"/>
      <c r="GA560" s="354"/>
      <c r="GB560" s="354"/>
      <c r="GC560" s="354"/>
      <c r="GD560" s="354"/>
      <c r="GE560" s="354"/>
      <c r="GF560" s="354"/>
      <c r="GG560" s="354"/>
      <c r="GH560" s="354"/>
      <c r="GI560" s="354"/>
      <c r="GJ560" s="354"/>
      <c r="GK560" s="354"/>
      <c r="GL560" s="354"/>
      <c r="GM560" s="354"/>
      <c r="GN560" s="354"/>
      <c r="GO560" s="354"/>
      <c r="GP560" s="354"/>
      <c r="GQ560" s="354"/>
      <c r="GR560" s="354"/>
      <c r="GS560" s="354"/>
      <c r="GT560" s="354"/>
      <c r="GU560" s="354"/>
      <c r="GV560" s="354"/>
      <c r="GW560" s="354"/>
      <c r="GX560" s="354"/>
      <c r="GY560" s="354"/>
      <c r="GZ560" s="354"/>
      <c r="HA560" s="354"/>
      <c r="HB560" s="354"/>
      <c r="HC560" s="354"/>
      <c r="HD560" s="354"/>
      <c r="HE560" s="354"/>
      <c r="HF560" s="354"/>
      <c r="HG560" s="354"/>
      <c r="HH560" s="354"/>
      <c r="HI560" s="354"/>
      <c r="HJ560" s="354"/>
      <c r="HK560" s="354"/>
      <c r="HL560" s="354"/>
      <c r="HM560" s="354"/>
      <c r="HN560" s="354"/>
      <c r="HO560" s="354"/>
      <c r="HP560" s="354"/>
      <c r="HQ560" s="354"/>
      <c r="HR560" s="354"/>
      <c r="HS560" s="354"/>
      <c r="HT560" s="354"/>
      <c r="HU560" s="354"/>
      <c r="HV560" s="354"/>
      <c r="HW560" s="354"/>
      <c r="HX560" s="354"/>
      <c r="HY560" s="354"/>
      <c r="HZ560" s="354"/>
      <c r="IA560" s="354"/>
      <c r="IB560" s="354"/>
      <c r="IC560" s="354"/>
      <c r="ID560" s="354"/>
      <c r="IE560" s="354"/>
      <c r="IF560" s="354"/>
      <c r="IG560" s="354"/>
      <c r="IH560" s="354"/>
      <c r="II560" s="354"/>
      <c r="IJ560" s="354"/>
      <c r="IK560" s="354"/>
      <c r="IL560" s="354"/>
      <c r="IM560" s="354"/>
      <c r="IN560" s="354"/>
      <c r="IO560" s="354"/>
      <c r="IP560" s="354"/>
      <c r="IQ560" s="354"/>
      <c r="IR560" s="50"/>
      <c r="IS560" s="47"/>
      <c r="IT560" s="47"/>
      <c r="IU560" s="47"/>
      <c r="IV560" s="47"/>
      <c r="IW560" s="47"/>
      <c r="IX560" s="47"/>
      <c r="IY560" s="47"/>
      <c r="IZ560" s="47"/>
      <c r="JA560" s="47"/>
      <c r="JB560" s="47"/>
      <c r="JC560" s="47"/>
      <c r="JD560" s="47"/>
      <c r="JE560" s="47"/>
      <c r="JF560" s="47"/>
      <c r="JG560" s="47"/>
      <c r="JH560" s="47"/>
      <c r="JI560" s="47"/>
      <c r="JJ560" s="47"/>
      <c r="JK560" s="47"/>
      <c r="JL560" s="354"/>
      <c r="JM560" s="354"/>
      <c r="JN560" s="354"/>
      <c r="JO560" s="354"/>
      <c r="JP560" s="354"/>
      <c r="JQ560" s="354"/>
      <c r="JR560" s="354"/>
      <c r="JS560" s="354"/>
      <c r="JT560" s="354"/>
      <c r="JU560" s="354"/>
      <c r="JV560" s="354"/>
      <c r="JW560" s="354"/>
      <c r="JX560" s="354"/>
      <c r="JY560" s="354"/>
      <c r="JZ560" s="354"/>
      <c r="KA560" s="354"/>
      <c r="KB560" s="354"/>
      <c r="KC560" s="354"/>
      <c r="KD560" s="354"/>
      <c r="KE560" s="354"/>
      <c r="KF560" s="354"/>
      <c r="KG560" s="354"/>
      <c r="KH560" s="354"/>
      <c r="KI560" s="354"/>
      <c r="KJ560" s="354"/>
      <c r="KK560" s="354"/>
      <c r="KL560" s="354"/>
      <c r="KM560" s="354"/>
      <c r="KN560" s="354"/>
      <c r="KO560" s="354"/>
      <c r="KP560" s="354"/>
      <c r="KQ560" s="354"/>
      <c r="KR560" s="354"/>
      <c r="KS560" s="354"/>
      <c r="KT560" s="354"/>
      <c r="KU560" s="354"/>
      <c r="KV560" s="51"/>
      <c r="KW560" s="47"/>
      <c r="KX560" s="47"/>
      <c r="KY560" s="47"/>
      <c r="KZ560" s="47"/>
      <c r="LA560" s="47"/>
      <c r="LB560" s="47"/>
      <c r="LC560" s="47"/>
      <c r="LD560" s="361"/>
      <c r="LE560" s="361"/>
      <c r="LF560" s="361"/>
      <c r="LG560" s="361"/>
      <c r="LH560" s="361"/>
      <c r="LI560" s="361"/>
      <c r="LJ560" s="361"/>
      <c r="LK560" s="361"/>
      <c r="LL560" s="361"/>
      <c r="LM560" s="361"/>
      <c r="LN560" s="361"/>
      <c r="LO560" s="361"/>
      <c r="LP560" s="361"/>
      <c r="LQ560" s="354"/>
      <c r="LR560" s="354"/>
      <c r="LS560" s="354"/>
      <c r="LT560" s="354"/>
      <c r="LU560" s="354"/>
      <c r="LV560" s="354"/>
      <c r="LW560" s="51"/>
      <c r="LX560" s="354"/>
      <c r="LY560" s="354"/>
      <c r="LZ560" s="354"/>
      <c r="MA560" s="354"/>
      <c r="MB560" s="363"/>
      <c r="MC560" s="363"/>
      <c r="MD560" s="354"/>
      <c r="ME560" s="354"/>
      <c r="MF560" s="354"/>
      <c r="MG560" s="354"/>
      <c r="MH560" s="354"/>
      <c r="MI560" s="354"/>
      <c r="MJ560" s="354"/>
      <c r="MK560" s="354"/>
      <c r="ML560" s="354"/>
      <c r="MM560" s="354"/>
      <c r="MN560" s="354"/>
      <c r="MO560" s="354"/>
      <c r="MP560" s="354"/>
      <c r="MQ560" s="354"/>
      <c r="MR560" s="354"/>
      <c r="MS560" s="51"/>
      <c r="MT560" s="364">
        <f t="shared" si="330"/>
        <v>0</v>
      </c>
      <c r="MU560" s="365">
        <f t="shared" si="331"/>
        <v>0</v>
      </c>
      <c r="MV560" s="366">
        <f t="shared" si="332"/>
        <v>0</v>
      </c>
      <c r="MW560" s="365"/>
      <c r="MX560" s="365"/>
      <c r="MY560" s="54"/>
      <c r="MZ560" s="709"/>
      <c r="NA560" s="709"/>
      <c r="NB560" s="709">
        <f t="shared" si="333"/>
        <v>0</v>
      </c>
      <c r="NC560" s="711"/>
      <c r="ND560" s="711">
        <v>20.25</v>
      </c>
      <c r="NE560" s="738" t="e">
        <f t="shared" si="358"/>
        <v>#DIV/0!</v>
      </c>
      <c r="NF560" s="743"/>
      <c r="NG560" s="743"/>
      <c r="NH560" s="743"/>
      <c r="NI560" s="740">
        <f t="shared" si="334"/>
        <v>445.5</v>
      </c>
      <c r="NJ560" s="850"/>
      <c r="NK560" s="818"/>
      <c r="NL560" s="743"/>
      <c r="NM560" s="739">
        <f t="shared" si="335"/>
        <v>0</v>
      </c>
      <c r="NN560" s="739"/>
      <c r="NO560" s="743"/>
      <c r="NP560" s="739">
        <f t="shared" si="336"/>
        <v>0</v>
      </c>
      <c r="NQ560" s="761">
        <f t="shared" si="337"/>
        <v>0</v>
      </c>
      <c r="NR560" s="739" t="e">
        <f t="shared" si="338"/>
        <v>#DIV/0!</v>
      </c>
      <c r="NS560" s="739">
        <f t="shared" si="339"/>
        <v>22</v>
      </c>
      <c r="NT560" s="743"/>
      <c r="NU560" s="739" t="e">
        <f t="shared" si="340"/>
        <v>#DIV/0!</v>
      </c>
      <c r="NV560" s="769" t="e">
        <f t="shared" si="341"/>
        <v>#DIV/0!</v>
      </c>
      <c r="NW560" s="769" t="e">
        <f t="shared" si="342"/>
        <v>#DIV/0!</v>
      </c>
      <c r="NX560" s="743"/>
      <c r="NY560" s="743"/>
      <c r="NZ560" s="743"/>
      <c r="OA560" s="743"/>
      <c r="OB560" s="743"/>
      <c r="OC560" s="743"/>
      <c r="OD560" s="743"/>
      <c r="OE560" s="743">
        <f t="shared" si="343"/>
        <v>0</v>
      </c>
      <c r="OF560" s="743">
        <f t="shared" si="344"/>
        <v>0</v>
      </c>
      <c r="OG560" s="743">
        <f t="shared" si="345"/>
        <v>0</v>
      </c>
      <c r="OH560" s="743">
        <f t="shared" si="346"/>
        <v>0</v>
      </c>
      <c r="OI560" s="743">
        <f t="shared" si="347"/>
        <v>0</v>
      </c>
      <c r="OJ560" s="739">
        <f t="shared" si="348"/>
        <v>0</v>
      </c>
      <c r="OK560" s="739">
        <f t="shared" si="349"/>
        <v>0</v>
      </c>
      <c r="OL560" s="739">
        <f t="shared" si="350"/>
        <v>0</v>
      </c>
      <c r="OM560" s="739">
        <f t="shared" si="351"/>
        <v>0</v>
      </c>
      <c r="ON560" s="739">
        <f t="shared" si="352"/>
        <v>0</v>
      </c>
      <c r="OO560" s="739">
        <f t="shared" si="353"/>
        <v>0</v>
      </c>
      <c r="OP560" s="739"/>
      <c r="OQ560" s="739">
        <f t="shared" si="354"/>
        <v>0</v>
      </c>
      <c r="OR560" s="739">
        <f t="shared" si="355"/>
        <v>0</v>
      </c>
      <c r="OS560" s="739">
        <f t="shared" si="356"/>
        <v>0</v>
      </c>
      <c r="OT560" s="739">
        <f t="shared" si="357"/>
        <v>0</v>
      </c>
      <c r="OU560" s="743"/>
      <c r="OV560" s="743"/>
      <c r="OW560" s="743"/>
      <c r="OX560" s="743"/>
      <c r="OY560" s="743"/>
      <c r="OZ560" s="743"/>
      <c r="PA560" s="743"/>
      <c r="PB560" s="743"/>
      <c r="PC560" s="743"/>
      <c r="PD560" s="743"/>
      <c r="PE560" s="743"/>
      <c r="PF560" s="743"/>
      <c r="PG560" s="743"/>
    </row>
    <row r="561" s="28" customFormat="1" customHeight="1" spans="1:423">
      <c r="A561" s="857" t="s">
        <v>2357</v>
      </c>
      <c r="B561" s="343"/>
      <c r="C561" s="95"/>
      <c r="D561" s="95"/>
      <c r="E561" s="95"/>
      <c r="F561" s="313" t="s">
        <v>2573</v>
      </c>
      <c r="G561" s="301" t="s">
        <v>2574</v>
      </c>
      <c r="H561" s="301" t="s">
        <v>2574</v>
      </c>
      <c r="I561" s="99"/>
      <c r="J561" s="114"/>
      <c r="K561" s="456"/>
      <c r="L561" s="150">
        <f t="shared" si="327"/>
        <v>73</v>
      </c>
      <c r="M561" s="151">
        <f t="shared" si="328"/>
        <v>73</v>
      </c>
      <c r="N561" s="455"/>
      <c r="O561" s="35"/>
      <c r="P561" s="36"/>
      <c r="Q561" s="33">
        <f t="shared" si="325"/>
        <v>0</v>
      </c>
      <c r="R561" s="34">
        <f t="shared" si="326"/>
        <v>0</v>
      </c>
      <c r="S561" s="346"/>
      <c r="T561" s="346"/>
      <c r="U561" s="346"/>
      <c r="V561" s="346"/>
      <c r="W561" s="346"/>
      <c r="X561" s="347"/>
      <c r="Y561" s="348"/>
      <c r="Z561" s="348"/>
      <c r="AA561" s="348"/>
      <c r="AB561" s="348"/>
      <c r="AC561" s="348"/>
      <c r="AD561" s="348"/>
      <c r="AE561" s="348"/>
      <c r="AF561" s="346"/>
      <c r="AG561" s="346"/>
      <c r="AH561" s="346"/>
      <c r="AI561" s="346"/>
      <c r="AJ561" s="346"/>
      <c r="AK561" s="346"/>
      <c r="AL561" s="346"/>
      <c r="AM561" s="346"/>
      <c r="AN561" s="346"/>
      <c r="AO561" s="346"/>
      <c r="AP561" s="346"/>
      <c r="AQ561" s="346"/>
      <c r="AR561" s="346"/>
      <c r="AS561" s="346"/>
      <c r="AT561" s="346"/>
      <c r="AU561" s="346"/>
      <c r="AV561" s="346"/>
      <c r="AW561" s="346"/>
      <c r="AX561" s="346"/>
      <c r="AY561" s="349"/>
      <c r="AZ561" s="48"/>
      <c r="BA561" s="48"/>
      <c r="BB561" s="48"/>
      <c r="BC561" s="48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354"/>
      <c r="BT561" s="354"/>
      <c r="BU561" s="354"/>
      <c r="BV561" s="354"/>
      <c r="BW561" s="354"/>
      <c r="BX561" s="354"/>
      <c r="BY561" s="354"/>
      <c r="BZ561" s="354"/>
      <c r="CA561" s="354"/>
      <c r="CB561" s="354"/>
      <c r="CC561" s="354"/>
      <c r="CD561" s="354"/>
      <c r="CE561" s="354"/>
      <c r="CF561" s="354"/>
      <c r="CG561" s="354"/>
      <c r="CH561" s="354"/>
      <c r="CI561" s="354"/>
      <c r="CJ561" s="354"/>
      <c r="CK561" s="354"/>
      <c r="CL561" s="354"/>
      <c r="CM561" s="354"/>
      <c r="CN561" s="354"/>
      <c r="CO561" s="354"/>
      <c r="CP561" s="358"/>
      <c r="CQ561" s="48"/>
      <c r="CR561" s="354"/>
      <c r="CS561" s="354"/>
      <c r="CT561" s="355">
        <v>-73</v>
      </c>
      <c r="CU561" s="354"/>
      <c r="CV561" s="354"/>
      <c r="CW561" s="354"/>
      <c r="CX561" s="354"/>
      <c r="CY561" s="354"/>
      <c r="CZ561" s="354"/>
      <c r="DA561" s="356"/>
      <c r="DB561" s="354"/>
      <c r="DC561" s="354"/>
      <c r="DD561" s="354"/>
      <c r="DE561" s="354"/>
      <c r="DF561" s="354"/>
      <c r="DG561" s="354"/>
      <c r="DH561" s="354"/>
      <c r="DI561" s="354"/>
      <c r="DJ561" s="354"/>
      <c r="DK561" s="354"/>
      <c r="DL561" s="354"/>
      <c r="DM561" s="354"/>
      <c r="DN561" s="354"/>
      <c r="DO561" s="354"/>
      <c r="DP561" s="354"/>
      <c r="DQ561" s="354"/>
      <c r="DR561" s="354"/>
      <c r="DS561" s="354"/>
      <c r="DT561" s="354"/>
      <c r="DU561" s="354"/>
      <c r="DV561" s="354"/>
      <c r="DW561" s="354"/>
      <c r="DX561" s="354"/>
      <c r="DY561" s="354"/>
      <c r="DZ561" s="357"/>
      <c r="EA561" s="356"/>
      <c r="EB561" s="356"/>
      <c r="EC561" s="356"/>
      <c r="ED561" s="356"/>
      <c r="EE561" s="358"/>
      <c r="EF561" s="48"/>
      <c r="EG561" s="46"/>
      <c r="EH561" s="46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8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354"/>
      <c r="FR561" s="354"/>
      <c r="FS561" s="354"/>
      <c r="FT561" s="354"/>
      <c r="FU561" s="354"/>
      <c r="FV561" s="354"/>
      <c r="FW561" s="354"/>
      <c r="FX561" s="354"/>
      <c r="FY561" s="354"/>
      <c r="FZ561" s="354"/>
      <c r="GA561" s="354"/>
      <c r="GB561" s="354"/>
      <c r="GC561" s="354"/>
      <c r="GD561" s="354"/>
      <c r="GE561" s="354"/>
      <c r="GF561" s="354"/>
      <c r="GG561" s="354"/>
      <c r="GH561" s="354"/>
      <c r="GI561" s="354"/>
      <c r="GJ561" s="354"/>
      <c r="GK561" s="354"/>
      <c r="GL561" s="354"/>
      <c r="GM561" s="354"/>
      <c r="GN561" s="354"/>
      <c r="GO561" s="354"/>
      <c r="GP561" s="354"/>
      <c r="GQ561" s="354"/>
      <c r="GR561" s="354"/>
      <c r="GS561" s="354"/>
      <c r="GT561" s="354"/>
      <c r="GU561" s="354"/>
      <c r="GV561" s="354"/>
      <c r="GW561" s="354"/>
      <c r="GX561" s="354"/>
      <c r="GY561" s="354"/>
      <c r="GZ561" s="354"/>
      <c r="HA561" s="354"/>
      <c r="HB561" s="354"/>
      <c r="HC561" s="354"/>
      <c r="HD561" s="354"/>
      <c r="HE561" s="354"/>
      <c r="HF561" s="354"/>
      <c r="HG561" s="354"/>
      <c r="HH561" s="354"/>
      <c r="HI561" s="354"/>
      <c r="HJ561" s="354"/>
      <c r="HK561" s="354"/>
      <c r="HL561" s="354"/>
      <c r="HM561" s="354"/>
      <c r="HN561" s="354"/>
      <c r="HO561" s="354"/>
      <c r="HP561" s="354"/>
      <c r="HQ561" s="354"/>
      <c r="HR561" s="354"/>
      <c r="HS561" s="354"/>
      <c r="HT561" s="354"/>
      <c r="HU561" s="354"/>
      <c r="HV561" s="354"/>
      <c r="HW561" s="354"/>
      <c r="HX561" s="354"/>
      <c r="HY561" s="354"/>
      <c r="HZ561" s="354"/>
      <c r="IA561" s="354"/>
      <c r="IB561" s="354"/>
      <c r="IC561" s="354"/>
      <c r="ID561" s="354"/>
      <c r="IE561" s="354"/>
      <c r="IF561" s="354"/>
      <c r="IG561" s="354"/>
      <c r="IH561" s="354"/>
      <c r="II561" s="354"/>
      <c r="IJ561" s="354"/>
      <c r="IK561" s="354"/>
      <c r="IL561" s="354"/>
      <c r="IM561" s="354"/>
      <c r="IN561" s="354"/>
      <c r="IO561" s="354"/>
      <c r="IP561" s="354"/>
      <c r="IQ561" s="354"/>
      <c r="IR561" s="50"/>
      <c r="IS561" s="47"/>
      <c r="IT561" s="47"/>
      <c r="IU561" s="47"/>
      <c r="IV561" s="47"/>
      <c r="IW561" s="47"/>
      <c r="IX561" s="47"/>
      <c r="IY561" s="47"/>
      <c r="IZ561" s="47"/>
      <c r="JA561" s="47"/>
      <c r="JB561" s="47"/>
      <c r="JC561" s="47"/>
      <c r="JD561" s="47"/>
      <c r="JE561" s="47"/>
      <c r="JF561" s="47"/>
      <c r="JG561" s="47"/>
      <c r="JH561" s="47"/>
      <c r="JI561" s="47"/>
      <c r="JJ561" s="47"/>
      <c r="JK561" s="47"/>
      <c r="JL561" s="354"/>
      <c r="JM561" s="354"/>
      <c r="JN561" s="354"/>
      <c r="JO561" s="354"/>
      <c r="JP561" s="354"/>
      <c r="JQ561" s="354"/>
      <c r="JR561" s="354"/>
      <c r="JS561" s="354"/>
      <c r="JT561" s="354"/>
      <c r="JU561" s="354"/>
      <c r="JV561" s="354"/>
      <c r="JW561" s="354"/>
      <c r="JX561" s="354"/>
      <c r="JY561" s="354"/>
      <c r="JZ561" s="354"/>
      <c r="KA561" s="354"/>
      <c r="KB561" s="354"/>
      <c r="KC561" s="354"/>
      <c r="KD561" s="354"/>
      <c r="KE561" s="354"/>
      <c r="KF561" s="354"/>
      <c r="KG561" s="354"/>
      <c r="KH561" s="354"/>
      <c r="KI561" s="354"/>
      <c r="KJ561" s="354"/>
      <c r="KK561" s="354"/>
      <c r="KL561" s="354"/>
      <c r="KM561" s="354"/>
      <c r="KN561" s="354"/>
      <c r="KO561" s="354"/>
      <c r="KP561" s="354"/>
      <c r="KQ561" s="354"/>
      <c r="KR561" s="354"/>
      <c r="KS561" s="354"/>
      <c r="KT561" s="354"/>
      <c r="KU561" s="354"/>
      <c r="KV561" s="51"/>
      <c r="KW561" s="47"/>
      <c r="KX561" s="47"/>
      <c r="KY561" s="47"/>
      <c r="KZ561" s="47"/>
      <c r="LA561" s="47"/>
      <c r="LB561" s="47"/>
      <c r="LC561" s="47"/>
      <c r="LD561" s="361"/>
      <c r="LE561" s="361"/>
      <c r="LF561" s="361"/>
      <c r="LG561" s="361"/>
      <c r="LH561" s="361"/>
      <c r="LI561" s="361"/>
      <c r="LJ561" s="361"/>
      <c r="LK561" s="361"/>
      <c r="LL561" s="361"/>
      <c r="LM561" s="361"/>
      <c r="LN561" s="361"/>
      <c r="LO561" s="361"/>
      <c r="LP561" s="361"/>
      <c r="LQ561" s="354"/>
      <c r="LR561" s="354"/>
      <c r="LS561" s="354"/>
      <c r="LT561" s="354"/>
      <c r="LU561" s="354"/>
      <c r="LV561" s="354"/>
      <c r="LW561" s="51"/>
      <c r="LX561" s="354"/>
      <c r="LY561" s="354"/>
      <c r="LZ561" s="354"/>
      <c r="MA561" s="354"/>
      <c r="MB561" s="363"/>
      <c r="MC561" s="363"/>
      <c r="MD561" s="354"/>
      <c r="ME561" s="354"/>
      <c r="MF561" s="354"/>
      <c r="MG561" s="354"/>
      <c r="MH561" s="354"/>
      <c r="MI561" s="354"/>
      <c r="MJ561" s="354"/>
      <c r="MK561" s="354"/>
      <c r="ML561" s="354"/>
      <c r="MM561" s="354"/>
      <c r="MN561" s="354"/>
      <c r="MO561" s="354"/>
      <c r="MP561" s="354"/>
      <c r="MQ561" s="354"/>
      <c r="MR561" s="354"/>
      <c r="MS561" s="51"/>
      <c r="MT561" s="364">
        <f t="shared" si="330"/>
        <v>0</v>
      </c>
      <c r="MU561" s="365">
        <f t="shared" si="331"/>
        <v>0</v>
      </c>
      <c r="MV561" s="366">
        <f t="shared" si="332"/>
        <v>0</v>
      </c>
      <c r="MW561" s="365"/>
      <c r="MX561" s="365"/>
      <c r="MY561" s="54"/>
      <c r="MZ561" s="709"/>
      <c r="NA561" s="709"/>
      <c r="NB561" s="709">
        <f t="shared" si="333"/>
        <v>0</v>
      </c>
      <c r="NC561" s="711"/>
      <c r="ND561" s="711">
        <v>31.33</v>
      </c>
      <c r="NE561" s="738" t="e">
        <f t="shared" si="358"/>
        <v>#DIV/0!</v>
      </c>
      <c r="NF561" s="743"/>
      <c r="NG561" s="743"/>
      <c r="NH561" s="743"/>
      <c r="NI561" s="740">
        <f t="shared" si="334"/>
        <v>2287.09</v>
      </c>
      <c r="NJ561" s="850"/>
      <c r="NK561" s="818"/>
      <c r="NL561" s="743"/>
      <c r="NM561" s="739">
        <f t="shared" si="335"/>
        <v>0</v>
      </c>
      <c r="NN561" s="739"/>
      <c r="NO561" s="743"/>
      <c r="NP561" s="739">
        <f t="shared" si="336"/>
        <v>0</v>
      </c>
      <c r="NQ561" s="761">
        <f t="shared" si="337"/>
        <v>0</v>
      </c>
      <c r="NR561" s="739" t="e">
        <f t="shared" si="338"/>
        <v>#DIV/0!</v>
      </c>
      <c r="NS561" s="739">
        <f t="shared" si="339"/>
        <v>73</v>
      </c>
      <c r="NT561" s="743"/>
      <c r="NU561" s="739" t="e">
        <f t="shared" si="340"/>
        <v>#DIV/0!</v>
      </c>
      <c r="NV561" s="769" t="e">
        <f t="shared" si="341"/>
        <v>#DIV/0!</v>
      </c>
      <c r="NW561" s="769" t="e">
        <f t="shared" si="342"/>
        <v>#DIV/0!</v>
      </c>
      <c r="NX561" s="743"/>
      <c r="NY561" s="743"/>
      <c r="NZ561" s="743"/>
      <c r="OA561" s="743"/>
      <c r="OB561" s="743"/>
      <c r="OC561" s="743"/>
      <c r="OD561" s="743"/>
      <c r="OE561" s="743">
        <f t="shared" si="343"/>
        <v>0</v>
      </c>
      <c r="OF561" s="743">
        <f t="shared" si="344"/>
        <v>0</v>
      </c>
      <c r="OG561" s="743">
        <f t="shared" si="345"/>
        <v>0</v>
      </c>
      <c r="OH561" s="743">
        <f t="shared" si="346"/>
        <v>0</v>
      </c>
      <c r="OI561" s="743">
        <f t="shared" si="347"/>
        <v>0</v>
      </c>
      <c r="OJ561" s="739">
        <f t="shared" si="348"/>
        <v>0</v>
      </c>
      <c r="OK561" s="739">
        <f t="shared" si="349"/>
        <v>0</v>
      </c>
      <c r="OL561" s="739">
        <f t="shared" si="350"/>
        <v>0</v>
      </c>
      <c r="OM561" s="739">
        <f t="shared" si="351"/>
        <v>0</v>
      </c>
      <c r="ON561" s="739">
        <f t="shared" si="352"/>
        <v>0</v>
      </c>
      <c r="OO561" s="739">
        <f t="shared" si="353"/>
        <v>0</v>
      </c>
      <c r="OP561" s="739"/>
      <c r="OQ561" s="739">
        <f t="shared" si="354"/>
        <v>0</v>
      </c>
      <c r="OR561" s="739">
        <f t="shared" si="355"/>
        <v>0</v>
      </c>
      <c r="OS561" s="739">
        <f t="shared" si="356"/>
        <v>0</v>
      </c>
      <c r="OT561" s="739">
        <f t="shared" si="357"/>
        <v>0</v>
      </c>
      <c r="OU561" s="743"/>
      <c r="OV561" s="743"/>
      <c r="OW561" s="743"/>
      <c r="OX561" s="743"/>
      <c r="OY561" s="743"/>
      <c r="OZ561" s="743"/>
      <c r="PA561" s="743"/>
      <c r="PB561" s="743"/>
      <c r="PC561" s="743"/>
      <c r="PD561" s="743"/>
      <c r="PE561" s="743"/>
      <c r="PF561" s="743"/>
      <c r="PG561" s="743"/>
    </row>
    <row r="562" s="325" customFormat="1" customHeight="1" spans="1:423">
      <c r="A562" s="122"/>
      <c r="B562" s="415"/>
      <c r="C562" s="122"/>
      <c r="D562" s="122"/>
      <c r="E562" s="122"/>
      <c r="F562" s="104"/>
      <c r="G562" s="833"/>
      <c r="H562" s="98"/>
      <c r="I562" s="99"/>
      <c r="J562" s="114"/>
      <c r="K562" s="456"/>
      <c r="L562" s="871"/>
      <c r="M562" s="872"/>
      <c r="N562" s="873"/>
      <c r="O562" s="35"/>
      <c r="P562" s="157"/>
      <c r="Q562" s="154"/>
      <c r="R562" s="114"/>
      <c r="S562" s="490"/>
      <c r="T562" s="490"/>
      <c r="U562" s="490"/>
      <c r="V562" s="490"/>
      <c r="W562" s="490"/>
      <c r="X562" s="489"/>
      <c r="Y562" s="505"/>
      <c r="Z562" s="505"/>
      <c r="AA562" s="505"/>
      <c r="AB562" s="505"/>
      <c r="AC562" s="505"/>
      <c r="AD562" s="505"/>
      <c r="AE562" s="505"/>
      <c r="AF562" s="490"/>
      <c r="AG562" s="490"/>
      <c r="AH562" s="490"/>
      <c r="AI562" s="490"/>
      <c r="AJ562" s="490"/>
      <c r="AK562" s="490"/>
      <c r="AL562" s="490"/>
      <c r="AM562" s="490"/>
      <c r="AN562" s="490"/>
      <c r="AO562" s="490"/>
      <c r="AP562" s="490"/>
      <c r="AQ562" s="490"/>
      <c r="AR562" s="490"/>
      <c r="AS562" s="490"/>
      <c r="AT562" s="490"/>
      <c r="AU562" s="490"/>
      <c r="AV562" s="490"/>
      <c r="AW562" s="490"/>
      <c r="AX562" s="490"/>
      <c r="AY562" s="100"/>
      <c r="AZ562" s="48"/>
      <c r="BA562" s="48"/>
      <c r="BB562" s="48"/>
      <c r="BC562" s="48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354"/>
      <c r="BT562" s="354"/>
      <c r="BU562" s="354"/>
      <c r="BV562" s="354"/>
      <c r="BW562" s="354"/>
      <c r="BX562" s="354"/>
      <c r="BY562" s="354"/>
      <c r="BZ562" s="354"/>
      <c r="CA562" s="354"/>
      <c r="CB562" s="354"/>
      <c r="CC562" s="354"/>
      <c r="CD562" s="354"/>
      <c r="CE562" s="354"/>
      <c r="CF562" s="354"/>
      <c r="CG562" s="354"/>
      <c r="CH562" s="354"/>
      <c r="CI562" s="354"/>
      <c r="CJ562" s="354"/>
      <c r="CK562" s="354"/>
      <c r="CL562" s="354"/>
      <c r="CM562" s="354"/>
      <c r="CN562" s="354"/>
      <c r="CO562" s="354"/>
      <c r="CP562" s="358"/>
      <c r="CQ562" s="48"/>
      <c r="CR562" s="354"/>
      <c r="CS562" s="354"/>
      <c r="CT562" s="355"/>
      <c r="CU562" s="354"/>
      <c r="CV562" s="354"/>
      <c r="CW562" s="354"/>
      <c r="CX562" s="354"/>
      <c r="CY562" s="354"/>
      <c r="CZ562" s="354"/>
      <c r="DA562" s="356"/>
      <c r="DB562" s="354"/>
      <c r="DC562" s="354"/>
      <c r="DD562" s="354"/>
      <c r="DE562" s="354"/>
      <c r="DF562" s="354"/>
      <c r="DG562" s="354"/>
      <c r="DH562" s="354"/>
      <c r="DI562" s="354"/>
      <c r="DJ562" s="354"/>
      <c r="DK562" s="354"/>
      <c r="DL562" s="354"/>
      <c r="DM562" s="354"/>
      <c r="DN562" s="354"/>
      <c r="DO562" s="354"/>
      <c r="DP562" s="354"/>
      <c r="DQ562" s="354"/>
      <c r="DR562" s="354"/>
      <c r="DS562" s="354"/>
      <c r="DT562" s="354"/>
      <c r="DU562" s="354"/>
      <c r="DV562" s="354"/>
      <c r="DW562" s="354"/>
      <c r="DX562" s="354"/>
      <c r="DY562" s="354"/>
      <c r="DZ562" s="357"/>
      <c r="EA562" s="356"/>
      <c r="EB562" s="356"/>
      <c r="EC562" s="356"/>
      <c r="ED562" s="356"/>
      <c r="EE562" s="358"/>
      <c r="EF562" s="48"/>
      <c r="EG562" s="46"/>
      <c r="EH562" s="46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8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354"/>
      <c r="FR562" s="354"/>
      <c r="FS562" s="354"/>
      <c r="FT562" s="354"/>
      <c r="FU562" s="354"/>
      <c r="FV562" s="354"/>
      <c r="FW562" s="354"/>
      <c r="FX562" s="354"/>
      <c r="FY562" s="354"/>
      <c r="FZ562" s="354"/>
      <c r="GA562" s="354"/>
      <c r="GB562" s="354"/>
      <c r="GC562" s="354"/>
      <c r="GD562" s="354"/>
      <c r="GE562" s="354"/>
      <c r="GF562" s="354"/>
      <c r="GG562" s="354"/>
      <c r="GH562" s="354"/>
      <c r="GI562" s="354"/>
      <c r="GJ562" s="354"/>
      <c r="GK562" s="354"/>
      <c r="GL562" s="354"/>
      <c r="GM562" s="354"/>
      <c r="GN562" s="354"/>
      <c r="GO562" s="354"/>
      <c r="GP562" s="354"/>
      <c r="GQ562" s="354"/>
      <c r="GR562" s="354"/>
      <c r="GS562" s="354"/>
      <c r="GT562" s="354"/>
      <c r="GU562" s="354"/>
      <c r="GV562" s="354"/>
      <c r="GW562" s="354"/>
      <c r="GX562" s="354"/>
      <c r="GY562" s="354"/>
      <c r="GZ562" s="354"/>
      <c r="HA562" s="354"/>
      <c r="HB562" s="354"/>
      <c r="HC562" s="354"/>
      <c r="HD562" s="354"/>
      <c r="HE562" s="354"/>
      <c r="HF562" s="354"/>
      <c r="HG562" s="354"/>
      <c r="HH562" s="354"/>
      <c r="HI562" s="354"/>
      <c r="HJ562" s="354"/>
      <c r="HK562" s="354"/>
      <c r="HL562" s="354"/>
      <c r="HM562" s="354"/>
      <c r="HN562" s="354"/>
      <c r="HO562" s="354"/>
      <c r="HP562" s="354"/>
      <c r="HQ562" s="354"/>
      <c r="HR562" s="354"/>
      <c r="HS562" s="354"/>
      <c r="HT562" s="354"/>
      <c r="HU562" s="354"/>
      <c r="HV562" s="354"/>
      <c r="HW562" s="354"/>
      <c r="HX562" s="354"/>
      <c r="HY562" s="354"/>
      <c r="HZ562" s="354"/>
      <c r="IA562" s="354"/>
      <c r="IB562" s="354"/>
      <c r="IC562" s="354"/>
      <c r="ID562" s="354"/>
      <c r="IE562" s="354"/>
      <c r="IF562" s="354"/>
      <c r="IG562" s="354"/>
      <c r="IH562" s="354"/>
      <c r="II562" s="354"/>
      <c r="IJ562" s="354"/>
      <c r="IK562" s="354"/>
      <c r="IL562" s="354"/>
      <c r="IM562" s="354"/>
      <c r="IN562" s="354"/>
      <c r="IO562" s="354"/>
      <c r="IP562" s="354"/>
      <c r="IQ562" s="354"/>
      <c r="IR562" s="50"/>
      <c r="IS562" s="47"/>
      <c r="IT562" s="47"/>
      <c r="IU562" s="47"/>
      <c r="IV562" s="47"/>
      <c r="IW562" s="47"/>
      <c r="IX562" s="47"/>
      <c r="IY562" s="47"/>
      <c r="IZ562" s="47"/>
      <c r="JA562" s="47"/>
      <c r="JB562" s="47"/>
      <c r="JC562" s="47"/>
      <c r="JD562" s="47"/>
      <c r="JE562" s="47"/>
      <c r="JF562" s="47"/>
      <c r="JG562" s="47"/>
      <c r="JH562" s="47"/>
      <c r="JI562" s="47"/>
      <c r="JJ562" s="47"/>
      <c r="JK562" s="47"/>
      <c r="JL562" s="354"/>
      <c r="JM562" s="354"/>
      <c r="JN562" s="354"/>
      <c r="JO562" s="354"/>
      <c r="JP562" s="354"/>
      <c r="JQ562" s="354"/>
      <c r="JR562" s="354"/>
      <c r="JS562" s="354"/>
      <c r="JT562" s="354"/>
      <c r="JU562" s="354"/>
      <c r="JV562" s="354"/>
      <c r="JW562" s="354"/>
      <c r="JX562" s="354"/>
      <c r="JY562" s="354"/>
      <c r="JZ562" s="354"/>
      <c r="KA562" s="354"/>
      <c r="KB562" s="354"/>
      <c r="KC562" s="354"/>
      <c r="KD562" s="354"/>
      <c r="KE562" s="354"/>
      <c r="KF562" s="354"/>
      <c r="KG562" s="354"/>
      <c r="KH562" s="354"/>
      <c r="KI562" s="354"/>
      <c r="KJ562" s="354"/>
      <c r="KK562" s="354"/>
      <c r="KL562" s="354"/>
      <c r="KM562" s="354"/>
      <c r="KN562" s="354"/>
      <c r="KO562" s="354"/>
      <c r="KP562" s="354"/>
      <c r="KQ562" s="354"/>
      <c r="KR562" s="354"/>
      <c r="KS562" s="354"/>
      <c r="KT562" s="354"/>
      <c r="KU562" s="354"/>
      <c r="KV562" s="660"/>
      <c r="KW562" s="47"/>
      <c r="KX562" s="47"/>
      <c r="KY562" s="47"/>
      <c r="KZ562" s="47"/>
      <c r="LA562" s="47"/>
      <c r="LB562" s="47"/>
      <c r="LC562" s="47"/>
      <c r="LD562" s="354"/>
      <c r="LE562" s="354"/>
      <c r="LF562" s="354"/>
      <c r="LG562" s="354"/>
      <c r="LH562" s="354"/>
      <c r="LI562" s="354"/>
      <c r="LJ562" s="354"/>
      <c r="LK562" s="354"/>
      <c r="LL562" s="354"/>
      <c r="LM562" s="354"/>
      <c r="LN562" s="354"/>
      <c r="LO562" s="354"/>
      <c r="LP562" s="354"/>
      <c r="LQ562" s="354"/>
      <c r="LR562" s="354"/>
      <c r="LS562" s="354"/>
      <c r="LT562" s="354"/>
      <c r="LU562" s="354"/>
      <c r="LV562" s="354"/>
      <c r="LW562" s="660"/>
      <c r="LX562" s="354"/>
      <c r="LY562" s="354"/>
      <c r="LZ562" s="354"/>
      <c r="MA562" s="354"/>
      <c r="MB562" s="354"/>
      <c r="MC562" s="354"/>
      <c r="MD562" s="354"/>
      <c r="ME562" s="354"/>
      <c r="MF562" s="354"/>
      <c r="MG562" s="354"/>
      <c r="MH562" s="354"/>
      <c r="MI562" s="354"/>
      <c r="MJ562" s="354"/>
      <c r="MK562" s="354"/>
      <c r="ML562" s="354"/>
      <c r="MM562" s="354"/>
      <c r="MN562" s="354"/>
      <c r="MO562" s="354"/>
      <c r="MP562" s="354"/>
      <c r="MQ562" s="354"/>
      <c r="MR562" s="354"/>
      <c r="MS562" s="660"/>
      <c r="MT562" s="364">
        <f t="shared" si="330"/>
        <v>0</v>
      </c>
      <c r="MU562" s="365">
        <f t="shared" si="331"/>
        <v>0</v>
      </c>
      <c r="MV562" s="366">
        <f t="shared" si="332"/>
        <v>0</v>
      </c>
      <c r="MW562" s="875"/>
      <c r="MX562" s="875"/>
      <c r="MY562" s="54"/>
      <c r="MZ562" s="709"/>
      <c r="NA562" s="709"/>
      <c r="NB562" s="709">
        <f t="shared" si="333"/>
        <v>0</v>
      </c>
      <c r="NC562" s="711"/>
      <c r="ND562" s="711"/>
      <c r="NE562" s="850"/>
      <c r="NF562" s="743"/>
      <c r="NG562" s="743"/>
      <c r="NH562" s="743"/>
      <c r="NI562" s="882"/>
      <c r="NJ562" s="850"/>
      <c r="NK562" s="818"/>
      <c r="NL562" s="743"/>
      <c r="NM562" s="743"/>
      <c r="NN562" s="743"/>
      <c r="NO562" s="743"/>
      <c r="NP562" s="739"/>
      <c r="NQ562" s="883"/>
      <c r="NR562" s="743"/>
      <c r="NS562" s="739">
        <f t="shared" si="339"/>
        <v>0</v>
      </c>
      <c r="NT562" s="743"/>
      <c r="NU562" s="743"/>
      <c r="NV562" s="884"/>
      <c r="NW562" s="884"/>
      <c r="NX562" s="743"/>
      <c r="NY562" s="743"/>
      <c r="NZ562" s="743"/>
      <c r="OA562" s="743"/>
      <c r="OB562" s="743"/>
      <c r="OC562" s="743"/>
      <c r="OD562" s="743"/>
      <c r="OE562" s="743">
        <f t="shared" si="343"/>
        <v>0</v>
      </c>
      <c r="OF562" s="743">
        <f t="shared" si="344"/>
        <v>0</v>
      </c>
      <c r="OG562" s="743">
        <f t="shared" si="345"/>
        <v>0</v>
      </c>
      <c r="OH562" s="743">
        <f t="shared" si="346"/>
        <v>0</v>
      </c>
      <c r="OI562" s="743">
        <f t="shared" si="347"/>
        <v>0</v>
      </c>
      <c r="OJ562" s="739">
        <f t="shared" si="348"/>
        <v>0</v>
      </c>
      <c r="OK562" s="739">
        <f t="shared" si="349"/>
        <v>0</v>
      </c>
      <c r="OL562" s="739">
        <f t="shared" si="350"/>
        <v>0</v>
      </c>
      <c r="OM562" s="739">
        <f t="shared" si="351"/>
        <v>0</v>
      </c>
      <c r="ON562" s="739">
        <f t="shared" si="352"/>
        <v>0</v>
      </c>
      <c r="OO562" s="739">
        <f t="shared" si="353"/>
        <v>0</v>
      </c>
      <c r="OP562" s="739"/>
      <c r="OQ562" s="739">
        <f t="shared" si="354"/>
        <v>0</v>
      </c>
      <c r="OR562" s="739">
        <f t="shared" si="355"/>
        <v>0</v>
      </c>
      <c r="OS562" s="739">
        <f t="shared" si="356"/>
        <v>0</v>
      </c>
      <c r="OT562" s="739">
        <f t="shared" si="357"/>
        <v>0</v>
      </c>
      <c r="OU562" s="743"/>
      <c r="OV562" s="743"/>
      <c r="OW562" s="743"/>
      <c r="OX562" s="743"/>
      <c r="OY562" s="743"/>
      <c r="OZ562" s="743"/>
      <c r="PA562" s="743"/>
      <c r="PB562" s="743"/>
      <c r="PC562" s="743"/>
      <c r="PD562" s="743"/>
      <c r="PE562" s="743"/>
      <c r="PF562" s="743"/>
      <c r="PG562" s="743"/>
    </row>
    <row r="563" s="325" customFormat="1" customHeight="1" spans="1:423">
      <c r="A563" s="122"/>
      <c r="B563" s="415"/>
      <c r="C563" s="122"/>
      <c r="D563" s="122"/>
      <c r="E563" s="122"/>
      <c r="F563" s="104"/>
      <c r="G563" s="833"/>
      <c r="H563" s="98"/>
      <c r="I563" s="99"/>
      <c r="J563" s="114"/>
      <c r="K563" s="456"/>
      <c r="L563" s="871"/>
      <c r="M563" s="872"/>
      <c r="N563" s="873"/>
      <c r="O563" s="35"/>
      <c r="P563" s="157"/>
      <c r="Q563" s="154"/>
      <c r="R563" s="114"/>
      <c r="S563" s="490"/>
      <c r="T563" s="490"/>
      <c r="U563" s="490"/>
      <c r="V563" s="490"/>
      <c r="W563" s="490"/>
      <c r="X563" s="489"/>
      <c r="Y563" s="505"/>
      <c r="Z563" s="505"/>
      <c r="AA563" s="505"/>
      <c r="AB563" s="505"/>
      <c r="AC563" s="505"/>
      <c r="AD563" s="505"/>
      <c r="AE563" s="505"/>
      <c r="AF563" s="490"/>
      <c r="AG563" s="490"/>
      <c r="AH563" s="490"/>
      <c r="AI563" s="490"/>
      <c r="AJ563" s="490"/>
      <c r="AK563" s="490"/>
      <c r="AL563" s="490"/>
      <c r="AM563" s="490"/>
      <c r="AN563" s="490"/>
      <c r="AO563" s="490"/>
      <c r="AP563" s="490"/>
      <c r="AQ563" s="490"/>
      <c r="AR563" s="490"/>
      <c r="AS563" s="490"/>
      <c r="AT563" s="490"/>
      <c r="AU563" s="490"/>
      <c r="AV563" s="490"/>
      <c r="AW563" s="490"/>
      <c r="AX563" s="490"/>
      <c r="AY563" s="100"/>
      <c r="AZ563" s="48"/>
      <c r="BA563" s="48"/>
      <c r="BB563" s="48"/>
      <c r="BC563" s="48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354"/>
      <c r="BT563" s="354"/>
      <c r="BU563" s="354"/>
      <c r="BV563" s="354"/>
      <c r="BW563" s="354"/>
      <c r="BX563" s="354"/>
      <c r="BY563" s="354"/>
      <c r="BZ563" s="354"/>
      <c r="CA563" s="354"/>
      <c r="CB563" s="354"/>
      <c r="CC563" s="354"/>
      <c r="CD563" s="354"/>
      <c r="CE563" s="354"/>
      <c r="CF563" s="354"/>
      <c r="CG563" s="354"/>
      <c r="CH563" s="354"/>
      <c r="CI563" s="354"/>
      <c r="CJ563" s="354"/>
      <c r="CK563" s="354"/>
      <c r="CL563" s="354"/>
      <c r="CM563" s="354"/>
      <c r="CN563" s="354"/>
      <c r="CO563" s="354"/>
      <c r="CP563" s="358"/>
      <c r="CQ563" s="48"/>
      <c r="CR563" s="354"/>
      <c r="CS563" s="354"/>
      <c r="CT563" s="355"/>
      <c r="CU563" s="354"/>
      <c r="CV563" s="354"/>
      <c r="CW563" s="354"/>
      <c r="CX563" s="354"/>
      <c r="CY563" s="354"/>
      <c r="CZ563" s="354"/>
      <c r="DA563" s="356"/>
      <c r="DB563" s="354"/>
      <c r="DC563" s="354"/>
      <c r="DD563" s="354"/>
      <c r="DE563" s="354"/>
      <c r="DF563" s="354"/>
      <c r="DG563" s="354"/>
      <c r="DH563" s="354"/>
      <c r="DI563" s="354"/>
      <c r="DJ563" s="354"/>
      <c r="DK563" s="354"/>
      <c r="DL563" s="354"/>
      <c r="DM563" s="354"/>
      <c r="DN563" s="354"/>
      <c r="DO563" s="354"/>
      <c r="DP563" s="354"/>
      <c r="DQ563" s="354"/>
      <c r="DR563" s="354"/>
      <c r="DS563" s="354"/>
      <c r="DT563" s="354"/>
      <c r="DU563" s="354"/>
      <c r="DV563" s="354"/>
      <c r="DW563" s="354"/>
      <c r="DX563" s="354"/>
      <c r="DY563" s="354"/>
      <c r="DZ563" s="357"/>
      <c r="EA563" s="356"/>
      <c r="EB563" s="356"/>
      <c r="EC563" s="356"/>
      <c r="ED563" s="356"/>
      <c r="EE563" s="358"/>
      <c r="EF563" s="48"/>
      <c r="EG563" s="46"/>
      <c r="EH563" s="46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8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354"/>
      <c r="FR563" s="354"/>
      <c r="FS563" s="354"/>
      <c r="FT563" s="354"/>
      <c r="FU563" s="354"/>
      <c r="FV563" s="354"/>
      <c r="FW563" s="354"/>
      <c r="FX563" s="354"/>
      <c r="FY563" s="354"/>
      <c r="FZ563" s="354"/>
      <c r="GA563" s="354"/>
      <c r="GB563" s="354"/>
      <c r="GC563" s="354"/>
      <c r="GD563" s="354"/>
      <c r="GE563" s="354"/>
      <c r="GF563" s="354"/>
      <c r="GG563" s="354"/>
      <c r="GH563" s="354"/>
      <c r="GI563" s="354"/>
      <c r="GJ563" s="354"/>
      <c r="GK563" s="354"/>
      <c r="GL563" s="354"/>
      <c r="GM563" s="354"/>
      <c r="GN563" s="354"/>
      <c r="GO563" s="354"/>
      <c r="GP563" s="354"/>
      <c r="GQ563" s="354"/>
      <c r="GR563" s="354"/>
      <c r="GS563" s="354"/>
      <c r="GT563" s="354"/>
      <c r="GU563" s="354"/>
      <c r="GV563" s="354"/>
      <c r="GW563" s="354"/>
      <c r="GX563" s="354"/>
      <c r="GY563" s="354"/>
      <c r="GZ563" s="354"/>
      <c r="HA563" s="354"/>
      <c r="HB563" s="354"/>
      <c r="HC563" s="354"/>
      <c r="HD563" s="354"/>
      <c r="HE563" s="354"/>
      <c r="HF563" s="354"/>
      <c r="HG563" s="354"/>
      <c r="HH563" s="354"/>
      <c r="HI563" s="354"/>
      <c r="HJ563" s="354"/>
      <c r="HK563" s="354"/>
      <c r="HL563" s="354"/>
      <c r="HM563" s="354"/>
      <c r="HN563" s="354"/>
      <c r="HO563" s="354"/>
      <c r="HP563" s="354"/>
      <c r="HQ563" s="354"/>
      <c r="HR563" s="354"/>
      <c r="HS563" s="354"/>
      <c r="HT563" s="354"/>
      <c r="HU563" s="354"/>
      <c r="HV563" s="354"/>
      <c r="HW563" s="354"/>
      <c r="HX563" s="354"/>
      <c r="HY563" s="354"/>
      <c r="HZ563" s="354"/>
      <c r="IA563" s="354"/>
      <c r="IB563" s="354"/>
      <c r="IC563" s="354"/>
      <c r="ID563" s="354"/>
      <c r="IE563" s="354"/>
      <c r="IF563" s="354"/>
      <c r="IG563" s="354"/>
      <c r="IH563" s="354"/>
      <c r="II563" s="354"/>
      <c r="IJ563" s="354"/>
      <c r="IK563" s="354"/>
      <c r="IL563" s="354"/>
      <c r="IM563" s="354"/>
      <c r="IN563" s="354"/>
      <c r="IO563" s="354"/>
      <c r="IP563" s="354"/>
      <c r="IQ563" s="354"/>
      <c r="IR563" s="50"/>
      <c r="IS563" s="47"/>
      <c r="IT563" s="47"/>
      <c r="IU563" s="47"/>
      <c r="IV563" s="47"/>
      <c r="IW563" s="47"/>
      <c r="IX563" s="47"/>
      <c r="IY563" s="47"/>
      <c r="IZ563" s="47"/>
      <c r="JA563" s="47"/>
      <c r="JB563" s="47"/>
      <c r="JC563" s="47"/>
      <c r="JD563" s="47"/>
      <c r="JE563" s="47"/>
      <c r="JF563" s="47"/>
      <c r="JG563" s="47"/>
      <c r="JH563" s="47"/>
      <c r="JI563" s="47"/>
      <c r="JJ563" s="47"/>
      <c r="JK563" s="47"/>
      <c r="JL563" s="354"/>
      <c r="JM563" s="354"/>
      <c r="JN563" s="354"/>
      <c r="JO563" s="354"/>
      <c r="JP563" s="354"/>
      <c r="JQ563" s="354"/>
      <c r="JR563" s="354"/>
      <c r="JS563" s="354"/>
      <c r="JT563" s="354"/>
      <c r="JU563" s="354"/>
      <c r="JV563" s="354"/>
      <c r="JW563" s="354"/>
      <c r="JX563" s="354"/>
      <c r="JY563" s="354"/>
      <c r="JZ563" s="354"/>
      <c r="KA563" s="354"/>
      <c r="KB563" s="354"/>
      <c r="KC563" s="354"/>
      <c r="KD563" s="354"/>
      <c r="KE563" s="354"/>
      <c r="KF563" s="354"/>
      <c r="KG563" s="354"/>
      <c r="KH563" s="354"/>
      <c r="KI563" s="354"/>
      <c r="KJ563" s="354"/>
      <c r="KK563" s="354"/>
      <c r="KL563" s="354"/>
      <c r="KM563" s="354"/>
      <c r="KN563" s="354"/>
      <c r="KO563" s="354"/>
      <c r="KP563" s="354"/>
      <c r="KQ563" s="354"/>
      <c r="KR563" s="354"/>
      <c r="KS563" s="354"/>
      <c r="KT563" s="354"/>
      <c r="KU563" s="354"/>
      <c r="KV563" s="660"/>
      <c r="KW563" s="47"/>
      <c r="KX563" s="47"/>
      <c r="KY563" s="47"/>
      <c r="KZ563" s="47"/>
      <c r="LA563" s="47"/>
      <c r="LB563" s="47"/>
      <c r="LC563" s="47"/>
      <c r="LD563" s="354"/>
      <c r="LE563" s="354"/>
      <c r="LF563" s="354"/>
      <c r="LG563" s="354"/>
      <c r="LH563" s="354"/>
      <c r="LI563" s="354"/>
      <c r="LJ563" s="354"/>
      <c r="LK563" s="354"/>
      <c r="LL563" s="354"/>
      <c r="LM563" s="354"/>
      <c r="LN563" s="354"/>
      <c r="LO563" s="354"/>
      <c r="LP563" s="354"/>
      <c r="LQ563" s="354"/>
      <c r="LR563" s="354"/>
      <c r="LS563" s="354"/>
      <c r="LT563" s="354"/>
      <c r="LU563" s="354"/>
      <c r="LV563" s="354"/>
      <c r="LW563" s="660"/>
      <c r="LX563" s="354"/>
      <c r="LY563" s="354"/>
      <c r="LZ563" s="354"/>
      <c r="MA563" s="354"/>
      <c r="MB563" s="354"/>
      <c r="MC563" s="354"/>
      <c r="MD563" s="354"/>
      <c r="ME563" s="354"/>
      <c r="MF563" s="354"/>
      <c r="MG563" s="354"/>
      <c r="MH563" s="354"/>
      <c r="MI563" s="354"/>
      <c r="MJ563" s="354"/>
      <c r="MK563" s="354"/>
      <c r="ML563" s="354"/>
      <c r="MM563" s="354"/>
      <c r="MN563" s="354"/>
      <c r="MO563" s="354"/>
      <c r="MP563" s="354"/>
      <c r="MQ563" s="354"/>
      <c r="MR563" s="354"/>
      <c r="MS563" s="660"/>
      <c r="MT563" s="874"/>
      <c r="MU563" s="875"/>
      <c r="MV563" s="876"/>
      <c r="MW563" s="875"/>
      <c r="MX563" s="875"/>
      <c r="MY563" s="54"/>
      <c r="MZ563" s="709"/>
      <c r="NA563" s="709"/>
      <c r="NB563" s="709"/>
      <c r="NC563" s="711"/>
      <c r="ND563" s="711"/>
      <c r="NE563" s="850"/>
      <c r="NF563" s="743"/>
      <c r="NG563" s="743"/>
      <c r="NH563" s="743"/>
      <c r="NI563" s="882"/>
      <c r="NJ563" s="850"/>
      <c r="NK563" s="818"/>
      <c r="NL563" s="743"/>
      <c r="NM563" s="743"/>
      <c r="NN563" s="743"/>
      <c r="NO563" s="743"/>
      <c r="NP563" s="739"/>
      <c r="NQ563" s="883"/>
      <c r="NR563" s="743"/>
      <c r="NS563" s="739">
        <f t="shared" si="339"/>
        <v>0</v>
      </c>
      <c r="NT563" s="743"/>
      <c r="NU563" s="743"/>
      <c r="NV563" s="884"/>
      <c r="NW563" s="884"/>
      <c r="NX563" s="743"/>
      <c r="NY563" s="743"/>
      <c r="NZ563" s="743"/>
      <c r="OA563" s="743"/>
      <c r="OB563" s="743"/>
      <c r="OC563" s="743"/>
      <c r="OD563" s="743"/>
      <c r="OE563" s="743">
        <f t="shared" si="343"/>
        <v>0</v>
      </c>
      <c r="OF563" s="743">
        <f t="shared" si="344"/>
        <v>0</v>
      </c>
      <c r="OG563" s="743">
        <f t="shared" si="345"/>
        <v>0</v>
      </c>
      <c r="OH563" s="743">
        <f t="shared" si="346"/>
        <v>0</v>
      </c>
      <c r="OI563" s="743">
        <f t="shared" si="347"/>
        <v>0</v>
      </c>
      <c r="OJ563" s="739">
        <f t="shared" si="348"/>
        <v>0</v>
      </c>
      <c r="OK563" s="739">
        <f t="shared" si="349"/>
        <v>0</v>
      </c>
      <c r="OL563" s="739">
        <f t="shared" si="350"/>
        <v>0</v>
      </c>
      <c r="OM563" s="739">
        <f t="shared" si="351"/>
        <v>0</v>
      </c>
      <c r="ON563" s="739">
        <f t="shared" si="352"/>
        <v>0</v>
      </c>
      <c r="OO563" s="739">
        <f t="shared" si="353"/>
        <v>0</v>
      </c>
      <c r="OP563" s="739"/>
      <c r="OQ563" s="739">
        <f t="shared" si="354"/>
        <v>0</v>
      </c>
      <c r="OR563" s="739">
        <f t="shared" si="355"/>
        <v>0</v>
      </c>
      <c r="OS563" s="739">
        <f t="shared" si="356"/>
        <v>0</v>
      </c>
      <c r="OT563" s="739">
        <f t="shared" si="357"/>
        <v>0</v>
      </c>
      <c r="OU563" s="743"/>
      <c r="OV563" s="743"/>
      <c r="OW563" s="743"/>
      <c r="OX563" s="743"/>
      <c r="OY563" s="743"/>
      <c r="OZ563" s="743"/>
      <c r="PA563" s="743"/>
      <c r="PB563" s="743"/>
      <c r="PC563" s="743"/>
      <c r="PD563" s="743"/>
      <c r="PE563" s="743"/>
      <c r="PF563" s="743"/>
      <c r="PG563" s="743"/>
    </row>
    <row r="564" s="325" customFormat="1" customHeight="1" spans="1:423">
      <c r="A564" s="122"/>
      <c r="B564" s="415"/>
      <c r="C564" s="122"/>
      <c r="D564" s="122"/>
      <c r="E564" s="122"/>
      <c r="F564" s="104"/>
      <c r="G564" s="833"/>
      <c r="H564" s="98"/>
      <c r="I564" s="99"/>
      <c r="J564" s="114"/>
      <c r="K564" s="456"/>
      <c r="L564" s="871"/>
      <c r="M564" s="872"/>
      <c r="N564" s="838"/>
      <c r="O564" s="35"/>
      <c r="P564" s="157"/>
      <c r="Q564" s="154"/>
      <c r="R564" s="114"/>
      <c r="S564" s="490"/>
      <c r="T564" s="490"/>
      <c r="U564" s="490"/>
      <c r="V564" s="490"/>
      <c r="W564" s="490"/>
      <c r="X564" s="489"/>
      <c r="Y564" s="505"/>
      <c r="Z564" s="505"/>
      <c r="AA564" s="505"/>
      <c r="AB564" s="505"/>
      <c r="AC564" s="505"/>
      <c r="AD564" s="505"/>
      <c r="AE564" s="505"/>
      <c r="AF564" s="490"/>
      <c r="AG564" s="490"/>
      <c r="AH564" s="490"/>
      <c r="AI564" s="490"/>
      <c r="AJ564" s="490"/>
      <c r="AK564" s="490"/>
      <c r="AL564" s="490"/>
      <c r="AM564" s="490"/>
      <c r="AN564" s="490"/>
      <c r="AO564" s="490"/>
      <c r="AP564" s="490"/>
      <c r="AQ564" s="490"/>
      <c r="AR564" s="490"/>
      <c r="AS564" s="490"/>
      <c r="AT564" s="490"/>
      <c r="AU564" s="490"/>
      <c r="AV564" s="490"/>
      <c r="AW564" s="490"/>
      <c r="AX564" s="490"/>
      <c r="AY564" s="100"/>
      <c r="AZ564" s="48"/>
      <c r="BA564" s="48"/>
      <c r="BB564" s="48"/>
      <c r="BC564" s="48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354"/>
      <c r="BT564" s="354"/>
      <c r="BU564" s="354"/>
      <c r="BV564" s="354"/>
      <c r="BW564" s="354"/>
      <c r="BX564" s="354"/>
      <c r="BY564" s="354"/>
      <c r="BZ564" s="354"/>
      <c r="CA564" s="354"/>
      <c r="CB564" s="354"/>
      <c r="CC564" s="354"/>
      <c r="CD564" s="354"/>
      <c r="CE564" s="354"/>
      <c r="CF564" s="354"/>
      <c r="CG564" s="354"/>
      <c r="CH564" s="354"/>
      <c r="CI564" s="354"/>
      <c r="CJ564" s="354"/>
      <c r="CK564" s="354"/>
      <c r="CL564" s="354"/>
      <c r="CM564" s="354"/>
      <c r="CN564" s="354"/>
      <c r="CO564" s="354"/>
      <c r="CP564" s="358"/>
      <c r="CQ564" s="48"/>
      <c r="CR564" s="354"/>
      <c r="CS564" s="354"/>
      <c r="CT564" s="355"/>
      <c r="CU564" s="354"/>
      <c r="CV564" s="354"/>
      <c r="CW564" s="354"/>
      <c r="CX564" s="354"/>
      <c r="CY564" s="354"/>
      <c r="CZ564" s="354"/>
      <c r="DA564" s="356"/>
      <c r="DB564" s="354"/>
      <c r="DC564" s="354"/>
      <c r="DD564" s="354"/>
      <c r="DE564" s="354"/>
      <c r="DF564" s="354"/>
      <c r="DG564" s="354"/>
      <c r="DH564" s="354"/>
      <c r="DI564" s="354"/>
      <c r="DJ564" s="354"/>
      <c r="DK564" s="354"/>
      <c r="DL564" s="354"/>
      <c r="DM564" s="354"/>
      <c r="DN564" s="354"/>
      <c r="DO564" s="354"/>
      <c r="DP564" s="354"/>
      <c r="DQ564" s="354"/>
      <c r="DR564" s="354"/>
      <c r="DS564" s="354"/>
      <c r="DT564" s="354"/>
      <c r="DU564" s="354"/>
      <c r="DV564" s="354"/>
      <c r="DW564" s="354"/>
      <c r="DX564" s="354"/>
      <c r="DY564" s="354"/>
      <c r="DZ564" s="357"/>
      <c r="EA564" s="356"/>
      <c r="EB564" s="356"/>
      <c r="EC564" s="356"/>
      <c r="ED564" s="356"/>
      <c r="EE564" s="358"/>
      <c r="EF564" s="48"/>
      <c r="EG564" s="46"/>
      <c r="EH564" s="46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8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354"/>
      <c r="FR564" s="354"/>
      <c r="FS564" s="354"/>
      <c r="FT564" s="354"/>
      <c r="FU564" s="354"/>
      <c r="FV564" s="354"/>
      <c r="FW564" s="354"/>
      <c r="FX564" s="354"/>
      <c r="FY564" s="354"/>
      <c r="FZ564" s="354"/>
      <c r="GA564" s="354"/>
      <c r="GB564" s="354"/>
      <c r="GC564" s="354"/>
      <c r="GD564" s="354"/>
      <c r="GE564" s="354"/>
      <c r="GF564" s="354"/>
      <c r="GG564" s="354"/>
      <c r="GH564" s="354"/>
      <c r="GI564" s="354"/>
      <c r="GJ564" s="354"/>
      <c r="GK564" s="354"/>
      <c r="GL564" s="354"/>
      <c r="GM564" s="354"/>
      <c r="GN564" s="354"/>
      <c r="GO564" s="354"/>
      <c r="GP564" s="354"/>
      <c r="GQ564" s="354"/>
      <c r="GR564" s="354"/>
      <c r="GS564" s="354"/>
      <c r="GT564" s="354"/>
      <c r="GU564" s="354"/>
      <c r="GV564" s="354"/>
      <c r="GW564" s="354"/>
      <c r="GX564" s="354"/>
      <c r="GY564" s="354"/>
      <c r="GZ564" s="354"/>
      <c r="HA564" s="354"/>
      <c r="HB564" s="354"/>
      <c r="HC564" s="354"/>
      <c r="HD564" s="354"/>
      <c r="HE564" s="354"/>
      <c r="HF564" s="354"/>
      <c r="HG564" s="354"/>
      <c r="HH564" s="354"/>
      <c r="HI564" s="354"/>
      <c r="HJ564" s="354"/>
      <c r="HK564" s="354"/>
      <c r="HL564" s="354"/>
      <c r="HM564" s="354"/>
      <c r="HN564" s="354"/>
      <c r="HO564" s="354"/>
      <c r="HP564" s="354"/>
      <c r="HQ564" s="354"/>
      <c r="HR564" s="354"/>
      <c r="HS564" s="354"/>
      <c r="HT564" s="354"/>
      <c r="HU564" s="354"/>
      <c r="HV564" s="354"/>
      <c r="HW564" s="354"/>
      <c r="HX564" s="354"/>
      <c r="HY564" s="354"/>
      <c r="HZ564" s="354"/>
      <c r="IA564" s="354"/>
      <c r="IB564" s="354"/>
      <c r="IC564" s="354"/>
      <c r="ID564" s="354"/>
      <c r="IE564" s="354"/>
      <c r="IF564" s="354"/>
      <c r="IG564" s="354"/>
      <c r="IH564" s="354"/>
      <c r="II564" s="354"/>
      <c r="IJ564" s="354"/>
      <c r="IK564" s="354"/>
      <c r="IL564" s="354"/>
      <c r="IM564" s="354"/>
      <c r="IN564" s="354"/>
      <c r="IO564" s="354"/>
      <c r="IP564" s="354"/>
      <c r="IQ564" s="354"/>
      <c r="IR564" s="50"/>
      <c r="IS564" s="47"/>
      <c r="IT564" s="47"/>
      <c r="IU564" s="47"/>
      <c r="IV564" s="47"/>
      <c r="IW564" s="47"/>
      <c r="IX564" s="47"/>
      <c r="IY564" s="47"/>
      <c r="IZ564" s="47"/>
      <c r="JA564" s="47"/>
      <c r="JB564" s="47"/>
      <c r="JC564" s="47"/>
      <c r="JD564" s="47"/>
      <c r="JE564" s="47"/>
      <c r="JF564" s="47"/>
      <c r="JG564" s="47"/>
      <c r="JH564" s="47"/>
      <c r="JI564" s="47"/>
      <c r="JJ564" s="47"/>
      <c r="JK564" s="47"/>
      <c r="JL564" s="354"/>
      <c r="JM564" s="354"/>
      <c r="JN564" s="354"/>
      <c r="JO564" s="354"/>
      <c r="JP564" s="354"/>
      <c r="JQ564" s="354"/>
      <c r="JR564" s="354"/>
      <c r="JS564" s="354"/>
      <c r="JT564" s="354"/>
      <c r="JU564" s="354"/>
      <c r="JV564" s="354"/>
      <c r="JW564" s="354"/>
      <c r="JX564" s="354"/>
      <c r="JY564" s="354"/>
      <c r="JZ564" s="354"/>
      <c r="KA564" s="354"/>
      <c r="KB564" s="354"/>
      <c r="KC564" s="354"/>
      <c r="KD564" s="354"/>
      <c r="KE564" s="354"/>
      <c r="KF564" s="354"/>
      <c r="KG564" s="354"/>
      <c r="KH564" s="354"/>
      <c r="KI564" s="354"/>
      <c r="KJ564" s="354"/>
      <c r="KK564" s="354"/>
      <c r="KL564" s="354"/>
      <c r="KM564" s="354"/>
      <c r="KN564" s="354"/>
      <c r="KO564" s="354"/>
      <c r="KP564" s="354"/>
      <c r="KQ564" s="354"/>
      <c r="KR564" s="354"/>
      <c r="KS564" s="354"/>
      <c r="KT564" s="354"/>
      <c r="KU564" s="354"/>
      <c r="KV564" s="660"/>
      <c r="KW564" s="47"/>
      <c r="KX564" s="47"/>
      <c r="KY564" s="47"/>
      <c r="KZ564" s="47"/>
      <c r="LA564" s="47"/>
      <c r="LB564" s="47"/>
      <c r="LC564" s="47"/>
      <c r="LD564" s="354"/>
      <c r="LE564" s="354"/>
      <c r="LF564" s="354"/>
      <c r="LG564" s="354"/>
      <c r="LH564" s="354"/>
      <c r="LI564" s="354"/>
      <c r="LJ564" s="354"/>
      <c r="LK564" s="354"/>
      <c r="LL564" s="354"/>
      <c r="LM564" s="354"/>
      <c r="LN564" s="354"/>
      <c r="LO564" s="354"/>
      <c r="LP564" s="354"/>
      <c r="LQ564" s="354"/>
      <c r="LR564" s="354"/>
      <c r="LS564" s="354"/>
      <c r="LT564" s="354"/>
      <c r="LU564" s="354"/>
      <c r="LV564" s="354"/>
      <c r="LW564" s="660"/>
      <c r="LX564" s="354"/>
      <c r="LY564" s="354"/>
      <c r="LZ564" s="354"/>
      <c r="MA564" s="354"/>
      <c r="MB564" s="354"/>
      <c r="MC564" s="354"/>
      <c r="MD564" s="354"/>
      <c r="ME564" s="354"/>
      <c r="MF564" s="354"/>
      <c r="MG564" s="354"/>
      <c r="MH564" s="354"/>
      <c r="MI564" s="354"/>
      <c r="MJ564" s="354"/>
      <c r="MK564" s="354"/>
      <c r="ML564" s="354"/>
      <c r="MM564" s="354"/>
      <c r="MN564" s="354"/>
      <c r="MO564" s="354"/>
      <c r="MP564" s="354"/>
      <c r="MQ564" s="354"/>
      <c r="MR564" s="354"/>
      <c r="MS564" s="660"/>
      <c r="MT564" s="874"/>
      <c r="MU564" s="875"/>
      <c r="MV564" s="876"/>
      <c r="MW564" s="875"/>
      <c r="MX564" s="875"/>
      <c r="MY564" s="54"/>
      <c r="MZ564" s="709"/>
      <c r="NA564" s="709"/>
      <c r="NB564" s="709"/>
      <c r="NC564" s="711"/>
      <c r="ND564" s="711"/>
      <c r="NE564" s="850"/>
      <c r="NF564" s="743"/>
      <c r="NG564" s="743"/>
      <c r="NH564" s="743"/>
      <c r="NI564" s="882"/>
      <c r="NJ564" s="850"/>
      <c r="NK564" s="818"/>
      <c r="NL564" s="743"/>
      <c r="NM564" s="743"/>
      <c r="NN564" s="743"/>
      <c r="NO564" s="743"/>
      <c r="NP564" s="739"/>
      <c r="NQ564" s="883"/>
      <c r="NR564" s="743"/>
      <c r="NS564" s="739">
        <f t="shared" si="339"/>
        <v>0</v>
      </c>
      <c r="NT564" s="743"/>
      <c r="NU564" s="743"/>
      <c r="NV564" s="884"/>
      <c r="NW564" s="884"/>
      <c r="NX564" s="743"/>
      <c r="NY564" s="743"/>
      <c r="NZ564" s="743"/>
      <c r="OA564" s="743"/>
      <c r="OB564" s="743"/>
      <c r="OC564" s="743"/>
      <c r="OD564" s="743"/>
      <c r="OE564" s="743">
        <f t="shared" si="343"/>
        <v>0</v>
      </c>
      <c r="OF564" s="743">
        <f t="shared" si="344"/>
        <v>0</v>
      </c>
      <c r="OG564" s="743">
        <f t="shared" si="345"/>
        <v>0</v>
      </c>
      <c r="OH564" s="743">
        <f t="shared" si="346"/>
        <v>0</v>
      </c>
      <c r="OI564" s="743">
        <f t="shared" si="347"/>
        <v>0</v>
      </c>
      <c r="OJ564" s="739">
        <f t="shared" si="348"/>
        <v>0</v>
      </c>
      <c r="OK564" s="739">
        <f t="shared" si="349"/>
        <v>0</v>
      </c>
      <c r="OL564" s="739">
        <f t="shared" si="350"/>
        <v>0</v>
      </c>
      <c r="OM564" s="739">
        <f>MB564+MA564+KH564+KG564+KF564+KE564+KD564+KC564+KB564+KA564+JZ564+JY564+HI564+HF564+HC564+GZ564</f>
        <v>0</v>
      </c>
      <c r="ON564" s="739"/>
      <c r="OO564" s="739"/>
      <c r="OP564" s="739"/>
      <c r="OQ564" s="739"/>
      <c r="OR564" s="739"/>
      <c r="OS564" s="739">
        <f t="shared" si="356"/>
        <v>0</v>
      </c>
      <c r="OT564" s="739">
        <f t="shared" si="357"/>
        <v>0</v>
      </c>
      <c r="OU564" s="743"/>
      <c r="OV564" s="743"/>
      <c r="OW564" s="743"/>
      <c r="OX564" s="743"/>
      <c r="OY564" s="743"/>
      <c r="OZ564" s="743"/>
      <c r="PA564" s="743"/>
      <c r="PB564" s="743"/>
      <c r="PC564" s="743"/>
      <c r="PD564" s="743"/>
      <c r="PE564" s="743"/>
      <c r="PF564" s="743"/>
      <c r="PG564" s="743"/>
    </row>
    <row r="565" s="28" customFormat="1" customHeight="1" spans="1:423">
      <c r="A565" s="95"/>
      <c r="B565" s="343"/>
      <c r="C565" s="95"/>
      <c r="D565" s="95"/>
      <c r="E565" s="95"/>
      <c r="F565" s="31"/>
      <c r="G565" s="5"/>
      <c r="H565" s="32"/>
      <c r="I565" s="33"/>
      <c r="J565" s="34"/>
      <c r="K565" s="344"/>
      <c r="L565" s="35"/>
      <c r="M565" s="36"/>
      <c r="N565" s="345"/>
      <c r="O565" s="37"/>
      <c r="P565" s="36"/>
      <c r="Q565" s="33"/>
      <c r="R565" s="34"/>
      <c r="S565" s="346"/>
      <c r="T565" s="346"/>
      <c r="U565" s="346"/>
      <c r="V565" s="346"/>
      <c r="W565" s="346"/>
      <c r="X565" s="347"/>
      <c r="Y565" s="348"/>
      <c r="Z565" s="348"/>
      <c r="AA565" s="348"/>
      <c r="AB565" s="348"/>
      <c r="AC565" s="348"/>
      <c r="AD565" s="348"/>
      <c r="AE565" s="348"/>
      <c r="AF565" s="346"/>
      <c r="AG565" s="346"/>
      <c r="AH565" s="346"/>
      <c r="AI565" s="346"/>
      <c r="AJ565" s="346"/>
      <c r="AK565" s="346"/>
      <c r="AL565" s="346"/>
      <c r="AM565" s="346"/>
      <c r="AN565" s="346"/>
      <c r="AO565" s="346"/>
      <c r="AP565" s="346"/>
      <c r="AQ565" s="346"/>
      <c r="AR565" s="346"/>
      <c r="AS565" s="346"/>
      <c r="AT565" s="346"/>
      <c r="AU565" s="346"/>
      <c r="AV565" s="346"/>
      <c r="AW565" s="346"/>
      <c r="AX565" s="346"/>
      <c r="AY565" s="349"/>
      <c r="AZ565" s="49"/>
      <c r="BA565" s="350"/>
      <c r="BB565" s="350"/>
      <c r="BC565" s="350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351"/>
      <c r="BT565" s="351"/>
      <c r="BU565" s="351"/>
      <c r="BV565" s="351"/>
      <c r="BW565" s="351"/>
      <c r="BX565" s="351"/>
      <c r="BY565" s="351"/>
      <c r="BZ565" s="351"/>
      <c r="CA565" s="351"/>
      <c r="CB565" s="351"/>
      <c r="CC565" s="351"/>
      <c r="CD565" s="351"/>
      <c r="CE565" s="351"/>
      <c r="CF565" s="351"/>
      <c r="CG565" s="351"/>
      <c r="CH565" s="352"/>
      <c r="CI565" s="352"/>
      <c r="CJ565" s="352"/>
      <c r="CK565" s="352"/>
      <c r="CL565" s="352"/>
      <c r="CM565" s="352"/>
      <c r="CN565" s="352"/>
      <c r="CO565" s="352"/>
      <c r="CP565" s="353"/>
      <c r="CQ565" s="49"/>
      <c r="CR565" s="354"/>
      <c r="CS565" s="354"/>
      <c r="CT565" s="355"/>
      <c r="CU565" s="354"/>
      <c r="CV565" s="354"/>
      <c r="CW565" s="354"/>
      <c r="CX565" s="354"/>
      <c r="CY565" s="354"/>
      <c r="CZ565" s="354"/>
      <c r="DA565" s="356"/>
      <c r="DB565" s="354"/>
      <c r="DC565" s="354"/>
      <c r="DD565" s="354"/>
      <c r="DE565" s="354"/>
      <c r="DF565" s="354"/>
      <c r="DG565" s="354"/>
      <c r="DH565" s="354"/>
      <c r="DI565" s="354"/>
      <c r="DJ565" s="356"/>
      <c r="DK565" s="354"/>
      <c r="DL565" s="354"/>
      <c r="DM565" s="354"/>
      <c r="DN565" s="354"/>
      <c r="DO565" s="354"/>
      <c r="DP565" s="354"/>
      <c r="DQ565" s="354"/>
      <c r="DR565" s="354"/>
      <c r="DS565" s="354"/>
      <c r="DT565" s="354"/>
      <c r="DU565" s="354"/>
      <c r="DV565" s="354"/>
      <c r="DW565" s="354"/>
      <c r="DX565" s="354"/>
      <c r="DY565" s="354"/>
      <c r="DZ565" s="357"/>
      <c r="EA565" s="356"/>
      <c r="EB565" s="356"/>
      <c r="EC565" s="356"/>
      <c r="ED565" s="356"/>
      <c r="EE565" s="358"/>
      <c r="EF565" s="48"/>
      <c r="EG565" s="359"/>
      <c r="EH565" s="360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8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354"/>
      <c r="FR565" s="354"/>
      <c r="FS565" s="354"/>
      <c r="FT565" s="354"/>
      <c r="FU565" s="354"/>
      <c r="FV565" s="354"/>
      <c r="FW565" s="354"/>
      <c r="FX565" s="354"/>
      <c r="FY565" s="354"/>
      <c r="FZ565" s="354"/>
      <c r="GA565" s="354"/>
      <c r="GB565" s="354"/>
      <c r="GC565" s="354"/>
      <c r="GD565" s="354"/>
      <c r="GE565" s="354"/>
      <c r="GF565" s="354"/>
      <c r="GG565" s="354"/>
      <c r="GH565" s="354"/>
      <c r="GI565" s="354"/>
      <c r="GJ565" s="354"/>
      <c r="GK565" s="354"/>
      <c r="GL565" s="354"/>
      <c r="GM565" s="354"/>
      <c r="GN565" s="354"/>
      <c r="GO565" s="354"/>
      <c r="GP565" s="354"/>
      <c r="GQ565" s="354"/>
      <c r="GR565" s="354"/>
      <c r="GS565" s="354"/>
      <c r="GT565" s="354"/>
      <c r="GU565" s="354"/>
      <c r="GV565" s="354"/>
      <c r="GW565" s="354"/>
      <c r="GX565" s="354"/>
      <c r="GY565" s="354"/>
      <c r="GZ565" s="354"/>
      <c r="HA565" s="354"/>
      <c r="HB565" s="354"/>
      <c r="HC565" s="354"/>
      <c r="HD565" s="354"/>
      <c r="HE565" s="354"/>
      <c r="HF565" s="354"/>
      <c r="HG565" s="354"/>
      <c r="HH565" s="354"/>
      <c r="HI565" s="354"/>
      <c r="HJ565" s="354"/>
      <c r="HK565" s="354"/>
      <c r="HL565" s="354"/>
      <c r="HM565" s="354"/>
      <c r="HN565" s="354"/>
      <c r="HO565" s="354"/>
      <c r="HP565" s="354"/>
      <c r="HQ565" s="354"/>
      <c r="HR565" s="354"/>
      <c r="HS565" s="354"/>
      <c r="HT565" s="354"/>
      <c r="HU565" s="354"/>
      <c r="HV565" s="354"/>
      <c r="HW565" s="354"/>
      <c r="HX565" s="354"/>
      <c r="HY565" s="354"/>
      <c r="HZ565" s="354"/>
      <c r="IA565" s="354"/>
      <c r="IB565" s="354"/>
      <c r="IC565" s="354"/>
      <c r="ID565" s="354"/>
      <c r="IE565" s="354"/>
      <c r="IF565" s="354"/>
      <c r="IG565" s="354"/>
      <c r="IH565" s="354"/>
      <c r="II565" s="354"/>
      <c r="IJ565" s="354"/>
      <c r="IK565" s="354"/>
      <c r="IL565" s="354"/>
      <c r="IM565" s="354"/>
      <c r="IN565" s="354"/>
      <c r="IO565" s="354"/>
      <c r="IP565" s="354"/>
      <c r="IQ565" s="354"/>
      <c r="IR565" s="50"/>
      <c r="IS565" s="48"/>
      <c r="IT565" s="47"/>
      <c r="IU565" s="47"/>
      <c r="IV565" s="47"/>
      <c r="IW565" s="47"/>
      <c r="IX565" s="47"/>
      <c r="IY565" s="47"/>
      <c r="IZ565" s="47"/>
      <c r="JA565" s="47"/>
      <c r="JB565" s="47"/>
      <c r="JC565" s="47"/>
      <c r="JD565" s="47"/>
      <c r="JE565" s="47"/>
      <c r="JF565" s="47"/>
      <c r="JG565" s="47"/>
      <c r="JH565" s="47"/>
      <c r="JI565" s="47"/>
      <c r="JJ565" s="47"/>
      <c r="JK565" s="47"/>
      <c r="JL565" s="354"/>
      <c r="JM565" s="354"/>
      <c r="JN565" s="354"/>
      <c r="JO565" s="354"/>
      <c r="JP565" s="354"/>
      <c r="JQ565" s="354"/>
      <c r="JR565" s="354"/>
      <c r="JS565" s="354"/>
      <c r="JT565" s="354"/>
      <c r="JU565" s="354"/>
      <c r="JV565" s="354"/>
      <c r="JW565" s="354"/>
      <c r="JX565" s="354"/>
      <c r="JY565" s="354"/>
      <c r="JZ565" s="354"/>
      <c r="KA565" s="354"/>
      <c r="KB565" s="354"/>
      <c r="KC565" s="354"/>
      <c r="KD565" s="354"/>
      <c r="KE565" s="354"/>
      <c r="KF565" s="354"/>
      <c r="KG565" s="354"/>
      <c r="KH565" s="354"/>
      <c r="KI565" s="354"/>
      <c r="KJ565" s="354"/>
      <c r="KK565" s="354"/>
      <c r="KL565" s="354"/>
      <c r="KM565" s="354"/>
      <c r="KN565" s="354"/>
      <c r="KO565" s="354"/>
      <c r="KP565" s="354"/>
      <c r="KQ565" s="354"/>
      <c r="KR565" s="354"/>
      <c r="KS565" s="354"/>
      <c r="KT565" s="354"/>
      <c r="KU565" s="354"/>
      <c r="KV565" s="51"/>
      <c r="KW565" s="47"/>
      <c r="KX565" s="47"/>
      <c r="KY565" s="47"/>
      <c r="KZ565" s="47"/>
      <c r="LA565" s="47"/>
      <c r="LB565" s="47"/>
      <c r="LC565" s="47"/>
      <c r="LD565" s="361"/>
      <c r="LE565" s="361"/>
      <c r="LF565" s="361"/>
      <c r="LG565" s="361"/>
      <c r="LH565" s="361"/>
      <c r="LI565" s="361"/>
      <c r="LJ565" s="361"/>
      <c r="LK565" s="361"/>
      <c r="LL565" s="361"/>
      <c r="LM565" s="361"/>
      <c r="LN565" s="361"/>
      <c r="LO565" s="354"/>
      <c r="LP565" s="354"/>
      <c r="LQ565" s="356"/>
      <c r="LR565" s="356"/>
      <c r="LS565" s="356"/>
      <c r="LT565" s="356"/>
      <c r="LU565" s="356"/>
      <c r="LV565" s="354"/>
      <c r="LW565" s="51"/>
      <c r="LX565" s="354"/>
      <c r="LY565" s="354"/>
      <c r="LZ565" s="354"/>
      <c r="MA565" s="354"/>
      <c r="MB565" s="363"/>
      <c r="MC565" s="363"/>
      <c r="MD565" s="354"/>
      <c r="ME565" s="354"/>
      <c r="MF565" s="354"/>
      <c r="MG565" s="354"/>
      <c r="MH565" s="354"/>
      <c r="MI565" s="354"/>
      <c r="MJ565" s="354"/>
      <c r="MK565" s="354"/>
      <c r="ML565" s="354"/>
      <c r="MM565" s="354"/>
      <c r="MN565" s="354"/>
      <c r="MO565" s="354"/>
      <c r="MP565" s="354"/>
      <c r="MQ565" s="354"/>
      <c r="MR565" s="354"/>
      <c r="MS565" s="51"/>
      <c r="MT565" s="364"/>
      <c r="MU565" s="365"/>
      <c r="MV565" s="366"/>
      <c r="MW565" s="365"/>
      <c r="MX565" s="365"/>
      <c r="MY565" s="54"/>
      <c r="MZ565" s="367"/>
      <c r="NA565" s="367"/>
      <c r="NB565" s="367"/>
      <c r="NC565" s="368"/>
      <c r="ND565" s="368"/>
      <c r="NE565" s="369"/>
      <c r="NF565" s="370"/>
      <c r="NG565" s="370"/>
      <c r="NH565" s="370"/>
      <c r="NI565" s="371"/>
      <c r="NJ565" s="369"/>
      <c r="NK565" s="372"/>
      <c r="NL565" s="370"/>
      <c r="NM565" s="370"/>
      <c r="NN565" s="370"/>
      <c r="NO565" s="370"/>
      <c r="NP565" s="370"/>
      <c r="NQ565" s="373"/>
      <c r="NR565" s="370"/>
      <c r="NS565" s="370"/>
      <c r="NT565" s="370"/>
      <c r="NU565" s="370"/>
      <c r="NV565" s="374"/>
      <c r="NW565" s="374"/>
      <c r="NX565" s="370"/>
      <c r="NY565" s="370"/>
      <c r="NZ565" s="370"/>
      <c r="OA565" s="370"/>
      <c r="OB565" s="370"/>
      <c r="OC565" s="370"/>
      <c r="OD565" s="370"/>
      <c r="OE565" s="370"/>
      <c r="OF565" s="370"/>
      <c r="OG565" s="370"/>
      <c r="OH565" s="370"/>
      <c r="OI565" s="370"/>
      <c r="OJ565" s="370"/>
      <c r="OK565" s="370"/>
      <c r="OL565" s="370"/>
      <c r="OM565" s="370"/>
      <c r="ON565" s="370"/>
      <c r="OO565" s="370"/>
      <c r="OP565" s="370"/>
      <c r="OQ565" s="370"/>
      <c r="OR565" s="370"/>
      <c r="OS565" s="370"/>
      <c r="OT565" s="370"/>
      <c r="OU565" s="370"/>
      <c r="OV565" s="370"/>
      <c r="OW565" s="370"/>
      <c r="OX565" s="370"/>
      <c r="OY565" s="370"/>
      <c r="OZ565" s="370"/>
      <c r="PA565" s="370"/>
      <c r="PB565" s="370"/>
      <c r="PC565" s="370"/>
      <c r="PD565" s="370"/>
      <c r="PE565" s="370"/>
      <c r="PF565" s="370"/>
      <c r="PG565" s="370"/>
    </row>
    <row r="566" s="28" customFormat="1" customHeight="1" spans="1:423">
      <c r="A566" s="30"/>
      <c r="B566" s="343"/>
      <c r="C566" s="30"/>
      <c r="D566" s="30"/>
      <c r="E566" s="30"/>
      <c r="F566" s="31"/>
      <c r="G566" s="5"/>
      <c r="H566" s="32"/>
      <c r="I566" s="33"/>
      <c r="J566" s="34"/>
      <c r="K566" s="344"/>
      <c r="L566" s="35"/>
      <c r="M566" s="36"/>
      <c r="N566" s="345"/>
      <c r="O566" s="37"/>
      <c r="P566" s="36"/>
      <c r="Q566" s="33"/>
      <c r="R566" s="34"/>
      <c r="S566" s="346"/>
      <c r="T566" s="346"/>
      <c r="U566" s="346"/>
      <c r="V566" s="346"/>
      <c r="W566" s="346"/>
      <c r="X566" s="347"/>
      <c r="Y566" s="348"/>
      <c r="Z566" s="348"/>
      <c r="AA566" s="348"/>
      <c r="AB566" s="348"/>
      <c r="AC566" s="348"/>
      <c r="AD566" s="348"/>
      <c r="AE566" s="348"/>
      <c r="AF566" s="346"/>
      <c r="AG566" s="346"/>
      <c r="AH566" s="346"/>
      <c r="AI566" s="346"/>
      <c r="AJ566" s="346"/>
      <c r="AK566" s="346"/>
      <c r="AL566" s="346"/>
      <c r="AM566" s="346"/>
      <c r="AN566" s="346"/>
      <c r="AO566" s="346"/>
      <c r="AP566" s="346"/>
      <c r="AQ566" s="346"/>
      <c r="AR566" s="346"/>
      <c r="AS566" s="346"/>
      <c r="AT566" s="346"/>
      <c r="AU566" s="346"/>
      <c r="AV566" s="346"/>
      <c r="AW566" s="346"/>
      <c r="AX566" s="346"/>
      <c r="AY566" s="349"/>
      <c r="AZ566" s="49"/>
      <c r="BA566" s="350"/>
      <c r="BB566" s="350"/>
      <c r="BC566" s="350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351"/>
      <c r="BT566" s="351"/>
      <c r="BU566" s="351"/>
      <c r="BV566" s="351"/>
      <c r="BW566" s="351"/>
      <c r="BX566" s="351"/>
      <c r="BY566" s="351"/>
      <c r="BZ566" s="351"/>
      <c r="CA566" s="351"/>
      <c r="CB566" s="351"/>
      <c r="CC566" s="351"/>
      <c r="CD566" s="351"/>
      <c r="CE566" s="351"/>
      <c r="CF566" s="351"/>
      <c r="CG566" s="351"/>
      <c r="CH566" s="352"/>
      <c r="CI566" s="352"/>
      <c r="CJ566" s="352"/>
      <c r="CK566" s="352"/>
      <c r="CL566" s="352"/>
      <c r="CM566" s="352"/>
      <c r="CN566" s="352"/>
      <c r="CO566" s="352"/>
      <c r="CP566" s="353"/>
      <c r="CQ566" s="49"/>
      <c r="CR566" s="354"/>
      <c r="CS566" s="354"/>
      <c r="CT566" s="355"/>
      <c r="CU566" s="354"/>
      <c r="CV566" s="354"/>
      <c r="CW566" s="354"/>
      <c r="CX566" s="354"/>
      <c r="CY566" s="354"/>
      <c r="CZ566" s="354"/>
      <c r="DA566" s="356"/>
      <c r="DB566" s="354"/>
      <c r="DC566" s="354"/>
      <c r="DD566" s="354"/>
      <c r="DE566" s="354"/>
      <c r="DF566" s="354"/>
      <c r="DG566" s="354"/>
      <c r="DH566" s="354"/>
      <c r="DI566" s="354"/>
      <c r="DJ566" s="356"/>
      <c r="DK566" s="354"/>
      <c r="DL566" s="354"/>
      <c r="DM566" s="354"/>
      <c r="DN566" s="354"/>
      <c r="DO566" s="354"/>
      <c r="DP566" s="354"/>
      <c r="DQ566" s="354"/>
      <c r="DR566" s="354"/>
      <c r="DS566" s="354"/>
      <c r="DT566" s="354"/>
      <c r="DU566" s="354"/>
      <c r="DV566" s="354"/>
      <c r="DW566" s="354"/>
      <c r="DX566" s="354"/>
      <c r="DY566" s="354"/>
      <c r="DZ566" s="357"/>
      <c r="EA566" s="356"/>
      <c r="EB566" s="356"/>
      <c r="EC566" s="356"/>
      <c r="ED566" s="356"/>
      <c r="EE566" s="358"/>
      <c r="EF566" s="48"/>
      <c r="EG566" s="359"/>
      <c r="EH566" s="360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8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354"/>
      <c r="FR566" s="354"/>
      <c r="FS566" s="354"/>
      <c r="FT566" s="354"/>
      <c r="FU566" s="354"/>
      <c r="FV566" s="354"/>
      <c r="FW566" s="354"/>
      <c r="FX566" s="354"/>
      <c r="FY566" s="354"/>
      <c r="FZ566" s="354"/>
      <c r="GA566" s="354"/>
      <c r="GB566" s="354"/>
      <c r="GC566" s="354"/>
      <c r="GD566" s="354"/>
      <c r="GE566" s="354"/>
      <c r="GF566" s="354"/>
      <c r="GG566" s="354"/>
      <c r="GH566" s="354"/>
      <c r="GI566" s="354"/>
      <c r="GJ566" s="354"/>
      <c r="GK566" s="354"/>
      <c r="GL566" s="354"/>
      <c r="GM566" s="354"/>
      <c r="GN566" s="354"/>
      <c r="GO566" s="354"/>
      <c r="GP566" s="354"/>
      <c r="GQ566" s="354"/>
      <c r="GR566" s="354"/>
      <c r="GS566" s="354"/>
      <c r="GT566" s="354"/>
      <c r="GU566" s="354"/>
      <c r="GV566" s="354"/>
      <c r="GW566" s="354"/>
      <c r="GX566" s="354"/>
      <c r="GY566" s="354"/>
      <c r="GZ566" s="354"/>
      <c r="HA566" s="354"/>
      <c r="HB566" s="354"/>
      <c r="HC566" s="354"/>
      <c r="HD566" s="354"/>
      <c r="HE566" s="354"/>
      <c r="HF566" s="354"/>
      <c r="HG566" s="354"/>
      <c r="HH566" s="354"/>
      <c r="HI566" s="354"/>
      <c r="HJ566" s="354"/>
      <c r="HK566" s="354"/>
      <c r="HL566" s="354"/>
      <c r="HM566" s="354"/>
      <c r="HN566" s="354"/>
      <c r="HO566" s="354"/>
      <c r="HP566" s="354"/>
      <c r="HQ566" s="354"/>
      <c r="HR566" s="354"/>
      <c r="HS566" s="354"/>
      <c r="HT566" s="354"/>
      <c r="HU566" s="354"/>
      <c r="HV566" s="354"/>
      <c r="HW566" s="354"/>
      <c r="HX566" s="354"/>
      <c r="HY566" s="354"/>
      <c r="HZ566" s="354"/>
      <c r="IA566" s="354"/>
      <c r="IB566" s="354"/>
      <c r="IC566" s="354"/>
      <c r="ID566" s="354"/>
      <c r="IE566" s="354"/>
      <c r="IF566" s="354"/>
      <c r="IG566" s="354"/>
      <c r="IH566" s="354"/>
      <c r="II566" s="354"/>
      <c r="IJ566" s="354"/>
      <c r="IK566" s="354"/>
      <c r="IL566" s="354"/>
      <c r="IM566" s="354"/>
      <c r="IN566" s="354"/>
      <c r="IO566" s="354"/>
      <c r="IP566" s="354"/>
      <c r="IQ566" s="354"/>
      <c r="IR566" s="50"/>
      <c r="IS566" s="48"/>
      <c r="IT566" s="47"/>
      <c r="IU566" s="47"/>
      <c r="IV566" s="47"/>
      <c r="IW566" s="47"/>
      <c r="IX566" s="47"/>
      <c r="IY566" s="47"/>
      <c r="IZ566" s="47"/>
      <c r="JA566" s="47"/>
      <c r="JB566" s="47"/>
      <c r="JC566" s="47"/>
      <c r="JD566" s="47"/>
      <c r="JE566" s="47"/>
      <c r="JF566" s="47"/>
      <c r="JG566" s="47"/>
      <c r="JH566" s="47"/>
      <c r="JI566" s="47"/>
      <c r="JJ566" s="47"/>
      <c r="JK566" s="47"/>
      <c r="JL566" s="354"/>
      <c r="JM566" s="354"/>
      <c r="JN566" s="354"/>
      <c r="JO566" s="354"/>
      <c r="JP566" s="354"/>
      <c r="JQ566" s="354"/>
      <c r="JR566" s="354"/>
      <c r="JS566" s="354"/>
      <c r="JT566" s="354"/>
      <c r="JU566" s="354"/>
      <c r="JV566" s="354"/>
      <c r="JW566" s="354"/>
      <c r="JX566" s="354"/>
      <c r="JY566" s="354"/>
      <c r="JZ566" s="354"/>
      <c r="KA566" s="354"/>
      <c r="KB566" s="354"/>
      <c r="KC566" s="354"/>
      <c r="KD566" s="354"/>
      <c r="KE566" s="354"/>
      <c r="KF566" s="354"/>
      <c r="KG566" s="354"/>
      <c r="KH566" s="354"/>
      <c r="KI566" s="354"/>
      <c r="KJ566" s="354"/>
      <c r="KK566" s="354"/>
      <c r="KL566" s="354"/>
      <c r="KM566" s="354"/>
      <c r="KN566" s="354"/>
      <c r="KO566" s="354"/>
      <c r="KP566" s="354"/>
      <c r="KQ566" s="354"/>
      <c r="KR566" s="354"/>
      <c r="KS566" s="354"/>
      <c r="KT566" s="354"/>
      <c r="KU566" s="354"/>
      <c r="KV566" s="51"/>
      <c r="KW566" s="47"/>
      <c r="KX566" s="47"/>
      <c r="KY566" s="47"/>
      <c r="KZ566" s="47"/>
      <c r="LA566" s="47"/>
      <c r="LB566" s="47"/>
      <c r="LC566" s="47"/>
      <c r="LD566" s="361"/>
      <c r="LE566" s="361"/>
      <c r="LF566" s="361"/>
      <c r="LG566" s="361"/>
      <c r="LH566" s="361"/>
      <c r="LI566" s="361"/>
      <c r="LJ566" s="361"/>
      <c r="LK566" s="361"/>
      <c r="LL566" s="361"/>
      <c r="LM566" s="361"/>
      <c r="LN566" s="361"/>
      <c r="LO566" s="354"/>
      <c r="LP566" s="354"/>
      <c r="LQ566" s="356"/>
      <c r="LR566" s="356"/>
      <c r="LS566" s="356"/>
      <c r="LT566" s="356"/>
      <c r="LU566" s="356"/>
      <c r="LV566" s="354"/>
      <c r="LW566" s="51"/>
      <c r="LX566" s="354"/>
      <c r="LY566" s="354"/>
      <c r="LZ566" s="354"/>
      <c r="MA566" s="354"/>
      <c r="MB566" s="363"/>
      <c r="MC566" s="363"/>
      <c r="MD566" s="354"/>
      <c r="ME566" s="354"/>
      <c r="MF566" s="354"/>
      <c r="MG566" s="354"/>
      <c r="MH566" s="354"/>
      <c r="MI566" s="354"/>
      <c r="MJ566" s="354"/>
      <c r="MK566" s="354"/>
      <c r="ML566" s="354"/>
      <c r="MM566" s="354"/>
      <c r="MN566" s="354"/>
      <c r="MO566" s="354"/>
      <c r="MP566" s="354"/>
      <c r="MQ566" s="354"/>
      <c r="MR566" s="354"/>
      <c r="MS566" s="51"/>
      <c r="MT566" s="364"/>
      <c r="MU566" s="365"/>
      <c r="MV566" s="366"/>
      <c r="MW566" s="365"/>
      <c r="MX566" s="365"/>
      <c r="MY566" s="54"/>
      <c r="MZ566" s="367"/>
      <c r="NA566" s="367"/>
      <c r="NB566" s="367"/>
      <c r="NC566" s="368"/>
      <c r="ND566" s="368"/>
      <c r="NE566" s="369"/>
      <c r="NF566" s="370"/>
      <c r="NG566" s="370"/>
      <c r="NH566" s="370"/>
      <c r="NI566" s="371"/>
      <c r="NJ566" s="369"/>
      <c r="NK566" s="372"/>
      <c r="NL566" s="370"/>
      <c r="NM566" s="370"/>
      <c r="NN566" s="370"/>
      <c r="NO566" s="370"/>
      <c r="NP566" s="370"/>
      <c r="NQ566" s="373"/>
      <c r="NR566" s="370"/>
      <c r="NS566" s="370"/>
      <c r="NT566" s="370"/>
      <c r="NU566" s="370"/>
      <c r="NV566" s="374"/>
      <c r="NW566" s="374"/>
      <c r="NX566" s="370"/>
      <c r="NY566" s="370"/>
      <c r="NZ566" s="370"/>
      <c r="OA566" s="370"/>
      <c r="OB566" s="370"/>
      <c r="OC566" s="370"/>
      <c r="OD566" s="370"/>
      <c r="OE566" s="370">
        <v>874</v>
      </c>
      <c r="OF566" s="370">
        <v>648</v>
      </c>
      <c r="OG566" s="370">
        <v>634</v>
      </c>
      <c r="OH566" s="370">
        <v>2322</v>
      </c>
      <c r="OI566" s="370">
        <v>1016</v>
      </c>
      <c r="OJ566" s="370">
        <v>8829</v>
      </c>
      <c r="OK566" s="370">
        <v>296</v>
      </c>
      <c r="OL566" s="370">
        <v>600</v>
      </c>
      <c r="OM566" s="370">
        <v>68</v>
      </c>
      <c r="ON566" s="370">
        <v>143</v>
      </c>
      <c r="OO566" s="370">
        <v>672</v>
      </c>
      <c r="OP566" s="370"/>
      <c r="OQ566" s="370"/>
      <c r="OR566" s="370"/>
      <c r="OS566" s="370"/>
      <c r="OT566" s="370"/>
      <c r="OU566" s="370"/>
      <c r="OV566" s="370"/>
      <c r="OW566" s="370"/>
      <c r="OX566" s="370"/>
      <c r="OY566" s="370"/>
      <c r="OZ566" s="370"/>
      <c r="PA566" s="370"/>
      <c r="PB566" s="370"/>
      <c r="PC566" s="370"/>
      <c r="PD566" s="370"/>
      <c r="PE566" s="370"/>
      <c r="PF566" s="370"/>
      <c r="PG566" s="370"/>
    </row>
  </sheetData>
  <autoFilter ref="A8:LHF564">
    <extLst/>
  </autoFilter>
  <mergeCells count="15">
    <mergeCell ref="DZ5:ED5"/>
    <mergeCell ref="O6:P6"/>
    <mergeCell ref="F6:F7"/>
    <mergeCell ref="H6:H7"/>
    <mergeCell ref="I6:I7"/>
    <mergeCell ref="J6:J7"/>
    <mergeCell ref="L6:L7"/>
    <mergeCell ref="M6:M7"/>
    <mergeCell ref="CP5:CP7"/>
    <mergeCell ref="DY5:DY7"/>
    <mergeCell ref="EE5:EE7"/>
    <mergeCell ref="IR5:IR7"/>
    <mergeCell ref="KV5:KV7"/>
    <mergeCell ref="LW5:LW7"/>
    <mergeCell ref="MS5:MS7"/>
  </mergeCells>
  <conditionalFormatting sqref="I82">
    <cfRule type="cellIs" dxfId="1" priority="1" operator="lessThan">
      <formula>0</formula>
    </cfRule>
  </conditionalFormatting>
  <conditionalFormatting sqref="I227">
    <cfRule type="cellIs" dxfId="1" priority="5" operator="lessThan">
      <formula>0</formula>
    </cfRule>
  </conditionalFormatting>
  <conditionalFormatting sqref="N227">
    <cfRule type="cellIs" dxfId="0" priority="6" operator="lessThanOrEqual">
      <formula>0</formula>
    </cfRule>
  </conditionalFormatting>
  <conditionalFormatting sqref="L562:L564">
    <cfRule type="cellIs" dxfId="0" priority="11" operator="lessThanOrEqual">
      <formula>0</formula>
    </cfRule>
  </conditionalFormatting>
  <conditionalFormatting sqref="I1:I19 I230 I79:I81 I25:I28 I239:I1048576 I70:I77 I173:I220 I226 I228 I232:I233 I89:I163 I222:I224 I43:I49">
    <cfRule type="cellIs" dxfId="1" priority="10" operator="lessThan">
      <formula>0</formula>
    </cfRule>
  </conditionalFormatting>
  <conditionalFormatting sqref="L9:L19 L43:L49 L83:L561 L70:L81 L25:L28">
    <cfRule type="cellIs" dxfId="0" priority="8" operator="lessThanOrEqual">
      <formula>0</formula>
    </cfRule>
  </conditionalFormatting>
  <conditionalFormatting sqref="N20:N24 M231:N231 M230 N29:N42 N221 N50:N69 N225 M43:M49 M229:N229 M232:M561 M25:M28 M83:M228 N164:N172 M79:M81 M70:M77 M78:N78 N83:N88 N234:N238 M9:M19">
    <cfRule type="cellIs" dxfId="0" priority="9" operator="lessThanOrEqual">
      <formula>0</formula>
    </cfRule>
  </conditionalFormatting>
  <conditionalFormatting sqref="N12:N19 N230 M562:N564 N25:N28 N226 N228 N232:N233 N239:N561 N222:N224 N101:N163 N173:N202 N209:N220 N89:N97 N79:N81 N70:N77 N43:N49">
    <cfRule type="cellIs" dxfId="0" priority="12" operator="lessThanOrEqual">
      <formula>0</formula>
    </cfRule>
  </conditionalFormatting>
  <conditionalFormatting sqref="I20:I24 I231 I229 I225 I221 I29:I42 I234:I238 I83:I88 I164:I172 I78 I50:I69">
    <cfRule type="cellIs" dxfId="1" priority="7" operator="lessThan">
      <formula>0</formula>
    </cfRule>
  </conditionalFormatting>
  <conditionalFormatting sqref="L20:L24 L50:L69 L82 L29:L42">
    <cfRule type="cellIs" dxfId="0" priority="2" operator="lessThanOrEqual">
      <formula>0</formula>
    </cfRule>
  </conditionalFormatting>
  <conditionalFormatting sqref="M20:M24 M50:M69 M82:N82 M29:M42">
    <cfRule type="cellIs" dxfId="0" priority="3" operator="lessThanOrEqual">
      <formula>0</formula>
    </cfRule>
  </conditionalFormatting>
  <conditionalFormatting sqref="N203:N208 N98:N100">
    <cfRule type="cellIs" dxfId="0" priority="4" operator="lessThanOrEqual">
      <formula>0</formula>
    </cfRule>
  </conditionalFormatting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167"/>
  <sheetViews>
    <sheetView workbookViewId="0">
      <pane ySplit="1" topLeftCell="A106" activePane="bottomLeft" state="frozen"/>
      <selection/>
      <selection pane="bottomLeft" activeCell="E28" sqref="E28"/>
    </sheetView>
  </sheetViews>
  <sheetFormatPr defaultColWidth="9" defaultRowHeight="20" customHeight="1" outlineLevelCol="3"/>
  <cols>
    <col min="1" max="1" width="12.25" style="329" customWidth="1"/>
    <col min="2" max="2" width="29.125" style="329" customWidth="1"/>
    <col min="3" max="3" width="9" style="330"/>
    <col min="4" max="16384" width="9" style="331"/>
  </cols>
  <sheetData>
    <row r="1" s="328" customFormat="1" customHeight="1" spans="1:3">
      <c r="A1" s="332" t="s">
        <v>0</v>
      </c>
      <c r="B1" s="333" t="s">
        <v>2577</v>
      </c>
      <c r="C1" s="334" t="s">
        <v>3827</v>
      </c>
    </row>
    <row r="2" hidden="1" customHeight="1" spans="1:3">
      <c r="A2" s="329" t="s">
        <v>554</v>
      </c>
      <c r="B2" s="329" t="s">
        <v>3828</v>
      </c>
      <c r="C2" s="330">
        <v>20</v>
      </c>
    </row>
    <row r="3" hidden="1" customHeight="1" spans="1:3">
      <c r="A3" s="329" t="s">
        <v>557</v>
      </c>
      <c r="B3" s="329" t="s">
        <v>3828</v>
      </c>
      <c r="C3" s="330">
        <v>90</v>
      </c>
    </row>
    <row r="4" hidden="1" customHeight="1" spans="1:4">
      <c r="A4" s="329" t="s">
        <v>560</v>
      </c>
      <c r="B4" s="329" t="s">
        <v>3828</v>
      </c>
      <c r="C4" s="330">
        <v>90</v>
      </c>
      <c r="D4" s="335"/>
    </row>
    <row r="5" hidden="1" customHeight="1" spans="1:3">
      <c r="A5" s="329" t="s">
        <v>563</v>
      </c>
      <c r="B5" s="329" t="s">
        <v>3828</v>
      </c>
      <c r="C5" s="330">
        <v>60</v>
      </c>
    </row>
    <row r="6" hidden="1" customHeight="1" spans="1:3">
      <c r="A6" s="329" t="s">
        <v>566</v>
      </c>
      <c r="B6" s="329" t="s">
        <v>3828</v>
      </c>
      <c r="C6" s="330">
        <v>85</v>
      </c>
    </row>
    <row r="7" hidden="1" customHeight="1" spans="1:3">
      <c r="A7" s="329" t="s">
        <v>569</v>
      </c>
      <c r="B7" s="329" t="s">
        <v>3828</v>
      </c>
      <c r="C7" s="330">
        <v>130</v>
      </c>
    </row>
    <row r="8" hidden="1" customHeight="1" spans="1:3">
      <c r="A8" s="329" t="s">
        <v>705</v>
      </c>
      <c r="B8" s="329" t="s">
        <v>3829</v>
      </c>
      <c r="C8" s="330">
        <v>190</v>
      </c>
    </row>
    <row r="9" hidden="1" customHeight="1" spans="1:3">
      <c r="A9" s="329" t="s">
        <v>439</v>
      </c>
      <c r="B9" s="329" t="s">
        <v>3828</v>
      </c>
      <c r="C9" s="330">
        <v>64</v>
      </c>
    </row>
    <row r="10" hidden="1" customHeight="1" spans="1:3">
      <c r="A10" s="329" t="s">
        <v>442</v>
      </c>
      <c r="B10" s="329" t="s">
        <v>3828</v>
      </c>
      <c r="C10" s="330">
        <v>70</v>
      </c>
    </row>
    <row r="11" hidden="1" customHeight="1" spans="1:3">
      <c r="A11" s="329" t="s">
        <v>445</v>
      </c>
      <c r="B11" s="329" t="s">
        <v>3828</v>
      </c>
      <c r="C11" s="330">
        <v>100</v>
      </c>
    </row>
    <row r="12" hidden="1" customHeight="1" spans="1:3">
      <c r="A12" s="329" t="s">
        <v>392</v>
      </c>
      <c r="B12" s="329" t="s">
        <v>3828</v>
      </c>
      <c r="C12" s="330">
        <v>256</v>
      </c>
    </row>
    <row r="13" hidden="1" customHeight="1" spans="1:3">
      <c r="A13" s="329" t="s">
        <v>395</v>
      </c>
      <c r="B13" s="329" t="s">
        <v>3828</v>
      </c>
      <c r="C13" s="330">
        <v>250</v>
      </c>
    </row>
    <row r="14" hidden="1" customHeight="1" spans="1:3">
      <c r="A14" s="329" t="s">
        <v>398</v>
      </c>
      <c r="B14" s="329" t="s">
        <v>3828</v>
      </c>
      <c r="C14" s="330">
        <v>180</v>
      </c>
    </row>
    <row r="15" hidden="1" customHeight="1" spans="1:3">
      <c r="A15" s="329" t="s">
        <v>401</v>
      </c>
      <c r="B15" s="329" t="s">
        <v>3828</v>
      </c>
      <c r="C15" s="330">
        <v>195</v>
      </c>
    </row>
    <row r="16" hidden="1" customHeight="1" spans="1:3">
      <c r="A16" s="329" t="s">
        <v>404</v>
      </c>
      <c r="B16" s="329" t="s">
        <v>3828</v>
      </c>
      <c r="C16" s="330">
        <v>240</v>
      </c>
    </row>
    <row r="17" hidden="1" customHeight="1" spans="1:3">
      <c r="A17" s="329" t="s">
        <v>407</v>
      </c>
      <c r="B17" s="329" t="s">
        <v>3828</v>
      </c>
      <c r="C17" s="330">
        <v>190</v>
      </c>
    </row>
    <row r="18" hidden="1" customHeight="1" spans="1:3">
      <c r="A18" s="329" t="s">
        <v>413</v>
      </c>
      <c r="B18" s="329" t="s">
        <v>3828</v>
      </c>
      <c r="C18" s="330">
        <v>325</v>
      </c>
    </row>
    <row r="19" hidden="1" customHeight="1" spans="1:3">
      <c r="A19" s="329" t="s">
        <v>416</v>
      </c>
      <c r="B19" s="329" t="s">
        <v>3828</v>
      </c>
      <c r="C19" s="330">
        <v>210</v>
      </c>
    </row>
    <row r="20" hidden="1" customHeight="1" spans="1:3">
      <c r="A20" s="329" t="s">
        <v>419</v>
      </c>
      <c r="B20" s="329" t="s">
        <v>3828</v>
      </c>
      <c r="C20" s="330">
        <v>110</v>
      </c>
    </row>
    <row r="21" hidden="1" customHeight="1" spans="1:3">
      <c r="A21" s="329" t="s">
        <v>422</v>
      </c>
      <c r="B21" s="329" t="s">
        <v>3828</v>
      </c>
      <c r="C21" s="330">
        <v>180</v>
      </c>
    </row>
    <row r="22" hidden="1" customHeight="1" spans="1:3">
      <c r="A22" s="329" t="s">
        <v>425</v>
      </c>
      <c r="B22" s="329" t="s">
        <v>3828</v>
      </c>
      <c r="C22" s="330">
        <v>200</v>
      </c>
    </row>
    <row r="23" hidden="1" customHeight="1" spans="1:3">
      <c r="A23" s="329" t="s">
        <v>428</v>
      </c>
      <c r="B23" s="329" t="s">
        <v>3828</v>
      </c>
      <c r="C23" s="330">
        <v>230</v>
      </c>
    </row>
    <row r="24" hidden="1" customHeight="1" spans="1:3">
      <c r="A24" s="329" t="s">
        <v>341</v>
      </c>
      <c r="B24" s="329" t="s">
        <v>3828</v>
      </c>
      <c r="C24" s="330">
        <v>30</v>
      </c>
    </row>
    <row r="25" hidden="1" customHeight="1" spans="1:3">
      <c r="A25" s="329" t="s">
        <v>198</v>
      </c>
      <c r="B25" s="329" t="s">
        <v>3828</v>
      </c>
      <c r="C25" s="330">
        <v>70</v>
      </c>
    </row>
    <row r="26" hidden="1" customHeight="1" spans="1:3">
      <c r="A26" s="329" t="s">
        <v>201</v>
      </c>
      <c r="B26" s="329" t="s">
        <v>3828</v>
      </c>
      <c r="C26" s="330">
        <v>60</v>
      </c>
    </row>
    <row r="27" hidden="1" customHeight="1" spans="1:3">
      <c r="A27" s="329" t="s">
        <v>204</v>
      </c>
      <c r="B27" s="329" t="s">
        <v>3828</v>
      </c>
      <c r="C27" s="330">
        <v>40</v>
      </c>
    </row>
    <row r="28" hidden="1" customHeight="1" spans="1:3">
      <c r="A28" s="329" t="s">
        <v>207</v>
      </c>
      <c r="B28" s="329" t="s">
        <v>3828</v>
      </c>
      <c r="C28" s="330">
        <v>50</v>
      </c>
    </row>
    <row r="29" hidden="1" customHeight="1" spans="1:3">
      <c r="A29" s="329" t="s">
        <v>542</v>
      </c>
      <c r="B29" s="329" t="s">
        <v>3828</v>
      </c>
      <c r="C29" s="330">
        <v>120</v>
      </c>
    </row>
    <row r="30" hidden="1" customHeight="1" spans="1:3">
      <c r="A30" s="329" t="s">
        <v>545</v>
      </c>
      <c r="B30" s="329" t="s">
        <v>3828</v>
      </c>
      <c r="C30" s="330">
        <v>140</v>
      </c>
    </row>
    <row r="31" hidden="1" customHeight="1" spans="1:3">
      <c r="A31" s="329" t="s">
        <v>551</v>
      </c>
      <c r="B31" s="329" t="s">
        <v>3828</v>
      </c>
      <c r="C31" s="330">
        <v>110</v>
      </c>
    </row>
    <row r="32" hidden="1" customHeight="1" spans="1:3">
      <c r="A32" s="329" t="s">
        <v>329</v>
      </c>
      <c r="B32" s="329" t="s">
        <v>3830</v>
      </c>
      <c r="C32" s="330">
        <v>160</v>
      </c>
    </row>
    <row r="33" hidden="1" customHeight="1" spans="1:3">
      <c r="A33" s="329" t="s">
        <v>332</v>
      </c>
      <c r="B33" s="329" t="s">
        <v>3830</v>
      </c>
      <c r="C33" s="330">
        <v>150</v>
      </c>
    </row>
    <row r="34" hidden="1" customHeight="1" spans="1:3">
      <c r="A34" s="329" t="s">
        <v>335</v>
      </c>
      <c r="B34" s="329" t="s">
        <v>3831</v>
      </c>
      <c r="C34" s="330">
        <v>130</v>
      </c>
    </row>
    <row r="35" hidden="1" customHeight="1" spans="1:3">
      <c r="A35" s="329" t="s">
        <v>335</v>
      </c>
      <c r="B35" s="329" t="s">
        <v>3830</v>
      </c>
      <c r="C35" s="330">
        <v>140</v>
      </c>
    </row>
    <row r="36" hidden="1" customHeight="1" spans="1:3">
      <c r="A36" s="329" t="s">
        <v>338</v>
      </c>
      <c r="B36" s="329" t="s">
        <v>3831</v>
      </c>
      <c r="C36" s="330">
        <v>80</v>
      </c>
    </row>
    <row r="37" hidden="1" customHeight="1" spans="1:3">
      <c r="A37" s="329" t="s">
        <v>338</v>
      </c>
      <c r="B37" s="329" t="s">
        <v>3830</v>
      </c>
      <c r="C37" s="330">
        <v>170</v>
      </c>
    </row>
    <row r="38" hidden="1" customHeight="1" spans="1:3">
      <c r="A38" s="329" t="s">
        <v>447</v>
      </c>
      <c r="B38" s="329" t="s">
        <v>3828</v>
      </c>
      <c r="C38" s="330">
        <v>90</v>
      </c>
    </row>
    <row r="39" hidden="1" customHeight="1" spans="1:3">
      <c r="A39" s="329" t="s">
        <v>450</v>
      </c>
      <c r="B39" s="329" t="s">
        <v>3828</v>
      </c>
      <c r="C39" s="330">
        <v>115</v>
      </c>
    </row>
    <row r="40" hidden="1" customHeight="1" spans="1:3">
      <c r="A40" s="329" t="s">
        <v>453</v>
      </c>
      <c r="B40" s="329" t="s">
        <v>3828</v>
      </c>
      <c r="C40" s="330">
        <v>116</v>
      </c>
    </row>
    <row r="41" hidden="1" customHeight="1" spans="1:3">
      <c r="A41" s="329" t="s">
        <v>456</v>
      </c>
      <c r="B41" s="329" t="s">
        <v>3828</v>
      </c>
      <c r="C41" s="330">
        <v>56</v>
      </c>
    </row>
    <row r="42" hidden="1" customHeight="1" spans="1:3">
      <c r="A42" s="329" t="s">
        <v>459</v>
      </c>
      <c r="B42" s="329" t="s">
        <v>3828</v>
      </c>
      <c r="C42" s="330">
        <v>90</v>
      </c>
    </row>
    <row r="43" hidden="1" customHeight="1" spans="1:3">
      <c r="A43" s="329" t="s">
        <v>462</v>
      </c>
      <c r="B43" s="329" t="s">
        <v>3828</v>
      </c>
      <c r="C43" s="330">
        <v>60</v>
      </c>
    </row>
    <row r="44" hidden="1" customHeight="1" spans="1:3">
      <c r="A44" s="329" t="s">
        <v>465</v>
      </c>
      <c r="B44" s="329" t="s">
        <v>3828</v>
      </c>
      <c r="C44" s="330">
        <v>70</v>
      </c>
    </row>
    <row r="45" hidden="1" customHeight="1" spans="1:3">
      <c r="A45" s="329" t="s">
        <v>468</v>
      </c>
      <c r="B45" s="329" t="s">
        <v>3828</v>
      </c>
      <c r="C45" s="330">
        <v>90</v>
      </c>
    </row>
    <row r="46" hidden="1" customHeight="1" spans="1:3">
      <c r="A46" s="329" t="s">
        <v>471</v>
      </c>
      <c r="B46" s="329" t="s">
        <v>3828</v>
      </c>
      <c r="C46" s="330">
        <v>75</v>
      </c>
    </row>
    <row r="47" hidden="1" customHeight="1" spans="1:3">
      <c r="A47" s="329" t="s">
        <v>1810</v>
      </c>
      <c r="B47" s="329" t="s">
        <v>3828</v>
      </c>
      <c r="C47" s="330">
        <v>110</v>
      </c>
    </row>
    <row r="48" hidden="1" customHeight="1" spans="1:3">
      <c r="A48" s="329" t="s">
        <v>1814</v>
      </c>
      <c r="B48" s="329" t="s">
        <v>3828</v>
      </c>
      <c r="C48" s="330">
        <v>100</v>
      </c>
    </row>
    <row r="49" hidden="1" customHeight="1" spans="1:3">
      <c r="A49" s="329" t="s">
        <v>536</v>
      </c>
      <c r="B49" s="329" t="s">
        <v>3832</v>
      </c>
      <c r="C49" s="330">
        <v>18</v>
      </c>
    </row>
    <row r="50" hidden="1" customHeight="1" spans="1:3">
      <c r="A50" s="329" t="s">
        <v>539</v>
      </c>
      <c r="B50" s="329" t="s">
        <v>3832</v>
      </c>
      <c r="C50" s="330">
        <v>19</v>
      </c>
    </row>
    <row r="51" hidden="1" customHeight="1" spans="1:3">
      <c r="A51" s="329" t="s">
        <v>386</v>
      </c>
      <c r="B51" s="329" t="s">
        <v>3828</v>
      </c>
      <c r="C51" s="330">
        <v>350</v>
      </c>
    </row>
    <row r="52" hidden="1" customHeight="1" spans="1:3">
      <c r="A52" s="329" t="s">
        <v>389</v>
      </c>
      <c r="B52" s="329" t="s">
        <v>3828</v>
      </c>
      <c r="C52" s="330">
        <v>140</v>
      </c>
    </row>
    <row r="53" hidden="1" customHeight="1" spans="1:3">
      <c r="A53" s="329" t="s">
        <v>318</v>
      </c>
      <c r="B53" s="329" t="s">
        <v>3828</v>
      </c>
      <c r="C53" s="330">
        <v>40</v>
      </c>
    </row>
    <row r="54" hidden="1" customHeight="1" spans="1:3">
      <c r="A54" s="329" t="s">
        <v>318</v>
      </c>
      <c r="B54" s="329" t="s">
        <v>3828</v>
      </c>
      <c r="C54" s="330">
        <v>90</v>
      </c>
    </row>
    <row r="55" hidden="1" customHeight="1" spans="1:3">
      <c r="A55" s="329" t="s">
        <v>321</v>
      </c>
      <c r="B55" s="329" t="s">
        <v>3828</v>
      </c>
      <c r="C55" s="330">
        <v>42</v>
      </c>
    </row>
    <row r="56" hidden="1" customHeight="1" spans="1:3">
      <c r="A56" s="329" t="s">
        <v>321</v>
      </c>
      <c r="B56" s="329" t="s">
        <v>3828</v>
      </c>
      <c r="C56" s="330">
        <v>90</v>
      </c>
    </row>
    <row r="57" hidden="1" customHeight="1" spans="1:3">
      <c r="A57" s="329" t="s">
        <v>324</v>
      </c>
      <c r="B57" s="329" t="s">
        <v>3828</v>
      </c>
      <c r="C57" s="330">
        <v>30</v>
      </c>
    </row>
    <row r="58" hidden="1" customHeight="1" spans="1:3">
      <c r="A58" s="329" t="s">
        <v>324</v>
      </c>
      <c r="B58" s="329" t="s">
        <v>3828</v>
      </c>
      <c r="C58" s="330">
        <v>100</v>
      </c>
    </row>
    <row r="59" hidden="1" customHeight="1" spans="1:3">
      <c r="A59" s="329" t="s">
        <v>219</v>
      </c>
      <c r="B59" s="329" t="s">
        <v>3828</v>
      </c>
      <c r="C59" s="330">
        <v>170</v>
      </c>
    </row>
    <row r="60" hidden="1" customHeight="1" spans="1:3">
      <c r="A60" s="329" t="s">
        <v>222</v>
      </c>
      <c r="B60" s="329" t="s">
        <v>3828</v>
      </c>
      <c r="C60" s="330">
        <v>50</v>
      </c>
    </row>
    <row r="61" hidden="1" customHeight="1" spans="1:3">
      <c r="A61" s="329" t="s">
        <v>225</v>
      </c>
      <c r="B61" s="329" t="s">
        <v>3828</v>
      </c>
      <c r="C61" s="330">
        <v>170</v>
      </c>
    </row>
    <row r="62" hidden="1" customHeight="1" spans="1:3">
      <c r="A62" s="329" t="s">
        <v>312</v>
      </c>
      <c r="B62" s="329" t="s">
        <v>3833</v>
      </c>
      <c r="C62" s="330">
        <v>230</v>
      </c>
    </row>
    <row r="63" hidden="1" customHeight="1" spans="1:3">
      <c r="A63" s="329" t="s">
        <v>312</v>
      </c>
      <c r="B63" s="329" t="s">
        <v>3834</v>
      </c>
      <c r="C63" s="330">
        <v>60</v>
      </c>
    </row>
    <row r="64" hidden="1" customHeight="1" spans="1:3">
      <c r="A64" s="329" t="s">
        <v>315</v>
      </c>
      <c r="B64" s="329" t="s">
        <v>3833</v>
      </c>
      <c r="C64" s="330">
        <v>230</v>
      </c>
    </row>
    <row r="65" hidden="1" customHeight="1" spans="1:3">
      <c r="A65" s="329" t="s">
        <v>315</v>
      </c>
      <c r="B65" s="329" t="s">
        <v>3834</v>
      </c>
      <c r="C65" s="330">
        <v>60</v>
      </c>
    </row>
    <row r="66" hidden="1" customHeight="1" spans="1:3">
      <c r="A66" s="329" t="s">
        <v>291</v>
      </c>
      <c r="B66" s="329" t="s">
        <v>3828</v>
      </c>
      <c r="C66" s="330">
        <v>30</v>
      </c>
    </row>
    <row r="67" hidden="1" customHeight="1" spans="1:3">
      <c r="A67" s="329" t="s">
        <v>294</v>
      </c>
      <c r="B67" s="329" t="s">
        <v>3828</v>
      </c>
      <c r="C67" s="330">
        <v>30</v>
      </c>
    </row>
    <row r="68" hidden="1" customHeight="1" spans="1:3">
      <c r="A68" s="329" t="s">
        <v>192</v>
      </c>
      <c r="B68" s="329" t="s">
        <v>3828</v>
      </c>
      <c r="C68" s="330">
        <v>25</v>
      </c>
    </row>
    <row r="69" hidden="1" customHeight="1" spans="1:3">
      <c r="A69" s="329" t="s">
        <v>164</v>
      </c>
      <c r="B69" s="329" t="s">
        <v>3828</v>
      </c>
      <c r="C69" s="330">
        <v>50</v>
      </c>
    </row>
    <row r="70" hidden="1" customHeight="1" spans="1:3">
      <c r="A70" s="329" t="s">
        <v>167</v>
      </c>
      <c r="B70" s="329" t="s">
        <v>3828</v>
      </c>
      <c r="C70" s="330">
        <v>50</v>
      </c>
    </row>
    <row r="71" hidden="1" customHeight="1" spans="1:3">
      <c r="A71" s="329" t="s">
        <v>170</v>
      </c>
      <c r="B71" s="329" t="s">
        <v>3828</v>
      </c>
      <c r="C71" s="330">
        <v>50</v>
      </c>
    </row>
    <row r="72" hidden="1" customHeight="1" spans="1:3">
      <c r="A72" s="329" t="s">
        <v>173</v>
      </c>
      <c r="B72" s="329" t="s">
        <v>3828</v>
      </c>
      <c r="C72" s="330">
        <v>50</v>
      </c>
    </row>
    <row r="73" hidden="1" customHeight="1" spans="1:3">
      <c r="A73" s="329" t="s">
        <v>210</v>
      </c>
      <c r="B73" s="329" t="s">
        <v>3828</v>
      </c>
      <c r="C73" s="330">
        <v>42</v>
      </c>
    </row>
    <row r="74" hidden="1" customHeight="1" spans="1:3">
      <c r="A74" s="329" t="s">
        <v>213</v>
      </c>
      <c r="B74" s="329" t="s">
        <v>3828</v>
      </c>
      <c r="C74" s="330">
        <v>42</v>
      </c>
    </row>
    <row r="75" hidden="1" customHeight="1" spans="1:3">
      <c r="A75" s="329" t="s">
        <v>216</v>
      </c>
      <c r="B75" s="329" t="s">
        <v>3828</v>
      </c>
      <c r="C75" s="330">
        <v>52</v>
      </c>
    </row>
    <row r="76" hidden="1" customHeight="1" spans="1:3">
      <c r="A76" s="329" t="s">
        <v>327</v>
      </c>
      <c r="B76" s="329" t="s">
        <v>3828</v>
      </c>
      <c r="C76" s="330">
        <v>100</v>
      </c>
    </row>
    <row r="77" hidden="1" customHeight="1" spans="1:3">
      <c r="A77" s="329" t="s">
        <v>708</v>
      </c>
      <c r="B77" s="329" t="s">
        <v>3835</v>
      </c>
      <c r="C77" s="330">
        <v>100</v>
      </c>
    </row>
    <row r="78" hidden="1" customHeight="1" spans="1:3">
      <c r="A78" s="329" t="s">
        <v>711</v>
      </c>
      <c r="B78" s="329" t="s">
        <v>3836</v>
      </c>
      <c r="C78" s="330">
        <v>120</v>
      </c>
    </row>
    <row r="79" hidden="1" customHeight="1" spans="1:3">
      <c r="A79" s="329" t="s">
        <v>156</v>
      </c>
      <c r="B79" s="329" t="s">
        <v>3828</v>
      </c>
      <c r="C79" s="330">
        <v>52</v>
      </c>
    </row>
    <row r="80" hidden="1" customHeight="1" spans="1:3">
      <c r="A80" s="329" t="s">
        <v>158</v>
      </c>
      <c r="B80" s="329" t="s">
        <v>3828</v>
      </c>
      <c r="C80" s="330">
        <v>52</v>
      </c>
    </row>
    <row r="81" hidden="1" customHeight="1" spans="1:3">
      <c r="A81" s="329" t="s">
        <v>160</v>
      </c>
      <c r="B81" s="329" t="s">
        <v>3828</v>
      </c>
      <c r="C81" s="330">
        <v>52</v>
      </c>
    </row>
    <row r="82" hidden="1" customHeight="1" spans="1:3">
      <c r="A82" s="329" t="s">
        <v>162</v>
      </c>
      <c r="B82" s="329" t="s">
        <v>3828</v>
      </c>
      <c r="C82" s="330">
        <v>52</v>
      </c>
    </row>
    <row r="83" hidden="1" customHeight="1" spans="1:3">
      <c r="A83" s="329" t="s">
        <v>1171</v>
      </c>
      <c r="B83" s="329" t="s">
        <v>3828</v>
      </c>
      <c r="C83" s="330">
        <v>50</v>
      </c>
    </row>
    <row r="84" hidden="1" customHeight="1" spans="1:3">
      <c r="A84" s="329" t="s">
        <v>3837</v>
      </c>
      <c r="B84" s="329" t="s">
        <v>3828</v>
      </c>
      <c r="C84" s="330">
        <v>215</v>
      </c>
    </row>
    <row r="85" hidden="1" customHeight="1" spans="1:3">
      <c r="A85" s="329" t="s">
        <v>3838</v>
      </c>
      <c r="B85" s="329" t="s">
        <v>3839</v>
      </c>
      <c r="C85" s="330">
        <v>75</v>
      </c>
    </row>
    <row r="86" hidden="1" customHeight="1" spans="1:3">
      <c r="A86" s="329" t="s">
        <v>3838</v>
      </c>
      <c r="B86" s="329" t="s">
        <v>3831</v>
      </c>
      <c r="C86" s="330">
        <v>50</v>
      </c>
    </row>
    <row r="87" hidden="1" customHeight="1" spans="1:3">
      <c r="A87" s="329" t="s">
        <v>3840</v>
      </c>
      <c r="B87" s="329" t="s">
        <v>3828</v>
      </c>
      <c r="C87" s="330">
        <v>75</v>
      </c>
    </row>
    <row r="88" hidden="1" customHeight="1" spans="1:3">
      <c r="A88" s="329" t="s">
        <v>3841</v>
      </c>
      <c r="B88" s="329" t="s">
        <v>3828</v>
      </c>
      <c r="C88" s="330">
        <v>40</v>
      </c>
    </row>
    <row r="89" hidden="1" customHeight="1" spans="1:3">
      <c r="A89" s="329" t="s">
        <v>3841</v>
      </c>
      <c r="B89" s="329" t="s">
        <v>3828</v>
      </c>
      <c r="C89" s="330">
        <v>150</v>
      </c>
    </row>
    <row r="90" hidden="1" customHeight="1" spans="1:3">
      <c r="A90" s="329" t="s">
        <v>3842</v>
      </c>
      <c r="B90" s="329" t="s">
        <v>3828</v>
      </c>
      <c r="C90" s="330">
        <v>76</v>
      </c>
    </row>
    <row r="91" hidden="1" customHeight="1" spans="1:3">
      <c r="A91" s="329" t="s">
        <v>3843</v>
      </c>
      <c r="B91" s="329" t="s">
        <v>3828</v>
      </c>
      <c r="C91" s="330">
        <v>115</v>
      </c>
    </row>
    <row r="92" hidden="1" customHeight="1" spans="1:3">
      <c r="A92" s="329" t="s">
        <v>3844</v>
      </c>
      <c r="B92" s="329" t="s">
        <v>3828</v>
      </c>
      <c r="C92" s="330">
        <v>155</v>
      </c>
    </row>
    <row r="93" hidden="1" customHeight="1" spans="1:3">
      <c r="A93" s="329" t="s">
        <v>3845</v>
      </c>
      <c r="B93" s="329" t="s">
        <v>3828</v>
      </c>
      <c r="C93" s="330">
        <v>28</v>
      </c>
    </row>
    <row r="94" hidden="1" customHeight="1" spans="1:3">
      <c r="A94" s="329" t="s">
        <v>3846</v>
      </c>
      <c r="B94" s="329" t="s">
        <v>3828</v>
      </c>
      <c r="C94" s="330">
        <v>140</v>
      </c>
    </row>
    <row r="95" hidden="1" customHeight="1" spans="1:3">
      <c r="A95" s="329" t="s">
        <v>3847</v>
      </c>
      <c r="B95" s="329" t="s">
        <v>3828</v>
      </c>
      <c r="C95" s="330">
        <v>50</v>
      </c>
    </row>
    <row r="96" hidden="1" customHeight="1" spans="1:3">
      <c r="A96" s="329" t="s">
        <v>3848</v>
      </c>
      <c r="B96" s="329" t="s">
        <v>3828</v>
      </c>
      <c r="C96" s="336">
        <v>95</v>
      </c>
    </row>
    <row r="97" hidden="1" customHeight="1" spans="1:3">
      <c r="A97" s="329" t="s">
        <v>3849</v>
      </c>
      <c r="B97" s="329" t="s">
        <v>3828</v>
      </c>
      <c r="C97" s="330">
        <v>16</v>
      </c>
    </row>
    <row r="98" hidden="1" customHeight="1" spans="1:3">
      <c r="A98" s="329" t="s">
        <v>3850</v>
      </c>
      <c r="B98" s="329" t="s">
        <v>3828</v>
      </c>
      <c r="C98" s="330">
        <v>95</v>
      </c>
    </row>
    <row r="99" hidden="1" customHeight="1" spans="1:3">
      <c r="A99" s="329" t="s">
        <v>3851</v>
      </c>
      <c r="B99" s="329" t="s">
        <v>3828</v>
      </c>
      <c r="C99" s="330">
        <v>150</v>
      </c>
    </row>
    <row r="100" hidden="1" customHeight="1" spans="1:3">
      <c r="A100" s="329" t="s">
        <v>3852</v>
      </c>
      <c r="B100" s="329" t="s">
        <v>3828</v>
      </c>
      <c r="C100" s="330">
        <v>100</v>
      </c>
    </row>
    <row r="101" hidden="1" customHeight="1" spans="1:3">
      <c r="A101" s="329" t="s">
        <v>3853</v>
      </c>
      <c r="B101" s="329" t="s">
        <v>3828</v>
      </c>
      <c r="C101" s="330">
        <v>32</v>
      </c>
    </row>
    <row r="102" hidden="1" customHeight="1" spans="1:3">
      <c r="A102" s="329" t="s">
        <v>3854</v>
      </c>
      <c r="B102" s="329" t="s">
        <v>3828</v>
      </c>
      <c r="C102" s="330">
        <v>100</v>
      </c>
    </row>
    <row r="103" hidden="1" customHeight="1" spans="1:3">
      <c r="A103" s="329" t="s">
        <v>3855</v>
      </c>
      <c r="B103" s="329" t="s">
        <v>3828</v>
      </c>
      <c r="C103" s="330">
        <v>40</v>
      </c>
    </row>
    <row r="104" hidden="1" customHeight="1" spans="1:3">
      <c r="A104" s="329" t="s">
        <v>3856</v>
      </c>
      <c r="B104" s="329" t="s">
        <v>3828</v>
      </c>
      <c r="C104" s="330">
        <v>100</v>
      </c>
    </row>
    <row r="105" hidden="1" customHeight="1" spans="1:3">
      <c r="A105" s="329" t="s">
        <v>3857</v>
      </c>
      <c r="B105" s="329" t="s">
        <v>3828</v>
      </c>
      <c r="C105" s="330">
        <v>90</v>
      </c>
    </row>
    <row r="106" hidden="1" customHeight="1" spans="1:3">
      <c r="A106" s="329" t="s">
        <v>3858</v>
      </c>
      <c r="B106" s="329" t="s">
        <v>3828</v>
      </c>
      <c r="C106" s="330">
        <v>70</v>
      </c>
    </row>
    <row r="107" hidden="1" customHeight="1" spans="1:3">
      <c r="A107" s="329" t="s">
        <v>3859</v>
      </c>
      <c r="B107" s="329" t="s">
        <v>3828</v>
      </c>
      <c r="C107" s="330">
        <v>35</v>
      </c>
    </row>
    <row r="108" hidden="1" customHeight="1" spans="1:3">
      <c r="A108" s="329" t="s">
        <v>3859</v>
      </c>
      <c r="B108" s="329" t="s">
        <v>3828</v>
      </c>
      <c r="C108" s="330">
        <v>190</v>
      </c>
    </row>
    <row r="109" hidden="1" customHeight="1" spans="1:3">
      <c r="A109" s="329" t="s">
        <v>3860</v>
      </c>
      <c r="B109" s="329" t="s">
        <v>3832</v>
      </c>
      <c r="C109" s="330">
        <v>17</v>
      </c>
    </row>
    <row r="110" hidden="1" customHeight="1" spans="1:3">
      <c r="A110" s="329" t="s">
        <v>3861</v>
      </c>
      <c r="B110" s="329" t="s">
        <v>3832</v>
      </c>
      <c r="C110" s="330">
        <v>15</v>
      </c>
    </row>
    <row r="111" hidden="1" customHeight="1" spans="1:3">
      <c r="A111" s="329" t="s">
        <v>3862</v>
      </c>
      <c r="B111" s="329" t="s">
        <v>3832</v>
      </c>
      <c r="C111" s="330">
        <v>10</v>
      </c>
    </row>
    <row r="112" hidden="1" customHeight="1" spans="1:3">
      <c r="A112" s="329" t="s">
        <v>3863</v>
      </c>
      <c r="B112" s="329" t="s">
        <v>3832</v>
      </c>
      <c r="C112" s="330">
        <v>16</v>
      </c>
    </row>
    <row r="113" hidden="1" customHeight="1" spans="1:3">
      <c r="A113" s="329" t="s">
        <v>3864</v>
      </c>
      <c r="B113" s="329" t="s">
        <v>3832</v>
      </c>
      <c r="C113" s="330">
        <v>14</v>
      </c>
    </row>
    <row r="114" hidden="1" customHeight="1" spans="1:3">
      <c r="A114" s="329" t="s">
        <v>3865</v>
      </c>
      <c r="B114" s="329" t="s">
        <v>3832</v>
      </c>
      <c r="C114" s="330">
        <v>16</v>
      </c>
    </row>
    <row r="115" hidden="1" customHeight="1" spans="1:3">
      <c r="A115" s="329" t="s">
        <v>3866</v>
      </c>
      <c r="B115" s="329" t="s">
        <v>3832</v>
      </c>
      <c r="C115" s="330">
        <v>15</v>
      </c>
    </row>
    <row r="116" hidden="1" customHeight="1" spans="1:3">
      <c r="A116" s="329" t="s">
        <v>3867</v>
      </c>
      <c r="B116" s="329" t="s">
        <v>3828</v>
      </c>
      <c r="C116" s="330">
        <v>46</v>
      </c>
    </row>
    <row r="117" customHeight="1" spans="1:3">
      <c r="A117" s="329" t="s">
        <v>3868</v>
      </c>
      <c r="B117" s="329" t="s">
        <v>3828</v>
      </c>
      <c r="C117" s="330">
        <v>215</v>
      </c>
    </row>
    <row r="118" hidden="1" customHeight="1" spans="1:3">
      <c r="A118" s="329" t="s">
        <v>3869</v>
      </c>
      <c r="B118" s="329" t="s">
        <v>3828</v>
      </c>
      <c r="C118" s="330">
        <v>215</v>
      </c>
    </row>
    <row r="119" hidden="1" customHeight="1" spans="1:3">
      <c r="A119" s="329" t="s">
        <v>3870</v>
      </c>
      <c r="B119" s="329" t="s">
        <v>3828</v>
      </c>
      <c r="C119" s="330">
        <v>235</v>
      </c>
    </row>
    <row r="120" hidden="1" customHeight="1" spans="1:3">
      <c r="A120" s="329" t="s">
        <v>3871</v>
      </c>
      <c r="B120" s="329" t="s">
        <v>3828</v>
      </c>
      <c r="C120" s="330">
        <v>55</v>
      </c>
    </row>
    <row r="121" hidden="1" customHeight="1" spans="1:3">
      <c r="A121" s="329" t="s">
        <v>3872</v>
      </c>
      <c r="B121" s="329" t="s">
        <v>3828</v>
      </c>
      <c r="C121" s="330">
        <v>60</v>
      </c>
    </row>
    <row r="122" hidden="1" customHeight="1" spans="1:3">
      <c r="A122" s="329" t="s">
        <v>477</v>
      </c>
      <c r="B122" s="329" t="s">
        <v>3828</v>
      </c>
      <c r="C122" s="330">
        <v>72</v>
      </c>
    </row>
    <row r="123" hidden="1" customHeight="1" spans="1:3">
      <c r="A123" s="329" t="s">
        <v>480</v>
      </c>
      <c r="B123" s="329" t="s">
        <v>3828</v>
      </c>
      <c r="C123" s="330">
        <v>57</v>
      </c>
    </row>
    <row r="124" hidden="1" customHeight="1" spans="1:3">
      <c r="A124" s="329" t="s">
        <v>483</v>
      </c>
      <c r="B124" s="329" t="s">
        <v>3828</v>
      </c>
      <c r="C124" s="330">
        <v>55</v>
      </c>
    </row>
    <row r="125" hidden="1" customHeight="1" spans="1:3">
      <c r="A125" s="329" t="s">
        <v>486</v>
      </c>
      <c r="B125" s="329" t="s">
        <v>3828</v>
      </c>
      <c r="C125" s="330">
        <v>40</v>
      </c>
    </row>
    <row r="126" hidden="1" customHeight="1" spans="1:3">
      <c r="A126" s="329" t="s">
        <v>489</v>
      </c>
      <c r="B126" s="329" t="s">
        <v>3828</v>
      </c>
      <c r="C126" s="330">
        <v>50</v>
      </c>
    </row>
    <row r="127" hidden="1" customHeight="1" spans="1:3">
      <c r="A127" s="329" t="s">
        <v>492</v>
      </c>
      <c r="B127" s="329" t="s">
        <v>3828</v>
      </c>
      <c r="C127" s="330">
        <v>90</v>
      </c>
    </row>
    <row r="128" hidden="1" customHeight="1" spans="1:3">
      <c r="A128" s="329" t="s">
        <v>2376</v>
      </c>
      <c r="B128" s="329" t="s">
        <v>3828</v>
      </c>
      <c r="C128" s="330">
        <v>130</v>
      </c>
    </row>
    <row r="129" hidden="1" customHeight="1" spans="1:3">
      <c r="A129" s="329" t="s">
        <v>2381</v>
      </c>
      <c r="B129" s="329" t="s">
        <v>3828</v>
      </c>
      <c r="C129" s="330">
        <v>340</v>
      </c>
    </row>
    <row r="130" hidden="1" customHeight="1"/>
    <row r="131" hidden="1" customHeight="1" spans="1:3">
      <c r="A131" s="329" t="s">
        <v>575</v>
      </c>
      <c r="B131" s="329" t="s">
        <v>3873</v>
      </c>
      <c r="C131" s="330">
        <v>3200</v>
      </c>
    </row>
    <row r="132" hidden="1" customHeight="1" spans="1:3">
      <c r="A132" s="329" t="s">
        <v>575</v>
      </c>
      <c r="B132" s="329" t="s">
        <v>3874</v>
      </c>
      <c r="C132" s="330">
        <v>3750</v>
      </c>
    </row>
    <row r="133" hidden="1" customHeight="1" spans="1:3">
      <c r="A133" s="337" t="s">
        <v>3875</v>
      </c>
      <c r="B133" s="329" t="s">
        <v>3876</v>
      </c>
      <c r="C133" s="330">
        <v>3550</v>
      </c>
    </row>
    <row r="134" hidden="1" customHeight="1" spans="1:3">
      <c r="A134" s="337" t="s">
        <v>3875</v>
      </c>
      <c r="B134" s="329" t="s">
        <v>3877</v>
      </c>
      <c r="C134" s="330">
        <v>6800</v>
      </c>
    </row>
    <row r="135" hidden="1" customHeight="1" spans="1:3">
      <c r="A135" s="337" t="s">
        <v>3875</v>
      </c>
      <c r="B135" s="329" t="s">
        <v>3878</v>
      </c>
      <c r="C135" s="330">
        <v>3600</v>
      </c>
    </row>
    <row r="136" hidden="1" customHeight="1" spans="1:3">
      <c r="A136" s="337" t="s">
        <v>3875</v>
      </c>
      <c r="B136" s="329" t="s">
        <v>3879</v>
      </c>
      <c r="C136" s="330">
        <v>4050</v>
      </c>
    </row>
    <row r="137" hidden="1" customHeight="1" spans="1:3">
      <c r="A137" s="337" t="s">
        <v>3875</v>
      </c>
      <c r="B137" s="329" t="s">
        <v>3880</v>
      </c>
      <c r="C137" s="330">
        <v>4100</v>
      </c>
    </row>
    <row r="138" hidden="1" customHeight="1" spans="1:3">
      <c r="A138" s="337" t="s">
        <v>3875</v>
      </c>
      <c r="B138" s="329" t="s">
        <v>3881</v>
      </c>
      <c r="C138" s="330">
        <v>2900</v>
      </c>
    </row>
    <row r="139" hidden="1" customHeight="1" spans="2:3">
      <c r="B139" s="329" t="s">
        <v>3882</v>
      </c>
      <c r="C139" s="330">
        <v>800</v>
      </c>
    </row>
    <row r="140" hidden="1" customHeight="1" spans="2:3">
      <c r="B140" s="329" t="s">
        <v>3883</v>
      </c>
      <c r="C140" s="330">
        <v>1500</v>
      </c>
    </row>
    <row r="141" hidden="1" customHeight="1" spans="2:3">
      <c r="B141" s="329" t="s">
        <v>3884</v>
      </c>
      <c r="C141" s="330">
        <v>600</v>
      </c>
    </row>
    <row r="142" hidden="1" customHeight="1" spans="2:3">
      <c r="B142" s="329" t="s">
        <v>3885</v>
      </c>
      <c r="C142" s="330">
        <v>400</v>
      </c>
    </row>
    <row r="143" hidden="1" customHeight="1" spans="2:3">
      <c r="B143" s="329" t="s">
        <v>3886</v>
      </c>
      <c r="C143" s="330">
        <v>120</v>
      </c>
    </row>
    <row r="144" hidden="1" customHeight="1" spans="2:3">
      <c r="B144" s="329" t="s">
        <v>3887</v>
      </c>
      <c r="C144" s="330">
        <v>2880</v>
      </c>
    </row>
    <row r="145" s="29" customFormat="1" hidden="1" customHeight="1" spans="1:3">
      <c r="A145" s="104"/>
      <c r="B145" s="98" t="s">
        <v>1227</v>
      </c>
      <c r="C145" s="122"/>
    </row>
    <row r="146" s="29" customFormat="1" hidden="1" customHeight="1" spans="1:3">
      <c r="A146" s="104"/>
      <c r="B146" s="98" t="s">
        <v>1229</v>
      </c>
      <c r="C146" s="122"/>
    </row>
    <row r="147" s="29" customFormat="1" hidden="1" customHeight="1" spans="1:3">
      <c r="A147" s="104"/>
      <c r="B147" s="98" t="s">
        <v>1230</v>
      </c>
      <c r="C147" s="122"/>
    </row>
    <row r="148" s="29" customFormat="1" hidden="1" customHeight="1" spans="1:3">
      <c r="A148" s="104"/>
      <c r="B148" s="98" t="s">
        <v>1231</v>
      </c>
      <c r="C148" s="122"/>
    </row>
    <row r="149" s="29" customFormat="1" hidden="1" customHeight="1" spans="1:3">
      <c r="A149" s="104"/>
      <c r="B149" s="98" t="s">
        <v>1232</v>
      </c>
      <c r="C149" s="122"/>
    </row>
    <row r="150" s="29" customFormat="1" hidden="1" customHeight="1" spans="1:3">
      <c r="A150" s="104"/>
      <c r="B150" s="98" t="s">
        <v>1233</v>
      </c>
      <c r="C150" s="122"/>
    </row>
    <row r="151" s="29" customFormat="1" hidden="1" customHeight="1" spans="1:3">
      <c r="A151" s="104"/>
      <c r="B151" s="98" t="s">
        <v>1234</v>
      </c>
      <c r="C151" s="122"/>
    </row>
    <row r="152" s="29" customFormat="1" hidden="1" customHeight="1" spans="1:3">
      <c r="A152" s="104"/>
      <c r="B152" s="98" t="s">
        <v>1235</v>
      </c>
      <c r="C152" s="122"/>
    </row>
    <row r="153" s="29" customFormat="1" hidden="1" customHeight="1" spans="1:3">
      <c r="A153" s="122"/>
      <c r="B153" s="98" t="s">
        <v>1236</v>
      </c>
      <c r="C153" s="122"/>
    </row>
    <row r="154" s="29" customFormat="1" hidden="1" customHeight="1" spans="1:3">
      <c r="A154" s="122"/>
      <c r="B154" s="98" t="s">
        <v>1237</v>
      </c>
      <c r="C154" s="122"/>
    </row>
    <row r="155" s="29" customFormat="1" hidden="1" customHeight="1" spans="1:3">
      <c r="A155" s="122"/>
      <c r="B155" s="98" t="s">
        <v>1238</v>
      </c>
      <c r="C155" s="122"/>
    </row>
    <row r="156" s="29" customFormat="1" hidden="1" customHeight="1" spans="1:3">
      <c r="A156" s="122"/>
      <c r="B156" s="98" t="s">
        <v>1239</v>
      </c>
      <c r="C156" s="122"/>
    </row>
    <row r="157" s="29" customFormat="1" hidden="1" customHeight="1" spans="1:3">
      <c r="A157" s="122"/>
      <c r="B157" s="98" t="s">
        <v>1240</v>
      </c>
      <c r="C157" s="122"/>
    </row>
    <row r="158" s="29" customFormat="1" hidden="1" customHeight="1" spans="1:3">
      <c r="A158" s="122"/>
      <c r="B158" s="98" t="s">
        <v>1241</v>
      </c>
      <c r="C158" s="122"/>
    </row>
    <row r="159" s="29" customFormat="1" hidden="1" customHeight="1" spans="1:3">
      <c r="A159" s="122"/>
      <c r="B159" s="98" t="s">
        <v>1242</v>
      </c>
      <c r="C159" s="122"/>
    </row>
    <row r="160" s="29" customFormat="1" hidden="1" customHeight="1" spans="1:3">
      <c r="A160" s="122"/>
      <c r="B160" s="98" t="s">
        <v>1243</v>
      </c>
      <c r="C160" s="122"/>
    </row>
    <row r="161" s="29" customFormat="1" hidden="1" customHeight="1" spans="1:3">
      <c r="A161" s="122"/>
      <c r="B161" s="98" t="s">
        <v>1244</v>
      </c>
      <c r="C161" s="122"/>
    </row>
    <row r="162" s="29" customFormat="1" hidden="1" customHeight="1" spans="1:3">
      <c r="A162" s="122"/>
      <c r="B162" s="98" t="s">
        <v>1245</v>
      </c>
      <c r="C162" s="122"/>
    </row>
    <row r="163" s="29" customFormat="1" hidden="1" customHeight="1" spans="1:3">
      <c r="A163" s="122"/>
      <c r="B163" s="98" t="s">
        <v>1246</v>
      </c>
      <c r="C163" s="122"/>
    </row>
    <row r="164" s="28" customFormat="1" hidden="1" customHeight="1" spans="1:3">
      <c r="A164" s="122"/>
      <c r="B164" s="98" t="s">
        <v>1247</v>
      </c>
      <c r="C164" s="122"/>
    </row>
    <row r="165" s="28" customFormat="1" hidden="1" customHeight="1" spans="1:3">
      <c r="A165" s="122"/>
      <c r="B165" s="98" t="s">
        <v>1248</v>
      </c>
      <c r="C165" s="122"/>
    </row>
    <row r="166" customHeight="1" spans="1:3">
      <c r="A166" s="338"/>
      <c r="B166" s="338"/>
      <c r="C166" s="336"/>
    </row>
    <row r="167" customHeight="1" spans="1:3">
      <c r="A167" s="338"/>
      <c r="B167" s="338"/>
      <c r="C167" s="336"/>
    </row>
  </sheetData>
  <autoFilter ref="A1:C165">
    <filterColumn colId="0">
      <customFilters>
        <customFilter operator="equal" val="DP217378"/>
      </customFilters>
    </filterColumn>
    <extLst/>
  </autoFilter>
  <sortState ref="A2:C168">
    <sortCondition ref="A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5"/>
  <sheetViews>
    <sheetView topLeftCell="D5" workbookViewId="0">
      <selection activeCell="G9" sqref="G9:G488"/>
    </sheetView>
  </sheetViews>
  <sheetFormatPr defaultColWidth="9" defaultRowHeight="20" customHeight="1"/>
  <cols>
    <col min="1" max="1" width="6.5" style="30" hidden="1" customWidth="1"/>
    <col min="2" max="2" width="9.5" style="30" hidden="1" customWidth="1"/>
    <col min="3" max="3" width="11.125" style="30" hidden="1" customWidth="1"/>
    <col min="4" max="4" width="19.625" style="31" customWidth="1"/>
    <col min="5" max="5" width="18.625" style="31" hidden="1" customWidth="1"/>
    <col min="6" max="6" width="33.25" style="32" customWidth="1"/>
    <col min="7" max="7" width="9.125" style="33" customWidth="1"/>
    <col min="8" max="8" width="9.125" style="34" customWidth="1"/>
    <col min="9" max="9" width="9.125" style="35" customWidth="1"/>
    <col min="10" max="10" width="9.5" style="36" customWidth="1"/>
    <col min="11" max="11" width="5.825" style="37" customWidth="1"/>
    <col min="12" max="12" width="5.825" style="36" customWidth="1"/>
    <col min="13" max="13" width="6.625" style="33" customWidth="1"/>
    <col min="14" max="14" width="6.625" style="38" customWidth="1"/>
    <col min="15" max="19" width="7.925" style="39" customWidth="1"/>
    <col min="20" max="20" width="7.925" style="40" customWidth="1"/>
    <col min="21" max="23" width="7.925" style="39" customWidth="1"/>
    <col min="24" max="24" width="3.625" style="41" customWidth="1"/>
    <col min="25" max="25" width="8.625" style="40" customWidth="1"/>
    <col min="26" max="26" width="7.125" style="39" customWidth="1"/>
    <col min="27" max="27" width="6.625" style="39" customWidth="1"/>
    <col min="28" max="28" width="3.625" style="42" customWidth="1"/>
    <col min="29" max="29" width="5.25" style="43" customWidth="1"/>
    <col min="30" max="30" width="5.375" style="44" customWidth="1"/>
    <col min="31" max="31" width="5.25" style="44" customWidth="1"/>
    <col min="32" max="32" width="5.25" style="45" customWidth="1"/>
    <col min="33" max="42" width="9.625" style="46" customWidth="1"/>
    <col min="43" max="43" width="9.625" style="47" customWidth="1"/>
    <col min="44" max="44" width="9.625" style="48" customWidth="1"/>
    <col min="45" max="48" width="9.625" style="47" customWidth="1"/>
    <col min="49" max="49" width="9.625" style="49" customWidth="1"/>
    <col min="50" max="62" width="9.625" style="46" customWidth="1"/>
    <col min="63" max="63" width="3.625" style="50" customWidth="1"/>
    <col min="64" max="65" width="9.625" style="49" customWidth="1"/>
    <col min="66" max="73" width="9.625" style="46" customWidth="1"/>
    <col min="74" max="74" width="3.625" style="51" customWidth="1"/>
    <col min="75" max="75" width="6.625" style="52" customWidth="1"/>
    <col min="76" max="77" width="6.625" style="53" customWidth="1"/>
    <col min="78" max="78" width="5.25" style="54" customWidth="1"/>
    <col min="79" max="80" width="5.125" style="55" customWidth="1"/>
    <col min="81" max="81" width="6.625" style="55" customWidth="1"/>
    <col min="82" max="82" width="5.875" style="55" customWidth="1"/>
    <col min="83" max="83" width="6.75" style="55" customWidth="1"/>
    <col min="84" max="84" width="5.625" style="55" customWidth="1"/>
    <col min="85" max="87" width="6.75" style="55" customWidth="1"/>
    <col min="88" max="104" width="6.5" style="55" customWidth="1"/>
    <col min="105" max="105" width="5" style="55" customWidth="1"/>
    <col min="106" max="106" width="6.5" style="55" customWidth="1"/>
    <col min="107" max="107" width="5.375" style="55" customWidth="1"/>
    <col min="108" max="132" width="3.875" style="55" customWidth="1"/>
    <col min="133" max="16384" width="9" style="28"/>
  </cols>
  <sheetData>
    <row r="1" s="23" customFormat="1" hidden="1" customHeight="1" spans="1:132">
      <c r="A1" s="56"/>
      <c r="B1" s="56"/>
      <c r="C1" s="56"/>
      <c r="D1" s="57"/>
      <c r="E1" s="57"/>
      <c r="F1" s="58" t="s">
        <v>3327</v>
      </c>
      <c r="G1" s="59"/>
      <c r="H1" s="60"/>
      <c r="I1" s="121"/>
      <c r="J1" s="122"/>
      <c r="K1" s="122"/>
      <c r="L1" s="123"/>
      <c r="M1" s="121"/>
      <c r="N1" s="124"/>
      <c r="O1" s="125"/>
      <c r="P1" s="125"/>
      <c r="Q1" s="125"/>
      <c r="R1" s="125"/>
      <c r="S1" s="125"/>
      <c r="T1" s="163"/>
      <c r="U1" s="125"/>
      <c r="V1" s="125"/>
      <c r="W1" s="125"/>
      <c r="X1" s="125"/>
      <c r="Y1" s="125"/>
      <c r="Z1" s="125"/>
      <c r="AA1" s="125"/>
      <c r="AB1" s="179"/>
      <c r="AC1" s="180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63"/>
      <c r="AS1" s="125"/>
      <c r="AT1" s="125"/>
      <c r="AU1" s="125"/>
      <c r="AV1" s="125"/>
      <c r="AW1" s="163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219"/>
      <c r="BP1" s="219"/>
      <c r="BQ1" s="219"/>
      <c r="BR1" s="219"/>
      <c r="BS1" s="219"/>
      <c r="BT1" s="219"/>
      <c r="BU1" s="219"/>
      <c r="BV1" s="219"/>
      <c r="BW1" s="219"/>
      <c r="BX1" s="219"/>
      <c r="BY1" s="219"/>
      <c r="BZ1" s="219"/>
      <c r="CA1" s="219"/>
      <c r="CB1" s="219"/>
      <c r="CC1" s="219"/>
      <c r="CD1" s="219"/>
      <c r="CE1" s="219"/>
      <c r="CF1" s="219"/>
      <c r="CG1" s="219"/>
      <c r="CH1" s="219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267"/>
      <c r="DE1" s="267"/>
      <c r="DF1" s="267"/>
      <c r="DG1" s="267"/>
      <c r="DH1" s="267"/>
      <c r="DI1" s="267"/>
      <c r="DJ1" s="267"/>
      <c r="DK1" s="267"/>
      <c r="DL1" s="267"/>
      <c r="DM1" s="267"/>
      <c r="DN1" s="267"/>
      <c r="DO1" s="267"/>
      <c r="DP1" s="267"/>
      <c r="DQ1" s="267"/>
      <c r="DR1" s="267"/>
      <c r="DS1" s="267"/>
      <c r="DT1" s="267"/>
      <c r="DU1" s="267"/>
      <c r="DV1" s="267"/>
      <c r="DW1" s="267"/>
      <c r="DX1" s="267"/>
      <c r="DY1" s="267"/>
      <c r="DZ1" s="267"/>
      <c r="EA1" s="267"/>
      <c r="EB1" s="57"/>
    </row>
    <row r="2" s="23" customFormat="1" hidden="1" customHeight="1" spans="1:132">
      <c r="A2" s="61"/>
      <c r="B2" s="61"/>
      <c r="C2" s="61"/>
      <c r="D2" s="62"/>
      <c r="E2" s="63"/>
      <c r="F2" s="64" t="s">
        <v>1300</v>
      </c>
      <c r="G2" s="59"/>
      <c r="H2" s="60"/>
      <c r="I2" s="121"/>
      <c r="J2" s="122"/>
      <c r="K2" s="122"/>
      <c r="L2" s="123"/>
      <c r="M2" s="121"/>
      <c r="N2" s="124"/>
      <c r="O2" s="125"/>
      <c r="P2" s="125"/>
      <c r="Q2" s="125"/>
      <c r="R2" s="125"/>
      <c r="S2" s="125"/>
      <c r="T2" s="163"/>
      <c r="U2" s="125"/>
      <c r="V2" s="125"/>
      <c r="W2" s="125"/>
      <c r="X2" s="125"/>
      <c r="Y2" s="125"/>
      <c r="Z2" s="125"/>
      <c r="AA2" s="125"/>
      <c r="AB2" s="179"/>
      <c r="AC2" s="181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213"/>
      <c r="AR2" s="214"/>
      <c r="AS2" s="213"/>
      <c r="AT2" s="213"/>
      <c r="AU2" s="213"/>
      <c r="AV2" s="213"/>
      <c r="AW2" s="220"/>
      <c r="AX2" s="221"/>
      <c r="AY2" s="222"/>
      <c r="AZ2" s="222"/>
      <c r="BA2" s="222"/>
      <c r="BB2" s="222"/>
      <c r="BC2" s="222"/>
      <c r="BD2" s="222"/>
      <c r="BE2" s="222"/>
      <c r="BF2" s="222"/>
      <c r="BG2" s="222"/>
      <c r="BH2" s="222"/>
      <c r="BI2" s="222"/>
      <c r="BJ2" s="222"/>
      <c r="BK2" s="222"/>
      <c r="BL2" s="230"/>
      <c r="BM2" s="230"/>
      <c r="BN2" s="61"/>
      <c r="BO2" s="61"/>
      <c r="BP2" s="61"/>
      <c r="BQ2" s="61"/>
      <c r="BR2" s="61"/>
      <c r="BS2" s="61"/>
      <c r="BT2" s="61"/>
      <c r="BU2" s="61"/>
      <c r="BV2" s="61"/>
      <c r="BW2" s="238"/>
      <c r="BX2" s="239"/>
      <c r="BY2" s="239"/>
      <c r="BZ2" s="240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268"/>
      <c r="DE2" s="268"/>
      <c r="DF2" s="268"/>
      <c r="DG2" s="268"/>
      <c r="DH2" s="268"/>
      <c r="DI2" s="268"/>
      <c r="DJ2" s="268"/>
      <c r="DK2" s="268"/>
      <c r="DL2" s="268"/>
      <c r="DM2" s="268"/>
      <c r="DN2" s="268"/>
      <c r="DO2" s="268"/>
      <c r="DP2" s="268"/>
      <c r="DQ2" s="268"/>
      <c r="DR2" s="268"/>
      <c r="DS2" s="268"/>
      <c r="DT2" s="268"/>
      <c r="DU2" s="268"/>
      <c r="DV2" s="268"/>
      <c r="DW2" s="268"/>
      <c r="DX2" s="268"/>
      <c r="DY2" s="268"/>
      <c r="DZ2" s="268"/>
      <c r="EA2" s="268"/>
      <c r="EB2" s="62"/>
    </row>
    <row r="3" s="23" customFormat="1" hidden="1" customHeight="1" spans="1:132">
      <c r="A3" s="61"/>
      <c r="B3" s="61"/>
      <c r="C3" s="61"/>
      <c r="D3" s="62"/>
      <c r="E3" s="63"/>
      <c r="F3" s="65" t="s">
        <v>3888</v>
      </c>
      <c r="G3" s="59"/>
      <c r="H3" s="60"/>
      <c r="I3" s="121"/>
      <c r="J3" s="122"/>
      <c r="K3" s="122"/>
      <c r="L3" s="123"/>
      <c r="M3" s="121"/>
      <c r="N3" s="124"/>
      <c r="O3" s="125"/>
      <c r="P3" s="125"/>
      <c r="Q3" s="125"/>
      <c r="R3" s="125"/>
      <c r="S3" s="125"/>
      <c r="T3" s="163"/>
      <c r="U3" s="125"/>
      <c r="V3" s="125"/>
      <c r="W3" s="125"/>
      <c r="X3" s="125"/>
      <c r="Y3" s="125"/>
      <c r="Z3" s="125"/>
      <c r="AA3" s="125"/>
      <c r="AB3" s="179"/>
      <c r="AC3" s="181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213"/>
      <c r="AR3" s="214"/>
      <c r="AS3" s="213"/>
      <c r="AT3" s="213"/>
      <c r="AU3" s="213"/>
      <c r="AV3" s="213"/>
      <c r="AW3" s="220"/>
      <c r="AX3" s="221"/>
      <c r="AY3" s="222"/>
      <c r="AZ3" s="222"/>
      <c r="BA3" s="222"/>
      <c r="BB3" s="222"/>
      <c r="BC3" s="222"/>
      <c r="BD3" s="222"/>
      <c r="BE3" s="222"/>
      <c r="BF3" s="222"/>
      <c r="BG3" s="222"/>
      <c r="BH3" s="222"/>
      <c r="BI3" s="222"/>
      <c r="BJ3" s="222"/>
      <c r="BK3" s="222"/>
      <c r="BL3" s="230"/>
      <c r="BM3" s="230"/>
      <c r="BN3" s="61"/>
      <c r="BO3" s="61"/>
      <c r="BP3" s="61"/>
      <c r="BQ3" s="61"/>
      <c r="BR3" s="61"/>
      <c r="BS3" s="61"/>
      <c r="BT3" s="61"/>
      <c r="BU3" s="61"/>
      <c r="BV3" s="61"/>
      <c r="BW3" s="238"/>
      <c r="BX3" s="239"/>
      <c r="BY3" s="239"/>
      <c r="BZ3" s="240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268"/>
      <c r="DE3" s="268"/>
      <c r="DF3" s="268"/>
      <c r="DG3" s="268"/>
      <c r="DH3" s="268"/>
      <c r="DI3" s="268"/>
      <c r="DJ3" s="268"/>
      <c r="DK3" s="268"/>
      <c r="DL3" s="268"/>
      <c r="DM3" s="268"/>
      <c r="DN3" s="268"/>
      <c r="DO3" s="268"/>
      <c r="DP3" s="268"/>
      <c r="DQ3" s="268"/>
      <c r="DR3" s="268"/>
      <c r="DS3" s="268"/>
      <c r="DT3" s="268"/>
      <c r="DU3" s="268"/>
      <c r="DV3" s="268"/>
      <c r="DW3" s="268"/>
      <c r="DX3" s="268"/>
      <c r="DY3" s="268"/>
      <c r="DZ3" s="268"/>
      <c r="EA3" s="268"/>
      <c r="EB3" s="62"/>
    </row>
    <row r="4" s="24" customFormat="1" hidden="1" customHeight="1" spans="1:132">
      <c r="A4" s="66"/>
      <c r="B4" s="66"/>
      <c r="C4" s="66"/>
      <c r="D4" s="67"/>
      <c r="E4" s="68"/>
      <c r="F4" s="69" t="s">
        <v>3889</v>
      </c>
      <c r="G4" s="59"/>
      <c r="H4" s="60"/>
      <c r="I4" s="126"/>
      <c r="J4" s="127"/>
      <c r="K4" s="127"/>
      <c r="L4" s="128"/>
      <c r="M4" s="126"/>
      <c r="N4" s="129"/>
      <c r="O4" s="130"/>
      <c r="P4" s="130"/>
      <c r="Q4" s="130"/>
      <c r="R4" s="130"/>
      <c r="S4" s="130"/>
      <c r="T4" s="164"/>
      <c r="U4" s="165"/>
      <c r="V4" s="165"/>
      <c r="W4" s="165"/>
      <c r="X4" s="165"/>
      <c r="Y4" s="165"/>
      <c r="Z4" s="165"/>
      <c r="AA4" s="165"/>
      <c r="AB4" s="183"/>
      <c r="AC4" s="184">
        <f t="shared" ref="AC4:AF4" si="0">SUM(AC9:AC488)</f>
        <v>0</v>
      </c>
      <c r="AD4" s="185">
        <f t="shared" si="0"/>
        <v>0</v>
      </c>
      <c r="AE4" s="185">
        <f t="shared" si="0"/>
        <v>0</v>
      </c>
      <c r="AF4" s="185">
        <f t="shared" si="0"/>
        <v>0</v>
      </c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15"/>
      <c r="AR4" s="216"/>
      <c r="AS4" s="215"/>
      <c r="AT4" s="215"/>
      <c r="AU4" s="215"/>
      <c r="AV4" s="215"/>
      <c r="AW4" s="223">
        <f t="shared" ref="AW4:BY4" si="1">SUM(AW9:AW488)</f>
        <v>0</v>
      </c>
      <c r="AX4" s="224">
        <f t="shared" si="1"/>
        <v>0</v>
      </c>
      <c r="AY4" s="225">
        <f t="shared" si="1"/>
        <v>0</v>
      </c>
      <c r="AZ4" s="225">
        <f t="shared" si="1"/>
        <v>0</v>
      </c>
      <c r="BA4" s="225">
        <f t="shared" si="1"/>
        <v>0</v>
      </c>
      <c r="BB4" s="225">
        <f t="shared" si="1"/>
        <v>0</v>
      </c>
      <c r="BC4" s="225">
        <f t="shared" si="1"/>
        <v>0</v>
      </c>
      <c r="BD4" s="225">
        <f t="shared" si="1"/>
        <v>0</v>
      </c>
      <c r="BE4" s="225">
        <f t="shared" si="1"/>
        <v>0</v>
      </c>
      <c r="BF4" s="225">
        <f t="shared" si="1"/>
        <v>0</v>
      </c>
      <c r="BG4" s="225">
        <f t="shared" si="1"/>
        <v>0</v>
      </c>
      <c r="BH4" s="225">
        <f t="shared" si="1"/>
        <v>0</v>
      </c>
      <c r="BI4" s="225">
        <f t="shared" si="1"/>
        <v>0</v>
      </c>
      <c r="BJ4" s="225">
        <f t="shared" si="1"/>
        <v>0</v>
      </c>
      <c r="BK4" s="225">
        <f t="shared" si="1"/>
        <v>0</v>
      </c>
      <c r="BL4" s="224"/>
      <c r="BM4" s="224"/>
      <c r="BN4" s="225"/>
      <c r="BO4" s="225">
        <f t="shared" si="1"/>
        <v>0</v>
      </c>
      <c r="BP4" s="225">
        <f t="shared" si="1"/>
        <v>0</v>
      </c>
      <c r="BQ4" s="225">
        <f t="shared" si="1"/>
        <v>0</v>
      </c>
      <c r="BR4" s="225">
        <f t="shared" si="1"/>
        <v>0</v>
      </c>
      <c r="BS4" s="225">
        <f t="shared" si="1"/>
        <v>0</v>
      </c>
      <c r="BT4" s="225">
        <f t="shared" si="1"/>
        <v>0</v>
      </c>
      <c r="BU4" s="225">
        <f t="shared" si="1"/>
        <v>0</v>
      </c>
      <c r="BV4" s="225">
        <f t="shared" si="1"/>
        <v>0</v>
      </c>
      <c r="BW4" s="224">
        <f t="shared" si="1"/>
        <v>0</v>
      </c>
      <c r="BX4" s="225">
        <f t="shared" si="1"/>
        <v>0</v>
      </c>
      <c r="BY4" s="225">
        <f t="shared" si="1"/>
        <v>0</v>
      </c>
      <c r="BZ4" s="225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</row>
    <row r="5" s="25" customFormat="1" ht="16" customHeight="1" spans="1:132">
      <c r="A5" s="70"/>
      <c r="B5" s="70"/>
      <c r="C5" s="71"/>
      <c r="D5" s="72"/>
      <c r="E5" s="73"/>
      <c r="F5" s="74" t="s">
        <v>1304</v>
      </c>
      <c r="G5" s="75"/>
      <c r="H5" s="76"/>
      <c r="I5" s="131" t="s">
        <v>1305</v>
      </c>
      <c r="J5" s="132"/>
      <c r="K5" s="133"/>
      <c r="L5" s="132"/>
      <c r="M5" s="133"/>
      <c r="N5" s="134"/>
      <c r="O5" s="135"/>
      <c r="P5" s="72"/>
      <c r="Q5" s="72"/>
      <c r="R5" s="72"/>
      <c r="S5" s="72"/>
      <c r="T5" s="166"/>
      <c r="U5" s="71"/>
      <c r="V5" s="71"/>
      <c r="W5" s="71"/>
      <c r="X5" s="167"/>
      <c r="Y5" s="186"/>
      <c r="Z5" s="187"/>
      <c r="AA5" s="187"/>
      <c r="AB5" s="188"/>
      <c r="AC5" s="189" t="s">
        <v>3890</v>
      </c>
      <c r="AD5" s="190" t="s">
        <v>3891</v>
      </c>
      <c r="AE5" s="190" t="s">
        <v>3892</v>
      </c>
      <c r="AF5" s="191" t="s">
        <v>3893</v>
      </c>
      <c r="AG5" s="207" t="s">
        <v>3378</v>
      </c>
      <c r="AH5" s="208"/>
      <c r="AI5" s="208"/>
      <c r="AJ5" s="208"/>
      <c r="AK5" s="208"/>
      <c r="AL5" s="208"/>
      <c r="AM5" s="208"/>
      <c r="AN5" s="208"/>
      <c r="AO5" s="208"/>
      <c r="AP5" s="208"/>
      <c r="AQ5" s="217"/>
      <c r="AR5" s="218"/>
      <c r="AS5" s="217"/>
      <c r="AT5" s="217"/>
      <c r="AU5" s="217"/>
      <c r="AV5" s="217"/>
      <c r="AW5" s="226" t="s">
        <v>3380</v>
      </c>
      <c r="AX5" s="227"/>
      <c r="AY5" s="227"/>
      <c r="AZ5" s="227"/>
      <c r="BA5" s="227"/>
      <c r="BB5" s="227"/>
      <c r="BC5" s="227"/>
      <c r="BD5" s="227"/>
      <c r="BE5" s="227"/>
      <c r="BF5" s="227"/>
      <c r="BG5" s="227"/>
      <c r="BH5" s="227"/>
      <c r="BI5" s="227"/>
      <c r="BJ5" s="227"/>
      <c r="BK5" s="231" t="s">
        <v>3894</v>
      </c>
      <c r="BL5" s="207" t="s">
        <v>3895</v>
      </c>
      <c r="BM5" s="207"/>
      <c r="BN5" s="227"/>
      <c r="BO5" s="235" t="s">
        <v>3393</v>
      </c>
      <c r="BP5" s="227"/>
      <c r="BQ5" s="227"/>
      <c r="BR5" s="227"/>
      <c r="BS5" s="227"/>
      <c r="BT5" s="227"/>
      <c r="BU5" s="227"/>
      <c r="BV5" s="241" t="s">
        <v>3896</v>
      </c>
      <c r="BW5" s="242"/>
      <c r="BX5" s="243"/>
      <c r="BY5" s="243"/>
      <c r="BZ5" s="243"/>
      <c r="CA5" s="244" t="s">
        <v>3897</v>
      </c>
      <c r="CB5" s="245"/>
      <c r="CC5" s="245"/>
      <c r="CD5" s="245"/>
      <c r="CE5" s="245"/>
      <c r="CF5" s="245"/>
      <c r="CG5" s="245"/>
      <c r="CH5" s="245"/>
      <c r="CI5" s="245"/>
      <c r="CJ5" s="245"/>
      <c r="CK5" s="245"/>
      <c r="CL5" s="245"/>
      <c r="CM5" s="245"/>
      <c r="CN5" s="245"/>
      <c r="CO5" s="245"/>
      <c r="CP5" s="245"/>
      <c r="CQ5" s="245"/>
      <c r="CR5" s="245"/>
      <c r="CS5" s="245"/>
      <c r="CT5" s="245"/>
      <c r="CU5" s="245"/>
      <c r="CV5" s="245"/>
      <c r="CW5" s="245"/>
      <c r="CX5" s="245"/>
      <c r="CY5" s="245"/>
      <c r="CZ5" s="245"/>
      <c r="DA5" s="245"/>
      <c r="DB5" s="245"/>
      <c r="DC5" s="245"/>
      <c r="DD5" s="269"/>
      <c r="DE5" s="269"/>
      <c r="DF5" s="269"/>
      <c r="DG5" s="269"/>
      <c r="DH5" s="269"/>
      <c r="DI5" s="269"/>
      <c r="DJ5" s="269"/>
      <c r="DK5" s="269"/>
      <c r="DL5" s="269"/>
      <c r="DM5" s="269"/>
      <c r="DN5" s="269"/>
      <c r="DO5" s="269"/>
      <c r="DP5" s="269"/>
      <c r="DQ5" s="269"/>
      <c r="DR5" s="269"/>
      <c r="DS5" s="269"/>
      <c r="DT5" s="269"/>
      <c r="DU5" s="269"/>
      <c r="DV5" s="269"/>
      <c r="DW5" s="269"/>
      <c r="DX5" s="269"/>
      <c r="DY5" s="269"/>
      <c r="DZ5" s="269"/>
      <c r="EA5" s="269"/>
      <c r="EB5" s="272"/>
    </row>
    <row r="6" s="26" customFormat="1" customHeight="1" spans="1:16383">
      <c r="A6" s="77"/>
      <c r="B6" s="77"/>
      <c r="C6" s="78"/>
      <c r="D6" s="79" t="s">
        <v>3898</v>
      </c>
      <c r="E6" s="80"/>
      <c r="F6" s="81" t="s">
        <v>1316</v>
      </c>
      <c r="G6" s="82" t="s">
        <v>3</v>
      </c>
      <c r="H6" s="83" t="s">
        <v>3396</v>
      </c>
      <c r="I6" s="136" t="s">
        <v>5</v>
      </c>
      <c r="J6" s="137" t="s">
        <v>1319</v>
      </c>
      <c r="K6" s="138" t="s">
        <v>7</v>
      </c>
      <c r="L6" s="139"/>
      <c r="M6" s="140" t="s">
        <v>8</v>
      </c>
      <c r="N6" s="141" t="s">
        <v>8</v>
      </c>
      <c r="O6" s="142" t="s">
        <v>3899</v>
      </c>
      <c r="P6" s="142"/>
      <c r="Q6" s="142"/>
      <c r="R6" s="142"/>
      <c r="S6" s="142"/>
      <c r="T6" s="168"/>
      <c r="U6" s="169"/>
      <c r="V6" s="169"/>
      <c r="W6" s="169"/>
      <c r="X6" s="170" t="s">
        <v>3900</v>
      </c>
      <c r="Y6" s="192" t="s">
        <v>3901</v>
      </c>
      <c r="Z6" s="193"/>
      <c r="AA6" s="193"/>
      <c r="AB6" s="194" t="s">
        <v>3900</v>
      </c>
      <c r="AC6" s="195"/>
      <c r="AD6" s="196"/>
      <c r="AE6" s="196"/>
      <c r="AF6" s="197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28"/>
      <c r="AY6" s="228"/>
      <c r="AZ6" s="228"/>
      <c r="BA6" s="228"/>
      <c r="BB6" s="228"/>
      <c r="BC6" s="228"/>
      <c r="BD6" s="228"/>
      <c r="BE6" s="228"/>
      <c r="BF6" s="228"/>
      <c r="BG6" s="228"/>
      <c r="BH6" s="228"/>
      <c r="BI6" s="228"/>
      <c r="BJ6" s="228"/>
      <c r="BK6" s="232"/>
      <c r="BL6" s="233"/>
      <c r="BM6" s="233"/>
      <c r="BN6" s="233"/>
      <c r="BO6" s="236"/>
      <c r="BP6" s="236"/>
      <c r="BQ6" s="236"/>
      <c r="BR6" s="236"/>
      <c r="BS6" s="236"/>
      <c r="BT6" s="236"/>
      <c r="BU6" s="236"/>
      <c r="BV6" s="246"/>
      <c r="BW6" s="247"/>
      <c r="BX6" s="248"/>
      <c r="BY6" s="248"/>
      <c r="BZ6" s="249"/>
      <c r="CA6" s="250"/>
      <c r="CB6" s="251"/>
      <c r="CC6" s="251"/>
      <c r="CD6" s="251"/>
      <c r="CE6" s="251"/>
      <c r="CF6" s="251"/>
      <c r="CG6" s="251"/>
      <c r="CH6" s="251"/>
      <c r="CI6" s="251"/>
      <c r="CJ6" s="263"/>
      <c r="CK6" s="263"/>
      <c r="CL6" s="263"/>
      <c r="CM6" s="263"/>
      <c r="CN6" s="263" t="s">
        <v>3902</v>
      </c>
      <c r="CO6" s="263"/>
      <c r="CP6" s="263"/>
      <c r="CQ6" s="263"/>
      <c r="CR6" s="263"/>
      <c r="CS6" s="263"/>
      <c r="CT6" s="263"/>
      <c r="CU6" s="263"/>
      <c r="CV6" s="263"/>
      <c r="CW6" s="263"/>
      <c r="CX6" s="263"/>
      <c r="CY6" s="263"/>
      <c r="CZ6" s="263"/>
      <c r="DA6" s="263"/>
      <c r="DB6" s="263"/>
      <c r="DC6" s="263"/>
      <c r="DD6" s="270"/>
      <c r="DE6" s="270"/>
      <c r="DF6" s="270"/>
      <c r="DG6" s="270"/>
      <c r="DH6" s="270"/>
      <c r="DI6" s="270"/>
      <c r="DJ6" s="270"/>
      <c r="DK6" s="270"/>
      <c r="DL6" s="270"/>
      <c r="DM6" s="270"/>
      <c r="DN6" s="270"/>
      <c r="DO6" s="270"/>
      <c r="DP6" s="270"/>
      <c r="DQ6" s="270"/>
      <c r="DR6" s="270"/>
      <c r="DS6" s="270"/>
      <c r="DT6" s="270"/>
      <c r="DU6" s="270"/>
      <c r="DV6" s="270"/>
      <c r="DW6" s="270"/>
      <c r="DX6" s="270"/>
      <c r="DY6" s="270"/>
      <c r="DZ6" s="270"/>
      <c r="EA6" s="270"/>
      <c r="EB6" s="273"/>
      <c r="EC6" s="274"/>
      <c r="ED6" s="274"/>
      <c r="EE6" s="274"/>
      <c r="EF6" s="274"/>
      <c r="EG6" s="274"/>
      <c r="EH6" s="274"/>
      <c r="EI6" s="274"/>
      <c r="EJ6" s="274"/>
      <c r="EK6" s="274"/>
      <c r="EL6" s="274"/>
      <c r="EM6" s="274"/>
      <c r="EN6" s="274"/>
      <c r="EO6" s="274"/>
      <c r="EP6" s="274"/>
      <c r="EQ6" s="274"/>
      <c r="ER6" s="274"/>
      <c r="ES6" s="274"/>
      <c r="ET6" s="274"/>
      <c r="EU6" s="274"/>
      <c r="EV6" s="274"/>
      <c r="EW6" s="274"/>
      <c r="EX6" s="274"/>
      <c r="EY6" s="274"/>
      <c r="EZ6" s="274"/>
      <c r="FA6" s="274"/>
      <c r="FB6" s="274"/>
      <c r="FC6" s="274"/>
      <c r="FD6" s="274"/>
      <c r="FE6" s="274"/>
      <c r="FF6" s="274"/>
      <c r="FG6" s="274"/>
      <c r="FH6" s="274"/>
      <c r="FI6" s="274"/>
      <c r="FJ6" s="274"/>
      <c r="FK6" s="274"/>
      <c r="FL6" s="274"/>
      <c r="FM6" s="274"/>
      <c r="FN6" s="274"/>
      <c r="FO6" s="274"/>
      <c r="FP6" s="274"/>
      <c r="FQ6" s="274"/>
      <c r="FR6" s="274"/>
      <c r="FS6" s="274"/>
      <c r="FT6" s="274"/>
      <c r="FU6" s="274"/>
      <c r="FV6" s="274"/>
      <c r="FW6" s="274"/>
      <c r="FX6" s="274"/>
      <c r="FY6" s="274"/>
      <c r="FZ6" s="274"/>
      <c r="GA6" s="274"/>
      <c r="GB6" s="274"/>
      <c r="GC6" s="274"/>
      <c r="GD6" s="274"/>
      <c r="GE6" s="274"/>
      <c r="GF6" s="274"/>
      <c r="GG6" s="274"/>
      <c r="GH6" s="274"/>
      <c r="GI6" s="274"/>
      <c r="GJ6" s="274"/>
      <c r="GK6" s="274"/>
      <c r="GL6" s="274"/>
      <c r="GM6" s="274"/>
      <c r="GN6" s="274"/>
      <c r="GO6" s="274"/>
      <c r="GP6" s="274"/>
      <c r="GQ6" s="274"/>
      <c r="GR6" s="274"/>
      <c r="GS6" s="274"/>
      <c r="GT6" s="274"/>
      <c r="GU6" s="274"/>
      <c r="GV6" s="274"/>
      <c r="GW6" s="274"/>
      <c r="GX6" s="274"/>
      <c r="GY6" s="274"/>
      <c r="GZ6" s="274"/>
      <c r="HA6" s="274"/>
      <c r="HB6" s="274"/>
      <c r="HC6" s="274"/>
      <c r="HD6" s="274"/>
      <c r="HE6" s="274"/>
      <c r="HF6" s="274"/>
      <c r="HG6" s="274"/>
      <c r="HH6" s="274"/>
      <c r="HI6" s="274"/>
      <c r="HJ6" s="274"/>
      <c r="HK6" s="274"/>
      <c r="HL6" s="274"/>
      <c r="HM6" s="274"/>
      <c r="HN6" s="274"/>
      <c r="HO6" s="274"/>
      <c r="HP6" s="274"/>
      <c r="HQ6" s="274"/>
      <c r="HR6" s="274"/>
      <c r="HS6" s="274"/>
      <c r="HT6" s="274"/>
      <c r="HU6" s="274"/>
      <c r="HV6" s="274"/>
      <c r="HW6" s="274"/>
      <c r="HX6" s="274"/>
      <c r="HY6" s="274"/>
      <c r="HZ6" s="274"/>
      <c r="IA6" s="274"/>
      <c r="IB6" s="274"/>
      <c r="IC6" s="274"/>
      <c r="ID6" s="274"/>
      <c r="IE6" s="274"/>
      <c r="IF6" s="274"/>
      <c r="IG6" s="274"/>
      <c r="IH6" s="274"/>
      <c r="II6" s="274"/>
      <c r="IJ6" s="274"/>
      <c r="IK6" s="274"/>
      <c r="IL6" s="274"/>
      <c r="IM6" s="274"/>
      <c r="IN6" s="274"/>
      <c r="IO6" s="274"/>
      <c r="IP6" s="274"/>
      <c r="IQ6" s="274"/>
      <c r="IR6" s="274"/>
      <c r="IS6" s="274"/>
      <c r="IT6" s="274"/>
      <c r="IU6" s="274"/>
      <c r="IV6" s="274"/>
      <c r="IW6" s="274"/>
      <c r="IX6" s="274"/>
      <c r="IY6" s="274"/>
      <c r="IZ6" s="274"/>
      <c r="JA6" s="274"/>
      <c r="JB6" s="274"/>
      <c r="JC6" s="274"/>
      <c r="JD6" s="274"/>
      <c r="JE6" s="274"/>
      <c r="JF6" s="274"/>
      <c r="JG6" s="274"/>
      <c r="JH6" s="274"/>
      <c r="JI6" s="274"/>
      <c r="JJ6" s="274"/>
      <c r="JK6" s="274"/>
      <c r="JL6" s="274"/>
      <c r="JM6" s="274"/>
      <c r="JN6" s="274"/>
      <c r="JO6" s="274"/>
      <c r="JP6" s="274"/>
      <c r="JQ6" s="274"/>
      <c r="JR6" s="274"/>
      <c r="JS6" s="274"/>
      <c r="JT6" s="274"/>
      <c r="JU6" s="274"/>
      <c r="JV6" s="274"/>
      <c r="JW6" s="274"/>
      <c r="JX6" s="274"/>
      <c r="JY6" s="274"/>
      <c r="JZ6" s="274"/>
      <c r="KA6" s="274"/>
      <c r="KB6" s="274"/>
      <c r="KC6" s="274"/>
      <c r="KD6" s="274"/>
      <c r="KE6" s="274"/>
      <c r="KF6" s="274"/>
      <c r="KG6" s="274"/>
      <c r="KH6" s="274"/>
      <c r="KI6" s="274"/>
      <c r="KJ6" s="274"/>
      <c r="KK6" s="274"/>
      <c r="KL6" s="274"/>
      <c r="KM6" s="274"/>
      <c r="KN6" s="274"/>
      <c r="KO6" s="274"/>
      <c r="KP6" s="274"/>
      <c r="KQ6" s="274"/>
      <c r="KR6" s="274"/>
      <c r="KS6" s="274"/>
      <c r="KT6" s="274"/>
      <c r="KU6" s="274"/>
      <c r="KV6" s="274"/>
      <c r="KW6" s="274"/>
      <c r="KX6" s="274"/>
      <c r="KY6" s="274"/>
      <c r="KZ6" s="274"/>
      <c r="LA6" s="274"/>
      <c r="LB6" s="274"/>
      <c r="LC6" s="274"/>
      <c r="LD6" s="274"/>
      <c r="LE6" s="274"/>
      <c r="LF6" s="274"/>
      <c r="LG6" s="274"/>
      <c r="LH6" s="274"/>
      <c r="LI6" s="274"/>
      <c r="LJ6" s="274"/>
      <c r="LK6" s="274"/>
      <c r="LL6" s="274"/>
      <c r="LM6" s="274"/>
      <c r="LN6" s="274"/>
      <c r="LO6" s="274"/>
      <c r="LP6" s="274"/>
      <c r="LQ6" s="274"/>
      <c r="LR6" s="274"/>
      <c r="LS6" s="274"/>
      <c r="LT6" s="274"/>
      <c r="LU6" s="274"/>
      <c r="LV6" s="274"/>
      <c r="LW6" s="274"/>
      <c r="LX6" s="274"/>
      <c r="LY6" s="274"/>
      <c r="LZ6" s="274"/>
      <c r="MA6" s="274"/>
      <c r="MB6" s="274"/>
      <c r="MC6" s="274"/>
      <c r="MD6" s="274"/>
      <c r="ME6" s="274"/>
      <c r="MF6" s="274"/>
      <c r="MG6" s="274"/>
      <c r="MH6" s="274"/>
      <c r="MI6" s="274"/>
      <c r="MJ6" s="274"/>
      <c r="MK6" s="274"/>
      <c r="ML6" s="274"/>
      <c r="MM6" s="274"/>
      <c r="MN6" s="274"/>
      <c r="MO6" s="274"/>
      <c r="MP6" s="274"/>
      <c r="MQ6" s="274"/>
      <c r="MR6" s="274"/>
      <c r="MS6" s="274"/>
      <c r="MT6" s="274"/>
      <c r="MU6" s="274"/>
      <c r="MV6" s="274"/>
      <c r="MW6" s="274"/>
      <c r="MX6" s="274"/>
      <c r="MY6" s="274"/>
      <c r="MZ6" s="274"/>
      <c r="NA6" s="274"/>
      <c r="NB6" s="274"/>
      <c r="NC6" s="274"/>
      <c r="ND6" s="274"/>
      <c r="NE6" s="274"/>
      <c r="NF6" s="274"/>
      <c r="NG6" s="274"/>
      <c r="NH6" s="274"/>
      <c r="NI6" s="274"/>
      <c r="NJ6" s="274"/>
      <c r="NK6" s="274"/>
      <c r="NL6" s="274"/>
      <c r="NM6" s="274"/>
      <c r="NN6" s="274"/>
      <c r="NO6" s="274"/>
      <c r="NP6" s="274"/>
      <c r="NQ6" s="274"/>
      <c r="NR6" s="274"/>
      <c r="NS6" s="274"/>
      <c r="NT6" s="274"/>
      <c r="NU6" s="274"/>
      <c r="NV6" s="274"/>
      <c r="NW6" s="274"/>
      <c r="NX6" s="274"/>
      <c r="NY6" s="274"/>
      <c r="NZ6" s="274"/>
      <c r="OA6" s="274"/>
      <c r="OB6" s="274"/>
      <c r="OC6" s="274"/>
      <c r="OD6" s="274"/>
      <c r="OE6" s="274"/>
      <c r="OF6" s="274"/>
      <c r="OG6" s="274"/>
      <c r="OH6" s="274"/>
      <c r="OI6" s="274"/>
      <c r="OJ6" s="274"/>
      <c r="OK6" s="274"/>
      <c r="OL6" s="274"/>
      <c r="OM6" s="274"/>
      <c r="ON6" s="274"/>
      <c r="OO6" s="274"/>
      <c r="OP6" s="274"/>
      <c r="OQ6" s="274"/>
      <c r="OR6" s="274"/>
      <c r="OS6" s="274"/>
      <c r="OT6" s="274"/>
      <c r="OU6" s="274"/>
      <c r="OV6" s="274"/>
      <c r="OW6" s="274"/>
      <c r="OX6" s="274"/>
      <c r="OY6" s="274"/>
      <c r="OZ6" s="274"/>
      <c r="PA6" s="274"/>
      <c r="PB6" s="274"/>
      <c r="PC6" s="274"/>
      <c r="PD6" s="274"/>
      <c r="PE6" s="274"/>
      <c r="PF6" s="274"/>
      <c r="PG6" s="274"/>
      <c r="PH6" s="274"/>
      <c r="PI6" s="274"/>
      <c r="PJ6" s="274"/>
      <c r="PK6" s="274"/>
      <c r="PL6" s="274"/>
      <c r="PM6" s="274"/>
      <c r="PN6" s="274"/>
      <c r="PO6" s="274"/>
      <c r="PP6" s="274"/>
      <c r="PQ6" s="274"/>
      <c r="PR6" s="274"/>
      <c r="PS6" s="274"/>
      <c r="PT6" s="274"/>
      <c r="PU6" s="274"/>
      <c r="PV6" s="274"/>
      <c r="PW6" s="274"/>
      <c r="PX6" s="274"/>
      <c r="PY6" s="274"/>
      <c r="PZ6" s="274"/>
      <c r="QA6" s="274"/>
      <c r="QB6" s="274"/>
      <c r="QC6" s="274"/>
      <c r="QD6" s="274"/>
      <c r="QE6" s="274"/>
      <c r="QF6" s="274"/>
      <c r="QG6" s="274"/>
      <c r="QH6" s="274"/>
      <c r="QI6" s="274"/>
      <c r="QJ6" s="274"/>
      <c r="QK6" s="274"/>
      <c r="QL6" s="274"/>
      <c r="QM6" s="274"/>
      <c r="QN6" s="274"/>
      <c r="QO6" s="274"/>
      <c r="QP6" s="274"/>
      <c r="QQ6" s="274"/>
      <c r="QR6" s="274"/>
      <c r="QS6" s="274"/>
      <c r="QT6" s="274"/>
      <c r="QU6" s="274"/>
      <c r="QV6" s="274"/>
      <c r="QW6" s="274"/>
      <c r="QX6" s="274"/>
      <c r="QY6" s="274"/>
      <c r="QZ6" s="274"/>
      <c r="RA6" s="274"/>
      <c r="RB6" s="274"/>
      <c r="RC6" s="274"/>
      <c r="RD6" s="274"/>
      <c r="RE6" s="274"/>
      <c r="RF6" s="274"/>
      <c r="RG6" s="274"/>
      <c r="RH6" s="274"/>
      <c r="RI6" s="274"/>
      <c r="RJ6" s="274"/>
      <c r="RK6" s="274"/>
      <c r="RL6" s="274"/>
      <c r="RM6" s="274"/>
      <c r="RN6" s="274"/>
      <c r="RO6" s="274"/>
      <c r="RP6" s="274"/>
      <c r="RQ6" s="274"/>
      <c r="RR6" s="274"/>
      <c r="RS6" s="274"/>
      <c r="RT6" s="274"/>
      <c r="RU6" s="274"/>
      <c r="RV6" s="274"/>
      <c r="RW6" s="274"/>
      <c r="RX6" s="274"/>
      <c r="RY6" s="274"/>
      <c r="RZ6" s="274"/>
      <c r="SA6" s="274"/>
      <c r="SB6" s="274"/>
      <c r="SC6" s="274"/>
      <c r="SD6" s="274"/>
      <c r="SE6" s="274"/>
      <c r="SF6" s="274"/>
      <c r="SG6" s="274"/>
      <c r="SH6" s="274"/>
      <c r="SI6" s="274"/>
      <c r="SJ6" s="274"/>
      <c r="SK6" s="274"/>
      <c r="SL6" s="274"/>
      <c r="SM6" s="274"/>
      <c r="SN6" s="274"/>
      <c r="SO6" s="274"/>
      <c r="SP6" s="274"/>
      <c r="SQ6" s="274"/>
      <c r="SR6" s="274"/>
      <c r="SS6" s="274"/>
      <c r="ST6" s="274"/>
      <c r="SU6" s="274"/>
      <c r="SV6" s="274"/>
      <c r="SW6" s="274"/>
      <c r="SX6" s="274"/>
      <c r="SY6" s="274"/>
      <c r="SZ6" s="274"/>
      <c r="TA6" s="274"/>
      <c r="TB6" s="274"/>
      <c r="TC6" s="274"/>
      <c r="TD6" s="274"/>
      <c r="TE6" s="274"/>
      <c r="TF6" s="274"/>
      <c r="TG6" s="274"/>
      <c r="TH6" s="274"/>
      <c r="TI6" s="274"/>
      <c r="TJ6" s="274"/>
      <c r="TK6" s="274"/>
      <c r="TL6" s="274"/>
      <c r="TM6" s="274"/>
      <c r="TN6" s="274"/>
      <c r="TO6" s="274"/>
      <c r="TP6" s="274"/>
      <c r="TQ6" s="274"/>
      <c r="TR6" s="274"/>
      <c r="TS6" s="274"/>
      <c r="TT6" s="274"/>
      <c r="TU6" s="274"/>
      <c r="TV6" s="274"/>
      <c r="TW6" s="274"/>
      <c r="TX6" s="274"/>
      <c r="TY6" s="274"/>
      <c r="TZ6" s="274"/>
      <c r="UA6" s="274"/>
      <c r="UB6" s="274"/>
      <c r="UC6" s="274"/>
      <c r="UD6" s="274"/>
      <c r="UE6" s="274"/>
      <c r="UF6" s="274"/>
      <c r="UG6" s="274"/>
      <c r="UH6" s="274"/>
      <c r="UI6" s="274"/>
      <c r="UJ6" s="274"/>
      <c r="UK6" s="274"/>
      <c r="UL6" s="274"/>
      <c r="UM6" s="274"/>
      <c r="UN6" s="274"/>
      <c r="UO6" s="274"/>
      <c r="UP6" s="274"/>
      <c r="UQ6" s="274"/>
      <c r="UR6" s="274"/>
      <c r="US6" s="274"/>
      <c r="UT6" s="274"/>
      <c r="UU6" s="274"/>
      <c r="UV6" s="274"/>
      <c r="UW6" s="274"/>
      <c r="UX6" s="274"/>
      <c r="UY6" s="274"/>
      <c r="UZ6" s="274"/>
      <c r="VA6" s="274"/>
      <c r="VB6" s="274"/>
      <c r="VC6" s="274"/>
      <c r="VD6" s="274"/>
      <c r="VE6" s="274"/>
      <c r="VF6" s="274"/>
      <c r="VG6" s="274"/>
      <c r="VH6" s="274"/>
      <c r="VI6" s="274"/>
      <c r="VJ6" s="274"/>
      <c r="VK6" s="274"/>
      <c r="VL6" s="274"/>
      <c r="VM6" s="274"/>
      <c r="VN6" s="274"/>
      <c r="VO6" s="274"/>
      <c r="VP6" s="274"/>
      <c r="VQ6" s="274"/>
      <c r="VR6" s="274"/>
      <c r="VS6" s="274"/>
      <c r="VT6" s="274"/>
      <c r="VU6" s="274"/>
      <c r="VV6" s="274"/>
      <c r="VW6" s="274"/>
      <c r="VX6" s="274"/>
      <c r="VY6" s="274"/>
      <c r="VZ6" s="274"/>
      <c r="WA6" s="274"/>
      <c r="WB6" s="274"/>
      <c r="WC6" s="274"/>
      <c r="WD6" s="274"/>
      <c r="WE6" s="274"/>
      <c r="WF6" s="274"/>
      <c r="WG6" s="274"/>
      <c r="WH6" s="274"/>
      <c r="WI6" s="274"/>
      <c r="WJ6" s="274"/>
      <c r="WK6" s="274"/>
      <c r="WL6" s="274"/>
      <c r="WM6" s="274"/>
      <c r="WN6" s="274"/>
      <c r="WO6" s="274"/>
      <c r="WP6" s="274"/>
      <c r="WQ6" s="274"/>
      <c r="WR6" s="274"/>
      <c r="WS6" s="274"/>
      <c r="WT6" s="274"/>
      <c r="WU6" s="274"/>
      <c r="WV6" s="274"/>
      <c r="WW6" s="274"/>
      <c r="WX6" s="274"/>
      <c r="WY6" s="274"/>
      <c r="WZ6" s="274"/>
      <c r="XA6" s="274"/>
      <c r="XB6" s="274"/>
      <c r="XC6" s="274"/>
      <c r="XD6" s="274"/>
      <c r="XE6" s="274"/>
      <c r="XF6" s="274"/>
      <c r="XG6" s="274"/>
      <c r="XH6" s="274"/>
      <c r="XI6" s="274"/>
      <c r="XJ6" s="274"/>
      <c r="XK6" s="274"/>
      <c r="XL6" s="274"/>
      <c r="XM6" s="274"/>
      <c r="XN6" s="274"/>
      <c r="XO6" s="274"/>
      <c r="XP6" s="274"/>
      <c r="XQ6" s="274"/>
      <c r="XR6" s="274"/>
      <c r="XS6" s="274"/>
      <c r="XT6" s="274"/>
      <c r="XU6" s="274"/>
      <c r="XV6" s="274"/>
      <c r="XW6" s="274"/>
      <c r="XX6" s="274"/>
      <c r="XY6" s="274"/>
      <c r="XZ6" s="274"/>
      <c r="YA6" s="274"/>
      <c r="YB6" s="274"/>
      <c r="YC6" s="274"/>
      <c r="YD6" s="274"/>
      <c r="YE6" s="274"/>
      <c r="YF6" s="274"/>
      <c r="YG6" s="274"/>
      <c r="YH6" s="274"/>
      <c r="YI6" s="274"/>
      <c r="YJ6" s="274"/>
      <c r="YK6" s="274"/>
      <c r="YL6" s="274"/>
      <c r="YM6" s="274"/>
      <c r="YN6" s="274"/>
      <c r="YO6" s="274"/>
      <c r="YP6" s="274"/>
      <c r="YQ6" s="274"/>
      <c r="YR6" s="274"/>
      <c r="YS6" s="274"/>
      <c r="YT6" s="274"/>
      <c r="YU6" s="274"/>
      <c r="YV6" s="274"/>
      <c r="YW6" s="274"/>
      <c r="YX6" s="274"/>
      <c r="YY6" s="274"/>
      <c r="YZ6" s="274"/>
      <c r="ZA6" s="274"/>
      <c r="ZB6" s="274"/>
      <c r="ZC6" s="274"/>
      <c r="ZD6" s="274"/>
      <c r="ZE6" s="274"/>
      <c r="ZF6" s="274"/>
      <c r="ZG6" s="274"/>
      <c r="ZH6" s="274"/>
      <c r="ZI6" s="274"/>
      <c r="ZJ6" s="274"/>
      <c r="ZK6" s="274"/>
      <c r="ZL6" s="274"/>
      <c r="ZM6" s="274"/>
      <c r="ZN6" s="274"/>
      <c r="ZO6" s="274"/>
      <c r="ZP6" s="274"/>
      <c r="ZQ6" s="274"/>
      <c r="ZR6" s="274"/>
      <c r="ZS6" s="274"/>
      <c r="ZT6" s="274"/>
      <c r="ZU6" s="274"/>
      <c r="ZV6" s="274"/>
      <c r="ZW6" s="274"/>
      <c r="ZX6" s="274"/>
      <c r="ZY6" s="274"/>
      <c r="ZZ6" s="274"/>
      <c r="AAA6" s="274"/>
      <c r="AAB6" s="274"/>
      <c r="AAC6" s="274"/>
      <c r="AAD6" s="274"/>
      <c r="AAE6" s="274"/>
      <c r="AAF6" s="274"/>
      <c r="AAG6" s="274"/>
      <c r="AAH6" s="274"/>
      <c r="AAI6" s="274"/>
      <c r="AAJ6" s="274"/>
      <c r="AAK6" s="274"/>
      <c r="AAL6" s="274"/>
      <c r="AAM6" s="274"/>
      <c r="AAN6" s="274"/>
      <c r="AAO6" s="274"/>
      <c r="AAP6" s="274"/>
      <c r="AAQ6" s="274"/>
      <c r="AAR6" s="274"/>
      <c r="AAS6" s="274"/>
      <c r="AAT6" s="274"/>
      <c r="AAU6" s="274"/>
      <c r="AAV6" s="274"/>
      <c r="AAW6" s="274"/>
      <c r="AAX6" s="274"/>
      <c r="AAY6" s="274"/>
      <c r="AAZ6" s="274"/>
      <c r="ABA6" s="274"/>
      <c r="ABB6" s="274"/>
      <c r="ABC6" s="274"/>
      <c r="ABD6" s="274"/>
      <c r="ABE6" s="274"/>
      <c r="ABF6" s="274"/>
      <c r="ABG6" s="274"/>
      <c r="ABH6" s="274"/>
      <c r="ABI6" s="274"/>
      <c r="ABJ6" s="274"/>
      <c r="ABK6" s="274"/>
      <c r="ABL6" s="274"/>
      <c r="ABM6" s="274"/>
      <c r="ABN6" s="274"/>
      <c r="ABO6" s="274"/>
      <c r="ABP6" s="274"/>
      <c r="ABQ6" s="274"/>
      <c r="ABR6" s="274"/>
      <c r="ABS6" s="274"/>
      <c r="ABT6" s="274"/>
      <c r="ABU6" s="274"/>
      <c r="ABV6" s="274"/>
      <c r="ABW6" s="274"/>
      <c r="ABX6" s="274"/>
      <c r="ABY6" s="274"/>
      <c r="ABZ6" s="274"/>
      <c r="ACA6" s="274"/>
      <c r="ACB6" s="274"/>
      <c r="ACC6" s="274"/>
      <c r="ACD6" s="274"/>
      <c r="ACE6" s="274"/>
      <c r="ACF6" s="274"/>
      <c r="ACG6" s="274"/>
      <c r="ACH6" s="274"/>
      <c r="ACI6" s="274"/>
      <c r="ACJ6" s="274"/>
      <c r="ACK6" s="274"/>
      <c r="ACL6" s="274"/>
      <c r="ACM6" s="274"/>
      <c r="ACN6" s="274"/>
      <c r="ACO6" s="274"/>
      <c r="ACP6" s="274"/>
      <c r="ACQ6" s="274"/>
      <c r="ACR6" s="274"/>
      <c r="ACS6" s="274"/>
      <c r="ACT6" s="274"/>
      <c r="ACU6" s="274"/>
      <c r="ACV6" s="274"/>
      <c r="ACW6" s="274"/>
      <c r="ACX6" s="274"/>
      <c r="ACY6" s="274"/>
      <c r="ACZ6" s="274"/>
      <c r="ADA6" s="274"/>
      <c r="ADB6" s="274"/>
      <c r="ADC6" s="274"/>
      <c r="ADD6" s="274"/>
      <c r="ADE6" s="274"/>
      <c r="ADF6" s="274"/>
      <c r="ADG6" s="274"/>
      <c r="ADH6" s="274"/>
      <c r="ADI6" s="274"/>
      <c r="ADJ6" s="274"/>
      <c r="ADK6" s="274"/>
      <c r="ADL6" s="274"/>
      <c r="ADM6" s="274"/>
      <c r="ADN6" s="274"/>
      <c r="ADO6" s="274"/>
      <c r="ADP6" s="274"/>
      <c r="ADQ6" s="274"/>
      <c r="ADR6" s="274"/>
      <c r="ADS6" s="274"/>
      <c r="ADT6" s="274"/>
      <c r="ADU6" s="274"/>
      <c r="ADV6" s="274"/>
      <c r="ADW6" s="274"/>
      <c r="ADX6" s="274"/>
      <c r="ADY6" s="274"/>
      <c r="ADZ6" s="274"/>
      <c r="AEA6" s="274"/>
      <c r="AEB6" s="274"/>
      <c r="AEC6" s="274"/>
      <c r="AED6" s="274"/>
      <c r="AEE6" s="274"/>
      <c r="AEF6" s="274"/>
      <c r="AEG6" s="274"/>
      <c r="AEH6" s="274"/>
      <c r="AEI6" s="274"/>
      <c r="AEJ6" s="274"/>
      <c r="AEK6" s="274"/>
      <c r="AEL6" s="274"/>
      <c r="AEM6" s="274"/>
      <c r="AEN6" s="274"/>
      <c r="AEO6" s="274"/>
      <c r="AEP6" s="274"/>
      <c r="AEQ6" s="274"/>
      <c r="AER6" s="274"/>
      <c r="AES6" s="274"/>
      <c r="AET6" s="274"/>
      <c r="AEU6" s="274"/>
      <c r="AEV6" s="274"/>
      <c r="AEW6" s="274"/>
      <c r="AEX6" s="274"/>
      <c r="AEY6" s="274"/>
      <c r="AEZ6" s="274"/>
      <c r="AFA6" s="274"/>
      <c r="AFB6" s="274"/>
      <c r="AFC6" s="274"/>
      <c r="AFD6" s="274"/>
      <c r="AFE6" s="274"/>
      <c r="AFF6" s="274"/>
      <c r="AFG6" s="274"/>
      <c r="AFH6" s="274"/>
      <c r="AFI6" s="274"/>
      <c r="AFJ6" s="274"/>
      <c r="AFK6" s="274"/>
      <c r="AFL6" s="274"/>
      <c r="AFM6" s="274"/>
      <c r="AFN6" s="274"/>
      <c r="AFO6" s="274"/>
      <c r="AFP6" s="274"/>
      <c r="AFQ6" s="274"/>
      <c r="AFR6" s="274"/>
      <c r="AFS6" s="274"/>
      <c r="AFT6" s="274"/>
      <c r="AFU6" s="274"/>
      <c r="AFV6" s="274"/>
      <c r="AFW6" s="274"/>
      <c r="AFX6" s="274"/>
      <c r="AFY6" s="274"/>
      <c r="AFZ6" s="274"/>
      <c r="AGA6" s="274"/>
      <c r="AGB6" s="274"/>
      <c r="AGC6" s="274"/>
      <c r="AGD6" s="274"/>
      <c r="AGE6" s="274"/>
      <c r="AGF6" s="274"/>
      <c r="AGG6" s="274"/>
      <c r="AGH6" s="274"/>
      <c r="AGI6" s="274"/>
      <c r="AGJ6" s="274"/>
      <c r="AGK6" s="274"/>
      <c r="AGL6" s="274"/>
      <c r="AGM6" s="274"/>
      <c r="AGN6" s="274"/>
      <c r="AGO6" s="274"/>
      <c r="AGP6" s="274"/>
      <c r="AGQ6" s="274"/>
      <c r="AGR6" s="274"/>
      <c r="AGS6" s="274"/>
      <c r="AGT6" s="274"/>
      <c r="AGU6" s="274"/>
      <c r="AGV6" s="274"/>
      <c r="AGW6" s="274"/>
      <c r="AGX6" s="274"/>
      <c r="AGY6" s="274"/>
      <c r="AGZ6" s="274"/>
      <c r="AHA6" s="274"/>
      <c r="AHB6" s="274"/>
      <c r="AHC6" s="274"/>
      <c r="AHD6" s="274"/>
      <c r="AHE6" s="274"/>
      <c r="AHF6" s="274"/>
      <c r="AHG6" s="274"/>
      <c r="AHH6" s="274"/>
      <c r="AHI6" s="274"/>
      <c r="AHJ6" s="274"/>
      <c r="AHK6" s="274"/>
      <c r="AHL6" s="274"/>
      <c r="AHM6" s="274"/>
      <c r="AHN6" s="274"/>
      <c r="AHO6" s="274"/>
      <c r="AHP6" s="274"/>
      <c r="AHQ6" s="274"/>
      <c r="AHR6" s="274"/>
      <c r="AHS6" s="274"/>
      <c r="AHT6" s="274"/>
      <c r="AHU6" s="274"/>
      <c r="AHV6" s="274"/>
      <c r="AHW6" s="274"/>
      <c r="AHX6" s="274"/>
      <c r="AHY6" s="274"/>
      <c r="AHZ6" s="274"/>
      <c r="AIA6" s="274"/>
      <c r="AIB6" s="274"/>
      <c r="AIC6" s="274"/>
      <c r="AID6" s="274"/>
      <c r="AIE6" s="274"/>
      <c r="AIF6" s="274"/>
      <c r="AIG6" s="274"/>
      <c r="AIH6" s="274"/>
      <c r="AII6" s="274"/>
      <c r="AIJ6" s="274"/>
      <c r="AIK6" s="274"/>
      <c r="AIL6" s="274"/>
      <c r="AIM6" s="274"/>
      <c r="AIN6" s="274"/>
      <c r="AIO6" s="274"/>
      <c r="AIP6" s="274"/>
      <c r="AIQ6" s="274"/>
      <c r="AIR6" s="274"/>
      <c r="AIS6" s="274"/>
      <c r="AIT6" s="274"/>
      <c r="AIU6" s="274"/>
      <c r="AIV6" s="274"/>
      <c r="AIW6" s="274"/>
      <c r="AIX6" s="274"/>
      <c r="AIY6" s="274"/>
      <c r="AIZ6" s="274"/>
      <c r="AJA6" s="274"/>
      <c r="AJB6" s="274"/>
      <c r="AJC6" s="274"/>
      <c r="AJD6" s="274"/>
      <c r="AJE6" s="274"/>
      <c r="AJF6" s="274"/>
      <c r="AJG6" s="274"/>
      <c r="AJH6" s="274"/>
      <c r="AJI6" s="274"/>
      <c r="AJJ6" s="274"/>
      <c r="AJK6" s="274"/>
      <c r="AJL6" s="274"/>
      <c r="AJM6" s="274"/>
      <c r="AJN6" s="274"/>
      <c r="AJO6" s="274"/>
      <c r="AJP6" s="274"/>
      <c r="AJQ6" s="274"/>
      <c r="AJR6" s="274"/>
      <c r="AJS6" s="274"/>
      <c r="AJT6" s="274"/>
      <c r="AJU6" s="274"/>
      <c r="AJV6" s="274"/>
      <c r="AJW6" s="274"/>
      <c r="AJX6" s="274"/>
      <c r="AJY6" s="274"/>
      <c r="AJZ6" s="274"/>
      <c r="AKA6" s="274"/>
      <c r="AKB6" s="274"/>
      <c r="AKC6" s="274"/>
      <c r="AKD6" s="274"/>
      <c r="AKE6" s="274"/>
      <c r="AKF6" s="274"/>
      <c r="AKG6" s="274"/>
      <c r="AKH6" s="274"/>
      <c r="AKI6" s="274"/>
      <c r="AKJ6" s="274"/>
      <c r="AKK6" s="274"/>
      <c r="AKL6" s="274"/>
      <c r="AKM6" s="274"/>
      <c r="AKN6" s="274"/>
      <c r="AKO6" s="274"/>
      <c r="AKP6" s="274"/>
      <c r="AKQ6" s="274"/>
      <c r="AKR6" s="274"/>
      <c r="AKS6" s="274"/>
      <c r="AKT6" s="274"/>
      <c r="AKU6" s="274"/>
      <c r="AKV6" s="274"/>
      <c r="AKW6" s="274"/>
      <c r="AKX6" s="274"/>
      <c r="AKY6" s="274"/>
      <c r="AKZ6" s="274"/>
      <c r="ALA6" s="274"/>
      <c r="ALB6" s="274"/>
      <c r="ALC6" s="274"/>
      <c r="ALD6" s="274"/>
      <c r="ALE6" s="274"/>
      <c r="ALF6" s="274"/>
      <c r="ALG6" s="274"/>
      <c r="ALH6" s="274"/>
      <c r="ALI6" s="274"/>
      <c r="ALJ6" s="274"/>
      <c r="ALK6" s="274"/>
      <c r="ALL6" s="274"/>
      <c r="ALM6" s="274"/>
      <c r="ALN6" s="274"/>
      <c r="ALO6" s="274"/>
      <c r="ALP6" s="274"/>
      <c r="ALQ6" s="274"/>
      <c r="ALR6" s="274"/>
      <c r="ALS6" s="274"/>
      <c r="ALT6" s="274"/>
      <c r="ALU6" s="274"/>
      <c r="ALV6" s="274"/>
      <c r="ALW6" s="274"/>
      <c r="ALX6" s="274"/>
      <c r="ALY6" s="274"/>
      <c r="ALZ6" s="274"/>
      <c r="AMA6" s="274"/>
      <c r="AMB6" s="274"/>
      <c r="AMC6" s="274"/>
      <c r="AMD6" s="274"/>
      <c r="AME6" s="274"/>
      <c r="AMF6" s="274"/>
      <c r="AMG6" s="274"/>
      <c r="AMH6" s="274"/>
      <c r="AMI6" s="274"/>
      <c r="AMJ6" s="274"/>
      <c r="AMK6" s="274"/>
      <c r="AML6" s="274"/>
      <c r="AMM6" s="274"/>
      <c r="AMN6" s="274"/>
      <c r="AMO6" s="274"/>
      <c r="AMP6" s="274"/>
      <c r="AMQ6" s="274"/>
      <c r="AMR6" s="274"/>
      <c r="AMS6" s="274"/>
      <c r="AMT6" s="274"/>
      <c r="AMU6" s="274"/>
      <c r="AMV6" s="274"/>
      <c r="AMW6" s="274"/>
      <c r="AMX6" s="274"/>
      <c r="AMY6" s="274"/>
      <c r="AMZ6" s="274"/>
      <c r="ANA6" s="274"/>
      <c r="ANB6" s="274"/>
      <c r="ANC6" s="274"/>
      <c r="AND6" s="274"/>
      <c r="ANE6" s="274"/>
      <c r="ANF6" s="274"/>
      <c r="ANG6" s="274"/>
      <c r="ANH6" s="274"/>
      <c r="ANI6" s="274"/>
      <c r="ANJ6" s="274"/>
      <c r="ANK6" s="274"/>
      <c r="ANL6" s="274"/>
      <c r="ANM6" s="274"/>
      <c r="ANN6" s="274"/>
      <c r="ANO6" s="274"/>
      <c r="ANP6" s="274"/>
      <c r="ANQ6" s="274"/>
      <c r="ANR6" s="274"/>
      <c r="ANS6" s="274"/>
      <c r="ANT6" s="274"/>
      <c r="ANU6" s="274"/>
      <c r="ANV6" s="274"/>
      <c r="ANW6" s="274"/>
      <c r="ANX6" s="274"/>
      <c r="ANY6" s="274"/>
      <c r="ANZ6" s="274"/>
      <c r="AOA6" s="274"/>
      <c r="AOB6" s="274"/>
      <c r="AOC6" s="274"/>
      <c r="AOD6" s="274"/>
      <c r="AOE6" s="274"/>
      <c r="AOF6" s="274"/>
      <c r="AOG6" s="274"/>
      <c r="AOH6" s="274"/>
      <c r="AOI6" s="274"/>
      <c r="AOJ6" s="274"/>
      <c r="AOK6" s="274"/>
      <c r="AOL6" s="274"/>
      <c r="AOM6" s="274"/>
      <c r="AON6" s="274"/>
      <c r="AOO6" s="274"/>
      <c r="AOP6" s="274"/>
      <c r="AOQ6" s="274"/>
      <c r="AOR6" s="274"/>
      <c r="AOS6" s="274"/>
      <c r="AOT6" s="274"/>
      <c r="AOU6" s="274"/>
      <c r="AOV6" s="274"/>
      <c r="AOW6" s="274"/>
      <c r="AOX6" s="274"/>
      <c r="AOY6" s="274"/>
      <c r="AOZ6" s="274"/>
      <c r="APA6" s="274"/>
      <c r="APB6" s="274"/>
      <c r="APC6" s="274"/>
      <c r="APD6" s="274"/>
      <c r="APE6" s="274"/>
      <c r="APF6" s="274"/>
      <c r="APG6" s="274"/>
      <c r="APH6" s="274"/>
      <c r="API6" s="274"/>
      <c r="APJ6" s="274"/>
      <c r="APK6" s="274"/>
      <c r="APL6" s="274"/>
      <c r="APM6" s="274"/>
      <c r="APN6" s="274"/>
      <c r="APO6" s="274"/>
      <c r="APP6" s="274"/>
      <c r="APQ6" s="274"/>
      <c r="APR6" s="274"/>
      <c r="APS6" s="274"/>
      <c r="APT6" s="274"/>
      <c r="APU6" s="274"/>
      <c r="APV6" s="274"/>
      <c r="APW6" s="274"/>
      <c r="APX6" s="274"/>
      <c r="APY6" s="274"/>
      <c r="APZ6" s="274"/>
      <c r="AQA6" s="274"/>
      <c r="AQB6" s="274"/>
      <c r="AQC6" s="274"/>
      <c r="AQD6" s="274"/>
      <c r="AQE6" s="274"/>
      <c r="AQF6" s="274"/>
      <c r="AQG6" s="274"/>
      <c r="AQH6" s="274"/>
      <c r="AQI6" s="274"/>
      <c r="AQJ6" s="274"/>
      <c r="AQK6" s="274"/>
      <c r="AQL6" s="274"/>
      <c r="AQM6" s="274"/>
      <c r="AQN6" s="274"/>
      <c r="AQO6" s="274"/>
      <c r="AQP6" s="274"/>
      <c r="AQQ6" s="274"/>
      <c r="AQR6" s="274"/>
      <c r="AQS6" s="274"/>
      <c r="AQT6" s="274"/>
      <c r="AQU6" s="274"/>
      <c r="AQV6" s="274"/>
      <c r="AQW6" s="274"/>
      <c r="AQX6" s="274"/>
      <c r="AQY6" s="274"/>
      <c r="AQZ6" s="274"/>
      <c r="ARA6" s="274"/>
      <c r="ARB6" s="274"/>
      <c r="ARC6" s="274"/>
      <c r="ARD6" s="274"/>
      <c r="ARE6" s="274"/>
      <c r="ARF6" s="274"/>
      <c r="ARG6" s="274"/>
      <c r="ARH6" s="274"/>
      <c r="ARI6" s="274"/>
      <c r="ARJ6" s="274"/>
      <c r="ARK6" s="274"/>
      <c r="ARL6" s="274"/>
      <c r="ARM6" s="274"/>
      <c r="ARN6" s="274"/>
      <c r="ARO6" s="274"/>
      <c r="ARP6" s="274"/>
      <c r="ARQ6" s="274"/>
      <c r="ARR6" s="274"/>
      <c r="ARS6" s="274"/>
      <c r="ART6" s="274"/>
      <c r="ARU6" s="274"/>
      <c r="ARV6" s="274"/>
      <c r="ARW6" s="274"/>
      <c r="ARX6" s="274"/>
      <c r="ARY6" s="274"/>
      <c r="ARZ6" s="274"/>
      <c r="ASA6" s="274"/>
      <c r="ASB6" s="274"/>
      <c r="ASC6" s="274"/>
      <c r="ASD6" s="274"/>
      <c r="ASE6" s="274"/>
      <c r="ASF6" s="274"/>
      <c r="ASG6" s="274"/>
      <c r="ASH6" s="274"/>
      <c r="ASI6" s="274"/>
      <c r="ASJ6" s="274"/>
      <c r="ASK6" s="274"/>
      <c r="ASL6" s="274"/>
      <c r="ASM6" s="274"/>
      <c r="ASN6" s="274"/>
      <c r="ASO6" s="274"/>
      <c r="ASP6" s="274"/>
      <c r="ASQ6" s="274"/>
      <c r="ASR6" s="274"/>
      <c r="ASS6" s="274"/>
      <c r="AST6" s="274"/>
      <c r="ASU6" s="274"/>
      <c r="ASV6" s="274"/>
      <c r="ASW6" s="274"/>
      <c r="ASX6" s="274"/>
      <c r="ASY6" s="274"/>
      <c r="ASZ6" s="274"/>
      <c r="ATA6" s="274"/>
      <c r="ATB6" s="274"/>
      <c r="ATC6" s="274"/>
      <c r="ATD6" s="274"/>
      <c r="ATE6" s="274"/>
      <c r="ATF6" s="274"/>
      <c r="ATG6" s="274"/>
      <c r="ATH6" s="274"/>
      <c r="ATI6" s="274"/>
      <c r="ATJ6" s="274"/>
      <c r="ATK6" s="274"/>
      <c r="ATL6" s="274"/>
      <c r="ATM6" s="274"/>
      <c r="ATN6" s="274"/>
      <c r="ATO6" s="274"/>
      <c r="ATP6" s="274"/>
      <c r="ATQ6" s="274"/>
      <c r="ATR6" s="274"/>
      <c r="ATS6" s="274"/>
      <c r="ATT6" s="274"/>
      <c r="ATU6" s="274"/>
      <c r="ATV6" s="274"/>
      <c r="ATW6" s="274"/>
      <c r="ATX6" s="274"/>
      <c r="ATY6" s="274"/>
      <c r="ATZ6" s="274"/>
      <c r="AUA6" s="274"/>
      <c r="AUB6" s="274"/>
      <c r="AUC6" s="274"/>
      <c r="AUD6" s="274"/>
      <c r="AUE6" s="274"/>
      <c r="AUF6" s="274"/>
      <c r="AUG6" s="274"/>
      <c r="AUH6" s="274"/>
      <c r="AUI6" s="274"/>
      <c r="AUJ6" s="274"/>
      <c r="AUK6" s="274"/>
      <c r="AUL6" s="274"/>
      <c r="AUM6" s="274"/>
      <c r="AUN6" s="274"/>
      <c r="AUO6" s="274"/>
      <c r="AUP6" s="274"/>
      <c r="AUQ6" s="274"/>
      <c r="AUR6" s="274"/>
      <c r="AUS6" s="274"/>
      <c r="AUT6" s="274"/>
      <c r="AUU6" s="274"/>
      <c r="AUV6" s="274"/>
      <c r="AUW6" s="274"/>
      <c r="AUX6" s="274"/>
      <c r="AUY6" s="274"/>
      <c r="AUZ6" s="274"/>
      <c r="AVA6" s="274"/>
      <c r="AVB6" s="274"/>
      <c r="AVC6" s="274"/>
      <c r="AVD6" s="274"/>
      <c r="AVE6" s="274"/>
      <c r="AVF6" s="274"/>
      <c r="AVG6" s="274"/>
      <c r="AVH6" s="274"/>
      <c r="AVI6" s="274"/>
      <c r="AVJ6" s="274"/>
      <c r="AVK6" s="274"/>
      <c r="AVL6" s="274"/>
      <c r="AVM6" s="274"/>
      <c r="AVN6" s="274"/>
      <c r="AVO6" s="274"/>
      <c r="AVP6" s="274"/>
      <c r="AVQ6" s="274"/>
      <c r="AVR6" s="274"/>
      <c r="AVS6" s="274"/>
      <c r="AVT6" s="274"/>
      <c r="AVU6" s="274"/>
      <c r="AVV6" s="274"/>
      <c r="AVW6" s="274"/>
      <c r="AVX6" s="274"/>
      <c r="AVY6" s="274"/>
      <c r="AVZ6" s="274"/>
      <c r="AWA6" s="274"/>
      <c r="AWB6" s="274"/>
      <c r="AWC6" s="274"/>
      <c r="AWD6" s="274"/>
      <c r="AWE6" s="274"/>
      <c r="AWF6" s="274"/>
      <c r="AWG6" s="274"/>
      <c r="AWH6" s="274"/>
      <c r="AWI6" s="274"/>
      <c r="AWJ6" s="274"/>
      <c r="AWK6" s="274"/>
      <c r="AWL6" s="274"/>
      <c r="AWM6" s="274"/>
      <c r="AWN6" s="274"/>
      <c r="AWO6" s="274"/>
      <c r="AWP6" s="274"/>
      <c r="AWQ6" s="274"/>
      <c r="AWR6" s="274"/>
      <c r="AWS6" s="274"/>
      <c r="AWT6" s="274"/>
      <c r="AWU6" s="274"/>
      <c r="AWV6" s="274"/>
      <c r="AWW6" s="274"/>
      <c r="AWX6" s="274"/>
      <c r="AWY6" s="274"/>
      <c r="AWZ6" s="274"/>
      <c r="AXA6" s="274"/>
      <c r="AXB6" s="274"/>
      <c r="AXC6" s="274"/>
      <c r="AXD6" s="274"/>
      <c r="AXE6" s="274"/>
      <c r="AXF6" s="274"/>
      <c r="AXG6" s="274"/>
      <c r="AXH6" s="274"/>
      <c r="AXI6" s="274"/>
      <c r="AXJ6" s="274"/>
      <c r="AXK6" s="274"/>
      <c r="AXL6" s="274"/>
      <c r="AXM6" s="274"/>
      <c r="AXN6" s="274"/>
      <c r="AXO6" s="274"/>
      <c r="AXP6" s="274"/>
      <c r="AXQ6" s="274"/>
      <c r="AXR6" s="274"/>
      <c r="AXS6" s="274"/>
      <c r="AXT6" s="274"/>
      <c r="AXU6" s="274"/>
      <c r="AXV6" s="274"/>
      <c r="AXW6" s="274"/>
      <c r="AXX6" s="274"/>
      <c r="AXY6" s="274"/>
      <c r="AXZ6" s="274"/>
      <c r="AYA6" s="274"/>
      <c r="AYB6" s="274"/>
      <c r="AYC6" s="274"/>
      <c r="AYD6" s="274"/>
      <c r="AYE6" s="274"/>
      <c r="AYF6" s="274"/>
      <c r="AYG6" s="274"/>
      <c r="AYH6" s="274"/>
      <c r="AYI6" s="274"/>
      <c r="AYJ6" s="274"/>
      <c r="AYK6" s="274"/>
      <c r="AYL6" s="274"/>
      <c r="AYM6" s="274"/>
      <c r="AYN6" s="274"/>
      <c r="AYO6" s="274"/>
      <c r="AYP6" s="274"/>
      <c r="AYQ6" s="274"/>
      <c r="AYR6" s="274"/>
      <c r="AYS6" s="274"/>
      <c r="AYT6" s="274"/>
      <c r="AYU6" s="274"/>
      <c r="AYV6" s="274"/>
      <c r="AYW6" s="274"/>
      <c r="AYX6" s="274"/>
      <c r="AYY6" s="274"/>
      <c r="AYZ6" s="274"/>
      <c r="AZA6" s="274"/>
      <c r="AZB6" s="274"/>
      <c r="AZC6" s="274"/>
      <c r="AZD6" s="274"/>
      <c r="AZE6" s="274"/>
      <c r="AZF6" s="274"/>
      <c r="AZG6" s="274"/>
      <c r="AZH6" s="274"/>
      <c r="AZI6" s="274"/>
      <c r="AZJ6" s="274"/>
      <c r="AZK6" s="274"/>
      <c r="AZL6" s="274"/>
      <c r="AZM6" s="274"/>
      <c r="AZN6" s="274"/>
      <c r="AZO6" s="274"/>
      <c r="AZP6" s="274"/>
      <c r="AZQ6" s="274"/>
      <c r="AZR6" s="274"/>
      <c r="AZS6" s="274"/>
      <c r="AZT6" s="274"/>
      <c r="AZU6" s="274"/>
      <c r="AZV6" s="274"/>
      <c r="AZW6" s="274"/>
      <c r="AZX6" s="274"/>
      <c r="AZY6" s="274"/>
      <c r="AZZ6" s="274"/>
      <c r="BAA6" s="274"/>
      <c r="BAB6" s="274"/>
      <c r="BAC6" s="274"/>
      <c r="BAD6" s="274"/>
      <c r="BAE6" s="274"/>
      <c r="BAF6" s="274"/>
      <c r="BAG6" s="274"/>
      <c r="BAH6" s="274"/>
      <c r="BAI6" s="274"/>
      <c r="BAJ6" s="274"/>
      <c r="BAK6" s="274"/>
      <c r="BAL6" s="274"/>
      <c r="BAM6" s="274"/>
      <c r="BAN6" s="274"/>
      <c r="BAO6" s="274"/>
      <c r="BAP6" s="274"/>
      <c r="BAQ6" s="274"/>
      <c r="BAR6" s="274"/>
      <c r="BAS6" s="274"/>
      <c r="BAT6" s="274"/>
      <c r="BAU6" s="274"/>
      <c r="BAV6" s="274"/>
      <c r="BAW6" s="274"/>
      <c r="BAX6" s="274"/>
      <c r="BAY6" s="274"/>
      <c r="BAZ6" s="274"/>
      <c r="BBA6" s="274"/>
      <c r="BBB6" s="274"/>
      <c r="BBC6" s="274"/>
      <c r="BBD6" s="274"/>
      <c r="BBE6" s="274"/>
      <c r="BBF6" s="274"/>
      <c r="BBG6" s="274"/>
      <c r="BBH6" s="274"/>
      <c r="BBI6" s="274"/>
      <c r="BBJ6" s="274"/>
      <c r="BBK6" s="274"/>
      <c r="BBL6" s="274"/>
      <c r="BBM6" s="274"/>
      <c r="BBN6" s="274"/>
      <c r="BBO6" s="274"/>
      <c r="BBP6" s="274"/>
      <c r="BBQ6" s="274"/>
      <c r="BBR6" s="274"/>
      <c r="BBS6" s="274"/>
      <c r="BBT6" s="274"/>
      <c r="BBU6" s="274"/>
      <c r="BBV6" s="274"/>
      <c r="BBW6" s="274"/>
      <c r="BBX6" s="274"/>
      <c r="BBY6" s="274"/>
      <c r="BBZ6" s="274"/>
      <c r="BCA6" s="274"/>
      <c r="BCB6" s="274"/>
      <c r="BCC6" s="274"/>
      <c r="BCD6" s="274"/>
      <c r="BCE6" s="274"/>
      <c r="BCF6" s="274"/>
      <c r="BCG6" s="274"/>
      <c r="BCH6" s="274"/>
      <c r="BCI6" s="274"/>
      <c r="BCJ6" s="274"/>
      <c r="BCK6" s="274"/>
      <c r="BCL6" s="274"/>
      <c r="BCM6" s="274"/>
      <c r="BCN6" s="274"/>
      <c r="BCO6" s="274"/>
      <c r="BCP6" s="274"/>
      <c r="BCQ6" s="274"/>
      <c r="BCR6" s="274"/>
      <c r="BCS6" s="274"/>
      <c r="BCT6" s="274"/>
      <c r="BCU6" s="274"/>
      <c r="BCV6" s="274"/>
      <c r="BCW6" s="274"/>
      <c r="BCX6" s="274"/>
      <c r="BCY6" s="274"/>
      <c r="BCZ6" s="274"/>
      <c r="BDA6" s="274"/>
      <c r="BDB6" s="274"/>
      <c r="BDC6" s="274"/>
      <c r="BDD6" s="274"/>
      <c r="BDE6" s="274"/>
      <c r="BDF6" s="274"/>
      <c r="BDG6" s="274"/>
      <c r="BDH6" s="274"/>
      <c r="BDI6" s="274"/>
      <c r="BDJ6" s="274"/>
      <c r="BDK6" s="274"/>
      <c r="BDL6" s="274"/>
      <c r="BDM6" s="274"/>
      <c r="BDN6" s="274"/>
      <c r="BDO6" s="274"/>
      <c r="BDP6" s="274"/>
      <c r="BDQ6" s="274"/>
      <c r="BDR6" s="274"/>
      <c r="BDS6" s="274"/>
      <c r="BDT6" s="274"/>
      <c r="BDU6" s="274"/>
      <c r="BDV6" s="274"/>
      <c r="BDW6" s="274"/>
      <c r="BDX6" s="274"/>
      <c r="BDY6" s="274"/>
      <c r="BDZ6" s="274"/>
      <c r="BEA6" s="274"/>
      <c r="BEB6" s="274"/>
      <c r="BEC6" s="274"/>
      <c r="BED6" s="274"/>
      <c r="BEE6" s="274"/>
      <c r="BEF6" s="274"/>
      <c r="BEG6" s="274"/>
      <c r="BEH6" s="274"/>
      <c r="BEI6" s="274"/>
      <c r="BEJ6" s="274"/>
      <c r="BEK6" s="274"/>
      <c r="BEL6" s="274"/>
      <c r="BEM6" s="274"/>
      <c r="BEN6" s="274"/>
      <c r="BEO6" s="274"/>
      <c r="BEP6" s="274"/>
      <c r="BEQ6" s="274"/>
      <c r="BER6" s="274"/>
      <c r="BES6" s="274"/>
      <c r="BET6" s="274"/>
      <c r="BEU6" s="274"/>
      <c r="BEV6" s="274"/>
      <c r="BEW6" s="274"/>
      <c r="BEX6" s="274"/>
      <c r="BEY6" s="274"/>
      <c r="BEZ6" s="274"/>
      <c r="BFA6" s="274"/>
      <c r="BFB6" s="274"/>
      <c r="BFC6" s="274"/>
      <c r="BFD6" s="274"/>
      <c r="BFE6" s="274"/>
      <c r="BFF6" s="274"/>
      <c r="BFG6" s="274"/>
      <c r="BFH6" s="274"/>
      <c r="BFI6" s="274"/>
      <c r="BFJ6" s="274"/>
      <c r="BFK6" s="274"/>
      <c r="BFL6" s="274"/>
      <c r="BFM6" s="274"/>
      <c r="BFN6" s="274"/>
      <c r="BFO6" s="274"/>
      <c r="BFP6" s="274"/>
      <c r="BFQ6" s="274"/>
      <c r="BFR6" s="274"/>
      <c r="BFS6" s="274"/>
      <c r="BFT6" s="274"/>
      <c r="BFU6" s="274"/>
      <c r="BFV6" s="274"/>
      <c r="BFW6" s="274"/>
      <c r="BFX6" s="274"/>
      <c r="BFY6" s="274"/>
      <c r="BFZ6" s="274"/>
      <c r="BGA6" s="274"/>
      <c r="BGB6" s="274"/>
      <c r="BGC6" s="274"/>
      <c r="BGD6" s="274"/>
      <c r="BGE6" s="274"/>
      <c r="BGF6" s="274"/>
      <c r="BGG6" s="274"/>
      <c r="BGH6" s="274"/>
      <c r="BGI6" s="274"/>
      <c r="BGJ6" s="274"/>
      <c r="BGK6" s="274"/>
      <c r="BGL6" s="274"/>
      <c r="BGM6" s="274"/>
      <c r="BGN6" s="274"/>
      <c r="BGO6" s="274"/>
      <c r="BGP6" s="274"/>
      <c r="BGQ6" s="274"/>
      <c r="BGR6" s="274"/>
      <c r="BGS6" s="274"/>
      <c r="BGT6" s="274"/>
      <c r="BGU6" s="274"/>
      <c r="BGV6" s="274"/>
      <c r="BGW6" s="274"/>
      <c r="BGX6" s="274"/>
      <c r="BGY6" s="274"/>
      <c r="BGZ6" s="274"/>
      <c r="BHA6" s="274"/>
      <c r="BHB6" s="274"/>
      <c r="BHC6" s="274"/>
      <c r="BHD6" s="274"/>
      <c r="BHE6" s="274"/>
      <c r="BHF6" s="274"/>
      <c r="BHG6" s="274"/>
      <c r="BHH6" s="274"/>
      <c r="BHI6" s="274"/>
      <c r="BHJ6" s="274"/>
      <c r="BHK6" s="274"/>
      <c r="BHL6" s="274"/>
      <c r="BHM6" s="274"/>
      <c r="BHN6" s="274"/>
      <c r="BHO6" s="274"/>
      <c r="BHP6" s="274"/>
      <c r="BHQ6" s="274"/>
      <c r="BHR6" s="274"/>
      <c r="BHS6" s="274"/>
      <c r="BHT6" s="274"/>
      <c r="BHU6" s="274"/>
      <c r="BHV6" s="274"/>
      <c r="BHW6" s="274"/>
      <c r="BHX6" s="274"/>
      <c r="BHY6" s="274"/>
      <c r="BHZ6" s="274"/>
      <c r="BIA6" s="274"/>
      <c r="BIB6" s="274"/>
      <c r="BIC6" s="274"/>
      <c r="BID6" s="274"/>
      <c r="BIE6" s="274"/>
      <c r="BIF6" s="274"/>
      <c r="BIG6" s="274"/>
      <c r="BIH6" s="274"/>
      <c r="BII6" s="274"/>
      <c r="BIJ6" s="274"/>
      <c r="BIK6" s="274"/>
      <c r="BIL6" s="274"/>
      <c r="BIM6" s="274"/>
      <c r="BIN6" s="274"/>
      <c r="BIO6" s="274"/>
      <c r="BIP6" s="274"/>
      <c r="BIQ6" s="274"/>
      <c r="BIR6" s="274"/>
      <c r="BIS6" s="274"/>
      <c r="BIT6" s="274"/>
      <c r="BIU6" s="274"/>
      <c r="BIV6" s="274"/>
      <c r="BIW6" s="274"/>
      <c r="BIX6" s="274"/>
      <c r="BIY6" s="274"/>
      <c r="BIZ6" s="274"/>
      <c r="BJA6" s="274"/>
      <c r="BJB6" s="274"/>
      <c r="BJC6" s="274"/>
      <c r="BJD6" s="274"/>
      <c r="BJE6" s="274"/>
      <c r="BJF6" s="274"/>
      <c r="BJG6" s="274"/>
      <c r="BJH6" s="274"/>
      <c r="BJI6" s="274"/>
      <c r="BJJ6" s="274"/>
      <c r="BJK6" s="274"/>
      <c r="BJL6" s="274"/>
      <c r="BJM6" s="274"/>
      <c r="BJN6" s="274"/>
      <c r="BJO6" s="274"/>
      <c r="BJP6" s="274"/>
      <c r="BJQ6" s="274"/>
      <c r="BJR6" s="274"/>
      <c r="BJS6" s="274"/>
      <c r="BJT6" s="274"/>
      <c r="BJU6" s="274"/>
      <c r="BJV6" s="274"/>
      <c r="BJW6" s="274"/>
      <c r="BJX6" s="274"/>
      <c r="BJY6" s="274"/>
      <c r="BJZ6" s="274"/>
      <c r="BKA6" s="274"/>
      <c r="BKB6" s="274"/>
      <c r="BKC6" s="274"/>
      <c r="BKD6" s="274"/>
      <c r="BKE6" s="274"/>
      <c r="BKF6" s="274"/>
      <c r="BKG6" s="274"/>
      <c r="BKH6" s="274"/>
      <c r="BKI6" s="274"/>
      <c r="BKJ6" s="274"/>
      <c r="BKK6" s="274"/>
      <c r="BKL6" s="274"/>
      <c r="BKM6" s="274"/>
      <c r="BKN6" s="274"/>
      <c r="BKO6" s="274"/>
      <c r="BKP6" s="274"/>
      <c r="BKQ6" s="274"/>
      <c r="BKR6" s="274"/>
      <c r="BKS6" s="274"/>
      <c r="BKT6" s="274"/>
      <c r="BKU6" s="274"/>
      <c r="BKV6" s="274"/>
      <c r="BKW6" s="274"/>
      <c r="BKX6" s="274"/>
      <c r="BKY6" s="274"/>
      <c r="BKZ6" s="274"/>
      <c r="BLA6" s="274"/>
      <c r="BLB6" s="274"/>
      <c r="BLC6" s="274"/>
      <c r="BLD6" s="274"/>
      <c r="BLE6" s="274"/>
      <c r="BLF6" s="274"/>
      <c r="BLG6" s="274"/>
      <c r="BLH6" s="274"/>
      <c r="BLI6" s="274"/>
      <c r="BLJ6" s="274"/>
      <c r="BLK6" s="274"/>
      <c r="BLL6" s="274"/>
      <c r="BLM6" s="274"/>
      <c r="BLN6" s="274"/>
      <c r="BLO6" s="274"/>
      <c r="BLP6" s="274"/>
      <c r="BLQ6" s="274"/>
      <c r="BLR6" s="274"/>
      <c r="BLS6" s="274"/>
      <c r="BLT6" s="274"/>
      <c r="BLU6" s="274"/>
      <c r="BLV6" s="274"/>
      <c r="BLW6" s="274"/>
      <c r="BLX6" s="274"/>
      <c r="BLY6" s="274"/>
      <c r="BLZ6" s="274"/>
      <c r="BMA6" s="274"/>
      <c r="BMB6" s="274"/>
      <c r="BMC6" s="274"/>
      <c r="BMD6" s="274"/>
      <c r="BME6" s="274"/>
      <c r="BMF6" s="274"/>
      <c r="BMG6" s="274"/>
      <c r="BMH6" s="274"/>
      <c r="BMI6" s="274"/>
      <c r="BMJ6" s="274"/>
      <c r="BMK6" s="274"/>
      <c r="BML6" s="274"/>
      <c r="BMM6" s="274"/>
      <c r="BMN6" s="274"/>
      <c r="BMO6" s="274"/>
      <c r="BMP6" s="274"/>
      <c r="BMQ6" s="274"/>
      <c r="BMR6" s="274"/>
      <c r="BMS6" s="274"/>
      <c r="BMT6" s="274"/>
      <c r="BMU6" s="274"/>
      <c r="BMV6" s="274"/>
      <c r="BMW6" s="274"/>
      <c r="BMX6" s="274"/>
      <c r="BMY6" s="274"/>
      <c r="BMZ6" s="274"/>
      <c r="BNA6" s="274"/>
      <c r="BNB6" s="274"/>
      <c r="BNC6" s="274"/>
      <c r="BND6" s="274"/>
      <c r="BNE6" s="274"/>
      <c r="BNF6" s="274"/>
      <c r="BNG6" s="274"/>
      <c r="BNH6" s="274"/>
      <c r="BNI6" s="274"/>
      <c r="BNJ6" s="274"/>
      <c r="BNK6" s="274"/>
      <c r="BNL6" s="274"/>
      <c r="BNM6" s="274"/>
      <c r="BNN6" s="274"/>
      <c r="BNO6" s="274"/>
      <c r="BNP6" s="274"/>
      <c r="BNQ6" s="274"/>
      <c r="BNR6" s="274"/>
      <c r="BNS6" s="274"/>
      <c r="BNT6" s="274"/>
      <c r="BNU6" s="274"/>
      <c r="BNV6" s="274"/>
      <c r="BNW6" s="274"/>
      <c r="BNX6" s="274"/>
      <c r="BNY6" s="274"/>
      <c r="BNZ6" s="274"/>
      <c r="BOA6" s="274"/>
      <c r="BOB6" s="274"/>
      <c r="BOC6" s="274"/>
      <c r="BOD6" s="274"/>
      <c r="BOE6" s="274"/>
      <c r="BOF6" s="274"/>
      <c r="BOG6" s="274"/>
      <c r="BOH6" s="274"/>
      <c r="BOI6" s="274"/>
      <c r="BOJ6" s="274"/>
      <c r="BOK6" s="274"/>
      <c r="BOL6" s="274"/>
      <c r="BOM6" s="274"/>
      <c r="BON6" s="274"/>
      <c r="BOO6" s="274"/>
      <c r="BOP6" s="274"/>
      <c r="BOQ6" s="274"/>
      <c r="BOR6" s="274"/>
      <c r="BOS6" s="274"/>
      <c r="BOT6" s="274"/>
      <c r="BOU6" s="274"/>
      <c r="BOV6" s="274"/>
      <c r="BOW6" s="274"/>
      <c r="BOX6" s="274"/>
      <c r="BOY6" s="274"/>
      <c r="BOZ6" s="274"/>
      <c r="BPA6" s="274"/>
      <c r="BPB6" s="274"/>
      <c r="BPC6" s="274"/>
      <c r="BPD6" s="274"/>
      <c r="BPE6" s="274"/>
      <c r="BPF6" s="274"/>
      <c r="BPG6" s="274"/>
      <c r="BPH6" s="274"/>
      <c r="BPI6" s="274"/>
      <c r="BPJ6" s="274"/>
      <c r="BPK6" s="274"/>
      <c r="BPL6" s="274"/>
      <c r="BPM6" s="274"/>
      <c r="BPN6" s="274"/>
      <c r="BPO6" s="274"/>
      <c r="BPP6" s="274"/>
      <c r="BPQ6" s="274"/>
      <c r="BPR6" s="274"/>
      <c r="BPS6" s="274"/>
      <c r="BPT6" s="274"/>
      <c r="BPU6" s="274"/>
      <c r="BPV6" s="274"/>
      <c r="BPW6" s="274"/>
      <c r="BPX6" s="274"/>
      <c r="BPY6" s="274"/>
      <c r="BPZ6" s="274"/>
      <c r="BQA6" s="274"/>
      <c r="BQB6" s="274"/>
      <c r="BQC6" s="274"/>
      <c r="BQD6" s="274"/>
      <c r="BQE6" s="274"/>
      <c r="BQF6" s="274"/>
      <c r="BQG6" s="274"/>
      <c r="BQH6" s="274"/>
      <c r="BQI6" s="274"/>
      <c r="BQJ6" s="274"/>
      <c r="BQK6" s="274"/>
      <c r="BQL6" s="274"/>
      <c r="BQM6" s="274"/>
      <c r="BQN6" s="274"/>
      <c r="BQO6" s="274"/>
      <c r="BQP6" s="274"/>
      <c r="BQQ6" s="274"/>
      <c r="BQR6" s="274"/>
      <c r="BQS6" s="274"/>
      <c r="BQT6" s="274"/>
      <c r="BQU6" s="274"/>
      <c r="BQV6" s="274"/>
      <c r="BQW6" s="274"/>
      <c r="BQX6" s="274"/>
      <c r="BQY6" s="274"/>
      <c r="BQZ6" s="274"/>
      <c r="BRA6" s="274"/>
      <c r="BRB6" s="274"/>
      <c r="BRC6" s="274"/>
      <c r="BRD6" s="274"/>
      <c r="BRE6" s="274"/>
      <c r="BRF6" s="274"/>
      <c r="BRG6" s="274"/>
      <c r="BRH6" s="274"/>
      <c r="BRI6" s="274"/>
      <c r="BRJ6" s="274"/>
      <c r="BRK6" s="274"/>
      <c r="BRL6" s="274"/>
      <c r="BRM6" s="274"/>
      <c r="BRN6" s="274"/>
      <c r="BRO6" s="274"/>
      <c r="BRP6" s="274"/>
      <c r="BRQ6" s="274"/>
      <c r="BRR6" s="274"/>
      <c r="BRS6" s="274"/>
      <c r="BRT6" s="274"/>
      <c r="BRU6" s="274"/>
      <c r="BRV6" s="274"/>
      <c r="BRW6" s="274"/>
      <c r="BRX6" s="274"/>
      <c r="BRY6" s="274"/>
      <c r="BRZ6" s="274"/>
      <c r="BSA6" s="274"/>
      <c r="BSB6" s="274"/>
      <c r="BSC6" s="274"/>
      <c r="BSD6" s="274"/>
      <c r="BSE6" s="274"/>
      <c r="BSF6" s="274"/>
      <c r="BSG6" s="274"/>
      <c r="BSH6" s="274"/>
      <c r="BSI6" s="274"/>
      <c r="BSJ6" s="274"/>
      <c r="BSK6" s="274"/>
      <c r="BSL6" s="274"/>
      <c r="BSM6" s="274"/>
      <c r="BSN6" s="274"/>
      <c r="BSO6" s="274"/>
      <c r="BSP6" s="274"/>
      <c r="BSQ6" s="274"/>
      <c r="BSR6" s="274"/>
      <c r="BSS6" s="274"/>
      <c r="BST6" s="274"/>
      <c r="BSU6" s="274"/>
      <c r="BSV6" s="274"/>
      <c r="BSW6" s="274"/>
      <c r="BSX6" s="274"/>
      <c r="BSY6" s="274"/>
      <c r="BSZ6" s="274"/>
      <c r="BTA6" s="274"/>
      <c r="BTB6" s="274"/>
      <c r="BTC6" s="274"/>
      <c r="BTD6" s="274"/>
      <c r="BTE6" s="274"/>
      <c r="BTF6" s="274"/>
      <c r="BTG6" s="274"/>
      <c r="BTH6" s="274"/>
      <c r="BTI6" s="274"/>
      <c r="BTJ6" s="274"/>
      <c r="BTK6" s="274"/>
      <c r="BTL6" s="274"/>
      <c r="BTM6" s="274"/>
      <c r="BTN6" s="274"/>
      <c r="BTO6" s="274"/>
      <c r="BTP6" s="274"/>
      <c r="BTQ6" s="274"/>
      <c r="BTR6" s="274"/>
      <c r="BTS6" s="274"/>
      <c r="BTT6" s="274"/>
      <c r="BTU6" s="274"/>
      <c r="BTV6" s="274"/>
      <c r="BTW6" s="274"/>
      <c r="BTX6" s="274"/>
      <c r="BTY6" s="274"/>
      <c r="BTZ6" s="274"/>
      <c r="BUA6" s="274"/>
      <c r="BUB6" s="274"/>
      <c r="BUC6" s="274"/>
      <c r="BUD6" s="274"/>
      <c r="BUE6" s="274"/>
      <c r="BUF6" s="274"/>
      <c r="BUG6" s="274"/>
      <c r="BUH6" s="274"/>
      <c r="BUI6" s="274"/>
      <c r="BUJ6" s="274"/>
      <c r="BUK6" s="274"/>
      <c r="BUL6" s="274"/>
      <c r="BUM6" s="274"/>
      <c r="BUN6" s="274"/>
      <c r="BUO6" s="274"/>
      <c r="BUP6" s="274"/>
      <c r="BUQ6" s="274"/>
      <c r="BUR6" s="274"/>
      <c r="BUS6" s="274"/>
      <c r="BUT6" s="274"/>
      <c r="BUU6" s="274"/>
      <c r="BUV6" s="274"/>
      <c r="BUW6" s="274"/>
      <c r="BUX6" s="274"/>
      <c r="BUY6" s="274"/>
      <c r="BUZ6" s="274"/>
      <c r="BVA6" s="274"/>
      <c r="BVB6" s="274"/>
      <c r="BVC6" s="274"/>
      <c r="BVD6" s="274"/>
      <c r="BVE6" s="274"/>
      <c r="BVF6" s="274"/>
      <c r="BVG6" s="274"/>
      <c r="BVH6" s="274"/>
      <c r="BVI6" s="274"/>
      <c r="BVJ6" s="274"/>
      <c r="BVK6" s="274"/>
      <c r="BVL6" s="274"/>
      <c r="BVM6" s="274"/>
      <c r="BVN6" s="274"/>
      <c r="BVO6" s="274"/>
      <c r="BVP6" s="274"/>
      <c r="BVQ6" s="274"/>
      <c r="BVR6" s="274"/>
      <c r="BVS6" s="274"/>
      <c r="BVT6" s="274"/>
      <c r="BVU6" s="274"/>
      <c r="BVV6" s="274"/>
      <c r="BVW6" s="274"/>
      <c r="BVX6" s="274"/>
      <c r="BVY6" s="274"/>
      <c r="BVZ6" s="274"/>
      <c r="BWA6" s="274"/>
      <c r="BWB6" s="274"/>
      <c r="BWC6" s="274"/>
      <c r="BWD6" s="274"/>
      <c r="BWE6" s="274"/>
      <c r="BWF6" s="274"/>
      <c r="BWG6" s="274"/>
      <c r="BWH6" s="274"/>
      <c r="BWI6" s="274"/>
      <c r="BWJ6" s="274"/>
      <c r="BWK6" s="274"/>
      <c r="BWL6" s="274"/>
      <c r="BWM6" s="274"/>
      <c r="BWN6" s="274"/>
      <c r="BWO6" s="274"/>
      <c r="BWP6" s="274"/>
      <c r="BWQ6" s="274"/>
      <c r="BWR6" s="274"/>
      <c r="BWS6" s="274"/>
      <c r="BWT6" s="274"/>
      <c r="BWU6" s="274"/>
      <c r="BWV6" s="274"/>
      <c r="BWW6" s="274"/>
      <c r="BWX6" s="274"/>
      <c r="BWY6" s="274"/>
      <c r="BWZ6" s="274"/>
      <c r="BXA6" s="274"/>
      <c r="BXB6" s="274"/>
      <c r="BXC6" s="274"/>
      <c r="BXD6" s="274"/>
      <c r="BXE6" s="274"/>
      <c r="BXF6" s="274"/>
      <c r="BXG6" s="274"/>
      <c r="BXH6" s="274"/>
      <c r="BXI6" s="274"/>
      <c r="BXJ6" s="274"/>
      <c r="BXK6" s="274"/>
      <c r="BXL6" s="274"/>
      <c r="BXM6" s="274"/>
      <c r="BXN6" s="274"/>
      <c r="BXO6" s="274"/>
      <c r="BXP6" s="274"/>
      <c r="BXQ6" s="274"/>
      <c r="BXR6" s="274"/>
      <c r="BXS6" s="274"/>
      <c r="BXT6" s="274"/>
      <c r="BXU6" s="274"/>
      <c r="BXV6" s="274"/>
      <c r="BXW6" s="274"/>
      <c r="BXX6" s="274"/>
      <c r="BXY6" s="274"/>
      <c r="BXZ6" s="274"/>
      <c r="BYA6" s="274"/>
      <c r="BYB6" s="274"/>
      <c r="BYC6" s="274"/>
      <c r="BYD6" s="274"/>
      <c r="BYE6" s="274"/>
      <c r="BYF6" s="274"/>
      <c r="BYG6" s="274"/>
      <c r="BYH6" s="274"/>
      <c r="BYI6" s="274"/>
      <c r="BYJ6" s="274"/>
      <c r="BYK6" s="274"/>
      <c r="BYL6" s="274"/>
      <c r="BYM6" s="274"/>
      <c r="BYN6" s="274"/>
      <c r="BYO6" s="274"/>
      <c r="BYP6" s="274"/>
      <c r="BYQ6" s="274"/>
      <c r="BYR6" s="274"/>
      <c r="BYS6" s="274"/>
      <c r="BYT6" s="274"/>
      <c r="BYU6" s="274"/>
      <c r="BYV6" s="274"/>
      <c r="BYW6" s="274"/>
      <c r="BYX6" s="274"/>
      <c r="BYY6" s="274"/>
      <c r="BYZ6" s="274"/>
      <c r="BZA6" s="274"/>
      <c r="BZB6" s="274"/>
      <c r="BZC6" s="274"/>
      <c r="BZD6" s="274"/>
      <c r="BZE6" s="274"/>
      <c r="BZF6" s="274"/>
      <c r="BZG6" s="274"/>
      <c r="BZH6" s="274"/>
      <c r="BZI6" s="274"/>
      <c r="BZJ6" s="274"/>
      <c r="BZK6" s="274"/>
      <c r="BZL6" s="274"/>
      <c r="BZM6" s="274"/>
      <c r="BZN6" s="274"/>
      <c r="BZO6" s="274"/>
      <c r="BZP6" s="274"/>
      <c r="BZQ6" s="274"/>
      <c r="BZR6" s="274"/>
      <c r="BZS6" s="274"/>
      <c r="BZT6" s="274"/>
      <c r="BZU6" s="274"/>
      <c r="BZV6" s="274"/>
      <c r="BZW6" s="274"/>
      <c r="BZX6" s="274"/>
      <c r="BZY6" s="274"/>
      <c r="BZZ6" s="274"/>
      <c r="CAA6" s="274"/>
      <c r="CAB6" s="274"/>
      <c r="CAC6" s="274"/>
      <c r="CAD6" s="274"/>
      <c r="CAE6" s="274"/>
      <c r="CAF6" s="274"/>
      <c r="CAG6" s="274"/>
      <c r="CAH6" s="274"/>
      <c r="CAI6" s="274"/>
      <c r="CAJ6" s="274"/>
      <c r="CAK6" s="274"/>
      <c r="CAL6" s="274"/>
      <c r="CAM6" s="274"/>
      <c r="CAN6" s="274"/>
      <c r="CAO6" s="274"/>
      <c r="CAP6" s="274"/>
      <c r="CAQ6" s="274"/>
      <c r="CAR6" s="274"/>
      <c r="CAS6" s="274"/>
      <c r="CAT6" s="274"/>
      <c r="CAU6" s="274"/>
      <c r="CAV6" s="274"/>
      <c r="CAW6" s="274"/>
      <c r="CAX6" s="274"/>
      <c r="CAY6" s="274"/>
      <c r="CAZ6" s="274"/>
      <c r="CBA6" s="274"/>
      <c r="CBB6" s="274"/>
      <c r="CBC6" s="274"/>
      <c r="CBD6" s="274"/>
      <c r="CBE6" s="274"/>
      <c r="CBF6" s="274"/>
      <c r="CBG6" s="274"/>
      <c r="CBH6" s="274"/>
      <c r="CBI6" s="274"/>
      <c r="CBJ6" s="274"/>
      <c r="CBK6" s="274"/>
      <c r="CBL6" s="274"/>
      <c r="CBM6" s="274"/>
      <c r="CBN6" s="274"/>
      <c r="CBO6" s="274"/>
      <c r="CBP6" s="274"/>
      <c r="CBQ6" s="274"/>
      <c r="CBR6" s="274"/>
      <c r="CBS6" s="274"/>
      <c r="CBT6" s="274"/>
      <c r="CBU6" s="274"/>
      <c r="CBV6" s="274"/>
      <c r="CBW6" s="274"/>
      <c r="CBX6" s="274"/>
      <c r="CBY6" s="274"/>
      <c r="CBZ6" s="274"/>
      <c r="CCA6" s="274"/>
      <c r="CCB6" s="274"/>
      <c r="CCC6" s="274"/>
      <c r="CCD6" s="274"/>
      <c r="CCE6" s="274"/>
      <c r="CCF6" s="274"/>
      <c r="CCG6" s="274"/>
      <c r="CCH6" s="274"/>
      <c r="CCI6" s="274"/>
      <c r="CCJ6" s="274"/>
      <c r="CCK6" s="274"/>
      <c r="CCL6" s="274"/>
      <c r="CCM6" s="274"/>
      <c r="CCN6" s="274"/>
      <c r="CCO6" s="274"/>
      <c r="CCP6" s="274"/>
      <c r="CCQ6" s="274"/>
      <c r="CCR6" s="274"/>
      <c r="CCS6" s="274"/>
      <c r="CCT6" s="274"/>
      <c r="CCU6" s="274"/>
      <c r="CCV6" s="274"/>
      <c r="CCW6" s="274"/>
      <c r="CCX6" s="274"/>
      <c r="CCY6" s="274"/>
      <c r="CCZ6" s="274"/>
      <c r="CDA6" s="274"/>
      <c r="CDB6" s="274"/>
      <c r="CDC6" s="274"/>
      <c r="CDD6" s="274"/>
      <c r="CDE6" s="274"/>
      <c r="CDF6" s="274"/>
      <c r="CDG6" s="274"/>
      <c r="CDH6" s="274"/>
      <c r="CDI6" s="274"/>
      <c r="CDJ6" s="274"/>
      <c r="CDK6" s="274"/>
      <c r="CDL6" s="274"/>
      <c r="CDM6" s="274"/>
      <c r="CDN6" s="274"/>
      <c r="CDO6" s="274"/>
      <c r="CDP6" s="274"/>
      <c r="CDQ6" s="274"/>
      <c r="CDR6" s="274"/>
      <c r="CDS6" s="274"/>
      <c r="CDT6" s="274"/>
      <c r="CDU6" s="274"/>
      <c r="CDV6" s="274"/>
      <c r="CDW6" s="274"/>
      <c r="CDX6" s="274"/>
      <c r="CDY6" s="274"/>
      <c r="CDZ6" s="274"/>
      <c r="CEA6" s="274"/>
      <c r="CEB6" s="274"/>
      <c r="CEC6" s="274"/>
      <c r="CED6" s="274"/>
      <c r="CEE6" s="274"/>
      <c r="CEF6" s="274"/>
      <c r="CEG6" s="274"/>
      <c r="CEH6" s="274"/>
      <c r="CEI6" s="274"/>
      <c r="CEJ6" s="274"/>
      <c r="CEK6" s="274"/>
      <c r="CEL6" s="274"/>
      <c r="CEM6" s="274"/>
      <c r="CEN6" s="274"/>
      <c r="CEO6" s="274"/>
      <c r="CEP6" s="274"/>
      <c r="CEQ6" s="274"/>
      <c r="CER6" s="274"/>
      <c r="CES6" s="274"/>
      <c r="CET6" s="274"/>
      <c r="CEU6" s="274"/>
      <c r="CEV6" s="274"/>
      <c r="CEW6" s="274"/>
      <c r="CEX6" s="274"/>
      <c r="CEY6" s="274"/>
      <c r="CEZ6" s="274"/>
      <c r="CFA6" s="274"/>
      <c r="CFB6" s="274"/>
      <c r="CFC6" s="274"/>
      <c r="CFD6" s="274"/>
      <c r="CFE6" s="274"/>
      <c r="CFF6" s="274"/>
      <c r="CFG6" s="274"/>
      <c r="CFH6" s="274"/>
      <c r="CFI6" s="274"/>
      <c r="CFJ6" s="274"/>
      <c r="CFK6" s="274"/>
      <c r="CFL6" s="274"/>
      <c r="CFM6" s="274"/>
      <c r="CFN6" s="274"/>
      <c r="CFO6" s="274"/>
      <c r="CFP6" s="274"/>
      <c r="CFQ6" s="274"/>
      <c r="CFR6" s="274"/>
      <c r="CFS6" s="274"/>
      <c r="CFT6" s="274"/>
      <c r="CFU6" s="274"/>
      <c r="CFV6" s="274"/>
      <c r="CFW6" s="274"/>
      <c r="CFX6" s="274"/>
      <c r="CFY6" s="274"/>
      <c r="CFZ6" s="274"/>
      <c r="CGA6" s="274"/>
      <c r="CGB6" s="274"/>
      <c r="CGC6" s="274"/>
      <c r="CGD6" s="274"/>
      <c r="CGE6" s="274"/>
      <c r="CGF6" s="274"/>
      <c r="CGG6" s="274"/>
      <c r="CGH6" s="274"/>
      <c r="CGI6" s="274"/>
      <c r="CGJ6" s="274"/>
      <c r="CGK6" s="274"/>
      <c r="CGL6" s="274"/>
      <c r="CGM6" s="274"/>
      <c r="CGN6" s="274"/>
      <c r="CGO6" s="274"/>
      <c r="CGP6" s="274"/>
      <c r="CGQ6" s="274"/>
      <c r="CGR6" s="274"/>
      <c r="CGS6" s="274"/>
      <c r="CGT6" s="274"/>
      <c r="CGU6" s="274"/>
      <c r="CGV6" s="274"/>
      <c r="CGW6" s="274"/>
      <c r="CGX6" s="274"/>
      <c r="CGY6" s="274"/>
      <c r="CGZ6" s="274"/>
      <c r="CHA6" s="274"/>
      <c r="CHB6" s="274"/>
      <c r="CHC6" s="274"/>
      <c r="CHD6" s="274"/>
      <c r="CHE6" s="274"/>
      <c r="CHF6" s="274"/>
      <c r="CHG6" s="274"/>
      <c r="CHH6" s="274"/>
      <c r="CHI6" s="274"/>
      <c r="CHJ6" s="274"/>
      <c r="CHK6" s="274"/>
      <c r="CHL6" s="274"/>
      <c r="CHM6" s="274"/>
      <c r="CHN6" s="274"/>
      <c r="CHO6" s="274"/>
      <c r="CHP6" s="274"/>
      <c r="CHQ6" s="274"/>
      <c r="CHR6" s="274"/>
      <c r="CHS6" s="274"/>
      <c r="CHT6" s="274"/>
      <c r="CHU6" s="274"/>
      <c r="CHV6" s="274"/>
      <c r="CHW6" s="274"/>
      <c r="CHX6" s="274"/>
      <c r="CHY6" s="274"/>
      <c r="CHZ6" s="274"/>
      <c r="CIA6" s="274"/>
      <c r="CIB6" s="274"/>
      <c r="CIC6" s="274"/>
      <c r="CID6" s="274"/>
      <c r="CIE6" s="274"/>
      <c r="CIF6" s="274"/>
      <c r="CIG6" s="274"/>
      <c r="CIH6" s="274"/>
      <c r="CII6" s="274"/>
      <c r="CIJ6" s="274"/>
      <c r="CIK6" s="274"/>
      <c r="CIL6" s="274"/>
      <c r="CIM6" s="274"/>
      <c r="CIN6" s="274"/>
      <c r="CIO6" s="274"/>
      <c r="CIP6" s="274"/>
      <c r="CIQ6" s="274"/>
      <c r="CIR6" s="274"/>
      <c r="CIS6" s="274"/>
      <c r="CIT6" s="274"/>
      <c r="CIU6" s="274"/>
      <c r="CIV6" s="274"/>
      <c r="CIW6" s="274"/>
      <c r="CIX6" s="274"/>
      <c r="CIY6" s="274"/>
      <c r="CIZ6" s="274"/>
      <c r="CJA6" s="274"/>
      <c r="CJB6" s="274"/>
      <c r="CJC6" s="274"/>
      <c r="CJD6" s="274"/>
      <c r="CJE6" s="274"/>
      <c r="CJF6" s="274"/>
      <c r="CJG6" s="274"/>
      <c r="CJH6" s="274"/>
      <c r="CJI6" s="274"/>
      <c r="CJJ6" s="274"/>
      <c r="CJK6" s="274"/>
      <c r="CJL6" s="274"/>
      <c r="CJM6" s="274"/>
      <c r="CJN6" s="274"/>
      <c r="CJO6" s="274"/>
      <c r="CJP6" s="274"/>
      <c r="CJQ6" s="274"/>
      <c r="CJR6" s="274"/>
      <c r="CJS6" s="274"/>
      <c r="CJT6" s="274"/>
      <c r="CJU6" s="274"/>
      <c r="CJV6" s="274"/>
      <c r="CJW6" s="274"/>
      <c r="CJX6" s="274"/>
      <c r="CJY6" s="274"/>
      <c r="CJZ6" s="274"/>
      <c r="CKA6" s="274"/>
      <c r="CKB6" s="274"/>
      <c r="CKC6" s="274"/>
      <c r="CKD6" s="274"/>
      <c r="CKE6" s="274"/>
      <c r="CKF6" s="274"/>
      <c r="CKG6" s="274"/>
      <c r="CKH6" s="274"/>
      <c r="CKI6" s="274"/>
      <c r="CKJ6" s="274"/>
      <c r="CKK6" s="274"/>
      <c r="CKL6" s="274"/>
      <c r="CKM6" s="274"/>
      <c r="CKN6" s="274"/>
      <c r="CKO6" s="274"/>
      <c r="CKP6" s="274"/>
      <c r="CKQ6" s="274"/>
      <c r="CKR6" s="274"/>
      <c r="CKS6" s="274"/>
      <c r="CKT6" s="274"/>
      <c r="CKU6" s="274"/>
      <c r="CKV6" s="274"/>
      <c r="CKW6" s="274"/>
      <c r="CKX6" s="274"/>
      <c r="CKY6" s="274"/>
      <c r="CKZ6" s="274"/>
      <c r="CLA6" s="274"/>
      <c r="CLB6" s="274"/>
      <c r="CLC6" s="274"/>
      <c r="CLD6" s="274"/>
      <c r="CLE6" s="274"/>
      <c r="CLF6" s="274"/>
      <c r="CLG6" s="274"/>
      <c r="CLH6" s="274"/>
      <c r="CLI6" s="274"/>
      <c r="CLJ6" s="274"/>
      <c r="CLK6" s="274"/>
      <c r="CLL6" s="274"/>
      <c r="CLM6" s="274"/>
      <c r="CLN6" s="274"/>
      <c r="CLO6" s="274"/>
      <c r="CLP6" s="274"/>
      <c r="CLQ6" s="274"/>
      <c r="CLR6" s="274"/>
      <c r="CLS6" s="274"/>
      <c r="CLT6" s="274"/>
      <c r="CLU6" s="274"/>
      <c r="CLV6" s="274"/>
      <c r="CLW6" s="274"/>
      <c r="CLX6" s="274"/>
      <c r="CLY6" s="274"/>
      <c r="CLZ6" s="274"/>
      <c r="CMA6" s="274"/>
      <c r="CMB6" s="274"/>
      <c r="CMC6" s="274"/>
      <c r="CMD6" s="274"/>
      <c r="CME6" s="274"/>
      <c r="CMF6" s="274"/>
      <c r="CMG6" s="274"/>
      <c r="CMH6" s="274"/>
      <c r="CMI6" s="274"/>
      <c r="CMJ6" s="274"/>
      <c r="CMK6" s="274"/>
      <c r="CML6" s="274"/>
      <c r="CMM6" s="274"/>
      <c r="CMN6" s="274"/>
      <c r="CMO6" s="274"/>
      <c r="CMP6" s="274"/>
      <c r="CMQ6" s="274"/>
      <c r="CMR6" s="274"/>
      <c r="CMS6" s="274"/>
      <c r="CMT6" s="274"/>
      <c r="CMU6" s="274"/>
      <c r="CMV6" s="274"/>
      <c r="CMW6" s="274"/>
      <c r="CMX6" s="274"/>
      <c r="CMY6" s="274"/>
      <c r="CMZ6" s="274"/>
      <c r="CNA6" s="274"/>
      <c r="CNB6" s="274"/>
      <c r="CNC6" s="274"/>
      <c r="CND6" s="274"/>
      <c r="CNE6" s="274"/>
      <c r="CNF6" s="274"/>
      <c r="CNG6" s="274"/>
      <c r="CNH6" s="274"/>
      <c r="CNI6" s="274"/>
      <c r="CNJ6" s="274"/>
      <c r="CNK6" s="274"/>
      <c r="CNL6" s="274"/>
      <c r="CNM6" s="274"/>
      <c r="CNN6" s="274"/>
      <c r="CNO6" s="274"/>
      <c r="CNP6" s="274"/>
      <c r="CNQ6" s="274"/>
      <c r="CNR6" s="274"/>
      <c r="CNS6" s="274"/>
      <c r="CNT6" s="274"/>
      <c r="CNU6" s="274"/>
      <c r="CNV6" s="274"/>
      <c r="CNW6" s="274"/>
      <c r="CNX6" s="274"/>
      <c r="CNY6" s="274"/>
      <c r="CNZ6" s="274"/>
      <c r="COA6" s="274"/>
      <c r="COB6" s="274"/>
      <c r="COC6" s="274"/>
      <c r="COD6" s="274"/>
      <c r="COE6" s="274"/>
      <c r="COF6" s="274"/>
      <c r="COG6" s="274"/>
      <c r="COH6" s="274"/>
      <c r="COI6" s="274"/>
      <c r="COJ6" s="274"/>
      <c r="COK6" s="274"/>
      <c r="COL6" s="274"/>
      <c r="COM6" s="274"/>
      <c r="CON6" s="274"/>
      <c r="COO6" s="274"/>
      <c r="COP6" s="274"/>
      <c r="COQ6" s="274"/>
      <c r="COR6" s="274"/>
      <c r="COS6" s="274"/>
      <c r="COT6" s="274"/>
      <c r="COU6" s="274"/>
      <c r="COV6" s="274"/>
      <c r="COW6" s="274"/>
      <c r="COX6" s="274"/>
      <c r="COY6" s="274"/>
      <c r="COZ6" s="274"/>
      <c r="CPA6" s="274"/>
      <c r="CPB6" s="274"/>
      <c r="CPC6" s="274"/>
      <c r="CPD6" s="274"/>
      <c r="CPE6" s="274"/>
      <c r="CPF6" s="274"/>
      <c r="CPG6" s="274"/>
      <c r="CPH6" s="274"/>
      <c r="CPI6" s="274"/>
      <c r="CPJ6" s="274"/>
      <c r="CPK6" s="274"/>
      <c r="CPL6" s="274"/>
      <c r="CPM6" s="274"/>
      <c r="CPN6" s="274"/>
      <c r="CPO6" s="274"/>
      <c r="CPP6" s="274"/>
      <c r="CPQ6" s="274"/>
      <c r="CPR6" s="274"/>
      <c r="CPS6" s="274"/>
      <c r="CPT6" s="274"/>
      <c r="CPU6" s="274"/>
      <c r="CPV6" s="274"/>
      <c r="CPW6" s="274"/>
      <c r="CPX6" s="274"/>
      <c r="CPY6" s="274"/>
      <c r="CPZ6" s="274"/>
      <c r="CQA6" s="274"/>
      <c r="CQB6" s="274"/>
      <c r="CQC6" s="274"/>
      <c r="CQD6" s="274"/>
      <c r="CQE6" s="274"/>
      <c r="CQF6" s="274"/>
      <c r="CQG6" s="274"/>
      <c r="CQH6" s="274"/>
      <c r="CQI6" s="274"/>
      <c r="CQJ6" s="274"/>
      <c r="CQK6" s="274"/>
      <c r="CQL6" s="274"/>
      <c r="CQM6" s="274"/>
      <c r="CQN6" s="274"/>
      <c r="CQO6" s="274"/>
      <c r="CQP6" s="274"/>
      <c r="CQQ6" s="274"/>
      <c r="CQR6" s="274"/>
      <c r="CQS6" s="274"/>
      <c r="CQT6" s="274"/>
      <c r="CQU6" s="274"/>
      <c r="CQV6" s="274"/>
      <c r="CQW6" s="274"/>
      <c r="CQX6" s="274"/>
      <c r="CQY6" s="274"/>
      <c r="CQZ6" s="274"/>
      <c r="CRA6" s="274"/>
      <c r="CRB6" s="274"/>
      <c r="CRC6" s="274"/>
      <c r="CRD6" s="274"/>
      <c r="CRE6" s="274"/>
      <c r="CRF6" s="274"/>
      <c r="CRG6" s="274"/>
      <c r="CRH6" s="274"/>
      <c r="CRI6" s="274"/>
      <c r="CRJ6" s="274"/>
      <c r="CRK6" s="274"/>
      <c r="CRL6" s="274"/>
      <c r="CRM6" s="274"/>
      <c r="CRN6" s="274"/>
      <c r="CRO6" s="274"/>
      <c r="CRP6" s="274"/>
      <c r="CRQ6" s="274"/>
      <c r="CRR6" s="274"/>
      <c r="CRS6" s="274"/>
      <c r="CRT6" s="274"/>
      <c r="CRU6" s="274"/>
      <c r="CRV6" s="274"/>
      <c r="CRW6" s="274"/>
      <c r="CRX6" s="274"/>
      <c r="CRY6" s="274"/>
      <c r="CRZ6" s="274"/>
      <c r="CSA6" s="274"/>
      <c r="CSB6" s="274"/>
      <c r="CSC6" s="274"/>
      <c r="CSD6" s="274"/>
      <c r="CSE6" s="274"/>
      <c r="CSF6" s="274"/>
      <c r="CSG6" s="274"/>
      <c r="CSH6" s="274"/>
      <c r="CSI6" s="274"/>
      <c r="CSJ6" s="274"/>
      <c r="CSK6" s="274"/>
      <c r="CSL6" s="274"/>
      <c r="CSM6" s="274"/>
      <c r="CSN6" s="274"/>
      <c r="CSO6" s="274"/>
      <c r="CSP6" s="274"/>
      <c r="CSQ6" s="274"/>
      <c r="CSR6" s="274"/>
      <c r="CSS6" s="274"/>
      <c r="CST6" s="274"/>
      <c r="CSU6" s="274"/>
      <c r="CSV6" s="274"/>
      <c r="CSW6" s="274"/>
      <c r="CSX6" s="274"/>
      <c r="CSY6" s="274"/>
      <c r="CSZ6" s="274"/>
      <c r="CTA6" s="274"/>
      <c r="CTB6" s="274"/>
      <c r="CTC6" s="274"/>
      <c r="CTD6" s="274"/>
      <c r="CTE6" s="274"/>
      <c r="CTF6" s="274"/>
      <c r="CTG6" s="274"/>
      <c r="CTH6" s="274"/>
      <c r="CTI6" s="274"/>
      <c r="CTJ6" s="274"/>
      <c r="CTK6" s="274"/>
      <c r="CTL6" s="274"/>
      <c r="CTM6" s="274"/>
      <c r="CTN6" s="274"/>
      <c r="CTO6" s="274"/>
      <c r="CTP6" s="274"/>
      <c r="CTQ6" s="274"/>
      <c r="CTR6" s="274"/>
      <c r="CTS6" s="274"/>
      <c r="CTT6" s="274"/>
      <c r="CTU6" s="274"/>
      <c r="CTV6" s="274"/>
      <c r="CTW6" s="274"/>
      <c r="CTX6" s="274"/>
      <c r="CTY6" s="274"/>
      <c r="CTZ6" s="274"/>
      <c r="CUA6" s="274"/>
      <c r="CUB6" s="274"/>
      <c r="CUC6" s="274"/>
      <c r="CUD6" s="274"/>
      <c r="CUE6" s="274"/>
      <c r="CUF6" s="274"/>
      <c r="CUG6" s="274"/>
      <c r="CUH6" s="274"/>
      <c r="CUI6" s="274"/>
      <c r="CUJ6" s="274"/>
      <c r="CUK6" s="274"/>
      <c r="CUL6" s="274"/>
      <c r="CUM6" s="274"/>
      <c r="CUN6" s="274"/>
      <c r="CUO6" s="274"/>
      <c r="CUP6" s="274"/>
      <c r="CUQ6" s="274"/>
      <c r="CUR6" s="274"/>
      <c r="CUS6" s="274"/>
      <c r="CUT6" s="274"/>
      <c r="CUU6" s="274"/>
      <c r="CUV6" s="274"/>
      <c r="CUW6" s="274"/>
      <c r="CUX6" s="274"/>
      <c r="CUY6" s="274"/>
      <c r="CUZ6" s="274"/>
      <c r="CVA6" s="274"/>
      <c r="CVB6" s="274"/>
      <c r="CVC6" s="274"/>
      <c r="CVD6" s="274"/>
      <c r="CVE6" s="274"/>
      <c r="CVF6" s="274"/>
      <c r="CVG6" s="274"/>
      <c r="CVH6" s="274"/>
      <c r="CVI6" s="274"/>
      <c r="CVJ6" s="274"/>
      <c r="CVK6" s="274"/>
      <c r="CVL6" s="274"/>
      <c r="CVM6" s="274"/>
      <c r="CVN6" s="274"/>
      <c r="CVO6" s="274"/>
      <c r="CVP6" s="274"/>
      <c r="CVQ6" s="274"/>
      <c r="CVR6" s="274"/>
      <c r="CVS6" s="274"/>
      <c r="CVT6" s="274"/>
      <c r="CVU6" s="274"/>
      <c r="CVV6" s="274"/>
      <c r="CVW6" s="274"/>
      <c r="CVX6" s="274"/>
      <c r="CVY6" s="274"/>
      <c r="CVZ6" s="274"/>
      <c r="CWA6" s="274"/>
      <c r="CWB6" s="274"/>
      <c r="CWC6" s="274"/>
      <c r="CWD6" s="274"/>
      <c r="CWE6" s="274"/>
      <c r="CWF6" s="274"/>
      <c r="CWG6" s="274"/>
      <c r="CWH6" s="274"/>
      <c r="CWI6" s="274"/>
      <c r="CWJ6" s="274"/>
      <c r="CWK6" s="274"/>
      <c r="CWL6" s="274"/>
      <c r="CWM6" s="274"/>
      <c r="CWN6" s="274"/>
      <c r="CWO6" s="274"/>
      <c r="CWP6" s="274"/>
      <c r="CWQ6" s="274"/>
      <c r="CWR6" s="274"/>
      <c r="CWS6" s="274"/>
      <c r="CWT6" s="274"/>
      <c r="CWU6" s="274"/>
      <c r="CWV6" s="274"/>
      <c r="CWW6" s="274"/>
      <c r="CWX6" s="274"/>
      <c r="CWY6" s="274"/>
      <c r="CWZ6" s="274"/>
      <c r="CXA6" s="274"/>
      <c r="CXB6" s="274"/>
      <c r="CXC6" s="274"/>
      <c r="CXD6" s="274"/>
      <c r="CXE6" s="274"/>
      <c r="CXF6" s="274"/>
      <c r="CXG6" s="274"/>
      <c r="CXH6" s="274"/>
      <c r="CXI6" s="274"/>
      <c r="CXJ6" s="274"/>
      <c r="CXK6" s="274"/>
      <c r="CXL6" s="274"/>
      <c r="CXM6" s="274"/>
      <c r="CXN6" s="274"/>
      <c r="CXO6" s="274"/>
      <c r="CXP6" s="274"/>
      <c r="CXQ6" s="274"/>
      <c r="CXR6" s="274"/>
      <c r="CXS6" s="274"/>
      <c r="CXT6" s="274"/>
      <c r="CXU6" s="274"/>
      <c r="CXV6" s="274"/>
      <c r="CXW6" s="274"/>
      <c r="CXX6" s="274"/>
      <c r="CXY6" s="274"/>
      <c r="CXZ6" s="274"/>
      <c r="CYA6" s="274"/>
      <c r="CYB6" s="274"/>
      <c r="CYC6" s="274"/>
      <c r="CYD6" s="274"/>
      <c r="CYE6" s="274"/>
      <c r="CYF6" s="274"/>
      <c r="CYG6" s="274"/>
      <c r="CYH6" s="274"/>
      <c r="CYI6" s="274"/>
      <c r="CYJ6" s="274"/>
      <c r="CYK6" s="274"/>
      <c r="CYL6" s="274"/>
      <c r="CYM6" s="274"/>
      <c r="CYN6" s="274"/>
      <c r="CYO6" s="274"/>
      <c r="CYP6" s="274"/>
      <c r="CYQ6" s="274"/>
      <c r="CYR6" s="274"/>
      <c r="CYS6" s="274"/>
      <c r="CYT6" s="274"/>
      <c r="CYU6" s="274"/>
      <c r="CYV6" s="274"/>
      <c r="CYW6" s="274"/>
      <c r="CYX6" s="274"/>
      <c r="CYY6" s="274"/>
      <c r="CYZ6" s="274"/>
      <c r="CZA6" s="274"/>
      <c r="CZB6" s="274"/>
      <c r="CZC6" s="274"/>
      <c r="CZD6" s="274"/>
      <c r="CZE6" s="274"/>
      <c r="CZF6" s="274"/>
      <c r="CZG6" s="274"/>
      <c r="CZH6" s="274"/>
      <c r="CZI6" s="274"/>
      <c r="CZJ6" s="274"/>
      <c r="CZK6" s="274"/>
      <c r="CZL6" s="274"/>
      <c r="CZM6" s="274"/>
      <c r="CZN6" s="274"/>
      <c r="CZO6" s="274"/>
      <c r="CZP6" s="274"/>
      <c r="CZQ6" s="274"/>
      <c r="CZR6" s="274"/>
      <c r="CZS6" s="274"/>
      <c r="CZT6" s="274"/>
      <c r="CZU6" s="274"/>
      <c r="CZV6" s="274"/>
      <c r="CZW6" s="274"/>
      <c r="CZX6" s="274"/>
      <c r="CZY6" s="274"/>
      <c r="CZZ6" s="274"/>
      <c r="DAA6" s="274"/>
      <c r="DAB6" s="274"/>
      <c r="DAC6" s="274"/>
      <c r="DAD6" s="274"/>
      <c r="DAE6" s="274"/>
      <c r="DAF6" s="274"/>
      <c r="DAG6" s="274"/>
      <c r="DAH6" s="274"/>
      <c r="DAI6" s="274"/>
      <c r="DAJ6" s="274"/>
      <c r="DAK6" s="274"/>
      <c r="DAL6" s="274"/>
      <c r="DAM6" s="274"/>
      <c r="DAN6" s="274"/>
      <c r="DAO6" s="274"/>
      <c r="DAP6" s="274"/>
      <c r="DAQ6" s="274"/>
      <c r="DAR6" s="274"/>
      <c r="DAS6" s="274"/>
      <c r="DAT6" s="274"/>
      <c r="DAU6" s="274"/>
      <c r="DAV6" s="274"/>
      <c r="DAW6" s="274"/>
      <c r="DAX6" s="274"/>
      <c r="DAY6" s="274"/>
      <c r="DAZ6" s="274"/>
      <c r="DBA6" s="274"/>
      <c r="DBB6" s="274"/>
      <c r="DBC6" s="274"/>
      <c r="DBD6" s="274"/>
      <c r="DBE6" s="274"/>
      <c r="DBF6" s="274"/>
      <c r="DBG6" s="274"/>
      <c r="DBH6" s="274"/>
      <c r="DBI6" s="274"/>
      <c r="DBJ6" s="274"/>
      <c r="DBK6" s="274"/>
      <c r="DBL6" s="274"/>
      <c r="DBM6" s="274"/>
      <c r="DBN6" s="274"/>
      <c r="DBO6" s="274"/>
      <c r="DBP6" s="274"/>
      <c r="DBQ6" s="274"/>
      <c r="DBR6" s="274"/>
      <c r="DBS6" s="274"/>
      <c r="DBT6" s="274"/>
      <c r="DBU6" s="274"/>
      <c r="DBV6" s="274"/>
      <c r="DBW6" s="274"/>
      <c r="DBX6" s="274"/>
      <c r="DBY6" s="274"/>
      <c r="DBZ6" s="274"/>
      <c r="DCA6" s="274"/>
      <c r="DCB6" s="274"/>
      <c r="DCC6" s="274"/>
      <c r="DCD6" s="274"/>
      <c r="DCE6" s="274"/>
      <c r="DCF6" s="274"/>
      <c r="DCG6" s="274"/>
      <c r="DCH6" s="274"/>
      <c r="DCI6" s="274"/>
      <c r="DCJ6" s="274"/>
      <c r="DCK6" s="274"/>
      <c r="DCL6" s="274"/>
      <c r="DCM6" s="274"/>
      <c r="DCN6" s="274"/>
      <c r="DCO6" s="274"/>
      <c r="DCP6" s="274"/>
      <c r="DCQ6" s="274"/>
      <c r="DCR6" s="274"/>
      <c r="DCS6" s="274"/>
      <c r="DCT6" s="274"/>
      <c r="DCU6" s="274"/>
      <c r="DCV6" s="274"/>
      <c r="DCW6" s="274"/>
      <c r="DCX6" s="274"/>
      <c r="DCY6" s="274"/>
      <c r="DCZ6" s="274"/>
      <c r="DDA6" s="274"/>
      <c r="DDB6" s="274"/>
      <c r="DDC6" s="274"/>
      <c r="DDD6" s="274"/>
      <c r="DDE6" s="274"/>
      <c r="DDF6" s="274"/>
      <c r="DDG6" s="274"/>
      <c r="DDH6" s="274"/>
      <c r="DDI6" s="274"/>
      <c r="DDJ6" s="274"/>
      <c r="DDK6" s="274"/>
      <c r="DDL6" s="274"/>
      <c r="DDM6" s="274"/>
      <c r="DDN6" s="274"/>
      <c r="DDO6" s="274"/>
      <c r="DDP6" s="274"/>
      <c r="DDQ6" s="274"/>
      <c r="DDR6" s="274"/>
      <c r="DDS6" s="274"/>
      <c r="DDT6" s="274"/>
      <c r="DDU6" s="274"/>
      <c r="DDV6" s="274"/>
      <c r="DDW6" s="274"/>
      <c r="DDX6" s="274"/>
      <c r="DDY6" s="274"/>
      <c r="DDZ6" s="274"/>
      <c r="DEA6" s="274"/>
      <c r="DEB6" s="274"/>
      <c r="DEC6" s="274"/>
      <c r="DED6" s="274"/>
      <c r="DEE6" s="274"/>
      <c r="DEF6" s="274"/>
      <c r="DEG6" s="274"/>
      <c r="DEH6" s="274"/>
      <c r="DEI6" s="274"/>
      <c r="DEJ6" s="274"/>
      <c r="DEK6" s="274"/>
      <c r="DEL6" s="274"/>
      <c r="DEM6" s="274"/>
      <c r="DEN6" s="274"/>
      <c r="DEO6" s="274"/>
      <c r="DEP6" s="274"/>
      <c r="DEQ6" s="274"/>
      <c r="DER6" s="274"/>
      <c r="DES6" s="274"/>
      <c r="DET6" s="274"/>
      <c r="DEU6" s="274"/>
      <c r="DEV6" s="274"/>
      <c r="DEW6" s="274"/>
      <c r="DEX6" s="274"/>
      <c r="DEY6" s="274"/>
      <c r="DEZ6" s="274"/>
      <c r="DFA6" s="274"/>
      <c r="DFB6" s="274"/>
      <c r="DFC6" s="274"/>
      <c r="DFD6" s="274"/>
      <c r="DFE6" s="274"/>
      <c r="DFF6" s="274"/>
      <c r="DFG6" s="274"/>
      <c r="DFH6" s="274"/>
      <c r="DFI6" s="274"/>
      <c r="DFJ6" s="274"/>
      <c r="DFK6" s="274"/>
      <c r="DFL6" s="274"/>
      <c r="DFM6" s="274"/>
      <c r="DFN6" s="274"/>
      <c r="DFO6" s="274"/>
      <c r="DFP6" s="274"/>
      <c r="DFQ6" s="274"/>
      <c r="DFR6" s="274"/>
      <c r="DFS6" s="274"/>
      <c r="DFT6" s="274"/>
      <c r="DFU6" s="274"/>
      <c r="DFV6" s="274"/>
      <c r="DFW6" s="274"/>
      <c r="DFX6" s="274"/>
      <c r="DFY6" s="274"/>
      <c r="DFZ6" s="274"/>
      <c r="DGA6" s="274"/>
      <c r="DGB6" s="274"/>
      <c r="DGC6" s="274"/>
      <c r="DGD6" s="274"/>
      <c r="DGE6" s="274"/>
      <c r="DGF6" s="274"/>
      <c r="DGG6" s="274"/>
      <c r="DGH6" s="274"/>
      <c r="DGI6" s="274"/>
      <c r="DGJ6" s="274"/>
      <c r="DGK6" s="274"/>
      <c r="DGL6" s="274"/>
      <c r="DGM6" s="274"/>
      <c r="DGN6" s="274"/>
      <c r="DGO6" s="274"/>
      <c r="DGP6" s="274"/>
      <c r="DGQ6" s="274"/>
      <c r="DGR6" s="274"/>
      <c r="DGS6" s="274"/>
      <c r="DGT6" s="274"/>
      <c r="DGU6" s="274"/>
      <c r="DGV6" s="274"/>
      <c r="DGW6" s="274"/>
      <c r="DGX6" s="274"/>
      <c r="DGY6" s="274"/>
      <c r="DGZ6" s="274"/>
      <c r="DHA6" s="274"/>
      <c r="DHB6" s="274"/>
      <c r="DHC6" s="274"/>
      <c r="DHD6" s="274"/>
      <c r="DHE6" s="274"/>
      <c r="DHF6" s="274"/>
      <c r="DHG6" s="274"/>
      <c r="DHH6" s="274"/>
      <c r="DHI6" s="274"/>
      <c r="DHJ6" s="274"/>
      <c r="DHK6" s="274"/>
      <c r="DHL6" s="274"/>
      <c r="DHM6" s="274"/>
      <c r="DHN6" s="274"/>
      <c r="DHO6" s="274"/>
      <c r="DHP6" s="274"/>
      <c r="DHQ6" s="274"/>
      <c r="DHR6" s="274"/>
      <c r="DHS6" s="274"/>
      <c r="DHT6" s="274"/>
      <c r="DHU6" s="274"/>
      <c r="DHV6" s="274"/>
      <c r="DHW6" s="274"/>
      <c r="DHX6" s="274"/>
      <c r="DHY6" s="274"/>
      <c r="DHZ6" s="274"/>
      <c r="DIA6" s="274"/>
      <c r="DIB6" s="274"/>
      <c r="DIC6" s="274"/>
      <c r="DID6" s="274"/>
      <c r="DIE6" s="274"/>
      <c r="DIF6" s="274"/>
      <c r="DIG6" s="274"/>
      <c r="DIH6" s="274"/>
      <c r="DII6" s="274"/>
      <c r="DIJ6" s="274"/>
      <c r="DIK6" s="274"/>
      <c r="DIL6" s="274"/>
      <c r="DIM6" s="274"/>
      <c r="DIN6" s="274"/>
      <c r="DIO6" s="274"/>
      <c r="DIP6" s="274"/>
      <c r="DIQ6" s="274"/>
      <c r="DIR6" s="274"/>
      <c r="DIS6" s="274"/>
      <c r="DIT6" s="274"/>
      <c r="DIU6" s="274"/>
      <c r="DIV6" s="274"/>
      <c r="DIW6" s="274"/>
      <c r="DIX6" s="274"/>
      <c r="DIY6" s="274"/>
      <c r="DIZ6" s="274"/>
      <c r="DJA6" s="274"/>
      <c r="DJB6" s="274"/>
      <c r="DJC6" s="274"/>
      <c r="DJD6" s="274"/>
      <c r="DJE6" s="274"/>
      <c r="DJF6" s="274"/>
      <c r="DJG6" s="274"/>
      <c r="DJH6" s="274"/>
      <c r="DJI6" s="274"/>
      <c r="DJJ6" s="274"/>
      <c r="DJK6" s="274"/>
      <c r="DJL6" s="274"/>
      <c r="DJM6" s="274"/>
      <c r="DJN6" s="274"/>
      <c r="DJO6" s="274"/>
      <c r="DJP6" s="274"/>
      <c r="DJQ6" s="274"/>
      <c r="DJR6" s="274"/>
      <c r="DJS6" s="274"/>
      <c r="DJT6" s="274"/>
      <c r="DJU6" s="274"/>
      <c r="DJV6" s="274"/>
      <c r="DJW6" s="274"/>
      <c r="DJX6" s="274"/>
      <c r="DJY6" s="274"/>
      <c r="DJZ6" s="274"/>
      <c r="DKA6" s="274"/>
      <c r="DKB6" s="274"/>
      <c r="DKC6" s="274"/>
      <c r="DKD6" s="274"/>
      <c r="DKE6" s="274"/>
      <c r="DKF6" s="274"/>
      <c r="DKG6" s="274"/>
      <c r="DKH6" s="274"/>
      <c r="DKI6" s="274"/>
      <c r="DKJ6" s="274"/>
      <c r="DKK6" s="274"/>
      <c r="DKL6" s="274"/>
      <c r="DKM6" s="274"/>
      <c r="DKN6" s="274"/>
      <c r="DKO6" s="274"/>
      <c r="DKP6" s="274"/>
      <c r="DKQ6" s="274"/>
      <c r="DKR6" s="274"/>
      <c r="DKS6" s="274"/>
      <c r="DKT6" s="274"/>
      <c r="DKU6" s="274"/>
      <c r="DKV6" s="274"/>
      <c r="DKW6" s="274"/>
      <c r="DKX6" s="274"/>
      <c r="DKY6" s="274"/>
      <c r="DKZ6" s="274"/>
      <c r="DLA6" s="274"/>
      <c r="DLB6" s="274"/>
      <c r="DLC6" s="274"/>
      <c r="DLD6" s="274"/>
      <c r="DLE6" s="274"/>
      <c r="DLF6" s="274"/>
      <c r="DLG6" s="274"/>
      <c r="DLH6" s="274"/>
      <c r="DLI6" s="274"/>
      <c r="DLJ6" s="274"/>
      <c r="DLK6" s="274"/>
      <c r="DLL6" s="274"/>
      <c r="DLM6" s="274"/>
      <c r="DLN6" s="274"/>
      <c r="DLO6" s="274"/>
      <c r="DLP6" s="274"/>
      <c r="DLQ6" s="274"/>
      <c r="DLR6" s="274"/>
      <c r="DLS6" s="274"/>
      <c r="DLT6" s="274"/>
      <c r="DLU6" s="274"/>
      <c r="DLV6" s="274"/>
      <c r="DLW6" s="274"/>
      <c r="DLX6" s="274"/>
      <c r="DLY6" s="274"/>
      <c r="DLZ6" s="274"/>
      <c r="DMA6" s="274"/>
      <c r="DMB6" s="274"/>
      <c r="DMC6" s="274"/>
      <c r="DMD6" s="274"/>
      <c r="DME6" s="274"/>
      <c r="DMF6" s="274"/>
      <c r="DMG6" s="274"/>
      <c r="DMH6" s="274"/>
      <c r="DMI6" s="274"/>
      <c r="DMJ6" s="274"/>
      <c r="DMK6" s="274"/>
      <c r="DML6" s="274"/>
      <c r="DMM6" s="274"/>
      <c r="DMN6" s="274"/>
      <c r="DMO6" s="274"/>
      <c r="DMP6" s="274"/>
      <c r="DMQ6" s="274"/>
      <c r="DMR6" s="274"/>
      <c r="DMS6" s="274"/>
      <c r="DMT6" s="274"/>
      <c r="DMU6" s="274"/>
      <c r="DMV6" s="274"/>
      <c r="DMW6" s="274"/>
      <c r="DMX6" s="274"/>
      <c r="DMY6" s="274"/>
      <c r="DMZ6" s="274"/>
      <c r="DNA6" s="274"/>
      <c r="DNB6" s="274"/>
      <c r="DNC6" s="274"/>
      <c r="DND6" s="274"/>
      <c r="DNE6" s="274"/>
      <c r="DNF6" s="274"/>
      <c r="DNG6" s="274"/>
      <c r="DNH6" s="274"/>
      <c r="DNI6" s="274"/>
      <c r="DNJ6" s="274"/>
      <c r="DNK6" s="274"/>
      <c r="DNL6" s="274"/>
      <c r="DNM6" s="274"/>
      <c r="DNN6" s="274"/>
      <c r="DNO6" s="274"/>
      <c r="DNP6" s="274"/>
      <c r="DNQ6" s="274"/>
      <c r="DNR6" s="274"/>
      <c r="DNS6" s="274"/>
      <c r="DNT6" s="274"/>
      <c r="DNU6" s="274"/>
      <c r="DNV6" s="274"/>
      <c r="DNW6" s="274"/>
      <c r="DNX6" s="274"/>
      <c r="DNY6" s="274"/>
      <c r="DNZ6" s="274"/>
      <c r="DOA6" s="274"/>
      <c r="DOB6" s="274"/>
      <c r="DOC6" s="274"/>
      <c r="DOD6" s="274"/>
      <c r="DOE6" s="274"/>
      <c r="DOF6" s="274"/>
      <c r="DOG6" s="274"/>
      <c r="DOH6" s="274"/>
      <c r="DOI6" s="274"/>
      <c r="DOJ6" s="274"/>
      <c r="DOK6" s="274"/>
      <c r="DOL6" s="274"/>
      <c r="DOM6" s="274"/>
      <c r="DON6" s="274"/>
      <c r="DOO6" s="274"/>
      <c r="DOP6" s="274"/>
      <c r="DOQ6" s="274"/>
      <c r="DOR6" s="274"/>
      <c r="DOS6" s="274"/>
      <c r="DOT6" s="274"/>
      <c r="DOU6" s="274"/>
      <c r="DOV6" s="274"/>
      <c r="DOW6" s="274"/>
      <c r="DOX6" s="274"/>
      <c r="DOY6" s="274"/>
      <c r="DOZ6" s="274"/>
      <c r="DPA6" s="274"/>
      <c r="DPB6" s="274"/>
      <c r="DPC6" s="274"/>
      <c r="DPD6" s="274"/>
      <c r="DPE6" s="274"/>
      <c r="DPF6" s="274"/>
      <c r="DPG6" s="274"/>
      <c r="DPH6" s="274"/>
      <c r="DPI6" s="274"/>
      <c r="DPJ6" s="274"/>
      <c r="DPK6" s="274"/>
      <c r="DPL6" s="274"/>
      <c r="DPM6" s="274"/>
      <c r="DPN6" s="274"/>
      <c r="DPO6" s="274"/>
      <c r="DPP6" s="274"/>
      <c r="DPQ6" s="274"/>
      <c r="DPR6" s="274"/>
      <c r="DPS6" s="274"/>
      <c r="DPT6" s="274"/>
      <c r="DPU6" s="274"/>
      <c r="DPV6" s="274"/>
      <c r="DPW6" s="274"/>
      <c r="DPX6" s="274"/>
      <c r="DPY6" s="274"/>
      <c r="DPZ6" s="274"/>
      <c r="DQA6" s="274"/>
      <c r="DQB6" s="274"/>
      <c r="DQC6" s="274"/>
      <c r="DQD6" s="274"/>
      <c r="DQE6" s="274"/>
      <c r="DQF6" s="274"/>
      <c r="DQG6" s="274"/>
      <c r="DQH6" s="274"/>
      <c r="DQI6" s="274"/>
      <c r="DQJ6" s="274"/>
      <c r="DQK6" s="274"/>
      <c r="DQL6" s="274"/>
      <c r="DQM6" s="274"/>
      <c r="DQN6" s="274"/>
      <c r="DQO6" s="274"/>
      <c r="DQP6" s="274"/>
      <c r="DQQ6" s="274"/>
      <c r="DQR6" s="274"/>
      <c r="DQS6" s="274"/>
      <c r="DQT6" s="274"/>
      <c r="DQU6" s="274"/>
      <c r="DQV6" s="274"/>
      <c r="DQW6" s="274"/>
      <c r="DQX6" s="274"/>
      <c r="DQY6" s="274"/>
      <c r="DQZ6" s="274"/>
      <c r="DRA6" s="274"/>
      <c r="DRB6" s="274"/>
      <c r="DRC6" s="274"/>
      <c r="DRD6" s="274"/>
      <c r="DRE6" s="274"/>
      <c r="DRF6" s="274"/>
      <c r="DRG6" s="274"/>
      <c r="DRH6" s="274"/>
      <c r="DRI6" s="274"/>
      <c r="DRJ6" s="274"/>
      <c r="DRK6" s="274"/>
      <c r="DRL6" s="274"/>
      <c r="DRM6" s="274"/>
      <c r="DRN6" s="274"/>
      <c r="DRO6" s="274"/>
      <c r="DRP6" s="274"/>
      <c r="DRQ6" s="274"/>
      <c r="DRR6" s="274"/>
      <c r="DRS6" s="274"/>
      <c r="DRT6" s="274"/>
      <c r="DRU6" s="274"/>
      <c r="DRV6" s="274"/>
      <c r="DRW6" s="274"/>
      <c r="DRX6" s="274"/>
      <c r="DRY6" s="274"/>
      <c r="DRZ6" s="274"/>
      <c r="DSA6" s="274"/>
      <c r="DSB6" s="274"/>
      <c r="DSC6" s="274"/>
      <c r="DSD6" s="274"/>
      <c r="DSE6" s="274"/>
      <c r="DSF6" s="274"/>
      <c r="DSG6" s="274"/>
      <c r="DSH6" s="274"/>
      <c r="DSI6" s="274"/>
      <c r="DSJ6" s="274"/>
      <c r="DSK6" s="274"/>
      <c r="DSL6" s="274"/>
      <c r="DSM6" s="274"/>
      <c r="DSN6" s="274"/>
      <c r="DSO6" s="274"/>
      <c r="DSP6" s="274"/>
      <c r="DSQ6" s="274"/>
      <c r="DSR6" s="274"/>
      <c r="DSS6" s="274"/>
      <c r="DST6" s="274"/>
      <c r="DSU6" s="274"/>
      <c r="DSV6" s="274"/>
      <c r="DSW6" s="274"/>
      <c r="DSX6" s="274"/>
      <c r="DSY6" s="274"/>
      <c r="DSZ6" s="274"/>
      <c r="DTA6" s="274"/>
      <c r="DTB6" s="274"/>
      <c r="DTC6" s="274"/>
      <c r="DTD6" s="274"/>
      <c r="DTE6" s="274"/>
      <c r="DTF6" s="274"/>
      <c r="DTG6" s="274"/>
      <c r="DTH6" s="274"/>
      <c r="DTI6" s="274"/>
      <c r="DTJ6" s="274"/>
      <c r="DTK6" s="274"/>
      <c r="DTL6" s="274"/>
      <c r="DTM6" s="274"/>
      <c r="DTN6" s="274"/>
      <c r="DTO6" s="274"/>
      <c r="DTP6" s="274"/>
      <c r="DTQ6" s="274"/>
      <c r="DTR6" s="274"/>
      <c r="DTS6" s="274"/>
      <c r="DTT6" s="274"/>
      <c r="DTU6" s="274"/>
      <c r="DTV6" s="274"/>
      <c r="DTW6" s="274"/>
      <c r="DTX6" s="274"/>
      <c r="DTY6" s="274"/>
      <c r="DTZ6" s="274"/>
      <c r="DUA6" s="274"/>
      <c r="DUB6" s="274"/>
      <c r="DUC6" s="274"/>
      <c r="DUD6" s="274"/>
      <c r="DUE6" s="274"/>
      <c r="DUF6" s="274"/>
      <c r="DUG6" s="274"/>
      <c r="DUH6" s="274"/>
      <c r="DUI6" s="274"/>
      <c r="DUJ6" s="274"/>
      <c r="DUK6" s="274"/>
      <c r="DUL6" s="274"/>
      <c r="DUM6" s="274"/>
      <c r="DUN6" s="274"/>
      <c r="DUO6" s="274"/>
      <c r="DUP6" s="274"/>
      <c r="DUQ6" s="274"/>
      <c r="DUR6" s="274"/>
      <c r="DUS6" s="274"/>
      <c r="DUT6" s="274"/>
      <c r="DUU6" s="274"/>
      <c r="DUV6" s="274"/>
      <c r="DUW6" s="274"/>
      <c r="DUX6" s="274"/>
      <c r="DUY6" s="274"/>
      <c r="DUZ6" s="274"/>
      <c r="DVA6" s="274"/>
      <c r="DVB6" s="274"/>
      <c r="DVC6" s="274"/>
      <c r="DVD6" s="274"/>
      <c r="DVE6" s="274"/>
      <c r="DVF6" s="274"/>
      <c r="DVG6" s="274"/>
      <c r="DVH6" s="274"/>
      <c r="DVI6" s="274"/>
      <c r="DVJ6" s="274"/>
      <c r="DVK6" s="274"/>
      <c r="DVL6" s="274"/>
      <c r="DVM6" s="274"/>
      <c r="DVN6" s="274"/>
      <c r="DVO6" s="274"/>
      <c r="DVP6" s="274"/>
      <c r="DVQ6" s="274"/>
      <c r="DVR6" s="274"/>
      <c r="DVS6" s="274"/>
      <c r="DVT6" s="274"/>
      <c r="DVU6" s="274"/>
      <c r="DVV6" s="274"/>
      <c r="DVW6" s="274"/>
      <c r="DVX6" s="274"/>
      <c r="DVY6" s="274"/>
      <c r="DVZ6" s="274"/>
      <c r="DWA6" s="274"/>
      <c r="DWB6" s="274"/>
      <c r="DWC6" s="274"/>
      <c r="DWD6" s="274"/>
      <c r="DWE6" s="274"/>
      <c r="DWF6" s="274"/>
      <c r="DWG6" s="274"/>
      <c r="DWH6" s="274"/>
      <c r="DWI6" s="274"/>
      <c r="DWJ6" s="274"/>
      <c r="DWK6" s="274"/>
      <c r="DWL6" s="274"/>
      <c r="DWM6" s="274"/>
      <c r="DWN6" s="274"/>
      <c r="DWO6" s="274"/>
      <c r="DWP6" s="274"/>
      <c r="DWQ6" s="274"/>
      <c r="DWR6" s="274"/>
      <c r="DWS6" s="274"/>
      <c r="DWT6" s="274"/>
      <c r="DWU6" s="274"/>
      <c r="DWV6" s="274"/>
      <c r="DWW6" s="274"/>
      <c r="DWX6" s="274"/>
      <c r="DWY6" s="274"/>
      <c r="DWZ6" s="274"/>
      <c r="DXA6" s="274"/>
      <c r="DXB6" s="274"/>
      <c r="DXC6" s="274"/>
      <c r="DXD6" s="274"/>
      <c r="DXE6" s="274"/>
      <c r="DXF6" s="274"/>
      <c r="DXG6" s="274"/>
      <c r="DXH6" s="274"/>
      <c r="DXI6" s="274"/>
      <c r="DXJ6" s="274"/>
      <c r="DXK6" s="274"/>
      <c r="DXL6" s="274"/>
      <c r="DXM6" s="274"/>
      <c r="DXN6" s="274"/>
      <c r="DXO6" s="274"/>
      <c r="DXP6" s="274"/>
      <c r="DXQ6" s="274"/>
      <c r="DXR6" s="274"/>
      <c r="DXS6" s="274"/>
      <c r="DXT6" s="274"/>
      <c r="DXU6" s="274"/>
      <c r="DXV6" s="274"/>
      <c r="DXW6" s="274"/>
      <c r="DXX6" s="274"/>
      <c r="DXY6" s="274"/>
      <c r="DXZ6" s="274"/>
      <c r="DYA6" s="274"/>
      <c r="DYB6" s="274"/>
      <c r="DYC6" s="274"/>
      <c r="DYD6" s="274"/>
      <c r="DYE6" s="274"/>
      <c r="DYF6" s="274"/>
      <c r="DYG6" s="274"/>
      <c r="DYH6" s="274"/>
      <c r="DYI6" s="274"/>
      <c r="DYJ6" s="274"/>
      <c r="DYK6" s="274"/>
      <c r="DYL6" s="274"/>
      <c r="DYM6" s="274"/>
      <c r="DYN6" s="274"/>
      <c r="DYO6" s="274"/>
      <c r="DYP6" s="274"/>
      <c r="DYQ6" s="274"/>
      <c r="DYR6" s="274"/>
      <c r="DYS6" s="274"/>
      <c r="DYT6" s="274"/>
      <c r="DYU6" s="274"/>
      <c r="DYV6" s="274"/>
      <c r="DYW6" s="274"/>
      <c r="DYX6" s="274"/>
      <c r="DYY6" s="274"/>
      <c r="DYZ6" s="274"/>
      <c r="DZA6" s="274"/>
      <c r="DZB6" s="274"/>
      <c r="DZC6" s="274"/>
      <c r="DZD6" s="274"/>
      <c r="DZE6" s="274"/>
      <c r="DZF6" s="274"/>
      <c r="DZG6" s="274"/>
      <c r="DZH6" s="274"/>
      <c r="DZI6" s="274"/>
      <c r="DZJ6" s="274"/>
      <c r="DZK6" s="274"/>
      <c r="DZL6" s="274"/>
      <c r="DZM6" s="274"/>
      <c r="DZN6" s="274"/>
      <c r="DZO6" s="274"/>
      <c r="DZP6" s="274"/>
      <c r="DZQ6" s="274"/>
      <c r="DZR6" s="274"/>
      <c r="DZS6" s="274"/>
      <c r="DZT6" s="274"/>
      <c r="DZU6" s="274"/>
      <c r="DZV6" s="274"/>
      <c r="DZW6" s="274"/>
      <c r="DZX6" s="274"/>
      <c r="DZY6" s="274"/>
      <c r="DZZ6" s="274"/>
      <c r="EAA6" s="274"/>
      <c r="EAB6" s="274"/>
      <c r="EAC6" s="274"/>
      <c r="EAD6" s="274"/>
      <c r="EAE6" s="274"/>
      <c r="EAF6" s="274"/>
      <c r="EAG6" s="274"/>
      <c r="EAH6" s="274"/>
      <c r="EAI6" s="274"/>
      <c r="EAJ6" s="274"/>
      <c r="EAK6" s="274"/>
      <c r="EAL6" s="274"/>
      <c r="EAM6" s="274"/>
      <c r="EAN6" s="274"/>
      <c r="EAO6" s="274"/>
      <c r="EAP6" s="274"/>
      <c r="EAQ6" s="274"/>
      <c r="EAR6" s="274"/>
      <c r="EAS6" s="274"/>
      <c r="EAT6" s="274"/>
      <c r="EAU6" s="274"/>
      <c r="EAV6" s="274"/>
      <c r="EAW6" s="274"/>
      <c r="EAX6" s="274"/>
      <c r="EAY6" s="274"/>
      <c r="EAZ6" s="274"/>
      <c r="EBA6" s="274"/>
      <c r="EBB6" s="274"/>
      <c r="EBC6" s="274"/>
      <c r="EBD6" s="274"/>
      <c r="EBE6" s="274"/>
      <c r="EBF6" s="274"/>
      <c r="EBG6" s="274"/>
      <c r="EBH6" s="274"/>
      <c r="EBI6" s="274"/>
      <c r="EBJ6" s="274"/>
      <c r="EBK6" s="274"/>
      <c r="EBL6" s="274"/>
      <c r="EBM6" s="274"/>
      <c r="EBN6" s="274"/>
      <c r="EBO6" s="274"/>
      <c r="EBP6" s="274"/>
      <c r="EBQ6" s="274"/>
      <c r="EBR6" s="274"/>
      <c r="EBS6" s="274"/>
      <c r="EBT6" s="274"/>
      <c r="EBU6" s="274"/>
      <c r="EBV6" s="274"/>
      <c r="EBW6" s="274"/>
      <c r="EBX6" s="274"/>
      <c r="EBY6" s="274"/>
      <c r="EBZ6" s="274"/>
      <c r="ECA6" s="274"/>
      <c r="ECB6" s="274"/>
      <c r="ECC6" s="274"/>
      <c r="ECD6" s="274"/>
      <c r="ECE6" s="274"/>
      <c r="ECF6" s="274"/>
      <c r="ECG6" s="274"/>
      <c r="ECH6" s="274"/>
      <c r="ECI6" s="274"/>
      <c r="ECJ6" s="274"/>
      <c r="ECK6" s="274"/>
      <c r="ECL6" s="274"/>
      <c r="ECM6" s="274"/>
      <c r="ECN6" s="274"/>
      <c r="ECO6" s="274"/>
      <c r="ECP6" s="274"/>
      <c r="ECQ6" s="274"/>
      <c r="ECR6" s="274"/>
      <c r="ECS6" s="274"/>
      <c r="ECT6" s="274"/>
      <c r="ECU6" s="274"/>
      <c r="ECV6" s="274"/>
      <c r="ECW6" s="274"/>
      <c r="ECX6" s="274"/>
      <c r="ECY6" s="274"/>
      <c r="ECZ6" s="274"/>
      <c r="EDA6" s="274"/>
      <c r="EDB6" s="274"/>
      <c r="EDC6" s="274"/>
      <c r="EDD6" s="274"/>
      <c r="EDE6" s="274"/>
      <c r="EDF6" s="274"/>
      <c r="EDG6" s="274"/>
      <c r="EDH6" s="274"/>
      <c r="EDI6" s="274"/>
      <c r="EDJ6" s="274"/>
      <c r="EDK6" s="274"/>
      <c r="EDL6" s="274"/>
      <c r="EDM6" s="274"/>
      <c r="EDN6" s="274"/>
      <c r="EDO6" s="274"/>
      <c r="EDP6" s="274"/>
      <c r="EDQ6" s="274"/>
      <c r="EDR6" s="274"/>
      <c r="EDS6" s="274"/>
      <c r="EDT6" s="274"/>
      <c r="EDU6" s="274"/>
      <c r="EDV6" s="274"/>
      <c r="EDW6" s="274"/>
      <c r="EDX6" s="274"/>
      <c r="EDY6" s="274"/>
      <c r="EDZ6" s="274"/>
      <c r="EEA6" s="274"/>
      <c r="EEB6" s="274"/>
      <c r="EEC6" s="274"/>
      <c r="EED6" s="274"/>
      <c r="EEE6" s="274"/>
      <c r="EEF6" s="274"/>
      <c r="EEG6" s="274"/>
      <c r="EEH6" s="274"/>
      <c r="EEI6" s="274"/>
      <c r="EEJ6" s="274"/>
      <c r="EEK6" s="274"/>
      <c r="EEL6" s="274"/>
      <c r="EEM6" s="274"/>
      <c r="EEN6" s="274"/>
      <c r="EEO6" s="274"/>
      <c r="EEP6" s="274"/>
      <c r="EEQ6" s="274"/>
      <c r="EER6" s="274"/>
      <c r="EES6" s="274"/>
      <c r="EET6" s="274"/>
      <c r="EEU6" s="274"/>
      <c r="EEV6" s="274"/>
      <c r="EEW6" s="274"/>
      <c r="EEX6" s="274"/>
      <c r="EEY6" s="274"/>
      <c r="EEZ6" s="274"/>
      <c r="EFA6" s="274"/>
      <c r="EFB6" s="274"/>
      <c r="EFC6" s="274"/>
      <c r="EFD6" s="274"/>
      <c r="EFE6" s="274"/>
      <c r="EFF6" s="274"/>
      <c r="EFG6" s="274"/>
      <c r="EFH6" s="274"/>
      <c r="EFI6" s="274"/>
      <c r="EFJ6" s="274"/>
      <c r="EFK6" s="274"/>
      <c r="EFL6" s="274"/>
      <c r="EFM6" s="274"/>
      <c r="EFN6" s="274"/>
      <c r="EFO6" s="274"/>
      <c r="EFP6" s="274"/>
      <c r="EFQ6" s="274"/>
      <c r="EFR6" s="274"/>
      <c r="EFS6" s="274"/>
      <c r="EFT6" s="274"/>
      <c r="EFU6" s="274"/>
      <c r="EFV6" s="274"/>
      <c r="EFW6" s="274"/>
      <c r="EFX6" s="274"/>
      <c r="EFY6" s="274"/>
      <c r="EFZ6" s="274"/>
      <c r="EGA6" s="274"/>
      <c r="EGB6" s="274"/>
      <c r="EGC6" s="274"/>
      <c r="EGD6" s="274"/>
      <c r="EGE6" s="274"/>
      <c r="EGF6" s="274"/>
      <c r="EGG6" s="274"/>
      <c r="EGH6" s="274"/>
      <c r="EGI6" s="274"/>
      <c r="EGJ6" s="274"/>
      <c r="EGK6" s="274"/>
      <c r="EGL6" s="274"/>
      <c r="EGM6" s="274"/>
      <c r="EGN6" s="274"/>
      <c r="EGO6" s="274"/>
      <c r="EGP6" s="274"/>
      <c r="EGQ6" s="274"/>
      <c r="EGR6" s="274"/>
      <c r="EGS6" s="274"/>
      <c r="EGT6" s="274"/>
      <c r="EGU6" s="274"/>
      <c r="EGV6" s="274"/>
      <c r="EGW6" s="274"/>
      <c r="EGX6" s="274"/>
      <c r="EGY6" s="274"/>
      <c r="EGZ6" s="274"/>
      <c r="EHA6" s="274"/>
      <c r="EHB6" s="274"/>
      <c r="EHC6" s="274"/>
      <c r="EHD6" s="274"/>
      <c r="EHE6" s="274"/>
      <c r="EHF6" s="274"/>
      <c r="EHG6" s="274"/>
      <c r="EHH6" s="274"/>
      <c r="EHI6" s="274"/>
      <c r="EHJ6" s="274"/>
      <c r="EHK6" s="274"/>
      <c r="EHL6" s="274"/>
      <c r="EHM6" s="274"/>
      <c r="EHN6" s="274"/>
      <c r="EHO6" s="274"/>
      <c r="EHP6" s="274"/>
      <c r="EHQ6" s="274"/>
      <c r="EHR6" s="274"/>
      <c r="EHS6" s="274"/>
      <c r="EHT6" s="274"/>
      <c r="EHU6" s="274"/>
      <c r="EHV6" s="274"/>
      <c r="EHW6" s="274"/>
      <c r="EHX6" s="274"/>
      <c r="EHY6" s="274"/>
      <c r="EHZ6" s="274"/>
      <c r="EIA6" s="274"/>
      <c r="EIB6" s="274"/>
      <c r="EIC6" s="274"/>
      <c r="EID6" s="274"/>
      <c r="EIE6" s="274"/>
      <c r="EIF6" s="274"/>
      <c r="EIG6" s="274"/>
      <c r="EIH6" s="274"/>
      <c r="EII6" s="274"/>
      <c r="EIJ6" s="274"/>
      <c r="EIK6" s="274"/>
      <c r="EIL6" s="274"/>
      <c r="EIM6" s="274"/>
      <c r="EIN6" s="274"/>
      <c r="EIO6" s="274"/>
      <c r="EIP6" s="274"/>
      <c r="EIQ6" s="274"/>
      <c r="EIR6" s="274"/>
      <c r="EIS6" s="274"/>
      <c r="EIT6" s="274"/>
      <c r="EIU6" s="274"/>
      <c r="EIV6" s="274"/>
      <c r="EIW6" s="274"/>
      <c r="EIX6" s="274"/>
      <c r="EIY6" s="274"/>
      <c r="EIZ6" s="274"/>
      <c r="EJA6" s="274"/>
      <c r="EJB6" s="274"/>
      <c r="EJC6" s="274"/>
      <c r="EJD6" s="274"/>
      <c r="EJE6" s="274"/>
      <c r="EJF6" s="274"/>
      <c r="EJG6" s="274"/>
      <c r="EJH6" s="274"/>
      <c r="EJI6" s="274"/>
      <c r="EJJ6" s="274"/>
      <c r="EJK6" s="274"/>
      <c r="EJL6" s="274"/>
      <c r="EJM6" s="274"/>
      <c r="EJN6" s="274"/>
      <c r="EJO6" s="274"/>
      <c r="EJP6" s="274"/>
      <c r="EJQ6" s="274"/>
      <c r="EJR6" s="274"/>
      <c r="EJS6" s="274"/>
      <c r="EJT6" s="274"/>
      <c r="EJU6" s="274"/>
      <c r="EJV6" s="274"/>
      <c r="EJW6" s="274"/>
      <c r="EJX6" s="274"/>
      <c r="EJY6" s="274"/>
      <c r="EJZ6" s="274"/>
      <c r="EKA6" s="274"/>
      <c r="EKB6" s="274"/>
      <c r="EKC6" s="274"/>
      <c r="EKD6" s="274"/>
      <c r="EKE6" s="274"/>
      <c r="EKF6" s="274"/>
      <c r="EKG6" s="274"/>
      <c r="EKH6" s="274"/>
      <c r="EKI6" s="274"/>
      <c r="EKJ6" s="274"/>
      <c r="EKK6" s="274"/>
      <c r="EKL6" s="274"/>
      <c r="EKM6" s="274"/>
      <c r="EKN6" s="274"/>
      <c r="EKO6" s="274"/>
      <c r="EKP6" s="274"/>
      <c r="EKQ6" s="274"/>
      <c r="EKR6" s="274"/>
      <c r="EKS6" s="274"/>
      <c r="EKT6" s="274"/>
      <c r="EKU6" s="274"/>
      <c r="EKV6" s="274"/>
      <c r="EKW6" s="274"/>
      <c r="EKX6" s="274"/>
      <c r="EKY6" s="274"/>
      <c r="EKZ6" s="274"/>
      <c r="ELA6" s="274"/>
      <c r="ELB6" s="274"/>
      <c r="ELC6" s="274"/>
      <c r="ELD6" s="274"/>
      <c r="ELE6" s="274"/>
      <c r="ELF6" s="274"/>
      <c r="ELG6" s="274"/>
      <c r="ELH6" s="274"/>
      <c r="ELI6" s="274"/>
      <c r="ELJ6" s="274"/>
      <c r="ELK6" s="274"/>
      <c r="ELL6" s="274"/>
      <c r="ELM6" s="274"/>
      <c r="ELN6" s="274"/>
      <c r="ELO6" s="274"/>
      <c r="ELP6" s="274"/>
      <c r="ELQ6" s="274"/>
      <c r="ELR6" s="274"/>
      <c r="ELS6" s="274"/>
      <c r="ELT6" s="274"/>
      <c r="ELU6" s="274"/>
      <c r="ELV6" s="274"/>
      <c r="ELW6" s="274"/>
      <c r="ELX6" s="274"/>
      <c r="ELY6" s="274"/>
      <c r="ELZ6" s="274"/>
      <c r="EMA6" s="274"/>
      <c r="EMB6" s="274"/>
      <c r="EMC6" s="274"/>
      <c r="EMD6" s="274"/>
      <c r="EME6" s="274"/>
      <c r="EMF6" s="274"/>
      <c r="EMG6" s="274"/>
      <c r="EMH6" s="274"/>
      <c r="EMI6" s="274"/>
      <c r="EMJ6" s="274"/>
      <c r="EMK6" s="274"/>
      <c r="EML6" s="274"/>
      <c r="EMM6" s="274"/>
      <c r="EMN6" s="274"/>
      <c r="EMO6" s="274"/>
      <c r="EMP6" s="274"/>
      <c r="EMQ6" s="274"/>
      <c r="EMR6" s="274"/>
      <c r="EMS6" s="274"/>
      <c r="EMT6" s="274"/>
      <c r="EMU6" s="274"/>
      <c r="EMV6" s="274"/>
      <c r="EMW6" s="274"/>
      <c r="EMX6" s="274"/>
      <c r="EMY6" s="274"/>
      <c r="EMZ6" s="274"/>
      <c r="ENA6" s="274"/>
      <c r="ENB6" s="274"/>
      <c r="ENC6" s="274"/>
      <c r="END6" s="274"/>
      <c r="ENE6" s="274"/>
      <c r="ENF6" s="274"/>
      <c r="ENG6" s="274"/>
      <c r="ENH6" s="274"/>
      <c r="ENI6" s="274"/>
      <c r="ENJ6" s="274"/>
      <c r="ENK6" s="274"/>
      <c r="ENL6" s="274"/>
      <c r="ENM6" s="274"/>
      <c r="ENN6" s="274"/>
      <c r="ENO6" s="274"/>
      <c r="ENP6" s="274"/>
      <c r="ENQ6" s="274"/>
      <c r="ENR6" s="274"/>
      <c r="ENS6" s="274"/>
      <c r="ENT6" s="274"/>
      <c r="ENU6" s="274"/>
      <c r="ENV6" s="274"/>
      <c r="ENW6" s="274"/>
      <c r="ENX6" s="274"/>
      <c r="ENY6" s="274"/>
      <c r="ENZ6" s="274"/>
      <c r="EOA6" s="274"/>
      <c r="EOB6" s="274"/>
      <c r="EOC6" s="274"/>
      <c r="EOD6" s="274"/>
      <c r="EOE6" s="274"/>
      <c r="EOF6" s="274"/>
      <c r="EOG6" s="274"/>
      <c r="EOH6" s="274"/>
      <c r="EOI6" s="274"/>
      <c r="EOJ6" s="274"/>
      <c r="EOK6" s="274"/>
      <c r="EOL6" s="274"/>
      <c r="EOM6" s="274"/>
      <c r="EON6" s="274"/>
      <c r="EOO6" s="274"/>
      <c r="EOP6" s="274"/>
      <c r="EOQ6" s="274"/>
      <c r="EOR6" s="274"/>
      <c r="EOS6" s="274"/>
      <c r="EOT6" s="274"/>
      <c r="EOU6" s="274"/>
      <c r="EOV6" s="274"/>
      <c r="EOW6" s="274"/>
      <c r="EOX6" s="274"/>
      <c r="EOY6" s="274"/>
      <c r="EOZ6" s="274"/>
      <c r="EPA6" s="274"/>
      <c r="EPB6" s="274"/>
      <c r="EPC6" s="274"/>
      <c r="EPD6" s="274"/>
      <c r="EPE6" s="274"/>
      <c r="EPF6" s="274"/>
      <c r="EPG6" s="274"/>
      <c r="EPH6" s="274"/>
      <c r="EPI6" s="274"/>
      <c r="EPJ6" s="274"/>
      <c r="EPK6" s="274"/>
      <c r="EPL6" s="274"/>
      <c r="EPM6" s="274"/>
      <c r="EPN6" s="274"/>
      <c r="EPO6" s="274"/>
      <c r="EPP6" s="274"/>
      <c r="EPQ6" s="274"/>
      <c r="EPR6" s="274"/>
      <c r="EPS6" s="274"/>
      <c r="EPT6" s="274"/>
      <c r="EPU6" s="274"/>
      <c r="EPV6" s="274"/>
      <c r="EPW6" s="274"/>
      <c r="EPX6" s="274"/>
      <c r="EPY6" s="274"/>
      <c r="EPZ6" s="274"/>
      <c r="EQA6" s="274"/>
      <c r="EQB6" s="274"/>
      <c r="EQC6" s="274"/>
      <c r="EQD6" s="274"/>
      <c r="EQE6" s="274"/>
      <c r="EQF6" s="274"/>
      <c r="EQG6" s="274"/>
      <c r="EQH6" s="274"/>
      <c r="EQI6" s="274"/>
      <c r="EQJ6" s="274"/>
      <c r="EQK6" s="274"/>
      <c r="EQL6" s="274"/>
      <c r="EQM6" s="274"/>
      <c r="EQN6" s="274"/>
      <c r="EQO6" s="274"/>
      <c r="EQP6" s="274"/>
      <c r="EQQ6" s="274"/>
      <c r="EQR6" s="274"/>
      <c r="EQS6" s="274"/>
      <c r="EQT6" s="274"/>
      <c r="EQU6" s="274"/>
      <c r="EQV6" s="274"/>
      <c r="EQW6" s="274"/>
      <c r="EQX6" s="274"/>
      <c r="EQY6" s="274"/>
      <c r="EQZ6" s="274"/>
      <c r="ERA6" s="274"/>
      <c r="ERB6" s="274"/>
      <c r="ERC6" s="274"/>
      <c r="ERD6" s="274"/>
      <c r="ERE6" s="274"/>
      <c r="ERF6" s="274"/>
      <c r="ERG6" s="274"/>
      <c r="ERH6" s="274"/>
      <c r="ERI6" s="274"/>
      <c r="ERJ6" s="274"/>
      <c r="ERK6" s="274"/>
      <c r="ERL6" s="274"/>
      <c r="ERM6" s="274"/>
      <c r="ERN6" s="274"/>
      <c r="ERO6" s="274"/>
      <c r="ERP6" s="274"/>
      <c r="ERQ6" s="274"/>
      <c r="ERR6" s="274"/>
      <c r="ERS6" s="274"/>
      <c r="ERT6" s="274"/>
      <c r="ERU6" s="274"/>
      <c r="ERV6" s="274"/>
      <c r="ERW6" s="274"/>
      <c r="ERX6" s="274"/>
      <c r="ERY6" s="274"/>
      <c r="ERZ6" s="274"/>
      <c r="ESA6" s="274"/>
      <c r="ESB6" s="274"/>
      <c r="ESC6" s="274"/>
      <c r="ESD6" s="274"/>
      <c r="ESE6" s="274"/>
      <c r="ESF6" s="274"/>
      <c r="ESG6" s="274"/>
      <c r="ESH6" s="274"/>
      <c r="ESI6" s="274"/>
      <c r="ESJ6" s="274"/>
      <c r="ESK6" s="274"/>
      <c r="ESL6" s="274"/>
      <c r="ESM6" s="274"/>
      <c r="ESN6" s="274"/>
      <c r="ESO6" s="274"/>
      <c r="ESP6" s="274"/>
      <c r="ESQ6" s="274"/>
      <c r="ESR6" s="274"/>
      <c r="ESS6" s="274"/>
      <c r="EST6" s="274"/>
      <c r="ESU6" s="274"/>
      <c r="ESV6" s="274"/>
      <c r="ESW6" s="274"/>
      <c r="ESX6" s="274"/>
      <c r="ESY6" s="274"/>
      <c r="ESZ6" s="274"/>
      <c r="ETA6" s="274"/>
      <c r="ETB6" s="274"/>
      <c r="ETC6" s="274"/>
      <c r="ETD6" s="274"/>
      <c r="ETE6" s="274"/>
      <c r="ETF6" s="274"/>
      <c r="ETG6" s="274"/>
      <c r="ETH6" s="274"/>
      <c r="ETI6" s="274"/>
      <c r="ETJ6" s="274"/>
      <c r="ETK6" s="274"/>
      <c r="ETL6" s="274"/>
      <c r="ETM6" s="274"/>
      <c r="ETN6" s="274"/>
      <c r="ETO6" s="274"/>
      <c r="ETP6" s="274"/>
      <c r="ETQ6" s="274"/>
      <c r="ETR6" s="274"/>
      <c r="ETS6" s="274"/>
      <c r="ETT6" s="274"/>
      <c r="ETU6" s="274"/>
      <c r="ETV6" s="274"/>
      <c r="ETW6" s="274"/>
      <c r="ETX6" s="274"/>
      <c r="ETY6" s="274"/>
      <c r="ETZ6" s="274"/>
      <c r="EUA6" s="274"/>
      <c r="EUB6" s="274"/>
      <c r="EUC6" s="274"/>
      <c r="EUD6" s="274"/>
      <c r="EUE6" s="274"/>
      <c r="EUF6" s="274"/>
      <c r="EUG6" s="274"/>
      <c r="EUH6" s="274"/>
      <c r="EUI6" s="274"/>
      <c r="EUJ6" s="274"/>
      <c r="EUK6" s="274"/>
      <c r="EUL6" s="274"/>
      <c r="EUM6" s="274"/>
      <c r="EUN6" s="274"/>
      <c r="EUO6" s="274"/>
      <c r="EUP6" s="274"/>
      <c r="EUQ6" s="274"/>
      <c r="EUR6" s="274"/>
      <c r="EUS6" s="274"/>
      <c r="EUT6" s="274"/>
      <c r="EUU6" s="274"/>
      <c r="EUV6" s="274"/>
      <c r="EUW6" s="274"/>
      <c r="EUX6" s="274"/>
      <c r="EUY6" s="274"/>
      <c r="EUZ6" s="274"/>
      <c r="EVA6" s="274"/>
      <c r="EVB6" s="274"/>
      <c r="EVC6" s="274"/>
      <c r="EVD6" s="274"/>
      <c r="EVE6" s="274"/>
      <c r="EVF6" s="274"/>
      <c r="EVG6" s="274"/>
      <c r="EVH6" s="274"/>
      <c r="EVI6" s="274"/>
      <c r="EVJ6" s="274"/>
      <c r="EVK6" s="274"/>
      <c r="EVL6" s="274"/>
      <c r="EVM6" s="274"/>
      <c r="EVN6" s="274"/>
      <c r="EVO6" s="274"/>
      <c r="EVP6" s="274"/>
      <c r="EVQ6" s="274"/>
      <c r="EVR6" s="274"/>
      <c r="EVS6" s="274"/>
      <c r="EVT6" s="274"/>
      <c r="EVU6" s="274"/>
      <c r="EVV6" s="274"/>
      <c r="EVW6" s="274"/>
      <c r="EVX6" s="274"/>
      <c r="EVY6" s="274"/>
      <c r="EVZ6" s="274"/>
      <c r="EWA6" s="274"/>
      <c r="EWB6" s="274"/>
      <c r="EWC6" s="274"/>
      <c r="EWD6" s="274"/>
      <c r="EWE6" s="274"/>
      <c r="EWF6" s="274"/>
      <c r="EWG6" s="274"/>
      <c r="EWH6" s="274"/>
      <c r="EWI6" s="274"/>
      <c r="EWJ6" s="274"/>
      <c r="EWK6" s="274"/>
      <c r="EWL6" s="274"/>
      <c r="EWM6" s="274"/>
      <c r="EWN6" s="274"/>
      <c r="EWO6" s="274"/>
      <c r="EWP6" s="274"/>
      <c r="EWQ6" s="274"/>
      <c r="EWR6" s="274"/>
      <c r="EWS6" s="274"/>
      <c r="EWT6" s="274"/>
      <c r="EWU6" s="274"/>
      <c r="EWV6" s="274"/>
      <c r="EWW6" s="274"/>
      <c r="EWX6" s="274"/>
      <c r="EWY6" s="274"/>
      <c r="EWZ6" s="274"/>
      <c r="EXA6" s="274"/>
      <c r="EXB6" s="274"/>
      <c r="EXC6" s="274"/>
      <c r="EXD6" s="274"/>
      <c r="EXE6" s="274"/>
      <c r="EXF6" s="274"/>
      <c r="EXG6" s="274"/>
      <c r="EXH6" s="274"/>
      <c r="EXI6" s="274"/>
      <c r="EXJ6" s="274"/>
      <c r="EXK6" s="274"/>
      <c r="EXL6" s="274"/>
      <c r="EXM6" s="274"/>
      <c r="EXN6" s="274"/>
      <c r="EXO6" s="274"/>
      <c r="EXP6" s="274"/>
      <c r="EXQ6" s="274"/>
      <c r="EXR6" s="274"/>
      <c r="EXS6" s="274"/>
      <c r="EXT6" s="274"/>
      <c r="EXU6" s="274"/>
      <c r="EXV6" s="274"/>
      <c r="EXW6" s="274"/>
      <c r="EXX6" s="274"/>
      <c r="EXY6" s="274"/>
      <c r="EXZ6" s="274"/>
      <c r="EYA6" s="274"/>
      <c r="EYB6" s="274"/>
      <c r="EYC6" s="274"/>
      <c r="EYD6" s="274"/>
      <c r="EYE6" s="274"/>
      <c r="EYF6" s="274"/>
      <c r="EYG6" s="274"/>
      <c r="EYH6" s="274"/>
      <c r="EYI6" s="274"/>
      <c r="EYJ6" s="274"/>
      <c r="EYK6" s="274"/>
      <c r="EYL6" s="274"/>
      <c r="EYM6" s="274"/>
      <c r="EYN6" s="274"/>
      <c r="EYO6" s="274"/>
      <c r="EYP6" s="274"/>
      <c r="EYQ6" s="274"/>
      <c r="EYR6" s="274"/>
      <c r="EYS6" s="274"/>
      <c r="EYT6" s="274"/>
      <c r="EYU6" s="274"/>
      <c r="EYV6" s="274"/>
      <c r="EYW6" s="274"/>
      <c r="EYX6" s="274"/>
      <c r="EYY6" s="274"/>
      <c r="EYZ6" s="274"/>
      <c r="EZA6" s="274"/>
      <c r="EZB6" s="274"/>
      <c r="EZC6" s="274"/>
      <c r="EZD6" s="274"/>
      <c r="EZE6" s="274"/>
      <c r="EZF6" s="274"/>
      <c r="EZG6" s="274"/>
      <c r="EZH6" s="274"/>
      <c r="EZI6" s="274"/>
      <c r="EZJ6" s="274"/>
      <c r="EZK6" s="274"/>
      <c r="EZL6" s="274"/>
      <c r="EZM6" s="274"/>
      <c r="EZN6" s="274"/>
      <c r="EZO6" s="274"/>
      <c r="EZP6" s="274"/>
      <c r="EZQ6" s="274"/>
      <c r="EZR6" s="274"/>
      <c r="EZS6" s="274"/>
      <c r="EZT6" s="274"/>
      <c r="EZU6" s="274"/>
      <c r="EZV6" s="274"/>
      <c r="EZW6" s="274"/>
      <c r="EZX6" s="274"/>
      <c r="EZY6" s="274"/>
      <c r="EZZ6" s="274"/>
      <c r="FAA6" s="274"/>
      <c r="FAB6" s="274"/>
      <c r="FAC6" s="274"/>
      <c r="FAD6" s="274"/>
      <c r="FAE6" s="274"/>
      <c r="FAF6" s="274"/>
      <c r="FAG6" s="274"/>
      <c r="FAH6" s="274"/>
      <c r="FAI6" s="274"/>
      <c r="FAJ6" s="274"/>
      <c r="FAK6" s="274"/>
      <c r="FAL6" s="274"/>
      <c r="FAM6" s="274"/>
      <c r="FAN6" s="274"/>
      <c r="FAO6" s="274"/>
      <c r="FAP6" s="274"/>
      <c r="FAQ6" s="274"/>
      <c r="FAR6" s="274"/>
      <c r="FAS6" s="274"/>
      <c r="FAT6" s="274"/>
      <c r="FAU6" s="274"/>
      <c r="FAV6" s="274"/>
      <c r="FAW6" s="274"/>
      <c r="FAX6" s="274"/>
      <c r="FAY6" s="274"/>
      <c r="FAZ6" s="274"/>
      <c r="FBA6" s="274"/>
      <c r="FBB6" s="274"/>
      <c r="FBC6" s="274"/>
      <c r="FBD6" s="274"/>
      <c r="FBE6" s="274"/>
      <c r="FBF6" s="274"/>
      <c r="FBG6" s="274"/>
      <c r="FBH6" s="274"/>
      <c r="FBI6" s="274"/>
      <c r="FBJ6" s="274"/>
      <c r="FBK6" s="274"/>
      <c r="FBL6" s="274"/>
      <c r="FBM6" s="274"/>
      <c r="FBN6" s="274"/>
      <c r="FBO6" s="274"/>
      <c r="FBP6" s="274"/>
      <c r="FBQ6" s="274"/>
      <c r="FBR6" s="274"/>
      <c r="FBS6" s="274"/>
      <c r="FBT6" s="274"/>
      <c r="FBU6" s="274"/>
      <c r="FBV6" s="274"/>
      <c r="FBW6" s="274"/>
      <c r="FBX6" s="274"/>
      <c r="FBY6" s="274"/>
      <c r="FBZ6" s="274"/>
      <c r="FCA6" s="274"/>
      <c r="FCB6" s="274"/>
      <c r="FCC6" s="274"/>
      <c r="FCD6" s="274"/>
      <c r="FCE6" s="274"/>
      <c r="FCF6" s="274"/>
      <c r="FCG6" s="274"/>
      <c r="FCH6" s="274"/>
      <c r="FCI6" s="274"/>
      <c r="FCJ6" s="274"/>
      <c r="FCK6" s="274"/>
      <c r="FCL6" s="274"/>
      <c r="FCM6" s="274"/>
      <c r="FCN6" s="274"/>
      <c r="FCO6" s="274"/>
      <c r="FCP6" s="274"/>
      <c r="FCQ6" s="274"/>
      <c r="FCR6" s="274"/>
      <c r="FCS6" s="274"/>
      <c r="FCT6" s="274"/>
      <c r="FCU6" s="274"/>
      <c r="FCV6" s="274"/>
      <c r="FCW6" s="274"/>
      <c r="FCX6" s="274"/>
      <c r="FCY6" s="274"/>
      <c r="FCZ6" s="274"/>
      <c r="FDA6" s="274"/>
      <c r="FDB6" s="274"/>
      <c r="FDC6" s="274"/>
      <c r="FDD6" s="274"/>
      <c r="FDE6" s="274"/>
      <c r="FDF6" s="274"/>
      <c r="FDG6" s="274"/>
      <c r="FDH6" s="274"/>
      <c r="FDI6" s="274"/>
      <c r="FDJ6" s="274"/>
      <c r="FDK6" s="274"/>
      <c r="FDL6" s="274"/>
      <c r="FDM6" s="274"/>
      <c r="FDN6" s="274"/>
      <c r="FDO6" s="274"/>
      <c r="FDP6" s="274"/>
      <c r="FDQ6" s="274"/>
      <c r="FDR6" s="274"/>
      <c r="FDS6" s="274"/>
      <c r="FDT6" s="274"/>
      <c r="FDU6" s="274"/>
      <c r="FDV6" s="274"/>
      <c r="FDW6" s="274"/>
      <c r="FDX6" s="274"/>
      <c r="FDY6" s="274"/>
      <c r="FDZ6" s="274"/>
      <c r="FEA6" s="274"/>
      <c r="FEB6" s="274"/>
      <c r="FEC6" s="274"/>
      <c r="FED6" s="274"/>
      <c r="FEE6" s="274"/>
      <c r="FEF6" s="274"/>
      <c r="FEG6" s="274"/>
      <c r="FEH6" s="274"/>
      <c r="FEI6" s="274"/>
      <c r="FEJ6" s="274"/>
      <c r="FEK6" s="274"/>
      <c r="FEL6" s="274"/>
      <c r="FEM6" s="274"/>
      <c r="FEN6" s="274"/>
      <c r="FEO6" s="274"/>
      <c r="FEP6" s="274"/>
      <c r="FEQ6" s="274"/>
      <c r="FER6" s="274"/>
      <c r="FES6" s="274"/>
      <c r="FET6" s="274"/>
      <c r="FEU6" s="274"/>
      <c r="FEV6" s="274"/>
      <c r="FEW6" s="274"/>
      <c r="FEX6" s="274"/>
      <c r="FEY6" s="274"/>
      <c r="FEZ6" s="274"/>
      <c r="FFA6" s="274"/>
      <c r="FFB6" s="274"/>
      <c r="FFC6" s="274"/>
      <c r="FFD6" s="274"/>
      <c r="FFE6" s="274"/>
      <c r="FFF6" s="274"/>
      <c r="FFG6" s="274"/>
      <c r="FFH6" s="274"/>
      <c r="FFI6" s="274"/>
      <c r="FFJ6" s="274"/>
      <c r="FFK6" s="274"/>
      <c r="FFL6" s="274"/>
      <c r="FFM6" s="274"/>
      <c r="FFN6" s="274"/>
      <c r="FFO6" s="274"/>
      <c r="FFP6" s="274"/>
      <c r="FFQ6" s="274"/>
      <c r="FFR6" s="274"/>
      <c r="FFS6" s="274"/>
      <c r="FFT6" s="274"/>
      <c r="FFU6" s="274"/>
      <c r="FFV6" s="274"/>
      <c r="FFW6" s="274"/>
      <c r="FFX6" s="274"/>
      <c r="FFY6" s="274"/>
      <c r="FFZ6" s="274"/>
      <c r="FGA6" s="274"/>
      <c r="FGB6" s="274"/>
      <c r="FGC6" s="274"/>
      <c r="FGD6" s="274"/>
      <c r="FGE6" s="274"/>
      <c r="FGF6" s="274"/>
      <c r="FGG6" s="274"/>
      <c r="FGH6" s="274"/>
      <c r="FGI6" s="274"/>
      <c r="FGJ6" s="274"/>
      <c r="FGK6" s="274"/>
      <c r="FGL6" s="274"/>
      <c r="FGM6" s="274"/>
      <c r="FGN6" s="274"/>
      <c r="FGO6" s="274"/>
      <c r="FGP6" s="274"/>
      <c r="FGQ6" s="274"/>
      <c r="FGR6" s="274"/>
      <c r="FGS6" s="274"/>
      <c r="FGT6" s="274"/>
      <c r="FGU6" s="274"/>
      <c r="FGV6" s="274"/>
      <c r="FGW6" s="274"/>
      <c r="FGX6" s="274"/>
      <c r="FGY6" s="274"/>
      <c r="FGZ6" s="274"/>
      <c r="FHA6" s="274"/>
      <c r="FHB6" s="274"/>
      <c r="FHC6" s="274"/>
      <c r="FHD6" s="274"/>
      <c r="FHE6" s="274"/>
      <c r="FHF6" s="274"/>
      <c r="FHG6" s="274"/>
      <c r="FHH6" s="274"/>
      <c r="FHI6" s="274"/>
      <c r="FHJ6" s="274"/>
      <c r="FHK6" s="274"/>
      <c r="FHL6" s="274"/>
      <c r="FHM6" s="274"/>
      <c r="FHN6" s="274"/>
      <c r="FHO6" s="274"/>
      <c r="FHP6" s="274"/>
      <c r="FHQ6" s="274"/>
      <c r="FHR6" s="274"/>
      <c r="FHS6" s="274"/>
      <c r="FHT6" s="274"/>
      <c r="FHU6" s="274"/>
      <c r="FHV6" s="274"/>
      <c r="FHW6" s="274"/>
      <c r="FHX6" s="274"/>
      <c r="FHY6" s="274"/>
      <c r="FHZ6" s="274"/>
      <c r="FIA6" s="274"/>
      <c r="FIB6" s="274"/>
      <c r="FIC6" s="274"/>
      <c r="FID6" s="274"/>
      <c r="FIE6" s="274"/>
      <c r="FIF6" s="274"/>
      <c r="FIG6" s="274"/>
      <c r="FIH6" s="274"/>
      <c r="FII6" s="274"/>
      <c r="FIJ6" s="274"/>
      <c r="FIK6" s="274"/>
      <c r="FIL6" s="274"/>
      <c r="FIM6" s="274"/>
      <c r="FIN6" s="274"/>
      <c r="FIO6" s="274"/>
      <c r="FIP6" s="274"/>
      <c r="FIQ6" s="274"/>
      <c r="FIR6" s="274"/>
      <c r="FIS6" s="274"/>
      <c r="FIT6" s="274"/>
      <c r="FIU6" s="274"/>
      <c r="FIV6" s="274"/>
      <c r="FIW6" s="274"/>
      <c r="FIX6" s="274"/>
      <c r="FIY6" s="274"/>
      <c r="FIZ6" s="274"/>
      <c r="FJA6" s="274"/>
      <c r="FJB6" s="274"/>
      <c r="FJC6" s="274"/>
      <c r="FJD6" s="274"/>
      <c r="FJE6" s="274"/>
      <c r="FJF6" s="274"/>
      <c r="FJG6" s="274"/>
      <c r="FJH6" s="274"/>
      <c r="FJI6" s="274"/>
      <c r="FJJ6" s="274"/>
      <c r="FJK6" s="274"/>
      <c r="FJL6" s="274"/>
      <c r="FJM6" s="274"/>
      <c r="FJN6" s="274"/>
      <c r="FJO6" s="274"/>
      <c r="FJP6" s="274"/>
      <c r="FJQ6" s="274"/>
      <c r="FJR6" s="274"/>
      <c r="FJS6" s="274"/>
      <c r="FJT6" s="274"/>
      <c r="FJU6" s="274"/>
      <c r="FJV6" s="274"/>
      <c r="FJW6" s="274"/>
      <c r="FJX6" s="274"/>
      <c r="FJY6" s="274"/>
      <c r="FJZ6" s="274"/>
      <c r="FKA6" s="274"/>
      <c r="FKB6" s="274"/>
      <c r="FKC6" s="274"/>
      <c r="FKD6" s="274"/>
      <c r="FKE6" s="274"/>
      <c r="FKF6" s="274"/>
      <c r="FKG6" s="274"/>
      <c r="FKH6" s="274"/>
      <c r="FKI6" s="274"/>
      <c r="FKJ6" s="274"/>
      <c r="FKK6" s="274"/>
      <c r="FKL6" s="274"/>
      <c r="FKM6" s="274"/>
      <c r="FKN6" s="274"/>
      <c r="FKO6" s="274"/>
      <c r="FKP6" s="274"/>
      <c r="FKQ6" s="274"/>
      <c r="FKR6" s="274"/>
      <c r="FKS6" s="274"/>
      <c r="FKT6" s="274"/>
      <c r="FKU6" s="274"/>
      <c r="FKV6" s="274"/>
      <c r="FKW6" s="274"/>
      <c r="FKX6" s="274"/>
      <c r="FKY6" s="274"/>
      <c r="FKZ6" s="274"/>
      <c r="FLA6" s="274"/>
      <c r="FLB6" s="274"/>
      <c r="FLC6" s="274"/>
      <c r="FLD6" s="274"/>
      <c r="FLE6" s="274"/>
      <c r="FLF6" s="274"/>
      <c r="FLG6" s="274"/>
      <c r="FLH6" s="274"/>
      <c r="FLI6" s="274"/>
      <c r="FLJ6" s="274"/>
      <c r="FLK6" s="274"/>
      <c r="FLL6" s="274"/>
      <c r="FLM6" s="274"/>
      <c r="FLN6" s="274"/>
      <c r="FLO6" s="274"/>
      <c r="FLP6" s="274"/>
      <c r="FLQ6" s="274"/>
      <c r="FLR6" s="274"/>
      <c r="FLS6" s="274"/>
      <c r="FLT6" s="274"/>
      <c r="FLU6" s="274"/>
      <c r="FLV6" s="274"/>
      <c r="FLW6" s="274"/>
      <c r="FLX6" s="274"/>
      <c r="FLY6" s="274"/>
      <c r="FLZ6" s="274"/>
      <c r="FMA6" s="274"/>
      <c r="FMB6" s="274"/>
      <c r="FMC6" s="274"/>
      <c r="FMD6" s="274"/>
      <c r="FME6" s="274"/>
      <c r="FMF6" s="274"/>
      <c r="FMG6" s="274"/>
      <c r="FMH6" s="274"/>
      <c r="FMI6" s="274"/>
      <c r="FMJ6" s="274"/>
      <c r="FMK6" s="274"/>
      <c r="FML6" s="274"/>
      <c r="FMM6" s="274"/>
      <c r="FMN6" s="274"/>
      <c r="FMO6" s="274"/>
      <c r="FMP6" s="274"/>
      <c r="FMQ6" s="274"/>
      <c r="FMR6" s="274"/>
      <c r="FMS6" s="274"/>
      <c r="FMT6" s="274"/>
      <c r="FMU6" s="274"/>
      <c r="FMV6" s="274"/>
      <c r="FMW6" s="274"/>
      <c r="FMX6" s="274"/>
      <c r="FMY6" s="274"/>
      <c r="FMZ6" s="274"/>
      <c r="FNA6" s="274"/>
      <c r="FNB6" s="274"/>
      <c r="FNC6" s="274"/>
      <c r="FND6" s="274"/>
      <c r="FNE6" s="274"/>
      <c r="FNF6" s="274"/>
      <c r="FNG6" s="274"/>
      <c r="FNH6" s="274"/>
      <c r="FNI6" s="274"/>
      <c r="FNJ6" s="274"/>
      <c r="FNK6" s="274"/>
      <c r="FNL6" s="274"/>
      <c r="FNM6" s="274"/>
      <c r="FNN6" s="274"/>
      <c r="FNO6" s="274"/>
      <c r="FNP6" s="274"/>
      <c r="FNQ6" s="274"/>
      <c r="FNR6" s="274"/>
      <c r="FNS6" s="274"/>
      <c r="FNT6" s="274"/>
      <c r="FNU6" s="274"/>
      <c r="FNV6" s="274"/>
      <c r="FNW6" s="274"/>
      <c r="FNX6" s="274"/>
      <c r="FNY6" s="274"/>
      <c r="FNZ6" s="274"/>
      <c r="FOA6" s="274"/>
      <c r="FOB6" s="274"/>
      <c r="FOC6" s="274"/>
      <c r="FOD6" s="274"/>
      <c r="FOE6" s="274"/>
      <c r="FOF6" s="274"/>
      <c r="FOG6" s="274"/>
      <c r="FOH6" s="274"/>
      <c r="FOI6" s="274"/>
      <c r="FOJ6" s="274"/>
      <c r="FOK6" s="274"/>
      <c r="FOL6" s="274"/>
      <c r="FOM6" s="274"/>
      <c r="FON6" s="274"/>
      <c r="FOO6" s="274"/>
      <c r="FOP6" s="274"/>
      <c r="FOQ6" s="274"/>
      <c r="FOR6" s="274"/>
      <c r="FOS6" s="274"/>
      <c r="FOT6" s="274"/>
      <c r="FOU6" s="274"/>
      <c r="FOV6" s="274"/>
      <c r="FOW6" s="274"/>
      <c r="FOX6" s="274"/>
      <c r="FOY6" s="274"/>
      <c r="FOZ6" s="274"/>
      <c r="FPA6" s="274"/>
      <c r="FPB6" s="274"/>
      <c r="FPC6" s="274"/>
      <c r="FPD6" s="274"/>
      <c r="FPE6" s="274"/>
      <c r="FPF6" s="274"/>
      <c r="FPG6" s="274"/>
      <c r="FPH6" s="274"/>
      <c r="FPI6" s="274"/>
      <c r="FPJ6" s="274"/>
      <c r="FPK6" s="274"/>
      <c r="FPL6" s="274"/>
      <c r="FPM6" s="274"/>
      <c r="FPN6" s="274"/>
      <c r="FPO6" s="274"/>
      <c r="FPP6" s="274"/>
      <c r="FPQ6" s="274"/>
      <c r="FPR6" s="274"/>
      <c r="FPS6" s="274"/>
      <c r="FPT6" s="274"/>
      <c r="FPU6" s="274"/>
      <c r="FPV6" s="274"/>
      <c r="FPW6" s="274"/>
      <c r="FPX6" s="274"/>
      <c r="FPY6" s="274"/>
      <c r="FPZ6" s="274"/>
      <c r="FQA6" s="274"/>
      <c r="FQB6" s="274"/>
      <c r="FQC6" s="274"/>
      <c r="FQD6" s="274"/>
      <c r="FQE6" s="274"/>
      <c r="FQF6" s="274"/>
      <c r="FQG6" s="274"/>
      <c r="FQH6" s="274"/>
      <c r="FQI6" s="274"/>
      <c r="FQJ6" s="274"/>
      <c r="FQK6" s="274"/>
      <c r="FQL6" s="274"/>
      <c r="FQM6" s="274"/>
      <c r="FQN6" s="274"/>
      <c r="FQO6" s="274"/>
      <c r="FQP6" s="274"/>
      <c r="FQQ6" s="274"/>
      <c r="FQR6" s="274"/>
      <c r="FQS6" s="274"/>
      <c r="FQT6" s="274"/>
      <c r="FQU6" s="274"/>
      <c r="FQV6" s="274"/>
      <c r="FQW6" s="274"/>
      <c r="FQX6" s="274"/>
      <c r="FQY6" s="274"/>
      <c r="FQZ6" s="274"/>
      <c r="FRA6" s="274"/>
      <c r="FRB6" s="274"/>
      <c r="FRC6" s="274"/>
      <c r="FRD6" s="274"/>
      <c r="FRE6" s="274"/>
      <c r="FRF6" s="274"/>
      <c r="FRG6" s="274"/>
      <c r="FRH6" s="274"/>
      <c r="FRI6" s="274"/>
      <c r="FRJ6" s="274"/>
      <c r="FRK6" s="274"/>
      <c r="FRL6" s="274"/>
      <c r="FRM6" s="274"/>
      <c r="FRN6" s="274"/>
      <c r="FRO6" s="274"/>
      <c r="FRP6" s="274"/>
      <c r="FRQ6" s="274"/>
      <c r="FRR6" s="274"/>
      <c r="FRS6" s="274"/>
      <c r="FRT6" s="274"/>
      <c r="FRU6" s="274"/>
      <c r="FRV6" s="274"/>
      <c r="FRW6" s="274"/>
      <c r="FRX6" s="274"/>
      <c r="FRY6" s="274"/>
      <c r="FRZ6" s="274"/>
      <c r="FSA6" s="274"/>
      <c r="FSB6" s="274"/>
      <c r="FSC6" s="274"/>
      <c r="FSD6" s="274"/>
      <c r="FSE6" s="274"/>
      <c r="FSF6" s="274"/>
      <c r="FSG6" s="274"/>
      <c r="FSH6" s="274"/>
      <c r="FSI6" s="274"/>
      <c r="FSJ6" s="274"/>
      <c r="FSK6" s="274"/>
      <c r="FSL6" s="274"/>
      <c r="FSM6" s="274"/>
      <c r="FSN6" s="274"/>
      <c r="FSO6" s="274"/>
      <c r="FSP6" s="274"/>
      <c r="FSQ6" s="274"/>
      <c r="FSR6" s="274"/>
      <c r="FSS6" s="274"/>
      <c r="FST6" s="274"/>
      <c r="FSU6" s="274"/>
      <c r="FSV6" s="274"/>
      <c r="FSW6" s="274"/>
      <c r="FSX6" s="274"/>
      <c r="FSY6" s="274"/>
      <c r="FSZ6" s="274"/>
      <c r="FTA6" s="274"/>
      <c r="FTB6" s="274"/>
      <c r="FTC6" s="274"/>
      <c r="FTD6" s="274"/>
      <c r="FTE6" s="274"/>
      <c r="FTF6" s="274"/>
      <c r="FTG6" s="274"/>
      <c r="FTH6" s="274"/>
      <c r="FTI6" s="274"/>
      <c r="FTJ6" s="274"/>
      <c r="FTK6" s="274"/>
      <c r="FTL6" s="274"/>
      <c r="FTM6" s="274"/>
      <c r="FTN6" s="274"/>
      <c r="FTO6" s="274"/>
      <c r="FTP6" s="274"/>
      <c r="FTQ6" s="274"/>
      <c r="FTR6" s="274"/>
      <c r="FTS6" s="274"/>
      <c r="FTT6" s="274"/>
      <c r="FTU6" s="274"/>
      <c r="FTV6" s="274"/>
      <c r="FTW6" s="274"/>
      <c r="FTX6" s="274"/>
      <c r="FTY6" s="274"/>
      <c r="FTZ6" s="274"/>
      <c r="FUA6" s="274"/>
      <c r="FUB6" s="274"/>
      <c r="FUC6" s="274"/>
      <c r="FUD6" s="274"/>
      <c r="FUE6" s="274"/>
      <c r="FUF6" s="274"/>
      <c r="FUG6" s="274"/>
      <c r="FUH6" s="274"/>
      <c r="FUI6" s="274"/>
      <c r="FUJ6" s="274"/>
      <c r="FUK6" s="274"/>
      <c r="FUL6" s="274"/>
      <c r="FUM6" s="274"/>
      <c r="FUN6" s="274"/>
      <c r="FUO6" s="274"/>
      <c r="FUP6" s="274"/>
      <c r="FUQ6" s="274"/>
      <c r="FUR6" s="274"/>
      <c r="FUS6" s="274"/>
      <c r="FUT6" s="274"/>
      <c r="FUU6" s="274"/>
      <c r="FUV6" s="274"/>
      <c r="FUW6" s="274"/>
      <c r="FUX6" s="274"/>
      <c r="FUY6" s="274"/>
      <c r="FUZ6" s="274"/>
      <c r="FVA6" s="274"/>
      <c r="FVB6" s="274"/>
      <c r="FVC6" s="274"/>
      <c r="FVD6" s="274"/>
      <c r="FVE6" s="274"/>
      <c r="FVF6" s="274"/>
      <c r="FVG6" s="274"/>
      <c r="FVH6" s="274"/>
      <c r="FVI6" s="274"/>
      <c r="FVJ6" s="274"/>
      <c r="FVK6" s="274"/>
      <c r="FVL6" s="274"/>
      <c r="FVM6" s="274"/>
      <c r="FVN6" s="274"/>
      <c r="FVO6" s="274"/>
      <c r="FVP6" s="274"/>
      <c r="FVQ6" s="274"/>
      <c r="FVR6" s="274"/>
      <c r="FVS6" s="274"/>
      <c r="FVT6" s="274"/>
      <c r="FVU6" s="274"/>
      <c r="FVV6" s="274"/>
      <c r="FVW6" s="274"/>
      <c r="FVX6" s="274"/>
      <c r="FVY6" s="274"/>
      <c r="FVZ6" s="274"/>
      <c r="FWA6" s="274"/>
      <c r="FWB6" s="274"/>
      <c r="FWC6" s="274"/>
      <c r="FWD6" s="274"/>
      <c r="FWE6" s="274"/>
      <c r="FWF6" s="274"/>
      <c r="FWG6" s="274"/>
      <c r="FWH6" s="274"/>
      <c r="FWI6" s="274"/>
      <c r="FWJ6" s="274"/>
      <c r="FWK6" s="274"/>
      <c r="FWL6" s="274"/>
      <c r="FWM6" s="274"/>
      <c r="FWN6" s="274"/>
      <c r="FWO6" s="274"/>
      <c r="FWP6" s="274"/>
      <c r="FWQ6" s="274"/>
      <c r="FWR6" s="274"/>
      <c r="FWS6" s="274"/>
      <c r="FWT6" s="274"/>
      <c r="FWU6" s="274"/>
      <c r="FWV6" s="274"/>
      <c r="FWW6" s="274"/>
      <c r="FWX6" s="274"/>
      <c r="FWY6" s="274"/>
      <c r="FWZ6" s="274"/>
      <c r="FXA6" s="274"/>
      <c r="FXB6" s="274"/>
      <c r="FXC6" s="274"/>
      <c r="FXD6" s="274"/>
      <c r="FXE6" s="274"/>
      <c r="FXF6" s="274"/>
      <c r="FXG6" s="274"/>
      <c r="FXH6" s="274"/>
      <c r="FXI6" s="274"/>
      <c r="FXJ6" s="274"/>
      <c r="FXK6" s="274"/>
      <c r="FXL6" s="274"/>
      <c r="FXM6" s="274"/>
      <c r="FXN6" s="274"/>
      <c r="FXO6" s="274"/>
      <c r="FXP6" s="274"/>
      <c r="FXQ6" s="274"/>
      <c r="FXR6" s="274"/>
      <c r="FXS6" s="274"/>
      <c r="FXT6" s="274"/>
      <c r="FXU6" s="274"/>
      <c r="FXV6" s="274"/>
      <c r="FXW6" s="274"/>
      <c r="FXX6" s="274"/>
      <c r="FXY6" s="274"/>
      <c r="FXZ6" s="274"/>
      <c r="FYA6" s="274"/>
      <c r="FYB6" s="274"/>
      <c r="FYC6" s="274"/>
      <c r="FYD6" s="274"/>
      <c r="FYE6" s="274"/>
      <c r="FYF6" s="274"/>
      <c r="FYG6" s="274"/>
      <c r="FYH6" s="274"/>
      <c r="FYI6" s="274"/>
      <c r="FYJ6" s="274"/>
      <c r="FYK6" s="274"/>
      <c r="FYL6" s="274"/>
      <c r="FYM6" s="274"/>
      <c r="FYN6" s="274"/>
      <c r="FYO6" s="274"/>
      <c r="FYP6" s="274"/>
      <c r="FYQ6" s="274"/>
      <c r="FYR6" s="274"/>
      <c r="FYS6" s="274"/>
      <c r="FYT6" s="274"/>
      <c r="FYU6" s="274"/>
      <c r="FYV6" s="274"/>
      <c r="FYW6" s="274"/>
      <c r="FYX6" s="274"/>
      <c r="FYY6" s="274"/>
      <c r="FYZ6" s="274"/>
      <c r="FZA6" s="274"/>
      <c r="FZB6" s="274"/>
      <c r="FZC6" s="274"/>
      <c r="FZD6" s="274"/>
      <c r="FZE6" s="274"/>
      <c r="FZF6" s="274"/>
      <c r="FZG6" s="274"/>
      <c r="FZH6" s="274"/>
      <c r="FZI6" s="274"/>
      <c r="FZJ6" s="274"/>
      <c r="FZK6" s="274"/>
      <c r="FZL6" s="274"/>
      <c r="FZM6" s="274"/>
      <c r="FZN6" s="274"/>
      <c r="FZO6" s="274"/>
      <c r="FZP6" s="274"/>
      <c r="FZQ6" s="274"/>
      <c r="FZR6" s="274"/>
      <c r="FZS6" s="274"/>
      <c r="FZT6" s="274"/>
      <c r="FZU6" s="274"/>
      <c r="FZV6" s="274"/>
      <c r="FZW6" s="274"/>
      <c r="FZX6" s="274"/>
      <c r="FZY6" s="274"/>
      <c r="FZZ6" s="274"/>
      <c r="GAA6" s="274"/>
      <c r="GAB6" s="274"/>
      <c r="GAC6" s="274"/>
      <c r="GAD6" s="274"/>
      <c r="GAE6" s="274"/>
      <c r="GAF6" s="274"/>
      <c r="GAG6" s="274"/>
      <c r="GAH6" s="274"/>
      <c r="GAI6" s="274"/>
      <c r="GAJ6" s="274"/>
      <c r="GAK6" s="274"/>
      <c r="GAL6" s="274"/>
      <c r="GAM6" s="274"/>
      <c r="GAN6" s="274"/>
      <c r="GAO6" s="274"/>
      <c r="GAP6" s="274"/>
      <c r="GAQ6" s="274"/>
      <c r="GAR6" s="274"/>
      <c r="GAS6" s="274"/>
      <c r="GAT6" s="274"/>
      <c r="GAU6" s="274"/>
      <c r="GAV6" s="274"/>
      <c r="GAW6" s="274"/>
      <c r="GAX6" s="274"/>
      <c r="GAY6" s="274"/>
      <c r="GAZ6" s="274"/>
      <c r="GBA6" s="274"/>
      <c r="GBB6" s="274"/>
      <c r="GBC6" s="274"/>
      <c r="GBD6" s="274"/>
      <c r="GBE6" s="274"/>
      <c r="GBF6" s="274"/>
      <c r="GBG6" s="274"/>
      <c r="GBH6" s="274"/>
      <c r="GBI6" s="274"/>
      <c r="GBJ6" s="274"/>
      <c r="GBK6" s="274"/>
      <c r="GBL6" s="274"/>
      <c r="GBM6" s="274"/>
      <c r="GBN6" s="274"/>
      <c r="GBO6" s="274"/>
      <c r="GBP6" s="274"/>
      <c r="GBQ6" s="274"/>
      <c r="GBR6" s="274"/>
      <c r="GBS6" s="274"/>
      <c r="GBT6" s="274"/>
      <c r="GBU6" s="274"/>
      <c r="GBV6" s="274"/>
      <c r="GBW6" s="274"/>
      <c r="GBX6" s="274"/>
      <c r="GBY6" s="274"/>
      <c r="GBZ6" s="274"/>
      <c r="GCA6" s="274"/>
      <c r="GCB6" s="274"/>
      <c r="GCC6" s="274"/>
      <c r="GCD6" s="274"/>
      <c r="GCE6" s="274"/>
      <c r="GCF6" s="274"/>
      <c r="GCG6" s="274"/>
      <c r="GCH6" s="274"/>
      <c r="GCI6" s="274"/>
      <c r="GCJ6" s="274"/>
      <c r="GCK6" s="274"/>
      <c r="GCL6" s="274"/>
      <c r="GCM6" s="274"/>
      <c r="GCN6" s="274"/>
      <c r="GCO6" s="274"/>
      <c r="GCP6" s="274"/>
      <c r="GCQ6" s="274"/>
      <c r="GCR6" s="274"/>
      <c r="GCS6" s="274"/>
      <c r="GCT6" s="274"/>
      <c r="GCU6" s="274"/>
      <c r="GCV6" s="274"/>
      <c r="GCW6" s="274"/>
      <c r="GCX6" s="274"/>
      <c r="GCY6" s="274"/>
      <c r="GCZ6" s="274"/>
      <c r="GDA6" s="274"/>
      <c r="GDB6" s="274"/>
      <c r="GDC6" s="274"/>
      <c r="GDD6" s="274"/>
      <c r="GDE6" s="274"/>
      <c r="GDF6" s="274"/>
      <c r="GDG6" s="274"/>
      <c r="GDH6" s="274"/>
      <c r="GDI6" s="274"/>
      <c r="GDJ6" s="274"/>
      <c r="GDK6" s="274"/>
      <c r="GDL6" s="274"/>
      <c r="GDM6" s="274"/>
      <c r="GDN6" s="274"/>
      <c r="GDO6" s="274"/>
      <c r="GDP6" s="274"/>
      <c r="GDQ6" s="274"/>
      <c r="GDR6" s="274"/>
      <c r="GDS6" s="274"/>
      <c r="GDT6" s="274"/>
      <c r="GDU6" s="274"/>
      <c r="GDV6" s="274"/>
      <c r="GDW6" s="274"/>
      <c r="GDX6" s="274"/>
      <c r="GDY6" s="274"/>
      <c r="GDZ6" s="274"/>
      <c r="GEA6" s="274"/>
      <c r="GEB6" s="274"/>
      <c r="GEC6" s="274"/>
      <c r="GED6" s="274"/>
      <c r="GEE6" s="274"/>
      <c r="GEF6" s="274"/>
      <c r="GEG6" s="274"/>
      <c r="GEH6" s="274"/>
      <c r="GEI6" s="274"/>
      <c r="GEJ6" s="274"/>
      <c r="GEK6" s="274"/>
      <c r="GEL6" s="274"/>
      <c r="GEM6" s="274"/>
      <c r="GEN6" s="274"/>
      <c r="GEO6" s="274"/>
      <c r="GEP6" s="274"/>
      <c r="GEQ6" s="274"/>
      <c r="GER6" s="274"/>
      <c r="GES6" s="274"/>
      <c r="GET6" s="274"/>
      <c r="GEU6" s="274"/>
      <c r="GEV6" s="274"/>
      <c r="GEW6" s="274"/>
      <c r="GEX6" s="274"/>
      <c r="GEY6" s="274"/>
      <c r="GEZ6" s="274"/>
      <c r="GFA6" s="274"/>
      <c r="GFB6" s="274"/>
      <c r="GFC6" s="274"/>
      <c r="GFD6" s="274"/>
      <c r="GFE6" s="274"/>
      <c r="GFF6" s="274"/>
      <c r="GFG6" s="274"/>
      <c r="GFH6" s="274"/>
      <c r="GFI6" s="274"/>
      <c r="GFJ6" s="274"/>
      <c r="GFK6" s="274"/>
      <c r="GFL6" s="274"/>
      <c r="GFM6" s="274"/>
      <c r="GFN6" s="274"/>
      <c r="GFO6" s="274"/>
      <c r="GFP6" s="274"/>
      <c r="GFQ6" s="274"/>
      <c r="GFR6" s="274"/>
      <c r="GFS6" s="274"/>
      <c r="GFT6" s="274"/>
      <c r="GFU6" s="274"/>
      <c r="GFV6" s="274"/>
      <c r="GFW6" s="274"/>
      <c r="GFX6" s="274"/>
      <c r="GFY6" s="274"/>
      <c r="GFZ6" s="274"/>
      <c r="GGA6" s="274"/>
      <c r="GGB6" s="274"/>
      <c r="GGC6" s="274"/>
      <c r="GGD6" s="274"/>
      <c r="GGE6" s="274"/>
      <c r="GGF6" s="274"/>
      <c r="GGG6" s="274"/>
      <c r="GGH6" s="274"/>
      <c r="GGI6" s="274"/>
      <c r="GGJ6" s="274"/>
      <c r="GGK6" s="274"/>
      <c r="GGL6" s="274"/>
      <c r="GGM6" s="274"/>
      <c r="GGN6" s="274"/>
      <c r="GGO6" s="274"/>
      <c r="GGP6" s="274"/>
      <c r="GGQ6" s="274"/>
      <c r="GGR6" s="274"/>
      <c r="GGS6" s="274"/>
      <c r="GGT6" s="274"/>
      <c r="GGU6" s="274"/>
      <c r="GGV6" s="274"/>
      <c r="GGW6" s="274"/>
      <c r="GGX6" s="274"/>
      <c r="GGY6" s="274"/>
      <c r="GGZ6" s="274"/>
      <c r="GHA6" s="274"/>
      <c r="GHB6" s="274"/>
      <c r="GHC6" s="274"/>
      <c r="GHD6" s="274"/>
      <c r="GHE6" s="274"/>
      <c r="GHF6" s="274"/>
      <c r="GHG6" s="274"/>
      <c r="GHH6" s="274"/>
      <c r="GHI6" s="274"/>
      <c r="GHJ6" s="274"/>
      <c r="GHK6" s="274"/>
      <c r="GHL6" s="274"/>
      <c r="GHM6" s="274"/>
      <c r="GHN6" s="274"/>
      <c r="GHO6" s="274"/>
      <c r="GHP6" s="274"/>
      <c r="GHQ6" s="274"/>
      <c r="GHR6" s="274"/>
      <c r="GHS6" s="274"/>
      <c r="GHT6" s="274"/>
      <c r="GHU6" s="274"/>
      <c r="GHV6" s="274"/>
      <c r="GHW6" s="274"/>
      <c r="GHX6" s="274"/>
      <c r="GHY6" s="274"/>
      <c r="GHZ6" s="274"/>
      <c r="GIA6" s="274"/>
      <c r="GIB6" s="274"/>
      <c r="GIC6" s="274"/>
      <c r="GID6" s="274"/>
      <c r="GIE6" s="274"/>
      <c r="GIF6" s="274"/>
      <c r="GIG6" s="274"/>
      <c r="GIH6" s="274"/>
      <c r="GII6" s="274"/>
      <c r="GIJ6" s="274"/>
      <c r="GIK6" s="274"/>
      <c r="GIL6" s="274"/>
      <c r="GIM6" s="274"/>
      <c r="GIN6" s="274"/>
      <c r="GIO6" s="274"/>
      <c r="GIP6" s="274"/>
      <c r="GIQ6" s="274"/>
      <c r="GIR6" s="274"/>
      <c r="GIS6" s="274"/>
      <c r="GIT6" s="274"/>
      <c r="GIU6" s="274"/>
      <c r="GIV6" s="274"/>
      <c r="GIW6" s="274"/>
      <c r="GIX6" s="274"/>
      <c r="GIY6" s="274"/>
      <c r="GIZ6" s="274"/>
      <c r="GJA6" s="274"/>
      <c r="GJB6" s="274"/>
      <c r="GJC6" s="274"/>
      <c r="GJD6" s="274"/>
      <c r="GJE6" s="274"/>
      <c r="GJF6" s="274"/>
      <c r="GJG6" s="274"/>
      <c r="GJH6" s="274"/>
      <c r="GJI6" s="274"/>
      <c r="GJJ6" s="274"/>
      <c r="GJK6" s="274"/>
      <c r="GJL6" s="274"/>
      <c r="GJM6" s="274"/>
      <c r="GJN6" s="274"/>
      <c r="GJO6" s="274"/>
      <c r="GJP6" s="274"/>
      <c r="GJQ6" s="274"/>
      <c r="GJR6" s="274"/>
      <c r="GJS6" s="274"/>
      <c r="GJT6" s="274"/>
      <c r="GJU6" s="274"/>
      <c r="GJV6" s="274"/>
      <c r="GJW6" s="274"/>
      <c r="GJX6" s="274"/>
      <c r="GJY6" s="274"/>
      <c r="GJZ6" s="274"/>
      <c r="GKA6" s="274"/>
      <c r="GKB6" s="274"/>
      <c r="GKC6" s="274"/>
      <c r="GKD6" s="274"/>
      <c r="GKE6" s="274"/>
      <c r="GKF6" s="274"/>
      <c r="GKG6" s="274"/>
      <c r="GKH6" s="274"/>
      <c r="GKI6" s="274"/>
      <c r="GKJ6" s="274"/>
      <c r="GKK6" s="274"/>
      <c r="GKL6" s="274"/>
      <c r="GKM6" s="274"/>
      <c r="GKN6" s="274"/>
      <c r="GKO6" s="274"/>
      <c r="GKP6" s="274"/>
      <c r="GKQ6" s="274"/>
      <c r="GKR6" s="274"/>
      <c r="GKS6" s="274"/>
      <c r="GKT6" s="274"/>
      <c r="GKU6" s="274"/>
      <c r="GKV6" s="274"/>
      <c r="GKW6" s="274"/>
      <c r="GKX6" s="274"/>
      <c r="GKY6" s="274"/>
      <c r="GKZ6" s="274"/>
      <c r="GLA6" s="274"/>
      <c r="GLB6" s="274"/>
      <c r="GLC6" s="274"/>
      <c r="GLD6" s="274"/>
      <c r="GLE6" s="274"/>
      <c r="GLF6" s="274"/>
      <c r="GLG6" s="274"/>
      <c r="GLH6" s="274"/>
      <c r="GLI6" s="274"/>
      <c r="GLJ6" s="274"/>
      <c r="GLK6" s="274"/>
      <c r="GLL6" s="274"/>
      <c r="GLM6" s="274"/>
      <c r="GLN6" s="274"/>
      <c r="GLO6" s="274"/>
      <c r="GLP6" s="274"/>
      <c r="GLQ6" s="274"/>
      <c r="GLR6" s="274"/>
      <c r="GLS6" s="274"/>
      <c r="GLT6" s="274"/>
      <c r="GLU6" s="274"/>
      <c r="GLV6" s="274"/>
      <c r="GLW6" s="274"/>
      <c r="GLX6" s="274"/>
      <c r="GLY6" s="274"/>
      <c r="GLZ6" s="274"/>
      <c r="GMA6" s="274"/>
      <c r="GMB6" s="274"/>
      <c r="GMC6" s="274"/>
      <c r="GMD6" s="274"/>
      <c r="GME6" s="274"/>
      <c r="GMF6" s="274"/>
      <c r="GMG6" s="274"/>
      <c r="GMH6" s="274"/>
      <c r="GMI6" s="274"/>
      <c r="GMJ6" s="274"/>
      <c r="GMK6" s="274"/>
      <c r="GML6" s="274"/>
      <c r="GMM6" s="274"/>
      <c r="GMN6" s="274"/>
      <c r="GMO6" s="274"/>
      <c r="GMP6" s="274"/>
      <c r="GMQ6" s="274"/>
      <c r="GMR6" s="274"/>
      <c r="GMS6" s="274"/>
      <c r="GMT6" s="274"/>
      <c r="GMU6" s="274"/>
      <c r="GMV6" s="274"/>
      <c r="GMW6" s="274"/>
      <c r="GMX6" s="274"/>
      <c r="GMY6" s="274"/>
      <c r="GMZ6" s="274"/>
      <c r="GNA6" s="274"/>
      <c r="GNB6" s="274"/>
      <c r="GNC6" s="274"/>
      <c r="GND6" s="274"/>
      <c r="GNE6" s="274"/>
      <c r="GNF6" s="274"/>
      <c r="GNG6" s="274"/>
      <c r="GNH6" s="274"/>
      <c r="GNI6" s="274"/>
      <c r="GNJ6" s="274"/>
      <c r="GNK6" s="274"/>
      <c r="GNL6" s="274"/>
      <c r="GNM6" s="274"/>
      <c r="GNN6" s="274"/>
      <c r="GNO6" s="274"/>
      <c r="GNP6" s="274"/>
      <c r="GNQ6" s="274"/>
      <c r="GNR6" s="274"/>
      <c r="GNS6" s="274"/>
      <c r="GNT6" s="274"/>
      <c r="GNU6" s="274"/>
      <c r="GNV6" s="274"/>
      <c r="GNW6" s="274"/>
      <c r="GNX6" s="274"/>
      <c r="GNY6" s="274"/>
      <c r="GNZ6" s="274"/>
      <c r="GOA6" s="274"/>
      <c r="GOB6" s="274"/>
      <c r="GOC6" s="274"/>
      <c r="GOD6" s="274"/>
      <c r="GOE6" s="274"/>
      <c r="GOF6" s="274"/>
      <c r="GOG6" s="274"/>
      <c r="GOH6" s="274"/>
      <c r="GOI6" s="274"/>
      <c r="GOJ6" s="274"/>
      <c r="GOK6" s="274"/>
      <c r="GOL6" s="274"/>
      <c r="GOM6" s="274"/>
      <c r="GON6" s="274"/>
      <c r="GOO6" s="274"/>
      <c r="GOP6" s="274"/>
      <c r="GOQ6" s="274"/>
      <c r="GOR6" s="274"/>
      <c r="GOS6" s="274"/>
      <c r="GOT6" s="274"/>
      <c r="GOU6" s="274"/>
      <c r="GOV6" s="274"/>
      <c r="GOW6" s="274"/>
      <c r="GOX6" s="274"/>
      <c r="GOY6" s="274"/>
      <c r="GOZ6" s="274"/>
      <c r="GPA6" s="274"/>
      <c r="GPB6" s="274"/>
      <c r="GPC6" s="274"/>
      <c r="GPD6" s="274"/>
      <c r="GPE6" s="274"/>
      <c r="GPF6" s="274"/>
      <c r="GPG6" s="274"/>
      <c r="GPH6" s="274"/>
      <c r="GPI6" s="274"/>
      <c r="GPJ6" s="274"/>
      <c r="GPK6" s="274"/>
      <c r="GPL6" s="274"/>
      <c r="GPM6" s="274"/>
      <c r="GPN6" s="274"/>
      <c r="GPO6" s="274"/>
      <c r="GPP6" s="274"/>
      <c r="GPQ6" s="274"/>
      <c r="GPR6" s="274"/>
      <c r="GPS6" s="274"/>
      <c r="GPT6" s="274"/>
      <c r="GPU6" s="274"/>
      <c r="GPV6" s="274"/>
      <c r="GPW6" s="274"/>
      <c r="GPX6" s="274"/>
      <c r="GPY6" s="274"/>
      <c r="GPZ6" s="274"/>
      <c r="GQA6" s="274"/>
      <c r="GQB6" s="274"/>
      <c r="GQC6" s="274"/>
      <c r="GQD6" s="274"/>
      <c r="GQE6" s="274"/>
      <c r="GQF6" s="274"/>
      <c r="GQG6" s="274"/>
      <c r="GQH6" s="274"/>
      <c r="GQI6" s="274"/>
      <c r="GQJ6" s="274"/>
      <c r="GQK6" s="274"/>
      <c r="GQL6" s="274"/>
      <c r="GQM6" s="274"/>
      <c r="GQN6" s="274"/>
      <c r="GQO6" s="274"/>
      <c r="GQP6" s="274"/>
      <c r="GQQ6" s="274"/>
      <c r="GQR6" s="274"/>
      <c r="GQS6" s="274"/>
      <c r="GQT6" s="274"/>
      <c r="GQU6" s="274"/>
      <c r="GQV6" s="274"/>
      <c r="GQW6" s="274"/>
      <c r="GQX6" s="274"/>
      <c r="GQY6" s="274"/>
      <c r="GQZ6" s="274"/>
      <c r="GRA6" s="274"/>
      <c r="GRB6" s="274"/>
      <c r="GRC6" s="274"/>
      <c r="GRD6" s="274"/>
      <c r="GRE6" s="274"/>
      <c r="GRF6" s="274"/>
      <c r="GRG6" s="274"/>
      <c r="GRH6" s="274"/>
      <c r="GRI6" s="274"/>
      <c r="GRJ6" s="274"/>
      <c r="GRK6" s="274"/>
      <c r="GRL6" s="274"/>
      <c r="GRM6" s="274"/>
      <c r="GRN6" s="274"/>
      <c r="GRO6" s="274"/>
      <c r="GRP6" s="274"/>
      <c r="GRQ6" s="274"/>
      <c r="GRR6" s="274"/>
      <c r="GRS6" s="274"/>
      <c r="GRT6" s="274"/>
      <c r="GRU6" s="274"/>
      <c r="GRV6" s="274"/>
      <c r="GRW6" s="274"/>
      <c r="GRX6" s="274"/>
      <c r="GRY6" s="274"/>
      <c r="GRZ6" s="274"/>
      <c r="GSA6" s="274"/>
      <c r="GSB6" s="274"/>
      <c r="GSC6" s="274"/>
      <c r="GSD6" s="274"/>
      <c r="GSE6" s="274"/>
      <c r="GSF6" s="274"/>
      <c r="GSG6" s="274"/>
      <c r="GSH6" s="274"/>
      <c r="GSI6" s="274"/>
      <c r="GSJ6" s="274"/>
      <c r="GSK6" s="274"/>
      <c r="GSL6" s="274"/>
      <c r="GSM6" s="274"/>
      <c r="GSN6" s="274"/>
      <c r="GSO6" s="274"/>
      <c r="GSP6" s="274"/>
      <c r="GSQ6" s="274"/>
      <c r="GSR6" s="274"/>
      <c r="GSS6" s="274"/>
      <c r="GST6" s="274"/>
      <c r="GSU6" s="274"/>
      <c r="GSV6" s="274"/>
      <c r="GSW6" s="274"/>
      <c r="GSX6" s="274"/>
      <c r="GSY6" s="274"/>
      <c r="GSZ6" s="274"/>
      <c r="GTA6" s="274"/>
      <c r="GTB6" s="274"/>
      <c r="GTC6" s="274"/>
      <c r="GTD6" s="274"/>
      <c r="GTE6" s="274"/>
      <c r="GTF6" s="274"/>
      <c r="GTG6" s="274"/>
      <c r="GTH6" s="274"/>
      <c r="GTI6" s="274"/>
      <c r="GTJ6" s="274"/>
      <c r="GTK6" s="274"/>
      <c r="GTL6" s="274"/>
      <c r="GTM6" s="274"/>
      <c r="GTN6" s="274"/>
      <c r="GTO6" s="274"/>
      <c r="GTP6" s="274"/>
      <c r="GTQ6" s="274"/>
      <c r="GTR6" s="274"/>
      <c r="GTS6" s="274"/>
      <c r="GTT6" s="274"/>
      <c r="GTU6" s="274"/>
      <c r="GTV6" s="274"/>
      <c r="GTW6" s="274"/>
      <c r="GTX6" s="274"/>
      <c r="GTY6" s="274"/>
      <c r="GTZ6" s="274"/>
      <c r="GUA6" s="274"/>
      <c r="GUB6" s="274"/>
      <c r="GUC6" s="274"/>
      <c r="GUD6" s="274"/>
      <c r="GUE6" s="274"/>
      <c r="GUF6" s="274"/>
      <c r="GUG6" s="274"/>
      <c r="GUH6" s="274"/>
      <c r="GUI6" s="274"/>
      <c r="GUJ6" s="274"/>
      <c r="GUK6" s="274"/>
      <c r="GUL6" s="274"/>
      <c r="GUM6" s="274"/>
      <c r="GUN6" s="274"/>
      <c r="GUO6" s="274"/>
      <c r="GUP6" s="274"/>
      <c r="GUQ6" s="274"/>
      <c r="GUR6" s="274"/>
      <c r="GUS6" s="274"/>
      <c r="GUT6" s="274"/>
      <c r="GUU6" s="274"/>
      <c r="GUV6" s="274"/>
      <c r="GUW6" s="274"/>
      <c r="GUX6" s="274"/>
      <c r="GUY6" s="274"/>
      <c r="GUZ6" s="274"/>
      <c r="GVA6" s="274"/>
      <c r="GVB6" s="274"/>
      <c r="GVC6" s="274"/>
      <c r="GVD6" s="274"/>
      <c r="GVE6" s="274"/>
      <c r="GVF6" s="274"/>
      <c r="GVG6" s="274"/>
      <c r="GVH6" s="274"/>
      <c r="GVI6" s="274"/>
      <c r="GVJ6" s="274"/>
      <c r="GVK6" s="274"/>
      <c r="GVL6" s="274"/>
      <c r="GVM6" s="274"/>
      <c r="GVN6" s="274"/>
      <c r="GVO6" s="274"/>
      <c r="GVP6" s="274"/>
      <c r="GVQ6" s="274"/>
      <c r="GVR6" s="274"/>
      <c r="GVS6" s="274"/>
      <c r="GVT6" s="274"/>
      <c r="GVU6" s="274"/>
      <c r="GVV6" s="274"/>
      <c r="GVW6" s="274"/>
      <c r="GVX6" s="274"/>
      <c r="GVY6" s="274"/>
      <c r="GVZ6" s="274"/>
      <c r="GWA6" s="274"/>
      <c r="GWB6" s="274"/>
      <c r="GWC6" s="274"/>
      <c r="GWD6" s="274"/>
      <c r="GWE6" s="274"/>
      <c r="GWF6" s="274"/>
      <c r="GWG6" s="274"/>
      <c r="GWH6" s="274"/>
      <c r="GWI6" s="274"/>
      <c r="GWJ6" s="274"/>
      <c r="GWK6" s="274"/>
      <c r="GWL6" s="274"/>
      <c r="GWM6" s="274"/>
      <c r="GWN6" s="274"/>
      <c r="GWO6" s="274"/>
      <c r="GWP6" s="274"/>
      <c r="GWQ6" s="274"/>
      <c r="GWR6" s="274"/>
      <c r="GWS6" s="274"/>
      <c r="GWT6" s="274"/>
      <c r="GWU6" s="274"/>
      <c r="GWV6" s="274"/>
      <c r="GWW6" s="274"/>
      <c r="GWX6" s="274"/>
      <c r="GWY6" s="274"/>
      <c r="GWZ6" s="274"/>
      <c r="GXA6" s="274"/>
      <c r="GXB6" s="274"/>
      <c r="GXC6" s="274"/>
      <c r="GXD6" s="274"/>
      <c r="GXE6" s="274"/>
      <c r="GXF6" s="274"/>
      <c r="GXG6" s="274"/>
      <c r="GXH6" s="274"/>
      <c r="GXI6" s="274"/>
      <c r="GXJ6" s="274"/>
      <c r="GXK6" s="274"/>
      <c r="GXL6" s="274"/>
      <c r="GXM6" s="274"/>
      <c r="GXN6" s="274"/>
      <c r="GXO6" s="274"/>
      <c r="GXP6" s="274"/>
      <c r="GXQ6" s="274"/>
      <c r="GXR6" s="274"/>
      <c r="GXS6" s="274"/>
      <c r="GXT6" s="274"/>
      <c r="GXU6" s="274"/>
      <c r="GXV6" s="274"/>
      <c r="GXW6" s="274"/>
      <c r="GXX6" s="274"/>
      <c r="GXY6" s="274"/>
      <c r="GXZ6" s="274"/>
      <c r="GYA6" s="274"/>
      <c r="GYB6" s="274"/>
      <c r="GYC6" s="274"/>
      <c r="GYD6" s="274"/>
      <c r="GYE6" s="274"/>
      <c r="GYF6" s="274"/>
      <c r="GYG6" s="274"/>
      <c r="GYH6" s="274"/>
      <c r="GYI6" s="274"/>
      <c r="GYJ6" s="274"/>
      <c r="GYK6" s="274"/>
      <c r="GYL6" s="274"/>
      <c r="GYM6" s="274"/>
      <c r="GYN6" s="274"/>
      <c r="GYO6" s="274"/>
      <c r="GYP6" s="274"/>
      <c r="GYQ6" s="274"/>
      <c r="GYR6" s="274"/>
      <c r="GYS6" s="274"/>
      <c r="GYT6" s="274"/>
      <c r="GYU6" s="274"/>
      <c r="GYV6" s="274"/>
      <c r="GYW6" s="274"/>
      <c r="GYX6" s="274"/>
      <c r="GYY6" s="274"/>
      <c r="GYZ6" s="274"/>
      <c r="GZA6" s="274"/>
      <c r="GZB6" s="274"/>
      <c r="GZC6" s="274"/>
      <c r="GZD6" s="274"/>
      <c r="GZE6" s="274"/>
      <c r="GZF6" s="274"/>
      <c r="GZG6" s="274"/>
      <c r="GZH6" s="274"/>
      <c r="GZI6" s="274"/>
      <c r="GZJ6" s="274"/>
      <c r="GZK6" s="274"/>
      <c r="GZL6" s="274"/>
      <c r="GZM6" s="274"/>
      <c r="GZN6" s="274"/>
      <c r="GZO6" s="274"/>
      <c r="GZP6" s="274"/>
      <c r="GZQ6" s="274"/>
      <c r="GZR6" s="274"/>
      <c r="GZS6" s="274"/>
      <c r="GZT6" s="274"/>
      <c r="GZU6" s="274"/>
      <c r="GZV6" s="274"/>
      <c r="GZW6" s="274"/>
      <c r="GZX6" s="274"/>
      <c r="GZY6" s="274"/>
      <c r="GZZ6" s="274"/>
      <c r="HAA6" s="274"/>
      <c r="HAB6" s="274"/>
      <c r="HAC6" s="274"/>
      <c r="HAD6" s="274"/>
      <c r="HAE6" s="274"/>
      <c r="HAF6" s="274"/>
      <c r="HAG6" s="274"/>
      <c r="HAH6" s="274"/>
      <c r="HAI6" s="274"/>
      <c r="HAJ6" s="274"/>
      <c r="HAK6" s="274"/>
      <c r="HAL6" s="274"/>
      <c r="HAM6" s="274"/>
      <c r="HAN6" s="274"/>
      <c r="HAO6" s="274"/>
      <c r="HAP6" s="274"/>
      <c r="HAQ6" s="274"/>
      <c r="HAR6" s="274"/>
      <c r="HAS6" s="274"/>
      <c r="HAT6" s="274"/>
      <c r="HAU6" s="274"/>
      <c r="HAV6" s="274"/>
      <c r="HAW6" s="274"/>
      <c r="HAX6" s="274"/>
      <c r="HAY6" s="274"/>
      <c r="HAZ6" s="274"/>
      <c r="HBA6" s="274"/>
      <c r="HBB6" s="274"/>
      <c r="HBC6" s="274"/>
      <c r="HBD6" s="274"/>
      <c r="HBE6" s="274"/>
      <c r="HBF6" s="274"/>
      <c r="HBG6" s="274"/>
      <c r="HBH6" s="274"/>
      <c r="HBI6" s="274"/>
      <c r="HBJ6" s="274"/>
      <c r="HBK6" s="274"/>
      <c r="HBL6" s="274"/>
      <c r="HBM6" s="274"/>
      <c r="HBN6" s="274"/>
      <c r="HBO6" s="274"/>
      <c r="HBP6" s="274"/>
      <c r="HBQ6" s="274"/>
      <c r="HBR6" s="274"/>
      <c r="HBS6" s="274"/>
      <c r="HBT6" s="274"/>
      <c r="HBU6" s="274"/>
      <c r="HBV6" s="274"/>
      <c r="HBW6" s="274"/>
      <c r="HBX6" s="274"/>
      <c r="HBY6" s="274"/>
      <c r="HBZ6" s="274"/>
      <c r="HCA6" s="274"/>
      <c r="HCB6" s="274"/>
      <c r="HCC6" s="274"/>
      <c r="HCD6" s="274"/>
      <c r="HCE6" s="274"/>
      <c r="HCF6" s="274"/>
      <c r="HCG6" s="274"/>
      <c r="HCH6" s="274"/>
      <c r="HCI6" s="274"/>
      <c r="HCJ6" s="274"/>
      <c r="HCK6" s="274"/>
      <c r="HCL6" s="274"/>
      <c r="HCM6" s="274"/>
      <c r="HCN6" s="274"/>
      <c r="HCO6" s="274"/>
      <c r="HCP6" s="274"/>
      <c r="HCQ6" s="274"/>
      <c r="HCR6" s="274"/>
      <c r="HCS6" s="274"/>
      <c r="HCT6" s="274"/>
      <c r="HCU6" s="274"/>
      <c r="HCV6" s="274"/>
      <c r="HCW6" s="274"/>
      <c r="HCX6" s="274"/>
      <c r="HCY6" s="274"/>
      <c r="HCZ6" s="274"/>
      <c r="HDA6" s="274"/>
      <c r="HDB6" s="274"/>
      <c r="HDC6" s="274"/>
      <c r="HDD6" s="274"/>
      <c r="HDE6" s="274"/>
      <c r="HDF6" s="274"/>
      <c r="HDG6" s="274"/>
      <c r="HDH6" s="274"/>
      <c r="HDI6" s="274"/>
      <c r="HDJ6" s="274"/>
      <c r="HDK6" s="274"/>
      <c r="HDL6" s="274"/>
      <c r="HDM6" s="274"/>
      <c r="HDN6" s="274"/>
      <c r="HDO6" s="274"/>
      <c r="HDP6" s="274"/>
      <c r="HDQ6" s="274"/>
      <c r="HDR6" s="274"/>
      <c r="HDS6" s="274"/>
      <c r="HDT6" s="274"/>
      <c r="HDU6" s="274"/>
      <c r="HDV6" s="274"/>
      <c r="HDW6" s="274"/>
      <c r="HDX6" s="274"/>
      <c r="HDY6" s="274"/>
      <c r="HDZ6" s="274"/>
      <c r="HEA6" s="274"/>
      <c r="HEB6" s="274"/>
      <c r="HEC6" s="274"/>
      <c r="HED6" s="274"/>
      <c r="HEE6" s="274"/>
      <c r="HEF6" s="274"/>
      <c r="HEG6" s="274"/>
      <c r="HEH6" s="274"/>
      <c r="HEI6" s="274"/>
      <c r="HEJ6" s="274"/>
      <c r="HEK6" s="274"/>
      <c r="HEL6" s="274"/>
      <c r="HEM6" s="274"/>
      <c r="HEN6" s="274"/>
      <c r="HEO6" s="274"/>
      <c r="HEP6" s="274"/>
      <c r="HEQ6" s="274"/>
      <c r="HER6" s="274"/>
      <c r="HES6" s="274"/>
      <c r="HET6" s="274"/>
      <c r="HEU6" s="274"/>
      <c r="HEV6" s="274"/>
      <c r="HEW6" s="274"/>
      <c r="HEX6" s="274"/>
      <c r="HEY6" s="274"/>
      <c r="HEZ6" s="274"/>
      <c r="HFA6" s="274"/>
      <c r="HFB6" s="274"/>
      <c r="HFC6" s="274"/>
      <c r="HFD6" s="274"/>
      <c r="HFE6" s="274"/>
      <c r="HFF6" s="274"/>
      <c r="HFG6" s="274"/>
      <c r="HFH6" s="274"/>
      <c r="HFI6" s="274"/>
      <c r="HFJ6" s="274"/>
      <c r="HFK6" s="274"/>
      <c r="HFL6" s="274"/>
      <c r="HFM6" s="274"/>
      <c r="HFN6" s="274"/>
      <c r="HFO6" s="274"/>
      <c r="HFP6" s="274"/>
      <c r="HFQ6" s="274"/>
      <c r="HFR6" s="274"/>
      <c r="HFS6" s="274"/>
      <c r="HFT6" s="274"/>
      <c r="HFU6" s="274"/>
      <c r="HFV6" s="274"/>
      <c r="HFW6" s="274"/>
      <c r="HFX6" s="274"/>
      <c r="HFY6" s="274"/>
      <c r="HFZ6" s="274"/>
      <c r="HGA6" s="274"/>
      <c r="HGB6" s="274"/>
      <c r="HGC6" s="274"/>
      <c r="HGD6" s="274"/>
      <c r="HGE6" s="274"/>
      <c r="HGF6" s="274"/>
      <c r="HGG6" s="274"/>
      <c r="HGH6" s="274"/>
      <c r="HGI6" s="274"/>
      <c r="HGJ6" s="274"/>
      <c r="HGK6" s="274"/>
      <c r="HGL6" s="274"/>
      <c r="HGM6" s="274"/>
      <c r="HGN6" s="274"/>
      <c r="HGO6" s="274"/>
      <c r="HGP6" s="274"/>
      <c r="HGQ6" s="274"/>
      <c r="HGR6" s="274"/>
      <c r="HGS6" s="274"/>
      <c r="HGT6" s="274"/>
      <c r="HGU6" s="274"/>
      <c r="HGV6" s="274"/>
      <c r="HGW6" s="274"/>
      <c r="HGX6" s="274"/>
      <c r="HGY6" s="274"/>
      <c r="HGZ6" s="274"/>
      <c r="HHA6" s="274"/>
      <c r="HHB6" s="274"/>
      <c r="HHC6" s="274"/>
      <c r="HHD6" s="274"/>
      <c r="HHE6" s="274"/>
      <c r="HHF6" s="274"/>
      <c r="HHG6" s="274"/>
      <c r="HHH6" s="274"/>
      <c r="HHI6" s="274"/>
      <c r="HHJ6" s="274"/>
      <c r="HHK6" s="274"/>
      <c r="HHL6" s="274"/>
      <c r="HHM6" s="274"/>
      <c r="HHN6" s="274"/>
      <c r="HHO6" s="274"/>
      <c r="HHP6" s="274"/>
      <c r="HHQ6" s="274"/>
      <c r="HHR6" s="274"/>
      <c r="HHS6" s="274"/>
      <c r="HHT6" s="274"/>
      <c r="HHU6" s="274"/>
      <c r="HHV6" s="274"/>
      <c r="HHW6" s="274"/>
      <c r="HHX6" s="274"/>
      <c r="HHY6" s="274"/>
      <c r="HHZ6" s="274"/>
      <c r="HIA6" s="274"/>
      <c r="HIB6" s="274"/>
      <c r="HIC6" s="274"/>
      <c r="HID6" s="274"/>
      <c r="HIE6" s="274"/>
      <c r="HIF6" s="274"/>
      <c r="HIG6" s="274"/>
      <c r="HIH6" s="274"/>
      <c r="HII6" s="274"/>
      <c r="HIJ6" s="274"/>
      <c r="HIK6" s="274"/>
      <c r="HIL6" s="274"/>
      <c r="HIM6" s="274"/>
      <c r="HIN6" s="274"/>
      <c r="HIO6" s="274"/>
      <c r="HIP6" s="274"/>
      <c r="HIQ6" s="274"/>
      <c r="HIR6" s="274"/>
      <c r="HIS6" s="274"/>
      <c r="HIT6" s="274"/>
      <c r="HIU6" s="274"/>
      <c r="HIV6" s="274"/>
      <c r="HIW6" s="274"/>
      <c r="HIX6" s="274"/>
      <c r="HIY6" s="274"/>
      <c r="HIZ6" s="274"/>
      <c r="HJA6" s="274"/>
      <c r="HJB6" s="274"/>
      <c r="HJC6" s="274"/>
      <c r="HJD6" s="274"/>
      <c r="HJE6" s="274"/>
      <c r="HJF6" s="274"/>
      <c r="HJG6" s="274"/>
      <c r="HJH6" s="274"/>
      <c r="HJI6" s="274"/>
      <c r="HJJ6" s="274"/>
      <c r="HJK6" s="274"/>
      <c r="HJL6" s="274"/>
      <c r="HJM6" s="274"/>
      <c r="HJN6" s="274"/>
      <c r="HJO6" s="274"/>
      <c r="HJP6" s="274"/>
      <c r="HJQ6" s="274"/>
      <c r="HJR6" s="274"/>
      <c r="HJS6" s="274"/>
      <c r="HJT6" s="274"/>
      <c r="HJU6" s="274"/>
      <c r="HJV6" s="274"/>
      <c r="HJW6" s="274"/>
      <c r="HJX6" s="274"/>
      <c r="HJY6" s="274"/>
      <c r="HJZ6" s="274"/>
      <c r="HKA6" s="274"/>
      <c r="HKB6" s="274"/>
      <c r="HKC6" s="274"/>
      <c r="HKD6" s="274"/>
      <c r="HKE6" s="274"/>
      <c r="HKF6" s="274"/>
      <c r="HKG6" s="274"/>
      <c r="HKH6" s="274"/>
      <c r="HKI6" s="274"/>
      <c r="HKJ6" s="274"/>
      <c r="HKK6" s="274"/>
      <c r="HKL6" s="274"/>
      <c r="HKM6" s="274"/>
      <c r="HKN6" s="274"/>
      <c r="HKO6" s="274"/>
      <c r="HKP6" s="274"/>
      <c r="HKQ6" s="274"/>
      <c r="HKR6" s="274"/>
      <c r="HKS6" s="274"/>
      <c r="HKT6" s="274"/>
      <c r="HKU6" s="274"/>
      <c r="HKV6" s="274"/>
      <c r="HKW6" s="274"/>
      <c r="HKX6" s="274"/>
      <c r="HKY6" s="274"/>
      <c r="HKZ6" s="274"/>
      <c r="HLA6" s="274"/>
      <c r="HLB6" s="274"/>
      <c r="HLC6" s="274"/>
      <c r="HLD6" s="274"/>
      <c r="HLE6" s="274"/>
      <c r="HLF6" s="274"/>
      <c r="HLG6" s="274"/>
      <c r="HLH6" s="274"/>
      <c r="HLI6" s="274"/>
      <c r="HLJ6" s="274"/>
      <c r="HLK6" s="274"/>
      <c r="HLL6" s="274"/>
      <c r="HLM6" s="274"/>
      <c r="HLN6" s="274"/>
      <c r="HLO6" s="274"/>
      <c r="HLP6" s="274"/>
      <c r="HLQ6" s="274"/>
      <c r="HLR6" s="274"/>
      <c r="HLS6" s="274"/>
      <c r="HLT6" s="274"/>
      <c r="HLU6" s="274"/>
      <c r="HLV6" s="274"/>
      <c r="HLW6" s="274"/>
      <c r="HLX6" s="274"/>
      <c r="HLY6" s="274"/>
      <c r="HLZ6" s="274"/>
      <c r="HMA6" s="274"/>
      <c r="HMB6" s="274"/>
      <c r="HMC6" s="274"/>
      <c r="HMD6" s="274"/>
      <c r="HME6" s="274"/>
      <c r="HMF6" s="274"/>
      <c r="HMG6" s="274"/>
      <c r="HMH6" s="274"/>
      <c r="HMI6" s="274"/>
      <c r="HMJ6" s="274"/>
      <c r="HMK6" s="274"/>
      <c r="HML6" s="274"/>
      <c r="HMM6" s="274"/>
      <c r="HMN6" s="274"/>
      <c r="HMO6" s="274"/>
      <c r="HMP6" s="274"/>
      <c r="HMQ6" s="274"/>
      <c r="HMR6" s="274"/>
      <c r="HMS6" s="274"/>
      <c r="HMT6" s="274"/>
      <c r="HMU6" s="274"/>
      <c r="HMV6" s="274"/>
      <c r="HMW6" s="274"/>
      <c r="HMX6" s="274"/>
      <c r="HMY6" s="274"/>
      <c r="HMZ6" s="274"/>
      <c r="HNA6" s="274"/>
      <c r="HNB6" s="274"/>
      <c r="HNC6" s="274"/>
      <c r="HND6" s="274"/>
      <c r="HNE6" s="274"/>
      <c r="HNF6" s="274"/>
      <c r="HNG6" s="274"/>
      <c r="HNH6" s="274"/>
      <c r="HNI6" s="274"/>
      <c r="HNJ6" s="274"/>
      <c r="HNK6" s="274"/>
      <c r="HNL6" s="274"/>
      <c r="HNM6" s="274"/>
      <c r="HNN6" s="274"/>
      <c r="HNO6" s="274"/>
      <c r="HNP6" s="274"/>
      <c r="HNQ6" s="274"/>
      <c r="HNR6" s="274"/>
      <c r="HNS6" s="274"/>
      <c r="HNT6" s="274"/>
      <c r="HNU6" s="274"/>
      <c r="HNV6" s="274"/>
      <c r="HNW6" s="274"/>
      <c r="HNX6" s="274"/>
      <c r="HNY6" s="274"/>
      <c r="HNZ6" s="274"/>
      <c r="HOA6" s="274"/>
      <c r="HOB6" s="274"/>
      <c r="HOC6" s="274"/>
      <c r="HOD6" s="274"/>
      <c r="HOE6" s="274"/>
      <c r="HOF6" s="274"/>
      <c r="HOG6" s="274"/>
      <c r="HOH6" s="274"/>
      <c r="HOI6" s="274"/>
      <c r="HOJ6" s="274"/>
      <c r="HOK6" s="274"/>
      <c r="HOL6" s="274"/>
      <c r="HOM6" s="274"/>
      <c r="HON6" s="274"/>
      <c r="HOO6" s="274"/>
      <c r="HOP6" s="274"/>
      <c r="HOQ6" s="274"/>
      <c r="HOR6" s="274"/>
      <c r="HOS6" s="274"/>
      <c r="HOT6" s="274"/>
      <c r="HOU6" s="274"/>
      <c r="HOV6" s="274"/>
      <c r="HOW6" s="274"/>
      <c r="HOX6" s="274"/>
      <c r="HOY6" s="274"/>
      <c r="HOZ6" s="274"/>
      <c r="HPA6" s="274"/>
      <c r="HPB6" s="274"/>
      <c r="HPC6" s="274"/>
      <c r="HPD6" s="274"/>
      <c r="HPE6" s="274"/>
      <c r="HPF6" s="274"/>
      <c r="HPG6" s="274"/>
      <c r="HPH6" s="274"/>
      <c r="HPI6" s="274"/>
      <c r="HPJ6" s="274"/>
      <c r="HPK6" s="274"/>
      <c r="HPL6" s="274"/>
      <c r="HPM6" s="274"/>
      <c r="HPN6" s="274"/>
      <c r="HPO6" s="274"/>
      <c r="HPP6" s="274"/>
      <c r="HPQ6" s="274"/>
      <c r="HPR6" s="274"/>
      <c r="HPS6" s="274"/>
      <c r="HPT6" s="274"/>
      <c r="HPU6" s="274"/>
      <c r="HPV6" s="274"/>
      <c r="HPW6" s="274"/>
      <c r="HPX6" s="274"/>
      <c r="HPY6" s="274"/>
      <c r="HPZ6" s="274"/>
      <c r="HQA6" s="274"/>
      <c r="HQB6" s="274"/>
      <c r="HQC6" s="274"/>
      <c r="HQD6" s="274"/>
      <c r="HQE6" s="274"/>
      <c r="HQF6" s="274"/>
      <c r="HQG6" s="274"/>
      <c r="HQH6" s="274"/>
      <c r="HQI6" s="274"/>
      <c r="HQJ6" s="274"/>
      <c r="HQK6" s="274"/>
      <c r="HQL6" s="274"/>
      <c r="HQM6" s="274"/>
      <c r="HQN6" s="274"/>
      <c r="HQO6" s="274"/>
      <c r="HQP6" s="274"/>
      <c r="HQQ6" s="274"/>
      <c r="HQR6" s="274"/>
      <c r="HQS6" s="274"/>
      <c r="HQT6" s="274"/>
      <c r="HQU6" s="274"/>
      <c r="HQV6" s="274"/>
      <c r="HQW6" s="274"/>
      <c r="HQX6" s="274"/>
      <c r="HQY6" s="274"/>
      <c r="HQZ6" s="274"/>
      <c r="HRA6" s="274"/>
      <c r="HRB6" s="274"/>
      <c r="HRC6" s="274"/>
      <c r="HRD6" s="274"/>
      <c r="HRE6" s="274"/>
      <c r="HRF6" s="274"/>
      <c r="HRG6" s="274"/>
      <c r="HRH6" s="274"/>
      <c r="HRI6" s="274"/>
      <c r="HRJ6" s="274"/>
      <c r="HRK6" s="274"/>
      <c r="HRL6" s="274"/>
      <c r="HRM6" s="274"/>
      <c r="HRN6" s="274"/>
      <c r="HRO6" s="274"/>
      <c r="HRP6" s="274"/>
      <c r="HRQ6" s="274"/>
      <c r="HRR6" s="274"/>
      <c r="HRS6" s="274"/>
      <c r="HRT6" s="274"/>
      <c r="HRU6" s="274"/>
      <c r="HRV6" s="274"/>
      <c r="HRW6" s="274"/>
      <c r="HRX6" s="274"/>
      <c r="HRY6" s="274"/>
      <c r="HRZ6" s="274"/>
      <c r="HSA6" s="274"/>
      <c r="HSB6" s="274"/>
      <c r="HSC6" s="274"/>
      <c r="HSD6" s="274"/>
      <c r="HSE6" s="274"/>
      <c r="HSF6" s="274"/>
      <c r="HSG6" s="274"/>
      <c r="HSH6" s="274"/>
      <c r="HSI6" s="274"/>
      <c r="HSJ6" s="274"/>
      <c r="HSK6" s="274"/>
      <c r="HSL6" s="274"/>
      <c r="HSM6" s="274"/>
      <c r="HSN6" s="274"/>
      <c r="HSO6" s="274"/>
      <c r="HSP6" s="274"/>
      <c r="HSQ6" s="274"/>
      <c r="HSR6" s="274"/>
      <c r="HSS6" s="274"/>
      <c r="HST6" s="274"/>
      <c r="HSU6" s="274"/>
      <c r="HSV6" s="274"/>
      <c r="HSW6" s="274"/>
      <c r="HSX6" s="274"/>
      <c r="HSY6" s="274"/>
      <c r="HSZ6" s="274"/>
      <c r="HTA6" s="274"/>
      <c r="HTB6" s="274"/>
      <c r="HTC6" s="274"/>
      <c r="HTD6" s="274"/>
      <c r="HTE6" s="274"/>
      <c r="HTF6" s="274"/>
      <c r="HTG6" s="274"/>
      <c r="HTH6" s="274"/>
      <c r="HTI6" s="274"/>
      <c r="HTJ6" s="274"/>
      <c r="HTK6" s="274"/>
      <c r="HTL6" s="274"/>
      <c r="HTM6" s="274"/>
      <c r="HTN6" s="274"/>
      <c r="HTO6" s="274"/>
      <c r="HTP6" s="274"/>
      <c r="HTQ6" s="274"/>
      <c r="HTR6" s="274"/>
      <c r="HTS6" s="274"/>
      <c r="HTT6" s="274"/>
      <c r="HTU6" s="274"/>
      <c r="HTV6" s="274"/>
      <c r="HTW6" s="274"/>
      <c r="HTX6" s="274"/>
      <c r="HTY6" s="274"/>
      <c r="HTZ6" s="274"/>
      <c r="HUA6" s="274"/>
      <c r="HUB6" s="274"/>
      <c r="HUC6" s="274"/>
      <c r="HUD6" s="274"/>
      <c r="HUE6" s="274"/>
      <c r="HUF6" s="274"/>
      <c r="HUG6" s="274"/>
      <c r="HUH6" s="274"/>
      <c r="HUI6" s="274"/>
      <c r="HUJ6" s="274"/>
      <c r="HUK6" s="274"/>
      <c r="HUL6" s="274"/>
      <c r="HUM6" s="274"/>
      <c r="HUN6" s="274"/>
      <c r="HUO6" s="274"/>
      <c r="HUP6" s="274"/>
      <c r="HUQ6" s="274"/>
      <c r="HUR6" s="274"/>
      <c r="HUS6" s="274"/>
      <c r="HUT6" s="274"/>
      <c r="HUU6" s="274"/>
      <c r="HUV6" s="274"/>
      <c r="HUW6" s="274"/>
      <c r="HUX6" s="274"/>
      <c r="HUY6" s="274"/>
      <c r="HUZ6" s="274"/>
      <c r="HVA6" s="274"/>
      <c r="HVB6" s="274"/>
      <c r="HVC6" s="274"/>
      <c r="HVD6" s="274"/>
      <c r="HVE6" s="274"/>
      <c r="HVF6" s="274"/>
      <c r="HVG6" s="274"/>
      <c r="HVH6" s="274"/>
      <c r="HVI6" s="274"/>
      <c r="HVJ6" s="274"/>
      <c r="HVK6" s="274"/>
      <c r="HVL6" s="274"/>
      <c r="HVM6" s="274"/>
      <c r="HVN6" s="274"/>
      <c r="HVO6" s="274"/>
      <c r="HVP6" s="274"/>
      <c r="HVQ6" s="274"/>
      <c r="HVR6" s="274"/>
      <c r="HVS6" s="274"/>
      <c r="HVT6" s="274"/>
      <c r="HVU6" s="274"/>
      <c r="HVV6" s="274"/>
      <c r="HVW6" s="274"/>
      <c r="HVX6" s="274"/>
      <c r="HVY6" s="274"/>
      <c r="HVZ6" s="274"/>
      <c r="HWA6" s="274"/>
      <c r="HWB6" s="274"/>
      <c r="HWC6" s="274"/>
      <c r="HWD6" s="274"/>
      <c r="HWE6" s="274"/>
      <c r="HWF6" s="274"/>
      <c r="HWG6" s="274"/>
      <c r="HWH6" s="274"/>
      <c r="HWI6" s="274"/>
      <c r="HWJ6" s="274"/>
      <c r="HWK6" s="274"/>
      <c r="HWL6" s="274"/>
      <c r="HWM6" s="274"/>
      <c r="HWN6" s="274"/>
      <c r="HWO6" s="274"/>
      <c r="HWP6" s="274"/>
      <c r="HWQ6" s="274"/>
      <c r="HWR6" s="274"/>
      <c r="HWS6" s="274"/>
      <c r="HWT6" s="274"/>
      <c r="HWU6" s="274"/>
      <c r="HWV6" s="274"/>
      <c r="HWW6" s="274"/>
      <c r="HWX6" s="274"/>
      <c r="HWY6" s="274"/>
      <c r="HWZ6" s="274"/>
      <c r="HXA6" s="274"/>
      <c r="HXB6" s="274"/>
      <c r="HXC6" s="274"/>
      <c r="HXD6" s="274"/>
      <c r="HXE6" s="274"/>
      <c r="HXF6" s="274"/>
      <c r="HXG6" s="274"/>
      <c r="HXH6" s="274"/>
      <c r="HXI6" s="274"/>
      <c r="HXJ6" s="274"/>
      <c r="HXK6" s="274"/>
      <c r="HXL6" s="274"/>
      <c r="HXM6" s="274"/>
      <c r="HXN6" s="274"/>
      <c r="HXO6" s="274"/>
      <c r="HXP6" s="274"/>
      <c r="HXQ6" s="274"/>
      <c r="HXR6" s="274"/>
      <c r="HXS6" s="274"/>
      <c r="HXT6" s="274"/>
      <c r="HXU6" s="274"/>
      <c r="HXV6" s="274"/>
      <c r="HXW6" s="274"/>
      <c r="HXX6" s="274"/>
      <c r="HXY6" s="274"/>
      <c r="HXZ6" s="274"/>
      <c r="HYA6" s="274"/>
      <c r="HYB6" s="274"/>
      <c r="HYC6" s="274"/>
      <c r="HYD6" s="274"/>
      <c r="HYE6" s="274"/>
      <c r="HYF6" s="274"/>
      <c r="HYG6" s="274"/>
      <c r="HYH6" s="274"/>
      <c r="HYI6" s="274"/>
      <c r="HYJ6" s="274"/>
      <c r="HYK6" s="274"/>
      <c r="HYL6" s="274"/>
      <c r="HYM6" s="274"/>
      <c r="HYN6" s="274"/>
      <c r="HYO6" s="274"/>
      <c r="HYP6" s="274"/>
      <c r="HYQ6" s="274"/>
      <c r="HYR6" s="274"/>
      <c r="HYS6" s="274"/>
      <c r="HYT6" s="274"/>
      <c r="HYU6" s="274"/>
      <c r="HYV6" s="274"/>
      <c r="HYW6" s="274"/>
      <c r="HYX6" s="274"/>
      <c r="HYY6" s="274"/>
      <c r="HYZ6" s="274"/>
      <c r="HZA6" s="274"/>
      <c r="HZB6" s="274"/>
      <c r="HZC6" s="274"/>
      <c r="HZD6" s="274"/>
      <c r="HZE6" s="274"/>
      <c r="HZF6" s="274"/>
      <c r="HZG6" s="274"/>
      <c r="HZH6" s="274"/>
      <c r="HZI6" s="274"/>
      <c r="HZJ6" s="274"/>
      <c r="HZK6" s="274"/>
      <c r="HZL6" s="274"/>
      <c r="HZM6" s="274"/>
      <c r="HZN6" s="274"/>
      <c r="HZO6" s="274"/>
      <c r="HZP6" s="274"/>
      <c r="HZQ6" s="274"/>
      <c r="HZR6" s="274"/>
      <c r="HZS6" s="274"/>
      <c r="HZT6" s="274"/>
      <c r="HZU6" s="274"/>
      <c r="HZV6" s="274"/>
      <c r="HZW6" s="274"/>
      <c r="HZX6" s="274"/>
      <c r="HZY6" s="274"/>
      <c r="HZZ6" s="274"/>
      <c r="IAA6" s="274"/>
      <c r="IAB6" s="274"/>
      <c r="IAC6" s="274"/>
      <c r="IAD6" s="274"/>
      <c r="IAE6" s="274"/>
      <c r="IAF6" s="274"/>
      <c r="IAG6" s="274"/>
      <c r="IAH6" s="274"/>
      <c r="IAI6" s="274"/>
      <c r="IAJ6" s="274"/>
      <c r="IAK6" s="274"/>
      <c r="IAL6" s="274"/>
      <c r="IAM6" s="274"/>
      <c r="IAN6" s="274"/>
      <c r="IAO6" s="274"/>
      <c r="IAP6" s="274"/>
      <c r="IAQ6" s="274"/>
      <c r="IAR6" s="274"/>
      <c r="IAS6" s="274"/>
      <c r="IAT6" s="274"/>
      <c r="IAU6" s="274"/>
      <c r="IAV6" s="274"/>
      <c r="IAW6" s="274"/>
      <c r="IAX6" s="274"/>
      <c r="IAY6" s="274"/>
      <c r="IAZ6" s="274"/>
      <c r="IBA6" s="274"/>
      <c r="IBB6" s="274"/>
      <c r="IBC6" s="274"/>
      <c r="IBD6" s="274"/>
      <c r="IBE6" s="274"/>
      <c r="IBF6" s="274"/>
      <c r="IBG6" s="274"/>
      <c r="IBH6" s="274"/>
      <c r="IBI6" s="274"/>
      <c r="IBJ6" s="274"/>
      <c r="IBK6" s="274"/>
      <c r="IBL6" s="274"/>
      <c r="IBM6" s="274"/>
      <c r="IBN6" s="274"/>
      <c r="IBO6" s="274"/>
      <c r="IBP6" s="274"/>
      <c r="IBQ6" s="274"/>
      <c r="IBR6" s="274"/>
      <c r="IBS6" s="274"/>
      <c r="IBT6" s="274"/>
      <c r="IBU6" s="274"/>
      <c r="IBV6" s="274"/>
      <c r="IBW6" s="274"/>
      <c r="IBX6" s="274"/>
      <c r="IBY6" s="274"/>
      <c r="IBZ6" s="274"/>
      <c r="ICA6" s="274"/>
      <c r="ICB6" s="274"/>
      <c r="ICC6" s="274"/>
      <c r="ICD6" s="274"/>
      <c r="ICE6" s="274"/>
      <c r="ICF6" s="274"/>
      <c r="ICG6" s="274"/>
      <c r="ICH6" s="274"/>
      <c r="ICI6" s="274"/>
      <c r="ICJ6" s="274"/>
      <c r="ICK6" s="274"/>
      <c r="ICL6" s="274"/>
      <c r="ICM6" s="274"/>
      <c r="ICN6" s="274"/>
      <c r="ICO6" s="274"/>
      <c r="ICP6" s="274"/>
      <c r="ICQ6" s="274"/>
      <c r="ICR6" s="274"/>
      <c r="ICS6" s="274"/>
      <c r="ICT6" s="274"/>
      <c r="ICU6" s="274"/>
      <c r="ICV6" s="274"/>
      <c r="ICW6" s="274"/>
      <c r="ICX6" s="274"/>
      <c r="ICY6" s="274"/>
      <c r="ICZ6" s="274"/>
      <c r="IDA6" s="274"/>
      <c r="IDB6" s="274"/>
      <c r="IDC6" s="274"/>
      <c r="IDD6" s="274"/>
      <c r="IDE6" s="274"/>
      <c r="IDF6" s="274"/>
      <c r="IDG6" s="274"/>
      <c r="IDH6" s="274"/>
      <c r="IDI6" s="274"/>
      <c r="IDJ6" s="274"/>
      <c r="IDK6" s="274"/>
      <c r="IDL6" s="274"/>
      <c r="IDM6" s="274"/>
      <c r="IDN6" s="274"/>
      <c r="IDO6" s="274"/>
      <c r="IDP6" s="274"/>
      <c r="IDQ6" s="274"/>
      <c r="IDR6" s="274"/>
      <c r="IDS6" s="274"/>
      <c r="IDT6" s="274"/>
      <c r="IDU6" s="274"/>
      <c r="IDV6" s="274"/>
      <c r="IDW6" s="274"/>
      <c r="IDX6" s="274"/>
      <c r="IDY6" s="274"/>
      <c r="IDZ6" s="274"/>
      <c r="IEA6" s="274"/>
      <c r="IEB6" s="274"/>
      <c r="IEC6" s="274"/>
      <c r="IED6" s="274"/>
      <c r="IEE6" s="274"/>
      <c r="IEF6" s="274"/>
      <c r="IEG6" s="274"/>
      <c r="IEH6" s="274"/>
      <c r="IEI6" s="274"/>
      <c r="IEJ6" s="274"/>
      <c r="IEK6" s="274"/>
      <c r="IEL6" s="274"/>
      <c r="IEM6" s="274"/>
      <c r="IEN6" s="274"/>
      <c r="IEO6" s="274"/>
      <c r="IEP6" s="274"/>
      <c r="IEQ6" s="274"/>
      <c r="IER6" s="274"/>
      <c r="IES6" s="274"/>
      <c r="IET6" s="274"/>
      <c r="IEU6" s="274"/>
      <c r="IEV6" s="274"/>
      <c r="IEW6" s="274"/>
      <c r="IEX6" s="274"/>
      <c r="IEY6" s="274"/>
      <c r="IEZ6" s="274"/>
      <c r="IFA6" s="274"/>
      <c r="IFB6" s="274"/>
      <c r="IFC6" s="274"/>
      <c r="IFD6" s="274"/>
      <c r="IFE6" s="274"/>
      <c r="IFF6" s="274"/>
      <c r="IFG6" s="274"/>
      <c r="IFH6" s="274"/>
      <c r="IFI6" s="274"/>
      <c r="IFJ6" s="274"/>
      <c r="IFK6" s="274"/>
      <c r="IFL6" s="274"/>
      <c r="IFM6" s="274"/>
      <c r="IFN6" s="274"/>
      <c r="IFO6" s="274"/>
      <c r="IFP6" s="274"/>
      <c r="IFQ6" s="274"/>
      <c r="IFR6" s="274"/>
      <c r="IFS6" s="274"/>
      <c r="IFT6" s="274"/>
      <c r="IFU6" s="274"/>
      <c r="IFV6" s="274"/>
      <c r="IFW6" s="274"/>
      <c r="IFX6" s="274"/>
      <c r="IFY6" s="274"/>
      <c r="IFZ6" s="274"/>
      <c r="IGA6" s="274"/>
      <c r="IGB6" s="274"/>
      <c r="IGC6" s="274"/>
      <c r="IGD6" s="274"/>
      <c r="IGE6" s="274"/>
      <c r="IGF6" s="274"/>
      <c r="IGG6" s="274"/>
      <c r="IGH6" s="274"/>
      <c r="IGI6" s="274"/>
      <c r="IGJ6" s="274"/>
      <c r="IGK6" s="274"/>
      <c r="IGL6" s="274"/>
      <c r="IGM6" s="274"/>
      <c r="IGN6" s="274"/>
      <c r="IGO6" s="274"/>
      <c r="IGP6" s="274"/>
      <c r="IGQ6" s="274"/>
      <c r="IGR6" s="274"/>
      <c r="IGS6" s="274"/>
      <c r="IGT6" s="274"/>
      <c r="IGU6" s="274"/>
      <c r="IGV6" s="274"/>
      <c r="IGW6" s="274"/>
      <c r="IGX6" s="274"/>
      <c r="IGY6" s="274"/>
      <c r="IGZ6" s="274"/>
      <c r="IHA6" s="274"/>
      <c r="IHB6" s="274"/>
      <c r="IHC6" s="274"/>
      <c r="IHD6" s="274"/>
      <c r="IHE6" s="274"/>
      <c r="IHF6" s="274"/>
      <c r="IHG6" s="274"/>
      <c r="IHH6" s="274"/>
      <c r="IHI6" s="274"/>
      <c r="IHJ6" s="274"/>
      <c r="IHK6" s="274"/>
      <c r="IHL6" s="274"/>
      <c r="IHM6" s="274"/>
      <c r="IHN6" s="274"/>
      <c r="IHO6" s="274"/>
      <c r="IHP6" s="274"/>
      <c r="IHQ6" s="274"/>
      <c r="IHR6" s="274"/>
      <c r="IHS6" s="274"/>
      <c r="IHT6" s="274"/>
      <c r="IHU6" s="274"/>
      <c r="IHV6" s="274"/>
      <c r="IHW6" s="274"/>
      <c r="IHX6" s="274"/>
      <c r="IHY6" s="274"/>
      <c r="IHZ6" s="274"/>
      <c r="IIA6" s="274"/>
      <c r="IIB6" s="274"/>
      <c r="IIC6" s="274"/>
      <c r="IID6" s="274"/>
      <c r="IIE6" s="274"/>
      <c r="IIF6" s="274"/>
      <c r="IIG6" s="274"/>
      <c r="IIH6" s="274"/>
      <c r="III6" s="274"/>
      <c r="IIJ6" s="274"/>
      <c r="IIK6" s="274"/>
      <c r="IIL6" s="274"/>
      <c r="IIM6" s="274"/>
      <c r="IIN6" s="274"/>
      <c r="IIO6" s="274"/>
      <c r="IIP6" s="274"/>
      <c r="IIQ6" s="274"/>
      <c r="IIR6" s="274"/>
      <c r="IIS6" s="274"/>
      <c r="IIT6" s="274"/>
      <c r="IIU6" s="274"/>
      <c r="IIV6" s="274"/>
      <c r="IIW6" s="274"/>
      <c r="IIX6" s="274"/>
      <c r="IIY6" s="274"/>
      <c r="IIZ6" s="274"/>
      <c r="IJA6" s="274"/>
      <c r="IJB6" s="274"/>
      <c r="IJC6" s="274"/>
      <c r="IJD6" s="274"/>
      <c r="IJE6" s="274"/>
      <c r="IJF6" s="274"/>
      <c r="IJG6" s="274"/>
      <c r="IJH6" s="274"/>
      <c r="IJI6" s="274"/>
      <c r="IJJ6" s="274"/>
      <c r="IJK6" s="274"/>
      <c r="IJL6" s="274"/>
      <c r="IJM6" s="274"/>
      <c r="IJN6" s="274"/>
      <c r="IJO6" s="274"/>
      <c r="IJP6" s="274"/>
      <c r="IJQ6" s="274"/>
      <c r="IJR6" s="274"/>
      <c r="IJS6" s="274"/>
      <c r="IJT6" s="274"/>
      <c r="IJU6" s="274"/>
      <c r="IJV6" s="274"/>
      <c r="IJW6" s="274"/>
      <c r="IJX6" s="274"/>
      <c r="IJY6" s="274"/>
      <c r="IJZ6" s="274"/>
      <c r="IKA6" s="274"/>
      <c r="IKB6" s="274"/>
      <c r="IKC6" s="274"/>
      <c r="IKD6" s="274"/>
      <c r="IKE6" s="274"/>
      <c r="IKF6" s="274"/>
      <c r="IKG6" s="274"/>
      <c r="IKH6" s="274"/>
      <c r="IKI6" s="274"/>
      <c r="IKJ6" s="274"/>
      <c r="IKK6" s="274"/>
      <c r="IKL6" s="274"/>
      <c r="IKM6" s="274"/>
      <c r="IKN6" s="274"/>
      <c r="IKO6" s="274"/>
      <c r="IKP6" s="274"/>
      <c r="IKQ6" s="274"/>
      <c r="IKR6" s="274"/>
      <c r="IKS6" s="274"/>
      <c r="IKT6" s="274"/>
      <c r="IKU6" s="274"/>
      <c r="IKV6" s="274"/>
      <c r="IKW6" s="274"/>
      <c r="IKX6" s="274"/>
      <c r="IKY6" s="274"/>
      <c r="IKZ6" s="274"/>
      <c r="ILA6" s="274"/>
      <c r="ILB6" s="274"/>
      <c r="ILC6" s="274"/>
      <c r="ILD6" s="274"/>
      <c r="ILE6" s="274"/>
      <c r="ILF6" s="274"/>
      <c r="ILG6" s="274"/>
      <c r="ILH6" s="274"/>
      <c r="ILI6" s="274"/>
      <c r="ILJ6" s="274"/>
      <c r="ILK6" s="274"/>
      <c r="ILL6" s="274"/>
      <c r="ILM6" s="274"/>
      <c r="ILN6" s="274"/>
      <c r="ILO6" s="274"/>
      <c r="ILP6" s="274"/>
      <c r="ILQ6" s="274"/>
      <c r="ILR6" s="274"/>
      <c r="ILS6" s="274"/>
      <c r="ILT6" s="274"/>
      <c r="ILU6" s="274"/>
      <c r="ILV6" s="274"/>
      <c r="ILW6" s="274"/>
      <c r="ILX6" s="274"/>
      <c r="ILY6" s="274"/>
      <c r="ILZ6" s="274"/>
      <c r="IMA6" s="274"/>
      <c r="IMB6" s="274"/>
      <c r="IMC6" s="274"/>
      <c r="IMD6" s="274"/>
      <c r="IME6" s="274"/>
      <c r="IMF6" s="274"/>
      <c r="IMG6" s="274"/>
      <c r="IMH6" s="274"/>
      <c r="IMI6" s="274"/>
      <c r="IMJ6" s="274"/>
      <c r="IMK6" s="274"/>
      <c r="IML6" s="274"/>
      <c r="IMM6" s="274"/>
      <c r="IMN6" s="274"/>
      <c r="IMO6" s="274"/>
      <c r="IMP6" s="274"/>
      <c r="IMQ6" s="274"/>
      <c r="IMR6" s="274"/>
      <c r="IMS6" s="274"/>
      <c r="IMT6" s="274"/>
      <c r="IMU6" s="274"/>
      <c r="IMV6" s="274"/>
      <c r="IMW6" s="274"/>
      <c r="IMX6" s="274"/>
      <c r="IMY6" s="274"/>
      <c r="IMZ6" s="274"/>
      <c r="INA6" s="274"/>
      <c r="INB6" s="274"/>
      <c r="INC6" s="274"/>
      <c r="IND6" s="274"/>
      <c r="INE6" s="274"/>
      <c r="INF6" s="274"/>
      <c r="ING6" s="274"/>
      <c r="INH6" s="274"/>
      <c r="INI6" s="274"/>
      <c r="INJ6" s="274"/>
      <c r="INK6" s="274"/>
      <c r="INL6" s="274"/>
      <c r="INM6" s="274"/>
      <c r="INN6" s="274"/>
      <c r="INO6" s="274"/>
      <c r="INP6" s="274"/>
      <c r="INQ6" s="274"/>
      <c r="INR6" s="274"/>
      <c r="INS6" s="274"/>
      <c r="INT6" s="274"/>
      <c r="INU6" s="274"/>
      <c r="INV6" s="274"/>
      <c r="INW6" s="274"/>
      <c r="INX6" s="274"/>
      <c r="INY6" s="274"/>
      <c r="INZ6" s="274"/>
      <c r="IOA6" s="274"/>
      <c r="IOB6" s="274"/>
      <c r="IOC6" s="274"/>
      <c r="IOD6" s="274"/>
      <c r="IOE6" s="274"/>
      <c r="IOF6" s="274"/>
      <c r="IOG6" s="274"/>
      <c r="IOH6" s="274"/>
      <c r="IOI6" s="274"/>
      <c r="IOJ6" s="274"/>
      <c r="IOK6" s="274"/>
      <c r="IOL6" s="274"/>
      <c r="IOM6" s="274"/>
      <c r="ION6" s="274"/>
      <c r="IOO6" s="274"/>
      <c r="IOP6" s="274"/>
      <c r="IOQ6" s="274"/>
      <c r="IOR6" s="274"/>
      <c r="IOS6" s="274"/>
      <c r="IOT6" s="274"/>
      <c r="IOU6" s="274"/>
      <c r="IOV6" s="274"/>
      <c r="IOW6" s="274"/>
      <c r="IOX6" s="274"/>
      <c r="IOY6" s="274"/>
      <c r="IOZ6" s="274"/>
      <c r="IPA6" s="274"/>
      <c r="IPB6" s="274"/>
      <c r="IPC6" s="274"/>
      <c r="IPD6" s="274"/>
      <c r="IPE6" s="274"/>
      <c r="IPF6" s="274"/>
      <c r="IPG6" s="274"/>
      <c r="IPH6" s="274"/>
      <c r="IPI6" s="274"/>
      <c r="IPJ6" s="274"/>
      <c r="IPK6" s="274"/>
      <c r="IPL6" s="274"/>
      <c r="IPM6" s="274"/>
      <c r="IPN6" s="274"/>
      <c r="IPO6" s="274"/>
      <c r="IPP6" s="274"/>
      <c r="IPQ6" s="274"/>
      <c r="IPR6" s="274"/>
      <c r="IPS6" s="274"/>
      <c r="IPT6" s="274"/>
      <c r="IPU6" s="274"/>
      <c r="IPV6" s="274"/>
      <c r="IPW6" s="274"/>
      <c r="IPX6" s="274"/>
      <c r="IPY6" s="274"/>
      <c r="IPZ6" s="274"/>
      <c r="IQA6" s="274"/>
      <c r="IQB6" s="274"/>
      <c r="IQC6" s="274"/>
      <c r="IQD6" s="274"/>
      <c r="IQE6" s="274"/>
      <c r="IQF6" s="274"/>
      <c r="IQG6" s="274"/>
      <c r="IQH6" s="274"/>
      <c r="IQI6" s="274"/>
      <c r="IQJ6" s="274"/>
      <c r="IQK6" s="274"/>
      <c r="IQL6" s="274"/>
      <c r="IQM6" s="274"/>
      <c r="IQN6" s="274"/>
      <c r="IQO6" s="274"/>
      <c r="IQP6" s="274"/>
      <c r="IQQ6" s="274"/>
      <c r="IQR6" s="274"/>
      <c r="IQS6" s="274"/>
      <c r="IQT6" s="274"/>
      <c r="IQU6" s="274"/>
      <c r="IQV6" s="274"/>
      <c r="IQW6" s="274"/>
      <c r="IQX6" s="274"/>
      <c r="IQY6" s="274"/>
      <c r="IQZ6" s="274"/>
      <c r="IRA6" s="274"/>
      <c r="IRB6" s="274"/>
      <c r="IRC6" s="274"/>
      <c r="IRD6" s="274"/>
      <c r="IRE6" s="274"/>
      <c r="IRF6" s="274"/>
      <c r="IRG6" s="274"/>
      <c r="IRH6" s="274"/>
      <c r="IRI6" s="274"/>
      <c r="IRJ6" s="274"/>
      <c r="IRK6" s="274"/>
      <c r="IRL6" s="274"/>
      <c r="IRM6" s="274"/>
      <c r="IRN6" s="274"/>
      <c r="IRO6" s="274"/>
      <c r="IRP6" s="274"/>
      <c r="IRQ6" s="274"/>
      <c r="IRR6" s="274"/>
      <c r="IRS6" s="274"/>
      <c r="IRT6" s="274"/>
      <c r="IRU6" s="274"/>
      <c r="IRV6" s="274"/>
      <c r="IRW6" s="274"/>
      <c r="IRX6" s="274"/>
      <c r="IRY6" s="274"/>
      <c r="IRZ6" s="274"/>
      <c r="ISA6" s="274"/>
      <c r="ISB6" s="274"/>
      <c r="ISC6" s="274"/>
      <c r="ISD6" s="274"/>
      <c r="ISE6" s="274"/>
      <c r="ISF6" s="274"/>
      <c r="ISG6" s="274"/>
      <c r="ISH6" s="274"/>
      <c r="ISI6" s="274"/>
      <c r="ISJ6" s="274"/>
      <c r="ISK6" s="274"/>
      <c r="ISL6" s="274"/>
      <c r="ISM6" s="274"/>
      <c r="ISN6" s="274"/>
      <c r="ISO6" s="274"/>
      <c r="ISP6" s="274"/>
      <c r="ISQ6" s="274"/>
      <c r="ISR6" s="274"/>
      <c r="ISS6" s="274"/>
      <c r="IST6" s="274"/>
      <c r="ISU6" s="274"/>
      <c r="ISV6" s="274"/>
      <c r="ISW6" s="274"/>
      <c r="ISX6" s="274"/>
      <c r="ISY6" s="274"/>
      <c r="ISZ6" s="274"/>
      <c r="ITA6" s="274"/>
      <c r="ITB6" s="274"/>
      <c r="ITC6" s="274"/>
      <c r="ITD6" s="274"/>
      <c r="ITE6" s="274"/>
      <c r="ITF6" s="274"/>
      <c r="ITG6" s="274"/>
      <c r="ITH6" s="274"/>
      <c r="ITI6" s="274"/>
      <c r="ITJ6" s="274"/>
      <c r="ITK6" s="274"/>
      <c r="ITL6" s="274"/>
      <c r="ITM6" s="274"/>
      <c r="ITN6" s="274"/>
      <c r="ITO6" s="274"/>
      <c r="ITP6" s="274"/>
      <c r="ITQ6" s="274"/>
      <c r="ITR6" s="274"/>
      <c r="ITS6" s="274"/>
      <c r="ITT6" s="274"/>
      <c r="ITU6" s="274"/>
      <c r="ITV6" s="274"/>
      <c r="ITW6" s="274"/>
      <c r="ITX6" s="274"/>
      <c r="ITY6" s="274"/>
      <c r="ITZ6" s="274"/>
      <c r="IUA6" s="274"/>
      <c r="IUB6" s="274"/>
      <c r="IUC6" s="274"/>
      <c r="IUD6" s="274"/>
      <c r="IUE6" s="274"/>
      <c r="IUF6" s="274"/>
      <c r="IUG6" s="274"/>
      <c r="IUH6" s="274"/>
      <c r="IUI6" s="274"/>
      <c r="IUJ6" s="274"/>
      <c r="IUK6" s="274"/>
      <c r="IUL6" s="274"/>
      <c r="IUM6" s="274"/>
      <c r="IUN6" s="274"/>
      <c r="IUO6" s="274"/>
      <c r="IUP6" s="274"/>
      <c r="IUQ6" s="274"/>
      <c r="IUR6" s="274"/>
      <c r="IUS6" s="274"/>
      <c r="IUT6" s="274"/>
      <c r="IUU6" s="274"/>
      <c r="IUV6" s="274"/>
      <c r="IUW6" s="274"/>
      <c r="IUX6" s="274"/>
      <c r="IUY6" s="274"/>
      <c r="IUZ6" s="274"/>
      <c r="IVA6" s="274"/>
      <c r="IVB6" s="274"/>
      <c r="IVC6" s="274"/>
      <c r="IVD6" s="274"/>
      <c r="IVE6" s="274"/>
      <c r="IVF6" s="274"/>
      <c r="IVG6" s="274"/>
      <c r="IVH6" s="274"/>
      <c r="IVI6" s="274"/>
      <c r="IVJ6" s="274"/>
      <c r="IVK6" s="274"/>
      <c r="IVL6" s="274"/>
      <c r="IVM6" s="274"/>
      <c r="IVN6" s="274"/>
      <c r="IVO6" s="274"/>
      <c r="IVP6" s="274"/>
      <c r="IVQ6" s="274"/>
      <c r="IVR6" s="274"/>
      <c r="IVS6" s="274"/>
      <c r="IVT6" s="274"/>
      <c r="IVU6" s="274"/>
      <c r="IVV6" s="274"/>
      <c r="IVW6" s="274"/>
      <c r="IVX6" s="274"/>
      <c r="IVY6" s="274"/>
      <c r="IVZ6" s="274"/>
      <c r="IWA6" s="274"/>
      <c r="IWB6" s="274"/>
      <c r="IWC6" s="274"/>
      <c r="IWD6" s="274"/>
      <c r="IWE6" s="274"/>
      <c r="IWF6" s="274"/>
      <c r="IWG6" s="274"/>
      <c r="IWH6" s="274"/>
      <c r="IWI6" s="274"/>
      <c r="IWJ6" s="274"/>
      <c r="IWK6" s="274"/>
      <c r="IWL6" s="274"/>
      <c r="IWM6" s="274"/>
      <c r="IWN6" s="274"/>
      <c r="IWO6" s="274"/>
      <c r="IWP6" s="274"/>
      <c r="IWQ6" s="274"/>
      <c r="IWR6" s="274"/>
      <c r="IWS6" s="274"/>
      <c r="IWT6" s="274"/>
      <c r="IWU6" s="274"/>
      <c r="IWV6" s="274"/>
      <c r="IWW6" s="274"/>
      <c r="IWX6" s="274"/>
      <c r="IWY6" s="274"/>
      <c r="IWZ6" s="274"/>
      <c r="IXA6" s="274"/>
      <c r="IXB6" s="274"/>
      <c r="IXC6" s="274"/>
      <c r="IXD6" s="274"/>
      <c r="IXE6" s="274"/>
      <c r="IXF6" s="274"/>
      <c r="IXG6" s="274"/>
      <c r="IXH6" s="274"/>
      <c r="IXI6" s="274"/>
      <c r="IXJ6" s="274"/>
      <c r="IXK6" s="274"/>
      <c r="IXL6" s="274"/>
      <c r="IXM6" s="274"/>
      <c r="IXN6" s="274"/>
      <c r="IXO6" s="274"/>
      <c r="IXP6" s="274"/>
      <c r="IXQ6" s="274"/>
      <c r="IXR6" s="274"/>
      <c r="IXS6" s="274"/>
      <c r="IXT6" s="274"/>
      <c r="IXU6" s="274"/>
      <c r="IXV6" s="274"/>
      <c r="IXW6" s="274"/>
      <c r="IXX6" s="274"/>
      <c r="IXY6" s="274"/>
      <c r="IXZ6" s="274"/>
      <c r="IYA6" s="274"/>
      <c r="IYB6" s="274"/>
      <c r="IYC6" s="274"/>
      <c r="IYD6" s="274"/>
      <c r="IYE6" s="274"/>
      <c r="IYF6" s="274"/>
      <c r="IYG6" s="274"/>
      <c r="IYH6" s="274"/>
      <c r="IYI6" s="274"/>
      <c r="IYJ6" s="274"/>
      <c r="IYK6" s="274"/>
      <c r="IYL6" s="274"/>
      <c r="IYM6" s="274"/>
      <c r="IYN6" s="274"/>
      <c r="IYO6" s="274"/>
      <c r="IYP6" s="274"/>
      <c r="IYQ6" s="274"/>
      <c r="IYR6" s="274"/>
      <c r="IYS6" s="274"/>
      <c r="IYT6" s="274"/>
      <c r="IYU6" s="274"/>
      <c r="IYV6" s="274"/>
      <c r="IYW6" s="274"/>
      <c r="IYX6" s="274"/>
      <c r="IYY6" s="274"/>
      <c r="IYZ6" s="274"/>
      <c r="IZA6" s="274"/>
      <c r="IZB6" s="274"/>
      <c r="IZC6" s="274"/>
      <c r="IZD6" s="274"/>
      <c r="IZE6" s="274"/>
      <c r="IZF6" s="274"/>
      <c r="IZG6" s="274"/>
      <c r="IZH6" s="274"/>
      <c r="IZI6" s="274"/>
      <c r="IZJ6" s="274"/>
      <c r="IZK6" s="274"/>
      <c r="IZL6" s="274"/>
      <c r="IZM6" s="274"/>
      <c r="IZN6" s="274"/>
      <c r="IZO6" s="274"/>
      <c r="IZP6" s="274"/>
      <c r="IZQ6" s="274"/>
      <c r="IZR6" s="274"/>
      <c r="IZS6" s="274"/>
      <c r="IZT6" s="274"/>
      <c r="IZU6" s="274"/>
      <c r="IZV6" s="274"/>
      <c r="IZW6" s="274"/>
      <c r="IZX6" s="274"/>
      <c r="IZY6" s="274"/>
      <c r="IZZ6" s="274"/>
      <c r="JAA6" s="274"/>
      <c r="JAB6" s="274"/>
      <c r="JAC6" s="274"/>
      <c r="JAD6" s="274"/>
      <c r="JAE6" s="274"/>
      <c r="JAF6" s="274"/>
      <c r="JAG6" s="274"/>
      <c r="JAH6" s="274"/>
      <c r="JAI6" s="274"/>
      <c r="JAJ6" s="274"/>
      <c r="JAK6" s="274"/>
      <c r="JAL6" s="274"/>
      <c r="JAM6" s="274"/>
      <c r="JAN6" s="274"/>
      <c r="JAO6" s="274"/>
      <c r="JAP6" s="274"/>
      <c r="JAQ6" s="274"/>
      <c r="JAR6" s="274"/>
      <c r="JAS6" s="274"/>
      <c r="JAT6" s="274"/>
      <c r="JAU6" s="274"/>
      <c r="JAV6" s="274"/>
      <c r="JAW6" s="274"/>
      <c r="JAX6" s="274"/>
      <c r="JAY6" s="274"/>
      <c r="JAZ6" s="274"/>
      <c r="JBA6" s="274"/>
      <c r="JBB6" s="274"/>
      <c r="JBC6" s="274"/>
      <c r="JBD6" s="274"/>
      <c r="JBE6" s="274"/>
      <c r="JBF6" s="274"/>
      <c r="JBG6" s="274"/>
      <c r="JBH6" s="274"/>
      <c r="JBI6" s="274"/>
      <c r="JBJ6" s="274"/>
      <c r="JBK6" s="274"/>
      <c r="JBL6" s="274"/>
      <c r="JBM6" s="274"/>
      <c r="JBN6" s="274"/>
      <c r="JBO6" s="274"/>
      <c r="JBP6" s="274"/>
      <c r="JBQ6" s="274"/>
      <c r="JBR6" s="274"/>
      <c r="JBS6" s="274"/>
      <c r="JBT6" s="274"/>
      <c r="JBU6" s="274"/>
      <c r="JBV6" s="274"/>
      <c r="JBW6" s="274"/>
      <c r="JBX6" s="274"/>
      <c r="JBY6" s="274"/>
      <c r="JBZ6" s="274"/>
      <c r="JCA6" s="274"/>
      <c r="JCB6" s="274"/>
      <c r="JCC6" s="274"/>
      <c r="JCD6" s="274"/>
      <c r="JCE6" s="274"/>
      <c r="JCF6" s="274"/>
      <c r="JCG6" s="274"/>
      <c r="JCH6" s="274"/>
      <c r="JCI6" s="274"/>
      <c r="JCJ6" s="274"/>
      <c r="JCK6" s="274"/>
      <c r="JCL6" s="274"/>
      <c r="JCM6" s="274"/>
      <c r="JCN6" s="274"/>
      <c r="JCO6" s="274"/>
      <c r="JCP6" s="274"/>
      <c r="JCQ6" s="274"/>
      <c r="JCR6" s="274"/>
      <c r="JCS6" s="274"/>
      <c r="JCT6" s="274"/>
      <c r="JCU6" s="274"/>
      <c r="JCV6" s="274"/>
      <c r="JCW6" s="274"/>
      <c r="JCX6" s="274"/>
      <c r="JCY6" s="274"/>
      <c r="JCZ6" s="274"/>
      <c r="JDA6" s="274"/>
      <c r="JDB6" s="274"/>
      <c r="JDC6" s="274"/>
      <c r="JDD6" s="274"/>
      <c r="JDE6" s="274"/>
      <c r="JDF6" s="274"/>
      <c r="JDG6" s="274"/>
      <c r="JDH6" s="274"/>
      <c r="JDI6" s="274"/>
      <c r="JDJ6" s="274"/>
      <c r="JDK6" s="274"/>
      <c r="JDL6" s="274"/>
      <c r="JDM6" s="274"/>
      <c r="JDN6" s="274"/>
      <c r="JDO6" s="274"/>
      <c r="JDP6" s="274"/>
      <c r="JDQ6" s="274"/>
      <c r="JDR6" s="274"/>
      <c r="JDS6" s="274"/>
      <c r="JDT6" s="274"/>
      <c r="JDU6" s="274"/>
      <c r="JDV6" s="274"/>
      <c r="JDW6" s="274"/>
      <c r="JDX6" s="274"/>
      <c r="JDY6" s="274"/>
      <c r="JDZ6" s="274"/>
      <c r="JEA6" s="274"/>
      <c r="JEB6" s="274"/>
      <c r="JEC6" s="274"/>
      <c r="JED6" s="274"/>
      <c r="JEE6" s="274"/>
      <c r="JEF6" s="274"/>
      <c r="JEG6" s="274"/>
      <c r="JEH6" s="274"/>
      <c r="JEI6" s="274"/>
      <c r="JEJ6" s="274"/>
      <c r="JEK6" s="274"/>
      <c r="JEL6" s="274"/>
      <c r="JEM6" s="274"/>
      <c r="JEN6" s="274"/>
      <c r="JEO6" s="274"/>
      <c r="JEP6" s="274"/>
      <c r="JEQ6" s="274"/>
      <c r="JER6" s="274"/>
      <c r="JES6" s="274"/>
      <c r="JET6" s="274"/>
      <c r="JEU6" s="274"/>
      <c r="JEV6" s="274"/>
      <c r="JEW6" s="274"/>
      <c r="JEX6" s="274"/>
      <c r="JEY6" s="274"/>
      <c r="JEZ6" s="274"/>
      <c r="JFA6" s="274"/>
      <c r="JFB6" s="274"/>
      <c r="JFC6" s="274"/>
      <c r="JFD6" s="274"/>
      <c r="JFE6" s="274"/>
      <c r="JFF6" s="274"/>
      <c r="JFG6" s="274"/>
      <c r="JFH6" s="274"/>
      <c r="JFI6" s="274"/>
      <c r="JFJ6" s="274"/>
      <c r="JFK6" s="274"/>
      <c r="JFL6" s="274"/>
      <c r="JFM6" s="274"/>
      <c r="JFN6" s="274"/>
      <c r="JFO6" s="274"/>
      <c r="JFP6" s="274"/>
      <c r="JFQ6" s="274"/>
      <c r="JFR6" s="274"/>
      <c r="JFS6" s="274"/>
      <c r="JFT6" s="274"/>
      <c r="JFU6" s="274"/>
      <c r="JFV6" s="274"/>
      <c r="JFW6" s="274"/>
      <c r="JFX6" s="274"/>
      <c r="JFY6" s="274"/>
      <c r="JFZ6" s="274"/>
      <c r="JGA6" s="274"/>
      <c r="JGB6" s="274"/>
      <c r="JGC6" s="274"/>
      <c r="JGD6" s="274"/>
      <c r="JGE6" s="274"/>
      <c r="JGF6" s="274"/>
      <c r="JGG6" s="274"/>
      <c r="JGH6" s="274"/>
      <c r="JGI6" s="274"/>
      <c r="JGJ6" s="274"/>
      <c r="JGK6" s="274"/>
      <c r="JGL6" s="274"/>
      <c r="JGM6" s="274"/>
      <c r="JGN6" s="274"/>
      <c r="JGO6" s="274"/>
      <c r="JGP6" s="274"/>
      <c r="JGQ6" s="274"/>
      <c r="JGR6" s="274"/>
      <c r="JGS6" s="274"/>
      <c r="JGT6" s="274"/>
      <c r="JGU6" s="274"/>
      <c r="JGV6" s="274"/>
      <c r="JGW6" s="274"/>
      <c r="JGX6" s="274"/>
      <c r="JGY6" s="274"/>
      <c r="JGZ6" s="274"/>
      <c r="JHA6" s="274"/>
      <c r="JHB6" s="274"/>
      <c r="JHC6" s="274"/>
      <c r="JHD6" s="274"/>
      <c r="JHE6" s="274"/>
      <c r="JHF6" s="274"/>
      <c r="JHG6" s="274"/>
      <c r="JHH6" s="274"/>
      <c r="JHI6" s="274"/>
      <c r="JHJ6" s="274"/>
      <c r="JHK6" s="274"/>
      <c r="JHL6" s="274"/>
      <c r="JHM6" s="274"/>
      <c r="JHN6" s="274"/>
      <c r="JHO6" s="274"/>
      <c r="JHP6" s="274"/>
      <c r="JHQ6" s="274"/>
      <c r="JHR6" s="274"/>
      <c r="JHS6" s="274"/>
      <c r="JHT6" s="274"/>
      <c r="JHU6" s="274"/>
      <c r="JHV6" s="274"/>
      <c r="JHW6" s="274"/>
      <c r="JHX6" s="274"/>
      <c r="JHY6" s="274"/>
      <c r="JHZ6" s="274"/>
      <c r="JIA6" s="274"/>
      <c r="JIB6" s="274"/>
      <c r="JIC6" s="274"/>
      <c r="JID6" s="274"/>
      <c r="JIE6" s="274"/>
      <c r="JIF6" s="274"/>
      <c r="JIG6" s="274"/>
      <c r="JIH6" s="274"/>
      <c r="JII6" s="274"/>
      <c r="JIJ6" s="274"/>
      <c r="JIK6" s="274"/>
      <c r="JIL6" s="274"/>
      <c r="JIM6" s="274"/>
      <c r="JIN6" s="274"/>
      <c r="JIO6" s="274"/>
      <c r="JIP6" s="274"/>
      <c r="JIQ6" s="274"/>
      <c r="JIR6" s="274"/>
      <c r="JIS6" s="274"/>
      <c r="JIT6" s="274"/>
      <c r="JIU6" s="274"/>
      <c r="JIV6" s="274"/>
      <c r="JIW6" s="274"/>
      <c r="JIX6" s="274"/>
      <c r="JIY6" s="274"/>
      <c r="JIZ6" s="274"/>
      <c r="JJA6" s="274"/>
      <c r="JJB6" s="274"/>
      <c r="JJC6" s="274"/>
      <c r="JJD6" s="274"/>
      <c r="JJE6" s="274"/>
      <c r="JJF6" s="274"/>
      <c r="JJG6" s="274"/>
      <c r="JJH6" s="274"/>
      <c r="JJI6" s="274"/>
      <c r="JJJ6" s="274"/>
      <c r="JJK6" s="274"/>
      <c r="JJL6" s="274"/>
      <c r="JJM6" s="274"/>
      <c r="JJN6" s="274"/>
      <c r="JJO6" s="274"/>
      <c r="JJP6" s="274"/>
      <c r="JJQ6" s="274"/>
      <c r="JJR6" s="274"/>
      <c r="JJS6" s="274"/>
      <c r="JJT6" s="274"/>
      <c r="JJU6" s="274"/>
      <c r="JJV6" s="274"/>
      <c r="JJW6" s="274"/>
      <c r="JJX6" s="274"/>
      <c r="JJY6" s="274"/>
      <c r="JJZ6" s="274"/>
      <c r="JKA6" s="274"/>
      <c r="JKB6" s="274"/>
      <c r="JKC6" s="274"/>
      <c r="JKD6" s="274"/>
      <c r="JKE6" s="274"/>
      <c r="JKF6" s="274"/>
      <c r="JKG6" s="274"/>
      <c r="JKH6" s="274"/>
      <c r="JKI6" s="274"/>
      <c r="JKJ6" s="274"/>
      <c r="JKK6" s="274"/>
      <c r="JKL6" s="274"/>
      <c r="JKM6" s="274"/>
      <c r="JKN6" s="274"/>
      <c r="JKO6" s="274"/>
      <c r="JKP6" s="274"/>
      <c r="JKQ6" s="274"/>
      <c r="JKR6" s="274"/>
      <c r="JKS6" s="274"/>
      <c r="JKT6" s="274"/>
      <c r="JKU6" s="274"/>
      <c r="JKV6" s="274"/>
      <c r="JKW6" s="274"/>
      <c r="JKX6" s="274"/>
      <c r="JKY6" s="274"/>
      <c r="JKZ6" s="274"/>
      <c r="JLA6" s="274"/>
      <c r="JLB6" s="274"/>
      <c r="JLC6" s="274"/>
      <c r="JLD6" s="274"/>
      <c r="JLE6" s="274"/>
      <c r="JLF6" s="274"/>
      <c r="JLG6" s="274"/>
      <c r="JLH6" s="274"/>
      <c r="JLI6" s="274"/>
      <c r="JLJ6" s="274"/>
      <c r="JLK6" s="274"/>
      <c r="JLL6" s="274"/>
      <c r="JLM6" s="274"/>
      <c r="JLN6" s="274"/>
      <c r="JLO6" s="274"/>
      <c r="JLP6" s="274"/>
      <c r="JLQ6" s="274"/>
      <c r="JLR6" s="274"/>
      <c r="JLS6" s="274"/>
      <c r="JLT6" s="274"/>
      <c r="JLU6" s="274"/>
      <c r="JLV6" s="274"/>
      <c r="JLW6" s="274"/>
      <c r="JLX6" s="274"/>
      <c r="JLY6" s="274"/>
      <c r="JLZ6" s="274"/>
      <c r="JMA6" s="274"/>
      <c r="JMB6" s="274"/>
      <c r="JMC6" s="274"/>
      <c r="JMD6" s="274"/>
      <c r="JME6" s="274"/>
      <c r="JMF6" s="274"/>
      <c r="JMG6" s="274"/>
      <c r="JMH6" s="274"/>
      <c r="JMI6" s="274"/>
      <c r="JMJ6" s="274"/>
      <c r="JMK6" s="274"/>
      <c r="JML6" s="274"/>
      <c r="JMM6" s="274"/>
      <c r="JMN6" s="274"/>
      <c r="JMO6" s="274"/>
      <c r="JMP6" s="274"/>
      <c r="JMQ6" s="274"/>
      <c r="JMR6" s="274"/>
      <c r="JMS6" s="274"/>
      <c r="JMT6" s="274"/>
      <c r="JMU6" s="274"/>
      <c r="JMV6" s="274"/>
      <c r="JMW6" s="274"/>
      <c r="JMX6" s="274"/>
      <c r="JMY6" s="274"/>
      <c r="JMZ6" s="274"/>
      <c r="JNA6" s="274"/>
      <c r="JNB6" s="274"/>
      <c r="JNC6" s="274"/>
      <c r="JND6" s="274"/>
      <c r="JNE6" s="274"/>
      <c r="JNF6" s="274"/>
      <c r="JNG6" s="274"/>
      <c r="JNH6" s="274"/>
      <c r="JNI6" s="274"/>
      <c r="JNJ6" s="274"/>
      <c r="JNK6" s="274"/>
      <c r="JNL6" s="274"/>
      <c r="JNM6" s="274"/>
      <c r="JNN6" s="274"/>
      <c r="JNO6" s="274"/>
      <c r="JNP6" s="274"/>
      <c r="JNQ6" s="274"/>
      <c r="JNR6" s="274"/>
      <c r="JNS6" s="274"/>
      <c r="JNT6" s="274"/>
      <c r="JNU6" s="274"/>
      <c r="JNV6" s="274"/>
      <c r="JNW6" s="274"/>
      <c r="JNX6" s="274"/>
      <c r="JNY6" s="274"/>
      <c r="JNZ6" s="274"/>
      <c r="JOA6" s="274"/>
      <c r="JOB6" s="274"/>
      <c r="JOC6" s="274"/>
      <c r="JOD6" s="274"/>
      <c r="JOE6" s="274"/>
      <c r="JOF6" s="274"/>
      <c r="JOG6" s="274"/>
      <c r="JOH6" s="274"/>
      <c r="JOI6" s="274"/>
      <c r="JOJ6" s="274"/>
      <c r="JOK6" s="274"/>
      <c r="JOL6" s="274"/>
      <c r="JOM6" s="274"/>
      <c r="JON6" s="274"/>
      <c r="JOO6" s="274"/>
      <c r="JOP6" s="274"/>
      <c r="JOQ6" s="274"/>
      <c r="JOR6" s="274"/>
      <c r="JOS6" s="274"/>
      <c r="JOT6" s="274"/>
      <c r="JOU6" s="274"/>
      <c r="JOV6" s="274"/>
      <c r="JOW6" s="274"/>
      <c r="JOX6" s="274"/>
      <c r="JOY6" s="274"/>
      <c r="JOZ6" s="274"/>
      <c r="JPA6" s="274"/>
      <c r="JPB6" s="274"/>
      <c r="JPC6" s="274"/>
      <c r="JPD6" s="274"/>
      <c r="JPE6" s="274"/>
      <c r="JPF6" s="274"/>
      <c r="JPG6" s="274"/>
      <c r="JPH6" s="274"/>
      <c r="JPI6" s="274"/>
      <c r="JPJ6" s="274"/>
      <c r="JPK6" s="274"/>
      <c r="JPL6" s="274"/>
      <c r="JPM6" s="274"/>
      <c r="JPN6" s="274"/>
      <c r="JPO6" s="274"/>
      <c r="JPP6" s="274"/>
      <c r="JPQ6" s="274"/>
      <c r="JPR6" s="274"/>
      <c r="JPS6" s="274"/>
      <c r="JPT6" s="274"/>
      <c r="JPU6" s="274"/>
      <c r="JPV6" s="274"/>
      <c r="JPW6" s="274"/>
      <c r="JPX6" s="274"/>
      <c r="JPY6" s="274"/>
      <c r="JPZ6" s="274"/>
      <c r="JQA6" s="274"/>
      <c r="JQB6" s="274"/>
      <c r="JQC6" s="274"/>
      <c r="JQD6" s="274"/>
      <c r="JQE6" s="274"/>
      <c r="JQF6" s="274"/>
      <c r="JQG6" s="274"/>
      <c r="JQH6" s="274"/>
      <c r="JQI6" s="274"/>
      <c r="JQJ6" s="274"/>
      <c r="JQK6" s="274"/>
      <c r="JQL6" s="274"/>
      <c r="JQM6" s="274"/>
      <c r="JQN6" s="274"/>
      <c r="JQO6" s="274"/>
      <c r="JQP6" s="274"/>
      <c r="JQQ6" s="274"/>
      <c r="JQR6" s="274"/>
      <c r="JQS6" s="274"/>
      <c r="JQT6" s="274"/>
      <c r="JQU6" s="274"/>
      <c r="JQV6" s="274"/>
      <c r="JQW6" s="274"/>
      <c r="JQX6" s="274"/>
      <c r="JQY6" s="274"/>
      <c r="JQZ6" s="274"/>
      <c r="JRA6" s="274"/>
      <c r="JRB6" s="274"/>
      <c r="JRC6" s="274"/>
      <c r="JRD6" s="274"/>
      <c r="JRE6" s="274"/>
      <c r="JRF6" s="274"/>
      <c r="JRG6" s="274"/>
      <c r="JRH6" s="274"/>
      <c r="JRI6" s="274"/>
      <c r="JRJ6" s="274"/>
      <c r="JRK6" s="274"/>
      <c r="JRL6" s="274"/>
      <c r="JRM6" s="274"/>
      <c r="JRN6" s="274"/>
      <c r="JRO6" s="274"/>
      <c r="JRP6" s="274"/>
      <c r="JRQ6" s="274"/>
      <c r="JRR6" s="274"/>
      <c r="JRS6" s="274"/>
      <c r="JRT6" s="274"/>
      <c r="JRU6" s="274"/>
      <c r="JRV6" s="274"/>
      <c r="JRW6" s="274"/>
      <c r="JRX6" s="274"/>
      <c r="JRY6" s="274"/>
      <c r="JRZ6" s="274"/>
      <c r="JSA6" s="274"/>
      <c r="JSB6" s="274"/>
      <c r="JSC6" s="274"/>
      <c r="JSD6" s="274"/>
      <c r="JSE6" s="274"/>
      <c r="JSF6" s="274"/>
      <c r="JSG6" s="274"/>
      <c r="JSH6" s="274"/>
      <c r="JSI6" s="274"/>
      <c r="JSJ6" s="274"/>
      <c r="JSK6" s="274"/>
      <c r="JSL6" s="274"/>
      <c r="JSM6" s="274"/>
      <c r="JSN6" s="274"/>
      <c r="JSO6" s="274"/>
      <c r="JSP6" s="274"/>
      <c r="JSQ6" s="274"/>
      <c r="JSR6" s="274"/>
      <c r="JSS6" s="274"/>
      <c r="JST6" s="274"/>
      <c r="JSU6" s="274"/>
      <c r="JSV6" s="274"/>
      <c r="JSW6" s="274"/>
      <c r="JSX6" s="274"/>
      <c r="JSY6" s="274"/>
      <c r="JSZ6" s="274"/>
      <c r="JTA6" s="274"/>
      <c r="JTB6" s="274"/>
      <c r="JTC6" s="274"/>
      <c r="JTD6" s="274"/>
      <c r="JTE6" s="274"/>
      <c r="JTF6" s="274"/>
      <c r="JTG6" s="274"/>
      <c r="JTH6" s="274"/>
      <c r="JTI6" s="274"/>
      <c r="JTJ6" s="274"/>
      <c r="JTK6" s="274"/>
      <c r="JTL6" s="274"/>
      <c r="JTM6" s="274"/>
      <c r="JTN6" s="274"/>
      <c r="JTO6" s="274"/>
      <c r="JTP6" s="274"/>
      <c r="JTQ6" s="274"/>
      <c r="JTR6" s="274"/>
      <c r="JTS6" s="274"/>
      <c r="JTT6" s="274"/>
      <c r="JTU6" s="274"/>
      <c r="JTV6" s="274"/>
      <c r="JTW6" s="274"/>
      <c r="JTX6" s="274"/>
      <c r="JTY6" s="274"/>
      <c r="JTZ6" s="274"/>
      <c r="JUA6" s="274"/>
      <c r="JUB6" s="274"/>
      <c r="JUC6" s="274"/>
      <c r="JUD6" s="274"/>
      <c r="JUE6" s="274"/>
      <c r="JUF6" s="274"/>
      <c r="JUG6" s="274"/>
      <c r="JUH6" s="274"/>
      <c r="JUI6" s="274"/>
      <c r="JUJ6" s="274"/>
      <c r="JUK6" s="274"/>
      <c r="JUL6" s="274"/>
      <c r="JUM6" s="274"/>
      <c r="JUN6" s="274"/>
      <c r="JUO6" s="274"/>
      <c r="JUP6" s="274"/>
      <c r="JUQ6" s="274"/>
      <c r="JUR6" s="274"/>
      <c r="JUS6" s="274"/>
      <c r="JUT6" s="274"/>
      <c r="JUU6" s="274"/>
      <c r="JUV6" s="274"/>
      <c r="JUW6" s="274"/>
      <c r="JUX6" s="274"/>
      <c r="JUY6" s="274"/>
      <c r="JUZ6" s="274"/>
      <c r="JVA6" s="274"/>
      <c r="JVB6" s="274"/>
      <c r="JVC6" s="274"/>
      <c r="JVD6" s="274"/>
      <c r="JVE6" s="274"/>
      <c r="JVF6" s="274"/>
      <c r="JVG6" s="274"/>
      <c r="JVH6" s="274"/>
      <c r="JVI6" s="274"/>
      <c r="JVJ6" s="274"/>
      <c r="JVK6" s="274"/>
      <c r="JVL6" s="274"/>
      <c r="JVM6" s="274"/>
      <c r="JVN6" s="274"/>
      <c r="JVO6" s="274"/>
      <c r="JVP6" s="274"/>
      <c r="JVQ6" s="274"/>
      <c r="JVR6" s="274"/>
      <c r="JVS6" s="274"/>
      <c r="JVT6" s="274"/>
      <c r="JVU6" s="274"/>
      <c r="JVV6" s="274"/>
      <c r="JVW6" s="274"/>
      <c r="JVX6" s="274"/>
      <c r="JVY6" s="274"/>
      <c r="JVZ6" s="274"/>
      <c r="JWA6" s="274"/>
      <c r="JWB6" s="274"/>
      <c r="JWC6" s="274"/>
      <c r="JWD6" s="274"/>
      <c r="JWE6" s="274"/>
      <c r="JWF6" s="274"/>
      <c r="JWG6" s="274"/>
      <c r="JWH6" s="274"/>
      <c r="JWI6" s="274"/>
      <c r="JWJ6" s="274"/>
      <c r="JWK6" s="274"/>
      <c r="JWL6" s="274"/>
      <c r="JWM6" s="274"/>
      <c r="JWN6" s="274"/>
      <c r="JWO6" s="274"/>
      <c r="JWP6" s="274"/>
      <c r="JWQ6" s="274"/>
      <c r="JWR6" s="274"/>
      <c r="JWS6" s="274"/>
      <c r="JWT6" s="274"/>
      <c r="JWU6" s="274"/>
      <c r="JWV6" s="274"/>
      <c r="JWW6" s="274"/>
      <c r="JWX6" s="274"/>
      <c r="JWY6" s="274"/>
      <c r="JWZ6" s="274"/>
      <c r="JXA6" s="274"/>
      <c r="JXB6" s="274"/>
      <c r="JXC6" s="274"/>
      <c r="JXD6" s="274"/>
      <c r="JXE6" s="274"/>
      <c r="JXF6" s="274"/>
      <c r="JXG6" s="274"/>
      <c r="JXH6" s="274"/>
      <c r="JXI6" s="274"/>
      <c r="JXJ6" s="274"/>
      <c r="JXK6" s="274"/>
      <c r="JXL6" s="274"/>
      <c r="JXM6" s="274"/>
      <c r="JXN6" s="274"/>
      <c r="JXO6" s="274"/>
      <c r="JXP6" s="274"/>
      <c r="JXQ6" s="274"/>
      <c r="JXR6" s="274"/>
      <c r="JXS6" s="274"/>
      <c r="JXT6" s="274"/>
      <c r="JXU6" s="274"/>
      <c r="JXV6" s="274"/>
      <c r="JXW6" s="274"/>
      <c r="JXX6" s="274"/>
      <c r="JXY6" s="274"/>
      <c r="JXZ6" s="274"/>
      <c r="JYA6" s="274"/>
      <c r="JYB6" s="274"/>
      <c r="JYC6" s="274"/>
      <c r="JYD6" s="274"/>
      <c r="JYE6" s="274"/>
      <c r="JYF6" s="274"/>
      <c r="JYG6" s="274"/>
      <c r="JYH6" s="274"/>
      <c r="JYI6" s="274"/>
      <c r="JYJ6" s="274"/>
      <c r="JYK6" s="274"/>
      <c r="JYL6" s="274"/>
      <c r="JYM6" s="274"/>
      <c r="JYN6" s="274"/>
      <c r="JYO6" s="274"/>
      <c r="JYP6" s="274"/>
      <c r="JYQ6" s="274"/>
      <c r="JYR6" s="274"/>
      <c r="JYS6" s="274"/>
      <c r="JYT6" s="274"/>
      <c r="JYU6" s="274"/>
      <c r="JYV6" s="274"/>
      <c r="JYW6" s="274"/>
      <c r="JYX6" s="274"/>
      <c r="JYY6" s="274"/>
      <c r="JYZ6" s="274"/>
      <c r="JZA6" s="274"/>
      <c r="JZB6" s="274"/>
      <c r="JZC6" s="274"/>
      <c r="JZD6" s="274"/>
      <c r="JZE6" s="274"/>
      <c r="JZF6" s="274"/>
      <c r="JZG6" s="274"/>
      <c r="JZH6" s="274"/>
      <c r="JZI6" s="274"/>
      <c r="JZJ6" s="274"/>
      <c r="JZK6" s="274"/>
      <c r="JZL6" s="274"/>
      <c r="JZM6" s="274"/>
      <c r="JZN6" s="274"/>
      <c r="JZO6" s="274"/>
      <c r="JZP6" s="274"/>
      <c r="JZQ6" s="274"/>
      <c r="JZR6" s="274"/>
      <c r="JZS6" s="274"/>
      <c r="JZT6" s="274"/>
      <c r="JZU6" s="274"/>
      <c r="JZV6" s="274"/>
      <c r="JZW6" s="274"/>
      <c r="JZX6" s="274"/>
      <c r="JZY6" s="274"/>
      <c r="JZZ6" s="274"/>
      <c r="KAA6" s="274"/>
      <c r="KAB6" s="274"/>
      <c r="KAC6" s="274"/>
      <c r="KAD6" s="274"/>
      <c r="KAE6" s="274"/>
      <c r="KAF6" s="274"/>
      <c r="KAG6" s="274"/>
      <c r="KAH6" s="274"/>
      <c r="KAI6" s="274"/>
      <c r="KAJ6" s="274"/>
      <c r="KAK6" s="274"/>
      <c r="KAL6" s="274"/>
      <c r="KAM6" s="274"/>
      <c r="KAN6" s="274"/>
      <c r="KAO6" s="274"/>
      <c r="KAP6" s="274"/>
      <c r="KAQ6" s="274"/>
      <c r="KAR6" s="274"/>
      <c r="KAS6" s="274"/>
      <c r="KAT6" s="274"/>
      <c r="KAU6" s="274"/>
      <c r="KAV6" s="274"/>
      <c r="KAW6" s="274"/>
      <c r="KAX6" s="274"/>
      <c r="KAY6" s="274"/>
      <c r="KAZ6" s="274"/>
      <c r="KBA6" s="274"/>
      <c r="KBB6" s="274"/>
      <c r="KBC6" s="274"/>
      <c r="KBD6" s="274"/>
      <c r="KBE6" s="274"/>
      <c r="KBF6" s="274"/>
      <c r="KBG6" s="274"/>
      <c r="KBH6" s="274"/>
      <c r="KBI6" s="274"/>
      <c r="KBJ6" s="274"/>
      <c r="KBK6" s="274"/>
      <c r="KBL6" s="274"/>
      <c r="KBM6" s="274"/>
      <c r="KBN6" s="274"/>
      <c r="KBO6" s="274"/>
      <c r="KBP6" s="274"/>
      <c r="KBQ6" s="274"/>
      <c r="KBR6" s="274"/>
      <c r="KBS6" s="274"/>
      <c r="KBT6" s="274"/>
      <c r="KBU6" s="274"/>
      <c r="KBV6" s="274"/>
      <c r="KBW6" s="274"/>
      <c r="KBX6" s="274"/>
      <c r="KBY6" s="274"/>
      <c r="KBZ6" s="274"/>
      <c r="KCA6" s="274"/>
      <c r="KCB6" s="274"/>
      <c r="KCC6" s="274"/>
      <c r="KCD6" s="274"/>
      <c r="KCE6" s="274"/>
      <c r="KCF6" s="274"/>
      <c r="KCG6" s="274"/>
      <c r="KCH6" s="274"/>
      <c r="KCI6" s="274"/>
      <c r="KCJ6" s="274"/>
      <c r="KCK6" s="274"/>
      <c r="KCL6" s="274"/>
      <c r="KCM6" s="274"/>
      <c r="KCN6" s="274"/>
      <c r="KCO6" s="274"/>
      <c r="KCP6" s="274"/>
      <c r="KCQ6" s="274"/>
      <c r="KCR6" s="274"/>
      <c r="KCS6" s="274"/>
      <c r="KCT6" s="274"/>
      <c r="KCU6" s="274"/>
      <c r="KCV6" s="274"/>
      <c r="KCW6" s="274"/>
      <c r="KCX6" s="274"/>
      <c r="KCY6" s="274"/>
      <c r="KCZ6" s="274"/>
      <c r="KDA6" s="274"/>
      <c r="KDB6" s="274"/>
      <c r="KDC6" s="274"/>
      <c r="KDD6" s="274"/>
      <c r="KDE6" s="274"/>
      <c r="KDF6" s="274"/>
      <c r="KDG6" s="274"/>
      <c r="KDH6" s="274"/>
      <c r="KDI6" s="274"/>
      <c r="KDJ6" s="274"/>
      <c r="KDK6" s="274"/>
      <c r="KDL6" s="274"/>
      <c r="KDM6" s="274"/>
      <c r="KDN6" s="274"/>
      <c r="KDO6" s="274"/>
      <c r="KDP6" s="274"/>
      <c r="KDQ6" s="274"/>
      <c r="KDR6" s="274"/>
      <c r="KDS6" s="274"/>
      <c r="KDT6" s="274"/>
      <c r="KDU6" s="274"/>
      <c r="KDV6" s="274"/>
      <c r="KDW6" s="274"/>
      <c r="KDX6" s="274"/>
      <c r="KDY6" s="274"/>
      <c r="KDZ6" s="274"/>
      <c r="KEA6" s="274"/>
      <c r="KEB6" s="274"/>
      <c r="KEC6" s="274"/>
      <c r="KED6" s="274"/>
      <c r="KEE6" s="274"/>
      <c r="KEF6" s="274"/>
      <c r="KEG6" s="274"/>
      <c r="KEH6" s="274"/>
      <c r="KEI6" s="274"/>
      <c r="KEJ6" s="274"/>
      <c r="KEK6" s="274"/>
      <c r="KEL6" s="274"/>
      <c r="KEM6" s="274"/>
      <c r="KEN6" s="274"/>
      <c r="KEO6" s="274"/>
      <c r="KEP6" s="274"/>
      <c r="KEQ6" s="274"/>
      <c r="KER6" s="274"/>
      <c r="KES6" s="274"/>
      <c r="KET6" s="274"/>
      <c r="KEU6" s="274"/>
      <c r="KEV6" s="274"/>
      <c r="KEW6" s="274"/>
      <c r="KEX6" s="274"/>
      <c r="KEY6" s="274"/>
      <c r="KEZ6" s="274"/>
      <c r="KFA6" s="274"/>
      <c r="KFB6" s="274"/>
      <c r="KFC6" s="274"/>
      <c r="KFD6" s="274"/>
      <c r="KFE6" s="274"/>
      <c r="KFF6" s="274"/>
      <c r="KFG6" s="274"/>
      <c r="KFH6" s="274"/>
      <c r="KFI6" s="274"/>
      <c r="KFJ6" s="274"/>
      <c r="KFK6" s="274"/>
      <c r="KFL6" s="274"/>
      <c r="KFM6" s="274"/>
      <c r="KFN6" s="274"/>
      <c r="KFO6" s="274"/>
      <c r="KFP6" s="274"/>
      <c r="KFQ6" s="274"/>
      <c r="KFR6" s="274"/>
      <c r="KFS6" s="274"/>
      <c r="KFT6" s="274"/>
      <c r="KFU6" s="274"/>
      <c r="KFV6" s="274"/>
      <c r="KFW6" s="274"/>
      <c r="KFX6" s="274"/>
      <c r="KFY6" s="274"/>
      <c r="KFZ6" s="274"/>
      <c r="KGA6" s="274"/>
      <c r="KGB6" s="274"/>
      <c r="KGC6" s="274"/>
      <c r="KGD6" s="274"/>
      <c r="KGE6" s="274"/>
      <c r="KGF6" s="274"/>
      <c r="KGG6" s="274"/>
      <c r="KGH6" s="274"/>
      <c r="KGI6" s="274"/>
      <c r="KGJ6" s="274"/>
      <c r="KGK6" s="274"/>
      <c r="KGL6" s="274"/>
      <c r="KGM6" s="274"/>
      <c r="KGN6" s="274"/>
      <c r="KGO6" s="274"/>
      <c r="KGP6" s="274"/>
      <c r="KGQ6" s="274"/>
      <c r="KGR6" s="274"/>
      <c r="KGS6" s="274"/>
      <c r="KGT6" s="274"/>
      <c r="KGU6" s="274"/>
      <c r="KGV6" s="274"/>
      <c r="KGW6" s="274"/>
      <c r="KGX6" s="274"/>
      <c r="KGY6" s="274"/>
      <c r="KGZ6" s="274"/>
      <c r="KHA6" s="274"/>
      <c r="KHB6" s="274"/>
      <c r="KHC6" s="274"/>
      <c r="KHD6" s="274"/>
      <c r="KHE6" s="274"/>
      <c r="KHF6" s="274"/>
      <c r="KHG6" s="274"/>
      <c r="KHH6" s="274"/>
      <c r="KHI6" s="274"/>
      <c r="KHJ6" s="274"/>
      <c r="KHK6" s="274"/>
      <c r="KHL6" s="274"/>
      <c r="KHM6" s="274"/>
      <c r="KHN6" s="274"/>
      <c r="KHO6" s="274"/>
      <c r="KHP6" s="274"/>
      <c r="KHQ6" s="274"/>
      <c r="KHR6" s="274"/>
      <c r="KHS6" s="274"/>
      <c r="KHT6" s="274"/>
      <c r="KHU6" s="274"/>
      <c r="KHV6" s="274"/>
      <c r="KHW6" s="274"/>
      <c r="KHX6" s="274"/>
      <c r="KHY6" s="274"/>
      <c r="KHZ6" s="274"/>
      <c r="KIA6" s="274"/>
      <c r="KIB6" s="274"/>
      <c r="KIC6" s="274"/>
      <c r="KID6" s="274"/>
      <c r="KIE6" s="274"/>
      <c r="KIF6" s="274"/>
      <c r="KIG6" s="274"/>
      <c r="KIH6" s="274"/>
      <c r="KII6" s="274"/>
      <c r="KIJ6" s="274"/>
      <c r="KIK6" s="274"/>
      <c r="KIL6" s="274"/>
      <c r="KIM6" s="274"/>
      <c r="KIN6" s="274"/>
      <c r="KIO6" s="274"/>
      <c r="KIP6" s="274"/>
      <c r="KIQ6" s="274"/>
      <c r="KIR6" s="274"/>
      <c r="KIS6" s="274"/>
      <c r="KIT6" s="274"/>
      <c r="KIU6" s="274"/>
      <c r="KIV6" s="274"/>
      <c r="KIW6" s="274"/>
      <c r="KIX6" s="274"/>
      <c r="KIY6" s="274"/>
      <c r="KIZ6" s="274"/>
      <c r="KJA6" s="274"/>
      <c r="KJB6" s="274"/>
      <c r="KJC6" s="274"/>
      <c r="KJD6" s="274"/>
      <c r="KJE6" s="274"/>
      <c r="KJF6" s="274"/>
      <c r="KJG6" s="274"/>
      <c r="KJH6" s="274"/>
      <c r="KJI6" s="274"/>
      <c r="KJJ6" s="274"/>
      <c r="KJK6" s="274"/>
      <c r="KJL6" s="274"/>
      <c r="KJM6" s="274"/>
      <c r="KJN6" s="274"/>
      <c r="KJO6" s="274"/>
      <c r="KJP6" s="274"/>
      <c r="KJQ6" s="274"/>
      <c r="KJR6" s="274"/>
      <c r="KJS6" s="274"/>
      <c r="KJT6" s="274"/>
      <c r="KJU6" s="274"/>
      <c r="KJV6" s="274"/>
      <c r="KJW6" s="274"/>
      <c r="KJX6" s="274"/>
      <c r="KJY6" s="274"/>
      <c r="KJZ6" s="274"/>
      <c r="KKA6" s="274"/>
      <c r="KKB6" s="274"/>
      <c r="KKC6" s="274"/>
      <c r="KKD6" s="274"/>
      <c r="KKE6" s="274"/>
      <c r="KKF6" s="274"/>
      <c r="KKG6" s="274"/>
      <c r="KKH6" s="274"/>
      <c r="KKI6" s="274"/>
      <c r="KKJ6" s="274"/>
      <c r="KKK6" s="274"/>
      <c r="KKL6" s="274"/>
      <c r="KKM6" s="274"/>
      <c r="KKN6" s="274"/>
      <c r="KKO6" s="274"/>
      <c r="KKP6" s="274"/>
      <c r="KKQ6" s="274"/>
      <c r="KKR6" s="274"/>
      <c r="KKS6" s="274"/>
      <c r="KKT6" s="274"/>
      <c r="KKU6" s="274"/>
      <c r="KKV6" s="274"/>
      <c r="KKW6" s="274"/>
      <c r="KKX6" s="274"/>
      <c r="KKY6" s="274"/>
      <c r="KKZ6" s="274"/>
      <c r="KLA6" s="274"/>
      <c r="KLB6" s="274"/>
      <c r="KLC6" s="274"/>
      <c r="KLD6" s="274"/>
      <c r="KLE6" s="274"/>
      <c r="KLF6" s="274"/>
      <c r="KLG6" s="274"/>
      <c r="KLH6" s="274"/>
      <c r="KLI6" s="274"/>
      <c r="KLJ6" s="274"/>
      <c r="KLK6" s="274"/>
      <c r="KLL6" s="274"/>
      <c r="KLM6" s="274"/>
      <c r="KLN6" s="274"/>
      <c r="KLO6" s="274"/>
      <c r="KLP6" s="274"/>
      <c r="KLQ6" s="274"/>
      <c r="KLR6" s="274"/>
      <c r="KLS6" s="274"/>
      <c r="KLT6" s="274"/>
      <c r="KLU6" s="274"/>
      <c r="KLV6" s="274"/>
      <c r="KLW6" s="274"/>
      <c r="KLX6" s="274"/>
      <c r="KLY6" s="274"/>
      <c r="KLZ6" s="274"/>
      <c r="KMA6" s="274"/>
      <c r="KMB6" s="274"/>
      <c r="KMC6" s="274"/>
      <c r="KMD6" s="274"/>
      <c r="KME6" s="274"/>
      <c r="KMF6" s="274"/>
      <c r="KMG6" s="274"/>
      <c r="KMH6" s="274"/>
      <c r="KMI6" s="274"/>
      <c r="KMJ6" s="274"/>
      <c r="KMK6" s="274"/>
      <c r="KML6" s="274"/>
      <c r="KMM6" s="274"/>
      <c r="KMN6" s="274"/>
      <c r="KMO6" s="274"/>
      <c r="KMP6" s="274"/>
      <c r="KMQ6" s="274"/>
      <c r="KMR6" s="274"/>
      <c r="KMS6" s="274"/>
      <c r="KMT6" s="274"/>
      <c r="KMU6" s="274"/>
      <c r="KMV6" s="274"/>
      <c r="KMW6" s="274"/>
      <c r="KMX6" s="274"/>
      <c r="KMY6" s="274"/>
      <c r="KMZ6" s="274"/>
      <c r="KNA6" s="274"/>
      <c r="KNB6" s="274"/>
      <c r="KNC6" s="274"/>
      <c r="KND6" s="274"/>
      <c r="KNE6" s="274"/>
      <c r="KNF6" s="274"/>
      <c r="KNG6" s="274"/>
      <c r="KNH6" s="274"/>
      <c r="KNI6" s="274"/>
      <c r="KNJ6" s="274"/>
      <c r="KNK6" s="274"/>
      <c r="KNL6" s="274"/>
      <c r="KNM6" s="274"/>
      <c r="KNN6" s="274"/>
      <c r="KNO6" s="274"/>
      <c r="KNP6" s="274"/>
      <c r="KNQ6" s="274"/>
      <c r="KNR6" s="274"/>
      <c r="KNS6" s="274"/>
      <c r="KNT6" s="274"/>
      <c r="KNU6" s="274"/>
      <c r="KNV6" s="274"/>
      <c r="KNW6" s="274"/>
      <c r="KNX6" s="274"/>
      <c r="KNY6" s="274"/>
      <c r="KNZ6" s="274"/>
      <c r="KOA6" s="274"/>
      <c r="KOB6" s="274"/>
      <c r="KOC6" s="274"/>
      <c r="KOD6" s="274"/>
      <c r="KOE6" s="274"/>
      <c r="KOF6" s="274"/>
      <c r="KOG6" s="274"/>
      <c r="KOH6" s="274"/>
      <c r="KOI6" s="274"/>
      <c r="KOJ6" s="274"/>
      <c r="KOK6" s="274"/>
      <c r="KOL6" s="274"/>
      <c r="KOM6" s="274"/>
      <c r="KON6" s="274"/>
      <c r="KOO6" s="274"/>
      <c r="KOP6" s="274"/>
      <c r="KOQ6" s="274"/>
      <c r="KOR6" s="274"/>
      <c r="KOS6" s="274"/>
      <c r="KOT6" s="274"/>
      <c r="KOU6" s="274"/>
      <c r="KOV6" s="274"/>
      <c r="KOW6" s="274"/>
      <c r="KOX6" s="274"/>
      <c r="KOY6" s="274"/>
      <c r="KOZ6" s="274"/>
      <c r="KPA6" s="274"/>
      <c r="KPB6" s="274"/>
      <c r="KPC6" s="274"/>
      <c r="KPD6" s="274"/>
      <c r="KPE6" s="274"/>
      <c r="KPF6" s="274"/>
      <c r="KPG6" s="274"/>
      <c r="KPH6" s="274"/>
      <c r="KPI6" s="274"/>
      <c r="KPJ6" s="274"/>
      <c r="KPK6" s="274"/>
      <c r="KPL6" s="274"/>
      <c r="KPM6" s="274"/>
      <c r="KPN6" s="274"/>
      <c r="KPO6" s="274"/>
      <c r="KPP6" s="274"/>
      <c r="KPQ6" s="274"/>
      <c r="KPR6" s="274"/>
      <c r="KPS6" s="274"/>
      <c r="KPT6" s="274"/>
      <c r="KPU6" s="274"/>
      <c r="KPV6" s="274"/>
      <c r="KPW6" s="274"/>
      <c r="KPX6" s="274"/>
      <c r="KPY6" s="274"/>
      <c r="KPZ6" s="274"/>
      <c r="KQA6" s="274"/>
      <c r="KQB6" s="274"/>
      <c r="KQC6" s="274"/>
      <c r="KQD6" s="274"/>
      <c r="KQE6" s="274"/>
      <c r="KQF6" s="274"/>
      <c r="KQG6" s="274"/>
      <c r="KQH6" s="274"/>
      <c r="KQI6" s="274"/>
      <c r="KQJ6" s="274"/>
      <c r="KQK6" s="274"/>
      <c r="KQL6" s="274"/>
      <c r="KQM6" s="274"/>
      <c r="KQN6" s="274"/>
      <c r="KQO6" s="274"/>
      <c r="KQP6" s="274"/>
      <c r="KQQ6" s="274"/>
      <c r="KQR6" s="274"/>
      <c r="KQS6" s="274"/>
      <c r="KQT6" s="274"/>
      <c r="KQU6" s="274"/>
      <c r="KQV6" s="274"/>
      <c r="KQW6" s="274"/>
      <c r="KQX6" s="274"/>
      <c r="KQY6" s="274"/>
      <c r="KQZ6" s="274"/>
      <c r="KRA6" s="274"/>
      <c r="KRB6" s="274"/>
      <c r="KRC6" s="274"/>
      <c r="KRD6" s="274"/>
      <c r="KRE6" s="274"/>
      <c r="KRF6" s="274"/>
      <c r="KRG6" s="274"/>
      <c r="KRH6" s="274"/>
      <c r="KRI6" s="274"/>
      <c r="KRJ6" s="274"/>
      <c r="KRK6" s="274"/>
      <c r="KRL6" s="274"/>
      <c r="KRM6" s="274"/>
      <c r="KRN6" s="274"/>
      <c r="KRO6" s="274"/>
      <c r="KRP6" s="274"/>
      <c r="KRQ6" s="274"/>
      <c r="KRR6" s="274"/>
      <c r="KRS6" s="274"/>
      <c r="KRT6" s="274"/>
      <c r="KRU6" s="274"/>
      <c r="KRV6" s="274"/>
      <c r="KRW6" s="274"/>
      <c r="KRX6" s="274"/>
      <c r="KRY6" s="274"/>
      <c r="KRZ6" s="274"/>
      <c r="KSA6" s="274"/>
      <c r="KSB6" s="274"/>
      <c r="KSC6" s="274"/>
      <c r="KSD6" s="274"/>
      <c r="KSE6" s="274"/>
      <c r="KSF6" s="274"/>
      <c r="KSG6" s="274"/>
      <c r="KSH6" s="274"/>
      <c r="KSI6" s="274"/>
      <c r="KSJ6" s="274"/>
      <c r="KSK6" s="274"/>
      <c r="KSL6" s="274"/>
      <c r="KSM6" s="274"/>
      <c r="KSN6" s="274"/>
      <c r="KSO6" s="274"/>
      <c r="KSP6" s="274"/>
      <c r="KSQ6" s="274"/>
      <c r="KSR6" s="274"/>
      <c r="KSS6" s="274"/>
      <c r="KST6" s="274"/>
      <c r="KSU6" s="274"/>
      <c r="KSV6" s="274"/>
      <c r="KSW6" s="274"/>
      <c r="KSX6" s="274"/>
      <c r="KSY6" s="274"/>
      <c r="KSZ6" s="274"/>
      <c r="KTA6" s="274"/>
      <c r="KTB6" s="274"/>
      <c r="KTC6" s="274"/>
      <c r="KTD6" s="274"/>
      <c r="KTE6" s="274"/>
      <c r="KTF6" s="274"/>
      <c r="KTG6" s="274"/>
      <c r="KTH6" s="274"/>
      <c r="KTI6" s="274"/>
      <c r="KTJ6" s="274"/>
      <c r="KTK6" s="274"/>
      <c r="KTL6" s="274"/>
      <c r="KTM6" s="274"/>
      <c r="KTN6" s="274"/>
      <c r="KTO6" s="274"/>
      <c r="KTP6" s="274"/>
      <c r="KTQ6" s="274"/>
      <c r="KTR6" s="274"/>
      <c r="KTS6" s="274"/>
      <c r="KTT6" s="274"/>
      <c r="KTU6" s="274"/>
      <c r="KTV6" s="274"/>
      <c r="KTW6" s="274"/>
      <c r="KTX6" s="274"/>
      <c r="KTY6" s="274"/>
      <c r="KTZ6" s="274"/>
      <c r="KUA6" s="274"/>
      <c r="KUB6" s="274"/>
      <c r="KUC6" s="274"/>
      <c r="KUD6" s="274"/>
      <c r="KUE6" s="274"/>
      <c r="KUF6" s="274"/>
      <c r="KUG6" s="274"/>
      <c r="KUH6" s="274"/>
      <c r="KUI6" s="274"/>
      <c r="KUJ6" s="274"/>
      <c r="KUK6" s="274"/>
      <c r="KUL6" s="274"/>
      <c r="KUM6" s="274"/>
      <c r="KUN6" s="274"/>
      <c r="KUO6" s="274"/>
      <c r="KUP6" s="274"/>
      <c r="KUQ6" s="274"/>
      <c r="KUR6" s="274"/>
      <c r="KUS6" s="274"/>
      <c r="KUT6" s="274"/>
      <c r="KUU6" s="274"/>
      <c r="KUV6" s="274"/>
      <c r="KUW6" s="274"/>
      <c r="KUX6" s="274"/>
      <c r="KUY6" s="274"/>
      <c r="KUZ6" s="274"/>
      <c r="KVA6" s="274"/>
      <c r="KVB6" s="274"/>
      <c r="KVC6" s="274"/>
      <c r="KVD6" s="274"/>
      <c r="KVE6" s="274"/>
      <c r="KVF6" s="274"/>
      <c r="KVG6" s="274"/>
      <c r="KVH6" s="274"/>
      <c r="KVI6" s="274"/>
      <c r="KVJ6" s="274"/>
      <c r="KVK6" s="274"/>
      <c r="KVL6" s="274"/>
      <c r="KVM6" s="274"/>
      <c r="KVN6" s="274"/>
      <c r="KVO6" s="274"/>
      <c r="KVP6" s="274"/>
      <c r="KVQ6" s="274"/>
      <c r="KVR6" s="274"/>
      <c r="KVS6" s="274"/>
      <c r="KVT6" s="274"/>
      <c r="KVU6" s="274"/>
      <c r="KVV6" s="274"/>
      <c r="KVW6" s="274"/>
      <c r="KVX6" s="274"/>
      <c r="KVY6" s="274"/>
      <c r="KVZ6" s="274"/>
      <c r="KWA6" s="274"/>
      <c r="KWB6" s="274"/>
      <c r="KWC6" s="274"/>
      <c r="KWD6" s="274"/>
      <c r="KWE6" s="274"/>
      <c r="KWF6" s="274"/>
      <c r="KWG6" s="274"/>
      <c r="KWH6" s="274"/>
      <c r="KWI6" s="274"/>
      <c r="KWJ6" s="274"/>
      <c r="KWK6" s="274"/>
      <c r="KWL6" s="274"/>
      <c r="KWM6" s="274"/>
      <c r="KWN6" s="274"/>
      <c r="KWO6" s="274"/>
      <c r="KWP6" s="274"/>
      <c r="KWQ6" s="274"/>
      <c r="KWR6" s="274"/>
      <c r="KWS6" s="274"/>
      <c r="KWT6" s="274"/>
      <c r="KWU6" s="274"/>
      <c r="KWV6" s="274"/>
      <c r="KWW6" s="274"/>
      <c r="KWX6" s="274"/>
      <c r="KWY6" s="274"/>
      <c r="KWZ6" s="274"/>
      <c r="KXA6" s="274"/>
      <c r="KXB6" s="274"/>
      <c r="KXC6" s="274"/>
      <c r="KXD6" s="274"/>
      <c r="KXE6" s="274"/>
      <c r="KXF6" s="274"/>
      <c r="KXG6" s="274"/>
      <c r="KXH6" s="274"/>
      <c r="KXI6" s="274"/>
      <c r="KXJ6" s="274"/>
      <c r="KXK6" s="274"/>
      <c r="KXL6" s="274"/>
      <c r="KXM6" s="274"/>
      <c r="KXN6" s="274"/>
      <c r="KXO6" s="274"/>
      <c r="KXP6" s="274"/>
      <c r="KXQ6" s="274"/>
      <c r="KXR6" s="274"/>
      <c r="KXS6" s="274"/>
      <c r="KXT6" s="274"/>
      <c r="KXU6" s="274"/>
      <c r="KXV6" s="274"/>
      <c r="KXW6" s="274"/>
      <c r="KXX6" s="274"/>
      <c r="KXY6" s="274"/>
      <c r="KXZ6" s="274"/>
      <c r="KYA6" s="274"/>
      <c r="KYB6" s="274"/>
      <c r="KYC6" s="274"/>
      <c r="KYD6" s="274"/>
      <c r="KYE6" s="274"/>
      <c r="KYF6" s="274"/>
      <c r="KYG6" s="274"/>
      <c r="KYH6" s="274"/>
      <c r="KYI6" s="274"/>
      <c r="KYJ6" s="274"/>
      <c r="KYK6" s="274"/>
      <c r="KYL6" s="274"/>
      <c r="KYM6" s="274"/>
      <c r="KYN6" s="274"/>
      <c r="KYO6" s="274"/>
      <c r="KYP6" s="274"/>
      <c r="KYQ6" s="274"/>
      <c r="KYR6" s="274"/>
      <c r="KYS6" s="274"/>
      <c r="KYT6" s="274"/>
      <c r="KYU6" s="274"/>
      <c r="KYV6" s="274"/>
      <c r="KYW6" s="274"/>
      <c r="KYX6" s="274"/>
      <c r="KYY6" s="274"/>
      <c r="KYZ6" s="274"/>
      <c r="KZA6" s="274"/>
      <c r="KZB6" s="274"/>
      <c r="KZC6" s="274"/>
      <c r="KZD6" s="274"/>
      <c r="KZE6" s="274"/>
      <c r="KZF6" s="274"/>
      <c r="KZG6" s="274"/>
      <c r="KZH6" s="274"/>
      <c r="KZI6" s="274"/>
      <c r="KZJ6" s="274"/>
      <c r="KZK6" s="274"/>
      <c r="KZL6" s="274"/>
      <c r="KZM6" s="274"/>
      <c r="KZN6" s="274"/>
      <c r="KZO6" s="274"/>
      <c r="KZP6" s="274"/>
      <c r="KZQ6" s="274"/>
      <c r="KZR6" s="274"/>
      <c r="KZS6" s="274"/>
      <c r="KZT6" s="274"/>
      <c r="KZU6" s="274"/>
      <c r="KZV6" s="274"/>
      <c r="KZW6" s="274"/>
      <c r="KZX6" s="274"/>
      <c r="KZY6" s="274"/>
      <c r="KZZ6" s="274"/>
      <c r="LAA6" s="274"/>
      <c r="LAB6" s="274"/>
      <c r="LAC6" s="274"/>
      <c r="LAD6" s="274"/>
      <c r="LAE6" s="274"/>
      <c r="LAF6" s="274"/>
      <c r="LAG6" s="274"/>
      <c r="LAH6" s="274"/>
      <c r="LAI6" s="274"/>
      <c r="LAJ6" s="274"/>
      <c r="LAK6" s="274"/>
      <c r="LAL6" s="274"/>
      <c r="LAM6" s="274"/>
      <c r="LAN6" s="274"/>
      <c r="LAO6" s="274"/>
      <c r="LAP6" s="274"/>
      <c r="LAQ6" s="274"/>
      <c r="LAR6" s="274"/>
      <c r="LAS6" s="274"/>
      <c r="LAT6" s="274"/>
      <c r="LAU6" s="274"/>
      <c r="LAV6" s="274"/>
      <c r="LAW6" s="274"/>
      <c r="LAX6" s="274"/>
      <c r="LAY6" s="274"/>
      <c r="LAZ6" s="274"/>
      <c r="LBA6" s="274"/>
      <c r="LBB6" s="274"/>
      <c r="LBC6" s="274"/>
      <c r="LBD6" s="274"/>
      <c r="LBE6" s="274"/>
      <c r="LBF6" s="274"/>
      <c r="LBG6" s="274"/>
      <c r="LBH6" s="274"/>
      <c r="LBI6" s="274"/>
      <c r="LBJ6" s="274"/>
      <c r="LBK6" s="274"/>
      <c r="LBL6" s="274"/>
      <c r="LBM6" s="274"/>
      <c r="LBN6" s="274"/>
      <c r="LBO6" s="274"/>
      <c r="LBP6" s="274"/>
      <c r="LBQ6" s="274"/>
      <c r="LBR6" s="274"/>
      <c r="LBS6" s="274"/>
      <c r="LBT6" s="274"/>
      <c r="LBU6" s="274"/>
      <c r="LBV6" s="274"/>
      <c r="LBW6" s="274"/>
      <c r="LBX6" s="274"/>
      <c r="LBY6" s="274"/>
      <c r="LBZ6" s="274"/>
      <c r="LCA6" s="274"/>
      <c r="LCB6" s="274"/>
      <c r="LCC6" s="274"/>
      <c r="LCD6" s="274"/>
      <c r="LCE6" s="274"/>
      <c r="LCF6" s="274"/>
      <c r="LCG6" s="274"/>
      <c r="LCH6" s="274"/>
      <c r="LCI6" s="274"/>
      <c r="LCJ6" s="274"/>
      <c r="LCK6" s="274"/>
      <c r="LCL6" s="274"/>
      <c r="LCM6" s="274"/>
      <c r="LCN6" s="274"/>
      <c r="LCO6" s="274"/>
      <c r="LCP6" s="274"/>
      <c r="LCQ6" s="274"/>
      <c r="LCR6" s="274"/>
      <c r="LCS6" s="274"/>
      <c r="LCT6" s="274"/>
      <c r="LCU6" s="274"/>
      <c r="LCV6" s="274"/>
      <c r="LCW6" s="274"/>
      <c r="LCX6" s="274"/>
      <c r="LCY6" s="274"/>
      <c r="LCZ6" s="274"/>
      <c r="LDA6" s="274"/>
      <c r="LDB6" s="274"/>
      <c r="LDC6" s="274"/>
      <c r="LDD6" s="274"/>
      <c r="LDE6" s="274"/>
      <c r="LDF6" s="274"/>
      <c r="LDG6" s="274"/>
      <c r="LDH6" s="274"/>
      <c r="LDI6" s="274"/>
      <c r="LDJ6" s="274"/>
      <c r="LDK6" s="274"/>
      <c r="LDL6" s="274"/>
      <c r="LDM6" s="274"/>
      <c r="LDN6" s="274"/>
      <c r="LDO6" s="274"/>
      <c r="LDP6" s="274"/>
      <c r="LDQ6" s="274"/>
      <c r="LDR6" s="274"/>
      <c r="LDS6" s="274"/>
      <c r="LDT6" s="274"/>
      <c r="LDU6" s="274"/>
      <c r="LDV6" s="274"/>
      <c r="LDW6" s="274"/>
      <c r="LDX6" s="274"/>
      <c r="LDY6" s="274"/>
      <c r="LDZ6" s="274"/>
      <c r="LEA6" s="274"/>
      <c r="LEB6" s="274"/>
      <c r="LEC6" s="274"/>
      <c r="LED6" s="274"/>
      <c r="LEE6" s="274"/>
      <c r="LEF6" s="274"/>
      <c r="LEG6" s="274"/>
      <c r="LEH6" s="274"/>
      <c r="LEI6" s="274"/>
      <c r="LEJ6" s="274"/>
      <c r="LEK6" s="274"/>
      <c r="LEL6" s="274"/>
      <c r="LEM6" s="274"/>
      <c r="LEN6" s="274"/>
      <c r="LEO6" s="274"/>
      <c r="LEP6" s="274"/>
      <c r="LEQ6" s="274"/>
      <c r="LER6" s="274"/>
      <c r="LES6" s="274"/>
      <c r="LET6" s="274"/>
      <c r="LEU6" s="274"/>
      <c r="LEV6" s="274"/>
      <c r="LEW6" s="274"/>
      <c r="LEX6" s="274"/>
      <c r="LEY6" s="274"/>
      <c r="LEZ6" s="274"/>
      <c r="LFA6" s="274"/>
      <c r="LFB6" s="274"/>
      <c r="LFC6" s="274"/>
      <c r="LFD6" s="274"/>
      <c r="LFE6" s="274"/>
      <c r="LFF6" s="274"/>
      <c r="LFG6" s="274"/>
      <c r="LFH6" s="274"/>
      <c r="LFI6" s="274"/>
      <c r="LFJ6" s="274"/>
      <c r="LFK6" s="274"/>
      <c r="LFL6" s="274"/>
      <c r="LFM6" s="274"/>
      <c r="LFN6" s="274"/>
      <c r="LFO6" s="274"/>
      <c r="LFP6" s="274"/>
      <c r="LFQ6" s="274"/>
      <c r="LFR6" s="274"/>
      <c r="LFS6" s="274"/>
      <c r="LFT6" s="274"/>
      <c r="LFU6" s="274"/>
      <c r="LFV6" s="274"/>
      <c r="LFW6" s="274"/>
      <c r="LFX6" s="274"/>
      <c r="LFY6" s="274"/>
      <c r="LFZ6" s="274"/>
      <c r="LGA6" s="274"/>
      <c r="LGB6" s="274"/>
      <c r="LGC6" s="274"/>
      <c r="LGD6" s="274"/>
      <c r="LGE6" s="274"/>
      <c r="LGF6" s="274"/>
      <c r="LGG6" s="274"/>
      <c r="LGH6" s="274"/>
      <c r="LGI6" s="274"/>
      <c r="LGJ6" s="274"/>
      <c r="LGK6" s="274"/>
      <c r="LGL6" s="274"/>
      <c r="LGM6" s="274"/>
      <c r="LGN6" s="274"/>
      <c r="LGO6" s="274"/>
      <c r="LGP6" s="274"/>
      <c r="LGQ6" s="274"/>
      <c r="LGR6" s="274"/>
      <c r="LGS6" s="274"/>
      <c r="LGT6" s="274"/>
      <c r="LGU6" s="274"/>
      <c r="LGV6" s="274"/>
      <c r="LGW6" s="274"/>
      <c r="LGX6" s="274"/>
      <c r="LGY6" s="274"/>
      <c r="LGZ6" s="274"/>
      <c r="LHA6" s="274"/>
      <c r="LHB6" s="274"/>
      <c r="LHC6" s="274"/>
      <c r="LHD6" s="274"/>
      <c r="LHE6" s="274"/>
      <c r="LHF6" s="274"/>
      <c r="LHG6" s="274"/>
      <c r="LHH6" s="274"/>
      <c r="LHI6" s="274"/>
      <c r="LHJ6" s="274"/>
      <c r="LHK6" s="274"/>
      <c r="LHL6" s="274"/>
      <c r="LHM6" s="274"/>
      <c r="LHN6" s="274"/>
      <c r="LHO6" s="274"/>
      <c r="LHP6" s="274"/>
      <c r="LHQ6" s="274"/>
      <c r="LHR6" s="274"/>
      <c r="LHS6" s="274"/>
      <c r="LHT6" s="274"/>
      <c r="LHU6" s="274"/>
      <c r="LHV6" s="274"/>
      <c r="LHW6" s="274"/>
      <c r="LHX6" s="274"/>
      <c r="LHY6" s="274"/>
      <c r="LHZ6" s="274"/>
      <c r="LIA6" s="274"/>
      <c r="LIB6" s="274"/>
      <c r="LIC6" s="274"/>
      <c r="LID6" s="274"/>
      <c r="LIE6" s="274"/>
      <c r="LIF6" s="274"/>
      <c r="LIG6" s="274"/>
      <c r="LIH6" s="274"/>
      <c r="LII6" s="274"/>
      <c r="LIJ6" s="274"/>
      <c r="LIK6" s="274"/>
      <c r="LIL6" s="274"/>
      <c r="LIM6" s="274"/>
      <c r="LIN6" s="274"/>
      <c r="LIO6" s="274"/>
      <c r="LIP6" s="274"/>
      <c r="LIQ6" s="274"/>
      <c r="LIR6" s="274"/>
      <c r="LIS6" s="274"/>
      <c r="LIT6" s="274"/>
      <c r="LIU6" s="274"/>
      <c r="LIV6" s="274"/>
      <c r="LIW6" s="274"/>
      <c r="LIX6" s="274"/>
      <c r="LIY6" s="274"/>
      <c r="LIZ6" s="274"/>
      <c r="LJA6" s="274"/>
      <c r="LJB6" s="274"/>
      <c r="LJC6" s="274"/>
      <c r="LJD6" s="274"/>
      <c r="LJE6" s="274"/>
      <c r="LJF6" s="274"/>
      <c r="LJG6" s="274"/>
      <c r="LJH6" s="274"/>
      <c r="LJI6" s="274"/>
      <c r="LJJ6" s="274"/>
      <c r="LJK6" s="274"/>
      <c r="LJL6" s="274"/>
      <c r="LJM6" s="274"/>
      <c r="LJN6" s="274"/>
      <c r="LJO6" s="274"/>
      <c r="LJP6" s="274"/>
      <c r="LJQ6" s="274"/>
      <c r="LJR6" s="274"/>
      <c r="LJS6" s="274"/>
      <c r="LJT6" s="274"/>
      <c r="LJU6" s="274"/>
      <c r="LJV6" s="274"/>
      <c r="LJW6" s="274"/>
      <c r="LJX6" s="274"/>
      <c r="LJY6" s="274"/>
      <c r="LJZ6" s="274"/>
      <c r="LKA6" s="274"/>
      <c r="LKB6" s="274"/>
      <c r="LKC6" s="274"/>
      <c r="LKD6" s="274"/>
      <c r="LKE6" s="274"/>
      <c r="LKF6" s="274"/>
      <c r="LKG6" s="274"/>
      <c r="LKH6" s="274"/>
      <c r="LKI6" s="274"/>
      <c r="LKJ6" s="274"/>
      <c r="LKK6" s="274"/>
      <c r="LKL6" s="274"/>
      <c r="LKM6" s="274"/>
      <c r="LKN6" s="274"/>
      <c r="LKO6" s="274"/>
      <c r="LKP6" s="274"/>
      <c r="LKQ6" s="274"/>
      <c r="LKR6" s="274"/>
      <c r="LKS6" s="274"/>
      <c r="LKT6" s="274"/>
      <c r="LKU6" s="274"/>
      <c r="LKV6" s="274"/>
      <c r="LKW6" s="274"/>
      <c r="LKX6" s="274"/>
      <c r="LKY6" s="274"/>
      <c r="LKZ6" s="274"/>
      <c r="LLA6" s="274"/>
      <c r="LLB6" s="274"/>
      <c r="LLC6" s="274"/>
      <c r="LLD6" s="274"/>
      <c r="LLE6" s="274"/>
      <c r="LLF6" s="274"/>
      <c r="LLG6" s="274"/>
      <c r="LLH6" s="274"/>
      <c r="LLI6" s="274"/>
      <c r="LLJ6" s="274"/>
      <c r="LLK6" s="274"/>
      <c r="LLL6" s="274"/>
      <c r="LLM6" s="274"/>
      <c r="LLN6" s="274"/>
      <c r="LLO6" s="274"/>
      <c r="LLP6" s="274"/>
      <c r="LLQ6" s="274"/>
      <c r="LLR6" s="274"/>
      <c r="LLS6" s="274"/>
      <c r="LLT6" s="274"/>
      <c r="LLU6" s="274"/>
      <c r="LLV6" s="274"/>
      <c r="LLW6" s="274"/>
      <c r="LLX6" s="274"/>
      <c r="LLY6" s="274"/>
      <c r="LLZ6" s="274"/>
      <c r="LMA6" s="274"/>
      <c r="LMB6" s="274"/>
      <c r="LMC6" s="274"/>
      <c r="LMD6" s="274"/>
      <c r="LME6" s="274"/>
      <c r="LMF6" s="274"/>
      <c r="LMG6" s="274"/>
      <c r="LMH6" s="274"/>
      <c r="LMI6" s="274"/>
      <c r="LMJ6" s="274"/>
      <c r="LMK6" s="274"/>
      <c r="LML6" s="274"/>
      <c r="LMM6" s="274"/>
      <c r="LMN6" s="274"/>
      <c r="LMO6" s="274"/>
      <c r="LMP6" s="274"/>
      <c r="LMQ6" s="274"/>
      <c r="LMR6" s="274"/>
      <c r="LMS6" s="274"/>
      <c r="LMT6" s="274"/>
      <c r="LMU6" s="274"/>
      <c r="LMV6" s="274"/>
      <c r="LMW6" s="274"/>
      <c r="LMX6" s="274"/>
      <c r="LMY6" s="274"/>
      <c r="LMZ6" s="274"/>
      <c r="LNA6" s="274"/>
      <c r="LNB6" s="274"/>
      <c r="LNC6" s="274"/>
      <c r="LND6" s="274"/>
      <c r="LNE6" s="274"/>
      <c r="LNF6" s="274"/>
      <c r="LNG6" s="274"/>
      <c r="LNH6" s="274"/>
      <c r="LNI6" s="274"/>
      <c r="LNJ6" s="274"/>
      <c r="LNK6" s="274"/>
      <c r="LNL6" s="274"/>
      <c r="LNM6" s="274"/>
      <c r="LNN6" s="274"/>
      <c r="LNO6" s="274"/>
      <c r="LNP6" s="274"/>
      <c r="LNQ6" s="274"/>
      <c r="LNR6" s="274"/>
      <c r="LNS6" s="274"/>
      <c r="LNT6" s="274"/>
      <c r="LNU6" s="274"/>
      <c r="LNV6" s="274"/>
      <c r="LNW6" s="274"/>
      <c r="LNX6" s="274"/>
      <c r="LNY6" s="274"/>
      <c r="LNZ6" s="274"/>
      <c r="LOA6" s="274"/>
      <c r="LOB6" s="274"/>
      <c r="LOC6" s="274"/>
      <c r="LOD6" s="274"/>
      <c r="LOE6" s="274"/>
      <c r="LOF6" s="274"/>
      <c r="LOG6" s="274"/>
      <c r="LOH6" s="274"/>
      <c r="LOI6" s="274"/>
      <c r="LOJ6" s="274"/>
      <c r="LOK6" s="274"/>
      <c r="LOL6" s="274"/>
      <c r="LOM6" s="274"/>
      <c r="LON6" s="274"/>
      <c r="LOO6" s="274"/>
      <c r="LOP6" s="274"/>
      <c r="LOQ6" s="274"/>
      <c r="LOR6" s="274"/>
      <c r="LOS6" s="274"/>
      <c r="LOT6" s="274"/>
      <c r="LOU6" s="274"/>
      <c r="LOV6" s="274"/>
      <c r="LOW6" s="274"/>
      <c r="LOX6" s="274"/>
      <c r="LOY6" s="274"/>
      <c r="LOZ6" s="274"/>
      <c r="LPA6" s="274"/>
      <c r="LPB6" s="274"/>
      <c r="LPC6" s="274"/>
      <c r="LPD6" s="274"/>
      <c r="LPE6" s="274"/>
      <c r="LPF6" s="274"/>
      <c r="LPG6" s="274"/>
      <c r="LPH6" s="274"/>
      <c r="LPI6" s="274"/>
      <c r="LPJ6" s="274"/>
      <c r="LPK6" s="274"/>
      <c r="LPL6" s="274"/>
      <c r="LPM6" s="274"/>
      <c r="LPN6" s="274"/>
      <c r="LPO6" s="274"/>
      <c r="LPP6" s="274"/>
      <c r="LPQ6" s="274"/>
      <c r="LPR6" s="274"/>
      <c r="LPS6" s="274"/>
      <c r="LPT6" s="274"/>
      <c r="LPU6" s="274"/>
      <c r="LPV6" s="274"/>
      <c r="LPW6" s="274"/>
      <c r="LPX6" s="274"/>
      <c r="LPY6" s="274"/>
      <c r="LPZ6" s="274"/>
      <c r="LQA6" s="274"/>
      <c r="LQB6" s="274"/>
      <c r="LQC6" s="274"/>
      <c r="LQD6" s="274"/>
      <c r="LQE6" s="274"/>
      <c r="LQF6" s="274"/>
      <c r="LQG6" s="274"/>
      <c r="LQH6" s="274"/>
      <c r="LQI6" s="274"/>
      <c r="LQJ6" s="274"/>
      <c r="LQK6" s="274"/>
      <c r="LQL6" s="274"/>
      <c r="LQM6" s="274"/>
      <c r="LQN6" s="274"/>
      <c r="LQO6" s="274"/>
      <c r="LQP6" s="274"/>
      <c r="LQQ6" s="274"/>
      <c r="LQR6" s="274"/>
      <c r="LQS6" s="274"/>
      <c r="LQT6" s="274"/>
      <c r="LQU6" s="274"/>
      <c r="LQV6" s="274"/>
      <c r="LQW6" s="274"/>
      <c r="LQX6" s="274"/>
      <c r="LQY6" s="274"/>
      <c r="LQZ6" s="274"/>
      <c r="LRA6" s="274"/>
      <c r="LRB6" s="274"/>
      <c r="LRC6" s="274"/>
      <c r="LRD6" s="274"/>
      <c r="LRE6" s="274"/>
      <c r="LRF6" s="274"/>
      <c r="LRG6" s="274"/>
      <c r="LRH6" s="274"/>
      <c r="LRI6" s="274"/>
      <c r="LRJ6" s="274"/>
      <c r="LRK6" s="274"/>
      <c r="LRL6" s="274"/>
      <c r="LRM6" s="274"/>
      <c r="LRN6" s="274"/>
      <c r="LRO6" s="274"/>
      <c r="LRP6" s="274"/>
      <c r="LRQ6" s="274"/>
      <c r="LRR6" s="274"/>
      <c r="LRS6" s="274"/>
      <c r="LRT6" s="274"/>
      <c r="LRU6" s="274"/>
      <c r="LRV6" s="274"/>
      <c r="LRW6" s="274"/>
      <c r="LRX6" s="274"/>
      <c r="LRY6" s="274"/>
      <c r="LRZ6" s="274"/>
      <c r="LSA6" s="274"/>
      <c r="LSB6" s="274"/>
      <c r="LSC6" s="274"/>
      <c r="LSD6" s="274"/>
      <c r="LSE6" s="274"/>
      <c r="LSF6" s="274"/>
      <c r="LSG6" s="274"/>
      <c r="LSH6" s="274"/>
      <c r="LSI6" s="274"/>
      <c r="LSJ6" s="274"/>
      <c r="LSK6" s="274"/>
      <c r="LSL6" s="274"/>
      <c r="LSM6" s="274"/>
      <c r="LSN6" s="274"/>
      <c r="LSO6" s="274"/>
      <c r="LSP6" s="274"/>
      <c r="LSQ6" s="274"/>
      <c r="LSR6" s="274"/>
      <c r="LSS6" s="274"/>
      <c r="LST6" s="274"/>
      <c r="LSU6" s="274"/>
      <c r="LSV6" s="274"/>
      <c r="LSW6" s="274"/>
      <c r="LSX6" s="274"/>
      <c r="LSY6" s="274"/>
      <c r="LSZ6" s="274"/>
      <c r="LTA6" s="274"/>
      <c r="LTB6" s="274"/>
      <c r="LTC6" s="274"/>
      <c r="LTD6" s="274"/>
      <c r="LTE6" s="274"/>
      <c r="LTF6" s="274"/>
      <c r="LTG6" s="274"/>
      <c r="LTH6" s="274"/>
      <c r="LTI6" s="274"/>
      <c r="LTJ6" s="274"/>
      <c r="LTK6" s="274"/>
      <c r="LTL6" s="274"/>
      <c r="LTM6" s="274"/>
      <c r="LTN6" s="274"/>
      <c r="LTO6" s="274"/>
      <c r="LTP6" s="274"/>
      <c r="LTQ6" s="274"/>
      <c r="LTR6" s="274"/>
      <c r="LTS6" s="274"/>
      <c r="LTT6" s="274"/>
      <c r="LTU6" s="274"/>
      <c r="LTV6" s="274"/>
      <c r="LTW6" s="274"/>
      <c r="LTX6" s="274"/>
      <c r="LTY6" s="274"/>
      <c r="LTZ6" s="274"/>
      <c r="LUA6" s="274"/>
      <c r="LUB6" s="274"/>
      <c r="LUC6" s="274"/>
      <c r="LUD6" s="274"/>
      <c r="LUE6" s="274"/>
      <c r="LUF6" s="274"/>
      <c r="LUG6" s="274"/>
      <c r="LUH6" s="274"/>
      <c r="LUI6" s="274"/>
      <c r="LUJ6" s="274"/>
      <c r="LUK6" s="274"/>
      <c r="LUL6" s="274"/>
      <c r="LUM6" s="274"/>
      <c r="LUN6" s="274"/>
      <c r="LUO6" s="274"/>
      <c r="LUP6" s="274"/>
      <c r="LUQ6" s="274"/>
      <c r="LUR6" s="274"/>
      <c r="LUS6" s="274"/>
      <c r="LUT6" s="274"/>
      <c r="LUU6" s="274"/>
      <c r="LUV6" s="274"/>
      <c r="LUW6" s="274"/>
      <c r="LUX6" s="274"/>
      <c r="LUY6" s="274"/>
      <c r="LUZ6" s="274"/>
      <c r="LVA6" s="274"/>
      <c r="LVB6" s="274"/>
      <c r="LVC6" s="274"/>
      <c r="LVD6" s="274"/>
      <c r="LVE6" s="274"/>
      <c r="LVF6" s="274"/>
      <c r="LVG6" s="274"/>
      <c r="LVH6" s="274"/>
      <c r="LVI6" s="274"/>
      <c r="LVJ6" s="274"/>
      <c r="LVK6" s="274"/>
      <c r="LVL6" s="274"/>
      <c r="LVM6" s="274"/>
      <c r="LVN6" s="274"/>
      <c r="LVO6" s="274"/>
      <c r="LVP6" s="274"/>
      <c r="LVQ6" s="274"/>
      <c r="LVR6" s="274"/>
      <c r="LVS6" s="274"/>
      <c r="LVT6" s="274"/>
      <c r="LVU6" s="274"/>
      <c r="LVV6" s="274"/>
      <c r="LVW6" s="274"/>
      <c r="LVX6" s="274"/>
      <c r="LVY6" s="274"/>
      <c r="LVZ6" s="274"/>
      <c r="LWA6" s="274"/>
      <c r="LWB6" s="274"/>
      <c r="LWC6" s="274"/>
      <c r="LWD6" s="274"/>
      <c r="LWE6" s="274"/>
      <c r="LWF6" s="274"/>
      <c r="LWG6" s="274"/>
      <c r="LWH6" s="274"/>
      <c r="LWI6" s="274"/>
      <c r="LWJ6" s="274"/>
      <c r="LWK6" s="274"/>
      <c r="LWL6" s="274"/>
      <c r="LWM6" s="274"/>
      <c r="LWN6" s="274"/>
      <c r="LWO6" s="274"/>
      <c r="LWP6" s="274"/>
      <c r="LWQ6" s="274"/>
      <c r="LWR6" s="274"/>
      <c r="LWS6" s="274"/>
      <c r="LWT6" s="274"/>
      <c r="LWU6" s="274"/>
      <c r="LWV6" s="274"/>
      <c r="LWW6" s="274"/>
      <c r="LWX6" s="274"/>
      <c r="LWY6" s="274"/>
      <c r="LWZ6" s="274"/>
      <c r="LXA6" s="274"/>
      <c r="LXB6" s="274"/>
      <c r="LXC6" s="274"/>
      <c r="LXD6" s="274"/>
      <c r="LXE6" s="274"/>
      <c r="LXF6" s="274"/>
      <c r="LXG6" s="274"/>
      <c r="LXH6" s="274"/>
      <c r="LXI6" s="274"/>
      <c r="LXJ6" s="274"/>
      <c r="LXK6" s="274"/>
      <c r="LXL6" s="274"/>
      <c r="LXM6" s="274"/>
      <c r="LXN6" s="274"/>
      <c r="LXO6" s="274"/>
      <c r="LXP6" s="274"/>
      <c r="LXQ6" s="274"/>
      <c r="LXR6" s="274"/>
      <c r="LXS6" s="274"/>
      <c r="LXT6" s="274"/>
      <c r="LXU6" s="274"/>
      <c r="LXV6" s="274"/>
      <c r="LXW6" s="274"/>
      <c r="LXX6" s="274"/>
      <c r="LXY6" s="274"/>
      <c r="LXZ6" s="274"/>
      <c r="LYA6" s="274"/>
      <c r="LYB6" s="274"/>
      <c r="LYC6" s="274"/>
      <c r="LYD6" s="274"/>
      <c r="LYE6" s="274"/>
      <c r="LYF6" s="274"/>
      <c r="LYG6" s="274"/>
      <c r="LYH6" s="274"/>
      <c r="LYI6" s="274"/>
      <c r="LYJ6" s="274"/>
      <c r="LYK6" s="274"/>
      <c r="LYL6" s="274"/>
      <c r="LYM6" s="274"/>
      <c r="LYN6" s="274"/>
      <c r="LYO6" s="274"/>
      <c r="LYP6" s="274"/>
      <c r="LYQ6" s="274"/>
      <c r="LYR6" s="274"/>
      <c r="LYS6" s="274"/>
      <c r="LYT6" s="274"/>
      <c r="LYU6" s="274"/>
      <c r="LYV6" s="274"/>
      <c r="LYW6" s="274"/>
      <c r="LYX6" s="274"/>
      <c r="LYY6" s="274"/>
      <c r="LYZ6" s="274"/>
      <c r="LZA6" s="274"/>
      <c r="LZB6" s="274"/>
      <c r="LZC6" s="274"/>
      <c r="LZD6" s="274"/>
      <c r="LZE6" s="274"/>
      <c r="LZF6" s="274"/>
      <c r="LZG6" s="274"/>
      <c r="LZH6" s="274"/>
      <c r="LZI6" s="274"/>
      <c r="LZJ6" s="274"/>
      <c r="LZK6" s="274"/>
      <c r="LZL6" s="274"/>
      <c r="LZM6" s="274"/>
      <c r="LZN6" s="274"/>
      <c r="LZO6" s="274"/>
      <c r="LZP6" s="274"/>
      <c r="LZQ6" s="274"/>
      <c r="LZR6" s="274"/>
      <c r="LZS6" s="274"/>
      <c r="LZT6" s="274"/>
      <c r="LZU6" s="274"/>
      <c r="LZV6" s="274"/>
      <c r="LZW6" s="274"/>
      <c r="LZX6" s="274"/>
      <c r="LZY6" s="274"/>
      <c r="LZZ6" s="274"/>
      <c r="MAA6" s="274"/>
      <c r="MAB6" s="274"/>
      <c r="MAC6" s="274"/>
      <c r="MAD6" s="274"/>
      <c r="MAE6" s="274"/>
      <c r="MAF6" s="274"/>
      <c r="MAG6" s="274"/>
      <c r="MAH6" s="274"/>
      <c r="MAI6" s="274"/>
      <c r="MAJ6" s="274"/>
      <c r="MAK6" s="274"/>
      <c r="MAL6" s="274"/>
      <c r="MAM6" s="274"/>
      <c r="MAN6" s="274"/>
      <c r="MAO6" s="274"/>
      <c r="MAP6" s="274"/>
      <c r="MAQ6" s="274"/>
      <c r="MAR6" s="274"/>
      <c r="MAS6" s="274"/>
      <c r="MAT6" s="274"/>
      <c r="MAU6" s="274"/>
      <c r="MAV6" s="274"/>
      <c r="MAW6" s="274"/>
      <c r="MAX6" s="274"/>
      <c r="MAY6" s="274"/>
      <c r="MAZ6" s="274"/>
      <c r="MBA6" s="274"/>
      <c r="MBB6" s="274"/>
      <c r="MBC6" s="274"/>
      <c r="MBD6" s="274"/>
      <c r="MBE6" s="274"/>
      <c r="MBF6" s="274"/>
      <c r="MBG6" s="274"/>
      <c r="MBH6" s="274"/>
      <c r="MBI6" s="274"/>
      <c r="MBJ6" s="274"/>
      <c r="MBK6" s="274"/>
      <c r="MBL6" s="274"/>
      <c r="MBM6" s="274"/>
      <c r="MBN6" s="274"/>
      <c r="MBO6" s="274"/>
      <c r="MBP6" s="274"/>
      <c r="MBQ6" s="274"/>
      <c r="MBR6" s="274"/>
      <c r="MBS6" s="274"/>
      <c r="MBT6" s="274"/>
      <c r="MBU6" s="274"/>
      <c r="MBV6" s="274"/>
      <c r="MBW6" s="274"/>
      <c r="MBX6" s="274"/>
      <c r="MBY6" s="274"/>
      <c r="MBZ6" s="274"/>
      <c r="MCA6" s="274"/>
      <c r="MCB6" s="274"/>
      <c r="MCC6" s="274"/>
      <c r="MCD6" s="274"/>
      <c r="MCE6" s="274"/>
      <c r="MCF6" s="274"/>
      <c r="MCG6" s="274"/>
      <c r="MCH6" s="274"/>
      <c r="MCI6" s="274"/>
      <c r="MCJ6" s="274"/>
      <c r="MCK6" s="274"/>
      <c r="MCL6" s="274"/>
      <c r="MCM6" s="274"/>
      <c r="MCN6" s="274"/>
      <c r="MCO6" s="274"/>
      <c r="MCP6" s="274"/>
      <c r="MCQ6" s="274"/>
      <c r="MCR6" s="274"/>
      <c r="MCS6" s="274"/>
      <c r="MCT6" s="274"/>
      <c r="MCU6" s="274"/>
      <c r="MCV6" s="274"/>
      <c r="MCW6" s="274"/>
      <c r="MCX6" s="274"/>
      <c r="MCY6" s="274"/>
      <c r="MCZ6" s="274"/>
      <c r="MDA6" s="274"/>
      <c r="MDB6" s="274"/>
      <c r="MDC6" s="274"/>
      <c r="MDD6" s="274"/>
      <c r="MDE6" s="274"/>
      <c r="MDF6" s="274"/>
      <c r="MDG6" s="274"/>
      <c r="MDH6" s="274"/>
      <c r="MDI6" s="274"/>
      <c r="MDJ6" s="274"/>
      <c r="MDK6" s="274"/>
      <c r="MDL6" s="274"/>
      <c r="MDM6" s="274"/>
      <c r="MDN6" s="274"/>
      <c r="MDO6" s="274"/>
      <c r="MDP6" s="274"/>
      <c r="MDQ6" s="274"/>
      <c r="MDR6" s="274"/>
      <c r="MDS6" s="274"/>
      <c r="MDT6" s="274"/>
      <c r="MDU6" s="274"/>
      <c r="MDV6" s="274"/>
      <c r="MDW6" s="274"/>
      <c r="MDX6" s="274"/>
      <c r="MDY6" s="274"/>
      <c r="MDZ6" s="274"/>
      <c r="MEA6" s="274"/>
      <c r="MEB6" s="274"/>
      <c r="MEC6" s="274"/>
      <c r="MED6" s="274"/>
      <c r="MEE6" s="274"/>
      <c r="MEF6" s="274"/>
      <c r="MEG6" s="274"/>
      <c r="MEH6" s="274"/>
      <c r="MEI6" s="274"/>
      <c r="MEJ6" s="274"/>
      <c r="MEK6" s="274"/>
      <c r="MEL6" s="274"/>
      <c r="MEM6" s="274"/>
      <c r="MEN6" s="274"/>
      <c r="MEO6" s="274"/>
      <c r="MEP6" s="274"/>
      <c r="MEQ6" s="274"/>
      <c r="MER6" s="274"/>
      <c r="MES6" s="274"/>
      <c r="MET6" s="274"/>
      <c r="MEU6" s="274"/>
      <c r="MEV6" s="274"/>
      <c r="MEW6" s="274"/>
      <c r="MEX6" s="274"/>
      <c r="MEY6" s="274"/>
      <c r="MEZ6" s="274"/>
      <c r="MFA6" s="274"/>
      <c r="MFB6" s="274"/>
      <c r="MFC6" s="274"/>
      <c r="MFD6" s="274"/>
      <c r="MFE6" s="274"/>
      <c r="MFF6" s="274"/>
      <c r="MFG6" s="274"/>
      <c r="MFH6" s="274"/>
      <c r="MFI6" s="274"/>
      <c r="MFJ6" s="274"/>
      <c r="MFK6" s="274"/>
      <c r="MFL6" s="274"/>
      <c r="MFM6" s="274"/>
      <c r="MFN6" s="274"/>
      <c r="MFO6" s="274"/>
      <c r="MFP6" s="274"/>
      <c r="MFQ6" s="274"/>
      <c r="MFR6" s="274"/>
      <c r="MFS6" s="274"/>
      <c r="MFT6" s="274"/>
      <c r="MFU6" s="274"/>
      <c r="MFV6" s="274"/>
      <c r="MFW6" s="274"/>
      <c r="MFX6" s="274"/>
      <c r="MFY6" s="274"/>
      <c r="MFZ6" s="274"/>
      <c r="MGA6" s="274"/>
      <c r="MGB6" s="274"/>
      <c r="MGC6" s="274"/>
      <c r="MGD6" s="274"/>
      <c r="MGE6" s="274"/>
      <c r="MGF6" s="274"/>
      <c r="MGG6" s="274"/>
      <c r="MGH6" s="274"/>
      <c r="MGI6" s="274"/>
      <c r="MGJ6" s="274"/>
      <c r="MGK6" s="274"/>
      <c r="MGL6" s="274"/>
      <c r="MGM6" s="274"/>
      <c r="MGN6" s="274"/>
      <c r="MGO6" s="274"/>
      <c r="MGP6" s="274"/>
      <c r="MGQ6" s="274"/>
      <c r="MGR6" s="274"/>
      <c r="MGS6" s="274"/>
      <c r="MGT6" s="274"/>
      <c r="MGU6" s="274"/>
      <c r="MGV6" s="274"/>
      <c r="MGW6" s="274"/>
      <c r="MGX6" s="274"/>
      <c r="MGY6" s="274"/>
      <c r="MGZ6" s="274"/>
      <c r="MHA6" s="274"/>
      <c r="MHB6" s="274"/>
      <c r="MHC6" s="274"/>
      <c r="MHD6" s="274"/>
      <c r="MHE6" s="274"/>
      <c r="MHF6" s="274"/>
      <c r="MHG6" s="274"/>
      <c r="MHH6" s="274"/>
      <c r="MHI6" s="274"/>
      <c r="MHJ6" s="274"/>
      <c r="MHK6" s="274"/>
      <c r="MHL6" s="274"/>
      <c r="MHM6" s="274"/>
      <c r="MHN6" s="274"/>
      <c r="MHO6" s="274"/>
      <c r="MHP6" s="274"/>
      <c r="MHQ6" s="274"/>
      <c r="MHR6" s="274"/>
      <c r="MHS6" s="274"/>
      <c r="MHT6" s="274"/>
      <c r="MHU6" s="274"/>
      <c r="MHV6" s="274"/>
      <c r="MHW6" s="274"/>
      <c r="MHX6" s="274"/>
      <c r="MHY6" s="274"/>
      <c r="MHZ6" s="274"/>
      <c r="MIA6" s="274"/>
      <c r="MIB6" s="274"/>
      <c r="MIC6" s="274"/>
      <c r="MID6" s="274"/>
      <c r="MIE6" s="274"/>
      <c r="MIF6" s="274"/>
      <c r="MIG6" s="274"/>
      <c r="MIH6" s="274"/>
      <c r="MII6" s="274"/>
      <c r="MIJ6" s="274"/>
      <c r="MIK6" s="274"/>
      <c r="MIL6" s="274"/>
      <c r="MIM6" s="274"/>
      <c r="MIN6" s="274"/>
      <c r="MIO6" s="274"/>
      <c r="MIP6" s="274"/>
      <c r="MIQ6" s="274"/>
      <c r="MIR6" s="274"/>
      <c r="MIS6" s="274"/>
      <c r="MIT6" s="274"/>
      <c r="MIU6" s="274"/>
      <c r="MIV6" s="274"/>
      <c r="MIW6" s="274"/>
      <c r="MIX6" s="274"/>
      <c r="MIY6" s="274"/>
      <c r="MIZ6" s="274"/>
      <c r="MJA6" s="274"/>
      <c r="MJB6" s="274"/>
      <c r="MJC6" s="274"/>
      <c r="MJD6" s="274"/>
      <c r="MJE6" s="274"/>
      <c r="MJF6" s="274"/>
      <c r="MJG6" s="274"/>
      <c r="MJH6" s="274"/>
      <c r="MJI6" s="274"/>
      <c r="MJJ6" s="274"/>
      <c r="MJK6" s="274"/>
      <c r="MJL6" s="274"/>
      <c r="MJM6" s="274"/>
      <c r="MJN6" s="274"/>
      <c r="MJO6" s="274"/>
      <c r="MJP6" s="274"/>
      <c r="MJQ6" s="274"/>
      <c r="MJR6" s="274"/>
      <c r="MJS6" s="274"/>
      <c r="MJT6" s="274"/>
      <c r="MJU6" s="274"/>
      <c r="MJV6" s="274"/>
      <c r="MJW6" s="274"/>
      <c r="MJX6" s="274"/>
      <c r="MJY6" s="274"/>
      <c r="MJZ6" s="274"/>
      <c r="MKA6" s="274"/>
      <c r="MKB6" s="274"/>
      <c r="MKC6" s="274"/>
      <c r="MKD6" s="274"/>
      <c r="MKE6" s="274"/>
      <c r="MKF6" s="274"/>
      <c r="MKG6" s="274"/>
      <c r="MKH6" s="274"/>
      <c r="MKI6" s="274"/>
      <c r="MKJ6" s="274"/>
      <c r="MKK6" s="274"/>
      <c r="MKL6" s="274"/>
      <c r="MKM6" s="274"/>
      <c r="MKN6" s="274"/>
      <c r="MKO6" s="274"/>
      <c r="MKP6" s="274"/>
      <c r="MKQ6" s="274"/>
      <c r="MKR6" s="274"/>
      <c r="MKS6" s="274"/>
      <c r="MKT6" s="274"/>
      <c r="MKU6" s="274"/>
      <c r="MKV6" s="274"/>
      <c r="MKW6" s="274"/>
      <c r="MKX6" s="274"/>
      <c r="MKY6" s="274"/>
      <c r="MKZ6" s="274"/>
      <c r="MLA6" s="274"/>
      <c r="MLB6" s="274"/>
      <c r="MLC6" s="274"/>
      <c r="MLD6" s="274"/>
      <c r="MLE6" s="274"/>
      <c r="MLF6" s="274"/>
      <c r="MLG6" s="274"/>
      <c r="MLH6" s="274"/>
      <c r="MLI6" s="274"/>
      <c r="MLJ6" s="274"/>
      <c r="MLK6" s="274"/>
      <c r="MLL6" s="274"/>
      <c r="MLM6" s="274"/>
      <c r="MLN6" s="274"/>
      <c r="MLO6" s="274"/>
      <c r="MLP6" s="274"/>
      <c r="MLQ6" s="274"/>
      <c r="MLR6" s="274"/>
      <c r="MLS6" s="274"/>
      <c r="MLT6" s="274"/>
      <c r="MLU6" s="274"/>
      <c r="MLV6" s="274"/>
      <c r="MLW6" s="274"/>
      <c r="MLX6" s="274"/>
      <c r="MLY6" s="274"/>
      <c r="MLZ6" s="274"/>
      <c r="MMA6" s="274"/>
      <c r="MMB6" s="274"/>
      <c r="MMC6" s="274"/>
      <c r="MMD6" s="274"/>
      <c r="MME6" s="274"/>
      <c r="MMF6" s="274"/>
      <c r="MMG6" s="274"/>
      <c r="MMH6" s="274"/>
      <c r="MMI6" s="274"/>
      <c r="MMJ6" s="274"/>
      <c r="MMK6" s="274"/>
      <c r="MML6" s="274"/>
      <c r="MMM6" s="274"/>
      <c r="MMN6" s="274"/>
      <c r="MMO6" s="274"/>
      <c r="MMP6" s="274"/>
      <c r="MMQ6" s="274"/>
      <c r="MMR6" s="274"/>
      <c r="MMS6" s="274"/>
      <c r="MMT6" s="274"/>
      <c r="MMU6" s="274"/>
      <c r="MMV6" s="274"/>
      <c r="MMW6" s="274"/>
      <c r="MMX6" s="274"/>
      <c r="MMY6" s="274"/>
      <c r="MMZ6" s="274"/>
      <c r="MNA6" s="274"/>
      <c r="MNB6" s="274"/>
      <c r="MNC6" s="274"/>
      <c r="MND6" s="274"/>
      <c r="MNE6" s="274"/>
      <c r="MNF6" s="274"/>
      <c r="MNG6" s="274"/>
      <c r="MNH6" s="274"/>
      <c r="MNI6" s="274"/>
      <c r="MNJ6" s="274"/>
      <c r="MNK6" s="274"/>
      <c r="MNL6" s="274"/>
      <c r="MNM6" s="274"/>
      <c r="MNN6" s="274"/>
      <c r="MNO6" s="274"/>
      <c r="MNP6" s="274"/>
      <c r="MNQ6" s="274"/>
      <c r="MNR6" s="274"/>
      <c r="MNS6" s="274"/>
      <c r="MNT6" s="274"/>
      <c r="MNU6" s="274"/>
      <c r="MNV6" s="274"/>
      <c r="MNW6" s="274"/>
      <c r="MNX6" s="274"/>
      <c r="MNY6" s="274"/>
      <c r="MNZ6" s="274"/>
      <c r="MOA6" s="274"/>
      <c r="MOB6" s="274"/>
      <c r="MOC6" s="274"/>
      <c r="MOD6" s="274"/>
      <c r="MOE6" s="274"/>
      <c r="MOF6" s="274"/>
      <c r="MOG6" s="274"/>
      <c r="MOH6" s="274"/>
      <c r="MOI6" s="274"/>
      <c r="MOJ6" s="274"/>
      <c r="MOK6" s="274"/>
      <c r="MOL6" s="274"/>
      <c r="MOM6" s="274"/>
      <c r="MON6" s="274"/>
      <c r="MOO6" s="274"/>
      <c r="MOP6" s="274"/>
      <c r="MOQ6" s="274"/>
      <c r="MOR6" s="274"/>
      <c r="MOS6" s="274"/>
      <c r="MOT6" s="274"/>
      <c r="MOU6" s="274"/>
      <c r="MOV6" s="274"/>
      <c r="MOW6" s="274"/>
      <c r="MOX6" s="274"/>
      <c r="MOY6" s="274"/>
      <c r="MOZ6" s="274"/>
      <c r="MPA6" s="274"/>
      <c r="MPB6" s="274"/>
      <c r="MPC6" s="274"/>
      <c r="MPD6" s="274"/>
      <c r="MPE6" s="274"/>
      <c r="MPF6" s="274"/>
      <c r="MPG6" s="274"/>
      <c r="MPH6" s="274"/>
      <c r="MPI6" s="274"/>
      <c r="MPJ6" s="274"/>
      <c r="MPK6" s="274"/>
      <c r="MPL6" s="274"/>
      <c r="MPM6" s="274"/>
      <c r="MPN6" s="274"/>
      <c r="MPO6" s="274"/>
      <c r="MPP6" s="274"/>
      <c r="MPQ6" s="274"/>
      <c r="MPR6" s="274"/>
      <c r="MPS6" s="274"/>
      <c r="MPT6" s="274"/>
      <c r="MPU6" s="274"/>
      <c r="MPV6" s="274"/>
      <c r="MPW6" s="274"/>
      <c r="MPX6" s="274"/>
      <c r="MPY6" s="274"/>
      <c r="MPZ6" s="274"/>
      <c r="MQA6" s="274"/>
      <c r="MQB6" s="274"/>
      <c r="MQC6" s="274"/>
      <c r="MQD6" s="274"/>
      <c r="MQE6" s="274"/>
      <c r="MQF6" s="274"/>
      <c r="MQG6" s="274"/>
      <c r="MQH6" s="274"/>
      <c r="MQI6" s="274"/>
      <c r="MQJ6" s="274"/>
      <c r="MQK6" s="274"/>
      <c r="MQL6" s="274"/>
      <c r="MQM6" s="274"/>
      <c r="MQN6" s="274"/>
      <c r="MQO6" s="274"/>
      <c r="MQP6" s="274"/>
      <c r="MQQ6" s="274"/>
      <c r="MQR6" s="274"/>
      <c r="MQS6" s="274"/>
      <c r="MQT6" s="274"/>
      <c r="MQU6" s="274"/>
      <c r="MQV6" s="274"/>
      <c r="MQW6" s="274"/>
      <c r="MQX6" s="274"/>
      <c r="MQY6" s="274"/>
      <c r="MQZ6" s="274"/>
      <c r="MRA6" s="274"/>
      <c r="MRB6" s="274"/>
      <c r="MRC6" s="274"/>
      <c r="MRD6" s="274"/>
      <c r="MRE6" s="274"/>
      <c r="MRF6" s="274"/>
      <c r="MRG6" s="274"/>
      <c r="MRH6" s="274"/>
      <c r="MRI6" s="274"/>
      <c r="MRJ6" s="274"/>
      <c r="MRK6" s="274"/>
      <c r="MRL6" s="274"/>
      <c r="MRM6" s="274"/>
      <c r="MRN6" s="274"/>
      <c r="MRO6" s="274"/>
      <c r="MRP6" s="274"/>
      <c r="MRQ6" s="274"/>
      <c r="MRR6" s="274"/>
      <c r="MRS6" s="274"/>
      <c r="MRT6" s="274"/>
      <c r="MRU6" s="274"/>
      <c r="MRV6" s="274"/>
      <c r="MRW6" s="274"/>
      <c r="MRX6" s="274"/>
      <c r="MRY6" s="274"/>
      <c r="MRZ6" s="274"/>
      <c r="MSA6" s="274"/>
      <c r="MSB6" s="274"/>
      <c r="MSC6" s="274"/>
      <c r="MSD6" s="274"/>
      <c r="MSE6" s="274"/>
      <c r="MSF6" s="274"/>
      <c r="MSG6" s="274"/>
      <c r="MSH6" s="274"/>
      <c r="MSI6" s="274"/>
      <c r="MSJ6" s="274"/>
      <c r="MSK6" s="274"/>
      <c r="MSL6" s="274"/>
      <c r="MSM6" s="274"/>
      <c r="MSN6" s="274"/>
      <c r="MSO6" s="274"/>
      <c r="MSP6" s="274"/>
      <c r="MSQ6" s="274"/>
      <c r="MSR6" s="274"/>
      <c r="MSS6" s="274"/>
      <c r="MST6" s="274"/>
      <c r="MSU6" s="274"/>
      <c r="MSV6" s="274"/>
      <c r="MSW6" s="274"/>
      <c r="MSX6" s="274"/>
      <c r="MSY6" s="274"/>
      <c r="MSZ6" s="274"/>
      <c r="MTA6" s="274"/>
      <c r="MTB6" s="274"/>
      <c r="MTC6" s="274"/>
      <c r="MTD6" s="274"/>
      <c r="MTE6" s="274"/>
      <c r="MTF6" s="274"/>
      <c r="MTG6" s="274"/>
      <c r="MTH6" s="274"/>
      <c r="MTI6" s="274"/>
      <c r="MTJ6" s="274"/>
      <c r="MTK6" s="274"/>
      <c r="MTL6" s="274"/>
      <c r="MTM6" s="274"/>
      <c r="MTN6" s="274"/>
      <c r="MTO6" s="274"/>
      <c r="MTP6" s="274"/>
      <c r="MTQ6" s="274"/>
      <c r="MTR6" s="274"/>
      <c r="MTS6" s="274"/>
      <c r="MTT6" s="274"/>
      <c r="MTU6" s="274"/>
      <c r="MTV6" s="274"/>
      <c r="MTW6" s="274"/>
      <c r="MTX6" s="274"/>
      <c r="MTY6" s="274"/>
      <c r="MTZ6" s="274"/>
      <c r="MUA6" s="274"/>
      <c r="MUB6" s="274"/>
      <c r="MUC6" s="274"/>
      <c r="MUD6" s="274"/>
      <c r="MUE6" s="274"/>
      <c r="MUF6" s="274"/>
      <c r="MUG6" s="274"/>
      <c r="MUH6" s="274"/>
      <c r="MUI6" s="274"/>
      <c r="MUJ6" s="274"/>
      <c r="MUK6" s="274"/>
      <c r="MUL6" s="274"/>
      <c r="MUM6" s="274"/>
      <c r="MUN6" s="274"/>
      <c r="MUO6" s="274"/>
      <c r="MUP6" s="274"/>
      <c r="MUQ6" s="274"/>
      <c r="MUR6" s="274"/>
      <c r="MUS6" s="274"/>
      <c r="MUT6" s="274"/>
      <c r="MUU6" s="274"/>
      <c r="MUV6" s="274"/>
      <c r="MUW6" s="274"/>
      <c r="MUX6" s="274"/>
      <c r="MUY6" s="274"/>
      <c r="MUZ6" s="274"/>
      <c r="MVA6" s="274"/>
      <c r="MVB6" s="274"/>
      <c r="MVC6" s="274"/>
      <c r="MVD6" s="274"/>
      <c r="MVE6" s="274"/>
      <c r="MVF6" s="274"/>
      <c r="MVG6" s="274"/>
      <c r="MVH6" s="274"/>
      <c r="MVI6" s="274"/>
      <c r="MVJ6" s="274"/>
      <c r="MVK6" s="274"/>
      <c r="MVL6" s="274"/>
      <c r="MVM6" s="274"/>
      <c r="MVN6" s="274"/>
      <c r="MVO6" s="274"/>
      <c r="MVP6" s="274"/>
      <c r="MVQ6" s="274"/>
      <c r="MVR6" s="274"/>
      <c r="MVS6" s="274"/>
      <c r="MVT6" s="274"/>
      <c r="MVU6" s="274"/>
      <c r="MVV6" s="274"/>
      <c r="MVW6" s="274"/>
      <c r="MVX6" s="274"/>
      <c r="MVY6" s="274"/>
      <c r="MVZ6" s="274"/>
      <c r="MWA6" s="274"/>
      <c r="MWB6" s="274"/>
      <c r="MWC6" s="274"/>
      <c r="MWD6" s="274"/>
      <c r="MWE6" s="274"/>
      <c r="MWF6" s="274"/>
      <c r="MWG6" s="274"/>
      <c r="MWH6" s="274"/>
      <c r="MWI6" s="274"/>
      <c r="MWJ6" s="274"/>
      <c r="MWK6" s="274"/>
      <c r="MWL6" s="274"/>
      <c r="MWM6" s="274"/>
      <c r="MWN6" s="274"/>
      <c r="MWO6" s="274"/>
      <c r="MWP6" s="274"/>
      <c r="MWQ6" s="274"/>
      <c r="MWR6" s="274"/>
      <c r="MWS6" s="274"/>
      <c r="MWT6" s="274"/>
      <c r="MWU6" s="274"/>
      <c r="MWV6" s="274"/>
      <c r="MWW6" s="274"/>
      <c r="MWX6" s="274"/>
      <c r="MWY6" s="274"/>
      <c r="MWZ6" s="274"/>
      <c r="MXA6" s="274"/>
      <c r="MXB6" s="274"/>
      <c r="MXC6" s="274"/>
      <c r="MXD6" s="274"/>
      <c r="MXE6" s="274"/>
      <c r="MXF6" s="274"/>
      <c r="MXG6" s="274"/>
      <c r="MXH6" s="274"/>
      <c r="MXI6" s="274"/>
      <c r="MXJ6" s="274"/>
      <c r="MXK6" s="274"/>
      <c r="MXL6" s="274"/>
      <c r="MXM6" s="274"/>
      <c r="MXN6" s="274"/>
      <c r="MXO6" s="274"/>
      <c r="MXP6" s="274"/>
      <c r="MXQ6" s="274"/>
      <c r="MXR6" s="274"/>
      <c r="MXS6" s="274"/>
      <c r="MXT6" s="274"/>
      <c r="MXU6" s="274"/>
      <c r="MXV6" s="274"/>
      <c r="MXW6" s="274"/>
      <c r="MXX6" s="274"/>
      <c r="MXY6" s="274"/>
      <c r="MXZ6" s="274"/>
      <c r="MYA6" s="274"/>
      <c r="MYB6" s="274"/>
      <c r="MYC6" s="274"/>
      <c r="MYD6" s="274"/>
      <c r="MYE6" s="274"/>
      <c r="MYF6" s="274"/>
      <c r="MYG6" s="274"/>
      <c r="MYH6" s="274"/>
      <c r="MYI6" s="274"/>
      <c r="MYJ6" s="274"/>
      <c r="MYK6" s="274"/>
      <c r="MYL6" s="274"/>
      <c r="MYM6" s="274"/>
      <c r="MYN6" s="274"/>
      <c r="MYO6" s="274"/>
      <c r="MYP6" s="274"/>
      <c r="MYQ6" s="274"/>
      <c r="MYR6" s="274"/>
      <c r="MYS6" s="274"/>
      <c r="MYT6" s="274"/>
      <c r="MYU6" s="274"/>
      <c r="MYV6" s="274"/>
      <c r="MYW6" s="274"/>
      <c r="MYX6" s="274"/>
      <c r="MYY6" s="274"/>
      <c r="MYZ6" s="274"/>
      <c r="MZA6" s="274"/>
      <c r="MZB6" s="274"/>
      <c r="MZC6" s="274"/>
      <c r="MZD6" s="274"/>
      <c r="MZE6" s="274"/>
      <c r="MZF6" s="274"/>
      <c r="MZG6" s="274"/>
      <c r="MZH6" s="274"/>
      <c r="MZI6" s="274"/>
      <c r="MZJ6" s="274"/>
      <c r="MZK6" s="274"/>
      <c r="MZL6" s="274"/>
      <c r="MZM6" s="274"/>
      <c r="MZN6" s="274"/>
      <c r="MZO6" s="274"/>
      <c r="MZP6" s="274"/>
      <c r="MZQ6" s="274"/>
      <c r="MZR6" s="274"/>
      <c r="MZS6" s="274"/>
      <c r="MZT6" s="274"/>
      <c r="MZU6" s="274"/>
      <c r="MZV6" s="274"/>
      <c r="MZW6" s="274"/>
      <c r="MZX6" s="274"/>
      <c r="MZY6" s="274"/>
      <c r="MZZ6" s="274"/>
      <c r="NAA6" s="274"/>
      <c r="NAB6" s="274"/>
      <c r="NAC6" s="274"/>
      <c r="NAD6" s="274"/>
      <c r="NAE6" s="274"/>
      <c r="NAF6" s="274"/>
      <c r="NAG6" s="274"/>
      <c r="NAH6" s="274"/>
      <c r="NAI6" s="274"/>
      <c r="NAJ6" s="274"/>
      <c r="NAK6" s="274"/>
      <c r="NAL6" s="274"/>
      <c r="NAM6" s="274"/>
      <c r="NAN6" s="274"/>
      <c r="NAO6" s="274"/>
      <c r="NAP6" s="274"/>
      <c r="NAQ6" s="274"/>
      <c r="NAR6" s="274"/>
      <c r="NAS6" s="274"/>
      <c r="NAT6" s="274"/>
      <c r="NAU6" s="274"/>
      <c r="NAV6" s="274"/>
      <c r="NAW6" s="274"/>
      <c r="NAX6" s="274"/>
      <c r="NAY6" s="274"/>
      <c r="NAZ6" s="274"/>
      <c r="NBA6" s="274"/>
      <c r="NBB6" s="274"/>
      <c r="NBC6" s="274"/>
      <c r="NBD6" s="274"/>
      <c r="NBE6" s="274"/>
      <c r="NBF6" s="274"/>
      <c r="NBG6" s="274"/>
      <c r="NBH6" s="274"/>
      <c r="NBI6" s="274"/>
      <c r="NBJ6" s="274"/>
      <c r="NBK6" s="274"/>
      <c r="NBL6" s="274"/>
      <c r="NBM6" s="274"/>
      <c r="NBN6" s="274"/>
      <c r="NBO6" s="274"/>
      <c r="NBP6" s="274"/>
      <c r="NBQ6" s="274"/>
      <c r="NBR6" s="274"/>
      <c r="NBS6" s="274"/>
      <c r="NBT6" s="274"/>
      <c r="NBU6" s="274"/>
      <c r="NBV6" s="274"/>
      <c r="NBW6" s="274"/>
      <c r="NBX6" s="274"/>
      <c r="NBY6" s="274"/>
      <c r="NBZ6" s="274"/>
      <c r="NCA6" s="274"/>
      <c r="NCB6" s="274"/>
      <c r="NCC6" s="274"/>
      <c r="NCD6" s="274"/>
      <c r="NCE6" s="274"/>
      <c r="NCF6" s="274"/>
      <c r="NCG6" s="274"/>
      <c r="NCH6" s="274"/>
      <c r="NCI6" s="274"/>
      <c r="NCJ6" s="274"/>
      <c r="NCK6" s="274"/>
      <c r="NCL6" s="274"/>
      <c r="NCM6" s="274"/>
      <c r="NCN6" s="274"/>
      <c r="NCO6" s="274"/>
      <c r="NCP6" s="274"/>
      <c r="NCQ6" s="274"/>
      <c r="NCR6" s="274"/>
      <c r="NCS6" s="274"/>
      <c r="NCT6" s="274"/>
      <c r="NCU6" s="274"/>
      <c r="NCV6" s="274"/>
      <c r="NCW6" s="274"/>
      <c r="NCX6" s="274"/>
      <c r="NCY6" s="274"/>
      <c r="NCZ6" s="274"/>
      <c r="NDA6" s="274"/>
      <c r="NDB6" s="274"/>
      <c r="NDC6" s="274"/>
      <c r="NDD6" s="274"/>
      <c r="NDE6" s="274"/>
      <c r="NDF6" s="274"/>
      <c r="NDG6" s="274"/>
      <c r="NDH6" s="274"/>
      <c r="NDI6" s="274"/>
      <c r="NDJ6" s="274"/>
      <c r="NDK6" s="274"/>
      <c r="NDL6" s="274"/>
      <c r="NDM6" s="274"/>
      <c r="NDN6" s="274"/>
      <c r="NDO6" s="274"/>
      <c r="NDP6" s="274"/>
      <c r="NDQ6" s="274"/>
      <c r="NDR6" s="274"/>
      <c r="NDS6" s="274"/>
      <c r="NDT6" s="274"/>
      <c r="NDU6" s="274"/>
      <c r="NDV6" s="274"/>
      <c r="NDW6" s="274"/>
      <c r="NDX6" s="274"/>
      <c r="NDY6" s="274"/>
      <c r="NDZ6" s="274"/>
      <c r="NEA6" s="274"/>
      <c r="NEB6" s="274"/>
      <c r="NEC6" s="274"/>
      <c r="NED6" s="274"/>
      <c r="NEE6" s="274"/>
      <c r="NEF6" s="274"/>
      <c r="NEG6" s="274"/>
      <c r="NEH6" s="274"/>
      <c r="NEI6" s="274"/>
      <c r="NEJ6" s="274"/>
      <c r="NEK6" s="274"/>
      <c r="NEL6" s="274"/>
      <c r="NEM6" s="274"/>
      <c r="NEN6" s="274"/>
      <c r="NEO6" s="274"/>
      <c r="NEP6" s="274"/>
      <c r="NEQ6" s="274"/>
      <c r="NER6" s="274"/>
      <c r="NES6" s="274"/>
      <c r="NET6" s="274"/>
      <c r="NEU6" s="274"/>
      <c r="NEV6" s="274"/>
      <c r="NEW6" s="274"/>
      <c r="NEX6" s="274"/>
      <c r="NEY6" s="274"/>
      <c r="NEZ6" s="274"/>
      <c r="NFA6" s="274"/>
      <c r="NFB6" s="274"/>
      <c r="NFC6" s="274"/>
      <c r="NFD6" s="274"/>
      <c r="NFE6" s="274"/>
      <c r="NFF6" s="274"/>
      <c r="NFG6" s="274"/>
      <c r="NFH6" s="274"/>
      <c r="NFI6" s="274"/>
      <c r="NFJ6" s="274"/>
      <c r="NFK6" s="274"/>
      <c r="NFL6" s="274"/>
      <c r="NFM6" s="274"/>
      <c r="NFN6" s="274"/>
      <c r="NFO6" s="274"/>
      <c r="NFP6" s="274"/>
      <c r="NFQ6" s="274"/>
      <c r="NFR6" s="274"/>
      <c r="NFS6" s="274"/>
      <c r="NFT6" s="274"/>
      <c r="NFU6" s="274"/>
      <c r="NFV6" s="274"/>
      <c r="NFW6" s="274"/>
      <c r="NFX6" s="274"/>
      <c r="NFY6" s="274"/>
      <c r="NFZ6" s="274"/>
      <c r="NGA6" s="274"/>
      <c r="NGB6" s="274"/>
      <c r="NGC6" s="274"/>
      <c r="NGD6" s="274"/>
      <c r="NGE6" s="274"/>
      <c r="NGF6" s="274"/>
      <c r="NGG6" s="274"/>
      <c r="NGH6" s="274"/>
      <c r="NGI6" s="274"/>
      <c r="NGJ6" s="274"/>
      <c r="NGK6" s="274"/>
      <c r="NGL6" s="274"/>
      <c r="NGM6" s="274"/>
      <c r="NGN6" s="274"/>
      <c r="NGO6" s="274"/>
      <c r="NGP6" s="274"/>
      <c r="NGQ6" s="274"/>
      <c r="NGR6" s="274"/>
      <c r="NGS6" s="274"/>
      <c r="NGT6" s="274"/>
      <c r="NGU6" s="274"/>
      <c r="NGV6" s="274"/>
      <c r="NGW6" s="274"/>
      <c r="NGX6" s="274"/>
      <c r="NGY6" s="274"/>
      <c r="NGZ6" s="274"/>
      <c r="NHA6" s="274"/>
      <c r="NHB6" s="274"/>
      <c r="NHC6" s="274"/>
      <c r="NHD6" s="274"/>
      <c r="NHE6" s="274"/>
      <c r="NHF6" s="274"/>
      <c r="NHG6" s="274"/>
      <c r="NHH6" s="274"/>
      <c r="NHI6" s="274"/>
      <c r="NHJ6" s="274"/>
      <c r="NHK6" s="274"/>
      <c r="NHL6" s="274"/>
      <c r="NHM6" s="274"/>
      <c r="NHN6" s="274"/>
      <c r="NHO6" s="274"/>
      <c r="NHP6" s="274"/>
      <c r="NHQ6" s="274"/>
      <c r="NHR6" s="274"/>
      <c r="NHS6" s="274"/>
      <c r="NHT6" s="274"/>
      <c r="NHU6" s="274"/>
      <c r="NHV6" s="274"/>
      <c r="NHW6" s="274"/>
      <c r="NHX6" s="274"/>
      <c r="NHY6" s="274"/>
      <c r="NHZ6" s="274"/>
      <c r="NIA6" s="274"/>
      <c r="NIB6" s="274"/>
      <c r="NIC6" s="274"/>
      <c r="NID6" s="274"/>
      <c r="NIE6" s="274"/>
      <c r="NIF6" s="274"/>
      <c r="NIG6" s="274"/>
      <c r="NIH6" s="274"/>
      <c r="NII6" s="274"/>
      <c r="NIJ6" s="274"/>
      <c r="NIK6" s="274"/>
      <c r="NIL6" s="274"/>
      <c r="NIM6" s="274"/>
      <c r="NIN6" s="274"/>
      <c r="NIO6" s="274"/>
      <c r="NIP6" s="274"/>
      <c r="NIQ6" s="274"/>
      <c r="NIR6" s="274"/>
      <c r="NIS6" s="274"/>
      <c r="NIT6" s="274"/>
      <c r="NIU6" s="274"/>
      <c r="NIV6" s="274"/>
      <c r="NIW6" s="274"/>
      <c r="NIX6" s="274"/>
      <c r="NIY6" s="274"/>
      <c r="NIZ6" s="274"/>
      <c r="NJA6" s="274"/>
      <c r="NJB6" s="274"/>
      <c r="NJC6" s="274"/>
      <c r="NJD6" s="274"/>
      <c r="NJE6" s="274"/>
      <c r="NJF6" s="274"/>
      <c r="NJG6" s="274"/>
      <c r="NJH6" s="274"/>
      <c r="NJI6" s="274"/>
      <c r="NJJ6" s="274"/>
      <c r="NJK6" s="274"/>
      <c r="NJL6" s="274"/>
      <c r="NJM6" s="274"/>
      <c r="NJN6" s="274"/>
      <c r="NJO6" s="274"/>
      <c r="NJP6" s="274"/>
      <c r="NJQ6" s="274"/>
      <c r="NJR6" s="274"/>
      <c r="NJS6" s="274"/>
      <c r="NJT6" s="274"/>
      <c r="NJU6" s="274"/>
      <c r="NJV6" s="274"/>
      <c r="NJW6" s="274"/>
      <c r="NJX6" s="274"/>
      <c r="NJY6" s="274"/>
      <c r="NJZ6" s="274"/>
      <c r="NKA6" s="274"/>
      <c r="NKB6" s="274"/>
      <c r="NKC6" s="274"/>
      <c r="NKD6" s="274"/>
      <c r="NKE6" s="274"/>
      <c r="NKF6" s="274"/>
      <c r="NKG6" s="274"/>
      <c r="NKH6" s="274"/>
      <c r="NKI6" s="274"/>
      <c r="NKJ6" s="274"/>
      <c r="NKK6" s="274"/>
      <c r="NKL6" s="274"/>
      <c r="NKM6" s="274"/>
      <c r="NKN6" s="274"/>
      <c r="NKO6" s="274"/>
      <c r="NKP6" s="274"/>
      <c r="NKQ6" s="274"/>
      <c r="NKR6" s="274"/>
      <c r="NKS6" s="274"/>
      <c r="NKT6" s="274"/>
      <c r="NKU6" s="274"/>
      <c r="NKV6" s="274"/>
      <c r="NKW6" s="274"/>
      <c r="NKX6" s="274"/>
      <c r="NKY6" s="274"/>
      <c r="NKZ6" s="274"/>
      <c r="NLA6" s="274"/>
      <c r="NLB6" s="274"/>
      <c r="NLC6" s="274"/>
      <c r="NLD6" s="274"/>
      <c r="NLE6" s="274"/>
      <c r="NLF6" s="274"/>
      <c r="NLG6" s="274"/>
      <c r="NLH6" s="274"/>
      <c r="NLI6" s="274"/>
      <c r="NLJ6" s="274"/>
      <c r="NLK6" s="274"/>
      <c r="NLL6" s="274"/>
      <c r="NLM6" s="274"/>
      <c r="NLN6" s="274"/>
      <c r="NLO6" s="274"/>
      <c r="NLP6" s="274"/>
      <c r="NLQ6" s="274"/>
      <c r="NLR6" s="274"/>
      <c r="NLS6" s="274"/>
      <c r="NLT6" s="274"/>
      <c r="NLU6" s="274"/>
      <c r="NLV6" s="274"/>
      <c r="NLW6" s="274"/>
      <c r="NLX6" s="274"/>
      <c r="NLY6" s="274"/>
      <c r="NLZ6" s="274"/>
      <c r="NMA6" s="274"/>
      <c r="NMB6" s="274"/>
      <c r="NMC6" s="274"/>
      <c r="NMD6" s="274"/>
      <c r="NME6" s="274"/>
      <c r="NMF6" s="274"/>
      <c r="NMG6" s="274"/>
      <c r="NMH6" s="274"/>
      <c r="NMI6" s="274"/>
      <c r="NMJ6" s="274"/>
      <c r="NMK6" s="274"/>
      <c r="NML6" s="274"/>
      <c r="NMM6" s="274"/>
      <c r="NMN6" s="274"/>
      <c r="NMO6" s="274"/>
      <c r="NMP6" s="274"/>
      <c r="NMQ6" s="274"/>
      <c r="NMR6" s="274"/>
      <c r="NMS6" s="274"/>
      <c r="NMT6" s="274"/>
      <c r="NMU6" s="274"/>
      <c r="NMV6" s="274"/>
      <c r="NMW6" s="274"/>
      <c r="NMX6" s="274"/>
      <c r="NMY6" s="274"/>
      <c r="NMZ6" s="274"/>
      <c r="NNA6" s="274"/>
      <c r="NNB6" s="274"/>
      <c r="NNC6" s="274"/>
      <c r="NND6" s="274"/>
      <c r="NNE6" s="274"/>
      <c r="NNF6" s="274"/>
      <c r="NNG6" s="274"/>
      <c r="NNH6" s="274"/>
      <c r="NNI6" s="274"/>
      <c r="NNJ6" s="274"/>
      <c r="NNK6" s="274"/>
      <c r="NNL6" s="274"/>
      <c r="NNM6" s="274"/>
      <c r="NNN6" s="274"/>
      <c r="NNO6" s="274"/>
      <c r="NNP6" s="274"/>
      <c r="NNQ6" s="274"/>
      <c r="NNR6" s="274"/>
      <c r="NNS6" s="274"/>
      <c r="NNT6" s="274"/>
      <c r="NNU6" s="274"/>
      <c r="NNV6" s="274"/>
      <c r="NNW6" s="274"/>
      <c r="NNX6" s="274"/>
      <c r="NNY6" s="274"/>
      <c r="NNZ6" s="274"/>
      <c r="NOA6" s="274"/>
      <c r="NOB6" s="274"/>
      <c r="NOC6" s="274"/>
      <c r="NOD6" s="274"/>
      <c r="NOE6" s="274"/>
      <c r="NOF6" s="274"/>
      <c r="NOG6" s="274"/>
      <c r="NOH6" s="274"/>
      <c r="NOI6" s="274"/>
      <c r="NOJ6" s="274"/>
      <c r="NOK6" s="274"/>
      <c r="NOL6" s="274"/>
      <c r="NOM6" s="274"/>
      <c r="NON6" s="274"/>
      <c r="NOO6" s="274"/>
      <c r="NOP6" s="274"/>
      <c r="NOQ6" s="274"/>
      <c r="NOR6" s="274"/>
      <c r="NOS6" s="274"/>
      <c r="NOT6" s="274"/>
      <c r="NOU6" s="274"/>
      <c r="NOV6" s="274"/>
      <c r="NOW6" s="274"/>
      <c r="NOX6" s="274"/>
      <c r="NOY6" s="274"/>
      <c r="NOZ6" s="274"/>
      <c r="NPA6" s="274"/>
      <c r="NPB6" s="274"/>
      <c r="NPC6" s="274"/>
      <c r="NPD6" s="274"/>
      <c r="NPE6" s="274"/>
      <c r="NPF6" s="274"/>
      <c r="NPG6" s="274"/>
      <c r="NPH6" s="274"/>
      <c r="NPI6" s="274"/>
      <c r="NPJ6" s="274"/>
      <c r="NPK6" s="274"/>
      <c r="NPL6" s="274"/>
      <c r="NPM6" s="274"/>
      <c r="NPN6" s="274"/>
      <c r="NPO6" s="274"/>
      <c r="NPP6" s="274"/>
      <c r="NPQ6" s="274"/>
      <c r="NPR6" s="274"/>
      <c r="NPS6" s="274"/>
      <c r="NPT6" s="274"/>
      <c r="NPU6" s="274"/>
      <c r="NPV6" s="274"/>
      <c r="NPW6" s="274"/>
      <c r="NPX6" s="274"/>
      <c r="NPY6" s="274"/>
      <c r="NPZ6" s="274"/>
      <c r="NQA6" s="274"/>
      <c r="NQB6" s="274"/>
      <c r="NQC6" s="274"/>
      <c r="NQD6" s="274"/>
      <c r="NQE6" s="274"/>
      <c r="NQF6" s="274"/>
      <c r="NQG6" s="274"/>
      <c r="NQH6" s="274"/>
      <c r="NQI6" s="274"/>
      <c r="NQJ6" s="274"/>
      <c r="NQK6" s="274"/>
      <c r="NQL6" s="274"/>
      <c r="NQM6" s="274"/>
      <c r="NQN6" s="274"/>
      <c r="NQO6" s="274"/>
      <c r="NQP6" s="274"/>
      <c r="NQQ6" s="274"/>
      <c r="NQR6" s="274"/>
      <c r="NQS6" s="274"/>
      <c r="NQT6" s="274"/>
      <c r="NQU6" s="274"/>
      <c r="NQV6" s="274"/>
      <c r="NQW6" s="274"/>
      <c r="NQX6" s="274"/>
      <c r="NQY6" s="274"/>
      <c r="NQZ6" s="274"/>
      <c r="NRA6" s="274"/>
      <c r="NRB6" s="274"/>
      <c r="NRC6" s="274"/>
      <c r="NRD6" s="274"/>
      <c r="NRE6" s="274"/>
      <c r="NRF6" s="274"/>
      <c r="NRG6" s="274"/>
      <c r="NRH6" s="274"/>
      <c r="NRI6" s="274"/>
      <c r="NRJ6" s="274"/>
      <c r="NRK6" s="274"/>
      <c r="NRL6" s="274"/>
      <c r="NRM6" s="274"/>
      <c r="NRN6" s="274"/>
      <c r="NRO6" s="274"/>
      <c r="NRP6" s="274"/>
      <c r="NRQ6" s="274"/>
      <c r="NRR6" s="274"/>
      <c r="NRS6" s="274"/>
      <c r="NRT6" s="274"/>
      <c r="NRU6" s="274"/>
      <c r="NRV6" s="274"/>
      <c r="NRW6" s="274"/>
      <c r="NRX6" s="274"/>
      <c r="NRY6" s="274"/>
      <c r="NRZ6" s="274"/>
      <c r="NSA6" s="274"/>
      <c r="NSB6" s="274"/>
      <c r="NSC6" s="274"/>
      <c r="NSD6" s="274"/>
      <c r="NSE6" s="274"/>
      <c r="NSF6" s="274"/>
      <c r="NSG6" s="274"/>
      <c r="NSH6" s="274"/>
      <c r="NSI6" s="274"/>
      <c r="NSJ6" s="274"/>
      <c r="NSK6" s="274"/>
      <c r="NSL6" s="274"/>
      <c r="NSM6" s="274"/>
      <c r="NSN6" s="274"/>
      <c r="NSO6" s="274"/>
      <c r="NSP6" s="274"/>
      <c r="NSQ6" s="274"/>
      <c r="NSR6" s="274"/>
      <c r="NSS6" s="274"/>
      <c r="NST6" s="274"/>
      <c r="NSU6" s="274"/>
      <c r="NSV6" s="274"/>
      <c r="NSW6" s="274"/>
      <c r="NSX6" s="274"/>
      <c r="NSY6" s="274"/>
      <c r="NSZ6" s="274"/>
      <c r="NTA6" s="274"/>
      <c r="NTB6" s="274"/>
      <c r="NTC6" s="274"/>
      <c r="NTD6" s="274"/>
      <c r="NTE6" s="274"/>
      <c r="NTF6" s="274"/>
      <c r="NTG6" s="274"/>
      <c r="NTH6" s="274"/>
      <c r="NTI6" s="274"/>
      <c r="NTJ6" s="274"/>
      <c r="NTK6" s="274"/>
      <c r="NTL6" s="274"/>
      <c r="NTM6" s="274"/>
      <c r="NTN6" s="274"/>
      <c r="NTO6" s="274"/>
      <c r="NTP6" s="274"/>
      <c r="NTQ6" s="274"/>
      <c r="NTR6" s="274"/>
      <c r="NTS6" s="274"/>
      <c r="NTT6" s="274"/>
      <c r="NTU6" s="274"/>
      <c r="NTV6" s="274"/>
      <c r="NTW6" s="274"/>
      <c r="NTX6" s="274"/>
      <c r="NTY6" s="274"/>
      <c r="NTZ6" s="274"/>
      <c r="NUA6" s="274"/>
      <c r="NUB6" s="274"/>
      <c r="NUC6" s="274"/>
      <c r="NUD6" s="274"/>
      <c r="NUE6" s="274"/>
      <c r="NUF6" s="274"/>
      <c r="NUG6" s="274"/>
      <c r="NUH6" s="274"/>
      <c r="NUI6" s="274"/>
      <c r="NUJ6" s="274"/>
      <c r="NUK6" s="274"/>
      <c r="NUL6" s="274"/>
      <c r="NUM6" s="274"/>
      <c r="NUN6" s="274"/>
      <c r="NUO6" s="274"/>
      <c r="NUP6" s="274"/>
      <c r="NUQ6" s="274"/>
      <c r="NUR6" s="274"/>
      <c r="NUS6" s="274"/>
      <c r="NUT6" s="274"/>
      <c r="NUU6" s="274"/>
      <c r="NUV6" s="274"/>
      <c r="NUW6" s="274"/>
      <c r="NUX6" s="274"/>
      <c r="NUY6" s="274"/>
      <c r="NUZ6" s="274"/>
      <c r="NVA6" s="274"/>
      <c r="NVB6" s="274"/>
      <c r="NVC6" s="274"/>
      <c r="NVD6" s="274"/>
      <c r="NVE6" s="274"/>
      <c r="NVF6" s="274"/>
      <c r="NVG6" s="274"/>
      <c r="NVH6" s="274"/>
      <c r="NVI6" s="274"/>
      <c r="NVJ6" s="274"/>
      <c r="NVK6" s="274"/>
      <c r="NVL6" s="274"/>
      <c r="NVM6" s="274"/>
      <c r="NVN6" s="274"/>
      <c r="NVO6" s="274"/>
      <c r="NVP6" s="274"/>
      <c r="NVQ6" s="274"/>
      <c r="NVR6" s="274"/>
      <c r="NVS6" s="274"/>
      <c r="NVT6" s="274"/>
      <c r="NVU6" s="274"/>
      <c r="NVV6" s="274"/>
      <c r="NVW6" s="274"/>
      <c r="NVX6" s="274"/>
      <c r="NVY6" s="274"/>
      <c r="NVZ6" s="274"/>
      <c r="NWA6" s="274"/>
      <c r="NWB6" s="274"/>
      <c r="NWC6" s="274"/>
      <c r="NWD6" s="274"/>
      <c r="NWE6" s="274"/>
      <c r="NWF6" s="274"/>
      <c r="NWG6" s="274"/>
      <c r="NWH6" s="274"/>
      <c r="NWI6" s="274"/>
      <c r="NWJ6" s="274"/>
      <c r="NWK6" s="274"/>
      <c r="NWL6" s="274"/>
      <c r="NWM6" s="274"/>
      <c r="NWN6" s="274"/>
      <c r="NWO6" s="274"/>
      <c r="NWP6" s="274"/>
      <c r="NWQ6" s="274"/>
      <c r="NWR6" s="274"/>
      <c r="NWS6" s="274"/>
      <c r="NWT6" s="274"/>
      <c r="NWU6" s="274"/>
      <c r="NWV6" s="274"/>
      <c r="NWW6" s="274"/>
      <c r="NWX6" s="274"/>
      <c r="NWY6" s="274"/>
      <c r="NWZ6" s="274"/>
      <c r="NXA6" s="274"/>
      <c r="NXB6" s="274"/>
      <c r="NXC6" s="274"/>
      <c r="NXD6" s="274"/>
      <c r="NXE6" s="274"/>
      <c r="NXF6" s="274"/>
      <c r="NXG6" s="274"/>
      <c r="NXH6" s="274"/>
      <c r="NXI6" s="274"/>
      <c r="NXJ6" s="274"/>
      <c r="NXK6" s="274"/>
      <c r="NXL6" s="274"/>
      <c r="NXM6" s="274"/>
      <c r="NXN6" s="274"/>
      <c r="NXO6" s="274"/>
      <c r="NXP6" s="274"/>
      <c r="NXQ6" s="274"/>
      <c r="NXR6" s="274"/>
      <c r="NXS6" s="274"/>
      <c r="NXT6" s="274"/>
      <c r="NXU6" s="274"/>
      <c r="NXV6" s="274"/>
      <c r="NXW6" s="274"/>
      <c r="NXX6" s="274"/>
      <c r="NXY6" s="274"/>
      <c r="NXZ6" s="274"/>
      <c r="NYA6" s="274"/>
      <c r="NYB6" s="274"/>
      <c r="NYC6" s="274"/>
      <c r="NYD6" s="274"/>
      <c r="NYE6" s="274"/>
      <c r="NYF6" s="274"/>
      <c r="NYG6" s="274"/>
      <c r="NYH6" s="274"/>
      <c r="NYI6" s="274"/>
      <c r="NYJ6" s="274"/>
      <c r="NYK6" s="274"/>
      <c r="NYL6" s="274"/>
      <c r="NYM6" s="274"/>
      <c r="NYN6" s="274"/>
      <c r="NYO6" s="274"/>
      <c r="NYP6" s="274"/>
      <c r="NYQ6" s="274"/>
      <c r="NYR6" s="274"/>
      <c r="NYS6" s="274"/>
      <c r="NYT6" s="274"/>
      <c r="NYU6" s="274"/>
      <c r="NYV6" s="274"/>
      <c r="NYW6" s="274"/>
      <c r="NYX6" s="274"/>
      <c r="NYY6" s="274"/>
      <c r="NYZ6" s="274"/>
      <c r="NZA6" s="274"/>
      <c r="NZB6" s="274"/>
      <c r="NZC6" s="274"/>
      <c r="NZD6" s="274"/>
      <c r="NZE6" s="274"/>
      <c r="NZF6" s="274"/>
      <c r="NZG6" s="274"/>
      <c r="NZH6" s="274"/>
      <c r="NZI6" s="274"/>
      <c r="NZJ6" s="274"/>
      <c r="NZK6" s="274"/>
      <c r="NZL6" s="274"/>
      <c r="NZM6" s="274"/>
      <c r="NZN6" s="274"/>
      <c r="NZO6" s="274"/>
      <c r="NZP6" s="274"/>
      <c r="NZQ6" s="274"/>
      <c r="NZR6" s="274"/>
      <c r="NZS6" s="274"/>
      <c r="NZT6" s="274"/>
      <c r="NZU6" s="274"/>
      <c r="NZV6" s="274"/>
      <c r="NZW6" s="274"/>
      <c r="NZX6" s="274"/>
      <c r="NZY6" s="274"/>
      <c r="NZZ6" s="274"/>
      <c r="OAA6" s="274"/>
      <c r="OAB6" s="274"/>
      <c r="OAC6" s="274"/>
      <c r="OAD6" s="274"/>
      <c r="OAE6" s="274"/>
      <c r="OAF6" s="274"/>
      <c r="OAG6" s="274"/>
      <c r="OAH6" s="274"/>
      <c r="OAI6" s="274"/>
      <c r="OAJ6" s="274"/>
      <c r="OAK6" s="274"/>
      <c r="OAL6" s="274"/>
      <c r="OAM6" s="274"/>
      <c r="OAN6" s="274"/>
      <c r="OAO6" s="274"/>
      <c r="OAP6" s="274"/>
      <c r="OAQ6" s="274"/>
      <c r="OAR6" s="274"/>
      <c r="OAS6" s="274"/>
      <c r="OAT6" s="274"/>
      <c r="OAU6" s="274"/>
      <c r="OAV6" s="274"/>
      <c r="OAW6" s="274"/>
      <c r="OAX6" s="274"/>
      <c r="OAY6" s="274"/>
      <c r="OAZ6" s="274"/>
      <c r="OBA6" s="274"/>
      <c r="OBB6" s="274"/>
      <c r="OBC6" s="274"/>
      <c r="OBD6" s="274"/>
      <c r="OBE6" s="274"/>
      <c r="OBF6" s="274"/>
      <c r="OBG6" s="274"/>
      <c r="OBH6" s="274"/>
      <c r="OBI6" s="274"/>
      <c r="OBJ6" s="274"/>
      <c r="OBK6" s="274"/>
      <c r="OBL6" s="274"/>
      <c r="OBM6" s="274"/>
      <c r="OBN6" s="274"/>
      <c r="OBO6" s="274"/>
      <c r="OBP6" s="274"/>
      <c r="OBQ6" s="274"/>
      <c r="OBR6" s="274"/>
      <c r="OBS6" s="274"/>
      <c r="OBT6" s="274"/>
      <c r="OBU6" s="274"/>
      <c r="OBV6" s="274"/>
      <c r="OBW6" s="274"/>
      <c r="OBX6" s="274"/>
      <c r="OBY6" s="274"/>
      <c r="OBZ6" s="274"/>
      <c r="OCA6" s="274"/>
      <c r="OCB6" s="274"/>
      <c r="OCC6" s="274"/>
      <c r="OCD6" s="274"/>
      <c r="OCE6" s="274"/>
      <c r="OCF6" s="274"/>
      <c r="OCG6" s="274"/>
      <c r="OCH6" s="274"/>
      <c r="OCI6" s="274"/>
      <c r="OCJ6" s="274"/>
      <c r="OCK6" s="274"/>
      <c r="OCL6" s="274"/>
      <c r="OCM6" s="274"/>
      <c r="OCN6" s="274"/>
      <c r="OCO6" s="274"/>
      <c r="OCP6" s="274"/>
      <c r="OCQ6" s="274"/>
      <c r="OCR6" s="274"/>
      <c r="OCS6" s="274"/>
      <c r="OCT6" s="274"/>
      <c r="OCU6" s="274"/>
      <c r="OCV6" s="274"/>
      <c r="OCW6" s="274"/>
      <c r="OCX6" s="274"/>
      <c r="OCY6" s="274"/>
      <c r="OCZ6" s="274"/>
      <c r="ODA6" s="274"/>
      <c r="ODB6" s="274"/>
      <c r="ODC6" s="274"/>
      <c r="ODD6" s="274"/>
      <c r="ODE6" s="274"/>
      <c r="ODF6" s="274"/>
      <c r="ODG6" s="274"/>
      <c r="ODH6" s="274"/>
      <c r="ODI6" s="274"/>
      <c r="ODJ6" s="274"/>
      <c r="ODK6" s="274"/>
      <c r="ODL6" s="274"/>
      <c r="ODM6" s="274"/>
      <c r="ODN6" s="274"/>
      <c r="ODO6" s="274"/>
      <c r="ODP6" s="274"/>
      <c r="ODQ6" s="274"/>
      <c r="ODR6" s="274"/>
      <c r="ODS6" s="274"/>
      <c r="ODT6" s="274"/>
      <c r="ODU6" s="274"/>
      <c r="ODV6" s="274"/>
      <c r="ODW6" s="274"/>
      <c r="ODX6" s="274"/>
      <c r="ODY6" s="274"/>
      <c r="ODZ6" s="274"/>
      <c r="OEA6" s="274"/>
      <c r="OEB6" s="274"/>
      <c r="OEC6" s="274"/>
      <c r="OED6" s="274"/>
      <c r="OEE6" s="274"/>
      <c r="OEF6" s="274"/>
      <c r="OEG6" s="274"/>
      <c r="OEH6" s="274"/>
      <c r="OEI6" s="274"/>
      <c r="OEJ6" s="274"/>
      <c r="OEK6" s="274"/>
      <c r="OEL6" s="274"/>
      <c r="OEM6" s="274"/>
      <c r="OEN6" s="274"/>
      <c r="OEO6" s="274"/>
      <c r="OEP6" s="274"/>
      <c r="OEQ6" s="274"/>
      <c r="OER6" s="274"/>
      <c r="OES6" s="274"/>
      <c r="OET6" s="274"/>
      <c r="OEU6" s="274"/>
      <c r="OEV6" s="274"/>
      <c r="OEW6" s="274"/>
      <c r="OEX6" s="274"/>
      <c r="OEY6" s="274"/>
      <c r="OEZ6" s="274"/>
      <c r="OFA6" s="274"/>
      <c r="OFB6" s="274"/>
      <c r="OFC6" s="274"/>
      <c r="OFD6" s="274"/>
      <c r="OFE6" s="274"/>
      <c r="OFF6" s="274"/>
      <c r="OFG6" s="274"/>
      <c r="OFH6" s="274"/>
      <c r="OFI6" s="274"/>
      <c r="OFJ6" s="274"/>
      <c r="OFK6" s="274"/>
      <c r="OFL6" s="274"/>
      <c r="OFM6" s="274"/>
      <c r="OFN6" s="274"/>
      <c r="OFO6" s="274"/>
      <c r="OFP6" s="274"/>
      <c r="OFQ6" s="274"/>
      <c r="OFR6" s="274"/>
      <c r="OFS6" s="274"/>
      <c r="OFT6" s="274"/>
      <c r="OFU6" s="274"/>
      <c r="OFV6" s="274"/>
      <c r="OFW6" s="274"/>
      <c r="OFX6" s="274"/>
      <c r="OFY6" s="274"/>
      <c r="OFZ6" s="274"/>
      <c r="OGA6" s="274"/>
      <c r="OGB6" s="274"/>
      <c r="OGC6" s="274"/>
      <c r="OGD6" s="274"/>
      <c r="OGE6" s="274"/>
      <c r="OGF6" s="274"/>
      <c r="OGG6" s="274"/>
      <c r="OGH6" s="274"/>
      <c r="OGI6" s="274"/>
      <c r="OGJ6" s="274"/>
      <c r="OGK6" s="274"/>
      <c r="OGL6" s="274"/>
      <c r="OGM6" s="274"/>
      <c r="OGN6" s="274"/>
      <c r="OGO6" s="274"/>
      <c r="OGP6" s="274"/>
      <c r="OGQ6" s="274"/>
      <c r="OGR6" s="274"/>
      <c r="OGS6" s="274"/>
      <c r="OGT6" s="274"/>
      <c r="OGU6" s="274"/>
      <c r="OGV6" s="274"/>
      <c r="OGW6" s="274"/>
      <c r="OGX6" s="274"/>
      <c r="OGY6" s="274"/>
      <c r="OGZ6" s="274"/>
      <c r="OHA6" s="274"/>
      <c r="OHB6" s="274"/>
      <c r="OHC6" s="274"/>
      <c r="OHD6" s="274"/>
      <c r="OHE6" s="274"/>
      <c r="OHF6" s="274"/>
      <c r="OHG6" s="274"/>
      <c r="OHH6" s="274"/>
      <c r="OHI6" s="274"/>
      <c r="OHJ6" s="274"/>
      <c r="OHK6" s="274"/>
      <c r="OHL6" s="274"/>
      <c r="OHM6" s="274"/>
      <c r="OHN6" s="274"/>
      <c r="OHO6" s="274"/>
      <c r="OHP6" s="274"/>
      <c r="OHQ6" s="274"/>
      <c r="OHR6" s="274"/>
      <c r="OHS6" s="274"/>
      <c r="OHT6" s="274"/>
      <c r="OHU6" s="274"/>
      <c r="OHV6" s="274"/>
      <c r="OHW6" s="274"/>
      <c r="OHX6" s="274"/>
      <c r="OHY6" s="274"/>
      <c r="OHZ6" s="274"/>
      <c r="OIA6" s="274"/>
      <c r="OIB6" s="274"/>
      <c r="OIC6" s="274"/>
      <c r="OID6" s="274"/>
      <c r="OIE6" s="274"/>
      <c r="OIF6" s="274"/>
      <c r="OIG6" s="274"/>
      <c r="OIH6" s="274"/>
      <c r="OII6" s="274"/>
      <c r="OIJ6" s="274"/>
      <c r="OIK6" s="274"/>
      <c r="OIL6" s="274"/>
      <c r="OIM6" s="274"/>
      <c r="OIN6" s="274"/>
      <c r="OIO6" s="274"/>
      <c r="OIP6" s="274"/>
      <c r="OIQ6" s="274"/>
      <c r="OIR6" s="274"/>
      <c r="OIS6" s="274"/>
      <c r="OIT6" s="274"/>
      <c r="OIU6" s="274"/>
      <c r="OIV6" s="274"/>
      <c r="OIW6" s="274"/>
      <c r="OIX6" s="274"/>
      <c r="OIY6" s="274"/>
      <c r="OIZ6" s="274"/>
      <c r="OJA6" s="274"/>
      <c r="OJB6" s="274"/>
      <c r="OJC6" s="274"/>
      <c r="OJD6" s="274"/>
      <c r="OJE6" s="274"/>
      <c r="OJF6" s="274"/>
      <c r="OJG6" s="274"/>
      <c r="OJH6" s="274"/>
      <c r="OJI6" s="274"/>
      <c r="OJJ6" s="274"/>
      <c r="OJK6" s="274"/>
      <c r="OJL6" s="274"/>
      <c r="OJM6" s="274"/>
      <c r="OJN6" s="274"/>
      <c r="OJO6" s="274"/>
      <c r="OJP6" s="274"/>
      <c r="OJQ6" s="274"/>
      <c r="OJR6" s="274"/>
      <c r="OJS6" s="274"/>
      <c r="OJT6" s="274"/>
      <c r="OJU6" s="274"/>
      <c r="OJV6" s="274"/>
      <c r="OJW6" s="274"/>
      <c r="OJX6" s="274"/>
      <c r="OJY6" s="274"/>
      <c r="OJZ6" s="274"/>
      <c r="OKA6" s="274"/>
      <c r="OKB6" s="274"/>
      <c r="OKC6" s="274"/>
      <c r="OKD6" s="274"/>
      <c r="OKE6" s="274"/>
      <c r="OKF6" s="274"/>
      <c r="OKG6" s="274"/>
      <c r="OKH6" s="274"/>
      <c r="OKI6" s="274"/>
      <c r="OKJ6" s="274"/>
      <c r="OKK6" s="274"/>
      <c r="OKL6" s="274"/>
      <c r="OKM6" s="274"/>
      <c r="OKN6" s="274"/>
      <c r="OKO6" s="274"/>
      <c r="OKP6" s="274"/>
      <c r="OKQ6" s="274"/>
      <c r="OKR6" s="274"/>
      <c r="OKS6" s="274"/>
      <c r="OKT6" s="274"/>
      <c r="OKU6" s="274"/>
      <c r="OKV6" s="274"/>
      <c r="OKW6" s="274"/>
      <c r="OKX6" s="274"/>
      <c r="OKY6" s="274"/>
      <c r="OKZ6" s="274"/>
      <c r="OLA6" s="274"/>
      <c r="OLB6" s="274"/>
      <c r="OLC6" s="274"/>
      <c r="OLD6" s="274"/>
      <c r="OLE6" s="274"/>
      <c r="OLF6" s="274"/>
      <c r="OLG6" s="274"/>
      <c r="OLH6" s="274"/>
      <c r="OLI6" s="274"/>
      <c r="OLJ6" s="274"/>
      <c r="OLK6" s="274"/>
      <c r="OLL6" s="274"/>
      <c r="OLM6" s="274"/>
      <c r="OLN6" s="274"/>
      <c r="OLO6" s="274"/>
      <c r="OLP6" s="274"/>
      <c r="OLQ6" s="274"/>
      <c r="OLR6" s="274"/>
      <c r="OLS6" s="274"/>
      <c r="OLT6" s="274"/>
      <c r="OLU6" s="274"/>
      <c r="OLV6" s="274"/>
      <c r="OLW6" s="274"/>
      <c r="OLX6" s="274"/>
      <c r="OLY6" s="274"/>
      <c r="OLZ6" s="274"/>
      <c r="OMA6" s="274"/>
      <c r="OMB6" s="274"/>
      <c r="OMC6" s="274"/>
      <c r="OMD6" s="274"/>
      <c r="OME6" s="274"/>
      <c r="OMF6" s="274"/>
      <c r="OMG6" s="274"/>
      <c r="OMH6" s="274"/>
      <c r="OMI6" s="274"/>
      <c r="OMJ6" s="274"/>
      <c r="OMK6" s="274"/>
      <c r="OML6" s="274"/>
      <c r="OMM6" s="274"/>
      <c r="OMN6" s="274"/>
      <c r="OMO6" s="274"/>
      <c r="OMP6" s="274"/>
      <c r="OMQ6" s="274"/>
      <c r="OMR6" s="274"/>
      <c r="OMS6" s="274"/>
      <c r="OMT6" s="274"/>
      <c r="OMU6" s="274"/>
      <c r="OMV6" s="274"/>
      <c r="OMW6" s="274"/>
      <c r="OMX6" s="274"/>
      <c r="OMY6" s="274"/>
      <c r="OMZ6" s="274"/>
      <c r="ONA6" s="274"/>
      <c r="ONB6" s="274"/>
      <c r="ONC6" s="274"/>
      <c r="OND6" s="274"/>
      <c r="ONE6" s="274"/>
      <c r="ONF6" s="274"/>
      <c r="ONG6" s="274"/>
      <c r="ONH6" s="274"/>
      <c r="ONI6" s="274"/>
      <c r="ONJ6" s="274"/>
      <c r="ONK6" s="274"/>
      <c r="ONL6" s="274"/>
      <c r="ONM6" s="274"/>
      <c r="ONN6" s="274"/>
      <c r="ONO6" s="274"/>
      <c r="ONP6" s="274"/>
      <c r="ONQ6" s="274"/>
      <c r="ONR6" s="274"/>
      <c r="ONS6" s="274"/>
      <c r="ONT6" s="274"/>
      <c r="ONU6" s="274"/>
      <c r="ONV6" s="274"/>
      <c r="ONW6" s="274"/>
      <c r="ONX6" s="274"/>
      <c r="ONY6" s="274"/>
      <c r="ONZ6" s="274"/>
      <c r="OOA6" s="274"/>
      <c r="OOB6" s="274"/>
      <c r="OOC6" s="274"/>
      <c r="OOD6" s="274"/>
      <c r="OOE6" s="274"/>
      <c r="OOF6" s="274"/>
      <c r="OOG6" s="274"/>
      <c r="OOH6" s="274"/>
      <c r="OOI6" s="274"/>
      <c r="OOJ6" s="274"/>
      <c r="OOK6" s="274"/>
      <c r="OOL6" s="274"/>
      <c r="OOM6" s="274"/>
      <c r="OON6" s="274"/>
      <c r="OOO6" s="274"/>
      <c r="OOP6" s="274"/>
      <c r="OOQ6" s="274"/>
      <c r="OOR6" s="274"/>
      <c r="OOS6" s="274"/>
      <c r="OOT6" s="274"/>
      <c r="OOU6" s="274"/>
      <c r="OOV6" s="274"/>
      <c r="OOW6" s="274"/>
      <c r="OOX6" s="274"/>
      <c r="OOY6" s="274"/>
      <c r="OOZ6" s="274"/>
      <c r="OPA6" s="274"/>
      <c r="OPB6" s="274"/>
      <c r="OPC6" s="274"/>
      <c r="OPD6" s="274"/>
      <c r="OPE6" s="274"/>
      <c r="OPF6" s="274"/>
      <c r="OPG6" s="274"/>
      <c r="OPH6" s="274"/>
      <c r="OPI6" s="274"/>
      <c r="OPJ6" s="274"/>
      <c r="OPK6" s="274"/>
      <c r="OPL6" s="274"/>
      <c r="OPM6" s="274"/>
      <c r="OPN6" s="274"/>
      <c r="OPO6" s="274"/>
      <c r="OPP6" s="274"/>
      <c r="OPQ6" s="274"/>
      <c r="OPR6" s="274"/>
      <c r="OPS6" s="274"/>
      <c r="OPT6" s="274"/>
      <c r="OPU6" s="274"/>
      <c r="OPV6" s="274"/>
      <c r="OPW6" s="274"/>
      <c r="OPX6" s="274"/>
      <c r="OPY6" s="274"/>
      <c r="OPZ6" s="274"/>
      <c r="OQA6" s="274"/>
      <c r="OQB6" s="274"/>
      <c r="OQC6" s="274"/>
      <c r="OQD6" s="274"/>
      <c r="OQE6" s="274"/>
      <c r="OQF6" s="274"/>
      <c r="OQG6" s="274"/>
      <c r="OQH6" s="274"/>
      <c r="OQI6" s="274"/>
      <c r="OQJ6" s="274"/>
      <c r="OQK6" s="274"/>
      <c r="OQL6" s="274"/>
      <c r="OQM6" s="274"/>
      <c r="OQN6" s="274"/>
      <c r="OQO6" s="274"/>
      <c r="OQP6" s="274"/>
      <c r="OQQ6" s="274"/>
      <c r="OQR6" s="274"/>
      <c r="OQS6" s="274"/>
      <c r="OQT6" s="274"/>
      <c r="OQU6" s="274"/>
      <c r="OQV6" s="274"/>
      <c r="OQW6" s="274"/>
      <c r="OQX6" s="274"/>
      <c r="OQY6" s="274"/>
      <c r="OQZ6" s="274"/>
      <c r="ORA6" s="274"/>
      <c r="ORB6" s="274"/>
      <c r="ORC6" s="274"/>
      <c r="ORD6" s="274"/>
      <c r="ORE6" s="274"/>
      <c r="ORF6" s="274"/>
      <c r="ORG6" s="274"/>
      <c r="ORH6" s="274"/>
      <c r="ORI6" s="274"/>
      <c r="ORJ6" s="274"/>
      <c r="ORK6" s="274"/>
      <c r="ORL6" s="274"/>
      <c r="ORM6" s="274"/>
      <c r="ORN6" s="274"/>
      <c r="ORO6" s="274"/>
      <c r="ORP6" s="274"/>
      <c r="ORQ6" s="274"/>
      <c r="ORR6" s="274"/>
      <c r="ORS6" s="274"/>
      <c r="ORT6" s="274"/>
      <c r="ORU6" s="274"/>
      <c r="ORV6" s="274"/>
      <c r="ORW6" s="274"/>
      <c r="ORX6" s="274"/>
      <c r="ORY6" s="274"/>
      <c r="ORZ6" s="274"/>
      <c r="OSA6" s="274"/>
      <c r="OSB6" s="274"/>
      <c r="OSC6" s="274"/>
      <c r="OSD6" s="274"/>
      <c r="OSE6" s="274"/>
      <c r="OSF6" s="274"/>
      <c r="OSG6" s="274"/>
      <c r="OSH6" s="274"/>
      <c r="OSI6" s="274"/>
      <c r="OSJ6" s="274"/>
      <c r="OSK6" s="274"/>
      <c r="OSL6" s="274"/>
      <c r="OSM6" s="274"/>
      <c r="OSN6" s="274"/>
      <c r="OSO6" s="274"/>
      <c r="OSP6" s="274"/>
      <c r="OSQ6" s="274"/>
      <c r="OSR6" s="274"/>
      <c r="OSS6" s="274"/>
      <c r="OST6" s="274"/>
      <c r="OSU6" s="274"/>
      <c r="OSV6" s="274"/>
      <c r="OSW6" s="274"/>
      <c r="OSX6" s="274"/>
      <c r="OSY6" s="274"/>
      <c r="OSZ6" s="274"/>
      <c r="OTA6" s="274"/>
      <c r="OTB6" s="274"/>
      <c r="OTC6" s="274"/>
      <c r="OTD6" s="274"/>
      <c r="OTE6" s="274"/>
      <c r="OTF6" s="274"/>
      <c r="OTG6" s="274"/>
      <c r="OTH6" s="274"/>
      <c r="OTI6" s="274"/>
      <c r="OTJ6" s="274"/>
      <c r="OTK6" s="274"/>
      <c r="OTL6" s="274"/>
      <c r="OTM6" s="274"/>
      <c r="OTN6" s="274"/>
      <c r="OTO6" s="274"/>
      <c r="OTP6" s="274"/>
      <c r="OTQ6" s="274"/>
      <c r="OTR6" s="274"/>
      <c r="OTS6" s="274"/>
      <c r="OTT6" s="274"/>
      <c r="OTU6" s="274"/>
      <c r="OTV6" s="274"/>
      <c r="OTW6" s="274"/>
      <c r="OTX6" s="274"/>
      <c r="OTY6" s="274"/>
      <c r="OTZ6" s="274"/>
      <c r="OUA6" s="274"/>
      <c r="OUB6" s="274"/>
      <c r="OUC6" s="274"/>
      <c r="OUD6" s="274"/>
      <c r="OUE6" s="274"/>
      <c r="OUF6" s="274"/>
      <c r="OUG6" s="274"/>
      <c r="OUH6" s="274"/>
      <c r="OUI6" s="274"/>
      <c r="OUJ6" s="274"/>
      <c r="OUK6" s="274"/>
      <c r="OUL6" s="274"/>
      <c r="OUM6" s="274"/>
      <c r="OUN6" s="274"/>
      <c r="OUO6" s="274"/>
      <c r="OUP6" s="274"/>
      <c r="OUQ6" s="274"/>
      <c r="OUR6" s="274"/>
      <c r="OUS6" s="274"/>
      <c r="OUT6" s="274"/>
      <c r="OUU6" s="274"/>
      <c r="OUV6" s="274"/>
      <c r="OUW6" s="274"/>
      <c r="OUX6" s="274"/>
      <c r="OUY6" s="274"/>
      <c r="OUZ6" s="274"/>
      <c r="OVA6" s="274"/>
      <c r="OVB6" s="274"/>
      <c r="OVC6" s="274"/>
      <c r="OVD6" s="274"/>
      <c r="OVE6" s="274"/>
      <c r="OVF6" s="274"/>
      <c r="OVG6" s="274"/>
      <c r="OVH6" s="274"/>
      <c r="OVI6" s="274"/>
      <c r="OVJ6" s="274"/>
      <c r="OVK6" s="274"/>
      <c r="OVL6" s="274"/>
      <c r="OVM6" s="274"/>
      <c r="OVN6" s="274"/>
      <c r="OVO6" s="274"/>
      <c r="OVP6" s="274"/>
      <c r="OVQ6" s="274"/>
      <c r="OVR6" s="274"/>
      <c r="OVS6" s="274"/>
      <c r="OVT6" s="274"/>
      <c r="OVU6" s="274"/>
      <c r="OVV6" s="274"/>
      <c r="OVW6" s="274"/>
      <c r="OVX6" s="274"/>
      <c r="OVY6" s="274"/>
      <c r="OVZ6" s="274"/>
      <c r="OWA6" s="274"/>
      <c r="OWB6" s="274"/>
      <c r="OWC6" s="274"/>
      <c r="OWD6" s="274"/>
      <c r="OWE6" s="274"/>
      <c r="OWF6" s="274"/>
      <c r="OWG6" s="274"/>
      <c r="OWH6" s="274"/>
      <c r="OWI6" s="274"/>
      <c r="OWJ6" s="274"/>
      <c r="OWK6" s="274"/>
      <c r="OWL6" s="274"/>
      <c r="OWM6" s="274"/>
      <c r="OWN6" s="274"/>
      <c r="OWO6" s="274"/>
      <c r="OWP6" s="274"/>
      <c r="OWQ6" s="274"/>
      <c r="OWR6" s="274"/>
      <c r="OWS6" s="274"/>
      <c r="OWT6" s="274"/>
      <c r="OWU6" s="274"/>
      <c r="OWV6" s="274"/>
      <c r="OWW6" s="274"/>
      <c r="OWX6" s="274"/>
      <c r="OWY6" s="274"/>
      <c r="OWZ6" s="274"/>
      <c r="OXA6" s="274"/>
      <c r="OXB6" s="274"/>
      <c r="OXC6" s="274"/>
      <c r="OXD6" s="274"/>
      <c r="OXE6" s="274"/>
      <c r="OXF6" s="274"/>
      <c r="OXG6" s="274"/>
      <c r="OXH6" s="274"/>
      <c r="OXI6" s="274"/>
      <c r="OXJ6" s="274"/>
      <c r="OXK6" s="274"/>
      <c r="OXL6" s="274"/>
      <c r="OXM6" s="274"/>
      <c r="OXN6" s="274"/>
      <c r="OXO6" s="274"/>
      <c r="OXP6" s="274"/>
      <c r="OXQ6" s="274"/>
      <c r="OXR6" s="274"/>
      <c r="OXS6" s="274"/>
      <c r="OXT6" s="274"/>
      <c r="OXU6" s="274"/>
      <c r="OXV6" s="274"/>
      <c r="OXW6" s="274"/>
      <c r="OXX6" s="274"/>
      <c r="OXY6" s="274"/>
      <c r="OXZ6" s="274"/>
      <c r="OYA6" s="274"/>
      <c r="OYB6" s="274"/>
      <c r="OYC6" s="274"/>
      <c r="OYD6" s="274"/>
      <c r="OYE6" s="274"/>
      <c r="OYF6" s="274"/>
      <c r="OYG6" s="274"/>
      <c r="OYH6" s="274"/>
      <c r="OYI6" s="274"/>
      <c r="OYJ6" s="274"/>
      <c r="OYK6" s="274"/>
      <c r="OYL6" s="274"/>
      <c r="OYM6" s="274"/>
      <c r="OYN6" s="274"/>
      <c r="OYO6" s="274"/>
      <c r="OYP6" s="274"/>
      <c r="OYQ6" s="274"/>
      <c r="OYR6" s="274"/>
      <c r="OYS6" s="274"/>
      <c r="OYT6" s="274"/>
      <c r="OYU6" s="274"/>
      <c r="OYV6" s="274"/>
      <c r="OYW6" s="274"/>
      <c r="OYX6" s="274"/>
      <c r="OYY6" s="274"/>
      <c r="OYZ6" s="274"/>
      <c r="OZA6" s="274"/>
      <c r="OZB6" s="274"/>
      <c r="OZC6" s="274"/>
      <c r="OZD6" s="274"/>
      <c r="OZE6" s="274"/>
      <c r="OZF6" s="274"/>
      <c r="OZG6" s="274"/>
      <c r="OZH6" s="274"/>
      <c r="OZI6" s="274"/>
      <c r="OZJ6" s="274"/>
      <c r="OZK6" s="274"/>
      <c r="OZL6" s="274"/>
      <c r="OZM6" s="274"/>
      <c r="OZN6" s="274"/>
      <c r="OZO6" s="274"/>
      <c r="OZP6" s="274"/>
      <c r="OZQ6" s="274"/>
      <c r="OZR6" s="274"/>
      <c r="OZS6" s="274"/>
      <c r="OZT6" s="274"/>
      <c r="OZU6" s="274"/>
      <c r="OZV6" s="274"/>
      <c r="OZW6" s="274"/>
      <c r="OZX6" s="274"/>
      <c r="OZY6" s="274"/>
      <c r="OZZ6" s="274"/>
      <c r="PAA6" s="274"/>
      <c r="PAB6" s="274"/>
      <c r="PAC6" s="274"/>
      <c r="PAD6" s="274"/>
      <c r="PAE6" s="274"/>
      <c r="PAF6" s="274"/>
      <c r="PAG6" s="274"/>
      <c r="PAH6" s="274"/>
      <c r="PAI6" s="274"/>
      <c r="PAJ6" s="274"/>
      <c r="PAK6" s="274"/>
      <c r="PAL6" s="274"/>
      <c r="PAM6" s="274"/>
      <c r="PAN6" s="274"/>
      <c r="PAO6" s="274"/>
      <c r="PAP6" s="274"/>
      <c r="PAQ6" s="274"/>
      <c r="PAR6" s="274"/>
      <c r="PAS6" s="274"/>
      <c r="PAT6" s="274"/>
      <c r="PAU6" s="274"/>
      <c r="PAV6" s="274"/>
      <c r="PAW6" s="274"/>
      <c r="PAX6" s="274"/>
      <c r="PAY6" s="274"/>
      <c r="PAZ6" s="274"/>
      <c r="PBA6" s="274"/>
      <c r="PBB6" s="274"/>
      <c r="PBC6" s="274"/>
      <c r="PBD6" s="274"/>
      <c r="PBE6" s="274"/>
      <c r="PBF6" s="274"/>
      <c r="PBG6" s="274"/>
      <c r="PBH6" s="274"/>
      <c r="PBI6" s="274"/>
      <c r="PBJ6" s="274"/>
      <c r="PBK6" s="274"/>
      <c r="PBL6" s="274"/>
      <c r="PBM6" s="274"/>
      <c r="PBN6" s="274"/>
      <c r="PBO6" s="274"/>
      <c r="PBP6" s="274"/>
      <c r="PBQ6" s="274"/>
      <c r="PBR6" s="274"/>
      <c r="PBS6" s="274"/>
      <c r="PBT6" s="274"/>
      <c r="PBU6" s="274"/>
      <c r="PBV6" s="274"/>
      <c r="PBW6" s="274"/>
      <c r="PBX6" s="274"/>
      <c r="PBY6" s="274"/>
      <c r="PBZ6" s="274"/>
      <c r="PCA6" s="274"/>
      <c r="PCB6" s="274"/>
      <c r="PCC6" s="274"/>
      <c r="PCD6" s="274"/>
      <c r="PCE6" s="274"/>
      <c r="PCF6" s="274"/>
      <c r="PCG6" s="274"/>
      <c r="PCH6" s="274"/>
      <c r="PCI6" s="274"/>
      <c r="PCJ6" s="274"/>
      <c r="PCK6" s="274"/>
      <c r="PCL6" s="274"/>
      <c r="PCM6" s="274"/>
      <c r="PCN6" s="274"/>
      <c r="PCO6" s="274"/>
      <c r="PCP6" s="274"/>
      <c r="PCQ6" s="274"/>
      <c r="PCR6" s="274"/>
      <c r="PCS6" s="274"/>
      <c r="PCT6" s="274"/>
      <c r="PCU6" s="274"/>
      <c r="PCV6" s="274"/>
      <c r="PCW6" s="274"/>
      <c r="PCX6" s="274"/>
      <c r="PCY6" s="274"/>
      <c r="PCZ6" s="274"/>
      <c r="PDA6" s="274"/>
      <c r="PDB6" s="274"/>
      <c r="PDC6" s="274"/>
      <c r="PDD6" s="274"/>
      <c r="PDE6" s="274"/>
      <c r="PDF6" s="274"/>
      <c r="PDG6" s="274"/>
      <c r="PDH6" s="274"/>
      <c r="PDI6" s="274"/>
      <c r="PDJ6" s="274"/>
      <c r="PDK6" s="274"/>
      <c r="PDL6" s="274"/>
      <c r="PDM6" s="274"/>
      <c r="PDN6" s="274"/>
      <c r="PDO6" s="274"/>
      <c r="PDP6" s="274"/>
      <c r="PDQ6" s="274"/>
      <c r="PDR6" s="274"/>
      <c r="PDS6" s="274"/>
      <c r="PDT6" s="274"/>
      <c r="PDU6" s="274"/>
      <c r="PDV6" s="274"/>
      <c r="PDW6" s="274"/>
      <c r="PDX6" s="274"/>
      <c r="PDY6" s="274"/>
      <c r="PDZ6" s="274"/>
      <c r="PEA6" s="274"/>
      <c r="PEB6" s="274"/>
      <c r="PEC6" s="274"/>
      <c r="PED6" s="274"/>
      <c r="PEE6" s="274"/>
      <c r="PEF6" s="274"/>
      <c r="PEG6" s="274"/>
      <c r="PEH6" s="274"/>
      <c r="PEI6" s="274"/>
      <c r="PEJ6" s="274"/>
      <c r="PEK6" s="274"/>
      <c r="PEL6" s="274"/>
      <c r="PEM6" s="274"/>
      <c r="PEN6" s="274"/>
      <c r="PEO6" s="274"/>
      <c r="PEP6" s="274"/>
      <c r="PEQ6" s="274"/>
      <c r="PER6" s="274"/>
      <c r="PES6" s="274"/>
      <c r="PET6" s="274"/>
      <c r="PEU6" s="274"/>
      <c r="PEV6" s="274"/>
      <c r="PEW6" s="274"/>
      <c r="PEX6" s="274"/>
      <c r="PEY6" s="274"/>
      <c r="PEZ6" s="274"/>
      <c r="PFA6" s="274"/>
      <c r="PFB6" s="274"/>
      <c r="PFC6" s="274"/>
      <c r="PFD6" s="274"/>
      <c r="PFE6" s="274"/>
      <c r="PFF6" s="274"/>
      <c r="PFG6" s="274"/>
      <c r="PFH6" s="274"/>
      <c r="PFI6" s="274"/>
      <c r="PFJ6" s="274"/>
      <c r="PFK6" s="274"/>
      <c r="PFL6" s="274"/>
      <c r="PFM6" s="274"/>
      <c r="PFN6" s="274"/>
      <c r="PFO6" s="274"/>
      <c r="PFP6" s="274"/>
      <c r="PFQ6" s="274"/>
      <c r="PFR6" s="274"/>
      <c r="PFS6" s="274"/>
      <c r="PFT6" s="274"/>
      <c r="PFU6" s="274"/>
      <c r="PFV6" s="274"/>
      <c r="PFW6" s="274"/>
      <c r="PFX6" s="274"/>
      <c r="PFY6" s="274"/>
      <c r="PFZ6" s="274"/>
      <c r="PGA6" s="274"/>
      <c r="PGB6" s="274"/>
      <c r="PGC6" s="274"/>
      <c r="PGD6" s="274"/>
      <c r="PGE6" s="274"/>
      <c r="PGF6" s="274"/>
      <c r="PGG6" s="274"/>
      <c r="PGH6" s="274"/>
      <c r="PGI6" s="274"/>
      <c r="PGJ6" s="274"/>
      <c r="PGK6" s="274"/>
      <c r="PGL6" s="274"/>
      <c r="PGM6" s="274"/>
      <c r="PGN6" s="274"/>
      <c r="PGO6" s="274"/>
      <c r="PGP6" s="274"/>
      <c r="PGQ6" s="274"/>
      <c r="PGR6" s="274"/>
      <c r="PGS6" s="274"/>
      <c r="PGT6" s="274"/>
      <c r="PGU6" s="274"/>
      <c r="PGV6" s="274"/>
      <c r="PGW6" s="274"/>
      <c r="PGX6" s="274"/>
      <c r="PGY6" s="274"/>
      <c r="PGZ6" s="274"/>
      <c r="PHA6" s="274"/>
      <c r="PHB6" s="274"/>
      <c r="PHC6" s="274"/>
      <c r="PHD6" s="274"/>
      <c r="PHE6" s="274"/>
      <c r="PHF6" s="274"/>
      <c r="PHG6" s="274"/>
      <c r="PHH6" s="274"/>
      <c r="PHI6" s="274"/>
      <c r="PHJ6" s="274"/>
      <c r="PHK6" s="274"/>
      <c r="PHL6" s="274"/>
      <c r="PHM6" s="274"/>
      <c r="PHN6" s="274"/>
      <c r="PHO6" s="274"/>
      <c r="PHP6" s="274"/>
      <c r="PHQ6" s="274"/>
      <c r="PHR6" s="274"/>
      <c r="PHS6" s="274"/>
      <c r="PHT6" s="274"/>
      <c r="PHU6" s="274"/>
      <c r="PHV6" s="274"/>
      <c r="PHW6" s="274"/>
      <c r="PHX6" s="274"/>
      <c r="PHY6" s="274"/>
      <c r="PHZ6" s="274"/>
      <c r="PIA6" s="274"/>
      <c r="PIB6" s="274"/>
      <c r="PIC6" s="274"/>
      <c r="PID6" s="274"/>
      <c r="PIE6" s="274"/>
      <c r="PIF6" s="274"/>
      <c r="PIG6" s="274"/>
      <c r="PIH6" s="274"/>
      <c r="PII6" s="274"/>
      <c r="PIJ6" s="274"/>
      <c r="PIK6" s="274"/>
      <c r="PIL6" s="274"/>
      <c r="PIM6" s="274"/>
      <c r="PIN6" s="274"/>
      <c r="PIO6" s="274"/>
      <c r="PIP6" s="274"/>
      <c r="PIQ6" s="274"/>
      <c r="PIR6" s="274"/>
      <c r="PIS6" s="274"/>
      <c r="PIT6" s="274"/>
      <c r="PIU6" s="274"/>
      <c r="PIV6" s="274"/>
      <c r="PIW6" s="274"/>
      <c r="PIX6" s="274"/>
      <c r="PIY6" s="274"/>
      <c r="PIZ6" s="274"/>
      <c r="PJA6" s="274"/>
      <c r="PJB6" s="274"/>
      <c r="PJC6" s="274"/>
      <c r="PJD6" s="274"/>
      <c r="PJE6" s="274"/>
      <c r="PJF6" s="274"/>
      <c r="PJG6" s="274"/>
      <c r="PJH6" s="274"/>
      <c r="PJI6" s="274"/>
      <c r="PJJ6" s="274"/>
      <c r="PJK6" s="274"/>
      <c r="PJL6" s="274"/>
      <c r="PJM6" s="274"/>
      <c r="PJN6" s="274"/>
      <c r="PJO6" s="274"/>
      <c r="PJP6" s="274"/>
      <c r="PJQ6" s="274"/>
      <c r="PJR6" s="274"/>
      <c r="PJS6" s="274"/>
      <c r="PJT6" s="274"/>
      <c r="PJU6" s="274"/>
      <c r="PJV6" s="274"/>
      <c r="PJW6" s="274"/>
      <c r="PJX6" s="274"/>
      <c r="PJY6" s="274"/>
      <c r="PJZ6" s="274"/>
      <c r="PKA6" s="274"/>
      <c r="PKB6" s="274"/>
      <c r="PKC6" s="274"/>
      <c r="PKD6" s="274"/>
      <c r="PKE6" s="274"/>
      <c r="PKF6" s="274"/>
      <c r="PKG6" s="274"/>
      <c r="PKH6" s="274"/>
      <c r="PKI6" s="274"/>
      <c r="PKJ6" s="274"/>
      <c r="PKK6" s="274"/>
      <c r="PKL6" s="274"/>
      <c r="PKM6" s="274"/>
      <c r="PKN6" s="274"/>
      <c r="PKO6" s="274"/>
      <c r="PKP6" s="274"/>
      <c r="PKQ6" s="274"/>
      <c r="PKR6" s="274"/>
      <c r="PKS6" s="274"/>
      <c r="PKT6" s="274"/>
      <c r="PKU6" s="274"/>
      <c r="PKV6" s="274"/>
      <c r="PKW6" s="274"/>
      <c r="PKX6" s="274"/>
      <c r="PKY6" s="274"/>
      <c r="PKZ6" s="274"/>
      <c r="PLA6" s="274"/>
      <c r="PLB6" s="274"/>
      <c r="PLC6" s="274"/>
      <c r="PLD6" s="274"/>
      <c r="PLE6" s="274"/>
      <c r="PLF6" s="274"/>
      <c r="PLG6" s="274"/>
      <c r="PLH6" s="274"/>
      <c r="PLI6" s="274"/>
      <c r="PLJ6" s="274"/>
      <c r="PLK6" s="274"/>
      <c r="PLL6" s="274"/>
      <c r="PLM6" s="274"/>
      <c r="PLN6" s="274"/>
      <c r="PLO6" s="274"/>
      <c r="PLP6" s="274"/>
      <c r="PLQ6" s="274"/>
      <c r="PLR6" s="274"/>
      <c r="PLS6" s="274"/>
      <c r="PLT6" s="274"/>
      <c r="PLU6" s="274"/>
      <c r="PLV6" s="274"/>
      <c r="PLW6" s="274"/>
      <c r="PLX6" s="274"/>
      <c r="PLY6" s="274"/>
      <c r="PLZ6" s="274"/>
      <c r="PMA6" s="274"/>
      <c r="PMB6" s="274"/>
      <c r="PMC6" s="274"/>
      <c r="PMD6" s="274"/>
      <c r="PME6" s="274"/>
      <c r="PMF6" s="274"/>
      <c r="PMG6" s="274"/>
      <c r="PMH6" s="274"/>
      <c r="PMI6" s="274"/>
      <c r="PMJ6" s="274"/>
      <c r="PMK6" s="274"/>
      <c r="PML6" s="274"/>
      <c r="PMM6" s="274"/>
      <c r="PMN6" s="274"/>
      <c r="PMO6" s="274"/>
      <c r="PMP6" s="274"/>
      <c r="PMQ6" s="274"/>
      <c r="PMR6" s="274"/>
      <c r="PMS6" s="274"/>
      <c r="PMT6" s="274"/>
      <c r="PMU6" s="274"/>
      <c r="PMV6" s="274"/>
      <c r="PMW6" s="274"/>
      <c r="PMX6" s="274"/>
      <c r="PMY6" s="274"/>
      <c r="PMZ6" s="274"/>
      <c r="PNA6" s="274"/>
      <c r="PNB6" s="274"/>
      <c r="PNC6" s="274"/>
      <c r="PND6" s="274"/>
      <c r="PNE6" s="274"/>
      <c r="PNF6" s="274"/>
      <c r="PNG6" s="274"/>
      <c r="PNH6" s="274"/>
      <c r="PNI6" s="274"/>
      <c r="PNJ6" s="274"/>
      <c r="PNK6" s="274"/>
      <c r="PNL6" s="274"/>
      <c r="PNM6" s="274"/>
      <c r="PNN6" s="274"/>
      <c r="PNO6" s="274"/>
      <c r="PNP6" s="274"/>
      <c r="PNQ6" s="274"/>
      <c r="PNR6" s="274"/>
      <c r="PNS6" s="274"/>
      <c r="PNT6" s="274"/>
      <c r="PNU6" s="274"/>
      <c r="PNV6" s="274"/>
      <c r="PNW6" s="274"/>
      <c r="PNX6" s="274"/>
      <c r="PNY6" s="274"/>
      <c r="PNZ6" s="274"/>
      <c r="POA6" s="274"/>
      <c r="POB6" s="274"/>
      <c r="POC6" s="274"/>
      <c r="POD6" s="274"/>
      <c r="POE6" s="274"/>
      <c r="POF6" s="274"/>
      <c r="POG6" s="274"/>
      <c r="POH6" s="274"/>
      <c r="POI6" s="274"/>
      <c r="POJ6" s="274"/>
      <c r="POK6" s="274"/>
      <c r="POL6" s="274"/>
      <c r="POM6" s="274"/>
      <c r="PON6" s="274"/>
      <c r="POO6" s="274"/>
      <c r="POP6" s="274"/>
      <c r="POQ6" s="274"/>
      <c r="POR6" s="274"/>
      <c r="POS6" s="274"/>
      <c r="POT6" s="274"/>
      <c r="POU6" s="274"/>
      <c r="POV6" s="274"/>
      <c r="POW6" s="274"/>
      <c r="POX6" s="274"/>
      <c r="POY6" s="274"/>
      <c r="POZ6" s="274"/>
      <c r="PPA6" s="274"/>
      <c r="PPB6" s="274"/>
      <c r="PPC6" s="274"/>
      <c r="PPD6" s="274"/>
      <c r="PPE6" s="274"/>
      <c r="PPF6" s="274"/>
      <c r="PPG6" s="274"/>
      <c r="PPH6" s="274"/>
      <c r="PPI6" s="274"/>
      <c r="PPJ6" s="274"/>
      <c r="PPK6" s="274"/>
      <c r="PPL6" s="274"/>
      <c r="PPM6" s="274"/>
      <c r="PPN6" s="274"/>
      <c r="PPO6" s="274"/>
      <c r="PPP6" s="274"/>
      <c r="PPQ6" s="274"/>
      <c r="PPR6" s="274"/>
      <c r="PPS6" s="274"/>
      <c r="PPT6" s="274"/>
      <c r="PPU6" s="274"/>
      <c r="PPV6" s="274"/>
      <c r="PPW6" s="274"/>
      <c r="PPX6" s="274"/>
      <c r="PPY6" s="274"/>
      <c r="PPZ6" s="274"/>
      <c r="PQA6" s="274"/>
      <c r="PQB6" s="274"/>
      <c r="PQC6" s="274"/>
      <c r="PQD6" s="274"/>
      <c r="PQE6" s="274"/>
      <c r="PQF6" s="274"/>
      <c r="PQG6" s="274"/>
      <c r="PQH6" s="274"/>
      <c r="PQI6" s="274"/>
      <c r="PQJ6" s="274"/>
      <c r="PQK6" s="274"/>
      <c r="PQL6" s="274"/>
      <c r="PQM6" s="274"/>
      <c r="PQN6" s="274"/>
      <c r="PQO6" s="274"/>
      <c r="PQP6" s="274"/>
      <c r="PQQ6" s="274"/>
      <c r="PQR6" s="274"/>
      <c r="PQS6" s="274"/>
      <c r="PQT6" s="274"/>
      <c r="PQU6" s="274"/>
      <c r="PQV6" s="274"/>
      <c r="PQW6" s="274"/>
      <c r="PQX6" s="274"/>
      <c r="PQY6" s="274"/>
      <c r="PQZ6" s="274"/>
      <c r="PRA6" s="274"/>
      <c r="PRB6" s="274"/>
      <c r="PRC6" s="274"/>
      <c r="PRD6" s="274"/>
      <c r="PRE6" s="274"/>
      <c r="PRF6" s="274"/>
      <c r="PRG6" s="274"/>
      <c r="PRH6" s="274"/>
      <c r="PRI6" s="274"/>
      <c r="PRJ6" s="274"/>
      <c r="PRK6" s="274"/>
      <c r="PRL6" s="274"/>
      <c r="PRM6" s="274"/>
      <c r="PRN6" s="274"/>
      <c r="PRO6" s="274"/>
      <c r="PRP6" s="274"/>
      <c r="PRQ6" s="274"/>
      <c r="PRR6" s="274"/>
      <c r="PRS6" s="274"/>
      <c r="PRT6" s="274"/>
      <c r="PRU6" s="274"/>
      <c r="PRV6" s="274"/>
      <c r="PRW6" s="274"/>
      <c r="PRX6" s="274"/>
      <c r="PRY6" s="274"/>
      <c r="PRZ6" s="274"/>
      <c r="PSA6" s="274"/>
      <c r="PSB6" s="274"/>
      <c r="PSC6" s="274"/>
      <c r="PSD6" s="274"/>
      <c r="PSE6" s="274"/>
      <c r="PSF6" s="274"/>
      <c r="PSG6" s="274"/>
      <c r="PSH6" s="274"/>
      <c r="PSI6" s="274"/>
      <c r="PSJ6" s="274"/>
      <c r="PSK6" s="274"/>
      <c r="PSL6" s="274"/>
      <c r="PSM6" s="274"/>
      <c r="PSN6" s="274"/>
      <c r="PSO6" s="274"/>
      <c r="PSP6" s="274"/>
      <c r="PSQ6" s="274"/>
      <c r="PSR6" s="274"/>
      <c r="PSS6" s="274"/>
      <c r="PST6" s="274"/>
      <c r="PSU6" s="274"/>
      <c r="PSV6" s="274"/>
      <c r="PSW6" s="274"/>
      <c r="PSX6" s="274"/>
      <c r="PSY6" s="274"/>
      <c r="PSZ6" s="274"/>
      <c r="PTA6" s="274"/>
      <c r="PTB6" s="274"/>
      <c r="PTC6" s="274"/>
      <c r="PTD6" s="274"/>
      <c r="PTE6" s="274"/>
      <c r="PTF6" s="274"/>
      <c r="PTG6" s="274"/>
      <c r="PTH6" s="274"/>
      <c r="PTI6" s="274"/>
      <c r="PTJ6" s="274"/>
      <c r="PTK6" s="274"/>
      <c r="PTL6" s="274"/>
      <c r="PTM6" s="274"/>
      <c r="PTN6" s="274"/>
      <c r="PTO6" s="274"/>
      <c r="PTP6" s="274"/>
      <c r="PTQ6" s="274"/>
      <c r="PTR6" s="274"/>
      <c r="PTS6" s="274"/>
      <c r="PTT6" s="274"/>
      <c r="PTU6" s="274"/>
      <c r="PTV6" s="274"/>
      <c r="PTW6" s="274"/>
      <c r="PTX6" s="274"/>
      <c r="PTY6" s="274"/>
      <c r="PTZ6" s="274"/>
      <c r="PUA6" s="274"/>
      <c r="PUB6" s="274"/>
      <c r="PUC6" s="274"/>
      <c r="PUD6" s="274"/>
      <c r="PUE6" s="274"/>
      <c r="PUF6" s="274"/>
      <c r="PUG6" s="274"/>
      <c r="PUH6" s="274"/>
      <c r="PUI6" s="274"/>
      <c r="PUJ6" s="274"/>
      <c r="PUK6" s="274"/>
      <c r="PUL6" s="274"/>
      <c r="PUM6" s="274"/>
      <c r="PUN6" s="274"/>
      <c r="PUO6" s="274"/>
      <c r="PUP6" s="274"/>
      <c r="PUQ6" s="274"/>
      <c r="PUR6" s="274"/>
      <c r="PUS6" s="274"/>
      <c r="PUT6" s="274"/>
      <c r="PUU6" s="274"/>
      <c r="PUV6" s="274"/>
      <c r="PUW6" s="274"/>
      <c r="PUX6" s="274"/>
      <c r="PUY6" s="274"/>
      <c r="PUZ6" s="274"/>
      <c r="PVA6" s="274"/>
      <c r="PVB6" s="274"/>
      <c r="PVC6" s="274"/>
      <c r="PVD6" s="274"/>
      <c r="PVE6" s="274"/>
      <c r="PVF6" s="274"/>
      <c r="PVG6" s="274"/>
      <c r="PVH6" s="274"/>
      <c r="PVI6" s="274"/>
      <c r="PVJ6" s="274"/>
      <c r="PVK6" s="274"/>
      <c r="PVL6" s="274"/>
      <c r="PVM6" s="274"/>
      <c r="PVN6" s="274"/>
      <c r="PVO6" s="274"/>
      <c r="PVP6" s="274"/>
      <c r="PVQ6" s="274"/>
      <c r="PVR6" s="274"/>
      <c r="PVS6" s="274"/>
      <c r="PVT6" s="274"/>
      <c r="PVU6" s="274"/>
      <c r="PVV6" s="274"/>
      <c r="PVW6" s="274"/>
      <c r="PVX6" s="274"/>
      <c r="PVY6" s="274"/>
      <c r="PVZ6" s="274"/>
      <c r="PWA6" s="274"/>
      <c r="PWB6" s="274"/>
      <c r="PWC6" s="274"/>
      <c r="PWD6" s="274"/>
      <c r="PWE6" s="274"/>
      <c r="PWF6" s="274"/>
      <c r="PWG6" s="274"/>
      <c r="PWH6" s="274"/>
      <c r="PWI6" s="274"/>
      <c r="PWJ6" s="274"/>
      <c r="PWK6" s="274"/>
      <c r="PWL6" s="274"/>
      <c r="PWM6" s="274"/>
      <c r="PWN6" s="274"/>
      <c r="PWO6" s="274"/>
      <c r="PWP6" s="274"/>
      <c r="PWQ6" s="274"/>
      <c r="PWR6" s="274"/>
      <c r="PWS6" s="274"/>
      <c r="PWT6" s="274"/>
      <c r="PWU6" s="274"/>
      <c r="PWV6" s="274"/>
      <c r="PWW6" s="274"/>
      <c r="PWX6" s="274"/>
      <c r="PWY6" s="274"/>
      <c r="PWZ6" s="274"/>
      <c r="PXA6" s="274"/>
      <c r="PXB6" s="274"/>
      <c r="PXC6" s="274"/>
      <c r="PXD6" s="274"/>
      <c r="PXE6" s="274"/>
      <c r="PXF6" s="274"/>
      <c r="PXG6" s="274"/>
      <c r="PXH6" s="274"/>
      <c r="PXI6" s="274"/>
      <c r="PXJ6" s="274"/>
      <c r="PXK6" s="274"/>
      <c r="PXL6" s="274"/>
      <c r="PXM6" s="274"/>
      <c r="PXN6" s="274"/>
      <c r="PXO6" s="274"/>
      <c r="PXP6" s="274"/>
      <c r="PXQ6" s="274"/>
      <c r="PXR6" s="274"/>
      <c r="PXS6" s="274"/>
      <c r="PXT6" s="274"/>
      <c r="PXU6" s="274"/>
      <c r="PXV6" s="274"/>
      <c r="PXW6" s="274"/>
      <c r="PXX6" s="274"/>
      <c r="PXY6" s="274"/>
      <c r="PXZ6" s="274"/>
      <c r="PYA6" s="274"/>
      <c r="PYB6" s="274"/>
      <c r="PYC6" s="274"/>
      <c r="PYD6" s="274"/>
      <c r="PYE6" s="274"/>
      <c r="PYF6" s="274"/>
      <c r="PYG6" s="274"/>
      <c r="PYH6" s="274"/>
      <c r="PYI6" s="274"/>
      <c r="PYJ6" s="274"/>
      <c r="PYK6" s="274"/>
      <c r="PYL6" s="274"/>
      <c r="PYM6" s="274"/>
      <c r="PYN6" s="274"/>
      <c r="PYO6" s="274"/>
      <c r="PYP6" s="274"/>
      <c r="PYQ6" s="274"/>
      <c r="PYR6" s="274"/>
      <c r="PYS6" s="274"/>
      <c r="PYT6" s="274"/>
      <c r="PYU6" s="274"/>
      <c r="PYV6" s="274"/>
      <c r="PYW6" s="274"/>
      <c r="PYX6" s="274"/>
      <c r="PYY6" s="274"/>
      <c r="PYZ6" s="274"/>
      <c r="PZA6" s="274"/>
      <c r="PZB6" s="274"/>
      <c r="PZC6" s="274"/>
      <c r="PZD6" s="274"/>
      <c r="PZE6" s="274"/>
      <c r="PZF6" s="274"/>
      <c r="PZG6" s="274"/>
      <c r="PZH6" s="274"/>
      <c r="PZI6" s="274"/>
      <c r="PZJ6" s="274"/>
      <c r="PZK6" s="274"/>
      <c r="PZL6" s="274"/>
      <c r="PZM6" s="274"/>
      <c r="PZN6" s="274"/>
      <c r="PZO6" s="274"/>
      <c r="PZP6" s="274"/>
      <c r="PZQ6" s="274"/>
      <c r="PZR6" s="274"/>
      <c r="PZS6" s="274"/>
      <c r="PZT6" s="274"/>
      <c r="PZU6" s="274"/>
      <c r="PZV6" s="274"/>
      <c r="PZW6" s="274"/>
      <c r="PZX6" s="274"/>
      <c r="PZY6" s="274"/>
      <c r="PZZ6" s="274"/>
      <c r="QAA6" s="274"/>
      <c r="QAB6" s="274"/>
      <c r="QAC6" s="274"/>
      <c r="QAD6" s="274"/>
      <c r="QAE6" s="274"/>
      <c r="QAF6" s="274"/>
      <c r="QAG6" s="274"/>
      <c r="QAH6" s="274"/>
      <c r="QAI6" s="274"/>
      <c r="QAJ6" s="274"/>
      <c r="QAK6" s="274"/>
      <c r="QAL6" s="274"/>
      <c r="QAM6" s="274"/>
      <c r="QAN6" s="274"/>
      <c r="QAO6" s="274"/>
      <c r="QAP6" s="274"/>
      <c r="QAQ6" s="274"/>
      <c r="QAR6" s="274"/>
      <c r="QAS6" s="274"/>
      <c r="QAT6" s="274"/>
      <c r="QAU6" s="274"/>
      <c r="QAV6" s="274"/>
      <c r="QAW6" s="274"/>
      <c r="QAX6" s="274"/>
      <c r="QAY6" s="274"/>
      <c r="QAZ6" s="274"/>
      <c r="QBA6" s="274"/>
      <c r="QBB6" s="274"/>
      <c r="QBC6" s="274"/>
      <c r="QBD6" s="274"/>
      <c r="QBE6" s="274"/>
      <c r="QBF6" s="274"/>
      <c r="QBG6" s="274"/>
      <c r="QBH6" s="274"/>
      <c r="QBI6" s="274"/>
      <c r="QBJ6" s="274"/>
      <c r="QBK6" s="274"/>
      <c r="QBL6" s="274"/>
      <c r="QBM6" s="274"/>
      <c r="QBN6" s="274"/>
      <c r="QBO6" s="274"/>
      <c r="QBP6" s="274"/>
      <c r="QBQ6" s="274"/>
      <c r="QBR6" s="274"/>
      <c r="QBS6" s="274"/>
      <c r="QBT6" s="274"/>
      <c r="QBU6" s="274"/>
      <c r="QBV6" s="274"/>
      <c r="QBW6" s="274"/>
      <c r="QBX6" s="274"/>
      <c r="QBY6" s="274"/>
      <c r="QBZ6" s="274"/>
      <c r="QCA6" s="274"/>
      <c r="QCB6" s="274"/>
      <c r="QCC6" s="274"/>
      <c r="QCD6" s="274"/>
      <c r="QCE6" s="274"/>
      <c r="QCF6" s="274"/>
      <c r="QCG6" s="274"/>
      <c r="QCH6" s="274"/>
      <c r="QCI6" s="274"/>
      <c r="QCJ6" s="274"/>
      <c r="QCK6" s="274"/>
      <c r="QCL6" s="274"/>
      <c r="QCM6" s="274"/>
      <c r="QCN6" s="274"/>
      <c r="QCO6" s="274"/>
      <c r="QCP6" s="274"/>
      <c r="QCQ6" s="274"/>
      <c r="QCR6" s="274"/>
      <c r="QCS6" s="274"/>
      <c r="QCT6" s="274"/>
      <c r="QCU6" s="274"/>
      <c r="QCV6" s="274"/>
      <c r="QCW6" s="274"/>
      <c r="QCX6" s="274"/>
      <c r="QCY6" s="274"/>
      <c r="QCZ6" s="274"/>
      <c r="QDA6" s="274"/>
      <c r="QDB6" s="274"/>
      <c r="QDC6" s="274"/>
      <c r="QDD6" s="274"/>
      <c r="QDE6" s="274"/>
      <c r="QDF6" s="274"/>
      <c r="QDG6" s="274"/>
      <c r="QDH6" s="274"/>
      <c r="QDI6" s="274"/>
      <c r="QDJ6" s="274"/>
      <c r="QDK6" s="274"/>
      <c r="QDL6" s="274"/>
      <c r="QDM6" s="274"/>
      <c r="QDN6" s="274"/>
      <c r="QDO6" s="274"/>
      <c r="QDP6" s="274"/>
      <c r="QDQ6" s="274"/>
      <c r="QDR6" s="274"/>
      <c r="QDS6" s="274"/>
      <c r="QDT6" s="274"/>
      <c r="QDU6" s="274"/>
      <c r="QDV6" s="274"/>
      <c r="QDW6" s="274"/>
      <c r="QDX6" s="274"/>
      <c r="QDY6" s="274"/>
      <c r="QDZ6" s="274"/>
      <c r="QEA6" s="274"/>
      <c r="QEB6" s="274"/>
      <c r="QEC6" s="274"/>
      <c r="QED6" s="274"/>
      <c r="QEE6" s="274"/>
      <c r="QEF6" s="274"/>
      <c r="QEG6" s="274"/>
      <c r="QEH6" s="274"/>
      <c r="QEI6" s="274"/>
      <c r="QEJ6" s="274"/>
      <c r="QEK6" s="274"/>
      <c r="QEL6" s="274"/>
      <c r="QEM6" s="274"/>
      <c r="QEN6" s="274"/>
      <c r="QEO6" s="274"/>
      <c r="QEP6" s="274"/>
      <c r="QEQ6" s="274"/>
      <c r="QER6" s="274"/>
      <c r="QES6" s="274"/>
      <c r="QET6" s="274"/>
      <c r="QEU6" s="274"/>
      <c r="QEV6" s="274"/>
      <c r="QEW6" s="274"/>
      <c r="QEX6" s="274"/>
      <c r="QEY6" s="274"/>
      <c r="QEZ6" s="274"/>
      <c r="QFA6" s="274"/>
      <c r="QFB6" s="274"/>
      <c r="QFC6" s="274"/>
      <c r="QFD6" s="274"/>
      <c r="QFE6" s="274"/>
      <c r="QFF6" s="274"/>
      <c r="QFG6" s="274"/>
      <c r="QFH6" s="274"/>
      <c r="QFI6" s="274"/>
      <c r="QFJ6" s="274"/>
      <c r="QFK6" s="274"/>
      <c r="QFL6" s="274"/>
      <c r="QFM6" s="274"/>
      <c r="QFN6" s="274"/>
      <c r="QFO6" s="274"/>
      <c r="QFP6" s="274"/>
      <c r="QFQ6" s="274"/>
      <c r="QFR6" s="274"/>
      <c r="QFS6" s="274"/>
      <c r="QFT6" s="274"/>
      <c r="QFU6" s="274"/>
      <c r="QFV6" s="274"/>
      <c r="QFW6" s="274"/>
      <c r="QFX6" s="274"/>
      <c r="QFY6" s="274"/>
      <c r="QFZ6" s="274"/>
      <c r="QGA6" s="274"/>
      <c r="QGB6" s="274"/>
      <c r="QGC6" s="274"/>
      <c r="QGD6" s="274"/>
      <c r="QGE6" s="274"/>
      <c r="QGF6" s="274"/>
      <c r="QGG6" s="274"/>
      <c r="QGH6" s="274"/>
      <c r="QGI6" s="274"/>
      <c r="QGJ6" s="274"/>
      <c r="QGK6" s="274"/>
      <c r="QGL6" s="274"/>
      <c r="QGM6" s="274"/>
      <c r="QGN6" s="274"/>
      <c r="QGO6" s="274"/>
      <c r="QGP6" s="274"/>
      <c r="QGQ6" s="274"/>
      <c r="QGR6" s="274"/>
      <c r="QGS6" s="274"/>
      <c r="QGT6" s="274"/>
      <c r="QGU6" s="274"/>
      <c r="QGV6" s="274"/>
      <c r="QGW6" s="274"/>
      <c r="QGX6" s="274"/>
      <c r="QGY6" s="274"/>
      <c r="QGZ6" s="274"/>
      <c r="QHA6" s="274"/>
      <c r="QHB6" s="274"/>
      <c r="QHC6" s="274"/>
      <c r="QHD6" s="274"/>
      <c r="QHE6" s="274"/>
      <c r="QHF6" s="274"/>
      <c r="QHG6" s="274"/>
      <c r="QHH6" s="274"/>
      <c r="QHI6" s="274"/>
      <c r="QHJ6" s="274"/>
      <c r="QHK6" s="274"/>
      <c r="QHL6" s="274"/>
      <c r="QHM6" s="274"/>
      <c r="QHN6" s="274"/>
      <c r="QHO6" s="274"/>
      <c r="QHP6" s="274"/>
      <c r="QHQ6" s="274"/>
      <c r="QHR6" s="274"/>
      <c r="QHS6" s="274"/>
      <c r="QHT6" s="274"/>
      <c r="QHU6" s="274"/>
      <c r="QHV6" s="274"/>
      <c r="QHW6" s="274"/>
      <c r="QHX6" s="274"/>
      <c r="QHY6" s="274"/>
      <c r="QHZ6" s="274"/>
      <c r="QIA6" s="274"/>
      <c r="QIB6" s="274"/>
      <c r="QIC6" s="274"/>
      <c r="QID6" s="274"/>
      <c r="QIE6" s="274"/>
      <c r="QIF6" s="274"/>
      <c r="QIG6" s="274"/>
      <c r="QIH6" s="274"/>
      <c r="QII6" s="274"/>
      <c r="QIJ6" s="274"/>
      <c r="QIK6" s="274"/>
      <c r="QIL6" s="274"/>
      <c r="QIM6" s="274"/>
      <c r="QIN6" s="274"/>
      <c r="QIO6" s="274"/>
      <c r="QIP6" s="274"/>
      <c r="QIQ6" s="274"/>
      <c r="QIR6" s="274"/>
      <c r="QIS6" s="274"/>
      <c r="QIT6" s="274"/>
      <c r="QIU6" s="274"/>
      <c r="QIV6" s="274"/>
      <c r="QIW6" s="274"/>
      <c r="QIX6" s="274"/>
      <c r="QIY6" s="274"/>
      <c r="QIZ6" s="274"/>
      <c r="QJA6" s="274"/>
      <c r="QJB6" s="274"/>
      <c r="QJC6" s="274"/>
      <c r="QJD6" s="274"/>
      <c r="QJE6" s="274"/>
      <c r="QJF6" s="274"/>
      <c r="QJG6" s="274"/>
      <c r="QJH6" s="274"/>
      <c r="QJI6" s="274"/>
      <c r="QJJ6" s="274"/>
      <c r="QJK6" s="274"/>
      <c r="QJL6" s="274"/>
      <c r="QJM6" s="274"/>
      <c r="QJN6" s="274"/>
      <c r="QJO6" s="274"/>
      <c r="QJP6" s="274"/>
      <c r="QJQ6" s="274"/>
      <c r="QJR6" s="274"/>
      <c r="QJS6" s="274"/>
      <c r="QJT6" s="274"/>
      <c r="QJU6" s="274"/>
      <c r="QJV6" s="274"/>
      <c r="QJW6" s="274"/>
      <c r="QJX6" s="274"/>
      <c r="QJY6" s="274"/>
      <c r="QJZ6" s="274"/>
      <c r="QKA6" s="274"/>
      <c r="QKB6" s="274"/>
      <c r="QKC6" s="274"/>
      <c r="QKD6" s="274"/>
      <c r="QKE6" s="274"/>
      <c r="QKF6" s="274"/>
      <c r="QKG6" s="274"/>
      <c r="QKH6" s="274"/>
      <c r="QKI6" s="274"/>
      <c r="QKJ6" s="274"/>
      <c r="QKK6" s="274"/>
      <c r="QKL6" s="274"/>
      <c r="QKM6" s="274"/>
      <c r="QKN6" s="274"/>
      <c r="QKO6" s="274"/>
      <c r="QKP6" s="274"/>
      <c r="QKQ6" s="274"/>
      <c r="QKR6" s="274"/>
      <c r="QKS6" s="274"/>
      <c r="QKT6" s="274"/>
      <c r="QKU6" s="274"/>
      <c r="QKV6" s="274"/>
      <c r="QKW6" s="274"/>
      <c r="QKX6" s="274"/>
      <c r="QKY6" s="274"/>
      <c r="QKZ6" s="274"/>
      <c r="QLA6" s="274"/>
      <c r="QLB6" s="274"/>
      <c r="QLC6" s="274"/>
      <c r="QLD6" s="274"/>
      <c r="QLE6" s="274"/>
      <c r="QLF6" s="274"/>
      <c r="QLG6" s="274"/>
      <c r="QLH6" s="274"/>
      <c r="QLI6" s="274"/>
      <c r="QLJ6" s="274"/>
      <c r="QLK6" s="274"/>
      <c r="QLL6" s="274"/>
      <c r="QLM6" s="274"/>
      <c r="QLN6" s="274"/>
      <c r="QLO6" s="274"/>
      <c r="QLP6" s="274"/>
      <c r="QLQ6" s="274"/>
      <c r="QLR6" s="274"/>
      <c r="QLS6" s="274"/>
      <c r="QLT6" s="274"/>
      <c r="QLU6" s="274"/>
      <c r="QLV6" s="274"/>
      <c r="QLW6" s="274"/>
      <c r="QLX6" s="274"/>
      <c r="QLY6" s="274"/>
      <c r="QLZ6" s="274"/>
      <c r="QMA6" s="274"/>
      <c r="QMB6" s="274"/>
      <c r="QMC6" s="274"/>
      <c r="QMD6" s="274"/>
      <c r="QME6" s="274"/>
      <c r="QMF6" s="274"/>
      <c r="QMG6" s="274"/>
      <c r="QMH6" s="274"/>
      <c r="QMI6" s="274"/>
      <c r="QMJ6" s="274"/>
      <c r="QMK6" s="274"/>
      <c r="QML6" s="274"/>
      <c r="QMM6" s="274"/>
      <c r="QMN6" s="274"/>
      <c r="QMO6" s="274"/>
      <c r="QMP6" s="274"/>
      <c r="QMQ6" s="274"/>
      <c r="QMR6" s="274"/>
      <c r="QMS6" s="274"/>
      <c r="QMT6" s="274"/>
      <c r="QMU6" s="274"/>
      <c r="QMV6" s="274"/>
      <c r="QMW6" s="274"/>
      <c r="QMX6" s="274"/>
      <c r="QMY6" s="274"/>
      <c r="QMZ6" s="274"/>
      <c r="QNA6" s="274"/>
      <c r="QNB6" s="274"/>
      <c r="QNC6" s="274"/>
      <c r="QND6" s="274"/>
      <c r="QNE6" s="274"/>
      <c r="QNF6" s="274"/>
      <c r="QNG6" s="274"/>
      <c r="QNH6" s="274"/>
      <c r="QNI6" s="274"/>
      <c r="QNJ6" s="274"/>
      <c r="QNK6" s="274"/>
      <c r="QNL6" s="274"/>
      <c r="QNM6" s="274"/>
      <c r="QNN6" s="274"/>
      <c r="QNO6" s="274"/>
      <c r="QNP6" s="274"/>
      <c r="QNQ6" s="274"/>
      <c r="QNR6" s="274"/>
      <c r="QNS6" s="274"/>
      <c r="QNT6" s="274"/>
      <c r="QNU6" s="274"/>
      <c r="QNV6" s="274"/>
      <c r="QNW6" s="274"/>
      <c r="QNX6" s="274"/>
      <c r="QNY6" s="274"/>
      <c r="QNZ6" s="274"/>
      <c r="QOA6" s="274"/>
      <c r="QOB6" s="274"/>
      <c r="QOC6" s="274"/>
      <c r="QOD6" s="274"/>
      <c r="QOE6" s="274"/>
      <c r="QOF6" s="274"/>
      <c r="QOG6" s="274"/>
      <c r="QOH6" s="274"/>
      <c r="QOI6" s="274"/>
      <c r="QOJ6" s="274"/>
      <c r="QOK6" s="274"/>
      <c r="QOL6" s="274"/>
      <c r="QOM6" s="274"/>
      <c r="QON6" s="274"/>
      <c r="QOO6" s="274"/>
      <c r="QOP6" s="274"/>
      <c r="QOQ6" s="274"/>
      <c r="QOR6" s="274"/>
      <c r="QOS6" s="274"/>
      <c r="QOT6" s="274"/>
      <c r="QOU6" s="274"/>
      <c r="QOV6" s="274"/>
      <c r="QOW6" s="274"/>
      <c r="QOX6" s="274"/>
      <c r="QOY6" s="274"/>
      <c r="QOZ6" s="274"/>
      <c r="QPA6" s="274"/>
      <c r="QPB6" s="274"/>
      <c r="QPC6" s="274"/>
      <c r="QPD6" s="274"/>
      <c r="QPE6" s="274"/>
      <c r="QPF6" s="274"/>
      <c r="QPG6" s="274"/>
      <c r="QPH6" s="274"/>
      <c r="QPI6" s="274"/>
      <c r="QPJ6" s="274"/>
      <c r="QPK6" s="274"/>
      <c r="QPL6" s="274"/>
      <c r="QPM6" s="274"/>
      <c r="QPN6" s="274"/>
      <c r="QPO6" s="274"/>
      <c r="QPP6" s="274"/>
      <c r="QPQ6" s="274"/>
      <c r="QPR6" s="274"/>
      <c r="QPS6" s="274"/>
      <c r="QPT6" s="274"/>
      <c r="QPU6" s="274"/>
      <c r="QPV6" s="274"/>
      <c r="QPW6" s="274"/>
      <c r="QPX6" s="274"/>
      <c r="QPY6" s="274"/>
      <c r="QPZ6" s="274"/>
      <c r="QQA6" s="274"/>
      <c r="QQB6" s="274"/>
      <c r="QQC6" s="274"/>
      <c r="QQD6" s="274"/>
      <c r="QQE6" s="274"/>
      <c r="QQF6" s="274"/>
      <c r="QQG6" s="274"/>
      <c r="QQH6" s="274"/>
      <c r="QQI6" s="274"/>
      <c r="QQJ6" s="274"/>
      <c r="QQK6" s="274"/>
      <c r="QQL6" s="274"/>
      <c r="QQM6" s="274"/>
      <c r="QQN6" s="274"/>
      <c r="QQO6" s="274"/>
      <c r="QQP6" s="274"/>
      <c r="QQQ6" s="274"/>
      <c r="QQR6" s="274"/>
      <c r="QQS6" s="274"/>
      <c r="QQT6" s="274"/>
      <c r="QQU6" s="274"/>
      <c r="QQV6" s="274"/>
      <c r="QQW6" s="274"/>
      <c r="QQX6" s="274"/>
      <c r="QQY6" s="274"/>
      <c r="QQZ6" s="274"/>
      <c r="QRA6" s="274"/>
      <c r="QRB6" s="274"/>
      <c r="QRC6" s="274"/>
      <c r="QRD6" s="274"/>
      <c r="QRE6" s="274"/>
      <c r="QRF6" s="274"/>
      <c r="QRG6" s="274"/>
      <c r="QRH6" s="274"/>
      <c r="QRI6" s="274"/>
      <c r="QRJ6" s="274"/>
      <c r="QRK6" s="274"/>
      <c r="QRL6" s="274"/>
      <c r="QRM6" s="274"/>
      <c r="QRN6" s="274"/>
      <c r="QRO6" s="274"/>
      <c r="QRP6" s="274"/>
      <c r="QRQ6" s="274"/>
      <c r="QRR6" s="274"/>
      <c r="QRS6" s="274"/>
      <c r="QRT6" s="274"/>
      <c r="QRU6" s="274"/>
      <c r="QRV6" s="274"/>
      <c r="QRW6" s="274"/>
      <c r="QRX6" s="274"/>
      <c r="QRY6" s="274"/>
      <c r="QRZ6" s="274"/>
      <c r="QSA6" s="274"/>
      <c r="QSB6" s="274"/>
      <c r="QSC6" s="274"/>
      <c r="QSD6" s="274"/>
      <c r="QSE6" s="274"/>
      <c r="QSF6" s="274"/>
      <c r="QSG6" s="274"/>
      <c r="QSH6" s="274"/>
      <c r="QSI6" s="274"/>
      <c r="QSJ6" s="274"/>
      <c r="QSK6" s="274"/>
      <c r="QSL6" s="274"/>
      <c r="QSM6" s="274"/>
      <c r="QSN6" s="274"/>
      <c r="QSO6" s="274"/>
      <c r="QSP6" s="274"/>
      <c r="QSQ6" s="274"/>
      <c r="QSR6" s="274"/>
      <c r="QSS6" s="274"/>
      <c r="QST6" s="274"/>
      <c r="QSU6" s="274"/>
      <c r="QSV6" s="274"/>
      <c r="QSW6" s="274"/>
      <c r="QSX6" s="274"/>
      <c r="QSY6" s="274"/>
      <c r="QSZ6" s="274"/>
      <c r="QTA6" s="274"/>
      <c r="QTB6" s="274"/>
      <c r="QTC6" s="274"/>
      <c r="QTD6" s="274"/>
      <c r="QTE6" s="274"/>
      <c r="QTF6" s="274"/>
      <c r="QTG6" s="274"/>
      <c r="QTH6" s="274"/>
      <c r="QTI6" s="274"/>
      <c r="QTJ6" s="274"/>
      <c r="QTK6" s="274"/>
      <c r="QTL6" s="274"/>
      <c r="QTM6" s="274"/>
      <c r="QTN6" s="274"/>
      <c r="QTO6" s="274"/>
      <c r="QTP6" s="274"/>
      <c r="QTQ6" s="274"/>
      <c r="QTR6" s="274"/>
      <c r="QTS6" s="274"/>
      <c r="QTT6" s="274"/>
      <c r="QTU6" s="274"/>
      <c r="QTV6" s="274"/>
      <c r="QTW6" s="274"/>
      <c r="QTX6" s="274"/>
      <c r="QTY6" s="274"/>
      <c r="QTZ6" s="274"/>
      <c r="QUA6" s="274"/>
      <c r="QUB6" s="274"/>
      <c r="QUC6" s="274"/>
      <c r="QUD6" s="274"/>
      <c r="QUE6" s="274"/>
      <c r="QUF6" s="274"/>
      <c r="QUG6" s="274"/>
      <c r="QUH6" s="274"/>
      <c r="QUI6" s="274"/>
      <c r="QUJ6" s="274"/>
      <c r="QUK6" s="274"/>
      <c r="QUL6" s="274"/>
      <c r="QUM6" s="274"/>
      <c r="QUN6" s="274"/>
      <c r="QUO6" s="274"/>
      <c r="QUP6" s="274"/>
      <c r="QUQ6" s="274"/>
      <c r="QUR6" s="274"/>
      <c r="QUS6" s="274"/>
      <c r="QUT6" s="274"/>
      <c r="QUU6" s="274"/>
      <c r="QUV6" s="274"/>
      <c r="QUW6" s="274"/>
      <c r="QUX6" s="274"/>
      <c r="QUY6" s="274"/>
      <c r="QUZ6" s="274"/>
      <c r="QVA6" s="274"/>
      <c r="QVB6" s="274"/>
      <c r="QVC6" s="274"/>
      <c r="QVD6" s="274"/>
      <c r="QVE6" s="274"/>
      <c r="QVF6" s="274"/>
      <c r="QVG6" s="274"/>
      <c r="QVH6" s="274"/>
      <c r="QVI6" s="274"/>
      <c r="QVJ6" s="274"/>
      <c r="QVK6" s="274"/>
      <c r="QVL6" s="274"/>
      <c r="QVM6" s="274"/>
      <c r="QVN6" s="274"/>
      <c r="QVO6" s="274"/>
      <c r="QVP6" s="274"/>
      <c r="QVQ6" s="274"/>
      <c r="QVR6" s="274"/>
      <c r="QVS6" s="274"/>
      <c r="QVT6" s="274"/>
      <c r="QVU6" s="274"/>
      <c r="QVV6" s="274"/>
      <c r="QVW6" s="274"/>
      <c r="QVX6" s="274"/>
      <c r="QVY6" s="274"/>
      <c r="QVZ6" s="274"/>
      <c r="QWA6" s="274"/>
      <c r="QWB6" s="274"/>
      <c r="QWC6" s="274"/>
      <c r="QWD6" s="274"/>
      <c r="QWE6" s="274"/>
      <c r="QWF6" s="274"/>
      <c r="QWG6" s="274"/>
      <c r="QWH6" s="274"/>
      <c r="QWI6" s="274"/>
      <c r="QWJ6" s="274"/>
      <c r="QWK6" s="274"/>
      <c r="QWL6" s="274"/>
      <c r="QWM6" s="274"/>
      <c r="QWN6" s="274"/>
      <c r="QWO6" s="274"/>
      <c r="QWP6" s="274"/>
      <c r="QWQ6" s="274"/>
      <c r="QWR6" s="274"/>
      <c r="QWS6" s="274"/>
      <c r="QWT6" s="274"/>
      <c r="QWU6" s="274"/>
      <c r="QWV6" s="274"/>
      <c r="QWW6" s="274"/>
      <c r="QWX6" s="274"/>
      <c r="QWY6" s="274"/>
      <c r="QWZ6" s="274"/>
      <c r="QXA6" s="274"/>
      <c r="QXB6" s="274"/>
      <c r="QXC6" s="274"/>
      <c r="QXD6" s="274"/>
      <c r="QXE6" s="274"/>
      <c r="QXF6" s="274"/>
      <c r="QXG6" s="274"/>
      <c r="QXH6" s="274"/>
      <c r="QXI6" s="274"/>
      <c r="QXJ6" s="274"/>
      <c r="QXK6" s="274"/>
      <c r="QXL6" s="274"/>
      <c r="QXM6" s="274"/>
      <c r="QXN6" s="274"/>
      <c r="QXO6" s="274"/>
      <c r="QXP6" s="274"/>
      <c r="QXQ6" s="274"/>
      <c r="QXR6" s="274"/>
      <c r="QXS6" s="274"/>
      <c r="QXT6" s="274"/>
      <c r="QXU6" s="274"/>
      <c r="QXV6" s="274"/>
      <c r="QXW6" s="274"/>
      <c r="QXX6" s="274"/>
      <c r="QXY6" s="274"/>
      <c r="QXZ6" s="274"/>
      <c r="QYA6" s="274"/>
      <c r="QYB6" s="274"/>
      <c r="QYC6" s="274"/>
      <c r="QYD6" s="274"/>
      <c r="QYE6" s="274"/>
      <c r="QYF6" s="274"/>
      <c r="QYG6" s="274"/>
      <c r="QYH6" s="274"/>
      <c r="QYI6" s="274"/>
      <c r="QYJ6" s="274"/>
      <c r="QYK6" s="274"/>
      <c r="QYL6" s="274"/>
      <c r="QYM6" s="274"/>
      <c r="QYN6" s="274"/>
      <c r="QYO6" s="274"/>
      <c r="QYP6" s="274"/>
      <c r="QYQ6" s="274"/>
      <c r="QYR6" s="274"/>
      <c r="QYS6" s="274"/>
      <c r="QYT6" s="274"/>
      <c r="QYU6" s="274"/>
      <c r="QYV6" s="274"/>
      <c r="QYW6" s="274"/>
      <c r="QYX6" s="274"/>
      <c r="QYY6" s="274"/>
      <c r="QYZ6" s="274"/>
      <c r="QZA6" s="274"/>
      <c r="QZB6" s="274"/>
      <c r="QZC6" s="274"/>
      <c r="QZD6" s="274"/>
      <c r="QZE6" s="274"/>
      <c r="QZF6" s="274"/>
      <c r="QZG6" s="274"/>
      <c r="QZH6" s="274"/>
      <c r="QZI6" s="274"/>
      <c r="QZJ6" s="274"/>
      <c r="QZK6" s="274"/>
      <c r="QZL6" s="274"/>
      <c r="QZM6" s="274"/>
      <c r="QZN6" s="274"/>
      <c r="QZO6" s="274"/>
      <c r="QZP6" s="274"/>
      <c r="QZQ6" s="274"/>
      <c r="QZR6" s="274"/>
      <c r="QZS6" s="274"/>
      <c r="QZT6" s="274"/>
      <c r="QZU6" s="274"/>
      <c r="QZV6" s="274"/>
      <c r="QZW6" s="274"/>
      <c r="QZX6" s="274"/>
      <c r="QZY6" s="274"/>
      <c r="QZZ6" s="274"/>
      <c r="RAA6" s="274"/>
      <c r="RAB6" s="274"/>
      <c r="RAC6" s="274"/>
      <c r="RAD6" s="274"/>
      <c r="RAE6" s="274"/>
      <c r="RAF6" s="274"/>
      <c r="RAG6" s="274"/>
      <c r="RAH6" s="274"/>
      <c r="RAI6" s="274"/>
      <c r="RAJ6" s="274"/>
      <c r="RAK6" s="274"/>
      <c r="RAL6" s="274"/>
      <c r="RAM6" s="274"/>
      <c r="RAN6" s="274"/>
      <c r="RAO6" s="274"/>
      <c r="RAP6" s="274"/>
      <c r="RAQ6" s="274"/>
      <c r="RAR6" s="274"/>
      <c r="RAS6" s="274"/>
      <c r="RAT6" s="274"/>
      <c r="RAU6" s="274"/>
      <c r="RAV6" s="274"/>
      <c r="RAW6" s="274"/>
      <c r="RAX6" s="274"/>
      <c r="RAY6" s="274"/>
      <c r="RAZ6" s="274"/>
      <c r="RBA6" s="274"/>
      <c r="RBB6" s="274"/>
      <c r="RBC6" s="274"/>
      <c r="RBD6" s="274"/>
      <c r="RBE6" s="274"/>
      <c r="RBF6" s="274"/>
      <c r="RBG6" s="274"/>
      <c r="RBH6" s="274"/>
      <c r="RBI6" s="274"/>
      <c r="RBJ6" s="274"/>
      <c r="RBK6" s="274"/>
      <c r="RBL6" s="274"/>
      <c r="RBM6" s="274"/>
      <c r="RBN6" s="274"/>
      <c r="RBO6" s="274"/>
      <c r="RBP6" s="274"/>
      <c r="RBQ6" s="274"/>
      <c r="RBR6" s="274"/>
      <c r="RBS6" s="274"/>
      <c r="RBT6" s="274"/>
      <c r="RBU6" s="274"/>
      <c r="RBV6" s="274"/>
      <c r="RBW6" s="274"/>
      <c r="RBX6" s="274"/>
      <c r="RBY6" s="274"/>
      <c r="RBZ6" s="274"/>
      <c r="RCA6" s="274"/>
      <c r="RCB6" s="274"/>
      <c r="RCC6" s="274"/>
      <c r="RCD6" s="274"/>
      <c r="RCE6" s="274"/>
      <c r="RCF6" s="274"/>
      <c r="RCG6" s="274"/>
      <c r="RCH6" s="274"/>
      <c r="RCI6" s="274"/>
      <c r="RCJ6" s="274"/>
      <c r="RCK6" s="274"/>
      <c r="RCL6" s="274"/>
      <c r="RCM6" s="274"/>
      <c r="RCN6" s="274"/>
      <c r="RCO6" s="274"/>
      <c r="RCP6" s="274"/>
      <c r="RCQ6" s="274"/>
      <c r="RCR6" s="274"/>
      <c r="RCS6" s="274"/>
      <c r="RCT6" s="274"/>
      <c r="RCU6" s="274"/>
      <c r="RCV6" s="274"/>
      <c r="RCW6" s="274"/>
      <c r="RCX6" s="274"/>
      <c r="RCY6" s="274"/>
      <c r="RCZ6" s="274"/>
      <c r="RDA6" s="274"/>
      <c r="RDB6" s="274"/>
      <c r="RDC6" s="274"/>
      <c r="RDD6" s="274"/>
      <c r="RDE6" s="274"/>
      <c r="RDF6" s="274"/>
      <c r="RDG6" s="274"/>
      <c r="RDH6" s="274"/>
      <c r="RDI6" s="274"/>
      <c r="RDJ6" s="274"/>
      <c r="RDK6" s="274"/>
      <c r="RDL6" s="274"/>
      <c r="RDM6" s="274"/>
      <c r="RDN6" s="274"/>
      <c r="RDO6" s="274"/>
      <c r="RDP6" s="274"/>
      <c r="RDQ6" s="274"/>
      <c r="RDR6" s="274"/>
      <c r="RDS6" s="274"/>
      <c r="RDT6" s="274"/>
      <c r="RDU6" s="274"/>
      <c r="RDV6" s="274"/>
      <c r="RDW6" s="274"/>
      <c r="RDX6" s="274"/>
      <c r="RDY6" s="274"/>
      <c r="RDZ6" s="274"/>
      <c r="REA6" s="274"/>
      <c r="REB6" s="274"/>
      <c r="REC6" s="274"/>
      <c r="RED6" s="274"/>
      <c r="REE6" s="274"/>
      <c r="REF6" s="274"/>
      <c r="REG6" s="274"/>
      <c r="REH6" s="274"/>
      <c r="REI6" s="274"/>
      <c r="REJ6" s="274"/>
      <c r="REK6" s="274"/>
      <c r="REL6" s="274"/>
      <c r="REM6" s="274"/>
      <c r="REN6" s="274"/>
      <c r="REO6" s="274"/>
      <c r="REP6" s="274"/>
      <c r="REQ6" s="274"/>
      <c r="RER6" s="274"/>
      <c r="RES6" s="274"/>
      <c r="RET6" s="274"/>
      <c r="REU6" s="274"/>
      <c r="REV6" s="274"/>
      <c r="REW6" s="274"/>
      <c r="REX6" s="274"/>
      <c r="REY6" s="274"/>
      <c r="REZ6" s="274"/>
      <c r="RFA6" s="274"/>
      <c r="RFB6" s="274"/>
      <c r="RFC6" s="274"/>
      <c r="RFD6" s="274"/>
      <c r="RFE6" s="274"/>
      <c r="RFF6" s="274"/>
      <c r="RFG6" s="274"/>
      <c r="RFH6" s="274"/>
      <c r="RFI6" s="274"/>
      <c r="RFJ6" s="274"/>
      <c r="RFK6" s="274"/>
      <c r="RFL6" s="274"/>
      <c r="RFM6" s="274"/>
      <c r="RFN6" s="274"/>
      <c r="RFO6" s="274"/>
      <c r="RFP6" s="274"/>
      <c r="RFQ6" s="274"/>
      <c r="RFR6" s="274"/>
      <c r="RFS6" s="274"/>
      <c r="RFT6" s="274"/>
      <c r="RFU6" s="274"/>
      <c r="RFV6" s="274"/>
      <c r="RFW6" s="274"/>
      <c r="RFX6" s="274"/>
      <c r="RFY6" s="274"/>
      <c r="RFZ6" s="274"/>
      <c r="RGA6" s="274"/>
      <c r="RGB6" s="274"/>
      <c r="RGC6" s="274"/>
      <c r="RGD6" s="274"/>
      <c r="RGE6" s="274"/>
      <c r="RGF6" s="274"/>
      <c r="RGG6" s="274"/>
      <c r="RGH6" s="274"/>
      <c r="RGI6" s="274"/>
      <c r="RGJ6" s="274"/>
      <c r="RGK6" s="274"/>
      <c r="RGL6" s="274"/>
      <c r="RGM6" s="274"/>
      <c r="RGN6" s="274"/>
      <c r="RGO6" s="274"/>
      <c r="RGP6" s="274"/>
      <c r="RGQ6" s="274"/>
      <c r="RGR6" s="274"/>
      <c r="RGS6" s="274"/>
      <c r="RGT6" s="274"/>
      <c r="RGU6" s="274"/>
      <c r="RGV6" s="274"/>
      <c r="RGW6" s="274"/>
      <c r="RGX6" s="274"/>
      <c r="RGY6" s="274"/>
      <c r="RGZ6" s="274"/>
      <c r="RHA6" s="274"/>
      <c r="RHB6" s="274"/>
      <c r="RHC6" s="274"/>
      <c r="RHD6" s="274"/>
      <c r="RHE6" s="274"/>
      <c r="RHF6" s="274"/>
      <c r="RHG6" s="274"/>
      <c r="RHH6" s="274"/>
      <c r="RHI6" s="274"/>
      <c r="RHJ6" s="274"/>
      <c r="RHK6" s="274"/>
      <c r="RHL6" s="274"/>
      <c r="RHM6" s="274"/>
      <c r="RHN6" s="274"/>
      <c r="RHO6" s="274"/>
      <c r="RHP6" s="274"/>
      <c r="RHQ6" s="274"/>
      <c r="RHR6" s="274"/>
      <c r="RHS6" s="274"/>
      <c r="RHT6" s="274"/>
      <c r="RHU6" s="274"/>
      <c r="RHV6" s="274"/>
      <c r="RHW6" s="274"/>
      <c r="RHX6" s="274"/>
      <c r="RHY6" s="274"/>
      <c r="RHZ6" s="274"/>
      <c r="RIA6" s="274"/>
      <c r="RIB6" s="274"/>
      <c r="RIC6" s="274"/>
      <c r="RID6" s="274"/>
      <c r="RIE6" s="274"/>
      <c r="RIF6" s="274"/>
      <c r="RIG6" s="274"/>
      <c r="RIH6" s="274"/>
      <c r="RII6" s="274"/>
      <c r="RIJ6" s="274"/>
      <c r="RIK6" s="274"/>
      <c r="RIL6" s="274"/>
      <c r="RIM6" s="274"/>
      <c r="RIN6" s="274"/>
      <c r="RIO6" s="274"/>
      <c r="RIP6" s="274"/>
      <c r="RIQ6" s="274"/>
      <c r="RIR6" s="274"/>
      <c r="RIS6" s="274"/>
      <c r="RIT6" s="274"/>
      <c r="RIU6" s="274"/>
      <c r="RIV6" s="274"/>
      <c r="RIW6" s="274"/>
      <c r="RIX6" s="274"/>
      <c r="RIY6" s="274"/>
      <c r="RIZ6" s="274"/>
      <c r="RJA6" s="274"/>
      <c r="RJB6" s="274"/>
      <c r="RJC6" s="274"/>
      <c r="RJD6" s="274"/>
      <c r="RJE6" s="274"/>
      <c r="RJF6" s="274"/>
      <c r="RJG6" s="274"/>
      <c r="RJH6" s="274"/>
      <c r="RJI6" s="274"/>
      <c r="RJJ6" s="274"/>
      <c r="RJK6" s="274"/>
      <c r="RJL6" s="274"/>
      <c r="RJM6" s="274"/>
      <c r="RJN6" s="274"/>
      <c r="RJO6" s="274"/>
      <c r="RJP6" s="274"/>
      <c r="RJQ6" s="274"/>
      <c r="RJR6" s="274"/>
      <c r="RJS6" s="274"/>
      <c r="RJT6" s="274"/>
      <c r="RJU6" s="274"/>
      <c r="RJV6" s="274"/>
      <c r="RJW6" s="274"/>
      <c r="RJX6" s="274"/>
      <c r="RJY6" s="274"/>
      <c r="RJZ6" s="274"/>
      <c r="RKA6" s="274"/>
      <c r="RKB6" s="274"/>
      <c r="RKC6" s="274"/>
      <c r="RKD6" s="274"/>
      <c r="RKE6" s="274"/>
      <c r="RKF6" s="274"/>
      <c r="RKG6" s="274"/>
      <c r="RKH6" s="274"/>
      <c r="RKI6" s="274"/>
      <c r="RKJ6" s="274"/>
      <c r="RKK6" s="274"/>
      <c r="RKL6" s="274"/>
      <c r="RKM6" s="274"/>
      <c r="RKN6" s="274"/>
      <c r="RKO6" s="274"/>
      <c r="RKP6" s="274"/>
      <c r="RKQ6" s="274"/>
      <c r="RKR6" s="274"/>
      <c r="RKS6" s="274"/>
      <c r="RKT6" s="274"/>
      <c r="RKU6" s="274"/>
      <c r="RKV6" s="274"/>
      <c r="RKW6" s="274"/>
      <c r="RKX6" s="274"/>
      <c r="RKY6" s="274"/>
      <c r="RKZ6" s="274"/>
      <c r="RLA6" s="274"/>
      <c r="RLB6" s="274"/>
      <c r="RLC6" s="274"/>
      <c r="RLD6" s="274"/>
      <c r="RLE6" s="274"/>
      <c r="RLF6" s="274"/>
      <c r="RLG6" s="274"/>
      <c r="RLH6" s="274"/>
      <c r="RLI6" s="274"/>
      <c r="RLJ6" s="274"/>
      <c r="RLK6" s="274"/>
      <c r="RLL6" s="274"/>
      <c r="RLM6" s="274"/>
      <c r="RLN6" s="274"/>
      <c r="RLO6" s="274"/>
      <c r="RLP6" s="274"/>
      <c r="RLQ6" s="274"/>
      <c r="RLR6" s="274"/>
      <c r="RLS6" s="274"/>
      <c r="RLT6" s="274"/>
      <c r="RLU6" s="274"/>
      <c r="RLV6" s="274"/>
      <c r="RLW6" s="274"/>
      <c r="RLX6" s="274"/>
      <c r="RLY6" s="274"/>
      <c r="RLZ6" s="274"/>
      <c r="RMA6" s="274"/>
      <c r="RMB6" s="274"/>
      <c r="RMC6" s="274"/>
      <c r="RMD6" s="274"/>
      <c r="RME6" s="274"/>
      <c r="RMF6" s="274"/>
      <c r="RMG6" s="274"/>
      <c r="RMH6" s="274"/>
      <c r="RMI6" s="274"/>
      <c r="RMJ6" s="274"/>
      <c r="RMK6" s="274"/>
      <c r="RML6" s="274"/>
      <c r="RMM6" s="274"/>
      <c r="RMN6" s="274"/>
      <c r="RMO6" s="274"/>
      <c r="RMP6" s="274"/>
      <c r="RMQ6" s="274"/>
      <c r="RMR6" s="274"/>
      <c r="RMS6" s="274"/>
      <c r="RMT6" s="274"/>
      <c r="RMU6" s="274"/>
      <c r="RMV6" s="274"/>
      <c r="RMW6" s="274"/>
      <c r="RMX6" s="274"/>
      <c r="RMY6" s="274"/>
      <c r="RMZ6" s="274"/>
      <c r="RNA6" s="274"/>
      <c r="RNB6" s="274"/>
      <c r="RNC6" s="274"/>
      <c r="RND6" s="274"/>
      <c r="RNE6" s="274"/>
      <c r="RNF6" s="274"/>
      <c r="RNG6" s="274"/>
      <c r="RNH6" s="274"/>
      <c r="RNI6" s="274"/>
      <c r="RNJ6" s="274"/>
      <c r="RNK6" s="274"/>
      <c r="RNL6" s="274"/>
      <c r="RNM6" s="274"/>
      <c r="RNN6" s="274"/>
      <c r="RNO6" s="274"/>
      <c r="RNP6" s="274"/>
      <c r="RNQ6" s="274"/>
      <c r="RNR6" s="274"/>
      <c r="RNS6" s="274"/>
      <c r="RNT6" s="274"/>
      <c r="RNU6" s="274"/>
      <c r="RNV6" s="274"/>
      <c r="RNW6" s="274"/>
      <c r="RNX6" s="274"/>
      <c r="RNY6" s="274"/>
      <c r="RNZ6" s="274"/>
      <c r="ROA6" s="274"/>
      <c r="ROB6" s="274"/>
      <c r="ROC6" s="274"/>
      <c r="ROD6" s="274"/>
      <c r="ROE6" s="274"/>
      <c r="ROF6" s="274"/>
      <c r="ROG6" s="274"/>
      <c r="ROH6" s="274"/>
      <c r="ROI6" s="274"/>
      <c r="ROJ6" s="274"/>
      <c r="ROK6" s="274"/>
      <c r="ROL6" s="274"/>
      <c r="ROM6" s="274"/>
      <c r="RON6" s="274"/>
      <c r="ROO6" s="274"/>
      <c r="ROP6" s="274"/>
      <c r="ROQ6" s="274"/>
      <c r="ROR6" s="274"/>
      <c r="ROS6" s="274"/>
      <c r="ROT6" s="274"/>
      <c r="ROU6" s="274"/>
      <c r="ROV6" s="274"/>
      <c r="ROW6" s="274"/>
      <c r="ROX6" s="274"/>
      <c r="ROY6" s="274"/>
      <c r="ROZ6" s="274"/>
      <c r="RPA6" s="274"/>
      <c r="RPB6" s="274"/>
      <c r="RPC6" s="274"/>
      <c r="RPD6" s="274"/>
      <c r="RPE6" s="274"/>
      <c r="RPF6" s="274"/>
      <c r="RPG6" s="274"/>
      <c r="RPH6" s="274"/>
      <c r="RPI6" s="274"/>
      <c r="RPJ6" s="274"/>
      <c r="RPK6" s="274"/>
      <c r="RPL6" s="274"/>
      <c r="RPM6" s="274"/>
      <c r="RPN6" s="274"/>
      <c r="RPO6" s="274"/>
      <c r="RPP6" s="274"/>
      <c r="RPQ6" s="274"/>
      <c r="RPR6" s="274"/>
      <c r="RPS6" s="274"/>
      <c r="RPT6" s="274"/>
      <c r="RPU6" s="274"/>
      <c r="RPV6" s="274"/>
      <c r="RPW6" s="274"/>
      <c r="RPX6" s="274"/>
      <c r="RPY6" s="274"/>
      <c r="RPZ6" s="274"/>
      <c r="RQA6" s="274"/>
      <c r="RQB6" s="274"/>
      <c r="RQC6" s="274"/>
      <c r="RQD6" s="274"/>
      <c r="RQE6" s="274"/>
      <c r="RQF6" s="274"/>
      <c r="RQG6" s="274"/>
      <c r="RQH6" s="274"/>
      <c r="RQI6" s="274"/>
      <c r="RQJ6" s="274"/>
      <c r="RQK6" s="274"/>
      <c r="RQL6" s="274"/>
      <c r="RQM6" s="274"/>
      <c r="RQN6" s="274"/>
      <c r="RQO6" s="274"/>
      <c r="RQP6" s="274"/>
      <c r="RQQ6" s="274"/>
      <c r="RQR6" s="274"/>
      <c r="RQS6" s="274"/>
      <c r="RQT6" s="274"/>
      <c r="RQU6" s="274"/>
      <c r="RQV6" s="274"/>
      <c r="RQW6" s="274"/>
      <c r="RQX6" s="274"/>
      <c r="RQY6" s="274"/>
      <c r="RQZ6" s="274"/>
      <c r="RRA6" s="274"/>
      <c r="RRB6" s="274"/>
      <c r="RRC6" s="274"/>
      <c r="RRD6" s="274"/>
      <c r="RRE6" s="274"/>
      <c r="RRF6" s="274"/>
      <c r="RRG6" s="274"/>
      <c r="RRH6" s="274"/>
      <c r="RRI6" s="274"/>
      <c r="RRJ6" s="274"/>
      <c r="RRK6" s="274"/>
      <c r="RRL6" s="274"/>
      <c r="RRM6" s="274"/>
      <c r="RRN6" s="274"/>
      <c r="RRO6" s="274"/>
      <c r="RRP6" s="274"/>
      <c r="RRQ6" s="274"/>
      <c r="RRR6" s="274"/>
      <c r="RRS6" s="274"/>
      <c r="RRT6" s="274"/>
      <c r="RRU6" s="274"/>
      <c r="RRV6" s="274"/>
      <c r="RRW6" s="274"/>
      <c r="RRX6" s="274"/>
      <c r="RRY6" s="274"/>
      <c r="RRZ6" s="274"/>
      <c r="RSA6" s="274"/>
      <c r="RSB6" s="274"/>
      <c r="RSC6" s="274"/>
      <c r="RSD6" s="274"/>
      <c r="RSE6" s="274"/>
      <c r="RSF6" s="274"/>
      <c r="RSG6" s="274"/>
      <c r="RSH6" s="274"/>
      <c r="RSI6" s="274"/>
      <c r="RSJ6" s="274"/>
      <c r="RSK6" s="274"/>
      <c r="RSL6" s="274"/>
      <c r="RSM6" s="274"/>
      <c r="RSN6" s="274"/>
      <c r="RSO6" s="274"/>
      <c r="RSP6" s="274"/>
      <c r="RSQ6" s="274"/>
      <c r="RSR6" s="274"/>
      <c r="RSS6" s="274"/>
      <c r="RST6" s="274"/>
      <c r="RSU6" s="274"/>
      <c r="RSV6" s="274"/>
      <c r="RSW6" s="274"/>
      <c r="RSX6" s="274"/>
      <c r="RSY6" s="274"/>
      <c r="RSZ6" s="274"/>
      <c r="RTA6" s="274"/>
      <c r="RTB6" s="274"/>
      <c r="RTC6" s="274"/>
      <c r="RTD6" s="274"/>
      <c r="RTE6" s="274"/>
      <c r="RTF6" s="274"/>
      <c r="RTG6" s="274"/>
      <c r="RTH6" s="274"/>
      <c r="RTI6" s="274"/>
      <c r="RTJ6" s="274"/>
      <c r="RTK6" s="274"/>
      <c r="RTL6" s="274"/>
      <c r="RTM6" s="274"/>
      <c r="RTN6" s="274"/>
      <c r="RTO6" s="274"/>
      <c r="RTP6" s="274"/>
      <c r="RTQ6" s="274"/>
      <c r="RTR6" s="274"/>
      <c r="RTS6" s="274"/>
      <c r="RTT6" s="274"/>
      <c r="RTU6" s="274"/>
      <c r="RTV6" s="274"/>
      <c r="RTW6" s="274"/>
      <c r="RTX6" s="274"/>
      <c r="RTY6" s="274"/>
      <c r="RTZ6" s="274"/>
      <c r="RUA6" s="274"/>
      <c r="RUB6" s="274"/>
      <c r="RUC6" s="274"/>
      <c r="RUD6" s="274"/>
      <c r="RUE6" s="274"/>
      <c r="RUF6" s="274"/>
      <c r="RUG6" s="274"/>
      <c r="RUH6" s="274"/>
      <c r="RUI6" s="274"/>
      <c r="RUJ6" s="274"/>
      <c r="RUK6" s="274"/>
      <c r="RUL6" s="274"/>
      <c r="RUM6" s="274"/>
      <c r="RUN6" s="274"/>
      <c r="RUO6" s="274"/>
      <c r="RUP6" s="274"/>
      <c r="RUQ6" s="274"/>
      <c r="RUR6" s="274"/>
      <c r="RUS6" s="274"/>
      <c r="RUT6" s="274"/>
      <c r="RUU6" s="274"/>
      <c r="RUV6" s="274"/>
      <c r="RUW6" s="274"/>
      <c r="RUX6" s="274"/>
      <c r="RUY6" s="274"/>
      <c r="RUZ6" s="274"/>
      <c r="RVA6" s="274"/>
      <c r="RVB6" s="274"/>
      <c r="RVC6" s="274"/>
      <c r="RVD6" s="274"/>
      <c r="RVE6" s="274"/>
      <c r="RVF6" s="274"/>
      <c r="RVG6" s="274"/>
      <c r="RVH6" s="274"/>
      <c r="RVI6" s="274"/>
      <c r="RVJ6" s="274"/>
      <c r="RVK6" s="274"/>
      <c r="RVL6" s="274"/>
      <c r="RVM6" s="274"/>
      <c r="RVN6" s="274"/>
      <c r="RVO6" s="274"/>
      <c r="RVP6" s="274"/>
      <c r="RVQ6" s="274"/>
      <c r="RVR6" s="274"/>
      <c r="RVS6" s="274"/>
      <c r="RVT6" s="274"/>
      <c r="RVU6" s="274"/>
      <c r="RVV6" s="274"/>
      <c r="RVW6" s="274"/>
      <c r="RVX6" s="274"/>
      <c r="RVY6" s="274"/>
      <c r="RVZ6" s="274"/>
      <c r="RWA6" s="274"/>
      <c r="RWB6" s="274"/>
      <c r="RWC6" s="274"/>
      <c r="RWD6" s="274"/>
      <c r="RWE6" s="274"/>
      <c r="RWF6" s="274"/>
      <c r="RWG6" s="274"/>
      <c r="RWH6" s="274"/>
      <c r="RWI6" s="274"/>
      <c r="RWJ6" s="274"/>
      <c r="RWK6" s="274"/>
      <c r="RWL6" s="274"/>
      <c r="RWM6" s="274"/>
      <c r="RWN6" s="274"/>
      <c r="RWO6" s="274"/>
      <c r="RWP6" s="274"/>
      <c r="RWQ6" s="274"/>
      <c r="RWR6" s="274"/>
      <c r="RWS6" s="274"/>
      <c r="RWT6" s="274"/>
      <c r="RWU6" s="274"/>
      <c r="RWV6" s="274"/>
      <c r="RWW6" s="274"/>
      <c r="RWX6" s="274"/>
      <c r="RWY6" s="274"/>
      <c r="RWZ6" s="274"/>
      <c r="RXA6" s="274"/>
      <c r="RXB6" s="274"/>
      <c r="RXC6" s="274"/>
      <c r="RXD6" s="274"/>
      <c r="RXE6" s="274"/>
      <c r="RXF6" s="274"/>
      <c r="RXG6" s="274"/>
      <c r="RXH6" s="274"/>
      <c r="RXI6" s="274"/>
      <c r="RXJ6" s="274"/>
      <c r="RXK6" s="274"/>
      <c r="RXL6" s="274"/>
      <c r="RXM6" s="274"/>
      <c r="RXN6" s="274"/>
      <c r="RXO6" s="274"/>
      <c r="RXP6" s="274"/>
      <c r="RXQ6" s="274"/>
      <c r="RXR6" s="274"/>
      <c r="RXS6" s="274"/>
      <c r="RXT6" s="274"/>
      <c r="RXU6" s="274"/>
      <c r="RXV6" s="274"/>
      <c r="RXW6" s="274"/>
      <c r="RXX6" s="274"/>
      <c r="RXY6" s="274"/>
      <c r="RXZ6" s="274"/>
      <c r="RYA6" s="274"/>
      <c r="RYB6" s="274"/>
      <c r="RYC6" s="274"/>
      <c r="RYD6" s="274"/>
      <c r="RYE6" s="274"/>
      <c r="RYF6" s="274"/>
      <c r="RYG6" s="274"/>
      <c r="RYH6" s="274"/>
      <c r="RYI6" s="274"/>
      <c r="RYJ6" s="274"/>
      <c r="RYK6" s="274"/>
      <c r="RYL6" s="274"/>
      <c r="RYM6" s="274"/>
      <c r="RYN6" s="274"/>
      <c r="RYO6" s="274"/>
      <c r="RYP6" s="274"/>
      <c r="RYQ6" s="274"/>
      <c r="RYR6" s="274"/>
      <c r="RYS6" s="274"/>
      <c r="RYT6" s="274"/>
      <c r="RYU6" s="274"/>
      <c r="RYV6" s="274"/>
      <c r="RYW6" s="274"/>
      <c r="RYX6" s="274"/>
      <c r="RYY6" s="274"/>
      <c r="RYZ6" s="274"/>
      <c r="RZA6" s="274"/>
      <c r="RZB6" s="274"/>
      <c r="RZC6" s="274"/>
      <c r="RZD6" s="274"/>
      <c r="RZE6" s="274"/>
      <c r="RZF6" s="274"/>
      <c r="RZG6" s="274"/>
      <c r="RZH6" s="274"/>
      <c r="RZI6" s="274"/>
      <c r="RZJ6" s="274"/>
      <c r="RZK6" s="274"/>
      <c r="RZL6" s="274"/>
      <c r="RZM6" s="274"/>
      <c r="RZN6" s="274"/>
      <c r="RZO6" s="274"/>
      <c r="RZP6" s="274"/>
      <c r="RZQ6" s="274"/>
      <c r="RZR6" s="274"/>
      <c r="RZS6" s="274"/>
      <c r="RZT6" s="274"/>
      <c r="RZU6" s="274"/>
      <c r="RZV6" s="274"/>
      <c r="RZW6" s="274"/>
      <c r="RZX6" s="274"/>
      <c r="RZY6" s="274"/>
      <c r="RZZ6" s="274"/>
      <c r="SAA6" s="274"/>
      <c r="SAB6" s="274"/>
      <c r="SAC6" s="274"/>
      <c r="SAD6" s="274"/>
      <c r="SAE6" s="274"/>
      <c r="SAF6" s="274"/>
      <c r="SAG6" s="274"/>
      <c r="SAH6" s="274"/>
      <c r="SAI6" s="274"/>
      <c r="SAJ6" s="274"/>
      <c r="SAK6" s="274"/>
      <c r="SAL6" s="274"/>
      <c r="SAM6" s="274"/>
      <c r="SAN6" s="274"/>
      <c r="SAO6" s="274"/>
      <c r="SAP6" s="274"/>
      <c r="SAQ6" s="274"/>
      <c r="SAR6" s="274"/>
      <c r="SAS6" s="274"/>
      <c r="SAT6" s="274"/>
      <c r="SAU6" s="274"/>
      <c r="SAV6" s="274"/>
      <c r="SAW6" s="274"/>
      <c r="SAX6" s="274"/>
      <c r="SAY6" s="274"/>
      <c r="SAZ6" s="274"/>
      <c r="SBA6" s="274"/>
      <c r="SBB6" s="274"/>
      <c r="SBC6" s="274"/>
      <c r="SBD6" s="274"/>
      <c r="SBE6" s="274"/>
      <c r="SBF6" s="274"/>
      <c r="SBG6" s="274"/>
      <c r="SBH6" s="274"/>
      <c r="SBI6" s="274"/>
      <c r="SBJ6" s="274"/>
      <c r="SBK6" s="274"/>
      <c r="SBL6" s="274"/>
      <c r="SBM6" s="274"/>
      <c r="SBN6" s="274"/>
      <c r="SBO6" s="274"/>
      <c r="SBP6" s="274"/>
      <c r="SBQ6" s="274"/>
      <c r="SBR6" s="274"/>
      <c r="SBS6" s="274"/>
      <c r="SBT6" s="274"/>
      <c r="SBU6" s="274"/>
      <c r="SBV6" s="274"/>
      <c r="SBW6" s="274"/>
      <c r="SBX6" s="274"/>
      <c r="SBY6" s="274"/>
      <c r="SBZ6" s="274"/>
      <c r="SCA6" s="274"/>
      <c r="SCB6" s="274"/>
      <c r="SCC6" s="274"/>
      <c r="SCD6" s="274"/>
      <c r="SCE6" s="274"/>
      <c r="SCF6" s="274"/>
      <c r="SCG6" s="274"/>
      <c r="SCH6" s="274"/>
      <c r="SCI6" s="274"/>
      <c r="SCJ6" s="274"/>
      <c r="SCK6" s="274"/>
      <c r="SCL6" s="274"/>
      <c r="SCM6" s="274"/>
      <c r="SCN6" s="274"/>
      <c r="SCO6" s="274"/>
      <c r="SCP6" s="274"/>
      <c r="SCQ6" s="274"/>
      <c r="SCR6" s="274"/>
      <c r="SCS6" s="274"/>
      <c r="SCT6" s="274"/>
      <c r="SCU6" s="274"/>
      <c r="SCV6" s="274"/>
      <c r="SCW6" s="274"/>
      <c r="SCX6" s="274"/>
      <c r="SCY6" s="274"/>
      <c r="SCZ6" s="274"/>
      <c r="SDA6" s="274"/>
      <c r="SDB6" s="274"/>
      <c r="SDC6" s="274"/>
      <c r="SDD6" s="274"/>
      <c r="SDE6" s="274"/>
      <c r="SDF6" s="274"/>
      <c r="SDG6" s="274"/>
      <c r="SDH6" s="274"/>
      <c r="SDI6" s="274"/>
      <c r="SDJ6" s="274"/>
      <c r="SDK6" s="274"/>
      <c r="SDL6" s="274"/>
      <c r="SDM6" s="274"/>
      <c r="SDN6" s="274"/>
      <c r="SDO6" s="274"/>
      <c r="SDP6" s="274"/>
      <c r="SDQ6" s="274"/>
      <c r="SDR6" s="274"/>
      <c r="SDS6" s="274"/>
      <c r="SDT6" s="274"/>
      <c r="SDU6" s="274"/>
      <c r="SDV6" s="274"/>
      <c r="SDW6" s="274"/>
      <c r="SDX6" s="274"/>
      <c r="SDY6" s="274"/>
      <c r="SDZ6" s="274"/>
      <c r="SEA6" s="274"/>
      <c r="SEB6" s="274"/>
      <c r="SEC6" s="274"/>
      <c r="SED6" s="274"/>
      <c r="SEE6" s="274"/>
      <c r="SEF6" s="274"/>
      <c r="SEG6" s="274"/>
      <c r="SEH6" s="274"/>
      <c r="SEI6" s="274"/>
      <c r="SEJ6" s="274"/>
      <c r="SEK6" s="274"/>
      <c r="SEL6" s="274"/>
      <c r="SEM6" s="274"/>
      <c r="SEN6" s="274"/>
      <c r="SEO6" s="274"/>
      <c r="SEP6" s="274"/>
      <c r="SEQ6" s="274"/>
      <c r="SER6" s="274"/>
      <c r="SES6" s="274"/>
      <c r="SET6" s="274"/>
      <c r="SEU6" s="274"/>
      <c r="SEV6" s="274"/>
      <c r="SEW6" s="274"/>
      <c r="SEX6" s="274"/>
      <c r="SEY6" s="274"/>
      <c r="SEZ6" s="274"/>
      <c r="SFA6" s="274"/>
      <c r="SFB6" s="274"/>
      <c r="SFC6" s="274"/>
      <c r="SFD6" s="274"/>
      <c r="SFE6" s="274"/>
      <c r="SFF6" s="274"/>
      <c r="SFG6" s="274"/>
      <c r="SFH6" s="274"/>
      <c r="SFI6" s="274"/>
      <c r="SFJ6" s="274"/>
      <c r="SFK6" s="274"/>
      <c r="SFL6" s="274"/>
      <c r="SFM6" s="274"/>
      <c r="SFN6" s="274"/>
      <c r="SFO6" s="274"/>
      <c r="SFP6" s="274"/>
      <c r="SFQ6" s="274"/>
      <c r="SFR6" s="274"/>
      <c r="SFS6" s="274"/>
      <c r="SFT6" s="274"/>
      <c r="SFU6" s="274"/>
      <c r="SFV6" s="274"/>
      <c r="SFW6" s="274"/>
      <c r="SFX6" s="274"/>
      <c r="SFY6" s="274"/>
      <c r="SFZ6" s="274"/>
      <c r="SGA6" s="274"/>
      <c r="SGB6" s="274"/>
      <c r="SGC6" s="274"/>
      <c r="SGD6" s="274"/>
      <c r="SGE6" s="274"/>
      <c r="SGF6" s="274"/>
      <c r="SGG6" s="274"/>
      <c r="SGH6" s="274"/>
      <c r="SGI6" s="274"/>
      <c r="SGJ6" s="274"/>
      <c r="SGK6" s="274"/>
      <c r="SGL6" s="274"/>
      <c r="SGM6" s="274"/>
      <c r="SGN6" s="274"/>
      <c r="SGO6" s="274"/>
      <c r="SGP6" s="274"/>
      <c r="SGQ6" s="274"/>
      <c r="SGR6" s="274"/>
      <c r="SGS6" s="274"/>
      <c r="SGT6" s="274"/>
      <c r="SGU6" s="274"/>
      <c r="SGV6" s="274"/>
      <c r="SGW6" s="274"/>
      <c r="SGX6" s="274"/>
      <c r="SGY6" s="274"/>
      <c r="SGZ6" s="274"/>
      <c r="SHA6" s="274"/>
      <c r="SHB6" s="274"/>
      <c r="SHC6" s="274"/>
      <c r="SHD6" s="274"/>
      <c r="SHE6" s="274"/>
      <c r="SHF6" s="274"/>
      <c r="SHG6" s="274"/>
      <c r="SHH6" s="274"/>
      <c r="SHI6" s="274"/>
      <c r="SHJ6" s="274"/>
      <c r="SHK6" s="274"/>
      <c r="SHL6" s="274"/>
      <c r="SHM6" s="274"/>
      <c r="SHN6" s="274"/>
      <c r="SHO6" s="274"/>
      <c r="SHP6" s="274"/>
      <c r="SHQ6" s="274"/>
      <c r="SHR6" s="274"/>
      <c r="SHS6" s="274"/>
      <c r="SHT6" s="274"/>
      <c r="SHU6" s="274"/>
      <c r="SHV6" s="274"/>
      <c r="SHW6" s="274"/>
      <c r="SHX6" s="274"/>
      <c r="SHY6" s="274"/>
      <c r="SHZ6" s="274"/>
      <c r="SIA6" s="274"/>
      <c r="SIB6" s="274"/>
      <c r="SIC6" s="274"/>
      <c r="SID6" s="274"/>
      <c r="SIE6" s="274"/>
      <c r="SIF6" s="274"/>
      <c r="SIG6" s="274"/>
      <c r="SIH6" s="274"/>
      <c r="SII6" s="274"/>
      <c r="SIJ6" s="274"/>
      <c r="SIK6" s="274"/>
      <c r="SIL6" s="274"/>
      <c r="SIM6" s="274"/>
      <c r="SIN6" s="274"/>
      <c r="SIO6" s="274"/>
      <c r="SIP6" s="274"/>
      <c r="SIQ6" s="274"/>
      <c r="SIR6" s="274"/>
      <c r="SIS6" s="274"/>
      <c r="SIT6" s="274"/>
      <c r="SIU6" s="274"/>
      <c r="SIV6" s="274"/>
      <c r="SIW6" s="274"/>
      <c r="SIX6" s="274"/>
      <c r="SIY6" s="274"/>
      <c r="SIZ6" s="274"/>
      <c r="SJA6" s="274"/>
      <c r="SJB6" s="274"/>
      <c r="SJC6" s="274"/>
      <c r="SJD6" s="274"/>
      <c r="SJE6" s="274"/>
      <c r="SJF6" s="274"/>
      <c r="SJG6" s="274"/>
      <c r="SJH6" s="274"/>
      <c r="SJI6" s="274"/>
      <c r="SJJ6" s="274"/>
      <c r="SJK6" s="274"/>
      <c r="SJL6" s="274"/>
      <c r="SJM6" s="274"/>
      <c r="SJN6" s="274"/>
      <c r="SJO6" s="274"/>
      <c r="SJP6" s="274"/>
      <c r="SJQ6" s="274"/>
      <c r="SJR6" s="274"/>
      <c r="SJS6" s="274"/>
      <c r="SJT6" s="274"/>
      <c r="SJU6" s="274"/>
      <c r="SJV6" s="274"/>
      <c r="SJW6" s="274"/>
      <c r="SJX6" s="274"/>
      <c r="SJY6" s="274"/>
      <c r="SJZ6" s="274"/>
      <c r="SKA6" s="274"/>
      <c r="SKB6" s="274"/>
      <c r="SKC6" s="274"/>
      <c r="SKD6" s="274"/>
      <c r="SKE6" s="274"/>
      <c r="SKF6" s="274"/>
      <c r="SKG6" s="274"/>
      <c r="SKH6" s="274"/>
      <c r="SKI6" s="274"/>
      <c r="SKJ6" s="274"/>
      <c r="SKK6" s="274"/>
      <c r="SKL6" s="274"/>
      <c r="SKM6" s="274"/>
      <c r="SKN6" s="274"/>
      <c r="SKO6" s="274"/>
      <c r="SKP6" s="274"/>
      <c r="SKQ6" s="274"/>
      <c r="SKR6" s="274"/>
      <c r="SKS6" s="274"/>
      <c r="SKT6" s="274"/>
      <c r="SKU6" s="274"/>
      <c r="SKV6" s="274"/>
      <c r="SKW6" s="274"/>
      <c r="SKX6" s="274"/>
      <c r="SKY6" s="274"/>
      <c r="SKZ6" s="274"/>
      <c r="SLA6" s="274"/>
      <c r="SLB6" s="274"/>
      <c r="SLC6" s="274"/>
      <c r="SLD6" s="274"/>
      <c r="SLE6" s="274"/>
      <c r="SLF6" s="274"/>
      <c r="SLG6" s="274"/>
      <c r="SLH6" s="274"/>
      <c r="SLI6" s="274"/>
      <c r="SLJ6" s="274"/>
      <c r="SLK6" s="274"/>
      <c r="SLL6" s="274"/>
      <c r="SLM6" s="274"/>
      <c r="SLN6" s="274"/>
      <c r="SLO6" s="274"/>
      <c r="SLP6" s="274"/>
      <c r="SLQ6" s="274"/>
      <c r="SLR6" s="274"/>
      <c r="SLS6" s="274"/>
      <c r="SLT6" s="274"/>
      <c r="SLU6" s="274"/>
      <c r="SLV6" s="274"/>
      <c r="SLW6" s="274"/>
      <c r="SLX6" s="274"/>
      <c r="SLY6" s="274"/>
      <c r="SLZ6" s="274"/>
      <c r="SMA6" s="274"/>
      <c r="SMB6" s="274"/>
      <c r="SMC6" s="274"/>
      <c r="SMD6" s="274"/>
      <c r="SME6" s="274"/>
      <c r="SMF6" s="274"/>
      <c r="SMG6" s="274"/>
      <c r="SMH6" s="274"/>
      <c r="SMI6" s="274"/>
      <c r="SMJ6" s="274"/>
      <c r="SMK6" s="274"/>
      <c r="SML6" s="274"/>
      <c r="SMM6" s="274"/>
      <c r="SMN6" s="274"/>
      <c r="SMO6" s="274"/>
      <c r="SMP6" s="274"/>
      <c r="SMQ6" s="274"/>
      <c r="SMR6" s="274"/>
      <c r="SMS6" s="274"/>
      <c r="SMT6" s="274"/>
      <c r="SMU6" s="274"/>
      <c r="SMV6" s="274"/>
      <c r="SMW6" s="274"/>
      <c r="SMX6" s="274"/>
      <c r="SMY6" s="274"/>
      <c r="SMZ6" s="274"/>
      <c r="SNA6" s="274"/>
      <c r="SNB6" s="274"/>
      <c r="SNC6" s="274"/>
      <c r="SND6" s="274"/>
      <c r="SNE6" s="274"/>
      <c r="SNF6" s="274"/>
      <c r="SNG6" s="274"/>
      <c r="SNH6" s="274"/>
      <c r="SNI6" s="274"/>
      <c r="SNJ6" s="274"/>
      <c r="SNK6" s="274"/>
      <c r="SNL6" s="274"/>
      <c r="SNM6" s="274"/>
      <c r="SNN6" s="274"/>
      <c r="SNO6" s="274"/>
      <c r="SNP6" s="274"/>
      <c r="SNQ6" s="274"/>
      <c r="SNR6" s="274"/>
      <c r="SNS6" s="274"/>
      <c r="SNT6" s="274"/>
      <c r="SNU6" s="274"/>
      <c r="SNV6" s="274"/>
      <c r="SNW6" s="274"/>
      <c r="SNX6" s="274"/>
      <c r="SNY6" s="274"/>
      <c r="SNZ6" s="274"/>
      <c r="SOA6" s="274"/>
      <c r="SOB6" s="274"/>
      <c r="SOC6" s="274"/>
      <c r="SOD6" s="274"/>
      <c r="SOE6" s="274"/>
      <c r="SOF6" s="274"/>
      <c r="SOG6" s="274"/>
      <c r="SOH6" s="274"/>
      <c r="SOI6" s="274"/>
      <c r="SOJ6" s="274"/>
      <c r="SOK6" s="274"/>
      <c r="SOL6" s="274"/>
      <c r="SOM6" s="274"/>
      <c r="SON6" s="274"/>
      <c r="SOO6" s="274"/>
      <c r="SOP6" s="274"/>
      <c r="SOQ6" s="274"/>
      <c r="SOR6" s="274"/>
      <c r="SOS6" s="274"/>
      <c r="SOT6" s="274"/>
      <c r="SOU6" s="274"/>
      <c r="SOV6" s="274"/>
      <c r="SOW6" s="274"/>
      <c r="SOX6" s="274"/>
      <c r="SOY6" s="274"/>
      <c r="SOZ6" s="274"/>
      <c r="SPA6" s="274"/>
      <c r="SPB6" s="274"/>
      <c r="SPC6" s="274"/>
      <c r="SPD6" s="274"/>
      <c r="SPE6" s="274"/>
      <c r="SPF6" s="274"/>
      <c r="SPG6" s="274"/>
      <c r="SPH6" s="274"/>
      <c r="SPI6" s="274"/>
      <c r="SPJ6" s="274"/>
      <c r="SPK6" s="274"/>
      <c r="SPL6" s="274"/>
      <c r="SPM6" s="274"/>
      <c r="SPN6" s="274"/>
      <c r="SPO6" s="274"/>
      <c r="SPP6" s="274"/>
      <c r="SPQ6" s="274"/>
      <c r="SPR6" s="274"/>
      <c r="SPS6" s="274"/>
      <c r="SPT6" s="274"/>
      <c r="SPU6" s="274"/>
      <c r="SPV6" s="274"/>
      <c r="SPW6" s="274"/>
      <c r="SPX6" s="274"/>
      <c r="SPY6" s="274"/>
      <c r="SPZ6" s="274"/>
      <c r="SQA6" s="274"/>
      <c r="SQB6" s="274"/>
      <c r="SQC6" s="274"/>
      <c r="SQD6" s="274"/>
      <c r="SQE6" s="274"/>
      <c r="SQF6" s="274"/>
      <c r="SQG6" s="274"/>
      <c r="SQH6" s="274"/>
      <c r="SQI6" s="274"/>
      <c r="SQJ6" s="274"/>
      <c r="SQK6" s="274"/>
      <c r="SQL6" s="274"/>
      <c r="SQM6" s="274"/>
      <c r="SQN6" s="274"/>
      <c r="SQO6" s="274"/>
      <c r="SQP6" s="274"/>
      <c r="SQQ6" s="274"/>
      <c r="SQR6" s="274"/>
      <c r="SQS6" s="274"/>
      <c r="SQT6" s="274"/>
      <c r="SQU6" s="274"/>
      <c r="SQV6" s="274"/>
      <c r="SQW6" s="274"/>
      <c r="SQX6" s="274"/>
      <c r="SQY6" s="274"/>
      <c r="SQZ6" s="274"/>
      <c r="SRA6" s="274"/>
      <c r="SRB6" s="274"/>
      <c r="SRC6" s="274"/>
      <c r="SRD6" s="274"/>
      <c r="SRE6" s="274"/>
      <c r="SRF6" s="274"/>
      <c r="SRG6" s="274"/>
      <c r="SRH6" s="274"/>
      <c r="SRI6" s="274"/>
      <c r="SRJ6" s="274"/>
      <c r="SRK6" s="274"/>
      <c r="SRL6" s="274"/>
      <c r="SRM6" s="274"/>
      <c r="SRN6" s="274"/>
      <c r="SRO6" s="274"/>
      <c r="SRP6" s="274"/>
      <c r="SRQ6" s="274"/>
      <c r="SRR6" s="274"/>
      <c r="SRS6" s="274"/>
      <c r="SRT6" s="274"/>
      <c r="SRU6" s="274"/>
      <c r="SRV6" s="274"/>
      <c r="SRW6" s="274"/>
      <c r="SRX6" s="274"/>
      <c r="SRY6" s="274"/>
      <c r="SRZ6" s="274"/>
      <c r="SSA6" s="274"/>
      <c r="SSB6" s="274"/>
      <c r="SSC6" s="274"/>
      <c r="SSD6" s="274"/>
      <c r="SSE6" s="274"/>
      <c r="SSF6" s="274"/>
      <c r="SSG6" s="274"/>
      <c r="SSH6" s="274"/>
      <c r="SSI6" s="274"/>
      <c r="SSJ6" s="274"/>
      <c r="SSK6" s="274"/>
      <c r="SSL6" s="274"/>
      <c r="SSM6" s="274"/>
      <c r="SSN6" s="274"/>
      <c r="SSO6" s="274"/>
      <c r="SSP6" s="274"/>
      <c r="SSQ6" s="274"/>
      <c r="SSR6" s="274"/>
      <c r="SSS6" s="274"/>
      <c r="SST6" s="274"/>
      <c r="SSU6" s="274"/>
      <c r="SSV6" s="274"/>
      <c r="SSW6" s="274"/>
      <c r="SSX6" s="274"/>
      <c r="SSY6" s="274"/>
      <c r="SSZ6" s="274"/>
      <c r="STA6" s="274"/>
      <c r="STB6" s="274"/>
      <c r="STC6" s="274"/>
      <c r="STD6" s="274"/>
      <c r="STE6" s="274"/>
      <c r="STF6" s="274"/>
      <c r="STG6" s="274"/>
      <c r="STH6" s="274"/>
      <c r="STI6" s="274"/>
      <c r="STJ6" s="274"/>
      <c r="STK6" s="274"/>
      <c r="STL6" s="274"/>
      <c r="STM6" s="274"/>
      <c r="STN6" s="274"/>
      <c r="STO6" s="274"/>
      <c r="STP6" s="274"/>
      <c r="STQ6" s="274"/>
      <c r="STR6" s="274"/>
      <c r="STS6" s="274"/>
      <c r="STT6" s="274"/>
      <c r="STU6" s="274"/>
      <c r="STV6" s="274"/>
      <c r="STW6" s="274"/>
      <c r="STX6" s="274"/>
      <c r="STY6" s="274"/>
      <c r="STZ6" s="274"/>
      <c r="SUA6" s="274"/>
      <c r="SUB6" s="274"/>
      <c r="SUC6" s="274"/>
      <c r="SUD6" s="274"/>
      <c r="SUE6" s="274"/>
      <c r="SUF6" s="274"/>
      <c r="SUG6" s="274"/>
      <c r="SUH6" s="274"/>
      <c r="SUI6" s="274"/>
      <c r="SUJ6" s="274"/>
      <c r="SUK6" s="274"/>
      <c r="SUL6" s="274"/>
      <c r="SUM6" s="274"/>
      <c r="SUN6" s="274"/>
      <c r="SUO6" s="274"/>
      <c r="SUP6" s="274"/>
      <c r="SUQ6" s="274"/>
      <c r="SUR6" s="274"/>
      <c r="SUS6" s="274"/>
      <c r="SUT6" s="274"/>
      <c r="SUU6" s="274"/>
      <c r="SUV6" s="274"/>
      <c r="SUW6" s="274"/>
      <c r="SUX6" s="274"/>
      <c r="SUY6" s="274"/>
      <c r="SUZ6" s="274"/>
      <c r="SVA6" s="274"/>
      <c r="SVB6" s="274"/>
      <c r="SVC6" s="274"/>
      <c r="SVD6" s="274"/>
      <c r="SVE6" s="274"/>
      <c r="SVF6" s="274"/>
      <c r="SVG6" s="274"/>
      <c r="SVH6" s="274"/>
      <c r="SVI6" s="274"/>
      <c r="SVJ6" s="274"/>
      <c r="SVK6" s="274"/>
      <c r="SVL6" s="274"/>
      <c r="SVM6" s="274"/>
      <c r="SVN6" s="274"/>
      <c r="SVO6" s="274"/>
      <c r="SVP6" s="274"/>
      <c r="SVQ6" s="274"/>
      <c r="SVR6" s="274"/>
      <c r="SVS6" s="274"/>
      <c r="SVT6" s="274"/>
      <c r="SVU6" s="274"/>
      <c r="SVV6" s="274"/>
      <c r="SVW6" s="274"/>
      <c r="SVX6" s="274"/>
      <c r="SVY6" s="274"/>
      <c r="SVZ6" s="274"/>
      <c r="SWA6" s="274"/>
      <c r="SWB6" s="274"/>
      <c r="SWC6" s="274"/>
      <c r="SWD6" s="274"/>
      <c r="SWE6" s="274"/>
      <c r="SWF6" s="274"/>
      <c r="SWG6" s="274"/>
      <c r="SWH6" s="274"/>
      <c r="SWI6" s="274"/>
      <c r="SWJ6" s="274"/>
      <c r="SWK6" s="274"/>
      <c r="SWL6" s="274"/>
      <c r="SWM6" s="274"/>
      <c r="SWN6" s="274"/>
      <c r="SWO6" s="274"/>
      <c r="SWP6" s="274"/>
      <c r="SWQ6" s="274"/>
      <c r="SWR6" s="274"/>
      <c r="SWS6" s="274"/>
      <c r="SWT6" s="274"/>
      <c r="SWU6" s="274"/>
      <c r="SWV6" s="274"/>
      <c r="SWW6" s="274"/>
      <c r="SWX6" s="274"/>
      <c r="SWY6" s="274"/>
      <c r="SWZ6" s="274"/>
      <c r="SXA6" s="274"/>
      <c r="SXB6" s="274"/>
      <c r="SXC6" s="274"/>
      <c r="SXD6" s="274"/>
      <c r="SXE6" s="274"/>
      <c r="SXF6" s="274"/>
      <c r="SXG6" s="274"/>
      <c r="SXH6" s="274"/>
      <c r="SXI6" s="274"/>
      <c r="SXJ6" s="274"/>
      <c r="SXK6" s="274"/>
      <c r="SXL6" s="274"/>
      <c r="SXM6" s="274"/>
      <c r="SXN6" s="274"/>
      <c r="SXO6" s="274"/>
      <c r="SXP6" s="274"/>
      <c r="SXQ6" s="274"/>
      <c r="SXR6" s="274"/>
      <c r="SXS6" s="274"/>
      <c r="SXT6" s="274"/>
      <c r="SXU6" s="274"/>
      <c r="SXV6" s="274"/>
      <c r="SXW6" s="274"/>
      <c r="SXX6" s="274"/>
      <c r="SXY6" s="274"/>
      <c r="SXZ6" s="274"/>
      <c r="SYA6" s="274"/>
      <c r="SYB6" s="274"/>
      <c r="SYC6" s="274"/>
      <c r="SYD6" s="274"/>
      <c r="SYE6" s="274"/>
      <c r="SYF6" s="274"/>
      <c r="SYG6" s="274"/>
      <c r="SYH6" s="274"/>
      <c r="SYI6" s="274"/>
      <c r="SYJ6" s="274"/>
      <c r="SYK6" s="274"/>
      <c r="SYL6" s="274"/>
      <c r="SYM6" s="274"/>
      <c r="SYN6" s="274"/>
      <c r="SYO6" s="274"/>
      <c r="SYP6" s="274"/>
      <c r="SYQ6" s="274"/>
      <c r="SYR6" s="274"/>
      <c r="SYS6" s="274"/>
      <c r="SYT6" s="274"/>
      <c r="SYU6" s="274"/>
      <c r="SYV6" s="274"/>
      <c r="SYW6" s="274"/>
      <c r="SYX6" s="274"/>
      <c r="SYY6" s="274"/>
      <c r="SYZ6" s="274"/>
      <c r="SZA6" s="274"/>
      <c r="SZB6" s="274"/>
      <c r="SZC6" s="274"/>
      <c r="SZD6" s="274"/>
      <c r="SZE6" s="274"/>
      <c r="SZF6" s="274"/>
      <c r="SZG6" s="274"/>
      <c r="SZH6" s="274"/>
      <c r="SZI6" s="274"/>
      <c r="SZJ6" s="274"/>
      <c r="SZK6" s="274"/>
      <c r="SZL6" s="274"/>
      <c r="SZM6" s="274"/>
      <c r="SZN6" s="274"/>
      <c r="SZO6" s="274"/>
      <c r="SZP6" s="274"/>
      <c r="SZQ6" s="274"/>
      <c r="SZR6" s="274"/>
      <c r="SZS6" s="274"/>
      <c r="SZT6" s="274"/>
      <c r="SZU6" s="274"/>
      <c r="SZV6" s="274"/>
      <c r="SZW6" s="274"/>
      <c r="SZX6" s="274"/>
      <c r="SZY6" s="274"/>
      <c r="SZZ6" s="274"/>
      <c r="TAA6" s="274"/>
      <c r="TAB6" s="274"/>
      <c r="TAC6" s="274"/>
      <c r="TAD6" s="274"/>
      <c r="TAE6" s="274"/>
      <c r="TAF6" s="274"/>
      <c r="TAG6" s="274"/>
      <c r="TAH6" s="274"/>
      <c r="TAI6" s="274"/>
      <c r="TAJ6" s="274"/>
      <c r="TAK6" s="274"/>
      <c r="TAL6" s="274"/>
      <c r="TAM6" s="274"/>
      <c r="TAN6" s="274"/>
      <c r="TAO6" s="274"/>
      <c r="TAP6" s="274"/>
      <c r="TAQ6" s="274"/>
      <c r="TAR6" s="274"/>
      <c r="TAS6" s="274"/>
      <c r="TAT6" s="274"/>
      <c r="TAU6" s="274"/>
      <c r="TAV6" s="274"/>
      <c r="TAW6" s="274"/>
      <c r="TAX6" s="274"/>
      <c r="TAY6" s="274"/>
      <c r="TAZ6" s="274"/>
      <c r="TBA6" s="274"/>
      <c r="TBB6" s="274"/>
      <c r="TBC6" s="274"/>
      <c r="TBD6" s="274"/>
      <c r="TBE6" s="274"/>
      <c r="TBF6" s="274"/>
      <c r="TBG6" s="274"/>
      <c r="TBH6" s="274"/>
      <c r="TBI6" s="274"/>
      <c r="TBJ6" s="274"/>
      <c r="TBK6" s="274"/>
      <c r="TBL6" s="274"/>
      <c r="TBM6" s="274"/>
      <c r="TBN6" s="274"/>
      <c r="TBO6" s="274"/>
      <c r="TBP6" s="274"/>
      <c r="TBQ6" s="274"/>
      <c r="TBR6" s="274"/>
      <c r="TBS6" s="274"/>
      <c r="TBT6" s="274"/>
      <c r="TBU6" s="274"/>
      <c r="TBV6" s="274"/>
      <c r="TBW6" s="274"/>
      <c r="TBX6" s="274"/>
      <c r="TBY6" s="274"/>
      <c r="TBZ6" s="274"/>
      <c r="TCA6" s="274"/>
      <c r="TCB6" s="274"/>
      <c r="TCC6" s="274"/>
      <c r="TCD6" s="274"/>
      <c r="TCE6" s="274"/>
      <c r="TCF6" s="274"/>
      <c r="TCG6" s="274"/>
      <c r="TCH6" s="274"/>
      <c r="TCI6" s="274"/>
      <c r="TCJ6" s="274"/>
      <c r="TCK6" s="274"/>
      <c r="TCL6" s="274"/>
      <c r="TCM6" s="274"/>
      <c r="TCN6" s="274"/>
      <c r="TCO6" s="274"/>
      <c r="TCP6" s="274"/>
      <c r="TCQ6" s="274"/>
      <c r="TCR6" s="274"/>
      <c r="TCS6" s="274"/>
      <c r="TCT6" s="274"/>
      <c r="TCU6" s="274"/>
      <c r="TCV6" s="274"/>
      <c r="TCW6" s="274"/>
      <c r="TCX6" s="274"/>
      <c r="TCY6" s="274"/>
      <c r="TCZ6" s="274"/>
      <c r="TDA6" s="274"/>
      <c r="TDB6" s="274"/>
      <c r="TDC6" s="274"/>
      <c r="TDD6" s="274"/>
      <c r="TDE6" s="274"/>
      <c r="TDF6" s="274"/>
      <c r="TDG6" s="274"/>
      <c r="TDH6" s="274"/>
      <c r="TDI6" s="274"/>
      <c r="TDJ6" s="274"/>
      <c r="TDK6" s="274"/>
      <c r="TDL6" s="274"/>
      <c r="TDM6" s="274"/>
      <c r="TDN6" s="274"/>
      <c r="TDO6" s="274"/>
      <c r="TDP6" s="274"/>
      <c r="TDQ6" s="274"/>
      <c r="TDR6" s="274"/>
      <c r="TDS6" s="274"/>
      <c r="TDT6" s="274"/>
      <c r="TDU6" s="274"/>
      <c r="TDV6" s="274"/>
      <c r="TDW6" s="274"/>
      <c r="TDX6" s="274"/>
      <c r="TDY6" s="274"/>
      <c r="TDZ6" s="274"/>
      <c r="TEA6" s="274"/>
      <c r="TEB6" s="274"/>
      <c r="TEC6" s="274"/>
      <c r="TED6" s="274"/>
      <c r="TEE6" s="274"/>
      <c r="TEF6" s="274"/>
      <c r="TEG6" s="274"/>
      <c r="TEH6" s="274"/>
      <c r="TEI6" s="274"/>
      <c r="TEJ6" s="274"/>
      <c r="TEK6" s="274"/>
      <c r="TEL6" s="274"/>
      <c r="TEM6" s="274"/>
      <c r="TEN6" s="274"/>
      <c r="TEO6" s="274"/>
      <c r="TEP6" s="274"/>
      <c r="TEQ6" s="274"/>
      <c r="TER6" s="274"/>
      <c r="TES6" s="274"/>
      <c r="TET6" s="274"/>
      <c r="TEU6" s="274"/>
      <c r="TEV6" s="274"/>
      <c r="TEW6" s="274"/>
      <c r="TEX6" s="274"/>
      <c r="TEY6" s="274"/>
      <c r="TEZ6" s="274"/>
      <c r="TFA6" s="274"/>
      <c r="TFB6" s="274"/>
      <c r="TFC6" s="274"/>
      <c r="TFD6" s="274"/>
      <c r="TFE6" s="274"/>
      <c r="TFF6" s="274"/>
      <c r="TFG6" s="274"/>
      <c r="TFH6" s="274"/>
      <c r="TFI6" s="274"/>
      <c r="TFJ6" s="274"/>
      <c r="TFK6" s="274"/>
      <c r="TFL6" s="274"/>
      <c r="TFM6" s="274"/>
      <c r="TFN6" s="274"/>
      <c r="TFO6" s="274"/>
      <c r="TFP6" s="274"/>
      <c r="TFQ6" s="274"/>
      <c r="TFR6" s="274"/>
      <c r="TFS6" s="274"/>
      <c r="TFT6" s="274"/>
      <c r="TFU6" s="274"/>
      <c r="TFV6" s="274"/>
      <c r="TFW6" s="274"/>
      <c r="TFX6" s="274"/>
      <c r="TFY6" s="274"/>
      <c r="TFZ6" s="274"/>
      <c r="TGA6" s="274"/>
      <c r="TGB6" s="274"/>
      <c r="TGC6" s="274"/>
      <c r="TGD6" s="274"/>
      <c r="TGE6" s="274"/>
      <c r="TGF6" s="274"/>
      <c r="TGG6" s="274"/>
      <c r="TGH6" s="274"/>
      <c r="TGI6" s="274"/>
      <c r="TGJ6" s="274"/>
      <c r="TGK6" s="274"/>
      <c r="TGL6" s="274"/>
      <c r="TGM6" s="274"/>
      <c r="TGN6" s="274"/>
      <c r="TGO6" s="274"/>
      <c r="TGP6" s="274"/>
      <c r="TGQ6" s="274"/>
      <c r="TGR6" s="274"/>
      <c r="TGS6" s="274"/>
      <c r="TGT6" s="274"/>
      <c r="TGU6" s="274"/>
      <c r="TGV6" s="274"/>
      <c r="TGW6" s="274"/>
      <c r="TGX6" s="274"/>
      <c r="TGY6" s="274"/>
      <c r="TGZ6" s="274"/>
      <c r="THA6" s="274"/>
      <c r="THB6" s="274"/>
      <c r="THC6" s="274"/>
      <c r="THD6" s="274"/>
      <c r="THE6" s="274"/>
      <c r="THF6" s="274"/>
      <c r="THG6" s="274"/>
      <c r="THH6" s="274"/>
      <c r="THI6" s="274"/>
      <c r="THJ6" s="274"/>
      <c r="THK6" s="274"/>
      <c r="THL6" s="274"/>
      <c r="THM6" s="274"/>
      <c r="THN6" s="274"/>
      <c r="THO6" s="274"/>
      <c r="THP6" s="274"/>
      <c r="THQ6" s="274"/>
      <c r="THR6" s="274"/>
      <c r="THS6" s="274"/>
      <c r="THT6" s="274"/>
      <c r="THU6" s="274"/>
      <c r="THV6" s="274"/>
      <c r="THW6" s="274"/>
      <c r="THX6" s="274"/>
      <c r="THY6" s="274"/>
      <c r="THZ6" s="274"/>
      <c r="TIA6" s="274"/>
      <c r="TIB6" s="274"/>
      <c r="TIC6" s="274"/>
      <c r="TID6" s="274"/>
      <c r="TIE6" s="274"/>
      <c r="TIF6" s="274"/>
      <c r="TIG6" s="274"/>
      <c r="TIH6" s="274"/>
      <c r="TII6" s="274"/>
      <c r="TIJ6" s="274"/>
      <c r="TIK6" s="274"/>
      <c r="TIL6" s="274"/>
      <c r="TIM6" s="274"/>
      <c r="TIN6" s="274"/>
      <c r="TIO6" s="274"/>
      <c r="TIP6" s="274"/>
      <c r="TIQ6" s="274"/>
      <c r="TIR6" s="274"/>
      <c r="TIS6" s="274"/>
      <c r="TIT6" s="274"/>
      <c r="TIU6" s="274"/>
      <c r="TIV6" s="274"/>
      <c r="TIW6" s="274"/>
      <c r="TIX6" s="274"/>
      <c r="TIY6" s="274"/>
      <c r="TIZ6" s="274"/>
      <c r="TJA6" s="274"/>
      <c r="TJB6" s="274"/>
      <c r="TJC6" s="274"/>
      <c r="TJD6" s="274"/>
      <c r="TJE6" s="274"/>
      <c r="TJF6" s="274"/>
      <c r="TJG6" s="274"/>
      <c r="TJH6" s="274"/>
      <c r="TJI6" s="274"/>
      <c r="TJJ6" s="274"/>
      <c r="TJK6" s="274"/>
      <c r="TJL6" s="274"/>
      <c r="TJM6" s="274"/>
      <c r="TJN6" s="274"/>
      <c r="TJO6" s="274"/>
      <c r="TJP6" s="274"/>
      <c r="TJQ6" s="274"/>
      <c r="TJR6" s="274"/>
      <c r="TJS6" s="274"/>
      <c r="TJT6" s="274"/>
      <c r="TJU6" s="274"/>
      <c r="TJV6" s="274"/>
      <c r="TJW6" s="274"/>
      <c r="TJX6" s="274"/>
      <c r="TJY6" s="274"/>
      <c r="TJZ6" s="274"/>
      <c r="TKA6" s="274"/>
      <c r="TKB6" s="274"/>
      <c r="TKC6" s="274"/>
      <c r="TKD6" s="274"/>
      <c r="TKE6" s="274"/>
      <c r="TKF6" s="274"/>
      <c r="TKG6" s="274"/>
      <c r="TKH6" s="274"/>
      <c r="TKI6" s="274"/>
      <c r="TKJ6" s="274"/>
      <c r="TKK6" s="274"/>
      <c r="TKL6" s="274"/>
      <c r="TKM6" s="274"/>
      <c r="TKN6" s="274"/>
      <c r="TKO6" s="274"/>
      <c r="TKP6" s="274"/>
      <c r="TKQ6" s="274"/>
      <c r="TKR6" s="274"/>
      <c r="TKS6" s="274"/>
      <c r="TKT6" s="274"/>
      <c r="TKU6" s="274"/>
      <c r="TKV6" s="274"/>
      <c r="TKW6" s="274"/>
      <c r="TKX6" s="274"/>
      <c r="TKY6" s="274"/>
      <c r="TKZ6" s="274"/>
      <c r="TLA6" s="274"/>
      <c r="TLB6" s="274"/>
      <c r="TLC6" s="274"/>
      <c r="TLD6" s="274"/>
      <c r="TLE6" s="274"/>
      <c r="TLF6" s="274"/>
      <c r="TLG6" s="274"/>
      <c r="TLH6" s="274"/>
      <c r="TLI6" s="274"/>
      <c r="TLJ6" s="274"/>
      <c r="TLK6" s="274"/>
      <c r="TLL6" s="274"/>
      <c r="TLM6" s="274"/>
      <c r="TLN6" s="274"/>
      <c r="TLO6" s="274"/>
      <c r="TLP6" s="274"/>
      <c r="TLQ6" s="274"/>
      <c r="TLR6" s="274"/>
      <c r="TLS6" s="274"/>
      <c r="TLT6" s="274"/>
      <c r="TLU6" s="274"/>
      <c r="TLV6" s="274"/>
      <c r="TLW6" s="274"/>
      <c r="TLX6" s="274"/>
      <c r="TLY6" s="274"/>
      <c r="TLZ6" s="274"/>
      <c r="TMA6" s="274"/>
      <c r="TMB6" s="274"/>
      <c r="TMC6" s="274"/>
      <c r="TMD6" s="274"/>
      <c r="TME6" s="274"/>
      <c r="TMF6" s="274"/>
      <c r="TMG6" s="274"/>
      <c r="TMH6" s="274"/>
      <c r="TMI6" s="274"/>
      <c r="TMJ6" s="274"/>
      <c r="TMK6" s="274"/>
      <c r="TML6" s="274"/>
      <c r="TMM6" s="274"/>
      <c r="TMN6" s="274"/>
      <c r="TMO6" s="274"/>
      <c r="TMP6" s="274"/>
      <c r="TMQ6" s="274"/>
      <c r="TMR6" s="274"/>
      <c r="TMS6" s="274"/>
      <c r="TMT6" s="274"/>
      <c r="TMU6" s="274"/>
      <c r="TMV6" s="274"/>
      <c r="TMW6" s="274"/>
      <c r="TMX6" s="274"/>
      <c r="TMY6" s="274"/>
      <c r="TMZ6" s="274"/>
      <c r="TNA6" s="274"/>
      <c r="TNB6" s="274"/>
      <c r="TNC6" s="274"/>
      <c r="TND6" s="274"/>
      <c r="TNE6" s="274"/>
      <c r="TNF6" s="274"/>
      <c r="TNG6" s="274"/>
      <c r="TNH6" s="274"/>
      <c r="TNI6" s="274"/>
      <c r="TNJ6" s="274"/>
      <c r="TNK6" s="274"/>
      <c r="TNL6" s="274"/>
      <c r="TNM6" s="274"/>
      <c r="TNN6" s="274"/>
      <c r="TNO6" s="274"/>
      <c r="TNP6" s="274"/>
      <c r="TNQ6" s="274"/>
      <c r="TNR6" s="274"/>
      <c r="TNS6" s="274"/>
      <c r="TNT6" s="274"/>
      <c r="TNU6" s="274"/>
      <c r="TNV6" s="274"/>
      <c r="TNW6" s="274"/>
      <c r="TNX6" s="274"/>
      <c r="TNY6" s="274"/>
      <c r="TNZ6" s="274"/>
      <c r="TOA6" s="274"/>
      <c r="TOB6" s="274"/>
      <c r="TOC6" s="274"/>
      <c r="TOD6" s="274"/>
      <c r="TOE6" s="274"/>
      <c r="TOF6" s="274"/>
      <c r="TOG6" s="274"/>
      <c r="TOH6" s="274"/>
      <c r="TOI6" s="274"/>
      <c r="TOJ6" s="274"/>
      <c r="TOK6" s="274"/>
      <c r="TOL6" s="274"/>
      <c r="TOM6" s="274"/>
      <c r="TON6" s="274"/>
      <c r="TOO6" s="274"/>
      <c r="TOP6" s="274"/>
      <c r="TOQ6" s="274"/>
      <c r="TOR6" s="274"/>
      <c r="TOS6" s="274"/>
      <c r="TOT6" s="274"/>
      <c r="TOU6" s="274"/>
      <c r="TOV6" s="274"/>
      <c r="TOW6" s="274"/>
      <c r="TOX6" s="274"/>
      <c r="TOY6" s="274"/>
      <c r="TOZ6" s="274"/>
      <c r="TPA6" s="274"/>
      <c r="TPB6" s="274"/>
      <c r="TPC6" s="274"/>
      <c r="TPD6" s="274"/>
      <c r="TPE6" s="274"/>
      <c r="TPF6" s="274"/>
      <c r="TPG6" s="274"/>
      <c r="TPH6" s="274"/>
      <c r="TPI6" s="274"/>
      <c r="TPJ6" s="274"/>
      <c r="TPK6" s="274"/>
      <c r="TPL6" s="274"/>
      <c r="TPM6" s="274"/>
      <c r="TPN6" s="274"/>
      <c r="TPO6" s="274"/>
      <c r="TPP6" s="274"/>
      <c r="TPQ6" s="274"/>
      <c r="TPR6" s="274"/>
      <c r="TPS6" s="274"/>
      <c r="TPT6" s="274"/>
      <c r="TPU6" s="274"/>
      <c r="TPV6" s="274"/>
      <c r="TPW6" s="274"/>
      <c r="TPX6" s="274"/>
      <c r="TPY6" s="274"/>
      <c r="TPZ6" s="274"/>
      <c r="TQA6" s="274"/>
      <c r="TQB6" s="274"/>
      <c r="TQC6" s="274"/>
      <c r="TQD6" s="274"/>
      <c r="TQE6" s="274"/>
      <c r="TQF6" s="274"/>
      <c r="TQG6" s="274"/>
      <c r="TQH6" s="274"/>
      <c r="TQI6" s="274"/>
      <c r="TQJ6" s="274"/>
      <c r="TQK6" s="274"/>
      <c r="TQL6" s="274"/>
      <c r="TQM6" s="274"/>
      <c r="TQN6" s="274"/>
      <c r="TQO6" s="274"/>
      <c r="TQP6" s="274"/>
      <c r="TQQ6" s="274"/>
      <c r="TQR6" s="274"/>
      <c r="TQS6" s="274"/>
      <c r="TQT6" s="274"/>
      <c r="TQU6" s="274"/>
      <c r="TQV6" s="274"/>
      <c r="TQW6" s="274"/>
      <c r="TQX6" s="274"/>
      <c r="TQY6" s="274"/>
      <c r="TQZ6" s="274"/>
      <c r="TRA6" s="274"/>
      <c r="TRB6" s="274"/>
      <c r="TRC6" s="274"/>
      <c r="TRD6" s="274"/>
      <c r="TRE6" s="274"/>
      <c r="TRF6" s="274"/>
      <c r="TRG6" s="274"/>
      <c r="TRH6" s="274"/>
      <c r="TRI6" s="274"/>
      <c r="TRJ6" s="274"/>
      <c r="TRK6" s="274"/>
      <c r="TRL6" s="274"/>
      <c r="TRM6" s="274"/>
      <c r="TRN6" s="274"/>
      <c r="TRO6" s="274"/>
      <c r="TRP6" s="274"/>
      <c r="TRQ6" s="274"/>
      <c r="TRR6" s="274"/>
      <c r="TRS6" s="274"/>
      <c r="TRT6" s="274"/>
      <c r="TRU6" s="274"/>
      <c r="TRV6" s="274"/>
      <c r="TRW6" s="274"/>
      <c r="TRX6" s="274"/>
      <c r="TRY6" s="274"/>
      <c r="TRZ6" s="274"/>
      <c r="TSA6" s="274"/>
      <c r="TSB6" s="274"/>
      <c r="TSC6" s="274"/>
      <c r="TSD6" s="274"/>
      <c r="TSE6" s="274"/>
      <c r="TSF6" s="274"/>
      <c r="TSG6" s="274"/>
      <c r="TSH6" s="274"/>
      <c r="TSI6" s="274"/>
      <c r="TSJ6" s="274"/>
      <c r="TSK6" s="274"/>
      <c r="TSL6" s="274"/>
      <c r="TSM6" s="274"/>
      <c r="TSN6" s="274"/>
      <c r="TSO6" s="274"/>
      <c r="TSP6" s="274"/>
      <c r="TSQ6" s="274"/>
      <c r="TSR6" s="274"/>
      <c r="TSS6" s="274"/>
      <c r="TST6" s="274"/>
      <c r="TSU6" s="274"/>
      <c r="TSV6" s="274"/>
      <c r="TSW6" s="274"/>
      <c r="TSX6" s="274"/>
      <c r="TSY6" s="274"/>
      <c r="TSZ6" s="274"/>
      <c r="TTA6" s="274"/>
      <c r="TTB6" s="274"/>
      <c r="TTC6" s="274"/>
      <c r="TTD6" s="274"/>
      <c r="TTE6" s="274"/>
      <c r="TTF6" s="274"/>
      <c r="TTG6" s="274"/>
      <c r="TTH6" s="274"/>
      <c r="TTI6" s="274"/>
      <c r="TTJ6" s="274"/>
      <c r="TTK6" s="274"/>
      <c r="TTL6" s="274"/>
      <c r="TTM6" s="274"/>
      <c r="TTN6" s="274"/>
      <c r="TTO6" s="274"/>
      <c r="TTP6" s="274"/>
      <c r="TTQ6" s="274"/>
      <c r="TTR6" s="274"/>
      <c r="TTS6" s="274"/>
      <c r="TTT6" s="274"/>
      <c r="TTU6" s="274"/>
      <c r="TTV6" s="274"/>
      <c r="TTW6" s="274"/>
      <c r="TTX6" s="274"/>
      <c r="TTY6" s="274"/>
      <c r="TTZ6" s="274"/>
      <c r="TUA6" s="274"/>
      <c r="TUB6" s="274"/>
      <c r="TUC6" s="274"/>
      <c r="TUD6" s="274"/>
      <c r="TUE6" s="274"/>
      <c r="TUF6" s="274"/>
      <c r="TUG6" s="274"/>
      <c r="TUH6" s="274"/>
      <c r="TUI6" s="274"/>
      <c r="TUJ6" s="274"/>
      <c r="TUK6" s="274"/>
      <c r="TUL6" s="274"/>
      <c r="TUM6" s="274"/>
      <c r="TUN6" s="274"/>
      <c r="TUO6" s="274"/>
      <c r="TUP6" s="274"/>
      <c r="TUQ6" s="274"/>
      <c r="TUR6" s="274"/>
      <c r="TUS6" s="274"/>
      <c r="TUT6" s="274"/>
      <c r="TUU6" s="274"/>
      <c r="TUV6" s="274"/>
      <c r="TUW6" s="274"/>
      <c r="TUX6" s="274"/>
      <c r="TUY6" s="274"/>
      <c r="TUZ6" s="274"/>
      <c r="TVA6" s="274"/>
      <c r="TVB6" s="274"/>
      <c r="TVC6" s="274"/>
      <c r="TVD6" s="274"/>
      <c r="TVE6" s="274"/>
      <c r="TVF6" s="274"/>
      <c r="TVG6" s="274"/>
      <c r="TVH6" s="274"/>
      <c r="TVI6" s="274"/>
      <c r="TVJ6" s="274"/>
      <c r="TVK6" s="274"/>
      <c r="TVL6" s="274"/>
      <c r="TVM6" s="274"/>
      <c r="TVN6" s="274"/>
      <c r="TVO6" s="274"/>
      <c r="TVP6" s="274"/>
      <c r="TVQ6" s="274"/>
      <c r="TVR6" s="274"/>
      <c r="TVS6" s="274"/>
      <c r="TVT6" s="274"/>
      <c r="TVU6" s="274"/>
      <c r="TVV6" s="274"/>
      <c r="TVW6" s="274"/>
      <c r="TVX6" s="274"/>
      <c r="TVY6" s="274"/>
      <c r="TVZ6" s="274"/>
      <c r="TWA6" s="274"/>
      <c r="TWB6" s="274"/>
      <c r="TWC6" s="274"/>
      <c r="TWD6" s="274"/>
      <c r="TWE6" s="274"/>
      <c r="TWF6" s="274"/>
      <c r="TWG6" s="274"/>
      <c r="TWH6" s="274"/>
      <c r="TWI6" s="274"/>
      <c r="TWJ6" s="274"/>
      <c r="TWK6" s="274"/>
      <c r="TWL6" s="274"/>
      <c r="TWM6" s="274"/>
      <c r="TWN6" s="274"/>
      <c r="TWO6" s="274"/>
      <c r="TWP6" s="274"/>
      <c r="TWQ6" s="274"/>
      <c r="TWR6" s="274"/>
      <c r="TWS6" s="274"/>
      <c r="TWT6" s="274"/>
      <c r="TWU6" s="274"/>
      <c r="TWV6" s="274"/>
      <c r="TWW6" s="274"/>
      <c r="TWX6" s="274"/>
      <c r="TWY6" s="274"/>
      <c r="TWZ6" s="274"/>
      <c r="TXA6" s="274"/>
      <c r="TXB6" s="274"/>
      <c r="TXC6" s="274"/>
      <c r="TXD6" s="274"/>
      <c r="TXE6" s="274"/>
      <c r="TXF6" s="274"/>
      <c r="TXG6" s="274"/>
      <c r="TXH6" s="274"/>
      <c r="TXI6" s="274"/>
      <c r="TXJ6" s="274"/>
      <c r="TXK6" s="274"/>
      <c r="TXL6" s="274"/>
      <c r="TXM6" s="274"/>
      <c r="TXN6" s="274"/>
      <c r="TXO6" s="274"/>
      <c r="TXP6" s="274"/>
      <c r="TXQ6" s="274"/>
      <c r="TXR6" s="274"/>
      <c r="TXS6" s="274"/>
      <c r="TXT6" s="274"/>
      <c r="TXU6" s="274"/>
      <c r="TXV6" s="274"/>
      <c r="TXW6" s="274"/>
      <c r="TXX6" s="274"/>
      <c r="TXY6" s="274"/>
      <c r="TXZ6" s="274"/>
      <c r="TYA6" s="274"/>
      <c r="TYB6" s="274"/>
      <c r="TYC6" s="274"/>
      <c r="TYD6" s="274"/>
      <c r="TYE6" s="274"/>
      <c r="TYF6" s="274"/>
      <c r="TYG6" s="274"/>
      <c r="TYH6" s="274"/>
      <c r="TYI6" s="274"/>
      <c r="TYJ6" s="274"/>
      <c r="TYK6" s="274"/>
      <c r="TYL6" s="274"/>
      <c r="TYM6" s="274"/>
      <c r="TYN6" s="274"/>
      <c r="TYO6" s="274"/>
      <c r="TYP6" s="274"/>
      <c r="TYQ6" s="274"/>
      <c r="TYR6" s="274"/>
      <c r="TYS6" s="274"/>
      <c r="TYT6" s="274"/>
      <c r="TYU6" s="274"/>
      <c r="TYV6" s="274"/>
      <c r="TYW6" s="274"/>
      <c r="TYX6" s="274"/>
      <c r="TYY6" s="274"/>
      <c r="TYZ6" s="274"/>
      <c r="TZA6" s="274"/>
      <c r="TZB6" s="274"/>
      <c r="TZC6" s="274"/>
      <c r="TZD6" s="274"/>
      <c r="TZE6" s="274"/>
      <c r="TZF6" s="274"/>
      <c r="TZG6" s="274"/>
      <c r="TZH6" s="274"/>
      <c r="TZI6" s="274"/>
      <c r="TZJ6" s="274"/>
      <c r="TZK6" s="274"/>
      <c r="TZL6" s="274"/>
      <c r="TZM6" s="274"/>
      <c r="TZN6" s="274"/>
      <c r="TZO6" s="274"/>
      <c r="TZP6" s="274"/>
      <c r="TZQ6" s="274"/>
      <c r="TZR6" s="274"/>
      <c r="TZS6" s="274"/>
      <c r="TZT6" s="274"/>
      <c r="TZU6" s="274"/>
      <c r="TZV6" s="274"/>
      <c r="TZW6" s="274"/>
      <c r="TZX6" s="274"/>
      <c r="TZY6" s="274"/>
      <c r="TZZ6" s="274"/>
      <c r="UAA6" s="274"/>
      <c r="UAB6" s="274"/>
      <c r="UAC6" s="274"/>
      <c r="UAD6" s="274"/>
      <c r="UAE6" s="274"/>
      <c r="UAF6" s="274"/>
      <c r="UAG6" s="274"/>
      <c r="UAH6" s="274"/>
      <c r="UAI6" s="274"/>
      <c r="UAJ6" s="274"/>
      <c r="UAK6" s="274"/>
      <c r="UAL6" s="274"/>
      <c r="UAM6" s="274"/>
      <c r="UAN6" s="274"/>
      <c r="UAO6" s="274"/>
      <c r="UAP6" s="274"/>
      <c r="UAQ6" s="274"/>
      <c r="UAR6" s="274"/>
      <c r="UAS6" s="274"/>
      <c r="UAT6" s="274"/>
      <c r="UAU6" s="274"/>
      <c r="UAV6" s="274"/>
      <c r="UAW6" s="274"/>
      <c r="UAX6" s="274"/>
      <c r="UAY6" s="274"/>
      <c r="UAZ6" s="274"/>
      <c r="UBA6" s="274"/>
      <c r="UBB6" s="274"/>
      <c r="UBC6" s="274"/>
      <c r="UBD6" s="274"/>
      <c r="UBE6" s="274"/>
      <c r="UBF6" s="274"/>
      <c r="UBG6" s="274"/>
      <c r="UBH6" s="274"/>
      <c r="UBI6" s="274"/>
      <c r="UBJ6" s="274"/>
      <c r="UBK6" s="274"/>
      <c r="UBL6" s="274"/>
      <c r="UBM6" s="274"/>
      <c r="UBN6" s="274"/>
      <c r="UBO6" s="274"/>
      <c r="UBP6" s="274"/>
      <c r="UBQ6" s="274"/>
      <c r="UBR6" s="274"/>
      <c r="UBS6" s="274"/>
      <c r="UBT6" s="274"/>
      <c r="UBU6" s="274"/>
      <c r="UBV6" s="274"/>
      <c r="UBW6" s="274"/>
      <c r="UBX6" s="274"/>
      <c r="UBY6" s="274"/>
      <c r="UBZ6" s="274"/>
      <c r="UCA6" s="274"/>
      <c r="UCB6" s="274"/>
      <c r="UCC6" s="274"/>
      <c r="UCD6" s="274"/>
      <c r="UCE6" s="274"/>
      <c r="UCF6" s="274"/>
      <c r="UCG6" s="274"/>
      <c r="UCH6" s="274"/>
      <c r="UCI6" s="274"/>
      <c r="UCJ6" s="274"/>
      <c r="UCK6" s="274"/>
      <c r="UCL6" s="274"/>
      <c r="UCM6" s="274"/>
      <c r="UCN6" s="274"/>
      <c r="UCO6" s="274"/>
      <c r="UCP6" s="274"/>
      <c r="UCQ6" s="274"/>
      <c r="UCR6" s="274"/>
      <c r="UCS6" s="274"/>
      <c r="UCT6" s="274"/>
      <c r="UCU6" s="274"/>
      <c r="UCV6" s="274"/>
      <c r="UCW6" s="274"/>
      <c r="UCX6" s="274"/>
      <c r="UCY6" s="274"/>
      <c r="UCZ6" s="274"/>
      <c r="UDA6" s="274"/>
      <c r="UDB6" s="274"/>
      <c r="UDC6" s="274"/>
      <c r="UDD6" s="274"/>
      <c r="UDE6" s="274"/>
      <c r="UDF6" s="274"/>
      <c r="UDG6" s="274"/>
      <c r="UDH6" s="274"/>
      <c r="UDI6" s="274"/>
      <c r="UDJ6" s="274"/>
      <c r="UDK6" s="274"/>
      <c r="UDL6" s="274"/>
      <c r="UDM6" s="274"/>
      <c r="UDN6" s="274"/>
      <c r="UDO6" s="274"/>
      <c r="UDP6" s="274"/>
      <c r="UDQ6" s="274"/>
      <c r="UDR6" s="274"/>
      <c r="UDS6" s="274"/>
      <c r="UDT6" s="274"/>
      <c r="UDU6" s="274"/>
      <c r="UDV6" s="274"/>
      <c r="UDW6" s="274"/>
      <c r="UDX6" s="274"/>
      <c r="UDY6" s="274"/>
      <c r="UDZ6" s="274"/>
      <c r="UEA6" s="274"/>
      <c r="UEB6" s="274"/>
      <c r="UEC6" s="274"/>
      <c r="UED6" s="274"/>
      <c r="UEE6" s="274"/>
      <c r="UEF6" s="274"/>
      <c r="UEG6" s="274"/>
      <c r="UEH6" s="274"/>
      <c r="UEI6" s="274"/>
      <c r="UEJ6" s="274"/>
      <c r="UEK6" s="274"/>
      <c r="UEL6" s="274"/>
      <c r="UEM6" s="274"/>
      <c r="UEN6" s="274"/>
      <c r="UEO6" s="274"/>
      <c r="UEP6" s="274"/>
      <c r="UEQ6" s="274"/>
      <c r="UER6" s="274"/>
      <c r="UES6" s="274"/>
      <c r="UET6" s="274"/>
      <c r="UEU6" s="274"/>
      <c r="UEV6" s="274"/>
      <c r="UEW6" s="274"/>
      <c r="UEX6" s="274"/>
      <c r="UEY6" s="274"/>
      <c r="UEZ6" s="274"/>
      <c r="UFA6" s="274"/>
      <c r="UFB6" s="274"/>
      <c r="UFC6" s="274"/>
      <c r="UFD6" s="274"/>
      <c r="UFE6" s="274"/>
      <c r="UFF6" s="274"/>
      <c r="UFG6" s="274"/>
      <c r="UFH6" s="274"/>
      <c r="UFI6" s="274"/>
      <c r="UFJ6" s="274"/>
      <c r="UFK6" s="274"/>
      <c r="UFL6" s="274"/>
      <c r="UFM6" s="274"/>
      <c r="UFN6" s="274"/>
      <c r="UFO6" s="274"/>
      <c r="UFP6" s="274"/>
      <c r="UFQ6" s="274"/>
      <c r="UFR6" s="274"/>
      <c r="UFS6" s="274"/>
      <c r="UFT6" s="274"/>
      <c r="UFU6" s="274"/>
      <c r="UFV6" s="274"/>
      <c r="UFW6" s="274"/>
      <c r="UFX6" s="274"/>
      <c r="UFY6" s="274"/>
      <c r="UFZ6" s="274"/>
      <c r="UGA6" s="274"/>
      <c r="UGB6" s="274"/>
      <c r="UGC6" s="274"/>
      <c r="UGD6" s="274"/>
      <c r="UGE6" s="274"/>
      <c r="UGF6" s="274"/>
      <c r="UGG6" s="274"/>
      <c r="UGH6" s="274"/>
      <c r="UGI6" s="274"/>
      <c r="UGJ6" s="274"/>
      <c r="UGK6" s="274"/>
      <c r="UGL6" s="274"/>
      <c r="UGM6" s="274"/>
      <c r="UGN6" s="274"/>
      <c r="UGO6" s="274"/>
      <c r="UGP6" s="274"/>
      <c r="UGQ6" s="274"/>
      <c r="UGR6" s="274"/>
      <c r="UGS6" s="274"/>
      <c r="UGT6" s="274"/>
      <c r="UGU6" s="274"/>
      <c r="UGV6" s="274"/>
      <c r="UGW6" s="274"/>
      <c r="UGX6" s="274"/>
      <c r="UGY6" s="274"/>
      <c r="UGZ6" s="274"/>
      <c r="UHA6" s="274"/>
      <c r="UHB6" s="274"/>
      <c r="UHC6" s="274"/>
      <c r="UHD6" s="274"/>
      <c r="UHE6" s="274"/>
      <c r="UHF6" s="274"/>
      <c r="UHG6" s="274"/>
      <c r="UHH6" s="274"/>
      <c r="UHI6" s="274"/>
      <c r="UHJ6" s="274"/>
      <c r="UHK6" s="274"/>
      <c r="UHL6" s="274"/>
      <c r="UHM6" s="274"/>
      <c r="UHN6" s="274"/>
      <c r="UHO6" s="274"/>
      <c r="UHP6" s="274"/>
      <c r="UHQ6" s="274"/>
      <c r="UHR6" s="274"/>
      <c r="UHS6" s="274"/>
      <c r="UHT6" s="274"/>
      <c r="UHU6" s="274"/>
      <c r="UHV6" s="274"/>
      <c r="UHW6" s="274"/>
      <c r="UHX6" s="274"/>
      <c r="UHY6" s="274"/>
      <c r="UHZ6" s="274"/>
      <c r="UIA6" s="274"/>
      <c r="UIB6" s="274"/>
      <c r="UIC6" s="274"/>
      <c r="UID6" s="274"/>
      <c r="UIE6" s="274"/>
      <c r="UIF6" s="274"/>
      <c r="UIG6" s="274"/>
      <c r="UIH6" s="274"/>
      <c r="UII6" s="274"/>
      <c r="UIJ6" s="274"/>
      <c r="UIK6" s="274"/>
      <c r="UIL6" s="274"/>
      <c r="UIM6" s="274"/>
      <c r="UIN6" s="274"/>
      <c r="UIO6" s="274"/>
      <c r="UIP6" s="274"/>
      <c r="UIQ6" s="274"/>
      <c r="UIR6" s="274"/>
      <c r="UIS6" s="274"/>
      <c r="UIT6" s="274"/>
      <c r="UIU6" s="274"/>
      <c r="UIV6" s="274"/>
      <c r="UIW6" s="274"/>
      <c r="UIX6" s="274"/>
      <c r="UIY6" s="274"/>
      <c r="UIZ6" s="274"/>
      <c r="UJA6" s="274"/>
      <c r="UJB6" s="274"/>
      <c r="UJC6" s="274"/>
      <c r="UJD6" s="274"/>
      <c r="UJE6" s="274"/>
      <c r="UJF6" s="274"/>
      <c r="UJG6" s="274"/>
      <c r="UJH6" s="274"/>
      <c r="UJI6" s="274"/>
      <c r="UJJ6" s="274"/>
      <c r="UJK6" s="274"/>
      <c r="UJL6" s="274"/>
      <c r="UJM6" s="274"/>
      <c r="UJN6" s="274"/>
      <c r="UJO6" s="274"/>
      <c r="UJP6" s="274"/>
      <c r="UJQ6" s="274"/>
      <c r="UJR6" s="274"/>
      <c r="UJS6" s="274"/>
      <c r="UJT6" s="274"/>
      <c r="UJU6" s="274"/>
      <c r="UJV6" s="274"/>
      <c r="UJW6" s="274"/>
      <c r="UJX6" s="274"/>
      <c r="UJY6" s="274"/>
      <c r="UJZ6" s="274"/>
      <c r="UKA6" s="274"/>
      <c r="UKB6" s="274"/>
      <c r="UKC6" s="274"/>
      <c r="UKD6" s="274"/>
      <c r="UKE6" s="274"/>
      <c r="UKF6" s="274"/>
      <c r="UKG6" s="274"/>
      <c r="UKH6" s="274"/>
      <c r="UKI6" s="274"/>
      <c r="UKJ6" s="274"/>
      <c r="UKK6" s="274"/>
      <c r="UKL6" s="274"/>
      <c r="UKM6" s="274"/>
      <c r="UKN6" s="274"/>
      <c r="UKO6" s="274"/>
      <c r="UKP6" s="274"/>
      <c r="UKQ6" s="274"/>
      <c r="UKR6" s="274"/>
      <c r="UKS6" s="274"/>
      <c r="UKT6" s="274"/>
      <c r="UKU6" s="274"/>
      <c r="UKV6" s="274"/>
      <c r="UKW6" s="274"/>
      <c r="UKX6" s="274"/>
      <c r="UKY6" s="274"/>
      <c r="UKZ6" s="274"/>
      <c r="ULA6" s="274"/>
      <c r="ULB6" s="274"/>
      <c r="ULC6" s="274"/>
      <c r="ULD6" s="274"/>
      <c r="ULE6" s="274"/>
      <c r="ULF6" s="274"/>
      <c r="ULG6" s="274"/>
      <c r="ULH6" s="274"/>
      <c r="ULI6" s="274"/>
      <c r="ULJ6" s="274"/>
      <c r="ULK6" s="274"/>
      <c r="ULL6" s="274"/>
      <c r="ULM6" s="274"/>
      <c r="ULN6" s="274"/>
      <c r="ULO6" s="274"/>
      <c r="ULP6" s="274"/>
      <c r="ULQ6" s="274"/>
      <c r="ULR6" s="274"/>
      <c r="ULS6" s="274"/>
      <c r="ULT6" s="274"/>
      <c r="ULU6" s="274"/>
      <c r="ULV6" s="274"/>
      <c r="ULW6" s="274"/>
      <c r="ULX6" s="274"/>
      <c r="ULY6" s="274"/>
      <c r="ULZ6" s="274"/>
      <c r="UMA6" s="274"/>
      <c r="UMB6" s="274"/>
      <c r="UMC6" s="274"/>
      <c r="UMD6" s="274"/>
      <c r="UME6" s="274"/>
      <c r="UMF6" s="274"/>
      <c r="UMG6" s="274"/>
      <c r="UMH6" s="274"/>
      <c r="UMI6" s="274"/>
      <c r="UMJ6" s="274"/>
      <c r="UMK6" s="274"/>
      <c r="UML6" s="274"/>
      <c r="UMM6" s="274"/>
      <c r="UMN6" s="274"/>
      <c r="UMO6" s="274"/>
      <c r="UMP6" s="274"/>
      <c r="UMQ6" s="274"/>
      <c r="UMR6" s="274"/>
      <c r="UMS6" s="274"/>
      <c r="UMT6" s="274"/>
      <c r="UMU6" s="274"/>
      <c r="UMV6" s="274"/>
      <c r="UMW6" s="274"/>
      <c r="UMX6" s="274"/>
      <c r="UMY6" s="274"/>
      <c r="UMZ6" s="274"/>
      <c r="UNA6" s="274"/>
      <c r="UNB6" s="274"/>
      <c r="UNC6" s="274"/>
      <c r="UND6" s="274"/>
      <c r="UNE6" s="274"/>
      <c r="UNF6" s="274"/>
      <c r="UNG6" s="274"/>
      <c r="UNH6" s="274"/>
      <c r="UNI6" s="274"/>
      <c r="UNJ6" s="274"/>
      <c r="UNK6" s="274"/>
      <c r="UNL6" s="274"/>
      <c r="UNM6" s="274"/>
      <c r="UNN6" s="274"/>
      <c r="UNO6" s="274"/>
      <c r="UNP6" s="274"/>
      <c r="UNQ6" s="274"/>
      <c r="UNR6" s="274"/>
      <c r="UNS6" s="274"/>
      <c r="UNT6" s="274"/>
      <c r="UNU6" s="274"/>
      <c r="UNV6" s="274"/>
      <c r="UNW6" s="274"/>
      <c r="UNX6" s="274"/>
      <c r="UNY6" s="274"/>
      <c r="UNZ6" s="274"/>
      <c r="UOA6" s="274"/>
      <c r="UOB6" s="274"/>
      <c r="UOC6" s="274"/>
      <c r="UOD6" s="274"/>
      <c r="UOE6" s="274"/>
      <c r="UOF6" s="274"/>
      <c r="UOG6" s="274"/>
      <c r="UOH6" s="274"/>
      <c r="UOI6" s="274"/>
      <c r="UOJ6" s="274"/>
      <c r="UOK6" s="274"/>
      <c r="UOL6" s="274"/>
      <c r="UOM6" s="274"/>
      <c r="UON6" s="274"/>
      <c r="UOO6" s="274"/>
      <c r="UOP6" s="274"/>
      <c r="UOQ6" s="274"/>
      <c r="UOR6" s="274"/>
      <c r="UOS6" s="274"/>
      <c r="UOT6" s="274"/>
      <c r="UOU6" s="274"/>
      <c r="UOV6" s="274"/>
      <c r="UOW6" s="274"/>
      <c r="UOX6" s="274"/>
      <c r="UOY6" s="274"/>
      <c r="UOZ6" s="274"/>
      <c r="UPA6" s="274"/>
      <c r="UPB6" s="274"/>
      <c r="UPC6" s="274"/>
      <c r="UPD6" s="274"/>
      <c r="UPE6" s="274"/>
      <c r="UPF6" s="274"/>
      <c r="UPG6" s="274"/>
      <c r="UPH6" s="274"/>
      <c r="UPI6" s="274"/>
      <c r="UPJ6" s="274"/>
      <c r="UPK6" s="274"/>
      <c r="UPL6" s="274"/>
      <c r="UPM6" s="274"/>
      <c r="UPN6" s="274"/>
      <c r="UPO6" s="274"/>
      <c r="UPP6" s="274"/>
      <c r="UPQ6" s="274"/>
      <c r="UPR6" s="274"/>
      <c r="UPS6" s="274"/>
      <c r="UPT6" s="274"/>
      <c r="UPU6" s="274"/>
      <c r="UPV6" s="274"/>
      <c r="UPW6" s="274"/>
      <c r="UPX6" s="274"/>
      <c r="UPY6" s="274"/>
      <c r="UPZ6" s="274"/>
      <c r="UQA6" s="274"/>
      <c r="UQB6" s="274"/>
      <c r="UQC6" s="274"/>
      <c r="UQD6" s="274"/>
      <c r="UQE6" s="274"/>
      <c r="UQF6" s="274"/>
      <c r="UQG6" s="274"/>
      <c r="UQH6" s="274"/>
      <c r="UQI6" s="274"/>
      <c r="UQJ6" s="274"/>
      <c r="UQK6" s="274"/>
      <c r="UQL6" s="274"/>
      <c r="UQM6" s="274"/>
      <c r="UQN6" s="274"/>
      <c r="UQO6" s="274"/>
      <c r="UQP6" s="274"/>
      <c r="UQQ6" s="274"/>
      <c r="UQR6" s="274"/>
      <c r="UQS6" s="274"/>
      <c r="UQT6" s="274"/>
      <c r="UQU6" s="274"/>
      <c r="UQV6" s="274"/>
      <c r="UQW6" s="274"/>
      <c r="UQX6" s="274"/>
      <c r="UQY6" s="274"/>
      <c r="UQZ6" s="274"/>
      <c r="URA6" s="274"/>
      <c r="URB6" s="274"/>
      <c r="URC6" s="274"/>
      <c r="URD6" s="274"/>
      <c r="URE6" s="274"/>
      <c r="URF6" s="274"/>
      <c r="URG6" s="274"/>
      <c r="URH6" s="274"/>
      <c r="URI6" s="274"/>
      <c r="URJ6" s="274"/>
      <c r="URK6" s="274"/>
      <c r="URL6" s="274"/>
      <c r="URM6" s="274"/>
      <c r="URN6" s="274"/>
      <c r="URO6" s="274"/>
      <c r="URP6" s="274"/>
      <c r="URQ6" s="274"/>
      <c r="URR6" s="274"/>
      <c r="URS6" s="274"/>
      <c r="URT6" s="274"/>
      <c r="URU6" s="274"/>
      <c r="URV6" s="274"/>
      <c r="URW6" s="274"/>
      <c r="URX6" s="274"/>
      <c r="URY6" s="274"/>
      <c r="URZ6" s="274"/>
      <c r="USA6" s="274"/>
      <c r="USB6" s="274"/>
      <c r="USC6" s="274"/>
      <c r="USD6" s="274"/>
      <c r="USE6" s="274"/>
      <c r="USF6" s="274"/>
      <c r="USG6" s="274"/>
      <c r="USH6" s="274"/>
      <c r="USI6" s="274"/>
      <c r="USJ6" s="274"/>
      <c r="USK6" s="274"/>
      <c r="USL6" s="274"/>
      <c r="USM6" s="274"/>
      <c r="USN6" s="274"/>
      <c r="USO6" s="274"/>
      <c r="USP6" s="274"/>
      <c r="USQ6" s="274"/>
      <c r="USR6" s="274"/>
      <c r="USS6" s="274"/>
      <c r="UST6" s="274"/>
      <c r="USU6" s="274"/>
      <c r="USV6" s="274"/>
      <c r="USW6" s="274"/>
      <c r="USX6" s="274"/>
      <c r="USY6" s="274"/>
      <c r="USZ6" s="274"/>
      <c r="UTA6" s="274"/>
      <c r="UTB6" s="274"/>
      <c r="UTC6" s="274"/>
      <c r="UTD6" s="274"/>
      <c r="UTE6" s="274"/>
      <c r="UTF6" s="274"/>
      <c r="UTG6" s="274"/>
      <c r="UTH6" s="274"/>
      <c r="UTI6" s="274"/>
      <c r="UTJ6" s="274"/>
      <c r="UTK6" s="274"/>
      <c r="UTL6" s="274"/>
      <c r="UTM6" s="274"/>
      <c r="UTN6" s="274"/>
      <c r="UTO6" s="274"/>
      <c r="UTP6" s="274"/>
      <c r="UTQ6" s="274"/>
      <c r="UTR6" s="274"/>
      <c r="UTS6" s="274"/>
      <c r="UTT6" s="274"/>
      <c r="UTU6" s="274"/>
      <c r="UTV6" s="274"/>
      <c r="UTW6" s="274"/>
      <c r="UTX6" s="274"/>
      <c r="UTY6" s="274"/>
      <c r="UTZ6" s="274"/>
      <c r="UUA6" s="274"/>
      <c r="UUB6" s="274"/>
      <c r="UUC6" s="274"/>
      <c r="UUD6" s="274"/>
      <c r="UUE6" s="274"/>
      <c r="UUF6" s="274"/>
      <c r="UUG6" s="274"/>
      <c r="UUH6" s="274"/>
      <c r="UUI6" s="274"/>
      <c r="UUJ6" s="274"/>
      <c r="UUK6" s="274"/>
      <c r="UUL6" s="274"/>
      <c r="UUM6" s="274"/>
      <c r="UUN6" s="274"/>
      <c r="UUO6" s="274"/>
      <c r="UUP6" s="274"/>
      <c r="UUQ6" s="274"/>
      <c r="UUR6" s="274"/>
      <c r="UUS6" s="274"/>
      <c r="UUT6" s="274"/>
      <c r="UUU6" s="274"/>
      <c r="UUV6" s="274"/>
      <c r="UUW6" s="274"/>
      <c r="UUX6" s="274"/>
      <c r="UUY6" s="274"/>
      <c r="UUZ6" s="274"/>
      <c r="UVA6" s="274"/>
      <c r="UVB6" s="274"/>
      <c r="UVC6" s="274"/>
      <c r="UVD6" s="274"/>
      <c r="UVE6" s="274"/>
      <c r="UVF6" s="274"/>
      <c r="UVG6" s="274"/>
      <c r="UVH6" s="274"/>
      <c r="UVI6" s="274"/>
      <c r="UVJ6" s="274"/>
      <c r="UVK6" s="274"/>
      <c r="UVL6" s="274"/>
      <c r="UVM6" s="274"/>
      <c r="UVN6" s="274"/>
      <c r="UVO6" s="274"/>
      <c r="UVP6" s="274"/>
      <c r="UVQ6" s="274"/>
      <c r="UVR6" s="274"/>
      <c r="UVS6" s="274"/>
      <c r="UVT6" s="274"/>
      <c r="UVU6" s="274"/>
      <c r="UVV6" s="274"/>
      <c r="UVW6" s="274"/>
      <c r="UVX6" s="274"/>
      <c r="UVY6" s="274"/>
      <c r="UVZ6" s="274"/>
      <c r="UWA6" s="274"/>
      <c r="UWB6" s="274"/>
      <c r="UWC6" s="274"/>
      <c r="UWD6" s="274"/>
      <c r="UWE6" s="274"/>
      <c r="UWF6" s="274"/>
      <c r="UWG6" s="274"/>
      <c r="UWH6" s="274"/>
      <c r="UWI6" s="274"/>
      <c r="UWJ6" s="274"/>
      <c r="UWK6" s="274"/>
      <c r="UWL6" s="274"/>
      <c r="UWM6" s="274"/>
      <c r="UWN6" s="274"/>
      <c r="UWO6" s="274"/>
      <c r="UWP6" s="274"/>
      <c r="UWQ6" s="274"/>
      <c r="UWR6" s="274"/>
      <c r="UWS6" s="274"/>
      <c r="UWT6" s="274"/>
      <c r="UWU6" s="274"/>
      <c r="UWV6" s="274"/>
      <c r="UWW6" s="274"/>
      <c r="UWX6" s="274"/>
      <c r="UWY6" s="274"/>
      <c r="UWZ6" s="274"/>
      <c r="UXA6" s="274"/>
      <c r="UXB6" s="274"/>
      <c r="UXC6" s="274"/>
      <c r="UXD6" s="274"/>
      <c r="UXE6" s="274"/>
      <c r="UXF6" s="274"/>
      <c r="UXG6" s="274"/>
      <c r="UXH6" s="274"/>
      <c r="UXI6" s="274"/>
      <c r="UXJ6" s="274"/>
      <c r="UXK6" s="274"/>
      <c r="UXL6" s="274"/>
      <c r="UXM6" s="274"/>
      <c r="UXN6" s="274"/>
      <c r="UXO6" s="274"/>
      <c r="UXP6" s="274"/>
      <c r="UXQ6" s="274"/>
      <c r="UXR6" s="274"/>
      <c r="UXS6" s="274"/>
      <c r="UXT6" s="274"/>
      <c r="UXU6" s="274"/>
      <c r="UXV6" s="274"/>
      <c r="UXW6" s="274"/>
      <c r="UXX6" s="274"/>
      <c r="UXY6" s="274"/>
      <c r="UXZ6" s="274"/>
      <c r="UYA6" s="274"/>
      <c r="UYB6" s="274"/>
      <c r="UYC6" s="274"/>
      <c r="UYD6" s="274"/>
      <c r="UYE6" s="274"/>
      <c r="UYF6" s="274"/>
      <c r="UYG6" s="274"/>
      <c r="UYH6" s="274"/>
      <c r="UYI6" s="274"/>
      <c r="UYJ6" s="274"/>
      <c r="UYK6" s="274"/>
      <c r="UYL6" s="274"/>
      <c r="UYM6" s="274"/>
      <c r="UYN6" s="274"/>
      <c r="UYO6" s="274"/>
      <c r="UYP6" s="274"/>
      <c r="UYQ6" s="274"/>
      <c r="UYR6" s="274"/>
      <c r="UYS6" s="274"/>
      <c r="UYT6" s="274"/>
      <c r="UYU6" s="274"/>
      <c r="UYV6" s="274"/>
      <c r="UYW6" s="274"/>
      <c r="UYX6" s="274"/>
      <c r="UYY6" s="274"/>
      <c r="UYZ6" s="274"/>
      <c r="UZA6" s="274"/>
      <c r="UZB6" s="274"/>
      <c r="UZC6" s="274"/>
      <c r="UZD6" s="274"/>
      <c r="UZE6" s="274"/>
      <c r="UZF6" s="274"/>
      <c r="UZG6" s="274"/>
      <c r="UZH6" s="274"/>
      <c r="UZI6" s="274"/>
      <c r="UZJ6" s="274"/>
      <c r="UZK6" s="274"/>
      <c r="UZL6" s="274"/>
      <c r="UZM6" s="274"/>
      <c r="UZN6" s="274"/>
      <c r="UZO6" s="274"/>
      <c r="UZP6" s="274"/>
      <c r="UZQ6" s="274"/>
      <c r="UZR6" s="274"/>
      <c r="UZS6" s="274"/>
      <c r="UZT6" s="274"/>
      <c r="UZU6" s="274"/>
      <c r="UZV6" s="274"/>
      <c r="UZW6" s="274"/>
      <c r="UZX6" s="274"/>
      <c r="UZY6" s="274"/>
      <c r="UZZ6" s="274"/>
      <c r="VAA6" s="274"/>
      <c r="VAB6" s="274"/>
      <c r="VAC6" s="274"/>
      <c r="VAD6" s="274"/>
      <c r="VAE6" s="274"/>
      <c r="VAF6" s="274"/>
      <c r="VAG6" s="274"/>
      <c r="VAH6" s="274"/>
      <c r="VAI6" s="274"/>
      <c r="VAJ6" s="274"/>
      <c r="VAK6" s="274"/>
      <c r="VAL6" s="274"/>
      <c r="VAM6" s="274"/>
      <c r="VAN6" s="274"/>
      <c r="VAO6" s="274"/>
      <c r="VAP6" s="274"/>
      <c r="VAQ6" s="274"/>
      <c r="VAR6" s="274"/>
      <c r="VAS6" s="274"/>
      <c r="VAT6" s="274"/>
      <c r="VAU6" s="274"/>
      <c r="VAV6" s="274"/>
      <c r="VAW6" s="274"/>
      <c r="VAX6" s="274"/>
      <c r="VAY6" s="274"/>
      <c r="VAZ6" s="274"/>
      <c r="VBA6" s="274"/>
      <c r="VBB6" s="274"/>
      <c r="VBC6" s="274"/>
      <c r="VBD6" s="274"/>
      <c r="VBE6" s="274"/>
      <c r="VBF6" s="274"/>
      <c r="VBG6" s="274"/>
      <c r="VBH6" s="274"/>
      <c r="VBI6" s="274"/>
      <c r="VBJ6" s="274"/>
      <c r="VBK6" s="274"/>
      <c r="VBL6" s="274"/>
      <c r="VBM6" s="274"/>
      <c r="VBN6" s="274"/>
      <c r="VBO6" s="274"/>
      <c r="VBP6" s="274"/>
      <c r="VBQ6" s="274"/>
      <c r="VBR6" s="274"/>
      <c r="VBS6" s="274"/>
      <c r="VBT6" s="274"/>
      <c r="VBU6" s="274"/>
      <c r="VBV6" s="274"/>
      <c r="VBW6" s="274"/>
      <c r="VBX6" s="274"/>
      <c r="VBY6" s="274"/>
      <c r="VBZ6" s="274"/>
      <c r="VCA6" s="274"/>
      <c r="VCB6" s="274"/>
      <c r="VCC6" s="274"/>
      <c r="VCD6" s="274"/>
      <c r="VCE6" s="274"/>
      <c r="VCF6" s="274"/>
      <c r="VCG6" s="274"/>
      <c r="VCH6" s="274"/>
      <c r="VCI6" s="274"/>
      <c r="VCJ6" s="274"/>
      <c r="VCK6" s="274"/>
      <c r="VCL6" s="274"/>
      <c r="VCM6" s="274"/>
      <c r="VCN6" s="274"/>
      <c r="VCO6" s="274"/>
      <c r="VCP6" s="274"/>
      <c r="VCQ6" s="274"/>
      <c r="VCR6" s="274"/>
      <c r="VCS6" s="274"/>
      <c r="VCT6" s="274"/>
      <c r="VCU6" s="274"/>
      <c r="VCV6" s="274"/>
      <c r="VCW6" s="274"/>
      <c r="VCX6" s="274"/>
      <c r="VCY6" s="274"/>
      <c r="VCZ6" s="274"/>
      <c r="VDA6" s="274"/>
      <c r="VDB6" s="274"/>
      <c r="VDC6" s="274"/>
      <c r="VDD6" s="274"/>
      <c r="VDE6" s="274"/>
      <c r="VDF6" s="274"/>
      <c r="VDG6" s="274"/>
      <c r="VDH6" s="274"/>
      <c r="VDI6" s="274"/>
      <c r="VDJ6" s="274"/>
      <c r="VDK6" s="274"/>
      <c r="VDL6" s="274"/>
      <c r="VDM6" s="274"/>
      <c r="VDN6" s="274"/>
      <c r="VDO6" s="274"/>
      <c r="VDP6" s="274"/>
      <c r="VDQ6" s="274"/>
      <c r="VDR6" s="274"/>
      <c r="VDS6" s="274"/>
      <c r="VDT6" s="274"/>
      <c r="VDU6" s="274"/>
      <c r="VDV6" s="274"/>
      <c r="VDW6" s="274"/>
      <c r="VDX6" s="274"/>
      <c r="VDY6" s="274"/>
      <c r="VDZ6" s="274"/>
      <c r="VEA6" s="274"/>
      <c r="VEB6" s="274"/>
      <c r="VEC6" s="274"/>
      <c r="VED6" s="274"/>
      <c r="VEE6" s="274"/>
      <c r="VEF6" s="274"/>
      <c r="VEG6" s="274"/>
      <c r="VEH6" s="274"/>
      <c r="VEI6" s="274"/>
      <c r="VEJ6" s="274"/>
      <c r="VEK6" s="274"/>
      <c r="VEL6" s="274"/>
      <c r="VEM6" s="274"/>
      <c r="VEN6" s="274"/>
      <c r="VEO6" s="274"/>
      <c r="VEP6" s="274"/>
      <c r="VEQ6" s="274"/>
      <c r="VER6" s="274"/>
      <c r="VES6" s="274"/>
      <c r="VET6" s="274"/>
      <c r="VEU6" s="274"/>
      <c r="VEV6" s="274"/>
      <c r="VEW6" s="274"/>
      <c r="VEX6" s="274"/>
      <c r="VEY6" s="274"/>
      <c r="VEZ6" s="274"/>
      <c r="VFA6" s="274"/>
      <c r="VFB6" s="274"/>
      <c r="VFC6" s="274"/>
      <c r="VFD6" s="274"/>
      <c r="VFE6" s="274"/>
      <c r="VFF6" s="274"/>
      <c r="VFG6" s="274"/>
      <c r="VFH6" s="274"/>
      <c r="VFI6" s="274"/>
      <c r="VFJ6" s="274"/>
      <c r="VFK6" s="274"/>
      <c r="VFL6" s="274"/>
      <c r="VFM6" s="274"/>
      <c r="VFN6" s="274"/>
      <c r="VFO6" s="274"/>
      <c r="VFP6" s="274"/>
      <c r="VFQ6" s="274"/>
      <c r="VFR6" s="274"/>
      <c r="VFS6" s="274"/>
      <c r="VFT6" s="274"/>
      <c r="VFU6" s="274"/>
      <c r="VFV6" s="274"/>
      <c r="VFW6" s="274"/>
      <c r="VFX6" s="274"/>
      <c r="VFY6" s="274"/>
      <c r="VFZ6" s="274"/>
      <c r="VGA6" s="274"/>
      <c r="VGB6" s="274"/>
      <c r="VGC6" s="274"/>
      <c r="VGD6" s="274"/>
      <c r="VGE6" s="274"/>
      <c r="VGF6" s="274"/>
      <c r="VGG6" s="274"/>
      <c r="VGH6" s="274"/>
      <c r="VGI6" s="274"/>
      <c r="VGJ6" s="274"/>
      <c r="VGK6" s="274"/>
      <c r="VGL6" s="274"/>
      <c r="VGM6" s="274"/>
      <c r="VGN6" s="274"/>
      <c r="VGO6" s="274"/>
      <c r="VGP6" s="274"/>
      <c r="VGQ6" s="274"/>
      <c r="VGR6" s="274"/>
      <c r="VGS6" s="274"/>
      <c r="VGT6" s="274"/>
      <c r="VGU6" s="274"/>
      <c r="VGV6" s="274"/>
      <c r="VGW6" s="274"/>
      <c r="VGX6" s="274"/>
      <c r="VGY6" s="274"/>
      <c r="VGZ6" s="274"/>
      <c r="VHA6" s="274"/>
      <c r="VHB6" s="274"/>
      <c r="VHC6" s="274"/>
      <c r="VHD6" s="274"/>
      <c r="VHE6" s="274"/>
      <c r="VHF6" s="274"/>
      <c r="VHG6" s="274"/>
      <c r="VHH6" s="274"/>
      <c r="VHI6" s="274"/>
      <c r="VHJ6" s="274"/>
      <c r="VHK6" s="274"/>
      <c r="VHL6" s="274"/>
      <c r="VHM6" s="274"/>
      <c r="VHN6" s="274"/>
      <c r="VHO6" s="274"/>
      <c r="VHP6" s="274"/>
      <c r="VHQ6" s="274"/>
      <c r="VHR6" s="274"/>
      <c r="VHS6" s="274"/>
      <c r="VHT6" s="274"/>
      <c r="VHU6" s="274"/>
      <c r="VHV6" s="274"/>
      <c r="VHW6" s="274"/>
      <c r="VHX6" s="274"/>
      <c r="VHY6" s="274"/>
      <c r="VHZ6" s="274"/>
      <c r="VIA6" s="274"/>
      <c r="VIB6" s="274"/>
      <c r="VIC6" s="274"/>
      <c r="VID6" s="274"/>
      <c r="VIE6" s="274"/>
      <c r="VIF6" s="274"/>
      <c r="VIG6" s="274"/>
      <c r="VIH6" s="274"/>
      <c r="VII6" s="274"/>
      <c r="VIJ6" s="274"/>
      <c r="VIK6" s="274"/>
      <c r="VIL6" s="274"/>
      <c r="VIM6" s="274"/>
      <c r="VIN6" s="274"/>
      <c r="VIO6" s="274"/>
      <c r="VIP6" s="274"/>
      <c r="VIQ6" s="274"/>
      <c r="VIR6" s="274"/>
      <c r="VIS6" s="274"/>
      <c r="VIT6" s="274"/>
      <c r="VIU6" s="274"/>
      <c r="VIV6" s="274"/>
      <c r="VIW6" s="274"/>
      <c r="VIX6" s="274"/>
      <c r="VIY6" s="274"/>
      <c r="VIZ6" s="274"/>
      <c r="VJA6" s="274"/>
      <c r="VJB6" s="274"/>
      <c r="VJC6" s="274"/>
      <c r="VJD6" s="274"/>
      <c r="VJE6" s="274"/>
      <c r="VJF6" s="274"/>
      <c r="VJG6" s="274"/>
      <c r="VJH6" s="274"/>
      <c r="VJI6" s="274"/>
      <c r="VJJ6" s="274"/>
      <c r="VJK6" s="274"/>
      <c r="VJL6" s="274"/>
      <c r="VJM6" s="274"/>
      <c r="VJN6" s="274"/>
      <c r="VJO6" s="274"/>
      <c r="VJP6" s="274"/>
      <c r="VJQ6" s="274"/>
      <c r="VJR6" s="274"/>
      <c r="VJS6" s="274"/>
      <c r="VJT6" s="274"/>
      <c r="VJU6" s="274"/>
      <c r="VJV6" s="274"/>
      <c r="VJW6" s="274"/>
      <c r="VJX6" s="274"/>
      <c r="VJY6" s="274"/>
      <c r="VJZ6" s="274"/>
      <c r="VKA6" s="274"/>
      <c r="VKB6" s="274"/>
      <c r="VKC6" s="274"/>
      <c r="VKD6" s="274"/>
      <c r="VKE6" s="274"/>
      <c r="VKF6" s="274"/>
      <c r="VKG6" s="274"/>
      <c r="VKH6" s="274"/>
      <c r="VKI6" s="274"/>
      <c r="VKJ6" s="274"/>
      <c r="VKK6" s="274"/>
      <c r="VKL6" s="274"/>
      <c r="VKM6" s="274"/>
      <c r="VKN6" s="274"/>
      <c r="VKO6" s="274"/>
      <c r="VKP6" s="274"/>
      <c r="VKQ6" s="274"/>
      <c r="VKR6" s="274"/>
      <c r="VKS6" s="274"/>
      <c r="VKT6" s="274"/>
      <c r="VKU6" s="274"/>
      <c r="VKV6" s="274"/>
      <c r="VKW6" s="274"/>
      <c r="VKX6" s="274"/>
      <c r="VKY6" s="274"/>
      <c r="VKZ6" s="274"/>
      <c r="VLA6" s="274"/>
      <c r="VLB6" s="274"/>
      <c r="VLC6" s="274"/>
      <c r="VLD6" s="274"/>
      <c r="VLE6" s="274"/>
      <c r="VLF6" s="274"/>
      <c r="VLG6" s="274"/>
      <c r="VLH6" s="274"/>
      <c r="VLI6" s="274"/>
      <c r="VLJ6" s="274"/>
      <c r="VLK6" s="274"/>
      <c r="VLL6" s="274"/>
      <c r="VLM6" s="274"/>
      <c r="VLN6" s="274"/>
      <c r="VLO6" s="274"/>
      <c r="VLP6" s="274"/>
      <c r="VLQ6" s="274"/>
      <c r="VLR6" s="274"/>
      <c r="VLS6" s="274"/>
      <c r="VLT6" s="274"/>
      <c r="VLU6" s="274"/>
      <c r="VLV6" s="274"/>
      <c r="VLW6" s="274"/>
      <c r="VLX6" s="274"/>
      <c r="VLY6" s="274"/>
      <c r="VLZ6" s="274"/>
      <c r="VMA6" s="274"/>
      <c r="VMB6" s="274"/>
      <c r="VMC6" s="274"/>
      <c r="VMD6" s="274"/>
      <c r="VME6" s="274"/>
      <c r="VMF6" s="274"/>
      <c r="VMG6" s="274"/>
      <c r="VMH6" s="274"/>
      <c r="VMI6" s="274"/>
      <c r="VMJ6" s="274"/>
      <c r="VMK6" s="274"/>
      <c r="VML6" s="274"/>
      <c r="VMM6" s="274"/>
      <c r="VMN6" s="274"/>
      <c r="VMO6" s="274"/>
      <c r="VMP6" s="274"/>
      <c r="VMQ6" s="274"/>
      <c r="VMR6" s="274"/>
      <c r="VMS6" s="274"/>
      <c r="VMT6" s="274"/>
      <c r="VMU6" s="274"/>
      <c r="VMV6" s="274"/>
      <c r="VMW6" s="274"/>
      <c r="VMX6" s="274"/>
      <c r="VMY6" s="274"/>
      <c r="VMZ6" s="274"/>
      <c r="VNA6" s="274"/>
      <c r="VNB6" s="274"/>
      <c r="VNC6" s="274"/>
      <c r="VND6" s="274"/>
      <c r="VNE6" s="274"/>
      <c r="VNF6" s="274"/>
      <c r="VNG6" s="274"/>
      <c r="VNH6" s="274"/>
      <c r="VNI6" s="274"/>
      <c r="VNJ6" s="274"/>
      <c r="VNK6" s="274"/>
      <c r="VNL6" s="274"/>
      <c r="VNM6" s="274"/>
      <c r="VNN6" s="274"/>
      <c r="VNO6" s="274"/>
      <c r="VNP6" s="274"/>
      <c r="VNQ6" s="274"/>
      <c r="VNR6" s="274"/>
      <c r="VNS6" s="274"/>
      <c r="VNT6" s="274"/>
      <c r="VNU6" s="274"/>
      <c r="VNV6" s="274"/>
      <c r="VNW6" s="274"/>
      <c r="VNX6" s="274"/>
      <c r="VNY6" s="274"/>
      <c r="VNZ6" s="274"/>
      <c r="VOA6" s="274"/>
      <c r="VOB6" s="274"/>
      <c r="VOC6" s="274"/>
      <c r="VOD6" s="274"/>
      <c r="VOE6" s="274"/>
      <c r="VOF6" s="274"/>
      <c r="VOG6" s="274"/>
      <c r="VOH6" s="274"/>
      <c r="VOI6" s="274"/>
      <c r="VOJ6" s="274"/>
      <c r="VOK6" s="274"/>
      <c r="VOL6" s="274"/>
      <c r="VOM6" s="274"/>
      <c r="VON6" s="274"/>
      <c r="VOO6" s="274"/>
      <c r="VOP6" s="274"/>
      <c r="VOQ6" s="274"/>
      <c r="VOR6" s="274"/>
      <c r="VOS6" s="274"/>
      <c r="VOT6" s="274"/>
      <c r="VOU6" s="274"/>
      <c r="VOV6" s="274"/>
      <c r="VOW6" s="274"/>
      <c r="VOX6" s="274"/>
      <c r="VOY6" s="274"/>
      <c r="VOZ6" s="274"/>
      <c r="VPA6" s="274"/>
      <c r="VPB6" s="274"/>
      <c r="VPC6" s="274"/>
      <c r="VPD6" s="274"/>
      <c r="VPE6" s="274"/>
      <c r="VPF6" s="274"/>
      <c r="VPG6" s="274"/>
      <c r="VPH6" s="274"/>
      <c r="VPI6" s="274"/>
      <c r="VPJ6" s="274"/>
      <c r="VPK6" s="274"/>
      <c r="VPL6" s="274"/>
      <c r="VPM6" s="274"/>
      <c r="VPN6" s="274"/>
      <c r="VPO6" s="274"/>
      <c r="VPP6" s="274"/>
      <c r="VPQ6" s="274"/>
      <c r="VPR6" s="274"/>
      <c r="VPS6" s="274"/>
      <c r="VPT6" s="274"/>
      <c r="VPU6" s="274"/>
      <c r="VPV6" s="274"/>
      <c r="VPW6" s="274"/>
      <c r="VPX6" s="274"/>
      <c r="VPY6" s="274"/>
      <c r="VPZ6" s="274"/>
      <c r="VQA6" s="274"/>
      <c r="VQB6" s="274"/>
      <c r="VQC6" s="274"/>
      <c r="VQD6" s="274"/>
      <c r="VQE6" s="274"/>
      <c r="VQF6" s="274"/>
      <c r="VQG6" s="274"/>
      <c r="VQH6" s="274"/>
      <c r="VQI6" s="274"/>
      <c r="VQJ6" s="274"/>
      <c r="VQK6" s="274"/>
      <c r="VQL6" s="274"/>
      <c r="VQM6" s="274"/>
      <c r="VQN6" s="274"/>
      <c r="VQO6" s="274"/>
      <c r="VQP6" s="274"/>
      <c r="VQQ6" s="274"/>
      <c r="VQR6" s="274"/>
      <c r="VQS6" s="274"/>
      <c r="VQT6" s="274"/>
      <c r="VQU6" s="274"/>
      <c r="VQV6" s="274"/>
      <c r="VQW6" s="274"/>
      <c r="VQX6" s="274"/>
      <c r="VQY6" s="274"/>
      <c r="VQZ6" s="274"/>
      <c r="VRA6" s="274"/>
      <c r="VRB6" s="274"/>
      <c r="VRC6" s="274"/>
      <c r="VRD6" s="274"/>
      <c r="VRE6" s="274"/>
      <c r="VRF6" s="274"/>
      <c r="VRG6" s="274"/>
      <c r="VRH6" s="274"/>
      <c r="VRI6" s="274"/>
      <c r="VRJ6" s="274"/>
      <c r="VRK6" s="274"/>
      <c r="VRL6" s="274"/>
      <c r="VRM6" s="274"/>
      <c r="VRN6" s="274"/>
      <c r="VRO6" s="274"/>
      <c r="VRP6" s="274"/>
      <c r="VRQ6" s="274"/>
      <c r="VRR6" s="274"/>
      <c r="VRS6" s="274"/>
      <c r="VRT6" s="274"/>
      <c r="VRU6" s="274"/>
      <c r="VRV6" s="274"/>
      <c r="VRW6" s="274"/>
      <c r="VRX6" s="274"/>
      <c r="VRY6" s="274"/>
      <c r="VRZ6" s="274"/>
      <c r="VSA6" s="274"/>
      <c r="VSB6" s="274"/>
      <c r="VSC6" s="274"/>
      <c r="VSD6" s="274"/>
      <c r="VSE6" s="274"/>
      <c r="VSF6" s="274"/>
      <c r="VSG6" s="274"/>
      <c r="VSH6" s="274"/>
      <c r="VSI6" s="274"/>
      <c r="VSJ6" s="274"/>
      <c r="VSK6" s="274"/>
      <c r="VSL6" s="274"/>
      <c r="VSM6" s="274"/>
      <c r="VSN6" s="274"/>
      <c r="VSO6" s="274"/>
      <c r="VSP6" s="274"/>
      <c r="VSQ6" s="274"/>
      <c r="VSR6" s="274"/>
      <c r="VSS6" s="274"/>
      <c r="VST6" s="274"/>
      <c r="VSU6" s="274"/>
      <c r="VSV6" s="274"/>
      <c r="VSW6" s="274"/>
      <c r="VSX6" s="274"/>
      <c r="VSY6" s="274"/>
      <c r="VSZ6" s="274"/>
      <c r="VTA6" s="274"/>
      <c r="VTB6" s="274"/>
      <c r="VTC6" s="274"/>
      <c r="VTD6" s="274"/>
      <c r="VTE6" s="274"/>
      <c r="VTF6" s="274"/>
      <c r="VTG6" s="274"/>
      <c r="VTH6" s="274"/>
      <c r="VTI6" s="274"/>
      <c r="VTJ6" s="274"/>
      <c r="VTK6" s="274"/>
      <c r="VTL6" s="274"/>
      <c r="VTM6" s="274"/>
      <c r="VTN6" s="274"/>
      <c r="VTO6" s="274"/>
      <c r="VTP6" s="274"/>
      <c r="VTQ6" s="274"/>
      <c r="VTR6" s="274"/>
      <c r="VTS6" s="274"/>
      <c r="VTT6" s="274"/>
      <c r="VTU6" s="274"/>
      <c r="VTV6" s="274"/>
      <c r="VTW6" s="274"/>
      <c r="VTX6" s="274"/>
      <c r="VTY6" s="274"/>
      <c r="VTZ6" s="274"/>
      <c r="VUA6" s="274"/>
      <c r="VUB6" s="274"/>
      <c r="VUC6" s="274"/>
      <c r="VUD6" s="274"/>
      <c r="VUE6" s="274"/>
      <c r="VUF6" s="274"/>
      <c r="VUG6" s="274"/>
      <c r="VUH6" s="274"/>
      <c r="VUI6" s="274"/>
      <c r="VUJ6" s="274"/>
      <c r="VUK6" s="274"/>
      <c r="VUL6" s="274"/>
      <c r="VUM6" s="274"/>
      <c r="VUN6" s="274"/>
      <c r="VUO6" s="274"/>
      <c r="VUP6" s="274"/>
      <c r="VUQ6" s="274"/>
      <c r="VUR6" s="274"/>
      <c r="VUS6" s="274"/>
      <c r="VUT6" s="274"/>
      <c r="VUU6" s="274"/>
      <c r="VUV6" s="274"/>
      <c r="VUW6" s="274"/>
      <c r="VUX6" s="274"/>
      <c r="VUY6" s="274"/>
      <c r="VUZ6" s="274"/>
      <c r="VVA6" s="274"/>
      <c r="VVB6" s="274"/>
      <c r="VVC6" s="274"/>
      <c r="VVD6" s="274"/>
      <c r="VVE6" s="274"/>
      <c r="VVF6" s="274"/>
      <c r="VVG6" s="274"/>
      <c r="VVH6" s="274"/>
      <c r="VVI6" s="274"/>
      <c r="VVJ6" s="274"/>
      <c r="VVK6" s="274"/>
      <c r="VVL6" s="274"/>
      <c r="VVM6" s="274"/>
      <c r="VVN6" s="274"/>
      <c r="VVO6" s="274"/>
      <c r="VVP6" s="274"/>
      <c r="VVQ6" s="274"/>
      <c r="VVR6" s="274"/>
      <c r="VVS6" s="274"/>
      <c r="VVT6" s="274"/>
      <c r="VVU6" s="274"/>
      <c r="VVV6" s="274"/>
      <c r="VVW6" s="274"/>
      <c r="VVX6" s="274"/>
      <c r="VVY6" s="274"/>
      <c r="VVZ6" s="274"/>
      <c r="VWA6" s="274"/>
      <c r="VWB6" s="274"/>
      <c r="VWC6" s="274"/>
      <c r="VWD6" s="274"/>
      <c r="VWE6" s="274"/>
      <c r="VWF6" s="274"/>
      <c r="VWG6" s="274"/>
      <c r="VWH6" s="274"/>
      <c r="VWI6" s="274"/>
      <c r="VWJ6" s="274"/>
      <c r="VWK6" s="274"/>
      <c r="VWL6" s="274"/>
      <c r="VWM6" s="274"/>
      <c r="VWN6" s="274"/>
      <c r="VWO6" s="274"/>
      <c r="VWP6" s="274"/>
      <c r="VWQ6" s="274"/>
      <c r="VWR6" s="274"/>
      <c r="VWS6" s="274"/>
      <c r="VWT6" s="274"/>
      <c r="VWU6" s="274"/>
      <c r="VWV6" s="274"/>
      <c r="VWW6" s="274"/>
      <c r="VWX6" s="274"/>
      <c r="VWY6" s="274"/>
      <c r="VWZ6" s="274"/>
      <c r="VXA6" s="274"/>
      <c r="VXB6" s="274"/>
      <c r="VXC6" s="274"/>
      <c r="VXD6" s="274"/>
      <c r="VXE6" s="274"/>
      <c r="VXF6" s="274"/>
      <c r="VXG6" s="274"/>
      <c r="VXH6" s="274"/>
      <c r="VXI6" s="274"/>
      <c r="VXJ6" s="274"/>
      <c r="VXK6" s="274"/>
      <c r="VXL6" s="274"/>
      <c r="VXM6" s="274"/>
      <c r="VXN6" s="274"/>
      <c r="VXO6" s="274"/>
      <c r="VXP6" s="274"/>
      <c r="VXQ6" s="274"/>
      <c r="VXR6" s="274"/>
      <c r="VXS6" s="274"/>
      <c r="VXT6" s="274"/>
      <c r="VXU6" s="274"/>
      <c r="VXV6" s="274"/>
      <c r="VXW6" s="274"/>
      <c r="VXX6" s="274"/>
      <c r="VXY6" s="274"/>
      <c r="VXZ6" s="274"/>
      <c r="VYA6" s="274"/>
      <c r="VYB6" s="274"/>
      <c r="VYC6" s="274"/>
      <c r="VYD6" s="274"/>
      <c r="VYE6" s="274"/>
      <c r="VYF6" s="274"/>
      <c r="VYG6" s="274"/>
      <c r="VYH6" s="274"/>
      <c r="VYI6" s="274"/>
      <c r="VYJ6" s="274"/>
      <c r="VYK6" s="274"/>
      <c r="VYL6" s="274"/>
      <c r="VYM6" s="274"/>
      <c r="VYN6" s="274"/>
      <c r="VYO6" s="274"/>
      <c r="VYP6" s="274"/>
      <c r="VYQ6" s="274"/>
      <c r="VYR6" s="274"/>
      <c r="VYS6" s="274"/>
      <c r="VYT6" s="274"/>
      <c r="VYU6" s="274"/>
      <c r="VYV6" s="274"/>
      <c r="VYW6" s="274"/>
      <c r="VYX6" s="274"/>
      <c r="VYY6" s="274"/>
      <c r="VYZ6" s="274"/>
      <c r="VZA6" s="274"/>
      <c r="VZB6" s="274"/>
      <c r="VZC6" s="274"/>
      <c r="VZD6" s="274"/>
      <c r="VZE6" s="274"/>
      <c r="VZF6" s="274"/>
      <c r="VZG6" s="274"/>
      <c r="VZH6" s="274"/>
      <c r="VZI6" s="274"/>
      <c r="VZJ6" s="274"/>
      <c r="VZK6" s="274"/>
      <c r="VZL6" s="274"/>
      <c r="VZM6" s="274"/>
      <c r="VZN6" s="274"/>
      <c r="VZO6" s="274"/>
      <c r="VZP6" s="274"/>
      <c r="VZQ6" s="274"/>
      <c r="VZR6" s="274"/>
      <c r="VZS6" s="274"/>
      <c r="VZT6" s="274"/>
      <c r="VZU6" s="274"/>
      <c r="VZV6" s="274"/>
      <c r="VZW6" s="274"/>
      <c r="VZX6" s="274"/>
      <c r="VZY6" s="274"/>
      <c r="VZZ6" s="274"/>
      <c r="WAA6" s="274"/>
      <c r="WAB6" s="274"/>
      <c r="WAC6" s="274"/>
      <c r="WAD6" s="274"/>
      <c r="WAE6" s="274"/>
      <c r="WAF6" s="274"/>
      <c r="WAG6" s="274"/>
      <c r="WAH6" s="274"/>
      <c r="WAI6" s="274"/>
      <c r="WAJ6" s="274"/>
      <c r="WAK6" s="274"/>
      <c r="WAL6" s="274"/>
      <c r="WAM6" s="274"/>
      <c r="WAN6" s="274"/>
      <c r="WAO6" s="274"/>
      <c r="WAP6" s="274"/>
      <c r="WAQ6" s="274"/>
      <c r="WAR6" s="274"/>
      <c r="WAS6" s="274"/>
      <c r="WAT6" s="274"/>
      <c r="WAU6" s="274"/>
      <c r="WAV6" s="274"/>
      <c r="WAW6" s="274"/>
      <c r="WAX6" s="274"/>
      <c r="WAY6" s="274"/>
      <c r="WAZ6" s="274"/>
      <c r="WBA6" s="274"/>
      <c r="WBB6" s="274"/>
      <c r="WBC6" s="274"/>
      <c r="WBD6" s="274"/>
      <c r="WBE6" s="274"/>
      <c r="WBF6" s="274"/>
      <c r="WBG6" s="274"/>
      <c r="WBH6" s="274"/>
      <c r="WBI6" s="274"/>
      <c r="WBJ6" s="274"/>
      <c r="WBK6" s="274"/>
      <c r="WBL6" s="274"/>
      <c r="WBM6" s="274"/>
      <c r="WBN6" s="274"/>
      <c r="WBO6" s="274"/>
      <c r="WBP6" s="274"/>
      <c r="WBQ6" s="274"/>
      <c r="WBR6" s="274"/>
      <c r="WBS6" s="274"/>
      <c r="WBT6" s="274"/>
      <c r="WBU6" s="274"/>
      <c r="WBV6" s="274"/>
      <c r="WBW6" s="274"/>
      <c r="WBX6" s="274"/>
      <c r="WBY6" s="274"/>
      <c r="WBZ6" s="274"/>
      <c r="WCA6" s="274"/>
      <c r="WCB6" s="274"/>
      <c r="WCC6" s="274"/>
      <c r="WCD6" s="274"/>
      <c r="WCE6" s="274"/>
      <c r="WCF6" s="274"/>
      <c r="WCG6" s="274"/>
      <c r="WCH6" s="274"/>
      <c r="WCI6" s="274"/>
      <c r="WCJ6" s="274"/>
      <c r="WCK6" s="274"/>
      <c r="WCL6" s="274"/>
      <c r="WCM6" s="274"/>
      <c r="WCN6" s="274"/>
      <c r="WCO6" s="274"/>
      <c r="WCP6" s="274"/>
      <c r="WCQ6" s="274"/>
      <c r="WCR6" s="274"/>
      <c r="WCS6" s="274"/>
      <c r="WCT6" s="274"/>
      <c r="WCU6" s="274"/>
      <c r="WCV6" s="274"/>
      <c r="WCW6" s="274"/>
      <c r="WCX6" s="274"/>
      <c r="WCY6" s="274"/>
      <c r="WCZ6" s="274"/>
      <c r="WDA6" s="274"/>
      <c r="WDB6" s="274"/>
      <c r="WDC6" s="274"/>
      <c r="WDD6" s="274"/>
      <c r="WDE6" s="274"/>
      <c r="WDF6" s="274"/>
      <c r="WDG6" s="274"/>
      <c r="WDH6" s="274"/>
      <c r="WDI6" s="274"/>
      <c r="WDJ6" s="274"/>
      <c r="WDK6" s="274"/>
      <c r="WDL6" s="274"/>
      <c r="WDM6" s="274"/>
      <c r="WDN6" s="274"/>
      <c r="WDO6" s="274"/>
      <c r="WDP6" s="274"/>
      <c r="WDQ6" s="274"/>
      <c r="WDR6" s="274"/>
      <c r="WDS6" s="274"/>
      <c r="WDT6" s="274"/>
      <c r="WDU6" s="274"/>
      <c r="WDV6" s="274"/>
      <c r="WDW6" s="274"/>
      <c r="WDX6" s="274"/>
      <c r="WDY6" s="274"/>
      <c r="WDZ6" s="274"/>
      <c r="WEA6" s="274"/>
      <c r="WEB6" s="274"/>
      <c r="WEC6" s="274"/>
      <c r="WED6" s="274"/>
      <c r="WEE6" s="274"/>
      <c r="WEF6" s="274"/>
      <c r="WEG6" s="274"/>
      <c r="WEH6" s="274"/>
      <c r="WEI6" s="274"/>
      <c r="WEJ6" s="274"/>
      <c r="WEK6" s="274"/>
      <c r="WEL6" s="274"/>
      <c r="WEM6" s="274"/>
      <c r="WEN6" s="274"/>
      <c r="WEO6" s="274"/>
      <c r="WEP6" s="274"/>
      <c r="WEQ6" s="274"/>
      <c r="WER6" s="274"/>
      <c r="WES6" s="274"/>
      <c r="WET6" s="274"/>
      <c r="WEU6" s="274"/>
      <c r="WEV6" s="274"/>
      <c r="WEW6" s="274"/>
      <c r="WEX6" s="274"/>
      <c r="WEY6" s="274"/>
      <c r="WEZ6" s="274"/>
      <c r="WFA6" s="274"/>
      <c r="WFB6" s="274"/>
      <c r="WFC6" s="274"/>
      <c r="WFD6" s="274"/>
      <c r="WFE6" s="274"/>
      <c r="WFF6" s="274"/>
      <c r="WFG6" s="274"/>
      <c r="WFH6" s="274"/>
      <c r="WFI6" s="274"/>
      <c r="WFJ6" s="274"/>
      <c r="WFK6" s="274"/>
      <c r="WFL6" s="274"/>
      <c r="WFM6" s="274"/>
      <c r="WFN6" s="274"/>
      <c r="WFO6" s="274"/>
      <c r="WFP6" s="274"/>
      <c r="WFQ6" s="274"/>
      <c r="WFR6" s="274"/>
      <c r="WFS6" s="274"/>
      <c r="WFT6" s="274"/>
      <c r="WFU6" s="274"/>
      <c r="WFV6" s="274"/>
      <c r="WFW6" s="274"/>
      <c r="WFX6" s="274"/>
      <c r="WFY6" s="274"/>
      <c r="WFZ6" s="274"/>
      <c r="WGA6" s="274"/>
      <c r="WGB6" s="274"/>
      <c r="WGC6" s="274"/>
      <c r="WGD6" s="274"/>
      <c r="WGE6" s="274"/>
      <c r="WGF6" s="274"/>
      <c r="WGG6" s="274"/>
      <c r="WGH6" s="274"/>
      <c r="WGI6" s="274"/>
      <c r="WGJ6" s="274"/>
      <c r="WGK6" s="274"/>
      <c r="WGL6" s="274"/>
      <c r="WGM6" s="274"/>
      <c r="WGN6" s="274"/>
      <c r="WGO6" s="274"/>
      <c r="WGP6" s="274"/>
      <c r="WGQ6" s="274"/>
      <c r="WGR6" s="274"/>
      <c r="WGS6" s="274"/>
      <c r="WGT6" s="274"/>
      <c r="WGU6" s="274"/>
      <c r="WGV6" s="274"/>
      <c r="WGW6" s="274"/>
      <c r="WGX6" s="274"/>
      <c r="WGY6" s="274"/>
      <c r="WGZ6" s="274"/>
      <c r="WHA6" s="274"/>
      <c r="WHB6" s="274"/>
      <c r="WHC6" s="274"/>
      <c r="WHD6" s="274"/>
      <c r="WHE6" s="274"/>
      <c r="WHF6" s="274"/>
      <c r="WHG6" s="274"/>
      <c r="WHH6" s="274"/>
      <c r="WHI6" s="274"/>
      <c r="WHJ6" s="274"/>
      <c r="WHK6" s="274"/>
      <c r="WHL6" s="274"/>
      <c r="WHM6" s="274"/>
      <c r="WHN6" s="274"/>
      <c r="WHO6" s="274"/>
      <c r="WHP6" s="274"/>
      <c r="WHQ6" s="274"/>
      <c r="WHR6" s="274"/>
      <c r="WHS6" s="274"/>
      <c r="WHT6" s="274"/>
      <c r="WHU6" s="274"/>
      <c r="WHV6" s="274"/>
      <c r="WHW6" s="274"/>
      <c r="WHX6" s="274"/>
      <c r="WHY6" s="274"/>
      <c r="WHZ6" s="274"/>
      <c r="WIA6" s="274"/>
      <c r="WIB6" s="274"/>
      <c r="WIC6" s="274"/>
      <c r="WID6" s="274"/>
      <c r="WIE6" s="274"/>
      <c r="WIF6" s="274"/>
      <c r="WIG6" s="274"/>
      <c r="WIH6" s="274"/>
      <c r="WII6" s="274"/>
      <c r="WIJ6" s="274"/>
      <c r="WIK6" s="274"/>
      <c r="WIL6" s="274"/>
      <c r="WIM6" s="274"/>
      <c r="WIN6" s="274"/>
      <c r="WIO6" s="274"/>
      <c r="WIP6" s="274"/>
      <c r="WIQ6" s="274"/>
      <c r="WIR6" s="274"/>
      <c r="WIS6" s="274"/>
      <c r="WIT6" s="274"/>
      <c r="WIU6" s="274"/>
      <c r="WIV6" s="274"/>
      <c r="WIW6" s="274"/>
      <c r="WIX6" s="274"/>
      <c r="WIY6" s="274"/>
      <c r="WIZ6" s="274"/>
      <c r="WJA6" s="274"/>
      <c r="WJB6" s="274"/>
      <c r="WJC6" s="274"/>
      <c r="WJD6" s="274"/>
      <c r="WJE6" s="274"/>
      <c r="WJF6" s="274"/>
      <c r="WJG6" s="274"/>
      <c r="WJH6" s="274"/>
      <c r="WJI6" s="274"/>
      <c r="WJJ6" s="274"/>
      <c r="WJK6" s="274"/>
      <c r="WJL6" s="274"/>
      <c r="WJM6" s="274"/>
      <c r="WJN6" s="274"/>
      <c r="WJO6" s="274"/>
      <c r="WJP6" s="274"/>
      <c r="WJQ6" s="274"/>
      <c r="WJR6" s="274"/>
      <c r="WJS6" s="274"/>
      <c r="WJT6" s="274"/>
      <c r="WJU6" s="274"/>
      <c r="WJV6" s="274"/>
      <c r="WJW6" s="274"/>
      <c r="WJX6" s="274"/>
      <c r="WJY6" s="274"/>
      <c r="WJZ6" s="274"/>
      <c r="WKA6" s="274"/>
      <c r="WKB6" s="274"/>
      <c r="WKC6" s="274"/>
      <c r="WKD6" s="274"/>
      <c r="WKE6" s="274"/>
      <c r="WKF6" s="274"/>
      <c r="WKG6" s="274"/>
      <c r="WKH6" s="274"/>
      <c r="WKI6" s="274"/>
      <c r="WKJ6" s="274"/>
      <c r="WKK6" s="274"/>
      <c r="WKL6" s="274"/>
      <c r="WKM6" s="274"/>
      <c r="WKN6" s="274"/>
      <c r="WKO6" s="274"/>
      <c r="WKP6" s="274"/>
      <c r="WKQ6" s="274"/>
      <c r="WKR6" s="274"/>
      <c r="WKS6" s="274"/>
      <c r="WKT6" s="274"/>
      <c r="WKU6" s="274"/>
      <c r="WKV6" s="274"/>
      <c r="WKW6" s="274"/>
      <c r="WKX6" s="274"/>
      <c r="WKY6" s="274"/>
      <c r="WKZ6" s="274"/>
      <c r="WLA6" s="274"/>
      <c r="WLB6" s="274"/>
      <c r="WLC6" s="274"/>
      <c r="WLD6" s="274"/>
      <c r="WLE6" s="274"/>
      <c r="WLF6" s="274"/>
      <c r="WLG6" s="274"/>
      <c r="WLH6" s="274"/>
      <c r="WLI6" s="274"/>
      <c r="WLJ6" s="274"/>
      <c r="WLK6" s="274"/>
      <c r="WLL6" s="274"/>
      <c r="WLM6" s="274"/>
      <c r="WLN6" s="274"/>
      <c r="WLO6" s="274"/>
      <c r="WLP6" s="274"/>
      <c r="WLQ6" s="274"/>
      <c r="WLR6" s="274"/>
      <c r="WLS6" s="274"/>
      <c r="WLT6" s="274"/>
      <c r="WLU6" s="274"/>
      <c r="WLV6" s="274"/>
      <c r="WLW6" s="274"/>
      <c r="WLX6" s="274"/>
      <c r="WLY6" s="274"/>
      <c r="WLZ6" s="274"/>
      <c r="WMA6" s="274"/>
      <c r="WMB6" s="274"/>
      <c r="WMC6" s="274"/>
      <c r="WMD6" s="274"/>
      <c r="WME6" s="274"/>
      <c r="WMF6" s="274"/>
      <c r="WMG6" s="274"/>
      <c r="WMH6" s="274"/>
      <c r="WMI6" s="274"/>
      <c r="WMJ6" s="274"/>
      <c r="WMK6" s="274"/>
      <c r="WML6" s="274"/>
      <c r="WMM6" s="274"/>
      <c r="WMN6" s="274"/>
      <c r="WMO6" s="274"/>
      <c r="WMP6" s="274"/>
      <c r="WMQ6" s="274"/>
      <c r="WMR6" s="274"/>
      <c r="WMS6" s="274"/>
      <c r="WMT6" s="274"/>
      <c r="WMU6" s="274"/>
      <c r="WMV6" s="274"/>
      <c r="WMW6" s="274"/>
      <c r="WMX6" s="274"/>
      <c r="WMY6" s="274"/>
      <c r="WMZ6" s="274"/>
      <c r="WNA6" s="274"/>
      <c r="WNB6" s="274"/>
      <c r="WNC6" s="274"/>
      <c r="WND6" s="274"/>
      <c r="WNE6" s="274"/>
      <c r="WNF6" s="274"/>
      <c r="WNG6" s="274"/>
      <c r="WNH6" s="274"/>
      <c r="WNI6" s="274"/>
      <c r="WNJ6" s="274"/>
      <c r="WNK6" s="274"/>
      <c r="WNL6" s="274"/>
      <c r="WNM6" s="274"/>
      <c r="WNN6" s="274"/>
      <c r="WNO6" s="274"/>
      <c r="WNP6" s="274"/>
      <c r="WNQ6" s="274"/>
      <c r="WNR6" s="274"/>
      <c r="WNS6" s="274"/>
      <c r="WNT6" s="274"/>
      <c r="WNU6" s="274"/>
      <c r="WNV6" s="274"/>
      <c r="WNW6" s="274"/>
      <c r="WNX6" s="274"/>
      <c r="WNY6" s="274"/>
      <c r="WNZ6" s="274"/>
      <c r="WOA6" s="274"/>
      <c r="WOB6" s="274"/>
      <c r="WOC6" s="274"/>
      <c r="WOD6" s="274"/>
      <c r="WOE6" s="274"/>
      <c r="WOF6" s="274"/>
      <c r="WOG6" s="274"/>
      <c r="WOH6" s="274"/>
      <c r="WOI6" s="274"/>
      <c r="WOJ6" s="274"/>
      <c r="WOK6" s="274"/>
      <c r="WOL6" s="274"/>
      <c r="WOM6" s="274"/>
      <c r="WON6" s="274"/>
      <c r="WOO6" s="274"/>
      <c r="WOP6" s="274"/>
      <c r="WOQ6" s="274"/>
      <c r="WOR6" s="274"/>
      <c r="WOS6" s="274"/>
      <c r="WOT6" s="274"/>
      <c r="WOU6" s="274"/>
      <c r="WOV6" s="274"/>
      <c r="WOW6" s="274"/>
      <c r="WOX6" s="274"/>
      <c r="WOY6" s="274"/>
      <c r="WOZ6" s="274"/>
      <c r="WPA6" s="274"/>
      <c r="WPB6" s="274"/>
      <c r="WPC6" s="274"/>
      <c r="WPD6" s="274"/>
      <c r="WPE6" s="274"/>
      <c r="WPF6" s="274"/>
      <c r="WPG6" s="274"/>
      <c r="WPH6" s="274"/>
      <c r="WPI6" s="274"/>
      <c r="WPJ6" s="274"/>
      <c r="WPK6" s="274"/>
      <c r="WPL6" s="274"/>
      <c r="WPM6" s="274"/>
      <c r="WPN6" s="274"/>
      <c r="WPO6" s="274"/>
      <c r="WPP6" s="274"/>
      <c r="WPQ6" s="274"/>
      <c r="WPR6" s="274"/>
      <c r="WPS6" s="274"/>
      <c r="WPT6" s="274"/>
      <c r="WPU6" s="274"/>
      <c r="WPV6" s="274"/>
      <c r="WPW6" s="274"/>
      <c r="WPX6" s="274"/>
      <c r="WPY6" s="274"/>
      <c r="WPZ6" s="274"/>
      <c r="WQA6" s="274"/>
      <c r="WQB6" s="274"/>
      <c r="WQC6" s="274"/>
      <c r="WQD6" s="274"/>
      <c r="WQE6" s="274"/>
      <c r="WQF6" s="274"/>
      <c r="WQG6" s="274"/>
      <c r="WQH6" s="274"/>
      <c r="WQI6" s="274"/>
      <c r="WQJ6" s="274"/>
      <c r="WQK6" s="274"/>
      <c r="WQL6" s="274"/>
      <c r="WQM6" s="274"/>
      <c r="WQN6" s="274"/>
      <c r="WQO6" s="274"/>
      <c r="WQP6" s="274"/>
      <c r="WQQ6" s="274"/>
      <c r="WQR6" s="274"/>
      <c r="WQS6" s="274"/>
      <c r="WQT6" s="274"/>
      <c r="WQU6" s="274"/>
      <c r="WQV6" s="274"/>
      <c r="WQW6" s="274"/>
      <c r="WQX6" s="274"/>
      <c r="WQY6" s="274"/>
      <c r="WQZ6" s="274"/>
      <c r="WRA6" s="274"/>
      <c r="WRB6" s="274"/>
      <c r="WRC6" s="274"/>
      <c r="WRD6" s="274"/>
      <c r="WRE6" s="274"/>
      <c r="WRF6" s="274"/>
      <c r="WRG6" s="274"/>
      <c r="WRH6" s="274"/>
      <c r="WRI6" s="274"/>
      <c r="WRJ6" s="274"/>
      <c r="WRK6" s="274"/>
      <c r="WRL6" s="274"/>
      <c r="WRM6" s="274"/>
      <c r="WRN6" s="274"/>
      <c r="WRO6" s="274"/>
      <c r="WRP6" s="274"/>
      <c r="WRQ6" s="274"/>
      <c r="WRR6" s="274"/>
      <c r="WRS6" s="274"/>
      <c r="WRT6" s="274"/>
      <c r="WRU6" s="274"/>
      <c r="WRV6" s="274"/>
      <c r="WRW6" s="274"/>
      <c r="WRX6" s="274"/>
      <c r="WRY6" s="274"/>
      <c r="WRZ6" s="274"/>
      <c r="WSA6" s="274"/>
      <c r="WSB6" s="274"/>
      <c r="WSC6" s="274"/>
      <c r="WSD6" s="274"/>
      <c r="WSE6" s="274"/>
      <c r="WSF6" s="274"/>
      <c r="WSG6" s="274"/>
      <c r="WSH6" s="274"/>
      <c r="WSI6" s="274"/>
      <c r="WSJ6" s="274"/>
      <c r="WSK6" s="274"/>
      <c r="WSL6" s="274"/>
      <c r="WSM6" s="274"/>
      <c r="WSN6" s="274"/>
      <c r="WSO6" s="274"/>
      <c r="WSP6" s="274"/>
      <c r="WSQ6" s="274"/>
      <c r="WSR6" s="274"/>
      <c r="WSS6" s="274"/>
      <c r="WST6" s="274"/>
      <c r="WSU6" s="274"/>
      <c r="WSV6" s="274"/>
      <c r="WSW6" s="274"/>
      <c r="WSX6" s="274"/>
      <c r="WSY6" s="274"/>
      <c r="WSZ6" s="274"/>
      <c r="WTA6" s="274"/>
      <c r="WTB6" s="274"/>
      <c r="WTC6" s="274"/>
      <c r="WTD6" s="274"/>
      <c r="WTE6" s="274"/>
      <c r="WTF6" s="274"/>
      <c r="WTG6" s="274"/>
      <c r="WTH6" s="274"/>
      <c r="WTI6" s="274"/>
      <c r="WTJ6" s="274"/>
      <c r="WTK6" s="274"/>
      <c r="WTL6" s="274"/>
      <c r="WTM6" s="274"/>
      <c r="WTN6" s="274"/>
      <c r="WTO6" s="274"/>
      <c r="WTP6" s="274"/>
      <c r="WTQ6" s="274"/>
      <c r="WTR6" s="274"/>
      <c r="WTS6" s="274"/>
      <c r="WTT6" s="274"/>
      <c r="WTU6" s="274"/>
      <c r="WTV6" s="274"/>
      <c r="WTW6" s="274"/>
      <c r="WTX6" s="274"/>
      <c r="WTY6" s="274"/>
      <c r="WTZ6" s="274"/>
      <c r="WUA6" s="274"/>
      <c r="WUB6" s="274"/>
      <c r="WUC6" s="274"/>
      <c r="WUD6" s="274"/>
      <c r="WUE6" s="274"/>
      <c r="WUF6" s="274"/>
      <c r="WUG6" s="274"/>
      <c r="WUH6" s="274"/>
      <c r="WUI6" s="274"/>
      <c r="WUJ6" s="274"/>
      <c r="WUK6" s="274"/>
      <c r="WUL6" s="274"/>
      <c r="WUM6" s="274"/>
      <c r="WUN6" s="274"/>
      <c r="WUO6" s="274"/>
      <c r="WUP6" s="274"/>
      <c r="WUQ6" s="274"/>
      <c r="WUR6" s="274"/>
      <c r="WUS6" s="274"/>
      <c r="WUT6" s="274"/>
      <c r="WUU6" s="274"/>
      <c r="WUV6" s="274"/>
      <c r="WUW6" s="274"/>
      <c r="WUX6" s="274"/>
      <c r="WUY6" s="274"/>
      <c r="WUZ6" s="274"/>
      <c r="WVA6" s="274"/>
      <c r="WVB6" s="274"/>
      <c r="WVC6" s="274"/>
      <c r="WVD6" s="274"/>
      <c r="WVE6" s="274"/>
      <c r="WVF6" s="274"/>
      <c r="WVG6" s="274"/>
      <c r="WVH6" s="274"/>
      <c r="WVI6" s="274"/>
      <c r="WVJ6" s="274"/>
      <c r="WVK6" s="274"/>
      <c r="WVL6" s="274"/>
      <c r="WVM6" s="274"/>
      <c r="WVN6" s="274"/>
      <c r="WVO6" s="274"/>
      <c r="WVP6" s="274"/>
      <c r="WVQ6" s="274"/>
      <c r="WVR6" s="274"/>
      <c r="WVS6" s="274"/>
      <c r="WVT6" s="274"/>
      <c r="WVU6" s="274"/>
      <c r="WVV6" s="274"/>
      <c r="WVW6" s="274"/>
      <c r="WVX6" s="274"/>
      <c r="WVY6" s="274"/>
      <c r="WVZ6" s="274"/>
      <c r="WWA6" s="274"/>
      <c r="WWB6" s="274"/>
      <c r="WWC6" s="274"/>
      <c r="WWD6" s="274"/>
      <c r="WWE6" s="274"/>
      <c r="WWF6" s="274"/>
      <c r="WWG6" s="274"/>
      <c r="WWH6" s="274"/>
      <c r="WWI6" s="274"/>
      <c r="WWJ6" s="274"/>
      <c r="WWK6" s="274"/>
      <c r="WWL6" s="274"/>
      <c r="WWM6" s="274"/>
      <c r="WWN6" s="274"/>
      <c r="WWO6" s="274"/>
      <c r="WWP6" s="274"/>
      <c r="WWQ6" s="274"/>
      <c r="WWR6" s="274"/>
      <c r="WWS6" s="274"/>
      <c r="WWT6" s="274"/>
      <c r="WWU6" s="274"/>
      <c r="WWV6" s="274"/>
      <c r="WWW6" s="274"/>
      <c r="WWX6" s="274"/>
      <c r="WWY6" s="274"/>
      <c r="WWZ6" s="274"/>
      <c r="WXA6" s="274"/>
      <c r="WXB6" s="274"/>
      <c r="WXC6" s="274"/>
      <c r="WXD6" s="274"/>
      <c r="WXE6" s="274"/>
      <c r="WXF6" s="274"/>
      <c r="WXG6" s="274"/>
      <c r="WXH6" s="274"/>
      <c r="WXI6" s="274"/>
      <c r="WXJ6" s="274"/>
      <c r="WXK6" s="274"/>
      <c r="WXL6" s="274"/>
      <c r="WXM6" s="274"/>
      <c r="WXN6" s="274"/>
      <c r="WXO6" s="274"/>
      <c r="WXP6" s="274"/>
      <c r="WXQ6" s="274"/>
      <c r="WXR6" s="274"/>
      <c r="WXS6" s="274"/>
      <c r="WXT6" s="274"/>
      <c r="WXU6" s="274"/>
      <c r="WXV6" s="274"/>
      <c r="WXW6" s="274"/>
      <c r="WXX6" s="274"/>
      <c r="WXY6" s="274"/>
      <c r="WXZ6" s="274"/>
      <c r="WYA6" s="274"/>
      <c r="WYB6" s="274"/>
      <c r="WYC6" s="274"/>
      <c r="WYD6" s="274"/>
      <c r="WYE6" s="274"/>
      <c r="WYF6" s="274"/>
      <c r="WYG6" s="274"/>
      <c r="WYH6" s="274"/>
      <c r="WYI6" s="274"/>
      <c r="WYJ6" s="274"/>
      <c r="WYK6" s="274"/>
      <c r="WYL6" s="274"/>
      <c r="WYM6" s="274"/>
      <c r="WYN6" s="274"/>
      <c r="WYO6" s="274"/>
      <c r="WYP6" s="274"/>
      <c r="WYQ6" s="274"/>
      <c r="WYR6" s="274"/>
      <c r="WYS6" s="274"/>
      <c r="WYT6" s="274"/>
      <c r="WYU6" s="274"/>
      <c r="WYV6" s="274"/>
      <c r="WYW6" s="274"/>
      <c r="WYX6" s="274"/>
      <c r="WYY6" s="274"/>
      <c r="WYZ6" s="274"/>
      <c r="WZA6" s="274"/>
      <c r="WZB6" s="274"/>
      <c r="WZC6" s="274"/>
      <c r="WZD6" s="274"/>
      <c r="WZE6" s="274"/>
      <c r="WZF6" s="274"/>
      <c r="WZG6" s="274"/>
      <c r="WZH6" s="274"/>
      <c r="WZI6" s="274"/>
      <c r="WZJ6" s="274"/>
      <c r="WZK6" s="274"/>
      <c r="WZL6" s="274"/>
      <c r="WZM6" s="274"/>
      <c r="WZN6" s="274"/>
      <c r="WZO6" s="274"/>
      <c r="WZP6" s="274"/>
      <c r="WZQ6" s="274"/>
      <c r="WZR6" s="274"/>
      <c r="WZS6" s="274"/>
      <c r="WZT6" s="274"/>
      <c r="WZU6" s="274"/>
      <c r="WZV6" s="274"/>
      <c r="WZW6" s="274"/>
      <c r="WZX6" s="274"/>
      <c r="WZY6" s="274"/>
      <c r="WZZ6" s="274"/>
      <c r="XAA6" s="274"/>
      <c r="XAB6" s="274"/>
      <c r="XAC6" s="274"/>
      <c r="XAD6" s="274"/>
      <c r="XAE6" s="274"/>
      <c r="XAF6" s="274"/>
      <c r="XAG6" s="274"/>
      <c r="XAH6" s="274"/>
      <c r="XAI6" s="274"/>
      <c r="XAJ6" s="274"/>
      <c r="XAK6" s="274"/>
      <c r="XAL6" s="274"/>
      <c r="XAM6" s="274"/>
      <c r="XAN6" s="274"/>
      <c r="XAO6" s="274"/>
      <c r="XAP6" s="274"/>
      <c r="XAQ6" s="274"/>
      <c r="XAR6" s="274"/>
      <c r="XAS6" s="274"/>
      <c r="XAT6" s="274"/>
      <c r="XAU6" s="274"/>
      <c r="XAV6" s="274"/>
      <c r="XAW6" s="274"/>
      <c r="XAX6" s="274"/>
      <c r="XAY6" s="274"/>
      <c r="XAZ6" s="274"/>
      <c r="XBA6" s="274"/>
      <c r="XBB6" s="274"/>
      <c r="XBC6" s="274"/>
      <c r="XBD6" s="274"/>
      <c r="XBE6" s="274"/>
      <c r="XBF6" s="274"/>
      <c r="XBG6" s="274"/>
      <c r="XBH6" s="274"/>
      <c r="XBI6" s="274"/>
      <c r="XBJ6" s="274"/>
      <c r="XBK6" s="274"/>
      <c r="XBL6" s="274"/>
      <c r="XBM6" s="274"/>
      <c r="XBN6" s="274"/>
      <c r="XBO6" s="274"/>
      <c r="XBP6" s="274"/>
      <c r="XBQ6" s="274"/>
      <c r="XBR6" s="274"/>
      <c r="XBS6" s="274"/>
      <c r="XBT6" s="274"/>
      <c r="XBU6" s="274"/>
      <c r="XBV6" s="274"/>
      <c r="XBW6" s="274"/>
      <c r="XBX6" s="274"/>
      <c r="XBY6" s="274"/>
      <c r="XBZ6" s="274"/>
      <c r="XCA6" s="274"/>
      <c r="XCB6" s="274"/>
      <c r="XCC6" s="274"/>
      <c r="XCD6" s="274"/>
      <c r="XCE6" s="274"/>
      <c r="XCF6" s="274"/>
      <c r="XCG6" s="274"/>
      <c r="XCH6" s="274"/>
      <c r="XCI6" s="274"/>
      <c r="XCJ6" s="274"/>
      <c r="XCK6" s="274"/>
      <c r="XCL6" s="274"/>
      <c r="XCM6" s="274"/>
      <c r="XCN6" s="274"/>
      <c r="XCO6" s="274"/>
      <c r="XCP6" s="274"/>
      <c r="XCQ6" s="274"/>
      <c r="XCR6" s="274"/>
      <c r="XCS6" s="274"/>
      <c r="XCT6" s="274"/>
      <c r="XCU6" s="274"/>
      <c r="XCV6" s="274"/>
      <c r="XCW6" s="274"/>
      <c r="XCX6" s="274"/>
      <c r="XCY6" s="274"/>
      <c r="XCZ6" s="274"/>
      <c r="XDA6" s="274"/>
      <c r="XDB6" s="274"/>
      <c r="XDC6" s="274"/>
      <c r="XDD6" s="274"/>
      <c r="XDE6" s="274"/>
      <c r="XDF6" s="274"/>
      <c r="XDG6" s="274"/>
      <c r="XDH6" s="274"/>
      <c r="XDI6" s="274"/>
      <c r="XDJ6" s="274"/>
      <c r="XDK6" s="274"/>
      <c r="XDL6" s="274"/>
      <c r="XDM6" s="274"/>
      <c r="XDN6" s="274"/>
      <c r="XDO6" s="274"/>
      <c r="XDP6" s="274"/>
      <c r="XDQ6" s="274"/>
      <c r="XDR6" s="274"/>
      <c r="XDS6" s="274"/>
      <c r="XDT6" s="274"/>
      <c r="XDU6" s="274"/>
      <c r="XDV6" s="274"/>
      <c r="XDW6" s="274"/>
      <c r="XDX6" s="274"/>
      <c r="XDY6" s="274"/>
      <c r="XDZ6" s="274"/>
      <c r="XEA6" s="274"/>
      <c r="XEB6" s="274"/>
      <c r="XEC6" s="274"/>
      <c r="XED6" s="274"/>
      <c r="XEE6" s="274"/>
      <c r="XEF6" s="274"/>
      <c r="XEG6" s="274"/>
      <c r="XEH6" s="274"/>
      <c r="XEI6" s="274"/>
      <c r="XEJ6" s="274"/>
      <c r="XEK6" s="274"/>
      <c r="XEL6" s="274"/>
      <c r="XEM6" s="274"/>
      <c r="XEN6" s="274"/>
      <c r="XEO6" s="274"/>
      <c r="XEP6" s="274"/>
      <c r="XEQ6" s="274"/>
      <c r="XER6" s="274"/>
      <c r="XES6" s="274"/>
      <c r="XET6" s="274"/>
      <c r="XEU6" s="274"/>
      <c r="XEV6" s="274"/>
      <c r="XEW6" s="274"/>
      <c r="XEX6" s="274"/>
      <c r="XEY6" s="274"/>
      <c r="XEZ6" s="274"/>
      <c r="XFA6" s="274"/>
      <c r="XFB6" s="274"/>
      <c r="XFC6" s="274"/>
    </row>
    <row r="7" s="26" customFormat="1" customHeight="1" spans="1:16383">
      <c r="A7" s="84" t="s">
        <v>1392</v>
      </c>
      <c r="B7" s="84" t="s">
        <v>1394</v>
      </c>
      <c r="C7" s="85" t="s">
        <v>1395</v>
      </c>
      <c r="D7" s="86"/>
      <c r="E7" s="80" t="s">
        <v>1398</v>
      </c>
      <c r="F7" s="87"/>
      <c r="G7" s="82"/>
      <c r="H7" s="83"/>
      <c r="I7" s="136"/>
      <c r="J7" s="137"/>
      <c r="K7" s="138" t="s">
        <v>44</v>
      </c>
      <c r="L7" s="139" t="s">
        <v>45</v>
      </c>
      <c r="M7" s="140" t="s">
        <v>46</v>
      </c>
      <c r="N7" s="141" t="s">
        <v>47</v>
      </c>
      <c r="O7" s="143" t="s">
        <v>51</v>
      </c>
      <c r="P7" s="143"/>
      <c r="Q7" s="143"/>
      <c r="R7" s="143"/>
      <c r="S7" s="143"/>
      <c r="T7" s="168"/>
      <c r="U7" s="169"/>
      <c r="V7" s="169"/>
      <c r="W7" s="169"/>
      <c r="X7" s="171" t="s">
        <v>3903</v>
      </c>
      <c r="Y7" s="192" t="s">
        <v>3904</v>
      </c>
      <c r="Z7" s="193" t="s">
        <v>53</v>
      </c>
      <c r="AA7" s="193"/>
      <c r="AB7" s="198" t="s">
        <v>3903</v>
      </c>
      <c r="AC7" s="195"/>
      <c r="AD7" s="196"/>
      <c r="AE7" s="196"/>
      <c r="AF7" s="197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28"/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34"/>
      <c r="BL7" s="233"/>
      <c r="BM7" s="233"/>
      <c r="BN7" s="233"/>
      <c r="BO7" s="236"/>
      <c r="BP7" s="236"/>
      <c r="BQ7" s="236"/>
      <c r="BR7" s="236"/>
      <c r="BS7" s="236"/>
      <c r="BT7" s="236"/>
      <c r="BU7" s="236"/>
      <c r="BV7" s="252"/>
      <c r="BW7" s="253" t="s">
        <v>1558</v>
      </c>
      <c r="BX7" s="254" t="s">
        <v>1559</v>
      </c>
      <c r="BY7" s="254" t="s">
        <v>1560</v>
      </c>
      <c r="BZ7" s="249"/>
      <c r="CA7" s="250" t="s">
        <v>3905</v>
      </c>
      <c r="CB7" s="251" t="s">
        <v>3906</v>
      </c>
      <c r="CC7" s="251" t="s">
        <v>3907</v>
      </c>
      <c r="CD7" s="251" t="s">
        <v>3908</v>
      </c>
      <c r="CE7" s="251" t="s">
        <v>3909</v>
      </c>
      <c r="CF7" s="251" t="s">
        <v>3910</v>
      </c>
      <c r="CG7" s="251" t="s">
        <v>3911</v>
      </c>
      <c r="CH7" s="251" t="s">
        <v>3912</v>
      </c>
      <c r="CI7" s="251" t="s">
        <v>3913</v>
      </c>
      <c r="CJ7" s="263" t="s">
        <v>3914</v>
      </c>
      <c r="CK7" s="263" t="s">
        <v>3915</v>
      </c>
      <c r="CL7" s="263" t="s">
        <v>3916</v>
      </c>
      <c r="CM7" s="263" t="s">
        <v>3917</v>
      </c>
      <c r="CN7" s="263" t="s">
        <v>3918</v>
      </c>
      <c r="CO7" s="263" t="s">
        <v>3919</v>
      </c>
      <c r="CP7" s="263" t="s">
        <v>3920</v>
      </c>
      <c r="CQ7" s="263" t="s">
        <v>3921</v>
      </c>
      <c r="CR7" s="265" t="s">
        <v>3922</v>
      </c>
      <c r="CS7" s="265" t="s">
        <v>3923</v>
      </c>
      <c r="CT7" s="263" t="s">
        <v>3924</v>
      </c>
      <c r="CU7" s="263" t="s">
        <v>3925</v>
      </c>
      <c r="CV7" s="263" t="s">
        <v>3926</v>
      </c>
      <c r="CW7" s="263" t="s">
        <v>3927</v>
      </c>
      <c r="CX7" s="263" t="s">
        <v>3928</v>
      </c>
      <c r="CY7" s="266" t="s">
        <v>3929</v>
      </c>
      <c r="CZ7" s="266" t="s">
        <v>3930</v>
      </c>
      <c r="DA7" s="266" t="s">
        <v>1588</v>
      </c>
      <c r="DB7" s="266" t="s">
        <v>3931</v>
      </c>
      <c r="DC7" s="263"/>
      <c r="DD7" s="270" t="s">
        <v>1590</v>
      </c>
      <c r="DE7" s="270" t="s">
        <v>1591</v>
      </c>
      <c r="DF7" s="270" t="s">
        <v>1592</v>
      </c>
      <c r="DG7" s="270" t="s">
        <v>1593</v>
      </c>
      <c r="DH7" s="270" t="s">
        <v>1594</v>
      </c>
      <c r="DI7" s="270" t="s">
        <v>1595</v>
      </c>
      <c r="DJ7" s="270" t="s">
        <v>1596</v>
      </c>
      <c r="DK7" s="270" t="s">
        <v>1597</v>
      </c>
      <c r="DL7" s="270" t="s">
        <v>1598</v>
      </c>
      <c r="DM7" s="270" t="s">
        <v>1599</v>
      </c>
      <c r="DN7" s="270" t="s">
        <v>1600</v>
      </c>
      <c r="DO7" s="270" t="s">
        <v>1601</v>
      </c>
      <c r="DP7" s="270" t="s">
        <v>3932</v>
      </c>
      <c r="DQ7" s="270" t="s">
        <v>3933</v>
      </c>
      <c r="DR7" s="270" t="s">
        <v>3934</v>
      </c>
      <c r="DS7" s="270" t="s">
        <v>3935</v>
      </c>
      <c r="DT7" s="270" t="s">
        <v>3936</v>
      </c>
      <c r="DU7" s="270" t="s">
        <v>3937</v>
      </c>
      <c r="DV7" s="270" t="s">
        <v>3938</v>
      </c>
      <c r="DW7" s="270" t="s">
        <v>3939</v>
      </c>
      <c r="DX7" s="270" t="s">
        <v>3940</v>
      </c>
      <c r="DY7" s="270" t="s">
        <v>3941</v>
      </c>
      <c r="DZ7" s="270" t="s">
        <v>3942</v>
      </c>
      <c r="EA7" s="270" t="s">
        <v>3943</v>
      </c>
      <c r="EB7" s="273"/>
      <c r="EC7" s="274"/>
      <c r="ED7" s="274"/>
      <c r="EE7" s="274"/>
      <c r="EF7" s="274"/>
      <c r="EG7" s="274"/>
      <c r="EH7" s="274"/>
      <c r="EI7" s="274"/>
      <c r="EJ7" s="274"/>
      <c r="EK7" s="274"/>
      <c r="EL7" s="274"/>
      <c r="EM7" s="274"/>
      <c r="EN7" s="274"/>
      <c r="EO7" s="274"/>
      <c r="EP7" s="274"/>
      <c r="EQ7" s="274"/>
      <c r="ER7" s="274"/>
      <c r="ES7" s="274"/>
      <c r="ET7" s="274"/>
      <c r="EU7" s="274"/>
      <c r="EV7" s="274"/>
      <c r="EW7" s="274"/>
      <c r="EX7" s="274"/>
      <c r="EY7" s="274"/>
      <c r="EZ7" s="274"/>
      <c r="FA7" s="274"/>
      <c r="FB7" s="274"/>
      <c r="FC7" s="274"/>
      <c r="FD7" s="274"/>
      <c r="FE7" s="274"/>
      <c r="FF7" s="274"/>
      <c r="FG7" s="274"/>
      <c r="FH7" s="274"/>
      <c r="FI7" s="274"/>
      <c r="FJ7" s="274"/>
      <c r="FK7" s="274"/>
      <c r="FL7" s="274"/>
      <c r="FM7" s="274"/>
      <c r="FN7" s="274"/>
      <c r="FO7" s="274"/>
      <c r="FP7" s="274"/>
      <c r="FQ7" s="274"/>
      <c r="FR7" s="274"/>
      <c r="FS7" s="274"/>
      <c r="FT7" s="274"/>
      <c r="FU7" s="274"/>
      <c r="FV7" s="274"/>
      <c r="FW7" s="274"/>
      <c r="FX7" s="274"/>
      <c r="FY7" s="274"/>
      <c r="FZ7" s="274"/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/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  <c r="HI7" s="274"/>
      <c r="HJ7" s="274"/>
      <c r="HK7" s="274"/>
      <c r="HL7" s="274"/>
      <c r="HM7" s="274"/>
      <c r="HN7" s="274"/>
      <c r="HO7" s="274"/>
      <c r="HP7" s="274"/>
      <c r="HQ7" s="274"/>
      <c r="HR7" s="274"/>
      <c r="HS7" s="274"/>
      <c r="HT7" s="274"/>
      <c r="HU7" s="274"/>
      <c r="HV7" s="274"/>
      <c r="HW7" s="274"/>
      <c r="HX7" s="274"/>
      <c r="HY7" s="274"/>
      <c r="HZ7" s="274"/>
      <c r="IA7" s="274"/>
      <c r="IB7" s="274"/>
      <c r="IC7" s="274"/>
      <c r="ID7" s="274"/>
      <c r="IE7" s="274"/>
      <c r="IF7" s="274"/>
      <c r="IG7" s="274"/>
      <c r="IH7" s="274"/>
      <c r="II7" s="274"/>
      <c r="IJ7" s="274"/>
      <c r="IK7" s="274"/>
      <c r="IL7" s="274"/>
      <c r="IM7" s="274"/>
      <c r="IN7" s="274"/>
      <c r="IO7" s="274"/>
      <c r="IP7" s="274"/>
      <c r="IQ7" s="274"/>
      <c r="IR7" s="274"/>
      <c r="IS7" s="274"/>
      <c r="IT7" s="274"/>
      <c r="IU7" s="274"/>
      <c r="IV7" s="274"/>
      <c r="IW7" s="274"/>
      <c r="IX7" s="274"/>
      <c r="IY7" s="274"/>
      <c r="IZ7" s="274"/>
      <c r="JA7" s="274"/>
      <c r="JB7" s="274"/>
      <c r="JC7" s="274"/>
      <c r="JD7" s="274"/>
      <c r="JE7" s="274"/>
      <c r="JF7" s="274"/>
      <c r="JG7" s="274"/>
      <c r="JH7" s="274"/>
      <c r="JI7" s="274"/>
      <c r="JJ7" s="274"/>
      <c r="JK7" s="274"/>
      <c r="JL7" s="274"/>
      <c r="JM7" s="274"/>
      <c r="JN7" s="274"/>
      <c r="JO7" s="274"/>
      <c r="JP7" s="274"/>
      <c r="JQ7" s="274"/>
      <c r="JR7" s="274"/>
      <c r="JS7" s="274"/>
      <c r="JT7" s="274"/>
      <c r="JU7" s="274"/>
      <c r="JV7" s="274"/>
      <c r="JW7" s="274"/>
      <c r="JX7" s="274"/>
      <c r="JY7" s="274"/>
      <c r="JZ7" s="274"/>
      <c r="KA7" s="274"/>
      <c r="KB7" s="274"/>
      <c r="KC7" s="274"/>
      <c r="KD7" s="274"/>
      <c r="KE7" s="274"/>
      <c r="KF7" s="274"/>
      <c r="KG7" s="274"/>
      <c r="KH7" s="274"/>
      <c r="KI7" s="274"/>
      <c r="KJ7" s="274"/>
      <c r="KK7" s="274"/>
      <c r="KL7" s="274"/>
      <c r="KM7" s="274"/>
      <c r="KN7" s="274"/>
      <c r="KO7" s="274"/>
      <c r="KP7" s="274"/>
      <c r="KQ7" s="274"/>
      <c r="KR7" s="274"/>
      <c r="KS7" s="274"/>
      <c r="KT7" s="274"/>
      <c r="KU7" s="274"/>
      <c r="KV7" s="274"/>
      <c r="KW7" s="274"/>
      <c r="KX7" s="274"/>
      <c r="KY7" s="274"/>
      <c r="KZ7" s="274"/>
      <c r="LA7" s="274"/>
      <c r="LB7" s="274"/>
      <c r="LC7" s="274"/>
      <c r="LD7" s="274"/>
      <c r="LE7" s="274"/>
      <c r="LF7" s="274"/>
      <c r="LG7" s="274"/>
      <c r="LH7" s="274"/>
      <c r="LI7" s="274"/>
      <c r="LJ7" s="274"/>
      <c r="LK7" s="274"/>
      <c r="LL7" s="274"/>
      <c r="LM7" s="274"/>
      <c r="LN7" s="274"/>
      <c r="LO7" s="274"/>
      <c r="LP7" s="274"/>
      <c r="LQ7" s="274"/>
      <c r="LR7" s="274"/>
      <c r="LS7" s="274"/>
      <c r="LT7" s="274"/>
      <c r="LU7" s="274"/>
      <c r="LV7" s="274"/>
      <c r="LW7" s="274"/>
      <c r="LX7" s="274"/>
      <c r="LY7" s="274"/>
      <c r="LZ7" s="274"/>
      <c r="MA7" s="274"/>
      <c r="MB7" s="274"/>
      <c r="MC7" s="274"/>
      <c r="MD7" s="274"/>
      <c r="ME7" s="274"/>
      <c r="MF7" s="274"/>
      <c r="MG7" s="274"/>
      <c r="MH7" s="274"/>
      <c r="MI7" s="274"/>
      <c r="MJ7" s="274"/>
      <c r="MK7" s="274"/>
      <c r="ML7" s="274"/>
      <c r="MM7" s="274"/>
      <c r="MN7" s="274"/>
      <c r="MO7" s="274"/>
      <c r="MP7" s="274"/>
      <c r="MQ7" s="274"/>
      <c r="MR7" s="274"/>
      <c r="MS7" s="274"/>
      <c r="MT7" s="274"/>
      <c r="MU7" s="274"/>
      <c r="MV7" s="274"/>
      <c r="MW7" s="274"/>
      <c r="MX7" s="274"/>
      <c r="MY7" s="274"/>
      <c r="MZ7" s="274"/>
      <c r="NA7" s="274"/>
      <c r="NB7" s="274"/>
      <c r="NC7" s="274"/>
      <c r="ND7" s="274"/>
      <c r="NE7" s="274"/>
      <c r="NF7" s="274"/>
      <c r="NG7" s="274"/>
      <c r="NH7" s="274"/>
      <c r="NI7" s="274"/>
      <c r="NJ7" s="274"/>
      <c r="NK7" s="274"/>
      <c r="NL7" s="274"/>
      <c r="NM7" s="274"/>
      <c r="NN7" s="274"/>
      <c r="NO7" s="274"/>
      <c r="NP7" s="274"/>
      <c r="NQ7" s="274"/>
      <c r="NR7" s="274"/>
      <c r="NS7" s="274"/>
      <c r="NT7" s="274"/>
      <c r="NU7" s="274"/>
      <c r="NV7" s="274"/>
      <c r="NW7" s="274"/>
      <c r="NX7" s="274"/>
      <c r="NY7" s="274"/>
      <c r="NZ7" s="274"/>
      <c r="OA7" s="274"/>
      <c r="OB7" s="274"/>
      <c r="OC7" s="274"/>
      <c r="OD7" s="274"/>
      <c r="OE7" s="274"/>
      <c r="OF7" s="274"/>
      <c r="OG7" s="274"/>
      <c r="OH7" s="274"/>
      <c r="OI7" s="274"/>
      <c r="OJ7" s="274"/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/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74"/>
      <c r="PU7" s="274"/>
      <c r="PV7" s="274"/>
      <c r="PW7" s="274"/>
      <c r="PX7" s="274"/>
      <c r="PY7" s="274"/>
      <c r="PZ7" s="274"/>
      <c r="QA7" s="274"/>
      <c r="QB7" s="274"/>
      <c r="QC7" s="274"/>
      <c r="QD7" s="274"/>
      <c r="QE7" s="274"/>
      <c r="QF7" s="274"/>
      <c r="QG7" s="274"/>
      <c r="QH7" s="274"/>
      <c r="QI7" s="274"/>
      <c r="QJ7" s="274"/>
      <c r="QK7" s="274"/>
      <c r="QL7" s="274"/>
      <c r="QM7" s="274"/>
      <c r="QN7" s="274"/>
      <c r="QO7" s="274"/>
      <c r="QP7" s="274"/>
      <c r="QQ7" s="274"/>
      <c r="QR7" s="274"/>
      <c r="QS7" s="274"/>
      <c r="QT7" s="274"/>
      <c r="QU7" s="274"/>
      <c r="QV7" s="274"/>
      <c r="QW7" s="274"/>
      <c r="QX7" s="274"/>
      <c r="QY7" s="274"/>
      <c r="QZ7" s="274"/>
      <c r="RA7" s="274"/>
      <c r="RB7" s="274"/>
      <c r="RC7" s="274"/>
      <c r="RD7" s="274"/>
      <c r="RE7" s="274"/>
      <c r="RF7" s="274"/>
      <c r="RG7" s="274"/>
      <c r="RH7" s="274"/>
      <c r="RI7" s="274"/>
      <c r="RJ7" s="274"/>
      <c r="RK7" s="274"/>
      <c r="RL7" s="274"/>
      <c r="RM7" s="274"/>
      <c r="RN7" s="274"/>
      <c r="RO7" s="274"/>
      <c r="RP7" s="274"/>
      <c r="RQ7" s="274"/>
      <c r="RR7" s="274"/>
      <c r="RS7" s="274"/>
      <c r="RT7" s="274"/>
      <c r="RU7" s="274"/>
      <c r="RV7" s="274"/>
      <c r="RW7" s="274"/>
      <c r="RX7" s="274"/>
      <c r="RY7" s="274"/>
      <c r="RZ7" s="274"/>
      <c r="SA7" s="274"/>
      <c r="SB7" s="274"/>
      <c r="SC7" s="274"/>
      <c r="SD7" s="274"/>
      <c r="SE7" s="274"/>
      <c r="SF7" s="274"/>
      <c r="SG7" s="274"/>
      <c r="SH7" s="274"/>
      <c r="SI7" s="274"/>
      <c r="SJ7" s="274"/>
      <c r="SK7" s="274"/>
      <c r="SL7" s="274"/>
      <c r="SM7" s="274"/>
      <c r="SN7" s="274"/>
      <c r="SO7" s="274"/>
      <c r="SP7" s="274"/>
      <c r="SQ7" s="274"/>
      <c r="SR7" s="274"/>
      <c r="SS7" s="274"/>
      <c r="ST7" s="274"/>
      <c r="SU7" s="274"/>
      <c r="SV7" s="274"/>
      <c r="SW7" s="274"/>
      <c r="SX7" s="274"/>
      <c r="SY7" s="274"/>
      <c r="SZ7" s="274"/>
      <c r="TA7" s="274"/>
      <c r="TB7" s="274"/>
      <c r="TC7" s="274"/>
      <c r="TD7" s="274"/>
      <c r="TE7" s="274"/>
      <c r="TF7" s="274"/>
      <c r="TG7" s="274"/>
      <c r="TH7" s="274"/>
      <c r="TI7" s="274"/>
      <c r="TJ7" s="274"/>
      <c r="TK7" s="274"/>
      <c r="TL7" s="274"/>
      <c r="TM7" s="274"/>
      <c r="TN7" s="274"/>
      <c r="TO7" s="274"/>
      <c r="TP7" s="274"/>
      <c r="TQ7" s="274"/>
      <c r="TR7" s="274"/>
      <c r="TS7" s="274"/>
      <c r="TT7" s="274"/>
      <c r="TU7" s="274"/>
      <c r="TV7" s="274"/>
      <c r="TW7" s="274"/>
      <c r="TX7" s="274"/>
      <c r="TY7" s="274"/>
      <c r="TZ7" s="274"/>
      <c r="UA7" s="274"/>
      <c r="UB7" s="274"/>
      <c r="UC7" s="274"/>
      <c r="UD7" s="274"/>
      <c r="UE7" s="274"/>
      <c r="UF7" s="274"/>
      <c r="UG7" s="274"/>
      <c r="UH7" s="274"/>
      <c r="UI7" s="274"/>
      <c r="UJ7" s="274"/>
      <c r="UK7" s="274"/>
      <c r="UL7" s="274"/>
      <c r="UM7" s="274"/>
      <c r="UN7" s="274"/>
      <c r="UO7" s="274"/>
      <c r="UP7" s="274"/>
      <c r="UQ7" s="274"/>
      <c r="UR7" s="274"/>
      <c r="US7" s="274"/>
      <c r="UT7" s="274"/>
      <c r="UU7" s="274"/>
      <c r="UV7" s="274"/>
      <c r="UW7" s="274"/>
      <c r="UX7" s="274"/>
      <c r="UY7" s="274"/>
      <c r="UZ7" s="274"/>
      <c r="VA7" s="274"/>
      <c r="VB7" s="274"/>
      <c r="VC7" s="274"/>
      <c r="VD7" s="274"/>
      <c r="VE7" s="274"/>
      <c r="VF7" s="274"/>
      <c r="VG7" s="274"/>
      <c r="VH7" s="274"/>
      <c r="VI7" s="274"/>
      <c r="VJ7" s="274"/>
      <c r="VK7" s="274"/>
      <c r="VL7" s="274"/>
      <c r="VM7" s="274"/>
      <c r="VN7" s="274"/>
      <c r="VO7" s="274"/>
      <c r="VP7" s="274"/>
      <c r="VQ7" s="274"/>
      <c r="VR7" s="274"/>
      <c r="VS7" s="274"/>
      <c r="VT7" s="274"/>
      <c r="VU7" s="274"/>
      <c r="VV7" s="274"/>
      <c r="VW7" s="274"/>
      <c r="VX7" s="274"/>
      <c r="VY7" s="274"/>
      <c r="VZ7" s="274"/>
      <c r="WA7" s="274"/>
      <c r="WB7" s="274"/>
      <c r="WC7" s="274"/>
      <c r="WD7" s="274"/>
      <c r="WE7" s="274"/>
      <c r="WF7" s="274"/>
      <c r="WG7" s="274"/>
      <c r="WH7" s="274"/>
      <c r="WI7" s="274"/>
      <c r="WJ7" s="274"/>
      <c r="WK7" s="274"/>
      <c r="WL7" s="274"/>
      <c r="WM7" s="274"/>
      <c r="WN7" s="274"/>
      <c r="WO7" s="274"/>
      <c r="WP7" s="274"/>
      <c r="WQ7" s="274"/>
      <c r="WR7" s="274"/>
      <c r="WS7" s="274"/>
      <c r="WT7" s="274"/>
      <c r="WU7" s="274"/>
      <c r="WV7" s="274"/>
      <c r="WW7" s="274"/>
      <c r="WX7" s="274"/>
      <c r="WY7" s="274"/>
      <c r="WZ7" s="274"/>
      <c r="XA7" s="274"/>
      <c r="XB7" s="274"/>
      <c r="XC7" s="274"/>
      <c r="XD7" s="274"/>
      <c r="XE7" s="274"/>
      <c r="XF7" s="274"/>
      <c r="XG7" s="274"/>
      <c r="XH7" s="274"/>
      <c r="XI7" s="274"/>
      <c r="XJ7" s="274"/>
      <c r="XK7" s="274"/>
      <c r="XL7" s="274"/>
      <c r="XM7" s="274"/>
      <c r="XN7" s="274"/>
      <c r="XO7" s="274"/>
      <c r="XP7" s="274"/>
      <c r="XQ7" s="274"/>
      <c r="XR7" s="274"/>
      <c r="XS7" s="274"/>
      <c r="XT7" s="274"/>
      <c r="XU7" s="274"/>
      <c r="XV7" s="274"/>
      <c r="XW7" s="274"/>
      <c r="XX7" s="274"/>
      <c r="XY7" s="274"/>
      <c r="XZ7" s="274"/>
      <c r="YA7" s="274"/>
      <c r="YB7" s="274"/>
      <c r="YC7" s="274"/>
      <c r="YD7" s="274"/>
      <c r="YE7" s="274"/>
      <c r="YF7" s="274"/>
      <c r="YG7" s="274"/>
      <c r="YH7" s="274"/>
      <c r="YI7" s="274"/>
      <c r="YJ7" s="274"/>
      <c r="YK7" s="274"/>
      <c r="YL7" s="274"/>
      <c r="YM7" s="274"/>
      <c r="YN7" s="274"/>
      <c r="YO7" s="274"/>
      <c r="YP7" s="274"/>
      <c r="YQ7" s="274"/>
      <c r="YR7" s="274"/>
      <c r="YS7" s="274"/>
      <c r="YT7" s="274"/>
      <c r="YU7" s="274"/>
      <c r="YV7" s="274"/>
      <c r="YW7" s="274"/>
      <c r="YX7" s="274"/>
      <c r="YY7" s="274"/>
      <c r="YZ7" s="274"/>
      <c r="ZA7" s="274"/>
      <c r="ZB7" s="274"/>
      <c r="ZC7" s="274"/>
      <c r="ZD7" s="274"/>
      <c r="ZE7" s="274"/>
      <c r="ZF7" s="274"/>
      <c r="ZG7" s="274"/>
      <c r="ZH7" s="274"/>
      <c r="ZI7" s="274"/>
      <c r="ZJ7" s="274"/>
      <c r="ZK7" s="274"/>
      <c r="ZL7" s="274"/>
      <c r="ZM7" s="274"/>
      <c r="ZN7" s="274"/>
      <c r="ZO7" s="274"/>
      <c r="ZP7" s="274"/>
      <c r="ZQ7" s="274"/>
      <c r="ZR7" s="274"/>
      <c r="ZS7" s="274"/>
      <c r="ZT7" s="274"/>
      <c r="ZU7" s="274"/>
      <c r="ZV7" s="274"/>
      <c r="ZW7" s="274"/>
      <c r="ZX7" s="274"/>
      <c r="ZY7" s="274"/>
      <c r="ZZ7" s="274"/>
      <c r="AAA7" s="274"/>
      <c r="AAB7" s="274"/>
      <c r="AAC7" s="274"/>
      <c r="AAD7" s="274"/>
      <c r="AAE7" s="274"/>
      <c r="AAF7" s="274"/>
      <c r="AAG7" s="274"/>
      <c r="AAH7" s="274"/>
      <c r="AAI7" s="274"/>
      <c r="AAJ7" s="274"/>
      <c r="AAK7" s="274"/>
      <c r="AAL7" s="274"/>
      <c r="AAM7" s="274"/>
      <c r="AAN7" s="274"/>
      <c r="AAO7" s="274"/>
      <c r="AAP7" s="274"/>
      <c r="AAQ7" s="274"/>
      <c r="AAR7" s="274"/>
      <c r="AAS7" s="274"/>
      <c r="AAT7" s="274"/>
      <c r="AAU7" s="274"/>
      <c r="AAV7" s="274"/>
      <c r="AAW7" s="274"/>
      <c r="AAX7" s="274"/>
      <c r="AAY7" s="274"/>
      <c r="AAZ7" s="274"/>
      <c r="ABA7" s="274"/>
      <c r="ABB7" s="274"/>
      <c r="ABC7" s="274"/>
      <c r="ABD7" s="274"/>
      <c r="ABE7" s="274"/>
      <c r="ABF7" s="274"/>
      <c r="ABG7" s="274"/>
      <c r="ABH7" s="274"/>
      <c r="ABI7" s="274"/>
      <c r="ABJ7" s="274"/>
      <c r="ABK7" s="274"/>
      <c r="ABL7" s="274"/>
      <c r="ABM7" s="274"/>
      <c r="ABN7" s="274"/>
      <c r="ABO7" s="274"/>
      <c r="ABP7" s="274"/>
      <c r="ABQ7" s="274"/>
      <c r="ABR7" s="274"/>
      <c r="ABS7" s="274"/>
      <c r="ABT7" s="274"/>
      <c r="ABU7" s="274"/>
      <c r="ABV7" s="274"/>
      <c r="ABW7" s="274"/>
      <c r="ABX7" s="274"/>
      <c r="ABY7" s="274"/>
      <c r="ABZ7" s="274"/>
      <c r="ACA7" s="274"/>
      <c r="ACB7" s="274"/>
      <c r="ACC7" s="274"/>
      <c r="ACD7" s="274"/>
      <c r="ACE7" s="274"/>
      <c r="ACF7" s="274"/>
      <c r="ACG7" s="274"/>
      <c r="ACH7" s="274"/>
      <c r="ACI7" s="274"/>
      <c r="ACJ7" s="274"/>
      <c r="ACK7" s="274"/>
      <c r="ACL7" s="274"/>
      <c r="ACM7" s="274"/>
      <c r="ACN7" s="274"/>
      <c r="ACO7" s="274"/>
      <c r="ACP7" s="274"/>
      <c r="ACQ7" s="274"/>
      <c r="ACR7" s="274"/>
      <c r="ACS7" s="274"/>
      <c r="ACT7" s="274"/>
      <c r="ACU7" s="274"/>
      <c r="ACV7" s="274"/>
      <c r="ACW7" s="274"/>
      <c r="ACX7" s="274"/>
      <c r="ACY7" s="274"/>
      <c r="ACZ7" s="274"/>
      <c r="ADA7" s="274"/>
      <c r="ADB7" s="274"/>
      <c r="ADC7" s="274"/>
      <c r="ADD7" s="274"/>
      <c r="ADE7" s="274"/>
      <c r="ADF7" s="274"/>
      <c r="ADG7" s="274"/>
      <c r="ADH7" s="274"/>
      <c r="ADI7" s="274"/>
      <c r="ADJ7" s="274"/>
      <c r="ADK7" s="274"/>
      <c r="ADL7" s="274"/>
      <c r="ADM7" s="274"/>
      <c r="ADN7" s="274"/>
      <c r="ADO7" s="274"/>
      <c r="ADP7" s="274"/>
      <c r="ADQ7" s="274"/>
      <c r="ADR7" s="274"/>
      <c r="ADS7" s="274"/>
      <c r="ADT7" s="274"/>
      <c r="ADU7" s="274"/>
      <c r="ADV7" s="274"/>
      <c r="ADW7" s="274"/>
      <c r="ADX7" s="274"/>
      <c r="ADY7" s="274"/>
      <c r="ADZ7" s="274"/>
      <c r="AEA7" s="274"/>
      <c r="AEB7" s="274"/>
      <c r="AEC7" s="274"/>
      <c r="AED7" s="274"/>
      <c r="AEE7" s="274"/>
      <c r="AEF7" s="274"/>
      <c r="AEG7" s="274"/>
      <c r="AEH7" s="274"/>
      <c r="AEI7" s="274"/>
      <c r="AEJ7" s="274"/>
      <c r="AEK7" s="274"/>
      <c r="AEL7" s="274"/>
      <c r="AEM7" s="274"/>
      <c r="AEN7" s="274"/>
      <c r="AEO7" s="274"/>
      <c r="AEP7" s="274"/>
      <c r="AEQ7" s="274"/>
      <c r="AER7" s="274"/>
      <c r="AES7" s="274"/>
      <c r="AET7" s="274"/>
      <c r="AEU7" s="274"/>
      <c r="AEV7" s="274"/>
      <c r="AEW7" s="274"/>
      <c r="AEX7" s="274"/>
      <c r="AEY7" s="274"/>
      <c r="AEZ7" s="274"/>
      <c r="AFA7" s="274"/>
      <c r="AFB7" s="274"/>
      <c r="AFC7" s="274"/>
      <c r="AFD7" s="274"/>
      <c r="AFE7" s="274"/>
      <c r="AFF7" s="274"/>
      <c r="AFG7" s="274"/>
      <c r="AFH7" s="274"/>
      <c r="AFI7" s="274"/>
      <c r="AFJ7" s="274"/>
      <c r="AFK7" s="274"/>
      <c r="AFL7" s="274"/>
      <c r="AFM7" s="274"/>
      <c r="AFN7" s="274"/>
      <c r="AFO7" s="274"/>
      <c r="AFP7" s="274"/>
      <c r="AFQ7" s="274"/>
      <c r="AFR7" s="274"/>
      <c r="AFS7" s="274"/>
      <c r="AFT7" s="274"/>
      <c r="AFU7" s="274"/>
      <c r="AFV7" s="274"/>
      <c r="AFW7" s="274"/>
      <c r="AFX7" s="274"/>
      <c r="AFY7" s="274"/>
      <c r="AFZ7" s="274"/>
      <c r="AGA7" s="274"/>
      <c r="AGB7" s="274"/>
      <c r="AGC7" s="274"/>
      <c r="AGD7" s="274"/>
      <c r="AGE7" s="274"/>
      <c r="AGF7" s="274"/>
      <c r="AGG7" s="274"/>
      <c r="AGH7" s="274"/>
      <c r="AGI7" s="274"/>
      <c r="AGJ7" s="274"/>
      <c r="AGK7" s="274"/>
      <c r="AGL7" s="274"/>
      <c r="AGM7" s="274"/>
      <c r="AGN7" s="274"/>
      <c r="AGO7" s="274"/>
      <c r="AGP7" s="274"/>
      <c r="AGQ7" s="274"/>
      <c r="AGR7" s="274"/>
      <c r="AGS7" s="274"/>
      <c r="AGT7" s="274"/>
      <c r="AGU7" s="274"/>
      <c r="AGV7" s="274"/>
      <c r="AGW7" s="274"/>
      <c r="AGX7" s="274"/>
      <c r="AGY7" s="274"/>
      <c r="AGZ7" s="274"/>
      <c r="AHA7" s="274"/>
      <c r="AHB7" s="274"/>
      <c r="AHC7" s="274"/>
      <c r="AHD7" s="274"/>
      <c r="AHE7" s="274"/>
      <c r="AHF7" s="274"/>
      <c r="AHG7" s="274"/>
      <c r="AHH7" s="274"/>
      <c r="AHI7" s="274"/>
      <c r="AHJ7" s="274"/>
      <c r="AHK7" s="274"/>
      <c r="AHL7" s="274"/>
      <c r="AHM7" s="274"/>
      <c r="AHN7" s="274"/>
      <c r="AHO7" s="274"/>
      <c r="AHP7" s="274"/>
      <c r="AHQ7" s="274"/>
      <c r="AHR7" s="274"/>
      <c r="AHS7" s="274"/>
      <c r="AHT7" s="274"/>
      <c r="AHU7" s="274"/>
      <c r="AHV7" s="274"/>
      <c r="AHW7" s="274"/>
      <c r="AHX7" s="274"/>
      <c r="AHY7" s="274"/>
      <c r="AHZ7" s="274"/>
      <c r="AIA7" s="274"/>
      <c r="AIB7" s="274"/>
      <c r="AIC7" s="274"/>
      <c r="AID7" s="274"/>
      <c r="AIE7" s="274"/>
      <c r="AIF7" s="274"/>
      <c r="AIG7" s="274"/>
      <c r="AIH7" s="274"/>
      <c r="AII7" s="274"/>
      <c r="AIJ7" s="274"/>
      <c r="AIK7" s="274"/>
      <c r="AIL7" s="274"/>
      <c r="AIM7" s="274"/>
      <c r="AIN7" s="274"/>
      <c r="AIO7" s="274"/>
      <c r="AIP7" s="274"/>
      <c r="AIQ7" s="274"/>
      <c r="AIR7" s="274"/>
      <c r="AIS7" s="274"/>
      <c r="AIT7" s="274"/>
      <c r="AIU7" s="274"/>
      <c r="AIV7" s="274"/>
      <c r="AIW7" s="274"/>
      <c r="AIX7" s="274"/>
      <c r="AIY7" s="274"/>
      <c r="AIZ7" s="274"/>
      <c r="AJA7" s="274"/>
      <c r="AJB7" s="274"/>
      <c r="AJC7" s="274"/>
      <c r="AJD7" s="274"/>
      <c r="AJE7" s="274"/>
      <c r="AJF7" s="274"/>
      <c r="AJG7" s="274"/>
      <c r="AJH7" s="274"/>
      <c r="AJI7" s="274"/>
      <c r="AJJ7" s="274"/>
      <c r="AJK7" s="274"/>
      <c r="AJL7" s="274"/>
      <c r="AJM7" s="274"/>
      <c r="AJN7" s="274"/>
      <c r="AJO7" s="274"/>
      <c r="AJP7" s="274"/>
      <c r="AJQ7" s="274"/>
      <c r="AJR7" s="274"/>
      <c r="AJS7" s="274"/>
      <c r="AJT7" s="274"/>
      <c r="AJU7" s="274"/>
      <c r="AJV7" s="274"/>
      <c r="AJW7" s="274"/>
      <c r="AJX7" s="274"/>
      <c r="AJY7" s="274"/>
      <c r="AJZ7" s="274"/>
      <c r="AKA7" s="274"/>
      <c r="AKB7" s="274"/>
      <c r="AKC7" s="274"/>
      <c r="AKD7" s="274"/>
      <c r="AKE7" s="274"/>
      <c r="AKF7" s="274"/>
      <c r="AKG7" s="274"/>
      <c r="AKH7" s="274"/>
      <c r="AKI7" s="274"/>
      <c r="AKJ7" s="274"/>
      <c r="AKK7" s="274"/>
      <c r="AKL7" s="274"/>
      <c r="AKM7" s="274"/>
      <c r="AKN7" s="274"/>
      <c r="AKO7" s="274"/>
      <c r="AKP7" s="274"/>
      <c r="AKQ7" s="274"/>
      <c r="AKR7" s="274"/>
      <c r="AKS7" s="274"/>
      <c r="AKT7" s="274"/>
      <c r="AKU7" s="274"/>
      <c r="AKV7" s="274"/>
      <c r="AKW7" s="274"/>
      <c r="AKX7" s="274"/>
      <c r="AKY7" s="274"/>
      <c r="AKZ7" s="274"/>
      <c r="ALA7" s="274"/>
      <c r="ALB7" s="274"/>
      <c r="ALC7" s="274"/>
      <c r="ALD7" s="274"/>
      <c r="ALE7" s="274"/>
      <c r="ALF7" s="274"/>
      <c r="ALG7" s="274"/>
      <c r="ALH7" s="274"/>
      <c r="ALI7" s="274"/>
      <c r="ALJ7" s="274"/>
      <c r="ALK7" s="274"/>
      <c r="ALL7" s="274"/>
      <c r="ALM7" s="274"/>
      <c r="ALN7" s="274"/>
      <c r="ALO7" s="274"/>
      <c r="ALP7" s="274"/>
      <c r="ALQ7" s="274"/>
      <c r="ALR7" s="274"/>
      <c r="ALS7" s="274"/>
      <c r="ALT7" s="274"/>
      <c r="ALU7" s="274"/>
      <c r="ALV7" s="274"/>
      <c r="ALW7" s="274"/>
      <c r="ALX7" s="274"/>
      <c r="ALY7" s="274"/>
      <c r="ALZ7" s="274"/>
      <c r="AMA7" s="274"/>
      <c r="AMB7" s="274"/>
      <c r="AMC7" s="274"/>
      <c r="AMD7" s="274"/>
      <c r="AME7" s="274"/>
      <c r="AMF7" s="274"/>
      <c r="AMG7" s="274"/>
      <c r="AMH7" s="274"/>
      <c r="AMI7" s="274"/>
      <c r="AMJ7" s="274"/>
      <c r="AMK7" s="274"/>
      <c r="AML7" s="274"/>
      <c r="AMM7" s="274"/>
      <c r="AMN7" s="274"/>
      <c r="AMO7" s="274"/>
      <c r="AMP7" s="274"/>
      <c r="AMQ7" s="274"/>
      <c r="AMR7" s="274"/>
      <c r="AMS7" s="274"/>
      <c r="AMT7" s="274"/>
      <c r="AMU7" s="274"/>
      <c r="AMV7" s="274"/>
      <c r="AMW7" s="274"/>
      <c r="AMX7" s="274"/>
      <c r="AMY7" s="274"/>
      <c r="AMZ7" s="274"/>
      <c r="ANA7" s="274"/>
      <c r="ANB7" s="274"/>
      <c r="ANC7" s="274"/>
      <c r="AND7" s="274"/>
      <c r="ANE7" s="274"/>
      <c r="ANF7" s="274"/>
      <c r="ANG7" s="274"/>
      <c r="ANH7" s="274"/>
      <c r="ANI7" s="274"/>
      <c r="ANJ7" s="274"/>
      <c r="ANK7" s="274"/>
      <c r="ANL7" s="274"/>
      <c r="ANM7" s="274"/>
      <c r="ANN7" s="274"/>
      <c r="ANO7" s="274"/>
      <c r="ANP7" s="274"/>
      <c r="ANQ7" s="274"/>
      <c r="ANR7" s="274"/>
      <c r="ANS7" s="274"/>
      <c r="ANT7" s="274"/>
      <c r="ANU7" s="274"/>
      <c r="ANV7" s="274"/>
      <c r="ANW7" s="274"/>
      <c r="ANX7" s="274"/>
      <c r="ANY7" s="274"/>
      <c r="ANZ7" s="274"/>
      <c r="AOA7" s="274"/>
      <c r="AOB7" s="274"/>
      <c r="AOC7" s="274"/>
      <c r="AOD7" s="274"/>
      <c r="AOE7" s="274"/>
      <c r="AOF7" s="274"/>
      <c r="AOG7" s="274"/>
      <c r="AOH7" s="274"/>
      <c r="AOI7" s="274"/>
      <c r="AOJ7" s="274"/>
      <c r="AOK7" s="274"/>
      <c r="AOL7" s="274"/>
      <c r="AOM7" s="274"/>
      <c r="AON7" s="274"/>
      <c r="AOO7" s="274"/>
      <c r="AOP7" s="274"/>
      <c r="AOQ7" s="274"/>
      <c r="AOR7" s="274"/>
      <c r="AOS7" s="274"/>
      <c r="AOT7" s="274"/>
      <c r="AOU7" s="274"/>
      <c r="AOV7" s="274"/>
      <c r="AOW7" s="274"/>
      <c r="AOX7" s="274"/>
      <c r="AOY7" s="274"/>
      <c r="AOZ7" s="274"/>
      <c r="APA7" s="274"/>
      <c r="APB7" s="274"/>
      <c r="APC7" s="274"/>
      <c r="APD7" s="274"/>
      <c r="APE7" s="274"/>
      <c r="APF7" s="274"/>
      <c r="APG7" s="274"/>
      <c r="APH7" s="274"/>
      <c r="API7" s="274"/>
      <c r="APJ7" s="274"/>
      <c r="APK7" s="274"/>
      <c r="APL7" s="274"/>
      <c r="APM7" s="274"/>
      <c r="APN7" s="274"/>
      <c r="APO7" s="274"/>
      <c r="APP7" s="274"/>
      <c r="APQ7" s="274"/>
      <c r="APR7" s="274"/>
      <c r="APS7" s="274"/>
      <c r="APT7" s="274"/>
      <c r="APU7" s="274"/>
      <c r="APV7" s="274"/>
      <c r="APW7" s="274"/>
      <c r="APX7" s="274"/>
      <c r="APY7" s="274"/>
      <c r="APZ7" s="274"/>
      <c r="AQA7" s="274"/>
      <c r="AQB7" s="274"/>
      <c r="AQC7" s="274"/>
      <c r="AQD7" s="274"/>
      <c r="AQE7" s="274"/>
      <c r="AQF7" s="274"/>
      <c r="AQG7" s="274"/>
      <c r="AQH7" s="274"/>
      <c r="AQI7" s="274"/>
      <c r="AQJ7" s="274"/>
      <c r="AQK7" s="274"/>
      <c r="AQL7" s="274"/>
      <c r="AQM7" s="274"/>
      <c r="AQN7" s="274"/>
      <c r="AQO7" s="274"/>
      <c r="AQP7" s="274"/>
      <c r="AQQ7" s="274"/>
      <c r="AQR7" s="274"/>
      <c r="AQS7" s="274"/>
      <c r="AQT7" s="274"/>
      <c r="AQU7" s="274"/>
      <c r="AQV7" s="274"/>
      <c r="AQW7" s="274"/>
      <c r="AQX7" s="274"/>
      <c r="AQY7" s="274"/>
      <c r="AQZ7" s="274"/>
      <c r="ARA7" s="274"/>
      <c r="ARB7" s="274"/>
      <c r="ARC7" s="274"/>
      <c r="ARD7" s="274"/>
      <c r="ARE7" s="274"/>
      <c r="ARF7" s="274"/>
      <c r="ARG7" s="274"/>
      <c r="ARH7" s="274"/>
      <c r="ARI7" s="274"/>
      <c r="ARJ7" s="274"/>
      <c r="ARK7" s="274"/>
      <c r="ARL7" s="274"/>
      <c r="ARM7" s="274"/>
      <c r="ARN7" s="274"/>
      <c r="ARO7" s="274"/>
      <c r="ARP7" s="274"/>
      <c r="ARQ7" s="274"/>
      <c r="ARR7" s="274"/>
      <c r="ARS7" s="274"/>
      <c r="ART7" s="274"/>
      <c r="ARU7" s="274"/>
      <c r="ARV7" s="274"/>
      <c r="ARW7" s="274"/>
      <c r="ARX7" s="274"/>
      <c r="ARY7" s="274"/>
      <c r="ARZ7" s="274"/>
      <c r="ASA7" s="274"/>
      <c r="ASB7" s="274"/>
      <c r="ASC7" s="274"/>
      <c r="ASD7" s="274"/>
      <c r="ASE7" s="274"/>
      <c r="ASF7" s="274"/>
      <c r="ASG7" s="274"/>
      <c r="ASH7" s="274"/>
      <c r="ASI7" s="274"/>
      <c r="ASJ7" s="274"/>
      <c r="ASK7" s="274"/>
      <c r="ASL7" s="274"/>
      <c r="ASM7" s="274"/>
      <c r="ASN7" s="274"/>
      <c r="ASO7" s="274"/>
      <c r="ASP7" s="274"/>
      <c r="ASQ7" s="274"/>
      <c r="ASR7" s="274"/>
      <c r="ASS7" s="274"/>
      <c r="AST7" s="274"/>
      <c r="ASU7" s="274"/>
      <c r="ASV7" s="274"/>
      <c r="ASW7" s="274"/>
      <c r="ASX7" s="274"/>
      <c r="ASY7" s="274"/>
      <c r="ASZ7" s="274"/>
      <c r="ATA7" s="274"/>
      <c r="ATB7" s="274"/>
      <c r="ATC7" s="274"/>
      <c r="ATD7" s="274"/>
      <c r="ATE7" s="274"/>
      <c r="ATF7" s="274"/>
      <c r="ATG7" s="274"/>
      <c r="ATH7" s="274"/>
      <c r="ATI7" s="274"/>
      <c r="ATJ7" s="274"/>
      <c r="ATK7" s="274"/>
      <c r="ATL7" s="274"/>
      <c r="ATM7" s="274"/>
      <c r="ATN7" s="274"/>
      <c r="ATO7" s="274"/>
      <c r="ATP7" s="274"/>
      <c r="ATQ7" s="274"/>
      <c r="ATR7" s="274"/>
      <c r="ATS7" s="274"/>
      <c r="ATT7" s="274"/>
      <c r="ATU7" s="274"/>
      <c r="ATV7" s="274"/>
      <c r="ATW7" s="274"/>
      <c r="ATX7" s="274"/>
      <c r="ATY7" s="274"/>
      <c r="ATZ7" s="274"/>
      <c r="AUA7" s="274"/>
      <c r="AUB7" s="274"/>
      <c r="AUC7" s="274"/>
      <c r="AUD7" s="274"/>
      <c r="AUE7" s="274"/>
      <c r="AUF7" s="274"/>
      <c r="AUG7" s="274"/>
      <c r="AUH7" s="274"/>
      <c r="AUI7" s="274"/>
      <c r="AUJ7" s="274"/>
      <c r="AUK7" s="274"/>
      <c r="AUL7" s="274"/>
      <c r="AUM7" s="274"/>
      <c r="AUN7" s="274"/>
      <c r="AUO7" s="274"/>
      <c r="AUP7" s="274"/>
      <c r="AUQ7" s="274"/>
      <c r="AUR7" s="274"/>
      <c r="AUS7" s="274"/>
      <c r="AUT7" s="274"/>
      <c r="AUU7" s="274"/>
      <c r="AUV7" s="274"/>
      <c r="AUW7" s="274"/>
      <c r="AUX7" s="274"/>
      <c r="AUY7" s="274"/>
      <c r="AUZ7" s="274"/>
      <c r="AVA7" s="274"/>
      <c r="AVB7" s="274"/>
      <c r="AVC7" s="274"/>
      <c r="AVD7" s="274"/>
      <c r="AVE7" s="274"/>
      <c r="AVF7" s="274"/>
      <c r="AVG7" s="274"/>
      <c r="AVH7" s="274"/>
      <c r="AVI7" s="274"/>
      <c r="AVJ7" s="274"/>
      <c r="AVK7" s="274"/>
      <c r="AVL7" s="274"/>
      <c r="AVM7" s="274"/>
      <c r="AVN7" s="274"/>
      <c r="AVO7" s="274"/>
      <c r="AVP7" s="274"/>
      <c r="AVQ7" s="274"/>
      <c r="AVR7" s="274"/>
      <c r="AVS7" s="274"/>
      <c r="AVT7" s="274"/>
      <c r="AVU7" s="274"/>
      <c r="AVV7" s="274"/>
      <c r="AVW7" s="274"/>
      <c r="AVX7" s="274"/>
      <c r="AVY7" s="274"/>
      <c r="AVZ7" s="274"/>
      <c r="AWA7" s="274"/>
      <c r="AWB7" s="274"/>
      <c r="AWC7" s="274"/>
      <c r="AWD7" s="274"/>
      <c r="AWE7" s="274"/>
      <c r="AWF7" s="274"/>
      <c r="AWG7" s="274"/>
      <c r="AWH7" s="274"/>
      <c r="AWI7" s="274"/>
      <c r="AWJ7" s="274"/>
      <c r="AWK7" s="274"/>
      <c r="AWL7" s="274"/>
      <c r="AWM7" s="274"/>
      <c r="AWN7" s="274"/>
      <c r="AWO7" s="274"/>
      <c r="AWP7" s="274"/>
      <c r="AWQ7" s="274"/>
      <c r="AWR7" s="274"/>
      <c r="AWS7" s="274"/>
      <c r="AWT7" s="274"/>
      <c r="AWU7" s="274"/>
      <c r="AWV7" s="274"/>
      <c r="AWW7" s="274"/>
      <c r="AWX7" s="274"/>
      <c r="AWY7" s="274"/>
      <c r="AWZ7" s="274"/>
      <c r="AXA7" s="274"/>
      <c r="AXB7" s="274"/>
      <c r="AXC7" s="274"/>
      <c r="AXD7" s="274"/>
      <c r="AXE7" s="274"/>
      <c r="AXF7" s="274"/>
      <c r="AXG7" s="274"/>
      <c r="AXH7" s="274"/>
      <c r="AXI7" s="274"/>
      <c r="AXJ7" s="274"/>
      <c r="AXK7" s="274"/>
      <c r="AXL7" s="274"/>
      <c r="AXM7" s="274"/>
      <c r="AXN7" s="274"/>
      <c r="AXO7" s="274"/>
      <c r="AXP7" s="274"/>
      <c r="AXQ7" s="274"/>
      <c r="AXR7" s="274"/>
      <c r="AXS7" s="274"/>
      <c r="AXT7" s="274"/>
      <c r="AXU7" s="274"/>
      <c r="AXV7" s="274"/>
      <c r="AXW7" s="274"/>
      <c r="AXX7" s="274"/>
      <c r="AXY7" s="274"/>
      <c r="AXZ7" s="274"/>
      <c r="AYA7" s="274"/>
      <c r="AYB7" s="274"/>
      <c r="AYC7" s="274"/>
      <c r="AYD7" s="274"/>
      <c r="AYE7" s="274"/>
      <c r="AYF7" s="274"/>
      <c r="AYG7" s="274"/>
      <c r="AYH7" s="274"/>
      <c r="AYI7" s="274"/>
      <c r="AYJ7" s="274"/>
      <c r="AYK7" s="274"/>
      <c r="AYL7" s="274"/>
      <c r="AYM7" s="274"/>
      <c r="AYN7" s="274"/>
      <c r="AYO7" s="274"/>
      <c r="AYP7" s="274"/>
      <c r="AYQ7" s="274"/>
      <c r="AYR7" s="274"/>
      <c r="AYS7" s="274"/>
      <c r="AYT7" s="274"/>
      <c r="AYU7" s="274"/>
      <c r="AYV7" s="274"/>
      <c r="AYW7" s="274"/>
      <c r="AYX7" s="274"/>
      <c r="AYY7" s="274"/>
      <c r="AYZ7" s="274"/>
      <c r="AZA7" s="274"/>
      <c r="AZB7" s="274"/>
      <c r="AZC7" s="274"/>
      <c r="AZD7" s="274"/>
      <c r="AZE7" s="274"/>
      <c r="AZF7" s="274"/>
      <c r="AZG7" s="274"/>
      <c r="AZH7" s="274"/>
      <c r="AZI7" s="274"/>
      <c r="AZJ7" s="274"/>
      <c r="AZK7" s="274"/>
      <c r="AZL7" s="274"/>
      <c r="AZM7" s="274"/>
      <c r="AZN7" s="274"/>
      <c r="AZO7" s="274"/>
      <c r="AZP7" s="274"/>
      <c r="AZQ7" s="274"/>
      <c r="AZR7" s="274"/>
      <c r="AZS7" s="274"/>
      <c r="AZT7" s="274"/>
      <c r="AZU7" s="274"/>
      <c r="AZV7" s="274"/>
      <c r="AZW7" s="274"/>
      <c r="AZX7" s="274"/>
      <c r="AZY7" s="274"/>
      <c r="AZZ7" s="274"/>
      <c r="BAA7" s="274"/>
      <c r="BAB7" s="274"/>
      <c r="BAC7" s="274"/>
      <c r="BAD7" s="274"/>
      <c r="BAE7" s="274"/>
      <c r="BAF7" s="274"/>
      <c r="BAG7" s="274"/>
      <c r="BAH7" s="274"/>
      <c r="BAI7" s="274"/>
      <c r="BAJ7" s="274"/>
      <c r="BAK7" s="274"/>
      <c r="BAL7" s="274"/>
      <c r="BAM7" s="274"/>
      <c r="BAN7" s="274"/>
      <c r="BAO7" s="274"/>
      <c r="BAP7" s="274"/>
      <c r="BAQ7" s="274"/>
      <c r="BAR7" s="274"/>
      <c r="BAS7" s="274"/>
      <c r="BAT7" s="274"/>
      <c r="BAU7" s="274"/>
      <c r="BAV7" s="274"/>
      <c r="BAW7" s="274"/>
      <c r="BAX7" s="274"/>
      <c r="BAY7" s="274"/>
      <c r="BAZ7" s="274"/>
      <c r="BBA7" s="274"/>
      <c r="BBB7" s="274"/>
      <c r="BBC7" s="274"/>
      <c r="BBD7" s="274"/>
      <c r="BBE7" s="274"/>
      <c r="BBF7" s="274"/>
      <c r="BBG7" s="274"/>
      <c r="BBH7" s="274"/>
      <c r="BBI7" s="274"/>
      <c r="BBJ7" s="274"/>
      <c r="BBK7" s="274"/>
      <c r="BBL7" s="274"/>
      <c r="BBM7" s="274"/>
      <c r="BBN7" s="274"/>
      <c r="BBO7" s="274"/>
      <c r="BBP7" s="274"/>
      <c r="BBQ7" s="274"/>
      <c r="BBR7" s="274"/>
      <c r="BBS7" s="274"/>
      <c r="BBT7" s="274"/>
      <c r="BBU7" s="274"/>
      <c r="BBV7" s="274"/>
      <c r="BBW7" s="274"/>
      <c r="BBX7" s="274"/>
      <c r="BBY7" s="274"/>
      <c r="BBZ7" s="274"/>
      <c r="BCA7" s="274"/>
      <c r="BCB7" s="274"/>
      <c r="BCC7" s="274"/>
      <c r="BCD7" s="274"/>
      <c r="BCE7" s="274"/>
      <c r="BCF7" s="274"/>
      <c r="BCG7" s="274"/>
      <c r="BCH7" s="274"/>
      <c r="BCI7" s="274"/>
      <c r="BCJ7" s="274"/>
      <c r="BCK7" s="274"/>
      <c r="BCL7" s="274"/>
      <c r="BCM7" s="274"/>
      <c r="BCN7" s="274"/>
      <c r="BCO7" s="274"/>
      <c r="BCP7" s="274"/>
      <c r="BCQ7" s="274"/>
      <c r="BCR7" s="274"/>
      <c r="BCS7" s="274"/>
      <c r="BCT7" s="274"/>
      <c r="BCU7" s="274"/>
      <c r="BCV7" s="274"/>
      <c r="BCW7" s="274"/>
      <c r="BCX7" s="274"/>
      <c r="BCY7" s="274"/>
      <c r="BCZ7" s="274"/>
      <c r="BDA7" s="274"/>
      <c r="BDB7" s="274"/>
      <c r="BDC7" s="274"/>
      <c r="BDD7" s="274"/>
      <c r="BDE7" s="274"/>
      <c r="BDF7" s="274"/>
      <c r="BDG7" s="274"/>
      <c r="BDH7" s="274"/>
      <c r="BDI7" s="274"/>
      <c r="BDJ7" s="274"/>
      <c r="BDK7" s="274"/>
      <c r="BDL7" s="274"/>
      <c r="BDM7" s="274"/>
      <c r="BDN7" s="274"/>
      <c r="BDO7" s="274"/>
      <c r="BDP7" s="274"/>
      <c r="BDQ7" s="274"/>
      <c r="BDR7" s="274"/>
      <c r="BDS7" s="274"/>
      <c r="BDT7" s="274"/>
      <c r="BDU7" s="274"/>
      <c r="BDV7" s="274"/>
      <c r="BDW7" s="274"/>
      <c r="BDX7" s="274"/>
      <c r="BDY7" s="274"/>
      <c r="BDZ7" s="274"/>
      <c r="BEA7" s="274"/>
      <c r="BEB7" s="274"/>
      <c r="BEC7" s="274"/>
      <c r="BED7" s="274"/>
      <c r="BEE7" s="274"/>
      <c r="BEF7" s="274"/>
      <c r="BEG7" s="274"/>
      <c r="BEH7" s="274"/>
      <c r="BEI7" s="274"/>
      <c r="BEJ7" s="274"/>
      <c r="BEK7" s="274"/>
      <c r="BEL7" s="274"/>
      <c r="BEM7" s="274"/>
      <c r="BEN7" s="274"/>
      <c r="BEO7" s="274"/>
      <c r="BEP7" s="274"/>
      <c r="BEQ7" s="274"/>
      <c r="BER7" s="274"/>
      <c r="BES7" s="274"/>
      <c r="BET7" s="274"/>
      <c r="BEU7" s="274"/>
      <c r="BEV7" s="274"/>
      <c r="BEW7" s="274"/>
      <c r="BEX7" s="274"/>
      <c r="BEY7" s="274"/>
      <c r="BEZ7" s="274"/>
      <c r="BFA7" s="274"/>
      <c r="BFB7" s="274"/>
      <c r="BFC7" s="274"/>
      <c r="BFD7" s="274"/>
      <c r="BFE7" s="274"/>
      <c r="BFF7" s="274"/>
      <c r="BFG7" s="274"/>
      <c r="BFH7" s="274"/>
      <c r="BFI7" s="274"/>
      <c r="BFJ7" s="274"/>
      <c r="BFK7" s="274"/>
      <c r="BFL7" s="274"/>
      <c r="BFM7" s="274"/>
      <c r="BFN7" s="274"/>
      <c r="BFO7" s="274"/>
      <c r="BFP7" s="274"/>
      <c r="BFQ7" s="274"/>
      <c r="BFR7" s="274"/>
      <c r="BFS7" s="274"/>
      <c r="BFT7" s="274"/>
      <c r="BFU7" s="274"/>
      <c r="BFV7" s="274"/>
      <c r="BFW7" s="274"/>
      <c r="BFX7" s="274"/>
      <c r="BFY7" s="274"/>
      <c r="BFZ7" s="274"/>
      <c r="BGA7" s="274"/>
      <c r="BGB7" s="274"/>
      <c r="BGC7" s="274"/>
      <c r="BGD7" s="274"/>
      <c r="BGE7" s="274"/>
      <c r="BGF7" s="274"/>
      <c r="BGG7" s="274"/>
      <c r="BGH7" s="274"/>
      <c r="BGI7" s="274"/>
      <c r="BGJ7" s="274"/>
      <c r="BGK7" s="274"/>
      <c r="BGL7" s="274"/>
      <c r="BGM7" s="274"/>
      <c r="BGN7" s="274"/>
      <c r="BGO7" s="274"/>
      <c r="BGP7" s="274"/>
      <c r="BGQ7" s="274"/>
      <c r="BGR7" s="274"/>
      <c r="BGS7" s="274"/>
      <c r="BGT7" s="274"/>
      <c r="BGU7" s="274"/>
      <c r="BGV7" s="274"/>
      <c r="BGW7" s="274"/>
      <c r="BGX7" s="274"/>
      <c r="BGY7" s="274"/>
      <c r="BGZ7" s="274"/>
      <c r="BHA7" s="274"/>
      <c r="BHB7" s="274"/>
      <c r="BHC7" s="274"/>
      <c r="BHD7" s="274"/>
      <c r="BHE7" s="274"/>
      <c r="BHF7" s="274"/>
      <c r="BHG7" s="274"/>
      <c r="BHH7" s="274"/>
      <c r="BHI7" s="274"/>
      <c r="BHJ7" s="274"/>
      <c r="BHK7" s="274"/>
      <c r="BHL7" s="274"/>
      <c r="BHM7" s="274"/>
      <c r="BHN7" s="274"/>
      <c r="BHO7" s="274"/>
      <c r="BHP7" s="274"/>
      <c r="BHQ7" s="274"/>
      <c r="BHR7" s="274"/>
      <c r="BHS7" s="274"/>
      <c r="BHT7" s="274"/>
      <c r="BHU7" s="274"/>
      <c r="BHV7" s="274"/>
      <c r="BHW7" s="274"/>
      <c r="BHX7" s="274"/>
      <c r="BHY7" s="274"/>
      <c r="BHZ7" s="274"/>
      <c r="BIA7" s="274"/>
      <c r="BIB7" s="274"/>
      <c r="BIC7" s="274"/>
      <c r="BID7" s="274"/>
      <c r="BIE7" s="274"/>
      <c r="BIF7" s="274"/>
      <c r="BIG7" s="274"/>
      <c r="BIH7" s="274"/>
      <c r="BII7" s="274"/>
      <c r="BIJ7" s="274"/>
      <c r="BIK7" s="274"/>
      <c r="BIL7" s="274"/>
      <c r="BIM7" s="274"/>
      <c r="BIN7" s="274"/>
      <c r="BIO7" s="274"/>
      <c r="BIP7" s="274"/>
      <c r="BIQ7" s="274"/>
      <c r="BIR7" s="274"/>
      <c r="BIS7" s="274"/>
      <c r="BIT7" s="274"/>
      <c r="BIU7" s="274"/>
      <c r="BIV7" s="274"/>
      <c r="BIW7" s="274"/>
      <c r="BIX7" s="274"/>
      <c r="BIY7" s="274"/>
      <c r="BIZ7" s="274"/>
      <c r="BJA7" s="274"/>
      <c r="BJB7" s="274"/>
      <c r="BJC7" s="274"/>
      <c r="BJD7" s="274"/>
      <c r="BJE7" s="274"/>
      <c r="BJF7" s="274"/>
      <c r="BJG7" s="274"/>
      <c r="BJH7" s="274"/>
      <c r="BJI7" s="274"/>
      <c r="BJJ7" s="274"/>
      <c r="BJK7" s="274"/>
      <c r="BJL7" s="274"/>
      <c r="BJM7" s="274"/>
      <c r="BJN7" s="274"/>
      <c r="BJO7" s="274"/>
      <c r="BJP7" s="274"/>
      <c r="BJQ7" s="274"/>
      <c r="BJR7" s="274"/>
      <c r="BJS7" s="274"/>
      <c r="BJT7" s="274"/>
      <c r="BJU7" s="274"/>
      <c r="BJV7" s="274"/>
      <c r="BJW7" s="274"/>
      <c r="BJX7" s="274"/>
      <c r="BJY7" s="274"/>
      <c r="BJZ7" s="274"/>
      <c r="BKA7" s="274"/>
      <c r="BKB7" s="274"/>
      <c r="BKC7" s="274"/>
      <c r="BKD7" s="274"/>
      <c r="BKE7" s="274"/>
      <c r="BKF7" s="274"/>
      <c r="BKG7" s="274"/>
      <c r="BKH7" s="274"/>
      <c r="BKI7" s="274"/>
      <c r="BKJ7" s="274"/>
      <c r="BKK7" s="274"/>
      <c r="BKL7" s="274"/>
      <c r="BKM7" s="274"/>
      <c r="BKN7" s="274"/>
      <c r="BKO7" s="274"/>
      <c r="BKP7" s="274"/>
      <c r="BKQ7" s="274"/>
      <c r="BKR7" s="274"/>
      <c r="BKS7" s="274"/>
      <c r="BKT7" s="274"/>
      <c r="BKU7" s="274"/>
      <c r="BKV7" s="274"/>
      <c r="BKW7" s="274"/>
      <c r="BKX7" s="274"/>
      <c r="BKY7" s="274"/>
      <c r="BKZ7" s="274"/>
      <c r="BLA7" s="274"/>
      <c r="BLB7" s="274"/>
      <c r="BLC7" s="274"/>
      <c r="BLD7" s="274"/>
      <c r="BLE7" s="274"/>
      <c r="BLF7" s="274"/>
      <c r="BLG7" s="274"/>
      <c r="BLH7" s="274"/>
      <c r="BLI7" s="274"/>
      <c r="BLJ7" s="274"/>
      <c r="BLK7" s="274"/>
      <c r="BLL7" s="274"/>
      <c r="BLM7" s="274"/>
      <c r="BLN7" s="274"/>
      <c r="BLO7" s="274"/>
      <c r="BLP7" s="274"/>
      <c r="BLQ7" s="274"/>
      <c r="BLR7" s="274"/>
      <c r="BLS7" s="274"/>
      <c r="BLT7" s="274"/>
      <c r="BLU7" s="274"/>
      <c r="BLV7" s="274"/>
      <c r="BLW7" s="274"/>
      <c r="BLX7" s="274"/>
      <c r="BLY7" s="274"/>
      <c r="BLZ7" s="274"/>
      <c r="BMA7" s="274"/>
      <c r="BMB7" s="274"/>
      <c r="BMC7" s="274"/>
      <c r="BMD7" s="274"/>
      <c r="BME7" s="274"/>
      <c r="BMF7" s="274"/>
      <c r="BMG7" s="274"/>
      <c r="BMH7" s="274"/>
      <c r="BMI7" s="274"/>
      <c r="BMJ7" s="274"/>
      <c r="BMK7" s="274"/>
      <c r="BML7" s="274"/>
      <c r="BMM7" s="274"/>
      <c r="BMN7" s="274"/>
      <c r="BMO7" s="274"/>
      <c r="BMP7" s="274"/>
      <c r="BMQ7" s="274"/>
      <c r="BMR7" s="274"/>
      <c r="BMS7" s="274"/>
      <c r="BMT7" s="274"/>
      <c r="BMU7" s="274"/>
      <c r="BMV7" s="274"/>
      <c r="BMW7" s="274"/>
      <c r="BMX7" s="274"/>
      <c r="BMY7" s="274"/>
      <c r="BMZ7" s="274"/>
      <c r="BNA7" s="274"/>
      <c r="BNB7" s="274"/>
      <c r="BNC7" s="274"/>
      <c r="BND7" s="274"/>
      <c r="BNE7" s="274"/>
      <c r="BNF7" s="274"/>
      <c r="BNG7" s="274"/>
      <c r="BNH7" s="274"/>
      <c r="BNI7" s="274"/>
      <c r="BNJ7" s="274"/>
      <c r="BNK7" s="274"/>
      <c r="BNL7" s="274"/>
      <c r="BNM7" s="274"/>
      <c r="BNN7" s="274"/>
      <c r="BNO7" s="274"/>
      <c r="BNP7" s="274"/>
      <c r="BNQ7" s="274"/>
      <c r="BNR7" s="274"/>
      <c r="BNS7" s="274"/>
      <c r="BNT7" s="274"/>
      <c r="BNU7" s="274"/>
      <c r="BNV7" s="274"/>
      <c r="BNW7" s="274"/>
      <c r="BNX7" s="274"/>
      <c r="BNY7" s="274"/>
      <c r="BNZ7" s="274"/>
      <c r="BOA7" s="274"/>
      <c r="BOB7" s="274"/>
      <c r="BOC7" s="274"/>
      <c r="BOD7" s="274"/>
      <c r="BOE7" s="274"/>
      <c r="BOF7" s="274"/>
      <c r="BOG7" s="274"/>
      <c r="BOH7" s="274"/>
      <c r="BOI7" s="274"/>
      <c r="BOJ7" s="274"/>
      <c r="BOK7" s="274"/>
      <c r="BOL7" s="274"/>
      <c r="BOM7" s="274"/>
      <c r="BON7" s="274"/>
      <c r="BOO7" s="274"/>
      <c r="BOP7" s="274"/>
      <c r="BOQ7" s="274"/>
      <c r="BOR7" s="274"/>
      <c r="BOS7" s="274"/>
      <c r="BOT7" s="274"/>
      <c r="BOU7" s="274"/>
      <c r="BOV7" s="274"/>
      <c r="BOW7" s="274"/>
      <c r="BOX7" s="274"/>
      <c r="BOY7" s="274"/>
      <c r="BOZ7" s="274"/>
      <c r="BPA7" s="274"/>
      <c r="BPB7" s="274"/>
      <c r="BPC7" s="274"/>
      <c r="BPD7" s="274"/>
      <c r="BPE7" s="274"/>
      <c r="BPF7" s="274"/>
      <c r="BPG7" s="274"/>
      <c r="BPH7" s="274"/>
      <c r="BPI7" s="274"/>
      <c r="BPJ7" s="274"/>
      <c r="BPK7" s="274"/>
      <c r="BPL7" s="274"/>
      <c r="BPM7" s="274"/>
      <c r="BPN7" s="274"/>
      <c r="BPO7" s="274"/>
      <c r="BPP7" s="274"/>
      <c r="BPQ7" s="274"/>
      <c r="BPR7" s="274"/>
      <c r="BPS7" s="274"/>
      <c r="BPT7" s="274"/>
      <c r="BPU7" s="274"/>
      <c r="BPV7" s="274"/>
      <c r="BPW7" s="274"/>
      <c r="BPX7" s="274"/>
      <c r="BPY7" s="274"/>
      <c r="BPZ7" s="274"/>
      <c r="BQA7" s="274"/>
      <c r="BQB7" s="274"/>
      <c r="BQC7" s="274"/>
      <c r="BQD7" s="274"/>
      <c r="BQE7" s="274"/>
      <c r="BQF7" s="274"/>
      <c r="BQG7" s="274"/>
      <c r="BQH7" s="274"/>
      <c r="BQI7" s="274"/>
      <c r="BQJ7" s="274"/>
      <c r="BQK7" s="274"/>
      <c r="BQL7" s="274"/>
      <c r="BQM7" s="274"/>
      <c r="BQN7" s="274"/>
      <c r="BQO7" s="274"/>
      <c r="BQP7" s="274"/>
      <c r="BQQ7" s="274"/>
      <c r="BQR7" s="274"/>
      <c r="BQS7" s="274"/>
      <c r="BQT7" s="274"/>
      <c r="BQU7" s="274"/>
      <c r="BQV7" s="274"/>
      <c r="BQW7" s="274"/>
      <c r="BQX7" s="274"/>
      <c r="BQY7" s="274"/>
      <c r="BQZ7" s="274"/>
      <c r="BRA7" s="274"/>
      <c r="BRB7" s="274"/>
      <c r="BRC7" s="274"/>
      <c r="BRD7" s="274"/>
      <c r="BRE7" s="274"/>
      <c r="BRF7" s="274"/>
      <c r="BRG7" s="274"/>
      <c r="BRH7" s="274"/>
      <c r="BRI7" s="274"/>
      <c r="BRJ7" s="274"/>
      <c r="BRK7" s="274"/>
      <c r="BRL7" s="274"/>
      <c r="BRM7" s="274"/>
      <c r="BRN7" s="274"/>
      <c r="BRO7" s="274"/>
      <c r="BRP7" s="274"/>
      <c r="BRQ7" s="274"/>
      <c r="BRR7" s="274"/>
      <c r="BRS7" s="274"/>
      <c r="BRT7" s="274"/>
      <c r="BRU7" s="274"/>
      <c r="BRV7" s="274"/>
      <c r="BRW7" s="274"/>
      <c r="BRX7" s="274"/>
      <c r="BRY7" s="274"/>
      <c r="BRZ7" s="274"/>
      <c r="BSA7" s="274"/>
      <c r="BSB7" s="274"/>
      <c r="BSC7" s="274"/>
      <c r="BSD7" s="274"/>
      <c r="BSE7" s="274"/>
      <c r="BSF7" s="274"/>
      <c r="BSG7" s="274"/>
      <c r="BSH7" s="274"/>
      <c r="BSI7" s="274"/>
      <c r="BSJ7" s="274"/>
      <c r="BSK7" s="274"/>
      <c r="BSL7" s="274"/>
      <c r="BSM7" s="274"/>
      <c r="BSN7" s="274"/>
      <c r="BSO7" s="274"/>
      <c r="BSP7" s="274"/>
      <c r="BSQ7" s="274"/>
      <c r="BSR7" s="274"/>
      <c r="BSS7" s="274"/>
      <c r="BST7" s="274"/>
      <c r="BSU7" s="274"/>
      <c r="BSV7" s="274"/>
      <c r="BSW7" s="274"/>
      <c r="BSX7" s="274"/>
      <c r="BSY7" s="274"/>
      <c r="BSZ7" s="274"/>
      <c r="BTA7" s="274"/>
      <c r="BTB7" s="274"/>
      <c r="BTC7" s="274"/>
      <c r="BTD7" s="274"/>
      <c r="BTE7" s="274"/>
      <c r="BTF7" s="274"/>
      <c r="BTG7" s="274"/>
      <c r="BTH7" s="274"/>
      <c r="BTI7" s="274"/>
      <c r="BTJ7" s="274"/>
      <c r="BTK7" s="274"/>
      <c r="BTL7" s="274"/>
      <c r="BTM7" s="274"/>
      <c r="BTN7" s="274"/>
      <c r="BTO7" s="274"/>
      <c r="BTP7" s="274"/>
      <c r="BTQ7" s="274"/>
      <c r="BTR7" s="274"/>
      <c r="BTS7" s="274"/>
      <c r="BTT7" s="274"/>
      <c r="BTU7" s="274"/>
      <c r="BTV7" s="274"/>
      <c r="BTW7" s="274"/>
      <c r="BTX7" s="274"/>
      <c r="BTY7" s="274"/>
      <c r="BTZ7" s="274"/>
      <c r="BUA7" s="274"/>
      <c r="BUB7" s="274"/>
      <c r="BUC7" s="274"/>
      <c r="BUD7" s="274"/>
      <c r="BUE7" s="274"/>
      <c r="BUF7" s="274"/>
      <c r="BUG7" s="274"/>
      <c r="BUH7" s="274"/>
      <c r="BUI7" s="274"/>
      <c r="BUJ7" s="274"/>
      <c r="BUK7" s="274"/>
      <c r="BUL7" s="274"/>
      <c r="BUM7" s="274"/>
      <c r="BUN7" s="274"/>
      <c r="BUO7" s="274"/>
      <c r="BUP7" s="274"/>
      <c r="BUQ7" s="274"/>
      <c r="BUR7" s="274"/>
      <c r="BUS7" s="274"/>
      <c r="BUT7" s="274"/>
      <c r="BUU7" s="274"/>
      <c r="BUV7" s="274"/>
      <c r="BUW7" s="274"/>
      <c r="BUX7" s="274"/>
      <c r="BUY7" s="274"/>
      <c r="BUZ7" s="274"/>
      <c r="BVA7" s="274"/>
      <c r="BVB7" s="274"/>
      <c r="BVC7" s="274"/>
      <c r="BVD7" s="274"/>
      <c r="BVE7" s="274"/>
      <c r="BVF7" s="274"/>
      <c r="BVG7" s="274"/>
      <c r="BVH7" s="274"/>
      <c r="BVI7" s="274"/>
      <c r="BVJ7" s="274"/>
      <c r="BVK7" s="274"/>
      <c r="BVL7" s="274"/>
      <c r="BVM7" s="274"/>
      <c r="BVN7" s="274"/>
      <c r="BVO7" s="274"/>
      <c r="BVP7" s="274"/>
      <c r="BVQ7" s="274"/>
      <c r="BVR7" s="274"/>
      <c r="BVS7" s="274"/>
      <c r="BVT7" s="274"/>
      <c r="BVU7" s="274"/>
      <c r="BVV7" s="274"/>
      <c r="BVW7" s="274"/>
      <c r="BVX7" s="274"/>
      <c r="BVY7" s="274"/>
      <c r="BVZ7" s="274"/>
      <c r="BWA7" s="274"/>
      <c r="BWB7" s="274"/>
      <c r="BWC7" s="274"/>
      <c r="BWD7" s="274"/>
      <c r="BWE7" s="274"/>
      <c r="BWF7" s="274"/>
      <c r="BWG7" s="274"/>
      <c r="BWH7" s="274"/>
      <c r="BWI7" s="274"/>
      <c r="BWJ7" s="274"/>
      <c r="BWK7" s="274"/>
      <c r="BWL7" s="274"/>
      <c r="BWM7" s="274"/>
      <c r="BWN7" s="274"/>
      <c r="BWO7" s="274"/>
      <c r="BWP7" s="274"/>
      <c r="BWQ7" s="274"/>
      <c r="BWR7" s="274"/>
      <c r="BWS7" s="274"/>
      <c r="BWT7" s="274"/>
      <c r="BWU7" s="274"/>
      <c r="BWV7" s="274"/>
      <c r="BWW7" s="274"/>
      <c r="BWX7" s="274"/>
      <c r="BWY7" s="274"/>
      <c r="BWZ7" s="274"/>
      <c r="BXA7" s="274"/>
      <c r="BXB7" s="274"/>
      <c r="BXC7" s="274"/>
      <c r="BXD7" s="274"/>
      <c r="BXE7" s="274"/>
      <c r="BXF7" s="274"/>
      <c r="BXG7" s="274"/>
      <c r="BXH7" s="274"/>
      <c r="BXI7" s="274"/>
      <c r="BXJ7" s="274"/>
      <c r="BXK7" s="274"/>
      <c r="BXL7" s="274"/>
      <c r="BXM7" s="274"/>
      <c r="BXN7" s="274"/>
      <c r="BXO7" s="274"/>
      <c r="BXP7" s="274"/>
      <c r="BXQ7" s="274"/>
      <c r="BXR7" s="274"/>
      <c r="BXS7" s="274"/>
      <c r="BXT7" s="274"/>
      <c r="BXU7" s="274"/>
      <c r="BXV7" s="274"/>
      <c r="BXW7" s="274"/>
      <c r="BXX7" s="274"/>
      <c r="BXY7" s="274"/>
      <c r="BXZ7" s="274"/>
      <c r="BYA7" s="274"/>
      <c r="BYB7" s="274"/>
      <c r="BYC7" s="274"/>
      <c r="BYD7" s="274"/>
      <c r="BYE7" s="274"/>
      <c r="BYF7" s="274"/>
      <c r="BYG7" s="274"/>
      <c r="BYH7" s="274"/>
      <c r="BYI7" s="274"/>
      <c r="BYJ7" s="274"/>
      <c r="BYK7" s="274"/>
      <c r="BYL7" s="274"/>
      <c r="BYM7" s="274"/>
      <c r="BYN7" s="274"/>
      <c r="BYO7" s="274"/>
      <c r="BYP7" s="274"/>
      <c r="BYQ7" s="274"/>
      <c r="BYR7" s="274"/>
      <c r="BYS7" s="274"/>
      <c r="BYT7" s="274"/>
      <c r="BYU7" s="274"/>
      <c r="BYV7" s="274"/>
      <c r="BYW7" s="274"/>
      <c r="BYX7" s="274"/>
      <c r="BYY7" s="274"/>
      <c r="BYZ7" s="274"/>
      <c r="BZA7" s="274"/>
      <c r="BZB7" s="274"/>
      <c r="BZC7" s="274"/>
      <c r="BZD7" s="274"/>
      <c r="BZE7" s="274"/>
      <c r="BZF7" s="274"/>
      <c r="BZG7" s="274"/>
      <c r="BZH7" s="274"/>
      <c r="BZI7" s="274"/>
      <c r="BZJ7" s="274"/>
      <c r="BZK7" s="274"/>
      <c r="BZL7" s="274"/>
      <c r="BZM7" s="274"/>
      <c r="BZN7" s="274"/>
      <c r="BZO7" s="274"/>
      <c r="BZP7" s="274"/>
      <c r="BZQ7" s="274"/>
      <c r="BZR7" s="274"/>
      <c r="BZS7" s="274"/>
      <c r="BZT7" s="274"/>
      <c r="BZU7" s="274"/>
      <c r="BZV7" s="274"/>
      <c r="BZW7" s="274"/>
      <c r="BZX7" s="274"/>
      <c r="BZY7" s="274"/>
      <c r="BZZ7" s="274"/>
      <c r="CAA7" s="274"/>
      <c r="CAB7" s="274"/>
      <c r="CAC7" s="274"/>
      <c r="CAD7" s="274"/>
      <c r="CAE7" s="274"/>
      <c r="CAF7" s="274"/>
      <c r="CAG7" s="274"/>
      <c r="CAH7" s="274"/>
      <c r="CAI7" s="274"/>
      <c r="CAJ7" s="274"/>
      <c r="CAK7" s="274"/>
      <c r="CAL7" s="274"/>
      <c r="CAM7" s="274"/>
      <c r="CAN7" s="274"/>
      <c r="CAO7" s="274"/>
      <c r="CAP7" s="274"/>
      <c r="CAQ7" s="274"/>
      <c r="CAR7" s="274"/>
      <c r="CAS7" s="274"/>
      <c r="CAT7" s="274"/>
      <c r="CAU7" s="274"/>
      <c r="CAV7" s="274"/>
      <c r="CAW7" s="274"/>
      <c r="CAX7" s="274"/>
      <c r="CAY7" s="274"/>
      <c r="CAZ7" s="274"/>
      <c r="CBA7" s="274"/>
      <c r="CBB7" s="274"/>
      <c r="CBC7" s="274"/>
      <c r="CBD7" s="274"/>
      <c r="CBE7" s="274"/>
      <c r="CBF7" s="274"/>
      <c r="CBG7" s="274"/>
      <c r="CBH7" s="274"/>
      <c r="CBI7" s="274"/>
      <c r="CBJ7" s="274"/>
      <c r="CBK7" s="274"/>
      <c r="CBL7" s="274"/>
      <c r="CBM7" s="274"/>
      <c r="CBN7" s="274"/>
      <c r="CBO7" s="274"/>
      <c r="CBP7" s="274"/>
      <c r="CBQ7" s="274"/>
      <c r="CBR7" s="274"/>
      <c r="CBS7" s="274"/>
      <c r="CBT7" s="274"/>
      <c r="CBU7" s="274"/>
      <c r="CBV7" s="274"/>
      <c r="CBW7" s="274"/>
      <c r="CBX7" s="274"/>
      <c r="CBY7" s="274"/>
      <c r="CBZ7" s="274"/>
      <c r="CCA7" s="274"/>
      <c r="CCB7" s="274"/>
      <c r="CCC7" s="274"/>
      <c r="CCD7" s="274"/>
      <c r="CCE7" s="274"/>
      <c r="CCF7" s="274"/>
      <c r="CCG7" s="274"/>
      <c r="CCH7" s="274"/>
      <c r="CCI7" s="274"/>
      <c r="CCJ7" s="274"/>
      <c r="CCK7" s="274"/>
      <c r="CCL7" s="274"/>
      <c r="CCM7" s="274"/>
      <c r="CCN7" s="274"/>
      <c r="CCO7" s="274"/>
      <c r="CCP7" s="274"/>
      <c r="CCQ7" s="274"/>
      <c r="CCR7" s="274"/>
      <c r="CCS7" s="274"/>
      <c r="CCT7" s="274"/>
      <c r="CCU7" s="274"/>
      <c r="CCV7" s="274"/>
      <c r="CCW7" s="274"/>
      <c r="CCX7" s="274"/>
      <c r="CCY7" s="274"/>
      <c r="CCZ7" s="274"/>
      <c r="CDA7" s="274"/>
      <c r="CDB7" s="274"/>
      <c r="CDC7" s="274"/>
      <c r="CDD7" s="274"/>
      <c r="CDE7" s="274"/>
      <c r="CDF7" s="274"/>
      <c r="CDG7" s="274"/>
      <c r="CDH7" s="274"/>
      <c r="CDI7" s="274"/>
      <c r="CDJ7" s="274"/>
      <c r="CDK7" s="274"/>
      <c r="CDL7" s="274"/>
      <c r="CDM7" s="274"/>
      <c r="CDN7" s="274"/>
      <c r="CDO7" s="274"/>
      <c r="CDP7" s="274"/>
      <c r="CDQ7" s="274"/>
      <c r="CDR7" s="274"/>
      <c r="CDS7" s="274"/>
      <c r="CDT7" s="274"/>
      <c r="CDU7" s="274"/>
      <c r="CDV7" s="274"/>
      <c r="CDW7" s="274"/>
      <c r="CDX7" s="274"/>
      <c r="CDY7" s="274"/>
      <c r="CDZ7" s="274"/>
      <c r="CEA7" s="274"/>
      <c r="CEB7" s="274"/>
      <c r="CEC7" s="274"/>
      <c r="CED7" s="274"/>
      <c r="CEE7" s="274"/>
      <c r="CEF7" s="274"/>
      <c r="CEG7" s="274"/>
      <c r="CEH7" s="274"/>
      <c r="CEI7" s="274"/>
      <c r="CEJ7" s="274"/>
      <c r="CEK7" s="274"/>
      <c r="CEL7" s="274"/>
      <c r="CEM7" s="274"/>
      <c r="CEN7" s="274"/>
      <c r="CEO7" s="274"/>
      <c r="CEP7" s="274"/>
      <c r="CEQ7" s="274"/>
      <c r="CER7" s="274"/>
      <c r="CES7" s="274"/>
      <c r="CET7" s="274"/>
      <c r="CEU7" s="274"/>
      <c r="CEV7" s="274"/>
      <c r="CEW7" s="274"/>
      <c r="CEX7" s="274"/>
      <c r="CEY7" s="274"/>
      <c r="CEZ7" s="274"/>
      <c r="CFA7" s="274"/>
      <c r="CFB7" s="274"/>
      <c r="CFC7" s="274"/>
      <c r="CFD7" s="274"/>
      <c r="CFE7" s="274"/>
      <c r="CFF7" s="274"/>
      <c r="CFG7" s="274"/>
      <c r="CFH7" s="274"/>
      <c r="CFI7" s="274"/>
      <c r="CFJ7" s="274"/>
      <c r="CFK7" s="274"/>
      <c r="CFL7" s="274"/>
      <c r="CFM7" s="274"/>
      <c r="CFN7" s="274"/>
      <c r="CFO7" s="274"/>
      <c r="CFP7" s="274"/>
      <c r="CFQ7" s="274"/>
      <c r="CFR7" s="274"/>
      <c r="CFS7" s="274"/>
      <c r="CFT7" s="274"/>
      <c r="CFU7" s="274"/>
      <c r="CFV7" s="274"/>
      <c r="CFW7" s="274"/>
      <c r="CFX7" s="274"/>
      <c r="CFY7" s="274"/>
      <c r="CFZ7" s="274"/>
      <c r="CGA7" s="274"/>
      <c r="CGB7" s="274"/>
      <c r="CGC7" s="274"/>
      <c r="CGD7" s="274"/>
      <c r="CGE7" s="274"/>
      <c r="CGF7" s="274"/>
      <c r="CGG7" s="274"/>
      <c r="CGH7" s="274"/>
      <c r="CGI7" s="274"/>
      <c r="CGJ7" s="274"/>
      <c r="CGK7" s="274"/>
      <c r="CGL7" s="274"/>
      <c r="CGM7" s="274"/>
      <c r="CGN7" s="274"/>
      <c r="CGO7" s="274"/>
      <c r="CGP7" s="274"/>
      <c r="CGQ7" s="274"/>
      <c r="CGR7" s="274"/>
      <c r="CGS7" s="274"/>
      <c r="CGT7" s="274"/>
      <c r="CGU7" s="274"/>
      <c r="CGV7" s="274"/>
      <c r="CGW7" s="274"/>
      <c r="CGX7" s="274"/>
      <c r="CGY7" s="274"/>
      <c r="CGZ7" s="274"/>
      <c r="CHA7" s="274"/>
      <c r="CHB7" s="274"/>
      <c r="CHC7" s="274"/>
      <c r="CHD7" s="274"/>
      <c r="CHE7" s="274"/>
      <c r="CHF7" s="274"/>
      <c r="CHG7" s="274"/>
      <c r="CHH7" s="274"/>
      <c r="CHI7" s="274"/>
      <c r="CHJ7" s="274"/>
      <c r="CHK7" s="274"/>
      <c r="CHL7" s="274"/>
      <c r="CHM7" s="274"/>
      <c r="CHN7" s="274"/>
      <c r="CHO7" s="274"/>
      <c r="CHP7" s="274"/>
      <c r="CHQ7" s="274"/>
      <c r="CHR7" s="274"/>
      <c r="CHS7" s="274"/>
      <c r="CHT7" s="274"/>
      <c r="CHU7" s="274"/>
      <c r="CHV7" s="274"/>
      <c r="CHW7" s="274"/>
      <c r="CHX7" s="274"/>
      <c r="CHY7" s="274"/>
      <c r="CHZ7" s="274"/>
      <c r="CIA7" s="274"/>
      <c r="CIB7" s="274"/>
      <c r="CIC7" s="274"/>
      <c r="CID7" s="274"/>
      <c r="CIE7" s="274"/>
      <c r="CIF7" s="274"/>
      <c r="CIG7" s="274"/>
      <c r="CIH7" s="274"/>
      <c r="CII7" s="274"/>
      <c r="CIJ7" s="274"/>
      <c r="CIK7" s="274"/>
      <c r="CIL7" s="274"/>
      <c r="CIM7" s="274"/>
      <c r="CIN7" s="274"/>
      <c r="CIO7" s="274"/>
      <c r="CIP7" s="274"/>
      <c r="CIQ7" s="274"/>
      <c r="CIR7" s="274"/>
      <c r="CIS7" s="274"/>
      <c r="CIT7" s="274"/>
      <c r="CIU7" s="274"/>
      <c r="CIV7" s="274"/>
      <c r="CIW7" s="274"/>
      <c r="CIX7" s="274"/>
      <c r="CIY7" s="274"/>
      <c r="CIZ7" s="274"/>
      <c r="CJA7" s="274"/>
      <c r="CJB7" s="274"/>
      <c r="CJC7" s="274"/>
      <c r="CJD7" s="274"/>
      <c r="CJE7" s="274"/>
      <c r="CJF7" s="274"/>
      <c r="CJG7" s="274"/>
      <c r="CJH7" s="274"/>
      <c r="CJI7" s="274"/>
      <c r="CJJ7" s="274"/>
      <c r="CJK7" s="274"/>
      <c r="CJL7" s="274"/>
      <c r="CJM7" s="274"/>
      <c r="CJN7" s="274"/>
      <c r="CJO7" s="274"/>
      <c r="CJP7" s="274"/>
      <c r="CJQ7" s="274"/>
      <c r="CJR7" s="274"/>
      <c r="CJS7" s="274"/>
      <c r="CJT7" s="274"/>
      <c r="CJU7" s="274"/>
      <c r="CJV7" s="274"/>
      <c r="CJW7" s="274"/>
      <c r="CJX7" s="274"/>
      <c r="CJY7" s="274"/>
      <c r="CJZ7" s="274"/>
      <c r="CKA7" s="274"/>
      <c r="CKB7" s="274"/>
      <c r="CKC7" s="274"/>
      <c r="CKD7" s="274"/>
      <c r="CKE7" s="274"/>
      <c r="CKF7" s="274"/>
      <c r="CKG7" s="274"/>
      <c r="CKH7" s="274"/>
      <c r="CKI7" s="274"/>
      <c r="CKJ7" s="274"/>
      <c r="CKK7" s="274"/>
      <c r="CKL7" s="274"/>
      <c r="CKM7" s="274"/>
      <c r="CKN7" s="274"/>
      <c r="CKO7" s="274"/>
      <c r="CKP7" s="274"/>
      <c r="CKQ7" s="274"/>
      <c r="CKR7" s="274"/>
      <c r="CKS7" s="274"/>
      <c r="CKT7" s="274"/>
      <c r="CKU7" s="274"/>
      <c r="CKV7" s="274"/>
      <c r="CKW7" s="274"/>
      <c r="CKX7" s="274"/>
      <c r="CKY7" s="274"/>
      <c r="CKZ7" s="274"/>
      <c r="CLA7" s="274"/>
      <c r="CLB7" s="274"/>
      <c r="CLC7" s="274"/>
      <c r="CLD7" s="274"/>
      <c r="CLE7" s="274"/>
      <c r="CLF7" s="274"/>
      <c r="CLG7" s="274"/>
      <c r="CLH7" s="274"/>
      <c r="CLI7" s="274"/>
      <c r="CLJ7" s="274"/>
      <c r="CLK7" s="274"/>
      <c r="CLL7" s="274"/>
      <c r="CLM7" s="274"/>
      <c r="CLN7" s="274"/>
      <c r="CLO7" s="274"/>
      <c r="CLP7" s="274"/>
      <c r="CLQ7" s="274"/>
      <c r="CLR7" s="274"/>
      <c r="CLS7" s="274"/>
      <c r="CLT7" s="274"/>
      <c r="CLU7" s="274"/>
      <c r="CLV7" s="274"/>
      <c r="CLW7" s="274"/>
      <c r="CLX7" s="274"/>
      <c r="CLY7" s="274"/>
      <c r="CLZ7" s="274"/>
      <c r="CMA7" s="274"/>
      <c r="CMB7" s="274"/>
      <c r="CMC7" s="274"/>
      <c r="CMD7" s="274"/>
      <c r="CME7" s="274"/>
      <c r="CMF7" s="274"/>
      <c r="CMG7" s="274"/>
      <c r="CMH7" s="274"/>
      <c r="CMI7" s="274"/>
      <c r="CMJ7" s="274"/>
      <c r="CMK7" s="274"/>
      <c r="CML7" s="274"/>
      <c r="CMM7" s="274"/>
      <c r="CMN7" s="274"/>
      <c r="CMO7" s="274"/>
      <c r="CMP7" s="274"/>
      <c r="CMQ7" s="274"/>
      <c r="CMR7" s="274"/>
      <c r="CMS7" s="274"/>
      <c r="CMT7" s="274"/>
      <c r="CMU7" s="274"/>
      <c r="CMV7" s="274"/>
      <c r="CMW7" s="274"/>
      <c r="CMX7" s="274"/>
      <c r="CMY7" s="274"/>
      <c r="CMZ7" s="274"/>
      <c r="CNA7" s="274"/>
      <c r="CNB7" s="274"/>
      <c r="CNC7" s="274"/>
      <c r="CND7" s="274"/>
      <c r="CNE7" s="274"/>
      <c r="CNF7" s="274"/>
      <c r="CNG7" s="274"/>
      <c r="CNH7" s="274"/>
      <c r="CNI7" s="274"/>
      <c r="CNJ7" s="274"/>
      <c r="CNK7" s="274"/>
      <c r="CNL7" s="274"/>
      <c r="CNM7" s="274"/>
      <c r="CNN7" s="274"/>
      <c r="CNO7" s="274"/>
      <c r="CNP7" s="274"/>
      <c r="CNQ7" s="274"/>
      <c r="CNR7" s="274"/>
      <c r="CNS7" s="274"/>
      <c r="CNT7" s="274"/>
      <c r="CNU7" s="274"/>
      <c r="CNV7" s="274"/>
      <c r="CNW7" s="274"/>
      <c r="CNX7" s="274"/>
      <c r="CNY7" s="274"/>
      <c r="CNZ7" s="274"/>
      <c r="COA7" s="274"/>
      <c r="COB7" s="274"/>
      <c r="COC7" s="274"/>
      <c r="COD7" s="274"/>
      <c r="COE7" s="274"/>
      <c r="COF7" s="274"/>
      <c r="COG7" s="274"/>
      <c r="COH7" s="274"/>
      <c r="COI7" s="274"/>
      <c r="COJ7" s="274"/>
      <c r="COK7" s="274"/>
      <c r="COL7" s="274"/>
      <c r="COM7" s="274"/>
      <c r="CON7" s="274"/>
      <c r="COO7" s="274"/>
      <c r="COP7" s="274"/>
      <c r="COQ7" s="274"/>
      <c r="COR7" s="274"/>
      <c r="COS7" s="274"/>
      <c r="COT7" s="274"/>
      <c r="COU7" s="274"/>
      <c r="COV7" s="274"/>
      <c r="COW7" s="274"/>
      <c r="COX7" s="274"/>
      <c r="COY7" s="274"/>
      <c r="COZ7" s="274"/>
      <c r="CPA7" s="274"/>
      <c r="CPB7" s="274"/>
      <c r="CPC7" s="274"/>
      <c r="CPD7" s="274"/>
      <c r="CPE7" s="274"/>
      <c r="CPF7" s="274"/>
      <c r="CPG7" s="274"/>
      <c r="CPH7" s="274"/>
      <c r="CPI7" s="274"/>
      <c r="CPJ7" s="274"/>
      <c r="CPK7" s="274"/>
      <c r="CPL7" s="274"/>
      <c r="CPM7" s="274"/>
      <c r="CPN7" s="274"/>
      <c r="CPO7" s="274"/>
      <c r="CPP7" s="274"/>
      <c r="CPQ7" s="274"/>
      <c r="CPR7" s="274"/>
      <c r="CPS7" s="274"/>
      <c r="CPT7" s="274"/>
      <c r="CPU7" s="274"/>
      <c r="CPV7" s="274"/>
      <c r="CPW7" s="274"/>
      <c r="CPX7" s="274"/>
      <c r="CPY7" s="274"/>
      <c r="CPZ7" s="274"/>
      <c r="CQA7" s="274"/>
      <c r="CQB7" s="274"/>
      <c r="CQC7" s="274"/>
      <c r="CQD7" s="274"/>
      <c r="CQE7" s="274"/>
      <c r="CQF7" s="274"/>
      <c r="CQG7" s="274"/>
      <c r="CQH7" s="274"/>
      <c r="CQI7" s="274"/>
      <c r="CQJ7" s="274"/>
      <c r="CQK7" s="274"/>
      <c r="CQL7" s="274"/>
      <c r="CQM7" s="274"/>
      <c r="CQN7" s="274"/>
      <c r="CQO7" s="274"/>
      <c r="CQP7" s="274"/>
      <c r="CQQ7" s="274"/>
      <c r="CQR7" s="274"/>
      <c r="CQS7" s="274"/>
      <c r="CQT7" s="274"/>
      <c r="CQU7" s="274"/>
      <c r="CQV7" s="274"/>
      <c r="CQW7" s="274"/>
      <c r="CQX7" s="274"/>
      <c r="CQY7" s="274"/>
      <c r="CQZ7" s="274"/>
      <c r="CRA7" s="274"/>
      <c r="CRB7" s="274"/>
      <c r="CRC7" s="274"/>
      <c r="CRD7" s="274"/>
      <c r="CRE7" s="274"/>
      <c r="CRF7" s="274"/>
      <c r="CRG7" s="274"/>
      <c r="CRH7" s="274"/>
      <c r="CRI7" s="274"/>
      <c r="CRJ7" s="274"/>
      <c r="CRK7" s="274"/>
      <c r="CRL7" s="274"/>
      <c r="CRM7" s="274"/>
      <c r="CRN7" s="274"/>
      <c r="CRO7" s="274"/>
      <c r="CRP7" s="274"/>
      <c r="CRQ7" s="274"/>
      <c r="CRR7" s="274"/>
      <c r="CRS7" s="274"/>
      <c r="CRT7" s="274"/>
      <c r="CRU7" s="274"/>
      <c r="CRV7" s="274"/>
      <c r="CRW7" s="274"/>
      <c r="CRX7" s="274"/>
      <c r="CRY7" s="274"/>
      <c r="CRZ7" s="274"/>
      <c r="CSA7" s="274"/>
      <c r="CSB7" s="274"/>
      <c r="CSC7" s="274"/>
      <c r="CSD7" s="274"/>
      <c r="CSE7" s="274"/>
      <c r="CSF7" s="274"/>
      <c r="CSG7" s="274"/>
      <c r="CSH7" s="274"/>
      <c r="CSI7" s="274"/>
      <c r="CSJ7" s="274"/>
      <c r="CSK7" s="274"/>
      <c r="CSL7" s="274"/>
      <c r="CSM7" s="274"/>
      <c r="CSN7" s="274"/>
      <c r="CSO7" s="274"/>
      <c r="CSP7" s="274"/>
      <c r="CSQ7" s="274"/>
      <c r="CSR7" s="274"/>
      <c r="CSS7" s="274"/>
      <c r="CST7" s="274"/>
      <c r="CSU7" s="274"/>
      <c r="CSV7" s="274"/>
      <c r="CSW7" s="274"/>
      <c r="CSX7" s="274"/>
      <c r="CSY7" s="274"/>
      <c r="CSZ7" s="274"/>
      <c r="CTA7" s="274"/>
      <c r="CTB7" s="274"/>
      <c r="CTC7" s="274"/>
      <c r="CTD7" s="274"/>
      <c r="CTE7" s="274"/>
      <c r="CTF7" s="274"/>
      <c r="CTG7" s="274"/>
      <c r="CTH7" s="274"/>
      <c r="CTI7" s="274"/>
      <c r="CTJ7" s="274"/>
      <c r="CTK7" s="274"/>
      <c r="CTL7" s="274"/>
      <c r="CTM7" s="274"/>
      <c r="CTN7" s="274"/>
      <c r="CTO7" s="274"/>
      <c r="CTP7" s="274"/>
      <c r="CTQ7" s="274"/>
      <c r="CTR7" s="274"/>
      <c r="CTS7" s="274"/>
      <c r="CTT7" s="274"/>
      <c r="CTU7" s="274"/>
      <c r="CTV7" s="274"/>
      <c r="CTW7" s="274"/>
      <c r="CTX7" s="274"/>
      <c r="CTY7" s="274"/>
      <c r="CTZ7" s="274"/>
      <c r="CUA7" s="274"/>
      <c r="CUB7" s="274"/>
      <c r="CUC7" s="274"/>
      <c r="CUD7" s="274"/>
      <c r="CUE7" s="274"/>
      <c r="CUF7" s="274"/>
      <c r="CUG7" s="274"/>
      <c r="CUH7" s="274"/>
      <c r="CUI7" s="274"/>
      <c r="CUJ7" s="274"/>
      <c r="CUK7" s="274"/>
      <c r="CUL7" s="274"/>
      <c r="CUM7" s="274"/>
      <c r="CUN7" s="274"/>
      <c r="CUO7" s="274"/>
      <c r="CUP7" s="274"/>
      <c r="CUQ7" s="274"/>
      <c r="CUR7" s="274"/>
      <c r="CUS7" s="274"/>
      <c r="CUT7" s="274"/>
      <c r="CUU7" s="274"/>
      <c r="CUV7" s="274"/>
      <c r="CUW7" s="274"/>
      <c r="CUX7" s="274"/>
      <c r="CUY7" s="274"/>
      <c r="CUZ7" s="274"/>
      <c r="CVA7" s="274"/>
      <c r="CVB7" s="274"/>
      <c r="CVC7" s="274"/>
      <c r="CVD7" s="274"/>
      <c r="CVE7" s="274"/>
      <c r="CVF7" s="274"/>
      <c r="CVG7" s="274"/>
      <c r="CVH7" s="274"/>
      <c r="CVI7" s="274"/>
      <c r="CVJ7" s="274"/>
      <c r="CVK7" s="274"/>
      <c r="CVL7" s="274"/>
      <c r="CVM7" s="274"/>
      <c r="CVN7" s="274"/>
      <c r="CVO7" s="274"/>
      <c r="CVP7" s="274"/>
      <c r="CVQ7" s="274"/>
      <c r="CVR7" s="274"/>
      <c r="CVS7" s="274"/>
      <c r="CVT7" s="274"/>
      <c r="CVU7" s="274"/>
      <c r="CVV7" s="274"/>
      <c r="CVW7" s="274"/>
      <c r="CVX7" s="274"/>
      <c r="CVY7" s="274"/>
      <c r="CVZ7" s="274"/>
      <c r="CWA7" s="274"/>
      <c r="CWB7" s="274"/>
      <c r="CWC7" s="274"/>
      <c r="CWD7" s="274"/>
      <c r="CWE7" s="274"/>
      <c r="CWF7" s="274"/>
      <c r="CWG7" s="274"/>
      <c r="CWH7" s="274"/>
      <c r="CWI7" s="274"/>
      <c r="CWJ7" s="274"/>
      <c r="CWK7" s="274"/>
      <c r="CWL7" s="274"/>
      <c r="CWM7" s="274"/>
      <c r="CWN7" s="274"/>
      <c r="CWO7" s="274"/>
      <c r="CWP7" s="274"/>
      <c r="CWQ7" s="274"/>
      <c r="CWR7" s="274"/>
      <c r="CWS7" s="274"/>
      <c r="CWT7" s="274"/>
      <c r="CWU7" s="274"/>
      <c r="CWV7" s="274"/>
      <c r="CWW7" s="274"/>
      <c r="CWX7" s="274"/>
      <c r="CWY7" s="274"/>
      <c r="CWZ7" s="274"/>
      <c r="CXA7" s="274"/>
      <c r="CXB7" s="274"/>
      <c r="CXC7" s="274"/>
      <c r="CXD7" s="274"/>
      <c r="CXE7" s="274"/>
      <c r="CXF7" s="274"/>
      <c r="CXG7" s="274"/>
      <c r="CXH7" s="274"/>
      <c r="CXI7" s="274"/>
      <c r="CXJ7" s="274"/>
      <c r="CXK7" s="274"/>
      <c r="CXL7" s="274"/>
      <c r="CXM7" s="274"/>
      <c r="CXN7" s="274"/>
      <c r="CXO7" s="274"/>
      <c r="CXP7" s="274"/>
      <c r="CXQ7" s="274"/>
      <c r="CXR7" s="274"/>
      <c r="CXS7" s="274"/>
      <c r="CXT7" s="274"/>
      <c r="CXU7" s="274"/>
      <c r="CXV7" s="274"/>
      <c r="CXW7" s="274"/>
      <c r="CXX7" s="274"/>
      <c r="CXY7" s="274"/>
      <c r="CXZ7" s="274"/>
      <c r="CYA7" s="274"/>
      <c r="CYB7" s="274"/>
      <c r="CYC7" s="274"/>
      <c r="CYD7" s="274"/>
      <c r="CYE7" s="274"/>
      <c r="CYF7" s="274"/>
      <c r="CYG7" s="274"/>
      <c r="CYH7" s="274"/>
      <c r="CYI7" s="274"/>
      <c r="CYJ7" s="274"/>
      <c r="CYK7" s="274"/>
      <c r="CYL7" s="274"/>
      <c r="CYM7" s="274"/>
      <c r="CYN7" s="274"/>
      <c r="CYO7" s="274"/>
      <c r="CYP7" s="274"/>
      <c r="CYQ7" s="274"/>
      <c r="CYR7" s="274"/>
      <c r="CYS7" s="274"/>
      <c r="CYT7" s="274"/>
      <c r="CYU7" s="274"/>
      <c r="CYV7" s="274"/>
      <c r="CYW7" s="274"/>
      <c r="CYX7" s="274"/>
      <c r="CYY7" s="274"/>
      <c r="CYZ7" s="274"/>
      <c r="CZA7" s="274"/>
      <c r="CZB7" s="274"/>
      <c r="CZC7" s="274"/>
      <c r="CZD7" s="274"/>
      <c r="CZE7" s="274"/>
      <c r="CZF7" s="274"/>
      <c r="CZG7" s="274"/>
      <c r="CZH7" s="274"/>
      <c r="CZI7" s="274"/>
      <c r="CZJ7" s="274"/>
      <c r="CZK7" s="274"/>
      <c r="CZL7" s="274"/>
      <c r="CZM7" s="274"/>
      <c r="CZN7" s="274"/>
      <c r="CZO7" s="274"/>
      <c r="CZP7" s="274"/>
      <c r="CZQ7" s="274"/>
      <c r="CZR7" s="274"/>
      <c r="CZS7" s="274"/>
      <c r="CZT7" s="274"/>
      <c r="CZU7" s="274"/>
      <c r="CZV7" s="274"/>
      <c r="CZW7" s="274"/>
      <c r="CZX7" s="274"/>
      <c r="CZY7" s="274"/>
      <c r="CZZ7" s="274"/>
      <c r="DAA7" s="274"/>
      <c r="DAB7" s="274"/>
      <c r="DAC7" s="274"/>
      <c r="DAD7" s="274"/>
      <c r="DAE7" s="274"/>
      <c r="DAF7" s="274"/>
      <c r="DAG7" s="274"/>
      <c r="DAH7" s="274"/>
      <c r="DAI7" s="274"/>
      <c r="DAJ7" s="274"/>
      <c r="DAK7" s="274"/>
      <c r="DAL7" s="274"/>
      <c r="DAM7" s="274"/>
      <c r="DAN7" s="274"/>
      <c r="DAO7" s="274"/>
      <c r="DAP7" s="274"/>
      <c r="DAQ7" s="274"/>
      <c r="DAR7" s="274"/>
      <c r="DAS7" s="274"/>
      <c r="DAT7" s="274"/>
      <c r="DAU7" s="274"/>
      <c r="DAV7" s="274"/>
      <c r="DAW7" s="274"/>
      <c r="DAX7" s="274"/>
      <c r="DAY7" s="274"/>
      <c r="DAZ7" s="274"/>
      <c r="DBA7" s="274"/>
      <c r="DBB7" s="274"/>
      <c r="DBC7" s="274"/>
      <c r="DBD7" s="274"/>
      <c r="DBE7" s="274"/>
      <c r="DBF7" s="274"/>
      <c r="DBG7" s="274"/>
      <c r="DBH7" s="274"/>
      <c r="DBI7" s="274"/>
      <c r="DBJ7" s="274"/>
      <c r="DBK7" s="274"/>
      <c r="DBL7" s="274"/>
      <c r="DBM7" s="274"/>
      <c r="DBN7" s="274"/>
      <c r="DBO7" s="274"/>
      <c r="DBP7" s="274"/>
      <c r="DBQ7" s="274"/>
      <c r="DBR7" s="274"/>
      <c r="DBS7" s="274"/>
      <c r="DBT7" s="274"/>
      <c r="DBU7" s="274"/>
      <c r="DBV7" s="274"/>
      <c r="DBW7" s="274"/>
      <c r="DBX7" s="274"/>
      <c r="DBY7" s="274"/>
      <c r="DBZ7" s="274"/>
      <c r="DCA7" s="274"/>
      <c r="DCB7" s="274"/>
      <c r="DCC7" s="274"/>
      <c r="DCD7" s="274"/>
      <c r="DCE7" s="274"/>
      <c r="DCF7" s="274"/>
      <c r="DCG7" s="274"/>
      <c r="DCH7" s="274"/>
      <c r="DCI7" s="274"/>
      <c r="DCJ7" s="274"/>
      <c r="DCK7" s="274"/>
      <c r="DCL7" s="274"/>
      <c r="DCM7" s="274"/>
      <c r="DCN7" s="274"/>
      <c r="DCO7" s="274"/>
      <c r="DCP7" s="274"/>
      <c r="DCQ7" s="274"/>
      <c r="DCR7" s="274"/>
      <c r="DCS7" s="274"/>
      <c r="DCT7" s="274"/>
      <c r="DCU7" s="274"/>
      <c r="DCV7" s="274"/>
      <c r="DCW7" s="274"/>
      <c r="DCX7" s="274"/>
      <c r="DCY7" s="274"/>
      <c r="DCZ7" s="274"/>
      <c r="DDA7" s="274"/>
      <c r="DDB7" s="274"/>
      <c r="DDC7" s="274"/>
      <c r="DDD7" s="274"/>
      <c r="DDE7" s="274"/>
      <c r="DDF7" s="274"/>
      <c r="DDG7" s="274"/>
      <c r="DDH7" s="274"/>
      <c r="DDI7" s="274"/>
      <c r="DDJ7" s="274"/>
      <c r="DDK7" s="274"/>
      <c r="DDL7" s="274"/>
      <c r="DDM7" s="274"/>
      <c r="DDN7" s="274"/>
      <c r="DDO7" s="274"/>
      <c r="DDP7" s="274"/>
      <c r="DDQ7" s="274"/>
      <c r="DDR7" s="274"/>
      <c r="DDS7" s="274"/>
      <c r="DDT7" s="274"/>
      <c r="DDU7" s="274"/>
      <c r="DDV7" s="274"/>
      <c r="DDW7" s="274"/>
      <c r="DDX7" s="274"/>
      <c r="DDY7" s="274"/>
      <c r="DDZ7" s="274"/>
      <c r="DEA7" s="274"/>
      <c r="DEB7" s="274"/>
      <c r="DEC7" s="274"/>
      <c r="DED7" s="274"/>
      <c r="DEE7" s="274"/>
      <c r="DEF7" s="274"/>
      <c r="DEG7" s="274"/>
      <c r="DEH7" s="274"/>
      <c r="DEI7" s="274"/>
      <c r="DEJ7" s="274"/>
      <c r="DEK7" s="274"/>
      <c r="DEL7" s="274"/>
      <c r="DEM7" s="274"/>
      <c r="DEN7" s="274"/>
      <c r="DEO7" s="274"/>
      <c r="DEP7" s="274"/>
      <c r="DEQ7" s="274"/>
      <c r="DER7" s="274"/>
      <c r="DES7" s="274"/>
      <c r="DET7" s="274"/>
      <c r="DEU7" s="274"/>
      <c r="DEV7" s="274"/>
      <c r="DEW7" s="274"/>
      <c r="DEX7" s="274"/>
      <c r="DEY7" s="274"/>
      <c r="DEZ7" s="274"/>
      <c r="DFA7" s="274"/>
      <c r="DFB7" s="274"/>
      <c r="DFC7" s="274"/>
      <c r="DFD7" s="274"/>
      <c r="DFE7" s="274"/>
      <c r="DFF7" s="274"/>
      <c r="DFG7" s="274"/>
      <c r="DFH7" s="274"/>
      <c r="DFI7" s="274"/>
      <c r="DFJ7" s="274"/>
      <c r="DFK7" s="274"/>
      <c r="DFL7" s="274"/>
      <c r="DFM7" s="274"/>
      <c r="DFN7" s="274"/>
      <c r="DFO7" s="274"/>
      <c r="DFP7" s="274"/>
      <c r="DFQ7" s="274"/>
      <c r="DFR7" s="274"/>
      <c r="DFS7" s="274"/>
      <c r="DFT7" s="274"/>
      <c r="DFU7" s="274"/>
      <c r="DFV7" s="274"/>
      <c r="DFW7" s="274"/>
      <c r="DFX7" s="274"/>
      <c r="DFY7" s="274"/>
      <c r="DFZ7" s="274"/>
      <c r="DGA7" s="274"/>
      <c r="DGB7" s="274"/>
      <c r="DGC7" s="274"/>
      <c r="DGD7" s="274"/>
      <c r="DGE7" s="274"/>
      <c r="DGF7" s="274"/>
      <c r="DGG7" s="274"/>
      <c r="DGH7" s="274"/>
      <c r="DGI7" s="274"/>
      <c r="DGJ7" s="274"/>
      <c r="DGK7" s="274"/>
      <c r="DGL7" s="274"/>
      <c r="DGM7" s="274"/>
      <c r="DGN7" s="274"/>
      <c r="DGO7" s="274"/>
      <c r="DGP7" s="274"/>
      <c r="DGQ7" s="274"/>
      <c r="DGR7" s="274"/>
      <c r="DGS7" s="274"/>
      <c r="DGT7" s="274"/>
      <c r="DGU7" s="274"/>
      <c r="DGV7" s="274"/>
      <c r="DGW7" s="274"/>
      <c r="DGX7" s="274"/>
      <c r="DGY7" s="274"/>
      <c r="DGZ7" s="274"/>
      <c r="DHA7" s="274"/>
      <c r="DHB7" s="274"/>
      <c r="DHC7" s="274"/>
      <c r="DHD7" s="274"/>
      <c r="DHE7" s="274"/>
      <c r="DHF7" s="274"/>
      <c r="DHG7" s="274"/>
      <c r="DHH7" s="274"/>
      <c r="DHI7" s="274"/>
      <c r="DHJ7" s="274"/>
      <c r="DHK7" s="274"/>
      <c r="DHL7" s="274"/>
      <c r="DHM7" s="274"/>
      <c r="DHN7" s="274"/>
      <c r="DHO7" s="274"/>
      <c r="DHP7" s="274"/>
      <c r="DHQ7" s="274"/>
      <c r="DHR7" s="274"/>
      <c r="DHS7" s="274"/>
      <c r="DHT7" s="274"/>
      <c r="DHU7" s="274"/>
      <c r="DHV7" s="274"/>
      <c r="DHW7" s="274"/>
      <c r="DHX7" s="274"/>
      <c r="DHY7" s="274"/>
      <c r="DHZ7" s="274"/>
      <c r="DIA7" s="274"/>
      <c r="DIB7" s="274"/>
      <c r="DIC7" s="274"/>
      <c r="DID7" s="274"/>
      <c r="DIE7" s="274"/>
      <c r="DIF7" s="274"/>
      <c r="DIG7" s="274"/>
      <c r="DIH7" s="274"/>
      <c r="DII7" s="274"/>
      <c r="DIJ7" s="274"/>
      <c r="DIK7" s="274"/>
      <c r="DIL7" s="274"/>
      <c r="DIM7" s="274"/>
      <c r="DIN7" s="274"/>
      <c r="DIO7" s="274"/>
      <c r="DIP7" s="274"/>
      <c r="DIQ7" s="274"/>
      <c r="DIR7" s="274"/>
      <c r="DIS7" s="274"/>
      <c r="DIT7" s="274"/>
      <c r="DIU7" s="274"/>
      <c r="DIV7" s="274"/>
      <c r="DIW7" s="274"/>
      <c r="DIX7" s="274"/>
      <c r="DIY7" s="274"/>
      <c r="DIZ7" s="274"/>
      <c r="DJA7" s="274"/>
      <c r="DJB7" s="274"/>
      <c r="DJC7" s="274"/>
      <c r="DJD7" s="274"/>
      <c r="DJE7" s="274"/>
      <c r="DJF7" s="274"/>
      <c r="DJG7" s="274"/>
      <c r="DJH7" s="274"/>
      <c r="DJI7" s="274"/>
      <c r="DJJ7" s="274"/>
      <c r="DJK7" s="274"/>
      <c r="DJL7" s="274"/>
      <c r="DJM7" s="274"/>
      <c r="DJN7" s="274"/>
      <c r="DJO7" s="274"/>
      <c r="DJP7" s="274"/>
      <c r="DJQ7" s="274"/>
      <c r="DJR7" s="274"/>
      <c r="DJS7" s="274"/>
      <c r="DJT7" s="274"/>
      <c r="DJU7" s="274"/>
      <c r="DJV7" s="274"/>
      <c r="DJW7" s="274"/>
      <c r="DJX7" s="274"/>
      <c r="DJY7" s="274"/>
      <c r="DJZ7" s="274"/>
      <c r="DKA7" s="274"/>
      <c r="DKB7" s="274"/>
      <c r="DKC7" s="274"/>
      <c r="DKD7" s="274"/>
      <c r="DKE7" s="274"/>
      <c r="DKF7" s="274"/>
      <c r="DKG7" s="274"/>
      <c r="DKH7" s="274"/>
      <c r="DKI7" s="274"/>
      <c r="DKJ7" s="274"/>
      <c r="DKK7" s="274"/>
      <c r="DKL7" s="274"/>
      <c r="DKM7" s="274"/>
      <c r="DKN7" s="274"/>
      <c r="DKO7" s="274"/>
      <c r="DKP7" s="274"/>
      <c r="DKQ7" s="274"/>
      <c r="DKR7" s="274"/>
      <c r="DKS7" s="274"/>
      <c r="DKT7" s="274"/>
      <c r="DKU7" s="274"/>
      <c r="DKV7" s="274"/>
      <c r="DKW7" s="274"/>
      <c r="DKX7" s="274"/>
      <c r="DKY7" s="274"/>
      <c r="DKZ7" s="274"/>
      <c r="DLA7" s="274"/>
      <c r="DLB7" s="274"/>
      <c r="DLC7" s="274"/>
      <c r="DLD7" s="274"/>
      <c r="DLE7" s="274"/>
      <c r="DLF7" s="274"/>
      <c r="DLG7" s="274"/>
      <c r="DLH7" s="274"/>
      <c r="DLI7" s="274"/>
      <c r="DLJ7" s="274"/>
      <c r="DLK7" s="274"/>
      <c r="DLL7" s="274"/>
      <c r="DLM7" s="274"/>
      <c r="DLN7" s="274"/>
      <c r="DLO7" s="274"/>
      <c r="DLP7" s="274"/>
      <c r="DLQ7" s="274"/>
      <c r="DLR7" s="274"/>
      <c r="DLS7" s="274"/>
      <c r="DLT7" s="274"/>
      <c r="DLU7" s="274"/>
      <c r="DLV7" s="274"/>
      <c r="DLW7" s="274"/>
      <c r="DLX7" s="274"/>
      <c r="DLY7" s="274"/>
      <c r="DLZ7" s="274"/>
      <c r="DMA7" s="274"/>
      <c r="DMB7" s="274"/>
      <c r="DMC7" s="274"/>
      <c r="DMD7" s="274"/>
      <c r="DME7" s="274"/>
      <c r="DMF7" s="274"/>
      <c r="DMG7" s="274"/>
      <c r="DMH7" s="274"/>
      <c r="DMI7" s="274"/>
      <c r="DMJ7" s="274"/>
      <c r="DMK7" s="274"/>
      <c r="DML7" s="274"/>
      <c r="DMM7" s="274"/>
      <c r="DMN7" s="274"/>
      <c r="DMO7" s="274"/>
      <c r="DMP7" s="274"/>
      <c r="DMQ7" s="274"/>
      <c r="DMR7" s="274"/>
      <c r="DMS7" s="274"/>
      <c r="DMT7" s="274"/>
      <c r="DMU7" s="274"/>
      <c r="DMV7" s="274"/>
      <c r="DMW7" s="274"/>
      <c r="DMX7" s="274"/>
      <c r="DMY7" s="274"/>
      <c r="DMZ7" s="274"/>
      <c r="DNA7" s="274"/>
      <c r="DNB7" s="274"/>
      <c r="DNC7" s="274"/>
      <c r="DND7" s="274"/>
      <c r="DNE7" s="274"/>
      <c r="DNF7" s="274"/>
      <c r="DNG7" s="274"/>
      <c r="DNH7" s="274"/>
      <c r="DNI7" s="274"/>
      <c r="DNJ7" s="274"/>
      <c r="DNK7" s="274"/>
      <c r="DNL7" s="274"/>
      <c r="DNM7" s="274"/>
      <c r="DNN7" s="274"/>
      <c r="DNO7" s="274"/>
      <c r="DNP7" s="274"/>
      <c r="DNQ7" s="274"/>
      <c r="DNR7" s="274"/>
      <c r="DNS7" s="274"/>
      <c r="DNT7" s="274"/>
      <c r="DNU7" s="274"/>
      <c r="DNV7" s="274"/>
      <c r="DNW7" s="274"/>
      <c r="DNX7" s="274"/>
      <c r="DNY7" s="274"/>
      <c r="DNZ7" s="274"/>
      <c r="DOA7" s="274"/>
      <c r="DOB7" s="274"/>
      <c r="DOC7" s="274"/>
      <c r="DOD7" s="274"/>
      <c r="DOE7" s="274"/>
      <c r="DOF7" s="274"/>
      <c r="DOG7" s="274"/>
      <c r="DOH7" s="274"/>
      <c r="DOI7" s="274"/>
      <c r="DOJ7" s="274"/>
      <c r="DOK7" s="274"/>
      <c r="DOL7" s="274"/>
      <c r="DOM7" s="274"/>
      <c r="DON7" s="274"/>
      <c r="DOO7" s="274"/>
      <c r="DOP7" s="274"/>
      <c r="DOQ7" s="274"/>
      <c r="DOR7" s="274"/>
      <c r="DOS7" s="274"/>
      <c r="DOT7" s="274"/>
      <c r="DOU7" s="274"/>
      <c r="DOV7" s="274"/>
      <c r="DOW7" s="274"/>
      <c r="DOX7" s="274"/>
      <c r="DOY7" s="274"/>
      <c r="DOZ7" s="274"/>
      <c r="DPA7" s="274"/>
      <c r="DPB7" s="274"/>
      <c r="DPC7" s="274"/>
      <c r="DPD7" s="274"/>
      <c r="DPE7" s="274"/>
      <c r="DPF7" s="274"/>
      <c r="DPG7" s="274"/>
      <c r="DPH7" s="274"/>
      <c r="DPI7" s="274"/>
      <c r="DPJ7" s="274"/>
      <c r="DPK7" s="274"/>
      <c r="DPL7" s="274"/>
      <c r="DPM7" s="274"/>
      <c r="DPN7" s="274"/>
      <c r="DPO7" s="274"/>
      <c r="DPP7" s="274"/>
      <c r="DPQ7" s="274"/>
      <c r="DPR7" s="274"/>
      <c r="DPS7" s="274"/>
      <c r="DPT7" s="274"/>
      <c r="DPU7" s="274"/>
      <c r="DPV7" s="274"/>
      <c r="DPW7" s="274"/>
      <c r="DPX7" s="274"/>
      <c r="DPY7" s="274"/>
      <c r="DPZ7" s="274"/>
      <c r="DQA7" s="274"/>
      <c r="DQB7" s="274"/>
      <c r="DQC7" s="274"/>
      <c r="DQD7" s="274"/>
      <c r="DQE7" s="274"/>
      <c r="DQF7" s="274"/>
      <c r="DQG7" s="274"/>
      <c r="DQH7" s="274"/>
      <c r="DQI7" s="274"/>
      <c r="DQJ7" s="274"/>
      <c r="DQK7" s="274"/>
      <c r="DQL7" s="274"/>
      <c r="DQM7" s="274"/>
      <c r="DQN7" s="274"/>
      <c r="DQO7" s="274"/>
      <c r="DQP7" s="274"/>
      <c r="DQQ7" s="274"/>
      <c r="DQR7" s="274"/>
      <c r="DQS7" s="274"/>
      <c r="DQT7" s="274"/>
      <c r="DQU7" s="274"/>
      <c r="DQV7" s="274"/>
      <c r="DQW7" s="274"/>
      <c r="DQX7" s="274"/>
      <c r="DQY7" s="274"/>
      <c r="DQZ7" s="274"/>
      <c r="DRA7" s="274"/>
      <c r="DRB7" s="274"/>
      <c r="DRC7" s="274"/>
      <c r="DRD7" s="274"/>
      <c r="DRE7" s="274"/>
      <c r="DRF7" s="274"/>
      <c r="DRG7" s="274"/>
      <c r="DRH7" s="274"/>
      <c r="DRI7" s="274"/>
      <c r="DRJ7" s="274"/>
      <c r="DRK7" s="274"/>
      <c r="DRL7" s="274"/>
      <c r="DRM7" s="274"/>
      <c r="DRN7" s="274"/>
      <c r="DRO7" s="274"/>
      <c r="DRP7" s="274"/>
      <c r="DRQ7" s="274"/>
      <c r="DRR7" s="274"/>
      <c r="DRS7" s="274"/>
      <c r="DRT7" s="274"/>
      <c r="DRU7" s="274"/>
      <c r="DRV7" s="274"/>
      <c r="DRW7" s="274"/>
      <c r="DRX7" s="274"/>
      <c r="DRY7" s="274"/>
      <c r="DRZ7" s="274"/>
      <c r="DSA7" s="274"/>
      <c r="DSB7" s="274"/>
      <c r="DSC7" s="274"/>
      <c r="DSD7" s="274"/>
      <c r="DSE7" s="274"/>
      <c r="DSF7" s="274"/>
      <c r="DSG7" s="274"/>
      <c r="DSH7" s="274"/>
      <c r="DSI7" s="274"/>
      <c r="DSJ7" s="274"/>
      <c r="DSK7" s="274"/>
      <c r="DSL7" s="274"/>
      <c r="DSM7" s="274"/>
      <c r="DSN7" s="274"/>
      <c r="DSO7" s="274"/>
      <c r="DSP7" s="274"/>
      <c r="DSQ7" s="274"/>
      <c r="DSR7" s="274"/>
      <c r="DSS7" s="274"/>
      <c r="DST7" s="274"/>
      <c r="DSU7" s="274"/>
      <c r="DSV7" s="274"/>
      <c r="DSW7" s="274"/>
      <c r="DSX7" s="274"/>
      <c r="DSY7" s="274"/>
      <c r="DSZ7" s="274"/>
      <c r="DTA7" s="274"/>
      <c r="DTB7" s="274"/>
      <c r="DTC7" s="274"/>
      <c r="DTD7" s="274"/>
      <c r="DTE7" s="274"/>
      <c r="DTF7" s="274"/>
      <c r="DTG7" s="274"/>
      <c r="DTH7" s="274"/>
      <c r="DTI7" s="274"/>
      <c r="DTJ7" s="274"/>
      <c r="DTK7" s="274"/>
      <c r="DTL7" s="274"/>
      <c r="DTM7" s="274"/>
      <c r="DTN7" s="274"/>
      <c r="DTO7" s="274"/>
      <c r="DTP7" s="274"/>
      <c r="DTQ7" s="274"/>
      <c r="DTR7" s="274"/>
      <c r="DTS7" s="274"/>
      <c r="DTT7" s="274"/>
      <c r="DTU7" s="274"/>
      <c r="DTV7" s="274"/>
      <c r="DTW7" s="274"/>
      <c r="DTX7" s="274"/>
      <c r="DTY7" s="274"/>
      <c r="DTZ7" s="274"/>
      <c r="DUA7" s="274"/>
      <c r="DUB7" s="274"/>
      <c r="DUC7" s="274"/>
      <c r="DUD7" s="274"/>
      <c r="DUE7" s="274"/>
      <c r="DUF7" s="274"/>
      <c r="DUG7" s="274"/>
      <c r="DUH7" s="274"/>
      <c r="DUI7" s="274"/>
      <c r="DUJ7" s="274"/>
      <c r="DUK7" s="274"/>
      <c r="DUL7" s="274"/>
      <c r="DUM7" s="274"/>
      <c r="DUN7" s="274"/>
      <c r="DUO7" s="274"/>
      <c r="DUP7" s="274"/>
      <c r="DUQ7" s="274"/>
      <c r="DUR7" s="274"/>
      <c r="DUS7" s="274"/>
      <c r="DUT7" s="274"/>
      <c r="DUU7" s="274"/>
      <c r="DUV7" s="274"/>
      <c r="DUW7" s="274"/>
      <c r="DUX7" s="274"/>
      <c r="DUY7" s="274"/>
      <c r="DUZ7" s="274"/>
      <c r="DVA7" s="274"/>
      <c r="DVB7" s="274"/>
      <c r="DVC7" s="274"/>
      <c r="DVD7" s="274"/>
      <c r="DVE7" s="274"/>
      <c r="DVF7" s="274"/>
      <c r="DVG7" s="274"/>
      <c r="DVH7" s="274"/>
      <c r="DVI7" s="274"/>
      <c r="DVJ7" s="274"/>
      <c r="DVK7" s="274"/>
      <c r="DVL7" s="274"/>
      <c r="DVM7" s="274"/>
      <c r="DVN7" s="274"/>
      <c r="DVO7" s="274"/>
      <c r="DVP7" s="274"/>
      <c r="DVQ7" s="274"/>
      <c r="DVR7" s="274"/>
      <c r="DVS7" s="274"/>
      <c r="DVT7" s="274"/>
      <c r="DVU7" s="274"/>
      <c r="DVV7" s="274"/>
      <c r="DVW7" s="274"/>
      <c r="DVX7" s="274"/>
      <c r="DVY7" s="274"/>
      <c r="DVZ7" s="274"/>
      <c r="DWA7" s="274"/>
      <c r="DWB7" s="274"/>
      <c r="DWC7" s="274"/>
      <c r="DWD7" s="274"/>
      <c r="DWE7" s="274"/>
      <c r="DWF7" s="274"/>
      <c r="DWG7" s="274"/>
      <c r="DWH7" s="274"/>
      <c r="DWI7" s="274"/>
      <c r="DWJ7" s="274"/>
      <c r="DWK7" s="274"/>
      <c r="DWL7" s="274"/>
      <c r="DWM7" s="274"/>
      <c r="DWN7" s="274"/>
      <c r="DWO7" s="274"/>
      <c r="DWP7" s="274"/>
      <c r="DWQ7" s="274"/>
      <c r="DWR7" s="274"/>
      <c r="DWS7" s="274"/>
      <c r="DWT7" s="274"/>
      <c r="DWU7" s="274"/>
      <c r="DWV7" s="274"/>
      <c r="DWW7" s="274"/>
      <c r="DWX7" s="274"/>
      <c r="DWY7" s="274"/>
      <c r="DWZ7" s="274"/>
      <c r="DXA7" s="274"/>
      <c r="DXB7" s="274"/>
      <c r="DXC7" s="274"/>
      <c r="DXD7" s="274"/>
      <c r="DXE7" s="274"/>
      <c r="DXF7" s="274"/>
      <c r="DXG7" s="274"/>
      <c r="DXH7" s="274"/>
      <c r="DXI7" s="274"/>
      <c r="DXJ7" s="274"/>
      <c r="DXK7" s="274"/>
      <c r="DXL7" s="274"/>
      <c r="DXM7" s="274"/>
      <c r="DXN7" s="274"/>
      <c r="DXO7" s="274"/>
      <c r="DXP7" s="274"/>
      <c r="DXQ7" s="274"/>
      <c r="DXR7" s="274"/>
      <c r="DXS7" s="274"/>
      <c r="DXT7" s="274"/>
      <c r="DXU7" s="274"/>
      <c r="DXV7" s="274"/>
      <c r="DXW7" s="274"/>
      <c r="DXX7" s="274"/>
      <c r="DXY7" s="274"/>
      <c r="DXZ7" s="274"/>
      <c r="DYA7" s="274"/>
      <c r="DYB7" s="274"/>
      <c r="DYC7" s="274"/>
      <c r="DYD7" s="274"/>
      <c r="DYE7" s="274"/>
      <c r="DYF7" s="274"/>
      <c r="DYG7" s="274"/>
      <c r="DYH7" s="274"/>
      <c r="DYI7" s="274"/>
      <c r="DYJ7" s="274"/>
      <c r="DYK7" s="274"/>
      <c r="DYL7" s="274"/>
      <c r="DYM7" s="274"/>
      <c r="DYN7" s="274"/>
      <c r="DYO7" s="274"/>
      <c r="DYP7" s="274"/>
      <c r="DYQ7" s="274"/>
      <c r="DYR7" s="274"/>
      <c r="DYS7" s="274"/>
      <c r="DYT7" s="274"/>
      <c r="DYU7" s="274"/>
      <c r="DYV7" s="274"/>
      <c r="DYW7" s="274"/>
      <c r="DYX7" s="274"/>
      <c r="DYY7" s="274"/>
      <c r="DYZ7" s="274"/>
      <c r="DZA7" s="274"/>
      <c r="DZB7" s="274"/>
      <c r="DZC7" s="274"/>
      <c r="DZD7" s="274"/>
      <c r="DZE7" s="274"/>
      <c r="DZF7" s="274"/>
      <c r="DZG7" s="274"/>
      <c r="DZH7" s="274"/>
      <c r="DZI7" s="274"/>
      <c r="DZJ7" s="274"/>
      <c r="DZK7" s="274"/>
      <c r="DZL7" s="274"/>
      <c r="DZM7" s="274"/>
      <c r="DZN7" s="274"/>
      <c r="DZO7" s="274"/>
      <c r="DZP7" s="274"/>
      <c r="DZQ7" s="274"/>
      <c r="DZR7" s="274"/>
      <c r="DZS7" s="274"/>
      <c r="DZT7" s="274"/>
      <c r="DZU7" s="274"/>
      <c r="DZV7" s="274"/>
      <c r="DZW7" s="274"/>
      <c r="DZX7" s="274"/>
      <c r="DZY7" s="274"/>
      <c r="DZZ7" s="274"/>
      <c r="EAA7" s="274"/>
      <c r="EAB7" s="274"/>
      <c r="EAC7" s="274"/>
      <c r="EAD7" s="274"/>
      <c r="EAE7" s="274"/>
      <c r="EAF7" s="274"/>
      <c r="EAG7" s="274"/>
      <c r="EAH7" s="274"/>
      <c r="EAI7" s="274"/>
      <c r="EAJ7" s="274"/>
      <c r="EAK7" s="274"/>
      <c r="EAL7" s="274"/>
      <c r="EAM7" s="274"/>
      <c r="EAN7" s="274"/>
      <c r="EAO7" s="274"/>
      <c r="EAP7" s="274"/>
      <c r="EAQ7" s="274"/>
      <c r="EAR7" s="274"/>
      <c r="EAS7" s="274"/>
      <c r="EAT7" s="274"/>
      <c r="EAU7" s="274"/>
      <c r="EAV7" s="274"/>
      <c r="EAW7" s="274"/>
      <c r="EAX7" s="274"/>
      <c r="EAY7" s="274"/>
      <c r="EAZ7" s="274"/>
      <c r="EBA7" s="274"/>
      <c r="EBB7" s="274"/>
      <c r="EBC7" s="274"/>
      <c r="EBD7" s="274"/>
      <c r="EBE7" s="274"/>
      <c r="EBF7" s="274"/>
      <c r="EBG7" s="274"/>
      <c r="EBH7" s="274"/>
      <c r="EBI7" s="274"/>
      <c r="EBJ7" s="274"/>
      <c r="EBK7" s="274"/>
      <c r="EBL7" s="274"/>
      <c r="EBM7" s="274"/>
      <c r="EBN7" s="274"/>
      <c r="EBO7" s="274"/>
      <c r="EBP7" s="274"/>
      <c r="EBQ7" s="274"/>
      <c r="EBR7" s="274"/>
      <c r="EBS7" s="274"/>
      <c r="EBT7" s="274"/>
      <c r="EBU7" s="274"/>
      <c r="EBV7" s="274"/>
      <c r="EBW7" s="274"/>
      <c r="EBX7" s="274"/>
      <c r="EBY7" s="274"/>
      <c r="EBZ7" s="274"/>
      <c r="ECA7" s="274"/>
      <c r="ECB7" s="274"/>
      <c r="ECC7" s="274"/>
      <c r="ECD7" s="274"/>
      <c r="ECE7" s="274"/>
      <c r="ECF7" s="274"/>
      <c r="ECG7" s="274"/>
      <c r="ECH7" s="274"/>
      <c r="ECI7" s="274"/>
      <c r="ECJ7" s="274"/>
      <c r="ECK7" s="274"/>
      <c r="ECL7" s="274"/>
      <c r="ECM7" s="274"/>
      <c r="ECN7" s="274"/>
      <c r="ECO7" s="274"/>
      <c r="ECP7" s="274"/>
      <c r="ECQ7" s="274"/>
      <c r="ECR7" s="274"/>
      <c r="ECS7" s="274"/>
      <c r="ECT7" s="274"/>
      <c r="ECU7" s="274"/>
      <c r="ECV7" s="274"/>
      <c r="ECW7" s="274"/>
      <c r="ECX7" s="274"/>
      <c r="ECY7" s="274"/>
      <c r="ECZ7" s="274"/>
      <c r="EDA7" s="274"/>
      <c r="EDB7" s="274"/>
      <c r="EDC7" s="274"/>
      <c r="EDD7" s="274"/>
      <c r="EDE7" s="274"/>
      <c r="EDF7" s="274"/>
      <c r="EDG7" s="274"/>
      <c r="EDH7" s="274"/>
      <c r="EDI7" s="274"/>
      <c r="EDJ7" s="274"/>
      <c r="EDK7" s="274"/>
      <c r="EDL7" s="274"/>
      <c r="EDM7" s="274"/>
      <c r="EDN7" s="274"/>
      <c r="EDO7" s="274"/>
      <c r="EDP7" s="274"/>
      <c r="EDQ7" s="274"/>
      <c r="EDR7" s="274"/>
      <c r="EDS7" s="274"/>
      <c r="EDT7" s="274"/>
      <c r="EDU7" s="274"/>
      <c r="EDV7" s="274"/>
      <c r="EDW7" s="274"/>
      <c r="EDX7" s="274"/>
      <c r="EDY7" s="274"/>
      <c r="EDZ7" s="274"/>
      <c r="EEA7" s="274"/>
      <c r="EEB7" s="274"/>
      <c r="EEC7" s="274"/>
      <c r="EED7" s="274"/>
      <c r="EEE7" s="274"/>
      <c r="EEF7" s="274"/>
      <c r="EEG7" s="274"/>
      <c r="EEH7" s="274"/>
      <c r="EEI7" s="274"/>
      <c r="EEJ7" s="274"/>
      <c r="EEK7" s="274"/>
      <c r="EEL7" s="274"/>
      <c r="EEM7" s="274"/>
      <c r="EEN7" s="274"/>
      <c r="EEO7" s="274"/>
      <c r="EEP7" s="274"/>
      <c r="EEQ7" s="274"/>
      <c r="EER7" s="274"/>
      <c r="EES7" s="274"/>
      <c r="EET7" s="274"/>
      <c r="EEU7" s="274"/>
      <c r="EEV7" s="274"/>
      <c r="EEW7" s="274"/>
      <c r="EEX7" s="274"/>
      <c r="EEY7" s="274"/>
      <c r="EEZ7" s="274"/>
      <c r="EFA7" s="274"/>
      <c r="EFB7" s="274"/>
      <c r="EFC7" s="274"/>
      <c r="EFD7" s="274"/>
      <c r="EFE7" s="274"/>
      <c r="EFF7" s="274"/>
      <c r="EFG7" s="274"/>
      <c r="EFH7" s="274"/>
      <c r="EFI7" s="274"/>
      <c r="EFJ7" s="274"/>
      <c r="EFK7" s="274"/>
      <c r="EFL7" s="274"/>
      <c r="EFM7" s="274"/>
      <c r="EFN7" s="274"/>
      <c r="EFO7" s="274"/>
      <c r="EFP7" s="274"/>
      <c r="EFQ7" s="274"/>
      <c r="EFR7" s="274"/>
      <c r="EFS7" s="274"/>
      <c r="EFT7" s="274"/>
      <c r="EFU7" s="274"/>
      <c r="EFV7" s="274"/>
      <c r="EFW7" s="274"/>
      <c r="EFX7" s="274"/>
      <c r="EFY7" s="274"/>
      <c r="EFZ7" s="274"/>
      <c r="EGA7" s="274"/>
      <c r="EGB7" s="274"/>
      <c r="EGC7" s="274"/>
      <c r="EGD7" s="274"/>
      <c r="EGE7" s="274"/>
      <c r="EGF7" s="274"/>
      <c r="EGG7" s="274"/>
      <c r="EGH7" s="274"/>
      <c r="EGI7" s="274"/>
      <c r="EGJ7" s="274"/>
      <c r="EGK7" s="274"/>
      <c r="EGL7" s="274"/>
      <c r="EGM7" s="274"/>
      <c r="EGN7" s="274"/>
      <c r="EGO7" s="274"/>
      <c r="EGP7" s="274"/>
      <c r="EGQ7" s="274"/>
      <c r="EGR7" s="274"/>
      <c r="EGS7" s="274"/>
      <c r="EGT7" s="274"/>
      <c r="EGU7" s="274"/>
      <c r="EGV7" s="274"/>
      <c r="EGW7" s="274"/>
      <c r="EGX7" s="274"/>
      <c r="EGY7" s="274"/>
      <c r="EGZ7" s="274"/>
      <c r="EHA7" s="274"/>
      <c r="EHB7" s="274"/>
      <c r="EHC7" s="274"/>
      <c r="EHD7" s="274"/>
      <c r="EHE7" s="274"/>
      <c r="EHF7" s="274"/>
      <c r="EHG7" s="274"/>
      <c r="EHH7" s="274"/>
      <c r="EHI7" s="274"/>
      <c r="EHJ7" s="274"/>
      <c r="EHK7" s="274"/>
      <c r="EHL7" s="274"/>
      <c r="EHM7" s="274"/>
      <c r="EHN7" s="274"/>
      <c r="EHO7" s="274"/>
      <c r="EHP7" s="274"/>
      <c r="EHQ7" s="274"/>
      <c r="EHR7" s="274"/>
      <c r="EHS7" s="274"/>
      <c r="EHT7" s="274"/>
      <c r="EHU7" s="274"/>
      <c r="EHV7" s="274"/>
      <c r="EHW7" s="274"/>
      <c r="EHX7" s="274"/>
      <c r="EHY7" s="274"/>
      <c r="EHZ7" s="274"/>
      <c r="EIA7" s="274"/>
      <c r="EIB7" s="274"/>
      <c r="EIC7" s="274"/>
      <c r="EID7" s="274"/>
      <c r="EIE7" s="274"/>
      <c r="EIF7" s="274"/>
      <c r="EIG7" s="274"/>
      <c r="EIH7" s="274"/>
      <c r="EII7" s="274"/>
      <c r="EIJ7" s="274"/>
      <c r="EIK7" s="274"/>
      <c r="EIL7" s="274"/>
      <c r="EIM7" s="274"/>
      <c r="EIN7" s="274"/>
      <c r="EIO7" s="274"/>
      <c r="EIP7" s="274"/>
      <c r="EIQ7" s="274"/>
      <c r="EIR7" s="274"/>
      <c r="EIS7" s="274"/>
      <c r="EIT7" s="274"/>
      <c r="EIU7" s="274"/>
      <c r="EIV7" s="274"/>
      <c r="EIW7" s="274"/>
      <c r="EIX7" s="274"/>
      <c r="EIY7" s="274"/>
      <c r="EIZ7" s="274"/>
      <c r="EJA7" s="274"/>
      <c r="EJB7" s="274"/>
      <c r="EJC7" s="274"/>
      <c r="EJD7" s="274"/>
      <c r="EJE7" s="274"/>
      <c r="EJF7" s="274"/>
      <c r="EJG7" s="274"/>
      <c r="EJH7" s="274"/>
      <c r="EJI7" s="274"/>
      <c r="EJJ7" s="274"/>
      <c r="EJK7" s="274"/>
      <c r="EJL7" s="274"/>
      <c r="EJM7" s="274"/>
      <c r="EJN7" s="274"/>
      <c r="EJO7" s="274"/>
      <c r="EJP7" s="274"/>
      <c r="EJQ7" s="274"/>
      <c r="EJR7" s="274"/>
      <c r="EJS7" s="274"/>
      <c r="EJT7" s="274"/>
      <c r="EJU7" s="274"/>
      <c r="EJV7" s="274"/>
      <c r="EJW7" s="274"/>
      <c r="EJX7" s="274"/>
      <c r="EJY7" s="274"/>
      <c r="EJZ7" s="274"/>
      <c r="EKA7" s="274"/>
      <c r="EKB7" s="274"/>
      <c r="EKC7" s="274"/>
      <c r="EKD7" s="274"/>
      <c r="EKE7" s="274"/>
      <c r="EKF7" s="274"/>
      <c r="EKG7" s="274"/>
      <c r="EKH7" s="274"/>
      <c r="EKI7" s="274"/>
      <c r="EKJ7" s="274"/>
      <c r="EKK7" s="274"/>
      <c r="EKL7" s="274"/>
      <c r="EKM7" s="274"/>
      <c r="EKN7" s="274"/>
      <c r="EKO7" s="274"/>
      <c r="EKP7" s="274"/>
      <c r="EKQ7" s="274"/>
      <c r="EKR7" s="274"/>
      <c r="EKS7" s="274"/>
      <c r="EKT7" s="274"/>
      <c r="EKU7" s="274"/>
      <c r="EKV7" s="274"/>
      <c r="EKW7" s="274"/>
      <c r="EKX7" s="274"/>
      <c r="EKY7" s="274"/>
      <c r="EKZ7" s="274"/>
      <c r="ELA7" s="274"/>
      <c r="ELB7" s="274"/>
      <c r="ELC7" s="274"/>
      <c r="ELD7" s="274"/>
      <c r="ELE7" s="274"/>
      <c r="ELF7" s="274"/>
      <c r="ELG7" s="274"/>
      <c r="ELH7" s="274"/>
      <c r="ELI7" s="274"/>
      <c r="ELJ7" s="274"/>
      <c r="ELK7" s="274"/>
      <c r="ELL7" s="274"/>
      <c r="ELM7" s="274"/>
      <c r="ELN7" s="274"/>
      <c r="ELO7" s="274"/>
      <c r="ELP7" s="274"/>
      <c r="ELQ7" s="274"/>
      <c r="ELR7" s="274"/>
      <c r="ELS7" s="274"/>
      <c r="ELT7" s="274"/>
      <c r="ELU7" s="274"/>
      <c r="ELV7" s="274"/>
      <c r="ELW7" s="274"/>
      <c r="ELX7" s="274"/>
      <c r="ELY7" s="274"/>
      <c r="ELZ7" s="274"/>
      <c r="EMA7" s="274"/>
      <c r="EMB7" s="274"/>
      <c r="EMC7" s="274"/>
      <c r="EMD7" s="274"/>
      <c r="EME7" s="274"/>
      <c r="EMF7" s="274"/>
      <c r="EMG7" s="274"/>
      <c r="EMH7" s="274"/>
      <c r="EMI7" s="274"/>
      <c r="EMJ7" s="274"/>
      <c r="EMK7" s="274"/>
      <c r="EML7" s="274"/>
      <c r="EMM7" s="274"/>
      <c r="EMN7" s="274"/>
      <c r="EMO7" s="274"/>
      <c r="EMP7" s="274"/>
      <c r="EMQ7" s="274"/>
      <c r="EMR7" s="274"/>
      <c r="EMS7" s="274"/>
      <c r="EMT7" s="274"/>
      <c r="EMU7" s="274"/>
      <c r="EMV7" s="274"/>
      <c r="EMW7" s="274"/>
      <c r="EMX7" s="274"/>
      <c r="EMY7" s="274"/>
      <c r="EMZ7" s="274"/>
      <c r="ENA7" s="274"/>
      <c r="ENB7" s="274"/>
      <c r="ENC7" s="274"/>
      <c r="END7" s="274"/>
      <c r="ENE7" s="274"/>
      <c r="ENF7" s="274"/>
      <c r="ENG7" s="274"/>
      <c r="ENH7" s="274"/>
      <c r="ENI7" s="274"/>
      <c r="ENJ7" s="274"/>
      <c r="ENK7" s="274"/>
      <c r="ENL7" s="274"/>
      <c r="ENM7" s="274"/>
      <c r="ENN7" s="274"/>
      <c r="ENO7" s="274"/>
      <c r="ENP7" s="274"/>
      <c r="ENQ7" s="274"/>
      <c r="ENR7" s="274"/>
      <c r="ENS7" s="274"/>
      <c r="ENT7" s="274"/>
      <c r="ENU7" s="274"/>
      <c r="ENV7" s="274"/>
      <c r="ENW7" s="274"/>
      <c r="ENX7" s="274"/>
      <c r="ENY7" s="274"/>
      <c r="ENZ7" s="274"/>
      <c r="EOA7" s="274"/>
      <c r="EOB7" s="274"/>
      <c r="EOC7" s="274"/>
      <c r="EOD7" s="274"/>
      <c r="EOE7" s="274"/>
      <c r="EOF7" s="274"/>
      <c r="EOG7" s="274"/>
      <c r="EOH7" s="274"/>
      <c r="EOI7" s="274"/>
      <c r="EOJ7" s="274"/>
      <c r="EOK7" s="274"/>
      <c r="EOL7" s="274"/>
      <c r="EOM7" s="274"/>
      <c r="EON7" s="274"/>
      <c r="EOO7" s="274"/>
      <c r="EOP7" s="274"/>
      <c r="EOQ7" s="274"/>
      <c r="EOR7" s="274"/>
      <c r="EOS7" s="274"/>
      <c r="EOT7" s="274"/>
      <c r="EOU7" s="274"/>
      <c r="EOV7" s="274"/>
      <c r="EOW7" s="274"/>
      <c r="EOX7" s="274"/>
      <c r="EOY7" s="274"/>
      <c r="EOZ7" s="274"/>
      <c r="EPA7" s="274"/>
      <c r="EPB7" s="274"/>
      <c r="EPC7" s="274"/>
      <c r="EPD7" s="274"/>
      <c r="EPE7" s="274"/>
      <c r="EPF7" s="274"/>
      <c r="EPG7" s="274"/>
      <c r="EPH7" s="274"/>
      <c r="EPI7" s="274"/>
      <c r="EPJ7" s="274"/>
      <c r="EPK7" s="274"/>
      <c r="EPL7" s="274"/>
      <c r="EPM7" s="274"/>
      <c r="EPN7" s="274"/>
      <c r="EPO7" s="274"/>
      <c r="EPP7" s="274"/>
      <c r="EPQ7" s="274"/>
      <c r="EPR7" s="274"/>
      <c r="EPS7" s="274"/>
      <c r="EPT7" s="274"/>
      <c r="EPU7" s="274"/>
      <c r="EPV7" s="274"/>
      <c r="EPW7" s="274"/>
      <c r="EPX7" s="274"/>
      <c r="EPY7" s="274"/>
      <c r="EPZ7" s="274"/>
      <c r="EQA7" s="274"/>
      <c r="EQB7" s="274"/>
      <c r="EQC7" s="274"/>
      <c r="EQD7" s="274"/>
      <c r="EQE7" s="274"/>
      <c r="EQF7" s="274"/>
      <c r="EQG7" s="274"/>
      <c r="EQH7" s="274"/>
      <c r="EQI7" s="274"/>
      <c r="EQJ7" s="274"/>
      <c r="EQK7" s="274"/>
      <c r="EQL7" s="274"/>
      <c r="EQM7" s="274"/>
      <c r="EQN7" s="274"/>
      <c r="EQO7" s="274"/>
      <c r="EQP7" s="274"/>
      <c r="EQQ7" s="274"/>
      <c r="EQR7" s="274"/>
      <c r="EQS7" s="274"/>
      <c r="EQT7" s="274"/>
      <c r="EQU7" s="274"/>
      <c r="EQV7" s="274"/>
      <c r="EQW7" s="274"/>
      <c r="EQX7" s="274"/>
      <c r="EQY7" s="274"/>
      <c r="EQZ7" s="274"/>
      <c r="ERA7" s="274"/>
      <c r="ERB7" s="274"/>
      <c r="ERC7" s="274"/>
      <c r="ERD7" s="274"/>
      <c r="ERE7" s="274"/>
      <c r="ERF7" s="274"/>
      <c r="ERG7" s="274"/>
      <c r="ERH7" s="274"/>
      <c r="ERI7" s="274"/>
      <c r="ERJ7" s="274"/>
      <c r="ERK7" s="274"/>
      <c r="ERL7" s="274"/>
      <c r="ERM7" s="274"/>
      <c r="ERN7" s="274"/>
      <c r="ERO7" s="274"/>
      <c r="ERP7" s="274"/>
      <c r="ERQ7" s="274"/>
      <c r="ERR7" s="274"/>
      <c r="ERS7" s="274"/>
      <c r="ERT7" s="274"/>
      <c r="ERU7" s="274"/>
      <c r="ERV7" s="274"/>
      <c r="ERW7" s="274"/>
      <c r="ERX7" s="274"/>
      <c r="ERY7" s="274"/>
      <c r="ERZ7" s="274"/>
      <c r="ESA7" s="274"/>
      <c r="ESB7" s="274"/>
      <c r="ESC7" s="274"/>
      <c r="ESD7" s="274"/>
      <c r="ESE7" s="274"/>
      <c r="ESF7" s="274"/>
      <c r="ESG7" s="274"/>
      <c r="ESH7" s="274"/>
      <c r="ESI7" s="274"/>
      <c r="ESJ7" s="274"/>
      <c r="ESK7" s="274"/>
      <c r="ESL7" s="274"/>
      <c r="ESM7" s="274"/>
      <c r="ESN7" s="274"/>
      <c r="ESO7" s="274"/>
      <c r="ESP7" s="274"/>
      <c r="ESQ7" s="274"/>
      <c r="ESR7" s="274"/>
      <c r="ESS7" s="274"/>
      <c r="EST7" s="274"/>
      <c r="ESU7" s="274"/>
      <c r="ESV7" s="274"/>
      <c r="ESW7" s="274"/>
      <c r="ESX7" s="274"/>
      <c r="ESY7" s="274"/>
      <c r="ESZ7" s="274"/>
      <c r="ETA7" s="274"/>
      <c r="ETB7" s="274"/>
      <c r="ETC7" s="274"/>
      <c r="ETD7" s="274"/>
      <c r="ETE7" s="274"/>
      <c r="ETF7" s="274"/>
      <c r="ETG7" s="274"/>
      <c r="ETH7" s="274"/>
      <c r="ETI7" s="274"/>
      <c r="ETJ7" s="274"/>
      <c r="ETK7" s="274"/>
      <c r="ETL7" s="274"/>
      <c r="ETM7" s="274"/>
      <c r="ETN7" s="274"/>
      <c r="ETO7" s="274"/>
      <c r="ETP7" s="274"/>
      <c r="ETQ7" s="274"/>
      <c r="ETR7" s="274"/>
      <c r="ETS7" s="274"/>
      <c r="ETT7" s="274"/>
      <c r="ETU7" s="274"/>
      <c r="ETV7" s="274"/>
      <c r="ETW7" s="274"/>
      <c r="ETX7" s="274"/>
      <c r="ETY7" s="274"/>
      <c r="ETZ7" s="274"/>
      <c r="EUA7" s="274"/>
      <c r="EUB7" s="274"/>
      <c r="EUC7" s="274"/>
      <c r="EUD7" s="274"/>
      <c r="EUE7" s="274"/>
      <c r="EUF7" s="274"/>
      <c r="EUG7" s="274"/>
      <c r="EUH7" s="274"/>
      <c r="EUI7" s="274"/>
      <c r="EUJ7" s="274"/>
      <c r="EUK7" s="274"/>
      <c r="EUL7" s="274"/>
      <c r="EUM7" s="274"/>
      <c r="EUN7" s="274"/>
      <c r="EUO7" s="274"/>
      <c r="EUP7" s="274"/>
      <c r="EUQ7" s="274"/>
      <c r="EUR7" s="274"/>
      <c r="EUS7" s="274"/>
      <c r="EUT7" s="274"/>
      <c r="EUU7" s="274"/>
      <c r="EUV7" s="274"/>
      <c r="EUW7" s="274"/>
      <c r="EUX7" s="274"/>
      <c r="EUY7" s="274"/>
      <c r="EUZ7" s="274"/>
      <c r="EVA7" s="274"/>
      <c r="EVB7" s="274"/>
      <c r="EVC7" s="274"/>
      <c r="EVD7" s="274"/>
      <c r="EVE7" s="274"/>
      <c r="EVF7" s="274"/>
      <c r="EVG7" s="274"/>
      <c r="EVH7" s="274"/>
      <c r="EVI7" s="274"/>
      <c r="EVJ7" s="274"/>
      <c r="EVK7" s="274"/>
      <c r="EVL7" s="274"/>
      <c r="EVM7" s="274"/>
      <c r="EVN7" s="274"/>
      <c r="EVO7" s="274"/>
      <c r="EVP7" s="274"/>
      <c r="EVQ7" s="274"/>
      <c r="EVR7" s="274"/>
      <c r="EVS7" s="274"/>
      <c r="EVT7" s="274"/>
      <c r="EVU7" s="274"/>
      <c r="EVV7" s="274"/>
      <c r="EVW7" s="274"/>
      <c r="EVX7" s="274"/>
      <c r="EVY7" s="274"/>
      <c r="EVZ7" s="274"/>
      <c r="EWA7" s="274"/>
      <c r="EWB7" s="274"/>
      <c r="EWC7" s="274"/>
      <c r="EWD7" s="274"/>
      <c r="EWE7" s="274"/>
      <c r="EWF7" s="274"/>
      <c r="EWG7" s="274"/>
      <c r="EWH7" s="274"/>
      <c r="EWI7" s="274"/>
      <c r="EWJ7" s="274"/>
      <c r="EWK7" s="274"/>
      <c r="EWL7" s="274"/>
      <c r="EWM7" s="274"/>
      <c r="EWN7" s="274"/>
      <c r="EWO7" s="274"/>
      <c r="EWP7" s="274"/>
      <c r="EWQ7" s="274"/>
      <c r="EWR7" s="274"/>
      <c r="EWS7" s="274"/>
      <c r="EWT7" s="274"/>
      <c r="EWU7" s="274"/>
      <c r="EWV7" s="274"/>
      <c r="EWW7" s="274"/>
      <c r="EWX7" s="274"/>
      <c r="EWY7" s="274"/>
      <c r="EWZ7" s="274"/>
      <c r="EXA7" s="274"/>
      <c r="EXB7" s="274"/>
      <c r="EXC7" s="274"/>
      <c r="EXD7" s="274"/>
      <c r="EXE7" s="274"/>
      <c r="EXF7" s="274"/>
      <c r="EXG7" s="274"/>
      <c r="EXH7" s="274"/>
      <c r="EXI7" s="274"/>
      <c r="EXJ7" s="274"/>
      <c r="EXK7" s="274"/>
      <c r="EXL7" s="274"/>
      <c r="EXM7" s="274"/>
      <c r="EXN7" s="274"/>
      <c r="EXO7" s="274"/>
      <c r="EXP7" s="274"/>
      <c r="EXQ7" s="274"/>
      <c r="EXR7" s="274"/>
      <c r="EXS7" s="274"/>
      <c r="EXT7" s="274"/>
      <c r="EXU7" s="274"/>
      <c r="EXV7" s="274"/>
      <c r="EXW7" s="274"/>
      <c r="EXX7" s="274"/>
      <c r="EXY7" s="274"/>
      <c r="EXZ7" s="274"/>
      <c r="EYA7" s="274"/>
      <c r="EYB7" s="274"/>
      <c r="EYC7" s="274"/>
      <c r="EYD7" s="274"/>
      <c r="EYE7" s="274"/>
      <c r="EYF7" s="274"/>
      <c r="EYG7" s="274"/>
      <c r="EYH7" s="274"/>
      <c r="EYI7" s="274"/>
      <c r="EYJ7" s="274"/>
      <c r="EYK7" s="274"/>
      <c r="EYL7" s="274"/>
      <c r="EYM7" s="274"/>
      <c r="EYN7" s="274"/>
      <c r="EYO7" s="274"/>
      <c r="EYP7" s="274"/>
      <c r="EYQ7" s="274"/>
      <c r="EYR7" s="274"/>
      <c r="EYS7" s="274"/>
      <c r="EYT7" s="274"/>
      <c r="EYU7" s="274"/>
      <c r="EYV7" s="274"/>
      <c r="EYW7" s="274"/>
      <c r="EYX7" s="274"/>
      <c r="EYY7" s="274"/>
      <c r="EYZ7" s="274"/>
      <c r="EZA7" s="274"/>
      <c r="EZB7" s="274"/>
      <c r="EZC7" s="274"/>
      <c r="EZD7" s="274"/>
      <c r="EZE7" s="274"/>
      <c r="EZF7" s="274"/>
      <c r="EZG7" s="274"/>
      <c r="EZH7" s="274"/>
      <c r="EZI7" s="274"/>
      <c r="EZJ7" s="274"/>
      <c r="EZK7" s="274"/>
      <c r="EZL7" s="274"/>
      <c r="EZM7" s="274"/>
      <c r="EZN7" s="274"/>
      <c r="EZO7" s="274"/>
      <c r="EZP7" s="274"/>
      <c r="EZQ7" s="274"/>
      <c r="EZR7" s="274"/>
      <c r="EZS7" s="274"/>
      <c r="EZT7" s="274"/>
      <c r="EZU7" s="274"/>
      <c r="EZV7" s="274"/>
      <c r="EZW7" s="274"/>
      <c r="EZX7" s="274"/>
      <c r="EZY7" s="274"/>
      <c r="EZZ7" s="274"/>
      <c r="FAA7" s="274"/>
      <c r="FAB7" s="274"/>
      <c r="FAC7" s="274"/>
      <c r="FAD7" s="274"/>
      <c r="FAE7" s="274"/>
      <c r="FAF7" s="274"/>
      <c r="FAG7" s="274"/>
      <c r="FAH7" s="274"/>
      <c r="FAI7" s="274"/>
      <c r="FAJ7" s="274"/>
      <c r="FAK7" s="274"/>
      <c r="FAL7" s="274"/>
      <c r="FAM7" s="274"/>
      <c r="FAN7" s="274"/>
      <c r="FAO7" s="274"/>
      <c r="FAP7" s="274"/>
      <c r="FAQ7" s="274"/>
      <c r="FAR7" s="274"/>
      <c r="FAS7" s="274"/>
      <c r="FAT7" s="274"/>
      <c r="FAU7" s="274"/>
      <c r="FAV7" s="274"/>
      <c r="FAW7" s="274"/>
      <c r="FAX7" s="274"/>
      <c r="FAY7" s="274"/>
      <c r="FAZ7" s="274"/>
      <c r="FBA7" s="274"/>
      <c r="FBB7" s="274"/>
      <c r="FBC7" s="274"/>
      <c r="FBD7" s="274"/>
      <c r="FBE7" s="274"/>
      <c r="FBF7" s="274"/>
      <c r="FBG7" s="274"/>
      <c r="FBH7" s="274"/>
      <c r="FBI7" s="274"/>
      <c r="FBJ7" s="274"/>
      <c r="FBK7" s="274"/>
      <c r="FBL7" s="274"/>
      <c r="FBM7" s="274"/>
      <c r="FBN7" s="274"/>
      <c r="FBO7" s="274"/>
      <c r="FBP7" s="274"/>
      <c r="FBQ7" s="274"/>
      <c r="FBR7" s="274"/>
      <c r="FBS7" s="274"/>
      <c r="FBT7" s="274"/>
      <c r="FBU7" s="274"/>
      <c r="FBV7" s="274"/>
      <c r="FBW7" s="274"/>
      <c r="FBX7" s="274"/>
      <c r="FBY7" s="274"/>
      <c r="FBZ7" s="274"/>
      <c r="FCA7" s="274"/>
      <c r="FCB7" s="274"/>
      <c r="FCC7" s="274"/>
      <c r="FCD7" s="274"/>
      <c r="FCE7" s="274"/>
      <c r="FCF7" s="274"/>
      <c r="FCG7" s="274"/>
      <c r="FCH7" s="274"/>
      <c r="FCI7" s="274"/>
      <c r="FCJ7" s="274"/>
      <c r="FCK7" s="274"/>
      <c r="FCL7" s="274"/>
      <c r="FCM7" s="274"/>
      <c r="FCN7" s="274"/>
      <c r="FCO7" s="274"/>
      <c r="FCP7" s="274"/>
      <c r="FCQ7" s="274"/>
      <c r="FCR7" s="274"/>
      <c r="FCS7" s="274"/>
      <c r="FCT7" s="274"/>
      <c r="FCU7" s="274"/>
      <c r="FCV7" s="274"/>
      <c r="FCW7" s="274"/>
      <c r="FCX7" s="274"/>
      <c r="FCY7" s="274"/>
      <c r="FCZ7" s="274"/>
      <c r="FDA7" s="274"/>
      <c r="FDB7" s="274"/>
      <c r="FDC7" s="274"/>
      <c r="FDD7" s="274"/>
      <c r="FDE7" s="274"/>
      <c r="FDF7" s="274"/>
      <c r="FDG7" s="274"/>
      <c r="FDH7" s="274"/>
      <c r="FDI7" s="274"/>
      <c r="FDJ7" s="274"/>
      <c r="FDK7" s="274"/>
      <c r="FDL7" s="274"/>
      <c r="FDM7" s="274"/>
      <c r="FDN7" s="274"/>
      <c r="FDO7" s="274"/>
      <c r="FDP7" s="274"/>
      <c r="FDQ7" s="274"/>
      <c r="FDR7" s="274"/>
      <c r="FDS7" s="274"/>
      <c r="FDT7" s="274"/>
      <c r="FDU7" s="274"/>
      <c r="FDV7" s="274"/>
      <c r="FDW7" s="274"/>
      <c r="FDX7" s="274"/>
      <c r="FDY7" s="274"/>
      <c r="FDZ7" s="274"/>
      <c r="FEA7" s="274"/>
      <c r="FEB7" s="274"/>
      <c r="FEC7" s="274"/>
      <c r="FED7" s="274"/>
      <c r="FEE7" s="274"/>
      <c r="FEF7" s="274"/>
      <c r="FEG7" s="274"/>
      <c r="FEH7" s="274"/>
      <c r="FEI7" s="274"/>
      <c r="FEJ7" s="274"/>
      <c r="FEK7" s="274"/>
      <c r="FEL7" s="274"/>
      <c r="FEM7" s="274"/>
      <c r="FEN7" s="274"/>
      <c r="FEO7" s="274"/>
      <c r="FEP7" s="274"/>
      <c r="FEQ7" s="274"/>
      <c r="FER7" s="274"/>
      <c r="FES7" s="274"/>
      <c r="FET7" s="274"/>
      <c r="FEU7" s="274"/>
      <c r="FEV7" s="274"/>
      <c r="FEW7" s="274"/>
      <c r="FEX7" s="274"/>
      <c r="FEY7" s="274"/>
      <c r="FEZ7" s="274"/>
      <c r="FFA7" s="274"/>
      <c r="FFB7" s="274"/>
      <c r="FFC7" s="274"/>
      <c r="FFD7" s="274"/>
      <c r="FFE7" s="274"/>
      <c r="FFF7" s="274"/>
      <c r="FFG7" s="274"/>
      <c r="FFH7" s="274"/>
      <c r="FFI7" s="274"/>
      <c r="FFJ7" s="274"/>
      <c r="FFK7" s="274"/>
      <c r="FFL7" s="274"/>
      <c r="FFM7" s="274"/>
      <c r="FFN7" s="274"/>
      <c r="FFO7" s="274"/>
      <c r="FFP7" s="274"/>
      <c r="FFQ7" s="274"/>
      <c r="FFR7" s="274"/>
      <c r="FFS7" s="274"/>
      <c r="FFT7" s="274"/>
      <c r="FFU7" s="274"/>
      <c r="FFV7" s="274"/>
      <c r="FFW7" s="274"/>
      <c r="FFX7" s="274"/>
      <c r="FFY7" s="274"/>
      <c r="FFZ7" s="274"/>
      <c r="FGA7" s="274"/>
      <c r="FGB7" s="274"/>
      <c r="FGC7" s="274"/>
      <c r="FGD7" s="274"/>
      <c r="FGE7" s="274"/>
      <c r="FGF7" s="274"/>
      <c r="FGG7" s="274"/>
      <c r="FGH7" s="274"/>
      <c r="FGI7" s="274"/>
      <c r="FGJ7" s="274"/>
      <c r="FGK7" s="274"/>
      <c r="FGL7" s="274"/>
      <c r="FGM7" s="274"/>
      <c r="FGN7" s="274"/>
      <c r="FGO7" s="274"/>
      <c r="FGP7" s="274"/>
      <c r="FGQ7" s="274"/>
      <c r="FGR7" s="274"/>
      <c r="FGS7" s="274"/>
      <c r="FGT7" s="274"/>
      <c r="FGU7" s="274"/>
      <c r="FGV7" s="274"/>
      <c r="FGW7" s="274"/>
      <c r="FGX7" s="274"/>
      <c r="FGY7" s="274"/>
      <c r="FGZ7" s="274"/>
      <c r="FHA7" s="274"/>
      <c r="FHB7" s="274"/>
      <c r="FHC7" s="274"/>
      <c r="FHD7" s="274"/>
      <c r="FHE7" s="274"/>
      <c r="FHF7" s="274"/>
      <c r="FHG7" s="274"/>
      <c r="FHH7" s="274"/>
      <c r="FHI7" s="274"/>
      <c r="FHJ7" s="274"/>
      <c r="FHK7" s="274"/>
      <c r="FHL7" s="274"/>
      <c r="FHM7" s="274"/>
      <c r="FHN7" s="274"/>
      <c r="FHO7" s="274"/>
      <c r="FHP7" s="274"/>
      <c r="FHQ7" s="274"/>
      <c r="FHR7" s="274"/>
      <c r="FHS7" s="274"/>
      <c r="FHT7" s="274"/>
      <c r="FHU7" s="274"/>
      <c r="FHV7" s="274"/>
      <c r="FHW7" s="274"/>
      <c r="FHX7" s="274"/>
      <c r="FHY7" s="274"/>
      <c r="FHZ7" s="274"/>
      <c r="FIA7" s="274"/>
      <c r="FIB7" s="274"/>
      <c r="FIC7" s="274"/>
      <c r="FID7" s="274"/>
      <c r="FIE7" s="274"/>
      <c r="FIF7" s="274"/>
      <c r="FIG7" s="274"/>
      <c r="FIH7" s="274"/>
      <c r="FII7" s="274"/>
      <c r="FIJ7" s="274"/>
      <c r="FIK7" s="274"/>
      <c r="FIL7" s="274"/>
      <c r="FIM7" s="274"/>
      <c r="FIN7" s="274"/>
      <c r="FIO7" s="274"/>
      <c r="FIP7" s="274"/>
      <c r="FIQ7" s="274"/>
      <c r="FIR7" s="274"/>
      <c r="FIS7" s="274"/>
      <c r="FIT7" s="274"/>
      <c r="FIU7" s="274"/>
      <c r="FIV7" s="274"/>
      <c r="FIW7" s="274"/>
      <c r="FIX7" s="274"/>
      <c r="FIY7" s="274"/>
      <c r="FIZ7" s="274"/>
      <c r="FJA7" s="274"/>
      <c r="FJB7" s="274"/>
      <c r="FJC7" s="274"/>
      <c r="FJD7" s="274"/>
      <c r="FJE7" s="274"/>
      <c r="FJF7" s="274"/>
      <c r="FJG7" s="274"/>
      <c r="FJH7" s="274"/>
      <c r="FJI7" s="274"/>
      <c r="FJJ7" s="274"/>
      <c r="FJK7" s="274"/>
      <c r="FJL7" s="274"/>
      <c r="FJM7" s="274"/>
      <c r="FJN7" s="274"/>
      <c r="FJO7" s="274"/>
      <c r="FJP7" s="274"/>
      <c r="FJQ7" s="274"/>
      <c r="FJR7" s="274"/>
      <c r="FJS7" s="274"/>
      <c r="FJT7" s="274"/>
      <c r="FJU7" s="274"/>
      <c r="FJV7" s="274"/>
      <c r="FJW7" s="274"/>
      <c r="FJX7" s="274"/>
      <c r="FJY7" s="274"/>
      <c r="FJZ7" s="274"/>
      <c r="FKA7" s="274"/>
      <c r="FKB7" s="274"/>
      <c r="FKC7" s="274"/>
      <c r="FKD7" s="274"/>
      <c r="FKE7" s="274"/>
      <c r="FKF7" s="274"/>
      <c r="FKG7" s="274"/>
      <c r="FKH7" s="274"/>
      <c r="FKI7" s="274"/>
      <c r="FKJ7" s="274"/>
      <c r="FKK7" s="274"/>
      <c r="FKL7" s="274"/>
      <c r="FKM7" s="274"/>
      <c r="FKN7" s="274"/>
      <c r="FKO7" s="274"/>
      <c r="FKP7" s="274"/>
      <c r="FKQ7" s="274"/>
      <c r="FKR7" s="274"/>
      <c r="FKS7" s="274"/>
      <c r="FKT7" s="274"/>
      <c r="FKU7" s="274"/>
      <c r="FKV7" s="274"/>
      <c r="FKW7" s="274"/>
      <c r="FKX7" s="274"/>
      <c r="FKY7" s="274"/>
      <c r="FKZ7" s="274"/>
      <c r="FLA7" s="274"/>
      <c r="FLB7" s="274"/>
      <c r="FLC7" s="274"/>
      <c r="FLD7" s="274"/>
      <c r="FLE7" s="274"/>
      <c r="FLF7" s="274"/>
      <c r="FLG7" s="274"/>
      <c r="FLH7" s="274"/>
      <c r="FLI7" s="274"/>
      <c r="FLJ7" s="274"/>
      <c r="FLK7" s="274"/>
      <c r="FLL7" s="274"/>
      <c r="FLM7" s="274"/>
      <c r="FLN7" s="274"/>
      <c r="FLO7" s="274"/>
      <c r="FLP7" s="274"/>
      <c r="FLQ7" s="274"/>
      <c r="FLR7" s="274"/>
      <c r="FLS7" s="274"/>
      <c r="FLT7" s="274"/>
      <c r="FLU7" s="274"/>
      <c r="FLV7" s="274"/>
      <c r="FLW7" s="274"/>
      <c r="FLX7" s="274"/>
      <c r="FLY7" s="274"/>
      <c r="FLZ7" s="274"/>
      <c r="FMA7" s="274"/>
      <c r="FMB7" s="274"/>
      <c r="FMC7" s="274"/>
      <c r="FMD7" s="274"/>
      <c r="FME7" s="274"/>
      <c r="FMF7" s="274"/>
      <c r="FMG7" s="274"/>
      <c r="FMH7" s="274"/>
      <c r="FMI7" s="274"/>
      <c r="FMJ7" s="274"/>
      <c r="FMK7" s="274"/>
      <c r="FML7" s="274"/>
      <c r="FMM7" s="274"/>
      <c r="FMN7" s="274"/>
      <c r="FMO7" s="274"/>
      <c r="FMP7" s="274"/>
      <c r="FMQ7" s="274"/>
      <c r="FMR7" s="274"/>
      <c r="FMS7" s="274"/>
      <c r="FMT7" s="274"/>
      <c r="FMU7" s="274"/>
      <c r="FMV7" s="274"/>
      <c r="FMW7" s="274"/>
      <c r="FMX7" s="274"/>
      <c r="FMY7" s="274"/>
      <c r="FMZ7" s="274"/>
      <c r="FNA7" s="274"/>
      <c r="FNB7" s="274"/>
      <c r="FNC7" s="274"/>
      <c r="FND7" s="274"/>
      <c r="FNE7" s="274"/>
      <c r="FNF7" s="274"/>
      <c r="FNG7" s="274"/>
      <c r="FNH7" s="274"/>
      <c r="FNI7" s="274"/>
      <c r="FNJ7" s="274"/>
      <c r="FNK7" s="274"/>
      <c r="FNL7" s="274"/>
      <c r="FNM7" s="274"/>
      <c r="FNN7" s="274"/>
      <c r="FNO7" s="274"/>
      <c r="FNP7" s="274"/>
      <c r="FNQ7" s="274"/>
      <c r="FNR7" s="274"/>
      <c r="FNS7" s="274"/>
      <c r="FNT7" s="274"/>
      <c r="FNU7" s="274"/>
      <c r="FNV7" s="274"/>
      <c r="FNW7" s="274"/>
      <c r="FNX7" s="274"/>
      <c r="FNY7" s="274"/>
      <c r="FNZ7" s="274"/>
      <c r="FOA7" s="274"/>
      <c r="FOB7" s="274"/>
      <c r="FOC7" s="274"/>
      <c r="FOD7" s="274"/>
      <c r="FOE7" s="274"/>
      <c r="FOF7" s="274"/>
      <c r="FOG7" s="274"/>
      <c r="FOH7" s="274"/>
      <c r="FOI7" s="274"/>
      <c r="FOJ7" s="274"/>
      <c r="FOK7" s="274"/>
      <c r="FOL7" s="274"/>
      <c r="FOM7" s="274"/>
      <c r="FON7" s="274"/>
      <c r="FOO7" s="274"/>
      <c r="FOP7" s="274"/>
      <c r="FOQ7" s="274"/>
      <c r="FOR7" s="274"/>
      <c r="FOS7" s="274"/>
      <c r="FOT7" s="274"/>
      <c r="FOU7" s="274"/>
      <c r="FOV7" s="274"/>
      <c r="FOW7" s="274"/>
      <c r="FOX7" s="274"/>
      <c r="FOY7" s="274"/>
      <c r="FOZ7" s="274"/>
      <c r="FPA7" s="274"/>
      <c r="FPB7" s="274"/>
      <c r="FPC7" s="274"/>
      <c r="FPD7" s="274"/>
      <c r="FPE7" s="274"/>
      <c r="FPF7" s="274"/>
      <c r="FPG7" s="274"/>
      <c r="FPH7" s="274"/>
      <c r="FPI7" s="274"/>
      <c r="FPJ7" s="274"/>
      <c r="FPK7" s="274"/>
      <c r="FPL7" s="274"/>
      <c r="FPM7" s="274"/>
      <c r="FPN7" s="274"/>
      <c r="FPO7" s="274"/>
      <c r="FPP7" s="274"/>
      <c r="FPQ7" s="274"/>
      <c r="FPR7" s="274"/>
      <c r="FPS7" s="274"/>
      <c r="FPT7" s="274"/>
      <c r="FPU7" s="274"/>
      <c r="FPV7" s="274"/>
      <c r="FPW7" s="274"/>
      <c r="FPX7" s="274"/>
      <c r="FPY7" s="274"/>
      <c r="FPZ7" s="274"/>
      <c r="FQA7" s="274"/>
      <c r="FQB7" s="274"/>
      <c r="FQC7" s="274"/>
      <c r="FQD7" s="274"/>
      <c r="FQE7" s="274"/>
      <c r="FQF7" s="274"/>
      <c r="FQG7" s="274"/>
      <c r="FQH7" s="274"/>
      <c r="FQI7" s="274"/>
      <c r="FQJ7" s="274"/>
      <c r="FQK7" s="274"/>
      <c r="FQL7" s="274"/>
      <c r="FQM7" s="274"/>
      <c r="FQN7" s="274"/>
      <c r="FQO7" s="274"/>
      <c r="FQP7" s="274"/>
      <c r="FQQ7" s="274"/>
      <c r="FQR7" s="274"/>
      <c r="FQS7" s="274"/>
      <c r="FQT7" s="274"/>
      <c r="FQU7" s="274"/>
      <c r="FQV7" s="274"/>
      <c r="FQW7" s="274"/>
      <c r="FQX7" s="274"/>
      <c r="FQY7" s="274"/>
      <c r="FQZ7" s="274"/>
      <c r="FRA7" s="274"/>
      <c r="FRB7" s="274"/>
      <c r="FRC7" s="274"/>
      <c r="FRD7" s="274"/>
      <c r="FRE7" s="274"/>
      <c r="FRF7" s="274"/>
      <c r="FRG7" s="274"/>
      <c r="FRH7" s="274"/>
      <c r="FRI7" s="274"/>
      <c r="FRJ7" s="274"/>
      <c r="FRK7" s="274"/>
      <c r="FRL7" s="274"/>
      <c r="FRM7" s="274"/>
      <c r="FRN7" s="274"/>
      <c r="FRO7" s="274"/>
      <c r="FRP7" s="274"/>
      <c r="FRQ7" s="274"/>
      <c r="FRR7" s="274"/>
      <c r="FRS7" s="274"/>
      <c r="FRT7" s="274"/>
      <c r="FRU7" s="274"/>
      <c r="FRV7" s="274"/>
      <c r="FRW7" s="274"/>
      <c r="FRX7" s="274"/>
      <c r="FRY7" s="274"/>
      <c r="FRZ7" s="274"/>
      <c r="FSA7" s="274"/>
      <c r="FSB7" s="274"/>
      <c r="FSC7" s="274"/>
      <c r="FSD7" s="274"/>
      <c r="FSE7" s="274"/>
      <c r="FSF7" s="274"/>
      <c r="FSG7" s="274"/>
      <c r="FSH7" s="274"/>
      <c r="FSI7" s="274"/>
      <c r="FSJ7" s="274"/>
      <c r="FSK7" s="274"/>
      <c r="FSL7" s="274"/>
      <c r="FSM7" s="274"/>
      <c r="FSN7" s="274"/>
      <c r="FSO7" s="274"/>
      <c r="FSP7" s="274"/>
      <c r="FSQ7" s="274"/>
      <c r="FSR7" s="274"/>
      <c r="FSS7" s="274"/>
      <c r="FST7" s="274"/>
      <c r="FSU7" s="274"/>
      <c r="FSV7" s="274"/>
      <c r="FSW7" s="274"/>
      <c r="FSX7" s="274"/>
      <c r="FSY7" s="274"/>
      <c r="FSZ7" s="274"/>
      <c r="FTA7" s="274"/>
      <c r="FTB7" s="274"/>
      <c r="FTC7" s="274"/>
      <c r="FTD7" s="274"/>
      <c r="FTE7" s="274"/>
      <c r="FTF7" s="274"/>
      <c r="FTG7" s="274"/>
      <c r="FTH7" s="274"/>
      <c r="FTI7" s="274"/>
      <c r="FTJ7" s="274"/>
      <c r="FTK7" s="274"/>
      <c r="FTL7" s="274"/>
      <c r="FTM7" s="274"/>
      <c r="FTN7" s="274"/>
      <c r="FTO7" s="274"/>
      <c r="FTP7" s="274"/>
      <c r="FTQ7" s="274"/>
      <c r="FTR7" s="274"/>
      <c r="FTS7" s="274"/>
      <c r="FTT7" s="274"/>
      <c r="FTU7" s="274"/>
      <c r="FTV7" s="274"/>
      <c r="FTW7" s="274"/>
      <c r="FTX7" s="274"/>
      <c r="FTY7" s="274"/>
      <c r="FTZ7" s="274"/>
      <c r="FUA7" s="274"/>
      <c r="FUB7" s="274"/>
      <c r="FUC7" s="274"/>
      <c r="FUD7" s="274"/>
      <c r="FUE7" s="274"/>
      <c r="FUF7" s="274"/>
      <c r="FUG7" s="274"/>
      <c r="FUH7" s="274"/>
      <c r="FUI7" s="274"/>
      <c r="FUJ7" s="274"/>
      <c r="FUK7" s="274"/>
      <c r="FUL7" s="274"/>
      <c r="FUM7" s="274"/>
      <c r="FUN7" s="274"/>
      <c r="FUO7" s="274"/>
      <c r="FUP7" s="274"/>
      <c r="FUQ7" s="274"/>
      <c r="FUR7" s="274"/>
      <c r="FUS7" s="274"/>
      <c r="FUT7" s="274"/>
      <c r="FUU7" s="274"/>
      <c r="FUV7" s="274"/>
      <c r="FUW7" s="274"/>
      <c r="FUX7" s="274"/>
      <c r="FUY7" s="274"/>
      <c r="FUZ7" s="274"/>
      <c r="FVA7" s="274"/>
      <c r="FVB7" s="274"/>
      <c r="FVC7" s="274"/>
      <c r="FVD7" s="274"/>
      <c r="FVE7" s="274"/>
      <c r="FVF7" s="274"/>
      <c r="FVG7" s="274"/>
      <c r="FVH7" s="274"/>
      <c r="FVI7" s="274"/>
      <c r="FVJ7" s="274"/>
      <c r="FVK7" s="274"/>
      <c r="FVL7" s="274"/>
      <c r="FVM7" s="274"/>
      <c r="FVN7" s="274"/>
      <c r="FVO7" s="274"/>
      <c r="FVP7" s="274"/>
      <c r="FVQ7" s="274"/>
      <c r="FVR7" s="274"/>
      <c r="FVS7" s="274"/>
      <c r="FVT7" s="274"/>
      <c r="FVU7" s="274"/>
      <c r="FVV7" s="274"/>
      <c r="FVW7" s="274"/>
      <c r="FVX7" s="274"/>
      <c r="FVY7" s="274"/>
      <c r="FVZ7" s="274"/>
      <c r="FWA7" s="274"/>
      <c r="FWB7" s="274"/>
      <c r="FWC7" s="274"/>
      <c r="FWD7" s="274"/>
      <c r="FWE7" s="274"/>
      <c r="FWF7" s="274"/>
      <c r="FWG7" s="274"/>
      <c r="FWH7" s="274"/>
      <c r="FWI7" s="274"/>
      <c r="FWJ7" s="274"/>
      <c r="FWK7" s="274"/>
      <c r="FWL7" s="274"/>
      <c r="FWM7" s="274"/>
      <c r="FWN7" s="274"/>
      <c r="FWO7" s="274"/>
      <c r="FWP7" s="274"/>
      <c r="FWQ7" s="274"/>
      <c r="FWR7" s="274"/>
      <c r="FWS7" s="274"/>
      <c r="FWT7" s="274"/>
      <c r="FWU7" s="274"/>
      <c r="FWV7" s="274"/>
      <c r="FWW7" s="274"/>
      <c r="FWX7" s="274"/>
      <c r="FWY7" s="274"/>
      <c r="FWZ7" s="274"/>
      <c r="FXA7" s="274"/>
      <c r="FXB7" s="274"/>
      <c r="FXC7" s="274"/>
      <c r="FXD7" s="274"/>
      <c r="FXE7" s="274"/>
      <c r="FXF7" s="274"/>
      <c r="FXG7" s="274"/>
      <c r="FXH7" s="274"/>
      <c r="FXI7" s="274"/>
      <c r="FXJ7" s="274"/>
      <c r="FXK7" s="274"/>
      <c r="FXL7" s="274"/>
      <c r="FXM7" s="274"/>
      <c r="FXN7" s="274"/>
      <c r="FXO7" s="274"/>
      <c r="FXP7" s="274"/>
      <c r="FXQ7" s="274"/>
      <c r="FXR7" s="274"/>
      <c r="FXS7" s="274"/>
      <c r="FXT7" s="274"/>
      <c r="FXU7" s="274"/>
      <c r="FXV7" s="274"/>
      <c r="FXW7" s="274"/>
      <c r="FXX7" s="274"/>
      <c r="FXY7" s="274"/>
      <c r="FXZ7" s="274"/>
      <c r="FYA7" s="274"/>
      <c r="FYB7" s="274"/>
      <c r="FYC7" s="274"/>
      <c r="FYD7" s="274"/>
      <c r="FYE7" s="274"/>
      <c r="FYF7" s="274"/>
      <c r="FYG7" s="274"/>
      <c r="FYH7" s="274"/>
      <c r="FYI7" s="274"/>
      <c r="FYJ7" s="274"/>
      <c r="FYK7" s="274"/>
      <c r="FYL7" s="274"/>
      <c r="FYM7" s="274"/>
      <c r="FYN7" s="274"/>
      <c r="FYO7" s="274"/>
      <c r="FYP7" s="274"/>
      <c r="FYQ7" s="274"/>
      <c r="FYR7" s="274"/>
      <c r="FYS7" s="274"/>
      <c r="FYT7" s="274"/>
      <c r="FYU7" s="274"/>
      <c r="FYV7" s="274"/>
      <c r="FYW7" s="274"/>
      <c r="FYX7" s="274"/>
      <c r="FYY7" s="274"/>
      <c r="FYZ7" s="274"/>
      <c r="FZA7" s="274"/>
      <c r="FZB7" s="274"/>
      <c r="FZC7" s="274"/>
      <c r="FZD7" s="274"/>
      <c r="FZE7" s="274"/>
      <c r="FZF7" s="274"/>
      <c r="FZG7" s="274"/>
      <c r="FZH7" s="274"/>
      <c r="FZI7" s="274"/>
      <c r="FZJ7" s="274"/>
      <c r="FZK7" s="274"/>
      <c r="FZL7" s="274"/>
      <c r="FZM7" s="274"/>
      <c r="FZN7" s="274"/>
      <c r="FZO7" s="274"/>
      <c r="FZP7" s="274"/>
      <c r="FZQ7" s="274"/>
      <c r="FZR7" s="274"/>
      <c r="FZS7" s="274"/>
      <c r="FZT7" s="274"/>
      <c r="FZU7" s="274"/>
      <c r="FZV7" s="274"/>
      <c r="FZW7" s="274"/>
      <c r="FZX7" s="274"/>
      <c r="FZY7" s="274"/>
      <c r="FZZ7" s="274"/>
      <c r="GAA7" s="274"/>
      <c r="GAB7" s="274"/>
      <c r="GAC7" s="274"/>
      <c r="GAD7" s="274"/>
      <c r="GAE7" s="274"/>
      <c r="GAF7" s="274"/>
      <c r="GAG7" s="274"/>
      <c r="GAH7" s="274"/>
      <c r="GAI7" s="274"/>
      <c r="GAJ7" s="274"/>
      <c r="GAK7" s="274"/>
      <c r="GAL7" s="274"/>
      <c r="GAM7" s="274"/>
      <c r="GAN7" s="274"/>
      <c r="GAO7" s="274"/>
      <c r="GAP7" s="274"/>
      <c r="GAQ7" s="274"/>
      <c r="GAR7" s="274"/>
      <c r="GAS7" s="274"/>
      <c r="GAT7" s="274"/>
      <c r="GAU7" s="274"/>
      <c r="GAV7" s="274"/>
      <c r="GAW7" s="274"/>
      <c r="GAX7" s="274"/>
      <c r="GAY7" s="274"/>
      <c r="GAZ7" s="274"/>
      <c r="GBA7" s="274"/>
      <c r="GBB7" s="274"/>
      <c r="GBC7" s="274"/>
      <c r="GBD7" s="274"/>
      <c r="GBE7" s="274"/>
      <c r="GBF7" s="274"/>
      <c r="GBG7" s="274"/>
      <c r="GBH7" s="274"/>
      <c r="GBI7" s="274"/>
      <c r="GBJ7" s="274"/>
      <c r="GBK7" s="274"/>
      <c r="GBL7" s="274"/>
      <c r="GBM7" s="274"/>
      <c r="GBN7" s="274"/>
      <c r="GBO7" s="274"/>
      <c r="GBP7" s="274"/>
      <c r="GBQ7" s="274"/>
      <c r="GBR7" s="274"/>
      <c r="GBS7" s="274"/>
      <c r="GBT7" s="274"/>
      <c r="GBU7" s="274"/>
      <c r="GBV7" s="274"/>
      <c r="GBW7" s="274"/>
      <c r="GBX7" s="274"/>
      <c r="GBY7" s="274"/>
      <c r="GBZ7" s="274"/>
      <c r="GCA7" s="274"/>
      <c r="GCB7" s="274"/>
      <c r="GCC7" s="274"/>
      <c r="GCD7" s="274"/>
      <c r="GCE7" s="274"/>
      <c r="GCF7" s="274"/>
      <c r="GCG7" s="274"/>
      <c r="GCH7" s="274"/>
      <c r="GCI7" s="274"/>
      <c r="GCJ7" s="274"/>
      <c r="GCK7" s="274"/>
      <c r="GCL7" s="274"/>
      <c r="GCM7" s="274"/>
      <c r="GCN7" s="274"/>
      <c r="GCO7" s="274"/>
      <c r="GCP7" s="274"/>
      <c r="GCQ7" s="274"/>
      <c r="GCR7" s="274"/>
      <c r="GCS7" s="274"/>
      <c r="GCT7" s="274"/>
      <c r="GCU7" s="274"/>
      <c r="GCV7" s="274"/>
      <c r="GCW7" s="274"/>
      <c r="GCX7" s="274"/>
      <c r="GCY7" s="274"/>
      <c r="GCZ7" s="274"/>
      <c r="GDA7" s="274"/>
      <c r="GDB7" s="274"/>
      <c r="GDC7" s="274"/>
      <c r="GDD7" s="274"/>
      <c r="GDE7" s="274"/>
      <c r="GDF7" s="274"/>
      <c r="GDG7" s="274"/>
      <c r="GDH7" s="274"/>
      <c r="GDI7" s="274"/>
      <c r="GDJ7" s="274"/>
      <c r="GDK7" s="274"/>
      <c r="GDL7" s="274"/>
      <c r="GDM7" s="274"/>
      <c r="GDN7" s="274"/>
      <c r="GDO7" s="274"/>
      <c r="GDP7" s="274"/>
      <c r="GDQ7" s="274"/>
      <c r="GDR7" s="274"/>
      <c r="GDS7" s="274"/>
      <c r="GDT7" s="274"/>
      <c r="GDU7" s="274"/>
      <c r="GDV7" s="274"/>
      <c r="GDW7" s="274"/>
      <c r="GDX7" s="274"/>
      <c r="GDY7" s="274"/>
      <c r="GDZ7" s="274"/>
      <c r="GEA7" s="274"/>
      <c r="GEB7" s="274"/>
      <c r="GEC7" s="274"/>
      <c r="GED7" s="274"/>
      <c r="GEE7" s="274"/>
      <c r="GEF7" s="274"/>
      <c r="GEG7" s="274"/>
      <c r="GEH7" s="274"/>
      <c r="GEI7" s="274"/>
      <c r="GEJ7" s="274"/>
      <c r="GEK7" s="274"/>
      <c r="GEL7" s="274"/>
      <c r="GEM7" s="274"/>
      <c r="GEN7" s="274"/>
      <c r="GEO7" s="274"/>
      <c r="GEP7" s="274"/>
      <c r="GEQ7" s="274"/>
      <c r="GER7" s="274"/>
      <c r="GES7" s="274"/>
      <c r="GET7" s="274"/>
      <c r="GEU7" s="274"/>
      <c r="GEV7" s="274"/>
      <c r="GEW7" s="274"/>
      <c r="GEX7" s="274"/>
      <c r="GEY7" s="274"/>
      <c r="GEZ7" s="274"/>
      <c r="GFA7" s="274"/>
      <c r="GFB7" s="274"/>
      <c r="GFC7" s="274"/>
      <c r="GFD7" s="274"/>
      <c r="GFE7" s="274"/>
      <c r="GFF7" s="274"/>
      <c r="GFG7" s="274"/>
      <c r="GFH7" s="274"/>
      <c r="GFI7" s="274"/>
      <c r="GFJ7" s="274"/>
      <c r="GFK7" s="274"/>
      <c r="GFL7" s="274"/>
      <c r="GFM7" s="274"/>
      <c r="GFN7" s="274"/>
      <c r="GFO7" s="274"/>
      <c r="GFP7" s="274"/>
      <c r="GFQ7" s="274"/>
      <c r="GFR7" s="274"/>
      <c r="GFS7" s="274"/>
      <c r="GFT7" s="274"/>
      <c r="GFU7" s="274"/>
      <c r="GFV7" s="274"/>
      <c r="GFW7" s="274"/>
      <c r="GFX7" s="274"/>
      <c r="GFY7" s="274"/>
      <c r="GFZ7" s="274"/>
      <c r="GGA7" s="274"/>
      <c r="GGB7" s="274"/>
      <c r="GGC7" s="274"/>
      <c r="GGD7" s="274"/>
      <c r="GGE7" s="274"/>
      <c r="GGF7" s="274"/>
      <c r="GGG7" s="274"/>
      <c r="GGH7" s="274"/>
      <c r="GGI7" s="274"/>
      <c r="GGJ7" s="274"/>
      <c r="GGK7" s="274"/>
      <c r="GGL7" s="274"/>
      <c r="GGM7" s="274"/>
      <c r="GGN7" s="274"/>
      <c r="GGO7" s="274"/>
      <c r="GGP7" s="274"/>
      <c r="GGQ7" s="274"/>
      <c r="GGR7" s="274"/>
      <c r="GGS7" s="274"/>
      <c r="GGT7" s="274"/>
      <c r="GGU7" s="274"/>
      <c r="GGV7" s="274"/>
      <c r="GGW7" s="274"/>
      <c r="GGX7" s="274"/>
      <c r="GGY7" s="274"/>
      <c r="GGZ7" s="274"/>
      <c r="GHA7" s="274"/>
      <c r="GHB7" s="274"/>
      <c r="GHC7" s="274"/>
      <c r="GHD7" s="274"/>
      <c r="GHE7" s="274"/>
      <c r="GHF7" s="274"/>
      <c r="GHG7" s="274"/>
      <c r="GHH7" s="274"/>
      <c r="GHI7" s="274"/>
      <c r="GHJ7" s="274"/>
      <c r="GHK7" s="274"/>
      <c r="GHL7" s="274"/>
      <c r="GHM7" s="274"/>
      <c r="GHN7" s="274"/>
      <c r="GHO7" s="274"/>
      <c r="GHP7" s="274"/>
      <c r="GHQ7" s="274"/>
      <c r="GHR7" s="274"/>
      <c r="GHS7" s="274"/>
      <c r="GHT7" s="274"/>
      <c r="GHU7" s="274"/>
      <c r="GHV7" s="274"/>
      <c r="GHW7" s="274"/>
      <c r="GHX7" s="274"/>
      <c r="GHY7" s="274"/>
      <c r="GHZ7" s="274"/>
      <c r="GIA7" s="274"/>
      <c r="GIB7" s="274"/>
      <c r="GIC7" s="274"/>
      <c r="GID7" s="274"/>
      <c r="GIE7" s="274"/>
      <c r="GIF7" s="274"/>
      <c r="GIG7" s="274"/>
      <c r="GIH7" s="274"/>
      <c r="GII7" s="274"/>
      <c r="GIJ7" s="274"/>
      <c r="GIK7" s="274"/>
      <c r="GIL7" s="274"/>
      <c r="GIM7" s="274"/>
      <c r="GIN7" s="274"/>
      <c r="GIO7" s="274"/>
      <c r="GIP7" s="274"/>
      <c r="GIQ7" s="274"/>
      <c r="GIR7" s="274"/>
      <c r="GIS7" s="274"/>
      <c r="GIT7" s="274"/>
      <c r="GIU7" s="274"/>
      <c r="GIV7" s="274"/>
      <c r="GIW7" s="274"/>
      <c r="GIX7" s="274"/>
      <c r="GIY7" s="274"/>
      <c r="GIZ7" s="274"/>
      <c r="GJA7" s="274"/>
      <c r="GJB7" s="274"/>
      <c r="GJC7" s="274"/>
      <c r="GJD7" s="274"/>
      <c r="GJE7" s="274"/>
      <c r="GJF7" s="274"/>
      <c r="GJG7" s="274"/>
      <c r="GJH7" s="274"/>
      <c r="GJI7" s="274"/>
      <c r="GJJ7" s="274"/>
      <c r="GJK7" s="274"/>
      <c r="GJL7" s="274"/>
      <c r="GJM7" s="274"/>
      <c r="GJN7" s="274"/>
      <c r="GJO7" s="274"/>
      <c r="GJP7" s="274"/>
      <c r="GJQ7" s="274"/>
      <c r="GJR7" s="274"/>
      <c r="GJS7" s="274"/>
      <c r="GJT7" s="274"/>
      <c r="GJU7" s="274"/>
      <c r="GJV7" s="274"/>
      <c r="GJW7" s="274"/>
      <c r="GJX7" s="274"/>
      <c r="GJY7" s="274"/>
      <c r="GJZ7" s="274"/>
      <c r="GKA7" s="274"/>
      <c r="GKB7" s="274"/>
      <c r="GKC7" s="274"/>
      <c r="GKD7" s="274"/>
      <c r="GKE7" s="274"/>
      <c r="GKF7" s="274"/>
      <c r="GKG7" s="274"/>
      <c r="GKH7" s="274"/>
      <c r="GKI7" s="274"/>
      <c r="GKJ7" s="274"/>
      <c r="GKK7" s="274"/>
      <c r="GKL7" s="274"/>
      <c r="GKM7" s="274"/>
      <c r="GKN7" s="274"/>
      <c r="GKO7" s="274"/>
      <c r="GKP7" s="274"/>
      <c r="GKQ7" s="274"/>
      <c r="GKR7" s="274"/>
      <c r="GKS7" s="274"/>
      <c r="GKT7" s="274"/>
      <c r="GKU7" s="274"/>
      <c r="GKV7" s="274"/>
      <c r="GKW7" s="274"/>
      <c r="GKX7" s="274"/>
      <c r="GKY7" s="274"/>
      <c r="GKZ7" s="274"/>
      <c r="GLA7" s="274"/>
      <c r="GLB7" s="274"/>
      <c r="GLC7" s="274"/>
      <c r="GLD7" s="274"/>
      <c r="GLE7" s="274"/>
      <c r="GLF7" s="274"/>
      <c r="GLG7" s="274"/>
      <c r="GLH7" s="274"/>
      <c r="GLI7" s="274"/>
      <c r="GLJ7" s="274"/>
      <c r="GLK7" s="274"/>
      <c r="GLL7" s="274"/>
      <c r="GLM7" s="274"/>
      <c r="GLN7" s="274"/>
      <c r="GLO7" s="274"/>
      <c r="GLP7" s="274"/>
      <c r="GLQ7" s="274"/>
      <c r="GLR7" s="274"/>
      <c r="GLS7" s="274"/>
      <c r="GLT7" s="274"/>
      <c r="GLU7" s="274"/>
      <c r="GLV7" s="274"/>
      <c r="GLW7" s="274"/>
      <c r="GLX7" s="274"/>
      <c r="GLY7" s="274"/>
      <c r="GLZ7" s="274"/>
      <c r="GMA7" s="274"/>
      <c r="GMB7" s="274"/>
      <c r="GMC7" s="274"/>
      <c r="GMD7" s="274"/>
      <c r="GME7" s="274"/>
      <c r="GMF7" s="274"/>
      <c r="GMG7" s="274"/>
      <c r="GMH7" s="274"/>
      <c r="GMI7" s="274"/>
      <c r="GMJ7" s="274"/>
      <c r="GMK7" s="274"/>
      <c r="GML7" s="274"/>
      <c r="GMM7" s="274"/>
      <c r="GMN7" s="274"/>
      <c r="GMO7" s="274"/>
      <c r="GMP7" s="274"/>
      <c r="GMQ7" s="274"/>
      <c r="GMR7" s="274"/>
      <c r="GMS7" s="274"/>
      <c r="GMT7" s="274"/>
      <c r="GMU7" s="274"/>
      <c r="GMV7" s="274"/>
      <c r="GMW7" s="274"/>
      <c r="GMX7" s="274"/>
      <c r="GMY7" s="274"/>
      <c r="GMZ7" s="274"/>
      <c r="GNA7" s="274"/>
      <c r="GNB7" s="274"/>
      <c r="GNC7" s="274"/>
      <c r="GND7" s="274"/>
      <c r="GNE7" s="274"/>
      <c r="GNF7" s="274"/>
      <c r="GNG7" s="274"/>
      <c r="GNH7" s="274"/>
      <c r="GNI7" s="274"/>
      <c r="GNJ7" s="274"/>
      <c r="GNK7" s="274"/>
      <c r="GNL7" s="274"/>
      <c r="GNM7" s="274"/>
      <c r="GNN7" s="274"/>
      <c r="GNO7" s="274"/>
      <c r="GNP7" s="274"/>
      <c r="GNQ7" s="274"/>
      <c r="GNR7" s="274"/>
      <c r="GNS7" s="274"/>
      <c r="GNT7" s="274"/>
      <c r="GNU7" s="274"/>
      <c r="GNV7" s="274"/>
      <c r="GNW7" s="274"/>
      <c r="GNX7" s="274"/>
      <c r="GNY7" s="274"/>
      <c r="GNZ7" s="274"/>
      <c r="GOA7" s="274"/>
      <c r="GOB7" s="274"/>
      <c r="GOC7" s="274"/>
      <c r="GOD7" s="274"/>
      <c r="GOE7" s="274"/>
      <c r="GOF7" s="274"/>
      <c r="GOG7" s="274"/>
      <c r="GOH7" s="274"/>
      <c r="GOI7" s="274"/>
      <c r="GOJ7" s="274"/>
      <c r="GOK7" s="274"/>
      <c r="GOL7" s="274"/>
      <c r="GOM7" s="274"/>
      <c r="GON7" s="274"/>
      <c r="GOO7" s="274"/>
      <c r="GOP7" s="274"/>
      <c r="GOQ7" s="274"/>
      <c r="GOR7" s="274"/>
      <c r="GOS7" s="274"/>
      <c r="GOT7" s="274"/>
      <c r="GOU7" s="274"/>
      <c r="GOV7" s="274"/>
      <c r="GOW7" s="274"/>
      <c r="GOX7" s="274"/>
      <c r="GOY7" s="274"/>
      <c r="GOZ7" s="274"/>
      <c r="GPA7" s="274"/>
      <c r="GPB7" s="274"/>
      <c r="GPC7" s="274"/>
      <c r="GPD7" s="274"/>
      <c r="GPE7" s="274"/>
      <c r="GPF7" s="274"/>
      <c r="GPG7" s="274"/>
      <c r="GPH7" s="274"/>
      <c r="GPI7" s="274"/>
      <c r="GPJ7" s="274"/>
      <c r="GPK7" s="274"/>
      <c r="GPL7" s="274"/>
      <c r="GPM7" s="274"/>
      <c r="GPN7" s="274"/>
      <c r="GPO7" s="274"/>
      <c r="GPP7" s="274"/>
      <c r="GPQ7" s="274"/>
      <c r="GPR7" s="274"/>
      <c r="GPS7" s="274"/>
      <c r="GPT7" s="274"/>
      <c r="GPU7" s="274"/>
      <c r="GPV7" s="274"/>
      <c r="GPW7" s="274"/>
      <c r="GPX7" s="274"/>
      <c r="GPY7" s="274"/>
      <c r="GPZ7" s="274"/>
      <c r="GQA7" s="274"/>
      <c r="GQB7" s="274"/>
      <c r="GQC7" s="274"/>
      <c r="GQD7" s="274"/>
      <c r="GQE7" s="274"/>
      <c r="GQF7" s="274"/>
      <c r="GQG7" s="274"/>
      <c r="GQH7" s="274"/>
      <c r="GQI7" s="274"/>
      <c r="GQJ7" s="274"/>
      <c r="GQK7" s="274"/>
      <c r="GQL7" s="274"/>
      <c r="GQM7" s="274"/>
      <c r="GQN7" s="274"/>
      <c r="GQO7" s="274"/>
      <c r="GQP7" s="274"/>
      <c r="GQQ7" s="274"/>
      <c r="GQR7" s="274"/>
      <c r="GQS7" s="274"/>
      <c r="GQT7" s="274"/>
      <c r="GQU7" s="274"/>
      <c r="GQV7" s="274"/>
      <c r="GQW7" s="274"/>
      <c r="GQX7" s="274"/>
      <c r="GQY7" s="274"/>
      <c r="GQZ7" s="274"/>
      <c r="GRA7" s="274"/>
      <c r="GRB7" s="274"/>
      <c r="GRC7" s="274"/>
      <c r="GRD7" s="274"/>
      <c r="GRE7" s="274"/>
      <c r="GRF7" s="274"/>
      <c r="GRG7" s="274"/>
      <c r="GRH7" s="274"/>
      <c r="GRI7" s="274"/>
      <c r="GRJ7" s="274"/>
      <c r="GRK7" s="274"/>
      <c r="GRL7" s="274"/>
      <c r="GRM7" s="274"/>
      <c r="GRN7" s="274"/>
      <c r="GRO7" s="274"/>
      <c r="GRP7" s="274"/>
      <c r="GRQ7" s="274"/>
      <c r="GRR7" s="274"/>
      <c r="GRS7" s="274"/>
      <c r="GRT7" s="274"/>
      <c r="GRU7" s="274"/>
      <c r="GRV7" s="274"/>
      <c r="GRW7" s="274"/>
      <c r="GRX7" s="274"/>
      <c r="GRY7" s="274"/>
      <c r="GRZ7" s="274"/>
      <c r="GSA7" s="274"/>
      <c r="GSB7" s="274"/>
      <c r="GSC7" s="274"/>
      <c r="GSD7" s="274"/>
      <c r="GSE7" s="274"/>
      <c r="GSF7" s="274"/>
      <c r="GSG7" s="274"/>
      <c r="GSH7" s="274"/>
      <c r="GSI7" s="274"/>
      <c r="GSJ7" s="274"/>
      <c r="GSK7" s="274"/>
      <c r="GSL7" s="274"/>
      <c r="GSM7" s="274"/>
      <c r="GSN7" s="274"/>
      <c r="GSO7" s="274"/>
      <c r="GSP7" s="274"/>
      <c r="GSQ7" s="274"/>
      <c r="GSR7" s="274"/>
      <c r="GSS7" s="274"/>
      <c r="GST7" s="274"/>
      <c r="GSU7" s="274"/>
      <c r="GSV7" s="274"/>
      <c r="GSW7" s="274"/>
      <c r="GSX7" s="274"/>
      <c r="GSY7" s="274"/>
      <c r="GSZ7" s="274"/>
      <c r="GTA7" s="274"/>
      <c r="GTB7" s="274"/>
      <c r="GTC7" s="274"/>
      <c r="GTD7" s="274"/>
      <c r="GTE7" s="274"/>
      <c r="GTF7" s="274"/>
      <c r="GTG7" s="274"/>
      <c r="GTH7" s="274"/>
      <c r="GTI7" s="274"/>
      <c r="GTJ7" s="274"/>
      <c r="GTK7" s="274"/>
      <c r="GTL7" s="274"/>
      <c r="GTM7" s="274"/>
      <c r="GTN7" s="274"/>
      <c r="GTO7" s="274"/>
      <c r="GTP7" s="274"/>
      <c r="GTQ7" s="274"/>
      <c r="GTR7" s="274"/>
      <c r="GTS7" s="274"/>
      <c r="GTT7" s="274"/>
      <c r="GTU7" s="274"/>
      <c r="GTV7" s="274"/>
      <c r="GTW7" s="274"/>
      <c r="GTX7" s="274"/>
      <c r="GTY7" s="274"/>
      <c r="GTZ7" s="274"/>
      <c r="GUA7" s="274"/>
      <c r="GUB7" s="274"/>
      <c r="GUC7" s="274"/>
      <c r="GUD7" s="274"/>
      <c r="GUE7" s="274"/>
      <c r="GUF7" s="274"/>
      <c r="GUG7" s="274"/>
      <c r="GUH7" s="274"/>
      <c r="GUI7" s="274"/>
      <c r="GUJ7" s="274"/>
      <c r="GUK7" s="274"/>
      <c r="GUL7" s="274"/>
      <c r="GUM7" s="274"/>
      <c r="GUN7" s="274"/>
      <c r="GUO7" s="274"/>
      <c r="GUP7" s="274"/>
      <c r="GUQ7" s="274"/>
      <c r="GUR7" s="274"/>
      <c r="GUS7" s="274"/>
      <c r="GUT7" s="274"/>
      <c r="GUU7" s="274"/>
      <c r="GUV7" s="274"/>
      <c r="GUW7" s="274"/>
      <c r="GUX7" s="274"/>
      <c r="GUY7" s="274"/>
      <c r="GUZ7" s="274"/>
      <c r="GVA7" s="274"/>
      <c r="GVB7" s="274"/>
      <c r="GVC7" s="274"/>
      <c r="GVD7" s="274"/>
      <c r="GVE7" s="274"/>
      <c r="GVF7" s="274"/>
      <c r="GVG7" s="274"/>
      <c r="GVH7" s="274"/>
      <c r="GVI7" s="274"/>
      <c r="GVJ7" s="274"/>
      <c r="GVK7" s="274"/>
      <c r="GVL7" s="274"/>
      <c r="GVM7" s="274"/>
      <c r="GVN7" s="274"/>
      <c r="GVO7" s="274"/>
      <c r="GVP7" s="274"/>
      <c r="GVQ7" s="274"/>
      <c r="GVR7" s="274"/>
      <c r="GVS7" s="274"/>
      <c r="GVT7" s="274"/>
      <c r="GVU7" s="274"/>
      <c r="GVV7" s="274"/>
      <c r="GVW7" s="274"/>
      <c r="GVX7" s="274"/>
      <c r="GVY7" s="274"/>
      <c r="GVZ7" s="274"/>
      <c r="GWA7" s="274"/>
      <c r="GWB7" s="274"/>
      <c r="GWC7" s="274"/>
      <c r="GWD7" s="274"/>
      <c r="GWE7" s="274"/>
      <c r="GWF7" s="274"/>
      <c r="GWG7" s="274"/>
      <c r="GWH7" s="274"/>
      <c r="GWI7" s="274"/>
      <c r="GWJ7" s="274"/>
      <c r="GWK7" s="274"/>
      <c r="GWL7" s="274"/>
      <c r="GWM7" s="274"/>
      <c r="GWN7" s="274"/>
      <c r="GWO7" s="274"/>
      <c r="GWP7" s="274"/>
      <c r="GWQ7" s="274"/>
      <c r="GWR7" s="274"/>
      <c r="GWS7" s="274"/>
      <c r="GWT7" s="274"/>
      <c r="GWU7" s="274"/>
      <c r="GWV7" s="274"/>
      <c r="GWW7" s="274"/>
      <c r="GWX7" s="274"/>
      <c r="GWY7" s="274"/>
      <c r="GWZ7" s="274"/>
      <c r="GXA7" s="274"/>
      <c r="GXB7" s="274"/>
      <c r="GXC7" s="274"/>
      <c r="GXD7" s="274"/>
      <c r="GXE7" s="274"/>
      <c r="GXF7" s="274"/>
      <c r="GXG7" s="274"/>
      <c r="GXH7" s="274"/>
      <c r="GXI7" s="274"/>
      <c r="GXJ7" s="274"/>
      <c r="GXK7" s="274"/>
      <c r="GXL7" s="274"/>
      <c r="GXM7" s="274"/>
      <c r="GXN7" s="274"/>
      <c r="GXO7" s="274"/>
      <c r="GXP7" s="274"/>
      <c r="GXQ7" s="274"/>
      <c r="GXR7" s="274"/>
      <c r="GXS7" s="274"/>
      <c r="GXT7" s="274"/>
      <c r="GXU7" s="274"/>
      <c r="GXV7" s="274"/>
      <c r="GXW7" s="274"/>
      <c r="GXX7" s="274"/>
      <c r="GXY7" s="274"/>
      <c r="GXZ7" s="274"/>
      <c r="GYA7" s="274"/>
      <c r="GYB7" s="274"/>
      <c r="GYC7" s="274"/>
      <c r="GYD7" s="274"/>
      <c r="GYE7" s="274"/>
      <c r="GYF7" s="274"/>
      <c r="GYG7" s="274"/>
      <c r="GYH7" s="274"/>
      <c r="GYI7" s="274"/>
      <c r="GYJ7" s="274"/>
      <c r="GYK7" s="274"/>
      <c r="GYL7" s="274"/>
      <c r="GYM7" s="274"/>
      <c r="GYN7" s="274"/>
      <c r="GYO7" s="274"/>
      <c r="GYP7" s="274"/>
      <c r="GYQ7" s="274"/>
      <c r="GYR7" s="274"/>
      <c r="GYS7" s="274"/>
      <c r="GYT7" s="274"/>
      <c r="GYU7" s="274"/>
      <c r="GYV7" s="274"/>
      <c r="GYW7" s="274"/>
      <c r="GYX7" s="274"/>
      <c r="GYY7" s="274"/>
      <c r="GYZ7" s="274"/>
      <c r="GZA7" s="274"/>
      <c r="GZB7" s="274"/>
      <c r="GZC7" s="274"/>
      <c r="GZD7" s="274"/>
      <c r="GZE7" s="274"/>
      <c r="GZF7" s="274"/>
      <c r="GZG7" s="274"/>
      <c r="GZH7" s="274"/>
      <c r="GZI7" s="274"/>
      <c r="GZJ7" s="274"/>
      <c r="GZK7" s="274"/>
      <c r="GZL7" s="274"/>
      <c r="GZM7" s="274"/>
      <c r="GZN7" s="274"/>
      <c r="GZO7" s="274"/>
      <c r="GZP7" s="274"/>
      <c r="GZQ7" s="274"/>
      <c r="GZR7" s="274"/>
      <c r="GZS7" s="274"/>
      <c r="GZT7" s="274"/>
      <c r="GZU7" s="274"/>
      <c r="GZV7" s="274"/>
      <c r="GZW7" s="274"/>
      <c r="GZX7" s="274"/>
      <c r="GZY7" s="274"/>
      <c r="GZZ7" s="274"/>
      <c r="HAA7" s="274"/>
      <c r="HAB7" s="274"/>
      <c r="HAC7" s="274"/>
      <c r="HAD7" s="274"/>
      <c r="HAE7" s="274"/>
      <c r="HAF7" s="274"/>
      <c r="HAG7" s="274"/>
      <c r="HAH7" s="274"/>
      <c r="HAI7" s="274"/>
      <c r="HAJ7" s="274"/>
      <c r="HAK7" s="274"/>
      <c r="HAL7" s="274"/>
      <c r="HAM7" s="274"/>
      <c r="HAN7" s="274"/>
      <c r="HAO7" s="274"/>
      <c r="HAP7" s="274"/>
      <c r="HAQ7" s="274"/>
      <c r="HAR7" s="274"/>
      <c r="HAS7" s="274"/>
      <c r="HAT7" s="274"/>
      <c r="HAU7" s="274"/>
      <c r="HAV7" s="274"/>
      <c r="HAW7" s="274"/>
      <c r="HAX7" s="274"/>
      <c r="HAY7" s="274"/>
      <c r="HAZ7" s="274"/>
      <c r="HBA7" s="274"/>
      <c r="HBB7" s="274"/>
      <c r="HBC7" s="274"/>
      <c r="HBD7" s="274"/>
      <c r="HBE7" s="274"/>
      <c r="HBF7" s="274"/>
      <c r="HBG7" s="274"/>
      <c r="HBH7" s="274"/>
      <c r="HBI7" s="274"/>
      <c r="HBJ7" s="274"/>
      <c r="HBK7" s="274"/>
      <c r="HBL7" s="274"/>
      <c r="HBM7" s="274"/>
      <c r="HBN7" s="274"/>
      <c r="HBO7" s="274"/>
      <c r="HBP7" s="274"/>
      <c r="HBQ7" s="274"/>
      <c r="HBR7" s="274"/>
      <c r="HBS7" s="274"/>
      <c r="HBT7" s="274"/>
      <c r="HBU7" s="274"/>
      <c r="HBV7" s="274"/>
      <c r="HBW7" s="274"/>
      <c r="HBX7" s="274"/>
      <c r="HBY7" s="274"/>
      <c r="HBZ7" s="274"/>
      <c r="HCA7" s="274"/>
      <c r="HCB7" s="274"/>
      <c r="HCC7" s="274"/>
      <c r="HCD7" s="274"/>
      <c r="HCE7" s="274"/>
      <c r="HCF7" s="274"/>
      <c r="HCG7" s="274"/>
      <c r="HCH7" s="274"/>
      <c r="HCI7" s="274"/>
      <c r="HCJ7" s="274"/>
      <c r="HCK7" s="274"/>
      <c r="HCL7" s="274"/>
      <c r="HCM7" s="274"/>
      <c r="HCN7" s="274"/>
      <c r="HCO7" s="274"/>
      <c r="HCP7" s="274"/>
      <c r="HCQ7" s="274"/>
      <c r="HCR7" s="274"/>
      <c r="HCS7" s="274"/>
      <c r="HCT7" s="274"/>
      <c r="HCU7" s="274"/>
      <c r="HCV7" s="274"/>
      <c r="HCW7" s="274"/>
      <c r="HCX7" s="274"/>
      <c r="HCY7" s="274"/>
      <c r="HCZ7" s="274"/>
      <c r="HDA7" s="274"/>
      <c r="HDB7" s="274"/>
      <c r="HDC7" s="274"/>
      <c r="HDD7" s="274"/>
      <c r="HDE7" s="274"/>
      <c r="HDF7" s="274"/>
      <c r="HDG7" s="274"/>
      <c r="HDH7" s="274"/>
      <c r="HDI7" s="274"/>
      <c r="HDJ7" s="274"/>
      <c r="HDK7" s="274"/>
      <c r="HDL7" s="274"/>
      <c r="HDM7" s="274"/>
      <c r="HDN7" s="274"/>
      <c r="HDO7" s="274"/>
      <c r="HDP7" s="274"/>
      <c r="HDQ7" s="274"/>
      <c r="HDR7" s="274"/>
      <c r="HDS7" s="274"/>
      <c r="HDT7" s="274"/>
      <c r="HDU7" s="274"/>
      <c r="HDV7" s="274"/>
      <c r="HDW7" s="274"/>
      <c r="HDX7" s="274"/>
      <c r="HDY7" s="274"/>
      <c r="HDZ7" s="274"/>
      <c r="HEA7" s="274"/>
      <c r="HEB7" s="274"/>
      <c r="HEC7" s="274"/>
      <c r="HED7" s="274"/>
      <c r="HEE7" s="274"/>
      <c r="HEF7" s="274"/>
      <c r="HEG7" s="274"/>
      <c r="HEH7" s="274"/>
      <c r="HEI7" s="274"/>
      <c r="HEJ7" s="274"/>
      <c r="HEK7" s="274"/>
      <c r="HEL7" s="274"/>
      <c r="HEM7" s="274"/>
      <c r="HEN7" s="274"/>
      <c r="HEO7" s="274"/>
      <c r="HEP7" s="274"/>
      <c r="HEQ7" s="274"/>
      <c r="HER7" s="274"/>
      <c r="HES7" s="274"/>
      <c r="HET7" s="274"/>
      <c r="HEU7" s="274"/>
      <c r="HEV7" s="274"/>
      <c r="HEW7" s="274"/>
      <c r="HEX7" s="274"/>
      <c r="HEY7" s="274"/>
      <c r="HEZ7" s="274"/>
      <c r="HFA7" s="274"/>
      <c r="HFB7" s="274"/>
      <c r="HFC7" s="274"/>
      <c r="HFD7" s="274"/>
      <c r="HFE7" s="274"/>
      <c r="HFF7" s="274"/>
      <c r="HFG7" s="274"/>
      <c r="HFH7" s="274"/>
      <c r="HFI7" s="274"/>
      <c r="HFJ7" s="274"/>
      <c r="HFK7" s="274"/>
      <c r="HFL7" s="274"/>
      <c r="HFM7" s="274"/>
      <c r="HFN7" s="274"/>
      <c r="HFO7" s="274"/>
      <c r="HFP7" s="274"/>
      <c r="HFQ7" s="274"/>
      <c r="HFR7" s="274"/>
      <c r="HFS7" s="274"/>
      <c r="HFT7" s="274"/>
      <c r="HFU7" s="274"/>
      <c r="HFV7" s="274"/>
      <c r="HFW7" s="274"/>
      <c r="HFX7" s="274"/>
      <c r="HFY7" s="274"/>
      <c r="HFZ7" s="274"/>
      <c r="HGA7" s="274"/>
      <c r="HGB7" s="274"/>
      <c r="HGC7" s="274"/>
      <c r="HGD7" s="274"/>
      <c r="HGE7" s="274"/>
      <c r="HGF7" s="274"/>
      <c r="HGG7" s="274"/>
      <c r="HGH7" s="274"/>
      <c r="HGI7" s="274"/>
      <c r="HGJ7" s="274"/>
      <c r="HGK7" s="274"/>
      <c r="HGL7" s="274"/>
      <c r="HGM7" s="274"/>
      <c r="HGN7" s="274"/>
      <c r="HGO7" s="274"/>
      <c r="HGP7" s="274"/>
      <c r="HGQ7" s="274"/>
      <c r="HGR7" s="274"/>
      <c r="HGS7" s="274"/>
      <c r="HGT7" s="274"/>
      <c r="HGU7" s="274"/>
      <c r="HGV7" s="274"/>
      <c r="HGW7" s="274"/>
      <c r="HGX7" s="274"/>
      <c r="HGY7" s="274"/>
      <c r="HGZ7" s="274"/>
      <c r="HHA7" s="274"/>
      <c r="HHB7" s="274"/>
      <c r="HHC7" s="274"/>
      <c r="HHD7" s="274"/>
      <c r="HHE7" s="274"/>
      <c r="HHF7" s="274"/>
      <c r="HHG7" s="274"/>
      <c r="HHH7" s="274"/>
      <c r="HHI7" s="274"/>
      <c r="HHJ7" s="274"/>
      <c r="HHK7" s="274"/>
      <c r="HHL7" s="274"/>
      <c r="HHM7" s="274"/>
      <c r="HHN7" s="274"/>
      <c r="HHO7" s="274"/>
      <c r="HHP7" s="274"/>
      <c r="HHQ7" s="274"/>
      <c r="HHR7" s="274"/>
      <c r="HHS7" s="274"/>
      <c r="HHT7" s="274"/>
      <c r="HHU7" s="274"/>
      <c r="HHV7" s="274"/>
      <c r="HHW7" s="274"/>
      <c r="HHX7" s="274"/>
      <c r="HHY7" s="274"/>
      <c r="HHZ7" s="274"/>
      <c r="HIA7" s="274"/>
      <c r="HIB7" s="274"/>
      <c r="HIC7" s="274"/>
      <c r="HID7" s="274"/>
      <c r="HIE7" s="274"/>
      <c r="HIF7" s="274"/>
      <c r="HIG7" s="274"/>
      <c r="HIH7" s="274"/>
      <c r="HII7" s="274"/>
      <c r="HIJ7" s="274"/>
      <c r="HIK7" s="274"/>
      <c r="HIL7" s="274"/>
      <c r="HIM7" s="274"/>
      <c r="HIN7" s="274"/>
      <c r="HIO7" s="274"/>
      <c r="HIP7" s="274"/>
      <c r="HIQ7" s="274"/>
      <c r="HIR7" s="274"/>
      <c r="HIS7" s="274"/>
      <c r="HIT7" s="274"/>
      <c r="HIU7" s="274"/>
      <c r="HIV7" s="274"/>
      <c r="HIW7" s="274"/>
      <c r="HIX7" s="274"/>
      <c r="HIY7" s="274"/>
      <c r="HIZ7" s="274"/>
      <c r="HJA7" s="274"/>
      <c r="HJB7" s="274"/>
      <c r="HJC7" s="274"/>
      <c r="HJD7" s="274"/>
      <c r="HJE7" s="274"/>
      <c r="HJF7" s="274"/>
      <c r="HJG7" s="274"/>
      <c r="HJH7" s="274"/>
      <c r="HJI7" s="274"/>
      <c r="HJJ7" s="274"/>
      <c r="HJK7" s="274"/>
      <c r="HJL7" s="274"/>
      <c r="HJM7" s="274"/>
      <c r="HJN7" s="274"/>
      <c r="HJO7" s="274"/>
      <c r="HJP7" s="274"/>
      <c r="HJQ7" s="274"/>
      <c r="HJR7" s="274"/>
      <c r="HJS7" s="274"/>
      <c r="HJT7" s="274"/>
      <c r="HJU7" s="274"/>
      <c r="HJV7" s="274"/>
      <c r="HJW7" s="274"/>
      <c r="HJX7" s="274"/>
      <c r="HJY7" s="274"/>
      <c r="HJZ7" s="274"/>
      <c r="HKA7" s="274"/>
      <c r="HKB7" s="274"/>
      <c r="HKC7" s="274"/>
      <c r="HKD7" s="274"/>
      <c r="HKE7" s="274"/>
      <c r="HKF7" s="274"/>
      <c r="HKG7" s="274"/>
      <c r="HKH7" s="274"/>
      <c r="HKI7" s="274"/>
      <c r="HKJ7" s="274"/>
      <c r="HKK7" s="274"/>
      <c r="HKL7" s="274"/>
      <c r="HKM7" s="274"/>
      <c r="HKN7" s="274"/>
      <c r="HKO7" s="274"/>
      <c r="HKP7" s="274"/>
      <c r="HKQ7" s="274"/>
      <c r="HKR7" s="274"/>
      <c r="HKS7" s="274"/>
      <c r="HKT7" s="274"/>
      <c r="HKU7" s="274"/>
      <c r="HKV7" s="274"/>
      <c r="HKW7" s="274"/>
      <c r="HKX7" s="274"/>
      <c r="HKY7" s="274"/>
      <c r="HKZ7" s="274"/>
      <c r="HLA7" s="274"/>
      <c r="HLB7" s="274"/>
      <c r="HLC7" s="274"/>
      <c r="HLD7" s="274"/>
      <c r="HLE7" s="274"/>
      <c r="HLF7" s="274"/>
      <c r="HLG7" s="274"/>
      <c r="HLH7" s="274"/>
      <c r="HLI7" s="274"/>
      <c r="HLJ7" s="274"/>
      <c r="HLK7" s="274"/>
      <c r="HLL7" s="274"/>
      <c r="HLM7" s="274"/>
      <c r="HLN7" s="274"/>
      <c r="HLO7" s="274"/>
      <c r="HLP7" s="274"/>
      <c r="HLQ7" s="274"/>
      <c r="HLR7" s="274"/>
      <c r="HLS7" s="274"/>
      <c r="HLT7" s="274"/>
      <c r="HLU7" s="274"/>
      <c r="HLV7" s="274"/>
      <c r="HLW7" s="274"/>
      <c r="HLX7" s="274"/>
      <c r="HLY7" s="274"/>
      <c r="HLZ7" s="274"/>
      <c r="HMA7" s="274"/>
      <c r="HMB7" s="274"/>
      <c r="HMC7" s="274"/>
      <c r="HMD7" s="274"/>
      <c r="HME7" s="274"/>
      <c r="HMF7" s="274"/>
      <c r="HMG7" s="274"/>
      <c r="HMH7" s="274"/>
      <c r="HMI7" s="274"/>
      <c r="HMJ7" s="274"/>
      <c r="HMK7" s="274"/>
      <c r="HML7" s="274"/>
      <c r="HMM7" s="274"/>
      <c r="HMN7" s="274"/>
      <c r="HMO7" s="274"/>
      <c r="HMP7" s="274"/>
      <c r="HMQ7" s="274"/>
      <c r="HMR7" s="274"/>
      <c r="HMS7" s="274"/>
      <c r="HMT7" s="274"/>
      <c r="HMU7" s="274"/>
      <c r="HMV7" s="274"/>
      <c r="HMW7" s="274"/>
      <c r="HMX7" s="274"/>
      <c r="HMY7" s="274"/>
      <c r="HMZ7" s="274"/>
      <c r="HNA7" s="274"/>
      <c r="HNB7" s="274"/>
      <c r="HNC7" s="274"/>
      <c r="HND7" s="274"/>
      <c r="HNE7" s="274"/>
      <c r="HNF7" s="274"/>
      <c r="HNG7" s="274"/>
      <c r="HNH7" s="274"/>
      <c r="HNI7" s="274"/>
      <c r="HNJ7" s="274"/>
      <c r="HNK7" s="274"/>
      <c r="HNL7" s="274"/>
      <c r="HNM7" s="274"/>
      <c r="HNN7" s="274"/>
      <c r="HNO7" s="274"/>
      <c r="HNP7" s="274"/>
      <c r="HNQ7" s="274"/>
      <c r="HNR7" s="274"/>
      <c r="HNS7" s="274"/>
      <c r="HNT7" s="274"/>
      <c r="HNU7" s="274"/>
      <c r="HNV7" s="274"/>
      <c r="HNW7" s="274"/>
      <c r="HNX7" s="274"/>
      <c r="HNY7" s="274"/>
      <c r="HNZ7" s="274"/>
      <c r="HOA7" s="274"/>
      <c r="HOB7" s="274"/>
      <c r="HOC7" s="274"/>
      <c r="HOD7" s="274"/>
      <c r="HOE7" s="274"/>
      <c r="HOF7" s="274"/>
      <c r="HOG7" s="274"/>
      <c r="HOH7" s="274"/>
      <c r="HOI7" s="274"/>
      <c r="HOJ7" s="274"/>
      <c r="HOK7" s="274"/>
      <c r="HOL7" s="274"/>
      <c r="HOM7" s="274"/>
      <c r="HON7" s="274"/>
      <c r="HOO7" s="274"/>
      <c r="HOP7" s="274"/>
      <c r="HOQ7" s="274"/>
      <c r="HOR7" s="274"/>
      <c r="HOS7" s="274"/>
      <c r="HOT7" s="274"/>
      <c r="HOU7" s="274"/>
      <c r="HOV7" s="274"/>
      <c r="HOW7" s="274"/>
      <c r="HOX7" s="274"/>
      <c r="HOY7" s="274"/>
      <c r="HOZ7" s="274"/>
      <c r="HPA7" s="274"/>
      <c r="HPB7" s="274"/>
      <c r="HPC7" s="274"/>
      <c r="HPD7" s="274"/>
      <c r="HPE7" s="274"/>
      <c r="HPF7" s="274"/>
      <c r="HPG7" s="274"/>
      <c r="HPH7" s="274"/>
      <c r="HPI7" s="274"/>
      <c r="HPJ7" s="274"/>
      <c r="HPK7" s="274"/>
      <c r="HPL7" s="274"/>
      <c r="HPM7" s="274"/>
      <c r="HPN7" s="274"/>
      <c r="HPO7" s="274"/>
      <c r="HPP7" s="274"/>
      <c r="HPQ7" s="274"/>
      <c r="HPR7" s="274"/>
      <c r="HPS7" s="274"/>
      <c r="HPT7" s="274"/>
      <c r="HPU7" s="274"/>
      <c r="HPV7" s="274"/>
      <c r="HPW7" s="274"/>
      <c r="HPX7" s="274"/>
      <c r="HPY7" s="274"/>
      <c r="HPZ7" s="274"/>
      <c r="HQA7" s="274"/>
      <c r="HQB7" s="274"/>
      <c r="HQC7" s="274"/>
      <c r="HQD7" s="274"/>
      <c r="HQE7" s="274"/>
      <c r="HQF7" s="274"/>
      <c r="HQG7" s="274"/>
      <c r="HQH7" s="274"/>
      <c r="HQI7" s="274"/>
      <c r="HQJ7" s="274"/>
      <c r="HQK7" s="274"/>
      <c r="HQL7" s="274"/>
      <c r="HQM7" s="274"/>
      <c r="HQN7" s="274"/>
      <c r="HQO7" s="274"/>
      <c r="HQP7" s="274"/>
      <c r="HQQ7" s="274"/>
      <c r="HQR7" s="274"/>
      <c r="HQS7" s="274"/>
      <c r="HQT7" s="274"/>
      <c r="HQU7" s="274"/>
      <c r="HQV7" s="274"/>
      <c r="HQW7" s="274"/>
      <c r="HQX7" s="274"/>
      <c r="HQY7" s="274"/>
      <c r="HQZ7" s="274"/>
      <c r="HRA7" s="274"/>
      <c r="HRB7" s="274"/>
      <c r="HRC7" s="274"/>
      <c r="HRD7" s="274"/>
      <c r="HRE7" s="274"/>
      <c r="HRF7" s="274"/>
      <c r="HRG7" s="274"/>
      <c r="HRH7" s="274"/>
      <c r="HRI7" s="274"/>
      <c r="HRJ7" s="274"/>
      <c r="HRK7" s="274"/>
      <c r="HRL7" s="274"/>
      <c r="HRM7" s="274"/>
      <c r="HRN7" s="274"/>
      <c r="HRO7" s="274"/>
      <c r="HRP7" s="274"/>
      <c r="HRQ7" s="274"/>
      <c r="HRR7" s="274"/>
      <c r="HRS7" s="274"/>
      <c r="HRT7" s="274"/>
      <c r="HRU7" s="274"/>
      <c r="HRV7" s="274"/>
      <c r="HRW7" s="274"/>
      <c r="HRX7" s="274"/>
      <c r="HRY7" s="274"/>
      <c r="HRZ7" s="274"/>
      <c r="HSA7" s="274"/>
      <c r="HSB7" s="274"/>
      <c r="HSC7" s="274"/>
      <c r="HSD7" s="274"/>
      <c r="HSE7" s="274"/>
      <c r="HSF7" s="274"/>
      <c r="HSG7" s="274"/>
      <c r="HSH7" s="274"/>
      <c r="HSI7" s="274"/>
      <c r="HSJ7" s="274"/>
      <c r="HSK7" s="274"/>
      <c r="HSL7" s="274"/>
      <c r="HSM7" s="274"/>
      <c r="HSN7" s="274"/>
      <c r="HSO7" s="274"/>
      <c r="HSP7" s="274"/>
      <c r="HSQ7" s="274"/>
      <c r="HSR7" s="274"/>
      <c r="HSS7" s="274"/>
      <c r="HST7" s="274"/>
      <c r="HSU7" s="274"/>
      <c r="HSV7" s="274"/>
      <c r="HSW7" s="274"/>
      <c r="HSX7" s="274"/>
      <c r="HSY7" s="274"/>
      <c r="HSZ7" s="274"/>
      <c r="HTA7" s="274"/>
      <c r="HTB7" s="274"/>
      <c r="HTC7" s="274"/>
      <c r="HTD7" s="274"/>
      <c r="HTE7" s="274"/>
      <c r="HTF7" s="274"/>
      <c r="HTG7" s="274"/>
      <c r="HTH7" s="274"/>
      <c r="HTI7" s="274"/>
      <c r="HTJ7" s="274"/>
      <c r="HTK7" s="274"/>
      <c r="HTL7" s="274"/>
      <c r="HTM7" s="274"/>
      <c r="HTN7" s="274"/>
      <c r="HTO7" s="274"/>
      <c r="HTP7" s="274"/>
      <c r="HTQ7" s="274"/>
      <c r="HTR7" s="274"/>
      <c r="HTS7" s="274"/>
      <c r="HTT7" s="274"/>
      <c r="HTU7" s="274"/>
      <c r="HTV7" s="274"/>
      <c r="HTW7" s="274"/>
      <c r="HTX7" s="274"/>
      <c r="HTY7" s="274"/>
      <c r="HTZ7" s="274"/>
      <c r="HUA7" s="274"/>
      <c r="HUB7" s="274"/>
      <c r="HUC7" s="274"/>
      <c r="HUD7" s="274"/>
      <c r="HUE7" s="274"/>
      <c r="HUF7" s="274"/>
      <c r="HUG7" s="274"/>
      <c r="HUH7" s="274"/>
      <c r="HUI7" s="274"/>
      <c r="HUJ7" s="274"/>
      <c r="HUK7" s="274"/>
      <c r="HUL7" s="274"/>
      <c r="HUM7" s="274"/>
      <c r="HUN7" s="274"/>
      <c r="HUO7" s="274"/>
      <c r="HUP7" s="274"/>
      <c r="HUQ7" s="274"/>
      <c r="HUR7" s="274"/>
      <c r="HUS7" s="274"/>
      <c r="HUT7" s="274"/>
      <c r="HUU7" s="274"/>
      <c r="HUV7" s="274"/>
      <c r="HUW7" s="274"/>
      <c r="HUX7" s="274"/>
      <c r="HUY7" s="274"/>
      <c r="HUZ7" s="274"/>
      <c r="HVA7" s="274"/>
      <c r="HVB7" s="274"/>
      <c r="HVC7" s="274"/>
      <c r="HVD7" s="274"/>
      <c r="HVE7" s="274"/>
      <c r="HVF7" s="274"/>
      <c r="HVG7" s="274"/>
      <c r="HVH7" s="274"/>
      <c r="HVI7" s="274"/>
      <c r="HVJ7" s="274"/>
      <c r="HVK7" s="274"/>
      <c r="HVL7" s="274"/>
      <c r="HVM7" s="274"/>
      <c r="HVN7" s="274"/>
      <c r="HVO7" s="274"/>
      <c r="HVP7" s="274"/>
      <c r="HVQ7" s="274"/>
      <c r="HVR7" s="274"/>
      <c r="HVS7" s="274"/>
      <c r="HVT7" s="274"/>
      <c r="HVU7" s="274"/>
      <c r="HVV7" s="274"/>
      <c r="HVW7" s="274"/>
      <c r="HVX7" s="274"/>
      <c r="HVY7" s="274"/>
      <c r="HVZ7" s="274"/>
      <c r="HWA7" s="274"/>
      <c r="HWB7" s="274"/>
      <c r="HWC7" s="274"/>
      <c r="HWD7" s="274"/>
      <c r="HWE7" s="274"/>
      <c r="HWF7" s="274"/>
      <c r="HWG7" s="274"/>
      <c r="HWH7" s="274"/>
      <c r="HWI7" s="274"/>
      <c r="HWJ7" s="274"/>
      <c r="HWK7" s="274"/>
      <c r="HWL7" s="274"/>
      <c r="HWM7" s="274"/>
      <c r="HWN7" s="274"/>
      <c r="HWO7" s="274"/>
      <c r="HWP7" s="274"/>
      <c r="HWQ7" s="274"/>
      <c r="HWR7" s="274"/>
      <c r="HWS7" s="274"/>
      <c r="HWT7" s="274"/>
      <c r="HWU7" s="274"/>
      <c r="HWV7" s="274"/>
      <c r="HWW7" s="274"/>
      <c r="HWX7" s="274"/>
      <c r="HWY7" s="274"/>
      <c r="HWZ7" s="274"/>
      <c r="HXA7" s="274"/>
      <c r="HXB7" s="274"/>
      <c r="HXC7" s="274"/>
      <c r="HXD7" s="274"/>
      <c r="HXE7" s="274"/>
      <c r="HXF7" s="274"/>
      <c r="HXG7" s="274"/>
      <c r="HXH7" s="274"/>
      <c r="HXI7" s="274"/>
      <c r="HXJ7" s="274"/>
      <c r="HXK7" s="274"/>
      <c r="HXL7" s="274"/>
      <c r="HXM7" s="274"/>
      <c r="HXN7" s="274"/>
      <c r="HXO7" s="274"/>
      <c r="HXP7" s="274"/>
      <c r="HXQ7" s="274"/>
      <c r="HXR7" s="274"/>
      <c r="HXS7" s="274"/>
      <c r="HXT7" s="274"/>
      <c r="HXU7" s="274"/>
      <c r="HXV7" s="274"/>
      <c r="HXW7" s="274"/>
      <c r="HXX7" s="274"/>
      <c r="HXY7" s="274"/>
      <c r="HXZ7" s="274"/>
      <c r="HYA7" s="274"/>
      <c r="HYB7" s="274"/>
      <c r="HYC7" s="274"/>
      <c r="HYD7" s="274"/>
      <c r="HYE7" s="274"/>
      <c r="HYF7" s="274"/>
      <c r="HYG7" s="274"/>
      <c r="HYH7" s="274"/>
      <c r="HYI7" s="274"/>
      <c r="HYJ7" s="274"/>
      <c r="HYK7" s="274"/>
      <c r="HYL7" s="274"/>
      <c r="HYM7" s="274"/>
      <c r="HYN7" s="274"/>
      <c r="HYO7" s="274"/>
      <c r="HYP7" s="274"/>
      <c r="HYQ7" s="274"/>
      <c r="HYR7" s="274"/>
      <c r="HYS7" s="274"/>
      <c r="HYT7" s="274"/>
      <c r="HYU7" s="274"/>
      <c r="HYV7" s="274"/>
      <c r="HYW7" s="274"/>
      <c r="HYX7" s="274"/>
      <c r="HYY7" s="274"/>
      <c r="HYZ7" s="274"/>
      <c r="HZA7" s="274"/>
      <c r="HZB7" s="274"/>
      <c r="HZC7" s="274"/>
      <c r="HZD7" s="274"/>
      <c r="HZE7" s="274"/>
      <c r="HZF7" s="274"/>
      <c r="HZG7" s="274"/>
      <c r="HZH7" s="274"/>
      <c r="HZI7" s="274"/>
      <c r="HZJ7" s="274"/>
      <c r="HZK7" s="274"/>
      <c r="HZL7" s="274"/>
      <c r="HZM7" s="274"/>
      <c r="HZN7" s="274"/>
      <c r="HZO7" s="274"/>
      <c r="HZP7" s="274"/>
      <c r="HZQ7" s="274"/>
      <c r="HZR7" s="274"/>
      <c r="HZS7" s="274"/>
      <c r="HZT7" s="274"/>
      <c r="HZU7" s="274"/>
      <c r="HZV7" s="274"/>
      <c r="HZW7" s="274"/>
      <c r="HZX7" s="274"/>
      <c r="HZY7" s="274"/>
      <c r="HZZ7" s="274"/>
      <c r="IAA7" s="274"/>
      <c r="IAB7" s="274"/>
      <c r="IAC7" s="274"/>
      <c r="IAD7" s="274"/>
      <c r="IAE7" s="274"/>
      <c r="IAF7" s="274"/>
      <c r="IAG7" s="274"/>
      <c r="IAH7" s="274"/>
      <c r="IAI7" s="274"/>
      <c r="IAJ7" s="274"/>
      <c r="IAK7" s="274"/>
      <c r="IAL7" s="274"/>
      <c r="IAM7" s="274"/>
      <c r="IAN7" s="274"/>
      <c r="IAO7" s="274"/>
      <c r="IAP7" s="274"/>
      <c r="IAQ7" s="274"/>
      <c r="IAR7" s="274"/>
      <c r="IAS7" s="274"/>
      <c r="IAT7" s="274"/>
      <c r="IAU7" s="274"/>
      <c r="IAV7" s="274"/>
      <c r="IAW7" s="274"/>
      <c r="IAX7" s="274"/>
      <c r="IAY7" s="274"/>
      <c r="IAZ7" s="274"/>
      <c r="IBA7" s="274"/>
      <c r="IBB7" s="274"/>
      <c r="IBC7" s="274"/>
      <c r="IBD7" s="274"/>
      <c r="IBE7" s="274"/>
      <c r="IBF7" s="274"/>
      <c r="IBG7" s="274"/>
      <c r="IBH7" s="274"/>
      <c r="IBI7" s="274"/>
      <c r="IBJ7" s="274"/>
      <c r="IBK7" s="274"/>
      <c r="IBL7" s="274"/>
      <c r="IBM7" s="274"/>
      <c r="IBN7" s="274"/>
      <c r="IBO7" s="274"/>
      <c r="IBP7" s="274"/>
      <c r="IBQ7" s="274"/>
      <c r="IBR7" s="274"/>
      <c r="IBS7" s="274"/>
      <c r="IBT7" s="274"/>
      <c r="IBU7" s="274"/>
      <c r="IBV7" s="274"/>
      <c r="IBW7" s="274"/>
      <c r="IBX7" s="274"/>
      <c r="IBY7" s="274"/>
      <c r="IBZ7" s="274"/>
      <c r="ICA7" s="274"/>
      <c r="ICB7" s="274"/>
      <c r="ICC7" s="274"/>
      <c r="ICD7" s="274"/>
      <c r="ICE7" s="274"/>
      <c r="ICF7" s="274"/>
      <c r="ICG7" s="274"/>
      <c r="ICH7" s="274"/>
      <c r="ICI7" s="274"/>
      <c r="ICJ7" s="274"/>
      <c r="ICK7" s="274"/>
      <c r="ICL7" s="274"/>
      <c r="ICM7" s="274"/>
      <c r="ICN7" s="274"/>
      <c r="ICO7" s="274"/>
      <c r="ICP7" s="274"/>
      <c r="ICQ7" s="274"/>
      <c r="ICR7" s="274"/>
      <c r="ICS7" s="274"/>
      <c r="ICT7" s="274"/>
      <c r="ICU7" s="274"/>
      <c r="ICV7" s="274"/>
      <c r="ICW7" s="274"/>
      <c r="ICX7" s="274"/>
      <c r="ICY7" s="274"/>
      <c r="ICZ7" s="274"/>
      <c r="IDA7" s="274"/>
      <c r="IDB7" s="274"/>
      <c r="IDC7" s="274"/>
      <c r="IDD7" s="274"/>
      <c r="IDE7" s="274"/>
      <c r="IDF7" s="274"/>
      <c r="IDG7" s="274"/>
      <c r="IDH7" s="274"/>
      <c r="IDI7" s="274"/>
      <c r="IDJ7" s="274"/>
      <c r="IDK7" s="274"/>
      <c r="IDL7" s="274"/>
      <c r="IDM7" s="274"/>
      <c r="IDN7" s="274"/>
      <c r="IDO7" s="274"/>
      <c r="IDP7" s="274"/>
      <c r="IDQ7" s="274"/>
      <c r="IDR7" s="274"/>
      <c r="IDS7" s="274"/>
      <c r="IDT7" s="274"/>
      <c r="IDU7" s="274"/>
      <c r="IDV7" s="274"/>
      <c r="IDW7" s="274"/>
      <c r="IDX7" s="274"/>
      <c r="IDY7" s="274"/>
      <c r="IDZ7" s="274"/>
      <c r="IEA7" s="274"/>
      <c r="IEB7" s="274"/>
      <c r="IEC7" s="274"/>
      <c r="IED7" s="274"/>
      <c r="IEE7" s="274"/>
      <c r="IEF7" s="274"/>
      <c r="IEG7" s="274"/>
      <c r="IEH7" s="274"/>
      <c r="IEI7" s="274"/>
      <c r="IEJ7" s="274"/>
      <c r="IEK7" s="274"/>
      <c r="IEL7" s="274"/>
      <c r="IEM7" s="274"/>
      <c r="IEN7" s="274"/>
      <c r="IEO7" s="274"/>
      <c r="IEP7" s="274"/>
      <c r="IEQ7" s="274"/>
      <c r="IER7" s="274"/>
      <c r="IES7" s="274"/>
      <c r="IET7" s="274"/>
      <c r="IEU7" s="274"/>
      <c r="IEV7" s="274"/>
      <c r="IEW7" s="274"/>
      <c r="IEX7" s="274"/>
      <c r="IEY7" s="274"/>
      <c r="IEZ7" s="274"/>
      <c r="IFA7" s="274"/>
      <c r="IFB7" s="274"/>
      <c r="IFC7" s="274"/>
      <c r="IFD7" s="274"/>
      <c r="IFE7" s="274"/>
      <c r="IFF7" s="274"/>
      <c r="IFG7" s="274"/>
      <c r="IFH7" s="274"/>
      <c r="IFI7" s="274"/>
      <c r="IFJ7" s="274"/>
      <c r="IFK7" s="274"/>
      <c r="IFL7" s="274"/>
      <c r="IFM7" s="274"/>
      <c r="IFN7" s="274"/>
      <c r="IFO7" s="274"/>
      <c r="IFP7" s="274"/>
      <c r="IFQ7" s="274"/>
      <c r="IFR7" s="274"/>
      <c r="IFS7" s="274"/>
      <c r="IFT7" s="274"/>
      <c r="IFU7" s="274"/>
      <c r="IFV7" s="274"/>
      <c r="IFW7" s="274"/>
      <c r="IFX7" s="274"/>
      <c r="IFY7" s="274"/>
      <c r="IFZ7" s="274"/>
      <c r="IGA7" s="274"/>
      <c r="IGB7" s="274"/>
      <c r="IGC7" s="274"/>
      <c r="IGD7" s="274"/>
      <c r="IGE7" s="274"/>
      <c r="IGF7" s="274"/>
      <c r="IGG7" s="274"/>
      <c r="IGH7" s="274"/>
      <c r="IGI7" s="274"/>
      <c r="IGJ7" s="274"/>
      <c r="IGK7" s="274"/>
      <c r="IGL7" s="274"/>
      <c r="IGM7" s="274"/>
      <c r="IGN7" s="274"/>
      <c r="IGO7" s="274"/>
      <c r="IGP7" s="274"/>
      <c r="IGQ7" s="274"/>
      <c r="IGR7" s="274"/>
      <c r="IGS7" s="274"/>
      <c r="IGT7" s="274"/>
      <c r="IGU7" s="274"/>
      <c r="IGV7" s="274"/>
      <c r="IGW7" s="274"/>
      <c r="IGX7" s="274"/>
      <c r="IGY7" s="274"/>
      <c r="IGZ7" s="274"/>
      <c r="IHA7" s="274"/>
      <c r="IHB7" s="274"/>
      <c r="IHC7" s="274"/>
      <c r="IHD7" s="274"/>
      <c r="IHE7" s="274"/>
      <c r="IHF7" s="274"/>
      <c r="IHG7" s="274"/>
      <c r="IHH7" s="274"/>
      <c r="IHI7" s="274"/>
      <c r="IHJ7" s="274"/>
      <c r="IHK7" s="274"/>
      <c r="IHL7" s="274"/>
      <c r="IHM7" s="274"/>
      <c r="IHN7" s="274"/>
      <c r="IHO7" s="274"/>
      <c r="IHP7" s="274"/>
      <c r="IHQ7" s="274"/>
      <c r="IHR7" s="274"/>
      <c r="IHS7" s="274"/>
      <c r="IHT7" s="274"/>
      <c r="IHU7" s="274"/>
      <c r="IHV7" s="274"/>
      <c r="IHW7" s="274"/>
      <c r="IHX7" s="274"/>
      <c r="IHY7" s="274"/>
      <c r="IHZ7" s="274"/>
      <c r="IIA7" s="274"/>
      <c r="IIB7" s="274"/>
      <c r="IIC7" s="274"/>
      <c r="IID7" s="274"/>
      <c r="IIE7" s="274"/>
      <c r="IIF7" s="274"/>
      <c r="IIG7" s="274"/>
      <c r="IIH7" s="274"/>
      <c r="III7" s="274"/>
      <c r="IIJ7" s="274"/>
      <c r="IIK7" s="274"/>
      <c r="IIL7" s="274"/>
      <c r="IIM7" s="274"/>
      <c r="IIN7" s="274"/>
      <c r="IIO7" s="274"/>
      <c r="IIP7" s="274"/>
      <c r="IIQ7" s="274"/>
      <c r="IIR7" s="274"/>
      <c r="IIS7" s="274"/>
      <c r="IIT7" s="274"/>
      <c r="IIU7" s="274"/>
      <c r="IIV7" s="274"/>
      <c r="IIW7" s="274"/>
      <c r="IIX7" s="274"/>
      <c r="IIY7" s="274"/>
      <c r="IIZ7" s="274"/>
      <c r="IJA7" s="274"/>
      <c r="IJB7" s="274"/>
      <c r="IJC7" s="274"/>
      <c r="IJD7" s="274"/>
      <c r="IJE7" s="274"/>
      <c r="IJF7" s="274"/>
      <c r="IJG7" s="274"/>
      <c r="IJH7" s="274"/>
      <c r="IJI7" s="274"/>
      <c r="IJJ7" s="274"/>
      <c r="IJK7" s="274"/>
      <c r="IJL7" s="274"/>
      <c r="IJM7" s="274"/>
      <c r="IJN7" s="274"/>
      <c r="IJO7" s="274"/>
      <c r="IJP7" s="274"/>
      <c r="IJQ7" s="274"/>
      <c r="IJR7" s="274"/>
      <c r="IJS7" s="274"/>
      <c r="IJT7" s="274"/>
      <c r="IJU7" s="274"/>
      <c r="IJV7" s="274"/>
      <c r="IJW7" s="274"/>
      <c r="IJX7" s="274"/>
      <c r="IJY7" s="274"/>
      <c r="IJZ7" s="274"/>
      <c r="IKA7" s="274"/>
      <c r="IKB7" s="274"/>
      <c r="IKC7" s="274"/>
      <c r="IKD7" s="274"/>
      <c r="IKE7" s="274"/>
      <c r="IKF7" s="274"/>
      <c r="IKG7" s="274"/>
      <c r="IKH7" s="274"/>
      <c r="IKI7" s="274"/>
      <c r="IKJ7" s="274"/>
      <c r="IKK7" s="274"/>
      <c r="IKL7" s="274"/>
      <c r="IKM7" s="274"/>
      <c r="IKN7" s="274"/>
      <c r="IKO7" s="274"/>
      <c r="IKP7" s="274"/>
      <c r="IKQ7" s="274"/>
      <c r="IKR7" s="274"/>
      <c r="IKS7" s="274"/>
      <c r="IKT7" s="274"/>
      <c r="IKU7" s="274"/>
      <c r="IKV7" s="274"/>
      <c r="IKW7" s="274"/>
      <c r="IKX7" s="274"/>
      <c r="IKY7" s="274"/>
      <c r="IKZ7" s="274"/>
      <c r="ILA7" s="274"/>
      <c r="ILB7" s="274"/>
      <c r="ILC7" s="274"/>
      <c r="ILD7" s="274"/>
      <c r="ILE7" s="274"/>
      <c r="ILF7" s="274"/>
      <c r="ILG7" s="274"/>
      <c r="ILH7" s="274"/>
      <c r="ILI7" s="274"/>
      <c r="ILJ7" s="274"/>
      <c r="ILK7" s="274"/>
      <c r="ILL7" s="274"/>
      <c r="ILM7" s="274"/>
      <c r="ILN7" s="274"/>
      <c r="ILO7" s="274"/>
      <c r="ILP7" s="274"/>
      <c r="ILQ7" s="274"/>
      <c r="ILR7" s="274"/>
      <c r="ILS7" s="274"/>
      <c r="ILT7" s="274"/>
      <c r="ILU7" s="274"/>
      <c r="ILV7" s="274"/>
      <c r="ILW7" s="274"/>
      <c r="ILX7" s="274"/>
      <c r="ILY7" s="274"/>
      <c r="ILZ7" s="274"/>
      <c r="IMA7" s="274"/>
      <c r="IMB7" s="274"/>
      <c r="IMC7" s="274"/>
      <c r="IMD7" s="274"/>
      <c r="IME7" s="274"/>
      <c r="IMF7" s="274"/>
      <c r="IMG7" s="274"/>
      <c r="IMH7" s="274"/>
      <c r="IMI7" s="274"/>
      <c r="IMJ7" s="274"/>
      <c r="IMK7" s="274"/>
      <c r="IML7" s="274"/>
      <c r="IMM7" s="274"/>
      <c r="IMN7" s="274"/>
      <c r="IMO7" s="274"/>
      <c r="IMP7" s="274"/>
      <c r="IMQ7" s="274"/>
      <c r="IMR7" s="274"/>
      <c r="IMS7" s="274"/>
      <c r="IMT7" s="274"/>
      <c r="IMU7" s="274"/>
      <c r="IMV7" s="274"/>
      <c r="IMW7" s="274"/>
      <c r="IMX7" s="274"/>
      <c r="IMY7" s="274"/>
      <c r="IMZ7" s="274"/>
      <c r="INA7" s="274"/>
      <c r="INB7" s="274"/>
      <c r="INC7" s="274"/>
      <c r="IND7" s="274"/>
      <c r="INE7" s="274"/>
      <c r="INF7" s="274"/>
      <c r="ING7" s="274"/>
      <c r="INH7" s="274"/>
      <c r="INI7" s="274"/>
      <c r="INJ7" s="274"/>
      <c r="INK7" s="274"/>
      <c r="INL7" s="274"/>
      <c r="INM7" s="274"/>
      <c r="INN7" s="274"/>
      <c r="INO7" s="274"/>
      <c r="INP7" s="274"/>
      <c r="INQ7" s="274"/>
      <c r="INR7" s="274"/>
      <c r="INS7" s="274"/>
      <c r="INT7" s="274"/>
      <c r="INU7" s="274"/>
      <c r="INV7" s="274"/>
      <c r="INW7" s="274"/>
      <c r="INX7" s="274"/>
      <c r="INY7" s="274"/>
      <c r="INZ7" s="274"/>
      <c r="IOA7" s="274"/>
      <c r="IOB7" s="274"/>
      <c r="IOC7" s="274"/>
      <c r="IOD7" s="274"/>
      <c r="IOE7" s="274"/>
      <c r="IOF7" s="274"/>
      <c r="IOG7" s="274"/>
      <c r="IOH7" s="274"/>
      <c r="IOI7" s="274"/>
      <c r="IOJ7" s="274"/>
      <c r="IOK7" s="274"/>
      <c r="IOL7" s="274"/>
      <c r="IOM7" s="274"/>
      <c r="ION7" s="274"/>
      <c r="IOO7" s="274"/>
      <c r="IOP7" s="274"/>
      <c r="IOQ7" s="274"/>
      <c r="IOR7" s="274"/>
      <c r="IOS7" s="274"/>
      <c r="IOT7" s="274"/>
      <c r="IOU7" s="274"/>
      <c r="IOV7" s="274"/>
      <c r="IOW7" s="274"/>
      <c r="IOX7" s="274"/>
      <c r="IOY7" s="274"/>
      <c r="IOZ7" s="274"/>
      <c r="IPA7" s="274"/>
      <c r="IPB7" s="274"/>
      <c r="IPC7" s="274"/>
      <c r="IPD7" s="274"/>
      <c r="IPE7" s="274"/>
      <c r="IPF7" s="274"/>
      <c r="IPG7" s="274"/>
      <c r="IPH7" s="274"/>
      <c r="IPI7" s="274"/>
      <c r="IPJ7" s="274"/>
      <c r="IPK7" s="274"/>
      <c r="IPL7" s="274"/>
      <c r="IPM7" s="274"/>
      <c r="IPN7" s="274"/>
      <c r="IPO7" s="274"/>
      <c r="IPP7" s="274"/>
      <c r="IPQ7" s="274"/>
      <c r="IPR7" s="274"/>
      <c r="IPS7" s="274"/>
      <c r="IPT7" s="274"/>
      <c r="IPU7" s="274"/>
      <c r="IPV7" s="274"/>
      <c r="IPW7" s="274"/>
      <c r="IPX7" s="274"/>
      <c r="IPY7" s="274"/>
      <c r="IPZ7" s="274"/>
      <c r="IQA7" s="274"/>
      <c r="IQB7" s="274"/>
      <c r="IQC7" s="274"/>
      <c r="IQD7" s="274"/>
      <c r="IQE7" s="274"/>
      <c r="IQF7" s="274"/>
      <c r="IQG7" s="274"/>
      <c r="IQH7" s="274"/>
      <c r="IQI7" s="274"/>
      <c r="IQJ7" s="274"/>
      <c r="IQK7" s="274"/>
      <c r="IQL7" s="274"/>
      <c r="IQM7" s="274"/>
      <c r="IQN7" s="274"/>
      <c r="IQO7" s="274"/>
      <c r="IQP7" s="274"/>
      <c r="IQQ7" s="274"/>
      <c r="IQR7" s="274"/>
      <c r="IQS7" s="274"/>
      <c r="IQT7" s="274"/>
      <c r="IQU7" s="274"/>
      <c r="IQV7" s="274"/>
      <c r="IQW7" s="274"/>
      <c r="IQX7" s="274"/>
      <c r="IQY7" s="274"/>
      <c r="IQZ7" s="274"/>
      <c r="IRA7" s="274"/>
      <c r="IRB7" s="274"/>
      <c r="IRC7" s="274"/>
      <c r="IRD7" s="274"/>
      <c r="IRE7" s="274"/>
      <c r="IRF7" s="274"/>
      <c r="IRG7" s="274"/>
      <c r="IRH7" s="274"/>
      <c r="IRI7" s="274"/>
      <c r="IRJ7" s="274"/>
      <c r="IRK7" s="274"/>
      <c r="IRL7" s="274"/>
      <c r="IRM7" s="274"/>
      <c r="IRN7" s="274"/>
      <c r="IRO7" s="274"/>
      <c r="IRP7" s="274"/>
      <c r="IRQ7" s="274"/>
      <c r="IRR7" s="274"/>
      <c r="IRS7" s="274"/>
      <c r="IRT7" s="274"/>
      <c r="IRU7" s="274"/>
      <c r="IRV7" s="274"/>
      <c r="IRW7" s="274"/>
      <c r="IRX7" s="274"/>
      <c r="IRY7" s="274"/>
      <c r="IRZ7" s="274"/>
      <c r="ISA7" s="274"/>
      <c r="ISB7" s="274"/>
      <c r="ISC7" s="274"/>
      <c r="ISD7" s="274"/>
      <c r="ISE7" s="274"/>
      <c r="ISF7" s="274"/>
      <c r="ISG7" s="274"/>
      <c r="ISH7" s="274"/>
      <c r="ISI7" s="274"/>
      <c r="ISJ7" s="274"/>
      <c r="ISK7" s="274"/>
      <c r="ISL7" s="274"/>
      <c r="ISM7" s="274"/>
      <c r="ISN7" s="274"/>
      <c r="ISO7" s="274"/>
      <c r="ISP7" s="274"/>
      <c r="ISQ7" s="274"/>
      <c r="ISR7" s="274"/>
      <c r="ISS7" s="274"/>
      <c r="IST7" s="274"/>
      <c r="ISU7" s="274"/>
      <c r="ISV7" s="274"/>
      <c r="ISW7" s="274"/>
      <c r="ISX7" s="274"/>
      <c r="ISY7" s="274"/>
      <c r="ISZ7" s="274"/>
      <c r="ITA7" s="274"/>
      <c r="ITB7" s="274"/>
      <c r="ITC7" s="274"/>
      <c r="ITD7" s="274"/>
      <c r="ITE7" s="274"/>
      <c r="ITF7" s="274"/>
      <c r="ITG7" s="274"/>
      <c r="ITH7" s="274"/>
      <c r="ITI7" s="274"/>
      <c r="ITJ7" s="274"/>
      <c r="ITK7" s="274"/>
      <c r="ITL7" s="274"/>
      <c r="ITM7" s="274"/>
      <c r="ITN7" s="274"/>
      <c r="ITO7" s="274"/>
      <c r="ITP7" s="274"/>
      <c r="ITQ7" s="274"/>
      <c r="ITR7" s="274"/>
      <c r="ITS7" s="274"/>
      <c r="ITT7" s="274"/>
      <c r="ITU7" s="274"/>
      <c r="ITV7" s="274"/>
      <c r="ITW7" s="274"/>
      <c r="ITX7" s="274"/>
      <c r="ITY7" s="274"/>
      <c r="ITZ7" s="274"/>
      <c r="IUA7" s="274"/>
      <c r="IUB7" s="274"/>
      <c r="IUC7" s="274"/>
      <c r="IUD7" s="274"/>
      <c r="IUE7" s="274"/>
      <c r="IUF7" s="274"/>
      <c r="IUG7" s="274"/>
      <c r="IUH7" s="274"/>
      <c r="IUI7" s="274"/>
      <c r="IUJ7" s="274"/>
      <c r="IUK7" s="274"/>
      <c r="IUL7" s="274"/>
      <c r="IUM7" s="274"/>
      <c r="IUN7" s="274"/>
      <c r="IUO7" s="274"/>
      <c r="IUP7" s="274"/>
      <c r="IUQ7" s="274"/>
      <c r="IUR7" s="274"/>
      <c r="IUS7" s="274"/>
      <c r="IUT7" s="274"/>
      <c r="IUU7" s="274"/>
      <c r="IUV7" s="274"/>
      <c r="IUW7" s="274"/>
      <c r="IUX7" s="274"/>
      <c r="IUY7" s="274"/>
      <c r="IUZ7" s="274"/>
      <c r="IVA7" s="274"/>
      <c r="IVB7" s="274"/>
      <c r="IVC7" s="274"/>
      <c r="IVD7" s="274"/>
      <c r="IVE7" s="274"/>
      <c r="IVF7" s="274"/>
      <c r="IVG7" s="274"/>
      <c r="IVH7" s="274"/>
      <c r="IVI7" s="274"/>
      <c r="IVJ7" s="274"/>
      <c r="IVK7" s="274"/>
      <c r="IVL7" s="274"/>
      <c r="IVM7" s="274"/>
      <c r="IVN7" s="274"/>
      <c r="IVO7" s="274"/>
      <c r="IVP7" s="274"/>
      <c r="IVQ7" s="274"/>
      <c r="IVR7" s="274"/>
      <c r="IVS7" s="274"/>
      <c r="IVT7" s="274"/>
      <c r="IVU7" s="274"/>
      <c r="IVV7" s="274"/>
      <c r="IVW7" s="274"/>
      <c r="IVX7" s="274"/>
      <c r="IVY7" s="274"/>
      <c r="IVZ7" s="274"/>
      <c r="IWA7" s="274"/>
      <c r="IWB7" s="274"/>
      <c r="IWC7" s="274"/>
      <c r="IWD7" s="274"/>
      <c r="IWE7" s="274"/>
      <c r="IWF7" s="274"/>
      <c r="IWG7" s="274"/>
      <c r="IWH7" s="274"/>
      <c r="IWI7" s="274"/>
      <c r="IWJ7" s="274"/>
      <c r="IWK7" s="274"/>
      <c r="IWL7" s="274"/>
      <c r="IWM7" s="274"/>
      <c r="IWN7" s="274"/>
      <c r="IWO7" s="274"/>
      <c r="IWP7" s="274"/>
      <c r="IWQ7" s="274"/>
      <c r="IWR7" s="274"/>
      <c r="IWS7" s="274"/>
      <c r="IWT7" s="274"/>
      <c r="IWU7" s="274"/>
      <c r="IWV7" s="274"/>
      <c r="IWW7" s="274"/>
      <c r="IWX7" s="274"/>
      <c r="IWY7" s="274"/>
      <c r="IWZ7" s="274"/>
      <c r="IXA7" s="274"/>
      <c r="IXB7" s="274"/>
      <c r="IXC7" s="274"/>
      <c r="IXD7" s="274"/>
      <c r="IXE7" s="274"/>
      <c r="IXF7" s="274"/>
      <c r="IXG7" s="274"/>
      <c r="IXH7" s="274"/>
      <c r="IXI7" s="274"/>
      <c r="IXJ7" s="274"/>
      <c r="IXK7" s="274"/>
      <c r="IXL7" s="274"/>
      <c r="IXM7" s="274"/>
      <c r="IXN7" s="274"/>
      <c r="IXO7" s="274"/>
      <c r="IXP7" s="274"/>
      <c r="IXQ7" s="274"/>
      <c r="IXR7" s="274"/>
      <c r="IXS7" s="274"/>
      <c r="IXT7" s="274"/>
      <c r="IXU7" s="274"/>
      <c r="IXV7" s="274"/>
      <c r="IXW7" s="274"/>
      <c r="IXX7" s="274"/>
      <c r="IXY7" s="274"/>
      <c r="IXZ7" s="274"/>
      <c r="IYA7" s="274"/>
      <c r="IYB7" s="274"/>
      <c r="IYC7" s="274"/>
      <c r="IYD7" s="274"/>
      <c r="IYE7" s="274"/>
      <c r="IYF7" s="274"/>
      <c r="IYG7" s="274"/>
      <c r="IYH7" s="274"/>
      <c r="IYI7" s="274"/>
      <c r="IYJ7" s="274"/>
      <c r="IYK7" s="274"/>
      <c r="IYL7" s="274"/>
      <c r="IYM7" s="274"/>
      <c r="IYN7" s="274"/>
      <c r="IYO7" s="274"/>
      <c r="IYP7" s="274"/>
      <c r="IYQ7" s="274"/>
      <c r="IYR7" s="274"/>
      <c r="IYS7" s="274"/>
      <c r="IYT7" s="274"/>
      <c r="IYU7" s="274"/>
      <c r="IYV7" s="274"/>
      <c r="IYW7" s="274"/>
      <c r="IYX7" s="274"/>
      <c r="IYY7" s="274"/>
      <c r="IYZ7" s="274"/>
      <c r="IZA7" s="274"/>
      <c r="IZB7" s="274"/>
      <c r="IZC7" s="274"/>
      <c r="IZD7" s="274"/>
      <c r="IZE7" s="274"/>
      <c r="IZF7" s="274"/>
      <c r="IZG7" s="274"/>
      <c r="IZH7" s="274"/>
      <c r="IZI7" s="274"/>
      <c r="IZJ7" s="274"/>
      <c r="IZK7" s="274"/>
      <c r="IZL7" s="274"/>
      <c r="IZM7" s="274"/>
      <c r="IZN7" s="274"/>
      <c r="IZO7" s="274"/>
      <c r="IZP7" s="274"/>
      <c r="IZQ7" s="274"/>
      <c r="IZR7" s="274"/>
      <c r="IZS7" s="274"/>
      <c r="IZT7" s="274"/>
      <c r="IZU7" s="274"/>
      <c r="IZV7" s="274"/>
      <c r="IZW7" s="274"/>
      <c r="IZX7" s="274"/>
      <c r="IZY7" s="274"/>
      <c r="IZZ7" s="274"/>
      <c r="JAA7" s="274"/>
      <c r="JAB7" s="274"/>
      <c r="JAC7" s="274"/>
      <c r="JAD7" s="274"/>
      <c r="JAE7" s="274"/>
      <c r="JAF7" s="274"/>
      <c r="JAG7" s="274"/>
      <c r="JAH7" s="274"/>
      <c r="JAI7" s="274"/>
      <c r="JAJ7" s="274"/>
      <c r="JAK7" s="274"/>
      <c r="JAL7" s="274"/>
      <c r="JAM7" s="274"/>
      <c r="JAN7" s="274"/>
      <c r="JAO7" s="274"/>
      <c r="JAP7" s="274"/>
      <c r="JAQ7" s="274"/>
      <c r="JAR7" s="274"/>
      <c r="JAS7" s="274"/>
      <c r="JAT7" s="274"/>
      <c r="JAU7" s="274"/>
      <c r="JAV7" s="274"/>
      <c r="JAW7" s="274"/>
      <c r="JAX7" s="274"/>
      <c r="JAY7" s="274"/>
      <c r="JAZ7" s="274"/>
      <c r="JBA7" s="274"/>
      <c r="JBB7" s="274"/>
      <c r="JBC7" s="274"/>
      <c r="JBD7" s="274"/>
      <c r="JBE7" s="274"/>
      <c r="JBF7" s="274"/>
      <c r="JBG7" s="274"/>
      <c r="JBH7" s="274"/>
      <c r="JBI7" s="274"/>
      <c r="JBJ7" s="274"/>
      <c r="JBK7" s="274"/>
      <c r="JBL7" s="274"/>
      <c r="JBM7" s="274"/>
      <c r="JBN7" s="274"/>
      <c r="JBO7" s="274"/>
      <c r="JBP7" s="274"/>
      <c r="JBQ7" s="274"/>
      <c r="JBR7" s="274"/>
      <c r="JBS7" s="274"/>
      <c r="JBT7" s="274"/>
      <c r="JBU7" s="274"/>
      <c r="JBV7" s="274"/>
      <c r="JBW7" s="274"/>
      <c r="JBX7" s="274"/>
      <c r="JBY7" s="274"/>
      <c r="JBZ7" s="274"/>
      <c r="JCA7" s="274"/>
      <c r="JCB7" s="274"/>
      <c r="JCC7" s="274"/>
      <c r="JCD7" s="274"/>
      <c r="JCE7" s="274"/>
      <c r="JCF7" s="274"/>
      <c r="JCG7" s="274"/>
      <c r="JCH7" s="274"/>
      <c r="JCI7" s="274"/>
      <c r="JCJ7" s="274"/>
      <c r="JCK7" s="274"/>
      <c r="JCL7" s="274"/>
      <c r="JCM7" s="274"/>
      <c r="JCN7" s="274"/>
      <c r="JCO7" s="274"/>
      <c r="JCP7" s="274"/>
      <c r="JCQ7" s="274"/>
      <c r="JCR7" s="274"/>
      <c r="JCS7" s="274"/>
      <c r="JCT7" s="274"/>
      <c r="JCU7" s="274"/>
      <c r="JCV7" s="274"/>
      <c r="JCW7" s="274"/>
      <c r="JCX7" s="274"/>
      <c r="JCY7" s="274"/>
      <c r="JCZ7" s="274"/>
      <c r="JDA7" s="274"/>
      <c r="JDB7" s="274"/>
      <c r="JDC7" s="274"/>
      <c r="JDD7" s="274"/>
      <c r="JDE7" s="274"/>
      <c r="JDF7" s="274"/>
      <c r="JDG7" s="274"/>
      <c r="JDH7" s="274"/>
      <c r="JDI7" s="274"/>
      <c r="JDJ7" s="274"/>
      <c r="JDK7" s="274"/>
      <c r="JDL7" s="274"/>
      <c r="JDM7" s="274"/>
      <c r="JDN7" s="274"/>
      <c r="JDO7" s="274"/>
      <c r="JDP7" s="274"/>
      <c r="JDQ7" s="274"/>
      <c r="JDR7" s="274"/>
      <c r="JDS7" s="274"/>
      <c r="JDT7" s="274"/>
      <c r="JDU7" s="274"/>
      <c r="JDV7" s="274"/>
      <c r="JDW7" s="274"/>
      <c r="JDX7" s="274"/>
      <c r="JDY7" s="274"/>
      <c r="JDZ7" s="274"/>
      <c r="JEA7" s="274"/>
      <c r="JEB7" s="274"/>
      <c r="JEC7" s="274"/>
      <c r="JED7" s="274"/>
      <c r="JEE7" s="274"/>
      <c r="JEF7" s="274"/>
      <c r="JEG7" s="274"/>
      <c r="JEH7" s="274"/>
      <c r="JEI7" s="274"/>
      <c r="JEJ7" s="274"/>
      <c r="JEK7" s="274"/>
      <c r="JEL7" s="274"/>
      <c r="JEM7" s="274"/>
      <c r="JEN7" s="274"/>
      <c r="JEO7" s="274"/>
      <c r="JEP7" s="274"/>
      <c r="JEQ7" s="274"/>
      <c r="JER7" s="274"/>
      <c r="JES7" s="274"/>
      <c r="JET7" s="274"/>
      <c r="JEU7" s="274"/>
      <c r="JEV7" s="274"/>
      <c r="JEW7" s="274"/>
      <c r="JEX7" s="274"/>
      <c r="JEY7" s="274"/>
      <c r="JEZ7" s="274"/>
      <c r="JFA7" s="274"/>
      <c r="JFB7" s="274"/>
      <c r="JFC7" s="274"/>
      <c r="JFD7" s="274"/>
      <c r="JFE7" s="274"/>
      <c r="JFF7" s="274"/>
      <c r="JFG7" s="274"/>
      <c r="JFH7" s="274"/>
      <c r="JFI7" s="274"/>
      <c r="JFJ7" s="274"/>
      <c r="JFK7" s="274"/>
      <c r="JFL7" s="274"/>
      <c r="JFM7" s="274"/>
      <c r="JFN7" s="274"/>
      <c r="JFO7" s="274"/>
      <c r="JFP7" s="274"/>
      <c r="JFQ7" s="274"/>
      <c r="JFR7" s="274"/>
      <c r="JFS7" s="274"/>
      <c r="JFT7" s="274"/>
      <c r="JFU7" s="274"/>
      <c r="JFV7" s="274"/>
      <c r="JFW7" s="274"/>
      <c r="JFX7" s="274"/>
      <c r="JFY7" s="274"/>
      <c r="JFZ7" s="274"/>
      <c r="JGA7" s="274"/>
      <c r="JGB7" s="274"/>
      <c r="JGC7" s="274"/>
      <c r="JGD7" s="274"/>
      <c r="JGE7" s="274"/>
      <c r="JGF7" s="274"/>
      <c r="JGG7" s="274"/>
      <c r="JGH7" s="274"/>
      <c r="JGI7" s="274"/>
      <c r="JGJ7" s="274"/>
      <c r="JGK7" s="274"/>
      <c r="JGL7" s="274"/>
      <c r="JGM7" s="274"/>
      <c r="JGN7" s="274"/>
      <c r="JGO7" s="274"/>
      <c r="JGP7" s="274"/>
      <c r="JGQ7" s="274"/>
      <c r="JGR7" s="274"/>
      <c r="JGS7" s="274"/>
      <c r="JGT7" s="274"/>
      <c r="JGU7" s="274"/>
      <c r="JGV7" s="274"/>
      <c r="JGW7" s="274"/>
      <c r="JGX7" s="274"/>
      <c r="JGY7" s="274"/>
      <c r="JGZ7" s="274"/>
      <c r="JHA7" s="274"/>
      <c r="JHB7" s="274"/>
      <c r="JHC7" s="274"/>
      <c r="JHD7" s="274"/>
      <c r="JHE7" s="274"/>
      <c r="JHF7" s="274"/>
      <c r="JHG7" s="274"/>
      <c r="JHH7" s="274"/>
      <c r="JHI7" s="274"/>
      <c r="JHJ7" s="274"/>
      <c r="JHK7" s="274"/>
      <c r="JHL7" s="274"/>
      <c r="JHM7" s="274"/>
      <c r="JHN7" s="274"/>
      <c r="JHO7" s="274"/>
      <c r="JHP7" s="274"/>
      <c r="JHQ7" s="274"/>
      <c r="JHR7" s="274"/>
      <c r="JHS7" s="274"/>
      <c r="JHT7" s="274"/>
      <c r="JHU7" s="274"/>
      <c r="JHV7" s="274"/>
      <c r="JHW7" s="274"/>
      <c r="JHX7" s="274"/>
      <c r="JHY7" s="274"/>
      <c r="JHZ7" s="274"/>
      <c r="JIA7" s="274"/>
      <c r="JIB7" s="274"/>
      <c r="JIC7" s="274"/>
      <c r="JID7" s="274"/>
      <c r="JIE7" s="274"/>
      <c r="JIF7" s="274"/>
      <c r="JIG7" s="274"/>
      <c r="JIH7" s="274"/>
      <c r="JII7" s="274"/>
      <c r="JIJ7" s="274"/>
      <c r="JIK7" s="274"/>
      <c r="JIL7" s="274"/>
      <c r="JIM7" s="274"/>
      <c r="JIN7" s="274"/>
      <c r="JIO7" s="274"/>
      <c r="JIP7" s="274"/>
      <c r="JIQ7" s="274"/>
      <c r="JIR7" s="274"/>
      <c r="JIS7" s="274"/>
      <c r="JIT7" s="274"/>
      <c r="JIU7" s="274"/>
      <c r="JIV7" s="274"/>
      <c r="JIW7" s="274"/>
      <c r="JIX7" s="274"/>
      <c r="JIY7" s="274"/>
      <c r="JIZ7" s="274"/>
      <c r="JJA7" s="274"/>
      <c r="JJB7" s="274"/>
      <c r="JJC7" s="274"/>
      <c r="JJD7" s="274"/>
      <c r="JJE7" s="274"/>
      <c r="JJF7" s="274"/>
      <c r="JJG7" s="274"/>
      <c r="JJH7" s="274"/>
      <c r="JJI7" s="274"/>
      <c r="JJJ7" s="274"/>
      <c r="JJK7" s="274"/>
      <c r="JJL7" s="274"/>
      <c r="JJM7" s="274"/>
      <c r="JJN7" s="274"/>
      <c r="JJO7" s="274"/>
      <c r="JJP7" s="274"/>
      <c r="JJQ7" s="274"/>
      <c r="JJR7" s="274"/>
      <c r="JJS7" s="274"/>
      <c r="JJT7" s="274"/>
      <c r="JJU7" s="274"/>
      <c r="JJV7" s="274"/>
      <c r="JJW7" s="274"/>
      <c r="JJX7" s="274"/>
      <c r="JJY7" s="274"/>
      <c r="JJZ7" s="274"/>
      <c r="JKA7" s="274"/>
      <c r="JKB7" s="274"/>
      <c r="JKC7" s="274"/>
      <c r="JKD7" s="274"/>
      <c r="JKE7" s="274"/>
      <c r="JKF7" s="274"/>
      <c r="JKG7" s="274"/>
      <c r="JKH7" s="274"/>
      <c r="JKI7" s="274"/>
      <c r="JKJ7" s="274"/>
      <c r="JKK7" s="274"/>
      <c r="JKL7" s="274"/>
      <c r="JKM7" s="274"/>
      <c r="JKN7" s="274"/>
      <c r="JKO7" s="274"/>
      <c r="JKP7" s="274"/>
      <c r="JKQ7" s="274"/>
      <c r="JKR7" s="274"/>
      <c r="JKS7" s="274"/>
      <c r="JKT7" s="274"/>
      <c r="JKU7" s="274"/>
      <c r="JKV7" s="274"/>
      <c r="JKW7" s="274"/>
      <c r="JKX7" s="274"/>
      <c r="JKY7" s="274"/>
      <c r="JKZ7" s="274"/>
      <c r="JLA7" s="274"/>
      <c r="JLB7" s="274"/>
      <c r="JLC7" s="274"/>
      <c r="JLD7" s="274"/>
      <c r="JLE7" s="274"/>
      <c r="JLF7" s="274"/>
      <c r="JLG7" s="274"/>
      <c r="JLH7" s="274"/>
      <c r="JLI7" s="274"/>
      <c r="JLJ7" s="274"/>
      <c r="JLK7" s="274"/>
      <c r="JLL7" s="274"/>
      <c r="JLM7" s="274"/>
      <c r="JLN7" s="274"/>
      <c r="JLO7" s="274"/>
      <c r="JLP7" s="274"/>
      <c r="JLQ7" s="274"/>
      <c r="JLR7" s="274"/>
      <c r="JLS7" s="274"/>
      <c r="JLT7" s="274"/>
      <c r="JLU7" s="274"/>
      <c r="JLV7" s="274"/>
      <c r="JLW7" s="274"/>
      <c r="JLX7" s="274"/>
      <c r="JLY7" s="274"/>
      <c r="JLZ7" s="274"/>
      <c r="JMA7" s="274"/>
      <c r="JMB7" s="274"/>
      <c r="JMC7" s="274"/>
      <c r="JMD7" s="274"/>
      <c r="JME7" s="274"/>
      <c r="JMF7" s="274"/>
      <c r="JMG7" s="274"/>
      <c r="JMH7" s="274"/>
      <c r="JMI7" s="274"/>
      <c r="JMJ7" s="274"/>
      <c r="JMK7" s="274"/>
      <c r="JML7" s="274"/>
      <c r="JMM7" s="274"/>
      <c r="JMN7" s="274"/>
      <c r="JMO7" s="274"/>
      <c r="JMP7" s="274"/>
      <c r="JMQ7" s="274"/>
      <c r="JMR7" s="274"/>
      <c r="JMS7" s="274"/>
      <c r="JMT7" s="274"/>
      <c r="JMU7" s="274"/>
      <c r="JMV7" s="274"/>
      <c r="JMW7" s="274"/>
      <c r="JMX7" s="274"/>
      <c r="JMY7" s="274"/>
      <c r="JMZ7" s="274"/>
      <c r="JNA7" s="274"/>
      <c r="JNB7" s="274"/>
      <c r="JNC7" s="274"/>
      <c r="JND7" s="274"/>
      <c r="JNE7" s="274"/>
      <c r="JNF7" s="274"/>
      <c r="JNG7" s="274"/>
      <c r="JNH7" s="274"/>
      <c r="JNI7" s="274"/>
      <c r="JNJ7" s="274"/>
      <c r="JNK7" s="274"/>
      <c r="JNL7" s="274"/>
      <c r="JNM7" s="274"/>
      <c r="JNN7" s="274"/>
      <c r="JNO7" s="274"/>
      <c r="JNP7" s="274"/>
      <c r="JNQ7" s="274"/>
      <c r="JNR7" s="274"/>
      <c r="JNS7" s="274"/>
      <c r="JNT7" s="274"/>
      <c r="JNU7" s="274"/>
      <c r="JNV7" s="274"/>
      <c r="JNW7" s="274"/>
      <c r="JNX7" s="274"/>
      <c r="JNY7" s="274"/>
      <c r="JNZ7" s="274"/>
      <c r="JOA7" s="274"/>
      <c r="JOB7" s="274"/>
      <c r="JOC7" s="274"/>
      <c r="JOD7" s="274"/>
      <c r="JOE7" s="274"/>
      <c r="JOF7" s="274"/>
      <c r="JOG7" s="274"/>
      <c r="JOH7" s="274"/>
      <c r="JOI7" s="274"/>
      <c r="JOJ7" s="274"/>
      <c r="JOK7" s="274"/>
      <c r="JOL7" s="274"/>
      <c r="JOM7" s="274"/>
      <c r="JON7" s="274"/>
      <c r="JOO7" s="274"/>
      <c r="JOP7" s="274"/>
      <c r="JOQ7" s="274"/>
      <c r="JOR7" s="274"/>
      <c r="JOS7" s="274"/>
      <c r="JOT7" s="274"/>
      <c r="JOU7" s="274"/>
      <c r="JOV7" s="274"/>
      <c r="JOW7" s="274"/>
      <c r="JOX7" s="274"/>
      <c r="JOY7" s="274"/>
      <c r="JOZ7" s="274"/>
      <c r="JPA7" s="274"/>
      <c r="JPB7" s="274"/>
      <c r="JPC7" s="274"/>
      <c r="JPD7" s="274"/>
      <c r="JPE7" s="274"/>
      <c r="JPF7" s="274"/>
      <c r="JPG7" s="274"/>
      <c r="JPH7" s="274"/>
      <c r="JPI7" s="274"/>
      <c r="JPJ7" s="274"/>
      <c r="JPK7" s="274"/>
      <c r="JPL7" s="274"/>
      <c r="JPM7" s="274"/>
      <c r="JPN7" s="274"/>
      <c r="JPO7" s="274"/>
      <c r="JPP7" s="274"/>
      <c r="JPQ7" s="274"/>
      <c r="JPR7" s="274"/>
      <c r="JPS7" s="274"/>
      <c r="JPT7" s="274"/>
      <c r="JPU7" s="274"/>
      <c r="JPV7" s="274"/>
      <c r="JPW7" s="274"/>
      <c r="JPX7" s="274"/>
      <c r="JPY7" s="274"/>
      <c r="JPZ7" s="274"/>
      <c r="JQA7" s="274"/>
      <c r="JQB7" s="274"/>
      <c r="JQC7" s="274"/>
      <c r="JQD7" s="274"/>
      <c r="JQE7" s="274"/>
      <c r="JQF7" s="274"/>
      <c r="JQG7" s="274"/>
      <c r="JQH7" s="274"/>
      <c r="JQI7" s="274"/>
      <c r="JQJ7" s="274"/>
      <c r="JQK7" s="274"/>
      <c r="JQL7" s="274"/>
      <c r="JQM7" s="274"/>
      <c r="JQN7" s="274"/>
      <c r="JQO7" s="274"/>
      <c r="JQP7" s="274"/>
      <c r="JQQ7" s="274"/>
      <c r="JQR7" s="274"/>
      <c r="JQS7" s="274"/>
      <c r="JQT7" s="274"/>
      <c r="JQU7" s="274"/>
      <c r="JQV7" s="274"/>
      <c r="JQW7" s="274"/>
      <c r="JQX7" s="274"/>
      <c r="JQY7" s="274"/>
      <c r="JQZ7" s="274"/>
      <c r="JRA7" s="274"/>
      <c r="JRB7" s="274"/>
      <c r="JRC7" s="274"/>
      <c r="JRD7" s="274"/>
      <c r="JRE7" s="274"/>
      <c r="JRF7" s="274"/>
      <c r="JRG7" s="274"/>
      <c r="JRH7" s="274"/>
      <c r="JRI7" s="274"/>
      <c r="JRJ7" s="274"/>
      <c r="JRK7" s="274"/>
      <c r="JRL7" s="274"/>
      <c r="JRM7" s="274"/>
      <c r="JRN7" s="274"/>
      <c r="JRO7" s="274"/>
      <c r="JRP7" s="274"/>
      <c r="JRQ7" s="274"/>
      <c r="JRR7" s="274"/>
      <c r="JRS7" s="274"/>
      <c r="JRT7" s="274"/>
      <c r="JRU7" s="274"/>
      <c r="JRV7" s="274"/>
      <c r="JRW7" s="274"/>
      <c r="JRX7" s="274"/>
      <c r="JRY7" s="274"/>
      <c r="JRZ7" s="274"/>
      <c r="JSA7" s="274"/>
      <c r="JSB7" s="274"/>
      <c r="JSC7" s="274"/>
      <c r="JSD7" s="274"/>
      <c r="JSE7" s="274"/>
      <c r="JSF7" s="274"/>
      <c r="JSG7" s="274"/>
      <c r="JSH7" s="274"/>
      <c r="JSI7" s="274"/>
      <c r="JSJ7" s="274"/>
      <c r="JSK7" s="274"/>
      <c r="JSL7" s="274"/>
      <c r="JSM7" s="274"/>
      <c r="JSN7" s="274"/>
      <c r="JSO7" s="274"/>
      <c r="JSP7" s="274"/>
      <c r="JSQ7" s="274"/>
      <c r="JSR7" s="274"/>
      <c r="JSS7" s="274"/>
      <c r="JST7" s="274"/>
      <c r="JSU7" s="274"/>
      <c r="JSV7" s="274"/>
      <c r="JSW7" s="274"/>
      <c r="JSX7" s="274"/>
      <c r="JSY7" s="274"/>
      <c r="JSZ7" s="274"/>
      <c r="JTA7" s="274"/>
      <c r="JTB7" s="274"/>
      <c r="JTC7" s="274"/>
      <c r="JTD7" s="274"/>
      <c r="JTE7" s="274"/>
      <c r="JTF7" s="274"/>
      <c r="JTG7" s="274"/>
      <c r="JTH7" s="274"/>
      <c r="JTI7" s="274"/>
      <c r="JTJ7" s="274"/>
      <c r="JTK7" s="274"/>
      <c r="JTL7" s="274"/>
      <c r="JTM7" s="274"/>
      <c r="JTN7" s="274"/>
      <c r="JTO7" s="274"/>
      <c r="JTP7" s="274"/>
      <c r="JTQ7" s="274"/>
      <c r="JTR7" s="274"/>
      <c r="JTS7" s="274"/>
      <c r="JTT7" s="274"/>
      <c r="JTU7" s="274"/>
      <c r="JTV7" s="274"/>
      <c r="JTW7" s="274"/>
      <c r="JTX7" s="274"/>
      <c r="JTY7" s="274"/>
      <c r="JTZ7" s="274"/>
      <c r="JUA7" s="274"/>
      <c r="JUB7" s="274"/>
      <c r="JUC7" s="274"/>
      <c r="JUD7" s="274"/>
      <c r="JUE7" s="274"/>
      <c r="JUF7" s="274"/>
      <c r="JUG7" s="274"/>
      <c r="JUH7" s="274"/>
      <c r="JUI7" s="274"/>
      <c r="JUJ7" s="274"/>
      <c r="JUK7" s="274"/>
      <c r="JUL7" s="274"/>
      <c r="JUM7" s="274"/>
      <c r="JUN7" s="274"/>
      <c r="JUO7" s="274"/>
      <c r="JUP7" s="274"/>
      <c r="JUQ7" s="274"/>
      <c r="JUR7" s="274"/>
      <c r="JUS7" s="274"/>
      <c r="JUT7" s="274"/>
      <c r="JUU7" s="274"/>
      <c r="JUV7" s="274"/>
      <c r="JUW7" s="274"/>
      <c r="JUX7" s="274"/>
      <c r="JUY7" s="274"/>
      <c r="JUZ7" s="274"/>
      <c r="JVA7" s="274"/>
      <c r="JVB7" s="274"/>
      <c r="JVC7" s="274"/>
      <c r="JVD7" s="274"/>
      <c r="JVE7" s="274"/>
      <c r="JVF7" s="274"/>
      <c r="JVG7" s="274"/>
      <c r="JVH7" s="274"/>
      <c r="JVI7" s="274"/>
      <c r="JVJ7" s="274"/>
      <c r="JVK7" s="274"/>
      <c r="JVL7" s="274"/>
      <c r="JVM7" s="274"/>
      <c r="JVN7" s="274"/>
      <c r="JVO7" s="274"/>
      <c r="JVP7" s="274"/>
      <c r="JVQ7" s="274"/>
      <c r="JVR7" s="274"/>
      <c r="JVS7" s="274"/>
      <c r="JVT7" s="274"/>
      <c r="JVU7" s="274"/>
      <c r="JVV7" s="274"/>
      <c r="JVW7" s="274"/>
      <c r="JVX7" s="274"/>
      <c r="JVY7" s="274"/>
      <c r="JVZ7" s="274"/>
      <c r="JWA7" s="274"/>
      <c r="JWB7" s="274"/>
      <c r="JWC7" s="274"/>
      <c r="JWD7" s="274"/>
      <c r="JWE7" s="274"/>
      <c r="JWF7" s="274"/>
      <c r="JWG7" s="274"/>
      <c r="JWH7" s="274"/>
      <c r="JWI7" s="274"/>
      <c r="JWJ7" s="274"/>
      <c r="JWK7" s="274"/>
      <c r="JWL7" s="274"/>
      <c r="JWM7" s="274"/>
      <c r="JWN7" s="274"/>
      <c r="JWO7" s="274"/>
      <c r="JWP7" s="274"/>
      <c r="JWQ7" s="274"/>
      <c r="JWR7" s="274"/>
      <c r="JWS7" s="274"/>
      <c r="JWT7" s="274"/>
      <c r="JWU7" s="274"/>
      <c r="JWV7" s="274"/>
      <c r="JWW7" s="274"/>
      <c r="JWX7" s="274"/>
      <c r="JWY7" s="274"/>
      <c r="JWZ7" s="274"/>
      <c r="JXA7" s="274"/>
      <c r="JXB7" s="274"/>
      <c r="JXC7" s="274"/>
      <c r="JXD7" s="274"/>
      <c r="JXE7" s="274"/>
      <c r="JXF7" s="274"/>
      <c r="JXG7" s="274"/>
      <c r="JXH7" s="274"/>
      <c r="JXI7" s="274"/>
      <c r="JXJ7" s="274"/>
      <c r="JXK7" s="274"/>
      <c r="JXL7" s="274"/>
      <c r="JXM7" s="274"/>
      <c r="JXN7" s="274"/>
      <c r="JXO7" s="274"/>
      <c r="JXP7" s="274"/>
      <c r="JXQ7" s="274"/>
      <c r="JXR7" s="274"/>
      <c r="JXS7" s="274"/>
      <c r="JXT7" s="274"/>
      <c r="JXU7" s="274"/>
      <c r="JXV7" s="274"/>
      <c r="JXW7" s="274"/>
      <c r="JXX7" s="274"/>
      <c r="JXY7" s="274"/>
      <c r="JXZ7" s="274"/>
      <c r="JYA7" s="274"/>
      <c r="JYB7" s="274"/>
      <c r="JYC7" s="274"/>
      <c r="JYD7" s="274"/>
      <c r="JYE7" s="274"/>
      <c r="JYF7" s="274"/>
      <c r="JYG7" s="274"/>
      <c r="JYH7" s="274"/>
      <c r="JYI7" s="274"/>
      <c r="JYJ7" s="274"/>
      <c r="JYK7" s="274"/>
      <c r="JYL7" s="274"/>
      <c r="JYM7" s="274"/>
      <c r="JYN7" s="274"/>
      <c r="JYO7" s="274"/>
      <c r="JYP7" s="274"/>
      <c r="JYQ7" s="274"/>
      <c r="JYR7" s="274"/>
      <c r="JYS7" s="274"/>
      <c r="JYT7" s="274"/>
      <c r="JYU7" s="274"/>
      <c r="JYV7" s="274"/>
      <c r="JYW7" s="274"/>
      <c r="JYX7" s="274"/>
      <c r="JYY7" s="274"/>
      <c r="JYZ7" s="274"/>
      <c r="JZA7" s="274"/>
      <c r="JZB7" s="274"/>
      <c r="JZC7" s="274"/>
      <c r="JZD7" s="274"/>
      <c r="JZE7" s="274"/>
      <c r="JZF7" s="274"/>
      <c r="JZG7" s="274"/>
      <c r="JZH7" s="274"/>
      <c r="JZI7" s="274"/>
      <c r="JZJ7" s="274"/>
      <c r="JZK7" s="274"/>
      <c r="JZL7" s="274"/>
      <c r="JZM7" s="274"/>
      <c r="JZN7" s="274"/>
      <c r="JZO7" s="274"/>
      <c r="JZP7" s="274"/>
      <c r="JZQ7" s="274"/>
      <c r="JZR7" s="274"/>
      <c r="JZS7" s="274"/>
      <c r="JZT7" s="274"/>
      <c r="JZU7" s="274"/>
      <c r="JZV7" s="274"/>
      <c r="JZW7" s="274"/>
      <c r="JZX7" s="274"/>
      <c r="JZY7" s="274"/>
      <c r="JZZ7" s="274"/>
      <c r="KAA7" s="274"/>
      <c r="KAB7" s="274"/>
      <c r="KAC7" s="274"/>
      <c r="KAD7" s="274"/>
      <c r="KAE7" s="274"/>
      <c r="KAF7" s="274"/>
      <c r="KAG7" s="274"/>
      <c r="KAH7" s="274"/>
      <c r="KAI7" s="274"/>
      <c r="KAJ7" s="274"/>
      <c r="KAK7" s="274"/>
      <c r="KAL7" s="274"/>
      <c r="KAM7" s="274"/>
      <c r="KAN7" s="274"/>
      <c r="KAO7" s="274"/>
      <c r="KAP7" s="274"/>
      <c r="KAQ7" s="274"/>
      <c r="KAR7" s="274"/>
      <c r="KAS7" s="274"/>
      <c r="KAT7" s="274"/>
      <c r="KAU7" s="274"/>
      <c r="KAV7" s="274"/>
      <c r="KAW7" s="274"/>
      <c r="KAX7" s="274"/>
      <c r="KAY7" s="274"/>
      <c r="KAZ7" s="274"/>
      <c r="KBA7" s="274"/>
      <c r="KBB7" s="274"/>
      <c r="KBC7" s="274"/>
      <c r="KBD7" s="274"/>
      <c r="KBE7" s="274"/>
      <c r="KBF7" s="274"/>
      <c r="KBG7" s="274"/>
      <c r="KBH7" s="274"/>
      <c r="KBI7" s="274"/>
      <c r="KBJ7" s="274"/>
      <c r="KBK7" s="274"/>
      <c r="KBL7" s="274"/>
      <c r="KBM7" s="274"/>
      <c r="KBN7" s="274"/>
      <c r="KBO7" s="274"/>
      <c r="KBP7" s="274"/>
      <c r="KBQ7" s="274"/>
      <c r="KBR7" s="274"/>
      <c r="KBS7" s="274"/>
      <c r="KBT7" s="274"/>
      <c r="KBU7" s="274"/>
      <c r="KBV7" s="274"/>
      <c r="KBW7" s="274"/>
      <c r="KBX7" s="274"/>
      <c r="KBY7" s="274"/>
      <c r="KBZ7" s="274"/>
      <c r="KCA7" s="274"/>
      <c r="KCB7" s="274"/>
      <c r="KCC7" s="274"/>
      <c r="KCD7" s="274"/>
      <c r="KCE7" s="274"/>
      <c r="KCF7" s="274"/>
      <c r="KCG7" s="274"/>
      <c r="KCH7" s="274"/>
      <c r="KCI7" s="274"/>
      <c r="KCJ7" s="274"/>
      <c r="KCK7" s="274"/>
      <c r="KCL7" s="274"/>
      <c r="KCM7" s="274"/>
      <c r="KCN7" s="274"/>
      <c r="KCO7" s="274"/>
      <c r="KCP7" s="274"/>
      <c r="KCQ7" s="274"/>
      <c r="KCR7" s="274"/>
      <c r="KCS7" s="274"/>
      <c r="KCT7" s="274"/>
      <c r="KCU7" s="274"/>
      <c r="KCV7" s="274"/>
      <c r="KCW7" s="274"/>
      <c r="KCX7" s="274"/>
      <c r="KCY7" s="274"/>
      <c r="KCZ7" s="274"/>
      <c r="KDA7" s="274"/>
      <c r="KDB7" s="274"/>
      <c r="KDC7" s="274"/>
      <c r="KDD7" s="274"/>
      <c r="KDE7" s="274"/>
      <c r="KDF7" s="274"/>
      <c r="KDG7" s="274"/>
      <c r="KDH7" s="274"/>
      <c r="KDI7" s="274"/>
      <c r="KDJ7" s="274"/>
      <c r="KDK7" s="274"/>
      <c r="KDL7" s="274"/>
      <c r="KDM7" s="274"/>
      <c r="KDN7" s="274"/>
      <c r="KDO7" s="274"/>
      <c r="KDP7" s="274"/>
      <c r="KDQ7" s="274"/>
      <c r="KDR7" s="274"/>
      <c r="KDS7" s="274"/>
      <c r="KDT7" s="274"/>
      <c r="KDU7" s="274"/>
      <c r="KDV7" s="274"/>
      <c r="KDW7" s="274"/>
      <c r="KDX7" s="274"/>
      <c r="KDY7" s="274"/>
      <c r="KDZ7" s="274"/>
      <c r="KEA7" s="274"/>
      <c r="KEB7" s="274"/>
      <c r="KEC7" s="274"/>
      <c r="KED7" s="274"/>
      <c r="KEE7" s="274"/>
      <c r="KEF7" s="274"/>
      <c r="KEG7" s="274"/>
      <c r="KEH7" s="274"/>
      <c r="KEI7" s="274"/>
      <c r="KEJ7" s="274"/>
      <c r="KEK7" s="274"/>
      <c r="KEL7" s="274"/>
      <c r="KEM7" s="274"/>
      <c r="KEN7" s="274"/>
      <c r="KEO7" s="274"/>
      <c r="KEP7" s="274"/>
      <c r="KEQ7" s="274"/>
      <c r="KER7" s="274"/>
      <c r="KES7" s="274"/>
      <c r="KET7" s="274"/>
      <c r="KEU7" s="274"/>
      <c r="KEV7" s="274"/>
      <c r="KEW7" s="274"/>
      <c r="KEX7" s="274"/>
      <c r="KEY7" s="274"/>
      <c r="KEZ7" s="274"/>
      <c r="KFA7" s="274"/>
      <c r="KFB7" s="274"/>
      <c r="KFC7" s="274"/>
      <c r="KFD7" s="274"/>
      <c r="KFE7" s="274"/>
      <c r="KFF7" s="274"/>
      <c r="KFG7" s="274"/>
      <c r="KFH7" s="274"/>
      <c r="KFI7" s="274"/>
      <c r="KFJ7" s="274"/>
      <c r="KFK7" s="274"/>
      <c r="KFL7" s="274"/>
      <c r="KFM7" s="274"/>
      <c r="KFN7" s="274"/>
      <c r="KFO7" s="274"/>
      <c r="KFP7" s="274"/>
      <c r="KFQ7" s="274"/>
      <c r="KFR7" s="274"/>
      <c r="KFS7" s="274"/>
      <c r="KFT7" s="274"/>
      <c r="KFU7" s="274"/>
      <c r="KFV7" s="274"/>
      <c r="KFW7" s="274"/>
      <c r="KFX7" s="274"/>
      <c r="KFY7" s="274"/>
      <c r="KFZ7" s="274"/>
      <c r="KGA7" s="274"/>
      <c r="KGB7" s="274"/>
      <c r="KGC7" s="274"/>
      <c r="KGD7" s="274"/>
      <c r="KGE7" s="274"/>
      <c r="KGF7" s="274"/>
      <c r="KGG7" s="274"/>
      <c r="KGH7" s="274"/>
      <c r="KGI7" s="274"/>
      <c r="KGJ7" s="274"/>
      <c r="KGK7" s="274"/>
      <c r="KGL7" s="274"/>
      <c r="KGM7" s="274"/>
      <c r="KGN7" s="274"/>
      <c r="KGO7" s="274"/>
      <c r="KGP7" s="274"/>
      <c r="KGQ7" s="274"/>
      <c r="KGR7" s="274"/>
      <c r="KGS7" s="274"/>
      <c r="KGT7" s="274"/>
      <c r="KGU7" s="274"/>
      <c r="KGV7" s="274"/>
      <c r="KGW7" s="274"/>
      <c r="KGX7" s="274"/>
      <c r="KGY7" s="274"/>
      <c r="KGZ7" s="274"/>
      <c r="KHA7" s="274"/>
      <c r="KHB7" s="274"/>
      <c r="KHC7" s="274"/>
      <c r="KHD7" s="274"/>
      <c r="KHE7" s="274"/>
      <c r="KHF7" s="274"/>
      <c r="KHG7" s="274"/>
      <c r="KHH7" s="274"/>
      <c r="KHI7" s="274"/>
      <c r="KHJ7" s="274"/>
      <c r="KHK7" s="274"/>
      <c r="KHL7" s="274"/>
      <c r="KHM7" s="274"/>
      <c r="KHN7" s="274"/>
      <c r="KHO7" s="274"/>
      <c r="KHP7" s="274"/>
      <c r="KHQ7" s="274"/>
      <c r="KHR7" s="274"/>
      <c r="KHS7" s="274"/>
      <c r="KHT7" s="274"/>
      <c r="KHU7" s="274"/>
      <c r="KHV7" s="274"/>
      <c r="KHW7" s="274"/>
      <c r="KHX7" s="274"/>
      <c r="KHY7" s="274"/>
      <c r="KHZ7" s="274"/>
      <c r="KIA7" s="274"/>
      <c r="KIB7" s="274"/>
      <c r="KIC7" s="274"/>
      <c r="KID7" s="274"/>
      <c r="KIE7" s="274"/>
      <c r="KIF7" s="274"/>
      <c r="KIG7" s="274"/>
      <c r="KIH7" s="274"/>
      <c r="KII7" s="274"/>
      <c r="KIJ7" s="274"/>
      <c r="KIK7" s="274"/>
      <c r="KIL7" s="274"/>
      <c r="KIM7" s="274"/>
      <c r="KIN7" s="274"/>
      <c r="KIO7" s="274"/>
      <c r="KIP7" s="274"/>
      <c r="KIQ7" s="274"/>
      <c r="KIR7" s="274"/>
      <c r="KIS7" s="274"/>
      <c r="KIT7" s="274"/>
      <c r="KIU7" s="274"/>
      <c r="KIV7" s="274"/>
      <c r="KIW7" s="274"/>
      <c r="KIX7" s="274"/>
      <c r="KIY7" s="274"/>
      <c r="KIZ7" s="274"/>
      <c r="KJA7" s="274"/>
      <c r="KJB7" s="274"/>
      <c r="KJC7" s="274"/>
      <c r="KJD7" s="274"/>
      <c r="KJE7" s="274"/>
      <c r="KJF7" s="274"/>
      <c r="KJG7" s="274"/>
      <c r="KJH7" s="274"/>
      <c r="KJI7" s="274"/>
      <c r="KJJ7" s="274"/>
      <c r="KJK7" s="274"/>
      <c r="KJL7" s="274"/>
      <c r="KJM7" s="274"/>
      <c r="KJN7" s="274"/>
      <c r="KJO7" s="274"/>
      <c r="KJP7" s="274"/>
      <c r="KJQ7" s="274"/>
      <c r="KJR7" s="274"/>
      <c r="KJS7" s="274"/>
      <c r="KJT7" s="274"/>
      <c r="KJU7" s="274"/>
      <c r="KJV7" s="274"/>
      <c r="KJW7" s="274"/>
      <c r="KJX7" s="274"/>
      <c r="KJY7" s="274"/>
      <c r="KJZ7" s="274"/>
      <c r="KKA7" s="274"/>
      <c r="KKB7" s="274"/>
      <c r="KKC7" s="274"/>
      <c r="KKD7" s="274"/>
      <c r="KKE7" s="274"/>
      <c r="KKF7" s="274"/>
      <c r="KKG7" s="274"/>
      <c r="KKH7" s="274"/>
      <c r="KKI7" s="274"/>
      <c r="KKJ7" s="274"/>
      <c r="KKK7" s="274"/>
      <c r="KKL7" s="274"/>
      <c r="KKM7" s="274"/>
      <c r="KKN7" s="274"/>
      <c r="KKO7" s="274"/>
      <c r="KKP7" s="274"/>
      <c r="KKQ7" s="274"/>
      <c r="KKR7" s="274"/>
      <c r="KKS7" s="274"/>
      <c r="KKT7" s="274"/>
      <c r="KKU7" s="274"/>
      <c r="KKV7" s="274"/>
      <c r="KKW7" s="274"/>
      <c r="KKX7" s="274"/>
      <c r="KKY7" s="274"/>
      <c r="KKZ7" s="274"/>
      <c r="KLA7" s="274"/>
      <c r="KLB7" s="274"/>
      <c r="KLC7" s="274"/>
      <c r="KLD7" s="274"/>
      <c r="KLE7" s="274"/>
      <c r="KLF7" s="274"/>
      <c r="KLG7" s="274"/>
      <c r="KLH7" s="274"/>
      <c r="KLI7" s="274"/>
      <c r="KLJ7" s="274"/>
      <c r="KLK7" s="274"/>
      <c r="KLL7" s="274"/>
      <c r="KLM7" s="274"/>
      <c r="KLN7" s="274"/>
      <c r="KLO7" s="274"/>
      <c r="KLP7" s="274"/>
      <c r="KLQ7" s="274"/>
      <c r="KLR7" s="274"/>
      <c r="KLS7" s="274"/>
      <c r="KLT7" s="274"/>
      <c r="KLU7" s="274"/>
      <c r="KLV7" s="274"/>
      <c r="KLW7" s="274"/>
      <c r="KLX7" s="274"/>
      <c r="KLY7" s="274"/>
      <c r="KLZ7" s="274"/>
      <c r="KMA7" s="274"/>
      <c r="KMB7" s="274"/>
      <c r="KMC7" s="274"/>
      <c r="KMD7" s="274"/>
      <c r="KME7" s="274"/>
      <c r="KMF7" s="274"/>
      <c r="KMG7" s="274"/>
      <c r="KMH7" s="274"/>
      <c r="KMI7" s="274"/>
      <c r="KMJ7" s="274"/>
      <c r="KMK7" s="274"/>
      <c r="KML7" s="274"/>
      <c r="KMM7" s="274"/>
      <c r="KMN7" s="274"/>
      <c r="KMO7" s="274"/>
      <c r="KMP7" s="274"/>
      <c r="KMQ7" s="274"/>
      <c r="KMR7" s="274"/>
      <c r="KMS7" s="274"/>
      <c r="KMT7" s="274"/>
      <c r="KMU7" s="274"/>
      <c r="KMV7" s="274"/>
      <c r="KMW7" s="274"/>
      <c r="KMX7" s="274"/>
      <c r="KMY7" s="274"/>
      <c r="KMZ7" s="274"/>
      <c r="KNA7" s="274"/>
      <c r="KNB7" s="274"/>
      <c r="KNC7" s="274"/>
      <c r="KND7" s="274"/>
      <c r="KNE7" s="274"/>
      <c r="KNF7" s="274"/>
      <c r="KNG7" s="274"/>
      <c r="KNH7" s="274"/>
      <c r="KNI7" s="274"/>
      <c r="KNJ7" s="274"/>
      <c r="KNK7" s="274"/>
      <c r="KNL7" s="274"/>
      <c r="KNM7" s="274"/>
      <c r="KNN7" s="274"/>
      <c r="KNO7" s="274"/>
      <c r="KNP7" s="274"/>
      <c r="KNQ7" s="274"/>
      <c r="KNR7" s="274"/>
      <c r="KNS7" s="274"/>
      <c r="KNT7" s="274"/>
      <c r="KNU7" s="274"/>
      <c r="KNV7" s="274"/>
      <c r="KNW7" s="274"/>
      <c r="KNX7" s="274"/>
      <c r="KNY7" s="274"/>
      <c r="KNZ7" s="274"/>
      <c r="KOA7" s="274"/>
      <c r="KOB7" s="274"/>
      <c r="KOC7" s="274"/>
      <c r="KOD7" s="274"/>
      <c r="KOE7" s="274"/>
      <c r="KOF7" s="274"/>
      <c r="KOG7" s="274"/>
      <c r="KOH7" s="274"/>
      <c r="KOI7" s="274"/>
      <c r="KOJ7" s="274"/>
      <c r="KOK7" s="274"/>
      <c r="KOL7" s="274"/>
      <c r="KOM7" s="274"/>
      <c r="KON7" s="274"/>
      <c r="KOO7" s="274"/>
      <c r="KOP7" s="274"/>
      <c r="KOQ7" s="274"/>
      <c r="KOR7" s="274"/>
      <c r="KOS7" s="274"/>
      <c r="KOT7" s="274"/>
      <c r="KOU7" s="274"/>
      <c r="KOV7" s="274"/>
      <c r="KOW7" s="274"/>
      <c r="KOX7" s="274"/>
      <c r="KOY7" s="274"/>
      <c r="KOZ7" s="274"/>
      <c r="KPA7" s="274"/>
      <c r="KPB7" s="274"/>
      <c r="KPC7" s="274"/>
      <c r="KPD7" s="274"/>
      <c r="KPE7" s="274"/>
      <c r="KPF7" s="274"/>
      <c r="KPG7" s="274"/>
      <c r="KPH7" s="274"/>
      <c r="KPI7" s="274"/>
      <c r="KPJ7" s="274"/>
      <c r="KPK7" s="274"/>
      <c r="KPL7" s="274"/>
      <c r="KPM7" s="274"/>
      <c r="KPN7" s="274"/>
      <c r="KPO7" s="274"/>
      <c r="KPP7" s="274"/>
      <c r="KPQ7" s="274"/>
      <c r="KPR7" s="274"/>
      <c r="KPS7" s="274"/>
      <c r="KPT7" s="274"/>
      <c r="KPU7" s="274"/>
      <c r="KPV7" s="274"/>
      <c r="KPW7" s="274"/>
      <c r="KPX7" s="274"/>
      <c r="KPY7" s="274"/>
      <c r="KPZ7" s="274"/>
      <c r="KQA7" s="274"/>
      <c r="KQB7" s="274"/>
      <c r="KQC7" s="274"/>
      <c r="KQD7" s="274"/>
      <c r="KQE7" s="274"/>
      <c r="KQF7" s="274"/>
      <c r="KQG7" s="274"/>
      <c r="KQH7" s="274"/>
      <c r="KQI7" s="274"/>
      <c r="KQJ7" s="274"/>
      <c r="KQK7" s="274"/>
      <c r="KQL7" s="274"/>
      <c r="KQM7" s="274"/>
      <c r="KQN7" s="274"/>
      <c r="KQO7" s="274"/>
      <c r="KQP7" s="274"/>
      <c r="KQQ7" s="274"/>
      <c r="KQR7" s="274"/>
      <c r="KQS7" s="274"/>
      <c r="KQT7" s="274"/>
      <c r="KQU7" s="274"/>
      <c r="KQV7" s="274"/>
      <c r="KQW7" s="274"/>
      <c r="KQX7" s="274"/>
      <c r="KQY7" s="274"/>
      <c r="KQZ7" s="274"/>
      <c r="KRA7" s="274"/>
      <c r="KRB7" s="274"/>
      <c r="KRC7" s="274"/>
      <c r="KRD7" s="274"/>
      <c r="KRE7" s="274"/>
      <c r="KRF7" s="274"/>
      <c r="KRG7" s="274"/>
      <c r="KRH7" s="274"/>
      <c r="KRI7" s="274"/>
      <c r="KRJ7" s="274"/>
      <c r="KRK7" s="274"/>
      <c r="KRL7" s="274"/>
      <c r="KRM7" s="274"/>
      <c r="KRN7" s="274"/>
      <c r="KRO7" s="274"/>
      <c r="KRP7" s="274"/>
      <c r="KRQ7" s="274"/>
      <c r="KRR7" s="274"/>
      <c r="KRS7" s="274"/>
      <c r="KRT7" s="274"/>
      <c r="KRU7" s="274"/>
      <c r="KRV7" s="274"/>
      <c r="KRW7" s="274"/>
      <c r="KRX7" s="274"/>
      <c r="KRY7" s="274"/>
      <c r="KRZ7" s="274"/>
      <c r="KSA7" s="274"/>
      <c r="KSB7" s="274"/>
      <c r="KSC7" s="274"/>
      <c r="KSD7" s="274"/>
      <c r="KSE7" s="274"/>
      <c r="KSF7" s="274"/>
      <c r="KSG7" s="274"/>
      <c r="KSH7" s="274"/>
      <c r="KSI7" s="274"/>
      <c r="KSJ7" s="274"/>
      <c r="KSK7" s="274"/>
      <c r="KSL7" s="274"/>
      <c r="KSM7" s="274"/>
      <c r="KSN7" s="274"/>
      <c r="KSO7" s="274"/>
      <c r="KSP7" s="274"/>
      <c r="KSQ7" s="274"/>
      <c r="KSR7" s="274"/>
      <c r="KSS7" s="274"/>
      <c r="KST7" s="274"/>
      <c r="KSU7" s="274"/>
      <c r="KSV7" s="274"/>
      <c r="KSW7" s="274"/>
      <c r="KSX7" s="274"/>
      <c r="KSY7" s="274"/>
      <c r="KSZ7" s="274"/>
      <c r="KTA7" s="274"/>
      <c r="KTB7" s="274"/>
      <c r="KTC7" s="274"/>
      <c r="KTD7" s="274"/>
      <c r="KTE7" s="274"/>
      <c r="KTF7" s="274"/>
      <c r="KTG7" s="274"/>
      <c r="KTH7" s="274"/>
      <c r="KTI7" s="274"/>
      <c r="KTJ7" s="274"/>
      <c r="KTK7" s="274"/>
      <c r="KTL7" s="274"/>
      <c r="KTM7" s="274"/>
      <c r="KTN7" s="274"/>
      <c r="KTO7" s="274"/>
      <c r="KTP7" s="274"/>
      <c r="KTQ7" s="274"/>
      <c r="KTR7" s="274"/>
      <c r="KTS7" s="274"/>
      <c r="KTT7" s="274"/>
      <c r="KTU7" s="274"/>
      <c r="KTV7" s="274"/>
      <c r="KTW7" s="274"/>
      <c r="KTX7" s="274"/>
      <c r="KTY7" s="274"/>
      <c r="KTZ7" s="274"/>
      <c r="KUA7" s="274"/>
      <c r="KUB7" s="274"/>
      <c r="KUC7" s="274"/>
      <c r="KUD7" s="274"/>
      <c r="KUE7" s="274"/>
      <c r="KUF7" s="274"/>
      <c r="KUG7" s="274"/>
      <c r="KUH7" s="274"/>
      <c r="KUI7" s="274"/>
      <c r="KUJ7" s="274"/>
      <c r="KUK7" s="274"/>
      <c r="KUL7" s="274"/>
      <c r="KUM7" s="274"/>
      <c r="KUN7" s="274"/>
      <c r="KUO7" s="274"/>
      <c r="KUP7" s="274"/>
      <c r="KUQ7" s="274"/>
      <c r="KUR7" s="274"/>
      <c r="KUS7" s="274"/>
      <c r="KUT7" s="274"/>
      <c r="KUU7" s="274"/>
      <c r="KUV7" s="274"/>
      <c r="KUW7" s="274"/>
      <c r="KUX7" s="274"/>
      <c r="KUY7" s="274"/>
      <c r="KUZ7" s="274"/>
      <c r="KVA7" s="274"/>
      <c r="KVB7" s="274"/>
      <c r="KVC7" s="274"/>
      <c r="KVD7" s="274"/>
      <c r="KVE7" s="274"/>
      <c r="KVF7" s="274"/>
      <c r="KVG7" s="274"/>
      <c r="KVH7" s="274"/>
      <c r="KVI7" s="274"/>
      <c r="KVJ7" s="274"/>
      <c r="KVK7" s="274"/>
      <c r="KVL7" s="274"/>
      <c r="KVM7" s="274"/>
      <c r="KVN7" s="274"/>
      <c r="KVO7" s="274"/>
      <c r="KVP7" s="274"/>
      <c r="KVQ7" s="274"/>
      <c r="KVR7" s="274"/>
      <c r="KVS7" s="274"/>
      <c r="KVT7" s="274"/>
      <c r="KVU7" s="274"/>
      <c r="KVV7" s="274"/>
      <c r="KVW7" s="274"/>
      <c r="KVX7" s="274"/>
      <c r="KVY7" s="274"/>
      <c r="KVZ7" s="274"/>
      <c r="KWA7" s="274"/>
      <c r="KWB7" s="274"/>
      <c r="KWC7" s="274"/>
      <c r="KWD7" s="274"/>
      <c r="KWE7" s="274"/>
      <c r="KWF7" s="274"/>
      <c r="KWG7" s="274"/>
      <c r="KWH7" s="274"/>
      <c r="KWI7" s="274"/>
      <c r="KWJ7" s="274"/>
      <c r="KWK7" s="274"/>
      <c r="KWL7" s="274"/>
      <c r="KWM7" s="274"/>
      <c r="KWN7" s="274"/>
      <c r="KWO7" s="274"/>
      <c r="KWP7" s="274"/>
      <c r="KWQ7" s="274"/>
      <c r="KWR7" s="274"/>
      <c r="KWS7" s="274"/>
      <c r="KWT7" s="274"/>
      <c r="KWU7" s="274"/>
      <c r="KWV7" s="274"/>
      <c r="KWW7" s="274"/>
      <c r="KWX7" s="274"/>
      <c r="KWY7" s="274"/>
      <c r="KWZ7" s="274"/>
      <c r="KXA7" s="274"/>
      <c r="KXB7" s="274"/>
      <c r="KXC7" s="274"/>
      <c r="KXD7" s="274"/>
      <c r="KXE7" s="274"/>
      <c r="KXF7" s="274"/>
      <c r="KXG7" s="274"/>
      <c r="KXH7" s="274"/>
      <c r="KXI7" s="274"/>
      <c r="KXJ7" s="274"/>
      <c r="KXK7" s="274"/>
      <c r="KXL7" s="274"/>
      <c r="KXM7" s="274"/>
      <c r="KXN7" s="274"/>
      <c r="KXO7" s="274"/>
      <c r="KXP7" s="274"/>
      <c r="KXQ7" s="274"/>
      <c r="KXR7" s="274"/>
      <c r="KXS7" s="274"/>
      <c r="KXT7" s="274"/>
      <c r="KXU7" s="274"/>
      <c r="KXV7" s="274"/>
      <c r="KXW7" s="274"/>
      <c r="KXX7" s="274"/>
      <c r="KXY7" s="274"/>
      <c r="KXZ7" s="274"/>
      <c r="KYA7" s="274"/>
      <c r="KYB7" s="274"/>
      <c r="KYC7" s="274"/>
      <c r="KYD7" s="274"/>
      <c r="KYE7" s="274"/>
      <c r="KYF7" s="274"/>
      <c r="KYG7" s="274"/>
      <c r="KYH7" s="274"/>
      <c r="KYI7" s="274"/>
      <c r="KYJ7" s="274"/>
      <c r="KYK7" s="274"/>
      <c r="KYL7" s="274"/>
      <c r="KYM7" s="274"/>
      <c r="KYN7" s="274"/>
      <c r="KYO7" s="274"/>
      <c r="KYP7" s="274"/>
      <c r="KYQ7" s="274"/>
      <c r="KYR7" s="274"/>
      <c r="KYS7" s="274"/>
      <c r="KYT7" s="274"/>
      <c r="KYU7" s="274"/>
      <c r="KYV7" s="274"/>
      <c r="KYW7" s="274"/>
      <c r="KYX7" s="274"/>
      <c r="KYY7" s="274"/>
      <c r="KYZ7" s="274"/>
      <c r="KZA7" s="274"/>
      <c r="KZB7" s="274"/>
      <c r="KZC7" s="274"/>
      <c r="KZD7" s="274"/>
      <c r="KZE7" s="274"/>
      <c r="KZF7" s="274"/>
      <c r="KZG7" s="274"/>
      <c r="KZH7" s="274"/>
      <c r="KZI7" s="274"/>
      <c r="KZJ7" s="274"/>
      <c r="KZK7" s="274"/>
      <c r="KZL7" s="274"/>
      <c r="KZM7" s="274"/>
      <c r="KZN7" s="274"/>
      <c r="KZO7" s="274"/>
      <c r="KZP7" s="274"/>
      <c r="KZQ7" s="274"/>
      <c r="KZR7" s="274"/>
      <c r="KZS7" s="274"/>
      <c r="KZT7" s="274"/>
      <c r="KZU7" s="274"/>
      <c r="KZV7" s="274"/>
      <c r="KZW7" s="274"/>
      <c r="KZX7" s="274"/>
      <c r="KZY7" s="274"/>
      <c r="KZZ7" s="274"/>
      <c r="LAA7" s="274"/>
      <c r="LAB7" s="274"/>
      <c r="LAC7" s="274"/>
      <c r="LAD7" s="274"/>
      <c r="LAE7" s="274"/>
      <c r="LAF7" s="274"/>
      <c r="LAG7" s="274"/>
      <c r="LAH7" s="274"/>
      <c r="LAI7" s="274"/>
      <c r="LAJ7" s="274"/>
      <c r="LAK7" s="274"/>
      <c r="LAL7" s="274"/>
      <c r="LAM7" s="274"/>
      <c r="LAN7" s="274"/>
      <c r="LAO7" s="274"/>
      <c r="LAP7" s="274"/>
      <c r="LAQ7" s="274"/>
      <c r="LAR7" s="274"/>
      <c r="LAS7" s="274"/>
      <c r="LAT7" s="274"/>
      <c r="LAU7" s="274"/>
      <c r="LAV7" s="274"/>
      <c r="LAW7" s="274"/>
      <c r="LAX7" s="274"/>
      <c r="LAY7" s="274"/>
      <c r="LAZ7" s="274"/>
      <c r="LBA7" s="274"/>
      <c r="LBB7" s="274"/>
      <c r="LBC7" s="274"/>
      <c r="LBD7" s="274"/>
      <c r="LBE7" s="274"/>
      <c r="LBF7" s="274"/>
      <c r="LBG7" s="274"/>
      <c r="LBH7" s="274"/>
      <c r="LBI7" s="274"/>
      <c r="LBJ7" s="274"/>
      <c r="LBK7" s="274"/>
      <c r="LBL7" s="274"/>
      <c r="LBM7" s="274"/>
      <c r="LBN7" s="274"/>
      <c r="LBO7" s="274"/>
      <c r="LBP7" s="274"/>
      <c r="LBQ7" s="274"/>
      <c r="LBR7" s="274"/>
      <c r="LBS7" s="274"/>
      <c r="LBT7" s="274"/>
      <c r="LBU7" s="274"/>
      <c r="LBV7" s="274"/>
      <c r="LBW7" s="274"/>
      <c r="LBX7" s="274"/>
      <c r="LBY7" s="274"/>
      <c r="LBZ7" s="274"/>
      <c r="LCA7" s="274"/>
      <c r="LCB7" s="274"/>
      <c r="LCC7" s="274"/>
      <c r="LCD7" s="274"/>
      <c r="LCE7" s="274"/>
      <c r="LCF7" s="274"/>
      <c r="LCG7" s="274"/>
      <c r="LCH7" s="274"/>
      <c r="LCI7" s="274"/>
      <c r="LCJ7" s="274"/>
      <c r="LCK7" s="274"/>
      <c r="LCL7" s="274"/>
      <c r="LCM7" s="274"/>
      <c r="LCN7" s="274"/>
      <c r="LCO7" s="274"/>
      <c r="LCP7" s="274"/>
      <c r="LCQ7" s="274"/>
      <c r="LCR7" s="274"/>
      <c r="LCS7" s="274"/>
      <c r="LCT7" s="274"/>
      <c r="LCU7" s="274"/>
      <c r="LCV7" s="274"/>
      <c r="LCW7" s="274"/>
      <c r="LCX7" s="274"/>
      <c r="LCY7" s="274"/>
      <c r="LCZ7" s="274"/>
      <c r="LDA7" s="274"/>
      <c r="LDB7" s="274"/>
      <c r="LDC7" s="274"/>
      <c r="LDD7" s="274"/>
      <c r="LDE7" s="274"/>
      <c r="LDF7" s="274"/>
      <c r="LDG7" s="274"/>
      <c r="LDH7" s="274"/>
      <c r="LDI7" s="274"/>
      <c r="LDJ7" s="274"/>
      <c r="LDK7" s="274"/>
      <c r="LDL7" s="274"/>
      <c r="LDM7" s="274"/>
      <c r="LDN7" s="274"/>
      <c r="LDO7" s="274"/>
      <c r="LDP7" s="274"/>
      <c r="LDQ7" s="274"/>
      <c r="LDR7" s="274"/>
      <c r="LDS7" s="274"/>
      <c r="LDT7" s="274"/>
      <c r="LDU7" s="274"/>
      <c r="LDV7" s="274"/>
      <c r="LDW7" s="274"/>
      <c r="LDX7" s="274"/>
      <c r="LDY7" s="274"/>
      <c r="LDZ7" s="274"/>
      <c r="LEA7" s="274"/>
      <c r="LEB7" s="274"/>
      <c r="LEC7" s="274"/>
      <c r="LED7" s="274"/>
      <c r="LEE7" s="274"/>
      <c r="LEF7" s="274"/>
      <c r="LEG7" s="274"/>
      <c r="LEH7" s="274"/>
      <c r="LEI7" s="274"/>
      <c r="LEJ7" s="274"/>
      <c r="LEK7" s="274"/>
      <c r="LEL7" s="274"/>
      <c r="LEM7" s="274"/>
      <c r="LEN7" s="274"/>
      <c r="LEO7" s="274"/>
      <c r="LEP7" s="274"/>
      <c r="LEQ7" s="274"/>
      <c r="LER7" s="274"/>
      <c r="LES7" s="274"/>
      <c r="LET7" s="274"/>
      <c r="LEU7" s="274"/>
      <c r="LEV7" s="274"/>
      <c r="LEW7" s="274"/>
      <c r="LEX7" s="274"/>
      <c r="LEY7" s="274"/>
      <c r="LEZ7" s="274"/>
      <c r="LFA7" s="274"/>
      <c r="LFB7" s="274"/>
      <c r="LFC7" s="274"/>
      <c r="LFD7" s="274"/>
      <c r="LFE7" s="274"/>
      <c r="LFF7" s="274"/>
      <c r="LFG7" s="274"/>
      <c r="LFH7" s="274"/>
      <c r="LFI7" s="274"/>
      <c r="LFJ7" s="274"/>
      <c r="LFK7" s="274"/>
      <c r="LFL7" s="274"/>
      <c r="LFM7" s="274"/>
      <c r="LFN7" s="274"/>
      <c r="LFO7" s="274"/>
      <c r="LFP7" s="274"/>
      <c r="LFQ7" s="274"/>
      <c r="LFR7" s="274"/>
      <c r="LFS7" s="274"/>
      <c r="LFT7" s="274"/>
      <c r="LFU7" s="274"/>
      <c r="LFV7" s="274"/>
      <c r="LFW7" s="274"/>
      <c r="LFX7" s="274"/>
      <c r="LFY7" s="274"/>
      <c r="LFZ7" s="274"/>
      <c r="LGA7" s="274"/>
      <c r="LGB7" s="274"/>
      <c r="LGC7" s="274"/>
      <c r="LGD7" s="274"/>
      <c r="LGE7" s="274"/>
      <c r="LGF7" s="274"/>
      <c r="LGG7" s="274"/>
      <c r="LGH7" s="274"/>
      <c r="LGI7" s="274"/>
      <c r="LGJ7" s="274"/>
      <c r="LGK7" s="274"/>
      <c r="LGL7" s="274"/>
      <c r="LGM7" s="274"/>
      <c r="LGN7" s="274"/>
      <c r="LGO7" s="274"/>
      <c r="LGP7" s="274"/>
      <c r="LGQ7" s="274"/>
      <c r="LGR7" s="274"/>
      <c r="LGS7" s="274"/>
      <c r="LGT7" s="274"/>
      <c r="LGU7" s="274"/>
      <c r="LGV7" s="274"/>
      <c r="LGW7" s="274"/>
      <c r="LGX7" s="274"/>
      <c r="LGY7" s="274"/>
      <c r="LGZ7" s="274"/>
      <c r="LHA7" s="274"/>
      <c r="LHB7" s="274"/>
      <c r="LHC7" s="274"/>
      <c r="LHD7" s="274"/>
      <c r="LHE7" s="274"/>
      <c r="LHF7" s="274"/>
      <c r="LHG7" s="274"/>
      <c r="LHH7" s="274"/>
      <c r="LHI7" s="274"/>
      <c r="LHJ7" s="274"/>
      <c r="LHK7" s="274"/>
      <c r="LHL7" s="274"/>
      <c r="LHM7" s="274"/>
      <c r="LHN7" s="274"/>
      <c r="LHO7" s="274"/>
      <c r="LHP7" s="274"/>
      <c r="LHQ7" s="274"/>
      <c r="LHR7" s="274"/>
      <c r="LHS7" s="274"/>
      <c r="LHT7" s="274"/>
      <c r="LHU7" s="274"/>
      <c r="LHV7" s="274"/>
      <c r="LHW7" s="274"/>
      <c r="LHX7" s="274"/>
      <c r="LHY7" s="274"/>
      <c r="LHZ7" s="274"/>
      <c r="LIA7" s="274"/>
      <c r="LIB7" s="274"/>
      <c r="LIC7" s="274"/>
      <c r="LID7" s="274"/>
      <c r="LIE7" s="274"/>
      <c r="LIF7" s="274"/>
      <c r="LIG7" s="274"/>
      <c r="LIH7" s="274"/>
      <c r="LII7" s="274"/>
      <c r="LIJ7" s="274"/>
      <c r="LIK7" s="274"/>
      <c r="LIL7" s="274"/>
      <c r="LIM7" s="274"/>
      <c r="LIN7" s="274"/>
      <c r="LIO7" s="274"/>
      <c r="LIP7" s="274"/>
      <c r="LIQ7" s="274"/>
      <c r="LIR7" s="274"/>
      <c r="LIS7" s="274"/>
      <c r="LIT7" s="274"/>
      <c r="LIU7" s="274"/>
      <c r="LIV7" s="274"/>
      <c r="LIW7" s="274"/>
      <c r="LIX7" s="274"/>
      <c r="LIY7" s="274"/>
      <c r="LIZ7" s="274"/>
      <c r="LJA7" s="274"/>
      <c r="LJB7" s="274"/>
      <c r="LJC7" s="274"/>
      <c r="LJD7" s="274"/>
      <c r="LJE7" s="274"/>
      <c r="LJF7" s="274"/>
      <c r="LJG7" s="274"/>
      <c r="LJH7" s="274"/>
      <c r="LJI7" s="274"/>
      <c r="LJJ7" s="274"/>
      <c r="LJK7" s="274"/>
      <c r="LJL7" s="274"/>
      <c r="LJM7" s="274"/>
      <c r="LJN7" s="274"/>
      <c r="LJO7" s="274"/>
      <c r="LJP7" s="274"/>
      <c r="LJQ7" s="274"/>
      <c r="LJR7" s="274"/>
      <c r="LJS7" s="274"/>
      <c r="LJT7" s="274"/>
      <c r="LJU7" s="274"/>
      <c r="LJV7" s="274"/>
      <c r="LJW7" s="274"/>
      <c r="LJX7" s="274"/>
      <c r="LJY7" s="274"/>
      <c r="LJZ7" s="274"/>
      <c r="LKA7" s="274"/>
      <c r="LKB7" s="274"/>
      <c r="LKC7" s="274"/>
      <c r="LKD7" s="274"/>
      <c r="LKE7" s="274"/>
      <c r="LKF7" s="274"/>
      <c r="LKG7" s="274"/>
      <c r="LKH7" s="274"/>
      <c r="LKI7" s="274"/>
      <c r="LKJ7" s="274"/>
      <c r="LKK7" s="274"/>
      <c r="LKL7" s="274"/>
      <c r="LKM7" s="274"/>
      <c r="LKN7" s="274"/>
      <c r="LKO7" s="274"/>
      <c r="LKP7" s="274"/>
      <c r="LKQ7" s="274"/>
      <c r="LKR7" s="274"/>
      <c r="LKS7" s="274"/>
      <c r="LKT7" s="274"/>
      <c r="LKU7" s="274"/>
      <c r="LKV7" s="274"/>
      <c r="LKW7" s="274"/>
      <c r="LKX7" s="274"/>
      <c r="LKY7" s="274"/>
      <c r="LKZ7" s="274"/>
      <c r="LLA7" s="274"/>
      <c r="LLB7" s="274"/>
      <c r="LLC7" s="274"/>
      <c r="LLD7" s="274"/>
      <c r="LLE7" s="274"/>
      <c r="LLF7" s="274"/>
      <c r="LLG7" s="274"/>
      <c r="LLH7" s="274"/>
      <c r="LLI7" s="274"/>
      <c r="LLJ7" s="274"/>
      <c r="LLK7" s="274"/>
      <c r="LLL7" s="274"/>
      <c r="LLM7" s="274"/>
      <c r="LLN7" s="274"/>
      <c r="LLO7" s="274"/>
      <c r="LLP7" s="274"/>
      <c r="LLQ7" s="274"/>
      <c r="LLR7" s="274"/>
      <c r="LLS7" s="274"/>
      <c r="LLT7" s="274"/>
      <c r="LLU7" s="274"/>
      <c r="LLV7" s="274"/>
      <c r="LLW7" s="274"/>
      <c r="LLX7" s="274"/>
      <c r="LLY7" s="274"/>
      <c r="LLZ7" s="274"/>
      <c r="LMA7" s="274"/>
      <c r="LMB7" s="274"/>
      <c r="LMC7" s="274"/>
      <c r="LMD7" s="274"/>
      <c r="LME7" s="274"/>
      <c r="LMF7" s="274"/>
      <c r="LMG7" s="274"/>
      <c r="LMH7" s="274"/>
      <c r="LMI7" s="274"/>
      <c r="LMJ7" s="274"/>
      <c r="LMK7" s="274"/>
      <c r="LML7" s="274"/>
      <c r="LMM7" s="274"/>
      <c r="LMN7" s="274"/>
      <c r="LMO7" s="274"/>
      <c r="LMP7" s="274"/>
      <c r="LMQ7" s="274"/>
      <c r="LMR7" s="274"/>
      <c r="LMS7" s="274"/>
      <c r="LMT7" s="274"/>
      <c r="LMU7" s="274"/>
      <c r="LMV7" s="274"/>
      <c r="LMW7" s="274"/>
      <c r="LMX7" s="274"/>
      <c r="LMY7" s="274"/>
      <c r="LMZ7" s="274"/>
      <c r="LNA7" s="274"/>
      <c r="LNB7" s="274"/>
      <c r="LNC7" s="274"/>
      <c r="LND7" s="274"/>
      <c r="LNE7" s="274"/>
      <c r="LNF7" s="274"/>
      <c r="LNG7" s="274"/>
      <c r="LNH7" s="274"/>
      <c r="LNI7" s="274"/>
      <c r="LNJ7" s="274"/>
      <c r="LNK7" s="274"/>
      <c r="LNL7" s="274"/>
      <c r="LNM7" s="274"/>
      <c r="LNN7" s="274"/>
      <c r="LNO7" s="274"/>
      <c r="LNP7" s="274"/>
      <c r="LNQ7" s="274"/>
      <c r="LNR7" s="274"/>
      <c r="LNS7" s="274"/>
      <c r="LNT7" s="274"/>
      <c r="LNU7" s="274"/>
      <c r="LNV7" s="274"/>
      <c r="LNW7" s="274"/>
      <c r="LNX7" s="274"/>
      <c r="LNY7" s="274"/>
      <c r="LNZ7" s="274"/>
      <c r="LOA7" s="274"/>
      <c r="LOB7" s="274"/>
      <c r="LOC7" s="274"/>
      <c r="LOD7" s="274"/>
      <c r="LOE7" s="274"/>
      <c r="LOF7" s="274"/>
      <c r="LOG7" s="274"/>
      <c r="LOH7" s="274"/>
      <c r="LOI7" s="274"/>
      <c r="LOJ7" s="274"/>
      <c r="LOK7" s="274"/>
      <c r="LOL7" s="274"/>
      <c r="LOM7" s="274"/>
      <c r="LON7" s="274"/>
      <c r="LOO7" s="274"/>
      <c r="LOP7" s="274"/>
      <c r="LOQ7" s="274"/>
      <c r="LOR7" s="274"/>
      <c r="LOS7" s="274"/>
      <c r="LOT7" s="274"/>
      <c r="LOU7" s="274"/>
      <c r="LOV7" s="274"/>
      <c r="LOW7" s="274"/>
      <c r="LOX7" s="274"/>
      <c r="LOY7" s="274"/>
      <c r="LOZ7" s="274"/>
      <c r="LPA7" s="274"/>
      <c r="LPB7" s="274"/>
      <c r="LPC7" s="274"/>
      <c r="LPD7" s="274"/>
      <c r="LPE7" s="274"/>
      <c r="LPF7" s="274"/>
      <c r="LPG7" s="274"/>
      <c r="LPH7" s="274"/>
      <c r="LPI7" s="274"/>
      <c r="LPJ7" s="274"/>
      <c r="LPK7" s="274"/>
      <c r="LPL7" s="274"/>
      <c r="LPM7" s="274"/>
      <c r="LPN7" s="274"/>
      <c r="LPO7" s="274"/>
      <c r="LPP7" s="274"/>
      <c r="LPQ7" s="274"/>
      <c r="LPR7" s="274"/>
      <c r="LPS7" s="274"/>
      <c r="LPT7" s="274"/>
      <c r="LPU7" s="274"/>
      <c r="LPV7" s="274"/>
      <c r="LPW7" s="274"/>
      <c r="LPX7" s="274"/>
      <c r="LPY7" s="274"/>
      <c r="LPZ7" s="274"/>
      <c r="LQA7" s="274"/>
      <c r="LQB7" s="274"/>
      <c r="LQC7" s="274"/>
      <c r="LQD7" s="274"/>
      <c r="LQE7" s="274"/>
      <c r="LQF7" s="274"/>
      <c r="LQG7" s="274"/>
      <c r="LQH7" s="274"/>
      <c r="LQI7" s="274"/>
      <c r="LQJ7" s="274"/>
      <c r="LQK7" s="274"/>
      <c r="LQL7" s="274"/>
      <c r="LQM7" s="274"/>
      <c r="LQN7" s="274"/>
      <c r="LQO7" s="274"/>
      <c r="LQP7" s="274"/>
      <c r="LQQ7" s="274"/>
      <c r="LQR7" s="274"/>
      <c r="LQS7" s="274"/>
      <c r="LQT7" s="274"/>
      <c r="LQU7" s="274"/>
      <c r="LQV7" s="274"/>
      <c r="LQW7" s="274"/>
      <c r="LQX7" s="274"/>
      <c r="LQY7" s="274"/>
      <c r="LQZ7" s="274"/>
      <c r="LRA7" s="274"/>
      <c r="LRB7" s="274"/>
      <c r="LRC7" s="274"/>
      <c r="LRD7" s="274"/>
      <c r="LRE7" s="274"/>
      <c r="LRF7" s="274"/>
      <c r="LRG7" s="274"/>
      <c r="LRH7" s="274"/>
      <c r="LRI7" s="274"/>
      <c r="LRJ7" s="274"/>
      <c r="LRK7" s="274"/>
      <c r="LRL7" s="274"/>
      <c r="LRM7" s="274"/>
      <c r="LRN7" s="274"/>
      <c r="LRO7" s="274"/>
      <c r="LRP7" s="274"/>
      <c r="LRQ7" s="274"/>
      <c r="LRR7" s="274"/>
      <c r="LRS7" s="274"/>
      <c r="LRT7" s="274"/>
      <c r="LRU7" s="274"/>
      <c r="LRV7" s="274"/>
      <c r="LRW7" s="274"/>
      <c r="LRX7" s="274"/>
      <c r="LRY7" s="274"/>
      <c r="LRZ7" s="274"/>
      <c r="LSA7" s="274"/>
      <c r="LSB7" s="274"/>
      <c r="LSC7" s="274"/>
      <c r="LSD7" s="274"/>
      <c r="LSE7" s="274"/>
      <c r="LSF7" s="274"/>
      <c r="LSG7" s="274"/>
      <c r="LSH7" s="274"/>
      <c r="LSI7" s="274"/>
      <c r="LSJ7" s="274"/>
      <c r="LSK7" s="274"/>
      <c r="LSL7" s="274"/>
      <c r="LSM7" s="274"/>
      <c r="LSN7" s="274"/>
      <c r="LSO7" s="274"/>
      <c r="LSP7" s="274"/>
      <c r="LSQ7" s="274"/>
      <c r="LSR7" s="274"/>
      <c r="LSS7" s="274"/>
      <c r="LST7" s="274"/>
      <c r="LSU7" s="274"/>
      <c r="LSV7" s="274"/>
      <c r="LSW7" s="274"/>
      <c r="LSX7" s="274"/>
      <c r="LSY7" s="274"/>
      <c r="LSZ7" s="274"/>
      <c r="LTA7" s="274"/>
      <c r="LTB7" s="274"/>
      <c r="LTC7" s="274"/>
      <c r="LTD7" s="274"/>
      <c r="LTE7" s="274"/>
      <c r="LTF7" s="274"/>
      <c r="LTG7" s="274"/>
      <c r="LTH7" s="274"/>
      <c r="LTI7" s="274"/>
      <c r="LTJ7" s="274"/>
      <c r="LTK7" s="274"/>
      <c r="LTL7" s="274"/>
      <c r="LTM7" s="274"/>
      <c r="LTN7" s="274"/>
      <c r="LTO7" s="274"/>
      <c r="LTP7" s="274"/>
      <c r="LTQ7" s="274"/>
      <c r="LTR7" s="274"/>
      <c r="LTS7" s="274"/>
      <c r="LTT7" s="274"/>
      <c r="LTU7" s="274"/>
      <c r="LTV7" s="274"/>
      <c r="LTW7" s="274"/>
      <c r="LTX7" s="274"/>
      <c r="LTY7" s="274"/>
      <c r="LTZ7" s="274"/>
      <c r="LUA7" s="274"/>
      <c r="LUB7" s="274"/>
      <c r="LUC7" s="274"/>
      <c r="LUD7" s="274"/>
      <c r="LUE7" s="274"/>
      <c r="LUF7" s="274"/>
      <c r="LUG7" s="274"/>
      <c r="LUH7" s="274"/>
      <c r="LUI7" s="274"/>
      <c r="LUJ7" s="274"/>
      <c r="LUK7" s="274"/>
      <c r="LUL7" s="274"/>
      <c r="LUM7" s="274"/>
      <c r="LUN7" s="274"/>
      <c r="LUO7" s="274"/>
      <c r="LUP7" s="274"/>
      <c r="LUQ7" s="274"/>
      <c r="LUR7" s="274"/>
      <c r="LUS7" s="274"/>
      <c r="LUT7" s="274"/>
      <c r="LUU7" s="274"/>
      <c r="LUV7" s="274"/>
      <c r="LUW7" s="274"/>
      <c r="LUX7" s="274"/>
      <c r="LUY7" s="274"/>
      <c r="LUZ7" s="274"/>
      <c r="LVA7" s="274"/>
      <c r="LVB7" s="274"/>
      <c r="LVC7" s="274"/>
      <c r="LVD7" s="274"/>
      <c r="LVE7" s="274"/>
      <c r="LVF7" s="274"/>
      <c r="LVG7" s="274"/>
      <c r="LVH7" s="274"/>
      <c r="LVI7" s="274"/>
      <c r="LVJ7" s="274"/>
      <c r="LVK7" s="274"/>
      <c r="LVL7" s="274"/>
      <c r="LVM7" s="274"/>
      <c r="LVN7" s="274"/>
      <c r="LVO7" s="274"/>
      <c r="LVP7" s="274"/>
      <c r="LVQ7" s="274"/>
      <c r="LVR7" s="274"/>
      <c r="LVS7" s="274"/>
      <c r="LVT7" s="274"/>
      <c r="LVU7" s="274"/>
      <c r="LVV7" s="274"/>
      <c r="LVW7" s="274"/>
      <c r="LVX7" s="274"/>
      <c r="LVY7" s="274"/>
      <c r="LVZ7" s="274"/>
      <c r="LWA7" s="274"/>
      <c r="LWB7" s="274"/>
      <c r="LWC7" s="274"/>
      <c r="LWD7" s="274"/>
      <c r="LWE7" s="274"/>
      <c r="LWF7" s="274"/>
      <c r="LWG7" s="274"/>
      <c r="LWH7" s="274"/>
      <c r="LWI7" s="274"/>
      <c r="LWJ7" s="274"/>
      <c r="LWK7" s="274"/>
      <c r="LWL7" s="274"/>
      <c r="LWM7" s="274"/>
      <c r="LWN7" s="274"/>
      <c r="LWO7" s="274"/>
      <c r="LWP7" s="274"/>
      <c r="LWQ7" s="274"/>
      <c r="LWR7" s="274"/>
      <c r="LWS7" s="274"/>
      <c r="LWT7" s="274"/>
      <c r="LWU7" s="274"/>
      <c r="LWV7" s="274"/>
      <c r="LWW7" s="274"/>
      <c r="LWX7" s="274"/>
      <c r="LWY7" s="274"/>
      <c r="LWZ7" s="274"/>
      <c r="LXA7" s="274"/>
      <c r="LXB7" s="274"/>
      <c r="LXC7" s="274"/>
      <c r="LXD7" s="274"/>
      <c r="LXE7" s="274"/>
      <c r="LXF7" s="274"/>
      <c r="LXG7" s="274"/>
      <c r="LXH7" s="274"/>
      <c r="LXI7" s="274"/>
      <c r="LXJ7" s="274"/>
      <c r="LXK7" s="274"/>
      <c r="LXL7" s="274"/>
      <c r="LXM7" s="274"/>
      <c r="LXN7" s="274"/>
      <c r="LXO7" s="274"/>
      <c r="LXP7" s="274"/>
      <c r="LXQ7" s="274"/>
      <c r="LXR7" s="274"/>
      <c r="LXS7" s="274"/>
      <c r="LXT7" s="274"/>
      <c r="LXU7" s="274"/>
      <c r="LXV7" s="274"/>
      <c r="LXW7" s="274"/>
      <c r="LXX7" s="274"/>
      <c r="LXY7" s="274"/>
      <c r="LXZ7" s="274"/>
      <c r="LYA7" s="274"/>
      <c r="LYB7" s="274"/>
      <c r="LYC7" s="274"/>
      <c r="LYD7" s="274"/>
      <c r="LYE7" s="274"/>
      <c r="LYF7" s="274"/>
      <c r="LYG7" s="274"/>
      <c r="LYH7" s="274"/>
      <c r="LYI7" s="274"/>
      <c r="LYJ7" s="274"/>
      <c r="LYK7" s="274"/>
      <c r="LYL7" s="274"/>
      <c r="LYM7" s="274"/>
      <c r="LYN7" s="274"/>
      <c r="LYO7" s="274"/>
      <c r="LYP7" s="274"/>
      <c r="LYQ7" s="274"/>
      <c r="LYR7" s="274"/>
      <c r="LYS7" s="274"/>
      <c r="LYT7" s="274"/>
      <c r="LYU7" s="274"/>
      <c r="LYV7" s="274"/>
      <c r="LYW7" s="274"/>
      <c r="LYX7" s="274"/>
      <c r="LYY7" s="274"/>
      <c r="LYZ7" s="274"/>
      <c r="LZA7" s="274"/>
      <c r="LZB7" s="274"/>
      <c r="LZC7" s="274"/>
      <c r="LZD7" s="274"/>
      <c r="LZE7" s="274"/>
      <c r="LZF7" s="274"/>
      <c r="LZG7" s="274"/>
      <c r="LZH7" s="274"/>
      <c r="LZI7" s="274"/>
      <c r="LZJ7" s="274"/>
      <c r="LZK7" s="274"/>
      <c r="LZL7" s="274"/>
      <c r="LZM7" s="274"/>
      <c r="LZN7" s="274"/>
      <c r="LZO7" s="274"/>
      <c r="LZP7" s="274"/>
      <c r="LZQ7" s="274"/>
      <c r="LZR7" s="274"/>
      <c r="LZS7" s="274"/>
      <c r="LZT7" s="274"/>
      <c r="LZU7" s="274"/>
      <c r="LZV7" s="274"/>
      <c r="LZW7" s="274"/>
      <c r="LZX7" s="274"/>
      <c r="LZY7" s="274"/>
      <c r="LZZ7" s="274"/>
      <c r="MAA7" s="274"/>
      <c r="MAB7" s="274"/>
      <c r="MAC7" s="274"/>
      <c r="MAD7" s="274"/>
      <c r="MAE7" s="274"/>
      <c r="MAF7" s="274"/>
      <c r="MAG7" s="274"/>
      <c r="MAH7" s="274"/>
      <c r="MAI7" s="274"/>
      <c r="MAJ7" s="274"/>
      <c r="MAK7" s="274"/>
      <c r="MAL7" s="274"/>
      <c r="MAM7" s="274"/>
      <c r="MAN7" s="274"/>
      <c r="MAO7" s="274"/>
      <c r="MAP7" s="274"/>
      <c r="MAQ7" s="274"/>
      <c r="MAR7" s="274"/>
      <c r="MAS7" s="274"/>
      <c r="MAT7" s="274"/>
      <c r="MAU7" s="274"/>
      <c r="MAV7" s="274"/>
      <c r="MAW7" s="274"/>
      <c r="MAX7" s="274"/>
      <c r="MAY7" s="274"/>
      <c r="MAZ7" s="274"/>
      <c r="MBA7" s="274"/>
      <c r="MBB7" s="274"/>
      <c r="MBC7" s="274"/>
      <c r="MBD7" s="274"/>
      <c r="MBE7" s="274"/>
      <c r="MBF7" s="274"/>
      <c r="MBG7" s="274"/>
      <c r="MBH7" s="274"/>
      <c r="MBI7" s="274"/>
      <c r="MBJ7" s="274"/>
      <c r="MBK7" s="274"/>
      <c r="MBL7" s="274"/>
      <c r="MBM7" s="274"/>
      <c r="MBN7" s="274"/>
      <c r="MBO7" s="274"/>
      <c r="MBP7" s="274"/>
      <c r="MBQ7" s="274"/>
      <c r="MBR7" s="274"/>
      <c r="MBS7" s="274"/>
      <c r="MBT7" s="274"/>
      <c r="MBU7" s="274"/>
      <c r="MBV7" s="274"/>
      <c r="MBW7" s="274"/>
      <c r="MBX7" s="274"/>
      <c r="MBY7" s="274"/>
      <c r="MBZ7" s="274"/>
      <c r="MCA7" s="274"/>
      <c r="MCB7" s="274"/>
      <c r="MCC7" s="274"/>
      <c r="MCD7" s="274"/>
      <c r="MCE7" s="274"/>
      <c r="MCF7" s="274"/>
      <c r="MCG7" s="274"/>
      <c r="MCH7" s="274"/>
      <c r="MCI7" s="274"/>
      <c r="MCJ7" s="274"/>
      <c r="MCK7" s="274"/>
      <c r="MCL7" s="274"/>
      <c r="MCM7" s="274"/>
      <c r="MCN7" s="274"/>
      <c r="MCO7" s="274"/>
      <c r="MCP7" s="274"/>
      <c r="MCQ7" s="274"/>
      <c r="MCR7" s="274"/>
      <c r="MCS7" s="274"/>
      <c r="MCT7" s="274"/>
      <c r="MCU7" s="274"/>
      <c r="MCV7" s="274"/>
      <c r="MCW7" s="274"/>
      <c r="MCX7" s="274"/>
      <c r="MCY7" s="274"/>
      <c r="MCZ7" s="274"/>
      <c r="MDA7" s="274"/>
      <c r="MDB7" s="274"/>
      <c r="MDC7" s="274"/>
      <c r="MDD7" s="274"/>
      <c r="MDE7" s="274"/>
      <c r="MDF7" s="274"/>
      <c r="MDG7" s="274"/>
      <c r="MDH7" s="274"/>
      <c r="MDI7" s="274"/>
      <c r="MDJ7" s="274"/>
      <c r="MDK7" s="274"/>
      <c r="MDL7" s="274"/>
      <c r="MDM7" s="274"/>
      <c r="MDN7" s="274"/>
      <c r="MDO7" s="274"/>
      <c r="MDP7" s="274"/>
      <c r="MDQ7" s="274"/>
      <c r="MDR7" s="274"/>
      <c r="MDS7" s="274"/>
      <c r="MDT7" s="274"/>
      <c r="MDU7" s="274"/>
      <c r="MDV7" s="274"/>
      <c r="MDW7" s="274"/>
      <c r="MDX7" s="274"/>
      <c r="MDY7" s="274"/>
      <c r="MDZ7" s="274"/>
      <c r="MEA7" s="274"/>
      <c r="MEB7" s="274"/>
      <c r="MEC7" s="274"/>
      <c r="MED7" s="274"/>
      <c r="MEE7" s="274"/>
      <c r="MEF7" s="274"/>
      <c r="MEG7" s="274"/>
      <c r="MEH7" s="274"/>
      <c r="MEI7" s="274"/>
      <c r="MEJ7" s="274"/>
      <c r="MEK7" s="274"/>
      <c r="MEL7" s="274"/>
      <c r="MEM7" s="274"/>
      <c r="MEN7" s="274"/>
      <c r="MEO7" s="274"/>
      <c r="MEP7" s="274"/>
      <c r="MEQ7" s="274"/>
      <c r="MER7" s="274"/>
      <c r="MES7" s="274"/>
      <c r="MET7" s="274"/>
      <c r="MEU7" s="274"/>
      <c r="MEV7" s="274"/>
      <c r="MEW7" s="274"/>
      <c r="MEX7" s="274"/>
      <c r="MEY7" s="274"/>
      <c r="MEZ7" s="274"/>
      <c r="MFA7" s="274"/>
      <c r="MFB7" s="274"/>
      <c r="MFC7" s="274"/>
      <c r="MFD7" s="274"/>
      <c r="MFE7" s="274"/>
      <c r="MFF7" s="274"/>
      <c r="MFG7" s="274"/>
      <c r="MFH7" s="274"/>
      <c r="MFI7" s="274"/>
      <c r="MFJ7" s="274"/>
      <c r="MFK7" s="274"/>
      <c r="MFL7" s="274"/>
      <c r="MFM7" s="274"/>
      <c r="MFN7" s="274"/>
      <c r="MFO7" s="274"/>
      <c r="MFP7" s="274"/>
      <c r="MFQ7" s="274"/>
      <c r="MFR7" s="274"/>
      <c r="MFS7" s="274"/>
      <c r="MFT7" s="274"/>
      <c r="MFU7" s="274"/>
      <c r="MFV7" s="274"/>
      <c r="MFW7" s="274"/>
      <c r="MFX7" s="274"/>
      <c r="MFY7" s="274"/>
      <c r="MFZ7" s="274"/>
      <c r="MGA7" s="274"/>
      <c r="MGB7" s="274"/>
      <c r="MGC7" s="274"/>
      <c r="MGD7" s="274"/>
      <c r="MGE7" s="274"/>
      <c r="MGF7" s="274"/>
      <c r="MGG7" s="274"/>
      <c r="MGH7" s="274"/>
      <c r="MGI7" s="274"/>
      <c r="MGJ7" s="274"/>
      <c r="MGK7" s="274"/>
      <c r="MGL7" s="274"/>
      <c r="MGM7" s="274"/>
      <c r="MGN7" s="274"/>
      <c r="MGO7" s="274"/>
      <c r="MGP7" s="274"/>
      <c r="MGQ7" s="274"/>
      <c r="MGR7" s="274"/>
      <c r="MGS7" s="274"/>
      <c r="MGT7" s="274"/>
      <c r="MGU7" s="274"/>
      <c r="MGV7" s="274"/>
      <c r="MGW7" s="274"/>
      <c r="MGX7" s="274"/>
      <c r="MGY7" s="274"/>
      <c r="MGZ7" s="274"/>
      <c r="MHA7" s="274"/>
      <c r="MHB7" s="274"/>
      <c r="MHC7" s="274"/>
      <c r="MHD7" s="274"/>
      <c r="MHE7" s="274"/>
      <c r="MHF7" s="274"/>
      <c r="MHG7" s="274"/>
      <c r="MHH7" s="274"/>
      <c r="MHI7" s="274"/>
      <c r="MHJ7" s="274"/>
      <c r="MHK7" s="274"/>
      <c r="MHL7" s="274"/>
      <c r="MHM7" s="274"/>
      <c r="MHN7" s="274"/>
      <c r="MHO7" s="274"/>
      <c r="MHP7" s="274"/>
      <c r="MHQ7" s="274"/>
      <c r="MHR7" s="274"/>
      <c r="MHS7" s="274"/>
      <c r="MHT7" s="274"/>
      <c r="MHU7" s="274"/>
      <c r="MHV7" s="274"/>
      <c r="MHW7" s="274"/>
      <c r="MHX7" s="274"/>
      <c r="MHY7" s="274"/>
      <c r="MHZ7" s="274"/>
      <c r="MIA7" s="274"/>
      <c r="MIB7" s="274"/>
      <c r="MIC7" s="274"/>
      <c r="MID7" s="274"/>
      <c r="MIE7" s="274"/>
      <c r="MIF7" s="274"/>
      <c r="MIG7" s="274"/>
      <c r="MIH7" s="274"/>
      <c r="MII7" s="274"/>
      <c r="MIJ7" s="274"/>
      <c r="MIK7" s="274"/>
      <c r="MIL7" s="274"/>
      <c r="MIM7" s="274"/>
      <c r="MIN7" s="274"/>
      <c r="MIO7" s="274"/>
      <c r="MIP7" s="274"/>
      <c r="MIQ7" s="274"/>
      <c r="MIR7" s="274"/>
      <c r="MIS7" s="274"/>
      <c r="MIT7" s="274"/>
      <c r="MIU7" s="274"/>
      <c r="MIV7" s="274"/>
      <c r="MIW7" s="274"/>
      <c r="MIX7" s="274"/>
      <c r="MIY7" s="274"/>
      <c r="MIZ7" s="274"/>
      <c r="MJA7" s="274"/>
      <c r="MJB7" s="274"/>
      <c r="MJC7" s="274"/>
      <c r="MJD7" s="274"/>
      <c r="MJE7" s="274"/>
      <c r="MJF7" s="274"/>
      <c r="MJG7" s="274"/>
      <c r="MJH7" s="274"/>
      <c r="MJI7" s="274"/>
      <c r="MJJ7" s="274"/>
      <c r="MJK7" s="274"/>
      <c r="MJL7" s="274"/>
      <c r="MJM7" s="274"/>
      <c r="MJN7" s="274"/>
      <c r="MJO7" s="274"/>
      <c r="MJP7" s="274"/>
      <c r="MJQ7" s="274"/>
      <c r="MJR7" s="274"/>
      <c r="MJS7" s="274"/>
      <c r="MJT7" s="274"/>
      <c r="MJU7" s="274"/>
      <c r="MJV7" s="274"/>
      <c r="MJW7" s="274"/>
      <c r="MJX7" s="274"/>
      <c r="MJY7" s="274"/>
      <c r="MJZ7" s="274"/>
      <c r="MKA7" s="274"/>
      <c r="MKB7" s="274"/>
      <c r="MKC7" s="274"/>
      <c r="MKD7" s="274"/>
      <c r="MKE7" s="274"/>
      <c r="MKF7" s="274"/>
      <c r="MKG7" s="274"/>
      <c r="MKH7" s="274"/>
      <c r="MKI7" s="274"/>
      <c r="MKJ7" s="274"/>
      <c r="MKK7" s="274"/>
      <c r="MKL7" s="274"/>
      <c r="MKM7" s="274"/>
      <c r="MKN7" s="274"/>
      <c r="MKO7" s="274"/>
      <c r="MKP7" s="274"/>
      <c r="MKQ7" s="274"/>
      <c r="MKR7" s="274"/>
      <c r="MKS7" s="274"/>
      <c r="MKT7" s="274"/>
      <c r="MKU7" s="274"/>
      <c r="MKV7" s="274"/>
      <c r="MKW7" s="274"/>
      <c r="MKX7" s="274"/>
      <c r="MKY7" s="274"/>
      <c r="MKZ7" s="274"/>
      <c r="MLA7" s="274"/>
      <c r="MLB7" s="274"/>
      <c r="MLC7" s="274"/>
      <c r="MLD7" s="274"/>
      <c r="MLE7" s="274"/>
      <c r="MLF7" s="274"/>
      <c r="MLG7" s="274"/>
      <c r="MLH7" s="274"/>
      <c r="MLI7" s="274"/>
      <c r="MLJ7" s="274"/>
      <c r="MLK7" s="274"/>
      <c r="MLL7" s="274"/>
      <c r="MLM7" s="274"/>
      <c r="MLN7" s="274"/>
      <c r="MLO7" s="274"/>
      <c r="MLP7" s="274"/>
      <c r="MLQ7" s="274"/>
      <c r="MLR7" s="274"/>
      <c r="MLS7" s="274"/>
      <c r="MLT7" s="274"/>
      <c r="MLU7" s="274"/>
      <c r="MLV7" s="274"/>
      <c r="MLW7" s="274"/>
      <c r="MLX7" s="274"/>
      <c r="MLY7" s="274"/>
      <c r="MLZ7" s="274"/>
      <c r="MMA7" s="274"/>
      <c r="MMB7" s="274"/>
      <c r="MMC7" s="274"/>
      <c r="MMD7" s="274"/>
      <c r="MME7" s="274"/>
      <c r="MMF7" s="274"/>
      <c r="MMG7" s="274"/>
      <c r="MMH7" s="274"/>
      <c r="MMI7" s="274"/>
      <c r="MMJ7" s="274"/>
      <c r="MMK7" s="274"/>
      <c r="MML7" s="274"/>
      <c r="MMM7" s="274"/>
      <c r="MMN7" s="274"/>
      <c r="MMO7" s="274"/>
      <c r="MMP7" s="274"/>
      <c r="MMQ7" s="274"/>
      <c r="MMR7" s="274"/>
      <c r="MMS7" s="274"/>
      <c r="MMT7" s="274"/>
      <c r="MMU7" s="274"/>
      <c r="MMV7" s="274"/>
      <c r="MMW7" s="274"/>
      <c r="MMX7" s="274"/>
      <c r="MMY7" s="274"/>
      <c r="MMZ7" s="274"/>
      <c r="MNA7" s="274"/>
      <c r="MNB7" s="274"/>
      <c r="MNC7" s="274"/>
      <c r="MND7" s="274"/>
      <c r="MNE7" s="274"/>
      <c r="MNF7" s="274"/>
      <c r="MNG7" s="274"/>
      <c r="MNH7" s="274"/>
      <c r="MNI7" s="274"/>
      <c r="MNJ7" s="274"/>
      <c r="MNK7" s="274"/>
      <c r="MNL7" s="274"/>
      <c r="MNM7" s="274"/>
      <c r="MNN7" s="274"/>
      <c r="MNO7" s="274"/>
      <c r="MNP7" s="274"/>
      <c r="MNQ7" s="274"/>
      <c r="MNR7" s="274"/>
      <c r="MNS7" s="274"/>
      <c r="MNT7" s="274"/>
      <c r="MNU7" s="274"/>
      <c r="MNV7" s="274"/>
      <c r="MNW7" s="274"/>
      <c r="MNX7" s="274"/>
      <c r="MNY7" s="274"/>
      <c r="MNZ7" s="274"/>
      <c r="MOA7" s="274"/>
      <c r="MOB7" s="274"/>
      <c r="MOC7" s="274"/>
      <c r="MOD7" s="274"/>
      <c r="MOE7" s="274"/>
      <c r="MOF7" s="274"/>
      <c r="MOG7" s="274"/>
      <c r="MOH7" s="274"/>
      <c r="MOI7" s="274"/>
      <c r="MOJ7" s="274"/>
      <c r="MOK7" s="274"/>
      <c r="MOL7" s="274"/>
      <c r="MOM7" s="274"/>
      <c r="MON7" s="274"/>
      <c r="MOO7" s="274"/>
      <c r="MOP7" s="274"/>
      <c r="MOQ7" s="274"/>
      <c r="MOR7" s="274"/>
      <c r="MOS7" s="274"/>
      <c r="MOT7" s="274"/>
      <c r="MOU7" s="274"/>
      <c r="MOV7" s="274"/>
      <c r="MOW7" s="274"/>
      <c r="MOX7" s="274"/>
      <c r="MOY7" s="274"/>
      <c r="MOZ7" s="274"/>
      <c r="MPA7" s="274"/>
      <c r="MPB7" s="274"/>
      <c r="MPC7" s="274"/>
      <c r="MPD7" s="274"/>
      <c r="MPE7" s="274"/>
      <c r="MPF7" s="274"/>
      <c r="MPG7" s="274"/>
      <c r="MPH7" s="274"/>
      <c r="MPI7" s="274"/>
      <c r="MPJ7" s="274"/>
      <c r="MPK7" s="274"/>
      <c r="MPL7" s="274"/>
      <c r="MPM7" s="274"/>
      <c r="MPN7" s="274"/>
      <c r="MPO7" s="274"/>
      <c r="MPP7" s="274"/>
      <c r="MPQ7" s="274"/>
      <c r="MPR7" s="274"/>
      <c r="MPS7" s="274"/>
      <c r="MPT7" s="274"/>
      <c r="MPU7" s="274"/>
      <c r="MPV7" s="274"/>
      <c r="MPW7" s="274"/>
      <c r="MPX7" s="274"/>
      <c r="MPY7" s="274"/>
      <c r="MPZ7" s="274"/>
      <c r="MQA7" s="274"/>
      <c r="MQB7" s="274"/>
      <c r="MQC7" s="274"/>
      <c r="MQD7" s="274"/>
      <c r="MQE7" s="274"/>
      <c r="MQF7" s="274"/>
      <c r="MQG7" s="274"/>
      <c r="MQH7" s="274"/>
      <c r="MQI7" s="274"/>
      <c r="MQJ7" s="274"/>
      <c r="MQK7" s="274"/>
      <c r="MQL7" s="274"/>
      <c r="MQM7" s="274"/>
      <c r="MQN7" s="274"/>
      <c r="MQO7" s="274"/>
      <c r="MQP7" s="274"/>
      <c r="MQQ7" s="274"/>
      <c r="MQR7" s="274"/>
      <c r="MQS7" s="274"/>
      <c r="MQT7" s="274"/>
      <c r="MQU7" s="274"/>
      <c r="MQV7" s="274"/>
      <c r="MQW7" s="274"/>
      <c r="MQX7" s="274"/>
      <c r="MQY7" s="274"/>
      <c r="MQZ7" s="274"/>
      <c r="MRA7" s="274"/>
      <c r="MRB7" s="274"/>
      <c r="MRC7" s="274"/>
      <c r="MRD7" s="274"/>
      <c r="MRE7" s="274"/>
      <c r="MRF7" s="274"/>
      <c r="MRG7" s="274"/>
      <c r="MRH7" s="274"/>
      <c r="MRI7" s="274"/>
      <c r="MRJ7" s="274"/>
      <c r="MRK7" s="274"/>
      <c r="MRL7" s="274"/>
      <c r="MRM7" s="274"/>
      <c r="MRN7" s="274"/>
      <c r="MRO7" s="274"/>
      <c r="MRP7" s="274"/>
      <c r="MRQ7" s="274"/>
      <c r="MRR7" s="274"/>
      <c r="MRS7" s="274"/>
      <c r="MRT7" s="274"/>
      <c r="MRU7" s="274"/>
      <c r="MRV7" s="274"/>
      <c r="MRW7" s="274"/>
      <c r="MRX7" s="274"/>
      <c r="MRY7" s="274"/>
      <c r="MRZ7" s="274"/>
      <c r="MSA7" s="274"/>
      <c r="MSB7" s="274"/>
      <c r="MSC7" s="274"/>
      <c r="MSD7" s="274"/>
      <c r="MSE7" s="274"/>
      <c r="MSF7" s="274"/>
      <c r="MSG7" s="274"/>
      <c r="MSH7" s="274"/>
      <c r="MSI7" s="274"/>
      <c r="MSJ7" s="274"/>
      <c r="MSK7" s="274"/>
      <c r="MSL7" s="274"/>
      <c r="MSM7" s="274"/>
      <c r="MSN7" s="274"/>
      <c r="MSO7" s="274"/>
      <c r="MSP7" s="274"/>
      <c r="MSQ7" s="274"/>
      <c r="MSR7" s="274"/>
      <c r="MSS7" s="274"/>
      <c r="MST7" s="274"/>
      <c r="MSU7" s="274"/>
      <c r="MSV7" s="274"/>
      <c r="MSW7" s="274"/>
      <c r="MSX7" s="274"/>
      <c r="MSY7" s="274"/>
      <c r="MSZ7" s="274"/>
      <c r="MTA7" s="274"/>
      <c r="MTB7" s="274"/>
      <c r="MTC7" s="274"/>
      <c r="MTD7" s="274"/>
      <c r="MTE7" s="274"/>
      <c r="MTF7" s="274"/>
      <c r="MTG7" s="274"/>
      <c r="MTH7" s="274"/>
      <c r="MTI7" s="274"/>
      <c r="MTJ7" s="274"/>
      <c r="MTK7" s="274"/>
      <c r="MTL7" s="274"/>
      <c r="MTM7" s="274"/>
      <c r="MTN7" s="274"/>
      <c r="MTO7" s="274"/>
      <c r="MTP7" s="274"/>
      <c r="MTQ7" s="274"/>
      <c r="MTR7" s="274"/>
      <c r="MTS7" s="274"/>
      <c r="MTT7" s="274"/>
      <c r="MTU7" s="274"/>
      <c r="MTV7" s="274"/>
      <c r="MTW7" s="274"/>
      <c r="MTX7" s="274"/>
      <c r="MTY7" s="274"/>
      <c r="MTZ7" s="274"/>
      <c r="MUA7" s="274"/>
      <c r="MUB7" s="274"/>
      <c r="MUC7" s="274"/>
      <c r="MUD7" s="274"/>
      <c r="MUE7" s="274"/>
      <c r="MUF7" s="274"/>
      <c r="MUG7" s="274"/>
      <c r="MUH7" s="274"/>
      <c r="MUI7" s="274"/>
      <c r="MUJ7" s="274"/>
      <c r="MUK7" s="274"/>
      <c r="MUL7" s="274"/>
      <c r="MUM7" s="274"/>
      <c r="MUN7" s="274"/>
      <c r="MUO7" s="274"/>
      <c r="MUP7" s="274"/>
      <c r="MUQ7" s="274"/>
      <c r="MUR7" s="274"/>
      <c r="MUS7" s="274"/>
      <c r="MUT7" s="274"/>
      <c r="MUU7" s="274"/>
      <c r="MUV7" s="274"/>
      <c r="MUW7" s="274"/>
      <c r="MUX7" s="274"/>
      <c r="MUY7" s="274"/>
      <c r="MUZ7" s="274"/>
      <c r="MVA7" s="274"/>
      <c r="MVB7" s="274"/>
      <c r="MVC7" s="274"/>
      <c r="MVD7" s="274"/>
      <c r="MVE7" s="274"/>
      <c r="MVF7" s="274"/>
      <c r="MVG7" s="274"/>
      <c r="MVH7" s="274"/>
      <c r="MVI7" s="274"/>
      <c r="MVJ7" s="274"/>
      <c r="MVK7" s="274"/>
      <c r="MVL7" s="274"/>
      <c r="MVM7" s="274"/>
      <c r="MVN7" s="274"/>
      <c r="MVO7" s="274"/>
      <c r="MVP7" s="274"/>
      <c r="MVQ7" s="274"/>
      <c r="MVR7" s="274"/>
      <c r="MVS7" s="274"/>
      <c r="MVT7" s="274"/>
      <c r="MVU7" s="274"/>
      <c r="MVV7" s="274"/>
      <c r="MVW7" s="274"/>
      <c r="MVX7" s="274"/>
      <c r="MVY7" s="274"/>
      <c r="MVZ7" s="274"/>
      <c r="MWA7" s="274"/>
      <c r="MWB7" s="274"/>
      <c r="MWC7" s="274"/>
      <c r="MWD7" s="274"/>
      <c r="MWE7" s="274"/>
      <c r="MWF7" s="274"/>
      <c r="MWG7" s="274"/>
      <c r="MWH7" s="274"/>
      <c r="MWI7" s="274"/>
      <c r="MWJ7" s="274"/>
      <c r="MWK7" s="274"/>
      <c r="MWL7" s="274"/>
      <c r="MWM7" s="274"/>
      <c r="MWN7" s="274"/>
      <c r="MWO7" s="274"/>
      <c r="MWP7" s="274"/>
      <c r="MWQ7" s="274"/>
      <c r="MWR7" s="274"/>
      <c r="MWS7" s="274"/>
      <c r="MWT7" s="274"/>
      <c r="MWU7" s="274"/>
      <c r="MWV7" s="274"/>
      <c r="MWW7" s="274"/>
      <c r="MWX7" s="274"/>
      <c r="MWY7" s="274"/>
      <c r="MWZ7" s="274"/>
      <c r="MXA7" s="274"/>
      <c r="MXB7" s="274"/>
      <c r="MXC7" s="274"/>
      <c r="MXD7" s="274"/>
      <c r="MXE7" s="274"/>
      <c r="MXF7" s="274"/>
      <c r="MXG7" s="274"/>
      <c r="MXH7" s="274"/>
      <c r="MXI7" s="274"/>
      <c r="MXJ7" s="274"/>
      <c r="MXK7" s="274"/>
      <c r="MXL7" s="274"/>
      <c r="MXM7" s="274"/>
      <c r="MXN7" s="274"/>
      <c r="MXO7" s="274"/>
      <c r="MXP7" s="274"/>
      <c r="MXQ7" s="274"/>
      <c r="MXR7" s="274"/>
      <c r="MXS7" s="274"/>
      <c r="MXT7" s="274"/>
      <c r="MXU7" s="274"/>
      <c r="MXV7" s="274"/>
      <c r="MXW7" s="274"/>
      <c r="MXX7" s="274"/>
      <c r="MXY7" s="274"/>
      <c r="MXZ7" s="274"/>
      <c r="MYA7" s="274"/>
      <c r="MYB7" s="274"/>
      <c r="MYC7" s="274"/>
      <c r="MYD7" s="274"/>
      <c r="MYE7" s="274"/>
      <c r="MYF7" s="274"/>
      <c r="MYG7" s="274"/>
      <c r="MYH7" s="274"/>
      <c r="MYI7" s="274"/>
      <c r="MYJ7" s="274"/>
      <c r="MYK7" s="274"/>
      <c r="MYL7" s="274"/>
      <c r="MYM7" s="274"/>
      <c r="MYN7" s="274"/>
      <c r="MYO7" s="274"/>
      <c r="MYP7" s="274"/>
      <c r="MYQ7" s="274"/>
      <c r="MYR7" s="274"/>
      <c r="MYS7" s="274"/>
      <c r="MYT7" s="274"/>
      <c r="MYU7" s="274"/>
      <c r="MYV7" s="274"/>
      <c r="MYW7" s="274"/>
      <c r="MYX7" s="274"/>
      <c r="MYY7" s="274"/>
      <c r="MYZ7" s="274"/>
      <c r="MZA7" s="274"/>
      <c r="MZB7" s="274"/>
      <c r="MZC7" s="274"/>
      <c r="MZD7" s="274"/>
      <c r="MZE7" s="274"/>
      <c r="MZF7" s="274"/>
      <c r="MZG7" s="274"/>
      <c r="MZH7" s="274"/>
      <c r="MZI7" s="274"/>
      <c r="MZJ7" s="274"/>
      <c r="MZK7" s="274"/>
      <c r="MZL7" s="274"/>
      <c r="MZM7" s="274"/>
      <c r="MZN7" s="274"/>
      <c r="MZO7" s="274"/>
      <c r="MZP7" s="274"/>
      <c r="MZQ7" s="274"/>
      <c r="MZR7" s="274"/>
      <c r="MZS7" s="274"/>
      <c r="MZT7" s="274"/>
      <c r="MZU7" s="274"/>
      <c r="MZV7" s="274"/>
      <c r="MZW7" s="274"/>
      <c r="MZX7" s="274"/>
      <c r="MZY7" s="274"/>
      <c r="MZZ7" s="274"/>
      <c r="NAA7" s="274"/>
      <c r="NAB7" s="274"/>
      <c r="NAC7" s="274"/>
      <c r="NAD7" s="274"/>
      <c r="NAE7" s="274"/>
      <c r="NAF7" s="274"/>
      <c r="NAG7" s="274"/>
      <c r="NAH7" s="274"/>
      <c r="NAI7" s="274"/>
      <c r="NAJ7" s="274"/>
      <c r="NAK7" s="274"/>
      <c r="NAL7" s="274"/>
      <c r="NAM7" s="274"/>
      <c r="NAN7" s="274"/>
      <c r="NAO7" s="274"/>
      <c r="NAP7" s="274"/>
      <c r="NAQ7" s="274"/>
      <c r="NAR7" s="274"/>
      <c r="NAS7" s="274"/>
      <c r="NAT7" s="274"/>
      <c r="NAU7" s="274"/>
      <c r="NAV7" s="274"/>
      <c r="NAW7" s="274"/>
      <c r="NAX7" s="274"/>
      <c r="NAY7" s="274"/>
      <c r="NAZ7" s="274"/>
      <c r="NBA7" s="274"/>
      <c r="NBB7" s="274"/>
      <c r="NBC7" s="274"/>
      <c r="NBD7" s="274"/>
      <c r="NBE7" s="274"/>
      <c r="NBF7" s="274"/>
      <c r="NBG7" s="274"/>
      <c r="NBH7" s="274"/>
      <c r="NBI7" s="274"/>
      <c r="NBJ7" s="274"/>
      <c r="NBK7" s="274"/>
      <c r="NBL7" s="274"/>
      <c r="NBM7" s="274"/>
      <c r="NBN7" s="274"/>
      <c r="NBO7" s="274"/>
      <c r="NBP7" s="274"/>
      <c r="NBQ7" s="274"/>
      <c r="NBR7" s="274"/>
      <c r="NBS7" s="274"/>
      <c r="NBT7" s="274"/>
      <c r="NBU7" s="274"/>
      <c r="NBV7" s="274"/>
      <c r="NBW7" s="274"/>
      <c r="NBX7" s="274"/>
      <c r="NBY7" s="274"/>
      <c r="NBZ7" s="274"/>
      <c r="NCA7" s="274"/>
      <c r="NCB7" s="274"/>
      <c r="NCC7" s="274"/>
      <c r="NCD7" s="274"/>
      <c r="NCE7" s="274"/>
      <c r="NCF7" s="274"/>
      <c r="NCG7" s="274"/>
      <c r="NCH7" s="274"/>
      <c r="NCI7" s="274"/>
      <c r="NCJ7" s="274"/>
      <c r="NCK7" s="274"/>
      <c r="NCL7" s="274"/>
      <c r="NCM7" s="274"/>
      <c r="NCN7" s="274"/>
      <c r="NCO7" s="274"/>
      <c r="NCP7" s="274"/>
      <c r="NCQ7" s="274"/>
      <c r="NCR7" s="274"/>
      <c r="NCS7" s="274"/>
      <c r="NCT7" s="274"/>
      <c r="NCU7" s="274"/>
      <c r="NCV7" s="274"/>
      <c r="NCW7" s="274"/>
      <c r="NCX7" s="274"/>
      <c r="NCY7" s="274"/>
      <c r="NCZ7" s="274"/>
      <c r="NDA7" s="274"/>
      <c r="NDB7" s="274"/>
      <c r="NDC7" s="274"/>
      <c r="NDD7" s="274"/>
      <c r="NDE7" s="274"/>
      <c r="NDF7" s="274"/>
      <c r="NDG7" s="274"/>
      <c r="NDH7" s="274"/>
      <c r="NDI7" s="274"/>
      <c r="NDJ7" s="274"/>
      <c r="NDK7" s="274"/>
      <c r="NDL7" s="274"/>
      <c r="NDM7" s="274"/>
      <c r="NDN7" s="274"/>
      <c r="NDO7" s="274"/>
      <c r="NDP7" s="274"/>
      <c r="NDQ7" s="274"/>
      <c r="NDR7" s="274"/>
      <c r="NDS7" s="274"/>
      <c r="NDT7" s="274"/>
      <c r="NDU7" s="274"/>
      <c r="NDV7" s="274"/>
      <c r="NDW7" s="274"/>
      <c r="NDX7" s="274"/>
      <c r="NDY7" s="274"/>
      <c r="NDZ7" s="274"/>
      <c r="NEA7" s="274"/>
      <c r="NEB7" s="274"/>
      <c r="NEC7" s="274"/>
      <c r="NED7" s="274"/>
      <c r="NEE7" s="274"/>
      <c r="NEF7" s="274"/>
      <c r="NEG7" s="274"/>
      <c r="NEH7" s="274"/>
      <c r="NEI7" s="274"/>
      <c r="NEJ7" s="274"/>
      <c r="NEK7" s="274"/>
      <c r="NEL7" s="274"/>
      <c r="NEM7" s="274"/>
      <c r="NEN7" s="274"/>
      <c r="NEO7" s="274"/>
      <c r="NEP7" s="274"/>
      <c r="NEQ7" s="274"/>
      <c r="NER7" s="274"/>
      <c r="NES7" s="274"/>
      <c r="NET7" s="274"/>
      <c r="NEU7" s="274"/>
      <c r="NEV7" s="274"/>
      <c r="NEW7" s="274"/>
      <c r="NEX7" s="274"/>
      <c r="NEY7" s="274"/>
      <c r="NEZ7" s="274"/>
      <c r="NFA7" s="274"/>
      <c r="NFB7" s="274"/>
      <c r="NFC7" s="274"/>
      <c r="NFD7" s="274"/>
      <c r="NFE7" s="274"/>
      <c r="NFF7" s="274"/>
      <c r="NFG7" s="274"/>
      <c r="NFH7" s="274"/>
      <c r="NFI7" s="274"/>
      <c r="NFJ7" s="274"/>
      <c r="NFK7" s="274"/>
      <c r="NFL7" s="274"/>
      <c r="NFM7" s="274"/>
      <c r="NFN7" s="274"/>
      <c r="NFO7" s="274"/>
      <c r="NFP7" s="274"/>
      <c r="NFQ7" s="274"/>
      <c r="NFR7" s="274"/>
      <c r="NFS7" s="274"/>
      <c r="NFT7" s="274"/>
      <c r="NFU7" s="274"/>
      <c r="NFV7" s="274"/>
      <c r="NFW7" s="274"/>
      <c r="NFX7" s="274"/>
      <c r="NFY7" s="274"/>
      <c r="NFZ7" s="274"/>
      <c r="NGA7" s="274"/>
      <c r="NGB7" s="274"/>
      <c r="NGC7" s="274"/>
      <c r="NGD7" s="274"/>
      <c r="NGE7" s="274"/>
      <c r="NGF7" s="274"/>
      <c r="NGG7" s="274"/>
      <c r="NGH7" s="274"/>
      <c r="NGI7" s="274"/>
      <c r="NGJ7" s="274"/>
      <c r="NGK7" s="274"/>
      <c r="NGL7" s="274"/>
      <c r="NGM7" s="274"/>
      <c r="NGN7" s="274"/>
      <c r="NGO7" s="274"/>
      <c r="NGP7" s="274"/>
      <c r="NGQ7" s="274"/>
      <c r="NGR7" s="274"/>
      <c r="NGS7" s="274"/>
      <c r="NGT7" s="274"/>
      <c r="NGU7" s="274"/>
      <c r="NGV7" s="274"/>
      <c r="NGW7" s="274"/>
      <c r="NGX7" s="274"/>
      <c r="NGY7" s="274"/>
      <c r="NGZ7" s="274"/>
      <c r="NHA7" s="274"/>
      <c r="NHB7" s="274"/>
      <c r="NHC7" s="274"/>
      <c r="NHD7" s="274"/>
      <c r="NHE7" s="274"/>
      <c r="NHF7" s="274"/>
      <c r="NHG7" s="274"/>
      <c r="NHH7" s="274"/>
      <c r="NHI7" s="274"/>
      <c r="NHJ7" s="274"/>
      <c r="NHK7" s="274"/>
      <c r="NHL7" s="274"/>
      <c r="NHM7" s="274"/>
      <c r="NHN7" s="274"/>
      <c r="NHO7" s="274"/>
      <c r="NHP7" s="274"/>
      <c r="NHQ7" s="274"/>
      <c r="NHR7" s="274"/>
      <c r="NHS7" s="274"/>
      <c r="NHT7" s="274"/>
      <c r="NHU7" s="274"/>
      <c r="NHV7" s="274"/>
      <c r="NHW7" s="274"/>
      <c r="NHX7" s="274"/>
      <c r="NHY7" s="274"/>
      <c r="NHZ7" s="274"/>
      <c r="NIA7" s="274"/>
      <c r="NIB7" s="274"/>
      <c r="NIC7" s="274"/>
      <c r="NID7" s="274"/>
      <c r="NIE7" s="274"/>
      <c r="NIF7" s="274"/>
      <c r="NIG7" s="274"/>
      <c r="NIH7" s="274"/>
      <c r="NII7" s="274"/>
      <c r="NIJ7" s="274"/>
      <c r="NIK7" s="274"/>
      <c r="NIL7" s="274"/>
      <c r="NIM7" s="274"/>
      <c r="NIN7" s="274"/>
      <c r="NIO7" s="274"/>
      <c r="NIP7" s="274"/>
      <c r="NIQ7" s="274"/>
      <c r="NIR7" s="274"/>
      <c r="NIS7" s="274"/>
      <c r="NIT7" s="274"/>
      <c r="NIU7" s="274"/>
      <c r="NIV7" s="274"/>
      <c r="NIW7" s="274"/>
      <c r="NIX7" s="274"/>
      <c r="NIY7" s="274"/>
      <c r="NIZ7" s="274"/>
      <c r="NJA7" s="274"/>
      <c r="NJB7" s="274"/>
      <c r="NJC7" s="274"/>
      <c r="NJD7" s="274"/>
      <c r="NJE7" s="274"/>
      <c r="NJF7" s="274"/>
      <c r="NJG7" s="274"/>
      <c r="NJH7" s="274"/>
      <c r="NJI7" s="274"/>
      <c r="NJJ7" s="274"/>
      <c r="NJK7" s="274"/>
      <c r="NJL7" s="274"/>
      <c r="NJM7" s="274"/>
      <c r="NJN7" s="274"/>
      <c r="NJO7" s="274"/>
      <c r="NJP7" s="274"/>
      <c r="NJQ7" s="274"/>
      <c r="NJR7" s="274"/>
      <c r="NJS7" s="274"/>
      <c r="NJT7" s="274"/>
      <c r="NJU7" s="274"/>
      <c r="NJV7" s="274"/>
      <c r="NJW7" s="274"/>
      <c r="NJX7" s="274"/>
      <c r="NJY7" s="274"/>
      <c r="NJZ7" s="274"/>
      <c r="NKA7" s="274"/>
      <c r="NKB7" s="274"/>
      <c r="NKC7" s="274"/>
      <c r="NKD7" s="274"/>
      <c r="NKE7" s="274"/>
      <c r="NKF7" s="274"/>
      <c r="NKG7" s="274"/>
      <c r="NKH7" s="274"/>
      <c r="NKI7" s="274"/>
      <c r="NKJ7" s="274"/>
      <c r="NKK7" s="274"/>
      <c r="NKL7" s="274"/>
      <c r="NKM7" s="274"/>
      <c r="NKN7" s="274"/>
      <c r="NKO7" s="274"/>
      <c r="NKP7" s="274"/>
      <c r="NKQ7" s="274"/>
      <c r="NKR7" s="274"/>
      <c r="NKS7" s="274"/>
      <c r="NKT7" s="274"/>
      <c r="NKU7" s="274"/>
      <c r="NKV7" s="274"/>
      <c r="NKW7" s="274"/>
      <c r="NKX7" s="274"/>
      <c r="NKY7" s="274"/>
      <c r="NKZ7" s="274"/>
      <c r="NLA7" s="274"/>
      <c r="NLB7" s="274"/>
      <c r="NLC7" s="274"/>
      <c r="NLD7" s="274"/>
      <c r="NLE7" s="274"/>
      <c r="NLF7" s="274"/>
      <c r="NLG7" s="274"/>
      <c r="NLH7" s="274"/>
      <c r="NLI7" s="274"/>
      <c r="NLJ7" s="274"/>
      <c r="NLK7" s="274"/>
      <c r="NLL7" s="274"/>
      <c r="NLM7" s="274"/>
      <c r="NLN7" s="274"/>
      <c r="NLO7" s="274"/>
      <c r="NLP7" s="274"/>
      <c r="NLQ7" s="274"/>
      <c r="NLR7" s="274"/>
      <c r="NLS7" s="274"/>
      <c r="NLT7" s="274"/>
      <c r="NLU7" s="274"/>
      <c r="NLV7" s="274"/>
      <c r="NLW7" s="274"/>
      <c r="NLX7" s="274"/>
      <c r="NLY7" s="274"/>
      <c r="NLZ7" s="274"/>
      <c r="NMA7" s="274"/>
      <c r="NMB7" s="274"/>
      <c r="NMC7" s="274"/>
      <c r="NMD7" s="274"/>
      <c r="NME7" s="274"/>
      <c r="NMF7" s="274"/>
      <c r="NMG7" s="274"/>
      <c r="NMH7" s="274"/>
      <c r="NMI7" s="274"/>
      <c r="NMJ7" s="274"/>
      <c r="NMK7" s="274"/>
      <c r="NML7" s="274"/>
      <c r="NMM7" s="274"/>
      <c r="NMN7" s="274"/>
      <c r="NMO7" s="274"/>
      <c r="NMP7" s="274"/>
      <c r="NMQ7" s="274"/>
      <c r="NMR7" s="274"/>
      <c r="NMS7" s="274"/>
      <c r="NMT7" s="274"/>
      <c r="NMU7" s="274"/>
      <c r="NMV7" s="274"/>
      <c r="NMW7" s="274"/>
      <c r="NMX7" s="274"/>
      <c r="NMY7" s="274"/>
      <c r="NMZ7" s="274"/>
      <c r="NNA7" s="274"/>
      <c r="NNB7" s="274"/>
      <c r="NNC7" s="274"/>
      <c r="NND7" s="274"/>
      <c r="NNE7" s="274"/>
      <c r="NNF7" s="274"/>
      <c r="NNG7" s="274"/>
      <c r="NNH7" s="274"/>
      <c r="NNI7" s="274"/>
      <c r="NNJ7" s="274"/>
      <c r="NNK7" s="274"/>
      <c r="NNL7" s="274"/>
      <c r="NNM7" s="274"/>
      <c r="NNN7" s="274"/>
      <c r="NNO7" s="274"/>
      <c r="NNP7" s="274"/>
      <c r="NNQ7" s="274"/>
      <c r="NNR7" s="274"/>
      <c r="NNS7" s="274"/>
      <c r="NNT7" s="274"/>
      <c r="NNU7" s="274"/>
      <c r="NNV7" s="274"/>
      <c r="NNW7" s="274"/>
      <c r="NNX7" s="274"/>
      <c r="NNY7" s="274"/>
      <c r="NNZ7" s="274"/>
      <c r="NOA7" s="274"/>
      <c r="NOB7" s="274"/>
      <c r="NOC7" s="274"/>
      <c r="NOD7" s="274"/>
      <c r="NOE7" s="274"/>
      <c r="NOF7" s="274"/>
      <c r="NOG7" s="274"/>
      <c r="NOH7" s="274"/>
      <c r="NOI7" s="274"/>
      <c r="NOJ7" s="274"/>
      <c r="NOK7" s="274"/>
      <c r="NOL7" s="274"/>
      <c r="NOM7" s="274"/>
      <c r="NON7" s="274"/>
      <c r="NOO7" s="274"/>
      <c r="NOP7" s="274"/>
      <c r="NOQ7" s="274"/>
      <c r="NOR7" s="274"/>
      <c r="NOS7" s="274"/>
      <c r="NOT7" s="274"/>
      <c r="NOU7" s="274"/>
      <c r="NOV7" s="274"/>
      <c r="NOW7" s="274"/>
      <c r="NOX7" s="274"/>
      <c r="NOY7" s="274"/>
      <c r="NOZ7" s="274"/>
      <c r="NPA7" s="274"/>
      <c r="NPB7" s="274"/>
      <c r="NPC7" s="274"/>
      <c r="NPD7" s="274"/>
      <c r="NPE7" s="274"/>
      <c r="NPF7" s="274"/>
      <c r="NPG7" s="274"/>
      <c r="NPH7" s="274"/>
      <c r="NPI7" s="274"/>
      <c r="NPJ7" s="274"/>
      <c r="NPK7" s="274"/>
      <c r="NPL7" s="274"/>
      <c r="NPM7" s="274"/>
      <c r="NPN7" s="274"/>
      <c r="NPO7" s="274"/>
      <c r="NPP7" s="274"/>
      <c r="NPQ7" s="274"/>
      <c r="NPR7" s="274"/>
      <c r="NPS7" s="274"/>
      <c r="NPT7" s="274"/>
      <c r="NPU7" s="274"/>
      <c r="NPV7" s="274"/>
      <c r="NPW7" s="274"/>
      <c r="NPX7" s="274"/>
      <c r="NPY7" s="274"/>
      <c r="NPZ7" s="274"/>
      <c r="NQA7" s="274"/>
      <c r="NQB7" s="274"/>
      <c r="NQC7" s="274"/>
      <c r="NQD7" s="274"/>
      <c r="NQE7" s="274"/>
      <c r="NQF7" s="274"/>
      <c r="NQG7" s="274"/>
      <c r="NQH7" s="274"/>
      <c r="NQI7" s="274"/>
      <c r="NQJ7" s="274"/>
      <c r="NQK7" s="274"/>
      <c r="NQL7" s="274"/>
      <c r="NQM7" s="274"/>
      <c r="NQN7" s="274"/>
      <c r="NQO7" s="274"/>
      <c r="NQP7" s="274"/>
      <c r="NQQ7" s="274"/>
      <c r="NQR7" s="274"/>
      <c r="NQS7" s="274"/>
      <c r="NQT7" s="274"/>
      <c r="NQU7" s="274"/>
      <c r="NQV7" s="274"/>
      <c r="NQW7" s="274"/>
      <c r="NQX7" s="274"/>
      <c r="NQY7" s="274"/>
      <c r="NQZ7" s="274"/>
      <c r="NRA7" s="274"/>
      <c r="NRB7" s="274"/>
      <c r="NRC7" s="274"/>
      <c r="NRD7" s="274"/>
      <c r="NRE7" s="274"/>
      <c r="NRF7" s="274"/>
      <c r="NRG7" s="274"/>
      <c r="NRH7" s="274"/>
      <c r="NRI7" s="274"/>
      <c r="NRJ7" s="274"/>
      <c r="NRK7" s="274"/>
      <c r="NRL7" s="274"/>
      <c r="NRM7" s="274"/>
      <c r="NRN7" s="274"/>
      <c r="NRO7" s="274"/>
      <c r="NRP7" s="274"/>
      <c r="NRQ7" s="274"/>
      <c r="NRR7" s="274"/>
      <c r="NRS7" s="274"/>
      <c r="NRT7" s="274"/>
      <c r="NRU7" s="274"/>
      <c r="NRV7" s="274"/>
      <c r="NRW7" s="274"/>
      <c r="NRX7" s="274"/>
      <c r="NRY7" s="274"/>
      <c r="NRZ7" s="274"/>
      <c r="NSA7" s="274"/>
      <c r="NSB7" s="274"/>
      <c r="NSC7" s="274"/>
      <c r="NSD7" s="274"/>
      <c r="NSE7" s="274"/>
      <c r="NSF7" s="274"/>
      <c r="NSG7" s="274"/>
      <c r="NSH7" s="274"/>
      <c r="NSI7" s="274"/>
      <c r="NSJ7" s="274"/>
      <c r="NSK7" s="274"/>
      <c r="NSL7" s="274"/>
      <c r="NSM7" s="274"/>
      <c r="NSN7" s="274"/>
      <c r="NSO7" s="274"/>
      <c r="NSP7" s="274"/>
      <c r="NSQ7" s="274"/>
      <c r="NSR7" s="274"/>
      <c r="NSS7" s="274"/>
      <c r="NST7" s="274"/>
      <c r="NSU7" s="274"/>
      <c r="NSV7" s="274"/>
      <c r="NSW7" s="274"/>
      <c r="NSX7" s="274"/>
      <c r="NSY7" s="274"/>
      <c r="NSZ7" s="274"/>
      <c r="NTA7" s="274"/>
      <c r="NTB7" s="274"/>
      <c r="NTC7" s="274"/>
      <c r="NTD7" s="274"/>
      <c r="NTE7" s="274"/>
      <c r="NTF7" s="274"/>
      <c r="NTG7" s="274"/>
      <c r="NTH7" s="274"/>
      <c r="NTI7" s="274"/>
      <c r="NTJ7" s="274"/>
      <c r="NTK7" s="274"/>
      <c r="NTL7" s="274"/>
      <c r="NTM7" s="274"/>
      <c r="NTN7" s="274"/>
      <c r="NTO7" s="274"/>
      <c r="NTP7" s="274"/>
      <c r="NTQ7" s="274"/>
      <c r="NTR7" s="274"/>
      <c r="NTS7" s="274"/>
      <c r="NTT7" s="274"/>
      <c r="NTU7" s="274"/>
      <c r="NTV7" s="274"/>
      <c r="NTW7" s="274"/>
      <c r="NTX7" s="274"/>
      <c r="NTY7" s="274"/>
      <c r="NTZ7" s="274"/>
      <c r="NUA7" s="274"/>
      <c r="NUB7" s="274"/>
      <c r="NUC7" s="274"/>
      <c r="NUD7" s="274"/>
      <c r="NUE7" s="274"/>
      <c r="NUF7" s="274"/>
      <c r="NUG7" s="274"/>
      <c r="NUH7" s="274"/>
      <c r="NUI7" s="274"/>
      <c r="NUJ7" s="274"/>
      <c r="NUK7" s="274"/>
      <c r="NUL7" s="274"/>
      <c r="NUM7" s="274"/>
      <c r="NUN7" s="274"/>
      <c r="NUO7" s="274"/>
      <c r="NUP7" s="274"/>
      <c r="NUQ7" s="274"/>
      <c r="NUR7" s="274"/>
      <c r="NUS7" s="274"/>
      <c r="NUT7" s="274"/>
      <c r="NUU7" s="274"/>
      <c r="NUV7" s="274"/>
      <c r="NUW7" s="274"/>
      <c r="NUX7" s="274"/>
      <c r="NUY7" s="274"/>
      <c r="NUZ7" s="274"/>
      <c r="NVA7" s="274"/>
      <c r="NVB7" s="274"/>
      <c r="NVC7" s="274"/>
      <c r="NVD7" s="274"/>
      <c r="NVE7" s="274"/>
      <c r="NVF7" s="274"/>
      <c r="NVG7" s="274"/>
      <c r="NVH7" s="274"/>
      <c r="NVI7" s="274"/>
      <c r="NVJ7" s="274"/>
      <c r="NVK7" s="274"/>
      <c r="NVL7" s="274"/>
      <c r="NVM7" s="274"/>
      <c r="NVN7" s="274"/>
      <c r="NVO7" s="274"/>
      <c r="NVP7" s="274"/>
      <c r="NVQ7" s="274"/>
      <c r="NVR7" s="274"/>
      <c r="NVS7" s="274"/>
      <c r="NVT7" s="274"/>
      <c r="NVU7" s="274"/>
      <c r="NVV7" s="274"/>
      <c r="NVW7" s="274"/>
      <c r="NVX7" s="274"/>
      <c r="NVY7" s="274"/>
      <c r="NVZ7" s="274"/>
      <c r="NWA7" s="274"/>
      <c r="NWB7" s="274"/>
      <c r="NWC7" s="274"/>
      <c r="NWD7" s="274"/>
      <c r="NWE7" s="274"/>
      <c r="NWF7" s="274"/>
      <c r="NWG7" s="274"/>
      <c r="NWH7" s="274"/>
      <c r="NWI7" s="274"/>
      <c r="NWJ7" s="274"/>
      <c r="NWK7" s="274"/>
      <c r="NWL7" s="274"/>
      <c r="NWM7" s="274"/>
      <c r="NWN7" s="274"/>
      <c r="NWO7" s="274"/>
      <c r="NWP7" s="274"/>
      <c r="NWQ7" s="274"/>
      <c r="NWR7" s="274"/>
      <c r="NWS7" s="274"/>
      <c r="NWT7" s="274"/>
      <c r="NWU7" s="274"/>
      <c r="NWV7" s="274"/>
      <c r="NWW7" s="274"/>
      <c r="NWX7" s="274"/>
      <c r="NWY7" s="274"/>
      <c r="NWZ7" s="274"/>
      <c r="NXA7" s="274"/>
      <c r="NXB7" s="274"/>
      <c r="NXC7" s="274"/>
      <c r="NXD7" s="274"/>
      <c r="NXE7" s="274"/>
      <c r="NXF7" s="274"/>
      <c r="NXG7" s="274"/>
      <c r="NXH7" s="274"/>
      <c r="NXI7" s="274"/>
      <c r="NXJ7" s="274"/>
      <c r="NXK7" s="274"/>
      <c r="NXL7" s="274"/>
      <c r="NXM7" s="274"/>
      <c r="NXN7" s="274"/>
      <c r="NXO7" s="274"/>
      <c r="NXP7" s="274"/>
      <c r="NXQ7" s="274"/>
      <c r="NXR7" s="274"/>
      <c r="NXS7" s="274"/>
      <c r="NXT7" s="274"/>
      <c r="NXU7" s="274"/>
      <c r="NXV7" s="274"/>
      <c r="NXW7" s="274"/>
      <c r="NXX7" s="274"/>
      <c r="NXY7" s="274"/>
      <c r="NXZ7" s="274"/>
      <c r="NYA7" s="274"/>
      <c r="NYB7" s="274"/>
      <c r="NYC7" s="274"/>
      <c r="NYD7" s="274"/>
      <c r="NYE7" s="274"/>
      <c r="NYF7" s="274"/>
      <c r="NYG7" s="274"/>
      <c r="NYH7" s="274"/>
      <c r="NYI7" s="274"/>
      <c r="NYJ7" s="274"/>
      <c r="NYK7" s="274"/>
      <c r="NYL7" s="274"/>
      <c r="NYM7" s="274"/>
      <c r="NYN7" s="274"/>
      <c r="NYO7" s="274"/>
      <c r="NYP7" s="274"/>
      <c r="NYQ7" s="274"/>
      <c r="NYR7" s="274"/>
      <c r="NYS7" s="274"/>
      <c r="NYT7" s="274"/>
      <c r="NYU7" s="274"/>
      <c r="NYV7" s="274"/>
      <c r="NYW7" s="274"/>
      <c r="NYX7" s="274"/>
      <c r="NYY7" s="274"/>
      <c r="NYZ7" s="274"/>
      <c r="NZA7" s="274"/>
      <c r="NZB7" s="274"/>
      <c r="NZC7" s="274"/>
      <c r="NZD7" s="274"/>
      <c r="NZE7" s="274"/>
      <c r="NZF7" s="274"/>
      <c r="NZG7" s="274"/>
      <c r="NZH7" s="274"/>
      <c r="NZI7" s="274"/>
      <c r="NZJ7" s="274"/>
      <c r="NZK7" s="274"/>
      <c r="NZL7" s="274"/>
      <c r="NZM7" s="274"/>
      <c r="NZN7" s="274"/>
      <c r="NZO7" s="274"/>
      <c r="NZP7" s="274"/>
      <c r="NZQ7" s="274"/>
      <c r="NZR7" s="274"/>
      <c r="NZS7" s="274"/>
      <c r="NZT7" s="274"/>
      <c r="NZU7" s="274"/>
      <c r="NZV7" s="274"/>
      <c r="NZW7" s="274"/>
      <c r="NZX7" s="274"/>
      <c r="NZY7" s="274"/>
      <c r="NZZ7" s="274"/>
      <c r="OAA7" s="274"/>
      <c r="OAB7" s="274"/>
      <c r="OAC7" s="274"/>
      <c r="OAD7" s="274"/>
      <c r="OAE7" s="274"/>
      <c r="OAF7" s="274"/>
      <c r="OAG7" s="274"/>
      <c r="OAH7" s="274"/>
      <c r="OAI7" s="274"/>
      <c r="OAJ7" s="274"/>
      <c r="OAK7" s="274"/>
      <c r="OAL7" s="274"/>
      <c r="OAM7" s="274"/>
      <c r="OAN7" s="274"/>
      <c r="OAO7" s="274"/>
      <c r="OAP7" s="274"/>
      <c r="OAQ7" s="274"/>
      <c r="OAR7" s="274"/>
      <c r="OAS7" s="274"/>
      <c r="OAT7" s="274"/>
      <c r="OAU7" s="274"/>
      <c r="OAV7" s="274"/>
      <c r="OAW7" s="274"/>
      <c r="OAX7" s="274"/>
      <c r="OAY7" s="274"/>
      <c r="OAZ7" s="274"/>
      <c r="OBA7" s="274"/>
      <c r="OBB7" s="274"/>
      <c r="OBC7" s="274"/>
      <c r="OBD7" s="274"/>
      <c r="OBE7" s="274"/>
      <c r="OBF7" s="274"/>
      <c r="OBG7" s="274"/>
      <c r="OBH7" s="274"/>
      <c r="OBI7" s="274"/>
      <c r="OBJ7" s="274"/>
      <c r="OBK7" s="274"/>
      <c r="OBL7" s="274"/>
      <c r="OBM7" s="274"/>
      <c r="OBN7" s="274"/>
      <c r="OBO7" s="274"/>
      <c r="OBP7" s="274"/>
      <c r="OBQ7" s="274"/>
      <c r="OBR7" s="274"/>
      <c r="OBS7" s="274"/>
      <c r="OBT7" s="274"/>
      <c r="OBU7" s="274"/>
      <c r="OBV7" s="274"/>
      <c r="OBW7" s="274"/>
      <c r="OBX7" s="274"/>
      <c r="OBY7" s="274"/>
      <c r="OBZ7" s="274"/>
      <c r="OCA7" s="274"/>
      <c r="OCB7" s="274"/>
      <c r="OCC7" s="274"/>
      <c r="OCD7" s="274"/>
      <c r="OCE7" s="274"/>
      <c r="OCF7" s="274"/>
      <c r="OCG7" s="274"/>
      <c r="OCH7" s="274"/>
      <c r="OCI7" s="274"/>
      <c r="OCJ7" s="274"/>
      <c r="OCK7" s="274"/>
      <c r="OCL7" s="274"/>
      <c r="OCM7" s="274"/>
      <c r="OCN7" s="274"/>
      <c r="OCO7" s="274"/>
      <c r="OCP7" s="274"/>
      <c r="OCQ7" s="274"/>
      <c r="OCR7" s="274"/>
      <c r="OCS7" s="274"/>
      <c r="OCT7" s="274"/>
      <c r="OCU7" s="274"/>
      <c r="OCV7" s="274"/>
      <c r="OCW7" s="274"/>
      <c r="OCX7" s="274"/>
      <c r="OCY7" s="274"/>
      <c r="OCZ7" s="274"/>
      <c r="ODA7" s="274"/>
      <c r="ODB7" s="274"/>
      <c r="ODC7" s="274"/>
      <c r="ODD7" s="274"/>
      <c r="ODE7" s="274"/>
      <c r="ODF7" s="274"/>
      <c r="ODG7" s="274"/>
      <c r="ODH7" s="274"/>
      <c r="ODI7" s="274"/>
      <c r="ODJ7" s="274"/>
      <c r="ODK7" s="274"/>
      <c r="ODL7" s="274"/>
      <c r="ODM7" s="274"/>
      <c r="ODN7" s="274"/>
      <c r="ODO7" s="274"/>
      <c r="ODP7" s="274"/>
      <c r="ODQ7" s="274"/>
      <c r="ODR7" s="274"/>
      <c r="ODS7" s="274"/>
      <c r="ODT7" s="274"/>
      <c r="ODU7" s="274"/>
      <c r="ODV7" s="274"/>
      <c r="ODW7" s="274"/>
      <c r="ODX7" s="274"/>
      <c r="ODY7" s="274"/>
      <c r="ODZ7" s="274"/>
      <c r="OEA7" s="274"/>
      <c r="OEB7" s="274"/>
      <c r="OEC7" s="274"/>
      <c r="OED7" s="274"/>
      <c r="OEE7" s="274"/>
      <c r="OEF7" s="274"/>
      <c r="OEG7" s="274"/>
      <c r="OEH7" s="274"/>
      <c r="OEI7" s="274"/>
      <c r="OEJ7" s="274"/>
      <c r="OEK7" s="274"/>
      <c r="OEL7" s="274"/>
      <c r="OEM7" s="274"/>
      <c r="OEN7" s="274"/>
      <c r="OEO7" s="274"/>
      <c r="OEP7" s="274"/>
      <c r="OEQ7" s="274"/>
      <c r="OER7" s="274"/>
      <c r="OES7" s="274"/>
      <c r="OET7" s="274"/>
      <c r="OEU7" s="274"/>
      <c r="OEV7" s="274"/>
      <c r="OEW7" s="274"/>
      <c r="OEX7" s="274"/>
      <c r="OEY7" s="274"/>
      <c r="OEZ7" s="274"/>
      <c r="OFA7" s="274"/>
      <c r="OFB7" s="274"/>
      <c r="OFC7" s="274"/>
      <c r="OFD7" s="274"/>
      <c r="OFE7" s="274"/>
      <c r="OFF7" s="274"/>
      <c r="OFG7" s="274"/>
      <c r="OFH7" s="274"/>
      <c r="OFI7" s="274"/>
      <c r="OFJ7" s="274"/>
      <c r="OFK7" s="274"/>
      <c r="OFL7" s="274"/>
      <c r="OFM7" s="274"/>
      <c r="OFN7" s="274"/>
      <c r="OFO7" s="274"/>
      <c r="OFP7" s="274"/>
      <c r="OFQ7" s="274"/>
      <c r="OFR7" s="274"/>
      <c r="OFS7" s="274"/>
      <c r="OFT7" s="274"/>
      <c r="OFU7" s="274"/>
      <c r="OFV7" s="274"/>
      <c r="OFW7" s="274"/>
      <c r="OFX7" s="274"/>
      <c r="OFY7" s="274"/>
      <c r="OFZ7" s="274"/>
      <c r="OGA7" s="274"/>
      <c r="OGB7" s="274"/>
      <c r="OGC7" s="274"/>
      <c r="OGD7" s="274"/>
      <c r="OGE7" s="274"/>
      <c r="OGF7" s="274"/>
      <c r="OGG7" s="274"/>
      <c r="OGH7" s="274"/>
      <c r="OGI7" s="274"/>
      <c r="OGJ7" s="274"/>
      <c r="OGK7" s="274"/>
      <c r="OGL7" s="274"/>
      <c r="OGM7" s="274"/>
      <c r="OGN7" s="274"/>
      <c r="OGO7" s="274"/>
      <c r="OGP7" s="274"/>
      <c r="OGQ7" s="274"/>
      <c r="OGR7" s="274"/>
      <c r="OGS7" s="274"/>
      <c r="OGT7" s="274"/>
      <c r="OGU7" s="274"/>
      <c r="OGV7" s="274"/>
      <c r="OGW7" s="274"/>
      <c r="OGX7" s="274"/>
      <c r="OGY7" s="274"/>
      <c r="OGZ7" s="274"/>
      <c r="OHA7" s="274"/>
      <c r="OHB7" s="274"/>
      <c r="OHC7" s="274"/>
      <c r="OHD7" s="274"/>
      <c r="OHE7" s="274"/>
      <c r="OHF7" s="274"/>
      <c r="OHG7" s="274"/>
      <c r="OHH7" s="274"/>
      <c r="OHI7" s="274"/>
      <c r="OHJ7" s="274"/>
      <c r="OHK7" s="274"/>
      <c r="OHL7" s="274"/>
      <c r="OHM7" s="274"/>
      <c r="OHN7" s="274"/>
      <c r="OHO7" s="274"/>
      <c r="OHP7" s="274"/>
      <c r="OHQ7" s="274"/>
      <c r="OHR7" s="274"/>
      <c r="OHS7" s="274"/>
      <c r="OHT7" s="274"/>
      <c r="OHU7" s="274"/>
      <c r="OHV7" s="274"/>
      <c r="OHW7" s="274"/>
      <c r="OHX7" s="274"/>
      <c r="OHY7" s="274"/>
      <c r="OHZ7" s="274"/>
      <c r="OIA7" s="274"/>
      <c r="OIB7" s="274"/>
      <c r="OIC7" s="274"/>
      <c r="OID7" s="274"/>
      <c r="OIE7" s="274"/>
      <c r="OIF7" s="274"/>
      <c r="OIG7" s="274"/>
      <c r="OIH7" s="274"/>
      <c r="OII7" s="274"/>
      <c r="OIJ7" s="274"/>
      <c r="OIK7" s="274"/>
      <c r="OIL7" s="274"/>
      <c r="OIM7" s="274"/>
      <c r="OIN7" s="274"/>
      <c r="OIO7" s="274"/>
      <c r="OIP7" s="274"/>
      <c r="OIQ7" s="274"/>
      <c r="OIR7" s="274"/>
      <c r="OIS7" s="274"/>
      <c r="OIT7" s="274"/>
      <c r="OIU7" s="274"/>
      <c r="OIV7" s="274"/>
      <c r="OIW7" s="274"/>
      <c r="OIX7" s="274"/>
      <c r="OIY7" s="274"/>
      <c r="OIZ7" s="274"/>
      <c r="OJA7" s="274"/>
      <c r="OJB7" s="274"/>
      <c r="OJC7" s="274"/>
      <c r="OJD7" s="274"/>
      <c r="OJE7" s="274"/>
      <c r="OJF7" s="274"/>
      <c r="OJG7" s="274"/>
      <c r="OJH7" s="274"/>
      <c r="OJI7" s="274"/>
      <c r="OJJ7" s="274"/>
      <c r="OJK7" s="274"/>
      <c r="OJL7" s="274"/>
      <c r="OJM7" s="274"/>
      <c r="OJN7" s="274"/>
      <c r="OJO7" s="274"/>
      <c r="OJP7" s="274"/>
      <c r="OJQ7" s="274"/>
      <c r="OJR7" s="274"/>
      <c r="OJS7" s="274"/>
      <c r="OJT7" s="274"/>
      <c r="OJU7" s="274"/>
      <c r="OJV7" s="274"/>
      <c r="OJW7" s="274"/>
      <c r="OJX7" s="274"/>
      <c r="OJY7" s="274"/>
      <c r="OJZ7" s="274"/>
      <c r="OKA7" s="274"/>
      <c r="OKB7" s="274"/>
      <c r="OKC7" s="274"/>
      <c r="OKD7" s="274"/>
      <c r="OKE7" s="274"/>
      <c r="OKF7" s="274"/>
      <c r="OKG7" s="274"/>
      <c r="OKH7" s="274"/>
      <c r="OKI7" s="274"/>
      <c r="OKJ7" s="274"/>
      <c r="OKK7" s="274"/>
      <c r="OKL7" s="274"/>
      <c r="OKM7" s="274"/>
      <c r="OKN7" s="274"/>
      <c r="OKO7" s="274"/>
      <c r="OKP7" s="274"/>
      <c r="OKQ7" s="274"/>
      <c r="OKR7" s="274"/>
      <c r="OKS7" s="274"/>
      <c r="OKT7" s="274"/>
      <c r="OKU7" s="274"/>
      <c r="OKV7" s="274"/>
      <c r="OKW7" s="274"/>
      <c r="OKX7" s="274"/>
      <c r="OKY7" s="274"/>
      <c r="OKZ7" s="274"/>
      <c r="OLA7" s="274"/>
      <c r="OLB7" s="274"/>
      <c r="OLC7" s="274"/>
      <c r="OLD7" s="274"/>
      <c r="OLE7" s="274"/>
      <c r="OLF7" s="274"/>
      <c r="OLG7" s="274"/>
      <c r="OLH7" s="274"/>
      <c r="OLI7" s="274"/>
      <c r="OLJ7" s="274"/>
      <c r="OLK7" s="274"/>
      <c r="OLL7" s="274"/>
      <c r="OLM7" s="274"/>
      <c r="OLN7" s="274"/>
      <c r="OLO7" s="274"/>
      <c r="OLP7" s="274"/>
      <c r="OLQ7" s="274"/>
      <c r="OLR7" s="274"/>
      <c r="OLS7" s="274"/>
      <c r="OLT7" s="274"/>
      <c r="OLU7" s="274"/>
      <c r="OLV7" s="274"/>
      <c r="OLW7" s="274"/>
      <c r="OLX7" s="274"/>
      <c r="OLY7" s="274"/>
      <c r="OLZ7" s="274"/>
      <c r="OMA7" s="274"/>
      <c r="OMB7" s="274"/>
      <c r="OMC7" s="274"/>
      <c r="OMD7" s="274"/>
      <c r="OME7" s="274"/>
      <c r="OMF7" s="274"/>
      <c r="OMG7" s="274"/>
      <c r="OMH7" s="274"/>
      <c r="OMI7" s="274"/>
      <c r="OMJ7" s="274"/>
      <c r="OMK7" s="274"/>
      <c r="OML7" s="274"/>
      <c r="OMM7" s="274"/>
      <c r="OMN7" s="274"/>
      <c r="OMO7" s="274"/>
      <c r="OMP7" s="274"/>
      <c r="OMQ7" s="274"/>
      <c r="OMR7" s="274"/>
      <c r="OMS7" s="274"/>
      <c r="OMT7" s="274"/>
      <c r="OMU7" s="274"/>
      <c r="OMV7" s="274"/>
      <c r="OMW7" s="274"/>
      <c r="OMX7" s="274"/>
      <c r="OMY7" s="274"/>
      <c r="OMZ7" s="274"/>
      <c r="ONA7" s="274"/>
      <c r="ONB7" s="274"/>
      <c r="ONC7" s="274"/>
      <c r="OND7" s="274"/>
      <c r="ONE7" s="274"/>
      <c r="ONF7" s="274"/>
      <c r="ONG7" s="274"/>
      <c r="ONH7" s="274"/>
      <c r="ONI7" s="274"/>
      <c r="ONJ7" s="274"/>
      <c r="ONK7" s="274"/>
      <c r="ONL7" s="274"/>
      <c r="ONM7" s="274"/>
      <c r="ONN7" s="274"/>
      <c r="ONO7" s="274"/>
      <c r="ONP7" s="274"/>
      <c r="ONQ7" s="274"/>
      <c r="ONR7" s="274"/>
      <c r="ONS7" s="274"/>
      <c r="ONT7" s="274"/>
      <c r="ONU7" s="274"/>
      <c r="ONV7" s="274"/>
      <c r="ONW7" s="274"/>
      <c r="ONX7" s="274"/>
      <c r="ONY7" s="274"/>
      <c r="ONZ7" s="274"/>
      <c r="OOA7" s="274"/>
      <c r="OOB7" s="274"/>
      <c r="OOC7" s="274"/>
      <c r="OOD7" s="274"/>
      <c r="OOE7" s="274"/>
      <c r="OOF7" s="274"/>
      <c r="OOG7" s="274"/>
      <c r="OOH7" s="274"/>
      <c r="OOI7" s="274"/>
      <c r="OOJ7" s="274"/>
      <c r="OOK7" s="274"/>
      <c r="OOL7" s="274"/>
      <c r="OOM7" s="274"/>
      <c r="OON7" s="274"/>
      <c r="OOO7" s="274"/>
      <c r="OOP7" s="274"/>
      <c r="OOQ7" s="274"/>
      <c r="OOR7" s="274"/>
      <c r="OOS7" s="274"/>
      <c r="OOT7" s="274"/>
      <c r="OOU7" s="274"/>
      <c r="OOV7" s="274"/>
      <c r="OOW7" s="274"/>
      <c r="OOX7" s="274"/>
      <c r="OOY7" s="274"/>
      <c r="OOZ7" s="274"/>
      <c r="OPA7" s="274"/>
      <c r="OPB7" s="274"/>
      <c r="OPC7" s="274"/>
      <c r="OPD7" s="274"/>
      <c r="OPE7" s="274"/>
      <c r="OPF7" s="274"/>
      <c r="OPG7" s="274"/>
      <c r="OPH7" s="274"/>
      <c r="OPI7" s="274"/>
      <c r="OPJ7" s="274"/>
      <c r="OPK7" s="274"/>
      <c r="OPL7" s="274"/>
      <c r="OPM7" s="274"/>
      <c r="OPN7" s="274"/>
      <c r="OPO7" s="274"/>
      <c r="OPP7" s="274"/>
      <c r="OPQ7" s="274"/>
      <c r="OPR7" s="274"/>
      <c r="OPS7" s="274"/>
      <c r="OPT7" s="274"/>
      <c r="OPU7" s="274"/>
      <c r="OPV7" s="274"/>
      <c r="OPW7" s="274"/>
      <c r="OPX7" s="274"/>
      <c r="OPY7" s="274"/>
      <c r="OPZ7" s="274"/>
      <c r="OQA7" s="274"/>
      <c r="OQB7" s="274"/>
      <c r="OQC7" s="274"/>
      <c r="OQD7" s="274"/>
      <c r="OQE7" s="274"/>
      <c r="OQF7" s="274"/>
      <c r="OQG7" s="274"/>
      <c r="OQH7" s="274"/>
      <c r="OQI7" s="274"/>
      <c r="OQJ7" s="274"/>
      <c r="OQK7" s="274"/>
      <c r="OQL7" s="274"/>
      <c r="OQM7" s="274"/>
      <c r="OQN7" s="274"/>
      <c r="OQO7" s="274"/>
      <c r="OQP7" s="274"/>
      <c r="OQQ7" s="274"/>
      <c r="OQR7" s="274"/>
      <c r="OQS7" s="274"/>
      <c r="OQT7" s="274"/>
      <c r="OQU7" s="274"/>
      <c r="OQV7" s="274"/>
      <c r="OQW7" s="274"/>
      <c r="OQX7" s="274"/>
      <c r="OQY7" s="274"/>
      <c r="OQZ7" s="274"/>
      <c r="ORA7" s="274"/>
      <c r="ORB7" s="274"/>
      <c r="ORC7" s="274"/>
      <c r="ORD7" s="274"/>
      <c r="ORE7" s="274"/>
      <c r="ORF7" s="274"/>
      <c r="ORG7" s="274"/>
      <c r="ORH7" s="274"/>
      <c r="ORI7" s="274"/>
      <c r="ORJ7" s="274"/>
      <c r="ORK7" s="274"/>
      <c r="ORL7" s="274"/>
      <c r="ORM7" s="274"/>
      <c r="ORN7" s="274"/>
      <c r="ORO7" s="274"/>
      <c r="ORP7" s="274"/>
      <c r="ORQ7" s="274"/>
      <c r="ORR7" s="274"/>
      <c r="ORS7" s="274"/>
      <c r="ORT7" s="274"/>
      <c r="ORU7" s="274"/>
      <c r="ORV7" s="274"/>
      <c r="ORW7" s="274"/>
      <c r="ORX7" s="274"/>
      <c r="ORY7" s="274"/>
      <c r="ORZ7" s="274"/>
      <c r="OSA7" s="274"/>
      <c r="OSB7" s="274"/>
      <c r="OSC7" s="274"/>
      <c r="OSD7" s="274"/>
      <c r="OSE7" s="274"/>
      <c r="OSF7" s="274"/>
      <c r="OSG7" s="274"/>
      <c r="OSH7" s="274"/>
      <c r="OSI7" s="274"/>
      <c r="OSJ7" s="274"/>
      <c r="OSK7" s="274"/>
      <c r="OSL7" s="274"/>
      <c r="OSM7" s="274"/>
      <c r="OSN7" s="274"/>
      <c r="OSO7" s="274"/>
      <c r="OSP7" s="274"/>
      <c r="OSQ7" s="274"/>
      <c r="OSR7" s="274"/>
      <c r="OSS7" s="274"/>
      <c r="OST7" s="274"/>
      <c r="OSU7" s="274"/>
      <c r="OSV7" s="274"/>
      <c r="OSW7" s="274"/>
      <c r="OSX7" s="274"/>
      <c r="OSY7" s="274"/>
      <c r="OSZ7" s="274"/>
      <c r="OTA7" s="274"/>
      <c r="OTB7" s="274"/>
      <c r="OTC7" s="274"/>
      <c r="OTD7" s="274"/>
      <c r="OTE7" s="274"/>
      <c r="OTF7" s="274"/>
      <c r="OTG7" s="274"/>
      <c r="OTH7" s="274"/>
      <c r="OTI7" s="274"/>
      <c r="OTJ7" s="274"/>
      <c r="OTK7" s="274"/>
      <c r="OTL7" s="274"/>
      <c r="OTM7" s="274"/>
      <c r="OTN7" s="274"/>
      <c r="OTO7" s="274"/>
      <c r="OTP7" s="274"/>
      <c r="OTQ7" s="274"/>
      <c r="OTR7" s="274"/>
      <c r="OTS7" s="274"/>
      <c r="OTT7" s="274"/>
      <c r="OTU7" s="274"/>
      <c r="OTV7" s="274"/>
      <c r="OTW7" s="274"/>
      <c r="OTX7" s="274"/>
      <c r="OTY7" s="274"/>
      <c r="OTZ7" s="274"/>
      <c r="OUA7" s="274"/>
      <c r="OUB7" s="274"/>
      <c r="OUC7" s="274"/>
      <c r="OUD7" s="274"/>
      <c r="OUE7" s="274"/>
      <c r="OUF7" s="274"/>
      <c r="OUG7" s="274"/>
      <c r="OUH7" s="274"/>
      <c r="OUI7" s="274"/>
      <c r="OUJ7" s="274"/>
      <c r="OUK7" s="274"/>
      <c r="OUL7" s="274"/>
      <c r="OUM7" s="274"/>
      <c r="OUN7" s="274"/>
      <c r="OUO7" s="274"/>
      <c r="OUP7" s="274"/>
      <c r="OUQ7" s="274"/>
      <c r="OUR7" s="274"/>
      <c r="OUS7" s="274"/>
      <c r="OUT7" s="274"/>
      <c r="OUU7" s="274"/>
      <c r="OUV7" s="274"/>
      <c r="OUW7" s="274"/>
      <c r="OUX7" s="274"/>
      <c r="OUY7" s="274"/>
      <c r="OUZ7" s="274"/>
      <c r="OVA7" s="274"/>
      <c r="OVB7" s="274"/>
      <c r="OVC7" s="274"/>
      <c r="OVD7" s="274"/>
      <c r="OVE7" s="274"/>
      <c r="OVF7" s="274"/>
      <c r="OVG7" s="274"/>
      <c r="OVH7" s="274"/>
      <c r="OVI7" s="274"/>
      <c r="OVJ7" s="274"/>
      <c r="OVK7" s="274"/>
      <c r="OVL7" s="274"/>
      <c r="OVM7" s="274"/>
      <c r="OVN7" s="274"/>
      <c r="OVO7" s="274"/>
      <c r="OVP7" s="274"/>
      <c r="OVQ7" s="274"/>
      <c r="OVR7" s="274"/>
      <c r="OVS7" s="274"/>
      <c r="OVT7" s="274"/>
      <c r="OVU7" s="274"/>
      <c r="OVV7" s="274"/>
      <c r="OVW7" s="274"/>
      <c r="OVX7" s="274"/>
      <c r="OVY7" s="274"/>
      <c r="OVZ7" s="274"/>
      <c r="OWA7" s="274"/>
      <c r="OWB7" s="274"/>
      <c r="OWC7" s="274"/>
      <c r="OWD7" s="274"/>
      <c r="OWE7" s="274"/>
      <c r="OWF7" s="274"/>
      <c r="OWG7" s="274"/>
      <c r="OWH7" s="274"/>
      <c r="OWI7" s="274"/>
      <c r="OWJ7" s="274"/>
      <c r="OWK7" s="274"/>
      <c r="OWL7" s="274"/>
      <c r="OWM7" s="274"/>
      <c r="OWN7" s="274"/>
      <c r="OWO7" s="274"/>
      <c r="OWP7" s="274"/>
      <c r="OWQ7" s="274"/>
      <c r="OWR7" s="274"/>
      <c r="OWS7" s="274"/>
      <c r="OWT7" s="274"/>
      <c r="OWU7" s="274"/>
      <c r="OWV7" s="274"/>
      <c r="OWW7" s="274"/>
      <c r="OWX7" s="274"/>
      <c r="OWY7" s="274"/>
      <c r="OWZ7" s="274"/>
      <c r="OXA7" s="274"/>
      <c r="OXB7" s="274"/>
      <c r="OXC7" s="274"/>
      <c r="OXD7" s="274"/>
      <c r="OXE7" s="274"/>
      <c r="OXF7" s="274"/>
      <c r="OXG7" s="274"/>
      <c r="OXH7" s="274"/>
      <c r="OXI7" s="274"/>
      <c r="OXJ7" s="274"/>
      <c r="OXK7" s="274"/>
      <c r="OXL7" s="274"/>
      <c r="OXM7" s="274"/>
      <c r="OXN7" s="274"/>
      <c r="OXO7" s="274"/>
      <c r="OXP7" s="274"/>
      <c r="OXQ7" s="274"/>
      <c r="OXR7" s="274"/>
      <c r="OXS7" s="274"/>
      <c r="OXT7" s="274"/>
      <c r="OXU7" s="274"/>
      <c r="OXV7" s="274"/>
      <c r="OXW7" s="274"/>
      <c r="OXX7" s="274"/>
      <c r="OXY7" s="274"/>
      <c r="OXZ7" s="274"/>
      <c r="OYA7" s="274"/>
      <c r="OYB7" s="274"/>
      <c r="OYC7" s="274"/>
      <c r="OYD7" s="274"/>
      <c r="OYE7" s="274"/>
      <c r="OYF7" s="274"/>
      <c r="OYG7" s="274"/>
      <c r="OYH7" s="274"/>
      <c r="OYI7" s="274"/>
      <c r="OYJ7" s="274"/>
      <c r="OYK7" s="274"/>
      <c r="OYL7" s="274"/>
      <c r="OYM7" s="274"/>
      <c r="OYN7" s="274"/>
      <c r="OYO7" s="274"/>
      <c r="OYP7" s="274"/>
      <c r="OYQ7" s="274"/>
      <c r="OYR7" s="274"/>
      <c r="OYS7" s="274"/>
      <c r="OYT7" s="274"/>
      <c r="OYU7" s="274"/>
      <c r="OYV7" s="274"/>
      <c r="OYW7" s="274"/>
      <c r="OYX7" s="274"/>
      <c r="OYY7" s="274"/>
      <c r="OYZ7" s="274"/>
      <c r="OZA7" s="274"/>
      <c r="OZB7" s="274"/>
      <c r="OZC7" s="274"/>
      <c r="OZD7" s="274"/>
      <c r="OZE7" s="274"/>
      <c r="OZF7" s="274"/>
      <c r="OZG7" s="274"/>
      <c r="OZH7" s="274"/>
      <c r="OZI7" s="274"/>
      <c r="OZJ7" s="274"/>
      <c r="OZK7" s="274"/>
      <c r="OZL7" s="274"/>
      <c r="OZM7" s="274"/>
      <c r="OZN7" s="274"/>
      <c r="OZO7" s="274"/>
      <c r="OZP7" s="274"/>
      <c r="OZQ7" s="274"/>
      <c r="OZR7" s="274"/>
      <c r="OZS7" s="274"/>
      <c r="OZT7" s="274"/>
      <c r="OZU7" s="274"/>
      <c r="OZV7" s="274"/>
      <c r="OZW7" s="274"/>
      <c r="OZX7" s="274"/>
      <c r="OZY7" s="274"/>
      <c r="OZZ7" s="274"/>
      <c r="PAA7" s="274"/>
      <c r="PAB7" s="274"/>
      <c r="PAC7" s="274"/>
      <c r="PAD7" s="274"/>
      <c r="PAE7" s="274"/>
      <c r="PAF7" s="274"/>
      <c r="PAG7" s="274"/>
      <c r="PAH7" s="274"/>
      <c r="PAI7" s="274"/>
      <c r="PAJ7" s="274"/>
      <c r="PAK7" s="274"/>
      <c r="PAL7" s="274"/>
      <c r="PAM7" s="274"/>
      <c r="PAN7" s="274"/>
      <c r="PAO7" s="274"/>
      <c r="PAP7" s="274"/>
      <c r="PAQ7" s="274"/>
      <c r="PAR7" s="274"/>
      <c r="PAS7" s="274"/>
      <c r="PAT7" s="274"/>
      <c r="PAU7" s="274"/>
      <c r="PAV7" s="274"/>
      <c r="PAW7" s="274"/>
      <c r="PAX7" s="274"/>
      <c r="PAY7" s="274"/>
      <c r="PAZ7" s="274"/>
      <c r="PBA7" s="274"/>
      <c r="PBB7" s="274"/>
      <c r="PBC7" s="274"/>
      <c r="PBD7" s="274"/>
      <c r="PBE7" s="274"/>
      <c r="PBF7" s="274"/>
      <c r="PBG7" s="274"/>
      <c r="PBH7" s="274"/>
      <c r="PBI7" s="274"/>
      <c r="PBJ7" s="274"/>
      <c r="PBK7" s="274"/>
      <c r="PBL7" s="274"/>
      <c r="PBM7" s="274"/>
      <c r="PBN7" s="274"/>
      <c r="PBO7" s="274"/>
      <c r="PBP7" s="274"/>
      <c r="PBQ7" s="274"/>
      <c r="PBR7" s="274"/>
      <c r="PBS7" s="274"/>
      <c r="PBT7" s="274"/>
      <c r="PBU7" s="274"/>
      <c r="PBV7" s="274"/>
      <c r="PBW7" s="274"/>
      <c r="PBX7" s="274"/>
      <c r="PBY7" s="274"/>
      <c r="PBZ7" s="274"/>
      <c r="PCA7" s="274"/>
      <c r="PCB7" s="274"/>
      <c r="PCC7" s="274"/>
      <c r="PCD7" s="274"/>
      <c r="PCE7" s="274"/>
      <c r="PCF7" s="274"/>
      <c r="PCG7" s="274"/>
      <c r="PCH7" s="274"/>
      <c r="PCI7" s="274"/>
      <c r="PCJ7" s="274"/>
      <c r="PCK7" s="274"/>
      <c r="PCL7" s="274"/>
      <c r="PCM7" s="274"/>
      <c r="PCN7" s="274"/>
      <c r="PCO7" s="274"/>
      <c r="PCP7" s="274"/>
      <c r="PCQ7" s="274"/>
      <c r="PCR7" s="274"/>
      <c r="PCS7" s="274"/>
      <c r="PCT7" s="274"/>
      <c r="PCU7" s="274"/>
      <c r="PCV7" s="274"/>
      <c r="PCW7" s="274"/>
      <c r="PCX7" s="274"/>
      <c r="PCY7" s="274"/>
      <c r="PCZ7" s="274"/>
      <c r="PDA7" s="274"/>
      <c r="PDB7" s="274"/>
      <c r="PDC7" s="274"/>
      <c r="PDD7" s="274"/>
      <c r="PDE7" s="274"/>
      <c r="PDF7" s="274"/>
      <c r="PDG7" s="274"/>
      <c r="PDH7" s="274"/>
      <c r="PDI7" s="274"/>
      <c r="PDJ7" s="274"/>
      <c r="PDK7" s="274"/>
      <c r="PDL7" s="274"/>
      <c r="PDM7" s="274"/>
      <c r="PDN7" s="274"/>
      <c r="PDO7" s="274"/>
      <c r="PDP7" s="274"/>
      <c r="PDQ7" s="274"/>
      <c r="PDR7" s="274"/>
      <c r="PDS7" s="274"/>
      <c r="PDT7" s="274"/>
      <c r="PDU7" s="274"/>
      <c r="PDV7" s="274"/>
      <c r="PDW7" s="274"/>
      <c r="PDX7" s="274"/>
      <c r="PDY7" s="274"/>
      <c r="PDZ7" s="274"/>
      <c r="PEA7" s="274"/>
      <c r="PEB7" s="274"/>
      <c r="PEC7" s="274"/>
      <c r="PED7" s="274"/>
      <c r="PEE7" s="274"/>
      <c r="PEF7" s="274"/>
      <c r="PEG7" s="274"/>
      <c r="PEH7" s="274"/>
      <c r="PEI7" s="274"/>
      <c r="PEJ7" s="274"/>
      <c r="PEK7" s="274"/>
      <c r="PEL7" s="274"/>
      <c r="PEM7" s="274"/>
      <c r="PEN7" s="274"/>
      <c r="PEO7" s="274"/>
      <c r="PEP7" s="274"/>
      <c r="PEQ7" s="274"/>
      <c r="PER7" s="274"/>
      <c r="PES7" s="274"/>
      <c r="PET7" s="274"/>
      <c r="PEU7" s="274"/>
      <c r="PEV7" s="274"/>
      <c r="PEW7" s="274"/>
      <c r="PEX7" s="274"/>
      <c r="PEY7" s="274"/>
      <c r="PEZ7" s="274"/>
      <c r="PFA7" s="274"/>
      <c r="PFB7" s="274"/>
      <c r="PFC7" s="274"/>
      <c r="PFD7" s="274"/>
      <c r="PFE7" s="274"/>
      <c r="PFF7" s="274"/>
      <c r="PFG7" s="274"/>
      <c r="PFH7" s="274"/>
      <c r="PFI7" s="274"/>
      <c r="PFJ7" s="274"/>
      <c r="PFK7" s="274"/>
      <c r="PFL7" s="274"/>
      <c r="PFM7" s="274"/>
      <c r="PFN7" s="274"/>
      <c r="PFO7" s="274"/>
      <c r="PFP7" s="274"/>
      <c r="PFQ7" s="274"/>
      <c r="PFR7" s="274"/>
      <c r="PFS7" s="274"/>
      <c r="PFT7" s="274"/>
      <c r="PFU7" s="274"/>
      <c r="PFV7" s="274"/>
      <c r="PFW7" s="274"/>
      <c r="PFX7" s="274"/>
      <c r="PFY7" s="274"/>
      <c r="PFZ7" s="274"/>
      <c r="PGA7" s="274"/>
      <c r="PGB7" s="274"/>
      <c r="PGC7" s="274"/>
      <c r="PGD7" s="274"/>
      <c r="PGE7" s="274"/>
      <c r="PGF7" s="274"/>
      <c r="PGG7" s="274"/>
      <c r="PGH7" s="274"/>
      <c r="PGI7" s="274"/>
      <c r="PGJ7" s="274"/>
      <c r="PGK7" s="274"/>
      <c r="PGL7" s="274"/>
      <c r="PGM7" s="274"/>
      <c r="PGN7" s="274"/>
      <c r="PGO7" s="274"/>
      <c r="PGP7" s="274"/>
      <c r="PGQ7" s="274"/>
      <c r="PGR7" s="274"/>
      <c r="PGS7" s="274"/>
      <c r="PGT7" s="274"/>
      <c r="PGU7" s="274"/>
      <c r="PGV7" s="274"/>
      <c r="PGW7" s="274"/>
      <c r="PGX7" s="274"/>
      <c r="PGY7" s="274"/>
      <c r="PGZ7" s="274"/>
      <c r="PHA7" s="274"/>
      <c r="PHB7" s="274"/>
      <c r="PHC7" s="274"/>
      <c r="PHD7" s="274"/>
      <c r="PHE7" s="274"/>
      <c r="PHF7" s="274"/>
      <c r="PHG7" s="274"/>
      <c r="PHH7" s="274"/>
      <c r="PHI7" s="274"/>
      <c r="PHJ7" s="274"/>
      <c r="PHK7" s="274"/>
      <c r="PHL7" s="274"/>
      <c r="PHM7" s="274"/>
      <c r="PHN7" s="274"/>
      <c r="PHO7" s="274"/>
      <c r="PHP7" s="274"/>
      <c r="PHQ7" s="274"/>
      <c r="PHR7" s="274"/>
      <c r="PHS7" s="274"/>
      <c r="PHT7" s="274"/>
      <c r="PHU7" s="274"/>
      <c r="PHV7" s="274"/>
      <c r="PHW7" s="274"/>
      <c r="PHX7" s="274"/>
      <c r="PHY7" s="274"/>
      <c r="PHZ7" s="274"/>
      <c r="PIA7" s="274"/>
      <c r="PIB7" s="274"/>
      <c r="PIC7" s="274"/>
      <c r="PID7" s="274"/>
      <c r="PIE7" s="274"/>
      <c r="PIF7" s="274"/>
      <c r="PIG7" s="274"/>
      <c r="PIH7" s="274"/>
      <c r="PII7" s="274"/>
      <c r="PIJ7" s="274"/>
      <c r="PIK7" s="274"/>
      <c r="PIL7" s="274"/>
      <c r="PIM7" s="274"/>
      <c r="PIN7" s="274"/>
      <c r="PIO7" s="274"/>
      <c r="PIP7" s="274"/>
      <c r="PIQ7" s="274"/>
      <c r="PIR7" s="274"/>
      <c r="PIS7" s="274"/>
      <c r="PIT7" s="274"/>
      <c r="PIU7" s="274"/>
      <c r="PIV7" s="274"/>
      <c r="PIW7" s="274"/>
      <c r="PIX7" s="274"/>
      <c r="PIY7" s="274"/>
      <c r="PIZ7" s="274"/>
      <c r="PJA7" s="274"/>
      <c r="PJB7" s="274"/>
      <c r="PJC7" s="274"/>
      <c r="PJD7" s="274"/>
      <c r="PJE7" s="274"/>
      <c r="PJF7" s="274"/>
      <c r="PJG7" s="274"/>
      <c r="PJH7" s="274"/>
      <c r="PJI7" s="274"/>
      <c r="PJJ7" s="274"/>
      <c r="PJK7" s="274"/>
      <c r="PJL7" s="274"/>
      <c r="PJM7" s="274"/>
      <c r="PJN7" s="274"/>
      <c r="PJO7" s="274"/>
      <c r="PJP7" s="274"/>
      <c r="PJQ7" s="274"/>
      <c r="PJR7" s="274"/>
      <c r="PJS7" s="274"/>
      <c r="PJT7" s="274"/>
      <c r="PJU7" s="274"/>
      <c r="PJV7" s="274"/>
      <c r="PJW7" s="274"/>
      <c r="PJX7" s="274"/>
      <c r="PJY7" s="274"/>
      <c r="PJZ7" s="274"/>
      <c r="PKA7" s="274"/>
      <c r="PKB7" s="274"/>
      <c r="PKC7" s="274"/>
      <c r="PKD7" s="274"/>
      <c r="PKE7" s="274"/>
      <c r="PKF7" s="274"/>
      <c r="PKG7" s="274"/>
      <c r="PKH7" s="274"/>
      <c r="PKI7" s="274"/>
      <c r="PKJ7" s="274"/>
      <c r="PKK7" s="274"/>
      <c r="PKL7" s="274"/>
      <c r="PKM7" s="274"/>
      <c r="PKN7" s="274"/>
      <c r="PKO7" s="274"/>
      <c r="PKP7" s="274"/>
      <c r="PKQ7" s="274"/>
      <c r="PKR7" s="274"/>
      <c r="PKS7" s="274"/>
      <c r="PKT7" s="274"/>
      <c r="PKU7" s="274"/>
      <c r="PKV7" s="274"/>
      <c r="PKW7" s="274"/>
      <c r="PKX7" s="274"/>
      <c r="PKY7" s="274"/>
      <c r="PKZ7" s="274"/>
      <c r="PLA7" s="274"/>
      <c r="PLB7" s="274"/>
      <c r="PLC7" s="274"/>
      <c r="PLD7" s="274"/>
      <c r="PLE7" s="274"/>
      <c r="PLF7" s="274"/>
      <c r="PLG7" s="274"/>
      <c r="PLH7" s="274"/>
      <c r="PLI7" s="274"/>
      <c r="PLJ7" s="274"/>
      <c r="PLK7" s="274"/>
      <c r="PLL7" s="274"/>
      <c r="PLM7" s="274"/>
      <c r="PLN7" s="274"/>
      <c r="PLO7" s="274"/>
      <c r="PLP7" s="274"/>
      <c r="PLQ7" s="274"/>
      <c r="PLR7" s="274"/>
      <c r="PLS7" s="274"/>
      <c r="PLT7" s="274"/>
      <c r="PLU7" s="274"/>
      <c r="PLV7" s="274"/>
      <c r="PLW7" s="274"/>
      <c r="PLX7" s="274"/>
      <c r="PLY7" s="274"/>
      <c r="PLZ7" s="274"/>
      <c r="PMA7" s="274"/>
      <c r="PMB7" s="274"/>
      <c r="PMC7" s="274"/>
      <c r="PMD7" s="274"/>
      <c r="PME7" s="274"/>
      <c r="PMF7" s="274"/>
      <c r="PMG7" s="274"/>
      <c r="PMH7" s="274"/>
      <c r="PMI7" s="274"/>
      <c r="PMJ7" s="274"/>
      <c r="PMK7" s="274"/>
      <c r="PML7" s="274"/>
      <c r="PMM7" s="274"/>
      <c r="PMN7" s="274"/>
      <c r="PMO7" s="274"/>
      <c r="PMP7" s="274"/>
      <c r="PMQ7" s="274"/>
      <c r="PMR7" s="274"/>
      <c r="PMS7" s="274"/>
      <c r="PMT7" s="274"/>
      <c r="PMU7" s="274"/>
      <c r="PMV7" s="274"/>
      <c r="PMW7" s="274"/>
      <c r="PMX7" s="274"/>
      <c r="PMY7" s="274"/>
      <c r="PMZ7" s="274"/>
      <c r="PNA7" s="274"/>
      <c r="PNB7" s="274"/>
      <c r="PNC7" s="274"/>
      <c r="PND7" s="274"/>
      <c r="PNE7" s="274"/>
      <c r="PNF7" s="274"/>
      <c r="PNG7" s="274"/>
      <c r="PNH7" s="274"/>
      <c r="PNI7" s="274"/>
      <c r="PNJ7" s="274"/>
      <c r="PNK7" s="274"/>
      <c r="PNL7" s="274"/>
      <c r="PNM7" s="274"/>
      <c r="PNN7" s="274"/>
      <c r="PNO7" s="274"/>
      <c r="PNP7" s="274"/>
      <c r="PNQ7" s="274"/>
      <c r="PNR7" s="274"/>
      <c r="PNS7" s="274"/>
      <c r="PNT7" s="274"/>
      <c r="PNU7" s="274"/>
      <c r="PNV7" s="274"/>
      <c r="PNW7" s="274"/>
      <c r="PNX7" s="274"/>
      <c r="PNY7" s="274"/>
      <c r="PNZ7" s="274"/>
      <c r="POA7" s="274"/>
      <c r="POB7" s="274"/>
      <c r="POC7" s="274"/>
      <c r="POD7" s="274"/>
      <c r="POE7" s="274"/>
      <c r="POF7" s="274"/>
      <c r="POG7" s="274"/>
      <c r="POH7" s="274"/>
      <c r="POI7" s="274"/>
      <c r="POJ7" s="274"/>
      <c r="POK7" s="274"/>
      <c r="POL7" s="274"/>
      <c r="POM7" s="274"/>
      <c r="PON7" s="274"/>
      <c r="POO7" s="274"/>
      <c r="POP7" s="274"/>
      <c r="POQ7" s="274"/>
      <c r="POR7" s="274"/>
      <c r="POS7" s="274"/>
      <c r="POT7" s="274"/>
      <c r="POU7" s="274"/>
      <c r="POV7" s="274"/>
      <c r="POW7" s="274"/>
      <c r="POX7" s="274"/>
      <c r="POY7" s="274"/>
      <c r="POZ7" s="274"/>
      <c r="PPA7" s="274"/>
      <c r="PPB7" s="274"/>
      <c r="PPC7" s="274"/>
      <c r="PPD7" s="274"/>
      <c r="PPE7" s="274"/>
      <c r="PPF7" s="274"/>
      <c r="PPG7" s="274"/>
      <c r="PPH7" s="274"/>
      <c r="PPI7" s="274"/>
      <c r="PPJ7" s="274"/>
      <c r="PPK7" s="274"/>
      <c r="PPL7" s="274"/>
      <c r="PPM7" s="274"/>
      <c r="PPN7" s="274"/>
      <c r="PPO7" s="274"/>
      <c r="PPP7" s="274"/>
      <c r="PPQ7" s="274"/>
      <c r="PPR7" s="274"/>
      <c r="PPS7" s="274"/>
      <c r="PPT7" s="274"/>
      <c r="PPU7" s="274"/>
      <c r="PPV7" s="274"/>
      <c r="PPW7" s="274"/>
      <c r="PPX7" s="274"/>
      <c r="PPY7" s="274"/>
      <c r="PPZ7" s="274"/>
      <c r="PQA7" s="274"/>
      <c r="PQB7" s="274"/>
      <c r="PQC7" s="274"/>
      <c r="PQD7" s="274"/>
      <c r="PQE7" s="274"/>
      <c r="PQF7" s="274"/>
      <c r="PQG7" s="274"/>
      <c r="PQH7" s="274"/>
      <c r="PQI7" s="274"/>
      <c r="PQJ7" s="274"/>
      <c r="PQK7" s="274"/>
      <c r="PQL7" s="274"/>
      <c r="PQM7" s="274"/>
      <c r="PQN7" s="274"/>
      <c r="PQO7" s="274"/>
      <c r="PQP7" s="274"/>
      <c r="PQQ7" s="274"/>
      <c r="PQR7" s="274"/>
      <c r="PQS7" s="274"/>
      <c r="PQT7" s="274"/>
      <c r="PQU7" s="274"/>
      <c r="PQV7" s="274"/>
      <c r="PQW7" s="274"/>
      <c r="PQX7" s="274"/>
      <c r="PQY7" s="274"/>
      <c r="PQZ7" s="274"/>
      <c r="PRA7" s="274"/>
      <c r="PRB7" s="274"/>
      <c r="PRC7" s="274"/>
      <c r="PRD7" s="274"/>
      <c r="PRE7" s="274"/>
      <c r="PRF7" s="274"/>
      <c r="PRG7" s="274"/>
      <c r="PRH7" s="274"/>
      <c r="PRI7" s="274"/>
      <c r="PRJ7" s="274"/>
      <c r="PRK7" s="274"/>
      <c r="PRL7" s="274"/>
      <c r="PRM7" s="274"/>
      <c r="PRN7" s="274"/>
      <c r="PRO7" s="274"/>
      <c r="PRP7" s="274"/>
      <c r="PRQ7" s="274"/>
      <c r="PRR7" s="274"/>
      <c r="PRS7" s="274"/>
      <c r="PRT7" s="274"/>
      <c r="PRU7" s="274"/>
      <c r="PRV7" s="274"/>
      <c r="PRW7" s="274"/>
      <c r="PRX7" s="274"/>
      <c r="PRY7" s="274"/>
      <c r="PRZ7" s="274"/>
      <c r="PSA7" s="274"/>
      <c r="PSB7" s="274"/>
      <c r="PSC7" s="274"/>
      <c r="PSD7" s="274"/>
      <c r="PSE7" s="274"/>
      <c r="PSF7" s="274"/>
      <c r="PSG7" s="274"/>
      <c r="PSH7" s="274"/>
      <c r="PSI7" s="274"/>
      <c r="PSJ7" s="274"/>
      <c r="PSK7" s="274"/>
      <c r="PSL7" s="274"/>
      <c r="PSM7" s="274"/>
      <c r="PSN7" s="274"/>
      <c r="PSO7" s="274"/>
      <c r="PSP7" s="274"/>
      <c r="PSQ7" s="274"/>
      <c r="PSR7" s="274"/>
      <c r="PSS7" s="274"/>
      <c r="PST7" s="274"/>
      <c r="PSU7" s="274"/>
      <c r="PSV7" s="274"/>
      <c r="PSW7" s="274"/>
      <c r="PSX7" s="274"/>
      <c r="PSY7" s="274"/>
      <c r="PSZ7" s="274"/>
      <c r="PTA7" s="274"/>
      <c r="PTB7" s="274"/>
      <c r="PTC7" s="274"/>
      <c r="PTD7" s="274"/>
      <c r="PTE7" s="274"/>
      <c r="PTF7" s="274"/>
      <c r="PTG7" s="274"/>
      <c r="PTH7" s="274"/>
      <c r="PTI7" s="274"/>
      <c r="PTJ7" s="274"/>
      <c r="PTK7" s="274"/>
      <c r="PTL7" s="274"/>
      <c r="PTM7" s="274"/>
      <c r="PTN7" s="274"/>
      <c r="PTO7" s="274"/>
      <c r="PTP7" s="274"/>
      <c r="PTQ7" s="274"/>
      <c r="PTR7" s="274"/>
      <c r="PTS7" s="274"/>
      <c r="PTT7" s="274"/>
      <c r="PTU7" s="274"/>
      <c r="PTV7" s="274"/>
      <c r="PTW7" s="274"/>
      <c r="PTX7" s="274"/>
      <c r="PTY7" s="274"/>
      <c r="PTZ7" s="274"/>
      <c r="PUA7" s="274"/>
      <c r="PUB7" s="274"/>
      <c r="PUC7" s="274"/>
      <c r="PUD7" s="274"/>
      <c r="PUE7" s="274"/>
      <c r="PUF7" s="274"/>
      <c r="PUG7" s="274"/>
      <c r="PUH7" s="274"/>
      <c r="PUI7" s="274"/>
      <c r="PUJ7" s="274"/>
      <c r="PUK7" s="274"/>
      <c r="PUL7" s="274"/>
      <c r="PUM7" s="274"/>
      <c r="PUN7" s="274"/>
      <c r="PUO7" s="274"/>
      <c r="PUP7" s="274"/>
      <c r="PUQ7" s="274"/>
      <c r="PUR7" s="274"/>
      <c r="PUS7" s="274"/>
      <c r="PUT7" s="274"/>
      <c r="PUU7" s="274"/>
      <c r="PUV7" s="274"/>
      <c r="PUW7" s="274"/>
      <c r="PUX7" s="274"/>
      <c r="PUY7" s="274"/>
      <c r="PUZ7" s="274"/>
      <c r="PVA7" s="274"/>
      <c r="PVB7" s="274"/>
      <c r="PVC7" s="274"/>
      <c r="PVD7" s="274"/>
      <c r="PVE7" s="274"/>
      <c r="PVF7" s="274"/>
      <c r="PVG7" s="274"/>
      <c r="PVH7" s="274"/>
      <c r="PVI7" s="274"/>
      <c r="PVJ7" s="274"/>
      <c r="PVK7" s="274"/>
      <c r="PVL7" s="274"/>
      <c r="PVM7" s="274"/>
      <c r="PVN7" s="274"/>
      <c r="PVO7" s="274"/>
      <c r="PVP7" s="274"/>
      <c r="PVQ7" s="274"/>
      <c r="PVR7" s="274"/>
      <c r="PVS7" s="274"/>
      <c r="PVT7" s="274"/>
      <c r="PVU7" s="274"/>
      <c r="PVV7" s="274"/>
      <c r="PVW7" s="274"/>
      <c r="PVX7" s="274"/>
      <c r="PVY7" s="274"/>
      <c r="PVZ7" s="274"/>
      <c r="PWA7" s="274"/>
      <c r="PWB7" s="274"/>
      <c r="PWC7" s="274"/>
      <c r="PWD7" s="274"/>
      <c r="PWE7" s="274"/>
      <c r="PWF7" s="274"/>
      <c r="PWG7" s="274"/>
      <c r="PWH7" s="274"/>
      <c r="PWI7" s="274"/>
      <c r="PWJ7" s="274"/>
      <c r="PWK7" s="274"/>
      <c r="PWL7" s="274"/>
      <c r="PWM7" s="274"/>
      <c r="PWN7" s="274"/>
      <c r="PWO7" s="274"/>
      <c r="PWP7" s="274"/>
      <c r="PWQ7" s="274"/>
      <c r="PWR7" s="274"/>
      <c r="PWS7" s="274"/>
      <c r="PWT7" s="274"/>
      <c r="PWU7" s="274"/>
      <c r="PWV7" s="274"/>
      <c r="PWW7" s="274"/>
      <c r="PWX7" s="274"/>
      <c r="PWY7" s="274"/>
      <c r="PWZ7" s="274"/>
      <c r="PXA7" s="274"/>
      <c r="PXB7" s="274"/>
      <c r="PXC7" s="274"/>
      <c r="PXD7" s="274"/>
      <c r="PXE7" s="274"/>
      <c r="PXF7" s="274"/>
      <c r="PXG7" s="274"/>
      <c r="PXH7" s="274"/>
      <c r="PXI7" s="274"/>
      <c r="PXJ7" s="274"/>
      <c r="PXK7" s="274"/>
      <c r="PXL7" s="274"/>
      <c r="PXM7" s="274"/>
      <c r="PXN7" s="274"/>
      <c r="PXO7" s="274"/>
      <c r="PXP7" s="274"/>
      <c r="PXQ7" s="274"/>
      <c r="PXR7" s="274"/>
      <c r="PXS7" s="274"/>
      <c r="PXT7" s="274"/>
      <c r="PXU7" s="274"/>
      <c r="PXV7" s="274"/>
      <c r="PXW7" s="274"/>
      <c r="PXX7" s="274"/>
      <c r="PXY7" s="274"/>
      <c r="PXZ7" s="274"/>
      <c r="PYA7" s="274"/>
      <c r="PYB7" s="274"/>
      <c r="PYC7" s="274"/>
      <c r="PYD7" s="274"/>
      <c r="PYE7" s="274"/>
      <c r="PYF7" s="274"/>
      <c r="PYG7" s="274"/>
      <c r="PYH7" s="274"/>
      <c r="PYI7" s="274"/>
      <c r="PYJ7" s="274"/>
      <c r="PYK7" s="274"/>
      <c r="PYL7" s="274"/>
      <c r="PYM7" s="274"/>
      <c r="PYN7" s="274"/>
      <c r="PYO7" s="274"/>
      <c r="PYP7" s="274"/>
      <c r="PYQ7" s="274"/>
      <c r="PYR7" s="274"/>
      <c r="PYS7" s="274"/>
      <c r="PYT7" s="274"/>
      <c r="PYU7" s="274"/>
      <c r="PYV7" s="274"/>
      <c r="PYW7" s="274"/>
      <c r="PYX7" s="274"/>
      <c r="PYY7" s="274"/>
      <c r="PYZ7" s="274"/>
      <c r="PZA7" s="274"/>
      <c r="PZB7" s="274"/>
      <c r="PZC7" s="274"/>
      <c r="PZD7" s="274"/>
      <c r="PZE7" s="274"/>
      <c r="PZF7" s="274"/>
      <c r="PZG7" s="274"/>
      <c r="PZH7" s="274"/>
      <c r="PZI7" s="274"/>
      <c r="PZJ7" s="274"/>
      <c r="PZK7" s="274"/>
      <c r="PZL7" s="274"/>
      <c r="PZM7" s="274"/>
      <c r="PZN7" s="274"/>
      <c r="PZO7" s="274"/>
      <c r="PZP7" s="274"/>
      <c r="PZQ7" s="274"/>
      <c r="PZR7" s="274"/>
      <c r="PZS7" s="274"/>
      <c r="PZT7" s="274"/>
      <c r="PZU7" s="274"/>
      <c r="PZV7" s="274"/>
      <c r="PZW7" s="274"/>
      <c r="PZX7" s="274"/>
      <c r="PZY7" s="274"/>
      <c r="PZZ7" s="274"/>
      <c r="QAA7" s="274"/>
      <c r="QAB7" s="274"/>
      <c r="QAC7" s="274"/>
      <c r="QAD7" s="274"/>
      <c r="QAE7" s="274"/>
      <c r="QAF7" s="274"/>
      <c r="QAG7" s="274"/>
      <c r="QAH7" s="274"/>
      <c r="QAI7" s="274"/>
      <c r="QAJ7" s="274"/>
      <c r="QAK7" s="274"/>
      <c r="QAL7" s="274"/>
      <c r="QAM7" s="274"/>
      <c r="QAN7" s="274"/>
      <c r="QAO7" s="274"/>
      <c r="QAP7" s="274"/>
      <c r="QAQ7" s="274"/>
      <c r="QAR7" s="274"/>
      <c r="QAS7" s="274"/>
      <c r="QAT7" s="274"/>
      <c r="QAU7" s="274"/>
      <c r="QAV7" s="274"/>
      <c r="QAW7" s="274"/>
      <c r="QAX7" s="274"/>
      <c r="QAY7" s="274"/>
      <c r="QAZ7" s="274"/>
      <c r="QBA7" s="274"/>
      <c r="QBB7" s="274"/>
      <c r="QBC7" s="274"/>
      <c r="QBD7" s="274"/>
      <c r="QBE7" s="274"/>
      <c r="QBF7" s="274"/>
      <c r="QBG7" s="274"/>
      <c r="QBH7" s="274"/>
      <c r="QBI7" s="274"/>
      <c r="QBJ7" s="274"/>
      <c r="QBK7" s="274"/>
      <c r="QBL7" s="274"/>
      <c r="QBM7" s="274"/>
      <c r="QBN7" s="274"/>
      <c r="QBO7" s="274"/>
      <c r="QBP7" s="274"/>
      <c r="QBQ7" s="274"/>
      <c r="QBR7" s="274"/>
      <c r="QBS7" s="274"/>
      <c r="QBT7" s="274"/>
      <c r="QBU7" s="274"/>
      <c r="QBV7" s="274"/>
      <c r="QBW7" s="274"/>
      <c r="QBX7" s="274"/>
      <c r="QBY7" s="274"/>
      <c r="QBZ7" s="274"/>
      <c r="QCA7" s="274"/>
      <c r="QCB7" s="274"/>
      <c r="QCC7" s="274"/>
      <c r="QCD7" s="274"/>
      <c r="QCE7" s="274"/>
      <c r="QCF7" s="274"/>
      <c r="QCG7" s="274"/>
      <c r="QCH7" s="274"/>
      <c r="QCI7" s="274"/>
      <c r="QCJ7" s="274"/>
      <c r="QCK7" s="274"/>
      <c r="QCL7" s="274"/>
      <c r="QCM7" s="274"/>
      <c r="QCN7" s="274"/>
      <c r="QCO7" s="274"/>
      <c r="QCP7" s="274"/>
      <c r="QCQ7" s="274"/>
      <c r="QCR7" s="274"/>
      <c r="QCS7" s="274"/>
      <c r="QCT7" s="274"/>
      <c r="QCU7" s="274"/>
      <c r="QCV7" s="274"/>
      <c r="QCW7" s="274"/>
      <c r="QCX7" s="274"/>
      <c r="QCY7" s="274"/>
      <c r="QCZ7" s="274"/>
      <c r="QDA7" s="274"/>
      <c r="QDB7" s="274"/>
      <c r="QDC7" s="274"/>
      <c r="QDD7" s="274"/>
      <c r="QDE7" s="274"/>
      <c r="QDF7" s="274"/>
      <c r="QDG7" s="274"/>
      <c r="QDH7" s="274"/>
      <c r="QDI7" s="274"/>
      <c r="QDJ7" s="274"/>
      <c r="QDK7" s="274"/>
      <c r="QDL7" s="274"/>
      <c r="QDM7" s="274"/>
      <c r="QDN7" s="274"/>
      <c r="QDO7" s="274"/>
      <c r="QDP7" s="274"/>
      <c r="QDQ7" s="274"/>
      <c r="QDR7" s="274"/>
      <c r="QDS7" s="274"/>
      <c r="QDT7" s="274"/>
      <c r="QDU7" s="274"/>
      <c r="QDV7" s="274"/>
      <c r="QDW7" s="274"/>
      <c r="QDX7" s="274"/>
      <c r="QDY7" s="274"/>
      <c r="QDZ7" s="274"/>
      <c r="QEA7" s="274"/>
      <c r="QEB7" s="274"/>
      <c r="QEC7" s="274"/>
      <c r="QED7" s="274"/>
      <c r="QEE7" s="274"/>
      <c r="QEF7" s="274"/>
      <c r="QEG7" s="274"/>
      <c r="QEH7" s="274"/>
      <c r="QEI7" s="274"/>
      <c r="QEJ7" s="274"/>
      <c r="QEK7" s="274"/>
      <c r="QEL7" s="274"/>
      <c r="QEM7" s="274"/>
      <c r="QEN7" s="274"/>
      <c r="QEO7" s="274"/>
      <c r="QEP7" s="274"/>
      <c r="QEQ7" s="274"/>
      <c r="QER7" s="274"/>
      <c r="QES7" s="274"/>
      <c r="QET7" s="274"/>
      <c r="QEU7" s="274"/>
      <c r="QEV7" s="274"/>
      <c r="QEW7" s="274"/>
      <c r="QEX7" s="274"/>
      <c r="QEY7" s="274"/>
      <c r="QEZ7" s="274"/>
      <c r="QFA7" s="274"/>
      <c r="QFB7" s="274"/>
      <c r="QFC7" s="274"/>
      <c r="QFD7" s="274"/>
      <c r="QFE7" s="274"/>
      <c r="QFF7" s="274"/>
      <c r="QFG7" s="274"/>
      <c r="QFH7" s="274"/>
      <c r="QFI7" s="274"/>
      <c r="QFJ7" s="274"/>
      <c r="QFK7" s="274"/>
      <c r="QFL7" s="274"/>
      <c r="QFM7" s="274"/>
      <c r="QFN7" s="274"/>
      <c r="QFO7" s="274"/>
      <c r="QFP7" s="274"/>
      <c r="QFQ7" s="274"/>
      <c r="QFR7" s="274"/>
      <c r="QFS7" s="274"/>
      <c r="QFT7" s="274"/>
      <c r="QFU7" s="274"/>
      <c r="QFV7" s="274"/>
      <c r="QFW7" s="274"/>
      <c r="QFX7" s="274"/>
      <c r="QFY7" s="274"/>
      <c r="QFZ7" s="274"/>
      <c r="QGA7" s="274"/>
      <c r="QGB7" s="274"/>
      <c r="QGC7" s="274"/>
      <c r="QGD7" s="274"/>
      <c r="QGE7" s="274"/>
      <c r="QGF7" s="274"/>
      <c r="QGG7" s="274"/>
      <c r="QGH7" s="274"/>
      <c r="QGI7" s="274"/>
      <c r="QGJ7" s="274"/>
      <c r="QGK7" s="274"/>
      <c r="QGL7" s="274"/>
      <c r="QGM7" s="274"/>
      <c r="QGN7" s="274"/>
      <c r="QGO7" s="274"/>
      <c r="QGP7" s="274"/>
      <c r="QGQ7" s="274"/>
      <c r="QGR7" s="274"/>
      <c r="QGS7" s="274"/>
      <c r="QGT7" s="274"/>
      <c r="QGU7" s="274"/>
      <c r="QGV7" s="274"/>
      <c r="QGW7" s="274"/>
      <c r="QGX7" s="274"/>
      <c r="QGY7" s="274"/>
      <c r="QGZ7" s="274"/>
      <c r="QHA7" s="274"/>
      <c r="QHB7" s="274"/>
      <c r="QHC7" s="274"/>
      <c r="QHD7" s="274"/>
      <c r="QHE7" s="274"/>
      <c r="QHF7" s="274"/>
      <c r="QHG7" s="274"/>
      <c r="QHH7" s="274"/>
      <c r="QHI7" s="274"/>
      <c r="QHJ7" s="274"/>
      <c r="QHK7" s="274"/>
      <c r="QHL7" s="274"/>
      <c r="QHM7" s="274"/>
      <c r="QHN7" s="274"/>
      <c r="QHO7" s="274"/>
      <c r="QHP7" s="274"/>
      <c r="QHQ7" s="274"/>
      <c r="QHR7" s="274"/>
      <c r="QHS7" s="274"/>
      <c r="QHT7" s="274"/>
      <c r="QHU7" s="274"/>
      <c r="QHV7" s="274"/>
      <c r="QHW7" s="274"/>
      <c r="QHX7" s="274"/>
      <c r="QHY7" s="274"/>
      <c r="QHZ7" s="274"/>
      <c r="QIA7" s="274"/>
      <c r="QIB7" s="274"/>
      <c r="QIC7" s="274"/>
      <c r="QID7" s="274"/>
      <c r="QIE7" s="274"/>
      <c r="QIF7" s="274"/>
      <c r="QIG7" s="274"/>
      <c r="QIH7" s="274"/>
      <c r="QII7" s="274"/>
      <c r="QIJ7" s="274"/>
      <c r="QIK7" s="274"/>
      <c r="QIL7" s="274"/>
      <c r="QIM7" s="274"/>
      <c r="QIN7" s="274"/>
      <c r="QIO7" s="274"/>
      <c r="QIP7" s="274"/>
      <c r="QIQ7" s="274"/>
      <c r="QIR7" s="274"/>
      <c r="QIS7" s="274"/>
      <c r="QIT7" s="274"/>
      <c r="QIU7" s="274"/>
      <c r="QIV7" s="274"/>
      <c r="QIW7" s="274"/>
      <c r="QIX7" s="274"/>
      <c r="QIY7" s="274"/>
      <c r="QIZ7" s="274"/>
      <c r="QJA7" s="274"/>
      <c r="QJB7" s="274"/>
      <c r="QJC7" s="274"/>
      <c r="QJD7" s="274"/>
      <c r="QJE7" s="274"/>
      <c r="QJF7" s="274"/>
      <c r="QJG7" s="274"/>
      <c r="QJH7" s="274"/>
      <c r="QJI7" s="274"/>
      <c r="QJJ7" s="274"/>
      <c r="QJK7" s="274"/>
      <c r="QJL7" s="274"/>
      <c r="QJM7" s="274"/>
      <c r="QJN7" s="274"/>
      <c r="QJO7" s="274"/>
      <c r="QJP7" s="274"/>
      <c r="QJQ7" s="274"/>
      <c r="QJR7" s="274"/>
      <c r="QJS7" s="274"/>
      <c r="QJT7" s="274"/>
      <c r="QJU7" s="274"/>
      <c r="QJV7" s="274"/>
      <c r="QJW7" s="274"/>
      <c r="QJX7" s="274"/>
      <c r="QJY7" s="274"/>
      <c r="QJZ7" s="274"/>
      <c r="QKA7" s="274"/>
      <c r="QKB7" s="274"/>
      <c r="QKC7" s="274"/>
      <c r="QKD7" s="274"/>
      <c r="QKE7" s="274"/>
      <c r="QKF7" s="274"/>
      <c r="QKG7" s="274"/>
      <c r="QKH7" s="274"/>
      <c r="QKI7" s="274"/>
      <c r="QKJ7" s="274"/>
      <c r="QKK7" s="274"/>
      <c r="QKL7" s="274"/>
      <c r="QKM7" s="274"/>
      <c r="QKN7" s="274"/>
      <c r="QKO7" s="274"/>
      <c r="QKP7" s="274"/>
      <c r="QKQ7" s="274"/>
      <c r="QKR7" s="274"/>
      <c r="QKS7" s="274"/>
      <c r="QKT7" s="274"/>
      <c r="QKU7" s="274"/>
      <c r="QKV7" s="274"/>
      <c r="QKW7" s="274"/>
      <c r="QKX7" s="274"/>
      <c r="QKY7" s="274"/>
      <c r="QKZ7" s="274"/>
      <c r="QLA7" s="274"/>
      <c r="QLB7" s="274"/>
      <c r="QLC7" s="274"/>
      <c r="QLD7" s="274"/>
      <c r="QLE7" s="274"/>
      <c r="QLF7" s="274"/>
      <c r="QLG7" s="274"/>
      <c r="QLH7" s="274"/>
      <c r="QLI7" s="274"/>
      <c r="QLJ7" s="274"/>
      <c r="QLK7" s="274"/>
      <c r="QLL7" s="274"/>
      <c r="QLM7" s="274"/>
      <c r="QLN7" s="274"/>
      <c r="QLO7" s="274"/>
      <c r="QLP7" s="274"/>
      <c r="QLQ7" s="274"/>
      <c r="QLR7" s="274"/>
      <c r="QLS7" s="274"/>
      <c r="QLT7" s="274"/>
      <c r="QLU7" s="274"/>
      <c r="QLV7" s="274"/>
      <c r="QLW7" s="274"/>
      <c r="QLX7" s="274"/>
      <c r="QLY7" s="274"/>
      <c r="QLZ7" s="274"/>
      <c r="QMA7" s="274"/>
      <c r="QMB7" s="274"/>
      <c r="QMC7" s="274"/>
      <c r="QMD7" s="274"/>
      <c r="QME7" s="274"/>
      <c r="QMF7" s="274"/>
      <c r="QMG7" s="274"/>
      <c r="QMH7" s="274"/>
      <c r="QMI7" s="274"/>
      <c r="QMJ7" s="274"/>
      <c r="QMK7" s="274"/>
      <c r="QML7" s="274"/>
      <c r="QMM7" s="274"/>
      <c r="QMN7" s="274"/>
      <c r="QMO7" s="274"/>
      <c r="QMP7" s="274"/>
      <c r="QMQ7" s="274"/>
      <c r="QMR7" s="274"/>
      <c r="QMS7" s="274"/>
      <c r="QMT7" s="274"/>
      <c r="QMU7" s="274"/>
      <c r="QMV7" s="274"/>
      <c r="QMW7" s="274"/>
      <c r="QMX7" s="274"/>
      <c r="QMY7" s="274"/>
      <c r="QMZ7" s="274"/>
      <c r="QNA7" s="274"/>
      <c r="QNB7" s="274"/>
      <c r="QNC7" s="274"/>
      <c r="QND7" s="274"/>
      <c r="QNE7" s="274"/>
      <c r="QNF7" s="274"/>
      <c r="QNG7" s="274"/>
      <c r="QNH7" s="274"/>
      <c r="QNI7" s="274"/>
      <c r="QNJ7" s="274"/>
      <c r="QNK7" s="274"/>
      <c r="QNL7" s="274"/>
      <c r="QNM7" s="274"/>
      <c r="QNN7" s="274"/>
      <c r="QNO7" s="274"/>
      <c r="QNP7" s="274"/>
      <c r="QNQ7" s="274"/>
      <c r="QNR7" s="274"/>
      <c r="QNS7" s="274"/>
      <c r="QNT7" s="274"/>
      <c r="QNU7" s="274"/>
      <c r="QNV7" s="274"/>
      <c r="QNW7" s="274"/>
      <c r="QNX7" s="274"/>
      <c r="QNY7" s="274"/>
      <c r="QNZ7" s="274"/>
      <c r="QOA7" s="274"/>
      <c r="QOB7" s="274"/>
      <c r="QOC7" s="274"/>
      <c r="QOD7" s="274"/>
      <c r="QOE7" s="274"/>
      <c r="QOF7" s="274"/>
      <c r="QOG7" s="274"/>
      <c r="QOH7" s="274"/>
      <c r="QOI7" s="274"/>
      <c r="QOJ7" s="274"/>
      <c r="QOK7" s="274"/>
      <c r="QOL7" s="274"/>
      <c r="QOM7" s="274"/>
      <c r="QON7" s="274"/>
      <c r="QOO7" s="274"/>
      <c r="QOP7" s="274"/>
      <c r="QOQ7" s="274"/>
      <c r="QOR7" s="274"/>
      <c r="QOS7" s="274"/>
      <c r="QOT7" s="274"/>
      <c r="QOU7" s="274"/>
      <c r="QOV7" s="274"/>
      <c r="QOW7" s="274"/>
      <c r="QOX7" s="274"/>
      <c r="QOY7" s="274"/>
      <c r="QOZ7" s="274"/>
      <c r="QPA7" s="274"/>
      <c r="QPB7" s="274"/>
      <c r="QPC7" s="274"/>
      <c r="QPD7" s="274"/>
      <c r="QPE7" s="274"/>
      <c r="QPF7" s="274"/>
      <c r="QPG7" s="274"/>
      <c r="QPH7" s="274"/>
      <c r="QPI7" s="274"/>
      <c r="QPJ7" s="274"/>
      <c r="QPK7" s="274"/>
      <c r="QPL7" s="274"/>
      <c r="QPM7" s="274"/>
      <c r="QPN7" s="274"/>
      <c r="QPO7" s="274"/>
      <c r="QPP7" s="274"/>
      <c r="QPQ7" s="274"/>
      <c r="QPR7" s="274"/>
      <c r="QPS7" s="274"/>
      <c r="QPT7" s="274"/>
      <c r="QPU7" s="274"/>
      <c r="QPV7" s="274"/>
      <c r="QPW7" s="274"/>
      <c r="QPX7" s="274"/>
      <c r="QPY7" s="274"/>
      <c r="QPZ7" s="274"/>
      <c r="QQA7" s="274"/>
      <c r="QQB7" s="274"/>
      <c r="QQC7" s="274"/>
      <c r="QQD7" s="274"/>
      <c r="QQE7" s="274"/>
      <c r="QQF7" s="274"/>
      <c r="QQG7" s="274"/>
      <c r="QQH7" s="274"/>
      <c r="QQI7" s="274"/>
      <c r="QQJ7" s="274"/>
      <c r="QQK7" s="274"/>
      <c r="QQL7" s="274"/>
      <c r="QQM7" s="274"/>
      <c r="QQN7" s="274"/>
      <c r="QQO7" s="274"/>
      <c r="QQP7" s="274"/>
      <c r="QQQ7" s="274"/>
      <c r="QQR7" s="274"/>
      <c r="QQS7" s="274"/>
      <c r="QQT7" s="274"/>
      <c r="QQU7" s="274"/>
      <c r="QQV7" s="274"/>
      <c r="QQW7" s="274"/>
      <c r="QQX7" s="274"/>
      <c r="QQY7" s="274"/>
      <c r="QQZ7" s="274"/>
      <c r="QRA7" s="274"/>
      <c r="QRB7" s="274"/>
      <c r="QRC7" s="274"/>
      <c r="QRD7" s="274"/>
      <c r="QRE7" s="274"/>
      <c r="QRF7" s="274"/>
      <c r="QRG7" s="274"/>
      <c r="QRH7" s="274"/>
      <c r="QRI7" s="274"/>
      <c r="QRJ7" s="274"/>
      <c r="QRK7" s="274"/>
      <c r="QRL7" s="274"/>
      <c r="QRM7" s="274"/>
      <c r="QRN7" s="274"/>
      <c r="QRO7" s="274"/>
      <c r="QRP7" s="274"/>
      <c r="QRQ7" s="274"/>
      <c r="QRR7" s="274"/>
      <c r="QRS7" s="274"/>
      <c r="QRT7" s="274"/>
      <c r="QRU7" s="274"/>
      <c r="QRV7" s="274"/>
      <c r="QRW7" s="274"/>
      <c r="QRX7" s="274"/>
      <c r="QRY7" s="274"/>
      <c r="QRZ7" s="274"/>
      <c r="QSA7" s="274"/>
      <c r="QSB7" s="274"/>
      <c r="QSC7" s="274"/>
      <c r="QSD7" s="274"/>
      <c r="QSE7" s="274"/>
      <c r="QSF7" s="274"/>
      <c r="QSG7" s="274"/>
      <c r="QSH7" s="274"/>
      <c r="QSI7" s="274"/>
      <c r="QSJ7" s="274"/>
      <c r="QSK7" s="274"/>
      <c r="QSL7" s="274"/>
      <c r="QSM7" s="274"/>
      <c r="QSN7" s="274"/>
      <c r="QSO7" s="274"/>
      <c r="QSP7" s="274"/>
      <c r="QSQ7" s="274"/>
      <c r="QSR7" s="274"/>
      <c r="QSS7" s="274"/>
      <c r="QST7" s="274"/>
      <c r="QSU7" s="274"/>
      <c r="QSV7" s="274"/>
      <c r="QSW7" s="274"/>
      <c r="QSX7" s="274"/>
      <c r="QSY7" s="274"/>
      <c r="QSZ7" s="274"/>
      <c r="QTA7" s="274"/>
      <c r="QTB7" s="274"/>
      <c r="QTC7" s="274"/>
      <c r="QTD7" s="274"/>
      <c r="QTE7" s="274"/>
      <c r="QTF7" s="274"/>
      <c r="QTG7" s="274"/>
      <c r="QTH7" s="274"/>
      <c r="QTI7" s="274"/>
      <c r="QTJ7" s="274"/>
      <c r="QTK7" s="274"/>
      <c r="QTL7" s="274"/>
      <c r="QTM7" s="274"/>
      <c r="QTN7" s="274"/>
      <c r="QTO7" s="274"/>
      <c r="QTP7" s="274"/>
      <c r="QTQ7" s="274"/>
      <c r="QTR7" s="274"/>
      <c r="QTS7" s="274"/>
      <c r="QTT7" s="274"/>
      <c r="QTU7" s="274"/>
      <c r="QTV7" s="274"/>
      <c r="QTW7" s="274"/>
      <c r="QTX7" s="274"/>
      <c r="QTY7" s="274"/>
      <c r="QTZ7" s="274"/>
      <c r="QUA7" s="274"/>
      <c r="QUB7" s="274"/>
      <c r="QUC7" s="274"/>
      <c r="QUD7" s="274"/>
      <c r="QUE7" s="274"/>
      <c r="QUF7" s="274"/>
      <c r="QUG7" s="274"/>
      <c r="QUH7" s="274"/>
      <c r="QUI7" s="274"/>
      <c r="QUJ7" s="274"/>
      <c r="QUK7" s="274"/>
      <c r="QUL7" s="274"/>
      <c r="QUM7" s="274"/>
      <c r="QUN7" s="274"/>
      <c r="QUO7" s="274"/>
      <c r="QUP7" s="274"/>
      <c r="QUQ7" s="274"/>
      <c r="QUR7" s="274"/>
      <c r="QUS7" s="274"/>
      <c r="QUT7" s="274"/>
      <c r="QUU7" s="274"/>
      <c r="QUV7" s="274"/>
      <c r="QUW7" s="274"/>
      <c r="QUX7" s="274"/>
      <c r="QUY7" s="274"/>
      <c r="QUZ7" s="274"/>
      <c r="QVA7" s="274"/>
      <c r="QVB7" s="274"/>
      <c r="QVC7" s="274"/>
      <c r="QVD7" s="274"/>
      <c r="QVE7" s="274"/>
      <c r="QVF7" s="274"/>
      <c r="QVG7" s="274"/>
      <c r="QVH7" s="274"/>
      <c r="QVI7" s="274"/>
      <c r="QVJ7" s="274"/>
      <c r="QVK7" s="274"/>
      <c r="QVL7" s="274"/>
      <c r="QVM7" s="274"/>
      <c r="QVN7" s="274"/>
      <c r="QVO7" s="274"/>
      <c r="QVP7" s="274"/>
      <c r="QVQ7" s="274"/>
      <c r="QVR7" s="274"/>
      <c r="QVS7" s="274"/>
      <c r="QVT7" s="274"/>
      <c r="QVU7" s="274"/>
      <c r="QVV7" s="274"/>
      <c r="QVW7" s="274"/>
      <c r="QVX7" s="274"/>
      <c r="QVY7" s="274"/>
      <c r="QVZ7" s="274"/>
      <c r="QWA7" s="274"/>
      <c r="QWB7" s="274"/>
      <c r="QWC7" s="274"/>
      <c r="QWD7" s="274"/>
      <c r="QWE7" s="274"/>
      <c r="QWF7" s="274"/>
      <c r="QWG7" s="274"/>
      <c r="QWH7" s="274"/>
      <c r="QWI7" s="274"/>
      <c r="QWJ7" s="274"/>
      <c r="QWK7" s="274"/>
      <c r="QWL7" s="274"/>
      <c r="QWM7" s="274"/>
      <c r="QWN7" s="274"/>
      <c r="QWO7" s="274"/>
      <c r="QWP7" s="274"/>
      <c r="QWQ7" s="274"/>
      <c r="QWR7" s="274"/>
      <c r="QWS7" s="274"/>
      <c r="QWT7" s="274"/>
      <c r="QWU7" s="274"/>
      <c r="QWV7" s="274"/>
      <c r="QWW7" s="274"/>
      <c r="QWX7" s="274"/>
      <c r="QWY7" s="274"/>
      <c r="QWZ7" s="274"/>
      <c r="QXA7" s="274"/>
      <c r="QXB7" s="274"/>
      <c r="QXC7" s="274"/>
      <c r="QXD7" s="274"/>
      <c r="QXE7" s="274"/>
      <c r="QXF7" s="274"/>
      <c r="QXG7" s="274"/>
      <c r="QXH7" s="274"/>
      <c r="QXI7" s="274"/>
      <c r="QXJ7" s="274"/>
      <c r="QXK7" s="274"/>
      <c r="QXL7" s="274"/>
      <c r="QXM7" s="274"/>
      <c r="QXN7" s="274"/>
      <c r="QXO7" s="274"/>
      <c r="QXP7" s="274"/>
      <c r="QXQ7" s="274"/>
      <c r="QXR7" s="274"/>
      <c r="QXS7" s="274"/>
      <c r="QXT7" s="274"/>
      <c r="QXU7" s="274"/>
      <c r="QXV7" s="274"/>
      <c r="QXW7" s="274"/>
      <c r="QXX7" s="274"/>
      <c r="QXY7" s="274"/>
      <c r="QXZ7" s="274"/>
      <c r="QYA7" s="274"/>
      <c r="QYB7" s="274"/>
      <c r="QYC7" s="274"/>
      <c r="QYD7" s="274"/>
      <c r="QYE7" s="274"/>
      <c r="QYF7" s="274"/>
      <c r="QYG7" s="274"/>
      <c r="QYH7" s="274"/>
      <c r="QYI7" s="274"/>
      <c r="QYJ7" s="274"/>
      <c r="QYK7" s="274"/>
      <c r="QYL7" s="274"/>
      <c r="QYM7" s="274"/>
      <c r="QYN7" s="274"/>
      <c r="QYO7" s="274"/>
      <c r="QYP7" s="274"/>
      <c r="QYQ7" s="274"/>
      <c r="QYR7" s="274"/>
      <c r="QYS7" s="274"/>
      <c r="QYT7" s="274"/>
      <c r="QYU7" s="274"/>
      <c r="QYV7" s="274"/>
      <c r="QYW7" s="274"/>
      <c r="QYX7" s="274"/>
      <c r="QYY7" s="274"/>
      <c r="QYZ7" s="274"/>
      <c r="QZA7" s="274"/>
      <c r="QZB7" s="274"/>
      <c r="QZC7" s="274"/>
      <c r="QZD7" s="274"/>
      <c r="QZE7" s="274"/>
      <c r="QZF7" s="274"/>
      <c r="QZG7" s="274"/>
      <c r="QZH7" s="274"/>
      <c r="QZI7" s="274"/>
      <c r="QZJ7" s="274"/>
      <c r="QZK7" s="274"/>
      <c r="QZL7" s="274"/>
      <c r="QZM7" s="274"/>
      <c r="QZN7" s="274"/>
      <c r="QZO7" s="274"/>
      <c r="QZP7" s="274"/>
      <c r="QZQ7" s="274"/>
      <c r="QZR7" s="274"/>
      <c r="QZS7" s="274"/>
      <c r="QZT7" s="274"/>
      <c r="QZU7" s="274"/>
      <c r="QZV7" s="274"/>
      <c r="QZW7" s="274"/>
      <c r="QZX7" s="274"/>
      <c r="QZY7" s="274"/>
      <c r="QZZ7" s="274"/>
      <c r="RAA7" s="274"/>
      <c r="RAB7" s="274"/>
      <c r="RAC7" s="274"/>
      <c r="RAD7" s="274"/>
      <c r="RAE7" s="274"/>
      <c r="RAF7" s="274"/>
      <c r="RAG7" s="274"/>
      <c r="RAH7" s="274"/>
      <c r="RAI7" s="274"/>
      <c r="RAJ7" s="274"/>
      <c r="RAK7" s="274"/>
      <c r="RAL7" s="274"/>
      <c r="RAM7" s="274"/>
      <c r="RAN7" s="274"/>
      <c r="RAO7" s="274"/>
      <c r="RAP7" s="274"/>
      <c r="RAQ7" s="274"/>
      <c r="RAR7" s="274"/>
      <c r="RAS7" s="274"/>
      <c r="RAT7" s="274"/>
      <c r="RAU7" s="274"/>
      <c r="RAV7" s="274"/>
      <c r="RAW7" s="274"/>
      <c r="RAX7" s="274"/>
      <c r="RAY7" s="274"/>
      <c r="RAZ7" s="274"/>
      <c r="RBA7" s="274"/>
      <c r="RBB7" s="274"/>
      <c r="RBC7" s="274"/>
      <c r="RBD7" s="274"/>
      <c r="RBE7" s="274"/>
      <c r="RBF7" s="274"/>
      <c r="RBG7" s="274"/>
      <c r="RBH7" s="274"/>
      <c r="RBI7" s="274"/>
      <c r="RBJ7" s="274"/>
      <c r="RBK7" s="274"/>
      <c r="RBL7" s="274"/>
      <c r="RBM7" s="274"/>
      <c r="RBN7" s="274"/>
      <c r="RBO7" s="274"/>
      <c r="RBP7" s="274"/>
      <c r="RBQ7" s="274"/>
      <c r="RBR7" s="274"/>
      <c r="RBS7" s="274"/>
      <c r="RBT7" s="274"/>
      <c r="RBU7" s="274"/>
      <c r="RBV7" s="274"/>
      <c r="RBW7" s="274"/>
      <c r="RBX7" s="274"/>
      <c r="RBY7" s="274"/>
      <c r="RBZ7" s="274"/>
      <c r="RCA7" s="274"/>
      <c r="RCB7" s="274"/>
      <c r="RCC7" s="274"/>
      <c r="RCD7" s="274"/>
      <c r="RCE7" s="274"/>
      <c r="RCF7" s="274"/>
      <c r="RCG7" s="274"/>
      <c r="RCH7" s="274"/>
      <c r="RCI7" s="274"/>
      <c r="RCJ7" s="274"/>
      <c r="RCK7" s="274"/>
      <c r="RCL7" s="274"/>
      <c r="RCM7" s="274"/>
      <c r="RCN7" s="274"/>
      <c r="RCO7" s="274"/>
      <c r="RCP7" s="274"/>
      <c r="RCQ7" s="274"/>
      <c r="RCR7" s="274"/>
      <c r="RCS7" s="274"/>
      <c r="RCT7" s="274"/>
      <c r="RCU7" s="274"/>
      <c r="RCV7" s="274"/>
      <c r="RCW7" s="274"/>
      <c r="RCX7" s="274"/>
      <c r="RCY7" s="274"/>
      <c r="RCZ7" s="274"/>
      <c r="RDA7" s="274"/>
      <c r="RDB7" s="274"/>
      <c r="RDC7" s="274"/>
      <c r="RDD7" s="274"/>
      <c r="RDE7" s="274"/>
      <c r="RDF7" s="274"/>
      <c r="RDG7" s="274"/>
      <c r="RDH7" s="274"/>
      <c r="RDI7" s="274"/>
      <c r="RDJ7" s="274"/>
      <c r="RDK7" s="274"/>
      <c r="RDL7" s="274"/>
      <c r="RDM7" s="274"/>
      <c r="RDN7" s="274"/>
      <c r="RDO7" s="274"/>
      <c r="RDP7" s="274"/>
      <c r="RDQ7" s="274"/>
      <c r="RDR7" s="274"/>
      <c r="RDS7" s="274"/>
      <c r="RDT7" s="274"/>
      <c r="RDU7" s="274"/>
      <c r="RDV7" s="274"/>
      <c r="RDW7" s="274"/>
      <c r="RDX7" s="274"/>
      <c r="RDY7" s="274"/>
      <c r="RDZ7" s="274"/>
      <c r="REA7" s="274"/>
      <c r="REB7" s="274"/>
      <c r="REC7" s="274"/>
      <c r="RED7" s="274"/>
      <c r="REE7" s="274"/>
      <c r="REF7" s="274"/>
      <c r="REG7" s="274"/>
      <c r="REH7" s="274"/>
      <c r="REI7" s="274"/>
      <c r="REJ7" s="274"/>
      <c r="REK7" s="274"/>
      <c r="REL7" s="274"/>
      <c r="REM7" s="274"/>
      <c r="REN7" s="274"/>
      <c r="REO7" s="274"/>
      <c r="REP7" s="274"/>
      <c r="REQ7" s="274"/>
      <c r="RER7" s="274"/>
      <c r="RES7" s="274"/>
      <c r="RET7" s="274"/>
      <c r="REU7" s="274"/>
      <c r="REV7" s="274"/>
      <c r="REW7" s="274"/>
      <c r="REX7" s="274"/>
      <c r="REY7" s="274"/>
      <c r="REZ7" s="274"/>
      <c r="RFA7" s="274"/>
      <c r="RFB7" s="274"/>
      <c r="RFC7" s="274"/>
      <c r="RFD7" s="274"/>
      <c r="RFE7" s="274"/>
      <c r="RFF7" s="274"/>
      <c r="RFG7" s="274"/>
      <c r="RFH7" s="274"/>
      <c r="RFI7" s="274"/>
      <c r="RFJ7" s="274"/>
      <c r="RFK7" s="274"/>
      <c r="RFL7" s="274"/>
      <c r="RFM7" s="274"/>
      <c r="RFN7" s="274"/>
      <c r="RFO7" s="274"/>
      <c r="RFP7" s="274"/>
      <c r="RFQ7" s="274"/>
      <c r="RFR7" s="274"/>
      <c r="RFS7" s="274"/>
      <c r="RFT7" s="274"/>
      <c r="RFU7" s="274"/>
      <c r="RFV7" s="274"/>
      <c r="RFW7" s="274"/>
      <c r="RFX7" s="274"/>
      <c r="RFY7" s="274"/>
      <c r="RFZ7" s="274"/>
      <c r="RGA7" s="274"/>
      <c r="RGB7" s="274"/>
      <c r="RGC7" s="274"/>
      <c r="RGD7" s="274"/>
      <c r="RGE7" s="274"/>
      <c r="RGF7" s="274"/>
      <c r="RGG7" s="274"/>
      <c r="RGH7" s="274"/>
      <c r="RGI7" s="274"/>
      <c r="RGJ7" s="274"/>
      <c r="RGK7" s="274"/>
      <c r="RGL7" s="274"/>
      <c r="RGM7" s="274"/>
      <c r="RGN7" s="274"/>
      <c r="RGO7" s="274"/>
      <c r="RGP7" s="274"/>
      <c r="RGQ7" s="274"/>
      <c r="RGR7" s="274"/>
      <c r="RGS7" s="274"/>
      <c r="RGT7" s="274"/>
      <c r="RGU7" s="274"/>
      <c r="RGV7" s="274"/>
      <c r="RGW7" s="274"/>
      <c r="RGX7" s="274"/>
      <c r="RGY7" s="274"/>
      <c r="RGZ7" s="274"/>
      <c r="RHA7" s="274"/>
      <c r="RHB7" s="274"/>
      <c r="RHC7" s="274"/>
      <c r="RHD7" s="274"/>
      <c r="RHE7" s="274"/>
      <c r="RHF7" s="274"/>
      <c r="RHG7" s="274"/>
      <c r="RHH7" s="274"/>
      <c r="RHI7" s="274"/>
      <c r="RHJ7" s="274"/>
      <c r="RHK7" s="274"/>
      <c r="RHL7" s="274"/>
      <c r="RHM7" s="274"/>
      <c r="RHN7" s="274"/>
      <c r="RHO7" s="274"/>
      <c r="RHP7" s="274"/>
      <c r="RHQ7" s="274"/>
      <c r="RHR7" s="274"/>
      <c r="RHS7" s="274"/>
      <c r="RHT7" s="274"/>
      <c r="RHU7" s="274"/>
      <c r="RHV7" s="274"/>
      <c r="RHW7" s="274"/>
      <c r="RHX7" s="274"/>
      <c r="RHY7" s="274"/>
      <c r="RHZ7" s="274"/>
      <c r="RIA7" s="274"/>
      <c r="RIB7" s="274"/>
      <c r="RIC7" s="274"/>
      <c r="RID7" s="274"/>
      <c r="RIE7" s="274"/>
      <c r="RIF7" s="274"/>
      <c r="RIG7" s="274"/>
      <c r="RIH7" s="274"/>
      <c r="RII7" s="274"/>
      <c r="RIJ7" s="274"/>
      <c r="RIK7" s="274"/>
      <c r="RIL7" s="274"/>
      <c r="RIM7" s="274"/>
      <c r="RIN7" s="274"/>
      <c r="RIO7" s="274"/>
      <c r="RIP7" s="274"/>
      <c r="RIQ7" s="274"/>
      <c r="RIR7" s="274"/>
      <c r="RIS7" s="274"/>
      <c r="RIT7" s="274"/>
      <c r="RIU7" s="274"/>
      <c r="RIV7" s="274"/>
      <c r="RIW7" s="274"/>
      <c r="RIX7" s="274"/>
      <c r="RIY7" s="274"/>
      <c r="RIZ7" s="274"/>
      <c r="RJA7" s="274"/>
      <c r="RJB7" s="274"/>
      <c r="RJC7" s="274"/>
      <c r="RJD7" s="274"/>
      <c r="RJE7" s="274"/>
      <c r="RJF7" s="274"/>
      <c r="RJG7" s="274"/>
      <c r="RJH7" s="274"/>
      <c r="RJI7" s="274"/>
      <c r="RJJ7" s="274"/>
      <c r="RJK7" s="274"/>
      <c r="RJL7" s="274"/>
      <c r="RJM7" s="274"/>
      <c r="RJN7" s="274"/>
      <c r="RJO7" s="274"/>
      <c r="RJP7" s="274"/>
      <c r="RJQ7" s="274"/>
      <c r="RJR7" s="274"/>
      <c r="RJS7" s="274"/>
      <c r="RJT7" s="274"/>
      <c r="RJU7" s="274"/>
      <c r="RJV7" s="274"/>
      <c r="RJW7" s="274"/>
      <c r="RJX7" s="274"/>
      <c r="RJY7" s="274"/>
      <c r="RJZ7" s="274"/>
      <c r="RKA7" s="274"/>
      <c r="RKB7" s="274"/>
      <c r="RKC7" s="274"/>
      <c r="RKD7" s="274"/>
      <c r="RKE7" s="274"/>
      <c r="RKF7" s="274"/>
      <c r="RKG7" s="274"/>
      <c r="RKH7" s="274"/>
      <c r="RKI7" s="274"/>
      <c r="RKJ7" s="274"/>
      <c r="RKK7" s="274"/>
      <c r="RKL7" s="274"/>
      <c r="RKM7" s="274"/>
      <c r="RKN7" s="274"/>
      <c r="RKO7" s="274"/>
      <c r="RKP7" s="274"/>
      <c r="RKQ7" s="274"/>
      <c r="RKR7" s="274"/>
      <c r="RKS7" s="274"/>
      <c r="RKT7" s="274"/>
      <c r="RKU7" s="274"/>
      <c r="RKV7" s="274"/>
      <c r="RKW7" s="274"/>
      <c r="RKX7" s="274"/>
      <c r="RKY7" s="274"/>
      <c r="RKZ7" s="274"/>
      <c r="RLA7" s="274"/>
      <c r="RLB7" s="274"/>
      <c r="RLC7" s="274"/>
      <c r="RLD7" s="274"/>
      <c r="RLE7" s="274"/>
      <c r="RLF7" s="274"/>
      <c r="RLG7" s="274"/>
      <c r="RLH7" s="274"/>
      <c r="RLI7" s="274"/>
      <c r="RLJ7" s="274"/>
      <c r="RLK7" s="274"/>
      <c r="RLL7" s="274"/>
      <c r="RLM7" s="274"/>
      <c r="RLN7" s="274"/>
      <c r="RLO7" s="274"/>
      <c r="RLP7" s="274"/>
      <c r="RLQ7" s="274"/>
      <c r="RLR7" s="274"/>
      <c r="RLS7" s="274"/>
      <c r="RLT7" s="274"/>
      <c r="RLU7" s="274"/>
      <c r="RLV7" s="274"/>
      <c r="RLW7" s="274"/>
      <c r="RLX7" s="274"/>
      <c r="RLY7" s="274"/>
      <c r="RLZ7" s="274"/>
      <c r="RMA7" s="274"/>
      <c r="RMB7" s="274"/>
      <c r="RMC7" s="274"/>
      <c r="RMD7" s="274"/>
      <c r="RME7" s="274"/>
      <c r="RMF7" s="274"/>
      <c r="RMG7" s="274"/>
      <c r="RMH7" s="274"/>
      <c r="RMI7" s="274"/>
      <c r="RMJ7" s="274"/>
      <c r="RMK7" s="274"/>
      <c r="RML7" s="274"/>
      <c r="RMM7" s="274"/>
      <c r="RMN7" s="274"/>
      <c r="RMO7" s="274"/>
      <c r="RMP7" s="274"/>
      <c r="RMQ7" s="274"/>
      <c r="RMR7" s="274"/>
      <c r="RMS7" s="274"/>
      <c r="RMT7" s="274"/>
      <c r="RMU7" s="274"/>
      <c r="RMV7" s="274"/>
      <c r="RMW7" s="274"/>
      <c r="RMX7" s="274"/>
      <c r="RMY7" s="274"/>
      <c r="RMZ7" s="274"/>
      <c r="RNA7" s="274"/>
      <c r="RNB7" s="274"/>
      <c r="RNC7" s="274"/>
      <c r="RND7" s="274"/>
      <c r="RNE7" s="274"/>
      <c r="RNF7" s="274"/>
      <c r="RNG7" s="274"/>
      <c r="RNH7" s="274"/>
      <c r="RNI7" s="274"/>
      <c r="RNJ7" s="274"/>
      <c r="RNK7" s="274"/>
      <c r="RNL7" s="274"/>
      <c r="RNM7" s="274"/>
      <c r="RNN7" s="274"/>
      <c r="RNO7" s="274"/>
      <c r="RNP7" s="274"/>
      <c r="RNQ7" s="274"/>
      <c r="RNR7" s="274"/>
      <c r="RNS7" s="274"/>
      <c r="RNT7" s="274"/>
      <c r="RNU7" s="274"/>
      <c r="RNV7" s="274"/>
      <c r="RNW7" s="274"/>
      <c r="RNX7" s="274"/>
      <c r="RNY7" s="274"/>
      <c r="RNZ7" s="274"/>
      <c r="ROA7" s="274"/>
      <c r="ROB7" s="274"/>
      <c r="ROC7" s="274"/>
      <c r="ROD7" s="274"/>
      <c r="ROE7" s="274"/>
      <c r="ROF7" s="274"/>
      <c r="ROG7" s="274"/>
      <c r="ROH7" s="274"/>
      <c r="ROI7" s="274"/>
      <c r="ROJ7" s="274"/>
      <c r="ROK7" s="274"/>
      <c r="ROL7" s="274"/>
      <c r="ROM7" s="274"/>
      <c r="RON7" s="274"/>
      <c r="ROO7" s="274"/>
      <c r="ROP7" s="274"/>
      <c r="ROQ7" s="274"/>
      <c r="ROR7" s="274"/>
      <c r="ROS7" s="274"/>
      <c r="ROT7" s="274"/>
      <c r="ROU7" s="274"/>
      <c r="ROV7" s="274"/>
      <c r="ROW7" s="274"/>
      <c r="ROX7" s="274"/>
      <c r="ROY7" s="274"/>
      <c r="ROZ7" s="274"/>
      <c r="RPA7" s="274"/>
      <c r="RPB7" s="274"/>
      <c r="RPC7" s="274"/>
      <c r="RPD7" s="274"/>
      <c r="RPE7" s="274"/>
      <c r="RPF7" s="274"/>
      <c r="RPG7" s="274"/>
      <c r="RPH7" s="274"/>
      <c r="RPI7" s="274"/>
      <c r="RPJ7" s="274"/>
      <c r="RPK7" s="274"/>
      <c r="RPL7" s="274"/>
      <c r="RPM7" s="274"/>
      <c r="RPN7" s="274"/>
      <c r="RPO7" s="274"/>
      <c r="RPP7" s="274"/>
      <c r="RPQ7" s="274"/>
      <c r="RPR7" s="274"/>
      <c r="RPS7" s="274"/>
      <c r="RPT7" s="274"/>
      <c r="RPU7" s="274"/>
      <c r="RPV7" s="274"/>
      <c r="RPW7" s="274"/>
      <c r="RPX7" s="274"/>
      <c r="RPY7" s="274"/>
      <c r="RPZ7" s="274"/>
      <c r="RQA7" s="274"/>
      <c r="RQB7" s="274"/>
      <c r="RQC7" s="274"/>
      <c r="RQD7" s="274"/>
      <c r="RQE7" s="274"/>
      <c r="RQF7" s="274"/>
      <c r="RQG7" s="274"/>
      <c r="RQH7" s="274"/>
      <c r="RQI7" s="274"/>
      <c r="RQJ7" s="274"/>
      <c r="RQK7" s="274"/>
      <c r="RQL7" s="274"/>
      <c r="RQM7" s="274"/>
      <c r="RQN7" s="274"/>
      <c r="RQO7" s="274"/>
      <c r="RQP7" s="274"/>
      <c r="RQQ7" s="274"/>
      <c r="RQR7" s="274"/>
      <c r="RQS7" s="274"/>
      <c r="RQT7" s="274"/>
      <c r="RQU7" s="274"/>
      <c r="RQV7" s="274"/>
      <c r="RQW7" s="274"/>
      <c r="RQX7" s="274"/>
      <c r="RQY7" s="274"/>
      <c r="RQZ7" s="274"/>
      <c r="RRA7" s="274"/>
      <c r="RRB7" s="274"/>
      <c r="RRC7" s="274"/>
      <c r="RRD7" s="274"/>
      <c r="RRE7" s="274"/>
      <c r="RRF7" s="274"/>
      <c r="RRG7" s="274"/>
      <c r="RRH7" s="274"/>
      <c r="RRI7" s="274"/>
      <c r="RRJ7" s="274"/>
      <c r="RRK7" s="274"/>
      <c r="RRL7" s="274"/>
      <c r="RRM7" s="274"/>
      <c r="RRN7" s="274"/>
      <c r="RRO7" s="274"/>
      <c r="RRP7" s="274"/>
      <c r="RRQ7" s="274"/>
      <c r="RRR7" s="274"/>
      <c r="RRS7" s="274"/>
      <c r="RRT7" s="274"/>
      <c r="RRU7" s="274"/>
      <c r="RRV7" s="274"/>
      <c r="RRW7" s="274"/>
      <c r="RRX7" s="274"/>
      <c r="RRY7" s="274"/>
      <c r="RRZ7" s="274"/>
      <c r="RSA7" s="274"/>
      <c r="RSB7" s="274"/>
      <c r="RSC7" s="274"/>
      <c r="RSD7" s="274"/>
      <c r="RSE7" s="274"/>
      <c r="RSF7" s="274"/>
      <c r="RSG7" s="274"/>
      <c r="RSH7" s="274"/>
      <c r="RSI7" s="274"/>
      <c r="RSJ7" s="274"/>
      <c r="RSK7" s="274"/>
      <c r="RSL7" s="274"/>
      <c r="RSM7" s="274"/>
      <c r="RSN7" s="274"/>
      <c r="RSO7" s="274"/>
      <c r="RSP7" s="274"/>
      <c r="RSQ7" s="274"/>
      <c r="RSR7" s="274"/>
      <c r="RSS7" s="274"/>
      <c r="RST7" s="274"/>
      <c r="RSU7" s="274"/>
      <c r="RSV7" s="274"/>
      <c r="RSW7" s="274"/>
      <c r="RSX7" s="274"/>
      <c r="RSY7" s="274"/>
      <c r="RSZ7" s="274"/>
      <c r="RTA7" s="274"/>
      <c r="RTB7" s="274"/>
      <c r="RTC7" s="274"/>
      <c r="RTD7" s="274"/>
      <c r="RTE7" s="274"/>
      <c r="RTF7" s="274"/>
      <c r="RTG7" s="274"/>
      <c r="RTH7" s="274"/>
      <c r="RTI7" s="274"/>
      <c r="RTJ7" s="274"/>
      <c r="RTK7" s="274"/>
      <c r="RTL7" s="274"/>
      <c r="RTM7" s="274"/>
      <c r="RTN7" s="274"/>
      <c r="RTO7" s="274"/>
      <c r="RTP7" s="274"/>
      <c r="RTQ7" s="274"/>
      <c r="RTR7" s="274"/>
      <c r="RTS7" s="274"/>
      <c r="RTT7" s="274"/>
      <c r="RTU7" s="274"/>
      <c r="RTV7" s="274"/>
      <c r="RTW7" s="274"/>
      <c r="RTX7" s="274"/>
      <c r="RTY7" s="274"/>
      <c r="RTZ7" s="274"/>
      <c r="RUA7" s="274"/>
      <c r="RUB7" s="274"/>
      <c r="RUC7" s="274"/>
      <c r="RUD7" s="274"/>
      <c r="RUE7" s="274"/>
      <c r="RUF7" s="274"/>
      <c r="RUG7" s="274"/>
      <c r="RUH7" s="274"/>
      <c r="RUI7" s="274"/>
      <c r="RUJ7" s="274"/>
      <c r="RUK7" s="274"/>
      <c r="RUL7" s="274"/>
      <c r="RUM7" s="274"/>
      <c r="RUN7" s="274"/>
      <c r="RUO7" s="274"/>
      <c r="RUP7" s="274"/>
      <c r="RUQ7" s="274"/>
      <c r="RUR7" s="274"/>
      <c r="RUS7" s="274"/>
      <c r="RUT7" s="274"/>
      <c r="RUU7" s="274"/>
      <c r="RUV7" s="274"/>
      <c r="RUW7" s="274"/>
      <c r="RUX7" s="274"/>
      <c r="RUY7" s="274"/>
      <c r="RUZ7" s="274"/>
      <c r="RVA7" s="274"/>
      <c r="RVB7" s="274"/>
      <c r="RVC7" s="274"/>
      <c r="RVD7" s="274"/>
      <c r="RVE7" s="274"/>
      <c r="RVF7" s="274"/>
      <c r="RVG7" s="274"/>
      <c r="RVH7" s="274"/>
      <c r="RVI7" s="274"/>
      <c r="RVJ7" s="274"/>
      <c r="RVK7" s="274"/>
      <c r="RVL7" s="274"/>
      <c r="RVM7" s="274"/>
      <c r="RVN7" s="274"/>
      <c r="RVO7" s="274"/>
      <c r="RVP7" s="274"/>
      <c r="RVQ7" s="274"/>
      <c r="RVR7" s="274"/>
      <c r="RVS7" s="274"/>
      <c r="RVT7" s="274"/>
      <c r="RVU7" s="274"/>
      <c r="RVV7" s="274"/>
      <c r="RVW7" s="274"/>
      <c r="RVX7" s="274"/>
      <c r="RVY7" s="274"/>
      <c r="RVZ7" s="274"/>
      <c r="RWA7" s="274"/>
      <c r="RWB7" s="274"/>
      <c r="RWC7" s="274"/>
      <c r="RWD7" s="274"/>
      <c r="RWE7" s="274"/>
      <c r="RWF7" s="274"/>
      <c r="RWG7" s="274"/>
      <c r="RWH7" s="274"/>
      <c r="RWI7" s="274"/>
      <c r="RWJ7" s="274"/>
      <c r="RWK7" s="274"/>
      <c r="RWL7" s="274"/>
      <c r="RWM7" s="274"/>
      <c r="RWN7" s="274"/>
      <c r="RWO7" s="274"/>
      <c r="RWP7" s="274"/>
      <c r="RWQ7" s="274"/>
      <c r="RWR7" s="274"/>
      <c r="RWS7" s="274"/>
      <c r="RWT7" s="274"/>
      <c r="RWU7" s="274"/>
      <c r="RWV7" s="274"/>
      <c r="RWW7" s="274"/>
      <c r="RWX7" s="274"/>
      <c r="RWY7" s="274"/>
      <c r="RWZ7" s="274"/>
      <c r="RXA7" s="274"/>
      <c r="RXB7" s="274"/>
      <c r="RXC7" s="274"/>
      <c r="RXD7" s="274"/>
      <c r="RXE7" s="274"/>
      <c r="RXF7" s="274"/>
      <c r="RXG7" s="274"/>
      <c r="RXH7" s="274"/>
      <c r="RXI7" s="274"/>
      <c r="RXJ7" s="274"/>
      <c r="RXK7" s="274"/>
      <c r="RXL7" s="274"/>
      <c r="RXM7" s="274"/>
      <c r="RXN7" s="274"/>
      <c r="RXO7" s="274"/>
      <c r="RXP7" s="274"/>
      <c r="RXQ7" s="274"/>
      <c r="RXR7" s="274"/>
      <c r="RXS7" s="274"/>
      <c r="RXT7" s="274"/>
      <c r="RXU7" s="274"/>
      <c r="RXV7" s="274"/>
      <c r="RXW7" s="274"/>
      <c r="RXX7" s="274"/>
      <c r="RXY7" s="274"/>
      <c r="RXZ7" s="274"/>
      <c r="RYA7" s="274"/>
      <c r="RYB7" s="274"/>
      <c r="RYC7" s="274"/>
      <c r="RYD7" s="274"/>
      <c r="RYE7" s="274"/>
      <c r="RYF7" s="274"/>
      <c r="RYG7" s="274"/>
      <c r="RYH7" s="274"/>
      <c r="RYI7" s="274"/>
      <c r="RYJ7" s="274"/>
      <c r="RYK7" s="274"/>
      <c r="RYL7" s="274"/>
      <c r="RYM7" s="274"/>
      <c r="RYN7" s="274"/>
      <c r="RYO7" s="274"/>
      <c r="RYP7" s="274"/>
      <c r="RYQ7" s="274"/>
      <c r="RYR7" s="274"/>
      <c r="RYS7" s="274"/>
      <c r="RYT7" s="274"/>
      <c r="RYU7" s="274"/>
      <c r="RYV7" s="274"/>
      <c r="RYW7" s="274"/>
      <c r="RYX7" s="274"/>
      <c r="RYY7" s="274"/>
      <c r="RYZ7" s="274"/>
      <c r="RZA7" s="274"/>
      <c r="RZB7" s="274"/>
      <c r="RZC7" s="274"/>
      <c r="RZD7" s="274"/>
      <c r="RZE7" s="274"/>
      <c r="RZF7" s="274"/>
      <c r="RZG7" s="274"/>
      <c r="RZH7" s="274"/>
      <c r="RZI7" s="274"/>
      <c r="RZJ7" s="274"/>
      <c r="RZK7" s="274"/>
      <c r="RZL7" s="274"/>
      <c r="RZM7" s="274"/>
      <c r="RZN7" s="274"/>
      <c r="RZO7" s="274"/>
      <c r="RZP7" s="274"/>
      <c r="RZQ7" s="274"/>
      <c r="RZR7" s="274"/>
      <c r="RZS7" s="274"/>
      <c r="RZT7" s="274"/>
      <c r="RZU7" s="274"/>
      <c r="RZV7" s="274"/>
      <c r="RZW7" s="274"/>
      <c r="RZX7" s="274"/>
      <c r="RZY7" s="274"/>
      <c r="RZZ7" s="274"/>
      <c r="SAA7" s="274"/>
      <c r="SAB7" s="274"/>
      <c r="SAC7" s="274"/>
      <c r="SAD7" s="274"/>
      <c r="SAE7" s="274"/>
      <c r="SAF7" s="274"/>
      <c r="SAG7" s="274"/>
      <c r="SAH7" s="274"/>
      <c r="SAI7" s="274"/>
      <c r="SAJ7" s="274"/>
      <c r="SAK7" s="274"/>
      <c r="SAL7" s="274"/>
      <c r="SAM7" s="274"/>
      <c r="SAN7" s="274"/>
      <c r="SAO7" s="274"/>
      <c r="SAP7" s="274"/>
      <c r="SAQ7" s="274"/>
      <c r="SAR7" s="274"/>
      <c r="SAS7" s="274"/>
      <c r="SAT7" s="274"/>
      <c r="SAU7" s="274"/>
      <c r="SAV7" s="274"/>
      <c r="SAW7" s="274"/>
      <c r="SAX7" s="274"/>
      <c r="SAY7" s="274"/>
      <c r="SAZ7" s="274"/>
      <c r="SBA7" s="274"/>
      <c r="SBB7" s="274"/>
      <c r="SBC7" s="274"/>
      <c r="SBD7" s="274"/>
      <c r="SBE7" s="274"/>
      <c r="SBF7" s="274"/>
      <c r="SBG7" s="274"/>
      <c r="SBH7" s="274"/>
      <c r="SBI7" s="274"/>
      <c r="SBJ7" s="274"/>
      <c r="SBK7" s="274"/>
      <c r="SBL7" s="274"/>
      <c r="SBM7" s="274"/>
      <c r="SBN7" s="274"/>
      <c r="SBO7" s="274"/>
      <c r="SBP7" s="274"/>
      <c r="SBQ7" s="274"/>
      <c r="SBR7" s="274"/>
      <c r="SBS7" s="274"/>
      <c r="SBT7" s="274"/>
      <c r="SBU7" s="274"/>
      <c r="SBV7" s="274"/>
      <c r="SBW7" s="274"/>
      <c r="SBX7" s="274"/>
      <c r="SBY7" s="274"/>
      <c r="SBZ7" s="274"/>
      <c r="SCA7" s="274"/>
      <c r="SCB7" s="274"/>
      <c r="SCC7" s="274"/>
      <c r="SCD7" s="274"/>
      <c r="SCE7" s="274"/>
      <c r="SCF7" s="274"/>
      <c r="SCG7" s="274"/>
      <c r="SCH7" s="274"/>
      <c r="SCI7" s="274"/>
      <c r="SCJ7" s="274"/>
      <c r="SCK7" s="274"/>
      <c r="SCL7" s="274"/>
      <c r="SCM7" s="274"/>
      <c r="SCN7" s="274"/>
      <c r="SCO7" s="274"/>
      <c r="SCP7" s="274"/>
      <c r="SCQ7" s="274"/>
      <c r="SCR7" s="274"/>
      <c r="SCS7" s="274"/>
      <c r="SCT7" s="274"/>
      <c r="SCU7" s="274"/>
      <c r="SCV7" s="274"/>
      <c r="SCW7" s="274"/>
      <c r="SCX7" s="274"/>
      <c r="SCY7" s="274"/>
      <c r="SCZ7" s="274"/>
      <c r="SDA7" s="274"/>
      <c r="SDB7" s="274"/>
      <c r="SDC7" s="274"/>
      <c r="SDD7" s="274"/>
      <c r="SDE7" s="274"/>
      <c r="SDF7" s="274"/>
      <c r="SDG7" s="274"/>
      <c r="SDH7" s="274"/>
      <c r="SDI7" s="274"/>
      <c r="SDJ7" s="274"/>
      <c r="SDK7" s="274"/>
      <c r="SDL7" s="274"/>
      <c r="SDM7" s="274"/>
      <c r="SDN7" s="274"/>
      <c r="SDO7" s="274"/>
      <c r="SDP7" s="274"/>
      <c r="SDQ7" s="274"/>
      <c r="SDR7" s="274"/>
      <c r="SDS7" s="274"/>
      <c r="SDT7" s="274"/>
      <c r="SDU7" s="274"/>
      <c r="SDV7" s="274"/>
      <c r="SDW7" s="274"/>
      <c r="SDX7" s="274"/>
      <c r="SDY7" s="274"/>
      <c r="SDZ7" s="274"/>
      <c r="SEA7" s="274"/>
      <c r="SEB7" s="274"/>
      <c r="SEC7" s="274"/>
      <c r="SED7" s="274"/>
      <c r="SEE7" s="274"/>
      <c r="SEF7" s="274"/>
      <c r="SEG7" s="274"/>
      <c r="SEH7" s="274"/>
      <c r="SEI7" s="274"/>
      <c r="SEJ7" s="274"/>
      <c r="SEK7" s="274"/>
      <c r="SEL7" s="274"/>
      <c r="SEM7" s="274"/>
      <c r="SEN7" s="274"/>
      <c r="SEO7" s="274"/>
      <c r="SEP7" s="274"/>
      <c r="SEQ7" s="274"/>
      <c r="SER7" s="274"/>
      <c r="SES7" s="274"/>
      <c r="SET7" s="274"/>
      <c r="SEU7" s="274"/>
      <c r="SEV7" s="274"/>
      <c r="SEW7" s="274"/>
      <c r="SEX7" s="274"/>
      <c r="SEY7" s="274"/>
      <c r="SEZ7" s="274"/>
      <c r="SFA7" s="274"/>
      <c r="SFB7" s="274"/>
      <c r="SFC7" s="274"/>
      <c r="SFD7" s="274"/>
      <c r="SFE7" s="274"/>
      <c r="SFF7" s="274"/>
      <c r="SFG7" s="274"/>
      <c r="SFH7" s="274"/>
      <c r="SFI7" s="274"/>
      <c r="SFJ7" s="274"/>
      <c r="SFK7" s="274"/>
      <c r="SFL7" s="274"/>
      <c r="SFM7" s="274"/>
      <c r="SFN7" s="274"/>
      <c r="SFO7" s="274"/>
      <c r="SFP7" s="274"/>
      <c r="SFQ7" s="274"/>
      <c r="SFR7" s="274"/>
      <c r="SFS7" s="274"/>
      <c r="SFT7" s="274"/>
      <c r="SFU7" s="274"/>
      <c r="SFV7" s="274"/>
      <c r="SFW7" s="274"/>
      <c r="SFX7" s="274"/>
      <c r="SFY7" s="274"/>
      <c r="SFZ7" s="274"/>
      <c r="SGA7" s="274"/>
      <c r="SGB7" s="274"/>
      <c r="SGC7" s="274"/>
      <c r="SGD7" s="274"/>
      <c r="SGE7" s="274"/>
      <c r="SGF7" s="274"/>
      <c r="SGG7" s="274"/>
      <c r="SGH7" s="274"/>
      <c r="SGI7" s="274"/>
      <c r="SGJ7" s="274"/>
      <c r="SGK7" s="274"/>
      <c r="SGL7" s="274"/>
      <c r="SGM7" s="274"/>
      <c r="SGN7" s="274"/>
      <c r="SGO7" s="274"/>
      <c r="SGP7" s="274"/>
      <c r="SGQ7" s="274"/>
      <c r="SGR7" s="274"/>
      <c r="SGS7" s="274"/>
      <c r="SGT7" s="274"/>
      <c r="SGU7" s="274"/>
      <c r="SGV7" s="274"/>
      <c r="SGW7" s="274"/>
      <c r="SGX7" s="274"/>
      <c r="SGY7" s="274"/>
      <c r="SGZ7" s="274"/>
      <c r="SHA7" s="274"/>
      <c r="SHB7" s="274"/>
      <c r="SHC7" s="274"/>
      <c r="SHD7" s="274"/>
      <c r="SHE7" s="274"/>
      <c r="SHF7" s="274"/>
      <c r="SHG7" s="274"/>
      <c r="SHH7" s="274"/>
      <c r="SHI7" s="274"/>
      <c r="SHJ7" s="274"/>
      <c r="SHK7" s="274"/>
      <c r="SHL7" s="274"/>
      <c r="SHM7" s="274"/>
      <c r="SHN7" s="274"/>
      <c r="SHO7" s="274"/>
      <c r="SHP7" s="274"/>
      <c r="SHQ7" s="274"/>
      <c r="SHR7" s="274"/>
      <c r="SHS7" s="274"/>
      <c r="SHT7" s="274"/>
      <c r="SHU7" s="274"/>
      <c r="SHV7" s="274"/>
      <c r="SHW7" s="274"/>
      <c r="SHX7" s="274"/>
      <c r="SHY7" s="274"/>
      <c r="SHZ7" s="274"/>
      <c r="SIA7" s="274"/>
      <c r="SIB7" s="274"/>
      <c r="SIC7" s="274"/>
      <c r="SID7" s="274"/>
      <c r="SIE7" s="274"/>
      <c r="SIF7" s="274"/>
      <c r="SIG7" s="274"/>
      <c r="SIH7" s="274"/>
      <c r="SII7" s="274"/>
      <c r="SIJ7" s="274"/>
      <c r="SIK7" s="274"/>
      <c r="SIL7" s="274"/>
      <c r="SIM7" s="274"/>
      <c r="SIN7" s="274"/>
      <c r="SIO7" s="274"/>
      <c r="SIP7" s="274"/>
      <c r="SIQ7" s="274"/>
      <c r="SIR7" s="274"/>
      <c r="SIS7" s="274"/>
      <c r="SIT7" s="274"/>
      <c r="SIU7" s="274"/>
      <c r="SIV7" s="274"/>
      <c r="SIW7" s="274"/>
      <c r="SIX7" s="274"/>
      <c r="SIY7" s="274"/>
      <c r="SIZ7" s="274"/>
      <c r="SJA7" s="274"/>
      <c r="SJB7" s="274"/>
      <c r="SJC7" s="274"/>
      <c r="SJD7" s="274"/>
      <c r="SJE7" s="274"/>
      <c r="SJF7" s="274"/>
      <c r="SJG7" s="274"/>
      <c r="SJH7" s="274"/>
      <c r="SJI7" s="274"/>
      <c r="SJJ7" s="274"/>
      <c r="SJK7" s="274"/>
      <c r="SJL7" s="274"/>
      <c r="SJM7" s="274"/>
      <c r="SJN7" s="274"/>
      <c r="SJO7" s="274"/>
      <c r="SJP7" s="274"/>
      <c r="SJQ7" s="274"/>
      <c r="SJR7" s="274"/>
      <c r="SJS7" s="274"/>
      <c r="SJT7" s="274"/>
      <c r="SJU7" s="274"/>
      <c r="SJV7" s="274"/>
      <c r="SJW7" s="274"/>
      <c r="SJX7" s="274"/>
      <c r="SJY7" s="274"/>
      <c r="SJZ7" s="274"/>
      <c r="SKA7" s="274"/>
      <c r="SKB7" s="274"/>
      <c r="SKC7" s="274"/>
      <c r="SKD7" s="274"/>
      <c r="SKE7" s="274"/>
      <c r="SKF7" s="274"/>
      <c r="SKG7" s="274"/>
      <c r="SKH7" s="274"/>
      <c r="SKI7" s="274"/>
      <c r="SKJ7" s="274"/>
      <c r="SKK7" s="274"/>
      <c r="SKL7" s="274"/>
      <c r="SKM7" s="274"/>
      <c r="SKN7" s="274"/>
      <c r="SKO7" s="274"/>
      <c r="SKP7" s="274"/>
      <c r="SKQ7" s="274"/>
      <c r="SKR7" s="274"/>
      <c r="SKS7" s="274"/>
      <c r="SKT7" s="274"/>
      <c r="SKU7" s="274"/>
      <c r="SKV7" s="274"/>
      <c r="SKW7" s="274"/>
      <c r="SKX7" s="274"/>
      <c r="SKY7" s="274"/>
      <c r="SKZ7" s="274"/>
      <c r="SLA7" s="274"/>
      <c r="SLB7" s="274"/>
      <c r="SLC7" s="274"/>
      <c r="SLD7" s="274"/>
      <c r="SLE7" s="274"/>
      <c r="SLF7" s="274"/>
      <c r="SLG7" s="274"/>
      <c r="SLH7" s="274"/>
      <c r="SLI7" s="274"/>
      <c r="SLJ7" s="274"/>
      <c r="SLK7" s="274"/>
      <c r="SLL7" s="274"/>
      <c r="SLM7" s="274"/>
      <c r="SLN7" s="274"/>
      <c r="SLO7" s="274"/>
      <c r="SLP7" s="274"/>
      <c r="SLQ7" s="274"/>
      <c r="SLR7" s="274"/>
      <c r="SLS7" s="274"/>
      <c r="SLT7" s="274"/>
      <c r="SLU7" s="274"/>
      <c r="SLV7" s="274"/>
      <c r="SLW7" s="274"/>
      <c r="SLX7" s="274"/>
      <c r="SLY7" s="274"/>
      <c r="SLZ7" s="274"/>
      <c r="SMA7" s="274"/>
      <c r="SMB7" s="274"/>
      <c r="SMC7" s="274"/>
      <c r="SMD7" s="274"/>
      <c r="SME7" s="274"/>
      <c r="SMF7" s="274"/>
      <c r="SMG7" s="274"/>
      <c r="SMH7" s="274"/>
      <c r="SMI7" s="274"/>
      <c r="SMJ7" s="274"/>
      <c r="SMK7" s="274"/>
      <c r="SML7" s="274"/>
      <c r="SMM7" s="274"/>
      <c r="SMN7" s="274"/>
      <c r="SMO7" s="274"/>
      <c r="SMP7" s="274"/>
      <c r="SMQ7" s="274"/>
      <c r="SMR7" s="274"/>
      <c r="SMS7" s="274"/>
      <c r="SMT7" s="274"/>
      <c r="SMU7" s="274"/>
      <c r="SMV7" s="274"/>
      <c r="SMW7" s="274"/>
      <c r="SMX7" s="274"/>
      <c r="SMY7" s="274"/>
      <c r="SMZ7" s="274"/>
      <c r="SNA7" s="274"/>
      <c r="SNB7" s="274"/>
      <c r="SNC7" s="274"/>
      <c r="SND7" s="274"/>
      <c r="SNE7" s="274"/>
      <c r="SNF7" s="274"/>
      <c r="SNG7" s="274"/>
      <c r="SNH7" s="274"/>
      <c r="SNI7" s="274"/>
      <c r="SNJ7" s="274"/>
      <c r="SNK7" s="274"/>
      <c r="SNL7" s="274"/>
      <c r="SNM7" s="274"/>
      <c r="SNN7" s="274"/>
      <c r="SNO7" s="274"/>
      <c r="SNP7" s="274"/>
      <c r="SNQ7" s="274"/>
      <c r="SNR7" s="274"/>
      <c r="SNS7" s="274"/>
      <c r="SNT7" s="274"/>
      <c r="SNU7" s="274"/>
      <c r="SNV7" s="274"/>
      <c r="SNW7" s="274"/>
      <c r="SNX7" s="274"/>
      <c r="SNY7" s="274"/>
      <c r="SNZ7" s="274"/>
      <c r="SOA7" s="274"/>
      <c r="SOB7" s="274"/>
      <c r="SOC7" s="274"/>
      <c r="SOD7" s="274"/>
      <c r="SOE7" s="274"/>
      <c r="SOF7" s="274"/>
      <c r="SOG7" s="274"/>
      <c r="SOH7" s="274"/>
      <c r="SOI7" s="274"/>
      <c r="SOJ7" s="274"/>
      <c r="SOK7" s="274"/>
      <c r="SOL7" s="274"/>
      <c r="SOM7" s="274"/>
      <c r="SON7" s="274"/>
      <c r="SOO7" s="274"/>
      <c r="SOP7" s="274"/>
      <c r="SOQ7" s="274"/>
      <c r="SOR7" s="274"/>
      <c r="SOS7" s="274"/>
      <c r="SOT7" s="274"/>
      <c r="SOU7" s="274"/>
      <c r="SOV7" s="274"/>
      <c r="SOW7" s="274"/>
      <c r="SOX7" s="274"/>
      <c r="SOY7" s="274"/>
      <c r="SOZ7" s="274"/>
      <c r="SPA7" s="274"/>
      <c r="SPB7" s="274"/>
      <c r="SPC7" s="274"/>
      <c r="SPD7" s="274"/>
      <c r="SPE7" s="274"/>
      <c r="SPF7" s="274"/>
      <c r="SPG7" s="274"/>
      <c r="SPH7" s="274"/>
      <c r="SPI7" s="274"/>
      <c r="SPJ7" s="274"/>
      <c r="SPK7" s="274"/>
      <c r="SPL7" s="274"/>
      <c r="SPM7" s="274"/>
      <c r="SPN7" s="274"/>
      <c r="SPO7" s="274"/>
      <c r="SPP7" s="274"/>
      <c r="SPQ7" s="274"/>
      <c r="SPR7" s="274"/>
      <c r="SPS7" s="274"/>
      <c r="SPT7" s="274"/>
      <c r="SPU7" s="274"/>
      <c r="SPV7" s="274"/>
      <c r="SPW7" s="274"/>
      <c r="SPX7" s="274"/>
      <c r="SPY7" s="274"/>
      <c r="SPZ7" s="274"/>
      <c r="SQA7" s="274"/>
      <c r="SQB7" s="274"/>
      <c r="SQC7" s="274"/>
      <c r="SQD7" s="274"/>
      <c r="SQE7" s="274"/>
      <c r="SQF7" s="274"/>
      <c r="SQG7" s="274"/>
      <c r="SQH7" s="274"/>
      <c r="SQI7" s="274"/>
      <c r="SQJ7" s="274"/>
      <c r="SQK7" s="274"/>
      <c r="SQL7" s="274"/>
      <c r="SQM7" s="274"/>
      <c r="SQN7" s="274"/>
      <c r="SQO7" s="274"/>
      <c r="SQP7" s="274"/>
      <c r="SQQ7" s="274"/>
      <c r="SQR7" s="274"/>
      <c r="SQS7" s="274"/>
      <c r="SQT7" s="274"/>
      <c r="SQU7" s="274"/>
      <c r="SQV7" s="274"/>
      <c r="SQW7" s="274"/>
      <c r="SQX7" s="274"/>
      <c r="SQY7" s="274"/>
      <c r="SQZ7" s="274"/>
      <c r="SRA7" s="274"/>
      <c r="SRB7" s="274"/>
      <c r="SRC7" s="274"/>
      <c r="SRD7" s="274"/>
      <c r="SRE7" s="274"/>
      <c r="SRF7" s="274"/>
      <c r="SRG7" s="274"/>
      <c r="SRH7" s="274"/>
      <c r="SRI7" s="274"/>
      <c r="SRJ7" s="274"/>
      <c r="SRK7" s="274"/>
      <c r="SRL7" s="274"/>
      <c r="SRM7" s="274"/>
      <c r="SRN7" s="274"/>
      <c r="SRO7" s="274"/>
      <c r="SRP7" s="274"/>
      <c r="SRQ7" s="274"/>
      <c r="SRR7" s="274"/>
      <c r="SRS7" s="274"/>
      <c r="SRT7" s="274"/>
      <c r="SRU7" s="274"/>
      <c r="SRV7" s="274"/>
      <c r="SRW7" s="274"/>
      <c r="SRX7" s="274"/>
      <c r="SRY7" s="274"/>
      <c r="SRZ7" s="274"/>
      <c r="SSA7" s="274"/>
      <c r="SSB7" s="274"/>
      <c r="SSC7" s="274"/>
      <c r="SSD7" s="274"/>
      <c r="SSE7" s="274"/>
      <c r="SSF7" s="274"/>
      <c r="SSG7" s="274"/>
      <c r="SSH7" s="274"/>
      <c r="SSI7" s="274"/>
      <c r="SSJ7" s="274"/>
      <c r="SSK7" s="274"/>
      <c r="SSL7" s="274"/>
      <c r="SSM7" s="274"/>
      <c r="SSN7" s="274"/>
      <c r="SSO7" s="274"/>
      <c r="SSP7" s="274"/>
      <c r="SSQ7" s="274"/>
      <c r="SSR7" s="274"/>
      <c r="SSS7" s="274"/>
      <c r="SST7" s="274"/>
      <c r="SSU7" s="274"/>
      <c r="SSV7" s="274"/>
      <c r="SSW7" s="274"/>
      <c r="SSX7" s="274"/>
      <c r="SSY7" s="274"/>
      <c r="SSZ7" s="274"/>
      <c r="STA7" s="274"/>
      <c r="STB7" s="274"/>
      <c r="STC7" s="274"/>
      <c r="STD7" s="274"/>
      <c r="STE7" s="274"/>
      <c r="STF7" s="274"/>
      <c r="STG7" s="274"/>
      <c r="STH7" s="274"/>
      <c r="STI7" s="274"/>
      <c r="STJ7" s="274"/>
      <c r="STK7" s="274"/>
      <c r="STL7" s="274"/>
      <c r="STM7" s="274"/>
      <c r="STN7" s="274"/>
      <c r="STO7" s="274"/>
      <c r="STP7" s="274"/>
      <c r="STQ7" s="274"/>
      <c r="STR7" s="274"/>
      <c r="STS7" s="274"/>
      <c r="STT7" s="274"/>
      <c r="STU7" s="274"/>
      <c r="STV7" s="274"/>
      <c r="STW7" s="274"/>
      <c r="STX7" s="274"/>
      <c r="STY7" s="274"/>
      <c r="STZ7" s="274"/>
      <c r="SUA7" s="274"/>
      <c r="SUB7" s="274"/>
      <c r="SUC7" s="274"/>
      <c r="SUD7" s="274"/>
      <c r="SUE7" s="274"/>
      <c r="SUF7" s="274"/>
      <c r="SUG7" s="274"/>
      <c r="SUH7" s="274"/>
      <c r="SUI7" s="274"/>
      <c r="SUJ7" s="274"/>
      <c r="SUK7" s="274"/>
      <c r="SUL7" s="274"/>
      <c r="SUM7" s="274"/>
      <c r="SUN7" s="274"/>
      <c r="SUO7" s="274"/>
      <c r="SUP7" s="274"/>
      <c r="SUQ7" s="274"/>
      <c r="SUR7" s="274"/>
      <c r="SUS7" s="274"/>
      <c r="SUT7" s="274"/>
      <c r="SUU7" s="274"/>
      <c r="SUV7" s="274"/>
      <c r="SUW7" s="274"/>
      <c r="SUX7" s="274"/>
      <c r="SUY7" s="274"/>
      <c r="SUZ7" s="274"/>
      <c r="SVA7" s="274"/>
      <c r="SVB7" s="274"/>
      <c r="SVC7" s="274"/>
      <c r="SVD7" s="274"/>
      <c r="SVE7" s="274"/>
      <c r="SVF7" s="274"/>
      <c r="SVG7" s="274"/>
      <c r="SVH7" s="274"/>
      <c r="SVI7" s="274"/>
      <c r="SVJ7" s="274"/>
      <c r="SVK7" s="274"/>
      <c r="SVL7" s="274"/>
      <c r="SVM7" s="274"/>
      <c r="SVN7" s="274"/>
      <c r="SVO7" s="274"/>
      <c r="SVP7" s="274"/>
      <c r="SVQ7" s="274"/>
      <c r="SVR7" s="274"/>
      <c r="SVS7" s="274"/>
      <c r="SVT7" s="274"/>
      <c r="SVU7" s="274"/>
      <c r="SVV7" s="274"/>
      <c r="SVW7" s="274"/>
      <c r="SVX7" s="274"/>
      <c r="SVY7" s="274"/>
      <c r="SVZ7" s="274"/>
      <c r="SWA7" s="274"/>
      <c r="SWB7" s="274"/>
      <c r="SWC7" s="274"/>
      <c r="SWD7" s="274"/>
      <c r="SWE7" s="274"/>
      <c r="SWF7" s="274"/>
      <c r="SWG7" s="274"/>
      <c r="SWH7" s="274"/>
      <c r="SWI7" s="274"/>
      <c r="SWJ7" s="274"/>
      <c r="SWK7" s="274"/>
      <c r="SWL7" s="274"/>
      <c r="SWM7" s="274"/>
      <c r="SWN7" s="274"/>
      <c r="SWO7" s="274"/>
      <c r="SWP7" s="274"/>
      <c r="SWQ7" s="274"/>
      <c r="SWR7" s="274"/>
      <c r="SWS7" s="274"/>
      <c r="SWT7" s="274"/>
      <c r="SWU7" s="274"/>
      <c r="SWV7" s="274"/>
      <c r="SWW7" s="274"/>
      <c r="SWX7" s="274"/>
      <c r="SWY7" s="274"/>
      <c r="SWZ7" s="274"/>
      <c r="SXA7" s="274"/>
      <c r="SXB7" s="274"/>
      <c r="SXC7" s="274"/>
      <c r="SXD7" s="274"/>
      <c r="SXE7" s="274"/>
      <c r="SXF7" s="274"/>
      <c r="SXG7" s="274"/>
      <c r="SXH7" s="274"/>
      <c r="SXI7" s="274"/>
      <c r="SXJ7" s="274"/>
      <c r="SXK7" s="274"/>
      <c r="SXL7" s="274"/>
      <c r="SXM7" s="274"/>
      <c r="SXN7" s="274"/>
      <c r="SXO7" s="274"/>
      <c r="SXP7" s="274"/>
      <c r="SXQ7" s="274"/>
      <c r="SXR7" s="274"/>
      <c r="SXS7" s="274"/>
      <c r="SXT7" s="274"/>
      <c r="SXU7" s="274"/>
      <c r="SXV7" s="274"/>
      <c r="SXW7" s="274"/>
      <c r="SXX7" s="274"/>
      <c r="SXY7" s="274"/>
      <c r="SXZ7" s="274"/>
      <c r="SYA7" s="274"/>
      <c r="SYB7" s="274"/>
      <c r="SYC7" s="274"/>
      <c r="SYD7" s="274"/>
      <c r="SYE7" s="274"/>
      <c r="SYF7" s="274"/>
      <c r="SYG7" s="274"/>
      <c r="SYH7" s="274"/>
      <c r="SYI7" s="274"/>
      <c r="SYJ7" s="274"/>
      <c r="SYK7" s="274"/>
      <c r="SYL7" s="274"/>
      <c r="SYM7" s="274"/>
      <c r="SYN7" s="274"/>
      <c r="SYO7" s="274"/>
      <c r="SYP7" s="274"/>
      <c r="SYQ7" s="274"/>
      <c r="SYR7" s="274"/>
      <c r="SYS7" s="274"/>
      <c r="SYT7" s="274"/>
      <c r="SYU7" s="274"/>
      <c r="SYV7" s="274"/>
      <c r="SYW7" s="274"/>
      <c r="SYX7" s="274"/>
      <c r="SYY7" s="274"/>
      <c r="SYZ7" s="274"/>
      <c r="SZA7" s="274"/>
      <c r="SZB7" s="274"/>
      <c r="SZC7" s="274"/>
      <c r="SZD7" s="274"/>
      <c r="SZE7" s="274"/>
      <c r="SZF7" s="274"/>
      <c r="SZG7" s="274"/>
      <c r="SZH7" s="274"/>
      <c r="SZI7" s="274"/>
      <c r="SZJ7" s="274"/>
      <c r="SZK7" s="274"/>
      <c r="SZL7" s="274"/>
      <c r="SZM7" s="274"/>
      <c r="SZN7" s="274"/>
      <c r="SZO7" s="274"/>
      <c r="SZP7" s="274"/>
      <c r="SZQ7" s="274"/>
      <c r="SZR7" s="274"/>
      <c r="SZS7" s="274"/>
      <c r="SZT7" s="274"/>
      <c r="SZU7" s="274"/>
      <c r="SZV7" s="274"/>
      <c r="SZW7" s="274"/>
      <c r="SZX7" s="274"/>
      <c r="SZY7" s="274"/>
      <c r="SZZ7" s="274"/>
      <c r="TAA7" s="274"/>
      <c r="TAB7" s="274"/>
      <c r="TAC7" s="274"/>
      <c r="TAD7" s="274"/>
      <c r="TAE7" s="274"/>
      <c r="TAF7" s="274"/>
      <c r="TAG7" s="274"/>
      <c r="TAH7" s="274"/>
      <c r="TAI7" s="274"/>
      <c r="TAJ7" s="274"/>
      <c r="TAK7" s="274"/>
      <c r="TAL7" s="274"/>
      <c r="TAM7" s="274"/>
      <c r="TAN7" s="274"/>
      <c r="TAO7" s="274"/>
      <c r="TAP7" s="274"/>
      <c r="TAQ7" s="274"/>
      <c r="TAR7" s="274"/>
      <c r="TAS7" s="274"/>
      <c r="TAT7" s="274"/>
      <c r="TAU7" s="274"/>
      <c r="TAV7" s="274"/>
      <c r="TAW7" s="274"/>
      <c r="TAX7" s="274"/>
      <c r="TAY7" s="274"/>
      <c r="TAZ7" s="274"/>
      <c r="TBA7" s="274"/>
      <c r="TBB7" s="274"/>
      <c r="TBC7" s="274"/>
      <c r="TBD7" s="274"/>
      <c r="TBE7" s="274"/>
      <c r="TBF7" s="274"/>
      <c r="TBG7" s="274"/>
      <c r="TBH7" s="274"/>
      <c r="TBI7" s="274"/>
      <c r="TBJ7" s="274"/>
      <c r="TBK7" s="274"/>
      <c r="TBL7" s="274"/>
      <c r="TBM7" s="274"/>
      <c r="TBN7" s="274"/>
      <c r="TBO7" s="274"/>
      <c r="TBP7" s="274"/>
      <c r="TBQ7" s="274"/>
      <c r="TBR7" s="274"/>
      <c r="TBS7" s="274"/>
      <c r="TBT7" s="274"/>
      <c r="TBU7" s="274"/>
      <c r="TBV7" s="274"/>
      <c r="TBW7" s="274"/>
      <c r="TBX7" s="274"/>
      <c r="TBY7" s="274"/>
      <c r="TBZ7" s="274"/>
      <c r="TCA7" s="274"/>
      <c r="TCB7" s="274"/>
      <c r="TCC7" s="274"/>
      <c r="TCD7" s="274"/>
      <c r="TCE7" s="274"/>
      <c r="TCF7" s="274"/>
      <c r="TCG7" s="274"/>
      <c r="TCH7" s="274"/>
      <c r="TCI7" s="274"/>
      <c r="TCJ7" s="274"/>
      <c r="TCK7" s="274"/>
      <c r="TCL7" s="274"/>
      <c r="TCM7" s="274"/>
      <c r="TCN7" s="274"/>
      <c r="TCO7" s="274"/>
      <c r="TCP7" s="274"/>
      <c r="TCQ7" s="274"/>
      <c r="TCR7" s="274"/>
      <c r="TCS7" s="274"/>
      <c r="TCT7" s="274"/>
      <c r="TCU7" s="274"/>
      <c r="TCV7" s="274"/>
      <c r="TCW7" s="274"/>
      <c r="TCX7" s="274"/>
      <c r="TCY7" s="274"/>
      <c r="TCZ7" s="274"/>
      <c r="TDA7" s="274"/>
      <c r="TDB7" s="274"/>
      <c r="TDC7" s="274"/>
      <c r="TDD7" s="274"/>
      <c r="TDE7" s="274"/>
      <c r="TDF7" s="274"/>
      <c r="TDG7" s="274"/>
      <c r="TDH7" s="274"/>
      <c r="TDI7" s="274"/>
      <c r="TDJ7" s="274"/>
      <c r="TDK7" s="274"/>
      <c r="TDL7" s="274"/>
      <c r="TDM7" s="274"/>
      <c r="TDN7" s="274"/>
      <c r="TDO7" s="274"/>
      <c r="TDP7" s="274"/>
      <c r="TDQ7" s="274"/>
      <c r="TDR7" s="274"/>
      <c r="TDS7" s="274"/>
      <c r="TDT7" s="274"/>
      <c r="TDU7" s="274"/>
      <c r="TDV7" s="274"/>
      <c r="TDW7" s="274"/>
      <c r="TDX7" s="274"/>
      <c r="TDY7" s="274"/>
      <c r="TDZ7" s="274"/>
      <c r="TEA7" s="274"/>
      <c r="TEB7" s="274"/>
      <c r="TEC7" s="274"/>
      <c r="TED7" s="274"/>
      <c r="TEE7" s="274"/>
      <c r="TEF7" s="274"/>
      <c r="TEG7" s="274"/>
      <c r="TEH7" s="274"/>
      <c r="TEI7" s="274"/>
      <c r="TEJ7" s="274"/>
      <c r="TEK7" s="274"/>
      <c r="TEL7" s="274"/>
      <c r="TEM7" s="274"/>
      <c r="TEN7" s="274"/>
      <c r="TEO7" s="274"/>
      <c r="TEP7" s="274"/>
      <c r="TEQ7" s="274"/>
      <c r="TER7" s="274"/>
      <c r="TES7" s="274"/>
      <c r="TET7" s="274"/>
      <c r="TEU7" s="274"/>
      <c r="TEV7" s="274"/>
      <c r="TEW7" s="274"/>
      <c r="TEX7" s="274"/>
      <c r="TEY7" s="274"/>
      <c r="TEZ7" s="274"/>
      <c r="TFA7" s="274"/>
      <c r="TFB7" s="274"/>
      <c r="TFC7" s="274"/>
      <c r="TFD7" s="274"/>
      <c r="TFE7" s="274"/>
      <c r="TFF7" s="274"/>
      <c r="TFG7" s="274"/>
      <c r="TFH7" s="274"/>
      <c r="TFI7" s="274"/>
      <c r="TFJ7" s="274"/>
      <c r="TFK7" s="274"/>
      <c r="TFL7" s="274"/>
      <c r="TFM7" s="274"/>
      <c r="TFN7" s="274"/>
      <c r="TFO7" s="274"/>
      <c r="TFP7" s="274"/>
      <c r="TFQ7" s="274"/>
      <c r="TFR7" s="274"/>
      <c r="TFS7" s="274"/>
      <c r="TFT7" s="274"/>
      <c r="TFU7" s="274"/>
      <c r="TFV7" s="274"/>
      <c r="TFW7" s="274"/>
      <c r="TFX7" s="274"/>
      <c r="TFY7" s="274"/>
      <c r="TFZ7" s="274"/>
      <c r="TGA7" s="274"/>
      <c r="TGB7" s="274"/>
      <c r="TGC7" s="274"/>
      <c r="TGD7" s="274"/>
      <c r="TGE7" s="274"/>
      <c r="TGF7" s="274"/>
      <c r="TGG7" s="274"/>
      <c r="TGH7" s="274"/>
      <c r="TGI7" s="274"/>
      <c r="TGJ7" s="274"/>
      <c r="TGK7" s="274"/>
      <c r="TGL7" s="274"/>
      <c r="TGM7" s="274"/>
      <c r="TGN7" s="274"/>
      <c r="TGO7" s="274"/>
      <c r="TGP7" s="274"/>
      <c r="TGQ7" s="274"/>
      <c r="TGR7" s="274"/>
      <c r="TGS7" s="274"/>
      <c r="TGT7" s="274"/>
      <c r="TGU7" s="274"/>
      <c r="TGV7" s="274"/>
      <c r="TGW7" s="274"/>
      <c r="TGX7" s="274"/>
      <c r="TGY7" s="274"/>
      <c r="TGZ7" s="274"/>
      <c r="THA7" s="274"/>
      <c r="THB7" s="274"/>
      <c r="THC7" s="274"/>
      <c r="THD7" s="274"/>
      <c r="THE7" s="274"/>
      <c r="THF7" s="274"/>
      <c r="THG7" s="274"/>
      <c r="THH7" s="274"/>
      <c r="THI7" s="274"/>
      <c r="THJ7" s="274"/>
      <c r="THK7" s="274"/>
      <c r="THL7" s="274"/>
      <c r="THM7" s="274"/>
      <c r="THN7" s="274"/>
      <c r="THO7" s="274"/>
      <c r="THP7" s="274"/>
      <c r="THQ7" s="274"/>
      <c r="THR7" s="274"/>
      <c r="THS7" s="274"/>
      <c r="THT7" s="274"/>
      <c r="THU7" s="274"/>
      <c r="THV7" s="274"/>
      <c r="THW7" s="274"/>
      <c r="THX7" s="274"/>
      <c r="THY7" s="274"/>
      <c r="THZ7" s="274"/>
      <c r="TIA7" s="274"/>
      <c r="TIB7" s="274"/>
      <c r="TIC7" s="274"/>
      <c r="TID7" s="274"/>
      <c r="TIE7" s="274"/>
      <c r="TIF7" s="274"/>
      <c r="TIG7" s="274"/>
      <c r="TIH7" s="274"/>
      <c r="TII7" s="274"/>
      <c r="TIJ7" s="274"/>
      <c r="TIK7" s="274"/>
      <c r="TIL7" s="274"/>
      <c r="TIM7" s="274"/>
      <c r="TIN7" s="274"/>
      <c r="TIO7" s="274"/>
      <c r="TIP7" s="274"/>
      <c r="TIQ7" s="274"/>
      <c r="TIR7" s="274"/>
      <c r="TIS7" s="274"/>
      <c r="TIT7" s="274"/>
      <c r="TIU7" s="274"/>
      <c r="TIV7" s="274"/>
      <c r="TIW7" s="274"/>
      <c r="TIX7" s="274"/>
      <c r="TIY7" s="274"/>
      <c r="TIZ7" s="274"/>
      <c r="TJA7" s="274"/>
      <c r="TJB7" s="274"/>
      <c r="TJC7" s="274"/>
      <c r="TJD7" s="274"/>
      <c r="TJE7" s="274"/>
      <c r="TJF7" s="274"/>
      <c r="TJG7" s="274"/>
      <c r="TJH7" s="274"/>
      <c r="TJI7" s="274"/>
      <c r="TJJ7" s="274"/>
      <c r="TJK7" s="274"/>
      <c r="TJL7" s="274"/>
      <c r="TJM7" s="274"/>
      <c r="TJN7" s="274"/>
      <c r="TJO7" s="274"/>
      <c r="TJP7" s="274"/>
      <c r="TJQ7" s="274"/>
      <c r="TJR7" s="274"/>
      <c r="TJS7" s="274"/>
      <c r="TJT7" s="274"/>
      <c r="TJU7" s="274"/>
      <c r="TJV7" s="274"/>
      <c r="TJW7" s="274"/>
      <c r="TJX7" s="274"/>
      <c r="TJY7" s="274"/>
      <c r="TJZ7" s="274"/>
      <c r="TKA7" s="274"/>
      <c r="TKB7" s="274"/>
      <c r="TKC7" s="274"/>
      <c r="TKD7" s="274"/>
      <c r="TKE7" s="274"/>
      <c r="TKF7" s="274"/>
      <c r="TKG7" s="274"/>
      <c r="TKH7" s="274"/>
      <c r="TKI7" s="274"/>
      <c r="TKJ7" s="274"/>
      <c r="TKK7" s="274"/>
      <c r="TKL7" s="274"/>
      <c r="TKM7" s="274"/>
      <c r="TKN7" s="274"/>
      <c r="TKO7" s="274"/>
      <c r="TKP7" s="274"/>
      <c r="TKQ7" s="274"/>
      <c r="TKR7" s="274"/>
      <c r="TKS7" s="274"/>
      <c r="TKT7" s="274"/>
      <c r="TKU7" s="274"/>
      <c r="TKV7" s="274"/>
      <c r="TKW7" s="274"/>
      <c r="TKX7" s="274"/>
      <c r="TKY7" s="274"/>
      <c r="TKZ7" s="274"/>
      <c r="TLA7" s="274"/>
      <c r="TLB7" s="274"/>
      <c r="TLC7" s="274"/>
      <c r="TLD7" s="274"/>
      <c r="TLE7" s="274"/>
      <c r="TLF7" s="274"/>
      <c r="TLG7" s="274"/>
      <c r="TLH7" s="274"/>
      <c r="TLI7" s="274"/>
      <c r="TLJ7" s="274"/>
      <c r="TLK7" s="274"/>
      <c r="TLL7" s="274"/>
      <c r="TLM7" s="274"/>
      <c r="TLN7" s="274"/>
      <c r="TLO7" s="274"/>
      <c r="TLP7" s="274"/>
      <c r="TLQ7" s="274"/>
      <c r="TLR7" s="274"/>
      <c r="TLS7" s="274"/>
      <c r="TLT7" s="274"/>
      <c r="TLU7" s="274"/>
      <c r="TLV7" s="274"/>
      <c r="TLW7" s="274"/>
      <c r="TLX7" s="274"/>
      <c r="TLY7" s="274"/>
      <c r="TLZ7" s="274"/>
      <c r="TMA7" s="274"/>
      <c r="TMB7" s="274"/>
      <c r="TMC7" s="274"/>
      <c r="TMD7" s="274"/>
      <c r="TME7" s="274"/>
      <c r="TMF7" s="274"/>
      <c r="TMG7" s="274"/>
      <c r="TMH7" s="274"/>
      <c r="TMI7" s="274"/>
      <c r="TMJ7" s="274"/>
      <c r="TMK7" s="274"/>
      <c r="TML7" s="274"/>
      <c r="TMM7" s="274"/>
      <c r="TMN7" s="274"/>
      <c r="TMO7" s="274"/>
      <c r="TMP7" s="274"/>
      <c r="TMQ7" s="274"/>
      <c r="TMR7" s="274"/>
      <c r="TMS7" s="274"/>
      <c r="TMT7" s="274"/>
      <c r="TMU7" s="274"/>
      <c r="TMV7" s="274"/>
      <c r="TMW7" s="274"/>
      <c r="TMX7" s="274"/>
      <c r="TMY7" s="274"/>
      <c r="TMZ7" s="274"/>
      <c r="TNA7" s="274"/>
      <c r="TNB7" s="274"/>
      <c r="TNC7" s="274"/>
      <c r="TND7" s="274"/>
      <c r="TNE7" s="274"/>
      <c r="TNF7" s="274"/>
      <c r="TNG7" s="274"/>
      <c r="TNH7" s="274"/>
      <c r="TNI7" s="274"/>
      <c r="TNJ7" s="274"/>
      <c r="TNK7" s="274"/>
      <c r="TNL7" s="274"/>
      <c r="TNM7" s="274"/>
      <c r="TNN7" s="274"/>
      <c r="TNO7" s="274"/>
      <c r="TNP7" s="274"/>
      <c r="TNQ7" s="274"/>
      <c r="TNR7" s="274"/>
      <c r="TNS7" s="274"/>
      <c r="TNT7" s="274"/>
      <c r="TNU7" s="274"/>
      <c r="TNV7" s="274"/>
      <c r="TNW7" s="274"/>
      <c r="TNX7" s="274"/>
      <c r="TNY7" s="274"/>
      <c r="TNZ7" s="274"/>
      <c r="TOA7" s="274"/>
      <c r="TOB7" s="274"/>
      <c r="TOC7" s="274"/>
      <c r="TOD7" s="274"/>
      <c r="TOE7" s="274"/>
      <c r="TOF7" s="274"/>
      <c r="TOG7" s="274"/>
      <c r="TOH7" s="274"/>
      <c r="TOI7" s="274"/>
      <c r="TOJ7" s="274"/>
      <c r="TOK7" s="274"/>
      <c r="TOL7" s="274"/>
      <c r="TOM7" s="274"/>
      <c r="TON7" s="274"/>
      <c r="TOO7" s="274"/>
      <c r="TOP7" s="274"/>
      <c r="TOQ7" s="274"/>
      <c r="TOR7" s="274"/>
      <c r="TOS7" s="274"/>
      <c r="TOT7" s="274"/>
      <c r="TOU7" s="274"/>
      <c r="TOV7" s="274"/>
      <c r="TOW7" s="274"/>
      <c r="TOX7" s="274"/>
      <c r="TOY7" s="274"/>
      <c r="TOZ7" s="274"/>
      <c r="TPA7" s="274"/>
      <c r="TPB7" s="274"/>
      <c r="TPC7" s="274"/>
      <c r="TPD7" s="274"/>
      <c r="TPE7" s="274"/>
      <c r="TPF7" s="274"/>
      <c r="TPG7" s="274"/>
      <c r="TPH7" s="274"/>
      <c r="TPI7" s="274"/>
      <c r="TPJ7" s="274"/>
      <c r="TPK7" s="274"/>
      <c r="TPL7" s="274"/>
      <c r="TPM7" s="274"/>
      <c r="TPN7" s="274"/>
      <c r="TPO7" s="274"/>
      <c r="TPP7" s="274"/>
      <c r="TPQ7" s="274"/>
      <c r="TPR7" s="274"/>
      <c r="TPS7" s="274"/>
      <c r="TPT7" s="274"/>
      <c r="TPU7" s="274"/>
      <c r="TPV7" s="274"/>
      <c r="TPW7" s="274"/>
      <c r="TPX7" s="274"/>
      <c r="TPY7" s="274"/>
      <c r="TPZ7" s="274"/>
      <c r="TQA7" s="274"/>
      <c r="TQB7" s="274"/>
      <c r="TQC7" s="274"/>
      <c r="TQD7" s="274"/>
      <c r="TQE7" s="274"/>
      <c r="TQF7" s="274"/>
      <c r="TQG7" s="274"/>
      <c r="TQH7" s="274"/>
      <c r="TQI7" s="274"/>
      <c r="TQJ7" s="274"/>
      <c r="TQK7" s="274"/>
      <c r="TQL7" s="274"/>
      <c r="TQM7" s="274"/>
      <c r="TQN7" s="274"/>
      <c r="TQO7" s="274"/>
      <c r="TQP7" s="274"/>
      <c r="TQQ7" s="274"/>
      <c r="TQR7" s="274"/>
      <c r="TQS7" s="274"/>
      <c r="TQT7" s="274"/>
      <c r="TQU7" s="274"/>
      <c r="TQV7" s="274"/>
      <c r="TQW7" s="274"/>
      <c r="TQX7" s="274"/>
      <c r="TQY7" s="274"/>
      <c r="TQZ7" s="274"/>
      <c r="TRA7" s="274"/>
      <c r="TRB7" s="274"/>
      <c r="TRC7" s="274"/>
      <c r="TRD7" s="274"/>
      <c r="TRE7" s="274"/>
      <c r="TRF7" s="274"/>
      <c r="TRG7" s="274"/>
      <c r="TRH7" s="274"/>
      <c r="TRI7" s="274"/>
      <c r="TRJ7" s="274"/>
      <c r="TRK7" s="274"/>
      <c r="TRL7" s="274"/>
      <c r="TRM7" s="274"/>
      <c r="TRN7" s="274"/>
      <c r="TRO7" s="274"/>
      <c r="TRP7" s="274"/>
      <c r="TRQ7" s="274"/>
      <c r="TRR7" s="274"/>
      <c r="TRS7" s="274"/>
      <c r="TRT7" s="274"/>
      <c r="TRU7" s="274"/>
      <c r="TRV7" s="274"/>
      <c r="TRW7" s="274"/>
      <c r="TRX7" s="274"/>
      <c r="TRY7" s="274"/>
      <c r="TRZ7" s="274"/>
      <c r="TSA7" s="274"/>
      <c r="TSB7" s="274"/>
      <c r="TSC7" s="274"/>
      <c r="TSD7" s="274"/>
      <c r="TSE7" s="274"/>
      <c r="TSF7" s="274"/>
      <c r="TSG7" s="274"/>
      <c r="TSH7" s="274"/>
      <c r="TSI7" s="274"/>
      <c r="TSJ7" s="274"/>
      <c r="TSK7" s="274"/>
      <c r="TSL7" s="274"/>
      <c r="TSM7" s="274"/>
      <c r="TSN7" s="274"/>
      <c r="TSO7" s="274"/>
      <c r="TSP7" s="274"/>
      <c r="TSQ7" s="274"/>
      <c r="TSR7" s="274"/>
      <c r="TSS7" s="274"/>
      <c r="TST7" s="274"/>
      <c r="TSU7" s="274"/>
      <c r="TSV7" s="274"/>
      <c r="TSW7" s="274"/>
      <c r="TSX7" s="274"/>
      <c r="TSY7" s="274"/>
      <c r="TSZ7" s="274"/>
      <c r="TTA7" s="274"/>
      <c r="TTB7" s="274"/>
      <c r="TTC7" s="274"/>
      <c r="TTD7" s="274"/>
      <c r="TTE7" s="274"/>
      <c r="TTF7" s="274"/>
      <c r="TTG7" s="274"/>
      <c r="TTH7" s="274"/>
      <c r="TTI7" s="274"/>
      <c r="TTJ7" s="274"/>
      <c r="TTK7" s="274"/>
      <c r="TTL7" s="274"/>
      <c r="TTM7" s="274"/>
      <c r="TTN7" s="274"/>
      <c r="TTO7" s="274"/>
      <c r="TTP7" s="274"/>
      <c r="TTQ7" s="274"/>
      <c r="TTR7" s="274"/>
      <c r="TTS7" s="274"/>
      <c r="TTT7" s="274"/>
      <c r="TTU7" s="274"/>
      <c r="TTV7" s="274"/>
      <c r="TTW7" s="274"/>
      <c r="TTX7" s="274"/>
      <c r="TTY7" s="274"/>
      <c r="TTZ7" s="274"/>
      <c r="TUA7" s="274"/>
      <c r="TUB7" s="274"/>
      <c r="TUC7" s="274"/>
      <c r="TUD7" s="274"/>
      <c r="TUE7" s="274"/>
      <c r="TUF7" s="274"/>
      <c r="TUG7" s="274"/>
      <c r="TUH7" s="274"/>
      <c r="TUI7" s="274"/>
      <c r="TUJ7" s="274"/>
      <c r="TUK7" s="274"/>
      <c r="TUL7" s="274"/>
      <c r="TUM7" s="274"/>
      <c r="TUN7" s="274"/>
      <c r="TUO7" s="274"/>
      <c r="TUP7" s="274"/>
      <c r="TUQ7" s="274"/>
      <c r="TUR7" s="274"/>
      <c r="TUS7" s="274"/>
      <c r="TUT7" s="274"/>
      <c r="TUU7" s="274"/>
      <c r="TUV7" s="274"/>
      <c r="TUW7" s="274"/>
      <c r="TUX7" s="274"/>
      <c r="TUY7" s="274"/>
      <c r="TUZ7" s="274"/>
      <c r="TVA7" s="274"/>
      <c r="TVB7" s="274"/>
      <c r="TVC7" s="274"/>
      <c r="TVD7" s="274"/>
      <c r="TVE7" s="274"/>
      <c r="TVF7" s="274"/>
      <c r="TVG7" s="274"/>
      <c r="TVH7" s="274"/>
      <c r="TVI7" s="274"/>
      <c r="TVJ7" s="274"/>
      <c r="TVK7" s="274"/>
      <c r="TVL7" s="274"/>
      <c r="TVM7" s="274"/>
      <c r="TVN7" s="274"/>
      <c r="TVO7" s="274"/>
      <c r="TVP7" s="274"/>
      <c r="TVQ7" s="274"/>
      <c r="TVR7" s="274"/>
      <c r="TVS7" s="274"/>
      <c r="TVT7" s="274"/>
      <c r="TVU7" s="274"/>
      <c r="TVV7" s="274"/>
      <c r="TVW7" s="274"/>
      <c r="TVX7" s="274"/>
      <c r="TVY7" s="274"/>
      <c r="TVZ7" s="274"/>
      <c r="TWA7" s="274"/>
      <c r="TWB7" s="274"/>
      <c r="TWC7" s="274"/>
      <c r="TWD7" s="274"/>
      <c r="TWE7" s="274"/>
      <c r="TWF7" s="274"/>
      <c r="TWG7" s="274"/>
      <c r="TWH7" s="274"/>
      <c r="TWI7" s="274"/>
      <c r="TWJ7" s="274"/>
      <c r="TWK7" s="274"/>
      <c r="TWL7" s="274"/>
      <c r="TWM7" s="274"/>
      <c r="TWN7" s="274"/>
      <c r="TWO7" s="274"/>
      <c r="TWP7" s="274"/>
      <c r="TWQ7" s="274"/>
      <c r="TWR7" s="274"/>
      <c r="TWS7" s="274"/>
      <c r="TWT7" s="274"/>
      <c r="TWU7" s="274"/>
      <c r="TWV7" s="274"/>
      <c r="TWW7" s="274"/>
      <c r="TWX7" s="274"/>
      <c r="TWY7" s="274"/>
      <c r="TWZ7" s="274"/>
      <c r="TXA7" s="274"/>
      <c r="TXB7" s="274"/>
      <c r="TXC7" s="274"/>
      <c r="TXD7" s="274"/>
      <c r="TXE7" s="274"/>
      <c r="TXF7" s="274"/>
      <c r="TXG7" s="274"/>
      <c r="TXH7" s="274"/>
      <c r="TXI7" s="274"/>
      <c r="TXJ7" s="274"/>
      <c r="TXK7" s="274"/>
      <c r="TXL7" s="274"/>
      <c r="TXM7" s="274"/>
      <c r="TXN7" s="274"/>
      <c r="TXO7" s="274"/>
      <c r="TXP7" s="274"/>
      <c r="TXQ7" s="274"/>
      <c r="TXR7" s="274"/>
      <c r="TXS7" s="274"/>
      <c r="TXT7" s="274"/>
      <c r="TXU7" s="274"/>
      <c r="TXV7" s="274"/>
      <c r="TXW7" s="274"/>
      <c r="TXX7" s="274"/>
      <c r="TXY7" s="274"/>
      <c r="TXZ7" s="274"/>
      <c r="TYA7" s="274"/>
      <c r="TYB7" s="274"/>
      <c r="TYC7" s="274"/>
      <c r="TYD7" s="274"/>
      <c r="TYE7" s="274"/>
      <c r="TYF7" s="274"/>
      <c r="TYG7" s="274"/>
      <c r="TYH7" s="274"/>
      <c r="TYI7" s="274"/>
      <c r="TYJ7" s="274"/>
      <c r="TYK7" s="274"/>
      <c r="TYL7" s="274"/>
      <c r="TYM7" s="274"/>
      <c r="TYN7" s="274"/>
      <c r="TYO7" s="274"/>
      <c r="TYP7" s="274"/>
      <c r="TYQ7" s="274"/>
      <c r="TYR7" s="274"/>
      <c r="TYS7" s="274"/>
      <c r="TYT7" s="274"/>
      <c r="TYU7" s="274"/>
      <c r="TYV7" s="274"/>
      <c r="TYW7" s="274"/>
      <c r="TYX7" s="274"/>
      <c r="TYY7" s="274"/>
      <c r="TYZ7" s="274"/>
      <c r="TZA7" s="274"/>
      <c r="TZB7" s="274"/>
      <c r="TZC7" s="274"/>
      <c r="TZD7" s="274"/>
      <c r="TZE7" s="274"/>
      <c r="TZF7" s="274"/>
      <c r="TZG7" s="274"/>
      <c r="TZH7" s="274"/>
      <c r="TZI7" s="274"/>
      <c r="TZJ7" s="274"/>
      <c r="TZK7" s="274"/>
      <c r="TZL7" s="274"/>
      <c r="TZM7" s="274"/>
      <c r="TZN7" s="274"/>
      <c r="TZO7" s="274"/>
      <c r="TZP7" s="274"/>
      <c r="TZQ7" s="274"/>
      <c r="TZR7" s="274"/>
      <c r="TZS7" s="274"/>
      <c r="TZT7" s="274"/>
      <c r="TZU7" s="274"/>
      <c r="TZV7" s="274"/>
      <c r="TZW7" s="274"/>
      <c r="TZX7" s="274"/>
      <c r="TZY7" s="274"/>
      <c r="TZZ7" s="274"/>
      <c r="UAA7" s="274"/>
      <c r="UAB7" s="274"/>
      <c r="UAC7" s="274"/>
      <c r="UAD7" s="274"/>
      <c r="UAE7" s="274"/>
      <c r="UAF7" s="274"/>
      <c r="UAG7" s="274"/>
      <c r="UAH7" s="274"/>
      <c r="UAI7" s="274"/>
      <c r="UAJ7" s="274"/>
      <c r="UAK7" s="274"/>
      <c r="UAL7" s="274"/>
      <c r="UAM7" s="274"/>
      <c r="UAN7" s="274"/>
      <c r="UAO7" s="274"/>
      <c r="UAP7" s="274"/>
      <c r="UAQ7" s="274"/>
      <c r="UAR7" s="274"/>
      <c r="UAS7" s="274"/>
      <c r="UAT7" s="274"/>
      <c r="UAU7" s="274"/>
      <c r="UAV7" s="274"/>
      <c r="UAW7" s="274"/>
      <c r="UAX7" s="274"/>
      <c r="UAY7" s="274"/>
      <c r="UAZ7" s="274"/>
      <c r="UBA7" s="274"/>
      <c r="UBB7" s="274"/>
      <c r="UBC7" s="274"/>
      <c r="UBD7" s="274"/>
      <c r="UBE7" s="274"/>
      <c r="UBF7" s="274"/>
      <c r="UBG7" s="274"/>
      <c r="UBH7" s="274"/>
      <c r="UBI7" s="274"/>
      <c r="UBJ7" s="274"/>
      <c r="UBK7" s="274"/>
      <c r="UBL7" s="274"/>
      <c r="UBM7" s="274"/>
      <c r="UBN7" s="274"/>
      <c r="UBO7" s="274"/>
      <c r="UBP7" s="274"/>
      <c r="UBQ7" s="274"/>
      <c r="UBR7" s="274"/>
      <c r="UBS7" s="274"/>
      <c r="UBT7" s="274"/>
      <c r="UBU7" s="274"/>
      <c r="UBV7" s="274"/>
      <c r="UBW7" s="274"/>
      <c r="UBX7" s="274"/>
      <c r="UBY7" s="274"/>
      <c r="UBZ7" s="274"/>
      <c r="UCA7" s="274"/>
      <c r="UCB7" s="274"/>
      <c r="UCC7" s="274"/>
      <c r="UCD7" s="274"/>
      <c r="UCE7" s="274"/>
      <c r="UCF7" s="274"/>
      <c r="UCG7" s="274"/>
      <c r="UCH7" s="274"/>
      <c r="UCI7" s="274"/>
      <c r="UCJ7" s="274"/>
      <c r="UCK7" s="274"/>
      <c r="UCL7" s="274"/>
      <c r="UCM7" s="274"/>
      <c r="UCN7" s="274"/>
      <c r="UCO7" s="274"/>
      <c r="UCP7" s="274"/>
      <c r="UCQ7" s="274"/>
      <c r="UCR7" s="274"/>
      <c r="UCS7" s="274"/>
      <c r="UCT7" s="274"/>
      <c r="UCU7" s="274"/>
      <c r="UCV7" s="274"/>
      <c r="UCW7" s="274"/>
      <c r="UCX7" s="274"/>
      <c r="UCY7" s="274"/>
      <c r="UCZ7" s="274"/>
      <c r="UDA7" s="274"/>
      <c r="UDB7" s="274"/>
      <c r="UDC7" s="274"/>
      <c r="UDD7" s="274"/>
      <c r="UDE7" s="274"/>
      <c r="UDF7" s="274"/>
      <c r="UDG7" s="274"/>
      <c r="UDH7" s="274"/>
      <c r="UDI7" s="274"/>
      <c r="UDJ7" s="274"/>
      <c r="UDK7" s="274"/>
      <c r="UDL7" s="274"/>
      <c r="UDM7" s="274"/>
      <c r="UDN7" s="274"/>
      <c r="UDO7" s="274"/>
      <c r="UDP7" s="274"/>
      <c r="UDQ7" s="274"/>
      <c r="UDR7" s="274"/>
      <c r="UDS7" s="274"/>
      <c r="UDT7" s="274"/>
      <c r="UDU7" s="274"/>
      <c r="UDV7" s="274"/>
      <c r="UDW7" s="274"/>
      <c r="UDX7" s="274"/>
      <c r="UDY7" s="274"/>
      <c r="UDZ7" s="274"/>
      <c r="UEA7" s="274"/>
      <c r="UEB7" s="274"/>
      <c r="UEC7" s="274"/>
      <c r="UED7" s="274"/>
      <c r="UEE7" s="274"/>
      <c r="UEF7" s="274"/>
      <c r="UEG7" s="274"/>
      <c r="UEH7" s="274"/>
      <c r="UEI7" s="274"/>
      <c r="UEJ7" s="274"/>
      <c r="UEK7" s="274"/>
      <c r="UEL7" s="274"/>
      <c r="UEM7" s="274"/>
      <c r="UEN7" s="274"/>
      <c r="UEO7" s="274"/>
      <c r="UEP7" s="274"/>
      <c r="UEQ7" s="274"/>
      <c r="UER7" s="274"/>
      <c r="UES7" s="274"/>
      <c r="UET7" s="274"/>
      <c r="UEU7" s="274"/>
      <c r="UEV7" s="274"/>
      <c r="UEW7" s="274"/>
      <c r="UEX7" s="274"/>
      <c r="UEY7" s="274"/>
      <c r="UEZ7" s="274"/>
      <c r="UFA7" s="274"/>
      <c r="UFB7" s="274"/>
      <c r="UFC7" s="274"/>
      <c r="UFD7" s="274"/>
      <c r="UFE7" s="274"/>
      <c r="UFF7" s="274"/>
      <c r="UFG7" s="274"/>
      <c r="UFH7" s="274"/>
      <c r="UFI7" s="274"/>
      <c r="UFJ7" s="274"/>
      <c r="UFK7" s="274"/>
      <c r="UFL7" s="274"/>
      <c r="UFM7" s="274"/>
      <c r="UFN7" s="274"/>
      <c r="UFO7" s="274"/>
      <c r="UFP7" s="274"/>
      <c r="UFQ7" s="274"/>
      <c r="UFR7" s="274"/>
      <c r="UFS7" s="274"/>
      <c r="UFT7" s="274"/>
      <c r="UFU7" s="274"/>
      <c r="UFV7" s="274"/>
      <c r="UFW7" s="274"/>
      <c r="UFX7" s="274"/>
      <c r="UFY7" s="274"/>
      <c r="UFZ7" s="274"/>
      <c r="UGA7" s="274"/>
      <c r="UGB7" s="274"/>
      <c r="UGC7" s="274"/>
      <c r="UGD7" s="274"/>
      <c r="UGE7" s="274"/>
      <c r="UGF7" s="274"/>
      <c r="UGG7" s="274"/>
      <c r="UGH7" s="274"/>
      <c r="UGI7" s="274"/>
      <c r="UGJ7" s="274"/>
      <c r="UGK7" s="274"/>
      <c r="UGL7" s="274"/>
      <c r="UGM7" s="274"/>
      <c r="UGN7" s="274"/>
      <c r="UGO7" s="274"/>
      <c r="UGP7" s="274"/>
      <c r="UGQ7" s="274"/>
      <c r="UGR7" s="274"/>
      <c r="UGS7" s="274"/>
      <c r="UGT7" s="274"/>
      <c r="UGU7" s="274"/>
      <c r="UGV7" s="274"/>
      <c r="UGW7" s="274"/>
      <c r="UGX7" s="274"/>
      <c r="UGY7" s="274"/>
      <c r="UGZ7" s="274"/>
      <c r="UHA7" s="274"/>
      <c r="UHB7" s="274"/>
      <c r="UHC7" s="274"/>
      <c r="UHD7" s="274"/>
      <c r="UHE7" s="274"/>
      <c r="UHF7" s="274"/>
      <c r="UHG7" s="274"/>
      <c r="UHH7" s="274"/>
      <c r="UHI7" s="274"/>
      <c r="UHJ7" s="274"/>
      <c r="UHK7" s="274"/>
      <c r="UHL7" s="274"/>
      <c r="UHM7" s="274"/>
      <c r="UHN7" s="274"/>
      <c r="UHO7" s="274"/>
      <c r="UHP7" s="274"/>
      <c r="UHQ7" s="274"/>
      <c r="UHR7" s="274"/>
      <c r="UHS7" s="274"/>
      <c r="UHT7" s="274"/>
      <c r="UHU7" s="274"/>
      <c r="UHV7" s="274"/>
      <c r="UHW7" s="274"/>
      <c r="UHX7" s="274"/>
      <c r="UHY7" s="274"/>
      <c r="UHZ7" s="274"/>
      <c r="UIA7" s="274"/>
      <c r="UIB7" s="274"/>
      <c r="UIC7" s="274"/>
      <c r="UID7" s="274"/>
      <c r="UIE7" s="274"/>
      <c r="UIF7" s="274"/>
      <c r="UIG7" s="274"/>
      <c r="UIH7" s="274"/>
      <c r="UII7" s="274"/>
      <c r="UIJ7" s="274"/>
      <c r="UIK7" s="274"/>
      <c r="UIL7" s="274"/>
      <c r="UIM7" s="274"/>
      <c r="UIN7" s="274"/>
      <c r="UIO7" s="274"/>
      <c r="UIP7" s="274"/>
      <c r="UIQ7" s="274"/>
      <c r="UIR7" s="274"/>
      <c r="UIS7" s="274"/>
      <c r="UIT7" s="274"/>
      <c r="UIU7" s="274"/>
      <c r="UIV7" s="274"/>
      <c r="UIW7" s="274"/>
      <c r="UIX7" s="274"/>
      <c r="UIY7" s="274"/>
      <c r="UIZ7" s="274"/>
      <c r="UJA7" s="274"/>
      <c r="UJB7" s="274"/>
      <c r="UJC7" s="274"/>
      <c r="UJD7" s="274"/>
      <c r="UJE7" s="274"/>
      <c r="UJF7" s="274"/>
      <c r="UJG7" s="274"/>
      <c r="UJH7" s="274"/>
      <c r="UJI7" s="274"/>
      <c r="UJJ7" s="274"/>
      <c r="UJK7" s="274"/>
      <c r="UJL7" s="274"/>
      <c r="UJM7" s="274"/>
      <c r="UJN7" s="274"/>
      <c r="UJO7" s="274"/>
      <c r="UJP7" s="274"/>
      <c r="UJQ7" s="274"/>
      <c r="UJR7" s="274"/>
      <c r="UJS7" s="274"/>
      <c r="UJT7" s="274"/>
      <c r="UJU7" s="274"/>
      <c r="UJV7" s="274"/>
      <c r="UJW7" s="274"/>
      <c r="UJX7" s="274"/>
      <c r="UJY7" s="274"/>
      <c r="UJZ7" s="274"/>
      <c r="UKA7" s="274"/>
      <c r="UKB7" s="274"/>
      <c r="UKC7" s="274"/>
      <c r="UKD7" s="274"/>
      <c r="UKE7" s="274"/>
      <c r="UKF7" s="274"/>
      <c r="UKG7" s="274"/>
      <c r="UKH7" s="274"/>
      <c r="UKI7" s="274"/>
      <c r="UKJ7" s="274"/>
      <c r="UKK7" s="274"/>
      <c r="UKL7" s="274"/>
      <c r="UKM7" s="274"/>
      <c r="UKN7" s="274"/>
      <c r="UKO7" s="274"/>
      <c r="UKP7" s="274"/>
      <c r="UKQ7" s="274"/>
      <c r="UKR7" s="274"/>
      <c r="UKS7" s="274"/>
      <c r="UKT7" s="274"/>
      <c r="UKU7" s="274"/>
      <c r="UKV7" s="274"/>
      <c r="UKW7" s="274"/>
      <c r="UKX7" s="274"/>
      <c r="UKY7" s="274"/>
      <c r="UKZ7" s="274"/>
      <c r="ULA7" s="274"/>
      <c r="ULB7" s="274"/>
      <c r="ULC7" s="274"/>
      <c r="ULD7" s="274"/>
      <c r="ULE7" s="274"/>
      <c r="ULF7" s="274"/>
      <c r="ULG7" s="274"/>
      <c r="ULH7" s="274"/>
      <c r="ULI7" s="274"/>
      <c r="ULJ7" s="274"/>
      <c r="ULK7" s="274"/>
      <c r="ULL7" s="274"/>
      <c r="ULM7" s="274"/>
      <c r="ULN7" s="274"/>
      <c r="ULO7" s="274"/>
      <c r="ULP7" s="274"/>
      <c r="ULQ7" s="274"/>
      <c r="ULR7" s="274"/>
      <c r="ULS7" s="274"/>
      <c r="ULT7" s="274"/>
      <c r="ULU7" s="274"/>
      <c r="ULV7" s="274"/>
      <c r="ULW7" s="274"/>
      <c r="ULX7" s="274"/>
      <c r="ULY7" s="274"/>
      <c r="ULZ7" s="274"/>
      <c r="UMA7" s="274"/>
      <c r="UMB7" s="274"/>
      <c r="UMC7" s="274"/>
      <c r="UMD7" s="274"/>
      <c r="UME7" s="274"/>
      <c r="UMF7" s="274"/>
      <c r="UMG7" s="274"/>
      <c r="UMH7" s="274"/>
      <c r="UMI7" s="274"/>
      <c r="UMJ7" s="274"/>
      <c r="UMK7" s="274"/>
      <c r="UML7" s="274"/>
      <c r="UMM7" s="274"/>
      <c r="UMN7" s="274"/>
      <c r="UMO7" s="274"/>
      <c r="UMP7" s="274"/>
      <c r="UMQ7" s="274"/>
      <c r="UMR7" s="274"/>
      <c r="UMS7" s="274"/>
      <c r="UMT7" s="274"/>
      <c r="UMU7" s="274"/>
      <c r="UMV7" s="274"/>
      <c r="UMW7" s="274"/>
      <c r="UMX7" s="274"/>
      <c r="UMY7" s="274"/>
      <c r="UMZ7" s="274"/>
      <c r="UNA7" s="274"/>
      <c r="UNB7" s="274"/>
      <c r="UNC7" s="274"/>
      <c r="UND7" s="274"/>
      <c r="UNE7" s="274"/>
      <c r="UNF7" s="274"/>
      <c r="UNG7" s="274"/>
      <c r="UNH7" s="274"/>
      <c r="UNI7" s="274"/>
      <c r="UNJ7" s="274"/>
      <c r="UNK7" s="274"/>
      <c r="UNL7" s="274"/>
      <c r="UNM7" s="274"/>
      <c r="UNN7" s="274"/>
      <c r="UNO7" s="274"/>
      <c r="UNP7" s="274"/>
      <c r="UNQ7" s="274"/>
      <c r="UNR7" s="274"/>
      <c r="UNS7" s="274"/>
      <c r="UNT7" s="274"/>
      <c r="UNU7" s="274"/>
      <c r="UNV7" s="274"/>
      <c r="UNW7" s="274"/>
      <c r="UNX7" s="274"/>
      <c r="UNY7" s="274"/>
      <c r="UNZ7" s="274"/>
      <c r="UOA7" s="274"/>
      <c r="UOB7" s="274"/>
      <c r="UOC7" s="274"/>
      <c r="UOD7" s="274"/>
      <c r="UOE7" s="274"/>
      <c r="UOF7" s="274"/>
      <c r="UOG7" s="274"/>
      <c r="UOH7" s="274"/>
      <c r="UOI7" s="274"/>
      <c r="UOJ7" s="274"/>
      <c r="UOK7" s="274"/>
      <c r="UOL7" s="274"/>
      <c r="UOM7" s="274"/>
      <c r="UON7" s="274"/>
      <c r="UOO7" s="274"/>
      <c r="UOP7" s="274"/>
      <c r="UOQ7" s="274"/>
      <c r="UOR7" s="274"/>
      <c r="UOS7" s="274"/>
      <c r="UOT7" s="274"/>
      <c r="UOU7" s="274"/>
      <c r="UOV7" s="274"/>
      <c r="UOW7" s="274"/>
      <c r="UOX7" s="274"/>
      <c r="UOY7" s="274"/>
      <c r="UOZ7" s="274"/>
      <c r="UPA7" s="274"/>
      <c r="UPB7" s="274"/>
      <c r="UPC7" s="274"/>
      <c r="UPD7" s="274"/>
      <c r="UPE7" s="274"/>
      <c r="UPF7" s="274"/>
      <c r="UPG7" s="274"/>
      <c r="UPH7" s="274"/>
      <c r="UPI7" s="274"/>
      <c r="UPJ7" s="274"/>
      <c r="UPK7" s="274"/>
      <c r="UPL7" s="274"/>
      <c r="UPM7" s="274"/>
      <c r="UPN7" s="274"/>
      <c r="UPO7" s="274"/>
      <c r="UPP7" s="274"/>
      <c r="UPQ7" s="274"/>
      <c r="UPR7" s="274"/>
      <c r="UPS7" s="274"/>
      <c r="UPT7" s="274"/>
      <c r="UPU7" s="274"/>
      <c r="UPV7" s="274"/>
      <c r="UPW7" s="274"/>
      <c r="UPX7" s="274"/>
      <c r="UPY7" s="274"/>
      <c r="UPZ7" s="274"/>
      <c r="UQA7" s="274"/>
      <c r="UQB7" s="274"/>
      <c r="UQC7" s="274"/>
      <c r="UQD7" s="274"/>
      <c r="UQE7" s="274"/>
      <c r="UQF7" s="274"/>
      <c r="UQG7" s="274"/>
      <c r="UQH7" s="274"/>
      <c r="UQI7" s="274"/>
      <c r="UQJ7" s="274"/>
      <c r="UQK7" s="274"/>
      <c r="UQL7" s="274"/>
      <c r="UQM7" s="274"/>
      <c r="UQN7" s="274"/>
      <c r="UQO7" s="274"/>
      <c r="UQP7" s="274"/>
      <c r="UQQ7" s="274"/>
      <c r="UQR7" s="274"/>
      <c r="UQS7" s="274"/>
      <c r="UQT7" s="274"/>
      <c r="UQU7" s="274"/>
      <c r="UQV7" s="274"/>
      <c r="UQW7" s="274"/>
      <c r="UQX7" s="274"/>
      <c r="UQY7" s="274"/>
      <c r="UQZ7" s="274"/>
      <c r="URA7" s="274"/>
      <c r="URB7" s="274"/>
      <c r="URC7" s="274"/>
      <c r="URD7" s="274"/>
      <c r="URE7" s="274"/>
      <c r="URF7" s="274"/>
      <c r="URG7" s="274"/>
      <c r="URH7" s="274"/>
      <c r="URI7" s="274"/>
      <c r="URJ7" s="274"/>
      <c r="URK7" s="274"/>
      <c r="URL7" s="274"/>
      <c r="URM7" s="274"/>
      <c r="URN7" s="274"/>
      <c r="URO7" s="274"/>
      <c r="URP7" s="274"/>
      <c r="URQ7" s="274"/>
      <c r="URR7" s="274"/>
      <c r="URS7" s="274"/>
      <c r="URT7" s="274"/>
      <c r="URU7" s="274"/>
      <c r="URV7" s="274"/>
      <c r="URW7" s="274"/>
      <c r="URX7" s="274"/>
      <c r="URY7" s="274"/>
      <c r="URZ7" s="274"/>
      <c r="USA7" s="274"/>
      <c r="USB7" s="274"/>
      <c r="USC7" s="274"/>
      <c r="USD7" s="274"/>
      <c r="USE7" s="274"/>
      <c r="USF7" s="274"/>
      <c r="USG7" s="274"/>
      <c r="USH7" s="274"/>
      <c r="USI7" s="274"/>
      <c r="USJ7" s="274"/>
      <c r="USK7" s="274"/>
      <c r="USL7" s="274"/>
      <c r="USM7" s="274"/>
      <c r="USN7" s="274"/>
      <c r="USO7" s="274"/>
      <c r="USP7" s="274"/>
      <c r="USQ7" s="274"/>
      <c r="USR7" s="274"/>
      <c r="USS7" s="274"/>
      <c r="UST7" s="274"/>
      <c r="USU7" s="274"/>
      <c r="USV7" s="274"/>
      <c r="USW7" s="274"/>
      <c r="USX7" s="274"/>
      <c r="USY7" s="274"/>
      <c r="USZ7" s="274"/>
      <c r="UTA7" s="274"/>
      <c r="UTB7" s="274"/>
      <c r="UTC7" s="274"/>
      <c r="UTD7" s="274"/>
      <c r="UTE7" s="274"/>
      <c r="UTF7" s="274"/>
      <c r="UTG7" s="274"/>
      <c r="UTH7" s="274"/>
      <c r="UTI7" s="274"/>
      <c r="UTJ7" s="274"/>
      <c r="UTK7" s="274"/>
      <c r="UTL7" s="274"/>
      <c r="UTM7" s="274"/>
      <c r="UTN7" s="274"/>
      <c r="UTO7" s="274"/>
      <c r="UTP7" s="274"/>
      <c r="UTQ7" s="274"/>
      <c r="UTR7" s="274"/>
      <c r="UTS7" s="274"/>
      <c r="UTT7" s="274"/>
      <c r="UTU7" s="274"/>
      <c r="UTV7" s="274"/>
      <c r="UTW7" s="274"/>
      <c r="UTX7" s="274"/>
      <c r="UTY7" s="274"/>
      <c r="UTZ7" s="274"/>
      <c r="UUA7" s="274"/>
      <c r="UUB7" s="274"/>
      <c r="UUC7" s="274"/>
      <c r="UUD7" s="274"/>
      <c r="UUE7" s="274"/>
      <c r="UUF7" s="274"/>
      <c r="UUG7" s="274"/>
      <c r="UUH7" s="274"/>
      <c r="UUI7" s="274"/>
      <c r="UUJ7" s="274"/>
      <c r="UUK7" s="274"/>
      <c r="UUL7" s="274"/>
      <c r="UUM7" s="274"/>
      <c r="UUN7" s="274"/>
      <c r="UUO7" s="274"/>
      <c r="UUP7" s="274"/>
      <c r="UUQ7" s="274"/>
      <c r="UUR7" s="274"/>
      <c r="UUS7" s="274"/>
      <c r="UUT7" s="274"/>
      <c r="UUU7" s="274"/>
      <c r="UUV7" s="274"/>
      <c r="UUW7" s="274"/>
      <c r="UUX7" s="274"/>
      <c r="UUY7" s="274"/>
      <c r="UUZ7" s="274"/>
      <c r="UVA7" s="274"/>
      <c r="UVB7" s="274"/>
      <c r="UVC7" s="274"/>
      <c r="UVD7" s="274"/>
      <c r="UVE7" s="274"/>
      <c r="UVF7" s="274"/>
      <c r="UVG7" s="274"/>
      <c r="UVH7" s="274"/>
      <c r="UVI7" s="274"/>
      <c r="UVJ7" s="274"/>
      <c r="UVK7" s="274"/>
      <c r="UVL7" s="274"/>
      <c r="UVM7" s="274"/>
      <c r="UVN7" s="274"/>
      <c r="UVO7" s="274"/>
      <c r="UVP7" s="274"/>
      <c r="UVQ7" s="274"/>
      <c r="UVR7" s="274"/>
      <c r="UVS7" s="274"/>
      <c r="UVT7" s="274"/>
      <c r="UVU7" s="274"/>
      <c r="UVV7" s="274"/>
      <c r="UVW7" s="274"/>
      <c r="UVX7" s="274"/>
      <c r="UVY7" s="274"/>
      <c r="UVZ7" s="274"/>
      <c r="UWA7" s="274"/>
      <c r="UWB7" s="274"/>
      <c r="UWC7" s="274"/>
      <c r="UWD7" s="274"/>
      <c r="UWE7" s="274"/>
      <c r="UWF7" s="274"/>
      <c r="UWG7" s="274"/>
      <c r="UWH7" s="274"/>
      <c r="UWI7" s="274"/>
      <c r="UWJ7" s="274"/>
      <c r="UWK7" s="274"/>
      <c r="UWL7" s="274"/>
      <c r="UWM7" s="274"/>
      <c r="UWN7" s="274"/>
      <c r="UWO7" s="274"/>
      <c r="UWP7" s="274"/>
      <c r="UWQ7" s="274"/>
      <c r="UWR7" s="274"/>
      <c r="UWS7" s="274"/>
      <c r="UWT7" s="274"/>
      <c r="UWU7" s="274"/>
      <c r="UWV7" s="274"/>
      <c r="UWW7" s="274"/>
      <c r="UWX7" s="274"/>
      <c r="UWY7" s="274"/>
      <c r="UWZ7" s="274"/>
      <c r="UXA7" s="274"/>
      <c r="UXB7" s="274"/>
      <c r="UXC7" s="274"/>
      <c r="UXD7" s="274"/>
      <c r="UXE7" s="274"/>
      <c r="UXF7" s="274"/>
      <c r="UXG7" s="274"/>
      <c r="UXH7" s="274"/>
      <c r="UXI7" s="274"/>
      <c r="UXJ7" s="274"/>
      <c r="UXK7" s="274"/>
      <c r="UXL7" s="274"/>
      <c r="UXM7" s="274"/>
      <c r="UXN7" s="274"/>
      <c r="UXO7" s="274"/>
      <c r="UXP7" s="274"/>
      <c r="UXQ7" s="274"/>
      <c r="UXR7" s="274"/>
      <c r="UXS7" s="274"/>
      <c r="UXT7" s="274"/>
      <c r="UXU7" s="274"/>
      <c r="UXV7" s="274"/>
      <c r="UXW7" s="274"/>
      <c r="UXX7" s="274"/>
      <c r="UXY7" s="274"/>
      <c r="UXZ7" s="274"/>
      <c r="UYA7" s="274"/>
      <c r="UYB7" s="274"/>
      <c r="UYC7" s="274"/>
      <c r="UYD7" s="274"/>
      <c r="UYE7" s="274"/>
      <c r="UYF7" s="274"/>
      <c r="UYG7" s="274"/>
      <c r="UYH7" s="274"/>
      <c r="UYI7" s="274"/>
      <c r="UYJ7" s="274"/>
      <c r="UYK7" s="274"/>
      <c r="UYL7" s="274"/>
      <c r="UYM7" s="274"/>
      <c r="UYN7" s="274"/>
      <c r="UYO7" s="274"/>
      <c r="UYP7" s="274"/>
      <c r="UYQ7" s="274"/>
      <c r="UYR7" s="274"/>
      <c r="UYS7" s="274"/>
      <c r="UYT7" s="274"/>
      <c r="UYU7" s="274"/>
      <c r="UYV7" s="274"/>
      <c r="UYW7" s="274"/>
      <c r="UYX7" s="274"/>
      <c r="UYY7" s="274"/>
      <c r="UYZ7" s="274"/>
      <c r="UZA7" s="274"/>
      <c r="UZB7" s="274"/>
      <c r="UZC7" s="274"/>
      <c r="UZD7" s="274"/>
      <c r="UZE7" s="274"/>
      <c r="UZF7" s="274"/>
      <c r="UZG7" s="274"/>
      <c r="UZH7" s="274"/>
      <c r="UZI7" s="274"/>
      <c r="UZJ7" s="274"/>
      <c r="UZK7" s="274"/>
      <c r="UZL7" s="274"/>
      <c r="UZM7" s="274"/>
      <c r="UZN7" s="274"/>
      <c r="UZO7" s="274"/>
      <c r="UZP7" s="274"/>
      <c r="UZQ7" s="274"/>
      <c r="UZR7" s="274"/>
      <c r="UZS7" s="274"/>
      <c r="UZT7" s="274"/>
      <c r="UZU7" s="274"/>
      <c r="UZV7" s="274"/>
      <c r="UZW7" s="274"/>
      <c r="UZX7" s="274"/>
      <c r="UZY7" s="274"/>
      <c r="UZZ7" s="274"/>
      <c r="VAA7" s="274"/>
      <c r="VAB7" s="274"/>
      <c r="VAC7" s="274"/>
      <c r="VAD7" s="274"/>
      <c r="VAE7" s="274"/>
      <c r="VAF7" s="274"/>
      <c r="VAG7" s="274"/>
      <c r="VAH7" s="274"/>
      <c r="VAI7" s="274"/>
      <c r="VAJ7" s="274"/>
      <c r="VAK7" s="274"/>
      <c r="VAL7" s="274"/>
      <c r="VAM7" s="274"/>
      <c r="VAN7" s="274"/>
      <c r="VAO7" s="274"/>
      <c r="VAP7" s="274"/>
      <c r="VAQ7" s="274"/>
      <c r="VAR7" s="274"/>
      <c r="VAS7" s="274"/>
      <c r="VAT7" s="274"/>
      <c r="VAU7" s="274"/>
      <c r="VAV7" s="274"/>
      <c r="VAW7" s="274"/>
      <c r="VAX7" s="274"/>
      <c r="VAY7" s="274"/>
      <c r="VAZ7" s="274"/>
      <c r="VBA7" s="274"/>
      <c r="VBB7" s="274"/>
      <c r="VBC7" s="274"/>
      <c r="VBD7" s="274"/>
      <c r="VBE7" s="274"/>
      <c r="VBF7" s="274"/>
      <c r="VBG7" s="274"/>
      <c r="VBH7" s="274"/>
      <c r="VBI7" s="274"/>
      <c r="VBJ7" s="274"/>
      <c r="VBK7" s="274"/>
      <c r="VBL7" s="274"/>
      <c r="VBM7" s="274"/>
      <c r="VBN7" s="274"/>
      <c r="VBO7" s="274"/>
      <c r="VBP7" s="274"/>
      <c r="VBQ7" s="274"/>
      <c r="VBR7" s="274"/>
      <c r="VBS7" s="274"/>
      <c r="VBT7" s="274"/>
      <c r="VBU7" s="274"/>
      <c r="VBV7" s="274"/>
      <c r="VBW7" s="274"/>
      <c r="VBX7" s="274"/>
      <c r="VBY7" s="274"/>
      <c r="VBZ7" s="274"/>
      <c r="VCA7" s="274"/>
      <c r="VCB7" s="274"/>
      <c r="VCC7" s="274"/>
      <c r="VCD7" s="274"/>
      <c r="VCE7" s="274"/>
      <c r="VCF7" s="274"/>
      <c r="VCG7" s="274"/>
      <c r="VCH7" s="274"/>
      <c r="VCI7" s="274"/>
      <c r="VCJ7" s="274"/>
      <c r="VCK7" s="274"/>
      <c r="VCL7" s="274"/>
      <c r="VCM7" s="274"/>
      <c r="VCN7" s="274"/>
      <c r="VCO7" s="274"/>
      <c r="VCP7" s="274"/>
      <c r="VCQ7" s="274"/>
      <c r="VCR7" s="274"/>
      <c r="VCS7" s="274"/>
      <c r="VCT7" s="274"/>
      <c r="VCU7" s="274"/>
      <c r="VCV7" s="274"/>
      <c r="VCW7" s="274"/>
      <c r="VCX7" s="274"/>
      <c r="VCY7" s="274"/>
      <c r="VCZ7" s="274"/>
      <c r="VDA7" s="274"/>
      <c r="VDB7" s="274"/>
      <c r="VDC7" s="274"/>
      <c r="VDD7" s="274"/>
      <c r="VDE7" s="274"/>
      <c r="VDF7" s="274"/>
      <c r="VDG7" s="274"/>
      <c r="VDH7" s="274"/>
      <c r="VDI7" s="274"/>
      <c r="VDJ7" s="274"/>
      <c r="VDK7" s="274"/>
      <c r="VDL7" s="274"/>
      <c r="VDM7" s="274"/>
      <c r="VDN7" s="274"/>
      <c r="VDO7" s="274"/>
      <c r="VDP7" s="274"/>
      <c r="VDQ7" s="274"/>
      <c r="VDR7" s="274"/>
      <c r="VDS7" s="274"/>
      <c r="VDT7" s="274"/>
      <c r="VDU7" s="274"/>
      <c r="VDV7" s="274"/>
      <c r="VDW7" s="274"/>
      <c r="VDX7" s="274"/>
      <c r="VDY7" s="274"/>
      <c r="VDZ7" s="274"/>
      <c r="VEA7" s="274"/>
      <c r="VEB7" s="274"/>
      <c r="VEC7" s="274"/>
      <c r="VED7" s="274"/>
      <c r="VEE7" s="274"/>
      <c r="VEF7" s="274"/>
      <c r="VEG7" s="274"/>
      <c r="VEH7" s="274"/>
      <c r="VEI7" s="274"/>
      <c r="VEJ7" s="274"/>
      <c r="VEK7" s="274"/>
      <c r="VEL7" s="274"/>
      <c r="VEM7" s="274"/>
      <c r="VEN7" s="274"/>
      <c r="VEO7" s="274"/>
      <c r="VEP7" s="274"/>
      <c r="VEQ7" s="274"/>
      <c r="VER7" s="274"/>
      <c r="VES7" s="274"/>
      <c r="VET7" s="274"/>
      <c r="VEU7" s="274"/>
      <c r="VEV7" s="274"/>
      <c r="VEW7" s="274"/>
      <c r="VEX7" s="274"/>
      <c r="VEY7" s="274"/>
      <c r="VEZ7" s="274"/>
      <c r="VFA7" s="274"/>
      <c r="VFB7" s="274"/>
      <c r="VFC7" s="274"/>
      <c r="VFD7" s="274"/>
      <c r="VFE7" s="274"/>
      <c r="VFF7" s="274"/>
      <c r="VFG7" s="274"/>
      <c r="VFH7" s="274"/>
      <c r="VFI7" s="274"/>
      <c r="VFJ7" s="274"/>
      <c r="VFK7" s="274"/>
      <c r="VFL7" s="274"/>
      <c r="VFM7" s="274"/>
      <c r="VFN7" s="274"/>
      <c r="VFO7" s="274"/>
      <c r="VFP7" s="274"/>
      <c r="VFQ7" s="274"/>
      <c r="VFR7" s="274"/>
      <c r="VFS7" s="274"/>
      <c r="VFT7" s="274"/>
      <c r="VFU7" s="274"/>
      <c r="VFV7" s="274"/>
      <c r="VFW7" s="274"/>
      <c r="VFX7" s="274"/>
      <c r="VFY7" s="274"/>
      <c r="VFZ7" s="274"/>
      <c r="VGA7" s="274"/>
      <c r="VGB7" s="274"/>
      <c r="VGC7" s="274"/>
      <c r="VGD7" s="274"/>
      <c r="VGE7" s="274"/>
      <c r="VGF7" s="274"/>
      <c r="VGG7" s="274"/>
      <c r="VGH7" s="274"/>
      <c r="VGI7" s="274"/>
      <c r="VGJ7" s="274"/>
      <c r="VGK7" s="274"/>
      <c r="VGL7" s="274"/>
      <c r="VGM7" s="274"/>
      <c r="VGN7" s="274"/>
      <c r="VGO7" s="274"/>
      <c r="VGP7" s="274"/>
      <c r="VGQ7" s="274"/>
      <c r="VGR7" s="274"/>
      <c r="VGS7" s="274"/>
      <c r="VGT7" s="274"/>
      <c r="VGU7" s="274"/>
      <c r="VGV7" s="274"/>
      <c r="VGW7" s="274"/>
      <c r="VGX7" s="274"/>
      <c r="VGY7" s="274"/>
      <c r="VGZ7" s="274"/>
      <c r="VHA7" s="274"/>
      <c r="VHB7" s="274"/>
      <c r="VHC7" s="274"/>
      <c r="VHD7" s="274"/>
      <c r="VHE7" s="274"/>
      <c r="VHF7" s="274"/>
      <c r="VHG7" s="274"/>
      <c r="VHH7" s="274"/>
      <c r="VHI7" s="274"/>
      <c r="VHJ7" s="274"/>
      <c r="VHK7" s="274"/>
      <c r="VHL7" s="274"/>
      <c r="VHM7" s="274"/>
      <c r="VHN7" s="274"/>
      <c r="VHO7" s="274"/>
      <c r="VHP7" s="274"/>
      <c r="VHQ7" s="274"/>
      <c r="VHR7" s="274"/>
      <c r="VHS7" s="274"/>
      <c r="VHT7" s="274"/>
      <c r="VHU7" s="274"/>
      <c r="VHV7" s="274"/>
      <c r="VHW7" s="274"/>
      <c r="VHX7" s="274"/>
      <c r="VHY7" s="274"/>
      <c r="VHZ7" s="274"/>
      <c r="VIA7" s="274"/>
      <c r="VIB7" s="274"/>
      <c r="VIC7" s="274"/>
      <c r="VID7" s="274"/>
      <c r="VIE7" s="274"/>
      <c r="VIF7" s="274"/>
      <c r="VIG7" s="274"/>
      <c r="VIH7" s="274"/>
      <c r="VII7" s="274"/>
      <c r="VIJ7" s="274"/>
      <c r="VIK7" s="274"/>
      <c r="VIL7" s="274"/>
      <c r="VIM7" s="274"/>
      <c r="VIN7" s="274"/>
      <c r="VIO7" s="274"/>
      <c r="VIP7" s="274"/>
      <c r="VIQ7" s="274"/>
      <c r="VIR7" s="274"/>
      <c r="VIS7" s="274"/>
      <c r="VIT7" s="274"/>
      <c r="VIU7" s="274"/>
      <c r="VIV7" s="274"/>
      <c r="VIW7" s="274"/>
      <c r="VIX7" s="274"/>
      <c r="VIY7" s="274"/>
      <c r="VIZ7" s="274"/>
      <c r="VJA7" s="274"/>
      <c r="VJB7" s="274"/>
      <c r="VJC7" s="274"/>
      <c r="VJD7" s="274"/>
      <c r="VJE7" s="274"/>
      <c r="VJF7" s="274"/>
      <c r="VJG7" s="274"/>
      <c r="VJH7" s="274"/>
      <c r="VJI7" s="274"/>
      <c r="VJJ7" s="274"/>
      <c r="VJK7" s="274"/>
      <c r="VJL7" s="274"/>
      <c r="VJM7" s="274"/>
      <c r="VJN7" s="274"/>
      <c r="VJO7" s="274"/>
      <c r="VJP7" s="274"/>
      <c r="VJQ7" s="274"/>
      <c r="VJR7" s="274"/>
      <c r="VJS7" s="274"/>
      <c r="VJT7" s="274"/>
      <c r="VJU7" s="274"/>
      <c r="VJV7" s="274"/>
      <c r="VJW7" s="274"/>
      <c r="VJX7" s="274"/>
      <c r="VJY7" s="274"/>
      <c r="VJZ7" s="274"/>
      <c r="VKA7" s="274"/>
      <c r="VKB7" s="274"/>
      <c r="VKC7" s="274"/>
      <c r="VKD7" s="274"/>
      <c r="VKE7" s="274"/>
      <c r="VKF7" s="274"/>
      <c r="VKG7" s="274"/>
      <c r="VKH7" s="274"/>
      <c r="VKI7" s="274"/>
      <c r="VKJ7" s="274"/>
      <c r="VKK7" s="274"/>
      <c r="VKL7" s="274"/>
      <c r="VKM7" s="274"/>
      <c r="VKN7" s="274"/>
      <c r="VKO7" s="274"/>
      <c r="VKP7" s="274"/>
      <c r="VKQ7" s="274"/>
      <c r="VKR7" s="274"/>
      <c r="VKS7" s="274"/>
      <c r="VKT7" s="274"/>
      <c r="VKU7" s="274"/>
      <c r="VKV7" s="274"/>
      <c r="VKW7" s="274"/>
      <c r="VKX7" s="274"/>
      <c r="VKY7" s="274"/>
      <c r="VKZ7" s="274"/>
      <c r="VLA7" s="274"/>
      <c r="VLB7" s="274"/>
      <c r="VLC7" s="274"/>
      <c r="VLD7" s="274"/>
      <c r="VLE7" s="274"/>
      <c r="VLF7" s="274"/>
      <c r="VLG7" s="274"/>
      <c r="VLH7" s="274"/>
      <c r="VLI7" s="274"/>
      <c r="VLJ7" s="274"/>
      <c r="VLK7" s="274"/>
      <c r="VLL7" s="274"/>
      <c r="VLM7" s="274"/>
      <c r="VLN7" s="274"/>
      <c r="VLO7" s="274"/>
      <c r="VLP7" s="274"/>
      <c r="VLQ7" s="274"/>
      <c r="VLR7" s="274"/>
      <c r="VLS7" s="274"/>
      <c r="VLT7" s="274"/>
      <c r="VLU7" s="274"/>
      <c r="VLV7" s="274"/>
      <c r="VLW7" s="274"/>
      <c r="VLX7" s="274"/>
      <c r="VLY7" s="274"/>
      <c r="VLZ7" s="274"/>
      <c r="VMA7" s="274"/>
      <c r="VMB7" s="274"/>
      <c r="VMC7" s="274"/>
      <c r="VMD7" s="274"/>
      <c r="VME7" s="274"/>
      <c r="VMF7" s="274"/>
      <c r="VMG7" s="274"/>
      <c r="VMH7" s="274"/>
      <c r="VMI7" s="274"/>
      <c r="VMJ7" s="274"/>
      <c r="VMK7" s="274"/>
      <c r="VML7" s="274"/>
      <c r="VMM7" s="274"/>
      <c r="VMN7" s="274"/>
      <c r="VMO7" s="274"/>
      <c r="VMP7" s="274"/>
      <c r="VMQ7" s="274"/>
      <c r="VMR7" s="274"/>
      <c r="VMS7" s="274"/>
      <c r="VMT7" s="274"/>
      <c r="VMU7" s="274"/>
      <c r="VMV7" s="274"/>
      <c r="VMW7" s="274"/>
      <c r="VMX7" s="274"/>
      <c r="VMY7" s="274"/>
      <c r="VMZ7" s="274"/>
      <c r="VNA7" s="274"/>
      <c r="VNB7" s="274"/>
      <c r="VNC7" s="274"/>
      <c r="VND7" s="274"/>
      <c r="VNE7" s="274"/>
      <c r="VNF7" s="274"/>
      <c r="VNG7" s="274"/>
      <c r="VNH7" s="274"/>
      <c r="VNI7" s="274"/>
      <c r="VNJ7" s="274"/>
      <c r="VNK7" s="274"/>
      <c r="VNL7" s="274"/>
      <c r="VNM7" s="274"/>
      <c r="VNN7" s="274"/>
      <c r="VNO7" s="274"/>
      <c r="VNP7" s="274"/>
      <c r="VNQ7" s="274"/>
      <c r="VNR7" s="274"/>
      <c r="VNS7" s="274"/>
      <c r="VNT7" s="274"/>
      <c r="VNU7" s="274"/>
      <c r="VNV7" s="274"/>
      <c r="VNW7" s="274"/>
      <c r="VNX7" s="274"/>
      <c r="VNY7" s="274"/>
      <c r="VNZ7" s="274"/>
      <c r="VOA7" s="274"/>
      <c r="VOB7" s="274"/>
      <c r="VOC7" s="274"/>
      <c r="VOD7" s="274"/>
      <c r="VOE7" s="274"/>
      <c r="VOF7" s="274"/>
      <c r="VOG7" s="274"/>
      <c r="VOH7" s="274"/>
      <c r="VOI7" s="274"/>
      <c r="VOJ7" s="274"/>
      <c r="VOK7" s="274"/>
      <c r="VOL7" s="274"/>
      <c r="VOM7" s="274"/>
      <c r="VON7" s="274"/>
      <c r="VOO7" s="274"/>
      <c r="VOP7" s="274"/>
      <c r="VOQ7" s="274"/>
      <c r="VOR7" s="274"/>
      <c r="VOS7" s="274"/>
      <c r="VOT7" s="274"/>
      <c r="VOU7" s="274"/>
      <c r="VOV7" s="274"/>
      <c r="VOW7" s="274"/>
      <c r="VOX7" s="274"/>
      <c r="VOY7" s="274"/>
      <c r="VOZ7" s="274"/>
      <c r="VPA7" s="274"/>
      <c r="VPB7" s="274"/>
      <c r="VPC7" s="274"/>
      <c r="VPD7" s="274"/>
      <c r="VPE7" s="274"/>
      <c r="VPF7" s="274"/>
      <c r="VPG7" s="274"/>
      <c r="VPH7" s="274"/>
      <c r="VPI7" s="274"/>
      <c r="VPJ7" s="274"/>
      <c r="VPK7" s="274"/>
      <c r="VPL7" s="274"/>
      <c r="VPM7" s="274"/>
      <c r="VPN7" s="274"/>
      <c r="VPO7" s="274"/>
      <c r="VPP7" s="274"/>
      <c r="VPQ7" s="274"/>
      <c r="VPR7" s="274"/>
      <c r="VPS7" s="274"/>
      <c r="VPT7" s="274"/>
      <c r="VPU7" s="274"/>
      <c r="VPV7" s="274"/>
      <c r="VPW7" s="274"/>
      <c r="VPX7" s="274"/>
      <c r="VPY7" s="274"/>
      <c r="VPZ7" s="274"/>
      <c r="VQA7" s="274"/>
      <c r="VQB7" s="274"/>
      <c r="VQC7" s="274"/>
      <c r="VQD7" s="274"/>
      <c r="VQE7" s="274"/>
      <c r="VQF7" s="274"/>
      <c r="VQG7" s="274"/>
      <c r="VQH7" s="274"/>
      <c r="VQI7" s="274"/>
      <c r="VQJ7" s="274"/>
      <c r="VQK7" s="274"/>
      <c r="VQL7" s="274"/>
      <c r="VQM7" s="274"/>
      <c r="VQN7" s="274"/>
      <c r="VQO7" s="274"/>
      <c r="VQP7" s="274"/>
      <c r="VQQ7" s="274"/>
      <c r="VQR7" s="274"/>
      <c r="VQS7" s="274"/>
      <c r="VQT7" s="274"/>
      <c r="VQU7" s="274"/>
      <c r="VQV7" s="274"/>
      <c r="VQW7" s="274"/>
      <c r="VQX7" s="274"/>
      <c r="VQY7" s="274"/>
      <c r="VQZ7" s="274"/>
      <c r="VRA7" s="274"/>
      <c r="VRB7" s="274"/>
      <c r="VRC7" s="274"/>
      <c r="VRD7" s="274"/>
      <c r="VRE7" s="274"/>
      <c r="VRF7" s="274"/>
      <c r="VRG7" s="274"/>
      <c r="VRH7" s="274"/>
      <c r="VRI7" s="274"/>
      <c r="VRJ7" s="274"/>
      <c r="VRK7" s="274"/>
      <c r="VRL7" s="274"/>
      <c r="VRM7" s="274"/>
      <c r="VRN7" s="274"/>
      <c r="VRO7" s="274"/>
      <c r="VRP7" s="274"/>
      <c r="VRQ7" s="274"/>
      <c r="VRR7" s="274"/>
      <c r="VRS7" s="274"/>
      <c r="VRT7" s="274"/>
      <c r="VRU7" s="274"/>
      <c r="VRV7" s="274"/>
      <c r="VRW7" s="274"/>
      <c r="VRX7" s="274"/>
      <c r="VRY7" s="274"/>
      <c r="VRZ7" s="274"/>
      <c r="VSA7" s="274"/>
      <c r="VSB7" s="274"/>
      <c r="VSC7" s="274"/>
      <c r="VSD7" s="274"/>
      <c r="VSE7" s="274"/>
      <c r="VSF7" s="274"/>
      <c r="VSG7" s="274"/>
      <c r="VSH7" s="274"/>
      <c r="VSI7" s="274"/>
      <c r="VSJ7" s="274"/>
      <c r="VSK7" s="274"/>
      <c r="VSL7" s="274"/>
      <c r="VSM7" s="274"/>
      <c r="VSN7" s="274"/>
      <c r="VSO7" s="274"/>
      <c r="VSP7" s="274"/>
      <c r="VSQ7" s="274"/>
      <c r="VSR7" s="274"/>
      <c r="VSS7" s="274"/>
      <c r="VST7" s="274"/>
      <c r="VSU7" s="274"/>
      <c r="VSV7" s="274"/>
      <c r="VSW7" s="274"/>
      <c r="VSX7" s="274"/>
      <c r="VSY7" s="274"/>
      <c r="VSZ7" s="274"/>
      <c r="VTA7" s="274"/>
      <c r="VTB7" s="274"/>
      <c r="VTC7" s="274"/>
      <c r="VTD7" s="274"/>
      <c r="VTE7" s="274"/>
      <c r="VTF7" s="274"/>
      <c r="VTG7" s="274"/>
      <c r="VTH7" s="274"/>
      <c r="VTI7" s="274"/>
      <c r="VTJ7" s="274"/>
      <c r="VTK7" s="274"/>
      <c r="VTL7" s="274"/>
      <c r="VTM7" s="274"/>
      <c r="VTN7" s="274"/>
      <c r="VTO7" s="274"/>
      <c r="VTP7" s="274"/>
      <c r="VTQ7" s="274"/>
      <c r="VTR7" s="274"/>
      <c r="VTS7" s="274"/>
      <c r="VTT7" s="274"/>
      <c r="VTU7" s="274"/>
      <c r="VTV7" s="274"/>
      <c r="VTW7" s="274"/>
      <c r="VTX7" s="274"/>
      <c r="VTY7" s="274"/>
      <c r="VTZ7" s="274"/>
      <c r="VUA7" s="274"/>
      <c r="VUB7" s="274"/>
      <c r="VUC7" s="274"/>
      <c r="VUD7" s="274"/>
      <c r="VUE7" s="274"/>
      <c r="VUF7" s="274"/>
      <c r="VUG7" s="274"/>
      <c r="VUH7" s="274"/>
      <c r="VUI7" s="274"/>
      <c r="VUJ7" s="274"/>
      <c r="VUK7" s="274"/>
      <c r="VUL7" s="274"/>
      <c r="VUM7" s="274"/>
      <c r="VUN7" s="274"/>
      <c r="VUO7" s="274"/>
      <c r="VUP7" s="274"/>
      <c r="VUQ7" s="274"/>
      <c r="VUR7" s="274"/>
      <c r="VUS7" s="274"/>
      <c r="VUT7" s="274"/>
      <c r="VUU7" s="274"/>
      <c r="VUV7" s="274"/>
      <c r="VUW7" s="274"/>
      <c r="VUX7" s="274"/>
      <c r="VUY7" s="274"/>
      <c r="VUZ7" s="274"/>
      <c r="VVA7" s="274"/>
      <c r="VVB7" s="274"/>
      <c r="VVC7" s="274"/>
      <c r="VVD7" s="274"/>
      <c r="VVE7" s="274"/>
      <c r="VVF7" s="274"/>
      <c r="VVG7" s="274"/>
      <c r="VVH7" s="274"/>
      <c r="VVI7" s="274"/>
      <c r="VVJ7" s="274"/>
      <c r="VVK7" s="274"/>
      <c r="VVL7" s="274"/>
      <c r="VVM7" s="274"/>
      <c r="VVN7" s="274"/>
      <c r="VVO7" s="274"/>
      <c r="VVP7" s="274"/>
      <c r="VVQ7" s="274"/>
      <c r="VVR7" s="274"/>
      <c r="VVS7" s="274"/>
      <c r="VVT7" s="274"/>
      <c r="VVU7" s="274"/>
      <c r="VVV7" s="274"/>
      <c r="VVW7" s="274"/>
      <c r="VVX7" s="274"/>
      <c r="VVY7" s="274"/>
      <c r="VVZ7" s="274"/>
      <c r="VWA7" s="274"/>
      <c r="VWB7" s="274"/>
      <c r="VWC7" s="274"/>
      <c r="VWD7" s="274"/>
      <c r="VWE7" s="274"/>
      <c r="VWF7" s="274"/>
      <c r="VWG7" s="274"/>
      <c r="VWH7" s="274"/>
      <c r="VWI7" s="274"/>
      <c r="VWJ7" s="274"/>
      <c r="VWK7" s="274"/>
      <c r="VWL7" s="274"/>
      <c r="VWM7" s="274"/>
      <c r="VWN7" s="274"/>
      <c r="VWO7" s="274"/>
      <c r="VWP7" s="274"/>
      <c r="VWQ7" s="274"/>
      <c r="VWR7" s="274"/>
      <c r="VWS7" s="274"/>
      <c r="VWT7" s="274"/>
      <c r="VWU7" s="274"/>
      <c r="VWV7" s="274"/>
      <c r="VWW7" s="274"/>
      <c r="VWX7" s="274"/>
      <c r="VWY7" s="274"/>
      <c r="VWZ7" s="274"/>
      <c r="VXA7" s="274"/>
      <c r="VXB7" s="274"/>
      <c r="VXC7" s="274"/>
      <c r="VXD7" s="274"/>
      <c r="VXE7" s="274"/>
      <c r="VXF7" s="274"/>
      <c r="VXG7" s="274"/>
      <c r="VXH7" s="274"/>
      <c r="VXI7" s="274"/>
      <c r="VXJ7" s="274"/>
      <c r="VXK7" s="274"/>
      <c r="VXL7" s="274"/>
      <c r="VXM7" s="274"/>
      <c r="VXN7" s="274"/>
      <c r="VXO7" s="274"/>
      <c r="VXP7" s="274"/>
      <c r="VXQ7" s="274"/>
      <c r="VXR7" s="274"/>
      <c r="VXS7" s="274"/>
      <c r="VXT7" s="274"/>
      <c r="VXU7" s="274"/>
      <c r="VXV7" s="274"/>
      <c r="VXW7" s="274"/>
      <c r="VXX7" s="274"/>
      <c r="VXY7" s="274"/>
      <c r="VXZ7" s="274"/>
      <c r="VYA7" s="274"/>
      <c r="VYB7" s="274"/>
      <c r="VYC7" s="274"/>
      <c r="VYD7" s="274"/>
      <c r="VYE7" s="274"/>
      <c r="VYF7" s="274"/>
      <c r="VYG7" s="274"/>
      <c r="VYH7" s="274"/>
      <c r="VYI7" s="274"/>
      <c r="VYJ7" s="274"/>
      <c r="VYK7" s="274"/>
      <c r="VYL7" s="274"/>
      <c r="VYM7" s="274"/>
      <c r="VYN7" s="274"/>
      <c r="VYO7" s="274"/>
      <c r="VYP7" s="274"/>
      <c r="VYQ7" s="274"/>
      <c r="VYR7" s="274"/>
      <c r="VYS7" s="274"/>
      <c r="VYT7" s="274"/>
      <c r="VYU7" s="274"/>
      <c r="VYV7" s="274"/>
      <c r="VYW7" s="274"/>
      <c r="VYX7" s="274"/>
      <c r="VYY7" s="274"/>
      <c r="VYZ7" s="274"/>
      <c r="VZA7" s="274"/>
      <c r="VZB7" s="274"/>
      <c r="VZC7" s="274"/>
      <c r="VZD7" s="274"/>
      <c r="VZE7" s="274"/>
      <c r="VZF7" s="274"/>
      <c r="VZG7" s="274"/>
      <c r="VZH7" s="274"/>
      <c r="VZI7" s="274"/>
      <c r="VZJ7" s="274"/>
      <c r="VZK7" s="274"/>
      <c r="VZL7" s="274"/>
      <c r="VZM7" s="274"/>
      <c r="VZN7" s="274"/>
      <c r="VZO7" s="274"/>
      <c r="VZP7" s="274"/>
      <c r="VZQ7" s="274"/>
      <c r="VZR7" s="274"/>
      <c r="VZS7" s="274"/>
      <c r="VZT7" s="274"/>
      <c r="VZU7" s="274"/>
      <c r="VZV7" s="274"/>
      <c r="VZW7" s="274"/>
      <c r="VZX7" s="274"/>
      <c r="VZY7" s="274"/>
      <c r="VZZ7" s="274"/>
      <c r="WAA7" s="274"/>
      <c r="WAB7" s="274"/>
      <c r="WAC7" s="274"/>
      <c r="WAD7" s="274"/>
      <c r="WAE7" s="274"/>
      <c r="WAF7" s="274"/>
      <c r="WAG7" s="274"/>
      <c r="WAH7" s="274"/>
      <c r="WAI7" s="274"/>
      <c r="WAJ7" s="274"/>
      <c r="WAK7" s="274"/>
      <c r="WAL7" s="274"/>
      <c r="WAM7" s="274"/>
      <c r="WAN7" s="274"/>
      <c r="WAO7" s="274"/>
      <c r="WAP7" s="274"/>
      <c r="WAQ7" s="274"/>
      <c r="WAR7" s="274"/>
      <c r="WAS7" s="274"/>
      <c r="WAT7" s="274"/>
      <c r="WAU7" s="274"/>
      <c r="WAV7" s="274"/>
      <c r="WAW7" s="274"/>
      <c r="WAX7" s="274"/>
      <c r="WAY7" s="274"/>
      <c r="WAZ7" s="274"/>
      <c r="WBA7" s="274"/>
      <c r="WBB7" s="274"/>
      <c r="WBC7" s="274"/>
      <c r="WBD7" s="274"/>
      <c r="WBE7" s="274"/>
      <c r="WBF7" s="274"/>
      <c r="WBG7" s="274"/>
      <c r="WBH7" s="274"/>
      <c r="WBI7" s="274"/>
      <c r="WBJ7" s="274"/>
      <c r="WBK7" s="274"/>
      <c r="WBL7" s="274"/>
      <c r="WBM7" s="274"/>
      <c r="WBN7" s="274"/>
      <c r="WBO7" s="274"/>
      <c r="WBP7" s="274"/>
      <c r="WBQ7" s="274"/>
      <c r="WBR7" s="274"/>
      <c r="WBS7" s="274"/>
      <c r="WBT7" s="274"/>
      <c r="WBU7" s="274"/>
      <c r="WBV7" s="274"/>
      <c r="WBW7" s="274"/>
      <c r="WBX7" s="274"/>
      <c r="WBY7" s="274"/>
      <c r="WBZ7" s="274"/>
      <c r="WCA7" s="274"/>
      <c r="WCB7" s="274"/>
      <c r="WCC7" s="274"/>
      <c r="WCD7" s="274"/>
      <c r="WCE7" s="274"/>
      <c r="WCF7" s="274"/>
      <c r="WCG7" s="274"/>
      <c r="WCH7" s="274"/>
      <c r="WCI7" s="274"/>
      <c r="WCJ7" s="274"/>
      <c r="WCK7" s="274"/>
      <c r="WCL7" s="274"/>
      <c r="WCM7" s="274"/>
      <c r="WCN7" s="274"/>
      <c r="WCO7" s="274"/>
      <c r="WCP7" s="274"/>
      <c r="WCQ7" s="274"/>
      <c r="WCR7" s="274"/>
      <c r="WCS7" s="274"/>
      <c r="WCT7" s="274"/>
      <c r="WCU7" s="274"/>
      <c r="WCV7" s="274"/>
      <c r="WCW7" s="274"/>
      <c r="WCX7" s="274"/>
      <c r="WCY7" s="274"/>
      <c r="WCZ7" s="274"/>
      <c r="WDA7" s="274"/>
      <c r="WDB7" s="274"/>
      <c r="WDC7" s="274"/>
      <c r="WDD7" s="274"/>
      <c r="WDE7" s="274"/>
      <c r="WDF7" s="274"/>
      <c r="WDG7" s="274"/>
      <c r="WDH7" s="274"/>
      <c r="WDI7" s="274"/>
      <c r="WDJ7" s="274"/>
      <c r="WDK7" s="274"/>
      <c r="WDL7" s="274"/>
      <c r="WDM7" s="274"/>
      <c r="WDN7" s="274"/>
      <c r="WDO7" s="274"/>
      <c r="WDP7" s="274"/>
      <c r="WDQ7" s="274"/>
      <c r="WDR7" s="274"/>
      <c r="WDS7" s="274"/>
      <c r="WDT7" s="274"/>
      <c r="WDU7" s="274"/>
      <c r="WDV7" s="274"/>
      <c r="WDW7" s="274"/>
      <c r="WDX7" s="274"/>
      <c r="WDY7" s="274"/>
      <c r="WDZ7" s="274"/>
      <c r="WEA7" s="274"/>
      <c r="WEB7" s="274"/>
      <c r="WEC7" s="274"/>
      <c r="WED7" s="274"/>
      <c r="WEE7" s="274"/>
      <c r="WEF7" s="274"/>
      <c r="WEG7" s="274"/>
      <c r="WEH7" s="274"/>
      <c r="WEI7" s="274"/>
      <c r="WEJ7" s="274"/>
      <c r="WEK7" s="274"/>
      <c r="WEL7" s="274"/>
      <c r="WEM7" s="274"/>
      <c r="WEN7" s="274"/>
      <c r="WEO7" s="274"/>
      <c r="WEP7" s="274"/>
      <c r="WEQ7" s="274"/>
      <c r="WER7" s="274"/>
      <c r="WES7" s="274"/>
      <c r="WET7" s="274"/>
      <c r="WEU7" s="274"/>
      <c r="WEV7" s="274"/>
      <c r="WEW7" s="274"/>
      <c r="WEX7" s="274"/>
      <c r="WEY7" s="274"/>
      <c r="WEZ7" s="274"/>
      <c r="WFA7" s="274"/>
      <c r="WFB7" s="274"/>
      <c r="WFC7" s="274"/>
      <c r="WFD7" s="274"/>
      <c r="WFE7" s="274"/>
      <c r="WFF7" s="274"/>
      <c r="WFG7" s="274"/>
      <c r="WFH7" s="274"/>
      <c r="WFI7" s="274"/>
      <c r="WFJ7" s="274"/>
      <c r="WFK7" s="274"/>
      <c r="WFL7" s="274"/>
      <c r="WFM7" s="274"/>
      <c r="WFN7" s="274"/>
      <c r="WFO7" s="274"/>
      <c r="WFP7" s="274"/>
      <c r="WFQ7" s="274"/>
      <c r="WFR7" s="274"/>
      <c r="WFS7" s="274"/>
      <c r="WFT7" s="274"/>
      <c r="WFU7" s="274"/>
      <c r="WFV7" s="274"/>
      <c r="WFW7" s="274"/>
      <c r="WFX7" s="274"/>
      <c r="WFY7" s="274"/>
      <c r="WFZ7" s="274"/>
      <c r="WGA7" s="274"/>
      <c r="WGB7" s="274"/>
      <c r="WGC7" s="274"/>
      <c r="WGD7" s="274"/>
      <c r="WGE7" s="274"/>
      <c r="WGF7" s="274"/>
      <c r="WGG7" s="274"/>
      <c r="WGH7" s="274"/>
      <c r="WGI7" s="274"/>
      <c r="WGJ7" s="274"/>
      <c r="WGK7" s="274"/>
      <c r="WGL7" s="274"/>
      <c r="WGM7" s="274"/>
      <c r="WGN7" s="274"/>
      <c r="WGO7" s="274"/>
      <c r="WGP7" s="274"/>
      <c r="WGQ7" s="274"/>
      <c r="WGR7" s="274"/>
      <c r="WGS7" s="274"/>
      <c r="WGT7" s="274"/>
      <c r="WGU7" s="274"/>
      <c r="WGV7" s="274"/>
      <c r="WGW7" s="274"/>
      <c r="WGX7" s="274"/>
      <c r="WGY7" s="274"/>
      <c r="WGZ7" s="274"/>
      <c r="WHA7" s="274"/>
      <c r="WHB7" s="274"/>
      <c r="WHC7" s="274"/>
      <c r="WHD7" s="274"/>
      <c r="WHE7" s="274"/>
      <c r="WHF7" s="274"/>
      <c r="WHG7" s="274"/>
      <c r="WHH7" s="274"/>
      <c r="WHI7" s="274"/>
      <c r="WHJ7" s="274"/>
      <c r="WHK7" s="274"/>
      <c r="WHL7" s="274"/>
      <c r="WHM7" s="274"/>
      <c r="WHN7" s="274"/>
      <c r="WHO7" s="274"/>
      <c r="WHP7" s="274"/>
      <c r="WHQ7" s="274"/>
      <c r="WHR7" s="274"/>
      <c r="WHS7" s="274"/>
      <c r="WHT7" s="274"/>
      <c r="WHU7" s="274"/>
      <c r="WHV7" s="274"/>
      <c r="WHW7" s="274"/>
      <c r="WHX7" s="274"/>
      <c r="WHY7" s="274"/>
      <c r="WHZ7" s="274"/>
      <c r="WIA7" s="274"/>
      <c r="WIB7" s="274"/>
      <c r="WIC7" s="274"/>
      <c r="WID7" s="274"/>
      <c r="WIE7" s="274"/>
      <c r="WIF7" s="274"/>
      <c r="WIG7" s="274"/>
      <c r="WIH7" s="274"/>
      <c r="WII7" s="274"/>
      <c r="WIJ7" s="274"/>
      <c r="WIK7" s="274"/>
      <c r="WIL7" s="274"/>
      <c r="WIM7" s="274"/>
      <c r="WIN7" s="274"/>
      <c r="WIO7" s="274"/>
      <c r="WIP7" s="274"/>
      <c r="WIQ7" s="274"/>
      <c r="WIR7" s="274"/>
      <c r="WIS7" s="274"/>
      <c r="WIT7" s="274"/>
      <c r="WIU7" s="274"/>
      <c r="WIV7" s="274"/>
      <c r="WIW7" s="274"/>
      <c r="WIX7" s="274"/>
      <c r="WIY7" s="274"/>
      <c r="WIZ7" s="274"/>
      <c r="WJA7" s="274"/>
      <c r="WJB7" s="274"/>
      <c r="WJC7" s="274"/>
      <c r="WJD7" s="274"/>
      <c r="WJE7" s="274"/>
      <c r="WJF7" s="274"/>
      <c r="WJG7" s="274"/>
      <c r="WJH7" s="274"/>
      <c r="WJI7" s="274"/>
      <c r="WJJ7" s="274"/>
      <c r="WJK7" s="274"/>
      <c r="WJL7" s="274"/>
      <c r="WJM7" s="274"/>
      <c r="WJN7" s="274"/>
      <c r="WJO7" s="274"/>
      <c r="WJP7" s="274"/>
      <c r="WJQ7" s="274"/>
      <c r="WJR7" s="274"/>
      <c r="WJS7" s="274"/>
      <c r="WJT7" s="274"/>
      <c r="WJU7" s="274"/>
      <c r="WJV7" s="274"/>
      <c r="WJW7" s="274"/>
      <c r="WJX7" s="274"/>
      <c r="WJY7" s="274"/>
      <c r="WJZ7" s="274"/>
      <c r="WKA7" s="274"/>
      <c r="WKB7" s="274"/>
      <c r="WKC7" s="274"/>
      <c r="WKD7" s="274"/>
      <c r="WKE7" s="274"/>
      <c r="WKF7" s="274"/>
      <c r="WKG7" s="274"/>
      <c r="WKH7" s="274"/>
      <c r="WKI7" s="274"/>
      <c r="WKJ7" s="274"/>
      <c r="WKK7" s="274"/>
      <c r="WKL7" s="274"/>
      <c r="WKM7" s="274"/>
      <c r="WKN7" s="274"/>
      <c r="WKO7" s="274"/>
      <c r="WKP7" s="274"/>
      <c r="WKQ7" s="274"/>
      <c r="WKR7" s="274"/>
      <c r="WKS7" s="274"/>
      <c r="WKT7" s="274"/>
      <c r="WKU7" s="274"/>
      <c r="WKV7" s="274"/>
      <c r="WKW7" s="274"/>
      <c r="WKX7" s="274"/>
      <c r="WKY7" s="274"/>
      <c r="WKZ7" s="274"/>
      <c r="WLA7" s="274"/>
      <c r="WLB7" s="274"/>
      <c r="WLC7" s="274"/>
      <c r="WLD7" s="274"/>
      <c r="WLE7" s="274"/>
      <c r="WLF7" s="274"/>
      <c r="WLG7" s="274"/>
      <c r="WLH7" s="274"/>
      <c r="WLI7" s="274"/>
      <c r="WLJ7" s="274"/>
      <c r="WLK7" s="274"/>
      <c r="WLL7" s="274"/>
      <c r="WLM7" s="274"/>
      <c r="WLN7" s="274"/>
      <c r="WLO7" s="274"/>
      <c r="WLP7" s="274"/>
      <c r="WLQ7" s="274"/>
      <c r="WLR7" s="274"/>
      <c r="WLS7" s="274"/>
      <c r="WLT7" s="274"/>
      <c r="WLU7" s="274"/>
      <c r="WLV7" s="274"/>
      <c r="WLW7" s="274"/>
      <c r="WLX7" s="274"/>
      <c r="WLY7" s="274"/>
      <c r="WLZ7" s="274"/>
      <c r="WMA7" s="274"/>
      <c r="WMB7" s="274"/>
      <c r="WMC7" s="274"/>
      <c r="WMD7" s="274"/>
      <c r="WME7" s="274"/>
      <c r="WMF7" s="274"/>
      <c r="WMG7" s="274"/>
      <c r="WMH7" s="274"/>
      <c r="WMI7" s="274"/>
      <c r="WMJ7" s="274"/>
      <c r="WMK7" s="274"/>
      <c r="WML7" s="274"/>
      <c r="WMM7" s="274"/>
      <c r="WMN7" s="274"/>
      <c r="WMO7" s="274"/>
      <c r="WMP7" s="274"/>
      <c r="WMQ7" s="274"/>
      <c r="WMR7" s="274"/>
      <c r="WMS7" s="274"/>
      <c r="WMT7" s="274"/>
      <c r="WMU7" s="274"/>
      <c r="WMV7" s="274"/>
      <c r="WMW7" s="274"/>
      <c r="WMX7" s="274"/>
      <c r="WMY7" s="274"/>
      <c r="WMZ7" s="274"/>
      <c r="WNA7" s="274"/>
      <c r="WNB7" s="274"/>
      <c r="WNC7" s="274"/>
      <c r="WND7" s="274"/>
      <c r="WNE7" s="274"/>
      <c r="WNF7" s="274"/>
      <c r="WNG7" s="274"/>
      <c r="WNH7" s="274"/>
      <c r="WNI7" s="274"/>
      <c r="WNJ7" s="274"/>
      <c r="WNK7" s="274"/>
      <c r="WNL7" s="274"/>
      <c r="WNM7" s="274"/>
      <c r="WNN7" s="274"/>
      <c r="WNO7" s="274"/>
      <c r="WNP7" s="274"/>
      <c r="WNQ7" s="274"/>
      <c r="WNR7" s="274"/>
      <c r="WNS7" s="274"/>
      <c r="WNT7" s="274"/>
      <c r="WNU7" s="274"/>
      <c r="WNV7" s="274"/>
      <c r="WNW7" s="274"/>
      <c r="WNX7" s="274"/>
      <c r="WNY7" s="274"/>
      <c r="WNZ7" s="274"/>
      <c r="WOA7" s="274"/>
      <c r="WOB7" s="274"/>
      <c r="WOC7" s="274"/>
      <c r="WOD7" s="274"/>
      <c r="WOE7" s="274"/>
      <c r="WOF7" s="274"/>
      <c r="WOG7" s="274"/>
      <c r="WOH7" s="274"/>
      <c r="WOI7" s="274"/>
      <c r="WOJ7" s="274"/>
      <c r="WOK7" s="274"/>
      <c r="WOL7" s="274"/>
      <c r="WOM7" s="274"/>
      <c r="WON7" s="274"/>
      <c r="WOO7" s="274"/>
      <c r="WOP7" s="274"/>
      <c r="WOQ7" s="274"/>
      <c r="WOR7" s="274"/>
      <c r="WOS7" s="274"/>
      <c r="WOT7" s="274"/>
      <c r="WOU7" s="274"/>
      <c r="WOV7" s="274"/>
      <c r="WOW7" s="274"/>
      <c r="WOX7" s="274"/>
      <c r="WOY7" s="274"/>
      <c r="WOZ7" s="274"/>
      <c r="WPA7" s="274"/>
      <c r="WPB7" s="274"/>
      <c r="WPC7" s="274"/>
      <c r="WPD7" s="274"/>
      <c r="WPE7" s="274"/>
      <c r="WPF7" s="274"/>
      <c r="WPG7" s="274"/>
      <c r="WPH7" s="274"/>
      <c r="WPI7" s="274"/>
      <c r="WPJ7" s="274"/>
      <c r="WPK7" s="274"/>
      <c r="WPL7" s="274"/>
      <c r="WPM7" s="274"/>
      <c r="WPN7" s="274"/>
      <c r="WPO7" s="274"/>
      <c r="WPP7" s="274"/>
      <c r="WPQ7" s="274"/>
      <c r="WPR7" s="274"/>
      <c r="WPS7" s="274"/>
      <c r="WPT7" s="274"/>
      <c r="WPU7" s="274"/>
      <c r="WPV7" s="274"/>
      <c r="WPW7" s="274"/>
      <c r="WPX7" s="274"/>
      <c r="WPY7" s="274"/>
      <c r="WPZ7" s="274"/>
      <c r="WQA7" s="274"/>
      <c r="WQB7" s="274"/>
      <c r="WQC7" s="274"/>
      <c r="WQD7" s="274"/>
      <c r="WQE7" s="274"/>
      <c r="WQF7" s="274"/>
      <c r="WQG7" s="274"/>
      <c r="WQH7" s="274"/>
      <c r="WQI7" s="274"/>
      <c r="WQJ7" s="274"/>
      <c r="WQK7" s="274"/>
      <c r="WQL7" s="274"/>
      <c r="WQM7" s="274"/>
      <c r="WQN7" s="274"/>
      <c r="WQO7" s="274"/>
      <c r="WQP7" s="274"/>
      <c r="WQQ7" s="274"/>
      <c r="WQR7" s="274"/>
      <c r="WQS7" s="274"/>
      <c r="WQT7" s="274"/>
      <c r="WQU7" s="274"/>
      <c r="WQV7" s="274"/>
      <c r="WQW7" s="274"/>
      <c r="WQX7" s="274"/>
      <c r="WQY7" s="274"/>
      <c r="WQZ7" s="274"/>
      <c r="WRA7" s="274"/>
      <c r="WRB7" s="274"/>
      <c r="WRC7" s="274"/>
      <c r="WRD7" s="274"/>
      <c r="WRE7" s="274"/>
      <c r="WRF7" s="274"/>
      <c r="WRG7" s="274"/>
      <c r="WRH7" s="274"/>
      <c r="WRI7" s="274"/>
      <c r="WRJ7" s="274"/>
      <c r="WRK7" s="274"/>
      <c r="WRL7" s="274"/>
      <c r="WRM7" s="274"/>
      <c r="WRN7" s="274"/>
      <c r="WRO7" s="274"/>
      <c r="WRP7" s="274"/>
      <c r="WRQ7" s="274"/>
      <c r="WRR7" s="274"/>
      <c r="WRS7" s="274"/>
      <c r="WRT7" s="274"/>
      <c r="WRU7" s="274"/>
      <c r="WRV7" s="274"/>
      <c r="WRW7" s="274"/>
      <c r="WRX7" s="274"/>
      <c r="WRY7" s="274"/>
      <c r="WRZ7" s="274"/>
      <c r="WSA7" s="274"/>
      <c r="WSB7" s="274"/>
      <c r="WSC7" s="274"/>
      <c r="WSD7" s="274"/>
      <c r="WSE7" s="274"/>
      <c r="WSF7" s="274"/>
      <c r="WSG7" s="274"/>
      <c r="WSH7" s="274"/>
      <c r="WSI7" s="274"/>
      <c r="WSJ7" s="274"/>
      <c r="WSK7" s="274"/>
      <c r="WSL7" s="274"/>
      <c r="WSM7" s="274"/>
      <c r="WSN7" s="274"/>
      <c r="WSO7" s="274"/>
      <c r="WSP7" s="274"/>
      <c r="WSQ7" s="274"/>
      <c r="WSR7" s="274"/>
      <c r="WSS7" s="274"/>
      <c r="WST7" s="274"/>
      <c r="WSU7" s="274"/>
      <c r="WSV7" s="274"/>
      <c r="WSW7" s="274"/>
      <c r="WSX7" s="274"/>
      <c r="WSY7" s="274"/>
      <c r="WSZ7" s="274"/>
      <c r="WTA7" s="274"/>
      <c r="WTB7" s="274"/>
      <c r="WTC7" s="274"/>
      <c r="WTD7" s="274"/>
      <c r="WTE7" s="274"/>
      <c r="WTF7" s="274"/>
      <c r="WTG7" s="274"/>
      <c r="WTH7" s="274"/>
      <c r="WTI7" s="274"/>
      <c r="WTJ7" s="274"/>
      <c r="WTK7" s="274"/>
      <c r="WTL7" s="274"/>
      <c r="WTM7" s="274"/>
      <c r="WTN7" s="274"/>
      <c r="WTO7" s="274"/>
      <c r="WTP7" s="274"/>
      <c r="WTQ7" s="274"/>
      <c r="WTR7" s="274"/>
      <c r="WTS7" s="274"/>
      <c r="WTT7" s="274"/>
      <c r="WTU7" s="274"/>
      <c r="WTV7" s="274"/>
      <c r="WTW7" s="274"/>
      <c r="WTX7" s="274"/>
      <c r="WTY7" s="274"/>
      <c r="WTZ7" s="274"/>
      <c r="WUA7" s="274"/>
      <c r="WUB7" s="274"/>
      <c r="WUC7" s="274"/>
      <c r="WUD7" s="274"/>
      <c r="WUE7" s="274"/>
      <c r="WUF7" s="274"/>
      <c r="WUG7" s="274"/>
      <c r="WUH7" s="274"/>
      <c r="WUI7" s="274"/>
      <c r="WUJ7" s="274"/>
      <c r="WUK7" s="274"/>
      <c r="WUL7" s="274"/>
      <c r="WUM7" s="274"/>
      <c r="WUN7" s="274"/>
      <c r="WUO7" s="274"/>
      <c r="WUP7" s="274"/>
      <c r="WUQ7" s="274"/>
      <c r="WUR7" s="274"/>
      <c r="WUS7" s="274"/>
      <c r="WUT7" s="274"/>
      <c r="WUU7" s="274"/>
      <c r="WUV7" s="274"/>
      <c r="WUW7" s="274"/>
      <c r="WUX7" s="274"/>
      <c r="WUY7" s="274"/>
      <c r="WUZ7" s="274"/>
      <c r="WVA7" s="274"/>
      <c r="WVB7" s="274"/>
      <c r="WVC7" s="274"/>
      <c r="WVD7" s="274"/>
      <c r="WVE7" s="274"/>
      <c r="WVF7" s="274"/>
      <c r="WVG7" s="274"/>
      <c r="WVH7" s="274"/>
      <c r="WVI7" s="274"/>
      <c r="WVJ7" s="274"/>
      <c r="WVK7" s="274"/>
      <c r="WVL7" s="274"/>
      <c r="WVM7" s="274"/>
      <c r="WVN7" s="274"/>
      <c r="WVO7" s="274"/>
      <c r="WVP7" s="274"/>
      <c r="WVQ7" s="274"/>
      <c r="WVR7" s="274"/>
      <c r="WVS7" s="274"/>
      <c r="WVT7" s="274"/>
      <c r="WVU7" s="274"/>
      <c r="WVV7" s="274"/>
      <c r="WVW7" s="274"/>
      <c r="WVX7" s="274"/>
      <c r="WVY7" s="274"/>
      <c r="WVZ7" s="274"/>
      <c r="WWA7" s="274"/>
      <c r="WWB7" s="274"/>
      <c r="WWC7" s="274"/>
      <c r="WWD7" s="274"/>
      <c r="WWE7" s="274"/>
      <c r="WWF7" s="274"/>
      <c r="WWG7" s="274"/>
      <c r="WWH7" s="274"/>
      <c r="WWI7" s="274"/>
      <c r="WWJ7" s="274"/>
      <c r="WWK7" s="274"/>
      <c r="WWL7" s="274"/>
      <c r="WWM7" s="274"/>
      <c r="WWN7" s="274"/>
      <c r="WWO7" s="274"/>
      <c r="WWP7" s="274"/>
      <c r="WWQ7" s="274"/>
      <c r="WWR7" s="274"/>
      <c r="WWS7" s="274"/>
      <c r="WWT7" s="274"/>
      <c r="WWU7" s="274"/>
      <c r="WWV7" s="274"/>
      <c r="WWW7" s="274"/>
      <c r="WWX7" s="274"/>
      <c r="WWY7" s="274"/>
      <c r="WWZ7" s="274"/>
      <c r="WXA7" s="274"/>
      <c r="WXB7" s="274"/>
      <c r="WXC7" s="274"/>
      <c r="WXD7" s="274"/>
      <c r="WXE7" s="274"/>
      <c r="WXF7" s="274"/>
      <c r="WXG7" s="274"/>
      <c r="WXH7" s="274"/>
      <c r="WXI7" s="274"/>
      <c r="WXJ7" s="274"/>
      <c r="WXK7" s="274"/>
      <c r="WXL7" s="274"/>
      <c r="WXM7" s="274"/>
      <c r="WXN7" s="274"/>
      <c r="WXO7" s="274"/>
      <c r="WXP7" s="274"/>
      <c r="WXQ7" s="274"/>
      <c r="WXR7" s="274"/>
      <c r="WXS7" s="274"/>
      <c r="WXT7" s="274"/>
      <c r="WXU7" s="274"/>
      <c r="WXV7" s="274"/>
      <c r="WXW7" s="274"/>
      <c r="WXX7" s="274"/>
      <c r="WXY7" s="274"/>
      <c r="WXZ7" s="274"/>
      <c r="WYA7" s="274"/>
      <c r="WYB7" s="274"/>
      <c r="WYC7" s="274"/>
      <c r="WYD7" s="274"/>
      <c r="WYE7" s="274"/>
      <c r="WYF7" s="274"/>
      <c r="WYG7" s="274"/>
      <c r="WYH7" s="274"/>
      <c r="WYI7" s="274"/>
      <c r="WYJ7" s="274"/>
      <c r="WYK7" s="274"/>
      <c r="WYL7" s="274"/>
      <c r="WYM7" s="274"/>
      <c r="WYN7" s="274"/>
      <c r="WYO7" s="274"/>
      <c r="WYP7" s="274"/>
      <c r="WYQ7" s="274"/>
      <c r="WYR7" s="274"/>
      <c r="WYS7" s="274"/>
      <c r="WYT7" s="274"/>
      <c r="WYU7" s="274"/>
      <c r="WYV7" s="274"/>
      <c r="WYW7" s="274"/>
      <c r="WYX7" s="274"/>
      <c r="WYY7" s="274"/>
      <c r="WYZ7" s="274"/>
      <c r="WZA7" s="274"/>
      <c r="WZB7" s="274"/>
      <c r="WZC7" s="274"/>
      <c r="WZD7" s="274"/>
      <c r="WZE7" s="274"/>
      <c r="WZF7" s="274"/>
      <c r="WZG7" s="274"/>
      <c r="WZH7" s="274"/>
      <c r="WZI7" s="274"/>
      <c r="WZJ7" s="274"/>
      <c r="WZK7" s="274"/>
      <c r="WZL7" s="274"/>
      <c r="WZM7" s="274"/>
      <c r="WZN7" s="274"/>
      <c r="WZO7" s="274"/>
      <c r="WZP7" s="274"/>
      <c r="WZQ7" s="274"/>
      <c r="WZR7" s="274"/>
      <c r="WZS7" s="274"/>
      <c r="WZT7" s="274"/>
      <c r="WZU7" s="274"/>
      <c r="WZV7" s="274"/>
      <c r="WZW7" s="274"/>
      <c r="WZX7" s="274"/>
      <c r="WZY7" s="274"/>
      <c r="WZZ7" s="274"/>
      <c r="XAA7" s="274"/>
      <c r="XAB7" s="274"/>
      <c r="XAC7" s="274"/>
      <c r="XAD7" s="274"/>
      <c r="XAE7" s="274"/>
      <c r="XAF7" s="274"/>
      <c r="XAG7" s="274"/>
      <c r="XAH7" s="274"/>
      <c r="XAI7" s="274"/>
      <c r="XAJ7" s="274"/>
      <c r="XAK7" s="274"/>
      <c r="XAL7" s="274"/>
      <c r="XAM7" s="274"/>
      <c r="XAN7" s="274"/>
      <c r="XAO7" s="274"/>
      <c r="XAP7" s="274"/>
      <c r="XAQ7" s="274"/>
      <c r="XAR7" s="274"/>
      <c r="XAS7" s="274"/>
      <c r="XAT7" s="274"/>
      <c r="XAU7" s="274"/>
      <c r="XAV7" s="274"/>
      <c r="XAW7" s="274"/>
      <c r="XAX7" s="274"/>
      <c r="XAY7" s="274"/>
      <c r="XAZ7" s="274"/>
      <c r="XBA7" s="274"/>
      <c r="XBB7" s="274"/>
      <c r="XBC7" s="274"/>
      <c r="XBD7" s="274"/>
      <c r="XBE7" s="274"/>
      <c r="XBF7" s="274"/>
      <c r="XBG7" s="274"/>
      <c r="XBH7" s="274"/>
      <c r="XBI7" s="274"/>
      <c r="XBJ7" s="274"/>
      <c r="XBK7" s="274"/>
      <c r="XBL7" s="274"/>
      <c r="XBM7" s="274"/>
      <c r="XBN7" s="274"/>
      <c r="XBO7" s="274"/>
      <c r="XBP7" s="274"/>
      <c r="XBQ7" s="274"/>
      <c r="XBR7" s="274"/>
      <c r="XBS7" s="274"/>
      <c r="XBT7" s="274"/>
      <c r="XBU7" s="274"/>
      <c r="XBV7" s="274"/>
      <c r="XBW7" s="274"/>
      <c r="XBX7" s="274"/>
      <c r="XBY7" s="274"/>
      <c r="XBZ7" s="274"/>
      <c r="XCA7" s="274"/>
      <c r="XCB7" s="274"/>
      <c r="XCC7" s="274"/>
      <c r="XCD7" s="274"/>
      <c r="XCE7" s="274"/>
      <c r="XCF7" s="274"/>
      <c r="XCG7" s="274"/>
      <c r="XCH7" s="274"/>
      <c r="XCI7" s="274"/>
      <c r="XCJ7" s="274"/>
      <c r="XCK7" s="274"/>
      <c r="XCL7" s="274"/>
      <c r="XCM7" s="274"/>
      <c r="XCN7" s="274"/>
      <c r="XCO7" s="274"/>
      <c r="XCP7" s="274"/>
      <c r="XCQ7" s="274"/>
      <c r="XCR7" s="274"/>
      <c r="XCS7" s="274"/>
      <c r="XCT7" s="274"/>
      <c r="XCU7" s="274"/>
      <c r="XCV7" s="274"/>
      <c r="XCW7" s="274"/>
      <c r="XCX7" s="274"/>
      <c r="XCY7" s="274"/>
      <c r="XCZ7" s="274"/>
      <c r="XDA7" s="274"/>
      <c r="XDB7" s="274"/>
      <c r="XDC7" s="274"/>
      <c r="XDD7" s="274"/>
      <c r="XDE7" s="274"/>
      <c r="XDF7" s="274"/>
      <c r="XDG7" s="274"/>
      <c r="XDH7" s="274"/>
      <c r="XDI7" s="274"/>
      <c r="XDJ7" s="274"/>
      <c r="XDK7" s="274"/>
      <c r="XDL7" s="274"/>
      <c r="XDM7" s="274"/>
      <c r="XDN7" s="274"/>
      <c r="XDO7" s="274"/>
      <c r="XDP7" s="274"/>
      <c r="XDQ7" s="274"/>
      <c r="XDR7" s="274"/>
      <c r="XDS7" s="274"/>
      <c r="XDT7" s="274"/>
      <c r="XDU7" s="274"/>
      <c r="XDV7" s="274"/>
      <c r="XDW7" s="274"/>
      <c r="XDX7" s="274"/>
      <c r="XDY7" s="274"/>
      <c r="XDZ7" s="274"/>
      <c r="XEA7" s="274"/>
      <c r="XEB7" s="274"/>
      <c r="XEC7" s="274"/>
      <c r="XED7" s="274"/>
      <c r="XEE7" s="274"/>
      <c r="XEF7" s="274"/>
      <c r="XEG7" s="274"/>
      <c r="XEH7" s="274"/>
      <c r="XEI7" s="274"/>
      <c r="XEJ7" s="274"/>
      <c r="XEK7" s="274"/>
      <c r="XEL7" s="274"/>
      <c r="XEM7" s="274"/>
      <c r="XEN7" s="274"/>
      <c r="XEO7" s="274"/>
      <c r="XEP7" s="274"/>
      <c r="XEQ7" s="274"/>
      <c r="XER7" s="274"/>
      <c r="XES7" s="274"/>
      <c r="XET7" s="274"/>
      <c r="XEU7" s="274"/>
      <c r="XEV7" s="274"/>
      <c r="XEW7" s="274"/>
      <c r="XEX7" s="274"/>
      <c r="XEY7" s="274"/>
      <c r="XEZ7" s="274"/>
      <c r="XFA7" s="274"/>
      <c r="XFB7" s="274"/>
      <c r="XFC7" s="274"/>
    </row>
    <row r="8" s="27" customFormat="1" ht="10" customHeight="1" spans="1:16383">
      <c r="A8" s="88"/>
      <c r="B8" s="88"/>
      <c r="C8" s="89"/>
      <c r="D8" s="90"/>
      <c r="E8" s="91"/>
      <c r="F8" s="92"/>
      <c r="G8" s="93"/>
      <c r="H8" s="94"/>
      <c r="I8" s="144"/>
      <c r="J8" s="145"/>
      <c r="K8" s="146"/>
      <c r="L8" s="147"/>
      <c r="M8" s="148"/>
      <c r="N8" s="149"/>
      <c r="O8" s="143"/>
      <c r="P8" s="143"/>
      <c r="Q8" s="143"/>
      <c r="R8" s="143"/>
      <c r="S8" s="143"/>
      <c r="T8" s="172"/>
      <c r="U8" s="173"/>
      <c r="V8" s="173"/>
      <c r="W8" s="173"/>
      <c r="X8" s="174"/>
      <c r="Y8" s="199"/>
      <c r="Z8" s="200"/>
      <c r="AA8" s="200"/>
      <c r="AB8" s="201"/>
      <c r="AC8" s="202"/>
      <c r="AD8" s="203"/>
      <c r="AE8" s="203"/>
      <c r="AF8" s="204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29"/>
      <c r="AY8" s="229"/>
      <c r="AZ8" s="229"/>
      <c r="BA8" s="229"/>
      <c r="BB8" s="229"/>
      <c r="BC8" s="229"/>
      <c r="BD8" s="229"/>
      <c r="BE8" s="229"/>
      <c r="BF8" s="229"/>
      <c r="BG8" s="229"/>
      <c r="BH8" s="229"/>
      <c r="BI8" s="229"/>
      <c r="BJ8" s="229"/>
      <c r="BK8" s="174"/>
      <c r="BL8" s="233"/>
      <c r="BM8" s="233"/>
      <c r="BN8" s="233"/>
      <c r="BO8" s="237"/>
      <c r="BP8" s="237"/>
      <c r="BQ8" s="237"/>
      <c r="BR8" s="237"/>
      <c r="BS8" s="237"/>
      <c r="BT8" s="237"/>
      <c r="BU8" s="237"/>
      <c r="BV8" s="255"/>
      <c r="BW8" s="256" t="s">
        <v>1606</v>
      </c>
      <c r="BX8" s="257" t="s">
        <v>1606</v>
      </c>
      <c r="BY8" s="257" t="s">
        <v>1606</v>
      </c>
      <c r="BZ8" s="258"/>
      <c r="CA8" s="259"/>
      <c r="CB8" s="260"/>
      <c r="CC8" s="260"/>
      <c r="CD8" s="260"/>
      <c r="CE8" s="260"/>
      <c r="CF8" s="260"/>
      <c r="CG8" s="260"/>
      <c r="CH8" s="260"/>
      <c r="CI8" s="260"/>
      <c r="CJ8" s="264"/>
      <c r="CK8" s="264"/>
      <c r="CL8" s="264"/>
      <c r="CM8" s="264"/>
      <c r="CN8" s="264"/>
      <c r="CO8" s="264"/>
      <c r="CP8" s="264"/>
      <c r="CQ8" s="264"/>
      <c r="CR8" s="264"/>
      <c r="CS8" s="264"/>
      <c r="CT8" s="264"/>
      <c r="CU8" s="264"/>
      <c r="CV8" s="264"/>
      <c r="CW8" s="264"/>
      <c r="CX8" s="264"/>
      <c r="CY8" s="264"/>
      <c r="CZ8" s="264"/>
      <c r="DA8" s="264"/>
      <c r="DB8" s="264"/>
      <c r="DC8" s="264"/>
      <c r="DD8" s="271"/>
      <c r="DE8" s="271"/>
      <c r="DF8" s="271"/>
      <c r="DG8" s="271"/>
      <c r="DH8" s="271"/>
      <c r="DI8" s="271"/>
      <c r="DJ8" s="271"/>
      <c r="DK8" s="271"/>
      <c r="DL8" s="271"/>
      <c r="DM8" s="271"/>
      <c r="DN8" s="271"/>
      <c r="DO8" s="271"/>
      <c r="DP8" s="271"/>
      <c r="DQ8" s="271"/>
      <c r="DR8" s="271"/>
      <c r="DS8" s="271"/>
      <c r="DT8" s="271"/>
      <c r="DU8" s="271"/>
      <c r="DV8" s="271"/>
      <c r="DW8" s="271"/>
      <c r="DX8" s="271"/>
      <c r="DY8" s="271"/>
      <c r="DZ8" s="271"/>
      <c r="EA8" s="271"/>
      <c r="EB8" s="275"/>
      <c r="EC8" s="276"/>
      <c r="ED8" s="276"/>
      <c r="EE8" s="276"/>
      <c r="EF8" s="276"/>
      <c r="EG8" s="276"/>
      <c r="EH8" s="276"/>
      <c r="EI8" s="276"/>
      <c r="EJ8" s="276"/>
      <c r="EK8" s="276"/>
      <c r="EL8" s="276"/>
      <c r="EM8" s="276"/>
      <c r="EN8" s="276"/>
      <c r="EO8" s="276"/>
      <c r="EP8" s="276"/>
      <c r="EQ8" s="276"/>
      <c r="ER8" s="276"/>
      <c r="ES8" s="276"/>
      <c r="ET8" s="276"/>
      <c r="EU8" s="276"/>
      <c r="EV8" s="276"/>
      <c r="EW8" s="276"/>
      <c r="EX8" s="276"/>
      <c r="EY8" s="276"/>
      <c r="EZ8" s="276"/>
      <c r="FA8" s="276"/>
      <c r="FB8" s="276"/>
      <c r="FC8" s="276"/>
      <c r="FD8" s="276"/>
      <c r="FE8" s="276"/>
      <c r="FF8" s="276"/>
      <c r="FG8" s="276"/>
      <c r="FH8" s="276"/>
      <c r="FI8" s="276"/>
      <c r="FJ8" s="276"/>
      <c r="FK8" s="276"/>
      <c r="FL8" s="276"/>
      <c r="FM8" s="276"/>
      <c r="FN8" s="276"/>
      <c r="FO8" s="276"/>
      <c r="FP8" s="276"/>
      <c r="FQ8" s="276"/>
      <c r="FR8" s="276"/>
      <c r="FS8" s="276"/>
      <c r="FT8" s="276"/>
      <c r="FU8" s="276"/>
      <c r="FV8" s="276"/>
      <c r="FW8" s="276"/>
      <c r="FX8" s="276"/>
      <c r="FY8" s="276"/>
      <c r="FZ8" s="276"/>
      <c r="GA8" s="276"/>
      <c r="GB8" s="276"/>
      <c r="GC8" s="276"/>
      <c r="GD8" s="276"/>
      <c r="GE8" s="276"/>
      <c r="GF8" s="276"/>
      <c r="GG8" s="276"/>
      <c r="GH8" s="276"/>
      <c r="GI8" s="276"/>
      <c r="GJ8" s="276"/>
      <c r="GK8" s="276"/>
      <c r="GL8" s="276"/>
      <c r="GM8" s="276"/>
      <c r="GN8" s="276"/>
      <c r="GO8" s="276"/>
      <c r="GP8" s="276"/>
      <c r="GQ8" s="276"/>
      <c r="GR8" s="276"/>
      <c r="GS8" s="276"/>
      <c r="GT8" s="276"/>
      <c r="GU8" s="276"/>
      <c r="GV8" s="276"/>
      <c r="GW8" s="276"/>
      <c r="GX8" s="276"/>
      <c r="GY8" s="276"/>
      <c r="GZ8" s="276"/>
      <c r="HA8" s="276"/>
      <c r="HB8" s="276"/>
      <c r="HC8" s="276"/>
      <c r="HD8" s="276"/>
      <c r="HE8" s="276"/>
      <c r="HF8" s="276"/>
      <c r="HG8" s="276"/>
      <c r="HH8" s="276"/>
      <c r="HI8" s="276"/>
      <c r="HJ8" s="276"/>
      <c r="HK8" s="276"/>
      <c r="HL8" s="276"/>
      <c r="HM8" s="276"/>
      <c r="HN8" s="276"/>
      <c r="HO8" s="276"/>
      <c r="HP8" s="276"/>
      <c r="HQ8" s="276"/>
      <c r="HR8" s="276"/>
      <c r="HS8" s="276"/>
      <c r="HT8" s="276"/>
      <c r="HU8" s="276"/>
      <c r="HV8" s="276"/>
      <c r="HW8" s="276"/>
      <c r="HX8" s="276"/>
      <c r="HY8" s="276"/>
      <c r="HZ8" s="276"/>
      <c r="IA8" s="276"/>
      <c r="IB8" s="276"/>
      <c r="IC8" s="276"/>
      <c r="ID8" s="276"/>
      <c r="IE8" s="276"/>
      <c r="IF8" s="276"/>
      <c r="IG8" s="276"/>
      <c r="IH8" s="276"/>
      <c r="II8" s="276"/>
      <c r="IJ8" s="276"/>
      <c r="IK8" s="276"/>
      <c r="IL8" s="276"/>
      <c r="IM8" s="276"/>
      <c r="IN8" s="276"/>
      <c r="IO8" s="276"/>
      <c r="IP8" s="276"/>
      <c r="IQ8" s="276"/>
      <c r="IR8" s="276"/>
      <c r="IS8" s="276"/>
      <c r="IT8" s="276"/>
      <c r="IU8" s="276"/>
      <c r="IV8" s="276"/>
      <c r="IW8" s="276"/>
      <c r="IX8" s="276"/>
      <c r="IY8" s="276"/>
      <c r="IZ8" s="276"/>
      <c r="JA8" s="276"/>
      <c r="JB8" s="276"/>
      <c r="JC8" s="276"/>
      <c r="JD8" s="276"/>
      <c r="JE8" s="276"/>
      <c r="JF8" s="276"/>
      <c r="JG8" s="276"/>
      <c r="JH8" s="276"/>
      <c r="JI8" s="276"/>
      <c r="JJ8" s="276"/>
      <c r="JK8" s="276"/>
      <c r="JL8" s="276"/>
      <c r="JM8" s="276"/>
      <c r="JN8" s="276"/>
      <c r="JO8" s="276"/>
      <c r="JP8" s="276"/>
      <c r="JQ8" s="276"/>
      <c r="JR8" s="276"/>
      <c r="JS8" s="276"/>
      <c r="JT8" s="276"/>
      <c r="JU8" s="276"/>
      <c r="JV8" s="276"/>
      <c r="JW8" s="276"/>
      <c r="JX8" s="276"/>
      <c r="JY8" s="276"/>
      <c r="JZ8" s="276"/>
      <c r="KA8" s="276"/>
      <c r="KB8" s="276"/>
      <c r="KC8" s="276"/>
      <c r="KD8" s="276"/>
      <c r="KE8" s="276"/>
      <c r="KF8" s="276"/>
      <c r="KG8" s="276"/>
      <c r="KH8" s="276"/>
      <c r="KI8" s="276"/>
      <c r="KJ8" s="276"/>
      <c r="KK8" s="276"/>
      <c r="KL8" s="276"/>
      <c r="KM8" s="276"/>
      <c r="KN8" s="276"/>
      <c r="KO8" s="276"/>
      <c r="KP8" s="276"/>
      <c r="KQ8" s="276"/>
      <c r="KR8" s="276"/>
      <c r="KS8" s="276"/>
      <c r="KT8" s="276"/>
      <c r="KU8" s="276"/>
      <c r="KV8" s="276"/>
      <c r="KW8" s="276"/>
      <c r="KX8" s="276"/>
      <c r="KY8" s="276"/>
      <c r="KZ8" s="276"/>
      <c r="LA8" s="276"/>
      <c r="LB8" s="276"/>
      <c r="LC8" s="276"/>
      <c r="LD8" s="276"/>
      <c r="LE8" s="276"/>
      <c r="LF8" s="276"/>
      <c r="LG8" s="276"/>
      <c r="LH8" s="276"/>
      <c r="LI8" s="276"/>
      <c r="LJ8" s="276"/>
      <c r="LK8" s="276"/>
      <c r="LL8" s="276"/>
      <c r="LM8" s="276"/>
      <c r="LN8" s="276"/>
      <c r="LO8" s="276"/>
      <c r="LP8" s="276"/>
      <c r="LQ8" s="276"/>
      <c r="LR8" s="276"/>
      <c r="LS8" s="276"/>
      <c r="LT8" s="276"/>
      <c r="LU8" s="276"/>
      <c r="LV8" s="276"/>
      <c r="LW8" s="276"/>
      <c r="LX8" s="276"/>
      <c r="LY8" s="276"/>
      <c r="LZ8" s="276"/>
      <c r="MA8" s="276"/>
      <c r="MB8" s="276"/>
      <c r="MC8" s="276"/>
      <c r="MD8" s="276"/>
      <c r="ME8" s="276"/>
      <c r="MF8" s="276"/>
      <c r="MG8" s="276"/>
      <c r="MH8" s="276"/>
      <c r="MI8" s="276"/>
      <c r="MJ8" s="276"/>
      <c r="MK8" s="276"/>
      <c r="ML8" s="276"/>
      <c r="MM8" s="276"/>
      <c r="MN8" s="276"/>
      <c r="MO8" s="276"/>
      <c r="MP8" s="276"/>
      <c r="MQ8" s="276"/>
      <c r="MR8" s="276"/>
      <c r="MS8" s="276"/>
      <c r="MT8" s="276"/>
      <c r="MU8" s="276"/>
      <c r="MV8" s="276"/>
      <c r="MW8" s="276"/>
      <c r="MX8" s="276"/>
      <c r="MY8" s="276"/>
      <c r="MZ8" s="276"/>
      <c r="NA8" s="276"/>
      <c r="NB8" s="276"/>
      <c r="NC8" s="276"/>
      <c r="ND8" s="276"/>
      <c r="NE8" s="276"/>
      <c r="NF8" s="276"/>
      <c r="NG8" s="276"/>
      <c r="NH8" s="276"/>
      <c r="NI8" s="276"/>
      <c r="NJ8" s="276"/>
      <c r="NK8" s="276"/>
      <c r="NL8" s="276"/>
      <c r="NM8" s="276"/>
      <c r="NN8" s="276"/>
      <c r="NO8" s="276"/>
      <c r="NP8" s="276"/>
      <c r="NQ8" s="276"/>
      <c r="NR8" s="276"/>
      <c r="NS8" s="276"/>
      <c r="NT8" s="276"/>
      <c r="NU8" s="276"/>
      <c r="NV8" s="276"/>
      <c r="NW8" s="276"/>
      <c r="NX8" s="276"/>
      <c r="NY8" s="276"/>
      <c r="NZ8" s="276"/>
      <c r="OA8" s="276"/>
      <c r="OB8" s="276"/>
      <c r="OC8" s="276"/>
      <c r="OD8" s="276"/>
      <c r="OE8" s="276"/>
      <c r="OF8" s="276"/>
      <c r="OG8" s="276"/>
      <c r="OH8" s="276"/>
      <c r="OI8" s="276"/>
      <c r="OJ8" s="276"/>
      <c r="OK8" s="276"/>
      <c r="OL8" s="276"/>
      <c r="OM8" s="276"/>
      <c r="ON8" s="276"/>
      <c r="OO8" s="276"/>
      <c r="OP8" s="276"/>
      <c r="OQ8" s="276"/>
      <c r="OR8" s="276"/>
      <c r="OS8" s="276"/>
      <c r="OT8" s="276"/>
      <c r="OU8" s="276"/>
      <c r="OV8" s="276"/>
      <c r="OW8" s="276"/>
      <c r="OX8" s="276"/>
      <c r="OY8" s="276"/>
      <c r="OZ8" s="276"/>
      <c r="PA8" s="276"/>
      <c r="PB8" s="276"/>
      <c r="PC8" s="276"/>
      <c r="PD8" s="276"/>
      <c r="PE8" s="276"/>
      <c r="PF8" s="276"/>
      <c r="PG8" s="276"/>
      <c r="PH8" s="276"/>
      <c r="PI8" s="276"/>
      <c r="PJ8" s="276"/>
      <c r="PK8" s="276"/>
      <c r="PL8" s="276"/>
      <c r="PM8" s="276"/>
      <c r="PN8" s="276"/>
      <c r="PO8" s="276"/>
      <c r="PP8" s="276"/>
      <c r="PQ8" s="276"/>
      <c r="PR8" s="276"/>
      <c r="PS8" s="276"/>
      <c r="PT8" s="276"/>
      <c r="PU8" s="276"/>
      <c r="PV8" s="276"/>
      <c r="PW8" s="276"/>
      <c r="PX8" s="276"/>
      <c r="PY8" s="276"/>
      <c r="PZ8" s="276"/>
      <c r="QA8" s="276"/>
      <c r="QB8" s="276"/>
      <c r="QC8" s="276"/>
      <c r="QD8" s="276"/>
      <c r="QE8" s="276"/>
      <c r="QF8" s="276"/>
      <c r="QG8" s="276"/>
      <c r="QH8" s="276"/>
      <c r="QI8" s="276"/>
      <c r="QJ8" s="276"/>
      <c r="QK8" s="276"/>
      <c r="QL8" s="276"/>
      <c r="QM8" s="276"/>
      <c r="QN8" s="276"/>
      <c r="QO8" s="276"/>
      <c r="QP8" s="276"/>
      <c r="QQ8" s="276"/>
      <c r="QR8" s="276"/>
      <c r="QS8" s="276"/>
      <c r="QT8" s="276"/>
      <c r="QU8" s="276"/>
      <c r="QV8" s="276"/>
      <c r="QW8" s="276"/>
      <c r="QX8" s="276"/>
      <c r="QY8" s="276"/>
      <c r="QZ8" s="276"/>
      <c r="RA8" s="276"/>
      <c r="RB8" s="276"/>
      <c r="RC8" s="276"/>
      <c r="RD8" s="276"/>
      <c r="RE8" s="276"/>
      <c r="RF8" s="276"/>
      <c r="RG8" s="276"/>
      <c r="RH8" s="276"/>
      <c r="RI8" s="276"/>
      <c r="RJ8" s="276"/>
      <c r="RK8" s="276"/>
      <c r="RL8" s="276"/>
      <c r="RM8" s="276"/>
      <c r="RN8" s="276"/>
      <c r="RO8" s="276"/>
      <c r="RP8" s="276"/>
      <c r="RQ8" s="276"/>
      <c r="RR8" s="276"/>
      <c r="RS8" s="276"/>
      <c r="RT8" s="276"/>
      <c r="RU8" s="276"/>
      <c r="RV8" s="276"/>
      <c r="RW8" s="276"/>
      <c r="RX8" s="276"/>
      <c r="RY8" s="276"/>
      <c r="RZ8" s="276"/>
      <c r="SA8" s="276"/>
      <c r="SB8" s="276"/>
      <c r="SC8" s="276"/>
      <c r="SD8" s="276"/>
      <c r="SE8" s="276"/>
      <c r="SF8" s="276"/>
      <c r="SG8" s="276"/>
      <c r="SH8" s="276"/>
      <c r="SI8" s="276"/>
      <c r="SJ8" s="276"/>
      <c r="SK8" s="276"/>
      <c r="SL8" s="276"/>
      <c r="SM8" s="276"/>
      <c r="SN8" s="276"/>
      <c r="SO8" s="276"/>
      <c r="SP8" s="276"/>
      <c r="SQ8" s="276"/>
      <c r="SR8" s="276"/>
      <c r="SS8" s="276"/>
      <c r="ST8" s="276"/>
      <c r="SU8" s="276"/>
      <c r="SV8" s="276"/>
      <c r="SW8" s="276"/>
      <c r="SX8" s="276"/>
      <c r="SY8" s="276"/>
      <c r="SZ8" s="276"/>
      <c r="TA8" s="276"/>
      <c r="TB8" s="276"/>
      <c r="TC8" s="276"/>
      <c r="TD8" s="276"/>
      <c r="TE8" s="276"/>
      <c r="TF8" s="276"/>
      <c r="TG8" s="276"/>
      <c r="TH8" s="276"/>
      <c r="TI8" s="276"/>
      <c r="TJ8" s="276"/>
      <c r="TK8" s="276"/>
      <c r="TL8" s="276"/>
      <c r="TM8" s="276"/>
      <c r="TN8" s="276"/>
      <c r="TO8" s="276"/>
      <c r="TP8" s="276"/>
      <c r="TQ8" s="276"/>
      <c r="TR8" s="276"/>
      <c r="TS8" s="276"/>
      <c r="TT8" s="276"/>
      <c r="TU8" s="276"/>
      <c r="TV8" s="276"/>
      <c r="TW8" s="276"/>
      <c r="TX8" s="276"/>
      <c r="TY8" s="276"/>
      <c r="TZ8" s="276"/>
      <c r="UA8" s="276"/>
      <c r="UB8" s="276"/>
      <c r="UC8" s="276"/>
      <c r="UD8" s="276"/>
      <c r="UE8" s="276"/>
      <c r="UF8" s="276"/>
      <c r="UG8" s="276"/>
      <c r="UH8" s="276"/>
      <c r="UI8" s="276"/>
      <c r="UJ8" s="276"/>
      <c r="UK8" s="276"/>
      <c r="UL8" s="276"/>
      <c r="UM8" s="276"/>
      <c r="UN8" s="276"/>
      <c r="UO8" s="276"/>
      <c r="UP8" s="276"/>
      <c r="UQ8" s="276"/>
      <c r="UR8" s="276"/>
      <c r="US8" s="276"/>
      <c r="UT8" s="276"/>
      <c r="UU8" s="276"/>
      <c r="UV8" s="276"/>
      <c r="UW8" s="276"/>
      <c r="UX8" s="276"/>
      <c r="UY8" s="276"/>
      <c r="UZ8" s="276"/>
      <c r="VA8" s="276"/>
      <c r="VB8" s="276"/>
      <c r="VC8" s="276"/>
      <c r="VD8" s="276"/>
      <c r="VE8" s="276"/>
      <c r="VF8" s="276"/>
      <c r="VG8" s="276"/>
      <c r="VH8" s="276"/>
      <c r="VI8" s="276"/>
      <c r="VJ8" s="276"/>
      <c r="VK8" s="276"/>
      <c r="VL8" s="276"/>
      <c r="VM8" s="276"/>
      <c r="VN8" s="276"/>
      <c r="VO8" s="276"/>
      <c r="VP8" s="276"/>
      <c r="VQ8" s="276"/>
      <c r="VR8" s="276"/>
      <c r="VS8" s="276"/>
      <c r="VT8" s="276"/>
      <c r="VU8" s="276"/>
      <c r="VV8" s="276"/>
      <c r="VW8" s="276"/>
      <c r="VX8" s="276"/>
      <c r="VY8" s="276"/>
      <c r="VZ8" s="276"/>
      <c r="WA8" s="276"/>
      <c r="WB8" s="276"/>
      <c r="WC8" s="276"/>
      <c r="WD8" s="276"/>
      <c r="WE8" s="276"/>
      <c r="WF8" s="276"/>
      <c r="WG8" s="276"/>
      <c r="WH8" s="276"/>
      <c r="WI8" s="276"/>
      <c r="WJ8" s="276"/>
      <c r="WK8" s="276"/>
      <c r="WL8" s="276"/>
      <c r="WM8" s="276"/>
      <c r="WN8" s="276"/>
      <c r="WO8" s="276"/>
      <c r="WP8" s="276"/>
      <c r="WQ8" s="276"/>
      <c r="WR8" s="276"/>
      <c r="WS8" s="276"/>
      <c r="WT8" s="276"/>
      <c r="WU8" s="276"/>
      <c r="WV8" s="276"/>
      <c r="WW8" s="276"/>
      <c r="WX8" s="276"/>
      <c r="WY8" s="276"/>
      <c r="WZ8" s="276"/>
      <c r="XA8" s="276"/>
      <c r="XB8" s="276"/>
      <c r="XC8" s="276"/>
      <c r="XD8" s="276"/>
      <c r="XE8" s="276"/>
      <c r="XF8" s="276"/>
      <c r="XG8" s="276"/>
      <c r="XH8" s="276"/>
      <c r="XI8" s="276"/>
      <c r="XJ8" s="276"/>
      <c r="XK8" s="276"/>
      <c r="XL8" s="276"/>
      <c r="XM8" s="276"/>
      <c r="XN8" s="276"/>
      <c r="XO8" s="276"/>
      <c r="XP8" s="276"/>
      <c r="XQ8" s="276"/>
      <c r="XR8" s="276"/>
      <c r="XS8" s="276"/>
      <c r="XT8" s="276"/>
      <c r="XU8" s="276"/>
      <c r="XV8" s="276"/>
      <c r="XW8" s="276"/>
      <c r="XX8" s="276"/>
      <c r="XY8" s="276"/>
      <c r="XZ8" s="276"/>
      <c r="YA8" s="276"/>
      <c r="YB8" s="276"/>
      <c r="YC8" s="276"/>
      <c r="YD8" s="276"/>
      <c r="YE8" s="276"/>
      <c r="YF8" s="276"/>
      <c r="YG8" s="276"/>
      <c r="YH8" s="276"/>
      <c r="YI8" s="276"/>
      <c r="YJ8" s="276"/>
      <c r="YK8" s="276"/>
      <c r="YL8" s="276"/>
      <c r="YM8" s="276"/>
      <c r="YN8" s="276"/>
      <c r="YO8" s="276"/>
      <c r="YP8" s="276"/>
      <c r="YQ8" s="276"/>
      <c r="YR8" s="276"/>
      <c r="YS8" s="276"/>
      <c r="YT8" s="276"/>
      <c r="YU8" s="276"/>
      <c r="YV8" s="276"/>
      <c r="YW8" s="276"/>
      <c r="YX8" s="276"/>
      <c r="YY8" s="276"/>
      <c r="YZ8" s="276"/>
      <c r="ZA8" s="276"/>
      <c r="ZB8" s="276"/>
      <c r="ZC8" s="276"/>
      <c r="ZD8" s="276"/>
      <c r="ZE8" s="276"/>
      <c r="ZF8" s="276"/>
      <c r="ZG8" s="276"/>
      <c r="ZH8" s="276"/>
      <c r="ZI8" s="276"/>
      <c r="ZJ8" s="276"/>
      <c r="ZK8" s="276"/>
      <c r="ZL8" s="276"/>
      <c r="ZM8" s="276"/>
      <c r="ZN8" s="276"/>
      <c r="ZO8" s="276"/>
      <c r="ZP8" s="276"/>
      <c r="ZQ8" s="276"/>
      <c r="ZR8" s="276"/>
      <c r="ZS8" s="276"/>
      <c r="ZT8" s="276"/>
      <c r="ZU8" s="276"/>
      <c r="ZV8" s="276"/>
      <c r="ZW8" s="276"/>
      <c r="ZX8" s="276"/>
      <c r="ZY8" s="276"/>
      <c r="ZZ8" s="276"/>
      <c r="AAA8" s="276"/>
      <c r="AAB8" s="276"/>
      <c r="AAC8" s="276"/>
      <c r="AAD8" s="276"/>
      <c r="AAE8" s="276"/>
      <c r="AAF8" s="276"/>
      <c r="AAG8" s="276"/>
      <c r="AAH8" s="276"/>
      <c r="AAI8" s="276"/>
      <c r="AAJ8" s="276"/>
      <c r="AAK8" s="276"/>
      <c r="AAL8" s="276"/>
      <c r="AAM8" s="276"/>
      <c r="AAN8" s="276"/>
      <c r="AAO8" s="276"/>
      <c r="AAP8" s="276"/>
      <c r="AAQ8" s="276"/>
      <c r="AAR8" s="276"/>
      <c r="AAS8" s="276"/>
      <c r="AAT8" s="276"/>
      <c r="AAU8" s="276"/>
      <c r="AAV8" s="276"/>
      <c r="AAW8" s="276"/>
      <c r="AAX8" s="276"/>
      <c r="AAY8" s="276"/>
      <c r="AAZ8" s="276"/>
      <c r="ABA8" s="276"/>
      <c r="ABB8" s="276"/>
      <c r="ABC8" s="276"/>
      <c r="ABD8" s="276"/>
      <c r="ABE8" s="276"/>
      <c r="ABF8" s="276"/>
      <c r="ABG8" s="276"/>
      <c r="ABH8" s="276"/>
      <c r="ABI8" s="276"/>
      <c r="ABJ8" s="276"/>
      <c r="ABK8" s="276"/>
      <c r="ABL8" s="276"/>
      <c r="ABM8" s="276"/>
      <c r="ABN8" s="276"/>
      <c r="ABO8" s="276"/>
      <c r="ABP8" s="276"/>
      <c r="ABQ8" s="276"/>
      <c r="ABR8" s="276"/>
      <c r="ABS8" s="276"/>
      <c r="ABT8" s="276"/>
      <c r="ABU8" s="276"/>
      <c r="ABV8" s="276"/>
      <c r="ABW8" s="276"/>
      <c r="ABX8" s="276"/>
      <c r="ABY8" s="276"/>
      <c r="ABZ8" s="276"/>
      <c r="ACA8" s="276"/>
      <c r="ACB8" s="276"/>
      <c r="ACC8" s="276"/>
      <c r="ACD8" s="276"/>
      <c r="ACE8" s="276"/>
      <c r="ACF8" s="276"/>
      <c r="ACG8" s="276"/>
      <c r="ACH8" s="276"/>
      <c r="ACI8" s="276"/>
      <c r="ACJ8" s="276"/>
      <c r="ACK8" s="276"/>
      <c r="ACL8" s="276"/>
      <c r="ACM8" s="276"/>
      <c r="ACN8" s="276"/>
      <c r="ACO8" s="276"/>
      <c r="ACP8" s="276"/>
      <c r="ACQ8" s="276"/>
      <c r="ACR8" s="276"/>
      <c r="ACS8" s="276"/>
      <c r="ACT8" s="276"/>
      <c r="ACU8" s="276"/>
      <c r="ACV8" s="276"/>
      <c r="ACW8" s="276"/>
      <c r="ACX8" s="276"/>
      <c r="ACY8" s="276"/>
      <c r="ACZ8" s="276"/>
      <c r="ADA8" s="276"/>
      <c r="ADB8" s="276"/>
      <c r="ADC8" s="276"/>
      <c r="ADD8" s="276"/>
      <c r="ADE8" s="276"/>
      <c r="ADF8" s="276"/>
      <c r="ADG8" s="276"/>
      <c r="ADH8" s="276"/>
      <c r="ADI8" s="276"/>
      <c r="ADJ8" s="276"/>
      <c r="ADK8" s="276"/>
      <c r="ADL8" s="276"/>
      <c r="ADM8" s="276"/>
      <c r="ADN8" s="276"/>
      <c r="ADO8" s="276"/>
      <c r="ADP8" s="276"/>
      <c r="ADQ8" s="276"/>
      <c r="ADR8" s="276"/>
      <c r="ADS8" s="276"/>
      <c r="ADT8" s="276"/>
      <c r="ADU8" s="276"/>
      <c r="ADV8" s="276"/>
      <c r="ADW8" s="276"/>
      <c r="ADX8" s="276"/>
      <c r="ADY8" s="276"/>
      <c r="ADZ8" s="276"/>
      <c r="AEA8" s="276"/>
      <c r="AEB8" s="276"/>
      <c r="AEC8" s="276"/>
      <c r="AED8" s="276"/>
      <c r="AEE8" s="276"/>
      <c r="AEF8" s="276"/>
      <c r="AEG8" s="276"/>
      <c r="AEH8" s="276"/>
      <c r="AEI8" s="276"/>
      <c r="AEJ8" s="276"/>
      <c r="AEK8" s="276"/>
      <c r="AEL8" s="276"/>
      <c r="AEM8" s="276"/>
      <c r="AEN8" s="276"/>
      <c r="AEO8" s="276"/>
      <c r="AEP8" s="276"/>
      <c r="AEQ8" s="276"/>
      <c r="AER8" s="276"/>
      <c r="AES8" s="276"/>
      <c r="AET8" s="276"/>
      <c r="AEU8" s="276"/>
      <c r="AEV8" s="276"/>
      <c r="AEW8" s="276"/>
      <c r="AEX8" s="276"/>
      <c r="AEY8" s="276"/>
      <c r="AEZ8" s="276"/>
      <c r="AFA8" s="276"/>
      <c r="AFB8" s="276"/>
      <c r="AFC8" s="276"/>
      <c r="AFD8" s="276"/>
      <c r="AFE8" s="276"/>
      <c r="AFF8" s="276"/>
      <c r="AFG8" s="276"/>
      <c r="AFH8" s="276"/>
      <c r="AFI8" s="276"/>
      <c r="AFJ8" s="276"/>
      <c r="AFK8" s="276"/>
      <c r="AFL8" s="276"/>
      <c r="AFM8" s="276"/>
      <c r="AFN8" s="276"/>
      <c r="AFO8" s="276"/>
      <c r="AFP8" s="276"/>
      <c r="AFQ8" s="276"/>
      <c r="AFR8" s="276"/>
      <c r="AFS8" s="276"/>
      <c r="AFT8" s="276"/>
      <c r="AFU8" s="276"/>
      <c r="AFV8" s="276"/>
      <c r="AFW8" s="276"/>
      <c r="AFX8" s="276"/>
      <c r="AFY8" s="276"/>
      <c r="AFZ8" s="276"/>
      <c r="AGA8" s="276"/>
      <c r="AGB8" s="276"/>
      <c r="AGC8" s="276"/>
      <c r="AGD8" s="276"/>
      <c r="AGE8" s="276"/>
      <c r="AGF8" s="276"/>
      <c r="AGG8" s="276"/>
      <c r="AGH8" s="276"/>
      <c r="AGI8" s="276"/>
      <c r="AGJ8" s="276"/>
      <c r="AGK8" s="276"/>
      <c r="AGL8" s="276"/>
      <c r="AGM8" s="276"/>
      <c r="AGN8" s="276"/>
      <c r="AGO8" s="276"/>
      <c r="AGP8" s="276"/>
      <c r="AGQ8" s="276"/>
      <c r="AGR8" s="276"/>
      <c r="AGS8" s="276"/>
      <c r="AGT8" s="276"/>
      <c r="AGU8" s="276"/>
      <c r="AGV8" s="276"/>
      <c r="AGW8" s="276"/>
      <c r="AGX8" s="276"/>
      <c r="AGY8" s="276"/>
      <c r="AGZ8" s="276"/>
      <c r="AHA8" s="276"/>
      <c r="AHB8" s="276"/>
      <c r="AHC8" s="276"/>
      <c r="AHD8" s="276"/>
      <c r="AHE8" s="276"/>
      <c r="AHF8" s="276"/>
      <c r="AHG8" s="276"/>
      <c r="AHH8" s="276"/>
      <c r="AHI8" s="276"/>
      <c r="AHJ8" s="276"/>
      <c r="AHK8" s="276"/>
      <c r="AHL8" s="276"/>
      <c r="AHM8" s="276"/>
      <c r="AHN8" s="276"/>
      <c r="AHO8" s="276"/>
      <c r="AHP8" s="276"/>
      <c r="AHQ8" s="276"/>
      <c r="AHR8" s="276"/>
      <c r="AHS8" s="276"/>
      <c r="AHT8" s="276"/>
      <c r="AHU8" s="276"/>
      <c r="AHV8" s="276"/>
      <c r="AHW8" s="276"/>
      <c r="AHX8" s="276"/>
      <c r="AHY8" s="276"/>
      <c r="AHZ8" s="276"/>
      <c r="AIA8" s="276"/>
      <c r="AIB8" s="276"/>
      <c r="AIC8" s="276"/>
      <c r="AID8" s="276"/>
      <c r="AIE8" s="276"/>
      <c r="AIF8" s="276"/>
      <c r="AIG8" s="276"/>
      <c r="AIH8" s="276"/>
      <c r="AII8" s="276"/>
      <c r="AIJ8" s="276"/>
      <c r="AIK8" s="276"/>
      <c r="AIL8" s="276"/>
      <c r="AIM8" s="276"/>
      <c r="AIN8" s="276"/>
      <c r="AIO8" s="276"/>
      <c r="AIP8" s="276"/>
      <c r="AIQ8" s="276"/>
      <c r="AIR8" s="276"/>
      <c r="AIS8" s="276"/>
      <c r="AIT8" s="276"/>
      <c r="AIU8" s="276"/>
      <c r="AIV8" s="276"/>
      <c r="AIW8" s="276"/>
      <c r="AIX8" s="276"/>
      <c r="AIY8" s="276"/>
      <c r="AIZ8" s="276"/>
      <c r="AJA8" s="276"/>
      <c r="AJB8" s="276"/>
      <c r="AJC8" s="276"/>
      <c r="AJD8" s="276"/>
      <c r="AJE8" s="276"/>
      <c r="AJF8" s="276"/>
      <c r="AJG8" s="276"/>
      <c r="AJH8" s="276"/>
      <c r="AJI8" s="276"/>
      <c r="AJJ8" s="276"/>
      <c r="AJK8" s="276"/>
      <c r="AJL8" s="276"/>
      <c r="AJM8" s="276"/>
      <c r="AJN8" s="276"/>
      <c r="AJO8" s="276"/>
      <c r="AJP8" s="276"/>
      <c r="AJQ8" s="276"/>
      <c r="AJR8" s="276"/>
      <c r="AJS8" s="276"/>
      <c r="AJT8" s="276"/>
      <c r="AJU8" s="276"/>
      <c r="AJV8" s="276"/>
      <c r="AJW8" s="276"/>
      <c r="AJX8" s="276"/>
      <c r="AJY8" s="276"/>
      <c r="AJZ8" s="276"/>
      <c r="AKA8" s="276"/>
      <c r="AKB8" s="276"/>
      <c r="AKC8" s="276"/>
      <c r="AKD8" s="276"/>
      <c r="AKE8" s="276"/>
      <c r="AKF8" s="276"/>
      <c r="AKG8" s="276"/>
      <c r="AKH8" s="276"/>
      <c r="AKI8" s="276"/>
      <c r="AKJ8" s="276"/>
      <c r="AKK8" s="276"/>
      <c r="AKL8" s="276"/>
      <c r="AKM8" s="276"/>
      <c r="AKN8" s="276"/>
      <c r="AKO8" s="276"/>
      <c r="AKP8" s="276"/>
      <c r="AKQ8" s="276"/>
      <c r="AKR8" s="276"/>
      <c r="AKS8" s="276"/>
      <c r="AKT8" s="276"/>
      <c r="AKU8" s="276"/>
      <c r="AKV8" s="276"/>
      <c r="AKW8" s="276"/>
      <c r="AKX8" s="276"/>
      <c r="AKY8" s="276"/>
      <c r="AKZ8" s="276"/>
      <c r="ALA8" s="276"/>
      <c r="ALB8" s="276"/>
      <c r="ALC8" s="276"/>
      <c r="ALD8" s="276"/>
      <c r="ALE8" s="276"/>
      <c r="ALF8" s="276"/>
      <c r="ALG8" s="276"/>
      <c r="ALH8" s="276"/>
      <c r="ALI8" s="276"/>
      <c r="ALJ8" s="276"/>
      <c r="ALK8" s="276"/>
      <c r="ALL8" s="276"/>
      <c r="ALM8" s="276"/>
      <c r="ALN8" s="276"/>
      <c r="ALO8" s="276"/>
      <c r="ALP8" s="276"/>
      <c r="ALQ8" s="276"/>
      <c r="ALR8" s="276"/>
      <c r="ALS8" s="276"/>
      <c r="ALT8" s="276"/>
      <c r="ALU8" s="276"/>
      <c r="ALV8" s="276"/>
      <c r="ALW8" s="276"/>
      <c r="ALX8" s="276"/>
      <c r="ALY8" s="276"/>
      <c r="ALZ8" s="276"/>
      <c r="AMA8" s="276"/>
      <c r="AMB8" s="276"/>
      <c r="AMC8" s="276"/>
      <c r="AMD8" s="276"/>
      <c r="AME8" s="276"/>
      <c r="AMF8" s="276"/>
      <c r="AMG8" s="276"/>
      <c r="AMH8" s="276"/>
      <c r="AMI8" s="276"/>
      <c r="AMJ8" s="276"/>
      <c r="AMK8" s="276"/>
      <c r="AML8" s="276"/>
      <c r="AMM8" s="276"/>
      <c r="AMN8" s="276"/>
      <c r="AMO8" s="276"/>
      <c r="AMP8" s="276"/>
      <c r="AMQ8" s="276"/>
      <c r="AMR8" s="276"/>
      <c r="AMS8" s="276"/>
      <c r="AMT8" s="276"/>
      <c r="AMU8" s="276"/>
      <c r="AMV8" s="276"/>
      <c r="AMW8" s="276"/>
      <c r="AMX8" s="276"/>
      <c r="AMY8" s="276"/>
      <c r="AMZ8" s="276"/>
      <c r="ANA8" s="276"/>
      <c r="ANB8" s="276"/>
      <c r="ANC8" s="276"/>
      <c r="AND8" s="276"/>
      <c r="ANE8" s="276"/>
      <c r="ANF8" s="276"/>
      <c r="ANG8" s="276"/>
      <c r="ANH8" s="276"/>
      <c r="ANI8" s="276"/>
      <c r="ANJ8" s="276"/>
      <c r="ANK8" s="276"/>
      <c r="ANL8" s="276"/>
      <c r="ANM8" s="276"/>
      <c r="ANN8" s="276"/>
      <c r="ANO8" s="276"/>
      <c r="ANP8" s="276"/>
      <c r="ANQ8" s="276"/>
      <c r="ANR8" s="276"/>
      <c r="ANS8" s="276"/>
      <c r="ANT8" s="276"/>
      <c r="ANU8" s="276"/>
      <c r="ANV8" s="276"/>
      <c r="ANW8" s="276"/>
      <c r="ANX8" s="276"/>
      <c r="ANY8" s="276"/>
      <c r="ANZ8" s="276"/>
      <c r="AOA8" s="276"/>
      <c r="AOB8" s="276"/>
      <c r="AOC8" s="276"/>
      <c r="AOD8" s="276"/>
      <c r="AOE8" s="276"/>
      <c r="AOF8" s="276"/>
      <c r="AOG8" s="276"/>
      <c r="AOH8" s="276"/>
      <c r="AOI8" s="276"/>
      <c r="AOJ8" s="276"/>
      <c r="AOK8" s="276"/>
      <c r="AOL8" s="276"/>
      <c r="AOM8" s="276"/>
      <c r="AON8" s="276"/>
      <c r="AOO8" s="276"/>
      <c r="AOP8" s="276"/>
      <c r="AOQ8" s="276"/>
      <c r="AOR8" s="276"/>
      <c r="AOS8" s="276"/>
      <c r="AOT8" s="276"/>
      <c r="AOU8" s="276"/>
      <c r="AOV8" s="276"/>
      <c r="AOW8" s="276"/>
      <c r="AOX8" s="276"/>
      <c r="AOY8" s="276"/>
      <c r="AOZ8" s="276"/>
      <c r="APA8" s="276"/>
      <c r="APB8" s="276"/>
      <c r="APC8" s="276"/>
      <c r="APD8" s="276"/>
      <c r="APE8" s="276"/>
      <c r="APF8" s="276"/>
      <c r="APG8" s="276"/>
      <c r="APH8" s="276"/>
      <c r="API8" s="276"/>
      <c r="APJ8" s="276"/>
      <c r="APK8" s="276"/>
      <c r="APL8" s="276"/>
      <c r="APM8" s="276"/>
      <c r="APN8" s="276"/>
      <c r="APO8" s="276"/>
      <c r="APP8" s="276"/>
      <c r="APQ8" s="276"/>
      <c r="APR8" s="276"/>
      <c r="APS8" s="276"/>
      <c r="APT8" s="276"/>
      <c r="APU8" s="276"/>
      <c r="APV8" s="276"/>
      <c r="APW8" s="276"/>
      <c r="APX8" s="276"/>
      <c r="APY8" s="276"/>
      <c r="APZ8" s="276"/>
      <c r="AQA8" s="276"/>
      <c r="AQB8" s="276"/>
      <c r="AQC8" s="276"/>
      <c r="AQD8" s="276"/>
      <c r="AQE8" s="276"/>
      <c r="AQF8" s="276"/>
      <c r="AQG8" s="276"/>
      <c r="AQH8" s="276"/>
      <c r="AQI8" s="276"/>
      <c r="AQJ8" s="276"/>
      <c r="AQK8" s="276"/>
      <c r="AQL8" s="276"/>
      <c r="AQM8" s="276"/>
      <c r="AQN8" s="276"/>
      <c r="AQO8" s="276"/>
      <c r="AQP8" s="276"/>
      <c r="AQQ8" s="276"/>
      <c r="AQR8" s="276"/>
      <c r="AQS8" s="276"/>
      <c r="AQT8" s="276"/>
      <c r="AQU8" s="276"/>
      <c r="AQV8" s="276"/>
      <c r="AQW8" s="276"/>
      <c r="AQX8" s="276"/>
      <c r="AQY8" s="276"/>
      <c r="AQZ8" s="276"/>
      <c r="ARA8" s="276"/>
      <c r="ARB8" s="276"/>
      <c r="ARC8" s="276"/>
      <c r="ARD8" s="276"/>
      <c r="ARE8" s="276"/>
      <c r="ARF8" s="276"/>
      <c r="ARG8" s="276"/>
      <c r="ARH8" s="276"/>
      <c r="ARI8" s="276"/>
      <c r="ARJ8" s="276"/>
      <c r="ARK8" s="276"/>
      <c r="ARL8" s="276"/>
      <c r="ARM8" s="276"/>
      <c r="ARN8" s="276"/>
      <c r="ARO8" s="276"/>
      <c r="ARP8" s="276"/>
      <c r="ARQ8" s="276"/>
      <c r="ARR8" s="276"/>
      <c r="ARS8" s="276"/>
      <c r="ART8" s="276"/>
      <c r="ARU8" s="276"/>
      <c r="ARV8" s="276"/>
      <c r="ARW8" s="276"/>
      <c r="ARX8" s="276"/>
      <c r="ARY8" s="276"/>
      <c r="ARZ8" s="276"/>
      <c r="ASA8" s="276"/>
      <c r="ASB8" s="276"/>
      <c r="ASC8" s="276"/>
      <c r="ASD8" s="276"/>
      <c r="ASE8" s="276"/>
      <c r="ASF8" s="276"/>
      <c r="ASG8" s="276"/>
      <c r="ASH8" s="276"/>
      <c r="ASI8" s="276"/>
      <c r="ASJ8" s="276"/>
      <c r="ASK8" s="276"/>
      <c r="ASL8" s="276"/>
      <c r="ASM8" s="276"/>
      <c r="ASN8" s="276"/>
      <c r="ASO8" s="276"/>
      <c r="ASP8" s="276"/>
      <c r="ASQ8" s="276"/>
      <c r="ASR8" s="276"/>
      <c r="ASS8" s="276"/>
      <c r="AST8" s="276"/>
      <c r="ASU8" s="276"/>
      <c r="ASV8" s="276"/>
      <c r="ASW8" s="276"/>
      <c r="ASX8" s="276"/>
      <c r="ASY8" s="276"/>
      <c r="ASZ8" s="276"/>
      <c r="ATA8" s="276"/>
      <c r="ATB8" s="276"/>
      <c r="ATC8" s="276"/>
      <c r="ATD8" s="276"/>
      <c r="ATE8" s="276"/>
      <c r="ATF8" s="276"/>
      <c r="ATG8" s="276"/>
      <c r="ATH8" s="276"/>
      <c r="ATI8" s="276"/>
      <c r="ATJ8" s="276"/>
      <c r="ATK8" s="276"/>
      <c r="ATL8" s="276"/>
      <c r="ATM8" s="276"/>
      <c r="ATN8" s="276"/>
      <c r="ATO8" s="276"/>
      <c r="ATP8" s="276"/>
      <c r="ATQ8" s="276"/>
      <c r="ATR8" s="276"/>
      <c r="ATS8" s="276"/>
      <c r="ATT8" s="276"/>
      <c r="ATU8" s="276"/>
      <c r="ATV8" s="276"/>
      <c r="ATW8" s="276"/>
      <c r="ATX8" s="276"/>
      <c r="ATY8" s="276"/>
      <c r="ATZ8" s="276"/>
      <c r="AUA8" s="276"/>
      <c r="AUB8" s="276"/>
      <c r="AUC8" s="276"/>
      <c r="AUD8" s="276"/>
      <c r="AUE8" s="276"/>
      <c r="AUF8" s="276"/>
      <c r="AUG8" s="276"/>
      <c r="AUH8" s="276"/>
      <c r="AUI8" s="276"/>
      <c r="AUJ8" s="276"/>
      <c r="AUK8" s="276"/>
      <c r="AUL8" s="276"/>
      <c r="AUM8" s="276"/>
      <c r="AUN8" s="276"/>
      <c r="AUO8" s="276"/>
      <c r="AUP8" s="276"/>
      <c r="AUQ8" s="276"/>
      <c r="AUR8" s="276"/>
      <c r="AUS8" s="276"/>
      <c r="AUT8" s="276"/>
      <c r="AUU8" s="276"/>
      <c r="AUV8" s="276"/>
      <c r="AUW8" s="276"/>
      <c r="AUX8" s="276"/>
      <c r="AUY8" s="276"/>
      <c r="AUZ8" s="276"/>
      <c r="AVA8" s="276"/>
      <c r="AVB8" s="276"/>
      <c r="AVC8" s="276"/>
      <c r="AVD8" s="276"/>
      <c r="AVE8" s="276"/>
      <c r="AVF8" s="276"/>
      <c r="AVG8" s="276"/>
      <c r="AVH8" s="276"/>
      <c r="AVI8" s="276"/>
      <c r="AVJ8" s="276"/>
      <c r="AVK8" s="276"/>
      <c r="AVL8" s="276"/>
      <c r="AVM8" s="276"/>
      <c r="AVN8" s="276"/>
      <c r="AVO8" s="276"/>
      <c r="AVP8" s="276"/>
      <c r="AVQ8" s="276"/>
      <c r="AVR8" s="276"/>
      <c r="AVS8" s="276"/>
      <c r="AVT8" s="276"/>
      <c r="AVU8" s="276"/>
      <c r="AVV8" s="276"/>
      <c r="AVW8" s="276"/>
      <c r="AVX8" s="276"/>
      <c r="AVY8" s="276"/>
      <c r="AVZ8" s="276"/>
      <c r="AWA8" s="276"/>
      <c r="AWB8" s="276"/>
      <c r="AWC8" s="276"/>
      <c r="AWD8" s="276"/>
      <c r="AWE8" s="276"/>
      <c r="AWF8" s="276"/>
      <c r="AWG8" s="276"/>
      <c r="AWH8" s="276"/>
      <c r="AWI8" s="276"/>
      <c r="AWJ8" s="276"/>
      <c r="AWK8" s="276"/>
      <c r="AWL8" s="276"/>
      <c r="AWM8" s="276"/>
      <c r="AWN8" s="276"/>
      <c r="AWO8" s="276"/>
      <c r="AWP8" s="276"/>
      <c r="AWQ8" s="276"/>
      <c r="AWR8" s="276"/>
      <c r="AWS8" s="276"/>
      <c r="AWT8" s="276"/>
      <c r="AWU8" s="276"/>
      <c r="AWV8" s="276"/>
      <c r="AWW8" s="276"/>
      <c r="AWX8" s="276"/>
      <c r="AWY8" s="276"/>
      <c r="AWZ8" s="276"/>
      <c r="AXA8" s="276"/>
      <c r="AXB8" s="276"/>
      <c r="AXC8" s="276"/>
      <c r="AXD8" s="276"/>
      <c r="AXE8" s="276"/>
      <c r="AXF8" s="276"/>
      <c r="AXG8" s="276"/>
      <c r="AXH8" s="276"/>
      <c r="AXI8" s="276"/>
      <c r="AXJ8" s="276"/>
      <c r="AXK8" s="276"/>
      <c r="AXL8" s="276"/>
      <c r="AXM8" s="276"/>
      <c r="AXN8" s="276"/>
      <c r="AXO8" s="276"/>
      <c r="AXP8" s="276"/>
      <c r="AXQ8" s="276"/>
      <c r="AXR8" s="276"/>
      <c r="AXS8" s="276"/>
      <c r="AXT8" s="276"/>
      <c r="AXU8" s="276"/>
      <c r="AXV8" s="276"/>
      <c r="AXW8" s="276"/>
      <c r="AXX8" s="276"/>
      <c r="AXY8" s="276"/>
      <c r="AXZ8" s="276"/>
      <c r="AYA8" s="276"/>
      <c r="AYB8" s="276"/>
      <c r="AYC8" s="276"/>
      <c r="AYD8" s="276"/>
      <c r="AYE8" s="276"/>
      <c r="AYF8" s="276"/>
      <c r="AYG8" s="276"/>
      <c r="AYH8" s="276"/>
      <c r="AYI8" s="276"/>
      <c r="AYJ8" s="276"/>
      <c r="AYK8" s="276"/>
      <c r="AYL8" s="276"/>
      <c r="AYM8" s="276"/>
      <c r="AYN8" s="276"/>
      <c r="AYO8" s="276"/>
      <c r="AYP8" s="276"/>
      <c r="AYQ8" s="276"/>
      <c r="AYR8" s="276"/>
      <c r="AYS8" s="276"/>
      <c r="AYT8" s="276"/>
      <c r="AYU8" s="276"/>
      <c r="AYV8" s="276"/>
      <c r="AYW8" s="276"/>
      <c r="AYX8" s="276"/>
      <c r="AYY8" s="276"/>
      <c r="AYZ8" s="276"/>
      <c r="AZA8" s="276"/>
      <c r="AZB8" s="276"/>
      <c r="AZC8" s="276"/>
      <c r="AZD8" s="276"/>
      <c r="AZE8" s="276"/>
      <c r="AZF8" s="276"/>
      <c r="AZG8" s="276"/>
      <c r="AZH8" s="276"/>
      <c r="AZI8" s="276"/>
      <c r="AZJ8" s="276"/>
      <c r="AZK8" s="276"/>
      <c r="AZL8" s="276"/>
      <c r="AZM8" s="276"/>
      <c r="AZN8" s="276"/>
      <c r="AZO8" s="276"/>
      <c r="AZP8" s="276"/>
      <c r="AZQ8" s="276"/>
      <c r="AZR8" s="276"/>
      <c r="AZS8" s="276"/>
      <c r="AZT8" s="276"/>
      <c r="AZU8" s="276"/>
      <c r="AZV8" s="276"/>
      <c r="AZW8" s="276"/>
      <c r="AZX8" s="276"/>
      <c r="AZY8" s="276"/>
      <c r="AZZ8" s="276"/>
      <c r="BAA8" s="276"/>
      <c r="BAB8" s="276"/>
      <c r="BAC8" s="276"/>
      <c r="BAD8" s="276"/>
      <c r="BAE8" s="276"/>
      <c r="BAF8" s="276"/>
      <c r="BAG8" s="276"/>
      <c r="BAH8" s="276"/>
      <c r="BAI8" s="276"/>
      <c r="BAJ8" s="276"/>
      <c r="BAK8" s="276"/>
      <c r="BAL8" s="276"/>
      <c r="BAM8" s="276"/>
      <c r="BAN8" s="276"/>
      <c r="BAO8" s="276"/>
      <c r="BAP8" s="276"/>
      <c r="BAQ8" s="276"/>
      <c r="BAR8" s="276"/>
      <c r="BAS8" s="276"/>
      <c r="BAT8" s="276"/>
      <c r="BAU8" s="276"/>
      <c r="BAV8" s="276"/>
      <c r="BAW8" s="276"/>
      <c r="BAX8" s="276"/>
      <c r="BAY8" s="276"/>
      <c r="BAZ8" s="276"/>
      <c r="BBA8" s="276"/>
      <c r="BBB8" s="276"/>
      <c r="BBC8" s="276"/>
      <c r="BBD8" s="276"/>
      <c r="BBE8" s="276"/>
      <c r="BBF8" s="276"/>
      <c r="BBG8" s="276"/>
      <c r="BBH8" s="276"/>
      <c r="BBI8" s="276"/>
      <c r="BBJ8" s="276"/>
      <c r="BBK8" s="276"/>
      <c r="BBL8" s="276"/>
      <c r="BBM8" s="276"/>
      <c r="BBN8" s="276"/>
      <c r="BBO8" s="276"/>
      <c r="BBP8" s="276"/>
      <c r="BBQ8" s="276"/>
      <c r="BBR8" s="276"/>
      <c r="BBS8" s="276"/>
      <c r="BBT8" s="276"/>
      <c r="BBU8" s="276"/>
      <c r="BBV8" s="276"/>
      <c r="BBW8" s="276"/>
      <c r="BBX8" s="276"/>
      <c r="BBY8" s="276"/>
      <c r="BBZ8" s="276"/>
      <c r="BCA8" s="276"/>
      <c r="BCB8" s="276"/>
      <c r="BCC8" s="276"/>
      <c r="BCD8" s="276"/>
      <c r="BCE8" s="276"/>
      <c r="BCF8" s="276"/>
      <c r="BCG8" s="276"/>
      <c r="BCH8" s="276"/>
      <c r="BCI8" s="276"/>
      <c r="BCJ8" s="276"/>
      <c r="BCK8" s="276"/>
      <c r="BCL8" s="276"/>
      <c r="BCM8" s="276"/>
      <c r="BCN8" s="276"/>
      <c r="BCO8" s="276"/>
      <c r="BCP8" s="276"/>
      <c r="BCQ8" s="276"/>
      <c r="BCR8" s="276"/>
      <c r="BCS8" s="276"/>
      <c r="BCT8" s="276"/>
      <c r="BCU8" s="276"/>
      <c r="BCV8" s="276"/>
      <c r="BCW8" s="276"/>
      <c r="BCX8" s="276"/>
      <c r="BCY8" s="276"/>
      <c r="BCZ8" s="276"/>
      <c r="BDA8" s="276"/>
      <c r="BDB8" s="276"/>
      <c r="BDC8" s="276"/>
      <c r="BDD8" s="276"/>
      <c r="BDE8" s="276"/>
      <c r="BDF8" s="276"/>
      <c r="BDG8" s="276"/>
      <c r="BDH8" s="276"/>
      <c r="BDI8" s="276"/>
      <c r="BDJ8" s="276"/>
      <c r="BDK8" s="276"/>
      <c r="BDL8" s="276"/>
      <c r="BDM8" s="276"/>
      <c r="BDN8" s="276"/>
      <c r="BDO8" s="276"/>
      <c r="BDP8" s="276"/>
      <c r="BDQ8" s="276"/>
      <c r="BDR8" s="276"/>
      <c r="BDS8" s="276"/>
      <c r="BDT8" s="276"/>
      <c r="BDU8" s="276"/>
      <c r="BDV8" s="276"/>
      <c r="BDW8" s="276"/>
      <c r="BDX8" s="276"/>
      <c r="BDY8" s="276"/>
      <c r="BDZ8" s="276"/>
      <c r="BEA8" s="276"/>
      <c r="BEB8" s="276"/>
      <c r="BEC8" s="276"/>
      <c r="BED8" s="276"/>
      <c r="BEE8" s="276"/>
      <c r="BEF8" s="276"/>
      <c r="BEG8" s="276"/>
      <c r="BEH8" s="276"/>
      <c r="BEI8" s="276"/>
      <c r="BEJ8" s="276"/>
      <c r="BEK8" s="276"/>
      <c r="BEL8" s="276"/>
      <c r="BEM8" s="276"/>
      <c r="BEN8" s="276"/>
      <c r="BEO8" s="276"/>
      <c r="BEP8" s="276"/>
      <c r="BEQ8" s="276"/>
      <c r="BER8" s="276"/>
      <c r="BES8" s="276"/>
      <c r="BET8" s="276"/>
      <c r="BEU8" s="276"/>
      <c r="BEV8" s="276"/>
      <c r="BEW8" s="276"/>
      <c r="BEX8" s="276"/>
      <c r="BEY8" s="276"/>
      <c r="BEZ8" s="276"/>
      <c r="BFA8" s="276"/>
      <c r="BFB8" s="276"/>
      <c r="BFC8" s="276"/>
      <c r="BFD8" s="276"/>
      <c r="BFE8" s="276"/>
      <c r="BFF8" s="276"/>
      <c r="BFG8" s="276"/>
      <c r="BFH8" s="276"/>
      <c r="BFI8" s="276"/>
      <c r="BFJ8" s="276"/>
      <c r="BFK8" s="276"/>
      <c r="BFL8" s="276"/>
      <c r="BFM8" s="276"/>
      <c r="BFN8" s="276"/>
      <c r="BFO8" s="276"/>
      <c r="BFP8" s="276"/>
      <c r="BFQ8" s="276"/>
      <c r="BFR8" s="276"/>
      <c r="BFS8" s="276"/>
      <c r="BFT8" s="276"/>
      <c r="BFU8" s="276"/>
      <c r="BFV8" s="276"/>
      <c r="BFW8" s="276"/>
      <c r="BFX8" s="276"/>
      <c r="BFY8" s="276"/>
      <c r="BFZ8" s="276"/>
      <c r="BGA8" s="276"/>
      <c r="BGB8" s="276"/>
      <c r="BGC8" s="276"/>
      <c r="BGD8" s="276"/>
      <c r="BGE8" s="276"/>
      <c r="BGF8" s="276"/>
      <c r="BGG8" s="276"/>
      <c r="BGH8" s="276"/>
      <c r="BGI8" s="276"/>
      <c r="BGJ8" s="276"/>
      <c r="BGK8" s="276"/>
      <c r="BGL8" s="276"/>
      <c r="BGM8" s="276"/>
      <c r="BGN8" s="276"/>
      <c r="BGO8" s="276"/>
      <c r="BGP8" s="276"/>
      <c r="BGQ8" s="276"/>
      <c r="BGR8" s="276"/>
      <c r="BGS8" s="276"/>
      <c r="BGT8" s="276"/>
      <c r="BGU8" s="276"/>
      <c r="BGV8" s="276"/>
      <c r="BGW8" s="276"/>
      <c r="BGX8" s="276"/>
      <c r="BGY8" s="276"/>
      <c r="BGZ8" s="276"/>
      <c r="BHA8" s="276"/>
      <c r="BHB8" s="276"/>
      <c r="BHC8" s="276"/>
      <c r="BHD8" s="276"/>
      <c r="BHE8" s="276"/>
      <c r="BHF8" s="276"/>
      <c r="BHG8" s="276"/>
      <c r="BHH8" s="276"/>
      <c r="BHI8" s="276"/>
      <c r="BHJ8" s="276"/>
      <c r="BHK8" s="276"/>
      <c r="BHL8" s="276"/>
      <c r="BHM8" s="276"/>
      <c r="BHN8" s="276"/>
      <c r="BHO8" s="276"/>
      <c r="BHP8" s="276"/>
      <c r="BHQ8" s="276"/>
      <c r="BHR8" s="276"/>
      <c r="BHS8" s="276"/>
      <c r="BHT8" s="276"/>
      <c r="BHU8" s="276"/>
      <c r="BHV8" s="276"/>
      <c r="BHW8" s="276"/>
      <c r="BHX8" s="276"/>
      <c r="BHY8" s="276"/>
      <c r="BHZ8" s="276"/>
      <c r="BIA8" s="276"/>
      <c r="BIB8" s="276"/>
      <c r="BIC8" s="276"/>
      <c r="BID8" s="276"/>
      <c r="BIE8" s="276"/>
      <c r="BIF8" s="276"/>
      <c r="BIG8" s="276"/>
      <c r="BIH8" s="276"/>
      <c r="BII8" s="276"/>
      <c r="BIJ8" s="276"/>
      <c r="BIK8" s="276"/>
      <c r="BIL8" s="276"/>
      <c r="BIM8" s="276"/>
      <c r="BIN8" s="276"/>
      <c r="BIO8" s="276"/>
      <c r="BIP8" s="276"/>
      <c r="BIQ8" s="276"/>
      <c r="BIR8" s="276"/>
      <c r="BIS8" s="276"/>
      <c r="BIT8" s="276"/>
      <c r="BIU8" s="276"/>
      <c r="BIV8" s="276"/>
      <c r="BIW8" s="276"/>
      <c r="BIX8" s="276"/>
      <c r="BIY8" s="276"/>
      <c r="BIZ8" s="276"/>
      <c r="BJA8" s="276"/>
      <c r="BJB8" s="276"/>
      <c r="BJC8" s="276"/>
      <c r="BJD8" s="276"/>
      <c r="BJE8" s="276"/>
      <c r="BJF8" s="276"/>
      <c r="BJG8" s="276"/>
      <c r="BJH8" s="276"/>
      <c r="BJI8" s="276"/>
      <c r="BJJ8" s="276"/>
      <c r="BJK8" s="276"/>
      <c r="BJL8" s="276"/>
      <c r="BJM8" s="276"/>
      <c r="BJN8" s="276"/>
      <c r="BJO8" s="276"/>
      <c r="BJP8" s="276"/>
      <c r="BJQ8" s="276"/>
      <c r="BJR8" s="276"/>
      <c r="BJS8" s="276"/>
      <c r="BJT8" s="276"/>
      <c r="BJU8" s="276"/>
      <c r="BJV8" s="276"/>
      <c r="BJW8" s="276"/>
      <c r="BJX8" s="276"/>
      <c r="BJY8" s="276"/>
      <c r="BJZ8" s="276"/>
      <c r="BKA8" s="276"/>
      <c r="BKB8" s="276"/>
      <c r="BKC8" s="276"/>
      <c r="BKD8" s="276"/>
      <c r="BKE8" s="276"/>
      <c r="BKF8" s="276"/>
      <c r="BKG8" s="276"/>
      <c r="BKH8" s="276"/>
      <c r="BKI8" s="276"/>
      <c r="BKJ8" s="276"/>
      <c r="BKK8" s="276"/>
      <c r="BKL8" s="276"/>
      <c r="BKM8" s="276"/>
      <c r="BKN8" s="276"/>
      <c r="BKO8" s="276"/>
      <c r="BKP8" s="276"/>
      <c r="BKQ8" s="276"/>
      <c r="BKR8" s="276"/>
      <c r="BKS8" s="276"/>
      <c r="BKT8" s="276"/>
      <c r="BKU8" s="276"/>
      <c r="BKV8" s="276"/>
      <c r="BKW8" s="276"/>
      <c r="BKX8" s="276"/>
      <c r="BKY8" s="276"/>
      <c r="BKZ8" s="276"/>
      <c r="BLA8" s="276"/>
      <c r="BLB8" s="276"/>
      <c r="BLC8" s="276"/>
      <c r="BLD8" s="276"/>
      <c r="BLE8" s="276"/>
      <c r="BLF8" s="276"/>
      <c r="BLG8" s="276"/>
      <c r="BLH8" s="276"/>
      <c r="BLI8" s="276"/>
      <c r="BLJ8" s="276"/>
      <c r="BLK8" s="276"/>
      <c r="BLL8" s="276"/>
      <c r="BLM8" s="276"/>
      <c r="BLN8" s="276"/>
      <c r="BLO8" s="276"/>
      <c r="BLP8" s="276"/>
      <c r="BLQ8" s="276"/>
      <c r="BLR8" s="276"/>
      <c r="BLS8" s="276"/>
      <c r="BLT8" s="276"/>
      <c r="BLU8" s="276"/>
      <c r="BLV8" s="276"/>
      <c r="BLW8" s="276"/>
      <c r="BLX8" s="276"/>
      <c r="BLY8" s="276"/>
      <c r="BLZ8" s="276"/>
      <c r="BMA8" s="276"/>
      <c r="BMB8" s="276"/>
      <c r="BMC8" s="276"/>
      <c r="BMD8" s="276"/>
      <c r="BME8" s="276"/>
      <c r="BMF8" s="276"/>
      <c r="BMG8" s="276"/>
      <c r="BMH8" s="276"/>
      <c r="BMI8" s="276"/>
      <c r="BMJ8" s="276"/>
      <c r="BMK8" s="276"/>
      <c r="BML8" s="276"/>
      <c r="BMM8" s="276"/>
      <c r="BMN8" s="276"/>
      <c r="BMO8" s="276"/>
      <c r="BMP8" s="276"/>
      <c r="BMQ8" s="276"/>
      <c r="BMR8" s="276"/>
      <c r="BMS8" s="276"/>
      <c r="BMT8" s="276"/>
      <c r="BMU8" s="276"/>
      <c r="BMV8" s="276"/>
      <c r="BMW8" s="276"/>
      <c r="BMX8" s="276"/>
      <c r="BMY8" s="276"/>
      <c r="BMZ8" s="276"/>
      <c r="BNA8" s="276"/>
      <c r="BNB8" s="276"/>
      <c r="BNC8" s="276"/>
      <c r="BND8" s="276"/>
      <c r="BNE8" s="276"/>
      <c r="BNF8" s="276"/>
      <c r="BNG8" s="276"/>
      <c r="BNH8" s="276"/>
      <c r="BNI8" s="276"/>
      <c r="BNJ8" s="276"/>
      <c r="BNK8" s="276"/>
      <c r="BNL8" s="276"/>
      <c r="BNM8" s="276"/>
      <c r="BNN8" s="276"/>
      <c r="BNO8" s="276"/>
      <c r="BNP8" s="276"/>
      <c r="BNQ8" s="276"/>
      <c r="BNR8" s="276"/>
      <c r="BNS8" s="276"/>
      <c r="BNT8" s="276"/>
      <c r="BNU8" s="276"/>
      <c r="BNV8" s="276"/>
      <c r="BNW8" s="276"/>
      <c r="BNX8" s="276"/>
      <c r="BNY8" s="276"/>
      <c r="BNZ8" s="276"/>
      <c r="BOA8" s="276"/>
      <c r="BOB8" s="276"/>
      <c r="BOC8" s="276"/>
      <c r="BOD8" s="276"/>
      <c r="BOE8" s="276"/>
      <c r="BOF8" s="276"/>
      <c r="BOG8" s="276"/>
      <c r="BOH8" s="276"/>
      <c r="BOI8" s="276"/>
      <c r="BOJ8" s="276"/>
      <c r="BOK8" s="276"/>
      <c r="BOL8" s="276"/>
      <c r="BOM8" s="276"/>
      <c r="BON8" s="276"/>
      <c r="BOO8" s="276"/>
      <c r="BOP8" s="276"/>
      <c r="BOQ8" s="276"/>
      <c r="BOR8" s="276"/>
      <c r="BOS8" s="276"/>
      <c r="BOT8" s="276"/>
      <c r="BOU8" s="276"/>
      <c r="BOV8" s="276"/>
      <c r="BOW8" s="276"/>
      <c r="BOX8" s="276"/>
      <c r="BOY8" s="276"/>
      <c r="BOZ8" s="276"/>
      <c r="BPA8" s="276"/>
      <c r="BPB8" s="276"/>
      <c r="BPC8" s="276"/>
      <c r="BPD8" s="276"/>
      <c r="BPE8" s="276"/>
      <c r="BPF8" s="276"/>
      <c r="BPG8" s="276"/>
      <c r="BPH8" s="276"/>
      <c r="BPI8" s="276"/>
      <c r="BPJ8" s="276"/>
      <c r="BPK8" s="276"/>
      <c r="BPL8" s="276"/>
      <c r="BPM8" s="276"/>
      <c r="BPN8" s="276"/>
      <c r="BPO8" s="276"/>
      <c r="BPP8" s="276"/>
      <c r="BPQ8" s="276"/>
      <c r="BPR8" s="276"/>
      <c r="BPS8" s="276"/>
      <c r="BPT8" s="276"/>
      <c r="BPU8" s="276"/>
      <c r="BPV8" s="276"/>
      <c r="BPW8" s="276"/>
      <c r="BPX8" s="276"/>
      <c r="BPY8" s="276"/>
      <c r="BPZ8" s="276"/>
      <c r="BQA8" s="276"/>
      <c r="BQB8" s="276"/>
      <c r="BQC8" s="276"/>
      <c r="BQD8" s="276"/>
      <c r="BQE8" s="276"/>
      <c r="BQF8" s="276"/>
      <c r="BQG8" s="276"/>
      <c r="BQH8" s="276"/>
      <c r="BQI8" s="276"/>
      <c r="BQJ8" s="276"/>
      <c r="BQK8" s="276"/>
      <c r="BQL8" s="276"/>
      <c r="BQM8" s="276"/>
      <c r="BQN8" s="276"/>
      <c r="BQO8" s="276"/>
      <c r="BQP8" s="276"/>
      <c r="BQQ8" s="276"/>
      <c r="BQR8" s="276"/>
      <c r="BQS8" s="276"/>
      <c r="BQT8" s="276"/>
      <c r="BQU8" s="276"/>
      <c r="BQV8" s="276"/>
      <c r="BQW8" s="276"/>
      <c r="BQX8" s="276"/>
      <c r="BQY8" s="276"/>
      <c r="BQZ8" s="276"/>
      <c r="BRA8" s="276"/>
      <c r="BRB8" s="276"/>
      <c r="BRC8" s="276"/>
      <c r="BRD8" s="276"/>
      <c r="BRE8" s="276"/>
      <c r="BRF8" s="276"/>
      <c r="BRG8" s="276"/>
      <c r="BRH8" s="276"/>
      <c r="BRI8" s="276"/>
      <c r="BRJ8" s="276"/>
      <c r="BRK8" s="276"/>
      <c r="BRL8" s="276"/>
      <c r="BRM8" s="276"/>
      <c r="BRN8" s="276"/>
      <c r="BRO8" s="276"/>
      <c r="BRP8" s="276"/>
      <c r="BRQ8" s="276"/>
      <c r="BRR8" s="276"/>
      <c r="BRS8" s="276"/>
      <c r="BRT8" s="276"/>
      <c r="BRU8" s="276"/>
      <c r="BRV8" s="276"/>
      <c r="BRW8" s="276"/>
      <c r="BRX8" s="276"/>
      <c r="BRY8" s="276"/>
      <c r="BRZ8" s="276"/>
      <c r="BSA8" s="276"/>
      <c r="BSB8" s="276"/>
      <c r="BSC8" s="276"/>
      <c r="BSD8" s="276"/>
      <c r="BSE8" s="276"/>
      <c r="BSF8" s="276"/>
      <c r="BSG8" s="276"/>
      <c r="BSH8" s="276"/>
      <c r="BSI8" s="276"/>
      <c r="BSJ8" s="276"/>
      <c r="BSK8" s="276"/>
      <c r="BSL8" s="276"/>
      <c r="BSM8" s="276"/>
      <c r="BSN8" s="276"/>
      <c r="BSO8" s="276"/>
      <c r="BSP8" s="276"/>
      <c r="BSQ8" s="276"/>
      <c r="BSR8" s="276"/>
      <c r="BSS8" s="276"/>
      <c r="BST8" s="276"/>
      <c r="BSU8" s="276"/>
      <c r="BSV8" s="276"/>
      <c r="BSW8" s="276"/>
      <c r="BSX8" s="276"/>
      <c r="BSY8" s="276"/>
      <c r="BSZ8" s="276"/>
      <c r="BTA8" s="276"/>
      <c r="BTB8" s="276"/>
      <c r="BTC8" s="276"/>
      <c r="BTD8" s="276"/>
      <c r="BTE8" s="276"/>
      <c r="BTF8" s="276"/>
      <c r="BTG8" s="276"/>
      <c r="BTH8" s="276"/>
      <c r="BTI8" s="276"/>
      <c r="BTJ8" s="276"/>
      <c r="BTK8" s="276"/>
      <c r="BTL8" s="276"/>
      <c r="BTM8" s="276"/>
      <c r="BTN8" s="276"/>
      <c r="BTO8" s="276"/>
      <c r="BTP8" s="276"/>
      <c r="BTQ8" s="276"/>
      <c r="BTR8" s="276"/>
      <c r="BTS8" s="276"/>
      <c r="BTT8" s="276"/>
      <c r="BTU8" s="276"/>
      <c r="BTV8" s="276"/>
      <c r="BTW8" s="276"/>
      <c r="BTX8" s="276"/>
      <c r="BTY8" s="276"/>
      <c r="BTZ8" s="276"/>
      <c r="BUA8" s="276"/>
      <c r="BUB8" s="276"/>
      <c r="BUC8" s="276"/>
      <c r="BUD8" s="276"/>
      <c r="BUE8" s="276"/>
      <c r="BUF8" s="276"/>
      <c r="BUG8" s="276"/>
      <c r="BUH8" s="276"/>
      <c r="BUI8" s="276"/>
      <c r="BUJ8" s="276"/>
      <c r="BUK8" s="276"/>
      <c r="BUL8" s="276"/>
      <c r="BUM8" s="276"/>
      <c r="BUN8" s="276"/>
      <c r="BUO8" s="276"/>
      <c r="BUP8" s="276"/>
      <c r="BUQ8" s="276"/>
      <c r="BUR8" s="276"/>
      <c r="BUS8" s="276"/>
      <c r="BUT8" s="276"/>
      <c r="BUU8" s="276"/>
      <c r="BUV8" s="276"/>
      <c r="BUW8" s="276"/>
      <c r="BUX8" s="276"/>
      <c r="BUY8" s="276"/>
      <c r="BUZ8" s="276"/>
      <c r="BVA8" s="276"/>
      <c r="BVB8" s="276"/>
      <c r="BVC8" s="276"/>
      <c r="BVD8" s="276"/>
      <c r="BVE8" s="276"/>
      <c r="BVF8" s="276"/>
      <c r="BVG8" s="276"/>
      <c r="BVH8" s="276"/>
      <c r="BVI8" s="276"/>
      <c r="BVJ8" s="276"/>
      <c r="BVK8" s="276"/>
      <c r="BVL8" s="276"/>
      <c r="BVM8" s="276"/>
      <c r="BVN8" s="276"/>
      <c r="BVO8" s="276"/>
      <c r="BVP8" s="276"/>
      <c r="BVQ8" s="276"/>
      <c r="BVR8" s="276"/>
      <c r="BVS8" s="276"/>
      <c r="BVT8" s="276"/>
      <c r="BVU8" s="276"/>
      <c r="BVV8" s="276"/>
      <c r="BVW8" s="276"/>
      <c r="BVX8" s="276"/>
      <c r="BVY8" s="276"/>
      <c r="BVZ8" s="276"/>
      <c r="BWA8" s="276"/>
      <c r="BWB8" s="276"/>
      <c r="BWC8" s="276"/>
      <c r="BWD8" s="276"/>
      <c r="BWE8" s="276"/>
      <c r="BWF8" s="276"/>
      <c r="BWG8" s="276"/>
      <c r="BWH8" s="276"/>
      <c r="BWI8" s="276"/>
      <c r="BWJ8" s="276"/>
      <c r="BWK8" s="276"/>
      <c r="BWL8" s="276"/>
      <c r="BWM8" s="276"/>
      <c r="BWN8" s="276"/>
      <c r="BWO8" s="276"/>
      <c r="BWP8" s="276"/>
      <c r="BWQ8" s="276"/>
      <c r="BWR8" s="276"/>
      <c r="BWS8" s="276"/>
      <c r="BWT8" s="276"/>
      <c r="BWU8" s="276"/>
      <c r="BWV8" s="276"/>
      <c r="BWW8" s="276"/>
      <c r="BWX8" s="276"/>
      <c r="BWY8" s="276"/>
      <c r="BWZ8" s="276"/>
      <c r="BXA8" s="276"/>
      <c r="BXB8" s="276"/>
      <c r="BXC8" s="276"/>
      <c r="BXD8" s="276"/>
      <c r="BXE8" s="276"/>
      <c r="BXF8" s="276"/>
      <c r="BXG8" s="276"/>
      <c r="BXH8" s="276"/>
      <c r="BXI8" s="276"/>
      <c r="BXJ8" s="276"/>
      <c r="BXK8" s="276"/>
      <c r="BXL8" s="276"/>
      <c r="BXM8" s="276"/>
      <c r="BXN8" s="276"/>
      <c r="BXO8" s="276"/>
      <c r="BXP8" s="276"/>
      <c r="BXQ8" s="276"/>
      <c r="BXR8" s="276"/>
      <c r="BXS8" s="276"/>
      <c r="BXT8" s="276"/>
      <c r="BXU8" s="276"/>
      <c r="BXV8" s="276"/>
      <c r="BXW8" s="276"/>
      <c r="BXX8" s="276"/>
      <c r="BXY8" s="276"/>
      <c r="BXZ8" s="276"/>
      <c r="BYA8" s="276"/>
      <c r="BYB8" s="276"/>
      <c r="BYC8" s="276"/>
      <c r="BYD8" s="276"/>
      <c r="BYE8" s="276"/>
      <c r="BYF8" s="276"/>
      <c r="BYG8" s="276"/>
      <c r="BYH8" s="276"/>
      <c r="BYI8" s="276"/>
      <c r="BYJ8" s="276"/>
      <c r="BYK8" s="276"/>
      <c r="BYL8" s="276"/>
      <c r="BYM8" s="276"/>
      <c r="BYN8" s="276"/>
      <c r="BYO8" s="276"/>
      <c r="BYP8" s="276"/>
      <c r="BYQ8" s="276"/>
      <c r="BYR8" s="276"/>
      <c r="BYS8" s="276"/>
      <c r="BYT8" s="276"/>
      <c r="BYU8" s="276"/>
      <c r="BYV8" s="276"/>
      <c r="BYW8" s="276"/>
      <c r="BYX8" s="276"/>
      <c r="BYY8" s="276"/>
      <c r="BYZ8" s="276"/>
      <c r="BZA8" s="276"/>
      <c r="BZB8" s="276"/>
      <c r="BZC8" s="276"/>
      <c r="BZD8" s="276"/>
      <c r="BZE8" s="276"/>
      <c r="BZF8" s="276"/>
      <c r="BZG8" s="276"/>
      <c r="BZH8" s="276"/>
      <c r="BZI8" s="276"/>
      <c r="BZJ8" s="276"/>
      <c r="BZK8" s="276"/>
      <c r="BZL8" s="276"/>
      <c r="BZM8" s="276"/>
      <c r="BZN8" s="276"/>
      <c r="BZO8" s="276"/>
      <c r="BZP8" s="276"/>
      <c r="BZQ8" s="276"/>
      <c r="BZR8" s="276"/>
      <c r="BZS8" s="276"/>
      <c r="BZT8" s="276"/>
      <c r="BZU8" s="276"/>
      <c r="BZV8" s="276"/>
      <c r="BZW8" s="276"/>
      <c r="BZX8" s="276"/>
      <c r="BZY8" s="276"/>
      <c r="BZZ8" s="276"/>
      <c r="CAA8" s="276"/>
      <c r="CAB8" s="276"/>
      <c r="CAC8" s="276"/>
      <c r="CAD8" s="276"/>
      <c r="CAE8" s="276"/>
      <c r="CAF8" s="276"/>
      <c r="CAG8" s="276"/>
      <c r="CAH8" s="276"/>
      <c r="CAI8" s="276"/>
      <c r="CAJ8" s="276"/>
      <c r="CAK8" s="276"/>
      <c r="CAL8" s="276"/>
      <c r="CAM8" s="276"/>
      <c r="CAN8" s="276"/>
      <c r="CAO8" s="276"/>
      <c r="CAP8" s="276"/>
      <c r="CAQ8" s="276"/>
      <c r="CAR8" s="276"/>
      <c r="CAS8" s="276"/>
      <c r="CAT8" s="276"/>
      <c r="CAU8" s="276"/>
      <c r="CAV8" s="276"/>
      <c r="CAW8" s="276"/>
      <c r="CAX8" s="276"/>
      <c r="CAY8" s="276"/>
      <c r="CAZ8" s="276"/>
      <c r="CBA8" s="276"/>
      <c r="CBB8" s="276"/>
      <c r="CBC8" s="276"/>
      <c r="CBD8" s="276"/>
      <c r="CBE8" s="276"/>
      <c r="CBF8" s="276"/>
      <c r="CBG8" s="276"/>
      <c r="CBH8" s="276"/>
      <c r="CBI8" s="276"/>
      <c r="CBJ8" s="276"/>
      <c r="CBK8" s="276"/>
      <c r="CBL8" s="276"/>
      <c r="CBM8" s="276"/>
      <c r="CBN8" s="276"/>
      <c r="CBO8" s="276"/>
      <c r="CBP8" s="276"/>
      <c r="CBQ8" s="276"/>
      <c r="CBR8" s="276"/>
      <c r="CBS8" s="276"/>
      <c r="CBT8" s="276"/>
      <c r="CBU8" s="276"/>
      <c r="CBV8" s="276"/>
      <c r="CBW8" s="276"/>
      <c r="CBX8" s="276"/>
      <c r="CBY8" s="276"/>
      <c r="CBZ8" s="276"/>
      <c r="CCA8" s="276"/>
      <c r="CCB8" s="276"/>
      <c r="CCC8" s="276"/>
      <c r="CCD8" s="276"/>
      <c r="CCE8" s="276"/>
      <c r="CCF8" s="276"/>
      <c r="CCG8" s="276"/>
      <c r="CCH8" s="276"/>
      <c r="CCI8" s="276"/>
      <c r="CCJ8" s="276"/>
      <c r="CCK8" s="276"/>
      <c r="CCL8" s="276"/>
      <c r="CCM8" s="276"/>
      <c r="CCN8" s="276"/>
      <c r="CCO8" s="276"/>
      <c r="CCP8" s="276"/>
      <c r="CCQ8" s="276"/>
      <c r="CCR8" s="276"/>
      <c r="CCS8" s="276"/>
      <c r="CCT8" s="276"/>
      <c r="CCU8" s="276"/>
      <c r="CCV8" s="276"/>
      <c r="CCW8" s="276"/>
      <c r="CCX8" s="276"/>
      <c r="CCY8" s="276"/>
      <c r="CCZ8" s="276"/>
      <c r="CDA8" s="276"/>
      <c r="CDB8" s="276"/>
      <c r="CDC8" s="276"/>
      <c r="CDD8" s="276"/>
      <c r="CDE8" s="276"/>
      <c r="CDF8" s="276"/>
      <c r="CDG8" s="276"/>
      <c r="CDH8" s="276"/>
      <c r="CDI8" s="276"/>
      <c r="CDJ8" s="276"/>
      <c r="CDK8" s="276"/>
      <c r="CDL8" s="276"/>
      <c r="CDM8" s="276"/>
      <c r="CDN8" s="276"/>
      <c r="CDO8" s="276"/>
      <c r="CDP8" s="276"/>
      <c r="CDQ8" s="276"/>
      <c r="CDR8" s="276"/>
      <c r="CDS8" s="276"/>
      <c r="CDT8" s="276"/>
      <c r="CDU8" s="276"/>
      <c r="CDV8" s="276"/>
      <c r="CDW8" s="276"/>
      <c r="CDX8" s="276"/>
      <c r="CDY8" s="276"/>
      <c r="CDZ8" s="276"/>
      <c r="CEA8" s="276"/>
      <c r="CEB8" s="276"/>
      <c r="CEC8" s="276"/>
      <c r="CED8" s="276"/>
      <c r="CEE8" s="276"/>
      <c r="CEF8" s="276"/>
      <c r="CEG8" s="276"/>
      <c r="CEH8" s="276"/>
      <c r="CEI8" s="276"/>
      <c r="CEJ8" s="276"/>
      <c r="CEK8" s="276"/>
      <c r="CEL8" s="276"/>
      <c r="CEM8" s="276"/>
      <c r="CEN8" s="276"/>
      <c r="CEO8" s="276"/>
      <c r="CEP8" s="276"/>
      <c r="CEQ8" s="276"/>
      <c r="CER8" s="276"/>
      <c r="CES8" s="276"/>
      <c r="CET8" s="276"/>
      <c r="CEU8" s="276"/>
      <c r="CEV8" s="276"/>
      <c r="CEW8" s="276"/>
      <c r="CEX8" s="276"/>
      <c r="CEY8" s="276"/>
      <c r="CEZ8" s="276"/>
      <c r="CFA8" s="276"/>
      <c r="CFB8" s="276"/>
      <c r="CFC8" s="276"/>
      <c r="CFD8" s="276"/>
      <c r="CFE8" s="276"/>
      <c r="CFF8" s="276"/>
      <c r="CFG8" s="276"/>
      <c r="CFH8" s="276"/>
      <c r="CFI8" s="276"/>
      <c r="CFJ8" s="276"/>
      <c r="CFK8" s="276"/>
      <c r="CFL8" s="276"/>
      <c r="CFM8" s="276"/>
      <c r="CFN8" s="276"/>
      <c r="CFO8" s="276"/>
      <c r="CFP8" s="276"/>
      <c r="CFQ8" s="276"/>
      <c r="CFR8" s="276"/>
      <c r="CFS8" s="276"/>
      <c r="CFT8" s="276"/>
      <c r="CFU8" s="276"/>
      <c r="CFV8" s="276"/>
      <c r="CFW8" s="276"/>
      <c r="CFX8" s="276"/>
      <c r="CFY8" s="276"/>
      <c r="CFZ8" s="276"/>
      <c r="CGA8" s="276"/>
      <c r="CGB8" s="276"/>
      <c r="CGC8" s="276"/>
      <c r="CGD8" s="276"/>
      <c r="CGE8" s="276"/>
      <c r="CGF8" s="276"/>
      <c r="CGG8" s="276"/>
      <c r="CGH8" s="276"/>
      <c r="CGI8" s="276"/>
      <c r="CGJ8" s="276"/>
      <c r="CGK8" s="276"/>
      <c r="CGL8" s="276"/>
      <c r="CGM8" s="276"/>
      <c r="CGN8" s="276"/>
      <c r="CGO8" s="276"/>
      <c r="CGP8" s="276"/>
      <c r="CGQ8" s="276"/>
      <c r="CGR8" s="276"/>
      <c r="CGS8" s="276"/>
      <c r="CGT8" s="276"/>
      <c r="CGU8" s="276"/>
      <c r="CGV8" s="276"/>
      <c r="CGW8" s="276"/>
      <c r="CGX8" s="276"/>
      <c r="CGY8" s="276"/>
      <c r="CGZ8" s="276"/>
      <c r="CHA8" s="276"/>
      <c r="CHB8" s="276"/>
      <c r="CHC8" s="276"/>
      <c r="CHD8" s="276"/>
      <c r="CHE8" s="276"/>
      <c r="CHF8" s="276"/>
      <c r="CHG8" s="276"/>
      <c r="CHH8" s="276"/>
      <c r="CHI8" s="276"/>
      <c r="CHJ8" s="276"/>
      <c r="CHK8" s="276"/>
      <c r="CHL8" s="276"/>
      <c r="CHM8" s="276"/>
      <c r="CHN8" s="276"/>
      <c r="CHO8" s="276"/>
      <c r="CHP8" s="276"/>
      <c r="CHQ8" s="276"/>
      <c r="CHR8" s="276"/>
      <c r="CHS8" s="276"/>
      <c r="CHT8" s="276"/>
      <c r="CHU8" s="276"/>
      <c r="CHV8" s="276"/>
      <c r="CHW8" s="276"/>
      <c r="CHX8" s="276"/>
      <c r="CHY8" s="276"/>
      <c r="CHZ8" s="276"/>
      <c r="CIA8" s="276"/>
      <c r="CIB8" s="276"/>
      <c r="CIC8" s="276"/>
      <c r="CID8" s="276"/>
      <c r="CIE8" s="276"/>
      <c r="CIF8" s="276"/>
      <c r="CIG8" s="276"/>
      <c r="CIH8" s="276"/>
      <c r="CII8" s="276"/>
      <c r="CIJ8" s="276"/>
      <c r="CIK8" s="276"/>
      <c r="CIL8" s="276"/>
      <c r="CIM8" s="276"/>
      <c r="CIN8" s="276"/>
      <c r="CIO8" s="276"/>
      <c r="CIP8" s="276"/>
      <c r="CIQ8" s="276"/>
      <c r="CIR8" s="276"/>
      <c r="CIS8" s="276"/>
      <c r="CIT8" s="276"/>
      <c r="CIU8" s="276"/>
      <c r="CIV8" s="276"/>
      <c r="CIW8" s="276"/>
      <c r="CIX8" s="276"/>
      <c r="CIY8" s="276"/>
      <c r="CIZ8" s="276"/>
      <c r="CJA8" s="276"/>
      <c r="CJB8" s="276"/>
      <c r="CJC8" s="276"/>
      <c r="CJD8" s="276"/>
      <c r="CJE8" s="276"/>
      <c r="CJF8" s="276"/>
      <c r="CJG8" s="276"/>
      <c r="CJH8" s="276"/>
      <c r="CJI8" s="276"/>
      <c r="CJJ8" s="276"/>
      <c r="CJK8" s="276"/>
      <c r="CJL8" s="276"/>
      <c r="CJM8" s="276"/>
      <c r="CJN8" s="276"/>
      <c r="CJO8" s="276"/>
      <c r="CJP8" s="276"/>
      <c r="CJQ8" s="276"/>
      <c r="CJR8" s="276"/>
      <c r="CJS8" s="276"/>
      <c r="CJT8" s="276"/>
      <c r="CJU8" s="276"/>
      <c r="CJV8" s="276"/>
      <c r="CJW8" s="276"/>
      <c r="CJX8" s="276"/>
      <c r="CJY8" s="276"/>
      <c r="CJZ8" s="276"/>
      <c r="CKA8" s="276"/>
      <c r="CKB8" s="276"/>
      <c r="CKC8" s="276"/>
      <c r="CKD8" s="276"/>
      <c r="CKE8" s="276"/>
      <c r="CKF8" s="276"/>
      <c r="CKG8" s="276"/>
      <c r="CKH8" s="276"/>
      <c r="CKI8" s="276"/>
      <c r="CKJ8" s="276"/>
      <c r="CKK8" s="276"/>
      <c r="CKL8" s="276"/>
      <c r="CKM8" s="276"/>
      <c r="CKN8" s="276"/>
      <c r="CKO8" s="276"/>
      <c r="CKP8" s="276"/>
      <c r="CKQ8" s="276"/>
      <c r="CKR8" s="276"/>
      <c r="CKS8" s="276"/>
      <c r="CKT8" s="276"/>
      <c r="CKU8" s="276"/>
      <c r="CKV8" s="276"/>
      <c r="CKW8" s="276"/>
      <c r="CKX8" s="276"/>
      <c r="CKY8" s="276"/>
      <c r="CKZ8" s="276"/>
      <c r="CLA8" s="276"/>
      <c r="CLB8" s="276"/>
      <c r="CLC8" s="276"/>
      <c r="CLD8" s="276"/>
      <c r="CLE8" s="276"/>
      <c r="CLF8" s="276"/>
      <c r="CLG8" s="276"/>
      <c r="CLH8" s="276"/>
      <c r="CLI8" s="276"/>
      <c r="CLJ8" s="276"/>
      <c r="CLK8" s="276"/>
      <c r="CLL8" s="276"/>
      <c r="CLM8" s="276"/>
      <c r="CLN8" s="276"/>
      <c r="CLO8" s="276"/>
      <c r="CLP8" s="276"/>
      <c r="CLQ8" s="276"/>
      <c r="CLR8" s="276"/>
      <c r="CLS8" s="276"/>
      <c r="CLT8" s="276"/>
      <c r="CLU8" s="276"/>
      <c r="CLV8" s="276"/>
      <c r="CLW8" s="276"/>
      <c r="CLX8" s="276"/>
      <c r="CLY8" s="276"/>
      <c r="CLZ8" s="276"/>
      <c r="CMA8" s="276"/>
      <c r="CMB8" s="276"/>
      <c r="CMC8" s="276"/>
      <c r="CMD8" s="276"/>
      <c r="CME8" s="276"/>
      <c r="CMF8" s="276"/>
      <c r="CMG8" s="276"/>
      <c r="CMH8" s="276"/>
      <c r="CMI8" s="276"/>
      <c r="CMJ8" s="276"/>
      <c r="CMK8" s="276"/>
      <c r="CML8" s="276"/>
      <c r="CMM8" s="276"/>
      <c r="CMN8" s="276"/>
      <c r="CMO8" s="276"/>
      <c r="CMP8" s="276"/>
      <c r="CMQ8" s="276"/>
      <c r="CMR8" s="276"/>
      <c r="CMS8" s="276"/>
      <c r="CMT8" s="276"/>
      <c r="CMU8" s="276"/>
      <c r="CMV8" s="276"/>
      <c r="CMW8" s="276"/>
      <c r="CMX8" s="276"/>
      <c r="CMY8" s="276"/>
      <c r="CMZ8" s="276"/>
      <c r="CNA8" s="276"/>
      <c r="CNB8" s="276"/>
      <c r="CNC8" s="276"/>
      <c r="CND8" s="276"/>
      <c r="CNE8" s="276"/>
      <c r="CNF8" s="276"/>
      <c r="CNG8" s="276"/>
      <c r="CNH8" s="276"/>
      <c r="CNI8" s="276"/>
      <c r="CNJ8" s="276"/>
      <c r="CNK8" s="276"/>
      <c r="CNL8" s="276"/>
      <c r="CNM8" s="276"/>
      <c r="CNN8" s="276"/>
      <c r="CNO8" s="276"/>
      <c r="CNP8" s="276"/>
      <c r="CNQ8" s="276"/>
      <c r="CNR8" s="276"/>
      <c r="CNS8" s="276"/>
      <c r="CNT8" s="276"/>
      <c r="CNU8" s="276"/>
      <c r="CNV8" s="276"/>
      <c r="CNW8" s="276"/>
      <c r="CNX8" s="276"/>
      <c r="CNY8" s="276"/>
      <c r="CNZ8" s="276"/>
      <c r="COA8" s="276"/>
      <c r="COB8" s="276"/>
      <c r="COC8" s="276"/>
      <c r="COD8" s="276"/>
      <c r="COE8" s="276"/>
      <c r="COF8" s="276"/>
      <c r="COG8" s="276"/>
      <c r="COH8" s="276"/>
      <c r="COI8" s="276"/>
      <c r="COJ8" s="276"/>
      <c r="COK8" s="276"/>
      <c r="COL8" s="276"/>
      <c r="COM8" s="276"/>
      <c r="CON8" s="276"/>
      <c r="COO8" s="276"/>
      <c r="COP8" s="276"/>
      <c r="COQ8" s="276"/>
      <c r="COR8" s="276"/>
      <c r="COS8" s="276"/>
      <c r="COT8" s="276"/>
      <c r="COU8" s="276"/>
      <c r="COV8" s="276"/>
      <c r="COW8" s="276"/>
      <c r="COX8" s="276"/>
      <c r="COY8" s="276"/>
      <c r="COZ8" s="276"/>
      <c r="CPA8" s="276"/>
      <c r="CPB8" s="276"/>
      <c r="CPC8" s="276"/>
      <c r="CPD8" s="276"/>
      <c r="CPE8" s="276"/>
      <c r="CPF8" s="276"/>
      <c r="CPG8" s="276"/>
      <c r="CPH8" s="276"/>
      <c r="CPI8" s="276"/>
      <c r="CPJ8" s="276"/>
      <c r="CPK8" s="276"/>
      <c r="CPL8" s="276"/>
      <c r="CPM8" s="276"/>
      <c r="CPN8" s="276"/>
      <c r="CPO8" s="276"/>
      <c r="CPP8" s="276"/>
      <c r="CPQ8" s="276"/>
      <c r="CPR8" s="276"/>
      <c r="CPS8" s="276"/>
      <c r="CPT8" s="276"/>
      <c r="CPU8" s="276"/>
      <c r="CPV8" s="276"/>
      <c r="CPW8" s="276"/>
      <c r="CPX8" s="276"/>
      <c r="CPY8" s="276"/>
      <c r="CPZ8" s="276"/>
      <c r="CQA8" s="276"/>
      <c r="CQB8" s="276"/>
      <c r="CQC8" s="276"/>
      <c r="CQD8" s="276"/>
      <c r="CQE8" s="276"/>
      <c r="CQF8" s="276"/>
      <c r="CQG8" s="276"/>
      <c r="CQH8" s="276"/>
      <c r="CQI8" s="276"/>
      <c r="CQJ8" s="276"/>
      <c r="CQK8" s="276"/>
      <c r="CQL8" s="276"/>
      <c r="CQM8" s="276"/>
      <c r="CQN8" s="276"/>
      <c r="CQO8" s="276"/>
      <c r="CQP8" s="276"/>
      <c r="CQQ8" s="276"/>
      <c r="CQR8" s="276"/>
      <c r="CQS8" s="276"/>
      <c r="CQT8" s="276"/>
      <c r="CQU8" s="276"/>
      <c r="CQV8" s="276"/>
      <c r="CQW8" s="276"/>
      <c r="CQX8" s="276"/>
      <c r="CQY8" s="276"/>
      <c r="CQZ8" s="276"/>
      <c r="CRA8" s="276"/>
      <c r="CRB8" s="276"/>
      <c r="CRC8" s="276"/>
      <c r="CRD8" s="276"/>
      <c r="CRE8" s="276"/>
      <c r="CRF8" s="276"/>
      <c r="CRG8" s="276"/>
      <c r="CRH8" s="276"/>
      <c r="CRI8" s="276"/>
      <c r="CRJ8" s="276"/>
      <c r="CRK8" s="276"/>
      <c r="CRL8" s="276"/>
      <c r="CRM8" s="276"/>
      <c r="CRN8" s="276"/>
      <c r="CRO8" s="276"/>
      <c r="CRP8" s="276"/>
      <c r="CRQ8" s="276"/>
      <c r="CRR8" s="276"/>
      <c r="CRS8" s="276"/>
      <c r="CRT8" s="276"/>
      <c r="CRU8" s="276"/>
      <c r="CRV8" s="276"/>
      <c r="CRW8" s="276"/>
      <c r="CRX8" s="276"/>
      <c r="CRY8" s="276"/>
      <c r="CRZ8" s="276"/>
      <c r="CSA8" s="276"/>
      <c r="CSB8" s="276"/>
      <c r="CSC8" s="276"/>
      <c r="CSD8" s="276"/>
      <c r="CSE8" s="276"/>
      <c r="CSF8" s="276"/>
      <c r="CSG8" s="276"/>
      <c r="CSH8" s="276"/>
      <c r="CSI8" s="276"/>
      <c r="CSJ8" s="276"/>
      <c r="CSK8" s="276"/>
      <c r="CSL8" s="276"/>
      <c r="CSM8" s="276"/>
      <c r="CSN8" s="276"/>
      <c r="CSO8" s="276"/>
      <c r="CSP8" s="276"/>
      <c r="CSQ8" s="276"/>
      <c r="CSR8" s="276"/>
      <c r="CSS8" s="276"/>
      <c r="CST8" s="276"/>
      <c r="CSU8" s="276"/>
      <c r="CSV8" s="276"/>
      <c r="CSW8" s="276"/>
      <c r="CSX8" s="276"/>
      <c r="CSY8" s="276"/>
      <c r="CSZ8" s="276"/>
      <c r="CTA8" s="276"/>
      <c r="CTB8" s="276"/>
      <c r="CTC8" s="276"/>
      <c r="CTD8" s="276"/>
      <c r="CTE8" s="276"/>
      <c r="CTF8" s="276"/>
      <c r="CTG8" s="276"/>
      <c r="CTH8" s="276"/>
      <c r="CTI8" s="276"/>
      <c r="CTJ8" s="276"/>
      <c r="CTK8" s="276"/>
      <c r="CTL8" s="276"/>
      <c r="CTM8" s="276"/>
      <c r="CTN8" s="276"/>
      <c r="CTO8" s="276"/>
      <c r="CTP8" s="276"/>
      <c r="CTQ8" s="276"/>
      <c r="CTR8" s="276"/>
      <c r="CTS8" s="276"/>
      <c r="CTT8" s="276"/>
      <c r="CTU8" s="276"/>
      <c r="CTV8" s="276"/>
      <c r="CTW8" s="276"/>
      <c r="CTX8" s="276"/>
      <c r="CTY8" s="276"/>
      <c r="CTZ8" s="276"/>
      <c r="CUA8" s="276"/>
      <c r="CUB8" s="276"/>
      <c r="CUC8" s="276"/>
      <c r="CUD8" s="276"/>
      <c r="CUE8" s="276"/>
      <c r="CUF8" s="276"/>
      <c r="CUG8" s="276"/>
      <c r="CUH8" s="276"/>
      <c r="CUI8" s="276"/>
      <c r="CUJ8" s="276"/>
      <c r="CUK8" s="276"/>
      <c r="CUL8" s="276"/>
      <c r="CUM8" s="276"/>
      <c r="CUN8" s="276"/>
      <c r="CUO8" s="276"/>
      <c r="CUP8" s="276"/>
      <c r="CUQ8" s="276"/>
      <c r="CUR8" s="276"/>
      <c r="CUS8" s="276"/>
      <c r="CUT8" s="276"/>
      <c r="CUU8" s="276"/>
      <c r="CUV8" s="276"/>
      <c r="CUW8" s="276"/>
      <c r="CUX8" s="276"/>
      <c r="CUY8" s="276"/>
      <c r="CUZ8" s="276"/>
      <c r="CVA8" s="276"/>
      <c r="CVB8" s="276"/>
      <c r="CVC8" s="276"/>
      <c r="CVD8" s="276"/>
      <c r="CVE8" s="276"/>
      <c r="CVF8" s="276"/>
      <c r="CVG8" s="276"/>
      <c r="CVH8" s="276"/>
      <c r="CVI8" s="276"/>
      <c r="CVJ8" s="276"/>
      <c r="CVK8" s="276"/>
      <c r="CVL8" s="276"/>
      <c r="CVM8" s="276"/>
      <c r="CVN8" s="276"/>
      <c r="CVO8" s="276"/>
      <c r="CVP8" s="276"/>
      <c r="CVQ8" s="276"/>
      <c r="CVR8" s="276"/>
      <c r="CVS8" s="276"/>
      <c r="CVT8" s="276"/>
      <c r="CVU8" s="276"/>
      <c r="CVV8" s="276"/>
      <c r="CVW8" s="276"/>
      <c r="CVX8" s="276"/>
      <c r="CVY8" s="276"/>
      <c r="CVZ8" s="276"/>
      <c r="CWA8" s="276"/>
      <c r="CWB8" s="276"/>
      <c r="CWC8" s="276"/>
      <c r="CWD8" s="276"/>
      <c r="CWE8" s="276"/>
      <c r="CWF8" s="276"/>
      <c r="CWG8" s="276"/>
      <c r="CWH8" s="276"/>
      <c r="CWI8" s="276"/>
      <c r="CWJ8" s="276"/>
      <c r="CWK8" s="276"/>
      <c r="CWL8" s="276"/>
      <c r="CWM8" s="276"/>
      <c r="CWN8" s="276"/>
      <c r="CWO8" s="276"/>
      <c r="CWP8" s="276"/>
      <c r="CWQ8" s="276"/>
      <c r="CWR8" s="276"/>
      <c r="CWS8" s="276"/>
      <c r="CWT8" s="276"/>
      <c r="CWU8" s="276"/>
      <c r="CWV8" s="276"/>
      <c r="CWW8" s="276"/>
      <c r="CWX8" s="276"/>
      <c r="CWY8" s="276"/>
      <c r="CWZ8" s="276"/>
      <c r="CXA8" s="276"/>
      <c r="CXB8" s="276"/>
      <c r="CXC8" s="276"/>
      <c r="CXD8" s="276"/>
      <c r="CXE8" s="276"/>
      <c r="CXF8" s="276"/>
      <c r="CXG8" s="276"/>
      <c r="CXH8" s="276"/>
      <c r="CXI8" s="276"/>
      <c r="CXJ8" s="276"/>
      <c r="CXK8" s="276"/>
      <c r="CXL8" s="276"/>
      <c r="CXM8" s="276"/>
      <c r="CXN8" s="276"/>
      <c r="CXO8" s="276"/>
      <c r="CXP8" s="276"/>
      <c r="CXQ8" s="276"/>
      <c r="CXR8" s="276"/>
      <c r="CXS8" s="276"/>
      <c r="CXT8" s="276"/>
      <c r="CXU8" s="276"/>
      <c r="CXV8" s="276"/>
      <c r="CXW8" s="276"/>
      <c r="CXX8" s="276"/>
      <c r="CXY8" s="276"/>
      <c r="CXZ8" s="276"/>
      <c r="CYA8" s="276"/>
      <c r="CYB8" s="276"/>
      <c r="CYC8" s="276"/>
      <c r="CYD8" s="276"/>
      <c r="CYE8" s="276"/>
      <c r="CYF8" s="276"/>
      <c r="CYG8" s="276"/>
      <c r="CYH8" s="276"/>
      <c r="CYI8" s="276"/>
      <c r="CYJ8" s="276"/>
      <c r="CYK8" s="276"/>
      <c r="CYL8" s="276"/>
      <c r="CYM8" s="276"/>
      <c r="CYN8" s="276"/>
      <c r="CYO8" s="276"/>
      <c r="CYP8" s="276"/>
      <c r="CYQ8" s="276"/>
      <c r="CYR8" s="276"/>
      <c r="CYS8" s="276"/>
      <c r="CYT8" s="276"/>
      <c r="CYU8" s="276"/>
      <c r="CYV8" s="276"/>
      <c r="CYW8" s="276"/>
      <c r="CYX8" s="276"/>
      <c r="CYY8" s="276"/>
      <c r="CYZ8" s="276"/>
      <c r="CZA8" s="276"/>
      <c r="CZB8" s="276"/>
      <c r="CZC8" s="276"/>
      <c r="CZD8" s="276"/>
      <c r="CZE8" s="276"/>
      <c r="CZF8" s="276"/>
      <c r="CZG8" s="276"/>
      <c r="CZH8" s="276"/>
      <c r="CZI8" s="276"/>
      <c r="CZJ8" s="276"/>
      <c r="CZK8" s="276"/>
      <c r="CZL8" s="276"/>
      <c r="CZM8" s="276"/>
      <c r="CZN8" s="276"/>
      <c r="CZO8" s="276"/>
      <c r="CZP8" s="276"/>
      <c r="CZQ8" s="276"/>
      <c r="CZR8" s="276"/>
      <c r="CZS8" s="276"/>
      <c r="CZT8" s="276"/>
      <c r="CZU8" s="276"/>
      <c r="CZV8" s="276"/>
      <c r="CZW8" s="276"/>
      <c r="CZX8" s="276"/>
      <c r="CZY8" s="276"/>
      <c r="CZZ8" s="276"/>
      <c r="DAA8" s="276"/>
      <c r="DAB8" s="276"/>
      <c r="DAC8" s="276"/>
      <c r="DAD8" s="276"/>
      <c r="DAE8" s="276"/>
      <c r="DAF8" s="276"/>
      <c r="DAG8" s="276"/>
      <c r="DAH8" s="276"/>
      <c r="DAI8" s="276"/>
      <c r="DAJ8" s="276"/>
      <c r="DAK8" s="276"/>
      <c r="DAL8" s="276"/>
      <c r="DAM8" s="276"/>
      <c r="DAN8" s="276"/>
      <c r="DAO8" s="276"/>
      <c r="DAP8" s="276"/>
      <c r="DAQ8" s="276"/>
      <c r="DAR8" s="276"/>
      <c r="DAS8" s="276"/>
      <c r="DAT8" s="276"/>
      <c r="DAU8" s="276"/>
      <c r="DAV8" s="276"/>
      <c r="DAW8" s="276"/>
      <c r="DAX8" s="276"/>
      <c r="DAY8" s="276"/>
      <c r="DAZ8" s="276"/>
      <c r="DBA8" s="276"/>
      <c r="DBB8" s="276"/>
      <c r="DBC8" s="276"/>
      <c r="DBD8" s="276"/>
      <c r="DBE8" s="276"/>
      <c r="DBF8" s="276"/>
      <c r="DBG8" s="276"/>
      <c r="DBH8" s="276"/>
      <c r="DBI8" s="276"/>
      <c r="DBJ8" s="276"/>
      <c r="DBK8" s="276"/>
      <c r="DBL8" s="276"/>
      <c r="DBM8" s="276"/>
      <c r="DBN8" s="276"/>
      <c r="DBO8" s="276"/>
      <c r="DBP8" s="276"/>
      <c r="DBQ8" s="276"/>
      <c r="DBR8" s="276"/>
      <c r="DBS8" s="276"/>
      <c r="DBT8" s="276"/>
      <c r="DBU8" s="276"/>
      <c r="DBV8" s="276"/>
      <c r="DBW8" s="276"/>
      <c r="DBX8" s="276"/>
      <c r="DBY8" s="276"/>
      <c r="DBZ8" s="276"/>
      <c r="DCA8" s="276"/>
      <c r="DCB8" s="276"/>
      <c r="DCC8" s="276"/>
      <c r="DCD8" s="276"/>
      <c r="DCE8" s="276"/>
      <c r="DCF8" s="276"/>
      <c r="DCG8" s="276"/>
      <c r="DCH8" s="276"/>
      <c r="DCI8" s="276"/>
      <c r="DCJ8" s="276"/>
      <c r="DCK8" s="276"/>
      <c r="DCL8" s="276"/>
      <c r="DCM8" s="276"/>
      <c r="DCN8" s="276"/>
      <c r="DCO8" s="276"/>
      <c r="DCP8" s="276"/>
      <c r="DCQ8" s="276"/>
      <c r="DCR8" s="276"/>
      <c r="DCS8" s="276"/>
      <c r="DCT8" s="276"/>
      <c r="DCU8" s="276"/>
      <c r="DCV8" s="276"/>
      <c r="DCW8" s="276"/>
      <c r="DCX8" s="276"/>
      <c r="DCY8" s="276"/>
      <c r="DCZ8" s="276"/>
      <c r="DDA8" s="276"/>
      <c r="DDB8" s="276"/>
      <c r="DDC8" s="276"/>
      <c r="DDD8" s="276"/>
      <c r="DDE8" s="276"/>
      <c r="DDF8" s="276"/>
      <c r="DDG8" s="276"/>
      <c r="DDH8" s="276"/>
      <c r="DDI8" s="276"/>
      <c r="DDJ8" s="276"/>
      <c r="DDK8" s="276"/>
      <c r="DDL8" s="276"/>
      <c r="DDM8" s="276"/>
      <c r="DDN8" s="276"/>
      <c r="DDO8" s="276"/>
      <c r="DDP8" s="276"/>
      <c r="DDQ8" s="276"/>
      <c r="DDR8" s="276"/>
      <c r="DDS8" s="276"/>
      <c r="DDT8" s="276"/>
      <c r="DDU8" s="276"/>
      <c r="DDV8" s="276"/>
      <c r="DDW8" s="276"/>
      <c r="DDX8" s="276"/>
      <c r="DDY8" s="276"/>
      <c r="DDZ8" s="276"/>
      <c r="DEA8" s="276"/>
      <c r="DEB8" s="276"/>
      <c r="DEC8" s="276"/>
      <c r="DED8" s="276"/>
      <c r="DEE8" s="276"/>
      <c r="DEF8" s="276"/>
      <c r="DEG8" s="276"/>
      <c r="DEH8" s="276"/>
      <c r="DEI8" s="276"/>
      <c r="DEJ8" s="276"/>
      <c r="DEK8" s="276"/>
      <c r="DEL8" s="276"/>
      <c r="DEM8" s="276"/>
      <c r="DEN8" s="276"/>
      <c r="DEO8" s="276"/>
      <c r="DEP8" s="276"/>
      <c r="DEQ8" s="276"/>
      <c r="DER8" s="276"/>
      <c r="DES8" s="276"/>
      <c r="DET8" s="276"/>
      <c r="DEU8" s="276"/>
      <c r="DEV8" s="276"/>
      <c r="DEW8" s="276"/>
      <c r="DEX8" s="276"/>
      <c r="DEY8" s="276"/>
      <c r="DEZ8" s="276"/>
      <c r="DFA8" s="276"/>
      <c r="DFB8" s="276"/>
      <c r="DFC8" s="276"/>
      <c r="DFD8" s="276"/>
      <c r="DFE8" s="276"/>
      <c r="DFF8" s="276"/>
      <c r="DFG8" s="276"/>
      <c r="DFH8" s="276"/>
      <c r="DFI8" s="276"/>
      <c r="DFJ8" s="276"/>
      <c r="DFK8" s="276"/>
      <c r="DFL8" s="276"/>
      <c r="DFM8" s="276"/>
      <c r="DFN8" s="276"/>
      <c r="DFO8" s="276"/>
      <c r="DFP8" s="276"/>
      <c r="DFQ8" s="276"/>
      <c r="DFR8" s="276"/>
      <c r="DFS8" s="276"/>
      <c r="DFT8" s="276"/>
      <c r="DFU8" s="276"/>
      <c r="DFV8" s="276"/>
      <c r="DFW8" s="276"/>
      <c r="DFX8" s="276"/>
      <c r="DFY8" s="276"/>
      <c r="DFZ8" s="276"/>
      <c r="DGA8" s="276"/>
      <c r="DGB8" s="276"/>
      <c r="DGC8" s="276"/>
      <c r="DGD8" s="276"/>
      <c r="DGE8" s="276"/>
      <c r="DGF8" s="276"/>
      <c r="DGG8" s="276"/>
      <c r="DGH8" s="276"/>
      <c r="DGI8" s="276"/>
      <c r="DGJ8" s="276"/>
      <c r="DGK8" s="276"/>
      <c r="DGL8" s="276"/>
      <c r="DGM8" s="276"/>
      <c r="DGN8" s="276"/>
      <c r="DGO8" s="276"/>
      <c r="DGP8" s="276"/>
      <c r="DGQ8" s="276"/>
      <c r="DGR8" s="276"/>
      <c r="DGS8" s="276"/>
      <c r="DGT8" s="276"/>
      <c r="DGU8" s="276"/>
      <c r="DGV8" s="276"/>
      <c r="DGW8" s="276"/>
      <c r="DGX8" s="276"/>
      <c r="DGY8" s="276"/>
      <c r="DGZ8" s="276"/>
      <c r="DHA8" s="276"/>
      <c r="DHB8" s="276"/>
      <c r="DHC8" s="276"/>
      <c r="DHD8" s="276"/>
      <c r="DHE8" s="276"/>
      <c r="DHF8" s="276"/>
      <c r="DHG8" s="276"/>
      <c r="DHH8" s="276"/>
      <c r="DHI8" s="276"/>
      <c r="DHJ8" s="276"/>
      <c r="DHK8" s="276"/>
      <c r="DHL8" s="276"/>
      <c r="DHM8" s="276"/>
      <c r="DHN8" s="276"/>
      <c r="DHO8" s="276"/>
      <c r="DHP8" s="276"/>
      <c r="DHQ8" s="276"/>
      <c r="DHR8" s="276"/>
      <c r="DHS8" s="276"/>
      <c r="DHT8" s="276"/>
      <c r="DHU8" s="276"/>
      <c r="DHV8" s="276"/>
      <c r="DHW8" s="276"/>
      <c r="DHX8" s="276"/>
      <c r="DHY8" s="276"/>
      <c r="DHZ8" s="276"/>
      <c r="DIA8" s="276"/>
      <c r="DIB8" s="276"/>
      <c r="DIC8" s="276"/>
      <c r="DID8" s="276"/>
      <c r="DIE8" s="276"/>
      <c r="DIF8" s="276"/>
      <c r="DIG8" s="276"/>
      <c r="DIH8" s="276"/>
      <c r="DII8" s="276"/>
      <c r="DIJ8" s="276"/>
      <c r="DIK8" s="276"/>
      <c r="DIL8" s="276"/>
      <c r="DIM8" s="276"/>
      <c r="DIN8" s="276"/>
      <c r="DIO8" s="276"/>
      <c r="DIP8" s="276"/>
      <c r="DIQ8" s="276"/>
      <c r="DIR8" s="276"/>
      <c r="DIS8" s="276"/>
      <c r="DIT8" s="276"/>
      <c r="DIU8" s="276"/>
      <c r="DIV8" s="276"/>
      <c r="DIW8" s="276"/>
      <c r="DIX8" s="276"/>
      <c r="DIY8" s="276"/>
      <c r="DIZ8" s="276"/>
      <c r="DJA8" s="276"/>
      <c r="DJB8" s="276"/>
      <c r="DJC8" s="276"/>
      <c r="DJD8" s="276"/>
      <c r="DJE8" s="276"/>
      <c r="DJF8" s="276"/>
      <c r="DJG8" s="276"/>
      <c r="DJH8" s="276"/>
      <c r="DJI8" s="276"/>
      <c r="DJJ8" s="276"/>
      <c r="DJK8" s="276"/>
      <c r="DJL8" s="276"/>
      <c r="DJM8" s="276"/>
      <c r="DJN8" s="276"/>
      <c r="DJO8" s="276"/>
      <c r="DJP8" s="276"/>
      <c r="DJQ8" s="276"/>
      <c r="DJR8" s="276"/>
      <c r="DJS8" s="276"/>
      <c r="DJT8" s="276"/>
      <c r="DJU8" s="276"/>
      <c r="DJV8" s="276"/>
      <c r="DJW8" s="276"/>
      <c r="DJX8" s="276"/>
      <c r="DJY8" s="276"/>
      <c r="DJZ8" s="276"/>
      <c r="DKA8" s="276"/>
      <c r="DKB8" s="276"/>
      <c r="DKC8" s="276"/>
      <c r="DKD8" s="276"/>
      <c r="DKE8" s="276"/>
      <c r="DKF8" s="276"/>
      <c r="DKG8" s="276"/>
      <c r="DKH8" s="276"/>
      <c r="DKI8" s="276"/>
      <c r="DKJ8" s="276"/>
      <c r="DKK8" s="276"/>
      <c r="DKL8" s="276"/>
      <c r="DKM8" s="276"/>
      <c r="DKN8" s="276"/>
      <c r="DKO8" s="276"/>
      <c r="DKP8" s="276"/>
      <c r="DKQ8" s="276"/>
      <c r="DKR8" s="276"/>
      <c r="DKS8" s="276"/>
      <c r="DKT8" s="276"/>
      <c r="DKU8" s="276"/>
      <c r="DKV8" s="276"/>
      <c r="DKW8" s="276"/>
      <c r="DKX8" s="276"/>
      <c r="DKY8" s="276"/>
      <c r="DKZ8" s="276"/>
      <c r="DLA8" s="276"/>
      <c r="DLB8" s="276"/>
      <c r="DLC8" s="276"/>
      <c r="DLD8" s="276"/>
      <c r="DLE8" s="276"/>
      <c r="DLF8" s="276"/>
      <c r="DLG8" s="276"/>
      <c r="DLH8" s="276"/>
      <c r="DLI8" s="276"/>
      <c r="DLJ8" s="276"/>
      <c r="DLK8" s="276"/>
      <c r="DLL8" s="276"/>
      <c r="DLM8" s="276"/>
      <c r="DLN8" s="276"/>
      <c r="DLO8" s="276"/>
      <c r="DLP8" s="276"/>
      <c r="DLQ8" s="276"/>
      <c r="DLR8" s="276"/>
      <c r="DLS8" s="276"/>
      <c r="DLT8" s="276"/>
      <c r="DLU8" s="276"/>
      <c r="DLV8" s="276"/>
      <c r="DLW8" s="276"/>
      <c r="DLX8" s="276"/>
      <c r="DLY8" s="276"/>
      <c r="DLZ8" s="276"/>
      <c r="DMA8" s="276"/>
      <c r="DMB8" s="276"/>
      <c r="DMC8" s="276"/>
      <c r="DMD8" s="276"/>
      <c r="DME8" s="276"/>
      <c r="DMF8" s="276"/>
      <c r="DMG8" s="276"/>
      <c r="DMH8" s="276"/>
      <c r="DMI8" s="276"/>
      <c r="DMJ8" s="276"/>
      <c r="DMK8" s="276"/>
      <c r="DML8" s="276"/>
      <c r="DMM8" s="276"/>
      <c r="DMN8" s="276"/>
      <c r="DMO8" s="276"/>
      <c r="DMP8" s="276"/>
      <c r="DMQ8" s="276"/>
      <c r="DMR8" s="276"/>
      <c r="DMS8" s="276"/>
      <c r="DMT8" s="276"/>
      <c r="DMU8" s="276"/>
      <c r="DMV8" s="276"/>
      <c r="DMW8" s="276"/>
      <c r="DMX8" s="276"/>
      <c r="DMY8" s="276"/>
      <c r="DMZ8" s="276"/>
      <c r="DNA8" s="276"/>
      <c r="DNB8" s="276"/>
      <c r="DNC8" s="276"/>
      <c r="DND8" s="276"/>
      <c r="DNE8" s="276"/>
      <c r="DNF8" s="276"/>
      <c r="DNG8" s="276"/>
      <c r="DNH8" s="276"/>
      <c r="DNI8" s="276"/>
      <c r="DNJ8" s="276"/>
      <c r="DNK8" s="276"/>
      <c r="DNL8" s="276"/>
      <c r="DNM8" s="276"/>
      <c r="DNN8" s="276"/>
      <c r="DNO8" s="276"/>
      <c r="DNP8" s="276"/>
      <c r="DNQ8" s="276"/>
      <c r="DNR8" s="276"/>
      <c r="DNS8" s="276"/>
      <c r="DNT8" s="276"/>
      <c r="DNU8" s="276"/>
      <c r="DNV8" s="276"/>
      <c r="DNW8" s="276"/>
      <c r="DNX8" s="276"/>
      <c r="DNY8" s="276"/>
      <c r="DNZ8" s="276"/>
      <c r="DOA8" s="276"/>
      <c r="DOB8" s="276"/>
      <c r="DOC8" s="276"/>
      <c r="DOD8" s="276"/>
      <c r="DOE8" s="276"/>
      <c r="DOF8" s="276"/>
      <c r="DOG8" s="276"/>
      <c r="DOH8" s="276"/>
      <c r="DOI8" s="276"/>
      <c r="DOJ8" s="276"/>
      <c r="DOK8" s="276"/>
      <c r="DOL8" s="276"/>
      <c r="DOM8" s="276"/>
      <c r="DON8" s="276"/>
      <c r="DOO8" s="276"/>
      <c r="DOP8" s="276"/>
      <c r="DOQ8" s="276"/>
      <c r="DOR8" s="276"/>
      <c r="DOS8" s="276"/>
      <c r="DOT8" s="276"/>
      <c r="DOU8" s="276"/>
      <c r="DOV8" s="276"/>
      <c r="DOW8" s="276"/>
      <c r="DOX8" s="276"/>
      <c r="DOY8" s="276"/>
      <c r="DOZ8" s="276"/>
      <c r="DPA8" s="276"/>
      <c r="DPB8" s="276"/>
      <c r="DPC8" s="276"/>
      <c r="DPD8" s="276"/>
      <c r="DPE8" s="276"/>
      <c r="DPF8" s="276"/>
      <c r="DPG8" s="276"/>
      <c r="DPH8" s="276"/>
      <c r="DPI8" s="276"/>
      <c r="DPJ8" s="276"/>
      <c r="DPK8" s="276"/>
      <c r="DPL8" s="276"/>
      <c r="DPM8" s="276"/>
      <c r="DPN8" s="276"/>
      <c r="DPO8" s="276"/>
      <c r="DPP8" s="276"/>
      <c r="DPQ8" s="276"/>
      <c r="DPR8" s="276"/>
      <c r="DPS8" s="276"/>
      <c r="DPT8" s="276"/>
      <c r="DPU8" s="276"/>
      <c r="DPV8" s="276"/>
      <c r="DPW8" s="276"/>
      <c r="DPX8" s="276"/>
      <c r="DPY8" s="276"/>
      <c r="DPZ8" s="276"/>
      <c r="DQA8" s="276"/>
      <c r="DQB8" s="276"/>
      <c r="DQC8" s="276"/>
      <c r="DQD8" s="276"/>
      <c r="DQE8" s="276"/>
      <c r="DQF8" s="276"/>
      <c r="DQG8" s="276"/>
      <c r="DQH8" s="276"/>
      <c r="DQI8" s="276"/>
      <c r="DQJ8" s="276"/>
      <c r="DQK8" s="276"/>
      <c r="DQL8" s="276"/>
      <c r="DQM8" s="276"/>
      <c r="DQN8" s="276"/>
      <c r="DQO8" s="276"/>
      <c r="DQP8" s="276"/>
      <c r="DQQ8" s="276"/>
      <c r="DQR8" s="276"/>
      <c r="DQS8" s="276"/>
      <c r="DQT8" s="276"/>
      <c r="DQU8" s="276"/>
      <c r="DQV8" s="276"/>
      <c r="DQW8" s="276"/>
      <c r="DQX8" s="276"/>
      <c r="DQY8" s="276"/>
      <c r="DQZ8" s="276"/>
      <c r="DRA8" s="276"/>
      <c r="DRB8" s="276"/>
      <c r="DRC8" s="276"/>
      <c r="DRD8" s="276"/>
      <c r="DRE8" s="276"/>
      <c r="DRF8" s="276"/>
      <c r="DRG8" s="276"/>
      <c r="DRH8" s="276"/>
      <c r="DRI8" s="276"/>
      <c r="DRJ8" s="276"/>
      <c r="DRK8" s="276"/>
      <c r="DRL8" s="276"/>
      <c r="DRM8" s="276"/>
      <c r="DRN8" s="276"/>
      <c r="DRO8" s="276"/>
      <c r="DRP8" s="276"/>
      <c r="DRQ8" s="276"/>
      <c r="DRR8" s="276"/>
      <c r="DRS8" s="276"/>
      <c r="DRT8" s="276"/>
      <c r="DRU8" s="276"/>
      <c r="DRV8" s="276"/>
      <c r="DRW8" s="276"/>
      <c r="DRX8" s="276"/>
      <c r="DRY8" s="276"/>
      <c r="DRZ8" s="276"/>
      <c r="DSA8" s="276"/>
      <c r="DSB8" s="276"/>
      <c r="DSC8" s="276"/>
      <c r="DSD8" s="276"/>
      <c r="DSE8" s="276"/>
      <c r="DSF8" s="276"/>
      <c r="DSG8" s="276"/>
      <c r="DSH8" s="276"/>
      <c r="DSI8" s="276"/>
      <c r="DSJ8" s="276"/>
      <c r="DSK8" s="276"/>
      <c r="DSL8" s="276"/>
      <c r="DSM8" s="276"/>
      <c r="DSN8" s="276"/>
      <c r="DSO8" s="276"/>
      <c r="DSP8" s="276"/>
      <c r="DSQ8" s="276"/>
      <c r="DSR8" s="276"/>
      <c r="DSS8" s="276"/>
      <c r="DST8" s="276"/>
      <c r="DSU8" s="276"/>
      <c r="DSV8" s="276"/>
      <c r="DSW8" s="276"/>
      <c r="DSX8" s="276"/>
      <c r="DSY8" s="276"/>
      <c r="DSZ8" s="276"/>
      <c r="DTA8" s="276"/>
      <c r="DTB8" s="276"/>
      <c r="DTC8" s="276"/>
      <c r="DTD8" s="276"/>
      <c r="DTE8" s="276"/>
      <c r="DTF8" s="276"/>
      <c r="DTG8" s="276"/>
      <c r="DTH8" s="276"/>
      <c r="DTI8" s="276"/>
      <c r="DTJ8" s="276"/>
      <c r="DTK8" s="276"/>
      <c r="DTL8" s="276"/>
      <c r="DTM8" s="276"/>
      <c r="DTN8" s="276"/>
      <c r="DTO8" s="276"/>
      <c r="DTP8" s="276"/>
      <c r="DTQ8" s="276"/>
      <c r="DTR8" s="276"/>
      <c r="DTS8" s="276"/>
      <c r="DTT8" s="276"/>
      <c r="DTU8" s="276"/>
      <c r="DTV8" s="276"/>
      <c r="DTW8" s="276"/>
      <c r="DTX8" s="276"/>
      <c r="DTY8" s="276"/>
      <c r="DTZ8" s="276"/>
      <c r="DUA8" s="276"/>
      <c r="DUB8" s="276"/>
      <c r="DUC8" s="276"/>
      <c r="DUD8" s="276"/>
      <c r="DUE8" s="276"/>
      <c r="DUF8" s="276"/>
      <c r="DUG8" s="276"/>
      <c r="DUH8" s="276"/>
      <c r="DUI8" s="276"/>
      <c r="DUJ8" s="276"/>
      <c r="DUK8" s="276"/>
      <c r="DUL8" s="276"/>
      <c r="DUM8" s="276"/>
      <c r="DUN8" s="276"/>
      <c r="DUO8" s="276"/>
      <c r="DUP8" s="276"/>
      <c r="DUQ8" s="276"/>
      <c r="DUR8" s="276"/>
      <c r="DUS8" s="276"/>
      <c r="DUT8" s="276"/>
      <c r="DUU8" s="276"/>
      <c r="DUV8" s="276"/>
      <c r="DUW8" s="276"/>
      <c r="DUX8" s="276"/>
      <c r="DUY8" s="276"/>
      <c r="DUZ8" s="276"/>
      <c r="DVA8" s="276"/>
      <c r="DVB8" s="276"/>
      <c r="DVC8" s="276"/>
      <c r="DVD8" s="276"/>
      <c r="DVE8" s="276"/>
      <c r="DVF8" s="276"/>
      <c r="DVG8" s="276"/>
      <c r="DVH8" s="276"/>
      <c r="DVI8" s="276"/>
      <c r="DVJ8" s="276"/>
      <c r="DVK8" s="276"/>
      <c r="DVL8" s="276"/>
      <c r="DVM8" s="276"/>
      <c r="DVN8" s="276"/>
      <c r="DVO8" s="276"/>
      <c r="DVP8" s="276"/>
      <c r="DVQ8" s="276"/>
      <c r="DVR8" s="276"/>
      <c r="DVS8" s="276"/>
      <c r="DVT8" s="276"/>
      <c r="DVU8" s="276"/>
      <c r="DVV8" s="276"/>
      <c r="DVW8" s="276"/>
      <c r="DVX8" s="276"/>
      <c r="DVY8" s="276"/>
      <c r="DVZ8" s="276"/>
      <c r="DWA8" s="276"/>
      <c r="DWB8" s="276"/>
      <c r="DWC8" s="276"/>
      <c r="DWD8" s="276"/>
      <c r="DWE8" s="276"/>
      <c r="DWF8" s="276"/>
      <c r="DWG8" s="276"/>
      <c r="DWH8" s="276"/>
      <c r="DWI8" s="276"/>
      <c r="DWJ8" s="276"/>
      <c r="DWK8" s="276"/>
      <c r="DWL8" s="276"/>
      <c r="DWM8" s="276"/>
      <c r="DWN8" s="276"/>
      <c r="DWO8" s="276"/>
      <c r="DWP8" s="276"/>
      <c r="DWQ8" s="276"/>
      <c r="DWR8" s="276"/>
      <c r="DWS8" s="276"/>
      <c r="DWT8" s="276"/>
      <c r="DWU8" s="276"/>
      <c r="DWV8" s="276"/>
      <c r="DWW8" s="276"/>
      <c r="DWX8" s="276"/>
      <c r="DWY8" s="276"/>
      <c r="DWZ8" s="276"/>
      <c r="DXA8" s="276"/>
      <c r="DXB8" s="276"/>
      <c r="DXC8" s="276"/>
      <c r="DXD8" s="276"/>
      <c r="DXE8" s="276"/>
      <c r="DXF8" s="276"/>
      <c r="DXG8" s="276"/>
      <c r="DXH8" s="276"/>
      <c r="DXI8" s="276"/>
      <c r="DXJ8" s="276"/>
      <c r="DXK8" s="276"/>
      <c r="DXL8" s="276"/>
      <c r="DXM8" s="276"/>
      <c r="DXN8" s="276"/>
      <c r="DXO8" s="276"/>
      <c r="DXP8" s="276"/>
      <c r="DXQ8" s="276"/>
      <c r="DXR8" s="276"/>
      <c r="DXS8" s="276"/>
      <c r="DXT8" s="276"/>
      <c r="DXU8" s="276"/>
      <c r="DXV8" s="276"/>
      <c r="DXW8" s="276"/>
      <c r="DXX8" s="276"/>
      <c r="DXY8" s="276"/>
      <c r="DXZ8" s="276"/>
      <c r="DYA8" s="276"/>
      <c r="DYB8" s="276"/>
      <c r="DYC8" s="276"/>
      <c r="DYD8" s="276"/>
      <c r="DYE8" s="276"/>
      <c r="DYF8" s="276"/>
      <c r="DYG8" s="276"/>
      <c r="DYH8" s="276"/>
      <c r="DYI8" s="276"/>
      <c r="DYJ8" s="276"/>
      <c r="DYK8" s="276"/>
      <c r="DYL8" s="276"/>
      <c r="DYM8" s="276"/>
      <c r="DYN8" s="276"/>
      <c r="DYO8" s="276"/>
      <c r="DYP8" s="276"/>
      <c r="DYQ8" s="276"/>
      <c r="DYR8" s="276"/>
      <c r="DYS8" s="276"/>
      <c r="DYT8" s="276"/>
      <c r="DYU8" s="276"/>
      <c r="DYV8" s="276"/>
      <c r="DYW8" s="276"/>
      <c r="DYX8" s="276"/>
      <c r="DYY8" s="276"/>
      <c r="DYZ8" s="276"/>
      <c r="DZA8" s="276"/>
      <c r="DZB8" s="276"/>
      <c r="DZC8" s="276"/>
      <c r="DZD8" s="276"/>
      <c r="DZE8" s="276"/>
      <c r="DZF8" s="276"/>
      <c r="DZG8" s="276"/>
      <c r="DZH8" s="276"/>
      <c r="DZI8" s="276"/>
      <c r="DZJ8" s="276"/>
      <c r="DZK8" s="276"/>
      <c r="DZL8" s="276"/>
      <c r="DZM8" s="276"/>
      <c r="DZN8" s="276"/>
      <c r="DZO8" s="276"/>
      <c r="DZP8" s="276"/>
      <c r="DZQ8" s="276"/>
      <c r="DZR8" s="276"/>
      <c r="DZS8" s="276"/>
      <c r="DZT8" s="276"/>
      <c r="DZU8" s="276"/>
      <c r="DZV8" s="276"/>
      <c r="DZW8" s="276"/>
      <c r="DZX8" s="276"/>
      <c r="DZY8" s="276"/>
      <c r="DZZ8" s="276"/>
      <c r="EAA8" s="276"/>
      <c r="EAB8" s="276"/>
      <c r="EAC8" s="276"/>
      <c r="EAD8" s="276"/>
      <c r="EAE8" s="276"/>
      <c r="EAF8" s="276"/>
      <c r="EAG8" s="276"/>
      <c r="EAH8" s="276"/>
      <c r="EAI8" s="276"/>
      <c r="EAJ8" s="276"/>
      <c r="EAK8" s="276"/>
      <c r="EAL8" s="276"/>
      <c r="EAM8" s="276"/>
      <c r="EAN8" s="276"/>
      <c r="EAO8" s="276"/>
      <c r="EAP8" s="276"/>
      <c r="EAQ8" s="276"/>
      <c r="EAR8" s="276"/>
      <c r="EAS8" s="276"/>
      <c r="EAT8" s="276"/>
      <c r="EAU8" s="276"/>
      <c r="EAV8" s="276"/>
      <c r="EAW8" s="276"/>
      <c r="EAX8" s="276"/>
      <c r="EAY8" s="276"/>
      <c r="EAZ8" s="276"/>
      <c r="EBA8" s="276"/>
      <c r="EBB8" s="276"/>
      <c r="EBC8" s="276"/>
      <c r="EBD8" s="276"/>
      <c r="EBE8" s="276"/>
      <c r="EBF8" s="276"/>
      <c r="EBG8" s="276"/>
      <c r="EBH8" s="276"/>
      <c r="EBI8" s="276"/>
      <c r="EBJ8" s="276"/>
      <c r="EBK8" s="276"/>
      <c r="EBL8" s="276"/>
      <c r="EBM8" s="276"/>
      <c r="EBN8" s="276"/>
      <c r="EBO8" s="276"/>
      <c r="EBP8" s="276"/>
      <c r="EBQ8" s="276"/>
      <c r="EBR8" s="276"/>
      <c r="EBS8" s="276"/>
      <c r="EBT8" s="276"/>
      <c r="EBU8" s="276"/>
      <c r="EBV8" s="276"/>
      <c r="EBW8" s="276"/>
      <c r="EBX8" s="276"/>
      <c r="EBY8" s="276"/>
      <c r="EBZ8" s="276"/>
      <c r="ECA8" s="276"/>
      <c r="ECB8" s="276"/>
      <c r="ECC8" s="276"/>
      <c r="ECD8" s="276"/>
      <c r="ECE8" s="276"/>
      <c r="ECF8" s="276"/>
      <c r="ECG8" s="276"/>
      <c r="ECH8" s="276"/>
      <c r="ECI8" s="276"/>
      <c r="ECJ8" s="276"/>
      <c r="ECK8" s="276"/>
      <c r="ECL8" s="276"/>
      <c r="ECM8" s="276"/>
      <c r="ECN8" s="276"/>
      <c r="ECO8" s="276"/>
      <c r="ECP8" s="276"/>
      <c r="ECQ8" s="276"/>
      <c r="ECR8" s="276"/>
      <c r="ECS8" s="276"/>
      <c r="ECT8" s="276"/>
      <c r="ECU8" s="276"/>
      <c r="ECV8" s="276"/>
      <c r="ECW8" s="276"/>
      <c r="ECX8" s="276"/>
      <c r="ECY8" s="276"/>
      <c r="ECZ8" s="276"/>
      <c r="EDA8" s="276"/>
      <c r="EDB8" s="276"/>
      <c r="EDC8" s="276"/>
      <c r="EDD8" s="276"/>
      <c r="EDE8" s="276"/>
      <c r="EDF8" s="276"/>
      <c r="EDG8" s="276"/>
      <c r="EDH8" s="276"/>
      <c r="EDI8" s="276"/>
      <c r="EDJ8" s="276"/>
      <c r="EDK8" s="276"/>
      <c r="EDL8" s="276"/>
      <c r="EDM8" s="276"/>
      <c r="EDN8" s="276"/>
      <c r="EDO8" s="276"/>
      <c r="EDP8" s="276"/>
      <c r="EDQ8" s="276"/>
      <c r="EDR8" s="276"/>
      <c r="EDS8" s="276"/>
      <c r="EDT8" s="276"/>
      <c r="EDU8" s="276"/>
      <c r="EDV8" s="276"/>
      <c r="EDW8" s="276"/>
      <c r="EDX8" s="276"/>
      <c r="EDY8" s="276"/>
      <c r="EDZ8" s="276"/>
      <c r="EEA8" s="276"/>
      <c r="EEB8" s="276"/>
      <c r="EEC8" s="276"/>
      <c r="EED8" s="276"/>
      <c r="EEE8" s="276"/>
      <c r="EEF8" s="276"/>
      <c r="EEG8" s="276"/>
      <c r="EEH8" s="276"/>
      <c r="EEI8" s="276"/>
      <c r="EEJ8" s="276"/>
      <c r="EEK8" s="276"/>
      <c r="EEL8" s="276"/>
      <c r="EEM8" s="276"/>
      <c r="EEN8" s="276"/>
      <c r="EEO8" s="276"/>
      <c r="EEP8" s="276"/>
      <c r="EEQ8" s="276"/>
      <c r="EER8" s="276"/>
      <c r="EES8" s="276"/>
      <c r="EET8" s="276"/>
      <c r="EEU8" s="276"/>
      <c r="EEV8" s="276"/>
      <c r="EEW8" s="276"/>
      <c r="EEX8" s="276"/>
      <c r="EEY8" s="276"/>
      <c r="EEZ8" s="276"/>
      <c r="EFA8" s="276"/>
      <c r="EFB8" s="276"/>
      <c r="EFC8" s="276"/>
      <c r="EFD8" s="276"/>
      <c r="EFE8" s="276"/>
      <c r="EFF8" s="276"/>
      <c r="EFG8" s="276"/>
      <c r="EFH8" s="276"/>
      <c r="EFI8" s="276"/>
      <c r="EFJ8" s="276"/>
      <c r="EFK8" s="276"/>
      <c r="EFL8" s="276"/>
      <c r="EFM8" s="276"/>
      <c r="EFN8" s="276"/>
      <c r="EFO8" s="276"/>
      <c r="EFP8" s="276"/>
      <c r="EFQ8" s="276"/>
      <c r="EFR8" s="276"/>
      <c r="EFS8" s="276"/>
      <c r="EFT8" s="276"/>
      <c r="EFU8" s="276"/>
      <c r="EFV8" s="276"/>
      <c r="EFW8" s="276"/>
      <c r="EFX8" s="276"/>
      <c r="EFY8" s="276"/>
      <c r="EFZ8" s="276"/>
      <c r="EGA8" s="276"/>
      <c r="EGB8" s="276"/>
      <c r="EGC8" s="276"/>
      <c r="EGD8" s="276"/>
      <c r="EGE8" s="276"/>
      <c r="EGF8" s="276"/>
      <c r="EGG8" s="276"/>
      <c r="EGH8" s="276"/>
      <c r="EGI8" s="276"/>
      <c r="EGJ8" s="276"/>
      <c r="EGK8" s="276"/>
      <c r="EGL8" s="276"/>
      <c r="EGM8" s="276"/>
      <c r="EGN8" s="276"/>
      <c r="EGO8" s="276"/>
      <c r="EGP8" s="276"/>
      <c r="EGQ8" s="276"/>
      <c r="EGR8" s="276"/>
      <c r="EGS8" s="276"/>
      <c r="EGT8" s="276"/>
      <c r="EGU8" s="276"/>
      <c r="EGV8" s="276"/>
      <c r="EGW8" s="276"/>
      <c r="EGX8" s="276"/>
      <c r="EGY8" s="276"/>
      <c r="EGZ8" s="276"/>
      <c r="EHA8" s="276"/>
      <c r="EHB8" s="276"/>
      <c r="EHC8" s="276"/>
      <c r="EHD8" s="276"/>
      <c r="EHE8" s="276"/>
      <c r="EHF8" s="276"/>
      <c r="EHG8" s="276"/>
      <c r="EHH8" s="276"/>
      <c r="EHI8" s="276"/>
      <c r="EHJ8" s="276"/>
      <c r="EHK8" s="276"/>
      <c r="EHL8" s="276"/>
      <c r="EHM8" s="276"/>
      <c r="EHN8" s="276"/>
      <c r="EHO8" s="276"/>
      <c r="EHP8" s="276"/>
      <c r="EHQ8" s="276"/>
      <c r="EHR8" s="276"/>
      <c r="EHS8" s="276"/>
      <c r="EHT8" s="276"/>
      <c r="EHU8" s="276"/>
      <c r="EHV8" s="276"/>
      <c r="EHW8" s="276"/>
      <c r="EHX8" s="276"/>
      <c r="EHY8" s="276"/>
      <c r="EHZ8" s="276"/>
      <c r="EIA8" s="276"/>
      <c r="EIB8" s="276"/>
      <c r="EIC8" s="276"/>
      <c r="EID8" s="276"/>
      <c r="EIE8" s="276"/>
      <c r="EIF8" s="276"/>
      <c r="EIG8" s="276"/>
      <c r="EIH8" s="276"/>
      <c r="EII8" s="276"/>
      <c r="EIJ8" s="276"/>
      <c r="EIK8" s="276"/>
      <c r="EIL8" s="276"/>
      <c r="EIM8" s="276"/>
      <c r="EIN8" s="276"/>
      <c r="EIO8" s="276"/>
      <c r="EIP8" s="276"/>
      <c r="EIQ8" s="276"/>
      <c r="EIR8" s="276"/>
      <c r="EIS8" s="276"/>
      <c r="EIT8" s="276"/>
      <c r="EIU8" s="276"/>
      <c r="EIV8" s="276"/>
      <c r="EIW8" s="276"/>
      <c r="EIX8" s="276"/>
      <c r="EIY8" s="276"/>
      <c r="EIZ8" s="276"/>
      <c r="EJA8" s="276"/>
      <c r="EJB8" s="276"/>
      <c r="EJC8" s="276"/>
      <c r="EJD8" s="276"/>
      <c r="EJE8" s="276"/>
      <c r="EJF8" s="276"/>
      <c r="EJG8" s="276"/>
      <c r="EJH8" s="276"/>
      <c r="EJI8" s="276"/>
      <c r="EJJ8" s="276"/>
      <c r="EJK8" s="276"/>
      <c r="EJL8" s="276"/>
      <c r="EJM8" s="276"/>
      <c r="EJN8" s="276"/>
      <c r="EJO8" s="276"/>
      <c r="EJP8" s="276"/>
      <c r="EJQ8" s="276"/>
      <c r="EJR8" s="276"/>
      <c r="EJS8" s="276"/>
      <c r="EJT8" s="276"/>
      <c r="EJU8" s="276"/>
      <c r="EJV8" s="276"/>
      <c r="EJW8" s="276"/>
      <c r="EJX8" s="276"/>
      <c r="EJY8" s="276"/>
      <c r="EJZ8" s="276"/>
      <c r="EKA8" s="276"/>
      <c r="EKB8" s="276"/>
      <c r="EKC8" s="276"/>
      <c r="EKD8" s="276"/>
      <c r="EKE8" s="276"/>
      <c r="EKF8" s="276"/>
      <c r="EKG8" s="276"/>
      <c r="EKH8" s="276"/>
      <c r="EKI8" s="276"/>
      <c r="EKJ8" s="276"/>
      <c r="EKK8" s="276"/>
      <c r="EKL8" s="276"/>
      <c r="EKM8" s="276"/>
      <c r="EKN8" s="276"/>
      <c r="EKO8" s="276"/>
      <c r="EKP8" s="276"/>
      <c r="EKQ8" s="276"/>
      <c r="EKR8" s="276"/>
      <c r="EKS8" s="276"/>
      <c r="EKT8" s="276"/>
      <c r="EKU8" s="276"/>
      <c r="EKV8" s="276"/>
      <c r="EKW8" s="276"/>
      <c r="EKX8" s="276"/>
      <c r="EKY8" s="276"/>
      <c r="EKZ8" s="276"/>
      <c r="ELA8" s="276"/>
      <c r="ELB8" s="276"/>
      <c r="ELC8" s="276"/>
      <c r="ELD8" s="276"/>
      <c r="ELE8" s="276"/>
      <c r="ELF8" s="276"/>
      <c r="ELG8" s="276"/>
      <c r="ELH8" s="276"/>
      <c r="ELI8" s="276"/>
      <c r="ELJ8" s="276"/>
      <c r="ELK8" s="276"/>
      <c r="ELL8" s="276"/>
      <c r="ELM8" s="276"/>
      <c r="ELN8" s="276"/>
      <c r="ELO8" s="276"/>
      <c r="ELP8" s="276"/>
      <c r="ELQ8" s="276"/>
      <c r="ELR8" s="276"/>
      <c r="ELS8" s="276"/>
      <c r="ELT8" s="276"/>
      <c r="ELU8" s="276"/>
      <c r="ELV8" s="276"/>
      <c r="ELW8" s="276"/>
      <c r="ELX8" s="276"/>
      <c r="ELY8" s="276"/>
      <c r="ELZ8" s="276"/>
      <c r="EMA8" s="276"/>
      <c r="EMB8" s="276"/>
      <c r="EMC8" s="276"/>
      <c r="EMD8" s="276"/>
      <c r="EME8" s="276"/>
      <c r="EMF8" s="276"/>
      <c r="EMG8" s="276"/>
      <c r="EMH8" s="276"/>
      <c r="EMI8" s="276"/>
      <c r="EMJ8" s="276"/>
      <c r="EMK8" s="276"/>
      <c r="EML8" s="276"/>
      <c r="EMM8" s="276"/>
      <c r="EMN8" s="276"/>
      <c r="EMO8" s="276"/>
      <c r="EMP8" s="276"/>
      <c r="EMQ8" s="276"/>
      <c r="EMR8" s="276"/>
      <c r="EMS8" s="276"/>
      <c r="EMT8" s="276"/>
      <c r="EMU8" s="276"/>
      <c r="EMV8" s="276"/>
      <c r="EMW8" s="276"/>
      <c r="EMX8" s="276"/>
      <c r="EMY8" s="276"/>
      <c r="EMZ8" s="276"/>
      <c r="ENA8" s="276"/>
      <c r="ENB8" s="276"/>
      <c r="ENC8" s="276"/>
      <c r="END8" s="276"/>
      <c r="ENE8" s="276"/>
      <c r="ENF8" s="276"/>
      <c r="ENG8" s="276"/>
      <c r="ENH8" s="276"/>
      <c r="ENI8" s="276"/>
      <c r="ENJ8" s="276"/>
      <c r="ENK8" s="276"/>
      <c r="ENL8" s="276"/>
      <c r="ENM8" s="276"/>
      <c r="ENN8" s="276"/>
      <c r="ENO8" s="276"/>
      <c r="ENP8" s="276"/>
      <c r="ENQ8" s="276"/>
      <c r="ENR8" s="276"/>
      <c r="ENS8" s="276"/>
      <c r="ENT8" s="276"/>
      <c r="ENU8" s="276"/>
      <c r="ENV8" s="276"/>
      <c r="ENW8" s="276"/>
      <c r="ENX8" s="276"/>
      <c r="ENY8" s="276"/>
      <c r="ENZ8" s="276"/>
      <c r="EOA8" s="276"/>
      <c r="EOB8" s="276"/>
      <c r="EOC8" s="276"/>
      <c r="EOD8" s="276"/>
      <c r="EOE8" s="276"/>
      <c r="EOF8" s="276"/>
      <c r="EOG8" s="276"/>
      <c r="EOH8" s="276"/>
      <c r="EOI8" s="276"/>
      <c r="EOJ8" s="276"/>
      <c r="EOK8" s="276"/>
      <c r="EOL8" s="276"/>
      <c r="EOM8" s="276"/>
      <c r="EON8" s="276"/>
      <c r="EOO8" s="276"/>
      <c r="EOP8" s="276"/>
      <c r="EOQ8" s="276"/>
      <c r="EOR8" s="276"/>
      <c r="EOS8" s="276"/>
      <c r="EOT8" s="276"/>
      <c r="EOU8" s="276"/>
      <c r="EOV8" s="276"/>
      <c r="EOW8" s="276"/>
      <c r="EOX8" s="276"/>
      <c r="EOY8" s="276"/>
      <c r="EOZ8" s="276"/>
      <c r="EPA8" s="276"/>
      <c r="EPB8" s="276"/>
      <c r="EPC8" s="276"/>
      <c r="EPD8" s="276"/>
      <c r="EPE8" s="276"/>
      <c r="EPF8" s="276"/>
      <c r="EPG8" s="276"/>
      <c r="EPH8" s="276"/>
      <c r="EPI8" s="276"/>
      <c r="EPJ8" s="276"/>
      <c r="EPK8" s="276"/>
      <c r="EPL8" s="276"/>
      <c r="EPM8" s="276"/>
      <c r="EPN8" s="276"/>
      <c r="EPO8" s="276"/>
      <c r="EPP8" s="276"/>
      <c r="EPQ8" s="276"/>
      <c r="EPR8" s="276"/>
      <c r="EPS8" s="276"/>
      <c r="EPT8" s="276"/>
      <c r="EPU8" s="276"/>
      <c r="EPV8" s="276"/>
      <c r="EPW8" s="276"/>
      <c r="EPX8" s="276"/>
      <c r="EPY8" s="276"/>
      <c r="EPZ8" s="276"/>
      <c r="EQA8" s="276"/>
      <c r="EQB8" s="276"/>
      <c r="EQC8" s="276"/>
      <c r="EQD8" s="276"/>
      <c r="EQE8" s="276"/>
      <c r="EQF8" s="276"/>
      <c r="EQG8" s="276"/>
      <c r="EQH8" s="276"/>
      <c r="EQI8" s="276"/>
      <c r="EQJ8" s="276"/>
      <c r="EQK8" s="276"/>
      <c r="EQL8" s="276"/>
      <c r="EQM8" s="276"/>
      <c r="EQN8" s="276"/>
      <c r="EQO8" s="276"/>
      <c r="EQP8" s="276"/>
      <c r="EQQ8" s="276"/>
      <c r="EQR8" s="276"/>
      <c r="EQS8" s="276"/>
      <c r="EQT8" s="276"/>
      <c r="EQU8" s="276"/>
      <c r="EQV8" s="276"/>
      <c r="EQW8" s="276"/>
      <c r="EQX8" s="276"/>
      <c r="EQY8" s="276"/>
      <c r="EQZ8" s="276"/>
      <c r="ERA8" s="276"/>
      <c r="ERB8" s="276"/>
      <c r="ERC8" s="276"/>
      <c r="ERD8" s="276"/>
      <c r="ERE8" s="276"/>
      <c r="ERF8" s="276"/>
      <c r="ERG8" s="276"/>
      <c r="ERH8" s="276"/>
      <c r="ERI8" s="276"/>
      <c r="ERJ8" s="276"/>
      <c r="ERK8" s="276"/>
      <c r="ERL8" s="276"/>
      <c r="ERM8" s="276"/>
      <c r="ERN8" s="276"/>
      <c r="ERO8" s="276"/>
      <c r="ERP8" s="276"/>
      <c r="ERQ8" s="276"/>
      <c r="ERR8" s="276"/>
      <c r="ERS8" s="276"/>
      <c r="ERT8" s="276"/>
      <c r="ERU8" s="276"/>
      <c r="ERV8" s="276"/>
      <c r="ERW8" s="276"/>
      <c r="ERX8" s="276"/>
      <c r="ERY8" s="276"/>
      <c r="ERZ8" s="276"/>
      <c r="ESA8" s="276"/>
      <c r="ESB8" s="276"/>
      <c r="ESC8" s="276"/>
      <c r="ESD8" s="276"/>
      <c r="ESE8" s="276"/>
      <c r="ESF8" s="276"/>
      <c r="ESG8" s="276"/>
      <c r="ESH8" s="276"/>
      <c r="ESI8" s="276"/>
      <c r="ESJ8" s="276"/>
      <c r="ESK8" s="276"/>
      <c r="ESL8" s="276"/>
      <c r="ESM8" s="276"/>
      <c r="ESN8" s="276"/>
      <c r="ESO8" s="276"/>
      <c r="ESP8" s="276"/>
      <c r="ESQ8" s="276"/>
      <c r="ESR8" s="276"/>
      <c r="ESS8" s="276"/>
      <c r="EST8" s="276"/>
      <c r="ESU8" s="276"/>
      <c r="ESV8" s="276"/>
      <c r="ESW8" s="276"/>
      <c r="ESX8" s="276"/>
      <c r="ESY8" s="276"/>
      <c r="ESZ8" s="276"/>
      <c r="ETA8" s="276"/>
      <c r="ETB8" s="276"/>
      <c r="ETC8" s="276"/>
      <c r="ETD8" s="276"/>
      <c r="ETE8" s="276"/>
      <c r="ETF8" s="276"/>
      <c r="ETG8" s="276"/>
      <c r="ETH8" s="276"/>
      <c r="ETI8" s="276"/>
      <c r="ETJ8" s="276"/>
      <c r="ETK8" s="276"/>
      <c r="ETL8" s="276"/>
      <c r="ETM8" s="276"/>
      <c r="ETN8" s="276"/>
      <c r="ETO8" s="276"/>
      <c r="ETP8" s="276"/>
      <c r="ETQ8" s="276"/>
      <c r="ETR8" s="276"/>
      <c r="ETS8" s="276"/>
      <c r="ETT8" s="276"/>
      <c r="ETU8" s="276"/>
      <c r="ETV8" s="276"/>
      <c r="ETW8" s="276"/>
      <c r="ETX8" s="276"/>
      <c r="ETY8" s="276"/>
      <c r="ETZ8" s="276"/>
      <c r="EUA8" s="276"/>
      <c r="EUB8" s="276"/>
      <c r="EUC8" s="276"/>
      <c r="EUD8" s="276"/>
      <c r="EUE8" s="276"/>
      <c r="EUF8" s="276"/>
      <c r="EUG8" s="276"/>
      <c r="EUH8" s="276"/>
      <c r="EUI8" s="276"/>
      <c r="EUJ8" s="276"/>
      <c r="EUK8" s="276"/>
      <c r="EUL8" s="276"/>
      <c r="EUM8" s="276"/>
      <c r="EUN8" s="276"/>
      <c r="EUO8" s="276"/>
      <c r="EUP8" s="276"/>
      <c r="EUQ8" s="276"/>
      <c r="EUR8" s="276"/>
      <c r="EUS8" s="276"/>
      <c r="EUT8" s="276"/>
      <c r="EUU8" s="276"/>
      <c r="EUV8" s="276"/>
      <c r="EUW8" s="276"/>
      <c r="EUX8" s="276"/>
      <c r="EUY8" s="276"/>
      <c r="EUZ8" s="276"/>
      <c r="EVA8" s="276"/>
      <c r="EVB8" s="276"/>
      <c r="EVC8" s="276"/>
      <c r="EVD8" s="276"/>
      <c r="EVE8" s="276"/>
      <c r="EVF8" s="276"/>
      <c r="EVG8" s="276"/>
      <c r="EVH8" s="276"/>
      <c r="EVI8" s="276"/>
      <c r="EVJ8" s="276"/>
      <c r="EVK8" s="276"/>
      <c r="EVL8" s="276"/>
      <c r="EVM8" s="276"/>
      <c r="EVN8" s="276"/>
      <c r="EVO8" s="276"/>
      <c r="EVP8" s="276"/>
      <c r="EVQ8" s="276"/>
      <c r="EVR8" s="276"/>
      <c r="EVS8" s="276"/>
      <c r="EVT8" s="276"/>
      <c r="EVU8" s="276"/>
      <c r="EVV8" s="276"/>
      <c r="EVW8" s="276"/>
      <c r="EVX8" s="276"/>
      <c r="EVY8" s="276"/>
      <c r="EVZ8" s="276"/>
      <c r="EWA8" s="276"/>
      <c r="EWB8" s="276"/>
      <c r="EWC8" s="276"/>
      <c r="EWD8" s="276"/>
      <c r="EWE8" s="276"/>
      <c r="EWF8" s="276"/>
      <c r="EWG8" s="276"/>
      <c r="EWH8" s="276"/>
      <c r="EWI8" s="276"/>
      <c r="EWJ8" s="276"/>
      <c r="EWK8" s="276"/>
      <c r="EWL8" s="276"/>
      <c r="EWM8" s="276"/>
      <c r="EWN8" s="276"/>
      <c r="EWO8" s="276"/>
      <c r="EWP8" s="276"/>
      <c r="EWQ8" s="276"/>
      <c r="EWR8" s="276"/>
      <c r="EWS8" s="276"/>
      <c r="EWT8" s="276"/>
      <c r="EWU8" s="276"/>
      <c r="EWV8" s="276"/>
      <c r="EWW8" s="276"/>
      <c r="EWX8" s="276"/>
      <c r="EWY8" s="276"/>
      <c r="EWZ8" s="276"/>
      <c r="EXA8" s="276"/>
      <c r="EXB8" s="276"/>
      <c r="EXC8" s="276"/>
      <c r="EXD8" s="276"/>
      <c r="EXE8" s="276"/>
      <c r="EXF8" s="276"/>
      <c r="EXG8" s="276"/>
      <c r="EXH8" s="276"/>
      <c r="EXI8" s="276"/>
      <c r="EXJ8" s="276"/>
      <c r="EXK8" s="276"/>
      <c r="EXL8" s="276"/>
      <c r="EXM8" s="276"/>
      <c r="EXN8" s="276"/>
      <c r="EXO8" s="276"/>
      <c r="EXP8" s="276"/>
      <c r="EXQ8" s="276"/>
      <c r="EXR8" s="276"/>
      <c r="EXS8" s="276"/>
      <c r="EXT8" s="276"/>
      <c r="EXU8" s="276"/>
      <c r="EXV8" s="276"/>
      <c r="EXW8" s="276"/>
      <c r="EXX8" s="276"/>
      <c r="EXY8" s="276"/>
      <c r="EXZ8" s="276"/>
      <c r="EYA8" s="276"/>
      <c r="EYB8" s="276"/>
      <c r="EYC8" s="276"/>
      <c r="EYD8" s="276"/>
      <c r="EYE8" s="276"/>
      <c r="EYF8" s="276"/>
      <c r="EYG8" s="276"/>
      <c r="EYH8" s="276"/>
      <c r="EYI8" s="276"/>
      <c r="EYJ8" s="276"/>
      <c r="EYK8" s="276"/>
      <c r="EYL8" s="276"/>
      <c r="EYM8" s="276"/>
      <c r="EYN8" s="276"/>
      <c r="EYO8" s="276"/>
      <c r="EYP8" s="276"/>
      <c r="EYQ8" s="276"/>
      <c r="EYR8" s="276"/>
      <c r="EYS8" s="276"/>
      <c r="EYT8" s="276"/>
      <c r="EYU8" s="276"/>
      <c r="EYV8" s="276"/>
      <c r="EYW8" s="276"/>
      <c r="EYX8" s="276"/>
      <c r="EYY8" s="276"/>
      <c r="EYZ8" s="276"/>
      <c r="EZA8" s="276"/>
      <c r="EZB8" s="276"/>
      <c r="EZC8" s="276"/>
      <c r="EZD8" s="276"/>
      <c r="EZE8" s="276"/>
      <c r="EZF8" s="276"/>
      <c r="EZG8" s="276"/>
      <c r="EZH8" s="276"/>
      <c r="EZI8" s="276"/>
      <c r="EZJ8" s="276"/>
      <c r="EZK8" s="276"/>
      <c r="EZL8" s="276"/>
      <c r="EZM8" s="276"/>
      <c r="EZN8" s="276"/>
      <c r="EZO8" s="276"/>
      <c r="EZP8" s="276"/>
      <c r="EZQ8" s="276"/>
      <c r="EZR8" s="276"/>
      <c r="EZS8" s="276"/>
      <c r="EZT8" s="276"/>
      <c r="EZU8" s="276"/>
      <c r="EZV8" s="276"/>
      <c r="EZW8" s="276"/>
      <c r="EZX8" s="276"/>
      <c r="EZY8" s="276"/>
      <c r="EZZ8" s="276"/>
      <c r="FAA8" s="276"/>
      <c r="FAB8" s="276"/>
      <c r="FAC8" s="276"/>
      <c r="FAD8" s="276"/>
      <c r="FAE8" s="276"/>
      <c r="FAF8" s="276"/>
      <c r="FAG8" s="276"/>
      <c r="FAH8" s="276"/>
      <c r="FAI8" s="276"/>
      <c r="FAJ8" s="276"/>
      <c r="FAK8" s="276"/>
      <c r="FAL8" s="276"/>
      <c r="FAM8" s="276"/>
      <c r="FAN8" s="276"/>
      <c r="FAO8" s="276"/>
      <c r="FAP8" s="276"/>
      <c r="FAQ8" s="276"/>
      <c r="FAR8" s="276"/>
      <c r="FAS8" s="276"/>
      <c r="FAT8" s="276"/>
      <c r="FAU8" s="276"/>
      <c r="FAV8" s="276"/>
      <c r="FAW8" s="276"/>
      <c r="FAX8" s="276"/>
      <c r="FAY8" s="276"/>
      <c r="FAZ8" s="276"/>
      <c r="FBA8" s="276"/>
      <c r="FBB8" s="276"/>
      <c r="FBC8" s="276"/>
      <c r="FBD8" s="276"/>
      <c r="FBE8" s="276"/>
      <c r="FBF8" s="276"/>
      <c r="FBG8" s="276"/>
      <c r="FBH8" s="276"/>
      <c r="FBI8" s="276"/>
      <c r="FBJ8" s="276"/>
      <c r="FBK8" s="276"/>
      <c r="FBL8" s="276"/>
      <c r="FBM8" s="276"/>
      <c r="FBN8" s="276"/>
      <c r="FBO8" s="276"/>
      <c r="FBP8" s="276"/>
      <c r="FBQ8" s="276"/>
      <c r="FBR8" s="276"/>
      <c r="FBS8" s="276"/>
      <c r="FBT8" s="276"/>
      <c r="FBU8" s="276"/>
      <c r="FBV8" s="276"/>
      <c r="FBW8" s="276"/>
      <c r="FBX8" s="276"/>
      <c r="FBY8" s="276"/>
      <c r="FBZ8" s="276"/>
      <c r="FCA8" s="276"/>
      <c r="FCB8" s="276"/>
      <c r="FCC8" s="276"/>
      <c r="FCD8" s="276"/>
      <c r="FCE8" s="276"/>
      <c r="FCF8" s="276"/>
      <c r="FCG8" s="276"/>
      <c r="FCH8" s="276"/>
      <c r="FCI8" s="276"/>
      <c r="FCJ8" s="276"/>
      <c r="FCK8" s="276"/>
      <c r="FCL8" s="276"/>
      <c r="FCM8" s="276"/>
      <c r="FCN8" s="276"/>
      <c r="FCO8" s="276"/>
      <c r="FCP8" s="276"/>
      <c r="FCQ8" s="276"/>
      <c r="FCR8" s="276"/>
      <c r="FCS8" s="276"/>
      <c r="FCT8" s="276"/>
      <c r="FCU8" s="276"/>
      <c r="FCV8" s="276"/>
      <c r="FCW8" s="276"/>
      <c r="FCX8" s="276"/>
      <c r="FCY8" s="276"/>
      <c r="FCZ8" s="276"/>
      <c r="FDA8" s="276"/>
      <c r="FDB8" s="276"/>
      <c r="FDC8" s="276"/>
      <c r="FDD8" s="276"/>
      <c r="FDE8" s="276"/>
      <c r="FDF8" s="276"/>
      <c r="FDG8" s="276"/>
      <c r="FDH8" s="276"/>
      <c r="FDI8" s="276"/>
      <c r="FDJ8" s="276"/>
      <c r="FDK8" s="276"/>
      <c r="FDL8" s="276"/>
      <c r="FDM8" s="276"/>
      <c r="FDN8" s="276"/>
      <c r="FDO8" s="276"/>
      <c r="FDP8" s="276"/>
      <c r="FDQ8" s="276"/>
      <c r="FDR8" s="276"/>
      <c r="FDS8" s="276"/>
      <c r="FDT8" s="276"/>
      <c r="FDU8" s="276"/>
      <c r="FDV8" s="276"/>
      <c r="FDW8" s="276"/>
      <c r="FDX8" s="276"/>
      <c r="FDY8" s="276"/>
      <c r="FDZ8" s="276"/>
      <c r="FEA8" s="276"/>
      <c r="FEB8" s="276"/>
      <c r="FEC8" s="276"/>
      <c r="FED8" s="276"/>
      <c r="FEE8" s="276"/>
      <c r="FEF8" s="276"/>
      <c r="FEG8" s="276"/>
      <c r="FEH8" s="276"/>
      <c r="FEI8" s="276"/>
      <c r="FEJ8" s="276"/>
      <c r="FEK8" s="276"/>
      <c r="FEL8" s="276"/>
      <c r="FEM8" s="276"/>
      <c r="FEN8" s="276"/>
      <c r="FEO8" s="276"/>
      <c r="FEP8" s="276"/>
      <c r="FEQ8" s="276"/>
      <c r="FER8" s="276"/>
      <c r="FES8" s="276"/>
      <c r="FET8" s="276"/>
      <c r="FEU8" s="276"/>
      <c r="FEV8" s="276"/>
      <c r="FEW8" s="276"/>
      <c r="FEX8" s="276"/>
      <c r="FEY8" s="276"/>
      <c r="FEZ8" s="276"/>
      <c r="FFA8" s="276"/>
      <c r="FFB8" s="276"/>
      <c r="FFC8" s="276"/>
      <c r="FFD8" s="276"/>
      <c r="FFE8" s="276"/>
      <c r="FFF8" s="276"/>
      <c r="FFG8" s="276"/>
      <c r="FFH8" s="276"/>
      <c r="FFI8" s="276"/>
      <c r="FFJ8" s="276"/>
      <c r="FFK8" s="276"/>
      <c r="FFL8" s="276"/>
      <c r="FFM8" s="276"/>
      <c r="FFN8" s="276"/>
      <c r="FFO8" s="276"/>
      <c r="FFP8" s="276"/>
      <c r="FFQ8" s="276"/>
      <c r="FFR8" s="276"/>
      <c r="FFS8" s="276"/>
      <c r="FFT8" s="276"/>
      <c r="FFU8" s="276"/>
      <c r="FFV8" s="276"/>
      <c r="FFW8" s="276"/>
      <c r="FFX8" s="276"/>
      <c r="FFY8" s="276"/>
      <c r="FFZ8" s="276"/>
      <c r="FGA8" s="276"/>
      <c r="FGB8" s="276"/>
      <c r="FGC8" s="276"/>
      <c r="FGD8" s="276"/>
      <c r="FGE8" s="276"/>
      <c r="FGF8" s="276"/>
      <c r="FGG8" s="276"/>
      <c r="FGH8" s="276"/>
      <c r="FGI8" s="276"/>
      <c r="FGJ8" s="276"/>
      <c r="FGK8" s="276"/>
      <c r="FGL8" s="276"/>
      <c r="FGM8" s="276"/>
      <c r="FGN8" s="276"/>
      <c r="FGO8" s="276"/>
      <c r="FGP8" s="276"/>
      <c r="FGQ8" s="276"/>
      <c r="FGR8" s="276"/>
      <c r="FGS8" s="276"/>
      <c r="FGT8" s="276"/>
      <c r="FGU8" s="276"/>
      <c r="FGV8" s="276"/>
      <c r="FGW8" s="276"/>
      <c r="FGX8" s="276"/>
      <c r="FGY8" s="276"/>
      <c r="FGZ8" s="276"/>
      <c r="FHA8" s="276"/>
      <c r="FHB8" s="276"/>
      <c r="FHC8" s="276"/>
      <c r="FHD8" s="276"/>
      <c r="FHE8" s="276"/>
      <c r="FHF8" s="276"/>
      <c r="FHG8" s="276"/>
      <c r="FHH8" s="276"/>
      <c r="FHI8" s="276"/>
      <c r="FHJ8" s="276"/>
      <c r="FHK8" s="276"/>
      <c r="FHL8" s="276"/>
      <c r="FHM8" s="276"/>
      <c r="FHN8" s="276"/>
      <c r="FHO8" s="276"/>
      <c r="FHP8" s="276"/>
      <c r="FHQ8" s="276"/>
      <c r="FHR8" s="276"/>
      <c r="FHS8" s="276"/>
      <c r="FHT8" s="276"/>
      <c r="FHU8" s="276"/>
      <c r="FHV8" s="276"/>
      <c r="FHW8" s="276"/>
      <c r="FHX8" s="276"/>
      <c r="FHY8" s="276"/>
      <c r="FHZ8" s="276"/>
      <c r="FIA8" s="276"/>
      <c r="FIB8" s="276"/>
      <c r="FIC8" s="276"/>
      <c r="FID8" s="276"/>
      <c r="FIE8" s="276"/>
      <c r="FIF8" s="276"/>
      <c r="FIG8" s="276"/>
      <c r="FIH8" s="276"/>
      <c r="FII8" s="276"/>
      <c r="FIJ8" s="276"/>
      <c r="FIK8" s="276"/>
      <c r="FIL8" s="276"/>
      <c r="FIM8" s="276"/>
      <c r="FIN8" s="276"/>
      <c r="FIO8" s="276"/>
      <c r="FIP8" s="276"/>
      <c r="FIQ8" s="276"/>
      <c r="FIR8" s="276"/>
      <c r="FIS8" s="276"/>
      <c r="FIT8" s="276"/>
      <c r="FIU8" s="276"/>
      <c r="FIV8" s="276"/>
      <c r="FIW8" s="276"/>
      <c r="FIX8" s="276"/>
      <c r="FIY8" s="276"/>
      <c r="FIZ8" s="276"/>
      <c r="FJA8" s="276"/>
      <c r="FJB8" s="276"/>
      <c r="FJC8" s="276"/>
      <c r="FJD8" s="276"/>
      <c r="FJE8" s="276"/>
      <c r="FJF8" s="276"/>
      <c r="FJG8" s="276"/>
      <c r="FJH8" s="276"/>
      <c r="FJI8" s="276"/>
      <c r="FJJ8" s="276"/>
      <c r="FJK8" s="276"/>
      <c r="FJL8" s="276"/>
      <c r="FJM8" s="276"/>
      <c r="FJN8" s="276"/>
      <c r="FJO8" s="276"/>
      <c r="FJP8" s="276"/>
      <c r="FJQ8" s="276"/>
      <c r="FJR8" s="276"/>
      <c r="FJS8" s="276"/>
      <c r="FJT8" s="276"/>
      <c r="FJU8" s="276"/>
      <c r="FJV8" s="276"/>
      <c r="FJW8" s="276"/>
      <c r="FJX8" s="276"/>
      <c r="FJY8" s="276"/>
      <c r="FJZ8" s="276"/>
      <c r="FKA8" s="276"/>
      <c r="FKB8" s="276"/>
      <c r="FKC8" s="276"/>
      <c r="FKD8" s="276"/>
      <c r="FKE8" s="276"/>
      <c r="FKF8" s="276"/>
      <c r="FKG8" s="276"/>
      <c r="FKH8" s="276"/>
      <c r="FKI8" s="276"/>
      <c r="FKJ8" s="276"/>
      <c r="FKK8" s="276"/>
      <c r="FKL8" s="276"/>
      <c r="FKM8" s="276"/>
      <c r="FKN8" s="276"/>
      <c r="FKO8" s="276"/>
      <c r="FKP8" s="276"/>
      <c r="FKQ8" s="276"/>
      <c r="FKR8" s="276"/>
      <c r="FKS8" s="276"/>
      <c r="FKT8" s="276"/>
      <c r="FKU8" s="276"/>
      <c r="FKV8" s="276"/>
      <c r="FKW8" s="276"/>
      <c r="FKX8" s="276"/>
      <c r="FKY8" s="276"/>
      <c r="FKZ8" s="276"/>
      <c r="FLA8" s="276"/>
      <c r="FLB8" s="276"/>
      <c r="FLC8" s="276"/>
      <c r="FLD8" s="276"/>
      <c r="FLE8" s="276"/>
      <c r="FLF8" s="276"/>
      <c r="FLG8" s="276"/>
      <c r="FLH8" s="276"/>
      <c r="FLI8" s="276"/>
      <c r="FLJ8" s="276"/>
      <c r="FLK8" s="276"/>
      <c r="FLL8" s="276"/>
      <c r="FLM8" s="276"/>
      <c r="FLN8" s="276"/>
      <c r="FLO8" s="276"/>
      <c r="FLP8" s="276"/>
      <c r="FLQ8" s="276"/>
      <c r="FLR8" s="276"/>
      <c r="FLS8" s="276"/>
      <c r="FLT8" s="276"/>
      <c r="FLU8" s="276"/>
      <c r="FLV8" s="276"/>
      <c r="FLW8" s="276"/>
      <c r="FLX8" s="276"/>
      <c r="FLY8" s="276"/>
      <c r="FLZ8" s="276"/>
      <c r="FMA8" s="276"/>
      <c r="FMB8" s="276"/>
      <c r="FMC8" s="276"/>
      <c r="FMD8" s="276"/>
      <c r="FME8" s="276"/>
      <c r="FMF8" s="276"/>
      <c r="FMG8" s="276"/>
      <c r="FMH8" s="276"/>
      <c r="FMI8" s="276"/>
      <c r="FMJ8" s="276"/>
      <c r="FMK8" s="276"/>
      <c r="FML8" s="276"/>
      <c r="FMM8" s="276"/>
      <c r="FMN8" s="276"/>
      <c r="FMO8" s="276"/>
      <c r="FMP8" s="276"/>
      <c r="FMQ8" s="276"/>
      <c r="FMR8" s="276"/>
      <c r="FMS8" s="276"/>
      <c r="FMT8" s="276"/>
      <c r="FMU8" s="276"/>
      <c r="FMV8" s="276"/>
      <c r="FMW8" s="276"/>
      <c r="FMX8" s="276"/>
      <c r="FMY8" s="276"/>
      <c r="FMZ8" s="276"/>
      <c r="FNA8" s="276"/>
      <c r="FNB8" s="276"/>
      <c r="FNC8" s="276"/>
      <c r="FND8" s="276"/>
      <c r="FNE8" s="276"/>
      <c r="FNF8" s="276"/>
      <c r="FNG8" s="276"/>
      <c r="FNH8" s="276"/>
      <c r="FNI8" s="276"/>
      <c r="FNJ8" s="276"/>
      <c r="FNK8" s="276"/>
      <c r="FNL8" s="276"/>
      <c r="FNM8" s="276"/>
      <c r="FNN8" s="276"/>
      <c r="FNO8" s="276"/>
      <c r="FNP8" s="276"/>
      <c r="FNQ8" s="276"/>
      <c r="FNR8" s="276"/>
      <c r="FNS8" s="276"/>
      <c r="FNT8" s="276"/>
      <c r="FNU8" s="276"/>
      <c r="FNV8" s="276"/>
      <c r="FNW8" s="276"/>
      <c r="FNX8" s="276"/>
      <c r="FNY8" s="276"/>
      <c r="FNZ8" s="276"/>
      <c r="FOA8" s="276"/>
      <c r="FOB8" s="276"/>
      <c r="FOC8" s="276"/>
      <c r="FOD8" s="276"/>
      <c r="FOE8" s="276"/>
      <c r="FOF8" s="276"/>
      <c r="FOG8" s="276"/>
      <c r="FOH8" s="276"/>
      <c r="FOI8" s="276"/>
      <c r="FOJ8" s="276"/>
      <c r="FOK8" s="276"/>
      <c r="FOL8" s="276"/>
      <c r="FOM8" s="276"/>
      <c r="FON8" s="276"/>
      <c r="FOO8" s="276"/>
      <c r="FOP8" s="276"/>
      <c r="FOQ8" s="276"/>
      <c r="FOR8" s="276"/>
      <c r="FOS8" s="276"/>
      <c r="FOT8" s="276"/>
      <c r="FOU8" s="276"/>
      <c r="FOV8" s="276"/>
      <c r="FOW8" s="276"/>
      <c r="FOX8" s="276"/>
      <c r="FOY8" s="276"/>
      <c r="FOZ8" s="276"/>
      <c r="FPA8" s="276"/>
      <c r="FPB8" s="276"/>
      <c r="FPC8" s="276"/>
      <c r="FPD8" s="276"/>
      <c r="FPE8" s="276"/>
      <c r="FPF8" s="276"/>
      <c r="FPG8" s="276"/>
      <c r="FPH8" s="276"/>
      <c r="FPI8" s="276"/>
      <c r="FPJ8" s="276"/>
      <c r="FPK8" s="276"/>
      <c r="FPL8" s="276"/>
      <c r="FPM8" s="276"/>
      <c r="FPN8" s="276"/>
      <c r="FPO8" s="276"/>
      <c r="FPP8" s="276"/>
      <c r="FPQ8" s="276"/>
      <c r="FPR8" s="276"/>
      <c r="FPS8" s="276"/>
      <c r="FPT8" s="276"/>
      <c r="FPU8" s="276"/>
      <c r="FPV8" s="276"/>
      <c r="FPW8" s="276"/>
      <c r="FPX8" s="276"/>
      <c r="FPY8" s="276"/>
      <c r="FPZ8" s="276"/>
      <c r="FQA8" s="276"/>
      <c r="FQB8" s="276"/>
      <c r="FQC8" s="276"/>
      <c r="FQD8" s="276"/>
      <c r="FQE8" s="276"/>
      <c r="FQF8" s="276"/>
      <c r="FQG8" s="276"/>
      <c r="FQH8" s="276"/>
      <c r="FQI8" s="276"/>
      <c r="FQJ8" s="276"/>
      <c r="FQK8" s="276"/>
      <c r="FQL8" s="276"/>
      <c r="FQM8" s="276"/>
      <c r="FQN8" s="276"/>
      <c r="FQO8" s="276"/>
      <c r="FQP8" s="276"/>
      <c r="FQQ8" s="276"/>
      <c r="FQR8" s="276"/>
      <c r="FQS8" s="276"/>
      <c r="FQT8" s="276"/>
      <c r="FQU8" s="276"/>
      <c r="FQV8" s="276"/>
      <c r="FQW8" s="276"/>
      <c r="FQX8" s="276"/>
      <c r="FQY8" s="276"/>
      <c r="FQZ8" s="276"/>
      <c r="FRA8" s="276"/>
      <c r="FRB8" s="276"/>
      <c r="FRC8" s="276"/>
      <c r="FRD8" s="276"/>
      <c r="FRE8" s="276"/>
      <c r="FRF8" s="276"/>
      <c r="FRG8" s="276"/>
      <c r="FRH8" s="276"/>
      <c r="FRI8" s="276"/>
      <c r="FRJ8" s="276"/>
      <c r="FRK8" s="276"/>
      <c r="FRL8" s="276"/>
      <c r="FRM8" s="276"/>
      <c r="FRN8" s="276"/>
      <c r="FRO8" s="276"/>
      <c r="FRP8" s="276"/>
      <c r="FRQ8" s="276"/>
      <c r="FRR8" s="276"/>
      <c r="FRS8" s="276"/>
      <c r="FRT8" s="276"/>
      <c r="FRU8" s="276"/>
      <c r="FRV8" s="276"/>
      <c r="FRW8" s="276"/>
      <c r="FRX8" s="276"/>
      <c r="FRY8" s="276"/>
      <c r="FRZ8" s="276"/>
      <c r="FSA8" s="276"/>
      <c r="FSB8" s="276"/>
      <c r="FSC8" s="276"/>
      <c r="FSD8" s="276"/>
      <c r="FSE8" s="276"/>
      <c r="FSF8" s="276"/>
      <c r="FSG8" s="276"/>
      <c r="FSH8" s="276"/>
      <c r="FSI8" s="276"/>
      <c r="FSJ8" s="276"/>
      <c r="FSK8" s="276"/>
      <c r="FSL8" s="276"/>
      <c r="FSM8" s="276"/>
      <c r="FSN8" s="276"/>
      <c r="FSO8" s="276"/>
      <c r="FSP8" s="276"/>
      <c r="FSQ8" s="276"/>
      <c r="FSR8" s="276"/>
      <c r="FSS8" s="276"/>
      <c r="FST8" s="276"/>
      <c r="FSU8" s="276"/>
      <c r="FSV8" s="276"/>
      <c r="FSW8" s="276"/>
      <c r="FSX8" s="276"/>
      <c r="FSY8" s="276"/>
      <c r="FSZ8" s="276"/>
      <c r="FTA8" s="276"/>
      <c r="FTB8" s="276"/>
      <c r="FTC8" s="276"/>
      <c r="FTD8" s="276"/>
      <c r="FTE8" s="276"/>
      <c r="FTF8" s="276"/>
      <c r="FTG8" s="276"/>
      <c r="FTH8" s="276"/>
      <c r="FTI8" s="276"/>
      <c r="FTJ8" s="276"/>
      <c r="FTK8" s="276"/>
      <c r="FTL8" s="276"/>
      <c r="FTM8" s="276"/>
      <c r="FTN8" s="276"/>
      <c r="FTO8" s="276"/>
      <c r="FTP8" s="276"/>
      <c r="FTQ8" s="276"/>
      <c r="FTR8" s="276"/>
      <c r="FTS8" s="276"/>
      <c r="FTT8" s="276"/>
      <c r="FTU8" s="276"/>
      <c r="FTV8" s="276"/>
      <c r="FTW8" s="276"/>
      <c r="FTX8" s="276"/>
      <c r="FTY8" s="276"/>
      <c r="FTZ8" s="276"/>
      <c r="FUA8" s="276"/>
      <c r="FUB8" s="276"/>
      <c r="FUC8" s="276"/>
      <c r="FUD8" s="276"/>
      <c r="FUE8" s="276"/>
      <c r="FUF8" s="276"/>
      <c r="FUG8" s="276"/>
      <c r="FUH8" s="276"/>
      <c r="FUI8" s="276"/>
      <c r="FUJ8" s="276"/>
      <c r="FUK8" s="276"/>
      <c r="FUL8" s="276"/>
      <c r="FUM8" s="276"/>
      <c r="FUN8" s="276"/>
      <c r="FUO8" s="276"/>
      <c r="FUP8" s="276"/>
      <c r="FUQ8" s="276"/>
      <c r="FUR8" s="276"/>
      <c r="FUS8" s="276"/>
      <c r="FUT8" s="276"/>
      <c r="FUU8" s="276"/>
      <c r="FUV8" s="276"/>
      <c r="FUW8" s="276"/>
      <c r="FUX8" s="276"/>
      <c r="FUY8" s="276"/>
      <c r="FUZ8" s="276"/>
      <c r="FVA8" s="276"/>
      <c r="FVB8" s="276"/>
      <c r="FVC8" s="276"/>
      <c r="FVD8" s="276"/>
      <c r="FVE8" s="276"/>
      <c r="FVF8" s="276"/>
      <c r="FVG8" s="276"/>
      <c r="FVH8" s="276"/>
      <c r="FVI8" s="276"/>
      <c r="FVJ8" s="276"/>
      <c r="FVK8" s="276"/>
      <c r="FVL8" s="276"/>
      <c r="FVM8" s="276"/>
      <c r="FVN8" s="276"/>
      <c r="FVO8" s="276"/>
      <c r="FVP8" s="276"/>
      <c r="FVQ8" s="276"/>
      <c r="FVR8" s="276"/>
      <c r="FVS8" s="276"/>
      <c r="FVT8" s="276"/>
      <c r="FVU8" s="276"/>
      <c r="FVV8" s="276"/>
      <c r="FVW8" s="276"/>
      <c r="FVX8" s="276"/>
      <c r="FVY8" s="276"/>
      <c r="FVZ8" s="276"/>
      <c r="FWA8" s="276"/>
      <c r="FWB8" s="276"/>
      <c r="FWC8" s="276"/>
      <c r="FWD8" s="276"/>
      <c r="FWE8" s="276"/>
      <c r="FWF8" s="276"/>
      <c r="FWG8" s="276"/>
      <c r="FWH8" s="276"/>
      <c r="FWI8" s="276"/>
      <c r="FWJ8" s="276"/>
      <c r="FWK8" s="276"/>
      <c r="FWL8" s="276"/>
      <c r="FWM8" s="276"/>
      <c r="FWN8" s="276"/>
      <c r="FWO8" s="276"/>
      <c r="FWP8" s="276"/>
      <c r="FWQ8" s="276"/>
      <c r="FWR8" s="276"/>
      <c r="FWS8" s="276"/>
      <c r="FWT8" s="276"/>
      <c r="FWU8" s="276"/>
      <c r="FWV8" s="276"/>
      <c r="FWW8" s="276"/>
      <c r="FWX8" s="276"/>
      <c r="FWY8" s="276"/>
      <c r="FWZ8" s="276"/>
      <c r="FXA8" s="276"/>
      <c r="FXB8" s="276"/>
      <c r="FXC8" s="276"/>
      <c r="FXD8" s="276"/>
      <c r="FXE8" s="276"/>
      <c r="FXF8" s="276"/>
      <c r="FXG8" s="276"/>
      <c r="FXH8" s="276"/>
      <c r="FXI8" s="276"/>
      <c r="FXJ8" s="276"/>
      <c r="FXK8" s="276"/>
      <c r="FXL8" s="276"/>
      <c r="FXM8" s="276"/>
      <c r="FXN8" s="276"/>
      <c r="FXO8" s="276"/>
      <c r="FXP8" s="276"/>
      <c r="FXQ8" s="276"/>
      <c r="FXR8" s="276"/>
      <c r="FXS8" s="276"/>
      <c r="FXT8" s="276"/>
      <c r="FXU8" s="276"/>
      <c r="FXV8" s="276"/>
      <c r="FXW8" s="276"/>
      <c r="FXX8" s="276"/>
      <c r="FXY8" s="276"/>
      <c r="FXZ8" s="276"/>
      <c r="FYA8" s="276"/>
      <c r="FYB8" s="276"/>
      <c r="FYC8" s="276"/>
      <c r="FYD8" s="276"/>
      <c r="FYE8" s="276"/>
      <c r="FYF8" s="276"/>
      <c r="FYG8" s="276"/>
      <c r="FYH8" s="276"/>
      <c r="FYI8" s="276"/>
      <c r="FYJ8" s="276"/>
      <c r="FYK8" s="276"/>
      <c r="FYL8" s="276"/>
      <c r="FYM8" s="276"/>
      <c r="FYN8" s="276"/>
      <c r="FYO8" s="276"/>
      <c r="FYP8" s="276"/>
      <c r="FYQ8" s="276"/>
      <c r="FYR8" s="276"/>
      <c r="FYS8" s="276"/>
      <c r="FYT8" s="276"/>
      <c r="FYU8" s="276"/>
      <c r="FYV8" s="276"/>
      <c r="FYW8" s="276"/>
      <c r="FYX8" s="276"/>
      <c r="FYY8" s="276"/>
      <c r="FYZ8" s="276"/>
      <c r="FZA8" s="276"/>
      <c r="FZB8" s="276"/>
      <c r="FZC8" s="276"/>
      <c r="FZD8" s="276"/>
      <c r="FZE8" s="276"/>
      <c r="FZF8" s="276"/>
      <c r="FZG8" s="276"/>
      <c r="FZH8" s="276"/>
      <c r="FZI8" s="276"/>
      <c r="FZJ8" s="276"/>
      <c r="FZK8" s="276"/>
      <c r="FZL8" s="276"/>
      <c r="FZM8" s="276"/>
      <c r="FZN8" s="276"/>
      <c r="FZO8" s="276"/>
      <c r="FZP8" s="276"/>
      <c r="FZQ8" s="276"/>
      <c r="FZR8" s="276"/>
      <c r="FZS8" s="276"/>
      <c r="FZT8" s="276"/>
      <c r="FZU8" s="276"/>
      <c r="FZV8" s="276"/>
      <c r="FZW8" s="276"/>
      <c r="FZX8" s="276"/>
      <c r="FZY8" s="276"/>
      <c r="FZZ8" s="276"/>
      <c r="GAA8" s="276"/>
      <c r="GAB8" s="276"/>
      <c r="GAC8" s="276"/>
      <c r="GAD8" s="276"/>
      <c r="GAE8" s="276"/>
      <c r="GAF8" s="276"/>
      <c r="GAG8" s="276"/>
      <c r="GAH8" s="276"/>
      <c r="GAI8" s="276"/>
      <c r="GAJ8" s="276"/>
      <c r="GAK8" s="276"/>
      <c r="GAL8" s="276"/>
      <c r="GAM8" s="276"/>
      <c r="GAN8" s="276"/>
      <c r="GAO8" s="276"/>
      <c r="GAP8" s="276"/>
      <c r="GAQ8" s="276"/>
      <c r="GAR8" s="276"/>
      <c r="GAS8" s="276"/>
      <c r="GAT8" s="276"/>
      <c r="GAU8" s="276"/>
      <c r="GAV8" s="276"/>
      <c r="GAW8" s="276"/>
      <c r="GAX8" s="276"/>
      <c r="GAY8" s="276"/>
      <c r="GAZ8" s="276"/>
      <c r="GBA8" s="276"/>
      <c r="GBB8" s="276"/>
      <c r="GBC8" s="276"/>
      <c r="GBD8" s="276"/>
      <c r="GBE8" s="276"/>
      <c r="GBF8" s="276"/>
      <c r="GBG8" s="276"/>
      <c r="GBH8" s="276"/>
      <c r="GBI8" s="276"/>
      <c r="GBJ8" s="276"/>
      <c r="GBK8" s="276"/>
      <c r="GBL8" s="276"/>
      <c r="GBM8" s="276"/>
      <c r="GBN8" s="276"/>
      <c r="GBO8" s="276"/>
      <c r="GBP8" s="276"/>
      <c r="GBQ8" s="276"/>
      <c r="GBR8" s="276"/>
      <c r="GBS8" s="276"/>
      <c r="GBT8" s="276"/>
      <c r="GBU8" s="276"/>
      <c r="GBV8" s="276"/>
      <c r="GBW8" s="276"/>
      <c r="GBX8" s="276"/>
      <c r="GBY8" s="276"/>
      <c r="GBZ8" s="276"/>
      <c r="GCA8" s="276"/>
      <c r="GCB8" s="276"/>
      <c r="GCC8" s="276"/>
      <c r="GCD8" s="276"/>
      <c r="GCE8" s="276"/>
      <c r="GCF8" s="276"/>
      <c r="GCG8" s="276"/>
      <c r="GCH8" s="276"/>
      <c r="GCI8" s="276"/>
      <c r="GCJ8" s="276"/>
      <c r="GCK8" s="276"/>
      <c r="GCL8" s="276"/>
      <c r="GCM8" s="276"/>
      <c r="GCN8" s="276"/>
      <c r="GCO8" s="276"/>
      <c r="GCP8" s="276"/>
      <c r="GCQ8" s="276"/>
      <c r="GCR8" s="276"/>
      <c r="GCS8" s="276"/>
      <c r="GCT8" s="276"/>
      <c r="GCU8" s="276"/>
      <c r="GCV8" s="276"/>
      <c r="GCW8" s="276"/>
      <c r="GCX8" s="276"/>
      <c r="GCY8" s="276"/>
      <c r="GCZ8" s="276"/>
      <c r="GDA8" s="276"/>
      <c r="GDB8" s="276"/>
      <c r="GDC8" s="276"/>
      <c r="GDD8" s="276"/>
      <c r="GDE8" s="276"/>
      <c r="GDF8" s="276"/>
      <c r="GDG8" s="276"/>
      <c r="GDH8" s="276"/>
      <c r="GDI8" s="276"/>
      <c r="GDJ8" s="276"/>
      <c r="GDK8" s="276"/>
      <c r="GDL8" s="276"/>
      <c r="GDM8" s="276"/>
      <c r="GDN8" s="276"/>
      <c r="GDO8" s="276"/>
      <c r="GDP8" s="276"/>
      <c r="GDQ8" s="276"/>
      <c r="GDR8" s="276"/>
      <c r="GDS8" s="276"/>
      <c r="GDT8" s="276"/>
      <c r="GDU8" s="276"/>
      <c r="GDV8" s="276"/>
      <c r="GDW8" s="276"/>
      <c r="GDX8" s="276"/>
      <c r="GDY8" s="276"/>
      <c r="GDZ8" s="276"/>
      <c r="GEA8" s="276"/>
      <c r="GEB8" s="276"/>
      <c r="GEC8" s="276"/>
      <c r="GED8" s="276"/>
      <c r="GEE8" s="276"/>
      <c r="GEF8" s="276"/>
      <c r="GEG8" s="276"/>
      <c r="GEH8" s="276"/>
      <c r="GEI8" s="276"/>
      <c r="GEJ8" s="276"/>
      <c r="GEK8" s="276"/>
      <c r="GEL8" s="276"/>
      <c r="GEM8" s="276"/>
      <c r="GEN8" s="276"/>
      <c r="GEO8" s="276"/>
      <c r="GEP8" s="276"/>
      <c r="GEQ8" s="276"/>
      <c r="GER8" s="276"/>
      <c r="GES8" s="276"/>
      <c r="GET8" s="276"/>
      <c r="GEU8" s="276"/>
      <c r="GEV8" s="276"/>
      <c r="GEW8" s="276"/>
      <c r="GEX8" s="276"/>
      <c r="GEY8" s="276"/>
      <c r="GEZ8" s="276"/>
      <c r="GFA8" s="276"/>
      <c r="GFB8" s="276"/>
      <c r="GFC8" s="276"/>
      <c r="GFD8" s="276"/>
      <c r="GFE8" s="276"/>
      <c r="GFF8" s="276"/>
      <c r="GFG8" s="276"/>
      <c r="GFH8" s="276"/>
      <c r="GFI8" s="276"/>
      <c r="GFJ8" s="276"/>
      <c r="GFK8" s="276"/>
      <c r="GFL8" s="276"/>
      <c r="GFM8" s="276"/>
      <c r="GFN8" s="276"/>
      <c r="GFO8" s="276"/>
      <c r="GFP8" s="276"/>
      <c r="GFQ8" s="276"/>
      <c r="GFR8" s="276"/>
      <c r="GFS8" s="276"/>
      <c r="GFT8" s="276"/>
      <c r="GFU8" s="276"/>
      <c r="GFV8" s="276"/>
      <c r="GFW8" s="276"/>
      <c r="GFX8" s="276"/>
      <c r="GFY8" s="276"/>
      <c r="GFZ8" s="276"/>
      <c r="GGA8" s="276"/>
      <c r="GGB8" s="276"/>
      <c r="GGC8" s="276"/>
      <c r="GGD8" s="276"/>
      <c r="GGE8" s="276"/>
      <c r="GGF8" s="276"/>
      <c r="GGG8" s="276"/>
      <c r="GGH8" s="276"/>
      <c r="GGI8" s="276"/>
      <c r="GGJ8" s="276"/>
      <c r="GGK8" s="276"/>
      <c r="GGL8" s="276"/>
      <c r="GGM8" s="276"/>
      <c r="GGN8" s="276"/>
      <c r="GGO8" s="276"/>
      <c r="GGP8" s="276"/>
      <c r="GGQ8" s="276"/>
      <c r="GGR8" s="276"/>
      <c r="GGS8" s="276"/>
      <c r="GGT8" s="276"/>
      <c r="GGU8" s="276"/>
      <c r="GGV8" s="276"/>
      <c r="GGW8" s="276"/>
      <c r="GGX8" s="276"/>
      <c r="GGY8" s="276"/>
      <c r="GGZ8" s="276"/>
      <c r="GHA8" s="276"/>
      <c r="GHB8" s="276"/>
      <c r="GHC8" s="276"/>
      <c r="GHD8" s="276"/>
      <c r="GHE8" s="276"/>
      <c r="GHF8" s="276"/>
      <c r="GHG8" s="276"/>
      <c r="GHH8" s="276"/>
      <c r="GHI8" s="276"/>
      <c r="GHJ8" s="276"/>
      <c r="GHK8" s="276"/>
      <c r="GHL8" s="276"/>
      <c r="GHM8" s="276"/>
      <c r="GHN8" s="276"/>
      <c r="GHO8" s="276"/>
      <c r="GHP8" s="276"/>
      <c r="GHQ8" s="276"/>
      <c r="GHR8" s="276"/>
      <c r="GHS8" s="276"/>
      <c r="GHT8" s="276"/>
      <c r="GHU8" s="276"/>
      <c r="GHV8" s="276"/>
      <c r="GHW8" s="276"/>
      <c r="GHX8" s="276"/>
      <c r="GHY8" s="276"/>
      <c r="GHZ8" s="276"/>
      <c r="GIA8" s="276"/>
      <c r="GIB8" s="276"/>
      <c r="GIC8" s="276"/>
      <c r="GID8" s="276"/>
      <c r="GIE8" s="276"/>
      <c r="GIF8" s="276"/>
      <c r="GIG8" s="276"/>
      <c r="GIH8" s="276"/>
      <c r="GII8" s="276"/>
      <c r="GIJ8" s="276"/>
      <c r="GIK8" s="276"/>
      <c r="GIL8" s="276"/>
      <c r="GIM8" s="276"/>
      <c r="GIN8" s="276"/>
      <c r="GIO8" s="276"/>
      <c r="GIP8" s="276"/>
      <c r="GIQ8" s="276"/>
      <c r="GIR8" s="276"/>
      <c r="GIS8" s="276"/>
      <c r="GIT8" s="276"/>
      <c r="GIU8" s="276"/>
      <c r="GIV8" s="276"/>
      <c r="GIW8" s="276"/>
      <c r="GIX8" s="276"/>
      <c r="GIY8" s="276"/>
      <c r="GIZ8" s="276"/>
      <c r="GJA8" s="276"/>
      <c r="GJB8" s="276"/>
      <c r="GJC8" s="276"/>
      <c r="GJD8" s="276"/>
      <c r="GJE8" s="276"/>
      <c r="GJF8" s="276"/>
      <c r="GJG8" s="276"/>
      <c r="GJH8" s="276"/>
      <c r="GJI8" s="276"/>
      <c r="GJJ8" s="276"/>
      <c r="GJK8" s="276"/>
      <c r="GJL8" s="276"/>
      <c r="GJM8" s="276"/>
      <c r="GJN8" s="276"/>
      <c r="GJO8" s="276"/>
      <c r="GJP8" s="276"/>
      <c r="GJQ8" s="276"/>
      <c r="GJR8" s="276"/>
      <c r="GJS8" s="276"/>
      <c r="GJT8" s="276"/>
      <c r="GJU8" s="276"/>
      <c r="GJV8" s="276"/>
      <c r="GJW8" s="276"/>
      <c r="GJX8" s="276"/>
      <c r="GJY8" s="276"/>
      <c r="GJZ8" s="276"/>
      <c r="GKA8" s="276"/>
      <c r="GKB8" s="276"/>
      <c r="GKC8" s="276"/>
      <c r="GKD8" s="276"/>
      <c r="GKE8" s="276"/>
      <c r="GKF8" s="276"/>
      <c r="GKG8" s="276"/>
      <c r="GKH8" s="276"/>
      <c r="GKI8" s="276"/>
      <c r="GKJ8" s="276"/>
      <c r="GKK8" s="276"/>
      <c r="GKL8" s="276"/>
      <c r="GKM8" s="276"/>
      <c r="GKN8" s="276"/>
      <c r="GKO8" s="276"/>
      <c r="GKP8" s="276"/>
      <c r="GKQ8" s="276"/>
      <c r="GKR8" s="276"/>
      <c r="GKS8" s="276"/>
      <c r="GKT8" s="276"/>
      <c r="GKU8" s="276"/>
      <c r="GKV8" s="276"/>
      <c r="GKW8" s="276"/>
      <c r="GKX8" s="276"/>
      <c r="GKY8" s="276"/>
      <c r="GKZ8" s="276"/>
      <c r="GLA8" s="276"/>
      <c r="GLB8" s="276"/>
      <c r="GLC8" s="276"/>
      <c r="GLD8" s="276"/>
      <c r="GLE8" s="276"/>
      <c r="GLF8" s="276"/>
      <c r="GLG8" s="276"/>
      <c r="GLH8" s="276"/>
      <c r="GLI8" s="276"/>
      <c r="GLJ8" s="276"/>
      <c r="GLK8" s="276"/>
      <c r="GLL8" s="276"/>
      <c r="GLM8" s="276"/>
      <c r="GLN8" s="276"/>
      <c r="GLO8" s="276"/>
      <c r="GLP8" s="276"/>
      <c r="GLQ8" s="276"/>
      <c r="GLR8" s="276"/>
      <c r="GLS8" s="276"/>
      <c r="GLT8" s="276"/>
      <c r="GLU8" s="276"/>
      <c r="GLV8" s="276"/>
      <c r="GLW8" s="276"/>
      <c r="GLX8" s="276"/>
      <c r="GLY8" s="276"/>
      <c r="GLZ8" s="276"/>
      <c r="GMA8" s="276"/>
      <c r="GMB8" s="276"/>
      <c r="GMC8" s="276"/>
      <c r="GMD8" s="276"/>
      <c r="GME8" s="276"/>
      <c r="GMF8" s="276"/>
      <c r="GMG8" s="276"/>
      <c r="GMH8" s="276"/>
      <c r="GMI8" s="276"/>
      <c r="GMJ8" s="276"/>
      <c r="GMK8" s="276"/>
      <c r="GML8" s="276"/>
      <c r="GMM8" s="276"/>
      <c r="GMN8" s="276"/>
      <c r="GMO8" s="276"/>
      <c r="GMP8" s="276"/>
      <c r="GMQ8" s="276"/>
      <c r="GMR8" s="276"/>
      <c r="GMS8" s="276"/>
      <c r="GMT8" s="276"/>
      <c r="GMU8" s="276"/>
      <c r="GMV8" s="276"/>
      <c r="GMW8" s="276"/>
      <c r="GMX8" s="276"/>
      <c r="GMY8" s="276"/>
      <c r="GMZ8" s="276"/>
      <c r="GNA8" s="276"/>
      <c r="GNB8" s="276"/>
      <c r="GNC8" s="276"/>
      <c r="GND8" s="276"/>
      <c r="GNE8" s="276"/>
      <c r="GNF8" s="276"/>
      <c r="GNG8" s="276"/>
      <c r="GNH8" s="276"/>
      <c r="GNI8" s="276"/>
      <c r="GNJ8" s="276"/>
      <c r="GNK8" s="276"/>
      <c r="GNL8" s="276"/>
      <c r="GNM8" s="276"/>
      <c r="GNN8" s="276"/>
      <c r="GNO8" s="276"/>
      <c r="GNP8" s="276"/>
      <c r="GNQ8" s="276"/>
      <c r="GNR8" s="276"/>
      <c r="GNS8" s="276"/>
      <c r="GNT8" s="276"/>
      <c r="GNU8" s="276"/>
      <c r="GNV8" s="276"/>
      <c r="GNW8" s="276"/>
      <c r="GNX8" s="276"/>
      <c r="GNY8" s="276"/>
      <c r="GNZ8" s="276"/>
      <c r="GOA8" s="276"/>
      <c r="GOB8" s="276"/>
      <c r="GOC8" s="276"/>
      <c r="GOD8" s="276"/>
      <c r="GOE8" s="276"/>
      <c r="GOF8" s="276"/>
      <c r="GOG8" s="276"/>
      <c r="GOH8" s="276"/>
      <c r="GOI8" s="276"/>
      <c r="GOJ8" s="276"/>
      <c r="GOK8" s="276"/>
      <c r="GOL8" s="276"/>
      <c r="GOM8" s="276"/>
      <c r="GON8" s="276"/>
      <c r="GOO8" s="276"/>
      <c r="GOP8" s="276"/>
      <c r="GOQ8" s="276"/>
      <c r="GOR8" s="276"/>
      <c r="GOS8" s="276"/>
      <c r="GOT8" s="276"/>
      <c r="GOU8" s="276"/>
      <c r="GOV8" s="276"/>
      <c r="GOW8" s="276"/>
      <c r="GOX8" s="276"/>
      <c r="GOY8" s="276"/>
      <c r="GOZ8" s="276"/>
      <c r="GPA8" s="276"/>
      <c r="GPB8" s="276"/>
      <c r="GPC8" s="276"/>
      <c r="GPD8" s="276"/>
      <c r="GPE8" s="276"/>
      <c r="GPF8" s="276"/>
      <c r="GPG8" s="276"/>
      <c r="GPH8" s="276"/>
      <c r="GPI8" s="276"/>
      <c r="GPJ8" s="276"/>
      <c r="GPK8" s="276"/>
      <c r="GPL8" s="276"/>
      <c r="GPM8" s="276"/>
      <c r="GPN8" s="276"/>
      <c r="GPO8" s="276"/>
      <c r="GPP8" s="276"/>
      <c r="GPQ8" s="276"/>
      <c r="GPR8" s="276"/>
      <c r="GPS8" s="276"/>
      <c r="GPT8" s="276"/>
      <c r="GPU8" s="276"/>
      <c r="GPV8" s="276"/>
      <c r="GPW8" s="276"/>
      <c r="GPX8" s="276"/>
      <c r="GPY8" s="276"/>
      <c r="GPZ8" s="276"/>
      <c r="GQA8" s="276"/>
      <c r="GQB8" s="276"/>
      <c r="GQC8" s="276"/>
      <c r="GQD8" s="276"/>
      <c r="GQE8" s="276"/>
      <c r="GQF8" s="276"/>
      <c r="GQG8" s="276"/>
      <c r="GQH8" s="276"/>
      <c r="GQI8" s="276"/>
      <c r="GQJ8" s="276"/>
      <c r="GQK8" s="276"/>
      <c r="GQL8" s="276"/>
      <c r="GQM8" s="276"/>
      <c r="GQN8" s="276"/>
      <c r="GQO8" s="276"/>
      <c r="GQP8" s="276"/>
      <c r="GQQ8" s="276"/>
      <c r="GQR8" s="276"/>
      <c r="GQS8" s="276"/>
      <c r="GQT8" s="276"/>
      <c r="GQU8" s="276"/>
      <c r="GQV8" s="276"/>
      <c r="GQW8" s="276"/>
      <c r="GQX8" s="276"/>
      <c r="GQY8" s="276"/>
      <c r="GQZ8" s="276"/>
      <c r="GRA8" s="276"/>
      <c r="GRB8" s="276"/>
      <c r="GRC8" s="276"/>
      <c r="GRD8" s="276"/>
      <c r="GRE8" s="276"/>
      <c r="GRF8" s="276"/>
      <c r="GRG8" s="276"/>
      <c r="GRH8" s="276"/>
      <c r="GRI8" s="276"/>
      <c r="GRJ8" s="276"/>
      <c r="GRK8" s="276"/>
      <c r="GRL8" s="276"/>
      <c r="GRM8" s="276"/>
      <c r="GRN8" s="276"/>
      <c r="GRO8" s="276"/>
      <c r="GRP8" s="276"/>
      <c r="GRQ8" s="276"/>
      <c r="GRR8" s="276"/>
      <c r="GRS8" s="276"/>
      <c r="GRT8" s="276"/>
      <c r="GRU8" s="276"/>
      <c r="GRV8" s="276"/>
      <c r="GRW8" s="276"/>
      <c r="GRX8" s="276"/>
      <c r="GRY8" s="276"/>
      <c r="GRZ8" s="276"/>
      <c r="GSA8" s="276"/>
      <c r="GSB8" s="276"/>
      <c r="GSC8" s="276"/>
      <c r="GSD8" s="276"/>
      <c r="GSE8" s="276"/>
      <c r="GSF8" s="276"/>
      <c r="GSG8" s="276"/>
      <c r="GSH8" s="276"/>
      <c r="GSI8" s="276"/>
      <c r="GSJ8" s="276"/>
      <c r="GSK8" s="276"/>
      <c r="GSL8" s="276"/>
      <c r="GSM8" s="276"/>
      <c r="GSN8" s="276"/>
      <c r="GSO8" s="276"/>
      <c r="GSP8" s="276"/>
      <c r="GSQ8" s="276"/>
      <c r="GSR8" s="276"/>
      <c r="GSS8" s="276"/>
      <c r="GST8" s="276"/>
      <c r="GSU8" s="276"/>
      <c r="GSV8" s="276"/>
      <c r="GSW8" s="276"/>
      <c r="GSX8" s="276"/>
      <c r="GSY8" s="276"/>
      <c r="GSZ8" s="276"/>
      <c r="GTA8" s="276"/>
      <c r="GTB8" s="276"/>
      <c r="GTC8" s="276"/>
      <c r="GTD8" s="276"/>
      <c r="GTE8" s="276"/>
      <c r="GTF8" s="276"/>
      <c r="GTG8" s="276"/>
      <c r="GTH8" s="276"/>
      <c r="GTI8" s="276"/>
      <c r="GTJ8" s="276"/>
      <c r="GTK8" s="276"/>
      <c r="GTL8" s="276"/>
      <c r="GTM8" s="276"/>
      <c r="GTN8" s="276"/>
      <c r="GTO8" s="276"/>
      <c r="GTP8" s="276"/>
      <c r="GTQ8" s="276"/>
      <c r="GTR8" s="276"/>
      <c r="GTS8" s="276"/>
      <c r="GTT8" s="276"/>
      <c r="GTU8" s="276"/>
      <c r="GTV8" s="276"/>
      <c r="GTW8" s="276"/>
      <c r="GTX8" s="276"/>
      <c r="GTY8" s="276"/>
      <c r="GTZ8" s="276"/>
      <c r="GUA8" s="276"/>
      <c r="GUB8" s="276"/>
      <c r="GUC8" s="276"/>
      <c r="GUD8" s="276"/>
      <c r="GUE8" s="276"/>
      <c r="GUF8" s="276"/>
      <c r="GUG8" s="276"/>
      <c r="GUH8" s="276"/>
      <c r="GUI8" s="276"/>
      <c r="GUJ8" s="276"/>
      <c r="GUK8" s="276"/>
      <c r="GUL8" s="276"/>
      <c r="GUM8" s="276"/>
      <c r="GUN8" s="276"/>
      <c r="GUO8" s="276"/>
      <c r="GUP8" s="276"/>
      <c r="GUQ8" s="276"/>
      <c r="GUR8" s="276"/>
      <c r="GUS8" s="276"/>
      <c r="GUT8" s="276"/>
      <c r="GUU8" s="276"/>
      <c r="GUV8" s="276"/>
      <c r="GUW8" s="276"/>
      <c r="GUX8" s="276"/>
      <c r="GUY8" s="276"/>
      <c r="GUZ8" s="276"/>
      <c r="GVA8" s="276"/>
      <c r="GVB8" s="276"/>
      <c r="GVC8" s="276"/>
      <c r="GVD8" s="276"/>
      <c r="GVE8" s="276"/>
      <c r="GVF8" s="276"/>
      <c r="GVG8" s="276"/>
      <c r="GVH8" s="276"/>
      <c r="GVI8" s="276"/>
      <c r="GVJ8" s="276"/>
      <c r="GVK8" s="276"/>
      <c r="GVL8" s="276"/>
      <c r="GVM8" s="276"/>
      <c r="GVN8" s="276"/>
      <c r="GVO8" s="276"/>
      <c r="GVP8" s="276"/>
      <c r="GVQ8" s="276"/>
      <c r="GVR8" s="276"/>
      <c r="GVS8" s="276"/>
      <c r="GVT8" s="276"/>
      <c r="GVU8" s="276"/>
      <c r="GVV8" s="276"/>
      <c r="GVW8" s="276"/>
      <c r="GVX8" s="276"/>
      <c r="GVY8" s="276"/>
      <c r="GVZ8" s="276"/>
      <c r="GWA8" s="276"/>
      <c r="GWB8" s="276"/>
      <c r="GWC8" s="276"/>
      <c r="GWD8" s="276"/>
      <c r="GWE8" s="276"/>
      <c r="GWF8" s="276"/>
      <c r="GWG8" s="276"/>
      <c r="GWH8" s="276"/>
      <c r="GWI8" s="276"/>
      <c r="GWJ8" s="276"/>
      <c r="GWK8" s="276"/>
      <c r="GWL8" s="276"/>
      <c r="GWM8" s="276"/>
      <c r="GWN8" s="276"/>
      <c r="GWO8" s="276"/>
      <c r="GWP8" s="276"/>
      <c r="GWQ8" s="276"/>
      <c r="GWR8" s="276"/>
      <c r="GWS8" s="276"/>
      <c r="GWT8" s="276"/>
      <c r="GWU8" s="276"/>
      <c r="GWV8" s="276"/>
      <c r="GWW8" s="276"/>
      <c r="GWX8" s="276"/>
      <c r="GWY8" s="276"/>
      <c r="GWZ8" s="276"/>
      <c r="GXA8" s="276"/>
      <c r="GXB8" s="276"/>
      <c r="GXC8" s="276"/>
      <c r="GXD8" s="276"/>
      <c r="GXE8" s="276"/>
      <c r="GXF8" s="276"/>
      <c r="GXG8" s="276"/>
      <c r="GXH8" s="276"/>
      <c r="GXI8" s="276"/>
      <c r="GXJ8" s="276"/>
      <c r="GXK8" s="276"/>
      <c r="GXL8" s="276"/>
      <c r="GXM8" s="276"/>
      <c r="GXN8" s="276"/>
      <c r="GXO8" s="276"/>
      <c r="GXP8" s="276"/>
      <c r="GXQ8" s="276"/>
      <c r="GXR8" s="276"/>
      <c r="GXS8" s="276"/>
      <c r="GXT8" s="276"/>
      <c r="GXU8" s="276"/>
      <c r="GXV8" s="276"/>
      <c r="GXW8" s="276"/>
      <c r="GXX8" s="276"/>
      <c r="GXY8" s="276"/>
      <c r="GXZ8" s="276"/>
      <c r="GYA8" s="276"/>
      <c r="GYB8" s="276"/>
      <c r="GYC8" s="276"/>
      <c r="GYD8" s="276"/>
      <c r="GYE8" s="276"/>
      <c r="GYF8" s="276"/>
      <c r="GYG8" s="276"/>
      <c r="GYH8" s="276"/>
      <c r="GYI8" s="276"/>
      <c r="GYJ8" s="276"/>
      <c r="GYK8" s="276"/>
      <c r="GYL8" s="276"/>
      <c r="GYM8" s="276"/>
      <c r="GYN8" s="276"/>
      <c r="GYO8" s="276"/>
      <c r="GYP8" s="276"/>
      <c r="GYQ8" s="276"/>
      <c r="GYR8" s="276"/>
      <c r="GYS8" s="276"/>
      <c r="GYT8" s="276"/>
      <c r="GYU8" s="276"/>
      <c r="GYV8" s="276"/>
      <c r="GYW8" s="276"/>
      <c r="GYX8" s="276"/>
      <c r="GYY8" s="276"/>
      <c r="GYZ8" s="276"/>
      <c r="GZA8" s="276"/>
      <c r="GZB8" s="276"/>
      <c r="GZC8" s="276"/>
      <c r="GZD8" s="276"/>
      <c r="GZE8" s="276"/>
      <c r="GZF8" s="276"/>
      <c r="GZG8" s="276"/>
      <c r="GZH8" s="276"/>
      <c r="GZI8" s="276"/>
      <c r="GZJ8" s="276"/>
      <c r="GZK8" s="276"/>
      <c r="GZL8" s="276"/>
      <c r="GZM8" s="276"/>
      <c r="GZN8" s="276"/>
      <c r="GZO8" s="276"/>
      <c r="GZP8" s="276"/>
      <c r="GZQ8" s="276"/>
      <c r="GZR8" s="276"/>
      <c r="GZS8" s="276"/>
      <c r="GZT8" s="276"/>
      <c r="GZU8" s="276"/>
      <c r="GZV8" s="276"/>
      <c r="GZW8" s="276"/>
      <c r="GZX8" s="276"/>
      <c r="GZY8" s="276"/>
      <c r="GZZ8" s="276"/>
      <c r="HAA8" s="276"/>
      <c r="HAB8" s="276"/>
      <c r="HAC8" s="276"/>
      <c r="HAD8" s="276"/>
      <c r="HAE8" s="276"/>
      <c r="HAF8" s="276"/>
      <c r="HAG8" s="276"/>
      <c r="HAH8" s="276"/>
      <c r="HAI8" s="276"/>
      <c r="HAJ8" s="276"/>
      <c r="HAK8" s="276"/>
      <c r="HAL8" s="276"/>
      <c r="HAM8" s="276"/>
      <c r="HAN8" s="276"/>
      <c r="HAO8" s="276"/>
      <c r="HAP8" s="276"/>
      <c r="HAQ8" s="276"/>
      <c r="HAR8" s="276"/>
      <c r="HAS8" s="276"/>
      <c r="HAT8" s="276"/>
      <c r="HAU8" s="276"/>
      <c r="HAV8" s="276"/>
      <c r="HAW8" s="276"/>
      <c r="HAX8" s="276"/>
      <c r="HAY8" s="276"/>
      <c r="HAZ8" s="276"/>
      <c r="HBA8" s="276"/>
      <c r="HBB8" s="276"/>
      <c r="HBC8" s="276"/>
      <c r="HBD8" s="276"/>
      <c r="HBE8" s="276"/>
      <c r="HBF8" s="276"/>
      <c r="HBG8" s="276"/>
      <c r="HBH8" s="276"/>
      <c r="HBI8" s="276"/>
      <c r="HBJ8" s="276"/>
      <c r="HBK8" s="276"/>
      <c r="HBL8" s="276"/>
      <c r="HBM8" s="276"/>
      <c r="HBN8" s="276"/>
      <c r="HBO8" s="276"/>
      <c r="HBP8" s="276"/>
      <c r="HBQ8" s="276"/>
      <c r="HBR8" s="276"/>
      <c r="HBS8" s="276"/>
      <c r="HBT8" s="276"/>
      <c r="HBU8" s="276"/>
      <c r="HBV8" s="276"/>
      <c r="HBW8" s="276"/>
      <c r="HBX8" s="276"/>
      <c r="HBY8" s="276"/>
      <c r="HBZ8" s="276"/>
      <c r="HCA8" s="276"/>
      <c r="HCB8" s="276"/>
      <c r="HCC8" s="276"/>
      <c r="HCD8" s="276"/>
      <c r="HCE8" s="276"/>
      <c r="HCF8" s="276"/>
      <c r="HCG8" s="276"/>
      <c r="HCH8" s="276"/>
      <c r="HCI8" s="276"/>
      <c r="HCJ8" s="276"/>
      <c r="HCK8" s="276"/>
      <c r="HCL8" s="276"/>
      <c r="HCM8" s="276"/>
      <c r="HCN8" s="276"/>
      <c r="HCO8" s="276"/>
      <c r="HCP8" s="276"/>
      <c r="HCQ8" s="276"/>
      <c r="HCR8" s="276"/>
      <c r="HCS8" s="276"/>
      <c r="HCT8" s="276"/>
      <c r="HCU8" s="276"/>
      <c r="HCV8" s="276"/>
      <c r="HCW8" s="276"/>
      <c r="HCX8" s="276"/>
      <c r="HCY8" s="276"/>
      <c r="HCZ8" s="276"/>
      <c r="HDA8" s="276"/>
      <c r="HDB8" s="276"/>
      <c r="HDC8" s="276"/>
      <c r="HDD8" s="276"/>
      <c r="HDE8" s="276"/>
      <c r="HDF8" s="276"/>
      <c r="HDG8" s="276"/>
      <c r="HDH8" s="276"/>
      <c r="HDI8" s="276"/>
      <c r="HDJ8" s="276"/>
      <c r="HDK8" s="276"/>
      <c r="HDL8" s="276"/>
      <c r="HDM8" s="276"/>
      <c r="HDN8" s="276"/>
      <c r="HDO8" s="276"/>
      <c r="HDP8" s="276"/>
      <c r="HDQ8" s="276"/>
      <c r="HDR8" s="276"/>
      <c r="HDS8" s="276"/>
      <c r="HDT8" s="276"/>
      <c r="HDU8" s="276"/>
      <c r="HDV8" s="276"/>
      <c r="HDW8" s="276"/>
      <c r="HDX8" s="276"/>
      <c r="HDY8" s="276"/>
      <c r="HDZ8" s="276"/>
      <c r="HEA8" s="276"/>
      <c r="HEB8" s="276"/>
      <c r="HEC8" s="276"/>
      <c r="HED8" s="276"/>
      <c r="HEE8" s="276"/>
      <c r="HEF8" s="276"/>
      <c r="HEG8" s="276"/>
      <c r="HEH8" s="276"/>
      <c r="HEI8" s="276"/>
      <c r="HEJ8" s="276"/>
      <c r="HEK8" s="276"/>
      <c r="HEL8" s="276"/>
      <c r="HEM8" s="276"/>
      <c r="HEN8" s="276"/>
      <c r="HEO8" s="276"/>
      <c r="HEP8" s="276"/>
      <c r="HEQ8" s="276"/>
      <c r="HER8" s="276"/>
      <c r="HES8" s="276"/>
      <c r="HET8" s="276"/>
      <c r="HEU8" s="276"/>
      <c r="HEV8" s="276"/>
      <c r="HEW8" s="276"/>
      <c r="HEX8" s="276"/>
      <c r="HEY8" s="276"/>
      <c r="HEZ8" s="276"/>
      <c r="HFA8" s="276"/>
      <c r="HFB8" s="276"/>
      <c r="HFC8" s="276"/>
      <c r="HFD8" s="276"/>
      <c r="HFE8" s="276"/>
      <c r="HFF8" s="276"/>
      <c r="HFG8" s="276"/>
      <c r="HFH8" s="276"/>
      <c r="HFI8" s="276"/>
      <c r="HFJ8" s="276"/>
      <c r="HFK8" s="276"/>
      <c r="HFL8" s="276"/>
      <c r="HFM8" s="276"/>
      <c r="HFN8" s="276"/>
      <c r="HFO8" s="276"/>
      <c r="HFP8" s="276"/>
      <c r="HFQ8" s="276"/>
      <c r="HFR8" s="276"/>
      <c r="HFS8" s="276"/>
      <c r="HFT8" s="276"/>
      <c r="HFU8" s="276"/>
      <c r="HFV8" s="276"/>
      <c r="HFW8" s="276"/>
      <c r="HFX8" s="276"/>
      <c r="HFY8" s="276"/>
      <c r="HFZ8" s="276"/>
      <c r="HGA8" s="276"/>
      <c r="HGB8" s="276"/>
      <c r="HGC8" s="276"/>
      <c r="HGD8" s="276"/>
      <c r="HGE8" s="276"/>
      <c r="HGF8" s="276"/>
      <c r="HGG8" s="276"/>
      <c r="HGH8" s="276"/>
      <c r="HGI8" s="276"/>
      <c r="HGJ8" s="276"/>
      <c r="HGK8" s="276"/>
      <c r="HGL8" s="276"/>
      <c r="HGM8" s="276"/>
      <c r="HGN8" s="276"/>
      <c r="HGO8" s="276"/>
      <c r="HGP8" s="276"/>
      <c r="HGQ8" s="276"/>
      <c r="HGR8" s="276"/>
      <c r="HGS8" s="276"/>
      <c r="HGT8" s="276"/>
      <c r="HGU8" s="276"/>
      <c r="HGV8" s="276"/>
      <c r="HGW8" s="276"/>
      <c r="HGX8" s="276"/>
      <c r="HGY8" s="276"/>
      <c r="HGZ8" s="276"/>
      <c r="HHA8" s="276"/>
      <c r="HHB8" s="276"/>
      <c r="HHC8" s="276"/>
      <c r="HHD8" s="276"/>
      <c r="HHE8" s="276"/>
      <c r="HHF8" s="276"/>
      <c r="HHG8" s="276"/>
      <c r="HHH8" s="276"/>
      <c r="HHI8" s="276"/>
      <c r="HHJ8" s="276"/>
      <c r="HHK8" s="276"/>
      <c r="HHL8" s="276"/>
      <c r="HHM8" s="276"/>
      <c r="HHN8" s="276"/>
      <c r="HHO8" s="276"/>
      <c r="HHP8" s="276"/>
      <c r="HHQ8" s="276"/>
      <c r="HHR8" s="276"/>
      <c r="HHS8" s="276"/>
      <c r="HHT8" s="276"/>
      <c r="HHU8" s="276"/>
      <c r="HHV8" s="276"/>
      <c r="HHW8" s="276"/>
      <c r="HHX8" s="276"/>
      <c r="HHY8" s="276"/>
      <c r="HHZ8" s="276"/>
      <c r="HIA8" s="276"/>
      <c r="HIB8" s="276"/>
      <c r="HIC8" s="276"/>
      <c r="HID8" s="276"/>
      <c r="HIE8" s="276"/>
      <c r="HIF8" s="276"/>
      <c r="HIG8" s="276"/>
      <c r="HIH8" s="276"/>
      <c r="HII8" s="276"/>
      <c r="HIJ8" s="276"/>
      <c r="HIK8" s="276"/>
      <c r="HIL8" s="276"/>
      <c r="HIM8" s="276"/>
      <c r="HIN8" s="276"/>
      <c r="HIO8" s="276"/>
      <c r="HIP8" s="276"/>
      <c r="HIQ8" s="276"/>
      <c r="HIR8" s="276"/>
      <c r="HIS8" s="276"/>
      <c r="HIT8" s="276"/>
      <c r="HIU8" s="276"/>
      <c r="HIV8" s="276"/>
      <c r="HIW8" s="276"/>
      <c r="HIX8" s="276"/>
      <c r="HIY8" s="276"/>
      <c r="HIZ8" s="276"/>
      <c r="HJA8" s="276"/>
      <c r="HJB8" s="276"/>
      <c r="HJC8" s="276"/>
      <c r="HJD8" s="276"/>
      <c r="HJE8" s="276"/>
      <c r="HJF8" s="276"/>
      <c r="HJG8" s="276"/>
      <c r="HJH8" s="276"/>
      <c r="HJI8" s="276"/>
      <c r="HJJ8" s="276"/>
      <c r="HJK8" s="276"/>
      <c r="HJL8" s="276"/>
      <c r="HJM8" s="276"/>
      <c r="HJN8" s="276"/>
      <c r="HJO8" s="276"/>
      <c r="HJP8" s="276"/>
      <c r="HJQ8" s="276"/>
      <c r="HJR8" s="276"/>
      <c r="HJS8" s="276"/>
      <c r="HJT8" s="276"/>
      <c r="HJU8" s="276"/>
      <c r="HJV8" s="276"/>
      <c r="HJW8" s="276"/>
      <c r="HJX8" s="276"/>
      <c r="HJY8" s="276"/>
      <c r="HJZ8" s="276"/>
      <c r="HKA8" s="276"/>
      <c r="HKB8" s="276"/>
      <c r="HKC8" s="276"/>
      <c r="HKD8" s="276"/>
      <c r="HKE8" s="276"/>
      <c r="HKF8" s="276"/>
      <c r="HKG8" s="276"/>
      <c r="HKH8" s="276"/>
      <c r="HKI8" s="276"/>
      <c r="HKJ8" s="276"/>
      <c r="HKK8" s="276"/>
      <c r="HKL8" s="276"/>
      <c r="HKM8" s="276"/>
      <c r="HKN8" s="276"/>
      <c r="HKO8" s="276"/>
      <c r="HKP8" s="276"/>
      <c r="HKQ8" s="276"/>
      <c r="HKR8" s="276"/>
      <c r="HKS8" s="276"/>
      <c r="HKT8" s="276"/>
      <c r="HKU8" s="276"/>
      <c r="HKV8" s="276"/>
      <c r="HKW8" s="276"/>
      <c r="HKX8" s="276"/>
      <c r="HKY8" s="276"/>
      <c r="HKZ8" s="276"/>
      <c r="HLA8" s="276"/>
      <c r="HLB8" s="276"/>
      <c r="HLC8" s="276"/>
      <c r="HLD8" s="276"/>
      <c r="HLE8" s="276"/>
      <c r="HLF8" s="276"/>
      <c r="HLG8" s="276"/>
      <c r="HLH8" s="276"/>
      <c r="HLI8" s="276"/>
      <c r="HLJ8" s="276"/>
      <c r="HLK8" s="276"/>
      <c r="HLL8" s="276"/>
      <c r="HLM8" s="276"/>
      <c r="HLN8" s="276"/>
      <c r="HLO8" s="276"/>
      <c r="HLP8" s="276"/>
      <c r="HLQ8" s="276"/>
      <c r="HLR8" s="276"/>
      <c r="HLS8" s="276"/>
      <c r="HLT8" s="276"/>
      <c r="HLU8" s="276"/>
      <c r="HLV8" s="276"/>
      <c r="HLW8" s="276"/>
      <c r="HLX8" s="276"/>
      <c r="HLY8" s="276"/>
      <c r="HLZ8" s="276"/>
      <c r="HMA8" s="276"/>
      <c r="HMB8" s="276"/>
      <c r="HMC8" s="276"/>
      <c r="HMD8" s="276"/>
      <c r="HME8" s="276"/>
      <c r="HMF8" s="276"/>
      <c r="HMG8" s="276"/>
      <c r="HMH8" s="276"/>
      <c r="HMI8" s="276"/>
      <c r="HMJ8" s="276"/>
      <c r="HMK8" s="276"/>
      <c r="HML8" s="276"/>
      <c r="HMM8" s="276"/>
      <c r="HMN8" s="276"/>
      <c r="HMO8" s="276"/>
      <c r="HMP8" s="276"/>
      <c r="HMQ8" s="276"/>
      <c r="HMR8" s="276"/>
      <c r="HMS8" s="276"/>
      <c r="HMT8" s="276"/>
      <c r="HMU8" s="276"/>
      <c r="HMV8" s="276"/>
      <c r="HMW8" s="276"/>
      <c r="HMX8" s="276"/>
      <c r="HMY8" s="276"/>
      <c r="HMZ8" s="276"/>
      <c r="HNA8" s="276"/>
      <c r="HNB8" s="276"/>
      <c r="HNC8" s="276"/>
      <c r="HND8" s="276"/>
      <c r="HNE8" s="276"/>
      <c r="HNF8" s="276"/>
      <c r="HNG8" s="276"/>
      <c r="HNH8" s="276"/>
      <c r="HNI8" s="276"/>
      <c r="HNJ8" s="276"/>
      <c r="HNK8" s="276"/>
      <c r="HNL8" s="276"/>
      <c r="HNM8" s="276"/>
      <c r="HNN8" s="276"/>
      <c r="HNO8" s="276"/>
      <c r="HNP8" s="276"/>
      <c r="HNQ8" s="276"/>
      <c r="HNR8" s="276"/>
      <c r="HNS8" s="276"/>
      <c r="HNT8" s="276"/>
      <c r="HNU8" s="276"/>
      <c r="HNV8" s="276"/>
      <c r="HNW8" s="276"/>
      <c r="HNX8" s="276"/>
      <c r="HNY8" s="276"/>
      <c r="HNZ8" s="276"/>
      <c r="HOA8" s="276"/>
      <c r="HOB8" s="276"/>
      <c r="HOC8" s="276"/>
      <c r="HOD8" s="276"/>
      <c r="HOE8" s="276"/>
      <c r="HOF8" s="276"/>
      <c r="HOG8" s="276"/>
      <c r="HOH8" s="276"/>
      <c r="HOI8" s="276"/>
      <c r="HOJ8" s="276"/>
      <c r="HOK8" s="276"/>
      <c r="HOL8" s="276"/>
      <c r="HOM8" s="276"/>
      <c r="HON8" s="276"/>
      <c r="HOO8" s="276"/>
      <c r="HOP8" s="276"/>
      <c r="HOQ8" s="276"/>
      <c r="HOR8" s="276"/>
      <c r="HOS8" s="276"/>
      <c r="HOT8" s="276"/>
      <c r="HOU8" s="276"/>
      <c r="HOV8" s="276"/>
      <c r="HOW8" s="276"/>
      <c r="HOX8" s="276"/>
      <c r="HOY8" s="276"/>
      <c r="HOZ8" s="276"/>
      <c r="HPA8" s="276"/>
      <c r="HPB8" s="276"/>
      <c r="HPC8" s="276"/>
      <c r="HPD8" s="276"/>
      <c r="HPE8" s="276"/>
      <c r="HPF8" s="276"/>
      <c r="HPG8" s="276"/>
      <c r="HPH8" s="276"/>
      <c r="HPI8" s="276"/>
      <c r="HPJ8" s="276"/>
      <c r="HPK8" s="276"/>
      <c r="HPL8" s="276"/>
      <c r="HPM8" s="276"/>
      <c r="HPN8" s="276"/>
      <c r="HPO8" s="276"/>
      <c r="HPP8" s="276"/>
      <c r="HPQ8" s="276"/>
      <c r="HPR8" s="276"/>
      <c r="HPS8" s="276"/>
      <c r="HPT8" s="276"/>
      <c r="HPU8" s="276"/>
      <c r="HPV8" s="276"/>
      <c r="HPW8" s="276"/>
      <c r="HPX8" s="276"/>
      <c r="HPY8" s="276"/>
      <c r="HPZ8" s="276"/>
      <c r="HQA8" s="276"/>
      <c r="HQB8" s="276"/>
      <c r="HQC8" s="276"/>
      <c r="HQD8" s="276"/>
      <c r="HQE8" s="276"/>
      <c r="HQF8" s="276"/>
      <c r="HQG8" s="276"/>
      <c r="HQH8" s="276"/>
      <c r="HQI8" s="276"/>
      <c r="HQJ8" s="276"/>
      <c r="HQK8" s="276"/>
      <c r="HQL8" s="276"/>
      <c r="HQM8" s="276"/>
      <c r="HQN8" s="276"/>
      <c r="HQO8" s="276"/>
      <c r="HQP8" s="276"/>
      <c r="HQQ8" s="276"/>
      <c r="HQR8" s="276"/>
      <c r="HQS8" s="276"/>
      <c r="HQT8" s="276"/>
      <c r="HQU8" s="276"/>
      <c r="HQV8" s="276"/>
      <c r="HQW8" s="276"/>
      <c r="HQX8" s="276"/>
      <c r="HQY8" s="276"/>
      <c r="HQZ8" s="276"/>
      <c r="HRA8" s="276"/>
      <c r="HRB8" s="276"/>
      <c r="HRC8" s="276"/>
      <c r="HRD8" s="276"/>
      <c r="HRE8" s="276"/>
      <c r="HRF8" s="276"/>
      <c r="HRG8" s="276"/>
      <c r="HRH8" s="276"/>
      <c r="HRI8" s="276"/>
      <c r="HRJ8" s="276"/>
      <c r="HRK8" s="276"/>
      <c r="HRL8" s="276"/>
      <c r="HRM8" s="276"/>
      <c r="HRN8" s="276"/>
      <c r="HRO8" s="276"/>
      <c r="HRP8" s="276"/>
      <c r="HRQ8" s="276"/>
      <c r="HRR8" s="276"/>
      <c r="HRS8" s="276"/>
      <c r="HRT8" s="276"/>
      <c r="HRU8" s="276"/>
      <c r="HRV8" s="276"/>
      <c r="HRW8" s="276"/>
      <c r="HRX8" s="276"/>
      <c r="HRY8" s="276"/>
      <c r="HRZ8" s="276"/>
      <c r="HSA8" s="276"/>
      <c r="HSB8" s="276"/>
      <c r="HSC8" s="276"/>
      <c r="HSD8" s="276"/>
      <c r="HSE8" s="276"/>
      <c r="HSF8" s="276"/>
      <c r="HSG8" s="276"/>
      <c r="HSH8" s="276"/>
      <c r="HSI8" s="276"/>
      <c r="HSJ8" s="276"/>
      <c r="HSK8" s="276"/>
      <c r="HSL8" s="276"/>
      <c r="HSM8" s="276"/>
      <c r="HSN8" s="276"/>
      <c r="HSO8" s="276"/>
      <c r="HSP8" s="276"/>
      <c r="HSQ8" s="276"/>
      <c r="HSR8" s="276"/>
      <c r="HSS8" s="276"/>
      <c r="HST8" s="276"/>
      <c r="HSU8" s="276"/>
      <c r="HSV8" s="276"/>
      <c r="HSW8" s="276"/>
      <c r="HSX8" s="276"/>
      <c r="HSY8" s="276"/>
      <c r="HSZ8" s="276"/>
      <c r="HTA8" s="276"/>
      <c r="HTB8" s="276"/>
      <c r="HTC8" s="276"/>
      <c r="HTD8" s="276"/>
      <c r="HTE8" s="276"/>
      <c r="HTF8" s="276"/>
      <c r="HTG8" s="276"/>
      <c r="HTH8" s="276"/>
      <c r="HTI8" s="276"/>
      <c r="HTJ8" s="276"/>
      <c r="HTK8" s="276"/>
      <c r="HTL8" s="276"/>
      <c r="HTM8" s="276"/>
      <c r="HTN8" s="276"/>
      <c r="HTO8" s="276"/>
      <c r="HTP8" s="276"/>
      <c r="HTQ8" s="276"/>
      <c r="HTR8" s="276"/>
      <c r="HTS8" s="276"/>
      <c r="HTT8" s="276"/>
      <c r="HTU8" s="276"/>
      <c r="HTV8" s="276"/>
      <c r="HTW8" s="276"/>
      <c r="HTX8" s="276"/>
      <c r="HTY8" s="276"/>
      <c r="HTZ8" s="276"/>
      <c r="HUA8" s="276"/>
      <c r="HUB8" s="276"/>
      <c r="HUC8" s="276"/>
      <c r="HUD8" s="276"/>
      <c r="HUE8" s="276"/>
      <c r="HUF8" s="276"/>
      <c r="HUG8" s="276"/>
      <c r="HUH8" s="276"/>
      <c r="HUI8" s="276"/>
      <c r="HUJ8" s="276"/>
      <c r="HUK8" s="276"/>
      <c r="HUL8" s="276"/>
      <c r="HUM8" s="276"/>
      <c r="HUN8" s="276"/>
      <c r="HUO8" s="276"/>
      <c r="HUP8" s="276"/>
      <c r="HUQ8" s="276"/>
      <c r="HUR8" s="276"/>
      <c r="HUS8" s="276"/>
      <c r="HUT8" s="276"/>
      <c r="HUU8" s="276"/>
      <c r="HUV8" s="276"/>
      <c r="HUW8" s="276"/>
      <c r="HUX8" s="276"/>
      <c r="HUY8" s="276"/>
      <c r="HUZ8" s="276"/>
      <c r="HVA8" s="276"/>
      <c r="HVB8" s="276"/>
      <c r="HVC8" s="276"/>
      <c r="HVD8" s="276"/>
      <c r="HVE8" s="276"/>
      <c r="HVF8" s="276"/>
      <c r="HVG8" s="276"/>
      <c r="HVH8" s="276"/>
      <c r="HVI8" s="276"/>
      <c r="HVJ8" s="276"/>
      <c r="HVK8" s="276"/>
      <c r="HVL8" s="276"/>
      <c r="HVM8" s="276"/>
      <c r="HVN8" s="276"/>
      <c r="HVO8" s="276"/>
      <c r="HVP8" s="276"/>
      <c r="HVQ8" s="276"/>
      <c r="HVR8" s="276"/>
      <c r="HVS8" s="276"/>
      <c r="HVT8" s="276"/>
      <c r="HVU8" s="276"/>
      <c r="HVV8" s="276"/>
      <c r="HVW8" s="276"/>
      <c r="HVX8" s="276"/>
      <c r="HVY8" s="276"/>
      <c r="HVZ8" s="276"/>
      <c r="HWA8" s="276"/>
      <c r="HWB8" s="276"/>
      <c r="HWC8" s="276"/>
      <c r="HWD8" s="276"/>
      <c r="HWE8" s="276"/>
      <c r="HWF8" s="276"/>
      <c r="HWG8" s="276"/>
      <c r="HWH8" s="276"/>
      <c r="HWI8" s="276"/>
      <c r="HWJ8" s="276"/>
      <c r="HWK8" s="276"/>
      <c r="HWL8" s="276"/>
      <c r="HWM8" s="276"/>
      <c r="HWN8" s="276"/>
      <c r="HWO8" s="276"/>
      <c r="HWP8" s="276"/>
      <c r="HWQ8" s="276"/>
      <c r="HWR8" s="276"/>
      <c r="HWS8" s="276"/>
      <c r="HWT8" s="276"/>
      <c r="HWU8" s="276"/>
      <c r="HWV8" s="276"/>
      <c r="HWW8" s="276"/>
      <c r="HWX8" s="276"/>
      <c r="HWY8" s="276"/>
      <c r="HWZ8" s="276"/>
      <c r="HXA8" s="276"/>
      <c r="HXB8" s="276"/>
      <c r="HXC8" s="276"/>
      <c r="HXD8" s="276"/>
      <c r="HXE8" s="276"/>
      <c r="HXF8" s="276"/>
      <c r="HXG8" s="276"/>
      <c r="HXH8" s="276"/>
      <c r="HXI8" s="276"/>
      <c r="HXJ8" s="276"/>
      <c r="HXK8" s="276"/>
      <c r="HXL8" s="276"/>
      <c r="HXM8" s="276"/>
      <c r="HXN8" s="276"/>
      <c r="HXO8" s="276"/>
      <c r="HXP8" s="276"/>
      <c r="HXQ8" s="276"/>
      <c r="HXR8" s="276"/>
      <c r="HXS8" s="276"/>
      <c r="HXT8" s="276"/>
      <c r="HXU8" s="276"/>
      <c r="HXV8" s="276"/>
      <c r="HXW8" s="276"/>
      <c r="HXX8" s="276"/>
      <c r="HXY8" s="276"/>
      <c r="HXZ8" s="276"/>
      <c r="HYA8" s="276"/>
      <c r="HYB8" s="276"/>
      <c r="HYC8" s="276"/>
      <c r="HYD8" s="276"/>
      <c r="HYE8" s="276"/>
      <c r="HYF8" s="276"/>
      <c r="HYG8" s="276"/>
      <c r="HYH8" s="276"/>
      <c r="HYI8" s="276"/>
      <c r="HYJ8" s="276"/>
      <c r="HYK8" s="276"/>
      <c r="HYL8" s="276"/>
      <c r="HYM8" s="276"/>
      <c r="HYN8" s="276"/>
      <c r="HYO8" s="276"/>
      <c r="HYP8" s="276"/>
      <c r="HYQ8" s="276"/>
      <c r="HYR8" s="276"/>
      <c r="HYS8" s="276"/>
      <c r="HYT8" s="276"/>
      <c r="HYU8" s="276"/>
      <c r="HYV8" s="276"/>
      <c r="HYW8" s="276"/>
      <c r="HYX8" s="276"/>
      <c r="HYY8" s="276"/>
      <c r="HYZ8" s="276"/>
      <c r="HZA8" s="276"/>
      <c r="HZB8" s="276"/>
      <c r="HZC8" s="276"/>
      <c r="HZD8" s="276"/>
      <c r="HZE8" s="276"/>
      <c r="HZF8" s="276"/>
      <c r="HZG8" s="276"/>
      <c r="HZH8" s="276"/>
      <c r="HZI8" s="276"/>
      <c r="HZJ8" s="276"/>
      <c r="HZK8" s="276"/>
      <c r="HZL8" s="276"/>
      <c r="HZM8" s="276"/>
      <c r="HZN8" s="276"/>
      <c r="HZO8" s="276"/>
      <c r="HZP8" s="276"/>
      <c r="HZQ8" s="276"/>
      <c r="HZR8" s="276"/>
      <c r="HZS8" s="276"/>
      <c r="HZT8" s="276"/>
      <c r="HZU8" s="276"/>
      <c r="HZV8" s="276"/>
      <c r="HZW8" s="276"/>
      <c r="HZX8" s="276"/>
      <c r="HZY8" s="276"/>
      <c r="HZZ8" s="276"/>
      <c r="IAA8" s="276"/>
      <c r="IAB8" s="276"/>
      <c r="IAC8" s="276"/>
      <c r="IAD8" s="276"/>
      <c r="IAE8" s="276"/>
      <c r="IAF8" s="276"/>
      <c r="IAG8" s="276"/>
      <c r="IAH8" s="276"/>
      <c r="IAI8" s="276"/>
      <c r="IAJ8" s="276"/>
      <c r="IAK8" s="276"/>
      <c r="IAL8" s="276"/>
      <c r="IAM8" s="276"/>
      <c r="IAN8" s="276"/>
      <c r="IAO8" s="276"/>
      <c r="IAP8" s="276"/>
      <c r="IAQ8" s="276"/>
      <c r="IAR8" s="276"/>
      <c r="IAS8" s="276"/>
      <c r="IAT8" s="276"/>
      <c r="IAU8" s="276"/>
      <c r="IAV8" s="276"/>
      <c r="IAW8" s="276"/>
      <c r="IAX8" s="276"/>
      <c r="IAY8" s="276"/>
      <c r="IAZ8" s="276"/>
      <c r="IBA8" s="276"/>
      <c r="IBB8" s="276"/>
      <c r="IBC8" s="276"/>
      <c r="IBD8" s="276"/>
      <c r="IBE8" s="276"/>
      <c r="IBF8" s="276"/>
      <c r="IBG8" s="276"/>
      <c r="IBH8" s="276"/>
      <c r="IBI8" s="276"/>
      <c r="IBJ8" s="276"/>
      <c r="IBK8" s="276"/>
      <c r="IBL8" s="276"/>
      <c r="IBM8" s="276"/>
      <c r="IBN8" s="276"/>
      <c r="IBO8" s="276"/>
      <c r="IBP8" s="276"/>
      <c r="IBQ8" s="276"/>
      <c r="IBR8" s="276"/>
      <c r="IBS8" s="276"/>
      <c r="IBT8" s="276"/>
      <c r="IBU8" s="276"/>
      <c r="IBV8" s="276"/>
      <c r="IBW8" s="276"/>
      <c r="IBX8" s="276"/>
      <c r="IBY8" s="276"/>
      <c r="IBZ8" s="276"/>
      <c r="ICA8" s="276"/>
      <c r="ICB8" s="276"/>
      <c r="ICC8" s="276"/>
      <c r="ICD8" s="276"/>
      <c r="ICE8" s="276"/>
      <c r="ICF8" s="276"/>
      <c r="ICG8" s="276"/>
      <c r="ICH8" s="276"/>
      <c r="ICI8" s="276"/>
      <c r="ICJ8" s="276"/>
      <c r="ICK8" s="276"/>
      <c r="ICL8" s="276"/>
      <c r="ICM8" s="276"/>
      <c r="ICN8" s="276"/>
      <c r="ICO8" s="276"/>
      <c r="ICP8" s="276"/>
      <c r="ICQ8" s="276"/>
      <c r="ICR8" s="276"/>
      <c r="ICS8" s="276"/>
      <c r="ICT8" s="276"/>
      <c r="ICU8" s="276"/>
      <c r="ICV8" s="276"/>
      <c r="ICW8" s="276"/>
      <c r="ICX8" s="276"/>
      <c r="ICY8" s="276"/>
      <c r="ICZ8" s="276"/>
      <c r="IDA8" s="276"/>
      <c r="IDB8" s="276"/>
      <c r="IDC8" s="276"/>
      <c r="IDD8" s="276"/>
      <c r="IDE8" s="276"/>
      <c r="IDF8" s="276"/>
      <c r="IDG8" s="276"/>
      <c r="IDH8" s="276"/>
      <c r="IDI8" s="276"/>
      <c r="IDJ8" s="276"/>
      <c r="IDK8" s="276"/>
      <c r="IDL8" s="276"/>
      <c r="IDM8" s="276"/>
      <c r="IDN8" s="276"/>
      <c r="IDO8" s="276"/>
      <c r="IDP8" s="276"/>
      <c r="IDQ8" s="276"/>
      <c r="IDR8" s="276"/>
      <c r="IDS8" s="276"/>
      <c r="IDT8" s="276"/>
      <c r="IDU8" s="276"/>
      <c r="IDV8" s="276"/>
      <c r="IDW8" s="276"/>
      <c r="IDX8" s="276"/>
      <c r="IDY8" s="276"/>
      <c r="IDZ8" s="276"/>
      <c r="IEA8" s="276"/>
      <c r="IEB8" s="276"/>
      <c r="IEC8" s="276"/>
      <c r="IED8" s="276"/>
      <c r="IEE8" s="276"/>
      <c r="IEF8" s="276"/>
      <c r="IEG8" s="276"/>
      <c r="IEH8" s="276"/>
      <c r="IEI8" s="276"/>
      <c r="IEJ8" s="276"/>
      <c r="IEK8" s="276"/>
      <c r="IEL8" s="276"/>
      <c r="IEM8" s="276"/>
      <c r="IEN8" s="276"/>
      <c r="IEO8" s="276"/>
      <c r="IEP8" s="276"/>
      <c r="IEQ8" s="276"/>
      <c r="IER8" s="276"/>
      <c r="IES8" s="276"/>
      <c r="IET8" s="276"/>
      <c r="IEU8" s="276"/>
      <c r="IEV8" s="276"/>
      <c r="IEW8" s="276"/>
      <c r="IEX8" s="276"/>
      <c r="IEY8" s="276"/>
      <c r="IEZ8" s="276"/>
      <c r="IFA8" s="276"/>
      <c r="IFB8" s="276"/>
      <c r="IFC8" s="276"/>
      <c r="IFD8" s="276"/>
      <c r="IFE8" s="276"/>
      <c r="IFF8" s="276"/>
      <c r="IFG8" s="276"/>
      <c r="IFH8" s="276"/>
      <c r="IFI8" s="276"/>
      <c r="IFJ8" s="276"/>
      <c r="IFK8" s="276"/>
      <c r="IFL8" s="276"/>
      <c r="IFM8" s="276"/>
      <c r="IFN8" s="276"/>
      <c r="IFO8" s="276"/>
      <c r="IFP8" s="276"/>
      <c r="IFQ8" s="276"/>
      <c r="IFR8" s="276"/>
      <c r="IFS8" s="276"/>
      <c r="IFT8" s="276"/>
      <c r="IFU8" s="276"/>
      <c r="IFV8" s="276"/>
      <c r="IFW8" s="276"/>
      <c r="IFX8" s="276"/>
      <c r="IFY8" s="276"/>
      <c r="IFZ8" s="276"/>
      <c r="IGA8" s="276"/>
      <c r="IGB8" s="276"/>
      <c r="IGC8" s="276"/>
      <c r="IGD8" s="276"/>
      <c r="IGE8" s="276"/>
      <c r="IGF8" s="276"/>
      <c r="IGG8" s="276"/>
      <c r="IGH8" s="276"/>
      <c r="IGI8" s="276"/>
      <c r="IGJ8" s="276"/>
      <c r="IGK8" s="276"/>
      <c r="IGL8" s="276"/>
      <c r="IGM8" s="276"/>
      <c r="IGN8" s="276"/>
      <c r="IGO8" s="276"/>
      <c r="IGP8" s="276"/>
      <c r="IGQ8" s="276"/>
      <c r="IGR8" s="276"/>
      <c r="IGS8" s="276"/>
      <c r="IGT8" s="276"/>
      <c r="IGU8" s="276"/>
      <c r="IGV8" s="276"/>
      <c r="IGW8" s="276"/>
      <c r="IGX8" s="276"/>
      <c r="IGY8" s="276"/>
      <c r="IGZ8" s="276"/>
      <c r="IHA8" s="276"/>
      <c r="IHB8" s="276"/>
      <c r="IHC8" s="276"/>
      <c r="IHD8" s="276"/>
      <c r="IHE8" s="276"/>
      <c r="IHF8" s="276"/>
      <c r="IHG8" s="276"/>
      <c r="IHH8" s="276"/>
      <c r="IHI8" s="276"/>
      <c r="IHJ8" s="276"/>
      <c r="IHK8" s="276"/>
      <c r="IHL8" s="276"/>
      <c r="IHM8" s="276"/>
      <c r="IHN8" s="276"/>
      <c r="IHO8" s="276"/>
      <c r="IHP8" s="276"/>
      <c r="IHQ8" s="276"/>
      <c r="IHR8" s="276"/>
      <c r="IHS8" s="276"/>
      <c r="IHT8" s="276"/>
      <c r="IHU8" s="276"/>
      <c r="IHV8" s="276"/>
      <c r="IHW8" s="276"/>
      <c r="IHX8" s="276"/>
      <c r="IHY8" s="276"/>
      <c r="IHZ8" s="276"/>
      <c r="IIA8" s="276"/>
      <c r="IIB8" s="276"/>
      <c r="IIC8" s="276"/>
      <c r="IID8" s="276"/>
      <c r="IIE8" s="276"/>
      <c r="IIF8" s="276"/>
      <c r="IIG8" s="276"/>
      <c r="IIH8" s="276"/>
      <c r="III8" s="276"/>
      <c r="IIJ8" s="276"/>
      <c r="IIK8" s="276"/>
      <c r="IIL8" s="276"/>
      <c r="IIM8" s="276"/>
      <c r="IIN8" s="276"/>
      <c r="IIO8" s="276"/>
      <c r="IIP8" s="276"/>
      <c r="IIQ8" s="276"/>
      <c r="IIR8" s="276"/>
      <c r="IIS8" s="276"/>
      <c r="IIT8" s="276"/>
      <c r="IIU8" s="276"/>
      <c r="IIV8" s="276"/>
      <c r="IIW8" s="276"/>
      <c r="IIX8" s="276"/>
      <c r="IIY8" s="276"/>
      <c r="IIZ8" s="276"/>
      <c r="IJA8" s="276"/>
      <c r="IJB8" s="276"/>
      <c r="IJC8" s="276"/>
      <c r="IJD8" s="276"/>
      <c r="IJE8" s="276"/>
      <c r="IJF8" s="276"/>
      <c r="IJG8" s="276"/>
      <c r="IJH8" s="276"/>
      <c r="IJI8" s="276"/>
      <c r="IJJ8" s="276"/>
      <c r="IJK8" s="276"/>
      <c r="IJL8" s="276"/>
      <c r="IJM8" s="276"/>
      <c r="IJN8" s="276"/>
      <c r="IJO8" s="276"/>
      <c r="IJP8" s="276"/>
      <c r="IJQ8" s="276"/>
      <c r="IJR8" s="276"/>
      <c r="IJS8" s="276"/>
      <c r="IJT8" s="276"/>
      <c r="IJU8" s="276"/>
      <c r="IJV8" s="276"/>
      <c r="IJW8" s="276"/>
      <c r="IJX8" s="276"/>
      <c r="IJY8" s="276"/>
      <c r="IJZ8" s="276"/>
      <c r="IKA8" s="276"/>
      <c r="IKB8" s="276"/>
      <c r="IKC8" s="276"/>
      <c r="IKD8" s="276"/>
      <c r="IKE8" s="276"/>
      <c r="IKF8" s="276"/>
      <c r="IKG8" s="276"/>
      <c r="IKH8" s="276"/>
      <c r="IKI8" s="276"/>
      <c r="IKJ8" s="276"/>
      <c r="IKK8" s="276"/>
      <c r="IKL8" s="276"/>
      <c r="IKM8" s="276"/>
      <c r="IKN8" s="276"/>
      <c r="IKO8" s="276"/>
      <c r="IKP8" s="276"/>
      <c r="IKQ8" s="276"/>
      <c r="IKR8" s="276"/>
      <c r="IKS8" s="276"/>
      <c r="IKT8" s="276"/>
      <c r="IKU8" s="276"/>
      <c r="IKV8" s="276"/>
      <c r="IKW8" s="276"/>
      <c r="IKX8" s="276"/>
      <c r="IKY8" s="276"/>
      <c r="IKZ8" s="276"/>
      <c r="ILA8" s="276"/>
      <c r="ILB8" s="276"/>
      <c r="ILC8" s="276"/>
      <c r="ILD8" s="276"/>
      <c r="ILE8" s="276"/>
      <c r="ILF8" s="276"/>
      <c r="ILG8" s="276"/>
      <c r="ILH8" s="276"/>
      <c r="ILI8" s="276"/>
      <c r="ILJ8" s="276"/>
      <c r="ILK8" s="276"/>
      <c r="ILL8" s="276"/>
      <c r="ILM8" s="276"/>
      <c r="ILN8" s="276"/>
      <c r="ILO8" s="276"/>
      <c r="ILP8" s="276"/>
      <c r="ILQ8" s="276"/>
      <c r="ILR8" s="276"/>
      <c r="ILS8" s="276"/>
      <c r="ILT8" s="276"/>
      <c r="ILU8" s="276"/>
      <c r="ILV8" s="276"/>
      <c r="ILW8" s="276"/>
      <c r="ILX8" s="276"/>
      <c r="ILY8" s="276"/>
      <c r="ILZ8" s="276"/>
      <c r="IMA8" s="276"/>
      <c r="IMB8" s="276"/>
      <c r="IMC8" s="276"/>
      <c r="IMD8" s="276"/>
      <c r="IME8" s="276"/>
      <c r="IMF8" s="276"/>
      <c r="IMG8" s="276"/>
      <c r="IMH8" s="276"/>
      <c r="IMI8" s="276"/>
      <c r="IMJ8" s="276"/>
      <c r="IMK8" s="276"/>
      <c r="IML8" s="276"/>
      <c r="IMM8" s="276"/>
      <c r="IMN8" s="276"/>
      <c r="IMO8" s="276"/>
      <c r="IMP8" s="276"/>
      <c r="IMQ8" s="276"/>
      <c r="IMR8" s="276"/>
      <c r="IMS8" s="276"/>
      <c r="IMT8" s="276"/>
      <c r="IMU8" s="276"/>
      <c r="IMV8" s="276"/>
      <c r="IMW8" s="276"/>
      <c r="IMX8" s="276"/>
      <c r="IMY8" s="276"/>
      <c r="IMZ8" s="276"/>
      <c r="INA8" s="276"/>
      <c r="INB8" s="276"/>
      <c r="INC8" s="276"/>
      <c r="IND8" s="276"/>
      <c r="INE8" s="276"/>
      <c r="INF8" s="276"/>
      <c r="ING8" s="276"/>
      <c r="INH8" s="276"/>
      <c r="INI8" s="276"/>
      <c r="INJ8" s="276"/>
      <c r="INK8" s="276"/>
      <c r="INL8" s="276"/>
      <c r="INM8" s="276"/>
      <c r="INN8" s="276"/>
      <c r="INO8" s="276"/>
      <c r="INP8" s="276"/>
      <c r="INQ8" s="276"/>
      <c r="INR8" s="276"/>
      <c r="INS8" s="276"/>
      <c r="INT8" s="276"/>
      <c r="INU8" s="276"/>
      <c r="INV8" s="276"/>
      <c r="INW8" s="276"/>
      <c r="INX8" s="276"/>
      <c r="INY8" s="276"/>
      <c r="INZ8" s="276"/>
      <c r="IOA8" s="276"/>
      <c r="IOB8" s="276"/>
      <c r="IOC8" s="276"/>
      <c r="IOD8" s="276"/>
      <c r="IOE8" s="276"/>
      <c r="IOF8" s="276"/>
      <c r="IOG8" s="276"/>
      <c r="IOH8" s="276"/>
      <c r="IOI8" s="276"/>
      <c r="IOJ8" s="276"/>
      <c r="IOK8" s="276"/>
      <c r="IOL8" s="276"/>
      <c r="IOM8" s="276"/>
      <c r="ION8" s="276"/>
      <c r="IOO8" s="276"/>
      <c r="IOP8" s="276"/>
      <c r="IOQ8" s="276"/>
      <c r="IOR8" s="276"/>
      <c r="IOS8" s="276"/>
      <c r="IOT8" s="276"/>
      <c r="IOU8" s="276"/>
      <c r="IOV8" s="276"/>
      <c r="IOW8" s="276"/>
      <c r="IOX8" s="276"/>
      <c r="IOY8" s="276"/>
      <c r="IOZ8" s="276"/>
      <c r="IPA8" s="276"/>
      <c r="IPB8" s="276"/>
      <c r="IPC8" s="276"/>
      <c r="IPD8" s="276"/>
      <c r="IPE8" s="276"/>
      <c r="IPF8" s="276"/>
      <c r="IPG8" s="276"/>
      <c r="IPH8" s="276"/>
      <c r="IPI8" s="276"/>
      <c r="IPJ8" s="276"/>
      <c r="IPK8" s="276"/>
      <c r="IPL8" s="276"/>
      <c r="IPM8" s="276"/>
      <c r="IPN8" s="276"/>
      <c r="IPO8" s="276"/>
      <c r="IPP8" s="276"/>
      <c r="IPQ8" s="276"/>
      <c r="IPR8" s="276"/>
      <c r="IPS8" s="276"/>
      <c r="IPT8" s="276"/>
      <c r="IPU8" s="276"/>
      <c r="IPV8" s="276"/>
      <c r="IPW8" s="276"/>
      <c r="IPX8" s="276"/>
      <c r="IPY8" s="276"/>
      <c r="IPZ8" s="276"/>
      <c r="IQA8" s="276"/>
      <c r="IQB8" s="276"/>
      <c r="IQC8" s="276"/>
      <c r="IQD8" s="276"/>
      <c r="IQE8" s="276"/>
      <c r="IQF8" s="276"/>
      <c r="IQG8" s="276"/>
      <c r="IQH8" s="276"/>
      <c r="IQI8" s="276"/>
      <c r="IQJ8" s="276"/>
      <c r="IQK8" s="276"/>
      <c r="IQL8" s="276"/>
      <c r="IQM8" s="276"/>
      <c r="IQN8" s="276"/>
      <c r="IQO8" s="276"/>
      <c r="IQP8" s="276"/>
      <c r="IQQ8" s="276"/>
      <c r="IQR8" s="276"/>
      <c r="IQS8" s="276"/>
      <c r="IQT8" s="276"/>
      <c r="IQU8" s="276"/>
      <c r="IQV8" s="276"/>
      <c r="IQW8" s="276"/>
      <c r="IQX8" s="276"/>
      <c r="IQY8" s="276"/>
      <c r="IQZ8" s="276"/>
      <c r="IRA8" s="276"/>
      <c r="IRB8" s="276"/>
      <c r="IRC8" s="276"/>
      <c r="IRD8" s="276"/>
      <c r="IRE8" s="276"/>
      <c r="IRF8" s="276"/>
      <c r="IRG8" s="276"/>
      <c r="IRH8" s="276"/>
      <c r="IRI8" s="276"/>
      <c r="IRJ8" s="276"/>
      <c r="IRK8" s="276"/>
      <c r="IRL8" s="276"/>
      <c r="IRM8" s="276"/>
      <c r="IRN8" s="276"/>
      <c r="IRO8" s="276"/>
      <c r="IRP8" s="276"/>
      <c r="IRQ8" s="276"/>
      <c r="IRR8" s="276"/>
      <c r="IRS8" s="276"/>
      <c r="IRT8" s="276"/>
      <c r="IRU8" s="276"/>
      <c r="IRV8" s="276"/>
      <c r="IRW8" s="276"/>
      <c r="IRX8" s="276"/>
      <c r="IRY8" s="276"/>
      <c r="IRZ8" s="276"/>
      <c r="ISA8" s="276"/>
      <c r="ISB8" s="276"/>
      <c r="ISC8" s="276"/>
      <c r="ISD8" s="276"/>
      <c r="ISE8" s="276"/>
      <c r="ISF8" s="276"/>
      <c r="ISG8" s="276"/>
      <c r="ISH8" s="276"/>
      <c r="ISI8" s="276"/>
      <c r="ISJ8" s="276"/>
      <c r="ISK8" s="276"/>
      <c r="ISL8" s="276"/>
      <c r="ISM8" s="276"/>
      <c r="ISN8" s="276"/>
      <c r="ISO8" s="276"/>
      <c r="ISP8" s="276"/>
      <c r="ISQ8" s="276"/>
      <c r="ISR8" s="276"/>
      <c r="ISS8" s="276"/>
      <c r="IST8" s="276"/>
      <c r="ISU8" s="276"/>
      <c r="ISV8" s="276"/>
      <c r="ISW8" s="276"/>
      <c r="ISX8" s="276"/>
      <c r="ISY8" s="276"/>
      <c r="ISZ8" s="276"/>
      <c r="ITA8" s="276"/>
      <c r="ITB8" s="276"/>
      <c r="ITC8" s="276"/>
      <c r="ITD8" s="276"/>
      <c r="ITE8" s="276"/>
      <c r="ITF8" s="276"/>
      <c r="ITG8" s="276"/>
      <c r="ITH8" s="276"/>
      <c r="ITI8" s="276"/>
      <c r="ITJ8" s="276"/>
      <c r="ITK8" s="276"/>
      <c r="ITL8" s="276"/>
      <c r="ITM8" s="276"/>
      <c r="ITN8" s="276"/>
      <c r="ITO8" s="276"/>
      <c r="ITP8" s="276"/>
      <c r="ITQ8" s="276"/>
      <c r="ITR8" s="276"/>
      <c r="ITS8" s="276"/>
      <c r="ITT8" s="276"/>
      <c r="ITU8" s="276"/>
      <c r="ITV8" s="276"/>
      <c r="ITW8" s="276"/>
      <c r="ITX8" s="276"/>
      <c r="ITY8" s="276"/>
      <c r="ITZ8" s="276"/>
      <c r="IUA8" s="276"/>
      <c r="IUB8" s="276"/>
      <c r="IUC8" s="276"/>
      <c r="IUD8" s="276"/>
      <c r="IUE8" s="276"/>
      <c r="IUF8" s="276"/>
      <c r="IUG8" s="276"/>
      <c r="IUH8" s="276"/>
      <c r="IUI8" s="276"/>
      <c r="IUJ8" s="276"/>
      <c r="IUK8" s="276"/>
      <c r="IUL8" s="276"/>
      <c r="IUM8" s="276"/>
      <c r="IUN8" s="276"/>
      <c r="IUO8" s="276"/>
      <c r="IUP8" s="276"/>
      <c r="IUQ8" s="276"/>
      <c r="IUR8" s="276"/>
      <c r="IUS8" s="276"/>
      <c r="IUT8" s="276"/>
      <c r="IUU8" s="276"/>
      <c r="IUV8" s="276"/>
      <c r="IUW8" s="276"/>
      <c r="IUX8" s="276"/>
      <c r="IUY8" s="276"/>
      <c r="IUZ8" s="276"/>
      <c r="IVA8" s="276"/>
      <c r="IVB8" s="276"/>
      <c r="IVC8" s="276"/>
      <c r="IVD8" s="276"/>
      <c r="IVE8" s="276"/>
      <c r="IVF8" s="276"/>
      <c r="IVG8" s="276"/>
      <c r="IVH8" s="276"/>
      <c r="IVI8" s="276"/>
      <c r="IVJ8" s="276"/>
      <c r="IVK8" s="276"/>
      <c r="IVL8" s="276"/>
      <c r="IVM8" s="276"/>
      <c r="IVN8" s="276"/>
      <c r="IVO8" s="276"/>
      <c r="IVP8" s="276"/>
      <c r="IVQ8" s="276"/>
      <c r="IVR8" s="276"/>
      <c r="IVS8" s="276"/>
      <c r="IVT8" s="276"/>
      <c r="IVU8" s="276"/>
      <c r="IVV8" s="276"/>
      <c r="IVW8" s="276"/>
      <c r="IVX8" s="276"/>
      <c r="IVY8" s="276"/>
      <c r="IVZ8" s="276"/>
      <c r="IWA8" s="276"/>
      <c r="IWB8" s="276"/>
      <c r="IWC8" s="276"/>
      <c r="IWD8" s="276"/>
      <c r="IWE8" s="276"/>
      <c r="IWF8" s="276"/>
      <c r="IWG8" s="276"/>
      <c r="IWH8" s="276"/>
      <c r="IWI8" s="276"/>
      <c r="IWJ8" s="276"/>
      <c r="IWK8" s="276"/>
      <c r="IWL8" s="276"/>
      <c r="IWM8" s="276"/>
      <c r="IWN8" s="276"/>
      <c r="IWO8" s="276"/>
      <c r="IWP8" s="276"/>
      <c r="IWQ8" s="276"/>
      <c r="IWR8" s="276"/>
      <c r="IWS8" s="276"/>
      <c r="IWT8" s="276"/>
      <c r="IWU8" s="276"/>
      <c r="IWV8" s="276"/>
      <c r="IWW8" s="276"/>
      <c r="IWX8" s="276"/>
      <c r="IWY8" s="276"/>
      <c r="IWZ8" s="276"/>
      <c r="IXA8" s="276"/>
      <c r="IXB8" s="276"/>
      <c r="IXC8" s="276"/>
      <c r="IXD8" s="276"/>
      <c r="IXE8" s="276"/>
      <c r="IXF8" s="276"/>
      <c r="IXG8" s="276"/>
      <c r="IXH8" s="276"/>
      <c r="IXI8" s="276"/>
      <c r="IXJ8" s="276"/>
      <c r="IXK8" s="276"/>
      <c r="IXL8" s="276"/>
      <c r="IXM8" s="276"/>
      <c r="IXN8" s="276"/>
      <c r="IXO8" s="276"/>
      <c r="IXP8" s="276"/>
      <c r="IXQ8" s="276"/>
      <c r="IXR8" s="276"/>
      <c r="IXS8" s="276"/>
      <c r="IXT8" s="276"/>
      <c r="IXU8" s="276"/>
      <c r="IXV8" s="276"/>
      <c r="IXW8" s="276"/>
      <c r="IXX8" s="276"/>
      <c r="IXY8" s="276"/>
      <c r="IXZ8" s="276"/>
      <c r="IYA8" s="276"/>
      <c r="IYB8" s="276"/>
      <c r="IYC8" s="276"/>
      <c r="IYD8" s="276"/>
      <c r="IYE8" s="276"/>
      <c r="IYF8" s="276"/>
      <c r="IYG8" s="276"/>
      <c r="IYH8" s="276"/>
      <c r="IYI8" s="276"/>
      <c r="IYJ8" s="276"/>
      <c r="IYK8" s="276"/>
      <c r="IYL8" s="276"/>
      <c r="IYM8" s="276"/>
      <c r="IYN8" s="276"/>
      <c r="IYO8" s="276"/>
      <c r="IYP8" s="276"/>
      <c r="IYQ8" s="276"/>
      <c r="IYR8" s="276"/>
      <c r="IYS8" s="276"/>
      <c r="IYT8" s="276"/>
      <c r="IYU8" s="276"/>
      <c r="IYV8" s="276"/>
      <c r="IYW8" s="276"/>
      <c r="IYX8" s="276"/>
      <c r="IYY8" s="276"/>
      <c r="IYZ8" s="276"/>
      <c r="IZA8" s="276"/>
      <c r="IZB8" s="276"/>
      <c r="IZC8" s="276"/>
      <c r="IZD8" s="276"/>
      <c r="IZE8" s="276"/>
      <c r="IZF8" s="276"/>
      <c r="IZG8" s="276"/>
      <c r="IZH8" s="276"/>
      <c r="IZI8" s="276"/>
      <c r="IZJ8" s="276"/>
      <c r="IZK8" s="276"/>
      <c r="IZL8" s="276"/>
      <c r="IZM8" s="276"/>
      <c r="IZN8" s="276"/>
      <c r="IZO8" s="276"/>
      <c r="IZP8" s="276"/>
      <c r="IZQ8" s="276"/>
      <c r="IZR8" s="276"/>
      <c r="IZS8" s="276"/>
      <c r="IZT8" s="276"/>
      <c r="IZU8" s="276"/>
      <c r="IZV8" s="276"/>
      <c r="IZW8" s="276"/>
      <c r="IZX8" s="276"/>
      <c r="IZY8" s="276"/>
      <c r="IZZ8" s="276"/>
      <c r="JAA8" s="276"/>
      <c r="JAB8" s="276"/>
      <c r="JAC8" s="276"/>
      <c r="JAD8" s="276"/>
      <c r="JAE8" s="276"/>
      <c r="JAF8" s="276"/>
      <c r="JAG8" s="276"/>
      <c r="JAH8" s="276"/>
      <c r="JAI8" s="276"/>
      <c r="JAJ8" s="276"/>
      <c r="JAK8" s="276"/>
      <c r="JAL8" s="276"/>
      <c r="JAM8" s="276"/>
      <c r="JAN8" s="276"/>
      <c r="JAO8" s="276"/>
      <c r="JAP8" s="276"/>
      <c r="JAQ8" s="276"/>
      <c r="JAR8" s="276"/>
      <c r="JAS8" s="276"/>
      <c r="JAT8" s="276"/>
      <c r="JAU8" s="276"/>
      <c r="JAV8" s="276"/>
      <c r="JAW8" s="276"/>
      <c r="JAX8" s="276"/>
      <c r="JAY8" s="276"/>
      <c r="JAZ8" s="276"/>
      <c r="JBA8" s="276"/>
      <c r="JBB8" s="276"/>
      <c r="JBC8" s="276"/>
      <c r="JBD8" s="276"/>
      <c r="JBE8" s="276"/>
      <c r="JBF8" s="276"/>
      <c r="JBG8" s="276"/>
      <c r="JBH8" s="276"/>
      <c r="JBI8" s="276"/>
      <c r="JBJ8" s="276"/>
      <c r="JBK8" s="276"/>
      <c r="JBL8" s="276"/>
      <c r="JBM8" s="276"/>
      <c r="JBN8" s="276"/>
      <c r="JBO8" s="276"/>
      <c r="JBP8" s="276"/>
      <c r="JBQ8" s="276"/>
      <c r="JBR8" s="276"/>
      <c r="JBS8" s="276"/>
      <c r="JBT8" s="276"/>
      <c r="JBU8" s="276"/>
      <c r="JBV8" s="276"/>
      <c r="JBW8" s="276"/>
      <c r="JBX8" s="276"/>
      <c r="JBY8" s="276"/>
      <c r="JBZ8" s="276"/>
      <c r="JCA8" s="276"/>
      <c r="JCB8" s="276"/>
      <c r="JCC8" s="276"/>
      <c r="JCD8" s="276"/>
      <c r="JCE8" s="276"/>
      <c r="JCF8" s="276"/>
      <c r="JCG8" s="276"/>
      <c r="JCH8" s="276"/>
      <c r="JCI8" s="276"/>
      <c r="JCJ8" s="276"/>
      <c r="JCK8" s="276"/>
      <c r="JCL8" s="276"/>
      <c r="JCM8" s="276"/>
      <c r="JCN8" s="276"/>
      <c r="JCO8" s="276"/>
      <c r="JCP8" s="276"/>
      <c r="JCQ8" s="276"/>
      <c r="JCR8" s="276"/>
      <c r="JCS8" s="276"/>
      <c r="JCT8" s="276"/>
      <c r="JCU8" s="276"/>
      <c r="JCV8" s="276"/>
      <c r="JCW8" s="276"/>
      <c r="JCX8" s="276"/>
      <c r="JCY8" s="276"/>
      <c r="JCZ8" s="276"/>
      <c r="JDA8" s="276"/>
      <c r="JDB8" s="276"/>
      <c r="JDC8" s="276"/>
      <c r="JDD8" s="276"/>
      <c r="JDE8" s="276"/>
      <c r="JDF8" s="276"/>
      <c r="JDG8" s="276"/>
      <c r="JDH8" s="276"/>
      <c r="JDI8" s="276"/>
      <c r="JDJ8" s="276"/>
      <c r="JDK8" s="276"/>
      <c r="JDL8" s="276"/>
      <c r="JDM8" s="276"/>
      <c r="JDN8" s="276"/>
      <c r="JDO8" s="276"/>
      <c r="JDP8" s="276"/>
      <c r="JDQ8" s="276"/>
      <c r="JDR8" s="276"/>
      <c r="JDS8" s="276"/>
      <c r="JDT8" s="276"/>
      <c r="JDU8" s="276"/>
      <c r="JDV8" s="276"/>
      <c r="JDW8" s="276"/>
      <c r="JDX8" s="276"/>
      <c r="JDY8" s="276"/>
      <c r="JDZ8" s="276"/>
      <c r="JEA8" s="276"/>
      <c r="JEB8" s="276"/>
      <c r="JEC8" s="276"/>
      <c r="JED8" s="276"/>
      <c r="JEE8" s="276"/>
      <c r="JEF8" s="276"/>
      <c r="JEG8" s="276"/>
      <c r="JEH8" s="276"/>
      <c r="JEI8" s="276"/>
      <c r="JEJ8" s="276"/>
      <c r="JEK8" s="276"/>
      <c r="JEL8" s="276"/>
      <c r="JEM8" s="276"/>
      <c r="JEN8" s="276"/>
      <c r="JEO8" s="276"/>
      <c r="JEP8" s="276"/>
      <c r="JEQ8" s="276"/>
      <c r="JER8" s="276"/>
      <c r="JES8" s="276"/>
      <c r="JET8" s="276"/>
      <c r="JEU8" s="276"/>
      <c r="JEV8" s="276"/>
      <c r="JEW8" s="276"/>
      <c r="JEX8" s="276"/>
      <c r="JEY8" s="276"/>
      <c r="JEZ8" s="276"/>
      <c r="JFA8" s="276"/>
      <c r="JFB8" s="276"/>
      <c r="JFC8" s="276"/>
      <c r="JFD8" s="276"/>
      <c r="JFE8" s="276"/>
      <c r="JFF8" s="276"/>
      <c r="JFG8" s="276"/>
      <c r="JFH8" s="276"/>
      <c r="JFI8" s="276"/>
      <c r="JFJ8" s="276"/>
      <c r="JFK8" s="276"/>
      <c r="JFL8" s="276"/>
      <c r="JFM8" s="276"/>
      <c r="JFN8" s="276"/>
      <c r="JFO8" s="276"/>
      <c r="JFP8" s="276"/>
      <c r="JFQ8" s="276"/>
      <c r="JFR8" s="276"/>
      <c r="JFS8" s="276"/>
      <c r="JFT8" s="276"/>
      <c r="JFU8" s="276"/>
      <c r="JFV8" s="276"/>
      <c r="JFW8" s="276"/>
      <c r="JFX8" s="276"/>
      <c r="JFY8" s="276"/>
      <c r="JFZ8" s="276"/>
      <c r="JGA8" s="276"/>
      <c r="JGB8" s="276"/>
      <c r="JGC8" s="276"/>
      <c r="JGD8" s="276"/>
      <c r="JGE8" s="276"/>
      <c r="JGF8" s="276"/>
      <c r="JGG8" s="276"/>
      <c r="JGH8" s="276"/>
      <c r="JGI8" s="276"/>
      <c r="JGJ8" s="276"/>
      <c r="JGK8" s="276"/>
      <c r="JGL8" s="276"/>
      <c r="JGM8" s="276"/>
      <c r="JGN8" s="276"/>
      <c r="JGO8" s="276"/>
      <c r="JGP8" s="276"/>
      <c r="JGQ8" s="276"/>
      <c r="JGR8" s="276"/>
      <c r="JGS8" s="276"/>
      <c r="JGT8" s="276"/>
      <c r="JGU8" s="276"/>
      <c r="JGV8" s="276"/>
      <c r="JGW8" s="276"/>
      <c r="JGX8" s="276"/>
      <c r="JGY8" s="276"/>
      <c r="JGZ8" s="276"/>
      <c r="JHA8" s="276"/>
      <c r="JHB8" s="276"/>
      <c r="JHC8" s="276"/>
      <c r="JHD8" s="276"/>
      <c r="JHE8" s="276"/>
      <c r="JHF8" s="276"/>
      <c r="JHG8" s="276"/>
      <c r="JHH8" s="276"/>
      <c r="JHI8" s="276"/>
      <c r="JHJ8" s="276"/>
      <c r="JHK8" s="276"/>
      <c r="JHL8" s="276"/>
      <c r="JHM8" s="276"/>
      <c r="JHN8" s="276"/>
      <c r="JHO8" s="276"/>
      <c r="JHP8" s="276"/>
      <c r="JHQ8" s="276"/>
      <c r="JHR8" s="276"/>
      <c r="JHS8" s="276"/>
      <c r="JHT8" s="276"/>
      <c r="JHU8" s="276"/>
      <c r="JHV8" s="276"/>
      <c r="JHW8" s="276"/>
      <c r="JHX8" s="276"/>
      <c r="JHY8" s="276"/>
      <c r="JHZ8" s="276"/>
      <c r="JIA8" s="276"/>
      <c r="JIB8" s="276"/>
      <c r="JIC8" s="276"/>
      <c r="JID8" s="276"/>
      <c r="JIE8" s="276"/>
      <c r="JIF8" s="276"/>
      <c r="JIG8" s="276"/>
      <c r="JIH8" s="276"/>
      <c r="JII8" s="276"/>
      <c r="JIJ8" s="276"/>
      <c r="JIK8" s="276"/>
      <c r="JIL8" s="276"/>
      <c r="JIM8" s="276"/>
      <c r="JIN8" s="276"/>
      <c r="JIO8" s="276"/>
      <c r="JIP8" s="276"/>
      <c r="JIQ8" s="276"/>
      <c r="JIR8" s="276"/>
      <c r="JIS8" s="276"/>
      <c r="JIT8" s="276"/>
      <c r="JIU8" s="276"/>
      <c r="JIV8" s="276"/>
      <c r="JIW8" s="276"/>
      <c r="JIX8" s="276"/>
      <c r="JIY8" s="276"/>
      <c r="JIZ8" s="276"/>
      <c r="JJA8" s="276"/>
      <c r="JJB8" s="276"/>
      <c r="JJC8" s="276"/>
      <c r="JJD8" s="276"/>
      <c r="JJE8" s="276"/>
      <c r="JJF8" s="276"/>
      <c r="JJG8" s="276"/>
      <c r="JJH8" s="276"/>
      <c r="JJI8" s="276"/>
      <c r="JJJ8" s="276"/>
      <c r="JJK8" s="276"/>
      <c r="JJL8" s="276"/>
      <c r="JJM8" s="276"/>
      <c r="JJN8" s="276"/>
      <c r="JJO8" s="276"/>
      <c r="JJP8" s="276"/>
      <c r="JJQ8" s="276"/>
      <c r="JJR8" s="276"/>
      <c r="JJS8" s="276"/>
      <c r="JJT8" s="276"/>
      <c r="JJU8" s="276"/>
      <c r="JJV8" s="276"/>
      <c r="JJW8" s="276"/>
      <c r="JJX8" s="276"/>
      <c r="JJY8" s="276"/>
      <c r="JJZ8" s="276"/>
      <c r="JKA8" s="276"/>
      <c r="JKB8" s="276"/>
      <c r="JKC8" s="276"/>
      <c r="JKD8" s="276"/>
      <c r="JKE8" s="276"/>
      <c r="JKF8" s="276"/>
      <c r="JKG8" s="276"/>
      <c r="JKH8" s="276"/>
      <c r="JKI8" s="276"/>
      <c r="JKJ8" s="276"/>
      <c r="JKK8" s="276"/>
      <c r="JKL8" s="276"/>
      <c r="JKM8" s="276"/>
      <c r="JKN8" s="276"/>
      <c r="JKO8" s="276"/>
      <c r="JKP8" s="276"/>
      <c r="JKQ8" s="276"/>
      <c r="JKR8" s="276"/>
      <c r="JKS8" s="276"/>
      <c r="JKT8" s="276"/>
      <c r="JKU8" s="276"/>
      <c r="JKV8" s="276"/>
      <c r="JKW8" s="276"/>
      <c r="JKX8" s="276"/>
      <c r="JKY8" s="276"/>
      <c r="JKZ8" s="276"/>
      <c r="JLA8" s="276"/>
      <c r="JLB8" s="276"/>
      <c r="JLC8" s="276"/>
      <c r="JLD8" s="276"/>
      <c r="JLE8" s="276"/>
      <c r="JLF8" s="276"/>
      <c r="JLG8" s="276"/>
      <c r="JLH8" s="276"/>
      <c r="JLI8" s="276"/>
      <c r="JLJ8" s="276"/>
      <c r="JLK8" s="276"/>
      <c r="JLL8" s="276"/>
      <c r="JLM8" s="276"/>
      <c r="JLN8" s="276"/>
      <c r="JLO8" s="276"/>
      <c r="JLP8" s="276"/>
      <c r="JLQ8" s="276"/>
      <c r="JLR8" s="276"/>
      <c r="JLS8" s="276"/>
      <c r="JLT8" s="276"/>
      <c r="JLU8" s="276"/>
      <c r="JLV8" s="276"/>
      <c r="JLW8" s="276"/>
      <c r="JLX8" s="276"/>
      <c r="JLY8" s="276"/>
      <c r="JLZ8" s="276"/>
      <c r="JMA8" s="276"/>
      <c r="JMB8" s="276"/>
      <c r="JMC8" s="276"/>
      <c r="JMD8" s="276"/>
      <c r="JME8" s="276"/>
      <c r="JMF8" s="276"/>
      <c r="JMG8" s="276"/>
      <c r="JMH8" s="276"/>
      <c r="JMI8" s="276"/>
      <c r="JMJ8" s="276"/>
      <c r="JMK8" s="276"/>
      <c r="JML8" s="276"/>
      <c r="JMM8" s="276"/>
      <c r="JMN8" s="276"/>
      <c r="JMO8" s="276"/>
      <c r="JMP8" s="276"/>
      <c r="JMQ8" s="276"/>
      <c r="JMR8" s="276"/>
      <c r="JMS8" s="276"/>
      <c r="JMT8" s="276"/>
      <c r="JMU8" s="276"/>
      <c r="JMV8" s="276"/>
      <c r="JMW8" s="276"/>
      <c r="JMX8" s="276"/>
      <c r="JMY8" s="276"/>
      <c r="JMZ8" s="276"/>
      <c r="JNA8" s="276"/>
      <c r="JNB8" s="276"/>
      <c r="JNC8" s="276"/>
      <c r="JND8" s="276"/>
      <c r="JNE8" s="276"/>
      <c r="JNF8" s="276"/>
      <c r="JNG8" s="276"/>
      <c r="JNH8" s="276"/>
      <c r="JNI8" s="276"/>
      <c r="JNJ8" s="276"/>
      <c r="JNK8" s="276"/>
      <c r="JNL8" s="276"/>
      <c r="JNM8" s="276"/>
      <c r="JNN8" s="276"/>
      <c r="JNO8" s="276"/>
      <c r="JNP8" s="276"/>
      <c r="JNQ8" s="276"/>
      <c r="JNR8" s="276"/>
      <c r="JNS8" s="276"/>
      <c r="JNT8" s="276"/>
      <c r="JNU8" s="276"/>
      <c r="JNV8" s="276"/>
      <c r="JNW8" s="276"/>
      <c r="JNX8" s="276"/>
      <c r="JNY8" s="276"/>
      <c r="JNZ8" s="276"/>
      <c r="JOA8" s="276"/>
      <c r="JOB8" s="276"/>
      <c r="JOC8" s="276"/>
      <c r="JOD8" s="276"/>
      <c r="JOE8" s="276"/>
      <c r="JOF8" s="276"/>
      <c r="JOG8" s="276"/>
      <c r="JOH8" s="276"/>
      <c r="JOI8" s="276"/>
      <c r="JOJ8" s="276"/>
      <c r="JOK8" s="276"/>
      <c r="JOL8" s="276"/>
      <c r="JOM8" s="276"/>
      <c r="JON8" s="276"/>
      <c r="JOO8" s="276"/>
      <c r="JOP8" s="276"/>
      <c r="JOQ8" s="276"/>
      <c r="JOR8" s="276"/>
      <c r="JOS8" s="276"/>
      <c r="JOT8" s="276"/>
      <c r="JOU8" s="276"/>
      <c r="JOV8" s="276"/>
      <c r="JOW8" s="276"/>
      <c r="JOX8" s="276"/>
      <c r="JOY8" s="276"/>
      <c r="JOZ8" s="276"/>
      <c r="JPA8" s="276"/>
      <c r="JPB8" s="276"/>
      <c r="JPC8" s="276"/>
      <c r="JPD8" s="276"/>
      <c r="JPE8" s="276"/>
      <c r="JPF8" s="276"/>
      <c r="JPG8" s="276"/>
      <c r="JPH8" s="276"/>
      <c r="JPI8" s="276"/>
      <c r="JPJ8" s="276"/>
      <c r="JPK8" s="276"/>
      <c r="JPL8" s="276"/>
      <c r="JPM8" s="276"/>
      <c r="JPN8" s="276"/>
      <c r="JPO8" s="276"/>
      <c r="JPP8" s="276"/>
      <c r="JPQ8" s="276"/>
      <c r="JPR8" s="276"/>
      <c r="JPS8" s="276"/>
      <c r="JPT8" s="276"/>
      <c r="JPU8" s="276"/>
      <c r="JPV8" s="276"/>
      <c r="JPW8" s="276"/>
      <c r="JPX8" s="276"/>
      <c r="JPY8" s="276"/>
      <c r="JPZ8" s="276"/>
      <c r="JQA8" s="276"/>
      <c r="JQB8" s="276"/>
      <c r="JQC8" s="276"/>
      <c r="JQD8" s="276"/>
      <c r="JQE8" s="276"/>
      <c r="JQF8" s="276"/>
      <c r="JQG8" s="276"/>
      <c r="JQH8" s="276"/>
      <c r="JQI8" s="276"/>
      <c r="JQJ8" s="276"/>
      <c r="JQK8" s="276"/>
      <c r="JQL8" s="276"/>
      <c r="JQM8" s="276"/>
      <c r="JQN8" s="276"/>
      <c r="JQO8" s="276"/>
      <c r="JQP8" s="276"/>
      <c r="JQQ8" s="276"/>
      <c r="JQR8" s="276"/>
      <c r="JQS8" s="276"/>
      <c r="JQT8" s="276"/>
      <c r="JQU8" s="276"/>
      <c r="JQV8" s="276"/>
      <c r="JQW8" s="276"/>
      <c r="JQX8" s="276"/>
      <c r="JQY8" s="276"/>
      <c r="JQZ8" s="276"/>
      <c r="JRA8" s="276"/>
      <c r="JRB8" s="276"/>
      <c r="JRC8" s="276"/>
      <c r="JRD8" s="276"/>
      <c r="JRE8" s="276"/>
      <c r="JRF8" s="276"/>
      <c r="JRG8" s="276"/>
      <c r="JRH8" s="276"/>
      <c r="JRI8" s="276"/>
      <c r="JRJ8" s="276"/>
      <c r="JRK8" s="276"/>
      <c r="JRL8" s="276"/>
      <c r="JRM8" s="276"/>
      <c r="JRN8" s="276"/>
      <c r="JRO8" s="276"/>
      <c r="JRP8" s="276"/>
      <c r="JRQ8" s="276"/>
      <c r="JRR8" s="276"/>
      <c r="JRS8" s="276"/>
      <c r="JRT8" s="276"/>
      <c r="JRU8" s="276"/>
      <c r="JRV8" s="276"/>
      <c r="JRW8" s="276"/>
      <c r="JRX8" s="276"/>
      <c r="JRY8" s="276"/>
      <c r="JRZ8" s="276"/>
      <c r="JSA8" s="276"/>
      <c r="JSB8" s="276"/>
      <c r="JSC8" s="276"/>
      <c r="JSD8" s="276"/>
      <c r="JSE8" s="276"/>
      <c r="JSF8" s="276"/>
      <c r="JSG8" s="276"/>
      <c r="JSH8" s="276"/>
      <c r="JSI8" s="276"/>
      <c r="JSJ8" s="276"/>
      <c r="JSK8" s="276"/>
      <c r="JSL8" s="276"/>
      <c r="JSM8" s="276"/>
      <c r="JSN8" s="276"/>
      <c r="JSO8" s="276"/>
      <c r="JSP8" s="276"/>
      <c r="JSQ8" s="276"/>
      <c r="JSR8" s="276"/>
      <c r="JSS8" s="276"/>
      <c r="JST8" s="276"/>
      <c r="JSU8" s="276"/>
      <c r="JSV8" s="276"/>
      <c r="JSW8" s="276"/>
      <c r="JSX8" s="276"/>
      <c r="JSY8" s="276"/>
      <c r="JSZ8" s="276"/>
      <c r="JTA8" s="276"/>
      <c r="JTB8" s="276"/>
      <c r="JTC8" s="276"/>
      <c r="JTD8" s="276"/>
      <c r="JTE8" s="276"/>
      <c r="JTF8" s="276"/>
      <c r="JTG8" s="276"/>
      <c r="JTH8" s="276"/>
      <c r="JTI8" s="276"/>
      <c r="JTJ8" s="276"/>
      <c r="JTK8" s="276"/>
      <c r="JTL8" s="276"/>
      <c r="JTM8" s="276"/>
      <c r="JTN8" s="276"/>
      <c r="JTO8" s="276"/>
      <c r="JTP8" s="276"/>
      <c r="JTQ8" s="276"/>
      <c r="JTR8" s="276"/>
      <c r="JTS8" s="276"/>
      <c r="JTT8" s="276"/>
      <c r="JTU8" s="276"/>
      <c r="JTV8" s="276"/>
      <c r="JTW8" s="276"/>
      <c r="JTX8" s="276"/>
      <c r="JTY8" s="276"/>
      <c r="JTZ8" s="276"/>
      <c r="JUA8" s="276"/>
      <c r="JUB8" s="276"/>
      <c r="JUC8" s="276"/>
      <c r="JUD8" s="276"/>
      <c r="JUE8" s="276"/>
      <c r="JUF8" s="276"/>
      <c r="JUG8" s="276"/>
      <c r="JUH8" s="276"/>
      <c r="JUI8" s="276"/>
      <c r="JUJ8" s="276"/>
      <c r="JUK8" s="276"/>
      <c r="JUL8" s="276"/>
      <c r="JUM8" s="276"/>
      <c r="JUN8" s="276"/>
      <c r="JUO8" s="276"/>
      <c r="JUP8" s="276"/>
      <c r="JUQ8" s="276"/>
      <c r="JUR8" s="276"/>
      <c r="JUS8" s="276"/>
      <c r="JUT8" s="276"/>
      <c r="JUU8" s="276"/>
      <c r="JUV8" s="276"/>
      <c r="JUW8" s="276"/>
      <c r="JUX8" s="276"/>
      <c r="JUY8" s="276"/>
      <c r="JUZ8" s="276"/>
      <c r="JVA8" s="276"/>
      <c r="JVB8" s="276"/>
      <c r="JVC8" s="276"/>
      <c r="JVD8" s="276"/>
      <c r="JVE8" s="276"/>
      <c r="JVF8" s="276"/>
      <c r="JVG8" s="276"/>
      <c r="JVH8" s="276"/>
      <c r="JVI8" s="276"/>
      <c r="JVJ8" s="276"/>
      <c r="JVK8" s="276"/>
      <c r="JVL8" s="276"/>
      <c r="JVM8" s="276"/>
      <c r="JVN8" s="276"/>
      <c r="JVO8" s="276"/>
      <c r="JVP8" s="276"/>
      <c r="JVQ8" s="276"/>
      <c r="JVR8" s="276"/>
      <c r="JVS8" s="276"/>
      <c r="JVT8" s="276"/>
      <c r="JVU8" s="276"/>
      <c r="JVV8" s="276"/>
      <c r="JVW8" s="276"/>
      <c r="JVX8" s="276"/>
      <c r="JVY8" s="276"/>
      <c r="JVZ8" s="276"/>
      <c r="JWA8" s="276"/>
      <c r="JWB8" s="276"/>
      <c r="JWC8" s="276"/>
      <c r="JWD8" s="276"/>
      <c r="JWE8" s="276"/>
      <c r="JWF8" s="276"/>
      <c r="JWG8" s="276"/>
      <c r="JWH8" s="276"/>
      <c r="JWI8" s="276"/>
      <c r="JWJ8" s="276"/>
      <c r="JWK8" s="276"/>
      <c r="JWL8" s="276"/>
      <c r="JWM8" s="276"/>
      <c r="JWN8" s="276"/>
      <c r="JWO8" s="276"/>
      <c r="JWP8" s="276"/>
      <c r="JWQ8" s="276"/>
      <c r="JWR8" s="276"/>
      <c r="JWS8" s="276"/>
      <c r="JWT8" s="276"/>
      <c r="JWU8" s="276"/>
      <c r="JWV8" s="276"/>
      <c r="JWW8" s="276"/>
      <c r="JWX8" s="276"/>
      <c r="JWY8" s="276"/>
      <c r="JWZ8" s="276"/>
      <c r="JXA8" s="276"/>
      <c r="JXB8" s="276"/>
      <c r="JXC8" s="276"/>
      <c r="JXD8" s="276"/>
      <c r="JXE8" s="276"/>
      <c r="JXF8" s="276"/>
      <c r="JXG8" s="276"/>
      <c r="JXH8" s="276"/>
      <c r="JXI8" s="276"/>
      <c r="JXJ8" s="276"/>
      <c r="JXK8" s="276"/>
      <c r="JXL8" s="276"/>
      <c r="JXM8" s="276"/>
      <c r="JXN8" s="276"/>
      <c r="JXO8" s="276"/>
      <c r="JXP8" s="276"/>
      <c r="JXQ8" s="276"/>
      <c r="JXR8" s="276"/>
      <c r="JXS8" s="276"/>
      <c r="JXT8" s="276"/>
      <c r="JXU8" s="276"/>
      <c r="JXV8" s="276"/>
      <c r="JXW8" s="276"/>
      <c r="JXX8" s="276"/>
      <c r="JXY8" s="276"/>
      <c r="JXZ8" s="276"/>
      <c r="JYA8" s="276"/>
      <c r="JYB8" s="276"/>
      <c r="JYC8" s="276"/>
      <c r="JYD8" s="276"/>
      <c r="JYE8" s="276"/>
      <c r="JYF8" s="276"/>
      <c r="JYG8" s="276"/>
      <c r="JYH8" s="276"/>
      <c r="JYI8" s="276"/>
      <c r="JYJ8" s="276"/>
      <c r="JYK8" s="276"/>
      <c r="JYL8" s="276"/>
      <c r="JYM8" s="276"/>
      <c r="JYN8" s="276"/>
      <c r="JYO8" s="276"/>
      <c r="JYP8" s="276"/>
      <c r="JYQ8" s="276"/>
      <c r="JYR8" s="276"/>
      <c r="JYS8" s="276"/>
      <c r="JYT8" s="276"/>
      <c r="JYU8" s="276"/>
      <c r="JYV8" s="276"/>
      <c r="JYW8" s="276"/>
      <c r="JYX8" s="276"/>
      <c r="JYY8" s="276"/>
      <c r="JYZ8" s="276"/>
      <c r="JZA8" s="276"/>
      <c r="JZB8" s="276"/>
      <c r="JZC8" s="276"/>
      <c r="JZD8" s="276"/>
      <c r="JZE8" s="276"/>
      <c r="JZF8" s="276"/>
      <c r="JZG8" s="276"/>
      <c r="JZH8" s="276"/>
      <c r="JZI8" s="276"/>
      <c r="JZJ8" s="276"/>
      <c r="JZK8" s="276"/>
      <c r="JZL8" s="276"/>
      <c r="JZM8" s="276"/>
      <c r="JZN8" s="276"/>
      <c r="JZO8" s="276"/>
      <c r="JZP8" s="276"/>
      <c r="JZQ8" s="276"/>
      <c r="JZR8" s="276"/>
      <c r="JZS8" s="276"/>
      <c r="JZT8" s="276"/>
      <c r="JZU8" s="276"/>
      <c r="JZV8" s="276"/>
      <c r="JZW8" s="276"/>
      <c r="JZX8" s="276"/>
      <c r="JZY8" s="276"/>
      <c r="JZZ8" s="276"/>
      <c r="KAA8" s="276"/>
      <c r="KAB8" s="276"/>
      <c r="KAC8" s="276"/>
      <c r="KAD8" s="276"/>
      <c r="KAE8" s="276"/>
      <c r="KAF8" s="276"/>
      <c r="KAG8" s="276"/>
      <c r="KAH8" s="276"/>
      <c r="KAI8" s="276"/>
      <c r="KAJ8" s="276"/>
      <c r="KAK8" s="276"/>
      <c r="KAL8" s="276"/>
      <c r="KAM8" s="276"/>
      <c r="KAN8" s="276"/>
      <c r="KAO8" s="276"/>
      <c r="KAP8" s="276"/>
      <c r="KAQ8" s="276"/>
      <c r="KAR8" s="276"/>
      <c r="KAS8" s="276"/>
      <c r="KAT8" s="276"/>
      <c r="KAU8" s="276"/>
      <c r="KAV8" s="276"/>
      <c r="KAW8" s="276"/>
      <c r="KAX8" s="276"/>
      <c r="KAY8" s="276"/>
      <c r="KAZ8" s="276"/>
      <c r="KBA8" s="276"/>
      <c r="KBB8" s="276"/>
      <c r="KBC8" s="276"/>
      <c r="KBD8" s="276"/>
      <c r="KBE8" s="276"/>
      <c r="KBF8" s="276"/>
      <c r="KBG8" s="276"/>
      <c r="KBH8" s="276"/>
      <c r="KBI8" s="276"/>
      <c r="KBJ8" s="276"/>
      <c r="KBK8" s="276"/>
      <c r="KBL8" s="276"/>
      <c r="KBM8" s="276"/>
      <c r="KBN8" s="276"/>
      <c r="KBO8" s="276"/>
      <c r="KBP8" s="276"/>
      <c r="KBQ8" s="276"/>
      <c r="KBR8" s="276"/>
      <c r="KBS8" s="276"/>
      <c r="KBT8" s="276"/>
      <c r="KBU8" s="276"/>
      <c r="KBV8" s="276"/>
      <c r="KBW8" s="276"/>
      <c r="KBX8" s="276"/>
      <c r="KBY8" s="276"/>
      <c r="KBZ8" s="276"/>
      <c r="KCA8" s="276"/>
      <c r="KCB8" s="276"/>
      <c r="KCC8" s="276"/>
      <c r="KCD8" s="276"/>
      <c r="KCE8" s="276"/>
      <c r="KCF8" s="276"/>
      <c r="KCG8" s="276"/>
      <c r="KCH8" s="276"/>
      <c r="KCI8" s="276"/>
      <c r="KCJ8" s="276"/>
      <c r="KCK8" s="276"/>
      <c r="KCL8" s="276"/>
      <c r="KCM8" s="276"/>
      <c r="KCN8" s="276"/>
      <c r="KCO8" s="276"/>
      <c r="KCP8" s="276"/>
      <c r="KCQ8" s="276"/>
      <c r="KCR8" s="276"/>
      <c r="KCS8" s="276"/>
      <c r="KCT8" s="276"/>
      <c r="KCU8" s="276"/>
      <c r="KCV8" s="276"/>
      <c r="KCW8" s="276"/>
      <c r="KCX8" s="276"/>
      <c r="KCY8" s="276"/>
      <c r="KCZ8" s="276"/>
      <c r="KDA8" s="276"/>
      <c r="KDB8" s="276"/>
      <c r="KDC8" s="276"/>
      <c r="KDD8" s="276"/>
      <c r="KDE8" s="276"/>
      <c r="KDF8" s="276"/>
      <c r="KDG8" s="276"/>
      <c r="KDH8" s="276"/>
      <c r="KDI8" s="276"/>
      <c r="KDJ8" s="276"/>
      <c r="KDK8" s="276"/>
      <c r="KDL8" s="276"/>
      <c r="KDM8" s="276"/>
      <c r="KDN8" s="276"/>
      <c r="KDO8" s="276"/>
      <c r="KDP8" s="276"/>
      <c r="KDQ8" s="276"/>
      <c r="KDR8" s="276"/>
      <c r="KDS8" s="276"/>
      <c r="KDT8" s="276"/>
      <c r="KDU8" s="276"/>
      <c r="KDV8" s="276"/>
      <c r="KDW8" s="276"/>
      <c r="KDX8" s="276"/>
      <c r="KDY8" s="276"/>
      <c r="KDZ8" s="276"/>
      <c r="KEA8" s="276"/>
      <c r="KEB8" s="276"/>
      <c r="KEC8" s="276"/>
      <c r="KED8" s="276"/>
      <c r="KEE8" s="276"/>
      <c r="KEF8" s="276"/>
      <c r="KEG8" s="276"/>
      <c r="KEH8" s="276"/>
      <c r="KEI8" s="276"/>
      <c r="KEJ8" s="276"/>
      <c r="KEK8" s="276"/>
      <c r="KEL8" s="276"/>
      <c r="KEM8" s="276"/>
      <c r="KEN8" s="276"/>
      <c r="KEO8" s="276"/>
      <c r="KEP8" s="276"/>
      <c r="KEQ8" s="276"/>
      <c r="KER8" s="276"/>
      <c r="KES8" s="276"/>
      <c r="KET8" s="276"/>
      <c r="KEU8" s="276"/>
      <c r="KEV8" s="276"/>
      <c r="KEW8" s="276"/>
      <c r="KEX8" s="276"/>
      <c r="KEY8" s="276"/>
      <c r="KEZ8" s="276"/>
      <c r="KFA8" s="276"/>
      <c r="KFB8" s="276"/>
      <c r="KFC8" s="276"/>
      <c r="KFD8" s="276"/>
      <c r="KFE8" s="276"/>
      <c r="KFF8" s="276"/>
      <c r="KFG8" s="276"/>
      <c r="KFH8" s="276"/>
      <c r="KFI8" s="276"/>
      <c r="KFJ8" s="276"/>
      <c r="KFK8" s="276"/>
      <c r="KFL8" s="276"/>
      <c r="KFM8" s="276"/>
      <c r="KFN8" s="276"/>
      <c r="KFO8" s="276"/>
      <c r="KFP8" s="276"/>
      <c r="KFQ8" s="276"/>
      <c r="KFR8" s="276"/>
      <c r="KFS8" s="276"/>
      <c r="KFT8" s="276"/>
      <c r="KFU8" s="276"/>
      <c r="KFV8" s="276"/>
      <c r="KFW8" s="276"/>
      <c r="KFX8" s="276"/>
      <c r="KFY8" s="276"/>
      <c r="KFZ8" s="276"/>
      <c r="KGA8" s="276"/>
      <c r="KGB8" s="276"/>
      <c r="KGC8" s="276"/>
      <c r="KGD8" s="276"/>
      <c r="KGE8" s="276"/>
      <c r="KGF8" s="276"/>
      <c r="KGG8" s="276"/>
      <c r="KGH8" s="276"/>
      <c r="KGI8" s="276"/>
      <c r="KGJ8" s="276"/>
      <c r="KGK8" s="276"/>
      <c r="KGL8" s="276"/>
      <c r="KGM8" s="276"/>
      <c r="KGN8" s="276"/>
      <c r="KGO8" s="276"/>
      <c r="KGP8" s="276"/>
      <c r="KGQ8" s="276"/>
      <c r="KGR8" s="276"/>
      <c r="KGS8" s="276"/>
      <c r="KGT8" s="276"/>
      <c r="KGU8" s="276"/>
      <c r="KGV8" s="276"/>
      <c r="KGW8" s="276"/>
      <c r="KGX8" s="276"/>
      <c r="KGY8" s="276"/>
      <c r="KGZ8" s="276"/>
      <c r="KHA8" s="276"/>
      <c r="KHB8" s="276"/>
      <c r="KHC8" s="276"/>
      <c r="KHD8" s="276"/>
      <c r="KHE8" s="276"/>
      <c r="KHF8" s="276"/>
      <c r="KHG8" s="276"/>
      <c r="KHH8" s="276"/>
      <c r="KHI8" s="276"/>
      <c r="KHJ8" s="276"/>
      <c r="KHK8" s="276"/>
      <c r="KHL8" s="276"/>
      <c r="KHM8" s="276"/>
      <c r="KHN8" s="276"/>
      <c r="KHO8" s="276"/>
      <c r="KHP8" s="276"/>
      <c r="KHQ8" s="276"/>
      <c r="KHR8" s="276"/>
      <c r="KHS8" s="276"/>
      <c r="KHT8" s="276"/>
      <c r="KHU8" s="276"/>
      <c r="KHV8" s="276"/>
      <c r="KHW8" s="276"/>
      <c r="KHX8" s="276"/>
      <c r="KHY8" s="276"/>
      <c r="KHZ8" s="276"/>
      <c r="KIA8" s="276"/>
      <c r="KIB8" s="276"/>
      <c r="KIC8" s="276"/>
      <c r="KID8" s="276"/>
      <c r="KIE8" s="276"/>
      <c r="KIF8" s="276"/>
      <c r="KIG8" s="276"/>
      <c r="KIH8" s="276"/>
      <c r="KII8" s="276"/>
      <c r="KIJ8" s="276"/>
      <c r="KIK8" s="276"/>
      <c r="KIL8" s="276"/>
      <c r="KIM8" s="276"/>
      <c r="KIN8" s="276"/>
      <c r="KIO8" s="276"/>
      <c r="KIP8" s="276"/>
      <c r="KIQ8" s="276"/>
      <c r="KIR8" s="276"/>
      <c r="KIS8" s="276"/>
      <c r="KIT8" s="276"/>
      <c r="KIU8" s="276"/>
      <c r="KIV8" s="276"/>
      <c r="KIW8" s="276"/>
      <c r="KIX8" s="276"/>
      <c r="KIY8" s="276"/>
      <c r="KIZ8" s="276"/>
      <c r="KJA8" s="276"/>
      <c r="KJB8" s="276"/>
      <c r="KJC8" s="276"/>
      <c r="KJD8" s="276"/>
      <c r="KJE8" s="276"/>
      <c r="KJF8" s="276"/>
      <c r="KJG8" s="276"/>
      <c r="KJH8" s="276"/>
      <c r="KJI8" s="276"/>
      <c r="KJJ8" s="276"/>
      <c r="KJK8" s="276"/>
      <c r="KJL8" s="276"/>
      <c r="KJM8" s="276"/>
      <c r="KJN8" s="276"/>
      <c r="KJO8" s="276"/>
      <c r="KJP8" s="276"/>
      <c r="KJQ8" s="276"/>
      <c r="KJR8" s="276"/>
      <c r="KJS8" s="276"/>
      <c r="KJT8" s="276"/>
      <c r="KJU8" s="276"/>
      <c r="KJV8" s="276"/>
      <c r="KJW8" s="276"/>
      <c r="KJX8" s="276"/>
      <c r="KJY8" s="276"/>
      <c r="KJZ8" s="276"/>
      <c r="KKA8" s="276"/>
      <c r="KKB8" s="276"/>
      <c r="KKC8" s="276"/>
      <c r="KKD8" s="276"/>
      <c r="KKE8" s="276"/>
      <c r="KKF8" s="276"/>
      <c r="KKG8" s="276"/>
      <c r="KKH8" s="276"/>
      <c r="KKI8" s="276"/>
      <c r="KKJ8" s="276"/>
      <c r="KKK8" s="276"/>
      <c r="KKL8" s="276"/>
      <c r="KKM8" s="276"/>
      <c r="KKN8" s="276"/>
      <c r="KKO8" s="276"/>
      <c r="KKP8" s="276"/>
      <c r="KKQ8" s="276"/>
      <c r="KKR8" s="276"/>
      <c r="KKS8" s="276"/>
      <c r="KKT8" s="276"/>
      <c r="KKU8" s="276"/>
      <c r="KKV8" s="276"/>
      <c r="KKW8" s="276"/>
      <c r="KKX8" s="276"/>
      <c r="KKY8" s="276"/>
      <c r="KKZ8" s="276"/>
      <c r="KLA8" s="276"/>
      <c r="KLB8" s="276"/>
      <c r="KLC8" s="276"/>
      <c r="KLD8" s="276"/>
      <c r="KLE8" s="276"/>
      <c r="KLF8" s="276"/>
      <c r="KLG8" s="276"/>
      <c r="KLH8" s="276"/>
      <c r="KLI8" s="276"/>
      <c r="KLJ8" s="276"/>
      <c r="KLK8" s="276"/>
      <c r="KLL8" s="276"/>
      <c r="KLM8" s="276"/>
      <c r="KLN8" s="276"/>
      <c r="KLO8" s="276"/>
      <c r="KLP8" s="276"/>
      <c r="KLQ8" s="276"/>
      <c r="KLR8" s="276"/>
      <c r="KLS8" s="276"/>
      <c r="KLT8" s="276"/>
      <c r="KLU8" s="276"/>
      <c r="KLV8" s="276"/>
      <c r="KLW8" s="276"/>
      <c r="KLX8" s="276"/>
      <c r="KLY8" s="276"/>
      <c r="KLZ8" s="276"/>
      <c r="KMA8" s="276"/>
      <c r="KMB8" s="276"/>
      <c r="KMC8" s="276"/>
      <c r="KMD8" s="276"/>
      <c r="KME8" s="276"/>
      <c r="KMF8" s="276"/>
      <c r="KMG8" s="276"/>
      <c r="KMH8" s="276"/>
      <c r="KMI8" s="276"/>
      <c r="KMJ8" s="276"/>
      <c r="KMK8" s="276"/>
      <c r="KML8" s="276"/>
      <c r="KMM8" s="276"/>
      <c r="KMN8" s="276"/>
      <c r="KMO8" s="276"/>
      <c r="KMP8" s="276"/>
      <c r="KMQ8" s="276"/>
      <c r="KMR8" s="276"/>
      <c r="KMS8" s="276"/>
      <c r="KMT8" s="276"/>
      <c r="KMU8" s="276"/>
      <c r="KMV8" s="276"/>
      <c r="KMW8" s="276"/>
      <c r="KMX8" s="276"/>
      <c r="KMY8" s="276"/>
      <c r="KMZ8" s="276"/>
      <c r="KNA8" s="276"/>
      <c r="KNB8" s="276"/>
      <c r="KNC8" s="276"/>
      <c r="KND8" s="276"/>
      <c r="KNE8" s="276"/>
      <c r="KNF8" s="276"/>
      <c r="KNG8" s="276"/>
      <c r="KNH8" s="276"/>
      <c r="KNI8" s="276"/>
      <c r="KNJ8" s="276"/>
      <c r="KNK8" s="276"/>
      <c r="KNL8" s="276"/>
      <c r="KNM8" s="276"/>
      <c r="KNN8" s="276"/>
      <c r="KNO8" s="276"/>
      <c r="KNP8" s="276"/>
      <c r="KNQ8" s="276"/>
      <c r="KNR8" s="276"/>
      <c r="KNS8" s="276"/>
      <c r="KNT8" s="276"/>
      <c r="KNU8" s="276"/>
      <c r="KNV8" s="276"/>
      <c r="KNW8" s="276"/>
      <c r="KNX8" s="276"/>
      <c r="KNY8" s="276"/>
      <c r="KNZ8" s="276"/>
      <c r="KOA8" s="276"/>
      <c r="KOB8" s="276"/>
      <c r="KOC8" s="276"/>
      <c r="KOD8" s="276"/>
      <c r="KOE8" s="276"/>
      <c r="KOF8" s="276"/>
      <c r="KOG8" s="276"/>
      <c r="KOH8" s="276"/>
      <c r="KOI8" s="276"/>
      <c r="KOJ8" s="276"/>
      <c r="KOK8" s="276"/>
      <c r="KOL8" s="276"/>
      <c r="KOM8" s="276"/>
      <c r="KON8" s="276"/>
      <c r="KOO8" s="276"/>
      <c r="KOP8" s="276"/>
      <c r="KOQ8" s="276"/>
      <c r="KOR8" s="276"/>
      <c r="KOS8" s="276"/>
      <c r="KOT8" s="276"/>
      <c r="KOU8" s="276"/>
      <c r="KOV8" s="276"/>
      <c r="KOW8" s="276"/>
      <c r="KOX8" s="276"/>
      <c r="KOY8" s="276"/>
      <c r="KOZ8" s="276"/>
      <c r="KPA8" s="276"/>
      <c r="KPB8" s="276"/>
      <c r="KPC8" s="276"/>
      <c r="KPD8" s="276"/>
      <c r="KPE8" s="276"/>
      <c r="KPF8" s="276"/>
      <c r="KPG8" s="276"/>
      <c r="KPH8" s="276"/>
      <c r="KPI8" s="276"/>
      <c r="KPJ8" s="276"/>
      <c r="KPK8" s="276"/>
      <c r="KPL8" s="276"/>
      <c r="KPM8" s="276"/>
      <c r="KPN8" s="276"/>
      <c r="KPO8" s="276"/>
      <c r="KPP8" s="276"/>
      <c r="KPQ8" s="276"/>
      <c r="KPR8" s="276"/>
      <c r="KPS8" s="276"/>
      <c r="KPT8" s="276"/>
      <c r="KPU8" s="276"/>
      <c r="KPV8" s="276"/>
      <c r="KPW8" s="276"/>
      <c r="KPX8" s="276"/>
      <c r="KPY8" s="276"/>
      <c r="KPZ8" s="276"/>
      <c r="KQA8" s="276"/>
      <c r="KQB8" s="276"/>
      <c r="KQC8" s="276"/>
      <c r="KQD8" s="276"/>
      <c r="KQE8" s="276"/>
      <c r="KQF8" s="276"/>
      <c r="KQG8" s="276"/>
      <c r="KQH8" s="276"/>
      <c r="KQI8" s="276"/>
      <c r="KQJ8" s="276"/>
      <c r="KQK8" s="276"/>
      <c r="KQL8" s="276"/>
      <c r="KQM8" s="276"/>
      <c r="KQN8" s="276"/>
      <c r="KQO8" s="276"/>
      <c r="KQP8" s="276"/>
      <c r="KQQ8" s="276"/>
      <c r="KQR8" s="276"/>
      <c r="KQS8" s="276"/>
      <c r="KQT8" s="276"/>
      <c r="KQU8" s="276"/>
      <c r="KQV8" s="276"/>
      <c r="KQW8" s="276"/>
      <c r="KQX8" s="276"/>
      <c r="KQY8" s="276"/>
      <c r="KQZ8" s="276"/>
      <c r="KRA8" s="276"/>
      <c r="KRB8" s="276"/>
      <c r="KRC8" s="276"/>
      <c r="KRD8" s="276"/>
      <c r="KRE8" s="276"/>
      <c r="KRF8" s="276"/>
      <c r="KRG8" s="276"/>
      <c r="KRH8" s="276"/>
      <c r="KRI8" s="276"/>
      <c r="KRJ8" s="276"/>
      <c r="KRK8" s="276"/>
      <c r="KRL8" s="276"/>
      <c r="KRM8" s="276"/>
      <c r="KRN8" s="276"/>
      <c r="KRO8" s="276"/>
      <c r="KRP8" s="276"/>
      <c r="KRQ8" s="276"/>
      <c r="KRR8" s="276"/>
      <c r="KRS8" s="276"/>
      <c r="KRT8" s="276"/>
      <c r="KRU8" s="276"/>
      <c r="KRV8" s="276"/>
      <c r="KRW8" s="276"/>
      <c r="KRX8" s="276"/>
      <c r="KRY8" s="276"/>
      <c r="KRZ8" s="276"/>
      <c r="KSA8" s="276"/>
      <c r="KSB8" s="276"/>
      <c r="KSC8" s="276"/>
      <c r="KSD8" s="276"/>
      <c r="KSE8" s="276"/>
      <c r="KSF8" s="276"/>
      <c r="KSG8" s="276"/>
      <c r="KSH8" s="276"/>
      <c r="KSI8" s="276"/>
      <c r="KSJ8" s="276"/>
      <c r="KSK8" s="276"/>
      <c r="KSL8" s="276"/>
      <c r="KSM8" s="276"/>
      <c r="KSN8" s="276"/>
      <c r="KSO8" s="276"/>
      <c r="KSP8" s="276"/>
      <c r="KSQ8" s="276"/>
      <c r="KSR8" s="276"/>
      <c r="KSS8" s="276"/>
      <c r="KST8" s="276"/>
      <c r="KSU8" s="276"/>
      <c r="KSV8" s="276"/>
      <c r="KSW8" s="276"/>
      <c r="KSX8" s="276"/>
      <c r="KSY8" s="276"/>
      <c r="KSZ8" s="276"/>
      <c r="KTA8" s="276"/>
      <c r="KTB8" s="276"/>
      <c r="KTC8" s="276"/>
      <c r="KTD8" s="276"/>
      <c r="KTE8" s="276"/>
      <c r="KTF8" s="276"/>
      <c r="KTG8" s="276"/>
      <c r="KTH8" s="276"/>
      <c r="KTI8" s="276"/>
      <c r="KTJ8" s="276"/>
      <c r="KTK8" s="276"/>
      <c r="KTL8" s="276"/>
      <c r="KTM8" s="276"/>
      <c r="KTN8" s="276"/>
      <c r="KTO8" s="276"/>
      <c r="KTP8" s="276"/>
      <c r="KTQ8" s="276"/>
      <c r="KTR8" s="276"/>
      <c r="KTS8" s="276"/>
      <c r="KTT8" s="276"/>
      <c r="KTU8" s="276"/>
      <c r="KTV8" s="276"/>
      <c r="KTW8" s="276"/>
      <c r="KTX8" s="276"/>
      <c r="KTY8" s="276"/>
      <c r="KTZ8" s="276"/>
      <c r="KUA8" s="276"/>
      <c r="KUB8" s="276"/>
      <c r="KUC8" s="276"/>
      <c r="KUD8" s="276"/>
      <c r="KUE8" s="276"/>
      <c r="KUF8" s="276"/>
      <c r="KUG8" s="276"/>
      <c r="KUH8" s="276"/>
      <c r="KUI8" s="276"/>
      <c r="KUJ8" s="276"/>
      <c r="KUK8" s="276"/>
      <c r="KUL8" s="276"/>
      <c r="KUM8" s="276"/>
      <c r="KUN8" s="276"/>
      <c r="KUO8" s="276"/>
      <c r="KUP8" s="276"/>
      <c r="KUQ8" s="276"/>
      <c r="KUR8" s="276"/>
      <c r="KUS8" s="276"/>
      <c r="KUT8" s="276"/>
      <c r="KUU8" s="276"/>
      <c r="KUV8" s="276"/>
      <c r="KUW8" s="276"/>
      <c r="KUX8" s="276"/>
      <c r="KUY8" s="276"/>
      <c r="KUZ8" s="276"/>
      <c r="KVA8" s="276"/>
      <c r="KVB8" s="276"/>
      <c r="KVC8" s="276"/>
      <c r="KVD8" s="276"/>
      <c r="KVE8" s="276"/>
      <c r="KVF8" s="276"/>
      <c r="KVG8" s="276"/>
      <c r="KVH8" s="276"/>
      <c r="KVI8" s="276"/>
      <c r="KVJ8" s="276"/>
      <c r="KVK8" s="276"/>
      <c r="KVL8" s="276"/>
      <c r="KVM8" s="276"/>
      <c r="KVN8" s="276"/>
      <c r="KVO8" s="276"/>
      <c r="KVP8" s="276"/>
      <c r="KVQ8" s="276"/>
      <c r="KVR8" s="276"/>
      <c r="KVS8" s="276"/>
      <c r="KVT8" s="276"/>
      <c r="KVU8" s="276"/>
      <c r="KVV8" s="276"/>
      <c r="KVW8" s="276"/>
      <c r="KVX8" s="276"/>
      <c r="KVY8" s="276"/>
      <c r="KVZ8" s="276"/>
      <c r="KWA8" s="276"/>
      <c r="KWB8" s="276"/>
      <c r="KWC8" s="276"/>
      <c r="KWD8" s="276"/>
      <c r="KWE8" s="276"/>
      <c r="KWF8" s="276"/>
      <c r="KWG8" s="276"/>
      <c r="KWH8" s="276"/>
      <c r="KWI8" s="276"/>
      <c r="KWJ8" s="276"/>
      <c r="KWK8" s="276"/>
      <c r="KWL8" s="276"/>
      <c r="KWM8" s="276"/>
      <c r="KWN8" s="276"/>
      <c r="KWO8" s="276"/>
      <c r="KWP8" s="276"/>
      <c r="KWQ8" s="276"/>
      <c r="KWR8" s="276"/>
      <c r="KWS8" s="276"/>
      <c r="KWT8" s="276"/>
      <c r="KWU8" s="276"/>
      <c r="KWV8" s="276"/>
      <c r="KWW8" s="276"/>
      <c r="KWX8" s="276"/>
      <c r="KWY8" s="276"/>
      <c r="KWZ8" s="276"/>
      <c r="KXA8" s="276"/>
      <c r="KXB8" s="276"/>
      <c r="KXC8" s="276"/>
      <c r="KXD8" s="276"/>
      <c r="KXE8" s="276"/>
      <c r="KXF8" s="276"/>
      <c r="KXG8" s="276"/>
      <c r="KXH8" s="276"/>
      <c r="KXI8" s="276"/>
      <c r="KXJ8" s="276"/>
      <c r="KXK8" s="276"/>
      <c r="KXL8" s="276"/>
      <c r="KXM8" s="276"/>
      <c r="KXN8" s="276"/>
      <c r="KXO8" s="276"/>
      <c r="KXP8" s="276"/>
      <c r="KXQ8" s="276"/>
      <c r="KXR8" s="276"/>
      <c r="KXS8" s="276"/>
      <c r="KXT8" s="276"/>
      <c r="KXU8" s="276"/>
      <c r="KXV8" s="276"/>
      <c r="KXW8" s="276"/>
      <c r="KXX8" s="276"/>
      <c r="KXY8" s="276"/>
      <c r="KXZ8" s="276"/>
      <c r="KYA8" s="276"/>
      <c r="KYB8" s="276"/>
      <c r="KYC8" s="276"/>
      <c r="KYD8" s="276"/>
      <c r="KYE8" s="276"/>
      <c r="KYF8" s="276"/>
      <c r="KYG8" s="276"/>
      <c r="KYH8" s="276"/>
      <c r="KYI8" s="276"/>
      <c r="KYJ8" s="276"/>
      <c r="KYK8" s="276"/>
      <c r="KYL8" s="276"/>
      <c r="KYM8" s="276"/>
      <c r="KYN8" s="276"/>
      <c r="KYO8" s="276"/>
      <c r="KYP8" s="276"/>
      <c r="KYQ8" s="276"/>
      <c r="KYR8" s="276"/>
      <c r="KYS8" s="276"/>
      <c r="KYT8" s="276"/>
      <c r="KYU8" s="276"/>
      <c r="KYV8" s="276"/>
      <c r="KYW8" s="276"/>
      <c r="KYX8" s="276"/>
      <c r="KYY8" s="276"/>
      <c r="KYZ8" s="276"/>
      <c r="KZA8" s="276"/>
      <c r="KZB8" s="276"/>
      <c r="KZC8" s="276"/>
      <c r="KZD8" s="276"/>
      <c r="KZE8" s="276"/>
      <c r="KZF8" s="276"/>
      <c r="KZG8" s="276"/>
      <c r="KZH8" s="276"/>
      <c r="KZI8" s="276"/>
      <c r="KZJ8" s="276"/>
      <c r="KZK8" s="276"/>
      <c r="KZL8" s="276"/>
      <c r="KZM8" s="276"/>
      <c r="KZN8" s="276"/>
      <c r="KZO8" s="276"/>
      <c r="KZP8" s="276"/>
      <c r="KZQ8" s="276"/>
      <c r="KZR8" s="276"/>
      <c r="KZS8" s="276"/>
      <c r="KZT8" s="276"/>
      <c r="KZU8" s="276"/>
      <c r="KZV8" s="276"/>
      <c r="KZW8" s="276"/>
      <c r="KZX8" s="276"/>
      <c r="KZY8" s="276"/>
      <c r="KZZ8" s="276"/>
      <c r="LAA8" s="276"/>
      <c r="LAB8" s="276"/>
      <c r="LAC8" s="276"/>
      <c r="LAD8" s="276"/>
      <c r="LAE8" s="276"/>
      <c r="LAF8" s="276"/>
      <c r="LAG8" s="276"/>
      <c r="LAH8" s="276"/>
      <c r="LAI8" s="276"/>
      <c r="LAJ8" s="276"/>
      <c r="LAK8" s="276"/>
      <c r="LAL8" s="276"/>
      <c r="LAM8" s="276"/>
      <c r="LAN8" s="276"/>
      <c r="LAO8" s="276"/>
      <c r="LAP8" s="276"/>
      <c r="LAQ8" s="276"/>
      <c r="LAR8" s="276"/>
      <c r="LAS8" s="276"/>
      <c r="LAT8" s="276"/>
      <c r="LAU8" s="276"/>
      <c r="LAV8" s="276"/>
      <c r="LAW8" s="276"/>
      <c r="LAX8" s="276"/>
      <c r="LAY8" s="276"/>
      <c r="LAZ8" s="276"/>
      <c r="LBA8" s="276"/>
      <c r="LBB8" s="276"/>
      <c r="LBC8" s="276"/>
      <c r="LBD8" s="276"/>
      <c r="LBE8" s="276"/>
      <c r="LBF8" s="276"/>
      <c r="LBG8" s="276"/>
      <c r="LBH8" s="276"/>
      <c r="LBI8" s="276"/>
      <c r="LBJ8" s="276"/>
      <c r="LBK8" s="276"/>
      <c r="LBL8" s="276"/>
      <c r="LBM8" s="276"/>
      <c r="LBN8" s="276"/>
      <c r="LBO8" s="276"/>
      <c r="LBP8" s="276"/>
      <c r="LBQ8" s="276"/>
      <c r="LBR8" s="276"/>
      <c r="LBS8" s="276"/>
      <c r="LBT8" s="276"/>
      <c r="LBU8" s="276"/>
      <c r="LBV8" s="276"/>
      <c r="LBW8" s="276"/>
      <c r="LBX8" s="276"/>
      <c r="LBY8" s="276"/>
      <c r="LBZ8" s="276"/>
      <c r="LCA8" s="276"/>
      <c r="LCB8" s="276"/>
      <c r="LCC8" s="276"/>
      <c r="LCD8" s="276"/>
      <c r="LCE8" s="276"/>
      <c r="LCF8" s="276"/>
      <c r="LCG8" s="276"/>
      <c r="LCH8" s="276"/>
      <c r="LCI8" s="276"/>
      <c r="LCJ8" s="276"/>
      <c r="LCK8" s="276"/>
      <c r="LCL8" s="276"/>
      <c r="LCM8" s="276"/>
      <c r="LCN8" s="276"/>
      <c r="LCO8" s="276"/>
      <c r="LCP8" s="276"/>
      <c r="LCQ8" s="276"/>
      <c r="LCR8" s="276"/>
      <c r="LCS8" s="276"/>
      <c r="LCT8" s="276"/>
      <c r="LCU8" s="276"/>
      <c r="LCV8" s="276"/>
      <c r="LCW8" s="276"/>
      <c r="LCX8" s="276"/>
      <c r="LCY8" s="276"/>
      <c r="LCZ8" s="276"/>
      <c r="LDA8" s="276"/>
      <c r="LDB8" s="276"/>
      <c r="LDC8" s="276"/>
      <c r="LDD8" s="276"/>
      <c r="LDE8" s="276"/>
      <c r="LDF8" s="276"/>
      <c r="LDG8" s="276"/>
      <c r="LDH8" s="276"/>
      <c r="LDI8" s="276"/>
      <c r="LDJ8" s="276"/>
      <c r="LDK8" s="276"/>
      <c r="LDL8" s="276"/>
      <c r="LDM8" s="276"/>
      <c r="LDN8" s="276"/>
      <c r="LDO8" s="276"/>
      <c r="LDP8" s="276"/>
      <c r="LDQ8" s="276"/>
      <c r="LDR8" s="276"/>
      <c r="LDS8" s="276"/>
      <c r="LDT8" s="276"/>
      <c r="LDU8" s="276"/>
      <c r="LDV8" s="276"/>
      <c r="LDW8" s="276"/>
      <c r="LDX8" s="276"/>
      <c r="LDY8" s="276"/>
      <c r="LDZ8" s="276"/>
      <c r="LEA8" s="276"/>
      <c r="LEB8" s="276"/>
      <c r="LEC8" s="276"/>
      <c r="LED8" s="276"/>
      <c r="LEE8" s="276"/>
      <c r="LEF8" s="276"/>
      <c r="LEG8" s="276"/>
      <c r="LEH8" s="276"/>
      <c r="LEI8" s="276"/>
      <c r="LEJ8" s="276"/>
      <c r="LEK8" s="276"/>
      <c r="LEL8" s="276"/>
      <c r="LEM8" s="276"/>
      <c r="LEN8" s="276"/>
      <c r="LEO8" s="276"/>
      <c r="LEP8" s="276"/>
      <c r="LEQ8" s="276"/>
      <c r="LER8" s="276"/>
      <c r="LES8" s="276"/>
      <c r="LET8" s="276"/>
      <c r="LEU8" s="276"/>
      <c r="LEV8" s="276"/>
      <c r="LEW8" s="276"/>
      <c r="LEX8" s="276"/>
      <c r="LEY8" s="276"/>
      <c r="LEZ8" s="276"/>
      <c r="LFA8" s="276"/>
      <c r="LFB8" s="276"/>
      <c r="LFC8" s="276"/>
      <c r="LFD8" s="276"/>
      <c r="LFE8" s="276"/>
      <c r="LFF8" s="276"/>
      <c r="LFG8" s="276"/>
      <c r="LFH8" s="276"/>
      <c r="LFI8" s="276"/>
      <c r="LFJ8" s="276"/>
      <c r="LFK8" s="276"/>
      <c r="LFL8" s="276"/>
      <c r="LFM8" s="276"/>
      <c r="LFN8" s="276"/>
      <c r="LFO8" s="276"/>
      <c r="LFP8" s="276"/>
      <c r="LFQ8" s="276"/>
      <c r="LFR8" s="276"/>
      <c r="LFS8" s="276"/>
      <c r="LFT8" s="276"/>
      <c r="LFU8" s="276"/>
      <c r="LFV8" s="276"/>
      <c r="LFW8" s="276"/>
      <c r="LFX8" s="276"/>
      <c r="LFY8" s="276"/>
      <c r="LFZ8" s="276"/>
      <c r="LGA8" s="276"/>
      <c r="LGB8" s="276"/>
      <c r="LGC8" s="276"/>
      <c r="LGD8" s="276"/>
      <c r="LGE8" s="276"/>
      <c r="LGF8" s="276"/>
      <c r="LGG8" s="276"/>
      <c r="LGH8" s="276"/>
      <c r="LGI8" s="276"/>
      <c r="LGJ8" s="276"/>
      <c r="LGK8" s="276"/>
      <c r="LGL8" s="276"/>
      <c r="LGM8" s="276"/>
      <c r="LGN8" s="276"/>
      <c r="LGO8" s="276"/>
      <c r="LGP8" s="276"/>
      <c r="LGQ8" s="276"/>
      <c r="LGR8" s="276"/>
      <c r="LGS8" s="276"/>
      <c r="LGT8" s="276"/>
      <c r="LGU8" s="276"/>
      <c r="LGV8" s="276"/>
      <c r="LGW8" s="276"/>
      <c r="LGX8" s="276"/>
      <c r="LGY8" s="276"/>
      <c r="LGZ8" s="276"/>
      <c r="LHA8" s="276"/>
      <c r="LHB8" s="276"/>
      <c r="LHC8" s="276"/>
      <c r="LHD8" s="276"/>
      <c r="LHE8" s="276"/>
      <c r="LHF8" s="276"/>
      <c r="LHG8" s="276"/>
      <c r="LHH8" s="276"/>
      <c r="LHI8" s="276"/>
      <c r="LHJ8" s="276"/>
      <c r="LHK8" s="276"/>
      <c r="LHL8" s="276"/>
      <c r="LHM8" s="276"/>
      <c r="LHN8" s="276"/>
      <c r="LHO8" s="276"/>
      <c r="LHP8" s="276"/>
      <c r="LHQ8" s="276"/>
      <c r="LHR8" s="276"/>
      <c r="LHS8" s="276"/>
      <c r="LHT8" s="276"/>
      <c r="LHU8" s="276"/>
      <c r="LHV8" s="276"/>
      <c r="LHW8" s="276"/>
      <c r="LHX8" s="276"/>
      <c r="LHY8" s="276"/>
      <c r="LHZ8" s="276"/>
      <c r="LIA8" s="276"/>
      <c r="LIB8" s="276"/>
      <c r="LIC8" s="276"/>
      <c r="LID8" s="276"/>
      <c r="LIE8" s="276"/>
      <c r="LIF8" s="276"/>
      <c r="LIG8" s="276"/>
      <c r="LIH8" s="276"/>
      <c r="LII8" s="276"/>
      <c r="LIJ8" s="276"/>
      <c r="LIK8" s="276"/>
      <c r="LIL8" s="276"/>
      <c r="LIM8" s="276"/>
      <c r="LIN8" s="276"/>
      <c r="LIO8" s="276"/>
      <c r="LIP8" s="276"/>
      <c r="LIQ8" s="276"/>
      <c r="LIR8" s="276"/>
      <c r="LIS8" s="276"/>
      <c r="LIT8" s="276"/>
      <c r="LIU8" s="276"/>
      <c r="LIV8" s="276"/>
      <c r="LIW8" s="276"/>
      <c r="LIX8" s="276"/>
      <c r="LIY8" s="276"/>
      <c r="LIZ8" s="276"/>
      <c r="LJA8" s="276"/>
      <c r="LJB8" s="276"/>
      <c r="LJC8" s="276"/>
      <c r="LJD8" s="276"/>
      <c r="LJE8" s="276"/>
      <c r="LJF8" s="276"/>
      <c r="LJG8" s="276"/>
      <c r="LJH8" s="276"/>
      <c r="LJI8" s="276"/>
      <c r="LJJ8" s="276"/>
      <c r="LJK8" s="276"/>
      <c r="LJL8" s="276"/>
      <c r="LJM8" s="276"/>
      <c r="LJN8" s="276"/>
      <c r="LJO8" s="276"/>
      <c r="LJP8" s="276"/>
      <c r="LJQ8" s="276"/>
      <c r="LJR8" s="276"/>
      <c r="LJS8" s="276"/>
      <c r="LJT8" s="276"/>
      <c r="LJU8" s="276"/>
      <c r="LJV8" s="276"/>
      <c r="LJW8" s="276"/>
      <c r="LJX8" s="276"/>
      <c r="LJY8" s="276"/>
      <c r="LJZ8" s="276"/>
      <c r="LKA8" s="276"/>
      <c r="LKB8" s="276"/>
      <c r="LKC8" s="276"/>
      <c r="LKD8" s="276"/>
      <c r="LKE8" s="276"/>
      <c r="LKF8" s="276"/>
      <c r="LKG8" s="276"/>
      <c r="LKH8" s="276"/>
      <c r="LKI8" s="276"/>
      <c r="LKJ8" s="276"/>
      <c r="LKK8" s="276"/>
      <c r="LKL8" s="276"/>
      <c r="LKM8" s="276"/>
      <c r="LKN8" s="276"/>
      <c r="LKO8" s="276"/>
      <c r="LKP8" s="276"/>
      <c r="LKQ8" s="276"/>
      <c r="LKR8" s="276"/>
      <c r="LKS8" s="276"/>
      <c r="LKT8" s="276"/>
      <c r="LKU8" s="276"/>
      <c r="LKV8" s="276"/>
      <c r="LKW8" s="276"/>
      <c r="LKX8" s="276"/>
      <c r="LKY8" s="276"/>
      <c r="LKZ8" s="276"/>
      <c r="LLA8" s="276"/>
      <c r="LLB8" s="276"/>
      <c r="LLC8" s="276"/>
      <c r="LLD8" s="276"/>
      <c r="LLE8" s="276"/>
      <c r="LLF8" s="276"/>
      <c r="LLG8" s="276"/>
      <c r="LLH8" s="276"/>
      <c r="LLI8" s="276"/>
      <c r="LLJ8" s="276"/>
      <c r="LLK8" s="276"/>
      <c r="LLL8" s="276"/>
      <c r="LLM8" s="276"/>
      <c r="LLN8" s="276"/>
      <c r="LLO8" s="276"/>
      <c r="LLP8" s="276"/>
      <c r="LLQ8" s="276"/>
      <c r="LLR8" s="276"/>
      <c r="LLS8" s="276"/>
      <c r="LLT8" s="276"/>
      <c r="LLU8" s="276"/>
      <c r="LLV8" s="276"/>
      <c r="LLW8" s="276"/>
      <c r="LLX8" s="276"/>
      <c r="LLY8" s="276"/>
      <c r="LLZ8" s="276"/>
      <c r="LMA8" s="276"/>
      <c r="LMB8" s="276"/>
      <c r="LMC8" s="276"/>
      <c r="LMD8" s="276"/>
      <c r="LME8" s="276"/>
      <c r="LMF8" s="276"/>
      <c r="LMG8" s="276"/>
      <c r="LMH8" s="276"/>
      <c r="LMI8" s="276"/>
      <c r="LMJ8" s="276"/>
      <c r="LMK8" s="276"/>
      <c r="LML8" s="276"/>
      <c r="LMM8" s="276"/>
      <c r="LMN8" s="276"/>
      <c r="LMO8" s="276"/>
      <c r="LMP8" s="276"/>
      <c r="LMQ8" s="276"/>
      <c r="LMR8" s="276"/>
      <c r="LMS8" s="276"/>
      <c r="LMT8" s="276"/>
      <c r="LMU8" s="276"/>
      <c r="LMV8" s="276"/>
      <c r="LMW8" s="276"/>
      <c r="LMX8" s="276"/>
      <c r="LMY8" s="276"/>
      <c r="LMZ8" s="276"/>
      <c r="LNA8" s="276"/>
      <c r="LNB8" s="276"/>
      <c r="LNC8" s="276"/>
      <c r="LND8" s="276"/>
      <c r="LNE8" s="276"/>
      <c r="LNF8" s="276"/>
      <c r="LNG8" s="276"/>
      <c r="LNH8" s="276"/>
      <c r="LNI8" s="276"/>
      <c r="LNJ8" s="276"/>
      <c r="LNK8" s="276"/>
      <c r="LNL8" s="276"/>
      <c r="LNM8" s="276"/>
      <c r="LNN8" s="276"/>
      <c r="LNO8" s="276"/>
      <c r="LNP8" s="276"/>
      <c r="LNQ8" s="276"/>
      <c r="LNR8" s="276"/>
      <c r="LNS8" s="276"/>
      <c r="LNT8" s="276"/>
      <c r="LNU8" s="276"/>
      <c r="LNV8" s="276"/>
      <c r="LNW8" s="276"/>
      <c r="LNX8" s="276"/>
      <c r="LNY8" s="276"/>
      <c r="LNZ8" s="276"/>
      <c r="LOA8" s="276"/>
      <c r="LOB8" s="276"/>
      <c r="LOC8" s="276"/>
      <c r="LOD8" s="276"/>
      <c r="LOE8" s="276"/>
      <c r="LOF8" s="276"/>
      <c r="LOG8" s="276"/>
      <c r="LOH8" s="276"/>
      <c r="LOI8" s="276"/>
      <c r="LOJ8" s="276"/>
      <c r="LOK8" s="276"/>
      <c r="LOL8" s="276"/>
      <c r="LOM8" s="276"/>
      <c r="LON8" s="276"/>
      <c r="LOO8" s="276"/>
      <c r="LOP8" s="276"/>
      <c r="LOQ8" s="276"/>
      <c r="LOR8" s="276"/>
      <c r="LOS8" s="276"/>
      <c r="LOT8" s="276"/>
      <c r="LOU8" s="276"/>
      <c r="LOV8" s="276"/>
      <c r="LOW8" s="276"/>
      <c r="LOX8" s="276"/>
      <c r="LOY8" s="276"/>
      <c r="LOZ8" s="276"/>
      <c r="LPA8" s="276"/>
      <c r="LPB8" s="276"/>
      <c r="LPC8" s="276"/>
      <c r="LPD8" s="276"/>
      <c r="LPE8" s="276"/>
      <c r="LPF8" s="276"/>
      <c r="LPG8" s="276"/>
      <c r="LPH8" s="276"/>
      <c r="LPI8" s="276"/>
      <c r="LPJ8" s="276"/>
      <c r="LPK8" s="276"/>
      <c r="LPL8" s="276"/>
      <c r="LPM8" s="276"/>
      <c r="LPN8" s="276"/>
      <c r="LPO8" s="276"/>
      <c r="LPP8" s="276"/>
      <c r="LPQ8" s="276"/>
      <c r="LPR8" s="276"/>
      <c r="LPS8" s="276"/>
      <c r="LPT8" s="276"/>
      <c r="LPU8" s="276"/>
      <c r="LPV8" s="276"/>
      <c r="LPW8" s="276"/>
      <c r="LPX8" s="276"/>
      <c r="LPY8" s="276"/>
      <c r="LPZ8" s="276"/>
      <c r="LQA8" s="276"/>
      <c r="LQB8" s="276"/>
      <c r="LQC8" s="276"/>
      <c r="LQD8" s="276"/>
      <c r="LQE8" s="276"/>
      <c r="LQF8" s="276"/>
      <c r="LQG8" s="276"/>
      <c r="LQH8" s="276"/>
      <c r="LQI8" s="276"/>
      <c r="LQJ8" s="276"/>
      <c r="LQK8" s="276"/>
      <c r="LQL8" s="276"/>
      <c r="LQM8" s="276"/>
      <c r="LQN8" s="276"/>
      <c r="LQO8" s="276"/>
      <c r="LQP8" s="276"/>
      <c r="LQQ8" s="276"/>
      <c r="LQR8" s="276"/>
      <c r="LQS8" s="276"/>
      <c r="LQT8" s="276"/>
      <c r="LQU8" s="276"/>
      <c r="LQV8" s="276"/>
      <c r="LQW8" s="276"/>
      <c r="LQX8" s="276"/>
      <c r="LQY8" s="276"/>
      <c r="LQZ8" s="276"/>
      <c r="LRA8" s="276"/>
      <c r="LRB8" s="276"/>
      <c r="LRC8" s="276"/>
      <c r="LRD8" s="276"/>
      <c r="LRE8" s="276"/>
      <c r="LRF8" s="276"/>
      <c r="LRG8" s="276"/>
      <c r="LRH8" s="276"/>
      <c r="LRI8" s="276"/>
      <c r="LRJ8" s="276"/>
      <c r="LRK8" s="276"/>
      <c r="LRL8" s="276"/>
      <c r="LRM8" s="276"/>
      <c r="LRN8" s="276"/>
      <c r="LRO8" s="276"/>
      <c r="LRP8" s="276"/>
      <c r="LRQ8" s="276"/>
      <c r="LRR8" s="276"/>
      <c r="LRS8" s="276"/>
      <c r="LRT8" s="276"/>
      <c r="LRU8" s="276"/>
      <c r="LRV8" s="276"/>
      <c r="LRW8" s="276"/>
      <c r="LRX8" s="276"/>
      <c r="LRY8" s="276"/>
      <c r="LRZ8" s="276"/>
      <c r="LSA8" s="276"/>
      <c r="LSB8" s="276"/>
      <c r="LSC8" s="276"/>
      <c r="LSD8" s="276"/>
      <c r="LSE8" s="276"/>
      <c r="LSF8" s="276"/>
      <c r="LSG8" s="276"/>
      <c r="LSH8" s="276"/>
      <c r="LSI8" s="276"/>
      <c r="LSJ8" s="276"/>
      <c r="LSK8" s="276"/>
      <c r="LSL8" s="276"/>
      <c r="LSM8" s="276"/>
      <c r="LSN8" s="276"/>
      <c r="LSO8" s="276"/>
      <c r="LSP8" s="276"/>
      <c r="LSQ8" s="276"/>
      <c r="LSR8" s="276"/>
      <c r="LSS8" s="276"/>
      <c r="LST8" s="276"/>
      <c r="LSU8" s="276"/>
      <c r="LSV8" s="276"/>
      <c r="LSW8" s="276"/>
      <c r="LSX8" s="276"/>
      <c r="LSY8" s="276"/>
      <c r="LSZ8" s="276"/>
      <c r="LTA8" s="276"/>
      <c r="LTB8" s="276"/>
      <c r="LTC8" s="276"/>
      <c r="LTD8" s="276"/>
      <c r="LTE8" s="276"/>
      <c r="LTF8" s="276"/>
      <c r="LTG8" s="276"/>
      <c r="LTH8" s="276"/>
      <c r="LTI8" s="276"/>
      <c r="LTJ8" s="276"/>
      <c r="LTK8" s="276"/>
      <c r="LTL8" s="276"/>
      <c r="LTM8" s="276"/>
      <c r="LTN8" s="276"/>
      <c r="LTO8" s="276"/>
      <c r="LTP8" s="276"/>
      <c r="LTQ8" s="276"/>
      <c r="LTR8" s="276"/>
      <c r="LTS8" s="276"/>
      <c r="LTT8" s="276"/>
      <c r="LTU8" s="276"/>
      <c r="LTV8" s="276"/>
      <c r="LTW8" s="276"/>
      <c r="LTX8" s="276"/>
      <c r="LTY8" s="276"/>
      <c r="LTZ8" s="276"/>
      <c r="LUA8" s="276"/>
      <c r="LUB8" s="276"/>
      <c r="LUC8" s="276"/>
      <c r="LUD8" s="276"/>
      <c r="LUE8" s="276"/>
      <c r="LUF8" s="276"/>
      <c r="LUG8" s="276"/>
      <c r="LUH8" s="276"/>
      <c r="LUI8" s="276"/>
      <c r="LUJ8" s="276"/>
      <c r="LUK8" s="276"/>
      <c r="LUL8" s="276"/>
      <c r="LUM8" s="276"/>
      <c r="LUN8" s="276"/>
      <c r="LUO8" s="276"/>
      <c r="LUP8" s="276"/>
      <c r="LUQ8" s="276"/>
      <c r="LUR8" s="276"/>
      <c r="LUS8" s="276"/>
      <c r="LUT8" s="276"/>
      <c r="LUU8" s="276"/>
      <c r="LUV8" s="276"/>
      <c r="LUW8" s="276"/>
      <c r="LUX8" s="276"/>
      <c r="LUY8" s="276"/>
      <c r="LUZ8" s="276"/>
      <c r="LVA8" s="276"/>
      <c r="LVB8" s="276"/>
      <c r="LVC8" s="276"/>
      <c r="LVD8" s="276"/>
      <c r="LVE8" s="276"/>
      <c r="LVF8" s="276"/>
      <c r="LVG8" s="276"/>
      <c r="LVH8" s="276"/>
      <c r="LVI8" s="276"/>
      <c r="LVJ8" s="276"/>
      <c r="LVK8" s="276"/>
      <c r="LVL8" s="276"/>
      <c r="LVM8" s="276"/>
      <c r="LVN8" s="276"/>
      <c r="LVO8" s="276"/>
      <c r="LVP8" s="276"/>
      <c r="LVQ8" s="276"/>
      <c r="LVR8" s="276"/>
      <c r="LVS8" s="276"/>
      <c r="LVT8" s="276"/>
      <c r="LVU8" s="276"/>
      <c r="LVV8" s="276"/>
      <c r="LVW8" s="276"/>
      <c r="LVX8" s="276"/>
      <c r="LVY8" s="276"/>
      <c r="LVZ8" s="276"/>
      <c r="LWA8" s="276"/>
      <c r="LWB8" s="276"/>
      <c r="LWC8" s="276"/>
      <c r="LWD8" s="276"/>
      <c r="LWE8" s="276"/>
      <c r="LWF8" s="276"/>
      <c r="LWG8" s="276"/>
      <c r="LWH8" s="276"/>
      <c r="LWI8" s="276"/>
      <c r="LWJ8" s="276"/>
      <c r="LWK8" s="276"/>
      <c r="LWL8" s="276"/>
      <c r="LWM8" s="276"/>
      <c r="LWN8" s="276"/>
      <c r="LWO8" s="276"/>
      <c r="LWP8" s="276"/>
      <c r="LWQ8" s="276"/>
      <c r="LWR8" s="276"/>
      <c r="LWS8" s="276"/>
      <c r="LWT8" s="276"/>
      <c r="LWU8" s="276"/>
      <c r="LWV8" s="276"/>
      <c r="LWW8" s="276"/>
      <c r="LWX8" s="276"/>
      <c r="LWY8" s="276"/>
      <c r="LWZ8" s="276"/>
      <c r="LXA8" s="276"/>
      <c r="LXB8" s="276"/>
      <c r="LXC8" s="276"/>
      <c r="LXD8" s="276"/>
      <c r="LXE8" s="276"/>
      <c r="LXF8" s="276"/>
      <c r="LXG8" s="276"/>
      <c r="LXH8" s="276"/>
      <c r="LXI8" s="276"/>
      <c r="LXJ8" s="276"/>
      <c r="LXK8" s="276"/>
      <c r="LXL8" s="276"/>
      <c r="LXM8" s="276"/>
      <c r="LXN8" s="276"/>
      <c r="LXO8" s="276"/>
      <c r="LXP8" s="276"/>
      <c r="LXQ8" s="276"/>
      <c r="LXR8" s="276"/>
      <c r="LXS8" s="276"/>
      <c r="LXT8" s="276"/>
      <c r="LXU8" s="276"/>
      <c r="LXV8" s="276"/>
      <c r="LXW8" s="276"/>
      <c r="LXX8" s="276"/>
      <c r="LXY8" s="276"/>
      <c r="LXZ8" s="276"/>
      <c r="LYA8" s="276"/>
      <c r="LYB8" s="276"/>
      <c r="LYC8" s="276"/>
      <c r="LYD8" s="276"/>
      <c r="LYE8" s="276"/>
      <c r="LYF8" s="276"/>
      <c r="LYG8" s="276"/>
      <c r="LYH8" s="276"/>
      <c r="LYI8" s="276"/>
      <c r="LYJ8" s="276"/>
      <c r="LYK8" s="276"/>
      <c r="LYL8" s="276"/>
      <c r="LYM8" s="276"/>
      <c r="LYN8" s="276"/>
      <c r="LYO8" s="276"/>
      <c r="LYP8" s="276"/>
      <c r="LYQ8" s="276"/>
      <c r="LYR8" s="276"/>
      <c r="LYS8" s="276"/>
      <c r="LYT8" s="276"/>
      <c r="LYU8" s="276"/>
      <c r="LYV8" s="276"/>
      <c r="LYW8" s="276"/>
      <c r="LYX8" s="276"/>
      <c r="LYY8" s="276"/>
      <c r="LYZ8" s="276"/>
      <c r="LZA8" s="276"/>
      <c r="LZB8" s="276"/>
      <c r="LZC8" s="276"/>
      <c r="LZD8" s="276"/>
      <c r="LZE8" s="276"/>
      <c r="LZF8" s="276"/>
      <c r="LZG8" s="276"/>
      <c r="LZH8" s="276"/>
      <c r="LZI8" s="276"/>
      <c r="LZJ8" s="276"/>
      <c r="LZK8" s="276"/>
      <c r="LZL8" s="276"/>
      <c r="LZM8" s="276"/>
      <c r="LZN8" s="276"/>
      <c r="LZO8" s="276"/>
      <c r="LZP8" s="276"/>
      <c r="LZQ8" s="276"/>
      <c r="LZR8" s="276"/>
      <c r="LZS8" s="276"/>
      <c r="LZT8" s="276"/>
      <c r="LZU8" s="276"/>
      <c r="LZV8" s="276"/>
      <c r="LZW8" s="276"/>
      <c r="LZX8" s="276"/>
      <c r="LZY8" s="276"/>
      <c r="LZZ8" s="276"/>
      <c r="MAA8" s="276"/>
      <c r="MAB8" s="276"/>
      <c r="MAC8" s="276"/>
      <c r="MAD8" s="276"/>
      <c r="MAE8" s="276"/>
      <c r="MAF8" s="276"/>
      <c r="MAG8" s="276"/>
      <c r="MAH8" s="276"/>
      <c r="MAI8" s="276"/>
      <c r="MAJ8" s="276"/>
      <c r="MAK8" s="276"/>
      <c r="MAL8" s="276"/>
      <c r="MAM8" s="276"/>
      <c r="MAN8" s="276"/>
      <c r="MAO8" s="276"/>
      <c r="MAP8" s="276"/>
      <c r="MAQ8" s="276"/>
      <c r="MAR8" s="276"/>
      <c r="MAS8" s="276"/>
      <c r="MAT8" s="276"/>
      <c r="MAU8" s="276"/>
      <c r="MAV8" s="276"/>
      <c r="MAW8" s="276"/>
      <c r="MAX8" s="276"/>
      <c r="MAY8" s="276"/>
      <c r="MAZ8" s="276"/>
      <c r="MBA8" s="276"/>
      <c r="MBB8" s="276"/>
      <c r="MBC8" s="276"/>
      <c r="MBD8" s="276"/>
      <c r="MBE8" s="276"/>
      <c r="MBF8" s="276"/>
      <c r="MBG8" s="276"/>
      <c r="MBH8" s="276"/>
      <c r="MBI8" s="276"/>
      <c r="MBJ8" s="276"/>
      <c r="MBK8" s="276"/>
      <c r="MBL8" s="276"/>
      <c r="MBM8" s="276"/>
      <c r="MBN8" s="276"/>
      <c r="MBO8" s="276"/>
      <c r="MBP8" s="276"/>
      <c r="MBQ8" s="276"/>
      <c r="MBR8" s="276"/>
      <c r="MBS8" s="276"/>
      <c r="MBT8" s="276"/>
      <c r="MBU8" s="276"/>
      <c r="MBV8" s="276"/>
      <c r="MBW8" s="276"/>
      <c r="MBX8" s="276"/>
      <c r="MBY8" s="276"/>
      <c r="MBZ8" s="276"/>
      <c r="MCA8" s="276"/>
      <c r="MCB8" s="276"/>
      <c r="MCC8" s="276"/>
      <c r="MCD8" s="276"/>
      <c r="MCE8" s="276"/>
      <c r="MCF8" s="276"/>
      <c r="MCG8" s="276"/>
      <c r="MCH8" s="276"/>
      <c r="MCI8" s="276"/>
      <c r="MCJ8" s="276"/>
      <c r="MCK8" s="276"/>
      <c r="MCL8" s="276"/>
      <c r="MCM8" s="276"/>
      <c r="MCN8" s="276"/>
      <c r="MCO8" s="276"/>
      <c r="MCP8" s="276"/>
      <c r="MCQ8" s="276"/>
      <c r="MCR8" s="276"/>
      <c r="MCS8" s="276"/>
      <c r="MCT8" s="276"/>
      <c r="MCU8" s="276"/>
      <c r="MCV8" s="276"/>
      <c r="MCW8" s="276"/>
      <c r="MCX8" s="276"/>
      <c r="MCY8" s="276"/>
      <c r="MCZ8" s="276"/>
      <c r="MDA8" s="276"/>
      <c r="MDB8" s="276"/>
      <c r="MDC8" s="276"/>
      <c r="MDD8" s="276"/>
      <c r="MDE8" s="276"/>
      <c r="MDF8" s="276"/>
      <c r="MDG8" s="276"/>
      <c r="MDH8" s="276"/>
      <c r="MDI8" s="276"/>
      <c r="MDJ8" s="276"/>
      <c r="MDK8" s="276"/>
      <c r="MDL8" s="276"/>
      <c r="MDM8" s="276"/>
      <c r="MDN8" s="276"/>
      <c r="MDO8" s="276"/>
      <c r="MDP8" s="276"/>
      <c r="MDQ8" s="276"/>
      <c r="MDR8" s="276"/>
      <c r="MDS8" s="276"/>
      <c r="MDT8" s="276"/>
      <c r="MDU8" s="276"/>
      <c r="MDV8" s="276"/>
      <c r="MDW8" s="276"/>
      <c r="MDX8" s="276"/>
      <c r="MDY8" s="276"/>
      <c r="MDZ8" s="276"/>
      <c r="MEA8" s="276"/>
      <c r="MEB8" s="276"/>
      <c r="MEC8" s="276"/>
      <c r="MED8" s="276"/>
      <c r="MEE8" s="276"/>
      <c r="MEF8" s="276"/>
      <c r="MEG8" s="276"/>
      <c r="MEH8" s="276"/>
      <c r="MEI8" s="276"/>
      <c r="MEJ8" s="276"/>
      <c r="MEK8" s="276"/>
      <c r="MEL8" s="276"/>
      <c r="MEM8" s="276"/>
      <c r="MEN8" s="276"/>
      <c r="MEO8" s="276"/>
      <c r="MEP8" s="276"/>
      <c r="MEQ8" s="276"/>
      <c r="MER8" s="276"/>
      <c r="MES8" s="276"/>
      <c r="MET8" s="276"/>
      <c r="MEU8" s="276"/>
      <c r="MEV8" s="276"/>
      <c r="MEW8" s="276"/>
      <c r="MEX8" s="276"/>
      <c r="MEY8" s="276"/>
      <c r="MEZ8" s="276"/>
      <c r="MFA8" s="276"/>
      <c r="MFB8" s="276"/>
      <c r="MFC8" s="276"/>
      <c r="MFD8" s="276"/>
      <c r="MFE8" s="276"/>
      <c r="MFF8" s="276"/>
      <c r="MFG8" s="276"/>
      <c r="MFH8" s="276"/>
      <c r="MFI8" s="276"/>
      <c r="MFJ8" s="276"/>
      <c r="MFK8" s="276"/>
      <c r="MFL8" s="276"/>
      <c r="MFM8" s="276"/>
      <c r="MFN8" s="276"/>
      <c r="MFO8" s="276"/>
      <c r="MFP8" s="276"/>
      <c r="MFQ8" s="276"/>
      <c r="MFR8" s="276"/>
      <c r="MFS8" s="276"/>
      <c r="MFT8" s="276"/>
      <c r="MFU8" s="276"/>
      <c r="MFV8" s="276"/>
      <c r="MFW8" s="276"/>
      <c r="MFX8" s="276"/>
      <c r="MFY8" s="276"/>
      <c r="MFZ8" s="276"/>
      <c r="MGA8" s="276"/>
      <c r="MGB8" s="276"/>
      <c r="MGC8" s="276"/>
      <c r="MGD8" s="276"/>
      <c r="MGE8" s="276"/>
      <c r="MGF8" s="276"/>
      <c r="MGG8" s="276"/>
      <c r="MGH8" s="276"/>
      <c r="MGI8" s="276"/>
      <c r="MGJ8" s="276"/>
      <c r="MGK8" s="276"/>
      <c r="MGL8" s="276"/>
      <c r="MGM8" s="276"/>
      <c r="MGN8" s="276"/>
      <c r="MGO8" s="276"/>
      <c r="MGP8" s="276"/>
      <c r="MGQ8" s="276"/>
      <c r="MGR8" s="276"/>
      <c r="MGS8" s="276"/>
      <c r="MGT8" s="276"/>
      <c r="MGU8" s="276"/>
      <c r="MGV8" s="276"/>
      <c r="MGW8" s="276"/>
      <c r="MGX8" s="276"/>
      <c r="MGY8" s="276"/>
      <c r="MGZ8" s="276"/>
      <c r="MHA8" s="276"/>
      <c r="MHB8" s="276"/>
      <c r="MHC8" s="276"/>
      <c r="MHD8" s="276"/>
      <c r="MHE8" s="276"/>
      <c r="MHF8" s="276"/>
      <c r="MHG8" s="276"/>
      <c r="MHH8" s="276"/>
      <c r="MHI8" s="276"/>
      <c r="MHJ8" s="276"/>
      <c r="MHK8" s="276"/>
      <c r="MHL8" s="276"/>
      <c r="MHM8" s="276"/>
      <c r="MHN8" s="276"/>
      <c r="MHO8" s="276"/>
      <c r="MHP8" s="276"/>
      <c r="MHQ8" s="276"/>
      <c r="MHR8" s="276"/>
      <c r="MHS8" s="276"/>
      <c r="MHT8" s="276"/>
      <c r="MHU8" s="276"/>
      <c r="MHV8" s="276"/>
      <c r="MHW8" s="276"/>
      <c r="MHX8" s="276"/>
      <c r="MHY8" s="276"/>
      <c r="MHZ8" s="276"/>
      <c r="MIA8" s="276"/>
      <c r="MIB8" s="276"/>
      <c r="MIC8" s="276"/>
      <c r="MID8" s="276"/>
      <c r="MIE8" s="276"/>
      <c r="MIF8" s="276"/>
      <c r="MIG8" s="276"/>
      <c r="MIH8" s="276"/>
      <c r="MII8" s="276"/>
      <c r="MIJ8" s="276"/>
      <c r="MIK8" s="276"/>
      <c r="MIL8" s="276"/>
      <c r="MIM8" s="276"/>
      <c r="MIN8" s="276"/>
      <c r="MIO8" s="276"/>
      <c r="MIP8" s="276"/>
      <c r="MIQ8" s="276"/>
      <c r="MIR8" s="276"/>
      <c r="MIS8" s="276"/>
      <c r="MIT8" s="276"/>
      <c r="MIU8" s="276"/>
      <c r="MIV8" s="276"/>
      <c r="MIW8" s="276"/>
      <c r="MIX8" s="276"/>
      <c r="MIY8" s="276"/>
      <c r="MIZ8" s="276"/>
      <c r="MJA8" s="276"/>
      <c r="MJB8" s="276"/>
      <c r="MJC8" s="276"/>
      <c r="MJD8" s="276"/>
      <c r="MJE8" s="276"/>
      <c r="MJF8" s="276"/>
      <c r="MJG8" s="276"/>
      <c r="MJH8" s="276"/>
      <c r="MJI8" s="276"/>
      <c r="MJJ8" s="276"/>
      <c r="MJK8" s="276"/>
      <c r="MJL8" s="276"/>
      <c r="MJM8" s="276"/>
      <c r="MJN8" s="276"/>
      <c r="MJO8" s="276"/>
      <c r="MJP8" s="276"/>
      <c r="MJQ8" s="276"/>
      <c r="MJR8" s="276"/>
      <c r="MJS8" s="276"/>
      <c r="MJT8" s="276"/>
      <c r="MJU8" s="276"/>
      <c r="MJV8" s="276"/>
      <c r="MJW8" s="276"/>
      <c r="MJX8" s="276"/>
      <c r="MJY8" s="276"/>
      <c r="MJZ8" s="276"/>
      <c r="MKA8" s="276"/>
      <c r="MKB8" s="276"/>
      <c r="MKC8" s="276"/>
      <c r="MKD8" s="276"/>
      <c r="MKE8" s="276"/>
      <c r="MKF8" s="276"/>
      <c r="MKG8" s="276"/>
      <c r="MKH8" s="276"/>
      <c r="MKI8" s="276"/>
      <c r="MKJ8" s="276"/>
      <c r="MKK8" s="276"/>
      <c r="MKL8" s="276"/>
      <c r="MKM8" s="276"/>
      <c r="MKN8" s="276"/>
      <c r="MKO8" s="276"/>
      <c r="MKP8" s="276"/>
      <c r="MKQ8" s="276"/>
      <c r="MKR8" s="276"/>
      <c r="MKS8" s="276"/>
      <c r="MKT8" s="276"/>
      <c r="MKU8" s="276"/>
      <c r="MKV8" s="276"/>
      <c r="MKW8" s="276"/>
      <c r="MKX8" s="276"/>
      <c r="MKY8" s="276"/>
      <c r="MKZ8" s="276"/>
      <c r="MLA8" s="276"/>
      <c r="MLB8" s="276"/>
      <c r="MLC8" s="276"/>
      <c r="MLD8" s="276"/>
      <c r="MLE8" s="276"/>
      <c r="MLF8" s="276"/>
      <c r="MLG8" s="276"/>
      <c r="MLH8" s="276"/>
      <c r="MLI8" s="276"/>
      <c r="MLJ8" s="276"/>
      <c r="MLK8" s="276"/>
      <c r="MLL8" s="276"/>
      <c r="MLM8" s="276"/>
      <c r="MLN8" s="276"/>
      <c r="MLO8" s="276"/>
      <c r="MLP8" s="276"/>
      <c r="MLQ8" s="276"/>
      <c r="MLR8" s="276"/>
      <c r="MLS8" s="276"/>
      <c r="MLT8" s="276"/>
      <c r="MLU8" s="276"/>
      <c r="MLV8" s="276"/>
      <c r="MLW8" s="276"/>
      <c r="MLX8" s="276"/>
      <c r="MLY8" s="276"/>
      <c r="MLZ8" s="276"/>
      <c r="MMA8" s="276"/>
      <c r="MMB8" s="276"/>
      <c r="MMC8" s="276"/>
      <c r="MMD8" s="276"/>
      <c r="MME8" s="276"/>
      <c r="MMF8" s="276"/>
      <c r="MMG8" s="276"/>
      <c r="MMH8" s="276"/>
      <c r="MMI8" s="276"/>
      <c r="MMJ8" s="276"/>
      <c r="MMK8" s="276"/>
      <c r="MML8" s="276"/>
      <c r="MMM8" s="276"/>
      <c r="MMN8" s="276"/>
      <c r="MMO8" s="276"/>
      <c r="MMP8" s="276"/>
      <c r="MMQ8" s="276"/>
      <c r="MMR8" s="276"/>
      <c r="MMS8" s="276"/>
      <c r="MMT8" s="276"/>
      <c r="MMU8" s="276"/>
      <c r="MMV8" s="276"/>
      <c r="MMW8" s="276"/>
      <c r="MMX8" s="276"/>
      <c r="MMY8" s="276"/>
      <c r="MMZ8" s="276"/>
      <c r="MNA8" s="276"/>
      <c r="MNB8" s="276"/>
      <c r="MNC8" s="276"/>
      <c r="MND8" s="276"/>
      <c r="MNE8" s="276"/>
      <c r="MNF8" s="276"/>
      <c r="MNG8" s="276"/>
      <c r="MNH8" s="276"/>
      <c r="MNI8" s="276"/>
      <c r="MNJ8" s="276"/>
      <c r="MNK8" s="276"/>
      <c r="MNL8" s="276"/>
      <c r="MNM8" s="276"/>
      <c r="MNN8" s="276"/>
      <c r="MNO8" s="276"/>
      <c r="MNP8" s="276"/>
      <c r="MNQ8" s="276"/>
      <c r="MNR8" s="276"/>
      <c r="MNS8" s="276"/>
      <c r="MNT8" s="276"/>
      <c r="MNU8" s="276"/>
      <c r="MNV8" s="276"/>
      <c r="MNW8" s="276"/>
      <c r="MNX8" s="276"/>
      <c r="MNY8" s="276"/>
      <c r="MNZ8" s="276"/>
      <c r="MOA8" s="276"/>
      <c r="MOB8" s="276"/>
      <c r="MOC8" s="276"/>
      <c r="MOD8" s="276"/>
      <c r="MOE8" s="276"/>
      <c r="MOF8" s="276"/>
      <c r="MOG8" s="276"/>
      <c r="MOH8" s="276"/>
      <c r="MOI8" s="276"/>
      <c r="MOJ8" s="276"/>
      <c r="MOK8" s="276"/>
      <c r="MOL8" s="276"/>
      <c r="MOM8" s="276"/>
      <c r="MON8" s="276"/>
      <c r="MOO8" s="276"/>
      <c r="MOP8" s="276"/>
      <c r="MOQ8" s="276"/>
      <c r="MOR8" s="276"/>
      <c r="MOS8" s="276"/>
      <c r="MOT8" s="276"/>
      <c r="MOU8" s="276"/>
      <c r="MOV8" s="276"/>
      <c r="MOW8" s="276"/>
      <c r="MOX8" s="276"/>
      <c r="MOY8" s="276"/>
      <c r="MOZ8" s="276"/>
      <c r="MPA8" s="276"/>
      <c r="MPB8" s="276"/>
      <c r="MPC8" s="276"/>
      <c r="MPD8" s="276"/>
      <c r="MPE8" s="276"/>
      <c r="MPF8" s="276"/>
      <c r="MPG8" s="276"/>
      <c r="MPH8" s="276"/>
      <c r="MPI8" s="276"/>
      <c r="MPJ8" s="276"/>
      <c r="MPK8" s="276"/>
      <c r="MPL8" s="276"/>
      <c r="MPM8" s="276"/>
      <c r="MPN8" s="276"/>
      <c r="MPO8" s="276"/>
      <c r="MPP8" s="276"/>
      <c r="MPQ8" s="276"/>
      <c r="MPR8" s="276"/>
      <c r="MPS8" s="276"/>
      <c r="MPT8" s="276"/>
      <c r="MPU8" s="276"/>
      <c r="MPV8" s="276"/>
      <c r="MPW8" s="276"/>
      <c r="MPX8" s="276"/>
      <c r="MPY8" s="276"/>
      <c r="MPZ8" s="276"/>
      <c r="MQA8" s="276"/>
      <c r="MQB8" s="276"/>
      <c r="MQC8" s="276"/>
      <c r="MQD8" s="276"/>
      <c r="MQE8" s="276"/>
      <c r="MQF8" s="276"/>
      <c r="MQG8" s="276"/>
      <c r="MQH8" s="276"/>
      <c r="MQI8" s="276"/>
      <c r="MQJ8" s="276"/>
      <c r="MQK8" s="276"/>
      <c r="MQL8" s="276"/>
      <c r="MQM8" s="276"/>
      <c r="MQN8" s="276"/>
      <c r="MQO8" s="276"/>
      <c r="MQP8" s="276"/>
      <c r="MQQ8" s="276"/>
      <c r="MQR8" s="276"/>
      <c r="MQS8" s="276"/>
      <c r="MQT8" s="276"/>
      <c r="MQU8" s="276"/>
      <c r="MQV8" s="276"/>
      <c r="MQW8" s="276"/>
      <c r="MQX8" s="276"/>
      <c r="MQY8" s="276"/>
      <c r="MQZ8" s="276"/>
      <c r="MRA8" s="276"/>
      <c r="MRB8" s="276"/>
      <c r="MRC8" s="276"/>
      <c r="MRD8" s="276"/>
      <c r="MRE8" s="276"/>
      <c r="MRF8" s="276"/>
      <c r="MRG8" s="276"/>
      <c r="MRH8" s="276"/>
      <c r="MRI8" s="276"/>
      <c r="MRJ8" s="276"/>
      <c r="MRK8" s="276"/>
      <c r="MRL8" s="276"/>
      <c r="MRM8" s="276"/>
      <c r="MRN8" s="276"/>
      <c r="MRO8" s="276"/>
      <c r="MRP8" s="276"/>
      <c r="MRQ8" s="276"/>
      <c r="MRR8" s="276"/>
      <c r="MRS8" s="276"/>
      <c r="MRT8" s="276"/>
      <c r="MRU8" s="276"/>
      <c r="MRV8" s="276"/>
      <c r="MRW8" s="276"/>
      <c r="MRX8" s="276"/>
      <c r="MRY8" s="276"/>
      <c r="MRZ8" s="276"/>
      <c r="MSA8" s="276"/>
      <c r="MSB8" s="276"/>
      <c r="MSC8" s="276"/>
      <c r="MSD8" s="276"/>
      <c r="MSE8" s="276"/>
      <c r="MSF8" s="276"/>
      <c r="MSG8" s="276"/>
      <c r="MSH8" s="276"/>
      <c r="MSI8" s="276"/>
      <c r="MSJ8" s="276"/>
      <c r="MSK8" s="276"/>
      <c r="MSL8" s="276"/>
      <c r="MSM8" s="276"/>
      <c r="MSN8" s="276"/>
      <c r="MSO8" s="276"/>
      <c r="MSP8" s="276"/>
      <c r="MSQ8" s="276"/>
      <c r="MSR8" s="276"/>
      <c r="MSS8" s="276"/>
      <c r="MST8" s="276"/>
      <c r="MSU8" s="276"/>
      <c r="MSV8" s="276"/>
      <c r="MSW8" s="276"/>
      <c r="MSX8" s="276"/>
      <c r="MSY8" s="276"/>
      <c r="MSZ8" s="276"/>
      <c r="MTA8" s="276"/>
      <c r="MTB8" s="276"/>
      <c r="MTC8" s="276"/>
      <c r="MTD8" s="276"/>
      <c r="MTE8" s="276"/>
      <c r="MTF8" s="276"/>
      <c r="MTG8" s="276"/>
      <c r="MTH8" s="276"/>
      <c r="MTI8" s="276"/>
      <c r="MTJ8" s="276"/>
      <c r="MTK8" s="276"/>
      <c r="MTL8" s="276"/>
      <c r="MTM8" s="276"/>
      <c r="MTN8" s="276"/>
      <c r="MTO8" s="276"/>
      <c r="MTP8" s="276"/>
      <c r="MTQ8" s="276"/>
      <c r="MTR8" s="276"/>
      <c r="MTS8" s="276"/>
      <c r="MTT8" s="276"/>
      <c r="MTU8" s="276"/>
      <c r="MTV8" s="276"/>
      <c r="MTW8" s="276"/>
      <c r="MTX8" s="276"/>
      <c r="MTY8" s="276"/>
      <c r="MTZ8" s="276"/>
      <c r="MUA8" s="276"/>
      <c r="MUB8" s="276"/>
      <c r="MUC8" s="276"/>
      <c r="MUD8" s="276"/>
      <c r="MUE8" s="276"/>
      <c r="MUF8" s="276"/>
      <c r="MUG8" s="276"/>
      <c r="MUH8" s="276"/>
      <c r="MUI8" s="276"/>
      <c r="MUJ8" s="276"/>
      <c r="MUK8" s="276"/>
      <c r="MUL8" s="276"/>
      <c r="MUM8" s="276"/>
      <c r="MUN8" s="276"/>
      <c r="MUO8" s="276"/>
      <c r="MUP8" s="276"/>
      <c r="MUQ8" s="276"/>
      <c r="MUR8" s="276"/>
      <c r="MUS8" s="276"/>
      <c r="MUT8" s="276"/>
      <c r="MUU8" s="276"/>
      <c r="MUV8" s="276"/>
      <c r="MUW8" s="276"/>
      <c r="MUX8" s="276"/>
      <c r="MUY8" s="276"/>
      <c r="MUZ8" s="276"/>
      <c r="MVA8" s="276"/>
      <c r="MVB8" s="276"/>
      <c r="MVC8" s="276"/>
      <c r="MVD8" s="276"/>
      <c r="MVE8" s="276"/>
      <c r="MVF8" s="276"/>
      <c r="MVG8" s="276"/>
      <c r="MVH8" s="276"/>
      <c r="MVI8" s="276"/>
      <c r="MVJ8" s="276"/>
      <c r="MVK8" s="276"/>
      <c r="MVL8" s="276"/>
      <c r="MVM8" s="276"/>
      <c r="MVN8" s="276"/>
      <c r="MVO8" s="276"/>
      <c r="MVP8" s="276"/>
      <c r="MVQ8" s="276"/>
      <c r="MVR8" s="276"/>
      <c r="MVS8" s="276"/>
      <c r="MVT8" s="276"/>
      <c r="MVU8" s="276"/>
      <c r="MVV8" s="276"/>
      <c r="MVW8" s="276"/>
      <c r="MVX8" s="276"/>
      <c r="MVY8" s="276"/>
      <c r="MVZ8" s="276"/>
      <c r="MWA8" s="276"/>
      <c r="MWB8" s="276"/>
      <c r="MWC8" s="276"/>
      <c r="MWD8" s="276"/>
      <c r="MWE8" s="276"/>
      <c r="MWF8" s="276"/>
      <c r="MWG8" s="276"/>
      <c r="MWH8" s="276"/>
      <c r="MWI8" s="276"/>
      <c r="MWJ8" s="276"/>
      <c r="MWK8" s="276"/>
      <c r="MWL8" s="276"/>
      <c r="MWM8" s="276"/>
      <c r="MWN8" s="276"/>
      <c r="MWO8" s="276"/>
      <c r="MWP8" s="276"/>
      <c r="MWQ8" s="276"/>
      <c r="MWR8" s="276"/>
      <c r="MWS8" s="276"/>
      <c r="MWT8" s="276"/>
      <c r="MWU8" s="276"/>
      <c r="MWV8" s="276"/>
      <c r="MWW8" s="276"/>
      <c r="MWX8" s="276"/>
      <c r="MWY8" s="276"/>
      <c r="MWZ8" s="276"/>
      <c r="MXA8" s="276"/>
      <c r="MXB8" s="276"/>
      <c r="MXC8" s="276"/>
      <c r="MXD8" s="276"/>
      <c r="MXE8" s="276"/>
      <c r="MXF8" s="276"/>
      <c r="MXG8" s="276"/>
      <c r="MXH8" s="276"/>
      <c r="MXI8" s="276"/>
      <c r="MXJ8" s="276"/>
      <c r="MXK8" s="276"/>
      <c r="MXL8" s="276"/>
      <c r="MXM8" s="276"/>
      <c r="MXN8" s="276"/>
      <c r="MXO8" s="276"/>
      <c r="MXP8" s="276"/>
      <c r="MXQ8" s="276"/>
      <c r="MXR8" s="276"/>
      <c r="MXS8" s="276"/>
      <c r="MXT8" s="276"/>
      <c r="MXU8" s="276"/>
      <c r="MXV8" s="276"/>
      <c r="MXW8" s="276"/>
      <c r="MXX8" s="276"/>
      <c r="MXY8" s="276"/>
      <c r="MXZ8" s="276"/>
      <c r="MYA8" s="276"/>
      <c r="MYB8" s="276"/>
      <c r="MYC8" s="276"/>
      <c r="MYD8" s="276"/>
      <c r="MYE8" s="276"/>
      <c r="MYF8" s="276"/>
      <c r="MYG8" s="276"/>
      <c r="MYH8" s="276"/>
      <c r="MYI8" s="276"/>
      <c r="MYJ8" s="276"/>
      <c r="MYK8" s="276"/>
      <c r="MYL8" s="276"/>
      <c r="MYM8" s="276"/>
      <c r="MYN8" s="276"/>
      <c r="MYO8" s="276"/>
      <c r="MYP8" s="276"/>
      <c r="MYQ8" s="276"/>
      <c r="MYR8" s="276"/>
      <c r="MYS8" s="276"/>
      <c r="MYT8" s="276"/>
      <c r="MYU8" s="276"/>
      <c r="MYV8" s="276"/>
      <c r="MYW8" s="276"/>
      <c r="MYX8" s="276"/>
      <c r="MYY8" s="276"/>
      <c r="MYZ8" s="276"/>
      <c r="MZA8" s="276"/>
      <c r="MZB8" s="276"/>
      <c r="MZC8" s="276"/>
      <c r="MZD8" s="276"/>
      <c r="MZE8" s="276"/>
      <c r="MZF8" s="276"/>
      <c r="MZG8" s="276"/>
      <c r="MZH8" s="276"/>
      <c r="MZI8" s="276"/>
      <c r="MZJ8" s="276"/>
      <c r="MZK8" s="276"/>
      <c r="MZL8" s="276"/>
      <c r="MZM8" s="276"/>
      <c r="MZN8" s="276"/>
      <c r="MZO8" s="276"/>
      <c r="MZP8" s="276"/>
      <c r="MZQ8" s="276"/>
      <c r="MZR8" s="276"/>
      <c r="MZS8" s="276"/>
      <c r="MZT8" s="276"/>
      <c r="MZU8" s="276"/>
      <c r="MZV8" s="276"/>
      <c r="MZW8" s="276"/>
      <c r="MZX8" s="276"/>
      <c r="MZY8" s="276"/>
      <c r="MZZ8" s="276"/>
      <c r="NAA8" s="276"/>
      <c r="NAB8" s="276"/>
      <c r="NAC8" s="276"/>
      <c r="NAD8" s="276"/>
      <c r="NAE8" s="276"/>
      <c r="NAF8" s="276"/>
      <c r="NAG8" s="276"/>
      <c r="NAH8" s="276"/>
      <c r="NAI8" s="276"/>
      <c r="NAJ8" s="276"/>
      <c r="NAK8" s="276"/>
      <c r="NAL8" s="276"/>
      <c r="NAM8" s="276"/>
      <c r="NAN8" s="276"/>
      <c r="NAO8" s="276"/>
      <c r="NAP8" s="276"/>
      <c r="NAQ8" s="276"/>
      <c r="NAR8" s="276"/>
      <c r="NAS8" s="276"/>
      <c r="NAT8" s="276"/>
      <c r="NAU8" s="276"/>
      <c r="NAV8" s="276"/>
      <c r="NAW8" s="276"/>
      <c r="NAX8" s="276"/>
      <c r="NAY8" s="276"/>
      <c r="NAZ8" s="276"/>
      <c r="NBA8" s="276"/>
      <c r="NBB8" s="276"/>
      <c r="NBC8" s="276"/>
      <c r="NBD8" s="276"/>
      <c r="NBE8" s="276"/>
      <c r="NBF8" s="276"/>
      <c r="NBG8" s="276"/>
      <c r="NBH8" s="276"/>
      <c r="NBI8" s="276"/>
      <c r="NBJ8" s="276"/>
      <c r="NBK8" s="276"/>
      <c r="NBL8" s="276"/>
      <c r="NBM8" s="276"/>
      <c r="NBN8" s="276"/>
      <c r="NBO8" s="276"/>
      <c r="NBP8" s="276"/>
      <c r="NBQ8" s="276"/>
      <c r="NBR8" s="276"/>
      <c r="NBS8" s="276"/>
      <c r="NBT8" s="276"/>
      <c r="NBU8" s="276"/>
      <c r="NBV8" s="276"/>
      <c r="NBW8" s="276"/>
      <c r="NBX8" s="276"/>
      <c r="NBY8" s="276"/>
      <c r="NBZ8" s="276"/>
      <c r="NCA8" s="276"/>
      <c r="NCB8" s="276"/>
      <c r="NCC8" s="276"/>
      <c r="NCD8" s="276"/>
      <c r="NCE8" s="276"/>
      <c r="NCF8" s="276"/>
      <c r="NCG8" s="276"/>
      <c r="NCH8" s="276"/>
      <c r="NCI8" s="276"/>
      <c r="NCJ8" s="276"/>
      <c r="NCK8" s="276"/>
      <c r="NCL8" s="276"/>
      <c r="NCM8" s="276"/>
      <c r="NCN8" s="276"/>
      <c r="NCO8" s="276"/>
      <c r="NCP8" s="276"/>
      <c r="NCQ8" s="276"/>
      <c r="NCR8" s="276"/>
      <c r="NCS8" s="276"/>
      <c r="NCT8" s="276"/>
      <c r="NCU8" s="276"/>
      <c r="NCV8" s="276"/>
      <c r="NCW8" s="276"/>
      <c r="NCX8" s="276"/>
      <c r="NCY8" s="276"/>
      <c r="NCZ8" s="276"/>
      <c r="NDA8" s="276"/>
      <c r="NDB8" s="276"/>
      <c r="NDC8" s="276"/>
      <c r="NDD8" s="276"/>
      <c r="NDE8" s="276"/>
      <c r="NDF8" s="276"/>
      <c r="NDG8" s="276"/>
      <c r="NDH8" s="276"/>
      <c r="NDI8" s="276"/>
      <c r="NDJ8" s="276"/>
      <c r="NDK8" s="276"/>
      <c r="NDL8" s="276"/>
      <c r="NDM8" s="276"/>
      <c r="NDN8" s="276"/>
      <c r="NDO8" s="276"/>
      <c r="NDP8" s="276"/>
      <c r="NDQ8" s="276"/>
      <c r="NDR8" s="276"/>
      <c r="NDS8" s="276"/>
      <c r="NDT8" s="276"/>
      <c r="NDU8" s="276"/>
      <c r="NDV8" s="276"/>
      <c r="NDW8" s="276"/>
      <c r="NDX8" s="276"/>
      <c r="NDY8" s="276"/>
      <c r="NDZ8" s="276"/>
      <c r="NEA8" s="276"/>
      <c r="NEB8" s="276"/>
      <c r="NEC8" s="276"/>
      <c r="NED8" s="276"/>
      <c r="NEE8" s="276"/>
      <c r="NEF8" s="276"/>
      <c r="NEG8" s="276"/>
      <c r="NEH8" s="276"/>
      <c r="NEI8" s="276"/>
      <c r="NEJ8" s="276"/>
      <c r="NEK8" s="276"/>
      <c r="NEL8" s="276"/>
      <c r="NEM8" s="276"/>
      <c r="NEN8" s="276"/>
      <c r="NEO8" s="276"/>
      <c r="NEP8" s="276"/>
      <c r="NEQ8" s="276"/>
      <c r="NER8" s="276"/>
      <c r="NES8" s="276"/>
      <c r="NET8" s="276"/>
      <c r="NEU8" s="276"/>
      <c r="NEV8" s="276"/>
      <c r="NEW8" s="276"/>
      <c r="NEX8" s="276"/>
      <c r="NEY8" s="276"/>
      <c r="NEZ8" s="276"/>
      <c r="NFA8" s="276"/>
      <c r="NFB8" s="276"/>
      <c r="NFC8" s="276"/>
      <c r="NFD8" s="276"/>
      <c r="NFE8" s="276"/>
      <c r="NFF8" s="276"/>
      <c r="NFG8" s="276"/>
      <c r="NFH8" s="276"/>
      <c r="NFI8" s="276"/>
      <c r="NFJ8" s="276"/>
      <c r="NFK8" s="276"/>
      <c r="NFL8" s="276"/>
      <c r="NFM8" s="276"/>
      <c r="NFN8" s="276"/>
      <c r="NFO8" s="276"/>
      <c r="NFP8" s="276"/>
      <c r="NFQ8" s="276"/>
      <c r="NFR8" s="276"/>
      <c r="NFS8" s="276"/>
      <c r="NFT8" s="276"/>
      <c r="NFU8" s="276"/>
      <c r="NFV8" s="276"/>
      <c r="NFW8" s="276"/>
      <c r="NFX8" s="276"/>
      <c r="NFY8" s="276"/>
      <c r="NFZ8" s="276"/>
      <c r="NGA8" s="276"/>
      <c r="NGB8" s="276"/>
      <c r="NGC8" s="276"/>
      <c r="NGD8" s="276"/>
      <c r="NGE8" s="276"/>
      <c r="NGF8" s="276"/>
      <c r="NGG8" s="276"/>
      <c r="NGH8" s="276"/>
      <c r="NGI8" s="276"/>
      <c r="NGJ8" s="276"/>
      <c r="NGK8" s="276"/>
      <c r="NGL8" s="276"/>
      <c r="NGM8" s="276"/>
      <c r="NGN8" s="276"/>
      <c r="NGO8" s="276"/>
      <c r="NGP8" s="276"/>
      <c r="NGQ8" s="276"/>
      <c r="NGR8" s="276"/>
      <c r="NGS8" s="276"/>
      <c r="NGT8" s="276"/>
      <c r="NGU8" s="276"/>
      <c r="NGV8" s="276"/>
      <c r="NGW8" s="276"/>
      <c r="NGX8" s="276"/>
      <c r="NGY8" s="276"/>
      <c r="NGZ8" s="276"/>
      <c r="NHA8" s="276"/>
      <c r="NHB8" s="276"/>
      <c r="NHC8" s="276"/>
      <c r="NHD8" s="276"/>
      <c r="NHE8" s="276"/>
      <c r="NHF8" s="276"/>
      <c r="NHG8" s="276"/>
      <c r="NHH8" s="276"/>
      <c r="NHI8" s="276"/>
      <c r="NHJ8" s="276"/>
      <c r="NHK8" s="276"/>
      <c r="NHL8" s="276"/>
      <c r="NHM8" s="276"/>
      <c r="NHN8" s="276"/>
      <c r="NHO8" s="276"/>
      <c r="NHP8" s="276"/>
      <c r="NHQ8" s="276"/>
      <c r="NHR8" s="276"/>
      <c r="NHS8" s="276"/>
      <c r="NHT8" s="276"/>
      <c r="NHU8" s="276"/>
      <c r="NHV8" s="276"/>
      <c r="NHW8" s="276"/>
      <c r="NHX8" s="276"/>
      <c r="NHY8" s="276"/>
      <c r="NHZ8" s="276"/>
      <c r="NIA8" s="276"/>
      <c r="NIB8" s="276"/>
      <c r="NIC8" s="276"/>
      <c r="NID8" s="276"/>
      <c r="NIE8" s="276"/>
      <c r="NIF8" s="276"/>
      <c r="NIG8" s="276"/>
      <c r="NIH8" s="276"/>
      <c r="NII8" s="276"/>
      <c r="NIJ8" s="276"/>
      <c r="NIK8" s="276"/>
      <c r="NIL8" s="276"/>
      <c r="NIM8" s="276"/>
      <c r="NIN8" s="276"/>
      <c r="NIO8" s="276"/>
      <c r="NIP8" s="276"/>
      <c r="NIQ8" s="276"/>
      <c r="NIR8" s="276"/>
      <c r="NIS8" s="276"/>
      <c r="NIT8" s="276"/>
      <c r="NIU8" s="276"/>
      <c r="NIV8" s="276"/>
      <c r="NIW8" s="276"/>
      <c r="NIX8" s="276"/>
      <c r="NIY8" s="276"/>
      <c r="NIZ8" s="276"/>
      <c r="NJA8" s="276"/>
      <c r="NJB8" s="276"/>
      <c r="NJC8" s="276"/>
      <c r="NJD8" s="276"/>
      <c r="NJE8" s="276"/>
      <c r="NJF8" s="276"/>
      <c r="NJG8" s="276"/>
      <c r="NJH8" s="276"/>
      <c r="NJI8" s="276"/>
      <c r="NJJ8" s="276"/>
      <c r="NJK8" s="276"/>
      <c r="NJL8" s="276"/>
      <c r="NJM8" s="276"/>
      <c r="NJN8" s="276"/>
      <c r="NJO8" s="276"/>
      <c r="NJP8" s="276"/>
      <c r="NJQ8" s="276"/>
      <c r="NJR8" s="276"/>
      <c r="NJS8" s="276"/>
      <c r="NJT8" s="276"/>
      <c r="NJU8" s="276"/>
      <c r="NJV8" s="276"/>
      <c r="NJW8" s="276"/>
      <c r="NJX8" s="276"/>
      <c r="NJY8" s="276"/>
      <c r="NJZ8" s="276"/>
      <c r="NKA8" s="276"/>
      <c r="NKB8" s="276"/>
      <c r="NKC8" s="276"/>
      <c r="NKD8" s="276"/>
      <c r="NKE8" s="276"/>
      <c r="NKF8" s="276"/>
      <c r="NKG8" s="276"/>
      <c r="NKH8" s="276"/>
      <c r="NKI8" s="276"/>
      <c r="NKJ8" s="276"/>
      <c r="NKK8" s="276"/>
      <c r="NKL8" s="276"/>
      <c r="NKM8" s="276"/>
      <c r="NKN8" s="276"/>
      <c r="NKO8" s="276"/>
      <c r="NKP8" s="276"/>
      <c r="NKQ8" s="276"/>
      <c r="NKR8" s="276"/>
      <c r="NKS8" s="276"/>
      <c r="NKT8" s="276"/>
      <c r="NKU8" s="276"/>
      <c r="NKV8" s="276"/>
      <c r="NKW8" s="276"/>
      <c r="NKX8" s="276"/>
      <c r="NKY8" s="276"/>
      <c r="NKZ8" s="276"/>
      <c r="NLA8" s="276"/>
      <c r="NLB8" s="276"/>
      <c r="NLC8" s="276"/>
      <c r="NLD8" s="276"/>
      <c r="NLE8" s="276"/>
      <c r="NLF8" s="276"/>
      <c r="NLG8" s="276"/>
      <c r="NLH8" s="276"/>
      <c r="NLI8" s="276"/>
      <c r="NLJ8" s="276"/>
      <c r="NLK8" s="276"/>
      <c r="NLL8" s="276"/>
      <c r="NLM8" s="276"/>
      <c r="NLN8" s="276"/>
      <c r="NLO8" s="276"/>
      <c r="NLP8" s="276"/>
      <c r="NLQ8" s="276"/>
      <c r="NLR8" s="276"/>
      <c r="NLS8" s="276"/>
      <c r="NLT8" s="276"/>
      <c r="NLU8" s="276"/>
      <c r="NLV8" s="276"/>
      <c r="NLW8" s="276"/>
      <c r="NLX8" s="276"/>
      <c r="NLY8" s="276"/>
      <c r="NLZ8" s="276"/>
      <c r="NMA8" s="276"/>
      <c r="NMB8" s="276"/>
      <c r="NMC8" s="276"/>
      <c r="NMD8" s="276"/>
      <c r="NME8" s="276"/>
      <c r="NMF8" s="276"/>
      <c r="NMG8" s="276"/>
      <c r="NMH8" s="276"/>
      <c r="NMI8" s="276"/>
      <c r="NMJ8" s="276"/>
      <c r="NMK8" s="276"/>
      <c r="NML8" s="276"/>
      <c r="NMM8" s="276"/>
      <c r="NMN8" s="276"/>
      <c r="NMO8" s="276"/>
      <c r="NMP8" s="276"/>
      <c r="NMQ8" s="276"/>
      <c r="NMR8" s="276"/>
      <c r="NMS8" s="276"/>
      <c r="NMT8" s="276"/>
      <c r="NMU8" s="276"/>
      <c r="NMV8" s="276"/>
      <c r="NMW8" s="276"/>
      <c r="NMX8" s="276"/>
      <c r="NMY8" s="276"/>
      <c r="NMZ8" s="276"/>
      <c r="NNA8" s="276"/>
      <c r="NNB8" s="276"/>
      <c r="NNC8" s="276"/>
      <c r="NND8" s="276"/>
      <c r="NNE8" s="276"/>
      <c r="NNF8" s="276"/>
      <c r="NNG8" s="276"/>
      <c r="NNH8" s="276"/>
      <c r="NNI8" s="276"/>
      <c r="NNJ8" s="276"/>
      <c r="NNK8" s="276"/>
      <c r="NNL8" s="276"/>
      <c r="NNM8" s="276"/>
      <c r="NNN8" s="276"/>
      <c r="NNO8" s="276"/>
      <c r="NNP8" s="276"/>
      <c r="NNQ8" s="276"/>
      <c r="NNR8" s="276"/>
      <c r="NNS8" s="276"/>
      <c r="NNT8" s="276"/>
      <c r="NNU8" s="276"/>
      <c r="NNV8" s="276"/>
      <c r="NNW8" s="276"/>
      <c r="NNX8" s="276"/>
      <c r="NNY8" s="276"/>
      <c r="NNZ8" s="276"/>
      <c r="NOA8" s="276"/>
      <c r="NOB8" s="276"/>
      <c r="NOC8" s="276"/>
      <c r="NOD8" s="276"/>
      <c r="NOE8" s="276"/>
      <c r="NOF8" s="276"/>
      <c r="NOG8" s="276"/>
      <c r="NOH8" s="276"/>
      <c r="NOI8" s="276"/>
      <c r="NOJ8" s="276"/>
      <c r="NOK8" s="276"/>
      <c r="NOL8" s="276"/>
      <c r="NOM8" s="276"/>
      <c r="NON8" s="276"/>
      <c r="NOO8" s="276"/>
      <c r="NOP8" s="276"/>
      <c r="NOQ8" s="276"/>
      <c r="NOR8" s="276"/>
      <c r="NOS8" s="276"/>
      <c r="NOT8" s="276"/>
      <c r="NOU8" s="276"/>
      <c r="NOV8" s="276"/>
      <c r="NOW8" s="276"/>
      <c r="NOX8" s="276"/>
      <c r="NOY8" s="276"/>
      <c r="NOZ8" s="276"/>
      <c r="NPA8" s="276"/>
      <c r="NPB8" s="276"/>
      <c r="NPC8" s="276"/>
      <c r="NPD8" s="276"/>
      <c r="NPE8" s="276"/>
      <c r="NPF8" s="276"/>
      <c r="NPG8" s="276"/>
      <c r="NPH8" s="276"/>
      <c r="NPI8" s="276"/>
      <c r="NPJ8" s="276"/>
      <c r="NPK8" s="276"/>
      <c r="NPL8" s="276"/>
      <c r="NPM8" s="276"/>
      <c r="NPN8" s="276"/>
      <c r="NPO8" s="276"/>
      <c r="NPP8" s="276"/>
      <c r="NPQ8" s="276"/>
      <c r="NPR8" s="276"/>
      <c r="NPS8" s="276"/>
      <c r="NPT8" s="276"/>
      <c r="NPU8" s="276"/>
      <c r="NPV8" s="276"/>
      <c r="NPW8" s="276"/>
      <c r="NPX8" s="276"/>
      <c r="NPY8" s="276"/>
      <c r="NPZ8" s="276"/>
      <c r="NQA8" s="276"/>
      <c r="NQB8" s="276"/>
      <c r="NQC8" s="276"/>
      <c r="NQD8" s="276"/>
      <c r="NQE8" s="276"/>
      <c r="NQF8" s="276"/>
      <c r="NQG8" s="276"/>
      <c r="NQH8" s="276"/>
      <c r="NQI8" s="276"/>
      <c r="NQJ8" s="276"/>
      <c r="NQK8" s="276"/>
      <c r="NQL8" s="276"/>
      <c r="NQM8" s="276"/>
      <c r="NQN8" s="276"/>
      <c r="NQO8" s="276"/>
      <c r="NQP8" s="276"/>
      <c r="NQQ8" s="276"/>
      <c r="NQR8" s="276"/>
      <c r="NQS8" s="276"/>
      <c r="NQT8" s="276"/>
      <c r="NQU8" s="276"/>
      <c r="NQV8" s="276"/>
      <c r="NQW8" s="276"/>
      <c r="NQX8" s="276"/>
      <c r="NQY8" s="276"/>
      <c r="NQZ8" s="276"/>
      <c r="NRA8" s="276"/>
      <c r="NRB8" s="276"/>
      <c r="NRC8" s="276"/>
      <c r="NRD8" s="276"/>
      <c r="NRE8" s="276"/>
      <c r="NRF8" s="276"/>
      <c r="NRG8" s="276"/>
      <c r="NRH8" s="276"/>
      <c r="NRI8" s="276"/>
      <c r="NRJ8" s="276"/>
      <c r="NRK8" s="276"/>
      <c r="NRL8" s="276"/>
      <c r="NRM8" s="276"/>
      <c r="NRN8" s="276"/>
      <c r="NRO8" s="276"/>
      <c r="NRP8" s="276"/>
      <c r="NRQ8" s="276"/>
      <c r="NRR8" s="276"/>
      <c r="NRS8" s="276"/>
      <c r="NRT8" s="276"/>
      <c r="NRU8" s="276"/>
      <c r="NRV8" s="276"/>
      <c r="NRW8" s="276"/>
      <c r="NRX8" s="276"/>
      <c r="NRY8" s="276"/>
      <c r="NRZ8" s="276"/>
      <c r="NSA8" s="276"/>
      <c r="NSB8" s="276"/>
      <c r="NSC8" s="276"/>
      <c r="NSD8" s="276"/>
      <c r="NSE8" s="276"/>
      <c r="NSF8" s="276"/>
      <c r="NSG8" s="276"/>
      <c r="NSH8" s="276"/>
      <c r="NSI8" s="276"/>
      <c r="NSJ8" s="276"/>
      <c r="NSK8" s="276"/>
      <c r="NSL8" s="276"/>
      <c r="NSM8" s="276"/>
      <c r="NSN8" s="276"/>
      <c r="NSO8" s="276"/>
      <c r="NSP8" s="276"/>
      <c r="NSQ8" s="276"/>
      <c r="NSR8" s="276"/>
      <c r="NSS8" s="276"/>
      <c r="NST8" s="276"/>
      <c r="NSU8" s="276"/>
      <c r="NSV8" s="276"/>
      <c r="NSW8" s="276"/>
      <c r="NSX8" s="276"/>
      <c r="NSY8" s="276"/>
      <c r="NSZ8" s="276"/>
      <c r="NTA8" s="276"/>
      <c r="NTB8" s="276"/>
      <c r="NTC8" s="276"/>
      <c r="NTD8" s="276"/>
      <c r="NTE8" s="276"/>
      <c r="NTF8" s="276"/>
      <c r="NTG8" s="276"/>
      <c r="NTH8" s="276"/>
      <c r="NTI8" s="276"/>
      <c r="NTJ8" s="276"/>
      <c r="NTK8" s="276"/>
      <c r="NTL8" s="276"/>
      <c r="NTM8" s="276"/>
      <c r="NTN8" s="276"/>
      <c r="NTO8" s="276"/>
      <c r="NTP8" s="276"/>
      <c r="NTQ8" s="276"/>
      <c r="NTR8" s="276"/>
      <c r="NTS8" s="276"/>
      <c r="NTT8" s="276"/>
      <c r="NTU8" s="276"/>
      <c r="NTV8" s="276"/>
      <c r="NTW8" s="276"/>
      <c r="NTX8" s="276"/>
      <c r="NTY8" s="276"/>
      <c r="NTZ8" s="276"/>
      <c r="NUA8" s="276"/>
      <c r="NUB8" s="276"/>
      <c r="NUC8" s="276"/>
      <c r="NUD8" s="276"/>
      <c r="NUE8" s="276"/>
      <c r="NUF8" s="276"/>
      <c r="NUG8" s="276"/>
      <c r="NUH8" s="276"/>
      <c r="NUI8" s="276"/>
      <c r="NUJ8" s="276"/>
      <c r="NUK8" s="276"/>
      <c r="NUL8" s="276"/>
      <c r="NUM8" s="276"/>
      <c r="NUN8" s="276"/>
      <c r="NUO8" s="276"/>
      <c r="NUP8" s="276"/>
      <c r="NUQ8" s="276"/>
      <c r="NUR8" s="276"/>
      <c r="NUS8" s="276"/>
      <c r="NUT8" s="276"/>
      <c r="NUU8" s="276"/>
      <c r="NUV8" s="276"/>
      <c r="NUW8" s="276"/>
      <c r="NUX8" s="276"/>
      <c r="NUY8" s="276"/>
      <c r="NUZ8" s="276"/>
      <c r="NVA8" s="276"/>
      <c r="NVB8" s="276"/>
      <c r="NVC8" s="276"/>
      <c r="NVD8" s="276"/>
      <c r="NVE8" s="276"/>
      <c r="NVF8" s="276"/>
      <c r="NVG8" s="276"/>
      <c r="NVH8" s="276"/>
      <c r="NVI8" s="276"/>
      <c r="NVJ8" s="276"/>
      <c r="NVK8" s="276"/>
      <c r="NVL8" s="276"/>
      <c r="NVM8" s="276"/>
      <c r="NVN8" s="276"/>
      <c r="NVO8" s="276"/>
      <c r="NVP8" s="276"/>
      <c r="NVQ8" s="276"/>
      <c r="NVR8" s="276"/>
      <c r="NVS8" s="276"/>
      <c r="NVT8" s="276"/>
      <c r="NVU8" s="276"/>
      <c r="NVV8" s="276"/>
      <c r="NVW8" s="276"/>
      <c r="NVX8" s="276"/>
      <c r="NVY8" s="276"/>
      <c r="NVZ8" s="276"/>
      <c r="NWA8" s="276"/>
      <c r="NWB8" s="276"/>
      <c r="NWC8" s="276"/>
      <c r="NWD8" s="276"/>
      <c r="NWE8" s="276"/>
      <c r="NWF8" s="276"/>
      <c r="NWG8" s="276"/>
      <c r="NWH8" s="276"/>
      <c r="NWI8" s="276"/>
      <c r="NWJ8" s="276"/>
      <c r="NWK8" s="276"/>
      <c r="NWL8" s="276"/>
      <c r="NWM8" s="276"/>
      <c r="NWN8" s="276"/>
      <c r="NWO8" s="276"/>
      <c r="NWP8" s="276"/>
      <c r="NWQ8" s="276"/>
      <c r="NWR8" s="276"/>
      <c r="NWS8" s="276"/>
      <c r="NWT8" s="276"/>
      <c r="NWU8" s="276"/>
      <c r="NWV8" s="276"/>
      <c r="NWW8" s="276"/>
      <c r="NWX8" s="276"/>
      <c r="NWY8" s="276"/>
      <c r="NWZ8" s="276"/>
      <c r="NXA8" s="276"/>
      <c r="NXB8" s="276"/>
      <c r="NXC8" s="276"/>
      <c r="NXD8" s="276"/>
      <c r="NXE8" s="276"/>
      <c r="NXF8" s="276"/>
      <c r="NXG8" s="276"/>
      <c r="NXH8" s="276"/>
      <c r="NXI8" s="276"/>
      <c r="NXJ8" s="276"/>
      <c r="NXK8" s="276"/>
      <c r="NXL8" s="276"/>
      <c r="NXM8" s="276"/>
      <c r="NXN8" s="276"/>
      <c r="NXO8" s="276"/>
      <c r="NXP8" s="276"/>
      <c r="NXQ8" s="276"/>
      <c r="NXR8" s="276"/>
      <c r="NXS8" s="276"/>
      <c r="NXT8" s="276"/>
      <c r="NXU8" s="276"/>
      <c r="NXV8" s="276"/>
      <c r="NXW8" s="276"/>
      <c r="NXX8" s="276"/>
      <c r="NXY8" s="276"/>
      <c r="NXZ8" s="276"/>
      <c r="NYA8" s="276"/>
      <c r="NYB8" s="276"/>
      <c r="NYC8" s="276"/>
      <c r="NYD8" s="276"/>
      <c r="NYE8" s="276"/>
      <c r="NYF8" s="276"/>
      <c r="NYG8" s="276"/>
      <c r="NYH8" s="276"/>
      <c r="NYI8" s="276"/>
      <c r="NYJ8" s="276"/>
      <c r="NYK8" s="276"/>
      <c r="NYL8" s="276"/>
      <c r="NYM8" s="276"/>
      <c r="NYN8" s="276"/>
      <c r="NYO8" s="276"/>
      <c r="NYP8" s="276"/>
      <c r="NYQ8" s="276"/>
      <c r="NYR8" s="276"/>
      <c r="NYS8" s="276"/>
      <c r="NYT8" s="276"/>
      <c r="NYU8" s="276"/>
      <c r="NYV8" s="276"/>
      <c r="NYW8" s="276"/>
      <c r="NYX8" s="276"/>
      <c r="NYY8" s="276"/>
      <c r="NYZ8" s="276"/>
      <c r="NZA8" s="276"/>
      <c r="NZB8" s="276"/>
      <c r="NZC8" s="276"/>
      <c r="NZD8" s="276"/>
      <c r="NZE8" s="276"/>
      <c r="NZF8" s="276"/>
      <c r="NZG8" s="276"/>
      <c r="NZH8" s="276"/>
      <c r="NZI8" s="276"/>
      <c r="NZJ8" s="276"/>
      <c r="NZK8" s="276"/>
      <c r="NZL8" s="276"/>
      <c r="NZM8" s="276"/>
      <c r="NZN8" s="276"/>
      <c r="NZO8" s="276"/>
      <c r="NZP8" s="276"/>
      <c r="NZQ8" s="276"/>
      <c r="NZR8" s="276"/>
      <c r="NZS8" s="276"/>
      <c r="NZT8" s="276"/>
      <c r="NZU8" s="276"/>
      <c r="NZV8" s="276"/>
      <c r="NZW8" s="276"/>
      <c r="NZX8" s="276"/>
      <c r="NZY8" s="276"/>
      <c r="NZZ8" s="276"/>
      <c r="OAA8" s="276"/>
      <c r="OAB8" s="276"/>
      <c r="OAC8" s="276"/>
      <c r="OAD8" s="276"/>
      <c r="OAE8" s="276"/>
      <c r="OAF8" s="276"/>
      <c r="OAG8" s="276"/>
      <c r="OAH8" s="276"/>
      <c r="OAI8" s="276"/>
      <c r="OAJ8" s="276"/>
      <c r="OAK8" s="276"/>
      <c r="OAL8" s="276"/>
      <c r="OAM8" s="276"/>
      <c r="OAN8" s="276"/>
      <c r="OAO8" s="276"/>
      <c r="OAP8" s="276"/>
      <c r="OAQ8" s="276"/>
      <c r="OAR8" s="276"/>
      <c r="OAS8" s="276"/>
      <c r="OAT8" s="276"/>
      <c r="OAU8" s="276"/>
      <c r="OAV8" s="276"/>
      <c r="OAW8" s="276"/>
      <c r="OAX8" s="276"/>
      <c r="OAY8" s="276"/>
      <c r="OAZ8" s="276"/>
      <c r="OBA8" s="276"/>
      <c r="OBB8" s="276"/>
      <c r="OBC8" s="276"/>
      <c r="OBD8" s="276"/>
      <c r="OBE8" s="276"/>
      <c r="OBF8" s="276"/>
      <c r="OBG8" s="276"/>
      <c r="OBH8" s="276"/>
      <c r="OBI8" s="276"/>
      <c r="OBJ8" s="276"/>
      <c r="OBK8" s="276"/>
      <c r="OBL8" s="276"/>
      <c r="OBM8" s="276"/>
      <c r="OBN8" s="276"/>
      <c r="OBO8" s="276"/>
      <c r="OBP8" s="276"/>
      <c r="OBQ8" s="276"/>
      <c r="OBR8" s="276"/>
      <c r="OBS8" s="276"/>
      <c r="OBT8" s="276"/>
      <c r="OBU8" s="276"/>
      <c r="OBV8" s="276"/>
      <c r="OBW8" s="276"/>
      <c r="OBX8" s="276"/>
      <c r="OBY8" s="276"/>
      <c r="OBZ8" s="276"/>
      <c r="OCA8" s="276"/>
      <c r="OCB8" s="276"/>
      <c r="OCC8" s="276"/>
      <c r="OCD8" s="276"/>
      <c r="OCE8" s="276"/>
      <c r="OCF8" s="276"/>
      <c r="OCG8" s="276"/>
      <c r="OCH8" s="276"/>
      <c r="OCI8" s="276"/>
      <c r="OCJ8" s="276"/>
      <c r="OCK8" s="276"/>
      <c r="OCL8" s="276"/>
      <c r="OCM8" s="276"/>
      <c r="OCN8" s="276"/>
      <c r="OCO8" s="276"/>
      <c r="OCP8" s="276"/>
      <c r="OCQ8" s="276"/>
      <c r="OCR8" s="276"/>
      <c r="OCS8" s="276"/>
      <c r="OCT8" s="276"/>
      <c r="OCU8" s="276"/>
      <c r="OCV8" s="276"/>
      <c r="OCW8" s="276"/>
      <c r="OCX8" s="276"/>
      <c r="OCY8" s="276"/>
      <c r="OCZ8" s="276"/>
      <c r="ODA8" s="276"/>
      <c r="ODB8" s="276"/>
      <c r="ODC8" s="276"/>
      <c r="ODD8" s="276"/>
      <c r="ODE8" s="276"/>
      <c r="ODF8" s="276"/>
      <c r="ODG8" s="276"/>
      <c r="ODH8" s="276"/>
      <c r="ODI8" s="276"/>
      <c r="ODJ8" s="276"/>
      <c r="ODK8" s="276"/>
      <c r="ODL8" s="276"/>
      <c r="ODM8" s="276"/>
      <c r="ODN8" s="276"/>
      <c r="ODO8" s="276"/>
      <c r="ODP8" s="276"/>
      <c r="ODQ8" s="276"/>
      <c r="ODR8" s="276"/>
      <c r="ODS8" s="276"/>
      <c r="ODT8" s="276"/>
      <c r="ODU8" s="276"/>
      <c r="ODV8" s="276"/>
      <c r="ODW8" s="276"/>
      <c r="ODX8" s="276"/>
      <c r="ODY8" s="276"/>
      <c r="ODZ8" s="276"/>
      <c r="OEA8" s="276"/>
      <c r="OEB8" s="276"/>
      <c r="OEC8" s="276"/>
      <c r="OED8" s="276"/>
      <c r="OEE8" s="276"/>
      <c r="OEF8" s="276"/>
      <c r="OEG8" s="276"/>
      <c r="OEH8" s="276"/>
      <c r="OEI8" s="276"/>
      <c r="OEJ8" s="276"/>
      <c r="OEK8" s="276"/>
      <c r="OEL8" s="276"/>
      <c r="OEM8" s="276"/>
      <c r="OEN8" s="276"/>
      <c r="OEO8" s="276"/>
      <c r="OEP8" s="276"/>
      <c r="OEQ8" s="276"/>
      <c r="OER8" s="276"/>
      <c r="OES8" s="276"/>
      <c r="OET8" s="276"/>
      <c r="OEU8" s="276"/>
      <c r="OEV8" s="276"/>
      <c r="OEW8" s="276"/>
      <c r="OEX8" s="276"/>
      <c r="OEY8" s="276"/>
      <c r="OEZ8" s="276"/>
      <c r="OFA8" s="276"/>
      <c r="OFB8" s="276"/>
      <c r="OFC8" s="276"/>
      <c r="OFD8" s="276"/>
      <c r="OFE8" s="276"/>
      <c r="OFF8" s="276"/>
      <c r="OFG8" s="276"/>
      <c r="OFH8" s="276"/>
      <c r="OFI8" s="276"/>
      <c r="OFJ8" s="276"/>
      <c r="OFK8" s="276"/>
      <c r="OFL8" s="276"/>
      <c r="OFM8" s="276"/>
      <c r="OFN8" s="276"/>
      <c r="OFO8" s="276"/>
      <c r="OFP8" s="276"/>
      <c r="OFQ8" s="276"/>
      <c r="OFR8" s="276"/>
      <c r="OFS8" s="276"/>
      <c r="OFT8" s="276"/>
      <c r="OFU8" s="276"/>
      <c r="OFV8" s="276"/>
      <c r="OFW8" s="276"/>
      <c r="OFX8" s="276"/>
      <c r="OFY8" s="276"/>
      <c r="OFZ8" s="276"/>
      <c r="OGA8" s="276"/>
      <c r="OGB8" s="276"/>
      <c r="OGC8" s="276"/>
      <c r="OGD8" s="276"/>
      <c r="OGE8" s="276"/>
      <c r="OGF8" s="276"/>
      <c r="OGG8" s="276"/>
      <c r="OGH8" s="276"/>
      <c r="OGI8" s="276"/>
      <c r="OGJ8" s="276"/>
      <c r="OGK8" s="276"/>
      <c r="OGL8" s="276"/>
      <c r="OGM8" s="276"/>
      <c r="OGN8" s="276"/>
      <c r="OGO8" s="276"/>
      <c r="OGP8" s="276"/>
      <c r="OGQ8" s="276"/>
      <c r="OGR8" s="276"/>
      <c r="OGS8" s="276"/>
      <c r="OGT8" s="276"/>
      <c r="OGU8" s="276"/>
      <c r="OGV8" s="276"/>
      <c r="OGW8" s="276"/>
      <c r="OGX8" s="276"/>
      <c r="OGY8" s="276"/>
      <c r="OGZ8" s="276"/>
      <c r="OHA8" s="276"/>
      <c r="OHB8" s="276"/>
      <c r="OHC8" s="276"/>
      <c r="OHD8" s="276"/>
      <c r="OHE8" s="276"/>
      <c r="OHF8" s="276"/>
      <c r="OHG8" s="276"/>
      <c r="OHH8" s="276"/>
      <c r="OHI8" s="276"/>
      <c r="OHJ8" s="276"/>
      <c r="OHK8" s="276"/>
      <c r="OHL8" s="276"/>
      <c r="OHM8" s="276"/>
      <c r="OHN8" s="276"/>
      <c r="OHO8" s="276"/>
      <c r="OHP8" s="276"/>
      <c r="OHQ8" s="276"/>
      <c r="OHR8" s="276"/>
      <c r="OHS8" s="276"/>
      <c r="OHT8" s="276"/>
      <c r="OHU8" s="276"/>
      <c r="OHV8" s="276"/>
      <c r="OHW8" s="276"/>
      <c r="OHX8" s="276"/>
      <c r="OHY8" s="276"/>
      <c r="OHZ8" s="276"/>
      <c r="OIA8" s="276"/>
      <c r="OIB8" s="276"/>
      <c r="OIC8" s="276"/>
      <c r="OID8" s="276"/>
      <c r="OIE8" s="276"/>
      <c r="OIF8" s="276"/>
      <c r="OIG8" s="276"/>
      <c r="OIH8" s="276"/>
      <c r="OII8" s="276"/>
      <c r="OIJ8" s="276"/>
      <c r="OIK8" s="276"/>
      <c r="OIL8" s="276"/>
      <c r="OIM8" s="276"/>
      <c r="OIN8" s="276"/>
      <c r="OIO8" s="276"/>
      <c r="OIP8" s="276"/>
      <c r="OIQ8" s="276"/>
      <c r="OIR8" s="276"/>
      <c r="OIS8" s="276"/>
      <c r="OIT8" s="276"/>
      <c r="OIU8" s="276"/>
      <c r="OIV8" s="276"/>
      <c r="OIW8" s="276"/>
      <c r="OIX8" s="276"/>
      <c r="OIY8" s="276"/>
      <c r="OIZ8" s="276"/>
      <c r="OJA8" s="276"/>
      <c r="OJB8" s="276"/>
      <c r="OJC8" s="276"/>
      <c r="OJD8" s="276"/>
      <c r="OJE8" s="276"/>
      <c r="OJF8" s="276"/>
      <c r="OJG8" s="276"/>
      <c r="OJH8" s="276"/>
      <c r="OJI8" s="276"/>
      <c r="OJJ8" s="276"/>
      <c r="OJK8" s="276"/>
      <c r="OJL8" s="276"/>
      <c r="OJM8" s="276"/>
      <c r="OJN8" s="276"/>
      <c r="OJO8" s="276"/>
      <c r="OJP8" s="276"/>
      <c r="OJQ8" s="276"/>
      <c r="OJR8" s="276"/>
      <c r="OJS8" s="276"/>
      <c r="OJT8" s="276"/>
      <c r="OJU8" s="276"/>
      <c r="OJV8" s="276"/>
      <c r="OJW8" s="276"/>
      <c r="OJX8" s="276"/>
      <c r="OJY8" s="276"/>
      <c r="OJZ8" s="276"/>
      <c r="OKA8" s="276"/>
      <c r="OKB8" s="276"/>
      <c r="OKC8" s="276"/>
      <c r="OKD8" s="276"/>
      <c r="OKE8" s="276"/>
      <c r="OKF8" s="276"/>
      <c r="OKG8" s="276"/>
      <c r="OKH8" s="276"/>
      <c r="OKI8" s="276"/>
      <c r="OKJ8" s="276"/>
      <c r="OKK8" s="276"/>
      <c r="OKL8" s="276"/>
      <c r="OKM8" s="276"/>
      <c r="OKN8" s="276"/>
      <c r="OKO8" s="276"/>
      <c r="OKP8" s="276"/>
      <c r="OKQ8" s="276"/>
      <c r="OKR8" s="276"/>
      <c r="OKS8" s="276"/>
      <c r="OKT8" s="276"/>
      <c r="OKU8" s="276"/>
      <c r="OKV8" s="276"/>
      <c r="OKW8" s="276"/>
      <c r="OKX8" s="276"/>
      <c r="OKY8" s="276"/>
      <c r="OKZ8" s="276"/>
      <c r="OLA8" s="276"/>
      <c r="OLB8" s="276"/>
      <c r="OLC8" s="276"/>
      <c r="OLD8" s="276"/>
      <c r="OLE8" s="276"/>
      <c r="OLF8" s="276"/>
      <c r="OLG8" s="276"/>
      <c r="OLH8" s="276"/>
      <c r="OLI8" s="276"/>
      <c r="OLJ8" s="276"/>
      <c r="OLK8" s="276"/>
      <c r="OLL8" s="276"/>
      <c r="OLM8" s="276"/>
      <c r="OLN8" s="276"/>
      <c r="OLO8" s="276"/>
      <c r="OLP8" s="276"/>
      <c r="OLQ8" s="276"/>
      <c r="OLR8" s="276"/>
      <c r="OLS8" s="276"/>
      <c r="OLT8" s="276"/>
      <c r="OLU8" s="276"/>
      <c r="OLV8" s="276"/>
      <c r="OLW8" s="276"/>
      <c r="OLX8" s="276"/>
      <c r="OLY8" s="276"/>
      <c r="OLZ8" s="276"/>
      <c r="OMA8" s="276"/>
      <c r="OMB8" s="276"/>
      <c r="OMC8" s="276"/>
      <c r="OMD8" s="276"/>
      <c r="OME8" s="276"/>
      <c r="OMF8" s="276"/>
      <c r="OMG8" s="276"/>
      <c r="OMH8" s="276"/>
      <c r="OMI8" s="276"/>
      <c r="OMJ8" s="276"/>
      <c r="OMK8" s="276"/>
      <c r="OML8" s="276"/>
      <c r="OMM8" s="276"/>
      <c r="OMN8" s="276"/>
      <c r="OMO8" s="276"/>
      <c r="OMP8" s="276"/>
      <c r="OMQ8" s="276"/>
      <c r="OMR8" s="276"/>
      <c r="OMS8" s="276"/>
      <c r="OMT8" s="276"/>
      <c r="OMU8" s="276"/>
      <c r="OMV8" s="276"/>
      <c r="OMW8" s="276"/>
      <c r="OMX8" s="276"/>
      <c r="OMY8" s="276"/>
      <c r="OMZ8" s="276"/>
      <c r="ONA8" s="276"/>
      <c r="ONB8" s="276"/>
      <c r="ONC8" s="276"/>
      <c r="OND8" s="276"/>
      <c r="ONE8" s="276"/>
      <c r="ONF8" s="276"/>
      <c r="ONG8" s="276"/>
      <c r="ONH8" s="276"/>
      <c r="ONI8" s="276"/>
      <c r="ONJ8" s="276"/>
      <c r="ONK8" s="276"/>
      <c r="ONL8" s="276"/>
      <c r="ONM8" s="276"/>
      <c r="ONN8" s="276"/>
      <c r="ONO8" s="276"/>
      <c r="ONP8" s="276"/>
      <c r="ONQ8" s="276"/>
      <c r="ONR8" s="276"/>
      <c r="ONS8" s="276"/>
      <c r="ONT8" s="276"/>
      <c r="ONU8" s="276"/>
      <c r="ONV8" s="276"/>
      <c r="ONW8" s="276"/>
      <c r="ONX8" s="276"/>
      <c r="ONY8" s="276"/>
      <c r="ONZ8" s="276"/>
      <c r="OOA8" s="276"/>
      <c r="OOB8" s="276"/>
      <c r="OOC8" s="276"/>
      <c r="OOD8" s="276"/>
      <c r="OOE8" s="276"/>
      <c r="OOF8" s="276"/>
      <c r="OOG8" s="276"/>
      <c r="OOH8" s="276"/>
      <c r="OOI8" s="276"/>
      <c r="OOJ8" s="276"/>
      <c r="OOK8" s="276"/>
      <c r="OOL8" s="276"/>
      <c r="OOM8" s="276"/>
      <c r="OON8" s="276"/>
      <c r="OOO8" s="276"/>
      <c r="OOP8" s="276"/>
      <c r="OOQ8" s="276"/>
      <c r="OOR8" s="276"/>
      <c r="OOS8" s="276"/>
      <c r="OOT8" s="276"/>
      <c r="OOU8" s="276"/>
      <c r="OOV8" s="276"/>
      <c r="OOW8" s="276"/>
      <c r="OOX8" s="276"/>
      <c r="OOY8" s="276"/>
      <c r="OOZ8" s="276"/>
      <c r="OPA8" s="276"/>
      <c r="OPB8" s="276"/>
      <c r="OPC8" s="276"/>
      <c r="OPD8" s="276"/>
      <c r="OPE8" s="276"/>
      <c r="OPF8" s="276"/>
      <c r="OPG8" s="276"/>
      <c r="OPH8" s="276"/>
      <c r="OPI8" s="276"/>
      <c r="OPJ8" s="276"/>
      <c r="OPK8" s="276"/>
      <c r="OPL8" s="276"/>
      <c r="OPM8" s="276"/>
      <c r="OPN8" s="276"/>
      <c r="OPO8" s="276"/>
      <c r="OPP8" s="276"/>
      <c r="OPQ8" s="276"/>
      <c r="OPR8" s="276"/>
      <c r="OPS8" s="276"/>
      <c r="OPT8" s="276"/>
      <c r="OPU8" s="276"/>
      <c r="OPV8" s="276"/>
      <c r="OPW8" s="276"/>
      <c r="OPX8" s="276"/>
      <c r="OPY8" s="276"/>
      <c r="OPZ8" s="276"/>
      <c r="OQA8" s="276"/>
      <c r="OQB8" s="276"/>
      <c r="OQC8" s="276"/>
      <c r="OQD8" s="276"/>
      <c r="OQE8" s="276"/>
      <c r="OQF8" s="276"/>
      <c r="OQG8" s="276"/>
      <c r="OQH8" s="276"/>
      <c r="OQI8" s="276"/>
      <c r="OQJ8" s="276"/>
      <c r="OQK8" s="276"/>
      <c r="OQL8" s="276"/>
      <c r="OQM8" s="276"/>
      <c r="OQN8" s="276"/>
      <c r="OQO8" s="276"/>
      <c r="OQP8" s="276"/>
      <c r="OQQ8" s="276"/>
      <c r="OQR8" s="276"/>
      <c r="OQS8" s="276"/>
      <c r="OQT8" s="276"/>
      <c r="OQU8" s="276"/>
      <c r="OQV8" s="276"/>
      <c r="OQW8" s="276"/>
      <c r="OQX8" s="276"/>
      <c r="OQY8" s="276"/>
      <c r="OQZ8" s="276"/>
      <c r="ORA8" s="276"/>
      <c r="ORB8" s="276"/>
      <c r="ORC8" s="276"/>
      <c r="ORD8" s="276"/>
      <c r="ORE8" s="276"/>
      <c r="ORF8" s="276"/>
      <c r="ORG8" s="276"/>
      <c r="ORH8" s="276"/>
      <c r="ORI8" s="276"/>
      <c r="ORJ8" s="276"/>
      <c r="ORK8" s="276"/>
      <c r="ORL8" s="276"/>
      <c r="ORM8" s="276"/>
      <c r="ORN8" s="276"/>
      <c r="ORO8" s="276"/>
      <c r="ORP8" s="276"/>
      <c r="ORQ8" s="276"/>
      <c r="ORR8" s="276"/>
      <c r="ORS8" s="276"/>
      <c r="ORT8" s="276"/>
      <c r="ORU8" s="276"/>
      <c r="ORV8" s="276"/>
      <c r="ORW8" s="276"/>
      <c r="ORX8" s="276"/>
      <c r="ORY8" s="276"/>
      <c r="ORZ8" s="276"/>
      <c r="OSA8" s="276"/>
      <c r="OSB8" s="276"/>
      <c r="OSC8" s="276"/>
      <c r="OSD8" s="276"/>
      <c r="OSE8" s="276"/>
      <c r="OSF8" s="276"/>
      <c r="OSG8" s="276"/>
      <c r="OSH8" s="276"/>
      <c r="OSI8" s="276"/>
      <c r="OSJ8" s="276"/>
      <c r="OSK8" s="276"/>
      <c r="OSL8" s="276"/>
      <c r="OSM8" s="276"/>
      <c r="OSN8" s="276"/>
      <c r="OSO8" s="276"/>
      <c r="OSP8" s="276"/>
      <c r="OSQ8" s="276"/>
      <c r="OSR8" s="276"/>
      <c r="OSS8" s="276"/>
      <c r="OST8" s="276"/>
      <c r="OSU8" s="276"/>
      <c r="OSV8" s="276"/>
      <c r="OSW8" s="276"/>
      <c r="OSX8" s="276"/>
      <c r="OSY8" s="276"/>
      <c r="OSZ8" s="276"/>
      <c r="OTA8" s="276"/>
      <c r="OTB8" s="276"/>
      <c r="OTC8" s="276"/>
      <c r="OTD8" s="276"/>
      <c r="OTE8" s="276"/>
      <c r="OTF8" s="276"/>
      <c r="OTG8" s="276"/>
      <c r="OTH8" s="276"/>
      <c r="OTI8" s="276"/>
      <c r="OTJ8" s="276"/>
      <c r="OTK8" s="276"/>
      <c r="OTL8" s="276"/>
      <c r="OTM8" s="276"/>
      <c r="OTN8" s="276"/>
      <c r="OTO8" s="276"/>
      <c r="OTP8" s="276"/>
      <c r="OTQ8" s="276"/>
      <c r="OTR8" s="276"/>
      <c r="OTS8" s="276"/>
      <c r="OTT8" s="276"/>
      <c r="OTU8" s="276"/>
      <c r="OTV8" s="276"/>
      <c r="OTW8" s="276"/>
      <c r="OTX8" s="276"/>
      <c r="OTY8" s="276"/>
      <c r="OTZ8" s="276"/>
      <c r="OUA8" s="276"/>
      <c r="OUB8" s="276"/>
      <c r="OUC8" s="276"/>
      <c r="OUD8" s="276"/>
      <c r="OUE8" s="276"/>
      <c r="OUF8" s="276"/>
      <c r="OUG8" s="276"/>
      <c r="OUH8" s="276"/>
      <c r="OUI8" s="276"/>
      <c r="OUJ8" s="276"/>
      <c r="OUK8" s="276"/>
      <c r="OUL8" s="276"/>
      <c r="OUM8" s="276"/>
      <c r="OUN8" s="276"/>
      <c r="OUO8" s="276"/>
      <c r="OUP8" s="276"/>
      <c r="OUQ8" s="276"/>
      <c r="OUR8" s="276"/>
      <c r="OUS8" s="276"/>
      <c r="OUT8" s="276"/>
      <c r="OUU8" s="276"/>
      <c r="OUV8" s="276"/>
      <c r="OUW8" s="276"/>
      <c r="OUX8" s="276"/>
      <c r="OUY8" s="276"/>
      <c r="OUZ8" s="276"/>
      <c r="OVA8" s="276"/>
      <c r="OVB8" s="276"/>
      <c r="OVC8" s="276"/>
      <c r="OVD8" s="276"/>
      <c r="OVE8" s="276"/>
      <c r="OVF8" s="276"/>
      <c r="OVG8" s="276"/>
      <c r="OVH8" s="276"/>
      <c r="OVI8" s="276"/>
      <c r="OVJ8" s="276"/>
      <c r="OVK8" s="276"/>
      <c r="OVL8" s="276"/>
      <c r="OVM8" s="276"/>
      <c r="OVN8" s="276"/>
      <c r="OVO8" s="276"/>
      <c r="OVP8" s="276"/>
      <c r="OVQ8" s="276"/>
      <c r="OVR8" s="276"/>
      <c r="OVS8" s="276"/>
      <c r="OVT8" s="276"/>
      <c r="OVU8" s="276"/>
      <c r="OVV8" s="276"/>
      <c r="OVW8" s="276"/>
      <c r="OVX8" s="276"/>
      <c r="OVY8" s="276"/>
      <c r="OVZ8" s="276"/>
      <c r="OWA8" s="276"/>
      <c r="OWB8" s="276"/>
      <c r="OWC8" s="276"/>
      <c r="OWD8" s="276"/>
      <c r="OWE8" s="276"/>
      <c r="OWF8" s="276"/>
      <c r="OWG8" s="276"/>
      <c r="OWH8" s="276"/>
      <c r="OWI8" s="276"/>
      <c r="OWJ8" s="276"/>
      <c r="OWK8" s="276"/>
      <c r="OWL8" s="276"/>
      <c r="OWM8" s="276"/>
      <c r="OWN8" s="276"/>
      <c r="OWO8" s="276"/>
      <c r="OWP8" s="276"/>
      <c r="OWQ8" s="276"/>
      <c r="OWR8" s="276"/>
      <c r="OWS8" s="276"/>
      <c r="OWT8" s="276"/>
      <c r="OWU8" s="276"/>
      <c r="OWV8" s="276"/>
      <c r="OWW8" s="276"/>
      <c r="OWX8" s="276"/>
      <c r="OWY8" s="276"/>
      <c r="OWZ8" s="276"/>
      <c r="OXA8" s="276"/>
      <c r="OXB8" s="276"/>
      <c r="OXC8" s="276"/>
      <c r="OXD8" s="276"/>
      <c r="OXE8" s="276"/>
      <c r="OXF8" s="276"/>
      <c r="OXG8" s="276"/>
      <c r="OXH8" s="276"/>
      <c r="OXI8" s="276"/>
      <c r="OXJ8" s="276"/>
      <c r="OXK8" s="276"/>
      <c r="OXL8" s="276"/>
      <c r="OXM8" s="276"/>
      <c r="OXN8" s="276"/>
      <c r="OXO8" s="276"/>
      <c r="OXP8" s="276"/>
      <c r="OXQ8" s="276"/>
      <c r="OXR8" s="276"/>
      <c r="OXS8" s="276"/>
      <c r="OXT8" s="276"/>
      <c r="OXU8" s="276"/>
      <c r="OXV8" s="276"/>
      <c r="OXW8" s="276"/>
      <c r="OXX8" s="276"/>
      <c r="OXY8" s="276"/>
      <c r="OXZ8" s="276"/>
      <c r="OYA8" s="276"/>
      <c r="OYB8" s="276"/>
      <c r="OYC8" s="276"/>
      <c r="OYD8" s="276"/>
      <c r="OYE8" s="276"/>
      <c r="OYF8" s="276"/>
      <c r="OYG8" s="276"/>
      <c r="OYH8" s="276"/>
      <c r="OYI8" s="276"/>
      <c r="OYJ8" s="276"/>
      <c r="OYK8" s="276"/>
      <c r="OYL8" s="276"/>
      <c r="OYM8" s="276"/>
      <c r="OYN8" s="276"/>
      <c r="OYO8" s="276"/>
      <c r="OYP8" s="276"/>
      <c r="OYQ8" s="276"/>
      <c r="OYR8" s="276"/>
      <c r="OYS8" s="276"/>
      <c r="OYT8" s="276"/>
      <c r="OYU8" s="276"/>
      <c r="OYV8" s="276"/>
      <c r="OYW8" s="276"/>
      <c r="OYX8" s="276"/>
      <c r="OYY8" s="276"/>
      <c r="OYZ8" s="276"/>
      <c r="OZA8" s="276"/>
      <c r="OZB8" s="276"/>
      <c r="OZC8" s="276"/>
      <c r="OZD8" s="276"/>
      <c r="OZE8" s="276"/>
      <c r="OZF8" s="276"/>
      <c r="OZG8" s="276"/>
      <c r="OZH8" s="276"/>
      <c r="OZI8" s="276"/>
      <c r="OZJ8" s="276"/>
      <c r="OZK8" s="276"/>
      <c r="OZL8" s="276"/>
      <c r="OZM8" s="276"/>
      <c r="OZN8" s="276"/>
      <c r="OZO8" s="276"/>
      <c r="OZP8" s="276"/>
      <c r="OZQ8" s="276"/>
      <c r="OZR8" s="276"/>
      <c r="OZS8" s="276"/>
      <c r="OZT8" s="276"/>
      <c r="OZU8" s="276"/>
      <c r="OZV8" s="276"/>
      <c r="OZW8" s="276"/>
      <c r="OZX8" s="276"/>
      <c r="OZY8" s="276"/>
      <c r="OZZ8" s="276"/>
      <c r="PAA8" s="276"/>
      <c r="PAB8" s="276"/>
      <c r="PAC8" s="276"/>
      <c r="PAD8" s="276"/>
      <c r="PAE8" s="276"/>
      <c r="PAF8" s="276"/>
      <c r="PAG8" s="276"/>
      <c r="PAH8" s="276"/>
      <c r="PAI8" s="276"/>
      <c r="PAJ8" s="276"/>
      <c r="PAK8" s="276"/>
      <c r="PAL8" s="276"/>
      <c r="PAM8" s="276"/>
      <c r="PAN8" s="276"/>
      <c r="PAO8" s="276"/>
      <c r="PAP8" s="276"/>
      <c r="PAQ8" s="276"/>
      <c r="PAR8" s="276"/>
      <c r="PAS8" s="276"/>
      <c r="PAT8" s="276"/>
      <c r="PAU8" s="276"/>
      <c r="PAV8" s="276"/>
      <c r="PAW8" s="276"/>
      <c r="PAX8" s="276"/>
      <c r="PAY8" s="276"/>
      <c r="PAZ8" s="276"/>
      <c r="PBA8" s="276"/>
      <c r="PBB8" s="276"/>
      <c r="PBC8" s="276"/>
      <c r="PBD8" s="276"/>
      <c r="PBE8" s="276"/>
      <c r="PBF8" s="276"/>
      <c r="PBG8" s="276"/>
      <c r="PBH8" s="276"/>
      <c r="PBI8" s="276"/>
      <c r="PBJ8" s="276"/>
      <c r="PBK8" s="276"/>
      <c r="PBL8" s="276"/>
      <c r="PBM8" s="276"/>
      <c r="PBN8" s="276"/>
      <c r="PBO8" s="276"/>
      <c r="PBP8" s="276"/>
      <c r="PBQ8" s="276"/>
      <c r="PBR8" s="276"/>
      <c r="PBS8" s="276"/>
      <c r="PBT8" s="276"/>
      <c r="PBU8" s="276"/>
      <c r="PBV8" s="276"/>
      <c r="PBW8" s="276"/>
      <c r="PBX8" s="276"/>
      <c r="PBY8" s="276"/>
      <c r="PBZ8" s="276"/>
      <c r="PCA8" s="276"/>
      <c r="PCB8" s="276"/>
      <c r="PCC8" s="276"/>
      <c r="PCD8" s="276"/>
      <c r="PCE8" s="276"/>
      <c r="PCF8" s="276"/>
      <c r="PCG8" s="276"/>
      <c r="PCH8" s="276"/>
      <c r="PCI8" s="276"/>
      <c r="PCJ8" s="276"/>
      <c r="PCK8" s="276"/>
      <c r="PCL8" s="276"/>
      <c r="PCM8" s="276"/>
      <c r="PCN8" s="276"/>
      <c r="PCO8" s="276"/>
      <c r="PCP8" s="276"/>
      <c r="PCQ8" s="276"/>
      <c r="PCR8" s="276"/>
      <c r="PCS8" s="276"/>
      <c r="PCT8" s="276"/>
      <c r="PCU8" s="276"/>
      <c r="PCV8" s="276"/>
      <c r="PCW8" s="276"/>
      <c r="PCX8" s="276"/>
      <c r="PCY8" s="276"/>
      <c r="PCZ8" s="276"/>
      <c r="PDA8" s="276"/>
      <c r="PDB8" s="276"/>
      <c r="PDC8" s="276"/>
      <c r="PDD8" s="276"/>
      <c r="PDE8" s="276"/>
      <c r="PDF8" s="276"/>
      <c r="PDG8" s="276"/>
      <c r="PDH8" s="276"/>
      <c r="PDI8" s="276"/>
      <c r="PDJ8" s="276"/>
      <c r="PDK8" s="276"/>
      <c r="PDL8" s="276"/>
      <c r="PDM8" s="276"/>
      <c r="PDN8" s="276"/>
      <c r="PDO8" s="276"/>
      <c r="PDP8" s="276"/>
      <c r="PDQ8" s="276"/>
      <c r="PDR8" s="276"/>
      <c r="PDS8" s="276"/>
      <c r="PDT8" s="276"/>
      <c r="PDU8" s="276"/>
      <c r="PDV8" s="276"/>
      <c r="PDW8" s="276"/>
      <c r="PDX8" s="276"/>
      <c r="PDY8" s="276"/>
      <c r="PDZ8" s="276"/>
      <c r="PEA8" s="276"/>
      <c r="PEB8" s="276"/>
      <c r="PEC8" s="276"/>
      <c r="PED8" s="276"/>
      <c r="PEE8" s="276"/>
      <c r="PEF8" s="276"/>
      <c r="PEG8" s="276"/>
      <c r="PEH8" s="276"/>
      <c r="PEI8" s="276"/>
      <c r="PEJ8" s="276"/>
      <c r="PEK8" s="276"/>
      <c r="PEL8" s="276"/>
      <c r="PEM8" s="276"/>
      <c r="PEN8" s="276"/>
      <c r="PEO8" s="276"/>
      <c r="PEP8" s="276"/>
      <c r="PEQ8" s="276"/>
      <c r="PER8" s="276"/>
      <c r="PES8" s="276"/>
      <c r="PET8" s="276"/>
      <c r="PEU8" s="276"/>
      <c r="PEV8" s="276"/>
      <c r="PEW8" s="276"/>
      <c r="PEX8" s="276"/>
      <c r="PEY8" s="276"/>
      <c r="PEZ8" s="276"/>
      <c r="PFA8" s="276"/>
      <c r="PFB8" s="276"/>
      <c r="PFC8" s="276"/>
      <c r="PFD8" s="276"/>
      <c r="PFE8" s="276"/>
      <c r="PFF8" s="276"/>
      <c r="PFG8" s="276"/>
      <c r="PFH8" s="276"/>
      <c r="PFI8" s="276"/>
      <c r="PFJ8" s="276"/>
      <c r="PFK8" s="276"/>
      <c r="PFL8" s="276"/>
      <c r="PFM8" s="276"/>
      <c r="PFN8" s="276"/>
      <c r="PFO8" s="276"/>
      <c r="PFP8" s="276"/>
      <c r="PFQ8" s="276"/>
      <c r="PFR8" s="276"/>
      <c r="PFS8" s="276"/>
      <c r="PFT8" s="276"/>
      <c r="PFU8" s="276"/>
      <c r="PFV8" s="276"/>
      <c r="PFW8" s="276"/>
      <c r="PFX8" s="276"/>
      <c r="PFY8" s="276"/>
      <c r="PFZ8" s="276"/>
      <c r="PGA8" s="276"/>
      <c r="PGB8" s="276"/>
      <c r="PGC8" s="276"/>
      <c r="PGD8" s="276"/>
      <c r="PGE8" s="276"/>
      <c r="PGF8" s="276"/>
      <c r="PGG8" s="276"/>
      <c r="PGH8" s="276"/>
      <c r="PGI8" s="276"/>
      <c r="PGJ8" s="276"/>
      <c r="PGK8" s="276"/>
      <c r="PGL8" s="276"/>
      <c r="PGM8" s="276"/>
      <c r="PGN8" s="276"/>
      <c r="PGO8" s="276"/>
      <c r="PGP8" s="276"/>
      <c r="PGQ8" s="276"/>
      <c r="PGR8" s="276"/>
      <c r="PGS8" s="276"/>
      <c r="PGT8" s="276"/>
      <c r="PGU8" s="276"/>
      <c r="PGV8" s="276"/>
      <c r="PGW8" s="276"/>
      <c r="PGX8" s="276"/>
      <c r="PGY8" s="276"/>
      <c r="PGZ8" s="276"/>
      <c r="PHA8" s="276"/>
      <c r="PHB8" s="276"/>
      <c r="PHC8" s="276"/>
      <c r="PHD8" s="276"/>
      <c r="PHE8" s="276"/>
      <c r="PHF8" s="276"/>
      <c r="PHG8" s="276"/>
      <c r="PHH8" s="276"/>
      <c r="PHI8" s="276"/>
      <c r="PHJ8" s="276"/>
      <c r="PHK8" s="276"/>
      <c r="PHL8" s="276"/>
      <c r="PHM8" s="276"/>
      <c r="PHN8" s="276"/>
      <c r="PHO8" s="276"/>
      <c r="PHP8" s="276"/>
      <c r="PHQ8" s="276"/>
      <c r="PHR8" s="276"/>
      <c r="PHS8" s="276"/>
      <c r="PHT8" s="276"/>
      <c r="PHU8" s="276"/>
      <c r="PHV8" s="276"/>
      <c r="PHW8" s="276"/>
      <c r="PHX8" s="276"/>
      <c r="PHY8" s="276"/>
      <c r="PHZ8" s="276"/>
      <c r="PIA8" s="276"/>
      <c r="PIB8" s="276"/>
      <c r="PIC8" s="276"/>
      <c r="PID8" s="276"/>
      <c r="PIE8" s="276"/>
      <c r="PIF8" s="276"/>
      <c r="PIG8" s="276"/>
      <c r="PIH8" s="276"/>
      <c r="PII8" s="276"/>
      <c r="PIJ8" s="276"/>
      <c r="PIK8" s="276"/>
      <c r="PIL8" s="276"/>
      <c r="PIM8" s="276"/>
      <c r="PIN8" s="276"/>
      <c r="PIO8" s="276"/>
      <c r="PIP8" s="276"/>
      <c r="PIQ8" s="276"/>
      <c r="PIR8" s="276"/>
      <c r="PIS8" s="276"/>
      <c r="PIT8" s="276"/>
      <c r="PIU8" s="276"/>
      <c r="PIV8" s="276"/>
      <c r="PIW8" s="276"/>
      <c r="PIX8" s="276"/>
      <c r="PIY8" s="276"/>
      <c r="PIZ8" s="276"/>
      <c r="PJA8" s="276"/>
      <c r="PJB8" s="276"/>
      <c r="PJC8" s="276"/>
      <c r="PJD8" s="276"/>
      <c r="PJE8" s="276"/>
      <c r="PJF8" s="276"/>
      <c r="PJG8" s="276"/>
      <c r="PJH8" s="276"/>
      <c r="PJI8" s="276"/>
      <c r="PJJ8" s="276"/>
      <c r="PJK8" s="276"/>
      <c r="PJL8" s="276"/>
      <c r="PJM8" s="276"/>
      <c r="PJN8" s="276"/>
      <c r="PJO8" s="276"/>
      <c r="PJP8" s="276"/>
      <c r="PJQ8" s="276"/>
      <c r="PJR8" s="276"/>
      <c r="PJS8" s="276"/>
      <c r="PJT8" s="276"/>
      <c r="PJU8" s="276"/>
      <c r="PJV8" s="276"/>
      <c r="PJW8" s="276"/>
      <c r="PJX8" s="276"/>
      <c r="PJY8" s="276"/>
      <c r="PJZ8" s="276"/>
      <c r="PKA8" s="276"/>
      <c r="PKB8" s="276"/>
      <c r="PKC8" s="276"/>
      <c r="PKD8" s="276"/>
      <c r="PKE8" s="276"/>
      <c r="PKF8" s="276"/>
      <c r="PKG8" s="276"/>
      <c r="PKH8" s="276"/>
      <c r="PKI8" s="276"/>
      <c r="PKJ8" s="276"/>
      <c r="PKK8" s="276"/>
      <c r="PKL8" s="276"/>
      <c r="PKM8" s="276"/>
      <c r="PKN8" s="276"/>
      <c r="PKO8" s="276"/>
      <c r="PKP8" s="276"/>
      <c r="PKQ8" s="276"/>
      <c r="PKR8" s="276"/>
      <c r="PKS8" s="276"/>
      <c r="PKT8" s="276"/>
      <c r="PKU8" s="276"/>
      <c r="PKV8" s="276"/>
      <c r="PKW8" s="276"/>
      <c r="PKX8" s="276"/>
      <c r="PKY8" s="276"/>
      <c r="PKZ8" s="276"/>
      <c r="PLA8" s="276"/>
      <c r="PLB8" s="276"/>
      <c r="PLC8" s="276"/>
      <c r="PLD8" s="276"/>
      <c r="PLE8" s="276"/>
      <c r="PLF8" s="276"/>
      <c r="PLG8" s="276"/>
      <c r="PLH8" s="276"/>
      <c r="PLI8" s="276"/>
      <c r="PLJ8" s="276"/>
      <c r="PLK8" s="276"/>
      <c r="PLL8" s="276"/>
      <c r="PLM8" s="276"/>
      <c r="PLN8" s="276"/>
      <c r="PLO8" s="276"/>
      <c r="PLP8" s="276"/>
      <c r="PLQ8" s="276"/>
      <c r="PLR8" s="276"/>
      <c r="PLS8" s="276"/>
      <c r="PLT8" s="276"/>
      <c r="PLU8" s="276"/>
      <c r="PLV8" s="276"/>
      <c r="PLW8" s="276"/>
      <c r="PLX8" s="276"/>
      <c r="PLY8" s="276"/>
      <c r="PLZ8" s="276"/>
      <c r="PMA8" s="276"/>
      <c r="PMB8" s="276"/>
      <c r="PMC8" s="276"/>
      <c r="PMD8" s="276"/>
      <c r="PME8" s="276"/>
      <c r="PMF8" s="276"/>
      <c r="PMG8" s="276"/>
      <c r="PMH8" s="276"/>
      <c r="PMI8" s="276"/>
      <c r="PMJ8" s="276"/>
      <c r="PMK8" s="276"/>
      <c r="PML8" s="276"/>
      <c r="PMM8" s="276"/>
      <c r="PMN8" s="276"/>
      <c r="PMO8" s="276"/>
      <c r="PMP8" s="276"/>
      <c r="PMQ8" s="276"/>
      <c r="PMR8" s="276"/>
      <c r="PMS8" s="276"/>
      <c r="PMT8" s="276"/>
      <c r="PMU8" s="276"/>
      <c r="PMV8" s="276"/>
      <c r="PMW8" s="276"/>
      <c r="PMX8" s="276"/>
      <c r="PMY8" s="276"/>
      <c r="PMZ8" s="276"/>
      <c r="PNA8" s="276"/>
      <c r="PNB8" s="276"/>
      <c r="PNC8" s="276"/>
      <c r="PND8" s="276"/>
      <c r="PNE8" s="276"/>
      <c r="PNF8" s="276"/>
      <c r="PNG8" s="276"/>
      <c r="PNH8" s="276"/>
      <c r="PNI8" s="276"/>
      <c r="PNJ8" s="276"/>
      <c r="PNK8" s="276"/>
      <c r="PNL8" s="276"/>
      <c r="PNM8" s="276"/>
      <c r="PNN8" s="276"/>
      <c r="PNO8" s="276"/>
      <c r="PNP8" s="276"/>
      <c r="PNQ8" s="276"/>
      <c r="PNR8" s="276"/>
      <c r="PNS8" s="276"/>
      <c r="PNT8" s="276"/>
      <c r="PNU8" s="276"/>
      <c r="PNV8" s="276"/>
      <c r="PNW8" s="276"/>
      <c r="PNX8" s="276"/>
      <c r="PNY8" s="276"/>
      <c r="PNZ8" s="276"/>
      <c r="POA8" s="276"/>
      <c r="POB8" s="276"/>
      <c r="POC8" s="276"/>
      <c r="POD8" s="276"/>
      <c r="POE8" s="276"/>
      <c r="POF8" s="276"/>
      <c r="POG8" s="276"/>
      <c r="POH8" s="276"/>
      <c r="POI8" s="276"/>
      <c r="POJ8" s="276"/>
      <c r="POK8" s="276"/>
      <c r="POL8" s="276"/>
      <c r="POM8" s="276"/>
      <c r="PON8" s="276"/>
      <c r="POO8" s="276"/>
      <c r="POP8" s="276"/>
      <c r="POQ8" s="276"/>
      <c r="POR8" s="276"/>
      <c r="POS8" s="276"/>
      <c r="POT8" s="276"/>
      <c r="POU8" s="276"/>
      <c r="POV8" s="276"/>
      <c r="POW8" s="276"/>
      <c r="POX8" s="276"/>
      <c r="POY8" s="276"/>
      <c r="POZ8" s="276"/>
      <c r="PPA8" s="276"/>
      <c r="PPB8" s="276"/>
      <c r="PPC8" s="276"/>
      <c r="PPD8" s="276"/>
      <c r="PPE8" s="276"/>
      <c r="PPF8" s="276"/>
      <c r="PPG8" s="276"/>
      <c r="PPH8" s="276"/>
      <c r="PPI8" s="276"/>
      <c r="PPJ8" s="276"/>
      <c r="PPK8" s="276"/>
      <c r="PPL8" s="276"/>
      <c r="PPM8" s="276"/>
      <c r="PPN8" s="276"/>
      <c r="PPO8" s="276"/>
      <c r="PPP8" s="276"/>
      <c r="PPQ8" s="276"/>
      <c r="PPR8" s="276"/>
      <c r="PPS8" s="276"/>
      <c r="PPT8" s="276"/>
      <c r="PPU8" s="276"/>
      <c r="PPV8" s="276"/>
      <c r="PPW8" s="276"/>
      <c r="PPX8" s="276"/>
      <c r="PPY8" s="276"/>
      <c r="PPZ8" s="276"/>
      <c r="PQA8" s="276"/>
      <c r="PQB8" s="276"/>
      <c r="PQC8" s="276"/>
      <c r="PQD8" s="276"/>
      <c r="PQE8" s="276"/>
      <c r="PQF8" s="276"/>
      <c r="PQG8" s="276"/>
      <c r="PQH8" s="276"/>
      <c r="PQI8" s="276"/>
      <c r="PQJ8" s="276"/>
      <c r="PQK8" s="276"/>
      <c r="PQL8" s="276"/>
      <c r="PQM8" s="276"/>
      <c r="PQN8" s="276"/>
      <c r="PQO8" s="276"/>
      <c r="PQP8" s="276"/>
      <c r="PQQ8" s="276"/>
      <c r="PQR8" s="276"/>
      <c r="PQS8" s="276"/>
      <c r="PQT8" s="276"/>
      <c r="PQU8" s="276"/>
      <c r="PQV8" s="276"/>
      <c r="PQW8" s="276"/>
      <c r="PQX8" s="276"/>
      <c r="PQY8" s="276"/>
      <c r="PQZ8" s="276"/>
      <c r="PRA8" s="276"/>
      <c r="PRB8" s="276"/>
      <c r="PRC8" s="276"/>
      <c r="PRD8" s="276"/>
      <c r="PRE8" s="276"/>
      <c r="PRF8" s="276"/>
      <c r="PRG8" s="276"/>
      <c r="PRH8" s="276"/>
      <c r="PRI8" s="276"/>
      <c r="PRJ8" s="276"/>
      <c r="PRK8" s="276"/>
      <c r="PRL8" s="276"/>
      <c r="PRM8" s="276"/>
      <c r="PRN8" s="276"/>
      <c r="PRO8" s="276"/>
      <c r="PRP8" s="276"/>
      <c r="PRQ8" s="276"/>
      <c r="PRR8" s="276"/>
      <c r="PRS8" s="276"/>
      <c r="PRT8" s="276"/>
      <c r="PRU8" s="276"/>
      <c r="PRV8" s="276"/>
      <c r="PRW8" s="276"/>
      <c r="PRX8" s="276"/>
      <c r="PRY8" s="276"/>
      <c r="PRZ8" s="276"/>
      <c r="PSA8" s="276"/>
      <c r="PSB8" s="276"/>
      <c r="PSC8" s="276"/>
      <c r="PSD8" s="276"/>
      <c r="PSE8" s="276"/>
      <c r="PSF8" s="276"/>
      <c r="PSG8" s="276"/>
      <c r="PSH8" s="276"/>
      <c r="PSI8" s="276"/>
      <c r="PSJ8" s="276"/>
      <c r="PSK8" s="276"/>
      <c r="PSL8" s="276"/>
      <c r="PSM8" s="276"/>
      <c r="PSN8" s="276"/>
      <c r="PSO8" s="276"/>
      <c r="PSP8" s="276"/>
      <c r="PSQ8" s="276"/>
      <c r="PSR8" s="276"/>
      <c r="PSS8" s="276"/>
      <c r="PST8" s="276"/>
      <c r="PSU8" s="276"/>
      <c r="PSV8" s="276"/>
      <c r="PSW8" s="276"/>
      <c r="PSX8" s="276"/>
      <c r="PSY8" s="276"/>
      <c r="PSZ8" s="276"/>
      <c r="PTA8" s="276"/>
      <c r="PTB8" s="276"/>
      <c r="PTC8" s="276"/>
      <c r="PTD8" s="276"/>
      <c r="PTE8" s="276"/>
      <c r="PTF8" s="276"/>
      <c r="PTG8" s="276"/>
      <c r="PTH8" s="276"/>
      <c r="PTI8" s="276"/>
      <c r="PTJ8" s="276"/>
      <c r="PTK8" s="276"/>
      <c r="PTL8" s="276"/>
      <c r="PTM8" s="276"/>
      <c r="PTN8" s="276"/>
      <c r="PTO8" s="276"/>
      <c r="PTP8" s="276"/>
      <c r="PTQ8" s="276"/>
      <c r="PTR8" s="276"/>
      <c r="PTS8" s="276"/>
      <c r="PTT8" s="276"/>
      <c r="PTU8" s="276"/>
      <c r="PTV8" s="276"/>
      <c r="PTW8" s="276"/>
      <c r="PTX8" s="276"/>
      <c r="PTY8" s="276"/>
      <c r="PTZ8" s="276"/>
      <c r="PUA8" s="276"/>
      <c r="PUB8" s="276"/>
      <c r="PUC8" s="276"/>
      <c r="PUD8" s="276"/>
      <c r="PUE8" s="276"/>
      <c r="PUF8" s="276"/>
      <c r="PUG8" s="276"/>
      <c r="PUH8" s="276"/>
      <c r="PUI8" s="276"/>
      <c r="PUJ8" s="276"/>
      <c r="PUK8" s="276"/>
      <c r="PUL8" s="276"/>
      <c r="PUM8" s="276"/>
      <c r="PUN8" s="276"/>
      <c r="PUO8" s="276"/>
      <c r="PUP8" s="276"/>
      <c r="PUQ8" s="276"/>
      <c r="PUR8" s="276"/>
      <c r="PUS8" s="276"/>
      <c r="PUT8" s="276"/>
      <c r="PUU8" s="276"/>
      <c r="PUV8" s="276"/>
      <c r="PUW8" s="276"/>
      <c r="PUX8" s="276"/>
      <c r="PUY8" s="276"/>
      <c r="PUZ8" s="276"/>
      <c r="PVA8" s="276"/>
      <c r="PVB8" s="276"/>
      <c r="PVC8" s="276"/>
      <c r="PVD8" s="276"/>
      <c r="PVE8" s="276"/>
      <c r="PVF8" s="276"/>
      <c r="PVG8" s="276"/>
      <c r="PVH8" s="276"/>
      <c r="PVI8" s="276"/>
      <c r="PVJ8" s="276"/>
      <c r="PVK8" s="276"/>
      <c r="PVL8" s="276"/>
      <c r="PVM8" s="276"/>
      <c r="PVN8" s="276"/>
      <c r="PVO8" s="276"/>
      <c r="PVP8" s="276"/>
      <c r="PVQ8" s="276"/>
      <c r="PVR8" s="276"/>
      <c r="PVS8" s="276"/>
      <c r="PVT8" s="276"/>
      <c r="PVU8" s="276"/>
      <c r="PVV8" s="276"/>
      <c r="PVW8" s="276"/>
      <c r="PVX8" s="276"/>
      <c r="PVY8" s="276"/>
      <c r="PVZ8" s="276"/>
      <c r="PWA8" s="276"/>
      <c r="PWB8" s="276"/>
      <c r="PWC8" s="276"/>
      <c r="PWD8" s="276"/>
      <c r="PWE8" s="276"/>
      <c r="PWF8" s="276"/>
      <c r="PWG8" s="276"/>
      <c r="PWH8" s="276"/>
      <c r="PWI8" s="276"/>
      <c r="PWJ8" s="276"/>
      <c r="PWK8" s="276"/>
      <c r="PWL8" s="276"/>
      <c r="PWM8" s="276"/>
      <c r="PWN8" s="276"/>
      <c r="PWO8" s="276"/>
      <c r="PWP8" s="276"/>
      <c r="PWQ8" s="276"/>
      <c r="PWR8" s="276"/>
      <c r="PWS8" s="276"/>
      <c r="PWT8" s="276"/>
      <c r="PWU8" s="276"/>
      <c r="PWV8" s="276"/>
      <c r="PWW8" s="276"/>
      <c r="PWX8" s="276"/>
      <c r="PWY8" s="276"/>
      <c r="PWZ8" s="276"/>
      <c r="PXA8" s="276"/>
      <c r="PXB8" s="276"/>
      <c r="PXC8" s="276"/>
      <c r="PXD8" s="276"/>
      <c r="PXE8" s="276"/>
      <c r="PXF8" s="276"/>
      <c r="PXG8" s="276"/>
      <c r="PXH8" s="276"/>
      <c r="PXI8" s="276"/>
      <c r="PXJ8" s="276"/>
      <c r="PXK8" s="276"/>
      <c r="PXL8" s="276"/>
      <c r="PXM8" s="276"/>
      <c r="PXN8" s="276"/>
      <c r="PXO8" s="276"/>
      <c r="PXP8" s="276"/>
      <c r="PXQ8" s="276"/>
      <c r="PXR8" s="276"/>
      <c r="PXS8" s="276"/>
      <c r="PXT8" s="276"/>
      <c r="PXU8" s="276"/>
      <c r="PXV8" s="276"/>
      <c r="PXW8" s="276"/>
      <c r="PXX8" s="276"/>
      <c r="PXY8" s="276"/>
      <c r="PXZ8" s="276"/>
      <c r="PYA8" s="276"/>
      <c r="PYB8" s="276"/>
      <c r="PYC8" s="276"/>
      <c r="PYD8" s="276"/>
      <c r="PYE8" s="276"/>
      <c r="PYF8" s="276"/>
      <c r="PYG8" s="276"/>
      <c r="PYH8" s="276"/>
      <c r="PYI8" s="276"/>
      <c r="PYJ8" s="276"/>
      <c r="PYK8" s="276"/>
      <c r="PYL8" s="276"/>
      <c r="PYM8" s="276"/>
      <c r="PYN8" s="276"/>
      <c r="PYO8" s="276"/>
      <c r="PYP8" s="276"/>
      <c r="PYQ8" s="276"/>
      <c r="PYR8" s="276"/>
      <c r="PYS8" s="276"/>
      <c r="PYT8" s="276"/>
      <c r="PYU8" s="276"/>
      <c r="PYV8" s="276"/>
      <c r="PYW8" s="276"/>
      <c r="PYX8" s="276"/>
      <c r="PYY8" s="276"/>
      <c r="PYZ8" s="276"/>
      <c r="PZA8" s="276"/>
      <c r="PZB8" s="276"/>
      <c r="PZC8" s="276"/>
      <c r="PZD8" s="276"/>
      <c r="PZE8" s="276"/>
      <c r="PZF8" s="276"/>
      <c r="PZG8" s="276"/>
      <c r="PZH8" s="276"/>
      <c r="PZI8" s="276"/>
      <c r="PZJ8" s="276"/>
      <c r="PZK8" s="276"/>
      <c r="PZL8" s="276"/>
      <c r="PZM8" s="276"/>
      <c r="PZN8" s="276"/>
      <c r="PZO8" s="276"/>
      <c r="PZP8" s="276"/>
      <c r="PZQ8" s="276"/>
      <c r="PZR8" s="276"/>
      <c r="PZS8" s="276"/>
      <c r="PZT8" s="276"/>
      <c r="PZU8" s="276"/>
      <c r="PZV8" s="276"/>
      <c r="PZW8" s="276"/>
      <c r="PZX8" s="276"/>
      <c r="PZY8" s="276"/>
      <c r="PZZ8" s="276"/>
      <c r="QAA8" s="276"/>
      <c r="QAB8" s="276"/>
      <c r="QAC8" s="276"/>
      <c r="QAD8" s="276"/>
      <c r="QAE8" s="276"/>
      <c r="QAF8" s="276"/>
      <c r="QAG8" s="276"/>
      <c r="QAH8" s="276"/>
      <c r="QAI8" s="276"/>
      <c r="QAJ8" s="276"/>
      <c r="QAK8" s="276"/>
      <c r="QAL8" s="276"/>
      <c r="QAM8" s="276"/>
      <c r="QAN8" s="276"/>
      <c r="QAO8" s="276"/>
      <c r="QAP8" s="276"/>
      <c r="QAQ8" s="276"/>
      <c r="QAR8" s="276"/>
      <c r="QAS8" s="276"/>
      <c r="QAT8" s="276"/>
      <c r="QAU8" s="276"/>
      <c r="QAV8" s="276"/>
      <c r="QAW8" s="276"/>
      <c r="QAX8" s="276"/>
      <c r="QAY8" s="276"/>
      <c r="QAZ8" s="276"/>
      <c r="QBA8" s="276"/>
      <c r="QBB8" s="276"/>
      <c r="QBC8" s="276"/>
      <c r="QBD8" s="276"/>
      <c r="QBE8" s="276"/>
      <c r="QBF8" s="276"/>
      <c r="QBG8" s="276"/>
      <c r="QBH8" s="276"/>
      <c r="QBI8" s="276"/>
      <c r="QBJ8" s="276"/>
      <c r="QBK8" s="276"/>
      <c r="QBL8" s="276"/>
      <c r="QBM8" s="276"/>
      <c r="QBN8" s="276"/>
      <c r="QBO8" s="276"/>
      <c r="QBP8" s="276"/>
      <c r="QBQ8" s="276"/>
      <c r="QBR8" s="276"/>
      <c r="QBS8" s="276"/>
      <c r="QBT8" s="276"/>
      <c r="QBU8" s="276"/>
      <c r="QBV8" s="276"/>
      <c r="QBW8" s="276"/>
      <c r="QBX8" s="276"/>
      <c r="QBY8" s="276"/>
      <c r="QBZ8" s="276"/>
      <c r="QCA8" s="276"/>
      <c r="QCB8" s="276"/>
      <c r="QCC8" s="276"/>
      <c r="QCD8" s="276"/>
      <c r="QCE8" s="276"/>
      <c r="QCF8" s="276"/>
      <c r="QCG8" s="276"/>
      <c r="QCH8" s="276"/>
      <c r="QCI8" s="276"/>
      <c r="QCJ8" s="276"/>
      <c r="QCK8" s="276"/>
      <c r="QCL8" s="276"/>
      <c r="QCM8" s="276"/>
      <c r="QCN8" s="276"/>
      <c r="QCO8" s="276"/>
      <c r="QCP8" s="276"/>
      <c r="QCQ8" s="276"/>
      <c r="QCR8" s="276"/>
      <c r="QCS8" s="276"/>
      <c r="QCT8" s="276"/>
      <c r="QCU8" s="276"/>
      <c r="QCV8" s="276"/>
      <c r="QCW8" s="276"/>
      <c r="QCX8" s="276"/>
      <c r="QCY8" s="276"/>
      <c r="QCZ8" s="276"/>
      <c r="QDA8" s="276"/>
      <c r="QDB8" s="276"/>
      <c r="QDC8" s="276"/>
      <c r="QDD8" s="276"/>
      <c r="QDE8" s="276"/>
      <c r="QDF8" s="276"/>
      <c r="QDG8" s="276"/>
      <c r="QDH8" s="276"/>
      <c r="QDI8" s="276"/>
      <c r="QDJ8" s="276"/>
      <c r="QDK8" s="276"/>
      <c r="QDL8" s="276"/>
      <c r="QDM8" s="276"/>
      <c r="QDN8" s="276"/>
      <c r="QDO8" s="276"/>
      <c r="QDP8" s="276"/>
      <c r="QDQ8" s="276"/>
      <c r="QDR8" s="276"/>
      <c r="QDS8" s="276"/>
      <c r="QDT8" s="276"/>
      <c r="QDU8" s="276"/>
      <c r="QDV8" s="276"/>
      <c r="QDW8" s="276"/>
      <c r="QDX8" s="276"/>
      <c r="QDY8" s="276"/>
      <c r="QDZ8" s="276"/>
      <c r="QEA8" s="276"/>
      <c r="QEB8" s="276"/>
      <c r="QEC8" s="276"/>
      <c r="QED8" s="276"/>
      <c r="QEE8" s="276"/>
      <c r="QEF8" s="276"/>
      <c r="QEG8" s="276"/>
      <c r="QEH8" s="276"/>
      <c r="QEI8" s="276"/>
      <c r="QEJ8" s="276"/>
      <c r="QEK8" s="276"/>
      <c r="QEL8" s="276"/>
      <c r="QEM8" s="276"/>
      <c r="QEN8" s="276"/>
      <c r="QEO8" s="276"/>
      <c r="QEP8" s="276"/>
      <c r="QEQ8" s="276"/>
      <c r="QER8" s="276"/>
      <c r="QES8" s="276"/>
      <c r="QET8" s="276"/>
      <c r="QEU8" s="276"/>
      <c r="QEV8" s="276"/>
      <c r="QEW8" s="276"/>
      <c r="QEX8" s="276"/>
      <c r="QEY8" s="276"/>
      <c r="QEZ8" s="276"/>
      <c r="QFA8" s="276"/>
      <c r="QFB8" s="276"/>
      <c r="QFC8" s="276"/>
      <c r="QFD8" s="276"/>
      <c r="QFE8" s="276"/>
      <c r="QFF8" s="276"/>
      <c r="QFG8" s="276"/>
      <c r="QFH8" s="276"/>
      <c r="QFI8" s="276"/>
      <c r="QFJ8" s="276"/>
      <c r="QFK8" s="276"/>
      <c r="QFL8" s="276"/>
      <c r="QFM8" s="276"/>
      <c r="QFN8" s="276"/>
      <c r="QFO8" s="276"/>
      <c r="QFP8" s="276"/>
      <c r="QFQ8" s="276"/>
      <c r="QFR8" s="276"/>
      <c r="QFS8" s="276"/>
      <c r="QFT8" s="276"/>
      <c r="QFU8" s="276"/>
      <c r="QFV8" s="276"/>
      <c r="QFW8" s="276"/>
      <c r="QFX8" s="276"/>
      <c r="QFY8" s="276"/>
      <c r="QFZ8" s="276"/>
      <c r="QGA8" s="276"/>
      <c r="QGB8" s="276"/>
      <c r="QGC8" s="276"/>
      <c r="QGD8" s="276"/>
      <c r="QGE8" s="276"/>
      <c r="QGF8" s="276"/>
      <c r="QGG8" s="276"/>
      <c r="QGH8" s="276"/>
      <c r="QGI8" s="276"/>
      <c r="QGJ8" s="276"/>
      <c r="QGK8" s="276"/>
      <c r="QGL8" s="276"/>
      <c r="QGM8" s="276"/>
      <c r="QGN8" s="276"/>
      <c r="QGO8" s="276"/>
      <c r="QGP8" s="276"/>
      <c r="QGQ8" s="276"/>
      <c r="QGR8" s="276"/>
      <c r="QGS8" s="276"/>
      <c r="QGT8" s="276"/>
      <c r="QGU8" s="276"/>
      <c r="QGV8" s="276"/>
      <c r="QGW8" s="276"/>
      <c r="QGX8" s="276"/>
      <c r="QGY8" s="276"/>
      <c r="QGZ8" s="276"/>
      <c r="QHA8" s="276"/>
      <c r="QHB8" s="276"/>
      <c r="QHC8" s="276"/>
      <c r="QHD8" s="276"/>
      <c r="QHE8" s="276"/>
      <c r="QHF8" s="276"/>
      <c r="QHG8" s="276"/>
      <c r="QHH8" s="276"/>
      <c r="QHI8" s="276"/>
      <c r="QHJ8" s="276"/>
      <c r="QHK8" s="276"/>
      <c r="QHL8" s="276"/>
      <c r="QHM8" s="276"/>
      <c r="QHN8" s="276"/>
      <c r="QHO8" s="276"/>
      <c r="QHP8" s="276"/>
      <c r="QHQ8" s="276"/>
      <c r="QHR8" s="276"/>
      <c r="QHS8" s="276"/>
      <c r="QHT8" s="276"/>
      <c r="QHU8" s="276"/>
      <c r="QHV8" s="276"/>
      <c r="QHW8" s="276"/>
      <c r="QHX8" s="276"/>
      <c r="QHY8" s="276"/>
      <c r="QHZ8" s="276"/>
      <c r="QIA8" s="276"/>
      <c r="QIB8" s="276"/>
      <c r="QIC8" s="276"/>
      <c r="QID8" s="276"/>
      <c r="QIE8" s="276"/>
      <c r="QIF8" s="276"/>
      <c r="QIG8" s="276"/>
      <c r="QIH8" s="276"/>
      <c r="QII8" s="276"/>
      <c r="QIJ8" s="276"/>
      <c r="QIK8" s="276"/>
      <c r="QIL8" s="276"/>
      <c r="QIM8" s="276"/>
      <c r="QIN8" s="276"/>
      <c r="QIO8" s="276"/>
      <c r="QIP8" s="276"/>
      <c r="QIQ8" s="276"/>
      <c r="QIR8" s="276"/>
      <c r="QIS8" s="276"/>
      <c r="QIT8" s="276"/>
      <c r="QIU8" s="276"/>
      <c r="QIV8" s="276"/>
      <c r="QIW8" s="276"/>
      <c r="QIX8" s="276"/>
      <c r="QIY8" s="276"/>
      <c r="QIZ8" s="276"/>
      <c r="QJA8" s="276"/>
      <c r="QJB8" s="276"/>
      <c r="QJC8" s="276"/>
      <c r="QJD8" s="276"/>
      <c r="QJE8" s="276"/>
      <c r="QJF8" s="276"/>
      <c r="QJG8" s="276"/>
      <c r="QJH8" s="276"/>
      <c r="QJI8" s="276"/>
      <c r="QJJ8" s="276"/>
      <c r="QJK8" s="276"/>
      <c r="QJL8" s="276"/>
      <c r="QJM8" s="276"/>
      <c r="QJN8" s="276"/>
      <c r="QJO8" s="276"/>
      <c r="QJP8" s="276"/>
      <c r="QJQ8" s="276"/>
      <c r="QJR8" s="276"/>
      <c r="QJS8" s="276"/>
      <c r="QJT8" s="276"/>
      <c r="QJU8" s="276"/>
      <c r="QJV8" s="276"/>
      <c r="QJW8" s="276"/>
      <c r="QJX8" s="276"/>
      <c r="QJY8" s="276"/>
      <c r="QJZ8" s="276"/>
      <c r="QKA8" s="276"/>
      <c r="QKB8" s="276"/>
      <c r="QKC8" s="276"/>
      <c r="QKD8" s="276"/>
      <c r="QKE8" s="276"/>
      <c r="QKF8" s="276"/>
      <c r="QKG8" s="276"/>
      <c r="QKH8" s="276"/>
      <c r="QKI8" s="276"/>
      <c r="QKJ8" s="276"/>
      <c r="QKK8" s="276"/>
      <c r="QKL8" s="276"/>
      <c r="QKM8" s="276"/>
      <c r="QKN8" s="276"/>
      <c r="QKO8" s="276"/>
      <c r="QKP8" s="276"/>
      <c r="QKQ8" s="276"/>
      <c r="QKR8" s="276"/>
      <c r="QKS8" s="276"/>
      <c r="QKT8" s="276"/>
      <c r="QKU8" s="276"/>
      <c r="QKV8" s="276"/>
      <c r="QKW8" s="276"/>
      <c r="QKX8" s="276"/>
      <c r="QKY8" s="276"/>
      <c r="QKZ8" s="276"/>
      <c r="QLA8" s="276"/>
      <c r="QLB8" s="276"/>
      <c r="QLC8" s="276"/>
      <c r="QLD8" s="276"/>
      <c r="QLE8" s="276"/>
      <c r="QLF8" s="276"/>
      <c r="QLG8" s="276"/>
      <c r="QLH8" s="276"/>
      <c r="QLI8" s="276"/>
      <c r="QLJ8" s="276"/>
      <c r="QLK8" s="276"/>
      <c r="QLL8" s="276"/>
      <c r="QLM8" s="276"/>
      <c r="QLN8" s="276"/>
      <c r="QLO8" s="276"/>
      <c r="QLP8" s="276"/>
      <c r="QLQ8" s="276"/>
      <c r="QLR8" s="276"/>
      <c r="QLS8" s="276"/>
      <c r="QLT8" s="276"/>
      <c r="QLU8" s="276"/>
      <c r="QLV8" s="276"/>
      <c r="QLW8" s="276"/>
      <c r="QLX8" s="276"/>
      <c r="QLY8" s="276"/>
      <c r="QLZ8" s="276"/>
      <c r="QMA8" s="276"/>
      <c r="QMB8" s="276"/>
      <c r="QMC8" s="276"/>
      <c r="QMD8" s="276"/>
      <c r="QME8" s="276"/>
      <c r="QMF8" s="276"/>
      <c r="QMG8" s="276"/>
      <c r="QMH8" s="276"/>
      <c r="QMI8" s="276"/>
      <c r="QMJ8" s="276"/>
      <c r="QMK8" s="276"/>
      <c r="QML8" s="276"/>
      <c r="QMM8" s="276"/>
      <c r="QMN8" s="276"/>
      <c r="QMO8" s="276"/>
      <c r="QMP8" s="276"/>
      <c r="QMQ8" s="276"/>
      <c r="QMR8" s="276"/>
      <c r="QMS8" s="276"/>
      <c r="QMT8" s="276"/>
      <c r="QMU8" s="276"/>
      <c r="QMV8" s="276"/>
      <c r="QMW8" s="276"/>
      <c r="QMX8" s="276"/>
      <c r="QMY8" s="276"/>
      <c r="QMZ8" s="276"/>
      <c r="QNA8" s="276"/>
      <c r="QNB8" s="276"/>
      <c r="QNC8" s="276"/>
      <c r="QND8" s="276"/>
      <c r="QNE8" s="276"/>
      <c r="QNF8" s="276"/>
      <c r="QNG8" s="276"/>
      <c r="QNH8" s="276"/>
      <c r="QNI8" s="276"/>
      <c r="QNJ8" s="276"/>
      <c r="QNK8" s="276"/>
      <c r="QNL8" s="276"/>
      <c r="QNM8" s="276"/>
      <c r="QNN8" s="276"/>
      <c r="QNO8" s="276"/>
      <c r="QNP8" s="276"/>
      <c r="QNQ8" s="276"/>
      <c r="QNR8" s="276"/>
      <c r="QNS8" s="276"/>
      <c r="QNT8" s="276"/>
      <c r="QNU8" s="276"/>
      <c r="QNV8" s="276"/>
      <c r="QNW8" s="276"/>
      <c r="QNX8" s="276"/>
      <c r="QNY8" s="276"/>
      <c r="QNZ8" s="276"/>
      <c r="QOA8" s="276"/>
      <c r="QOB8" s="276"/>
      <c r="QOC8" s="276"/>
      <c r="QOD8" s="276"/>
      <c r="QOE8" s="276"/>
      <c r="QOF8" s="276"/>
      <c r="QOG8" s="276"/>
      <c r="QOH8" s="276"/>
      <c r="QOI8" s="276"/>
      <c r="QOJ8" s="276"/>
      <c r="QOK8" s="276"/>
      <c r="QOL8" s="276"/>
      <c r="QOM8" s="276"/>
      <c r="QON8" s="276"/>
      <c r="QOO8" s="276"/>
      <c r="QOP8" s="276"/>
      <c r="QOQ8" s="276"/>
      <c r="QOR8" s="276"/>
      <c r="QOS8" s="276"/>
      <c r="QOT8" s="276"/>
      <c r="QOU8" s="276"/>
      <c r="QOV8" s="276"/>
      <c r="QOW8" s="276"/>
      <c r="QOX8" s="276"/>
      <c r="QOY8" s="276"/>
      <c r="QOZ8" s="276"/>
      <c r="QPA8" s="276"/>
      <c r="QPB8" s="276"/>
      <c r="QPC8" s="276"/>
      <c r="QPD8" s="276"/>
      <c r="QPE8" s="276"/>
      <c r="QPF8" s="276"/>
      <c r="QPG8" s="276"/>
      <c r="QPH8" s="276"/>
      <c r="QPI8" s="276"/>
      <c r="QPJ8" s="276"/>
      <c r="QPK8" s="276"/>
      <c r="QPL8" s="276"/>
      <c r="QPM8" s="276"/>
      <c r="QPN8" s="276"/>
      <c r="QPO8" s="276"/>
      <c r="QPP8" s="276"/>
      <c r="QPQ8" s="276"/>
      <c r="QPR8" s="276"/>
      <c r="QPS8" s="276"/>
      <c r="QPT8" s="276"/>
      <c r="QPU8" s="276"/>
      <c r="QPV8" s="276"/>
      <c r="QPW8" s="276"/>
      <c r="QPX8" s="276"/>
      <c r="QPY8" s="276"/>
      <c r="QPZ8" s="276"/>
      <c r="QQA8" s="276"/>
      <c r="QQB8" s="276"/>
      <c r="QQC8" s="276"/>
      <c r="QQD8" s="276"/>
      <c r="QQE8" s="276"/>
      <c r="QQF8" s="276"/>
      <c r="QQG8" s="276"/>
      <c r="QQH8" s="276"/>
      <c r="QQI8" s="276"/>
      <c r="QQJ8" s="276"/>
      <c r="QQK8" s="276"/>
      <c r="QQL8" s="276"/>
      <c r="QQM8" s="276"/>
      <c r="QQN8" s="276"/>
      <c r="QQO8" s="276"/>
      <c r="QQP8" s="276"/>
      <c r="QQQ8" s="276"/>
      <c r="QQR8" s="276"/>
      <c r="QQS8" s="276"/>
      <c r="QQT8" s="276"/>
      <c r="QQU8" s="276"/>
      <c r="QQV8" s="276"/>
      <c r="QQW8" s="276"/>
      <c r="QQX8" s="276"/>
      <c r="QQY8" s="276"/>
      <c r="QQZ8" s="276"/>
      <c r="QRA8" s="276"/>
      <c r="QRB8" s="276"/>
      <c r="QRC8" s="276"/>
      <c r="QRD8" s="276"/>
      <c r="QRE8" s="276"/>
      <c r="QRF8" s="276"/>
      <c r="QRG8" s="276"/>
      <c r="QRH8" s="276"/>
      <c r="QRI8" s="276"/>
      <c r="QRJ8" s="276"/>
      <c r="QRK8" s="276"/>
      <c r="QRL8" s="276"/>
      <c r="QRM8" s="276"/>
      <c r="QRN8" s="276"/>
      <c r="QRO8" s="276"/>
      <c r="QRP8" s="276"/>
      <c r="QRQ8" s="276"/>
      <c r="QRR8" s="276"/>
      <c r="QRS8" s="276"/>
      <c r="QRT8" s="276"/>
      <c r="QRU8" s="276"/>
      <c r="QRV8" s="276"/>
      <c r="QRW8" s="276"/>
      <c r="QRX8" s="276"/>
      <c r="QRY8" s="276"/>
      <c r="QRZ8" s="276"/>
      <c r="QSA8" s="276"/>
      <c r="QSB8" s="276"/>
      <c r="QSC8" s="276"/>
      <c r="QSD8" s="276"/>
      <c r="QSE8" s="276"/>
      <c r="QSF8" s="276"/>
      <c r="QSG8" s="276"/>
      <c r="QSH8" s="276"/>
      <c r="QSI8" s="276"/>
      <c r="QSJ8" s="276"/>
      <c r="QSK8" s="276"/>
      <c r="QSL8" s="276"/>
      <c r="QSM8" s="276"/>
      <c r="QSN8" s="276"/>
      <c r="QSO8" s="276"/>
      <c r="QSP8" s="276"/>
      <c r="QSQ8" s="276"/>
      <c r="QSR8" s="276"/>
      <c r="QSS8" s="276"/>
      <c r="QST8" s="276"/>
      <c r="QSU8" s="276"/>
      <c r="QSV8" s="276"/>
      <c r="QSW8" s="276"/>
      <c r="QSX8" s="276"/>
      <c r="QSY8" s="276"/>
      <c r="QSZ8" s="276"/>
      <c r="QTA8" s="276"/>
      <c r="QTB8" s="276"/>
      <c r="QTC8" s="276"/>
      <c r="QTD8" s="276"/>
      <c r="QTE8" s="276"/>
      <c r="QTF8" s="276"/>
      <c r="QTG8" s="276"/>
      <c r="QTH8" s="276"/>
      <c r="QTI8" s="276"/>
      <c r="QTJ8" s="276"/>
      <c r="QTK8" s="276"/>
      <c r="QTL8" s="276"/>
      <c r="QTM8" s="276"/>
      <c r="QTN8" s="276"/>
      <c r="QTO8" s="276"/>
      <c r="QTP8" s="276"/>
      <c r="QTQ8" s="276"/>
      <c r="QTR8" s="276"/>
      <c r="QTS8" s="276"/>
      <c r="QTT8" s="276"/>
      <c r="QTU8" s="276"/>
      <c r="QTV8" s="276"/>
      <c r="QTW8" s="276"/>
      <c r="QTX8" s="276"/>
      <c r="QTY8" s="276"/>
      <c r="QTZ8" s="276"/>
      <c r="QUA8" s="276"/>
      <c r="QUB8" s="276"/>
      <c r="QUC8" s="276"/>
      <c r="QUD8" s="276"/>
      <c r="QUE8" s="276"/>
      <c r="QUF8" s="276"/>
      <c r="QUG8" s="276"/>
      <c r="QUH8" s="276"/>
      <c r="QUI8" s="276"/>
      <c r="QUJ8" s="276"/>
      <c r="QUK8" s="276"/>
      <c r="QUL8" s="276"/>
      <c r="QUM8" s="276"/>
      <c r="QUN8" s="276"/>
      <c r="QUO8" s="276"/>
      <c r="QUP8" s="276"/>
      <c r="QUQ8" s="276"/>
      <c r="QUR8" s="276"/>
      <c r="QUS8" s="276"/>
      <c r="QUT8" s="276"/>
      <c r="QUU8" s="276"/>
      <c r="QUV8" s="276"/>
      <c r="QUW8" s="276"/>
      <c r="QUX8" s="276"/>
      <c r="QUY8" s="276"/>
      <c r="QUZ8" s="276"/>
      <c r="QVA8" s="276"/>
      <c r="QVB8" s="276"/>
      <c r="QVC8" s="276"/>
      <c r="QVD8" s="276"/>
      <c r="QVE8" s="276"/>
      <c r="QVF8" s="276"/>
      <c r="QVG8" s="276"/>
      <c r="QVH8" s="276"/>
      <c r="QVI8" s="276"/>
      <c r="QVJ8" s="276"/>
      <c r="QVK8" s="276"/>
      <c r="QVL8" s="276"/>
      <c r="QVM8" s="276"/>
      <c r="QVN8" s="276"/>
      <c r="QVO8" s="276"/>
      <c r="QVP8" s="276"/>
      <c r="QVQ8" s="276"/>
      <c r="QVR8" s="276"/>
      <c r="QVS8" s="276"/>
      <c r="QVT8" s="276"/>
      <c r="QVU8" s="276"/>
      <c r="QVV8" s="276"/>
      <c r="QVW8" s="276"/>
      <c r="QVX8" s="276"/>
      <c r="QVY8" s="276"/>
      <c r="QVZ8" s="276"/>
      <c r="QWA8" s="276"/>
      <c r="QWB8" s="276"/>
      <c r="QWC8" s="276"/>
      <c r="QWD8" s="276"/>
      <c r="QWE8" s="276"/>
      <c r="QWF8" s="276"/>
      <c r="QWG8" s="276"/>
      <c r="QWH8" s="276"/>
      <c r="QWI8" s="276"/>
      <c r="QWJ8" s="276"/>
      <c r="QWK8" s="276"/>
      <c r="QWL8" s="276"/>
      <c r="QWM8" s="276"/>
      <c r="QWN8" s="276"/>
      <c r="QWO8" s="276"/>
      <c r="QWP8" s="276"/>
      <c r="QWQ8" s="276"/>
      <c r="QWR8" s="276"/>
      <c r="QWS8" s="276"/>
      <c r="QWT8" s="276"/>
      <c r="QWU8" s="276"/>
      <c r="QWV8" s="276"/>
      <c r="QWW8" s="276"/>
      <c r="QWX8" s="276"/>
      <c r="QWY8" s="276"/>
      <c r="QWZ8" s="276"/>
      <c r="QXA8" s="276"/>
      <c r="QXB8" s="276"/>
      <c r="QXC8" s="276"/>
      <c r="QXD8" s="276"/>
      <c r="QXE8" s="276"/>
      <c r="QXF8" s="276"/>
      <c r="QXG8" s="276"/>
      <c r="QXH8" s="276"/>
      <c r="QXI8" s="276"/>
      <c r="QXJ8" s="276"/>
      <c r="QXK8" s="276"/>
      <c r="QXL8" s="276"/>
      <c r="QXM8" s="276"/>
      <c r="QXN8" s="276"/>
      <c r="QXO8" s="276"/>
      <c r="QXP8" s="276"/>
      <c r="QXQ8" s="276"/>
      <c r="QXR8" s="276"/>
      <c r="QXS8" s="276"/>
      <c r="QXT8" s="276"/>
      <c r="QXU8" s="276"/>
      <c r="QXV8" s="276"/>
      <c r="QXW8" s="276"/>
      <c r="QXX8" s="276"/>
      <c r="QXY8" s="276"/>
      <c r="QXZ8" s="276"/>
      <c r="QYA8" s="276"/>
      <c r="QYB8" s="276"/>
      <c r="QYC8" s="276"/>
      <c r="QYD8" s="276"/>
      <c r="QYE8" s="276"/>
      <c r="QYF8" s="276"/>
      <c r="QYG8" s="276"/>
      <c r="QYH8" s="276"/>
      <c r="QYI8" s="276"/>
      <c r="QYJ8" s="276"/>
      <c r="QYK8" s="276"/>
      <c r="QYL8" s="276"/>
      <c r="QYM8" s="276"/>
      <c r="QYN8" s="276"/>
      <c r="QYO8" s="276"/>
      <c r="QYP8" s="276"/>
      <c r="QYQ8" s="276"/>
      <c r="QYR8" s="276"/>
      <c r="QYS8" s="276"/>
      <c r="QYT8" s="276"/>
      <c r="QYU8" s="276"/>
      <c r="QYV8" s="276"/>
      <c r="QYW8" s="276"/>
      <c r="QYX8" s="276"/>
      <c r="QYY8" s="276"/>
      <c r="QYZ8" s="276"/>
      <c r="QZA8" s="276"/>
      <c r="QZB8" s="276"/>
      <c r="QZC8" s="276"/>
      <c r="QZD8" s="276"/>
      <c r="QZE8" s="276"/>
      <c r="QZF8" s="276"/>
      <c r="QZG8" s="276"/>
      <c r="QZH8" s="276"/>
      <c r="QZI8" s="276"/>
      <c r="QZJ8" s="276"/>
      <c r="QZK8" s="276"/>
      <c r="QZL8" s="276"/>
      <c r="QZM8" s="276"/>
      <c r="QZN8" s="276"/>
      <c r="QZO8" s="276"/>
      <c r="QZP8" s="276"/>
      <c r="QZQ8" s="276"/>
      <c r="QZR8" s="276"/>
      <c r="QZS8" s="276"/>
      <c r="QZT8" s="276"/>
      <c r="QZU8" s="276"/>
      <c r="QZV8" s="276"/>
      <c r="QZW8" s="276"/>
      <c r="QZX8" s="276"/>
      <c r="QZY8" s="276"/>
      <c r="QZZ8" s="276"/>
      <c r="RAA8" s="276"/>
      <c r="RAB8" s="276"/>
      <c r="RAC8" s="276"/>
      <c r="RAD8" s="276"/>
      <c r="RAE8" s="276"/>
      <c r="RAF8" s="276"/>
      <c r="RAG8" s="276"/>
      <c r="RAH8" s="276"/>
      <c r="RAI8" s="276"/>
      <c r="RAJ8" s="276"/>
      <c r="RAK8" s="276"/>
      <c r="RAL8" s="276"/>
      <c r="RAM8" s="276"/>
      <c r="RAN8" s="276"/>
      <c r="RAO8" s="276"/>
      <c r="RAP8" s="276"/>
      <c r="RAQ8" s="276"/>
      <c r="RAR8" s="276"/>
      <c r="RAS8" s="276"/>
      <c r="RAT8" s="276"/>
      <c r="RAU8" s="276"/>
      <c r="RAV8" s="276"/>
      <c r="RAW8" s="276"/>
      <c r="RAX8" s="276"/>
      <c r="RAY8" s="276"/>
      <c r="RAZ8" s="276"/>
      <c r="RBA8" s="276"/>
      <c r="RBB8" s="276"/>
      <c r="RBC8" s="276"/>
      <c r="RBD8" s="276"/>
      <c r="RBE8" s="276"/>
      <c r="RBF8" s="276"/>
      <c r="RBG8" s="276"/>
      <c r="RBH8" s="276"/>
      <c r="RBI8" s="276"/>
      <c r="RBJ8" s="276"/>
      <c r="RBK8" s="276"/>
      <c r="RBL8" s="276"/>
      <c r="RBM8" s="276"/>
      <c r="RBN8" s="276"/>
      <c r="RBO8" s="276"/>
      <c r="RBP8" s="276"/>
      <c r="RBQ8" s="276"/>
      <c r="RBR8" s="276"/>
      <c r="RBS8" s="276"/>
      <c r="RBT8" s="276"/>
      <c r="RBU8" s="276"/>
      <c r="RBV8" s="276"/>
      <c r="RBW8" s="276"/>
      <c r="RBX8" s="276"/>
      <c r="RBY8" s="276"/>
      <c r="RBZ8" s="276"/>
      <c r="RCA8" s="276"/>
      <c r="RCB8" s="276"/>
      <c r="RCC8" s="276"/>
      <c r="RCD8" s="276"/>
      <c r="RCE8" s="276"/>
      <c r="RCF8" s="276"/>
      <c r="RCG8" s="276"/>
      <c r="RCH8" s="276"/>
      <c r="RCI8" s="276"/>
      <c r="RCJ8" s="276"/>
      <c r="RCK8" s="276"/>
      <c r="RCL8" s="276"/>
      <c r="RCM8" s="276"/>
      <c r="RCN8" s="276"/>
      <c r="RCO8" s="276"/>
      <c r="RCP8" s="276"/>
      <c r="RCQ8" s="276"/>
      <c r="RCR8" s="276"/>
      <c r="RCS8" s="276"/>
      <c r="RCT8" s="276"/>
      <c r="RCU8" s="276"/>
      <c r="RCV8" s="276"/>
      <c r="RCW8" s="276"/>
      <c r="RCX8" s="276"/>
      <c r="RCY8" s="276"/>
      <c r="RCZ8" s="276"/>
      <c r="RDA8" s="276"/>
      <c r="RDB8" s="276"/>
      <c r="RDC8" s="276"/>
      <c r="RDD8" s="276"/>
      <c r="RDE8" s="276"/>
      <c r="RDF8" s="276"/>
      <c r="RDG8" s="276"/>
      <c r="RDH8" s="276"/>
      <c r="RDI8" s="276"/>
      <c r="RDJ8" s="276"/>
      <c r="RDK8" s="276"/>
      <c r="RDL8" s="276"/>
      <c r="RDM8" s="276"/>
      <c r="RDN8" s="276"/>
      <c r="RDO8" s="276"/>
      <c r="RDP8" s="276"/>
      <c r="RDQ8" s="276"/>
      <c r="RDR8" s="276"/>
      <c r="RDS8" s="276"/>
      <c r="RDT8" s="276"/>
      <c r="RDU8" s="276"/>
      <c r="RDV8" s="276"/>
      <c r="RDW8" s="276"/>
      <c r="RDX8" s="276"/>
      <c r="RDY8" s="276"/>
      <c r="RDZ8" s="276"/>
      <c r="REA8" s="276"/>
      <c r="REB8" s="276"/>
      <c r="REC8" s="276"/>
      <c r="RED8" s="276"/>
      <c r="REE8" s="276"/>
      <c r="REF8" s="276"/>
      <c r="REG8" s="276"/>
      <c r="REH8" s="276"/>
      <c r="REI8" s="276"/>
      <c r="REJ8" s="276"/>
      <c r="REK8" s="276"/>
      <c r="REL8" s="276"/>
      <c r="REM8" s="276"/>
      <c r="REN8" s="276"/>
      <c r="REO8" s="276"/>
      <c r="REP8" s="276"/>
      <c r="REQ8" s="276"/>
      <c r="RER8" s="276"/>
      <c r="RES8" s="276"/>
      <c r="RET8" s="276"/>
      <c r="REU8" s="276"/>
      <c r="REV8" s="276"/>
      <c r="REW8" s="276"/>
      <c r="REX8" s="276"/>
      <c r="REY8" s="276"/>
      <c r="REZ8" s="276"/>
      <c r="RFA8" s="276"/>
      <c r="RFB8" s="276"/>
      <c r="RFC8" s="276"/>
      <c r="RFD8" s="276"/>
      <c r="RFE8" s="276"/>
      <c r="RFF8" s="276"/>
      <c r="RFG8" s="276"/>
      <c r="RFH8" s="276"/>
      <c r="RFI8" s="276"/>
      <c r="RFJ8" s="276"/>
      <c r="RFK8" s="276"/>
      <c r="RFL8" s="276"/>
      <c r="RFM8" s="276"/>
      <c r="RFN8" s="276"/>
      <c r="RFO8" s="276"/>
      <c r="RFP8" s="276"/>
      <c r="RFQ8" s="276"/>
      <c r="RFR8" s="276"/>
      <c r="RFS8" s="276"/>
      <c r="RFT8" s="276"/>
      <c r="RFU8" s="276"/>
      <c r="RFV8" s="276"/>
      <c r="RFW8" s="276"/>
      <c r="RFX8" s="276"/>
      <c r="RFY8" s="276"/>
      <c r="RFZ8" s="276"/>
      <c r="RGA8" s="276"/>
      <c r="RGB8" s="276"/>
      <c r="RGC8" s="276"/>
      <c r="RGD8" s="276"/>
      <c r="RGE8" s="276"/>
      <c r="RGF8" s="276"/>
      <c r="RGG8" s="276"/>
      <c r="RGH8" s="276"/>
      <c r="RGI8" s="276"/>
      <c r="RGJ8" s="276"/>
      <c r="RGK8" s="276"/>
      <c r="RGL8" s="276"/>
      <c r="RGM8" s="276"/>
      <c r="RGN8" s="276"/>
      <c r="RGO8" s="276"/>
      <c r="RGP8" s="276"/>
      <c r="RGQ8" s="276"/>
      <c r="RGR8" s="276"/>
      <c r="RGS8" s="276"/>
      <c r="RGT8" s="276"/>
      <c r="RGU8" s="276"/>
      <c r="RGV8" s="276"/>
      <c r="RGW8" s="276"/>
      <c r="RGX8" s="276"/>
      <c r="RGY8" s="276"/>
      <c r="RGZ8" s="276"/>
      <c r="RHA8" s="276"/>
      <c r="RHB8" s="276"/>
      <c r="RHC8" s="276"/>
      <c r="RHD8" s="276"/>
      <c r="RHE8" s="276"/>
      <c r="RHF8" s="276"/>
      <c r="RHG8" s="276"/>
      <c r="RHH8" s="276"/>
      <c r="RHI8" s="276"/>
      <c r="RHJ8" s="276"/>
      <c r="RHK8" s="276"/>
      <c r="RHL8" s="276"/>
      <c r="RHM8" s="276"/>
      <c r="RHN8" s="276"/>
      <c r="RHO8" s="276"/>
      <c r="RHP8" s="276"/>
      <c r="RHQ8" s="276"/>
      <c r="RHR8" s="276"/>
      <c r="RHS8" s="276"/>
      <c r="RHT8" s="276"/>
      <c r="RHU8" s="276"/>
      <c r="RHV8" s="276"/>
      <c r="RHW8" s="276"/>
      <c r="RHX8" s="276"/>
      <c r="RHY8" s="276"/>
      <c r="RHZ8" s="276"/>
      <c r="RIA8" s="276"/>
      <c r="RIB8" s="276"/>
      <c r="RIC8" s="276"/>
      <c r="RID8" s="276"/>
      <c r="RIE8" s="276"/>
      <c r="RIF8" s="276"/>
      <c r="RIG8" s="276"/>
      <c r="RIH8" s="276"/>
      <c r="RII8" s="276"/>
      <c r="RIJ8" s="276"/>
      <c r="RIK8" s="276"/>
      <c r="RIL8" s="276"/>
      <c r="RIM8" s="276"/>
      <c r="RIN8" s="276"/>
      <c r="RIO8" s="276"/>
      <c r="RIP8" s="276"/>
      <c r="RIQ8" s="276"/>
      <c r="RIR8" s="276"/>
      <c r="RIS8" s="276"/>
      <c r="RIT8" s="276"/>
      <c r="RIU8" s="276"/>
      <c r="RIV8" s="276"/>
      <c r="RIW8" s="276"/>
      <c r="RIX8" s="276"/>
      <c r="RIY8" s="276"/>
      <c r="RIZ8" s="276"/>
      <c r="RJA8" s="276"/>
      <c r="RJB8" s="276"/>
      <c r="RJC8" s="276"/>
      <c r="RJD8" s="276"/>
      <c r="RJE8" s="276"/>
      <c r="RJF8" s="276"/>
      <c r="RJG8" s="276"/>
      <c r="RJH8" s="276"/>
      <c r="RJI8" s="276"/>
      <c r="RJJ8" s="276"/>
      <c r="RJK8" s="276"/>
      <c r="RJL8" s="276"/>
      <c r="RJM8" s="276"/>
      <c r="RJN8" s="276"/>
      <c r="RJO8" s="276"/>
      <c r="RJP8" s="276"/>
      <c r="RJQ8" s="276"/>
      <c r="RJR8" s="276"/>
      <c r="RJS8" s="276"/>
      <c r="RJT8" s="276"/>
      <c r="RJU8" s="276"/>
      <c r="RJV8" s="276"/>
      <c r="RJW8" s="276"/>
      <c r="RJX8" s="276"/>
      <c r="RJY8" s="276"/>
      <c r="RJZ8" s="276"/>
      <c r="RKA8" s="276"/>
      <c r="RKB8" s="276"/>
      <c r="RKC8" s="276"/>
      <c r="RKD8" s="276"/>
      <c r="RKE8" s="276"/>
      <c r="RKF8" s="276"/>
      <c r="RKG8" s="276"/>
      <c r="RKH8" s="276"/>
      <c r="RKI8" s="276"/>
      <c r="RKJ8" s="276"/>
      <c r="RKK8" s="276"/>
      <c r="RKL8" s="276"/>
      <c r="RKM8" s="276"/>
      <c r="RKN8" s="276"/>
      <c r="RKO8" s="276"/>
      <c r="RKP8" s="276"/>
      <c r="RKQ8" s="276"/>
      <c r="RKR8" s="276"/>
      <c r="RKS8" s="276"/>
      <c r="RKT8" s="276"/>
      <c r="RKU8" s="276"/>
      <c r="RKV8" s="276"/>
      <c r="RKW8" s="276"/>
      <c r="RKX8" s="276"/>
      <c r="RKY8" s="276"/>
      <c r="RKZ8" s="276"/>
      <c r="RLA8" s="276"/>
      <c r="RLB8" s="276"/>
      <c r="RLC8" s="276"/>
      <c r="RLD8" s="276"/>
      <c r="RLE8" s="276"/>
      <c r="RLF8" s="276"/>
      <c r="RLG8" s="276"/>
      <c r="RLH8" s="276"/>
      <c r="RLI8" s="276"/>
      <c r="RLJ8" s="276"/>
      <c r="RLK8" s="276"/>
      <c r="RLL8" s="276"/>
      <c r="RLM8" s="276"/>
      <c r="RLN8" s="276"/>
      <c r="RLO8" s="276"/>
      <c r="RLP8" s="276"/>
      <c r="RLQ8" s="276"/>
      <c r="RLR8" s="276"/>
      <c r="RLS8" s="276"/>
      <c r="RLT8" s="276"/>
      <c r="RLU8" s="276"/>
      <c r="RLV8" s="276"/>
      <c r="RLW8" s="276"/>
      <c r="RLX8" s="276"/>
      <c r="RLY8" s="276"/>
      <c r="RLZ8" s="276"/>
      <c r="RMA8" s="276"/>
      <c r="RMB8" s="276"/>
      <c r="RMC8" s="276"/>
      <c r="RMD8" s="276"/>
      <c r="RME8" s="276"/>
      <c r="RMF8" s="276"/>
      <c r="RMG8" s="276"/>
      <c r="RMH8" s="276"/>
      <c r="RMI8" s="276"/>
      <c r="RMJ8" s="276"/>
      <c r="RMK8" s="276"/>
      <c r="RML8" s="276"/>
      <c r="RMM8" s="276"/>
      <c r="RMN8" s="276"/>
      <c r="RMO8" s="276"/>
      <c r="RMP8" s="276"/>
      <c r="RMQ8" s="276"/>
      <c r="RMR8" s="276"/>
      <c r="RMS8" s="276"/>
      <c r="RMT8" s="276"/>
      <c r="RMU8" s="276"/>
      <c r="RMV8" s="276"/>
      <c r="RMW8" s="276"/>
      <c r="RMX8" s="276"/>
      <c r="RMY8" s="276"/>
      <c r="RMZ8" s="276"/>
      <c r="RNA8" s="276"/>
      <c r="RNB8" s="276"/>
      <c r="RNC8" s="276"/>
      <c r="RND8" s="276"/>
      <c r="RNE8" s="276"/>
      <c r="RNF8" s="276"/>
      <c r="RNG8" s="276"/>
      <c r="RNH8" s="276"/>
      <c r="RNI8" s="276"/>
      <c r="RNJ8" s="276"/>
      <c r="RNK8" s="276"/>
      <c r="RNL8" s="276"/>
      <c r="RNM8" s="276"/>
      <c r="RNN8" s="276"/>
      <c r="RNO8" s="276"/>
      <c r="RNP8" s="276"/>
      <c r="RNQ8" s="276"/>
      <c r="RNR8" s="276"/>
      <c r="RNS8" s="276"/>
      <c r="RNT8" s="276"/>
      <c r="RNU8" s="276"/>
      <c r="RNV8" s="276"/>
      <c r="RNW8" s="276"/>
      <c r="RNX8" s="276"/>
      <c r="RNY8" s="276"/>
      <c r="RNZ8" s="276"/>
      <c r="ROA8" s="276"/>
      <c r="ROB8" s="276"/>
      <c r="ROC8" s="276"/>
      <c r="ROD8" s="276"/>
      <c r="ROE8" s="276"/>
      <c r="ROF8" s="276"/>
      <c r="ROG8" s="276"/>
      <c r="ROH8" s="276"/>
      <c r="ROI8" s="276"/>
      <c r="ROJ8" s="276"/>
      <c r="ROK8" s="276"/>
      <c r="ROL8" s="276"/>
      <c r="ROM8" s="276"/>
      <c r="RON8" s="276"/>
      <c r="ROO8" s="276"/>
      <c r="ROP8" s="276"/>
      <c r="ROQ8" s="276"/>
      <c r="ROR8" s="276"/>
      <c r="ROS8" s="276"/>
      <c r="ROT8" s="276"/>
      <c r="ROU8" s="276"/>
      <c r="ROV8" s="276"/>
      <c r="ROW8" s="276"/>
      <c r="ROX8" s="276"/>
      <c r="ROY8" s="276"/>
      <c r="ROZ8" s="276"/>
      <c r="RPA8" s="276"/>
      <c r="RPB8" s="276"/>
      <c r="RPC8" s="276"/>
      <c r="RPD8" s="276"/>
      <c r="RPE8" s="276"/>
      <c r="RPF8" s="276"/>
      <c r="RPG8" s="276"/>
      <c r="RPH8" s="276"/>
      <c r="RPI8" s="276"/>
      <c r="RPJ8" s="276"/>
      <c r="RPK8" s="276"/>
      <c r="RPL8" s="276"/>
      <c r="RPM8" s="276"/>
      <c r="RPN8" s="276"/>
      <c r="RPO8" s="276"/>
      <c r="RPP8" s="276"/>
      <c r="RPQ8" s="276"/>
      <c r="RPR8" s="276"/>
      <c r="RPS8" s="276"/>
      <c r="RPT8" s="276"/>
      <c r="RPU8" s="276"/>
      <c r="RPV8" s="276"/>
      <c r="RPW8" s="276"/>
      <c r="RPX8" s="276"/>
      <c r="RPY8" s="276"/>
      <c r="RPZ8" s="276"/>
      <c r="RQA8" s="276"/>
      <c r="RQB8" s="276"/>
      <c r="RQC8" s="276"/>
      <c r="RQD8" s="276"/>
      <c r="RQE8" s="276"/>
      <c r="RQF8" s="276"/>
      <c r="RQG8" s="276"/>
      <c r="RQH8" s="276"/>
      <c r="RQI8" s="276"/>
      <c r="RQJ8" s="276"/>
      <c r="RQK8" s="276"/>
      <c r="RQL8" s="276"/>
      <c r="RQM8" s="276"/>
      <c r="RQN8" s="276"/>
      <c r="RQO8" s="276"/>
      <c r="RQP8" s="276"/>
      <c r="RQQ8" s="276"/>
      <c r="RQR8" s="276"/>
      <c r="RQS8" s="276"/>
      <c r="RQT8" s="276"/>
      <c r="RQU8" s="276"/>
      <c r="RQV8" s="276"/>
      <c r="RQW8" s="276"/>
      <c r="RQX8" s="276"/>
      <c r="RQY8" s="276"/>
      <c r="RQZ8" s="276"/>
      <c r="RRA8" s="276"/>
      <c r="RRB8" s="276"/>
      <c r="RRC8" s="276"/>
      <c r="RRD8" s="276"/>
      <c r="RRE8" s="276"/>
      <c r="RRF8" s="276"/>
      <c r="RRG8" s="276"/>
      <c r="RRH8" s="276"/>
      <c r="RRI8" s="276"/>
      <c r="RRJ8" s="276"/>
      <c r="RRK8" s="276"/>
      <c r="RRL8" s="276"/>
      <c r="RRM8" s="276"/>
      <c r="RRN8" s="276"/>
      <c r="RRO8" s="276"/>
      <c r="RRP8" s="276"/>
      <c r="RRQ8" s="276"/>
      <c r="RRR8" s="276"/>
      <c r="RRS8" s="276"/>
      <c r="RRT8" s="276"/>
      <c r="RRU8" s="276"/>
      <c r="RRV8" s="276"/>
      <c r="RRW8" s="276"/>
      <c r="RRX8" s="276"/>
      <c r="RRY8" s="276"/>
      <c r="RRZ8" s="276"/>
      <c r="RSA8" s="276"/>
      <c r="RSB8" s="276"/>
      <c r="RSC8" s="276"/>
      <c r="RSD8" s="276"/>
      <c r="RSE8" s="276"/>
      <c r="RSF8" s="276"/>
      <c r="RSG8" s="276"/>
      <c r="RSH8" s="276"/>
      <c r="RSI8" s="276"/>
      <c r="RSJ8" s="276"/>
      <c r="RSK8" s="276"/>
      <c r="RSL8" s="276"/>
      <c r="RSM8" s="276"/>
      <c r="RSN8" s="276"/>
      <c r="RSO8" s="276"/>
      <c r="RSP8" s="276"/>
      <c r="RSQ8" s="276"/>
      <c r="RSR8" s="276"/>
      <c r="RSS8" s="276"/>
      <c r="RST8" s="276"/>
      <c r="RSU8" s="276"/>
      <c r="RSV8" s="276"/>
      <c r="RSW8" s="276"/>
      <c r="RSX8" s="276"/>
      <c r="RSY8" s="276"/>
      <c r="RSZ8" s="276"/>
      <c r="RTA8" s="276"/>
      <c r="RTB8" s="276"/>
      <c r="RTC8" s="276"/>
      <c r="RTD8" s="276"/>
      <c r="RTE8" s="276"/>
      <c r="RTF8" s="276"/>
      <c r="RTG8" s="276"/>
      <c r="RTH8" s="276"/>
      <c r="RTI8" s="276"/>
      <c r="RTJ8" s="276"/>
      <c r="RTK8" s="276"/>
      <c r="RTL8" s="276"/>
      <c r="RTM8" s="276"/>
      <c r="RTN8" s="276"/>
      <c r="RTO8" s="276"/>
      <c r="RTP8" s="276"/>
      <c r="RTQ8" s="276"/>
      <c r="RTR8" s="276"/>
      <c r="RTS8" s="276"/>
      <c r="RTT8" s="276"/>
      <c r="RTU8" s="276"/>
      <c r="RTV8" s="276"/>
      <c r="RTW8" s="276"/>
      <c r="RTX8" s="276"/>
      <c r="RTY8" s="276"/>
      <c r="RTZ8" s="276"/>
      <c r="RUA8" s="276"/>
      <c r="RUB8" s="276"/>
      <c r="RUC8" s="276"/>
      <c r="RUD8" s="276"/>
      <c r="RUE8" s="276"/>
      <c r="RUF8" s="276"/>
      <c r="RUG8" s="276"/>
      <c r="RUH8" s="276"/>
      <c r="RUI8" s="276"/>
      <c r="RUJ8" s="276"/>
      <c r="RUK8" s="276"/>
      <c r="RUL8" s="276"/>
      <c r="RUM8" s="276"/>
      <c r="RUN8" s="276"/>
      <c r="RUO8" s="276"/>
      <c r="RUP8" s="276"/>
      <c r="RUQ8" s="276"/>
      <c r="RUR8" s="276"/>
      <c r="RUS8" s="276"/>
      <c r="RUT8" s="276"/>
      <c r="RUU8" s="276"/>
      <c r="RUV8" s="276"/>
      <c r="RUW8" s="276"/>
      <c r="RUX8" s="276"/>
      <c r="RUY8" s="276"/>
      <c r="RUZ8" s="276"/>
      <c r="RVA8" s="276"/>
      <c r="RVB8" s="276"/>
      <c r="RVC8" s="276"/>
      <c r="RVD8" s="276"/>
      <c r="RVE8" s="276"/>
      <c r="RVF8" s="276"/>
      <c r="RVG8" s="276"/>
      <c r="RVH8" s="276"/>
      <c r="RVI8" s="276"/>
      <c r="RVJ8" s="276"/>
      <c r="RVK8" s="276"/>
      <c r="RVL8" s="276"/>
      <c r="RVM8" s="276"/>
      <c r="RVN8" s="276"/>
      <c r="RVO8" s="276"/>
      <c r="RVP8" s="276"/>
      <c r="RVQ8" s="276"/>
      <c r="RVR8" s="276"/>
      <c r="RVS8" s="276"/>
      <c r="RVT8" s="276"/>
      <c r="RVU8" s="276"/>
      <c r="RVV8" s="276"/>
      <c r="RVW8" s="276"/>
      <c r="RVX8" s="276"/>
      <c r="RVY8" s="276"/>
      <c r="RVZ8" s="276"/>
      <c r="RWA8" s="276"/>
      <c r="RWB8" s="276"/>
      <c r="RWC8" s="276"/>
      <c r="RWD8" s="276"/>
      <c r="RWE8" s="276"/>
      <c r="RWF8" s="276"/>
      <c r="RWG8" s="276"/>
      <c r="RWH8" s="276"/>
      <c r="RWI8" s="276"/>
      <c r="RWJ8" s="276"/>
      <c r="RWK8" s="276"/>
      <c r="RWL8" s="276"/>
      <c r="RWM8" s="276"/>
      <c r="RWN8" s="276"/>
      <c r="RWO8" s="276"/>
      <c r="RWP8" s="276"/>
      <c r="RWQ8" s="276"/>
      <c r="RWR8" s="276"/>
      <c r="RWS8" s="276"/>
      <c r="RWT8" s="276"/>
      <c r="RWU8" s="276"/>
      <c r="RWV8" s="276"/>
      <c r="RWW8" s="276"/>
      <c r="RWX8" s="276"/>
      <c r="RWY8" s="276"/>
      <c r="RWZ8" s="276"/>
      <c r="RXA8" s="276"/>
      <c r="RXB8" s="276"/>
      <c r="RXC8" s="276"/>
      <c r="RXD8" s="276"/>
      <c r="RXE8" s="276"/>
      <c r="RXF8" s="276"/>
      <c r="RXG8" s="276"/>
      <c r="RXH8" s="276"/>
      <c r="RXI8" s="276"/>
      <c r="RXJ8" s="276"/>
      <c r="RXK8" s="276"/>
      <c r="RXL8" s="276"/>
      <c r="RXM8" s="276"/>
      <c r="RXN8" s="276"/>
      <c r="RXO8" s="276"/>
      <c r="RXP8" s="276"/>
      <c r="RXQ8" s="276"/>
      <c r="RXR8" s="276"/>
      <c r="RXS8" s="276"/>
      <c r="RXT8" s="276"/>
      <c r="RXU8" s="276"/>
      <c r="RXV8" s="276"/>
      <c r="RXW8" s="276"/>
      <c r="RXX8" s="276"/>
      <c r="RXY8" s="276"/>
      <c r="RXZ8" s="276"/>
      <c r="RYA8" s="276"/>
      <c r="RYB8" s="276"/>
      <c r="RYC8" s="276"/>
      <c r="RYD8" s="276"/>
      <c r="RYE8" s="276"/>
      <c r="RYF8" s="276"/>
      <c r="RYG8" s="276"/>
      <c r="RYH8" s="276"/>
      <c r="RYI8" s="276"/>
      <c r="RYJ8" s="276"/>
      <c r="RYK8" s="276"/>
      <c r="RYL8" s="276"/>
      <c r="RYM8" s="276"/>
      <c r="RYN8" s="276"/>
      <c r="RYO8" s="276"/>
      <c r="RYP8" s="276"/>
      <c r="RYQ8" s="276"/>
      <c r="RYR8" s="276"/>
      <c r="RYS8" s="276"/>
      <c r="RYT8" s="276"/>
      <c r="RYU8" s="276"/>
      <c r="RYV8" s="276"/>
      <c r="RYW8" s="276"/>
      <c r="RYX8" s="276"/>
      <c r="RYY8" s="276"/>
      <c r="RYZ8" s="276"/>
      <c r="RZA8" s="276"/>
      <c r="RZB8" s="276"/>
      <c r="RZC8" s="276"/>
      <c r="RZD8" s="276"/>
      <c r="RZE8" s="276"/>
      <c r="RZF8" s="276"/>
      <c r="RZG8" s="276"/>
      <c r="RZH8" s="276"/>
      <c r="RZI8" s="276"/>
      <c r="RZJ8" s="276"/>
      <c r="RZK8" s="276"/>
      <c r="RZL8" s="276"/>
      <c r="RZM8" s="276"/>
      <c r="RZN8" s="276"/>
      <c r="RZO8" s="276"/>
      <c r="RZP8" s="276"/>
      <c r="RZQ8" s="276"/>
      <c r="RZR8" s="276"/>
      <c r="RZS8" s="276"/>
      <c r="RZT8" s="276"/>
      <c r="RZU8" s="276"/>
      <c r="RZV8" s="276"/>
      <c r="RZW8" s="276"/>
      <c r="RZX8" s="276"/>
      <c r="RZY8" s="276"/>
      <c r="RZZ8" s="276"/>
      <c r="SAA8" s="276"/>
      <c r="SAB8" s="276"/>
      <c r="SAC8" s="276"/>
      <c r="SAD8" s="276"/>
      <c r="SAE8" s="276"/>
      <c r="SAF8" s="276"/>
      <c r="SAG8" s="276"/>
      <c r="SAH8" s="276"/>
      <c r="SAI8" s="276"/>
      <c r="SAJ8" s="276"/>
      <c r="SAK8" s="276"/>
      <c r="SAL8" s="276"/>
      <c r="SAM8" s="276"/>
      <c r="SAN8" s="276"/>
      <c r="SAO8" s="276"/>
      <c r="SAP8" s="276"/>
      <c r="SAQ8" s="276"/>
      <c r="SAR8" s="276"/>
      <c r="SAS8" s="276"/>
      <c r="SAT8" s="276"/>
      <c r="SAU8" s="276"/>
      <c r="SAV8" s="276"/>
      <c r="SAW8" s="276"/>
      <c r="SAX8" s="276"/>
      <c r="SAY8" s="276"/>
      <c r="SAZ8" s="276"/>
      <c r="SBA8" s="276"/>
      <c r="SBB8" s="276"/>
      <c r="SBC8" s="276"/>
      <c r="SBD8" s="276"/>
      <c r="SBE8" s="276"/>
      <c r="SBF8" s="276"/>
      <c r="SBG8" s="276"/>
      <c r="SBH8" s="276"/>
      <c r="SBI8" s="276"/>
      <c r="SBJ8" s="276"/>
      <c r="SBK8" s="276"/>
      <c r="SBL8" s="276"/>
      <c r="SBM8" s="276"/>
      <c r="SBN8" s="276"/>
      <c r="SBO8" s="276"/>
      <c r="SBP8" s="276"/>
      <c r="SBQ8" s="276"/>
      <c r="SBR8" s="276"/>
      <c r="SBS8" s="276"/>
      <c r="SBT8" s="276"/>
      <c r="SBU8" s="276"/>
      <c r="SBV8" s="276"/>
      <c r="SBW8" s="276"/>
      <c r="SBX8" s="276"/>
      <c r="SBY8" s="276"/>
      <c r="SBZ8" s="276"/>
      <c r="SCA8" s="276"/>
      <c r="SCB8" s="276"/>
      <c r="SCC8" s="276"/>
      <c r="SCD8" s="276"/>
      <c r="SCE8" s="276"/>
      <c r="SCF8" s="276"/>
      <c r="SCG8" s="276"/>
      <c r="SCH8" s="276"/>
      <c r="SCI8" s="276"/>
      <c r="SCJ8" s="276"/>
      <c r="SCK8" s="276"/>
      <c r="SCL8" s="276"/>
      <c r="SCM8" s="276"/>
      <c r="SCN8" s="276"/>
      <c r="SCO8" s="276"/>
      <c r="SCP8" s="276"/>
      <c r="SCQ8" s="276"/>
      <c r="SCR8" s="276"/>
      <c r="SCS8" s="276"/>
      <c r="SCT8" s="276"/>
      <c r="SCU8" s="276"/>
      <c r="SCV8" s="276"/>
      <c r="SCW8" s="276"/>
      <c r="SCX8" s="276"/>
      <c r="SCY8" s="276"/>
      <c r="SCZ8" s="276"/>
      <c r="SDA8" s="276"/>
      <c r="SDB8" s="276"/>
      <c r="SDC8" s="276"/>
      <c r="SDD8" s="276"/>
      <c r="SDE8" s="276"/>
      <c r="SDF8" s="276"/>
      <c r="SDG8" s="276"/>
      <c r="SDH8" s="276"/>
      <c r="SDI8" s="276"/>
      <c r="SDJ8" s="276"/>
      <c r="SDK8" s="276"/>
      <c r="SDL8" s="276"/>
      <c r="SDM8" s="276"/>
      <c r="SDN8" s="276"/>
      <c r="SDO8" s="276"/>
      <c r="SDP8" s="276"/>
      <c r="SDQ8" s="276"/>
      <c r="SDR8" s="276"/>
      <c r="SDS8" s="276"/>
      <c r="SDT8" s="276"/>
      <c r="SDU8" s="276"/>
      <c r="SDV8" s="276"/>
      <c r="SDW8" s="276"/>
      <c r="SDX8" s="276"/>
      <c r="SDY8" s="276"/>
      <c r="SDZ8" s="276"/>
      <c r="SEA8" s="276"/>
      <c r="SEB8" s="276"/>
      <c r="SEC8" s="276"/>
      <c r="SED8" s="276"/>
      <c r="SEE8" s="276"/>
      <c r="SEF8" s="276"/>
      <c r="SEG8" s="276"/>
      <c r="SEH8" s="276"/>
      <c r="SEI8" s="276"/>
      <c r="SEJ8" s="276"/>
      <c r="SEK8" s="276"/>
      <c r="SEL8" s="276"/>
      <c r="SEM8" s="276"/>
      <c r="SEN8" s="276"/>
      <c r="SEO8" s="276"/>
      <c r="SEP8" s="276"/>
      <c r="SEQ8" s="276"/>
      <c r="SER8" s="276"/>
      <c r="SES8" s="276"/>
      <c r="SET8" s="276"/>
      <c r="SEU8" s="276"/>
      <c r="SEV8" s="276"/>
      <c r="SEW8" s="276"/>
      <c r="SEX8" s="276"/>
      <c r="SEY8" s="276"/>
      <c r="SEZ8" s="276"/>
      <c r="SFA8" s="276"/>
      <c r="SFB8" s="276"/>
      <c r="SFC8" s="276"/>
      <c r="SFD8" s="276"/>
      <c r="SFE8" s="276"/>
      <c r="SFF8" s="276"/>
      <c r="SFG8" s="276"/>
      <c r="SFH8" s="276"/>
      <c r="SFI8" s="276"/>
      <c r="SFJ8" s="276"/>
      <c r="SFK8" s="276"/>
      <c r="SFL8" s="276"/>
      <c r="SFM8" s="276"/>
      <c r="SFN8" s="276"/>
      <c r="SFO8" s="276"/>
      <c r="SFP8" s="276"/>
      <c r="SFQ8" s="276"/>
      <c r="SFR8" s="276"/>
      <c r="SFS8" s="276"/>
      <c r="SFT8" s="276"/>
      <c r="SFU8" s="276"/>
      <c r="SFV8" s="276"/>
      <c r="SFW8" s="276"/>
      <c r="SFX8" s="276"/>
      <c r="SFY8" s="276"/>
      <c r="SFZ8" s="276"/>
      <c r="SGA8" s="276"/>
      <c r="SGB8" s="276"/>
      <c r="SGC8" s="276"/>
      <c r="SGD8" s="276"/>
      <c r="SGE8" s="276"/>
      <c r="SGF8" s="276"/>
      <c r="SGG8" s="276"/>
      <c r="SGH8" s="276"/>
      <c r="SGI8" s="276"/>
      <c r="SGJ8" s="276"/>
      <c r="SGK8" s="276"/>
      <c r="SGL8" s="276"/>
      <c r="SGM8" s="276"/>
      <c r="SGN8" s="276"/>
      <c r="SGO8" s="276"/>
      <c r="SGP8" s="276"/>
      <c r="SGQ8" s="276"/>
      <c r="SGR8" s="276"/>
      <c r="SGS8" s="276"/>
      <c r="SGT8" s="276"/>
      <c r="SGU8" s="276"/>
      <c r="SGV8" s="276"/>
      <c r="SGW8" s="276"/>
      <c r="SGX8" s="276"/>
      <c r="SGY8" s="276"/>
      <c r="SGZ8" s="276"/>
      <c r="SHA8" s="276"/>
      <c r="SHB8" s="276"/>
      <c r="SHC8" s="276"/>
      <c r="SHD8" s="276"/>
      <c r="SHE8" s="276"/>
      <c r="SHF8" s="276"/>
      <c r="SHG8" s="276"/>
      <c r="SHH8" s="276"/>
      <c r="SHI8" s="276"/>
      <c r="SHJ8" s="276"/>
      <c r="SHK8" s="276"/>
      <c r="SHL8" s="276"/>
      <c r="SHM8" s="276"/>
      <c r="SHN8" s="276"/>
      <c r="SHO8" s="276"/>
      <c r="SHP8" s="276"/>
      <c r="SHQ8" s="276"/>
      <c r="SHR8" s="276"/>
      <c r="SHS8" s="276"/>
      <c r="SHT8" s="276"/>
      <c r="SHU8" s="276"/>
      <c r="SHV8" s="276"/>
      <c r="SHW8" s="276"/>
      <c r="SHX8" s="276"/>
      <c r="SHY8" s="276"/>
      <c r="SHZ8" s="276"/>
      <c r="SIA8" s="276"/>
      <c r="SIB8" s="276"/>
      <c r="SIC8" s="276"/>
      <c r="SID8" s="276"/>
      <c r="SIE8" s="276"/>
      <c r="SIF8" s="276"/>
      <c r="SIG8" s="276"/>
      <c r="SIH8" s="276"/>
      <c r="SII8" s="276"/>
      <c r="SIJ8" s="276"/>
      <c r="SIK8" s="276"/>
      <c r="SIL8" s="276"/>
      <c r="SIM8" s="276"/>
      <c r="SIN8" s="276"/>
      <c r="SIO8" s="276"/>
      <c r="SIP8" s="276"/>
      <c r="SIQ8" s="276"/>
      <c r="SIR8" s="276"/>
      <c r="SIS8" s="276"/>
      <c r="SIT8" s="276"/>
      <c r="SIU8" s="276"/>
      <c r="SIV8" s="276"/>
      <c r="SIW8" s="276"/>
      <c r="SIX8" s="276"/>
      <c r="SIY8" s="276"/>
      <c r="SIZ8" s="276"/>
      <c r="SJA8" s="276"/>
      <c r="SJB8" s="276"/>
      <c r="SJC8" s="276"/>
      <c r="SJD8" s="276"/>
      <c r="SJE8" s="276"/>
      <c r="SJF8" s="276"/>
      <c r="SJG8" s="276"/>
      <c r="SJH8" s="276"/>
      <c r="SJI8" s="276"/>
      <c r="SJJ8" s="276"/>
      <c r="SJK8" s="276"/>
      <c r="SJL8" s="276"/>
      <c r="SJM8" s="276"/>
      <c r="SJN8" s="276"/>
      <c r="SJO8" s="276"/>
      <c r="SJP8" s="276"/>
      <c r="SJQ8" s="276"/>
      <c r="SJR8" s="276"/>
      <c r="SJS8" s="276"/>
      <c r="SJT8" s="276"/>
      <c r="SJU8" s="276"/>
      <c r="SJV8" s="276"/>
      <c r="SJW8" s="276"/>
      <c r="SJX8" s="276"/>
      <c r="SJY8" s="276"/>
      <c r="SJZ8" s="276"/>
      <c r="SKA8" s="276"/>
      <c r="SKB8" s="276"/>
      <c r="SKC8" s="276"/>
      <c r="SKD8" s="276"/>
      <c r="SKE8" s="276"/>
      <c r="SKF8" s="276"/>
      <c r="SKG8" s="276"/>
      <c r="SKH8" s="276"/>
      <c r="SKI8" s="276"/>
      <c r="SKJ8" s="276"/>
      <c r="SKK8" s="276"/>
      <c r="SKL8" s="276"/>
      <c r="SKM8" s="276"/>
      <c r="SKN8" s="276"/>
      <c r="SKO8" s="276"/>
      <c r="SKP8" s="276"/>
      <c r="SKQ8" s="276"/>
      <c r="SKR8" s="276"/>
      <c r="SKS8" s="276"/>
      <c r="SKT8" s="276"/>
      <c r="SKU8" s="276"/>
      <c r="SKV8" s="276"/>
      <c r="SKW8" s="276"/>
      <c r="SKX8" s="276"/>
      <c r="SKY8" s="276"/>
      <c r="SKZ8" s="276"/>
      <c r="SLA8" s="276"/>
      <c r="SLB8" s="276"/>
      <c r="SLC8" s="276"/>
      <c r="SLD8" s="276"/>
      <c r="SLE8" s="276"/>
      <c r="SLF8" s="276"/>
      <c r="SLG8" s="276"/>
      <c r="SLH8" s="276"/>
      <c r="SLI8" s="276"/>
      <c r="SLJ8" s="276"/>
      <c r="SLK8" s="276"/>
      <c r="SLL8" s="276"/>
      <c r="SLM8" s="276"/>
      <c r="SLN8" s="276"/>
      <c r="SLO8" s="276"/>
      <c r="SLP8" s="276"/>
      <c r="SLQ8" s="276"/>
      <c r="SLR8" s="276"/>
      <c r="SLS8" s="276"/>
      <c r="SLT8" s="276"/>
      <c r="SLU8" s="276"/>
      <c r="SLV8" s="276"/>
      <c r="SLW8" s="276"/>
      <c r="SLX8" s="276"/>
      <c r="SLY8" s="276"/>
      <c r="SLZ8" s="276"/>
      <c r="SMA8" s="276"/>
      <c r="SMB8" s="276"/>
      <c r="SMC8" s="276"/>
      <c r="SMD8" s="276"/>
      <c r="SME8" s="276"/>
      <c r="SMF8" s="276"/>
      <c r="SMG8" s="276"/>
      <c r="SMH8" s="276"/>
      <c r="SMI8" s="276"/>
      <c r="SMJ8" s="276"/>
      <c r="SMK8" s="276"/>
      <c r="SML8" s="276"/>
      <c r="SMM8" s="276"/>
      <c r="SMN8" s="276"/>
      <c r="SMO8" s="276"/>
      <c r="SMP8" s="276"/>
      <c r="SMQ8" s="276"/>
      <c r="SMR8" s="276"/>
      <c r="SMS8" s="276"/>
      <c r="SMT8" s="276"/>
      <c r="SMU8" s="276"/>
      <c r="SMV8" s="276"/>
      <c r="SMW8" s="276"/>
      <c r="SMX8" s="276"/>
      <c r="SMY8" s="276"/>
      <c r="SMZ8" s="276"/>
      <c r="SNA8" s="276"/>
      <c r="SNB8" s="276"/>
      <c r="SNC8" s="276"/>
      <c r="SND8" s="276"/>
      <c r="SNE8" s="276"/>
      <c r="SNF8" s="276"/>
      <c r="SNG8" s="276"/>
      <c r="SNH8" s="276"/>
      <c r="SNI8" s="276"/>
      <c r="SNJ8" s="276"/>
      <c r="SNK8" s="276"/>
      <c r="SNL8" s="276"/>
      <c r="SNM8" s="276"/>
      <c r="SNN8" s="276"/>
      <c r="SNO8" s="276"/>
      <c r="SNP8" s="276"/>
      <c r="SNQ8" s="276"/>
      <c r="SNR8" s="276"/>
      <c r="SNS8" s="276"/>
      <c r="SNT8" s="276"/>
      <c r="SNU8" s="276"/>
      <c r="SNV8" s="276"/>
      <c r="SNW8" s="276"/>
      <c r="SNX8" s="276"/>
      <c r="SNY8" s="276"/>
      <c r="SNZ8" s="276"/>
      <c r="SOA8" s="276"/>
      <c r="SOB8" s="276"/>
      <c r="SOC8" s="276"/>
      <c r="SOD8" s="276"/>
      <c r="SOE8" s="276"/>
      <c r="SOF8" s="276"/>
      <c r="SOG8" s="276"/>
      <c r="SOH8" s="276"/>
      <c r="SOI8" s="276"/>
      <c r="SOJ8" s="276"/>
      <c r="SOK8" s="276"/>
      <c r="SOL8" s="276"/>
      <c r="SOM8" s="276"/>
      <c r="SON8" s="276"/>
      <c r="SOO8" s="276"/>
      <c r="SOP8" s="276"/>
      <c r="SOQ8" s="276"/>
      <c r="SOR8" s="276"/>
      <c r="SOS8" s="276"/>
      <c r="SOT8" s="276"/>
      <c r="SOU8" s="276"/>
      <c r="SOV8" s="276"/>
      <c r="SOW8" s="276"/>
      <c r="SOX8" s="276"/>
      <c r="SOY8" s="276"/>
      <c r="SOZ8" s="276"/>
      <c r="SPA8" s="276"/>
      <c r="SPB8" s="276"/>
      <c r="SPC8" s="276"/>
      <c r="SPD8" s="276"/>
      <c r="SPE8" s="276"/>
      <c r="SPF8" s="276"/>
      <c r="SPG8" s="276"/>
      <c r="SPH8" s="276"/>
      <c r="SPI8" s="276"/>
      <c r="SPJ8" s="276"/>
      <c r="SPK8" s="276"/>
      <c r="SPL8" s="276"/>
      <c r="SPM8" s="276"/>
      <c r="SPN8" s="276"/>
      <c r="SPO8" s="276"/>
      <c r="SPP8" s="276"/>
      <c r="SPQ8" s="276"/>
      <c r="SPR8" s="276"/>
      <c r="SPS8" s="276"/>
      <c r="SPT8" s="276"/>
      <c r="SPU8" s="276"/>
      <c r="SPV8" s="276"/>
      <c r="SPW8" s="276"/>
      <c r="SPX8" s="276"/>
      <c r="SPY8" s="276"/>
      <c r="SPZ8" s="276"/>
      <c r="SQA8" s="276"/>
      <c r="SQB8" s="276"/>
      <c r="SQC8" s="276"/>
      <c r="SQD8" s="276"/>
      <c r="SQE8" s="276"/>
      <c r="SQF8" s="276"/>
      <c r="SQG8" s="276"/>
      <c r="SQH8" s="276"/>
      <c r="SQI8" s="276"/>
      <c r="SQJ8" s="276"/>
      <c r="SQK8" s="276"/>
      <c r="SQL8" s="276"/>
      <c r="SQM8" s="276"/>
      <c r="SQN8" s="276"/>
      <c r="SQO8" s="276"/>
      <c r="SQP8" s="276"/>
      <c r="SQQ8" s="276"/>
      <c r="SQR8" s="276"/>
      <c r="SQS8" s="276"/>
      <c r="SQT8" s="276"/>
      <c r="SQU8" s="276"/>
      <c r="SQV8" s="276"/>
      <c r="SQW8" s="276"/>
      <c r="SQX8" s="276"/>
      <c r="SQY8" s="276"/>
      <c r="SQZ8" s="276"/>
      <c r="SRA8" s="276"/>
      <c r="SRB8" s="276"/>
      <c r="SRC8" s="276"/>
      <c r="SRD8" s="276"/>
      <c r="SRE8" s="276"/>
      <c r="SRF8" s="276"/>
      <c r="SRG8" s="276"/>
      <c r="SRH8" s="276"/>
      <c r="SRI8" s="276"/>
      <c r="SRJ8" s="276"/>
      <c r="SRK8" s="276"/>
      <c r="SRL8" s="276"/>
      <c r="SRM8" s="276"/>
      <c r="SRN8" s="276"/>
      <c r="SRO8" s="276"/>
      <c r="SRP8" s="276"/>
      <c r="SRQ8" s="276"/>
      <c r="SRR8" s="276"/>
      <c r="SRS8" s="276"/>
      <c r="SRT8" s="276"/>
      <c r="SRU8" s="276"/>
      <c r="SRV8" s="276"/>
      <c r="SRW8" s="276"/>
      <c r="SRX8" s="276"/>
      <c r="SRY8" s="276"/>
      <c r="SRZ8" s="276"/>
      <c r="SSA8" s="276"/>
      <c r="SSB8" s="276"/>
      <c r="SSC8" s="276"/>
      <c r="SSD8" s="276"/>
      <c r="SSE8" s="276"/>
      <c r="SSF8" s="276"/>
      <c r="SSG8" s="276"/>
      <c r="SSH8" s="276"/>
      <c r="SSI8" s="276"/>
      <c r="SSJ8" s="276"/>
      <c r="SSK8" s="276"/>
      <c r="SSL8" s="276"/>
      <c r="SSM8" s="276"/>
      <c r="SSN8" s="276"/>
      <c r="SSO8" s="276"/>
      <c r="SSP8" s="276"/>
      <c r="SSQ8" s="276"/>
      <c r="SSR8" s="276"/>
      <c r="SSS8" s="276"/>
      <c r="SST8" s="276"/>
      <c r="SSU8" s="276"/>
      <c r="SSV8" s="276"/>
      <c r="SSW8" s="276"/>
      <c r="SSX8" s="276"/>
      <c r="SSY8" s="276"/>
      <c r="SSZ8" s="276"/>
      <c r="STA8" s="276"/>
      <c r="STB8" s="276"/>
      <c r="STC8" s="276"/>
      <c r="STD8" s="276"/>
      <c r="STE8" s="276"/>
      <c r="STF8" s="276"/>
      <c r="STG8" s="276"/>
      <c r="STH8" s="276"/>
      <c r="STI8" s="276"/>
      <c r="STJ8" s="276"/>
      <c r="STK8" s="276"/>
      <c r="STL8" s="276"/>
      <c r="STM8" s="276"/>
      <c r="STN8" s="276"/>
      <c r="STO8" s="276"/>
      <c r="STP8" s="276"/>
      <c r="STQ8" s="276"/>
      <c r="STR8" s="276"/>
      <c r="STS8" s="276"/>
      <c r="STT8" s="276"/>
      <c r="STU8" s="276"/>
      <c r="STV8" s="276"/>
      <c r="STW8" s="276"/>
      <c r="STX8" s="276"/>
      <c r="STY8" s="276"/>
      <c r="STZ8" s="276"/>
      <c r="SUA8" s="276"/>
      <c r="SUB8" s="276"/>
      <c r="SUC8" s="276"/>
      <c r="SUD8" s="276"/>
      <c r="SUE8" s="276"/>
      <c r="SUF8" s="276"/>
      <c r="SUG8" s="276"/>
      <c r="SUH8" s="276"/>
      <c r="SUI8" s="276"/>
      <c r="SUJ8" s="276"/>
      <c r="SUK8" s="276"/>
      <c r="SUL8" s="276"/>
      <c r="SUM8" s="276"/>
      <c r="SUN8" s="276"/>
      <c r="SUO8" s="276"/>
      <c r="SUP8" s="276"/>
      <c r="SUQ8" s="276"/>
      <c r="SUR8" s="276"/>
      <c r="SUS8" s="276"/>
      <c r="SUT8" s="276"/>
      <c r="SUU8" s="276"/>
      <c r="SUV8" s="276"/>
      <c r="SUW8" s="276"/>
      <c r="SUX8" s="276"/>
      <c r="SUY8" s="276"/>
      <c r="SUZ8" s="276"/>
      <c r="SVA8" s="276"/>
      <c r="SVB8" s="276"/>
      <c r="SVC8" s="276"/>
      <c r="SVD8" s="276"/>
      <c r="SVE8" s="276"/>
      <c r="SVF8" s="276"/>
      <c r="SVG8" s="276"/>
      <c r="SVH8" s="276"/>
      <c r="SVI8" s="276"/>
      <c r="SVJ8" s="276"/>
      <c r="SVK8" s="276"/>
      <c r="SVL8" s="276"/>
      <c r="SVM8" s="276"/>
      <c r="SVN8" s="276"/>
      <c r="SVO8" s="276"/>
      <c r="SVP8" s="276"/>
      <c r="SVQ8" s="276"/>
      <c r="SVR8" s="276"/>
      <c r="SVS8" s="276"/>
      <c r="SVT8" s="276"/>
      <c r="SVU8" s="276"/>
      <c r="SVV8" s="276"/>
      <c r="SVW8" s="276"/>
      <c r="SVX8" s="276"/>
      <c r="SVY8" s="276"/>
      <c r="SVZ8" s="276"/>
      <c r="SWA8" s="276"/>
      <c r="SWB8" s="276"/>
      <c r="SWC8" s="276"/>
      <c r="SWD8" s="276"/>
      <c r="SWE8" s="276"/>
      <c r="SWF8" s="276"/>
      <c r="SWG8" s="276"/>
      <c r="SWH8" s="276"/>
      <c r="SWI8" s="276"/>
      <c r="SWJ8" s="276"/>
      <c r="SWK8" s="276"/>
      <c r="SWL8" s="276"/>
      <c r="SWM8" s="276"/>
      <c r="SWN8" s="276"/>
      <c r="SWO8" s="276"/>
      <c r="SWP8" s="276"/>
      <c r="SWQ8" s="276"/>
      <c r="SWR8" s="276"/>
      <c r="SWS8" s="276"/>
      <c r="SWT8" s="276"/>
      <c r="SWU8" s="276"/>
      <c r="SWV8" s="276"/>
      <c r="SWW8" s="276"/>
      <c r="SWX8" s="276"/>
      <c r="SWY8" s="276"/>
      <c r="SWZ8" s="276"/>
      <c r="SXA8" s="276"/>
      <c r="SXB8" s="276"/>
      <c r="SXC8" s="276"/>
      <c r="SXD8" s="276"/>
      <c r="SXE8" s="276"/>
      <c r="SXF8" s="276"/>
      <c r="SXG8" s="276"/>
      <c r="SXH8" s="276"/>
      <c r="SXI8" s="276"/>
      <c r="SXJ8" s="276"/>
      <c r="SXK8" s="276"/>
      <c r="SXL8" s="276"/>
      <c r="SXM8" s="276"/>
      <c r="SXN8" s="276"/>
      <c r="SXO8" s="276"/>
      <c r="SXP8" s="276"/>
      <c r="SXQ8" s="276"/>
      <c r="SXR8" s="276"/>
      <c r="SXS8" s="276"/>
      <c r="SXT8" s="276"/>
      <c r="SXU8" s="276"/>
      <c r="SXV8" s="276"/>
      <c r="SXW8" s="276"/>
      <c r="SXX8" s="276"/>
      <c r="SXY8" s="276"/>
      <c r="SXZ8" s="276"/>
      <c r="SYA8" s="276"/>
      <c r="SYB8" s="276"/>
      <c r="SYC8" s="276"/>
      <c r="SYD8" s="276"/>
      <c r="SYE8" s="276"/>
      <c r="SYF8" s="276"/>
      <c r="SYG8" s="276"/>
      <c r="SYH8" s="276"/>
      <c r="SYI8" s="276"/>
      <c r="SYJ8" s="276"/>
      <c r="SYK8" s="276"/>
      <c r="SYL8" s="276"/>
      <c r="SYM8" s="276"/>
      <c r="SYN8" s="276"/>
      <c r="SYO8" s="276"/>
      <c r="SYP8" s="276"/>
      <c r="SYQ8" s="276"/>
      <c r="SYR8" s="276"/>
      <c r="SYS8" s="276"/>
      <c r="SYT8" s="276"/>
      <c r="SYU8" s="276"/>
      <c r="SYV8" s="276"/>
      <c r="SYW8" s="276"/>
      <c r="SYX8" s="276"/>
      <c r="SYY8" s="276"/>
      <c r="SYZ8" s="276"/>
      <c r="SZA8" s="276"/>
      <c r="SZB8" s="276"/>
      <c r="SZC8" s="276"/>
      <c r="SZD8" s="276"/>
      <c r="SZE8" s="276"/>
      <c r="SZF8" s="276"/>
      <c r="SZG8" s="276"/>
      <c r="SZH8" s="276"/>
      <c r="SZI8" s="276"/>
      <c r="SZJ8" s="276"/>
      <c r="SZK8" s="276"/>
      <c r="SZL8" s="276"/>
      <c r="SZM8" s="276"/>
      <c r="SZN8" s="276"/>
      <c r="SZO8" s="276"/>
      <c r="SZP8" s="276"/>
      <c r="SZQ8" s="276"/>
      <c r="SZR8" s="276"/>
      <c r="SZS8" s="276"/>
      <c r="SZT8" s="276"/>
      <c r="SZU8" s="276"/>
      <c r="SZV8" s="276"/>
      <c r="SZW8" s="276"/>
      <c r="SZX8" s="276"/>
      <c r="SZY8" s="276"/>
      <c r="SZZ8" s="276"/>
      <c r="TAA8" s="276"/>
      <c r="TAB8" s="276"/>
      <c r="TAC8" s="276"/>
      <c r="TAD8" s="276"/>
      <c r="TAE8" s="276"/>
      <c r="TAF8" s="276"/>
      <c r="TAG8" s="276"/>
      <c r="TAH8" s="276"/>
      <c r="TAI8" s="276"/>
      <c r="TAJ8" s="276"/>
      <c r="TAK8" s="276"/>
      <c r="TAL8" s="276"/>
      <c r="TAM8" s="276"/>
      <c r="TAN8" s="276"/>
      <c r="TAO8" s="276"/>
      <c r="TAP8" s="276"/>
      <c r="TAQ8" s="276"/>
      <c r="TAR8" s="276"/>
      <c r="TAS8" s="276"/>
      <c r="TAT8" s="276"/>
      <c r="TAU8" s="276"/>
      <c r="TAV8" s="276"/>
      <c r="TAW8" s="276"/>
      <c r="TAX8" s="276"/>
      <c r="TAY8" s="276"/>
      <c r="TAZ8" s="276"/>
      <c r="TBA8" s="276"/>
      <c r="TBB8" s="276"/>
      <c r="TBC8" s="276"/>
      <c r="TBD8" s="276"/>
      <c r="TBE8" s="276"/>
      <c r="TBF8" s="276"/>
      <c r="TBG8" s="276"/>
      <c r="TBH8" s="276"/>
      <c r="TBI8" s="276"/>
      <c r="TBJ8" s="276"/>
      <c r="TBK8" s="276"/>
      <c r="TBL8" s="276"/>
      <c r="TBM8" s="276"/>
      <c r="TBN8" s="276"/>
      <c r="TBO8" s="276"/>
      <c r="TBP8" s="276"/>
      <c r="TBQ8" s="276"/>
      <c r="TBR8" s="276"/>
      <c r="TBS8" s="276"/>
      <c r="TBT8" s="276"/>
      <c r="TBU8" s="276"/>
      <c r="TBV8" s="276"/>
      <c r="TBW8" s="276"/>
      <c r="TBX8" s="276"/>
      <c r="TBY8" s="276"/>
      <c r="TBZ8" s="276"/>
      <c r="TCA8" s="276"/>
      <c r="TCB8" s="276"/>
      <c r="TCC8" s="276"/>
      <c r="TCD8" s="276"/>
      <c r="TCE8" s="276"/>
      <c r="TCF8" s="276"/>
      <c r="TCG8" s="276"/>
      <c r="TCH8" s="276"/>
      <c r="TCI8" s="276"/>
      <c r="TCJ8" s="276"/>
      <c r="TCK8" s="276"/>
      <c r="TCL8" s="276"/>
      <c r="TCM8" s="276"/>
      <c r="TCN8" s="276"/>
      <c r="TCO8" s="276"/>
      <c r="TCP8" s="276"/>
      <c r="TCQ8" s="276"/>
      <c r="TCR8" s="276"/>
      <c r="TCS8" s="276"/>
      <c r="TCT8" s="276"/>
      <c r="TCU8" s="276"/>
      <c r="TCV8" s="276"/>
      <c r="TCW8" s="276"/>
      <c r="TCX8" s="276"/>
      <c r="TCY8" s="276"/>
      <c r="TCZ8" s="276"/>
      <c r="TDA8" s="276"/>
      <c r="TDB8" s="276"/>
      <c r="TDC8" s="276"/>
      <c r="TDD8" s="276"/>
      <c r="TDE8" s="276"/>
      <c r="TDF8" s="276"/>
      <c r="TDG8" s="276"/>
      <c r="TDH8" s="276"/>
      <c r="TDI8" s="276"/>
      <c r="TDJ8" s="276"/>
      <c r="TDK8" s="276"/>
      <c r="TDL8" s="276"/>
      <c r="TDM8" s="276"/>
      <c r="TDN8" s="276"/>
      <c r="TDO8" s="276"/>
      <c r="TDP8" s="276"/>
      <c r="TDQ8" s="276"/>
      <c r="TDR8" s="276"/>
      <c r="TDS8" s="276"/>
      <c r="TDT8" s="276"/>
      <c r="TDU8" s="276"/>
      <c r="TDV8" s="276"/>
      <c r="TDW8" s="276"/>
      <c r="TDX8" s="276"/>
      <c r="TDY8" s="276"/>
      <c r="TDZ8" s="276"/>
      <c r="TEA8" s="276"/>
      <c r="TEB8" s="276"/>
      <c r="TEC8" s="276"/>
      <c r="TED8" s="276"/>
      <c r="TEE8" s="276"/>
      <c r="TEF8" s="276"/>
      <c r="TEG8" s="276"/>
      <c r="TEH8" s="276"/>
      <c r="TEI8" s="276"/>
      <c r="TEJ8" s="276"/>
      <c r="TEK8" s="276"/>
      <c r="TEL8" s="276"/>
      <c r="TEM8" s="276"/>
      <c r="TEN8" s="276"/>
      <c r="TEO8" s="276"/>
      <c r="TEP8" s="276"/>
      <c r="TEQ8" s="276"/>
      <c r="TER8" s="276"/>
      <c r="TES8" s="276"/>
      <c r="TET8" s="276"/>
      <c r="TEU8" s="276"/>
      <c r="TEV8" s="276"/>
      <c r="TEW8" s="276"/>
      <c r="TEX8" s="276"/>
      <c r="TEY8" s="276"/>
      <c r="TEZ8" s="276"/>
      <c r="TFA8" s="276"/>
      <c r="TFB8" s="276"/>
      <c r="TFC8" s="276"/>
      <c r="TFD8" s="276"/>
      <c r="TFE8" s="276"/>
      <c r="TFF8" s="276"/>
      <c r="TFG8" s="276"/>
      <c r="TFH8" s="276"/>
      <c r="TFI8" s="276"/>
      <c r="TFJ8" s="276"/>
      <c r="TFK8" s="276"/>
      <c r="TFL8" s="276"/>
      <c r="TFM8" s="276"/>
      <c r="TFN8" s="276"/>
      <c r="TFO8" s="276"/>
      <c r="TFP8" s="276"/>
      <c r="TFQ8" s="276"/>
      <c r="TFR8" s="276"/>
      <c r="TFS8" s="276"/>
      <c r="TFT8" s="276"/>
      <c r="TFU8" s="276"/>
      <c r="TFV8" s="276"/>
      <c r="TFW8" s="276"/>
      <c r="TFX8" s="276"/>
      <c r="TFY8" s="276"/>
      <c r="TFZ8" s="276"/>
      <c r="TGA8" s="276"/>
      <c r="TGB8" s="276"/>
      <c r="TGC8" s="276"/>
      <c r="TGD8" s="276"/>
      <c r="TGE8" s="276"/>
      <c r="TGF8" s="276"/>
      <c r="TGG8" s="276"/>
      <c r="TGH8" s="276"/>
      <c r="TGI8" s="276"/>
      <c r="TGJ8" s="276"/>
      <c r="TGK8" s="276"/>
      <c r="TGL8" s="276"/>
      <c r="TGM8" s="276"/>
      <c r="TGN8" s="276"/>
      <c r="TGO8" s="276"/>
      <c r="TGP8" s="276"/>
      <c r="TGQ8" s="276"/>
      <c r="TGR8" s="276"/>
      <c r="TGS8" s="276"/>
      <c r="TGT8" s="276"/>
      <c r="TGU8" s="276"/>
      <c r="TGV8" s="276"/>
      <c r="TGW8" s="276"/>
      <c r="TGX8" s="276"/>
      <c r="TGY8" s="276"/>
      <c r="TGZ8" s="276"/>
      <c r="THA8" s="276"/>
      <c r="THB8" s="276"/>
      <c r="THC8" s="276"/>
      <c r="THD8" s="276"/>
      <c r="THE8" s="276"/>
      <c r="THF8" s="276"/>
      <c r="THG8" s="276"/>
      <c r="THH8" s="276"/>
      <c r="THI8" s="276"/>
      <c r="THJ8" s="276"/>
      <c r="THK8" s="276"/>
      <c r="THL8" s="276"/>
      <c r="THM8" s="276"/>
      <c r="THN8" s="276"/>
      <c r="THO8" s="276"/>
      <c r="THP8" s="276"/>
      <c r="THQ8" s="276"/>
      <c r="THR8" s="276"/>
      <c r="THS8" s="276"/>
      <c r="THT8" s="276"/>
      <c r="THU8" s="276"/>
      <c r="THV8" s="276"/>
      <c r="THW8" s="276"/>
      <c r="THX8" s="276"/>
      <c r="THY8" s="276"/>
      <c r="THZ8" s="276"/>
      <c r="TIA8" s="276"/>
      <c r="TIB8" s="276"/>
      <c r="TIC8" s="276"/>
      <c r="TID8" s="276"/>
      <c r="TIE8" s="276"/>
      <c r="TIF8" s="276"/>
      <c r="TIG8" s="276"/>
      <c r="TIH8" s="276"/>
      <c r="TII8" s="276"/>
      <c r="TIJ8" s="276"/>
      <c r="TIK8" s="276"/>
      <c r="TIL8" s="276"/>
      <c r="TIM8" s="276"/>
      <c r="TIN8" s="276"/>
      <c r="TIO8" s="276"/>
      <c r="TIP8" s="276"/>
      <c r="TIQ8" s="276"/>
      <c r="TIR8" s="276"/>
      <c r="TIS8" s="276"/>
      <c r="TIT8" s="276"/>
      <c r="TIU8" s="276"/>
      <c r="TIV8" s="276"/>
      <c r="TIW8" s="276"/>
      <c r="TIX8" s="276"/>
      <c r="TIY8" s="276"/>
      <c r="TIZ8" s="276"/>
      <c r="TJA8" s="276"/>
      <c r="TJB8" s="276"/>
      <c r="TJC8" s="276"/>
      <c r="TJD8" s="276"/>
      <c r="TJE8" s="276"/>
      <c r="TJF8" s="276"/>
      <c r="TJG8" s="276"/>
      <c r="TJH8" s="276"/>
      <c r="TJI8" s="276"/>
      <c r="TJJ8" s="276"/>
      <c r="TJK8" s="276"/>
      <c r="TJL8" s="276"/>
      <c r="TJM8" s="276"/>
      <c r="TJN8" s="276"/>
      <c r="TJO8" s="276"/>
      <c r="TJP8" s="276"/>
      <c r="TJQ8" s="276"/>
      <c r="TJR8" s="276"/>
      <c r="TJS8" s="276"/>
      <c r="TJT8" s="276"/>
      <c r="TJU8" s="276"/>
      <c r="TJV8" s="276"/>
      <c r="TJW8" s="276"/>
      <c r="TJX8" s="276"/>
      <c r="TJY8" s="276"/>
      <c r="TJZ8" s="276"/>
      <c r="TKA8" s="276"/>
      <c r="TKB8" s="276"/>
      <c r="TKC8" s="276"/>
      <c r="TKD8" s="276"/>
      <c r="TKE8" s="276"/>
      <c r="TKF8" s="276"/>
      <c r="TKG8" s="276"/>
      <c r="TKH8" s="276"/>
      <c r="TKI8" s="276"/>
      <c r="TKJ8" s="276"/>
      <c r="TKK8" s="276"/>
      <c r="TKL8" s="276"/>
      <c r="TKM8" s="276"/>
      <c r="TKN8" s="276"/>
      <c r="TKO8" s="276"/>
      <c r="TKP8" s="276"/>
      <c r="TKQ8" s="276"/>
      <c r="TKR8" s="276"/>
      <c r="TKS8" s="276"/>
      <c r="TKT8" s="276"/>
      <c r="TKU8" s="276"/>
      <c r="TKV8" s="276"/>
      <c r="TKW8" s="276"/>
      <c r="TKX8" s="276"/>
      <c r="TKY8" s="276"/>
      <c r="TKZ8" s="276"/>
      <c r="TLA8" s="276"/>
      <c r="TLB8" s="276"/>
      <c r="TLC8" s="276"/>
      <c r="TLD8" s="276"/>
      <c r="TLE8" s="276"/>
      <c r="TLF8" s="276"/>
      <c r="TLG8" s="276"/>
      <c r="TLH8" s="276"/>
      <c r="TLI8" s="276"/>
      <c r="TLJ8" s="276"/>
      <c r="TLK8" s="276"/>
      <c r="TLL8" s="276"/>
      <c r="TLM8" s="276"/>
      <c r="TLN8" s="276"/>
      <c r="TLO8" s="276"/>
      <c r="TLP8" s="276"/>
      <c r="TLQ8" s="276"/>
      <c r="TLR8" s="276"/>
      <c r="TLS8" s="276"/>
      <c r="TLT8" s="276"/>
      <c r="TLU8" s="276"/>
      <c r="TLV8" s="276"/>
      <c r="TLW8" s="276"/>
      <c r="TLX8" s="276"/>
      <c r="TLY8" s="276"/>
      <c r="TLZ8" s="276"/>
      <c r="TMA8" s="276"/>
      <c r="TMB8" s="276"/>
      <c r="TMC8" s="276"/>
      <c r="TMD8" s="276"/>
      <c r="TME8" s="276"/>
      <c r="TMF8" s="276"/>
      <c r="TMG8" s="276"/>
      <c r="TMH8" s="276"/>
      <c r="TMI8" s="276"/>
      <c r="TMJ8" s="276"/>
      <c r="TMK8" s="276"/>
      <c r="TML8" s="276"/>
      <c r="TMM8" s="276"/>
      <c r="TMN8" s="276"/>
      <c r="TMO8" s="276"/>
      <c r="TMP8" s="276"/>
      <c r="TMQ8" s="276"/>
      <c r="TMR8" s="276"/>
      <c r="TMS8" s="276"/>
      <c r="TMT8" s="276"/>
      <c r="TMU8" s="276"/>
      <c r="TMV8" s="276"/>
      <c r="TMW8" s="276"/>
      <c r="TMX8" s="276"/>
      <c r="TMY8" s="276"/>
      <c r="TMZ8" s="276"/>
      <c r="TNA8" s="276"/>
      <c r="TNB8" s="276"/>
      <c r="TNC8" s="276"/>
      <c r="TND8" s="276"/>
      <c r="TNE8" s="276"/>
      <c r="TNF8" s="276"/>
      <c r="TNG8" s="276"/>
      <c r="TNH8" s="276"/>
      <c r="TNI8" s="276"/>
      <c r="TNJ8" s="276"/>
      <c r="TNK8" s="276"/>
      <c r="TNL8" s="276"/>
      <c r="TNM8" s="276"/>
      <c r="TNN8" s="276"/>
      <c r="TNO8" s="276"/>
      <c r="TNP8" s="276"/>
      <c r="TNQ8" s="276"/>
      <c r="TNR8" s="276"/>
      <c r="TNS8" s="276"/>
      <c r="TNT8" s="276"/>
      <c r="TNU8" s="276"/>
      <c r="TNV8" s="276"/>
      <c r="TNW8" s="276"/>
      <c r="TNX8" s="276"/>
      <c r="TNY8" s="276"/>
      <c r="TNZ8" s="276"/>
      <c r="TOA8" s="276"/>
      <c r="TOB8" s="276"/>
      <c r="TOC8" s="276"/>
      <c r="TOD8" s="276"/>
      <c r="TOE8" s="276"/>
      <c r="TOF8" s="276"/>
      <c r="TOG8" s="276"/>
      <c r="TOH8" s="276"/>
      <c r="TOI8" s="276"/>
      <c r="TOJ8" s="276"/>
      <c r="TOK8" s="276"/>
      <c r="TOL8" s="276"/>
      <c r="TOM8" s="276"/>
      <c r="TON8" s="276"/>
      <c r="TOO8" s="276"/>
      <c r="TOP8" s="276"/>
      <c r="TOQ8" s="276"/>
      <c r="TOR8" s="276"/>
      <c r="TOS8" s="276"/>
      <c r="TOT8" s="276"/>
      <c r="TOU8" s="276"/>
      <c r="TOV8" s="276"/>
      <c r="TOW8" s="276"/>
      <c r="TOX8" s="276"/>
      <c r="TOY8" s="276"/>
      <c r="TOZ8" s="276"/>
      <c r="TPA8" s="276"/>
      <c r="TPB8" s="276"/>
      <c r="TPC8" s="276"/>
      <c r="TPD8" s="276"/>
      <c r="TPE8" s="276"/>
      <c r="TPF8" s="276"/>
      <c r="TPG8" s="276"/>
      <c r="TPH8" s="276"/>
      <c r="TPI8" s="276"/>
      <c r="TPJ8" s="276"/>
      <c r="TPK8" s="276"/>
      <c r="TPL8" s="276"/>
      <c r="TPM8" s="276"/>
      <c r="TPN8" s="276"/>
      <c r="TPO8" s="276"/>
      <c r="TPP8" s="276"/>
      <c r="TPQ8" s="276"/>
      <c r="TPR8" s="276"/>
      <c r="TPS8" s="276"/>
      <c r="TPT8" s="276"/>
      <c r="TPU8" s="276"/>
      <c r="TPV8" s="276"/>
      <c r="TPW8" s="276"/>
      <c r="TPX8" s="276"/>
      <c r="TPY8" s="276"/>
      <c r="TPZ8" s="276"/>
      <c r="TQA8" s="276"/>
      <c r="TQB8" s="276"/>
      <c r="TQC8" s="276"/>
      <c r="TQD8" s="276"/>
      <c r="TQE8" s="276"/>
      <c r="TQF8" s="276"/>
      <c r="TQG8" s="276"/>
      <c r="TQH8" s="276"/>
      <c r="TQI8" s="276"/>
      <c r="TQJ8" s="276"/>
      <c r="TQK8" s="276"/>
      <c r="TQL8" s="276"/>
      <c r="TQM8" s="276"/>
      <c r="TQN8" s="276"/>
      <c r="TQO8" s="276"/>
      <c r="TQP8" s="276"/>
      <c r="TQQ8" s="276"/>
      <c r="TQR8" s="276"/>
      <c r="TQS8" s="276"/>
      <c r="TQT8" s="276"/>
      <c r="TQU8" s="276"/>
      <c r="TQV8" s="276"/>
      <c r="TQW8" s="276"/>
      <c r="TQX8" s="276"/>
      <c r="TQY8" s="276"/>
      <c r="TQZ8" s="276"/>
      <c r="TRA8" s="276"/>
      <c r="TRB8" s="276"/>
      <c r="TRC8" s="276"/>
      <c r="TRD8" s="276"/>
      <c r="TRE8" s="276"/>
      <c r="TRF8" s="276"/>
      <c r="TRG8" s="276"/>
      <c r="TRH8" s="276"/>
      <c r="TRI8" s="276"/>
      <c r="TRJ8" s="276"/>
      <c r="TRK8" s="276"/>
      <c r="TRL8" s="276"/>
      <c r="TRM8" s="276"/>
      <c r="TRN8" s="276"/>
      <c r="TRO8" s="276"/>
      <c r="TRP8" s="276"/>
      <c r="TRQ8" s="276"/>
      <c r="TRR8" s="276"/>
      <c r="TRS8" s="276"/>
      <c r="TRT8" s="276"/>
      <c r="TRU8" s="276"/>
      <c r="TRV8" s="276"/>
      <c r="TRW8" s="276"/>
      <c r="TRX8" s="276"/>
      <c r="TRY8" s="276"/>
      <c r="TRZ8" s="276"/>
      <c r="TSA8" s="276"/>
      <c r="TSB8" s="276"/>
      <c r="TSC8" s="276"/>
      <c r="TSD8" s="276"/>
      <c r="TSE8" s="276"/>
      <c r="TSF8" s="276"/>
      <c r="TSG8" s="276"/>
      <c r="TSH8" s="276"/>
      <c r="TSI8" s="276"/>
      <c r="TSJ8" s="276"/>
      <c r="TSK8" s="276"/>
      <c r="TSL8" s="276"/>
      <c r="TSM8" s="276"/>
      <c r="TSN8" s="276"/>
      <c r="TSO8" s="276"/>
      <c r="TSP8" s="276"/>
      <c r="TSQ8" s="276"/>
      <c r="TSR8" s="276"/>
      <c r="TSS8" s="276"/>
      <c r="TST8" s="276"/>
      <c r="TSU8" s="276"/>
      <c r="TSV8" s="276"/>
      <c r="TSW8" s="276"/>
      <c r="TSX8" s="276"/>
      <c r="TSY8" s="276"/>
      <c r="TSZ8" s="276"/>
      <c r="TTA8" s="276"/>
      <c r="TTB8" s="276"/>
      <c r="TTC8" s="276"/>
      <c r="TTD8" s="276"/>
      <c r="TTE8" s="276"/>
      <c r="TTF8" s="276"/>
      <c r="TTG8" s="276"/>
      <c r="TTH8" s="276"/>
      <c r="TTI8" s="276"/>
      <c r="TTJ8" s="276"/>
      <c r="TTK8" s="276"/>
      <c r="TTL8" s="276"/>
      <c r="TTM8" s="276"/>
      <c r="TTN8" s="276"/>
      <c r="TTO8" s="276"/>
      <c r="TTP8" s="276"/>
      <c r="TTQ8" s="276"/>
      <c r="TTR8" s="276"/>
      <c r="TTS8" s="276"/>
      <c r="TTT8" s="276"/>
      <c r="TTU8" s="276"/>
      <c r="TTV8" s="276"/>
      <c r="TTW8" s="276"/>
      <c r="TTX8" s="276"/>
      <c r="TTY8" s="276"/>
      <c r="TTZ8" s="276"/>
      <c r="TUA8" s="276"/>
      <c r="TUB8" s="276"/>
      <c r="TUC8" s="276"/>
      <c r="TUD8" s="276"/>
      <c r="TUE8" s="276"/>
      <c r="TUF8" s="276"/>
      <c r="TUG8" s="276"/>
      <c r="TUH8" s="276"/>
      <c r="TUI8" s="276"/>
      <c r="TUJ8" s="276"/>
      <c r="TUK8" s="276"/>
      <c r="TUL8" s="276"/>
      <c r="TUM8" s="276"/>
      <c r="TUN8" s="276"/>
      <c r="TUO8" s="276"/>
      <c r="TUP8" s="276"/>
      <c r="TUQ8" s="276"/>
      <c r="TUR8" s="276"/>
      <c r="TUS8" s="276"/>
      <c r="TUT8" s="276"/>
      <c r="TUU8" s="276"/>
      <c r="TUV8" s="276"/>
      <c r="TUW8" s="276"/>
      <c r="TUX8" s="276"/>
      <c r="TUY8" s="276"/>
      <c r="TUZ8" s="276"/>
      <c r="TVA8" s="276"/>
      <c r="TVB8" s="276"/>
      <c r="TVC8" s="276"/>
      <c r="TVD8" s="276"/>
      <c r="TVE8" s="276"/>
      <c r="TVF8" s="276"/>
      <c r="TVG8" s="276"/>
      <c r="TVH8" s="276"/>
      <c r="TVI8" s="276"/>
      <c r="TVJ8" s="276"/>
      <c r="TVK8" s="276"/>
      <c r="TVL8" s="276"/>
      <c r="TVM8" s="276"/>
      <c r="TVN8" s="276"/>
      <c r="TVO8" s="276"/>
      <c r="TVP8" s="276"/>
      <c r="TVQ8" s="276"/>
      <c r="TVR8" s="276"/>
      <c r="TVS8" s="276"/>
      <c r="TVT8" s="276"/>
      <c r="TVU8" s="276"/>
      <c r="TVV8" s="276"/>
      <c r="TVW8" s="276"/>
      <c r="TVX8" s="276"/>
      <c r="TVY8" s="276"/>
      <c r="TVZ8" s="276"/>
      <c r="TWA8" s="276"/>
      <c r="TWB8" s="276"/>
      <c r="TWC8" s="276"/>
      <c r="TWD8" s="276"/>
      <c r="TWE8" s="276"/>
      <c r="TWF8" s="276"/>
      <c r="TWG8" s="276"/>
      <c r="TWH8" s="276"/>
      <c r="TWI8" s="276"/>
      <c r="TWJ8" s="276"/>
      <c r="TWK8" s="276"/>
      <c r="TWL8" s="276"/>
      <c r="TWM8" s="276"/>
      <c r="TWN8" s="276"/>
      <c r="TWO8" s="276"/>
      <c r="TWP8" s="276"/>
      <c r="TWQ8" s="276"/>
      <c r="TWR8" s="276"/>
      <c r="TWS8" s="276"/>
      <c r="TWT8" s="276"/>
      <c r="TWU8" s="276"/>
      <c r="TWV8" s="276"/>
      <c r="TWW8" s="276"/>
      <c r="TWX8" s="276"/>
      <c r="TWY8" s="276"/>
      <c r="TWZ8" s="276"/>
      <c r="TXA8" s="276"/>
      <c r="TXB8" s="276"/>
      <c r="TXC8" s="276"/>
      <c r="TXD8" s="276"/>
      <c r="TXE8" s="276"/>
      <c r="TXF8" s="276"/>
      <c r="TXG8" s="276"/>
      <c r="TXH8" s="276"/>
      <c r="TXI8" s="276"/>
      <c r="TXJ8" s="276"/>
      <c r="TXK8" s="276"/>
      <c r="TXL8" s="276"/>
      <c r="TXM8" s="276"/>
      <c r="TXN8" s="276"/>
      <c r="TXO8" s="276"/>
      <c r="TXP8" s="276"/>
      <c r="TXQ8" s="276"/>
      <c r="TXR8" s="276"/>
      <c r="TXS8" s="276"/>
      <c r="TXT8" s="276"/>
      <c r="TXU8" s="276"/>
      <c r="TXV8" s="276"/>
      <c r="TXW8" s="276"/>
      <c r="TXX8" s="276"/>
      <c r="TXY8" s="276"/>
      <c r="TXZ8" s="276"/>
      <c r="TYA8" s="276"/>
      <c r="TYB8" s="276"/>
      <c r="TYC8" s="276"/>
      <c r="TYD8" s="276"/>
      <c r="TYE8" s="276"/>
      <c r="TYF8" s="276"/>
      <c r="TYG8" s="276"/>
      <c r="TYH8" s="276"/>
      <c r="TYI8" s="276"/>
      <c r="TYJ8" s="276"/>
      <c r="TYK8" s="276"/>
      <c r="TYL8" s="276"/>
      <c r="TYM8" s="276"/>
      <c r="TYN8" s="276"/>
      <c r="TYO8" s="276"/>
      <c r="TYP8" s="276"/>
      <c r="TYQ8" s="276"/>
      <c r="TYR8" s="276"/>
      <c r="TYS8" s="276"/>
      <c r="TYT8" s="276"/>
      <c r="TYU8" s="276"/>
      <c r="TYV8" s="276"/>
      <c r="TYW8" s="276"/>
      <c r="TYX8" s="276"/>
      <c r="TYY8" s="276"/>
      <c r="TYZ8" s="276"/>
      <c r="TZA8" s="276"/>
      <c r="TZB8" s="276"/>
      <c r="TZC8" s="276"/>
      <c r="TZD8" s="276"/>
      <c r="TZE8" s="276"/>
      <c r="TZF8" s="276"/>
      <c r="TZG8" s="276"/>
      <c r="TZH8" s="276"/>
      <c r="TZI8" s="276"/>
      <c r="TZJ8" s="276"/>
      <c r="TZK8" s="276"/>
      <c r="TZL8" s="276"/>
      <c r="TZM8" s="276"/>
      <c r="TZN8" s="276"/>
      <c r="TZO8" s="276"/>
      <c r="TZP8" s="276"/>
      <c r="TZQ8" s="276"/>
      <c r="TZR8" s="276"/>
      <c r="TZS8" s="276"/>
      <c r="TZT8" s="276"/>
      <c r="TZU8" s="276"/>
      <c r="TZV8" s="276"/>
      <c r="TZW8" s="276"/>
      <c r="TZX8" s="276"/>
      <c r="TZY8" s="276"/>
      <c r="TZZ8" s="276"/>
      <c r="UAA8" s="276"/>
      <c r="UAB8" s="276"/>
      <c r="UAC8" s="276"/>
      <c r="UAD8" s="276"/>
      <c r="UAE8" s="276"/>
      <c r="UAF8" s="276"/>
      <c r="UAG8" s="276"/>
      <c r="UAH8" s="276"/>
      <c r="UAI8" s="276"/>
      <c r="UAJ8" s="276"/>
      <c r="UAK8" s="276"/>
      <c r="UAL8" s="276"/>
      <c r="UAM8" s="276"/>
      <c r="UAN8" s="276"/>
      <c r="UAO8" s="276"/>
      <c r="UAP8" s="276"/>
      <c r="UAQ8" s="276"/>
      <c r="UAR8" s="276"/>
      <c r="UAS8" s="276"/>
      <c r="UAT8" s="276"/>
      <c r="UAU8" s="276"/>
      <c r="UAV8" s="276"/>
      <c r="UAW8" s="276"/>
      <c r="UAX8" s="276"/>
      <c r="UAY8" s="276"/>
      <c r="UAZ8" s="276"/>
      <c r="UBA8" s="276"/>
      <c r="UBB8" s="276"/>
      <c r="UBC8" s="276"/>
      <c r="UBD8" s="276"/>
      <c r="UBE8" s="276"/>
      <c r="UBF8" s="276"/>
      <c r="UBG8" s="276"/>
      <c r="UBH8" s="276"/>
      <c r="UBI8" s="276"/>
      <c r="UBJ8" s="276"/>
      <c r="UBK8" s="276"/>
      <c r="UBL8" s="276"/>
      <c r="UBM8" s="276"/>
      <c r="UBN8" s="276"/>
      <c r="UBO8" s="276"/>
      <c r="UBP8" s="276"/>
      <c r="UBQ8" s="276"/>
      <c r="UBR8" s="276"/>
      <c r="UBS8" s="276"/>
      <c r="UBT8" s="276"/>
      <c r="UBU8" s="276"/>
      <c r="UBV8" s="276"/>
      <c r="UBW8" s="276"/>
      <c r="UBX8" s="276"/>
      <c r="UBY8" s="276"/>
      <c r="UBZ8" s="276"/>
      <c r="UCA8" s="276"/>
      <c r="UCB8" s="276"/>
      <c r="UCC8" s="276"/>
      <c r="UCD8" s="276"/>
      <c r="UCE8" s="276"/>
      <c r="UCF8" s="276"/>
      <c r="UCG8" s="276"/>
      <c r="UCH8" s="276"/>
      <c r="UCI8" s="276"/>
      <c r="UCJ8" s="276"/>
      <c r="UCK8" s="276"/>
      <c r="UCL8" s="276"/>
      <c r="UCM8" s="276"/>
      <c r="UCN8" s="276"/>
      <c r="UCO8" s="276"/>
      <c r="UCP8" s="276"/>
      <c r="UCQ8" s="276"/>
      <c r="UCR8" s="276"/>
      <c r="UCS8" s="276"/>
      <c r="UCT8" s="276"/>
      <c r="UCU8" s="276"/>
      <c r="UCV8" s="276"/>
      <c r="UCW8" s="276"/>
      <c r="UCX8" s="276"/>
      <c r="UCY8" s="276"/>
      <c r="UCZ8" s="276"/>
      <c r="UDA8" s="276"/>
      <c r="UDB8" s="276"/>
      <c r="UDC8" s="276"/>
      <c r="UDD8" s="276"/>
      <c r="UDE8" s="276"/>
      <c r="UDF8" s="276"/>
      <c r="UDG8" s="276"/>
      <c r="UDH8" s="276"/>
      <c r="UDI8" s="276"/>
      <c r="UDJ8" s="276"/>
      <c r="UDK8" s="276"/>
      <c r="UDL8" s="276"/>
      <c r="UDM8" s="276"/>
      <c r="UDN8" s="276"/>
      <c r="UDO8" s="276"/>
      <c r="UDP8" s="276"/>
      <c r="UDQ8" s="276"/>
      <c r="UDR8" s="276"/>
      <c r="UDS8" s="276"/>
      <c r="UDT8" s="276"/>
      <c r="UDU8" s="276"/>
      <c r="UDV8" s="276"/>
      <c r="UDW8" s="276"/>
      <c r="UDX8" s="276"/>
      <c r="UDY8" s="276"/>
      <c r="UDZ8" s="276"/>
      <c r="UEA8" s="276"/>
      <c r="UEB8" s="276"/>
      <c r="UEC8" s="276"/>
      <c r="UED8" s="276"/>
      <c r="UEE8" s="276"/>
      <c r="UEF8" s="276"/>
      <c r="UEG8" s="276"/>
      <c r="UEH8" s="276"/>
      <c r="UEI8" s="276"/>
      <c r="UEJ8" s="276"/>
      <c r="UEK8" s="276"/>
      <c r="UEL8" s="276"/>
      <c r="UEM8" s="276"/>
      <c r="UEN8" s="276"/>
      <c r="UEO8" s="276"/>
      <c r="UEP8" s="276"/>
      <c r="UEQ8" s="276"/>
      <c r="UER8" s="276"/>
      <c r="UES8" s="276"/>
      <c r="UET8" s="276"/>
      <c r="UEU8" s="276"/>
      <c r="UEV8" s="276"/>
      <c r="UEW8" s="276"/>
      <c r="UEX8" s="276"/>
      <c r="UEY8" s="276"/>
      <c r="UEZ8" s="276"/>
      <c r="UFA8" s="276"/>
      <c r="UFB8" s="276"/>
      <c r="UFC8" s="276"/>
      <c r="UFD8" s="276"/>
      <c r="UFE8" s="276"/>
      <c r="UFF8" s="276"/>
      <c r="UFG8" s="276"/>
      <c r="UFH8" s="276"/>
      <c r="UFI8" s="276"/>
      <c r="UFJ8" s="276"/>
      <c r="UFK8" s="276"/>
      <c r="UFL8" s="276"/>
      <c r="UFM8" s="276"/>
      <c r="UFN8" s="276"/>
      <c r="UFO8" s="276"/>
      <c r="UFP8" s="276"/>
      <c r="UFQ8" s="276"/>
      <c r="UFR8" s="276"/>
      <c r="UFS8" s="276"/>
      <c r="UFT8" s="276"/>
      <c r="UFU8" s="276"/>
      <c r="UFV8" s="276"/>
      <c r="UFW8" s="276"/>
      <c r="UFX8" s="276"/>
      <c r="UFY8" s="276"/>
      <c r="UFZ8" s="276"/>
      <c r="UGA8" s="276"/>
      <c r="UGB8" s="276"/>
      <c r="UGC8" s="276"/>
      <c r="UGD8" s="276"/>
      <c r="UGE8" s="276"/>
      <c r="UGF8" s="276"/>
      <c r="UGG8" s="276"/>
      <c r="UGH8" s="276"/>
      <c r="UGI8" s="276"/>
      <c r="UGJ8" s="276"/>
      <c r="UGK8" s="276"/>
      <c r="UGL8" s="276"/>
      <c r="UGM8" s="276"/>
      <c r="UGN8" s="276"/>
      <c r="UGO8" s="276"/>
      <c r="UGP8" s="276"/>
      <c r="UGQ8" s="276"/>
      <c r="UGR8" s="276"/>
      <c r="UGS8" s="276"/>
      <c r="UGT8" s="276"/>
      <c r="UGU8" s="276"/>
      <c r="UGV8" s="276"/>
      <c r="UGW8" s="276"/>
      <c r="UGX8" s="276"/>
      <c r="UGY8" s="276"/>
      <c r="UGZ8" s="276"/>
      <c r="UHA8" s="276"/>
      <c r="UHB8" s="276"/>
      <c r="UHC8" s="276"/>
      <c r="UHD8" s="276"/>
      <c r="UHE8" s="276"/>
      <c r="UHF8" s="276"/>
      <c r="UHG8" s="276"/>
      <c r="UHH8" s="276"/>
      <c r="UHI8" s="276"/>
      <c r="UHJ8" s="276"/>
      <c r="UHK8" s="276"/>
      <c r="UHL8" s="276"/>
      <c r="UHM8" s="276"/>
      <c r="UHN8" s="276"/>
      <c r="UHO8" s="276"/>
      <c r="UHP8" s="276"/>
      <c r="UHQ8" s="276"/>
      <c r="UHR8" s="276"/>
      <c r="UHS8" s="276"/>
      <c r="UHT8" s="276"/>
      <c r="UHU8" s="276"/>
      <c r="UHV8" s="276"/>
      <c r="UHW8" s="276"/>
      <c r="UHX8" s="276"/>
      <c r="UHY8" s="276"/>
      <c r="UHZ8" s="276"/>
      <c r="UIA8" s="276"/>
      <c r="UIB8" s="276"/>
      <c r="UIC8" s="276"/>
      <c r="UID8" s="276"/>
      <c r="UIE8" s="276"/>
      <c r="UIF8" s="276"/>
      <c r="UIG8" s="276"/>
      <c r="UIH8" s="276"/>
      <c r="UII8" s="276"/>
      <c r="UIJ8" s="276"/>
      <c r="UIK8" s="276"/>
      <c r="UIL8" s="276"/>
      <c r="UIM8" s="276"/>
      <c r="UIN8" s="276"/>
      <c r="UIO8" s="276"/>
      <c r="UIP8" s="276"/>
      <c r="UIQ8" s="276"/>
      <c r="UIR8" s="276"/>
      <c r="UIS8" s="276"/>
      <c r="UIT8" s="276"/>
      <c r="UIU8" s="276"/>
      <c r="UIV8" s="276"/>
      <c r="UIW8" s="276"/>
      <c r="UIX8" s="276"/>
      <c r="UIY8" s="276"/>
      <c r="UIZ8" s="276"/>
      <c r="UJA8" s="276"/>
      <c r="UJB8" s="276"/>
      <c r="UJC8" s="276"/>
      <c r="UJD8" s="276"/>
      <c r="UJE8" s="276"/>
      <c r="UJF8" s="276"/>
      <c r="UJG8" s="276"/>
      <c r="UJH8" s="276"/>
      <c r="UJI8" s="276"/>
      <c r="UJJ8" s="276"/>
      <c r="UJK8" s="276"/>
      <c r="UJL8" s="276"/>
      <c r="UJM8" s="276"/>
      <c r="UJN8" s="276"/>
      <c r="UJO8" s="276"/>
      <c r="UJP8" s="276"/>
      <c r="UJQ8" s="276"/>
      <c r="UJR8" s="276"/>
      <c r="UJS8" s="276"/>
      <c r="UJT8" s="276"/>
      <c r="UJU8" s="276"/>
      <c r="UJV8" s="276"/>
      <c r="UJW8" s="276"/>
      <c r="UJX8" s="276"/>
      <c r="UJY8" s="276"/>
      <c r="UJZ8" s="276"/>
      <c r="UKA8" s="276"/>
      <c r="UKB8" s="276"/>
      <c r="UKC8" s="276"/>
      <c r="UKD8" s="276"/>
      <c r="UKE8" s="276"/>
      <c r="UKF8" s="276"/>
      <c r="UKG8" s="276"/>
      <c r="UKH8" s="276"/>
      <c r="UKI8" s="276"/>
      <c r="UKJ8" s="276"/>
      <c r="UKK8" s="276"/>
      <c r="UKL8" s="276"/>
      <c r="UKM8" s="276"/>
      <c r="UKN8" s="276"/>
      <c r="UKO8" s="276"/>
      <c r="UKP8" s="276"/>
      <c r="UKQ8" s="276"/>
      <c r="UKR8" s="276"/>
      <c r="UKS8" s="276"/>
      <c r="UKT8" s="276"/>
      <c r="UKU8" s="276"/>
      <c r="UKV8" s="276"/>
      <c r="UKW8" s="276"/>
      <c r="UKX8" s="276"/>
      <c r="UKY8" s="276"/>
      <c r="UKZ8" s="276"/>
      <c r="ULA8" s="276"/>
      <c r="ULB8" s="276"/>
      <c r="ULC8" s="276"/>
      <c r="ULD8" s="276"/>
      <c r="ULE8" s="276"/>
      <c r="ULF8" s="276"/>
      <c r="ULG8" s="276"/>
      <c r="ULH8" s="276"/>
      <c r="ULI8" s="276"/>
      <c r="ULJ8" s="276"/>
      <c r="ULK8" s="276"/>
      <c r="ULL8" s="276"/>
      <c r="ULM8" s="276"/>
      <c r="ULN8" s="276"/>
      <c r="ULO8" s="276"/>
      <c r="ULP8" s="276"/>
      <c r="ULQ8" s="276"/>
      <c r="ULR8" s="276"/>
      <c r="ULS8" s="276"/>
      <c r="ULT8" s="276"/>
      <c r="ULU8" s="276"/>
      <c r="ULV8" s="276"/>
      <c r="ULW8" s="276"/>
      <c r="ULX8" s="276"/>
      <c r="ULY8" s="276"/>
      <c r="ULZ8" s="276"/>
      <c r="UMA8" s="276"/>
      <c r="UMB8" s="276"/>
      <c r="UMC8" s="276"/>
      <c r="UMD8" s="276"/>
      <c r="UME8" s="276"/>
      <c r="UMF8" s="276"/>
      <c r="UMG8" s="276"/>
      <c r="UMH8" s="276"/>
      <c r="UMI8" s="276"/>
      <c r="UMJ8" s="276"/>
      <c r="UMK8" s="276"/>
      <c r="UML8" s="276"/>
      <c r="UMM8" s="276"/>
      <c r="UMN8" s="276"/>
      <c r="UMO8" s="276"/>
      <c r="UMP8" s="276"/>
      <c r="UMQ8" s="276"/>
      <c r="UMR8" s="276"/>
      <c r="UMS8" s="276"/>
      <c r="UMT8" s="276"/>
      <c r="UMU8" s="276"/>
      <c r="UMV8" s="276"/>
      <c r="UMW8" s="276"/>
      <c r="UMX8" s="276"/>
      <c r="UMY8" s="276"/>
      <c r="UMZ8" s="276"/>
      <c r="UNA8" s="276"/>
      <c r="UNB8" s="276"/>
      <c r="UNC8" s="276"/>
      <c r="UND8" s="276"/>
      <c r="UNE8" s="276"/>
      <c r="UNF8" s="276"/>
      <c r="UNG8" s="276"/>
      <c r="UNH8" s="276"/>
      <c r="UNI8" s="276"/>
      <c r="UNJ8" s="276"/>
      <c r="UNK8" s="276"/>
      <c r="UNL8" s="276"/>
      <c r="UNM8" s="276"/>
      <c r="UNN8" s="276"/>
      <c r="UNO8" s="276"/>
      <c r="UNP8" s="276"/>
      <c r="UNQ8" s="276"/>
      <c r="UNR8" s="276"/>
      <c r="UNS8" s="276"/>
      <c r="UNT8" s="276"/>
      <c r="UNU8" s="276"/>
      <c r="UNV8" s="276"/>
      <c r="UNW8" s="276"/>
      <c r="UNX8" s="276"/>
      <c r="UNY8" s="276"/>
      <c r="UNZ8" s="276"/>
      <c r="UOA8" s="276"/>
      <c r="UOB8" s="276"/>
      <c r="UOC8" s="276"/>
      <c r="UOD8" s="276"/>
      <c r="UOE8" s="276"/>
      <c r="UOF8" s="276"/>
      <c r="UOG8" s="276"/>
      <c r="UOH8" s="276"/>
      <c r="UOI8" s="276"/>
      <c r="UOJ8" s="276"/>
      <c r="UOK8" s="276"/>
      <c r="UOL8" s="276"/>
      <c r="UOM8" s="276"/>
      <c r="UON8" s="276"/>
      <c r="UOO8" s="276"/>
      <c r="UOP8" s="276"/>
      <c r="UOQ8" s="276"/>
      <c r="UOR8" s="276"/>
      <c r="UOS8" s="276"/>
      <c r="UOT8" s="276"/>
      <c r="UOU8" s="276"/>
      <c r="UOV8" s="276"/>
      <c r="UOW8" s="276"/>
      <c r="UOX8" s="276"/>
      <c r="UOY8" s="276"/>
      <c r="UOZ8" s="276"/>
      <c r="UPA8" s="276"/>
      <c r="UPB8" s="276"/>
      <c r="UPC8" s="276"/>
      <c r="UPD8" s="276"/>
      <c r="UPE8" s="276"/>
      <c r="UPF8" s="276"/>
      <c r="UPG8" s="276"/>
      <c r="UPH8" s="276"/>
      <c r="UPI8" s="276"/>
      <c r="UPJ8" s="276"/>
      <c r="UPK8" s="276"/>
      <c r="UPL8" s="276"/>
      <c r="UPM8" s="276"/>
      <c r="UPN8" s="276"/>
      <c r="UPO8" s="276"/>
      <c r="UPP8" s="276"/>
      <c r="UPQ8" s="276"/>
      <c r="UPR8" s="276"/>
      <c r="UPS8" s="276"/>
      <c r="UPT8" s="276"/>
      <c r="UPU8" s="276"/>
      <c r="UPV8" s="276"/>
      <c r="UPW8" s="276"/>
      <c r="UPX8" s="276"/>
      <c r="UPY8" s="276"/>
      <c r="UPZ8" s="276"/>
      <c r="UQA8" s="276"/>
      <c r="UQB8" s="276"/>
      <c r="UQC8" s="276"/>
      <c r="UQD8" s="276"/>
      <c r="UQE8" s="276"/>
      <c r="UQF8" s="276"/>
      <c r="UQG8" s="276"/>
      <c r="UQH8" s="276"/>
      <c r="UQI8" s="276"/>
      <c r="UQJ8" s="276"/>
      <c r="UQK8" s="276"/>
      <c r="UQL8" s="276"/>
      <c r="UQM8" s="276"/>
      <c r="UQN8" s="276"/>
      <c r="UQO8" s="276"/>
      <c r="UQP8" s="276"/>
      <c r="UQQ8" s="276"/>
      <c r="UQR8" s="276"/>
      <c r="UQS8" s="276"/>
      <c r="UQT8" s="276"/>
      <c r="UQU8" s="276"/>
      <c r="UQV8" s="276"/>
      <c r="UQW8" s="276"/>
      <c r="UQX8" s="276"/>
      <c r="UQY8" s="276"/>
      <c r="UQZ8" s="276"/>
      <c r="URA8" s="276"/>
      <c r="URB8" s="276"/>
      <c r="URC8" s="276"/>
      <c r="URD8" s="276"/>
      <c r="URE8" s="276"/>
      <c r="URF8" s="276"/>
      <c r="URG8" s="276"/>
      <c r="URH8" s="276"/>
      <c r="URI8" s="276"/>
      <c r="URJ8" s="276"/>
      <c r="URK8" s="276"/>
      <c r="URL8" s="276"/>
      <c r="URM8" s="276"/>
      <c r="URN8" s="276"/>
      <c r="URO8" s="276"/>
      <c r="URP8" s="276"/>
      <c r="URQ8" s="276"/>
      <c r="URR8" s="276"/>
      <c r="URS8" s="276"/>
      <c r="URT8" s="276"/>
      <c r="URU8" s="276"/>
      <c r="URV8" s="276"/>
      <c r="URW8" s="276"/>
      <c r="URX8" s="276"/>
      <c r="URY8" s="276"/>
      <c r="URZ8" s="276"/>
      <c r="USA8" s="276"/>
      <c r="USB8" s="276"/>
      <c r="USC8" s="276"/>
      <c r="USD8" s="276"/>
      <c r="USE8" s="276"/>
      <c r="USF8" s="276"/>
      <c r="USG8" s="276"/>
      <c r="USH8" s="276"/>
      <c r="USI8" s="276"/>
      <c r="USJ8" s="276"/>
      <c r="USK8" s="276"/>
      <c r="USL8" s="276"/>
      <c r="USM8" s="276"/>
      <c r="USN8" s="276"/>
      <c r="USO8" s="276"/>
      <c r="USP8" s="276"/>
      <c r="USQ8" s="276"/>
      <c r="USR8" s="276"/>
      <c r="USS8" s="276"/>
      <c r="UST8" s="276"/>
      <c r="USU8" s="276"/>
      <c r="USV8" s="276"/>
      <c r="USW8" s="276"/>
      <c r="USX8" s="276"/>
      <c r="USY8" s="276"/>
      <c r="USZ8" s="276"/>
      <c r="UTA8" s="276"/>
      <c r="UTB8" s="276"/>
      <c r="UTC8" s="276"/>
      <c r="UTD8" s="276"/>
      <c r="UTE8" s="276"/>
      <c r="UTF8" s="276"/>
      <c r="UTG8" s="276"/>
      <c r="UTH8" s="276"/>
      <c r="UTI8" s="276"/>
      <c r="UTJ8" s="276"/>
      <c r="UTK8" s="276"/>
      <c r="UTL8" s="276"/>
      <c r="UTM8" s="276"/>
      <c r="UTN8" s="276"/>
      <c r="UTO8" s="276"/>
      <c r="UTP8" s="276"/>
      <c r="UTQ8" s="276"/>
      <c r="UTR8" s="276"/>
      <c r="UTS8" s="276"/>
      <c r="UTT8" s="276"/>
      <c r="UTU8" s="276"/>
      <c r="UTV8" s="276"/>
      <c r="UTW8" s="276"/>
      <c r="UTX8" s="276"/>
      <c r="UTY8" s="276"/>
      <c r="UTZ8" s="276"/>
      <c r="UUA8" s="276"/>
      <c r="UUB8" s="276"/>
      <c r="UUC8" s="276"/>
      <c r="UUD8" s="276"/>
      <c r="UUE8" s="276"/>
      <c r="UUF8" s="276"/>
      <c r="UUG8" s="276"/>
      <c r="UUH8" s="276"/>
      <c r="UUI8" s="276"/>
      <c r="UUJ8" s="276"/>
      <c r="UUK8" s="276"/>
      <c r="UUL8" s="276"/>
      <c r="UUM8" s="276"/>
      <c r="UUN8" s="276"/>
      <c r="UUO8" s="276"/>
      <c r="UUP8" s="276"/>
      <c r="UUQ8" s="276"/>
      <c r="UUR8" s="276"/>
      <c r="UUS8" s="276"/>
      <c r="UUT8" s="276"/>
      <c r="UUU8" s="276"/>
      <c r="UUV8" s="276"/>
      <c r="UUW8" s="276"/>
      <c r="UUX8" s="276"/>
      <c r="UUY8" s="276"/>
      <c r="UUZ8" s="276"/>
      <c r="UVA8" s="276"/>
      <c r="UVB8" s="276"/>
      <c r="UVC8" s="276"/>
      <c r="UVD8" s="276"/>
      <c r="UVE8" s="276"/>
      <c r="UVF8" s="276"/>
      <c r="UVG8" s="276"/>
      <c r="UVH8" s="276"/>
      <c r="UVI8" s="276"/>
      <c r="UVJ8" s="276"/>
      <c r="UVK8" s="276"/>
      <c r="UVL8" s="276"/>
      <c r="UVM8" s="276"/>
      <c r="UVN8" s="276"/>
      <c r="UVO8" s="276"/>
      <c r="UVP8" s="276"/>
      <c r="UVQ8" s="276"/>
      <c r="UVR8" s="276"/>
      <c r="UVS8" s="276"/>
      <c r="UVT8" s="276"/>
      <c r="UVU8" s="276"/>
      <c r="UVV8" s="276"/>
      <c r="UVW8" s="276"/>
      <c r="UVX8" s="276"/>
      <c r="UVY8" s="276"/>
      <c r="UVZ8" s="276"/>
      <c r="UWA8" s="276"/>
      <c r="UWB8" s="276"/>
      <c r="UWC8" s="276"/>
      <c r="UWD8" s="276"/>
      <c r="UWE8" s="276"/>
      <c r="UWF8" s="276"/>
      <c r="UWG8" s="276"/>
      <c r="UWH8" s="276"/>
      <c r="UWI8" s="276"/>
      <c r="UWJ8" s="276"/>
      <c r="UWK8" s="276"/>
      <c r="UWL8" s="276"/>
      <c r="UWM8" s="276"/>
      <c r="UWN8" s="276"/>
      <c r="UWO8" s="276"/>
      <c r="UWP8" s="276"/>
      <c r="UWQ8" s="276"/>
      <c r="UWR8" s="276"/>
      <c r="UWS8" s="276"/>
      <c r="UWT8" s="276"/>
      <c r="UWU8" s="276"/>
      <c r="UWV8" s="276"/>
      <c r="UWW8" s="276"/>
      <c r="UWX8" s="276"/>
      <c r="UWY8" s="276"/>
      <c r="UWZ8" s="276"/>
      <c r="UXA8" s="276"/>
      <c r="UXB8" s="276"/>
      <c r="UXC8" s="276"/>
      <c r="UXD8" s="276"/>
      <c r="UXE8" s="276"/>
      <c r="UXF8" s="276"/>
      <c r="UXG8" s="276"/>
      <c r="UXH8" s="276"/>
      <c r="UXI8" s="276"/>
      <c r="UXJ8" s="276"/>
      <c r="UXK8" s="276"/>
      <c r="UXL8" s="276"/>
      <c r="UXM8" s="276"/>
      <c r="UXN8" s="276"/>
      <c r="UXO8" s="276"/>
      <c r="UXP8" s="276"/>
      <c r="UXQ8" s="276"/>
      <c r="UXR8" s="276"/>
      <c r="UXS8" s="276"/>
      <c r="UXT8" s="276"/>
      <c r="UXU8" s="276"/>
      <c r="UXV8" s="276"/>
      <c r="UXW8" s="276"/>
      <c r="UXX8" s="276"/>
      <c r="UXY8" s="276"/>
      <c r="UXZ8" s="276"/>
      <c r="UYA8" s="276"/>
      <c r="UYB8" s="276"/>
      <c r="UYC8" s="276"/>
      <c r="UYD8" s="276"/>
      <c r="UYE8" s="276"/>
      <c r="UYF8" s="276"/>
      <c r="UYG8" s="276"/>
      <c r="UYH8" s="276"/>
      <c r="UYI8" s="276"/>
      <c r="UYJ8" s="276"/>
      <c r="UYK8" s="276"/>
      <c r="UYL8" s="276"/>
      <c r="UYM8" s="276"/>
      <c r="UYN8" s="276"/>
      <c r="UYO8" s="276"/>
      <c r="UYP8" s="276"/>
      <c r="UYQ8" s="276"/>
      <c r="UYR8" s="276"/>
      <c r="UYS8" s="276"/>
      <c r="UYT8" s="276"/>
      <c r="UYU8" s="276"/>
      <c r="UYV8" s="276"/>
      <c r="UYW8" s="276"/>
      <c r="UYX8" s="276"/>
      <c r="UYY8" s="276"/>
      <c r="UYZ8" s="276"/>
      <c r="UZA8" s="276"/>
      <c r="UZB8" s="276"/>
      <c r="UZC8" s="276"/>
      <c r="UZD8" s="276"/>
      <c r="UZE8" s="276"/>
      <c r="UZF8" s="276"/>
      <c r="UZG8" s="276"/>
      <c r="UZH8" s="276"/>
      <c r="UZI8" s="276"/>
      <c r="UZJ8" s="276"/>
      <c r="UZK8" s="276"/>
      <c r="UZL8" s="276"/>
      <c r="UZM8" s="276"/>
      <c r="UZN8" s="276"/>
      <c r="UZO8" s="276"/>
      <c r="UZP8" s="276"/>
      <c r="UZQ8" s="276"/>
      <c r="UZR8" s="276"/>
      <c r="UZS8" s="276"/>
      <c r="UZT8" s="276"/>
      <c r="UZU8" s="276"/>
      <c r="UZV8" s="276"/>
      <c r="UZW8" s="276"/>
      <c r="UZX8" s="276"/>
      <c r="UZY8" s="276"/>
      <c r="UZZ8" s="276"/>
      <c r="VAA8" s="276"/>
      <c r="VAB8" s="276"/>
      <c r="VAC8" s="276"/>
      <c r="VAD8" s="276"/>
      <c r="VAE8" s="276"/>
      <c r="VAF8" s="276"/>
      <c r="VAG8" s="276"/>
      <c r="VAH8" s="276"/>
      <c r="VAI8" s="276"/>
      <c r="VAJ8" s="276"/>
      <c r="VAK8" s="276"/>
      <c r="VAL8" s="276"/>
      <c r="VAM8" s="276"/>
      <c r="VAN8" s="276"/>
      <c r="VAO8" s="276"/>
      <c r="VAP8" s="276"/>
      <c r="VAQ8" s="276"/>
      <c r="VAR8" s="276"/>
      <c r="VAS8" s="276"/>
      <c r="VAT8" s="276"/>
      <c r="VAU8" s="276"/>
      <c r="VAV8" s="276"/>
      <c r="VAW8" s="276"/>
      <c r="VAX8" s="276"/>
      <c r="VAY8" s="276"/>
      <c r="VAZ8" s="276"/>
      <c r="VBA8" s="276"/>
      <c r="VBB8" s="276"/>
      <c r="VBC8" s="276"/>
      <c r="VBD8" s="276"/>
      <c r="VBE8" s="276"/>
      <c r="VBF8" s="276"/>
      <c r="VBG8" s="276"/>
      <c r="VBH8" s="276"/>
      <c r="VBI8" s="276"/>
      <c r="VBJ8" s="276"/>
      <c r="VBK8" s="276"/>
      <c r="VBL8" s="276"/>
      <c r="VBM8" s="276"/>
      <c r="VBN8" s="276"/>
      <c r="VBO8" s="276"/>
      <c r="VBP8" s="276"/>
      <c r="VBQ8" s="276"/>
      <c r="VBR8" s="276"/>
      <c r="VBS8" s="276"/>
      <c r="VBT8" s="276"/>
      <c r="VBU8" s="276"/>
      <c r="VBV8" s="276"/>
      <c r="VBW8" s="276"/>
      <c r="VBX8" s="276"/>
      <c r="VBY8" s="276"/>
      <c r="VBZ8" s="276"/>
      <c r="VCA8" s="276"/>
      <c r="VCB8" s="276"/>
      <c r="VCC8" s="276"/>
      <c r="VCD8" s="276"/>
      <c r="VCE8" s="276"/>
      <c r="VCF8" s="276"/>
      <c r="VCG8" s="276"/>
      <c r="VCH8" s="276"/>
      <c r="VCI8" s="276"/>
      <c r="VCJ8" s="276"/>
      <c r="VCK8" s="276"/>
      <c r="VCL8" s="276"/>
      <c r="VCM8" s="276"/>
      <c r="VCN8" s="276"/>
      <c r="VCO8" s="276"/>
      <c r="VCP8" s="276"/>
      <c r="VCQ8" s="276"/>
      <c r="VCR8" s="276"/>
      <c r="VCS8" s="276"/>
      <c r="VCT8" s="276"/>
      <c r="VCU8" s="276"/>
      <c r="VCV8" s="276"/>
      <c r="VCW8" s="276"/>
      <c r="VCX8" s="276"/>
      <c r="VCY8" s="276"/>
      <c r="VCZ8" s="276"/>
      <c r="VDA8" s="276"/>
      <c r="VDB8" s="276"/>
      <c r="VDC8" s="276"/>
      <c r="VDD8" s="276"/>
      <c r="VDE8" s="276"/>
      <c r="VDF8" s="276"/>
      <c r="VDG8" s="276"/>
      <c r="VDH8" s="276"/>
      <c r="VDI8" s="276"/>
      <c r="VDJ8" s="276"/>
      <c r="VDK8" s="276"/>
      <c r="VDL8" s="276"/>
      <c r="VDM8" s="276"/>
      <c r="VDN8" s="276"/>
      <c r="VDO8" s="276"/>
      <c r="VDP8" s="276"/>
      <c r="VDQ8" s="276"/>
      <c r="VDR8" s="276"/>
      <c r="VDS8" s="276"/>
      <c r="VDT8" s="276"/>
      <c r="VDU8" s="276"/>
      <c r="VDV8" s="276"/>
      <c r="VDW8" s="276"/>
      <c r="VDX8" s="276"/>
      <c r="VDY8" s="276"/>
      <c r="VDZ8" s="276"/>
      <c r="VEA8" s="276"/>
      <c r="VEB8" s="276"/>
      <c r="VEC8" s="276"/>
      <c r="VED8" s="276"/>
      <c r="VEE8" s="276"/>
      <c r="VEF8" s="276"/>
      <c r="VEG8" s="276"/>
      <c r="VEH8" s="276"/>
      <c r="VEI8" s="276"/>
      <c r="VEJ8" s="276"/>
      <c r="VEK8" s="276"/>
      <c r="VEL8" s="276"/>
      <c r="VEM8" s="276"/>
      <c r="VEN8" s="276"/>
      <c r="VEO8" s="276"/>
      <c r="VEP8" s="276"/>
      <c r="VEQ8" s="276"/>
      <c r="VER8" s="276"/>
      <c r="VES8" s="276"/>
      <c r="VET8" s="276"/>
      <c r="VEU8" s="276"/>
      <c r="VEV8" s="276"/>
      <c r="VEW8" s="276"/>
      <c r="VEX8" s="276"/>
      <c r="VEY8" s="276"/>
      <c r="VEZ8" s="276"/>
      <c r="VFA8" s="276"/>
      <c r="VFB8" s="276"/>
      <c r="VFC8" s="276"/>
      <c r="VFD8" s="276"/>
      <c r="VFE8" s="276"/>
      <c r="VFF8" s="276"/>
      <c r="VFG8" s="276"/>
      <c r="VFH8" s="276"/>
      <c r="VFI8" s="276"/>
      <c r="VFJ8" s="276"/>
      <c r="VFK8" s="276"/>
      <c r="VFL8" s="276"/>
      <c r="VFM8" s="276"/>
      <c r="VFN8" s="276"/>
      <c r="VFO8" s="276"/>
      <c r="VFP8" s="276"/>
      <c r="VFQ8" s="276"/>
      <c r="VFR8" s="276"/>
      <c r="VFS8" s="276"/>
      <c r="VFT8" s="276"/>
      <c r="VFU8" s="276"/>
      <c r="VFV8" s="276"/>
      <c r="VFW8" s="276"/>
      <c r="VFX8" s="276"/>
      <c r="VFY8" s="276"/>
      <c r="VFZ8" s="276"/>
      <c r="VGA8" s="276"/>
      <c r="VGB8" s="276"/>
      <c r="VGC8" s="276"/>
      <c r="VGD8" s="276"/>
      <c r="VGE8" s="276"/>
      <c r="VGF8" s="276"/>
      <c r="VGG8" s="276"/>
      <c r="VGH8" s="276"/>
      <c r="VGI8" s="276"/>
      <c r="VGJ8" s="276"/>
      <c r="VGK8" s="276"/>
      <c r="VGL8" s="276"/>
      <c r="VGM8" s="276"/>
      <c r="VGN8" s="276"/>
      <c r="VGO8" s="276"/>
      <c r="VGP8" s="276"/>
      <c r="VGQ8" s="276"/>
      <c r="VGR8" s="276"/>
      <c r="VGS8" s="276"/>
      <c r="VGT8" s="276"/>
      <c r="VGU8" s="276"/>
      <c r="VGV8" s="276"/>
      <c r="VGW8" s="276"/>
      <c r="VGX8" s="276"/>
      <c r="VGY8" s="276"/>
      <c r="VGZ8" s="276"/>
      <c r="VHA8" s="276"/>
      <c r="VHB8" s="276"/>
      <c r="VHC8" s="276"/>
      <c r="VHD8" s="276"/>
      <c r="VHE8" s="276"/>
      <c r="VHF8" s="276"/>
      <c r="VHG8" s="276"/>
      <c r="VHH8" s="276"/>
      <c r="VHI8" s="276"/>
      <c r="VHJ8" s="276"/>
      <c r="VHK8" s="276"/>
      <c r="VHL8" s="276"/>
      <c r="VHM8" s="276"/>
      <c r="VHN8" s="276"/>
      <c r="VHO8" s="276"/>
      <c r="VHP8" s="276"/>
      <c r="VHQ8" s="276"/>
      <c r="VHR8" s="276"/>
      <c r="VHS8" s="276"/>
      <c r="VHT8" s="276"/>
      <c r="VHU8" s="276"/>
      <c r="VHV8" s="276"/>
      <c r="VHW8" s="276"/>
      <c r="VHX8" s="276"/>
      <c r="VHY8" s="276"/>
      <c r="VHZ8" s="276"/>
      <c r="VIA8" s="276"/>
      <c r="VIB8" s="276"/>
      <c r="VIC8" s="276"/>
      <c r="VID8" s="276"/>
      <c r="VIE8" s="276"/>
      <c r="VIF8" s="276"/>
      <c r="VIG8" s="276"/>
      <c r="VIH8" s="276"/>
      <c r="VII8" s="276"/>
      <c r="VIJ8" s="276"/>
      <c r="VIK8" s="276"/>
      <c r="VIL8" s="276"/>
      <c r="VIM8" s="276"/>
      <c r="VIN8" s="276"/>
      <c r="VIO8" s="276"/>
      <c r="VIP8" s="276"/>
      <c r="VIQ8" s="276"/>
      <c r="VIR8" s="276"/>
      <c r="VIS8" s="276"/>
      <c r="VIT8" s="276"/>
      <c r="VIU8" s="276"/>
      <c r="VIV8" s="276"/>
      <c r="VIW8" s="276"/>
      <c r="VIX8" s="276"/>
      <c r="VIY8" s="276"/>
      <c r="VIZ8" s="276"/>
      <c r="VJA8" s="276"/>
      <c r="VJB8" s="276"/>
      <c r="VJC8" s="276"/>
      <c r="VJD8" s="276"/>
      <c r="VJE8" s="276"/>
      <c r="VJF8" s="276"/>
      <c r="VJG8" s="276"/>
      <c r="VJH8" s="276"/>
      <c r="VJI8" s="276"/>
      <c r="VJJ8" s="276"/>
      <c r="VJK8" s="276"/>
      <c r="VJL8" s="276"/>
      <c r="VJM8" s="276"/>
      <c r="VJN8" s="276"/>
      <c r="VJO8" s="276"/>
      <c r="VJP8" s="276"/>
      <c r="VJQ8" s="276"/>
      <c r="VJR8" s="276"/>
      <c r="VJS8" s="276"/>
      <c r="VJT8" s="276"/>
      <c r="VJU8" s="276"/>
      <c r="VJV8" s="276"/>
      <c r="VJW8" s="276"/>
      <c r="VJX8" s="276"/>
      <c r="VJY8" s="276"/>
      <c r="VJZ8" s="276"/>
      <c r="VKA8" s="276"/>
      <c r="VKB8" s="276"/>
      <c r="VKC8" s="276"/>
      <c r="VKD8" s="276"/>
      <c r="VKE8" s="276"/>
      <c r="VKF8" s="276"/>
      <c r="VKG8" s="276"/>
      <c r="VKH8" s="276"/>
      <c r="VKI8" s="276"/>
      <c r="VKJ8" s="276"/>
      <c r="VKK8" s="276"/>
      <c r="VKL8" s="276"/>
      <c r="VKM8" s="276"/>
      <c r="VKN8" s="276"/>
      <c r="VKO8" s="276"/>
      <c r="VKP8" s="276"/>
      <c r="VKQ8" s="276"/>
      <c r="VKR8" s="276"/>
      <c r="VKS8" s="276"/>
      <c r="VKT8" s="276"/>
      <c r="VKU8" s="276"/>
      <c r="VKV8" s="276"/>
      <c r="VKW8" s="276"/>
      <c r="VKX8" s="276"/>
      <c r="VKY8" s="276"/>
      <c r="VKZ8" s="276"/>
      <c r="VLA8" s="276"/>
      <c r="VLB8" s="276"/>
      <c r="VLC8" s="276"/>
      <c r="VLD8" s="276"/>
      <c r="VLE8" s="276"/>
      <c r="VLF8" s="276"/>
      <c r="VLG8" s="276"/>
      <c r="VLH8" s="276"/>
      <c r="VLI8" s="276"/>
      <c r="VLJ8" s="276"/>
      <c r="VLK8" s="276"/>
      <c r="VLL8" s="276"/>
      <c r="VLM8" s="276"/>
      <c r="VLN8" s="276"/>
      <c r="VLO8" s="276"/>
      <c r="VLP8" s="276"/>
      <c r="VLQ8" s="276"/>
      <c r="VLR8" s="276"/>
      <c r="VLS8" s="276"/>
      <c r="VLT8" s="276"/>
      <c r="VLU8" s="276"/>
      <c r="VLV8" s="276"/>
      <c r="VLW8" s="276"/>
      <c r="VLX8" s="276"/>
      <c r="VLY8" s="276"/>
      <c r="VLZ8" s="276"/>
      <c r="VMA8" s="276"/>
      <c r="VMB8" s="276"/>
      <c r="VMC8" s="276"/>
      <c r="VMD8" s="276"/>
      <c r="VME8" s="276"/>
      <c r="VMF8" s="276"/>
      <c r="VMG8" s="276"/>
      <c r="VMH8" s="276"/>
      <c r="VMI8" s="276"/>
      <c r="VMJ8" s="276"/>
      <c r="VMK8" s="276"/>
      <c r="VML8" s="276"/>
      <c r="VMM8" s="276"/>
      <c r="VMN8" s="276"/>
      <c r="VMO8" s="276"/>
      <c r="VMP8" s="276"/>
      <c r="VMQ8" s="276"/>
      <c r="VMR8" s="276"/>
      <c r="VMS8" s="276"/>
      <c r="VMT8" s="276"/>
      <c r="VMU8" s="276"/>
      <c r="VMV8" s="276"/>
      <c r="VMW8" s="276"/>
      <c r="VMX8" s="276"/>
      <c r="VMY8" s="276"/>
      <c r="VMZ8" s="276"/>
      <c r="VNA8" s="276"/>
      <c r="VNB8" s="276"/>
      <c r="VNC8" s="276"/>
      <c r="VND8" s="276"/>
      <c r="VNE8" s="276"/>
      <c r="VNF8" s="276"/>
      <c r="VNG8" s="276"/>
      <c r="VNH8" s="276"/>
      <c r="VNI8" s="276"/>
      <c r="VNJ8" s="276"/>
      <c r="VNK8" s="276"/>
      <c r="VNL8" s="276"/>
      <c r="VNM8" s="276"/>
      <c r="VNN8" s="276"/>
      <c r="VNO8" s="276"/>
      <c r="VNP8" s="276"/>
      <c r="VNQ8" s="276"/>
      <c r="VNR8" s="276"/>
      <c r="VNS8" s="276"/>
      <c r="VNT8" s="276"/>
      <c r="VNU8" s="276"/>
      <c r="VNV8" s="276"/>
      <c r="VNW8" s="276"/>
      <c r="VNX8" s="276"/>
      <c r="VNY8" s="276"/>
      <c r="VNZ8" s="276"/>
      <c r="VOA8" s="276"/>
      <c r="VOB8" s="276"/>
      <c r="VOC8" s="276"/>
      <c r="VOD8" s="276"/>
      <c r="VOE8" s="276"/>
      <c r="VOF8" s="276"/>
      <c r="VOG8" s="276"/>
      <c r="VOH8" s="276"/>
      <c r="VOI8" s="276"/>
      <c r="VOJ8" s="276"/>
      <c r="VOK8" s="276"/>
      <c r="VOL8" s="276"/>
      <c r="VOM8" s="276"/>
      <c r="VON8" s="276"/>
      <c r="VOO8" s="276"/>
      <c r="VOP8" s="276"/>
      <c r="VOQ8" s="276"/>
      <c r="VOR8" s="276"/>
      <c r="VOS8" s="276"/>
      <c r="VOT8" s="276"/>
      <c r="VOU8" s="276"/>
      <c r="VOV8" s="276"/>
      <c r="VOW8" s="276"/>
      <c r="VOX8" s="276"/>
      <c r="VOY8" s="276"/>
      <c r="VOZ8" s="276"/>
      <c r="VPA8" s="276"/>
      <c r="VPB8" s="276"/>
      <c r="VPC8" s="276"/>
      <c r="VPD8" s="276"/>
      <c r="VPE8" s="276"/>
      <c r="VPF8" s="276"/>
      <c r="VPG8" s="276"/>
      <c r="VPH8" s="276"/>
      <c r="VPI8" s="276"/>
      <c r="VPJ8" s="276"/>
      <c r="VPK8" s="276"/>
      <c r="VPL8" s="276"/>
      <c r="VPM8" s="276"/>
      <c r="VPN8" s="276"/>
      <c r="VPO8" s="276"/>
      <c r="VPP8" s="276"/>
      <c r="VPQ8" s="276"/>
      <c r="VPR8" s="276"/>
      <c r="VPS8" s="276"/>
      <c r="VPT8" s="276"/>
      <c r="VPU8" s="276"/>
      <c r="VPV8" s="276"/>
      <c r="VPW8" s="276"/>
      <c r="VPX8" s="276"/>
      <c r="VPY8" s="276"/>
      <c r="VPZ8" s="276"/>
      <c r="VQA8" s="276"/>
      <c r="VQB8" s="276"/>
      <c r="VQC8" s="276"/>
      <c r="VQD8" s="276"/>
      <c r="VQE8" s="276"/>
      <c r="VQF8" s="276"/>
      <c r="VQG8" s="276"/>
      <c r="VQH8" s="276"/>
      <c r="VQI8" s="276"/>
      <c r="VQJ8" s="276"/>
      <c r="VQK8" s="276"/>
      <c r="VQL8" s="276"/>
      <c r="VQM8" s="276"/>
      <c r="VQN8" s="276"/>
      <c r="VQO8" s="276"/>
      <c r="VQP8" s="276"/>
      <c r="VQQ8" s="276"/>
      <c r="VQR8" s="276"/>
      <c r="VQS8" s="276"/>
      <c r="VQT8" s="276"/>
      <c r="VQU8" s="276"/>
      <c r="VQV8" s="276"/>
      <c r="VQW8" s="276"/>
      <c r="VQX8" s="276"/>
      <c r="VQY8" s="276"/>
      <c r="VQZ8" s="276"/>
      <c r="VRA8" s="276"/>
      <c r="VRB8" s="276"/>
      <c r="VRC8" s="276"/>
      <c r="VRD8" s="276"/>
      <c r="VRE8" s="276"/>
      <c r="VRF8" s="276"/>
      <c r="VRG8" s="276"/>
      <c r="VRH8" s="276"/>
      <c r="VRI8" s="276"/>
      <c r="VRJ8" s="276"/>
      <c r="VRK8" s="276"/>
      <c r="VRL8" s="276"/>
      <c r="VRM8" s="276"/>
      <c r="VRN8" s="276"/>
      <c r="VRO8" s="276"/>
      <c r="VRP8" s="276"/>
      <c r="VRQ8" s="276"/>
      <c r="VRR8" s="276"/>
      <c r="VRS8" s="276"/>
      <c r="VRT8" s="276"/>
      <c r="VRU8" s="276"/>
      <c r="VRV8" s="276"/>
      <c r="VRW8" s="276"/>
      <c r="VRX8" s="276"/>
      <c r="VRY8" s="276"/>
      <c r="VRZ8" s="276"/>
      <c r="VSA8" s="276"/>
      <c r="VSB8" s="276"/>
      <c r="VSC8" s="276"/>
      <c r="VSD8" s="276"/>
      <c r="VSE8" s="276"/>
      <c r="VSF8" s="276"/>
      <c r="VSG8" s="276"/>
      <c r="VSH8" s="276"/>
      <c r="VSI8" s="276"/>
      <c r="VSJ8" s="276"/>
      <c r="VSK8" s="276"/>
      <c r="VSL8" s="276"/>
      <c r="VSM8" s="276"/>
      <c r="VSN8" s="276"/>
      <c r="VSO8" s="276"/>
      <c r="VSP8" s="276"/>
      <c r="VSQ8" s="276"/>
      <c r="VSR8" s="276"/>
      <c r="VSS8" s="276"/>
      <c r="VST8" s="276"/>
      <c r="VSU8" s="276"/>
      <c r="VSV8" s="276"/>
      <c r="VSW8" s="276"/>
      <c r="VSX8" s="276"/>
      <c r="VSY8" s="276"/>
      <c r="VSZ8" s="276"/>
      <c r="VTA8" s="276"/>
      <c r="VTB8" s="276"/>
      <c r="VTC8" s="276"/>
      <c r="VTD8" s="276"/>
      <c r="VTE8" s="276"/>
      <c r="VTF8" s="276"/>
      <c r="VTG8" s="276"/>
      <c r="VTH8" s="276"/>
      <c r="VTI8" s="276"/>
      <c r="VTJ8" s="276"/>
      <c r="VTK8" s="276"/>
      <c r="VTL8" s="276"/>
      <c r="VTM8" s="276"/>
      <c r="VTN8" s="276"/>
      <c r="VTO8" s="276"/>
      <c r="VTP8" s="276"/>
      <c r="VTQ8" s="276"/>
      <c r="VTR8" s="276"/>
      <c r="VTS8" s="276"/>
      <c r="VTT8" s="276"/>
      <c r="VTU8" s="276"/>
      <c r="VTV8" s="276"/>
      <c r="VTW8" s="276"/>
      <c r="VTX8" s="276"/>
      <c r="VTY8" s="276"/>
      <c r="VTZ8" s="276"/>
      <c r="VUA8" s="276"/>
      <c r="VUB8" s="276"/>
      <c r="VUC8" s="276"/>
      <c r="VUD8" s="276"/>
      <c r="VUE8" s="276"/>
      <c r="VUF8" s="276"/>
      <c r="VUG8" s="276"/>
      <c r="VUH8" s="276"/>
      <c r="VUI8" s="276"/>
      <c r="VUJ8" s="276"/>
      <c r="VUK8" s="276"/>
      <c r="VUL8" s="276"/>
      <c r="VUM8" s="276"/>
      <c r="VUN8" s="276"/>
      <c r="VUO8" s="276"/>
      <c r="VUP8" s="276"/>
      <c r="VUQ8" s="276"/>
      <c r="VUR8" s="276"/>
      <c r="VUS8" s="276"/>
      <c r="VUT8" s="276"/>
      <c r="VUU8" s="276"/>
      <c r="VUV8" s="276"/>
      <c r="VUW8" s="276"/>
      <c r="VUX8" s="276"/>
      <c r="VUY8" s="276"/>
      <c r="VUZ8" s="276"/>
      <c r="VVA8" s="276"/>
      <c r="VVB8" s="276"/>
      <c r="VVC8" s="276"/>
      <c r="VVD8" s="276"/>
      <c r="VVE8" s="276"/>
      <c r="VVF8" s="276"/>
      <c r="VVG8" s="276"/>
      <c r="VVH8" s="276"/>
      <c r="VVI8" s="276"/>
      <c r="VVJ8" s="276"/>
      <c r="VVK8" s="276"/>
      <c r="VVL8" s="276"/>
      <c r="VVM8" s="276"/>
      <c r="VVN8" s="276"/>
      <c r="VVO8" s="276"/>
      <c r="VVP8" s="276"/>
      <c r="VVQ8" s="276"/>
      <c r="VVR8" s="276"/>
      <c r="VVS8" s="276"/>
      <c r="VVT8" s="276"/>
      <c r="VVU8" s="276"/>
      <c r="VVV8" s="276"/>
      <c r="VVW8" s="276"/>
      <c r="VVX8" s="276"/>
      <c r="VVY8" s="276"/>
      <c r="VVZ8" s="276"/>
      <c r="VWA8" s="276"/>
      <c r="VWB8" s="276"/>
      <c r="VWC8" s="276"/>
      <c r="VWD8" s="276"/>
      <c r="VWE8" s="276"/>
      <c r="VWF8" s="276"/>
      <c r="VWG8" s="276"/>
      <c r="VWH8" s="276"/>
      <c r="VWI8" s="276"/>
      <c r="VWJ8" s="276"/>
      <c r="VWK8" s="276"/>
      <c r="VWL8" s="276"/>
      <c r="VWM8" s="276"/>
      <c r="VWN8" s="276"/>
      <c r="VWO8" s="276"/>
      <c r="VWP8" s="276"/>
      <c r="VWQ8" s="276"/>
      <c r="VWR8" s="276"/>
      <c r="VWS8" s="276"/>
      <c r="VWT8" s="276"/>
      <c r="VWU8" s="276"/>
      <c r="VWV8" s="276"/>
      <c r="VWW8" s="276"/>
      <c r="VWX8" s="276"/>
      <c r="VWY8" s="276"/>
      <c r="VWZ8" s="276"/>
      <c r="VXA8" s="276"/>
      <c r="VXB8" s="276"/>
      <c r="VXC8" s="276"/>
      <c r="VXD8" s="276"/>
      <c r="VXE8" s="276"/>
      <c r="VXF8" s="276"/>
      <c r="VXG8" s="276"/>
      <c r="VXH8" s="276"/>
      <c r="VXI8" s="276"/>
      <c r="VXJ8" s="276"/>
      <c r="VXK8" s="276"/>
      <c r="VXL8" s="276"/>
      <c r="VXM8" s="276"/>
      <c r="VXN8" s="276"/>
      <c r="VXO8" s="276"/>
      <c r="VXP8" s="276"/>
      <c r="VXQ8" s="276"/>
      <c r="VXR8" s="276"/>
      <c r="VXS8" s="276"/>
      <c r="VXT8" s="276"/>
      <c r="VXU8" s="276"/>
      <c r="VXV8" s="276"/>
      <c r="VXW8" s="276"/>
      <c r="VXX8" s="276"/>
      <c r="VXY8" s="276"/>
      <c r="VXZ8" s="276"/>
      <c r="VYA8" s="276"/>
      <c r="VYB8" s="276"/>
      <c r="VYC8" s="276"/>
      <c r="VYD8" s="276"/>
      <c r="VYE8" s="276"/>
      <c r="VYF8" s="276"/>
      <c r="VYG8" s="276"/>
      <c r="VYH8" s="276"/>
      <c r="VYI8" s="276"/>
      <c r="VYJ8" s="276"/>
      <c r="VYK8" s="276"/>
      <c r="VYL8" s="276"/>
      <c r="VYM8" s="276"/>
      <c r="VYN8" s="276"/>
      <c r="VYO8" s="276"/>
      <c r="VYP8" s="276"/>
      <c r="VYQ8" s="276"/>
      <c r="VYR8" s="276"/>
      <c r="VYS8" s="276"/>
      <c r="VYT8" s="276"/>
      <c r="VYU8" s="276"/>
      <c r="VYV8" s="276"/>
      <c r="VYW8" s="276"/>
      <c r="VYX8" s="276"/>
      <c r="VYY8" s="276"/>
      <c r="VYZ8" s="276"/>
      <c r="VZA8" s="276"/>
      <c r="VZB8" s="276"/>
      <c r="VZC8" s="276"/>
      <c r="VZD8" s="276"/>
      <c r="VZE8" s="276"/>
      <c r="VZF8" s="276"/>
      <c r="VZG8" s="276"/>
      <c r="VZH8" s="276"/>
      <c r="VZI8" s="276"/>
      <c r="VZJ8" s="276"/>
      <c r="VZK8" s="276"/>
      <c r="VZL8" s="276"/>
      <c r="VZM8" s="276"/>
      <c r="VZN8" s="276"/>
      <c r="VZO8" s="276"/>
      <c r="VZP8" s="276"/>
      <c r="VZQ8" s="276"/>
      <c r="VZR8" s="276"/>
      <c r="VZS8" s="276"/>
      <c r="VZT8" s="276"/>
      <c r="VZU8" s="276"/>
      <c r="VZV8" s="276"/>
      <c r="VZW8" s="276"/>
      <c r="VZX8" s="276"/>
      <c r="VZY8" s="276"/>
      <c r="VZZ8" s="276"/>
      <c r="WAA8" s="276"/>
      <c r="WAB8" s="276"/>
      <c r="WAC8" s="276"/>
      <c r="WAD8" s="276"/>
      <c r="WAE8" s="276"/>
      <c r="WAF8" s="276"/>
      <c r="WAG8" s="276"/>
      <c r="WAH8" s="276"/>
      <c r="WAI8" s="276"/>
      <c r="WAJ8" s="276"/>
      <c r="WAK8" s="276"/>
      <c r="WAL8" s="276"/>
      <c r="WAM8" s="276"/>
      <c r="WAN8" s="276"/>
      <c r="WAO8" s="276"/>
      <c r="WAP8" s="276"/>
      <c r="WAQ8" s="276"/>
      <c r="WAR8" s="276"/>
      <c r="WAS8" s="276"/>
      <c r="WAT8" s="276"/>
      <c r="WAU8" s="276"/>
      <c r="WAV8" s="276"/>
      <c r="WAW8" s="276"/>
      <c r="WAX8" s="276"/>
      <c r="WAY8" s="276"/>
      <c r="WAZ8" s="276"/>
      <c r="WBA8" s="276"/>
      <c r="WBB8" s="276"/>
      <c r="WBC8" s="276"/>
      <c r="WBD8" s="276"/>
      <c r="WBE8" s="276"/>
      <c r="WBF8" s="276"/>
      <c r="WBG8" s="276"/>
      <c r="WBH8" s="276"/>
      <c r="WBI8" s="276"/>
      <c r="WBJ8" s="276"/>
      <c r="WBK8" s="276"/>
      <c r="WBL8" s="276"/>
      <c r="WBM8" s="276"/>
      <c r="WBN8" s="276"/>
      <c r="WBO8" s="276"/>
      <c r="WBP8" s="276"/>
      <c r="WBQ8" s="276"/>
      <c r="WBR8" s="276"/>
      <c r="WBS8" s="276"/>
      <c r="WBT8" s="276"/>
      <c r="WBU8" s="276"/>
      <c r="WBV8" s="276"/>
      <c r="WBW8" s="276"/>
      <c r="WBX8" s="276"/>
      <c r="WBY8" s="276"/>
      <c r="WBZ8" s="276"/>
      <c r="WCA8" s="276"/>
      <c r="WCB8" s="276"/>
      <c r="WCC8" s="276"/>
      <c r="WCD8" s="276"/>
      <c r="WCE8" s="276"/>
      <c r="WCF8" s="276"/>
      <c r="WCG8" s="276"/>
      <c r="WCH8" s="276"/>
      <c r="WCI8" s="276"/>
      <c r="WCJ8" s="276"/>
      <c r="WCK8" s="276"/>
      <c r="WCL8" s="276"/>
      <c r="WCM8" s="276"/>
      <c r="WCN8" s="276"/>
      <c r="WCO8" s="276"/>
      <c r="WCP8" s="276"/>
      <c r="WCQ8" s="276"/>
      <c r="WCR8" s="276"/>
      <c r="WCS8" s="276"/>
      <c r="WCT8" s="276"/>
      <c r="WCU8" s="276"/>
      <c r="WCV8" s="276"/>
      <c r="WCW8" s="276"/>
      <c r="WCX8" s="276"/>
      <c r="WCY8" s="276"/>
      <c r="WCZ8" s="276"/>
      <c r="WDA8" s="276"/>
      <c r="WDB8" s="276"/>
      <c r="WDC8" s="276"/>
      <c r="WDD8" s="276"/>
      <c r="WDE8" s="276"/>
      <c r="WDF8" s="276"/>
      <c r="WDG8" s="276"/>
      <c r="WDH8" s="276"/>
      <c r="WDI8" s="276"/>
      <c r="WDJ8" s="276"/>
      <c r="WDK8" s="276"/>
      <c r="WDL8" s="276"/>
      <c r="WDM8" s="276"/>
      <c r="WDN8" s="276"/>
      <c r="WDO8" s="276"/>
      <c r="WDP8" s="276"/>
      <c r="WDQ8" s="276"/>
      <c r="WDR8" s="276"/>
      <c r="WDS8" s="276"/>
      <c r="WDT8" s="276"/>
      <c r="WDU8" s="276"/>
      <c r="WDV8" s="276"/>
      <c r="WDW8" s="276"/>
      <c r="WDX8" s="276"/>
      <c r="WDY8" s="276"/>
      <c r="WDZ8" s="276"/>
      <c r="WEA8" s="276"/>
      <c r="WEB8" s="276"/>
      <c r="WEC8" s="276"/>
      <c r="WED8" s="276"/>
      <c r="WEE8" s="276"/>
      <c r="WEF8" s="276"/>
      <c r="WEG8" s="276"/>
      <c r="WEH8" s="276"/>
      <c r="WEI8" s="276"/>
      <c r="WEJ8" s="276"/>
      <c r="WEK8" s="276"/>
      <c r="WEL8" s="276"/>
      <c r="WEM8" s="276"/>
      <c r="WEN8" s="276"/>
      <c r="WEO8" s="276"/>
      <c r="WEP8" s="276"/>
      <c r="WEQ8" s="276"/>
      <c r="WER8" s="276"/>
      <c r="WES8" s="276"/>
      <c r="WET8" s="276"/>
      <c r="WEU8" s="276"/>
      <c r="WEV8" s="276"/>
      <c r="WEW8" s="276"/>
      <c r="WEX8" s="276"/>
      <c r="WEY8" s="276"/>
      <c r="WEZ8" s="276"/>
      <c r="WFA8" s="276"/>
      <c r="WFB8" s="276"/>
      <c r="WFC8" s="276"/>
      <c r="WFD8" s="276"/>
      <c r="WFE8" s="276"/>
      <c r="WFF8" s="276"/>
      <c r="WFG8" s="276"/>
      <c r="WFH8" s="276"/>
      <c r="WFI8" s="276"/>
      <c r="WFJ8" s="276"/>
      <c r="WFK8" s="276"/>
      <c r="WFL8" s="276"/>
      <c r="WFM8" s="276"/>
      <c r="WFN8" s="276"/>
      <c r="WFO8" s="276"/>
      <c r="WFP8" s="276"/>
      <c r="WFQ8" s="276"/>
      <c r="WFR8" s="276"/>
      <c r="WFS8" s="276"/>
      <c r="WFT8" s="276"/>
      <c r="WFU8" s="276"/>
      <c r="WFV8" s="276"/>
      <c r="WFW8" s="276"/>
      <c r="WFX8" s="276"/>
      <c r="WFY8" s="276"/>
      <c r="WFZ8" s="276"/>
      <c r="WGA8" s="276"/>
      <c r="WGB8" s="276"/>
      <c r="WGC8" s="276"/>
      <c r="WGD8" s="276"/>
      <c r="WGE8" s="276"/>
      <c r="WGF8" s="276"/>
      <c r="WGG8" s="276"/>
      <c r="WGH8" s="276"/>
      <c r="WGI8" s="276"/>
      <c r="WGJ8" s="276"/>
      <c r="WGK8" s="276"/>
      <c r="WGL8" s="276"/>
      <c r="WGM8" s="276"/>
      <c r="WGN8" s="276"/>
      <c r="WGO8" s="276"/>
      <c r="WGP8" s="276"/>
      <c r="WGQ8" s="276"/>
      <c r="WGR8" s="276"/>
      <c r="WGS8" s="276"/>
      <c r="WGT8" s="276"/>
      <c r="WGU8" s="276"/>
      <c r="WGV8" s="276"/>
      <c r="WGW8" s="276"/>
      <c r="WGX8" s="276"/>
      <c r="WGY8" s="276"/>
      <c r="WGZ8" s="276"/>
      <c r="WHA8" s="276"/>
      <c r="WHB8" s="276"/>
      <c r="WHC8" s="276"/>
      <c r="WHD8" s="276"/>
      <c r="WHE8" s="276"/>
      <c r="WHF8" s="276"/>
      <c r="WHG8" s="276"/>
      <c r="WHH8" s="276"/>
      <c r="WHI8" s="276"/>
      <c r="WHJ8" s="276"/>
      <c r="WHK8" s="276"/>
      <c r="WHL8" s="276"/>
      <c r="WHM8" s="276"/>
      <c r="WHN8" s="276"/>
      <c r="WHO8" s="276"/>
      <c r="WHP8" s="276"/>
      <c r="WHQ8" s="276"/>
      <c r="WHR8" s="276"/>
      <c r="WHS8" s="276"/>
      <c r="WHT8" s="276"/>
      <c r="WHU8" s="276"/>
      <c r="WHV8" s="276"/>
      <c r="WHW8" s="276"/>
      <c r="WHX8" s="276"/>
      <c r="WHY8" s="276"/>
      <c r="WHZ8" s="276"/>
      <c r="WIA8" s="276"/>
      <c r="WIB8" s="276"/>
      <c r="WIC8" s="276"/>
      <c r="WID8" s="276"/>
      <c r="WIE8" s="276"/>
      <c r="WIF8" s="276"/>
      <c r="WIG8" s="276"/>
      <c r="WIH8" s="276"/>
      <c r="WII8" s="276"/>
      <c r="WIJ8" s="276"/>
      <c r="WIK8" s="276"/>
      <c r="WIL8" s="276"/>
      <c r="WIM8" s="276"/>
      <c r="WIN8" s="276"/>
      <c r="WIO8" s="276"/>
      <c r="WIP8" s="276"/>
      <c r="WIQ8" s="276"/>
      <c r="WIR8" s="276"/>
      <c r="WIS8" s="276"/>
      <c r="WIT8" s="276"/>
      <c r="WIU8" s="276"/>
      <c r="WIV8" s="276"/>
      <c r="WIW8" s="276"/>
      <c r="WIX8" s="276"/>
      <c r="WIY8" s="276"/>
      <c r="WIZ8" s="276"/>
      <c r="WJA8" s="276"/>
      <c r="WJB8" s="276"/>
      <c r="WJC8" s="276"/>
      <c r="WJD8" s="276"/>
      <c r="WJE8" s="276"/>
      <c r="WJF8" s="276"/>
      <c r="WJG8" s="276"/>
      <c r="WJH8" s="276"/>
      <c r="WJI8" s="276"/>
      <c r="WJJ8" s="276"/>
      <c r="WJK8" s="276"/>
      <c r="WJL8" s="276"/>
      <c r="WJM8" s="276"/>
      <c r="WJN8" s="276"/>
      <c r="WJO8" s="276"/>
      <c r="WJP8" s="276"/>
      <c r="WJQ8" s="276"/>
      <c r="WJR8" s="276"/>
      <c r="WJS8" s="276"/>
      <c r="WJT8" s="276"/>
      <c r="WJU8" s="276"/>
      <c r="WJV8" s="276"/>
      <c r="WJW8" s="276"/>
      <c r="WJX8" s="276"/>
      <c r="WJY8" s="276"/>
      <c r="WJZ8" s="276"/>
      <c r="WKA8" s="276"/>
      <c r="WKB8" s="276"/>
      <c r="WKC8" s="276"/>
      <c r="WKD8" s="276"/>
      <c r="WKE8" s="276"/>
      <c r="WKF8" s="276"/>
      <c r="WKG8" s="276"/>
      <c r="WKH8" s="276"/>
      <c r="WKI8" s="276"/>
      <c r="WKJ8" s="276"/>
      <c r="WKK8" s="276"/>
      <c r="WKL8" s="276"/>
      <c r="WKM8" s="276"/>
      <c r="WKN8" s="276"/>
      <c r="WKO8" s="276"/>
      <c r="WKP8" s="276"/>
      <c r="WKQ8" s="276"/>
      <c r="WKR8" s="276"/>
      <c r="WKS8" s="276"/>
      <c r="WKT8" s="276"/>
      <c r="WKU8" s="276"/>
      <c r="WKV8" s="276"/>
      <c r="WKW8" s="276"/>
      <c r="WKX8" s="276"/>
      <c r="WKY8" s="276"/>
      <c r="WKZ8" s="276"/>
      <c r="WLA8" s="276"/>
      <c r="WLB8" s="276"/>
      <c r="WLC8" s="276"/>
      <c r="WLD8" s="276"/>
      <c r="WLE8" s="276"/>
      <c r="WLF8" s="276"/>
      <c r="WLG8" s="276"/>
      <c r="WLH8" s="276"/>
      <c r="WLI8" s="276"/>
      <c r="WLJ8" s="276"/>
      <c r="WLK8" s="276"/>
      <c r="WLL8" s="276"/>
      <c r="WLM8" s="276"/>
      <c r="WLN8" s="276"/>
      <c r="WLO8" s="276"/>
      <c r="WLP8" s="276"/>
      <c r="WLQ8" s="276"/>
      <c r="WLR8" s="276"/>
      <c r="WLS8" s="276"/>
      <c r="WLT8" s="276"/>
      <c r="WLU8" s="276"/>
      <c r="WLV8" s="276"/>
      <c r="WLW8" s="276"/>
      <c r="WLX8" s="276"/>
      <c r="WLY8" s="276"/>
      <c r="WLZ8" s="276"/>
      <c r="WMA8" s="276"/>
      <c r="WMB8" s="276"/>
      <c r="WMC8" s="276"/>
      <c r="WMD8" s="276"/>
      <c r="WME8" s="276"/>
      <c r="WMF8" s="276"/>
      <c r="WMG8" s="276"/>
      <c r="WMH8" s="276"/>
      <c r="WMI8" s="276"/>
      <c r="WMJ8" s="276"/>
      <c r="WMK8" s="276"/>
      <c r="WML8" s="276"/>
      <c r="WMM8" s="276"/>
      <c r="WMN8" s="276"/>
      <c r="WMO8" s="276"/>
      <c r="WMP8" s="276"/>
      <c r="WMQ8" s="276"/>
      <c r="WMR8" s="276"/>
      <c r="WMS8" s="276"/>
      <c r="WMT8" s="276"/>
      <c r="WMU8" s="276"/>
      <c r="WMV8" s="276"/>
      <c r="WMW8" s="276"/>
      <c r="WMX8" s="276"/>
      <c r="WMY8" s="276"/>
      <c r="WMZ8" s="276"/>
      <c r="WNA8" s="276"/>
      <c r="WNB8" s="276"/>
      <c r="WNC8" s="276"/>
      <c r="WND8" s="276"/>
      <c r="WNE8" s="276"/>
      <c r="WNF8" s="276"/>
      <c r="WNG8" s="276"/>
      <c r="WNH8" s="276"/>
      <c r="WNI8" s="276"/>
      <c r="WNJ8" s="276"/>
      <c r="WNK8" s="276"/>
      <c r="WNL8" s="276"/>
      <c r="WNM8" s="276"/>
      <c r="WNN8" s="276"/>
      <c r="WNO8" s="276"/>
      <c r="WNP8" s="276"/>
      <c r="WNQ8" s="276"/>
      <c r="WNR8" s="276"/>
      <c r="WNS8" s="276"/>
      <c r="WNT8" s="276"/>
      <c r="WNU8" s="276"/>
      <c r="WNV8" s="276"/>
      <c r="WNW8" s="276"/>
      <c r="WNX8" s="276"/>
      <c r="WNY8" s="276"/>
      <c r="WNZ8" s="276"/>
      <c r="WOA8" s="276"/>
      <c r="WOB8" s="276"/>
      <c r="WOC8" s="276"/>
      <c r="WOD8" s="276"/>
      <c r="WOE8" s="276"/>
      <c r="WOF8" s="276"/>
      <c r="WOG8" s="276"/>
      <c r="WOH8" s="276"/>
      <c r="WOI8" s="276"/>
      <c r="WOJ8" s="276"/>
      <c r="WOK8" s="276"/>
      <c r="WOL8" s="276"/>
      <c r="WOM8" s="276"/>
      <c r="WON8" s="276"/>
      <c r="WOO8" s="276"/>
      <c r="WOP8" s="276"/>
      <c r="WOQ8" s="276"/>
      <c r="WOR8" s="276"/>
      <c r="WOS8" s="276"/>
      <c r="WOT8" s="276"/>
      <c r="WOU8" s="276"/>
      <c r="WOV8" s="276"/>
      <c r="WOW8" s="276"/>
      <c r="WOX8" s="276"/>
      <c r="WOY8" s="276"/>
      <c r="WOZ8" s="276"/>
      <c r="WPA8" s="276"/>
      <c r="WPB8" s="276"/>
      <c r="WPC8" s="276"/>
      <c r="WPD8" s="276"/>
      <c r="WPE8" s="276"/>
      <c r="WPF8" s="276"/>
      <c r="WPG8" s="276"/>
      <c r="WPH8" s="276"/>
      <c r="WPI8" s="276"/>
      <c r="WPJ8" s="276"/>
      <c r="WPK8" s="276"/>
      <c r="WPL8" s="276"/>
      <c r="WPM8" s="276"/>
      <c r="WPN8" s="276"/>
      <c r="WPO8" s="276"/>
      <c r="WPP8" s="276"/>
      <c r="WPQ8" s="276"/>
      <c r="WPR8" s="276"/>
      <c r="WPS8" s="276"/>
      <c r="WPT8" s="276"/>
      <c r="WPU8" s="276"/>
      <c r="WPV8" s="276"/>
      <c r="WPW8" s="276"/>
      <c r="WPX8" s="276"/>
      <c r="WPY8" s="276"/>
      <c r="WPZ8" s="276"/>
      <c r="WQA8" s="276"/>
      <c r="WQB8" s="276"/>
      <c r="WQC8" s="276"/>
      <c r="WQD8" s="276"/>
      <c r="WQE8" s="276"/>
      <c r="WQF8" s="276"/>
      <c r="WQG8" s="276"/>
      <c r="WQH8" s="276"/>
      <c r="WQI8" s="276"/>
      <c r="WQJ8" s="276"/>
      <c r="WQK8" s="276"/>
      <c r="WQL8" s="276"/>
      <c r="WQM8" s="276"/>
      <c r="WQN8" s="276"/>
      <c r="WQO8" s="276"/>
      <c r="WQP8" s="276"/>
      <c r="WQQ8" s="276"/>
      <c r="WQR8" s="276"/>
      <c r="WQS8" s="276"/>
      <c r="WQT8" s="276"/>
      <c r="WQU8" s="276"/>
      <c r="WQV8" s="276"/>
      <c r="WQW8" s="276"/>
      <c r="WQX8" s="276"/>
      <c r="WQY8" s="276"/>
      <c r="WQZ8" s="276"/>
      <c r="WRA8" s="276"/>
      <c r="WRB8" s="276"/>
      <c r="WRC8" s="276"/>
      <c r="WRD8" s="276"/>
      <c r="WRE8" s="276"/>
      <c r="WRF8" s="276"/>
      <c r="WRG8" s="276"/>
      <c r="WRH8" s="276"/>
      <c r="WRI8" s="276"/>
      <c r="WRJ8" s="276"/>
      <c r="WRK8" s="276"/>
      <c r="WRL8" s="276"/>
      <c r="WRM8" s="276"/>
      <c r="WRN8" s="276"/>
      <c r="WRO8" s="276"/>
      <c r="WRP8" s="276"/>
      <c r="WRQ8" s="276"/>
      <c r="WRR8" s="276"/>
      <c r="WRS8" s="276"/>
      <c r="WRT8" s="276"/>
      <c r="WRU8" s="276"/>
      <c r="WRV8" s="276"/>
      <c r="WRW8" s="276"/>
      <c r="WRX8" s="276"/>
      <c r="WRY8" s="276"/>
      <c r="WRZ8" s="276"/>
      <c r="WSA8" s="276"/>
      <c r="WSB8" s="276"/>
      <c r="WSC8" s="276"/>
      <c r="WSD8" s="276"/>
      <c r="WSE8" s="276"/>
      <c r="WSF8" s="276"/>
      <c r="WSG8" s="276"/>
      <c r="WSH8" s="276"/>
      <c r="WSI8" s="276"/>
      <c r="WSJ8" s="276"/>
      <c r="WSK8" s="276"/>
      <c r="WSL8" s="276"/>
      <c r="WSM8" s="276"/>
      <c r="WSN8" s="276"/>
      <c r="WSO8" s="276"/>
      <c r="WSP8" s="276"/>
      <c r="WSQ8" s="276"/>
      <c r="WSR8" s="276"/>
      <c r="WSS8" s="276"/>
      <c r="WST8" s="276"/>
      <c r="WSU8" s="276"/>
      <c r="WSV8" s="276"/>
      <c r="WSW8" s="276"/>
      <c r="WSX8" s="276"/>
      <c r="WSY8" s="276"/>
      <c r="WSZ8" s="276"/>
      <c r="WTA8" s="276"/>
      <c r="WTB8" s="276"/>
      <c r="WTC8" s="276"/>
      <c r="WTD8" s="276"/>
      <c r="WTE8" s="276"/>
      <c r="WTF8" s="276"/>
      <c r="WTG8" s="276"/>
      <c r="WTH8" s="276"/>
      <c r="WTI8" s="276"/>
      <c r="WTJ8" s="276"/>
      <c r="WTK8" s="276"/>
      <c r="WTL8" s="276"/>
      <c r="WTM8" s="276"/>
      <c r="WTN8" s="276"/>
      <c r="WTO8" s="276"/>
      <c r="WTP8" s="276"/>
      <c r="WTQ8" s="276"/>
      <c r="WTR8" s="276"/>
      <c r="WTS8" s="276"/>
      <c r="WTT8" s="276"/>
      <c r="WTU8" s="276"/>
      <c r="WTV8" s="276"/>
      <c r="WTW8" s="276"/>
      <c r="WTX8" s="276"/>
      <c r="WTY8" s="276"/>
      <c r="WTZ8" s="276"/>
      <c r="WUA8" s="276"/>
      <c r="WUB8" s="276"/>
      <c r="WUC8" s="276"/>
      <c r="WUD8" s="276"/>
      <c r="WUE8" s="276"/>
      <c r="WUF8" s="276"/>
      <c r="WUG8" s="276"/>
      <c r="WUH8" s="276"/>
      <c r="WUI8" s="276"/>
      <c r="WUJ8" s="276"/>
      <c r="WUK8" s="276"/>
      <c r="WUL8" s="276"/>
      <c r="WUM8" s="276"/>
      <c r="WUN8" s="276"/>
      <c r="WUO8" s="276"/>
      <c r="WUP8" s="276"/>
      <c r="WUQ8" s="276"/>
      <c r="WUR8" s="276"/>
      <c r="WUS8" s="276"/>
      <c r="WUT8" s="276"/>
      <c r="WUU8" s="276"/>
      <c r="WUV8" s="276"/>
      <c r="WUW8" s="276"/>
      <c r="WUX8" s="276"/>
      <c r="WUY8" s="276"/>
      <c r="WUZ8" s="276"/>
      <c r="WVA8" s="276"/>
      <c r="WVB8" s="276"/>
      <c r="WVC8" s="276"/>
      <c r="WVD8" s="276"/>
      <c r="WVE8" s="276"/>
      <c r="WVF8" s="276"/>
      <c r="WVG8" s="276"/>
      <c r="WVH8" s="276"/>
      <c r="WVI8" s="276"/>
      <c r="WVJ8" s="276"/>
      <c r="WVK8" s="276"/>
      <c r="WVL8" s="276"/>
      <c r="WVM8" s="276"/>
      <c r="WVN8" s="276"/>
      <c r="WVO8" s="276"/>
      <c r="WVP8" s="276"/>
      <c r="WVQ8" s="276"/>
      <c r="WVR8" s="276"/>
      <c r="WVS8" s="276"/>
      <c r="WVT8" s="276"/>
      <c r="WVU8" s="276"/>
      <c r="WVV8" s="276"/>
      <c r="WVW8" s="276"/>
      <c r="WVX8" s="276"/>
      <c r="WVY8" s="276"/>
      <c r="WVZ8" s="276"/>
      <c r="WWA8" s="276"/>
      <c r="WWB8" s="276"/>
      <c r="WWC8" s="276"/>
      <c r="WWD8" s="276"/>
      <c r="WWE8" s="276"/>
      <c r="WWF8" s="276"/>
      <c r="WWG8" s="276"/>
      <c r="WWH8" s="276"/>
      <c r="WWI8" s="276"/>
      <c r="WWJ8" s="276"/>
      <c r="WWK8" s="276"/>
      <c r="WWL8" s="276"/>
      <c r="WWM8" s="276"/>
      <c r="WWN8" s="276"/>
      <c r="WWO8" s="276"/>
      <c r="WWP8" s="276"/>
      <c r="WWQ8" s="276"/>
      <c r="WWR8" s="276"/>
      <c r="WWS8" s="276"/>
      <c r="WWT8" s="276"/>
      <c r="WWU8" s="276"/>
      <c r="WWV8" s="276"/>
      <c r="WWW8" s="276"/>
      <c r="WWX8" s="276"/>
      <c r="WWY8" s="276"/>
      <c r="WWZ8" s="276"/>
      <c r="WXA8" s="276"/>
      <c r="WXB8" s="276"/>
      <c r="WXC8" s="276"/>
      <c r="WXD8" s="276"/>
      <c r="WXE8" s="276"/>
      <c r="WXF8" s="276"/>
      <c r="WXG8" s="276"/>
      <c r="WXH8" s="276"/>
      <c r="WXI8" s="276"/>
      <c r="WXJ8" s="276"/>
      <c r="WXK8" s="276"/>
      <c r="WXL8" s="276"/>
      <c r="WXM8" s="276"/>
      <c r="WXN8" s="276"/>
      <c r="WXO8" s="276"/>
      <c r="WXP8" s="276"/>
      <c r="WXQ8" s="276"/>
      <c r="WXR8" s="276"/>
      <c r="WXS8" s="276"/>
      <c r="WXT8" s="276"/>
      <c r="WXU8" s="276"/>
      <c r="WXV8" s="276"/>
      <c r="WXW8" s="276"/>
      <c r="WXX8" s="276"/>
      <c r="WXY8" s="276"/>
      <c r="WXZ8" s="276"/>
      <c r="WYA8" s="276"/>
      <c r="WYB8" s="276"/>
      <c r="WYC8" s="276"/>
      <c r="WYD8" s="276"/>
      <c r="WYE8" s="276"/>
      <c r="WYF8" s="276"/>
      <c r="WYG8" s="276"/>
      <c r="WYH8" s="276"/>
      <c r="WYI8" s="276"/>
      <c r="WYJ8" s="276"/>
      <c r="WYK8" s="276"/>
      <c r="WYL8" s="276"/>
      <c r="WYM8" s="276"/>
      <c r="WYN8" s="276"/>
      <c r="WYO8" s="276"/>
      <c r="WYP8" s="276"/>
      <c r="WYQ8" s="276"/>
      <c r="WYR8" s="276"/>
      <c r="WYS8" s="276"/>
      <c r="WYT8" s="276"/>
      <c r="WYU8" s="276"/>
      <c r="WYV8" s="276"/>
      <c r="WYW8" s="276"/>
      <c r="WYX8" s="276"/>
      <c r="WYY8" s="276"/>
      <c r="WYZ8" s="276"/>
      <c r="WZA8" s="276"/>
      <c r="WZB8" s="276"/>
      <c r="WZC8" s="276"/>
      <c r="WZD8" s="276"/>
      <c r="WZE8" s="276"/>
      <c r="WZF8" s="276"/>
      <c r="WZG8" s="276"/>
      <c r="WZH8" s="276"/>
      <c r="WZI8" s="276"/>
      <c r="WZJ8" s="276"/>
      <c r="WZK8" s="276"/>
      <c r="WZL8" s="276"/>
      <c r="WZM8" s="276"/>
      <c r="WZN8" s="276"/>
      <c r="WZO8" s="276"/>
      <c r="WZP8" s="276"/>
      <c r="WZQ8" s="276"/>
      <c r="WZR8" s="276"/>
      <c r="WZS8" s="276"/>
      <c r="WZT8" s="276"/>
      <c r="WZU8" s="276"/>
      <c r="WZV8" s="276"/>
      <c r="WZW8" s="276"/>
      <c r="WZX8" s="276"/>
      <c r="WZY8" s="276"/>
      <c r="WZZ8" s="276"/>
      <c r="XAA8" s="276"/>
      <c r="XAB8" s="276"/>
      <c r="XAC8" s="276"/>
      <c r="XAD8" s="276"/>
      <c r="XAE8" s="276"/>
      <c r="XAF8" s="276"/>
      <c r="XAG8" s="276"/>
      <c r="XAH8" s="276"/>
      <c r="XAI8" s="276"/>
      <c r="XAJ8" s="276"/>
      <c r="XAK8" s="276"/>
      <c r="XAL8" s="276"/>
      <c r="XAM8" s="276"/>
      <c r="XAN8" s="276"/>
      <c r="XAO8" s="276"/>
      <c r="XAP8" s="276"/>
      <c r="XAQ8" s="276"/>
      <c r="XAR8" s="276"/>
      <c r="XAS8" s="276"/>
      <c r="XAT8" s="276"/>
      <c r="XAU8" s="276"/>
      <c r="XAV8" s="276"/>
      <c r="XAW8" s="276"/>
      <c r="XAX8" s="276"/>
      <c r="XAY8" s="276"/>
      <c r="XAZ8" s="276"/>
      <c r="XBA8" s="276"/>
      <c r="XBB8" s="276"/>
      <c r="XBC8" s="276"/>
      <c r="XBD8" s="276"/>
      <c r="XBE8" s="276"/>
      <c r="XBF8" s="276"/>
      <c r="XBG8" s="276"/>
      <c r="XBH8" s="276"/>
      <c r="XBI8" s="276"/>
      <c r="XBJ8" s="276"/>
      <c r="XBK8" s="276"/>
      <c r="XBL8" s="276"/>
      <c r="XBM8" s="276"/>
      <c r="XBN8" s="276"/>
      <c r="XBO8" s="276"/>
      <c r="XBP8" s="276"/>
      <c r="XBQ8" s="276"/>
      <c r="XBR8" s="276"/>
      <c r="XBS8" s="276"/>
      <c r="XBT8" s="276"/>
      <c r="XBU8" s="276"/>
      <c r="XBV8" s="276"/>
      <c r="XBW8" s="276"/>
      <c r="XBX8" s="276"/>
      <c r="XBY8" s="276"/>
      <c r="XBZ8" s="276"/>
      <c r="XCA8" s="276"/>
      <c r="XCB8" s="276"/>
      <c r="XCC8" s="276"/>
      <c r="XCD8" s="276"/>
      <c r="XCE8" s="276"/>
      <c r="XCF8" s="276"/>
      <c r="XCG8" s="276"/>
      <c r="XCH8" s="276"/>
      <c r="XCI8" s="276"/>
      <c r="XCJ8" s="276"/>
      <c r="XCK8" s="276"/>
      <c r="XCL8" s="276"/>
      <c r="XCM8" s="276"/>
      <c r="XCN8" s="276"/>
      <c r="XCO8" s="276"/>
      <c r="XCP8" s="276"/>
      <c r="XCQ8" s="276"/>
      <c r="XCR8" s="276"/>
      <c r="XCS8" s="276"/>
      <c r="XCT8" s="276"/>
      <c r="XCU8" s="276"/>
      <c r="XCV8" s="276"/>
      <c r="XCW8" s="276"/>
      <c r="XCX8" s="276"/>
      <c r="XCY8" s="276"/>
      <c r="XCZ8" s="276"/>
      <c r="XDA8" s="276"/>
      <c r="XDB8" s="276"/>
      <c r="XDC8" s="276"/>
      <c r="XDD8" s="276"/>
      <c r="XDE8" s="276"/>
      <c r="XDF8" s="276"/>
      <c r="XDG8" s="276"/>
      <c r="XDH8" s="276"/>
      <c r="XDI8" s="276"/>
      <c r="XDJ8" s="276"/>
      <c r="XDK8" s="276"/>
      <c r="XDL8" s="276"/>
      <c r="XDM8" s="276"/>
      <c r="XDN8" s="276"/>
      <c r="XDO8" s="276"/>
      <c r="XDP8" s="276"/>
      <c r="XDQ8" s="276"/>
      <c r="XDR8" s="276"/>
      <c r="XDS8" s="276"/>
      <c r="XDT8" s="276"/>
      <c r="XDU8" s="276"/>
      <c r="XDV8" s="276"/>
      <c r="XDW8" s="276"/>
      <c r="XDX8" s="276"/>
      <c r="XDY8" s="276"/>
      <c r="XDZ8" s="276"/>
      <c r="XEA8" s="276"/>
      <c r="XEB8" s="276"/>
      <c r="XEC8" s="276"/>
      <c r="XED8" s="276"/>
      <c r="XEE8" s="276"/>
      <c r="XEF8" s="276"/>
      <c r="XEG8" s="276"/>
      <c r="XEH8" s="276"/>
      <c r="XEI8" s="276"/>
      <c r="XEJ8" s="276"/>
      <c r="XEK8" s="276"/>
      <c r="XEL8" s="276"/>
      <c r="XEM8" s="276"/>
      <c r="XEN8" s="276"/>
      <c r="XEO8" s="276"/>
      <c r="XEP8" s="276"/>
      <c r="XEQ8" s="276"/>
      <c r="XER8" s="276"/>
      <c r="XES8" s="276"/>
      <c r="XET8" s="276"/>
      <c r="XEU8" s="276"/>
      <c r="XEV8" s="276"/>
      <c r="XEW8" s="276"/>
      <c r="XEX8" s="276"/>
      <c r="XEY8" s="276"/>
      <c r="XEZ8" s="276"/>
      <c r="XFA8" s="276"/>
      <c r="XFB8" s="276"/>
      <c r="XFC8" s="276"/>
    </row>
    <row r="9" s="28" customFormat="1" customHeight="1" spans="1:132">
      <c r="A9" s="95" t="s">
        <v>1610</v>
      </c>
      <c r="B9" s="95" t="s">
        <v>1747</v>
      </c>
      <c r="C9" s="95" t="s">
        <v>3767</v>
      </c>
      <c r="D9" s="96" t="s">
        <v>156</v>
      </c>
      <c r="E9" s="97"/>
      <c r="F9" s="98" t="s">
        <v>157</v>
      </c>
      <c r="G9" s="99">
        <f>I9-H9</f>
        <v>0</v>
      </c>
      <c r="H9" s="100"/>
      <c r="I9" s="150">
        <f>(K9+L9+M9+N9)-SUM(AC9:BV9)</f>
        <v>0</v>
      </c>
      <c r="J9" s="151">
        <f t="shared" ref="J9:J72" si="2">(K9+L9+N9)-SUM(AC9:BV9)</f>
        <v>0</v>
      </c>
      <c r="K9" s="37"/>
      <c r="L9" s="36"/>
      <c r="M9" s="33">
        <f t="shared" ref="M9:M72" si="3">SUM(O9:X9)</f>
        <v>0</v>
      </c>
      <c r="N9" s="38">
        <f t="shared" ref="N9:N72" si="4">SUM(Y9:AB9)</f>
        <v>0</v>
      </c>
      <c r="O9" s="152"/>
      <c r="P9" s="153"/>
      <c r="Q9" s="152"/>
      <c r="R9" s="152"/>
      <c r="S9" s="152"/>
      <c r="T9" s="40"/>
      <c r="U9" s="39"/>
      <c r="V9" s="39"/>
      <c r="W9" s="39"/>
      <c r="X9" s="41"/>
      <c r="Y9" s="40"/>
      <c r="Z9" s="39"/>
      <c r="AA9" s="39"/>
      <c r="AB9" s="42"/>
      <c r="AC9" s="43"/>
      <c r="AD9" s="44"/>
      <c r="AE9" s="44"/>
      <c r="AF9" s="45"/>
      <c r="AG9" s="178"/>
      <c r="AH9" s="178"/>
      <c r="AI9" s="178"/>
      <c r="AJ9" s="178"/>
      <c r="AK9" s="178"/>
      <c r="AL9" s="178"/>
      <c r="AM9" s="178"/>
      <c r="AN9" s="178"/>
      <c r="AO9" s="178"/>
      <c r="AP9" s="178"/>
      <c r="AQ9" s="47"/>
      <c r="AR9" s="48"/>
      <c r="AS9" s="47"/>
      <c r="AT9" s="47"/>
      <c r="AU9" s="47"/>
      <c r="AV9" s="47"/>
      <c r="AW9" s="49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50"/>
      <c r="BL9" s="178"/>
      <c r="BM9" s="178"/>
      <c r="BN9" s="178"/>
      <c r="BO9" s="46"/>
      <c r="BP9" s="46"/>
      <c r="BQ9" s="46"/>
      <c r="BR9" s="46"/>
      <c r="BS9" s="46"/>
      <c r="BT9" s="46"/>
      <c r="BU9" s="46"/>
      <c r="BV9" s="51"/>
      <c r="BW9" s="52">
        <f t="shared" ref="BW9:BW72" si="5">SUM(AW8:BK8)</f>
        <v>0</v>
      </c>
      <c r="BX9" s="53">
        <f t="shared" ref="BX9:BX72" si="6">SUM(BL9:BV9)</f>
        <v>0</v>
      </c>
      <c r="BY9" s="53">
        <f t="shared" ref="BY9:BY72" si="7">BX9+BW9</f>
        <v>0</v>
      </c>
      <c r="BZ9" s="54"/>
      <c r="CA9" s="261"/>
      <c r="CB9" s="261"/>
      <c r="CC9" s="261"/>
      <c r="CD9" s="261"/>
      <c r="CE9" s="261"/>
      <c r="CF9" s="261"/>
      <c r="CG9" s="261"/>
      <c r="CH9" s="261"/>
      <c r="CI9" s="261"/>
      <c r="CJ9" s="261"/>
      <c r="CK9" s="261"/>
      <c r="CL9" s="261"/>
      <c r="CM9" s="261"/>
      <c r="CN9" s="261"/>
      <c r="CO9" s="261">
        <f t="shared" ref="CO9:CO72" si="8">BY9</f>
        <v>0</v>
      </c>
      <c r="CP9" s="261"/>
      <c r="CQ9" s="261"/>
      <c r="CR9" s="261">
        <f t="shared" ref="CR9:CR16" si="9">I9</f>
        <v>0</v>
      </c>
      <c r="CS9" s="261"/>
      <c r="CT9" s="261"/>
      <c r="CU9" s="261"/>
      <c r="CV9" s="261"/>
      <c r="CW9" s="261"/>
      <c r="CX9" s="261"/>
      <c r="CY9" s="261"/>
      <c r="CZ9" s="261"/>
      <c r="DA9" s="261"/>
      <c r="DB9" s="261"/>
      <c r="DC9" s="261"/>
      <c r="DD9" s="261"/>
      <c r="DE9" s="261"/>
      <c r="DF9" s="261"/>
      <c r="DG9" s="261"/>
      <c r="DH9" s="261"/>
      <c r="DI9" s="261"/>
      <c r="DJ9" s="261"/>
      <c r="DK9" s="261"/>
      <c r="DL9" s="261"/>
      <c r="DM9" s="261"/>
      <c r="DN9" s="261"/>
      <c r="DO9" s="261"/>
      <c r="DP9" s="261"/>
      <c r="DQ9" s="261"/>
      <c r="DR9" s="261"/>
      <c r="DS9" s="261"/>
      <c r="DT9" s="261"/>
      <c r="DU9" s="261"/>
      <c r="DV9" s="261"/>
      <c r="DW9" s="261"/>
      <c r="DX9" s="261"/>
      <c r="DY9" s="261"/>
      <c r="DZ9" s="261"/>
      <c r="EA9" s="261"/>
      <c r="EB9" s="261"/>
    </row>
    <row r="10" s="28" customFormat="1" customHeight="1" spans="1:132">
      <c r="A10" s="95" t="s">
        <v>1610</v>
      </c>
      <c r="B10" s="95" t="s">
        <v>1747</v>
      </c>
      <c r="C10" s="95" t="s">
        <v>3767</v>
      </c>
      <c r="D10" s="101" t="s">
        <v>158</v>
      </c>
      <c r="E10" s="97"/>
      <c r="F10" s="98" t="s">
        <v>159</v>
      </c>
      <c r="G10" s="99">
        <f t="shared" ref="G10:G73" si="10">I10-H10</f>
        <v>0</v>
      </c>
      <c r="H10" s="100"/>
      <c r="I10" s="150">
        <f t="shared" ref="I10:I73" si="11">(K10+L10+M10+N10)-SUM(AC10:BV10)</f>
        <v>0</v>
      </c>
      <c r="J10" s="151">
        <f t="shared" si="2"/>
        <v>0</v>
      </c>
      <c r="K10" s="37"/>
      <c r="L10" s="36"/>
      <c r="M10" s="33">
        <f t="shared" si="3"/>
        <v>0</v>
      </c>
      <c r="N10" s="38">
        <f t="shared" si="4"/>
        <v>0</v>
      </c>
      <c r="O10" s="152"/>
      <c r="P10" s="153"/>
      <c r="Q10" s="152"/>
      <c r="R10" s="152"/>
      <c r="S10" s="152"/>
      <c r="T10" s="40"/>
      <c r="U10" s="39"/>
      <c r="V10" s="39"/>
      <c r="W10" s="39"/>
      <c r="X10" s="41"/>
      <c r="Y10" s="40"/>
      <c r="Z10" s="39"/>
      <c r="AA10" s="39"/>
      <c r="AB10" s="42"/>
      <c r="AC10" s="43"/>
      <c r="AD10" s="44"/>
      <c r="AE10" s="44"/>
      <c r="AF10" s="45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47"/>
      <c r="AR10" s="48"/>
      <c r="AS10" s="47"/>
      <c r="AT10" s="47"/>
      <c r="AU10" s="47"/>
      <c r="AV10" s="47"/>
      <c r="AW10" s="49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50"/>
      <c r="BL10" s="178"/>
      <c r="BM10" s="178"/>
      <c r="BN10" s="178"/>
      <c r="BO10" s="46"/>
      <c r="BP10" s="46"/>
      <c r="BQ10" s="46"/>
      <c r="BR10" s="46"/>
      <c r="BS10" s="46"/>
      <c r="BT10" s="46"/>
      <c r="BU10" s="46"/>
      <c r="BV10" s="51"/>
      <c r="BW10" s="52">
        <f t="shared" si="5"/>
        <v>0</v>
      </c>
      <c r="BX10" s="53">
        <f t="shared" si="6"/>
        <v>0</v>
      </c>
      <c r="BY10" s="53">
        <f t="shared" si="7"/>
        <v>0</v>
      </c>
      <c r="BZ10" s="54"/>
      <c r="CA10" s="261"/>
      <c r="CB10" s="261"/>
      <c r="CC10" s="261"/>
      <c r="CD10" s="261"/>
      <c r="CE10" s="261"/>
      <c r="CF10" s="261"/>
      <c r="CG10" s="261"/>
      <c r="CH10" s="261"/>
      <c r="CI10" s="261"/>
      <c r="CJ10" s="261"/>
      <c r="CK10" s="261"/>
      <c r="CL10" s="261"/>
      <c r="CM10" s="261"/>
      <c r="CN10" s="261"/>
      <c r="CO10" s="261">
        <f t="shared" si="8"/>
        <v>0</v>
      </c>
      <c r="CP10" s="261"/>
      <c r="CQ10" s="261"/>
      <c r="CR10" s="261">
        <f t="shared" si="9"/>
        <v>0</v>
      </c>
      <c r="CS10" s="261"/>
      <c r="CT10" s="261"/>
      <c r="CU10" s="261"/>
      <c r="CV10" s="261"/>
      <c r="CW10" s="261"/>
      <c r="CX10" s="261"/>
      <c r="CY10" s="261"/>
      <c r="CZ10" s="261"/>
      <c r="DA10" s="261"/>
      <c r="DB10" s="261"/>
      <c r="DC10" s="261"/>
      <c r="DD10" s="261"/>
      <c r="DE10" s="261"/>
      <c r="DF10" s="261"/>
      <c r="DG10" s="261"/>
      <c r="DH10" s="261"/>
      <c r="DI10" s="261"/>
      <c r="DJ10" s="261"/>
      <c r="DK10" s="261"/>
      <c r="DL10" s="261"/>
      <c r="DM10" s="261"/>
      <c r="DN10" s="261"/>
      <c r="DO10" s="261"/>
      <c r="DP10" s="261"/>
      <c r="DQ10" s="261"/>
      <c r="DR10" s="261"/>
      <c r="DS10" s="261"/>
      <c r="DT10" s="261"/>
      <c r="DU10" s="261"/>
      <c r="DV10" s="261"/>
      <c r="DW10" s="261"/>
      <c r="DX10" s="261"/>
      <c r="DY10" s="261"/>
      <c r="DZ10" s="261"/>
      <c r="EA10" s="261"/>
      <c r="EB10" s="261"/>
    </row>
    <row r="11" s="28" customFormat="1" customHeight="1" spans="1:132">
      <c r="A11" s="95" t="s">
        <v>1610</v>
      </c>
      <c r="B11" s="95" t="s">
        <v>1747</v>
      </c>
      <c r="C11" s="95" t="s">
        <v>3767</v>
      </c>
      <c r="D11" s="102" t="s">
        <v>160</v>
      </c>
      <c r="E11" s="103"/>
      <c r="F11" s="98" t="s">
        <v>161</v>
      </c>
      <c r="G11" s="99">
        <f t="shared" si="10"/>
        <v>0</v>
      </c>
      <c r="H11" s="100"/>
      <c r="I11" s="150">
        <f t="shared" si="11"/>
        <v>0</v>
      </c>
      <c r="J11" s="151">
        <f t="shared" si="2"/>
        <v>0</v>
      </c>
      <c r="K11" s="37"/>
      <c r="L11" s="36"/>
      <c r="M11" s="33">
        <f t="shared" si="3"/>
        <v>0</v>
      </c>
      <c r="N11" s="38">
        <f t="shared" si="4"/>
        <v>0</v>
      </c>
      <c r="O11" s="152"/>
      <c r="P11" s="153"/>
      <c r="Q11" s="152"/>
      <c r="R11" s="152"/>
      <c r="S11" s="152"/>
      <c r="T11" s="40"/>
      <c r="U11" s="39"/>
      <c r="V11" s="39"/>
      <c r="W11" s="39"/>
      <c r="X11" s="41"/>
      <c r="Y11" s="40"/>
      <c r="Z11" s="39"/>
      <c r="AA11" s="39"/>
      <c r="AB11" s="42"/>
      <c r="AC11" s="43"/>
      <c r="AD11" s="44"/>
      <c r="AE11" s="44"/>
      <c r="AF11" s="45"/>
      <c r="AG11" s="178"/>
      <c r="AH11" s="178"/>
      <c r="AI11" s="178"/>
      <c r="AJ11" s="178"/>
      <c r="AK11" s="178"/>
      <c r="AL11" s="178"/>
      <c r="AM11" s="178"/>
      <c r="AN11" s="178"/>
      <c r="AO11" s="178"/>
      <c r="AP11" s="178"/>
      <c r="AQ11" s="47"/>
      <c r="AR11" s="48"/>
      <c r="AS11" s="47"/>
      <c r="AT11" s="47"/>
      <c r="AU11" s="47"/>
      <c r="AV11" s="47"/>
      <c r="AW11" s="49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50"/>
      <c r="BL11" s="178"/>
      <c r="BM11" s="178"/>
      <c r="BN11" s="178"/>
      <c r="BO11" s="46"/>
      <c r="BP11" s="46"/>
      <c r="BQ11" s="46"/>
      <c r="BR11" s="46"/>
      <c r="BS11" s="46"/>
      <c r="BT11" s="46"/>
      <c r="BU11" s="46"/>
      <c r="BV11" s="51"/>
      <c r="BW11" s="52">
        <f t="shared" si="5"/>
        <v>0</v>
      </c>
      <c r="BX11" s="53">
        <f t="shared" si="6"/>
        <v>0</v>
      </c>
      <c r="BY11" s="53">
        <f t="shared" si="7"/>
        <v>0</v>
      </c>
      <c r="BZ11" s="54"/>
      <c r="CA11" s="261"/>
      <c r="CB11" s="261"/>
      <c r="CC11" s="261"/>
      <c r="CD11" s="261"/>
      <c r="CE11" s="261"/>
      <c r="CF11" s="261"/>
      <c r="CG11" s="261"/>
      <c r="CH11" s="261"/>
      <c r="CI11" s="261"/>
      <c r="CJ11" s="261"/>
      <c r="CK11" s="261"/>
      <c r="CL11" s="261"/>
      <c r="CM11" s="261"/>
      <c r="CN11" s="261"/>
      <c r="CO11" s="261">
        <f t="shared" si="8"/>
        <v>0</v>
      </c>
      <c r="CP11" s="261"/>
      <c r="CQ11" s="261"/>
      <c r="CR11" s="261">
        <f t="shared" si="9"/>
        <v>0</v>
      </c>
      <c r="CS11" s="261"/>
      <c r="CT11" s="261"/>
      <c r="CU11" s="261"/>
      <c r="CV11" s="261"/>
      <c r="CW11" s="261"/>
      <c r="CX11" s="261"/>
      <c r="CY11" s="261"/>
      <c r="CZ11" s="261"/>
      <c r="DA11" s="261"/>
      <c r="DB11" s="261"/>
      <c r="DC11" s="261"/>
      <c r="DD11" s="261"/>
      <c r="DE11" s="261"/>
      <c r="DF11" s="261"/>
      <c r="DG11" s="261"/>
      <c r="DH11" s="261"/>
      <c r="DI11" s="261"/>
      <c r="DJ11" s="261"/>
      <c r="DK11" s="261"/>
      <c r="DL11" s="261"/>
      <c r="DM11" s="261"/>
      <c r="DN11" s="261"/>
      <c r="DO11" s="261"/>
      <c r="DP11" s="261"/>
      <c r="DQ11" s="261"/>
      <c r="DR11" s="261"/>
      <c r="DS11" s="261"/>
      <c r="DT11" s="261"/>
      <c r="DU11" s="261"/>
      <c r="DV11" s="261"/>
      <c r="DW11" s="261"/>
      <c r="DX11" s="261"/>
      <c r="DY11" s="261"/>
      <c r="DZ11" s="261"/>
      <c r="EA11" s="261"/>
      <c r="EB11" s="261"/>
    </row>
    <row r="12" s="28" customFormat="1" customHeight="1" spans="1:132">
      <c r="A12" s="95" t="s">
        <v>1610</v>
      </c>
      <c r="B12" s="95" t="s">
        <v>1747</v>
      </c>
      <c r="C12" s="95" t="s">
        <v>3767</v>
      </c>
      <c r="D12" s="104" t="s">
        <v>162</v>
      </c>
      <c r="E12" s="103"/>
      <c r="F12" s="98" t="s">
        <v>163</v>
      </c>
      <c r="G12" s="99">
        <f t="shared" si="10"/>
        <v>0</v>
      </c>
      <c r="H12" s="100"/>
      <c r="I12" s="150">
        <f t="shared" si="11"/>
        <v>0</v>
      </c>
      <c r="J12" s="151">
        <f t="shared" si="2"/>
        <v>0</v>
      </c>
      <c r="K12" s="37"/>
      <c r="L12" s="36"/>
      <c r="M12" s="33">
        <f t="shared" si="3"/>
        <v>0</v>
      </c>
      <c r="N12" s="38">
        <f t="shared" si="4"/>
        <v>0</v>
      </c>
      <c r="O12" s="152"/>
      <c r="P12" s="153"/>
      <c r="Q12" s="152"/>
      <c r="R12" s="152"/>
      <c r="S12" s="152"/>
      <c r="T12" s="40"/>
      <c r="U12" s="39"/>
      <c r="V12" s="39"/>
      <c r="W12" s="39"/>
      <c r="X12" s="41"/>
      <c r="Y12" s="40"/>
      <c r="Z12" s="39"/>
      <c r="AA12" s="39"/>
      <c r="AB12" s="42"/>
      <c r="AC12" s="43"/>
      <c r="AD12" s="44"/>
      <c r="AE12" s="44"/>
      <c r="AF12" s="45"/>
      <c r="AG12" s="178"/>
      <c r="AH12" s="178"/>
      <c r="AI12" s="178"/>
      <c r="AJ12" s="178"/>
      <c r="AK12" s="178"/>
      <c r="AL12" s="178"/>
      <c r="AM12" s="178"/>
      <c r="AN12" s="178"/>
      <c r="AO12" s="178"/>
      <c r="AP12" s="178"/>
      <c r="AQ12" s="47"/>
      <c r="AR12" s="48"/>
      <c r="AS12" s="47"/>
      <c r="AT12" s="47"/>
      <c r="AU12" s="47"/>
      <c r="AV12" s="47"/>
      <c r="AW12" s="49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50"/>
      <c r="BL12" s="178"/>
      <c r="BM12" s="178"/>
      <c r="BN12" s="178"/>
      <c r="BO12" s="46"/>
      <c r="BP12" s="46"/>
      <c r="BQ12" s="46"/>
      <c r="BR12" s="46"/>
      <c r="BS12" s="46"/>
      <c r="BT12" s="46"/>
      <c r="BU12" s="46"/>
      <c r="BV12" s="51"/>
      <c r="BW12" s="52">
        <f t="shared" si="5"/>
        <v>0</v>
      </c>
      <c r="BX12" s="53">
        <f t="shared" si="6"/>
        <v>0</v>
      </c>
      <c r="BY12" s="53">
        <f t="shared" si="7"/>
        <v>0</v>
      </c>
      <c r="BZ12" s="54"/>
      <c r="CA12" s="261"/>
      <c r="CB12" s="261"/>
      <c r="CC12" s="261"/>
      <c r="CD12" s="261"/>
      <c r="CE12" s="261"/>
      <c r="CF12" s="261"/>
      <c r="CG12" s="261"/>
      <c r="CH12" s="261"/>
      <c r="CI12" s="261"/>
      <c r="CJ12" s="261"/>
      <c r="CK12" s="261"/>
      <c r="CL12" s="261"/>
      <c r="CM12" s="261"/>
      <c r="CN12" s="261"/>
      <c r="CO12" s="261">
        <f t="shared" si="8"/>
        <v>0</v>
      </c>
      <c r="CP12" s="261"/>
      <c r="CQ12" s="261"/>
      <c r="CR12" s="261">
        <f t="shared" si="9"/>
        <v>0</v>
      </c>
      <c r="CS12" s="261"/>
      <c r="CT12" s="261"/>
      <c r="CU12" s="261"/>
      <c r="CV12" s="261"/>
      <c r="CW12" s="261"/>
      <c r="CX12" s="261"/>
      <c r="CY12" s="261"/>
      <c r="CZ12" s="261"/>
      <c r="DA12" s="261"/>
      <c r="DB12" s="261"/>
      <c r="DC12" s="261"/>
      <c r="DD12" s="261"/>
      <c r="DE12" s="261"/>
      <c r="DF12" s="261"/>
      <c r="DG12" s="261"/>
      <c r="DH12" s="261"/>
      <c r="DI12" s="261"/>
      <c r="DJ12" s="261"/>
      <c r="DK12" s="261"/>
      <c r="DL12" s="261"/>
      <c r="DM12" s="261"/>
      <c r="DN12" s="261"/>
      <c r="DO12" s="261"/>
      <c r="DP12" s="261"/>
      <c r="DQ12" s="261"/>
      <c r="DR12" s="261"/>
      <c r="DS12" s="261"/>
      <c r="DT12" s="261"/>
      <c r="DU12" s="261"/>
      <c r="DV12" s="261"/>
      <c r="DW12" s="261"/>
      <c r="DX12" s="261"/>
      <c r="DY12" s="261"/>
      <c r="DZ12" s="261"/>
      <c r="EA12" s="261"/>
      <c r="EB12" s="261"/>
    </row>
    <row r="13" s="28" customFormat="1" customHeight="1" spans="1:132">
      <c r="A13" s="95" t="s">
        <v>1610</v>
      </c>
      <c r="B13" s="95" t="s">
        <v>1612</v>
      </c>
      <c r="C13" s="95" t="s">
        <v>2419</v>
      </c>
      <c r="D13" s="105" t="s">
        <v>164</v>
      </c>
      <c r="E13" s="106" t="s">
        <v>165</v>
      </c>
      <c r="F13" s="107" t="s">
        <v>166</v>
      </c>
      <c r="G13" s="99">
        <f t="shared" si="10"/>
        <v>0</v>
      </c>
      <c r="H13" s="100"/>
      <c r="I13" s="150">
        <f t="shared" si="11"/>
        <v>0</v>
      </c>
      <c r="J13" s="151">
        <f t="shared" si="2"/>
        <v>0</v>
      </c>
      <c r="K13" s="37"/>
      <c r="L13" s="36"/>
      <c r="M13" s="154">
        <f t="shared" si="3"/>
        <v>0</v>
      </c>
      <c r="N13" s="38">
        <f t="shared" si="4"/>
        <v>0</v>
      </c>
      <c r="O13" s="155"/>
      <c r="P13" s="156"/>
      <c r="Q13" s="156"/>
      <c r="R13" s="156"/>
      <c r="S13" s="156"/>
      <c r="T13" s="40"/>
      <c r="U13" s="39"/>
      <c r="V13" s="39"/>
      <c r="W13" s="39"/>
      <c r="X13" s="41"/>
      <c r="Y13" s="40"/>
      <c r="Z13" s="39"/>
      <c r="AA13" s="39"/>
      <c r="AB13" s="42"/>
      <c r="AC13" s="43"/>
      <c r="AD13" s="44"/>
      <c r="AE13" s="44"/>
      <c r="AF13" s="45"/>
      <c r="AG13" s="178"/>
      <c r="AH13" s="178"/>
      <c r="AI13" s="178"/>
      <c r="AJ13" s="178"/>
      <c r="AK13" s="178"/>
      <c r="AL13" s="178"/>
      <c r="AM13" s="178"/>
      <c r="AN13" s="178"/>
      <c r="AO13" s="178"/>
      <c r="AP13" s="178"/>
      <c r="AQ13" s="47"/>
      <c r="AR13" s="48"/>
      <c r="AS13" s="47"/>
      <c r="AT13" s="47"/>
      <c r="AU13" s="47"/>
      <c r="AV13" s="47"/>
      <c r="AW13" s="49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50"/>
      <c r="BL13" s="178"/>
      <c r="BM13" s="178"/>
      <c r="BN13" s="178"/>
      <c r="BO13" s="46"/>
      <c r="BP13" s="46"/>
      <c r="BQ13" s="46"/>
      <c r="BR13" s="46"/>
      <c r="BS13" s="46"/>
      <c r="BT13" s="46"/>
      <c r="BU13" s="46"/>
      <c r="BV13" s="51"/>
      <c r="BW13" s="52">
        <f t="shared" si="5"/>
        <v>0</v>
      </c>
      <c r="BX13" s="53">
        <f t="shared" si="6"/>
        <v>0</v>
      </c>
      <c r="BY13" s="53">
        <f t="shared" si="7"/>
        <v>0</v>
      </c>
      <c r="BZ13" s="54"/>
      <c r="CA13" s="262"/>
      <c r="CB13" s="262"/>
      <c r="CC13" s="262"/>
      <c r="CD13" s="262"/>
      <c r="CE13" s="262"/>
      <c r="CF13" s="262"/>
      <c r="CG13" s="262"/>
      <c r="CH13" s="262"/>
      <c r="CI13" s="262"/>
      <c r="CJ13" s="262"/>
      <c r="CK13" s="262"/>
      <c r="CL13" s="262"/>
      <c r="CM13" s="262"/>
      <c r="CN13" s="262"/>
      <c r="CO13" s="261">
        <f t="shared" si="8"/>
        <v>0</v>
      </c>
      <c r="CP13" s="262"/>
      <c r="CQ13" s="262"/>
      <c r="CR13" s="261">
        <f t="shared" si="9"/>
        <v>0</v>
      </c>
      <c r="CS13" s="261"/>
      <c r="CT13" s="262"/>
      <c r="CU13" s="262"/>
      <c r="CV13" s="262"/>
      <c r="CW13" s="262"/>
      <c r="CX13" s="262"/>
      <c r="CY13" s="262"/>
      <c r="CZ13" s="262"/>
      <c r="DA13" s="262"/>
      <c r="DB13" s="262"/>
      <c r="DC13" s="262"/>
      <c r="DD13" s="262"/>
      <c r="DE13" s="262"/>
      <c r="DF13" s="262"/>
      <c r="DG13" s="262"/>
      <c r="DH13" s="262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</row>
    <row r="14" s="28" customFormat="1" customHeight="1" spans="1:132">
      <c r="A14" s="95" t="s">
        <v>1610</v>
      </c>
      <c r="B14" s="95" t="s">
        <v>1612</v>
      </c>
      <c r="C14" s="95" t="s">
        <v>2419</v>
      </c>
      <c r="D14" s="108" t="s">
        <v>167</v>
      </c>
      <c r="E14" s="109" t="s">
        <v>168</v>
      </c>
      <c r="F14" s="110" t="s">
        <v>169</v>
      </c>
      <c r="G14" s="99">
        <f t="shared" si="10"/>
        <v>0</v>
      </c>
      <c r="H14" s="100"/>
      <c r="I14" s="150">
        <f t="shared" si="11"/>
        <v>0</v>
      </c>
      <c r="J14" s="151">
        <f t="shared" si="2"/>
        <v>0</v>
      </c>
      <c r="K14" s="35"/>
      <c r="L14" s="157"/>
      <c r="M14" s="33">
        <f t="shared" si="3"/>
        <v>0</v>
      </c>
      <c r="N14" s="38">
        <f t="shared" si="4"/>
        <v>0</v>
      </c>
      <c r="O14" s="155"/>
      <c r="P14" s="156"/>
      <c r="Q14" s="156"/>
      <c r="R14" s="156"/>
      <c r="S14" s="156"/>
      <c r="T14" s="175"/>
      <c r="U14" s="176"/>
      <c r="V14" s="176"/>
      <c r="W14" s="176"/>
      <c r="X14" s="177"/>
      <c r="Y14" s="175"/>
      <c r="Z14" s="176"/>
      <c r="AA14" s="176"/>
      <c r="AB14" s="205"/>
      <c r="AC14" s="43"/>
      <c r="AD14" s="44"/>
      <c r="AE14" s="44"/>
      <c r="AF14" s="45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7"/>
      <c r="AR14" s="48"/>
      <c r="AS14" s="47"/>
      <c r="AT14" s="47"/>
      <c r="AU14" s="47"/>
      <c r="AV14" s="47"/>
      <c r="AW14" s="49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50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51"/>
      <c r="BW14" s="52">
        <f t="shared" si="5"/>
        <v>0</v>
      </c>
      <c r="BX14" s="53">
        <f t="shared" si="6"/>
        <v>0</v>
      </c>
      <c r="BY14" s="53">
        <f t="shared" si="7"/>
        <v>0</v>
      </c>
      <c r="BZ14" s="54"/>
      <c r="CA14" s="261"/>
      <c r="CB14" s="261"/>
      <c r="CC14" s="261"/>
      <c r="CD14" s="261"/>
      <c r="CE14" s="261"/>
      <c r="CF14" s="261"/>
      <c r="CG14" s="261"/>
      <c r="CH14" s="261"/>
      <c r="CI14" s="261"/>
      <c r="CJ14" s="261"/>
      <c r="CK14" s="261"/>
      <c r="CL14" s="261"/>
      <c r="CM14" s="261"/>
      <c r="CN14" s="261"/>
      <c r="CO14" s="261">
        <f t="shared" si="8"/>
        <v>0</v>
      </c>
      <c r="CP14" s="261"/>
      <c r="CQ14" s="261"/>
      <c r="CR14" s="261">
        <f t="shared" si="9"/>
        <v>0</v>
      </c>
      <c r="CS14" s="261"/>
      <c r="CT14" s="261"/>
      <c r="CU14" s="261"/>
      <c r="CV14" s="261"/>
      <c r="CW14" s="261"/>
      <c r="CX14" s="261"/>
      <c r="CY14" s="261"/>
      <c r="CZ14" s="261"/>
      <c r="DA14" s="261"/>
      <c r="DB14" s="261"/>
      <c r="DC14" s="261"/>
      <c r="DD14" s="261"/>
      <c r="DE14" s="261"/>
      <c r="DF14" s="261"/>
      <c r="DG14" s="261"/>
      <c r="DH14" s="261"/>
      <c r="DI14" s="261"/>
      <c r="DJ14" s="261"/>
      <c r="DK14" s="261"/>
      <c r="DL14" s="261"/>
      <c r="DM14" s="261"/>
      <c r="DN14" s="261"/>
      <c r="DO14" s="261"/>
      <c r="DP14" s="261"/>
      <c r="DQ14" s="261"/>
      <c r="DR14" s="261"/>
      <c r="DS14" s="261"/>
      <c r="DT14" s="261"/>
      <c r="DU14" s="261"/>
      <c r="DV14" s="261"/>
      <c r="DW14" s="261"/>
      <c r="DX14" s="261"/>
      <c r="DY14" s="261"/>
      <c r="DZ14" s="261"/>
      <c r="EA14" s="261"/>
      <c r="EB14" s="261"/>
    </row>
    <row r="15" s="28" customFormat="1" customHeight="1" spans="1:132">
      <c r="A15" s="95" t="s">
        <v>1610</v>
      </c>
      <c r="B15" s="95" t="s">
        <v>1612</v>
      </c>
      <c r="C15" s="95" t="s">
        <v>2419</v>
      </c>
      <c r="D15" s="101" t="s">
        <v>170</v>
      </c>
      <c r="E15" s="111" t="s">
        <v>171</v>
      </c>
      <c r="F15" s="110" t="s">
        <v>172</v>
      </c>
      <c r="G15" s="99">
        <f t="shared" si="10"/>
        <v>0</v>
      </c>
      <c r="H15" s="100"/>
      <c r="I15" s="150">
        <f t="shared" si="11"/>
        <v>0</v>
      </c>
      <c r="J15" s="151">
        <f t="shared" si="2"/>
        <v>0</v>
      </c>
      <c r="K15" s="35"/>
      <c r="L15" s="36"/>
      <c r="M15" s="33">
        <f t="shared" si="3"/>
        <v>0</v>
      </c>
      <c r="N15" s="38">
        <f t="shared" si="4"/>
        <v>0</v>
      </c>
      <c r="O15" s="155"/>
      <c r="P15" s="156"/>
      <c r="Q15" s="156"/>
      <c r="R15" s="156"/>
      <c r="S15" s="156"/>
      <c r="T15" s="40"/>
      <c r="U15" s="39"/>
      <c r="V15" s="39"/>
      <c r="W15" s="39"/>
      <c r="X15" s="177"/>
      <c r="Y15" s="175"/>
      <c r="Z15" s="176"/>
      <c r="AA15" s="176"/>
      <c r="AB15" s="205"/>
      <c r="AC15" s="43"/>
      <c r="AD15" s="44"/>
      <c r="AE15" s="44"/>
      <c r="AF15" s="45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7"/>
      <c r="AR15" s="48"/>
      <c r="AS15" s="47"/>
      <c r="AT15" s="47"/>
      <c r="AU15" s="47"/>
      <c r="AV15" s="47"/>
      <c r="AW15" s="49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50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51"/>
      <c r="BW15" s="52">
        <f t="shared" si="5"/>
        <v>0</v>
      </c>
      <c r="BX15" s="53">
        <f t="shared" si="6"/>
        <v>0</v>
      </c>
      <c r="BY15" s="53">
        <f t="shared" si="7"/>
        <v>0</v>
      </c>
      <c r="BZ15" s="54"/>
      <c r="CA15" s="261"/>
      <c r="CB15" s="261"/>
      <c r="CC15" s="261"/>
      <c r="CD15" s="261"/>
      <c r="CE15" s="261"/>
      <c r="CF15" s="261"/>
      <c r="CG15" s="261"/>
      <c r="CH15" s="261"/>
      <c r="CI15" s="261"/>
      <c r="CJ15" s="261"/>
      <c r="CK15" s="261"/>
      <c r="CL15" s="261"/>
      <c r="CM15" s="261"/>
      <c r="CN15" s="261"/>
      <c r="CO15" s="261">
        <f t="shared" si="8"/>
        <v>0</v>
      </c>
      <c r="CP15" s="261"/>
      <c r="CQ15" s="261"/>
      <c r="CR15" s="261">
        <f t="shared" si="9"/>
        <v>0</v>
      </c>
      <c r="CS15" s="261"/>
      <c r="CT15" s="261"/>
      <c r="CU15" s="261"/>
      <c r="CV15" s="261"/>
      <c r="CW15" s="261"/>
      <c r="CX15" s="261"/>
      <c r="CY15" s="261"/>
      <c r="CZ15" s="261"/>
      <c r="DA15" s="261"/>
      <c r="DB15" s="261"/>
      <c r="DC15" s="261"/>
      <c r="DD15" s="261"/>
      <c r="DE15" s="261"/>
      <c r="DF15" s="261"/>
      <c r="DG15" s="261"/>
      <c r="DH15" s="261"/>
      <c r="DI15" s="261"/>
      <c r="DJ15" s="261"/>
      <c r="DK15" s="261"/>
      <c r="DL15" s="261"/>
      <c r="DM15" s="261"/>
      <c r="DN15" s="261"/>
      <c r="DO15" s="261"/>
      <c r="DP15" s="261"/>
      <c r="DQ15" s="261"/>
      <c r="DR15" s="261"/>
      <c r="DS15" s="261"/>
      <c r="DT15" s="261"/>
      <c r="DU15" s="261"/>
      <c r="DV15" s="261"/>
      <c r="DW15" s="261"/>
      <c r="DX15" s="261"/>
      <c r="DY15" s="261"/>
      <c r="DZ15" s="261"/>
      <c r="EA15" s="261"/>
      <c r="EB15" s="261"/>
    </row>
    <row r="16" s="28" customFormat="1" customHeight="1" spans="1:132">
      <c r="A16" s="95" t="s">
        <v>1610</v>
      </c>
      <c r="B16" s="95" t="s">
        <v>1612</v>
      </c>
      <c r="C16" s="95" t="s">
        <v>2419</v>
      </c>
      <c r="D16" s="101" t="s">
        <v>173</v>
      </c>
      <c r="E16" s="111" t="s">
        <v>174</v>
      </c>
      <c r="F16" s="110" t="s">
        <v>175</v>
      </c>
      <c r="G16" s="99">
        <f t="shared" si="10"/>
        <v>0</v>
      </c>
      <c r="H16" s="100"/>
      <c r="I16" s="150">
        <f t="shared" si="11"/>
        <v>0</v>
      </c>
      <c r="J16" s="151">
        <f t="shared" si="2"/>
        <v>0</v>
      </c>
      <c r="K16" s="35"/>
      <c r="L16" s="157"/>
      <c r="M16" s="33">
        <f t="shared" si="3"/>
        <v>0</v>
      </c>
      <c r="N16" s="38">
        <f t="shared" si="4"/>
        <v>0</v>
      </c>
      <c r="O16" s="155"/>
      <c r="P16" s="156"/>
      <c r="Q16" s="156"/>
      <c r="R16" s="156"/>
      <c r="S16" s="156"/>
      <c r="T16" s="175"/>
      <c r="U16" s="176"/>
      <c r="V16" s="176"/>
      <c r="W16" s="176"/>
      <c r="X16" s="177"/>
      <c r="Y16" s="175"/>
      <c r="Z16" s="176"/>
      <c r="AA16" s="176"/>
      <c r="AB16" s="205"/>
      <c r="AC16" s="43"/>
      <c r="AD16" s="44"/>
      <c r="AE16" s="44"/>
      <c r="AF16" s="45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7"/>
      <c r="AR16" s="48"/>
      <c r="AS16" s="47"/>
      <c r="AT16" s="47"/>
      <c r="AU16" s="47"/>
      <c r="AV16" s="47"/>
      <c r="AW16" s="49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50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51"/>
      <c r="BW16" s="52">
        <f t="shared" si="5"/>
        <v>0</v>
      </c>
      <c r="BX16" s="53">
        <f t="shared" si="6"/>
        <v>0</v>
      </c>
      <c r="BY16" s="53">
        <f t="shared" si="7"/>
        <v>0</v>
      </c>
      <c r="BZ16" s="54"/>
      <c r="CA16" s="261"/>
      <c r="CB16" s="261"/>
      <c r="CC16" s="261"/>
      <c r="CD16" s="261"/>
      <c r="CE16" s="261"/>
      <c r="CF16" s="261"/>
      <c r="CG16" s="261"/>
      <c r="CH16" s="261"/>
      <c r="CI16" s="261"/>
      <c r="CJ16" s="261"/>
      <c r="CK16" s="261"/>
      <c r="CL16" s="261"/>
      <c r="CM16" s="261"/>
      <c r="CN16" s="261"/>
      <c r="CO16" s="261">
        <f t="shared" si="8"/>
        <v>0</v>
      </c>
      <c r="CP16" s="261"/>
      <c r="CQ16" s="261"/>
      <c r="CR16" s="261">
        <f t="shared" si="9"/>
        <v>0</v>
      </c>
      <c r="CS16" s="261"/>
      <c r="CT16" s="261"/>
      <c r="CU16" s="261"/>
      <c r="CV16" s="261"/>
      <c r="CW16" s="261"/>
      <c r="CX16" s="261"/>
      <c r="CY16" s="261"/>
      <c r="CZ16" s="261"/>
      <c r="DA16" s="261"/>
      <c r="DB16" s="261"/>
      <c r="DC16" s="261"/>
      <c r="DD16" s="261"/>
      <c r="DE16" s="261"/>
      <c r="DF16" s="261"/>
      <c r="DG16" s="261"/>
      <c r="DH16" s="261"/>
      <c r="DI16" s="261"/>
      <c r="DJ16" s="261"/>
      <c r="DK16" s="261"/>
      <c r="DL16" s="261"/>
      <c r="DM16" s="261"/>
      <c r="DN16" s="261"/>
      <c r="DO16" s="261"/>
      <c r="DP16" s="261"/>
      <c r="DQ16" s="261"/>
      <c r="DR16" s="261"/>
      <c r="DS16" s="261"/>
      <c r="DT16" s="261"/>
      <c r="DU16" s="261"/>
      <c r="DV16" s="261"/>
      <c r="DW16" s="261"/>
      <c r="DX16" s="261"/>
      <c r="DY16" s="261"/>
      <c r="DZ16" s="261"/>
      <c r="EA16" s="261"/>
      <c r="EB16" s="261"/>
    </row>
    <row r="17" s="28" customFormat="1" customHeight="1" spans="1:132">
      <c r="A17" s="95" t="s">
        <v>1610</v>
      </c>
      <c r="B17" s="95" t="s">
        <v>1645</v>
      </c>
      <c r="C17" s="95" t="s">
        <v>1646</v>
      </c>
      <c r="D17" s="105" t="s">
        <v>176</v>
      </c>
      <c r="E17" s="112"/>
      <c r="F17" s="113" t="s">
        <v>177</v>
      </c>
      <c r="G17" s="99">
        <f t="shared" si="10"/>
        <v>0</v>
      </c>
      <c r="H17" s="114"/>
      <c r="I17" s="150">
        <f t="shared" si="11"/>
        <v>0</v>
      </c>
      <c r="J17" s="151">
        <f t="shared" si="2"/>
        <v>0</v>
      </c>
      <c r="K17" s="35"/>
      <c r="L17" s="157"/>
      <c r="M17" s="33">
        <f t="shared" si="3"/>
        <v>0</v>
      </c>
      <c r="N17" s="38">
        <f t="shared" si="4"/>
        <v>0</v>
      </c>
      <c r="O17" s="158"/>
      <c r="P17" s="158"/>
      <c r="Q17" s="158"/>
      <c r="R17" s="158"/>
      <c r="S17" s="158"/>
      <c r="T17" s="175"/>
      <c r="U17" s="176"/>
      <c r="V17" s="176"/>
      <c r="W17" s="176"/>
      <c r="X17" s="177"/>
      <c r="Y17" s="175"/>
      <c r="Z17" s="176"/>
      <c r="AA17" s="176"/>
      <c r="AB17" s="205"/>
      <c r="AC17" s="43"/>
      <c r="AD17" s="44"/>
      <c r="AE17" s="44"/>
      <c r="AF17" s="45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7"/>
      <c r="AR17" s="48"/>
      <c r="AS17" s="47"/>
      <c r="AT17" s="47"/>
      <c r="AU17" s="47"/>
      <c r="AV17" s="47"/>
      <c r="AW17" s="49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50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51"/>
      <c r="BW17" s="52">
        <f t="shared" si="5"/>
        <v>0</v>
      </c>
      <c r="BX17" s="53">
        <f t="shared" si="6"/>
        <v>0</v>
      </c>
      <c r="BY17" s="53">
        <f t="shared" si="7"/>
        <v>0</v>
      </c>
      <c r="BZ17" s="54"/>
      <c r="CA17" s="261"/>
      <c r="CB17" s="261"/>
      <c r="CC17" s="261"/>
      <c r="CD17" s="261"/>
      <c r="CE17" s="261"/>
      <c r="CF17" s="261"/>
      <c r="CG17" s="261"/>
      <c r="CH17" s="261"/>
      <c r="CI17" s="261"/>
      <c r="CJ17" s="261"/>
      <c r="CK17" s="261"/>
      <c r="CL17" s="261"/>
      <c r="CM17" s="261"/>
      <c r="CN17" s="261"/>
      <c r="CO17" s="261">
        <f t="shared" si="8"/>
        <v>0</v>
      </c>
      <c r="CP17" s="261"/>
      <c r="CQ17" s="261"/>
      <c r="CR17" s="261"/>
      <c r="CS17" s="261"/>
      <c r="CT17" s="261"/>
      <c r="CU17" s="261"/>
      <c r="CV17" s="261"/>
      <c r="CW17" s="261"/>
      <c r="CX17" s="261"/>
      <c r="CY17" s="261"/>
      <c r="CZ17" s="261"/>
      <c r="DA17" s="261"/>
      <c r="DB17" s="261"/>
      <c r="DC17" s="261"/>
      <c r="DD17" s="261"/>
      <c r="DE17" s="261"/>
      <c r="DF17" s="261"/>
      <c r="DG17" s="261"/>
      <c r="DH17" s="261"/>
      <c r="DI17" s="261"/>
      <c r="DJ17" s="261"/>
      <c r="DK17" s="261"/>
      <c r="DL17" s="261"/>
      <c r="DM17" s="261"/>
      <c r="DN17" s="261"/>
      <c r="DO17" s="261"/>
      <c r="DP17" s="261"/>
      <c r="DQ17" s="261"/>
      <c r="DR17" s="261"/>
      <c r="DS17" s="261"/>
      <c r="DT17" s="261"/>
      <c r="DU17" s="261"/>
      <c r="DV17" s="261"/>
      <c r="DW17" s="261"/>
      <c r="DX17" s="261"/>
      <c r="DY17" s="261"/>
      <c r="DZ17" s="261"/>
      <c r="EA17" s="261"/>
      <c r="EB17" s="261"/>
    </row>
    <row r="18" s="28" customFormat="1" customHeight="1" spans="1:132">
      <c r="A18" s="95" t="s">
        <v>1610</v>
      </c>
      <c r="B18" s="95" t="s">
        <v>1612</v>
      </c>
      <c r="C18" s="95" t="s">
        <v>2419</v>
      </c>
      <c r="D18" s="115" t="s">
        <v>178</v>
      </c>
      <c r="E18" s="109" t="s">
        <v>179</v>
      </c>
      <c r="F18" s="110" t="s">
        <v>180</v>
      </c>
      <c r="G18" s="99">
        <f t="shared" si="10"/>
        <v>0</v>
      </c>
      <c r="H18" s="100"/>
      <c r="I18" s="150">
        <f t="shared" si="11"/>
        <v>0</v>
      </c>
      <c r="J18" s="151">
        <f t="shared" si="2"/>
        <v>0</v>
      </c>
      <c r="K18" s="37"/>
      <c r="L18" s="36"/>
      <c r="M18" s="33">
        <f t="shared" si="3"/>
        <v>0</v>
      </c>
      <c r="N18" s="38">
        <f t="shared" si="4"/>
        <v>0</v>
      </c>
      <c r="O18" s="159"/>
      <c r="P18" s="160"/>
      <c r="Q18" s="160"/>
      <c r="R18" s="160"/>
      <c r="S18" s="160"/>
      <c r="T18" s="40"/>
      <c r="U18" s="39"/>
      <c r="V18" s="39"/>
      <c r="W18" s="39"/>
      <c r="X18" s="41"/>
      <c r="Y18" s="40"/>
      <c r="Z18" s="39"/>
      <c r="AA18" s="39"/>
      <c r="AB18" s="42"/>
      <c r="AC18" s="43"/>
      <c r="AD18" s="44"/>
      <c r="AE18" s="44"/>
      <c r="AF18" s="45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7"/>
      <c r="AR18" s="48"/>
      <c r="AS18" s="47"/>
      <c r="AT18" s="47"/>
      <c r="AU18" s="47"/>
      <c r="AV18" s="47"/>
      <c r="AW18" s="49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50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51"/>
      <c r="BW18" s="52">
        <f t="shared" si="5"/>
        <v>0</v>
      </c>
      <c r="BX18" s="53">
        <f t="shared" si="6"/>
        <v>0</v>
      </c>
      <c r="BY18" s="53">
        <f t="shared" si="7"/>
        <v>0</v>
      </c>
      <c r="BZ18" s="54"/>
      <c r="CA18" s="262"/>
      <c r="CB18" s="262"/>
      <c r="CC18" s="262"/>
      <c r="CD18" s="262"/>
      <c r="CE18" s="262"/>
      <c r="CF18" s="262"/>
      <c r="CG18" s="262"/>
      <c r="CH18" s="262"/>
      <c r="CI18" s="262"/>
      <c r="CJ18" s="262"/>
      <c r="CK18" s="262"/>
      <c r="CL18" s="262"/>
      <c r="CM18" s="262"/>
      <c r="CN18" s="262"/>
      <c r="CO18" s="261">
        <f t="shared" si="8"/>
        <v>0</v>
      </c>
      <c r="CP18" s="262"/>
      <c r="CQ18" s="262"/>
      <c r="CR18" s="262"/>
      <c r="CS18" s="262"/>
      <c r="CT18" s="262"/>
      <c r="CU18" s="262"/>
      <c r="CV18" s="262"/>
      <c r="CW18" s="262"/>
      <c r="CX18" s="262"/>
      <c r="CY18" s="262"/>
      <c r="CZ18" s="262"/>
      <c r="DA18" s="262"/>
      <c r="DB18" s="262"/>
      <c r="DC18" s="262"/>
      <c r="DD18" s="262"/>
      <c r="DE18" s="262"/>
      <c r="DF18" s="262"/>
      <c r="DG18" s="262"/>
      <c r="DH18" s="262"/>
      <c r="DI18" s="262"/>
      <c r="DJ18" s="262"/>
      <c r="DK18" s="262"/>
      <c r="DL18" s="262"/>
      <c r="DM18" s="262"/>
      <c r="DN18" s="262"/>
      <c r="DO18" s="262"/>
      <c r="DP18" s="262"/>
      <c r="DQ18" s="262"/>
      <c r="DR18" s="262"/>
      <c r="DS18" s="262"/>
      <c r="DT18" s="262"/>
      <c r="DU18" s="262"/>
      <c r="DV18" s="262"/>
      <c r="DW18" s="262"/>
      <c r="DX18" s="262"/>
      <c r="DY18" s="262"/>
      <c r="DZ18" s="262"/>
      <c r="EA18" s="262"/>
      <c r="EB18" s="262"/>
    </row>
    <row r="19" s="28" customFormat="1" customHeight="1" spans="1:132">
      <c r="A19" s="95" t="s">
        <v>1610</v>
      </c>
      <c r="B19" s="95" t="s">
        <v>1612</v>
      </c>
      <c r="C19" s="95" t="s">
        <v>2419</v>
      </c>
      <c r="D19" s="115" t="s">
        <v>181</v>
      </c>
      <c r="E19" s="109" t="s">
        <v>179</v>
      </c>
      <c r="F19" s="110" t="s">
        <v>182</v>
      </c>
      <c r="G19" s="99">
        <f t="shared" si="10"/>
        <v>0</v>
      </c>
      <c r="H19" s="100"/>
      <c r="I19" s="150">
        <f t="shared" si="11"/>
        <v>0</v>
      </c>
      <c r="J19" s="151">
        <f t="shared" si="2"/>
        <v>0</v>
      </c>
      <c r="K19" s="37"/>
      <c r="L19" s="36"/>
      <c r="M19" s="33">
        <f t="shared" si="3"/>
        <v>0</v>
      </c>
      <c r="N19" s="38">
        <f t="shared" si="4"/>
        <v>0</v>
      </c>
      <c r="O19" s="156"/>
      <c r="P19" s="156"/>
      <c r="Q19" s="156"/>
      <c r="R19" s="156"/>
      <c r="S19" s="156"/>
      <c r="T19" s="40"/>
      <c r="U19" s="39"/>
      <c r="V19" s="39"/>
      <c r="W19" s="39"/>
      <c r="X19" s="41"/>
      <c r="Y19" s="40"/>
      <c r="Z19" s="39"/>
      <c r="AA19" s="39"/>
      <c r="AB19" s="42"/>
      <c r="AC19" s="43"/>
      <c r="AD19" s="44"/>
      <c r="AE19" s="44"/>
      <c r="AF19" s="45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7"/>
      <c r="AR19" s="48"/>
      <c r="AS19" s="47"/>
      <c r="AT19" s="47"/>
      <c r="AU19" s="47"/>
      <c r="AV19" s="47"/>
      <c r="AW19" s="49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50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51"/>
      <c r="BW19" s="52">
        <f t="shared" si="5"/>
        <v>0</v>
      </c>
      <c r="BX19" s="53">
        <f t="shared" si="6"/>
        <v>0</v>
      </c>
      <c r="BY19" s="53">
        <f t="shared" si="7"/>
        <v>0</v>
      </c>
      <c r="BZ19" s="54"/>
      <c r="CA19" s="261"/>
      <c r="CB19" s="261"/>
      <c r="CC19" s="261"/>
      <c r="CD19" s="261"/>
      <c r="CE19" s="261"/>
      <c r="CF19" s="261"/>
      <c r="CG19" s="261"/>
      <c r="CH19" s="261"/>
      <c r="CI19" s="261"/>
      <c r="CJ19" s="261"/>
      <c r="CK19" s="261"/>
      <c r="CL19" s="261"/>
      <c r="CM19" s="261"/>
      <c r="CN19" s="261"/>
      <c r="CO19" s="261">
        <f t="shared" si="8"/>
        <v>0</v>
      </c>
      <c r="CP19" s="261"/>
      <c r="CQ19" s="261"/>
      <c r="CR19" s="261"/>
      <c r="CS19" s="261"/>
      <c r="CT19" s="261"/>
      <c r="CU19" s="261"/>
      <c r="CV19" s="261"/>
      <c r="CW19" s="261"/>
      <c r="CX19" s="261"/>
      <c r="CY19" s="261"/>
      <c r="CZ19" s="261"/>
      <c r="DA19" s="261"/>
      <c r="DB19" s="261"/>
      <c r="DC19" s="261"/>
      <c r="DD19" s="261"/>
      <c r="DE19" s="261"/>
      <c r="DF19" s="261"/>
      <c r="DG19" s="261"/>
      <c r="DH19" s="261"/>
      <c r="DI19" s="261"/>
      <c r="DJ19" s="261"/>
      <c r="DK19" s="261"/>
      <c r="DL19" s="261"/>
      <c r="DM19" s="261"/>
      <c r="DN19" s="261"/>
      <c r="DO19" s="261"/>
      <c r="DP19" s="261"/>
      <c r="DQ19" s="261"/>
      <c r="DR19" s="261"/>
      <c r="DS19" s="261"/>
      <c r="DT19" s="261"/>
      <c r="DU19" s="261"/>
      <c r="DV19" s="261"/>
      <c r="DW19" s="261"/>
      <c r="DX19" s="261"/>
      <c r="DY19" s="261"/>
      <c r="DZ19" s="261"/>
      <c r="EA19" s="261"/>
      <c r="EB19" s="261"/>
    </row>
    <row r="20" s="28" customFormat="1" customHeight="1" spans="1:132">
      <c r="A20" s="95" t="s">
        <v>1610</v>
      </c>
      <c r="B20" s="95" t="s">
        <v>1612</v>
      </c>
      <c r="C20" s="95" t="s">
        <v>2419</v>
      </c>
      <c r="D20" s="115" t="s">
        <v>183</v>
      </c>
      <c r="E20" s="109" t="s">
        <v>184</v>
      </c>
      <c r="F20" s="110" t="s">
        <v>185</v>
      </c>
      <c r="G20" s="99">
        <f t="shared" si="10"/>
        <v>0</v>
      </c>
      <c r="H20" s="100"/>
      <c r="I20" s="150">
        <f t="shared" si="11"/>
        <v>0</v>
      </c>
      <c r="J20" s="151">
        <f t="shared" si="2"/>
        <v>0</v>
      </c>
      <c r="K20" s="37"/>
      <c r="L20" s="36"/>
      <c r="M20" s="33">
        <f t="shared" si="3"/>
        <v>0</v>
      </c>
      <c r="N20" s="38">
        <f t="shared" si="4"/>
        <v>0</v>
      </c>
      <c r="O20" s="160"/>
      <c r="P20" s="160"/>
      <c r="Q20" s="160"/>
      <c r="R20" s="160"/>
      <c r="S20" s="160"/>
      <c r="T20" s="40"/>
      <c r="U20" s="39"/>
      <c r="V20" s="39"/>
      <c r="W20" s="39"/>
      <c r="X20" s="41"/>
      <c r="Y20" s="40"/>
      <c r="Z20" s="39"/>
      <c r="AA20" s="39"/>
      <c r="AB20" s="42"/>
      <c r="AC20" s="43"/>
      <c r="AD20" s="44"/>
      <c r="AE20" s="44"/>
      <c r="AF20" s="45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7"/>
      <c r="AR20" s="48"/>
      <c r="AS20" s="47"/>
      <c r="AT20" s="47"/>
      <c r="AU20" s="47"/>
      <c r="AV20" s="47"/>
      <c r="AW20" s="49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50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51"/>
      <c r="BW20" s="52">
        <f t="shared" si="5"/>
        <v>0</v>
      </c>
      <c r="BX20" s="53">
        <f t="shared" si="6"/>
        <v>0</v>
      </c>
      <c r="BY20" s="53">
        <f t="shared" si="7"/>
        <v>0</v>
      </c>
      <c r="BZ20" s="54"/>
      <c r="CA20" s="261"/>
      <c r="CB20" s="261"/>
      <c r="CC20" s="261"/>
      <c r="CD20" s="261"/>
      <c r="CE20" s="261"/>
      <c r="CF20" s="261"/>
      <c r="CG20" s="261"/>
      <c r="CH20" s="261"/>
      <c r="CI20" s="261"/>
      <c r="CJ20" s="261"/>
      <c r="CK20" s="261"/>
      <c r="CL20" s="261"/>
      <c r="CM20" s="261"/>
      <c r="CN20" s="261"/>
      <c r="CO20" s="261">
        <f t="shared" si="8"/>
        <v>0</v>
      </c>
      <c r="CP20" s="261"/>
      <c r="CQ20" s="261"/>
      <c r="CR20" s="261"/>
      <c r="CS20" s="261"/>
      <c r="CT20" s="261"/>
      <c r="CU20" s="261"/>
      <c r="CV20" s="261"/>
      <c r="CW20" s="261"/>
      <c r="CX20" s="261"/>
      <c r="CY20" s="261"/>
      <c r="CZ20" s="261"/>
      <c r="DA20" s="261"/>
      <c r="DB20" s="261"/>
      <c r="DC20" s="261"/>
      <c r="DD20" s="261"/>
      <c r="DE20" s="261"/>
      <c r="DF20" s="261"/>
      <c r="DG20" s="261"/>
      <c r="DH20" s="261"/>
      <c r="DI20" s="261"/>
      <c r="DJ20" s="261"/>
      <c r="DK20" s="261"/>
      <c r="DL20" s="261"/>
      <c r="DM20" s="261"/>
      <c r="DN20" s="261"/>
      <c r="DO20" s="261"/>
      <c r="DP20" s="261"/>
      <c r="DQ20" s="261"/>
      <c r="DR20" s="261"/>
      <c r="DS20" s="261"/>
      <c r="DT20" s="261"/>
      <c r="DU20" s="261"/>
      <c r="DV20" s="261"/>
      <c r="DW20" s="261"/>
      <c r="DX20" s="261"/>
      <c r="DY20" s="261"/>
      <c r="DZ20" s="261"/>
      <c r="EA20" s="261"/>
      <c r="EB20" s="261"/>
    </row>
    <row r="21" s="28" customFormat="1" customHeight="1" spans="1:132">
      <c r="A21" s="95" t="s">
        <v>1610</v>
      </c>
      <c r="B21" s="95" t="s">
        <v>1612</v>
      </c>
      <c r="C21" s="95" t="s">
        <v>2419</v>
      </c>
      <c r="D21" s="115" t="s">
        <v>186</v>
      </c>
      <c r="E21" s="109" t="s">
        <v>187</v>
      </c>
      <c r="F21" s="110" t="s">
        <v>188</v>
      </c>
      <c r="G21" s="99">
        <f t="shared" si="10"/>
        <v>0</v>
      </c>
      <c r="H21" s="100"/>
      <c r="I21" s="150">
        <f t="shared" si="11"/>
        <v>0</v>
      </c>
      <c r="J21" s="151">
        <f t="shared" si="2"/>
        <v>0</v>
      </c>
      <c r="K21" s="35"/>
      <c r="L21" s="157"/>
      <c r="M21" s="33">
        <f t="shared" si="3"/>
        <v>0</v>
      </c>
      <c r="N21" s="38">
        <f t="shared" si="4"/>
        <v>0</v>
      </c>
      <c r="O21" s="160"/>
      <c r="P21" s="160"/>
      <c r="Q21" s="160"/>
      <c r="R21" s="160"/>
      <c r="S21" s="160"/>
      <c r="T21" s="40"/>
      <c r="U21" s="39"/>
      <c r="V21" s="39"/>
      <c r="W21" s="39"/>
      <c r="X21" s="41"/>
      <c r="Y21" s="40"/>
      <c r="Z21" s="39"/>
      <c r="AA21" s="39"/>
      <c r="AB21" s="42"/>
      <c r="AC21" s="43"/>
      <c r="AD21" s="44"/>
      <c r="AE21" s="44"/>
      <c r="AF21" s="45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7"/>
      <c r="AR21" s="48"/>
      <c r="AS21" s="47"/>
      <c r="AT21" s="47"/>
      <c r="AU21" s="47"/>
      <c r="AV21" s="47"/>
      <c r="AW21" s="49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50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51"/>
      <c r="BW21" s="52">
        <f t="shared" si="5"/>
        <v>0</v>
      </c>
      <c r="BX21" s="53">
        <f t="shared" si="6"/>
        <v>0</v>
      </c>
      <c r="BY21" s="53">
        <f t="shared" si="7"/>
        <v>0</v>
      </c>
      <c r="BZ21" s="54"/>
      <c r="CA21" s="261"/>
      <c r="CB21" s="261"/>
      <c r="CC21" s="261"/>
      <c r="CD21" s="261"/>
      <c r="CE21" s="261"/>
      <c r="CF21" s="261"/>
      <c r="CG21" s="261"/>
      <c r="CH21" s="261"/>
      <c r="CI21" s="261"/>
      <c r="CJ21" s="261"/>
      <c r="CK21" s="261"/>
      <c r="CL21" s="261"/>
      <c r="CM21" s="261"/>
      <c r="CN21" s="261"/>
      <c r="CO21" s="261">
        <f t="shared" si="8"/>
        <v>0</v>
      </c>
      <c r="CP21" s="261"/>
      <c r="CQ21" s="261"/>
      <c r="CR21" s="261"/>
      <c r="CS21" s="261"/>
      <c r="CT21" s="261"/>
      <c r="CU21" s="261"/>
      <c r="CV21" s="261"/>
      <c r="CW21" s="261"/>
      <c r="CX21" s="261"/>
      <c r="CY21" s="261"/>
      <c r="CZ21" s="261"/>
      <c r="DA21" s="261"/>
      <c r="DB21" s="261"/>
      <c r="DC21" s="261"/>
      <c r="DD21" s="261"/>
      <c r="DE21" s="261"/>
      <c r="DF21" s="261"/>
      <c r="DG21" s="261"/>
      <c r="DH21" s="261"/>
      <c r="DI21" s="261"/>
      <c r="DJ21" s="261"/>
      <c r="DK21" s="261"/>
      <c r="DL21" s="261"/>
      <c r="DM21" s="261"/>
      <c r="DN21" s="261"/>
      <c r="DO21" s="261"/>
      <c r="DP21" s="261"/>
      <c r="DQ21" s="261"/>
      <c r="DR21" s="261"/>
      <c r="DS21" s="261"/>
      <c r="DT21" s="261"/>
      <c r="DU21" s="261"/>
      <c r="DV21" s="261"/>
      <c r="DW21" s="261"/>
      <c r="DX21" s="261"/>
      <c r="DY21" s="261"/>
      <c r="DZ21" s="261"/>
      <c r="EA21" s="261"/>
      <c r="EB21" s="261"/>
    </row>
    <row r="22" s="28" customFormat="1" customHeight="1" spans="1:132">
      <c r="A22" s="95" t="s">
        <v>1610</v>
      </c>
      <c r="B22" s="95" t="s">
        <v>1645</v>
      </c>
      <c r="C22" s="95" t="s">
        <v>1646</v>
      </c>
      <c r="D22" s="115" t="s">
        <v>732</v>
      </c>
      <c r="E22" s="112" t="s">
        <v>733</v>
      </c>
      <c r="F22" s="98" t="s">
        <v>734</v>
      </c>
      <c r="G22" s="99">
        <f t="shared" si="10"/>
        <v>0</v>
      </c>
      <c r="H22" s="114"/>
      <c r="I22" s="150">
        <f t="shared" si="11"/>
        <v>0</v>
      </c>
      <c r="J22" s="151">
        <f t="shared" si="2"/>
        <v>0</v>
      </c>
      <c r="K22" s="35"/>
      <c r="L22" s="157"/>
      <c r="M22" s="33">
        <f t="shared" si="3"/>
        <v>0</v>
      </c>
      <c r="N22" s="38">
        <f t="shared" si="4"/>
        <v>0</v>
      </c>
      <c r="O22" s="161"/>
      <c r="P22" s="158"/>
      <c r="Q22" s="178"/>
      <c r="R22" s="158"/>
      <c r="S22" s="158"/>
      <c r="T22" s="40"/>
      <c r="U22" s="39"/>
      <c r="V22" s="39"/>
      <c r="W22" s="39"/>
      <c r="X22" s="41"/>
      <c r="Y22" s="40"/>
      <c r="Z22" s="39"/>
      <c r="AA22" s="39"/>
      <c r="AB22" s="42"/>
      <c r="AC22" s="43"/>
      <c r="AD22" s="44"/>
      <c r="AE22" s="44"/>
      <c r="AF22" s="45"/>
      <c r="AG22" s="211"/>
      <c r="AH22" s="178"/>
      <c r="AI22" s="178"/>
      <c r="AJ22" s="178"/>
      <c r="AK22" s="178"/>
      <c r="AL22" s="211"/>
      <c r="AM22" s="178"/>
      <c r="AN22" s="178"/>
      <c r="AO22" s="178"/>
      <c r="AP22" s="178"/>
      <c r="AQ22" s="47"/>
      <c r="AR22" s="48"/>
      <c r="AS22" s="47"/>
      <c r="AT22" s="47"/>
      <c r="AU22" s="47"/>
      <c r="AV22" s="47"/>
      <c r="AW22" s="49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50"/>
      <c r="BL22" s="178"/>
      <c r="BM22" s="178"/>
      <c r="BN22" s="178"/>
      <c r="BO22" s="46"/>
      <c r="BP22" s="46"/>
      <c r="BQ22" s="46"/>
      <c r="BR22" s="46"/>
      <c r="BS22" s="46"/>
      <c r="BT22" s="46"/>
      <c r="BU22" s="46"/>
      <c r="BV22" s="51"/>
      <c r="BW22" s="52">
        <f t="shared" si="5"/>
        <v>0</v>
      </c>
      <c r="BX22" s="53">
        <f t="shared" si="6"/>
        <v>0</v>
      </c>
      <c r="BY22" s="53">
        <f t="shared" si="7"/>
        <v>0</v>
      </c>
      <c r="BZ22" s="54"/>
      <c r="CA22" s="261"/>
      <c r="CB22" s="261"/>
      <c r="CC22" s="261"/>
      <c r="CD22" s="261"/>
      <c r="CE22" s="261"/>
      <c r="CF22" s="261"/>
      <c r="CG22" s="261"/>
      <c r="CH22" s="261"/>
      <c r="CI22" s="261"/>
      <c r="CJ22" s="261"/>
      <c r="CK22" s="261"/>
      <c r="CL22" s="261"/>
      <c r="CM22" s="261"/>
      <c r="CN22" s="261"/>
      <c r="CO22" s="261">
        <f t="shared" si="8"/>
        <v>0</v>
      </c>
      <c r="CP22" s="261"/>
      <c r="CQ22" s="261"/>
      <c r="CR22" s="261"/>
      <c r="CS22" s="261"/>
      <c r="CT22" s="261"/>
      <c r="CU22" s="261"/>
      <c r="CV22" s="261"/>
      <c r="CW22" s="261"/>
      <c r="CX22" s="261"/>
      <c r="CY22" s="261"/>
      <c r="CZ22" s="261"/>
      <c r="DA22" s="261"/>
      <c r="DB22" s="261"/>
      <c r="DC22" s="261"/>
      <c r="DD22" s="261"/>
      <c r="DE22" s="261"/>
      <c r="DF22" s="261"/>
      <c r="DG22" s="261"/>
      <c r="DH22" s="261"/>
      <c r="DI22" s="261"/>
      <c r="DJ22" s="261"/>
      <c r="DK22" s="261"/>
      <c r="DL22" s="261"/>
      <c r="DM22" s="261"/>
      <c r="DN22" s="261"/>
      <c r="DO22" s="261"/>
      <c r="DP22" s="261"/>
      <c r="DQ22" s="261"/>
      <c r="DR22" s="261"/>
      <c r="DS22" s="261"/>
      <c r="DT22" s="261"/>
      <c r="DU22" s="261"/>
      <c r="DV22" s="261"/>
      <c r="DW22" s="261"/>
      <c r="DX22" s="261"/>
      <c r="DY22" s="261"/>
      <c r="DZ22" s="261"/>
      <c r="EA22" s="261"/>
      <c r="EB22" s="261"/>
    </row>
    <row r="23" s="28" customFormat="1" customHeight="1" spans="1:132">
      <c r="A23" s="95" t="s">
        <v>1610</v>
      </c>
      <c r="B23" s="95" t="s">
        <v>1917</v>
      </c>
      <c r="C23" s="95" t="s">
        <v>3816</v>
      </c>
      <c r="D23" s="116" t="s">
        <v>192</v>
      </c>
      <c r="E23" s="109" t="s">
        <v>193</v>
      </c>
      <c r="F23" s="110" t="s">
        <v>194</v>
      </c>
      <c r="G23" s="99">
        <f t="shared" si="10"/>
        <v>0</v>
      </c>
      <c r="H23" s="100"/>
      <c r="I23" s="150">
        <f t="shared" si="11"/>
        <v>0</v>
      </c>
      <c r="J23" s="151">
        <f t="shared" si="2"/>
        <v>0</v>
      </c>
      <c r="K23" s="35"/>
      <c r="L23" s="157"/>
      <c r="M23" s="33">
        <f t="shared" si="3"/>
        <v>0</v>
      </c>
      <c r="N23" s="38">
        <f t="shared" si="4"/>
        <v>0</v>
      </c>
      <c r="O23" s="155"/>
      <c r="P23" s="156"/>
      <c r="Q23" s="156"/>
      <c r="R23" s="156"/>
      <c r="S23" s="156"/>
      <c r="T23" s="40"/>
      <c r="U23" s="39"/>
      <c r="V23" s="39"/>
      <c r="W23" s="39"/>
      <c r="X23" s="41"/>
      <c r="Y23" s="40"/>
      <c r="Z23" s="39"/>
      <c r="AA23" s="39"/>
      <c r="AB23" s="42"/>
      <c r="AC23" s="43"/>
      <c r="AD23" s="44"/>
      <c r="AE23" s="44"/>
      <c r="AF23" s="45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7"/>
      <c r="AR23" s="48"/>
      <c r="AS23" s="47"/>
      <c r="AT23" s="47"/>
      <c r="AU23" s="47"/>
      <c r="AV23" s="47"/>
      <c r="AW23" s="49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50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51"/>
      <c r="BW23" s="52">
        <f t="shared" si="5"/>
        <v>0</v>
      </c>
      <c r="BX23" s="53">
        <f t="shared" si="6"/>
        <v>0</v>
      </c>
      <c r="BY23" s="53">
        <f t="shared" si="7"/>
        <v>0</v>
      </c>
      <c r="BZ23" s="54"/>
      <c r="CA23" s="261"/>
      <c r="CB23" s="261"/>
      <c r="CC23" s="261"/>
      <c r="CD23" s="261"/>
      <c r="CE23" s="261"/>
      <c r="CF23" s="261"/>
      <c r="CG23" s="261"/>
      <c r="CH23" s="261"/>
      <c r="CI23" s="261"/>
      <c r="CJ23" s="261"/>
      <c r="CK23" s="261"/>
      <c r="CL23" s="261"/>
      <c r="CM23" s="261"/>
      <c r="CN23" s="261"/>
      <c r="CO23" s="261">
        <f t="shared" si="8"/>
        <v>0</v>
      </c>
      <c r="CP23" s="261"/>
      <c r="CQ23" s="261"/>
      <c r="CR23" s="261"/>
      <c r="CS23" s="261"/>
      <c r="CT23" s="261"/>
      <c r="CU23" s="261"/>
      <c r="CV23" s="261"/>
      <c r="CW23" s="261"/>
      <c r="CX23" s="261"/>
      <c r="CY23" s="261"/>
      <c r="CZ23" s="261"/>
      <c r="DA23" s="261"/>
      <c r="DB23" s="261"/>
      <c r="DC23" s="261"/>
      <c r="DD23" s="261"/>
      <c r="DE23" s="261"/>
      <c r="DF23" s="261"/>
      <c r="DG23" s="261"/>
      <c r="DH23" s="261"/>
      <c r="DI23" s="261"/>
      <c r="DJ23" s="261"/>
      <c r="DK23" s="261"/>
      <c r="DL23" s="261"/>
      <c r="DM23" s="261"/>
      <c r="DN23" s="261"/>
      <c r="DO23" s="261"/>
      <c r="DP23" s="261"/>
      <c r="DQ23" s="261"/>
      <c r="DR23" s="261"/>
      <c r="DS23" s="261"/>
      <c r="DT23" s="261"/>
      <c r="DU23" s="261"/>
      <c r="DV23" s="261"/>
      <c r="DW23" s="261"/>
      <c r="DX23" s="261"/>
      <c r="DY23" s="261"/>
      <c r="DZ23" s="261"/>
      <c r="EA23" s="261"/>
      <c r="EB23" s="261"/>
    </row>
    <row r="24" s="28" customFormat="1" customHeight="1" spans="1:132">
      <c r="A24" s="95" t="s">
        <v>1610</v>
      </c>
      <c r="B24" s="95" t="s">
        <v>1917</v>
      </c>
      <c r="C24" s="95" t="s">
        <v>3816</v>
      </c>
      <c r="D24" s="116" t="s">
        <v>195</v>
      </c>
      <c r="E24" s="109" t="s">
        <v>196</v>
      </c>
      <c r="F24" s="110" t="s">
        <v>197</v>
      </c>
      <c r="G24" s="99">
        <f t="shared" si="10"/>
        <v>0</v>
      </c>
      <c r="H24" s="100"/>
      <c r="I24" s="150">
        <f t="shared" si="11"/>
        <v>0</v>
      </c>
      <c r="J24" s="151">
        <f t="shared" si="2"/>
        <v>0</v>
      </c>
      <c r="K24" s="35"/>
      <c r="L24" s="157"/>
      <c r="M24" s="33">
        <f t="shared" si="3"/>
        <v>0</v>
      </c>
      <c r="N24" s="38">
        <f t="shared" si="4"/>
        <v>0</v>
      </c>
      <c r="O24" s="156"/>
      <c r="P24" s="156"/>
      <c r="Q24" s="156"/>
      <c r="R24" s="156"/>
      <c r="S24" s="156"/>
      <c r="T24" s="40"/>
      <c r="U24" s="39"/>
      <c r="V24" s="39"/>
      <c r="W24" s="39"/>
      <c r="X24" s="41"/>
      <c r="Y24" s="40"/>
      <c r="Z24" s="39"/>
      <c r="AA24" s="39"/>
      <c r="AB24" s="42"/>
      <c r="AC24" s="43"/>
      <c r="AD24" s="44"/>
      <c r="AE24" s="44"/>
      <c r="AF24" s="45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7"/>
      <c r="AR24" s="48"/>
      <c r="AS24" s="47"/>
      <c r="AT24" s="47"/>
      <c r="AU24" s="47"/>
      <c r="AV24" s="47"/>
      <c r="AW24" s="49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50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51"/>
      <c r="BW24" s="52">
        <f t="shared" si="5"/>
        <v>0</v>
      </c>
      <c r="BX24" s="53">
        <f t="shared" si="6"/>
        <v>0</v>
      </c>
      <c r="BY24" s="53">
        <f t="shared" si="7"/>
        <v>0</v>
      </c>
      <c r="BZ24" s="54"/>
      <c r="CA24" s="261"/>
      <c r="CB24" s="261"/>
      <c r="CC24" s="261"/>
      <c r="CD24" s="261"/>
      <c r="CE24" s="261"/>
      <c r="CF24" s="261"/>
      <c r="CG24" s="261"/>
      <c r="CH24" s="261"/>
      <c r="CI24" s="261"/>
      <c r="CJ24" s="261"/>
      <c r="CK24" s="261"/>
      <c r="CL24" s="261"/>
      <c r="CM24" s="261"/>
      <c r="CN24" s="261"/>
      <c r="CO24" s="261">
        <f t="shared" si="8"/>
        <v>0</v>
      </c>
      <c r="CP24" s="261"/>
      <c r="CQ24" s="261"/>
      <c r="CR24" s="261"/>
      <c r="CS24" s="261"/>
      <c r="CT24" s="261"/>
      <c r="CU24" s="261"/>
      <c r="CV24" s="261"/>
      <c r="CW24" s="261"/>
      <c r="CX24" s="261"/>
      <c r="CY24" s="261"/>
      <c r="CZ24" s="261"/>
      <c r="DA24" s="261"/>
      <c r="DB24" s="261"/>
      <c r="DC24" s="261"/>
      <c r="DD24" s="261"/>
      <c r="DE24" s="261"/>
      <c r="DF24" s="261"/>
      <c r="DG24" s="261"/>
      <c r="DH24" s="261"/>
      <c r="DI24" s="261"/>
      <c r="DJ24" s="261"/>
      <c r="DK24" s="261"/>
      <c r="DL24" s="261"/>
      <c r="DM24" s="261"/>
      <c r="DN24" s="261"/>
      <c r="DO24" s="261"/>
      <c r="DP24" s="261"/>
      <c r="DQ24" s="261"/>
      <c r="DR24" s="261"/>
      <c r="DS24" s="261"/>
      <c r="DT24" s="261"/>
      <c r="DU24" s="261"/>
      <c r="DV24" s="261"/>
      <c r="DW24" s="261"/>
      <c r="DX24" s="261"/>
      <c r="DY24" s="261"/>
      <c r="DZ24" s="261"/>
      <c r="EA24" s="261"/>
      <c r="EB24" s="261"/>
    </row>
    <row r="25" s="28" customFormat="1" customHeight="1" spans="1:132">
      <c r="A25" s="95" t="s">
        <v>1610</v>
      </c>
      <c r="B25" s="95" t="s">
        <v>1917</v>
      </c>
      <c r="C25" s="95" t="s">
        <v>3816</v>
      </c>
      <c r="D25" s="116" t="s">
        <v>198</v>
      </c>
      <c r="E25" s="109" t="s">
        <v>199</v>
      </c>
      <c r="F25" s="110" t="s">
        <v>200</v>
      </c>
      <c r="G25" s="99">
        <f t="shared" si="10"/>
        <v>0</v>
      </c>
      <c r="H25" s="100"/>
      <c r="I25" s="150">
        <f t="shared" si="11"/>
        <v>0</v>
      </c>
      <c r="J25" s="151">
        <f t="shared" si="2"/>
        <v>0</v>
      </c>
      <c r="K25" s="37"/>
      <c r="L25" s="36"/>
      <c r="M25" s="33">
        <f t="shared" si="3"/>
        <v>0</v>
      </c>
      <c r="N25" s="38">
        <f t="shared" si="4"/>
        <v>0</v>
      </c>
      <c r="O25" s="156"/>
      <c r="P25" s="156"/>
      <c r="Q25" s="156"/>
      <c r="R25" s="156"/>
      <c r="S25" s="156"/>
      <c r="T25" s="40"/>
      <c r="U25" s="39"/>
      <c r="V25" s="39"/>
      <c r="W25" s="39"/>
      <c r="X25" s="41"/>
      <c r="Y25" s="40"/>
      <c r="Z25" s="39"/>
      <c r="AA25" s="39"/>
      <c r="AB25" s="42"/>
      <c r="AC25" s="43"/>
      <c r="AD25" s="44"/>
      <c r="AE25" s="44"/>
      <c r="AF25" s="45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7"/>
      <c r="AR25" s="48"/>
      <c r="AS25" s="47"/>
      <c r="AT25" s="47"/>
      <c r="AU25" s="47"/>
      <c r="AV25" s="47"/>
      <c r="AW25" s="49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50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51"/>
      <c r="BW25" s="52">
        <f t="shared" si="5"/>
        <v>0</v>
      </c>
      <c r="BX25" s="53">
        <f t="shared" si="6"/>
        <v>0</v>
      </c>
      <c r="BY25" s="53">
        <f t="shared" si="7"/>
        <v>0</v>
      </c>
      <c r="BZ25" s="54"/>
      <c r="CA25" s="261"/>
      <c r="CB25" s="261"/>
      <c r="CC25" s="261"/>
      <c r="CD25" s="261"/>
      <c r="CE25" s="261"/>
      <c r="CF25" s="261"/>
      <c r="CG25" s="261"/>
      <c r="CH25" s="261"/>
      <c r="CI25" s="261"/>
      <c r="CJ25" s="261"/>
      <c r="CK25" s="261"/>
      <c r="CL25" s="261"/>
      <c r="CM25" s="261"/>
      <c r="CN25" s="261"/>
      <c r="CO25" s="261">
        <f t="shared" si="8"/>
        <v>0</v>
      </c>
      <c r="CP25" s="261"/>
      <c r="CQ25" s="261"/>
      <c r="CR25" s="261"/>
      <c r="CS25" s="261"/>
      <c r="CT25" s="261"/>
      <c r="CU25" s="261"/>
      <c r="CV25" s="261"/>
      <c r="CW25" s="261"/>
      <c r="CX25" s="261"/>
      <c r="CY25" s="261"/>
      <c r="CZ25" s="261"/>
      <c r="DA25" s="261"/>
      <c r="DB25" s="261"/>
      <c r="DC25" s="261"/>
      <c r="DD25" s="261"/>
      <c r="DE25" s="261"/>
      <c r="DF25" s="261"/>
      <c r="DG25" s="261"/>
      <c r="DH25" s="261"/>
      <c r="DI25" s="261"/>
      <c r="DJ25" s="261"/>
      <c r="DK25" s="261"/>
      <c r="DL25" s="261"/>
      <c r="DM25" s="261"/>
      <c r="DN25" s="261"/>
      <c r="DO25" s="261"/>
      <c r="DP25" s="261"/>
      <c r="DQ25" s="261"/>
      <c r="DR25" s="261"/>
      <c r="DS25" s="261"/>
      <c r="DT25" s="261"/>
      <c r="DU25" s="261"/>
      <c r="DV25" s="261"/>
      <c r="DW25" s="261"/>
      <c r="DX25" s="261"/>
      <c r="DY25" s="261"/>
      <c r="DZ25" s="261"/>
      <c r="EA25" s="261"/>
      <c r="EB25" s="261"/>
    </row>
    <row r="26" s="28" customFormat="1" customHeight="1" spans="1:132">
      <c r="A26" s="95" t="s">
        <v>1610</v>
      </c>
      <c r="B26" s="95" t="s">
        <v>1917</v>
      </c>
      <c r="C26" s="95" t="s">
        <v>3816</v>
      </c>
      <c r="D26" s="116" t="s">
        <v>201</v>
      </c>
      <c r="E26" s="109" t="s">
        <v>202</v>
      </c>
      <c r="F26" s="110" t="s">
        <v>203</v>
      </c>
      <c r="G26" s="99">
        <f t="shared" si="10"/>
        <v>0</v>
      </c>
      <c r="H26" s="100"/>
      <c r="I26" s="150">
        <f t="shared" si="11"/>
        <v>0</v>
      </c>
      <c r="J26" s="151">
        <f t="shared" si="2"/>
        <v>0</v>
      </c>
      <c r="K26" s="37"/>
      <c r="L26" s="36"/>
      <c r="M26" s="33">
        <f t="shared" si="3"/>
        <v>0</v>
      </c>
      <c r="N26" s="38">
        <f t="shared" si="4"/>
        <v>0</v>
      </c>
      <c r="O26" s="156"/>
      <c r="P26" s="156"/>
      <c r="Q26" s="156"/>
      <c r="R26" s="156"/>
      <c r="S26" s="156"/>
      <c r="T26" s="40"/>
      <c r="U26" s="39"/>
      <c r="V26" s="39"/>
      <c r="W26" s="39"/>
      <c r="X26" s="41"/>
      <c r="Y26" s="40"/>
      <c r="Z26" s="39"/>
      <c r="AA26" s="39"/>
      <c r="AB26" s="42"/>
      <c r="AC26" s="43"/>
      <c r="AD26" s="44"/>
      <c r="AE26" s="44"/>
      <c r="AF26" s="45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7"/>
      <c r="AR26" s="48"/>
      <c r="AS26" s="47"/>
      <c r="AT26" s="47"/>
      <c r="AU26" s="47"/>
      <c r="AV26" s="47"/>
      <c r="AW26" s="49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50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51"/>
      <c r="BW26" s="52">
        <f t="shared" si="5"/>
        <v>0</v>
      </c>
      <c r="BX26" s="53">
        <f t="shared" si="6"/>
        <v>0</v>
      </c>
      <c r="BY26" s="53">
        <f t="shared" si="7"/>
        <v>0</v>
      </c>
      <c r="BZ26" s="54"/>
      <c r="CA26" s="261"/>
      <c r="CB26" s="261"/>
      <c r="CC26" s="261"/>
      <c r="CD26" s="261"/>
      <c r="CE26" s="261"/>
      <c r="CF26" s="261"/>
      <c r="CG26" s="261"/>
      <c r="CH26" s="261"/>
      <c r="CI26" s="261"/>
      <c r="CJ26" s="261"/>
      <c r="CK26" s="261"/>
      <c r="CL26" s="261"/>
      <c r="CM26" s="261"/>
      <c r="CN26" s="261"/>
      <c r="CO26" s="261">
        <f t="shared" si="8"/>
        <v>0</v>
      </c>
      <c r="CP26" s="261"/>
      <c r="CQ26" s="261"/>
      <c r="CR26" s="261"/>
      <c r="CS26" s="261"/>
      <c r="CT26" s="261"/>
      <c r="CU26" s="261"/>
      <c r="CV26" s="261"/>
      <c r="CW26" s="261"/>
      <c r="CX26" s="261"/>
      <c r="CY26" s="261"/>
      <c r="CZ26" s="261"/>
      <c r="DA26" s="261"/>
      <c r="DB26" s="261"/>
      <c r="DC26" s="261"/>
      <c r="DD26" s="261"/>
      <c r="DE26" s="261"/>
      <c r="DF26" s="261"/>
      <c r="DG26" s="261"/>
      <c r="DH26" s="261"/>
      <c r="DI26" s="261"/>
      <c r="DJ26" s="261"/>
      <c r="DK26" s="261"/>
      <c r="DL26" s="261"/>
      <c r="DM26" s="261"/>
      <c r="DN26" s="261"/>
      <c r="DO26" s="261"/>
      <c r="DP26" s="261"/>
      <c r="DQ26" s="261"/>
      <c r="DR26" s="261"/>
      <c r="DS26" s="261"/>
      <c r="DT26" s="261"/>
      <c r="DU26" s="261"/>
      <c r="DV26" s="261"/>
      <c r="DW26" s="261"/>
      <c r="DX26" s="261"/>
      <c r="DY26" s="261"/>
      <c r="DZ26" s="261"/>
      <c r="EA26" s="261"/>
      <c r="EB26" s="261"/>
    </row>
    <row r="27" s="28" customFormat="1" customHeight="1" spans="1:132">
      <c r="A27" s="95" t="s">
        <v>1610</v>
      </c>
      <c r="B27" s="95" t="s">
        <v>1917</v>
      </c>
      <c r="C27" s="95" t="s">
        <v>3816</v>
      </c>
      <c r="D27" s="116" t="s">
        <v>204</v>
      </c>
      <c r="E27" s="109" t="s">
        <v>205</v>
      </c>
      <c r="F27" s="110" t="s">
        <v>206</v>
      </c>
      <c r="G27" s="99">
        <f t="shared" si="10"/>
        <v>0</v>
      </c>
      <c r="H27" s="100"/>
      <c r="I27" s="150">
        <f t="shared" si="11"/>
        <v>0</v>
      </c>
      <c r="J27" s="151">
        <f t="shared" si="2"/>
        <v>0</v>
      </c>
      <c r="K27" s="37"/>
      <c r="L27" s="36"/>
      <c r="M27" s="33">
        <f t="shared" si="3"/>
        <v>0</v>
      </c>
      <c r="N27" s="38">
        <f t="shared" si="4"/>
        <v>0</v>
      </c>
      <c r="O27" s="156"/>
      <c r="P27" s="156"/>
      <c r="Q27" s="156"/>
      <c r="R27" s="156"/>
      <c r="S27" s="156"/>
      <c r="T27" s="40"/>
      <c r="U27" s="39"/>
      <c r="V27" s="39"/>
      <c r="W27" s="39"/>
      <c r="X27" s="41"/>
      <c r="Y27" s="40"/>
      <c r="Z27" s="39"/>
      <c r="AA27" s="39"/>
      <c r="AB27" s="42"/>
      <c r="AC27" s="43"/>
      <c r="AD27" s="44"/>
      <c r="AE27" s="44"/>
      <c r="AF27" s="45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7"/>
      <c r="AR27" s="48"/>
      <c r="AS27" s="47"/>
      <c r="AT27" s="47"/>
      <c r="AU27" s="47"/>
      <c r="AV27" s="47"/>
      <c r="AW27" s="49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50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51"/>
      <c r="BW27" s="52">
        <f t="shared" si="5"/>
        <v>0</v>
      </c>
      <c r="BX27" s="53">
        <f t="shared" si="6"/>
        <v>0</v>
      </c>
      <c r="BY27" s="53">
        <f t="shared" si="7"/>
        <v>0</v>
      </c>
      <c r="BZ27" s="54"/>
      <c r="CA27" s="261"/>
      <c r="CB27" s="261"/>
      <c r="CC27" s="261"/>
      <c r="CD27" s="261"/>
      <c r="CE27" s="261"/>
      <c r="CF27" s="261"/>
      <c r="CG27" s="261"/>
      <c r="CH27" s="261"/>
      <c r="CI27" s="261"/>
      <c r="CJ27" s="261"/>
      <c r="CK27" s="261"/>
      <c r="CL27" s="261"/>
      <c r="CM27" s="261"/>
      <c r="CN27" s="261"/>
      <c r="CO27" s="261">
        <f t="shared" si="8"/>
        <v>0</v>
      </c>
      <c r="CP27" s="261"/>
      <c r="CQ27" s="261"/>
      <c r="CR27" s="261"/>
      <c r="CS27" s="261"/>
      <c r="CT27" s="261"/>
      <c r="CU27" s="261"/>
      <c r="CV27" s="261"/>
      <c r="CW27" s="261"/>
      <c r="CX27" s="261"/>
      <c r="CY27" s="261"/>
      <c r="CZ27" s="261"/>
      <c r="DA27" s="261"/>
      <c r="DB27" s="261"/>
      <c r="DC27" s="261"/>
      <c r="DD27" s="261"/>
      <c r="DE27" s="261"/>
      <c r="DF27" s="261"/>
      <c r="DG27" s="261"/>
      <c r="DH27" s="261"/>
      <c r="DI27" s="261"/>
      <c r="DJ27" s="261"/>
      <c r="DK27" s="261"/>
      <c r="DL27" s="261"/>
      <c r="DM27" s="261"/>
      <c r="DN27" s="261"/>
      <c r="DO27" s="261"/>
      <c r="DP27" s="261"/>
      <c r="DQ27" s="261"/>
      <c r="DR27" s="261"/>
      <c r="DS27" s="261"/>
      <c r="DT27" s="261"/>
      <c r="DU27" s="261"/>
      <c r="DV27" s="261"/>
      <c r="DW27" s="261"/>
      <c r="DX27" s="261"/>
      <c r="DY27" s="261"/>
      <c r="DZ27" s="261"/>
      <c r="EA27" s="261"/>
      <c r="EB27" s="261"/>
    </row>
    <row r="28" s="28" customFormat="1" customHeight="1" spans="1:132">
      <c r="A28" s="95" t="s">
        <v>1610</v>
      </c>
      <c r="B28" s="95" t="s">
        <v>1917</v>
      </c>
      <c r="C28" s="95" t="s">
        <v>3816</v>
      </c>
      <c r="D28" s="116" t="s">
        <v>207</v>
      </c>
      <c r="E28" s="109" t="s">
        <v>208</v>
      </c>
      <c r="F28" s="110" t="s">
        <v>209</v>
      </c>
      <c r="G28" s="99">
        <f t="shared" si="10"/>
        <v>0</v>
      </c>
      <c r="H28" s="100"/>
      <c r="I28" s="150">
        <f t="shared" si="11"/>
        <v>0</v>
      </c>
      <c r="J28" s="151">
        <f t="shared" si="2"/>
        <v>0</v>
      </c>
      <c r="K28" s="37"/>
      <c r="L28" s="36"/>
      <c r="M28" s="33">
        <f t="shared" si="3"/>
        <v>0</v>
      </c>
      <c r="N28" s="38">
        <f t="shared" si="4"/>
        <v>0</v>
      </c>
      <c r="O28" s="155"/>
      <c r="P28" s="156"/>
      <c r="Q28" s="156"/>
      <c r="R28" s="156"/>
      <c r="S28" s="156"/>
      <c r="T28" s="175"/>
      <c r="U28" s="176"/>
      <c r="V28" s="176"/>
      <c r="W28" s="176"/>
      <c r="X28" s="177"/>
      <c r="Y28" s="175"/>
      <c r="Z28" s="176"/>
      <c r="AA28" s="176"/>
      <c r="AB28" s="205"/>
      <c r="AC28" s="43"/>
      <c r="AD28" s="44"/>
      <c r="AE28" s="44"/>
      <c r="AF28" s="45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7"/>
      <c r="AR28" s="48"/>
      <c r="AS28" s="47"/>
      <c r="AT28" s="47"/>
      <c r="AU28" s="47"/>
      <c r="AV28" s="47"/>
      <c r="AW28" s="49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50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51"/>
      <c r="BW28" s="52">
        <f t="shared" si="5"/>
        <v>0</v>
      </c>
      <c r="BX28" s="53">
        <f t="shared" si="6"/>
        <v>0</v>
      </c>
      <c r="BY28" s="53">
        <f t="shared" si="7"/>
        <v>0</v>
      </c>
      <c r="BZ28" s="54"/>
      <c r="CA28" s="261"/>
      <c r="CB28" s="261"/>
      <c r="CC28" s="261"/>
      <c r="CD28" s="261"/>
      <c r="CE28" s="261"/>
      <c r="CF28" s="261"/>
      <c r="CG28" s="261"/>
      <c r="CH28" s="261"/>
      <c r="CI28" s="261"/>
      <c r="CJ28" s="261"/>
      <c r="CK28" s="261"/>
      <c r="CL28" s="261"/>
      <c r="CM28" s="261"/>
      <c r="CN28" s="261"/>
      <c r="CO28" s="261">
        <f t="shared" si="8"/>
        <v>0</v>
      </c>
      <c r="CP28" s="261"/>
      <c r="CQ28" s="261"/>
      <c r="CR28" s="261"/>
      <c r="CS28" s="261"/>
      <c r="CT28" s="261"/>
      <c r="CU28" s="261"/>
      <c r="CV28" s="261"/>
      <c r="CW28" s="261"/>
      <c r="CX28" s="261"/>
      <c r="CY28" s="261"/>
      <c r="CZ28" s="261"/>
      <c r="DA28" s="261"/>
      <c r="DB28" s="261"/>
      <c r="DC28" s="261"/>
      <c r="DD28" s="261"/>
      <c r="DE28" s="261"/>
      <c r="DF28" s="261"/>
      <c r="DG28" s="261"/>
      <c r="DH28" s="261"/>
      <c r="DI28" s="261"/>
      <c r="DJ28" s="261"/>
      <c r="DK28" s="261"/>
      <c r="DL28" s="261"/>
      <c r="DM28" s="261"/>
      <c r="DN28" s="261"/>
      <c r="DO28" s="261"/>
      <c r="DP28" s="261"/>
      <c r="DQ28" s="261"/>
      <c r="DR28" s="261"/>
      <c r="DS28" s="261"/>
      <c r="DT28" s="261"/>
      <c r="DU28" s="261"/>
      <c r="DV28" s="261"/>
      <c r="DW28" s="261"/>
      <c r="DX28" s="261"/>
      <c r="DY28" s="261"/>
      <c r="DZ28" s="261"/>
      <c r="EA28" s="261"/>
      <c r="EB28" s="261"/>
    </row>
    <row r="29" s="28" customFormat="1" customHeight="1" spans="1:132">
      <c r="A29" s="95" t="s">
        <v>1610</v>
      </c>
      <c r="B29" s="95" t="s">
        <v>1747</v>
      </c>
      <c r="C29" s="95" t="s">
        <v>3810</v>
      </c>
      <c r="D29" s="116" t="s">
        <v>210</v>
      </c>
      <c r="E29" s="109" t="s">
        <v>211</v>
      </c>
      <c r="F29" s="110" t="s">
        <v>212</v>
      </c>
      <c r="G29" s="99">
        <f t="shared" si="10"/>
        <v>0</v>
      </c>
      <c r="H29" s="100"/>
      <c r="I29" s="150">
        <f t="shared" si="11"/>
        <v>0</v>
      </c>
      <c r="J29" s="151">
        <f t="shared" si="2"/>
        <v>0</v>
      </c>
      <c r="K29" s="35"/>
      <c r="L29" s="157"/>
      <c r="M29" s="33">
        <f t="shared" si="3"/>
        <v>0</v>
      </c>
      <c r="N29" s="38">
        <f t="shared" si="4"/>
        <v>0</v>
      </c>
      <c r="O29" s="156"/>
      <c r="P29" s="156"/>
      <c r="Q29" s="156"/>
      <c r="R29" s="156"/>
      <c r="S29" s="156"/>
      <c r="T29" s="175"/>
      <c r="U29" s="176"/>
      <c r="V29" s="176"/>
      <c r="W29" s="176"/>
      <c r="X29" s="177"/>
      <c r="Y29" s="175"/>
      <c r="Z29" s="176"/>
      <c r="AA29" s="176"/>
      <c r="AB29" s="205"/>
      <c r="AC29" s="43"/>
      <c r="AD29" s="44"/>
      <c r="AE29" s="44"/>
      <c r="AF29" s="45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7"/>
      <c r="AR29" s="48"/>
      <c r="AS29" s="47"/>
      <c r="AT29" s="47"/>
      <c r="AU29" s="47"/>
      <c r="AV29" s="47"/>
      <c r="AW29" s="49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50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51"/>
      <c r="BW29" s="52">
        <f t="shared" si="5"/>
        <v>0</v>
      </c>
      <c r="BX29" s="53">
        <f t="shared" si="6"/>
        <v>0</v>
      </c>
      <c r="BY29" s="53">
        <f t="shared" si="7"/>
        <v>0</v>
      </c>
      <c r="BZ29" s="54"/>
      <c r="CA29" s="261"/>
      <c r="CB29" s="261"/>
      <c r="CC29" s="261"/>
      <c r="CD29" s="261"/>
      <c r="CE29" s="261"/>
      <c r="CF29" s="261"/>
      <c r="CG29" s="261"/>
      <c r="CH29" s="261"/>
      <c r="CI29" s="261"/>
      <c r="CJ29" s="261"/>
      <c r="CK29" s="261"/>
      <c r="CL29" s="261"/>
      <c r="CM29" s="261"/>
      <c r="CN29" s="261"/>
      <c r="CO29" s="261">
        <f t="shared" si="8"/>
        <v>0</v>
      </c>
      <c r="CP29" s="261"/>
      <c r="CQ29" s="261"/>
      <c r="CR29" s="261"/>
      <c r="CS29" s="261"/>
      <c r="CT29" s="261"/>
      <c r="CU29" s="261"/>
      <c r="CV29" s="261"/>
      <c r="CW29" s="261"/>
      <c r="CX29" s="261"/>
      <c r="CY29" s="261"/>
      <c r="CZ29" s="261"/>
      <c r="DA29" s="261"/>
      <c r="DB29" s="261"/>
      <c r="DC29" s="261"/>
      <c r="DD29" s="261"/>
      <c r="DE29" s="261"/>
      <c r="DF29" s="261"/>
      <c r="DG29" s="261"/>
      <c r="DH29" s="261"/>
      <c r="DI29" s="261"/>
      <c r="DJ29" s="261"/>
      <c r="DK29" s="261"/>
      <c r="DL29" s="261"/>
      <c r="DM29" s="261"/>
      <c r="DN29" s="261"/>
      <c r="DO29" s="261"/>
      <c r="DP29" s="261"/>
      <c r="DQ29" s="261"/>
      <c r="DR29" s="261"/>
      <c r="DS29" s="261"/>
      <c r="DT29" s="261"/>
      <c r="DU29" s="261"/>
      <c r="DV29" s="261"/>
      <c r="DW29" s="261"/>
      <c r="DX29" s="261"/>
      <c r="DY29" s="261"/>
      <c r="DZ29" s="261"/>
      <c r="EA29" s="261"/>
      <c r="EB29" s="261"/>
    </row>
    <row r="30" s="28" customFormat="1" customHeight="1" spans="1:132">
      <c r="A30" s="95" t="s">
        <v>1610</v>
      </c>
      <c r="B30" s="95" t="s">
        <v>1747</v>
      </c>
      <c r="C30" s="95" t="s">
        <v>3810</v>
      </c>
      <c r="D30" s="116" t="s">
        <v>213</v>
      </c>
      <c r="E30" s="109" t="s">
        <v>214</v>
      </c>
      <c r="F30" s="110" t="s">
        <v>215</v>
      </c>
      <c r="G30" s="99">
        <f t="shared" si="10"/>
        <v>0</v>
      </c>
      <c r="H30" s="100"/>
      <c r="I30" s="150">
        <f t="shared" si="11"/>
        <v>0</v>
      </c>
      <c r="J30" s="151">
        <f t="shared" si="2"/>
        <v>0</v>
      </c>
      <c r="K30" s="35"/>
      <c r="L30" s="157"/>
      <c r="M30" s="33">
        <f t="shared" si="3"/>
        <v>0</v>
      </c>
      <c r="N30" s="38">
        <f t="shared" si="4"/>
        <v>0</v>
      </c>
      <c r="O30" s="156"/>
      <c r="P30" s="156"/>
      <c r="Q30" s="156"/>
      <c r="R30" s="156"/>
      <c r="S30" s="156"/>
      <c r="T30" s="175"/>
      <c r="U30" s="176"/>
      <c r="V30" s="176"/>
      <c r="W30" s="176"/>
      <c r="X30" s="177"/>
      <c r="Y30" s="175"/>
      <c r="Z30" s="176"/>
      <c r="AA30" s="176"/>
      <c r="AB30" s="205"/>
      <c r="AC30" s="43"/>
      <c r="AD30" s="44"/>
      <c r="AE30" s="44"/>
      <c r="AF30" s="45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7"/>
      <c r="AR30" s="48"/>
      <c r="AS30" s="47"/>
      <c r="AT30" s="47"/>
      <c r="AU30" s="47"/>
      <c r="AV30" s="47"/>
      <c r="AW30" s="49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50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51"/>
      <c r="BW30" s="52">
        <f t="shared" si="5"/>
        <v>0</v>
      </c>
      <c r="BX30" s="53">
        <f t="shared" si="6"/>
        <v>0</v>
      </c>
      <c r="BY30" s="53">
        <f t="shared" si="7"/>
        <v>0</v>
      </c>
      <c r="BZ30" s="54"/>
      <c r="CA30" s="261"/>
      <c r="CB30" s="261"/>
      <c r="CC30" s="261"/>
      <c r="CD30" s="261"/>
      <c r="CE30" s="261"/>
      <c r="CF30" s="261"/>
      <c r="CG30" s="261"/>
      <c r="CH30" s="261"/>
      <c r="CI30" s="261"/>
      <c r="CJ30" s="261"/>
      <c r="CK30" s="261"/>
      <c r="CL30" s="261"/>
      <c r="CM30" s="261"/>
      <c r="CN30" s="261"/>
      <c r="CO30" s="261">
        <f t="shared" si="8"/>
        <v>0</v>
      </c>
      <c r="CP30" s="261"/>
      <c r="CQ30" s="261"/>
      <c r="CR30" s="261"/>
      <c r="CS30" s="261"/>
      <c r="CT30" s="261"/>
      <c r="CU30" s="261"/>
      <c r="CV30" s="261"/>
      <c r="CW30" s="261"/>
      <c r="CX30" s="261"/>
      <c r="CY30" s="261"/>
      <c r="CZ30" s="261"/>
      <c r="DA30" s="261"/>
      <c r="DB30" s="261"/>
      <c r="DC30" s="261"/>
      <c r="DD30" s="261"/>
      <c r="DE30" s="261"/>
      <c r="DF30" s="261"/>
      <c r="DG30" s="261"/>
      <c r="DH30" s="261"/>
      <c r="DI30" s="261"/>
      <c r="DJ30" s="261"/>
      <c r="DK30" s="261"/>
      <c r="DL30" s="261"/>
      <c r="DM30" s="261"/>
      <c r="DN30" s="261"/>
      <c r="DO30" s="261"/>
      <c r="DP30" s="261"/>
      <c r="DQ30" s="261"/>
      <c r="DR30" s="261"/>
      <c r="DS30" s="261"/>
      <c r="DT30" s="261"/>
      <c r="DU30" s="261"/>
      <c r="DV30" s="261"/>
      <c r="DW30" s="261"/>
      <c r="DX30" s="261"/>
      <c r="DY30" s="261"/>
      <c r="DZ30" s="261"/>
      <c r="EA30" s="261"/>
      <c r="EB30" s="261"/>
    </row>
    <row r="31" s="28" customFormat="1" customHeight="1" spans="1:132">
      <c r="A31" s="95" t="s">
        <v>1610</v>
      </c>
      <c r="B31" s="95" t="s">
        <v>1747</v>
      </c>
      <c r="C31" s="95" t="s">
        <v>3810</v>
      </c>
      <c r="D31" s="116" t="s">
        <v>216</v>
      </c>
      <c r="E31" s="109" t="s">
        <v>217</v>
      </c>
      <c r="F31" s="110" t="s">
        <v>218</v>
      </c>
      <c r="G31" s="99">
        <f t="shared" si="10"/>
        <v>0</v>
      </c>
      <c r="H31" s="100"/>
      <c r="I31" s="150">
        <f t="shared" si="11"/>
        <v>0</v>
      </c>
      <c r="J31" s="151">
        <f t="shared" si="2"/>
        <v>0</v>
      </c>
      <c r="K31" s="37"/>
      <c r="L31" s="36"/>
      <c r="M31" s="33">
        <f t="shared" si="3"/>
        <v>0</v>
      </c>
      <c r="N31" s="38">
        <f t="shared" si="4"/>
        <v>0</v>
      </c>
      <c r="O31" s="156"/>
      <c r="P31" s="156"/>
      <c r="Q31" s="156"/>
      <c r="R31" s="156"/>
      <c r="S31" s="156"/>
      <c r="T31" s="40"/>
      <c r="U31" s="39"/>
      <c r="V31" s="39"/>
      <c r="W31" s="39"/>
      <c r="X31" s="41"/>
      <c r="Y31" s="40"/>
      <c r="Z31" s="39"/>
      <c r="AA31" s="39"/>
      <c r="AB31" s="42"/>
      <c r="AC31" s="43"/>
      <c r="AD31" s="44"/>
      <c r="AE31" s="44"/>
      <c r="AF31" s="45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7"/>
      <c r="AR31" s="48"/>
      <c r="AS31" s="47"/>
      <c r="AT31" s="47"/>
      <c r="AU31" s="47"/>
      <c r="AV31" s="47"/>
      <c r="AW31" s="49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50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51"/>
      <c r="BW31" s="52">
        <f t="shared" si="5"/>
        <v>0</v>
      </c>
      <c r="BX31" s="53">
        <f t="shared" si="6"/>
        <v>0</v>
      </c>
      <c r="BY31" s="53">
        <f t="shared" si="7"/>
        <v>0</v>
      </c>
      <c r="BZ31" s="54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1">
        <f t="shared" si="8"/>
        <v>0</v>
      </c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C31" s="262"/>
      <c r="DD31" s="262"/>
      <c r="DE31" s="262"/>
      <c r="DF31" s="262"/>
      <c r="DG31" s="262"/>
      <c r="DH31" s="262"/>
      <c r="DI31" s="262"/>
      <c r="DJ31" s="262"/>
      <c r="DK31" s="262"/>
      <c r="DL31" s="262"/>
      <c r="DM31" s="262"/>
      <c r="DN31" s="262"/>
      <c r="DO31" s="262"/>
      <c r="DP31" s="262"/>
      <c r="DQ31" s="262"/>
      <c r="DR31" s="262"/>
      <c r="DS31" s="262"/>
      <c r="DT31" s="262"/>
      <c r="DU31" s="262"/>
      <c r="DV31" s="262"/>
      <c r="DW31" s="262"/>
      <c r="DX31" s="262"/>
      <c r="DY31" s="262"/>
      <c r="DZ31" s="262"/>
      <c r="EA31" s="262"/>
      <c r="EB31" s="262"/>
    </row>
    <row r="32" s="28" customFormat="1" customHeight="1" spans="1:132">
      <c r="A32" s="95" t="s">
        <v>1610</v>
      </c>
      <c r="B32" s="95" t="s">
        <v>1747</v>
      </c>
      <c r="C32" s="95" t="s">
        <v>3810</v>
      </c>
      <c r="D32" s="115" t="s">
        <v>219</v>
      </c>
      <c r="E32" s="109" t="s">
        <v>220</v>
      </c>
      <c r="F32" s="110" t="s">
        <v>221</v>
      </c>
      <c r="G32" s="99">
        <f t="shared" si="10"/>
        <v>0</v>
      </c>
      <c r="H32" s="100"/>
      <c r="I32" s="150">
        <f t="shared" si="11"/>
        <v>0</v>
      </c>
      <c r="J32" s="151">
        <f t="shared" si="2"/>
        <v>0</v>
      </c>
      <c r="K32" s="37"/>
      <c r="L32" s="36"/>
      <c r="M32" s="33">
        <f t="shared" si="3"/>
        <v>0</v>
      </c>
      <c r="N32" s="38">
        <f t="shared" si="4"/>
        <v>0</v>
      </c>
      <c r="O32" s="162"/>
      <c r="P32" s="162"/>
      <c r="Q32" s="162"/>
      <c r="R32" s="162"/>
      <c r="S32" s="162"/>
      <c r="T32" s="40"/>
      <c r="U32" s="39"/>
      <c r="V32" s="39"/>
      <c r="W32" s="39"/>
      <c r="X32" s="41"/>
      <c r="Y32" s="40"/>
      <c r="Z32" s="39"/>
      <c r="AA32" s="39"/>
      <c r="AB32" s="42"/>
      <c r="AC32" s="43"/>
      <c r="AD32" s="44"/>
      <c r="AE32" s="44"/>
      <c r="AF32" s="45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7"/>
      <c r="AR32" s="48"/>
      <c r="AS32" s="47"/>
      <c r="AT32" s="47"/>
      <c r="AU32" s="47"/>
      <c r="AV32" s="47"/>
      <c r="AW32" s="49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50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51"/>
      <c r="BW32" s="52">
        <f t="shared" si="5"/>
        <v>0</v>
      </c>
      <c r="BX32" s="53">
        <f t="shared" si="6"/>
        <v>0</v>
      </c>
      <c r="BY32" s="53">
        <f t="shared" si="7"/>
        <v>0</v>
      </c>
      <c r="BZ32" s="54"/>
      <c r="CA32" s="261"/>
      <c r="CB32" s="261"/>
      <c r="CC32" s="261"/>
      <c r="CD32" s="261"/>
      <c r="CE32" s="261"/>
      <c r="CF32" s="261"/>
      <c r="CG32" s="261"/>
      <c r="CH32" s="261"/>
      <c r="CI32" s="261"/>
      <c r="CJ32" s="261"/>
      <c r="CK32" s="261"/>
      <c r="CL32" s="261"/>
      <c r="CM32" s="261"/>
      <c r="CN32" s="261"/>
      <c r="CO32" s="261">
        <f t="shared" si="8"/>
        <v>0</v>
      </c>
      <c r="CP32" s="261"/>
      <c r="CQ32" s="261"/>
      <c r="CR32" s="261"/>
      <c r="CS32" s="261"/>
      <c r="CT32" s="261"/>
      <c r="CU32" s="261"/>
      <c r="CV32" s="261"/>
      <c r="CW32" s="261"/>
      <c r="CX32" s="261"/>
      <c r="CY32" s="261"/>
      <c r="CZ32" s="261"/>
      <c r="DA32" s="261"/>
      <c r="DB32" s="261"/>
      <c r="DC32" s="261"/>
      <c r="DD32" s="261"/>
      <c r="DE32" s="261"/>
      <c r="DF32" s="261"/>
      <c r="DG32" s="261"/>
      <c r="DH32" s="261"/>
      <c r="DI32" s="261"/>
      <c r="DJ32" s="261"/>
      <c r="DK32" s="261"/>
      <c r="DL32" s="261"/>
      <c r="DM32" s="261"/>
      <c r="DN32" s="261"/>
      <c r="DO32" s="261"/>
      <c r="DP32" s="261"/>
      <c r="DQ32" s="261"/>
      <c r="DR32" s="261"/>
      <c r="DS32" s="261"/>
      <c r="DT32" s="261"/>
      <c r="DU32" s="261"/>
      <c r="DV32" s="261"/>
      <c r="DW32" s="261"/>
      <c r="DX32" s="261"/>
      <c r="DY32" s="261"/>
      <c r="DZ32" s="261"/>
      <c r="EA32" s="261"/>
      <c r="EB32" s="261"/>
    </row>
    <row r="33" s="28" customFormat="1" customHeight="1" spans="1:132">
      <c r="A33" s="95" t="s">
        <v>1610</v>
      </c>
      <c r="B33" s="95" t="s">
        <v>1747</v>
      </c>
      <c r="C33" s="95" t="s">
        <v>3810</v>
      </c>
      <c r="D33" s="115" t="s">
        <v>222</v>
      </c>
      <c r="E33" s="109" t="s">
        <v>223</v>
      </c>
      <c r="F33" s="110" t="s">
        <v>224</v>
      </c>
      <c r="G33" s="99">
        <f t="shared" si="10"/>
        <v>0</v>
      </c>
      <c r="H33" s="100"/>
      <c r="I33" s="150">
        <f t="shared" si="11"/>
        <v>0</v>
      </c>
      <c r="J33" s="151">
        <f t="shared" si="2"/>
        <v>0</v>
      </c>
      <c r="K33" s="37"/>
      <c r="L33" s="36"/>
      <c r="M33" s="33">
        <f t="shared" si="3"/>
        <v>0</v>
      </c>
      <c r="N33" s="38">
        <f t="shared" si="4"/>
        <v>0</v>
      </c>
      <c r="O33" s="162"/>
      <c r="P33" s="162"/>
      <c r="Q33" s="162"/>
      <c r="R33" s="162"/>
      <c r="S33" s="162"/>
      <c r="T33" s="40"/>
      <c r="U33" s="39"/>
      <c r="V33" s="39"/>
      <c r="W33" s="39"/>
      <c r="X33" s="41"/>
      <c r="Y33" s="40"/>
      <c r="Z33" s="39"/>
      <c r="AA33" s="39"/>
      <c r="AB33" s="42"/>
      <c r="AC33" s="43"/>
      <c r="AD33" s="44"/>
      <c r="AE33" s="44"/>
      <c r="AF33" s="45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7"/>
      <c r="AR33" s="48"/>
      <c r="AS33" s="47"/>
      <c r="AT33" s="47"/>
      <c r="AU33" s="47"/>
      <c r="AV33" s="47"/>
      <c r="AW33" s="49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50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51"/>
      <c r="BW33" s="52">
        <f t="shared" si="5"/>
        <v>0</v>
      </c>
      <c r="BX33" s="53">
        <f t="shared" si="6"/>
        <v>0</v>
      </c>
      <c r="BY33" s="53">
        <f t="shared" si="7"/>
        <v>0</v>
      </c>
      <c r="BZ33" s="54"/>
      <c r="CA33" s="261"/>
      <c r="CB33" s="261"/>
      <c r="CC33" s="261"/>
      <c r="CD33" s="261"/>
      <c r="CE33" s="261"/>
      <c r="CF33" s="261"/>
      <c r="CG33" s="261"/>
      <c r="CH33" s="261"/>
      <c r="CI33" s="261"/>
      <c r="CJ33" s="261"/>
      <c r="CK33" s="261"/>
      <c r="CL33" s="261"/>
      <c r="CM33" s="261"/>
      <c r="CN33" s="261"/>
      <c r="CO33" s="261">
        <f t="shared" si="8"/>
        <v>0</v>
      </c>
      <c r="CP33" s="261"/>
      <c r="CQ33" s="261"/>
      <c r="CR33" s="261"/>
      <c r="CS33" s="261"/>
      <c r="CT33" s="261"/>
      <c r="CU33" s="261"/>
      <c r="CV33" s="261"/>
      <c r="CW33" s="261"/>
      <c r="CX33" s="261"/>
      <c r="CY33" s="261"/>
      <c r="CZ33" s="261"/>
      <c r="DA33" s="261"/>
      <c r="DB33" s="261"/>
      <c r="DC33" s="261"/>
      <c r="DD33" s="261"/>
      <c r="DE33" s="261"/>
      <c r="DF33" s="261"/>
      <c r="DG33" s="261"/>
      <c r="DH33" s="261"/>
      <c r="DI33" s="261"/>
      <c r="DJ33" s="261"/>
      <c r="DK33" s="261"/>
      <c r="DL33" s="261"/>
      <c r="DM33" s="261"/>
      <c r="DN33" s="261"/>
      <c r="DO33" s="261"/>
      <c r="DP33" s="261"/>
      <c r="DQ33" s="261"/>
      <c r="DR33" s="261"/>
      <c r="DS33" s="261"/>
      <c r="DT33" s="261"/>
      <c r="DU33" s="261"/>
      <c r="DV33" s="261"/>
      <c r="DW33" s="261"/>
      <c r="DX33" s="261"/>
      <c r="DY33" s="261"/>
      <c r="DZ33" s="261"/>
      <c r="EA33" s="261"/>
      <c r="EB33" s="261"/>
    </row>
    <row r="34" s="28" customFormat="1" customHeight="1" spans="1:132">
      <c r="A34" s="95" t="s">
        <v>1610</v>
      </c>
      <c r="B34" s="95" t="s">
        <v>1747</v>
      </c>
      <c r="C34" s="95" t="s">
        <v>3810</v>
      </c>
      <c r="D34" s="115" t="s">
        <v>225</v>
      </c>
      <c r="E34" s="109" t="s">
        <v>226</v>
      </c>
      <c r="F34" s="110" t="s">
        <v>227</v>
      </c>
      <c r="G34" s="99">
        <f t="shared" si="10"/>
        <v>0</v>
      </c>
      <c r="H34" s="100"/>
      <c r="I34" s="150">
        <f t="shared" si="11"/>
        <v>0</v>
      </c>
      <c r="J34" s="151">
        <f t="shared" si="2"/>
        <v>0</v>
      </c>
      <c r="K34" s="37"/>
      <c r="L34" s="36"/>
      <c r="M34" s="33">
        <f t="shared" si="3"/>
        <v>0</v>
      </c>
      <c r="N34" s="38">
        <f t="shared" si="4"/>
        <v>0</v>
      </c>
      <c r="O34" s="162"/>
      <c r="P34" s="162"/>
      <c r="Q34" s="162"/>
      <c r="R34" s="162"/>
      <c r="S34" s="162"/>
      <c r="T34" s="40"/>
      <c r="U34" s="39"/>
      <c r="V34" s="39"/>
      <c r="W34" s="39"/>
      <c r="X34" s="41"/>
      <c r="Y34" s="40"/>
      <c r="Z34" s="39"/>
      <c r="AA34" s="39"/>
      <c r="AB34" s="42"/>
      <c r="AC34" s="43"/>
      <c r="AD34" s="44"/>
      <c r="AE34" s="44"/>
      <c r="AF34" s="45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7"/>
      <c r="AR34" s="48"/>
      <c r="AS34" s="47"/>
      <c r="AT34" s="47"/>
      <c r="AU34" s="47"/>
      <c r="AV34" s="47"/>
      <c r="AW34" s="49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50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51"/>
      <c r="BW34" s="52">
        <f t="shared" si="5"/>
        <v>0</v>
      </c>
      <c r="BX34" s="53">
        <f t="shared" si="6"/>
        <v>0</v>
      </c>
      <c r="BY34" s="53">
        <f t="shared" si="7"/>
        <v>0</v>
      </c>
      <c r="BZ34" s="54"/>
      <c r="CA34" s="261"/>
      <c r="CB34" s="261"/>
      <c r="CC34" s="261"/>
      <c r="CD34" s="261"/>
      <c r="CE34" s="261"/>
      <c r="CF34" s="261"/>
      <c r="CG34" s="261"/>
      <c r="CH34" s="261"/>
      <c r="CI34" s="261"/>
      <c r="CJ34" s="261"/>
      <c r="CK34" s="261"/>
      <c r="CL34" s="261"/>
      <c r="CM34" s="261"/>
      <c r="CN34" s="261"/>
      <c r="CO34" s="261">
        <f t="shared" si="8"/>
        <v>0</v>
      </c>
      <c r="CP34" s="261"/>
      <c r="CQ34" s="261"/>
      <c r="CR34" s="261"/>
      <c r="CS34" s="261"/>
      <c r="CT34" s="261"/>
      <c r="CU34" s="261"/>
      <c r="CV34" s="261"/>
      <c r="CW34" s="261"/>
      <c r="CX34" s="261"/>
      <c r="CY34" s="261"/>
      <c r="CZ34" s="261"/>
      <c r="DA34" s="261"/>
      <c r="DB34" s="261"/>
      <c r="DC34" s="261"/>
      <c r="DD34" s="261"/>
      <c r="DE34" s="261"/>
      <c r="DF34" s="261"/>
      <c r="DG34" s="261"/>
      <c r="DH34" s="261"/>
      <c r="DI34" s="261"/>
      <c r="DJ34" s="261"/>
      <c r="DK34" s="261"/>
      <c r="DL34" s="261"/>
      <c r="DM34" s="261"/>
      <c r="DN34" s="261"/>
      <c r="DO34" s="261"/>
      <c r="DP34" s="261"/>
      <c r="DQ34" s="261"/>
      <c r="DR34" s="261"/>
      <c r="DS34" s="261"/>
      <c r="DT34" s="261"/>
      <c r="DU34" s="261"/>
      <c r="DV34" s="261"/>
      <c r="DW34" s="261"/>
      <c r="DX34" s="261"/>
      <c r="DY34" s="261"/>
      <c r="DZ34" s="261"/>
      <c r="EA34" s="261"/>
      <c r="EB34" s="261"/>
    </row>
    <row r="35" s="28" customFormat="1" customHeight="1" spans="1:132">
      <c r="A35" s="95" t="s">
        <v>1610</v>
      </c>
      <c r="B35" s="95" t="s">
        <v>1645</v>
      </c>
      <c r="C35" s="95" t="s">
        <v>1646</v>
      </c>
      <c r="D35" s="104" t="s">
        <v>1894</v>
      </c>
      <c r="E35" s="112" t="s">
        <v>229</v>
      </c>
      <c r="F35" s="98" t="s">
        <v>230</v>
      </c>
      <c r="G35" s="99">
        <f t="shared" si="10"/>
        <v>0</v>
      </c>
      <c r="H35" s="114"/>
      <c r="I35" s="150">
        <f t="shared" si="11"/>
        <v>0</v>
      </c>
      <c r="J35" s="151">
        <f t="shared" si="2"/>
        <v>0</v>
      </c>
      <c r="K35" s="37"/>
      <c r="L35" s="36"/>
      <c r="M35" s="33">
        <f t="shared" si="3"/>
        <v>0</v>
      </c>
      <c r="N35" s="38">
        <f t="shared" si="4"/>
        <v>0</v>
      </c>
      <c r="O35" s="158"/>
      <c r="P35" s="158"/>
      <c r="Q35" s="158"/>
      <c r="R35" s="158"/>
      <c r="S35" s="158"/>
      <c r="T35" s="40"/>
      <c r="U35" s="39"/>
      <c r="V35" s="39"/>
      <c r="W35" s="39"/>
      <c r="X35" s="41"/>
      <c r="Y35" s="40"/>
      <c r="Z35" s="39"/>
      <c r="AA35" s="39"/>
      <c r="AB35" s="42"/>
      <c r="AC35" s="43"/>
      <c r="AD35" s="44"/>
      <c r="AE35" s="44"/>
      <c r="AF35" s="45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47"/>
      <c r="AR35" s="48"/>
      <c r="AS35" s="47"/>
      <c r="AT35" s="47"/>
      <c r="AU35" s="47"/>
      <c r="AV35" s="47"/>
      <c r="AW35" s="49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50"/>
      <c r="BL35" s="178"/>
      <c r="BM35" s="178"/>
      <c r="BN35" s="178"/>
      <c r="BO35" s="46"/>
      <c r="BP35" s="46"/>
      <c r="BQ35" s="46"/>
      <c r="BR35" s="46"/>
      <c r="BS35" s="46"/>
      <c r="BT35" s="46"/>
      <c r="BU35" s="46"/>
      <c r="BV35" s="51"/>
      <c r="BW35" s="52">
        <f t="shared" si="5"/>
        <v>0</v>
      </c>
      <c r="BX35" s="53">
        <f t="shared" si="6"/>
        <v>0</v>
      </c>
      <c r="BY35" s="53">
        <f t="shared" si="7"/>
        <v>0</v>
      </c>
      <c r="BZ35" s="54"/>
      <c r="CA35" s="261"/>
      <c r="CB35" s="261"/>
      <c r="CC35" s="261"/>
      <c r="CD35" s="261"/>
      <c r="CE35" s="261"/>
      <c r="CF35" s="261"/>
      <c r="CG35" s="261"/>
      <c r="CH35" s="261"/>
      <c r="CI35" s="261"/>
      <c r="CJ35" s="261"/>
      <c r="CK35" s="261"/>
      <c r="CL35" s="261"/>
      <c r="CM35" s="261"/>
      <c r="CN35" s="261"/>
      <c r="CO35" s="261">
        <f t="shared" si="8"/>
        <v>0</v>
      </c>
      <c r="CP35" s="261"/>
      <c r="CQ35" s="261"/>
      <c r="CR35" s="261"/>
      <c r="CS35" s="261"/>
      <c r="CT35" s="261"/>
      <c r="CU35" s="261"/>
      <c r="CV35" s="261"/>
      <c r="CW35" s="261"/>
      <c r="CX35" s="261"/>
      <c r="CY35" s="261"/>
      <c r="CZ35" s="261"/>
      <c r="DA35" s="261"/>
      <c r="DB35" s="261"/>
      <c r="DC35" s="261"/>
      <c r="DD35" s="261"/>
      <c r="DE35" s="261"/>
      <c r="DF35" s="261"/>
      <c r="DG35" s="261"/>
      <c r="DH35" s="261"/>
      <c r="DI35" s="261"/>
      <c r="DJ35" s="261"/>
      <c r="DK35" s="261"/>
      <c r="DL35" s="261"/>
      <c r="DM35" s="261"/>
      <c r="DN35" s="261"/>
      <c r="DO35" s="261"/>
      <c r="DP35" s="261"/>
      <c r="DQ35" s="261"/>
      <c r="DR35" s="261"/>
      <c r="DS35" s="261"/>
      <c r="DT35" s="261"/>
      <c r="DU35" s="261"/>
      <c r="DV35" s="261"/>
      <c r="DW35" s="261"/>
      <c r="DX35" s="261"/>
      <c r="DY35" s="261"/>
      <c r="DZ35" s="261"/>
      <c r="EA35" s="261"/>
      <c r="EB35" s="261"/>
    </row>
    <row r="36" s="28" customFormat="1" customHeight="1" spans="1:132">
      <c r="A36" s="95" t="s">
        <v>1610</v>
      </c>
      <c r="B36" s="95" t="s">
        <v>2075</v>
      </c>
      <c r="C36" s="95" t="s">
        <v>2076</v>
      </c>
      <c r="D36" s="116" t="s">
        <v>231</v>
      </c>
      <c r="E36" s="109" t="s">
        <v>232</v>
      </c>
      <c r="F36" s="110" t="s">
        <v>233</v>
      </c>
      <c r="G36" s="99">
        <f t="shared" si="10"/>
        <v>0</v>
      </c>
      <c r="H36" s="100"/>
      <c r="I36" s="150">
        <f t="shared" si="11"/>
        <v>0</v>
      </c>
      <c r="J36" s="151">
        <f t="shared" si="2"/>
        <v>0</v>
      </c>
      <c r="K36" s="37"/>
      <c r="L36" s="36"/>
      <c r="M36" s="33">
        <f t="shared" si="3"/>
        <v>0</v>
      </c>
      <c r="N36" s="38">
        <f t="shared" si="4"/>
        <v>0</v>
      </c>
      <c r="O36" s="156"/>
      <c r="P36" s="156"/>
      <c r="Q36" s="156"/>
      <c r="R36" s="156"/>
      <c r="S36" s="156"/>
      <c r="T36" s="40"/>
      <c r="U36" s="39"/>
      <c r="V36" s="39"/>
      <c r="W36" s="39"/>
      <c r="X36" s="41"/>
      <c r="Y36" s="40"/>
      <c r="Z36" s="39"/>
      <c r="AA36" s="39"/>
      <c r="AB36" s="42"/>
      <c r="AC36" s="43"/>
      <c r="AD36" s="44"/>
      <c r="AE36" s="44"/>
      <c r="AF36" s="45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7"/>
      <c r="AR36" s="48"/>
      <c r="AS36" s="47"/>
      <c r="AT36" s="47"/>
      <c r="AU36" s="47"/>
      <c r="AV36" s="47"/>
      <c r="AW36" s="49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50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51"/>
      <c r="BW36" s="52">
        <f t="shared" si="5"/>
        <v>0</v>
      </c>
      <c r="BX36" s="53">
        <f t="shared" si="6"/>
        <v>0</v>
      </c>
      <c r="BY36" s="53">
        <f t="shared" si="7"/>
        <v>0</v>
      </c>
      <c r="BZ36" s="54"/>
      <c r="CA36" s="261"/>
      <c r="CB36" s="261"/>
      <c r="CC36" s="261"/>
      <c r="CD36" s="261"/>
      <c r="CE36" s="261"/>
      <c r="CF36" s="261"/>
      <c r="CG36" s="261"/>
      <c r="CH36" s="261"/>
      <c r="CI36" s="261"/>
      <c r="CJ36" s="261"/>
      <c r="CK36" s="261"/>
      <c r="CL36" s="261"/>
      <c r="CM36" s="261"/>
      <c r="CN36" s="261"/>
      <c r="CO36" s="261">
        <f t="shared" si="8"/>
        <v>0</v>
      </c>
      <c r="CP36" s="261"/>
      <c r="CQ36" s="261"/>
      <c r="CR36" s="261"/>
      <c r="CS36" s="261"/>
      <c r="CT36" s="261"/>
      <c r="CU36" s="261"/>
      <c r="CV36" s="261"/>
      <c r="CW36" s="261"/>
      <c r="CX36" s="261"/>
      <c r="CY36" s="261"/>
      <c r="CZ36" s="261"/>
      <c r="DA36" s="261"/>
      <c r="DB36" s="261"/>
      <c r="DC36" s="261"/>
      <c r="DD36" s="261"/>
      <c r="DE36" s="261"/>
      <c r="DF36" s="261"/>
      <c r="DG36" s="261"/>
      <c r="DH36" s="261"/>
      <c r="DI36" s="261"/>
      <c r="DJ36" s="261"/>
      <c r="DK36" s="261"/>
      <c r="DL36" s="261"/>
      <c r="DM36" s="261"/>
      <c r="DN36" s="261"/>
      <c r="DO36" s="261"/>
      <c r="DP36" s="261"/>
      <c r="DQ36" s="261"/>
      <c r="DR36" s="261"/>
      <c r="DS36" s="261"/>
      <c r="DT36" s="261"/>
      <c r="DU36" s="261"/>
      <c r="DV36" s="261"/>
      <c r="DW36" s="261"/>
      <c r="DX36" s="261"/>
      <c r="DY36" s="261"/>
      <c r="DZ36" s="261"/>
      <c r="EA36" s="261"/>
      <c r="EB36" s="261"/>
    </row>
    <row r="37" s="28" customFormat="1" customHeight="1" spans="1:132">
      <c r="A37" s="95" t="s">
        <v>1610</v>
      </c>
      <c r="B37" s="95" t="s">
        <v>2075</v>
      </c>
      <c r="C37" s="95" t="s">
        <v>2076</v>
      </c>
      <c r="D37" s="108" t="s">
        <v>234</v>
      </c>
      <c r="E37" s="109" t="s">
        <v>235</v>
      </c>
      <c r="F37" s="110" t="s">
        <v>236</v>
      </c>
      <c r="G37" s="99">
        <f t="shared" si="10"/>
        <v>0</v>
      </c>
      <c r="H37" s="100"/>
      <c r="I37" s="150">
        <f t="shared" si="11"/>
        <v>0</v>
      </c>
      <c r="J37" s="151">
        <f t="shared" si="2"/>
        <v>0</v>
      </c>
      <c r="K37" s="37"/>
      <c r="L37" s="36"/>
      <c r="M37" s="33">
        <f t="shared" si="3"/>
        <v>0</v>
      </c>
      <c r="N37" s="38">
        <f t="shared" si="4"/>
        <v>0</v>
      </c>
      <c r="O37" s="156"/>
      <c r="P37" s="156"/>
      <c r="Q37" s="156"/>
      <c r="R37" s="156"/>
      <c r="S37" s="156"/>
      <c r="T37" s="40"/>
      <c r="U37" s="39"/>
      <c r="V37" s="39"/>
      <c r="W37" s="39"/>
      <c r="X37" s="41"/>
      <c r="Y37" s="40"/>
      <c r="Z37" s="39"/>
      <c r="AA37" s="39"/>
      <c r="AB37" s="42"/>
      <c r="AC37" s="43"/>
      <c r="AD37" s="44"/>
      <c r="AE37" s="44"/>
      <c r="AF37" s="45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7"/>
      <c r="AR37" s="48"/>
      <c r="AS37" s="47"/>
      <c r="AT37" s="47"/>
      <c r="AU37" s="47"/>
      <c r="AV37" s="47"/>
      <c r="AW37" s="49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50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51"/>
      <c r="BW37" s="52">
        <f t="shared" si="5"/>
        <v>0</v>
      </c>
      <c r="BX37" s="53">
        <f t="shared" si="6"/>
        <v>0</v>
      </c>
      <c r="BY37" s="53">
        <f t="shared" si="7"/>
        <v>0</v>
      </c>
      <c r="BZ37" s="54"/>
      <c r="CA37" s="261"/>
      <c r="CB37" s="261"/>
      <c r="CC37" s="261"/>
      <c r="CD37" s="261"/>
      <c r="CE37" s="261"/>
      <c r="CF37" s="261"/>
      <c r="CG37" s="261"/>
      <c r="CH37" s="261"/>
      <c r="CI37" s="261"/>
      <c r="CJ37" s="261"/>
      <c r="CK37" s="261"/>
      <c r="CL37" s="261"/>
      <c r="CM37" s="261"/>
      <c r="CN37" s="261"/>
      <c r="CO37" s="261">
        <f t="shared" si="8"/>
        <v>0</v>
      </c>
      <c r="CP37" s="261"/>
      <c r="CQ37" s="261"/>
      <c r="CR37" s="261"/>
      <c r="CS37" s="261"/>
      <c r="CT37" s="261"/>
      <c r="CU37" s="261"/>
      <c r="CV37" s="261"/>
      <c r="CW37" s="261"/>
      <c r="CX37" s="261"/>
      <c r="CY37" s="261"/>
      <c r="CZ37" s="261"/>
      <c r="DA37" s="261"/>
      <c r="DB37" s="261"/>
      <c r="DC37" s="261"/>
      <c r="DD37" s="261"/>
      <c r="DE37" s="261"/>
      <c r="DF37" s="261"/>
      <c r="DG37" s="261"/>
      <c r="DH37" s="261"/>
      <c r="DI37" s="261"/>
      <c r="DJ37" s="261"/>
      <c r="DK37" s="261"/>
      <c r="DL37" s="261"/>
      <c r="DM37" s="261"/>
      <c r="DN37" s="261"/>
      <c r="DO37" s="261"/>
      <c r="DP37" s="261"/>
      <c r="DQ37" s="261"/>
      <c r="DR37" s="261"/>
      <c r="DS37" s="261"/>
      <c r="DT37" s="261"/>
      <c r="DU37" s="261"/>
      <c r="DV37" s="261"/>
      <c r="DW37" s="261"/>
      <c r="DX37" s="261"/>
      <c r="DY37" s="261"/>
      <c r="DZ37" s="261"/>
      <c r="EA37" s="261"/>
      <c r="EB37" s="261"/>
    </row>
    <row r="38" s="28" customFormat="1" customHeight="1" spans="1:132">
      <c r="A38" s="95" t="s">
        <v>1610</v>
      </c>
      <c r="B38" s="95" t="s">
        <v>2075</v>
      </c>
      <c r="C38" s="95" t="s">
        <v>2076</v>
      </c>
      <c r="D38" s="104" t="s">
        <v>237</v>
      </c>
      <c r="E38" s="111" t="s">
        <v>238</v>
      </c>
      <c r="F38" s="110" t="s">
        <v>239</v>
      </c>
      <c r="G38" s="99">
        <f t="shared" si="10"/>
        <v>0</v>
      </c>
      <c r="H38" s="100"/>
      <c r="I38" s="150">
        <f t="shared" si="11"/>
        <v>0</v>
      </c>
      <c r="J38" s="151">
        <f t="shared" si="2"/>
        <v>0</v>
      </c>
      <c r="K38" s="37"/>
      <c r="L38" s="36"/>
      <c r="M38" s="33">
        <f t="shared" si="3"/>
        <v>0</v>
      </c>
      <c r="N38" s="38">
        <f t="shared" si="4"/>
        <v>0</v>
      </c>
      <c r="O38" s="156"/>
      <c r="P38" s="156"/>
      <c r="Q38" s="156"/>
      <c r="R38" s="156"/>
      <c r="S38" s="156"/>
      <c r="T38" s="40"/>
      <c r="U38" s="39"/>
      <c r="V38" s="39"/>
      <c r="W38" s="39"/>
      <c r="X38" s="41"/>
      <c r="Y38" s="40"/>
      <c r="Z38" s="39"/>
      <c r="AA38" s="39"/>
      <c r="AB38" s="42"/>
      <c r="AC38" s="43"/>
      <c r="AD38" s="44"/>
      <c r="AE38" s="44"/>
      <c r="AF38" s="45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7"/>
      <c r="AR38" s="48"/>
      <c r="AS38" s="47"/>
      <c r="AT38" s="47"/>
      <c r="AU38" s="47"/>
      <c r="AV38" s="47"/>
      <c r="AW38" s="49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50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51"/>
      <c r="BW38" s="52">
        <f t="shared" si="5"/>
        <v>0</v>
      </c>
      <c r="BX38" s="53">
        <f t="shared" si="6"/>
        <v>0</v>
      </c>
      <c r="BY38" s="53">
        <f t="shared" si="7"/>
        <v>0</v>
      </c>
      <c r="BZ38" s="54"/>
      <c r="CA38" s="261"/>
      <c r="CB38" s="261"/>
      <c r="CC38" s="261"/>
      <c r="CD38" s="261"/>
      <c r="CE38" s="261"/>
      <c r="CF38" s="261"/>
      <c r="CG38" s="261"/>
      <c r="CH38" s="261"/>
      <c r="CI38" s="261"/>
      <c r="CJ38" s="261"/>
      <c r="CK38" s="261"/>
      <c r="CL38" s="261"/>
      <c r="CM38" s="261"/>
      <c r="CN38" s="261"/>
      <c r="CO38" s="261">
        <f t="shared" si="8"/>
        <v>0</v>
      </c>
      <c r="CP38" s="261"/>
      <c r="CQ38" s="261"/>
      <c r="CR38" s="261"/>
      <c r="CS38" s="261"/>
      <c r="CT38" s="261"/>
      <c r="CU38" s="261"/>
      <c r="CV38" s="261"/>
      <c r="CW38" s="261"/>
      <c r="CX38" s="261"/>
      <c r="CY38" s="261"/>
      <c r="CZ38" s="261"/>
      <c r="DA38" s="261"/>
      <c r="DB38" s="261"/>
      <c r="DC38" s="261"/>
      <c r="DD38" s="261"/>
      <c r="DE38" s="261"/>
      <c r="DF38" s="261"/>
      <c r="DG38" s="261"/>
      <c r="DH38" s="261"/>
      <c r="DI38" s="261"/>
      <c r="DJ38" s="261"/>
      <c r="DK38" s="261"/>
      <c r="DL38" s="261"/>
      <c r="DM38" s="261"/>
      <c r="DN38" s="261"/>
      <c r="DO38" s="261"/>
      <c r="DP38" s="261"/>
      <c r="DQ38" s="261"/>
      <c r="DR38" s="261"/>
      <c r="DS38" s="261"/>
      <c r="DT38" s="261"/>
      <c r="DU38" s="261"/>
      <c r="DV38" s="261"/>
      <c r="DW38" s="261"/>
      <c r="DX38" s="261"/>
      <c r="DY38" s="261"/>
      <c r="DZ38" s="261"/>
      <c r="EA38" s="261"/>
      <c r="EB38" s="261"/>
    </row>
    <row r="39" s="28" customFormat="1" customHeight="1" spans="1:132">
      <c r="A39" s="95" t="s">
        <v>1610</v>
      </c>
      <c r="B39" s="95" t="s">
        <v>1917</v>
      </c>
      <c r="C39" s="95" t="s">
        <v>1994</v>
      </c>
      <c r="D39" s="96" t="s">
        <v>240</v>
      </c>
      <c r="E39" s="111" t="s">
        <v>241</v>
      </c>
      <c r="F39" s="110" t="s">
        <v>242</v>
      </c>
      <c r="G39" s="99">
        <f t="shared" si="10"/>
        <v>0</v>
      </c>
      <c r="H39" s="100"/>
      <c r="I39" s="150">
        <f t="shared" si="11"/>
        <v>0</v>
      </c>
      <c r="J39" s="151">
        <f t="shared" si="2"/>
        <v>0</v>
      </c>
      <c r="K39" s="37"/>
      <c r="L39" s="36"/>
      <c r="M39" s="33">
        <f t="shared" si="3"/>
        <v>0</v>
      </c>
      <c r="N39" s="38">
        <f t="shared" si="4"/>
        <v>0</v>
      </c>
      <c r="O39" s="156"/>
      <c r="P39" s="156"/>
      <c r="Q39" s="156"/>
      <c r="R39" s="156"/>
      <c r="S39" s="156"/>
      <c r="T39" s="40"/>
      <c r="U39" s="39"/>
      <c r="V39" s="39"/>
      <c r="W39" s="39"/>
      <c r="X39" s="41"/>
      <c r="Y39" s="40"/>
      <c r="Z39" s="39"/>
      <c r="AA39" s="39"/>
      <c r="AB39" s="42"/>
      <c r="AC39" s="43"/>
      <c r="AD39" s="44"/>
      <c r="AE39" s="44"/>
      <c r="AF39" s="45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7"/>
      <c r="AR39" s="48"/>
      <c r="AS39" s="47"/>
      <c r="AT39" s="47"/>
      <c r="AU39" s="47"/>
      <c r="AV39" s="47"/>
      <c r="AW39" s="49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50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51"/>
      <c r="BW39" s="52">
        <f t="shared" si="5"/>
        <v>0</v>
      </c>
      <c r="BX39" s="53">
        <f t="shared" si="6"/>
        <v>0</v>
      </c>
      <c r="BY39" s="53">
        <f t="shared" si="7"/>
        <v>0</v>
      </c>
      <c r="BZ39" s="54"/>
      <c r="CA39" s="261"/>
      <c r="CB39" s="261"/>
      <c r="CC39" s="261"/>
      <c r="CD39" s="261"/>
      <c r="CE39" s="261"/>
      <c r="CF39" s="261"/>
      <c r="CG39" s="261"/>
      <c r="CH39" s="261"/>
      <c r="CI39" s="261"/>
      <c r="CJ39" s="261"/>
      <c r="CK39" s="261"/>
      <c r="CL39" s="261"/>
      <c r="CM39" s="261"/>
      <c r="CN39" s="261"/>
      <c r="CO39" s="261">
        <f t="shared" si="8"/>
        <v>0</v>
      </c>
      <c r="CP39" s="261"/>
      <c r="CQ39" s="261"/>
      <c r="CR39" s="261"/>
      <c r="CS39" s="261"/>
      <c r="CT39" s="261"/>
      <c r="CU39" s="261"/>
      <c r="CV39" s="261"/>
      <c r="CW39" s="261"/>
      <c r="CX39" s="261"/>
      <c r="CY39" s="261"/>
      <c r="CZ39" s="261"/>
      <c r="DA39" s="261"/>
      <c r="DB39" s="261"/>
      <c r="DC39" s="261"/>
      <c r="DD39" s="261"/>
      <c r="DE39" s="261"/>
      <c r="DF39" s="261"/>
      <c r="DG39" s="261"/>
      <c r="DH39" s="261"/>
      <c r="DI39" s="261"/>
      <c r="DJ39" s="261"/>
      <c r="DK39" s="261"/>
      <c r="DL39" s="261"/>
      <c r="DM39" s="261"/>
      <c r="DN39" s="261"/>
      <c r="DO39" s="261"/>
      <c r="DP39" s="261"/>
      <c r="DQ39" s="261"/>
      <c r="DR39" s="261"/>
      <c r="DS39" s="261"/>
      <c r="DT39" s="261"/>
      <c r="DU39" s="261"/>
      <c r="DV39" s="261"/>
      <c r="DW39" s="261"/>
      <c r="DX39" s="261"/>
      <c r="DY39" s="261"/>
      <c r="DZ39" s="261"/>
      <c r="EA39" s="261"/>
      <c r="EB39" s="261"/>
    </row>
    <row r="40" s="28" customFormat="1" customHeight="1" spans="1:132">
      <c r="A40" s="95" t="s">
        <v>1610</v>
      </c>
      <c r="B40" s="95" t="s">
        <v>1917</v>
      </c>
      <c r="C40" s="95" t="s">
        <v>1994</v>
      </c>
      <c r="D40" s="101" t="s">
        <v>243</v>
      </c>
      <c r="E40" s="111" t="s">
        <v>244</v>
      </c>
      <c r="F40" s="110" t="s">
        <v>245</v>
      </c>
      <c r="G40" s="99">
        <f t="shared" si="10"/>
        <v>0</v>
      </c>
      <c r="H40" s="100"/>
      <c r="I40" s="150">
        <f t="shared" si="11"/>
        <v>0</v>
      </c>
      <c r="J40" s="151">
        <f t="shared" si="2"/>
        <v>0</v>
      </c>
      <c r="K40" s="37"/>
      <c r="L40" s="36"/>
      <c r="M40" s="154">
        <f t="shared" si="3"/>
        <v>0</v>
      </c>
      <c r="N40" s="38">
        <f t="shared" si="4"/>
        <v>0</v>
      </c>
      <c r="O40" s="156"/>
      <c r="P40" s="156"/>
      <c r="Q40" s="156"/>
      <c r="R40" s="156"/>
      <c r="S40" s="156"/>
      <c r="T40" s="40"/>
      <c r="U40" s="39"/>
      <c r="V40" s="39"/>
      <c r="W40" s="39"/>
      <c r="X40" s="41"/>
      <c r="Y40" s="40"/>
      <c r="Z40" s="39"/>
      <c r="AA40" s="39"/>
      <c r="AB40" s="42"/>
      <c r="AC40" s="43"/>
      <c r="AD40" s="44"/>
      <c r="AE40" s="44"/>
      <c r="AF40" s="45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7"/>
      <c r="AR40" s="48"/>
      <c r="AS40" s="47"/>
      <c r="AT40" s="47"/>
      <c r="AU40" s="47"/>
      <c r="AV40" s="47"/>
      <c r="AW40" s="49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50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51"/>
      <c r="BW40" s="52">
        <f t="shared" si="5"/>
        <v>0</v>
      </c>
      <c r="BX40" s="53">
        <f t="shared" si="6"/>
        <v>0</v>
      </c>
      <c r="BY40" s="53">
        <f t="shared" si="7"/>
        <v>0</v>
      </c>
      <c r="BZ40" s="54"/>
      <c r="CA40" s="262"/>
      <c r="CB40" s="262"/>
      <c r="CC40" s="262"/>
      <c r="CD40" s="262"/>
      <c r="CE40" s="262"/>
      <c r="CF40" s="262"/>
      <c r="CG40" s="262"/>
      <c r="CH40" s="262"/>
      <c r="CI40" s="262"/>
      <c r="CJ40" s="262"/>
      <c r="CK40" s="262"/>
      <c r="CL40" s="262"/>
      <c r="CM40" s="262"/>
      <c r="CN40" s="262"/>
      <c r="CO40" s="261">
        <f t="shared" si="8"/>
        <v>0</v>
      </c>
      <c r="CP40" s="262"/>
      <c r="CQ40" s="262"/>
      <c r="CR40" s="262"/>
      <c r="CS40" s="262"/>
      <c r="CT40" s="262"/>
      <c r="CU40" s="262"/>
      <c r="CV40" s="262"/>
      <c r="CW40" s="262"/>
      <c r="CX40" s="262"/>
      <c r="CY40" s="262"/>
      <c r="CZ40" s="262"/>
      <c r="DA40" s="262"/>
      <c r="DB40" s="262"/>
      <c r="DC40" s="262"/>
      <c r="DD40" s="262"/>
      <c r="DE40" s="262"/>
      <c r="DF40" s="262"/>
      <c r="DG40" s="262"/>
      <c r="DH40" s="262"/>
      <c r="DI40" s="262"/>
      <c r="DJ40" s="262"/>
      <c r="DK40" s="262"/>
      <c r="DL40" s="262"/>
      <c r="DM40" s="262"/>
      <c r="DN40" s="262"/>
      <c r="DO40" s="262"/>
      <c r="DP40" s="262"/>
      <c r="DQ40" s="262"/>
      <c r="DR40" s="262"/>
      <c r="DS40" s="262"/>
      <c r="DT40" s="262"/>
      <c r="DU40" s="262"/>
      <c r="DV40" s="262"/>
      <c r="DW40" s="262"/>
      <c r="DX40" s="262"/>
      <c r="DY40" s="262"/>
      <c r="DZ40" s="262"/>
      <c r="EA40" s="262"/>
      <c r="EB40" s="262"/>
    </row>
    <row r="41" s="28" customFormat="1" customHeight="1" spans="1:132">
      <c r="A41" s="95" t="s">
        <v>1610</v>
      </c>
      <c r="B41" s="95" t="s">
        <v>1917</v>
      </c>
      <c r="C41" s="95" t="s">
        <v>1994</v>
      </c>
      <c r="D41" s="101" t="s">
        <v>246</v>
      </c>
      <c r="E41" s="111" t="s">
        <v>247</v>
      </c>
      <c r="F41" s="110" t="s">
        <v>248</v>
      </c>
      <c r="G41" s="99">
        <f t="shared" si="10"/>
        <v>0</v>
      </c>
      <c r="H41" s="100"/>
      <c r="I41" s="150">
        <f t="shared" si="11"/>
        <v>0</v>
      </c>
      <c r="J41" s="151">
        <f t="shared" si="2"/>
        <v>0</v>
      </c>
      <c r="K41" s="37"/>
      <c r="L41" s="36"/>
      <c r="M41" s="33">
        <f t="shared" si="3"/>
        <v>0</v>
      </c>
      <c r="N41" s="38">
        <f t="shared" si="4"/>
        <v>0</v>
      </c>
      <c r="O41" s="156"/>
      <c r="P41" s="156"/>
      <c r="Q41" s="156"/>
      <c r="R41" s="156"/>
      <c r="S41" s="156"/>
      <c r="T41" s="40"/>
      <c r="U41" s="39"/>
      <c r="V41" s="39"/>
      <c r="W41" s="39"/>
      <c r="X41" s="41"/>
      <c r="Y41" s="40"/>
      <c r="Z41" s="39"/>
      <c r="AA41" s="39"/>
      <c r="AB41" s="42"/>
      <c r="AC41" s="43"/>
      <c r="AD41" s="44"/>
      <c r="AE41" s="44"/>
      <c r="AF41" s="45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7"/>
      <c r="AR41" s="48"/>
      <c r="AS41" s="47"/>
      <c r="AT41" s="47"/>
      <c r="AU41" s="47"/>
      <c r="AV41" s="47"/>
      <c r="AW41" s="49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50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51"/>
      <c r="BW41" s="52">
        <f t="shared" si="5"/>
        <v>0</v>
      </c>
      <c r="BX41" s="53">
        <f t="shared" si="6"/>
        <v>0</v>
      </c>
      <c r="BY41" s="53">
        <f t="shared" si="7"/>
        <v>0</v>
      </c>
      <c r="BZ41" s="54"/>
      <c r="CA41" s="261"/>
      <c r="CB41" s="261"/>
      <c r="CC41" s="261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>
        <f t="shared" si="8"/>
        <v>0</v>
      </c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261"/>
      <c r="DC41" s="261"/>
      <c r="DD41" s="261"/>
      <c r="DE41" s="261"/>
      <c r="DF41" s="261"/>
      <c r="DG41" s="261"/>
      <c r="DH41" s="261"/>
      <c r="DI41" s="261"/>
      <c r="DJ41" s="261"/>
      <c r="DK41" s="261"/>
      <c r="DL41" s="261"/>
      <c r="DM41" s="261"/>
      <c r="DN41" s="261"/>
      <c r="DO41" s="261"/>
      <c r="DP41" s="261"/>
      <c r="DQ41" s="261"/>
      <c r="DR41" s="261"/>
      <c r="DS41" s="261"/>
      <c r="DT41" s="261"/>
      <c r="DU41" s="261"/>
      <c r="DV41" s="261"/>
      <c r="DW41" s="261"/>
      <c r="DX41" s="261"/>
      <c r="DY41" s="261"/>
      <c r="DZ41" s="261"/>
      <c r="EA41" s="261"/>
      <c r="EB41" s="261"/>
    </row>
    <row r="42" s="28" customFormat="1" customHeight="1" spans="1:132">
      <c r="A42" s="95" t="s">
        <v>1610</v>
      </c>
      <c r="B42" s="95" t="s">
        <v>1917</v>
      </c>
      <c r="C42" s="95" t="s">
        <v>1994</v>
      </c>
      <c r="D42" s="101" t="s">
        <v>249</v>
      </c>
      <c r="E42" s="111" t="s">
        <v>250</v>
      </c>
      <c r="F42" s="110" t="s">
        <v>251</v>
      </c>
      <c r="G42" s="99">
        <f t="shared" si="10"/>
        <v>0</v>
      </c>
      <c r="H42" s="100"/>
      <c r="I42" s="150">
        <f t="shared" si="11"/>
        <v>0</v>
      </c>
      <c r="J42" s="151">
        <f t="shared" si="2"/>
        <v>0</v>
      </c>
      <c r="K42" s="37"/>
      <c r="L42" s="36"/>
      <c r="M42" s="33">
        <f t="shared" si="3"/>
        <v>0</v>
      </c>
      <c r="N42" s="38">
        <f t="shared" si="4"/>
        <v>0</v>
      </c>
      <c r="O42" s="156"/>
      <c r="P42" s="156"/>
      <c r="Q42" s="156"/>
      <c r="R42" s="156"/>
      <c r="S42" s="156"/>
      <c r="T42" s="40"/>
      <c r="U42" s="39"/>
      <c r="V42" s="39"/>
      <c r="W42" s="39"/>
      <c r="X42" s="41"/>
      <c r="Y42" s="40"/>
      <c r="Z42" s="39"/>
      <c r="AA42" s="39"/>
      <c r="AB42" s="42"/>
      <c r="AC42" s="43"/>
      <c r="AD42" s="44"/>
      <c r="AE42" s="44"/>
      <c r="AF42" s="45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7"/>
      <c r="AR42" s="48"/>
      <c r="AS42" s="47"/>
      <c r="AT42" s="47"/>
      <c r="AU42" s="47"/>
      <c r="AV42" s="47"/>
      <c r="AW42" s="49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50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51"/>
      <c r="BW42" s="52">
        <f t="shared" si="5"/>
        <v>0</v>
      </c>
      <c r="BX42" s="53">
        <f t="shared" si="6"/>
        <v>0</v>
      </c>
      <c r="BY42" s="53">
        <f t="shared" si="7"/>
        <v>0</v>
      </c>
      <c r="BZ42" s="54"/>
      <c r="CA42" s="261"/>
      <c r="CB42" s="261"/>
      <c r="CC42" s="261"/>
      <c r="CD42" s="261"/>
      <c r="CE42" s="261"/>
      <c r="CF42" s="261"/>
      <c r="CG42" s="261"/>
      <c r="CH42" s="261"/>
      <c r="CI42" s="261"/>
      <c r="CJ42" s="261"/>
      <c r="CK42" s="261"/>
      <c r="CL42" s="261"/>
      <c r="CM42" s="261"/>
      <c r="CN42" s="261"/>
      <c r="CO42" s="261">
        <f t="shared" si="8"/>
        <v>0</v>
      </c>
      <c r="CP42" s="261"/>
      <c r="CQ42" s="261"/>
      <c r="CR42" s="261"/>
      <c r="CS42" s="261"/>
      <c r="CT42" s="261"/>
      <c r="CU42" s="261"/>
      <c r="CV42" s="261"/>
      <c r="CW42" s="261"/>
      <c r="CX42" s="261"/>
      <c r="CY42" s="261"/>
      <c r="CZ42" s="261"/>
      <c r="DA42" s="261"/>
      <c r="DB42" s="261"/>
      <c r="DC42" s="261"/>
      <c r="DD42" s="261"/>
      <c r="DE42" s="261"/>
      <c r="DF42" s="261"/>
      <c r="DG42" s="261"/>
      <c r="DH42" s="261"/>
      <c r="DI42" s="261"/>
      <c r="DJ42" s="261"/>
      <c r="DK42" s="261"/>
      <c r="DL42" s="261"/>
      <c r="DM42" s="261"/>
      <c r="DN42" s="261"/>
      <c r="DO42" s="261"/>
      <c r="DP42" s="261"/>
      <c r="DQ42" s="261"/>
      <c r="DR42" s="261"/>
      <c r="DS42" s="261"/>
      <c r="DT42" s="261"/>
      <c r="DU42" s="261"/>
      <c r="DV42" s="261"/>
      <c r="DW42" s="261"/>
      <c r="DX42" s="261"/>
      <c r="DY42" s="261"/>
      <c r="DZ42" s="261"/>
      <c r="EA42" s="261"/>
      <c r="EB42" s="261"/>
    </row>
    <row r="43" s="28" customFormat="1" customHeight="1" spans="1:132">
      <c r="A43" s="95" t="s">
        <v>1610</v>
      </c>
      <c r="B43" s="95" t="s">
        <v>1917</v>
      </c>
      <c r="C43" s="95" t="s">
        <v>1994</v>
      </c>
      <c r="D43" s="105" t="s">
        <v>252</v>
      </c>
      <c r="E43" s="109" t="s">
        <v>253</v>
      </c>
      <c r="F43" s="110" t="s">
        <v>254</v>
      </c>
      <c r="G43" s="99">
        <f t="shared" si="10"/>
        <v>0</v>
      </c>
      <c r="H43" s="100"/>
      <c r="I43" s="150">
        <f t="shared" si="11"/>
        <v>0</v>
      </c>
      <c r="J43" s="151">
        <f t="shared" si="2"/>
        <v>0</v>
      </c>
      <c r="K43" s="37"/>
      <c r="L43" s="36"/>
      <c r="M43" s="33">
        <f t="shared" si="3"/>
        <v>0</v>
      </c>
      <c r="N43" s="38">
        <f t="shared" si="4"/>
        <v>0</v>
      </c>
      <c r="O43" s="156"/>
      <c r="P43" s="156"/>
      <c r="Q43" s="156"/>
      <c r="R43" s="156"/>
      <c r="S43" s="156"/>
      <c r="T43" s="40"/>
      <c r="U43" s="39"/>
      <c r="V43" s="39"/>
      <c r="W43" s="39"/>
      <c r="X43" s="41"/>
      <c r="Y43" s="40"/>
      <c r="Z43" s="39"/>
      <c r="AA43" s="39"/>
      <c r="AB43" s="42"/>
      <c r="AC43" s="43"/>
      <c r="AD43" s="44"/>
      <c r="AE43" s="44"/>
      <c r="AF43" s="45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7"/>
      <c r="AR43" s="48"/>
      <c r="AS43" s="47"/>
      <c r="AT43" s="47"/>
      <c r="AU43" s="47"/>
      <c r="AV43" s="47"/>
      <c r="AW43" s="49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50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51"/>
      <c r="BW43" s="52">
        <f t="shared" si="5"/>
        <v>0</v>
      </c>
      <c r="BX43" s="53">
        <f t="shared" si="6"/>
        <v>0</v>
      </c>
      <c r="BY43" s="53">
        <f t="shared" si="7"/>
        <v>0</v>
      </c>
      <c r="BZ43" s="54"/>
      <c r="CA43" s="261"/>
      <c r="CB43" s="261"/>
      <c r="CC43" s="261"/>
      <c r="CD43" s="261"/>
      <c r="CE43" s="261"/>
      <c r="CF43" s="261"/>
      <c r="CG43" s="261"/>
      <c r="CH43" s="261"/>
      <c r="CI43" s="261"/>
      <c r="CJ43" s="261"/>
      <c r="CK43" s="261"/>
      <c r="CL43" s="261"/>
      <c r="CM43" s="261"/>
      <c r="CN43" s="261"/>
      <c r="CO43" s="261">
        <f t="shared" si="8"/>
        <v>0</v>
      </c>
      <c r="CP43" s="261"/>
      <c r="CQ43" s="261"/>
      <c r="CR43" s="261"/>
      <c r="CS43" s="261"/>
      <c r="CT43" s="261"/>
      <c r="CU43" s="261"/>
      <c r="CV43" s="261"/>
      <c r="CW43" s="261"/>
      <c r="CX43" s="261"/>
      <c r="CY43" s="261"/>
      <c r="CZ43" s="261"/>
      <c r="DA43" s="261"/>
      <c r="DB43" s="261"/>
      <c r="DC43" s="261"/>
      <c r="DD43" s="261"/>
      <c r="DE43" s="261"/>
      <c r="DF43" s="261"/>
      <c r="DG43" s="261"/>
      <c r="DH43" s="261"/>
      <c r="DI43" s="261"/>
      <c r="DJ43" s="261"/>
      <c r="DK43" s="261"/>
      <c r="DL43" s="261"/>
      <c r="DM43" s="261"/>
      <c r="DN43" s="261"/>
      <c r="DO43" s="261"/>
      <c r="DP43" s="261"/>
      <c r="DQ43" s="261"/>
      <c r="DR43" s="261"/>
      <c r="DS43" s="261"/>
      <c r="DT43" s="261"/>
      <c r="DU43" s="261"/>
      <c r="DV43" s="261"/>
      <c r="DW43" s="261"/>
      <c r="DX43" s="261"/>
      <c r="DY43" s="261"/>
      <c r="DZ43" s="261"/>
      <c r="EA43" s="261"/>
      <c r="EB43" s="261"/>
    </row>
    <row r="44" s="28" customFormat="1" customHeight="1" spans="1:132">
      <c r="A44" s="95" t="s">
        <v>1610</v>
      </c>
      <c r="B44" s="95" t="s">
        <v>1645</v>
      </c>
      <c r="C44" s="95" t="s">
        <v>1646</v>
      </c>
      <c r="D44" s="116" t="s">
        <v>255</v>
      </c>
      <c r="E44" s="112"/>
      <c r="F44" s="113" t="s">
        <v>256</v>
      </c>
      <c r="G44" s="99">
        <f t="shared" si="10"/>
        <v>0</v>
      </c>
      <c r="H44" s="114"/>
      <c r="I44" s="150">
        <f t="shared" si="11"/>
        <v>0</v>
      </c>
      <c r="J44" s="151">
        <f t="shared" si="2"/>
        <v>0</v>
      </c>
      <c r="K44" s="37"/>
      <c r="L44" s="36"/>
      <c r="M44" s="33">
        <f t="shared" si="3"/>
        <v>0</v>
      </c>
      <c r="N44" s="38">
        <f t="shared" si="4"/>
        <v>0</v>
      </c>
      <c r="O44" s="158"/>
      <c r="P44" s="158"/>
      <c r="Q44" s="158"/>
      <c r="R44" s="158"/>
      <c r="S44" s="158"/>
      <c r="T44" s="40"/>
      <c r="U44" s="39"/>
      <c r="V44" s="39"/>
      <c r="W44" s="39"/>
      <c r="X44" s="41"/>
      <c r="Y44" s="40"/>
      <c r="Z44" s="39"/>
      <c r="AA44" s="39"/>
      <c r="AB44" s="42"/>
      <c r="AC44" s="43"/>
      <c r="AD44" s="44"/>
      <c r="AE44" s="44"/>
      <c r="AF44" s="45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7"/>
      <c r="AR44" s="48"/>
      <c r="AS44" s="47"/>
      <c r="AT44" s="47"/>
      <c r="AU44" s="47"/>
      <c r="AV44" s="47"/>
      <c r="AW44" s="49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50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51"/>
      <c r="BW44" s="52">
        <f t="shared" si="5"/>
        <v>0</v>
      </c>
      <c r="BX44" s="53">
        <f t="shared" si="6"/>
        <v>0</v>
      </c>
      <c r="BY44" s="53">
        <f t="shared" si="7"/>
        <v>0</v>
      </c>
      <c r="BZ44" s="54"/>
      <c r="CA44" s="262"/>
      <c r="CB44" s="262"/>
      <c r="CC44" s="262"/>
      <c r="CD44" s="262"/>
      <c r="CE44" s="262"/>
      <c r="CF44" s="262"/>
      <c r="CG44" s="262"/>
      <c r="CH44" s="262"/>
      <c r="CI44" s="262"/>
      <c r="CJ44" s="262"/>
      <c r="CK44" s="262"/>
      <c r="CL44" s="262"/>
      <c r="CM44" s="262"/>
      <c r="CN44" s="262"/>
      <c r="CO44" s="261">
        <f t="shared" si="8"/>
        <v>0</v>
      </c>
      <c r="CP44" s="262"/>
      <c r="CQ44" s="262"/>
      <c r="CR44" s="262"/>
      <c r="CS44" s="262"/>
      <c r="CT44" s="262"/>
      <c r="CU44" s="262"/>
      <c r="CV44" s="262"/>
      <c r="CW44" s="262"/>
      <c r="CX44" s="262"/>
      <c r="CY44" s="262"/>
      <c r="CZ44" s="262"/>
      <c r="DA44" s="262"/>
      <c r="DB44" s="262"/>
      <c r="DC44" s="262"/>
      <c r="DD44" s="262"/>
      <c r="DE44" s="262"/>
      <c r="DF44" s="262"/>
      <c r="DG44" s="262"/>
      <c r="DH44" s="262"/>
      <c r="DI44" s="262"/>
      <c r="DJ44" s="262"/>
      <c r="DK44" s="262"/>
      <c r="DL44" s="262"/>
      <c r="DM44" s="262"/>
      <c r="DN44" s="262"/>
      <c r="DO44" s="262"/>
      <c r="DP44" s="262"/>
      <c r="DQ44" s="262"/>
      <c r="DR44" s="262"/>
      <c r="DS44" s="262"/>
      <c r="DT44" s="262"/>
      <c r="DU44" s="262"/>
      <c r="DV44" s="262"/>
      <c r="DW44" s="262"/>
      <c r="DX44" s="262"/>
      <c r="DY44" s="262"/>
      <c r="DZ44" s="262"/>
      <c r="EA44" s="262"/>
      <c r="EB44" s="262"/>
    </row>
    <row r="45" s="28" customFormat="1" customHeight="1" spans="1:132">
      <c r="A45" s="95" t="s">
        <v>1610</v>
      </c>
      <c r="B45" s="95" t="s">
        <v>2042</v>
      </c>
      <c r="C45" s="95" t="s">
        <v>2043</v>
      </c>
      <c r="D45" s="116" t="s">
        <v>257</v>
      </c>
      <c r="E45" s="109" t="s">
        <v>258</v>
      </c>
      <c r="F45" s="110" t="s">
        <v>259</v>
      </c>
      <c r="G45" s="99">
        <f t="shared" si="10"/>
        <v>0</v>
      </c>
      <c r="H45" s="100"/>
      <c r="I45" s="150">
        <f t="shared" si="11"/>
        <v>0</v>
      </c>
      <c r="J45" s="151">
        <f t="shared" si="2"/>
        <v>0</v>
      </c>
      <c r="K45" s="37"/>
      <c r="L45" s="36"/>
      <c r="M45" s="33">
        <f t="shared" si="3"/>
        <v>0</v>
      </c>
      <c r="N45" s="38">
        <f t="shared" si="4"/>
        <v>0</v>
      </c>
      <c r="O45" s="156"/>
      <c r="P45" s="156"/>
      <c r="Q45" s="156"/>
      <c r="R45" s="156"/>
      <c r="S45" s="156"/>
      <c r="T45" s="40"/>
      <c r="U45" s="39"/>
      <c r="V45" s="39"/>
      <c r="W45" s="39"/>
      <c r="X45" s="41"/>
      <c r="Y45" s="40"/>
      <c r="Z45" s="39"/>
      <c r="AA45" s="39"/>
      <c r="AB45" s="42"/>
      <c r="AC45" s="43"/>
      <c r="AD45" s="44"/>
      <c r="AE45" s="44"/>
      <c r="AF45" s="45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7"/>
      <c r="AR45" s="48"/>
      <c r="AS45" s="47"/>
      <c r="AT45" s="47"/>
      <c r="AU45" s="47"/>
      <c r="AV45" s="47"/>
      <c r="AW45" s="49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50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51"/>
      <c r="BW45" s="52">
        <f t="shared" si="5"/>
        <v>0</v>
      </c>
      <c r="BX45" s="53">
        <f t="shared" si="6"/>
        <v>0</v>
      </c>
      <c r="BY45" s="53">
        <f t="shared" si="7"/>
        <v>0</v>
      </c>
      <c r="BZ45" s="54"/>
      <c r="CA45" s="261"/>
      <c r="CB45" s="261"/>
      <c r="CC45" s="261"/>
      <c r="CD45" s="261"/>
      <c r="CE45" s="261"/>
      <c r="CF45" s="261"/>
      <c r="CG45" s="261"/>
      <c r="CH45" s="261"/>
      <c r="CI45" s="261"/>
      <c r="CJ45" s="261"/>
      <c r="CK45" s="261"/>
      <c r="CL45" s="261"/>
      <c r="CM45" s="261"/>
      <c r="CN45" s="261"/>
      <c r="CO45" s="261">
        <f t="shared" si="8"/>
        <v>0</v>
      </c>
      <c r="CP45" s="261"/>
      <c r="CQ45" s="261"/>
      <c r="CR45" s="261"/>
      <c r="CS45" s="261"/>
      <c r="CT45" s="261"/>
      <c r="CU45" s="261"/>
      <c r="CV45" s="261"/>
      <c r="CW45" s="261"/>
      <c r="CX45" s="261"/>
      <c r="CY45" s="261"/>
      <c r="CZ45" s="261"/>
      <c r="DA45" s="261"/>
      <c r="DB45" s="261"/>
      <c r="DC45" s="261"/>
      <c r="DD45" s="261"/>
      <c r="DE45" s="261"/>
      <c r="DF45" s="261"/>
      <c r="DG45" s="261"/>
      <c r="DH45" s="261"/>
      <c r="DI45" s="261"/>
      <c r="DJ45" s="261"/>
      <c r="DK45" s="261"/>
      <c r="DL45" s="261"/>
      <c r="DM45" s="261"/>
      <c r="DN45" s="261"/>
      <c r="DO45" s="261"/>
      <c r="DP45" s="261"/>
      <c r="DQ45" s="261"/>
      <c r="DR45" s="261"/>
      <c r="DS45" s="261"/>
      <c r="DT45" s="261"/>
      <c r="DU45" s="261"/>
      <c r="DV45" s="261"/>
      <c r="DW45" s="261"/>
      <c r="DX45" s="261"/>
      <c r="DY45" s="261"/>
      <c r="DZ45" s="261"/>
      <c r="EA45" s="261"/>
      <c r="EB45" s="261"/>
    </row>
    <row r="46" s="28" customFormat="1" customHeight="1" spans="1:132">
      <c r="A46" s="95" t="s">
        <v>1610</v>
      </c>
      <c r="B46" s="95" t="s">
        <v>2042</v>
      </c>
      <c r="C46" s="95" t="s">
        <v>2043</v>
      </c>
      <c r="D46" s="116" t="s">
        <v>260</v>
      </c>
      <c r="E46" s="109" t="s">
        <v>261</v>
      </c>
      <c r="F46" s="110" t="s">
        <v>262</v>
      </c>
      <c r="G46" s="99">
        <f t="shared" si="10"/>
        <v>0</v>
      </c>
      <c r="H46" s="100"/>
      <c r="I46" s="150">
        <f t="shared" si="11"/>
        <v>0</v>
      </c>
      <c r="J46" s="151">
        <f t="shared" si="2"/>
        <v>0</v>
      </c>
      <c r="K46" s="37"/>
      <c r="L46" s="36"/>
      <c r="M46" s="33">
        <f t="shared" si="3"/>
        <v>0</v>
      </c>
      <c r="N46" s="38">
        <f t="shared" si="4"/>
        <v>0</v>
      </c>
      <c r="O46" s="156"/>
      <c r="P46" s="156"/>
      <c r="Q46" s="156"/>
      <c r="R46" s="156"/>
      <c r="S46" s="156"/>
      <c r="T46" s="40"/>
      <c r="U46" s="39"/>
      <c r="V46" s="39"/>
      <c r="W46" s="39"/>
      <c r="X46" s="41"/>
      <c r="Y46" s="40"/>
      <c r="Z46" s="39"/>
      <c r="AA46" s="39"/>
      <c r="AB46" s="42"/>
      <c r="AC46" s="43"/>
      <c r="AD46" s="44"/>
      <c r="AE46" s="44"/>
      <c r="AF46" s="45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7"/>
      <c r="AR46" s="48"/>
      <c r="AS46" s="47"/>
      <c r="AT46" s="47"/>
      <c r="AU46" s="47"/>
      <c r="AV46" s="47"/>
      <c r="AW46" s="49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50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51"/>
      <c r="BW46" s="52">
        <f t="shared" si="5"/>
        <v>0</v>
      </c>
      <c r="BX46" s="53">
        <f t="shared" si="6"/>
        <v>0</v>
      </c>
      <c r="BY46" s="53">
        <f t="shared" si="7"/>
        <v>0</v>
      </c>
      <c r="BZ46" s="54"/>
      <c r="CA46" s="261"/>
      <c r="CB46" s="261"/>
      <c r="CC46" s="261"/>
      <c r="CD46" s="261"/>
      <c r="CE46" s="261"/>
      <c r="CF46" s="261"/>
      <c r="CG46" s="261"/>
      <c r="CH46" s="261"/>
      <c r="CI46" s="261"/>
      <c r="CJ46" s="261"/>
      <c r="CK46" s="261"/>
      <c r="CL46" s="261"/>
      <c r="CM46" s="261"/>
      <c r="CN46" s="261"/>
      <c r="CO46" s="261">
        <f t="shared" si="8"/>
        <v>0</v>
      </c>
      <c r="CP46" s="261"/>
      <c r="CQ46" s="261"/>
      <c r="CR46" s="261"/>
      <c r="CS46" s="261"/>
      <c r="CT46" s="261"/>
      <c r="CU46" s="261"/>
      <c r="CV46" s="261"/>
      <c r="CW46" s="261"/>
      <c r="CX46" s="261"/>
      <c r="CY46" s="261"/>
      <c r="CZ46" s="261"/>
      <c r="DA46" s="261"/>
      <c r="DB46" s="261"/>
      <c r="DC46" s="261"/>
      <c r="DD46" s="261"/>
      <c r="DE46" s="261"/>
      <c r="DF46" s="261"/>
      <c r="DG46" s="261"/>
      <c r="DH46" s="261"/>
      <c r="DI46" s="261"/>
      <c r="DJ46" s="261"/>
      <c r="DK46" s="261"/>
      <c r="DL46" s="261"/>
      <c r="DM46" s="261"/>
      <c r="DN46" s="261"/>
      <c r="DO46" s="261"/>
      <c r="DP46" s="261"/>
      <c r="DQ46" s="261"/>
      <c r="DR46" s="261"/>
      <c r="DS46" s="261"/>
      <c r="DT46" s="261"/>
      <c r="DU46" s="261"/>
      <c r="DV46" s="261"/>
      <c r="DW46" s="261"/>
      <c r="DX46" s="261"/>
      <c r="DY46" s="261"/>
      <c r="DZ46" s="261"/>
      <c r="EA46" s="261"/>
      <c r="EB46" s="261"/>
    </row>
    <row r="47" s="28" customFormat="1" customHeight="1" spans="1:132">
      <c r="A47" s="95" t="s">
        <v>1610</v>
      </c>
      <c r="B47" s="95" t="s">
        <v>2042</v>
      </c>
      <c r="C47" s="95" t="s">
        <v>2043</v>
      </c>
      <c r="D47" s="116" t="s">
        <v>263</v>
      </c>
      <c r="E47" s="109" t="s">
        <v>264</v>
      </c>
      <c r="F47" s="110" t="s">
        <v>265</v>
      </c>
      <c r="G47" s="99">
        <f t="shared" si="10"/>
        <v>0</v>
      </c>
      <c r="H47" s="100"/>
      <c r="I47" s="150">
        <f t="shared" si="11"/>
        <v>0</v>
      </c>
      <c r="J47" s="151">
        <f t="shared" si="2"/>
        <v>0</v>
      </c>
      <c r="K47" s="37"/>
      <c r="L47" s="36"/>
      <c r="M47" s="33">
        <f t="shared" si="3"/>
        <v>0</v>
      </c>
      <c r="N47" s="38">
        <f t="shared" si="4"/>
        <v>0</v>
      </c>
      <c r="O47" s="156"/>
      <c r="P47" s="156"/>
      <c r="Q47" s="156"/>
      <c r="R47" s="156"/>
      <c r="S47" s="156"/>
      <c r="T47" s="40"/>
      <c r="U47" s="39"/>
      <c r="V47" s="39"/>
      <c r="W47" s="39"/>
      <c r="X47" s="41"/>
      <c r="Y47" s="40"/>
      <c r="Z47" s="39"/>
      <c r="AA47" s="39"/>
      <c r="AB47" s="42"/>
      <c r="AC47" s="43"/>
      <c r="AD47" s="44"/>
      <c r="AE47" s="44"/>
      <c r="AF47" s="45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7"/>
      <c r="AR47" s="48"/>
      <c r="AS47" s="47"/>
      <c r="AT47" s="47"/>
      <c r="AU47" s="47"/>
      <c r="AV47" s="47"/>
      <c r="AW47" s="49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50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51"/>
      <c r="BW47" s="52">
        <f t="shared" si="5"/>
        <v>0</v>
      </c>
      <c r="BX47" s="53">
        <f t="shared" si="6"/>
        <v>0</v>
      </c>
      <c r="BY47" s="53">
        <f t="shared" si="7"/>
        <v>0</v>
      </c>
      <c r="BZ47" s="54"/>
      <c r="CA47" s="261"/>
      <c r="CB47" s="261"/>
      <c r="CC47" s="261"/>
      <c r="CD47" s="261"/>
      <c r="CE47" s="261"/>
      <c r="CF47" s="261"/>
      <c r="CG47" s="261"/>
      <c r="CH47" s="261"/>
      <c r="CI47" s="261"/>
      <c r="CJ47" s="261"/>
      <c r="CK47" s="261"/>
      <c r="CL47" s="261"/>
      <c r="CM47" s="261"/>
      <c r="CN47" s="261"/>
      <c r="CO47" s="261">
        <f t="shared" si="8"/>
        <v>0</v>
      </c>
      <c r="CP47" s="261"/>
      <c r="CQ47" s="261"/>
      <c r="CR47" s="261"/>
      <c r="CS47" s="261"/>
      <c r="CT47" s="261"/>
      <c r="CU47" s="261"/>
      <c r="CV47" s="261"/>
      <c r="CW47" s="261"/>
      <c r="CX47" s="261"/>
      <c r="CY47" s="261"/>
      <c r="CZ47" s="261"/>
      <c r="DA47" s="261"/>
      <c r="DB47" s="261"/>
      <c r="DC47" s="261"/>
      <c r="DD47" s="261"/>
      <c r="DE47" s="261"/>
      <c r="DF47" s="261"/>
      <c r="DG47" s="261"/>
      <c r="DH47" s="261"/>
      <c r="DI47" s="261"/>
      <c r="DJ47" s="261"/>
      <c r="DK47" s="261"/>
      <c r="DL47" s="261"/>
      <c r="DM47" s="261"/>
      <c r="DN47" s="261"/>
      <c r="DO47" s="261"/>
      <c r="DP47" s="261"/>
      <c r="DQ47" s="261"/>
      <c r="DR47" s="261"/>
      <c r="DS47" s="261"/>
      <c r="DT47" s="261"/>
      <c r="DU47" s="261"/>
      <c r="DV47" s="261"/>
      <c r="DW47" s="261"/>
      <c r="DX47" s="261"/>
      <c r="DY47" s="261"/>
      <c r="DZ47" s="261"/>
      <c r="EA47" s="261"/>
      <c r="EB47" s="261"/>
    </row>
    <row r="48" s="28" customFormat="1" customHeight="1" spans="1:132">
      <c r="A48" s="95" t="s">
        <v>1610</v>
      </c>
      <c r="B48" s="95" t="s">
        <v>1645</v>
      </c>
      <c r="C48" s="95" t="s">
        <v>1646</v>
      </c>
      <c r="D48" s="116" t="s">
        <v>266</v>
      </c>
      <c r="E48" s="112"/>
      <c r="F48" s="113" t="s">
        <v>267</v>
      </c>
      <c r="G48" s="99">
        <f t="shared" si="10"/>
        <v>0</v>
      </c>
      <c r="H48" s="114"/>
      <c r="I48" s="150">
        <f t="shared" si="11"/>
        <v>0</v>
      </c>
      <c r="J48" s="151">
        <f t="shared" si="2"/>
        <v>0</v>
      </c>
      <c r="K48" s="37"/>
      <c r="L48" s="36"/>
      <c r="M48" s="33">
        <f t="shared" si="3"/>
        <v>0</v>
      </c>
      <c r="N48" s="38">
        <f t="shared" si="4"/>
        <v>0</v>
      </c>
      <c r="O48" s="158"/>
      <c r="P48" s="158"/>
      <c r="Q48" s="158"/>
      <c r="R48" s="158"/>
      <c r="S48" s="158"/>
      <c r="T48" s="40"/>
      <c r="U48" s="39"/>
      <c r="V48" s="39"/>
      <c r="W48" s="39"/>
      <c r="X48" s="41"/>
      <c r="Y48" s="40"/>
      <c r="Z48" s="39"/>
      <c r="AA48" s="39"/>
      <c r="AB48" s="42"/>
      <c r="AC48" s="43"/>
      <c r="AD48" s="44"/>
      <c r="AE48" s="44"/>
      <c r="AF48" s="45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7"/>
      <c r="AR48" s="48"/>
      <c r="AS48" s="47"/>
      <c r="AT48" s="47"/>
      <c r="AU48" s="47"/>
      <c r="AV48" s="47"/>
      <c r="AW48" s="49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50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51"/>
      <c r="BW48" s="52">
        <f t="shared" si="5"/>
        <v>0</v>
      </c>
      <c r="BX48" s="53">
        <f t="shared" si="6"/>
        <v>0</v>
      </c>
      <c r="BY48" s="53">
        <f t="shared" si="7"/>
        <v>0</v>
      </c>
      <c r="BZ48" s="54"/>
      <c r="CA48" s="261"/>
      <c r="CB48" s="261"/>
      <c r="CC48" s="261"/>
      <c r="CD48" s="261"/>
      <c r="CE48" s="261"/>
      <c r="CF48" s="261"/>
      <c r="CG48" s="261"/>
      <c r="CH48" s="261"/>
      <c r="CI48" s="261"/>
      <c r="CJ48" s="261"/>
      <c r="CK48" s="261"/>
      <c r="CL48" s="261"/>
      <c r="CM48" s="261"/>
      <c r="CN48" s="261"/>
      <c r="CO48" s="261">
        <f t="shared" si="8"/>
        <v>0</v>
      </c>
      <c r="CP48" s="261"/>
      <c r="CQ48" s="261"/>
      <c r="CR48" s="261"/>
      <c r="CS48" s="261"/>
      <c r="CT48" s="261"/>
      <c r="CU48" s="261"/>
      <c r="CV48" s="261"/>
      <c r="CW48" s="261"/>
      <c r="CX48" s="261"/>
      <c r="CY48" s="261"/>
      <c r="CZ48" s="261"/>
      <c r="DA48" s="261"/>
      <c r="DB48" s="261"/>
      <c r="DC48" s="261"/>
      <c r="DD48" s="261"/>
      <c r="DE48" s="261"/>
      <c r="DF48" s="261"/>
      <c r="DG48" s="261"/>
      <c r="DH48" s="261"/>
      <c r="DI48" s="261"/>
      <c r="DJ48" s="261"/>
      <c r="DK48" s="261"/>
      <c r="DL48" s="261"/>
      <c r="DM48" s="261"/>
      <c r="DN48" s="261"/>
      <c r="DO48" s="261"/>
      <c r="DP48" s="261"/>
      <c r="DQ48" s="261"/>
      <c r="DR48" s="261"/>
      <c r="DS48" s="261"/>
      <c r="DT48" s="261"/>
      <c r="DU48" s="261"/>
      <c r="DV48" s="261"/>
      <c r="DW48" s="261"/>
      <c r="DX48" s="261"/>
      <c r="DY48" s="261"/>
      <c r="DZ48" s="261"/>
      <c r="EA48" s="261"/>
      <c r="EB48" s="261"/>
    </row>
    <row r="49" s="28" customFormat="1" customHeight="1" spans="1:132">
      <c r="A49" s="95" t="s">
        <v>1610</v>
      </c>
      <c r="B49" s="95" t="s">
        <v>2166</v>
      </c>
      <c r="C49" s="95" t="s">
        <v>2197</v>
      </c>
      <c r="D49" s="116" t="s">
        <v>268</v>
      </c>
      <c r="E49" s="109" t="s">
        <v>269</v>
      </c>
      <c r="F49" s="110" t="s">
        <v>270</v>
      </c>
      <c r="G49" s="99">
        <f t="shared" si="10"/>
        <v>0</v>
      </c>
      <c r="H49" s="100"/>
      <c r="I49" s="150">
        <f t="shared" si="11"/>
        <v>0</v>
      </c>
      <c r="J49" s="151">
        <f t="shared" si="2"/>
        <v>0</v>
      </c>
      <c r="K49" s="37"/>
      <c r="L49" s="36"/>
      <c r="M49" s="154">
        <f t="shared" si="3"/>
        <v>0</v>
      </c>
      <c r="N49" s="38">
        <f t="shared" si="4"/>
        <v>0</v>
      </c>
      <c r="O49" s="156"/>
      <c r="P49" s="156"/>
      <c r="Q49" s="156"/>
      <c r="R49" s="156"/>
      <c r="S49" s="156"/>
      <c r="T49" s="40"/>
      <c r="U49" s="39"/>
      <c r="V49" s="39"/>
      <c r="W49" s="39"/>
      <c r="X49" s="41"/>
      <c r="Y49" s="40"/>
      <c r="Z49" s="39"/>
      <c r="AA49" s="39"/>
      <c r="AB49" s="42"/>
      <c r="AC49" s="43"/>
      <c r="AD49" s="44"/>
      <c r="AE49" s="44"/>
      <c r="AF49" s="45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7"/>
      <c r="AR49" s="48"/>
      <c r="AS49" s="47"/>
      <c r="AT49" s="47"/>
      <c r="AU49" s="47"/>
      <c r="AV49" s="47"/>
      <c r="AW49" s="49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50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51"/>
      <c r="BW49" s="52">
        <f t="shared" si="5"/>
        <v>0</v>
      </c>
      <c r="BX49" s="53">
        <f t="shared" si="6"/>
        <v>0</v>
      </c>
      <c r="BY49" s="53">
        <f t="shared" si="7"/>
        <v>0</v>
      </c>
      <c r="BZ49" s="54"/>
      <c r="CA49" s="262"/>
      <c r="CB49" s="262"/>
      <c r="CC49" s="262"/>
      <c r="CD49" s="262"/>
      <c r="CE49" s="262"/>
      <c r="CF49" s="262"/>
      <c r="CG49" s="262"/>
      <c r="CH49" s="262"/>
      <c r="CI49" s="262"/>
      <c r="CJ49" s="262"/>
      <c r="CK49" s="262"/>
      <c r="CL49" s="262"/>
      <c r="CM49" s="262"/>
      <c r="CN49" s="262"/>
      <c r="CO49" s="261">
        <f t="shared" si="8"/>
        <v>0</v>
      </c>
      <c r="CP49" s="262"/>
      <c r="CQ49" s="262"/>
      <c r="CR49" s="262"/>
      <c r="CS49" s="262"/>
      <c r="CT49" s="262"/>
      <c r="CU49" s="262"/>
      <c r="CV49" s="262"/>
      <c r="CW49" s="262"/>
      <c r="CX49" s="262"/>
      <c r="CY49" s="262"/>
      <c r="CZ49" s="262"/>
      <c r="DA49" s="262"/>
      <c r="DB49" s="262"/>
      <c r="DC49" s="262"/>
      <c r="DD49" s="262"/>
      <c r="DE49" s="262"/>
      <c r="DF49" s="262"/>
      <c r="DG49" s="262"/>
      <c r="DH49" s="262"/>
      <c r="DI49" s="262"/>
      <c r="DJ49" s="262"/>
      <c r="DK49" s="262"/>
      <c r="DL49" s="262"/>
      <c r="DM49" s="262"/>
      <c r="DN49" s="262"/>
      <c r="DO49" s="262"/>
      <c r="DP49" s="262"/>
      <c r="DQ49" s="262"/>
      <c r="DR49" s="262"/>
      <c r="DS49" s="262"/>
      <c r="DT49" s="262"/>
      <c r="DU49" s="262"/>
      <c r="DV49" s="262"/>
      <c r="DW49" s="262"/>
      <c r="DX49" s="262"/>
      <c r="DY49" s="262"/>
      <c r="DZ49" s="262"/>
      <c r="EA49" s="262"/>
      <c r="EB49" s="262"/>
    </row>
    <row r="50" s="28" customFormat="1" customHeight="1" spans="1:132">
      <c r="A50" s="95" t="s">
        <v>1610</v>
      </c>
      <c r="B50" s="95" t="s">
        <v>2166</v>
      </c>
      <c r="C50" s="95" t="s">
        <v>2197</v>
      </c>
      <c r="D50" s="116" t="s">
        <v>271</v>
      </c>
      <c r="E50" s="109" t="s">
        <v>272</v>
      </c>
      <c r="F50" s="110" t="s">
        <v>273</v>
      </c>
      <c r="G50" s="99">
        <f t="shared" si="10"/>
        <v>0</v>
      </c>
      <c r="H50" s="100"/>
      <c r="I50" s="150">
        <f t="shared" si="11"/>
        <v>0</v>
      </c>
      <c r="J50" s="151">
        <f t="shared" si="2"/>
        <v>0</v>
      </c>
      <c r="K50" s="37"/>
      <c r="L50" s="157"/>
      <c r="M50" s="33">
        <f t="shared" si="3"/>
        <v>0</v>
      </c>
      <c r="N50" s="38">
        <f t="shared" si="4"/>
        <v>0</v>
      </c>
      <c r="O50" s="156"/>
      <c r="P50" s="156"/>
      <c r="Q50" s="156"/>
      <c r="R50" s="156"/>
      <c r="S50" s="156"/>
      <c r="T50" s="40"/>
      <c r="U50" s="39"/>
      <c r="V50" s="39"/>
      <c r="W50" s="39"/>
      <c r="X50" s="41"/>
      <c r="Y50" s="40"/>
      <c r="Z50" s="39"/>
      <c r="AA50" s="39"/>
      <c r="AB50" s="42"/>
      <c r="AC50" s="43"/>
      <c r="AD50" s="44"/>
      <c r="AE50" s="44"/>
      <c r="AF50" s="45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7"/>
      <c r="AR50" s="48"/>
      <c r="AS50" s="47"/>
      <c r="AT50" s="47"/>
      <c r="AU50" s="47"/>
      <c r="AV50" s="47"/>
      <c r="AW50" s="49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50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51"/>
      <c r="BW50" s="52">
        <f t="shared" si="5"/>
        <v>0</v>
      </c>
      <c r="BX50" s="53">
        <f t="shared" si="6"/>
        <v>0</v>
      </c>
      <c r="BY50" s="53">
        <f t="shared" si="7"/>
        <v>0</v>
      </c>
      <c r="BZ50" s="54"/>
      <c r="CA50" s="261"/>
      <c r="CB50" s="261"/>
      <c r="CC50" s="261"/>
      <c r="CD50" s="261"/>
      <c r="CE50" s="261"/>
      <c r="CF50" s="261"/>
      <c r="CG50" s="261"/>
      <c r="CH50" s="261"/>
      <c r="CI50" s="261"/>
      <c r="CJ50" s="261"/>
      <c r="CK50" s="261"/>
      <c r="CL50" s="261"/>
      <c r="CM50" s="261"/>
      <c r="CN50" s="261"/>
      <c r="CO50" s="261">
        <f t="shared" si="8"/>
        <v>0</v>
      </c>
      <c r="CP50" s="261"/>
      <c r="CQ50" s="261"/>
      <c r="CR50" s="261"/>
      <c r="CS50" s="261"/>
      <c r="CT50" s="261"/>
      <c r="CU50" s="261"/>
      <c r="CV50" s="261"/>
      <c r="CW50" s="261"/>
      <c r="CX50" s="261"/>
      <c r="CY50" s="261"/>
      <c r="CZ50" s="261"/>
      <c r="DA50" s="261"/>
      <c r="DB50" s="261"/>
      <c r="DC50" s="261"/>
      <c r="DD50" s="261"/>
      <c r="DE50" s="261"/>
      <c r="DF50" s="261"/>
      <c r="DG50" s="261"/>
      <c r="DH50" s="261"/>
      <c r="DI50" s="261"/>
      <c r="DJ50" s="261"/>
      <c r="DK50" s="261"/>
      <c r="DL50" s="261"/>
      <c r="DM50" s="261"/>
      <c r="DN50" s="261"/>
      <c r="DO50" s="261"/>
      <c r="DP50" s="261"/>
      <c r="DQ50" s="261"/>
      <c r="DR50" s="261"/>
      <c r="DS50" s="261"/>
      <c r="DT50" s="261"/>
      <c r="DU50" s="261"/>
      <c r="DV50" s="261"/>
      <c r="DW50" s="261"/>
      <c r="DX50" s="261"/>
      <c r="DY50" s="261"/>
      <c r="DZ50" s="261"/>
      <c r="EA50" s="261"/>
      <c r="EB50" s="261"/>
    </row>
    <row r="51" s="28" customFormat="1" customHeight="1" spans="1:132">
      <c r="A51" s="95" t="s">
        <v>1610</v>
      </c>
      <c r="B51" s="95" t="s">
        <v>2166</v>
      </c>
      <c r="C51" s="95" t="s">
        <v>2197</v>
      </c>
      <c r="D51" s="116" t="s">
        <v>274</v>
      </c>
      <c r="E51" s="109" t="s">
        <v>275</v>
      </c>
      <c r="F51" s="110" t="s">
        <v>276</v>
      </c>
      <c r="G51" s="99">
        <f t="shared" si="10"/>
        <v>0</v>
      </c>
      <c r="H51" s="100"/>
      <c r="I51" s="150">
        <f t="shared" si="11"/>
        <v>0</v>
      </c>
      <c r="J51" s="151">
        <f t="shared" si="2"/>
        <v>0</v>
      </c>
      <c r="K51" s="37"/>
      <c r="L51" s="157"/>
      <c r="M51" s="33">
        <f t="shared" si="3"/>
        <v>0</v>
      </c>
      <c r="N51" s="38">
        <f t="shared" si="4"/>
        <v>0</v>
      </c>
      <c r="O51" s="156"/>
      <c r="P51" s="156"/>
      <c r="Q51" s="156"/>
      <c r="R51" s="156"/>
      <c r="S51" s="156"/>
      <c r="T51" s="40"/>
      <c r="U51" s="39"/>
      <c r="V51" s="39"/>
      <c r="W51" s="39"/>
      <c r="X51" s="41"/>
      <c r="Y51" s="40"/>
      <c r="Z51" s="39"/>
      <c r="AA51" s="39"/>
      <c r="AB51" s="42"/>
      <c r="AC51" s="43"/>
      <c r="AD51" s="44"/>
      <c r="AE51" s="44"/>
      <c r="AF51" s="45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7"/>
      <c r="AR51" s="48"/>
      <c r="AS51" s="47"/>
      <c r="AT51" s="47"/>
      <c r="AU51" s="47"/>
      <c r="AV51" s="47"/>
      <c r="AW51" s="49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50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51"/>
      <c r="BW51" s="52">
        <f t="shared" si="5"/>
        <v>0</v>
      </c>
      <c r="BX51" s="53">
        <f t="shared" si="6"/>
        <v>0</v>
      </c>
      <c r="BY51" s="53">
        <f t="shared" si="7"/>
        <v>0</v>
      </c>
      <c r="BZ51" s="54"/>
      <c r="CA51" s="261"/>
      <c r="CB51" s="261"/>
      <c r="CC51" s="261"/>
      <c r="CD51" s="261"/>
      <c r="CE51" s="261"/>
      <c r="CF51" s="261"/>
      <c r="CG51" s="261"/>
      <c r="CH51" s="261"/>
      <c r="CI51" s="261"/>
      <c r="CJ51" s="261"/>
      <c r="CK51" s="261"/>
      <c r="CL51" s="261"/>
      <c r="CM51" s="261"/>
      <c r="CN51" s="261"/>
      <c r="CO51" s="261">
        <f t="shared" si="8"/>
        <v>0</v>
      </c>
      <c r="CP51" s="261"/>
      <c r="CQ51" s="261"/>
      <c r="CR51" s="261"/>
      <c r="CS51" s="261"/>
      <c r="CT51" s="261"/>
      <c r="CU51" s="261"/>
      <c r="CV51" s="261"/>
      <c r="CW51" s="261"/>
      <c r="CX51" s="261"/>
      <c r="CY51" s="261"/>
      <c r="CZ51" s="261"/>
      <c r="DA51" s="261"/>
      <c r="DB51" s="261"/>
      <c r="DC51" s="261"/>
      <c r="DD51" s="261"/>
      <c r="DE51" s="261"/>
      <c r="DF51" s="261"/>
      <c r="DG51" s="261"/>
      <c r="DH51" s="261"/>
      <c r="DI51" s="261"/>
      <c r="DJ51" s="261"/>
      <c r="DK51" s="261"/>
      <c r="DL51" s="261"/>
      <c r="DM51" s="261"/>
      <c r="DN51" s="261"/>
      <c r="DO51" s="261"/>
      <c r="DP51" s="261"/>
      <c r="DQ51" s="261"/>
      <c r="DR51" s="261"/>
      <c r="DS51" s="261"/>
      <c r="DT51" s="261"/>
      <c r="DU51" s="261"/>
      <c r="DV51" s="261"/>
      <c r="DW51" s="261"/>
      <c r="DX51" s="261"/>
      <c r="DY51" s="261"/>
      <c r="DZ51" s="261"/>
      <c r="EA51" s="261"/>
      <c r="EB51" s="261"/>
    </row>
    <row r="52" s="28" customFormat="1" customHeight="1" spans="1:132">
      <c r="A52" s="95" t="s">
        <v>1610</v>
      </c>
      <c r="B52" s="95" t="s">
        <v>2166</v>
      </c>
      <c r="C52" s="95" t="s">
        <v>2197</v>
      </c>
      <c r="D52" s="116" t="s">
        <v>277</v>
      </c>
      <c r="E52" s="109" t="s">
        <v>278</v>
      </c>
      <c r="F52" s="110" t="s">
        <v>279</v>
      </c>
      <c r="G52" s="99">
        <f t="shared" si="10"/>
        <v>0</v>
      </c>
      <c r="H52" s="100"/>
      <c r="I52" s="150">
        <f t="shared" si="11"/>
        <v>0</v>
      </c>
      <c r="J52" s="151">
        <f t="shared" si="2"/>
        <v>0</v>
      </c>
      <c r="K52" s="37"/>
      <c r="L52" s="157"/>
      <c r="M52" s="33">
        <f t="shared" si="3"/>
        <v>0</v>
      </c>
      <c r="N52" s="38">
        <f t="shared" si="4"/>
        <v>0</v>
      </c>
      <c r="O52" s="156"/>
      <c r="P52" s="156"/>
      <c r="Q52" s="156"/>
      <c r="R52" s="156"/>
      <c r="S52" s="156"/>
      <c r="T52" s="40"/>
      <c r="U52" s="39"/>
      <c r="V52" s="39"/>
      <c r="W52" s="39"/>
      <c r="X52" s="41"/>
      <c r="Y52" s="40"/>
      <c r="Z52" s="39"/>
      <c r="AA52" s="39"/>
      <c r="AB52" s="42"/>
      <c r="AC52" s="43"/>
      <c r="AD52" s="44"/>
      <c r="AE52" s="44"/>
      <c r="AF52" s="45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7"/>
      <c r="AR52" s="48"/>
      <c r="AS52" s="47"/>
      <c r="AT52" s="47"/>
      <c r="AU52" s="47"/>
      <c r="AV52" s="47"/>
      <c r="AW52" s="49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50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51"/>
      <c r="BW52" s="52">
        <f t="shared" si="5"/>
        <v>0</v>
      </c>
      <c r="BX52" s="53">
        <f t="shared" si="6"/>
        <v>0</v>
      </c>
      <c r="BY52" s="53">
        <f t="shared" si="7"/>
        <v>0</v>
      </c>
      <c r="BZ52" s="54"/>
      <c r="CA52" s="261"/>
      <c r="CB52" s="261"/>
      <c r="CC52" s="261"/>
      <c r="CD52" s="261"/>
      <c r="CE52" s="261"/>
      <c r="CF52" s="261"/>
      <c r="CG52" s="261"/>
      <c r="CH52" s="261"/>
      <c r="CI52" s="261"/>
      <c r="CJ52" s="261"/>
      <c r="CK52" s="261"/>
      <c r="CL52" s="261"/>
      <c r="CM52" s="261"/>
      <c r="CN52" s="261"/>
      <c r="CO52" s="261">
        <f t="shared" si="8"/>
        <v>0</v>
      </c>
      <c r="CP52" s="261"/>
      <c r="CQ52" s="261"/>
      <c r="CR52" s="261"/>
      <c r="CS52" s="261"/>
      <c r="CT52" s="261"/>
      <c r="CU52" s="261"/>
      <c r="CV52" s="261"/>
      <c r="CW52" s="261"/>
      <c r="CX52" s="261"/>
      <c r="CY52" s="261"/>
      <c r="CZ52" s="261"/>
      <c r="DA52" s="261"/>
      <c r="DB52" s="261"/>
      <c r="DC52" s="261"/>
      <c r="DD52" s="261"/>
      <c r="DE52" s="261"/>
      <c r="DF52" s="261"/>
      <c r="DG52" s="261"/>
      <c r="DH52" s="261"/>
      <c r="DI52" s="261"/>
      <c r="DJ52" s="261"/>
      <c r="DK52" s="261"/>
      <c r="DL52" s="261"/>
      <c r="DM52" s="261"/>
      <c r="DN52" s="261"/>
      <c r="DO52" s="261"/>
      <c r="DP52" s="261"/>
      <c r="DQ52" s="261"/>
      <c r="DR52" s="261"/>
      <c r="DS52" s="261"/>
      <c r="DT52" s="261"/>
      <c r="DU52" s="261"/>
      <c r="DV52" s="261"/>
      <c r="DW52" s="261"/>
      <c r="DX52" s="261"/>
      <c r="DY52" s="261"/>
      <c r="DZ52" s="261"/>
      <c r="EA52" s="261"/>
      <c r="EB52" s="261"/>
    </row>
    <row r="53" s="28" customFormat="1" customHeight="1" spans="1:132">
      <c r="A53" s="95" t="s">
        <v>1610</v>
      </c>
      <c r="B53" s="95" t="s">
        <v>1645</v>
      </c>
      <c r="C53" s="95" t="s">
        <v>1646</v>
      </c>
      <c r="D53" s="117" t="s">
        <v>280</v>
      </c>
      <c r="E53" s="112"/>
      <c r="F53" s="113" t="s">
        <v>281</v>
      </c>
      <c r="G53" s="99">
        <f t="shared" si="10"/>
        <v>0</v>
      </c>
      <c r="H53" s="114"/>
      <c r="I53" s="150">
        <f t="shared" si="11"/>
        <v>0</v>
      </c>
      <c r="J53" s="151">
        <f t="shared" si="2"/>
        <v>0</v>
      </c>
      <c r="K53" s="35"/>
      <c r="L53" s="157"/>
      <c r="M53" s="33">
        <f t="shared" si="3"/>
        <v>0</v>
      </c>
      <c r="N53" s="38">
        <f t="shared" si="4"/>
        <v>0</v>
      </c>
      <c r="O53" s="158"/>
      <c r="P53" s="158"/>
      <c r="Q53" s="158"/>
      <c r="R53" s="158"/>
      <c r="S53" s="158"/>
      <c r="T53" s="40"/>
      <c r="U53" s="39"/>
      <c r="V53" s="39"/>
      <c r="W53" s="39"/>
      <c r="X53" s="41"/>
      <c r="Y53" s="40"/>
      <c r="Z53" s="39"/>
      <c r="AA53" s="39"/>
      <c r="AB53" s="42"/>
      <c r="AC53" s="43"/>
      <c r="AD53" s="44"/>
      <c r="AE53" s="44"/>
      <c r="AF53" s="45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7"/>
      <c r="AR53" s="48"/>
      <c r="AS53" s="47"/>
      <c r="AT53" s="47"/>
      <c r="AU53" s="47"/>
      <c r="AV53" s="47"/>
      <c r="AW53" s="49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50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51"/>
      <c r="BW53" s="52">
        <f t="shared" si="5"/>
        <v>0</v>
      </c>
      <c r="BX53" s="53">
        <f t="shared" si="6"/>
        <v>0</v>
      </c>
      <c r="BY53" s="53">
        <f t="shared" si="7"/>
        <v>0</v>
      </c>
      <c r="BZ53" s="54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>
        <f t="shared" si="8"/>
        <v>0</v>
      </c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</row>
    <row r="54" s="28" customFormat="1" customHeight="1" spans="1:132">
      <c r="A54" s="95" t="s">
        <v>1610</v>
      </c>
      <c r="B54" s="95" t="s">
        <v>2164</v>
      </c>
      <c r="C54" s="95" t="s">
        <v>2165</v>
      </c>
      <c r="D54" s="104" t="s">
        <v>282</v>
      </c>
      <c r="E54" s="118" t="s">
        <v>283</v>
      </c>
      <c r="F54" s="107" t="s">
        <v>284</v>
      </c>
      <c r="G54" s="99">
        <f t="shared" si="10"/>
        <v>0</v>
      </c>
      <c r="H54" s="100"/>
      <c r="I54" s="150">
        <f t="shared" si="11"/>
        <v>0</v>
      </c>
      <c r="J54" s="151">
        <f t="shared" si="2"/>
        <v>0</v>
      </c>
      <c r="K54" s="35"/>
      <c r="L54" s="157"/>
      <c r="M54" s="33">
        <f t="shared" si="3"/>
        <v>0</v>
      </c>
      <c r="N54" s="38">
        <f t="shared" si="4"/>
        <v>0</v>
      </c>
      <c r="O54" s="156"/>
      <c r="P54" s="156"/>
      <c r="Q54" s="156"/>
      <c r="R54" s="156"/>
      <c r="S54" s="156"/>
      <c r="T54" s="40"/>
      <c r="U54" s="39"/>
      <c r="V54" s="39"/>
      <c r="W54" s="39"/>
      <c r="X54" s="41"/>
      <c r="Y54" s="40"/>
      <c r="Z54" s="39"/>
      <c r="AA54" s="39"/>
      <c r="AB54" s="42"/>
      <c r="AC54" s="43"/>
      <c r="AD54" s="44"/>
      <c r="AE54" s="44"/>
      <c r="AF54" s="45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7"/>
      <c r="AR54" s="48"/>
      <c r="AS54" s="47"/>
      <c r="AT54" s="47"/>
      <c r="AU54" s="47"/>
      <c r="AV54" s="47"/>
      <c r="AW54" s="49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50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51"/>
      <c r="BW54" s="52">
        <f t="shared" si="5"/>
        <v>0</v>
      </c>
      <c r="BX54" s="53">
        <f t="shared" si="6"/>
        <v>0</v>
      </c>
      <c r="BY54" s="53">
        <f t="shared" si="7"/>
        <v>0</v>
      </c>
      <c r="BZ54" s="54"/>
      <c r="CA54" s="261"/>
      <c r="CB54" s="261"/>
      <c r="CC54" s="261"/>
      <c r="CD54" s="261"/>
      <c r="CE54" s="261"/>
      <c r="CF54" s="261"/>
      <c r="CG54" s="261"/>
      <c r="CH54" s="261"/>
      <c r="CI54" s="261"/>
      <c r="CJ54" s="261"/>
      <c r="CK54" s="261"/>
      <c r="CL54" s="261"/>
      <c r="CM54" s="261"/>
      <c r="CN54" s="261"/>
      <c r="CO54" s="261">
        <f t="shared" si="8"/>
        <v>0</v>
      </c>
      <c r="CP54" s="261"/>
      <c r="CQ54" s="261"/>
      <c r="CR54" s="261"/>
      <c r="CS54" s="261"/>
      <c r="CT54" s="261"/>
      <c r="CU54" s="261"/>
      <c r="CV54" s="261"/>
      <c r="CW54" s="261"/>
      <c r="CX54" s="261"/>
      <c r="CY54" s="261"/>
      <c r="CZ54" s="261"/>
      <c r="DA54" s="261"/>
      <c r="DB54" s="261"/>
      <c r="DC54" s="261"/>
      <c r="DD54" s="261"/>
      <c r="DE54" s="261"/>
      <c r="DF54" s="261"/>
      <c r="DG54" s="261"/>
      <c r="DH54" s="261"/>
      <c r="DI54" s="261"/>
      <c r="DJ54" s="261"/>
      <c r="DK54" s="261"/>
      <c r="DL54" s="261"/>
      <c r="DM54" s="261"/>
      <c r="DN54" s="261"/>
      <c r="DO54" s="261"/>
      <c r="DP54" s="261"/>
      <c r="DQ54" s="261"/>
      <c r="DR54" s="261"/>
      <c r="DS54" s="261"/>
      <c r="DT54" s="261"/>
      <c r="DU54" s="261"/>
      <c r="DV54" s="261"/>
      <c r="DW54" s="261"/>
      <c r="DX54" s="261"/>
      <c r="DY54" s="261"/>
      <c r="DZ54" s="261"/>
      <c r="EA54" s="261"/>
      <c r="EB54" s="261"/>
    </row>
    <row r="55" s="28" customFormat="1" customHeight="1" spans="1:132">
      <c r="A55" s="95" t="s">
        <v>1610</v>
      </c>
      <c r="B55" s="95" t="s">
        <v>2164</v>
      </c>
      <c r="C55" s="95" t="s">
        <v>2165</v>
      </c>
      <c r="D55" s="104" t="s">
        <v>285</v>
      </c>
      <c r="E55" s="111" t="s">
        <v>286</v>
      </c>
      <c r="F55" s="110" t="s">
        <v>287</v>
      </c>
      <c r="G55" s="99">
        <f t="shared" si="10"/>
        <v>0</v>
      </c>
      <c r="H55" s="100"/>
      <c r="I55" s="150">
        <f t="shared" si="11"/>
        <v>0</v>
      </c>
      <c r="J55" s="151">
        <f t="shared" si="2"/>
        <v>0</v>
      </c>
      <c r="K55" s="35"/>
      <c r="L55" s="157"/>
      <c r="M55" s="33">
        <f t="shared" si="3"/>
        <v>0</v>
      </c>
      <c r="N55" s="38">
        <f t="shared" si="4"/>
        <v>0</v>
      </c>
      <c r="O55" s="156"/>
      <c r="P55" s="156"/>
      <c r="Q55" s="156"/>
      <c r="R55" s="156"/>
      <c r="S55" s="156"/>
      <c r="T55" s="40"/>
      <c r="U55" s="39"/>
      <c r="V55" s="39"/>
      <c r="W55" s="39"/>
      <c r="X55" s="41"/>
      <c r="Y55" s="40"/>
      <c r="Z55" s="39"/>
      <c r="AA55" s="39"/>
      <c r="AB55" s="42"/>
      <c r="AC55" s="43"/>
      <c r="AD55" s="44"/>
      <c r="AE55" s="44"/>
      <c r="AF55" s="45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7"/>
      <c r="AR55" s="48"/>
      <c r="AS55" s="47"/>
      <c r="AT55" s="47"/>
      <c r="AU55" s="47"/>
      <c r="AV55" s="47"/>
      <c r="AW55" s="49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50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51"/>
      <c r="BW55" s="52">
        <f t="shared" si="5"/>
        <v>0</v>
      </c>
      <c r="BX55" s="53">
        <f t="shared" si="6"/>
        <v>0</v>
      </c>
      <c r="BY55" s="53">
        <f t="shared" si="7"/>
        <v>0</v>
      </c>
      <c r="BZ55" s="54"/>
      <c r="CA55" s="261"/>
      <c r="CB55" s="261"/>
      <c r="CC55" s="261"/>
      <c r="CD55" s="261"/>
      <c r="CE55" s="261"/>
      <c r="CF55" s="261"/>
      <c r="CG55" s="261"/>
      <c r="CH55" s="261"/>
      <c r="CI55" s="261"/>
      <c r="CJ55" s="261"/>
      <c r="CK55" s="261"/>
      <c r="CL55" s="261"/>
      <c r="CM55" s="261"/>
      <c r="CN55" s="261"/>
      <c r="CO55" s="261">
        <f t="shared" si="8"/>
        <v>0</v>
      </c>
      <c r="CP55" s="261"/>
      <c r="CQ55" s="261"/>
      <c r="CR55" s="261"/>
      <c r="CS55" s="261"/>
      <c r="CT55" s="261"/>
      <c r="CU55" s="261"/>
      <c r="CV55" s="261"/>
      <c r="CW55" s="261"/>
      <c r="CX55" s="261"/>
      <c r="CY55" s="261"/>
      <c r="CZ55" s="261"/>
      <c r="DA55" s="261"/>
      <c r="DB55" s="261"/>
      <c r="DC55" s="261"/>
      <c r="DD55" s="261"/>
      <c r="DE55" s="261"/>
      <c r="DF55" s="261"/>
      <c r="DG55" s="261"/>
      <c r="DH55" s="261"/>
      <c r="DI55" s="261"/>
      <c r="DJ55" s="261"/>
      <c r="DK55" s="261"/>
      <c r="DL55" s="261"/>
      <c r="DM55" s="261"/>
      <c r="DN55" s="261"/>
      <c r="DO55" s="261"/>
      <c r="DP55" s="261"/>
      <c r="DQ55" s="261"/>
      <c r="DR55" s="261"/>
      <c r="DS55" s="261"/>
      <c r="DT55" s="261"/>
      <c r="DU55" s="261"/>
      <c r="DV55" s="261"/>
      <c r="DW55" s="261"/>
      <c r="DX55" s="261"/>
      <c r="DY55" s="261"/>
      <c r="DZ55" s="261"/>
      <c r="EA55" s="261"/>
      <c r="EB55" s="261"/>
    </row>
    <row r="56" s="28" customFormat="1" customHeight="1" spans="1:132">
      <c r="A56" s="95" t="s">
        <v>1610</v>
      </c>
      <c r="B56" s="95" t="s">
        <v>2158</v>
      </c>
      <c r="C56" s="95" t="s">
        <v>2159</v>
      </c>
      <c r="D56" s="119" t="s">
        <v>288</v>
      </c>
      <c r="E56" s="109" t="s">
        <v>289</v>
      </c>
      <c r="F56" s="110" t="s">
        <v>290</v>
      </c>
      <c r="G56" s="99">
        <f t="shared" si="10"/>
        <v>0</v>
      </c>
      <c r="H56" s="100"/>
      <c r="I56" s="150">
        <f t="shared" si="11"/>
        <v>0</v>
      </c>
      <c r="J56" s="151">
        <f t="shared" si="2"/>
        <v>0</v>
      </c>
      <c r="K56" s="35"/>
      <c r="L56" s="157"/>
      <c r="M56" s="33">
        <f t="shared" si="3"/>
        <v>0</v>
      </c>
      <c r="N56" s="38">
        <f t="shared" si="4"/>
        <v>0</v>
      </c>
      <c r="O56" s="156"/>
      <c r="P56" s="156"/>
      <c r="R56" s="156"/>
      <c r="S56" s="156"/>
      <c r="T56" s="40"/>
      <c r="U56" s="39"/>
      <c r="V56" s="39"/>
      <c r="W56" s="39"/>
      <c r="X56" s="41"/>
      <c r="Y56" s="40"/>
      <c r="Z56" s="156"/>
      <c r="AA56" s="39"/>
      <c r="AB56" s="42"/>
      <c r="AC56" s="43"/>
      <c r="AD56" s="44"/>
      <c r="AE56" s="44"/>
      <c r="AF56" s="45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7"/>
      <c r="AR56" s="48"/>
      <c r="AS56" s="47"/>
      <c r="AT56" s="47"/>
      <c r="AU56" s="47"/>
      <c r="AV56" s="47"/>
      <c r="AW56" s="49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50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51"/>
      <c r="BW56" s="52">
        <f t="shared" si="5"/>
        <v>0</v>
      </c>
      <c r="BX56" s="53">
        <f t="shared" si="6"/>
        <v>0</v>
      </c>
      <c r="BY56" s="53">
        <f t="shared" si="7"/>
        <v>0</v>
      </c>
      <c r="BZ56" s="54"/>
      <c r="CA56" s="261"/>
      <c r="CB56" s="261"/>
      <c r="CC56" s="261"/>
      <c r="CD56" s="261"/>
      <c r="CE56" s="261"/>
      <c r="CF56" s="261"/>
      <c r="CG56" s="261"/>
      <c r="CH56" s="261"/>
      <c r="CI56" s="261"/>
      <c r="CJ56" s="261"/>
      <c r="CK56" s="261"/>
      <c r="CL56" s="261"/>
      <c r="CM56" s="261"/>
      <c r="CN56" s="261"/>
      <c r="CO56" s="261">
        <f t="shared" si="8"/>
        <v>0</v>
      </c>
      <c r="CP56" s="261"/>
      <c r="CQ56" s="261"/>
      <c r="CR56" s="261"/>
      <c r="CS56" s="261"/>
      <c r="CT56" s="261"/>
      <c r="CU56" s="261"/>
      <c r="CV56" s="261"/>
      <c r="CW56" s="261"/>
      <c r="CX56" s="261"/>
      <c r="CY56" s="261"/>
      <c r="CZ56" s="261"/>
      <c r="DA56" s="261"/>
      <c r="DB56" s="261"/>
      <c r="DC56" s="261"/>
      <c r="DD56" s="261"/>
      <c r="DE56" s="261"/>
      <c r="DF56" s="261"/>
      <c r="DG56" s="261"/>
      <c r="DH56" s="261"/>
      <c r="DI56" s="261"/>
      <c r="DJ56" s="261"/>
      <c r="DK56" s="261"/>
      <c r="DL56" s="261"/>
      <c r="DM56" s="261"/>
      <c r="DN56" s="261"/>
      <c r="DO56" s="261"/>
      <c r="DP56" s="261"/>
      <c r="DQ56" s="261"/>
      <c r="DR56" s="261"/>
      <c r="DS56" s="261"/>
      <c r="DT56" s="261"/>
      <c r="DU56" s="261"/>
      <c r="DV56" s="261"/>
      <c r="DW56" s="261"/>
      <c r="DX56" s="261"/>
      <c r="DY56" s="261"/>
      <c r="DZ56" s="261"/>
      <c r="EA56" s="261"/>
      <c r="EB56" s="261"/>
    </row>
    <row r="57" s="28" customFormat="1" customHeight="1" spans="1:132">
      <c r="A57" s="95" t="s">
        <v>1610</v>
      </c>
      <c r="B57" s="95" t="s">
        <v>2156</v>
      </c>
      <c r="C57" s="95" t="s">
        <v>2157</v>
      </c>
      <c r="D57" s="116" t="s">
        <v>291</v>
      </c>
      <c r="E57" s="109" t="s">
        <v>292</v>
      </c>
      <c r="F57" s="110" t="s">
        <v>293</v>
      </c>
      <c r="G57" s="99">
        <f t="shared" si="10"/>
        <v>0</v>
      </c>
      <c r="H57" s="100"/>
      <c r="I57" s="150">
        <f t="shared" si="11"/>
        <v>0</v>
      </c>
      <c r="J57" s="151">
        <f t="shared" si="2"/>
        <v>0</v>
      </c>
      <c r="K57" s="35"/>
      <c r="L57" s="157"/>
      <c r="M57" s="33">
        <f t="shared" si="3"/>
        <v>0</v>
      </c>
      <c r="N57" s="38">
        <f t="shared" si="4"/>
        <v>0</v>
      </c>
      <c r="O57" s="156"/>
      <c r="P57" s="156"/>
      <c r="Q57" s="156"/>
      <c r="R57" s="156"/>
      <c r="S57" s="156"/>
      <c r="T57" s="40"/>
      <c r="U57" s="39"/>
      <c r="V57" s="39"/>
      <c r="W57" s="39"/>
      <c r="X57" s="41"/>
      <c r="Y57" s="40"/>
      <c r="Z57" s="39"/>
      <c r="AA57" s="39"/>
      <c r="AB57" s="42"/>
      <c r="AC57" s="43"/>
      <c r="AD57" s="44"/>
      <c r="AE57" s="44"/>
      <c r="AF57" s="45"/>
      <c r="AG57" s="46"/>
      <c r="AH57" s="46"/>
      <c r="AI57" s="46"/>
      <c r="AJ57" s="46"/>
      <c r="AK57" s="46"/>
      <c r="AL57" s="46"/>
      <c r="AM57" s="46"/>
      <c r="AN57" s="46"/>
      <c r="AO57" s="46"/>
      <c r="AP57" s="46"/>
      <c r="AQ57" s="47"/>
      <c r="AR57" s="48"/>
      <c r="AS57" s="47"/>
      <c r="AT57" s="47"/>
      <c r="AU57" s="47"/>
      <c r="AV57" s="47"/>
      <c r="AW57" s="49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50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51"/>
      <c r="BW57" s="52">
        <f t="shared" si="5"/>
        <v>0</v>
      </c>
      <c r="BX57" s="53">
        <f t="shared" si="6"/>
        <v>0</v>
      </c>
      <c r="BY57" s="53">
        <f t="shared" si="7"/>
        <v>0</v>
      </c>
      <c r="BZ57" s="54"/>
      <c r="CA57" s="261"/>
      <c r="CB57" s="261"/>
      <c r="CC57" s="261"/>
      <c r="CD57" s="261"/>
      <c r="CE57" s="261"/>
      <c r="CF57" s="261"/>
      <c r="CG57" s="261"/>
      <c r="CH57" s="261"/>
      <c r="CI57" s="261"/>
      <c r="CJ57" s="261"/>
      <c r="CK57" s="261"/>
      <c r="CL57" s="261"/>
      <c r="CM57" s="261"/>
      <c r="CN57" s="261"/>
      <c r="CO57" s="261">
        <f t="shared" si="8"/>
        <v>0</v>
      </c>
      <c r="CP57" s="261"/>
      <c r="CQ57" s="261"/>
      <c r="CR57" s="261"/>
      <c r="CS57" s="261"/>
      <c r="CT57" s="261"/>
      <c r="CU57" s="261"/>
      <c r="CV57" s="261"/>
      <c r="CW57" s="261"/>
      <c r="CX57" s="261"/>
      <c r="CY57" s="261"/>
      <c r="CZ57" s="261"/>
      <c r="DA57" s="261"/>
      <c r="DB57" s="261"/>
      <c r="DC57" s="261"/>
      <c r="DD57" s="261"/>
      <c r="DE57" s="261"/>
      <c r="DF57" s="261"/>
      <c r="DG57" s="261"/>
      <c r="DH57" s="261"/>
      <c r="DI57" s="261"/>
      <c r="DJ57" s="261"/>
      <c r="DK57" s="261"/>
      <c r="DL57" s="261"/>
      <c r="DM57" s="261"/>
      <c r="DN57" s="261"/>
      <c r="DO57" s="261"/>
      <c r="DP57" s="261"/>
      <c r="DQ57" s="261"/>
      <c r="DR57" s="261"/>
      <c r="DS57" s="261"/>
      <c r="DT57" s="261"/>
      <c r="DU57" s="261"/>
      <c r="DV57" s="261"/>
      <c r="DW57" s="261"/>
      <c r="DX57" s="261"/>
      <c r="DY57" s="261"/>
      <c r="DZ57" s="261"/>
      <c r="EA57" s="261"/>
      <c r="EB57" s="261"/>
    </row>
    <row r="58" s="28" customFormat="1" customHeight="1" spans="1:132">
      <c r="A58" s="95" t="s">
        <v>1610</v>
      </c>
      <c r="B58" s="95" t="s">
        <v>2156</v>
      </c>
      <c r="C58" s="95" t="s">
        <v>2157</v>
      </c>
      <c r="D58" s="108" t="s">
        <v>294</v>
      </c>
      <c r="E58" s="109" t="s">
        <v>295</v>
      </c>
      <c r="F58" s="110" t="s">
        <v>296</v>
      </c>
      <c r="G58" s="99">
        <f t="shared" si="10"/>
        <v>0</v>
      </c>
      <c r="H58" s="100"/>
      <c r="I58" s="150">
        <f t="shared" si="11"/>
        <v>0</v>
      </c>
      <c r="J58" s="151">
        <f t="shared" si="2"/>
        <v>0</v>
      </c>
      <c r="K58" s="35"/>
      <c r="L58" s="157"/>
      <c r="M58" s="33">
        <f t="shared" si="3"/>
        <v>0</v>
      </c>
      <c r="N58" s="38">
        <f t="shared" si="4"/>
        <v>0</v>
      </c>
      <c r="O58" s="156"/>
      <c r="P58" s="156"/>
      <c r="Q58" s="156"/>
      <c r="R58" s="156"/>
      <c r="S58" s="156"/>
      <c r="T58" s="40"/>
      <c r="U58" s="39"/>
      <c r="V58" s="39"/>
      <c r="W58" s="39"/>
      <c r="X58" s="41"/>
      <c r="Y58" s="40"/>
      <c r="Z58" s="39"/>
      <c r="AA58" s="39"/>
      <c r="AB58" s="42"/>
      <c r="AC58" s="43"/>
      <c r="AD58" s="44"/>
      <c r="AE58" s="44"/>
      <c r="AF58" s="45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7"/>
      <c r="AR58" s="48"/>
      <c r="AS58" s="47"/>
      <c r="AT58" s="47"/>
      <c r="AU58" s="47"/>
      <c r="AV58" s="47"/>
      <c r="AW58" s="49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50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51"/>
      <c r="BW58" s="52">
        <f t="shared" si="5"/>
        <v>0</v>
      </c>
      <c r="BX58" s="53">
        <f t="shared" si="6"/>
        <v>0</v>
      </c>
      <c r="BY58" s="53">
        <f t="shared" si="7"/>
        <v>0</v>
      </c>
      <c r="BZ58" s="54"/>
      <c r="CA58" s="261"/>
      <c r="CB58" s="261"/>
      <c r="CC58" s="261"/>
      <c r="CD58" s="261"/>
      <c r="CE58" s="261"/>
      <c r="CF58" s="261"/>
      <c r="CG58" s="261"/>
      <c r="CH58" s="261"/>
      <c r="CI58" s="261"/>
      <c r="CJ58" s="261"/>
      <c r="CK58" s="261"/>
      <c r="CL58" s="261"/>
      <c r="CM58" s="261"/>
      <c r="CN58" s="261"/>
      <c r="CO58" s="261">
        <f t="shared" si="8"/>
        <v>0</v>
      </c>
      <c r="CP58" s="261"/>
      <c r="CQ58" s="261"/>
      <c r="CR58" s="261"/>
      <c r="CS58" s="261"/>
      <c r="CT58" s="261"/>
      <c r="CU58" s="261"/>
      <c r="CV58" s="261"/>
      <c r="CW58" s="261"/>
      <c r="CX58" s="261"/>
      <c r="CY58" s="261"/>
      <c r="CZ58" s="261"/>
      <c r="DA58" s="261"/>
      <c r="DB58" s="261"/>
      <c r="DC58" s="261"/>
      <c r="DD58" s="261"/>
      <c r="DE58" s="261"/>
      <c r="DF58" s="261"/>
      <c r="DG58" s="261"/>
      <c r="DH58" s="261"/>
      <c r="DI58" s="261"/>
      <c r="DJ58" s="261"/>
      <c r="DK58" s="261"/>
      <c r="DL58" s="261"/>
      <c r="DM58" s="261"/>
      <c r="DN58" s="261"/>
      <c r="DO58" s="261"/>
      <c r="DP58" s="261"/>
      <c r="DQ58" s="261"/>
      <c r="DR58" s="261"/>
      <c r="DS58" s="261"/>
      <c r="DT58" s="261"/>
      <c r="DU58" s="261"/>
      <c r="DV58" s="261"/>
      <c r="DW58" s="261"/>
      <c r="DX58" s="261"/>
      <c r="DY58" s="261"/>
      <c r="DZ58" s="261"/>
      <c r="EA58" s="261"/>
      <c r="EB58" s="261"/>
    </row>
    <row r="59" s="28" customFormat="1" customHeight="1" spans="1:132">
      <c r="A59" s="95" t="s">
        <v>1610</v>
      </c>
      <c r="B59" s="95" t="s">
        <v>2204</v>
      </c>
      <c r="C59" s="95" t="s">
        <v>2205</v>
      </c>
      <c r="D59" s="104" t="s">
        <v>297</v>
      </c>
      <c r="E59" s="111" t="s">
        <v>298</v>
      </c>
      <c r="F59" s="110" t="s">
        <v>299</v>
      </c>
      <c r="G59" s="99">
        <f t="shared" si="10"/>
        <v>0</v>
      </c>
      <c r="H59" s="100"/>
      <c r="I59" s="150">
        <f t="shared" si="11"/>
        <v>0</v>
      </c>
      <c r="J59" s="151">
        <f t="shared" si="2"/>
        <v>0</v>
      </c>
      <c r="K59" s="37"/>
      <c r="L59" s="36"/>
      <c r="M59" s="33">
        <f t="shared" si="3"/>
        <v>0</v>
      </c>
      <c r="N59" s="38">
        <f t="shared" si="4"/>
        <v>0</v>
      </c>
      <c r="O59" s="156"/>
      <c r="P59" s="156"/>
      <c r="Q59" s="156"/>
      <c r="R59" s="156"/>
      <c r="S59" s="156"/>
      <c r="T59" s="40"/>
      <c r="U59" s="39"/>
      <c r="V59" s="39"/>
      <c r="W59" s="39"/>
      <c r="X59" s="41"/>
      <c r="Y59" s="40"/>
      <c r="Z59" s="39"/>
      <c r="AA59" s="39"/>
      <c r="AB59" s="42"/>
      <c r="AC59" s="43"/>
      <c r="AD59" s="44"/>
      <c r="AE59" s="44"/>
      <c r="AF59" s="45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7"/>
      <c r="AR59" s="48"/>
      <c r="AS59" s="47"/>
      <c r="AT59" s="47"/>
      <c r="AU59" s="47"/>
      <c r="AV59" s="47"/>
      <c r="AW59" s="49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50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51"/>
      <c r="BW59" s="52">
        <f t="shared" si="5"/>
        <v>0</v>
      </c>
      <c r="BX59" s="53">
        <f t="shared" si="6"/>
        <v>0</v>
      </c>
      <c r="BY59" s="53">
        <f t="shared" si="7"/>
        <v>0</v>
      </c>
      <c r="BZ59" s="54"/>
      <c r="CA59" s="262"/>
      <c r="CB59" s="262"/>
      <c r="CC59" s="262"/>
      <c r="CD59" s="262"/>
      <c r="CE59" s="262"/>
      <c r="CF59" s="262"/>
      <c r="CG59" s="262"/>
      <c r="CH59" s="262"/>
      <c r="CI59" s="262"/>
      <c r="CJ59" s="262"/>
      <c r="CK59" s="262"/>
      <c r="CL59" s="262"/>
      <c r="CM59" s="262"/>
      <c r="CN59" s="262"/>
      <c r="CO59" s="261">
        <f t="shared" si="8"/>
        <v>0</v>
      </c>
      <c r="CP59" s="262"/>
      <c r="CQ59" s="262"/>
      <c r="CR59" s="262"/>
      <c r="CS59" s="262"/>
      <c r="CT59" s="262"/>
      <c r="CU59" s="262"/>
      <c r="CV59" s="262"/>
      <c r="CW59" s="262"/>
      <c r="CX59" s="262"/>
      <c r="CY59" s="262"/>
      <c r="CZ59" s="262"/>
      <c r="DA59" s="262"/>
      <c r="DB59" s="262"/>
      <c r="DC59" s="262"/>
      <c r="DD59" s="262"/>
      <c r="DE59" s="262"/>
      <c r="DF59" s="262"/>
      <c r="DG59" s="262"/>
      <c r="DH59" s="262"/>
      <c r="DI59" s="262"/>
      <c r="DJ59" s="262"/>
      <c r="DK59" s="262"/>
      <c r="DL59" s="262"/>
      <c r="DM59" s="262"/>
      <c r="DN59" s="262"/>
      <c r="DO59" s="262"/>
      <c r="DP59" s="262"/>
      <c r="DQ59" s="262"/>
      <c r="DR59" s="262"/>
      <c r="DS59" s="262"/>
      <c r="DT59" s="262"/>
      <c r="DU59" s="262"/>
      <c r="DV59" s="262"/>
      <c r="DW59" s="262"/>
      <c r="DX59" s="262"/>
      <c r="DY59" s="262"/>
      <c r="DZ59" s="262"/>
      <c r="EA59" s="262"/>
      <c r="EB59" s="262"/>
    </row>
    <row r="60" s="28" customFormat="1" customHeight="1" spans="1:132">
      <c r="A60" s="95" t="s">
        <v>1610</v>
      </c>
      <c r="B60" s="95" t="s">
        <v>2204</v>
      </c>
      <c r="C60" s="95" t="s">
        <v>2205</v>
      </c>
      <c r="D60" s="104" t="s">
        <v>300</v>
      </c>
      <c r="E60" s="111" t="s">
        <v>301</v>
      </c>
      <c r="F60" s="110" t="s">
        <v>302</v>
      </c>
      <c r="G60" s="99">
        <f t="shared" si="10"/>
        <v>0</v>
      </c>
      <c r="H60" s="100"/>
      <c r="I60" s="150">
        <f t="shared" si="11"/>
        <v>0</v>
      </c>
      <c r="J60" s="151">
        <f t="shared" si="2"/>
        <v>0</v>
      </c>
      <c r="K60" s="35"/>
      <c r="L60" s="157"/>
      <c r="M60" s="33">
        <f t="shared" si="3"/>
        <v>0</v>
      </c>
      <c r="N60" s="38">
        <f t="shared" si="4"/>
        <v>0</v>
      </c>
      <c r="O60" s="156"/>
      <c r="P60" s="156"/>
      <c r="Q60" s="156"/>
      <c r="R60" s="156"/>
      <c r="S60" s="156"/>
      <c r="T60" s="40"/>
      <c r="U60" s="39"/>
      <c r="V60" s="39"/>
      <c r="W60" s="39"/>
      <c r="X60" s="41"/>
      <c r="Y60" s="40"/>
      <c r="Z60" s="39"/>
      <c r="AA60" s="39"/>
      <c r="AB60" s="42"/>
      <c r="AC60" s="43"/>
      <c r="AD60" s="44"/>
      <c r="AE60" s="44"/>
      <c r="AF60" s="45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7"/>
      <c r="AR60" s="48"/>
      <c r="AS60" s="47"/>
      <c r="AT60" s="47"/>
      <c r="AU60" s="47"/>
      <c r="AV60" s="47"/>
      <c r="AW60" s="49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50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51"/>
      <c r="BW60" s="52">
        <f t="shared" si="5"/>
        <v>0</v>
      </c>
      <c r="BX60" s="53">
        <f t="shared" si="6"/>
        <v>0</v>
      </c>
      <c r="BY60" s="53">
        <f t="shared" si="7"/>
        <v>0</v>
      </c>
      <c r="BZ60" s="54"/>
      <c r="CA60" s="261"/>
      <c r="CB60" s="261"/>
      <c r="CC60" s="261"/>
      <c r="CD60" s="261"/>
      <c r="CE60" s="261"/>
      <c r="CF60" s="261"/>
      <c r="CG60" s="261"/>
      <c r="CH60" s="261"/>
      <c r="CI60" s="261"/>
      <c r="CJ60" s="261"/>
      <c r="CK60" s="261"/>
      <c r="CL60" s="261"/>
      <c r="CM60" s="261"/>
      <c r="CN60" s="261"/>
      <c r="CO60" s="261">
        <f t="shared" si="8"/>
        <v>0</v>
      </c>
      <c r="CP60" s="261"/>
      <c r="CQ60" s="261"/>
      <c r="CR60" s="261"/>
      <c r="CS60" s="261"/>
      <c r="CT60" s="261"/>
      <c r="CU60" s="261"/>
      <c r="CV60" s="261"/>
      <c r="CW60" s="261"/>
      <c r="CX60" s="261"/>
      <c r="CY60" s="261"/>
      <c r="CZ60" s="261"/>
      <c r="DA60" s="261"/>
      <c r="DB60" s="261"/>
      <c r="DC60" s="261"/>
      <c r="DD60" s="261"/>
      <c r="DE60" s="261"/>
      <c r="DF60" s="261"/>
      <c r="DG60" s="261"/>
      <c r="DH60" s="261"/>
      <c r="DI60" s="261"/>
      <c r="DJ60" s="261"/>
      <c r="DK60" s="261"/>
      <c r="DL60" s="261"/>
      <c r="DM60" s="261"/>
      <c r="DN60" s="261"/>
      <c r="DO60" s="261"/>
      <c r="DP60" s="261"/>
      <c r="DQ60" s="261"/>
      <c r="DR60" s="261"/>
      <c r="DS60" s="261"/>
      <c r="DT60" s="261"/>
      <c r="DU60" s="261"/>
      <c r="DV60" s="261"/>
      <c r="DW60" s="261"/>
      <c r="DX60" s="261"/>
      <c r="DY60" s="261"/>
      <c r="DZ60" s="261"/>
      <c r="EA60" s="261"/>
      <c r="EB60" s="261"/>
    </row>
    <row r="61" s="28" customFormat="1" customHeight="1" spans="1:132">
      <c r="A61" s="95" t="s">
        <v>1610</v>
      </c>
      <c r="B61" s="95" t="s">
        <v>2204</v>
      </c>
      <c r="C61" s="95" t="s">
        <v>2205</v>
      </c>
      <c r="D61" s="104" t="s">
        <v>303</v>
      </c>
      <c r="E61" s="111" t="s">
        <v>304</v>
      </c>
      <c r="F61" s="110" t="s">
        <v>305</v>
      </c>
      <c r="G61" s="99">
        <f t="shared" si="10"/>
        <v>0</v>
      </c>
      <c r="H61" s="100"/>
      <c r="I61" s="150">
        <f t="shared" si="11"/>
        <v>0</v>
      </c>
      <c r="J61" s="151">
        <f t="shared" si="2"/>
        <v>0</v>
      </c>
      <c r="K61" s="35"/>
      <c r="L61" s="157"/>
      <c r="M61" s="33">
        <f t="shared" si="3"/>
        <v>0</v>
      </c>
      <c r="N61" s="38">
        <f t="shared" si="4"/>
        <v>0</v>
      </c>
      <c r="O61" s="156"/>
      <c r="P61" s="156"/>
      <c r="Q61" s="156"/>
      <c r="R61" s="156"/>
      <c r="S61" s="156"/>
      <c r="T61" s="40"/>
      <c r="U61" s="39"/>
      <c r="V61" s="39"/>
      <c r="W61" s="39"/>
      <c r="X61" s="41"/>
      <c r="Y61" s="40"/>
      <c r="Z61" s="39"/>
      <c r="AA61" s="39"/>
      <c r="AB61" s="42"/>
      <c r="AC61" s="43"/>
      <c r="AD61" s="44"/>
      <c r="AE61" s="44"/>
      <c r="AF61" s="45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7"/>
      <c r="AR61" s="48"/>
      <c r="AS61" s="47"/>
      <c r="AT61" s="47"/>
      <c r="AU61" s="47"/>
      <c r="AV61" s="47"/>
      <c r="AW61" s="49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50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51"/>
      <c r="BW61" s="52">
        <f t="shared" si="5"/>
        <v>0</v>
      </c>
      <c r="BX61" s="53">
        <f t="shared" si="6"/>
        <v>0</v>
      </c>
      <c r="BY61" s="53">
        <f t="shared" si="7"/>
        <v>0</v>
      </c>
      <c r="BZ61" s="54"/>
      <c r="CA61" s="261"/>
      <c r="CB61" s="261"/>
      <c r="CC61" s="261"/>
      <c r="CD61" s="261"/>
      <c r="CE61" s="261"/>
      <c r="CF61" s="261"/>
      <c r="CG61" s="261"/>
      <c r="CH61" s="261"/>
      <c r="CI61" s="261"/>
      <c r="CJ61" s="261"/>
      <c r="CK61" s="261"/>
      <c r="CL61" s="261"/>
      <c r="CM61" s="261"/>
      <c r="CN61" s="261"/>
      <c r="CO61" s="261">
        <f t="shared" si="8"/>
        <v>0</v>
      </c>
      <c r="CP61" s="261"/>
      <c r="CQ61" s="261"/>
      <c r="CR61" s="261"/>
      <c r="CS61" s="261"/>
      <c r="CT61" s="261"/>
      <c r="CU61" s="261"/>
      <c r="CV61" s="261"/>
      <c r="CW61" s="261"/>
      <c r="CX61" s="261"/>
      <c r="CY61" s="261"/>
      <c r="CZ61" s="261"/>
      <c r="DA61" s="261"/>
      <c r="DB61" s="261"/>
      <c r="DC61" s="261"/>
      <c r="DD61" s="261"/>
      <c r="DE61" s="261"/>
      <c r="DF61" s="261"/>
      <c r="DG61" s="261"/>
      <c r="DH61" s="261"/>
      <c r="DI61" s="261"/>
      <c r="DJ61" s="261"/>
      <c r="DK61" s="261"/>
      <c r="DL61" s="261"/>
      <c r="DM61" s="261"/>
      <c r="DN61" s="261"/>
      <c r="DO61" s="261"/>
      <c r="DP61" s="261"/>
      <c r="DQ61" s="261"/>
      <c r="DR61" s="261"/>
      <c r="DS61" s="261"/>
      <c r="DT61" s="261"/>
      <c r="DU61" s="261"/>
      <c r="DV61" s="261"/>
      <c r="DW61" s="261"/>
      <c r="DX61" s="261"/>
      <c r="DY61" s="261"/>
      <c r="DZ61" s="261"/>
      <c r="EA61" s="261"/>
      <c r="EB61" s="261"/>
    </row>
    <row r="62" s="28" customFormat="1" customHeight="1" spans="1:132">
      <c r="A62" s="95" t="s">
        <v>1610</v>
      </c>
      <c r="B62" s="95" t="s">
        <v>2204</v>
      </c>
      <c r="C62" s="95" t="s">
        <v>2205</v>
      </c>
      <c r="D62" s="104" t="s">
        <v>306</v>
      </c>
      <c r="E62" s="111" t="s">
        <v>307</v>
      </c>
      <c r="F62" s="110" t="s">
        <v>308</v>
      </c>
      <c r="G62" s="99">
        <f t="shared" si="10"/>
        <v>0</v>
      </c>
      <c r="H62" s="100"/>
      <c r="I62" s="150">
        <f t="shared" si="11"/>
        <v>0</v>
      </c>
      <c r="J62" s="151">
        <f t="shared" si="2"/>
        <v>0</v>
      </c>
      <c r="K62" s="35"/>
      <c r="L62" s="157"/>
      <c r="M62" s="33">
        <f t="shared" si="3"/>
        <v>0</v>
      </c>
      <c r="N62" s="38">
        <f t="shared" si="4"/>
        <v>0</v>
      </c>
      <c r="O62" s="156"/>
      <c r="P62" s="156"/>
      <c r="Q62" s="156"/>
      <c r="R62" s="156"/>
      <c r="S62" s="156"/>
      <c r="T62" s="40"/>
      <c r="U62" s="39"/>
      <c r="V62" s="39"/>
      <c r="W62" s="39"/>
      <c r="X62" s="41"/>
      <c r="Y62" s="40"/>
      <c r="Z62" s="39"/>
      <c r="AA62" s="39"/>
      <c r="AB62" s="42"/>
      <c r="AC62" s="43"/>
      <c r="AD62" s="44"/>
      <c r="AE62" s="44"/>
      <c r="AF62" s="45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7"/>
      <c r="AR62" s="48"/>
      <c r="AS62" s="47"/>
      <c r="AT62" s="47"/>
      <c r="AU62" s="47"/>
      <c r="AV62" s="47"/>
      <c r="AW62" s="49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50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51"/>
      <c r="BW62" s="52">
        <f t="shared" si="5"/>
        <v>0</v>
      </c>
      <c r="BX62" s="53">
        <f t="shared" si="6"/>
        <v>0</v>
      </c>
      <c r="BY62" s="53">
        <f t="shared" si="7"/>
        <v>0</v>
      </c>
      <c r="BZ62" s="54"/>
      <c r="CA62" s="261"/>
      <c r="CB62" s="261"/>
      <c r="CC62" s="261"/>
      <c r="CD62" s="261"/>
      <c r="CE62" s="261"/>
      <c r="CF62" s="261"/>
      <c r="CG62" s="261"/>
      <c r="CH62" s="261"/>
      <c r="CI62" s="261"/>
      <c r="CJ62" s="261"/>
      <c r="CK62" s="261"/>
      <c r="CL62" s="261"/>
      <c r="CM62" s="261"/>
      <c r="CN62" s="261"/>
      <c r="CO62" s="261">
        <f t="shared" si="8"/>
        <v>0</v>
      </c>
      <c r="CP62" s="261"/>
      <c r="CQ62" s="261"/>
      <c r="CR62" s="261"/>
      <c r="CS62" s="261"/>
      <c r="CT62" s="261"/>
      <c r="CU62" s="261"/>
      <c r="CV62" s="261"/>
      <c r="CW62" s="261"/>
      <c r="CX62" s="261"/>
      <c r="CY62" s="261"/>
      <c r="CZ62" s="261"/>
      <c r="DA62" s="261"/>
      <c r="DB62" s="261"/>
      <c r="DC62" s="261"/>
      <c r="DD62" s="261"/>
      <c r="DE62" s="261"/>
      <c r="DF62" s="261"/>
      <c r="DG62" s="261"/>
      <c r="DH62" s="261"/>
      <c r="DI62" s="261"/>
      <c r="DJ62" s="261"/>
      <c r="DK62" s="261"/>
      <c r="DL62" s="261"/>
      <c r="DM62" s="261"/>
      <c r="DN62" s="261"/>
      <c r="DO62" s="261"/>
      <c r="DP62" s="261"/>
      <c r="DQ62" s="261"/>
      <c r="DR62" s="261"/>
      <c r="DS62" s="261"/>
      <c r="DT62" s="261"/>
      <c r="DU62" s="261"/>
      <c r="DV62" s="261"/>
      <c r="DW62" s="261"/>
      <c r="DX62" s="261"/>
      <c r="DY62" s="261"/>
      <c r="DZ62" s="261"/>
      <c r="EA62" s="261"/>
      <c r="EB62" s="261"/>
    </row>
    <row r="63" s="28" customFormat="1" customHeight="1" spans="1:132">
      <c r="A63" s="95" t="s">
        <v>1610</v>
      </c>
      <c r="B63" s="95" t="s">
        <v>1645</v>
      </c>
      <c r="C63" s="95" t="s">
        <v>1646</v>
      </c>
      <c r="D63" s="120" t="s">
        <v>735</v>
      </c>
      <c r="E63" s="112" t="s">
        <v>736</v>
      </c>
      <c r="F63" s="113" t="s">
        <v>737</v>
      </c>
      <c r="G63" s="99">
        <f t="shared" si="10"/>
        <v>0</v>
      </c>
      <c r="H63" s="114"/>
      <c r="I63" s="150">
        <f t="shared" si="11"/>
        <v>0</v>
      </c>
      <c r="J63" s="151">
        <f t="shared" si="2"/>
        <v>0</v>
      </c>
      <c r="K63" s="35"/>
      <c r="L63" s="36"/>
      <c r="M63" s="33">
        <f t="shared" si="3"/>
        <v>0</v>
      </c>
      <c r="N63" s="38">
        <f t="shared" si="4"/>
        <v>0</v>
      </c>
      <c r="O63" s="158"/>
      <c r="P63" s="158"/>
      <c r="Q63" s="158"/>
      <c r="R63" s="158"/>
      <c r="S63" s="158"/>
      <c r="T63" s="40"/>
      <c r="U63" s="39"/>
      <c r="V63" s="39"/>
      <c r="W63" s="39"/>
      <c r="X63" s="41"/>
      <c r="Y63" s="40"/>
      <c r="Z63" s="39"/>
      <c r="AA63" s="39"/>
      <c r="AB63" s="42"/>
      <c r="AC63" s="43"/>
      <c r="AD63" s="44"/>
      <c r="AE63" s="44"/>
      <c r="AF63" s="45"/>
      <c r="AG63" s="178"/>
      <c r="AH63" s="178"/>
      <c r="AI63" s="178"/>
      <c r="AJ63" s="178"/>
      <c r="AK63" s="178"/>
      <c r="AL63" s="212"/>
      <c r="AM63" s="178"/>
      <c r="AN63" s="178"/>
      <c r="AO63" s="178"/>
      <c r="AP63" s="178"/>
      <c r="AQ63" s="47"/>
      <c r="AR63" s="48"/>
      <c r="AS63" s="47"/>
      <c r="AT63" s="47"/>
      <c r="AU63" s="47"/>
      <c r="AV63" s="47"/>
      <c r="AW63" s="49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50"/>
      <c r="BL63" s="178"/>
      <c r="BM63" s="178"/>
      <c r="BN63" s="178"/>
      <c r="BO63" s="46"/>
      <c r="BP63" s="46"/>
      <c r="BQ63" s="46"/>
      <c r="BR63" s="46"/>
      <c r="BS63" s="46"/>
      <c r="BT63" s="46"/>
      <c r="BU63" s="46"/>
      <c r="BV63" s="51"/>
      <c r="BW63" s="52">
        <f t="shared" si="5"/>
        <v>0</v>
      </c>
      <c r="BX63" s="53">
        <f t="shared" si="6"/>
        <v>0</v>
      </c>
      <c r="BY63" s="53">
        <f t="shared" si="7"/>
        <v>0</v>
      </c>
      <c r="BZ63" s="54"/>
      <c r="CA63" s="261"/>
      <c r="CB63" s="261"/>
      <c r="CC63" s="261"/>
      <c r="CD63" s="261"/>
      <c r="CE63" s="261"/>
      <c r="CF63" s="261"/>
      <c r="CG63" s="261"/>
      <c r="CH63" s="261"/>
      <c r="CI63" s="261"/>
      <c r="CJ63" s="261"/>
      <c r="CK63" s="261"/>
      <c r="CL63" s="261"/>
      <c r="CM63" s="261"/>
      <c r="CN63" s="261"/>
      <c r="CO63" s="261">
        <f t="shared" si="8"/>
        <v>0</v>
      </c>
      <c r="CP63" s="261"/>
      <c r="CQ63" s="261"/>
      <c r="CR63" s="261"/>
      <c r="CS63" s="261"/>
      <c r="CT63" s="261"/>
      <c r="CU63" s="261"/>
      <c r="CV63" s="261"/>
      <c r="CW63" s="261"/>
      <c r="CX63" s="261"/>
      <c r="CY63" s="261"/>
      <c r="CZ63" s="261"/>
      <c r="DA63" s="261"/>
      <c r="DB63" s="261"/>
      <c r="DC63" s="261"/>
      <c r="DD63" s="261"/>
      <c r="DE63" s="261"/>
      <c r="DF63" s="261"/>
      <c r="DG63" s="261"/>
      <c r="DH63" s="261"/>
      <c r="DI63" s="261"/>
      <c r="DJ63" s="261"/>
      <c r="DK63" s="261"/>
      <c r="DL63" s="261"/>
      <c r="DM63" s="261"/>
      <c r="DN63" s="261"/>
      <c r="DO63" s="261"/>
      <c r="DP63" s="261"/>
      <c r="DQ63" s="261"/>
      <c r="DR63" s="261"/>
      <c r="DS63" s="261"/>
      <c r="DT63" s="261"/>
      <c r="DU63" s="261"/>
      <c r="DV63" s="261"/>
      <c r="DW63" s="261"/>
      <c r="DX63" s="261"/>
      <c r="DY63" s="261"/>
      <c r="DZ63" s="261"/>
      <c r="EA63" s="261"/>
      <c r="EB63" s="261"/>
    </row>
    <row r="64" s="28" customFormat="1" customHeight="1" spans="1:132">
      <c r="A64" s="95" t="s">
        <v>1610</v>
      </c>
      <c r="B64" s="95" t="s">
        <v>1612</v>
      </c>
      <c r="C64" s="95" t="s">
        <v>2016</v>
      </c>
      <c r="D64" s="104" t="s">
        <v>312</v>
      </c>
      <c r="E64" s="111" t="s">
        <v>313</v>
      </c>
      <c r="F64" s="110" t="s">
        <v>314</v>
      </c>
      <c r="G64" s="99">
        <f t="shared" si="10"/>
        <v>0</v>
      </c>
      <c r="H64" s="100"/>
      <c r="I64" s="150">
        <f t="shared" si="11"/>
        <v>0</v>
      </c>
      <c r="J64" s="151">
        <f t="shared" si="2"/>
        <v>0</v>
      </c>
      <c r="K64" s="35"/>
      <c r="L64" s="157"/>
      <c r="M64" s="33">
        <f t="shared" si="3"/>
        <v>0</v>
      </c>
      <c r="N64" s="38">
        <f t="shared" si="4"/>
        <v>0</v>
      </c>
      <c r="O64" s="156"/>
      <c r="P64" s="156"/>
      <c r="Q64" s="156"/>
      <c r="R64" s="156"/>
      <c r="S64" s="156"/>
      <c r="T64" s="40"/>
      <c r="U64" s="39"/>
      <c r="V64" s="39"/>
      <c r="W64" s="39"/>
      <c r="X64" s="41"/>
      <c r="Y64" s="40"/>
      <c r="Z64" s="39"/>
      <c r="AA64" s="39"/>
      <c r="AB64" s="42"/>
      <c r="AC64" s="43"/>
      <c r="AD64" s="44"/>
      <c r="AE64" s="44"/>
      <c r="AF64" s="45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7"/>
      <c r="AR64" s="48"/>
      <c r="AS64" s="47"/>
      <c r="AT64" s="47"/>
      <c r="AU64" s="47"/>
      <c r="AV64" s="47"/>
      <c r="AW64" s="49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50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51"/>
      <c r="BW64" s="52">
        <f t="shared" si="5"/>
        <v>0</v>
      </c>
      <c r="BX64" s="53">
        <f t="shared" si="6"/>
        <v>0</v>
      </c>
      <c r="BY64" s="53">
        <f t="shared" si="7"/>
        <v>0</v>
      </c>
      <c r="BZ64" s="54"/>
      <c r="CA64" s="261"/>
      <c r="CB64" s="261"/>
      <c r="CC64" s="261"/>
      <c r="CD64" s="261"/>
      <c r="CE64" s="261"/>
      <c r="CF64" s="261"/>
      <c r="CG64" s="261"/>
      <c r="CH64" s="261"/>
      <c r="CI64" s="261"/>
      <c r="CJ64" s="261"/>
      <c r="CK64" s="261"/>
      <c r="CL64" s="261"/>
      <c r="CM64" s="261"/>
      <c r="CN64" s="261"/>
      <c r="CO64" s="261">
        <f t="shared" si="8"/>
        <v>0</v>
      </c>
      <c r="CP64" s="261"/>
      <c r="CQ64" s="261"/>
      <c r="CR64" s="261"/>
      <c r="CS64" s="261"/>
      <c r="CT64" s="261"/>
      <c r="CU64" s="261"/>
      <c r="CV64" s="261"/>
      <c r="CW64" s="261"/>
      <c r="CX64" s="261"/>
      <c r="CY64" s="261"/>
      <c r="CZ64" s="261"/>
      <c r="DA64" s="261"/>
      <c r="DB64" s="261"/>
      <c r="DC64" s="261"/>
      <c r="DD64" s="261"/>
      <c r="DE64" s="261"/>
      <c r="DF64" s="261"/>
      <c r="DG64" s="261"/>
      <c r="DH64" s="261"/>
      <c r="DI64" s="261"/>
      <c r="DJ64" s="261"/>
      <c r="DK64" s="261"/>
      <c r="DL64" s="261"/>
      <c r="DM64" s="261"/>
      <c r="DN64" s="261"/>
      <c r="DO64" s="261"/>
      <c r="DP64" s="261"/>
      <c r="DQ64" s="261"/>
      <c r="DR64" s="261"/>
      <c r="DS64" s="261"/>
      <c r="DT64" s="261"/>
      <c r="DU64" s="261"/>
      <c r="DV64" s="261"/>
      <c r="DW64" s="261"/>
      <c r="DX64" s="261"/>
      <c r="DY64" s="261"/>
      <c r="DZ64" s="261"/>
      <c r="EA64" s="261"/>
      <c r="EB64" s="261"/>
    </row>
    <row r="65" s="28" customFormat="1" customHeight="1" spans="1:132">
      <c r="A65" s="95" t="s">
        <v>1610</v>
      </c>
      <c r="B65" s="95" t="s">
        <v>1612</v>
      </c>
      <c r="C65" s="95" t="s">
        <v>2016</v>
      </c>
      <c r="D65" s="104" t="s">
        <v>315</v>
      </c>
      <c r="E65" s="111" t="s">
        <v>316</v>
      </c>
      <c r="F65" s="110" t="s">
        <v>317</v>
      </c>
      <c r="G65" s="99">
        <f t="shared" si="10"/>
        <v>0</v>
      </c>
      <c r="H65" s="100"/>
      <c r="I65" s="150">
        <f t="shared" si="11"/>
        <v>0</v>
      </c>
      <c r="J65" s="151">
        <f t="shared" si="2"/>
        <v>0</v>
      </c>
      <c r="K65" s="37"/>
      <c r="L65" s="36"/>
      <c r="M65" s="33">
        <f t="shared" si="3"/>
        <v>0</v>
      </c>
      <c r="N65" s="38">
        <f t="shared" si="4"/>
        <v>0</v>
      </c>
      <c r="O65" s="156"/>
      <c r="P65" s="156"/>
      <c r="Q65" s="156"/>
      <c r="R65" s="156"/>
      <c r="S65" s="156"/>
      <c r="T65" s="40"/>
      <c r="U65" s="39"/>
      <c r="V65" s="39"/>
      <c r="W65" s="39"/>
      <c r="X65" s="41"/>
      <c r="Y65" s="40"/>
      <c r="Z65" s="39"/>
      <c r="AA65" s="39"/>
      <c r="AB65" s="42"/>
      <c r="AC65" s="43"/>
      <c r="AD65" s="44"/>
      <c r="AE65" s="44"/>
      <c r="AF65" s="45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7"/>
      <c r="AR65" s="48"/>
      <c r="AS65" s="47"/>
      <c r="AT65" s="47"/>
      <c r="AU65" s="47"/>
      <c r="AV65" s="47"/>
      <c r="AW65" s="49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50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51"/>
      <c r="BW65" s="52">
        <f t="shared" si="5"/>
        <v>0</v>
      </c>
      <c r="BX65" s="53">
        <f t="shared" si="6"/>
        <v>0</v>
      </c>
      <c r="BY65" s="53">
        <f t="shared" si="7"/>
        <v>0</v>
      </c>
      <c r="BZ65" s="54"/>
      <c r="CA65" s="261"/>
      <c r="CB65" s="261"/>
      <c r="CC65" s="261"/>
      <c r="CD65" s="261"/>
      <c r="CE65" s="261"/>
      <c r="CF65" s="261"/>
      <c r="CG65" s="261"/>
      <c r="CH65" s="261"/>
      <c r="CI65" s="261"/>
      <c r="CJ65" s="261"/>
      <c r="CK65" s="261"/>
      <c r="CL65" s="261"/>
      <c r="CM65" s="261"/>
      <c r="CN65" s="261"/>
      <c r="CO65" s="261">
        <f t="shared" si="8"/>
        <v>0</v>
      </c>
      <c r="CP65" s="261"/>
      <c r="CQ65" s="261"/>
      <c r="CR65" s="261"/>
      <c r="CS65" s="261"/>
      <c r="CT65" s="261"/>
      <c r="CU65" s="261"/>
      <c r="CV65" s="261"/>
      <c r="CW65" s="261"/>
      <c r="CX65" s="261"/>
      <c r="CY65" s="261"/>
      <c r="CZ65" s="261"/>
      <c r="DA65" s="261"/>
      <c r="DB65" s="261"/>
      <c r="DC65" s="261"/>
      <c r="DD65" s="261"/>
      <c r="DE65" s="261"/>
      <c r="DF65" s="261"/>
      <c r="DG65" s="261"/>
      <c r="DH65" s="261"/>
      <c r="DI65" s="261"/>
      <c r="DJ65" s="261"/>
      <c r="DK65" s="261"/>
      <c r="DL65" s="261"/>
      <c r="DM65" s="261"/>
      <c r="DN65" s="261"/>
      <c r="DO65" s="261"/>
      <c r="DP65" s="261"/>
      <c r="DQ65" s="261"/>
      <c r="DR65" s="261"/>
      <c r="DS65" s="261"/>
      <c r="DT65" s="261"/>
      <c r="DU65" s="261"/>
      <c r="DV65" s="261"/>
      <c r="DW65" s="261"/>
      <c r="DX65" s="261"/>
      <c r="DY65" s="261"/>
      <c r="DZ65" s="261"/>
      <c r="EA65" s="261"/>
      <c r="EB65" s="261"/>
    </row>
    <row r="66" s="28" customFormat="1" customHeight="1" spans="1:132">
      <c r="A66" s="95" t="s">
        <v>1610</v>
      </c>
      <c r="B66" s="95" t="s">
        <v>1612</v>
      </c>
      <c r="C66" s="95" t="s">
        <v>2419</v>
      </c>
      <c r="D66" s="105" t="s">
        <v>318</v>
      </c>
      <c r="E66" s="109" t="s">
        <v>319</v>
      </c>
      <c r="F66" s="110" t="s">
        <v>320</v>
      </c>
      <c r="G66" s="99">
        <f t="shared" si="10"/>
        <v>0</v>
      </c>
      <c r="H66" s="100"/>
      <c r="I66" s="150">
        <f t="shared" si="11"/>
        <v>0</v>
      </c>
      <c r="J66" s="151">
        <f t="shared" si="2"/>
        <v>0</v>
      </c>
      <c r="K66" s="35"/>
      <c r="L66" s="157"/>
      <c r="M66" s="33">
        <f t="shared" si="3"/>
        <v>0</v>
      </c>
      <c r="N66" s="38">
        <f t="shared" si="4"/>
        <v>0</v>
      </c>
      <c r="O66" s="156"/>
      <c r="P66" s="156"/>
      <c r="Q66" s="156"/>
      <c r="R66" s="156"/>
      <c r="S66" s="156"/>
      <c r="T66" s="175"/>
      <c r="U66" s="176"/>
      <c r="V66" s="176"/>
      <c r="W66" s="176"/>
      <c r="X66" s="177"/>
      <c r="Y66" s="175"/>
      <c r="Z66" s="176"/>
      <c r="AA66" s="176"/>
      <c r="AB66" s="205"/>
      <c r="AC66" s="43"/>
      <c r="AD66" s="44"/>
      <c r="AE66" s="44"/>
      <c r="AF66" s="45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7"/>
      <c r="AR66" s="48"/>
      <c r="AS66" s="47"/>
      <c r="AT66" s="47"/>
      <c r="AU66" s="47"/>
      <c r="AV66" s="47"/>
      <c r="AW66" s="49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50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51"/>
      <c r="BW66" s="52">
        <f t="shared" si="5"/>
        <v>0</v>
      </c>
      <c r="BX66" s="53">
        <f t="shared" si="6"/>
        <v>0</v>
      </c>
      <c r="BY66" s="53">
        <f t="shared" si="7"/>
        <v>0</v>
      </c>
      <c r="BZ66" s="54"/>
      <c r="CA66" s="261"/>
      <c r="CB66" s="261"/>
      <c r="CC66" s="261"/>
      <c r="CD66" s="261"/>
      <c r="CE66" s="261"/>
      <c r="CF66" s="261"/>
      <c r="CG66" s="261"/>
      <c r="CH66" s="261"/>
      <c r="CI66" s="261"/>
      <c r="CJ66" s="261"/>
      <c r="CK66" s="261"/>
      <c r="CL66" s="261"/>
      <c r="CM66" s="261"/>
      <c r="CN66" s="261"/>
      <c r="CO66" s="261">
        <f t="shared" si="8"/>
        <v>0</v>
      </c>
      <c r="CP66" s="261"/>
      <c r="CQ66" s="261"/>
      <c r="CR66" s="261"/>
      <c r="CS66" s="261"/>
      <c r="CT66" s="261"/>
      <c r="CU66" s="261"/>
      <c r="CV66" s="261"/>
      <c r="CW66" s="261"/>
      <c r="CX66" s="261"/>
      <c r="CY66" s="261"/>
      <c r="CZ66" s="261"/>
      <c r="DA66" s="261"/>
      <c r="DB66" s="261"/>
      <c r="DC66" s="261"/>
      <c r="DD66" s="261"/>
      <c r="DE66" s="261"/>
      <c r="DF66" s="261"/>
      <c r="DG66" s="261"/>
      <c r="DH66" s="261"/>
      <c r="DI66" s="261"/>
      <c r="DJ66" s="261"/>
      <c r="DK66" s="261"/>
      <c r="DL66" s="261"/>
      <c r="DM66" s="261"/>
      <c r="DN66" s="261"/>
      <c r="DO66" s="261"/>
      <c r="DP66" s="261"/>
      <c r="DQ66" s="261"/>
      <c r="DR66" s="261"/>
      <c r="DS66" s="261"/>
      <c r="DT66" s="261"/>
      <c r="DU66" s="261"/>
      <c r="DV66" s="261"/>
      <c r="DW66" s="261"/>
      <c r="DX66" s="261"/>
      <c r="DY66" s="261"/>
      <c r="DZ66" s="261"/>
      <c r="EA66" s="261"/>
      <c r="EB66" s="261"/>
    </row>
    <row r="67" s="28" customFormat="1" customHeight="1" spans="1:132">
      <c r="A67" s="95" t="s">
        <v>1610</v>
      </c>
      <c r="B67" s="95" t="s">
        <v>1612</v>
      </c>
      <c r="C67" s="95" t="s">
        <v>2419</v>
      </c>
      <c r="D67" s="116" t="s">
        <v>321</v>
      </c>
      <c r="E67" s="109" t="s">
        <v>322</v>
      </c>
      <c r="F67" s="110" t="s">
        <v>323</v>
      </c>
      <c r="G67" s="99">
        <f t="shared" si="10"/>
        <v>0</v>
      </c>
      <c r="H67" s="100"/>
      <c r="I67" s="150">
        <f t="shared" si="11"/>
        <v>0</v>
      </c>
      <c r="J67" s="151">
        <f t="shared" si="2"/>
        <v>0</v>
      </c>
      <c r="K67" s="35"/>
      <c r="L67" s="157"/>
      <c r="M67" s="33">
        <f t="shared" si="3"/>
        <v>0</v>
      </c>
      <c r="N67" s="38">
        <f t="shared" si="4"/>
        <v>0</v>
      </c>
      <c r="O67" s="156"/>
      <c r="P67" s="156"/>
      <c r="Q67" s="156"/>
      <c r="R67" s="156"/>
      <c r="S67" s="156"/>
      <c r="T67" s="175"/>
      <c r="U67" s="176"/>
      <c r="V67" s="176"/>
      <c r="W67" s="176"/>
      <c r="X67" s="177"/>
      <c r="Y67" s="175"/>
      <c r="Z67" s="176"/>
      <c r="AA67" s="176"/>
      <c r="AB67" s="205"/>
      <c r="AC67" s="43"/>
      <c r="AD67" s="44"/>
      <c r="AE67" s="44"/>
      <c r="AF67" s="45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7"/>
      <c r="AR67" s="48"/>
      <c r="AS67" s="47"/>
      <c r="AT67" s="47"/>
      <c r="AU67" s="47"/>
      <c r="AV67" s="47"/>
      <c r="AW67" s="49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50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51"/>
      <c r="BW67" s="52">
        <f t="shared" si="5"/>
        <v>0</v>
      </c>
      <c r="BX67" s="53">
        <f t="shared" si="6"/>
        <v>0</v>
      </c>
      <c r="BY67" s="53">
        <f t="shared" si="7"/>
        <v>0</v>
      </c>
      <c r="BZ67" s="54"/>
      <c r="CA67" s="261"/>
      <c r="CB67" s="261"/>
      <c r="CC67" s="261"/>
      <c r="CD67" s="261"/>
      <c r="CE67" s="261"/>
      <c r="CF67" s="261"/>
      <c r="CG67" s="261"/>
      <c r="CH67" s="261"/>
      <c r="CI67" s="261"/>
      <c r="CJ67" s="261"/>
      <c r="CK67" s="261"/>
      <c r="CL67" s="261"/>
      <c r="CM67" s="261"/>
      <c r="CN67" s="261"/>
      <c r="CO67" s="261">
        <f t="shared" si="8"/>
        <v>0</v>
      </c>
      <c r="CP67" s="261"/>
      <c r="CQ67" s="261"/>
      <c r="CR67" s="261"/>
      <c r="CS67" s="261"/>
      <c r="CT67" s="261"/>
      <c r="CU67" s="261"/>
      <c r="CV67" s="261"/>
      <c r="CW67" s="261"/>
      <c r="CX67" s="261"/>
      <c r="CY67" s="261"/>
      <c r="CZ67" s="261"/>
      <c r="DA67" s="261"/>
      <c r="DB67" s="261"/>
      <c r="DC67" s="261"/>
      <c r="DD67" s="261"/>
      <c r="DE67" s="261"/>
      <c r="DF67" s="261"/>
      <c r="DG67" s="261"/>
      <c r="DH67" s="261"/>
      <c r="DI67" s="261"/>
      <c r="DJ67" s="261"/>
      <c r="DK67" s="261"/>
      <c r="DL67" s="261"/>
      <c r="DM67" s="261"/>
      <c r="DN67" s="261"/>
      <c r="DO67" s="261"/>
      <c r="DP67" s="261"/>
      <c r="DQ67" s="261"/>
      <c r="DR67" s="261"/>
      <c r="DS67" s="261"/>
      <c r="DT67" s="261"/>
      <c r="DU67" s="261"/>
      <c r="DV67" s="261"/>
      <c r="DW67" s="261"/>
      <c r="DX67" s="261"/>
      <c r="DY67" s="261"/>
      <c r="DZ67" s="261"/>
      <c r="EA67" s="261"/>
      <c r="EB67" s="261"/>
    </row>
    <row r="68" s="28" customFormat="1" customHeight="1" spans="1:132">
      <c r="A68" s="95" t="s">
        <v>1610</v>
      </c>
      <c r="B68" s="95" t="s">
        <v>1612</v>
      </c>
      <c r="C68" s="95" t="s">
        <v>2419</v>
      </c>
      <c r="D68" s="116" t="s">
        <v>324</v>
      </c>
      <c r="E68" s="109" t="s">
        <v>325</v>
      </c>
      <c r="F68" s="110" t="s">
        <v>326</v>
      </c>
      <c r="G68" s="99">
        <f t="shared" si="10"/>
        <v>0</v>
      </c>
      <c r="H68" s="100"/>
      <c r="I68" s="150">
        <f t="shared" si="11"/>
        <v>0</v>
      </c>
      <c r="J68" s="151">
        <f t="shared" si="2"/>
        <v>0</v>
      </c>
      <c r="K68" s="35"/>
      <c r="L68" s="157"/>
      <c r="M68" s="33">
        <f t="shared" si="3"/>
        <v>0</v>
      </c>
      <c r="N68" s="38">
        <f t="shared" si="4"/>
        <v>0</v>
      </c>
      <c r="O68" s="156"/>
      <c r="P68" s="156"/>
      <c r="Q68" s="156"/>
      <c r="R68" s="156"/>
      <c r="S68" s="156"/>
      <c r="T68" s="175"/>
      <c r="U68" s="176"/>
      <c r="V68" s="176"/>
      <c r="W68" s="176"/>
      <c r="X68" s="177"/>
      <c r="Y68" s="175"/>
      <c r="Z68" s="176"/>
      <c r="AA68" s="176"/>
      <c r="AB68" s="205"/>
      <c r="AC68" s="43"/>
      <c r="AD68" s="44"/>
      <c r="AE68" s="44"/>
      <c r="AF68" s="45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7"/>
      <c r="AR68" s="48"/>
      <c r="AS68" s="47"/>
      <c r="AT68" s="47"/>
      <c r="AU68" s="47"/>
      <c r="AV68" s="47"/>
      <c r="AW68" s="49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50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51"/>
      <c r="BW68" s="52">
        <f t="shared" si="5"/>
        <v>0</v>
      </c>
      <c r="BX68" s="53">
        <f t="shared" si="6"/>
        <v>0</v>
      </c>
      <c r="BY68" s="53">
        <f t="shared" si="7"/>
        <v>0</v>
      </c>
      <c r="BZ68" s="54"/>
      <c r="CA68" s="261"/>
      <c r="CB68" s="261"/>
      <c r="CC68" s="261"/>
      <c r="CD68" s="261"/>
      <c r="CE68" s="261"/>
      <c r="CF68" s="261"/>
      <c r="CG68" s="261"/>
      <c r="CH68" s="261"/>
      <c r="CI68" s="261"/>
      <c r="CJ68" s="261"/>
      <c r="CK68" s="261"/>
      <c r="CL68" s="261"/>
      <c r="CM68" s="261"/>
      <c r="CN68" s="261"/>
      <c r="CO68" s="261">
        <f t="shared" si="8"/>
        <v>0</v>
      </c>
      <c r="CP68" s="261"/>
      <c r="CQ68" s="261"/>
      <c r="CR68" s="261"/>
      <c r="CS68" s="261"/>
      <c r="CT68" s="261"/>
      <c r="CU68" s="261"/>
      <c r="CV68" s="261"/>
      <c r="CW68" s="261"/>
      <c r="CX68" s="261"/>
      <c r="CY68" s="261"/>
      <c r="CZ68" s="261"/>
      <c r="DA68" s="261"/>
      <c r="DB68" s="261"/>
      <c r="DC68" s="261"/>
      <c r="DD68" s="261"/>
      <c r="DE68" s="261"/>
      <c r="DF68" s="261"/>
      <c r="DG68" s="261"/>
      <c r="DH68" s="261"/>
      <c r="DI68" s="261"/>
      <c r="DJ68" s="261"/>
      <c r="DK68" s="261"/>
      <c r="DL68" s="261"/>
      <c r="DM68" s="261"/>
      <c r="DN68" s="261"/>
      <c r="DO68" s="261"/>
      <c r="DP68" s="261"/>
      <c r="DQ68" s="261"/>
      <c r="DR68" s="261"/>
      <c r="DS68" s="261"/>
      <c r="DT68" s="261"/>
      <c r="DU68" s="261"/>
      <c r="DV68" s="261"/>
      <c r="DW68" s="261"/>
      <c r="DX68" s="261"/>
      <c r="DY68" s="261"/>
      <c r="DZ68" s="261"/>
      <c r="EA68" s="261"/>
      <c r="EB68" s="261"/>
    </row>
    <row r="69" s="28" customFormat="1" customHeight="1" spans="1:132">
      <c r="A69" s="95" t="s">
        <v>1610</v>
      </c>
      <c r="B69" s="95" t="s">
        <v>1612</v>
      </c>
      <c r="C69" s="95" t="s">
        <v>2419</v>
      </c>
      <c r="D69" s="116" t="s">
        <v>327</v>
      </c>
      <c r="E69" s="109"/>
      <c r="F69" s="110" t="s">
        <v>328</v>
      </c>
      <c r="G69" s="99">
        <f t="shared" si="10"/>
        <v>0</v>
      </c>
      <c r="H69" s="100"/>
      <c r="I69" s="150">
        <f t="shared" si="11"/>
        <v>0</v>
      </c>
      <c r="J69" s="151">
        <f t="shared" si="2"/>
        <v>0</v>
      </c>
      <c r="K69" s="35"/>
      <c r="L69" s="157"/>
      <c r="M69" s="33">
        <f t="shared" si="3"/>
        <v>0</v>
      </c>
      <c r="N69" s="38">
        <f t="shared" si="4"/>
        <v>0</v>
      </c>
      <c r="O69" s="155"/>
      <c r="P69" s="156"/>
      <c r="Q69" s="156"/>
      <c r="R69" s="156"/>
      <c r="S69" s="156"/>
      <c r="T69" s="175"/>
      <c r="U69" s="176"/>
      <c r="V69" s="176"/>
      <c r="W69" s="176"/>
      <c r="X69" s="177"/>
      <c r="Y69" s="175"/>
      <c r="Z69" s="176"/>
      <c r="AA69" s="176"/>
      <c r="AB69" s="205"/>
      <c r="AC69" s="43"/>
      <c r="AD69" s="44"/>
      <c r="AE69" s="44"/>
      <c r="AF69" s="45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7"/>
      <c r="AR69" s="48"/>
      <c r="AS69" s="47"/>
      <c r="AT69" s="47"/>
      <c r="AU69" s="47"/>
      <c r="AV69" s="47"/>
      <c r="AW69" s="49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50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51"/>
      <c r="BW69" s="52">
        <f t="shared" si="5"/>
        <v>0</v>
      </c>
      <c r="BX69" s="53">
        <f t="shared" si="6"/>
        <v>0</v>
      </c>
      <c r="BY69" s="53">
        <f t="shared" si="7"/>
        <v>0</v>
      </c>
      <c r="BZ69" s="54"/>
      <c r="CA69" s="261"/>
      <c r="CB69" s="261"/>
      <c r="CC69" s="261"/>
      <c r="CD69" s="261"/>
      <c r="CE69" s="261"/>
      <c r="CF69" s="261"/>
      <c r="CG69" s="261"/>
      <c r="CH69" s="261"/>
      <c r="CI69" s="261"/>
      <c r="CJ69" s="261"/>
      <c r="CK69" s="261"/>
      <c r="CL69" s="261"/>
      <c r="CM69" s="261"/>
      <c r="CN69" s="261"/>
      <c r="CO69" s="261">
        <f t="shared" si="8"/>
        <v>0</v>
      </c>
      <c r="CP69" s="261"/>
      <c r="CQ69" s="261"/>
      <c r="CR69" s="261"/>
      <c r="CS69" s="261"/>
      <c r="CT69" s="261"/>
      <c r="CU69" s="261"/>
      <c r="CV69" s="261"/>
      <c r="CW69" s="261"/>
      <c r="CX69" s="261"/>
      <c r="CY69" s="261"/>
      <c r="CZ69" s="261"/>
      <c r="DA69" s="261"/>
      <c r="DB69" s="261"/>
      <c r="DC69" s="261"/>
      <c r="DD69" s="261"/>
      <c r="DE69" s="261"/>
      <c r="DF69" s="261"/>
      <c r="DG69" s="261"/>
      <c r="DH69" s="261"/>
      <c r="DI69" s="261"/>
      <c r="DJ69" s="261"/>
      <c r="DK69" s="261"/>
      <c r="DL69" s="261"/>
      <c r="DM69" s="261"/>
      <c r="DN69" s="261"/>
      <c r="DO69" s="261"/>
      <c r="DP69" s="261"/>
      <c r="DQ69" s="261"/>
      <c r="DR69" s="261"/>
      <c r="DS69" s="261"/>
      <c r="DT69" s="261"/>
      <c r="DU69" s="261"/>
      <c r="DV69" s="261"/>
      <c r="DW69" s="261"/>
      <c r="DX69" s="261"/>
      <c r="DY69" s="261"/>
      <c r="DZ69" s="261"/>
      <c r="EA69" s="261"/>
      <c r="EB69" s="261"/>
    </row>
    <row r="70" s="28" customFormat="1" customHeight="1" spans="1:132">
      <c r="A70" s="95" t="s">
        <v>1610</v>
      </c>
      <c r="B70" s="95" t="s">
        <v>1612</v>
      </c>
      <c r="C70" s="95" t="s">
        <v>2419</v>
      </c>
      <c r="D70" s="116" t="s">
        <v>329</v>
      </c>
      <c r="E70" s="109" t="s">
        <v>330</v>
      </c>
      <c r="F70" s="110" t="s">
        <v>331</v>
      </c>
      <c r="G70" s="99">
        <f t="shared" si="10"/>
        <v>0</v>
      </c>
      <c r="H70" s="100"/>
      <c r="I70" s="150">
        <f t="shared" si="11"/>
        <v>0</v>
      </c>
      <c r="J70" s="151">
        <f t="shared" si="2"/>
        <v>0</v>
      </c>
      <c r="K70" s="37"/>
      <c r="L70" s="36"/>
      <c r="M70" s="33">
        <f t="shared" si="3"/>
        <v>0</v>
      </c>
      <c r="N70" s="38">
        <f t="shared" si="4"/>
        <v>0</v>
      </c>
      <c r="O70" s="162"/>
      <c r="P70" s="162"/>
      <c r="Q70" s="162"/>
      <c r="R70" s="162"/>
      <c r="S70" s="162"/>
      <c r="T70" s="175"/>
      <c r="U70" s="176"/>
      <c r="V70" s="176"/>
      <c r="W70" s="176"/>
      <c r="X70" s="177"/>
      <c r="Y70" s="175"/>
      <c r="Z70" s="176"/>
      <c r="AA70" s="176"/>
      <c r="AB70" s="205"/>
      <c r="AC70" s="43"/>
      <c r="AD70" s="44"/>
      <c r="AE70" s="44"/>
      <c r="AF70" s="45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7"/>
      <c r="AR70" s="48"/>
      <c r="AS70" s="47"/>
      <c r="AT70" s="47"/>
      <c r="AU70" s="47"/>
      <c r="AV70" s="47"/>
      <c r="AW70" s="49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50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51"/>
      <c r="BW70" s="52">
        <f t="shared" si="5"/>
        <v>0</v>
      </c>
      <c r="BX70" s="53">
        <f t="shared" si="6"/>
        <v>0</v>
      </c>
      <c r="BY70" s="53">
        <f t="shared" si="7"/>
        <v>0</v>
      </c>
      <c r="BZ70" s="54"/>
      <c r="CA70" s="261"/>
      <c r="CB70" s="261"/>
      <c r="CC70" s="261"/>
      <c r="CD70" s="261"/>
      <c r="CE70" s="261"/>
      <c r="CF70" s="261"/>
      <c r="CG70" s="261"/>
      <c r="CH70" s="261"/>
      <c r="CI70" s="261"/>
      <c r="CJ70" s="261"/>
      <c r="CK70" s="261"/>
      <c r="CL70" s="261"/>
      <c r="CM70" s="261"/>
      <c r="CN70" s="261"/>
      <c r="CO70" s="261">
        <f t="shared" si="8"/>
        <v>0</v>
      </c>
      <c r="CP70" s="261"/>
      <c r="CQ70" s="261"/>
      <c r="CR70" s="261"/>
      <c r="CS70" s="261"/>
      <c r="CT70" s="261"/>
      <c r="CU70" s="261"/>
      <c r="CV70" s="261"/>
      <c r="CW70" s="261"/>
      <c r="CX70" s="261"/>
      <c r="CY70" s="261"/>
      <c r="CZ70" s="261"/>
      <c r="DA70" s="261"/>
      <c r="DB70" s="261"/>
      <c r="DC70" s="261"/>
      <c r="DD70" s="261"/>
      <c r="DE70" s="261"/>
      <c r="DF70" s="261"/>
      <c r="DG70" s="261"/>
      <c r="DH70" s="261"/>
      <c r="DI70" s="261"/>
      <c r="DJ70" s="261"/>
      <c r="DK70" s="261"/>
      <c r="DL70" s="261"/>
      <c r="DM70" s="261"/>
      <c r="DN70" s="261"/>
      <c r="DO70" s="261"/>
      <c r="DP70" s="261"/>
      <c r="DQ70" s="261"/>
      <c r="DR70" s="261"/>
      <c r="DS70" s="261"/>
      <c r="DT70" s="261"/>
      <c r="DU70" s="261"/>
      <c r="DV70" s="261"/>
      <c r="DW70" s="261"/>
      <c r="DX70" s="261"/>
      <c r="DY70" s="261"/>
      <c r="DZ70" s="261"/>
      <c r="EA70" s="261"/>
      <c r="EB70" s="261"/>
    </row>
    <row r="71" s="28" customFormat="1" customHeight="1" spans="1:132">
      <c r="A71" s="95" t="s">
        <v>1610</v>
      </c>
      <c r="B71" s="95" t="s">
        <v>1612</v>
      </c>
      <c r="C71" s="95" t="s">
        <v>2419</v>
      </c>
      <c r="D71" s="116" t="s">
        <v>332</v>
      </c>
      <c r="E71" s="109" t="s">
        <v>333</v>
      </c>
      <c r="F71" s="110" t="s">
        <v>334</v>
      </c>
      <c r="G71" s="99">
        <f t="shared" si="10"/>
        <v>0</v>
      </c>
      <c r="H71" s="100"/>
      <c r="I71" s="150">
        <f t="shared" si="11"/>
        <v>0</v>
      </c>
      <c r="J71" s="151">
        <f t="shared" si="2"/>
        <v>0</v>
      </c>
      <c r="K71" s="37"/>
      <c r="L71" s="157"/>
      <c r="M71" s="33">
        <f t="shared" si="3"/>
        <v>0</v>
      </c>
      <c r="N71" s="38">
        <f t="shared" si="4"/>
        <v>0</v>
      </c>
      <c r="O71" s="162"/>
      <c r="P71" s="162"/>
      <c r="Q71" s="162"/>
      <c r="R71" s="162"/>
      <c r="S71" s="162"/>
      <c r="T71" s="175"/>
      <c r="U71" s="176"/>
      <c r="V71" s="176"/>
      <c r="W71" s="176"/>
      <c r="X71" s="177"/>
      <c r="Y71" s="175"/>
      <c r="Z71" s="176"/>
      <c r="AA71" s="176"/>
      <c r="AB71" s="205"/>
      <c r="AC71" s="43"/>
      <c r="AD71" s="44"/>
      <c r="AE71" s="44"/>
      <c r="AF71" s="45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7"/>
      <c r="AR71" s="48"/>
      <c r="AS71" s="47"/>
      <c r="AT71" s="47"/>
      <c r="AU71" s="47"/>
      <c r="AV71" s="47"/>
      <c r="AW71" s="49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50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51"/>
      <c r="BW71" s="52">
        <f t="shared" si="5"/>
        <v>0</v>
      </c>
      <c r="BX71" s="53">
        <f t="shared" si="6"/>
        <v>0</v>
      </c>
      <c r="BY71" s="53">
        <f t="shared" si="7"/>
        <v>0</v>
      </c>
      <c r="BZ71" s="54"/>
      <c r="CA71" s="261"/>
      <c r="CB71" s="261"/>
      <c r="CC71" s="261"/>
      <c r="CD71" s="261"/>
      <c r="CE71" s="261"/>
      <c r="CF71" s="261"/>
      <c r="CG71" s="261"/>
      <c r="CH71" s="261"/>
      <c r="CI71" s="261"/>
      <c r="CJ71" s="261"/>
      <c r="CK71" s="261"/>
      <c r="CL71" s="261"/>
      <c r="CM71" s="261"/>
      <c r="CN71" s="261"/>
      <c r="CO71" s="261">
        <f t="shared" si="8"/>
        <v>0</v>
      </c>
      <c r="CP71" s="261"/>
      <c r="CQ71" s="261"/>
      <c r="CR71" s="261"/>
      <c r="CS71" s="261"/>
      <c r="CT71" s="261"/>
      <c r="CU71" s="261"/>
      <c r="CV71" s="261"/>
      <c r="CW71" s="261"/>
      <c r="CX71" s="261"/>
      <c r="CY71" s="261"/>
      <c r="CZ71" s="261"/>
      <c r="DA71" s="261"/>
      <c r="DB71" s="261"/>
      <c r="DC71" s="261"/>
      <c r="DD71" s="261"/>
      <c r="DE71" s="261"/>
      <c r="DF71" s="261"/>
      <c r="DG71" s="261"/>
      <c r="DH71" s="261"/>
      <c r="DI71" s="261"/>
      <c r="DJ71" s="261"/>
      <c r="DK71" s="261"/>
      <c r="DL71" s="261"/>
      <c r="DM71" s="261"/>
      <c r="DN71" s="261"/>
      <c r="DO71" s="261"/>
      <c r="DP71" s="261"/>
      <c r="DQ71" s="261"/>
      <c r="DR71" s="261"/>
      <c r="DS71" s="261"/>
      <c r="DT71" s="261"/>
      <c r="DU71" s="261"/>
      <c r="DV71" s="261"/>
      <c r="DW71" s="261"/>
      <c r="DX71" s="261"/>
      <c r="DY71" s="261"/>
      <c r="DZ71" s="261"/>
      <c r="EA71" s="261"/>
      <c r="EB71" s="261"/>
    </row>
    <row r="72" s="28" customFormat="1" customHeight="1" spans="1:132">
      <c r="A72" s="95" t="s">
        <v>1610</v>
      </c>
      <c r="B72" s="95" t="s">
        <v>1612</v>
      </c>
      <c r="C72" s="95" t="s">
        <v>2419</v>
      </c>
      <c r="D72" s="116" t="s">
        <v>335</v>
      </c>
      <c r="E72" s="109" t="s">
        <v>336</v>
      </c>
      <c r="F72" s="110" t="s">
        <v>337</v>
      </c>
      <c r="G72" s="99">
        <f t="shared" si="10"/>
        <v>0</v>
      </c>
      <c r="H72" s="100"/>
      <c r="I72" s="150">
        <f t="shared" si="11"/>
        <v>0</v>
      </c>
      <c r="J72" s="151">
        <f t="shared" si="2"/>
        <v>0</v>
      </c>
      <c r="K72" s="37"/>
      <c r="L72" s="157"/>
      <c r="M72" s="33">
        <f t="shared" si="3"/>
        <v>0</v>
      </c>
      <c r="N72" s="38">
        <f t="shared" si="4"/>
        <v>0</v>
      </c>
      <c r="O72" s="162"/>
      <c r="P72" s="162"/>
      <c r="Q72" s="162"/>
      <c r="R72" s="162"/>
      <c r="S72" s="162"/>
      <c r="T72" s="175"/>
      <c r="U72" s="176"/>
      <c r="V72" s="176"/>
      <c r="W72" s="176"/>
      <c r="X72" s="177"/>
      <c r="Y72" s="175"/>
      <c r="Z72" s="176"/>
      <c r="AA72" s="176"/>
      <c r="AB72" s="205"/>
      <c r="AC72" s="43"/>
      <c r="AD72" s="44"/>
      <c r="AE72" s="44"/>
      <c r="AF72" s="45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7"/>
      <c r="AR72" s="48"/>
      <c r="AS72" s="47"/>
      <c r="AT72" s="47"/>
      <c r="AU72" s="47"/>
      <c r="AV72" s="47"/>
      <c r="AW72" s="49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50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51"/>
      <c r="BW72" s="52">
        <f t="shared" si="5"/>
        <v>0</v>
      </c>
      <c r="BX72" s="53">
        <f t="shared" si="6"/>
        <v>0</v>
      </c>
      <c r="BY72" s="53">
        <f t="shared" si="7"/>
        <v>0</v>
      </c>
      <c r="BZ72" s="54"/>
      <c r="CA72" s="261"/>
      <c r="CB72" s="261"/>
      <c r="CC72" s="261"/>
      <c r="CD72" s="261"/>
      <c r="CE72" s="261"/>
      <c r="CF72" s="261"/>
      <c r="CG72" s="261"/>
      <c r="CH72" s="261"/>
      <c r="CI72" s="261"/>
      <c r="CJ72" s="261"/>
      <c r="CK72" s="261"/>
      <c r="CL72" s="261"/>
      <c r="CM72" s="261"/>
      <c r="CN72" s="261"/>
      <c r="CO72" s="261">
        <f t="shared" si="8"/>
        <v>0</v>
      </c>
      <c r="CP72" s="261"/>
      <c r="CQ72" s="261"/>
      <c r="CR72" s="261"/>
      <c r="CS72" s="261"/>
      <c r="CT72" s="261"/>
      <c r="CU72" s="261"/>
      <c r="CV72" s="261"/>
      <c r="CW72" s="261"/>
      <c r="CX72" s="261"/>
      <c r="CY72" s="261"/>
      <c r="CZ72" s="261"/>
      <c r="DA72" s="261"/>
      <c r="DB72" s="261"/>
      <c r="DC72" s="261"/>
      <c r="DD72" s="261"/>
      <c r="DE72" s="261"/>
      <c r="DF72" s="261"/>
      <c r="DG72" s="261"/>
      <c r="DH72" s="261"/>
      <c r="DI72" s="261"/>
      <c r="DJ72" s="261"/>
      <c r="DK72" s="261"/>
      <c r="DL72" s="261"/>
      <c r="DM72" s="261"/>
      <c r="DN72" s="261"/>
      <c r="DO72" s="261"/>
      <c r="DP72" s="261"/>
      <c r="DQ72" s="261"/>
      <c r="DR72" s="261"/>
      <c r="DS72" s="261"/>
      <c r="DT72" s="261"/>
      <c r="DU72" s="261"/>
      <c r="DV72" s="261"/>
      <c r="DW72" s="261"/>
      <c r="DX72" s="261"/>
      <c r="DY72" s="261"/>
      <c r="DZ72" s="261"/>
      <c r="EA72" s="261"/>
      <c r="EB72" s="261"/>
    </row>
    <row r="73" s="28" customFormat="1" customHeight="1" spans="1:132">
      <c r="A73" s="95" t="s">
        <v>1610</v>
      </c>
      <c r="B73" s="95" t="s">
        <v>1612</v>
      </c>
      <c r="C73" s="95" t="s">
        <v>2419</v>
      </c>
      <c r="D73" s="116" t="s">
        <v>338</v>
      </c>
      <c r="E73" s="109" t="s">
        <v>339</v>
      </c>
      <c r="F73" s="110" t="s">
        <v>340</v>
      </c>
      <c r="G73" s="99">
        <f t="shared" si="10"/>
        <v>0</v>
      </c>
      <c r="H73" s="100"/>
      <c r="I73" s="150">
        <f t="shared" si="11"/>
        <v>0</v>
      </c>
      <c r="J73" s="151">
        <f t="shared" ref="J73:J136" si="12">(K73+L73+N73)-SUM(AC73:BV73)</f>
        <v>0</v>
      </c>
      <c r="K73" s="37"/>
      <c r="L73" s="157"/>
      <c r="M73" s="33">
        <f t="shared" ref="M73:M136" si="13">SUM(O73:X73)</f>
        <v>0</v>
      </c>
      <c r="N73" s="38">
        <f t="shared" ref="N73:N136" si="14">SUM(Y73:AB73)</f>
        <v>0</v>
      </c>
      <c r="O73" s="162"/>
      <c r="P73" s="162"/>
      <c r="Q73" s="162"/>
      <c r="R73" s="162"/>
      <c r="S73" s="162"/>
      <c r="T73" s="175"/>
      <c r="U73" s="176"/>
      <c r="V73" s="176"/>
      <c r="W73" s="176"/>
      <c r="X73" s="177"/>
      <c r="Y73" s="175"/>
      <c r="Z73" s="176"/>
      <c r="AA73" s="176"/>
      <c r="AB73" s="205"/>
      <c r="AC73" s="43"/>
      <c r="AD73" s="44"/>
      <c r="AE73" s="44"/>
      <c r="AF73" s="45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7"/>
      <c r="AR73" s="48"/>
      <c r="AS73" s="47"/>
      <c r="AT73" s="47"/>
      <c r="AU73" s="47"/>
      <c r="AV73" s="47"/>
      <c r="AW73" s="49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50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51"/>
      <c r="BW73" s="52">
        <f t="shared" ref="BW73:BW131" si="15">SUM(AW72:BK72)</f>
        <v>0</v>
      </c>
      <c r="BX73" s="53">
        <f t="shared" ref="BX73:BX136" si="16">SUM(BL73:BV73)</f>
        <v>0</v>
      </c>
      <c r="BY73" s="53">
        <f t="shared" ref="BY73:BY136" si="17">BX73+BW73</f>
        <v>0</v>
      </c>
      <c r="BZ73" s="54"/>
      <c r="CA73" s="261"/>
      <c r="CB73" s="261"/>
      <c r="CC73" s="261"/>
      <c r="CD73" s="261"/>
      <c r="CE73" s="261"/>
      <c r="CF73" s="261"/>
      <c r="CG73" s="261"/>
      <c r="CH73" s="261"/>
      <c r="CI73" s="261"/>
      <c r="CJ73" s="261"/>
      <c r="CK73" s="261"/>
      <c r="CL73" s="261"/>
      <c r="CM73" s="261"/>
      <c r="CN73" s="261"/>
      <c r="CO73" s="261">
        <f t="shared" ref="CO73:CO136" si="18">BY73</f>
        <v>0</v>
      </c>
      <c r="CP73" s="261"/>
      <c r="CQ73" s="261"/>
      <c r="CR73" s="261"/>
      <c r="CS73" s="261"/>
      <c r="CT73" s="261"/>
      <c r="CU73" s="261"/>
      <c r="CV73" s="261"/>
      <c r="CW73" s="261"/>
      <c r="CX73" s="261"/>
      <c r="CY73" s="261"/>
      <c r="CZ73" s="261"/>
      <c r="DA73" s="261"/>
      <c r="DB73" s="261"/>
      <c r="DC73" s="261"/>
      <c r="DD73" s="261"/>
      <c r="DE73" s="261"/>
      <c r="DF73" s="261"/>
      <c r="DG73" s="261"/>
      <c r="DH73" s="261"/>
      <c r="DI73" s="261"/>
      <c r="DJ73" s="261"/>
      <c r="DK73" s="261"/>
      <c r="DL73" s="261"/>
      <c r="DM73" s="261"/>
      <c r="DN73" s="261"/>
      <c r="DO73" s="261"/>
      <c r="DP73" s="261"/>
      <c r="DQ73" s="261"/>
      <c r="DR73" s="261"/>
      <c r="DS73" s="261"/>
      <c r="DT73" s="261"/>
      <c r="DU73" s="261"/>
      <c r="DV73" s="261"/>
      <c r="DW73" s="261"/>
      <c r="DX73" s="261"/>
      <c r="DY73" s="261"/>
      <c r="DZ73" s="261"/>
      <c r="EA73" s="261"/>
      <c r="EB73" s="261"/>
    </row>
    <row r="74" s="28" customFormat="1" customHeight="1" spans="1:132">
      <c r="A74" s="95" t="s">
        <v>1610</v>
      </c>
      <c r="B74" s="95" t="s">
        <v>1612</v>
      </c>
      <c r="C74" s="95" t="s">
        <v>2419</v>
      </c>
      <c r="D74" s="116" t="s">
        <v>341</v>
      </c>
      <c r="E74" s="109" t="s">
        <v>342</v>
      </c>
      <c r="F74" s="110" t="s">
        <v>343</v>
      </c>
      <c r="G74" s="99">
        <f t="shared" ref="G74:G137" si="19">I74-H74</f>
        <v>0</v>
      </c>
      <c r="H74" s="100"/>
      <c r="I74" s="150">
        <f t="shared" ref="I74:I137" si="20">(K74+L74+M74+N74)-SUM(AC74:BV74)</f>
        <v>0</v>
      </c>
      <c r="J74" s="151">
        <f t="shared" si="12"/>
        <v>0</v>
      </c>
      <c r="K74" s="37"/>
      <c r="L74" s="157"/>
      <c r="M74" s="33">
        <f t="shared" si="13"/>
        <v>0</v>
      </c>
      <c r="N74" s="38">
        <f t="shared" si="14"/>
        <v>0</v>
      </c>
      <c r="O74" s="162"/>
      <c r="P74" s="162"/>
      <c r="Q74" s="162"/>
      <c r="R74" s="162"/>
      <c r="S74" s="162"/>
      <c r="T74" s="175"/>
      <c r="U74" s="176"/>
      <c r="V74" s="176"/>
      <c r="W74" s="176"/>
      <c r="X74" s="177"/>
      <c r="Y74" s="175"/>
      <c r="Z74" s="176"/>
      <c r="AA74" s="176"/>
      <c r="AB74" s="205"/>
      <c r="AC74" s="43"/>
      <c r="AD74" s="44"/>
      <c r="AE74" s="44"/>
      <c r="AF74" s="45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7"/>
      <c r="AR74" s="48"/>
      <c r="AS74" s="47"/>
      <c r="AT74" s="47"/>
      <c r="AU74" s="47"/>
      <c r="AV74" s="47"/>
      <c r="AW74" s="49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50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51"/>
      <c r="BW74" s="52">
        <f t="shared" si="15"/>
        <v>0</v>
      </c>
      <c r="BX74" s="53">
        <f t="shared" si="16"/>
        <v>0</v>
      </c>
      <c r="BY74" s="53">
        <f t="shared" si="17"/>
        <v>0</v>
      </c>
      <c r="BZ74" s="54"/>
      <c r="CA74" s="261"/>
      <c r="CB74" s="261"/>
      <c r="CC74" s="261"/>
      <c r="CD74" s="261"/>
      <c r="CE74" s="261"/>
      <c r="CF74" s="261"/>
      <c r="CG74" s="261"/>
      <c r="CH74" s="261"/>
      <c r="CI74" s="261"/>
      <c r="CJ74" s="261"/>
      <c r="CK74" s="261"/>
      <c r="CL74" s="261"/>
      <c r="CM74" s="261"/>
      <c r="CN74" s="261"/>
      <c r="CO74" s="261">
        <f t="shared" si="18"/>
        <v>0</v>
      </c>
      <c r="CP74" s="261"/>
      <c r="CQ74" s="261"/>
      <c r="CR74" s="261"/>
      <c r="CS74" s="261"/>
      <c r="CT74" s="261"/>
      <c r="CU74" s="261"/>
      <c r="CV74" s="261"/>
      <c r="CW74" s="261"/>
      <c r="CX74" s="261"/>
      <c r="CY74" s="261"/>
      <c r="CZ74" s="261"/>
      <c r="DA74" s="261"/>
      <c r="DB74" s="261"/>
      <c r="DC74" s="261"/>
      <c r="DD74" s="261"/>
      <c r="DE74" s="261"/>
      <c r="DF74" s="261"/>
      <c r="DG74" s="261"/>
      <c r="DH74" s="261"/>
      <c r="DI74" s="261"/>
      <c r="DJ74" s="261"/>
      <c r="DK74" s="261"/>
      <c r="DL74" s="261"/>
      <c r="DM74" s="261"/>
      <c r="DN74" s="261"/>
      <c r="DO74" s="261"/>
      <c r="DP74" s="261"/>
      <c r="DQ74" s="261"/>
      <c r="DR74" s="261"/>
      <c r="DS74" s="261"/>
      <c r="DT74" s="261"/>
      <c r="DU74" s="261"/>
      <c r="DV74" s="261"/>
      <c r="DW74" s="261"/>
      <c r="DX74" s="261"/>
      <c r="DY74" s="261"/>
      <c r="DZ74" s="261"/>
      <c r="EA74" s="261"/>
      <c r="EB74" s="261"/>
    </row>
    <row r="75" s="28" customFormat="1" customHeight="1" spans="1:132">
      <c r="A75" s="95" t="s">
        <v>1610</v>
      </c>
      <c r="B75" s="95" t="s">
        <v>1612</v>
      </c>
      <c r="C75" s="95" t="s">
        <v>2419</v>
      </c>
      <c r="D75" s="277" t="s">
        <v>344</v>
      </c>
      <c r="E75" s="109" t="s">
        <v>345</v>
      </c>
      <c r="F75" s="110" t="s">
        <v>346</v>
      </c>
      <c r="G75" s="99">
        <f t="shared" si="19"/>
        <v>0</v>
      </c>
      <c r="H75" s="100"/>
      <c r="I75" s="150">
        <f t="shared" si="20"/>
        <v>0</v>
      </c>
      <c r="J75" s="151">
        <f t="shared" si="12"/>
        <v>0</v>
      </c>
      <c r="K75" s="35"/>
      <c r="L75" s="157"/>
      <c r="M75" s="33">
        <f t="shared" si="13"/>
        <v>0</v>
      </c>
      <c r="N75" s="38">
        <f t="shared" si="14"/>
        <v>0</v>
      </c>
      <c r="O75" s="162"/>
      <c r="P75" s="162"/>
      <c r="Q75" s="162"/>
      <c r="R75" s="162"/>
      <c r="S75" s="162"/>
      <c r="T75" s="175"/>
      <c r="U75" s="176"/>
      <c r="V75" s="176"/>
      <c r="W75" s="176"/>
      <c r="X75" s="177"/>
      <c r="Y75" s="175"/>
      <c r="Z75" s="176"/>
      <c r="AA75" s="176"/>
      <c r="AB75" s="205"/>
      <c r="AC75" s="43"/>
      <c r="AD75" s="44"/>
      <c r="AE75" s="44"/>
      <c r="AF75" s="45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7"/>
      <c r="AR75" s="48"/>
      <c r="AS75" s="47"/>
      <c r="AT75" s="47"/>
      <c r="AU75" s="47"/>
      <c r="AV75" s="47"/>
      <c r="AW75" s="49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50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51"/>
      <c r="BW75" s="52">
        <f t="shared" si="15"/>
        <v>0</v>
      </c>
      <c r="BX75" s="53">
        <f t="shared" si="16"/>
        <v>0</v>
      </c>
      <c r="BY75" s="53">
        <f t="shared" si="17"/>
        <v>0</v>
      </c>
      <c r="BZ75" s="54"/>
      <c r="CA75" s="261"/>
      <c r="CB75" s="261"/>
      <c r="CC75" s="261"/>
      <c r="CD75" s="261"/>
      <c r="CE75" s="261"/>
      <c r="CF75" s="261"/>
      <c r="CG75" s="261"/>
      <c r="CH75" s="261"/>
      <c r="CI75" s="261"/>
      <c r="CJ75" s="261"/>
      <c r="CK75" s="261"/>
      <c r="CL75" s="261"/>
      <c r="CM75" s="261"/>
      <c r="CN75" s="261"/>
      <c r="CO75" s="261">
        <f t="shared" si="18"/>
        <v>0</v>
      </c>
      <c r="CP75" s="261"/>
      <c r="CQ75" s="261"/>
      <c r="CR75" s="261"/>
      <c r="CS75" s="261"/>
      <c r="CT75" s="261"/>
      <c r="CU75" s="261"/>
      <c r="CV75" s="261"/>
      <c r="CW75" s="261"/>
      <c r="CX75" s="261"/>
      <c r="CY75" s="261"/>
      <c r="CZ75" s="261"/>
      <c r="DA75" s="261"/>
      <c r="DB75" s="261"/>
      <c r="DC75" s="261"/>
      <c r="DD75" s="261"/>
      <c r="DE75" s="261"/>
      <c r="DF75" s="261"/>
      <c r="DG75" s="261"/>
      <c r="DH75" s="261"/>
      <c r="DI75" s="261"/>
      <c r="DJ75" s="261"/>
      <c r="DK75" s="261"/>
      <c r="DL75" s="261"/>
      <c r="DM75" s="261"/>
      <c r="DN75" s="261"/>
      <c r="DO75" s="261"/>
      <c r="DP75" s="261"/>
      <c r="DQ75" s="261"/>
      <c r="DR75" s="261"/>
      <c r="DS75" s="261"/>
      <c r="DT75" s="261"/>
      <c r="DU75" s="261"/>
      <c r="DV75" s="261"/>
      <c r="DW75" s="261"/>
      <c r="DX75" s="261"/>
      <c r="DY75" s="261"/>
      <c r="DZ75" s="261"/>
      <c r="EA75" s="261"/>
      <c r="EB75" s="261"/>
    </row>
    <row r="76" s="28" customFormat="1" customHeight="1" spans="1:132">
      <c r="A76" s="95" t="s">
        <v>1610</v>
      </c>
      <c r="B76" s="95" t="s">
        <v>1612</v>
      </c>
      <c r="C76" s="95" t="s">
        <v>2419</v>
      </c>
      <c r="D76" s="278" t="s">
        <v>347</v>
      </c>
      <c r="E76" s="111" t="s">
        <v>348</v>
      </c>
      <c r="F76" s="110" t="s">
        <v>349</v>
      </c>
      <c r="G76" s="99">
        <f t="shared" si="19"/>
        <v>0</v>
      </c>
      <c r="H76" s="100"/>
      <c r="I76" s="150">
        <f t="shared" si="20"/>
        <v>0</v>
      </c>
      <c r="J76" s="151">
        <f t="shared" si="12"/>
        <v>0</v>
      </c>
      <c r="K76" s="35"/>
      <c r="L76" s="157"/>
      <c r="M76" s="33">
        <f t="shared" si="13"/>
        <v>0</v>
      </c>
      <c r="N76" s="38">
        <f t="shared" si="14"/>
        <v>0</v>
      </c>
      <c r="O76" s="162"/>
      <c r="P76" s="46"/>
      <c r="Q76" s="162"/>
      <c r="R76" s="162"/>
      <c r="S76" s="162"/>
      <c r="T76" s="175"/>
      <c r="U76" s="176"/>
      <c r="V76" s="176"/>
      <c r="W76" s="176"/>
      <c r="X76" s="177"/>
      <c r="Y76" s="175"/>
      <c r="Z76" s="176"/>
      <c r="AA76" s="176"/>
      <c r="AB76" s="205"/>
      <c r="AC76" s="43"/>
      <c r="AD76" s="44"/>
      <c r="AE76" s="44"/>
      <c r="AF76" s="45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7"/>
      <c r="AR76" s="48"/>
      <c r="AS76" s="47"/>
      <c r="AT76" s="47"/>
      <c r="AU76" s="47"/>
      <c r="AV76" s="47"/>
      <c r="AW76" s="49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50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51"/>
      <c r="BW76" s="52">
        <f t="shared" si="15"/>
        <v>0</v>
      </c>
      <c r="BX76" s="53">
        <f t="shared" si="16"/>
        <v>0</v>
      </c>
      <c r="BY76" s="53">
        <f t="shared" si="17"/>
        <v>0</v>
      </c>
      <c r="BZ76" s="54"/>
      <c r="CA76" s="261"/>
      <c r="CB76" s="261"/>
      <c r="CC76" s="261"/>
      <c r="CD76" s="261"/>
      <c r="CE76" s="261"/>
      <c r="CF76" s="261"/>
      <c r="CG76" s="261"/>
      <c r="CH76" s="261"/>
      <c r="CI76" s="261"/>
      <c r="CJ76" s="261"/>
      <c r="CK76" s="261"/>
      <c r="CL76" s="261"/>
      <c r="CM76" s="261"/>
      <c r="CN76" s="261"/>
      <c r="CO76" s="261">
        <f t="shared" si="18"/>
        <v>0</v>
      </c>
      <c r="CP76" s="261"/>
      <c r="CQ76" s="261"/>
      <c r="CR76" s="261"/>
      <c r="CS76" s="261"/>
      <c r="CT76" s="261"/>
      <c r="CU76" s="261"/>
      <c r="CV76" s="261"/>
      <c r="CW76" s="261"/>
      <c r="CX76" s="261"/>
      <c r="CY76" s="261"/>
      <c r="CZ76" s="261"/>
      <c r="DA76" s="261"/>
      <c r="DB76" s="261"/>
      <c r="DC76" s="261"/>
      <c r="DD76" s="261"/>
      <c r="DE76" s="261"/>
      <c r="DF76" s="261"/>
      <c r="DG76" s="261"/>
      <c r="DH76" s="261"/>
      <c r="DI76" s="261"/>
      <c r="DJ76" s="261"/>
      <c r="DK76" s="261"/>
      <c r="DL76" s="261"/>
      <c r="DM76" s="261"/>
      <c r="DN76" s="261"/>
      <c r="DO76" s="261"/>
      <c r="DP76" s="261"/>
      <c r="DQ76" s="261"/>
      <c r="DR76" s="261"/>
      <c r="DS76" s="261"/>
      <c r="DT76" s="261"/>
      <c r="DU76" s="261"/>
      <c r="DV76" s="261"/>
      <c r="DW76" s="261"/>
      <c r="DX76" s="261"/>
      <c r="DY76" s="261"/>
      <c r="DZ76" s="261"/>
      <c r="EA76" s="261"/>
      <c r="EB76" s="261"/>
    </row>
    <row r="77" s="28" customFormat="1" customHeight="1" spans="1:132">
      <c r="A77" s="95" t="s">
        <v>1610</v>
      </c>
      <c r="B77" s="95" t="s">
        <v>1612</v>
      </c>
      <c r="C77" s="95" t="s">
        <v>2419</v>
      </c>
      <c r="D77" s="279" t="s">
        <v>350</v>
      </c>
      <c r="E77" s="109" t="s">
        <v>351</v>
      </c>
      <c r="F77" s="110" t="s">
        <v>352</v>
      </c>
      <c r="G77" s="99">
        <f t="shared" si="19"/>
        <v>0</v>
      </c>
      <c r="H77" s="100"/>
      <c r="I77" s="150">
        <f t="shared" si="20"/>
        <v>0</v>
      </c>
      <c r="J77" s="151">
        <f t="shared" si="12"/>
        <v>0</v>
      </c>
      <c r="K77" s="35"/>
      <c r="L77" s="157"/>
      <c r="M77" s="33">
        <f t="shared" si="13"/>
        <v>0</v>
      </c>
      <c r="N77" s="38">
        <f t="shared" si="14"/>
        <v>0</v>
      </c>
      <c r="O77" s="46"/>
      <c r="P77" s="162"/>
      <c r="Q77" s="162"/>
      <c r="R77" s="162"/>
      <c r="S77" s="162"/>
      <c r="T77" s="175"/>
      <c r="U77" s="176"/>
      <c r="V77" s="176"/>
      <c r="W77" s="176"/>
      <c r="X77" s="177"/>
      <c r="Y77" s="175"/>
      <c r="Z77" s="176"/>
      <c r="AA77" s="176"/>
      <c r="AB77" s="205"/>
      <c r="AC77" s="43"/>
      <c r="AD77" s="44"/>
      <c r="AE77" s="44"/>
      <c r="AF77" s="45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7"/>
      <c r="AR77" s="48"/>
      <c r="AS77" s="47"/>
      <c r="AT77" s="47"/>
      <c r="AU77" s="47"/>
      <c r="AV77" s="47"/>
      <c r="AW77" s="49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50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51"/>
      <c r="BW77" s="52">
        <f t="shared" si="15"/>
        <v>0</v>
      </c>
      <c r="BX77" s="53">
        <f t="shared" si="16"/>
        <v>0</v>
      </c>
      <c r="BY77" s="53">
        <f t="shared" si="17"/>
        <v>0</v>
      </c>
      <c r="BZ77" s="54"/>
      <c r="CA77" s="261"/>
      <c r="CB77" s="261"/>
      <c r="CC77" s="261"/>
      <c r="CD77" s="261"/>
      <c r="CE77" s="261"/>
      <c r="CF77" s="261"/>
      <c r="CG77" s="261"/>
      <c r="CH77" s="261"/>
      <c r="CI77" s="261"/>
      <c r="CJ77" s="261"/>
      <c r="CK77" s="261"/>
      <c r="CL77" s="261"/>
      <c r="CM77" s="261"/>
      <c r="CN77" s="261"/>
      <c r="CO77" s="261">
        <f t="shared" si="18"/>
        <v>0</v>
      </c>
      <c r="CP77" s="261"/>
      <c r="CQ77" s="261"/>
      <c r="CR77" s="261"/>
      <c r="CS77" s="261"/>
      <c r="CT77" s="261"/>
      <c r="CU77" s="261"/>
      <c r="CV77" s="261"/>
      <c r="CW77" s="261"/>
      <c r="CX77" s="261"/>
      <c r="CY77" s="261"/>
      <c r="CZ77" s="261"/>
      <c r="DA77" s="261"/>
      <c r="DB77" s="261"/>
      <c r="DC77" s="261"/>
      <c r="DD77" s="261"/>
      <c r="DE77" s="261"/>
      <c r="DF77" s="261"/>
      <c r="DG77" s="261"/>
      <c r="DH77" s="261"/>
      <c r="DI77" s="261"/>
      <c r="DJ77" s="261"/>
      <c r="DK77" s="261"/>
      <c r="DL77" s="261"/>
      <c r="DM77" s="261"/>
      <c r="DN77" s="261"/>
      <c r="DO77" s="261"/>
      <c r="DP77" s="261"/>
      <c r="DQ77" s="261"/>
      <c r="DR77" s="261"/>
      <c r="DS77" s="261"/>
      <c r="DT77" s="261"/>
      <c r="DU77" s="261"/>
      <c r="DV77" s="261"/>
      <c r="DW77" s="261"/>
      <c r="DX77" s="261"/>
      <c r="DY77" s="261"/>
      <c r="DZ77" s="261"/>
      <c r="EA77" s="261"/>
      <c r="EB77" s="261"/>
    </row>
    <row r="78" s="28" customFormat="1" customHeight="1" spans="1:132">
      <c r="A78" s="95" t="s">
        <v>1610</v>
      </c>
      <c r="B78" s="95" t="s">
        <v>1612</v>
      </c>
      <c r="C78" s="95" t="s">
        <v>2419</v>
      </c>
      <c r="D78" s="115" t="s">
        <v>353</v>
      </c>
      <c r="E78" s="109" t="s">
        <v>354</v>
      </c>
      <c r="F78" s="110" t="s">
        <v>355</v>
      </c>
      <c r="G78" s="99">
        <f t="shared" si="19"/>
        <v>0</v>
      </c>
      <c r="H78" s="100"/>
      <c r="I78" s="150">
        <f t="shared" si="20"/>
        <v>0</v>
      </c>
      <c r="J78" s="151">
        <f t="shared" si="12"/>
        <v>0</v>
      </c>
      <c r="K78" s="35"/>
      <c r="L78" s="157"/>
      <c r="M78" s="33">
        <f t="shared" si="13"/>
        <v>0</v>
      </c>
      <c r="N78" s="38">
        <f t="shared" si="14"/>
        <v>0</v>
      </c>
      <c r="O78" s="46"/>
      <c r="P78" s="160"/>
      <c r="Q78" s="160"/>
      <c r="R78" s="160"/>
      <c r="S78" s="160"/>
      <c r="T78" s="175"/>
      <c r="U78" s="176"/>
      <c r="V78" s="176"/>
      <c r="W78" s="176"/>
      <c r="X78" s="177"/>
      <c r="Y78" s="175"/>
      <c r="Z78" s="176"/>
      <c r="AA78" s="176"/>
      <c r="AB78" s="205"/>
      <c r="AC78" s="43"/>
      <c r="AD78" s="44"/>
      <c r="AE78" s="44"/>
      <c r="AF78" s="45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7"/>
      <c r="AR78" s="48"/>
      <c r="AS78" s="47"/>
      <c r="AT78" s="47"/>
      <c r="AU78" s="47"/>
      <c r="AV78" s="47"/>
      <c r="AW78" s="49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50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51"/>
      <c r="BW78" s="52">
        <f t="shared" si="15"/>
        <v>0</v>
      </c>
      <c r="BX78" s="53">
        <f t="shared" si="16"/>
        <v>0</v>
      </c>
      <c r="BY78" s="53">
        <f t="shared" si="17"/>
        <v>0</v>
      </c>
      <c r="BZ78" s="54"/>
      <c r="CA78" s="261"/>
      <c r="CB78" s="261"/>
      <c r="CC78" s="261"/>
      <c r="CD78" s="261"/>
      <c r="CE78" s="261"/>
      <c r="CF78" s="261"/>
      <c r="CG78" s="261"/>
      <c r="CH78" s="261"/>
      <c r="CI78" s="261"/>
      <c r="CJ78" s="261"/>
      <c r="CK78" s="261"/>
      <c r="CL78" s="261"/>
      <c r="CM78" s="261"/>
      <c r="CN78" s="261"/>
      <c r="CO78" s="261">
        <f t="shared" si="18"/>
        <v>0</v>
      </c>
      <c r="CP78" s="261"/>
      <c r="CQ78" s="261"/>
      <c r="CR78" s="261"/>
      <c r="CS78" s="261"/>
      <c r="CT78" s="261"/>
      <c r="CU78" s="261"/>
      <c r="CV78" s="261"/>
      <c r="CW78" s="261"/>
      <c r="CX78" s="261"/>
      <c r="CY78" s="261"/>
      <c r="CZ78" s="261"/>
      <c r="DA78" s="261"/>
      <c r="DB78" s="261"/>
      <c r="DC78" s="261"/>
      <c r="DD78" s="261"/>
      <c r="DE78" s="261"/>
      <c r="DF78" s="261"/>
      <c r="DG78" s="261"/>
      <c r="DH78" s="261"/>
      <c r="DI78" s="261"/>
      <c r="DJ78" s="261"/>
      <c r="DK78" s="261"/>
      <c r="DL78" s="261"/>
      <c r="DM78" s="261"/>
      <c r="DN78" s="261"/>
      <c r="DO78" s="261"/>
      <c r="DP78" s="261"/>
      <c r="DQ78" s="261"/>
      <c r="DR78" s="261"/>
      <c r="DS78" s="261"/>
      <c r="DT78" s="261"/>
      <c r="DU78" s="261"/>
      <c r="DV78" s="261"/>
      <c r="DW78" s="261"/>
      <c r="DX78" s="261"/>
      <c r="DY78" s="261"/>
      <c r="DZ78" s="261"/>
      <c r="EA78" s="261"/>
      <c r="EB78" s="261"/>
    </row>
    <row r="79" s="28" customFormat="1" customHeight="1" spans="1:132">
      <c r="A79" s="95" t="s">
        <v>1610</v>
      </c>
      <c r="B79" s="95" t="s">
        <v>1612</v>
      </c>
      <c r="C79" s="95" t="s">
        <v>2419</v>
      </c>
      <c r="D79" s="115" t="s">
        <v>356</v>
      </c>
      <c r="E79" s="109" t="s">
        <v>357</v>
      </c>
      <c r="F79" s="110" t="s">
        <v>358</v>
      </c>
      <c r="G79" s="99">
        <f t="shared" si="19"/>
        <v>0</v>
      </c>
      <c r="H79" s="100"/>
      <c r="I79" s="150">
        <f t="shared" si="20"/>
        <v>0</v>
      </c>
      <c r="J79" s="151">
        <f t="shared" si="12"/>
        <v>0</v>
      </c>
      <c r="K79" s="37"/>
      <c r="L79" s="157"/>
      <c r="M79" s="33">
        <f t="shared" si="13"/>
        <v>0</v>
      </c>
      <c r="N79" s="38">
        <f t="shared" si="14"/>
        <v>0</v>
      </c>
      <c r="O79" s="160"/>
      <c r="P79" s="160"/>
      <c r="Q79" s="160"/>
      <c r="R79" s="160"/>
      <c r="S79" s="160"/>
      <c r="T79" s="175"/>
      <c r="U79" s="176"/>
      <c r="V79" s="176"/>
      <c r="W79" s="176"/>
      <c r="X79" s="177"/>
      <c r="Y79" s="175"/>
      <c r="Z79" s="176"/>
      <c r="AA79" s="176"/>
      <c r="AB79" s="205"/>
      <c r="AC79" s="43"/>
      <c r="AD79" s="44"/>
      <c r="AE79" s="44"/>
      <c r="AF79" s="45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7"/>
      <c r="AR79" s="48"/>
      <c r="AS79" s="47"/>
      <c r="AT79" s="47"/>
      <c r="AU79" s="47"/>
      <c r="AV79" s="47"/>
      <c r="AW79" s="49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50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51"/>
      <c r="BW79" s="52">
        <f t="shared" si="15"/>
        <v>0</v>
      </c>
      <c r="BX79" s="53">
        <f t="shared" si="16"/>
        <v>0</v>
      </c>
      <c r="BY79" s="53">
        <f t="shared" si="17"/>
        <v>0</v>
      </c>
      <c r="BZ79" s="54"/>
      <c r="CA79" s="261"/>
      <c r="CB79" s="261"/>
      <c r="CC79" s="261"/>
      <c r="CD79" s="261"/>
      <c r="CE79" s="261"/>
      <c r="CF79" s="261"/>
      <c r="CG79" s="261"/>
      <c r="CH79" s="261"/>
      <c r="CI79" s="261"/>
      <c r="CJ79" s="261"/>
      <c r="CK79" s="261"/>
      <c r="CL79" s="261"/>
      <c r="CM79" s="261"/>
      <c r="CN79" s="261"/>
      <c r="CO79" s="261">
        <f t="shared" si="18"/>
        <v>0</v>
      </c>
      <c r="CP79" s="261"/>
      <c r="CQ79" s="261"/>
      <c r="CR79" s="261"/>
      <c r="CS79" s="261"/>
      <c r="CT79" s="261"/>
      <c r="CU79" s="261"/>
      <c r="CV79" s="261"/>
      <c r="CW79" s="261"/>
      <c r="CX79" s="261"/>
      <c r="CY79" s="261"/>
      <c r="CZ79" s="261"/>
      <c r="DA79" s="261"/>
      <c r="DB79" s="261"/>
      <c r="DC79" s="261"/>
      <c r="DD79" s="261"/>
      <c r="DE79" s="261"/>
      <c r="DF79" s="261"/>
      <c r="DG79" s="261"/>
      <c r="DH79" s="261"/>
      <c r="DI79" s="261"/>
      <c r="DJ79" s="261"/>
      <c r="DK79" s="261"/>
      <c r="DL79" s="261"/>
      <c r="DM79" s="261"/>
      <c r="DN79" s="261"/>
      <c r="DO79" s="261"/>
      <c r="DP79" s="261"/>
      <c r="DQ79" s="261"/>
      <c r="DR79" s="261"/>
      <c r="DS79" s="261"/>
      <c r="DT79" s="261"/>
      <c r="DU79" s="261"/>
      <c r="DV79" s="261"/>
      <c r="DW79" s="261"/>
      <c r="DX79" s="261"/>
      <c r="DY79" s="261"/>
      <c r="DZ79" s="261"/>
      <c r="EA79" s="261"/>
      <c r="EB79" s="261"/>
    </row>
    <row r="80" s="28" customFormat="1" customHeight="1" spans="1:132">
      <c r="A80" s="95" t="s">
        <v>1610</v>
      </c>
      <c r="B80" s="95" t="s">
        <v>1612</v>
      </c>
      <c r="C80" s="95" t="s">
        <v>2419</v>
      </c>
      <c r="D80" s="115" t="s">
        <v>359</v>
      </c>
      <c r="E80" s="109" t="s">
        <v>360</v>
      </c>
      <c r="F80" s="110" t="s">
        <v>361</v>
      </c>
      <c r="G80" s="99">
        <f t="shared" si="19"/>
        <v>0</v>
      </c>
      <c r="H80" s="100"/>
      <c r="I80" s="150">
        <f t="shared" si="20"/>
        <v>0</v>
      </c>
      <c r="J80" s="151">
        <f t="shared" si="12"/>
        <v>0</v>
      </c>
      <c r="K80" s="37"/>
      <c r="L80" s="157"/>
      <c r="M80" s="33">
        <f t="shared" si="13"/>
        <v>0</v>
      </c>
      <c r="N80" s="38">
        <f t="shared" si="14"/>
        <v>0</v>
      </c>
      <c r="O80" s="160"/>
      <c r="P80" s="160"/>
      <c r="Q80" s="160"/>
      <c r="R80" s="160"/>
      <c r="S80" s="160"/>
      <c r="T80" s="175"/>
      <c r="U80" s="176"/>
      <c r="V80" s="176"/>
      <c r="W80" s="176"/>
      <c r="X80" s="177"/>
      <c r="Y80" s="175"/>
      <c r="Z80" s="176"/>
      <c r="AA80" s="176"/>
      <c r="AB80" s="205"/>
      <c r="AC80" s="43"/>
      <c r="AD80" s="44"/>
      <c r="AE80" s="44"/>
      <c r="AF80" s="45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7"/>
      <c r="AR80" s="48"/>
      <c r="AS80" s="47"/>
      <c r="AT80" s="47"/>
      <c r="AU80" s="47"/>
      <c r="AV80" s="47"/>
      <c r="AW80" s="49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50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51"/>
      <c r="BW80" s="52">
        <f t="shared" si="15"/>
        <v>0</v>
      </c>
      <c r="BX80" s="53">
        <f t="shared" si="16"/>
        <v>0</v>
      </c>
      <c r="BY80" s="53">
        <f t="shared" si="17"/>
        <v>0</v>
      </c>
      <c r="BZ80" s="54"/>
      <c r="CA80" s="261"/>
      <c r="CB80" s="261"/>
      <c r="CC80" s="261"/>
      <c r="CD80" s="261"/>
      <c r="CE80" s="261"/>
      <c r="CF80" s="261"/>
      <c r="CG80" s="261"/>
      <c r="CH80" s="261"/>
      <c r="CI80" s="261"/>
      <c r="CJ80" s="261"/>
      <c r="CK80" s="261"/>
      <c r="CL80" s="261"/>
      <c r="CM80" s="261"/>
      <c r="CN80" s="261"/>
      <c r="CO80" s="261">
        <f t="shared" si="18"/>
        <v>0</v>
      </c>
      <c r="CP80" s="261"/>
      <c r="CQ80" s="261"/>
      <c r="CR80" s="261"/>
      <c r="CS80" s="261"/>
      <c r="CT80" s="261"/>
      <c r="CU80" s="261"/>
      <c r="CV80" s="261"/>
      <c r="CW80" s="261"/>
      <c r="CX80" s="261"/>
      <c r="CY80" s="261"/>
      <c r="CZ80" s="261"/>
      <c r="DA80" s="261"/>
      <c r="DB80" s="261"/>
      <c r="DC80" s="261"/>
      <c r="DD80" s="261"/>
      <c r="DE80" s="261"/>
      <c r="DF80" s="261"/>
      <c r="DG80" s="261"/>
      <c r="DH80" s="261"/>
      <c r="DI80" s="261"/>
      <c r="DJ80" s="261"/>
      <c r="DK80" s="261"/>
      <c r="DL80" s="261"/>
      <c r="DM80" s="261"/>
      <c r="DN80" s="261"/>
      <c r="DO80" s="261"/>
      <c r="DP80" s="261"/>
      <c r="DQ80" s="261"/>
      <c r="DR80" s="261"/>
      <c r="DS80" s="261"/>
      <c r="DT80" s="261"/>
      <c r="DU80" s="261"/>
      <c r="DV80" s="261"/>
      <c r="DW80" s="261"/>
      <c r="DX80" s="261"/>
      <c r="DY80" s="261"/>
      <c r="DZ80" s="261"/>
      <c r="EA80" s="261"/>
      <c r="EB80" s="261"/>
    </row>
    <row r="81" s="28" customFormat="1" customHeight="1" spans="1:132">
      <c r="A81" s="95" t="s">
        <v>1610</v>
      </c>
      <c r="B81" s="95" t="s">
        <v>1612</v>
      </c>
      <c r="C81" s="95" t="s">
        <v>2419</v>
      </c>
      <c r="D81" s="115" t="s">
        <v>362</v>
      </c>
      <c r="E81" s="109" t="s">
        <v>363</v>
      </c>
      <c r="F81" s="110" t="s">
        <v>364</v>
      </c>
      <c r="G81" s="99">
        <f t="shared" si="19"/>
        <v>0</v>
      </c>
      <c r="H81" s="100"/>
      <c r="I81" s="150">
        <f t="shared" si="20"/>
        <v>0</v>
      </c>
      <c r="J81" s="151">
        <f t="shared" si="12"/>
        <v>0</v>
      </c>
      <c r="K81" s="37"/>
      <c r="L81" s="157"/>
      <c r="M81" s="33">
        <f t="shared" si="13"/>
        <v>0</v>
      </c>
      <c r="N81" s="38">
        <f t="shared" si="14"/>
        <v>0</v>
      </c>
      <c r="O81" s="160"/>
      <c r="P81" s="160"/>
      <c r="Q81" s="160"/>
      <c r="R81" s="160"/>
      <c r="S81" s="160"/>
      <c r="T81" s="175"/>
      <c r="U81" s="176"/>
      <c r="V81" s="176"/>
      <c r="W81" s="176"/>
      <c r="X81" s="177"/>
      <c r="Y81" s="175"/>
      <c r="Z81" s="176"/>
      <c r="AA81" s="176"/>
      <c r="AB81" s="205"/>
      <c r="AC81" s="43"/>
      <c r="AD81" s="44"/>
      <c r="AE81" s="44"/>
      <c r="AF81" s="45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7"/>
      <c r="AR81" s="48"/>
      <c r="AS81" s="47"/>
      <c r="AT81" s="47"/>
      <c r="AU81" s="47"/>
      <c r="AV81" s="47"/>
      <c r="AW81" s="49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50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51"/>
      <c r="BW81" s="52">
        <f t="shared" si="15"/>
        <v>0</v>
      </c>
      <c r="BX81" s="53">
        <f t="shared" si="16"/>
        <v>0</v>
      </c>
      <c r="BY81" s="53">
        <f t="shared" si="17"/>
        <v>0</v>
      </c>
      <c r="BZ81" s="54"/>
      <c r="CA81" s="261"/>
      <c r="CB81" s="261"/>
      <c r="CC81" s="261"/>
      <c r="CD81" s="261"/>
      <c r="CE81" s="261"/>
      <c r="CF81" s="261"/>
      <c r="CG81" s="261"/>
      <c r="CH81" s="261"/>
      <c r="CI81" s="261"/>
      <c r="CJ81" s="261"/>
      <c r="CK81" s="261"/>
      <c r="CL81" s="261"/>
      <c r="CM81" s="261"/>
      <c r="CN81" s="261"/>
      <c r="CO81" s="261">
        <f t="shared" si="18"/>
        <v>0</v>
      </c>
      <c r="CP81" s="261"/>
      <c r="CQ81" s="261"/>
      <c r="CR81" s="261"/>
      <c r="CS81" s="261"/>
      <c r="CT81" s="261"/>
      <c r="CU81" s="261"/>
      <c r="CV81" s="261"/>
      <c r="CW81" s="261"/>
      <c r="CX81" s="261"/>
      <c r="CY81" s="261"/>
      <c r="CZ81" s="261"/>
      <c r="DA81" s="261"/>
      <c r="DB81" s="261"/>
      <c r="DC81" s="261"/>
      <c r="DD81" s="261"/>
      <c r="DE81" s="261"/>
      <c r="DF81" s="261"/>
      <c r="DG81" s="261"/>
      <c r="DH81" s="261"/>
      <c r="DI81" s="261"/>
      <c r="DJ81" s="261"/>
      <c r="DK81" s="261"/>
      <c r="DL81" s="261"/>
      <c r="DM81" s="261"/>
      <c r="DN81" s="261"/>
      <c r="DO81" s="261"/>
      <c r="DP81" s="261"/>
      <c r="DQ81" s="261"/>
      <c r="DR81" s="261"/>
      <c r="DS81" s="261"/>
      <c r="DT81" s="261"/>
      <c r="DU81" s="261"/>
      <c r="DV81" s="261"/>
      <c r="DW81" s="261"/>
      <c r="DX81" s="261"/>
      <c r="DY81" s="261"/>
      <c r="DZ81" s="261"/>
      <c r="EA81" s="261"/>
      <c r="EB81" s="261"/>
    </row>
    <row r="82" s="28" customFormat="1" customHeight="1" spans="1:132">
      <c r="A82" s="95" t="s">
        <v>1610</v>
      </c>
      <c r="B82" s="95" t="s">
        <v>1612</v>
      </c>
      <c r="C82" s="95" t="s">
        <v>2419</v>
      </c>
      <c r="D82" s="115" t="s">
        <v>365</v>
      </c>
      <c r="E82" s="109" t="s">
        <v>366</v>
      </c>
      <c r="F82" s="110" t="s">
        <v>367</v>
      </c>
      <c r="G82" s="99">
        <f t="shared" si="19"/>
        <v>0</v>
      </c>
      <c r="H82" s="100"/>
      <c r="I82" s="150">
        <f t="shared" si="20"/>
        <v>0</v>
      </c>
      <c r="J82" s="151">
        <f t="shared" si="12"/>
        <v>0</v>
      </c>
      <c r="K82" s="37"/>
      <c r="L82" s="157"/>
      <c r="M82" s="33">
        <f t="shared" si="13"/>
        <v>0</v>
      </c>
      <c r="N82" s="38">
        <f t="shared" si="14"/>
        <v>0</v>
      </c>
      <c r="O82" s="160"/>
      <c r="P82" s="160"/>
      <c r="Q82" s="160"/>
      <c r="R82" s="160"/>
      <c r="S82" s="160"/>
      <c r="T82" s="175"/>
      <c r="U82" s="176"/>
      <c r="V82" s="176"/>
      <c r="W82" s="176"/>
      <c r="X82" s="177"/>
      <c r="Y82" s="175"/>
      <c r="Z82" s="176"/>
      <c r="AA82" s="176"/>
      <c r="AB82" s="205"/>
      <c r="AC82" s="43"/>
      <c r="AD82" s="44"/>
      <c r="AE82" s="44"/>
      <c r="AF82" s="45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7"/>
      <c r="AR82" s="48"/>
      <c r="AS82" s="47"/>
      <c r="AT82" s="47"/>
      <c r="AU82" s="47"/>
      <c r="AV82" s="47"/>
      <c r="AW82" s="49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50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51"/>
      <c r="BW82" s="52">
        <f t="shared" si="15"/>
        <v>0</v>
      </c>
      <c r="BX82" s="53">
        <f t="shared" si="16"/>
        <v>0</v>
      </c>
      <c r="BY82" s="53">
        <f t="shared" si="17"/>
        <v>0</v>
      </c>
      <c r="BZ82" s="54"/>
      <c r="CA82" s="261"/>
      <c r="CB82" s="261"/>
      <c r="CC82" s="261"/>
      <c r="CD82" s="261"/>
      <c r="CE82" s="261"/>
      <c r="CF82" s="261"/>
      <c r="CG82" s="261"/>
      <c r="CH82" s="261"/>
      <c r="CI82" s="261"/>
      <c r="CJ82" s="261"/>
      <c r="CK82" s="261"/>
      <c r="CL82" s="261"/>
      <c r="CM82" s="261"/>
      <c r="CN82" s="261"/>
      <c r="CO82" s="261">
        <f t="shared" si="18"/>
        <v>0</v>
      </c>
      <c r="CP82" s="261"/>
      <c r="CQ82" s="261"/>
      <c r="CR82" s="261"/>
      <c r="CS82" s="261"/>
      <c r="CT82" s="261"/>
      <c r="CU82" s="261"/>
      <c r="CV82" s="261"/>
      <c r="CW82" s="261"/>
      <c r="CX82" s="261"/>
      <c r="CY82" s="261"/>
      <c r="CZ82" s="261"/>
      <c r="DA82" s="261"/>
      <c r="DB82" s="261"/>
      <c r="DC82" s="261"/>
      <c r="DD82" s="261"/>
      <c r="DE82" s="261"/>
      <c r="DF82" s="261"/>
      <c r="DG82" s="261"/>
      <c r="DH82" s="261"/>
      <c r="DI82" s="261"/>
      <c r="DJ82" s="261"/>
      <c r="DK82" s="261"/>
      <c r="DL82" s="261"/>
      <c r="DM82" s="261"/>
      <c r="DN82" s="261"/>
      <c r="DO82" s="261"/>
      <c r="DP82" s="261"/>
      <c r="DQ82" s="261"/>
      <c r="DR82" s="261"/>
      <c r="DS82" s="261"/>
      <c r="DT82" s="261"/>
      <c r="DU82" s="261"/>
      <c r="DV82" s="261"/>
      <c r="DW82" s="261"/>
      <c r="DX82" s="261"/>
      <c r="DY82" s="261"/>
      <c r="DZ82" s="261"/>
      <c r="EA82" s="261"/>
      <c r="EB82" s="261"/>
    </row>
    <row r="83" s="28" customFormat="1" customHeight="1" spans="1:132">
      <c r="A83" s="95" t="s">
        <v>1610</v>
      </c>
      <c r="B83" s="95" t="s">
        <v>1612</v>
      </c>
      <c r="C83" s="95" t="s">
        <v>2419</v>
      </c>
      <c r="D83" s="115" t="s">
        <v>368</v>
      </c>
      <c r="E83" s="109" t="s">
        <v>369</v>
      </c>
      <c r="F83" s="110" t="s">
        <v>370</v>
      </c>
      <c r="G83" s="99">
        <f t="shared" si="19"/>
        <v>0</v>
      </c>
      <c r="H83" s="100"/>
      <c r="I83" s="150">
        <f t="shared" si="20"/>
        <v>0</v>
      </c>
      <c r="J83" s="151">
        <f t="shared" si="12"/>
        <v>0</v>
      </c>
      <c r="K83" s="35"/>
      <c r="L83" s="157"/>
      <c r="M83" s="33">
        <f t="shared" si="13"/>
        <v>0</v>
      </c>
      <c r="N83" s="38">
        <f t="shared" si="14"/>
        <v>0</v>
      </c>
      <c r="O83" s="160"/>
      <c r="P83" s="160"/>
      <c r="Q83" s="162"/>
      <c r="R83" s="160"/>
      <c r="S83" s="160"/>
      <c r="T83" s="175"/>
      <c r="U83" s="176"/>
      <c r="V83" s="176"/>
      <c r="W83" s="176"/>
      <c r="X83" s="177"/>
      <c r="Y83" s="175"/>
      <c r="Z83" s="176"/>
      <c r="AA83" s="176"/>
      <c r="AB83" s="205"/>
      <c r="AC83" s="43"/>
      <c r="AD83" s="44"/>
      <c r="AE83" s="44"/>
      <c r="AF83" s="45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7"/>
      <c r="AR83" s="48"/>
      <c r="AS83" s="47"/>
      <c r="AT83" s="47"/>
      <c r="AU83" s="47"/>
      <c r="AV83" s="47"/>
      <c r="AW83" s="49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50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51"/>
      <c r="BW83" s="52">
        <f t="shared" si="15"/>
        <v>0</v>
      </c>
      <c r="BX83" s="53">
        <f t="shared" si="16"/>
        <v>0</v>
      </c>
      <c r="BY83" s="53">
        <f t="shared" si="17"/>
        <v>0</v>
      </c>
      <c r="BZ83" s="54"/>
      <c r="CA83" s="261"/>
      <c r="CB83" s="261"/>
      <c r="CC83" s="261"/>
      <c r="CD83" s="261"/>
      <c r="CE83" s="261"/>
      <c r="CF83" s="261"/>
      <c r="CG83" s="261"/>
      <c r="CH83" s="261"/>
      <c r="CI83" s="261"/>
      <c r="CJ83" s="261"/>
      <c r="CK83" s="261"/>
      <c r="CL83" s="261"/>
      <c r="CM83" s="261"/>
      <c r="CN83" s="261"/>
      <c r="CO83" s="261">
        <f t="shared" si="18"/>
        <v>0</v>
      </c>
      <c r="CP83" s="261"/>
      <c r="CQ83" s="261"/>
      <c r="CR83" s="261"/>
      <c r="CS83" s="261"/>
      <c r="CT83" s="261"/>
      <c r="CU83" s="261"/>
      <c r="CV83" s="261"/>
      <c r="CW83" s="261"/>
      <c r="CX83" s="261"/>
      <c r="CY83" s="261"/>
      <c r="CZ83" s="261"/>
      <c r="DA83" s="261"/>
      <c r="DB83" s="261"/>
      <c r="DC83" s="261"/>
      <c r="DD83" s="261"/>
      <c r="DE83" s="261"/>
      <c r="DF83" s="261"/>
      <c r="DG83" s="261"/>
      <c r="DH83" s="261"/>
      <c r="DI83" s="261"/>
      <c r="DJ83" s="261"/>
      <c r="DK83" s="261"/>
      <c r="DL83" s="261"/>
      <c r="DM83" s="261"/>
      <c r="DN83" s="261"/>
      <c r="DO83" s="261"/>
      <c r="DP83" s="261"/>
      <c r="DQ83" s="261"/>
      <c r="DR83" s="261"/>
      <c r="DS83" s="261"/>
      <c r="DT83" s="261"/>
      <c r="DU83" s="261"/>
      <c r="DV83" s="261"/>
      <c r="DW83" s="261"/>
      <c r="DX83" s="261"/>
      <c r="DY83" s="261"/>
      <c r="DZ83" s="261"/>
      <c r="EA83" s="261"/>
      <c r="EB83" s="261"/>
    </row>
    <row r="84" s="28" customFormat="1" customHeight="1" spans="1:132">
      <c r="A84" s="95" t="s">
        <v>1610</v>
      </c>
      <c r="B84" s="95" t="s">
        <v>1612</v>
      </c>
      <c r="C84" s="95" t="s">
        <v>2419</v>
      </c>
      <c r="D84" s="115" t="s">
        <v>371</v>
      </c>
      <c r="E84" s="109" t="s">
        <v>372</v>
      </c>
      <c r="F84" s="110" t="s">
        <v>373</v>
      </c>
      <c r="G84" s="99">
        <f t="shared" si="19"/>
        <v>0</v>
      </c>
      <c r="H84" s="100"/>
      <c r="I84" s="150">
        <f t="shared" si="20"/>
        <v>0</v>
      </c>
      <c r="J84" s="151">
        <f t="shared" si="12"/>
        <v>0</v>
      </c>
      <c r="K84" s="37"/>
      <c r="L84" s="36"/>
      <c r="M84" s="33">
        <f t="shared" si="13"/>
        <v>0</v>
      </c>
      <c r="N84" s="38">
        <f t="shared" si="14"/>
        <v>0</v>
      </c>
      <c r="O84" s="160"/>
      <c r="P84" s="160"/>
      <c r="Q84" s="162"/>
      <c r="R84" s="160"/>
      <c r="S84" s="160"/>
      <c r="T84" s="40"/>
      <c r="U84" s="39"/>
      <c r="V84" s="39"/>
      <c r="W84" s="39"/>
      <c r="X84" s="41"/>
      <c r="Y84" s="40"/>
      <c r="Z84" s="39"/>
      <c r="AA84" s="39"/>
      <c r="AB84" s="42"/>
      <c r="AC84" s="43"/>
      <c r="AD84" s="44"/>
      <c r="AE84" s="44"/>
      <c r="AF84" s="45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7"/>
      <c r="AR84" s="48"/>
      <c r="AS84" s="47"/>
      <c r="AT84" s="47"/>
      <c r="AU84" s="47"/>
      <c r="AV84" s="47"/>
      <c r="AW84" s="49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50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51"/>
      <c r="BW84" s="52">
        <f t="shared" si="15"/>
        <v>0</v>
      </c>
      <c r="BX84" s="53">
        <f t="shared" si="16"/>
        <v>0</v>
      </c>
      <c r="BY84" s="53">
        <f t="shared" si="17"/>
        <v>0</v>
      </c>
      <c r="BZ84" s="54"/>
      <c r="CA84" s="262"/>
      <c r="CB84" s="262"/>
      <c r="CC84" s="262"/>
      <c r="CD84" s="262"/>
      <c r="CE84" s="262"/>
      <c r="CF84" s="262"/>
      <c r="CG84" s="262"/>
      <c r="CH84" s="262"/>
      <c r="CI84" s="262"/>
      <c r="CJ84" s="262"/>
      <c r="CK84" s="262"/>
      <c r="CL84" s="262"/>
      <c r="CM84" s="262"/>
      <c r="CN84" s="262"/>
      <c r="CO84" s="261">
        <f t="shared" si="18"/>
        <v>0</v>
      </c>
      <c r="CP84" s="262"/>
      <c r="CQ84" s="262"/>
      <c r="CR84" s="262"/>
      <c r="CS84" s="262"/>
      <c r="CT84" s="262"/>
      <c r="CU84" s="262"/>
      <c r="CV84" s="262"/>
      <c r="CW84" s="262"/>
      <c r="CX84" s="262"/>
      <c r="CY84" s="262"/>
      <c r="CZ84" s="262"/>
      <c r="DA84" s="262"/>
      <c r="DB84" s="262"/>
      <c r="DC84" s="262"/>
      <c r="DD84" s="262"/>
      <c r="DE84" s="262"/>
      <c r="DF84" s="262"/>
      <c r="DG84" s="262"/>
      <c r="DH84" s="262"/>
      <c r="DI84" s="262"/>
      <c r="DJ84" s="262"/>
      <c r="DK84" s="262"/>
      <c r="DL84" s="262"/>
      <c r="DM84" s="262"/>
      <c r="DN84" s="262"/>
      <c r="DO84" s="262"/>
      <c r="DP84" s="262"/>
      <c r="DQ84" s="262"/>
      <c r="DR84" s="262"/>
      <c r="DS84" s="262"/>
      <c r="DT84" s="262"/>
      <c r="DU84" s="262"/>
      <c r="DV84" s="262"/>
      <c r="DW84" s="262"/>
      <c r="DX84" s="262"/>
      <c r="DY84" s="262"/>
      <c r="DZ84" s="262"/>
      <c r="EA84" s="262"/>
      <c r="EB84" s="262"/>
    </row>
    <row r="85" s="28" customFormat="1" customHeight="1" spans="1:132">
      <c r="A85" s="95" t="s">
        <v>1610</v>
      </c>
      <c r="B85" s="95" t="s">
        <v>1612</v>
      </c>
      <c r="C85" s="95" t="s">
        <v>2419</v>
      </c>
      <c r="D85" s="115" t="s">
        <v>374</v>
      </c>
      <c r="E85" s="109" t="s">
        <v>375</v>
      </c>
      <c r="F85" s="110" t="s">
        <v>376</v>
      </c>
      <c r="G85" s="99">
        <f t="shared" si="19"/>
        <v>0</v>
      </c>
      <c r="H85" s="100"/>
      <c r="I85" s="150">
        <f t="shared" si="20"/>
        <v>0</v>
      </c>
      <c r="J85" s="151">
        <f t="shared" si="12"/>
        <v>0</v>
      </c>
      <c r="K85" s="37"/>
      <c r="L85" s="36"/>
      <c r="M85" s="33">
        <f t="shared" si="13"/>
        <v>0</v>
      </c>
      <c r="N85" s="38">
        <f t="shared" si="14"/>
        <v>0</v>
      </c>
      <c r="O85" s="160"/>
      <c r="P85" s="160"/>
      <c r="Q85" s="162"/>
      <c r="R85" s="160"/>
      <c r="S85" s="160"/>
      <c r="T85" s="40"/>
      <c r="U85" s="39"/>
      <c r="V85" s="39"/>
      <c r="W85" s="39"/>
      <c r="X85" s="41"/>
      <c r="Y85" s="40"/>
      <c r="Z85" s="39"/>
      <c r="AA85" s="39"/>
      <c r="AB85" s="42"/>
      <c r="AC85" s="43"/>
      <c r="AD85" s="44"/>
      <c r="AE85" s="44"/>
      <c r="AF85" s="45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7"/>
      <c r="AR85" s="48"/>
      <c r="AS85" s="47"/>
      <c r="AT85" s="47"/>
      <c r="AU85" s="47"/>
      <c r="AV85" s="47"/>
      <c r="AW85" s="49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50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51"/>
      <c r="BW85" s="52">
        <f t="shared" si="15"/>
        <v>0</v>
      </c>
      <c r="BX85" s="53">
        <f t="shared" si="16"/>
        <v>0</v>
      </c>
      <c r="BY85" s="53">
        <f t="shared" si="17"/>
        <v>0</v>
      </c>
      <c r="BZ85" s="54"/>
      <c r="CA85" s="261"/>
      <c r="CB85" s="261"/>
      <c r="CC85" s="261"/>
      <c r="CD85" s="261"/>
      <c r="CE85" s="261"/>
      <c r="CF85" s="261"/>
      <c r="CG85" s="261"/>
      <c r="CH85" s="261"/>
      <c r="CI85" s="261"/>
      <c r="CJ85" s="261"/>
      <c r="CK85" s="261"/>
      <c r="CL85" s="261"/>
      <c r="CM85" s="261"/>
      <c r="CN85" s="261"/>
      <c r="CO85" s="261">
        <f t="shared" si="18"/>
        <v>0</v>
      </c>
      <c r="CP85" s="261"/>
      <c r="CQ85" s="261"/>
      <c r="CR85" s="261"/>
      <c r="CS85" s="261"/>
      <c r="CT85" s="261"/>
      <c r="CU85" s="261"/>
      <c r="CV85" s="261"/>
      <c r="CW85" s="261"/>
      <c r="CX85" s="261"/>
      <c r="CY85" s="261"/>
      <c r="CZ85" s="261"/>
      <c r="DA85" s="261"/>
      <c r="DB85" s="261"/>
      <c r="DC85" s="261"/>
      <c r="DD85" s="261"/>
      <c r="DE85" s="261"/>
      <c r="DF85" s="261"/>
      <c r="DG85" s="261"/>
      <c r="DH85" s="261"/>
      <c r="DI85" s="261"/>
      <c r="DJ85" s="261"/>
      <c r="DK85" s="261"/>
      <c r="DL85" s="261"/>
      <c r="DM85" s="261"/>
      <c r="DN85" s="261"/>
      <c r="DO85" s="261"/>
      <c r="DP85" s="261"/>
      <c r="DQ85" s="261"/>
      <c r="DR85" s="261"/>
      <c r="DS85" s="261"/>
      <c r="DT85" s="261"/>
      <c r="DU85" s="261"/>
      <c r="DV85" s="261"/>
      <c r="DW85" s="261"/>
      <c r="DX85" s="261"/>
      <c r="DY85" s="261"/>
      <c r="DZ85" s="261"/>
      <c r="EA85" s="261"/>
      <c r="EB85" s="261"/>
    </row>
    <row r="86" s="28" customFormat="1" customHeight="1" spans="1:132">
      <c r="A86" s="95" t="s">
        <v>1610</v>
      </c>
      <c r="B86" s="95" t="s">
        <v>1612</v>
      </c>
      <c r="C86" s="95" t="s">
        <v>2419</v>
      </c>
      <c r="D86" s="115" t="s">
        <v>377</v>
      </c>
      <c r="E86" s="109" t="s">
        <v>378</v>
      </c>
      <c r="F86" s="110" t="s">
        <v>379</v>
      </c>
      <c r="G86" s="99">
        <f t="shared" si="19"/>
        <v>0</v>
      </c>
      <c r="H86" s="100"/>
      <c r="I86" s="150">
        <f t="shared" si="20"/>
        <v>0</v>
      </c>
      <c r="J86" s="151">
        <f t="shared" si="12"/>
        <v>0</v>
      </c>
      <c r="K86" s="37"/>
      <c r="L86" s="36"/>
      <c r="M86" s="33">
        <f t="shared" si="13"/>
        <v>0</v>
      </c>
      <c r="N86" s="38">
        <f t="shared" si="14"/>
        <v>0</v>
      </c>
      <c r="O86" s="160"/>
      <c r="P86" s="160"/>
      <c r="Q86" s="46"/>
      <c r="R86" s="160"/>
      <c r="S86" s="160"/>
      <c r="T86" s="40"/>
      <c r="U86" s="39"/>
      <c r="V86" s="39"/>
      <c r="W86" s="39"/>
      <c r="X86" s="41"/>
      <c r="Y86" s="40"/>
      <c r="Z86" s="39"/>
      <c r="AA86" s="39"/>
      <c r="AB86" s="42"/>
      <c r="AC86" s="43"/>
      <c r="AD86" s="44"/>
      <c r="AE86" s="44"/>
      <c r="AF86" s="45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7"/>
      <c r="AR86" s="48"/>
      <c r="AS86" s="47"/>
      <c r="AT86" s="47"/>
      <c r="AU86" s="47"/>
      <c r="AV86" s="47"/>
      <c r="AW86" s="49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50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51"/>
      <c r="BW86" s="52">
        <f t="shared" si="15"/>
        <v>0</v>
      </c>
      <c r="BX86" s="53">
        <f t="shared" si="16"/>
        <v>0</v>
      </c>
      <c r="BY86" s="53">
        <f t="shared" si="17"/>
        <v>0</v>
      </c>
      <c r="BZ86" s="54"/>
      <c r="CA86" s="261"/>
      <c r="CB86" s="261"/>
      <c r="CC86" s="261"/>
      <c r="CD86" s="261"/>
      <c r="CE86" s="261"/>
      <c r="CF86" s="261"/>
      <c r="CG86" s="261"/>
      <c r="CH86" s="261"/>
      <c r="CI86" s="261"/>
      <c r="CJ86" s="261"/>
      <c r="CK86" s="261"/>
      <c r="CL86" s="261"/>
      <c r="CM86" s="261"/>
      <c r="CN86" s="261"/>
      <c r="CO86" s="261">
        <f t="shared" si="18"/>
        <v>0</v>
      </c>
      <c r="CP86" s="261"/>
      <c r="CQ86" s="261"/>
      <c r="CR86" s="261"/>
      <c r="CS86" s="261"/>
      <c r="CT86" s="261"/>
      <c r="CU86" s="261"/>
      <c r="CV86" s="261"/>
      <c r="CW86" s="261"/>
      <c r="CX86" s="261"/>
      <c r="CY86" s="261"/>
      <c r="CZ86" s="261"/>
      <c r="DA86" s="261"/>
      <c r="DB86" s="261"/>
      <c r="DC86" s="261"/>
      <c r="DD86" s="261"/>
      <c r="DE86" s="261"/>
      <c r="DF86" s="261"/>
      <c r="DG86" s="261"/>
      <c r="DH86" s="261"/>
      <c r="DI86" s="261"/>
      <c r="DJ86" s="261"/>
      <c r="DK86" s="261"/>
      <c r="DL86" s="261"/>
      <c r="DM86" s="261"/>
      <c r="DN86" s="261"/>
      <c r="DO86" s="261"/>
      <c r="DP86" s="261"/>
      <c r="DQ86" s="261"/>
      <c r="DR86" s="261"/>
      <c r="DS86" s="261"/>
      <c r="DT86" s="261"/>
      <c r="DU86" s="261"/>
      <c r="DV86" s="261"/>
      <c r="DW86" s="261"/>
      <c r="DX86" s="261"/>
      <c r="DY86" s="261"/>
      <c r="DZ86" s="261"/>
      <c r="EA86" s="261"/>
      <c r="EB86" s="261"/>
    </row>
    <row r="87" s="28" customFormat="1" customHeight="1" spans="1:132">
      <c r="A87" s="95" t="s">
        <v>1610</v>
      </c>
      <c r="B87" s="95" t="s">
        <v>1612</v>
      </c>
      <c r="C87" s="95" t="s">
        <v>2419</v>
      </c>
      <c r="D87" s="115" t="s">
        <v>380</v>
      </c>
      <c r="E87" s="109" t="s">
        <v>381</v>
      </c>
      <c r="F87" s="110" t="s">
        <v>382</v>
      </c>
      <c r="G87" s="99">
        <f t="shared" si="19"/>
        <v>0</v>
      </c>
      <c r="H87" s="100"/>
      <c r="I87" s="150">
        <f t="shared" si="20"/>
        <v>0</v>
      </c>
      <c r="J87" s="151">
        <f t="shared" si="12"/>
        <v>0</v>
      </c>
      <c r="K87" s="37"/>
      <c r="L87" s="36"/>
      <c r="M87" s="33">
        <f t="shared" si="13"/>
        <v>0</v>
      </c>
      <c r="N87" s="38">
        <f t="shared" si="14"/>
        <v>0</v>
      </c>
      <c r="O87" s="162"/>
      <c r="P87" s="162"/>
      <c r="Q87" s="162"/>
      <c r="R87" s="162"/>
      <c r="S87" s="162"/>
      <c r="T87" s="40"/>
      <c r="U87" s="39"/>
      <c r="V87" s="39"/>
      <c r="W87" s="39"/>
      <c r="X87" s="41"/>
      <c r="Y87" s="40"/>
      <c r="Z87" s="39"/>
      <c r="AA87" s="39"/>
      <c r="AB87" s="42"/>
      <c r="AC87" s="43"/>
      <c r="AD87" s="44"/>
      <c r="AE87" s="44"/>
      <c r="AF87" s="45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7"/>
      <c r="AR87" s="48"/>
      <c r="AS87" s="47"/>
      <c r="AT87" s="47"/>
      <c r="AU87" s="47"/>
      <c r="AV87" s="47"/>
      <c r="AW87" s="49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50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51"/>
      <c r="BW87" s="52">
        <f t="shared" si="15"/>
        <v>0</v>
      </c>
      <c r="BX87" s="53">
        <f t="shared" si="16"/>
        <v>0</v>
      </c>
      <c r="BY87" s="53">
        <f t="shared" si="17"/>
        <v>0</v>
      </c>
      <c r="BZ87" s="54"/>
      <c r="CA87" s="261"/>
      <c r="CB87" s="261"/>
      <c r="CC87" s="261"/>
      <c r="CD87" s="261"/>
      <c r="CE87" s="261"/>
      <c r="CF87" s="261"/>
      <c r="CG87" s="261"/>
      <c r="CH87" s="261"/>
      <c r="CI87" s="261"/>
      <c r="CJ87" s="261"/>
      <c r="CK87" s="261"/>
      <c r="CL87" s="261"/>
      <c r="CM87" s="261"/>
      <c r="CN87" s="261"/>
      <c r="CO87" s="261">
        <f t="shared" si="18"/>
        <v>0</v>
      </c>
      <c r="CP87" s="261"/>
      <c r="CQ87" s="261"/>
      <c r="CR87" s="261"/>
      <c r="CS87" s="261"/>
      <c r="CT87" s="261"/>
      <c r="CU87" s="261"/>
      <c r="CV87" s="261"/>
      <c r="CW87" s="261"/>
      <c r="CX87" s="261"/>
      <c r="CY87" s="261"/>
      <c r="CZ87" s="261"/>
      <c r="DA87" s="261"/>
      <c r="DB87" s="261"/>
      <c r="DC87" s="261"/>
      <c r="DD87" s="261"/>
      <c r="DE87" s="261"/>
      <c r="DF87" s="261"/>
      <c r="DG87" s="261"/>
      <c r="DH87" s="261"/>
      <c r="DI87" s="261"/>
      <c r="DJ87" s="261"/>
      <c r="DK87" s="261"/>
      <c r="DL87" s="261"/>
      <c r="DM87" s="261"/>
      <c r="DN87" s="261"/>
      <c r="DO87" s="261"/>
      <c r="DP87" s="261"/>
      <c r="DQ87" s="261"/>
      <c r="DR87" s="261"/>
      <c r="DS87" s="261"/>
      <c r="DT87" s="261"/>
      <c r="DU87" s="261"/>
      <c r="DV87" s="261"/>
      <c r="DW87" s="261"/>
      <c r="DX87" s="261"/>
      <c r="DY87" s="261"/>
      <c r="DZ87" s="261"/>
      <c r="EA87" s="261"/>
      <c r="EB87" s="261"/>
    </row>
    <row r="88" s="28" customFormat="1" customHeight="1" spans="1:132">
      <c r="A88" s="95" t="s">
        <v>1610</v>
      </c>
      <c r="B88" s="95" t="s">
        <v>1645</v>
      </c>
      <c r="C88" s="95" t="s">
        <v>1646</v>
      </c>
      <c r="D88" s="104" t="s">
        <v>1730</v>
      </c>
      <c r="E88" s="112" t="s">
        <v>384</v>
      </c>
      <c r="F88" s="98" t="s">
        <v>385</v>
      </c>
      <c r="G88" s="99">
        <f t="shared" si="19"/>
        <v>0</v>
      </c>
      <c r="H88" s="114"/>
      <c r="I88" s="150">
        <f t="shared" si="20"/>
        <v>0</v>
      </c>
      <c r="J88" s="151">
        <f t="shared" si="12"/>
        <v>0</v>
      </c>
      <c r="K88" s="37"/>
      <c r="L88" s="36"/>
      <c r="M88" s="33">
        <f t="shared" si="13"/>
        <v>0</v>
      </c>
      <c r="N88" s="38">
        <f t="shared" si="14"/>
        <v>0</v>
      </c>
      <c r="O88" s="158"/>
      <c r="P88" s="158"/>
      <c r="Q88" s="158"/>
      <c r="R88" s="158"/>
      <c r="S88" s="158"/>
      <c r="T88" s="40"/>
      <c r="U88" s="39"/>
      <c r="V88" s="39"/>
      <c r="W88" s="39"/>
      <c r="X88" s="41"/>
      <c r="Y88" s="40"/>
      <c r="Z88" s="39"/>
      <c r="AA88" s="39"/>
      <c r="AB88" s="42"/>
      <c r="AC88" s="43"/>
      <c r="AD88" s="44"/>
      <c r="AE88" s="44"/>
      <c r="AF88" s="45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47"/>
      <c r="AR88" s="48"/>
      <c r="AS88" s="47"/>
      <c r="AT88" s="47"/>
      <c r="AU88" s="47"/>
      <c r="AV88" s="47"/>
      <c r="AW88" s="49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50"/>
      <c r="BL88" s="178"/>
      <c r="BM88" s="178"/>
      <c r="BN88" s="178"/>
      <c r="BO88" s="46"/>
      <c r="BP88" s="46"/>
      <c r="BQ88" s="46"/>
      <c r="BR88" s="46"/>
      <c r="BS88" s="46"/>
      <c r="BT88" s="46"/>
      <c r="BU88" s="46"/>
      <c r="BV88" s="51"/>
      <c r="BW88" s="52">
        <f t="shared" si="15"/>
        <v>0</v>
      </c>
      <c r="BX88" s="53">
        <f t="shared" si="16"/>
        <v>0</v>
      </c>
      <c r="BY88" s="53">
        <f t="shared" si="17"/>
        <v>0</v>
      </c>
      <c r="BZ88" s="54"/>
      <c r="CA88" s="261"/>
      <c r="CB88" s="261"/>
      <c r="CC88" s="261"/>
      <c r="CD88" s="261"/>
      <c r="CE88" s="261"/>
      <c r="CF88" s="261"/>
      <c r="CG88" s="261"/>
      <c r="CH88" s="261"/>
      <c r="CI88" s="261"/>
      <c r="CJ88" s="261"/>
      <c r="CK88" s="261"/>
      <c r="CL88" s="261"/>
      <c r="CM88" s="261"/>
      <c r="CN88" s="261"/>
      <c r="CO88" s="261">
        <f t="shared" si="18"/>
        <v>0</v>
      </c>
      <c r="CP88" s="261"/>
      <c r="CQ88" s="261"/>
      <c r="CR88" s="261"/>
      <c r="CS88" s="261"/>
      <c r="CT88" s="261"/>
      <c r="CU88" s="261"/>
      <c r="CV88" s="261"/>
      <c r="CW88" s="261"/>
      <c r="CX88" s="261"/>
      <c r="CY88" s="261"/>
      <c r="CZ88" s="261"/>
      <c r="DA88" s="261"/>
      <c r="DB88" s="261"/>
      <c r="DC88" s="261"/>
      <c r="DD88" s="261"/>
      <c r="DE88" s="261"/>
      <c r="DF88" s="261"/>
      <c r="DG88" s="261"/>
      <c r="DH88" s="261"/>
      <c r="DI88" s="261"/>
      <c r="DJ88" s="261"/>
      <c r="DK88" s="261"/>
      <c r="DL88" s="261"/>
      <c r="DM88" s="261"/>
      <c r="DN88" s="261"/>
      <c r="DO88" s="261"/>
      <c r="DP88" s="261"/>
      <c r="DQ88" s="261"/>
      <c r="DR88" s="261"/>
      <c r="DS88" s="261"/>
      <c r="DT88" s="261"/>
      <c r="DU88" s="261"/>
      <c r="DV88" s="261"/>
      <c r="DW88" s="261"/>
      <c r="DX88" s="261"/>
      <c r="DY88" s="261"/>
      <c r="DZ88" s="261"/>
      <c r="EA88" s="261"/>
      <c r="EB88" s="261"/>
    </row>
    <row r="89" s="28" customFormat="1" customHeight="1" spans="1:132">
      <c r="A89" s="95" t="s">
        <v>1610</v>
      </c>
      <c r="B89" s="95" t="s">
        <v>1747</v>
      </c>
      <c r="C89" s="95" t="s">
        <v>2416</v>
      </c>
      <c r="D89" s="115" t="s">
        <v>386</v>
      </c>
      <c r="E89" s="109" t="s">
        <v>387</v>
      </c>
      <c r="F89" s="110" t="s">
        <v>388</v>
      </c>
      <c r="G89" s="99">
        <f t="shared" si="19"/>
        <v>0</v>
      </c>
      <c r="H89" s="100"/>
      <c r="I89" s="150">
        <f t="shared" si="20"/>
        <v>0</v>
      </c>
      <c r="J89" s="151">
        <f t="shared" si="12"/>
        <v>0</v>
      </c>
      <c r="K89" s="37"/>
      <c r="L89" s="36"/>
      <c r="M89" s="33">
        <f t="shared" si="13"/>
        <v>0</v>
      </c>
      <c r="N89" s="38">
        <f t="shared" si="14"/>
        <v>0</v>
      </c>
      <c r="O89" s="156"/>
      <c r="P89" s="156"/>
      <c r="Q89" s="156"/>
      <c r="R89" s="156"/>
      <c r="S89" s="156"/>
      <c r="T89" s="40"/>
      <c r="U89" s="39"/>
      <c r="V89" s="39"/>
      <c r="W89" s="39"/>
      <c r="X89" s="41"/>
      <c r="Y89" s="40"/>
      <c r="Z89" s="39"/>
      <c r="AA89" s="39"/>
      <c r="AB89" s="42"/>
      <c r="AC89" s="43"/>
      <c r="AD89" s="44"/>
      <c r="AE89" s="44"/>
      <c r="AF89" s="45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7"/>
      <c r="AR89" s="48"/>
      <c r="AS89" s="47"/>
      <c r="AT89" s="47"/>
      <c r="AU89" s="47"/>
      <c r="AV89" s="47"/>
      <c r="AW89" s="49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50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51"/>
      <c r="BW89" s="52">
        <f t="shared" si="15"/>
        <v>0</v>
      </c>
      <c r="BX89" s="53">
        <f t="shared" si="16"/>
        <v>0</v>
      </c>
      <c r="BY89" s="53">
        <f t="shared" si="17"/>
        <v>0</v>
      </c>
      <c r="BZ89" s="54"/>
      <c r="CA89" s="261"/>
      <c r="CB89" s="261"/>
      <c r="CC89" s="261"/>
      <c r="CD89" s="261"/>
      <c r="CE89" s="261"/>
      <c r="CF89" s="261"/>
      <c r="CG89" s="261"/>
      <c r="CH89" s="261"/>
      <c r="CI89" s="261"/>
      <c r="CJ89" s="261"/>
      <c r="CK89" s="261"/>
      <c r="CL89" s="261"/>
      <c r="CM89" s="261"/>
      <c r="CN89" s="261"/>
      <c r="CO89" s="261">
        <f t="shared" si="18"/>
        <v>0</v>
      </c>
      <c r="CP89" s="261"/>
      <c r="CQ89" s="261"/>
      <c r="CR89" s="261"/>
      <c r="CS89" s="261"/>
      <c r="CT89" s="261"/>
      <c r="CU89" s="261"/>
      <c r="CV89" s="261"/>
      <c r="CW89" s="261"/>
      <c r="CX89" s="261"/>
      <c r="CY89" s="261"/>
      <c r="CZ89" s="261"/>
      <c r="DA89" s="261"/>
      <c r="DB89" s="261"/>
      <c r="DC89" s="261"/>
      <c r="DD89" s="261"/>
      <c r="DE89" s="261"/>
      <c r="DF89" s="261"/>
      <c r="DG89" s="261"/>
      <c r="DH89" s="261"/>
      <c r="DI89" s="261"/>
      <c r="DJ89" s="261"/>
      <c r="DK89" s="261"/>
      <c r="DL89" s="261"/>
      <c r="DM89" s="261"/>
      <c r="DN89" s="261"/>
      <c r="DO89" s="261"/>
      <c r="DP89" s="261"/>
      <c r="DQ89" s="261"/>
      <c r="DR89" s="261"/>
      <c r="DS89" s="261"/>
      <c r="DT89" s="261"/>
      <c r="DU89" s="261"/>
      <c r="DV89" s="261"/>
      <c r="DW89" s="261"/>
      <c r="DX89" s="261"/>
      <c r="DY89" s="261"/>
      <c r="DZ89" s="261"/>
      <c r="EA89" s="261"/>
      <c r="EB89" s="261"/>
    </row>
    <row r="90" s="28" customFormat="1" customHeight="1" spans="1:132">
      <c r="A90" s="95" t="s">
        <v>1610</v>
      </c>
      <c r="B90" s="95" t="s">
        <v>1747</v>
      </c>
      <c r="C90" s="95" t="s">
        <v>2416</v>
      </c>
      <c r="D90" s="115" t="s">
        <v>389</v>
      </c>
      <c r="E90" s="109" t="s">
        <v>390</v>
      </c>
      <c r="F90" s="110" t="s">
        <v>391</v>
      </c>
      <c r="G90" s="99">
        <f t="shared" si="19"/>
        <v>0</v>
      </c>
      <c r="H90" s="100"/>
      <c r="I90" s="150">
        <f t="shared" si="20"/>
        <v>0</v>
      </c>
      <c r="J90" s="151">
        <f t="shared" si="12"/>
        <v>0</v>
      </c>
      <c r="K90" s="37"/>
      <c r="L90" s="36"/>
      <c r="M90" s="33">
        <f t="shared" si="13"/>
        <v>0</v>
      </c>
      <c r="N90" s="38">
        <f t="shared" si="14"/>
        <v>0</v>
      </c>
      <c r="O90" s="156"/>
      <c r="P90" s="156"/>
      <c r="Q90" s="156"/>
      <c r="R90" s="156"/>
      <c r="S90" s="156"/>
      <c r="T90" s="40"/>
      <c r="U90" s="39"/>
      <c r="V90" s="39"/>
      <c r="W90" s="39"/>
      <c r="X90" s="41"/>
      <c r="Y90" s="40"/>
      <c r="Z90" s="39"/>
      <c r="AA90" s="39"/>
      <c r="AB90" s="42"/>
      <c r="AC90" s="43"/>
      <c r="AD90" s="44"/>
      <c r="AE90" s="44"/>
      <c r="AF90" s="45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7"/>
      <c r="AR90" s="48"/>
      <c r="AS90" s="47"/>
      <c r="AT90" s="47"/>
      <c r="AU90" s="47"/>
      <c r="AV90" s="47"/>
      <c r="AW90" s="49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50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51"/>
      <c r="BW90" s="52">
        <f t="shared" si="15"/>
        <v>0</v>
      </c>
      <c r="BX90" s="53">
        <f t="shared" si="16"/>
        <v>0</v>
      </c>
      <c r="BY90" s="53">
        <f t="shared" si="17"/>
        <v>0</v>
      </c>
      <c r="BZ90" s="54"/>
      <c r="CA90" s="261"/>
      <c r="CB90" s="261"/>
      <c r="CC90" s="261"/>
      <c r="CD90" s="261"/>
      <c r="CE90" s="261"/>
      <c r="CF90" s="261"/>
      <c r="CG90" s="261"/>
      <c r="CH90" s="261"/>
      <c r="CI90" s="261"/>
      <c r="CJ90" s="261"/>
      <c r="CK90" s="261"/>
      <c r="CL90" s="261"/>
      <c r="CM90" s="261"/>
      <c r="CN90" s="261"/>
      <c r="CO90" s="261">
        <f t="shared" si="18"/>
        <v>0</v>
      </c>
      <c r="CP90" s="261"/>
      <c r="CQ90" s="261"/>
      <c r="CR90" s="261"/>
      <c r="CS90" s="261"/>
      <c r="CT90" s="261"/>
      <c r="CU90" s="261"/>
      <c r="CV90" s="261"/>
      <c r="CW90" s="261"/>
      <c r="CX90" s="261"/>
      <c r="CY90" s="261"/>
      <c r="CZ90" s="261"/>
      <c r="DA90" s="261"/>
      <c r="DB90" s="261"/>
      <c r="DC90" s="261"/>
      <c r="DD90" s="261"/>
      <c r="DE90" s="261"/>
      <c r="DF90" s="261"/>
      <c r="DG90" s="261"/>
      <c r="DH90" s="261"/>
      <c r="DI90" s="261"/>
      <c r="DJ90" s="261"/>
      <c r="DK90" s="261"/>
      <c r="DL90" s="261"/>
      <c r="DM90" s="261"/>
      <c r="DN90" s="261"/>
      <c r="DO90" s="261"/>
      <c r="DP90" s="261"/>
      <c r="DQ90" s="261"/>
      <c r="DR90" s="261"/>
      <c r="DS90" s="261"/>
      <c r="DT90" s="261"/>
      <c r="DU90" s="261"/>
      <c r="DV90" s="261"/>
      <c r="DW90" s="261"/>
      <c r="DX90" s="261"/>
      <c r="DY90" s="261"/>
      <c r="DZ90" s="261"/>
      <c r="EA90" s="261"/>
      <c r="EB90" s="261"/>
    </row>
    <row r="91" s="28" customFormat="1" customHeight="1" spans="1:132">
      <c r="A91" s="95" t="s">
        <v>1610</v>
      </c>
      <c r="B91" s="95" t="s">
        <v>1747</v>
      </c>
      <c r="C91" s="95" t="s">
        <v>2416</v>
      </c>
      <c r="D91" s="116" t="s">
        <v>392</v>
      </c>
      <c r="E91" s="109" t="s">
        <v>393</v>
      </c>
      <c r="F91" s="110" t="s">
        <v>394</v>
      </c>
      <c r="G91" s="99">
        <f t="shared" si="19"/>
        <v>0</v>
      </c>
      <c r="H91" s="100"/>
      <c r="I91" s="150">
        <f t="shared" si="20"/>
        <v>0</v>
      </c>
      <c r="J91" s="151">
        <f t="shared" si="12"/>
        <v>0</v>
      </c>
      <c r="K91" s="37"/>
      <c r="L91" s="36"/>
      <c r="M91" s="33">
        <f t="shared" si="13"/>
        <v>0</v>
      </c>
      <c r="N91" s="38">
        <f t="shared" si="14"/>
        <v>0</v>
      </c>
      <c r="O91" s="156"/>
      <c r="P91" s="156"/>
      <c r="Q91" s="156"/>
      <c r="R91" s="156"/>
      <c r="S91" s="156"/>
      <c r="T91" s="40"/>
      <c r="U91" s="39"/>
      <c r="V91" s="39"/>
      <c r="W91" s="39"/>
      <c r="X91" s="41"/>
      <c r="Y91" s="40"/>
      <c r="Z91" s="39"/>
      <c r="AA91" s="39"/>
      <c r="AB91" s="42"/>
      <c r="AC91" s="43"/>
      <c r="AD91" s="44"/>
      <c r="AE91" s="44"/>
      <c r="AF91" s="45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7"/>
      <c r="AR91" s="48"/>
      <c r="AS91" s="47"/>
      <c r="AT91" s="47"/>
      <c r="AU91" s="47"/>
      <c r="AV91" s="47"/>
      <c r="AW91" s="49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50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51"/>
      <c r="BW91" s="52">
        <f t="shared" si="15"/>
        <v>0</v>
      </c>
      <c r="BX91" s="53">
        <f t="shared" si="16"/>
        <v>0</v>
      </c>
      <c r="BY91" s="53">
        <f t="shared" si="17"/>
        <v>0</v>
      </c>
      <c r="BZ91" s="54"/>
      <c r="CA91" s="261"/>
      <c r="CB91" s="261"/>
      <c r="CC91" s="261"/>
      <c r="CD91" s="261"/>
      <c r="CE91" s="261"/>
      <c r="CF91" s="261"/>
      <c r="CG91" s="261"/>
      <c r="CH91" s="261"/>
      <c r="CI91" s="261"/>
      <c r="CJ91" s="261"/>
      <c r="CK91" s="261"/>
      <c r="CL91" s="261"/>
      <c r="CM91" s="261"/>
      <c r="CN91" s="261"/>
      <c r="CO91" s="261">
        <f t="shared" si="18"/>
        <v>0</v>
      </c>
      <c r="CP91" s="261"/>
      <c r="CQ91" s="261"/>
      <c r="CR91" s="261"/>
      <c r="CS91" s="261"/>
      <c r="CT91" s="261"/>
      <c r="CU91" s="261"/>
      <c r="CV91" s="261"/>
      <c r="CW91" s="261"/>
      <c r="CX91" s="261"/>
      <c r="CY91" s="261"/>
      <c r="CZ91" s="261"/>
      <c r="DA91" s="261"/>
      <c r="DB91" s="261"/>
      <c r="DC91" s="261"/>
      <c r="DD91" s="261"/>
      <c r="DE91" s="261"/>
      <c r="DF91" s="261"/>
      <c r="DG91" s="261"/>
      <c r="DH91" s="261"/>
      <c r="DI91" s="261"/>
      <c r="DJ91" s="261"/>
      <c r="DK91" s="261"/>
      <c r="DL91" s="261"/>
      <c r="DM91" s="261"/>
      <c r="DN91" s="261"/>
      <c r="DO91" s="261"/>
      <c r="DP91" s="261"/>
      <c r="DQ91" s="261"/>
      <c r="DR91" s="261"/>
      <c r="DS91" s="261"/>
      <c r="DT91" s="261"/>
      <c r="DU91" s="261"/>
      <c r="DV91" s="261"/>
      <c r="DW91" s="261"/>
      <c r="DX91" s="261"/>
      <c r="DY91" s="261"/>
      <c r="DZ91" s="261"/>
      <c r="EA91" s="261"/>
      <c r="EB91" s="261"/>
    </row>
    <row r="92" s="28" customFormat="1" customHeight="1" spans="1:132">
      <c r="A92" s="95" t="s">
        <v>1610</v>
      </c>
      <c r="B92" s="95" t="s">
        <v>1747</v>
      </c>
      <c r="C92" s="95" t="s">
        <v>2416</v>
      </c>
      <c r="D92" s="116" t="s">
        <v>395</v>
      </c>
      <c r="E92" s="109" t="s">
        <v>396</v>
      </c>
      <c r="F92" s="110" t="s">
        <v>397</v>
      </c>
      <c r="G92" s="99">
        <f t="shared" si="19"/>
        <v>0</v>
      </c>
      <c r="H92" s="100"/>
      <c r="I92" s="150">
        <f t="shared" si="20"/>
        <v>0</v>
      </c>
      <c r="J92" s="151">
        <f t="shared" si="12"/>
        <v>0</v>
      </c>
      <c r="K92" s="37"/>
      <c r="L92" s="36"/>
      <c r="M92" s="33">
        <f t="shared" si="13"/>
        <v>0</v>
      </c>
      <c r="N92" s="38">
        <f t="shared" si="14"/>
        <v>0</v>
      </c>
      <c r="O92" s="156"/>
      <c r="P92" s="156"/>
      <c r="Q92" s="156"/>
      <c r="R92" s="156"/>
      <c r="S92" s="156"/>
      <c r="T92" s="40"/>
      <c r="U92" s="39"/>
      <c r="V92" s="39"/>
      <c r="W92" s="39"/>
      <c r="X92" s="41"/>
      <c r="Y92" s="40"/>
      <c r="Z92" s="39"/>
      <c r="AA92" s="39"/>
      <c r="AB92" s="42"/>
      <c r="AC92" s="43"/>
      <c r="AD92" s="44"/>
      <c r="AE92" s="44"/>
      <c r="AF92" s="45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7"/>
      <c r="AR92" s="48"/>
      <c r="AS92" s="47"/>
      <c r="AT92" s="47"/>
      <c r="AU92" s="47"/>
      <c r="AV92" s="47"/>
      <c r="AW92" s="49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50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51"/>
      <c r="BW92" s="52">
        <f t="shared" si="15"/>
        <v>0</v>
      </c>
      <c r="BX92" s="53">
        <f t="shared" si="16"/>
        <v>0</v>
      </c>
      <c r="BY92" s="53">
        <f t="shared" si="17"/>
        <v>0</v>
      </c>
      <c r="BZ92" s="54"/>
      <c r="CA92" s="261"/>
      <c r="CB92" s="261"/>
      <c r="CC92" s="261"/>
      <c r="CD92" s="261"/>
      <c r="CE92" s="261"/>
      <c r="CF92" s="261"/>
      <c r="CG92" s="261"/>
      <c r="CH92" s="261"/>
      <c r="CI92" s="261"/>
      <c r="CJ92" s="261"/>
      <c r="CK92" s="261"/>
      <c r="CL92" s="261"/>
      <c r="CM92" s="261"/>
      <c r="CN92" s="261"/>
      <c r="CO92" s="261">
        <f t="shared" si="18"/>
        <v>0</v>
      </c>
      <c r="CP92" s="261"/>
      <c r="CQ92" s="261"/>
      <c r="CR92" s="261"/>
      <c r="CS92" s="261"/>
      <c r="CT92" s="261"/>
      <c r="CU92" s="261"/>
      <c r="CV92" s="261"/>
      <c r="CW92" s="261"/>
      <c r="CX92" s="261"/>
      <c r="CY92" s="261"/>
      <c r="CZ92" s="261"/>
      <c r="DA92" s="261"/>
      <c r="DB92" s="261"/>
      <c r="DC92" s="261"/>
      <c r="DD92" s="261"/>
      <c r="DE92" s="261"/>
      <c r="DF92" s="261"/>
      <c r="DG92" s="261"/>
      <c r="DH92" s="261"/>
      <c r="DI92" s="261"/>
      <c r="DJ92" s="261"/>
      <c r="DK92" s="261"/>
      <c r="DL92" s="261"/>
      <c r="DM92" s="261"/>
      <c r="DN92" s="261"/>
      <c r="DO92" s="261"/>
      <c r="DP92" s="261"/>
      <c r="DQ92" s="261"/>
      <c r="DR92" s="261"/>
      <c r="DS92" s="261"/>
      <c r="DT92" s="261"/>
      <c r="DU92" s="261"/>
      <c r="DV92" s="261"/>
      <c r="DW92" s="261"/>
      <c r="DX92" s="261"/>
      <c r="DY92" s="261"/>
      <c r="DZ92" s="261"/>
      <c r="EA92" s="261"/>
      <c r="EB92" s="261"/>
    </row>
    <row r="93" s="28" customFormat="1" customHeight="1" spans="1:132">
      <c r="A93" s="95" t="s">
        <v>1610</v>
      </c>
      <c r="B93" s="95" t="s">
        <v>1747</v>
      </c>
      <c r="C93" s="95" t="s">
        <v>2416</v>
      </c>
      <c r="D93" s="116" t="s">
        <v>398</v>
      </c>
      <c r="E93" s="109" t="s">
        <v>399</v>
      </c>
      <c r="F93" s="110" t="s">
        <v>400</v>
      </c>
      <c r="G93" s="99">
        <f t="shared" si="19"/>
        <v>0</v>
      </c>
      <c r="H93" s="100"/>
      <c r="I93" s="150">
        <f t="shared" si="20"/>
        <v>0</v>
      </c>
      <c r="J93" s="151">
        <f t="shared" si="12"/>
        <v>0</v>
      </c>
      <c r="K93" s="37"/>
      <c r="L93" s="36"/>
      <c r="M93" s="33">
        <f t="shared" si="13"/>
        <v>0</v>
      </c>
      <c r="N93" s="38">
        <f t="shared" si="14"/>
        <v>0</v>
      </c>
      <c r="O93" s="156"/>
      <c r="P93" s="156"/>
      <c r="Q93" s="156"/>
      <c r="R93" s="156"/>
      <c r="S93" s="156"/>
      <c r="T93" s="40"/>
      <c r="U93" s="39"/>
      <c r="V93" s="39"/>
      <c r="W93" s="39"/>
      <c r="X93" s="41"/>
      <c r="Y93" s="40"/>
      <c r="Z93" s="39"/>
      <c r="AA93" s="39"/>
      <c r="AB93" s="42"/>
      <c r="AC93" s="43"/>
      <c r="AD93" s="44"/>
      <c r="AE93" s="44"/>
      <c r="AF93" s="45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7"/>
      <c r="AR93" s="48"/>
      <c r="AS93" s="47"/>
      <c r="AT93" s="47"/>
      <c r="AU93" s="47"/>
      <c r="AV93" s="47"/>
      <c r="AW93" s="49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50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51"/>
      <c r="BW93" s="52">
        <f t="shared" si="15"/>
        <v>0</v>
      </c>
      <c r="BX93" s="53">
        <f t="shared" si="16"/>
        <v>0</v>
      </c>
      <c r="BY93" s="53">
        <f t="shared" si="17"/>
        <v>0</v>
      </c>
      <c r="BZ93" s="54"/>
      <c r="CA93" s="261"/>
      <c r="CB93" s="261"/>
      <c r="CC93" s="261"/>
      <c r="CD93" s="261"/>
      <c r="CE93" s="261"/>
      <c r="CF93" s="261"/>
      <c r="CG93" s="261"/>
      <c r="CH93" s="261"/>
      <c r="CI93" s="261"/>
      <c r="CJ93" s="261"/>
      <c r="CK93" s="261"/>
      <c r="CL93" s="261"/>
      <c r="CM93" s="261"/>
      <c r="CN93" s="261"/>
      <c r="CO93" s="261">
        <f t="shared" si="18"/>
        <v>0</v>
      </c>
      <c r="CP93" s="261"/>
      <c r="CQ93" s="261"/>
      <c r="CR93" s="261"/>
      <c r="CS93" s="261"/>
      <c r="CT93" s="261"/>
      <c r="CU93" s="261"/>
      <c r="CV93" s="261"/>
      <c r="CW93" s="261"/>
      <c r="CX93" s="261"/>
      <c r="CY93" s="261"/>
      <c r="CZ93" s="261"/>
      <c r="DA93" s="261"/>
      <c r="DB93" s="261"/>
      <c r="DC93" s="261"/>
      <c r="DD93" s="261"/>
      <c r="DE93" s="261"/>
      <c r="DF93" s="261"/>
      <c r="DG93" s="261"/>
      <c r="DH93" s="261"/>
      <c r="DI93" s="261"/>
      <c r="DJ93" s="261"/>
      <c r="DK93" s="261"/>
      <c r="DL93" s="261"/>
      <c r="DM93" s="261"/>
      <c r="DN93" s="261"/>
      <c r="DO93" s="261"/>
      <c r="DP93" s="261"/>
      <c r="DQ93" s="261"/>
      <c r="DR93" s="261"/>
      <c r="DS93" s="261"/>
      <c r="DT93" s="261"/>
      <c r="DU93" s="261"/>
      <c r="DV93" s="261"/>
      <c r="DW93" s="261"/>
      <c r="DX93" s="261"/>
      <c r="DY93" s="261"/>
      <c r="DZ93" s="261"/>
      <c r="EA93" s="261"/>
      <c r="EB93" s="261"/>
    </row>
    <row r="94" s="28" customFormat="1" customHeight="1" spans="1:132">
      <c r="A94" s="95" t="s">
        <v>1610</v>
      </c>
      <c r="B94" s="95" t="s">
        <v>1747</v>
      </c>
      <c r="C94" s="95" t="s">
        <v>2416</v>
      </c>
      <c r="D94" s="115" t="s">
        <v>401</v>
      </c>
      <c r="E94" s="109" t="s">
        <v>402</v>
      </c>
      <c r="F94" s="110" t="s">
        <v>403</v>
      </c>
      <c r="G94" s="99">
        <f t="shared" si="19"/>
        <v>0</v>
      </c>
      <c r="H94" s="100"/>
      <c r="I94" s="150">
        <f t="shared" si="20"/>
        <v>0</v>
      </c>
      <c r="J94" s="151">
        <f t="shared" si="12"/>
        <v>0</v>
      </c>
      <c r="K94" s="37"/>
      <c r="L94" s="36"/>
      <c r="M94" s="33">
        <f t="shared" si="13"/>
        <v>0</v>
      </c>
      <c r="N94" s="38">
        <f t="shared" si="14"/>
        <v>0</v>
      </c>
      <c r="O94" s="156"/>
      <c r="P94" s="156"/>
      <c r="Q94" s="156"/>
      <c r="R94" s="156"/>
      <c r="S94" s="156"/>
      <c r="T94" s="40"/>
      <c r="U94" s="39"/>
      <c r="V94" s="39"/>
      <c r="W94" s="39"/>
      <c r="X94" s="41"/>
      <c r="Y94" s="40"/>
      <c r="Z94" s="39"/>
      <c r="AA94" s="39"/>
      <c r="AB94" s="42"/>
      <c r="AC94" s="43"/>
      <c r="AD94" s="44"/>
      <c r="AE94" s="44"/>
      <c r="AF94" s="45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7"/>
      <c r="AR94" s="48"/>
      <c r="AS94" s="47"/>
      <c r="AT94" s="47"/>
      <c r="AU94" s="47"/>
      <c r="AV94" s="47"/>
      <c r="AW94" s="49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50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51"/>
      <c r="BW94" s="52">
        <f t="shared" si="15"/>
        <v>0</v>
      </c>
      <c r="BX94" s="53">
        <f t="shared" si="16"/>
        <v>0</v>
      </c>
      <c r="BY94" s="53">
        <f t="shared" si="17"/>
        <v>0</v>
      </c>
      <c r="BZ94" s="54"/>
      <c r="CA94" s="261"/>
      <c r="CB94" s="261"/>
      <c r="CC94" s="261"/>
      <c r="CD94" s="261"/>
      <c r="CE94" s="261"/>
      <c r="CF94" s="261"/>
      <c r="CG94" s="261"/>
      <c r="CH94" s="261"/>
      <c r="CI94" s="261"/>
      <c r="CJ94" s="261"/>
      <c r="CK94" s="261"/>
      <c r="CL94" s="261"/>
      <c r="CM94" s="261"/>
      <c r="CN94" s="261"/>
      <c r="CO94" s="261">
        <f t="shared" si="18"/>
        <v>0</v>
      </c>
      <c r="CP94" s="261"/>
      <c r="CQ94" s="261"/>
      <c r="CR94" s="261"/>
      <c r="CS94" s="261"/>
      <c r="CT94" s="261"/>
      <c r="CU94" s="261"/>
      <c r="CV94" s="261"/>
      <c r="CW94" s="261"/>
      <c r="CX94" s="261"/>
      <c r="CY94" s="261"/>
      <c r="CZ94" s="261"/>
      <c r="DA94" s="261"/>
      <c r="DB94" s="261"/>
      <c r="DC94" s="261"/>
      <c r="DD94" s="261"/>
      <c r="DE94" s="261"/>
      <c r="DF94" s="261"/>
      <c r="DG94" s="261"/>
      <c r="DH94" s="261"/>
      <c r="DI94" s="261"/>
      <c r="DJ94" s="261"/>
      <c r="DK94" s="261"/>
      <c r="DL94" s="261"/>
      <c r="DM94" s="261"/>
      <c r="DN94" s="261"/>
      <c r="DO94" s="261"/>
      <c r="DP94" s="261"/>
      <c r="DQ94" s="261"/>
      <c r="DR94" s="261"/>
      <c r="DS94" s="261"/>
      <c r="DT94" s="261"/>
      <c r="DU94" s="261"/>
      <c r="DV94" s="261"/>
      <c r="DW94" s="261"/>
      <c r="DX94" s="261"/>
      <c r="DY94" s="261"/>
      <c r="DZ94" s="261"/>
      <c r="EA94" s="261"/>
      <c r="EB94" s="261"/>
    </row>
    <row r="95" s="28" customFormat="1" customHeight="1" spans="1:132">
      <c r="A95" s="95" t="s">
        <v>1610</v>
      </c>
      <c r="B95" s="95" t="s">
        <v>1747</v>
      </c>
      <c r="C95" s="95" t="s">
        <v>2416</v>
      </c>
      <c r="D95" s="116" t="s">
        <v>404</v>
      </c>
      <c r="E95" s="109" t="s">
        <v>405</v>
      </c>
      <c r="F95" s="110" t="s">
        <v>406</v>
      </c>
      <c r="G95" s="99">
        <f t="shared" si="19"/>
        <v>0</v>
      </c>
      <c r="H95" s="100"/>
      <c r="I95" s="150">
        <f t="shared" si="20"/>
        <v>0</v>
      </c>
      <c r="J95" s="151">
        <f t="shared" si="12"/>
        <v>0</v>
      </c>
      <c r="K95" s="37"/>
      <c r="L95" s="36"/>
      <c r="M95" s="33">
        <f t="shared" si="13"/>
        <v>0</v>
      </c>
      <c r="N95" s="38">
        <f t="shared" si="14"/>
        <v>0</v>
      </c>
      <c r="O95" s="156"/>
      <c r="P95" s="156"/>
      <c r="Q95" s="156"/>
      <c r="R95" s="156"/>
      <c r="S95" s="156"/>
      <c r="T95" s="40"/>
      <c r="U95" s="39"/>
      <c r="V95" s="39"/>
      <c r="W95" s="39"/>
      <c r="X95" s="41"/>
      <c r="Y95" s="40"/>
      <c r="Z95" s="39"/>
      <c r="AA95" s="39"/>
      <c r="AB95" s="42"/>
      <c r="AC95" s="43"/>
      <c r="AD95" s="44"/>
      <c r="AE95" s="44"/>
      <c r="AF95" s="45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7"/>
      <c r="AR95" s="48"/>
      <c r="AS95" s="47"/>
      <c r="AT95" s="47"/>
      <c r="AU95" s="47"/>
      <c r="AV95" s="47"/>
      <c r="AW95" s="49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50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51"/>
      <c r="BW95" s="52">
        <f t="shared" si="15"/>
        <v>0</v>
      </c>
      <c r="BX95" s="53">
        <f t="shared" si="16"/>
        <v>0</v>
      </c>
      <c r="BY95" s="53">
        <f t="shared" si="17"/>
        <v>0</v>
      </c>
      <c r="BZ95" s="54"/>
      <c r="CA95" s="261"/>
      <c r="CB95" s="261"/>
      <c r="CC95" s="261"/>
      <c r="CD95" s="261"/>
      <c r="CE95" s="261"/>
      <c r="CF95" s="261"/>
      <c r="CG95" s="261"/>
      <c r="CH95" s="261"/>
      <c r="CI95" s="261"/>
      <c r="CJ95" s="261"/>
      <c r="CK95" s="261"/>
      <c r="CL95" s="261"/>
      <c r="CM95" s="261"/>
      <c r="CN95" s="261"/>
      <c r="CO95" s="261">
        <f t="shared" si="18"/>
        <v>0</v>
      </c>
      <c r="CP95" s="261"/>
      <c r="CQ95" s="261"/>
      <c r="CR95" s="261"/>
      <c r="CS95" s="261"/>
      <c r="CT95" s="261"/>
      <c r="CU95" s="261"/>
      <c r="CV95" s="261"/>
      <c r="CW95" s="261"/>
      <c r="CX95" s="261"/>
      <c r="CY95" s="261"/>
      <c r="CZ95" s="261"/>
      <c r="DA95" s="261"/>
      <c r="DB95" s="261"/>
      <c r="DC95" s="261"/>
      <c r="DD95" s="261"/>
      <c r="DE95" s="261"/>
      <c r="DF95" s="261"/>
      <c r="DG95" s="261"/>
      <c r="DH95" s="261"/>
      <c r="DI95" s="261"/>
      <c r="DJ95" s="261"/>
      <c r="DK95" s="261"/>
      <c r="DL95" s="261"/>
      <c r="DM95" s="261"/>
      <c r="DN95" s="261"/>
      <c r="DO95" s="261"/>
      <c r="DP95" s="261"/>
      <c r="DQ95" s="261"/>
      <c r="DR95" s="261"/>
      <c r="DS95" s="261"/>
      <c r="DT95" s="261"/>
      <c r="DU95" s="261"/>
      <c r="DV95" s="261"/>
      <c r="DW95" s="261"/>
      <c r="DX95" s="261"/>
      <c r="DY95" s="261"/>
      <c r="DZ95" s="261"/>
      <c r="EA95" s="261"/>
      <c r="EB95" s="261"/>
    </row>
    <row r="96" s="28" customFormat="1" customHeight="1" spans="1:132">
      <c r="A96" s="95" t="s">
        <v>1610</v>
      </c>
      <c r="B96" s="95" t="s">
        <v>1747</v>
      </c>
      <c r="C96" s="95" t="s">
        <v>2416</v>
      </c>
      <c r="D96" s="115" t="s">
        <v>407</v>
      </c>
      <c r="E96" s="109" t="s">
        <v>408</v>
      </c>
      <c r="F96" s="110" t="s">
        <v>409</v>
      </c>
      <c r="G96" s="99">
        <f t="shared" si="19"/>
        <v>0</v>
      </c>
      <c r="H96" s="100"/>
      <c r="I96" s="150">
        <f t="shared" si="20"/>
        <v>0</v>
      </c>
      <c r="J96" s="151">
        <f t="shared" si="12"/>
        <v>0</v>
      </c>
      <c r="K96" s="37"/>
      <c r="L96" s="36"/>
      <c r="M96" s="33">
        <f t="shared" si="13"/>
        <v>0</v>
      </c>
      <c r="N96" s="38">
        <f t="shared" si="14"/>
        <v>0</v>
      </c>
      <c r="O96" s="156"/>
      <c r="P96" s="156"/>
      <c r="Q96" s="156"/>
      <c r="R96" s="156"/>
      <c r="S96" s="156"/>
      <c r="T96" s="40"/>
      <c r="U96" s="39"/>
      <c r="V96" s="39"/>
      <c r="W96" s="39"/>
      <c r="X96" s="41"/>
      <c r="Y96" s="40"/>
      <c r="Z96" s="39"/>
      <c r="AA96" s="39"/>
      <c r="AB96" s="42"/>
      <c r="AC96" s="43"/>
      <c r="AD96" s="44"/>
      <c r="AE96" s="44"/>
      <c r="AF96" s="45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7"/>
      <c r="AR96" s="48"/>
      <c r="AS96" s="47"/>
      <c r="AT96" s="47"/>
      <c r="AU96" s="47"/>
      <c r="AV96" s="47"/>
      <c r="AW96" s="49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50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51"/>
      <c r="BW96" s="52">
        <f t="shared" si="15"/>
        <v>0</v>
      </c>
      <c r="BX96" s="53">
        <f t="shared" si="16"/>
        <v>0</v>
      </c>
      <c r="BY96" s="53">
        <f t="shared" si="17"/>
        <v>0</v>
      </c>
      <c r="BZ96" s="54"/>
      <c r="CA96" s="261"/>
      <c r="CB96" s="261"/>
      <c r="CC96" s="261"/>
      <c r="CD96" s="261"/>
      <c r="CE96" s="261"/>
      <c r="CF96" s="261"/>
      <c r="CG96" s="261"/>
      <c r="CH96" s="261"/>
      <c r="CI96" s="261"/>
      <c r="CJ96" s="261"/>
      <c r="CK96" s="261"/>
      <c r="CL96" s="261"/>
      <c r="CM96" s="261"/>
      <c r="CN96" s="261"/>
      <c r="CO96" s="261">
        <f t="shared" si="18"/>
        <v>0</v>
      </c>
      <c r="CP96" s="261"/>
      <c r="CQ96" s="261"/>
      <c r="CR96" s="261"/>
      <c r="CS96" s="261"/>
      <c r="CT96" s="261"/>
      <c r="CU96" s="261"/>
      <c r="CV96" s="261"/>
      <c r="CW96" s="261"/>
      <c r="CX96" s="261"/>
      <c r="CY96" s="261"/>
      <c r="CZ96" s="261"/>
      <c r="DA96" s="261"/>
      <c r="DB96" s="261"/>
      <c r="DC96" s="261"/>
      <c r="DD96" s="261"/>
      <c r="DE96" s="261"/>
      <c r="DF96" s="261"/>
      <c r="DG96" s="261"/>
      <c r="DH96" s="261"/>
      <c r="DI96" s="261"/>
      <c r="DJ96" s="261"/>
      <c r="DK96" s="261"/>
      <c r="DL96" s="261"/>
      <c r="DM96" s="261"/>
      <c r="DN96" s="261"/>
      <c r="DO96" s="261"/>
      <c r="DP96" s="261"/>
      <c r="DQ96" s="261"/>
      <c r="DR96" s="261"/>
      <c r="DS96" s="261"/>
      <c r="DT96" s="261"/>
      <c r="DU96" s="261"/>
      <c r="DV96" s="261"/>
      <c r="DW96" s="261"/>
      <c r="DX96" s="261"/>
      <c r="DY96" s="261"/>
      <c r="DZ96" s="261"/>
      <c r="EA96" s="261"/>
      <c r="EB96" s="261"/>
    </row>
    <row r="97" s="28" customFormat="1" customHeight="1" spans="1:132">
      <c r="A97" s="95" t="s">
        <v>1610</v>
      </c>
      <c r="B97" s="95" t="s">
        <v>1645</v>
      </c>
      <c r="C97" s="95" t="s">
        <v>1646</v>
      </c>
      <c r="D97" s="104" t="s">
        <v>2111</v>
      </c>
      <c r="E97" s="112" t="s">
        <v>496</v>
      </c>
      <c r="F97" s="113" t="s">
        <v>497</v>
      </c>
      <c r="G97" s="99">
        <f t="shared" si="19"/>
        <v>0</v>
      </c>
      <c r="H97" s="100"/>
      <c r="I97" s="150">
        <f t="shared" si="20"/>
        <v>0</v>
      </c>
      <c r="J97" s="151">
        <f t="shared" si="12"/>
        <v>0</v>
      </c>
      <c r="K97" s="37"/>
      <c r="L97" s="157"/>
      <c r="M97" s="33">
        <f t="shared" si="13"/>
        <v>0</v>
      </c>
      <c r="N97" s="38">
        <f t="shared" si="14"/>
        <v>0</v>
      </c>
      <c r="O97" s="158"/>
      <c r="P97" s="158"/>
      <c r="Q97" s="158"/>
      <c r="R97" s="158"/>
      <c r="S97" s="158"/>
      <c r="T97" s="40"/>
      <c r="U97" s="39"/>
      <c r="V97" s="39"/>
      <c r="W97" s="39"/>
      <c r="X97" s="41"/>
      <c r="Y97" s="40"/>
      <c r="Z97" s="39"/>
      <c r="AA97" s="39"/>
      <c r="AB97" s="42"/>
      <c r="AC97" s="43"/>
      <c r="AD97" s="44"/>
      <c r="AE97" s="44"/>
      <c r="AF97" s="45"/>
      <c r="AG97" s="178"/>
      <c r="AH97" s="178"/>
      <c r="AI97" s="178"/>
      <c r="AJ97" s="212"/>
      <c r="AK97" s="178"/>
      <c r="AL97" s="212"/>
      <c r="AM97" s="178"/>
      <c r="AN97" s="178"/>
      <c r="AO97" s="178"/>
      <c r="AP97" s="178"/>
      <c r="AQ97" s="47"/>
      <c r="AR97" s="48"/>
      <c r="AS97" s="47"/>
      <c r="AT97" s="47"/>
      <c r="AU97" s="47"/>
      <c r="AV97" s="47"/>
      <c r="AW97" s="49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50"/>
      <c r="BL97" s="178"/>
      <c r="BM97" s="178"/>
      <c r="BN97" s="178"/>
      <c r="BO97" s="46"/>
      <c r="BP97" s="46"/>
      <c r="BQ97" s="46"/>
      <c r="BR97" s="46"/>
      <c r="BS97" s="46"/>
      <c r="BT97" s="46"/>
      <c r="BU97" s="46"/>
      <c r="BV97" s="51"/>
      <c r="BW97" s="52">
        <f t="shared" si="15"/>
        <v>0</v>
      </c>
      <c r="BX97" s="53">
        <f t="shared" si="16"/>
        <v>0</v>
      </c>
      <c r="BY97" s="53">
        <f t="shared" si="17"/>
        <v>0</v>
      </c>
      <c r="BZ97" s="54"/>
      <c r="CA97" s="261"/>
      <c r="CB97" s="261"/>
      <c r="CC97" s="261"/>
      <c r="CD97" s="261"/>
      <c r="CE97" s="261"/>
      <c r="CF97" s="261"/>
      <c r="CG97" s="261"/>
      <c r="CH97" s="261"/>
      <c r="CI97" s="261"/>
      <c r="CJ97" s="261"/>
      <c r="CK97" s="261"/>
      <c r="CL97" s="261"/>
      <c r="CM97" s="261"/>
      <c r="CN97" s="261"/>
      <c r="CO97" s="261">
        <f t="shared" si="18"/>
        <v>0</v>
      </c>
      <c r="CP97" s="261"/>
      <c r="CQ97" s="261"/>
      <c r="CR97" s="261"/>
      <c r="CS97" s="261"/>
      <c r="CT97" s="261"/>
      <c r="CU97" s="261"/>
      <c r="CV97" s="261"/>
      <c r="CW97" s="261"/>
      <c r="CX97" s="261"/>
      <c r="CY97" s="261"/>
      <c r="CZ97" s="261"/>
      <c r="DA97" s="261"/>
      <c r="DB97" s="261"/>
      <c r="DC97" s="261"/>
      <c r="DD97" s="261"/>
      <c r="DE97" s="261"/>
      <c r="DF97" s="261"/>
      <c r="DG97" s="261"/>
      <c r="DH97" s="261"/>
      <c r="DI97" s="261"/>
      <c r="DJ97" s="261"/>
      <c r="DK97" s="261"/>
      <c r="DL97" s="261"/>
      <c r="DM97" s="261"/>
      <c r="DN97" s="261"/>
      <c r="DO97" s="261"/>
      <c r="DP97" s="261"/>
      <c r="DQ97" s="261"/>
      <c r="DR97" s="261"/>
      <c r="DS97" s="261"/>
      <c r="DT97" s="261"/>
      <c r="DU97" s="261"/>
      <c r="DV97" s="261"/>
      <c r="DW97" s="261"/>
      <c r="DX97" s="261"/>
      <c r="DY97" s="261"/>
      <c r="DZ97" s="261"/>
      <c r="EA97" s="261"/>
      <c r="EB97" s="261"/>
    </row>
    <row r="98" s="28" customFormat="1" customHeight="1" spans="1:132">
      <c r="A98" s="95" t="s">
        <v>1610</v>
      </c>
      <c r="B98" s="95" t="s">
        <v>1747</v>
      </c>
      <c r="C98" s="95" t="s">
        <v>2413</v>
      </c>
      <c r="D98" s="116" t="s">
        <v>413</v>
      </c>
      <c r="E98" s="109" t="s">
        <v>414</v>
      </c>
      <c r="F98" s="110" t="s">
        <v>415</v>
      </c>
      <c r="G98" s="99">
        <f t="shared" si="19"/>
        <v>0</v>
      </c>
      <c r="H98" s="100"/>
      <c r="I98" s="150">
        <f t="shared" si="20"/>
        <v>0</v>
      </c>
      <c r="J98" s="151">
        <f t="shared" si="12"/>
        <v>0</v>
      </c>
      <c r="K98" s="37"/>
      <c r="L98" s="36"/>
      <c r="M98" s="33">
        <f t="shared" si="13"/>
        <v>0</v>
      </c>
      <c r="N98" s="38">
        <f t="shared" si="14"/>
        <v>0</v>
      </c>
      <c r="O98" s="155"/>
      <c r="P98" s="156"/>
      <c r="Q98" s="156"/>
      <c r="R98" s="156"/>
      <c r="S98" s="156"/>
      <c r="T98" s="40"/>
      <c r="U98" s="39"/>
      <c r="V98" s="39"/>
      <c r="W98" s="39"/>
      <c r="X98" s="41"/>
      <c r="Y98" s="40"/>
      <c r="Z98" s="39"/>
      <c r="AA98" s="39"/>
      <c r="AB98" s="42"/>
      <c r="AC98" s="43"/>
      <c r="AD98" s="44"/>
      <c r="AE98" s="44"/>
      <c r="AF98" s="45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7"/>
      <c r="AR98" s="48"/>
      <c r="AS98" s="47"/>
      <c r="AT98" s="47"/>
      <c r="AU98" s="47"/>
      <c r="AV98" s="47"/>
      <c r="AW98" s="49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50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51"/>
      <c r="BW98" s="52">
        <f t="shared" si="15"/>
        <v>0</v>
      </c>
      <c r="BX98" s="53">
        <f t="shared" si="16"/>
        <v>0</v>
      </c>
      <c r="BY98" s="53">
        <f t="shared" si="17"/>
        <v>0</v>
      </c>
      <c r="BZ98" s="54"/>
      <c r="CA98" s="261"/>
      <c r="CB98" s="261"/>
      <c r="CC98" s="261"/>
      <c r="CD98" s="261"/>
      <c r="CE98" s="261"/>
      <c r="CF98" s="261"/>
      <c r="CG98" s="261"/>
      <c r="CH98" s="261"/>
      <c r="CI98" s="261"/>
      <c r="CJ98" s="261"/>
      <c r="CK98" s="261"/>
      <c r="CL98" s="261"/>
      <c r="CM98" s="261"/>
      <c r="CN98" s="261"/>
      <c r="CO98" s="261">
        <f t="shared" si="18"/>
        <v>0</v>
      </c>
      <c r="CP98" s="261"/>
      <c r="CQ98" s="261"/>
      <c r="CR98" s="261"/>
      <c r="CS98" s="261"/>
      <c r="CT98" s="261"/>
      <c r="CU98" s="261"/>
      <c r="CV98" s="261"/>
      <c r="CW98" s="261"/>
      <c r="CX98" s="261"/>
      <c r="CY98" s="261"/>
      <c r="CZ98" s="261"/>
      <c r="DA98" s="261"/>
      <c r="DB98" s="261"/>
      <c r="DC98" s="261"/>
      <c r="DD98" s="261"/>
      <c r="DE98" s="261"/>
      <c r="DF98" s="261"/>
      <c r="DG98" s="261"/>
      <c r="DH98" s="261"/>
      <c r="DI98" s="261"/>
      <c r="DJ98" s="261"/>
      <c r="DK98" s="261"/>
      <c r="DL98" s="261"/>
      <c r="DM98" s="261"/>
      <c r="DN98" s="261"/>
      <c r="DO98" s="261"/>
      <c r="DP98" s="261"/>
      <c r="DQ98" s="261"/>
      <c r="DR98" s="261"/>
      <c r="DS98" s="261"/>
      <c r="DT98" s="261"/>
      <c r="DU98" s="261"/>
      <c r="DV98" s="261"/>
      <c r="DW98" s="261"/>
      <c r="DX98" s="261"/>
      <c r="DY98" s="261"/>
      <c r="DZ98" s="261"/>
      <c r="EA98" s="261"/>
      <c r="EB98" s="261"/>
    </row>
    <row r="99" s="28" customFormat="1" customHeight="1" spans="1:132">
      <c r="A99" s="95" t="s">
        <v>1610</v>
      </c>
      <c r="B99" s="95" t="s">
        <v>1747</v>
      </c>
      <c r="C99" s="95" t="s">
        <v>2413</v>
      </c>
      <c r="D99" s="116" t="s">
        <v>416</v>
      </c>
      <c r="E99" s="109" t="s">
        <v>417</v>
      </c>
      <c r="F99" s="110" t="s">
        <v>418</v>
      </c>
      <c r="G99" s="99">
        <f t="shared" si="19"/>
        <v>0</v>
      </c>
      <c r="H99" s="100"/>
      <c r="I99" s="150">
        <f t="shared" si="20"/>
        <v>0</v>
      </c>
      <c r="J99" s="151">
        <f t="shared" si="12"/>
        <v>0</v>
      </c>
      <c r="K99" s="37"/>
      <c r="L99" s="36"/>
      <c r="M99" s="33">
        <f t="shared" si="13"/>
        <v>0</v>
      </c>
      <c r="N99" s="38">
        <f t="shared" si="14"/>
        <v>0</v>
      </c>
      <c r="O99" s="156"/>
      <c r="P99" s="156"/>
      <c r="Q99" s="156"/>
      <c r="R99" s="156"/>
      <c r="S99" s="156"/>
      <c r="T99" s="40"/>
      <c r="U99" s="39"/>
      <c r="V99" s="39"/>
      <c r="W99" s="39"/>
      <c r="X99" s="41"/>
      <c r="Y99" s="40"/>
      <c r="Z99" s="39"/>
      <c r="AA99" s="39"/>
      <c r="AB99" s="42"/>
      <c r="AC99" s="43"/>
      <c r="AD99" s="44"/>
      <c r="AE99" s="44"/>
      <c r="AF99" s="45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7"/>
      <c r="AR99" s="48"/>
      <c r="AS99" s="47"/>
      <c r="AT99" s="47"/>
      <c r="AU99" s="47"/>
      <c r="AV99" s="47"/>
      <c r="AW99" s="49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50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51"/>
      <c r="BW99" s="52">
        <f t="shared" si="15"/>
        <v>0</v>
      </c>
      <c r="BX99" s="53">
        <f t="shared" si="16"/>
        <v>0</v>
      </c>
      <c r="BY99" s="53">
        <f t="shared" si="17"/>
        <v>0</v>
      </c>
      <c r="BZ99" s="54"/>
      <c r="CA99" s="261"/>
      <c r="CB99" s="261"/>
      <c r="CC99" s="261"/>
      <c r="CD99" s="261"/>
      <c r="CE99" s="261"/>
      <c r="CF99" s="261"/>
      <c r="CG99" s="261"/>
      <c r="CH99" s="261"/>
      <c r="CI99" s="261"/>
      <c r="CJ99" s="261"/>
      <c r="CK99" s="261"/>
      <c r="CL99" s="261"/>
      <c r="CM99" s="261"/>
      <c r="CN99" s="261"/>
      <c r="CO99" s="261">
        <f t="shared" si="18"/>
        <v>0</v>
      </c>
      <c r="CP99" s="261"/>
      <c r="CQ99" s="261"/>
      <c r="CR99" s="261"/>
      <c r="CS99" s="261"/>
      <c r="CT99" s="261"/>
      <c r="CU99" s="261"/>
      <c r="CV99" s="261"/>
      <c r="CW99" s="261"/>
      <c r="CX99" s="261"/>
      <c r="CY99" s="261"/>
      <c r="CZ99" s="261"/>
      <c r="DA99" s="261"/>
      <c r="DB99" s="261"/>
      <c r="DC99" s="261"/>
      <c r="DD99" s="261"/>
      <c r="DE99" s="261"/>
      <c r="DF99" s="261"/>
      <c r="DG99" s="261"/>
      <c r="DH99" s="261"/>
      <c r="DI99" s="261"/>
      <c r="DJ99" s="261"/>
      <c r="DK99" s="261"/>
      <c r="DL99" s="261"/>
      <c r="DM99" s="261"/>
      <c r="DN99" s="261"/>
      <c r="DO99" s="261"/>
      <c r="DP99" s="261"/>
      <c r="DQ99" s="261"/>
      <c r="DR99" s="261"/>
      <c r="DS99" s="261"/>
      <c r="DT99" s="261"/>
      <c r="DU99" s="261"/>
      <c r="DV99" s="261"/>
      <c r="DW99" s="261"/>
      <c r="DX99" s="261"/>
      <c r="DY99" s="261"/>
      <c r="DZ99" s="261"/>
      <c r="EA99" s="261"/>
      <c r="EB99" s="261"/>
    </row>
    <row r="100" s="28" customFormat="1" customHeight="1" spans="1:132">
      <c r="A100" s="95" t="s">
        <v>1610</v>
      </c>
      <c r="B100" s="95" t="s">
        <v>1747</v>
      </c>
      <c r="C100" s="95" t="s">
        <v>2413</v>
      </c>
      <c r="D100" s="116" t="s">
        <v>419</v>
      </c>
      <c r="E100" s="109" t="s">
        <v>420</v>
      </c>
      <c r="F100" s="110" t="s">
        <v>421</v>
      </c>
      <c r="G100" s="99">
        <f t="shared" si="19"/>
        <v>0</v>
      </c>
      <c r="H100" s="100"/>
      <c r="I100" s="150">
        <f t="shared" si="20"/>
        <v>0</v>
      </c>
      <c r="J100" s="151">
        <f t="shared" si="12"/>
        <v>0</v>
      </c>
      <c r="K100" s="37"/>
      <c r="L100" s="36"/>
      <c r="M100" s="33">
        <f t="shared" si="13"/>
        <v>0</v>
      </c>
      <c r="N100" s="38">
        <f t="shared" si="14"/>
        <v>0</v>
      </c>
      <c r="O100" s="156"/>
      <c r="P100" s="156"/>
      <c r="Q100" s="156"/>
      <c r="R100" s="156"/>
      <c r="S100" s="156"/>
      <c r="T100" s="40"/>
      <c r="U100" s="39"/>
      <c r="V100" s="39"/>
      <c r="W100" s="39"/>
      <c r="X100" s="41"/>
      <c r="Y100" s="40"/>
      <c r="Z100" s="39"/>
      <c r="AA100" s="39"/>
      <c r="AB100" s="42"/>
      <c r="AC100" s="43"/>
      <c r="AD100" s="44"/>
      <c r="AE100" s="44"/>
      <c r="AF100" s="45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7"/>
      <c r="AR100" s="48"/>
      <c r="AS100" s="47"/>
      <c r="AT100" s="47"/>
      <c r="AU100" s="47"/>
      <c r="AV100" s="47"/>
      <c r="AW100" s="49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50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51"/>
      <c r="BW100" s="52">
        <f t="shared" si="15"/>
        <v>0</v>
      </c>
      <c r="BX100" s="53">
        <f t="shared" si="16"/>
        <v>0</v>
      </c>
      <c r="BY100" s="53">
        <f t="shared" si="17"/>
        <v>0</v>
      </c>
      <c r="BZ100" s="54"/>
      <c r="CA100" s="261"/>
      <c r="CB100" s="261"/>
      <c r="CC100" s="261"/>
      <c r="CD100" s="261"/>
      <c r="CE100" s="261"/>
      <c r="CF100" s="261"/>
      <c r="CG100" s="261"/>
      <c r="CH100" s="261"/>
      <c r="CI100" s="261"/>
      <c r="CJ100" s="261"/>
      <c r="CK100" s="261"/>
      <c r="CL100" s="261"/>
      <c r="CM100" s="261"/>
      <c r="CN100" s="261"/>
      <c r="CO100" s="261">
        <f t="shared" si="18"/>
        <v>0</v>
      </c>
      <c r="CP100" s="261"/>
      <c r="CQ100" s="261"/>
      <c r="CR100" s="261"/>
      <c r="CS100" s="261"/>
      <c r="CT100" s="261"/>
      <c r="CU100" s="261"/>
      <c r="CV100" s="261"/>
      <c r="CW100" s="261"/>
      <c r="CX100" s="261"/>
      <c r="CY100" s="261"/>
      <c r="CZ100" s="261"/>
      <c r="DA100" s="261"/>
      <c r="DB100" s="261"/>
      <c r="DC100" s="261"/>
      <c r="DD100" s="261"/>
      <c r="DE100" s="261"/>
      <c r="DF100" s="261"/>
      <c r="DG100" s="261"/>
      <c r="DH100" s="261"/>
      <c r="DI100" s="261"/>
      <c r="DJ100" s="261"/>
      <c r="DK100" s="261"/>
      <c r="DL100" s="261"/>
      <c r="DM100" s="261"/>
      <c r="DN100" s="261"/>
      <c r="DO100" s="261"/>
      <c r="DP100" s="261"/>
      <c r="DQ100" s="261"/>
      <c r="DR100" s="261"/>
      <c r="DS100" s="261"/>
      <c r="DT100" s="261"/>
      <c r="DU100" s="261"/>
      <c r="DV100" s="261"/>
      <c r="DW100" s="261"/>
      <c r="DX100" s="261"/>
      <c r="DY100" s="261"/>
      <c r="DZ100" s="261"/>
      <c r="EA100" s="261"/>
      <c r="EB100" s="261"/>
    </row>
    <row r="101" s="28" customFormat="1" customHeight="1" spans="1:132">
      <c r="A101" s="95" t="s">
        <v>1610</v>
      </c>
      <c r="B101" s="95" t="s">
        <v>1747</v>
      </c>
      <c r="C101" s="95" t="s">
        <v>2413</v>
      </c>
      <c r="D101" s="116" t="s">
        <v>422</v>
      </c>
      <c r="E101" s="109" t="s">
        <v>423</v>
      </c>
      <c r="F101" s="110" t="s">
        <v>424</v>
      </c>
      <c r="G101" s="99">
        <f t="shared" si="19"/>
        <v>0</v>
      </c>
      <c r="H101" s="100"/>
      <c r="I101" s="150">
        <f t="shared" si="20"/>
        <v>0</v>
      </c>
      <c r="J101" s="151">
        <f t="shared" si="12"/>
        <v>0</v>
      </c>
      <c r="K101" s="37"/>
      <c r="L101" s="36"/>
      <c r="M101" s="33">
        <f t="shared" si="13"/>
        <v>0</v>
      </c>
      <c r="N101" s="38">
        <f t="shared" si="14"/>
        <v>0</v>
      </c>
      <c r="O101" s="156"/>
      <c r="P101" s="156"/>
      <c r="Q101" s="156"/>
      <c r="R101" s="156"/>
      <c r="S101" s="156"/>
      <c r="T101" s="40"/>
      <c r="U101" s="39"/>
      <c r="V101" s="39"/>
      <c r="W101" s="39"/>
      <c r="X101" s="41"/>
      <c r="Y101" s="40"/>
      <c r="Z101" s="39"/>
      <c r="AA101" s="39"/>
      <c r="AB101" s="42"/>
      <c r="AC101" s="43"/>
      <c r="AD101" s="44"/>
      <c r="AE101" s="44"/>
      <c r="AF101" s="45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7"/>
      <c r="AR101" s="48"/>
      <c r="AS101" s="47"/>
      <c r="AT101" s="47"/>
      <c r="AU101" s="47"/>
      <c r="AV101" s="47"/>
      <c r="AW101" s="49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50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51"/>
      <c r="BW101" s="52">
        <f t="shared" si="15"/>
        <v>0</v>
      </c>
      <c r="BX101" s="53">
        <f t="shared" si="16"/>
        <v>0</v>
      </c>
      <c r="BY101" s="53">
        <f t="shared" si="17"/>
        <v>0</v>
      </c>
      <c r="BZ101" s="54"/>
      <c r="CA101" s="262"/>
      <c r="CB101" s="262"/>
      <c r="CC101" s="262"/>
      <c r="CD101" s="262"/>
      <c r="CE101" s="262"/>
      <c r="CF101" s="262"/>
      <c r="CG101" s="262"/>
      <c r="CH101" s="262"/>
      <c r="CI101" s="262"/>
      <c r="CJ101" s="262"/>
      <c r="CK101" s="262"/>
      <c r="CL101" s="262"/>
      <c r="CM101" s="262"/>
      <c r="CN101" s="262"/>
      <c r="CO101" s="261">
        <f t="shared" si="18"/>
        <v>0</v>
      </c>
      <c r="CP101" s="262"/>
      <c r="CQ101" s="262"/>
      <c r="CR101" s="262"/>
      <c r="CS101" s="262"/>
      <c r="CT101" s="262"/>
      <c r="CU101" s="262"/>
      <c r="CV101" s="262"/>
      <c r="CW101" s="262"/>
      <c r="CX101" s="262"/>
      <c r="CY101" s="262"/>
      <c r="CZ101" s="262"/>
      <c r="DA101" s="262"/>
      <c r="DB101" s="262"/>
      <c r="DC101" s="262"/>
      <c r="DD101" s="262"/>
      <c r="DE101" s="262"/>
      <c r="DF101" s="262"/>
      <c r="DG101" s="262"/>
      <c r="DH101" s="262"/>
      <c r="DI101" s="262"/>
      <c r="DJ101" s="262"/>
      <c r="DK101" s="262"/>
      <c r="DL101" s="262"/>
      <c r="DM101" s="262"/>
      <c r="DN101" s="262"/>
      <c r="DO101" s="262"/>
      <c r="DP101" s="262"/>
      <c r="DQ101" s="262"/>
      <c r="DR101" s="262"/>
      <c r="DS101" s="262"/>
      <c r="DT101" s="262"/>
      <c r="DU101" s="262"/>
      <c r="DV101" s="262"/>
      <c r="DW101" s="262"/>
      <c r="DX101" s="262"/>
      <c r="DY101" s="262"/>
      <c r="DZ101" s="262"/>
      <c r="EA101" s="262"/>
      <c r="EB101" s="262"/>
    </row>
    <row r="102" s="28" customFormat="1" customHeight="1" spans="1:132">
      <c r="A102" s="95" t="s">
        <v>1610</v>
      </c>
      <c r="B102" s="95" t="s">
        <v>1747</v>
      </c>
      <c r="C102" s="95" t="s">
        <v>2413</v>
      </c>
      <c r="D102" s="116" t="s">
        <v>425</v>
      </c>
      <c r="E102" s="109" t="s">
        <v>426</v>
      </c>
      <c r="F102" s="110" t="s">
        <v>427</v>
      </c>
      <c r="G102" s="99">
        <f t="shared" si="19"/>
        <v>0</v>
      </c>
      <c r="H102" s="100"/>
      <c r="I102" s="150">
        <f t="shared" si="20"/>
        <v>0</v>
      </c>
      <c r="J102" s="151">
        <f t="shared" si="12"/>
        <v>0</v>
      </c>
      <c r="K102" s="37"/>
      <c r="L102" s="36"/>
      <c r="M102" s="33">
        <f t="shared" si="13"/>
        <v>0</v>
      </c>
      <c r="N102" s="38">
        <f t="shared" si="14"/>
        <v>0</v>
      </c>
      <c r="O102" s="156"/>
      <c r="P102" s="156"/>
      <c r="Q102" s="156"/>
      <c r="R102" s="156"/>
      <c r="S102" s="156"/>
      <c r="T102" s="40"/>
      <c r="U102" s="39"/>
      <c r="V102" s="39"/>
      <c r="W102" s="39"/>
      <c r="X102" s="41"/>
      <c r="Y102" s="40"/>
      <c r="Z102" s="39"/>
      <c r="AA102" s="39"/>
      <c r="AB102" s="42"/>
      <c r="AC102" s="43"/>
      <c r="AD102" s="44"/>
      <c r="AE102" s="44"/>
      <c r="AF102" s="45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7"/>
      <c r="AR102" s="48"/>
      <c r="AS102" s="47"/>
      <c r="AT102" s="47"/>
      <c r="AU102" s="47"/>
      <c r="AV102" s="47"/>
      <c r="AW102" s="49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50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51"/>
      <c r="BW102" s="52">
        <f t="shared" si="15"/>
        <v>0</v>
      </c>
      <c r="BX102" s="53">
        <f t="shared" si="16"/>
        <v>0</v>
      </c>
      <c r="BY102" s="53">
        <f t="shared" si="17"/>
        <v>0</v>
      </c>
      <c r="BZ102" s="54"/>
      <c r="CA102" s="261"/>
      <c r="CB102" s="261"/>
      <c r="CC102" s="261"/>
      <c r="CD102" s="261"/>
      <c r="CE102" s="261"/>
      <c r="CF102" s="261"/>
      <c r="CG102" s="261"/>
      <c r="CH102" s="261"/>
      <c r="CI102" s="261"/>
      <c r="CJ102" s="261"/>
      <c r="CK102" s="261"/>
      <c r="CL102" s="261"/>
      <c r="CM102" s="261"/>
      <c r="CN102" s="261"/>
      <c r="CO102" s="261">
        <f t="shared" si="18"/>
        <v>0</v>
      </c>
      <c r="CP102" s="261"/>
      <c r="CQ102" s="261"/>
      <c r="CR102" s="261"/>
      <c r="CS102" s="261"/>
      <c r="CT102" s="261"/>
      <c r="CU102" s="261"/>
      <c r="CV102" s="261"/>
      <c r="CW102" s="261"/>
      <c r="CX102" s="261"/>
      <c r="CY102" s="261"/>
      <c r="CZ102" s="261"/>
      <c r="DA102" s="261"/>
      <c r="DB102" s="261"/>
      <c r="DC102" s="261"/>
      <c r="DD102" s="261"/>
      <c r="DE102" s="261"/>
      <c r="DF102" s="261"/>
      <c r="DG102" s="261"/>
      <c r="DH102" s="261"/>
      <c r="DI102" s="261"/>
      <c r="DJ102" s="261"/>
      <c r="DK102" s="261"/>
      <c r="DL102" s="261"/>
      <c r="DM102" s="261"/>
      <c r="DN102" s="261"/>
      <c r="DO102" s="261"/>
      <c r="DP102" s="261"/>
      <c r="DQ102" s="261"/>
      <c r="DR102" s="261"/>
      <c r="DS102" s="261"/>
      <c r="DT102" s="261"/>
      <c r="DU102" s="261"/>
      <c r="DV102" s="261"/>
      <c r="DW102" s="261"/>
      <c r="DX102" s="261"/>
      <c r="DY102" s="261"/>
      <c r="DZ102" s="261"/>
      <c r="EA102" s="261"/>
      <c r="EB102" s="261"/>
    </row>
    <row r="103" s="28" customFormat="1" customHeight="1" spans="1:132">
      <c r="A103" s="95" t="s">
        <v>1610</v>
      </c>
      <c r="B103" s="95" t="s">
        <v>1747</v>
      </c>
      <c r="C103" s="95" t="s">
        <v>2413</v>
      </c>
      <c r="D103" s="116" t="s">
        <v>428</v>
      </c>
      <c r="E103" s="109" t="s">
        <v>429</v>
      </c>
      <c r="F103" s="110" t="s">
        <v>430</v>
      </c>
      <c r="G103" s="99">
        <f t="shared" si="19"/>
        <v>0</v>
      </c>
      <c r="H103" s="100"/>
      <c r="I103" s="150">
        <f t="shared" si="20"/>
        <v>0</v>
      </c>
      <c r="J103" s="151">
        <f t="shared" si="12"/>
        <v>0</v>
      </c>
      <c r="K103" s="37"/>
      <c r="L103" s="36"/>
      <c r="M103" s="33">
        <f t="shared" si="13"/>
        <v>0</v>
      </c>
      <c r="N103" s="38">
        <f t="shared" si="14"/>
        <v>0</v>
      </c>
      <c r="O103" s="156"/>
      <c r="P103" s="156"/>
      <c r="Q103" s="156"/>
      <c r="R103" s="156"/>
      <c r="S103" s="156"/>
      <c r="T103" s="40"/>
      <c r="U103" s="39"/>
      <c r="V103" s="39"/>
      <c r="W103" s="39"/>
      <c r="X103" s="41"/>
      <c r="Y103" s="40"/>
      <c r="Z103" s="39"/>
      <c r="AA103" s="39"/>
      <c r="AB103" s="42"/>
      <c r="AC103" s="43"/>
      <c r="AD103" s="44"/>
      <c r="AE103" s="44"/>
      <c r="AF103" s="45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7"/>
      <c r="AR103" s="48"/>
      <c r="AS103" s="47"/>
      <c r="AT103" s="47"/>
      <c r="AU103" s="47"/>
      <c r="AV103" s="47"/>
      <c r="AW103" s="49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50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51"/>
      <c r="BW103" s="52">
        <f t="shared" si="15"/>
        <v>0</v>
      </c>
      <c r="BX103" s="53">
        <f t="shared" si="16"/>
        <v>0</v>
      </c>
      <c r="BY103" s="53">
        <f t="shared" si="17"/>
        <v>0</v>
      </c>
      <c r="BZ103" s="54"/>
      <c r="CA103" s="261"/>
      <c r="CB103" s="261"/>
      <c r="CC103" s="261"/>
      <c r="CD103" s="261"/>
      <c r="CE103" s="261"/>
      <c r="CF103" s="261"/>
      <c r="CG103" s="261"/>
      <c r="CH103" s="261"/>
      <c r="CI103" s="261"/>
      <c r="CJ103" s="261"/>
      <c r="CK103" s="261"/>
      <c r="CL103" s="261"/>
      <c r="CM103" s="261"/>
      <c r="CN103" s="261"/>
      <c r="CO103" s="261">
        <f t="shared" si="18"/>
        <v>0</v>
      </c>
      <c r="CP103" s="261"/>
      <c r="CQ103" s="261"/>
      <c r="CR103" s="261"/>
      <c r="CS103" s="261"/>
      <c r="CT103" s="261"/>
      <c r="CU103" s="261"/>
      <c r="CV103" s="261"/>
      <c r="CW103" s="261"/>
      <c r="CX103" s="261"/>
      <c r="CY103" s="261"/>
      <c r="CZ103" s="261"/>
      <c r="DA103" s="261"/>
      <c r="DB103" s="261"/>
      <c r="DC103" s="261"/>
      <c r="DD103" s="261"/>
      <c r="DE103" s="261"/>
      <c r="DF103" s="261"/>
      <c r="DG103" s="261"/>
      <c r="DH103" s="261"/>
      <c r="DI103" s="261"/>
      <c r="DJ103" s="261"/>
      <c r="DK103" s="261"/>
      <c r="DL103" s="261"/>
      <c r="DM103" s="261"/>
      <c r="DN103" s="261"/>
      <c r="DO103" s="261"/>
      <c r="DP103" s="261"/>
      <c r="DQ103" s="261"/>
      <c r="DR103" s="261"/>
      <c r="DS103" s="261"/>
      <c r="DT103" s="261"/>
      <c r="DU103" s="261"/>
      <c r="DV103" s="261"/>
      <c r="DW103" s="261"/>
      <c r="DX103" s="261"/>
      <c r="DY103" s="261"/>
      <c r="DZ103" s="261"/>
      <c r="EA103" s="261"/>
      <c r="EB103" s="261"/>
    </row>
    <row r="104" s="28" customFormat="1" customHeight="1" spans="1:132">
      <c r="A104" s="95" t="s">
        <v>1610</v>
      </c>
      <c r="B104" s="95" t="s">
        <v>1747</v>
      </c>
      <c r="C104" s="95" t="s">
        <v>2413</v>
      </c>
      <c r="D104" s="116" t="s">
        <v>431</v>
      </c>
      <c r="E104" s="109"/>
      <c r="F104" s="110" t="s">
        <v>432</v>
      </c>
      <c r="G104" s="99">
        <f t="shared" si="19"/>
        <v>0</v>
      </c>
      <c r="H104" s="100"/>
      <c r="I104" s="150">
        <f t="shared" si="20"/>
        <v>0</v>
      </c>
      <c r="J104" s="151">
        <f t="shared" si="12"/>
        <v>0</v>
      </c>
      <c r="K104" s="37"/>
      <c r="L104" s="36"/>
      <c r="M104" s="33">
        <f t="shared" si="13"/>
        <v>0</v>
      </c>
      <c r="N104" s="38">
        <f t="shared" si="14"/>
        <v>0</v>
      </c>
      <c r="O104" s="155"/>
      <c r="P104" s="156"/>
      <c r="Q104" s="156"/>
      <c r="R104" s="156"/>
      <c r="S104" s="156"/>
      <c r="T104" s="40"/>
      <c r="U104" s="39"/>
      <c r="V104" s="39"/>
      <c r="W104" s="39"/>
      <c r="X104" s="41"/>
      <c r="Y104" s="40"/>
      <c r="Z104" s="39"/>
      <c r="AA104" s="39"/>
      <c r="AB104" s="42"/>
      <c r="AC104" s="43"/>
      <c r="AD104" s="44"/>
      <c r="AE104" s="44"/>
      <c r="AF104" s="45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7"/>
      <c r="AR104" s="48"/>
      <c r="AS104" s="47"/>
      <c r="AT104" s="47"/>
      <c r="AU104" s="47"/>
      <c r="AV104" s="47"/>
      <c r="AW104" s="49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50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51"/>
      <c r="BW104" s="52">
        <f t="shared" si="15"/>
        <v>0</v>
      </c>
      <c r="BX104" s="53">
        <f t="shared" si="16"/>
        <v>0</v>
      </c>
      <c r="BY104" s="53">
        <f t="shared" si="17"/>
        <v>0</v>
      </c>
      <c r="BZ104" s="54"/>
      <c r="CA104" s="261"/>
      <c r="CB104" s="261"/>
      <c r="CC104" s="261"/>
      <c r="CD104" s="261"/>
      <c r="CE104" s="261"/>
      <c r="CF104" s="261"/>
      <c r="CG104" s="261"/>
      <c r="CH104" s="261"/>
      <c r="CI104" s="261"/>
      <c r="CJ104" s="261"/>
      <c r="CK104" s="261"/>
      <c r="CL104" s="261"/>
      <c r="CM104" s="261"/>
      <c r="CN104" s="261"/>
      <c r="CO104" s="261">
        <f t="shared" si="18"/>
        <v>0</v>
      </c>
      <c r="CP104" s="261"/>
      <c r="CQ104" s="261"/>
      <c r="CR104" s="261"/>
      <c r="CS104" s="261"/>
      <c r="CT104" s="261"/>
      <c r="CU104" s="261"/>
      <c r="CV104" s="261"/>
      <c r="CW104" s="261"/>
      <c r="CX104" s="261"/>
      <c r="CY104" s="261"/>
      <c r="CZ104" s="261"/>
      <c r="DA104" s="261"/>
      <c r="DB104" s="261"/>
      <c r="DC104" s="261"/>
      <c r="DD104" s="261"/>
      <c r="DE104" s="261"/>
      <c r="DF104" s="261"/>
      <c r="DG104" s="261"/>
      <c r="DH104" s="261"/>
      <c r="DI104" s="261"/>
      <c r="DJ104" s="261"/>
      <c r="DK104" s="261"/>
      <c r="DL104" s="261"/>
      <c r="DM104" s="261"/>
      <c r="DN104" s="261"/>
      <c r="DO104" s="261"/>
      <c r="DP104" s="261"/>
      <c r="DQ104" s="261"/>
      <c r="DR104" s="261"/>
      <c r="DS104" s="261"/>
      <c r="DT104" s="261"/>
      <c r="DU104" s="261"/>
      <c r="DV104" s="261"/>
      <c r="DW104" s="261"/>
      <c r="DX104" s="261"/>
      <c r="DY104" s="261"/>
      <c r="DZ104" s="261"/>
      <c r="EA104" s="261"/>
      <c r="EB104" s="261"/>
    </row>
    <row r="105" s="28" customFormat="1" customHeight="1" spans="1:132">
      <c r="A105" s="95" t="s">
        <v>1610</v>
      </c>
      <c r="B105" s="95" t="s">
        <v>1645</v>
      </c>
      <c r="C105" s="95" t="s">
        <v>1646</v>
      </c>
      <c r="D105" s="280" t="s">
        <v>1885</v>
      </c>
      <c r="E105" s="112" t="s">
        <v>411</v>
      </c>
      <c r="F105" s="281" t="s">
        <v>412</v>
      </c>
      <c r="G105" s="99">
        <f t="shared" si="19"/>
        <v>0</v>
      </c>
      <c r="H105" s="114"/>
      <c r="I105" s="150">
        <f t="shared" si="20"/>
        <v>0</v>
      </c>
      <c r="J105" s="151">
        <f t="shared" si="12"/>
        <v>0</v>
      </c>
      <c r="K105" s="37"/>
      <c r="L105" s="36"/>
      <c r="M105" s="33">
        <f t="shared" si="13"/>
        <v>0</v>
      </c>
      <c r="N105" s="38">
        <f t="shared" si="14"/>
        <v>0</v>
      </c>
      <c r="O105" s="158"/>
      <c r="P105" s="158"/>
      <c r="Q105" s="158"/>
      <c r="R105" s="158"/>
      <c r="S105" s="158"/>
      <c r="T105" s="40"/>
      <c r="U105" s="39"/>
      <c r="V105" s="39"/>
      <c r="W105" s="39"/>
      <c r="X105" s="41"/>
      <c r="Y105" s="40"/>
      <c r="Z105" s="39"/>
      <c r="AA105" s="39"/>
      <c r="AB105" s="42"/>
      <c r="AC105" s="43"/>
      <c r="AD105" s="44"/>
      <c r="AE105" s="44"/>
      <c r="AF105" s="45"/>
      <c r="AG105" s="178"/>
      <c r="AH105" s="178"/>
      <c r="AI105" s="178"/>
      <c r="AJ105" s="178"/>
      <c r="AK105" s="178"/>
      <c r="AL105" s="211"/>
      <c r="AM105" s="178"/>
      <c r="AN105" s="178"/>
      <c r="AO105" s="178"/>
      <c r="AP105" s="178"/>
      <c r="AQ105" s="47"/>
      <c r="AR105" s="48"/>
      <c r="AS105" s="47"/>
      <c r="AT105" s="47"/>
      <c r="AU105" s="47"/>
      <c r="AV105" s="47"/>
      <c r="AW105" s="49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50"/>
      <c r="BL105" s="178"/>
      <c r="BM105" s="178"/>
      <c r="BN105" s="178"/>
      <c r="BO105" s="46"/>
      <c r="BP105" s="46"/>
      <c r="BQ105" s="46"/>
      <c r="BR105" s="46"/>
      <c r="BS105" s="46"/>
      <c r="BT105" s="46"/>
      <c r="BU105" s="46"/>
      <c r="BV105" s="51"/>
      <c r="BW105" s="52">
        <f t="shared" si="15"/>
        <v>0</v>
      </c>
      <c r="BX105" s="53">
        <f t="shared" si="16"/>
        <v>0</v>
      </c>
      <c r="BY105" s="53">
        <f t="shared" si="17"/>
        <v>0</v>
      </c>
      <c r="BZ105" s="54"/>
      <c r="CA105" s="261"/>
      <c r="CB105" s="261"/>
      <c r="CC105" s="261"/>
      <c r="CD105" s="261"/>
      <c r="CE105" s="261"/>
      <c r="CF105" s="261"/>
      <c r="CG105" s="261"/>
      <c r="CH105" s="261"/>
      <c r="CI105" s="261"/>
      <c r="CJ105" s="261"/>
      <c r="CK105" s="261"/>
      <c r="CL105" s="261"/>
      <c r="CM105" s="261"/>
      <c r="CN105" s="261"/>
      <c r="CO105" s="261">
        <f t="shared" si="18"/>
        <v>0</v>
      </c>
      <c r="CP105" s="261"/>
      <c r="CQ105" s="261"/>
      <c r="CR105" s="261"/>
      <c r="CS105" s="261"/>
      <c r="CT105" s="261"/>
      <c r="CU105" s="261"/>
      <c r="CV105" s="261"/>
      <c r="CW105" s="261"/>
      <c r="CX105" s="261"/>
      <c r="CY105" s="261"/>
      <c r="CZ105" s="261"/>
      <c r="DA105" s="261"/>
      <c r="DB105" s="261"/>
      <c r="DC105" s="261"/>
      <c r="DD105" s="261"/>
      <c r="DE105" s="261"/>
      <c r="DF105" s="261"/>
      <c r="DG105" s="261"/>
      <c r="DH105" s="261"/>
      <c r="DI105" s="261"/>
      <c r="DJ105" s="261"/>
      <c r="DK105" s="261"/>
      <c r="DL105" s="261"/>
      <c r="DM105" s="261"/>
      <c r="DN105" s="261"/>
      <c r="DO105" s="261"/>
      <c r="DP105" s="261"/>
      <c r="DQ105" s="261"/>
      <c r="DR105" s="261"/>
      <c r="DS105" s="261"/>
      <c r="DT105" s="261"/>
      <c r="DU105" s="261"/>
      <c r="DV105" s="261"/>
      <c r="DW105" s="261"/>
      <c r="DX105" s="261"/>
      <c r="DY105" s="261"/>
      <c r="DZ105" s="261"/>
      <c r="EA105" s="261"/>
      <c r="EB105" s="261"/>
    </row>
    <row r="106" s="28" customFormat="1" customHeight="1" spans="1:132">
      <c r="A106" s="95" t="s">
        <v>1610</v>
      </c>
      <c r="B106" s="95" t="s">
        <v>1747</v>
      </c>
      <c r="C106" s="95" t="s">
        <v>3809</v>
      </c>
      <c r="D106" s="116" t="s">
        <v>436</v>
      </c>
      <c r="E106" s="109" t="s">
        <v>437</v>
      </c>
      <c r="F106" s="110" t="s">
        <v>438</v>
      </c>
      <c r="G106" s="99">
        <f t="shared" si="19"/>
        <v>0</v>
      </c>
      <c r="H106" s="100"/>
      <c r="I106" s="150">
        <f t="shared" si="20"/>
        <v>0</v>
      </c>
      <c r="J106" s="151">
        <f t="shared" si="12"/>
        <v>0</v>
      </c>
      <c r="K106" s="37"/>
      <c r="L106" s="36"/>
      <c r="M106" s="33">
        <f t="shared" si="13"/>
        <v>0</v>
      </c>
      <c r="N106" s="38">
        <f t="shared" si="14"/>
        <v>0</v>
      </c>
      <c r="O106" s="156"/>
      <c r="P106" s="156"/>
      <c r="Q106" s="156"/>
      <c r="R106" s="156"/>
      <c r="S106" s="156"/>
      <c r="T106" s="40"/>
      <c r="U106" s="39"/>
      <c r="V106" s="39"/>
      <c r="W106" s="39"/>
      <c r="X106" s="41"/>
      <c r="Y106" s="40"/>
      <c r="Z106" s="39"/>
      <c r="AA106" s="39"/>
      <c r="AB106" s="42"/>
      <c r="AC106" s="43"/>
      <c r="AD106" s="44"/>
      <c r="AE106" s="44"/>
      <c r="AF106" s="45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7"/>
      <c r="AR106" s="48"/>
      <c r="AS106" s="47"/>
      <c r="AT106" s="47"/>
      <c r="AU106" s="47"/>
      <c r="AV106" s="47"/>
      <c r="AW106" s="49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50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51"/>
      <c r="BW106" s="52">
        <f t="shared" si="15"/>
        <v>0</v>
      </c>
      <c r="BX106" s="53">
        <f t="shared" si="16"/>
        <v>0</v>
      </c>
      <c r="BY106" s="53">
        <f t="shared" si="17"/>
        <v>0</v>
      </c>
      <c r="BZ106" s="54"/>
      <c r="CA106" s="261"/>
      <c r="CB106" s="261"/>
      <c r="CC106" s="261"/>
      <c r="CD106" s="261"/>
      <c r="CE106" s="261"/>
      <c r="CF106" s="261"/>
      <c r="CG106" s="261"/>
      <c r="CH106" s="261"/>
      <c r="CI106" s="261"/>
      <c r="CJ106" s="261"/>
      <c r="CK106" s="261"/>
      <c r="CL106" s="261"/>
      <c r="CM106" s="261"/>
      <c r="CN106" s="261"/>
      <c r="CO106" s="261">
        <f t="shared" si="18"/>
        <v>0</v>
      </c>
      <c r="CP106" s="261"/>
      <c r="CQ106" s="261"/>
      <c r="CR106" s="261"/>
      <c r="CS106" s="261"/>
      <c r="CT106" s="261"/>
      <c r="CU106" s="261"/>
      <c r="CV106" s="261"/>
      <c r="CW106" s="261"/>
      <c r="CX106" s="261"/>
      <c r="CY106" s="261"/>
      <c r="CZ106" s="261"/>
      <c r="DA106" s="261"/>
      <c r="DB106" s="261"/>
      <c r="DC106" s="261"/>
      <c r="DD106" s="261"/>
      <c r="DE106" s="261"/>
      <c r="DF106" s="261"/>
      <c r="DG106" s="261"/>
      <c r="DH106" s="261"/>
      <c r="DI106" s="261"/>
      <c r="DJ106" s="261"/>
      <c r="DK106" s="261"/>
      <c r="DL106" s="261"/>
      <c r="DM106" s="261"/>
      <c r="DN106" s="261"/>
      <c r="DO106" s="261"/>
      <c r="DP106" s="261"/>
      <c r="DQ106" s="261"/>
      <c r="DR106" s="261"/>
      <c r="DS106" s="261"/>
      <c r="DT106" s="261"/>
      <c r="DU106" s="261"/>
      <c r="DV106" s="261"/>
      <c r="DW106" s="261"/>
      <c r="DX106" s="261"/>
      <c r="DY106" s="261"/>
      <c r="DZ106" s="261"/>
      <c r="EA106" s="261"/>
      <c r="EB106" s="261"/>
    </row>
    <row r="107" s="28" customFormat="1" customHeight="1" spans="1:132">
      <c r="A107" s="95" t="s">
        <v>1610</v>
      </c>
      <c r="B107" s="95" t="s">
        <v>1747</v>
      </c>
      <c r="C107" s="95" t="s">
        <v>3809</v>
      </c>
      <c r="D107" s="116" t="s">
        <v>439</v>
      </c>
      <c r="E107" s="109" t="s">
        <v>440</v>
      </c>
      <c r="F107" s="110" t="s">
        <v>441</v>
      </c>
      <c r="G107" s="99">
        <f t="shared" si="19"/>
        <v>0</v>
      </c>
      <c r="H107" s="100"/>
      <c r="I107" s="150">
        <f t="shared" si="20"/>
        <v>0</v>
      </c>
      <c r="J107" s="151">
        <f t="shared" si="12"/>
        <v>0</v>
      </c>
      <c r="K107" s="37"/>
      <c r="L107" s="36"/>
      <c r="M107" s="33">
        <f t="shared" si="13"/>
        <v>0</v>
      </c>
      <c r="N107" s="38">
        <f t="shared" si="14"/>
        <v>0</v>
      </c>
      <c r="O107" s="156"/>
      <c r="P107" s="156"/>
      <c r="Q107" s="156"/>
      <c r="R107" s="156"/>
      <c r="S107" s="156"/>
      <c r="T107" s="40"/>
      <c r="U107" s="39"/>
      <c r="V107" s="39"/>
      <c r="W107" s="39"/>
      <c r="X107" s="41"/>
      <c r="Y107" s="40"/>
      <c r="Z107" s="39"/>
      <c r="AA107" s="39"/>
      <c r="AB107" s="42"/>
      <c r="AC107" s="43"/>
      <c r="AD107" s="44"/>
      <c r="AE107" s="44"/>
      <c r="AF107" s="45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7"/>
      <c r="AR107" s="48"/>
      <c r="AS107" s="47"/>
      <c r="AT107" s="47"/>
      <c r="AU107" s="47"/>
      <c r="AV107" s="47"/>
      <c r="AW107" s="49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50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51"/>
      <c r="BW107" s="52">
        <f t="shared" si="15"/>
        <v>0</v>
      </c>
      <c r="BX107" s="53">
        <f t="shared" si="16"/>
        <v>0</v>
      </c>
      <c r="BY107" s="53">
        <f t="shared" si="17"/>
        <v>0</v>
      </c>
      <c r="BZ107" s="54"/>
      <c r="CA107" s="261"/>
      <c r="CB107" s="261"/>
      <c r="CC107" s="261"/>
      <c r="CD107" s="261"/>
      <c r="CE107" s="261"/>
      <c r="CF107" s="261"/>
      <c r="CG107" s="261"/>
      <c r="CH107" s="261"/>
      <c r="CI107" s="261"/>
      <c r="CJ107" s="261"/>
      <c r="CK107" s="261"/>
      <c r="CL107" s="261"/>
      <c r="CM107" s="261"/>
      <c r="CN107" s="261"/>
      <c r="CO107" s="261">
        <f t="shared" si="18"/>
        <v>0</v>
      </c>
      <c r="CP107" s="261"/>
      <c r="CQ107" s="261"/>
      <c r="CR107" s="261"/>
      <c r="CS107" s="261"/>
      <c r="CT107" s="261"/>
      <c r="CU107" s="261"/>
      <c r="CV107" s="261"/>
      <c r="CW107" s="261"/>
      <c r="CX107" s="261"/>
      <c r="CY107" s="261"/>
      <c r="CZ107" s="261"/>
      <c r="DA107" s="261"/>
      <c r="DB107" s="261"/>
      <c r="DC107" s="261"/>
      <c r="DD107" s="261"/>
      <c r="DE107" s="261"/>
      <c r="DF107" s="261"/>
      <c r="DG107" s="261"/>
      <c r="DH107" s="261"/>
      <c r="DI107" s="261"/>
      <c r="DJ107" s="261"/>
      <c r="DK107" s="261"/>
      <c r="DL107" s="261"/>
      <c r="DM107" s="261"/>
      <c r="DN107" s="261"/>
      <c r="DO107" s="261"/>
      <c r="DP107" s="261"/>
      <c r="DQ107" s="261"/>
      <c r="DR107" s="261"/>
      <c r="DS107" s="261"/>
      <c r="DT107" s="261"/>
      <c r="DU107" s="261"/>
      <c r="DV107" s="261"/>
      <c r="DW107" s="261"/>
      <c r="DX107" s="261"/>
      <c r="DY107" s="261"/>
      <c r="DZ107" s="261"/>
      <c r="EA107" s="261"/>
      <c r="EB107" s="261"/>
    </row>
    <row r="108" s="28" customFormat="1" customHeight="1" spans="1:132">
      <c r="A108" s="95" t="s">
        <v>1610</v>
      </c>
      <c r="B108" s="95" t="s">
        <v>1747</v>
      </c>
      <c r="C108" s="95" t="s">
        <v>3809</v>
      </c>
      <c r="D108" s="116" t="s">
        <v>442</v>
      </c>
      <c r="E108" s="109" t="s">
        <v>443</v>
      </c>
      <c r="F108" s="110" t="s">
        <v>444</v>
      </c>
      <c r="G108" s="99">
        <f t="shared" si="19"/>
        <v>0</v>
      </c>
      <c r="H108" s="100"/>
      <c r="I108" s="150">
        <f t="shared" si="20"/>
        <v>0</v>
      </c>
      <c r="J108" s="151">
        <f t="shared" si="12"/>
        <v>0</v>
      </c>
      <c r="K108" s="37"/>
      <c r="L108" s="36"/>
      <c r="M108" s="33">
        <f t="shared" si="13"/>
        <v>0</v>
      </c>
      <c r="N108" s="38">
        <f t="shared" si="14"/>
        <v>0</v>
      </c>
      <c r="O108" s="156"/>
      <c r="P108" s="156"/>
      <c r="Q108" s="156"/>
      <c r="R108" s="156"/>
      <c r="S108" s="156"/>
      <c r="T108" s="40"/>
      <c r="U108" s="39"/>
      <c r="V108" s="39"/>
      <c r="W108" s="39"/>
      <c r="X108" s="41"/>
      <c r="Y108" s="40"/>
      <c r="Z108" s="39"/>
      <c r="AA108" s="39"/>
      <c r="AB108" s="42"/>
      <c r="AC108" s="43"/>
      <c r="AD108" s="44"/>
      <c r="AE108" s="44"/>
      <c r="AF108" s="45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7"/>
      <c r="AR108" s="48"/>
      <c r="AS108" s="47"/>
      <c r="AT108" s="47"/>
      <c r="AU108" s="47"/>
      <c r="AV108" s="47"/>
      <c r="AW108" s="49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50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51"/>
      <c r="BW108" s="52">
        <f t="shared" si="15"/>
        <v>0</v>
      </c>
      <c r="BX108" s="53">
        <f t="shared" si="16"/>
        <v>0</v>
      </c>
      <c r="BY108" s="53">
        <f t="shared" si="17"/>
        <v>0</v>
      </c>
      <c r="BZ108" s="54"/>
      <c r="CA108" s="261"/>
      <c r="CB108" s="261"/>
      <c r="CC108" s="261"/>
      <c r="CD108" s="261"/>
      <c r="CE108" s="261"/>
      <c r="CF108" s="261"/>
      <c r="CG108" s="261"/>
      <c r="CH108" s="261"/>
      <c r="CI108" s="261"/>
      <c r="CJ108" s="261"/>
      <c r="CK108" s="261"/>
      <c r="CL108" s="261"/>
      <c r="CM108" s="261"/>
      <c r="CN108" s="261"/>
      <c r="CO108" s="261">
        <f t="shared" si="18"/>
        <v>0</v>
      </c>
      <c r="CP108" s="261"/>
      <c r="CQ108" s="261"/>
      <c r="CR108" s="261"/>
      <c r="CS108" s="261"/>
      <c r="CT108" s="261"/>
      <c r="CU108" s="261"/>
      <c r="CV108" s="261"/>
      <c r="CW108" s="261"/>
      <c r="CX108" s="261"/>
      <c r="CY108" s="261"/>
      <c r="CZ108" s="261"/>
      <c r="DA108" s="261"/>
      <c r="DB108" s="261"/>
      <c r="DC108" s="261"/>
      <c r="DD108" s="261"/>
      <c r="DE108" s="261"/>
      <c r="DF108" s="261"/>
      <c r="DG108" s="261"/>
      <c r="DH108" s="261"/>
      <c r="DI108" s="261"/>
      <c r="DJ108" s="261"/>
      <c r="DK108" s="261"/>
      <c r="DL108" s="261"/>
      <c r="DM108" s="261"/>
      <c r="DN108" s="261"/>
      <c r="DO108" s="261"/>
      <c r="DP108" s="261"/>
      <c r="DQ108" s="261"/>
      <c r="DR108" s="261"/>
      <c r="DS108" s="261"/>
      <c r="DT108" s="261"/>
      <c r="DU108" s="261"/>
      <c r="DV108" s="261"/>
      <c r="DW108" s="261"/>
      <c r="DX108" s="261"/>
      <c r="DY108" s="261"/>
      <c r="DZ108" s="261"/>
      <c r="EA108" s="261"/>
      <c r="EB108" s="261"/>
    </row>
    <row r="109" s="28" customFormat="1" customHeight="1" spans="1:132">
      <c r="A109" s="95" t="s">
        <v>1610</v>
      </c>
      <c r="B109" s="95" t="s">
        <v>1747</v>
      </c>
      <c r="C109" s="95" t="s">
        <v>3809</v>
      </c>
      <c r="D109" s="116" t="s">
        <v>445</v>
      </c>
      <c r="E109" s="109" t="s">
        <v>393</v>
      </c>
      <c r="F109" s="110" t="s">
        <v>446</v>
      </c>
      <c r="G109" s="99">
        <f t="shared" si="19"/>
        <v>0</v>
      </c>
      <c r="H109" s="100"/>
      <c r="I109" s="150">
        <f t="shared" si="20"/>
        <v>0</v>
      </c>
      <c r="J109" s="151">
        <f t="shared" si="12"/>
        <v>0</v>
      </c>
      <c r="K109" s="37"/>
      <c r="L109" s="36"/>
      <c r="M109" s="33">
        <f t="shared" si="13"/>
        <v>0</v>
      </c>
      <c r="N109" s="38">
        <f t="shared" si="14"/>
        <v>0</v>
      </c>
      <c r="O109" s="156"/>
      <c r="P109" s="156"/>
      <c r="Q109" s="156"/>
      <c r="R109" s="156"/>
      <c r="S109" s="156"/>
      <c r="T109" s="40"/>
      <c r="U109" s="39"/>
      <c r="V109" s="39"/>
      <c r="W109" s="39"/>
      <c r="X109" s="41"/>
      <c r="Y109" s="40"/>
      <c r="Z109" s="39"/>
      <c r="AA109" s="39"/>
      <c r="AB109" s="42"/>
      <c r="AC109" s="43"/>
      <c r="AD109" s="44"/>
      <c r="AE109" s="44"/>
      <c r="AF109" s="45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7"/>
      <c r="AR109" s="48"/>
      <c r="AS109" s="47"/>
      <c r="AT109" s="47"/>
      <c r="AU109" s="47"/>
      <c r="AV109" s="47"/>
      <c r="AW109" s="49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50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51"/>
      <c r="BW109" s="52">
        <f t="shared" si="15"/>
        <v>0</v>
      </c>
      <c r="BX109" s="53">
        <f t="shared" si="16"/>
        <v>0</v>
      </c>
      <c r="BY109" s="53">
        <f t="shared" si="17"/>
        <v>0</v>
      </c>
      <c r="BZ109" s="54"/>
      <c r="CA109" s="261"/>
      <c r="CB109" s="261"/>
      <c r="CC109" s="261"/>
      <c r="CD109" s="261"/>
      <c r="CE109" s="261"/>
      <c r="CF109" s="261"/>
      <c r="CG109" s="261"/>
      <c r="CH109" s="261"/>
      <c r="CI109" s="261"/>
      <c r="CJ109" s="261"/>
      <c r="CK109" s="261"/>
      <c r="CL109" s="261"/>
      <c r="CM109" s="261"/>
      <c r="CN109" s="261"/>
      <c r="CO109" s="261">
        <f t="shared" si="18"/>
        <v>0</v>
      </c>
      <c r="CP109" s="261"/>
      <c r="CQ109" s="261"/>
      <c r="CR109" s="261"/>
      <c r="CS109" s="261"/>
      <c r="CT109" s="261"/>
      <c r="CU109" s="261"/>
      <c r="CV109" s="261"/>
      <c r="CW109" s="261"/>
      <c r="CX109" s="261"/>
      <c r="CY109" s="261"/>
      <c r="CZ109" s="261"/>
      <c r="DA109" s="261"/>
      <c r="DB109" s="261"/>
      <c r="DC109" s="261"/>
      <c r="DD109" s="261"/>
      <c r="DE109" s="261"/>
      <c r="DF109" s="261"/>
      <c r="DG109" s="261"/>
      <c r="DH109" s="261"/>
      <c r="DI109" s="261"/>
      <c r="DJ109" s="261"/>
      <c r="DK109" s="261"/>
      <c r="DL109" s="261"/>
      <c r="DM109" s="261"/>
      <c r="DN109" s="261"/>
      <c r="DO109" s="261"/>
      <c r="DP109" s="261"/>
      <c r="DQ109" s="261"/>
      <c r="DR109" s="261"/>
      <c r="DS109" s="261"/>
      <c r="DT109" s="261"/>
      <c r="DU109" s="261"/>
      <c r="DV109" s="261"/>
      <c r="DW109" s="261"/>
      <c r="DX109" s="261"/>
      <c r="DY109" s="261"/>
      <c r="DZ109" s="261"/>
      <c r="EA109" s="261"/>
      <c r="EB109" s="261"/>
    </row>
    <row r="110" s="28" customFormat="1" customHeight="1" spans="1:132">
      <c r="A110" s="95" t="s">
        <v>1610</v>
      </c>
      <c r="B110" s="95" t="s">
        <v>1747</v>
      </c>
      <c r="C110" s="95" t="s">
        <v>3804</v>
      </c>
      <c r="D110" s="116" t="s">
        <v>447</v>
      </c>
      <c r="E110" s="109" t="s">
        <v>448</v>
      </c>
      <c r="F110" s="110" t="s">
        <v>449</v>
      </c>
      <c r="G110" s="99">
        <f t="shared" si="19"/>
        <v>0</v>
      </c>
      <c r="H110" s="100"/>
      <c r="I110" s="150">
        <f t="shared" si="20"/>
        <v>0</v>
      </c>
      <c r="J110" s="151">
        <f t="shared" si="12"/>
        <v>0</v>
      </c>
      <c r="K110" s="37"/>
      <c r="L110" s="157"/>
      <c r="M110" s="33">
        <f t="shared" si="13"/>
        <v>0</v>
      </c>
      <c r="N110" s="38">
        <f t="shared" si="14"/>
        <v>0</v>
      </c>
      <c r="O110" s="156"/>
      <c r="P110" s="156"/>
      <c r="Q110" s="156"/>
      <c r="R110" s="156"/>
      <c r="S110" s="156"/>
      <c r="T110" s="40"/>
      <c r="U110" s="39"/>
      <c r="V110" s="39"/>
      <c r="W110" s="39"/>
      <c r="X110" s="41"/>
      <c r="Y110" s="40"/>
      <c r="Z110" s="39"/>
      <c r="AA110" s="39"/>
      <c r="AB110" s="42"/>
      <c r="AC110" s="43"/>
      <c r="AD110" s="44"/>
      <c r="AE110" s="44"/>
      <c r="AF110" s="45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7"/>
      <c r="AR110" s="48"/>
      <c r="AS110" s="47"/>
      <c r="AT110" s="47"/>
      <c r="AU110" s="47"/>
      <c r="AV110" s="47"/>
      <c r="AW110" s="49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50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51"/>
      <c r="BW110" s="52">
        <f t="shared" si="15"/>
        <v>0</v>
      </c>
      <c r="BX110" s="53">
        <f t="shared" si="16"/>
        <v>0</v>
      </c>
      <c r="BY110" s="53">
        <f t="shared" si="17"/>
        <v>0</v>
      </c>
      <c r="BZ110" s="54"/>
      <c r="CA110" s="261"/>
      <c r="CB110" s="261"/>
      <c r="CC110" s="261"/>
      <c r="CD110" s="261"/>
      <c r="CE110" s="261"/>
      <c r="CF110" s="261"/>
      <c r="CG110" s="261"/>
      <c r="CH110" s="261"/>
      <c r="CI110" s="261"/>
      <c r="CJ110" s="261"/>
      <c r="CK110" s="261"/>
      <c r="CL110" s="261"/>
      <c r="CM110" s="261"/>
      <c r="CN110" s="261"/>
      <c r="CO110" s="261">
        <f t="shared" si="18"/>
        <v>0</v>
      </c>
      <c r="CP110" s="261"/>
      <c r="CQ110" s="261"/>
      <c r="CR110" s="261"/>
      <c r="CS110" s="261"/>
      <c r="CT110" s="261"/>
      <c r="CU110" s="261"/>
      <c r="CV110" s="261"/>
      <c r="CW110" s="261"/>
      <c r="CX110" s="261"/>
      <c r="CY110" s="261"/>
      <c r="CZ110" s="261"/>
      <c r="DA110" s="261"/>
      <c r="DB110" s="261"/>
      <c r="DC110" s="261"/>
      <c r="DD110" s="261"/>
      <c r="DE110" s="261"/>
      <c r="DF110" s="261"/>
      <c r="DG110" s="261"/>
      <c r="DH110" s="261"/>
      <c r="DI110" s="261"/>
      <c r="DJ110" s="261"/>
      <c r="DK110" s="261"/>
      <c r="DL110" s="261"/>
      <c r="DM110" s="261"/>
      <c r="DN110" s="261"/>
      <c r="DO110" s="261"/>
      <c r="DP110" s="261"/>
      <c r="DQ110" s="261"/>
      <c r="DR110" s="261"/>
      <c r="DS110" s="261"/>
      <c r="DT110" s="261"/>
      <c r="DU110" s="261"/>
      <c r="DV110" s="261"/>
      <c r="DW110" s="261"/>
      <c r="DX110" s="261"/>
      <c r="DY110" s="261"/>
      <c r="DZ110" s="261"/>
      <c r="EA110" s="261"/>
      <c r="EB110" s="261"/>
    </row>
    <row r="111" s="28" customFormat="1" customHeight="1" spans="1:132">
      <c r="A111" s="95" t="s">
        <v>1610</v>
      </c>
      <c r="B111" s="95" t="s">
        <v>1747</v>
      </c>
      <c r="C111" s="95" t="s">
        <v>3804</v>
      </c>
      <c r="D111" s="116" t="s">
        <v>450</v>
      </c>
      <c r="E111" s="109" t="s">
        <v>451</v>
      </c>
      <c r="F111" s="110" t="s">
        <v>452</v>
      </c>
      <c r="G111" s="99">
        <f t="shared" si="19"/>
        <v>0</v>
      </c>
      <c r="H111" s="100"/>
      <c r="I111" s="150">
        <f t="shared" si="20"/>
        <v>0</v>
      </c>
      <c r="J111" s="151">
        <f t="shared" si="12"/>
        <v>0</v>
      </c>
      <c r="K111" s="37"/>
      <c r="L111" s="36"/>
      <c r="M111" s="33">
        <f t="shared" si="13"/>
        <v>0</v>
      </c>
      <c r="N111" s="38">
        <f t="shared" si="14"/>
        <v>0</v>
      </c>
      <c r="O111" s="156"/>
      <c r="P111" s="156"/>
      <c r="Q111" s="156"/>
      <c r="R111" s="156"/>
      <c r="S111" s="156"/>
      <c r="T111" s="40"/>
      <c r="U111" s="39"/>
      <c r="V111" s="39"/>
      <c r="W111" s="39"/>
      <c r="X111" s="41"/>
      <c r="Y111" s="40"/>
      <c r="Z111" s="39"/>
      <c r="AA111" s="39"/>
      <c r="AB111" s="42"/>
      <c r="AC111" s="43"/>
      <c r="AD111" s="44"/>
      <c r="AE111" s="44"/>
      <c r="AF111" s="45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7"/>
      <c r="AR111" s="48"/>
      <c r="AS111" s="47"/>
      <c r="AT111" s="47"/>
      <c r="AU111" s="47"/>
      <c r="AV111" s="47"/>
      <c r="AW111" s="49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50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51"/>
      <c r="BW111" s="52">
        <f t="shared" si="15"/>
        <v>0</v>
      </c>
      <c r="BX111" s="53">
        <f t="shared" si="16"/>
        <v>0</v>
      </c>
      <c r="BY111" s="53">
        <f t="shared" si="17"/>
        <v>0</v>
      </c>
      <c r="BZ111" s="54"/>
      <c r="CA111" s="261"/>
      <c r="CB111" s="261"/>
      <c r="CC111" s="261"/>
      <c r="CD111" s="261"/>
      <c r="CE111" s="261"/>
      <c r="CF111" s="261"/>
      <c r="CG111" s="261"/>
      <c r="CH111" s="261"/>
      <c r="CI111" s="261"/>
      <c r="CJ111" s="261"/>
      <c r="CK111" s="261"/>
      <c r="CL111" s="261"/>
      <c r="CM111" s="261"/>
      <c r="CN111" s="261"/>
      <c r="CO111" s="261">
        <f t="shared" si="18"/>
        <v>0</v>
      </c>
      <c r="CP111" s="261"/>
      <c r="CQ111" s="261"/>
      <c r="CR111" s="261"/>
      <c r="CS111" s="261"/>
      <c r="CT111" s="261"/>
      <c r="CU111" s="261"/>
      <c r="CV111" s="261"/>
      <c r="CW111" s="261"/>
      <c r="CX111" s="261"/>
      <c r="CY111" s="261"/>
      <c r="CZ111" s="261"/>
      <c r="DA111" s="261"/>
      <c r="DB111" s="261"/>
      <c r="DC111" s="261"/>
      <c r="DD111" s="261"/>
      <c r="DE111" s="261"/>
      <c r="DF111" s="261"/>
      <c r="DG111" s="261"/>
      <c r="DH111" s="261"/>
      <c r="DI111" s="261"/>
      <c r="DJ111" s="261"/>
      <c r="DK111" s="261"/>
      <c r="DL111" s="261"/>
      <c r="DM111" s="261"/>
      <c r="DN111" s="261"/>
      <c r="DO111" s="261"/>
      <c r="DP111" s="261"/>
      <c r="DQ111" s="261"/>
      <c r="DR111" s="261"/>
      <c r="DS111" s="261"/>
      <c r="DT111" s="261"/>
      <c r="DU111" s="261"/>
      <c r="DV111" s="261"/>
      <c r="DW111" s="261"/>
      <c r="DX111" s="261"/>
      <c r="DY111" s="261"/>
      <c r="DZ111" s="261"/>
      <c r="EA111" s="261"/>
      <c r="EB111" s="261"/>
    </row>
    <row r="112" s="28" customFormat="1" customHeight="1" spans="1:132">
      <c r="A112" s="95" t="s">
        <v>1610</v>
      </c>
      <c r="B112" s="95" t="s">
        <v>1747</v>
      </c>
      <c r="C112" s="95" t="s">
        <v>3804</v>
      </c>
      <c r="D112" s="116" t="s">
        <v>453</v>
      </c>
      <c r="E112" s="109" t="s">
        <v>454</v>
      </c>
      <c r="F112" s="110" t="s">
        <v>455</v>
      </c>
      <c r="G112" s="99">
        <f t="shared" si="19"/>
        <v>0</v>
      </c>
      <c r="H112" s="100"/>
      <c r="I112" s="150">
        <f t="shared" si="20"/>
        <v>0</v>
      </c>
      <c r="J112" s="151">
        <f t="shared" si="12"/>
        <v>0</v>
      </c>
      <c r="K112" s="37"/>
      <c r="L112" s="36"/>
      <c r="M112" s="33">
        <f t="shared" si="13"/>
        <v>0</v>
      </c>
      <c r="N112" s="38">
        <f t="shared" si="14"/>
        <v>0</v>
      </c>
      <c r="O112" s="156"/>
      <c r="P112" s="156"/>
      <c r="Q112" s="156"/>
      <c r="R112" s="156"/>
      <c r="S112" s="156"/>
      <c r="T112" s="40"/>
      <c r="U112" s="39"/>
      <c r="V112" s="39"/>
      <c r="W112" s="39"/>
      <c r="X112" s="41"/>
      <c r="Y112" s="40"/>
      <c r="Z112" s="39"/>
      <c r="AA112" s="39"/>
      <c r="AB112" s="42"/>
      <c r="AC112" s="43"/>
      <c r="AD112" s="44"/>
      <c r="AE112" s="44"/>
      <c r="AF112" s="45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7"/>
      <c r="AR112" s="48"/>
      <c r="AS112" s="47"/>
      <c r="AT112" s="47"/>
      <c r="AU112" s="47"/>
      <c r="AV112" s="47"/>
      <c r="AW112" s="49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50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51"/>
      <c r="BW112" s="52">
        <f t="shared" si="15"/>
        <v>0</v>
      </c>
      <c r="BX112" s="53">
        <f t="shared" si="16"/>
        <v>0</v>
      </c>
      <c r="BY112" s="53">
        <f t="shared" si="17"/>
        <v>0</v>
      </c>
      <c r="BZ112" s="54"/>
      <c r="CA112" s="261"/>
      <c r="CB112" s="261"/>
      <c r="CC112" s="261"/>
      <c r="CD112" s="261"/>
      <c r="CE112" s="261"/>
      <c r="CF112" s="261"/>
      <c r="CG112" s="261"/>
      <c r="CH112" s="261"/>
      <c r="CI112" s="261"/>
      <c r="CJ112" s="261"/>
      <c r="CK112" s="261"/>
      <c r="CL112" s="261"/>
      <c r="CM112" s="261"/>
      <c r="CN112" s="261"/>
      <c r="CO112" s="261">
        <f t="shared" si="18"/>
        <v>0</v>
      </c>
      <c r="CP112" s="261"/>
      <c r="CQ112" s="261"/>
      <c r="CR112" s="261"/>
      <c r="CS112" s="261"/>
      <c r="CT112" s="261"/>
      <c r="CU112" s="261"/>
      <c r="CV112" s="261"/>
      <c r="CW112" s="261"/>
      <c r="CX112" s="261"/>
      <c r="CY112" s="261"/>
      <c r="CZ112" s="261"/>
      <c r="DA112" s="261"/>
      <c r="DB112" s="261"/>
      <c r="DC112" s="261"/>
      <c r="DD112" s="261"/>
      <c r="DE112" s="261"/>
      <c r="DF112" s="261"/>
      <c r="DG112" s="261"/>
      <c r="DH112" s="261"/>
      <c r="DI112" s="261"/>
      <c r="DJ112" s="261"/>
      <c r="DK112" s="261"/>
      <c r="DL112" s="261"/>
      <c r="DM112" s="261"/>
      <c r="DN112" s="261"/>
      <c r="DO112" s="261"/>
      <c r="DP112" s="261"/>
      <c r="DQ112" s="261"/>
      <c r="DR112" s="261"/>
      <c r="DS112" s="261"/>
      <c r="DT112" s="261"/>
      <c r="DU112" s="261"/>
      <c r="DV112" s="261"/>
      <c r="DW112" s="261"/>
      <c r="DX112" s="261"/>
      <c r="DY112" s="261"/>
      <c r="DZ112" s="261"/>
      <c r="EA112" s="261"/>
      <c r="EB112" s="261"/>
    </row>
    <row r="113" s="28" customFormat="1" customHeight="1" spans="1:132">
      <c r="A113" s="95" t="s">
        <v>1610</v>
      </c>
      <c r="B113" s="95" t="s">
        <v>1747</v>
      </c>
      <c r="C113" s="95" t="s">
        <v>3804</v>
      </c>
      <c r="D113" s="116" t="s">
        <v>456</v>
      </c>
      <c r="E113" s="109" t="s">
        <v>457</v>
      </c>
      <c r="F113" s="110" t="s">
        <v>458</v>
      </c>
      <c r="G113" s="99">
        <f t="shared" si="19"/>
        <v>0</v>
      </c>
      <c r="H113" s="100"/>
      <c r="I113" s="150">
        <f t="shared" si="20"/>
        <v>0</v>
      </c>
      <c r="J113" s="151">
        <f t="shared" si="12"/>
        <v>0</v>
      </c>
      <c r="K113" s="37"/>
      <c r="L113" s="36"/>
      <c r="M113" s="33">
        <f t="shared" si="13"/>
        <v>0</v>
      </c>
      <c r="N113" s="38">
        <f t="shared" si="14"/>
        <v>0</v>
      </c>
      <c r="O113" s="156"/>
      <c r="P113" s="156"/>
      <c r="Q113" s="156"/>
      <c r="R113" s="156"/>
      <c r="S113" s="156"/>
      <c r="T113" s="40"/>
      <c r="U113" s="39"/>
      <c r="V113" s="39"/>
      <c r="W113" s="39"/>
      <c r="X113" s="41"/>
      <c r="Y113" s="40"/>
      <c r="Z113" s="39"/>
      <c r="AA113" s="39"/>
      <c r="AB113" s="42"/>
      <c r="AC113" s="43"/>
      <c r="AD113" s="44"/>
      <c r="AE113" s="44"/>
      <c r="AF113" s="45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7"/>
      <c r="AR113" s="48"/>
      <c r="AS113" s="47"/>
      <c r="AT113" s="47"/>
      <c r="AU113" s="47"/>
      <c r="AV113" s="47"/>
      <c r="AW113" s="49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50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51"/>
      <c r="BW113" s="52">
        <f t="shared" si="15"/>
        <v>0</v>
      </c>
      <c r="BX113" s="53">
        <f t="shared" si="16"/>
        <v>0</v>
      </c>
      <c r="BY113" s="53">
        <f t="shared" si="17"/>
        <v>0</v>
      </c>
      <c r="BZ113" s="54"/>
      <c r="CA113" s="261"/>
      <c r="CB113" s="261"/>
      <c r="CC113" s="261"/>
      <c r="CD113" s="261"/>
      <c r="CE113" s="261"/>
      <c r="CF113" s="261"/>
      <c r="CG113" s="261"/>
      <c r="CH113" s="261"/>
      <c r="CI113" s="261"/>
      <c r="CJ113" s="261"/>
      <c r="CK113" s="261"/>
      <c r="CL113" s="261"/>
      <c r="CM113" s="261"/>
      <c r="CN113" s="261"/>
      <c r="CO113" s="261">
        <f t="shared" si="18"/>
        <v>0</v>
      </c>
      <c r="CP113" s="261"/>
      <c r="CQ113" s="261"/>
      <c r="CR113" s="261"/>
      <c r="CS113" s="261"/>
      <c r="CT113" s="261"/>
      <c r="CU113" s="261"/>
      <c r="CV113" s="261"/>
      <c r="CW113" s="261"/>
      <c r="CX113" s="261"/>
      <c r="CY113" s="261"/>
      <c r="CZ113" s="261"/>
      <c r="DA113" s="261"/>
      <c r="DB113" s="261"/>
      <c r="DC113" s="261"/>
      <c r="DD113" s="261"/>
      <c r="DE113" s="261"/>
      <c r="DF113" s="261"/>
      <c r="DG113" s="261"/>
      <c r="DH113" s="261"/>
      <c r="DI113" s="261"/>
      <c r="DJ113" s="261"/>
      <c r="DK113" s="261"/>
      <c r="DL113" s="261"/>
      <c r="DM113" s="261"/>
      <c r="DN113" s="261"/>
      <c r="DO113" s="261"/>
      <c r="DP113" s="261"/>
      <c r="DQ113" s="261"/>
      <c r="DR113" s="261"/>
      <c r="DS113" s="261"/>
      <c r="DT113" s="261"/>
      <c r="DU113" s="261"/>
      <c r="DV113" s="261"/>
      <c r="DW113" s="261"/>
      <c r="DX113" s="261"/>
      <c r="DY113" s="261"/>
      <c r="DZ113" s="261"/>
      <c r="EA113" s="261"/>
      <c r="EB113" s="261"/>
    </row>
    <row r="114" s="28" customFormat="1" customHeight="1" spans="1:132">
      <c r="A114" s="95" t="s">
        <v>1610</v>
      </c>
      <c r="B114" s="95" t="s">
        <v>1747</v>
      </c>
      <c r="C114" s="95" t="s">
        <v>3804</v>
      </c>
      <c r="D114" s="116" t="s">
        <v>459</v>
      </c>
      <c r="E114" s="109" t="s">
        <v>460</v>
      </c>
      <c r="F114" s="110" t="s">
        <v>461</v>
      </c>
      <c r="G114" s="99">
        <f t="shared" si="19"/>
        <v>0</v>
      </c>
      <c r="H114" s="100"/>
      <c r="I114" s="150">
        <f t="shared" si="20"/>
        <v>0</v>
      </c>
      <c r="J114" s="151">
        <f t="shared" si="12"/>
        <v>0</v>
      </c>
      <c r="K114" s="37"/>
      <c r="L114" s="36"/>
      <c r="M114" s="33">
        <f t="shared" si="13"/>
        <v>0</v>
      </c>
      <c r="N114" s="38">
        <f t="shared" si="14"/>
        <v>0</v>
      </c>
      <c r="O114" s="156"/>
      <c r="P114" s="156"/>
      <c r="Q114" s="156"/>
      <c r="R114" s="156"/>
      <c r="S114" s="156"/>
      <c r="T114" s="175"/>
      <c r="U114" s="176"/>
      <c r="V114" s="176"/>
      <c r="W114" s="176"/>
      <c r="X114" s="177"/>
      <c r="Y114" s="175"/>
      <c r="Z114" s="176"/>
      <c r="AA114" s="176"/>
      <c r="AB114" s="205"/>
      <c r="AC114" s="43"/>
      <c r="AD114" s="44"/>
      <c r="AE114" s="44"/>
      <c r="AF114" s="45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7"/>
      <c r="AR114" s="48"/>
      <c r="AS114" s="47"/>
      <c r="AT114" s="47"/>
      <c r="AU114" s="47"/>
      <c r="AV114" s="47"/>
      <c r="AW114" s="49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50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51"/>
      <c r="BW114" s="52">
        <f t="shared" si="15"/>
        <v>0</v>
      </c>
      <c r="BX114" s="53">
        <f t="shared" si="16"/>
        <v>0</v>
      </c>
      <c r="BY114" s="53">
        <f t="shared" si="17"/>
        <v>0</v>
      </c>
      <c r="BZ114" s="54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>
        <f t="shared" si="18"/>
        <v>0</v>
      </c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</row>
    <row r="115" s="28" customFormat="1" customHeight="1" spans="1:132">
      <c r="A115" s="95" t="s">
        <v>1610</v>
      </c>
      <c r="B115" s="95" t="s">
        <v>1747</v>
      </c>
      <c r="C115" s="95" t="s">
        <v>3804</v>
      </c>
      <c r="D115" s="116" t="s">
        <v>462</v>
      </c>
      <c r="E115" s="109" t="s">
        <v>463</v>
      </c>
      <c r="F115" s="110" t="s">
        <v>464</v>
      </c>
      <c r="G115" s="99">
        <f t="shared" si="19"/>
        <v>0</v>
      </c>
      <c r="H115" s="100"/>
      <c r="I115" s="150">
        <f t="shared" si="20"/>
        <v>0</v>
      </c>
      <c r="J115" s="151">
        <f t="shared" si="12"/>
        <v>0</v>
      </c>
      <c r="K115" s="37"/>
      <c r="L115" s="36"/>
      <c r="M115" s="33">
        <f t="shared" si="13"/>
        <v>0</v>
      </c>
      <c r="N115" s="38">
        <f t="shared" si="14"/>
        <v>0</v>
      </c>
      <c r="O115" s="156"/>
      <c r="P115" s="156"/>
      <c r="Q115" s="156"/>
      <c r="R115" s="156"/>
      <c r="S115" s="156"/>
      <c r="T115" s="40"/>
      <c r="U115" s="39"/>
      <c r="V115" s="39"/>
      <c r="W115" s="39"/>
      <c r="X115" s="41"/>
      <c r="Y115" s="40"/>
      <c r="Z115" s="39"/>
      <c r="AA115" s="39"/>
      <c r="AB115" s="42"/>
      <c r="AC115" s="43"/>
      <c r="AD115" s="44"/>
      <c r="AE115" s="44"/>
      <c r="AF115" s="45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7"/>
      <c r="AR115" s="48"/>
      <c r="AS115" s="47"/>
      <c r="AT115" s="47"/>
      <c r="AU115" s="47"/>
      <c r="AV115" s="47"/>
      <c r="AW115" s="49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50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51"/>
      <c r="BW115" s="52">
        <f t="shared" si="15"/>
        <v>0</v>
      </c>
      <c r="BX115" s="53">
        <f t="shared" si="16"/>
        <v>0</v>
      </c>
      <c r="BY115" s="53">
        <f t="shared" si="17"/>
        <v>0</v>
      </c>
      <c r="BZ115" s="54"/>
      <c r="CA115" s="262"/>
      <c r="CB115" s="262"/>
      <c r="CC115" s="262"/>
      <c r="CD115" s="262"/>
      <c r="CE115" s="262"/>
      <c r="CF115" s="262"/>
      <c r="CG115" s="262"/>
      <c r="CH115" s="262"/>
      <c r="CI115" s="262"/>
      <c r="CJ115" s="262"/>
      <c r="CK115" s="262"/>
      <c r="CL115" s="262"/>
      <c r="CM115" s="262"/>
      <c r="CN115" s="262"/>
      <c r="CO115" s="261">
        <f t="shared" si="18"/>
        <v>0</v>
      </c>
      <c r="CP115" s="262"/>
      <c r="CQ115" s="262"/>
      <c r="CR115" s="262"/>
      <c r="CS115" s="262"/>
      <c r="CT115" s="262"/>
      <c r="CU115" s="262"/>
      <c r="CV115" s="262"/>
      <c r="CW115" s="262"/>
      <c r="CX115" s="262"/>
      <c r="CY115" s="262"/>
      <c r="CZ115" s="262"/>
      <c r="DA115" s="262"/>
      <c r="DB115" s="262"/>
      <c r="DC115" s="262"/>
      <c r="DD115" s="262"/>
      <c r="DE115" s="262"/>
      <c r="DF115" s="262"/>
      <c r="DG115" s="262"/>
      <c r="DH115" s="262"/>
      <c r="DI115" s="262"/>
      <c r="DJ115" s="262"/>
      <c r="DK115" s="262"/>
      <c r="DL115" s="262"/>
      <c r="DM115" s="262"/>
      <c r="DN115" s="262"/>
      <c r="DO115" s="262"/>
      <c r="DP115" s="262"/>
      <c r="DQ115" s="262"/>
      <c r="DR115" s="262"/>
      <c r="DS115" s="262"/>
      <c r="DT115" s="262"/>
      <c r="DU115" s="262"/>
      <c r="DV115" s="262"/>
      <c r="DW115" s="262"/>
      <c r="DX115" s="262"/>
      <c r="DY115" s="262"/>
      <c r="DZ115" s="262"/>
      <c r="EA115" s="262"/>
      <c r="EB115" s="262"/>
    </row>
    <row r="116" s="28" customFormat="1" customHeight="1" spans="1:132">
      <c r="A116" s="95" t="s">
        <v>1610</v>
      </c>
      <c r="B116" s="95" t="s">
        <v>1747</v>
      </c>
      <c r="C116" s="95" t="s">
        <v>3804</v>
      </c>
      <c r="D116" s="116" t="s">
        <v>465</v>
      </c>
      <c r="E116" s="109" t="s">
        <v>466</v>
      </c>
      <c r="F116" s="110" t="s">
        <v>467</v>
      </c>
      <c r="G116" s="99">
        <f t="shared" si="19"/>
        <v>0</v>
      </c>
      <c r="H116" s="100"/>
      <c r="I116" s="150">
        <f t="shared" si="20"/>
        <v>0</v>
      </c>
      <c r="J116" s="151">
        <f t="shared" si="12"/>
        <v>0</v>
      </c>
      <c r="K116" s="37"/>
      <c r="L116" s="157"/>
      <c r="M116" s="33">
        <f t="shared" si="13"/>
        <v>0</v>
      </c>
      <c r="N116" s="38">
        <f t="shared" si="14"/>
        <v>0</v>
      </c>
      <c r="O116" s="156"/>
      <c r="P116" s="156"/>
      <c r="Q116" s="156"/>
      <c r="R116" s="156"/>
      <c r="S116" s="156"/>
      <c r="T116" s="175"/>
      <c r="U116" s="176"/>
      <c r="V116" s="176"/>
      <c r="W116" s="176"/>
      <c r="X116" s="177"/>
      <c r="Y116" s="175"/>
      <c r="Z116" s="176"/>
      <c r="AA116" s="176"/>
      <c r="AB116" s="205"/>
      <c r="AC116" s="43"/>
      <c r="AD116" s="44"/>
      <c r="AE116" s="44"/>
      <c r="AF116" s="45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7"/>
      <c r="AR116" s="48"/>
      <c r="AS116" s="47"/>
      <c r="AT116" s="47"/>
      <c r="AU116" s="47"/>
      <c r="AV116" s="47"/>
      <c r="AW116" s="49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50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51"/>
      <c r="BW116" s="52">
        <f t="shared" si="15"/>
        <v>0</v>
      </c>
      <c r="BX116" s="53">
        <f t="shared" si="16"/>
        <v>0</v>
      </c>
      <c r="BY116" s="53">
        <f t="shared" si="17"/>
        <v>0</v>
      </c>
      <c r="BZ116" s="54"/>
      <c r="CA116" s="261"/>
      <c r="CB116" s="261"/>
      <c r="CC116" s="261"/>
      <c r="CD116" s="261"/>
      <c r="CE116" s="261"/>
      <c r="CF116" s="261"/>
      <c r="CG116" s="261"/>
      <c r="CH116" s="261"/>
      <c r="CI116" s="261"/>
      <c r="CJ116" s="261"/>
      <c r="CK116" s="261"/>
      <c r="CL116" s="261"/>
      <c r="CM116" s="261"/>
      <c r="CN116" s="261"/>
      <c r="CO116" s="261">
        <f t="shared" si="18"/>
        <v>0</v>
      </c>
      <c r="CP116" s="261"/>
      <c r="CQ116" s="261"/>
      <c r="CR116" s="261"/>
      <c r="CS116" s="261"/>
      <c r="CT116" s="261"/>
      <c r="CU116" s="261"/>
      <c r="CV116" s="261"/>
      <c r="CW116" s="261"/>
      <c r="CX116" s="261"/>
      <c r="CY116" s="261"/>
      <c r="CZ116" s="261"/>
      <c r="DA116" s="261"/>
      <c r="DB116" s="261"/>
      <c r="DC116" s="261"/>
      <c r="DD116" s="261"/>
      <c r="DE116" s="261"/>
      <c r="DF116" s="261"/>
      <c r="DG116" s="261"/>
      <c r="DH116" s="261"/>
      <c r="DI116" s="261"/>
      <c r="DJ116" s="261"/>
      <c r="DK116" s="261"/>
      <c r="DL116" s="261"/>
      <c r="DM116" s="261"/>
      <c r="DN116" s="261"/>
      <c r="DO116" s="261"/>
      <c r="DP116" s="261"/>
      <c r="DQ116" s="261"/>
      <c r="DR116" s="261"/>
      <c r="DS116" s="261"/>
      <c r="DT116" s="261"/>
      <c r="DU116" s="261"/>
      <c r="DV116" s="261"/>
      <c r="DW116" s="261"/>
      <c r="DX116" s="261"/>
      <c r="DY116" s="261"/>
      <c r="DZ116" s="261"/>
      <c r="EA116" s="261"/>
      <c r="EB116" s="261"/>
    </row>
    <row r="117" s="28" customFormat="1" customHeight="1" spans="1:132">
      <c r="A117" s="95" t="s">
        <v>1610</v>
      </c>
      <c r="B117" s="95" t="s">
        <v>1747</v>
      </c>
      <c r="C117" s="95" t="s">
        <v>3804</v>
      </c>
      <c r="D117" s="116" t="s">
        <v>468</v>
      </c>
      <c r="E117" s="109" t="s">
        <v>469</v>
      </c>
      <c r="F117" s="110" t="s">
        <v>470</v>
      </c>
      <c r="G117" s="99">
        <f t="shared" si="19"/>
        <v>0</v>
      </c>
      <c r="H117" s="100"/>
      <c r="I117" s="150">
        <f t="shared" si="20"/>
        <v>0</v>
      </c>
      <c r="J117" s="151">
        <f t="shared" si="12"/>
        <v>0</v>
      </c>
      <c r="K117" s="37"/>
      <c r="L117" s="157"/>
      <c r="M117" s="33">
        <f t="shared" si="13"/>
        <v>0</v>
      </c>
      <c r="N117" s="38">
        <f t="shared" si="14"/>
        <v>0</v>
      </c>
      <c r="O117" s="156"/>
      <c r="P117" s="156"/>
      <c r="Q117" s="156"/>
      <c r="R117" s="156"/>
      <c r="S117" s="156"/>
      <c r="T117" s="175"/>
      <c r="U117" s="176"/>
      <c r="V117" s="176"/>
      <c r="W117" s="176"/>
      <c r="X117" s="177"/>
      <c r="Y117" s="175"/>
      <c r="Z117" s="176"/>
      <c r="AA117" s="176"/>
      <c r="AB117" s="205"/>
      <c r="AC117" s="43"/>
      <c r="AD117" s="44"/>
      <c r="AE117" s="44"/>
      <c r="AF117" s="45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7"/>
      <c r="AR117" s="48"/>
      <c r="AS117" s="47"/>
      <c r="AT117" s="47"/>
      <c r="AU117" s="47"/>
      <c r="AV117" s="47"/>
      <c r="AW117" s="49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50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51"/>
      <c r="BW117" s="52">
        <f t="shared" si="15"/>
        <v>0</v>
      </c>
      <c r="BX117" s="53">
        <f t="shared" si="16"/>
        <v>0</v>
      </c>
      <c r="BY117" s="53">
        <f t="shared" si="17"/>
        <v>0</v>
      </c>
      <c r="BZ117" s="54"/>
      <c r="CA117" s="261"/>
      <c r="CB117" s="261"/>
      <c r="CC117" s="261"/>
      <c r="CD117" s="261"/>
      <c r="CE117" s="261"/>
      <c r="CF117" s="261"/>
      <c r="CG117" s="261"/>
      <c r="CH117" s="261"/>
      <c r="CI117" s="261"/>
      <c r="CJ117" s="261"/>
      <c r="CK117" s="261"/>
      <c r="CL117" s="261"/>
      <c r="CM117" s="261"/>
      <c r="CN117" s="261"/>
      <c r="CO117" s="261">
        <f t="shared" si="18"/>
        <v>0</v>
      </c>
      <c r="CP117" s="261"/>
      <c r="CQ117" s="261"/>
      <c r="CR117" s="261"/>
      <c r="CS117" s="261"/>
      <c r="CT117" s="261"/>
      <c r="CU117" s="261"/>
      <c r="CV117" s="261"/>
      <c r="CW117" s="261"/>
      <c r="CX117" s="261"/>
      <c r="CY117" s="261"/>
      <c r="CZ117" s="261"/>
      <c r="DA117" s="261"/>
      <c r="DB117" s="261"/>
      <c r="DC117" s="261"/>
      <c r="DD117" s="261"/>
      <c r="DE117" s="261"/>
      <c r="DF117" s="261"/>
      <c r="DG117" s="261"/>
      <c r="DH117" s="261"/>
      <c r="DI117" s="261"/>
      <c r="DJ117" s="261"/>
      <c r="DK117" s="261"/>
      <c r="DL117" s="261"/>
      <c r="DM117" s="261"/>
      <c r="DN117" s="261"/>
      <c r="DO117" s="261"/>
      <c r="DP117" s="261"/>
      <c r="DQ117" s="261"/>
      <c r="DR117" s="261"/>
      <c r="DS117" s="261"/>
      <c r="DT117" s="261"/>
      <c r="DU117" s="261"/>
      <c r="DV117" s="261"/>
      <c r="DW117" s="261"/>
      <c r="DX117" s="261"/>
      <c r="DY117" s="261"/>
      <c r="DZ117" s="261"/>
      <c r="EA117" s="261"/>
      <c r="EB117" s="261"/>
    </row>
    <row r="118" s="28" customFormat="1" customHeight="1" spans="1:132">
      <c r="A118" s="95" t="s">
        <v>1610</v>
      </c>
      <c r="B118" s="95" t="s">
        <v>1747</v>
      </c>
      <c r="C118" s="95" t="s">
        <v>3804</v>
      </c>
      <c r="D118" s="116" t="s">
        <v>471</v>
      </c>
      <c r="E118" s="109" t="s">
        <v>472</v>
      </c>
      <c r="F118" s="110" t="s">
        <v>473</v>
      </c>
      <c r="G118" s="99">
        <f t="shared" si="19"/>
        <v>0</v>
      </c>
      <c r="H118" s="100"/>
      <c r="I118" s="150">
        <f t="shared" si="20"/>
        <v>0</v>
      </c>
      <c r="J118" s="151">
        <f t="shared" si="12"/>
        <v>0</v>
      </c>
      <c r="K118" s="37"/>
      <c r="L118" s="157"/>
      <c r="M118" s="33">
        <f t="shared" si="13"/>
        <v>0</v>
      </c>
      <c r="N118" s="38">
        <f t="shared" si="14"/>
        <v>0</v>
      </c>
      <c r="O118" s="162"/>
      <c r="P118" s="162"/>
      <c r="Q118" s="162"/>
      <c r="R118" s="162"/>
      <c r="S118" s="162"/>
      <c r="T118" s="175"/>
      <c r="U118" s="176"/>
      <c r="V118" s="176"/>
      <c r="W118" s="176"/>
      <c r="X118" s="177"/>
      <c r="Y118" s="175"/>
      <c r="Z118" s="176"/>
      <c r="AA118" s="176"/>
      <c r="AB118" s="205"/>
      <c r="AC118" s="43"/>
      <c r="AD118" s="44"/>
      <c r="AE118" s="44"/>
      <c r="AF118" s="45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7"/>
      <c r="AR118" s="48"/>
      <c r="AS118" s="47"/>
      <c r="AT118" s="47"/>
      <c r="AU118" s="47"/>
      <c r="AV118" s="47"/>
      <c r="AW118" s="49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50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51"/>
      <c r="BW118" s="52">
        <f t="shared" si="15"/>
        <v>0</v>
      </c>
      <c r="BX118" s="53">
        <f t="shared" si="16"/>
        <v>0</v>
      </c>
      <c r="BY118" s="53">
        <f t="shared" si="17"/>
        <v>0</v>
      </c>
      <c r="BZ118" s="54"/>
      <c r="CA118" s="261"/>
      <c r="CB118" s="261"/>
      <c r="CC118" s="261"/>
      <c r="CD118" s="261"/>
      <c r="CE118" s="261"/>
      <c r="CF118" s="261"/>
      <c r="CG118" s="261"/>
      <c r="CH118" s="261"/>
      <c r="CI118" s="261"/>
      <c r="CJ118" s="261"/>
      <c r="CK118" s="261"/>
      <c r="CL118" s="261"/>
      <c r="CM118" s="261"/>
      <c r="CN118" s="261"/>
      <c r="CO118" s="261">
        <f t="shared" si="18"/>
        <v>0</v>
      </c>
      <c r="CP118" s="261"/>
      <c r="CQ118" s="261"/>
      <c r="CR118" s="261"/>
      <c r="CS118" s="261"/>
      <c r="CT118" s="261"/>
      <c r="CU118" s="261"/>
      <c r="CV118" s="261"/>
      <c r="CW118" s="261"/>
      <c r="CX118" s="261"/>
      <c r="CY118" s="261"/>
      <c r="CZ118" s="261"/>
      <c r="DA118" s="261"/>
      <c r="DB118" s="261"/>
      <c r="DC118" s="261"/>
      <c r="DD118" s="261"/>
      <c r="DE118" s="261"/>
      <c r="DF118" s="261"/>
      <c r="DG118" s="261"/>
      <c r="DH118" s="261"/>
      <c r="DI118" s="261"/>
      <c r="DJ118" s="261"/>
      <c r="DK118" s="261"/>
      <c r="DL118" s="261"/>
      <c r="DM118" s="261"/>
      <c r="DN118" s="261"/>
      <c r="DO118" s="261"/>
      <c r="DP118" s="261"/>
      <c r="DQ118" s="261"/>
      <c r="DR118" s="261"/>
      <c r="DS118" s="261"/>
      <c r="DT118" s="261"/>
      <c r="DU118" s="261"/>
      <c r="DV118" s="261"/>
      <c r="DW118" s="261"/>
      <c r="DX118" s="261"/>
      <c r="DY118" s="261"/>
      <c r="DZ118" s="261"/>
      <c r="EA118" s="261"/>
      <c r="EB118" s="261"/>
    </row>
    <row r="119" s="28" customFormat="1" customHeight="1" spans="1:132">
      <c r="A119" s="95" t="s">
        <v>1610</v>
      </c>
      <c r="B119" s="95" t="s">
        <v>1645</v>
      </c>
      <c r="C119" s="95" t="s">
        <v>1646</v>
      </c>
      <c r="D119" s="280" t="s">
        <v>1872</v>
      </c>
      <c r="E119" s="109" t="s">
        <v>434</v>
      </c>
      <c r="F119" s="98" t="s">
        <v>435</v>
      </c>
      <c r="G119" s="99">
        <f t="shared" si="19"/>
        <v>0</v>
      </c>
      <c r="H119" s="114"/>
      <c r="I119" s="150">
        <f t="shared" si="20"/>
        <v>0</v>
      </c>
      <c r="J119" s="151">
        <f t="shared" si="12"/>
        <v>0</v>
      </c>
      <c r="K119" s="37"/>
      <c r="L119" s="36"/>
      <c r="M119" s="33">
        <f t="shared" si="13"/>
        <v>0</v>
      </c>
      <c r="N119" s="38">
        <f t="shared" si="14"/>
        <v>0</v>
      </c>
      <c r="O119" s="158"/>
      <c r="P119" s="158"/>
      <c r="Q119" s="158"/>
      <c r="R119" s="158"/>
      <c r="S119" s="158"/>
      <c r="T119" s="175"/>
      <c r="U119" s="176"/>
      <c r="V119" s="176"/>
      <c r="W119" s="176"/>
      <c r="X119" s="177"/>
      <c r="Y119" s="175"/>
      <c r="Z119" s="176"/>
      <c r="AA119" s="176"/>
      <c r="AB119" s="205"/>
      <c r="AC119" s="43"/>
      <c r="AD119" s="44"/>
      <c r="AE119" s="44"/>
      <c r="AF119" s="45"/>
      <c r="AG119" s="178"/>
      <c r="AH119" s="178"/>
      <c r="AI119" s="178"/>
      <c r="AJ119" s="211"/>
      <c r="AK119" s="178"/>
      <c r="AL119" s="178"/>
      <c r="AM119" s="178"/>
      <c r="AN119" s="178"/>
      <c r="AO119" s="178"/>
      <c r="AP119" s="178"/>
      <c r="AQ119" s="47"/>
      <c r="AR119" s="48"/>
      <c r="AS119" s="47"/>
      <c r="AT119" s="47"/>
      <c r="AU119" s="47"/>
      <c r="AV119" s="47"/>
      <c r="AW119" s="49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50"/>
      <c r="BL119" s="178"/>
      <c r="BM119" s="178"/>
      <c r="BN119" s="178"/>
      <c r="BO119" s="46"/>
      <c r="BP119" s="46"/>
      <c r="BQ119" s="46"/>
      <c r="BR119" s="46"/>
      <c r="BS119" s="46"/>
      <c r="BT119" s="46"/>
      <c r="BU119" s="46"/>
      <c r="BV119" s="51"/>
      <c r="BW119" s="52">
        <f t="shared" si="15"/>
        <v>0</v>
      </c>
      <c r="BX119" s="53">
        <f t="shared" si="16"/>
        <v>0</v>
      </c>
      <c r="BY119" s="53">
        <f t="shared" si="17"/>
        <v>0</v>
      </c>
      <c r="BZ119" s="54"/>
      <c r="CA119" s="261"/>
      <c r="CB119" s="261"/>
      <c r="CC119" s="261"/>
      <c r="CD119" s="261"/>
      <c r="CE119" s="261"/>
      <c r="CF119" s="261"/>
      <c r="CG119" s="261"/>
      <c r="CH119" s="261"/>
      <c r="CI119" s="261"/>
      <c r="CJ119" s="261"/>
      <c r="CK119" s="261"/>
      <c r="CL119" s="261"/>
      <c r="CM119" s="261"/>
      <c r="CN119" s="261"/>
      <c r="CO119" s="261">
        <f t="shared" si="18"/>
        <v>0</v>
      </c>
      <c r="CP119" s="261"/>
      <c r="CQ119" s="261"/>
      <c r="CR119" s="261"/>
      <c r="CS119" s="261"/>
      <c r="CT119" s="261"/>
      <c r="CU119" s="261"/>
      <c r="CV119" s="261"/>
      <c r="CW119" s="261"/>
      <c r="CX119" s="261"/>
      <c r="CY119" s="261"/>
      <c r="CZ119" s="261"/>
      <c r="DA119" s="261"/>
      <c r="DB119" s="261"/>
      <c r="DC119" s="261"/>
      <c r="DD119" s="261"/>
      <c r="DE119" s="261"/>
      <c r="DF119" s="261"/>
      <c r="DG119" s="261"/>
      <c r="DH119" s="261"/>
      <c r="DI119" s="261"/>
      <c r="DJ119" s="261"/>
      <c r="DK119" s="261"/>
      <c r="DL119" s="261"/>
      <c r="DM119" s="261"/>
      <c r="DN119" s="261"/>
      <c r="DO119" s="261"/>
      <c r="DP119" s="261"/>
      <c r="DQ119" s="261"/>
      <c r="DR119" s="261"/>
      <c r="DS119" s="261"/>
      <c r="DT119" s="261"/>
      <c r="DU119" s="261"/>
      <c r="DV119" s="261"/>
      <c r="DW119" s="261"/>
      <c r="DX119" s="261"/>
      <c r="DY119" s="261"/>
      <c r="DZ119" s="261"/>
      <c r="EA119" s="261"/>
      <c r="EB119" s="261"/>
    </row>
    <row r="120" s="28" customFormat="1" customHeight="1" spans="1:132">
      <c r="A120" s="95" t="s">
        <v>1610</v>
      </c>
      <c r="B120" s="95" t="s">
        <v>2106</v>
      </c>
      <c r="C120" s="95" t="s">
        <v>2107</v>
      </c>
      <c r="D120" s="116" t="s">
        <v>477</v>
      </c>
      <c r="E120" s="109" t="s">
        <v>478</v>
      </c>
      <c r="F120" s="110" t="s">
        <v>479</v>
      </c>
      <c r="G120" s="99">
        <f t="shared" si="19"/>
        <v>0</v>
      </c>
      <c r="H120" s="100"/>
      <c r="I120" s="150">
        <f t="shared" si="20"/>
        <v>0</v>
      </c>
      <c r="J120" s="151">
        <f t="shared" si="12"/>
        <v>0</v>
      </c>
      <c r="K120" s="37"/>
      <c r="L120" s="157"/>
      <c r="M120" s="33">
        <f t="shared" si="13"/>
        <v>0</v>
      </c>
      <c r="N120" s="38">
        <f t="shared" si="14"/>
        <v>0</v>
      </c>
      <c r="O120" s="162"/>
      <c r="P120" s="162"/>
      <c r="Q120" s="162"/>
      <c r="R120" s="162"/>
      <c r="S120" s="162"/>
      <c r="T120" s="175"/>
      <c r="U120" s="176"/>
      <c r="V120" s="176"/>
      <c r="W120" s="176"/>
      <c r="X120" s="177"/>
      <c r="Y120" s="175"/>
      <c r="Z120" s="176"/>
      <c r="AA120" s="176"/>
      <c r="AB120" s="205"/>
      <c r="AC120" s="43"/>
      <c r="AD120" s="44"/>
      <c r="AE120" s="44"/>
      <c r="AF120" s="45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7"/>
      <c r="AR120" s="48"/>
      <c r="AS120" s="47"/>
      <c r="AT120" s="47"/>
      <c r="AU120" s="47"/>
      <c r="AV120" s="47"/>
      <c r="AW120" s="49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50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51"/>
      <c r="BW120" s="52">
        <f t="shared" si="15"/>
        <v>0</v>
      </c>
      <c r="BX120" s="53">
        <f t="shared" si="16"/>
        <v>0</v>
      </c>
      <c r="BY120" s="53">
        <f t="shared" si="17"/>
        <v>0</v>
      </c>
      <c r="BZ120" s="54"/>
      <c r="CA120" s="261"/>
      <c r="CB120" s="261"/>
      <c r="CC120" s="261"/>
      <c r="CD120" s="261"/>
      <c r="CE120" s="261"/>
      <c r="CF120" s="261"/>
      <c r="CG120" s="261"/>
      <c r="CH120" s="261"/>
      <c r="CI120" s="261"/>
      <c r="CJ120" s="261"/>
      <c r="CK120" s="261"/>
      <c r="CL120" s="261"/>
      <c r="CM120" s="261"/>
      <c r="CN120" s="261"/>
      <c r="CO120" s="261">
        <f t="shared" si="18"/>
        <v>0</v>
      </c>
      <c r="CP120" s="261"/>
      <c r="CQ120" s="261"/>
      <c r="CR120" s="261"/>
      <c r="CS120" s="261"/>
      <c r="CT120" s="261"/>
      <c r="CU120" s="261"/>
      <c r="CV120" s="261"/>
      <c r="CW120" s="261"/>
      <c r="CX120" s="261"/>
      <c r="CY120" s="261"/>
      <c r="CZ120" s="261"/>
      <c r="DA120" s="261"/>
      <c r="DB120" s="261"/>
      <c r="DC120" s="261"/>
      <c r="DD120" s="261"/>
      <c r="DE120" s="261"/>
      <c r="DF120" s="261"/>
      <c r="DG120" s="261"/>
      <c r="DH120" s="261"/>
      <c r="DI120" s="261"/>
      <c r="DJ120" s="261"/>
      <c r="DK120" s="261"/>
      <c r="DL120" s="261"/>
      <c r="DM120" s="261"/>
      <c r="DN120" s="261"/>
      <c r="DO120" s="261"/>
      <c r="DP120" s="261"/>
      <c r="DQ120" s="261"/>
      <c r="DR120" s="261"/>
      <c r="DS120" s="261"/>
      <c r="DT120" s="261"/>
      <c r="DU120" s="261"/>
      <c r="DV120" s="261"/>
      <c r="DW120" s="261"/>
      <c r="DX120" s="261"/>
      <c r="DY120" s="261"/>
      <c r="DZ120" s="261"/>
      <c r="EA120" s="261"/>
      <c r="EB120" s="261"/>
    </row>
    <row r="121" s="28" customFormat="1" customHeight="1" spans="1:132">
      <c r="A121" s="95" t="s">
        <v>1610</v>
      </c>
      <c r="B121" s="95" t="s">
        <v>2106</v>
      </c>
      <c r="C121" s="95" t="s">
        <v>2107</v>
      </c>
      <c r="D121" s="116" t="s">
        <v>480</v>
      </c>
      <c r="E121" s="109" t="s">
        <v>481</v>
      </c>
      <c r="F121" s="110" t="s">
        <v>482</v>
      </c>
      <c r="G121" s="99">
        <f t="shared" si="19"/>
        <v>0</v>
      </c>
      <c r="H121" s="100"/>
      <c r="I121" s="150">
        <f t="shared" si="20"/>
        <v>0</v>
      </c>
      <c r="J121" s="151">
        <f t="shared" si="12"/>
        <v>0</v>
      </c>
      <c r="K121" s="37"/>
      <c r="L121" s="157"/>
      <c r="M121" s="33">
        <f t="shared" si="13"/>
        <v>0</v>
      </c>
      <c r="N121" s="38">
        <f t="shared" si="14"/>
        <v>0</v>
      </c>
      <c r="O121" s="162"/>
      <c r="P121" s="162"/>
      <c r="Q121" s="162"/>
      <c r="R121" s="162"/>
      <c r="S121" s="162"/>
      <c r="T121" s="175"/>
      <c r="U121" s="176"/>
      <c r="V121" s="176"/>
      <c r="W121" s="176"/>
      <c r="X121" s="177"/>
      <c r="Y121" s="175"/>
      <c r="Z121" s="176"/>
      <c r="AA121" s="176"/>
      <c r="AB121" s="205"/>
      <c r="AC121" s="43"/>
      <c r="AD121" s="44"/>
      <c r="AE121" s="44"/>
      <c r="AF121" s="45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7"/>
      <c r="AR121" s="48"/>
      <c r="AS121" s="47"/>
      <c r="AT121" s="47"/>
      <c r="AU121" s="47"/>
      <c r="AV121" s="47"/>
      <c r="AW121" s="49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50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51"/>
      <c r="BW121" s="52">
        <f t="shared" si="15"/>
        <v>0</v>
      </c>
      <c r="BX121" s="53">
        <f t="shared" si="16"/>
        <v>0</v>
      </c>
      <c r="BY121" s="53">
        <f t="shared" si="17"/>
        <v>0</v>
      </c>
      <c r="BZ121" s="54"/>
      <c r="CA121" s="261"/>
      <c r="CB121" s="261"/>
      <c r="CC121" s="261"/>
      <c r="CD121" s="261"/>
      <c r="CE121" s="261"/>
      <c r="CF121" s="261"/>
      <c r="CG121" s="261"/>
      <c r="CH121" s="261"/>
      <c r="CI121" s="261"/>
      <c r="CJ121" s="261"/>
      <c r="CK121" s="261"/>
      <c r="CL121" s="261"/>
      <c r="CM121" s="261"/>
      <c r="CN121" s="261"/>
      <c r="CO121" s="261">
        <f t="shared" si="18"/>
        <v>0</v>
      </c>
      <c r="CP121" s="261"/>
      <c r="CQ121" s="261"/>
      <c r="CR121" s="261"/>
      <c r="CS121" s="261"/>
      <c r="CT121" s="261"/>
      <c r="CU121" s="261"/>
      <c r="CV121" s="261"/>
      <c r="CW121" s="261"/>
      <c r="CX121" s="261"/>
      <c r="CY121" s="261"/>
      <c r="CZ121" s="261"/>
      <c r="DA121" s="261"/>
      <c r="DB121" s="261"/>
      <c r="DC121" s="261"/>
      <c r="DD121" s="261"/>
      <c r="DE121" s="261"/>
      <c r="DF121" s="261"/>
      <c r="DG121" s="261"/>
      <c r="DH121" s="261"/>
      <c r="DI121" s="261"/>
      <c r="DJ121" s="261"/>
      <c r="DK121" s="261"/>
      <c r="DL121" s="261"/>
      <c r="DM121" s="261"/>
      <c r="DN121" s="261"/>
      <c r="DO121" s="261"/>
      <c r="DP121" s="261"/>
      <c r="DQ121" s="261"/>
      <c r="DR121" s="261"/>
      <c r="DS121" s="261"/>
      <c r="DT121" s="261"/>
      <c r="DU121" s="261"/>
      <c r="DV121" s="261"/>
      <c r="DW121" s="261"/>
      <c r="DX121" s="261"/>
      <c r="DY121" s="261"/>
      <c r="DZ121" s="261"/>
      <c r="EA121" s="261"/>
      <c r="EB121" s="261"/>
    </row>
    <row r="122" s="28" customFormat="1" customHeight="1" spans="1:132">
      <c r="A122" s="95" t="s">
        <v>1610</v>
      </c>
      <c r="B122" s="95" t="s">
        <v>2106</v>
      </c>
      <c r="C122" s="95" t="s">
        <v>2107</v>
      </c>
      <c r="D122" s="116" t="s">
        <v>483</v>
      </c>
      <c r="E122" s="109" t="s">
        <v>484</v>
      </c>
      <c r="F122" s="110" t="s">
        <v>485</v>
      </c>
      <c r="G122" s="99">
        <f t="shared" si="19"/>
        <v>0</v>
      </c>
      <c r="H122" s="100"/>
      <c r="I122" s="150">
        <f t="shared" si="20"/>
        <v>0</v>
      </c>
      <c r="J122" s="151">
        <f t="shared" si="12"/>
        <v>0</v>
      </c>
      <c r="K122" s="37"/>
      <c r="L122" s="36"/>
      <c r="M122" s="33">
        <f t="shared" si="13"/>
        <v>0</v>
      </c>
      <c r="N122" s="38">
        <f t="shared" si="14"/>
        <v>0</v>
      </c>
      <c r="O122" s="162"/>
      <c r="P122" s="162"/>
      <c r="Q122" s="162"/>
      <c r="R122" s="162"/>
      <c r="S122" s="162"/>
      <c r="T122" s="40"/>
      <c r="U122" s="39"/>
      <c r="V122" s="39"/>
      <c r="W122" s="39"/>
      <c r="X122" s="41"/>
      <c r="Y122" s="40"/>
      <c r="Z122" s="39"/>
      <c r="AA122" s="39"/>
      <c r="AB122" s="42"/>
      <c r="AC122" s="43"/>
      <c r="AD122" s="44"/>
      <c r="AE122" s="44"/>
      <c r="AF122" s="45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7"/>
      <c r="AR122" s="48"/>
      <c r="AS122" s="47"/>
      <c r="AT122" s="47"/>
      <c r="AU122" s="47"/>
      <c r="AV122" s="47"/>
      <c r="AW122" s="49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50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51"/>
      <c r="BW122" s="52">
        <f t="shared" si="15"/>
        <v>0</v>
      </c>
      <c r="BX122" s="53">
        <f t="shared" si="16"/>
        <v>0</v>
      </c>
      <c r="BY122" s="53">
        <f t="shared" si="17"/>
        <v>0</v>
      </c>
      <c r="BZ122" s="54"/>
      <c r="CA122" s="262"/>
      <c r="CB122" s="262"/>
      <c r="CC122" s="262"/>
      <c r="CD122" s="262"/>
      <c r="CE122" s="262"/>
      <c r="CF122" s="262"/>
      <c r="CG122" s="262"/>
      <c r="CH122" s="262"/>
      <c r="CI122" s="262"/>
      <c r="CJ122" s="262"/>
      <c r="CK122" s="262"/>
      <c r="CL122" s="262"/>
      <c r="CM122" s="262"/>
      <c r="CN122" s="262"/>
      <c r="CO122" s="261">
        <f t="shared" si="18"/>
        <v>0</v>
      </c>
      <c r="CP122" s="262"/>
      <c r="CQ122" s="262"/>
      <c r="CR122" s="262"/>
      <c r="CS122" s="262"/>
      <c r="CT122" s="262"/>
      <c r="CU122" s="262"/>
      <c r="CV122" s="262"/>
      <c r="CW122" s="262"/>
      <c r="CX122" s="262"/>
      <c r="CY122" s="262"/>
      <c r="CZ122" s="262"/>
      <c r="DA122" s="262"/>
      <c r="DB122" s="262"/>
      <c r="DC122" s="262"/>
      <c r="DD122" s="262"/>
      <c r="DE122" s="262"/>
      <c r="DF122" s="262"/>
      <c r="DG122" s="262"/>
      <c r="DH122" s="262"/>
      <c r="DI122" s="262"/>
      <c r="DJ122" s="262"/>
      <c r="DK122" s="262"/>
      <c r="DL122" s="262"/>
      <c r="DM122" s="262"/>
      <c r="DN122" s="262"/>
      <c r="DO122" s="262"/>
      <c r="DP122" s="262"/>
      <c r="DQ122" s="262"/>
      <c r="DR122" s="262"/>
      <c r="DS122" s="262"/>
      <c r="DT122" s="262"/>
      <c r="DU122" s="262"/>
      <c r="DV122" s="262"/>
      <c r="DW122" s="262"/>
      <c r="DX122" s="262"/>
      <c r="DY122" s="262"/>
      <c r="DZ122" s="262"/>
      <c r="EA122" s="262"/>
      <c r="EB122" s="262"/>
    </row>
    <row r="123" s="28" customFormat="1" customHeight="1" spans="1:132">
      <c r="A123" s="95" t="s">
        <v>1610</v>
      </c>
      <c r="B123" s="95" t="s">
        <v>2106</v>
      </c>
      <c r="C123" s="95" t="s">
        <v>2107</v>
      </c>
      <c r="D123" s="116" t="s">
        <v>486</v>
      </c>
      <c r="E123" s="109" t="s">
        <v>487</v>
      </c>
      <c r="F123" s="110" t="s">
        <v>488</v>
      </c>
      <c r="G123" s="99">
        <f t="shared" si="19"/>
        <v>0</v>
      </c>
      <c r="H123" s="100"/>
      <c r="I123" s="150">
        <f t="shared" si="20"/>
        <v>0</v>
      </c>
      <c r="J123" s="151">
        <f t="shared" si="12"/>
        <v>0</v>
      </c>
      <c r="K123" s="35"/>
      <c r="L123" s="157"/>
      <c r="M123" s="33">
        <f t="shared" si="13"/>
        <v>0</v>
      </c>
      <c r="N123" s="38">
        <f t="shared" si="14"/>
        <v>0</v>
      </c>
      <c r="O123" s="162"/>
      <c r="P123" s="162"/>
      <c r="Q123" s="162"/>
      <c r="R123" s="162"/>
      <c r="S123" s="162"/>
      <c r="T123" s="175"/>
      <c r="U123" s="176"/>
      <c r="V123" s="176"/>
      <c r="W123" s="176"/>
      <c r="X123" s="177"/>
      <c r="Y123" s="175"/>
      <c r="Z123" s="176"/>
      <c r="AA123" s="176"/>
      <c r="AB123" s="205"/>
      <c r="AC123" s="43"/>
      <c r="AD123" s="44"/>
      <c r="AE123" s="44"/>
      <c r="AF123" s="45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7"/>
      <c r="AR123" s="48"/>
      <c r="AS123" s="47"/>
      <c r="AT123" s="47"/>
      <c r="AU123" s="47"/>
      <c r="AV123" s="47"/>
      <c r="AW123" s="49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50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51"/>
      <c r="BW123" s="52">
        <f t="shared" si="15"/>
        <v>0</v>
      </c>
      <c r="BX123" s="53">
        <f t="shared" si="16"/>
        <v>0</v>
      </c>
      <c r="BY123" s="53">
        <f t="shared" si="17"/>
        <v>0</v>
      </c>
      <c r="BZ123" s="54"/>
      <c r="CA123" s="261"/>
      <c r="CB123" s="261"/>
      <c r="CC123" s="261"/>
      <c r="CD123" s="261"/>
      <c r="CE123" s="261"/>
      <c r="CF123" s="261"/>
      <c r="CG123" s="261"/>
      <c r="CH123" s="261"/>
      <c r="CI123" s="261"/>
      <c r="CJ123" s="261"/>
      <c r="CK123" s="261"/>
      <c r="CL123" s="261"/>
      <c r="CM123" s="261"/>
      <c r="CN123" s="261"/>
      <c r="CO123" s="261">
        <f t="shared" si="18"/>
        <v>0</v>
      </c>
      <c r="CP123" s="261"/>
      <c r="CQ123" s="261"/>
      <c r="CR123" s="261"/>
      <c r="CS123" s="261"/>
      <c r="CT123" s="261"/>
      <c r="CU123" s="261"/>
      <c r="CV123" s="261"/>
      <c r="CW123" s="261"/>
      <c r="CX123" s="261"/>
      <c r="CY123" s="261"/>
      <c r="CZ123" s="261"/>
      <c r="DA123" s="261"/>
      <c r="DB123" s="261"/>
      <c r="DC123" s="261"/>
      <c r="DD123" s="261"/>
      <c r="DE123" s="261"/>
      <c r="DF123" s="261"/>
      <c r="DG123" s="261"/>
      <c r="DH123" s="261"/>
      <c r="DI123" s="261"/>
      <c r="DJ123" s="261"/>
      <c r="DK123" s="261"/>
      <c r="DL123" s="261"/>
      <c r="DM123" s="261"/>
      <c r="DN123" s="261"/>
      <c r="DO123" s="261"/>
      <c r="DP123" s="261"/>
      <c r="DQ123" s="261"/>
      <c r="DR123" s="261"/>
      <c r="DS123" s="261"/>
      <c r="DT123" s="261"/>
      <c r="DU123" s="261"/>
      <c r="DV123" s="261"/>
      <c r="DW123" s="261"/>
      <c r="DX123" s="261"/>
      <c r="DY123" s="261"/>
      <c r="DZ123" s="261"/>
      <c r="EA123" s="261"/>
      <c r="EB123" s="261"/>
    </row>
    <row r="124" s="28" customFormat="1" customHeight="1" spans="1:132">
      <c r="A124" s="95" t="s">
        <v>1610</v>
      </c>
      <c r="B124" s="95" t="s">
        <v>2106</v>
      </c>
      <c r="C124" s="95" t="s">
        <v>2107</v>
      </c>
      <c r="D124" s="116" t="s">
        <v>489</v>
      </c>
      <c r="E124" s="109" t="s">
        <v>490</v>
      </c>
      <c r="F124" s="110" t="s">
        <v>491</v>
      </c>
      <c r="G124" s="99">
        <f t="shared" si="19"/>
        <v>0</v>
      </c>
      <c r="H124" s="100"/>
      <c r="I124" s="150">
        <f t="shared" si="20"/>
        <v>0</v>
      </c>
      <c r="J124" s="151">
        <f t="shared" si="12"/>
        <v>0</v>
      </c>
      <c r="K124" s="35"/>
      <c r="L124" s="157"/>
      <c r="M124" s="33">
        <f t="shared" si="13"/>
        <v>0</v>
      </c>
      <c r="N124" s="38">
        <f t="shared" si="14"/>
        <v>0</v>
      </c>
      <c r="O124" s="162"/>
      <c r="P124" s="162"/>
      <c r="Q124" s="162"/>
      <c r="R124" s="162"/>
      <c r="S124" s="162"/>
      <c r="T124" s="175"/>
      <c r="U124" s="176"/>
      <c r="V124" s="176"/>
      <c r="W124" s="176"/>
      <c r="X124" s="177"/>
      <c r="Y124" s="175"/>
      <c r="Z124" s="176"/>
      <c r="AA124" s="176"/>
      <c r="AB124" s="205"/>
      <c r="AC124" s="43"/>
      <c r="AD124" s="44"/>
      <c r="AE124" s="44"/>
      <c r="AF124" s="45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7"/>
      <c r="AR124" s="48"/>
      <c r="AS124" s="47"/>
      <c r="AT124" s="47"/>
      <c r="AU124" s="47"/>
      <c r="AV124" s="47"/>
      <c r="AW124" s="49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50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51"/>
      <c r="BW124" s="52">
        <f t="shared" si="15"/>
        <v>0</v>
      </c>
      <c r="BX124" s="53">
        <f t="shared" si="16"/>
        <v>0</v>
      </c>
      <c r="BY124" s="53">
        <f t="shared" si="17"/>
        <v>0</v>
      </c>
      <c r="BZ124" s="54"/>
      <c r="CA124" s="261"/>
      <c r="CB124" s="261"/>
      <c r="CC124" s="261"/>
      <c r="CD124" s="261"/>
      <c r="CE124" s="261"/>
      <c r="CF124" s="261"/>
      <c r="CG124" s="261"/>
      <c r="CH124" s="261"/>
      <c r="CI124" s="261"/>
      <c r="CJ124" s="261"/>
      <c r="CK124" s="261"/>
      <c r="CL124" s="261"/>
      <c r="CM124" s="261"/>
      <c r="CN124" s="261"/>
      <c r="CO124" s="261">
        <f t="shared" si="18"/>
        <v>0</v>
      </c>
      <c r="CP124" s="261"/>
      <c r="CQ124" s="261"/>
      <c r="CR124" s="261"/>
      <c r="CS124" s="261"/>
      <c r="CT124" s="261"/>
      <c r="CU124" s="261"/>
      <c r="CV124" s="261"/>
      <c r="CW124" s="261"/>
      <c r="CX124" s="261"/>
      <c r="CY124" s="261"/>
      <c r="CZ124" s="261"/>
      <c r="DA124" s="261"/>
      <c r="DB124" s="261"/>
      <c r="DC124" s="261"/>
      <c r="DD124" s="261"/>
      <c r="DE124" s="261"/>
      <c r="DF124" s="261"/>
      <c r="DG124" s="261"/>
      <c r="DH124" s="261"/>
      <c r="DI124" s="261"/>
      <c r="DJ124" s="261"/>
      <c r="DK124" s="261"/>
      <c r="DL124" s="261"/>
      <c r="DM124" s="261"/>
      <c r="DN124" s="261"/>
      <c r="DO124" s="261"/>
      <c r="DP124" s="261"/>
      <c r="DQ124" s="261"/>
      <c r="DR124" s="261"/>
      <c r="DS124" s="261"/>
      <c r="DT124" s="261"/>
      <c r="DU124" s="261"/>
      <c r="DV124" s="261"/>
      <c r="DW124" s="261"/>
      <c r="DX124" s="261"/>
      <c r="DY124" s="261"/>
      <c r="DZ124" s="261"/>
      <c r="EA124" s="261"/>
      <c r="EB124" s="261"/>
    </row>
    <row r="125" s="28" customFormat="1" customHeight="1" spans="1:132">
      <c r="A125" s="95" t="s">
        <v>1610</v>
      </c>
      <c r="B125" s="95" t="s">
        <v>2106</v>
      </c>
      <c r="C125" s="95" t="s">
        <v>2107</v>
      </c>
      <c r="D125" s="116" t="s">
        <v>492</v>
      </c>
      <c r="E125" s="109" t="s">
        <v>493</v>
      </c>
      <c r="F125" s="110" t="s">
        <v>494</v>
      </c>
      <c r="G125" s="99">
        <f t="shared" si="19"/>
        <v>0</v>
      </c>
      <c r="H125" s="100"/>
      <c r="I125" s="150">
        <f t="shared" si="20"/>
        <v>0</v>
      </c>
      <c r="J125" s="151">
        <f t="shared" si="12"/>
        <v>0</v>
      </c>
      <c r="K125" s="35"/>
      <c r="L125" s="157"/>
      <c r="M125" s="33">
        <f t="shared" si="13"/>
        <v>0</v>
      </c>
      <c r="N125" s="38">
        <f t="shared" si="14"/>
        <v>0</v>
      </c>
      <c r="O125" s="162"/>
      <c r="P125" s="162"/>
      <c r="Q125" s="162"/>
      <c r="R125" s="162"/>
      <c r="S125" s="162"/>
      <c r="T125" s="175"/>
      <c r="U125" s="176"/>
      <c r="V125" s="176"/>
      <c r="W125" s="176"/>
      <c r="X125" s="177"/>
      <c r="Y125" s="175"/>
      <c r="Z125" s="176"/>
      <c r="AA125" s="176"/>
      <c r="AB125" s="205"/>
      <c r="AC125" s="43"/>
      <c r="AD125" s="44"/>
      <c r="AE125" s="44"/>
      <c r="AF125" s="45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7"/>
      <c r="AR125" s="48"/>
      <c r="AS125" s="47"/>
      <c r="AT125" s="47"/>
      <c r="AU125" s="47"/>
      <c r="AV125" s="47"/>
      <c r="AW125" s="49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50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51"/>
      <c r="BW125" s="52">
        <f t="shared" si="15"/>
        <v>0</v>
      </c>
      <c r="BX125" s="53">
        <f t="shared" si="16"/>
        <v>0</v>
      </c>
      <c r="BY125" s="53">
        <f t="shared" si="17"/>
        <v>0</v>
      </c>
      <c r="BZ125" s="54"/>
      <c r="CA125" s="261"/>
      <c r="CB125" s="261"/>
      <c r="CC125" s="261"/>
      <c r="CD125" s="261"/>
      <c r="CE125" s="261"/>
      <c r="CF125" s="261"/>
      <c r="CG125" s="261"/>
      <c r="CH125" s="261"/>
      <c r="CI125" s="261"/>
      <c r="CJ125" s="261"/>
      <c r="CK125" s="261"/>
      <c r="CL125" s="261"/>
      <c r="CM125" s="261"/>
      <c r="CN125" s="261"/>
      <c r="CO125" s="261">
        <f t="shared" si="18"/>
        <v>0</v>
      </c>
      <c r="CP125" s="261"/>
      <c r="CQ125" s="261"/>
      <c r="CR125" s="261"/>
      <c r="CS125" s="261"/>
      <c r="CT125" s="261"/>
      <c r="CU125" s="261"/>
      <c r="CV125" s="261"/>
      <c r="CW125" s="261"/>
      <c r="CX125" s="261"/>
      <c r="CY125" s="261"/>
      <c r="CZ125" s="261"/>
      <c r="DA125" s="261"/>
      <c r="DB125" s="261"/>
      <c r="DC125" s="261"/>
      <c r="DD125" s="261"/>
      <c r="DE125" s="261"/>
      <c r="DF125" s="261"/>
      <c r="DG125" s="261"/>
      <c r="DH125" s="261"/>
      <c r="DI125" s="261"/>
      <c r="DJ125" s="261"/>
      <c r="DK125" s="261"/>
      <c r="DL125" s="261"/>
      <c r="DM125" s="261"/>
      <c r="DN125" s="261"/>
      <c r="DO125" s="261"/>
      <c r="DP125" s="261"/>
      <c r="DQ125" s="261"/>
      <c r="DR125" s="261"/>
      <c r="DS125" s="261"/>
      <c r="DT125" s="261"/>
      <c r="DU125" s="261"/>
      <c r="DV125" s="261"/>
      <c r="DW125" s="261"/>
      <c r="DX125" s="261"/>
      <c r="DY125" s="261"/>
      <c r="DZ125" s="261"/>
      <c r="EA125" s="261"/>
      <c r="EB125" s="261"/>
    </row>
    <row r="126" s="28" customFormat="1" customHeight="1" spans="1:132">
      <c r="A126" s="95" t="s">
        <v>1610</v>
      </c>
      <c r="B126" s="95" t="s">
        <v>1645</v>
      </c>
      <c r="C126" s="95" t="s">
        <v>1646</v>
      </c>
      <c r="D126" s="104" t="s">
        <v>1795</v>
      </c>
      <c r="E126" s="112" t="s">
        <v>475</v>
      </c>
      <c r="F126" s="98" t="s">
        <v>476</v>
      </c>
      <c r="G126" s="99">
        <f t="shared" si="19"/>
        <v>0</v>
      </c>
      <c r="H126" s="114"/>
      <c r="I126" s="150">
        <f t="shared" si="20"/>
        <v>0</v>
      </c>
      <c r="J126" s="151">
        <f t="shared" si="12"/>
        <v>0</v>
      </c>
      <c r="K126" s="35"/>
      <c r="L126" s="157"/>
      <c r="M126" s="33">
        <f t="shared" si="13"/>
        <v>0</v>
      </c>
      <c r="N126" s="38">
        <f t="shared" si="14"/>
        <v>0</v>
      </c>
      <c r="O126" s="158"/>
      <c r="P126" s="158"/>
      <c r="Q126" s="158"/>
      <c r="R126" s="158"/>
      <c r="S126" s="158"/>
      <c r="T126" s="175"/>
      <c r="U126" s="176"/>
      <c r="V126" s="176"/>
      <c r="W126" s="176"/>
      <c r="X126" s="177"/>
      <c r="Y126" s="175"/>
      <c r="Z126" s="176"/>
      <c r="AA126" s="176"/>
      <c r="AB126" s="205"/>
      <c r="AC126" s="43"/>
      <c r="AD126" s="44"/>
      <c r="AE126" s="44"/>
      <c r="AF126" s="45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47"/>
      <c r="AR126" s="48"/>
      <c r="AS126" s="47"/>
      <c r="AT126" s="47"/>
      <c r="AU126" s="47"/>
      <c r="AV126" s="47"/>
      <c r="AW126" s="49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50"/>
      <c r="BL126" s="178"/>
      <c r="BM126" s="178"/>
      <c r="BN126" s="178"/>
      <c r="BO126" s="46"/>
      <c r="BP126" s="46"/>
      <c r="BQ126" s="46"/>
      <c r="BR126" s="46"/>
      <c r="BS126" s="46"/>
      <c r="BT126" s="46"/>
      <c r="BU126" s="46"/>
      <c r="BV126" s="51"/>
      <c r="BW126" s="52">
        <f t="shared" si="15"/>
        <v>0</v>
      </c>
      <c r="BX126" s="53">
        <f t="shared" si="16"/>
        <v>0</v>
      </c>
      <c r="BY126" s="53">
        <f t="shared" si="17"/>
        <v>0</v>
      </c>
      <c r="BZ126" s="54"/>
      <c r="CA126" s="261"/>
      <c r="CB126" s="261"/>
      <c r="CC126" s="261"/>
      <c r="CD126" s="261"/>
      <c r="CE126" s="261"/>
      <c r="CF126" s="261"/>
      <c r="CG126" s="261"/>
      <c r="CH126" s="261"/>
      <c r="CI126" s="261"/>
      <c r="CJ126" s="261"/>
      <c r="CK126" s="261"/>
      <c r="CL126" s="261"/>
      <c r="CM126" s="261"/>
      <c r="CN126" s="261"/>
      <c r="CO126" s="261">
        <f t="shared" si="18"/>
        <v>0</v>
      </c>
      <c r="CP126" s="261"/>
      <c r="CQ126" s="261"/>
      <c r="CR126" s="261"/>
      <c r="CS126" s="261"/>
      <c r="CT126" s="261"/>
      <c r="CU126" s="261"/>
      <c r="CV126" s="261"/>
      <c r="CW126" s="261"/>
      <c r="CX126" s="261"/>
      <c r="CY126" s="261"/>
      <c r="CZ126" s="261"/>
      <c r="DA126" s="261"/>
      <c r="DB126" s="261"/>
      <c r="DC126" s="261"/>
      <c r="DD126" s="261"/>
      <c r="DE126" s="261"/>
      <c r="DF126" s="261"/>
      <c r="DG126" s="261"/>
      <c r="DH126" s="261"/>
      <c r="DI126" s="261"/>
      <c r="DJ126" s="261"/>
      <c r="DK126" s="261"/>
      <c r="DL126" s="261"/>
      <c r="DM126" s="261"/>
      <c r="DN126" s="261"/>
      <c r="DO126" s="261"/>
      <c r="DP126" s="261"/>
      <c r="DQ126" s="261"/>
      <c r="DR126" s="261"/>
      <c r="DS126" s="261"/>
      <c r="DT126" s="261"/>
      <c r="DU126" s="261"/>
      <c r="DV126" s="261"/>
      <c r="DW126" s="261"/>
      <c r="DX126" s="261"/>
      <c r="DY126" s="261"/>
      <c r="DZ126" s="261"/>
      <c r="EA126" s="261"/>
      <c r="EB126" s="261"/>
    </row>
    <row r="127" s="28" customFormat="1" customHeight="1" spans="1:132">
      <c r="A127" s="95" t="s">
        <v>1610</v>
      </c>
      <c r="B127" s="95" t="s">
        <v>2069</v>
      </c>
      <c r="C127" s="95" t="s">
        <v>2070</v>
      </c>
      <c r="D127" s="115" t="s">
        <v>498</v>
      </c>
      <c r="E127" s="109" t="s">
        <v>499</v>
      </c>
      <c r="F127" s="110" t="s">
        <v>500</v>
      </c>
      <c r="G127" s="99">
        <f t="shared" si="19"/>
        <v>0</v>
      </c>
      <c r="H127" s="100"/>
      <c r="I127" s="150">
        <f t="shared" si="20"/>
        <v>0</v>
      </c>
      <c r="J127" s="151">
        <f t="shared" si="12"/>
        <v>0</v>
      </c>
      <c r="K127" s="35"/>
      <c r="L127" s="157"/>
      <c r="M127" s="33">
        <f t="shared" si="13"/>
        <v>0</v>
      </c>
      <c r="N127" s="38">
        <f t="shared" si="14"/>
        <v>0</v>
      </c>
      <c r="O127" s="162"/>
      <c r="P127" s="162"/>
      <c r="Q127" s="162"/>
      <c r="R127" s="162"/>
      <c r="S127" s="162"/>
      <c r="T127" s="175"/>
      <c r="U127" s="176"/>
      <c r="V127" s="176"/>
      <c r="W127" s="176"/>
      <c r="X127" s="177"/>
      <c r="Y127" s="175"/>
      <c r="Z127" s="176"/>
      <c r="AA127" s="176"/>
      <c r="AB127" s="205"/>
      <c r="AC127" s="43"/>
      <c r="AD127" s="44"/>
      <c r="AE127" s="44"/>
      <c r="AF127" s="45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7"/>
      <c r="AR127" s="48"/>
      <c r="AS127" s="47"/>
      <c r="AT127" s="47"/>
      <c r="AU127" s="47"/>
      <c r="AV127" s="47"/>
      <c r="AW127" s="49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50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51"/>
      <c r="BW127" s="52">
        <f t="shared" si="15"/>
        <v>0</v>
      </c>
      <c r="BX127" s="53">
        <f t="shared" si="16"/>
        <v>0</v>
      </c>
      <c r="BY127" s="53">
        <f t="shared" si="17"/>
        <v>0</v>
      </c>
      <c r="BZ127" s="54"/>
      <c r="CA127" s="261"/>
      <c r="CB127" s="261"/>
      <c r="CC127" s="261"/>
      <c r="CD127" s="261"/>
      <c r="CE127" s="261"/>
      <c r="CF127" s="261"/>
      <c r="CG127" s="261"/>
      <c r="CH127" s="261"/>
      <c r="CI127" s="261"/>
      <c r="CJ127" s="261"/>
      <c r="CK127" s="261"/>
      <c r="CL127" s="261"/>
      <c r="CM127" s="261"/>
      <c r="CN127" s="261"/>
      <c r="CO127" s="261">
        <f t="shared" si="18"/>
        <v>0</v>
      </c>
      <c r="CP127" s="261"/>
      <c r="CQ127" s="261"/>
      <c r="CR127" s="261"/>
      <c r="CS127" s="261"/>
      <c r="CT127" s="261"/>
      <c r="CU127" s="261"/>
      <c r="CV127" s="261"/>
      <c r="CW127" s="261"/>
      <c r="CX127" s="261"/>
      <c r="CY127" s="261"/>
      <c r="CZ127" s="261"/>
      <c r="DA127" s="261"/>
      <c r="DB127" s="261"/>
      <c r="DC127" s="261"/>
      <c r="DD127" s="261"/>
      <c r="DE127" s="261"/>
      <c r="DF127" s="261"/>
      <c r="DG127" s="261"/>
      <c r="DH127" s="261"/>
      <c r="DI127" s="261"/>
      <c r="DJ127" s="261"/>
      <c r="DK127" s="261"/>
      <c r="DL127" s="261"/>
      <c r="DM127" s="261"/>
      <c r="DN127" s="261"/>
      <c r="DO127" s="261"/>
      <c r="DP127" s="261"/>
      <c r="DQ127" s="261"/>
      <c r="DR127" s="261"/>
      <c r="DS127" s="261"/>
      <c r="DT127" s="261"/>
      <c r="DU127" s="261"/>
      <c r="DV127" s="261"/>
      <c r="DW127" s="261"/>
      <c r="DX127" s="261"/>
      <c r="DY127" s="261"/>
      <c r="DZ127" s="261"/>
      <c r="EA127" s="261"/>
      <c r="EB127" s="261"/>
    </row>
    <row r="128" s="28" customFormat="1" customHeight="1" spans="1:132">
      <c r="A128" s="95" t="s">
        <v>1610</v>
      </c>
      <c r="B128" s="95" t="s">
        <v>2069</v>
      </c>
      <c r="C128" s="95" t="s">
        <v>2070</v>
      </c>
      <c r="D128" s="115" t="s">
        <v>501</v>
      </c>
      <c r="E128" s="109" t="s">
        <v>502</v>
      </c>
      <c r="F128" s="110" t="s">
        <v>503</v>
      </c>
      <c r="G128" s="99">
        <f t="shared" si="19"/>
        <v>0</v>
      </c>
      <c r="H128" s="100"/>
      <c r="I128" s="150">
        <f t="shared" si="20"/>
        <v>0</v>
      </c>
      <c r="J128" s="151">
        <f t="shared" si="12"/>
        <v>0</v>
      </c>
      <c r="K128" s="35"/>
      <c r="L128" s="157"/>
      <c r="M128" s="154">
        <f t="shared" si="13"/>
        <v>0</v>
      </c>
      <c r="N128" s="282">
        <f t="shared" si="14"/>
        <v>0</v>
      </c>
      <c r="O128" s="162"/>
      <c r="P128" s="162"/>
      <c r="Q128" s="162"/>
      <c r="R128" s="162"/>
      <c r="S128" s="162"/>
      <c r="T128" s="175"/>
      <c r="U128" s="176"/>
      <c r="V128" s="176"/>
      <c r="W128" s="176"/>
      <c r="X128" s="177"/>
      <c r="Y128" s="175"/>
      <c r="Z128" s="176"/>
      <c r="AA128" s="176"/>
      <c r="AB128" s="205"/>
      <c r="AC128" s="43"/>
      <c r="AD128" s="44"/>
      <c r="AE128" s="44"/>
      <c r="AF128" s="45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7"/>
      <c r="AR128" s="48"/>
      <c r="AS128" s="47"/>
      <c r="AT128" s="47"/>
      <c r="AU128" s="47"/>
      <c r="AV128" s="47"/>
      <c r="AW128" s="49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50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51"/>
      <c r="BW128" s="52">
        <f t="shared" si="15"/>
        <v>0</v>
      </c>
      <c r="BX128" s="53">
        <f t="shared" si="16"/>
        <v>0</v>
      </c>
      <c r="BY128" s="53">
        <f t="shared" si="17"/>
        <v>0</v>
      </c>
      <c r="BZ128" s="54"/>
      <c r="CA128" s="262"/>
      <c r="CB128" s="262"/>
      <c r="CC128" s="262"/>
      <c r="CD128" s="262"/>
      <c r="CE128" s="262"/>
      <c r="CF128" s="262"/>
      <c r="CG128" s="262"/>
      <c r="CH128" s="262"/>
      <c r="CI128" s="262"/>
      <c r="CJ128" s="262"/>
      <c r="CK128" s="262"/>
      <c r="CL128" s="262"/>
      <c r="CM128" s="262"/>
      <c r="CN128" s="262"/>
      <c r="CO128" s="261">
        <f t="shared" si="18"/>
        <v>0</v>
      </c>
      <c r="CP128" s="262"/>
      <c r="CQ128" s="262"/>
      <c r="CR128" s="262"/>
      <c r="CS128" s="262"/>
      <c r="CT128" s="262"/>
      <c r="CU128" s="262"/>
      <c r="CV128" s="262"/>
      <c r="CW128" s="262"/>
      <c r="CX128" s="262"/>
      <c r="CY128" s="262"/>
      <c r="CZ128" s="262"/>
      <c r="DA128" s="262"/>
      <c r="DB128" s="262"/>
      <c r="DC128" s="262"/>
      <c r="DD128" s="262"/>
      <c r="DE128" s="262"/>
      <c r="DF128" s="262"/>
      <c r="DG128" s="262"/>
      <c r="DH128" s="262"/>
      <c r="DI128" s="262"/>
      <c r="DJ128" s="262"/>
      <c r="DK128" s="262"/>
      <c r="DL128" s="262"/>
      <c r="DM128" s="262"/>
      <c r="DN128" s="262"/>
      <c r="DO128" s="262"/>
      <c r="DP128" s="262"/>
      <c r="DQ128" s="262"/>
      <c r="DR128" s="262"/>
      <c r="DS128" s="262"/>
      <c r="DT128" s="262"/>
      <c r="DU128" s="262"/>
      <c r="DV128" s="262"/>
      <c r="DW128" s="262"/>
      <c r="DX128" s="262"/>
      <c r="DY128" s="262"/>
      <c r="DZ128" s="262"/>
      <c r="EA128" s="262"/>
      <c r="EB128" s="262"/>
    </row>
    <row r="129" s="28" customFormat="1" customHeight="1" spans="1:132">
      <c r="A129" s="95" t="s">
        <v>1610</v>
      </c>
      <c r="B129" s="95" t="s">
        <v>2069</v>
      </c>
      <c r="C129" s="95" t="s">
        <v>2070</v>
      </c>
      <c r="D129" s="115" t="s">
        <v>504</v>
      </c>
      <c r="E129" s="109" t="s">
        <v>505</v>
      </c>
      <c r="F129" s="110" t="s">
        <v>506</v>
      </c>
      <c r="G129" s="99">
        <f t="shared" si="19"/>
        <v>0</v>
      </c>
      <c r="H129" s="100"/>
      <c r="I129" s="150">
        <f t="shared" si="20"/>
        <v>0</v>
      </c>
      <c r="J129" s="151">
        <f t="shared" si="12"/>
        <v>0</v>
      </c>
      <c r="K129" s="35"/>
      <c r="L129" s="157"/>
      <c r="M129" s="33">
        <f t="shared" si="13"/>
        <v>0</v>
      </c>
      <c r="N129" s="38">
        <f t="shared" si="14"/>
        <v>0</v>
      </c>
      <c r="O129" s="162"/>
      <c r="P129" s="162"/>
      <c r="Q129" s="162"/>
      <c r="R129" s="162"/>
      <c r="S129" s="162"/>
      <c r="T129" s="175"/>
      <c r="U129" s="176"/>
      <c r="V129" s="176"/>
      <c r="W129" s="176"/>
      <c r="X129" s="177"/>
      <c r="Y129" s="175"/>
      <c r="Z129" s="176"/>
      <c r="AA129" s="176"/>
      <c r="AB129" s="205"/>
      <c r="AC129" s="43"/>
      <c r="AD129" s="44"/>
      <c r="AE129" s="44"/>
      <c r="AF129" s="45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7"/>
      <c r="AR129" s="48"/>
      <c r="AS129" s="47"/>
      <c r="AT129" s="47"/>
      <c r="AU129" s="47"/>
      <c r="AV129" s="47"/>
      <c r="AW129" s="49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50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51"/>
      <c r="BW129" s="52">
        <f t="shared" si="15"/>
        <v>0</v>
      </c>
      <c r="BX129" s="53">
        <f t="shared" si="16"/>
        <v>0</v>
      </c>
      <c r="BY129" s="53">
        <f t="shared" si="17"/>
        <v>0</v>
      </c>
      <c r="BZ129" s="54"/>
      <c r="CA129" s="261"/>
      <c r="CB129" s="261"/>
      <c r="CC129" s="261"/>
      <c r="CD129" s="261"/>
      <c r="CE129" s="261"/>
      <c r="CF129" s="261"/>
      <c r="CG129" s="261"/>
      <c r="CH129" s="261"/>
      <c r="CI129" s="261"/>
      <c r="CJ129" s="261"/>
      <c r="CK129" s="261"/>
      <c r="CL129" s="261"/>
      <c r="CM129" s="261"/>
      <c r="CN129" s="261"/>
      <c r="CO129" s="261">
        <f t="shared" si="18"/>
        <v>0</v>
      </c>
      <c r="CP129" s="261"/>
      <c r="CQ129" s="261"/>
      <c r="CR129" s="261"/>
      <c r="CS129" s="261"/>
      <c r="CT129" s="261"/>
      <c r="CU129" s="261"/>
      <c r="CV129" s="261"/>
      <c r="CW129" s="261"/>
      <c r="CX129" s="261"/>
      <c r="CY129" s="261"/>
      <c r="CZ129" s="261"/>
      <c r="DA129" s="261"/>
      <c r="DB129" s="261"/>
      <c r="DC129" s="261"/>
      <c r="DD129" s="261"/>
      <c r="DE129" s="261"/>
      <c r="DF129" s="261"/>
      <c r="DG129" s="261"/>
      <c r="DH129" s="261"/>
      <c r="DI129" s="261"/>
      <c r="DJ129" s="261"/>
      <c r="DK129" s="261"/>
      <c r="DL129" s="261"/>
      <c r="DM129" s="261"/>
      <c r="DN129" s="261"/>
      <c r="DO129" s="261"/>
      <c r="DP129" s="261"/>
      <c r="DQ129" s="261"/>
      <c r="DR129" s="261"/>
      <c r="DS129" s="261"/>
      <c r="DT129" s="261"/>
      <c r="DU129" s="261"/>
      <c r="DV129" s="261"/>
      <c r="DW129" s="261"/>
      <c r="DX129" s="261"/>
      <c r="DY129" s="261"/>
      <c r="DZ129" s="261"/>
      <c r="EA129" s="261"/>
      <c r="EB129" s="261"/>
    </row>
    <row r="130" s="28" customFormat="1" customHeight="1" spans="1:132">
      <c r="A130" s="95" t="s">
        <v>1610</v>
      </c>
      <c r="B130" s="95" t="s">
        <v>2069</v>
      </c>
      <c r="C130" s="95" t="s">
        <v>2070</v>
      </c>
      <c r="D130" s="115" t="s">
        <v>507</v>
      </c>
      <c r="E130" s="109" t="s">
        <v>508</v>
      </c>
      <c r="F130" s="110" t="s">
        <v>509</v>
      </c>
      <c r="G130" s="99">
        <f t="shared" si="19"/>
        <v>0</v>
      </c>
      <c r="H130" s="100"/>
      <c r="I130" s="150">
        <f t="shared" si="20"/>
        <v>0</v>
      </c>
      <c r="J130" s="151">
        <f t="shared" si="12"/>
        <v>0</v>
      </c>
      <c r="K130" s="35"/>
      <c r="L130" s="157"/>
      <c r="M130" s="33">
        <f t="shared" si="13"/>
        <v>0</v>
      </c>
      <c r="N130" s="38">
        <f t="shared" si="14"/>
        <v>0</v>
      </c>
      <c r="O130" s="162"/>
      <c r="P130" s="162"/>
      <c r="Q130" s="162"/>
      <c r="R130" s="162"/>
      <c r="S130" s="162"/>
      <c r="T130" s="175"/>
      <c r="U130" s="176"/>
      <c r="V130" s="176"/>
      <c r="W130" s="176"/>
      <c r="X130" s="177"/>
      <c r="Y130" s="175"/>
      <c r="Z130" s="176"/>
      <c r="AA130" s="176"/>
      <c r="AB130" s="205"/>
      <c r="AC130" s="43"/>
      <c r="AD130" s="44"/>
      <c r="AE130" s="44"/>
      <c r="AF130" s="45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7"/>
      <c r="AR130" s="48"/>
      <c r="AS130" s="47"/>
      <c r="AT130" s="47"/>
      <c r="AU130" s="47"/>
      <c r="AV130" s="47"/>
      <c r="AW130" s="49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50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51"/>
      <c r="BW130" s="52">
        <f t="shared" si="15"/>
        <v>0</v>
      </c>
      <c r="BX130" s="53">
        <f t="shared" si="16"/>
        <v>0</v>
      </c>
      <c r="BY130" s="53">
        <f t="shared" si="17"/>
        <v>0</v>
      </c>
      <c r="BZ130" s="54"/>
      <c r="CA130" s="261"/>
      <c r="CB130" s="261"/>
      <c r="CC130" s="261"/>
      <c r="CD130" s="261"/>
      <c r="CE130" s="261"/>
      <c r="CF130" s="261"/>
      <c r="CG130" s="261"/>
      <c r="CH130" s="261"/>
      <c r="CI130" s="261"/>
      <c r="CJ130" s="261"/>
      <c r="CK130" s="261"/>
      <c r="CL130" s="261"/>
      <c r="CM130" s="261"/>
      <c r="CN130" s="261"/>
      <c r="CO130" s="261">
        <f t="shared" si="18"/>
        <v>0</v>
      </c>
      <c r="CP130" s="261"/>
      <c r="CQ130" s="261"/>
      <c r="CR130" s="261"/>
      <c r="CS130" s="261"/>
      <c r="CT130" s="261"/>
      <c r="CU130" s="261"/>
      <c r="CV130" s="261"/>
      <c r="CW130" s="261"/>
      <c r="CX130" s="261"/>
      <c r="CY130" s="261"/>
      <c r="CZ130" s="261"/>
      <c r="DA130" s="261"/>
      <c r="DB130" s="261"/>
      <c r="DC130" s="261"/>
      <c r="DD130" s="261"/>
      <c r="DE130" s="261"/>
      <c r="DF130" s="261"/>
      <c r="DG130" s="261"/>
      <c r="DH130" s="261"/>
      <c r="DI130" s="261"/>
      <c r="DJ130" s="261"/>
      <c r="DK130" s="261"/>
      <c r="DL130" s="261"/>
      <c r="DM130" s="261"/>
      <c r="DN130" s="261"/>
      <c r="DO130" s="261"/>
      <c r="DP130" s="261"/>
      <c r="DQ130" s="261"/>
      <c r="DR130" s="261"/>
      <c r="DS130" s="261"/>
      <c r="DT130" s="261"/>
      <c r="DU130" s="261"/>
      <c r="DV130" s="261"/>
      <c r="DW130" s="261"/>
      <c r="DX130" s="261"/>
      <c r="DY130" s="261"/>
      <c r="DZ130" s="261"/>
      <c r="EA130" s="261"/>
      <c r="EB130" s="261"/>
    </row>
    <row r="131" s="28" customFormat="1" customHeight="1" spans="1:132">
      <c r="A131" s="95" t="s">
        <v>1610</v>
      </c>
      <c r="B131" s="95" t="s">
        <v>2069</v>
      </c>
      <c r="C131" s="95" t="s">
        <v>2070</v>
      </c>
      <c r="D131" s="115" t="s">
        <v>510</v>
      </c>
      <c r="E131" s="109" t="s">
        <v>511</v>
      </c>
      <c r="F131" s="110" t="s">
        <v>512</v>
      </c>
      <c r="G131" s="99">
        <f t="shared" si="19"/>
        <v>0</v>
      </c>
      <c r="H131" s="100"/>
      <c r="I131" s="150">
        <f t="shared" si="20"/>
        <v>0</v>
      </c>
      <c r="J131" s="151">
        <f t="shared" si="12"/>
        <v>0</v>
      </c>
      <c r="K131" s="37"/>
      <c r="L131" s="36"/>
      <c r="M131" s="33">
        <f t="shared" si="13"/>
        <v>0</v>
      </c>
      <c r="N131" s="38">
        <f t="shared" si="14"/>
        <v>0</v>
      </c>
      <c r="O131" s="162"/>
      <c r="P131" s="162"/>
      <c r="Q131" s="162"/>
      <c r="R131" s="162"/>
      <c r="S131" s="162"/>
      <c r="T131" s="40"/>
      <c r="U131" s="39"/>
      <c r="V131" s="39"/>
      <c r="W131" s="39"/>
      <c r="X131" s="41"/>
      <c r="Y131" s="40"/>
      <c r="Z131" s="39"/>
      <c r="AA131" s="39"/>
      <c r="AB131" s="42"/>
      <c r="AC131" s="43"/>
      <c r="AD131" s="44"/>
      <c r="AE131" s="44"/>
      <c r="AF131" s="45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7"/>
      <c r="AR131" s="48"/>
      <c r="AS131" s="47"/>
      <c r="AT131" s="47"/>
      <c r="AU131" s="47"/>
      <c r="AV131" s="47"/>
      <c r="AW131" s="49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50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51"/>
      <c r="BW131" s="52">
        <f t="shared" si="15"/>
        <v>0</v>
      </c>
      <c r="BX131" s="53">
        <f t="shared" si="16"/>
        <v>0</v>
      </c>
      <c r="BY131" s="53">
        <f t="shared" si="17"/>
        <v>0</v>
      </c>
      <c r="BZ131" s="54"/>
      <c r="CA131" s="262"/>
      <c r="CB131" s="262"/>
      <c r="CC131" s="262"/>
      <c r="CD131" s="262"/>
      <c r="CE131" s="262"/>
      <c r="CF131" s="262"/>
      <c r="CG131" s="262"/>
      <c r="CH131" s="262"/>
      <c r="CI131" s="262"/>
      <c r="CJ131" s="262"/>
      <c r="CK131" s="262"/>
      <c r="CL131" s="262"/>
      <c r="CM131" s="262"/>
      <c r="CN131" s="262"/>
      <c r="CO131" s="261">
        <f t="shared" si="18"/>
        <v>0</v>
      </c>
      <c r="CP131" s="262"/>
      <c r="CQ131" s="262"/>
      <c r="CR131" s="262"/>
      <c r="CS131" s="262"/>
      <c r="CT131" s="262"/>
      <c r="CU131" s="262"/>
      <c r="CV131" s="262"/>
      <c r="CW131" s="262"/>
      <c r="CX131" s="262"/>
      <c r="CY131" s="262"/>
      <c r="CZ131" s="262"/>
      <c r="DA131" s="262"/>
      <c r="DB131" s="262"/>
      <c r="DC131" s="262"/>
      <c r="DD131" s="262"/>
      <c r="DE131" s="262"/>
      <c r="DF131" s="262"/>
      <c r="DG131" s="262"/>
      <c r="DH131" s="262"/>
      <c r="DI131" s="262"/>
      <c r="DJ131" s="262"/>
      <c r="DK131" s="262"/>
      <c r="DL131" s="262"/>
      <c r="DM131" s="262"/>
      <c r="DN131" s="262"/>
      <c r="DO131" s="262"/>
      <c r="DP131" s="262"/>
      <c r="DQ131" s="262"/>
      <c r="DR131" s="262"/>
      <c r="DS131" s="262"/>
      <c r="DT131" s="262"/>
      <c r="DU131" s="262"/>
      <c r="DV131" s="262"/>
      <c r="DW131" s="262"/>
      <c r="DX131" s="262"/>
      <c r="DY131" s="262"/>
      <c r="DZ131" s="262"/>
      <c r="EA131" s="262"/>
      <c r="EB131" s="262"/>
    </row>
    <row r="132" s="28" customFormat="1" customHeight="1" spans="1:132">
      <c r="A132" s="283" t="s">
        <v>3944</v>
      </c>
      <c r="B132" s="95" t="s">
        <v>1645</v>
      </c>
      <c r="C132" s="95" t="s">
        <v>1646</v>
      </c>
      <c r="D132" s="104" t="s">
        <v>513</v>
      </c>
      <c r="E132" s="112" t="s">
        <v>514</v>
      </c>
      <c r="F132" s="98" t="s">
        <v>515</v>
      </c>
      <c r="G132" s="99">
        <f t="shared" si="19"/>
        <v>0</v>
      </c>
      <c r="H132" s="114"/>
      <c r="I132" s="150">
        <f t="shared" si="20"/>
        <v>0</v>
      </c>
      <c r="J132" s="151">
        <f t="shared" si="12"/>
        <v>0</v>
      </c>
      <c r="K132" s="35"/>
      <c r="L132" s="157"/>
      <c r="M132" s="154">
        <f t="shared" si="13"/>
        <v>0</v>
      </c>
      <c r="N132" s="282">
        <f t="shared" si="14"/>
        <v>0</v>
      </c>
      <c r="O132" s="152"/>
      <c r="P132" s="152"/>
      <c r="Q132" s="152"/>
      <c r="R132" s="152"/>
      <c r="S132" s="152"/>
      <c r="T132" s="175"/>
      <c r="U132" s="176"/>
      <c r="V132" s="176"/>
      <c r="W132" s="176"/>
      <c r="X132" s="177"/>
      <c r="Y132" s="175"/>
      <c r="Z132" s="176"/>
      <c r="AA132" s="176"/>
      <c r="AB132" s="205"/>
      <c r="AC132" s="43"/>
      <c r="AD132" s="44"/>
      <c r="AE132" s="44"/>
      <c r="AF132" s="45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47"/>
      <c r="AR132" s="48"/>
      <c r="AS132" s="47"/>
      <c r="AT132" s="47"/>
      <c r="AU132" s="47"/>
      <c r="AV132" s="47"/>
      <c r="AW132" s="49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50"/>
      <c r="BL132" s="178"/>
      <c r="BM132" s="178"/>
      <c r="BN132" s="178"/>
      <c r="BO132" s="46"/>
      <c r="BP132" s="46"/>
      <c r="BQ132" s="46"/>
      <c r="BR132" s="46"/>
      <c r="BS132" s="46"/>
      <c r="BT132" s="46"/>
      <c r="BU132" s="46"/>
      <c r="BV132" s="51"/>
      <c r="BW132" s="52">
        <f>SUM(AW309:BK309)</f>
        <v>0</v>
      </c>
      <c r="BX132" s="53">
        <f t="shared" si="16"/>
        <v>0</v>
      </c>
      <c r="BY132" s="53">
        <f t="shared" si="17"/>
        <v>0</v>
      </c>
      <c r="BZ132" s="54"/>
      <c r="CA132" s="262"/>
      <c r="CB132" s="262"/>
      <c r="CC132" s="262"/>
      <c r="CD132" s="262"/>
      <c r="CE132" s="262"/>
      <c r="CF132" s="262"/>
      <c r="CG132" s="262"/>
      <c r="CH132" s="262"/>
      <c r="CI132" s="262"/>
      <c r="CJ132" s="262"/>
      <c r="CK132" s="262"/>
      <c r="CL132" s="262"/>
      <c r="CM132" s="262"/>
      <c r="CN132" s="262"/>
      <c r="CO132" s="261">
        <f t="shared" si="18"/>
        <v>0</v>
      </c>
      <c r="CP132" s="262"/>
      <c r="CQ132" s="262"/>
      <c r="CR132" s="262"/>
      <c r="CS132" s="262"/>
      <c r="CT132" s="262"/>
      <c r="CU132" s="262"/>
      <c r="CV132" s="262"/>
      <c r="CW132" s="262"/>
      <c r="CX132" s="262"/>
      <c r="CY132" s="262"/>
      <c r="CZ132" s="262"/>
      <c r="DA132" s="262"/>
      <c r="DB132" s="262"/>
      <c r="DC132" s="262"/>
      <c r="DD132" s="262"/>
      <c r="DE132" s="262"/>
      <c r="DF132" s="262"/>
      <c r="DG132" s="262"/>
      <c r="DH132" s="262"/>
      <c r="DI132" s="262"/>
      <c r="DJ132" s="262"/>
      <c r="DK132" s="262"/>
      <c r="DL132" s="262"/>
      <c r="DM132" s="262"/>
      <c r="DN132" s="262"/>
      <c r="DO132" s="262"/>
      <c r="DP132" s="262"/>
      <c r="DQ132" s="262"/>
      <c r="DR132" s="262"/>
      <c r="DS132" s="262"/>
      <c r="DT132" s="262"/>
      <c r="DU132" s="262"/>
      <c r="DV132" s="262"/>
      <c r="DW132" s="262"/>
      <c r="DX132" s="262"/>
      <c r="DY132" s="262"/>
      <c r="DZ132" s="262"/>
      <c r="EA132" s="262"/>
      <c r="EB132" s="262"/>
    </row>
    <row r="133" s="28" customFormat="1" customHeight="1" spans="1:132">
      <c r="A133" s="95" t="s">
        <v>1610</v>
      </c>
      <c r="B133" s="95" t="s">
        <v>2141</v>
      </c>
      <c r="C133" s="95" t="s">
        <v>2142</v>
      </c>
      <c r="D133" s="115" t="s">
        <v>516</v>
      </c>
      <c r="E133" s="109" t="s">
        <v>517</v>
      </c>
      <c r="F133" s="110" t="s">
        <v>518</v>
      </c>
      <c r="G133" s="99">
        <f t="shared" si="19"/>
        <v>0</v>
      </c>
      <c r="H133" s="100"/>
      <c r="I133" s="150">
        <f t="shared" si="20"/>
        <v>0</v>
      </c>
      <c r="J133" s="151">
        <f t="shared" si="12"/>
        <v>0</v>
      </c>
      <c r="K133" s="35"/>
      <c r="L133" s="157"/>
      <c r="M133" s="33">
        <f t="shared" si="13"/>
        <v>0</v>
      </c>
      <c r="N133" s="38">
        <f t="shared" si="14"/>
        <v>0</v>
      </c>
      <c r="O133" s="46"/>
      <c r="P133" s="162"/>
      <c r="Q133" s="162"/>
      <c r="R133" s="162"/>
      <c r="S133" s="162"/>
      <c r="T133" s="175"/>
      <c r="U133" s="176"/>
      <c r="V133" s="176"/>
      <c r="W133" s="176"/>
      <c r="X133" s="177"/>
      <c r="Y133" s="175"/>
      <c r="Z133" s="176"/>
      <c r="AA133" s="176"/>
      <c r="AB133" s="205"/>
      <c r="AC133" s="43"/>
      <c r="AD133" s="44"/>
      <c r="AE133" s="44"/>
      <c r="AF133" s="45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7"/>
      <c r="AR133" s="48"/>
      <c r="AS133" s="47"/>
      <c r="AT133" s="47"/>
      <c r="AU133" s="47"/>
      <c r="AV133" s="47"/>
      <c r="AW133" s="49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50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51"/>
      <c r="BW133" s="52">
        <f>SUM(AW310:BK310)</f>
        <v>0</v>
      </c>
      <c r="BX133" s="53">
        <f t="shared" si="16"/>
        <v>0</v>
      </c>
      <c r="BY133" s="53">
        <f t="shared" si="17"/>
        <v>0</v>
      </c>
      <c r="BZ133" s="54"/>
      <c r="CA133" s="261"/>
      <c r="CB133" s="261"/>
      <c r="CC133" s="261"/>
      <c r="CD133" s="261"/>
      <c r="CE133" s="261"/>
      <c r="CF133" s="261"/>
      <c r="CG133" s="261"/>
      <c r="CH133" s="261"/>
      <c r="CI133" s="261"/>
      <c r="CJ133" s="261"/>
      <c r="CK133" s="261"/>
      <c r="CL133" s="261"/>
      <c r="CM133" s="261"/>
      <c r="CN133" s="261"/>
      <c r="CO133" s="261">
        <f t="shared" si="18"/>
        <v>0</v>
      </c>
      <c r="CP133" s="261"/>
      <c r="CQ133" s="261"/>
      <c r="CR133" s="261"/>
      <c r="CS133" s="261"/>
      <c r="CT133" s="261"/>
      <c r="CU133" s="261"/>
      <c r="CV133" s="261"/>
      <c r="CW133" s="261"/>
      <c r="CX133" s="261"/>
      <c r="CY133" s="261"/>
      <c r="CZ133" s="261"/>
      <c r="DA133" s="261"/>
      <c r="DB133" s="261"/>
      <c r="DC133" s="261"/>
      <c r="DD133" s="261"/>
      <c r="DE133" s="261"/>
      <c r="DF133" s="261"/>
      <c r="DG133" s="261"/>
      <c r="DH133" s="261"/>
      <c r="DI133" s="261"/>
      <c r="DJ133" s="261"/>
      <c r="DK133" s="261"/>
      <c r="DL133" s="261"/>
      <c r="DM133" s="261"/>
      <c r="DN133" s="261"/>
      <c r="DO133" s="261"/>
      <c r="DP133" s="261"/>
      <c r="DQ133" s="261"/>
      <c r="DR133" s="261"/>
      <c r="DS133" s="261"/>
      <c r="DT133" s="261"/>
      <c r="DU133" s="261"/>
      <c r="DV133" s="261"/>
      <c r="DW133" s="261"/>
      <c r="DX133" s="261"/>
      <c r="DY133" s="261"/>
      <c r="DZ133" s="261"/>
      <c r="EA133" s="261"/>
      <c r="EB133" s="261"/>
    </row>
    <row r="134" s="28" customFormat="1" customHeight="1" spans="1:132">
      <c r="A134" s="95" t="s">
        <v>1610</v>
      </c>
      <c r="B134" s="95" t="s">
        <v>2141</v>
      </c>
      <c r="C134" s="95" t="s">
        <v>2142</v>
      </c>
      <c r="D134" s="115" t="s">
        <v>519</v>
      </c>
      <c r="E134" s="109" t="s">
        <v>520</v>
      </c>
      <c r="F134" s="110" t="s">
        <v>521</v>
      </c>
      <c r="G134" s="99">
        <f t="shared" si="19"/>
        <v>0</v>
      </c>
      <c r="H134" s="100"/>
      <c r="I134" s="150">
        <f t="shared" si="20"/>
        <v>0</v>
      </c>
      <c r="J134" s="151">
        <f t="shared" si="12"/>
        <v>0</v>
      </c>
      <c r="K134" s="37"/>
      <c r="L134" s="36"/>
      <c r="M134" s="33">
        <f t="shared" si="13"/>
        <v>0</v>
      </c>
      <c r="N134" s="38">
        <f t="shared" si="14"/>
        <v>0</v>
      </c>
      <c r="O134" s="162"/>
      <c r="P134" s="162"/>
      <c r="Q134" s="162"/>
      <c r="R134" s="162"/>
      <c r="S134" s="162"/>
      <c r="T134" s="40"/>
      <c r="U134" s="39"/>
      <c r="V134" s="39"/>
      <c r="W134" s="39"/>
      <c r="X134" s="41"/>
      <c r="Y134" s="40"/>
      <c r="Z134" s="39"/>
      <c r="AA134" s="39"/>
      <c r="AB134" s="42"/>
      <c r="AC134" s="43"/>
      <c r="AD134" s="44"/>
      <c r="AE134" s="44"/>
      <c r="AF134" s="45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7"/>
      <c r="AR134" s="48"/>
      <c r="AS134" s="47"/>
      <c r="AT134" s="47"/>
      <c r="AU134" s="47"/>
      <c r="AV134" s="47"/>
      <c r="AW134" s="49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50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51"/>
      <c r="BW134" s="52">
        <f t="shared" ref="BW134:BW197" si="21">SUM(AW133:BK133)</f>
        <v>0</v>
      </c>
      <c r="BX134" s="53">
        <f t="shared" si="16"/>
        <v>0</v>
      </c>
      <c r="BY134" s="53">
        <f t="shared" si="17"/>
        <v>0</v>
      </c>
      <c r="BZ134" s="54"/>
      <c r="CA134" s="262"/>
      <c r="CB134" s="262"/>
      <c r="CC134" s="262"/>
      <c r="CD134" s="262"/>
      <c r="CE134" s="262"/>
      <c r="CF134" s="262"/>
      <c r="CG134" s="262"/>
      <c r="CH134" s="262"/>
      <c r="CI134" s="262"/>
      <c r="CJ134" s="262"/>
      <c r="CK134" s="262"/>
      <c r="CL134" s="262"/>
      <c r="CM134" s="262"/>
      <c r="CN134" s="262"/>
      <c r="CO134" s="261">
        <f t="shared" si="18"/>
        <v>0</v>
      </c>
      <c r="CP134" s="262"/>
      <c r="CQ134" s="262"/>
      <c r="CR134" s="262"/>
      <c r="CS134" s="262"/>
      <c r="CT134" s="262"/>
      <c r="CU134" s="262"/>
      <c r="CV134" s="262"/>
      <c r="CW134" s="262"/>
      <c r="CX134" s="262"/>
      <c r="CY134" s="262"/>
      <c r="CZ134" s="262"/>
      <c r="DA134" s="262"/>
      <c r="DB134" s="262"/>
      <c r="DC134" s="262"/>
      <c r="DD134" s="262"/>
      <c r="DE134" s="262"/>
      <c r="DF134" s="262"/>
      <c r="DG134" s="262"/>
      <c r="DH134" s="262"/>
      <c r="DI134" s="262"/>
      <c r="DJ134" s="262"/>
      <c r="DK134" s="262"/>
      <c r="DL134" s="262"/>
      <c r="DM134" s="262"/>
      <c r="DN134" s="262"/>
      <c r="DO134" s="262"/>
      <c r="DP134" s="262"/>
      <c r="DQ134" s="262"/>
      <c r="DR134" s="262"/>
      <c r="DS134" s="262"/>
      <c r="DT134" s="262"/>
      <c r="DU134" s="262"/>
      <c r="DV134" s="262"/>
      <c r="DW134" s="262"/>
      <c r="DX134" s="262"/>
      <c r="DY134" s="262"/>
      <c r="DZ134" s="262"/>
      <c r="EA134" s="262"/>
      <c r="EB134" s="262"/>
    </row>
    <row r="135" s="28" customFormat="1" customHeight="1" spans="1:132">
      <c r="A135" s="95" t="s">
        <v>1610</v>
      </c>
      <c r="B135" s="95" t="s">
        <v>1645</v>
      </c>
      <c r="C135" s="95" t="s">
        <v>1646</v>
      </c>
      <c r="D135" s="284" t="s">
        <v>2145</v>
      </c>
      <c r="E135" s="285" t="s">
        <v>523</v>
      </c>
      <c r="F135" s="98" t="s">
        <v>524</v>
      </c>
      <c r="G135" s="99">
        <f t="shared" si="19"/>
        <v>0</v>
      </c>
      <c r="H135" s="114"/>
      <c r="I135" s="150">
        <f t="shared" si="20"/>
        <v>0</v>
      </c>
      <c r="J135" s="151">
        <f t="shared" si="12"/>
        <v>0</v>
      </c>
      <c r="K135" s="37"/>
      <c r="L135" s="36"/>
      <c r="M135" s="33">
        <f t="shared" si="13"/>
        <v>0</v>
      </c>
      <c r="N135" s="38">
        <f t="shared" si="14"/>
        <v>0</v>
      </c>
      <c r="O135" s="158"/>
      <c r="P135" s="158"/>
      <c r="Q135" s="158"/>
      <c r="R135" s="158"/>
      <c r="S135" s="158"/>
      <c r="T135" s="40"/>
      <c r="U135" s="39"/>
      <c r="V135" s="39"/>
      <c r="W135" s="39"/>
      <c r="X135" s="41"/>
      <c r="Y135" s="40"/>
      <c r="Z135" s="39"/>
      <c r="AA135" s="39"/>
      <c r="AB135" s="42"/>
      <c r="AC135" s="43"/>
      <c r="AD135" s="44"/>
      <c r="AE135" s="44"/>
      <c r="AF135" s="45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47"/>
      <c r="AR135" s="48"/>
      <c r="AS135" s="47"/>
      <c r="AT135" s="47"/>
      <c r="AU135" s="47"/>
      <c r="AV135" s="47"/>
      <c r="AW135" s="49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50"/>
      <c r="BL135" s="178"/>
      <c r="BM135" s="178"/>
      <c r="BN135" s="178"/>
      <c r="BO135" s="46"/>
      <c r="BP135" s="46"/>
      <c r="BQ135" s="46"/>
      <c r="BR135" s="46"/>
      <c r="BS135" s="46"/>
      <c r="BT135" s="46"/>
      <c r="BU135" s="46"/>
      <c r="BV135" s="51"/>
      <c r="BW135" s="52">
        <f t="shared" si="21"/>
        <v>0</v>
      </c>
      <c r="BX135" s="53">
        <f t="shared" si="16"/>
        <v>0</v>
      </c>
      <c r="BY135" s="53">
        <f t="shared" si="17"/>
        <v>0</v>
      </c>
      <c r="BZ135" s="54"/>
      <c r="CA135" s="262"/>
      <c r="CB135" s="262"/>
      <c r="CC135" s="262"/>
      <c r="CD135" s="262"/>
      <c r="CE135" s="262"/>
      <c r="CF135" s="262"/>
      <c r="CG135" s="262"/>
      <c r="CH135" s="262"/>
      <c r="CI135" s="262"/>
      <c r="CJ135" s="262"/>
      <c r="CK135" s="262"/>
      <c r="CL135" s="262"/>
      <c r="CM135" s="262"/>
      <c r="CN135" s="262"/>
      <c r="CO135" s="261">
        <f t="shared" si="18"/>
        <v>0</v>
      </c>
      <c r="CP135" s="262"/>
      <c r="CQ135" s="262"/>
      <c r="CR135" s="262"/>
      <c r="CS135" s="262"/>
      <c r="CT135" s="262"/>
      <c r="CU135" s="262"/>
      <c r="CV135" s="262"/>
      <c r="CW135" s="262"/>
      <c r="CX135" s="262"/>
      <c r="CY135" s="262"/>
      <c r="CZ135" s="262"/>
      <c r="DA135" s="262"/>
      <c r="DB135" s="262"/>
      <c r="DC135" s="262"/>
      <c r="DD135" s="262"/>
      <c r="DE135" s="262"/>
      <c r="DF135" s="262"/>
      <c r="DG135" s="262"/>
      <c r="DH135" s="262"/>
      <c r="DI135" s="262"/>
      <c r="DJ135" s="262"/>
      <c r="DK135" s="262"/>
      <c r="DL135" s="262"/>
      <c r="DM135" s="262"/>
      <c r="DN135" s="262"/>
      <c r="DO135" s="262"/>
      <c r="DP135" s="262"/>
      <c r="DQ135" s="262"/>
      <c r="DR135" s="262"/>
      <c r="DS135" s="262"/>
      <c r="DT135" s="262"/>
      <c r="DU135" s="262"/>
      <c r="DV135" s="262"/>
      <c r="DW135" s="262"/>
      <c r="DX135" s="262"/>
      <c r="DY135" s="262"/>
      <c r="DZ135" s="262"/>
      <c r="EA135" s="262"/>
      <c r="EB135" s="262"/>
    </row>
    <row r="136" s="28" customFormat="1" customHeight="1" spans="1:132">
      <c r="A136" s="95" t="s">
        <v>1610</v>
      </c>
      <c r="B136" s="95" t="s">
        <v>2141</v>
      </c>
      <c r="C136" s="95" t="s">
        <v>2142</v>
      </c>
      <c r="D136" s="115" t="s">
        <v>525</v>
      </c>
      <c r="E136" s="109" t="s">
        <v>526</v>
      </c>
      <c r="F136" s="110" t="s">
        <v>527</v>
      </c>
      <c r="G136" s="99">
        <f t="shared" si="19"/>
        <v>0</v>
      </c>
      <c r="H136" s="100"/>
      <c r="I136" s="150">
        <f t="shared" si="20"/>
        <v>0</v>
      </c>
      <c r="J136" s="151">
        <f t="shared" si="12"/>
        <v>0</v>
      </c>
      <c r="K136" s="37"/>
      <c r="L136" s="36"/>
      <c r="M136" s="33">
        <f t="shared" si="13"/>
        <v>0</v>
      </c>
      <c r="N136" s="38">
        <f t="shared" si="14"/>
        <v>0</v>
      </c>
      <c r="O136" s="162"/>
      <c r="P136" s="162"/>
      <c r="Q136" s="162"/>
      <c r="R136" s="162"/>
      <c r="S136" s="162"/>
      <c r="T136" s="175"/>
      <c r="U136" s="176"/>
      <c r="V136" s="176"/>
      <c r="W136" s="176"/>
      <c r="X136" s="177"/>
      <c r="Y136" s="175"/>
      <c r="Z136" s="176"/>
      <c r="AA136" s="176"/>
      <c r="AB136" s="205"/>
      <c r="AC136" s="43"/>
      <c r="AD136" s="44"/>
      <c r="AE136" s="44"/>
      <c r="AF136" s="45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7"/>
      <c r="AR136" s="48"/>
      <c r="AS136" s="47"/>
      <c r="AT136" s="47"/>
      <c r="AU136" s="47"/>
      <c r="AV136" s="47"/>
      <c r="AW136" s="49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50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51"/>
      <c r="BW136" s="52">
        <f t="shared" si="21"/>
        <v>0</v>
      </c>
      <c r="BX136" s="53">
        <f t="shared" si="16"/>
        <v>0</v>
      </c>
      <c r="BY136" s="53">
        <f t="shared" si="17"/>
        <v>0</v>
      </c>
      <c r="BZ136" s="54"/>
      <c r="CA136" s="261"/>
      <c r="CB136" s="261"/>
      <c r="CC136" s="261"/>
      <c r="CD136" s="261"/>
      <c r="CE136" s="261"/>
      <c r="CF136" s="261"/>
      <c r="CG136" s="261"/>
      <c r="CH136" s="261"/>
      <c r="CI136" s="261"/>
      <c r="CJ136" s="261"/>
      <c r="CK136" s="261"/>
      <c r="CL136" s="261"/>
      <c r="CM136" s="261"/>
      <c r="CN136" s="261"/>
      <c r="CO136" s="261">
        <f t="shared" si="18"/>
        <v>0</v>
      </c>
      <c r="CP136" s="261"/>
      <c r="CQ136" s="261"/>
      <c r="CR136" s="261"/>
      <c r="CS136" s="261"/>
      <c r="CT136" s="261"/>
      <c r="CU136" s="261"/>
      <c r="CV136" s="261"/>
      <c r="CW136" s="261"/>
      <c r="CX136" s="261"/>
      <c r="CY136" s="261"/>
      <c r="CZ136" s="261"/>
      <c r="DA136" s="261"/>
      <c r="DB136" s="261"/>
      <c r="DC136" s="261"/>
      <c r="DD136" s="261"/>
      <c r="DE136" s="261"/>
      <c r="DF136" s="261"/>
      <c r="DG136" s="261"/>
      <c r="DH136" s="261"/>
      <c r="DI136" s="261"/>
      <c r="DJ136" s="261"/>
      <c r="DK136" s="261"/>
      <c r="DL136" s="261"/>
      <c r="DM136" s="261"/>
      <c r="DN136" s="261"/>
      <c r="DO136" s="261"/>
      <c r="DP136" s="261"/>
      <c r="DQ136" s="261"/>
      <c r="DR136" s="261"/>
      <c r="DS136" s="261"/>
      <c r="DT136" s="261"/>
      <c r="DU136" s="261"/>
      <c r="DV136" s="261"/>
      <c r="DW136" s="261"/>
      <c r="DX136" s="261"/>
      <c r="DY136" s="261"/>
      <c r="DZ136" s="261"/>
      <c r="EA136" s="261"/>
      <c r="EB136" s="261"/>
    </row>
    <row r="137" s="28" customFormat="1" customHeight="1" spans="1:132">
      <c r="A137" s="95" t="s">
        <v>1610</v>
      </c>
      <c r="B137" s="95" t="s">
        <v>2141</v>
      </c>
      <c r="C137" s="95" t="s">
        <v>2142</v>
      </c>
      <c r="D137" s="115" t="s">
        <v>528</v>
      </c>
      <c r="E137" s="109" t="s">
        <v>529</v>
      </c>
      <c r="F137" s="110" t="s">
        <v>530</v>
      </c>
      <c r="G137" s="99">
        <f t="shared" si="19"/>
        <v>0</v>
      </c>
      <c r="H137" s="100"/>
      <c r="I137" s="150">
        <f t="shared" si="20"/>
        <v>0</v>
      </c>
      <c r="J137" s="151">
        <f t="shared" ref="J137:J200" si="22">(K137+L137+N137)-SUM(AC137:BV137)</f>
        <v>0</v>
      </c>
      <c r="K137" s="37"/>
      <c r="L137" s="36"/>
      <c r="M137" s="33">
        <f t="shared" ref="M137:M200" si="23">SUM(O137:X137)</f>
        <v>0</v>
      </c>
      <c r="N137" s="38">
        <f t="shared" ref="N137:N200" si="24">SUM(Y137:AB137)</f>
        <v>0</v>
      </c>
      <c r="O137" s="162"/>
      <c r="P137" s="162"/>
      <c r="Q137" s="162"/>
      <c r="R137" s="162"/>
      <c r="S137" s="162"/>
      <c r="T137" s="40"/>
      <c r="U137" s="39"/>
      <c r="V137" s="39"/>
      <c r="W137" s="39"/>
      <c r="X137" s="41"/>
      <c r="Y137" s="40"/>
      <c r="Z137" s="39"/>
      <c r="AA137" s="39"/>
      <c r="AB137" s="42"/>
      <c r="AC137" s="43"/>
      <c r="AD137" s="44"/>
      <c r="AE137" s="44"/>
      <c r="AF137" s="45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7"/>
      <c r="AR137" s="48"/>
      <c r="AS137" s="47"/>
      <c r="AT137" s="47"/>
      <c r="AU137" s="47"/>
      <c r="AV137" s="47"/>
      <c r="AW137" s="49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50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51"/>
      <c r="BW137" s="52">
        <f t="shared" si="21"/>
        <v>0</v>
      </c>
      <c r="BX137" s="53">
        <f t="shared" ref="BX137:BX200" si="25">SUM(BL137:BV137)</f>
        <v>0</v>
      </c>
      <c r="BY137" s="53">
        <f t="shared" ref="BY137:BY200" si="26">BX137+BW137</f>
        <v>0</v>
      </c>
      <c r="BZ137" s="54"/>
      <c r="CA137" s="261"/>
      <c r="CB137" s="261"/>
      <c r="CC137" s="261"/>
      <c r="CD137" s="261"/>
      <c r="CE137" s="261"/>
      <c r="CF137" s="261"/>
      <c r="CG137" s="261"/>
      <c r="CH137" s="261"/>
      <c r="CI137" s="261"/>
      <c r="CJ137" s="261"/>
      <c r="CK137" s="261"/>
      <c r="CL137" s="261"/>
      <c r="CM137" s="261"/>
      <c r="CN137" s="261"/>
      <c r="CO137" s="261">
        <f t="shared" ref="CO137:CO200" si="27">BY137</f>
        <v>0</v>
      </c>
      <c r="CP137" s="261"/>
      <c r="CQ137" s="261"/>
      <c r="CR137" s="261"/>
      <c r="CS137" s="261"/>
      <c r="CT137" s="261"/>
      <c r="CU137" s="261"/>
      <c r="CV137" s="261"/>
      <c r="CW137" s="261"/>
      <c r="CX137" s="261"/>
      <c r="CY137" s="261"/>
      <c r="CZ137" s="261"/>
      <c r="DA137" s="261"/>
      <c r="DB137" s="261"/>
      <c r="DC137" s="261"/>
      <c r="DD137" s="261"/>
      <c r="DE137" s="261"/>
      <c r="DF137" s="261"/>
      <c r="DG137" s="261"/>
      <c r="DH137" s="261"/>
      <c r="DI137" s="261"/>
      <c r="DJ137" s="261"/>
      <c r="DK137" s="261"/>
      <c r="DL137" s="261"/>
      <c r="DM137" s="261"/>
      <c r="DN137" s="261"/>
      <c r="DO137" s="261"/>
      <c r="DP137" s="261"/>
      <c r="DQ137" s="261"/>
      <c r="DR137" s="261"/>
      <c r="DS137" s="261"/>
      <c r="DT137" s="261"/>
      <c r="DU137" s="261"/>
      <c r="DV137" s="261"/>
      <c r="DW137" s="261"/>
      <c r="DX137" s="261"/>
      <c r="DY137" s="261"/>
      <c r="DZ137" s="261"/>
      <c r="EA137" s="261"/>
      <c r="EB137" s="261"/>
    </row>
    <row r="138" s="28" customFormat="1" customHeight="1" spans="1:132">
      <c r="A138" s="95" t="s">
        <v>1610</v>
      </c>
      <c r="B138" s="95" t="s">
        <v>1645</v>
      </c>
      <c r="C138" s="95" t="s">
        <v>1646</v>
      </c>
      <c r="D138" s="104" t="s">
        <v>2150</v>
      </c>
      <c r="E138" s="112" t="s">
        <v>532</v>
      </c>
      <c r="F138" s="98" t="s">
        <v>533</v>
      </c>
      <c r="G138" s="99">
        <f t="shared" ref="G138:G201" si="28">I138-H138</f>
        <v>0</v>
      </c>
      <c r="H138" s="114"/>
      <c r="I138" s="150">
        <f t="shared" ref="I138:I201" si="29">(K138+L138+M138+N138)-SUM(AC138:BV138)</f>
        <v>0</v>
      </c>
      <c r="J138" s="151">
        <f t="shared" si="22"/>
        <v>0</v>
      </c>
      <c r="K138" s="35"/>
      <c r="L138" s="157"/>
      <c r="M138" s="33">
        <f t="shared" si="23"/>
        <v>0</v>
      </c>
      <c r="N138" s="38">
        <f t="shared" si="24"/>
        <v>0</v>
      </c>
      <c r="O138" s="158"/>
      <c r="P138" s="158"/>
      <c r="Q138" s="158"/>
      <c r="R138" s="158"/>
      <c r="S138" s="158"/>
      <c r="T138" s="40"/>
      <c r="U138" s="39"/>
      <c r="V138" s="39"/>
      <c r="W138" s="39"/>
      <c r="X138" s="41"/>
      <c r="Y138" s="40"/>
      <c r="Z138" s="39"/>
      <c r="AA138" s="39"/>
      <c r="AB138" s="42"/>
      <c r="AC138" s="43"/>
      <c r="AD138" s="44"/>
      <c r="AE138" s="44"/>
      <c r="AF138" s="45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47"/>
      <c r="AR138" s="48"/>
      <c r="AS138" s="47"/>
      <c r="AT138" s="47"/>
      <c r="AU138" s="47"/>
      <c r="AV138" s="47"/>
      <c r="AW138" s="49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50"/>
      <c r="BL138" s="178"/>
      <c r="BM138" s="178"/>
      <c r="BN138" s="178"/>
      <c r="BO138" s="46"/>
      <c r="BP138" s="46"/>
      <c r="BQ138" s="46"/>
      <c r="BR138" s="46"/>
      <c r="BS138" s="46"/>
      <c r="BT138" s="46"/>
      <c r="BU138" s="46"/>
      <c r="BV138" s="51"/>
      <c r="BW138" s="52">
        <f t="shared" si="21"/>
        <v>0</v>
      </c>
      <c r="BX138" s="53">
        <f t="shared" si="25"/>
        <v>0</v>
      </c>
      <c r="BY138" s="53">
        <f t="shared" si="26"/>
        <v>0</v>
      </c>
      <c r="BZ138" s="54"/>
      <c r="CA138" s="261"/>
      <c r="CB138" s="261"/>
      <c r="CC138" s="261"/>
      <c r="CD138" s="261"/>
      <c r="CE138" s="261"/>
      <c r="CF138" s="261"/>
      <c r="CG138" s="261"/>
      <c r="CH138" s="261"/>
      <c r="CI138" s="261"/>
      <c r="CJ138" s="261"/>
      <c r="CK138" s="261"/>
      <c r="CL138" s="261"/>
      <c r="CM138" s="261"/>
      <c r="CN138" s="261"/>
      <c r="CO138" s="261">
        <f t="shared" si="27"/>
        <v>0</v>
      </c>
      <c r="CP138" s="261"/>
      <c r="CQ138" s="261"/>
      <c r="CR138" s="261"/>
      <c r="CS138" s="261"/>
      <c r="CT138" s="261"/>
      <c r="CU138" s="261"/>
      <c r="CV138" s="261"/>
      <c r="CW138" s="261"/>
      <c r="CX138" s="261"/>
      <c r="CY138" s="261"/>
      <c r="CZ138" s="261"/>
      <c r="DA138" s="261"/>
      <c r="DB138" s="261"/>
      <c r="DC138" s="261"/>
      <c r="DD138" s="261"/>
      <c r="DE138" s="261"/>
      <c r="DF138" s="261"/>
      <c r="DG138" s="261"/>
      <c r="DH138" s="261"/>
      <c r="DI138" s="261"/>
      <c r="DJ138" s="261"/>
      <c r="DK138" s="261"/>
      <c r="DL138" s="261"/>
      <c r="DM138" s="261"/>
      <c r="DN138" s="261"/>
      <c r="DO138" s="261"/>
      <c r="DP138" s="261"/>
      <c r="DQ138" s="261"/>
      <c r="DR138" s="261"/>
      <c r="DS138" s="261"/>
      <c r="DT138" s="261"/>
      <c r="DU138" s="261"/>
      <c r="DV138" s="261"/>
      <c r="DW138" s="261"/>
      <c r="DX138" s="261"/>
      <c r="DY138" s="261"/>
      <c r="DZ138" s="261"/>
      <c r="EA138" s="261"/>
      <c r="EB138" s="261"/>
    </row>
    <row r="139" s="28" customFormat="1" customHeight="1" spans="1:132">
      <c r="A139" s="95" t="s">
        <v>1610</v>
      </c>
      <c r="B139" s="95" t="s">
        <v>1645</v>
      </c>
      <c r="C139" s="95" t="s">
        <v>1646</v>
      </c>
      <c r="D139" s="104" t="s">
        <v>2153</v>
      </c>
      <c r="E139" s="112" t="s">
        <v>535</v>
      </c>
      <c r="F139" s="98" t="s">
        <v>533</v>
      </c>
      <c r="G139" s="99">
        <f t="shared" si="28"/>
        <v>0</v>
      </c>
      <c r="H139" s="114"/>
      <c r="I139" s="150">
        <f t="shared" si="29"/>
        <v>0</v>
      </c>
      <c r="J139" s="151">
        <f t="shared" si="22"/>
        <v>0</v>
      </c>
      <c r="K139" s="35"/>
      <c r="L139" s="157"/>
      <c r="M139" s="33">
        <f t="shared" si="23"/>
        <v>0</v>
      </c>
      <c r="N139" s="38">
        <f t="shared" si="24"/>
        <v>0</v>
      </c>
      <c r="O139" s="158"/>
      <c r="P139" s="158"/>
      <c r="Q139" s="158"/>
      <c r="R139" s="158"/>
      <c r="S139" s="158"/>
      <c r="T139" s="40"/>
      <c r="U139" s="39"/>
      <c r="V139" s="39"/>
      <c r="W139" s="39"/>
      <c r="X139" s="41"/>
      <c r="Y139" s="40"/>
      <c r="Z139" s="39"/>
      <c r="AA139" s="39"/>
      <c r="AB139" s="42"/>
      <c r="AC139" s="43"/>
      <c r="AD139" s="44"/>
      <c r="AE139" s="44"/>
      <c r="AF139" s="45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47"/>
      <c r="AR139" s="48"/>
      <c r="AS139" s="47"/>
      <c r="AT139" s="47"/>
      <c r="AU139" s="47"/>
      <c r="AV139" s="47"/>
      <c r="AW139" s="49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50"/>
      <c r="BL139" s="178"/>
      <c r="BM139" s="178"/>
      <c r="BN139" s="178"/>
      <c r="BO139" s="46"/>
      <c r="BP139" s="46"/>
      <c r="BQ139" s="46"/>
      <c r="BR139" s="46"/>
      <c r="BS139" s="46"/>
      <c r="BT139" s="46"/>
      <c r="BU139" s="46"/>
      <c r="BV139" s="51"/>
      <c r="BW139" s="52">
        <f t="shared" si="21"/>
        <v>0</v>
      </c>
      <c r="BX139" s="53">
        <f t="shared" si="25"/>
        <v>0</v>
      </c>
      <c r="BY139" s="53">
        <f t="shared" si="26"/>
        <v>0</v>
      </c>
      <c r="BZ139" s="54"/>
      <c r="CA139" s="261"/>
      <c r="CB139" s="261"/>
      <c r="CC139" s="261"/>
      <c r="CD139" s="261"/>
      <c r="CE139" s="261"/>
      <c r="CF139" s="261"/>
      <c r="CG139" s="261"/>
      <c r="CH139" s="261"/>
      <c r="CI139" s="261"/>
      <c r="CJ139" s="261"/>
      <c r="CK139" s="261"/>
      <c r="CL139" s="261"/>
      <c r="CM139" s="261"/>
      <c r="CN139" s="261"/>
      <c r="CO139" s="261">
        <f t="shared" si="27"/>
        <v>0</v>
      </c>
      <c r="CP139" s="261"/>
      <c r="CQ139" s="261"/>
      <c r="CR139" s="261"/>
      <c r="CS139" s="261"/>
      <c r="CT139" s="261"/>
      <c r="CU139" s="261"/>
      <c r="CV139" s="261"/>
      <c r="CW139" s="261"/>
      <c r="CX139" s="261"/>
      <c r="CY139" s="261"/>
      <c r="CZ139" s="261"/>
      <c r="DA139" s="261"/>
      <c r="DB139" s="261"/>
      <c r="DC139" s="261"/>
      <c r="DD139" s="261"/>
      <c r="DE139" s="261"/>
      <c r="DF139" s="261"/>
      <c r="DG139" s="261"/>
      <c r="DH139" s="261"/>
      <c r="DI139" s="261"/>
      <c r="DJ139" s="261"/>
      <c r="DK139" s="261"/>
      <c r="DL139" s="261"/>
      <c r="DM139" s="261"/>
      <c r="DN139" s="261"/>
      <c r="DO139" s="261"/>
      <c r="DP139" s="261"/>
      <c r="DQ139" s="261"/>
      <c r="DR139" s="261"/>
      <c r="DS139" s="261"/>
      <c r="DT139" s="261"/>
      <c r="DU139" s="261"/>
      <c r="DV139" s="261"/>
      <c r="DW139" s="261"/>
      <c r="DX139" s="261"/>
      <c r="DY139" s="261"/>
      <c r="DZ139" s="261"/>
      <c r="EA139" s="261"/>
      <c r="EB139" s="261"/>
    </row>
    <row r="140" s="28" customFormat="1" customHeight="1" spans="1:132">
      <c r="A140" s="95" t="s">
        <v>1610</v>
      </c>
      <c r="B140" s="95" t="s">
        <v>2136</v>
      </c>
      <c r="C140" s="95" t="s">
        <v>2137</v>
      </c>
      <c r="D140" s="116" t="s">
        <v>536</v>
      </c>
      <c r="E140" s="109" t="s">
        <v>537</v>
      </c>
      <c r="F140" s="110" t="s">
        <v>538</v>
      </c>
      <c r="G140" s="99">
        <f t="shared" si="28"/>
        <v>0</v>
      </c>
      <c r="H140" s="100"/>
      <c r="I140" s="150">
        <f t="shared" si="29"/>
        <v>0</v>
      </c>
      <c r="J140" s="151">
        <f t="shared" si="22"/>
        <v>0</v>
      </c>
      <c r="K140" s="35"/>
      <c r="L140" s="157"/>
      <c r="M140" s="33">
        <f t="shared" si="23"/>
        <v>0</v>
      </c>
      <c r="N140" s="38">
        <f t="shared" si="24"/>
        <v>0</v>
      </c>
      <c r="O140" s="162"/>
      <c r="P140" s="162"/>
      <c r="Q140" s="162"/>
      <c r="R140" s="162"/>
      <c r="S140" s="162"/>
      <c r="T140" s="40"/>
      <c r="U140" s="39"/>
      <c r="V140" s="39"/>
      <c r="W140" s="39"/>
      <c r="X140" s="41"/>
      <c r="Y140" s="40"/>
      <c r="Z140" s="39"/>
      <c r="AA140" s="39"/>
      <c r="AB140" s="42"/>
      <c r="AC140" s="43"/>
      <c r="AD140" s="44"/>
      <c r="AE140" s="44"/>
      <c r="AF140" s="45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7"/>
      <c r="AR140" s="48"/>
      <c r="AS140" s="47"/>
      <c r="AT140" s="47"/>
      <c r="AU140" s="47"/>
      <c r="AV140" s="47"/>
      <c r="AW140" s="49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50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51"/>
      <c r="BW140" s="52">
        <f t="shared" si="21"/>
        <v>0</v>
      </c>
      <c r="BX140" s="53">
        <f t="shared" si="25"/>
        <v>0</v>
      </c>
      <c r="BY140" s="53">
        <f t="shared" si="26"/>
        <v>0</v>
      </c>
      <c r="BZ140" s="54"/>
      <c r="CA140" s="261"/>
      <c r="CB140" s="261"/>
      <c r="CC140" s="261"/>
      <c r="CD140" s="261"/>
      <c r="CE140" s="261"/>
      <c r="CF140" s="261"/>
      <c r="CG140" s="261"/>
      <c r="CH140" s="261"/>
      <c r="CI140" s="261"/>
      <c r="CJ140" s="261"/>
      <c r="CK140" s="261"/>
      <c r="CL140" s="261"/>
      <c r="CM140" s="261"/>
      <c r="CN140" s="261"/>
      <c r="CO140" s="261">
        <f t="shared" si="27"/>
        <v>0</v>
      </c>
      <c r="CP140" s="261"/>
      <c r="CQ140" s="261"/>
      <c r="CR140" s="261"/>
      <c r="CS140" s="261"/>
      <c r="CT140" s="261"/>
      <c r="CU140" s="261"/>
      <c r="CV140" s="261"/>
      <c r="CW140" s="261"/>
      <c r="CX140" s="261"/>
      <c r="CY140" s="261"/>
      <c r="CZ140" s="261"/>
      <c r="DA140" s="261"/>
      <c r="DB140" s="261"/>
      <c r="DC140" s="261"/>
      <c r="DD140" s="261"/>
      <c r="DE140" s="261"/>
      <c r="DF140" s="261"/>
      <c r="DG140" s="261"/>
      <c r="DH140" s="261"/>
      <c r="DI140" s="261"/>
      <c r="DJ140" s="261"/>
      <c r="DK140" s="261"/>
      <c r="DL140" s="261"/>
      <c r="DM140" s="261"/>
      <c r="DN140" s="261"/>
      <c r="DO140" s="261"/>
      <c r="DP140" s="261"/>
      <c r="DQ140" s="261"/>
      <c r="DR140" s="261"/>
      <c r="DS140" s="261"/>
      <c r="DT140" s="261"/>
      <c r="DU140" s="261"/>
      <c r="DV140" s="261"/>
      <c r="DW140" s="261"/>
      <c r="DX140" s="261"/>
      <c r="DY140" s="261"/>
      <c r="DZ140" s="261"/>
      <c r="EA140" s="261"/>
      <c r="EB140" s="261"/>
    </row>
    <row r="141" s="28" customFormat="1" customHeight="1" spans="1:132">
      <c r="A141" s="95" t="s">
        <v>1610</v>
      </c>
      <c r="B141" s="95" t="s">
        <v>2136</v>
      </c>
      <c r="C141" s="95" t="s">
        <v>2137</v>
      </c>
      <c r="D141" s="116" t="s">
        <v>539</v>
      </c>
      <c r="E141" s="109" t="s">
        <v>540</v>
      </c>
      <c r="F141" s="110" t="s">
        <v>541</v>
      </c>
      <c r="G141" s="99">
        <f t="shared" si="28"/>
        <v>0</v>
      </c>
      <c r="H141" s="100"/>
      <c r="I141" s="150">
        <f t="shared" si="29"/>
        <v>0</v>
      </c>
      <c r="J141" s="151">
        <f t="shared" si="22"/>
        <v>0</v>
      </c>
      <c r="K141" s="35"/>
      <c r="L141" s="157"/>
      <c r="M141" s="33">
        <f t="shared" si="23"/>
        <v>0</v>
      </c>
      <c r="N141" s="38">
        <f t="shared" si="24"/>
        <v>0</v>
      </c>
      <c r="O141" s="156"/>
      <c r="P141" s="156"/>
      <c r="Q141" s="156"/>
      <c r="R141" s="156"/>
      <c r="S141" s="156"/>
      <c r="T141" s="40"/>
      <c r="U141" s="39"/>
      <c r="V141" s="39"/>
      <c r="W141" s="39"/>
      <c r="X141" s="41"/>
      <c r="Y141" s="40"/>
      <c r="Z141" s="39"/>
      <c r="AA141" s="39"/>
      <c r="AB141" s="42"/>
      <c r="AC141" s="43"/>
      <c r="AD141" s="44"/>
      <c r="AE141" s="44"/>
      <c r="AF141" s="45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7"/>
      <c r="AR141" s="48"/>
      <c r="AS141" s="47"/>
      <c r="AT141" s="47"/>
      <c r="AU141" s="47"/>
      <c r="AV141" s="47"/>
      <c r="AW141" s="49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50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51"/>
      <c r="BW141" s="52">
        <f t="shared" si="21"/>
        <v>0</v>
      </c>
      <c r="BX141" s="53">
        <f t="shared" si="25"/>
        <v>0</v>
      </c>
      <c r="BY141" s="53">
        <f t="shared" si="26"/>
        <v>0</v>
      </c>
      <c r="BZ141" s="54"/>
      <c r="CA141" s="261"/>
      <c r="CB141" s="261"/>
      <c r="CC141" s="261"/>
      <c r="CD141" s="261"/>
      <c r="CE141" s="261"/>
      <c r="CF141" s="261"/>
      <c r="CG141" s="261"/>
      <c r="CH141" s="261"/>
      <c r="CI141" s="261"/>
      <c r="CJ141" s="261"/>
      <c r="CK141" s="261"/>
      <c r="CL141" s="261"/>
      <c r="CM141" s="261"/>
      <c r="CN141" s="261"/>
      <c r="CO141" s="261">
        <f t="shared" si="27"/>
        <v>0</v>
      </c>
      <c r="CP141" s="261"/>
      <c r="CQ141" s="261"/>
      <c r="CR141" s="261"/>
      <c r="CS141" s="261"/>
      <c r="CT141" s="261"/>
      <c r="CU141" s="261"/>
      <c r="CV141" s="261"/>
      <c r="CW141" s="261"/>
      <c r="CX141" s="261"/>
      <c r="CY141" s="261"/>
      <c r="CZ141" s="261"/>
      <c r="DA141" s="261"/>
      <c r="DB141" s="261"/>
      <c r="DC141" s="261"/>
      <c r="DD141" s="261"/>
      <c r="DE141" s="261"/>
      <c r="DF141" s="261"/>
      <c r="DG141" s="261"/>
      <c r="DH141" s="261"/>
      <c r="DI141" s="261"/>
      <c r="DJ141" s="261"/>
      <c r="DK141" s="261"/>
      <c r="DL141" s="261"/>
      <c r="DM141" s="261"/>
      <c r="DN141" s="261"/>
      <c r="DO141" s="261"/>
      <c r="DP141" s="261"/>
      <c r="DQ141" s="261"/>
      <c r="DR141" s="261"/>
      <c r="DS141" s="261"/>
      <c r="DT141" s="261"/>
      <c r="DU141" s="261"/>
      <c r="DV141" s="261"/>
      <c r="DW141" s="261"/>
      <c r="DX141" s="261"/>
      <c r="DY141" s="261"/>
      <c r="DZ141" s="261"/>
      <c r="EA141" s="261"/>
      <c r="EB141" s="261"/>
    </row>
    <row r="142" s="28" customFormat="1" customHeight="1" spans="1:132">
      <c r="A142" s="95" t="s">
        <v>1610</v>
      </c>
      <c r="B142" s="95" t="s">
        <v>1917</v>
      </c>
      <c r="C142" s="95" t="s">
        <v>2036</v>
      </c>
      <c r="D142" s="116" t="s">
        <v>542</v>
      </c>
      <c r="E142" s="109" t="s">
        <v>543</v>
      </c>
      <c r="F142" s="110" t="s">
        <v>544</v>
      </c>
      <c r="G142" s="99">
        <f t="shared" si="28"/>
        <v>0</v>
      </c>
      <c r="H142" s="100"/>
      <c r="I142" s="150">
        <f t="shared" si="29"/>
        <v>0</v>
      </c>
      <c r="J142" s="151">
        <f t="shared" si="22"/>
        <v>0</v>
      </c>
      <c r="K142" s="37"/>
      <c r="L142" s="36"/>
      <c r="M142" s="33">
        <f t="shared" si="23"/>
        <v>0</v>
      </c>
      <c r="N142" s="38">
        <f t="shared" si="24"/>
        <v>0</v>
      </c>
      <c r="O142" s="156"/>
      <c r="P142" s="156"/>
      <c r="Q142" s="156"/>
      <c r="R142" s="156"/>
      <c r="S142" s="156"/>
      <c r="T142" s="40"/>
      <c r="U142" s="39"/>
      <c r="V142" s="39"/>
      <c r="W142" s="39"/>
      <c r="X142" s="41"/>
      <c r="Y142" s="40"/>
      <c r="Z142" s="39"/>
      <c r="AA142" s="39"/>
      <c r="AB142" s="42"/>
      <c r="AC142" s="43"/>
      <c r="AD142" s="44"/>
      <c r="AE142" s="44"/>
      <c r="AF142" s="45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7"/>
      <c r="AR142" s="48"/>
      <c r="AS142" s="47"/>
      <c r="AT142" s="47"/>
      <c r="AU142" s="47"/>
      <c r="AV142" s="47"/>
      <c r="AW142" s="49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50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51"/>
      <c r="BW142" s="52">
        <f t="shared" si="21"/>
        <v>0</v>
      </c>
      <c r="BX142" s="53">
        <f t="shared" si="25"/>
        <v>0</v>
      </c>
      <c r="BY142" s="53">
        <f t="shared" si="26"/>
        <v>0</v>
      </c>
      <c r="BZ142" s="54"/>
      <c r="CA142" s="261"/>
      <c r="CB142" s="261"/>
      <c r="CC142" s="261"/>
      <c r="CD142" s="261"/>
      <c r="CE142" s="261"/>
      <c r="CF142" s="261"/>
      <c r="CG142" s="261"/>
      <c r="CH142" s="261"/>
      <c r="CI142" s="261"/>
      <c r="CJ142" s="261"/>
      <c r="CK142" s="261"/>
      <c r="CL142" s="261"/>
      <c r="CM142" s="261"/>
      <c r="CN142" s="261"/>
      <c r="CO142" s="261">
        <f t="shared" si="27"/>
        <v>0</v>
      </c>
      <c r="CP142" s="261"/>
      <c r="CQ142" s="261"/>
      <c r="CR142" s="261"/>
      <c r="CS142" s="261"/>
      <c r="CT142" s="261"/>
      <c r="CU142" s="261"/>
      <c r="CV142" s="261"/>
      <c r="CW142" s="261"/>
      <c r="CX142" s="261"/>
      <c r="CY142" s="261"/>
      <c r="CZ142" s="261"/>
      <c r="DA142" s="261"/>
      <c r="DB142" s="261"/>
      <c r="DC142" s="261"/>
      <c r="DD142" s="261"/>
      <c r="DE142" s="261"/>
      <c r="DF142" s="261"/>
      <c r="DG142" s="261"/>
      <c r="DH142" s="261"/>
      <c r="DI142" s="261"/>
      <c r="DJ142" s="261"/>
      <c r="DK142" s="261"/>
      <c r="DL142" s="261"/>
      <c r="DM142" s="261"/>
      <c r="DN142" s="261"/>
      <c r="DO142" s="261"/>
      <c r="DP142" s="261"/>
      <c r="DQ142" s="261"/>
      <c r="DR142" s="261"/>
      <c r="DS142" s="261"/>
      <c r="DT142" s="261"/>
      <c r="DU142" s="261"/>
      <c r="DV142" s="261"/>
      <c r="DW142" s="261"/>
      <c r="DX142" s="261"/>
      <c r="DY142" s="261"/>
      <c r="DZ142" s="261"/>
      <c r="EA142" s="261"/>
      <c r="EB142" s="261"/>
    </row>
    <row r="143" s="28" customFormat="1" customHeight="1" spans="1:132">
      <c r="A143" s="95" t="s">
        <v>1610</v>
      </c>
      <c r="B143" s="95" t="s">
        <v>1917</v>
      </c>
      <c r="C143" s="95" t="s">
        <v>2036</v>
      </c>
      <c r="D143" s="116" t="s">
        <v>545</v>
      </c>
      <c r="E143" s="109" t="s">
        <v>546</v>
      </c>
      <c r="F143" s="110" t="s">
        <v>547</v>
      </c>
      <c r="G143" s="99">
        <f t="shared" si="28"/>
        <v>0</v>
      </c>
      <c r="H143" s="100"/>
      <c r="I143" s="150">
        <f t="shared" si="29"/>
        <v>0</v>
      </c>
      <c r="J143" s="151">
        <f t="shared" si="22"/>
        <v>0</v>
      </c>
      <c r="K143" s="37"/>
      <c r="L143" s="36"/>
      <c r="M143" s="33">
        <f t="shared" si="23"/>
        <v>0</v>
      </c>
      <c r="N143" s="38">
        <f t="shared" si="24"/>
        <v>0</v>
      </c>
      <c r="O143" s="156"/>
      <c r="P143" s="156"/>
      <c r="Q143" s="156"/>
      <c r="R143" s="156"/>
      <c r="S143" s="156"/>
      <c r="T143" s="40"/>
      <c r="U143" s="39"/>
      <c r="V143" s="39"/>
      <c r="W143" s="39"/>
      <c r="X143" s="41"/>
      <c r="Y143" s="40"/>
      <c r="Z143" s="39"/>
      <c r="AA143" s="39"/>
      <c r="AB143" s="42"/>
      <c r="AC143" s="43"/>
      <c r="AD143" s="44"/>
      <c r="AE143" s="44"/>
      <c r="AF143" s="45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7"/>
      <c r="AR143" s="48"/>
      <c r="AS143" s="47"/>
      <c r="AT143" s="47"/>
      <c r="AU143" s="47"/>
      <c r="AV143" s="47"/>
      <c r="AW143" s="49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50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51"/>
      <c r="BW143" s="52">
        <f t="shared" si="21"/>
        <v>0</v>
      </c>
      <c r="BX143" s="53">
        <f t="shared" si="25"/>
        <v>0</v>
      </c>
      <c r="BY143" s="53">
        <f t="shared" si="26"/>
        <v>0</v>
      </c>
      <c r="BZ143" s="54"/>
      <c r="CA143" s="261"/>
      <c r="CB143" s="261"/>
      <c r="CC143" s="261"/>
      <c r="CD143" s="261"/>
      <c r="CE143" s="261"/>
      <c r="CF143" s="261"/>
      <c r="CG143" s="261"/>
      <c r="CH143" s="261"/>
      <c r="CI143" s="261"/>
      <c r="CJ143" s="261"/>
      <c r="CK143" s="261"/>
      <c r="CL143" s="261"/>
      <c r="CM143" s="261"/>
      <c r="CN143" s="261"/>
      <c r="CO143" s="261">
        <f t="shared" si="27"/>
        <v>0</v>
      </c>
      <c r="CP143" s="261"/>
      <c r="CQ143" s="261"/>
      <c r="CR143" s="261"/>
      <c r="CS143" s="261"/>
      <c r="CT143" s="261"/>
      <c r="CU143" s="261"/>
      <c r="CV143" s="261"/>
      <c r="CW143" s="261"/>
      <c r="CX143" s="261"/>
      <c r="CY143" s="261"/>
      <c r="CZ143" s="261"/>
      <c r="DA143" s="261"/>
      <c r="DB143" s="261"/>
      <c r="DC143" s="261"/>
      <c r="DD143" s="261"/>
      <c r="DE143" s="261"/>
      <c r="DF143" s="261"/>
      <c r="DG143" s="261"/>
      <c r="DH143" s="261"/>
      <c r="DI143" s="261"/>
      <c r="DJ143" s="261"/>
      <c r="DK143" s="261"/>
      <c r="DL143" s="261"/>
      <c r="DM143" s="261"/>
      <c r="DN143" s="261"/>
      <c r="DO143" s="261"/>
      <c r="DP143" s="261"/>
      <c r="DQ143" s="261"/>
      <c r="DR143" s="261"/>
      <c r="DS143" s="261"/>
      <c r="DT143" s="261"/>
      <c r="DU143" s="261"/>
      <c r="DV143" s="261"/>
      <c r="DW143" s="261"/>
      <c r="DX143" s="261"/>
      <c r="DY143" s="261"/>
      <c r="DZ143" s="261"/>
      <c r="EA143" s="261"/>
      <c r="EB143" s="261"/>
    </row>
    <row r="144" s="28" customFormat="1" customHeight="1" spans="1:132">
      <c r="A144" s="95" t="s">
        <v>1610</v>
      </c>
      <c r="B144" s="95" t="s">
        <v>1917</v>
      </c>
      <c r="C144" s="95" t="s">
        <v>2036</v>
      </c>
      <c r="D144" s="116" t="s">
        <v>548</v>
      </c>
      <c r="E144" s="109" t="s">
        <v>549</v>
      </c>
      <c r="F144" s="110" t="s">
        <v>550</v>
      </c>
      <c r="G144" s="99">
        <f t="shared" si="28"/>
        <v>0</v>
      </c>
      <c r="H144" s="100"/>
      <c r="I144" s="150">
        <f t="shared" si="29"/>
        <v>0</v>
      </c>
      <c r="J144" s="151">
        <f t="shared" si="22"/>
        <v>0</v>
      </c>
      <c r="K144" s="37"/>
      <c r="L144" s="36"/>
      <c r="M144" s="33">
        <f t="shared" si="23"/>
        <v>0</v>
      </c>
      <c r="N144" s="38">
        <f t="shared" si="24"/>
        <v>0</v>
      </c>
      <c r="O144" s="156"/>
      <c r="P144" s="156"/>
      <c r="Q144" s="156"/>
      <c r="R144" s="156"/>
      <c r="S144" s="156"/>
      <c r="T144" s="40"/>
      <c r="U144" s="39"/>
      <c r="V144" s="39"/>
      <c r="W144" s="39"/>
      <c r="X144" s="41"/>
      <c r="Y144" s="40"/>
      <c r="Z144" s="39"/>
      <c r="AA144" s="39"/>
      <c r="AB144" s="42"/>
      <c r="AC144" s="43"/>
      <c r="AD144" s="44"/>
      <c r="AE144" s="44"/>
      <c r="AF144" s="45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7"/>
      <c r="AR144" s="48"/>
      <c r="AS144" s="47"/>
      <c r="AT144" s="47"/>
      <c r="AU144" s="47"/>
      <c r="AV144" s="47"/>
      <c r="AW144" s="49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50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51"/>
      <c r="BW144" s="52">
        <f t="shared" si="21"/>
        <v>0</v>
      </c>
      <c r="BX144" s="53">
        <f t="shared" si="25"/>
        <v>0</v>
      </c>
      <c r="BY144" s="53">
        <f t="shared" si="26"/>
        <v>0</v>
      </c>
      <c r="BZ144" s="54"/>
      <c r="CA144" s="261"/>
      <c r="CB144" s="261"/>
      <c r="CC144" s="261"/>
      <c r="CD144" s="261"/>
      <c r="CE144" s="261"/>
      <c r="CF144" s="261"/>
      <c r="CG144" s="261"/>
      <c r="CH144" s="261"/>
      <c r="CI144" s="261"/>
      <c r="CJ144" s="261"/>
      <c r="CK144" s="261"/>
      <c r="CL144" s="261"/>
      <c r="CM144" s="261"/>
      <c r="CN144" s="261"/>
      <c r="CO144" s="261">
        <f t="shared" si="27"/>
        <v>0</v>
      </c>
      <c r="CP144" s="261"/>
      <c r="CQ144" s="261"/>
      <c r="CR144" s="261"/>
      <c r="CS144" s="261"/>
      <c r="CT144" s="261"/>
      <c r="CU144" s="261"/>
      <c r="CV144" s="261"/>
      <c r="CW144" s="261"/>
      <c r="CX144" s="261"/>
      <c r="CY144" s="261"/>
      <c r="CZ144" s="261"/>
      <c r="DA144" s="261"/>
      <c r="DB144" s="261"/>
      <c r="DC144" s="261"/>
      <c r="DD144" s="261"/>
      <c r="DE144" s="261"/>
      <c r="DF144" s="261"/>
      <c r="DG144" s="261"/>
      <c r="DH144" s="261"/>
      <c r="DI144" s="261"/>
      <c r="DJ144" s="261"/>
      <c r="DK144" s="261"/>
      <c r="DL144" s="261"/>
      <c r="DM144" s="261"/>
      <c r="DN144" s="261"/>
      <c r="DO144" s="261"/>
      <c r="DP144" s="261"/>
      <c r="DQ144" s="261"/>
      <c r="DR144" s="261"/>
      <c r="DS144" s="261"/>
      <c r="DT144" s="261"/>
      <c r="DU144" s="261"/>
      <c r="DV144" s="261"/>
      <c r="DW144" s="261"/>
      <c r="DX144" s="261"/>
      <c r="DY144" s="261"/>
      <c r="DZ144" s="261"/>
      <c r="EA144" s="261"/>
      <c r="EB144" s="261"/>
    </row>
    <row r="145" s="28" customFormat="1" customHeight="1" spans="1:132">
      <c r="A145" s="95" t="s">
        <v>1610</v>
      </c>
      <c r="B145" s="95" t="s">
        <v>1917</v>
      </c>
      <c r="C145" s="95" t="s">
        <v>2036</v>
      </c>
      <c r="D145" s="116" t="s">
        <v>551</v>
      </c>
      <c r="E145" s="109" t="s">
        <v>552</v>
      </c>
      <c r="F145" s="110" t="s">
        <v>553</v>
      </c>
      <c r="G145" s="99">
        <f t="shared" si="28"/>
        <v>0</v>
      </c>
      <c r="H145" s="100"/>
      <c r="I145" s="150">
        <f t="shared" si="29"/>
        <v>0</v>
      </c>
      <c r="J145" s="151">
        <f t="shared" si="22"/>
        <v>0</v>
      </c>
      <c r="K145" s="37"/>
      <c r="L145" s="36"/>
      <c r="M145" s="33">
        <f t="shared" si="23"/>
        <v>0</v>
      </c>
      <c r="N145" s="38">
        <f t="shared" si="24"/>
        <v>0</v>
      </c>
      <c r="O145" s="156"/>
      <c r="P145" s="156"/>
      <c r="Q145" s="156"/>
      <c r="R145" s="156"/>
      <c r="S145" s="156"/>
      <c r="T145" s="40"/>
      <c r="U145" s="39"/>
      <c r="V145" s="39"/>
      <c r="W145" s="39"/>
      <c r="X145" s="41"/>
      <c r="Y145" s="40"/>
      <c r="Z145" s="39"/>
      <c r="AA145" s="39"/>
      <c r="AB145" s="42"/>
      <c r="AC145" s="43"/>
      <c r="AD145" s="44"/>
      <c r="AE145" s="44"/>
      <c r="AF145" s="45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7"/>
      <c r="AR145" s="48"/>
      <c r="AS145" s="47"/>
      <c r="AT145" s="47"/>
      <c r="AU145" s="47"/>
      <c r="AV145" s="47"/>
      <c r="AW145" s="49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50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51"/>
      <c r="BW145" s="52">
        <f t="shared" si="21"/>
        <v>0</v>
      </c>
      <c r="BX145" s="53">
        <f t="shared" si="25"/>
        <v>0</v>
      </c>
      <c r="BY145" s="53">
        <f t="shared" si="26"/>
        <v>0</v>
      </c>
      <c r="BZ145" s="54"/>
      <c r="CA145" s="261"/>
      <c r="CB145" s="261"/>
      <c r="CC145" s="261"/>
      <c r="CD145" s="261"/>
      <c r="CE145" s="261"/>
      <c r="CF145" s="261"/>
      <c r="CG145" s="261"/>
      <c r="CH145" s="261"/>
      <c r="CI145" s="261"/>
      <c r="CJ145" s="261"/>
      <c r="CK145" s="261"/>
      <c r="CL145" s="261"/>
      <c r="CM145" s="261"/>
      <c r="CN145" s="261"/>
      <c r="CO145" s="261">
        <f t="shared" si="27"/>
        <v>0</v>
      </c>
      <c r="CP145" s="261"/>
      <c r="CQ145" s="261"/>
      <c r="CR145" s="261"/>
      <c r="CS145" s="261"/>
      <c r="CT145" s="261"/>
      <c r="CU145" s="261"/>
      <c r="CV145" s="261"/>
      <c r="CW145" s="261"/>
      <c r="CX145" s="261"/>
      <c r="CY145" s="261"/>
      <c r="CZ145" s="261"/>
      <c r="DA145" s="261"/>
      <c r="DB145" s="261"/>
      <c r="DC145" s="261"/>
      <c r="DD145" s="261"/>
      <c r="DE145" s="261"/>
      <c r="DF145" s="261"/>
      <c r="DG145" s="261"/>
      <c r="DH145" s="261"/>
      <c r="DI145" s="261"/>
      <c r="DJ145" s="261"/>
      <c r="DK145" s="261"/>
      <c r="DL145" s="261"/>
      <c r="DM145" s="261"/>
      <c r="DN145" s="261"/>
      <c r="DO145" s="261"/>
      <c r="DP145" s="261"/>
      <c r="DQ145" s="261"/>
      <c r="DR145" s="261"/>
      <c r="DS145" s="261"/>
      <c r="DT145" s="261"/>
      <c r="DU145" s="261"/>
      <c r="DV145" s="261"/>
      <c r="DW145" s="261"/>
      <c r="DX145" s="261"/>
      <c r="DY145" s="261"/>
      <c r="DZ145" s="261"/>
      <c r="EA145" s="261"/>
      <c r="EB145" s="261"/>
    </row>
    <row r="146" s="28" customFormat="1" customHeight="1" spans="1:132">
      <c r="A146" s="95" t="s">
        <v>1610</v>
      </c>
      <c r="B146" s="95" t="s">
        <v>2166</v>
      </c>
      <c r="C146" s="95" t="s">
        <v>2174</v>
      </c>
      <c r="D146" s="116" t="s">
        <v>554</v>
      </c>
      <c r="E146" s="109" t="s">
        <v>555</v>
      </c>
      <c r="F146" s="110" t="s">
        <v>556</v>
      </c>
      <c r="G146" s="99">
        <f t="shared" si="28"/>
        <v>0</v>
      </c>
      <c r="H146" s="100"/>
      <c r="I146" s="150">
        <f t="shared" si="29"/>
        <v>0</v>
      </c>
      <c r="J146" s="151">
        <f t="shared" si="22"/>
        <v>0</v>
      </c>
      <c r="K146" s="37"/>
      <c r="L146" s="36"/>
      <c r="M146" s="33">
        <f t="shared" si="23"/>
        <v>0</v>
      </c>
      <c r="N146" s="38">
        <f t="shared" si="24"/>
        <v>0</v>
      </c>
      <c r="O146" s="156"/>
      <c r="P146" s="156"/>
      <c r="Q146" s="156"/>
      <c r="R146" s="156"/>
      <c r="S146" s="156"/>
      <c r="T146" s="40"/>
      <c r="U146" s="39"/>
      <c r="V146" s="39"/>
      <c r="W146" s="39"/>
      <c r="X146" s="41"/>
      <c r="Y146" s="40"/>
      <c r="Z146" s="39"/>
      <c r="AA146" s="39"/>
      <c r="AB146" s="42"/>
      <c r="AC146" s="43"/>
      <c r="AD146" s="44"/>
      <c r="AE146" s="44"/>
      <c r="AF146" s="45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7"/>
      <c r="AR146" s="48"/>
      <c r="AS146" s="47"/>
      <c r="AT146" s="47"/>
      <c r="AU146" s="47"/>
      <c r="AV146" s="47"/>
      <c r="AW146" s="49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50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51"/>
      <c r="BW146" s="52">
        <f t="shared" si="21"/>
        <v>0</v>
      </c>
      <c r="BX146" s="53">
        <f t="shared" si="25"/>
        <v>0</v>
      </c>
      <c r="BY146" s="53">
        <f t="shared" si="26"/>
        <v>0</v>
      </c>
      <c r="BZ146" s="54"/>
      <c r="CA146" s="261"/>
      <c r="CB146" s="261"/>
      <c r="CC146" s="261"/>
      <c r="CD146" s="261"/>
      <c r="CE146" s="261"/>
      <c r="CF146" s="261"/>
      <c r="CG146" s="261"/>
      <c r="CH146" s="261"/>
      <c r="CI146" s="261"/>
      <c r="CJ146" s="261"/>
      <c r="CK146" s="261"/>
      <c r="CL146" s="261"/>
      <c r="CM146" s="261"/>
      <c r="CN146" s="261"/>
      <c r="CO146" s="261">
        <f t="shared" si="27"/>
        <v>0</v>
      </c>
      <c r="CP146" s="261"/>
      <c r="CQ146" s="261"/>
      <c r="CR146" s="261"/>
      <c r="CS146" s="261"/>
      <c r="CT146" s="261"/>
      <c r="CU146" s="261"/>
      <c r="CV146" s="261"/>
      <c r="CW146" s="261"/>
      <c r="CX146" s="261"/>
      <c r="CY146" s="261"/>
      <c r="CZ146" s="261"/>
      <c r="DA146" s="261"/>
      <c r="DB146" s="261"/>
      <c r="DC146" s="261"/>
      <c r="DD146" s="261"/>
      <c r="DE146" s="261"/>
      <c r="DF146" s="261"/>
      <c r="DG146" s="261"/>
      <c r="DH146" s="261"/>
      <c r="DI146" s="261"/>
      <c r="DJ146" s="261"/>
      <c r="DK146" s="261"/>
      <c r="DL146" s="261"/>
      <c r="DM146" s="261"/>
      <c r="DN146" s="261"/>
      <c r="DO146" s="261"/>
      <c r="DP146" s="261"/>
      <c r="DQ146" s="261"/>
      <c r="DR146" s="261"/>
      <c r="DS146" s="261"/>
      <c r="DT146" s="261"/>
      <c r="DU146" s="261"/>
      <c r="DV146" s="261"/>
      <c r="DW146" s="261"/>
      <c r="DX146" s="261"/>
      <c r="DY146" s="261"/>
      <c r="DZ146" s="261"/>
      <c r="EA146" s="261"/>
      <c r="EB146" s="261"/>
    </row>
    <row r="147" s="28" customFormat="1" customHeight="1" spans="1:132">
      <c r="A147" s="95" t="s">
        <v>1610</v>
      </c>
      <c r="B147" s="95" t="s">
        <v>2166</v>
      </c>
      <c r="C147" s="95" t="s">
        <v>2174</v>
      </c>
      <c r="D147" s="116" t="s">
        <v>557</v>
      </c>
      <c r="E147" s="109" t="s">
        <v>558</v>
      </c>
      <c r="F147" s="110" t="s">
        <v>559</v>
      </c>
      <c r="G147" s="99">
        <f t="shared" si="28"/>
        <v>0</v>
      </c>
      <c r="H147" s="100"/>
      <c r="I147" s="150">
        <f t="shared" si="29"/>
        <v>0</v>
      </c>
      <c r="J147" s="151">
        <f t="shared" si="22"/>
        <v>0</v>
      </c>
      <c r="K147" s="37"/>
      <c r="L147" s="36"/>
      <c r="M147" s="33">
        <f t="shared" si="23"/>
        <v>0</v>
      </c>
      <c r="N147" s="38">
        <f t="shared" si="24"/>
        <v>0</v>
      </c>
      <c r="O147" s="156"/>
      <c r="P147" s="156"/>
      <c r="Q147" s="156"/>
      <c r="R147" s="156"/>
      <c r="S147" s="156"/>
      <c r="T147" s="40"/>
      <c r="U147" s="39"/>
      <c r="V147" s="39"/>
      <c r="W147" s="39"/>
      <c r="X147" s="41"/>
      <c r="Y147" s="40"/>
      <c r="Z147" s="39"/>
      <c r="AA147" s="39"/>
      <c r="AB147" s="42"/>
      <c r="AC147" s="43"/>
      <c r="AD147" s="44"/>
      <c r="AE147" s="44"/>
      <c r="AF147" s="45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7"/>
      <c r="AR147" s="48"/>
      <c r="AS147" s="47"/>
      <c r="AT147" s="47"/>
      <c r="AU147" s="47"/>
      <c r="AV147" s="47"/>
      <c r="AW147" s="49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50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51"/>
      <c r="BW147" s="52">
        <f t="shared" si="21"/>
        <v>0</v>
      </c>
      <c r="BX147" s="53">
        <f t="shared" si="25"/>
        <v>0</v>
      </c>
      <c r="BY147" s="53">
        <f t="shared" si="26"/>
        <v>0</v>
      </c>
      <c r="BZ147" s="54"/>
      <c r="CA147" s="261"/>
      <c r="CB147" s="261"/>
      <c r="CC147" s="261"/>
      <c r="CD147" s="261"/>
      <c r="CE147" s="261"/>
      <c r="CF147" s="261"/>
      <c r="CG147" s="261"/>
      <c r="CH147" s="261"/>
      <c r="CI147" s="261"/>
      <c r="CJ147" s="261"/>
      <c r="CK147" s="261"/>
      <c r="CL147" s="261"/>
      <c r="CM147" s="261"/>
      <c r="CN147" s="261"/>
      <c r="CO147" s="261">
        <f t="shared" si="27"/>
        <v>0</v>
      </c>
      <c r="CP147" s="261"/>
      <c r="CQ147" s="261"/>
      <c r="CR147" s="261"/>
      <c r="CS147" s="261"/>
      <c r="CT147" s="261"/>
      <c r="CU147" s="261"/>
      <c r="CV147" s="261"/>
      <c r="CW147" s="261"/>
      <c r="CX147" s="261"/>
      <c r="CY147" s="261"/>
      <c r="CZ147" s="261"/>
      <c r="DA147" s="261"/>
      <c r="DB147" s="261"/>
      <c r="DC147" s="261"/>
      <c r="DD147" s="261"/>
      <c r="DE147" s="261"/>
      <c r="DF147" s="261"/>
      <c r="DG147" s="261"/>
      <c r="DH147" s="261"/>
      <c r="DI147" s="261"/>
      <c r="DJ147" s="261"/>
      <c r="DK147" s="261"/>
      <c r="DL147" s="261"/>
      <c r="DM147" s="261"/>
      <c r="DN147" s="261"/>
      <c r="DO147" s="261"/>
      <c r="DP147" s="261"/>
      <c r="DQ147" s="261"/>
      <c r="DR147" s="261"/>
      <c r="DS147" s="261"/>
      <c r="DT147" s="261"/>
      <c r="DU147" s="261"/>
      <c r="DV147" s="261"/>
      <c r="DW147" s="261"/>
      <c r="DX147" s="261"/>
      <c r="DY147" s="261"/>
      <c r="DZ147" s="261"/>
      <c r="EA147" s="261"/>
      <c r="EB147" s="261"/>
    </row>
    <row r="148" s="28" customFormat="1" customHeight="1" spans="1:132">
      <c r="A148" s="95" t="s">
        <v>1610</v>
      </c>
      <c r="B148" s="95" t="s">
        <v>2166</v>
      </c>
      <c r="C148" s="95" t="s">
        <v>2174</v>
      </c>
      <c r="D148" s="116" t="s">
        <v>560</v>
      </c>
      <c r="E148" s="109" t="s">
        <v>561</v>
      </c>
      <c r="F148" s="110" t="s">
        <v>562</v>
      </c>
      <c r="G148" s="99">
        <f t="shared" si="28"/>
        <v>0</v>
      </c>
      <c r="H148" s="100"/>
      <c r="I148" s="150">
        <f t="shared" si="29"/>
        <v>0</v>
      </c>
      <c r="J148" s="151">
        <f t="shared" si="22"/>
        <v>0</v>
      </c>
      <c r="K148" s="37"/>
      <c r="L148" s="36"/>
      <c r="M148" s="33">
        <f t="shared" si="23"/>
        <v>0</v>
      </c>
      <c r="N148" s="38">
        <f t="shared" si="24"/>
        <v>0</v>
      </c>
      <c r="O148" s="156"/>
      <c r="P148" s="156"/>
      <c r="Q148" s="156"/>
      <c r="R148" s="156"/>
      <c r="S148" s="156"/>
      <c r="T148" s="40"/>
      <c r="U148" s="39"/>
      <c r="V148" s="39"/>
      <c r="W148" s="39"/>
      <c r="X148" s="41"/>
      <c r="Y148" s="40"/>
      <c r="Z148" s="39"/>
      <c r="AA148" s="39"/>
      <c r="AB148" s="42"/>
      <c r="AC148" s="43"/>
      <c r="AD148" s="44"/>
      <c r="AE148" s="44"/>
      <c r="AF148" s="45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7"/>
      <c r="AR148" s="48"/>
      <c r="AS148" s="47"/>
      <c r="AT148" s="47"/>
      <c r="AU148" s="47"/>
      <c r="AV148" s="47"/>
      <c r="AW148" s="49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50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51"/>
      <c r="BW148" s="52">
        <f t="shared" si="21"/>
        <v>0</v>
      </c>
      <c r="BX148" s="53">
        <f t="shared" si="25"/>
        <v>0</v>
      </c>
      <c r="BY148" s="53">
        <f t="shared" si="26"/>
        <v>0</v>
      </c>
      <c r="BZ148" s="54"/>
      <c r="CA148" s="262"/>
      <c r="CB148" s="262"/>
      <c r="CC148" s="262"/>
      <c r="CD148" s="262"/>
      <c r="CE148" s="262"/>
      <c r="CF148" s="262"/>
      <c r="CG148" s="262"/>
      <c r="CH148" s="262"/>
      <c r="CI148" s="262"/>
      <c r="CJ148" s="262"/>
      <c r="CK148" s="262"/>
      <c r="CL148" s="262"/>
      <c r="CM148" s="262"/>
      <c r="CN148" s="262"/>
      <c r="CO148" s="261">
        <f t="shared" si="27"/>
        <v>0</v>
      </c>
      <c r="CP148" s="262"/>
      <c r="CQ148" s="262"/>
      <c r="CR148" s="262"/>
      <c r="CS148" s="262"/>
      <c r="CT148" s="262"/>
      <c r="CU148" s="262"/>
      <c r="CV148" s="262"/>
      <c r="CW148" s="262"/>
      <c r="CX148" s="262"/>
      <c r="CY148" s="262"/>
      <c r="CZ148" s="262"/>
      <c r="DA148" s="262"/>
      <c r="DB148" s="262"/>
      <c r="DC148" s="262"/>
      <c r="DD148" s="262"/>
      <c r="DE148" s="262"/>
      <c r="DF148" s="262"/>
      <c r="DG148" s="262"/>
      <c r="DH148" s="262"/>
      <c r="DI148" s="262"/>
      <c r="DJ148" s="262"/>
      <c r="DK148" s="262"/>
      <c r="DL148" s="262"/>
      <c r="DM148" s="262"/>
      <c r="DN148" s="262"/>
      <c r="DO148" s="262"/>
      <c r="DP148" s="262"/>
      <c r="DQ148" s="262"/>
      <c r="DR148" s="262"/>
      <c r="DS148" s="262"/>
      <c r="DT148" s="262"/>
      <c r="DU148" s="262"/>
      <c r="DV148" s="262"/>
      <c r="DW148" s="262"/>
      <c r="DX148" s="262"/>
      <c r="DY148" s="262"/>
      <c r="DZ148" s="262"/>
      <c r="EA148" s="262"/>
      <c r="EB148" s="262"/>
    </row>
    <row r="149" s="28" customFormat="1" customHeight="1" spans="1:132">
      <c r="A149" s="95" t="s">
        <v>1610</v>
      </c>
      <c r="B149" s="95" t="s">
        <v>2166</v>
      </c>
      <c r="C149" s="95" t="s">
        <v>2174</v>
      </c>
      <c r="D149" s="116" t="s">
        <v>563</v>
      </c>
      <c r="E149" s="109" t="s">
        <v>564</v>
      </c>
      <c r="F149" s="110" t="s">
        <v>565</v>
      </c>
      <c r="G149" s="99">
        <f t="shared" si="28"/>
        <v>0</v>
      </c>
      <c r="H149" s="100"/>
      <c r="I149" s="150">
        <f t="shared" si="29"/>
        <v>0</v>
      </c>
      <c r="J149" s="151">
        <f t="shared" si="22"/>
        <v>0</v>
      </c>
      <c r="K149" s="37"/>
      <c r="L149" s="36"/>
      <c r="M149" s="33">
        <f t="shared" si="23"/>
        <v>0</v>
      </c>
      <c r="N149" s="38">
        <f t="shared" si="24"/>
        <v>0</v>
      </c>
      <c r="O149" s="156"/>
      <c r="P149" s="156"/>
      <c r="Q149" s="156"/>
      <c r="R149" s="156"/>
      <c r="S149" s="156"/>
      <c r="T149" s="40"/>
      <c r="U149" s="39"/>
      <c r="V149" s="39"/>
      <c r="W149" s="39"/>
      <c r="X149" s="41"/>
      <c r="Y149" s="40"/>
      <c r="Z149" s="39"/>
      <c r="AA149" s="39"/>
      <c r="AB149" s="42"/>
      <c r="AC149" s="43"/>
      <c r="AD149" s="44"/>
      <c r="AE149" s="44"/>
      <c r="AF149" s="45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7"/>
      <c r="AR149" s="48"/>
      <c r="AS149" s="47"/>
      <c r="AT149" s="47"/>
      <c r="AU149" s="47"/>
      <c r="AV149" s="47"/>
      <c r="AW149" s="49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50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51"/>
      <c r="BW149" s="52">
        <f t="shared" si="21"/>
        <v>0</v>
      </c>
      <c r="BX149" s="53">
        <f t="shared" si="25"/>
        <v>0</v>
      </c>
      <c r="BY149" s="53">
        <f t="shared" si="26"/>
        <v>0</v>
      </c>
      <c r="BZ149" s="54"/>
      <c r="CA149" s="261"/>
      <c r="CB149" s="261"/>
      <c r="CC149" s="261"/>
      <c r="CD149" s="261"/>
      <c r="CE149" s="261"/>
      <c r="CF149" s="261"/>
      <c r="CG149" s="261"/>
      <c r="CH149" s="261"/>
      <c r="CI149" s="261"/>
      <c r="CJ149" s="261"/>
      <c r="CK149" s="261"/>
      <c r="CL149" s="261"/>
      <c r="CM149" s="261"/>
      <c r="CN149" s="261"/>
      <c r="CO149" s="261">
        <f t="shared" si="27"/>
        <v>0</v>
      </c>
      <c r="CP149" s="261"/>
      <c r="CQ149" s="261"/>
      <c r="CR149" s="261"/>
      <c r="CS149" s="261"/>
      <c r="CT149" s="261"/>
      <c r="CU149" s="261"/>
      <c r="CV149" s="261"/>
      <c r="CW149" s="261"/>
      <c r="CX149" s="261"/>
      <c r="CY149" s="261"/>
      <c r="CZ149" s="261"/>
      <c r="DA149" s="261"/>
      <c r="DB149" s="261"/>
      <c r="DC149" s="261"/>
      <c r="DD149" s="261"/>
      <c r="DE149" s="261"/>
      <c r="DF149" s="261"/>
      <c r="DG149" s="261"/>
      <c r="DH149" s="261"/>
      <c r="DI149" s="261"/>
      <c r="DJ149" s="261"/>
      <c r="DK149" s="261"/>
      <c r="DL149" s="261"/>
      <c r="DM149" s="261"/>
      <c r="DN149" s="261"/>
      <c r="DO149" s="261"/>
      <c r="DP149" s="261"/>
      <c r="DQ149" s="261"/>
      <c r="DR149" s="261"/>
      <c r="DS149" s="261"/>
      <c r="DT149" s="261"/>
      <c r="DU149" s="261"/>
      <c r="DV149" s="261"/>
      <c r="DW149" s="261"/>
      <c r="DX149" s="261"/>
      <c r="DY149" s="261"/>
      <c r="DZ149" s="261"/>
      <c r="EA149" s="261"/>
      <c r="EB149" s="261"/>
    </row>
    <row r="150" s="28" customFormat="1" customHeight="1" spans="1:132">
      <c r="A150" s="95" t="s">
        <v>1610</v>
      </c>
      <c r="B150" s="95" t="s">
        <v>2166</v>
      </c>
      <c r="C150" s="95" t="s">
        <v>2174</v>
      </c>
      <c r="D150" s="116" t="s">
        <v>566</v>
      </c>
      <c r="E150" s="109" t="s">
        <v>567</v>
      </c>
      <c r="F150" s="110" t="s">
        <v>568</v>
      </c>
      <c r="G150" s="99">
        <f t="shared" si="28"/>
        <v>0</v>
      </c>
      <c r="H150" s="100"/>
      <c r="I150" s="150">
        <f t="shared" si="29"/>
        <v>0</v>
      </c>
      <c r="J150" s="151">
        <f t="shared" si="22"/>
        <v>0</v>
      </c>
      <c r="K150" s="37"/>
      <c r="L150" s="36"/>
      <c r="M150" s="33">
        <f t="shared" si="23"/>
        <v>0</v>
      </c>
      <c r="N150" s="38">
        <f t="shared" si="24"/>
        <v>0</v>
      </c>
      <c r="O150" s="156"/>
      <c r="P150" s="156"/>
      <c r="Q150" s="156"/>
      <c r="R150" s="156"/>
      <c r="S150" s="156"/>
      <c r="T150" s="40"/>
      <c r="U150" s="39"/>
      <c r="V150" s="39"/>
      <c r="W150" s="39"/>
      <c r="X150" s="41"/>
      <c r="Y150" s="40"/>
      <c r="Z150" s="39"/>
      <c r="AA150" s="39"/>
      <c r="AB150" s="42"/>
      <c r="AC150" s="43"/>
      <c r="AD150" s="44"/>
      <c r="AE150" s="44"/>
      <c r="AF150" s="45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7"/>
      <c r="AR150" s="48"/>
      <c r="AS150" s="47"/>
      <c r="AT150" s="47"/>
      <c r="AU150" s="47"/>
      <c r="AV150" s="47"/>
      <c r="AW150" s="49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50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51"/>
      <c r="BW150" s="52">
        <f t="shared" si="21"/>
        <v>0</v>
      </c>
      <c r="BX150" s="53">
        <f t="shared" si="25"/>
        <v>0</v>
      </c>
      <c r="BY150" s="53">
        <f t="shared" si="26"/>
        <v>0</v>
      </c>
      <c r="BZ150" s="54"/>
      <c r="CA150" s="262"/>
      <c r="CB150" s="262"/>
      <c r="CC150" s="262"/>
      <c r="CD150" s="262"/>
      <c r="CE150" s="262"/>
      <c r="CF150" s="262"/>
      <c r="CG150" s="262"/>
      <c r="CH150" s="262"/>
      <c r="CI150" s="262"/>
      <c r="CJ150" s="262"/>
      <c r="CK150" s="262"/>
      <c r="CL150" s="262"/>
      <c r="CM150" s="262"/>
      <c r="CN150" s="262"/>
      <c r="CO150" s="261">
        <f t="shared" si="27"/>
        <v>0</v>
      </c>
      <c r="CP150" s="262"/>
      <c r="CQ150" s="262"/>
      <c r="CR150" s="262"/>
      <c r="CS150" s="262"/>
      <c r="CT150" s="262"/>
      <c r="CU150" s="262"/>
      <c r="CV150" s="262"/>
      <c r="CW150" s="262"/>
      <c r="CX150" s="262"/>
      <c r="CY150" s="262"/>
      <c r="CZ150" s="262"/>
      <c r="DA150" s="262"/>
      <c r="DB150" s="262"/>
      <c r="DC150" s="262"/>
      <c r="DD150" s="262"/>
      <c r="DE150" s="262"/>
      <c r="DF150" s="262"/>
      <c r="DG150" s="262"/>
      <c r="DH150" s="262"/>
      <c r="DI150" s="262"/>
      <c r="DJ150" s="262"/>
      <c r="DK150" s="262"/>
      <c r="DL150" s="262"/>
      <c r="DM150" s="262"/>
      <c r="DN150" s="262"/>
      <c r="DO150" s="262"/>
      <c r="DP150" s="262"/>
      <c r="DQ150" s="262"/>
      <c r="DR150" s="262"/>
      <c r="DS150" s="262"/>
      <c r="DT150" s="262"/>
      <c r="DU150" s="262"/>
      <c r="DV150" s="262"/>
      <c r="DW150" s="262"/>
      <c r="DX150" s="262"/>
      <c r="DY150" s="262"/>
      <c r="DZ150" s="262"/>
      <c r="EA150" s="262"/>
      <c r="EB150" s="262"/>
    </row>
    <row r="151" s="28" customFormat="1" customHeight="1" spans="1:132">
      <c r="A151" s="95" t="s">
        <v>1610</v>
      </c>
      <c r="B151" s="95" t="s">
        <v>2166</v>
      </c>
      <c r="C151" s="95" t="s">
        <v>2174</v>
      </c>
      <c r="D151" s="116" t="s">
        <v>569</v>
      </c>
      <c r="E151" s="109" t="s">
        <v>570</v>
      </c>
      <c r="F151" s="110" t="s">
        <v>571</v>
      </c>
      <c r="G151" s="99">
        <f t="shared" si="28"/>
        <v>0</v>
      </c>
      <c r="H151" s="100"/>
      <c r="I151" s="150">
        <f t="shared" si="29"/>
        <v>0</v>
      </c>
      <c r="J151" s="151">
        <f t="shared" si="22"/>
        <v>0</v>
      </c>
      <c r="K151" s="37"/>
      <c r="L151" s="36"/>
      <c r="M151" s="33">
        <f t="shared" si="23"/>
        <v>0</v>
      </c>
      <c r="N151" s="38">
        <f t="shared" si="24"/>
        <v>0</v>
      </c>
      <c r="O151" s="156"/>
      <c r="P151" s="156"/>
      <c r="Q151" s="156"/>
      <c r="R151" s="156"/>
      <c r="S151" s="156"/>
      <c r="T151" s="40"/>
      <c r="U151" s="39"/>
      <c r="V151" s="39"/>
      <c r="W151" s="39"/>
      <c r="X151" s="41"/>
      <c r="Y151" s="40"/>
      <c r="Z151" s="39"/>
      <c r="AA151" s="39"/>
      <c r="AB151" s="42"/>
      <c r="AC151" s="43"/>
      <c r="AD151" s="44"/>
      <c r="AE151" s="44"/>
      <c r="AF151" s="45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7"/>
      <c r="AR151" s="48"/>
      <c r="AS151" s="47"/>
      <c r="AT151" s="47"/>
      <c r="AU151" s="47"/>
      <c r="AV151" s="47"/>
      <c r="AW151" s="49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50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51"/>
      <c r="BW151" s="52">
        <f t="shared" si="21"/>
        <v>0</v>
      </c>
      <c r="BX151" s="53">
        <f t="shared" si="25"/>
        <v>0</v>
      </c>
      <c r="BY151" s="53">
        <f t="shared" si="26"/>
        <v>0</v>
      </c>
      <c r="BZ151" s="54"/>
      <c r="CA151" s="261"/>
      <c r="CB151" s="261"/>
      <c r="CC151" s="261"/>
      <c r="CD151" s="261"/>
      <c r="CE151" s="261"/>
      <c r="CF151" s="261"/>
      <c r="CG151" s="261"/>
      <c r="CH151" s="261"/>
      <c r="CI151" s="261"/>
      <c r="CJ151" s="261"/>
      <c r="CK151" s="261"/>
      <c r="CL151" s="261"/>
      <c r="CM151" s="261"/>
      <c r="CN151" s="261"/>
      <c r="CO151" s="261">
        <f t="shared" si="27"/>
        <v>0</v>
      </c>
      <c r="CP151" s="261"/>
      <c r="CQ151" s="261"/>
      <c r="CR151" s="261"/>
      <c r="CS151" s="261"/>
      <c r="CT151" s="261"/>
      <c r="CU151" s="261"/>
      <c r="CV151" s="261"/>
      <c r="CW151" s="261"/>
      <c r="CX151" s="261"/>
      <c r="CY151" s="261"/>
      <c r="CZ151" s="261"/>
      <c r="DA151" s="261"/>
      <c r="DB151" s="261"/>
      <c r="DC151" s="261"/>
      <c r="DD151" s="261"/>
      <c r="DE151" s="261"/>
      <c r="DF151" s="261"/>
      <c r="DG151" s="261"/>
      <c r="DH151" s="261"/>
      <c r="DI151" s="261"/>
      <c r="DJ151" s="261"/>
      <c r="DK151" s="261"/>
      <c r="DL151" s="261"/>
      <c r="DM151" s="261"/>
      <c r="DN151" s="261"/>
      <c r="DO151" s="261"/>
      <c r="DP151" s="261"/>
      <c r="DQ151" s="261"/>
      <c r="DR151" s="261"/>
      <c r="DS151" s="261"/>
      <c r="DT151" s="261"/>
      <c r="DU151" s="261"/>
      <c r="DV151" s="261"/>
      <c r="DW151" s="261"/>
      <c r="DX151" s="261"/>
      <c r="DY151" s="261"/>
      <c r="DZ151" s="261"/>
      <c r="EA151" s="261"/>
      <c r="EB151" s="261"/>
    </row>
    <row r="152" s="28" customFormat="1" customHeight="1" spans="1:132">
      <c r="A152" s="95" t="s">
        <v>1610</v>
      </c>
      <c r="B152" s="95" t="s">
        <v>1645</v>
      </c>
      <c r="C152" s="95" t="s">
        <v>1646</v>
      </c>
      <c r="D152" s="116" t="s">
        <v>678</v>
      </c>
      <c r="E152" s="112" t="s">
        <v>679</v>
      </c>
      <c r="F152" s="98" t="s">
        <v>680</v>
      </c>
      <c r="G152" s="99">
        <f t="shared" si="28"/>
        <v>0</v>
      </c>
      <c r="H152" s="114"/>
      <c r="I152" s="150">
        <f t="shared" si="29"/>
        <v>0</v>
      </c>
      <c r="J152" s="151">
        <f t="shared" si="22"/>
        <v>0</v>
      </c>
      <c r="K152" s="37"/>
      <c r="L152" s="36"/>
      <c r="M152" s="33">
        <f t="shared" si="23"/>
        <v>0</v>
      </c>
      <c r="N152" s="38">
        <f t="shared" si="24"/>
        <v>0</v>
      </c>
      <c r="O152" s="158"/>
      <c r="P152" s="158"/>
      <c r="Q152" s="158"/>
      <c r="R152" s="158"/>
      <c r="S152" s="158"/>
      <c r="T152" s="40"/>
      <c r="U152" s="39"/>
      <c r="V152" s="39"/>
      <c r="W152" s="39"/>
      <c r="X152" s="41"/>
      <c r="Y152" s="40"/>
      <c r="Z152" s="39"/>
      <c r="AA152" s="39"/>
      <c r="AB152" s="42"/>
      <c r="AC152" s="43"/>
      <c r="AD152" s="44"/>
      <c r="AE152" s="44"/>
      <c r="AF152" s="45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47"/>
      <c r="AR152" s="48"/>
      <c r="AS152" s="47"/>
      <c r="AT152" s="47"/>
      <c r="AU152" s="47"/>
      <c r="AV152" s="47"/>
      <c r="AW152" s="49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50"/>
      <c r="BL152" s="178"/>
      <c r="BM152" s="178"/>
      <c r="BN152" s="178"/>
      <c r="BO152" s="46"/>
      <c r="BP152" s="46"/>
      <c r="BQ152" s="46"/>
      <c r="BR152" s="46"/>
      <c r="BS152" s="46"/>
      <c r="BT152" s="46"/>
      <c r="BU152" s="46"/>
      <c r="BV152" s="51"/>
      <c r="BW152" s="52">
        <f t="shared" si="21"/>
        <v>0</v>
      </c>
      <c r="BX152" s="53">
        <f t="shared" si="25"/>
        <v>0</v>
      </c>
      <c r="BY152" s="53">
        <f t="shared" si="26"/>
        <v>0</v>
      </c>
      <c r="BZ152" s="54"/>
      <c r="CA152" s="261"/>
      <c r="CB152" s="261"/>
      <c r="CC152" s="261"/>
      <c r="CD152" s="261"/>
      <c r="CE152" s="261"/>
      <c r="CF152" s="261"/>
      <c r="CG152" s="261"/>
      <c r="CH152" s="261"/>
      <c r="CI152" s="261"/>
      <c r="CJ152" s="261"/>
      <c r="CK152" s="261"/>
      <c r="CL152" s="261"/>
      <c r="CM152" s="261"/>
      <c r="CN152" s="261"/>
      <c r="CO152" s="261">
        <f t="shared" si="27"/>
        <v>0</v>
      </c>
      <c r="CP152" s="261"/>
      <c r="CQ152" s="261"/>
      <c r="CR152" s="261"/>
      <c r="CS152" s="261"/>
      <c r="CT152" s="261"/>
      <c r="CU152" s="261"/>
      <c r="CV152" s="261"/>
      <c r="CW152" s="261"/>
      <c r="CX152" s="261"/>
      <c r="CY152" s="261"/>
      <c r="CZ152" s="261"/>
      <c r="DA152" s="261"/>
      <c r="DB152" s="261"/>
      <c r="DC152" s="261"/>
      <c r="DD152" s="261"/>
      <c r="DE152" s="261"/>
      <c r="DF152" s="261"/>
      <c r="DG152" s="261"/>
      <c r="DH152" s="261"/>
      <c r="DI152" s="261"/>
      <c r="DJ152" s="261"/>
      <c r="DK152" s="261"/>
      <c r="DL152" s="261"/>
      <c r="DM152" s="261"/>
      <c r="DN152" s="261"/>
      <c r="DO152" s="261"/>
      <c r="DP152" s="261"/>
      <c r="DQ152" s="261"/>
      <c r="DR152" s="261"/>
      <c r="DS152" s="261"/>
      <c r="DT152" s="261"/>
      <c r="DU152" s="261"/>
      <c r="DV152" s="261"/>
      <c r="DW152" s="261"/>
      <c r="DX152" s="261"/>
      <c r="DY152" s="261"/>
      <c r="DZ152" s="261"/>
      <c r="EA152" s="261"/>
      <c r="EB152" s="261"/>
    </row>
    <row r="153" s="28" customFormat="1" customHeight="1" spans="1:132">
      <c r="A153" s="95" t="s">
        <v>1610</v>
      </c>
      <c r="B153" s="95" t="s">
        <v>2166</v>
      </c>
      <c r="C153" s="95" t="s">
        <v>2174</v>
      </c>
      <c r="D153" s="116" t="s">
        <v>575</v>
      </c>
      <c r="E153" s="109" t="s">
        <v>576</v>
      </c>
      <c r="F153" s="110" t="s">
        <v>577</v>
      </c>
      <c r="G153" s="99">
        <f t="shared" si="28"/>
        <v>0</v>
      </c>
      <c r="H153" s="100"/>
      <c r="I153" s="150">
        <f t="shared" si="29"/>
        <v>0</v>
      </c>
      <c r="J153" s="151">
        <f t="shared" si="22"/>
        <v>0</v>
      </c>
      <c r="K153" s="37"/>
      <c r="L153" s="36"/>
      <c r="M153" s="33">
        <f t="shared" si="23"/>
        <v>0</v>
      </c>
      <c r="N153" s="38">
        <f t="shared" si="24"/>
        <v>0</v>
      </c>
      <c r="O153" s="156"/>
      <c r="P153" s="156"/>
      <c r="Q153" s="156"/>
      <c r="R153" s="156"/>
      <c r="S153" s="156"/>
      <c r="T153" s="40"/>
      <c r="U153" s="39"/>
      <c r="V153" s="39"/>
      <c r="W153" s="39"/>
      <c r="X153" s="41"/>
      <c r="Y153" s="40"/>
      <c r="Z153" s="39"/>
      <c r="AA153" s="39"/>
      <c r="AB153" s="42"/>
      <c r="AC153" s="43"/>
      <c r="AD153" s="44"/>
      <c r="AE153" s="44"/>
      <c r="AF153" s="45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7"/>
      <c r="AR153" s="48"/>
      <c r="AS153" s="47"/>
      <c r="AT153" s="47"/>
      <c r="AU153" s="47"/>
      <c r="AV153" s="47"/>
      <c r="AW153" s="49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50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51"/>
      <c r="BW153" s="52">
        <f t="shared" si="21"/>
        <v>0</v>
      </c>
      <c r="BX153" s="53">
        <f t="shared" si="25"/>
        <v>0</v>
      </c>
      <c r="BY153" s="53">
        <f t="shared" si="26"/>
        <v>0</v>
      </c>
      <c r="BZ153" s="54"/>
      <c r="CA153" s="261"/>
      <c r="CB153" s="261"/>
      <c r="CC153" s="261"/>
      <c r="CD153" s="261"/>
      <c r="CE153" s="261"/>
      <c r="CF153" s="261"/>
      <c r="CG153" s="261"/>
      <c r="CH153" s="261"/>
      <c r="CI153" s="261"/>
      <c r="CJ153" s="261"/>
      <c r="CK153" s="261"/>
      <c r="CL153" s="261"/>
      <c r="CM153" s="261"/>
      <c r="CN153" s="261"/>
      <c r="CO153" s="261">
        <f t="shared" si="27"/>
        <v>0</v>
      </c>
      <c r="CP153" s="261"/>
      <c r="CQ153" s="261"/>
      <c r="CR153" s="261"/>
      <c r="CS153" s="261"/>
      <c r="CT153" s="261"/>
      <c r="CU153" s="261"/>
      <c r="CV153" s="261"/>
      <c r="CW153" s="261"/>
      <c r="CX153" s="261"/>
      <c r="CY153" s="261"/>
      <c r="CZ153" s="261"/>
      <c r="DA153" s="261"/>
      <c r="DB153" s="261"/>
      <c r="DC153" s="261"/>
      <c r="DD153" s="261"/>
      <c r="DE153" s="261"/>
      <c r="DF153" s="261"/>
      <c r="DG153" s="261"/>
      <c r="DH153" s="261"/>
      <c r="DI153" s="261"/>
      <c r="DJ153" s="261"/>
      <c r="DK153" s="261"/>
      <c r="DL153" s="261"/>
      <c r="DM153" s="261"/>
      <c r="DN153" s="261"/>
      <c r="DO153" s="261"/>
      <c r="DP153" s="261"/>
      <c r="DQ153" s="261"/>
      <c r="DR153" s="261"/>
      <c r="DS153" s="261"/>
      <c r="DT153" s="261"/>
      <c r="DU153" s="261"/>
      <c r="DV153" s="261"/>
      <c r="DW153" s="261"/>
      <c r="DX153" s="261"/>
      <c r="DY153" s="261"/>
      <c r="DZ153" s="261"/>
      <c r="EA153" s="261"/>
      <c r="EB153" s="261"/>
    </row>
    <row r="154" s="28" customFormat="1" customHeight="1" spans="1:132">
      <c r="A154" s="95" t="s">
        <v>1610</v>
      </c>
      <c r="B154" s="95" t="s">
        <v>1645</v>
      </c>
      <c r="C154" s="95" t="s">
        <v>1646</v>
      </c>
      <c r="D154" s="104" t="s">
        <v>2178</v>
      </c>
      <c r="E154" s="112" t="s">
        <v>579</v>
      </c>
      <c r="F154" s="98" t="s">
        <v>580</v>
      </c>
      <c r="G154" s="99">
        <f t="shared" si="28"/>
        <v>0</v>
      </c>
      <c r="H154" s="114"/>
      <c r="I154" s="150">
        <f t="shared" si="29"/>
        <v>0</v>
      </c>
      <c r="J154" s="151">
        <f t="shared" si="22"/>
        <v>0</v>
      </c>
      <c r="K154" s="37"/>
      <c r="L154" s="36"/>
      <c r="M154" s="33">
        <f t="shared" si="23"/>
        <v>0</v>
      </c>
      <c r="N154" s="38">
        <f t="shared" si="24"/>
        <v>0</v>
      </c>
      <c r="O154" s="158"/>
      <c r="P154" s="158"/>
      <c r="Q154" s="158"/>
      <c r="R154" s="158"/>
      <c r="S154" s="158"/>
      <c r="T154" s="40"/>
      <c r="U154" s="39"/>
      <c r="V154" s="39"/>
      <c r="W154" s="39"/>
      <c r="X154" s="41"/>
      <c r="Y154" s="40"/>
      <c r="Z154" s="39"/>
      <c r="AA154" s="39"/>
      <c r="AB154" s="42"/>
      <c r="AC154" s="43"/>
      <c r="AD154" s="44"/>
      <c r="AE154" s="44"/>
      <c r="AF154" s="45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47"/>
      <c r="AR154" s="48"/>
      <c r="AS154" s="47"/>
      <c r="AT154" s="47"/>
      <c r="AU154" s="47"/>
      <c r="AV154" s="47"/>
      <c r="AW154" s="49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50"/>
      <c r="BL154" s="178"/>
      <c r="BM154" s="178"/>
      <c r="BN154" s="178"/>
      <c r="BO154" s="46"/>
      <c r="BP154" s="46"/>
      <c r="BQ154" s="46"/>
      <c r="BR154" s="46"/>
      <c r="BS154" s="46"/>
      <c r="BT154" s="46"/>
      <c r="BU154" s="46"/>
      <c r="BV154" s="51"/>
      <c r="BW154" s="52">
        <f t="shared" si="21"/>
        <v>0</v>
      </c>
      <c r="BX154" s="53">
        <f t="shared" si="25"/>
        <v>0</v>
      </c>
      <c r="BY154" s="53">
        <f t="shared" si="26"/>
        <v>0</v>
      </c>
      <c r="BZ154" s="54"/>
      <c r="CA154" s="262"/>
      <c r="CB154" s="262"/>
      <c r="CC154" s="262"/>
      <c r="CD154" s="262"/>
      <c r="CE154" s="262"/>
      <c r="CF154" s="262"/>
      <c r="CG154" s="262"/>
      <c r="CH154" s="262"/>
      <c r="CI154" s="262"/>
      <c r="CJ154" s="262"/>
      <c r="CK154" s="262"/>
      <c r="CL154" s="262"/>
      <c r="CM154" s="262"/>
      <c r="CN154" s="262"/>
      <c r="CO154" s="261">
        <f t="shared" si="27"/>
        <v>0</v>
      </c>
      <c r="CP154" s="262"/>
      <c r="CQ154" s="262"/>
      <c r="CR154" s="262"/>
      <c r="CS154" s="262"/>
      <c r="CT154" s="262"/>
      <c r="CU154" s="262"/>
      <c r="CV154" s="262"/>
      <c r="CW154" s="262"/>
      <c r="CX154" s="262"/>
      <c r="CY154" s="262"/>
      <c r="CZ154" s="262"/>
      <c r="DA154" s="262"/>
      <c r="DB154" s="262"/>
      <c r="DC154" s="262"/>
      <c r="DD154" s="262"/>
      <c r="DE154" s="262"/>
      <c r="DF154" s="262"/>
      <c r="DG154" s="262"/>
      <c r="DH154" s="262"/>
      <c r="DI154" s="262"/>
      <c r="DJ154" s="262"/>
      <c r="DK154" s="262"/>
      <c r="DL154" s="262"/>
      <c r="DM154" s="262"/>
      <c r="DN154" s="262"/>
      <c r="DO154" s="262"/>
      <c r="DP154" s="262"/>
      <c r="DQ154" s="262"/>
      <c r="DR154" s="262"/>
      <c r="DS154" s="262"/>
      <c r="DT154" s="262"/>
      <c r="DU154" s="262"/>
      <c r="DV154" s="262"/>
      <c r="DW154" s="262"/>
      <c r="DX154" s="262"/>
      <c r="DY154" s="262"/>
      <c r="DZ154" s="262"/>
      <c r="EA154" s="262"/>
      <c r="EB154" s="262"/>
    </row>
    <row r="155" s="28" customFormat="1" customHeight="1" spans="1:132">
      <c r="A155" s="95" t="s">
        <v>1610</v>
      </c>
      <c r="B155" s="95" t="s">
        <v>2166</v>
      </c>
      <c r="C155" s="95" t="s">
        <v>2167</v>
      </c>
      <c r="D155" s="116" t="s">
        <v>581</v>
      </c>
      <c r="E155" s="109" t="s">
        <v>582</v>
      </c>
      <c r="F155" s="110" t="s">
        <v>583</v>
      </c>
      <c r="G155" s="99">
        <f t="shared" si="28"/>
        <v>0</v>
      </c>
      <c r="H155" s="100"/>
      <c r="I155" s="150">
        <f t="shared" si="29"/>
        <v>0</v>
      </c>
      <c r="J155" s="151">
        <f t="shared" si="22"/>
        <v>0</v>
      </c>
      <c r="K155" s="37"/>
      <c r="L155" s="36"/>
      <c r="M155" s="33">
        <f t="shared" si="23"/>
        <v>0</v>
      </c>
      <c r="N155" s="38">
        <f t="shared" si="24"/>
        <v>0</v>
      </c>
      <c r="O155" s="156"/>
      <c r="P155" s="156"/>
      <c r="Q155" s="156"/>
      <c r="R155" s="156"/>
      <c r="S155" s="156"/>
      <c r="T155" s="40"/>
      <c r="U155" s="39"/>
      <c r="V155" s="39"/>
      <c r="W155" s="39"/>
      <c r="X155" s="41"/>
      <c r="Y155" s="40"/>
      <c r="Z155" s="39"/>
      <c r="AA155" s="39"/>
      <c r="AB155" s="42"/>
      <c r="AC155" s="43"/>
      <c r="AD155" s="44"/>
      <c r="AE155" s="44"/>
      <c r="AF155" s="45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7"/>
      <c r="AR155" s="48"/>
      <c r="AS155" s="47"/>
      <c r="AT155" s="47"/>
      <c r="AU155" s="47"/>
      <c r="AV155" s="47"/>
      <c r="AW155" s="49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50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51"/>
      <c r="BW155" s="52">
        <f t="shared" si="21"/>
        <v>0</v>
      </c>
      <c r="BX155" s="53">
        <f t="shared" si="25"/>
        <v>0</v>
      </c>
      <c r="BY155" s="53">
        <f t="shared" si="26"/>
        <v>0</v>
      </c>
      <c r="BZ155" s="54"/>
      <c r="CA155" s="261"/>
      <c r="CB155" s="261"/>
      <c r="CC155" s="261"/>
      <c r="CD155" s="261"/>
      <c r="CE155" s="261"/>
      <c r="CF155" s="261"/>
      <c r="CG155" s="261"/>
      <c r="CH155" s="261"/>
      <c r="CI155" s="261"/>
      <c r="CJ155" s="261"/>
      <c r="CK155" s="261"/>
      <c r="CL155" s="261"/>
      <c r="CM155" s="261"/>
      <c r="CN155" s="261"/>
      <c r="CO155" s="261">
        <f t="shared" si="27"/>
        <v>0</v>
      </c>
      <c r="CP155" s="261"/>
      <c r="CQ155" s="261"/>
      <c r="CR155" s="261"/>
      <c r="CS155" s="261"/>
      <c r="CT155" s="261"/>
      <c r="CU155" s="261"/>
      <c r="CV155" s="261"/>
      <c r="CW155" s="261"/>
      <c r="CX155" s="261"/>
      <c r="CY155" s="261"/>
      <c r="CZ155" s="261"/>
      <c r="DA155" s="261"/>
      <c r="DB155" s="261"/>
      <c r="DC155" s="261"/>
      <c r="DD155" s="261"/>
      <c r="DE155" s="261"/>
      <c r="DF155" s="261"/>
      <c r="DG155" s="261"/>
      <c r="DH155" s="261"/>
      <c r="DI155" s="261"/>
      <c r="DJ155" s="261"/>
      <c r="DK155" s="261"/>
      <c r="DL155" s="261"/>
      <c r="DM155" s="261"/>
      <c r="DN155" s="261"/>
      <c r="DO155" s="261"/>
      <c r="DP155" s="261"/>
      <c r="DQ155" s="261"/>
      <c r="DR155" s="261"/>
      <c r="DS155" s="261"/>
      <c r="DT155" s="261"/>
      <c r="DU155" s="261"/>
      <c r="DV155" s="261"/>
      <c r="DW155" s="261"/>
      <c r="DX155" s="261"/>
      <c r="DY155" s="261"/>
      <c r="DZ155" s="261"/>
      <c r="EA155" s="261"/>
      <c r="EB155" s="261"/>
    </row>
    <row r="156" s="28" customFormat="1" customHeight="1" spans="1:132">
      <c r="A156" s="95" t="s">
        <v>1610</v>
      </c>
      <c r="B156" s="95" t="s">
        <v>2166</v>
      </c>
      <c r="C156" s="95" t="s">
        <v>2167</v>
      </c>
      <c r="D156" s="116" t="s">
        <v>584</v>
      </c>
      <c r="E156" s="109" t="s">
        <v>585</v>
      </c>
      <c r="F156" s="110" t="s">
        <v>586</v>
      </c>
      <c r="G156" s="99">
        <f t="shared" si="28"/>
        <v>0</v>
      </c>
      <c r="H156" s="100"/>
      <c r="I156" s="150">
        <f t="shared" si="29"/>
        <v>0</v>
      </c>
      <c r="J156" s="151">
        <f t="shared" si="22"/>
        <v>0</v>
      </c>
      <c r="K156" s="37"/>
      <c r="L156" s="36"/>
      <c r="M156" s="33">
        <f t="shared" si="23"/>
        <v>0</v>
      </c>
      <c r="N156" s="38">
        <f t="shared" si="24"/>
        <v>0</v>
      </c>
      <c r="O156" s="156"/>
      <c r="P156" s="156"/>
      <c r="Q156" s="156"/>
      <c r="R156" s="156"/>
      <c r="S156" s="156"/>
      <c r="T156" s="40"/>
      <c r="U156" s="39"/>
      <c r="V156" s="39"/>
      <c r="W156" s="39"/>
      <c r="X156" s="41"/>
      <c r="Y156" s="40"/>
      <c r="Z156" s="39"/>
      <c r="AA156" s="39"/>
      <c r="AB156" s="42"/>
      <c r="AC156" s="43"/>
      <c r="AD156" s="44"/>
      <c r="AE156" s="44"/>
      <c r="AF156" s="45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7"/>
      <c r="AR156" s="48"/>
      <c r="AS156" s="47"/>
      <c r="AT156" s="47"/>
      <c r="AU156" s="47"/>
      <c r="AV156" s="47"/>
      <c r="AW156" s="49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50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51"/>
      <c r="BW156" s="52">
        <f t="shared" si="21"/>
        <v>0</v>
      </c>
      <c r="BX156" s="53">
        <f t="shared" si="25"/>
        <v>0</v>
      </c>
      <c r="BY156" s="53">
        <f t="shared" si="26"/>
        <v>0</v>
      </c>
      <c r="BZ156" s="54"/>
      <c r="CA156" s="261"/>
      <c r="CB156" s="261"/>
      <c r="CC156" s="261"/>
      <c r="CD156" s="261"/>
      <c r="CE156" s="261"/>
      <c r="CF156" s="261"/>
      <c r="CG156" s="261"/>
      <c r="CH156" s="261"/>
      <c r="CI156" s="261"/>
      <c r="CJ156" s="261"/>
      <c r="CK156" s="261"/>
      <c r="CL156" s="261"/>
      <c r="CM156" s="261"/>
      <c r="CN156" s="261"/>
      <c r="CO156" s="261">
        <f t="shared" si="27"/>
        <v>0</v>
      </c>
      <c r="CP156" s="261"/>
      <c r="CQ156" s="261"/>
      <c r="CR156" s="261"/>
      <c r="CS156" s="261"/>
      <c r="CT156" s="261"/>
      <c r="CU156" s="261"/>
      <c r="CV156" s="261"/>
      <c r="CW156" s="261"/>
      <c r="CX156" s="261"/>
      <c r="CY156" s="261"/>
      <c r="CZ156" s="261"/>
      <c r="DA156" s="261"/>
      <c r="DB156" s="261"/>
      <c r="DC156" s="261"/>
      <c r="DD156" s="261"/>
      <c r="DE156" s="261"/>
      <c r="DF156" s="261"/>
      <c r="DG156" s="261"/>
      <c r="DH156" s="261"/>
      <c r="DI156" s="261"/>
      <c r="DJ156" s="261"/>
      <c r="DK156" s="261"/>
      <c r="DL156" s="261"/>
      <c r="DM156" s="261"/>
      <c r="DN156" s="261"/>
      <c r="DO156" s="261"/>
      <c r="DP156" s="261"/>
      <c r="DQ156" s="261"/>
      <c r="DR156" s="261"/>
      <c r="DS156" s="261"/>
      <c r="DT156" s="261"/>
      <c r="DU156" s="261"/>
      <c r="DV156" s="261"/>
      <c r="DW156" s="261"/>
      <c r="DX156" s="261"/>
      <c r="DY156" s="261"/>
      <c r="DZ156" s="261"/>
      <c r="EA156" s="261"/>
      <c r="EB156" s="261"/>
    </row>
    <row r="157" s="28" customFormat="1" customHeight="1" spans="1:132">
      <c r="A157" s="95" t="s">
        <v>1610</v>
      </c>
      <c r="B157" s="95" t="s">
        <v>2166</v>
      </c>
      <c r="C157" s="95" t="s">
        <v>2167</v>
      </c>
      <c r="D157" s="116" t="s">
        <v>587</v>
      </c>
      <c r="E157" s="109" t="s">
        <v>588</v>
      </c>
      <c r="F157" s="110" t="s">
        <v>589</v>
      </c>
      <c r="G157" s="99">
        <f t="shared" si="28"/>
        <v>0</v>
      </c>
      <c r="H157" s="100"/>
      <c r="I157" s="150">
        <f t="shared" si="29"/>
        <v>0</v>
      </c>
      <c r="J157" s="151">
        <f t="shared" si="22"/>
        <v>0</v>
      </c>
      <c r="K157" s="37"/>
      <c r="L157" s="36"/>
      <c r="M157" s="33">
        <f t="shared" si="23"/>
        <v>0</v>
      </c>
      <c r="N157" s="38">
        <f t="shared" si="24"/>
        <v>0</v>
      </c>
      <c r="O157" s="156"/>
      <c r="P157" s="156"/>
      <c r="Q157" s="156"/>
      <c r="R157" s="156"/>
      <c r="S157" s="156"/>
      <c r="T157" s="40"/>
      <c r="U157" s="39"/>
      <c r="V157" s="39"/>
      <c r="W157" s="39"/>
      <c r="X157" s="41"/>
      <c r="Y157" s="40"/>
      <c r="Z157" s="39"/>
      <c r="AA157" s="39"/>
      <c r="AB157" s="42"/>
      <c r="AC157" s="43"/>
      <c r="AD157" s="44"/>
      <c r="AE157" s="44"/>
      <c r="AF157" s="45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7"/>
      <c r="AR157" s="48"/>
      <c r="AS157" s="47"/>
      <c r="AT157" s="47"/>
      <c r="AU157" s="47"/>
      <c r="AV157" s="47"/>
      <c r="AW157" s="49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50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51"/>
      <c r="BW157" s="52">
        <f t="shared" si="21"/>
        <v>0</v>
      </c>
      <c r="BX157" s="53">
        <f t="shared" si="25"/>
        <v>0</v>
      </c>
      <c r="BY157" s="53">
        <f t="shared" si="26"/>
        <v>0</v>
      </c>
      <c r="BZ157" s="54"/>
      <c r="CA157" s="261"/>
      <c r="CB157" s="261"/>
      <c r="CC157" s="261"/>
      <c r="CD157" s="261"/>
      <c r="CE157" s="261"/>
      <c r="CF157" s="261"/>
      <c r="CG157" s="261"/>
      <c r="CH157" s="261"/>
      <c r="CI157" s="261"/>
      <c r="CJ157" s="261"/>
      <c r="CK157" s="261"/>
      <c r="CL157" s="261"/>
      <c r="CM157" s="261"/>
      <c r="CN157" s="261"/>
      <c r="CO157" s="261">
        <f t="shared" si="27"/>
        <v>0</v>
      </c>
      <c r="CP157" s="261"/>
      <c r="CQ157" s="261"/>
      <c r="CR157" s="261"/>
      <c r="CS157" s="261"/>
      <c r="CT157" s="261"/>
      <c r="CU157" s="261"/>
      <c r="CV157" s="261"/>
      <c r="CW157" s="261"/>
      <c r="CX157" s="261"/>
      <c r="CY157" s="261"/>
      <c r="CZ157" s="261"/>
      <c r="DA157" s="261"/>
      <c r="DB157" s="261"/>
      <c r="DC157" s="261"/>
      <c r="DD157" s="261"/>
      <c r="DE157" s="261"/>
      <c r="DF157" s="261"/>
      <c r="DG157" s="261"/>
      <c r="DH157" s="261"/>
      <c r="DI157" s="261"/>
      <c r="DJ157" s="261"/>
      <c r="DK157" s="261"/>
      <c r="DL157" s="261"/>
      <c r="DM157" s="261"/>
      <c r="DN157" s="261"/>
      <c r="DO157" s="261"/>
      <c r="DP157" s="261"/>
      <c r="DQ157" s="261"/>
      <c r="DR157" s="261"/>
      <c r="DS157" s="261"/>
      <c r="DT157" s="261"/>
      <c r="DU157" s="261"/>
      <c r="DV157" s="261"/>
      <c r="DW157" s="261"/>
      <c r="DX157" s="261"/>
      <c r="DY157" s="261"/>
      <c r="DZ157" s="261"/>
      <c r="EA157" s="261"/>
      <c r="EB157" s="261"/>
    </row>
    <row r="158" s="28" customFormat="1" customHeight="1" spans="1:132">
      <c r="A158" s="95" t="s">
        <v>1610</v>
      </c>
      <c r="B158" s="95" t="s">
        <v>1645</v>
      </c>
      <c r="C158" s="95" t="s">
        <v>1646</v>
      </c>
      <c r="D158" s="104" t="s">
        <v>2175</v>
      </c>
      <c r="E158" s="112" t="s">
        <v>573</v>
      </c>
      <c r="F158" s="98" t="s">
        <v>574</v>
      </c>
      <c r="G158" s="99">
        <f t="shared" si="28"/>
        <v>0</v>
      </c>
      <c r="H158" s="114"/>
      <c r="I158" s="150">
        <f t="shared" si="29"/>
        <v>0</v>
      </c>
      <c r="J158" s="151">
        <f t="shared" si="22"/>
        <v>0</v>
      </c>
      <c r="K158" s="37"/>
      <c r="L158" s="36"/>
      <c r="M158" s="33">
        <f t="shared" si="23"/>
        <v>0</v>
      </c>
      <c r="N158" s="38">
        <f t="shared" si="24"/>
        <v>0</v>
      </c>
      <c r="O158" s="158"/>
      <c r="P158" s="158"/>
      <c r="Q158" s="158"/>
      <c r="R158" s="158"/>
      <c r="S158" s="158"/>
      <c r="T158" s="40"/>
      <c r="U158" s="39"/>
      <c r="V158" s="39"/>
      <c r="W158" s="39"/>
      <c r="X158" s="41"/>
      <c r="Y158" s="40"/>
      <c r="Z158" s="39"/>
      <c r="AA158" s="39"/>
      <c r="AB158" s="42"/>
      <c r="AC158" s="43"/>
      <c r="AD158" s="44"/>
      <c r="AE158" s="44"/>
      <c r="AF158" s="45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47"/>
      <c r="AR158" s="48"/>
      <c r="AS158" s="47"/>
      <c r="AT158" s="47"/>
      <c r="AU158" s="47"/>
      <c r="AV158" s="47"/>
      <c r="AW158" s="49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50"/>
      <c r="BL158" s="178"/>
      <c r="BM158" s="178"/>
      <c r="BN158" s="178"/>
      <c r="BO158" s="46"/>
      <c r="BP158" s="46"/>
      <c r="BQ158" s="46"/>
      <c r="BR158" s="46"/>
      <c r="BS158" s="46"/>
      <c r="BT158" s="46"/>
      <c r="BU158" s="46"/>
      <c r="BV158" s="51"/>
      <c r="BW158" s="52">
        <f t="shared" si="21"/>
        <v>0</v>
      </c>
      <c r="BX158" s="53">
        <f t="shared" si="25"/>
        <v>0</v>
      </c>
      <c r="BY158" s="53">
        <f t="shared" si="26"/>
        <v>0</v>
      </c>
      <c r="BZ158" s="54"/>
      <c r="CA158" s="261"/>
      <c r="CB158" s="261"/>
      <c r="CC158" s="261"/>
      <c r="CD158" s="261"/>
      <c r="CE158" s="261"/>
      <c r="CF158" s="261"/>
      <c r="CG158" s="261"/>
      <c r="CH158" s="261"/>
      <c r="CI158" s="261"/>
      <c r="CJ158" s="261"/>
      <c r="CK158" s="261"/>
      <c r="CL158" s="261"/>
      <c r="CM158" s="261"/>
      <c r="CN158" s="261"/>
      <c r="CO158" s="261">
        <f t="shared" si="27"/>
        <v>0</v>
      </c>
      <c r="CP158" s="261"/>
      <c r="CQ158" s="261"/>
      <c r="CR158" s="261"/>
      <c r="CS158" s="261"/>
      <c r="CT158" s="261"/>
      <c r="CU158" s="261"/>
      <c r="CV158" s="261"/>
      <c r="CW158" s="261"/>
      <c r="CX158" s="261"/>
      <c r="CY158" s="261"/>
      <c r="CZ158" s="261"/>
      <c r="DA158" s="261"/>
      <c r="DB158" s="261"/>
      <c r="DC158" s="261"/>
      <c r="DD158" s="261"/>
      <c r="DE158" s="261"/>
      <c r="DF158" s="261"/>
      <c r="DG158" s="261"/>
      <c r="DH158" s="261"/>
      <c r="DI158" s="261"/>
      <c r="DJ158" s="261"/>
      <c r="DK158" s="261"/>
      <c r="DL158" s="261"/>
      <c r="DM158" s="261"/>
      <c r="DN158" s="261"/>
      <c r="DO158" s="261"/>
      <c r="DP158" s="261"/>
      <c r="DQ158" s="261"/>
      <c r="DR158" s="261"/>
      <c r="DS158" s="261"/>
      <c r="DT158" s="261"/>
      <c r="DU158" s="261"/>
      <c r="DV158" s="261"/>
      <c r="DW158" s="261"/>
      <c r="DX158" s="261"/>
      <c r="DY158" s="261"/>
      <c r="DZ158" s="261"/>
      <c r="EA158" s="261"/>
      <c r="EB158" s="261"/>
    </row>
    <row r="159" s="28" customFormat="1" customHeight="1" spans="1:132">
      <c r="A159" s="95" t="s">
        <v>1610</v>
      </c>
      <c r="B159" s="95" t="s">
        <v>1917</v>
      </c>
      <c r="C159" s="95" t="s">
        <v>2005</v>
      </c>
      <c r="D159" s="116" t="s">
        <v>593</v>
      </c>
      <c r="E159" s="109" t="s">
        <v>594</v>
      </c>
      <c r="F159" s="110" t="s">
        <v>595</v>
      </c>
      <c r="G159" s="99">
        <f t="shared" si="28"/>
        <v>0</v>
      </c>
      <c r="H159" s="100"/>
      <c r="I159" s="150">
        <f t="shared" si="29"/>
        <v>0</v>
      </c>
      <c r="J159" s="151">
        <f t="shared" si="22"/>
        <v>0</v>
      </c>
      <c r="K159" s="37"/>
      <c r="L159" s="36"/>
      <c r="M159" s="33">
        <f t="shared" si="23"/>
        <v>0</v>
      </c>
      <c r="N159" s="38">
        <f t="shared" si="24"/>
        <v>0</v>
      </c>
      <c r="O159" s="156"/>
      <c r="P159" s="156"/>
      <c r="Q159" s="156"/>
      <c r="R159" s="156"/>
      <c r="S159" s="156"/>
      <c r="T159" s="40"/>
      <c r="U159" s="39"/>
      <c r="V159" s="39"/>
      <c r="W159" s="39"/>
      <c r="X159" s="41"/>
      <c r="Y159" s="40"/>
      <c r="Z159" s="39"/>
      <c r="AA159" s="39"/>
      <c r="AB159" s="42"/>
      <c r="AC159" s="43"/>
      <c r="AD159" s="44"/>
      <c r="AE159" s="44"/>
      <c r="AF159" s="45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7"/>
      <c r="AR159" s="48"/>
      <c r="AS159" s="47"/>
      <c r="AT159" s="47"/>
      <c r="AU159" s="47"/>
      <c r="AV159" s="47"/>
      <c r="AW159" s="49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50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51"/>
      <c r="BW159" s="52">
        <f t="shared" si="21"/>
        <v>0</v>
      </c>
      <c r="BX159" s="53">
        <f t="shared" si="25"/>
        <v>0</v>
      </c>
      <c r="BY159" s="53">
        <f t="shared" si="26"/>
        <v>0</v>
      </c>
      <c r="BZ159" s="54"/>
      <c r="CA159" s="261"/>
      <c r="CB159" s="261"/>
      <c r="CC159" s="261"/>
      <c r="CD159" s="261"/>
      <c r="CE159" s="261"/>
      <c r="CF159" s="261"/>
      <c r="CG159" s="261"/>
      <c r="CH159" s="261"/>
      <c r="CI159" s="261"/>
      <c r="CJ159" s="261"/>
      <c r="CK159" s="261"/>
      <c r="CL159" s="261"/>
      <c r="CM159" s="261"/>
      <c r="CN159" s="261"/>
      <c r="CO159" s="261">
        <f t="shared" si="27"/>
        <v>0</v>
      </c>
      <c r="CP159" s="261"/>
      <c r="CQ159" s="261"/>
      <c r="CR159" s="261"/>
      <c r="CS159" s="261"/>
      <c r="CT159" s="261"/>
      <c r="CU159" s="261"/>
      <c r="CV159" s="261"/>
      <c r="CW159" s="261"/>
      <c r="CX159" s="261"/>
      <c r="CY159" s="261"/>
      <c r="CZ159" s="261"/>
      <c r="DA159" s="261"/>
      <c r="DB159" s="261"/>
      <c r="DC159" s="261"/>
      <c r="DD159" s="261"/>
      <c r="DE159" s="261"/>
      <c r="DF159" s="261"/>
      <c r="DG159" s="261"/>
      <c r="DH159" s="261"/>
      <c r="DI159" s="261"/>
      <c r="DJ159" s="261"/>
      <c r="DK159" s="261"/>
      <c r="DL159" s="261"/>
      <c r="DM159" s="261"/>
      <c r="DN159" s="261"/>
      <c r="DO159" s="261"/>
      <c r="DP159" s="261"/>
      <c r="DQ159" s="261"/>
      <c r="DR159" s="261"/>
      <c r="DS159" s="261"/>
      <c r="DT159" s="261"/>
      <c r="DU159" s="261"/>
      <c r="DV159" s="261"/>
      <c r="DW159" s="261"/>
      <c r="DX159" s="261"/>
      <c r="DY159" s="261"/>
      <c r="DZ159" s="261"/>
      <c r="EA159" s="261"/>
      <c r="EB159" s="261"/>
    </row>
    <row r="160" s="28" customFormat="1" customHeight="1" spans="1:132">
      <c r="A160" s="95" t="s">
        <v>1610</v>
      </c>
      <c r="B160" s="95" t="s">
        <v>1917</v>
      </c>
      <c r="C160" s="95" t="s">
        <v>2005</v>
      </c>
      <c r="D160" s="116" t="s">
        <v>596</v>
      </c>
      <c r="E160" s="109" t="s">
        <v>597</v>
      </c>
      <c r="F160" s="110" t="s">
        <v>598</v>
      </c>
      <c r="G160" s="99">
        <f t="shared" si="28"/>
        <v>0</v>
      </c>
      <c r="H160" s="100"/>
      <c r="I160" s="150">
        <f t="shared" si="29"/>
        <v>0</v>
      </c>
      <c r="J160" s="151">
        <f t="shared" si="22"/>
        <v>0</v>
      </c>
      <c r="K160" s="37"/>
      <c r="L160" s="36"/>
      <c r="M160" s="33">
        <f t="shared" si="23"/>
        <v>0</v>
      </c>
      <c r="N160" s="38">
        <f t="shared" si="24"/>
        <v>0</v>
      </c>
      <c r="O160" s="156"/>
      <c r="P160" s="156"/>
      <c r="Q160" s="156"/>
      <c r="R160" s="156"/>
      <c r="S160" s="156"/>
      <c r="T160" s="40"/>
      <c r="U160" s="39"/>
      <c r="V160" s="39"/>
      <c r="W160" s="39"/>
      <c r="X160" s="41"/>
      <c r="Y160" s="40"/>
      <c r="Z160" s="39"/>
      <c r="AA160" s="39"/>
      <c r="AB160" s="42"/>
      <c r="AC160" s="43"/>
      <c r="AD160" s="44"/>
      <c r="AE160" s="44"/>
      <c r="AF160" s="45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7"/>
      <c r="AR160" s="48"/>
      <c r="AS160" s="47"/>
      <c r="AT160" s="47"/>
      <c r="AU160" s="47"/>
      <c r="AV160" s="47"/>
      <c r="AW160" s="49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50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51"/>
      <c r="BW160" s="52">
        <f t="shared" si="21"/>
        <v>0</v>
      </c>
      <c r="BX160" s="53">
        <f t="shared" si="25"/>
        <v>0</v>
      </c>
      <c r="BY160" s="53">
        <f t="shared" si="26"/>
        <v>0</v>
      </c>
      <c r="BZ160" s="54"/>
      <c r="CA160" s="261"/>
      <c r="CB160" s="261"/>
      <c r="CC160" s="261"/>
      <c r="CD160" s="261"/>
      <c r="CE160" s="261"/>
      <c r="CF160" s="261"/>
      <c r="CG160" s="261"/>
      <c r="CH160" s="261"/>
      <c r="CI160" s="261"/>
      <c r="CJ160" s="261"/>
      <c r="CK160" s="261"/>
      <c r="CL160" s="261"/>
      <c r="CM160" s="261"/>
      <c r="CN160" s="261"/>
      <c r="CO160" s="261">
        <f t="shared" si="27"/>
        <v>0</v>
      </c>
      <c r="CP160" s="261"/>
      <c r="CQ160" s="261"/>
      <c r="CR160" s="261"/>
      <c r="CS160" s="261"/>
      <c r="CT160" s="261"/>
      <c r="CU160" s="261"/>
      <c r="CV160" s="261"/>
      <c r="CW160" s="261"/>
      <c r="CX160" s="261"/>
      <c r="CY160" s="261"/>
      <c r="CZ160" s="261"/>
      <c r="DA160" s="261"/>
      <c r="DB160" s="261"/>
      <c r="DC160" s="261"/>
      <c r="DD160" s="261"/>
      <c r="DE160" s="261"/>
      <c r="DF160" s="261"/>
      <c r="DG160" s="261"/>
      <c r="DH160" s="261"/>
      <c r="DI160" s="261"/>
      <c r="DJ160" s="261"/>
      <c r="DK160" s="261"/>
      <c r="DL160" s="261"/>
      <c r="DM160" s="261"/>
      <c r="DN160" s="261"/>
      <c r="DO160" s="261"/>
      <c r="DP160" s="261"/>
      <c r="DQ160" s="261"/>
      <c r="DR160" s="261"/>
      <c r="DS160" s="261"/>
      <c r="DT160" s="261"/>
      <c r="DU160" s="261"/>
      <c r="DV160" s="261"/>
      <c r="DW160" s="261"/>
      <c r="DX160" s="261"/>
      <c r="DY160" s="261"/>
      <c r="DZ160" s="261"/>
      <c r="EA160" s="261"/>
      <c r="EB160" s="261"/>
    </row>
    <row r="161" s="28" customFormat="1" customHeight="1" spans="1:132">
      <c r="A161" s="95" t="s">
        <v>1610</v>
      </c>
      <c r="B161" s="95" t="s">
        <v>1917</v>
      </c>
      <c r="C161" s="95" t="s">
        <v>2005</v>
      </c>
      <c r="D161" s="116" t="s">
        <v>599</v>
      </c>
      <c r="E161" s="109" t="s">
        <v>600</v>
      </c>
      <c r="F161" s="110" t="s">
        <v>601</v>
      </c>
      <c r="G161" s="99">
        <f t="shared" si="28"/>
        <v>0</v>
      </c>
      <c r="H161" s="100"/>
      <c r="I161" s="150">
        <f t="shared" si="29"/>
        <v>0</v>
      </c>
      <c r="J161" s="151">
        <f t="shared" si="22"/>
        <v>0</v>
      </c>
      <c r="K161" s="37"/>
      <c r="L161" s="36"/>
      <c r="M161" s="33">
        <f t="shared" si="23"/>
        <v>0</v>
      </c>
      <c r="N161" s="38">
        <f t="shared" si="24"/>
        <v>0</v>
      </c>
      <c r="O161" s="156"/>
      <c r="P161" s="156"/>
      <c r="Q161" s="156"/>
      <c r="R161" s="156"/>
      <c r="S161" s="156"/>
      <c r="T161" s="40"/>
      <c r="U161" s="39"/>
      <c r="V161" s="39"/>
      <c r="W161" s="39"/>
      <c r="X161" s="41"/>
      <c r="Y161" s="40"/>
      <c r="Z161" s="39"/>
      <c r="AA161" s="39"/>
      <c r="AB161" s="42"/>
      <c r="AC161" s="43"/>
      <c r="AD161" s="44"/>
      <c r="AE161" s="44"/>
      <c r="AF161" s="45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7"/>
      <c r="AR161" s="48"/>
      <c r="AS161" s="47"/>
      <c r="AT161" s="47"/>
      <c r="AU161" s="47"/>
      <c r="AV161" s="47"/>
      <c r="AW161" s="49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50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51"/>
      <c r="BW161" s="52">
        <f t="shared" si="21"/>
        <v>0</v>
      </c>
      <c r="BX161" s="53">
        <f t="shared" si="25"/>
        <v>0</v>
      </c>
      <c r="BY161" s="53">
        <f t="shared" si="26"/>
        <v>0</v>
      </c>
      <c r="BZ161" s="54"/>
      <c r="CA161" s="262"/>
      <c r="CB161" s="262"/>
      <c r="CC161" s="262"/>
      <c r="CD161" s="262"/>
      <c r="CE161" s="262"/>
      <c r="CF161" s="262"/>
      <c r="CG161" s="262"/>
      <c r="CH161" s="262"/>
      <c r="CI161" s="262"/>
      <c r="CJ161" s="262"/>
      <c r="CK161" s="262"/>
      <c r="CL161" s="262"/>
      <c r="CM161" s="262"/>
      <c r="CN161" s="262"/>
      <c r="CO161" s="261">
        <f t="shared" si="27"/>
        <v>0</v>
      </c>
      <c r="CP161" s="262"/>
      <c r="CQ161" s="262"/>
      <c r="CR161" s="262"/>
      <c r="CS161" s="262"/>
      <c r="CT161" s="262"/>
      <c r="CU161" s="262"/>
      <c r="CV161" s="262"/>
      <c r="CW161" s="262"/>
      <c r="CX161" s="262"/>
      <c r="CY161" s="262"/>
      <c r="CZ161" s="262"/>
      <c r="DA161" s="262"/>
      <c r="DB161" s="262"/>
      <c r="DC161" s="262"/>
      <c r="DD161" s="262"/>
      <c r="DE161" s="262"/>
      <c r="DF161" s="262"/>
      <c r="DG161" s="262"/>
      <c r="DH161" s="262"/>
      <c r="DI161" s="262"/>
      <c r="DJ161" s="262"/>
      <c r="DK161" s="262"/>
      <c r="DL161" s="262"/>
      <c r="DM161" s="262"/>
      <c r="DN161" s="262"/>
      <c r="DO161" s="262"/>
      <c r="DP161" s="262"/>
      <c r="DQ161" s="262"/>
      <c r="DR161" s="262"/>
      <c r="DS161" s="262"/>
      <c r="DT161" s="262"/>
      <c r="DU161" s="262"/>
      <c r="DV161" s="262"/>
      <c r="DW161" s="262"/>
      <c r="DX161" s="262"/>
      <c r="DY161" s="262"/>
      <c r="DZ161" s="262"/>
      <c r="EA161" s="262"/>
      <c r="EB161" s="262"/>
    </row>
    <row r="162" s="28" customFormat="1" customHeight="1" spans="1:132">
      <c r="A162" s="95" t="s">
        <v>1610</v>
      </c>
      <c r="B162" s="95" t="s">
        <v>1917</v>
      </c>
      <c r="C162" s="95" t="s">
        <v>2005</v>
      </c>
      <c r="D162" s="116" t="s">
        <v>602</v>
      </c>
      <c r="E162" s="109" t="s">
        <v>603</v>
      </c>
      <c r="F162" s="110" t="s">
        <v>604</v>
      </c>
      <c r="G162" s="99">
        <f t="shared" si="28"/>
        <v>0</v>
      </c>
      <c r="H162" s="100"/>
      <c r="I162" s="150">
        <f t="shared" si="29"/>
        <v>0</v>
      </c>
      <c r="J162" s="151">
        <f t="shared" si="22"/>
        <v>0</v>
      </c>
      <c r="K162" s="35"/>
      <c r="L162" s="36"/>
      <c r="M162" s="33">
        <f t="shared" si="23"/>
        <v>0</v>
      </c>
      <c r="N162" s="38">
        <f t="shared" si="24"/>
        <v>0</v>
      </c>
      <c r="O162" s="156"/>
      <c r="P162" s="156"/>
      <c r="Q162" s="156"/>
      <c r="R162" s="156"/>
      <c r="S162" s="156"/>
      <c r="T162" s="40"/>
      <c r="U162" s="39"/>
      <c r="V162" s="39"/>
      <c r="W162" s="39"/>
      <c r="X162" s="41"/>
      <c r="Y162" s="40"/>
      <c r="Z162" s="39"/>
      <c r="AA162" s="39"/>
      <c r="AB162" s="42"/>
      <c r="AC162" s="43"/>
      <c r="AD162" s="44"/>
      <c r="AE162" s="44"/>
      <c r="AF162" s="45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7"/>
      <c r="AR162" s="48"/>
      <c r="AS162" s="47"/>
      <c r="AT162" s="47"/>
      <c r="AU162" s="47"/>
      <c r="AV162" s="47"/>
      <c r="AW162" s="49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50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51"/>
      <c r="BW162" s="52">
        <f t="shared" si="21"/>
        <v>0</v>
      </c>
      <c r="BX162" s="53">
        <f t="shared" si="25"/>
        <v>0</v>
      </c>
      <c r="BY162" s="53">
        <f t="shared" si="26"/>
        <v>0</v>
      </c>
      <c r="BZ162" s="54"/>
      <c r="CA162" s="261"/>
      <c r="CB162" s="261"/>
      <c r="CC162" s="261"/>
      <c r="CD162" s="261"/>
      <c r="CE162" s="261"/>
      <c r="CF162" s="261"/>
      <c r="CG162" s="261"/>
      <c r="CH162" s="261"/>
      <c r="CI162" s="261"/>
      <c r="CJ162" s="261"/>
      <c r="CK162" s="261"/>
      <c r="CL162" s="261"/>
      <c r="CM162" s="261"/>
      <c r="CN162" s="261"/>
      <c r="CO162" s="261">
        <f t="shared" si="27"/>
        <v>0</v>
      </c>
      <c r="CP162" s="261"/>
      <c r="CQ162" s="261"/>
      <c r="CR162" s="261"/>
      <c r="CS162" s="261"/>
      <c r="CT162" s="261"/>
      <c r="CU162" s="261"/>
      <c r="CV162" s="261"/>
      <c r="CW162" s="261"/>
      <c r="CX162" s="261"/>
      <c r="CY162" s="261"/>
      <c r="CZ162" s="261"/>
      <c r="DA162" s="261"/>
      <c r="DB162" s="261"/>
      <c r="DC162" s="261"/>
      <c r="DD162" s="261"/>
      <c r="DE162" s="261"/>
      <c r="DF162" s="261"/>
      <c r="DG162" s="261"/>
      <c r="DH162" s="261"/>
      <c r="DI162" s="261"/>
      <c r="DJ162" s="261"/>
      <c r="DK162" s="261"/>
      <c r="DL162" s="261"/>
      <c r="DM162" s="261"/>
      <c r="DN162" s="261"/>
      <c r="DO162" s="261"/>
      <c r="DP162" s="261"/>
      <c r="DQ162" s="261"/>
      <c r="DR162" s="261"/>
      <c r="DS162" s="261"/>
      <c r="DT162" s="261"/>
      <c r="DU162" s="261"/>
      <c r="DV162" s="261"/>
      <c r="DW162" s="261"/>
      <c r="DX162" s="261"/>
      <c r="DY162" s="261"/>
      <c r="DZ162" s="261"/>
      <c r="EA162" s="261"/>
      <c r="EB162" s="261"/>
    </row>
    <row r="163" s="28" customFormat="1" customHeight="1" spans="1:132">
      <c r="A163" s="95" t="s">
        <v>1610</v>
      </c>
      <c r="B163" s="95" t="s">
        <v>1917</v>
      </c>
      <c r="C163" s="95" t="s">
        <v>2005</v>
      </c>
      <c r="D163" s="116" t="s">
        <v>605</v>
      </c>
      <c r="E163" s="109" t="s">
        <v>606</v>
      </c>
      <c r="F163" s="110" t="s">
        <v>607</v>
      </c>
      <c r="G163" s="99">
        <f t="shared" si="28"/>
        <v>0</v>
      </c>
      <c r="H163" s="100"/>
      <c r="I163" s="150">
        <f t="shared" si="29"/>
        <v>0</v>
      </c>
      <c r="J163" s="151">
        <f t="shared" si="22"/>
        <v>0</v>
      </c>
      <c r="K163" s="37"/>
      <c r="L163" s="36"/>
      <c r="M163" s="33">
        <f t="shared" si="23"/>
        <v>0</v>
      </c>
      <c r="N163" s="38">
        <f t="shared" si="24"/>
        <v>0</v>
      </c>
      <c r="O163" s="156"/>
      <c r="P163" s="156"/>
      <c r="Q163" s="156"/>
      <c r="R163" s="156"/>
      <c r="S163" s="156"/>
      <c r="T163" s="40"/>
      <c r="U163" s="39"/>
      <c r="V163" s="39"/>
      <c r="W163" s="39"/>
      <c r="X163" s="41"/>
      <c r="Y163" s="40"/>
      <c r="Z163" s="39"/>
      <c r="AA163" s="39"/>
      <c r="AB163" s="42"/>
      <c r="AC163" s="43"/>
      <c r="AD163" s="44"/>
      <c r="AE163" s="44"/>
      <c r="AF163" s="45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7"/>
      <c r="AR163" s="48"/>
      <c r="AS163" s="47"/>
      <c r="AT163" s="47"/>
      <c r="AU163" s="47"/>
      <c r="AV163" s="47"/>
      <c r="AW163" s="49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50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51"/>
      <c r="BW163" s="52">
        <f t="shared" si="21"/>
        <v>0</v>
      </c>
      <c r="BX163" s="53">
        <f t="shared" si="25"/>
        <v>0</v>
      </c>
      <c r="BY163" s="53">
        <f t="shared" si="26"/>
        <v>0</v>
      </c>
      <c r="BZ163" s="54"/>
      <c r="CA163" s="261"/>
      <c r="CB163" s="261"/>
      <c r="CC163" s="261"/>
      <c r="CD163" s="261"/>
      <c r="CE163" s="261"/>
      <c r="CF163" s="261"/>
      <c r="CG163" s="261"/>
      <c r="CH163" s="261"/>
      <c r="CI163" s="261"/>
      <c r="CJ163" s="261"/>
      <c r="CK163" s="261"/>
      <c r="CL163" s="261"/>
      <c r="CM163" s="261"/>
      <c r="CN163" s="261"/>
      <c r="CO163" s="261">
        <f t="shared" si="27"/>
        <v>0</v>
      </c>
      <c r="CP163" s="261"/>
      <c r="CQ163" s="261"/>
      <c r="CR163" s="261"/>
      <c r="CS163" s="261"/>
      <c r="CT163" s="261"/>
      <c r="CU163" s="261"/>
      <c r="CV163" s="261"/>
      <c r="CW163" s="261"/>
      <c r="CX163" s="261"/>
      <c r="CY163" s="261"/>
      <c r="CZ163" s="261"/>
      <c r="DA163" s="261"/>
      <c r="DB163" s="261"/>
      <c r="DC163" s="261"/>
      <c r="DD163" s="261"/>
      <c r="DE163" s="261"/>
      <c r="DF163" s="261"/>
      <c r="DG163" s="261"/>
      <c r="DH163" s="261"/>
      <c r="DI163" s="261"/>
      <c r="DJ163" s="261"/>
      <c r="DK163" s="261"/>
      <c r="DL163" s="261"/>
      <c r="DM163" s="261"/>
      <c r="DN163" s="261"/>
      <c r="DO163" s="261"/>
      <c r="DP163" s="261"/>
      <c r="DQ163" s="261"/>
      <c r="DR163" s="261"/>
      <c r="DS163" s="261"/>
      <c r="DT163" s="261"/>
      <c r="DU163" s="261"/>
      <c r="DV163" s="261"/>
      <c r="DW163" s="261"/>
      <c r="DX163" s="261"/>
      <c r="DY163" s="261"/>
      <c r="DZ163" s="261"/>
      <c r="EA163" s="261"/>
      <c r="EB163" s="261"/>
    </row>
    <row r="164" s="28" customFormat="1" customHeight="1" spans="1:132">
      <c r="A164" s="95" t="s">
        <v>1610</v>
      </c>
      <c r="B164" s="95" t="s">
        <v>1917</v>
      </c>
      <c r="C164" s="95" t="s">
        <v>2005</v>
      </c>
      <c r="D164" s="116" t="s">
        <v>608</v>
      </c>
      <c r="E164" s="109" t="s">
        <v>609</v>
      </c>
      <c r="F164" s="110" t="s">
        <v>610</v>
      </c>
      <c r="G164" s="99">
        <f t="shared" si="28"/>
        <v>0</v>
      </c>
      <c r="H164" s="100"/>
      <c r="I164" s="150">
        <f t="shared" si="29"/>
        <v>0</v>
      </c>
      <c r="J164" s="151">
        <f t="shared" si="22"/>
        <v>0</v>
      </c>
      <c r="K164" s="37"/>
      <c r="L164" s="36"/>
      <c r="M164" s="33">
        <f t="shared" si="23"/>
        <v>0</v>
      </c>
      <c r="N164" s="38">
        <f t="shared" si="24"/>
        <v>0</v>
      </c>
      <c r="O164" s="156"/>
      <c r="P164" s="156"/>
      <c r="Q164" s="156"/>
      <c r="R164" s="156"/>
      <c r="S164" s="156"/>
      <c r="T164" s="40"/>
      <c r="U164" s="39"/>
      <c r="V164" s="39"/>
      <c r="W164" s="39"/>
      <c r="X164" s="41"/>
      <c r="Y164" s="40"/>
      <c r="Z164" s="39"/>
      <c r="AA164" s="39"/>
      <c r="AB164" s="42"/>
      <c r="AC164" s="43"/>
      <c r="AD164" s="44"/>
      <c r="AE164" s="44"/>
      <c r="AF164" s="45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7"/>
      <c r="AR164" s="48"/>
      <c r="AS164" s="47"/>
      <c r="AT164" s="47"/>
      <c r="AU164" s="47"/>
      <c r="AV164" s="47"/>
      <c r="AW164" s="49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50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51"/>
      <c r="BW164" s="52">
        <f t="shared" si="21"/>
        <v>0</v>
      </c>
      <c r="BX164" s="53">
        <f t="shared" si="25"/>
        <v>0</v>
      </c>
      <c r="BY164" s="53">
        <f t="shared" si="26"/>
        <v>0</v>
      </c>
      <c r="BZ164" s="54"/>
      <c r="CA164" s="261"/>
      <c r="CB164" s="261"/>
      <c r="CC164" s="261"/>
      <c r="CD164" s="261"/>
      <c r="CE164" s="261"/>
      <c r="CF164" s="261"/>
      <c r="CG164" s="261"/>
      <c r="CH164" s="261"/>
      <c r="CI164" s="261"/>
      <c r="CJ164" s="261"/>
      <c r="CK164" s="261"/>
      <c r="CL164" s="261"/>
      <c r="CM164" s="261"/>
      <c r="CN164" s="261"/>
      <c r="CO164" s="261">
        <f t="shared" si="27"/>
        <v>0</v>
      </c>
      <c r="CP164" s="261"/>
      <c r="CQ164" s="261"/>
      <c r="CR164" s="261"/>
      <c r="CS164" s="261"/>
      <c r="CT164" s="261"/>
      <c r="CU164" s="261"/>
      <c r="CV164" s="261"/>
      <c r="CW164" s="261"/>
      <c r="CX164" s="261"/>
      <c r="CY164" s="261"/>
      <c r="CZ164" s="261"/>
      <c r="DA164" s="261"/>
      <c r="DB164" s="261"/>
      <c r="DC164" s="261"/>
      <c r="DD164" s="261"/>
      <c r="DE164" s="261"/>
      <c r="DF164" s="261"/>
      <c r="DG164" s="261"/>
      <c r="DH164" s="261"/>
      <c r="DI164" s="261"/>
      <c r="DJ164" s="261"/>
      <c r="DK164" s="261"/>
      <c r="DL164" s="261"/>
      <c r="DM164" s="261"/>
      <c r="DN164" s="261"/>
      <c r="DO164" s="261"/>
      <c r="DP164" s="261"/>
      <c r="DQ164" s="261"/>
      <c r="DR164" s="261"/>
      <c r="DS164" s="261"/>
      <c r="DT164" s="261"/>
      <c r="DU164" s="261"/>
      <c r="DV164" s="261"/>
      <c r="DW164" s="261"/>
      <c r="DX164" s="261"/>
      <c r="DY164" s="261"/>
      <c r="DZ164" s="261"/>
      <c r="EA164" s="261"/>
      <c r="EB164" s="261"/>
    </row>
    <row r="165" s="28" customFormat="1" customHeight="1" spans="1:132">
      <c r="A165" s="95" t="s">
        <v>1610</v>
      </c>
      <c r="B165" s="95" t="s">
        <v>1645</v>
      </c>
      <c r="C165" s="95" t="s">
        <v>1646</v>
      </c>
      <c r="D165" s="104" t="s">
        <v>2013</v>
      </c>
      <c r="E165" s="112" t="s">
        <v>612</v>
      </c>
      <c r="F165" s="98" t="s">
        <v>3945</v>
      </c>
      <c r="G165" s="99">
        <f t="shared" si="28"/>
        <v>0</v>
      </c>
      <c r="H165" s="114"/>
      <c r="I165" s="150">
        <f t="shared" si="29"/>
        <v>0</v>
      </c>
      <c r="J165" s="151">
        <f t="shared" si="22"/>
        <v>0</v>
      </c>
      <c r="K165" s="37"/>
      <c r="L165" s="36"/>
      <c r="M165" s="33">
        <f t="shared" si="23"/>
        <v>0</v>
      </c>
      <c r="N165" s="38">
        <f t="shared" si="24"/>
        <v>0</v>
      </c>
      <c r="O165" s="158"/>
      <c r="P165" s="158"/>
      <c r="Q165" s="158"/>
      <c r="R165" s="158"/>
      <c r="S165" s="158"/>
      <c r="T165" s="40"/>
      <c r="U165" s="39"/>
      <c r="V165" s="39"/>
      <c r="W165" s="39"/>
      <c r="X165" s="41"/>
      <c r="Y165" s="40"/>
      <c r="Z165" s="39"/>
      <c r="AA165" s="39"/>
      <c r="AB165" s="42"/>
      <c r="AC165" s="43"/>
      <c r="AD165" s="44"/>
      <c r="AE165" s="44"/>
      <c r="AF165" s="45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47"/>
      <c r="AR165" s="48"/>
      <c r="AS165" s="47"/>
      <c r="AT165" s="47"/>
      <c r="AU165" s="47"/>
      <c r="AV165" s="47"/>
      <c r="AW165" s="49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50"/>
      <c r="BL165" s="178"/>
      <c r="BM165" s="178"/>
      <c r="BN165" s="178"/>
      <c r="BO165" s="46"/>
      <c r="BP165" s="46"/>
      <c r="BQ165" s="46"/>
      <c r="BR165" s="46"/>
      <c r="BS165" s="46"/>
      <c r="BT165" s="46"/>
      <c r="BU165" s="46"/>
      <c r="BV165" s="51"/>
      <c r="BW165" s="52">
        <f t="shared" si="21"/>
        <v>0</v>
      </c>
      <c r="BX165" s="53">
        <f t="shared" si="25"/>
        <v>0</v>
      </c>
      <c r="BY165" s="53">
        <f t="shared" si="26"/>
        <v>0</v>
      </c>
      <c r="BZ165" s="54"/>
      <c r="CA165" s="261"/>
      <c r="CB165" s="261"/>
      <c r="CC165" s="261"/>
      <c r="CD165" s="261"/>
      <c r="CE165" s="261"/>
      <c r="CF165" s="261"/>
      <c r="CG165" s="261"/>
      <c r="CH165" s="261"/>
      <c r="CI165" s="261"/>
      <c r="CJ165" s="261"/>
      <c r="CK165" s="261"/>
      <c r="CL165" s="261"/>
      <c r="CM165" s="261"/>
      <c r="CN165" s="261"/>
      <c r="CO165" s="261">
        <f t="shared" si="27"/>
        <v>0</v>
      </c>
      <c r="CP165" s="261"/>
      <c r="CQ165" s="261"/>
      <c r="CR165" s="261"/>
      <c r="CS165" s="261"/>
      <c r="CT165" s="261"/>
      <c r="CU165" s="261"/>
      <c r="CV165" s="261"/>
      <c r="CW165" s="261"/>
      <c r="CX165" s="261"/>
      <c r="CY165" s="261"/>
      <c r="CZ165" s="261"/>
      <c r="DA165" s="261"/>
      <c r="DB165" s="261"/>
      <c r="DC165" s="261"/>
      <c r="DD165" s="261"/>
      <c r="DE165" s="261"/>
      <c r="DF165" s="261"/>
      <c r="DG165" s="261"/>
      <c r="DH165" s="261"/>
      <c r="DI165" s="261"/>
      <c r="DJ165" s="261"/>
      <c r="DK165" s="261"/>
      <c r="DL165" s="261"/>
      <c r="DM165" s="261"/>
      <c r="DN165" s="261"/>
      <c r="DO165" s="261"/>
      <c r="DP165" s="261"/>
      <c r="DQ165" s="261"/>
      <c r="DR165" s="261"/>
      <c r="DS165" s="261"/>
      <c r="DT165" s="261"/>
      <c r="DU165" s="261"/>
      <c r="DV165" s="261"/>
      <c r="DW165" s="261"/>
      <c r="DX165" s="261"/>
      <c r="DY165" s="261"/>
      <c r="DZ165" s="261"/>
      <c r="EA165" s="261"/>
      <c r="EB165" s="261"/>
    </row>
    <row r="166" s="28" customFormat="1" customHeight="1" spans="1:132">
      <c r="A166" s="95" t="s">
        <v>1610</v>
      </c>
      <c r="B166" s="95" t="s">
        <v>1917</v>
      </c>
      <c r="C166" s="95" t="s">
        <v>3815</v>
      </c>
      <c r="D166" s="116" t="s">
        <v>614</v>
      </c>
      <c r="E166" s="109" t="s">
        <v>615</v>
      </c>
      <c r="F166" s="110" t="s">
        <v>616</v>
      </c>
      <c r="G166" s="99">
        <f t="shared" si="28"/>
        <v>0</v>
      </c>
      <c r="H166" s="100"/>
      <c r="I166" s="150">
        <f t="shared" si="29"/>
        <v>0</v>
      </c>
      <c r="J166" s="151">
        <f t="shared" si="22"/>
        <v>0</v>
      </c>
      <c r="K166" s="37"/>
      <c r="L166" s="36"/>
      <c r="M166" s="33">
        <f t="shared" si="23"/>
        <v>0</v>
      </c>
      <c r="N166" s="38">
        <f t="shared" si="24"/>
        <v>0</v>
      </c>
      <c r="O166" s="158"/>
      <c r="P166" s="158"/>
      <c r="Q166" s="158"/>
      <c r="R166" s="158"/>
      <c r="S166" s="158"/>
      <c r="T166" s="40"/>
      <c r="U166" s="39"/>
      <c r="V166" s="39"/>
      <c r="W166" s="39"/>
      <c r="X166" s="41"/>
      <c r="Y166" s="40"/>
      <c r="Z166" s="39"/>
      <c r="AA166" s="39"/>
      <c r="AB166" s="42"/>
      <c r="AC166" s="43"/>
      <c r="AD166" s="44"/>
      <c r="AE166" s="44"/>
      <c r="AF166" s="45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47"/>
      <c r="AR166" s="48"/>
      <c r="AS166" s="47"/>
      <c r="AT166" s="47"/>
      <c r="AU166" s="47"/>
      <c r="AV166" s="47"/>
      <c r="AW166" s="49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50"/>
      <c r="BL166" s="178"/>
      <c r="BM166" s="178"/>
      <c r="BN166" s="178"/>
      <c r="BO166" s="46"/>
      <c r="BP166" s="46"/>
      <c r="BQ166" s="46"/>
      <c r="BR166" s="46"/>
      <c r="BS166" s="46"/>
      <c r="BT166" s="46"/>
      <c r="BU166" s="46"/>
      <c r="BV166" s="51"/>
      <c r="BW166" s="52">
        <f t="shared" si="21"/>
        <v>0</v>
      </c>
      <c r="BX166" s="53">
        <f t="shared" si="25"/>
        <v>0</v>
      </c>
      <c r="BY166" s="53">
        <f t="shared" si="26"/>
        <v>0</v>
      </c>
      <c r="BZ166" s="54"/>
      <c r="CA166" s="261"/>
      <c r="CB166" s="261"/>
      <c r="CC166" s="261"/>
      <c r="CD166" s="261"/>
      <c r="CE166" s="261"/>
      <c r="CF166" s="261"/>
      <c r="CG166" s="261"/>
      <c r="CH166" s="261"/>
      <c r="CI166" s="261"/>
      <c r="CJ166" s="261"/>
      <c r="CK166" s="261"/>
      <c r="CL166" s="261"/>
      <c r="CM166" s="261"/>
      <c r="CN166" s="261"/>
      <c r="CO166" s="261">
        <f t="shared" si="27"/>
        <v>0</v>
      </c>
      <c r="CP166" s="261"/>
      <c r="CQ166" s="261"/>
      <c r="CR166" s="261"/>
      <c r="CS166" s="261"/>
      <c r="CT166" s="261"/>
      <c r="CU166" s="261"/>
      <c r="CV166" s="261"/>
      <c r="CW166" s="261"/>
      <c r="CX166" s="261"/>
      <c r="CY166" s="261"/>
      <c r="CZ166" s="261"/>
      <c r="DA166" s="261"/>
      <c r="DB166" s="261"/>
      <c r="DC166" s="261"/>
      <c r="DD166" s="261"/>
      <c r="DE166" s="261"/>
      <c r="DF166" s="261"/>
      <c r="DG166" s="261"/>
      <c r="DH166" s="261"/>
      <c r="DI166" s="261"/>
      <c r="DJ166" s="261"/>
      <c r="DK166" s="261"/>
      <c r="DL166" s="261"/>
      <c r="DM166" s="261"/>
      <c r="DN166" s="261"/>
      <c r="DO166" s="261"/>
      <c r="DP166" s="261"/>
      <c r="DQ166" s="261"/>
      <c r="DR166" s="261"/>
      <c r="DS166" s="261"/>
      <c r="DT166" s="261"/>
      <c r="DU166" s="261"/>
      <c r="DV166" s="261"/>
      <c r="DW166" s="261"/>
      <c r="DX166" s="261"/>
      <c r="DY166" s="261"/>
      <c r="DZ166" s="261"/>
      <c r="EA166" s="261"/>
      <c r="EB166" s="261"/>
    </row>
    <row r="167" s="28" customFormat="1" customHeight="1" spans="1:132">
      <c r="A167" s="95" t="s">
        <v>1610</v>
      </c>
      <c r="B167" s="95" t="s">
        <v>1917</v>
      </c>
      <c r="C167" s="95" t="s">
        <v>3815</v>
      </c>
      <c r="D167" s="116" t="s">
        <v>617</v>
      </c>
      <c r="E167" s="109" t="s">
        <v>615</v>
      </c>
      <c r="F167" s="110" t="s">
        <v>618</v>
      </c>
      <c r="G167" s="99">
        <f t="shared" si="28"/>
        <v>0</v>
      </c>
      <c r="H167" s="100"/>
      <c r="I167" s="150">
        <f t="shared" si="29"/>
        <v>0</v>
      </c>
      <c r="J167" s="151">
        <f t="shared" si="22"/>
        <v>0</v>
      </c>
      <c r="K167" s="37"/>
      <c r="L167" s="36"/>
      <c r="M167" s="33">
        <f t="shared" si="23"/>
        <v>0</v>
      </c>
      <c r="N167" s="38">
        <f t="shared" si="24"/>
        <v>0</v>
      </c>
      <c r="O167" s="158"/>
      <c r="P167" s="158"/>
      <c r="Q167" s="158"/>
      <c r="R167" s="158"/>
      <c r="S167" s="158"/>
      <c r="T167" s="40"/>
      <c r="U167" s="39"/>
      <c r="V167" s="39"/>
      <c r="W167" s="39"/>
      <c r="X167" s="41"/>
      <c r="Y167" s="40"/>
      <c r="Z167" s="39"/>
      <c r="AA167" s="39"/>
      <c r="AB167" s="42"/>
      <c r="AC167" s="43"/>
      <c r="AD167" s="44"/>
      <c r="AE167" s="44"/>
      <c r="AF167" s="45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47"/>
      <c r="AR167" s="48"/>
      <c r="AS167" s="47"/>
      <c r="AT167" s="47"/>
      <c r="AU167" s="47"/>
      <c r="AV167" s="47"/>
      <c r="AW167" s="49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50"/>
      <c r="BL167" s="178"/>
      <c r="BM167" s="178"/>
      <c r="BN167" s="178"/>
      <c r="BO167" s="46"/>
      <c r="BP167" s="46"/>
      <c r="BQ167" s="46"/>
      <c r="BR167" s="46"/>
      <c r="BS167" s="46"/>
      <c r="BT167" s="46"/>
      <c r="BU167" s="46"/>
      <c r="BV167" s="51"/>
      <c r="BW167" s="52">
        <f t="shared" si="21"/>
        <v>0</v>
      </c>
      <c r="BX167" s="53">
        <f t="shared" si="25"/>
        <v>0</v>
      </c>
      <c r="BY167" s="53">
        <f t="shared" si="26"/>
        <v>0</v>
      </c>
      <c r="BZ167" s="54"/>
      <c r="CA167" s="261"/>
      <c r="CB167" s="261"/>
      <c r="CC167" s="261"/>
      <c r="CD167" s="261"/>
      <c r="CE167" s="261"/>
      <c r="CF167" s="261"/>
      <c r="CG167" s="261"/>
      <c r="CH167" s="261"/>
      <c r="CI167" s="261"/>
      <c r="CJ167" s="261"/>
      <c r="CK167" s="261"/>
      <c r="CL167" s="261"/>
      <c r="CM167" s="261"/>
      <c r="CN167" s="261"/>
      <c r="CO167" s="261">
        <f t="shared" si="27"/>
        <v>0</v>
      </c>
      <c r="CP167" s="261"/>
      <c r="CQ167" s="261"/>
      <c r="CR167" s="261"/>
      <c r="CS167" s="261"/>
      <c r="CT167" s="261"/>
      <c r="CU167" s="261"/>
      <c r="CV167" s="261"/>
      <c r="CW167" s="261"/>
      <c r="CX167" s="261"/>
      <c r="CY167" s="261"/>
      <c r="CZ167" s="261"/>
      <c r="DA167" s="261"/>
      <c r="DB167" s="261"/>
      <c r="DC167" s="261"/>
      <c r="DD167" s="261"/>
      <c r="DE167" s="261"/>
      <c r="DF167" s="261"/>
      <c r="DG167" s="261"/>
      <c r="DH167" s="261"/>
      <c r="DI167" s="261"/>
      <c r="DJ167" s="261"/>
      <c r="DK167" s="261"/>
      <c r="DL167" s="261"/>
      <c r="DM167" s="261"/>
      <c r="DN167" s="261"/>
      <c r="DO167" s="261"/>
      <c r="DP167" s="261"/>
      <c r="DQ167" s="261"/>
      <c r="DR167" s="261"/>
      <c r="DS167" s="261"/>
      <c r="DT167" s="261"/>
      <c r="DU167" s="261"/>
      <c r="DV167" s="261"/>
      <c r="DW167" s="261"/>
      <c r="DX167" s="261"/>
      <c r="DY167" s="261"/>
      <c r="DZ167" s="261"/>
      <c r="EA167" s="261"/>
      <c r="EB167" s="261"/>
    </row>
    <row r="168" s="28" customFormat="1" customHeight="1" spans="1:132">
      <c r="A168" s="95" t="s">
        <v>1610</v>
      </c>
      <c r="B168" s="95" t="s">
        <v>1917</v>
      </c>
      <c r="C168" s="95" t="s">
        <v>3815</v>
      </c>
      <c r="D168" s="116" t="s">
        <v>619</v>
      </c>
      <c r="E168" s="109" t="s">
        <v>615</v>
      </c>
      <c r="F168" s="110" t="s">
        <v>620</v>
      </c>
      <c r="G168" s="99">
        <f t="shared" si="28"/>
        <v>0</v>
      </c>
      <c r="H168" s="100"/>
      <c r="I168" s="150">
        <f t="shared" si="29"/>
        <v>0</v>
      </c>
      <c r="J168" s="151">
        <f t="shared" si="22"/>
        <v>0</v>
      </c>
      <c r="K168" s="37"/>
      <c r="L168" s="36"/>
      <c r="M168" s="33">
        <f t="shared" si="23"/>
        <v>0</v>
      </c>
      <c r="N168" s="38">
        <f t="shared" si="24"/>
        <v>0</v>
      </c>
      <c r="O168" s="158"/>
      <c r="P168" s="158"/>
      <c r="Q168" s="158"/>
      <c r="R168" s="158"/>
      <c r="S168" s="158"/>
      <c r="T168" s="40"/>
      <c r="U168" s="39"/>
      <c r="V168" s="39"/>
      <c r="W168" s="39"/>
      <c r="X168" s="41"/>
      <c r="Y168" s="40"/>
      <c r="Z168" s="39"/>
      <c r="AA168" s="39"/>
      <c r="AB168" s="42"/>
      <c r="AC168" s="43"/>
      <c r="AD168" s="44"/>
      <c r="AE168" s="44"/>
      <c r="AF168" s="45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47"/>
      <c r="AR168" s="48"/>
      <c r="AS168" s="47"/>
      <c r="AT168" s="47"/>
      <c r="AU168" s="47"/>
      <c r="AV168" s="47"/>
      <c r="AW168" s="49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50"/>
      <c r="BL168" s="178"/>
      <c r="BM168" s="178"/>
      <c r="BN168" s="178"/>
      <c r="BO168" s="46"/>
      <c r="BP168" s="46"/>
      <c r="BQ168" s="46"/>
      <c r="BR168" s="46"/>
      <c r="BS168" s="46"/>
      <c r="BT168" s="46"/>
      <c r="BU168" s="46"/>
      <c r="BV168" s="51"/>
      <c r="BW168" s="52">
        <f t="shared" si="21"/>
        <v>0</v>
      </c>
      <c r="BX168" s="53">
        <f t="shared" si="25"/>
        <v>0</v>
      </c>
      <c r="BY168" s="53">
        <f t="shared" si="26"/>
        <v>0</v>
      </c>
      <c r="BZ168" s="54"/>
      <c r="CA168" s="261"/>
      <c r="CB168" s="261"/>
      <c r="CC168" s="261"/>
      <c r="CD168" s="261"/>
      <c r="CE168" s="261"/>
      <c r="CF168" s="261"/>
      <c r="CG168" s="261"/>
      <c r="CH168" s="261"/>
      <c r="CI168" s="261"/>
      <c r="CJ168" s="261"/>
      <c r="CK168" s="261"/>
      <c r="CL168" s="261"/>
      <c r="CM168" s="261"/>
      <c r="CN168" s="261"/>
      <c r="CO168" s="261">
        <f t="shared" si="27"/>
        <v>0</v>
      </c>
      <c r="CP168" s="261"/>
      <c r="CQ168" s="261"/>
      <c r="CR168" s="261"/>
      <c r="CS168" s="261"/>
      <c r="CT168" s="261"/>
      <c r="CU168" s="261"/>
      <c r="CV168" s="261"/>
      <c r="CW168" s="261"/>
      <c r="CX168" s="261"/>
      <c r="CY168" s="261"/>
      <c r="CZ168" s="261"/>
      <c r="DA168" s="261"/>
      <c r="DB168" s="261"/>
      <c r="DC168" s="261"/>
      <c r="DD168" s="261"/>
      <c r="DE168" s="261"/>
      <c r="DF168" s="261"/>
      <c r="DG168" s="261"/>
      <c r="DH168" s="261"/>
      <c r="DI168" s="261"/>
      <c r="DJ168" s="261"/>
      <c r="DK168" s="261"/>
      <c r="DL168" s="261"/>
      <c r="DM168" s="261"/>
      <c r="DN168" s="261"/>
      <c r="DO168" s="261"/>
      <c r="DP168" s="261"/>
      <c r="DQ168" s="261"/>
      <c r="DR168" s="261"/>
      <c r="DS168" s="261"/>
      <c r="DT168" s="261"/>
      <c r="DU168" s="261"/>
      <c r="DV168" s="261"/>
      <c r="DW168" s="261"/>
      <c r="DX168" s="261"/>
      <c r="DY168" s="261"/>
      <c r="DZ168" s="261"/>
      <c r="EA168" s="261"/>
      <c r="EB168" s="261"/>
    </row>
    <row r="169" s="28" customFormat="1" customHeight="1" spans="1:132">
      <c r="A169" s="95" t="s">
        <v>1610</v>
      </c>
      <c r="B169" s="95" t="s">
        <v>1917</v>
      </c>
      <c r="C169" s="95" t="s">
        <v>3815</v>
      </c>
      <c r="D169" s="116" t="s">
        <v>621</v>
      </c>
      <c r="E169" s="109" t="s">
        <v>622</v>
      </c>
      <c r="F169" s="110" t="s">
        <v>623</v>
      </c>
      <c r="G169" s="99">
        <f t="shared" si="28"/>
        <v>0</v>
      </c>
      <c r="H169" s="100"/>
      <c r="I169" s="150">
        <f t="shared" si="29"/>
        <v>0</v>
      </c>
      <c r="J169" s="151">
        <f t="shared" si="22"/>
        <v>0</v>
      </c>
      <c r="K169" s="37"/>
      <c r="L169" s="36"/>
      <c r="M169" s="33">
        <f t="shared" si="23"/>
        <v>0</v>
      </c>
      <c r="N169" s="38">
        <f t="shared" si="24"/>
        <v>0</v>
      </c>
      <c r="O169" s="158"/>
      <c r="P169" s="158"/>
      <c r="Q169" s="158"/>
      <c r="R169" s="158"/>
      <c r="S169" s="158"/>
      <c r="T169" s="40"/>
      <c r="U169" s="39"/>
      <c r="V169" s="39"/>
      <c r="W169" s="39"/>
      <c r="X169" s="41"/>
      <c r="Y169" s="40"/>
      <c r="Z169" s="39"/>
      <c r="AA169" s="39"/>
      <c r="AB169" s="42"/>
      <c r="AC169" s="43"/>
      <c r="AD169" s="44"/>
      <c r="AE169" s="44"/>
      <c r="AF169" s="45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47"/>
      <c r="AR169" s="48"/>
      <c r="AS169" s="47"/>
      <c r="AT169" s="47"/>
      <c r="AU169" s="47"/>
      <c r="AV169" s="47"/>
      <c r="AW169" s="49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50"/>
      <c r="BL169" s="178"/>
      <c r="BM169" s="178"/>
      <c r="BN169" s="178"/>
      <c r="BO169" s="46"/>
      <c r="BP169" s="46"/>
      <c r="BQ169" s="46"/>
      <c r="BR169" s="46"/>
      <c r="BS169" s="46"/>
      <c r="BT169" s="46"/>
      <c r="BU169" s="46"/>
      <c r="BV169" s="51"/>
      <c r="BW169" s="52">
        <f t="shared" si="21"/>
        <v>0</v>
      </c>
      <c r="BX169" s="53">
        <f t="shared" si="25"/>
        <v>0</v>
      </c>
      <c r="BY169" s="53">
        <f t="shared" si="26"/>
        <v>0</v>
      </c>
      <c r="BZ169" s="54"/>
      <c r="CA169" s="261"/>
      <c r="CB169" s="261"/>
      <c r="CC169" s="261"/>
      <c r="CD169" s="261"/>
      <c r="CE169" s="261"/>
      <c r="CF169" s="261"/>
      <c r="CG169" s="261"/>
      <c r="CH169" s="261"/>
      <c r="CI169" s="261"/>
      <c r="CJ169" s="261"/>
      <c r="CK169" s="261"/>
      <c r="CL169" s="261"/>
      <c r="CM169" s="261"/>
      <c r="CN169" s="261"/>
      <c r="CO169" s="261">
        <f t="shared" si="27"/>
        <v>0</v>
      </c>
      <c r="CP169" s="261"/>
      <c r="CQ169" s="261"/>
      <c r="CR169" s="261"/>
      <c r="CS169" s="261"/>
      <c r="CT169" s="261"/>
      <c r="CU169" s="261"/>
      <c r="CV169" s="261"/>
      <c r="CW169" s="261"/>
      <c r="CX169" s="261"/>
      <c r="CY169" s="261"/>
      <c r="CZ169" s="261"/>
      <c r="DA169" s="261"/>
      <c r="DB169" s="261"/>
      <c r="DC169" s="261"/>
      <c r="DD169" s="261"/>
      <c r="DE169" s="261"/>
      <c r="DF169" s="261"/>
      <c r="DG169" s="261"/>
      <c r="DH169" s="261"/>
      <c r="DI169" s="261"/>
      <c r="DJ169" s="261"/>
      <c r="DK169" s="261"/>
      <c r="DL169" s="261"/>
      <c r="DM169" s="261"/>
      <c r="DN169" s="261"/>
      <c r="DO169" s="261"/>
      <c r="DP169" s="261"/>
      <c r="DQ169" s="261"/>
      <c r="DR169" s="261"/>
      <c r="DS169" s="261"/>
      <c r="DT169" s="261"/>
      <c r="DU169" s="261"/>
      <c r="DV169" s="261"/>
      <c r="DW169" s="261"/>
      <c r="DX169" s="261"/>
      <c r="DY169" s="261"/>
      <c r="DZ169" s="261"/>
      <c r="EA169" s="261"/>
      <c r="EB169" s="261"/>
    </row>
    <row r="170" s="28" customFormat="1" customHeight="1" spans="1:132">
      <c r="A170" s="95" t="s">
        <v>1610</v>
      </c>
      <c r="B170" s="95" t="s">
        <v>1917</v>
      </c>
      <c r="C170" s="95" t="s">
        <v>3815</v>
      </c>
      <c r="D170" s="116" t="s">
        <v>624</v>
      </c>
      <c r="E170" s="109" t="s">
        <v>622</v>
      </c>
      <c r="F170" s="110" t="s">
        <v>625</v>
      </c>
      <c r="G170" s="99">
        <f t="shared" si="28"/>
        <v>0</v>
      </c>
      <c r="H170" s="100"/>
      <c r="I170" s="150">
        <f t="shared" si="29"/>
        <v>0</v>
      </c>
      <c r="J170" s="151">
        <f t="shared" si="22"/>
        <v>0</v>
      </c>
      <c r="K170" s="37"/>
      <c r="L170" s="36"/>
      <c r="M170" s="33">
        <f t="shared" si="23"/>
        <v>0</v>
      </c>
      <c r="N170" s="38">
        <f t="shared" si="24"/>
        <v>0</v>
      </c>
      <c r="O170" s="158"/>
      <c r="P170" s="158"/>
      <c r="Q170" s="158"/>
      <c r="R170" s="158"/>
      <c r="S170" s="158"/>
      <c r="T170" s="40"/>
      <c r="U170" s="39"/>
      <c r="V170" s="39"/>
      <c r="W170" s="39"/>
      <c r="X170" s="41"/>
      <c r="Y170" s="40"/>
      <c r="Z170" s="39"/>
      <c r="AA170" s="39"/>
      <c r="AB170" s="42"/>
      <c r="AC170" s="43"/>
      <c r="AD170" s="44"/>
      <c r="AE170" s="44"/>
      <c r="AF170" s="45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47"/>
      <c r="AR170" s="48"/>
      <c r="AS170" s="47"/>
      <c r="AT170" s="47"/>
      <c r="AU170" s="47"/>
      <c r="AV170" s="47"/>
      <c r="AW170" s="49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50"/>
      <c r="BL170" s="178"/>
      <c r="BM170" s="178"/>
      <c r="BN170" s="178"/>
      <c r="BO170" s="46"/>
      <c r="BP170" s="46"/>
      <c r="BQ170" s="46"/>
      <c r="BR170" s="46"/>
      <c r="BS170" s="46"/>
      <c r="BT170" s="46"/>
      <c r="BU170" s="46"/>
      <c r="BV170" s="51"/>
      <c r="BW170" s="52">
        <f t="shared" si="21"/>
        <v>0</v>
      </c>
      <c r="BX170" s="53">
        <f t="shared" si="25"/>
        <v>0</v>
      </c>
      <c r="BY170" s="53">
        <f t="shared" si="26"/>
        <v>0</v>
      </c>
      <c r="BZ170" s="54"/>
      <c r="CA170" s="261"/>
      <c r="CB170" s="261"/>
      <c r="CC170" s="261"/>
      <c r="CD170" s="261"/>
      <c r="CE170" s="261"/>
      <c r="CF170" s="261"/>
      <c r="CG170" s="261"/>
      <c r="CH170" s="261"/>
      <c r="CI170" s="261"/>
      <c r="CJ170" s="261"/>
      <c r="CK170" s="261"/>
      <c r="CL170" s="261"/>
      <c r="CM170" s="261"/>
      <c r="CN170" s="261"/>
      <c r="CO170" s="261">
        <f t="shared" si="27"/>
        <v>0</v>
      </c>
      <c r="CP170" s="261"/>
      <c r="CQ170" s="261"/>
      <c r="CR170" s="261"/>
      <c r="CS170" s="261"/>
      <c r="CT170" s="261"/>
      <c r="CU170" s="261"/>
      <c r="CV170" s="261"/>
      <c r="CW170" s="261"/>
      <c r="CX170" s="261"/>
      <c r="CY170" s="261"/>
      <c r="CZ170" s="261"/>
      <c r="DA170" s="261"/>
      <c r="DB170" s="261"/>
      <c r="DC170" s="261"/>
      <c r="DD170" s="261"/>
      <c r="DE170" s="261"/>
      <c r="DF170" s="261"/>
      <c r="DG170" s="261"/>
      <c r="DH170" s="261"/>
      <c r="DI170" s="261"/>
      <c r="DJ170" s="261"/>
      <c r="DK170" s="261"/>
      <c r="DL170" s="261"/>
      <c r="DM170" s="261"/>
      <c r="DN170" s="261"/>
      <c r="DO170" s="261"/>
      <c r="DP170" s="261"/>
      <c r="DQ170" s="261"/>
      <c r="DR170" s="261"/>
      <c r="DS170" s="261"/>
      <c r="DT170" s="261"/>
      <c r="DU170" s="261"/>
      <c r="DV170" s="261"/>
      <c r="DW170" s="261"/>
      <c r="DX170" s="261"/>
      <c r="DY170" s="261"/>
      <c r="DZ170" s="261"/>
      <c r="EA170" s="261"/>
      <c r="EB170" s="261"/>
    </row>
    <row r="171" s="28" customFormat="1" customHeight="1" spans="1:132">
      <c r="A171" s="95" t="s">
        <v>1610</v>
      </c>
      <c r="B171" s="95" t="s">
        <v>1917</v>
      </c>
      <c r="C171" s="95" t="s">
        <v>3815</v>
      </c>
      <c r="D171" s="116" t="s">
        <v>626</v>
      </c>
      <c r="E171" s="109" t="s">
        <v>622</v>
      </c>
      <c r="F171" s="110" t="s">
        <v>627</v>
      </c>
      <c r="G171" s="99">
        <f t="shared" si="28"/>
        <v>0</v>
      </c>
      <c r="H171" s="100"/>
      <c r="I171" s="150">
        <f t="shared" si="29"/>
        <v>0</v>
      </c>
      <c r="J171" s="151">
        <f t="shared" si="22"/>
        <v>0</v>
      </c>
      <c r="K171" s="37"/>
      <c r="L171" s="36"/>
      <c r="M171" s="33">
        <f t="shared" si="23"/>
        <v>0</v>
      </c>
      <c r="N171" s="38">
        <f t="shared" si="24"/>
        <v>0</v>
      </c>
      <c r="O171" s="161"/>
      <c r="P171" s="158"/>
      <c r="Q171" s="158"/>
      <c r="R171" s="158"/>
      <c r="S171" s="158"/>
      <c r="T171" s="40"/>
      <c r="U171" s="39"/>
      <c r="V171" s="39"/>
      <c r="W171" s="39"/>
      <c r="X171" s="41"/>
      <c r="Y171" s="40"/>
      <c r="Z171" s="39"/>
      <c r="AA171" s="39"/>
      <c r="AB171" s="42"/>
      <c r="AC171" s="43"/>
      <c r="AD171" s="44"/>
      <c r="AE171" s="44"/>
      <c r="AF171" s="45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47"/>
      <c r="AR171" s="48"/>
      <c r="AS171" s="47"/>
      <c r="AT171" s="47"/>
      <c r="AU171" s="47"/>
      <c r="AV171" s="47"/>
      <c r="AW171" s="49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50"/>
      <c r="BL171" s="178"/>
      <c r="BM171" s="178"/>
      <c r="BN171" s="178"/>
      <c r="BO171" s="46"/>
      <c r="BP171" s="46"/>
      <c r="BQ171" s="46"/>
      <c r="BR171" s="46"/>
      <c r="BS171" s="46"/>
      <c r="BT171" s="46"/>
      <c r="BU171" s="46"/>
      <c r="BV171" s="51"/>
      <c r="BW171" s="52">
        <f t="shared" si="21"/>
        <v>0</v>
      </c>
      <c r="BX171" s="53">
        <f t="shared" si="25"/>
        <v>0</v>
      </c>
      <c r="BY171" s="53">
        <f t="shared" si="26"/>
        <v>0</v>
      </c>
      <c r="BZ171" s="54"/>
      <c r="CA171" s="262"/>
      <c r="CB171" s="262"/>
      <c r="CC171" s="262"/>
      <c r="CD171" s="262"/>
      <c r="CE171" s="262"/>
      <c r="CF171" s="262"/>
      <c r="CG171" s="262"/>
      <c r="CH171" s="262"/>
      <c r="CI171" s="262"/>
      <c r="CJ171" s="262"/>
      <c r="CK171" s="262"/>
      <c r="CL171" s="262"/>
      <c r="CM171" s="262"/>
      <c r="CN171" s="262"/>
      <c r="CO171" s="261">
        <f t="shared" si="27"/>
        <v>0</v>
      </c>
      <c r="CP171" s="262"/>
      <c r="CQ171" s="262"/>
      <c r="CR171" s="262"/>
      <c r="CS171" s="262"/>
      <c r="CT171" s="262"/>
      <c r="CU171" s="262"/>
      <c r="CV171" s="262"/>
      <c r="CW171" s="262"/>
      <c r="CX171" s="262"/>
      <c r="CY171" s="262"/>
      <c r="CZ171" s="262"/>
      <c r="DA171" s="262"/>
      <c r="DB171" s="262"/>
      <c r="DC171" s="262"/>
      <c r="DD171" s="262"/>
      <c r="DE171" s="262"/>
      <c r="DF171" s="262"/>
      <c r="DG171" s="262"/>
      <c r="DH171" s="262"/>
      <c r="DI171" s="262"/>
      <c r="DJ171" s="262"/>
      <c r="DK171" s="262"/>
      <c r="DL171" s="262"/>
      <c r="DM171" s="262"/>
      <c r="DN171" s="262"/>
      <c r="DO171" s="262"/>
      <c r="DP171" s="262"/>
      <c r="DQ171" s="262"/>
      <c r="DR171" s="262"/>
      <c r="DS171" s="262"/>
      <c r="DT171" s="262"/>
      <c r="DU171" s="262"/>
      <c r="DV171" s="262"/>
      <c r="DW171" s="262"/>
      <c r="DX171" s="262"/>
      <c r="DY171" s="262"/>
      <c r="DZ171" s="262"/>
      <c r="EA171" s="262"/>
      <c r="EB171" s="262"/>
    </row>
    <row r="172" s="28" customFormat="1" customHeight="1" spans="1:132">
      <c r="A172" s="95" t="s">
        <v>1610</v>
      </c>
      <c r="B172" s="95" t="s">
        <v>1917</v>
      </c>
      <c r="C172" s="95" t="s">
        <v>3815</v>
      </c>
      <c r="D172" s="116" t="s">
        <v>628</v>
      </c>
      <c r="E172" s="109" t="s">
        <v>629</v>
      </c>
      <c r="F172" s="110" t="s">
        <v>630</v>
      </c>
      <c r="G172" s="99">
        <f t="shared" si="28"/>
        <v>0</v>
      </c>
      <c r="H172" s="100"/>
      <c r="I172" s="150">
        <f t="shared" si="29"/>
        <v>0</v>
      </c>
      <c r="J172" s="151">
        <f t="shared" si="22"/>
        <v>0</v>
      </c>
      <c r="K172" s="37"/>
      <c r="L172" s="36"/>
      <c r="M172" s="33">
        <f t="shared" si="23"/>
        <v>0</v>
      </c>
      <c r="N172" s="38">
        <f t="shared" si="24"/>
        <v>0</v>
      </c>
      <c r="O172" s="161"/>
      <c r="P172" s="158"/>
      <c r="Q172" s="158"/>
      <c r="R172" s="158"/>
      <c r="S172" s="158"/>
      <c r="T172" s="40"/>
      <c r="U172" s="39"/>
      <c r="V172" s="39"/>
      <c r="W172" s="39"/>
      <c r="X172" s="41"/>
      <c r="Y172" s="40"/>
      <c r="Z172" s="39"/>
      <c r="AA172" s="39"/>
      <c r="AB172" s="42"/>
      <c r="AC172" s="43"/>
      <c r="AD172" s="44"/>
      <c r="AE172" s="44"/>
      <c r="AF172" s="45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47"/>
      <c r="AR172" s="48"/>
      <c r="AS172" s="47"/>
      <c r="AT172" s="47"/>
      <c r="AU172" s="47"/>
      <c r="AV172" s="47"/>
      <c r="AW172" s="49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50"/>
      <c r="BL172" s="178"/>
      <c r="BM172" s="178"/>
      <c r="BN172" s="178"/>
      <c r="BO172" s="46"/>
      <c r="BP172" s="46"/>
      <c r="BQ172" s="46"/>
      <c r="BR172" s="46"/>
      <c r="BS172" s="46"/>
      <c r="BT172" s="46"/>
      <c r="BU172" s="46"/>
      <c r="BV172" s="51"/>
      <c r="BW172" s="52">
        <f t="shared" si="21"/>
        <v>0</v>
      </c>
      <c r="BX172" s="53">
        <f t="shared" si="25"/>
        <v>0</v>
      </c>
      <c r="BY172" s="53">
        <f t="shared" si="26"/>
        <v>0</v>
      </c>
      <c r="BZ172" s="54"/>
      <c r="CA172" s="261"/>
      <c r="CB172" s="261"/>
      <c r="CC172" s="261"/>
      <c r="CD172" s="261"/>
      <c r="CE172" s="261"/>
      <c r="CF172" s="261"/>
      <c r="CG172" s="261"/>
      <c r="CH172" s="261"/>
      <c r="CI172" s="261"/>
      <c r="CJ172" s="261"/>
      <c r="CK172" s="261"/>
      <c r="CL172" s="261"/>
      <c r="CM172" s="261"/>
      <c r="CN172" s="261"/>
      <c r="CO172" s="261">
        <f t="shared" si="27"/>
        <v>0</v>
      </c>
      <c r="CP172" s="261"/>
      <c r="CQ172" s="261"/>
      <c r="CR172" s="261"/>
      <c r="CS172" s="261"/>
      <c r="CT172" s="261"/>
      <c r="CU172" s="261"/>
      <c r="CV172" s="261"/>
      <c r="CW172" s="261"/>
      <c r="CX172" s="261"/>
      <c r="CY172" s="261"/>
      <c r="CZ172" s="261"/>
      <c r="DA172" s="261"/>
      <c r="DB172" s="261"/>
      <c r="DC172" s="261"/>
      <c r="DD172" s="261"/>
      <c r="DE172" s="261"/>
      <c r="DF172" s="261"/>
      <c r="DG172" s="261"/>
      <c r="DH172" s="261"/>
      <c r="DI172" s="261"/>
      <c r="DJ172" s="261"/>
      <c r="DK172" s="261"/>
      <c r="DL172" s="261"/>
      <c r="DM172" s="261"/>
      <c r="DN172" s="261"/>
      <c r="DO172" s="261"/>
      <c r="DP172" s="261"/>
      <c r="DQ172" s="261"/>
      <c r="DR172" s="261"/>
      <c r="DS172" s="261"/>
      <c r="DT172" s="261"/>
      <c r="DU172" s="261"/>
      <c r="DV172" s="261"/>
      <c r="DW172" s="261"/>
      <c r="DX172" s="261"/>
      <c r="DY172" s="261"/>
      <c r="DZ172" s="261"/>
      <c r="EA172" s="261"/>
      <c r="EB172" s="261"/>
    </row>
    <row r="173" s="28" customFormat="1" customHeight="1" spans="1:132">
      <c r="A173" s="95" t="s">
        <v>1610</v>
      </c>
      <c r="B173" s="95" t="s">
        <v>1917</v>
      </c>
      <c r="C173" s="95" t="s">
        <v>3815</v>
      </c>
      <c r="D173" s="116" t="s">
        <v>631</v>
      </c>
      <c r="E173" s="109" t="s">
        <v>632</v>
      </c>
      <c r="F173" s="110" t="s">
        <v>633</v>
      </c>
      <c r="G173" s="99">
        <f t="shared" si="28"/>
        <v>0</v>
      </c>
      <c r="H173" s="100"/>
      <c r="I173" s="150">
        <f t="shared" si="29"/>
        <v>0</v>
      </c>
      <c r="J173" s="151">
        <f t="shared" si="22"/>
        <v>0</v>
      </c>
      <c r="K173" s="37"/>
      <c r="L173" s="36"/>
      <c r="M173" s="33">
        <f t="shared" si="23"/>
        <v>0</v>
      </c>
      <c r="N173" s="38">
        <f t="shared" si="24"/>
        <v>0</v>
      </c>
      <c r="O173" s="161"/>
      <c r="P173" s="158"/>
      <c r="Q173" s="158"/>
      <c r="R173" s="158"/>
      <c r="S173" s="158"/>
      <c r="T173" s="40"/>
      <c r="U173" s="39"/>
      <c r="V173" s="39"/>
      <c r="W173" s="39"/>
      <c r="X173" s="41"/>
      <c r="Y173" s="40"/>
      <c r="Z173" s="39"/>
      <c r="AA173" s="39"/>
      <c r="AB173" s="42"/>
      <c r="AC173" s="43"/>
      <c r="AD173" s="44"/>
      <c r="AE173" s="44"/>
      <c r="AF173" s="45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47"/>
      <c r="AR173" s="48"/>
      <c r="AS173" s="47"/>
      <c r="AT173" s="47"/>
      <c r="AU173" s="47"/>
      <c r="AV173" s="47"/>
      <c r="AW173" s="49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50"/>
      <c r="BL173" s="178"/>
      <c r="BM173" s="178"/>
      <c r="BN173" s="178"/>
      <c r="BO173" s="46"/>
      <c r="BP173" s="46"/>
      <c r="BQ173" s="46"/>
      <c r="BR173" s="46"/>
      <c r="BS173" s="46"/>
      <c r="BT173" s="46"/>
      <c r="BU173" s="46"/>
      <c r="BV173" s="51"/>
      <c r="BW173" s="52">
        <f t="shared" si="21"/>
        <v>0</v>
      </c>
      <c r="BX173" s="53">
        <f t="shared" si="25"/>
        <v>0</v>
      </c>
      <c r="BY173" s="53">
        <f t="shared" si="26"/>
        <v>0</v>
      </c>
      <c r="BZ173" s="54"/>
      <c r="CA173" s="261"/>
      <c r="CB173" s="261"/>
      <c r="CC173" s="261"/>
      <c r="CD173" s="261"/>
      <c r="CE173" s="261"/>
      <c r="CF173" s="261"/>
      <c r="CG173" s="261"/>
      <c r="CH173" s="261"/>
      <c r="CI173" s="261"/>
      <c r="CJ173" s="261"/>
      <c r="CK173" s="261"/>
      <c r="CL173" s="261"/>
      <c r="CM173" s="261"/>
      <c r="CN173" s="261"/>
      <c r="CO173" s="261">
        <f t="shared" si="27"/>
        <v>0</v>
      </c>
      <c r="CP173" s="261"/>
      <c r="CQ173" s="261"/>
      <c r="CR173" s="261"/>
      <c r="CS173" s="261"/>
      <c r="CT173" s="261"/>
      <c r="CU173" s="261"/>
      <c r="CV173" s="261"/>
      <c r="CW173" s="261"/>
      <c r="CX173" s="261"/>
      <c r="CY173" s="261"/>
      <c r="CZ173" s="261"/>
      <c r="DA173" s="261"/>
      <c r="DB173" s="261"/>
      <c r="DC173" s="261"/>
      <c r="DD173" s="261"/>
      <c r="DE173" s="261"/>
      <c r="DF173" s="261"/>
      <c r="DG173" s="261"/>
      <c r="DH173" s="261"/>
      <c r="DI173" s="261"/>
      <c r="DJ173" s="261"/>
      <c r="DK173" s="261"/>
      <c r="DL173" s="261"/>
      <c r="DM173" s="261"/>
      <c r="DN173" s="261"/>
      <c r="DO173" s="261"/>
      <c r="DP173" s="261"/>
      <c r="DQ173" s="261"/>
      <c r="DR173" s="261"/>
      <c r="DS173" s="261"/>
      <c r="DT173" s="261"/>
      <c r="DU173" s="261"/>
      <c r="DV173" s="261"/>
      <c r="DW173" s="261"/>
      <c r="DX173" s="261"/>
      <c r="DY173" s="261"/>
      <c r="DZ173" s="261"/>
      <c r="EA173" s="261"/>
      <c r="EB173" s="261"/>
    </row>
    <row r="174" s="28" customFormat="1" customHeight="1" spans="1:132">
      <c r="A174" s="95" t="s">
        <v>1610</v>
      </c>
      <c r="B174" s="95" t="s">
        <v>1917</v>
      </c>
      <c r="C174" s="95" t="s">
        <v>3815</v>
      </c>
      <c r="D174" s="116" t="s">
        <v>634</v>
      </c>
      <c r="E174" s="109" t="s">
        <v>632</v>
      </c>
      <c r="F174" s="110" t="s">
        <v>635</v>
      </c>
      <c r="G174" s="99">
        <f t="shared" si="28"/>
        <v>0</v>
      </c>
      <c r="H174" s="100"/>
      <c r="I174" s="150">
        <f t="shared" si="29"/>
        <v>0</v>
      </c>
      <c r="J174" s="151">
        <f t="shared" si="22"/>
        <v>0</v>
      </c>
      <c r="K174" s="37"/>
      <c r="L174" s="36"/>
      <c r="M174" s="33">
        <f t="shared" si="23"/>
        <v>0</v>
      </c>
      <c r="N174" s="38">
        <f t="shared" si="24"/>
        <v>0</v>
      </c>
      <c r="O174" s="161"/>
      <c r="P174" s="158"/>
      <c r="Q174" s="158"/>
      <c r="R174" s="158"/>
      <c r="S174" s="158"/>
      <c r="T174" s="40"/>
      <c r="U174" s="39"/>
      <c r="V174" s="39"/>
      <c r="W174" s="39"/>
      <c r="X174" s="41"/>
      <c r="Y174" s="40"/>
      <c r="Z174" s="39"/>
      <c r="AA174" s="39"/>
      <c r="AB174" s="42"/>
      <c r="AC174" s="43"/>
      <c r="AD174" s="44"/>
      <c r="AE174" s="44"/>
      <c r="AF174" s="45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47"/>
      <c r="AR174" s="48"/>
      <c r="AS174" s="47"/>
      <c r="AT174" s="47"/>
      <c r="AU174" s="47"/>
      <c r="AV174" s="47"/>
      <c r="AW174" s="49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50"/>
      <c r="BL174" s="178"/>
      <c r="BM174" s="178"/>
      <c r="BN174" s="178"/>
      <c r="BO174" s="46"/>
      <c r="BP174" s="46"/>
      <c r="BQ174" s="46"/>
      <c r="BR174" s="46"/>
      <c r="BS174" s="46"/>
      <c r="BT174" s="46"/>
      <c r="BU174" s="46"/>
      <c r="BV174" s="51"/>
      <c r="BW174" s="52">
        <f t="shared" si="21"/>
        <v>0</v>
      </c>
      <c r="BX174" s="53">
        <f t="shared" si="25"/>
        <v>0</v>
      </c>
      <c r="BY174" s="53">
        <f t="shared" si="26"/>
        <v>0</v>
      </c>
      <c r="BZ174" s="54"/>
      <c r="CA174" s="261"/>
      <c r="CB174" s="261"/>
      <c r="CC174" s="261"/>
      <c r="CD174" s="261"/>
      <c r="CE174" s="261"/>
      <c r="CF174" s="261"/>
      <c r="CG174" s="261"/>
      <c r="CH174" s="261"/>
      <c r="CI174" s="261"/>
      <c r="CJ174" s="261"/>
      <c r="CK174" s="261"/>
      <c r="CL174" s="261"/>
      <c r="CM174" s="261"/>
      <c r="CN174" s="261"/>
      <c r="CO174" s="261">
        <f t="shared" si="27"/>
        <v>0</v>
      </c>
      <c r="CP174" s="261"/>
      <c r="CQ174" s="261"/>
      <c r="CR174" s="261"/>
      <c r="CS174" s="261"/>
      <c r="CT174" s="261"/>
      <c r="CU174" s="261"/>
      <c r="CV174" s="261"/>
      <c r="CW174" s="261"/>
      <c r="CX174" s="261"/>
      <c r="CY174" s="261"/>
      <c r="CZ174" s="261"/>
      <c r="DA174" s="261"/>
      <c r="DB174" s="261"/>
      <c r="DC174" s="261"/>
      <c r="DD174" s="261"/>
      <c r="DE174" s="261"/>
      <c r="DF174" s="261"/>
      <c r="DG174" s="261"/>
      <c r="DH174" s="261"/>
      <c r="DI174" s="261"/>
      <c r="DJ174" s="261"/>
      <c r="DK174" s="261"/>
      <c r="DL174" s="261"/>
      <c r="DM174" s="261"/>
      <c r="DN174" s="261"/>
      <c r="DO174" s="261"/>
      <c r="DP174" s="261"/>
      <c r="DQ174" s="261"/>
      <c r="DR174" s="261"/>
      <c r="DS174" s="261"/>
      <c r="DT174" s="261"/>
      <c r="DU174" s="261"/>
      <c r="DV174" s="261"/>
      <c r="DW174" s="261"/>
      <c r="DX174" s="261"/>
      <c r="DY174" s="261"/>
      <c r="DZ174" s="261"/>
      <c r="EA174" s="261"/>
      <c r="EB174" s="261"/>
    </row>
    <row r="175" s="28" customFormat="1" customHeight="1" spans="1:132">
      <c r="A175" s="95" t="s">
        <v>1610</v>
      </c>
      <c r="B175" s="95" t="s">
        <v>1645</v>
      </c>
      <c r="C175" s="95" t="s">
        <v>1646</v>
      </c>
      <c r="D175" s="116" t="s">
        <v>636</v>
      </c>
      <c r="E175" s="112" t="s">
        <v>637</v>
      </c>
      <c r="F175" s="98" t="s">
        <v>3946</v>
      </c>
      <c r="G175" s="99">
        <f t="shared" si="28"/>
        <v>0</v>
      </c>
      <c r="H175" s="114"/>
      <c r="I175" s="150">
        <f t="shared" si="29"/>
        <v>0</v>
      </c>
      <c r="J175" s="151">
        <f t="shared" si="22"/>
        <v>0</v>
      </c>
      <c r="K175" s="37"/>
      <c r="L175" s="36"/>
      <c r="M175" s="33">
        <f t="shared" si="23"/>
        <v>0</v>
      </c>
      <c r="N175" s="38">
        <f t="shared" si="24"/>
        <v>0</v>
      </c>
      <c r="O175" s="158"/>
      <c r="P175" s="158"/>
      <c r="Q175" s="158"/>
      <c r="R175" s="158"/>
      <c r="S175" s="158"/>
      <c r="T175" s="40"/>
      <c r="U175" s="39"/>
      <c r="V175" s="39"/>
      <c r="W175" s="39"/>
      <c r="X175" s="41"/>
      <c r="Y175" s="40"/>
      <c r="Z175" s="39"/>
      <c r="AA175" s="39"/>
      <c r="AB175" s="42"/>
      <c r="AC175" s="43"/>
      <c r="AD175" s="44"/>
      <c r="AE175" s="44"/>
      <c r="AF175" s="45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47"/>
      <c r="AR175" s="48"/>
      <c r="AS175" s="47"/>
      <c r="AT175" s="47"/>
      <c r="AU175" s="47"/>
      <c r="AV175" s="47"/>
      <c r="AW175" s="49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50"/>
      <c r="BL175" s="178"/>
      <c r="BM175" s="178"/>
      <c r="BN175" s="178"/>
      <c r="BO175" s="46"/>
      <c r="BP175" s="46"/>
      <c r="BQ175" s="46"/>
      <c r="BR175" s="46"/>
      <c r="BS175" s="46"/>
      <c r="BT175" s="46"/>
      <c r="BU175" s="46"/>
      <c r="BV175" s="51"/>
      <c r="BW175" s="52">
        <f t="shared" si="21"/>
        <v>0</v>
      </c>
      <c r="BX175" s="53">
        <f t="shared" si="25"/>
        <v>0</v>
      </c>
      <c r="BY175" s="53">
        <f t="shared" si="26"/>
        <v>0</v>
      </c>
      <c r="BZ175" s="54"/>
      <c r="CA175" s="261"/>
      <c r="CB175" s="261"/>
      <c r="CC175" s="261"/>
      <c r="CD175" s="261"/>
      <c r="CE175" s="261"/>
      <c r="CF175" s="261"/>
      <c r="CG175" s="261"/>
      <c r="CH175" s="261"/>
      <c r="CI175" s="261"/>
      <c r="CJ175" s="261"/>
      <c r="CK175" s="261"/>
      <c r="CL175" s="261"/>
      <c r="CM175" s="261"/>
      <c r="CN175" s="261"/>
      <c r="CO175" s="261">
        <f t="shared" si="27"/>
        <v>0</v>
      </c>
      <c r="CP175" s="261"/>
      <c r="CQ175" s="261"/>
      <c r="CR175" s="261"/>
      <c r="CS175" s="261"/>
      <c r="CT175" s="261"/>
      <c r="CU175" s="261"/>
      <c r="CV175" s="261"/>
      <c r="CW175" s="261"/>
      <c r="CX175" s="261"/>
      <c r="CY175" s="261"/>
      <c r="CZ175" s="261"/>
      <c r="DA175" s="261"/>
      <c r="DB175" s="261"/>
      <c r="DC175" s="261"/>
      <c r="DD175" s="261"/>
      <c r="DE175" s="261"/>
      <c r="DF175" s="261"/>
      <c r="DG175" s="261"/>
      <c r="DH175" s="261"/>
      <c r="DI175" s="261"/>
      <c r="DJ175" s="261"/>
      <c r="DK175" s="261"/>
      <c r="DL175" s="261"/>
      <c r="DM175" s="261"/>
      <c r="DN175" s="261"/>
      <c r="DO175" s="261"/>
      <c r="DP175" s="261"/>
      <c r="DQ175" s="261"/>
      <c r="DR175" s="261"/>
      <c r="DS175" s="261"/>
      <c r="DT175" s="261"/>
      <c r="DU175" s="261"/>
      <c r="DV175" s="261"/>
      <c r="DW175" s="261"/>
      <c r="DX175" s="261"/>
      <c r="DY175" s="261"/>
      <c r="DZ175" s="261"/>
      <c r="EA175" s="261"/>
      <c r="EB175" s="261"/>
    </row>
    <row r="176" s="28" customFormat="1" customHeight="1" spans="1:132">
      <c r="A176" s="95" t="s">
        <v>1610</v>
      </c>
      <c r="B176" s="95" t="s">
        <v>1917</v>
      </c>
      <c r="C176" s="95" t="s">
        <v>2314</v>
      </c>
      <c r="D176" s="116" t="s">
        <v>639</v>
      </c>
      <c r="E176" s="109" t="s">
        <v>640</v>
      </c>
      <c r="F176" s="110" t="s">
        <v>641</v>
      </c>
      <c r="G176" s="99">
        <f t="shared" si="28"/>
        <v>0</v>
      </c>
      <c r="H176" s="100"/>
      <c r="I176" s="150">
        <f t="shared" si="29"/>
        <v>0</v>
      </c>
      <c r="J176" s="151">
        <f t="shared" si="22"/>
        <v>0</v>
      </c>
      <c r="K176" s="37"/>
      <c r="L176" s="36"/>
      <c r="M176" s="33">
        <f t="shared" si="23"/>
        <v>0</v>
      </c>
      <c r="N176" s="38">
        <f t="shared" si="24"/>
        <v>0</v>
      </c>
      <c r="O176" s="158"/>
      <c r="P176" s="158"/>
      <c r="Q176" s="158"/>
      <c r="R176" s="158"/>
      <c r="S176" s="158"/>
      <c r="T176" s="40"/>
      <c r="U176" s="39"/>
      <c r="V176" s="39"/>
      <c r="W176" s="39"/>
      <c r="X176" s="41"/>
      <c r="Y176" s="40"/>
      <c r="Z176" s="39"/>
      <c r="AA176" s="39"/>
      <c r="AB176" s="42"/>
      <c r="AC176" s="43"/>
      <c r="AD176" s="44"/>
      <c r="AE176" s="44"/>
      <c r="AF176" s="45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47"/>
      <c r="AR176" s="48"/>
      <c r="AS176" s="47"/>
      <c r="AT176" s="47"/>
      <c r="AU176" s="47"/>
      <c r="AV176" s="47"/>
      <c r="AW176" s="49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50"/>
      <c r="BL176" s="178"/>
      <c r="BM176" s="178"/>
      <c r="BN176" s="178"/>
      <c r="BO176" s="46"/>
      <c r="BP176" s="46"/>
      <c r="BQ176" s="46"/>
      <c r="BR176" s="46"/>
      <c r="BS176" s="46"/>
      <c r="BT176" s="46"/>
      <c r="BU176" s="46"/>
      <c r="BV176" s="51"/>
      <c r="BW176" s="52">
        <f t="shared" si="21"/>
        <v>0</v>
      </c>
      <c r="BX176" s="53">
        <f t="shared" si="25"/>
        <v>0</v>
      </c>
      <c r="BY176" s="53">
        <f t="shared" si="26"/>
        <v>0</v>
      </c>
      <c r="BZ176" s="54"/>
      <c r="CA176" s="261"/>
      <c r="CB176" s="261"/>
      <c r="CC176" s="261"/>
      <c r="CD176" s="261"/>
      <c r="CE176" s="261"/>
      <c r="CF176" s="261"/>
      <c r="CG176" s="261"/>
      <c r="CH176" s="261"/>
      <c r="CI176" s="261"/>
      <c r="CJ176" s="261"/>
      <c r="CK176" s="261"/>
      <c r="CL176" s="261"/>
      <c r="CM176" s="261"/>
      <c r="CN176" s="261"/>
      <c r="CO176" s="261">
        <f t="shared" si="27"/>
        <v>0</v>
      </c>
      <c r="CP176" s="261"/>
      <c r="CQ176" s="261"/>
      <c r="CR176" s="261"/>
      <c r="CS176" s="261"/>
      <c r="CT176" s="261"/>
      <c r="CU176" s="261"/>
      <c r="CV176" s="261"/>
      <c r="CW176" s="261"/>
      <c r="CX176" s="261"/>
      <c r="CY176" s="261"/>
      <c r="CZ176" s="261"/>
      <c r="DA176" s="261"/>
      <c r="DB176" s="261"/>
      <c r="DC176" s="261"/>
      <c r="DD176" s="261"/>
      <c r="DE176" s="261"/>
      <c r="DF176" s="261"/>
      <c r="DG176" s="261"/>
      <c r="DH176" s="261"/>
      <c r="DI176" s="261"/>
      <c r="DJ176" s="261"/>
      <c r="DK176" s="261"/>
      <c r="DL176" s="261"/>
      <c r="DM176" s="261"/>
      <c r="DN176" s="261"/>
      <c r="DO176" s="261"/>
      <c r="DP176" s="261"/>
      <c r="DQ176" s="261"/>
      <c r="DR176" s="261"/>
      <c r="DS176" s="261"/>
      <c r="DT176" s="261"/>
      <c r="DU176" s="261"/>
      <c r="DV176" s="261"/>
      <c r="DW176" s="261"/>
      <c r="DX176" s="261"/>
      <c r="DY176" s="261"/>
      <c r="DZ176" s="261"/>
      <c r="EA176" s="261"/>
      <c r="EB176" s="261"/>
    </row>
    <row r="177" s="28" customFormat="1" customHeight="1" spans="1:132">
      <c r="A177" s="95" t="s">
        <v>1610</v>
      </c>
      <c r="B177" s="95" t="s">
        <v>1917</v>
      </c>
      <c r="C177" s="95" t="s">
        <v>2314</v>
      </c>
      <c r="D177" s="116" t="s">
        <v>642</v>
      </c>
      <c r="E177" s="109" t="s">
        <v>643</v>
      </c>
      <c r="F177" s="110" t="s">
        <v>644</v>
      </c>
      <c r="G177" s="99">
        <f t="shared" si="28"/>
        <v>0</v>
      </c>
      <c r="H177" s="100"/>
      <c r="I177" s="150">
        <f t="shared" si="29"/>
        <v>0</v>
      </c>
      <c r="J177" s="151">
        <f t="shared" si="22"/>
        <v>0</v>
      </c>
      <c r="K177" s="37"/>
      <c r="L177" s="36"/>
      <c r="M177" s="33">
        <f t="shared" si="23"/>
        <v>0</v>
      </c>
      <c r="N177" s="38">
        <f t="shared" si="24"/>
        <v>0</v>
      </c>
      <c r="O177" s="158"/>
      <c r="P177" s="158"/>
      <c r="Q177" s="158"/>
      <c r="R177" s="158"/>
      <c r="S177" s="158"/>
      <c r="T177" s="40"/>
      <c r="U177" s="39"/>
      <c r="V177" s="39"/>
      <c r="W177" s="39"/>
      <c r="X177" s="41"/>
      <c r="Y177" s="40"/>
      <c r="Z177" s="39"/>
      <c r="AA177" s="39"/>
      <c r="AB177" s="42"/>
      <c r="AC177" s="43"/>
      <c r="AD177" s="44"/>
      <c r="AE177" s="44"/>
      <c r="AF177" s="45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47"/>
      <c r="AR177" s="48"/>
      <c r="AS177" s="47"/>
      <c r="AT177" s="47"/>
      <c r="AU177" s="47"/>
      <c r="AV177" s="47"/>
      <c r="AW177" s="49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50"/>
      <c r="BL177" s="178"/>
      <c r="BM177" s="178"/>
      <c r="BN177" s="178"/>
      <c r="BO177" s="46"/>
      <c r="BP177" s="46"/>
      <c r="BQ177" s="46"/>
      <c r="BR177" s="46"/>
      <c r="BS177" s="46"/>
      <c r="BT177" s="46"/>
      <c r="BU177" s="46"/>
      <c r="BV177" s="51"/>
      <c r="BW177" s="52">
        <f t="shared" si="21"/>
        <v>0</v>
      </c>
      <c r="BX177" s="53">
        <f t="shared" si="25"/>
        <v>0</v>
      </c>
      <c r="BY177" s="53">
        <f t="shared" si="26"/>
        <v>0</v>
      </c>
      <c r="BZ177" s="54"/>
      <c r="CA177" s="262"/>
      <c r="CB177" s="262"/>
      <c r="CC177" s="262"/>
      <c r="CD177" s="262"/>
      <c r="CE177" s="262"/>
      <c r="CF177" s="262"/>
      <c r="CG177" s="262"/>
      <c r="CH177" s="262"/>
      <c r="CI177" s="262"/>
      <c r="CJ177" s="262"/>
      <c r="CK177" s="262"/>
      <c r="CL177" s="262"/>
      <c r="CM177" s="262"/>
      <c r="CN177" s="262"/>
      <c r="CO177" s="261">
        <f t="shared" si="27"/>
        <v>0</v>
      </c>
      <c r="CP177" s="262"/>
      <c r="CQ177" s="262"/>
      <c r="CR177" s="262"/>
      <c r="CS177" s="262"/>
      <c r="CT177" s="262"/>
      <c r="CU177" s="262"/>
      <c r="CV177" s="262"/>
      <c r="CW177" s="262"/>
      <c r="CX177" s="262"/>
      <c r="CY177" s="262"/>
      <c r="CZ177" s="262"/>
      <c r="DA177" s="262"/>
      <c r="DB177" s="262"/>
      <c r="DC177" s="262"/>
      <c r="DD177" s="262"/>
      <c r="DE177" s="262"/>
      <c r="DF177" s="262"/>
      <c r="DG177" s="262"/>
      <c r="DH177" s="262"/>
      <c r="DI177" s="262"/>
      <c r="DJ177" s="262"/>
      <c r="DK177" s="262"/>
      <c r="DL177" s="262"/>
      <c r="DM177" s="262"/>
      <c r="DN177" s="262"/>
      <c r="DO177" s="262"/>
      <c r="DP177" s="262"/>
      <c r="DQ177" s="262"/>
      <c r="DR177" s="262"/>
      <c r="DS177" s="262"/>
      <c r="DT177" s="262"/>
      <c r="DU177" s="262"/>
      <c r="DV177" s="262"/>
      <c r="DW177" s="262"/>
      <c r="DX177" s="262"/>
      <c r="DY177" s="262"/>
      <c r="DZ177" s="262"/>
      <c r="EA177" s="262"/>
      <c r="EB177" s="262"/>
    </row>
    <row r="178" s="28" customFormat="1" customHeight="1" spans="1:132">
      <c r="A178" s="95" t="s">
        <v>1610</v>
      </c>
      <c r="B178" s="95" t="s">
        <v>1917</v>
      </c>
      <c r="C178" s="95" t="s">
        <v>2314</v>
      </c>
      <c r="D178" s="116" t="s">
        <v>645</v>
      </c>
      <c r="E178" s="109" t="s">
        <v>646</v>
      </c>
      <c r="F178" s="110" t="s">
        <v>647</v>
      </c>
      <c r="G178" s="99">
        <f t="shared" si="28"/>
        <v>0</v>
      </c>
      <c r="H178" s="100"/>
      <c r="I178" s="150">
        <f t="shared" si="29"/>
        <v>0</v>
      </c>
      <c r="J178" s="151">
        <f t="shared" si="22"/>
        <v>0</v>
      </c>
      <c r="K178" s="37"/>
      <c r="L178" s="157"/>
      <c r="M178" s="33">
        <f t="shared" si="23"/>
        <v>0</v>
      </c>
      <c r="N178" s="38">
        <f t="shared" si="24"/>
        <v>0</v>
      </c>
      <c r="O178" s="158"/>
      <c r="P178" s="158"/>
      <c r="Q178" s="158"/>
      <c r="R178" s="158"/>
      <c r="S178" s="158"/>
      <c r="T178" s="40"/>
      <c r="U178" s="39"/>
      <c r="V178" s="39"/>
      <c r="W178" s="39"/>
      <c r="X178" s="41"/>
      <c r="Y178" s="40"/>
      <c r="Z178" s="39"/>
      <c r="AA178" s="39"/>
      <c r="AB178" s="42"/>
      <c r="AC178" s="43"/>
      <c r="AD178" s="44"/>
      <c r="AE178" s="44"/>
      <c r="AF178" s="45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47"/>
      <c r="AR178" s="48"/>
      <c r="AS178" s="47"/>
      <c r="AT178" s="47"/>
      <c r="AU178" s="47"/>
      <c r="AV178" s="47"/>
      <c r="AW178" s="49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50"/>
      <c r="BL178" s="178"/>
      <c r="BM178" s="178"/>
      <c r="BN178" s="178"/>
      <c r="BO178" s="46"/>
      <c r="BP178" s="46"/>
      <c r="BQ178" s="46"/>
      <c r="BR178" s="46"/>
      <c r="BS178" s="46"/>
      <c r="BT178" s="46"/>
      <c r="BU178" s="46"/>
      <c r="BV178" s="51"/>
      <c r="BW178" s="52">
        <f t="shared" si="21"/>
        <v>0</v>
      </c>
      <c r="BX178" s="53">
        <f t="shared" si="25"/>
        <v>0</v>
      </c>
      <c r="BY178" s="53">
        <f t="shared" si="26"/>
        <v>0</v>
      </c>
      <c r="BZ178" s="54"/>
      <c r="CA178" s="261"/>
      <c r="CB178" s="261"/>
      <c r="CC178" s="261"/>
      <c r="CD178" s="261"/>
      <c r="CE178" s="261"/>
      <c r="CF178" s="261"/>
      <c r="CG178" s="261"/>
      <c r="CH178" s="261"/>
      <c r="CI178" s="261"/>
      <c r="CJ178" s="261"/>
      <c r="CK178" s="261"/>
      <c r="CL178" s="261"/>
      <c r="CM178" s="261"/>
      <c r="CN178" s="261"/>
      <c r="CO178" s="261">
        <f t="shared" si="27"/>
        <v>0</v>
      </c>
      <c r="CP178" s="261"/>
      <c r="CQ178" s="261"/>
      <c r="CR178" s="261"/>
      <c r="CS178" s="261"/>
      <c r="CT178" s="261"/>
      <c r="CU178" s="261"/>
      <c r="CV178" s="261"/>
      <c r="CW178" s="261"/>
      <c r="CX178" s="261"/>
      <c r="CY178" s="261"/>
      <c r="CZ178" s="261"/>
      <c r="DA178" s="261"/>
      <c r="DB178" s="261"/>
      <c r="DC178" s="261"/>
      <c r="DD178" s="261"/>
      <c r="DE178" s="261"/>
      <c r="DF178" s="261"/>
      <c r="DG178" s="261"/>
      <c r="DH178" s="261"/>
      <c r="DI178" s="261"/>
      <c r="DJ178" s="261"/>
      <c r="DK178" s="261"/>
      <c r="DL178" s="261"/>
      <c r="DM178" s="261"/>
      <c r="DN178" s="261"/>
      <c r="DO178" s="261"/>
      <c r="DP178" s="261"/>
      <c r="DQ178" s="261"/>
      <c r="DR178" s="261"/>
      <c r="DS178" s="261"/>
      <c r="DT178" s="261"/>
      <c r="DU178" s="261"/>
      <c r="DV178" s="261"/>
      <c r="DW178" s="261"/>
      <c r="DX178" s="261"/>
      <c r="DY178" s="261"/>
      <c r="DZ178" s="261"/>
      <c r="EA178" s="261"/>
      <c r="EB178" s="261"/>
    </row>
    <row r="179" s="28" customFormat="1" customHeight="1" spans="1:132">
      <c r="A179" s="95" t="s">
        <v>1610</v>
      </c>
      <c r="B179" s="95" t="s">
        <v>1917</v>
      </c>
      <c r="C179" s="95" t="s">
        <v>2314</v>
      </c>
      <c r="D179" s="116" t="s">
        <v>648</v>
      </c>
      <c r="E179" s="109" t="s">
        <v>649</v>
      </c>
      <c r="F179" s="110" t="s">
        <v>650</v>
      </c>
      <c r="G179" s="99">
        <f t="shared" si="28"/>
        <v>0</v>
      </c>
      <c r="H179" s="100"/>
      <c r="I179" s="150">
        <f t="shared" si="29"/>
        <v>0</v>
      </c>
      <c r="J179" s="151">
        <f t="shared" si="22"/>
        <v>0</v>
      </c>
      <c r="K179" s="37"/>
      <c r="L179" s="157"/>
      <c r="M179" s="33">
        <f t="shared" si="23"/>
        <v>0</v>
      </c>
      <c r="N179" s="38">
        <f t="shared" si="24"/>
        <v>0</v>
      </c>
      <c r="O179" s="158"/>
      <c r="P179" s="158"/>
      <c r="Q179" s="158"/>
      <c r="R179" s="158"/>
      <c r="S179" s="158"/>
      <c r="T179" s="40"/>
      <c r="U179" s="39"/>
      <c r="V179" s="39"/>
      <c r="W179" s="39"/>
      <c r="X179" s="41"/>
      <c r="Y179" s="40"/>
      <c r="Z179" s="39"/>
      <c r="AA179" s="39"/>
      <c r="AB179" s="42"/>
      <c r="AC179" s="43"/>
      <c r="AD179" s="44"/>
      <c r="AE179" s="44"/>
      <c r="AF179" s="45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47"/>
      <c r="AR179" s="48"/>
      <c r="AS179" s="47"/>
      <c r="AT179" s="47"/>
      <c r="AU179" s="47"/>
      <c r="AV179" s="47"/>
      <c r="AW179" s="49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50"/>
      <c r="BL179" s="178"/>
      <c r="BM179" s="178"/>
      <c r="BN179" s="178"/>
      <c r="BO179" s="46"/>
      <c r="BP179" s="46"/>
      <c r="BQ179" s="46"/>
      <c r="BR179" s="46"/>
      <c r="BS179" s="46"/>
      <c r="BT179" s="46"/>
      <c r="BU179" s="46"/>
      <c r="BV179" s="51"/>
      <c r="BW179" s="52">
        <f t="shared" si="21"/>
        <v>0</v>
      </c>
      <c r="BX179" s="53">
        <f t="shared" si="25"/>
        <v>0</v>
      </c>
      <c r="BY179" s="53">
        <f t="shared" si="26"/>
        <v>0</v>
      </c>
      <c r="BZ179" s="54"/>
      <c r="CA179" s="261"/>
      <c r="CB179" s="261"/>
      <c r="CC179" s="261"/>
      <c r="CD179" s="261"/>
      <c r="CE179" s="261"/>
      <c r="CF179" s="261"/>
      <c r="CG179" s="261"/>
      <c r="CH179" s="261"/>
      <c r="CI179" s="261"/>
      <c r="CJ179" s="261"/>
      <c r="CK179" s="261"/>
      <c r="CL179" s="261"/>
      <c r="CM179" s="261"/>
      <c r="CN179" s="261"/>
      <c r="CO179" s="261">
        <f t="shared" si="27"/>
        <v>0</v>
      </c>
      <c r="CP179" s="261"/>
      <c r="CQ179" s="261"/>
      <c r="CR179" s="261"/>
      <c r="CS179" s="261"/>
      <c r="CT179" s="261"/>
      <c r="CU179" s="261"/>
      <c r="CV179" s="261"/>
      <c r="CW179" s="261"/>
      <c r="CX179" s="261"/>
      <c r="CY179" s="261"/>
      <c r="CZ179" s="261"/>
      <c r="DA179" s="261"/>
      <c r="DB179" s="261"/>
      <c r="DC179" s="261"/>
      <c r="DD179" s="261"/>
      <c r="DE179" s="261"/>
      <c r="DF179" s="261"/>
      <c r="DG179" s="261"/>
      <c r="DH179" s="261"/>
      <c r="DI179" s="261"/>
      <c r="DJ179" s="261"/>
      <c r="DK179" s="261"/>
      <c r="DL179" s="261"/>
      <c r="DM179" s="261"/>
      <c r="DN179" s="261"/>
      <c r="DO179" s="261"/>
      <c r="DP179" s="261"/>
      <c r="DQ179" s="261"/>
      <c r="DR179" s="261"/>
      <c r="DS179" s="261"/>
      <c r="DT179" s="261"/>
      <c r="DU179" s="261"/>
      <c r="DV179" s="261"/>
      <c r="DW179" s="261"/>
      <c r="DX179" s="261"/>
      <c r="DY179" s="261"/>
      <c r="DZ179" s="261"/>
      <c r="EA179" s="261"/>
      <c r="EB179" s="261"/>
    </row>
    <row r="180" s="28" customFormat="1" customHeight="1" spans="1:132">
      <c r="A180" s="95" t="s">
        <v>1610</v>
      </c>
      <c r="B180" s="95" t="s">
        <v>1917</v>
      </c>
      <c r="C180" s="95" t="s">
        <v>2314</v>
      </c>
      <c r="D180" s="116" t="s">
        <v>651</v>
      </c>
      <c r="E180" s="109" t="s">
        <v>652</v>
      </c>
      <c r="F180" s="110" t="s">
        <v>653</v>
      </c>
      <c r="G180" s="99">
        <f t="shared" si="28"/>
        <v>0</v>
      </c>
      <c r="H180" s="100"/>
      <c r="I180" s="150">
        <f t="shared" si="29"/>
        <v>0</v>
      </c>
      <c r="J180" s="151">
        <f t="shared" si="22"/>
        <v>0</v>
      </c>
      <c r="K180" s="37"/>
      <c r="L180" s="157"/>
      <c r="M180" s="33">
        <f t="shared" si="23"/>
        <v>0</v>
      </c>
      <c r="N180" s="38">
        <f t="shared" si="24"/>
        <v>0</v>
      </c>
      <c r="O180" s="158"/>
      <c r="P180" s="158"/>
      <c r="Q180" s="158"/>
      <c r="R180" s="158"/>
      <c r="S180" s="158"/>
      <c r="T180" s="40"/>
      <c r="U180" s="39"/>
      <c r="V180" s="39"/>
      <c r="W180" s="39"/>
      <c r="X180" s="41"/>
      <c r="Y180" s="40"/>
      <c r="Z180" s="39"/>
      <c r="AA180" s="39"/>
      <c r="AB180" s="42"/>
      <c r="AC180" s="43"/>
      <c r="AD180" s="44"/>
      <c r="AE180" s="44"/>
      <c r="AF180" s="45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47"/>
      <c r="AR180" s="48"/>
      <c r="AS180" s="47"/>
      <c r="AT180" s="47"/>
      <c r="AU180" s="47"/>
      <c r="AV180" s="47"/>
      <c r="AW180" s="49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50"/>
      <c r="BL180" s="178"/>
      <c r="BM180" s="178"/>
      <c r="BN180" s="178"/>
      <c r="BO180" s="46"/>
      <c r="BP180" s="46"/>
      <c r="BQ180" s="46"/>
      <c r="BR180" s="46"/>
      <c r="BS180" s="46"/>
      <c r="BT180" s="46"/>
      <c r="BU180" s="46"/>
      <c r="BV180" s="51"/>
      <c r="BW180" s="52">
        <f t="shared" si="21"/>
        <v>0</v>
      </c>
      <c r="BX180" s="53">
        <f t="shared" si="25"/>
        <v>0</v>
      </c>
      <c r="BY180" s="53">
        <f t="shared" si="26"/>
        <v>0</v>
      </c>
      <c r="BZ180" s="54"/>
      <c r="CA180" s="261"/>
      <c r="CB180" s="261"/>
      <c r="CC180" s="261"/>
      <c r="CD180" s="261"/>
      <c r="CE180" s="261"/>
      <c r="CF180" s="261"/>
      <c r="CG180" s="261"/>
      <c r="CH180" s="261"/>
      <c r="CI180" s="261"/>
      <c r="CJ180" s="261"/>
      <c r="CK180" s="261"/>
      <c r="CL180" s="261"/>
      <c r="CM180" s="261"/>
      <c r="CN180" s="261"/>
      <c r="CO180" s="261">
        <f t="shared" si="27"/>
        <v>0</v>
      </c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261"/>
      <c r="DB180" s="261"/>
      <c r="DC180" s="261"/>
      <c r="DD180" s="261"/>
      <c r="DE180" s="261"/>
      <c r="DF180" s="261"/>
      <c r="DG180" s="261"/>
      <c r="DH180" s="261"/>
      <c r="DI180" s="261"/>
      <c r="DJ180" s="261"/>
      <c r="DK180" s="261"/>
      <c r="DL180" s="261"/>
      <c r="DM180" s="261"/>
      <c r="DN180" s="261"/>
      <c r="DO180" s="261"/>
      <c r="DP180" s="261"/>
      <c r="DQ180" s="261"/>
      <c r="DR180" s="261"/>
      <c r="DS180" s="261"/>
      <c r="DT180" s="261"/>
      <c r="DU180" s="261"/>
      <c r="DV180" s="261"/>
      <c r="DW180" s="261"/>
      <c r="DX180" s="261"/>
      <c r="DY180" s="261"/>
      <c r="DZ180" s="261"/>
      <c r="EA180" s="261"/>
      <c r="EB180" s="261"/>
    </row>
    <row r="181" s="28" customFormat="1" customHeight="1" spans="1:132">
      <c r="A181" s="95" t="s">
        <v>1610</v>
      </c>
      <c r="B181" s="95" t="s">
        <v>1645</v>
      </c>
      <c r="C181" s="95" t="s">
        <v>1646</v>
      </c>
      <c r="D181" s="116" t="s">
        <v>654</v>
      </c>
      <c r="E181" s="112" t="s">
        <v>655</v>
      </c>
      <c r="F181" s="98" t="s">
        <v>3947</v>
      </c>
      <c r="G181" s="99">
        <f t="shared" si="28"/>
        <v>0</v>
      </c>
      <c r="H181" s="114"/>
      <c r="I181" s="150">
        <f t="shared" si="29"/>
        <v>0</v>
      </c>
      <c r="J181" s="151">
        <f t="shared" si="22"/>
        <v>0</v>
      </c>
      <c r="K181" s="37"/>
      <c r="L181" s="157"/>
      <c r="M181" s="33">
        <f t="shared" si="23"/>
        <v>0</v>
      </c>
      <c r="N181" s="38">
        <f t="shared" si="24"/>
        <v>0</v>
      </c>
      <c r="O181" s="158"/>
      <c r="P181" s="158"/>
      <c r="Q181" s="158"/>
      <c r="R181" s="158"/>
      <c r="S181" s="158"/>
      <c r="T181" s="40"/>
      <c r="U181" s="39"/>
      <c r="V181" s="39"/>
      <c r="W181" s="39"/>
      <c r="X181" s="41"/>
      <c r="Y181" s="40"/>
      <c r="Z181" s="39"/>
      <c r="AA181" s="39"/>
      <c r="AB181" s="42"/>
      <c r="AC181" s="43"/>
      <c r="AD181" s="44"/>
      <c r="AE181" s="44"/>
      <c r="AF181" s="45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47"/>
      <c r="AR181" s="48"/>
      <c r="AS181" s="47"/>
      <c r="AT181" s="47"/>
      <c r="AU181" s="47"/>
      <c r="AV181" s="47"/>
      <c r="AW181" s="49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50"/>
      <c r="BL181" s="178"/>
      <c r="BM181" s="178"/>
      <c r="BN181" s="178"/>
      <c r="BO181" s="46"/>
      <c r="BP181" s="46"/>
      <c r="BQ181" s="46"/>
      <c r="BR181" s="46"/>
      <c r="BS181" s="46"/>
      <c r="BT181" s="46"/>
      <c r="BU181" s="46"/>
      <c r="BV181" s="51"/>
      <c r="BW181" s="52">
        <f t="shared" si="21"/>
        <v>0</v>
      </c>
      <c r="BX181" s="53">
        <f t="shared" si="25"/>
        <v>0</v>
      </c>
      <c r="BY181" s="53">
        <f t="shared" si="26"/>
        <v>0</v>
      </c>
      <c r="BZ181" s="54"/>
      <c r="CA181" s="261"/>
      <c r="CB181" s="261"/>
      <c r="CC181" s="261"/>
      <c r="CD181" s="261"/>
      <c r="CE181" s="261"/>
      <c r="CF181" s="261"/>
      <c r="CG181" s="261"/>
      <c r="CH181" s="261"/>
      <c r="CI181" s="261"/>
      <c r="CJ181" s="261"/>
      <c r="CK181" s="261"/>
      <c r="CL181" s="261"/>
      <c r="CM181" s="261"/>
      <c r="CN181" s="261"/>
      <c r="CO181" s="261">
        <f t="shared" si="27"/>
        <v>0</v>
      </c>
      <c r="CP181" s="261"/>
      <c r="CQ181" s="261"/>
      <c r="CR181" s="261"/>
      <c r="CS181" s="261"/>
      <c r="CT181" s="261"/>
      <c r="CU181" s="261"/>
      <c r="CV181" s="261"/>
      <c r="CW181" s="261"/>
      <c r="CX181" s="261"/>
      <c r="CY181" s="261"/>
      <c r="CZ181" s="261"/>
      <c r="DA181" s="261"/>
      <c r="DB181" s="261"/>
      <c r="DC181" s="261"/>
      <c r="DD181" s="261"/>
      <c r="DE181" s="261"/>
      <c r="DF181" s="261"/>
      <c r="DG181" s="261"/>
      <c r="DH181" s="261"/>
      <c r="DI181" s="261"/>
      <c r="DJ181" s="261"/>
      <c r="DK181" s="261"/>
      <c r="DL181" s="261"/>
      <c r="DM181" s="261"/>
      <c r="DN181" s="261"/>
      <c r="DO181" s="261"/>
      <c r="DP181" s="261"/>
      <c r="DQ181" s="261"/>
      <c r="DR181" s="261"/>
      <c r="DS181" s="261"/>
      <c r="DT181" s="261"/>
      <c r="DU181" s="261"/>
      <c r="DV181" s="261"/>
      <c r="DW181" s="261"/>
      <c r="DX181" s="261"/>
      <c r="DY181" s="261"/>
      <c r="DZ181" s="261"/>
      <c r="EA181" s="261"/>
      <c r="EB181" s="261"/>
    </row>
    <row r="182" s="28" customFormat="1" customHeight="1" spans="1:132">
      <c r="A182" s="95" t="s">
        <v>1610</v>
      </c>
      <c r="B182" s="95" t="s">
        <v>2096</v>
      </c>
      <c r="C182" s="95" t="s">
        <v>2097</v>
      </c>
      <c r="D182" s="115" t="s">
        <v>657</v>
      </c>
      <c r="E182" s="109" t="s">
        <v>658</v>
      </c>
      <c r="F182" s="110" t="s">
        <v>659</v>
      </c>
      <c r="G182" s="99">
        <f t="shared" si="28"/>
        <v>0</v>
      </c>
      <c r="H182" s="100"/>
      <c r="I182" s="150">
        <f t="shared" si="29"/>
        <v>0</v>
      </c>
      <c r="J182" s="151">
        <f t="shared" si="22"/>
        <v>0</v>
      </c>
      <c r="K182" s="37"/>
      <c r="L182" s="157"/>
      <c r="M182" s="33">
        <f t="shared" si="23"/>
        <v>0</v>
      </c>
      <c r="N182" s="38">
        <f t="shared" si="24"/>
        <v>0</v>
      </c>
      <c r="O182" s="158"/>
      <c r="P182" s="158"/>
      <c r="Q182" s="158"/>
      <c r="R182" s="158"/>
      <c r="S182" s="158"/>
      <c r="T182" s="40"/>
      <c r="U182" s="39"/>
      <c r="V182" s="39"/>
      <c r="W182" s="39"/>
      <c r="X182" s="41"/>
      <c r="Y182" s="40"/>
      <c r="Z182" s="39"/>
      <c r="AA182" s="39"/>
      <c r="AB182" s="42"/>
      <c r="AC182" s="43"/>
      <c r="AD182" s="44"/>
      <c r="AE182" s="44"/>
      <c r="AF182" s="45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47"/>
      <c r="AR182" s="48"/>
      <c r="AS182" s="47"/>
      <c r="AT182" s="47"/>
      <c r="AU182" s="47"/>
      <c r="AV182" s="47"/>
      <c r="AW182" s="49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50"/>
      <c r="BL182" s="178"/>
      <c r="BM182" s="178"/>
      <c r="BN182" s="178"/>
      <c r="BO182" s="46"/>
      <c r="BP182" s="46"/>
      <c r="BQ182" s="46"/>
      <c r="BR182" s="46"/>
      <c r="BS182" s="46"/>
      <c r="BT182" s="46"/>
      <c r="BU182" s="46"/>
      <c r="BV182" s="51"/>
      <c r="BW182" s="52">
        <f t="shared" si="21"/>
        <v>0</v>
      </c>
      <c r="BX182" s="53">
        <f t="shared" si="25"/>
        <v>0</v>
      </c>
      <c r="BY182" s="53">
        <f t="shared" si="26"/>
        <v>0</v>
      </c>
      <c r="BZ182" s="54"/>
      <c r="CA182" s="261"/>
      <c r="CB182" s="261"/>
      <c r="CC182" s="261"/>
      <c r="CD182" s="261"/>
      <c r="CE182" s="261"/>
      <c r="CF182" s="261"/>
      <c r="CG182" s="261"/>
      <c r="CH182" s="261"/>
      <c r="CI182" s="261"/>
      <c r="CJ182" s="261"/>
      <c r="CK182" s="261"/>
      <c r="CL182" s="261"/>
      <c r="CM182" s="261"/>
      <c r="CN182" s="261"/>
      <c r="CO182" s="261">
        <f t="shared" si="27"/>
        <v>0</v>
      </c>
      <c r="CP182" s="261"/>
      <c r="CQ182" s="261"/>
      <c r="CR182" s="261"/>
      <c r="CS182" s="261"/>
      <c r="CT182" s="261"/>
      <c r="CU182" s="261"/>
      <c r="CV182" s="261"/>
      <c r="CW182" s="261"/>
      <c r="CX182" s="261"/>
      <c r="CY182" s="261"/>
      <c r="CZ182" s="261"/>
      <c r="DA182" s="261"/>
      <c r="DB182" s="261"/>
      <c r="DC182" s="261"/>
      <c r="DD182" s="261"/>
      <c r="DE182" s="261"/>
      <c r="DF182" s="261"/>
      <c r="DG182" s="261"/>
      <c r="DH182" s="261"/>
      <c r="DI182" s="261"/>
      <c r="DJ182" s="261"/>
      <c r="DK182" s="261"/>
      <c r="DL182" s="261"/>
      <c r="DM182" s="261"/>
      <c r="DN182" s="261"/>
      <c r="DO182" s="261"/>
      <c r="DP182" s="261"/>
      <c r="DQ182" s="261"/>
      <c r="DR182" s="261"/>
      <c r="DS182" s="261"/>
      <c r="DT182" s="261"/>
      <c r="DU182" s="261"/>
      <c r="DV182" s="261"/>
      <c r="DW182" s="261"/>
      <c r="DX182" s="261"/>
      <c r="DY182" s="261"/>
      <c r="DZ182" s="261"/>
      <c r="EA182" s="261"/>
      <c r="EB182" s="261"/>
    </row>
    <row r="183" s="28" customFormat="1" customHeight="1" spans="1:132">
      <c r="A183" s="95" t="s">
        <v>1610</v>
      </c>
      <c r="B183" s="95" t="s">
        <v>2096</v>
      </c>
      <c r="C183" s="95" t="s">
        <v>2097</v>
      </c>
      <c r="D183" s="115" t="s">
        <v>660</v>
      </c>
      <c r="E183" s="109" t="s">
        <v>661</v>
      </c>
      <c r="F183" s="110" t="s">
        <v>662</v>
      </c>
      <c r="G183" s="99">
        <f t="shared" si="28"/>
        <v>0</v>
      </c>
      <c r="H183" s="100"/>
      <c r="I183" s="150">
        <f t="shared" si="29"/>
        <v>0</v>
      </c>
      <c r="J183" s="151">
        <f t="shared" si="22"/>
        <v>0</v>
      </c>
      <c r="K183" s="37"/>
      <c r="L183" s="157"/>
      <c r="M183" s="33">
        <f t="shared" si="23"/>
        <v>0</v>
      </c>
      <c r="N183" s="38">
        <f t="shared" si="24"/>
        <v>0</v>
      </c>
      <c r="O183" s="158"/>
      <c r="P183" s="158"/>
      <c r="Q183" s="158"/>
      <c r="R183" s="158"/>
      <c r="S183" s="158"/>
      <c r="T183" s="40"/>
      <c r="U183" s="39"/>
      <c r="V183" s="39"/>
      <c r="W183" s="39"/>
      <c r="X183" s="41"/>
      <c r="Y183" s="40"/>
      <c r="Z183" s="39"/>
      <c r="AA183" s="39"/>
      <c r="AB183" s="42"/>
      <c r="AC183" s="43"/>
      <c r="AD183" s="44"/>
      <c r="AE183" s="44"/>
      <c r="AF183" s="45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47"/>
      <c r="AR183" s="48"/>
      <c r="AS183" s="47"/>
      <c r="AT183" s="47"/>
      <c r="AU183" s="47"/>
      <c r="AV183" s="47"/>
      <c r="AW183" s="49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50"/>
      <c r="BL183" s="178"/>
      <c r="BM183" s="178"/>
      <c r="BN183" s="178"/>
      <c r="BO183" s="46"/>
      <c r="BP183" s="46"/>
      <c r="BQ183" s="46"/>
      <c r="BR183" s="46"/>
      <c r="BS183" s="46"/>
      <c r="BT183" s="46"/>
      <c r="BU183" s="46"/>
      <c r="BV183" s="51"/>
      <c r="BW183" s="52">
        <f t="shared" si="21"/>
        <v>0</v>
      </c>
      <c r="BX183" s="53">
        <f t="shared" si="25"/>
        <v>0</v>
      </c>
      <c r="BY183" s="53">
        <f t="shared" si="26"/>
        <v>0</v>
      </c>
      <c r="BZ183" s="54"/>
      <c r="CA183" s="261"/>
      <c r="CB183" s="261"/>
      <c r="CC183" s="261"/>
      <c r="CD183" s="261"/>
      <c r="CE183" s="261"/>
      <c r="CF183" s="261"/>
      <c r="CG183" s="261"/>
      <c r="CH183" s="261"/>
      <c r="CI183" s="261"/>
      <c r="CJ183" s="261"/>
      <c r="CK183" s="261"/>
      <c r="CL183" s="261"/>
      <c r="CM183" s="261"/>
      <c r="CN183" s="261"/>
      <c r="CO183" s="261">
        <f t="shared" si="27"/>
        <v>0</v>
      </c>
      <c r="CP183" s="261"/>
      <c r="CQ183" s="261"/>
      <c r="CR183" s="261"/>
      <c r="CS183" s="261"/>
      <c r="CT183" s="261"/>
      <c r="CU183" s="261"/>
      <c r="CV183" s="261"/>
      <c r="CW183" s="261"/>
      <c r="CX183" s="261"/>
      <c r="CY183" s="261"/>
      <c r="CZ183" s="261"/>
      <c r="DA183" s="261"/>
      <c r="DB183" s="261"/>
      <c r="DC183" s="261"/>
      <c r="DD183" s="261"/>
      <c r="DE183" s="261"/>
      <c r="DF183" s="261"/>
      <c r="DG183" s="261"/>
      <c r="DH183" s="261"/>
      <c r="DI183" s="261"/>
      <c r="DJ183" s="261"/>
      <c r="DK183" s="261"/>
      <c r="DL183" s="261"/>
      <c r="DM183" s="261"/>
      <c r="DN183" s="261"/>
      <c r="DO183" s="261"/>
      <c r="DP183" s="261"/>
      <c r="DQ183" s="261"/>
      <c r="DR183" s="261"/>
      <c r="DS183" s="261"/>
      <c r="DT183" s="261"/>
      <c r="DU183" s="261"/>
      <c r="DV183" s="261"/>
      <c r="DW183" s="261"/>
      <c r="DX183" s="261"/>
      <c r="DY183" s="261"/>
      <c r="DZ183" s="261"/>
      <c r="EA183" s="261"/>
      <c r="EB183" s="261"/>
    </row>
    <row r="184" s="28" customFormat="1" customHeight="1" spans="1:132">
      <c r="A184" s="95" t="s">
        <v>1610</v>
      </c>
      <c r="B184" s="95" t="s">
        <v>2096</v>
      </c>
      <c r="C184" s="95" t="s">
        <v>2097</v>
      </c>
      <c r="D184" s="115" t="s">
        <v>663</v>
      </c>
      <c r="E184" s="109" t="s">
        <v>664</v>
      </c>
      <c r="F184" s="110" t="s">
        <v>665</v>
      </c>
      <c r="G184" s="99">
        <f t="shared" si="28"/>
        <v>0</v>
      </c>
      <c r="H184" s="100"/>
      <c r="I184" s="150">
        <f t="shared" si="29"/>
        <v>0</v>
      </c>
      <c r="J184" s="151">
        <f t="shared" si="22"/>
        <v>0</v>
      </c>
      <c r="K184" s="37"/>
      <c r="L184" s="36"/>
      <c r="M184" s="33">
        <f t="shared" si="23"/>
        <v>0</v>
      </c>
      <c r="N184" s="38">
        <f t="shared" si="24"/>
        <v>0</v>
      </c>
      <c r="O184" s="158"/>
      <c r="P184" s="158"/>
      <c r="Q184" s="158"/>
      <c r="R184" s="158"/>
      <c r="S184" s="158"/>
      <c r="T184" s="40"/>
      <c r="U184" s="39"/>
      <c r="V184" s="39"/>
      <c r="W184" s="39"/>
      <c r="X184" s="41"/>
      <c r="Y184" s="40"/>
      <c r="Z184" s="39"/>
      <c r="AA184" s="39"/>
      <c r="AB184" s="42"/>
      <c r="AC184" s="43"/>
      <c r="AD184" s="44"/>
      <c r="AE184" s="44"/>
      <c r="AF184" s="45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47"/>
      <c r="AR184" s="48"/>
      <c r="AS184" s="47"/>
      <c r="AT184" s="47"/>
      <c r="AU184" s="47"/>
      <c r="AV184" s="47"/>
      <c r="AW184" s="49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50"/>
      <c r="BL184" s="178"/>
      <c r="BM184" s="178"/>
      <c r="BN184" s="178"/>
      <c r="BO184" s="46"/>
      <c r="BP184" s="46"/>
      <c r="BQ184" s="46"/>
      <c r="BR184" s="46"/>
      <c r="BS184" s="46"/>
      <c r="BT184" s="46"/>
      <c r="BU184" s="46"/>
      <c r="BV184" s="51"/>
      <c r="BW184" s="52">
        <f t="shared" si="21"/>
        <v>0</v>
      </c>
      <c r="BX184" s="53">
        <f t="shared" si="25"/>
        <v>0</v>
      </c>
      <c r="BY184" s="53">
        <f t="shared" si="26"/>
        <v>0</v>
      </c>
      <c r="BZ184" s="54"/>
      <c r="CA184" s="261"/>
      <c r="CB184" s="261"/>
      <c r="CC184" s="261"/>
      <c r="CD184" s="261"/>
      <c r="CE184" s="261"/>
      <c r="CF184" s="261"/>
      <c r="CG184" s="261"/>
      <c r="CH184" s="261"/>
      <c r="CI184" s="261"/>
      <c r="CJ184" s="261"/>
      <c r="CK184" s="261"/>
      <c r="CL184" s="261"/>
      <c r="CM184" s="261"/>
      <c r="CN184" s="261"/>
      <c r="CO184" s="261">
        <f t="shared" si="27"/>
        <v>0</v>
      </c>
      <c r="CP184" s="261"/>
      <c r="CQ184" s="261"/>
      <c r="CR184" s="261"/>
      <c r="CS184" s="261"/>
      <c r="CT184" s="261"/>
      <c r="CU184" s="261"/>
      <c r="CV184" s="261"/>
      <c r="CW184" s="261"/>
      <c r="CX184" s="261"/>
      <c r="CY184" s="261"/>
      <c r="CZ184" s="261"/>
      <c r="DA184" s="261"/>
      <c r="DB184" s="261"/>
      <c r="DC184" s="261"/>
      <c r="DD184" s="261"/>
      <c r="DE184" s="261"/>
      <c r="DF184" s="261"/>
      <c r="DG184" s="261"/>
      <c r="DH184" s="261"/>
      <c r="DI184" s="261"/>
      <c r="DJ184" s="261"/>
      <c r="DK184" s="261"/>
      <c r="DL184" s="261"/>
      <c r="DM184" s="261"/>
      <c r="DN184" s="261"/>
      <c r="DO184" s="261"/>
      <c r="DP184" s="261"/>
      <c r="DQ184" s="261"/>
      <c r="DR184" s="261"/>
      <c r="DS184" s="261"/>
      <c r="DT184" s="261"/>
      <c r="DU184" s="261"/>
      <c r="DV184" s="261"/>
      <c r="DW184" s="261"/>
      <c r="DX184" s="261"/>
      <c r="DY184" s="261"/>
      <c r="DZ184" s="261"/>
      <c r="EA184" s="261"/>
      <c r="EB184" s="261"/>
    </row>
    <row r="185" s="28" customFormat="1" customHeight="1" spans="1:132">
      <c r="A185" s="95" t="s">
        <v>1610</v>
      </c>
      <c r="B185" s="95" t="s">
        <v>2096</v>
      </c>
      <c r="C185" s="95" t="s">
        <v>2097</v>
      </c>
      <c r="D185" s="115" t="s">
        <v>666</v>
      </c>
      <c r="E185" s="109" t="s">
        <v>667</v>
      </c>
      <c r="F185" s="110" t="s">
        <v>668</v>
      </c>
      <c r="G185" s="99">
        <f t="shared" si="28"/>
        <v>0</v>
      </c>
      <c r="H185" s="100"/>
      <c r="I185" s="150">
        <f t="shared" si="29"/>
        <v>0</v>
      </c>
      <c r="J185" s="151">
        <f t="shared" si="22"/>
        <v>0</v>
      </c>
      <c r="K185" s="37"/>
      <c r="L185" s="36"/>
      <c r="M185" s="33">
        <f t="shared" si="23"/>
        <v>0</v>
      </c>
      <c r="N185" s="38">
        <f t="shared" si="24"/>
        <v>0</v>
      </c>
      <c r="O185" s="158"/>
      <c r="P185" s="158"/>
      <c r="Q185" s="158"/>
      <c r="R185" s="158"/>
      <c r="S185" s="158"/>
      <c r="T185" s="40"/>
      <c r="U185" s="39"/>
      <c r="V185" s="39"/>
      <c r="W185" s="39"/>
      <c r="X185" s="41"/>
      <c r="Y185" s="40"/>
      <c r="Z185" s="39"/>
      <c r="AA185" s="39"/>
      <c r="AB185" s="42"/>
      <c r="AC185" s="43"/>
      <c r="AD185" s="44"/>
      <c r="AE185" s="44"/>
      <c r="AF185" s="45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47"/>
      <c r="AR185" s="48"/>
      <c r="AS185" s="47"/>
      <c r="AT185" s="47"/>
      <c r="AU185" s="47"/>
      <c r="AV185" s="47"/>
      <c r="AW185" s="49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50"/>
      <c r="BL185" s="178"/>
      <c r="BM185" s="178"/>
      <c r="BN185" s="178"/>
      <c r="BO185" s="46"/>
      <c r="BP185" s="46"/>
      <c r="BQ185" s="46"/>
      <c r="BR185" s="46"/>
      <c r="BS185" s="46"/>
      <c r="BT185" s="46"/>
      <c r="BU185" s="46"/>
      <c r="BV185" s="51"/>
      <c r="BW185" s="52">
        <f t="shared" si="21"/>
        <v>0</v>
      </c>
      <c r="BX185" s="53">
        <f t="shared" si="25"/>
        <v>0</v>
      </c>
      <c r="BY185" s="53">
        <f t="shared" si="26"/>
        <v>0</v>
      </c>
      <c r="BZ185" s="54"/>
      <c r="CA185" s="262"/>
      <c r="CB185" s="262"/>
      <c r="CC185" s="262"/>
      <c r="CD185" s="262"/>
      <c r="CE185" s="262"/>
      <c r="CF185" s="262"/>
      <c r="CG185" s="262"/>
      <c r="CH185" s="262"/>
      <c r="CI185" s="262"/>
      <c r="CJ185" s="262"/>
      <c r="CK185" s="262"/>
      <c r="CL185" s="262"/>
      <c r="CM185" s="262"/>
      <c r="CN185" s="262"/>
      <c r="CO185" s="261">
        <f t="shared" si="27"/>
        <v>0</v>
      </c>
      <c r="CP185" s="262"/>
      <c r="CQ185" s="262"/>
      <c r="CR185" s="262"/>
      <c r="CS185" s="262"/>
      <c r="CT185" s="262"/>
      <c r="CU185" s="262"/>
      <c r="CV185" s="262"/>
      <c r="CW185" s="262"/>
      <c r="CX185" s="262"/>
      <c r="CY185" s="262"/>
      <c r="CZ185" s="262"/>
      <c r="DA185" s="262"/>
      <c r="DB185" s="262"/>
      <c r="DC185" s="262"/>
      <c r="DD185" s="262"/>
      <c r="DE185" s="262"/>
      <c r="DF185" s="262"/>
      <c r="DG185" s="262"/>
      <c r="DH185" s="262"/>
      <c r="DI185" s="262"/>
      <c r="DJ185" s="262"/>
      <c r="DK185" s="262"/>
      <c r="DL185" s="262"/>
      <c r="DM185" s="262"/>
      <c r="DN185" s="262"/>
      <c r="DO185" s="262"/>
      <c r="DP185" s="262"/>
      <c r="DQ185" s="262"/>
      <c r="DR185" s="262"/>
      <c r="DS185" s="262"/>
      <c r="DT185" s="262"/>
      <c r="DU185" s="262"/>
      <c r="DV185" s="262"/>
      <c r="DW185" s="262"/>
      <c r="DX185" s="262"/>
      <c r="DY185" s="262"/>
      <c r="DZ185" s="262"/>
      <c r="EA185" s="262"/>
      <c r="EB185" s="262"/>
    </row>
    <row r="186" s="28" customFormat="1" customHeight="1" spans="1:132">
      <c r="A186" s="95" t="s">
        <v>1610</v>
      </c>
      <c r="B186" s="95" t="s">
        <v>2096</v>
      </c>
      <c r="C186" s="95" t="s">
        <v>2097</v>
      </c>
      <c r="D186" s="115" t="s">
        <v>669</v>
      </c>
      <c r="E186" s="109" t="s">
        <v>670</v>
      </c>
      <c r="F186" s="110" t="s">
        <v>671</v>
      </c>
      <c r="G186" s="99">
        <f t="shared" si="28"/>
        <v>0</v>
      </c>
      <c r="H186" s="100"/>
      <c r="I186" s="150">
        <f t="shared" si="29"/>
        <v>0</v>
      </c>
      <c r="J186" s="151">
        <f t="shared" si="22"/>
        <v>0</v>
      </c>
      <c r="K186" s="37"/>
      <c r="L186" s="36"/>
      <c r="M186" s="33">
        <f t="shared" si="23"/>
        <v>0</v>
      </c>
      <c r="N186" s="38">
        <f t="shared" si="24"/>
        <v>0</v>
      </c>
      <c r="O186" s="158"/>
      <c r="P186" s="158"/>
      <c r="Q186" s="158"/>
      <c r="R186" s="158"/>
      <c r="S186" s="158"/>
      <c r="T186" s="40"/>
      <c r="U186" s="39"/>
      <c r="V186" s="39"/>
      <c r="W186" s="39"/>
      <c r="X186" s="41"/>
      <c r="Y186" s="40"/>
      <c r="Z186" s="39"/>
      <c r="AA186" s="39"/>
      <c r="AB186" s="42"/>
      <c r="AC186" s="43"/>
      <c r="AD186" s="44"/>
      <c r="AE186" s="44"/>
      <c r="AF186" s="45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47"/>
      <c r="AR186" s="48"/>
      <c r="AS186" s="47"/>
      <c r="AT186" s="47"/>
      <c r="AU186" s="47"/>
      <c r="AV186" s="47"/>
      <c r="AW186" s="49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50"/>
      <c r="BL186" s="178"/>
      <c r="BM186" s="178"/>
      <c r="BN186" s="178"/>
      <c r="BO186" s="46"/>
      <c r="BP186" s="46"/>
      <c r="BQ186" s="46"/>
      <c r="BR186" s="46"/>
      <c r="BS186" s="46"/>
      <c r="BT186" s="46"/>
      <c r="BU186" s="46"/>
      <c r="BV186" s="51"/>
      <c r="BW186" s="52">
        <f t="shared" si="21"/>
        <v>0</v>
      </c>
      <c r="BX186" s="53">
        <f t="shared" si="25"/>
        <v>0</v>
      </c>
      <c r="BY186" s="53">
        <f t="shared" si="26"/>
        <v>0</v>
      </c>
      <c r="BZ186" s="54"/>
      <c r="CA186" s="261"/>
      <c r="CB186" s="261"/>
      <c r="CC186" s="261"/>
      <c r="CD186" s="261"/>
      <c r="CE186" s="261"/>
      <c r="CF186" s="261"/>
      <c r="CG186" s="261"/>
      <c r="CH186" s="261"/>
      <c r="CI186" s="261"/>
      <c r="CJ186" s="261"/>
      <c r="CK186" s="261"/>
      <c r="CL186" s="261"/>
      <c r="CM186" s="261"/>
      <c r="CN186" s="261"/>
      <c r="CO186" s="261">
        <f t="shared" si="27"/>
        <v>0</v>
      </c>
      <c r="CP186" s="261"/>
      <c r="CQ186" s="261"/>
      <c r="CR186" s="261"/>
      <c r="CS186" s="261"/>
      <c r="CT186" s="261"/>
      <c r="CU186" s="261"/>
      <c r="CV186" s="261"/>
      <c r="CW186" s="261"/>
      <c r="CX186" s="261"/>
      <c r="CY186" s="261"/>
      <c r="CZ186" s="261"/>
      <c r="DA186" s="261"/>
      <c r="DB186" s="261"/>
      <c r="DC186" s="261"/>
      <c r="DD186" s="261"/>
      <c r="DE186" s="261"/>
      <c r="DF186" s="261"/>
      <c r="DG186" s="261"/>
      <c r="DH186" s="261"/>
      <c r="DI186" s="261"/>
      <c r="DJ186" s="261"/>
      <c r="DK186" s="261"/>
      <c r="DL186" s="261"/>
      <c r="DM186" s="261"/>
      <c r="DN186" s="261"/>
      <c r="DO186" s="261"/>
      <c r="DP186" s="261"/>
      <c r="DQ186" s="261"/>
      <c r="DR186" s="261"/>
      <c r="DS186" s="261"/>
      <c r="DT186" s="261"/>
      <c r="DU186" s="261"/>
      <c r="DV186" s="261"/>
      <c r="DW186" s="261"/>
      <c r="DX186" s="261"/>
      <c r="DY186" s="261"/>
      <c r="DZ186" s="261"/>
      <c r="EA186" s="261"/>
      <c r="EB186" s="261"/>
    </row>
    <row r="187" s="28" customFormat="1" customHeight="1" spans="1:132">
      <c r="A187" s="95" t="s">
        <v>1610</v>
      </c>
      <c r="B187" s="95" t="s">
        <v>2096</v>
      </c>
      <c r="C187" s="95" t="s">
        <v>2097</v>
      </c>
      <c r="D187" s="115" t="s">
        <v>672</v>
      </c>
      <c r="E187" s="109" t="s">
        <v>673</v>
      </c>
      <c r="F187" s="110" t="s">
        <v>674</v>
      </c>
      <c r="G187" s="99">
        <f t="shared" si="28"/>
        <v>0</v>
      </c>
      <c r="H187" s="100"/>
      <c r="I187" s="150">
        <f t="shared" si="29"/>
        <v>0</v>
      </c>
      <c r="J187" s="151">
        <f t="shared" si="22"/>
        <v>0</v>
      </c>
      <c r="K187" s="37"/>
      <c r="L187" s="36"/>
      <c r="M187" s="33">
        <f t="shared" si="23"/>
        <v>0</v>
      </c>
      <c r="N187" s="38">
        <f t="shared" si="24"/>
        <v>0</v>
      </c>
      <c r="O187" s="158"/>
      <c r="P187" s="158"/>
      <c r="Q187" s="158"/>
      <c r="R187" s="158"/>
      <c r="S187" s="158"/>
      <c r="T187" s="40"/>
      <c r="U187" s="39"/>
      <c r="V187" s="39"/>
      <c r="W187" s="39"/>
      <c r="X187" s="41"/>
      <c r="Y187" s="40"/>
      <c r="Z187" s="39"/>
      <c r="AA187" s="39"/>
      <c r="AB187" s="42"/>
      <c r="AC187" s="43"/>
      <c r="AD187" s="44"/>
      <c r="AE187" s="44"/>
      <c r="AF187" s="45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47"/>
      <c r="AR187" s="48"/>
      <c r="AS187" s="47"/>
      <c r="AT187" s="47"/>
      <c r="AU187" s="47"/>
      <c r="AV187" s="47"/>
      <c r="AW187" s="49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50"/>
      <c r="BL187" s="178"/>
      <c r="BM187" s="178"/>
      <c r="BN187" s="178"/>
      <c r="BO187" s="46"/>
      <c r="BP187" s="46"/>
      <c r="BQ187" s="46"/>
      <c r="BR187" s="46"/>
      <c r="BS187" s="46"/>
      <c r="BT187" s="46"/>
      <c r="BU187" s="46"/>
      <c r="BV187" s="51"/>
      <c r="BW187" s="52">
        <f t="shared" si="21"/>
        <v>0</v>
      </c>
      <c r="BX187" s="53">
        <f t="shared" si="25"/>
        <v>0</v>
      </c>
      <c r="BY187" s="53">
        <f t="shared" si="26"/>
        <v>0</v>
      </c>
      <c r="BZ187" s="54"/>
      <c r="CA187" s="261"/>
      <c r="CB187" s="261"/>
      <c r="CC187" s="261"/>
      <c r="CD187" s="261"/>
      <c r="CE187" s="261"/>
      <c r="CF187" s="261"/>
      <c r="CG187" s="261"/>
      <c r="CH187" s="261"/>
      <c r="CI187" s="261"/>
      <c r="CJ187" s="261"/>
      <c r="CK187" s="261"/>
      <c r="CL187" s="261"/>
      <c r="CM187" s="261"/>
      <c r="CN187" s="261"/>
      <c r="CO187" s="261">
        <f t="shared" si="27"/>
        <v>0</v>
      </c>
      <c r="CP187" s="261"/>
      <c r="CQ187" s="261"/>
      <c r="CR187" s="261"/>
      <c r="CS187" s="261"/>
      <c r="CT187" s="261"/>
      <c r="CU187" s="261"/>
      <c r="CV187" s="261"/>
      <c r="CW187" s="261"/>
      <c r="CX187" s="261"/>
      <c r="CY187" s="261"/>
      <c r="CZ187" s="261"/>
      <c r="DA187" s="261"/>
      <c r="DB187" s="261"/>
      <c r="DC187" s="261"/>
      <c r="DD187" s="261"/>
      <c r="DE187" s="261"/>
      <c r="DF187" s="261"/>
      <c r="DG187" s="261"/>
      <c r="DH187" s="261"/>
      <c r="DI187" s="261"/>
      <c r="DJ187" s="261"/>
      <c r="DK187" s="261"/>
      <c r="DL187" s="261"/>
      <c r="DM187" s="261"/>
      <c r="DN187" s="261"/>
      <c r="DO187" s="261"/>
      <c r="DP187" s="261"/>
      <c r="DQ187" s="261"/>
      <c r="DR187" s="261"/>
      <c r="DS187" s="261"/>
      <c r="DT187" s="261"/>
      <c r="DU187" s="261"/>
      <c r="DV187" s="261"/>
      <c r="DW187" s="261"/>
      <c r="DX187" s="261"/>
      <c r="DY187" s="261"/>
      <c r="DZ187" s="261"/>
      <c r="EA187" s="261"/>
      <c r="EB187" s="261"/>
    </row>
    <row r="188" s="28" customFormat="1" customHeight="1" spans="1:132">
      <c r="A188" s="95" t="s">
        <v>1610</v>
      </c>
      <c r="B188" s="95" t="s">
        <v>2096</v>
      </c>
      <c r="C188" s="95" t="s">
        <v>2097</v>
      </c>
      <c r="D188" s="115" t="s">
        <v>675</v>
      </c>
      <c r="E188" s="112" t="s">
        <v>676</v>
      </c>
      <c r="F188" s="110" t="s">
        <v>677</v>
      </c>
      <c r="G188" s="99">
        <f t="shared" si="28"/>
        <v>0</v>
      </c>
      <c r="H188" s="100"/>
      <c r="I188" s="150">
        <f t="shared" si="29"/>
        <v>0</v>
      </c>
      <c r="J188" s="151">
        <f t="shared" si="22"/>
        <v>0</v>
      </c>
      <c r="K188" s="37"/>
      <c r="L188" s="36"/>
      <c r="M188" s="33">
        <f t="shared" si="23"/>
        <v>0</v>
      </c>
      <c r="N188" s="38">
        <f t="shared" si="24"/>
        <v>0</v>
      </c>
      <c r="O188" s="158"/>
      <c r="P188" s="158"/>
      <c r="Q188" s="158"/>
      <c r="R188" s="158"/>
      <c r="S188" s="158"/>
      <c r="T188" s="40"/>
      <c r="U188" s="39"/>
      <c r="V188" s="39"/>
      <c r="W188" s="39"/>
      <c r="X188" s="41"/>
      <c r="Y188" s="40"/>
      <c r="Z188" s="39"/>
      <c r="AA188" s="39"/>
      <c r="AB188" s="42"/>
      <c r="AC188" s="43"/>
      <c r="AD188" s="44"/>
      <c r="AE188" s="44"/>
      <c r="AF188" s="45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47"/>
      <c r="AR188" s="48"/>
      <c r="AS188" s="47"/>
      <c r="AT188" s="47"/>
      <c r="AU188" s="47"/>
      <c r="AV188" s="47"/>
      <c r="AW188" s="49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50"/>
      <c r="BL188" s="178"/>
      <c r="BM188" s="178"/>
      <c r="BN188" s="178"/>
      <c r="BO188" s="46"/>
      <c r="BP188" s="46"/>
      <c r="BQ188" s="46"/>
      <c r="BR188" s="46"/>
      <c r="BS188" s="46"/>
      <c r="BT188" s="46"/>
      <c r="BU188" s="46"/>
      <c r="BV188" s="51"/>
      <c r="BW188" s="52">
        <f t="shared" si="21"/>
        <v>0</v>
      </c>
      <c r="BX188" s="53">
        <f t="shared" si="25"/>
        <v>0</v>
      </c>
      <c r="BY188" s="53">
        <f t="shared" si="26"/>
        <v>0</v>
      </c>
      <c r="BZ188" s="54"/>
      <c r="CA188" s="261"/>
      <c r="CB188" s="261"/>
      <c r="CC188" s="261"/>
      <c r="CD188" s="261"/>
      <c r="CE188" s="261"/>
      <c r="CF188" s="261"/>
      <c r="CG188" s="261"/>
      <c r="CH188" s="261"/>
      <c r="CI188" s="261"/>
      <c r="CJ188" s="261"/>
      <c r="CK188" s="261"/>
      <c r="CL188" s="261"/>
      <c r="CM188" s="261"/>
      <c r="CN188" s="261"/>
      <c r="CO188" s="261">
        <f t="shared" si="27"/>
        <v>0</v>
      </c>
      <c r="CP188" s="261"/>
      <c r="CQ188" s="261"/>
      <c r="CR188" s="261"/>
      <c r="CS188" s="261"/>
      <c r="CT188" s="261"/>
      <c r="CU188" s="261"/>
      <c r="CV188" s="261"/>
      <c r="CW188" s="261"/>
      <c r="CX188" s="261"/>
      <c r="CY188" s="261"/>
      <c r="CZ188" s="261"/>
      <c r="DA188" s="261"/>
      <c r="DB188" s="261"/>
      <c r="DC188" s="261"/>
      <c r="DD188" s="261"/>
      <c r="DE188" s="261"/>
      <c r="DF188" s="261"/>
      <c r="DG188" s="261"/>
      <c r="DH188" s="261"/>
      <c r="DI188" s="261"/>
      <c r="DJ188" s="261"/>
      <c r="DK188" s="261"/>
      <c r="DL188" s="261"/>
      <c r="DM188" s="261"/>
      <c r="DN188" s="261"/>
      <c r="DO188" s="261"/>
      <c r="DP188" s="261"/>
      <c r="DQ188" s="261"/>
      <c r="DR188" s="261"/>
      <c r="DS188" s="261"/>
      <c r="DT188" s="261"/>
      <c r="DU188" s="261"/>
      <c r="DV188" s="261"/>
      <c r="DW188" s="261"/>
      <c r="DX188" s="261"/>
      <c r="DY188" s="261"/>
      <c r="DZ188" s="261"/>
      <c r="EA188" s="261"/>
      <c r="EB188" s="261"/>
    </row>
    <row r="189" s="28" customFormat="1" customHeight="1" spans="1:132">
      <c r="A189" s="95" t="s">
        <v>1610</v>
      </c>
      <c r="B189" s="95" t="s">
        <v>1645</v>
      </c>
      <c r="C189" s="95" t="s">
        <v>1646</v>
      </c>
      <c r="D189" s="116" t="s">
        <v>189</v>
      </c>
      <c r="E189" s="112" t="s">
        <v>190</v>
      </c>
      <c r="F189" s="98" t="s">
        <v>191</v>
      </c>
      <c r="G189" s="99">
        <f t="shared" si="28"/>
        <v>0</v>
      </c>
      <c r="H189" s="114"/>
      <c r="I189" s="150">
        <f t="shared" si="29"/>
        <v>0</v>
      </c>
      <c r="J189" s="151">
        <f t="shared" si="22"/>
        <v>0</v>
      </c>
      <c r="K189" s="37"/>
      <c r="L189" s="36"/>
      <c r="M189" s="33">
        <f t="shared" si="23"/>
        <v>0</v>
      </c>
      <c r="N189" s="38">
        <f t="shared" si="24"/>
        <v>0</v>
      </c>
      <c r="O189" s="158"/>
      <c r="P189" s="158"/>
      <c r="Q189" s="158"/>
      <c r="R189" s="158"/>
      <c r="S189" s="158"/>
      <c r="T189" s="40"/>
      <c r="U189" s="39"/>
      <c r="V189" s="39"/>
      <c r="W189" s="39"/>
      <c r="X189" s="41"/>
      <c r="Y189" s="40"/>
      <c r="Z189" s="39"/>
      <c r="AA189" s="39"/>
      <c r="AB189" s="42"/>
      <c r="AC189" s="43"/>
      <c r="AD189" s="44"/>
      <c r="AE189" s="44"/>
      <c r="AF189" s="45"/>
      <c r="AG189" s="178"/>
      <c r="AH189" s="178"/>
      <c r="AI189" s="178"/>
      <c r="AJ189" s="211"/>
      <c r="AK189" s="178"/>
      <c r="AL189" s="178"/>
      <c r="AM189" s="178"/>
      <c r="AN189" s="178"/>
      <c r="AO189" s="178"/>
      <c r="AP189" s="178"/>
      <c r="AQ189" s="47"/>
      <c r="AR189" s="48"/>
      <c r="AS189" s="47"/>
      <c r="AT189" s="47"/>
      <c r="AU189" s="47"/>
      <c r="AV189" s="47"/>
      <c r="AW189" s="49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50"/>
      <c r="BL189" s="178"/>
      <c r="BM189" s="211"/>
      <c r="BN189" s="178"/>
      <c r="BO189" s="46"/>
      <c r="BP189" s="46"/>
      <c r="BQ189" s="46"/>
      <c r="BR189" s="46"/>
      <c r="BS189" s="46"/>
      <c r="BT189" s="46"/>
      <c r="BU189" s="46"/>
      <c r="BV189" s="51"/>
      <c r="BW189" s="52">
        <f t="shared" si="21"/>
        <v>0</v>
      </c>
      <c r="BX189" s="53">
        <f t="shared" si="25"/>
        <v>0</v>
      </c>
      <c r="BY189" s="53">
        <f t="shared" si="26"/>
        <v>0</v>
      </c>
      <c r="BZ189" s="54"/>
      <c r="CA189" s="261"/>
      <c r="CB189" s="261"/>
      <c r="CC189" s="261"/>
      <c r="CD189" s="261"/>
      <c r="CE189" s="261"/>
      <c r="CF189" s="261"/>
      <c r="CG189" s="261"/>
      <c r="CH189" s="261"/>
      <c r="CI189" s="261"/>
      <c r="CJ189" s="261"/>
      <c r="CK189" s="261"/>
      <c r="CL189" s="261"/>
      <c r="CM189" s="261"/>
      <c r="CN189" s="261"/>
      <c r="CO189" s="261">
        <f t="shared" si="27"/>
        <v>0</v>
      </c>
      <c r="CP189" s="261"/>
      <c r="CQ189" s="261"/>
      <c r="CR189" s="261"/>
      <c r="CS189" s="261"/>
      <c r="CT189" s="261"/>
      <c r="CU189" s="261"/>
      <c r="CV189" s="261"/>
      <c r="CW189" s="261"/>
      <c r="CX189" s="261"/>
      <c r="CY189" s="261"/>
      <c r="CZ189" s="261"/>
      <c r="DA189" s="261"/>
      <c r="DB189" s="261"/>
      <c r="DC189" s="261"/>
      <c r="DD189" s="261"/>
      <c r="DE189" s="261"/>
      <c r="DF189" s="261"/>
      <c r="DG189" s="261"/>
      <c r="DH189" s="261"/>
      <c r="DI189" s="261"/>
      <c r="DJ189" s="261"/>
      <c r="DK189" s="261"/>
      <c r="DL189" s="261"/>
      <c r="DM189" s="261"/>
      <c r="DN189" s="261"/>
      <c r="DO189" s="261"/>
      <c r="DP189" s="261"/>
      <c r="DQ189" s="261"/>
      <c r="DR189" s="261"/>
      <c r="DS189" s="261"/>
      <c r="DT189" s="261"/>
      <c r="DU189" s="261"/>
      <c r="DV189" s="261"/>
      <c r="DW189" s="261"/>
      <c r="DX189" s="261"/>
      <c r="DY189" s="261"/>
      <c r="DZ189" s="261"/>
      <c r="EA189" s="261"/>
      <c r="EB189" s="261"/>
    </row>
    <row r="190" s="28" customFormat="1" customHeight="1" spans="1:132">
      <c r="A190" s="95" t="s">
        <v>1610</v>
      </c>
      <c r="B190" s="95" t="s">
        <v>2096</v>
      </c>
      <c r="C190" s="95" t="s">
        <v>2101</v>
      </c>
      <c r="D190" s="116" t="s">
        <v>681</v>
      </c>
      <c r="E190" s="109" t="s">
        <v>682</v>
      </c>
      <c r="F190" s="110" t="s">
        <v>683</v>
      </c>
      <c r="G190" s="99">
        <f t="shared" si="28"/>
        <v>0</v>
      </c>
      <c r="H190" s="100"/>
      <c r="I190" s="150">
        <f t="shared" si="29"/>
        <v>0</v>
      </c>
      <c r="J190" s="151">
        <f t="shared" si="22"/>
        <v>0</v>
      </c>
      <c r="K190" s="37"/>
      <c r="L190" s="36"/>
      <c r="M190" s="33">
        <f t="shared" si="23"/>
        <v>0</v>
      </c>
      <c r="N190" s="38">
        <f t="shared" si="24"/>
        <v>0</v>
      </c>
      <c r="O190" s="158"/>
      <c r="P190" s="158"/>
      <c r="Q190" s="158"/>
      <c r="R190" s="158"/>
      <c r="S190" s="158"/>
      <c r="T190" s="40"/>
      <c r="U190" s="39"/>
      <c r="V190" s="39"/>
      <c r="W190" s="39"/>
      <c r="X190" s="41"/>
      <c r="Y190" s="40"/>
      <c r="Z190" s="39"/>
      <c r="AA190" s="39"/>
      <c r="AB190" s="42"/>
      <c r="AC190" s="43"/>
      <c r="AD190" s="44"/>
      <c r="AE190" s="44"/>
      <c r="AF190" s="45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47"/>
      <c r="AR190" s="48"/>
      <c r="AS190" s="47"/>
      <c r="AT190" s="47"/>
      <c r="AU190" s="47"/>
      <c r="AV190" s="47"/>
      <c r="AW190" s="49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50"/>
      <c r="BL190" s="178"/>
      <c r="BM190" s="178"/>
      <c r="BN190" s="178"/>
      <c r="BO190" s="46"/>
      <c r="BP190" s="46"/>
      <c r="BQ190" s="46"/>
      <c r="BR190" s="46"/>
      <c r="BS190" s="46"/>
      <c r="BT190" s="46"/>
      <c r="BU190" s="46"/>
      <c r="BV190" s="51"/>
      <c r="BW190" s="52">
        <f t="shared" si="21"/>
        <v>0</v>
      </c>
      <c r="BX190" s="53">
        <f t="shared" si="25"/>
        <v>0</v>
      </c>
      <c r="BY190" s="53">
        <f t="shared" si="26"/>
        <v>0</v>
      </c>
      <c r="BZ190" s="54"/>
      <c r="CA190" s="261"/>
      <c r="CB190" s="261"/>
      <c r="CC190" s="261"/>
      <c r="CD190" s="261"/>
      <c r="CE190" s="261"/>
      <c r="CF190" s="261"/>
      <c r="CG190" s="261"/>
      <c r="CH190" s="261"/>
      <c r="CI190" s="261"/>
      <c r="CJ190" s="261"/>
      <c r="CK190" s="261"/>
      <c r="CL190" s="261"/>
      <c r="CM190" s="261"/>
      <c r="CN190" s="261"/>
      <c r="CO190" s="261">
        <f t="shared" si="27"/>
        <v>0</v>
      </c>
      <c r="CP190" s="261"/>
      <c r="CQ190" s="261"/>
      <c r="CR190" s="261"/>
      <c r="CS190" s="261"/>
      <c r="CT190" s="261"/>
      <c r="CU190" s="261"/>
      <c r="CV190" s="261"/>
      <c r="CW190" s="261"/>
      <c r="CX190" s="261"/>
      <c r="CY190" s="261"/>
      <c r="CZ190" s="261"/>
      <c r="DA190" s="261"/>
      <c r="DB190" s="261"/>
      <c r="DC190" s="261"/>
      <c r="DD190" s="261"/>
      <c r="DE190" s="261"/>
      <c r="DF190" s="261"/>
      <c r="DG190" s="261"/>
      <c r="DH190" s="261"/>
      <c r="DI190" s="261"/>
      <c r="DJ190" s="261"/>
      <c r="DK190" s="261"/>
      <c r="DL190" s="261"/>
      <c r="DM190" s="261"/>
      <c r="DN190" s="261"/>
      <c r="DO190" s="261"/>
      <c r="DP190" s="261"/>
      <c r="DQ190" s="261"/>
      <c r="DR190" s="261"/>
      <c r="DS190" s="261"/>
      <c r="DT190" s="261"/>
      <c r="DU190" s="261"/>
      <c r="DV190" s="261"/>
      <c r="DW190" s="261"/>
      <c r="DX190" s="261"/>
      <c r="DY190" s="261"/>
      <c r="DZ190" s="261"/>
      <c r="EA190" s="261"/>
      <c r="EB190" s="261"/>
    </row>
    <row r="191" s="28" customFormat="1" customHeight="1" spans="1:132">
      <c r="A191" s="95" t="s">
        <v>1610</v>
      </c>
      <c r="B191" s="95" t="s">
        <v>2096</v>
      </c>
      <c r="C191" s="95" t="s">
        <v>2101</v>
      </c>
      <c r="D191" s="116" t="s">
        <v>684</v>
      </c>
      <c r="E191" s="109" t="s">
        <v>685</v>
      </c>
      <c r="F191" s="110" t="s">
        <v>686</v>
      </c>
      <c r="G191" s="99">
        <f t="shared" si="28"/>
        <v>0</v>
      </c>
      <c r="H191" s="100"/>
      <c r="I191" s="150">
        <f t="shared" si="29"/>
        <v>0</v>
      </c>
      <c r="J191" s="151">
        <f t="shared" si="22"/>
        <v>0</v>
      </c>
      <c r="K191" s="37"/>
      <c r="L191" s="36"/>
      <c r="M191" s="33">
        <f t="shared" si="23"/>
        <v>0</v>
      </c>
      <c r="N191" s="38">
        <f t="shared" si="24"/>
        <v>0</v>
      </c>
      <c r="O191" s="158"/>
      <c r="P191" s="158"/>
      <c r="Q191" s="158"/>
      <c r="R191" s="158"/>
      <c r="S191" s="158"/>
      <c r="T191" s="40"/>
      <c r="U191" s="39"/>
      <c r="V191" s="39"/>
      <c r="W191" s="39"/>
      <c r="X191" s="41"/>
      <c r="Y191" s="40"/>
      <c r="Z191" s="39"/>
      <c r="AA191" s="39"/>
      <c r="AB191" s="42"/>
      <c r="AC191" s="43"/>
      <c r="AD191" s="44"/>
      <c r="AE191" s="44"/>
      <c r="AF191" s="45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47"/>
      <c r="AR191" s="48"/>
      <c r="AS191" s="47"/>
      <c r="AT191" s="47"/>
      <c r="AU191" s="47"/>
      <c r="AV191" s="47"/>
      <c r="AW191" s="49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50"/>
      <c r="BL191" s="178"/>
      <c r="BM191" s="178"/>
      <c r="BN191" s="178"/>
      <c r="BO191" s="46"/>
      <c r="BP191" s="46"/>
      <c r="BQ191" s="46"/>
      <c r="BR191" s="46"/>
      <c r="BS191" s="46"/>
      <c r="BT191" s="46"/>
      <c r="BU191" s="46"/>
      <c r="BV191" s="51"/>
      <c r="BW191" s="52">
        <f t="shared" si="21"/>
        <v>0</v>
      </c>
      <c r="BX191" s="53">
        <f t="shared" si="25"/>
        <v>0</v>
      </c>
      <c r="BY191" s="53">
        <f t="shared" si="26"/>
        <v>0</v>
      </c>
      <c r="BZ191" s="54"/>
      <c r="CA191" s="261"/>
      <c r="CB191" s="261"/>
      <c r="CC191" s="261"/>
      <c r="CD191" s="261"/>
      <c r="CE191" s="261"/>
      <c r="CF191" s="261"/>
      <c r="CG191" s="261"/>
      <c r="CH191" s="261"/>
      <c r="CI191" s="261"/>
      <c r="CJ191" s="261"/>
      <c r="CK191" s="261"/>
      <c r="CL191" s="261"/>
      <c r="CM191" s="261"/>
      <c r="CN191" s="261"/>
      <c r="CO191" s="261">
        <f t="shared" si="27"/>
        <v>0</v>
      </c>
      <c r="CP191" s="261"/>
      <c r="CQ191" s="261"/>
      <c r="CR191" s="261"/>
      <c r="CS191" s="261"/>
      <c r="CT191" s="261"/>
      <c r="CU191" s="261"/>
      <c r="CV191" s="261"/>
      <c r="CW191" s="261"/>
      <c r="CX191" s="261"/>
      <c r="CY191" s="261"/>
      <c r="CZ191" s="261"/>
      <c r="DA191" s="261"/>
      <c r="DB191" s="261"/>
      <c r="DC191" s="261"/>
      <c r="DD191" s="261"/>
      <c r="DE191" s="261"/>
      <c r="DF191" s="261"/>
      <c r="DG191" s="261"/>
      <c r="DH191" s="261"/>
      <c r="DI191" s="261"/>
      <c r="DJ191" s="261"/>
      <c r="DK191" s="261"/>
      <c r="DL191" s="261"/>
      <c r="DM191" s="261"/>
      <c r="DN191" s="261"/>
      <c r="DO191" s="261"/>
      <c r="DP191" s="261"/>
      <c r="DQ191" s="261"/>
      <c r="DR191" s="261"/>
      <c r="DS191" s="261"/>
      <c r="DT191" s="261"/>
      <c r="DU191" s="261"/>
      <c r="DV191" s="261"/>
      <c r="DW191" s="261"/>
      <c r="DX191" s="261"/>
      <c r="DY191" s="261"/>
      <c r="DZ191" s="261"/>
      <c r="EA191" s="261"/>
      <c r="EB191" s="261"/>
    </row>
    <row r="192" s="28" customFormat="1" customHeight="1" spans="1:132">
      <c r="A192" s="95" t="s">
        <v>1610</v>
      </c>
      <c r="B192" s="95" t="s">
        <v>2096</v>
      </c>
      <c r="C192" s="95" t="s">
        <v>2101</v>
      </c>
      <c r="D192" s="116" t="s">
        <v>687</v>
      </c>
      <c r="E192" s="109" t="s">
        <v>688</v>
      </c>
      <c r="F192" s="110" t="s">
        <v>689</v>
      </c>
      <c r="G192" s="99">
        <f t="shared" si="28"/>
        <v>0</v>
      </c>
      <c r="H192" s="100"/>
      <c r="I192" s="150">
        <f t="shared" si="29"/>
        <v>0</v>
      </c>
      <c r="J192" s="151">
        <f t="shared" si="22"/>
        <v>0</v>
      </c>
      <c r="K192" s="37"/>
      <c r="L192" s="36"/>
      <c r="M192" s="33">
        <f t="shared" si="23"/>
        <v>0</v>
      </c>
      <c r="N192" s="38">
        <f t="shared" si="24"/>
        <v>0</v>
      </c>
      <c r="O192" s="158"/>
      <c r="P192" s="158"/>
      <c r="Q192" s="158"/>
      <c r="R192" s="158"/>
      <c r="S192" s="158"/>
      <c r="T192" s="40"/>
      <c r="U192" s="39"/>
      <c r="V192" s="39"/>
      <c r="W192" s="39"/>
      <c r="X192" s="41"/>
      <c r="Y192" s="40"/>
      <c r="Z192" s="39"/>
      <c r="AA192" s="39"/>
      <c r="AB192" s="42"/>
      <c r="AC192" s="43"/>
      <c r="AD192" s="44"/>
      <c r="AE192" s="44"/>
      <c r="AF192" s="45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47"/>
      <c r="AR192" s="48"/>
      <c r="AS192" s="47"/>
      <c r="AT192" s="47"/>
      <c r="AU192" s="47"/>
      <c r="AV192" s="47"/>
      <c r="AW192" s="49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50"/>
      <c r="BL192" s="178"/>
      <c r="BM192" s="178"/>
      <c r="BN192" s="178"/>
      <c r="BO192" s="46"/>
      <c r="BP192" s="46"/>
      <c r="BQ192" s="46"/>
      <c r="BR192" s="46"/>
      <c r="BS192" s="46"/>
      <c r="BT192" s="46"/>
      <c r="BU192" s="46"/>
      <c r="BV192" s="51"/>
      <c r="BW192" s="52">
        <f t="shared" si="21"/>
        <v>0</v>
      </c>
      <c r="BX192" s="53">
        <f t="shared" si="25"/>
        <v>0</v>
      </c>
      <c r="BY192" s="53">
        <f t="shared" si="26"/>
        <v>0</v>
      </c>
      <c r="BZ192" s="54"/>
      <c r="CA192" s="261"/>
      <c r="CB192" s="261"/>
      <c r="CC192" s="261"/>
      <c r="CD192" s="261"/>
      <c r="CE192" s="261"/>
      <c r="CF192" s="261"/>
      <c r="CG192" s="261"/>
      <c r="CH192" s="261"/>
      <c r="CI192" s="261"/>
      <c r="CJ192" s="261"/>
      <c r="CK192" s="261"/>
      <c r="CL192" s="261"/>
      <c r="CM192" s="261"/>
      <c r="CN192" s="261"/>
      <c r="CO192" s="261">
        <f t="shared" si="27"/>
        <v>0</v>
      </c>
      <c r="CP192" s="261"/>
      <c r="CQ192" s="261"/>
      <c r="CR192" s="261"/>
      <c r="CS192" s="261"/>
      <c r="CT192" s="261"/>
      <c r="CU192" s="261"/>
      <c r="CV192" s="261"/>
      <c r="CW192" s="261"/>
      <c r="CX192" s="261"/>
      <c r="CY192" s="261"/>
      <c r="CZ192" s="261"/>
      <c r="DA192" s="261"/>
      <c r="DB192" s="261"/>
      <c r="DC192" s="261"/>
      <c r="DD192" s="261"/>
      <c r="DE192" s="261"/>
      <c r="DF192" s="261"/>
      <c r="DG192" s="261"/>
      <c r="DH192" s="261"/>
      <c r="DI192" s="261"/>
      <c r="DJ192" s="261"/>
      <c r="DK192" s="261"/>
      <c r="DL192" s="261"/>
      <c r="DM192" s="261"/>
      <c r="DN192" s="261"/>
      <c r="DO192" s="261"/>
      <c r="DP192" s="261"/>
      <c r="DQ192" s="261"/>
      <c r="DR192" s="261"/>
      <c r="DS192" s="261"/>
      <c r="DT192" s="261"/>
      <c r="DU192" s="261"/>
      <c r="DV192" s="261"/>
      <c r="DW192" s="261"/>
      <c r="DX192" s="261"/>
      <c r="DY192" s="261"/>
      <c r="DZ192" s="261"/>
      <c r="EA192" s="261"/>
      <c r="EB192" s="261"/>
    </row>
    <row r="193" s="28" customFormat="1" customHeight="1" spans="1:132">
      <c r="A193" s="95" t="s">
        <v>1610</v>
      </c>
      <c r="B193" s="95" t="s">
        <v>2096</v>
      </c>
      <c r="C193" s="95" t="s">
        <v>2101</v>
      </c>
      <c r="D193" s="116" t="s">
        <v>690</v>
      </c>
      <c r="E193" s="109" t="s">
        <v>691</v>
      </c>
      <c r="F193" s="110" t="s">
        <v>692</v>
      </c>
      <c r="G193" s="99">
        <f t="shared" si="28"/>
        <v>0</v>
      </c>
      <c r="H193" s="100"/>
      <c r="I193" s="150">
        <f t="shared" si="29"/>
        <v>0</v>
      </c>
      <c r="J193" s="151">
        <f t="shared" si="22"/>
        <v>0</v>
      </c>
      <c r="K193" s="37"/>
      <c r="L193" s="36"/>
      <c r="M193" s="33">
        <f t="shared" si="23"/>
        <v>0</v>
      </c>
      <c r="N193" s="38">
        <f t="shared" si="24"/>
        <v>0</v>
      </c>
      <c r="O193" s="158"/>
      <c r="P193" s="158"/>
      <c r="Q193" s="158"/>
      <c r="R193" s="158"/>
      <c r="S193" s="158"/>
      <c r="T193" s="40"/>
      <c r="U193" s="39"/>
      <c r="V193" s="39"/>
      <c r="W193" s="39"/>
      <c r="X193" s="41"/>
      <c r="Y193" s="40"/>
      <c r="Z193" s="39"/>
      <c r="AA193" s="39"/>
      <c r="AB193" s="42"/>
      <c r="AC193" s="43"/>
      <c r="AD193" s="44"/>
      <c r="AE193" s="44"/>
      <c r="AF193" s="45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47"/>
      <c r="AR193" s="48"/>
      <c r="AS193" s="47"/>
      <c r="AT193" s="47"/>
      <c r="AU193" s="47"/>
      <c r="AV193" s="47"/>
      <c r="AW193" s="49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50"/>
      <c r="BL193" s="178"/>
      <c r="BM193" s="178"/>
      <c r="BN193" s="178"/>
      <c r="BO193" s="46"/>
      <c r="BP193" s="46"/>
      <c r="BQ193" s="46"/>
      <c r="BR193" s="46"/>
      <c r="BS193" s="46"/>
      <c r="BT193" s="46"/>
      <c r="BU193" s="46"/>
      <c r="BV193" s="51"/>
      <c r="BW193" s="52">
        <f t="shared" si="21"/>
        <v>0</v>
      </c>
      <c r="BX193" s="53">
        <f t="shared" si="25"/>
        <v>0</v>
      </c>
      <c r="BY193" s="53">
        <f t="shared" si="26"/>
        <v>0</v>
      </c>
      <c r="BZ193" s="54"/>
      <c r="CA193" s="261"/>
      <c r="CB193" s="261"/>
      <c r="CC193" s="261"/>
      <c r="CD193" s="261"/>
      <c r="CE193" s="261"/>
      <c r="CF193" s="261"/>
      <c r="CG193" s="261"/>
      <c r="CH193" s="261"/>
      <c r="CI193" s="261"/>
      <c r="CJ193" s="261"/>
      <c r="CK193" s="261"/>
      <c r="CL193" s="261"/>
      <c r="CM193" s="261"/>
      <c r="CN193" s="261"/>
      <c r="CO193" s="261">
        <f t="shared" si="27"/>
        <v>0</v>
      </c>
      <c r="CP193" s="261"/>
      <c r="CQ193" s="261"/>
      <c r="CR193" s="261"/>
      <c r="CS193" s="261"/>
      <c r="CT193" s="261"/>
      <c r="CU193" s="261"/>
      <c r="CV193" s="261"/>
      <c r="CW193" s="261"/>
      <c r="CX193" s="261"/>
      <c r="CY193" s="261"/>
      <c r="CZ193" s="261"/>
      <c r="DA193" s="261"/>
      <c r="DB193" s="261"/>
      <c r="DC193" s="261"/>
      <c r="DD193" s="261"/>
      <c r="DE193" s="261"/>
      <c r="DF193" s="261"/>
      <c r="DG193" s="261"/>
      <c r="DH193" s="261"/>
      <c r="DI193" s="261"/>
      <c r="DJ193" s="261"/>
      <c r="DK193" s="261"/>
      <c r="DL193" s="261"/>
      <c r="DM193" s="261"/>
      <c r="DN193" s="261"/>
      <c r="DO193" s="261"/>
      <c r="DP193" s="261"/>
      <c r="DQ193" s="261"/>
      <c r="DR193" s="261"/>
      <c r="DS193" s="261"/>
      <c r="DT193" s="261"/>
      <c r="DU193" s="261"/>
      <c r="DV193" s="261"/>
      <c r="DW193" s="261"/>
      <c r="DX193" s="261"/>
      <c r="DY193" s="261"/>
      <c r="DZ193" s="261"/>
      <c r="EA193" s="261"/>
      <c r="EB193" s="261"/>
    </row>
    <row r="194" s="28" customFormat="1" customHeight="1" spans="1:132">
      <c r="A194" s="95" t="s">
        <v>1610</v>
      </c>
      <c r="B194" s="95" t="s">
        <v>2307</v>
      </c>
      <c r="C194" s="95" t="s">
        <v>2308</v>
      </c>
      <c r="D194" s="115" t="s">
        <v>693</v>
      </c>
      <c r="E194" s="109" t="s">
        <v>694</v>
      </c>
      <c r="F194" s="110" t="s">
        <v>695</v>
      </c>
      <c r="G194" s="99">
        <f t="shared" si="28"/>
        <v>0</v>
      </c>
      <c r="H194" s="100"/>
      <c r="I194" s="150">
        <f t="shared" si="29"/>
        <v>0</v>
      </c>
      <c r="J194" s="151">
        <f t="shared" si="22"/>
        <v>0</v>
      </c>
      <c r="K194" s="37"/>
      <c r="L194" s="36"/>
      <c r="M194" s="33">
        <f t="shared" si="23"/>
        <v>0</v>
      </c>
      <c r="N194" s="38">
        <f t="shared" si="24"/>
        <v>0</v>
      </c>
      <c r="O194" s="158"/>
      <c r="P194" s="158"/>
      <c r="Q194" s="158"/>
      <c r="R194" s="158"/>
      <c r="S194" s="158"/>
      <c r="T194" s="40"/>
      <c r="U194" s="39"/>
      <c r="V194" s="39"/>
      <c r="W194" s="39"/>
      <c r="X194" s="41"/>
      <c r="Y194" s="40"/>
      <c r="Z194" s="39"/>
      <c r="AA194" s="39"/>
      <c r="AB194" s="42"/>
      <c r="AC194" s="43"/>
      <c r="AD194" s="44"/>
      <c r="AE194" s="44"/>
      <c r="AF194" s="45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47"/>
      <c r="AR194" s="48"/>
      <c r="AS194" s="47"/>
      <c r="AT194" s="47"/>
      <c r="AU194" s="47"/>
      <c r="AV194" s="47"/>
      <c r="AW194" s="49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50"/>
      <c r="BL194" s="178"/>
      <c r="BM194" s="178"/>
      <c r="BN194" s="178"/>
      <c r="BO194" s="46"/>
      <c r="BP194" s="46"/>
      <c r="BQ194" s="46"/>
      <c r="BR194" s="46"/>
      <c r="BS194" s="46"/>
      <c r="BT194" s="46"/>
      <c r="BU194" s="46"/>
      <c r="BV194" s="51"/>
      <c r="BW194" s="52">
        <f t="shared" si="21"/>
        <v>0</v>
      </c>
      <c r="BX194" s="53">
        <f t="shared" si="25"/>
        <v>0</v>
      </c>
      <c r="BY194" s="53">
        <f t="shared" si="26"/>
        <v>0</v>
      </c>
      <c r="BZ194" s="54"/>
      <c r="CA194" s="261"/>
      <c r="CB194" s="261"/>
      <c r="CC194" s="261"/>
      <c r="CD194" s="261"/>
      <c r="CE194" s="261"/>
      <c r="CF194" s="261"/>
      <c r="CG194" s="261"/>
      <c r="CH194" s="261"/>
      <c r="CI194" s="261"/>
      <c r="CJ194" s="261"/>
      <c r="CK194" s="261"/>
      <c r="CL194" s="261"/>
      <c r="CM194" s="261"/>
      <c r="CN194" s="261"/>
      <c r="CO194" s="261">
        <f t="shared" si="27"/>
        <v>0</v>
      </c>
      <c r="CP194" s="261"/>
      <c r="CQ194" s="261"/>
      <c r="CR194" s="261"/>
      <c r="CS194" s="261"/>
      <c r="CT194" s="261"/>
      <c r="CU194" s="261"/>
      <c r="CV194" s="261"/>
      <c r="CW194" s="261"/>
      <c r="CX194" s="261"/>
      <c r="CY194" s="261"/>
      <c r="CZ194" s="261"/>
      <c r="DA194" s="261"/>
      <c r="DB194" s="261"/>
      <c r="DC194" s="261"/>
      <c r="DD194" s="261"/>
      <c r="DE194" s="261"/>
      <c r="DF194" s="261"/>
      <c r="DG194" s="261"/>
      <c r="DH194" s="261"/>
      <c r="DI194" s="261"/>
      <c r="DJ194" s="261"/>
      <c r="DK194" s="261"/>
      <c r="DL194" s="261"/>
      <c r="DM194" s="261"/>
      <c r="DN194" s="261"/>
      <c r="DO194" s="261"/>
      <c r="DP194" s="261"/>
      <c r="DQ194" s="261"/>
      <c r="DR194" s="261"/>
      <c r="DS194" s="261"/>
      <c r="DT194" s="261"/>
      <c r="DU194" s="261"/>
      <c r="DV194" s="261"/>
      <c r="DW194" s="261"/>
      <c r="DX194" s="261"/>
      <c r="DY194" s="261"/>
      <c r="DZ194" s="261"/>
      <c r="EA194" s="261"/>
      <c r="EB194" s="261"/>
    </row>
    <row r="195" s="28" customFormat="1" customHeight="1" spans="1:132">
      <c r="A195" s="95" t="s">
        <v>1610</v>
      </c>
      <c r="B195" s="95" t="s">
        <v>2307</v>
      </c>
      <c r="C195" s="95" t="s">
        <v>2308</v>
      </c>
      <c r="D195" s="116" t="s">
        <v>696</v>
      </c>
      <c r="E195" s="109" t="s">
        <v>697</v>
      </c>
      <c r="F195" s="110" t="s">
        <v>698</v>
      </c>
      <c r="G195" s="99">
        <f t="shared" si="28"/>
        <v>0</v>
      </c>
      <c r="H195" s="100"/>
      <c r="I195" s="150">
        <f t="shared" si="29"/>
        <v>0</v>
      </c>
      <c r="J195" s="151">
        <f t="shared" si="22"/>
        <v>0</v>
      </c>
      <c r="K195" s="37"/>
      <c r="L195" s="36"/>
      <c r="M195" s="33">
        <f t="shared" si="23"/>
        <v>0</v>
      </c>
      <c r="N195" s="38">
        <f t="shared" si="24"/>
        <v>0</v>
      </c>
      <c r="O195" s="158"/>
      <c r="P195" s="158"/>
      <c r="Q195" s="158"/>
      <c r="R195" s="158"/>
      <c r="S195" s="158"/>
      <c r="T195" s="40"/>
      <c r="U195" s="39"/>
      <c r="V195" s="39"/>
      <c r="W195" s="39"/>
      <c r="X195" s="41"/>
      <c r="Y195" s="40"/>
      <c r="Z195" s="39"/>
      <c r="AA195" s="39"/>
      <c r="AB195" s="42"/>
      <c r="AC195" s="43"/>
      <c r="AD195" s="44"/>
      <c r="AE195" s="44"/>
      <c r="AF195" s="45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47"/>
      <c r="AR195" s="48"/>
      <c r="AS195" s="47"/>
      <c r="AT195" s="47"/>
      <c r="AU195" s="47"/>
      <c r="AV195" s="47"/>
      <c r="AW195" s="49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50"/>
      <c r="BL195" s="178"/>
      <c r="BM195" s="178"/>
      <c r="BN195" s="178"/>
      <c r="BO195" s="46"/>
      <c r="BP195" s="46"/>
      <c r="BQ195" s="46"/>
      <c r="BR195" s="46"/>
      <c r="BS195" s="46"/>
      <c r="BT195" s="46"/>
      <c r="BU195" s="46"/>
      <c r="BV195" s="51"/>
      <c r="BW195" s="52">
        <f t="shared" si="21"/>
        <v>0</v>
      </c>
      <c r="BX195" s="53">
        <f t="shared" si="25"/>
        <v>0</v>
      </c>
      <c r="BY195" s="53">
        <f t="shared" si="26"/>
        <v>0</v>
      </c>
      <c r="BZ195" s="54"/>
      <c r="CA195" s="261"/>
      <c r="CB195" s="261"/>
      <c r="CC195" s="261"/>
      <c r="CD195" s="261"/>
      <c r="CE195" s="261"/>
      <c r="CF195" s="261"/>
      <c r="CG195" s="261"/>
      <c r="CH195" s="261"/>
      <c r="CI195" s="261"/>
      <c r="CJ195" s="261"/>
      <c r="CK195" s="261"/>
      <c r="CL195" s="261"/>
      <c r="CM195" s="261"/>
      <c r="CN195" s="261"/>
      <c r="CO195" s="261">
        <f t="shared" si="27"/>
        <v>0</v>
      </c>
      <c r="CP195" s="261"/>
      <c r="CQ195" s="261"/>
      <c r="CR195" s="261"/>
      <c r="CS195" s="261"/>
      <c r="CT195" s="261"/>
      <c r="CU195" s="261"/>
      <c r="CV195" s="261"/>
      <c r="CW195" s="261"/>
      <c r="CX195" s="261"/>
      <c r="CY195" s="261"/>
      <c r="CZ195" s="261"/>
      <c r="DA195" s="261"/>
      <c r="DB195" s="261"/>
      <c r="DC195" s="261"/>
      <c r="DD195" s="261"/>
      <c r="DE195" s="261"/>
      <c r="DF195" s="261"/>
      <c r="DG195" s="261"/>
      <c r="DH195" s="261"/>
      <c r="DI195" s="261"/>
      <c r="DJ195" s="261"/>
      <c r="DK195" s="261"/>
      <c r="DL195" s="261"/>
      <c r="DM195" s="261"/>
      <c r="DN195" s="261"/>
      <c r="DO195" s="261"/>
      <c r="DP195" s="261"/>
      <c r="DQ195" s="261"/>
      <c r="DR195" s="261"/>
      <c r="DS195" s="261"/>
      <c r="DT195" s="261"/>
      <c r="DU195" s="261"/>
      <c r="DV195" s="261"/>
      <c r="DW195" s="261"/>
      <c r="DX195" s="261"/>
      <c r="DY195" s="261"/>
      <c r="DZ195" s="261"/>
      <c r="EA195" s="261"/>
      <c r="EB195" s="261"/>
    </row>
    <row r="196" s="28" customFormat="1" customHeight="1" spans="1:132">
      <c r="A196" s="95" t="s">
        <v>1610</v>
      </c>
      <c r="B196" s="95" t="s">
        <v>2307</v>
      </c>
      <c r="C196" s="95" t="s">
        <v>2308</v>
      </c>
      <c r="D196" s="115" t="s">
        <v>699</v>
      </c>
      <c r="E196" s="109" t="s">
        <v>700</v>
      </c>
      <c r="F196" s="110" t="s">
        <v>701</v>
      </c>
      <c r="G196" s="99">
        <f t="shared" si="28"/>
        <v>0</v>
      </c>
      <c r="H196" s="100"/>
      <c r="I196" s="150">
        <f t="shared" si="29"/>
        <v>0</v>
      </c>
      <c r="J196" s="151">
        <f t="shared" si="22"/>
        <v>0</v>
      </c>
      <c r="K196" s="37"/>
      <c r="L196" s="36"/>
      <c r="M196" s="33">
        <f t="shared" si="23"/>
        <v>0</v>
      </c>
      <c r="N196" s="38">
        <f t="shared" si="24"/>
        <v>0</v>
      </c>
      <c r="O196" s="158"/>
      <c r="P196" s="158"/>
      <c r="Q196" s="158"/>
      <c r="R196" s="158"/>
      <c r="S196" s="158"/>
      <c r="T196" s="40"/>
      <c r="U196" s="39"/>
      <c r="V196" s="39"/>
      <c r="W196" s="39"/>
      <c r="X196" s="41"/>
      <c r="Y196" s="40"/>
      <c r="Z196" s="39"/>
      <c r="AA196" s="39"/>
      <c r="AB196" s="42"/>
      <c r="AC196" s="43"/>
      <c r="AD196" s="44"/>
      <c r="AE196" s="44"/>
      <c r="AF196" s="45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47"/>
      <c r="AR196" s="48"/>
      <c r="AS196" s="47"/>
      <c r="AT196" s="47"/>
      <c r="AU196" s="47"/>
      <c r="AV196" s="47"/>
      <c r="AW196" s="49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50"/>
      <c r="BL196" s="178"/>
      <c r="BM196" s="178"/>
      <c r="BN196" s="178"/>
      <c r="BO196" s="46"/>
      <c r="BP196" s="46"/>
      <c r="BQ196" s="46"/>
      <c r="BR196" s="46"/>
      <c r="BS196" s="46"/>
      <c r="BT196" s="46"/>
      <c r="BU196" s="46"/>
      <c r="BV196" s="51"/>
      <c r="BW196" s="52">
        <f t="shared" si="21"/>
        <v>0</v>
      </c>
      <c r="BX196" s="53">
        <f t="shared" si="25"/>
        <v>0</v>
      </c>
      <c r="BY196" s="53">
        <f t="shared" si="26"/>
        <v>0</v>
      </c>
      <c r="BZ196" s="54"/>
      <c r="CA196" s="261"/>
      <c r="CB196" s="261"/>
      <c r="CC196" s="261"/>
      <c r="CD196" s="261"/>
      <c r="CE196" s="261"/>
      <c r="CF196" s="261"/>
      <c r="CG196" s="261"/>
      <c r="CH196" s="261"/>
      <c r="CI196" s="261"/>
      <c r="CJ196" s="261"/>
      <c r="CK196" s="261"/>
      <c r="CL196" s="261"/>
      <c r="CM196" s="261"/>
      <c r="CN196" s="261"/>
      <c r="CO196" s="261">
        <f t="shared" si="27"/>
        <v>0</v>
      </c>
      <c r="CP196" s="261"/>
      <c r="CQ196" s="261"/>
      <c r="CR196" s="261"/>
      <c r="CS196" s="261"/>
      <c r="CT196" s="261"/>
      <c r="CU196" s="261"/>
      <c r="CV196" s="261"/>
      <c r="CW196" s="261"/>
      <c r="CX196" s="261"/>
      <c r="CY196" s="261"/>
      <c r="CZ196" s="261"/>
      <c r="DA196" s="261"/>
      <c r="DB196" s="261"/>
      <c r="DC196" s="261"/>
      <c r="DD196" s="261"/>
      <c r="DE196" s="261"/>
      <c r="DF196" s="261"/>
      <c r="DG196" s="261"/>
      <c r="DH196" s="261"/>
      <c r="DI196" s="261"/>
      <c r="DJ196" s="261"/>
      <c r="DK196" s="261"/>
      <c r="DL196" s="261"/>
      <c r="DM196" s="261"/>
      <c r="DN196" s="261"/>
      <c r="DO196" s="261"/>
      <c r="DP196" s="261"/>
      <c r="DQ196" s="261"/>
      <c r="DR196" s="261"/>
      <c r="DS196" s="261"/>
      <c r="DT196" s="261"/>
      <c r="DU196" s="261"/>
      <c r="DV196" s="261"/>
      <c r="DW196" s="261"/>
      <c r="DX196" s="261"/>
      <c r="DY196" s="261"/>
      <c r="DZ196" s="261"/>
      <c r="EA196" s="261"/>
      <c r="EB196" s="261"/>
    </row>
    <row r="197" s="28" customFormat="1" customHeight="1" spans="1:132">
      <c r="A197" s="95" t="s">
        <v>1610</v>
      </c>
      <c r="B197" s="95" t="s">
        <v>2307</v>
      </c>
      <c r="C197" s="95" t="s">
        <v>2308</v>
      </c>
      <c r="D197" s="115" t="s">
        <v>702</v>
      </c>
      <c r="E197" s="109" t="s">
        <v>703</v>
      </c>
      <c r="F197" s="110" t="s">
        <v>704</v>
      </c>
      <c r="G197" s="99">
        <f t="shared" si="28"/>
        <v>0</v>
      </c>
      <c r="H197" s="100"/>
      <c r="I197" s="150">
        <f t="shared" si="29"/>
        <v>0</v>
      </c>
      <c r="J197" s="151">
        <f t="shared" si="22"/>
        <v>0</v>
      </c>
      <c r="K197" s="37"/>
      <c r="L197" s="36"/>
      <c r="M197" s="33">
        <f t="shared" si="23"/>
        <v>0</v>
      </c>
      <c r="N197" s="38">
        <f t="shared" si="24"/>
        <v>0</v>
      </c>
      <c r="O197" s="158"/>
      <c r="P197" s="158"/>
      <c r="Q197" s="158"/>
      <c r="R197" s="158"/>
      <c r="S197" s="158"/>
      <c r="T197" s="40"/>
      <c r="U197" s="39"/>
      <c r="V197" s="39"/>
      <c r="W197" s="39"/>
      <c r="X197" s="41"/>
      <c r="Y197" s="40"/>
      <c r="Z197" s="39"/>
      <c r="AA197" s="39"/>
      <c r="AB197" s="42"/>
      <c r="AC197" s="43"/>
      <c r="AD197" s="44"/>
      <c r="AE197" s="44"/>
      <c r="AF197" s="45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47"/>
      <c r="AR197" s="48"/>
      <c r="AS197" s="47"/>
      <c r="AT197" s="47"/>
      <c r="AU197" s="47"/>
      <c r="AV197" s="47"/>
      <c r="AW197" s="49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50"/>
      <c r="BL197" s="178"/>
      <c r="BM197" s="178"/>
      <c r="BN197" s="178"/>
      <c r="BO197" s="46"/>
      <c r="BP197" s="46"/>
      <c r="BQ197" s="46"/>
      <c r="BR197" s="46"/>
      <c r="BS197" s="46"/>
      <c r="BT197" s="46"/>
      <c r="BU197" s="46"/>
      <c r="BV197" s="51"/>
      <c r="BW197" s="52">
        <f t="shared" si="21"/>
        <v>0</v>
      </c>
      <c r="BX197" s="53">
        <f t="shared" si="25"/>
        <v>0</v>
      </c>
      <c r="BY197" s="53">
        <f t="shared" si="26"/>
        <v>0</v>
      </c>
      <c r="BZ197" s="54"/>
      <c r="CA197" s="261"/>
      <c r="CB197" s="261"/>
      <c r="CC197" s="261"/>
      <c r="CD197" s="261"/>
      <c r="CE197" s="261"/>
      <c r="CF197" s="261"/>
      <c r="CG197" s="261"/>
      <c r="CH197" s="261"/>
      <c r="CI197" s="261"/>
      <c r="CJ197" s="261"/>
      <c r="CK197" s="261"/>
      <c r="CL197" s="261"/>
      <c r="CM197" s="261"/>
      <c r="CN197" s="261"/>
      <c r="CO197" s="261">
        <f t="shared" si="27"/>
        <v>0</v>
      </c>
      <c r="CP197" s="261"/>
      <c r="CQ197" s="261"/>
      <c r="CR197" s="261"/>
      <c r="CS197" s="261"/>
      <c r="CT197" s="261"/>
      <c r="CU197" s="261"/>
      <c r="CV197" s="261"/>
      <c r="CW197" s="261"/>
      <c r="CX197" s="261"/>
      <c r="CY197" s="261"/>
      <c r="CZ197" s="261"/>
      <c r="DA197" s="261"/>
      <c r="DB197" s="261"/>
      <c r="DC197" s="261"/>
      <c r="DD197" s="261"/>
      <c r="DE197" s="261"/>
      <c r="DF197" s="261"/>
      <c r="DG197" s="261"/>
      <c r="DH197" s="261"/>
      <c r="DI197" s="261"/>
      <c r="DJ197" s="261"/>
      <c r="DK197" s="261"/>
      <c r="DL197" s="261"/>
      <c r="DM197" s="261"/>
      <c r="DN197" s="261"/>
      <c r="DO197" s="261"/>
      <c r="DP197" s="261"/>
      <c r="DQ197" s="261"/>
      <c r="DR197" s="261"/>
      <c r="DS197" s="261"/>
      <c r="DT197" s="261"/>
      <c r="DU197" s="261"/>
      <c r="DV197" s="261"/>
      <c r="DW197" s="261"/>
      <c r="DX197" s="261"/>
      <c r="DY197" s="261"/>
      <c r="DZ197" s="261"/>
      <c r="EA197" s="261"/>
      <c r="EB197" s="261"/>
    </row>
    <row r="198" s="28" customFormat="1" customHeight="1" spans="1:132">
      <c r="A198" s="95" t="s">
        <v>1610</v>
      </c>
      <c r="B198" s="95" t="s">
        <v>2307</v>
      </c>
      <c r="C198" s="95" t="s">
        <v>2308</v>
      </c>
      <c r="D198" s="116" t="s">
        <v>705</v>
      </c>
      <c r="E198" s="109" t="s">
        <v>706</v>
      </c>
      <c r="F198" s="110" t="s">
        <v>707</v>
      </c>
      <c r="G198" s="99">
        <f t="shared" si="28"/>
        <v>0</v>
      </c>
      <c r="H198" s="100"/>
      <c r="I198" s="150">
        <f t="shared" si="29"/>
        <v>0</v>
      </c>
      <c r="J198" s="151">
        <f t="shared" si="22"/>
        <v>0</v>
      </c>
      <c r="K198" s="37"/>
      <c r="L198" s="36"/>
      <c r="M198" s="33">
        <f t="shared" si="23"/>
        <v>0</v>
      </c>
      <c r="N198" s="38">
        <f t="shared" si="24"/>
        <v>0</v>
      </c>
      <c r="O198" s="158"/>
      <c r="P198" s="158"/>
      <c r="Q198" s="158"/>
      <c r="R198" s="158"/>
      <c r="S198" s="158"/>
      <c r="T198" s="40"/>
      <c r="U198" s="39"/>
      <c r="V198" s="39"/>
      <c r="W198" s="39"/>
      <c r="X198" s="41"/>
      <c r="Y198" s="40"/>
      <c r="Z198" s="39"/>
      <c r="AA198" s="39"/>
      <c r="AB198" s="42"/>
      <c r="AC198" s="43"/>
      <c r="AD198" s="44"/>
      <c r="AE198" s="44"/>
      <c r="AF198" s="45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47"/>
      <c r="AR198" s="48"/>
      <c r="AS198" s="47"/>
      <c r="AT198" s="47"/>
      <c r="AU198" s="47"/>
      <c r="AV198" s="47"/>
      <c r="AW198" s="49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50"/>
      <c r="BL198" s="178"/>
      <c r="BM198" s="178"/>
      <c r="BN198" s="178"/>
      <c r="BO198" s="46"/>
      <c r="BP198" s="46"/>
      <c r="BQ198" s="46"/>
      <c r="BR198" s="46"/>
      <c r="BS198" s="46"/>
      <c r="BT198" s="46"/>
      <c r="BU198" s="46"/>
      <c r="BV198" s="51"/>
      <c r="BW198" s="52">
        <f t="shared" ref="BW198:BW261" si="30">SUM(AW197:BK197)</f>
        <v>0</v>
      </c>
      <c r="BX198" s="53">
        <f t="shared" si="25"/>
        <v>0</v>
      </c>
      <c r="BY198" s="53">
        <f t="shared" si="26"/>
        <v>0</v>
      </c>
      <c r="BZ198" s="54"/>
      <c r="CA198" s="261"/>
      <c r="CB198" s="261"/>
      <c r="CC198" s="261"/>
      <c r="CD198" s="261"/>
      <c r="CE198" s="261"/>
      <c r="CF198" s="261"/>
      <c r="CG198" s="261"/>
      <c r="CH198" s="261"/>
      <c r="CI198" s="261"/>
      <c r="CJ198" s="261"/>
      <c r="CK198" s="261"/>
      <c r="CL198" s="261"/>
      <c r="CM198" s="261"/>
      <c r="CN198" s="261"/>
      <c r="CO198" s="261">
        <f t="shared" si="27"/>
        <v>0</v>
      </c>
      <c r="CP198" s="261"/>
      <c r="CQ198" s="261"/>
      <c r="CR198" s="261"/>
      <c r="CS198" s="261"/>
      <c r="CT198" s="261"/>
      <c r="CU198" s="261"/>
      <c r="CV198" s="261"/>
      <c r="CW198" s="261"/>
      <c r="CX198" s="261"/>
      <c r="CY198" s="261"/>
      <c r="CZ198" s="261"/>
      <c r="DA198" s="261"/>
      <c r="DB198" s="261"/>
      <c r="DC198" s="261"/>
      <c r="DD198" s="261"/>
      <c r="DE198" s="261"/>
      <c r="DF198" s="261"/>
      <c r="DG198" s="261"/>
      <c r="DH198" s="261"/>
      <c r="DI198" s="261"/>
      <c r="DJ198" s="261"/>
      <c r="DK198" s="261"/>
      <c r="DL198" s="261"/>
      <c r="DM198" s="261"/>
      <c r="DN198" s="261"/>
      <c r="DO198" s="261"/>
      <c r="DP198" s="261"/>
      <c r="DQ198" s="261"/>
      <c r="DR198" s="261"/>
      <c r="DS198" s="261"/>
      <c r="DT198" s="261"/>
      <c r="DU198" s="261"/>
      <c r="DV198" s="261"/>
      <c r="DW198" s="261"/>
      <c r="DX198" s="261"/>
      <c r="DY198" s="261"/>
      <c r="DZ198" s="261"/>
      <c r="EA198" s="261"/>
      <c r="EB198" s="261"/>
    </row>
    <row r="199" s="28" customFormat="1" customHeight="1" spans="1:132">
      <c r="A199" s="95" t="s">
        <v>1610</v>
      </c>
      <c r="B199" s="95" t="s">
        <v>2307</v>
      </c>
      <c r="C199" s="95" t="s">
        <v>2308</v>
      </c>
      <c r="D199" s="116" t="s">
        <v>708</v>
      </c>
      <c r="E199" s="109" t="s">
        <v>709</v>
      </c>
      <c r="F199" s="110" t="s">
        <v>710</v>
      </c>
      <c r="G199" s="99">
        <f t="shared" si="28"/>
        <v>0</v>
      </c>
      <c r="H199" s="100"/>
      <c r="I199" s="150">
        <f t="shared" si="29"/>
        <v>0</v>
      </c>
      <c r="J199" s="151">
        <f t="shared" si="22"/>
        <v>0</v>
      </c>
      <c r="K199" s="37"/>
      <c r="L199" s="36"/>
      <c r="M199" s="33">
        <f t="shared" si="23"/>
        <v>0</v>
      </c>
      <c r="N199" s="38">
        <f t="shared" si="24"/>
        <v>0</v>
      </c>
      <c r="O199" s="158"/>
      <c r="P199" s="158"/>
      <c r="Q199" s="158"/>
      <c r="R199" s="158"/>
      <c r="S199" s="158"/>
      <c r="T199" s="40"/>
      <c r="U199" s="39"/>
      <c r="V199" s="39"/>
      <c r="W199" s="39"/>
      <c r="X199" s="41"/>
      <c r="Y199" s="40"/>
      <c r="Z199" s="39"/>
      <c r="AA199" s="39"/>
      <c r="AB199" s="42"/>
      <c r="AC199" s="43"/>
      <c r="AD199" s="44"/>
      <c r="AE199" s="44"/>
      <c r="AF199" s="45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47"/>
      <c r="AR199" s="48"/>
      <c r="AS199" s="47"/>
      <c r="AT199" s="47"/>
      <c r="AU199" s="47"/>
      <c r="AV199" s="47"/>
      <c r="AW199" s="49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K199" s="50"/>
      <c r="BL199" s="178"/>
      <c r="BM199" s="178"/>
      <c r="BN199" s="178"/>
      <c r="BO199" s="46"/>
      <c r="BP199" s="46"/>
      <c r="BQ199" s="46"/>
      <c r="BR199" s="46"/>
      <c r="BS199" s="46"/>
      <c r="BT199" s="46"/>
      <c r="BU199" s="46"/>
      <c r="BV199" s="51"/>
      <c r="BW199" s="52">
        <f t="shared" si="30"/>
        <v>0</v>
      </c>
      <c r="BX199" s="53">
        <f t="shared" si="25"/>
        <v>0</v>
      </c>
      <c r="BY199" s="53">
        <f t="shared" si="26"/>
        <v>0</v>
      </c>
      <c r="BZ199" s="54"/>
      <c r="CA199" s="293"/>
      <c r="CB199" s="293"/>
      <c r="CC199" s="293"/>
      <c r="CD199" s="293"/>
      <c r="CE199" s="293"/>
      <c r="CF199" s="293"/>
      <c r="CG199" s="293"/>
      <c r="CH199" s="293"/>
      <c r="CI199" s="293"/>
      <c r="CJ199" s="293"/>
      <c r="CK199" s="293"/>
      <c r="CL199" s="293"/>
      <c r="CM199" s="293"/>
      <c r="CN199" s="293"/>
      <c r="CO199" s="261">
        <f t="shared" si="27"/>
        <v>0</v>
      </c>
      <c r="CP199" s="293"/>
      <c r="CQ199" s="293"/>
      <c r="CR199" s="293"/>
      <c r="CS199" s="293"/>
      <c r="CT199" s="293"/>
      <c r="CU199" s="293"/>
      <c r="CV199" s="293"/>
      <c r="CW199" s="293"/>
      <c r="CX199" s="293"/>
      <c r="CY199" s="293"/>
      <c r="CZ199" s="293"/>
      <c r="DA199" s="293"/>
      <c r="DB199" s="293"/>
      <c r="DC199" s="293"/>
      <c r="DD199" s="293"/>
      <c r="DE199" s="293"/>
      <c r="DF199" s="293"/>
      <c r="DG199" s="293"/>
      <c r="DH199" s="293"/>
      <c r="DI199" s="293"/>
      <c r="DJ199" s="293"/>
      <c r="DK199" s="293"/>
      <c r="DL199" s="293"/>
      <c r="DM199" s="293"/>
      <c r="DN199" s="293"/>
      <c r="DO199" s="293"/>
      <c r="DP199" s="293"/>
      <c r="DQ199" s="293"/>
      <c r="DR199" s="293"/>
      <c r="DS199" s="293"/>
      <c r="DT199" s="293"/>
      <c r="DU199" s="293"/>
      <c r="DV199" s="293"/>
      <c r="DW199" s="293"/>
      <c r="DX199" s="293"/>
      <c r="DY199" s="293"/>
      <c r="DZ199" s="293"/>
      <c r="EA199" s="293"/>
      <c r="EB199" s="293"/>
    </row>
    <row r="200" s="28" customFormat="1" customHeight="1" spans="1:132">
      <c r="A200" s="95" t="s">
        <v>1610</v>
      </c>
      <c r="B200" s="95" t="s">
        <v>2307</v>
      </c>
      <c r="C200" s="95" t="s">
        <v>2308</v>
      </c>
      <c r="D200" s="116" t="s">
        <v>711</v>
      </c>
      <c r="E200" s="109" t="s">
        <v>712</v>
      </c>
      <c r="F200" s="110" t="s">
        <v>713</v>
      </c>
      <c r="G200" s="99">
        <f t="shared" si="28"/>
        <v>0</v>
      </c>
      <c r="H200" s="100"/>
      <c r="I200" s="150">
        <f t="shared" si="29"/>
        <v>0</v>
      </c>
      <c r="J200" s="151">
        <f t="shared" si="22"/>
        <v>0</v>
      </c>
      <c r="K200" s="37"/>
      <c r="L200" s="36"/>
      <c r="M200" s="33">
        <f t="shared" si="23"/>
        <v>0</v>
      </c>
      <c r="N200" s="38">
        <f t="shared" si="24"/>
        <v>0</v>
      </c>
      <c r="O200" s="158"/>
      <c r="P200" s="158"/>
      <c r="Q200" s="158"/>
      <c r="R200" s="158"/>
      <c r="S200" s="158"/>
      <c r="T200" s="40"/>
      <c r="U200" s="39"/>
      <c r="V200" s="39"/>
      <c r="W200" s="39"/>
      <c r="X200" s="41"/>
      <c r="Y200" s="40"/>
      <c r="Z200" s="39"/>
      <c r="AA200" s="39"/>
      <c r="AB200" s="42"/>
      <c r="AC200" s="43"/>
      <c r="AD200" s="44"/>
      <c r="AE200" s="44"/>
      <c r="AF200" s="45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47"/>
      <c r="AR200" s="48"/>
      <c r="AS200" s="47"/>
      <c r="AT200" s="47"/>
      <c r="AU200" s="47"/>
      <c r="AV200" s="47"/>
      <c r="AW200" s="49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K200" s="50"/>
      <c r="BL200" s="178"/>
      <c r="BM200" s="178"/>
      <c r="BN200" s="178"/>
      <c r="BO200" s="46"/>
      <c r="BP200" s="46"/>
      <c r="BQ200" s="46"/>
      <c r="BR200" s="46"/>
      <c r="BS200" s="46"/>
      <c r="BT200" s="46"/>
      <c r="BU200" s="46"/>
      <c r="BV200" s="51"/>
      <c r="BW200" s="52">
        <f t="shared" si="30"/>
        <v>0</v>
      </c>
      <c r="BX200" s="53">
        <f t="shared" si="25"/>
        <v>0</v>
      </c>
      <c r="BY200" s="53">
        <f t="shared" si="26"/>
        <v>0</v>
      </c>
      <c r="BZ200" s="54"/>
      <c r="CA200" s="293"/>
      <c r="CB200" s="293"/>
      <c r="CC200" s="293"/>
      <c r="CD200" s="293"/>
      <c r="CE200" s="293"/>
      <c r="CF200" s="293"/>
      <c r="CG200" s="293"/>
      <c r="CH200" s="293"/>
      <c r="CI200" s="293"/>
      <c r="CJ200" s="293"/>
      <c r="CK200" s="293"/>
      <c r="CL200" s="293"/>
      <c r="CM200" s="293"/>
      <c r="CN200" s="293"/>
      <c r="CO200" s="261">
        <f t="shared" si="27"/>
        <v>0</v>
      </c>
      <c r="CP200" s="293"/>
      <c r="CQ200" s="293"/>
      <c r="CR200" s="293"/>
      <c r="CS200" s="293"/>
      <c r="CT200" s="293"/>
      <c r="CU200" s="293"/>
      <c r="CV200" s="293"/>
      <c r="CW200" s="293"/>
      <c r="CX200" s="293"/>
      <c r="CY200" s="293"/>
      <c r="CZ200" s="293"/>
      <c r="DA200" s="293"/>
      <c r="DB200" s="293"/>
      <c r="DC200" s="293"/>
      <c r="DD200" s="293"/>
      <c r="DE200" s="293"/>
      <c r="DF200" s="293"/>
      <c r="DG200" s="293"/>
      <c r="DH200" s="293"/>
      <c r="DI200" s="293"/>
      <c r="DJ200" s="293"/>
      <c r="DK200" s="293"/>
      <c r="DL200" s="293"/>
      <c r="DM200" s="293"/>
      <c r="DN200" s="293"/>
      <c r="DO200" s="293"/>
      <c r="DP200" s="293"/>
      <c r="DQ200" s="293"/>
      <c r="DR200" s="293"/>
      <c r="DS200" s="293"/>
      <c r="DT200" s="293"/>
      <c r="DU200" s="293"/>
      <c r="DV200" s="293"/>
      <c r="DW200" s="293"/>
      <c r="DX200" s="293"/>
      <c r="DY200" s="293"/>
      <c r="DZ200" s="293"/>
      <c r="EA200" s="293"/>
      <c r="EB200" s="293"/>
    </row>
    <row r="201" s="28" customFormat="1" customHeight="1" spans="1:132">
      <c r="A201" s="95" t="s">
        <v>1610</v>
      </c>
      <c r="B201" s="95" t="s">
        <v>2307</v>
      </c>
      <c r="C201" s="95" t="s">
        <v>2308</v>
      </c>
      <c r="D201" s="116" t="s">
        <v>714</v>
      </c>
      <c r="E201" s="109" t="s">
        <v>715</v>
      </c>
      <c r="F201" s="110" t="s">
        <v>716</v>
      </c>
      <c r="G201" s="99">
        <f t="shared" si="28"/>
        <v>0</v>
      </c>
      <c r="H201" s="100"/>
      <c r="I201" s="150">
        <f t="shared" si="29"/>
        <v>0</v>
      </c>
      <c r="J201" s="151">
        <f t="shared" ref="J201:J264" si="31">(K201+L201+N201)-SUM(AC201:BV201)</f>
        <v>0</v>
      </c>
      <c r="K201" s="37"/>
      <c r="L201" s="36"/>
      <c r="M201" s="33">
        <f t="shared" ref="M201:M264" si="32">SUM(O201:X201)</f>
        <v>0</v>
      </c>
      <c r="N201" s="38">
        <f t="shared" ref="N201:N264" si="33">SUM(Y201:AB201)</f>
        <v>0</v>
      </c>
      <c r="O201" s="158"/>
      <c r="P201" s="158"/>
      <c r="Q201" s="158"/>
      <c r="R201" s="158"/>
      <c r="S201" s="158"/>
      <c r="T201" s="40"/>
      <c r="U201" s="39"/>
      <c r="V201" s="39"/>
      <c r="W201" s="39"/>
      <c r="X201" s="41"/>
      <c r="Y201" s="40"/>
      <c r="Z201" s="39"/>
      <c r="AA201" s="39"/>
      <c r="AB201" s="42"/>
      <c r="AC201" s="43"/>
      <c r="AD201" s="44"/>
      <c r="AE201" s="44"/>
      <c r="AF201" s="45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47"/>
      <c r="AR201" s="48"/>
      <c r="AS201" s="47"/>
      <c r="AT201" s="47"/>
      <c r="AU201" s="47"/>
      <c r="AV201" s="47"/>
      <c r="AW201" s="49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K201" s="50"/>
      <c r="BL201" s="178"/>
      <c r="BM201" s="178"/>
      <c r="BN201" s="178"/>
      <c r="BO201" s="46"/>
      <c r="BP201" s="46"/>
      <c r="BQ201" s="46"/>
      <c r="BR201" s="46"/>
      <c r="BS201" s="46"/>
      <c r="BT201" s="46"/>
      <c r="BU201" s="46"/>
      <c r="BV201" s="51"/>
      <c r="BW201" s="52">
        <f t="shared" si="30"/>
        <v>0</v>
      </c>
      <c r="BX201" s="53">
        <f t="shared" ref="BX201:BX264" si="34">SUM(BL201:BV201)</f>
        <v>0</v>
      </c>
      <c r="BY201" s="53">
        <f t="shared" ref="BY201:BY264" si="35">BX201+BW201</f>
        <v>0</v>
      </c>
      <c r="BZ201" s="54"/>
      <c r="CA201" s="293"/>
      <c r="CB201" s="293"/>
      <c r="CC201" s="293"/>
      <c r="CD201" s="293"/>
      <c r="CE201" s="293"/>
      <c r="CF201" s="293"/>
      <c r="CG201" s="293"/>
      <c r="CH201" s="293"/>
      <c r="CI201" s="293"/>
      <c r="CJ201" s="293"/>
      <c r="CK201" s="293"/>
      <c r="CL201" s="293"/>
      <c r="CM201" s="293"/>
      <c r="CN201" s="293"/>
      <c r="CO201" s="261">
        <f t="shared" ref="CO201:CO264" si="36">BY201</f>
        <v>0</v>
      </c>
      <c r="CP201" s="293"/>
      <c r="CQ201" s="293"/>
      <c r="CR201" s="293"/>
      <c r="CS201" s="293"/>
      <c r="CT201" s="293"/>
      <c r="CU201" s="293"/>
      <c r="CV201" s="293"/>
      <c r="CW201" s="293"/>
      <c r="CX201" s="293"/>
      <c r="CY201" s="293"/>
      <c r="CZ201" s="293"/>
      <c r="DA201" s="293"/>
      <c r="DB201" s="293"/>
      <c r="DC201" s="293"/>
      <c r="DD201" s="293"/>
      <c r="DE201" s="293"/>
      <c r="DF201" s="293"/>
      <c r="DG201" s="293"/>
      <c r="DH201" s="293"/>
      <c r="DI201" s="293"/>
      <c r="DJ201" s="293"/>
      <c r="DK201" s="293"/>
      <c r="DL201" s="293"/>
      <c r="DM201" s="293"/>
      <c r="DN201" s="293"/>
      <c r="DO201" s="293"/>
      <c r="DP201" s="293"/>
      <c r="DQ201" s="293"/>
      <c r="DR201" s="293"/>
      <c r="DS201" s="293"/>
      <c r="DT201" s="293"/>
      <c r="DU201" s="293"/>
      <c r="DV201" s="293"/>
      <c r="DW201" s="293"/>
      <c r="DX201" s="293"/>
      <c r="DY201" s="293"/>
      <c r="DZ201" s="293"/>
      <c r="EA201" s="293"/>
      <c r="EB201" s="293"/>
    </row>
    <row r="202" s="28" customFormat="1" customHeight="1" spans="1:132">
      <c r="A202" s="95" t="s">
        <v>1610</v>
      </c>
      <c r="B202" s="95" t="s">
        <v>2307</v>
      </c>
      <c r="C202" s="95" t="s">
        <v>2308</v>
      </c>
      <c r="D202" s="116" t="s">
        <v>717</v>
      </c>
      <c r="E202" s="109" t="s">
        <v>718</v>
      </c>
      <c r="F202" s="110" t="s">
        <v>719</v>
      </c>
      <c r="G202" s="99">
        <f t="shared" ref="G202:G265" si="37">I202-H202</f>
        <v>0</v>
      </c>
      <c r="H202" s="100"/>
      <c r="I202" s="150">
        <f t="shared" ref="I202:I265" si="38">(K202+L202+M202+N202)-SUM(AC202:BV202)</f>
        <v>0</v>
      </c>
      <c r="J202" s="151">
        <f t="shared" si="31"/>
        <v>0</v>
      </c>
      <c r="K202" s="37"/>
      <c r="L202" s="36"/>
      <c r="M202" s="33">
        <f t="shared" si="32"/>
        <v>0</v>
      </c>
      <c r="N202" s="38">
        <f t="shared" si="33"/>
        <v>0</v>
      </c>
      <c r="O202" s="158"/>
      <c r="P202" s="158"/>
      <c r="Q202" s="158"/>
      <c r="R202" s="158"/>
      <c r="S202" s="158"/>
      <c r="T202" s="40"/>
      <c r="U202" s="39"/>
      <c r="V202" s="39"/>
      <c r="W202" s="39"/>
      <c r="X202" s="41"/>
      <c r="Y202" s="40"/>
      <c r="Z202" s="39"/>
      <c r="AA202" s="39"/>
      <c r="AB202" s="42"/>
      <c r="AC202" s="43"/>
      <c r="AD202" s="44"/>
      <c r="AE202" s="44"/>
      <c r="AF202" s="45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47"/>
      <c r="AR202" s="48"/>
      <c r="AS202" s="47"/>
      <c r="AT202" s="47"/>
      <c r="AU202" s="47"/>
      <c r="AV202" s="47"/>
      <c r="AW202" s="49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K202" s="50"/>
      <c r="BL202" s="178"/>
      <c r="BM202" s="178"/>
      <c r="BN202" s="178"/>
      <c r="BO202" s="46"/>
      <c r="BP202" s="46"/>
      <c r="BQ202" s="46"/>
      <c r="BR202" s="46"/>
      <c r="BS202" s="46"/>
      <c r="BT202" s="46"/>
      <c r="BU202" s="46"/>
      <c r="BV202" s="51"/>
      <c r="BW202" s="52">
        <f t="shared" si="30"/>
        <v>0</v>
      </c>
      <c r="BX202" s="53">
        <f t="shared" si="34"/>
        <v>0</v>
      </c>
      <c r="BY202" s="53">
        <f t="shared" si="35"/>
        <v>0</v>
      </c>
      <c r="BZ202" s="54"/>
      <c r="CA202" s="293"/>
      <c r="CB202" s="293"/>
      <c r="CC202" s="293"/>
      <c r="CD202" s="293"/>
      <c r="CE202" s="293"/>
      <c r="CF202" s="293"/>
      <c r="CG202" s="293"/>
      <c r="CH202" s="293"/>
      <c r="CI202" s="293"/>
      <c r="CJ202" s="293"/>
      <c r="CK202" s="293"/>
      <c r="CL202" s="293"/>
      <c r="CM202" s="293"/>
      <c r="CN202" s="293"/>
      <c r="CO202" s="261">
        <f t="shared" si="36"/>
        <v>0</v>
      </c>
      <c r="CP202" s="293"/>
      <c r="CQ202" s="293"/>
      <c r="CR202" s="293"/>
      <c r="CS202" s="293"/>
      <c r="CT202" s="293"/>
      <c r="CU202" s="293"/>
      <c r="CV202" s="293"/>
      <c r="CW202" s="293"/>
      <c r="CX202" s="293"/>
      <c r="CY202" s="293"/>
      <c r="CZ202" s="293"/>
      <c r="DA202" s="293"/>
      <c r="DB202" s="293"/>
      <c r="DC202" s="293"/>
      <c r="DD202" s="293"/>
      <c r="DE202" s="293"/>
      <c r="DF202" s="293"/>
      <c r="DG202" s="293"/>
      <c r="DH202" s="293"/>
      <c r="DI202" s="293"/>
      <c r="DJ202" s="293"/>
      <c r="DK202" s="293"/>
      <c r="DL202" s="293"/>
      <c r="DM202" s="293"/>
      <c r="DN202" s="293"/>
      <c r="DO202" s="293"/>
      <c r="DP202" s="293"/>
      <c r="DQ202" s="293"/>
      <c r="DR202" s="293"/>
      <c r="DS202" s="293"/>
      <c r="DT202" s="293"/>
      <c r="DU202" s="293"/>
      <c r="DV202" s="293"/>
      <c r="DW202" s="293"/>
      <c r="DX202" s="293"/>
      <c r="DY202" s="293"/>
      <c r="DZ202" s="293"/>
      <c r="EA202" s="293"/>
      <c r="EB202" s="293"/>
    </row>
    <row r="203" s="28" customFormat="1" customHeight="1" spans="1:132">
      <c r="A203" s="95" t="s">
        <v>1610</v>
      </c>
      <c r="B203" s="95" t="s">
        <v>2307</v>
      </c>
      <c r="C203" s="95" t="s">
        <v>2308</v>
      </c>
      <c r="D203" s="286" t="s">
        <v>720</v>
      </c>
      <c r="E203" s="287" t="s">
        <v>721</v>
      </c>
      <c r="F203" s="288" t="s">
        <v>722</v>
      </c>
      <c r="G203" s="99">
        <f t="shared" si="37"/>
        <v>0</v>
      </c>
      <c r="H203" s="289"/>
      <c r="I203" s="150">
        <f t="shared" si="38"/>
        <v>0</v>
      </c>
      <c r="J203" s="151">
        <f t="shared" si="31"/>
        <v>0</v>
      </c>
      <c r="K203" s="37"/>
      <c r="L203" s="36"/>
      <c r="M203" s="33">
        <f t="shared" si="32"/>
        <v>0</v>
      </c>
      <c r="N203" s="38">
        <f t="shared" si="33"/>
        <v>0</v>
      </c>
      <c r="O203" s="158"/>
      <c r="P203" s="158"/>
      <c r="Q203" s="158"/>
      <c r="R203" s="158"/>
      <c r="S203" s="158"/>
      <c r="T203" s="40"/>
      <c r="U203" s="39"/>
      <c r="V203" s="39"/>
      <c r="W203" s="39"/>
      <c r="X203" s="41"/>
      <c r="Y203" s="40"/>
      <c r="Z203" s="39"/>
      <c r="AA203" s="39"/>
      <c r="AB203" s="42"/>
      <c r="AC203" s="43"/>
      <c r="AD203" s="44"/>
      <c r="AE203" s="44"/>
      <c r="AF203" s="45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47"/>
      <c r="AR203" s="48"/>
      <c r="AS203" s="47"/>
      <c r="AT203" s="47"/>
      <c r="AU203" s="47"/>
      <c r="AV203" s="47"/>
      <c r="AW203" s="49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50"/>
      <c r="BL203" s="178"/>
      <c r="BM203" s="178"/>
      <c r="BN203" s="178"/>
      <c r="BO203" s="46"/>
      <c r="BP203" s="46"/>
      <c r="BQ203" s="46"/>
      <c r="BR203" s="46"/>
      <c r="BS203" s="46"/>
      <c r="BT203" s="46"/>
      <c r="BU203" s="46"/>
      <c r="BV203" s="51"/>
      <c r="BW203" s="52">
        <f t="shared" si="30"/>
        <v>0</v>
      </c>
      <c r="BX203" s="53">
        <f t="shared" si="34"/>
        <v>0</v>
      </c>
      <c r="BY203" s="53">
        <f t="shared" si="35"/>
        <v>0</v>
      </c>
      <c r="BZ203" s="54"/>
      <c r="CA203" s="262"/>
      <c r="CB203" s="262"/>
      <c r="CC203" s="262"/>
      <c r="CD203" s="262"/>
      <c r="CE203" s="262"/>
      <c r="CF203" s="262"/>
      <c r="CG203" s="262"/>
      <c r="CH203" s="262"/>
      <c r="CI203" s="262"/>
      <c r="CJ203" s="262"/>
      <c r="CK203" s="262"/>
      <c r="CL203" s="262"/>
      <c r="CM203" s="262"/>
      <c r="CN203" s="262"/>
      <c r="CO203" s="261">
        <f t="shared" si="36"/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262"/>
      <c r="DZ203" s="262"/>
      <c r="EA203" s="262"/>
      <c r="EB203" s="262"/>
    </row>
    <row r="204" s="28" customFormat="1" customHeight="1" spans="1:132">
      <c r="A204" s="95" t="s">
        <v>1610</v>
      </c>
      <c r="B204" s="95" t="s">
        <v>2307</v>
      </c>
      <c r="C204" s="95" t="s">
        <v>2308</v>
      </c>
      <c r="D204" s="286" t="s">
        <v>723</v>
      </c>
      <c r="E204" s="287" t="s">
        <v>724</v>
      </c>
      <c r="F204" s="288" t="s">
        <v>725</v>
      </c>
      <c r="G204" s="99">
        <f t="shared" si="37"/>
        <v>0</v>
      </c>
      <c r="H204" s="289"/>
      <c r="I204" s="150">
        <f t="shared" si="38"/>
        <v>0</v>
      </c>
      <c r="J204" s="151">
        <f t="shared" si="31"/>
        <v>0</v>
      </c>
      <c r="K204" s="37"/>
      <c r="L204" s="36"/>
      <c r="M204" s="33">
        <f t="shared" si="32"/>
        <v>0</v>
      </c>
      <c r="N204" s="38">
        <f t="shared" si="33"/>
        <v>0</v>
      </c>
      <c r="O204" s="158"/>
      <c r="P204" s="158"/>
      <c r="Q204" s="158"/>
      <c r="R204" s="158"/>
      <c r="S204" s="158"/>
      <c r="T204" s="40"/>
      <c r="U204" s="39"/>
      <c r="V204" s="39"/>
      <c r="W204" s="39"/>
      <c r="X204" s="41"/>
      <c r="Y204" s="40"/>
      <c r="Z204" s="39"/>
      <c r="AA204" s="39"/>
      <c r="AB204" s="42"/>
      <c r="AC204" s="43"/>
      <c r="AD204" s="44"/>
      <c r="AE204" s="44"/>
      <c r="AF204" s="45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47"/>
      <c r="AR204" s="48"/>
      <c r="AS204" s="47"/>
      <c r="AT204" s="47"/>
      <c r="AU204" s="47"/>
      <c r="AV204" s="47"/>
      <c r="AW204" s="49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50"/>
      <c r="BL204" s="178"/>
      <c r="BM204" s="178"/>
      <c r="BN204" s="178"/>
      <c r="BO204" s="46"/>
      <c r="BP204" s="46"/>
      <c r="BQ204" s="46"/>
      <c r="BR204" s="46"/>
      <c r="BS204" s="46"/>
      <c r="BT204" s="46"/>
      <c r="BU204" s="46"/>
      <c r="BV204" s="51"/>
      <c r="BW204" s="52">
        <f t="shared" si="30"/>
        <v>0</v>
      </c>
      <c r="BX204" s="53">
        <f t="shared" si="34"/>
        <v>0</v>
      </c>
      <c r="BY204" s="53">
        <f t="shared" si="35"/>
        <v>0</v>
      </c>
      <c r="BZ204" s="54"/>
      <c r="CA204" s="262"/>
      <c r="CB204" s="262"/>
      <c r="CC204" s="262"/>
      <c r="CD204" s="262"/>
      <c r="CE204" s="262"/>
      <c r="CF204" s="262"/>
      <c r="CG204" s="262"/>
      <c r="CH204" s="262"/>
      <c r="CI204" s="262"/>
      <c r="CJ204" s="262"/>
      <c r="CK204" s="262"/>
      <c r="CL204" s="262"/>
      <c r="CM204" s="262"/>
      <c r="CN204" s="262"/>
      <c r="CO204" s="261">
        <f t="shared" si="36"/>
        <v>0</v>
      </c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262"/>
      <c r="DZ204" s="262"/>
      <c r="EA204" s="262"/>
      <c r="EB204" s="262"/>
    </row>
    <row r="205" s="28" customFormat="1" customHeight="1" spans="1:132">
      <c r="A205" s="95" t="s">
        <v>1610</v>
      </c>
      <c r="B205" s="95" t="s">
        <v>2307</v>
      </c>
      <c r="C205" s="95" t="s">
        <v>2308</v>
      </c>
      <c r="D205" s="286" t="s">
        <v>726</v>
      </c>
      <c r="E205" s="287" t="s">
        <v>727</v>
      </c>
      <c r="F205" s="288" t="s">
        <v>728</v>
      </c>
      <c r="G205" s="99">
        <f t="shared" si="37"/>
        <v>0</v>
      </c>
      <c r="H205" s="289"/>
      <c r="I205" s="150">
        <f t="shared" si="38"/>
        <v>0</v>
      </c>
      <c r="J205" s="151">
        <f t="shared" si="31"/>
        <v>0</v>
      </c>
      <c r="K205" s="37"/>
      <c r="L205" s="36"/>
      <c r="M205" s="33">
        <f t="shared" si="32"/>
        <v>0</v>
      </c>
      <c r="N205" s="38">
        <f t="shared" si="33"/>
        <v>0</v>
      </c>
      <c r="O205" s="161"/>
      <c r="P205" s="158"/>
      <c r="Q205" s="158"/>
      <c r="R205" s="158"/>
      <c r="S205" s="158"/>
      <c r="T205" s="40"/>
      <c r="U205" s="39"/>
      <c r="V205" s="39"/>
      <c r="W205" s="39"/>
      <c r="X205" s="41"/>
      <c r="Y205" s="40"/>
      <c r="Z205" s="39"/>
      <c r="AA205" s="39"/>
      <c r="AB205" s="42"/>
      <c r="AC205" s="43"/>
      <c r="AD205" s="44"/>
      <c r="AE205" s="44"/>
      <c r="AF205" s="45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47"/>
      <c r="AR205" s="48"/>
      <c r="AS205" s="47"/>
      <c r="AT205" s="47"/>
      <c r="AU205" s="47"/>
      <c r="AV205" s="47"/>
      <c r="AW205" s="49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K205" s="50"/>
      <c r="BL205" s="178"/>
      <c r="BM205" s="178"/>
      <c r="BN205" s="178"/>
      <c r="BO205" s="46"/>
      <c r="BP205" s="46"/>
      <c r="BQ205" s="46"/>
      <c r="BR205" s="46"/>
      <c r="BS205" s="46"/>
      <c r="BT205" s="46"/>
      <c r="BU205" s="46"/>
      <c r="BV205" s="51"/>
      <c r="BW205" s="52">
        <f t="shared" si="30"/>
        <v>0</v>
      </c>
      <c r="BX205" s="53">
        <f t="shared" si="34"/>
        <v>0</v>
      </c>
      <c r="BY205" s="53">
        <f t="shared" si="35"/>
        <v>0</v>
      </c>
      <c r="BZ205" s="54"/>
      <c r="CA205" s="262"/>
      <c r="CB205" s="262"/>
      <c r="CC205" s="262"/>
      <c r="CD205" s="262"/>
      <c r="CE205" s="262"/>
      <c r="CF205" s="262"/>
      <c r="CG205" s="262"/>
      <c r="CH205" s="262"/>
      <c r="CI205" s="262"/>
      <c r="CJ205" s="262"/>
      <c r="CK205" s="262"/>
      <c r="CL205" s="262"/>
      <c r="CM205" s="262"/>
      <c r="CN205" s="262"/>
      <c r="CO205" s="261">
        <f t="shared" si="36"/>
        <v>0</v>
      </c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262"/>
      <c r="DZ205" s="262"/>
      <c r="EA205" s="262"/>
      <c r="EB205" s="262"/>
    </row>
    <row r="206" s="28" customFormat="1" customHeight="1" spans="1:132">
      <c r="A206" s="95" t="s">
        <v>1610</v>
      </c>
      <c r="B206" s="95" t="s">
        <v>2307</v>
      </c>
      <c r="C206" s="95" t="s">
        <v>2308</v>
      </c>
      <c r="D206" s="286" t="s">
        <v>729</v>
      </c>
      <c r="E206" s="287" t="s">
        <v>730</v>
      </c>
      <c r="F206" s="288" t="s">
        <v>731</v>
      </c>
      <c r="G206" s="99">
        <f t="shared" si="37"/>
        <v>0</v>
      </c>
      <c r="H206" s="289"/>
      <c r="I206" s="150">
        <f t="shared" si="38"/>
        <v>0</v>
      </c>
      <c r="J206" s="151">
        <f t="shared" si="31"/>
        <v>0</v>
      </c>
      <c r="K206" s="37"/>
      <c r="L206" s="36"/>
      <c r="M206" s="33">
        <f t="shared" si="32"/>
        <v>0</v>
      </c>
      <c r="N206" s="38">
        <f t="shared" si="33"/>
        <v>0</v>
      </c>
      <c r="O206" s="158"/>
      <c r="P206" s="158"/>
      <c r="Q206" s="158"/>
      <c r="R206" s="158"/>
      <c r="S206" s="158"/>
      <c r="T206" s="40"/>
      <c r="U206" s="39"/>
      <c r="V206" s="39"/>
      <c r="W206" s="39"/>
      <c r="X206" s="41"/>
      <c r="Y206" s="40"/>
      <c r="Z206" s="39"/>
      <c r="AA206" s="39"/>
      <c r="AB206" s="42"/>
      <c r="AC206" s="43"/>
      <c r="AD206" s="44"/>
      <c r="AE206" s="44"/>
      <c r="AF206" s="45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47"/>
      <c r="AR206" s="48"/>
      <c r="AS206" s="47"/>
      <c r="AT206" s="47"/>
      <c r="AU206" s="47"/>
      <c r="AV206" s="47"/>
      <c r="AW206" s="49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K206" s="50"/>
      <c r="BL206" s="178"/>
      <c r="BM206" s="178"/>
      <c r="BN206" s="178"/>
      <c r="BO206" s="46"/>
      <c r="BP206" s="46"/>
      <c r="BQ206" s="46"/>
      <c r="BR206" s="46"/>
      <c r="BS206" s="46"/>
      <c r="BT206" s="46"/>
      <c r="BU206" s="46"/>
      <c r="BV206" s="51"/>
      <c r="BW206" s="52">
        <f t="shared" si="30"/>
        <v>0</v>
      </c>
      <c r="BX206" s="53">
        <f t="shared" si="34"/>
        <v>0</v>
      </c>
      <c r="BY206" s="53">
        <f t="shared" si="35"/>
        <v>0</v>
      </c>
      <c r="BZ206" s="54"/>
      <c r="CA206" s="262"/>
      <c r="CB206" s="262"/>
      <c r="CC206" s="262"/>
      <c r="CD206" s="262"/>
      <c r="CE206" s="262"/>
      <c r="CF206" s="262"/>
      <c r="CG206" s="262"/>
      <c r="CH206" s="262"/>
      <c r="CI206" s="262"/>
      <c r="CJ206" s="262"/>
      <c r="CK206" s="262"/>
      <c r="CL206" s="262"/>
      <c r="CM206" s="262"/>
      <c r="CN206" s="262"/>
      <c r="CO206" s="261">
        <f t="shared" si="36"/>
        <v>0</v>
      </c>
      <c r="CP206" s="262"/>
      <c r="CQ206" s="262"/>
      <c r="CR206" s="262"/>
      <c r="CS206" s="262"/>
      <c r="CT206" s="262"/>
      <c r="CU206" s="262"/>
      <c r="CV206" s="262"/>
      <c r="CW206" s="262"/>
      <c r="CX206" s="262"/>
      <c r="CY206" s="262"/>
      <c r="CZ206" s="262"/>
      <c r="DA206" s="262"/>
      <c r="DB206" s="262"/>
      <c r="DC206" s="262"/>
      <c r="DD206" s="262"/>
      <c r="DE206" s="262"/>
      <c r="DF206" s="262"/>
      <c r="DG206" s="262"/>
      <c r="DH206" s="262"/>
      <c r="DI206" s="262"/>
      <c r="DJ206" s="262"/>
      <c r="DK206" s="262"/>
      <c r="DL206" s="262"/>
      <c r="DM206" s="262"/>
      <c r="DN206" s="262"/>
      <c r="DO206" s="262"/>
      <c r="DP206" s="262"/>
      <c r="DQ206" s="262"/>
      <c r="DR206" s="262"/>
      <c r="DS206" s="262"/>
      <c r="DT206" s="262"/>
      <c r="DU206" s="262"/>
      <c r="DV206" s="262"/>
      <c r="DW206" s="262"/>
      <c r="DX206" s="262"/>
      <c r="DY206" s="262"/>
      <c r="DZ206" s="262"/>
      <c r="EA206" s="262"/>
      <c r="EB206" s="262"/>
    </row>
    <row r="207" s="28" customFormat="1" customHeight="1" spans="1:132">
      <c r="A207" s="95" t="s">
        <v>1610</v>
      </c>
      <c r="B207" s="95" t="s">
        <v>1645</v>
      </c>
      <c r="C207" s="95" t="s">
        <v>1646</v>
      </c>
      <c r="D207" s="104" t="s">
        <v>2171</v>
      </c>
      <c r="E207" s="112" t="s">
        <v>591</v>
      </c>
      <c r="F207" s="98" t="s">
        <v>592</v>
      </c>
      <c r="G207" s="99">
        <f t="shared" si="37"/>
        <v>0</v>
      </c>
      <c r="H207" s="114"/>
      <c r="I207" s="150">
        <f t="shared" si="38"/>
        <v>0</v>
      </c>
      <c r="J207" s="151">
        <f t="shared" si="31"/>
        <v>0</v>
      </c>
      <c r="K207" s="37"/>
      <c r="L207" s="36"/>
      <c r="M207" s="33">
        <f t="shared" si="32"/>
        <v>0</v>
      </c>
      <c r="N207" s="38">
        <f t="shared" si="33"/>
        <v>0</v>
      </c>
      <c r="O207" s="178"/>
      <c r="P207" s="158"/>
      <c r="Q207" s="158"/>
      <c r="R207" s="158"/>
      <c r="S207" s="158"/>
      <c r="T207" s="40"/>
      <c r="U207" s="39"/>
      <c r="V207" s="39"/>
      <c r="W207" s="39"/>
      <c r="X207" s="41"/>
      <c r="Y207" s="40"/>
      <c r="Z207" s="39"/>
      <c r="AA207" s="39"/>
      <c r="AB207" s="42"/>
      <c r="AC207" s="43"/>
      <c r="AD207" s="44"/>
      <c r="AE207" s="44"/>
      <c r="AF207" s="45"/>
      <c r="AG207" s="212"/>
      <c r="AH207" s="178"/>
      <c r="AI207" s="178"/>
      <c r="AJ207" s="212"/>
      <c r="AK207" s="178"/>
      <c r="AL207" s="212"/>
      <c r="AM207" s="178"/>
      <c r="AN207" s="178"/>
      <c r="AO207" s="178"/>
      <c r="AP207" s="178"/>
      <c r="AQ207" s="47"/>
      <c r="AR207" s="48"/>
      <c r="AS207" s="47"/>
      <c r="AT207" s="47"/>
      <c r="AU207" s="47"/>
      <c r="AV207" s="47"/>
      <c r="AW207" s="49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K207" s="50"/>
      <c r="BL207" s="178"/>
      <c r="BM207" s="212"/>
      <c r="BN207" s="178"/>
      <c r="BO207" s="46"/>
      <c r="BP207" s="46"/>
      <c r="BQ207" s="46"/>
      <c r="BR207" s="46"/>
      <c r="BS207" s="46"/>
      <c r="BT207" s="46"/>
      <c r="BU207" s="46"/>
      <c r="BV207" s="51"/>
      <c r="BW207" s="52">
        <f t="shared" si="30"/>
        <v>0</v>
      </c>
      <c r="BX207" s="53">
        <f t="shared" si="34"/>
        <v>0</v>
      </c>
      <c r="BY207" s="53">
        <f t="shared" si="35"/>
        <v>0</v>
      </c>
      <c r="BZ207" s="54"/>
      <c r="CA207" s="262"/>
      <c r="CB207" s="262"/>
      <c r="CC207" s="262"/>
      <c r="CD207" s="262"/>
      <c r="CE207" s="262"/>
      <c r="CF207" s="262"/>
      <c r="CG207" s="262"/>
      <c r="CH207" s="262"/>
      <c r="CI207" s="262"/>
      <c r="CJ207" s="262"/>
      <c r="CK207" s="262"/>
      <c r="CL207" s="262"/>
      <c r="CM207" s="262"/>
      <c r="CN207" s="262"/>
      <c r="CO207" s="261">
        <f t="shared" si="36"/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262"/>
      <c r="DZ207" s="262"/>
      <c r="EA207" s="262"/>
      <c r="EB207" s="262"/>
    </row>
    <row r="208" s="28" customFormat="1" customHeight="1" spans="1:132">
      <c r="A208" s="95" t="s">
        <v>1610</v>
      </c>
      <c r="B208" s="95" t="s">
        <v>1645</v>
      </c>
      <c r="C208" s="95" t="s">
        <v>1646</v>
      </c>
      <c r="D208" s="104" t="s">
        <v>2209</v>
      </c>
      <c r="E208" s="112" t="s">
        <v>310</v>
      </c>
      <c r="F208" s="113" t="s">
        <v>311</v>
      </c>
      <c r="G208" s="99">
        <f t="shared" si="37"/>
        <v>0</v>
      </c>
      <c r="H208" s="114"/>
      <c r="I208" s="150">
        <f t="shared" si="38"/>
        <v>0</v>
      </c>
      <c r="J208" s="151">
        <f t="shared" si="31"/>
        <v>0</v>
      </c>
      <c r="K208" s="37"/>
      <c r="L208" s="36"/>
      <c r="M208" s="33">
        <f t="shared" si="32"/>
        <v>0</v>
      </c>
      <c r="N208" s="38">
        <f t="shared" si="33"/>
        <v>0</v>
      </c>
      <c r="O208" s="292"/>
      <c r="P208" s="292"/>
      <c r="Q208" s="292"/>
      <c r="R208" s="292"/>
      <c r="S208" s="292"/>
      <c r="T208" s="40"/>
      <c r="U208" s="39"/>
      <c r="V208" s="39"/>
      <c r="W208" s="39"/>
      <c r="X208" s="41"/>
      <c r="Y208" s="40"/>
      <c r="Z208" s="39"/>
      <c r="AA208" s="39"/>
      <c r="AB208" s="42"/>
      <c r="AC208" s="43"/>
      <c r="AD208" s="44"/>
      <c r="AE208" s="44"/>
      <c r="AF208" s="45"/>
      <c r="AG208" s="178"/>
      <c r="AH208" s="178"/>
      <c r="AI208" s="178"/>
      <c r="AJ208" s="178"/>
      <c r="AK208" s="178"/>
      <c r="AL208" s="211"/>
      <c r="AM208" s="178"/>
      <c r="AN208" s="178"/>
      <c r="AO208" s="178"/>
      <c r="AP208" s="178"/>
      <c r="AQ208" s="47"/>
      <c r="AR208" s="48"/>
      <c r="AS208" s="47"/>
      <c r="AT208" s="47"/>
      <c r="AU208" s="47"/>
      <c r="AV208" s="47"/>
      <c r="AW208" s="49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K208" s="50"/>
      <c r="BL208" s="178"/>
      <c r="BM208" s="178"/>
      <c r="BN208" s="178"/>
      <c r="BO208" s="46"/>
      <c r="BP208" s="46"/>
      <c r="BQ208" s="46"/>
      <c r="BR208" s="46"/>
      <c r="BS208" s="46"/>
      <c r="BT208" s="46"/>
      <c r="BU208" s="46"/>
      <c r="BV208" s="51"/>
      <c r="BW208" s="52">
        <f t="shared" si="30"/>
        <v>0</v>
      </c>
      <c r="BX208" s="53">
        <f t="shared" si="34"/>
        <v>0</v>
      </c>
      <c r="BY208" s="53">
        <f t="shared" si="35"/>
        <v>0</v>
      </c>
      <c r="BZ208" s="54"/>
      <c r="CA208" s="262"/>
      <c r="CB208" s="262"/>
      <c r="CC208" s="262"/>
      <c r="CD208" s="262"/>
      <c r="CE208" s="262"/>
      <c r="CF208" s="262"/>
      <c r="CG208" s="262"/>
      <c r="CH208" s="262"/>
      <c r="CI208" s="262"/>
      <c r="CJ208" s="262"/>
      <c r="CK208" s="262"/>
      <c r="CL208" s="262"/>
      <c r="CM208" s="262"/>
      <c r="CN208" s="262"/>
      <c r="CO208" s="261">
        <f t="shared" si="36"/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262"/>
      <c r="DZ208" s="262"/>
      <c r="EA208" s="262"/>
      <c r="EB208" s="262"/>
    </row>
    <row r="209" s="28" customFormat="1" customHeight="1" spans="1:132">
      <c r="A209" s="95" t="s">
        <v>1610</v>
      </c>
      <c r="B209" s="95" t="s">
        <v>1645</v>
      </c>
      <c r="C209" s="95" t="s">
        <v>1646</v>
      </c>
      <c r="D209" s="115" t="s">
        <v>738</v>
      </c>
      <c r="E209" s="112" t="s">
        <v>739</v>
      </c>
      <c r="F209" s="113" t="s">
        <v>739</v>
      </c>
      <c r="G209" s="99">
        <f t="shared" si="37"/>
        <v>0</v>
      </c>
      <c r="H209" s="114"/>
      <c r="I209" s="150">
        <f t="shared" si="38"/>
        <v>0</v>
      </c>
      <c r="J209" s="151">
        <f t="shared" si="31"/>
        <v>0</v>
      </c>
      <c r="K209" s="35"/>
      <c r="L209" s="157"/>
      <c r="M209" s="154">
        <f t="shared" si="32"/>
        <v>0</v>
      </c>
      <c r="N209" s="282">
        <f t="shared" si="33"/>
        <v>0</v>
      </c>
      <c r="O209" s="158"/>
      <c r="P209" s="158"/>
      <c r="Q209" s="158"/>
      <c r="R209" s="158"/>
      <c r="S209" s="158"/>
      <c r="T209" s="175"/>
      <c r="U209" s="176"/>
      <c r="V209" s="176"/>
      <c r="W209" s="176"/>
      <c r="X209" s="177"/>
      <c r="Y209" s="175"/>
      <c r="Z209" s="176"/>
      <c r="AA209" s="176"/>
      <c r="AB209" s="205"/>
      <c r="AC209" s="43"/>
      <c r="AD209" s="44"/>
      <c r="AE209" s="44"/>
      <c r="AF209" s="45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47"/>
      <c r="AR209" s="48"/>
      <c r="AS209" s="47"/>
      <c r="AT209" s="47"/>
      <c r="AU209" s="47"/>
      <c r="AV209" s="47"/>
      <c r="AW209" s="49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K209" s="50"/>
      <c r="BL209" s="178"/>
      <c r="BM209" s="178"/>
      <c r="BN209" s="178"/>
      <c r="BO209" s="46"/>
      <c r="BP209" s="46"/>
      <c r="BQ209" s="46"/>
      <c r="BR209" s="46"/>
      <c r="BS209" s="46"/>
      <c r="BT209" s="46"/>
      <c r="BU209" s="46"/>
      <c r="BV209" s="51"/>
      <c r="BW209" s="52">
        <f t="shared" si="30"/>
        <v>0</v>
      </c>
      <c r="BX209" s="53">
        <f t="shared" si="34"/>
        <v>0</v>
      </c>
      <c r="BY209" s="53">
        <f t="shared" si="35"/>
        <v>0</v>
      </c>
      <c r="BZ209" s="54"/>
      <c r="CA209" s="261"/>
      <c r="CB209" s="261"/>
      <c r="CC209" s="261"/>
      <c r="CD209" s="261"/>
      <c r="CE209" s="261"/>
      <c r="CF209" s="261"/>
      <c r="CG209" s="261"/>
      <c r="CH209" s="261"/>
      <c r="CI209" s="261"/>
      <c r="CJ209" s="261"/>
      <c r="CK209" s="261"/>
      <c r="CL209" s="261"/>
      <c r="CM209" s="261"/>
      <c r="CN209" s="261"/>
      <c r="CO209" s="261">
        <f t="shared" si="36"/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261"/>
      <c r="DN209" s="261"/>
      <c r="DO209" s="261"/>
      <c r="DP209" s="261"/>
      <c r="DQ209" s="261"/>
      <c r="DR209" s="261"/>
      <c r="DS209" s="261"/>
      <c r="DT209" s="261"/>
      <c r="DU209" s="261"/>
      <c r="DV209" s="261"/>
      <c r="DW209" s="261"/>
      <c r="DX209" s="261"/>
      <c r="DY209" s="261"/>
      <c r="DZ209" s="261"/>
      <c r="EA209" s="261"/>
      <c r="EB209" s="261"/>
    </row>
    <row r="210" s="28" customFormat="1" customHeight="1" spans="1:132">
      <c r="A210" s="95" t="s">
        <v>1610</v>
      </c>
      <c r="B210" s="95" t="s">
        <v>1645</v>
      </c>
      <c r="C210" s="95" t="s">
        <v>1646</v>
      </c>
      <c r="D210" s="116" t="s">
        <v>740</v>
      </c>
      <c r="E210" s="112"/>
      <c r="F210" s="113" t="s">
        <v>741</v>
      </c>
      <c r="G210" s="99">
        <f t="shared" si="37"/>
        <v>0</v>
      </c>
      <c r="H210" s="114"/>
      <c r="I210" s="150">
        <f t="shared" si="38"/>
        <v>0</v>
      </c>
      <c r="J210" s="151">
        <f t="shared" si="31"/>
        <v>0</v>
      </c>
      <c r="K210" s="35"/>
      <c r="L210" s="157"/>
      <c r="M210" s="154">
        <f t="shared" si="32"/>
        <v>0</v>
      </c>
      <c r="N210" s="282">
        <f t="shared" si="33"/>
        <v>0</v>
      </c>
      <c r="O210" s="158"/>
      <c r="P210" s="158"/>
      <c r="Q210" s="158"/>
      <c r="R210" s="158"/>
      <c r="S210" s="158"/>
      <c r="T210" s="175"/>
      <c r="U210" s="176"/>
      <c r="V210" s="176"/>
      <c r="W210" s="176"/>
      <c r="X210" s="177"/>
      <c r="Y210" s="175"/>
      <c r="Z210" s="176"/>
      <c r="AA210" s="176"/>
      <c r="AB210" s="205"/>
      <c r="AC210" s="43"/>
      <c r="AD210" s="44"/>
      <c r="AE210" s="44"/>
      <c r="AF210" s="45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47"/>
      <c r="AR210" s="48"/>
      <c r="AS210" s="47"/>
      <c r="AT210" s="47"/>
      <c r="AU210" s="47"/>
      <c r="AV210" s="47"/>
      <c r="AW210" s="49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K210" s="50"/>
      <c r="BL210" s="178"/>
      <c r="BM210" s="178"/>
      <c r="BN210" s="178"/>
      <c r="BO210" s="46"/>
      <c r="BP210" s="46"/>
      <c r="BQ210" s="46"/>
      <c r="BR210" s="46"/>
      <c r="BS210" s="46"/>
      <c r="BT210" s="46"/>
      <c r="BU210" s="46"/>
      <c r="BV210" s="51"/>
      <c r="BW210" s="52">
        <f t="shared" si="30"/>
        <v>0</v>
      </c>
      <c r="BX210" s="53">
        <f t="shared" si="34"/>
        <v>0</v>
      </c>
      <c r="BY210" s="53">
        <f t="shared" si="35"/>
        <v>0</v>
      </c>
      <c r="BZ210" s="54"/>
      <c r="CA210" s="261"/>
      <c r="CB210" s="261"/>
      <c r="CC210" s="261"/>
      <c r="CD210" s="261"/>
      <c r="CE210" s="261"/>
      <c r="CF210" s="261"/>
      <c r="CG210" s="261"/>
      <c r="CH210" s="261"/>
      <c r="CI210" s="261"/>
      <c r="CJ210" s="261"/>
      <c r="CK210" s="261"/>
      <c r="CL210" s="261"/>
      <c r="CM210" s="261"/>
      <c r="CN210" s="261"/>
      <c r="CO210" s="261">
        <f t="shared" si="36"/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261"/>
      <c r="DN210" s="261"/>
      <c r="DO210" s="261"/>
      <c r="DP210" s="261"/>
      <c r="DQ210" s="261"/>
      <c r="DR210" s="261"/>
      <c r="DS210" s="261"/>
      <c r="DT210" s="261"/>
      <c r="DU210" s="261"/>
      <c r="DV210" s="261"/>
      <c r="DW210" s="261"/>
      <c r="DX210" s="261"/>
      <c r="DY210" s="261"/>
      <c r="DZ210" s="261"/>
      <c r="EA210" s="261"/>
      <c r="EB210" s="261"/>
    </row>
    <row r="211" s="28" customFormat="1" customHeight="1" spans="1:132">
      <c r="A211" s="95" t="s">
        <v>1610</v>
      </c>
      <c r="B211" s="95" t="s">
        <v>1645</v>
      </c>
      <c r="C211" s="95" t="s">
        <v>1646</v>
      </c>
      <c r="D211" s="116" t="s">
        <v>742</v>
      </c>
      <c r="E211" s="112" t="s">
        <v>743</v>
      </c>
      <c r="F211" s="113" t="s">
        <v>743</v>
      </c>
      <c r="G211" s="99">
        <f t="shared" si="37"/>
        <v>0</v>
      </c>
      <c r="H211" s="114"/>
      <c r="I211" s="150">
        <f t="shared" si="38"/>
        <v>0</v>
      </c>
      <c r="J211" s="151">
        <f t="shared" si="31"/>
        <v>0</v>
      </c>
      <c r="K211" s="35"/>
      <c r="L211" s="157"/>
      <c r="M211" s="154">
        <f t="shared" si="32"/>
        <v>0</v>
      </c>
      <c r="N211" s="282">
        <f t="shared" si="33"/>
        <v>0</v>
      </c>
      <c r="O211" s="158"/>
      <c r="P211" s="158"/>
      <c r="Q211" s="158"/>
      <c r="R211" s="158"/>
      <c r="S211" s="158"/>
      <c r="T211" s="175"/>
      <c r="U211" s="176"/>
      <c r="V211" s="176"/>
      <c r="W211" s="176"/>
      <c r="X211" s="177"/>
      <c r="Y211" s="175"/>
      <c r="Z211" s="176"/>
      <c r="AA211" s="176"/>
      <c r="AB211" s="205"/>
      <c r="AC211" s="43"/>
      <c r="AD211" s="44"/>
      <c r="AE211" s="44"/>
      <c r="AF211" s="45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47"/>
      <c r="AR211" s="48"/>
      <c r="AS211" s="47"/>
      <c r="AT211" s="47"/>
      <c r="AU211" s="47"/>
      <c r="AV211" s="47"/>
      <c r="AW211" s="49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K211" s="50"/>
      <c r="BL211" s="178"/>
      <c r="BM211" s="178"/>
      <c r="BN211" s="178"/>
      <c r="BO211" s="46"/>
      <c r="BP211" s="46"/>
      <c r="BQ211" s="46"/>
      <c r="BR211" s="46"/>
      <c r="BS211" s="46"/>
      <c r="BT211" s="46"/>
      <c r="BU211" s="46"/>
      <c r="BV211" s="51"/>
      <c r="BW211" s="52">
        <f t="shared" si="30"/>
        <v>0</v>
      </c>
      <c r="BX211" s="53">
        <f t="shared" si="34"/>
        <v>0</v>
      </c>
      <c r="BY211" s="53">
        <f t="shared" si="35"/>
        <v>0</v>
      </c>
      <c r="BZ211" s="54"/>
      <c r="CA211" s="261"/>
      <c r="CB211" s="261"/>
      <c r="CC211" s="261"/>
      <c r="CD211" s="261"/>
      <c r="CE211" s="261"/>
      <c r="CF211" s="261"/>
      <c r="CG211" s="261"/>
      <c r="CH211" s="261"/>
      <c r="CI211" s="261"/>
      <c r="CJ211" s="261"/>
      <c r="CK211" s="261"/>
      <c r="CL211" s="261"/>
      <c r="CM211" s="261"/>
      <c r="CN211" s="261"/>
      <c r="CO211" s="261">
        <f t="shared" si="36"/>
        <v>0</v>
      </c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261"/>
      <c r="DN211" s="261"/>
      <c r="DO211" s="261"/>
      <c r="DP211" s="261"/>
      <c r="DQ211" s="261"/>
      <c r="DR211" s="261"/>
      <c r="DS211" s="261"/>
      <c r="DT211" s="261"/>
      <c r="DU211" s="261"/>
      <c r="DV211" s="261"/>
      <c r="DW211" s="261"/>
      <c r="DX211" s="261"/>
      <c r="DY211" s="261"/>
      <c r="DZ211" s="261"/>
      <c r="EA211" s="261"/>
      <c r="EB211" s="261"/>
    </row>
    <row r="212" s="28" customFormat="1" customHeight="1" spans="1:132">
      <c r="A212" s="95" t="s">
        <v>1610</v>
      </c>
      <c r="B212" s="95" t="s">
        <v>1645</v>
      </c>
      <c r="C212" s="95" t="s">
        <v>1646</v>
      </c>
      <c r="D212" s="116" t="s">
        <v>744</v>
      </c>
      <c r="E212" s="112" t="s">
        <v>745</v>
      </c>
      <c r="F212" s="113" t="s">
        <v>745</v>
      </c>
      <c r="G212" s="99">
        <f t="shared" si="37"/>
        <v>0</v>
      </c>
      <c r="H212" s="114"/>
      <c r="I212" s="150">
        <f t="shared" si="38"/>
        <v>0</v>
      </c>
      <c r="J212" s="151">
        <f t="shared" si="31"/>
        <v>0</v>
      </c>
      <c r="K212" s="35"/>
      <c r="L212" s="157"/>
      <c r="M212" s="154">
        <f t="shared" si="32"/>
        <v>0</v>
      </c>
      <c r="N212" s="282">
        <f t="shared" si="33"/>
        <v>0</v>
      </c>
      <c r="O212" s="158"/>
      <c r="P212" s="158"/>
      <c r="Q212" s="158"/>
      <c r="R212" s="158"/>
      <c r="S212" s="158"/>
      <c r="T212" s="175"/>
      <c r="U212" s="176"/>
      <c r="V212" s="176"/>
      <c r="W212" s="176"/>
      <c r="X212" s="177"/>
      <c r="Y212" s="175"/>
      <c r="Z212" s="176"/>
      <c r="AA212" s="176"/>
      <c r="AB212" s="205"/>
      <c r="AC212" s="43"/>
      <c r="AD212" s="44"/>
      <c r="AE212" s="44"/>
      <c r="AF212" s="45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47"/>
      <c r="AR212" s="48"/>
      <c r="AS212" s="47"/>
      <c r="AT212" s="47"/>
      <c r="AU212" s="47"/>
      <c r="AV212" s="47"/>
      <c r="AW212" s="49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K212" s="50"/>
      <c r="BL212" s="178"/>
      <c r="BM212" s="178"/>
      <c r="BN212" s="178"/>
      <c r="BO212" s="46"/>
      <c r="BP212" s="46"/>
      <c r="BQ212" s="46"/>
      <c r="BR212" s="46"/>
      <c r="BS212" s="46"/>
      <c r="BT212" s="46"/>
      <c r="BU212" s="46"/>
      <c r="BV212" s="51"/>
      <c r="BW212" s="52">
        <f t="shared" si="30"/>
        <v>0</v>
      </c>
      <c r="BX212" s="53">
        <f t="shared" si="34"/>
        <v>0</v>
      </c>
      <c r="BY212" s="53">
        <f t="shared" si="35"/>
        <v>0</v>
      </c>
      <c r="BZ212" s="54"/>
      <c r="CA212" s="261"/>
      <c r="CB212" s="261"/>
      <c r="CC212" s="261"/>
      <c r="CD212" s="261"/>
      <c r="CE212" s="261"/>
      <c r="CF212" s="261"/>
      <c r="CG212" s="261"/>
      <c r="CH212" s="261"/>
      <c r="CI212" s="261"/>
      <c r="CJ212" s="261"/>
      <c r="CK212" s="261"/>
      <c r="CL212" s="261"/>
      <c r="CM212" s="261"/>
      <c r="CN212" s="261"/>
      <c r="CO212" s="261">
        <f t="shared" si="36"/>
        <v>0</v>
      </c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261"/>
      <c r="DN212" s="261"/>
      <c r="DO212" s="261"/>
      <c r="DP212" s="261"/>
      <c r="DQ212" s="261"/>
      <c r="DR212" s="261"/>
      <c r="DS212" s="261"/>
      <c r="DT212" s="261"/>
      <c r="DU212" s="261"/>
      <c r="DV212" s="261"/>
      <c r="DW212" s="261"/>
      <c r="DX212" s="261"/>
      <c r="DY212" s="261"/>
      <c r="DZ212" s="261"/>
      <c r="EA212" s="261"/>
      <c r="EB212" s="261"/>
    </row>
    <row r="213" s="28" customFormat="1" customHeight="1" spans="1:132">
      <c r="A213" s="283" t="s">
        <v>3944</v>
      </c>
      <c r="B213" s="95"/>
      <c r="C213" s="95" t="s">
        <v>3825</v>
      </c>
      <c r="D213" s="290" t="s">
        <v>746</v>
      </c>
      <c r="E213" s="109" t="s">
        <v>747</v>
      </c>
      <c r="F213" s="110" t="s">
        <v>748</v>
      </c>
      <c r="G213" s="99">
        <f t="shared" si="37"/>
        <v>0</v>
      </c>
      <c r="H213" s="100"/>
      <c r="I213" s="150">
        <f t="shared" si="38"/>
        <v>0</v>
      </c>
      <c r="J213" s="151">
        <f t="shared" si="31"/>
        <v>0</v>
      </c>
      <c r="K213" s="35"/>
      <c r="L213" s="157"/>
      <c r="M213" s="154">
        <f t="shared" si="32"/>
        <v>0</v>
      </c>
      <c r="N213" s="282">
        <f t="shared" si="33"/>
        <v>0</v>
      </c>
      <c r="O213" s="162"/>
      <c r="P213" s="162"/>
      <c r="Q213" s="162"/>
      <c r="R213" s="162"/>
      <c r="S213" s="162"/>
      <c r="T213" s="175"/>
      <c r="U213" s="176"/>
      <c r="V213" s="176"/>
      <c r="W213" s="176"/>
      <c r="X213" s="177"/>
      <c r="Y213" s="175"/>
      <c r="Z213" s="176"/>
      <c r="AA213" s="176"/>
      <c r="AB213" s="205"/>
      <c r="AC213" s="43"/>
      <c r="AD213" s="44"/>
      <c r="AE213" s="44"/>
      <c r="AF213" s="45"/>
      <c r="AG213" s="46"/>
      <c r="AH213" s="46"/>
      <c r="AI213" s="46"/>
      <c r="AJ213" s="46"/>
      <c r="AK213" s="46"/>
      <c r="AL213" s="46"/>
      <c r="AM213" s="46"/>
      <c r="AN213" s="46"/>
      <c r="AO213" s="46"/>
      <c r="AP213" s="46"/>
      <c r="AQ213" s="47"/>
      <c r="AR213" s="48"/>
      <c r="AS213" s="47"/>
      <c r="AT213" s="47"/>
      <c r="AU213" s="47"/>
      <c r="AV213" s="47"/>
      <c r="AW213" s="49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K213" s="50"/>
      <c r="BL213" s="46"/>
      <c r="BM213" s="46"/>
      <c r="BN213" s="46"/>
      <c r="BO213" s="46"/>
      <c r="BP213" s="46"/>
      <c r="BQ213" s="46"/>
      <c r="BR213" s="46"/>
      <c r="BS213" s="46"/>
      <c r="BT213" s="46"/>
      <c r="BU213" s="46"/>
      <c r="BV213" s="51"/>
      <c r="BW213" s="52">
        <f t="shared" si="30"/>
        <v>0</v>
      </c>
      <c r="BX213" s="53">
        <f t="shared" si="34"/>
        <v>0</v>
      </c>
      <c r="BY213" s="53">
        <f t="shared" si="35"/>
        <v>0</v>
      </c>
      <c r="BZ213" s="54"/>
      <c r="CA213" s="261"/>
      <c r="CB213" s="261"/>
      <c r="CC213" s="261"/>
      <c r="CD213" s="261"/>
      <c r="CE213" s="261"/>
      <c r="CF213" s="261"/>
      <c r="CG213" s="261"/>
      <c r="CH213" s="261"/>
      <c r="CI213" s="261"/>
      <c r="CJ213" s="261"/>
      <c r="CK213" s="261"/>
      <c r="CL213" s="261"/>
      <c r="CM213" s="261"/>
      <c r="CN213" s="261"/>
      <c r="CO213" s="261">
        <f t="shared" si="36"/>
        <v>0</v>
      </c>
      <c r="CP213" s="261"/>
      <c r="CQ213" s="261"/>
      <c r="CR213" s="261"/>
      <c r="CS213" s="261"/>
      <c r="CT213" s="261"/>
      <c r="CU213" s="261"/>
      <c r="CV213" s="261"/>
      <c r="CW213" s="261"/>
      <c r="CX213" s="261"/>
      <c r="CY213" s="261"/>
      <c r="CZ213" s="261"/>
      <c r="DA213" s="261"/>
      <c r="DB213" s="261"/>
      <c r="DC213" s="261"/>
      <c r="DD213" s="261"/>
      <c r="DE213" s="261"/>
      <c r="DF213" s="261"/>
      <c r="DG213" s="261"/>
      <c r="DH213" s="261"/>
      <c r="DI213" s="261"/>
      <c r="DJ213" s="261"/>
      <c r="DK213" s="261"/>
      <c r="DL213" s="261"/>
      <c r="DM213" s="261"/>
      <c r="DN213" s="261"/>
      <c r="DO213" s="261"/>
      <c r="DP213" s="261"/>
      <c r="DQ213" s="261"/>
      <c r="DR213" s="261"/>
      <c r="DS213" s="261"/>
      <c r="DT213" s="261"/>
      <c r="DU213" s="261"/>
      <c r="DV213" s="261"/>
      <c r="DW213" s="261"/>
      <c r="DX213" s="261"/>
      <c r="DY213" s="261"/>
      <c r="DZ213" s="261"/>
      <c r="EA213" s="261"/>
      <c r="EB213" s="261"/>
    </row>
    <row r="214" s="28" customFormat="1" customHeight="1" spans="1:132">
      <c r="A214" s="283" t="s">
        <v>3944</v>
      </c>
      <c r="B214" s="95"/>
      <c r="C214" s="95" t="s">
        <v>3825</v>
      </c>
      <c r="D214" s="290" t="s">
        <v>749</v>
      </c>
      <c r="E214" s="109" t="s">
        <v>750</v>
      </c>
      <c r="F214" s="110" t="s">
        <v>751</v>
      </c>
      <c r="G214" s="99">
        <f t="shared" si="37"/>
        <v>0</v>
      </c>
      <c r="H214" s="100"/>
      <c r="I214" s="150">
        <f t="shared" si="38"/>
        <v>0</v>
      </c>
      <c r="J214" s="151">
        <f t="shared" si="31"/>
        <v>0</v>
      </c>
      <c r="K214" s="35"/>
      <c r="L214" s="157"/>
      <c r="M214" s="154">
        <f t="shared" si="32"/>
        <v>0</v>
      </c>
      <c r="N214" s="282">
        <f t="shared" si="33"/>
        <v>0</v>
      </c>
      <c r="O214" s="162"/>
      <c r="P214" s="162"/>
      <c r="Q214" s="162"/>
      <c r="R214" s="162"/>
      <c r="S214" s="162"/>
      <c r="T214" s="175"/>
      <c r="U214" s="176"/>
      <c r="V214" s="176"/>
      <c r="W214" s="176"/>
      <c r="X214" s="177"/>
      <c r="Y214" s="175"/>
      <c r="Z214" s="176"/>
      <c r="AA214" s="176"/>
      <c r="AB214" s="205"/>
      <c r="AC214" s="43"/>
      <c r="AD214" s="44"/>
      <c r="AE214" s="44"/>
      <c r="AF214" s="45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7"/>
      <c r="AR214" s="48"/>
      <c r="AS214" s="47"/>
      <c r="AT214" s="47"/>
      <c r="AU214" s="47"/>
      <c r="AV214" s="47"/>
      <c r="AW214" s="49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K214" s="50"/>
      <c r="BL214" s="46"/>
      <c r="BM214" s="46"/>
      <c r="BN214" s="46"/>
      <c r="BO214" s="46"/>
      <c r="BP214" s="46"/>
      <c r="BQ214" s="46"/>
      <c r="BR214" s="46"/>
      <c r="BS214" s="46"/>
      <c r="BT214" s="46"/>
      <c r="BU214" s="46"/>
      <c r="BV214" s="51"/>
      <c r="BW214" s="52">
        <f t="shared" si="30"/>
        <v>0</v>
      </c>
      <c r="BX214" s="53">
        <f t="shared" si="34"/>
        <v>0</v>
      </c>
      <c r="BY214" s="53">
        <f t="shared" si="35"/>
        <v>0</v>
      </c>
      <c r="BZ214" s="54"/>
      <c r="CA214" s="261"/>
      <c r="CB214" s="261"/>
      <c r="CC214" s="261"/>
      <c r="CD214" s="261"/>
      <c r="CE214" s="261"/>
      <c r="CF214" s="261"/>
      <c r="CG214" s="261"/>
      <c r="CH214" s="261"/>
      <c r="CI214" s="261"/>
      <c r="CJ214" s="261"/>
      <c r="CK214" s="261"/>
      <c r="CL214" s="261"/>
      <c r="CM214" s="261"/>
      <c r="CN214" s="261"/>
      <c r="CO214" s="261">
        <f t="shared" si="36"/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261"/>
      <c r="DN214" s="261"/>
      <c r="DO214" s="261"/>
      <c r="DP214" s="261"/>
      <c r="DQ214" s="261"/>
      <c r="DR214" s="261"/>
      <c r="DS214" s="261"/>
      <c r="DT214" s="261"/>
      <c r="DU214" s="261"/>
      <c r="DV214" s="261"/>
      <c r="DW214" s="261"/>
      <c r="DX214" s="261"/>
      <c r="DY214" s="261"/>
      <c r="DZ214" s="261"/>
      <c r="EA214" s="261"/>
      <c r="EB214" s="261"/>
    </row>
    <row r="215" s="28" customFormat="1" customHeight="1" spans="1:132">
      <c r="A215" s="283" t="s">
        <v>3944</v>
      </c>
      <c r="B215" s="95"/>
      <c r="C215" s="95" t="s">
        <v>3825</v>
      </c>
      <c r="D215" s="290" t="s">
        <v>752</v>
      </c>
      <c r="E215" s="109" t="s">
        <v>753</v>
      </c>
      <c r="F215" s="110" t="s">
        <v>754</v>
      </c>
      <c r="G215" s="99">
        <f t="shared" si="37"/>
        <v>0</v>
      </c>
      <c r="H215" s="100"/>
      <c r="I215" s="150">
        <f t="shared" si="38"/>
        <v>0</v>
      </c>
      <c r="J215" s="151">
        <f t="shared" si="31"/>
        <v>0</v>
      </c>
      <c r="K215" s="35"/>
      <c r="L215" s="157"/>
      <c r="M215" s="154">
        <f t="shared" si="32"/>
        <v>0</v>
      </c>
      <c r="N215" s="282">
        <f t="shared" si="33"/>
        <v>0</v>
      </c>
      <c r="O215" s="162"/>
      <c r="P215" s="162"/>
      <c r="Q215" s="162"/>
      <c r="R215" s="162"/>
      <c r="S215" s="162"/>
      <c r="T215" s="175"/>
      <c r="U215" s="176"/>
      <c r="V215" s="176"/>
      <c r="W215" s="176"/>
      <c r="X215" s="177"/>
      <c r="Y215" s="175"/>
      <c r="Z215" s="176"/>
      <c r="AA215" s="176"/>
      <c r="AB215" s="205"/>
      <c r="AC215" s="43"/>
      <c r="AD215" s="44"/>
      <c r="AE215" s="44"/>
      <c r="AF215" s="45"/>
      <c r="AG215" s="46"/>
      <c r="AH215" s="46"/>
      <c r="AI215" s="46"/>
      <c r="AJ215" s="46"/>
      <c r="AK215" s="46"/>
      <c r="AL215" s="46"/>
      <c r="AM215" s="46"/>
      <c r="AN215" s="46"/>
      <c r="AO215" s="46"/>
      <c r="AP215" s="46"/>
      <c r="AQ215" s="47"/>
      <c r="AR215" s="48"/>
      <c r="AS215" s="47"/>
      <c r="AT215" s="47"/>
      <c r="AU215" s="47"/>
      <c r="AV215" s="47"/>
      <c r="AW215" s="49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K215" s="50"/>
      <c r="BL215" s="46"/>
      <c r="BM215" s="46"/>
      <c r="BN215" s="46"/>
      <c r="BO215" s="46"/>
      <c r="BP215" s="46"/>
      <c r="BQ215" s="46"/>
      <c r="BR215" s="46"/>
      <c r="BS215" s="46"/>
      <c r="BT215" s="46"/>
      <c r="BU215" s="46"/>
      <c r="BV215" s="51"/>
      <c r="BW215" s="52">
        <f t="shared" si="30"/>
        <v>0</v>
      </c>
      <c r="BX215" s="53">
        <f t="shared" si="34"/>
        <v>0</v>
      </c>
      <c r="BY215" s="53">
        <f t="shared" si="35"/>
        <v>0</v>
      </c>
      <c r="BZ215" s="54"/>
      <c r="CA215" s="261"/>
      <c r="CB215" s="261"/>
      <c r="CC215" s="261"/>
      <c r="CD215" s="261"/>
      <c r="CE215" s="261"/>
      <c r="CF215" s="261"/>
      <c r="CG215" s="261"/>
      <c r="CH215" s="261"/>
      <c r="CI215" s="261"/>
      <c r="CJ215" s="261"/>
      <c r="CK215" s="261"/>
      <c r="CL215" s="261"/>
      <c r="CM215" s="261"/>
      <c r="CN215" s="261"/>
      <c r="CO215" s="261">
        <f t="shared" si="36"/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261"/>
      <c r="DN215" s="261"/>
      <c r="DO215" s="261"/>
      <c r="DP215" s="261"/>
      <c r="DQ215" s="261"/>
      <c r="DR215" s="261"/>
      <c r="DS215" s="261"/>
      <c r="DT215" s="261"/>
      <c r="DU215" s="261"/>
      <c r="DV215" s="261"/>
      <c r="DW215" s="261"/>
      <c r="DX215" s="261"/>
      <c r="DY215" s="261"/>
      <c r="DZ215" s="261"/>
      <c r="EA215" s="261"/>
      <c r="EB215" s="261"/>
    </row>
    <row r="216" s="28" customFormat="1" customHeight="1" spans="1:132">
      <c r="A216" s="283" t="s">
        <v>3944</v>
      </c>
      <c r="B216" s="95"/>
      <c r="C216" s="95" t="s">
        <v>3825</v>
      </c>
      <c r="D216" s="290" t="s">
        <v>755</v>
      </c>
      <c r="E216" s="109" t="s">
        <v>756</v>
      </c>
      <c r="F216" s="110" t="s">
        <v>757</v>
      </c>
      <c r="G216" s="99">
        <f t="shared" si="37"/>
        <v>0</v>
      </c>
      <c r="H216" s="100"/>
      <c r="I216" s="150">
        <f t="shared" si="38"/>
        <v>0</v>
      </c>
      <c r="J216" s="151">
        <f t="shared" si="31"/>
        <v>0</v>
      </c>
      <c r="K216" s="35"/>
      <c r="L216" s="157"/>
      <c r="M216" s="154">
        <f t="shared" si="32"/>
        <v>0</v>
      </c>
      <c r="N216" s="282">
        <f t="shared" si="33"/>
        <v>0</v>
      </c>
      <c r="O216" s="162"/>
      <c r="P216" s="162"/>
      <c r="Q216" s="162"/>
      <c r="R216" s="162"/>
      <c r="S216" s="162"/>
      <c r="T216" s="175"/>
      <c r="U216" s="176"/>
      <c r="V216" s="176"/>
      <c r="W216" s="176"/>
      <c r="X216" s="177"/>
      <c r="Y216" s="175"/>
      <c r="Z216" s="176"/>
      <c r="AA216" s="176"/>
      <c r="AB216" s="205"/>
      <c r="AC216" s="43"/>
      <c r="AD216" s="44"/>
      <c r="AE216" s="44"/>
      <c r="AF216" s="45"/>
      <c r="AG216" s="46"/>
      <c r="AH216" s="46"/>
      <c r="AI216" s="46"/>
      <c r="AJ216" s="46"/>
      <c r="AK216" s="46"/>
      <c r="AL216" s="46"/>
      <c r="AM216" s="46"/>
      <c r="AN216" s="46"/>
      <c r="AO216" s="46"/>
      <c r="AP216" s="46"/>
      <c r="AQ216" s="47"/>
      <c r="AR216" s="48"/>
      <c r="AS216" s="47"/>
      <c r="AT216" s="47"/>
      <c r="AU216" s="47"/>
      <c r="AV216" s="47"/>
      <c r="AW216" s="49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K216" s="50"/>
      <c r="BL216" s="46"/>
      <c r="BM216" s="46"/>
      <c r="BN216" s="46"/>
      <c r="BO216" s="46"/>
      <c r="BP216" s="46"/>
      <c r="BQ216" s="46"/>
      <c r="BR216" s="46"/>
      <c r="BS216" s="46"/>
      <c r="BT216" s="46"/>
      <c r="BU216" s="46"/>
      <c r="BV216" s="51"/>
      <c r="BW216" s="52">
        <f t="shared" si="30"/>
        <v>0</v>
      </c>
      <c r="BX216" s="53">
        <f t="shared" si="34"/>
        <v>0</v>
      </c>
      <c r="BY216" s="53">
        <f t="shared" si="35"/>
        <v>0</v>
      </c>
      <c r="BZ216" s="54"/>
      <c r="CA216" s="261"/>
      <c r="CB216" s="261"/>
      <c r="CC216" s="261"/>
      <c r="CD216" s="261"/>
      <c r="CE216" s="261"/>
      <c r="CF216" s="261"/>
      <c r="CG216" s="261"/>
      <c r="CH216" s="261"/>
      <c r="CI216" s="261"/>
      <c r="CJ216" s="261"/>
      <c r="CK216" s="261"/>
      <c r="CL216" s="261"/>
      <c r="CM216" s="261"/>
      <c r="CN216" s="261"/>
      <c r="CO216" s="261">
        <f t="shared" si="36"/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261"/>
      <c r="DN216" s="261"/>
      <c r="DO216" s="261"/>
      <c r="DP216" s="261"/>
      <c r="DQ216" s="261"/>
      <c r="DR216" s="261"/>
      <c r="DS216" s="261"/>
      <c r="DT216" s="261"/>
      <c r="DU216" s="261"/>
      <c r="DV216" s="261"/>
      <c r="DW216" s="261"/>
      <c r="DX216" s="261"/>
      <c r="DY216" s="261"/>
      <c r="DZ216" s="261"/>
      <c r="EA216" s="261"/>
      <c r="EB216" s="261"/>
    </row>
    <row r="217" s="28" customFormat="1" customHeight="1" spans="1:132">
      <c r="A217" s="283" t="s">
        <v>3944</v>
      </c>
      <c r="B217" s="95"/>
      <c r="C217" s="95" t="s">
        <v>2212</v>
      </c>
      <c r="D217" s="290" t="s">
        <v>758</v>
      </c>
      <c r="E217" s="109" t="s">
        <v>759</v>
      </c>
      <c r="F217" s="110" t="s">
        <v>760</v>
      </c>
      <c r="G217" s="99">
        <f t="shared" si="37"/>
        <v>0</v>
      </c>
      <c r="H217" s="100"/>
      <c r="I217" s="150">
        <f t="shared" si="38"/>
        <v>0</v>
      </c>
      <c r="J217" s="151">
        <f t="shared" si="31"/>
        <v>0</v>
      </c>
      <c r="K217" s="35"/>
      <c r="L217" s="157"/>
      <c r="M217" s="154">
        <f t="shared" si="32"/>
        <v>0</v>
      </c>
      <c r="N217" s="282">
        <f t="shared" si="33"/>
        <v>0</v>
      </c>
      <c r="O217" s="162"/>
      <c r="P217" s="162"/>
      <c r="Q217" s="162"/>
      <c r="R217" s="162"/>
      <c r="S217" s="162"/>
      <c r="T217" s="175"/>
      <c r="U217" s="176"/>
      <c r="V217" s="176"/>
      <c r="W217" s="176"/>
      <c r="X217" s="177"/>
      <c r="Y217" s="175"/>
      <c r="Z217" s="176"/>
      <c r="AA217" s="176"/>
      <c r="AB217" s="205"/>
      <c r="AC217" s="43"/>
      <c r="AD217" s="44"/>
      <c r="AE217" s="44"/>
      <c r="AF217" s="45"/>
      <c r="AG217" s="46"/>
      <c r="AH217" s="46"/>
      <c r="AI217" s="46"/>
      <c r="AJ217" s="46"/>
      <c r="AK217" s="46"/>
      <c r="AL217" s="46"/>
      <c r="AM217" s="46"/>
      <c r="AN217" s="46"/>
      <c r="AO217" s="46"/>
      <c r="AP217" s="46"/>
      <c r="AQ217" s="47"/>
      <c r="AR217" s="48"/>
      <c r="AS217" s="47"/>
      <c r="AT217" s="47"/>
      <c r="AU217" s="47"/>
      <c r="AV217" s="47"/>
      <c r="AW217" s="49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K217" s="50"/>
      <c r="BL217" s="46"/>
      <c r="BM217" s="46"/>
      <c r="BN217" s="46"/>
      <c r="BO217" s="46"/>
      <c r="BP217" s="46"/>
      <c r="BQ217" s="46"/>
      <c r="BR217" s="46"/>
      <c r="BS217" s="46"/>
      <c r="BT217" s="46"/>
      <c r="BU217" s="46"/>
      <c r="BV217" s="51"/>
      <c r="BW217" s="52">
        <f t="shared" si="30"/>
        <v>0</v>
      </c>
      <c r="BX217" s="53">
        <f t="shared" si="34"/>
        <v>0</v>
      </c>
      <c r="BY217" s="53">
        <f t="shared" si="35"/>
        <v>0</v>
      </c>
      <c r="BZ217" s="54"/>
      <c r="CA217" s="261"/>
      <c r="CB217" s="261"/>
      <c r="CC217" s="261"/>
      <c r="CD217" s="261"/>
      <c r="CE217" s="261"/>
      <c r="CF217" s="261"/>
      <c r="CG217" s="261"/>
      <c r="CH217" s="261"/>
      <c r="CI217" s="261"/>
      <c r="CJ217" s="261"/>
      <c r="CK217" s="261"/>
      <c r="CL217" s="261"/>
      <c r="CM217" s="261"/>
      <c r="CN217" s="261"/>
      <c r="CO217" s="261">
        <f t="shared" si="36"/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261"/>
      <c r="DN217" s="261"/>
      <c r="DO217" s="261"/>
      <c r="DP217" s="261"/>
      <c r="DQ217" s="261"/>
      <c r="DR217" s="261"/>
      <c r="DS217" s="261"/>
      <c r="DT217" s="261"/>
      <c r="DU217" s="261"/>
      <c r="DV217" s="261"/>
      <c r="DW217" s="261"/>
      <c r="DX217" s="261"/>
      <c r="DY217" s="261"/>
      <c r="DZ217" s="261"/>
      <c r="EA217" s="261"/>
      <c r="EB217" s="261"/>
    </row>
    <row r="218" s="28" customFormat="1" customHeight="1" spans="1:132">
      <c r="A218" s="283" t="s">
        <v>3944</v>
      </c>
      <c r="B218" s="95"/>
      <c r="C218" s="95" t="s">
        <v>2212</v>
      </c>
      <c r="D218" s="290" t="s">
        <v>761</v>
      </c>
      <c r="E218" s="109" t="s">
        <v>762</v>
      </c>
      <c r="F218" s="110" t="s">
        <v>763</v>
      </c>
      <c r="G218" s="99">
        <f t="shared" si="37"/>
        <v>0</v>
      </c>
      <c r="H218" s="100"/>
      <c r="I218" s="150">
        <f t="shared" si="38"/>
        <v>0</v>
      </c>
      <c r="J218" s="151">
        <f t="shared" si="31"/>
        <v>0</v>
      </c>
      <c r="K218" s="35"/>
      <c r="L218" s="157"/>
      <c r="M218" s="154">
        <f t="shared" si="32"/>
        <v>0</v>
      </c>
      <c r="N218" s="282">
        <f t="shared" si="33"/>
        <v>0</v>
      </c>
      <c r="O218" s="162"/>
      <c r="P218" s="162"/>
      <c r="Q218" s="162"/>
      <c r="R218" s="162"/>
      <c r="S218" s="162"/>
      <c r="T218" s="175"/>
      <c r="U218" s="176"/>
      <c r="V218" s="176"/>
      <c r="W218" s="176"/>
      <c r="X218" s="177"/>
      <c r="Y218" s="175"/>
      <c r="Z218" s="176"/>
      <c r="AA218" s="176"/>
      <c r="AB218" s="205"/>
      <c r="AC218" s="43"/>
      <c r="AD218" s="44"/>
      <c r="AE218" s="44"/>
      <c r="AF218" s="45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7"/>
      <c r="AR218" s="48"/>
      <c r="AS218" s="47"/>
      <c r="AT218" s="47"/>
      <c r="AU218" s="47"/>
      <c r="AV218" s="47"/>
      <c r="AW218" s="49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50"/>
      <c r="BL218" s="46"/>
      <c r="BM218" s="46"/>
      <c r="BN218" s="46"/>
      <c r="BO218" s="46"/>
      <c r="BP218" s="46"/>
      <c r="BQ218" s="46"/>
      <c r="BR218" s="46"/>
      <c r="BS218" s="46"/>
      <c r="BT218" s="46"/>
      <c r="BU218" s="46"/>
      <c r="BV218" s="51"/>
      <c r="BW218" s="52">
        <f t="shared" si="30"/>
        <v>0</v>
      </c>
      <c r="BX218" s="53">
        <f t="shared" si="34"/>
        <v>0</v>
      </c>
      <c r="BY218" s="53">
        <f t="shared" si="35"/>
        <v>0</v>
      </c>
      <c r="BZ218" s="54"/>
      <c r="CA218" s="261"/>
      <c r="CB218" s="261"/>
      <c r="CC218" s="261"/>
      <c r="CD218" s="261"/>
      <c r="CE218" s="261"/>
      <c r="CF218" s="261"/>
      <c r="CG218" s="261"/>
      <c r="CH218" s="261"/>
      <c r="CI218" s="261"/>
      <c r="CJ218" s="261"/>
      <c r="CK218" s="261"/>
      <c r="CL218" s="261"/>
      <c r="CM218" s="261"/>
      <c r="CN218" s="261"/>
      <c r="CO218" s="261">
        <f t="shared" si="36"/>
        <v>0</v>
      </c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261"/>
      <c r="DN218" s="261"/>
      <c r="DO218" s="261"/>
      <c r="DP218" s="261"/>
      <c r="DQ218" s="261"/>
      <c r="DR218" s="261"/>
      <c r="DS218" s="261"/>
      <c r="DT218" s="261"/>
      <c r="DU218" s="261"/>
      <c r="DV218" s="261"/>
      <c r="DW218" s="261"/>
      <c r="DX218" s="261"/>
      <c r="DY218" s="261"/>
      <c r="DZ218" s="261"/>
      <c r="EA218" s="261"/>
      <c r="EB218" s="261"/>
    </row>
    <row r="219" s="28" customFormat="1" customHeight="1" spans="1:132">
      <c r="A219" s="283" t="s">
        <v>3944</v>
      </c>
      <c r="B219" s="95"/>
      <c r="C219" s="95" t="s">
        <v>2301</v>
      </c>
      <c r="D219" s="291" t="s">
        <v>764</v>
      </c>
      <c r="E219" s="109" t="s">
        <v>765</v>
      </c>
      <c r="F219" s="110" t="s">
        <v>766</v>
      </c>
      <c r="G219" s="99">
        <f t="shared" si="37"/>
        <v>0</v>
      </c>
      <c r="H219" s="100"/>
      <c r="I219" s="150">
        <f t="shared" si="38"/>
        <v>0</v>
      </c>
      <c r="J219" s="151">
        <f t="shared" si="31"/>
        <v>0</v>
      </c>
      <c r="K219" s="35"/>
      <c r="L219" s="157"/>
      <c r="M219" s="154">
        <f t="shared" si="32"/>
        <v>0</v>
      </c>
      <c r="N219" s="282">
        <f t="shared" si="33"/>
        <v>0</v>
      </c>
      <c r="O219" s="162"/>
      <c r="P219" s="162"/>
      <c r="Q219" s="162"/>
      <c r="R219" s="162"/>
      <c r="S219" s="162"/>
      <c r="T219" s="175"/>
      <c r="U219" s="176"/>
      <c r="V219" s="176"/>
      <c r="W219" s="176"/>
      <c r="X219" s="177"/>
      <c r="Y219" s="175"/>
      <c r="Z219" s="176"/>
      <c r="AA219" s="176"/>
      <c r="AB219" s="205"/>
      <c r="AC219" s="43"/>
      <c r="AD219" s="44"/>
      <c r="AE219" s="44"/>
      <c r="AF219" s="45"/>
      <c r="AG219" s="46"/>
      <c r="AH219" s="46"/>
      <c r="AI219" s="46"/>
      <c r="AJ219" s="46"/>
      <c r="AK219" s="46"/>
      <c r="AL219" s="46"/>
      <c r="AM219" s="46"/>
      <c r="AN219" s="46"/>
      <c r="AO219" s="46"/>
      <c r="AP219" s="46"/>
      <c r="AQ219" s="47"/>
      <c r="AR219" s="48"/>
      <c r="AS219" s="47"/>
      <c r="AT219" s="47"/>
      <c r="AU219" s="47"/>
      <c r="AV219" s="47"/>
      <c r="AW219" s="49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K219" s="50"/>
      <c r="BL219" s="46"/>
      <c r="BM219" s="46"/>
      <c r="BN219" s="46"/>
      <c r="BO219" s="46"/>
      <c r="BP219" s="46"/>
      <c r="BQ219" s="46"/>
      <c r="BR219" s="46"/>
      <c r="BS219" s="46"/>
      <c r="BT219" s="46"/>
      <c r="BU219" s="46"/>
      <c r="BV219" s="51"/>
      <c r="BW219" s="52">
        <f t="shared" si="30"/>
        <v>0</v>
      </c>
      <c r="BX219" s="53">
        <f t="shared" si="34"/>
        <v>0</v>
      </c>
      <c r="BY219" s="53">
        <f t="shared" si="35"/>
        <v>0</v>
      </c>
      <c r="BZ219" s="54"/>
      <c r="CA219" s="261"/>
      <c r="CB219" s="261"/>
      <c r="CC219" s="261"/>
      <c r="CD219" s="261"/>
      <c r="CE219" s="261"/>
      <c r="CF219" s="261"/>
      <c r="CG219" s="261"/>
      <c r="CH219" s="261"/>
      <c r="CI219" s="261"/>
      <c r="CJ219" s="261"/>
      <c r="CK219" s="261"/>
      <c r="CL219" s="261"/>
      <c r="CM219" s="261"/>
      <c r="CN219" s="261"/>
      <c r="CO219" s="261">
        <f t="shared" si="36"/>
        <v>0</v>
      </c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261"/>
      <c r="DN219" s="261"/>
      <c r="DO219" s="261"/>
      <c r="DP219" s="261"/>
      <c r="DQ219" s="261"/>
      <c r="DR219" s="261"/>
      <c r="DS219" s="261"/>
      <c r="DT219" s="261"/>
      <c r="DU219" s="261"/>
      <c r="DV219" s="261"/>
      <c r="DW219" s="261"/>
      <c r="DX219" s="261"/>
      <c r="DY219" s="261"/>
      <c r="DZ219" s="261"/>
      <c r="EA219" s="261"/>
      <c r="EB219" s="261"/>
    </row>
    <row r="220" s="28" customFormat="1" customHeight="1" spans="1:132">
      <c r="A220" s="283" t="s">
        <v>3944</v>
      </c>
      <c r="B220" s="95"/>
      <c r="C220" s="95" t="s">
        <v>2301</v>
      </c>
      <c r="D220" s="291" t="s">
        <v>767</v>
      </c>
      <c r="E220" s="109" t="s">
        <v>768</v>
      </c>
      <c r="F220" s="110" t="s">
        <v>769</v>
      </c>
      <c r="G220" s="99">
        <f t="shared" si="37"/>
        <v>0</v>
      </c>
      <c r="H220" s="100"/>
      <c r="I220" s="150">
        <f t="shared" si="38"/>
        <v>0</v>
      </c>
      <c r="J220" s="151">
        <f t="shared" si="31"/>
        <v>0</v>
      </c>
      <c r="K220" s="35"/>
      <c r="L220" s="157"/>
      <c r="M220" s="154">
        <f t="shared" si="32"/>
        <v>0</v>
      </c>
      <c r="N220" s="282">
        <f t="shared" si="33"/>
        <v>0</v>
      </c>
      <c r="O220" s="162"/>
      <c r="P220" s="162"/>
      <c r="Q220" s="162"/>
      <c r="R220" s="162"/>
      <c r="S220" s="162"/>
      <c r="T220" s="175"/>
      <c r="U220" s="176"/>
      <c r="V220" s="176"/>
      <c r="W220" s="176"/>
      <c r="X220" s="177"/>
      <c r="Y220" s="175"/>
      <c r="Z220" s="176"/>
      <c r="AA220" s="176"/>
      <c r="AB220" s="205"/>
      <c r="AC220" s="43"/>
      <c r="AD220" s="44"/>
      <c r="AE220" s="44"/>
      <c r="AF220" s="45"/>
      <c r="AG220" s="46"/>
      <c r="AH220" s="46"/>
      <c r="AI220" s="46"/>
      <c r="AJ220" s="46"/>
      <c r="AK220" s="46"/>
      <c r="AL220" s="46"/>
      <c r="AM220" s="46"/>
      <c r="AN220" s="46"/>
      <c r="AO220" s="46"/>
      <c r="AP220" s="46"/>
      <c r="AQ220" s="47"/>
      <c r="AR220" s="48"/>
      <c r="AS220" s="47"/>
      <c r="AT220" s="47"/>
      <c r="AU220" s="47"/>
      <c r="AV220" s="47"/>
      <c r="AW220" s="49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  <c r="BJ220" s="46"/>
      <c r="BK220" s="50"/>
      <c r="BL220" s="46"/>
      <c r="BM220" s="46"/>
      <c r="BN220" s="46"/>
      <c r="BO220" s="46"/>
      <c r="BP220" s="46"/>
      <c r="BQ220" s="46"/>
      <c r="BR220" s="46"/>
      <c r="BS220" s="46"/>
      <c r="BT220" s="46"/>
      <c r="BU220" s="46"/>
      <c r="BV220" s="51"/>
      <c r="BW220" s="52">
        <f t="shared" si="30"/>
        <v>0</v>
      </c>
      <c r="BX220" s="53">
        <f t="shared" si="34"/>
        <v>0</v>
      </c>
      <c r="BY220" s="53">
        <f t="shared" si="35"/>
        <v>0</v>
      </c>
      <c r="BZ220" s="54"/>
      <c r="CA220" s="261"/>
      <c r="CB220" s="261"/>
      <c r="CC220" s="261"/>
      <c r="CD220" s="261"/>
      <c r="CE220" s="261"/>
      <c r="CF220" s="261"/>
      <c r="CG220" s="261"/>
      <c r="CH220" s="261"/>
      <c r="CI220" s="261"/>
      <c r="CJ220" s="261"/>
      <c r="CK220" s="261"/>
      <c r="CL220" s="261"/>
      <c r="CM220" s="261"/>
      <c r="CN220" s="261"/>
      <c r="CO220" s="261">
        <f t="shared" si="36"/>
        <v>0</v>
      </c>
      <c r="CP220" s="261"/>
      <c r="CQ220" s="261"/>
      <c r="CR220" s="261"/>
      <c r="CS220" s="261"/>
      <c r="CT220" s="261"/>
      <c r="CU220" s="261"/>
      <c r="CV220" s="261"/>
      <c r="CW220" s="261"/>
      <c r="CX220" s="261"/>
      <c r="CY220" s="261"/>
      <c r="CZ220" s="261"/>
      <c r="DA220" s="261"/>
      <c r="DB220" s="261"/>
      <c r="DC220" s="261"/>
      <c r="DD220" s="261"/>
      <c r="DE220" s="261"/>
      <c r="DF220" s="261"/>
      <c r="DG220" s="261"/>
      <c r="DH220" s="261"/>
      <c r="DI220" s="261"/>
      <c r="DJ220" s="261"/>
      <c r="DK220" s="261"/>
      <c r="DL220" s="261"/>
      <c r="DM220" s="261"/>
      <c r="DN220" s="261"/>
      <c r="DO220" s="261"/>
      <c r="DP220" s="261"/>
      <c r="DQ220" s="261"/>
      <c r="DR220" s="261"/>
      <c r="DS220" s="261"/>
      <c r="DT220" s="261"/>
      <c r="DU220" s="261"/>
      <c r="DV220" s="261"/>
      <c r="DW220" s="261"/>
      <c r="DX220" s="261"/>
      <c r="DY220" s="261"/>
      <c r="DZ220" s="261"/>
      <c r="EA220" s="261"/>
      <c r="EB220" s="261"/>
    </row>
    <row r="221" s="28" customFormat="1" customHeight="1" spans="1:132">
      <c r="A221" s="283" t="s">
        <v>3944</v>
      </c>
      <c r="B221" s="95"/>
      <c r="C221" s="95" t="s">
        <v>2301</v>
      </c>
      <c r="D221" s="291" t="s">
        <v>770</v>
      </c>
      <c r="E221" s="109" t="s">
        <v>771</v>
      </c>
      <c r="F221" s="110" t="s">
        <v>772</v>
      </c>
      <c r="G221" s="99">
        <f t="shared" si="37"/>
        <v>0</v>
      </c>
      <c r="H221" s="100"/>
      <c r="I221" s="150">
        <f t="shared" si="38"/>
        <v>0</v>
      </c>
      <c r="J221" s="151">
        <f t="shared" si="31"/>
        <v>0</v>
      </c>
      <c r="K221" s="35"/>
      <c r="L221" s="157"/>
      <c r="M221" s="154">
        <f t="shared" si="32"/>
        <v>0</v>
      </c>
      <c r="N221" s="282">
        <f t="shared" si="33"/>
        <v>0</v>
      </c>
      <c r="O221" s="162"/>
      <c r="P221" s="162"/>
      <c r="Q221" s="162"/>
      <c r="R221" s="162"/>
      <c r="S221" s="162"/>
      <c r="T221" s="175"/>
      <c r="U221" s="176"/>
      <c r="V221" s="176"/>
      <c r="W221" s="176"/>
      <c r="X221" s="177"/>
      <c r="Y221" s="175"/>
      <c r="Z221" s="176"/>
      <c r="AA221" s="176"/>
      <c r="AB221" s="205"/>
      <c r="AC221" s="43"/>
      <c r="AD221" s="44"/>
      <c r="AE221" s="44"/>
      <c r="AF221" s="45"/>
      <c r="AG221" s="46"/>
      <c r="AH221" s="46"/>
      <c r="AI221" s="46"/>
      <c r="AJ221" s="46"/>
      <c r="AK221" s="46"/>
      <c r="AL221" s="46"/>
      <c r="AM221" s="46"/>
      <c r="AN221" s="46"/>
      <c r="AO221" s="46"/>
      <c r="AP221" s="46"/>
      <c r="AQ221" s="47"/>
      <c r="AR221" s="48"/>
      <c r="AS221" s="47"/>
      <c r="AT221" s="47"/>
      <c r="AU221" s="47"/>
      <c r="AV221" s="47"/>
      <c r="AW221" s="49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  <c r="BJ221" s="46"/>
      <c r="BK221" s="50"/>
      <c r="BL221" s="46"/>
      <c r="BM221" s="46"/>
      <c r="BN221" s="46"/>
      <c r="BO221" s="46"/>
      <c r="BP221" s="46"/>
      <c r="BQ221" s="46"/>
      <c r="BR221" s="46"/>
      <c r="BS221" s="46"/>
      <c r="BT221" s="46"/>
      <c r="BU221" s="46"/>
      <c r="BV221" s="51"/>
      <c r="BW221" s="52">
        <f t="shared" si="30"/>
        <v>0</v>
      </c>
      <c r="BX221" s="53">
        <f t="shared" si="34"/>
        <v>0</v>
      </c>
      <c r="BY221" s="53">
        <f t="shared" si="35"/>
        <v>0</v>
      </c>
      <c r="BZ221" s="54"/>
      <c r="CA221" s="261"/>
      <c r="CB221" s="261"/>
      <c r="CC221" s="261"/>
      <c r="CD221" s="261"/>
      <c r="CE221" s="261"/>
      <c r="CF221" s="261"/>
      <c r="CG221" s="261"/>
      <c r="CH221" s="261"/>
      <c r="CI221" s="261"/>
      <c r="CJ221" s="261"/>
      <c r="CK221" s="261"/>
      <c r="CL221" s="261"/>
      <c r="CM221" s="261"/>
      <c r="CN221" s="261"/>
      <c r="CO221" s="261">
        <f t="shared" si="36"/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261"/>
      <c r="DN221" s="261"/>
      <c r="DO221" s="261"/>
      <c r="DP221" s="261"/>
      <c r="DQ221" s="261"/>
      <c r="DR221" s="261"/>
      <c r="DS221" s="261"/>
      <c r="DT221" s="261"/>
      <c r="DU221" s="261"/>
      <c r="DV221" s="261"/>
      <c r="DW221" s="261"/>
      <c r="DX221" s="261"/>
      <c r="DY221" s="261"/>
      <c r="DZ221" s="261"/>
      <c r="EA221" s="261"/>
      <c r="EB221" s="261"/>
    </row>
    <row r="222" s="28" customFormat="1" customHeight="1" spans="1:132">
      <c r="A222" s="283" t="s">
        <v>3944</v>
      </c>
      <c r="B222" s="95"/>
      <c r="C222" s="95" t="s">
        <v>2301</v>
      </c>
      <c r="D222" s="291" t="s">
        <v>773</v>
      </c>
      <c r="E222" s="109" t="s">
        <v>774</v>
      </c>
      <c r="F222" s="110" t="s">
        <v>775</v>
      </c>
      <c r="G222" s="99">
        <f t="shared" si="37"/>
        <v>0</v>
      </c>
      <c r="H222" s="100"/>
      <c r="I222" s="150">
        <f t="shared" si="38"/>
        <v>0</v>
      </c>
      <c r="J222" s="151">
        <f t="shared" si="31"/>
        <v>0</v>
      </c>
      <c r="K222" s="35"/>
      <c r="L222" s="157"/>
      <c r="M222" s="154">
        <f t="shared" si="32"/>
        <v>0</v>
      </c>
      <c r="N222" s="282">
        <f t="shared" si="33"/>
        <v>0</v>
      </c>
      <c r="O222" s="162"/>
      <c r="P222" s="162"/>
      <c r="Q222" s="162"/>
      <c r="R222" s="162"/>
      <c r="S222" s="162"/>
      <c r="T222" s="175"/>
      <c r="U222" s="176"/>
      <c r="V222" s="176"/>
      <c r="W222" s="176"/>
      <c r="X222" s="177"/>
      <c r="Y222" s="175"/>
      <c r="Z222" s="176"/>
      <c r="AA222" s="176"/>
      <c r="AB222" s="205"/>
      <c r="AC222" s="43"/>
      <c r="AD222" s="44"/>
      <c r="AE222" s="44"/>
      <c r="AF222" s="45"/>
      <c r="AG222" s="46"/>
      <c r="AH222" s="46"/>
      <c r="AI222" s="46"/>
      <c r="AJ222" s="46"/>
      <c r="AK222" s="46"/>
      <c r="AL222" s="46"/>
      <c r="AM222" s="46"/>
      <c r="AN222" s="46"/>
      <c r="AO222" s="46"/>
      <c r="AP222" s="46"/>
      <c r="AQ222" s="47"/>
      <c r="AR222" s="48"/>
      <c r="AS222" s="47"/>
      <c r="AT222" s="47"/>
      <c r="AU222" s="47"/>
      <c r="AV222" s="47"/>
      <c r="AW222" s="49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  <c r="BJ222" s="46"/>
      <c r="BK222" s="50"/>
      <c r="BL222" s="46"/>
      <c r="BM222" s="46"/>
      <c r="BN222" s="46"/>
      <c r="BO222" s="46"/>
      <c r="BP222" s="46"/>
      <c r="BQ222" s="46"/>
      <c r="BR222" s="46"/>
      <c r="BS222" s="46"/>
      <c r="BT222" s="46"/>
      <c r="BU222" s="46"/>
      <c r="BV222" s="51"/>
      <c r="BW222" s="52">
        <f t="shared" si="30"/>
        <v>0</v>
      </c>
      <c r="BX222" s="53">
        <f t="shared" si="34"/>
        <v>0</v>
      </c>
      <c r="BY222" s="53">
        <f t="shared" si="35"/>
        <v>0</v>
      </c>
      <c r="BZ222" s="54"/>
      <c r="CA222" s="261"/>
      <c r="CB222" s="261"/>
      <c r="CC222" s="261"/>
      <c r="CD222" s="261"/>
      <c r="CE222" s="261"/>
      <c r="CF222" s="261"/>
      <c r="CG222" s="261"/>
      <c r="CH222" s="261"/>
      <c r="CI222" s="261"/>
      <c r="CJ222" s="261"/>
      <c r="CK222" s="261"/>
      <c r="CL222" s="261"/>
      <c r="CM222" s="261"/>
      <c r="CN222" s="261"/>
      <c r="CO222" s="261">
        <f t="shared" si="36"/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261"/>
      <c r="DN222" s="261"/>
      <c r="DO222" s="261"/>
      <c r="DP222" s="261"/>
      <c r="DQ222" s="261"/>
      <c r="DR222" s="261"/>
      <c r="DS222" s="261"/>
      <c r="DT222" s="261"/>
      <c r="DU222" s="261"/>
      <c r="DV222" s="261"/>
      <c r="DW222" s="261"/>
      <c r="DX222" s="261"/>
      <c r="DY222" s="261"/>
      <c r="DZ222" s="261"/>
      <c r="EA222" s="261"/>
      <c r="EB222" s="261"/>
    </row>
    <row r="223" s="28" customFormat="1" customHeight="1" spans="1:132">
      <c r="A223" s="283" t="s">
        <v>3944</v>
      </c>
      <c r="B223" s="95"/>
      <c r="C223" s="95" t="s">
        <v>2301</v>
      </c>
      <c r="D223" s="291" t="s">
        <v>776</v>
      </c>
      <c r="E223" s="109" t="s">
        <v>777</v>
      </c>
      <c r="F223" s="110" t="s">
        <v>778</v>
      </c>
      <c r="G223" s="99">
        <f t="shared" si="37"/>
        <v>0</v>
      </c>
      <c r="H223" s="100"/>
      <c r="I223" s="150">
        <f t="shared" si="38"/>
        <v>0</v>
      </c>
      <c r="J223" s="151">
        <f t="shared" si="31"/>
        <v>0</v>
      </c>
      <c r="K223" s="37"/>
      <c r="L223" s="36"/>
      <c r="M223" s="33">
        <f t="shared" si="32"/>
        <v>0</v>
      </c>
      <c r="N223" s="38">
        <f t="shared" si="33"/>
        <v>0</v>
      </c>
      <c r="O223" s="162"/>
      <c r="P223" s="162"/>
      <c r="Q223" s="162"/>
      <c r="R223" s="162"/>
      <c r="S223" s="162"/>
      <c r="T223" s="40"/>
      <c r="U223" s="39"/>
      <c r="V223" s="39"/>
      <c r="W223" s="39"/>
      <c r="X223" s="41"/>
      <c r="Y223" s="40"/>
      <c r="Z223" s="39"/>
      <c r="AA223" s="39"/>
      <c r="AB223" s="42"/>
      <c r="AC223" s="43"/>
      <c r="AD223" s="44"/>
      <c r="AE223" s="44"/>
      <c r="AF223" s="45"/>
      <c r="AG223" s="46"/>
      <c r="AH223" s="46"/>
      <c r="AI223" s="46"/>
      <c r="AJ223" s="46"/>
      <c r="AK223" s="46"/>
      <c r="AL223" s="46"/>
      <c r="AM223" s="46"/>
      <c r="AN223" s="46"/>
      <c r="AO223" s="46"/>
      <c r="AP223" s="46"/>
      <c r="AQ223" s="47"/>
      <c r="AR223" s="48"/>
      <c r="AS223" s="47"/>
      <c r="AT223" s="47"/>
      <c r="AU223" s="47"/>
      <c r="AV223" s="47"/>
      <c r="AW223" s="49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50"/>
      <c r="BL223" s="46"/>
      <c r="BM223" s="46"/>
      <c r="BN223" s="46"/>
      <c r="BO223" s="46"/>
      <c r="BP223" s="46"/>
      <c r="BQ223" s="46"/>
      <c r="BR223" s="46"/>
      <c r="BS223" s="46"/>
      <c r="BT223" s="46"/>
      <c r="BU223" s="46"/>
      <c r="BV223" s="51"/>
      <c r="BW223" s="52">
        <f t="shared" si="30"/>
        <v>0</v>
      </c>
      <c r="BX223" s="53">
        <f t="shared" si="34"/>
        <v>0</v>
      </c>
      <c r="BY223" s="53">
        <f t="shared" si="35"/>
        <v>0</v>
      </c>
      <c r="BZ223" s="54"/>
      <c r="CA223" s="262"/>
      <c r="CB223" s="262"/>
      <c r="CC223" s="262"/>
      <c r="CD223" s="262"/>
      <c r="CE223" s="262"/>
      <c r="CF223" s="262"/>
      <c r="CG223" s="262"/>
      <c r="CH223" s="262"/>
      <c r="CI223" s="262"/>
      <c r="CJ223" s="262"/>
      <c r="CK223" s="262"/>
      <c r="CL223" s="262"/>
      <c r="CM223" s="262"/>
      <c r="CN223" s="262"/>
      <c r="CO223" s="261">
        <f t="shared" si="36"/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262"/>
      <c r="DZ223" s="262"/>
      <c r="EA223" s="262"/>
      <c r="EB223" s="262"/>
    </row>
    <row r="224" s="28" customFormat="1" customHeight="1" spans="1:132">
      <c r="A224" s="283" t="s">
        <v>3944</v>
      </c>
      <c r="B224" s="95"/>
      <c r="C224" s="95" t="s">
        <v>2301</v>
      </c>
      <c r="D224" s="291" t="s">
        <v>779</v>
      </c>
      <c r="E224" s="109" t="s">
        <v>780</v>
      </c>
      <c r="F224" s="110" t="s">
        <v>781</v>
      </c>
      <c r="G224" s="99">
        <f t="shared" si="37"/>
        <v>0</v>
      </c>
      <c r="H224" s="100"/>
      <c r="I224" s="150">
        <f t="shared" si="38"/>
        <v>0</v>
      </c>
      <c r="J224" s="151">
        <f t="shared" si="31"/>
        <v>0</v>
      </c>
      <c r="K224" s="37"/>
      <c r="L224" s="36"/>
      <c r="M224" s="33">
        <f t="shared" si="32"/>
        <v>0</v>
      </c>
      <c r="N224" s="38">
        <f t="shared" si="33"/>
        <v>0</v>
      </c>
      <c r="O224" s="162"/>
      <c r="P224" s="162"/>
      <c r="Q224" s="162"/>
      <c r="R224" s="162"/>
      <c r="S224" s="162"/>
      <c r="T224" s="40"/>
      <c r="U224" s="39"/>
      <c r="V224" s="39"/>
      <c r="W224" s="39"/>
      <c r="X224" s="41"/>
      <c r="Y224" s="40"/>
      <c r="Z224" s="39"/>
      <c r="AA224" s="39"/>
      <c r="AB224" s="42"/>
      <c r="AC224" s="43"/>
      <c r="AD224" s="44"/>
      <c r="AE224" s="44"/>
      <c r="AF224" s="45"/>
      <c r="AG224" s="46"/>
      <c r="AH224" s="46"/>
      <c r="AI224" s="46"/>
      <c r="AJ224" s="46"/>
      <c r="AK224" s="46"/>
      <c r="AL224" s="46"/>
      <c r="AM224" s="46"/>
      <c r="AN224" s="46"/>
      <c r="AO224" s="46"/>
      <c r="AP224" s="46"/>
      <c r="AQ224" s="47"/>
      <c r="AR224" s="48"/>
      <c r="AS224" s="47"/>
      <c r="AT224" s="47"/>
      <c r="AU224" s="47"/>
      <c r="AV224" s="47"/>
      <c r="AW224" s="49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  <c r="BJ224" s="46"/>
      <c r="BK224" s="50"/>
      <c r="BL224" s="46"/>
      <c r="BM224" s="46"/>
      <c r="BN224" s="46"/>
      <c r="BO224" s="46"/>
      <c r="BP224" s="46"/>
      <c r="BQ224" s="46"/>
      <c r="BR224" s="46"/>
      <c r="BS224" s="46"/>
      <c r="BT224" s="46"/>
      <c r="BU224" s="46"/>
      <c r="BV224" s="51"/>
      <c r="BW224" s="52">
        <f t="shared" si="30"/>
        <v>0</v>
      </c>
      <c r="BX224" s="53">
        <f t="shared" si="34"/>
        <v>0</v>
      </c>
      <c r="BY224" s="53">
        <f t="shared" si="35"/>
        <v>0</v>
      </c>
      <c r="BZ224" s="54"/>
      <c r="CA224" s="262"/>
      <c r="CB224" s="262"/>
      <c r="CC224" s="262"/>
      <c r="CD224" s="262"/>
      <c r="CE224" s="262"/>
      <c r="CF224" s="262"/>
      <c r="CG224" s="262"/>
      <c r="CH224" s="262"/>
      <c r="CI224" s="262"/>
      <c r="CJ224" s="262"/>
      <c r="CK224" s="262"/>
      <c r="CL224" s="262"/>
      <c r="CM224" s="262"/>
      <c r="CN224" s="262"/>
      <c r="CO224" s="261">
        <f t="shared" si="36"/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262"/>
      <c r="DZ224" s="262"/>
      <c r="EA224" s="262"/>
      <c r="EB224" s="262"/>
    </row>
    <row r="225" s="28" customFormat="1" customHeight="1" spans="1:132">
      <c r="A225" s="283" t="s">
        <v>3944</v>
      </c>
      <c r="B225" s="95"/>
      <c r="C225" s="95" t="s">
        <v>2137</v>
      </c>
      <c r="D225" s="290" t="s">
        <v>782</v>
      </c>
      <c r="E225" s="109" t="s">
        <v>783</v>
      </c>
      <c r="F225" s="110" t="s">
        <v>784</v>
      </c>
      <c r="G225" s="99">
        <f t="shared" si="37"/>
        <v>0</v>
      </c>
      <c r="H225" s="100"/>
      <c r="I225" s="150">
        <f t="shared" si="38"/>
        <v>0</v>
      </c>
      <c r="J225" s="151">
        <f t="shared" si="31"/>
        <v>0</v>
      </c>
      <c r="K225" s="37"/>
      <c r="L225" s="36"/>
      <c r="M225" s="33">
        <f t="shared" si="32"/>
        <v>0</v>
      </c>
      <c r="N225" s="38">
        <f t="shared" si="33"/>
        <v>0</v>
      </c>
      <c r="O225" s="162"/>
      <c r="P225" s="162"/>
      <c r="Q225" s="162"/>
      <c r="R225" s="162"/>
      <c r="S225" s="162"/>
      <c r="T225" s="40"/>
      <c r="U225" s="39"/>
      <c r="V225" s="39"/>
      <c r="W225" s="39"/>
      <c r="X225" s="41"/>
      <c r="Y225" s="40"/>
      <c r="Z225" s="39"/>
      <c r="AA225" s="39"/>
      <c r="AB225" s="42"/>
      <c r="AC225" s="43"/>
      <c r="AD225" s="44"/>
      <c r="AE225" s="44"/>
      <c r="AF225" s="45"/>
      <c r="AG225" s="46"/>
      <c r="AH225" s="46"/>
      <c r="AI225" s="46"/>
      <c r="AJ225" s="46"/>
      <c r="AK225" s="46"/>
      <c r="AL225" s="46"/>
      <c r="AM225" s="46"/>
      <c r="AN225" s="46"/>
      <c r="AO225" s="46"/>
      <c r="AP225" s="46"/>
      <c r="AQ225" s="47"/>
      <c r="AR225" s="48"/>
      <c r="AS225" s="47"/>
      <c r="AT225" s="47"/>
      <c r="AU225" s="47"/>
      <c r="AV225" s="47"/>
      <c r="AW225" s="49"/>
      <c r="AX225" s="46"/>
      <c r="AY225" s="46"/>
      <c r="AZ225" s="46"/>
      <c r="BA225" s="46"/>
      <c r="BB225" s="46"/>
      <c r="BC225" s="46"/>
      <c r="BD225" s="46"/>
      <c r="BE225" s="46"/>
      <c r="BF225" s="46"/>
      <c r="BG225" s="46"/>
      <c r="BH225" s="46"/>
      <c r="BI225" s="46"/>
      <c r="BJ225" s="46"/>
      <c r="BK225" s="50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51"/>
      <c r="BW225" s="52">
        <f t="shared" si="30"/>
        <v>0</v>
      </c>
      <c r="BX225" s="53">
        <f t="shared" si="34"/>
        <v>0</v>
      </c>
      <c r="BY225" s="53">
        <f t="shared" si="35"/>
        <v>0</v>
      </c>
      <c r="BZ225" s="54"/>
      <c r="CA225" s="261"/>
      <c r="CB225" s="261"/>
      <c r="CC225" s="261"/>
      <c r="CD225" s="261"/>
      <c r="CE225" s="261"/>
      <c r="CF225" s="261"/>
      <c r="CG225" s="261"/>
      <c r="CH225" s="261"/>
      <c r="CI225" s="261"/>
      <c r="CJ225" s="261"/>
      <c r="CK225" s="261"/>
      <c r="CL225" s="261"/>
      <c r="CM225" s="261"/>
      <c r="CN225" s="261"/>
      <c r="CO225" s="261">
        <f t="shared" si="36"/>
        <v>0</v>
      </c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261"/>
      <c r="DN225" s="261"/>
      <c r="DO225" s="261"/>
      <c r="DP225" s="261"/>
      <c r="DQ225" s="261"/>
      <c r="DR225" s="261"/>
      <c r="DS225" s="261"/>
      <c r="DT225" s="261"/>
      <c r="DU225" s="261"/>
      <c r="DV225" s="261"/>
      <c r="DW225" s="261"/>
      <c r="DX225" s="261"/>
      <c r="DY225" s="261"/>
      <c r="DZ225" s="261"/>
      <c r="EA225" s="261"/>
      <c r="EB225" s="261"/>
    </row>
    <row r="226" s="28" customFormat="1" customHeight="1" spans="1:132">
      <c r="A226" s="283" t="s">
        <v>3944</v>
      </c>
      <c r="B226" s="95"/>
      <c r="C226" s="95" t="s">
        <v>2137</v>
      </c>
      <c r="D226" s="290" t="s">
        <v>785</v>
      </c>
      <c r="E226" s="109" t="s">
        <v>786</v>
      </c>
      <c r="F226" s="110" t="s">
        <v>787</v>
      </c>
      <c r="G226" s="99">
        <f t="shared" si="37"/>
        <v>0</v>
      </c>
      <c r="H226" s="100"/>
      <c r="I226" s="150">
        <f t="shared" si="38"/>
        <v>0</v>
      </c>
      <c r="J226" s="151">
        <f t="shared" si="31"/>
        <v>0</v>
      </c>
      <c r="K226" s="37"/>
      <c r="L226" s="36"/>
      <c r="M226" s="33">
        <f t="shared" si="32"/>
        <v>0</v>
      </c>
      <c r="N226" s="38">
        <f t="shared" si="33"/>
        <v>0</v>
      </c>
      <c r="O226" s="162"/>
      <c r="P226" s="162"/>
      <c r="Q226" s="162"/>
      <c r="R226" s="162"/>
      <c r="S226" s="162"/>
      <c r="T226" s="40"/>
      <c r="U226" s="39"/>
      <c r="V226" s="39"/>
      <c r="W226" s="39"/>
      <c r="X226" s="41"/>
      <c r="Y226" s="40"/>
      <c r="Z226" s="39"/>
      <c r="AA226" s="39"/>
      <c r="AB226" s="42"/>
      <c r="AC226" s="43"/>
      <c r="AD226" s="44"/>
      <c r="AE226" s="44"/>
      <c r="AF226" s="45"/>
      <c r="AG226" s="46"/>
      <c r="AH226" s="46"/>
      <c r="AI226" s="46"/>
      <c r="AJ226" s="46"/>
      <c r="AK226" s="46"/>
      <c r="AL226" s="46"/>
      <c r="AM226" s="46"/>
      <c r="AN226" s="46"/>
      <c r="AO226" s="46"/>
      <c r="AP226" s="46"/>
      <c r="AQ226" s="47"/>
      <c r="AR226" s="48"/>
      <c r="AS226" s="47"/>
      <c r="AT226" s="47"/>
      <c r="AU226" s="47"/>
      <c r="AV226" s="47"/>
      <c r="AW226" s="49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  <c r="BJ226" s="46"/>
      <c r="BK226" s="50"/>
      <c r="BL226" s="46"/>
      <c r="BM226" s="46"/>
      <c r="BN226" s="46"/>
      <c r="BO226" s="46"/>
      <c r="BP226" s="46"/>
      <c r="BQ226" s="46"/>
      <c r="BR226" s="46"/>
      <c r="BS226" s="46"/>
      <c r="BT226" s="46"/>
      <c r="BU226" s="46"/>
      <c r="BV226" s="51"/>
      <c r="BW226" s="52">
        <f t="shared" si="30"/>
        <v>0</v>
      </c>
      <c r="BX226" s="53">
        <f t="shared" si="34"/>
        <v>0</v>
      </c>
      <c r="BY226" s="53">
        <f t="shared" si="35"/>
        <v>0</v>
      </c>
      <c r="BZ226" s="54"/>
      <c r="CA226" s="261"/>
      <c r="CB226" s="261"/>
      <c r="CC226" s="261"/>
      <c r="CD226" s="261"/>
      <c r="CE226" s="261"/>
      <c r="CF226" s="261"/>
      <c r="CG226" s="261"/>
      <c r="CH226" s="261"/>
      <c r="CI226" s="261"/>
      <c r="CJ226" s="261"/>
      <c r="CK226" s="261"/>
      <c r="CL226" s="261"/>
      <c r="CM226" s="261"/>
      <c r="CN226" s="261"/>
      <c r="CO226" s="261">
        <f t="shared" si="36"/>
        <v>0</v>
      </c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261"/>
      <c r="DN226" s="261"/>
      <c r="DO226" s="261"/>
      <c r="DP226" s="261"/>
      <c r="DQ226" s="261"/>
      <c r="DR226" s="261"/>
      <c r="DS226" s="261"/>
      <c r="DT226" s="261"/>
      <c r="DU226" s="261"/>
      <c r="DV226" s="261"/>
      <c r="DW226" s="261"/>
      <c r="DX226" s="261"/>
      <c r="DY226" s="261"/>
      <c r="DZ226" s="261"/>
      <c r="EA226" s="261"/>
      <c r="EB226" s="261"/>
    </row>
    <row r="227" s="28" customFormat="1" customHeight="1" spans="1:132">
      <c r="A227" s="283" t="s">
        <v>3944</v>
      </c>
      <c r="B227" s="95"/>
      <c r="C227" s="95" t="s">
        <v>2130</v>
      </c>
      <c r="D227" s="290" t="s">
        <v>788</v>
      </c>
      <c r="E227" s="109" t="s">
        <v>789</v>
      </c>
      <c r="F227" s="113" t="s">
        <v>790</v>
      </c>
      <c r="G227" s="99">
        <f t="shared" si="37"/>
        <v>0</v>
      </c>
      <c r="H227" s="114"/>
      <c r="I227" s="150">
        <f t="shared" si="38"/>
        <v>0</v>
      </c>
      <c r="J227" s="151">
        <f t="shared" si="31"/>
        <v>0</v>
      </c>
      <c r="K227" s="37"/>
      <c r="L227" s="36"/>
      <c r="M227" s="33">
        <f t="shared" si="32"/>
        <v>0</v>
      </c>
      <c r="N227" s="38">
        <f t="shared" si="33"/>
        <v>0</v>
      </c>
      <c r="O227" s="158"/>
      <c r="P227" s="158"/>
      <c r="Q227" s="158"/>
      <c r="R227" s="158"/>
      <c r="S227" s="158"/>
      <c r="T227" s="40"/>
      <c r="U227" s="39"/>
      <c r="V227" s="39"/>
      <c r="W227" s="39"/>
      <c r="X227" s="41"/>
      <c r="Y227" s="40"/>
      <c r="Z227" s="39"/>
      <c r="AA227" s="39"/>
      <c r="AB227" s="42"/>
      <c r="AC227" s="43"/>
      <c r="AD227" s="44"/>
      <c r="AE227" s="44"/>
      <c r="AF227" s="45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47"/>
      <c r="AR227" s="48"/>
      <c r="AS227" s="47"/>
      <c r="AT227" s="47"/>
      <c r="AU227" s="47"/>
      <c r="AV227" s="47"/>
      <c r="AW227" s="49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  <c r="BJ227" s="46"/>
      <c r="BK227" s="50"/>
      <c r="BL227" s="178"/>
      <c r="BM227" s="178"/>
      <c r="BN227" s="178"/>
      <c r="BO227" s="46"/>
      <c r="BP227" s="46"/>
      <c r="BQ227" s="46"/>
      <c r="BR227" s="46"/>
      <c r="BS227" s="46"/>
      <c r="BT227" s="46"/>
      <c r="BU227" s="46"/>
      <c r="BV227" s="51"/>
      <c r="BW227" s="52">
        <f t="shared" si="30"/>
        <v>0</v>
      </c>
      <c r="BX227" s="53">
        <f t="shared" si="34"/>
        <v>0</v>
      </c>
      <c r="BY227" s="53">
        <f t="shared" si="35"/>
        <v>0</v>
      </c>
      <c r="BZ227" s="54"/>
      <c r="CA227" s="261"/>
      <c r="CB227" s="261"/>
      <c r="CC227" s="261"/>
      <c r="CD227" s="261"/>
      <c r="CE227" s="261"/>
      <c r="CF227" s="261"/>
      <c r="CG227" s="261"/>
      <c r="CH227" s="261"/>
      <c r="CI227" s="261"/>
      <c r="CJ227" s="261"/>
      <c r="CK227" s="261"/>
      <c r="CL227" s="261"/>
      <c r="CM227" s="261"/>
      <c r="CN227" s="261"/>
      <c r="CO227" s="261">
        <f t="shared" si="36"/>
        <v>0</v>
      </c>
      <c r="CP227" s="261"/>
      <c r="CQ227" s="261"/>
      <c r="CR227" s="261"/>
      <c r="CS227" s="261"/>
      <c r="CT227" s="261"/>
      <c r="CU227" s="261"/>
      <c r="CV227" s="261"/>
      <c r="CW227" s="261"/>
      <c r="CX227" s="261"/>
      <c r="CY227" s="261"/>
      <c r="CZ227" s="261"/>
      <c r="DA227" s="261"/>
      <c r="DB227" s="261"/>
      <c r="DC227" s="261"/>
      <c r="DD227" s="261"/>
      <c r="DE227" s="261"/>
      <c r="DF227" s="261"/>
      <c r="DG227" s="261"/>
      <c r="DH227" s="261"/>
      <c r="DI227" s="261"/>
      <c r="DJ227" s="261"/>
      <c r="DK227" s="261"/>
      <c r="DL227" s="261"/>
      <c r="DM227" s="261"/>
      <c r="DN227" s="261"/>
      <c r="DO227" s="261"/>
      <c r="DP227" s="261"/>
      <c r="DQ227" s="261"/>
      <c r="DR227" s="261"/>
      <c r="DS227" s="261"/>
      <c r="DT227" s="261"/>
      <c r="DU227" s="261"/>
      <c r="DV227" s="261"/>
      <c r="DW227" s="261"/>
      <c r="DX227" s="261"/>
      <c r="DY227" s="261"/>
      <c r="DZ227" s="261"/>
      <c r="EA227" s="261"/>
      <c r="EB227" s="261"/>
    </row>
    <row r="228" s="28" customFormat="1" customHeight="1" spans="1:132">
      <c r="A228" s="283" t="s">
        <v>3944</v>
      </c>
      <c r="B228" s="95"/>
      <c r="C228" s="95" t="s">
        <v>2130</v>
      </c>
      <c r="D228" s="290" t="s">
        <v>791</v>
      </c>
      <c r="E228" s="109" t="s">
        <v>792</v>
      </c>
      <c r="F228" s="113" t="s">
        <v>793</v>
      </c>
      <c r="G228" s="99">
        <f t="shared" si="37"/>
        <v>0</v>
      </c>
      <c r="H228" s="114"/>
      <c r="I228" s="150">
        <f t="shared" si="38"/>
        <v>0</v>
      </c>
      <c r="J228" s="151">
        <f t="shared" si="31"/>
        <v>0</v>
      </c>
      <c r="K228" s="37"/>
      <c r="L228" s="36"/>
      <c r="M228" s="33">
        <f t="shared" si="32"/>
        <v>0</v>
      </c>
      <c r="N228" s="38">
        <f t="shared" si="33"/>
        <v>0</v>
      </c>
      <c r="O228" s="158"/>
      <c r="P228" s="158"/>
      <c r="Q228" s="158"/>
      <c r="R228" s="158"/>
      <c r="S228" s="158"/>
      <c r="T228" s="40"/>
      <c r="U228" s="39"/>
      <c r="V228" s="39"/>
      <c r="W228" s="39"/>
      <c r="X228" s="41"/>
      <c r="Y228" s="40"/>
      <c r="Z228" s="39"/>
      <c r="AA228" s="39"/>
      <c r="AB228" s="42"/>
      <c r="AC228" s="43"/>
      <c r="AD228" s="44"/>
      <c r="AE228" s="44"/>
      <c r="AF228" s="45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47"/>
      <c r="AR228" s="48"/>
      <c r="AS228" s="47"/>
      <c r="AT228" s="47"/>
      <c r="AU228" s="47"/>
      <c r="AV228" s="47"/>
      <c r="AW228" s="49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50"/>
      <c r="BL228" s="178"/>
      <c r="BM228" s="178"/>
      <c r="BN228" s="178"/>
      <c r="BO228" s="46"/>
      <c r="BP228" s="46"/>
      <c r="BQ228" s="46"/>
      <c r="BR228" s="46"/>
      <c r="BS228" s="46"/>
      <c r="BT228" s="46"/>
      <c r="BU228" s="46"/>
      <c r="BV228" s="51"/>
      <c r="BW228" s="52">
        <f t="shared" si="30"/>
        <v>0</v>
      </c>
      <c r="BX228" s="53">
        <f t="shared" si="34"/>
        <v>0</v>
      </c>
      <c r="BY228" s="53">
        <f t="shared" si="35"/>
        <v>0</v>
      </c>
      <c r="BZ228" s="54"/>
      <c r="CA228" s="261"/>
      <c r="CB228" s="261"/>
      <c r="CC228" s="261"/>
      <c r="CD228" s="261"/>
      <c r="CE228" s="261"/>
      <c r="CF228" s="261"/>
      <c r="CG228" s="261"/>
      <c r="CH228" s="261"/>
      <c r="CI228" s="261"/>
      <c r="CJ228" s="261"/>
      <c r="CK228" s="261"/>
      <c r="CL228" s="261"/>
      <c r="CM228" s="261"/>
      <c r="CN228" s="261"/>
      <c r="CO228" s="261">
        <f t="shared" si="36"/>
        <v>0</v>
      </c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261"/>
      <c r="DN228" s="261"/>
      <c r="DO228" s="261"/>
      <c r="DP228" s="261"/>
      <c r="DQ228" s="261"/>
      <c r="DR228" s="261"/>
      <c r="DS228" s="261"/>
      <c r="DT228" s="261"/>
      <c r="DU228" s="261"/>
      <c r="DV228" s="261"/>
      <c r="DW228" s="261"/>
      <c r="DX228" s="261"/>
      <c r="DY228" s="261"/>
      <c r="DZ228" s="261"/>
      <c r="EA228" s="261"/>
      <c r="EB228" s="261"/>
    </row>
    <row r="229" s="28" customFormat="1" customHeight="1" spans="1:132">
      <c r="A229" s="283" t="s">
        <v>3944</v>
      </c>
      <c r="B229" s="95"/>
      <c r="C229" s="95" t="s">
        <v>2130</v>
      </c>
      <c r="D229" s="290" t="s">
        <v>794</v>
      </c>
      <c r="E229" s="109" t="s">
        <v>795</v>
      </c>
      <c r="F229" s="110" t="s">
        <v>796</v>
      </c>
      <c r="G229" s="99">
        <f t="shared" si="37"/>
        <v>0</v>
      </c>
      <c r="H229" s="100"/>
      <c r="I229" s="150">
        <f t="shared" si="38"/>
        <v>0</v>
      </c>
      <c r="J229" s="151">
        <f t="shared" si="31"/>
        <v>0</v>
      </c>
      <c r="K229" s="37"/>
      <c r="L229" s="36"/>
      <c r="M229" s="33">
        <f t="shared" si="32"/>
        <v>0</v>
      </c>
      <c r="N229" s="38">
        <f t="shared" si="33"/>
        <v>0</v>
      </c>
      <c r="O229" s="158"/>
      <c r="P229" s="158"/>
      <c r="Q229" s="158"/>
      <c r="R229" s="158"/>
      <c r="S229" s="158"/>
      <c r="T229" s="40"/>
      <c r="U229" s="39"/>
      <c r="V229" s="39"/>
      <c r="W229" s="39"/>
      <c r="X229" s="41"/>
      <c r="Y229" s="40"/>
      <c r="Z229" s="39"/>
      <c r="AA229" s="39"/>
      <c r="AB229" s="42"/>
      <c r="AC229" s="43"/>
      <c r="AD229" s="44"/>
      <c r="AE229" s="44"/>
      <c r="AF229" s="45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47"/>
      <c r="AR229" s="48"/>
      <c r="AS229" s="47"/>
      <c r="AT229" s="47"/>
      <c r="AU229" s="47"/>
      <c r="AV229" s="47"/>
      <c r="AW229" s="49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  <c r="BJ229" s="46"/>
      <c r="BK229" s="50"/>
      <c r="BL229" s="178"/>
      <c r="BM229" s="178"/>
      <c r="BN229" s="178"/>
      <c r="BO229" s="46"/>
      <c r="BP229" s="46"/>
      <c r="BQ229" s="46"/>
      <c r="BR229" s="46"/>
      <c r="BS229" s="46"/>
      <c r="BT229" s="46"/>
      <c r="BU229" s="46"/>
      <c r="BV229" s="51"/>
      <c r="BW229" s="52">
        <f t="shared" si="30"/>
        <v>0</v>
      </c>
      <c r="BX229" s="53">
        <f t="shared" si="34"/>
        <v>0</v>
      </c>
      <c r="BY229" s="53">
        <f t="shared" si="35"/>
        <v>0</v>
      </c>
      <c r="BZ229" s="54"/>
      <c r="CA229" s="261"/>
      <c r="CB229" s="261"/>
      <c r="CC229" s="261"/>
      <c r="CD229" s="261"/>
      <c r="CE229" s="261"/>
      <c r="CF229" s="261"/>
      <c r="CG229" s="261"/>
      <c r="CH229" s="261"/>
      <c r="CI229" s="261"/>
      <c r="CJ229" s="261"/>
      <c r="CK229" s="261"/>
      <c r="CL229" s="261"/>
      <c r="CM229" s="261"/>
      <c r="CN229" s="261"/>
      <c r="CO229" s="261">
        <f t="shared" si="36"/>
        <v>0</v>
      </c>
      <c r="CP229" s="261"/>
      <c r="CQ229" s="261"/>
      <c r="CR229" s="261"/>
      <c r="CS229" s="261"/>
      <c r="CT229" s="261"/>
      <c r="CU229" s="261"/>
      <c r="CV229" s="261"/>
      <c r="CW229" s="261"/>
      <c r="CX229" s="261"/>
      <c r="CY229" s="261"/>
      <c r="CZ229" s="261"/>
      <c r="DA229" s="261"/>
      <c r="DB229" s="261"/>
      <c r="DC229" s="261"/>
      <c r="DD229" s="261"/>
      <c r="DE229" s="261"/>
      <c r="DF229" s="261"/>
      <c r="DG229" s="261"/>
      <c r="DH229" s="261"/>
      <c r="DI229" s="261"/>
      <c r="DJ229" s="261"/>
      <c r="DK229" s="261"/>
      <c r="DL229" s="261"/>
      <c r="DM229" s="261"/>
      <c r="DN229" s="261"/>
      <c r="DO229" s="261"/>
      <c r="DP229" s="261"/>
      <c r="DQ229" s="261"/>
      <c r="DR229" s="261"/>
      <c r="DS229" s="261"/>
      <c r="DT229" s="261"/>
      <c r="DU229" s="261"/>
      <c r="DV229" s="261"/>
      <c r="DW229" s="261"/>
      <c r="DX229" s="261"/>
      <c r="DY229" s="261"/>
      <c r="DZ229" s="261"/>
      <c r="EA229" s="261"/>
      <c r="EB229" s="261"/>
    </row>
    <row r="230" s="28" customFormat="1" customHeight="1" spans="1:132">
      <c r="A230" s="283" t="s">
        <v>3944</v>
      </c>
      <c r="B230" s="95"/>
      <c r="C230" s="95" t="s">
        <v>2130</v>
      </c>
      <c r="D230" s="290" t="s">
        <v>797</v>
      </c>
      <c r="E230" s="109" t="s">
        <v>798</v>
      </c>
      <c r="F230" s="110" t="s">
        <v>799</v>
      </c>
      <c r="G230" s="99">
        <f t="shared" si="37"/>
        <v>0</v>
      </c>
      <c r="H230" s="100"/>
      <c r="I230" s="150">
        <f t="shared" si="38"/>
        <v>0</v>
      </c>
      <c r="J230" s="151">
        <f t="shared" si="31"/>
        <v>0</v>
      </c>
      <c r="K230" s="37"/>
      <c r="L230" s="36"/>
      <c r="M230" s="33">
        <f t="shared" si="32"/>
        <v>0</v>
      </c>
      <c r="N230" s="38">
        <f t="shared" si="33"/>
        <v>0</v>
      </c>
      <c r="O230" s="158"/>
      <c r="P230" s="158"/>
      <c r="Q230" s="158"/>
      <c r="R230" s="158"/>
      <c r="S230" s="158"/>
      <c r="T230" s="40"/>
      <c r="U230" s="39"/>
      <c r="V230" s="39"/>
      <c r="W230" s="39"/>
      <c r="X230" s="41"/>
      <c r="Y230" s="40"/>
      <c r="Z230" s="39"/>
      <c r="AA230" s="39"/>
      <c r="AB230" s="42"/>
      <c r="AC230" s="43"/>
      <c r="AD230" s="44"/>
      <c r="AE230" s="44"/>
      <c r="AF230" s="45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47"/>
      <c r="AR230" s="48"/>
      <c r="AS230" s="47"/>
      <c r="AT230" s="47"/>
      <c r="AU230" s="47"/>
      <c r="AV230" s="47"/>
      <c r="AW230" s="49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50"/>
      <c r="BL230" s="178"/>
      <c r="BM230" s="178"/>
      <c r="BN230" s="178"/>
      <c r="BO230" s="46"/>
      <c r="BP230" s="46"/>
      <c r="BQ230" s="46"/>
      <c r="BR230" s="46"/>
      <c r="BS230" s="46"/>
      <c r="BT230" s="46"/>
      <c r="BU230" s="46"/>
      <c r="BV230" s="51"/>
      <c r="BW230" s="52">
        <f t="shared" si="30"/>
        <v>0</v>
      </c>
      <c r="BX230" s="53">
        <f t="shared" si="34"/>
        <v>0</v>
      </c>
      <c r="BY230" s="53">
        <f t="shared" si="35"/>
        <v>0</v>
      </c>
      <c r="BZ230" s="54"/>
      <c r="CA230" s="261"/>
      <c r="CB230" s="261"/>
      <c r="CC230" s="261"/>
      <c r="CD230" s="261"/>
      <c r="CE230" s="261"/>
      <c r="CF230" s="261"/>
      <c r="CG230" s="261"/>
      <c r="CH230" s="261"/>
      <c r="CI230" s="261"/>
      <c r="CJ230" s="261"/>
      <c r="CK230" s="261"/>
      <c r="CL230" s="261"/>
      <c r="CM230" s="261"/>
      <c r="CN230" s="261"/>
      <c r="CO230" s="261">
        <f t="shared" si="36"/>
        <v>0</v>
      </c>
      <c r="CP230" s="261"/>
      <c r="CQ230" s="261"/>
      <c r="CR230" s="261"/>
      <c r="CS230" s="261"/>
      <c r="CT230" s="261"/>
      <c r="CU230" s="261"/>
      <c r="CV230" s="261"/>
      <c r="CW230" s="261"/>
      <c r="CX230" s="261"/>
      <c r="CY230" s="261"/>
      <c r="CZ230" s="261"/>
      <c r="DA230" s="261"/>
      <c r="DB230" s="261"/>
      <c r="DC230" s="261"/>
      <c r="DD230" s="261"/>
      <c r="DE230" s="261"/>
      <c r="DF230" s="261"/>
      <c r="DG230" s="261"/>
      <c r="DH230" s="261"/>
      <c r="DI230" s="261"/>
      <c r="DJ230" s="261"/>
      <c r="DK230" s="261"/>
      <c r="DL230" s="261"/>
      <c r="DM230" s="261"/>
      <c r="DN230" s="261"/>
      <c r="DO230" s="261"/>
      <c r="DP230" s="261"/>
      <c r="DQ230" s="261"/>
      <c r="DR230" s="261"/>
      <c r="DS230" s="261"/>
      <c r="DT230" s="261"/>
      <c r="DU230" s="261"/>
      <c r="DV230" s="261"/>
      <c r="DW230" s="261"/>
      <c r="DX230" s="261"/>
      <c r="DY230" s="261"/>
      <c r="DZ230" s="261"/>
      <c r="EA230" s="261"/>
      <c r="EB230" s="261"/>
    </row>
    <row r="231" s="28" customFormat="1" customHeight="1" spans="1:132">
      <c r="A231" s="283" t="s">
        <v>3944</v>
      </c>
      <c r="B231" s="95"/>
      <c r="C231" s="95" t="s">
        <v>2332</v>
      </c>
      <c r="D231" s="290" t="s">
        <v>800</v>
      </c>
      <c r="E231" s="109" t="s">
        <v>801</v>
      </c>
      <c r="F231" s="110" t="s">
        <v>802</v>
      </c>
      <c r="G231" s="99">
        <f t="shared" si="37"/>
        <v>0</v>
      </c>
      <c r="H231" s="100"/>
      <c r="I231" s="150">
        <f t="shared" si="38"/>
        <v>0</v>
      </c>
      <c r="J231" s="151">
        <f t="shared" si="31"/>
        <v>0</v>
      </c>
      <c r="K231" s="37"/>
      <c r="L231" s="36"/>
      <c r="M231" s="33">
        <f t="shared" si="32"/>
        <v>0</v>
      </c>
      <c r="N231" s="38">
        <f t="shared" si="33"/>
        <v>0</v>
      </c>
      <c r="O231" s="158"/>
      <c r="P231" s="158"/>
      <c r="Q231" s="158"/>
      <c r="R231" s="158"/>
      <c r="S231" s="158"/>
      <c r="T231" s="40"/>
      <c r="U231" s="39"/>
      <c r="V231" s="39"/>
      <c r="W231" s="39"/>
      <c r="X231" s="41"/>
      <c r="Y231" s="40"/>
      <c r="Z231" s="39"/>
      <c r="AA231" s="39"/>
      <c r="AB231" s="42"/>
      <c r="AC231" s="43"/>
      <c r="AD231" s="44"/>
      <c r="AE231" s="44"/>
      <c r="AF231" s="45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47"/>
      <c r="AR231" s="48"/>
      <c r="AS231" s="47"/>
      <c r="AT231" s="47"/>
      <c r="AU231" s="47"/>
      <c r="AV231" s="47"/>
      <c r="AW231" s="49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  <c r="BJ231" s="46"/>
      <c r="BK231" s="50"/>
      <c r="BL231" s="178"/>
      <c r="BM231" s="178"/>
      <c r="BN231" s="178"/>
      <c r="BO231" s="46"/>
      <c r="BP231" s="46"/>
      <c r="BQ231" s="46"/>
      <c r="BR231" s="46"/>
      <c r="BS231" s="46"/>
      <c r="BT231" s="46"/>
      <c r="BU231" s="46"/>
      <c r="BV231" s="51"/>
      <c r="BW231" s="52">
        <f t="shared" si="30"/>
        <v>0</v>
      </c>
      <c r="BX231" s="53">
        <f t="shared" si="34"/>
        <v>0</v>
      </c>
      <c r="BY231" s="53">
        <f t="shared" si="35"/>
        <v>0</v>
      </c>
      <c r="BZ231" s="54"/>
      <c r="CA231" s="261"/>
      <c r="CB231" s="261"/>
      <c r="CC231" s="261"/>
      <c r="CD231" s="261"/>
      <c r="CE231" s="261"/>
      <c r="CF231" s="261"/>
      <c r="CG231" s="261"/>
      <c r="CH231" s="261"/>
      <c r="CI231" s="261"/>
      <c r="CJ231" s="261"/>
      <c r="CK231" s="261"/>
      <c r="CL231" s="261"/>
      <c r="CM231" s="261"/>
      <c r="CN231" s="261"/>
      <c r="CO231" s="261">
        <f t="shared" si="36"/>
        <v>0</v>
      </c>
      <c r="CP231" s="261"/>
      <c r="CQ231" s="261"/>
      <c r="CR231" s="261"/>
      <c r="CS231" s="261"/>
      <c r="CT231" s="261"/>
      <c r="CU231" s="261"/>
      <c r="CV231" s="261"/>
      <c r="CW231" s="261"/>
      <c r="CX231" s="261"/>
      <c r="CY231" s="261"/>
      <c r="CZ231" s="261"/>
      <c r="DA231" s="261"/>
      <c r="DB231" s="261"/>
      <c r="DC231" s="261"/>
      <c r="DD231" s="261"/>
      <c r="DE231" s="261"/>
      <c r="DF231" s="261"/>
      <c r="DG231" s="261"/>
      <c r="DH231" s="261"/>
      <c r="DI231" s="261"/>
      <c r="DJ231" s="261"/>
      <c r="DK231" s="261"/>
      <c r="DL231" s="261"/>
      <c r="DM231" s="261"/>
      <c r="DN231" s="261"/>
      <c r="DO231" s="261"/>
      <c r="DP231" s="261"/>
      <c r="DQ231" s="261"/>
      <c r="DR231" s="261"/>
      <c r="DS231" s="261"/>
      <c r="DT231" s="261"/>
      <c r="DU231" s="261"/>
      <c r="DV231" s="261"/>
      <c r="DW231" s="261"/>
      <c r="DX231" s="261"/>
      <c r="DY231" s="261"/>
      <c r="DZ231" s="261"/>
      <c r="EA231" s="261"/>
      <c r="EB231" s="261"/>
    </row>
    <row r="232" s="28" customFormat="1" customHeight="1" spans="1:132">
      <c r="A232" s="283" t="s">
        <v>3944</v>
      </c>
      <c r="B232" s="95"/>
      <c r="C232" s="95" t="s">
        <v>2332</v>
      </c>
      <c r="D232" s="290" t="s">
        <v>803</v>
      </c>
      <c r="E232" s="109" t="s">
        <v>804</v>
      </c>
      <c r="F232" s="110" t="s">
        <v>805</v>
      </c>
      <c r="G232" s="99">
        <f t="shared" si="37"/>
        <v>0</v>
      </c>
      <c r="H232" s="100"/>
      <c r="I232" s="150">
        <f t="shared" si="38"/>
        <v>0</v>
      </c>
      <c r="J232" s="151">
        <f t="shared" si="31"/>
        <v>0</v>
      </c>
      <c r="K232" s="37"/>
      <c r="L232" s="36"/>
      <c r="M232" s="33">
        <f t="shared" si="32"/>
        <v>0</v>
      </c>
      <c r="N232" s="38">
        <f t="shared" si="33"/>
        <v>0</v>
      </c>
      <c r="O232" s="158"/>
      <c r="P232" s="158"/>
      <c r="Q232" s="158"/>
      <c r="R232" s="158"/>
      <c r="S232" s="158"/>
      <c r="T232" s="40"/>
      <c r="U232" s="39"/>
      <c r="V232" s="39"/>
      <c r="W232" s="39"/>
      <c r="X232" s="41"/>
      <c r="Y232" s="40"/>
      <c r="Z232" s="39"/>
      <c r="AA232" s="39"/>
      <c r="AB232" s="42"/>
      <c r="AC232" s="43"/>
      <c r="AD232" s="44"/>
      <c r="AE232" s="44"/>
      <c r="AF232" s="45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47"/>
      <c r="AR232" s="48"/>
      <c r="AS232" s="47"/>
      <c r="AT232" s="47"/>
      <c r="AU232" s="47"/>
      <c r="AV232" s="47"/>
      <c r="AW232" s="49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  <c r="BJ232" s="46"/>
      <c r="BK232" s="50"/>
      <c r="BL232" s="178"/>
      <c r="BM232" s="178"/>
      <c r="BN232" s="178"/>
      <c r="BO232" s="46"/>
      <c r="BP232" s="46"/>
      <c r="BQ232" s="46"/>
      <c r="BR232" s="46"/>
      <c r="BS232" s="46"/>
      <c r="BT232" s="46"/>
      <c r="BU232" s="46"/>
      <c r="BV232" s="51"/>
      <c r="BW232" s="52">
        <f t="shared" si="30"/>
        <v>0</v>
      </c>
      <c r="BX232" s="53">
        <f t="shared" si="34"/>
        <v>0</v>
      </c>
      <c r="BY232" s="53">
        <f t="shared" si="35"/>
        <v>0</v>
      </c>
      <c r="BZ232" s="54"/>
      <c r="CA232" s="261"/>
      <c r="CB232" s="261"/>
      <c r="CC232" s="261"/>
      <c r="CD232" s="261"/>
      <c r="CE232" s="261"/>
      <c r="CF232" s="261"/>
      <c r="CG232" s="261"/>
      <c r="CH232" s="261"/>
      <c r="CI232" s="261"/>
      <c r="CJ232" s="261"/>
      <c r="CK232" s="261"/>
      <c r="CL232" s="261"/>
      <c r="CM232" s="261"/>
      <c r="CN232" s="261"/>
      <c r="CO232" s="261">
        <f t="shared" si="36"/>
        <v>0</v>
      </c>
      <c r="CP232" s="261"/>
      <c r="CQ232" s="261"/>
      <c r="CR232" s="261"/>
      <c r="CS232" s="261"/>
      <c r="CT232" s="261"/>
      <c r="CU232" s="261"/>
      <c r="CV232" s="261"/>
      <c r="CW232" s="261"/>
      <c r="CX232" s="261"/>
      <c r="CY232" s="261"/>
      <c r="CZ232" s="261"/>
      <c r="DA232" s="261"/>
      <c r="DB232" s="261"/>
      <c r="DC232" s="261"/>
      <c r="DD232" s="261"/>
      <c r="DE232" s="261"/>
      <c r="DF232" s="261"/>
      <c r="DG232" s="261"/>
      <c r="DH232" s="261"/>
      <c r="DI232" s="261"/>
      <c r="DJ232" s="261"/>
      <c r="DK232" s="261"/>
      <c r="DL232" s="261"/>
      <c r="DM232" s="261"/>
      <c r="DN232" s="261"/>
      <c r="DO232" s="261"/>
      <c r="DP232" s="261"/>
      <c r="DQ232" s="261"/>
      <c r="DR232" s="261"/>
      <c r="DS232" s="261"/>
      <c r="DT232" s="261"/>
      <c r="DU232" s="261"/>
      <c r="DV232" s="261"/>
      <c r="DW232" s="261"/>
      <c r="DX232" s="261"/>
      <c r="DY232" s="261"/>
      <c r="DZ232" s="261"/>
      <c r="EA232" s="261"/>
      <c r="EB232" s="261"/>
    </row>
    <row r="233" s="28" customFormat="1" customHeight="1" spans="1:132">
      <c r="A233" s="283" t="s">
        <v>3944</v>
      </c>
      <c r="B233" s="95"/>
      <c r="C233" s="95" t="s">
        <v>2332</v>
      </c>
      <c r="D233" s="290" t="s">
        <v>806</v>
      </c>
      <c r="E233" s="109" t="s">
        <v>807</v>
      </c>
      <c r="F233" s="110" t="s">
        <v>808</v>
      </c>
      <c r="G233" s="99">
        <f t="shared" si="37"/>
        <v>0</v>
      </c>
      <c r="H233" s="100"/>
      <c r="I233" s="150">
        <f t="shared" si="38"/>
        <v>0</v>
      </c>
      <c r="J233" s="151">
        <f t="shared" si="31"/>
        <v>0</v>
      </c>
      <c r="K233" s="37"/>
      <c r="L233" s="36"/>
      <c r="M233" s="33">
        <f t="shared" si="32"/>
        <v>0</v>
      </c>
      <c r="N233" s="38">
        <f t="shared" si="33"/>
        <v>0</v>
      </c>
      <c r="O233" s="158"/>
      <c r="P233" s="158"/>
      <c r="Q233" s="158"/>
      <c r="R233" s="158"/>
      <c r="S233" s="158"/>
      <c r="T233" s="40"/>
      <c r="U233" s="39"/>
      <c r="V233" s="39"/>
      <c r="W233" s="39"/>
      <c r="X233" s="41"/>
      <c r="Y233" s="40"/>
      <c r="Z233" s="39"/>
      <c r="AA233" s="39"/>
      <c r="AB233" s="42"/>
      <c r="AC233" s="43"/>
      <c r="AD233" s="44"/>
      <c r="AE233" s="44"/>
      <c r="AF233" s="45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47"/>
      <c r="AR233" s="48"/>
      <c r="AS233" s="47"/>
      <c r="AT233" s="47"/>
      <c r="AU233" s="47"/>
      <c r="AV233" s="47"/>
      <c r="AW233" s="49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  <c r="BJ233" s="46"/>
      <c r="BK233" s="50"/>
      <c r="BL233" s="178"/>
      <c r="BM233" s="178"/>
      <c r="BN233" s="178"/>
      <c r="BO233" s="46"/>
      <c r="BP233" s="46"/>
      <c r="BQ233" s="46"/>
      <c r="BR233" s="46"/>
      <c r="BS233" s="46"/>
      <c r="BT233" s="46"/>
      <c r="BU233" s="46"/>
      <c r="BV233" s="51"/>
      <c r="BW233" s="52">
        <f t="shared" si="30"/>
        <v>0</v>
      </c>
      <c r="BX233" s="53">
        <f t="shared" si="34"/>
        <v>0</v>
      </c>
      <c r="BY233" s="53">
        <f t="shared" si="35"/>
        <v>0</v>
      </c>
      <c r="BZ233" s="54"/>
      <c r="CA233" s="261"/>
      <c r="CB233" s="261"/>
      <c r="CC233" s="261"/>
      <c r="CD233" s="261"/>
      <c r="CE233" s="261"/>
      <c r="CF233" s="261"/>
      <c r="CG233" s="261"/>
      <c r="CH233" s="261"/>
      <c r="CI233" s="261"/>
      <c r="CJ233" s="261"/>
      <c r="CK233" s="261"/>
      <c r="CL233" s="261"/>
      <c r="CM233" s="261"/>
      <c r="CN233" s="261"/>
      <c r="CO233" s="261">
        <f t="shared" si="36"/>
        <v>0</v>
      </c>
      <c r="CP233" s="261"/>
      <c r="CQ233" s="261"/>
      <c r="CR233" s="261"/>
      <c r="CS233" s="261"/>
      <c r="CT233" s="261"/>
      <c r="CU233" s="261"/>
      <c r="CV233" s="261"/>
      <c r="CW233" s="261"/>
      <c r="CX233" s="261"/>
      <c r="CY233" s="261"/>
      <c r="CZ233" s="261"/>
      <c r="DA233" s="261"/>
      <c r="DB233" s="261"/>
      <c r="DC233" s="261"/>
      <c r="DD233" s="261"/>
      <c r="DE233" s="261"/>
      <c r="DF233" s="261"/>
      <c r="DG233" s="261"/>
      <c r="DH233" s="261"/>
      <c r="DI233" s="261"/>
      <c r="DJ233" s="261"/>
      <c r="DK233" s="261"/>
      <c r="DL233" s="261"/>
      <c r="DM233" s="261"/>
      <c r="DN233" s="261"/>
      <c r="DO233" s="261"/>
      <c r="DP233" s="261"/>
      <c r="DQ233" s="261"/>
      <c r="DR233" s="261"/>
      <c r="DS233" s="261"/>
      <c r="DT233" s="261"/>
      <c r="DU233" s="261"/>
      <c r="DV233" s="261"/>
      <c r="DW233" s="261"/>
      <c r="DX233" s="261"/>
      <c r="DY233" s="261"/>
      <c r="DZ233" s="261"/>
      <c r="EA233" s="261"/>
      <c r="EB233" s="261"/>
    </row>
    <row r="234" s="28" customFormat="1" customHeight="1" spans="1:132">
      <c r="A234" s="283" t="s">
        <v>3944</v>
      </c>
      <c r="B234" s="95"/>
      <c r="C234" s="95" t="s">
        <v>2332</v>
      </c>
      <c r="D234" s="290" t="s">
        <v>809</v>
      </c>
      <c r="E234" s="109" t="s">
        <v>810</v>
      </c>
      <c r="F234" s="110" t="s">
        <v>811</v>
      </c>
      <c r="G234" s="99">
        <f t="shared" si="37"/>
        <v>0</v>
      </c>
      <c r="H234" s="100"/>
      <c r="I234" s="150">
        <f t="shared" si="38"/>
        <v>0</v>
      </c>
      <c r="J234" s="151">
        <f t="shared" si="31"/>
        <v>0</v>
      </c>
      <c r="K234" s="35"/>
      <c r="L234" s="36"/>
      <c r="M234" s="33">
        <f t="shared" si="32"/>
        <v>0</v>
      </c>
      <c r="N234" s="38">
        <f t="shared" si="33"/>
        <v>0</v>
      </c>
      <c r="O234" s="158"/>
      <c r="P234" s="158"/>
      <c r="Q234" s="158"/>
      <c r="R234" s="158"/>
      <c r="S234" s="158"/>
      <c r="T234" s="40"/>
      <c r="U234" s="39"/>
      <c r="V234" s="39"/>
      <c r="W234" s="39"/>
      <c r="X234" s="41"/>
      <c r="Y234" s="40"/>
      <c r="Z234" s="39"/>
      <c r="AA234" s="39"/>
      <c r="AB234" s="42"/>
      <c r="AC234" s="43"/>
      <c r="AD234" s="44"/>
      <c r="AE234" s="44"/>
      <c r="AF234" s="45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47"/>
      <c r="AR234" s="48"/>
      <c r="AS234" s="47"/>
      <c r="AT234" s="47"/>
      <c r="AU234" s="47"/>
      <c r="AV234" s="47"/>
      <c r="AW234" s="49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  <c r="BJ234" s="46"/>
      <c r="BK234" s="50"/>
      <c r="BL234" s="178"/>
      <c r="BM234" s="178"/>
      <c r="BN234" s="178"/>
      <c r="BO234" s="46"/>
      <c r="BP234" s="46"/>
      <c r="BQ234" s="46"/>
      <c r="BR234" s="46"/>
      <c r="BS234" s="46"/>
      <c r="BT234" s="46"/>
      <c r="BU234" s="46"/>
      <c r="BV234" s="51"/>
      <c r="BW234" s="52">
        <f t="shared" si="30"/>
        <v>0</v>
      </c>
      <c r="BX234" s="53">
        <f t="shared" si="34"/>
        <v>0</v>
      </c>
      <c r="BY234" s="53">
        <f t="shared" si="35"/>
        <v>0</v>
      </c>
      <c r="BZ234" s="54"/>
      <c r="CA234" s="261"/>
      <c r="CB234" s="261"/>
      <c r="CC234" s="261"/>
      <c r="CD234" s="261"/>
      <c r="CE234" s="261"/>
      <c r="CF234" s="261"/>
      <c r="CG234" s="261"/>
      <c r="CH234" s="261"/>
      <c r="CI234" s="261"/>
      <c r="CJ234" s="261"/>
      <c r="CK234" s="261"/>
      <c r="CL234" s="261"/>
      <c r="CM234" s="261"/>
      <c r="CN234" s="261"/>
      <c r="CO234" s="261">
        <f t="shared" si="36"/>
        <v>0</v>
      </c>
      <c r="CP234" s="261"/>
      <c r="CQ234" s="261"/>
      <c r="CR234" s="261"/>
      <c r="CS234" s="261"/>
      <c r="CT234" s="261"/>
      <c r="CU234" s="261"/>
      <c r="CV234" s="261"/>
      <c r="CW234" s="261"/>
      <c r="CX234" s="261"/>
      <c r="CY234" s="261"/>
      <c r="CZ234" s="261"/>
      <c r="DA234" s="261"/>
      <c r="DB234" s="261"/>
      <c r="DC234" s="261"/>
      <c r="DD234" s="261"/>
      <c r="DE234" s="261"/>
      <c r="DF234" s="261"/>
      <c r="DG234" s="261"/>
      <c r="DH234" s="261"/>
      <c r="DI234" s="261"/>
      <c r="DJ234" s="261"/>
      <c r="DK234" s="261"/>
      <c r="DL234" s="261"/>
      <c r="DM234" s="261"/>
      <c r="DN234" s="261"/>
      <c r="DO234" s="261"/>
      <c r="DP234" s="261"/>
      <c r="DQ234" s="261"/>
      <c r="DR234" s="261"/>
      <c r="DS234" s="261"/>
      <c r="DT234" s="261"/>
      <c r="DU234" s="261"/>
      <c r="DV234" s="261"/>
      <c r="DW234" s="261"/>
      <c r="DX234" s="261"/>
      <c r="DY234" s="261"/>
      <c r="DZ234" s="261"/>
      <c r="EA234" s="261"/>
      <c r="EB234" s="261"/>
    </row>
    <row r="235" s="28" customFormat="1" customHeight="1" spans="1:132">
      <c r="A235" s="283" t="s">
        <v>3944</v>
      </c>
      <c r="B235" s="95"/>
      <c r="C235" s="95" t="s">
        <v>2334</v>
      </c>
      <c r="D235" s="290" t="s">
        <v>812</v>
      </c>
      <c r="E235" s="109" t="s">
        <v>813</v>
      </c>
      <c r="F235" s="110" t="s">
        <v>814</v>
      </c>
      <c r="G235" s="99">
        <f t="shared" si="37"/>
        <v>0</v>
      </c>
      <c r="H235" s="100"/>
      <c r="I235" s="150">
        <f t="shared" si="38"/>
        <v>0</v>
      </c>
      <c r="J235" s="151">
        <f t="shared" si="31"/>
        <v>0</v>
      </c>
      <c r="K235" s="35"/>
      <c r="L235" s="36"/>
      <c r="M235" s="33">
        <f t="shared" si="32"/>
        <v>0</v>
      </c>
      <c r="N235" s="38">
        <f t="shared" si="33"/>
        <v>0</v>
      </c>
      <c r="O235" s="158"/>
      <c r="P235" s="158"/>
      <c r="Q235" s="158"/>
      <c r="R235" s="158"/>
      <c r="S235" s="158"/>
      <c r="T235" s="40"/>
      <c r="U235" s="39"/>
      <c r="V235" s="39"/>
      <c r="W235" s="39"/>
      <c r="X235" s="41"/>
      <c r="Y235" s="40"/>
      <c r="Z235" s="39"/>
      <c r="AA235" s="39"/>
      <c r="AB235" s="42"/>
      <c r="AC235" s="43"/>
      <c r="AD235" s="44"/>
      <c r="AE235" s="44"/>
      <c r="AF235" s="45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47"/>
      <c r="AR235" s="48"/>
      <c r="AS235" s="47"/>
      <c r="AT235" s="47"/>
      <c r="AU235" s="47"/>
      <c r="AV235" s="47"/>
      <c r="AW235" s="49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  <c r="BJ235" s="46"/>
      <c r="BK235" s="50"/>
      <c r="BL235" s="178"/>
      <c r="BM235" s="178"/>
      <c r="BN235" s="178"/>
      <c r="BO235" s="46"/>
      <c r="BP235" s="46"/>
      <c r="BQ235" s="46"/>
      <c r="BR235" s="46"/>
      <c r="BS235" s="46"/>
      <c r="BT235" s="46"/>
      <c r="BU235" s="46"/>
      <c r="BV235" s="51"/>
      <c r="BW235" s="52">
        <f t="shared" si="30"/>
        <v>0</v>
      </c>
      <c r="BX235" s="53">
        <f t="shared" si="34"/>
        <v>0</v>
      </c>
      <c r="BY235" s="53">
        <f t="shared" si="35"/>
        <v>0</v>
      </c>
      <c r="BZ235" s="54"/>
      <c r="CA235" s="261"/>
      <c r="CB235" s="261"/>
      <c r="CC235" s="261"/>
      <c r="CD235" s="261"/>
      <c r="CE235" s="261"/>
      <c r="CF235" s="261"/>
      <c r="CG235" s="261"/>
      <c r="CH235" s="261"/>
      <c r="CI235" s="261"/>
      <c r="CJ235" s="261"/>
      <c r="CK235" s="261"/>
      <c r="CL235" s="261"/>
      <c r="CM235" s="261"/>
      <c r="CN235" s="261"/>
      <c r="CO235" s="261">
        <f t="shared" si="36"/>
        <v>0</v>
      </c>
      <c r="CP235" s="261"/>
      <c r="CQ235" s="261"/>
      <c r="CR235" s="261"/>
      <c r="CS235" s="261"/>
      <c r="CT235" s="261"/>
      <c r="CU235" s="261"/>
      <c r="CV235" s="261"/>
      <c r="CW235" s="261"/>
      <c r="CX235" s="261"/>
      <c r="CY235" s="261"/>
      <c r="CZ235" s="261"/>
      <c r="DA235" s="261"/>
      <c r="DB235" s="261"/>
      <c r="DC235" s="261"/>
      <c r="DD235" s="261"/>
      <c r="DE235" s="261"/>
      <c r="DF235" s="261"/>
      <c r="DG235" s="261"/>
      <c r="DH235" s="261"/>
      <c r="DI235" s="261"/>
      <c r="DJ235" s="261"/>
      <c r="DK235" s="261"/>
      <c r="DL235" s="261"/>
      <c r="DM235" s="261"/>
      <c r="DN235" s="261"/>
      <c r="DO235" s="261"/>
      <c r="DP235" s="261"/>
      <c r="DQ235" s="261"/>
      <c r="DR235" s="261"/>
      <c r="DS235" s="261"/>
      <c r="DT235" s="261"/>
      <c r="DU235" s="261"/>
      <c r="DV235" s="261"/>
      <c r="DW235" s="261"/>
      <c r="DX235" s="261"/>
      <c r="DY235" s="261"/>
      <c r="DZ235" s="261"/>
      <c r="EA235" s="261"/>
      <c r="EB235" s="261"/>
    </row>
    <row r="236" s="28" customFormat="1" customHeight="1" spans="1:132">
      <c r="A236" s="283" t="s">
        <v>3944</v>
      </c>
      <c r="B236" s="95"/>
      <c r="C236" s="95" t="s">
        <v>2334</v>
      </c>
      <c r="D236" s="290" t="s">
        <v>815</v>
      </c>
      <c r="E236" s="109" t="s">
        <v>816</v>
      </c>
      <c r="F236" s="110" t="s">
        <v>817</v>
      </c>
      <c r="G236" s="99">
        <f t="shared" si="37"/>
        <v>0</v>
      </c>
      <c r="H236" s="100"/>
      <c r="I236" s="150">
        <f t="shared" si="38"/>
        <v>0</v>
      </c>
      <c r="J236" s="151">
        <f t="shared" si="31"/>
        <v>0</v>
      </c>
      <c r="K236" s="35"/>
      <c r="L236" s="36"/>
      <c r="M236" s="33">
        <f t="shared" si="32"/>
        <v>0</v>
      </c>
      <c r="N236" s="38">
        <f t="shared" si="33"/>
        <v>0</v>
      </c>
      <c r="O236" s="158"/>
      <c r="P236" s="158"/>
      <c r="Q236" s="158"/>
      <c r="R236" s="158"/>
      <c r="S236" s="158"/>
      <c r="T236" s="40"/>
      <c r="U236" s="39"/>
      <c r="V236" s="39"/>
      <c r="W236" s="39"/>
      <c r="X236" s="41"/>
      <c r="Y236" s="40"/>
      <c r="Z236" s="39"/>
      <c r="AA236" s="39"/>
      <c r="AB236" s="42"/>
      <c r="AC236" s="43"/>
      <c r="AD236" s="44"/>
      <c r="AE236" s="44"/>
      <c r="AF236" s="45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47"/>
      <c r="AR236" s="48"/>
      <c r="AS236" s="47"/>
      <c r="AT236" s="47"/>
      <c r="AU236" s="47"/>
      <c r="AV236" s="47"/>
      <c r="AW236" s="49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50"/>
      <c r="BL236" s="178"/>
      <c r="BM236" s="178"/>
      <c r="BN236" s="178"/>
      <c r="BO236" s="46"/>
      <c r="BP236" s="46"/>
      <c r="BQ236" s="46"/>
      <c r="BR236" s="46"/>
      <c r="BS236" s="46"/>
      <c r="BT236" s="46"/>
      <c r="BU236" s="46"/>
      <c r="BV236" s="51"/>
      <c r="BW236" s="52">
        <f t="shared" si="30"/>
        <v>0</v>
      </c>
      <c r="BX236" s="53">
        <f t="shared" si="34"/>
        <v>0</v>
      </c>
      <c r="BY236" s="53">
        <f t="shared" si="35"/>
        <v>0</v>
      </c>
      <c r="BZ236" s="54"/>
      <c r="CA236" s="261"/>
      <c r="CB236" s="261"/>
      <c r="CC236" s="261"/>
      <c r="CD236" s="261"/>
      <c r="CE236" s="261"/>
      <c r="CF236" s="261"/>
      <c r="CG236" s="261"/>
      <c r="CH236" s="261"/>
      <c r="CI236" s="261"/>
      <c r="CJ236" s="261"/>
      <c r="CK236" s="261"/>
      <c r="CL236" s="261"/>
      <c r="CM236" s="261"/>
      <c r="CN236" s="261"/>
      <c r="CO236" s="261">
        <f t="shared" si="36"/>
        <v>0</v>
      </c>
      <c r="CP236" s="261"/>
      <c r="CQ236" s="261"/>
      <c r="CR236" s="261"/>
      <c r="CS236" s="261"/>
      <c r="CT236" s="261"/>
      <c r="CU236" s="261"/>
      <c r="CV236" s="261"/>
      <c r="CW236" s="261"/>
      <c r="CX236" s="261"/>
      <c r="CY236" s="261"/>
      <c r="CZ236" s="261"/>
      <c r="DA236" s="261"/>
      <c r="DB236" s="261"/>
      <c r="DC236" s="261"/>
      <c r="DD236" s="261"/>
      <c r="DE236" s="261"/>
      <c r="DF236" s="261"/>
      <c r="DG236" s="261"/>
      <c r="DH236" s="261"/>
      <c r="DI236" s="261"/>
      <c r="DJ236" s="261"/>
      <c r="DK236" s="261"/>
      <c r="DL236" s="261"/>
      <c r="DM236" s="261"/>
      <c r="DN236" s="261"/>
      <c r="DO236" s="261"/>
      <c r="DP236" s="261"/>
      <c r="DQ236" s="261"/>
      <c r="DR236" s="261"/>
      <c r="DS236" s="261"/>
      <c r="DT236" s="261"/>
      <c r="DU236" s="261"/>
      <c r="DV236" s="261"/>
      <c r="DW236" s="261"/>
      <c r="DX236" s="261"/>
      <c r="DY236" s="261"/>
      <c r="DZ236" s="261"/>
      <c r="EA236" s="261"/>
      <c r="EB236" s="261"/>
    </row>
    <row r="237" s="28" customFormat="1" customHeight="1" spans="1:132">
      <c r="A237" s="283" t="s">
        <v>3944</v>
      </c>
      <c r="B237" s="95"/>
      <c r="C237" s="95" t="s">
        <v>2334</v>
      </c>
      <c r="D237" s="290" t="s">
        <v>818</v>
      </c>
      <c r="E237" s="109" t="s">
        <v>819</v>
      </c>
      <c r="F237" s="110" t="s">
        <v>820</v>
      </c>
      <c r="G237" s="99">
        <f t="shared" si="37"/>
        <v>0</v>
      </c>
      <c r="H237" s="100"/>
      <c r="I237" s="150">
        <f t="shared" si="38"/>
        <v>0</v>
      </c>
      <c r="J237" s="151">
        <f t="shared" si="31"/>
        <v>0</v>
      </c>
      <c r="K237" s="35"/>
      <c r="L237" s="36"/>
      <c r="M237" s="33">
        <f t="shared" si="32"/>
        <v>0</v>
      </c>
      <c r="N237" s="38">
        <f t="shared" si="33"/>
        <v>0</v>
      </c>
      <c r="O237" s="158"/>
      <c r="P237" s="158"/>
      <c r="Q237" s="158"/>
      <c r="R237" s="158"/>
      <c r="S237" s="158"/>
      <c r="T237" s="40"/>
      <c r="U237" s="39"/>
      <c r="V237" s="39"/>
      <c r="W237" s="39"/>
      <c r="X237" s="41"/>
      <c r="Y237" s="40"/>
      <c r="Z237" s="39"/>
      <c r="AA237" s="39"/>
      <c r="AB237" s="42"/>
      <c r="AC237" s="43"/>
      <c r="AD237" s="44"/>
      <c r="AE237" s="44"/>
      <c r="AF237" s="45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47"/>
      <c r="AR237" s="48"/>
      <c r="AS237" s="47"/>
      <c r="AT237" s="47"/>
      <c r="AU237" s="47"/>
      <c r="AV237" s="47"/>
      <c r="AW237" s="49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  <c r="BJ237" s="46"/>
      <c r="BK237" s="50"/>
      <c r="BL237" s="178"/>
      <c r="BM237" s="178"/>
      <c r="BN237" s="178"/>
      <c r="BO237" s="46"/>
      <c r="BP237" s="46"/>
      <c r="BQ237" s="46"/>
      <c r="BR237" s="46"/>
      <c r="BS237" s="46"/>
      <c r="BT237" s="46"/>
      <c r="BU237" s="46"/>
      <c r="BV237" s="51"/>
      <c r="BW237" s="52">
        <f t="shared" si="30"/>
        <v>0</v>
      </c>
      <c r="BX237" s="53">
        <f t="shared" si="34"/>
        <v>0</v>
      </c>
      <c r="BY237" s="53">
        <f t="shared" si="35"/>
        <v>0</v>
      </c>
      <c r="BZ237" s="54"/>
      <c r="CA237" s="261"/>
      <c r="CB237" s="261"/>
      <c r="CC237" s="261"/>
      <c r="CD237" s="261"/>
      <c r="CE237" s="261"/>
      <c r="CF237" s="261"/>
      <c r="CG237" s="261"/>
      <c r="CH237" s="261"/>
      <c r="CI237" s="261"/>
      <c r="CJ237" s="261"/>
      <c r="CK237" s="261"/>
      <c r="CL237" s="261"/>
      <c r="CM237" s="261"/>
      <c r="CN237" s="261"/>
      <c r="CO237" s="261">
        <f t="shared" si="36"/>
        <v>0</v>
      </c>
      <c r="CP237" s="261"/>
      <c r="CQ237" s="261"/>
      <c r="CR237" s="261"/>
      <c r="CS237" s="261"/>
      <c r="CT237" s="261"/>
      <c r="CU237" s="261"/>
      <c r="CV237" s="261"/>
      <c r="CW237" s="261"/>
      <c r="CX237" s="261"/>
      <c r="CY237" s="261"/>
      <c r="CZ237" s="261"/>
      <c r="DA237" s="261"/>
      <c r="DB237" s="261"/>
      <c r="DC237" s="261"/>
      <c r="DD237" s="261"/>
      <c r="DE237" s="261"/>
      <c r="DF237" s="261"/>
      <c r="DG237" s="261"/>
      <c r="DH237" s="261"/>
      <c r="DI237" s="261"/>
      <c r="DJ237" s="261"/>
      <c r="DK237" s="261"/>
      <c r="DL237" s="261"/>
      <c r="DM237" s="261"/>
      <c r="DN237" s="261"/>
      <c r="DO237" s="261"/>
      <c r="DP237" s="261"/>
      <c r="DQ237" s="261"/>
      <c r="DR237" s="261"/>
      <c r="DS237" s="261"/>
      <c r="DT237" s="261"/>
      <c r="DU237" s="261"/>
      <c r="DV237" s="261"/>
      <c r="DW237" s="261"/>
      <c r="DX237" s="261"/>
      <c r="DY237" s="261"/>
      <c r="DZ237" s="261"/>
      <c r="EA237" s="261"/>
      <c r="EB237" s="261"/>
    </row>
    <row r="238" s="28" customFormat="1" customHeight="1" spans="1:132">
      <c r="A238" s="283" t="s">
        <v>3944</v>
      </c>
      <c r="B238" s="95"/>
      <c r="C238" s="95" t="s">
        <v>2286</v>
      </c>
      <c r="D238" s="290" t="s">
        <v>821</v>
      </c>
      <c r="E238" s="109" t="s">
        <v>822</v>
      </c>
      <c r="F238" s="110"/>
      <c r="G238" s="99">
        <f t="shared" si="37"/>
        <v>0</v>
      </c>
      <c r="H238" s="100"/>
      <c r="I238" s="150">
        <f t="shared" si="38"/>
        <v>0</v>
      </c>
      <c r="J238" s="151">
        <f t="shared" si="31"/>
        <v>0</v>
      </c>
      <c r="K238" s="35"/>
      <c r="L238" s="36"/>
      <c r="M238" s="33">
        <f t="shared" si="32"/>
        <v>0</v>
      </c>
      <c r="N238" s="38">
        <f t="shared" si="33"/>
        <v>0</v>
      </c>
      <c r="O238" s="158"/>
      <c r="P238" s="158"/>
      <c r="Q238" s="158"/>
      <c r="R238" s="158"/>
      <c r="S238" s="158"/>
      <c r="T238" s="40"/>
      <c r="U238" s="39"/>
      <c r="V238" s="39"/>
      <c r="W238" s="39"/>
      <c r="X238" s="41"/>
      <c r="Y238" s="40"/>
      <c r="Z238" s="39"/>
      <c r="AA238" s="39"/>
      <c r="AB238" s="42"/>
      <c r="AC238" s="43"/>
      <c r="AD238" s="44"/>
      <c r="AE238" s="44"/>
      <c r="AF238" s="45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47"/>
      <c r="AR238" s="48"/>
      <c r="AS238" s="47"/>
      <c r="AT238" s="47"/>
      <c r="AU238" s="47"/>
      <c r="AV238" s="47"/>
      <c r="AW238" s="49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50"/>
      <c r="BL238" s="178"/>
      <c r="BM238" s="178"/>
      <c r="BN238" s="178"/>
      <c r="BO238" s="46"/>
      <c r="BP238" s="46"/>
      <c r="BQ238" s="46"/>
      <c r="BR238" s="46"/>
      <c r="BS238" s="46"/>
      <c r="BT238" s="46"/>
      <c r="BU238" s="46"/>
      <c r="BV238" s="51"/>
      <c r="BW238" s="52">
        <f t="shared" si="30"/>
        <v>0</v>
      </c>
      <c r="BX238" s="53">
        <f t="shared" si="34"/>
        <v>0</v>
      </c>
      <c r="BY238" s="53">
        <f t="shared" si="35"/>
        <v>0</v>
      </c>
      <c r="BZ238" s="54"/>
      <c r="CA238" s="261"/>
      <c r="CB238" s="261"/>
      <c r="CC238" s="261"/>
      <c r="CD238" s="261"/>
      <c r="CE238" s="261"/>
      <c r="CF238" s="261"/>
      <c r="CG238" s="261"/>
      <c r="CH238" s="261"/>
      <c r="CI238" s="261"/>
      <c r="CJ238" s="261"/>
      <c r="CK238" s="261"/>
      <c r="CL238" s="261"/>
      <c r="CM238" s="261"/>
      <c r="CN238" s="261"/>
      <c r="CO238" s="261">
        <f t="shared" si="36"/>
        <v>0</v>
      </c>
      <c r="CP238" s="261"/>
      <c r="CQ238" s="261"/>
      <c r="CR238" s="261"/>
      <c r="CS238" s="261"/>
      <c r="CT238" s="261"/>
      <c r="CU238" s="261"/>
      <c r="CV238" s="261"/>
      <c r="CW238" s="261"/>
      <c r="CX238" s="261"/>
      <c r="CY238" s="261"/>
      <c r="CZ238" s="261"/>
      <c r="DA238" s="261"/>
      <c r="DB238" s="261"/>
      <c r="DC238" s="261"/>
      <c r="DD238" s="261"/>
      <c r="DE238" s="261"/>
      <c r="DF238" s="261"/>
      <c r="DG238" s="261"/>
      <c r="DH238" s="261"/>
      <c r="DI238" s="261"/>
      <c r="DJ238" s="261"/>
      <c r="DK238" s="261"/>
      <c r="DL238" s="261"/>
      <c r="DM238" s="261"/>
      <c r="DN238" s="261"/>
      <c r="DO238" s="261"/>
      <c r="DP238" s="261"/>
      <c r="DQ238" s="261"/>
      <c r="DR238" s="261"/>
      <c r="DS238" s="261"/>
      <c r="DT238" s="261"/>
      <c r="DU238" s="261"/>
      <c r="DV238" s="261"/>
      <c r="DW238" s="261"/>
      <c r="DX238" s="261"/>
      <c r="DY238" s="261"/>
      <c r="DZ238" s="261"/>
      <c r="EA238" s="261"/>
      <c r="EB238" s="261"/>
    </row>
    <row r="239" s="28" customFormat="1" customHeight="1" spans="1:132">
      <c r="A239" s="283" t="s">
        <v>3944</v>
      </c>
      <c r="B239" s="95"/>
      <c r="C239" s="95" t="s">
        <v>2286</v>
      </c>
      <c r="D239" s="290" t="s">
        <v>823</v>
      </c>
      <c r="E239" s="109" t="s">
        <v>824</v>
      </c>
      <c r="F239" s="110"/>
      <c r="G239" s="99">
        <f t="shared" si="37"/>
        <v>0</v>
      </c>
      <c r="H239" s="100"/>
      <c r="I239" s="150">
        <f t="shared" si="38"/>
        <v>0</v>
      </c>
      <c r="J239" s="151">
        <f t="shared" si="31"/>
        <v>0</v>
      </c>
      <c r="K239" s="35"/>
      <c r="L239" s="36"/>
      <c r="M239" s="33">
        <f t="shared" si="32"/>
        <v>0</v>
      </c>
      <c r="N239" s="38">
        <f t="shared" si="33"/>
        <v>0</v>
      </c>
      <c r="O239" s="158"/>
      <c r="P239" s="158"/>
      <c r="Q239" s="158"/>
      <c r="R239" s="158"/>
      <c r="S239" s="158"/>
      <c r="T239" s="40"/>
      <c r="U239" s="39"/>
      <c r="V239" s="39"/>
      <c r="W239" s="39"/>
      <c r="X239" s="41"/>
      <c r="Y239" s="40"/>
      <c r="Z239" s="39"/>
      <c r="AA239" s="39"/>
      <c r="AB239" s="42"/>
      <c r="AC239" s="43"/>
      <c r="AD239" s="44"/>
      <c r="AE239" s="44"/>
      <c r="AF239" s="45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47"/>
      <c r="AR239" s="48"/>
      <c r="AS239" s="47"/>
      <c r="AT239" s="47"/>
      <c r="AU239" s="47"/>
      <c r="AV239" s="47"/>
      <c r="AW239" s="49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50"/>
      <c r="BL239" s="178"/>
      <c r="BM239" s="178"/>
      <c r="BN239" s="178"/>
      <c r="BO239" s="46"/>
      <c r="BP239" s="46"/>
      <c r="BQ239" s="46"/>
      <c r="BR239" s="46"/>
      <c r="BS239" s="46"/>
      <c r="BT239" s="46"/>
      <c r="BU239" s="46"/>
      <c r="BV239" s="51"/>
      <c r="BW239" s="52">
        <f t="shared" si="30"/>
        <v>0</v>
      </c>
      <c r="BX239" s="53">
        <f t="shared" si="34"/>
        <v>0</v>
      </c>
      <c r="BY239" s="53">
        <f t="shared" si="35"/>
        <v>0</v>
      </c>
      <c r="BZ239" s="54"/>
      <c r="CA239" s="261"/>
      <c r="CB239" s="261"/>
      <c r="CC239" s="261"/>
      <c r="CD239" s="261"/>
      <c r="CE239" s="261"/>
      <c r="CF239" s="261"/>
      <c r="CG239" s="261"/>
      <c r="CH239" s="261"/>
      <c r="CI239" s="261"/>
      <c r="CJ239" s="261"/>
      <c r="CK239" s="261"/>
      <c r="CL239" s="261"/>
      <c r="CM239" s="261"/>
      <c r="CN239" s="261"/>
      <c r="CO239" s="261">
        <f t="shared" si="36"/>
        <v>0</v>
      </c>
      <c r="CP239" s="261"/>
      <c r="CQ239" s="261"/>
      <c r="CR239" s="261"/>
      <c r="CS239" s="261"/>
      <c r="CT239" s="261"/>
      <c r="CU239" s="261"/>
      <c r="CV239" s="261"/>
      <c r="CW239" s="261"/>
      <c r="CX239" s="261"/>
      <c r="CY239" s="261"/>
      <c r="CZ239" s="261"/>
      <c r="DA239" s="261"/>
      <c r="DB239" s="261"/>
      <c r="DC239" s="261"/>
      <c r="DD239" s="261"/>
      <c r="DE239" s="261"/>
      <c r="DF239" s="261"/>
      <c r="DG239" s="261"/>
      <c r="DH239" s="261"/>
      <c r="DI239" s="261"/>
      <c r="DJ239" s="261"/>
      <c r="DK239" s="261"/>
      <c r="DL239" s="261"/>
      <c r="DM239" s="261"/>
      <c r="DN239" s="261"/>
      <c r="DO239" s="261"/>
      <c r="DP239" s="261"/>
      <c r="DQ239" s="261"/>
      <c r="DR239" s="261"/>
      <c r="DS239" s="261"/>
      <c r="DT239" s="261"/>
      <c r="DU239" s="261"/>
      <c r="DV239" s="261"/>
      <c r="DW239" s="261"/>
      <c r="DX239" s="261"/>
      <c r="DY239" s="261"/>
      <c r="DZ239" s="261"/>
      <c r="EA239" s="261"/>
      <c r="EB239" s="261"/>
    </row>
    <row r="240" s="28" customFormat="1" customHeight="1" spans="1:132">
      <c r="A240" s="283" t="s">
        <v>3944</v>
      </c>
      <c r="B240" s="95"/>
      <c r="C240" s="95" t="s">
        <v>2286</v>
      </c>
      <c r="D240" s="290" t="s">
        <v>825</v>
      </c>
      <c r="E240" s="109" t="s">
        <v>826</v>
      </c>
      <c r="F240" s="110"/>
      <c r="G240" s="99">
        <f t="shared" si="37"/>
        <v>0</v>
      </c>
      <c r="H240" s="100"/>
      <c r="I240" s="150">
        <f t="shared" si="38"/>
        <v>0</v>
      </c>
      <c r="J240" s="151">
        <f t="shared" si="31"/>
        <v>0</v>
      </c>
      <c r="K240" s="35"/>
      <c r="L240" s="36"/>
      <c r="M240" s="33">
        <f t="shared" si="32"/>
        <v>0</v>
      </c>
      <c r="N240" s="38">
        <f t="shared" si="33"/>
        <v>0</v>
      </c>
      <c r="O240" s="158"/>
      <c r="P240" s="158"/>
      <c r="Q240" s="158"/>
      <c r="R240" s="158"/>
      <c r="S240" s="158"/>
      <c r="T240" s="40"/>
      <c r="U240" s="39"/>
      <c r="V240" s="39"/>
      <c r="W240" s="39"/>
      <c r="X240" s="41"/>
      <c r="Y240" s="40"/>
      <c r="Z240" s="39"/>
      <c r="AA240" s="39"/>
      <c r="AB240" s="42"/>
      <c r="AC240" s="43"/>
      <c r="AD240" s="44"/>
      <c r="AE240" s="44"/>
      <c r="AF240" s="45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47"/>
      <c r="AR240" s="48"/>
      <c r="AS240" s="47"/>
      <c r="AT240" s="47"/>
      <c r="AU240" s="47"/>
      <c r="AV240" s="47"/>
      <c r="AW240" s="49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  <c r="BJ240" s="46"/>
      <c r="BK240" s="50"/>
      <c r="BL240" s="178"/>
      <c r="BM240" s="178"/>
      <c r="BN240" s="178"/>
      <c r="BO240" s="46"/>
      <c r="BP240" s="46"/>
      <c r="BQ240" s="46"/>
      <c r="BR240" s="46"/>
      <c r="BS240" s="46"/>
      <c r="BT240" s="46"/>
      <c r="BU240" s="46"/>
      <c r="BV240" s="51"/>
      <c r="BW240" s="52">
        <f t="shared" si="30"/>
        <v>0</v>
      </c>
      <c r="BX240" s="53">
        <f t="shared" si="34"/>
        <v>0</v>
      </c>
      <c r="BY240" s="53">
        <f t="shared" si="35"/>
        <v>0</v>
      </c>
      <c r="BZ240" s="54"/>
      <c r="CA240" s="261"/>
      <c r="CB240" s="261"/>
      <c r="CC240" s="261"/>
      <c r="CD240" s="261"/>
      <c r="CE240" s="261"/>
      <c r="CF240" s="261"/>
      <c r="CG240" s="261"/>
      <c r="CH240" s="261"/>
      <c r="CI240" s="261"/>
      <c r="CJ240" s="261"/>
      <c r="CK240" s="261"/>
      <c r="CL240" s="261"/>
      <c r="CM240" s="261"/>
      <c r="CN240" s="261"/>
      <c r="CO240" s="261">
        <f t="shared" si="36"/>
        <v>0</v>
      </c>
      <c r="CP240" s="261"/>
      <c r="CQ240" s="261"/>
      <c r="CR240" s="261"/>
      <c r="CS240" s="261"/>
      <c r="CT240" s="261"/>
      <c r="CU240" s="261"/>
      <c r="CV240" s="261"/>
      <c r="CW240" s="261"/>
      <c r="CX240" s="261"/>
      <c r="CY240" s="261"/>
      <c r="CZ240" s="261"/>
      <c r="DA240" s="261"/>
      <c r="DB240" s="261"/>
      <c r="DC240" s="261"/>
      <c r="DD240" s="261"/>
      <c r="DE240" s="261"/>
      <c r="DF240" s="261"/>
      <c r="DG240" s="261"/>
      <c r="DH240" s="261"/>
      <c r="DI240" s="261"/>
      <c r="DJ240" s="261"/>
      <c r="DK240" s="261"/>
      <c r="DL240" s="261"/>
      <c r="DM240" s="261"/>
      <c r="DN240" s="261"/>
      <c r="DO240" s="261"/>
      <c r="DP240" s="261"/>
      <c r="DQ240" s="261"/>
      <c r="DR240" s="261"/>
      <c r="DS240" s="261"/>
      <c r="DT240" s="261"/>
      <c r="DU240" s="261"/>
      <c r="DV240" s="261"/>
      <c r="DW240" s="261"/>
      <c r="DX240" s="261"/>
      <c r="DY240" s="261"/>
      <c r="DZ240" s="261"/>
      <c r="EA240" s="261"/>
      <c r="EB240" s="261"/>
    </row>
    <row r="241" s="28" customFormat="1" customHeight="1" spans="1:132">
      <c r="A241" s="283" t="s">
        <v>3944</v>
      </c>
      <c r="B241" s="95"/>
      <c r="C241" s="95" t="s">
        <v>2286</v>
      </c>
      <c r="D241" s="290" t="s">
        <v>827</v>
      </c>
      <c r="E241" s="109" t="s">
        <v>828</v>
      </c>
      <c r="F241" s="110"/>
      <c r="G241" s="99">
        <f t="shared" si="37"/>
        <v>0</v>
      </c>
      <c r="H241" s="100"/>
      <c r="I241" s="150">
        <f t="shared" si="38"/>
        <v>0</v>
      </c>
      <c r="J241" s="151">
        <f t="shared" si="31"/>
        <v>0</v>
      </c>
      <c r="K241" s="35"/>
      <c r="L241" s="36"/>
      <c r="M241" s="33">
        <f t="shared" si="32"/>
        <v>0</v>
      </c>
      <c r="N241" s="38">
        <f t="shared" si="33"/>
        <v>0</v>
      </c>
      <c r="O241" s="158"/>
      <c r="P241" s="158"/>
      <c r="Q241" s="158"/>
      <c r="R241" s="158"/>
      <c r="S241" s="158"/>
      <c r="T241" s="40"/>
      <c r="U241" s="39"/>
      <c r="V241" s="39"/>
      <c r="W241" s="39"/>
      <c r="X241" s="41"/>
      <c r="Y241" s="40"/>
      <c r="Z241" s="39"/>
      <c r="AA241" s="39"/>
      <c r="AB241" s="42"/>
      <c r="AC241" s="43"/>
      <c r="AD241" s="44"/>
      <c r="AE241" s="44"/>
      <c r="AF241" s="45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47"/>
      <c r="AR241" s="48"/>
      <c r="AS241" s="47"/>
      <c r="AT241" s="47"/>
      <c r="AU241" s="47"/>
      <c r="AV241" s="47"/>
      <c r="AW241" s="49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  <c r="BJ241" s="46"/>
      <c r="BK241" s="50"/>
      <c r="BL241" s="178"/>
      <c r="BM241" s="178"/>
      <c r="BN241" s="178"/>
      <c r="BO241" s="46"/>
      <c r="BP241" s="46"/>
      <c r="BQ241" s="46"/>
      <c r="BR241" s="46"/>
      <c r="BS241" s="46"/>
      <c r="BT241" s="46"/>
      <c r="BU241" s="46"/>
      <c r="BV241" s="51"/>
      <c r="BW241" s="52">
        <f t="shared" si="30"/>
        <v>0</v>
      </c>
      <c r="BX241" s="53">
        <f t="shared" si="34"/>
        <v>0</v>
      </c>
      <c r="BY241" s="53">
        <f t="shared" si="35"/>
        <v>0</v>
      </c>
      <c r="BZ241" s="54"/>
      <c r="CA241" s="261"/>
      <c r="CB241" s="261"/>
      <c r="CC241" s="261"/>
      <c r="CD241" s="261"/>
      <c r="CE241" s="261"/>
      <c r="CF241" s="261"/>
      <c r="CG241" s="261"/>
      <c r="CH241" s="261"/>
      <c r="CI241" s="261"/>
      <c r="CJ241" s="261"/>
      <c r="CK241" s="261"/>
      <c r="CL241" s="261"/>
      <c r="CM241" s="261"/>
      <c r="CN241" s="261"/>
      <c r="CO241" s="261">
        <f t="shared" si="36"/>
        <v>0</v>
      </c>
      <c r="CP241" s="261"/>
      <c r="CQ241" s="261"/>
      <c r="CR241" s="261"/>
      <c r="CS241" s="261"/>
      <c r="CT241" s="261"/>
      <c r="CU241" s="261"/>
      <c r="CV241" s="261"/>
      <c r="CW241" s="261"/>
      <c r="CX241" s="261"/>
      <c r="CY241" s="261"/>
      <c r="CZ241" s="261"/>
      <c r="DA241" s="261"/>
      <c r="DB241" s="261"/>
      <c r="DC241" s="261"/>
      <c r="DD241" s="261"/>
      <c r="DE241" s="261"/>
      <c r="DF241" s="261"/>
      <c r="DG241" s="261"/>
      <c r="DH241" s="261"/>
      <c r="DI241" s="261"/>
      <c r="DJ241" s="261"/>
      <c r="DK241" s="261"/>
      <c r="DL241" s="261"/>
      <c r="DM241" s="261"/>
      <c r="DN241" s="261"/>
      <c r="DO241" s="261"/>
      <c r="DP241" s="261"/>
      <c r="DQ241" s="261"/>
      <c r="DR241" s="261"/>
      <c r="DS241" s="261"/>
      <c r="DT241" s="261"/>
      <c r="DU241" s="261"/>
      <c r="DV241" s="261"/>
      <c r="DW241" s="261"/>
      <c r="DX241" s="261"/>
      <c r="DY241" s="261"/>
      <c r="DZ241" s="261"/>
      <c r="EA241" s="261"/>
      <c r="EB241" s="261"/>
    </row>
    <row r="242" s="28" customFormat="1" customHeight="1" spans="1:132">
      <c r="A242" s="283" t="s">
        <v>3944</v>
      </c>
      <c r="B242" s="95"/>
      <c r="C242" s="95" t="s">
        <v>2286</v>
      </c>
      <c r="D242" s="290" t="s">
        <v>829</v>
      </c>
      <c r="E242" s="109" t="s">
        <v>830</v>
      </c>
      <c r="F242" s="110"/>
      <c r="G242" s="99">
        <f t="shared" si="37"/>
        <v>0</v>
      </c>
      <c r="H242" s="100"/>
      <c r="I242" s="150">
        <f t="shared" si="38"/>
        <v>0</v>
      </c>
      <c r="J242" s="151">
        <f t="shared" si="31"/>
        <v>0</v>
      </c>
      <c r="K242" s="37"/>
      <c r="L242" s="36"/>
      <c r="M242" s="33">
        <f t="shared" si="32"/>
        <v>0</v>
      </c>
      <c r="N242" s="38">
        <f t="shared" si="33"/>
        <v>0</v>
      </c>
      <c r="O242" s="158"/>
      <c r="P242" s="158"/>
      <c r="Q242" s="158"/>
      <c r="R242" s="158"/>
      <c r="S242" s="158"/>
      <c r="T242" s="40"/>
      <c r="U242" s="39"/>
      <c r="V242" s="39"/>
      <c r="W242" s="39"/>
      <c r="X242" s="41"/>
      <c r="Y242" s="40"/>
      <c r="Z242" s="39"/>
      <c r="AA242" s="39"/>
      <c r="AB242" s="42"/>
      <c r="AC242" s="43"/>
      <c r="AD242" s="44"/>
      <c r="AE242" s="44"/>
      <c r="AF242" s="45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47"/>
      <c r="AR242" s="48"/>
      <c r="AS242" s="47"/>
      <c r="AT242" s="47"/>
      <c r="AU242" s="47"/>
      <c r="AV242" s="47"/>
      <c r="AW242" s="49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K242" s="50"/>
      <c r="BL242" s="178"/>
      <c r="BM242" s="178"/>
      <c r="BN242" s="178"/>
      <c r="BO242" s="46"/>
      <c r="BP242" s="46"/>
      <c r="BQ242" s="46"/>
      <c r="BR242" s="46"/>
      <c r="BS242" s="46"/>
      <c r="BT242" s="46"/>
      <c r="BU242" s="46"/>
      <c r="BV242" s="51"/>
      <c r="BW242" s="52">
        <f t="shared" si="30"/>
        <v>0</v>
      </c>
      <c r="BX242" s="53">
        <f t="shared" si="34"/>
        <v>0</v>
      </c>
      <c r="BY242" s="53">
        <f t="shared" si="35"/>
        <v>0</v>
      </c>
      <c r="BZ242" s="54"/>
      <c r="CA242" s="261"/>
      <c r="CB242" s="261"/>
      <c r="CC242" s="261"/>
      <c r="CD242" s="261"/>
      <c r="CE242" s="261"/>
      <c r="CF242" s="261"/>
      <c r="CG242" s="261"/>
      <c r="CH242" s="261"/>
      <c r="CI242" s="261"/>
      <c r="CJ242" s="261"/>
      <c r="CK242" s="261"/>
      <c r="CL242" s="261"/>
      <c r="CM242" s="261"/>
      <c r="CN242" s="261"/>
      <c r="CO242" s="261">
        <f t="shared" si="36"/>
        <v>0</v>
      </c>
      <c r="CP242" s="261"/>
      <c r="CQ242" s="261"/>
      <c r="CR242" s="261"/>
      <c r="CS242" s="261"/>
      <c r="CT242" s="261"/>
      <c r="CU242" s="261"/>
      <c r="CV242" s="261"/>
      <c r="CW242" s="261"/>
      <c r="CX242" s="261"/>
      <c r="CY242" s="261"/>
      <c r="CZ242" s="261"/>
      <c r="DA242" s="261"/>
      <c r="DB242" s="261"/>
      <c r="DC242" s="261"/>
      <c r="DD242" s="261"/>
      <c r="DE242" s="261"/>
      <c r="DF242" s="261"/>
      <c r="DG242" s="261"/>
      <c r="DH242" s="261"/>
      <c r="DI242" s="261"/>
      <c r="DJ242" s="261"/>
      <c r="DK242" s="261"/>
      <c r="DL242" s="261"/>
      <c r="DM242" s="261"/>
      <c r="DN242" s="261"/>
      <c r="DO242" s="261"/>
      <c r="DP242" s="261"/>
      <c r="DQ242" s="261"/>
      <c r="DR242" s="261"/>
      <c r="DS242" s="261"/>
      <c r="DT242" s="261"/>
      <c r="DU242" s="261"/>
      <c r="DV242" s="261"/>
      <c r="DW242" s="261"/>
      <c r="DX242" s="261"/>
      <c r="DY242" s="261"/>
      <c r="DZ242" s="261"/>
      <c r="EA242" s="261"/>
      <c r="EB242" s="261"/>
    </row>
    <row r="243" s="28" customFormat="1" customHeight="1" spans="1:132">
      <c r="A243" s="283" t="s">
        <v>3944</v>
      </c>
      <c r="B243" s="95"/>
      <c r="C243" s="95" t="s">
        <v>2286</v>
      </c>
      <c r="D243" s="290" t="s">
        <v>831</v>
      </c>
      <c r="E243" s="109" t="s">
        <v>832</v>
      </c>
      <c r="F243" s="110"/>
      <c r="G243" s="99">
        <f t="shared" si="37"/>
        <v>0</v>
      </c>
      <c r="H243" s="100"/>
      <c r="I243" s="150">
        <f t="shared" si="38"/>
        <v>0</v>
      </c>
      <c r="J243" s="151">
        <f t="shared" si="31"/>
        <v>0</v>
      </c>
      <c r="K243" s="35"/>
      <c r="L243" s="157"/>
      <c r="M243" s="154">
        <f t="shared" si="32"/>
        <v>0</v>
      </c>
      <c r="N243" s="282">
        <f t="shared" si="33"/>
        <v>0</v>
      </c>
      <c r="O243" s="158"/>
      <c r="P243" s="158"/>
      <c r="Q243" s="158"/>
      <c r="R243" s="158"/>
      <c r="S243" s="158"/>
      <c r="T243" s="175"/>
      <c r="U243" s="176"/>
      <c r="V243" s="176"/>
      <c r="W243" s="176"/>
      <c r="X243" s="177"/>
      <c r="Y243" s="175"/>
      <c r="Z243" s="176"/>
      <c r="AA243" s="176"/>
      <c r="AB243" s="205"/>
      <c r="AC243" s="43"/>
      <c r="AD243" s="44"/>
      <c r="AE243" s="44"/>
      <c r="AF243" s="45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47"/>
      <c r="AR243" s="48"/>
      <c r="AS243" s="47"/>
      <c r="AT243" s="47"/>
      <c r="AU243" s="47"/>
      <c r="AV243" s="47"/>
      <c r="AW243" s="49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50"/>
      <c r="BL243" s="178"/>
      <c r="BM243" s="178"/>
      <c r="BN243" s="178"/>
      <c r="BO243" s="46"/>
      <c r="BP243" s="46"/>
      <c r="BQ243" s="46"/>
      <c r="BR243" s="46"/>
      <c r="BS243" s="46"/>
      <c r="BT243" s="46"/>
      <c r="BU243" s="46"/>
      <c r="BV243" s="51"/>
      <c r="BW243" s="52">
        <f t="shared" si="30"/>
        <v>0</v>
      </c>
      <c r="BX243" s="53">
        <f t="shared" si="34"/>
        <v>0</v>
      </c>
      <c r="BY243" s="53">
        <f t="shared" si="35"/>
        <v>0</v>
      </c>
      <c r="BZ243" s="54"/>
      <c r="CA243" s="261"/>
      <c r="CB243" s="261"/>
      <c r="CC243" s="261"/>
      <c r="CD243" s="261"/>
      <c r="CE243" s="261"/>
      <c r="CF243" s="261"/>
      <c r="CG243" s="261"/>
      <c r="CH243" s="261"/>
      <c r="CI243" s="261"/>
      <c r="CJ243" s="261"/>
      <c r="CK243" s="261"/>
      <c r="CL243" s="261"/>
      <c r="CM243" s="261"/>
      <c r="CN243" s="261"/>
      <c r="CO243" s="261">
        <f t="shared" si="36"/>
        <v>0</v>
      </c>
      <c r="CP243" s="261"/>
      <c r="CQ243" s="261"/>
      <c r="CR243" s="261"/>
      <c r="CS243" s="261"/>
      <c r="CT243" s="261"/>
      <c r="CU243" s="261"/>
      <c r="CV243" s="261"/>
      <c r="CW243" s="261"/>
      <c r="CX243" s="261"/>
      <c r="CY243" s="261"/>
      <c r="CZ243" s="261"/>
      <c r="DA243" s="261"/>
      <c r="DB243" s="261"/>
      <c r="DC243" s="261"/>
      <c r="DD243" s="261"/>
      <c r="DE243" s="261"/>
      <c r="DF243" s="261"/>
      <c r="DG243" s="261"/>
      <c r="DH243" s="261"/>
      <c r="DI243" s="261"/>
      <c r="DJ243" s="261"/>
      <c r="DK243" s="261"/>
      <c r="DL243" s="261"/>
      <c r="DM243" s="261"/>
      <c r="DN243" s="261"/>
      <c r="DO243" s="261"/>
      <c r="DP243" s="261"/>
      <c r="DQ243" s="261"/>
      <c r="DR243" s="261"/>
      <c r="DS243" s="261"/>
      <c r="DT243" s="261"/>
      <c r="DU243" s="261"/>
      <c r="DV243" s="261"/>
      <c r="DW243" s="261"/>
      <c r="DX243" s="261"/>
      <c r="DY243" s="261"/>
      <c r="DZ243" s="261"/>
      <c r="EA243" s="261"/>
      <c r="EB243" s="261"/>
    </row>
    <row r="244" s="28" customFormat="1" customHeight="1" spans="1:132">
      <c r="A244" s="283" t="s">
        <v>3944</v>
      </c>
      <c r="B244" s="95"/>
      <c r="C244" s="95" t="s">
        <v>2286</v>
      </c>
      <c r="D244" s="290" t="s">
        <v>833</v>
      </c>
      <c r="E244" s="109" t="s">
        <v>834</v>
      </c>
      <c r="F244" s="110"/>
      <c r="G244" s="99">
        <f t="shared" si="37"/>
        <v>0</v>
      </c>
      <c r="H244" s="100"/>
      <c r="I244" s="150">
        <f t="shared" si="38"/>
        <v>0</v>
      </c>
      <c r="J244" s="151">
        <f t="shared" si="31"/>
        <v>0</v>
      </c>
      <c r="K244" s="35"/>
      <c r="L244" s="157"/>
      <c r="M244" s="154">
        <f t="shared" si="32"/>
        <v>0</v>
      </c>
      <c r="N244" s="282">
        <f t="shared" si="33"/>
        <v>0</v>
      </c>
      <c r="O244" s="158"/>
      <c r="P244" s="158"/>
      <c r="Q244" s="158"/>
      <c r="R244" s="158"/>
      <c r="S244" s="158"/>
      <c r="T244" s="175"/>
      <c r="U244" s="176"/>
      <c r="V244" s="176"/>
      <c r="W244" s="176"/>
      <c r="X244" s="177"/>
      <c r="Y244" s="175"/>
      <c r="Z244" s="176"/>
      <c r="AA244" s="176"/>
      <c r="AB244" s="205"/>
      <c r="AC244" s="43"/>
      <c r="AD244" s="44"/>
      <c r="AE244" s="44"/>
      <c r="AF244" s="45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47"/>
      <c r="AR244" s="48"/>
      <c r="AS244" s="47"/>
      <c r="AT244" s="47"/>
      <c r="AU244" s="47"/>
      <c r="AV244" s="47"/>
      <c r="AW244" s="49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50"/>
      <c r="BL244" s="178"/>
      <c r="BM244" s="178"/>
      <c r="BN244" s="178"/>
      <c r="BO244" s="46"/>
      <c r="BP244" s="46"/>
      <c r="BQ244" s="46"/>
      <c r="BR244" s="46"/>
      <c r="BS244" s="46"/>
      <c r="BT244" s="46"/>
      <c r="BU244" s="46"/>
      <c r="BV244" s="51"/>
      <c r="BW244" s="52">
        <f t="shared" si="30"/>
        <v>0</v>
      </c>
      <c r="BX244" s="53">
        <f t="shared" si="34"/>
        <v>0</v>
      </c>
      <c r="BY244" s="53">
        <f t="shared" si="35"/>
        <v>0</v>
      </c>
      <c r="BZ244" s="54"/>
      <c r="CA244" s="261"/>
      <c r="CB244" s="261"/>
      <c r="CC244" s="261"/>
      <c r="CD244" s="261"/>
      <c r="CE244" s="261"/>
      <c r="CF244" s="261"/>
      <c r="CG244" s="261"/>
      <c r="CH244" s="261"/>
      <c r="CI244" s="261"/>
      <c r="CJ244" s="261"/>
      <c r="CK244" s="261"/>
      <c r="CL244" s="261"/>
      <c r="CM244" s="261"/>
      <c r="CN244" s="261"/>
      <c r="CO244" s="261">
        <f t="shared" si="36"/>
        <v>0</v>
      </c>
      <c r="CP244" s="261"/>
      <c r="CQ244" s="261"/>
      <c r="CR244" s="261"/>
      <c r="CS244" s="261"/>
      <c r="CT244" s="261"/>
      <c r="CU244" s="261"/>
      <c r="CV244" s="261"/>
      <c r="CW244" s="261"/>
      <c r="CX244" s="261"/>
      <c r="CY244" s="261"/>
      <c r="CZ244" s="261"/>
      <c r="DA244" s="261"/>
      <c r="DB244" s="261"/>
      <c r="DC244" s="261"/>
      <c r="DD244" s="261"/>
      <c r="DE244" s="261"/>
      <c r="DF244" s="261"/>
      <c r="DG244" s="261"/>
      <c r="DH244" s="261"/>
      <c r="DI244" s="261"/>
      <c r="DJ244" s="261"/>
      <c r="DK244" s="261"/>
      <c r="DL244" s="261"/>
      <c r="DM244" s="261"/>
      <c r="DN244" s="261"/>
      <c r="DO244" s="261"/>
      <c r="DP244" s="261"/>
      <c r="DQ244" s="261"/>
      <c r="DR244" s="261"/>
      <c r="DS244" s="261"/>
      <c r="DT244" s="261"/>
      <c r="DU244" s="261"/>
      <c r="DV244" s="261"/>
      <c r="DW244" s="261"/>
      <c r="DX244" s="261"/>
      <c r="DY244" s="261"/>
      <c r="DZ244" s="261"/>
      <c r="EA244" s="261"/>
      <c r="EB244" s="261"/>
    </row>
    <row r="245" s="28" customFormat="1" customHeight="1" spans="1:132">
      <c r="A245" s="283" t="s">
        <v>3944</v>
      </c>
      <c r="B245" s="95"/>
      <c r="C245" s="95" t="s">
        <v>2286</v>
      </c>
      <c r="D245" s="290" t="s">
        <v>835</v>
      </c>
      <c r="E245" s="109" t="s">
        <v>836</v>
      </c>
      <c r="F245" s="110"/>
      <c r="G245" s="99">
        <f t="shared" si="37"/>
        <v>0</v>
      </c>
      <c r="H245" s="100"/>
      <c r="I245" s="150">
        <f t="shared" si="38"/>
        <v>0</v>
      </c>
      <c r="J245" s="151">
        <f t="shared" si="31"/>
        <v>0</v>
      </c>
      <c r="K245" s="35"/>
      <c r="L245" s="157"/>
      <c r="M245" s="154">
        <f t="shared" si="32"/>
        <v>0</v>
      </c>
      <c r="N245" s="282">
        <f t="shared" si="33"/>
        <v>0</v>
      </c>
      <c r="O245" s="158"/>
      <c r="P245" s="158"/>
      <c r="Q245" s="158"/>
      <c r="R245" s="158"/>
      <c r="S245" s="158"/>
      <c r="T245" s="175"/>
      <c r="U245" s="176"/>
      <c r="V245" s="176"/>
      <c r="W245" s="176"/>
      <c r="X245" s="177"/>
      <c r="Y245" s="175"/>
      <c r="Z245" s="176"/>
      <c r="AA245" s="176"/>
      <c r="AB245" s="205"/>
      <c r="AC245" s="43"/>
      <c r="AD245" s="44"/>
      <c r="AE245" s="44"/>
      <c r="AF245" s="45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47"/>
      <c r="AR245" s="48"/>
      <c r="AS245" s="47"/>
      <c r="AT245" s="47"/>
      <c r="AU245" s="47"/>
      <c r="AV245" s="47"/>
      <c r="AW245" s="49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50"/>
      <c r="BL245" s="178"/>
      <c r="BM245" s="178"/>
      <c r="BN245" s="178"/>
      <c r="BO245" s="46"/>
      <c r="BP245" s="46"/>
      <c r="BQ245" s="46"/>
      <c r="BR245" s="46"/>
      <c r="BS245" s="46"/>
      <c r="BT245" s="46"/>
      <c r="BU245" s="46"/>
      <c r="BV245" s="51"/>
      <c r="BW245" s="52">
        <f t="shared" si="30"/>
        <v>0</v>
      </c>
      <c r="BX245" s="53">
        <f t="shared" si="34"/>
        <v>0</v>
      </c>
      <c r="BY245" s="53">
        <f t="shared" si="35"/>
        <v>0</v>
      </c>
      <c r="BZ245" s="54"/>
      <c r="CA245" s="261"/>
      <c r="CB245" s="261"/>
      <c r="CC245" s="261"/>
      <c r="CD245" s="261"/>
      <c r="CE245" s="261"/>
      <c r="CF245" s="261"/>
      <c r="CG245" s="261"/>
      <c r="CH245" s="261"/>
      <c r="CI245" s="261"/>
      <c r="CJ245" s="261"/>
      <c r="CK245" s="261"/>
      <c r="CL245" s="261"/>
      <c r="CM245" s="261"/>
      <c r="CN245" s="261"/>
      <c r="CO245" s="261">
        <f t="shared" si="36"/>
        <v>0</v>
      </c>
      <c r="CP245" s="261"/>
      <c r="CQ245" s="261"/>
      <c r="CR245" s="261"/>
      <c r="CS245" s="261"/>
      <c r="CT245" s="261"/>
      <c r="CU245" s="261"/>
      <c r="CV245" s="261"/>
      <c r="CW245" s="261"/>
      <c r="CX245" s="261"/>
      <c r="CY245" s="261"/>
      <c r="CZ245" s="261"/>
      <c r="DA245" s="261"/>
      <c r="DB245" s="261"/>
      <c r="DC245" s="261"/>
      <c r="DD245" s="261"/>
      <c r="DE245" s="261"/>
      <c r="DF245" s="261"/>
      <c r="DG245" s="261"/>
      <c r="DH245" s="261"/>
      <c r="DI245" s="261"/>
      <c r="DJ245" s="261"/>
      <c r="DK245" s="261"/>
      <c r="DL245" s="261"/>
      <c r="DM245" s="261"/>
      <c r="DN245" s="261"/>
      <c r="DO245" s="261"/>
      <c r="DP245" s="261"/>
      <c r="DQ245" s="261"/>
      <c r="DR245" s="261"/>
      <c r="DS245" s="261"/>
      <c r="DT245" s="261"/>
      <c r="DU245" s="261"/>
      <c r="DV245" s="261"/>
      <c r="DW245" s="261"/>
      <c r="DX245" s="261"/>
      <c r="DY245" s="261"/>
      <c r="DZ245" s="261"/>
      <c r="EA245" s="261"/>
      <c r="EB245" s="261"/>
    </row>
    <row r="246" s="28" customFormat="1" customHeight="1" spans="1:132">
      <c r="A246" s="283" t="s">
        <v>3944</v>
      </c>
      <c r="B246" s="95"/>
      <c r="C246" s="95" t="s">
        <v>2314</v>
      </c>
      <c r="D246" s="290" t="s">
        <v>837</v>
      </c>
      <c r="E246" s="109" t="s">
        <v>838</v>
      </c>
      <c r="F246" s="110" t="s">
        <v>839</v>
      </c>
      <c r="G246" s="99">
        <f t="shared" si="37"/>
        <v>0</v>
      </c>
      <c r="H246" s="100"/>
      <c r="I246" s="150">
        <f t="shared" si="38"/>
        <v>0</v>
      </c>
      <c r="J246" s="151">
        <f t="shared" si="31"/>
        <v>0</v>
      </c>
      <c r="K246" s="35"/>
      <c r="L246" s="157"/>
      <c r="M246" s="154">
        <f t="shared" si="32"/>
        <v>0</v>
      </c>
      <c r="N246" s="282">
        <f t="shared" si="33"/>
        <v>0</v>
      </c>
      <c r="O246" s="158"/>
      <c r="P246" s="158"/>
      <c r="Q246" s="158"/>
      <c r="R246" s="158"/>
      <c r="S246" s="158"/>
      <c r="T246" s="175"/>
      <c r="U246" s="176"/>
      <c r="V246" s="176"/>
      <c r="W246" s="176"/>
      <c r="X246" s="177"/>
      <c r="Y246" s="175"/>
      <c r="Z246" s="176"/>
      <c r="AA246" s="176"/>
      <c r="AB246" s="205"/>
      <c r="AC246" s="43"/>
      <c r="AD246" s="44"/>
      <c r="AE246" s="44"/>
      <c r="AF246" s="45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47"/>
      <c r="AR246" s="48"/>
      <c r="AS246" s="47"/>
      <c r="AT246" s="47"/>
      <c r="AU246" s="47"/>
      <c r="AV246" s="47"/>
      <c r="AW246" s="49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50"/>
      <c r="BL246" s="178"/>
      <c r="BM246" s="178"/>
      <c r="BN246" s="178"/>
      <c r="BO246" s="46"/>
      <c r="BP246" s="46"/>
      <c r="BQ246" s="46"/>
      <c r="BR246" s="46"/>
      <c r="BS246" s="46"/>
      <c r="BT246" s="46"/>
      <c r="BU246" s="46"/>
      <c r="BV246" s="51"/>
      <c r="BW246" s="52">
        <f t="shared" si="30"/>
        <v>0</v>
      </c>
      <c r="BX246" s="53">
        <f t="shared" si="34"/>
        <v>0</v>
      </c>
      <c r="BY246" s="53">
        <f t="shared" si="35"/>
        <v>0</v>
      </c>
      <c r="BZ246" s="54"/>
      <c r="CA246" s="261"/>
      <c r="CB246" s="261"/>
      <c r="CC246" s="261"/>
      <c r="CD246" s="261"/>
      <c r="CE246" s="261"/>
      <c r="CF246" s="261"/>
      <c r="CG246" s="261"/>
      <c r="CH246" s="261"/>
      <c r="CI246" s="261"/>
      <c r="CJ246" s="261"/>
      <c r="CK246" s="261"/>
      <c r="CL246" s="261"/>
      <c r="CM246" s="261"/>
      <c r="CN246" s="261"/>
      <c r="CO246" s="261">
        <f t="shared" si="36"/>
        <v>0</v>
      </c>
      <c r="CP246" s="261"/>
      <c r="CQ246" s="261"/>
      <c r="CR246" s="261"/>
      <c r="CS246" s="261"/>
      <c r="CT246" s="261"/>
      <c r="CU246" s="261"/>
      <c r="CV246" s="261"/>
      <c r="CW246" s="261"/>
      <c r="CX246" s="261"/>
      <c r="CY246" s="261"/>
      <c r="CZ246" s="261"/>
      <c r="DA246" s="261"/>
      <c r="DB246" s="261"/>
      <c r="DC246" s="261"/>
      <c r="DD246" s="261"/>
      <c r="DE246" s="261"/>
      <c r="DF246" s="261"/>
      <c r="DG246" s="261"/>
      <c r="DH246" s="261"/>
      <c r="DI246" s="261"/>
      <c r="DJ246" s="261"/>
      <c r="DK246" s="261"/>
      <c r="DL246" s="261"/>
      <c r="DM246" s="261"/>
      <c r="DN246" s="261"/>
      <c r="DO246" s="261"/>
      <c r="DP246" s="261"/>
      <c r="DQ246" s="261"/>
      <c r="DR246" s="261"/>
      <c r="DS246" s="261"/>
      <c r="DT246" s="261"/>
      <c r="DU246" s="261"/>
      <c r="DV246" s="261"/>
      <c r="DW246" s="261"/>
      <c r="DX246" s="261"/>
      <c r="DY246" s="261"/>
      <c r="DZ246" s="261"/>
      <c r="EA246" s="261"/>
      <c r="EB246" s="261"/>
    </row>
    <row r="247" s="28" customFormat="1" customHeight="1" spans="1:132">
      <c r="A247" s="283" t="s">
        <v>3944</v>
      </c>
      <c r="B247" s="95"/>
      <c r="C247" s="95" t="s">
        <v>2249</v>
      </c>
      <c r="D247" s="290" t="s">
        <v>840</v>
      </c>
      <c r="E247" s="109" t="s">
        <v>841</v>
      </c>
      <c r="F247" s="110" t="s">
        <v>842</v>
      </c>
      <c r="G247" s="99">
        <f t="shared" si="37"/>
        <v>0</v>
      </c>
      <c r="H247" s="100"/>
      <c r="I247" s="150">
        <f t="shared" si="38"/>
        <v>0</v>
      </c>
      <c r="J247" s="151">
        <f t="shared" si="31"/>
        <v>0</v>
      </c>
      <c r="K247" s="35"/>
      <c r="L247" s="157"/>
      <c r="M247" s="154">
        <f t="shared" si="32"/>
        <v>0</v>
      </c>
      <c r="N247" s="282">
        <f t="shared" si="33"/>
        <v>0</v>
      </c>
      <c r="O247" s="152"/>
      <c r="P247" s="152"/>
      <c r="Q247" s="152"/>
      <c r="R247" s="152"/>
      <c r="S247" s="152"/>
      <c r="T247" s="175"/>
      <c r="U247" s="176"/>
      <c r="V247" s="176"/>
      <c r="W247" s="176"/>
      <c r="X247" s="177"/>
      <c r="Y247" s="175"/>
      <c r="Z247" s="176"/>
      <c r="AA247" s="176"/>
      <c r="AB247" s="205"/>
      <c r="AC247" s="43"/>
      <c r="AD247" s="44"/>
      <c r="AE247" s="44"/>
      <c r="AF247" s="45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47"/>
      <c r="AR247" s="48"/>
      <c r="AS247" s="47"/>
      <c r="AT247" s="47"/>
      <c r="AU247" s="47"/>
      <c r="AV247" s="47"/>
      <c r="AW247" s="49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50"/>
      <c r="BL247" s="178"/>
      <c r="BM247" s="178"/>
      <c r="BN247" s="178"/>
      <c r="BO247" s="46"/>
      <c r="BP247" s="46"/>
      <c r="BQ247" s="46"/>
      <c r="BR247" s="46"/>
      <c r="BS247" s="46"/>
      <c r="BT247" s="46"/>
      <c r="BU247" s="46"/>
      <c r="BV247" s="51"/>
      <c r="BW247" s="52">
        <f t="shared" si="30"/>
        <v>0</v>
      </c>
      <c r="BX247" s="53">
        <f t="shared" si="34"/>
        <v>0</v>
      </c>
      <c r="BY247" s="53">
        <f t="shared" si="35"/>
        <v>0</v>
      </c>
      <c r="BZ247" s="54"/>
      <c r="CA247" s="261"/>
      <c r="CB247" s="261"/>
      <c r="CC247" s="261"/>
      <c r="CD247" s="261"/>
      <c r="CE247" s="261"/>
      <c r="CF247" s="261"/>
      <c r="CG247" s="261"/>
      <c r="CH247" s="261"/>
      <c r="CI247" s="261"/>
      <c r="CJ247" s="261"/>
      <c r="CK247" s="261"/>
      <c r="CL247" s="261"/>
      <c r="CM247" s="261"/>
      <c r="CN247" s="261"/>
      <c r="CO247" s="261">
        <f t="shared" si="36"/>
        <v>0</v>
      </c>
      <c r="CP247" s="261"/>
      <c r="CQ247" s="261"/>
      <c r="CR247" s="261"/>
      <c r="CS247" s="261"/>
      <c r="CT247" s="261"/>
      <c r="CU247" s="261"/>
      <c r="CV247" s="261"/>
      <c r="CW247" s="261"/>
      <c r="CX247" s="261"/>
      <c r="CY247" s="261"/>
      <c r="CZ247" s="261"/>
      <c r="DA247" s="261"/>
      <c r="DB247" s="261"/>
      <c r="DC247" s="261"/>
      <c r="DD247" s="261"/>
      <c r="DE247" s="261"/>
      <c r="DF247" s="261"/>
      <c r="DG247" s="261"/>
      <c r="DH247" s="261"/>
      <c r="DI247" s="261"/>
      <c r="DJ247" s="261"/>
      <c r="DK247" s="261"/>
      <c r="DL247" s="261"/>
      <c r="DM247" s="261"/>
      <c r="DN247" s="261"/>
      <c r="DO247" s="261"/>
      <c r="DP247" s="261"/>
      <c r="DQ247" s="261"/>
      <c r="DR247" s="261"/>
      <c r="DS247" s="261"/>
      <c r="DT247" s="261"/>
      <c r="DU247" s="261"/>
      <c r="DV247" s="261"/>
      <c r="DW247" s="261"/>
      <c r="DX247" s="261"/>
      <c r="DY247" s="261"/>
      <c r="DZ247" s="261"/>
      <c r="EA247" s="261"/>
      <c r="EB247" s="261"/>
    </row>
    <row r="248" s="28" customFormat="1" customHeight="1" spans="1:132">
      <c r="A248" s="283" t="s">
        <v>3944</v>
      </c>
      <c r="B248" s="95"/>
      <c r="C248" s="95" t="s">
        <v>2249</v>
      </c>
      <c r="D248" s="290" t="s">
        <v>843</v>
      </c>
      <c r="E248" s="109" t="s">
        <v>844</v>
      </c>
      <c r="F248" s="110" t="s">
        <v>842</v>
      </c>
      <c r="G248" s="99">
        <f t="shared" si="37"/>
        <v>0</v>
      </c>
      <c r="H248" s="100"/>
      <c r="I248" s="150">
        <f t="shared" si="38"/>
        <v>0</v>
      </c>
      <c r="J248" s="151">
        <f t="shared" si="31"/>
        <v>0</v>
      </c>
      <c r="K248" s="35"/>
      <c r="L248" s="157"/>
      <c r="M248" s="154">
        <f t="shared" si="32"/>
        <v>0</v>
      </c>
      <c r="N248" s="282">
        <f t="shared" si="33"/>
        <v>0</v>
      </c>
      <c r="O248" s="152"/>
      <c r="P248" s="152"/>
      <c r="Q248" s="152"/>
      <c r="R248" s="152"/>
      <c r="S248" s="152"/>
      <c r="T248" s="175"/>
      <c r="U248" s="176"/>
      <c r="V248" s="176"/>
      <c r="W248" s="176"/>
      <c r="X248" s="177"/>
      <c r="Y248" s="175"/>
      <c r="Z248" s="176"/>
      <c r="AA248" s="176"/>
      <c r="AB248" s="205"/>
      <c r="AC248" s="43"/>
      <c r="AD248" s="44"/>
      <c r="AE248" s="44"/>
      <c r="AF248" s="45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47"/>
      <c r="AR248" s="48"/>
      <c r="AS248" s="47"/>
      <c r="AT248" s="47"/>
      <c r="AU248" s="47"/>
      <c r="AV248" s="47"/>
      <c r="AW248" s="49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50"/>
      <c r="BL248" s="178"/>
      <c r="BM248" s="178"/>
      <c r="BN248" s="178"/>
      <c r="BO248" s="46"/>
      <c r="BP248" s="46"/>
      <c r="BQ248" s="46"/>
      <c r="BR248" s="46"/>
      <c r="BS248" s="46"/>
      <c r="BT248" s="46"/>
      <c r="BU248" s="46"/>
      <c r="BV248" s="51"/>
      <c r="BW248" s="52">
        <f t="shared" si="30"/>
        <v>0</v>
      </c>
      <c r="BX248" s="53">
        <f t="shared" si="34"/>
        <v>0</v>
      </c>
      <c r="BY248" s="53">
        <f t="shared" si="35"/>
        <v>0</v>
      </c>
      <c r="BZ248" s="54"/>
      <c r="CA248" s="261"/>
      <c r="CB248" s="261"/>
      <c r="CC248" s="261"/>
      <c r="CD248" s="261"/>
      <c r="CE248" s="261"/>
      <c r="CF248" s="261"/>
      <c r="CG248" s="261"/>
      <c r="CH248" s="261"/>
      <c r="CI248" s="261"/>
      <c r="CJ248" s="261"/>
      <c r="CK248" s="261"/>
      <c r="CL248" s="261"/>
      <c r="CM248" s="261"/>
      <c r="CN248" s="261"/>
      <c r="CO248" s="261">
        <f t="shared" si="36"/>
        <v>0</v>
      </c>
      <c r="CP248" s="261"/>
      <c r="CQ248" s="261"/>
      <c r="CR248" s="261"/>
      <c r="CS248" s="261"/>
      <c r="CT248" s="261"/>
      <c r="CU248" s="261"/>
      <c r="CV248" s="261"/>
      <c r="CW248" s="261"/>
      <c r="CX248" s="261"/>
      <c r="CY248" s="261"/>
      <c r="CZ248" s="261"/>
      <c r="DA248" s="261"/>
      <c r="DB248" s="261"/>
      <c r="DC248" s="261"/>
      <c r="DD248" s="261"/>
      <c r="DE248" s="261"/>
      <c r="DF248" s="261"/>
      <c r="DG248" s="261"/>
      <c r="DH248" s="261"/>
      <c r="DI248" s="261"/>
      <c r="DJ248" s="261"/>
      <c r="DK248" s="261"/>
      <c r="DL248" s="261"/>
      <c r="DM248" s="261"/>
      <c r="DN248" s="261"/>
      <c r="DO248" s="261"/>
      <c r="DP248" s="261"/>
      <c r="DQ248" s="261"/>
      <c r="DR248" s="261"/>
      <c r="DS248" s="261"/>
      <c r="DT248" s="261"/>
      <c r="DU248" s="261"/>
      <c r="DV248" s="261"/>
      <c r="DW248" s="261"/>
      <c r="DX248" s="261"/>
      <c r="DY248" s="261"/>
      <c r="DZ248" s="261"/>
      <c r="EA248" s="261"/>
      <c r="EB248" s="261"/>
    </row>
    <row r="249" s="28" customFormat="1" customHeight="1" spans="1:132">
      <c r="A249" s="283" t="s">
        <v>3944</v>
      </c>
      <c r="B249" s="95"/>
      <c r="C249" s="95" t="s">
        <v>2249</v>
      </c>
      <c r="D249" s="290" t="s">
        <v>845</v>
      </c>
      <c r="E249" s="109" t="s">
        <v>846</v>
      </c>
      <c r="F249" s="110"/>
      <c r="G249" s="99">
        <f t="shared" si="37"/>
        <v>0</v>
      </c>
      <c r="H249" s="100"/>
      <c r="I249" s="150">
        <f t="shared" si="38"/>
        <v>0</v>
      </c>
      <c r="J249" s="151">
        <f t="shared" si="31"/>
        <v>0</v>
      </c>
      <c r="K249" s="35"/>
      <c r="L249" s="157"/>
      <c r="M249" s="154">
        <f t="shared" si="32"/>
        <v>0</v>
      </c>
      <c r="N249" s="282">
        <f t="shared" si="33"/>
        <v>0</v>
      </c>
      <c r="O249" s="152"/>
      <c r="P249" s="152"/>
      <c r="Q249" s="152"/>
      <c r="R249" s="152"/>
      <c r="S249" s="152"/>
      <c r="T249" s="175"/>
      <c r="U249" s="176"/>
      <c r="V249" s="176"/>
      <c r="W249" s="176"/>
      <c r="X249" s="177"/>
      <c r="Y249" s="175"/>
      <c r="Z249" s="176"/>
      <c r="AA249" s="176"/>
      <c r="AB249" s="205"/>
      <c r="AC249" s="43"/>
      <c r="AD249" s="44"/>
      <c r="AE249" s="44"/>
      <c r="AF249" s="45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47"/>
      <c r="AR249" s="48"/>
      <c r="AS249" s="47"/>
      <c r="AT249" s="47"/>
      <c r="AU249" s="47"/>
      <c r="AV249" s="47"/>
      <c r="AW249" s="49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50"/>
      <c r="BL249" s="178"/>
      <c r="BM249" s="178"/>
      <c r="BN249" s="178"/>
      <c r="BO249" s="46"/>
      <c r="BP249" s="46"/>
      <c r="BQ249" s="46"/>
      <c r="BR249" s="46"/>
      <c r="BS249" s="46"/>
      <c r="BT249" s="46"/>
      <c r="BU249" s="46"/>
      <c r="BV249" s="51"/>
      <c r="BW249" s="52">
        <f t="shared" si="30"/>
        <v>0</v>
      </c>
      <c r="BX249" s="53">
        <f t="shared" si="34"/>
        <v>0</v>
      </c>
      <c r="BY249" s="53">
        <f t="shared" si="35"/>
        <v>0</v>
      </c>
      <c r="BZ249" s="54"/>
      <c r="CA249" s="261"/>
      <c r="CB249" s="261"/>
      <c r="CC249" s="261"/>
      <c r="CD249" s="261"/>
      <c r="CE249" s="261"/>
      <c r="CF249" s="261"/>
      <c r="CG249" s="261"/>
      <c r="CH249" s="261"/>
      <c r="CI249" s="261"/>
      <c r="CJ249" s="261"/>
      <c r="CK249" s="261"/>
      <c r="CL249" s="261"/>
      <c r="CM249" s="261"/>
      <c r="CN249" s="261"/>
      <c r="CO249" s="261">
        <f t="shared" si="36"/>
        <v>0</v>
      </c>
      <c r="CP249" s="261"/>
      <c r="CQ249" s="261"/>
      <c r="CR249" s="261"/>
      <c r="CS249" s="261"/>
      <c r="CT249" s="261"/>
      <c r="CU249" s="261"/>
      <c r="CV249" s="261"/>
      <c r="CW249" s="261"/>
      <c r="CX249" s="261"/>
      <c r="CY249" s="261"/>
      <c r="CZ249" s="261"/>
      <c r="DA249" s="261"/>
      <c r="DB249" s="261"/>
      <c r="DC249" s="261"/>
      <c r="DD249" s="261"/>
      <c r="DE249" s="261"/>
      <c r="DF249" s="261"/>
      <c r="DG249" s="261"/>
      <c r="DH249" s="261"/>
      <c r="DI249" s="261"/>
      <c r="DJ249" s="261"/>
      <c r="DK249" s="261"/>
      <c r="DL249" s="261"/>
      <c r="DM249" s="261"/>
      <c r="DN249" s="261"/>
      <c r="DO249" s="261"/>
      <c r="DP249" s="261"/>
      <c r="DQ249" s="261"/>
      <c r="DR249" s="261"/>
      <c r="DS249" s="261"/>
      <c r="DT249" s="261"/>
      <c r="DU249" s="261"/>
      <c r="DV249" s="261"/>
      <c r="DW249" s="261"/>
      <c r="DX249" s="261"/>
      <c r="DY249" s="261"/>
      <c r="DZ249" s="261"/>
      <c r="EA249" s="261"/>
      <c r="EB249" s="261"/>
    </row>
    <row r="250" s="28" customFormat="1" customHeight="1" spans="1:132">
      <c r="A250" s="283" t="s">
        <v>3944</v>
      </c>
      <c r="B250" s="95"/>
      <c r="C250" s="95" t="s">
        <v>2249</v>
      </c>
      <c r="D250" s="290" t="s">
        <v>847</v>
      </c>
      <c r="E250" s="109" t="s">
        <v>846</v>
      </c>
      <c r="F250" s="110" t="s">
        <v>846</v>
      </c>
      <c r="G250" s="99">
        <f t="shared" si="37"/>
        <v>0</v>
      </c>
      <c r="H250" s="100"/>
      <c r="I250" s="150">
        <f t="shared" si="38"/>
        <v>0</v>
      </c>
      <c r="J250" s="151">
        <f t="shared" si="31"/>
        <v>0</v>
      </c>
      <c r="K250" s="35"/>
      <c r="L250" s="157"/>
      <c r="M250" s="154">
        <f t="shared" si="32"/>
        <v>0</v>
      </c>
      <c r="N250" s="282">
        <f t="shared" si="33"/>
        <v>0</v>
      </c>
      <c r="O250" s="152"/>
      <c r="P250" s="152"/>
      <c r="Q250" s="152"/>
      <c r="R250" s="152"/>
      <c r="S250" s="152"/>
      <c r="T250" s="175"/>
      <c r="U250" s="176"/>
      <c r="V250" s="176"/>
      <c r="W250" s="176"/>
      <c r="X250" s="177"/>
      <c r="Y250" s="175"/>
      <c r="Z250" s="176"/>
      <c r="AA250" s="176"/>
      <c r="AB250" s="205"/>
      <c r="AC250" s="43"/>
      <c r="AD250" s="44"/>
      <c r="AE250" s="44"/>
      <c r="AF250" s="45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47"/>
      <c r="AR250" s="48"/>
      <c r="AS250" s="47"/>
      <c r="AT250" s="47"/>
      <c r="AU250" s="47"/>
      <c r="AV250" s="47"/>
      <c r="AW250" s="49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50"/>
      <c r="BL250" s="178"/>
      <c r="BM250" s="178"/>
      <c r="BN250" s="178"/>
      <c r="BO250" s="46"/>
      <c r="BP250" s="46"/>
      <c r="BQ250" s="46"/>
      <c r="BR250" s="46"/>
      <c r="BS250" s="46"/>
      <c r="BT250" s="46"/>
      <c r="BU250" s="46"/>
      <c r="BV250" s="51"/>
      <c r="BW250" s="52">
        <f t="shared" si="30"/>
        <v>0</v>
      </c>
      <c r="BX250" s="53">
        <f t="shared" si="34"/>
        <v>0</v>
      </c>
      <c r="BY250" s="53">
        <f t="shared" si="35"/>
        <v>0</v>
      </c>
      <c r="BZ250" s="54"/>
      <c r="CA250" s="261"/>
      <c r="CB250" s="261"/>
      <c r="CC250" s="261"/>
      <c r="CD250" s="261"/>
      <c r="CE250" s="261"/>
      <c r="CF250" s="261"/>
      <c r="CG250" s="261"/>
      <c r="CH250" s="261"/>
      <c r="CI250" s="261"/>
      <c r="CJ250" s="261"/>
      <c r="CK250" s="261"/>
      <c r="CL250" s="261"/>
      <c r="CM250" s="261"/>
      <c r="CN250" s="261"/>
      <c r="CO250" s="261">
        <f t="shared" si="36"/>
        <v>0</v>
      </c>
      <c r="CP250" s="261"/>
      <c r="CQ250" s="261"/>
      <c r="CR250" s="261"/>
      <c r="CS250" s="261"/>
      <c r="CT250" s="261"/>
      <c r="CU250" s="261"/>
      <c r="CV250" s="261"/>
      <c r="CW250" s="261"/>
      <c r="CX250" s="261"/>
      <c r="CY250" s="261"/>
      <c r="CZ250" s="261"/>
      <c r="DA250" s="261"/>
      <c r="DB250" s="261"/>
      <c r="DC250" s="261"/>
      <c r="DD250" s="261"/>
      <c r="DE250" s="261"/>
      <c r="DF250" s="261"/>
      <c r="DG250" s="261"/>
      <c r="DH250" s="261"/>
      <c r="DI250" s="261"/>
      <c r="DJ250" s="261"/>
      <c r="DK250" s="261"/>
      <c r="DL250" s="261"/>
      <c r="DM250" s="261"/>
      <c r="DN250" s="261"/>
      <c r="DO250" s="261"/>
      <c r="DP250" s="261"/>
      <c r="DQ250" s="261"/>
      <c r="DR250" s="261"/>
      <c r="DS250" s="261"/>
      <c r="DT250" s="261"/>
      <c r="DU250" s="261"/>
      <c r="DV250" s="261"/>
      <c r="DW250" s="261"/>
      <c r="DX250" s="261"/>
      <c r="DY250" s="261"/>
      <c r="DZ250" s="261"/>
      <c r="EA250" s="261"/>
      <c r="EB250" s="261"/>
    </row>
    <row r="251" s="28" customFormat="1" customHeight="1" spans="1:132">
      <c r="A251" s="283" t="s">
        <v>3944</v>
      </c>
      <c r="B251" s="95"/>
      <c r="C251" s="95" t="s">
        <v>2249</v>
      </c>
      <c r="D251" s="290" t="s">
        <v>848</v>
      </c>
      <c r="E251" s="109" t="s">
        <v>846</v>
      </c>
      <c r="F251" s="110" t="s">
        <v>846</v>
      </c>
      <c r="G251" s="99">
        <f t="shared" si="37"/>
        <v>0</v>
      </c>
      <c r="H251" s="100"/>
      <c r="I251" s="150">
        <f t="shared" si="38"/>
        <v>0</v>
      </c>
      <c r="J251" s="151">
        <f t="shared" si="31"/>
        <v>0</v>
      </c>
      <c r="K251" s="35"/>
      <c r="L251" s="157"/>
      <c r="M251" s="154">
        <f t="shared" si="32"/>
        <v>0</v>
      </c>
      <c r="N251" s="282">
        <f t="shared" si="33"/>
        <v>0</v>
      </c>
      <c r="O251" s="152"/>
      <c r="P251" s="152"/>
      <c r="Q251" s="152"/>
      <c r="R251" s="152"/>
      <c r="S251" s="152"/>
      <c r="T251" s="175"/>
      <c r="U251" s="176"/>
      <c r="V251" s="176"/>
      <c r="W251" s="176"/>
      <c r="X251" s="177"/>
      <c r="Y251" s="175"/>
      <c r="Z251" s="176"/>
      <c r="AA251" s="176"/>
      <c r="AB251" s="205"/>
      <c r="AC251" s="43"/>
      <c r="AD251" s="44"/>
      <c r="AE251" s="44"/>
      <c r="AF251" s="45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47"/>
      <c r="AR251" s="48"/>
      <c r="AS251" s="47"/>
      <c r="AT251" s="47"/>
      <c r="AU251" s="47"/>
      <c r="AV251" s="47"/>
      <c r="AW251" s="49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50"/>
      <c r="BL251" s="178"/>
      <c r="BM251" s="178"/>
      <c r="BN251" s="178"/>
      <c r="BO251" s="46"/>
      <c r="BP251" s="46"/>
      <c r="BQ251" s="46"/>
      <c r="BR251" s="46"/>
      <c r="BS251" s="46"/>
      <c r="BT251" s="46"/>
      <c r="BU251" s="46"/>
      <c r="BV251" s="51"/>
      <c r="BW251" s="52">
        <f t="shared" si="30"/>
        <v>0</v>
      </c>
      <c r="BX251" s="53">
        <f t="shared" si="34"/>
        <v>0</v>
      </c>
      <c r="BY251" s="53">
        <f t="shared" si="35"/>
        <v>0</v>
      </c>
      <c r="BZ251" s="54"/>
      <c r="CA251" s="261"/>
      <c r="CB251" s="261"/>
      <c r="CC251" s="261"/>
      <c r="CD251" s="261"/>
      <c r="CE251" s="261"/>
      <c r="CF251" s="261"/>
      <c r="CG251" s="261"/>
      <c r="CH251" s="261"/>
      <c r="CI251" s="261"/>
      <c r="CJ251" s="261"/>
      <c r="CK251" s="261"/>
      <c r="CL251" s="261"/>
      <c r="CM251" s="261"/>
      <c r="CN251" s="261"/>
      <c r="CO251" s="261">
        <f t="shared" si="36"/>
        <v>0</v>
      </c>
      <c r="CP251" s="261"/>
      <c r="CQ251" s="261"/>
      <c r="CR251" s="261"/>
      <c r="CS251" s="261"/>
      <c r="CT251" s="261"/>
      <c r="CU251" s="261"/>
      <c r="CV251" s="261"/>
      <c r="CW251" s="261"/>
      <c r="CX251" s="261"/>
      <c r="CY251" s="261"/>
      <c r="CZ251" s="261"/>
      <c r="DA251" s="261"/>
      <c r="DB251" s="261"/>
      <c r="DC251" s="261"/>
      <c r="DD251" s="261"/>
      <c r="DE251" s="261"/>
      <c r="DF251" s="261"/>
      <c r="DG251" s="261"/>
      <c r="DH251" s="261"/>
      <c r="DI251" s="261"/>
      <c r="DJ251" s="261"/>
      <c r="DK251" s="261"/>
      <c r="DL251" s="261"/>
      <c r="DM251" s="261"/>
      <c r="DN251" s="261"/>
      <c r="DO251" s="261"/>
      <c r="DP251" s="261"/>
      <c r="DQ251" s="261"/>
      <c r="DR251" s="261"/>
      <c r="DS251" s="261"/>
      <c r="DT251" s="261"/>
      <c r="DU251" s="261"/>
      <c r="DV251" s="261"/>
      <c r="DW251" s="261"/>
      <c r="DX251" s="261"/>
      <c r="DY251" s="261"/>
      <c r="DZ251" s="261"/>
      <c r="EA251" s="261"/>
      <c r="EB251" s="261"/>
    </row>
    <row r="252" s="28" customFormat="1" customHeight="1" spans="1:132">
      <c r="A252" s="283" t="s">
        <v>3944</v>
      </c>
      <c r="B252" s="95"/>
      <c r="C252" s="95" t="s">
        <v>2249</v>
      </c>
      <c r="D252" s="290" t="s">
        <v>849</v>
      </c>
      <c r="E252" s="109" t="s">
        <v>846</v>
      </c>
      <c r="F252" s="110" t="s">
        <v>846</v>
      </c>
      <c r="G252" s="99">
        <f t="shared" si="37"/>
        <v>0</v>
      </c>
      <c r="H252" s="100"/>
      <c r="I252" s="150">
        <f t="shared" si="38"/>
        <v>0</v>
      </c>
      <c r="J252" s="151">
        <f t="shared" si="31"/>
        <v>0</v>
      </c>
      <c r="K252" s="35"/>
      <c r="L252" s="157"/>
      <c r="M252" s="154">
        <f t="shared" si="32"/>
        <v>0</v>
      </c>
      <c r="N252" s="282">
        <f t="shared" si="33"/>
        <v>0</v>
      </c>
      <c r="O252" s="152"/>
      <c r="P252" s="152"/>
      <c r="Q252" s="152"/>
      <c r="R252" s="152"/>
      <c r="S252" s="152"/>
      <c r="T252" s="175"/>
      <c r="U252" s="176"/>
      <c r="V252" s="176"/>
      <c r="W252" s="176"/>
      <c r="X252" s="177"/>
      <c r="Y252" s="175"/>
      <c r="Z252" s="176"/>
      <c r="AA252" s="176"/>
      <c r="AB252" s="205"/>
      <c r="AC252" s="43"/>
      <c r="AD252" s="44"/>
      <c r="AE252" s="44"/>
      <c r="AF252" s="45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47"/>
      <c r="AR252" s="48"/>
      <c r="AS252" s="47"/>
      <c r="AT252" s="47"/>
      <c r="AU252" s="47"/>
      <c r="AV252" s="47"/>
      <c r="AW252" s="49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50"/>
      <c r="BL252" s="178"/>
      <c r="BM252" s="178"/>
      <c r="BN252" s="178"/>
      <c r="BO252" s="46"/>
      <c r="BP252" s="46"/>
      <c r="BQ252" s="46"/>
      <c r="BR252" s="46"/>
      <c r="BS252" s="46"/>
      <c r="BT252" s="46"/>
      <c r="BU252" s="46"/>
      <c r="BV252" s="51"/>
      <c r="BW252" s="52">
        <f t="shared" si="30"/>
        <v>0</v>
      </c>
      <c r="BX252" s="53">
        <f t="shared" si="34"/>
        <v>0</v>
      </c>
      <c r="BY252" s="53">
        <f t="shared" si="35"/>
        <v>0</v>
      </c>
      <c r="BZ252" s="54"/>
      <c r="CA252" s="261"/>
      <c r="CB252" s="261"/>
      <c r="CC252" s="261"/>
      <c r="CD252" s="261"/>
      <c r="CE252" s="261"/>
      <c r="CF252" s="261"/>
      <c r="CG252" s="261"/>
      <c r="CH252" s="261"/>
      <c r="CI252" s="261"/>
      <c r="CJ252" s="261"/>
      <c r="CK252" s="261"/>
      <c r="CL252" s="261"/>
      <c r="CM252" s="261"/>
      <c r="CN252" s="261"/>
      <c r="CO252" s="261">
        <f t="shared" si="36"/>
        <v>0</v>
      </c>
      <c r="CP252" s="261"/>
      <c r="CQ252" s="261"/>
      <c r="CR252" s="261"/>
      <c r="CS252" s="261"/>
      <c r="CT252" s="261"/>
      <c r="CU252" s="261"/>
      <c r="CV252" s="261"/>
      <c r="CW252" s="261"/>
      <c r="CX252" s="261"/>
      <c r="CY252" s="261"/>
      <c r="CZ252" s="261"/>
      <c r="DA252" s="261"/>
      <c r="DB252" s="261"/>
      <c r="DC252" s="261"/>
      <c r="DD252" s="261"/>
      <c r="DE252" s="261"/>
      <c r="DF252" s="261"/>
      <c r="DG252" s="261"/>
      <c r="DH252" s="261"/>
      <c r="DI252" s="261"/>
      <c r="DJ252" s="261"/>
      <c r="DK252" s="261"/>
      <c r="DL252" s="261"/>
      <c r="DM252" s="261"/>
      <c r="DN252" s="261"/>
      <c r="DO252" s="261"/>
      <c r="DP252" s="261"/>
      <c r="DQ252" s="261"/>
      <c r="DR252" s="261"/>
      <c r="DS252" s="261"/>
      <c r="DT252" s="261"/>
      <c r="DU252" s="261"/>
      <c r="DV252" s="261"/>
      <c r="DW252" s="261"/>
      <c r="DX252" s="261"/>
      <c r="DY252" s="261"/>
      <c r="DZ252" s="261"/>
      <c r="EA252" s="261"/>
      <c r="EB252" s="261"/>
    </row>
    <row r="253" s="28" customFormat="1" customHeight="1" spans="1:132">
      <c r="A253" s="283" t="s">
        <v>3944</v>
      </c>
      <c r="B253" s="95"/>
      <c r="C253" s="95" t="s">
        <v>2249</v>
      </c>
      <c r="D253" s="290" t="s">
        <v>850</v>
      </c>
      <c r="E253" s="109" t="s">
        <v>846</v>
      </c>
      <c r="F253" s="110" t="s">
        <v>846</v>
      </c>
      <c r="G253" s="99">
        <f t="shared" si="37"/>
        <v>0</v>
      </c>
      <c r="H253" s="100"/>
      <c r="I253" s="150">
        <f t="shared" si="38"/>
        <v>0</v>
      </c>
      <c r="J253" s="151">
        <f t="shared" si="31"/>
        <v>0</v>
      </c>
      <c r="K253" s="35"/>
      <c r="L253" s="157"/>
      <c r="M253" s="154">
        <f t="shared" si="32"/>
        <v>0</v>
      </c>
      <c r="N253" s="282">
        <f t="shared" si="33"/>
        <v>0</v>
      </c>
      <c r="O253" s="152"/>
      <c r="P253" s="152"/>
      <c r="Q253" s="152"/>
      <c r="R253" s="152"/>
      <c r="S253" s="152"/>
      <c r="T253" s="175"/>
      <c r="U253" s="176"/>
      <c r="V253" s="176"/>
      <c r="W253" s="176"/>
      <c r="X253" s="177"/>
      <c r="Y253" s="175"/>
      <c r="Z253" s="176"/>
      <c r="AA253" s="176"/>
      <c r="AB253" s="205"/>
      <c r="AC253" s="43"/>
      <c r="AD253" s="44"/>
      <c r="AE253" s="44"/>
      <c r="AF253" s="45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47"/>
      <c r="AR253" s="48"/>
      <c r="AS253" s="47"/>
      <c r="AT253" s="47"/>
      <c r="AU253" s="47"/>
      <c r="AV253" s="47"/>
      <c r="AW253" s="49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50"/>
      <c r="BL253" s="178"/>
      <c r="BM253" s="178"/>
      <c r="BN253" s="178"/>
      <c r="BO253" s="46"/>
      <c r="BP253" s="46"/>
      <c r="BQ253" s="46"/>
      <c r="BR253" s="46"/>
      <c r="BS253" s="46"/>
      <c r="BT253" s="46"/>
      <c r="BU253" s="46"/>
      <c r="BV253" s="51"/>
      <c r="BW253" s="52">
        <f t="shared" si="30"/>
        <v>0</v>
      </c>
      <c r="BX253" s="53">
        <f t="shared" si="34"/>
        <v>0</v>
      </c>
      <c r="BY253" s="53">
        <f t="shared" si="35"/>
        <v>0</v>
      </c>
      <c r="BZ253" s="54"/>
      <c r="CA253" s="261"/>
      <c r="CB253" s="261"/>
      <c r="CC253" s="261"/>
      <c r="CD253" s="261"/>
      <c r="CE253" s="261"/>
      <c r="CF253" s="261"/>
      <c r="CG253" s="261"/>
      <c r="CH253" s="261"/>
      <c r="CI253" s="261"/>
      <c r="CJ253" s="261"/>
      <c r="CK253" s="261"/>
      <c r="CL253" s="261"/>
      <c r="CM253" s="261"/>
      <c r="CN253" s="261"/>
      <c r="CO253" s="261">
        <f t="shared" si="36"/>
        <v>0</v>
      </c>
      <c r="CP253" s="261"/>
      <c r="CQ253" s="261"/>
      <c r="CR253" s="261"/>
      <c r="CS253" s="261"/>
      <c r="CT253" s="261"/>
      <c r="CU253" s="261"/>
      <c r="CV253" s="261"/>
      <c r="CW253" s="261"/>
      <c r="CX253" s="261"/>
      <c r="CY253" s="261"/>
      <c r="CZ253" s="261"/>
      <c r="DA253" s="261"/>
      <c r="DB253" s="261"/>
      <c r="DC253" s="261"/>
      <c r="DD253" s="261"/>
      <c r="DE253" s="261"/>
      <c r="DF253" s="261"/>
      <c r="DG253" s="261"/>
      <c r="DH253" s="261"/>
      <c r="DI253" s="261"/>
      <c r="DJ253" s="261"/>
      <c r="DK253" s="261"/>
      <c r="DL253" s="261"/>
      <c r="DM253" s="261"/>
      <c r="DN253" s="261"/>
      <c r="DO253" s="261"/>
      <c r="DP253" s="261"/>
      <c r="DQ253" s="261"/>
      <c r="DR253" s="261"/>
      <c r="DS253" s="261"/>
      <c r="DT253" s="261"/>
      <c r="DU253" s="261"/>
      <c r="DV253" s="261"/>
      <c r="DW253" s="261"/>
      <c r="DX253" s="261"/>
      <c r="DY253" s="261"/>
      <c r="DZ253" s="261"/>
      <c r="EA253" s="261"/>
      <c r="EB253" s="261"/>
    </row>
    <row r="254" s="28" customFormat="1" customHeight="1" spans="1:132">
      <c r="A254" s="283" t="s">
        <v>3944</v>
      </c>
      <c r="B254" s="95"/>
      <c r="C254" s="95" t="s">
        <v>2249</v>
      </c>
      <c r="D254" s="290" t="s">
        <v>851</v>
      </c>
      <c r="E254" s="109" t="s">
        <v>852</v>
      </c>
      <c r="F254" s="110" t="s">
        <v>853</v>
      </c>
      <c r="G254" s="99">
        <f t="shared" si="37"/>
        <v>0</v>
      </c>
      <c r="H254" s="100"/>
      <c r="I254" s="150">
        <f t="shared" si="38"/>
        <v>0</v>
      </c>
      <c r="J254" s="151">
        <f t="shared" si="31"/>
        <v>0</v>
      </c>
      <c r="K254" s="35"/>
      <c r="L254" s="157"/>
      <c r="M254" s="154">
        <f t="shared" si="32"/>
        <v>0</v>
      </c>
      <c r="N254" s="282">
        <f t="shared" si="33"/>
        <v>0</v>
      </c>
      <c r="O254" s="162"/>
      <c r="P254" s="162"/>
      <c r="Q254" s="162"/>
      <c r="R254" s="162"/>
      <c r="S254" s="162"/>
      <c r="T254" s="175"/>
      <c r="U254" s="176"/>
      <c r="V254" s="176"/>
      <c r="W254" s="176"/>
      <c r="X254" s="177"/>
      <c r="Y254" s="175"/>
      <c r="Z254" s="176"/>
      <c r="AA254" s="176"/>
      <c r="AB254" s="205"/>
      <c r="AC254" s="43"/>
      <c r="AD254" s="44"/>
      <c r="AE254" s="44"/>
      <c r="AF254" s="45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7"/>
      <c r="AR254" s="48"/>
      <c r="AS254" s="47"/>
      <c r="AT254" s="47"/>
      <c r="AU254" s="47"/>
      <c r="AV254" s="47"/>
      <c r="AW254" s="49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50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51"/>
      <c r="BW254" s="52">
        <f t="shared" si="30"/>
        <v>0</v>
      </c>
      <c r="BX254" s="53">
        <f t="shared" si="34"/>
        <v>0</v>
      </c>
      <c r="BY254" s="53">
        <f t="shared" si="35"/>
        <v>0</v>
      </c>
      <c r="BZ254" s="54"/>
      <c r="CA254" s="261"/>
      <c r="CB254" s="261"/>
      <c r="CC254" s="261"/>
      <c r="CD254" s="261"/>
      <c r="CE254" s="261"/>
      <c r="CF254" s="261"/>
      <c r="CG254" s="261"/>
      <c r="CH254" s="261"/>
      <c r="CI254" s="261"/>
      <c r="CJ254" s="261"/>
      <c r="CK254" s="261"/>
      <c r="CL254" s="261"/>
      <c r="CM254" s="261"/>
      <c r="CN254" s="261"/>
      <c r="CO254" s="261">
        <f t="shared" si="36"/>
        <v>0</v>
      </c>
      <c r="CP254" s="261"/>
      <c r="CQ254" s="261"/>
      <c r="CR254" s="261"/>
      <c r="CS254" s="261"/>
      <c r="CT254" s="261"/>
      <c r="CU254" s="261"/>
      <c r="CV254" s="261"/>
      <c r="CW254" s="261"/>
      <c r="CX254" s="261"/>
      <c r="CY254" s="261"/>
      <c r="CZ254" s="261"/>
      <c r="DA254" s="261"/>
      <c r="DB254" s="261"/>
      <c r="DC254" s="261"/>
      <c r="DD254" s="261"/>
      <c r="DE254" s="261"/>
      <c r="DF254" s="261"/>
      <c r="DG254" s="261"/>
      <c r="DH254" s="261"/>
      <c r="DI254" s="261"/>
      <c r="DJ254" s="261"/>
      <c r="DK254" s="261"/>
      <c r="DL254" s="261"/>
      <c r="DM254" s="261"/>
      <c r="DN254" s="261"/>
      <c r="DO254" s="261"/>
      <c r="DP254" s="261"/>
      <c r="DQ254" s="261"/>
      <c r="DR254" s="261"/>
      <c r="DS254" s="261"/>
      <c r="DT254" s="261"/>
      <c r="DU254" s="261"/>
      <c r="DV254" s="261"/>
      <c r="DW254" s="261"/>
      <c r="DX254" s="261"/>
      <c r="DY254" s="261"/>
      <c r="DZ254" s="261"/>
      <c r="EA254" s="261"/>
      <c r="EB254" s="261"/>
    </row>
    <row r="255" s="28" customFormat="1" customHeight="1" spans="1:132">
      <c r="A255" s="283" t="s">
        <v>3944</v>
      </c>
      <c r="B255" s="95"/>
      <c r="C255" s="95" t="s">
        <v>2249</v>
      </c>
      <c r="D255" s="290" t="s">
        <v>854</v>
      </c>
      <c r="E255" s="109" t="s">
        <v>855</v>
      </c>
      <c r="F255" s="110" t="s">
        <v>856</v>
      </c>
      <c r="G255" s="99">
        <f t="shared" si="37"/>
        <v>0</v>
      </c>
      <c r="H255" s="100"/>
      <c r="I255" s="150">
        <f t="shared" si="38"/>
        <v>0</v>
      </c>
      <c r="J255" s="151">
        <f t="shared" si="31"/>
        <v>0</v>
      </c>
      <c r="K255" s="35"/>
      <c r="L255" s="157"/>
      <c r="M255" s="154">
        <f t="shared" si="32"/>
        <v>0</v>
      </c>
      <c r="N255" s="282">
        <f t="shared" si="33"/>
        <v>0</v>
      </c>
      <c r="O255" s="162"/>
      <c r="P255" s="162"/>
      <c r="Q255" s="162"/>
      <c r="R255" s="162"/>
      <c r="S255" s="162"/>
      <c r="T255" s="175"/>
      <c r="U255" s="176"/>
      <c r="V255" s="176"/>
      <c r="W255" s="176"/>
      <c r="X255" s="177"/>
      <c r="Y255" s="175"/>
      <c r="Z255" s="176"/>
      <c r="AA255" s="176"/>
      <c r="AB255" s="205"/>
      <c r="AC255" s="43"/>
      <c r="AD255" s="44"/>
      <c r="AE255" s="44"/>
      <c r="AF255" s="45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7"/>
      <c r="AR255" s="48"/>
      <c r="AS255" s="47"/>
      <c r="AT255" s="47"/>
      <c r="AU255" s="47"/>
      <c r="AV255" s="47"/>
      <c r="AW255" s="49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50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51"/>
      <c r="BW255" s="52">
        <f t="shared" si="30"/>
        <v>0</v>
      </c>
      <c r="BX255" s="53">
        <f t="shared" si="34"/>
        <v>0</v>
      </c>
      <c r="BY255" s="53">
        <f t="shared" si="35"/>
        <v>0</v>
      </c>
      <c r="BZ255" s="54"/>
      <c r="CA255" s="261"/>
      <c r="CB255" s="261"/>
      <c r="CC255" s="261"/>
      <c r="CD255" s="261"/>
      <c r="CE255" s="261"/>
      <c r="CF255" s="261"/>
      <c r="CG255" s="261"/>
      <c r="CH255" s="261"/>
      <c r="CI255" s="261"/>
      <c r="CJ255" s="261"/>
      <c r="CK255" s="261"/>
      <c r="CL255" s="261"/>
      <c r="CM255" s="261"/>
      <c r="CN255" s="261"/>
      <c r="CO255" s="261">
        <f t="shared" si="36"/>
        <v>0</v>
      </c>
      <c r="CP255" s="261"/>
      <c r="CQ255" s="261"/>
      <c r="CR255" s="261"/>
      <c r="CS255" s="261"/>
      <c r="CT255" s="261"/>
      <c r="CU255" s="261"/>
      <c r="CV255" s="261"/>
      <c r="CW255" s="261"/>
      <c r="CX255" s="261"/>
      <c r="CY255" s="261"/>
      <c r="CZ255" s="261"/>
      <c r="DA255" s="261"/>
      <c r="DB255" s="261"/>
      <c r="DC255" s="261"/>
      <c r="DD255" s="261"/>
      <c r="DE255" s="261"/>
      <c r="DF255" s="261"/>
      <c r="DG255" s="261"/>
      <c r="DH255" s="261"/>
      <c r="DI255" s="261"/>
      <c r="DJ255" s="261"/>
      <c r="DK255" s="261"/>
      <c r="DL255" s="261"/>
      <c r="DM255" s="261"/>
      <c r="DN255" s="261"/>
      <c r="DO255" s="261"/>
      <c r="DP255" s="261"/>
      <c r="DQ255" s="261"/>
      <c r="DR255" s="261"/>
      <c r="DS255" s="261"/>
      <c r="DT255" s="261"/>
      <c r="DU255" s="261"/>
      <c r="DV255" s="261"/>
      <c r="DW255" s="261"/>
      <c r="DX255" s="261"/>
      <c r="DY255" s="261"/>
      <c r="DZ255" s="261"/>
      <c r="EA255" s="261"/>
      <c r="EB255" s="261"/>
    </row>
    <row r="256" s="28" customFormat="1" customHeight="1" spans="1:132">
      <c r="A256" s="283" t="s">
        <v>3944</v>
      </c>
      <c r="B256" s="95"/>
      <c r="C256" s="95" t="s">
        <v>2249</v>
      </c>
      <c r="D256" s="290" t="s">
        <v>857</v>
      </c>
      <c r="E256" s="109" t="s">
        <v>858</v>
      </c>
      <c r="F256" s="110" t="s">
        <v>859</v>
      </c>
      <c r="G256" s="99">
        <f t="shared" si="37"/>
        <v>0</v>
      </c>
      <c r="H256" s="100"/>
      <c r="I256" s="150">
        <f t="shared" si="38"/>
        <v>0</v>
      </c>
      <c r="J256" s="151">
        <f t="shared" si="31"/>
        <v>0</v>
      </c>
      <c r="K256" s="35"/>
      <c r="L256" s="157"/>
      <c r="M256" s="154">
        <f t="shared" si="32"/>
        <v>0</v>
      </c>
      <c r="N256" s="282">
        <f t="shared" si="33"/>
        <v>0</v>
      </c>
      <c r="O256" s="162"/>
      <c r="P256" s="162"/>
      <c r="Q256" s="162"/>
      <c r="R256" s="162"/>
      <c r="S256" s="162"/>
      <c r="T256" s="175"/>
      <c r="U256" s="176"/>
      <c r="V256" s="176"/>
      <c r="W256" s="176"/>
      <c r="X256" s="177"/>
      <c r="Y256" s="175"/>
      <c r="Z256" s="176"/>
      <c r="AA256" s="176"/>
      <c r="AB256" s="205"/>
      <c r="AC256" s="43"/>
      <c r="AD256" s="44"/>
      <c r="AE256" s="44"/>
      <c r="AF256" s="45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7"/>
      <c r="AR256" s="48"/>
      <c r="AS256" s="47"/>
      <c r="AT256" s="47"/>
      <c r="AU256" s="47"/>
      <c r="AV256" s="47"/>
      <c r="AW256" s="49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50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51"/>
      <c r="BW256" s="52">
        <f t="shared" si="30"/>
        <v>0</v>
      </c>
      <c r="BX256" s="53">
        <f t="shared" si="34"/>
        <v>0</v>
      </c>
      <c r="BY256" s="53">
        <f t="shared" si="35"/>
        <v>0</v>
      </c>
      <c r="BZ256" s="54"/>
      <c r="CA256" s="261"/>
      <c r="CB256" s="261"/>
      <c r="CC256" s="261"/>
      <c r="CD256" s="261"/>
      <c r="CE256" s="261"/>
      <c r="CF256" s="261"/>
      <c r="CG256" s="261"/>
      <c r="CH256" s="261"/>
      <c r="CI256" s="261"/>
      <c r="CJ256" s="261"/>
      <c r="CK256" s="261"/>
      <c r="CL256" s="261"/>
      <c r="CM256" s="261"/>
      <c r="CN256" s="261"/>
      <c r="CO256" s="261">
        <f t="shared" si="36"/>
        <v>0</v>
      </c>
      <c r="CP256" s="261"/>
      <c r="CQ256" s="261"/>
      <c r="CR256" s="261"/>
      <c r="CS256" s="261"/>
      <c r="CT256" s="261"/>
      <c r="CU256" s="261"/>
      <c r="CV256" s="261"/>
      <c r="CW256" s="261"/>
      <c r="CX256" s="261"/>
      <c r="CY256" s="261"/>
      <c r="CZ256" s="261"/>
      <c r="DA256" s="261"/>
      <c r="DB256" s="261"/>
      <c r="DC256" s="261"/>
      <c r="DD256" s="261"/>
      <c r="DE256" s="261"/>
      <c r="DF256" s="261"/>
      <c r="DG256" s="261"/>
      <c r="DH256" s="261"/>
      <c r="DI256" s="261"/>
      <c r="DJ256" s="261"/>
      <c r="DK256" s="261"/>
      <c r="DL256" s="261"/>
      <c r="DM256" s="261"/>
      <c r="DN256" s="261"/>
      <c r="DO256" s="261"/>
      <c r="DP256" s="261"/>
      <c r="DQ256" s="261"/>
      <c r="DR256" s="261"/>
      <c r="DS256" s="261"/>
      <c r="DT256" s="261"/>
      <c r="DU256" s="261"/>
      <c r="DV256" s="261"/>
      <c r="DW256" s="261"/>
      <c r="DX256" s="261"/>
      <c r="DY256" s="261"/>
      <c r="DZ256" s="261"/>
      <c r="EA256" s="261"/>
      <c r="EB256" s="261"/>
    </row>
    <row r="257" s="28" customFormat="1" customHeight="1" spans="1:132">
      <c r="A257" s="283" t="s">
        <v>3944</v>
      </c>
      <c r="B257" s="95"/>
      <c r="C257" s="95" t="s">
        <v>2249</v>
      </c>
      <c r="D257" s="290" t="s">
        <v>860</v>
      </c>
      <c r="E257" s="109" t="s">
        <v>861</v>
      </c>
      <c r="F257" s="110" t="s">
        <v>862</v>
      </c>
      <c r="G257" s="99">
        <f t="shared" si="37"/>
        <v>0</v>
      </c>
      <c r="H257" s="100"/>
      <c r="I257" s="150">
        <f t="shared" si="38"/>
        <v>0</v>
      </c>
      <c r="J257" s="151">
        <f t="shared" si="31"/>
        <v>0</v>
      </c>
      <c r="K257" s="35"/>
      <c r="L257" s="157"/>
      <c r="M257" s="154">
        <f t="shared" si="32"/>
        <v>0</v>
      </c>
      <c r="N257" s="282">
        <f t="shared" si="33"/>
        <v>0</v>
      </c>
      <c r="O257" s="162"/>
      <c r="P257" s="162"/>
      <c r="Q257" s="162"/>
      <c r="R257" s="162"/>
      <c r="S257" s="162"/>
      <c r="T257" s="175"/>
      <c r="U257" s="176"/>
      <c r="V257" s="176"/>
      <c r="W257" s="176"/>
      <c r="X257" s="177"/>
      <c r="Y257" s="175"/>
      <c r="Z257" s="176"/>
      <c r="AA257" s="176"/>
      <c r="AB257" s="205"/>
      <c r="AC257" s="43"/>
      <c r="AD257" s="44"/>
      <c r="AE257" s="44"/>
      <c r="AF257" s="45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7"/>
      <c r="AR257" s="48"/>
      <c r="AS257" s="47"/>
      <c r="AT257" s="47"/>
      <c r="AU257" s="47"/>
      <c r="AV257" s="47"/>
      <c r="AW257" s="49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50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51"/>
      <c r="BW257" s="52">
        <f t="shared" si="30"/>
        <v>0</v>
      </c>
      <c r="BX257" s="53">
        <f t="shared" si="34"/>
        <v>0</v>
      </c>
      <c r="BY257" s="53">
        <f t="shared" si="35"/>
        <v>0</v>
      </c>
      <c r="BZ257" s="54"/>
      <c r="CA257" s="261"/>
      <c r="CB257" s="261"/>
      <c r="CC257" s="261"/>
      <c r="CD257" s="261"/>
      <c r="CE257" s="261"/>
      <c r="CF257" s="261"/>
      <c r="CG257" s="261"/>
      <c r="CH257" s="261"/>
      <c r="CI257" s="261"/>
      <c r="CJ257" s="261"/>
      <c r="CK257" s="261"/>
      <c r="CL257" s="261"/>
      <c r="CM257" s="261"/>
      <c r="CN257" s="261"/>
      <c r="CO257" s="261">
        <f t="shared" si="36"/>
        <v>0</v>
      </c>
      <c r="CP257" s="261"/>
      <c r="CQ257" s="261"/>
      <c r="CR257" s="261"/>
      <c r="CS257" s="261"/>
      <c r="CT257" s="261"/>
      <c r="CU257" s="261"/>
      <c r="CV257" s="261"/>
      <c r="CW257" s="261"/>
      <c r="CX257" s="261"/>
      <c r="CY257" s="261"/>
      <c r="CZ257" s="261"/>
      <c r="DA257" s="261"/>
      <c r="DB257" s="261"/>
      <c r="DC257" s="261"/>
      <c r="DD257" s="261"/>
      <c r="DE257" s="261"/>
      <c r="DF257" s="261"/>
      <c r="DG257" s="261"/>
      <c r="DH257" s="261"/>
      <c r="DI257" s="261"/>
      <c r="DJ257" s="261"/>
      <c r="DK257" s="261"/>
      <c r="DL257" s="261"/>
      <c r="DM257" s="261"/>
      <c r="DN257" s="261"/>
      <c r="DO257" s="261"/>
      <c r="DP257" s="261"/>
      <c r="DQ257" s="261"/>
      <c r="DR257" s="261"/>
      <c r="DS257" s="261"/>
      <c r="DT257" s="261"/>
      <c r="DU257" s="261"/>
      <c r="DV257" s="261"/>
      <c r="DW257" s="261"/>
      <c r="DX257" s="261"/>
      <c r="DY257" s="261"/>
      <c r="DZ257" s="261"/>
      <c r="EA257" s="261"/>
      <c r="EB257" s="261"/>
    </row>
    <row r="258" s="28" customFormat="1" customHeight="1" spans="1:132">
      <c r="A258" s="283" t="s">
        <v>3944</v>
      </c>
      <c r="B258" s="95"/>
      <c r="C258" s="95" t="s">
        <v>2249</v>
      </c>
      <c r="D258" s="290" t="s">
        <v>863</v>
      </c>
      <c r="E258" s="109" t="s">
        <v>864</v>
      </c>
      <c r="F258" s="110" t="s">
        <v>865</v>
      </c>
      <c r="G258" s="99">
        <f t="shared" si="37"/>
        <v>0</v>
      </c>
      <c r="H258" s="100"/>
      <c r="I258" s="150">
        <f t="shared" si="38"/>
        <v>0</v>
      </c>
      <c r="J258" s="151">
        <f t="shared" si="31"/>
        <v>0</v>
      </c>
      <c r="K258" s="35"/>
      <c r="L258" s="157"/>
      <c r="M258" s="154">
        <f t="shared" si="32"/>
        <v>0</v>
      </c>
      <c r="N258" s="282">
        <f t="shared" si="33"/>
        <v>0</v>
      </c>
      <c r="O258" s="162"/>
      <c r="P258" s="162"/>
      <c r="Q258" s="162"/>
      <c r="R258" s="162"/>
      <c r="S258" s="162"/>
      <c r="T258" s="175"/>
      <c r="U258" s="176"/>
      <c r="V258" s="176"/>
      <c r="W258" s="176"/>
      <c r="X258" s="177"/>
      <c r="Y258" s="175"/>
      <c r="Z258" s="176"/>
      <c r="AA258" s="176"/>
      <c r="AB258" s="205"/>
      <c r="AC258" s="43"/>
      <c r="AD258" s="44"/>
      <c r="AE258" s="44"/>
      <c r="AF258" s="45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7"/>
      <c r="AR258" s="48"/>
      <c r="AS258" s="47"/>
      <c r="AT258" s="47"/>
      <c r="AU258" s="47"/>
      <c r="AV258" s="47"/>
      <c r="AW258" s="49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50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51"/>
      <c r="BW258" s="52">
        <f t="shared" si="30"/>
        <v>0</v>
      </c>
      <c r="BX258" s="53">
        <f t="shared" si="34"/>
        <v>0</v>
      </c>
      <c r="BY258" s="53">
        <f t="shared" si="35"/>
        <v>0</v>
      </c>
      <c r="BZ258" s="54"/>
      <c r="CA258" s="261"/>
      <c r="CB258" s="261"/>
      <c r="CC258" s="261"/>
      <c r="CD258" s="261"/>
      <c r="CE258" s="261"/>
      <c r="CF258" s="261"/>
      <c r="CG258" s="261"/>
      <c r="CH258" s="261"/>
      <c r="CI258" s="261"/>
      <c r="CJ258" s="261"/>
      <c r="CK258" s="261"/>
      <c r="CL258" s="261"/>
      <c r="CM258" s="261"/>
      <c r="CN258" s="261"/>
      <c r="CO258" s="261">
        <f t="shared" si="36"/>
        <v>0</v>
      </c>
      <c r="CP258" s="261"/>
      <c r="CQ258" s="261"/>
      <c r="CR258" s="261"/>
      <c r="CS258" s="261"/>
      <c r="CT258" s="261"/>
      <c r="CU258" s="261"/>
      <c r="CV258" s="261"/>
      <c r="CW258" s="261"/>
      <c r="CX258" s="261"/>
      <c r="CY258" s="261"/>
      <c r="CZ258" s="261"/>
      <c r="DA258" s="261"/>
      <c r="DB258" s="261"/>
      <c r="DC258" s="261"/>
      <c r="DD258" s="261"/>
      <c r="DE258" s="261"/>
      <c r="DF258" s="261"/>
      <c r="DG258" s="261"/>
      <c r="DH258" s="261"/>
      <c r="DI258" s="261"/>
      <c r="DJ258" s="261"/>
      <c r="DK258" s="261"/>
      <c r="DL258" s="261"/>
      <c r="DM258" s="261"/>
      <c r="DN258" s="261"/>
      <c r="DO258" s="261"/>
      <c r="DP258" s="261"/>
      <c r="DQ258" s="261"/>
      <c r="DR258" s="261"/>
      <c r="DS258" s="261"/>
      <c r="DT258" s="261"/>
      <c r="DU258" s="261"/>
      <c r="DV258" s="261"/>
      <c r="DW258" s="261"/>
      <c r="DX258" s="261"/>
      <c r="DY258" s="261"/>
      <c r="DZ258" s="261"/>
      <c r="EA258" s="261"/>
      <c r="EB258" s="261"/>
    </row>
    <row r="259" s="28" customFormat="1" customHeight="1" spans="1:132">
      <c r="A259" s="283" t="s">
        <v>3944</v>
      </c>
      <c r="B259" s="95"/>
      <c r="C259" s="95" t="s">
        <v>2249</v>
      </c>
      <c r="D259" s="290" t="s">
        <v>866</v>
      </c>
      <c r="E259" s="109" t="s">
        <v>861</v>
      </c>
      <c r="F259" s="110" t="s">
        <v>867</v>
      </c>
      <c r="G259" s="99">
        <f t="shared" si="37"/>
        <v>0</v>
      </c>
      <c r="H259" s="100"/>
      <c r="I259" s="150">
        <f t="shared" si="38"/>
        <v>0</v>
      </c>
      <c r="J259" s="151">
        <f t="shared" si="31"/>
        <v>0</v>
      </c>
      <c r="K259" s="35"/>
      <c r="L259" s="157"/>
      <c r="M259" s="154">
        <f t="shared" si="32"/>
        <v>0</v>
      </c>
      <c r="N259" s="282">
        <f t="shared" si="33"/>
        <v>0</v>
      </c>
      <c r="O259" s="152"/>
      <c r="P259" s="152"/>
      <c r="Q259" s="152"/>
      <c r="R259" s="152"/>
      <c r="S259" s="152"/>
      <c r="T259" s="175"/>
      <c r="U259" s="176"/>
      <c r="V259" s="176"/>
      <c r="W259" s="176"/>
      <c r="X259" s="177"/>
      <c r="Y259" s="175"/>
      <c r="Z259" s="176"/>
      <c r="AA259" s="176"/>
      <c r="AB259" s="205"/>
      <c r="AC259" s="43"/>
      <c r="AD259" s="44"/>
      <c r="AE259" s="44"/>
      <c r="AF259" s="45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47"/>
      <c r="AR259" s="48"/>
      <c r="AS259" s="47"/>
      <c r="AT259" s="47"/>
      <c r="AU259" s="47"/>
      <c r="AV259" s="47"/>
      <c r="AW259" s="49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50"/>
      <c r="BL259" s="178"/>
      <c r="BM259" s="178"/>
      <c r="BN259" s="178"/>
      <c r="BO259" s="46"/>
      <c r="BP259" s="46"/>
      <c r="BQ259" s="46"/>
      <c r="BR259" s="46"/>
      <c r="BS259" s="46"/>
      <c r="BT259" s="46"/>
      <c r="BU259" s="46"/>
      <c r="BV259" s="51"/>
      <c r="BW259" s="52">
        <f t="shared" si="30"/>
        <v>0</v>
      </c>
      <c r="BX259" s="53">
        <f t="shared" si="34"/>
        <v>0</v>
      </c>
      <c r="BY259" s="53">
        <f t="shared" si="35"/>
        <v>0</v>
      </c>
      <c r="BZ259" s="54"/>
      <c r="CA259" s="261"/>
      <c r="CB259" s="261"/>
      <c r="CC259" s="261"/>
      <c r="CD259" s="261"/>
      <c r="CE259" s="261"/>
      <c r="CF259" s="261"/>
      <c r="CG259" s="261"/>
      <c r="CH259" s="261"/>
      <c r="CI259" s="261"/>
      <c r="CJ259" s="261"/>
      <c r="CK259" s="261"/>
      <c r="CL259" s="261"/>
      <c r="CM259" s="261"/>
      <c r="CN259" s="261"/>
      <c r="CO259" s="261">
        <f t="shared" si="36"/>
        <v>0</v>
      </c>
      <c r="CP259" s="261"/>
      <c r="CQ259" s="261"/>
      <c r="CR259" s="261"/>
      <c r="CS259" s="261"/>
      <c r="CT259" s="261"/>
      <c r="CU259" s="261"/>
      <c r="CV259" s="261"/>
      <c r="CW259" s="261"/>
      <c r="CX259" s="261"/>
      <c r="CY259" s="261"/>
      <c r="CZ259" s="261"/>
      <c r="DA259" s="261"/>
      <c r="DB259" s="261"/>
      <c r="DC259" s="261"/>
      <c r="DD259" s="261"/>
      <c r="DE259" s="261"/>
      <c r="DF259" s="261"/>
      <c r="DG259" s="261"/>
      <c r="DH259" s="261"/>
      <c r="DI259" s="261"/>
      <c r="DJ259" s="261"/>
      <c r="DK259" s="261"/>
      <c r="DL259" s="261"/>
      <c r="DM259" s="261"/>
      <c r="DN259" s="261"/>
      <c r="DO259" s="261"/>
      <c r="DP259" s="261"/>
      <c r="DQ259" s="261"/>
      <c r="DR259" s="261"/>
      <c r="DS259" s="261"/>
      <c r="DT259" s="261"/>
      <c r="DU259" s="261"/>
      <c r="DV259" s="261"/>
      <c r="DW259" s="261"/>
      <c r="DX259" s="261"/>
      <c r="DY259" s="261"/>
      <c r="DZ259" s="261"/>
      <c r="EA259" s="261"/>
      <c r="EB259" s="261"/>
    </row>
    <row r="260" s="28" customFormat="1" customHeight="1" spans="1:132">
      <c r="A260" s="283" t="s">
        <v>3944</v>
      </c>
      <c r="B260" s="95"/>
      <c r="C260" s="95" t="s">
        <v>2249</v>
      </c>
      <c r="D260" s="290" t="s">
        <v>868</v>
      </c>
      <c r="E260" s="109" t="s">
        <v>869</v>
      </c>
      <c r="F260" s="110" t="s">
        <v>870</v>
      </c>
      <c r="G260" s="99">
        <f t="shared" si="37"/>
        <v>0</v>
      </c>
      <c r="H260" s="100"/>
      <c r="I260" s="150">
        <f t="shared" si="38"/>
        <v>0</v>
      </c>
      <c r="J260" s="151">
        <f t="shared" si="31"/>
        <v>0</v>
      </c>
      <c r="K260" s="35"/>
      <c r="L260" s="157"/>
      <c r="M260" s="154">
        <f t="shared" si="32"/>
        <v>0</v>
      </c>
      <c r="N260" s="282">
        <f t="shared" si="33"/>
        <v>0</v>
      </c>
      <c r="O260" s="152"/>
      <c r="P260" s="152"/>
      <c r="Q260" s="152"/>
      <c r="R260" s="152"/>
      <c r="S260" s="152"/>
      <c r="T260" s="175"/>
      <c r="U260" s="176"/>
      <c r="V260" s="176"/>
      <c r="W260" s="176"/>
      <c r="X260" s="177"/>
      <c r="Y260" s="175"/>
      <c r="Z260" s="176"/>
      <c r="AA260" s="176"/>
      <c r="AB260" s="205"/>
      <c r="AC260" s="43"/>
      <c r="AD260" s="44"/>
      <c r="AE260" s="44"/>
      <c r="AF260" s="45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47"/>
      <c r="AR260" s="48"/>
      <c r="AS260" s="47"/>
      <c r="AT260" s="47"/>
      <c r="AU260" s="47"/>
      <c r="AV260" s="47"/>
      <c r="AW260" s="49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50"/>
      <c r="BL260" s="178"/>
      <c r="BM260" s="178"/>
      <c r="BN260" s="178"/>
      <c r="BO260" s="46"/>
      <c r="BP260" s="46"/>
      <c r="BQ260" s="46"/>
      <c r="BR260" s="46"/>
      <c r="BS260" s="46"/>
      <c r="BT260" s="46"/>
      <c r="BU260" s="46"/>
      <c r="BV260" s="51"/>
      <c r="BW260" s="52">
        <f t="shared" si="30"/>
        <v>0</v>
      </c>
      <c r="BX260" s="53">
        <f t="shared" si="34"/>
        <v>0</v>
      </c>
      <c r="BY260" s="53">
        <f t="shared" si="35"/>
        <v>0</v>
      </c>
      <c r="BZ260" s="54"/>
      <c r="CA260" s="261"/>
      <c r="CB260" s="261"/>
      <c r="CC260" s="261"/>
      <c r="CD260" s="261"/>
      <c r="CE260" s="261"/>
      <c r="CF260" s="261"/>
      <c r="CG260" s="261"/>
      <c r="CH260" s="261"/>
      <c r="CI260" s="261"/>
      <c r="CJ260" s="261"/>
      <c r="CK260" s="261"/>
      <c r="CL260" s="261"/>
      <c r="CM260" s="261"/>
      <c r="CN260" s="261"/>
      <c r="CO260" s="261">
        <f t="shared" si="36"/>
        <v>0</v>
      </c>
      <c r="CP260" s="261"/>
      <c r="CQ260" s="261"/>
      <c r="CR260" s="261"/>
      <c r="CS260" s="261"/>
      <c r="CT260" s="261"/>
      <c r="CU260" s="261"/>
      <c r="CV260" s="261"/>
      <c r="CW260" s="261"/>
      <c r="CX260" s="261"/>
      <c r="CY260" s="261"/>
      <c r="CZ260" s="261"/>
      <c r="DA260" s="261"/>
      <c r="DB260" s="261"/>
      <c r="DC260" s="261"/>
      <c r="DD260" s="261"/>
      <c r="DE260" s="261"/>
      <c r="DF260" s="261"/>
      <c r="DG260" s="261"/>
      <c r="DH260" s="261"/>
      <c r="DI260" s="261"/>
      <c r="DJ260" s="261"/>
      <c r="DK260" s="261"/>
      <c r="DL260" s="261"/>
      <c r="DM260" s="261"/>
      <c r="DN260" s="261"/>
      <c r="DO260" s="261"/>
      <c r="DP260" s="261"/>
      <c r="DQ260" s="261"/>
      <c r="DR260" s="261"/>
      <c r="DS260" s="261"/>
      <c r="DT260" s="261"/>
      <c r="DU260" s="261"/>
      <c r="DV260" s="261"/>
      <c r="DW260" s="261"/>
      <c r="DX260" s="261"/>
      <c r="DY260" s="261"/>
      <c r="DZ260" s="261"/>
      <c r="EA260" s="261"/>
      <c r="EB260" s="261"/>
    </row>
    <row r="261" s="28" customFormat="1" customHeight="1" spans="1:132">
      <c r="A261" s="283" t="s">
        <v>3944</v>
      </c>
      <c r="B261" s="95"/>
      <c r="C261" s="95" t="s">
        <v>2249</v>
      </c>
      <c r="D261" s="290" t="s">
        <v>871</v>
      </c>
      <c r="E261" s="109" t="s">
        <v>872</v>
      </c>
      <c r="F261" s="110" t="s">
        <v>873</v>
      </c>
      <c r="G261" s="99">
        <f t="shared" si="37"/>
        <v>0</v>
      </c>
      <c r="H261" s="100"/>
      <c r="I261" s="150">
        <f t="shared" si="38"/>
        <v>0</v>
      </c>
      <c r="J261" s="151">
        <f t="shared" si="31"/>
        <v>0</v>
      </c>
      <c r="K261" s="35"/>
      <c r="L261" s="157"/>
      <c r="M261" s="154">
        <f t="shared" si="32"/>
        <v>0</v>
      </c>
      <c r="N261" s="282">
        <f t="shared" si="33"/>
        <v>0</v>
      </c>
      <c r="O261" s="152"/>
      <c r="P261" s="152"/>
      <c r="Q261" s="152"/>
      <c r="R261" s="152"/>
      <c r="S261" s="152"/>
      <c r="T261" s="175"/>
      <c r="U261" s="176"/>
      <c r="V261" s="176"/>
      <c r="W261" s="176"/>
      <c r="X261" s="177"/>
      <c r="Y261" s="175"/>
      <c r="Z261" s="176"/>
      <c r="AA261" s="176"/>
      <c r="AB261" s="205"/>
      <c r="AC261" s="43"/>
      <c r="AD261" s="44"/>
      <c r="AE261" s="44"/>
      <c r="AF261" s="45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47"/>
      <c r="AR261" s="48"/>
      <c r="AS261" s="47"/>
      <c r="AT261" s="47"/>
      <c r="AU261" s="47"/>
      <c r="AV261" s="47"/>
      <c r="AW261" s="49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50"/>
      <c r="BL261" s="178"/>
      <c r="BM261" s="178"/>
      <c r="BN261" s="178"/>
      <c r="BO261" s="46"/>
      <c r="BP261" s="46"/>
      <c r="BQ261" s="46"/>
      <c r="BR261" s="46"/>
      <c r="BS261" s="46"/>
      <c r="BT261" s="46"/>
      <c r="BU261" s="46"/>
      <c r="BV261" s="51"/>
      <c r="BW261" s="52">
        <f t="shared" si="30"/>
        <v>0</v>
      </c>
      <c r="BX261" s="53">
        <f t="shared" si="34"/>
        <v>0</v>
      </c>
      <c r="BY261" s="53">
        <f t="shared" si="35"/>
        <v>0</v>
      </c>
      <c r="BZ261" s="54"/>
      <c r="CA261" s="261"/>
      <c r="CB261" s="261"/>
      <c r="CC261" s="261"/>
      <c r="CD261" s="261"/>
      <c r="CE261" s="261"/>
      <c r="CF261" s="261"/>
      <c r="CG261" s="261"/>
      <c r="CH261" s="261"/>
      <c r="CI261" s="261"/>
      <c r="CJ261" s="261"/>
      <c r="CK261" s="261"/>
      <c r="CL261" s="261"/>
      <c r="CM261" s="261"/>
      <c r="CN261" s="261"/>
      <c r="CO261" s="261">
        <f t="shared" si="36"/>
        <v>0</v>
      </c>
      <c r="CP261" s="261"/>
      <c r="CQ261" s="261"/>
      <c r="CR261" s="261"/>
      <c r="CS261" s="261"/>
      <c r="CT261" s="261"/>
      <c r="CU261" s="261"/>
      <c r="CV261" s="261"/>
      <c r="CW261" s="261"/>
      <c r="CX261" s="261"/>
      <c r="CY261" s="261"/>
      <c r="CZ261" s="261"/>
      <c r="DA261" s="261"/>
      <c r="DB261" s="261"/>
      <c r="DC261" s="261"/>
      <c r="DD261" s="261"/>
      <c r="DE261" s="261"/>
      <c r="DF261" s="261"/>
      <c r="DG261" s="261"/>
      <c r="DH261" s="261"/>
      <c r="DI261" s="261"/>
      <c r="DJ261" s="261"/>
      <c r="DK261" s="261"/>
      <c r="DL261" s="261"/>
      <c r="DM261" s="261"/>
      <c r="DN261" s="261"/>
      <c r="DO261" s="261"/>
      <c r="DP261" s="261"/>
      <c r="DQ261" s="261"/>
      <c r="DR261" s="261"/>
      <c r="DS261" s="261"/>
      <c r="DT261" s="261"/>
      <c r="DU261" s="261"/>
      <c r="DV261" s="261"/>
      <c r="DW261" s="261"/>
      <c r="DX261" s="261"/>
      <c r="DY261" s="261"/>
      <c r="DZ261" s="261"/>
      <c r="EA261" s="261"/>
      <c r="EB261" s="261"/>
    </row>
    <row r="262" s="28" customFormat="1" customHeight="1" spans="1:132">
      <c r="A262" s="283" t="s">
        <v>3944</v>
      </c>
      <c r="B262" s="95"/>
      <c r="C262" s="95" t="s">
        <v>2249</v>
      </c>
      <c r="D262" s="290" t="s">
        <v>874</v>
      </c>
      <c r="E262" s="109" t="s">
        <v>875</v>
      </c>
      <c r="F262" s="110" t="s">
        <v>875</v>
      </c>
      <c r="G262" s="99">
        <f t="shared" si="37"/>
        <v>0</v>
      </c>
      <c r="H262" s="100"/>
      <c r="I262" s="150">
        <f t="shared" si="38"/>
        <v>0</v>
      </c>
      <c r="J262" s="151">
        <f t="shared" si="31"/>
        <v>0</v>
      </c>
      <c r="K262" s="35"/>
      <c r="L262" s="157"/>
      <c r="M262" s="154">
        <f t="shared" si="32"/>
        <v>0</v>
      </c>
      <c r="N262" s="282">
        <f t="shared" si="33"/>
        <v>0</v>
      </c>
      <c r="O262" s="152"/>
      <c r="P262" s="152"/>
      <c r="Q262" s="152"/>
      <c r="R262" s="152"/>
      <c r="S262" s="152"/>
      <c r="T262" s="175"/>
      <c r="U262" s="176"/>
      <c r="V262" s="176"/>
      <c r="W262" s="176"/>
      <c r="X262" s="177"/>
      <c r="Y262" s="175"/>
      <c r="Z262" s="176"/>
      <c r="AA262" s="176"/>
      <c r="AB262" s="205"/>
      <c r="AC262" s="43"/>
      <c r="AD262" s="44"/>
      <c r="AE262" s="44"/>
      <c r="AF262" s="45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47"/>
      <c r="AR262" s="48"/>
      <c r="AS262" s="47"/>
      <c r="AT262" s="47"/>
      <c r="AU262" s="47"/>
      <c r="AV262" s="47"/>
      <c r="AW262" s="49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50"/>
      <c r="BL262" s="178"/>
      <c r="BM262" s="178"/>
      <c r="BN262" s="178"/>
      <c r="BO262" s="46"/>
      <c r="BP262" s="46"/>
      <c r="BQ262" s="46"/>
      <c r="BR262" s="46"/>
      <c r="BS262" s="46"/>
      <c r="BT262" s="46"/>
      <c r="BU262" s="46"/>
      <c r="BV262" s="51"/>
      <c r="BW262" s="52">
        <f t="shared" ref="BW262:BW309" si="39">SUM(AW261:BK261)</f>
        <v>0</v>
      </c>
      <c r="BX262" s="53">
        <f t="shared" si="34"/>
        <v>0</v>
      </c>
      <c r="BY262" s="53">
        <f t="shared" si="35"/>
        <v>0</v>
      </c>
      <c r="BZ262" s="54"/>
      <c r="CA262" s="261"/>
      <c r="CB262" s="261"/>
      <c r="CC262" s="261"/>
      <c r="CD262" s="261"/>
      <c r="CE262" s="261"/>
      <c r="CF262" s="261"/>
      <c r="CG262" s="261"/>
      <c r="CH262" s="261"/>
      <c r="CI262" s="261"/>
      <c r="CJ262" s="261"/>
      <c r="CK262" s="261"/>
      <c r="CL262" s="261"/>
      <c r="CM262" s="261"/>
      <c r="CN262" s="261"/>
      <c r="CO262" s="261">
        <f t="shared" si="36"/>
        <v>0</v>
      </c>
      <c r="CP262" s="261"/>
      <c r="CQ262" s="261"/>
      <c r="CR262" s="261"/>
      <c r="CS262" s="261"/>
      <c r="CT262" s="261"/>
      <c r="CU262" s="261"/>
      <c r="CV262" s="261"/>
      <c r="CW262" s="261"/>
      <c r="CX262" s="261"/>
      <c r="CY262" s="261"/>
      <c r="CZ262" s="261"/>
      <c r="DA262" s="261"/>
      <c r="DB262" s="261"/>
      <c r="DC262" s="261"/>
      <c r="DD262" s="261"/>
      <c r="DE262" s="261"/>
      <c r="DF262" s="261"/>
      <c r="DG262" s="261"/>
      <c r="DH262" s="261"/>
      <c r="DI262" s="261"/>
      <c r="DJ262" s="261"/>
      <c r="DK262" s="261"/>
      <c r="DL262" s="261"/>
      <c r="DM262" s="261"/>
      <c r="DN262" s="261"/>
      <c r="DO262" s="261"/>
      <c r="DP262" s="261"/>
      <c r="DQ262" s="261"/>
      <c r="DR262" s="261"/>
      <c r="DS262" s="261"/>
      <c r="DT262" s="261"/>
      <c r="DU262" s="261"/>
      <c r="DV262" s="261"/>
      <c r="DW262" s="261"/>
      <c r="DX262" s="261"/>
      <c r="DY262" s="261"/>
      <c r="DZ262" s="261"/>
      <c r="EA262" s="261"/>
      <c r="EB262" s="261"/>
    </row>
    <row r="263" s="28" customFormat="1" customHeight="1" spans="1:132">
      <c r="A263" s="283" t="s">
        <v>3944</v>
      </c>
      <c r="B263" s="95"/>
      <c r="C263" s="95" t="s">
        <v>2249</v>
      </c>
      <c r="D263" s="290" t="s">
        <v>876</v>
      </c>
      <c r="E263" s="109" t="s">
        <v>875</v>
      </c>
      <c r="F263" s="110" t="s">
        <v>875</v>
      </c>
      <c r="G263" s="99">
        <f t="shared" si="37"/>
        <v>0</v>
      </c>
      <c r="H263" s="100"/>
      <c r="I263" s="150">
        <f t="shared" si="38"/>
        <v>0</v>
      </c>
      <c r="J263" s="151">
        <f t="shared" si="31"/>
        <v>0</v>
      </c>
      <c r="K263" s="35"/>
      <c r="L263" s="157"/>
      <c r="M263" s="154">
        <f t="shared" si="32"/>
        <v>0</v>
      </c>
      <c r="N263" s="282">
        <f t="shared" si="33"/>
        <v>0</v>
      </c>
      <c r="O263" s="152"/>
      <c r="P263" s="152"/>
      <c r="Q263" s="152"/>
      <c r="R263" s="152"/>
      <c r="S263" s="152"/>
      <c r="T263" s="175"/>
      <c r="U263" s="176"/>
      <c r="V263" s="176"/>
      <c r="W263" s="176"/>
      <c r="X263" s="177"/>
      <c r="Y263" s="175"/>
      <c r="Z263" s="176"/>
      <c r="AA263" s="176"/>
      <c r="AB263" s="205"/>
      <c r="AC263" s="43"/>
      <c r="AD263" s="44"/>
      <c r="AE263" s="44"/>
      <c r="AF263" s="45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47"/>
      <c r="AR263" s="48"/>
      <c r="AS263" s="47"/>
      <c r="AT263" s="47"/>
      <c r="AU263" s="47"/>
      <c r="AV263" s="47"/>
      <c r="AW263" s="49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50"/>
      <c r="BL263" s="178"/>
      <c r="BM263" s="178"/>
      <c r="BN263" s="178"/>
      <c r="BO263" s="46"/>
      <c r="BP263" s="46"/>
      <c r="BQ263" s="46"/>
      <c r="BR263" s="46"/>
      <c r="BS263" s="46"/>
      <c r="BT263" s="46"/>
      <c r="BU263" s="46"/>
      <c r="BV263" s="51"/>
      <c r="BW263" s="52">
        <f t="shared" si="39"/>
        <v>0</v>
      </c>
      <c r="BX263" s="53">
        <f t="shared" si="34"/>
        <v>0</v>
      </c>
      <c r="BY263" s="53">
        <f t="shared" si="35"/>
        <v>0</v>
      </c>
      <c r="BZ263" s="54"/>
      <c r="CA263" s="261"/>
      <c r="CB263" s="261"/>
      <c r="CC263" s="261"/>
      <c r="CD263" s="261"/>
      <c r="CE263" s="261"/>
      <c r="CF263" s="261"/>
      <c r="CG263" s="261"/>
      <c r="CH263" s="261"/>
      <c r="CI263" s="261"/>
      <c r="CJ263" s="261"/>
      <c r="CK263" s="261"/>
      <c r="CL263" s="261"/>
      <c r="CM263" s="261"/>
      <c r="CN263" s="261"/>
      <c r="CO263" s="261">
        <f t="shared" si="36"/>
        <v>0</v>
      </c>
      <c r="CP263" s="261"/>
      <c r="CQ263" s="261"/>
      <c r="CR263" s="261"/>
      <c r="CS263" s="261"/>
      <c r="CT263" s="261"/>
      <c r="CU263" s="261"/>
      <c r="CV263" s="261"/>
      <c r="CW263" s="261"/>
      <c r="CX263" s="261"/>
      <c r="CY263" s="261"/>
      <c r="CZ263" s="261"/>
      <c r="DA263" s="261"/>
      <c r="DB263" s="261"/>
      <c r="DC263" s="261"/>
      <c r="DD263" s="261"/>
      <c r="DE263" s="261"/>
      <c r="DF263" s="261"/>
      <c r="DG263" s="261"/>
      <c r="DH263" s="261"/>
      <c r="DI263" s="261"/>
      <c r="DJ263" s="261"/>
      <c r="DK263" s="261"/>
      <c r="DL263" s="261"/>
      <c r="DM263" s="261"/>
      <c r="DN263" s="261"/>
      <c r="DO263" s="261"/>
      <c r="DP263" s="261"/>
      <c r="DQ263" s="261"/>
      <c r="DR263" s="261"/>
      <c r="DS263" s="261"/>
      <c r="DT263" s="261"/>
      <c r="DU263" s="261"/>
      <c r="DV263" s="261"/>
      <c r="DW263" s="261"/>
      <c r="DX263" s="261"/>
      <c r="DY263" s="261"/>
      <c r="DZ263" s="261"/>
      <c r="EA263" s="261"/>
      <c r="EB263" s="261"/>
    </row>
    <row r="264" s="28" customFormat="1" customHeight="1" spans="1:132">
      <c r="A264" s="283" t="s">
        <v>3944</v>
      </c>
      <c r="B264" s="95"/>
      <c r="C264" s="95" t="s">
        <v>2249</v>
      </c>
      <c r="D264" s="290" t="s">
        <v>877</v>
      </c>
      <c r="E264" s="109" t="s">
        <v>875</v>
      </c>
      <c r="F264" s="110" t="s">
        <v>875</v>
      </c>
      <c r="G264" s="99">
        <f t="shared" si="37"/>
        <v>0</v>
      </c>
      <c r="H264" s="100"/>
      <c r="I264" s="150">
        <f t="shared" si="38"/>
        <v>0</v>
      </c>
      <c r="J264" s="151">
        <f t="shared" si="31"/>
        <v>0</v>
      </c>
      <c r="K264" s="35"/>
      <c r="L264" s="157"/>
      <c r="M264" s="154">
        <f t="shared" si="32"/>
        <v>0</v>
      </c>
      <c r="N264" s="282">
        <f t="shared" si="33"/>
        <v>0</v>
      </c>
      <c r="O264" s="152"/>
      <c r="P264" s="152"/>
      <c r="Q264" s="152"/>
      <c r="R264" s="152"/>
      <c r="S264" s="152"/>
      <c r="T264" s="175"/>
      <c r="U264" s="176"/>
      <c r="V264" s="176"/>
      <c r="W264" s="176"/>
      <c r="X264" s="177"/>
      <c r="Y264" s="175"/>
      <c r="Z264" s="176"/>
      <c r="AA264" s="176"/>
      <c r="AB264" s="205"/>
      <c r="AC264" s="43"/>
      <c r="AD264" s="44"/>
      <c r="AE264" s="44"/>
      <c r="AF264" s="45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47"/>
      <c r="AR264" s="48"/>
      <c r="AS264" s="47"/>
      <c r="AT264" s="47"/>
      <c r="AU264" s="47"/>
      <c r="AV264" s="47"/>
      <c r="AW264" s="49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50"/>
      <c r="BL264" s="178"/>
      <c r="BM264" s="178"/>
      <c r="BN264" s="178"/>
      <c r="BO264" s="46"/>
      <c r="BP264" s="46"/>
      <c r="BQ264" s="46"/>
      <c r="BR264" s="46"/>
      <c r="BS264" s="46"/>
      <c r="BT264" s="46"/>
      <c r="BU264" s="46"/>
      <c r="BV264" s="51"/>
      <c r="BW264" s="52">
        <f t="shared" si="39"/>
        <v>0</v>
      </c>
      <c r="BX264" s="53">
        <f t="shared" si="34"/>
        <v>0</v>
      </c>
      <c r="BY264" s="53">
        <f t="shared" si="35"/>
        <v>0</v>
      </c>
      <c r="BZ264" s="54"/>
      <c r="CA264" s="261"/>
      <c r="CB264" s="261"/>
      <c r="CC264" s="261"/>
      <c r="CD264" s="261"/>
      <c r="CE264" s="261"/>
      <c r="CF264" s="261"/>
      <c r="CG264" s="261"/>
      <c r="CH264" s="261"/>
      <c r="CI264" s="261"/>
      <c r="CJ264" s="261"/>
      <c r="CK264" s="261"/>
      <c r="CL264" s="261"/>
      <c r="CM264" s="261"/>
      <c r="CN264" s="261"/>
      <c r="CO264" s="261">
        <f t="shared" si="36"/>
        <v>0</v>
      </c>
      <c r="CP264" s="261"/>
      <c r="CQ264" s="261"/>
      <c r="CR264" s="261"/>
      <c r="CS264" s="261"/>
      <c r="CT264" s="261"/>
      <c r="CU264" s="261"/>
      <c r="CV264" s="261"/>
      <c r="CW264" s="261"/>
      <c r="CX264" s="261"/>
      <c r="CY264" s="261"/>
      <c r="CZ264" s="261"/>
      <c r="DA264" s="261"/>
      <c r="DB264" s="261"/>
      <c r="DC264" s="261"/>
      <c r="DD264" s="261"/>
      <c r="DE264" s="261"/>
      <c r="DF264" s="261"/>
      <c r="DG264" s="261"/>
      <c r="DH264" s="261"/>
      <c r="DI264" s="261"/>
      <c r="DJ264" s="261"/>
      <c r="DK264" s="261"/>
      <c r="DL264" s="261"/>
      <c r="DM264" s="261"/>
      <c r="DN264" s="261"/>
      <c r="DO264" s="261"/>
      <c r="DP264" s="261"/>
      <c r="DQ264" s="261"/>
      <c r="DR264" s="261"/>
      <c r="DS264" s="261"/>
      <c r="DT264" s="261"/>
      <c r="DU264" s="261"/>
      <c r="DV264" s="261"/>
      <c r="DW264" s="261"/>
      <c r="DX264" s="261"/>
      <c r="DY264" s="261"/>
      <c r="DZ264" s="261"/>
      <c r="EA264" s="261"/>
      <c r="EB264" s="261"/>
    </row>
    <row r="265" s="28" customFormat="1" customHeight="1" spans="1:132">
      <c r="A265" s="283" t="s">
        <v>3944</v>
      </c>
      <c r="B265" s="95"/>
      <c r="C265" s="95" t="s">
        <v>2249</v>
      </c>
      <c r="D265" s="290" t="s">
        <v>878</v>
      </c>
      <c r="E265" s="109" t="s">
        <v>875</v>
      </c>
      <c r="F265" s="110" t="s">
        <v>875</v>
      </c>
      <c r="G265" s="99">
        <f t="shared" si="37"/>
        <v>0</v>
      </c>
      <c r="H265" s="100"/>
      <c r="I265" s="150">
        <f t="shared" si="38"/>
        <v>0</v>
      </c>
      <c r="J265" s="151">
        <f t="shared" ref="J265:J328" si="40">(K265+L265+N265)-SUM(AC265:BV265)</f>
        <v>0</v>
      </c>
      <c r="K265" s="35"/>
      <c r="L265" s="157"/>
      <c r="M265" s="154">
        <f t="shared" ref="M265:M328" si="41">SUM(O265:X265)</f>
        <v>0</v>
      </c>
      <c r="N265" s="282">
        <f t="shared" ref="N265:N328" si="42">SUM(Y265:AB265)</f>
        <v>0</v>
      </c>
      <c r="O265" s="152"/>
      <c r="P265" s="152"/>
      <c r="Q265" s="152"/>
      <c r="R265" s="152"/>
      <c r="S265" s="152"/>
      <c r="T265" s="175"/>
      <c r="U265" s="176"/>
      <c r="V265" s="176"/>
      <c r="W265" s="176"/>
      <c r="X265" s="177"/>
      <c r="Y265" s="175"/>
      <c r="Z265" s="176"/>
      <c r="AA265" s="176"/>
      <c r="AB265" s="205"/>
      <c r="AC265" s="43"/>
      <c r="AD265" s="44"/>
      <c r="AE265" s="44"/>
      <c r="AF265" s="45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47"/>
      <c r="AR265" s="48"/>
      <c r="AS265" s="47"/>
      <c r="AT265" s="47"/>
      <c r="AU265" s="47"/>
      <c r="AV265" s="47"/>
      <c r="AW265" s="49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50"/>
      <c r="BL265" s="178"/>
      <c r="BM265" s="178"/>
      <c r="BN265" s="178"/>
      <c r="BO265" s="46"/>
      <c r="BP265" s="46"/>
      <c r="BQ265" s="46"/>
      <c r="BR265" s="46"/>
      <c r="BS265" s="46"/>
      <c r="BT265" s="46"/>
      <c r="BU265" s="46"/>
      <c r="BV265" s="51"/>
      <c r="BW265" s="52">
        <f t="shared" si="39"/>
        <v>0</v>
      </c>
      <c r="BX265" s="53">
        <f t="shared" ref="BX265:BX328" si="43">SUM(BL265:BV265)</f>
        <v>0</v>
      </c>
      <c r="BY265" s="53">
        <f t="shared" ref="BY265:BY328" si="44">BX265+BW265</f>
        <v>0</v>
      </c>
      <c r="BZ265" s="54"/>
      <c r="CA265" s="261"/>
      <c r="CB265" s="261"/>
      <c r="CC265" s="261"/>
      <c r="CD265" s="261"/>
      <c r="CE265" s="261"/>
      <c r="CF265" s="261"/>
      <c r="CG265" s="261"/>
      <c r="CH265" s="261"/>
      <c r="CI265" s="261"/>
      <c r="CJ265" s="261"/>
      <c r="CK265" s="261"/>
      <c r="CL265" s="261"/>
      <c r="CM265" s="261"/>
      <c r="CN265" s="261"/>
      <c r="CO265" s="261">
        <f t="shared" ref="CO265:CO328" si="45">BY265</f>
        <v>0</v>
      </c>
      <c r="CP265" s="261"/>
      <c r="CQ265" s="261"/>
      <c r="CR265" s="261"/>
      <c r="CS265" s="261"/>
      <c r="CT265" s="261"/>
      <c r="CU265" s="261"/>
      <c r="CV265" s="261"/>
      <c r="CW265" s="261"/>
      <c r="CX265" s="261"/>
      <c r="CY265" s="261"/>
      <c r="CZ265" s="261"/>
      <c r="DA265" s="261"/>
      <c r="DB265" s="261"/>
      <c r="DC265" s="261"/>
      <c r="DD265" s="261"/>
      <c r="DE265" s="261"/>
      <c r="DF265" s="261"/>
      <c r="DG265" s="261"/>
      <c r="DH265" s="261"/>
      <c r="DI265" s="261"/>
      <c r="DJ265" s="261"/>
      <c r="DK265" s="261"/>
      <c r="DL265" s="261"/>
      <c r="DM265" s="261"/>
      <c r="DN265" s="261"/>
      <c r="DO265" s="261"/>
      <c r="DP265" s="261"/>
      <c r="DQ265" s="261"/>
      <c r="DR265" s="261"/>
      <c r="DS265" s="261"/>
      <c r="DT265" s="261"/>
      <c r="DU265" s="261"/>
      <c r="DV265" s="261"/>
      <c r="DW265" s="261"/>
      <c r="DX265" s="261"/>
      <c r="DY265" s="261"/>
      <c r="DZ265" s="261"/>
      <c r="EA265" s="261"/>
      <c r="EB265" s="261"/>
    </row>
    <row r="266" s="28" customFormat="1" customHeight="1" spans="1:132">
      <c r="A266" s="283" t="s">
        <v>3944</v>
      </c>
      <c r="B266" s="95"/>
      <c r="C266" s="95" t="s">
        <v>2249</v>
      </c>
      <c r="D266" s="290" t="s">
        <v>879</v>
      </c>
      <c r="E266" s="109" t="s">
        <v>875</v>
      </c>
      <c r="F266" s="110" t="s">
        <v>875</v>
      </c>
      <c r="G266" s="99">
        <f t="shared" ref="G266:G329" si="46">I266-H266</f>
        <v>0</v>
      </c>
      <c r="H266" s="100"/>
      <c r="I266" s="150">
        <f t="shared" ref="I266:I329" si="47">(K266+L266+M266+N266)-SUM(AC266:BV266)</f>
        <v>0</v>
      </c>
      <c r="J266" s="151">
        <f t="shared" si="40"/>
        <v>0</v>
      </c>
      <c r="K266" s="35"/>
      <c r="L266" s="157"/>
      <c r="M266" s="154">
        <f t="shared" si="41"/>
        <v>0</v>
      </c>
      <c r="N266" s="282">
        <f t="shared" si="42"/>
        <v>0</v>
      </c>
      <c r="O266" s="152"/>
      <c r="P266" s="152"/>
      <c r="Q266" s="152"/>
      <c r="R266" s="152"/>
      <c r="S266" s="152"/>
      <c r="T266" s="175"/>
      <c r="U266" s="176"/>
      <c r="V266" s="176"/>
      <c r="W266" s="176"/>
      <c r="X266" s="177"/>
      <c r="Y266" s="175"/>
      <c r="Z266" s="176"/>
      <c r="AA266" s="176"/>
      <c r="AB266" s="205"/>
      <c r="AC266" s="43"/>
      <c r="AD266" s="44"/>
      <c r="AE266" s="44"/>
      <c r="AF266" s="45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47"/>
      <c r="AR266" s="48"/>
      <c r="AS266" s="47"/>
      <c r="AT266" s="47"/>
      <c r="AU266" s="47"/>
      <c r="AV266" s="47"/>
      <c r="AW266" s="49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50"/>
      <c r="BL266" s="178"/>
      <c r="BM266" s="178"/>
      <c r="BN266" s="178"/>
      <c r="BO266" s="46"/>
      <c r="BP266" s="46"/>
      <c r="BQ266" s="46"/>
      <c r="BR266" s="46"/>
      <c r="BS266" s="46"/>
      <c r="BT266" s="46"/>
      <c r="BU266" s="46"/>
      <c r="BV266" s="51"/>
      <c r="BW266" s="52">
        <f t="shared" si="39"/>
        <v>0</v>
      </c>
      <c r="BX266" s="53">
        <f t="shared" si="43"/>
        <v>0</v>
      </c>
      <c r="BY266" s="53">
        <f t="shared" si="44"/>
        <v>0</v>
      </c>
      <c r="BZ266" s="54"/>
      <c r="CA266" s="261"/>
      <c r="CB266" s="261"/>
      <c r="CC266" s="261"/>
      <c r="CD266" s="261"/>
      <c r="CE266" s="261"/>
      <c r="CF266" s="261"/>
      <c r="CG266" s="261"/>
      <c r="CH266" s="261"/>
      <c r="CI266" s="261"/>
      <c r="CJ266" s="261"/>
      <c r="CK266" s="261"/>
      <c r="CL266" s="261"/>
      <c r="CM266" s="261"/>
      <c r="CN266" s="261"/>
      <c r="CO266" s="261">
        <f t="shared" si="45"/>
        <v>0</v>
      </c>
      <c r="CP266" s="261"/>
      <c r="CQ266" s="261"/>
      <c r="CR266" s="261"/>
      <c r="CS266" s="261"/>
      <c r="CT266" s="261"/>
      <c r="CU266" s="261"/>
      <c r="CV266" s="261"/>
      <c r="CW266" s="261"/>
      <c r="CX266" s="261"/>
      <c r="CY266" s="261"/>
      <c r="CZ266" s="261"/>
      <c r="DA266" s="261"/>
      <c r="DB266" s="261"/>
      <c r="DC266" s="261"/>
      <c r="DD266" s="261"/>
      <c r="DE266" s="261"/>
      <c r="DF266" s="261"/>
      <c r="DG266" s="261"/>
      <c r="DH266" s="261"/>
      <c r="DI266" s="261"/>
      <c r="DJ266" s="261"/>
      <c r="DK266" s="261"/>
      <c r="DL266" s="261"/>
      <c r="DM266" s="261"/>
      <c r="DN266" s="261"/>
      <c r="DO266" s="261"/>
      <c r="DP266" s="261"/>
      <c r="DQ266" s="261"/>
      <c r="DR266" s="261"/>
      <c r="DS266" s="261"/>
      <c r="DT266" s="261"/>
      <c r="DU266" s="261"/>
      <c r="DV266" s="261"/>
      <c r="DW266" s="261"/>
      <c r="DX266" s="261"/>
      <c r="DY266" s="261"/>
      <c r="DZ266" s="261"/>
      <c r="EA266" s="261"/>
      <c r="EB266" s="261"/>
    </row>
    <row r="267" s="28" customFormat="1" customHeight="1" spans="1:132">
      <c r="A267" s="283" t="s">
        <v>3944</v>
      </c>
      <c r="B267" s="95"/>
      <c r="C267" s="95" t="s">
        <v>2249</v>
      </c>
      <c r="D267" s="290" t="s">
        <v>880</v>
      </c>
      <c r="E267" s="109" t="s">
        <v>875</v>
      </c>
      <c r="F267" s="110" t="s">
        <v>875</v>
      </c>
      <c r="G267" s="99">
        <f t="shared" si="46"/>
        <v>0</v>
      </c>
      <c r="H267" s="100"/>
      <c r="I267" s="150">
        <f t="shared" si="47"/>
        <v>0</v>
      </c>
      <c r="J267" s="151">
        <f t="shared" si="40"/>
        <v>0</v>
      </c>
      <c r="K267" s="35"/>
      <c r="L267" s="157"/>
      <c r="M267" s="154">
        <f t="shared" si="41"/>
        <v>0</v>
      </c>
      <c r="N267" s="282">
        <f t="shared" si="42"/>
        <v>0</v>
      </c>
      <c r="O267" s="152"/>
      <c r="P267" s="152"/>
      <c r="Q267" s="152"/>
      <c r="R267" s="152"/>
      <c r="S267" s="152"/>
      <c r="T267" s="175"/>
      <c r="U267" s="176"/>
      <c r="V267" s="176"/>
      <c r="W267" s="176"/>
      <c r="X267" s="177"/>
      <c r="Y267" s="175"/>
      <c r="Z267" s="176"/>
      <c r="AA267" s="176"/>
      <c r="AB267" s="205"/>
      <c r="AC267" s="43"/>
      <c r="AD267" s="44"/>
      <c r="AE267" s="44"/>
      <c r="AF267" s="45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47"/>
      <c r="AR267" s="48"/>
      <c r="AS267" s="47"/>
      <c r="AT267" s="47"/>
      <c r="AU267" s="47"/>
      <c r="AV267" s="47"/>
      <c r="AW267" s="49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50"/>
      <c r="BL267" s="178"/>
      <c r="BM267" s="178"/>
      <c r="BN267" s="178"/>
      <c r="BO267" s="46"/>
      <c r="BP267" s="46"/>
      <c r="BQ267" s="46"/>
      <c r="BR267" s="46"/>
      <c r="BS267" s="46"/>
      <c r="BT267" s="46"/>
      <c r="BU267" s="46"/>
      <c r="BV267" s="51"/>
      <c r="BW267" s="52">
        <f t="shared" si="39"/>
        <v>0</v>
      </c>
      <c r="BX267" s="53">
        <f t="shared" si="43"/>
        <v>0</v>
      </c>
      <c r="BY267" s="53">
        <f t="shared" si="44"/>
        <v>0</v>
      </c>
      <c r="BZ267" s="54"/>
      <c r="CA267" s="261"/>
      <c r="CB267" s="261"/>
      <c r="CC267" s="261"/>
      <c r="CD267" s="261"/>
      <c r="CE267" s="261"/>
      <c r="CF267" s="261"/>
      <c r="CG267" s="261"/>
      <c r="CH267" s="261"/>
      <c r="CI267" s="261"/>
      <c r="CJ267" s="261"/>
      <c r="CK267" s="261"/>
      <c r="CL267" s="261"/>
      <c r="CM267" s="261"/>
      <c r="CN267" s="261"/>
      <c r="CO267" s="261">
        <f t="shared" si="45"/>
        <v>0</v>
      </c>
      <c r="CP267" s="261"/>
      <c r="CQ267" s="261"/>
      <c r="CR267" s="261"/>
      <c r="CS267" s="261"/>
      <c r="CT267" s="261"/>
      <c r="CU267" s="261"/>
      <c r="CV267" s="261"/>
      <c r="CW267" s="261"/>
      <c r="CX267" s="261"/>
      <c r="CY267" s="261"/>
      <c r="CZ267" s="261"/>
      <c r="DA267" s="261"/>
      <c r="DB267" s="261"/>
      <c r="DC267" s="261"/>
      <c r="DD267" s="261"/>
      <c r="DE267" s="261"/>
      <c r="DF267" s="261"/>
      <c r="DG267" s="261"/>
      <c r="DH267" s="261"/>
      <c r="DI267" s="261"/>
      <c r="DJ267" s="261"/>
      <c r="DK267" s="261"/>
      <c r="DL267" s="261"/>
      <c r="DM267" s="261"/>
      <c r="DN267" s="261"/>
      <c r="DO267" s="261"/>
      <c r="DP267" s="261"/>
      <c r="DQ267" s="261"/>
      <c r="DR267" s="261"/>
      <c r="DS267" s="261"/>
      <c r="DT267" s="261"/>
      <c r="DU267" s="261"/>
      <c r="DV267" s="261"/>
      <c r="DW267" s="261"/>
      <c r="DX267" s="261"/>
      <c r="DY267" s="261"/>
      <c r="DZ267" s="261"/>
      <c r="EA267" s="261"/>
      <c r="EB267" s="261"/>
    </row>
    <row r="268" s="28" customFormat="1" customHeight="1" spans="1:132">
      <c r="A268" s="283" t="s">
        <v>3944</v>
      </c>
      <c r="B268" s="95"/>
      <c r="C268" s="95" t="s">
        <v>2249</v>
      </c>
      <c r="D268" s="290" t="s">
        <v>881</v>
      </c>
      <c r="E268" s="109" t="s">
        <v>875</v>
      </c>
      <c r="F268" s="110" t="s">
        <v>875</v>
      </c>
      <c r="G268" s="99">
        <f t="shared" si="46"/>
        <v>0</v>
      </c>
      <c r="H268" s="100"/>
      <c r="I268" s="150">
        <f t="shared" si="47"/>
        <v>0</v>
      </c>
      <c r="J268" s="151">
        <f t="shared" si="40"/>
        <v>0</v>
      </c>
      <c r="K268" s="35"/>
      <c r="L268" s="157"/>
      <c r="M268" s="154">
        <f t="shared" si="41"/>
        <v>0</v>
      </c>
      <c r="N268" s="282">
        <f t="shared" si="42"/>
        <v>0</v>
      </c>
      <c r="O268" s="152"/>
      <c r="P268" s="152"/>
      <c r="Q268" s="152"/>
      <c r="R268" s="152"/>
      <c r="S268" s="152"/>
      <c r="T268" s="175"/>
      <c r="U268" s="176"/>
      <c r="V268" s="176"/>
      <c r="W268" s="176"/>
      <c r="X268" s="177"/>
      <c r="Y268" s="175"/>
      <c r="Z268" s="176"/>
      <c r="AA268" s="176"/>
      <c r="AB268" s="205"/>
      <c r="AC268" s="43"/>
      <c r="AD268" s="44"/>
      <c r="AE268" s="44"/>
      <c r="AF268" s="45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47"/>
      <c r="AR268" s="48"/>
      <c r="AS268" s="47"/>
      <c r="AT268" s="47"/>
      <c r="AU268" s="47"/>
      <c r="AV268" s="47"/>
      <c r="AW268" s="49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50"/>
      <c r="BL268" s="178"/>
      <c r="BM268" s="178"/>
      <c r="BN268" s="178"/>
      <c r="BO268" s="46"/>
      <c r="BP268" s="46"/>
      <c r="BQ268" s="46"/>
      <c r="BR268" s="46"/>
      <c r="BS268" s="46"/>
      <c r="BT268" s="46"/>
      <c r="BU268" s="46"/>
      <c r="BV268" s="51"/>
      <c r="BW268" s="52">
        <f t="shared" si="39"/>
        <v>0</v>
      </c>
      <c r="BX268" s="53">
        <f t="shared" si="43"/>
        <v>0</v>
      </c>
      <c r="BY268" s="53">
        <f t="shared" si="44"/>
        <v>0</v>
      </c>
      <c r="BZ268" s="54"/>
      <c r="CA268" s="261"/>
      <c r="CB268" s="261"/>
      <c r="CC268" s="261"/>
      <c r="CD268" s="261"/>
      <c r="CE268" s="261"/>
      <c r="CF268" s="261"/>
      <c r="CG268" s="261"/>
      <c r="CH268" s="261"/>
      <c r="CI268" s="261"/>
      <c r="CJ268" s="261"/>
      <c r="CK268" s="261"/>
      <c r="CL268" s="261"/>
      <c r="CM268" s="261"/>
      <c r="CN268" s="261"/>
      <c r="CO268" s="261">
        <f t="shared" si="45"/>
        <v>0</v>
      </c>
      <c r="CP268" s="261"/>
      <c r="CQ268" s="261"/>
      <c r="CR268" s="261"/>
      <c r="CS268" s="261"/>
      <c r="CT268" s="261"/>
      <c r="CU268" s="261"/>
      <c r="CV268" s="261"/>
      <c r="CW268" s="261"/>
      <c r="CX268" s="261"/>
      <c r="CY268" s="261"/>
      <c r="CZ268" s="261"/>
      <c r="DA268" s="261"/>
      <c r="DB268" s="261"/>
      <c r="DC268" s="261"/>
      <c r="DD268" s="261"/>
      <c r="DE268" s="261"/>
      <c r="DF268" s="261"/>
      <c r="DG268" s="261"/>
      <c r="DH268" s="261"/>
      <c r="DI268" s="261"/>
      <c r="DJ268" s="261"/>
      <c r="DK268" s="261"/>
      <c r="DL268" s="261"/>
      <c r="DM268" s="261"/>
      <c r="DN268" s="261"/>
      <c r="DO268" s="261"/>
      <c r="DP268" s="261"/>
      <c r="DQ268" s="261"/>
      <c r="DR268" s="261"/>
      <c r="DS268" s="261"/>
      <c r="DT268" s="261"/>
      <c r="DU268" s="261"/>
      <c r="DV268" s="261"/>
      <c r="DW268" s="261"/>
      <c r="DX268" s="261"/>
      <c r="DY268" s="261"/>
      <c r="DZ268" s="261"/>
      <c r="EA268" s="261"/>
      <c r="EB268" s="261"/>
    </row>
    <row r="269" s="28" customFormat="1" customHeight="1" spans="1:132">
      <c r="A269" s="283" t="s">
        <v>3944</v>
      </c>
      <c r="B269" s="95"/>
      <c r="C269" s="95" t="s">
        <v>2249</v>
      </c>
      <c r="D269" s="290" t="s">
        <v>882</v>
      </c>
      <c r="E269" s="109" t="s">
        <v>875</v>
      </c>
      <c r="F269" s="110" t="s">
        <v>875</v>
      </c>
      <c r="G269" s="99">
        <f t="shared" si="46"/>
        <v>0</v>
      </c>
      <c r="H269" s="100"/>
      <c r="I269" s="150">
        <f t="shared" si="47"/>
        <v>0</v>
      </c>
      <c r="J269" s="151">
        <f t="shared" si="40"/>
        <v>0</v>
      </c>
      <c r="K269" s="35"/>
      <c r="L269" s="157"/>
      <c r="M269" s="154">
        <f t="shared" si="41"/>
        <v>0</v>
      </c>
      <c r="N269" s="282">
        <f t="shared" si="42"/>
        <v>0</v>
      </c>
      <c r="O269" s="152"/>
      <c r="P269" s="152"/>
      <c r="Q269" s="152"/>
      <c r="R269" s="152"/>
      <c r="S269" s="152"/>
      <c r="T269" s="175"/>
      <c r="U269" s="176"/>
      <c r="V269" s="176"/>
      <c r="W269" s="176"/>
      <c r="X269" s="177"/>
      <c r="Y269" s="175"/>
      <c r="Z269" s="176"/>
      <c r="AA269" s="176"/>
      <c r="AB269" s="205"/>
      <c r="AC269" s="43"/>
      <c r="AD269" s="44"/>
      <c r="AE269" s="44"/>
      <c r="AF269" s="45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47"/>
      <c r="AR269" s="48"/>
      <c r="AS269" s="47"/>
      <c r="AT269" s="47"/>
      <c r="AU269" s="47"/>
      <c r="AV269" s="47"/>
      <c r="AW269" s="49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50"/>
      <c r="BL269" s="178"/>
      <c r="BM269" s="178"/>
      <c r="BN269" s="178"/>
      <c r="BO269" s="46"/>
      <c r="BP269" s="46"/>
      <c r="BQ269" s="46"/>
      <c r="BR269" s="46"/>
      <c r="BS269" s="46"/>
      <c r="BT269" s="46"/>
      <c r="BU269" s="46"/>
      <c r="BV269" s="51"/>
      <c r="BW269" s="52">
        <f t="shared" si="39"/>
        <v>0</v>
      </c>
      <c r="BX269" s="53">
        <f t="shared" si="43"/>
        <v>0</v>
      </c>
      <c r="BY269" s="53">
        <f t="shared" si="44"/>
        <v>0</v>
      </c>
      <c r="BZ269" s="54"/>
      <c r="CA269" s="261"/>
      <c r="CB269" s="261"/>
      <c r="CC269" s="261"/>
      <c r="CD269" s="261"/>
      <c r="CE269" s="261"/>
      <c r="CF269" s="261"/>
      <c r="CG269" s="261"/>
      <c r="CH269" s="261"/>
      <c r="CI269" s="261"/>
      <c r="CJ269" s="261"/>
      <c r="CK269" s="261"/>
      <c r="CL269" s="261"/>
      <c r="CM269" s="261"/>
      <c r="CN269" s="261"/>
      <c r="CO269" s="261">
        <f t="shared" si="45"/>
        <v>0</v>
      </c>
      <c r="CP269" s="261"/>
      <c r="CQ269" s="261"/>
      <c r="CR269" s="261"/>
      <c r="CS269" s="261"/>
      <c r="CT269" s="261"/>
      <c r="CU269" s="261"/>
      <c r="CV269" s="261"/>
      <c r="CW269" s="261"/>
      <c r="CX269" s="261"/>
      <c r="CY269" s="261"/>
      <c r="CZ269" s="261"/>
      <c r="DA269" s="261"/>
      <c r="DB269" s="261"/>
      <c r="DC269" s="261"/>
      <c r="DD269" s="261"/>
      <c r="DE269" s="261"/>
      <c r="DF269" s="261"/>
      <c r="DG269" s="261"/>
      <c r="DH269" s="261"/>
      <c r="DI269" s="261"/>
      <c r="DJ269" s="261"/>
      <c r="DK269" s="261"/>
      <c r="DL269" s="261"/>
      <c r="DM269" s="261"/>
      <c r="DN269" s="261"/>
      <c r="DO269" s="261"/>
      <c r="DP269" s="261"/>
      <c r="DQ269" s="261"/>
      <c r="DR269" s="261"/>
      <c r="DS269" s="261"/>
      <c r="DT269" s="261"/>
      <c r="DU269" s="261"/>
      <c r="DV269" s="261"/>
      <c r="DW269" s="261"/>
      <c r="DX269" s="261"/>
      <c r="DY269" s="261"/>
      <c r="DZ269" s="261"/>
      <c r="EA269" s="261"/>
      <c r="EB269" s="261"/>
    </row>
    <row r="270" s="28" customFormat="1" customHeight="1" spans="1:132">
      <c r="A270" s="283" t="s">
        <v>3944</v>
      </c>
      <c r="B270" s="95"/>
      <c r="C270" s="95" t="s">
        <v>2249</v>
      </c>
      <c r="D270" s="290" t="s">
        <v>883</v>
      </c>
      <c r="E270" s="109" t="s">
        <v>875</v>
      </c>
      <c r="F270" s="110" t="s">
        <v>875</v>
      </c>
      <c r="G270" s="99">
        <f t="shared" si="46"/>
        <v>0</v>
      </c>
      <c r="H270" s="100"/>
      <c r="I270" s="150">
        <f t="shared" si="47"/>
        <v>0</v>
      </c>
      <c r="J270" s="151">
        <f t="shared" si="40"/>
        <v>0</v>
      </c>
      <c r="K270" s="35"/>
      <c r="L270" s="157"/>
      <c r="M270" s="154">
        <f t="shared" si="41"/>
        <v>0</v>
      </c>
      <c r="N270" s="282">
        <f t="shared" si="42"/>
        <v>0</v>
      </c>
      <c r="O270" s="152"/>
      <c r="P270" s="152"/>
      <c r="Q270" s="152"/>
      <c r="R270" s="152"/>
      <c r="S270" s="152"/>
      <c r="T270" s="175"/>
      <c r="U270" s="176"/>
      <c r="V270" s="176"/>
      <c r="W270" s="176"/>
      <c r="X270" s="177"/>
      <c r="Y270" s="175"/>
      <c r="Z270" s="176"/>
      <c r="AA270" s="176"/>
      <c r="AB270" s="205"/>
      <c r="AC270" s="43"/>
      <c r="AD270" s="44"/>
      <c r="AE270" s="44"/>
      <c r="AF270" s="45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47"/>
      <c r="AR270" s="48"/>
      <c r="AS270" s="47"/>
      <c r="AT270" s="47"/>
      <c r="AU270" s="47"/>
      <c r="AV270" s="47"/>
      <c r="AW270" s="49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50"/>
      <c r="BL270" s="178"/>
      <c r="BM270" s="178"/>
      <c r="BN270" s="178"/>
      <c r="BO270" s="46"/>
      <c r="BP270" s="46"/>
      <c r="BQ270" s="46"/>
      <c r="BR270" s="46"/>
      <c r="BS270" s="46"/>
      <c r="BT270" s="46"/>
      <c r="BU270" s="46"/>
      <c r="BV270" s="51"/>
      <c r="BW270" s="52">
        <f t="shared" si="39"/>
        <v>0</v>
      </c>
      <c r="BX270" s="53">
        <f t="shared" si="43"/>
        <v>0</v>
      </c>
      <c r="BY270" s="53">
        <f t="shared" si="44"/>
        <v>0</v>
      </c>
      <c r="BZ270" s="54"/>
      <c r="CA270" s="261"/>
      <c r="CB270" s="261"/>
      <c r="CC270" s="261"/>
      <c r="CD270" s="261"/>
      <c r="CE270" s="261"/>
      <c r="CF270" s="261"/>
      <c r="CG270" s="261"/>
      <c r="CH270" s="261"/>
      <c r="CI270" s="261"/>
      <c r="CJ270" s="261"/>
      <c r="CK270" s="261"/>
      <c r="CL270" s="261"/>
      <c r="CM270" s="261"/>
      <c r="CN270" s="261"/>
      <c r="CO270" s="261">
        <f t="shared" si="45"/>
        <v>0</v>
      </c>
      <c r="CP270" s="261"/>
      <c r="CQ270" s="261"/>
      <c r="CR270" s="261"/>
      <c r="CS270" s="261"/>
      <c r="CT270" s="261"/>
      <c r="CU270" s="261"/>
      <c r="CV270" s="261"/>
      <c r="CW270" s="261"/>
      <c r="CX270" s="261"/>
      <c r="CY270" s="261"/>
      <c r="CZ270" s="261"/>
      <c r="DA270" s="261"/>
      <c r="DB270" s="261"/>
      <c r="DC270" s="261"/>
      <c r="DD270" s="261"/>
      <c r="DE270" s="261"/>
      <c r="DF270" s="261"/>
      <c r="DG270" s="261"/>
      <c r="DH270" s="261"/>
      <c r="DI270" s="261"/>
      <c r="DJ270" s="261"/>
      <c r="DK270" s="261"/>
      <c r="DL270" s="261"/>
      <c r="DM270" s="261"/>
      <c r="DN270" s="261"/>
      <c r="DO270" s="261"/>
      <c r="DP270" s="261"/>
      <c r="DQ270" s="261"/>
      <c r="DR270" s="261"/>
      <c r="DS270" s="261"/>
      <c r="DT270" s="261"/>
      <c r="DU270" s="261"/>
      <c r="DV270" s="261"/>
      <c r="DW270" s="261"/>
      <c r="DX270" s="261"/>
      <c r="DY270" s="261"/>
      <c r="DZ270" s="261"/>
      <c r="EA270" s="261"/>
      <c r="EB270" s="261"/>
    </row>
    <row r="271" s="28" customFormat="1" customHeight="1" spans="1:132">
      <c r="A271" s="283" t="s">
        <v>3944</v>
      </c>
      <c r="B271" s="95"/>
      <c r="C271" s="95" t="s">
        <v>2249</v>
      </c>
      <c r="D271" s="290" t="s">
        <v>884</v>
      </c>
      <c r="E271" s="109" t="s">
        <v>875</v>
      </c>
      <c r="F271" s="110" t="s">
        <v>875</v>
      </c>
      <c r="G271" s="99">
        <f t="shared" si="46"/>
        <v>0</v>
      </c>
      <c r="H271" s="100"/>
      <c r="I271" s="150">
        <f t="shared" si="47"/>
        <v>0</v>
      </c>
      <c r="J271" s="151">
        <f t="shared" si="40"/>
        <v>0</v>
      </c>
      <c r="K271" s="35"/>
      <c r="L271" s="157"/>
      <c r="M271" s="154">
        <f t="shared" si="41"/>
        <v>0</v>
      </c>
      <c r="N271" s="282">
        <f t="shared" si="42"/>
        <v>0</v>
      </c>
      <c r="O271" s="152"/>
      <c r="P271" s="152"/>
      <c r="Q271" s="152"/>
      <c r="R271" s="152"/>
      <c r="S271" s="152"/>
      <c r="T271" s="175"/>
      <c r="U271" s="176"/>
      <c r="V271" s="176"/>
      <c r="W271" s="176"/>
      <c r="X271" s="177"/>
      <c r="Y271" s="175"/>
      <c r="Z271" s="176"/>
      <c r="AA271" s="176"/>
      <c r="AB271" s="205"/>
      <c r="AC271" s="43"/>
      <c r="AD271" s="44"/>
      <c r="AE271" s="44"/>
      <c r="AF271" s="45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47"/>
      <c r="AR271" s="48"/>
      <c r="AS271" s="47"/>
      <c r="AT271" s="47"/>
      <c r="AU271" s="47"/>
      <c r="AV271" s="47"/>
      <c r="AW271" s="49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50"/>
      <c r="BL271" s="178"/>
      <c r="BM271" s="178"/>
      <c r="BN271" s="178"/>
      <c r="BO271" s="46"/>
      <c r="BP271" s="46"/>
      <c r="BQ271" s="46"/>
      <c r="BR271" s="46"/>
      <c r="BS271" s="46"/>
      <c r="BT271" s="46"/>
      <c r="BU271" s="46"/>
      <c r="BV271" s="51"/>
      <c r="BW271" s="52">
        <f t="shared" si="39"/>
        <v>0</v>
      </c>
      <c r="BX271" s="53">
        <f t="shared" si="43"/>
        <v>0</v>
      </c>
      <c r="BY271" s="53">
        <f t="shared" si="44"/>
        <v>0</v>
      </c>
      <c r="BZ271" s="54"/>
      <c r="CA271" s="261"/>
      <c r="CB271" s="261"/>
      <c r="CC271" s="261"/>
      <c r="CD271" s="261"/>
      <c r="CE271" s="261"/>
      <c r="CF271" s="261"/>
      <c r="CG271" s="261"/>
      <c r="CH271" s="261"/>
      <c r="CI271" s="261"/>
      <c r="CJ271" s="261"/>
      <c r="CK271" s="261"/>
      <c r="CL271" s="261"/>
      <c r="CM271" s="261"/>
      <c r="CN271" s="261"/>
      <c r="CO271" s="261">
        <f t="shared" si="45"/>
        <v>0</v>
      </c>
      <c r="CP271" s="261"/>
      <c r="CQ271" s="261"/>
      <c r="CR271" s="261"/>
      <c r="CS271" s="261"/>
      <c r="CT271" s="261"/>
      <c r="CU271" s="261"/>
      <c r="CV271" s="261"/>
      <c r="CW271" s="261"/>
      <c r="CX271" s="261"/>
      <c r="CY271" s="261"/>
      <c r="CZ271" s="261"/>
      <c r="DA271" s="261"/>
      <c r="DB271" s="261"/>
      <c r="DC271" s="261"/>
      <c r="DD271" s="261"/>
      <c r="DE271" s="261"/>
      <c r="DF271" s="261"/>
      <c r="DG271" s="261"/>
      <c r="DH271" s="261"/>
      <c r="DI271" s="261"/>
      <c r="DJ271" s="261"/>
      <c r="DK271" s="261"/>
      <c r="DL271" s="261"/>
      <c r="DM271" s="261"/>
      <c r="DN271" s="261"/>
      <c r="DO271" s="261"/>
      <c r="DP271" s="261"/>
      <c r="DQ271" s="261"/>
      <c r="DR271" s="261"/>
      <c r="DS271" s="261"/>
      <c r="DT271" s="261"/>
      <c r="DU271" s="261"/>
      <c r="DV271" s="261"/>
      <c r="DW271" s="261"/>
      <c r="DX271" s="261"/>
      <c r="DY271" s="261"/>
      <c r="DZ271" s="261"/>
      <c r="EA271" s="261"/>
      <c r="EB271" s="261"/>
    </row>
    <row r="272" s="28" customFormat="1" customHeight="1" spans="1:132">
      <c r="A272" s="283" t="s">
        <v>3944</v>
      </c>
      <c r="B272" s="95"/>
      <c r="C272" s="95" t="s">
        <v>2249</v>
      </c>
      <c r="D272" s="290" t="s">
        <v>885</v>
      </c>
      <c r="E272" s="109" t="s">
        <v>875</v>
      </c>
      <c r="F272" s="110" t="s">
        <v>875</v>
      </c>
      <c r="G272" s="99">
        <f t="shared" si="46"/>
        <v>0</v>
      </c>
      <c r="H272" s="100"/>
      <c r="I272" s="150">
        <f t="shared" si="47"/>
        <v>0</v>
      </c>
      <c r="J272" s="151">
        <f t="shared" si="40"/>
        <v>0</v>
      </c>
      <c r="K272" s="35"/>
      <c r="L272" s="157"/>
      <c r="M272" s="154">
        <f t="shared" si="41"/>
        <v>0</v>
      </c>
      <c r="N272" s="282">
        <f t="shared" si="42"/>
        <v>0</v>
      </c>
      <c r="O272" s="152"/>
      <c r="P272" s="152"/>
      <c r="Q272" s="152"/>
      <c r="R272" s="152"/>
      <c r="S272" s="152"/>
      <c r="T272" s="175"/>
      <c r="U272" s="176"/>
      <c r="V272" s="176"/>
      <c r="W272" s="176"/>
      <c r="X272" s="177"/>
      <c r="Y272" s="175"/>
      <c r="Z272" s="176"/>
      <c r="AA272" s="176"/>
      <c r="AB272" s="205"/>
      <c r="AC272" s="43"/>
      <c r="AD272" s="44"/>
      <c r="AE272" s="44"/>
      <c r="AF272" s="45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47"/>
      <c r="AR272" s="48"/>
      <c r="AS272" s="47"/>
      <c r="AT272" s="47"/>
      <c r="AU272" s="47"/>
      <c r="AV272" s="47"/>
      <c r="AW272" s="49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50"/>
      <c r="BL272" s="178"/>
      <c r="BM272" s="178"/>
      <c r="BN272" s="178"/>
      <c r="BO272" s="46"/>
      <c r="BP272" s="46"/>
      <c r="BQ272" s="46"/>
      <c r="BR272" s="46"/>
      <c r="BS272" s="46"/>
      <c r="BT272" s="46"/>
      <c r="BU272" s="46"/>
      <c r="BV272" s="51"/>
      <c r="BW272" s="52">
        <f t="shared" si="39"/>
        <v>0</v>
      </c>
      <c r="BX272" s="53">
        <f t="shared" si="43"/>
        <v>0</v>
      </c>
      <c r="BY272" s="53">
        <f t="shared" si="44"/>
        <v>0</v>
      </c>
      <c r="BZ272" s="54"/>
      <c r="CA272" s="261"/>
      <c r="CB272" s="261"/>
      <c r="CC272" s="261"/>
      <c r="CD272" s="261"/>
      <c r="CE272" s="261"/>
      <c r="CF272" s="261"/>
      <c r="CG272" s="261"/>
      <c r="CH272" s="261"/>
      <c r="CI272" s="261"/>
      <c r="CJ272" s="261"/>
      <c r="CK272" s="261"/>
      <c r="CL272" s="261"/>
      <c r="CM272" s="261"/>
      <c r="CN272" s="261"/>
      <c r="CO272" s="261">
        <f t="shared" si="45"/>
        <v>0</v>
      </c>
      <c r="CP272" s="261"/>
      <c r="CQ272" s="261"/>
      <c r="CR272" s="261"/>
      <c r="CS272" s="261"/>
      <c r="CT272" s="261"/>
      <c r="CU272" s="261"/>
      <c r="CV272" s="261"/>
      <c r="CW272" s="261"/>
      <c r="CX272" s="261"/>
      <c r="CY272" s="261"/>
      <c r="CZ272" s="261"/>
      <c r="DA272" s="261"/>
      <c r="DB272" s="261"/>
      <c r="DC272" s="261"/>
      <c r="DD272" s="261"/>
      <c r="DE272" s="261"/>
      <c r="DF272" s="261"/>
      <c r="DG272" s="261"/>
      <c r="DH272" s="261"/>
      <c r="DI272" s="261"/>
      <c r="DJ272" s="261"/>
      <c r="DK272" s="261"/>
      <c r="DL272" s="261"/>
      <c r="DM272" s="261"/>
      <c r="DN272" s="261"/>
      <c r="DO272" s="261"/>
      <c r="DP272" s="261"/>
      <c r="DQ272" s="261"/>
      <c r="DR272" s="261"/>
      <c r="DS272" s="261"/>
      <c r="DT272" s="261"/>
      <c r="DU272" s="261"/>
      <c r="DV272" s="261"/>
      <c r="DW272" s="261"/>
      <c r="DX272" s="261"/>
      <c r="DY272" s="261"/>
      <c r="DZ272" s="261"/>
      <c r="EA272" s="261"/>
      <c r="EB272" s="261"/>
    </row>
    <row r="273" s="28" customFormat="1" customHeight="1" spans="1:132">
      <c r="A273" s="283" t="s">
        <v>3944</v>
      </c>
      <c r="B273" s="95"/>
      <c r="C273" s="95" t="s">
        <v>2249</v>
      </c>
      <c r="D273" s="290" t="s">
        <v>886</v>
      </c>
      <c r="E273" s="109" t="s">
        <v>875</v>
      </c>
      <c r="F273" s="110" t="s">
        <v>875</v>
      </c>
      <c r="G273" s="99">
        <f t="shared" si="46"/>
        <v>0</v>
      </c>
      <c r="H273" s="100"/>
      <c r="I273" s="150">
        <f t="shared" si="47"/>
        <v>0</v>
      </c>
      <c r="J273" s="151">
        <f t="shared" si="40"/>
        <v>0</v>
      </c>
      <c r="K273" s="35"/>
      <c r="L273" s="157"/>
      <c r="M273" s="154">
        <f t="shared" si="41"/>
        <v>0</v>
      </c>
      <c r="N273" s="282">
        <f t="shared" si="42"/>
        <v>0</v>
      </c>
      <c r="O273" s="152"/>
      <c r="P273" s="152"/>
      <c r="Q273" s="152"/>
      <c r="R273" s="152"/>
      <c r="S273" s="152"/>
      <c r="T273" s="175"/>
      <c r="U273" s="176"/>
      <c r="V273" s="176"/>
      <c r="W273" s="176"/>
      <c r="X273" s="177"/>
      <c r="Y273" s="175"/>
      <c r="Z273" s="176"/>
      <c r="AA273" s="176"/>
      <c r="AB273" s="205"/>
      <c r="AC273" s="43"/>
      <c r="AD273" s="44"/>
      <c r="AE273" s="44"/>
      <c r="AF273" s="45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47"/>
      <c r="AR273" s="48"/>
      <c r="AS273" s="47"/>
      <c r="AT273" s="47"/>
      <c r="AU273" s="47"/>
      <c r="AV273" s="47"/>
      <c r="AW273" s="49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50"/>
      <c r="BL273" s="178"/>
      <c r="BM273" s="178"/>
      <c r="BN273" s="178"/>
      <c r="BO273" s="46"/>
      <c r="BP273" s="46"/>
      <c r="BQ273" s="46"/>
      <c r="BR273" s="46"/>
      <c r="BS273" s="46"/>
      <c r="BT273" s="46"/>
      <c r="BU273" s="46"/>
      <c r="BV273" s="51"/>
      <c r="BW273" s="52">
        <f t="shared" si="39"/>
        <v>0</v>
      </c>
      <c r="BX273" s="53">
        <f t="shared" si="43"/>
        <v>0</v>
      </c>
      <c r="BY273" s="53">
        <f t="shared" si="44"/>
        <v>0</v>
      </c>
      <c r="BZ273" s="54"/>
      <c r="CA273" s="261"/>
      <c r="CB273" s="261"/>
      <c r="CC273" s="261"/>
      <c r="CD273" s="261"/>
      <c r="CE273" s="261"/>
      <c r="CF273" s="261"/>
      <c r="CG273" s="261"/>
      <c r="CH273" s="261"/>
      <c r="CI273" s="261"/>
      <c r="CJ273" s="261"/>
      <c r="CK273" s="261"/>
      <c r="CL273" s="261"/>
      <c r="CM273" s="261"/>
      <c r="CN273" s="261"/>
      <c r="CO273" s="261">
        <f t="shared" si="45"/>
        <v>0</v>
      </c>
      <c r="CP273" s="261"/>
      <c r="CQ273" s="261"/>
      <c r="CR273" s="261"/>
      <c r="CS273" s="261"/>
      <c r="CT273" s="261"/>
      <c r="CU273" s="261"/>
      <c r="CV273" s="261"/>
      <c r="CW273" s="261"/>
      <c r="CX273" s="261"/>
      <c r="CY273" s="261"/>
      <c r="CZ273" s="261"/>
      <c r="DA273" s="261"/>
      <c r="DB273" s="261"/>
      <c r="DC273" s="261"/>
      <c r="DD273" s="261"/>
      <c r="DE273" s="261"/>
      <c r="DF273" s="261"/>
      <c r="DG273" s="261"/>
      <c r="DH273" s="261"/>
      <c r="DI273" s="261"/>
      <c r="DJ273" s="261"/>
      <c r="DK273" s="261"/>
      <c r="DL273" s="261"/>
      <c r="DM273" s="261"/>
      <c r="DN273" s="261"/>
      <c r="DO273" s="261"/>
      <c r="DP273" s="261"/>
      <c r="DQ273" s="261"/>
      <c r="DR273" s="261"/>
      <c r="DS273" s="261"/>
      <c r="DT273" s="261"/>
      <c r="DU273" s="261"/>
      <c r="DV273" s="261"/>
      <c r="DW273" s="261"/>
      <c r="DX273" s="261"/>
      <c r="DY273" s="261"/>
      <c r="DZ273" s="261"/>
      <c r="EA273" s="261"/>
      <c r="EB273" s="261"/>
    </row>
    <row r="274" s="28" customFormat="1" customHeight="1" spans="1:132">
      <c r="A274" s="283" t="s">
        <v>3944</v>
      </c>
      <c r="B274" s="95"/>
      <c r="C274" s="95" t="s">
        <v>2249</v>
      </c>
      <c r="D274" s="290" t="s">
        <v>887</v>
      </c>
      <c r="E274" s="109" t="s">
        <v>875</v>
      </c>
      <c r="F274" s="110" t="s">
        <v>875</v>
      </c>
      <c r="G274" s="99">
        <f t="shared" si="46"/>
        <v>0</v>
      </c>
      <c r="H274" s="100"/>
      <c r="I274" s="150">
        <f t="shared" si="47"/>
        <v>0</v>
      </c>
      <c r="J274" s="151">
        <f t="shared" si="40"/>
        <v>0</v>
      </c>
      <c r="K274" s="35"/>
      <c r="L274" s="157"/>
      <c r="M274" s="154">
        <f t="shared" si="41"/>
        <v>0</v>
      </c>
      <c r="N274" s="282">
        <f t="shared" si="42"/>
        <v>0</v>
      </c>
      <c r="O274" s="152"/>
      <c r="P274" s="152"/>
      <c r="Q274" s="152"/>
      <c r="R274" s="152"/>
      <c r="S274" s="152"/>
      <c r="T274" s="175"/>
      <c r="U274" s="176"/>
      <c r="V274" s="176"/>
      <c r="W274" s="176"/>
      <c r="X274" s="177"/>
      <c r="Y274" s="175"/>
      <c r="Z274" s="176"/>
      <c r="AA274" s="176"/>
      <c r="AB274" s="205"/>
      <c r="AC274" s="43"/>
      <c r="AD274" s="44"/>
      <c r="AE274" s="44"/>
      <c r="AF274" s="45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47"/>
      <c r="AR274" s="48"/>
      <c r="AS274" s="47"/>
      <c r="AT274" s="47"/>
      <c r="AU274" s="47"/>
      <c r="AV274" s="47"/>
      <c r="AW274" s="49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50"/>
      <c r="BL274" s="178"/>
      <c r="BM274" s="178"/>
      <c r="BN274" s="178"/>
      <c r="BO274" s="46"/>
      <c r="BP274" s="46"/>
      <c r="BQ274" s="46"/>
      <c r="BR274" s="46"/>
      <c r="BS274" s="46"/>
      <c r="BT274" s="46"/>
      <c r="BU274" s="46"/>
      <c r="BV274" s="51"/>
      <c r="BW274" s="52">
        <f t="shared" si="39"/>
        <v>0</v>
      </c>
      <c r="BX274" s="53">
        <f t="shared" si="43"/>
        <v>0</v>
      </c>
      <c r="BY274" s="53">
        <f t="shared" si="44"/>
        <v>0</v>
      </c>
      <c r="BZ274" s="54"/>
      <c r="CA274" s="261"/>
      <c r="CB274" s="261"/>
      <c r="CC274" s="261"/>
      <c r="CD274" s="261"/>
      <c r="CE274" s="261"/>
      <c r="CF274" s="261"/>
      <c r="CG274" s="261"/>
      <c r="CH274" s="261"/>
      <c r="CI274" s="261"/>
      <c r="CJ274" s="261"/>
      <c r="CK274" s="261"/>
      <c r="CL274" s="261"/>
      <c r="CM274" s="261"/>
      <c r="CN274" s="261"/>
      <c r="CO274" s="261">
        <f t="shared" si="45"/>
        <v>0</v>
      </c>
      <c r="CP274" s="261"/>
      <c r="CQ274" s="261"/>
      <c r="CR274" s="261"/>
      <c r="CS274" s="261"/>
      <c r="CT274" s="261"/>
      <c r="CU274" s="261"/>
      <c r="CV274" s="261"/>
      <c r="CW274" s="261"/>
      <c r="CX274" s="261"/>
      <c r="CY274" s="261"/>
      <c r="CZ274" s="261"/>
      <c r="DA274" s="261"/>
      <c r="DB274" s="261"/>
      <c r="DC274" s="261"/>
      <c r="DD274" s="261"/>
      <c r="DE274" s="261"/>
      <c r="DF274" s="261"/>
      <c r="DG274" s="261"/>
      <c r="DH274" s="261"/>
      <c r="DI274" s="261"/>
      <c r="DJ274" s="261"/>
      <c r="DK274" s="261"/>
      <c r="DL274" s="261"/>
      <c r="DM274" s="261"/>
      <c r="DN274" s="261"/>
      <c r="DO274" s="261"/>
      <c r="DP274" s="261"/>
      <c r="DQ274" s="261"/>
      <c r="DR274" s="261"/>
      <c r="DS274" s="261"/>
      <c r="DT274" s="261"/>
      <c r="DU274" s="261"/>
      <c r="DV274" s="261"/>
      <c r="DW274" s="261"/>
      <c r="DX274" s="261"/>
      <c r="DY274" s="261"/>
      <c r="DZ274" s="261"/>
      <c r="EA274" s="261"/>
      <c r="EB274" s="261"/>
    </row>
    <row r="275" s="28" customFormat="1" customHeight="1" spans="1:132">
      <c r="A275" s="283" t="s">
        <v>3944</v>
      </c>
      <c r="B275" s="95"/>
      <c r="C275" s="95" t="s">
        <v>2249</v>
      </c>
      <c r="D275" s="290" t="s">
        <v>888</v>
      </c>
      <c r="E275" s="109" t="s">
        <v>875</v>
      </c>
      <c r="F275" s="110" t="s">
        <v>875</v>
      </c>
      <c r="G275" s="99">
        <f t="shared" si="46"/>
        <v>0</v>
      </c>
      <c r="H275" s="100"/>
      <c r="I275" s="150">
        <f t="shared" si="47"/>
        <v>0</v>
      </c>
      <c r="J275" s="151">
        <f t="shared" si="40"/>
        <v>0</v>
      </c>
      <c r="K275" s="35"/>
      <c r="L275" s="157"/>
      <c r="M275" s="154">
        <f t="shared" si="41"/>
        <v>0</v>
      </c>
      <c r="N275" s="282">
        <f t="shared" si="42"/>
        <v>0</v>
      </c>
      <c r="O275" s="152"/>
      <c r="P275" s="152"/>
      <c r="Q275" s="152"/>
      <c r="R275" s="152"/>
      <c r="S275" s="152"/>
      <c r="T275" s="175"/>
      <c r="U275" s="176"/>
      <c r="V275" s="176"/>
      <c r="W275" s="176"/>
      <c r="X275" s="177"/>
      <c r="Y275" s="175"/>
      <c r="Z275" s="176"/>
      <c r="AA275" s="176"/>
      <c r="AB275" s="205"/>
      <c r="AC275" s="43"/>
      <c r="AD275" s="44"/>
      <c r="AE275" s="44"/>
      <c r="AF275" s="45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47"/>
      <c r="AR275" s="48"/>
      <c r="AS275" s="47"/>
      <c r="AT275" s="47"/>
      <c r="AU275" s="47"/>
      <c r="AV275" s="47"/>
      <c r="AW275" s="49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50"/>
      <c r="BL275" s="178"/>
      <c r="BM275" s="178"/>
      <c r="BN275" s="178"/>
      <c r="BO275" s="46"/>
      <c r="BP275" s="46"/>
      <c r="BQ275" s="46"/>
      <c r="BR275" s="46"/>
      <c r="BS275" s="46"/>
      <c r="BT275" s="46"/>
      <c r="BU275" s="46"/>
      <c r="BV275" s="51"/>
      <c r="BW275" s="52">
        <f t="shared" si="39"/>
        <v>0</v>
      </c>
      <c r="BX275" s="53">
        <f t="shared" si="43"/>
        <v>0</v>
      </c>
      <c r="BY275" s="53">
        <f t="shared" si="44"/>
        <v>0</v>
      </c>
      <c r="BZ275" s="54"/>
      <c r="CA275" s="261"/>
      <c r="CB275" s="261"/>
      <c r="CC275" s="261"/>
      <c r="CD275" s="261"/>
      <c r="CE275" s="261"/>
      <c r="CF275" s="261"/>
      <c r="CG275" s="261"/>
      <c r="CH275" s="261"/>
      <c r="CI275" s="261"/>
      <c r="CJ275" s="261"/>
      <c r="CK275" s="261"/>
      <c r="CL275" s="261"/>
      <c r="CM275" s="261"/>
      <c r="CN275" s="261"/>
      <c r="CO275" s="261">
        <f t="shared" si="45"/>
        <v>0</v>
      </c>
      <c r="CP275" s="261"/>
      <c r="CQ275" s="261"/>
      <c r="CR275" s="261"/>
      <c r="CS275" s="261"/>
      <c r="CT275" s="261"/>
      <c r="CU275" s="261"/>
      <c r="CV275" s="261"/>
      <c r="CW275" s="261"/>
      <c r="CX275" s="261"/>
      <c r="CY275" s="261"/>
      <c r="CZ275" s="261"/>
      <c r="DA275" s="261"/>
      <c r="DB275" s="261"/>
      <c r="DC275" s="261"/>
      <c r="DD275" s="261"/>
      <c r="DE275" s="261"/>
      <c r="DF275" s="261"/>
      <c r="DG275" s="261"/>
      <c r="DH275" s="261"/>
      <c r="DI275" s="261"/>
      <c r="DJ275" s="261"/>
      <c r="DK275" s="261"/>
      <c r="DL275" s="261"/>
      <c r="DM275" s="261"/>
      <c r="DN275" s="261"/>
      <c r="DO275" s="261"/>
      <c r="DP275" s="261"/>
      <c r="DQ275" s="261"/>
      <c r="DR275" s="261"/>
      <c r="DS275" s="261"/>
      <c r="DT275" s="261"/>
      <c r="DU275" s="261"/>
      <c r="DV275" s="261"/>
      <c r="DW275" s="261"/>
      <c r="DX275" s="261"/>
      <c r="DY275" s="261"/>
      <c r="DZ275" s="261"/>
      <c r="EA275" s="261"/>
      <c r="EB275" s="261"/>
    </row>
    <row r="276" s="28" customFormat="1" customHeight="1" spans="1:132">
      <c r="A276" s="283" t="s">
        <v>3944</v>
      </c>
      <c r="B276" s="95"/>
      <c r="C276" s="95" t="s">
        <v>2249</v>
      </c>
      <c r="D276" s="290" t="s">
        <v>889</v>
      </c>
      <c r="E276" s="109" t="s">
        <v>875</v>
      </c>
      <c r="F276" s="110" t="s">
        <v>875</v>
      </c>
      <c r="G276" s="99">
        <f t="shared" si="46"/>
        <v>0</v>
      </c>
      <c r="H276" s="100"/>
      <c r="I276" s="150">
        <f t="shared" si="47"/>
        <v>0</v>
      </c>
      <c r="J276" s="151">
        <f t="shared" si="40"/>
        <v>0</v>
      </c>
      <c r="K276" s="35"/>
      <c r="L276" s="157"/>
      <c r="M276" s="154">
        <f t="shared" si="41"/>
        <v>0</v>
      </c>
      <c r="N276" s="282">
        <f t="shared" si="42"/>
        <v>0</v>
      </c>
      <c r="O276" s="152"/>
      <c r="P276" s="152"/>
      <c r="Q276" s="152"/>
      <c r="R276" s="152"/>
      <c r="S276" s="152"/>
      <c r="T276" s="175"/>
      <c r="U276" s="176"/>
      <c r="V276" s="176"/>
      <c r="W276" s="176"/>
      <c r="X276" s="177"/>
      <c r="Y276" s="175"/>
      <c r="Z276" s="176"/>
      <c r="AA276" s="176"/>
      <c r="AB276" s="205"/>
      <c r="AC276" s="43"/>
      <c r="AD276" s="44"/>
      <c r="AE276" s="44"/>
      <c r="AF276" s="45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47"/>
      <c r="AR276" s="48"/>
      <c r="AS276" s="47"/>
      <c r="AT276" s="47"/>
      <c r="AU276" s="47"/>
      <c r="AV276" s="47"/>
      <c r="AW276" s="49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50"/>
      <c r="BL276" s="178"/>
      <c r="BM276" s="178"/>
      <c r="BN276" s="178"/>
      <c r="BO276" s="46"/>
      <c r="BP276" s="46"/>
      <c r="BQ276" s="46"/>
      <c r="BR276" s="46"/>
      <c r="BS276" s="46"/>
      <c r="BT276" s="46"/>
      <c r="BU276" s="46"/>
      <c r="BV276" s="51"/>
      <c r="BW276" s="52">
        <f t="shared" si="39"/>
        <v>0</v>
      </c>
      <c r="BX276" s="53">
        <f t="shared" si="43"/>
        <v>0</v>
      </c>
      <c r="BY276" s="53">
        <f t="shared" si="44"/>
        <v>0</v>
      </c>
      <c r="BZ276" s="54"/>
      <c r="CA276" s="261"/>
      <c r="CB276" s="261"/>
      <c r="CC276" s="261"/>
      <c r="CD276" s="261"/>
      <c r="CE276" s="261"/>
      <c r="CF276" s="261"/>
      <c r="CG276" s="261"/>
      <c r="CH276" s="261"/>
      <c r="CI276" s="261"/>
      <c r="CJ276" s="261"/>
      <c r="CK276" s="261"/>
      <c r="CL276" s="261"/>
      <c r="CM276" s="261"/>
      <c r="CN276" s="261"/>
      <c r="CO276" s="261">
        <f t="shared" si="45"/>
        <v>0</v>
      </c>
      <c r="CP276" s="261"/>
      <c r="CQ276" s="261"/>
      <c r="CR276" s="261"/>
      <c r="CS276" s="261"/>
      <c r="CT276" s="261"/>
      <c r="CU276" s="261"/>
      <c r="CV276" s="261"/>
      <c r="CW276" s="261"/>
      <c r="CX276" s="261"/>
      <c r="CY276" s="261"/>
      <c r="CZ276" s="261"/>
      <c r="DA276" s="261"/>
      <c r="DB276" s="261"/>
      <c r="DC276" s="261"/>
      <c r="DD276" s="261"/>
      <c r="DE276" s="261"/>
      <c r="DF276" s="261"/>
      <c r="DG276" s="261"/>
      <c r="DH276" s="261"/>
      <c r="DI276" s="261"/>
      <c r="DJ276" s="261"/>
      <c r="DK276" s="261"/>
      <c r="DL276" s="261"/>
      <c r="DM276" s="261"/>
      <c r="DN276" s="261"/>
      <c r="DO276" s="261"/>
      <c r="DP276" s="261"/>
      <c r="DQ276" s="261"/>
      <c r="DR276" s="261"/>
      <c r="DS276" s="261"/>
      <c r="DT276" s="261"/>
      <c r="DU276" s="261"/>
      <c r="DV276" s="261"/>
      <c r="DW276" s="261"/>
      <c r="DX276" s="261"/>
      <c r="DY276" s="261"/>
      <c r="DZ276" s="261"/>
      <c r="EA276" s="261"/>
      <c r="EB276" s="261"/>
    </row>
    <row r="277" s="28" customFormat="1" customHeight="1" spans="1:132">
      <c r="A277" s="283" t="s">
        <v>3944</v>
      </c>
      <c r="B277" s="95"/>
      <c r="C277" s="95" t="s">
        <v>2249</v>
      </c>
      <c r="D277" s="290" t="s">
        <v>890</v>
      </c>
      <c r="E277" s="109" t="s">
        <v>875</v>
      </c>
      <c r="F277" s="110" t="s">
        <v>875</v>
      </c>
      <c r="G277" s="99">
        <f t="shared" si="46"/>
        <v>0</v>
      </c>
      <c r="H277" s="100"/>
      <c r="I277" s="150">
        <f t="shared" si="47"/>
        <v>0</v>
      </c>
      <c r="J277" s="151">
        <f t="shared" si="40"/>
        <v>0</v>
      </c>
      <c r="K277" s="35"/>
      <c r="L277" s="157"/>
      <c r="M277" s="154">
        <f t="shared" si="41"/>
        <v>0</v>
      </c>
      <c r="N277" s="282">
        <f t="shared" si="42"/>
        <v>0</v>
      </c>
      <c r="O277" s="152"/>
      <c r="P277" s="152"/>
      <c r="Q277" s="152"/>
      <c r="R277" s="152"/>
      <c r="S277" s="152"/>
      <c r="T277" s="175"/>
      <c r="U277" s="176"/>
      <c r="V277" s="176"/>
      <c r="W277" s="176"/>
      <c r="X277" s="177"/>
      <c r="Y277" s="175"/>
      <c r="Z277" s="176"/>
      <c r="AA277" s="176"/>
      <c r="AB277" s="205"/>
      <c r="AC277" s="43"/>
      <c r="AD277" s="44"/>
      <c r="AE277" s="44"/>
      <c r="AF277" s="45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47"/>
      <c r="AR277" s="48"/>
      <c r="AS277" s="47"/>
      <c r="AT277" s="47"/>
      <c r="AU277" s="47"/>
      <c r="AV277" s="47"/>
      <c r="AW277" s="49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50"/>
      <c r="BL277" s="178"/>
      <c r="BM277" s="178"/>
      <c r="BN277" s="178"/>
      <c r="BO277" s="46"/>
      <c r="BP277" s="46"/>
      <c r="BQ277" s="46"/>
      <c r="BR277" s="46"/>
      <c r="BS277" s="46"/>
      <c r="BT277" s="46"/>
      <c r="BU277" s="46"/>
      <c r="BV277" s="51"/>
      <c r="BW277" s="52">
        <f t="shared" si="39"/>
        <v>0</v>
      </c>
      <c r="BX277" s="53">
        <f t="shared" si="43"/>
        <v>0</v>
      </c>
      <c r="BY277" s="53">
        <f t="shared" si="44"/>
        <v>0</v>
      </c>
      <c r="BZ277" s="54"/>
      <c r="CA277" s="261"/>
      <c r="CB277" s="261"/>
      <c r="CC277" s="261"/>
      <c r="CD277" s="261"/>
      <c r="CE277" s="261"/>
      <c r="CF277" s="261"/>
      <c r="CG277" s="261"/>
      <c r="CH277" s="261"/>
      <c r="CI277" s="261"/>
      <c r="CJ277" s="261"/>
      <c r="CK277" s="261"/>
      <c r="CL277" s="261"/>
      <c r="CM277" s="261"/>
      <c r="CN277" s="261"/>
      <c r="CO277" s="261">
        <f t="shared" si="45"/>
        <v>0</v>
      </c>
      <c r="CP277" s="261"/>
      <c r="CQ277" s="261"/>
      <c r="CR277" s="261"/>
      <c r="CS277" s="261"/>
      <c r="CT277" s="261"/>
      <c r="CU277" s="261"/>
      <c r="CV277" s="261"/>
      <c r="CW277" s="261"/>
      <c r="CX277" s="261"/>
      <c r="CY277" s="261"/>
      <c r="CZ277" s="261"/>
      <c r="DA277" s="261"/>
      <c r="DB277" s="261"/>
      <c r="DC277" s="261"/>
      <c r="DD277" s="261"/>
      <c r="DE277" s="261"/>
      <c r="DF277" s="261"/>
      <c r="DG277" s="261"/>
      <c r="DH277" s="261"/>
      <c r="DI277" s="261"/>
      <c r="DJ277" s="261"/>
      <c r="DK277" s="261"/>
      <c r="DL277" s="261"/>
      <c r="DM277" s="261"/>
      <c r="DN277" s="261"/>
      <c r="DO277" s="261"/>
      <c r="DP277" s="261"/>
      <c r="DQ277" s="261"/>
      <c r="DR277" s="261"/>
      <c r="DS277" s="261"/>
      <c r="DT277" s="261"/>
      <c r="DU277" s="261"/>
      <c r="DV277" s="261"/>
      <c r="DW277" s="261"/>
      <c r="DX277" s="261"/>
      <c r="DY277" s="261"/>
      <c r="DZ277" s="261"/>
      <c r="EA277" s="261"/>
      <c r="EB277" s="261"/>
    </row>
    <row r="278" s="28" customFormat="1" customHeight="1" spans="1:132">
      <c r="A278" s="283" t="s">
        <v>3944</v>
      </c>
      <c r="B278" s="95"/>
      <c r="C278" s="95" t="s">
        <v>2249</v>
      </c>
      <c r="D278" s="290" t="s">
        <v>891</v>
      </c>
      <c r="E278" s="109" t="s">
        <v>875</v>
      </c>
      <c r="F278" s="110" t="s">
        <v>875</v>
      </c>
      <c r="G278" s="99">
        <f t="shared" si="46"/>
        <v>0</v>
      </c>
      <c r="H278" s="100"/>
      <c r="I278" s="150">
        <f t="shared" si="47"/>
        <v>0</v>
      </c>
      <c r="J278" s="151">
        <f t="shared" si="40"/>
        <v>0</v>
      </c>
      <c r="K278" s="35"/>
      <c r="L278" s="157"/>
      <c r="M278" s="154">
        <f t="shared" si="41"/>
        <v>0</v>
      </c>
      <c r="N278" s="282">
        <f t="shared" si="42"/>
        <v>0</v>
      </c>
      <c r="O278" s="152"/>
      <c r="P278" s="152"/>
      <c r="Q278" s="152"/>
      <c r="R278" s="152"/>
      <c r="S278" s="152"/>
      <c r="T278" s="175"/>
      <c r="U278" s="176"/>
      <c r="V278" s="176"/>
      <c r="W278" s="176"/>
      <c r="X278" s="177"/>
      <c r="Y278" s="175"/>
      <c r="Z278" s="176"/>
      <c r="AA278" s="176"/>
      <c r="AB278" s="205"/>
      <c r="AC278" s="43"/>
      <c r="AD278" s="44"/>
      <c r="AE278" s="44"/>
      <c r="AF278" s="45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47"/>
      <c r="AR278" s="48"/>
      <c r="AS278" s="47"/>
      <c r="AT278" s="47"/>
      <c r="AU278" s="47"/>
      <c r="AV278" s="47"/>
      <c r="AW278" s="49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K278" s="50"/>
      <c r="BL278" s="178"/>
      <c r="BM278" s="178"/>
      <c r="BN278" s="178"/>
      <c r="BO278" s="46"/>
      <c r="BP278" s="46"/>
      <c r="BQ278" s="46"/>
      <c r="BR278" s="46"/>
      <c r="BS278" s="46"/>
      <c r="BT278" s="46"/>
      <c r="BU278" s="46"/>
      <c r="BV278" s="51"/>
      <c r="BW278" s="52">
        <f t="shared" si="39"/>
        <v>0</v>
      </c>
      <c r="BX278" s="53">
        <f t="shared" si="43"/>
        <v>0</v>
      </c>
      <c r="BY278" s="53">
        <f t="shared" si="44"/>
        <v>0</v>
      </c>
      <c r="BZ278" s="54"/>
      <c r="CA278" s="261"/>
      <c r="CB278" s="261"/>
      <c r="CC278" s="261"/>
      <c r="CD278" s="261"/>
      <c r="CE278" s="261"/>
      <c r="CF278" s="261"/>
      <c r="CG278" s="261"/>
      <c r="CH278" s="261"/>
      <c r="CI278" s="261"/>
      <c r="CJ278" s="261"/>
      <c r="CK278" s="261"/>
      <c r="CL278" s="261"/>
      <c r="CM278" s="261"/>
      <c r="CN278" s="261"/>
      <c r="CO278" s="261">
        <f t="shared" si="45"/>
        <v>0</v>
      </c>
      <c r="CP278" s="261"/>
      <c r="CQ278" s="261"/>
      <c r="CR278" s="261"/>
      <c r="CS278" s="261"/>
      <c r="CT278" s="261"/>
      <c r="CU278" s="261"/>
      <c r="CV278" s="261"/>
      <c r="CW278" s="261"/>
      <c r="CX278" s="261"/>
      <c r="CY278" s="261"/>
      <c r="CZ278" s="261"/>
      <c r="DA278" s="261"/>
      <c r="DB278" s="261"/>
      <c r="DC278" s="261"/>
      <c r="DD278" s="261"/>
      <c r="DE278" s="261"/>
      <c r="DF278" s="261"/>
      <c r="DG278" s="261"/>
      <c r="DH278" s="261"/>
      <c r="DI278" s="261"/>
      <c r="DJ278" s="261"/>
      <c r="DK278" s="261"/>
      <c r="DL278" s="261"/>
      <c r="DM278" s="261"/>
      <c r="DN278" s="261"/>
      <c r="DO278" s="261"/>
      <c r="DP278" s="261"/>
      <c r="DQ278" s="261"/>
      <c r="DR278" s="261"/>
      <c r="DS278" s="261"/>
      <c r="DT278" s="261"/>
      <c r="DU278" s="261"/>
      <c r="DV278" s="261"/>
      <c r="DW278" s="261"/>
      <c r="DX278" s="261"/>
      <c r="DY278" s="261"/>
      <c r="DZ278" s="261"/>
      <c r="EA278" s="261"/>
      <c r="EB278" s="261"/>
    </row>
    <row r="279" s="28" customFormat="1" customHeight="1" spans="1:132">
      <c r="A279" s="283" t="s">
        <v>3944</v>
      </c>
      <c r="B279" s="95"/>
      <c r="C279" s="95" t="s">
        <v>2249</v>
      </c>
      <c r="D279" s="290" t="s">
        <v>892</v>
      </c>
      <c r="E279" s="109" t="s">
        <v>875</v>
      </c>
      <c r="F279" s="110" t="s">
        <v>875</v>
      </c>
      <c r="G279" s="99">
        <f t="shared" si="46"/>
        <v>0</v>
      </c>
      <c r="H279" s="100"/>
      <c r="I279" s="150">
        <f t="shared" si="47"/>
        <v>0</v>
      </c>
      <c r="J279" s="151">
        <f t="shared" si="40"/>
        <v>0</v>
      </c>
      <c r="K279" s="35"/>
      <c r="L279" s="157"/>
      <c r="M279" s="154">
        <f t="shared" si="41"/>
        <v>0</v>
      </c>
      <c r="N279" s="282">
        <f t="shared" si="42"/>
        <v>0</v>
      </c>
      <c r="O279" s="152"/>
      <c r="P279" s="152"/>
      <c r="Q279" s="152"/>
      <c r="R279" s="152"/>
      <c r="S279" s="152"/>
      <c r="T279" s="175"/>
      <c r="U279" s="176"/>
      <c r="V279" s="176"/>
      <c r="W279" s="176"/>
      <c r="X279" s="177"/>
      <c r="Y279" s="175"/>
      <c r="Z279" s="176"/>
      <c r="AA279" s="176"/>
      <c r="AB279" s="205"/>
      <c r="AC279" s="43"/>
      <c r="AD279" s="44"/>
      <c r="AE279" s="44"/>
      <c r="AF279" s="45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47"/>
      <c r="AR279" s="48"/>
      <c r="AS279" s="47"/>
      <c r="AT279" s="47"/>
      <c r="AU279" s="47"/>
      <c r="AV279" s="47"/>
      <c r="AW279" s="49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50"/>
      <c r="BL279" s="178"/>
      <c r="BM279" s="178"/>
      <c r="BN279" s="178"/>
      <c r="BO279" s="46"/>
      <c r="BP279" s="46"/>
      <c r="BQ279" s="46"/>
      <c r="BR279" s="46"/>
      <c r="BS279" s="46"/>
      <c r="BT279" s="46"/>
      <c r="BU279" s="46"/>
      <c r="BV279" s="51"/>
      <c r="BW279" s="52">
        <f t="shared" si="39"/>
        <v>0</v>
      </c>
      <c r="BX279" s="53">
        <f t="shared" si="43"/>
        <v>0</v>
      </c>
      <c r="BY279" s="53">
        <f t="shared" si="44"/>
        <v>0</v>
      </c>
      <c r="BZ279" s="54"/>
      <c r="CA279" s="261"/>
      <c r="CB279" s="261"/>
      <c r="CC279" s="261"/>
      <c r="CD279" s="261"/>
      <c r="CE279" s="261"/>
      <c r="CF279" s="261"/>
      <c r="CG279" s="261"/>
      <c r="CH279" s="261"/>
      <c r="CI279" s="261"/>
      <c r="CJ279" s="261"/>
      <c r="CK279" s="261"/>
      <c r="CL279" s="261"/>
      <c r="CM279" s="261"/>
      <c r="CN279" s="261"/>
      <c r="CO279" s="261">
        <f t="shared" si="45"/>
        <v>0</v>
      </c>
      <c r="CP279" s="261"/>
      <c r="CQ279" s="261"/>
      <c r="CR279" s="261"/>
      <c r="CS279" s="261"/>
      <c r="CT279" s="261"/>
      <c r="CU279" s="261"/>
      <c r="CV279" s="261"/>
      <c r="CW279" s="261"/>
      <c r="CX279" s="261"/>
      <c r="CY279" s="261"/>
      <c r="CZ279" s="261"/>
      <c r="DA279" s="261"/>
      <c r="DB279" s="261"/>
      <c r="DC279" s="261"/>
      <c r="DD279" s="261"/>
      <c r="DE279" s="261"/>
      <c r="DF279" s="261"/>
      <c r="DG279" s="261"/>
      <c r="DH279" s="261"/>
      <c r="DI279" s="261"/>
      <c r="DJ279" s="261"/>
      <c r="DK279" s="261"/>
      <c r="DL279" s="261"/>
      <c r="DM279" s="261"/>
      <c r="DN279" s="261"/>
      <c r="DO279" s="261"/>
      <c r="DP279" s="261"/>
      <c r="DQ279" s="261"/>
      <c r="DR279" s="261"/>
      <c r="DS279" s="261"/>
      <c r="DT279" s="261"/>
      <c r="DU279" s="261"/>
      <c r="DV279" s="261"/>
      <c r="DW279" s="261"/>
      <c r="DX279" s="261"/>
      <c r="DY279" s="261"/>
      <c r="DZ279" s="261"/>
      <c r="EA279" s="261"/>
      <c r="EB279" s="261"/>
    </row>
    <row r="280" s="28" customFormat="1" customHeight="1" spans="1:132">
      <c r="A280" s="283" t="s">
        <v>3944</v>
      </c>
      <c r="B280" s="95"/>
      <c r="C280" s="95" t="s">
        <v>2249</v>
      </c>
      <c r="D280" s="290" t="s">
        <v>893</v>
      </c>
      <c r="E280" s="109" t="s">
        <v>846</v>
      </c>
      <c r="F280" s="294" t="s">
        <v>846</v>
      </c>
      <c r="G280" s="99">
        <f t="shared" si="46"/>
        <v>0</v>
      </c>
      <c r="H280" s="100"/>
      <c r="I280" s="150">
        <f t="shared" si="47"/>
        <v>0</v>
      </c>
      <c r="J280" s="151">
        <f t="shared" si="40"/>
        <v>0</v>
      </c>
      <c r="K280" s="35"/>
      <c r="L280" s="157"/>
      <c r="M280" s="154">
        <f t="shared" si="41"/>
        <v>0</v>
      </c>
      <c r="N280" s="282">
        <f t="shared" si="42"/>
        <v>0</v>
      </c>
      <c r="O280" s="152"/>
      <c r="P280" s="152"/>
      <c r="Q280" s="152"/>
      <c r="R280" s="152"/>
      <c r="S280" s="152"/>
      <c r="T280" s="175"/>
      <c r="U280" s="176"/>
      <c r="V280" s="176"/>
      <c r="W280" s="176"/>
      <c r="X280" s="177"/>
      <c r="Y280" s="175"/>
      <c r="Z280" s="176"/>
      <c r="AA280" s="176"/>
      <c r="AB280" s="205"/>
      <c r="AC280" s="43"/>
      <c r="AD280" s="44"/>
      <c r="AE280" s="44"/>
      <c r="AF280" s="45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47"/>
      <c r="AR280" s="48"/>
      <c r="AS280" s="47"/>
      <c r="AT280" s="47"/>
      <c r="AU280" s="47"/>
      <c r="AV280" s="47"/>
      <c r="AW280" s="49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K280" s="50"/>
      <c r="BL280" s="178"/>
      <c r="BM280" s="178"/>
      <c r="BN280" s="178"/>
      <c r="BO280" s="46"/>
      <c r="BP280" s="46"/>
      <c r="BQ280" s="46"/>
      <c r="BR280" s="46"/>
      <c r="BS280" s="46"/>
      <c r="BT280" s="46"/>
      <c r="BU280" s="46"/>
      <c r="BV280" s="51"/>
      <c r="BW280" s="52">
        <f t="shared" si="39"/>
        <v>0</v>
      </c>
      <c r="BX280" s="53">
        <f t="shared" si="43"/>
        <v>0</v>
      </c>
      <c r="BY280" s="53">
        <f t="shared" si="44"/>
        <v>0</v>
      </c>
      <c r="BZ280" s="54"/>
      <c r="CA280" s="261"/>
      <c r="CB280" s="261"/>
      <c r="CC280" s="261"/>
      <c r="CD280" s="261"/>
      <c r="CE280" s="261"/>
      <c r="CF280" s="261"/>
      <c r="CG280" s="261"/>
      <c r="CH280" s="261"/>
      <c r="CI280" s="261"/>
      <c r="CJ280" s="261"/>
      <c r="CK280" s="261"/>
      <c r="CL280" s="261"/>
      <c r="CM280" s="261"/>
      <c r="CN280" s="261"/>
      <c r="CO280" s="261">
        <f t="shared" si="45"/>
        <v>0</v>
      </c>
      <c r="CP280" s="261"/>
      <c r="CQ280" s="261"/>
      <c r="CR280" s="261"/>
      <c r="CS280" s="261"/>
      <c r="CT280" s="261"/>
      <c r="CU280" s="261"/>
      <c r="CV280" s="261"/>
      <c r="CW280" s="261"/>
      <c r="CX280" s="261"/>
      <c r="CY280" s="261"/>
      <c r="CZ280" s="261"/>
      <c r="DA280" s="261"/>
      <c r="DB280" s="261"/>
      <c r="DC280" s="261"/>
      <c r="DD280" s="261"/>
      <c r="DE280" s="261"/>
      <c r="DF280" s="261"/>
      <c r="DG280" s="261"/>
      <c r="DH280" s="261"/>
      <c r="DI280" s="261"/>
      <c r="DJ280" s="261"/>
      <c r="DK280" s="261"/>
      <c r="DL280" s="261"/>
      <c r="DM280" s="261"/>
      <c r="DN280" s="261"/>
      <c r="DO280" s="261"/>
      <c r="DP280" s="261"/>
      <c r="DQ280" s="261"/>
      <c r="DR280" s="261"/>
      <c r="DS280" s="261"/>
      <c r="DT280" s="261"/>
      <c r="DU280" s="261"/>
      <c r="DV280" s="261"/>
      <c r="DW280" s="261"/>
      <c r="DX280" s="261"/>
      <c r="DY280" s="261"/>
      <c r="DZ280" s="261"/>
      <c r="EA280" s="261"/>
      <c r="EB280" s="261"/>
    </row>
    <row r="281" s="28" customFormat="1" customHeight="1" spans="1:132">
      <c r="A281" s="283" t="s">
        <v>3944</v>
      </c>
      <c r="B281" s="95"/>
      <c r="C281" s="95" t="s">
        <v>2249</v>
      </c>
      <c r="D281" s="290" t="s">
        <v>894</v>
      </c>
      <c r="E281" s="109" t="s">
        <v>846</v>
      </c>
      <c r="F281" s="294" t="s">
        <v>846</v>
      </c>
      <c r="G281" s="99">
        <f t="shared" si="46"/>
        <v>0</v>
      </c>
      <c r="H281" s="100"/>
      <c r="I281" s="150">
        <f t="shared" si="47"/>
        <v>0</v>
      </c>
      <c r="J281" s="151">
        <f t="shared" si="40"/>
        <v>0</v>
      </c>
      <c r="K281" s="35"/>
      <c r="L281" s="157"/>
      <c r="M281" s="154">
        <f t="shared" si="41"/>
        <v>0</v>
      </c>
      <c r="N281" s="282">
        <f t="shared" si="42"/>
        <v>0</v>
      </c>
      <c r="O281" s="152"/>
      <c r="P281" s="152"/>
      <c r="Q281" s="152"/>
      <c r="R281" s="152"/>
      <c r="S281" s="152"/>
      <c r="T281" s="175"/>
      <c r="U281" s="176"/>
      <c r="V281" s="176"/>
      <c r="W281" s="176"/>
      <c r="X281" s="177"/>
      <c r="Y281" s="175"/>
      <c r="Z281" s="176"/>
      <c r="AA281" s="176"/>
      <c r="AB281" s="205"/>
      <c r="AC281" s="43"/>
      <c r="AD281" s="44"/>
      <c r="AE281" s="44"/>
      <c r="AF281" s="45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47"/>
      <c r="AR281" s="48"/>
      <c r="AS281" s="47"/>
      <c r="AT281" s="47"/>
      <c r="AU281" s="47"/>
      <c r="AV281" s="47"/>
      <c r="AW281" s="49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K281" s="50"/>
      <c r="BL281" s="178"/>
      <c r="BM281" s="178"/>
      <c r="BN281" s="178"/>
      <c r="BO281" s="46"/>
      <c r="BP281" s="46"/>
      <c r="BQ281" s="46"/>
      <c r="BR281" s="46"/>
      <c r="BS281" s="46"/>
      <c r="BT281" s="46"/>
      <c r="BU281" s="46"/>
      <c r="BV281" s="51"/>
      <c r="BW281" s="52">
        <f t="shared" si="39"/>
        <v>0</v>
      </c>
      <c r="BX281" s="53">
        <f t="shared" si="43"/>
        <v>0</v>
      </c>
      <c r="BY281" s="53">
        <f t="shared" si="44"/>
        <v>0</v>
      </c>
      <c r="BZ281" s="54"/>
      <c r="CA281" s="261"/>
      <c r="CB281" s="261"/>
      <c r="CC281" s="261"/>
      <c r="CD281" s="261"/>
      <c r="CE281" s="261"/>
      <c r="CF281" s="261"/>
      <c r="CG281" s="261"/>
      <c r="CH281" s="261"/>
      <c r="CI281" s="261"/>
      <c r="CJ281" s="261"/>
      <c r="CK281" s="261"/>
      <c r="CL281" s="261"/>
      <c r="CM281" s="261"/>
      <c r="CN281" s="261"/>
      <c r="CO281" s="261">
        <f t="shared" si="45"/>
        <v>0</v>
      </c>
      <c r="CP281" s="261"/>
      <c r="CQ281" s="261"/>
      <c r="CR281" s="261"/>
      <c r="CS281" s="261"/>
      <c r="CT281" s="261"/>
      <c r="CU281" s="261"/>
      <c r="CV281" s="261"/>
      <c r="CW281" s="261"/>
      <c r="CX281" s="261"/>
      <c r="CY281" s="261"/>
      <c r="CZ281" s="261"/>
      <c r="DA281" s="261"/>
      <c r="DB281" s="261"/>
      <c r="DC281" s="261"/>
      <c r="DD281" s="261"/>
      <c r="DE281" s="261"/>
      <c r="DF281" s="261"/>
      <c r="DG281" s="261"/>
      <c r="DH281" s="261"/>
      <c r="DI281" s="261"/>
      <c r="DJ281" s="261"/>
      <c r="DK281" s="261"/>
      <c r="DL281" s="261"/>
      <c r="DM281" s="261"/>
      <c r="DN281" s="261"/>
      <c r="DO281" s="261"/>
      <c r="DP281" s="261"/>
      <c r="DQ281" s="261"/>
      <c r="DR281" s="261"/>
      <c r="DS281" s="261"/>
      <c r="DT281" s="261"/>
      <c r="DU281" s="261"/>
      <c r="DV281" s="261"/>
      <c r="DW281" s="261"/>
      <c r="DX281" s="261"/>
      <c r="DY281" s="261"/>
      <c r="DZ281" s="261"/>
      <c r="EA281" s="261"/>
      <c r="EB281" s="261"/>
    </row>
    <row r="282" s="28" customFormat="1" customHeight="1" spans="1:132">
      <c r="A282" s="283" t="s">
        <v>3944</v>
      </c>
      <c r="B282" s="95"/>
      <c r="C282" s="95" t="s">
        <v>2249</v>
      </c>
      <c r="D282" s="290" t="s">
        <v>895</v>
      </c>
      <c r="E282" s="109" t="s">
        <v>846</v>
      </c>
      <c r="F282" s="294" t="s">
        <v>846</v>
      </c>
      <c r="G282" s="99">
        <f t="shared" si="46"/>
        <v>0</v>
      </c>
      <c r="H282" s="100"/>
      <c r="I282" s="150">
        <f t="shared" si="47"/>
        <v>0</v>
      </c>
      <c r="J282" s="151">
        <f t="shared" si="40"/>
        <v>0</v>
      </c>
      <c r="K282" s="35"/>
      <c r="L282" s="157"/>
      <c r="M282" s="154">
        <f t="shared" si="41"/>
        <v>0</v>
      </c>
      <c r="N282" s="282">
        <f t="shared" si="42"/>
        <v>0</v>
      </c>
      <c r="O282" s="152"/>
      <c r="P282" s="152"/>
      <c r="Q282" s="152"/>
      <c r="R282" s="152"/>
      <c r="S282" s="152"/>
      <c r="T282" s="175"/>
      <c r="U282" s="176"/>
      <c r="V282" s="176"/>
      <c r="W282" s="176"/>
      <c r="X282" s="177"/>
      <c r="Y282" s="175"/>
      <c r="Z282" s="176"/>
      <c r="AA282" s="176"/>
      <c r="AB282" s="205"/>
      <c r="AC282" s="43"/>
      <c r="AD282" s="44"/>
      <c r="AE282" s="44"/>
      <c r="AF282" s="45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47"/>
      <c r="AR282" s="48"/>
      <c r="AS282" s="47"/>
      <c r="AT282" s="47"/>
      <c r="AU282" s="47"/>
      <c r="AV282" s="47"/>
      <c r="AW282" s="49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K282" s="50"/>
      <c r="BL282" s="178"/>
      <c r="BM282" s="178"/>
      <c r="BN282" s="178"/>
      <c r="BO282" s="46"/>
      <c r="BP282" s="46"/>
      <c r="BQ282" s="46"/>
      <c r="BR282" s="46"/>
      <c r="BS282" s="46"/>
      <c r="BT282" s="46"/>
      <c r="BU282" s="46"/>
      <c r="BV282" s="51"/>
      <c r="BW282" s="52">
        <f t="shared" si="39"/>
        <v>0</v>
      </c>
      <c r="BX282" s="53">
        <f t="shared" si="43"/>
        <v>0</v>
      </c>
      <c r="BY282" s="53">
        <f t="shared" si="44"/>
        <v>0</v>
      </c>
      <c r="BZ282" s="54"/>
      <c r="CA282" s="261"/>
      <c r="CB282" s="261"/>
      <c r="CC282" s="261"/>
      <c r="CD282" s="261"/>
      <c r="CE282" s="261"/>
      <c r="CF282" s="261"/>
      <c r="CG282" s="261"/>
      <c r="CH282" s="261"/>
      <c r="CI282" s="261"/>
      <c r="CJ282" s="261"/>
      <c r="CK282" s="261"/>
      <c r="CL282" s="261"/>
      <c r="CM282" s="261"/>
      <c r="CN282" s="261"/>
      <c r="CO282" s="261">
        <f t="shared" si="45"/>
        <v>0</v>
      </c>
      <c r="CP282" s="261"/>
      <c r="CQ282" s="261"/>
      <c r="CR282" s="261"/>
      <c r="CS282" s="261"/>
      <c r="CT282" s="261"/>
      <c r="CU282" s="261"/>
      <c r="CV282" s="261"/>
      <c r="CW282" s="261"/>
      <c r="CX282" s="261"/>
      <c r="CY282" s="261"/>
      <c r="CZ282" s="261"/>
      <c r="DA282" s="261"/>
      <c r="DB282" s="261"/>
      <c r="DC282" s="261"/>
      <c r="DD282" s="261"/>
      <c r="DE282" s="261"/>
      <c r="DF282" s="261"/>
      <c r="DG282" s="261"/>
      <c r="DH282" s="261"/>
      <c r="DI282" s="261"/>
      <c r="DJ282" s="261"/>
      <c r="DK282" s="261"/>
      <c r="DL282" s="261"/>
      <c r="DM282" s="261"/>
      <c r="DN282" s="261"/>
      <c r="DO282" s="261"/>
      <c r="DP282" s="261"/>
      <c r="DQ282" s="261"/>
      <c r="DR282" s="261"/>
      <c r="DS282" s="261"/>
      <c r="DT282" s="261"/>
      <c r="DU282" s="261"/>
      <c r="DV282" s="261"/>
      <c r="DW282" s="261"/>
      <c r="DX282" s="261"/>
      <c r="DY282" s="261"/>
      <c r="DZ282" s="261"/>
      <c r="EA282" s="261"/>
      <c r="EB282" s="261"/>
    </row>
    <row r="283" s="28" customFormat="1" customHeight="1" spans="1:132">
      <c r="A283" s="283" t="s">
        <v>3944</v>
      </c>
      <c r="B283" s="95"/>
      <c r="C283" s="95" t="s">
        <v>2249</v>
      </c>
      <c r="D283" s="290" t="s">
        <v>896</v>
      </c>
      <c r="E283" s="109" t="s">
        <v>846</v>
      </c>
      <c r="F283" s="294" t="s">
        <v>846</v>
      </c>
      <c r="G283" s="99">
        <f t="shared" si="46"/>
        <v>0</v>
      </c>
      <c r="H283" s="100"/>
      <c r="I283" s="150">
        <f t="shared" si="47"/>
        <v>0</v>
      </c>
      <c r="J283" s="151">
        <f t="shared" si="40"/>
        <v>0</v>
      </c>
      <c r="K283" s="35"/>
      <c r="L283" s="157"/>
      <c r="M283" s="154">
        <f t="shared" si="41"/>
        <v>0</v>
      </c>
      <c r="N283" s="282">
        <f t="shared" si="42"/>
        <v>0</v>
      </c>
      <c r="O283" s="152"/>
      <c r="P283" s="152"/>
      <c r="Q283" s="152"/>
      <c r="R283" s="152"/>
      <c r="S283" s="152"/>
      <c r="T283" s="175"/>
      <c r="U283" s="176"/>
      <c r="V283" s="176"/>
      <c r="W283" s="176"/>
      <c r="X283" s="177"/>
      <c r="Y283" s="175"/>
      <c r="Z283" s="176"/>
      <c r="AA283" s="176"/>
      <c r="AB283" s="205"/>
      <c r="AC283" s="43"/>
      <c r="AD283" s="44"/>
      <c r="AE283" s="44"/>
      <c r="AF283" s="45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47"/>
      <c r="AR283" s="48"/>
      <c r="AS283" s="47"/>
      <c r="AT283" s="47"/>
      <c r="AU283" s="47"/>
      <c r="AV283" s="47"/>
      <c r="AW283" s="49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K283" s="50"/>
      <c r="BL283" s="178"/>
      <c r="BM283" s="178"/>
      <c r="BN283" s="178"/>
      <c r="BO283" s="46"/>
      <c r="BP283" s="46"/>
      <c r="BQ283" s="46"/>
      <c r="BR283" s="46"/>
      <c r="BS283" s="46"/>
      <c r="BT283" s="46"/>
      <c r="BU283" s="46"/>
      <c r="BV283" s="51"/>
      <c r="BW283" s="52">
        <f t="shared" si="39"/>
        <v>0</v>
      </c>
      <c r="BX283" s="53">
        <f t="shared" si="43"/>
        <v>0</v>
      </c>
      <c r="BY283" s="53">
        <f t="shared" si="44"/>
        <v>0</v>
      </c>
      <c r="BZ283" s="54"/>
      <c r="CA283" s="261"/>
      <c r="CB283" s="261"/>
      <c r="CC283" s="261"/>
      <c r="CD283" s="261"/>
      <c r="CE283" s="261"/>
      <c r="CF283" s="261"/>
      <c r="CG283" s="261"/>
      <c r="CH283" s="261"/>
      <c r="CI283" s="261"/>
      <c r="CJ283" s="261"/>
      <c r="CK283" s="261"/>
      <c r="CL283" s="261"/>
      <c r="CM283" s="261"/>
      <c r="CN283" s="261"/>
      <c r="CO283" s="261">
        <f t="shared" si="45"/>
        <v>0</v>
      </c>
      <c r="CP283" s="261"/>
      <c r="CQ283" s="261"/>
      <c r="CR283" s="261"/>
      <c r="CS283" s="261"/>
      <c r="CT283" s="261"/>
      <c r="CU283" s="261"/>
      <c r="CV283" s="261"/>
      <c r="CW283" s="261"/>
      <c r="CX283" s="261"/>
      <c r="CY283" s="261"/>
      <c r="CZ283" s="261"/>
      <c r="DA283" s="261"/>
      <c r="DB283" s="261"/>
      <c r="DC283" s="261"/>
      <c r="DD283" s="261"/>
      <c r="DE283" s="261"/>
      <c r="DF283" s="261"/>
      <c r="DG283" s="261"/>
      <c r="DH283" s="261"/>
      <c r="DI283" s="261"/>
      <c r="DJ283" s="261"/>
      <c r="DK283" s="261"/>
      <c r="DL283" s="261"/>
      <c r="DM283" s="261"/>
      <c r="DN283" s="261"/>
      <c r="DO283" s="261"/>
      <c r="DP283" s="261"/>
      <c r="DQ283" s="261"/>
      <c r="DR283" s="261"/>
      <c r="DS283" s="261"/>
      <c r="DT283" s="261"/>
      <c r="DU283" s="261"/>
      <c r="DV283" s="261"/>
      <c r="DW283" s="261"/>
      <c r="DX283" s="261"/>
      <c r="DY283" s="261"/>
      <c r="DZ283" s="261"/>
      <c r="EA283" s="261"/>
      <c r="EB283" s="261"/>
    </row>
    <row r="284" s="28" customFormat="1" customHeight="1" spans="1:132">
      <c r="A284" s="283" t="s">
        <v>3944</v>
      </c>
      <c r="B284" s="95"/>
      <c r="C284" s="95" t="s">
        <v>2249</v>
      </c>
      <c r="D284" s="290" t="s">
        <v>897</v>
      </c>
      <c r="E284" s="109" t="s">
        <v>898</v>
      </c>
      <c r="F284" s="294" t="s">
        <v>898</v>
      </c>
      <c r="G284" s="99">
        <f t="shared" si="46"/>
        <v>0</v>
      </c>
      <c r="H284" s="100"/>
      <c r="I284" s="150">
        <f t="shared" si="47"/>
        <v>0</v>
      </c>
      <c r="J284" s="151">
        <f t="shared" si="40"/>
        <v>0</v>
      </c>
      <c r="K284" s="35"/>
      <c r="L284" s="157"/>
      <c r="M284" s="154">
        <f t="shared" si="41"/>
        <v>0</v>
      </c>
      <c r="N284" s="282">
        <f t="shared" si="42"/>
        <v>0</v>
      </c>
      <c r="O284" s="152"/>
      <c r="P284" s="152"/>
      <c r="Q284" s="152"/>
      <c r="R284" s="152"/>
      <c r="S284" s="152"/>
      <c r="T284" s="175"/>
      <c r="U284" s="176"/>
      <c r="V284" s="176"/>
      <c r="W284" s="176"/>
      <c r="X284" s="177"/>
      <c r="Y284" s="175"/>
      <c r="Z284" s="176"/>
      <c r="AA284" s="176"/>
      <c r="AB284" s="205"/>
      <c r="AC284" s="43"/>
      <c r="AD284" s="44"/>
      <c r="AE284" s="44"/>
      <c r="AF284" s="45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47"/>
      <c r="AR284" s="48"/>
      <c r="AS284" s="47"/>
      <c r="AT284" s="47"/>
      <c r="AU284" s="47"/>
      <c r="AV284" s="47"/>
      <c r="AW284" s="49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K284" s="50"/>
      <c r="BL284" s="178"/>
      <c r="BM284" s="178"/>
      <c r="BN284" s="178"/>
      <c r="BO284" s="46"/>
      <c r="BP284" s="46"/>
      <c r="BQ284" s="46"/>
      <c r="BR284" s="46"/>
      <c r="BS284" s="46"/>
      <c r="BT284" s="46"/>
      <c r="BU284" s="46"/>
      <c r="BV284" s="51"/>
      <c r="BW284" s="52">
        <f t="shared" si="39"/>
        <v>0</v>
      </c>
      <c r="BX284" s="53">
        <f t="shared" si="43"/>
        <v>0</v>
      </c>
      <c r="BY284" s="53">
        <f t="shared" si="44"/>
        <v>0</v>
      </c>
      <c r="BZ284" s="54"/>
      <c r="CA284" s="261"/>
      <c r="CB284" s="261"/>
      <c r="CC284" s="261"/>
      <c r="CD284" s="261"/>
      <c r="CE284" s="261"/>
      <c r="CF284" s="261"/>
      <c r="CG284" s="261"/>
      <c r="CH284" s="261"/>
      <c r="CI284" s="261"/>
      <c r="CJ284" s="261"/>
      <c r="CK284" s="261"/>
      <c r="CL284" s="261"/>
      <c r="CM284" s="261"/>
      <c r="CN284" s="261"/>
      <c r="CO284" s="261">
        <f t="shared" si="45"/>
        <v>0</v>
      </c>
      <c r="CP284" s="261"/>
      <c r="CQ284" s="261"/>
      <c r="CR284" s="261"/>
      <c r="CS284" s="261"/>
      <c r="CT284" s="261"/>
      <c r="CU284" s="261"/>
      <c r="CV284" s="261"/>
      <c r="CW284" s="261"/>
      <c r="CX284" s="261"/>
      <c r="CY284" s="261"/>
      <c r="CZ284" s="261"/>
      <c r="DA284" s="261"/>
      <c r="DB284" s="261"/>
      <c r="DC284" s="261"/>
      <c r="DD284" s="261"/>
      <c r="DE284" s="261"/>
      <c r="DF284" s="261"/>
      <c r="DG284" s="261"/>
      <c r="DH284" s="261"/>
      <c r="DI284" s="261"/>
      <c r="DJ284" s="261"/>
      <c r="DK284" s="261"/>
      <c r="DL284" s="261"/>
      <c r="DM284" s="261"/>
      <c r="DN284" s="261"/>
      <c r="DO284" s="261"/>
      <c r="DP284" s="261"/>
      <c r="DQ284" s="261"/>
      <c r="DR284" s="261"/>
      <c r="DS284" s="261"/>
      <c r="DT284" s="261"/>
      <c r="DU284" s="261"/>
      <c r="DV284" s="261"/>
      <c r="DW284" s="261"/>
      <c r="DX284" s="261"/>
      <c r="DY284" s="261"/>
      <c r="DZ284" s="261"/>
      <c r="EA284" s="261"/>
      <c r="EB284" s="261"/>
    </row>
    <row r="285" s="28" customFormat="1" customHeight="1" spans="1:132">
      <c r="A285" s="283" t="s">
        <v>3944</v>
      </c>
      <c r="B285" s="95"/>
      <c r="C285" s="95" t="s">
        <v>2249</v>
      </c>
      <c r="D285" s="290" t="s">
        <v>899</v>
      </c>
      <c r="E285" s="109" t="s">
        <v>898</v>
      </c>
      <c r="F285" s="294" t="s">
        <v>898</v>
      </c>
      <c r="G285" s="99">
        <f t="shared" si="46"/>
        <v>0</v>
      </c>
      <c r="H285" s="100"/>
      <c r="I285" s="150">
        <f t="shared" si="47"/>
        <v>0</v>
      </c>
      <c r="J285" s="151">
        <f t="shared" si="40"/>
        <v>0</v>
      </c>
      <c r="K285" s="35"/>
      <c r="L285" s="157"/>
      <c r="M285" s="154">
        <f t="shared" si="41"/>
        <v>0</v>
      </c>
      <c r="N285" s="282">
        <f t="shared" si="42"/>
        <v>0</v>
      </c>
      <c r="O285" s="152"/>
      <c r="P285" s="152"/>
      <c r="Q285" s="152"/>
      <c r="R285" s="152"/>
      <c r="S285" s="152"/>
      <c r="T285" s="175"/>
      <c r="U285" s="176"/>
      <c r="V285" s="176"/>
      <c r="W285" s="176"/>
      <c r="X285" s="177"/>
      <c r="Y285" s="175"/>
      <c r="Z285" s="176"/>
      <c r="AA285" s="176"/>
      <c r="AB285" s="205"/>
      <c r="AC285" s="43"/>
      <c r="AD285" s="44"/>
      <c r="AE285" s="44"/>
      <c r="AF285" s="45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47"/>
      <c r="AR285" s="48"/>
      <c r="AS285" s="47"/>
      <c r="AT285" s="47"/>
      <c r="AU285" s="47"/>
      <c r="AV285" s="47"/>
      <c r="AW285" s="49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50"/>
      <c r="BL285" s="178"/>
      <c r="BM285" s="178"/>
      <c r="BN285" s="178"/>
      <c r="BO285" s="46"/>
      <c r="BP285" s="46"/>
      <c r="BQ285" s="46"/>
      <c r="BR285" s="46"/>
      <c r="BS285" s="46"/>
      <c r="BT285" s="46"/>
      <c r="BU285" s="46"/>
      <c r="BV285" s="51"/>
      <c r="BW285" s="52">
        <f t="shared" si="39"/>
        <v>0</v>
      </c>
      <c r="BX285" s="53">
        <f t="shared" si="43"/>
        <v>0</v>
      </c>
      <c r="BY285" s="53">
        <f t="shared" si="44"/>
        <v>0</v>
      </c>
      <c r="BZ285" s="54"/>
      <c r="CA285" s="261"/>
      <c r="CB285" s="261"/>
      <c r="CC285" s="261"/>
      <c r="CD285" s="261"/>
      <c r="CE285" s="261"/>
      <c r="CF285" s="261"/>
      <c r="CG285" s="261"/>
      <c r="CH285" s="261"/>
      <c r="CI285" s="261"/>
      <c r="CJ285" s="261"/>
      <c r="CK285" s="261"/>
      <c r="CL285" s="261"/>
      <c r="CM285" s="261"/>
      <c r="CN285" s="261"/>
      <c r="CO285" s="261">
        <f t="shared" si="45"/>
        <v>0</v>
      </c>
      <c r="CP285" s="261"/>
      <c r="CQ285" s="261"/>
      <c r="CR285" s="261"/>
      <c r="CS285" s="261"/>
      <c r="CT285" s="261"/>
      <c r="CU285" s="261"/>
      <c r="CV285" s="261"/>
      <c r="CW285" s="261"/>
      <c r="CX285" s="261"/>
      <c r="CY285" s="261"/>
      <c r="CZ285" s="261"/>
      <c r="DA285" s="261"/>
      <c r="DB285" s="261"/>
      <c r="DC285" s="261"/>
      <c r="DD285" s="261"/>
      <c r="DE285" s="261"/>
      <c r="DF285" s="261"/>
      <c r="DG285" s="261"/>
      <c r="DH285" s="261"/>
      <c r="DI285" s="261"/>
      <c r="DJ285" s="261"/>
      <c r="DK285" s="261"/>
      <c r="DL285" s="261"/>
      <c r="DM285" s="261"/>
      <c r="DN285" s="261"/>
      <c r="DO285" s="261"/>
      <c r="DP285" s="261"/>
      <c r="DQ285" s="261"/>
      <c r="DR285" s="261"/>
      <c r="DS285" s="261"/>
      <c r="DT285" s="261"/>
      <c r="DU285" s="261"/>
      <c r="DV285" s="261"/>
      <c r="DW285" s="261"/>
      <c r="DX285" s="261"/>
      <c r="DY285" s="261"/>
      <c r="DZ285" s="261"/>
      <c r="EA285" s="261"/>
      <c r="EB285" s="261"/>
    </row>
    <row r="286" s="28" customFormat="1" customHeight="1" spans="1:132">
      <c r="A286" s="283" t="s">
        <v>3944</v>
      </c>
      <c r="B286" s="95"/>
      <c r="C286" s="95" t="s">
        <v>2249</v>
      </c>
      <c r="D286" s="290" t="s">
        <v>900</v>
      </c>
      <c r="E286" s="109" t="s">
        <v>898</v>
      </c>
      <c r="F286" s="294" t="s">
        <v>898</v>
      </c>
      <c r="G286" s="99">
        <f t="shared" si="46"/>
        <v>0</v>
      </c>
      <c r="H286" s="100"/>
      <c r="I286" s="150">
        <f t="shared" si="47"/>
        <v>0</v>
      </c>
      <c r="J286" s="151">
        <f t="shared" si="40"/>
        <v>0</v>
      </c>
      <c r="K286" s="35"/>
      <c r="L286" s="157"/>
      <c r="M286" s="154">
        <f t="shared" si="41"/>
        <v>0</v>
      </c>
      <c r="N286" s="282">
        <f t="shared" si="42"/>
        <v>0</v>
      </c>
      <c r="O286" s="152"/>
      <c r="P286" s="152"/>
      <c r="Q286" s="152"/>
      <c r="R286" s="152"/>
      <c r="S286" s="152"/>
      <c r="T286" s="175"/>
      <c r="U286" s="176"/>
      <c r="V286" s="176"/>
      <c r="W286" s="176"/>
      <c r="X286" s="177"/>
      <c r="Y286" s="175"/>
      <c r="Z286" s="176"/>
      <c r="AA286" s="176"/>
      <c r="AB286" s="205"/>
      <c r="AC286" s="43"/>
      <c r="AD286" s="44"/>
      <c r="AE286" s="44"/>
      <c r="AF286" s="45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47"/>
      <c r="AR286" s="48"/>
      <c r="AS286" s="47"/>
      <c r="AT286" s="47"/>
      <c r="AU286" s="47"/>
      <c r="AV286" s="47"/>
      <c r="AW286" s="49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50"/>
      <c r="BL286" s="178"/>
      <c r="BM286" s="178"/>
      <c r="BN286" s="178"/>
      <c r="BO286" s="46"/>
      <c r="BP286" s="46"/>
      <c r="BQ286" s="46"/>
      <c r="BR286" s="46"/>
      <c r="BS286" s="46"/>
      <c r="BT286" s="46"/>
      <c r="BU286" s="46"/>
      <c r="BV286" s="51"/>
      <c r="BW286" s="52">
        <f t="shared" si="39"/>
        <v>0</v>
      </c>
      <c r="BX286" s="53">
        <f t="shared" si="43"/>
        <v>0</v>
      </c>
      <c r="BY286" s="53">
        <f t="shared" si="44"/>
        <v>0</v>
      </c>
      <c r="BZ286" s="54"/>
      <c r="CA286" s="261"/>
      <c r="CB286" s="261"/>
      <c r="CC286" s="261"/>
      <c r="CD286" s="261"/>
      <c r="CE286" s="261"/>
      <c r="CF286" s="261"/>
      <c r="CG286" s="261"/>
      <c r="CH286" s="261"/>
      <c r="CI286" s="261"/>
      <c r="CJ286" s="261"/>
      <c r="CK286" s="261"/>
      <c r="CL286" s="261"/>
      <c r="CM286" s="261"/>
      <c r="CN286" s="261"/>
      <c r="CO286" s="261">
        <f t="shared" si="45"/>
        <v>0</v>
      </c>
      <c r="CP286" s="261"/>
      <c r="CQ286" s="261"/>
      <c r="CR286" s="261"/>
      <c r="CS286" s="261"/>
      <c r="CT286" s="261"/>
      <c r="CU286" s="261"/>
      <c r="CV286" s="261"/>
      <c r="CW286" s="261"/>
      <c r="CX286" s="261"/>
      <c r="CY286" s="261"/>
      <c r="CZ286" s="261"/>
      <c r="DA286" s="261"/>
      <c r="DB286" s="261"/>
      <c r="DC286" s="261"/>
      <c r="DD286" s="261"/>
      <c r="DE286" s="261"/>
      <c r="DF286" s="261"/>
      <c r="DG286" s="261"/>
      <c r="DH286" s="261"/>
      <c r="DI286" s="261"/>
      <c r="DJ286" s="261"/>
      <c r="DK286" s="261"/>
      <c r="DL286" s="261"/>
      <c r="DM286" s="261"/>
      <c r="DN286" s="261"/>
      <c r="DO286" s="261"/>
      <c r="DP286" s="261"/>
      <c r="DQ286" s="261"/>
      <c r="DR286" s="261"/>
      <c r="DS286" s="261"/>
      <c r="DT286" s="261"/>
      <c r="DU286" s="261"/>
      <c r="DV286" s="261"/>
      <c r="DW286" s="261"/>
      <c r="DX286" s="261"/>
      <c r="DY286" s="261"/>
      <c r="DZ286" s="261"/>
      <c r="EA286" s="261"/>
      <c r="EB286" s="261"/>
    </row>
    <row r="287" s="28" customFormat="1" customHeight="1" spans="1:132">
      <c r="A287" s="283" t="s">
        <v>3944</v>
      </c>
      <c r="B287" s="95"/>
      <c r="C287" s="95" t="s">
        <v>2249</v>
      </c>
      <c r="D287" s="290" t="s">
        <v>901</v>
      </c>
      <c r="E287" s="109" t="s">
        <v>898</v>
      </c>
      <c r="F287" s="294" t="s">
        <v>898</v>
      </c>
      <c r="G287" s="99">
        <f t="shared" si="46"/>
        <v>0</v>
      </c>
      <c r="H287" s="100"/>
      <c r="I287" s="150">
        <f t="shared" si="47"/>
        <v>0</v>
      </c>
      <c r="J287" s="151">
        <f t="shared" si="40"/>
        <v>0</v>
      </c>
      <c r="K287" s="35"/>
      <c r="L287" s="157"/>
      <c r="M287" s="154">
        <f t="shared" si="41"/>
        <v>0</v>
      </c>
      <c r="N287" s="282">
        <f t="shared" si="42"/>
        <v>0</v>
      </c>
      <c r="O287" s="152"/>
      <c r="P287" s="152"/>
      <c r="Q287" s="152"/>
      <c r="R287" s="152"/>
      <c r="S287" s="152"/>
      <c r="T287" s="175"/>
      <c r="U287" s="176"/>
      <c r="V287" s="176"/>
      <c r="W287" s="176"/>
      <c r="X287" s="177"/>
      <c r="Y287" s="175"/>
      <c r="Z287" s="176"/>
      <c r="AA287" s="176"/>
      <c r="AB287" s="205"/>
      <c r="AC287" s="43"/>
      <c r="AD287" s="44"/>
      <c r="AE287" s="44"/>
      <c r="AF287" s="45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47"/>
      <c r="AR287" s="48"/>
      <c r="AS287" s="47"/>
      <c r="AT287" s="47"/>
      <c r="AU287" s="47"/>
      <c r="AV287" s="47"/>
      <c r="AW287" s="49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K287" s="50"/>
      <c r="BL287" s="178"/>
      <c r="BM287" s="178"/>
      <c r="BN287" s="178"/>
      <c r="BO287" s="46"/>
      <c r="BP287" s="46"/>
      <c r="BQ287" s="46"/>
      <c r="BR287" s="46"/>
      <c r="BS287" s="46"/>
      <c r="BT287" s="46"/>
      <c r="BU287" s="46"/>
      <c r="BV287" s="51"/>
      <c r="BW287" s="52">
        <f t="shared" si="39"/>
        <v>0</v>
      </c>
      <c r="BX287" s="53">
        <f t="shared" si="43"/>
        <v>0</v>
      </c>
      <c r="BY287" s="53">
        <f t="shared" si="44"/>
        <v>0</v>
      </c>
      <c r="BZ287" s="54"/>
      <c r="CA287" s="261"/>
      <c r="CB287" s="261"/>
      <c r="CC287" s="261"/>
      <c r="CD287" s="261"/>
      <c r="CE287" s="261"/>
      <c r="CF287" s="261"/>
      <c r="CG287" s="261"/>
      <c r="CH287" s="261"/>
      <c r="CI287" s="261"/>
      <c r="CJ287" s="261"/>
      <c r="CK287" s="261"/>
      <c r="CL287" s="261"/>
      <c r="CM287" s="261"/>
      <c r="CN287" s="261"/>
      <c r="CO287" s="261">
        <f t="shared" si="45"/>
        <v>0</v>
      </c>
      <c r="CP287" s="261"/>
      <c r="CQ287" s="261"/>
      <c r="CR287" s="261"/>
      <c r="CS287" s="261"/>
      <c r="CT287" s="261"/>
      <c r="CU287" s="261"/>
      <c r="CV287" s="261"/>
      <c r="CW287" s="261"/>
      <c r="CX287" s="261"/>
      <c r="CY287" s="261"/>
      <c r="CZ287" s="261"/>
      <c r="DA287" s="261"/>
      <c r="DB287" s="261"/>
      <c r="DC287" s="261"/>
      <c r="DD287" s="261"/>
      <c r="DE287" s="261"/>
      <c r="DF287" s="261"/>
      <c r="DG287" s="261"/>
      <c r="DH287" s="261"/>
      <c r="DI287" s="261"/>
      <c r="DJ287" s="261"/>
      <c r="DK287" s="261"/>
      <c r="DL287" s="261"/>
      <c r="DM287" s="261"/>
      <c r="DN287" s="261"/>
      <c r="DO287" s="261"/>
      <c r="DP287" s="261"/>
      <c r="DQ287" s="261"/>
      <c r="DR287" s="261"/>
      <c r="DS287" s="261"/>
      <c r="DT287" s="261"/>
      <c r="DU287" s="261"/>
      <c r="DV287" s="261"/>
      <c r="DW287" s="261"/>
      <c r="DX287" s="261"/>
      <c r="DY287" s="261"/>
      <c r="DZ287" s="261"/>
      <c r="EA287" s="261"/>
      <c r="EB287" s="261"/>
    </row>
    <row r="288" s="28" customFormat="1" customHeight="1" spans="1:132">
      <c r="A288" s="283" t="s">
        <v>3944</v>
      </c>
      <c r="B288" s="95"/>
      <c r="C288" s="95" t="s">
        <v>2249</v>
      </c>
      <c r="D288" s="290" t="s">
        <v>902</v>
      </c>
      <c r="E288" s="109" t="s">
        <v>898</v>
      </c>
      <c r="F288" s="294" t="s">
        <v>898</v>
      </c>
      <c r="G288" s="99">
        <f t="shared" si="46"/>
        <v>0</v>
      </c>
      <c r="H288" s="100"/>
      <c r="I288" s="150">
        <f t="shared" si="47"/>
        <v>0</v>
      </c>
      <c r="J288" s="151">
        <f t="shared" si="40"/>
        <v>0</v>
      </c>
      <c r="K288" s="35"/>
      <c r="L288" s="157"/>
      <c r="M288" s="154">
        <f t="shared" si="41"/>
        <v>0</v>
      </c>
      <c r="N288" s="282">
        <f t="shared" si="42"/>
        <v>0</v>
      </c>
      <c r="O288" s="152"/>
      <c r="P288" s="152"/>
      <c r="Q288" s="152"/>
      <c r="R288" s="152"/>
      <c r="S288" s="152"/>
      <c r="T288" s="175"/>
      <c r="U288" s="176"/>
      <c r="V288" s="176"/>
      <c r="W288" s="176"/>
      <c r="X288" s="177"/>
      <c r="Y288" s="175"/>
      <c r="Z288" s="176"/>
      <c r="AA288" s="176"/>
      <c r="AB288" s="205"/>
      <c r="AC288" s="43"/>
      <c r="AD288" s="44"/>
      <c r="AE288" s="44"/>
      <c r="AF288" s="45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47"/>
      <c r="AR288" s="48"/>
      <c r="AS288" s="47"/>
      <c r="AT288" s="47"/>
      <c r="AU288" s="47"/>
      <c r="AV288" s="47"/>
      <c r="AW288" s="49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K288" s="50"/>
      <c r="BL288" s="178"/>
      <c r="BM288" s="178"/>
      <c r="BN288" s="178"/>
      <c r="BO288" s="46"/>
      <c r="BP288" s="46"/>
      <c r="BQ288" s="46"/>
      <c r="BR288" s="46"/>
      <c r="BS288" s="46"/>
      <c r="BT288" s="46"/>
      <c r="BU288" s="46"/>
      <c r="BV288" s="51"/>
      <c r="BW288" s="52">
        <f t="shared" si="39"/>
        <v>0</v>
      </c>
      <c r="BX288" s="53">
        <f t="shared" si="43"/>
        <v>0</v>
      </c>
      <c r="BY288" s="53">
        <f t="shared" si="44"/>
        <v>0</v>
      </c>
      <c r="BZ288" s="54"/>
      <c r="CA288" s="261"/>
      <c r="CB288" s="261"/>
      <c r="CC288" s="261"/>
      <c r="CD288" s="261"/>
      <c r="CE288" s="261"/>
      <c r="CF288" s="261"/>
      <c r="CG288" s="261"/>
      <c r="CH288" s="261"/>
      <c r="CI288" s="261"/>
      <c r="CJ288" s="261"/>
      <c r="CK288" s="261"/>
      <c r="CL288" s="261"/>
      <c r="CM288" s="261"/>
      <c r="CN288" s="261"/>
      <c r="CO288" s="261">
        <f t="shared" si="45"/>
        <v>0</v>
      </c>
      <c r="CP288" s="261"/>
      <c r="CQ288" s="261"/>
      <c r="CR288" s="261"/>
      <c r="CS288" s="261"/>
      <c r="CT288" s="261"/>
      <c r="CU288" s="261"/>
      <c r="CV288" s="261"/>
      <c r="CW288" s="261"/>
      <c r="CX288" s="261"/>
      <c r="CY288" s="261"/>
      <c r="CZ288" s="261"/>
      <c r="DA288" s="261"/>
      <c r="DB288" s="261"/>
      <c r="DC288" s="261"/>
      <c r="DD288" s="261"/>
      <c r="DE288" s="261"/>
      <c r="DF288" s="261"/>
      <c r="DG288" s="261"/>
      <c r="DH288" s="261"/>
      <c r="DI288" s="261"/>
      <c r="DJ288" s="261"/>
      <c r="DK288" s="261"/>
      <c r="DL288" s="261"/>
      <c r="DM288" s="261"/>
      <c r="DN288" s="261"/>
      <c r="DO288" s="261"/>
      <c r="DP288" s="261"/>
      <c r="DQ288" s="261"/>
      <c r="DR288" s="261"/>
      <c r="DS288" s="261"/>
      <c r="DT288" s="261"/>
      <c r="DU288" s="261"/>
      <c r="DV288" s="261"/>
      <c r="DW288" s="261"/>
      <c r="DX288" s="261"/>
      <c r="DY288" s="261"/>
      <c r="DZ288" s="261"/>
      <c r="EA288" s="261"/>
      <c r="EB288" s="261"/>
    </row>
    <row r="289" s="28" customFormat="1" customHeight="1" spans="1:132">
      <c r="A289" s="283" t="s">
        <v>3944</v>
      </c>
      <c r="B289" s="95"/>
      <c r="C289" s="95" t="s">
        <v>2249</v>
      </c>
      <c r="D289" s="290" t="s">
        <v>903</v>
      </c>
      <c r="E289" s="109" t="s">
        <v>898</v>
      </c>
      <c r="F289" s="294" t="s">
        <v>898</v>
      </c>
      <c r="G289" s="99">
        <f t="shared" si="46"/>
        <v>0</v>
      </c>
      <c r="H289" s="100"/>
      <c r="I289" s="150">
        <f t="shared" si="47"/>
        <v>0</v>
      </c>
      <c r="J289" s="151">
        <f t="shared" si="40"/>
        <v>0</v>
      </c>
      <c r="K289" s="35"/>
      <c r="L289" s="157"/>
      <c r="M289" s="154">
        <f t="shared" si="41"/>
        <v>0</v>
      </c>
      <c r="N289" s="282">
        <f t="shared" si="42"/>
        <v>0</v>
      </c>
      <c r="O289" s="152"/>
      <c r="P289" s="152"/>
      <c r="Q289" s="152"/>
      <c r="R289" s="152"/>
      <c r="S289" s="152"/>
      <c r="T289" s="175"/>
      <c r="U289" s="176"/>
      <c r="V289" s="176"/>
      <c r="W289" s="176"/>
      <c r="X289" s="177"/>
      <c r="Y289" s="175"/>
      <c r="Z289" s="176"/>
      <c r="AA289" s="176"/>
      <c r="AB289" s="205"/>
      <c r="AC289" s="43"/>
      <c r="AD289" s="44"/>
      <c r="AE289" s="44"/>
      <c r="AF289" s="45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47"/>
      <c r="AR289" s="48"/>
      <c r="AS289" s="47"/>
      <c r="AT289" s="47"/>
      <c r="AU289" s="47"/>
      <c r="AV289" s="47"/>
      <c r="AW289" s="49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K289" s="50"/>
      <c r="BL289" s="178"/>
      <c r="BM289" s="178"/>
      <c r="BN289" s="178"/>
      <c r="BO289" s="46"/>
      <c r="BP289" s="46"/>
      <c r="BQ289" s="46"/>
      <c r="BR289" s="46"/>
      <c r="BS289" s="46"/>
      <c r="BT289" s="46"/>
      <c r="BU289" s="46"/>
      <c r="BV289" s="51"/>
      <c r="BW289" s="52">
        <f t="shared" si="39"/>
        <v>0</v>
      </c>
      <c r="BX289" s="53">
        <f t="shared" si="43"/>
        <v>0</v>
      </c>
      <c r="BY289" s="53">
        <f t="shared" si="44"/>
        <v>0</v>
      </c>
      <c r="BZ289" s="54"/>
      <c r="CA289" s="261"/>
      <c r="CB289" s="261"/>
      <c r="CC289" s="261"/>
      <c r="CD289" s="261"/>
      <c r="CE289" s="261"/>
      <c r="CF289" s="261"/>
      <c r="CG289" s="261"/>
      <c r="CH289" s="261"/>
      <c r="CI289" s="261"/>
      <c r="CJ289" s="261"/>
      <c r="CK289" s="261"/>
      <c r="CL289" s="261"/>
      <c r="CM289" s="261"/>
      <c r="CN289" s="261"/>
      <c r="CO289" s="261">
        <f t="shared" si="45"/>
        <v>0</v>
      </c>
      <c r="CP289" s="261"/>
      <c r="CQ289" s="261"/>
      <c r="CR289" s="261"/>
      <c r="CS289" s="261"/>
      <c r="CT289" s="261"/>
      <c r="CU289" s="261"/>
      <c r="CV289" s="261"/>
      <c r="CW289" s="261"/>
      <c r="CX289" s="261"/>
      <c r="CY289" s="261"/>
      <c r="CZ289" s="261"/>
      <c r="DA289" s="261"/>
      <c r="DB289" s="261"/>
      <c r="DC289" s="261"/>
      <c r="DD289" s="261"/>
      <c r="DE289" s="261"/>
      <c r="DF289" s="261"/>
      <c r="DG289" s="261"/>
      <c r="DH289" s="261"/>
      <c r="DI289" s="261"/>
      <c r="DJ289" s="261"/>
      <c r="DK289" s="261"/>
      <c r="DL289" s="261"/>
      <c r="DM289" s="261"/>
      <c r="DN289" s="261"/>
      <c r="DO289" s="261"/>
      <c r="DP289" s="261"/>
      <c r="DQ289" s="261"/>
      <c r="DR289" s="261"/>
      <c r="DS289" s="261"/>
      <c r="DT289" s="261"/>
      <c r="DU289" s="261"/>
      <c r="DV289" s="261"/>
      <c r="DW289" s="261"/>
      <c r="DX289" s="261"/>
      <c r="DY289" s="261"/>
      <c r="DZ289" s="261"/>
      <c r="EA289" s="261"/>
      <c r="EB289" s="261"/>
    </row>
    <row r="290" s="28" customFormat="1" customHeight="1" spans="1:132">
      <c r="A290" s="283" t="s">
        <v>3944</v>
      </c>
      <c r="B290" s="95"/>
      <c r="C290" s="95" t="s">
        <v>2249</v>
      </c>
      <c r="D290" s="290" t="s">
        <v>904</v>
      </c>
      <c r="E290" s="109" t="s">
        <v>898</v>
      </c>
      <c r="F290" s="294" t="s">
        <v>898</v>
      </c>
      <c r="G290" s="99">
        <f t="shared" si="46"/>
        <v>0</v>
      </c>
      <c r="H290" s="100"/>
      <c r="I290" s="150">
        <f t="shared" si="47"/>
        <v>0</v>
      </c>
      <c r="J290" s="151">
        <f t="shared" si="40"/>
        <v>0</v>
      </c>
      <c r="K290" s="35"/>
      <c r="L290" s="157"/>
      <c r="M290" s="154">
        <f t="shared" si="41"/>
        <v>0</v>
      </c>
      <c r="N290" s="282">
        <f t="shared" si="42"/>
        <v>0</v>
      </c>
      <c r="O290" s="152"/>
      <c r="P290" s="152"/>
      <c r="Q290" s="152"/>
      <c r="R290" s="152"/>
      <c r="S290" s="152"/>
      <c r="T290" s="175"/>
      <c r="U290" s="176"/>
      <c r="V290" s="176"/>
      <c r="W290" s="176"/>
      <c r="X290" s="177"/>
      <c r="Y290" s="175"/>
      <c r="Z290" s="176"/>
      <c r="AA290" s="176"/>
      <c r="AB290" s="205"/>
      <c r="AC290" s="43"/>
      <c r="AD290" s="44"/>
      <c r="AE290" s="44"/>
      <c r="AF290" s="45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47"/>
      <c r="AR290" s="48"/>
      <c r="AS290" s="47"/>
      <c r="AT290" s="47"/>
      <c r="AU290" s="47"/>
      <c r="AV290" s="47"/>
      <c r="AW290" s="49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50"/>
      <c r="BL290" s="178"/>
      <c r="BM290" s="178"/>
      <c r="BN290" s="178"/>
      <c r="BO290" s="46"/>
      <c r="BP290" s="46"/>
      <c r="BQ290" s="46"/>
      <c r="BR290" s="46"/>
      <c r="BS290" s="46"/>
      <c r="BT290" s="46"/>
      <c r="BU290" s="46"/>
      <c r="BV290" s="51"/>
      <c r="BW290" s="52">
        <f t="shared" si="39"/>
        <v>0</v>
      </c>
      <c r="BX290" s="53">
        <f t="shared" si="43"/>
        <v>0</v>
      </c>
      <c r="BY290" s="53">
        <f t="shared" si="44"/>
        <v>0</v>
      </c>
      <c r="BZ290" s="54"/>
      <c r="CA290" s="261"/>
      <c r="CB290" s="261"/>
      <c r="CC290" s="261"/>
      <c r="CD290" s="261"/>
      <c r="CE290" s="261"/>
      <c r="CF290" s="261"/>
      <c r="CG290" s="261"/>
      <c r="CH290" s="261"/>
      <c r="CI290" s="261"/>
      <c r="CJ290" s="261"/>
      <c r="CK290" s="261"/>
      <c r="CL290" s="261"/>
      <c r="CM290" s="261"/>
      <c r="CN290" s="261"/>
      <c r="CO290" s="261">
        <f t="shared" si="45"/>
        <v>0</v>
      </c>
      <c r="CP290" s="261"/>
      <c r="CQ290" s="261"/>
      <c r="CR290" s="261"/>
      <c r="CS290" s="261"/>
      <c r="CT290" s="261"/>
      <c r="CU290" s="261"/>
      <c r="CV290" s="261"/>
      <c r="CW290" s="261"/>
      <c r="CX290" s="261"/>
      <c r="CY290" s="261"/>
      <c r="CZ290" s="261"/>
      <c r="DA290" s="261"/>
      <c r="DB290" s="261"/>
      <c r="DC290" s="261"/>
      <c r="DD290" s="261"/>
      <c r="DE290" s="261"/>
      <c r="DF290" s="261"/>
      <c r="DG290" s="261"/>
      <c r="DH290" s="261"/>
      <c r="DI290" s="261"/>
      <c r="DJ290" s="261"/>
      <c r="DK290" s="261"/>
      <c r="DL290" s="261"/>
      <c r="DM290" s="261"/>
      <c r="DN290" s="261"/>
      <c r="DO290" s="261"/>
      <c r="DP290" s="261"/>
      <c r="DQ290" s="261"/>
      <c r="DR290" s="261"/>
      <c r="DS290" s="261"/>
      <c r="DT290" s="261"/>
      <c r="DU290" s="261"/>
      <c r="DV290" s="261"/>
      <c r="DW290" s="261"/>
      <c r="DX290" s="261"/>
      <c r="DY290" s="261"/>
      <c r="DZ290" s="261"/>
      <c r="EA290" s="261"/>
      <c r="EB290" s="261"/>
    </row>
    <row r="291" s="28" customFormat="1" customHeight="1" spans="1:132">
      <c r="A291" s="283" t="s">
        <v>3944</v>
      </c>
      <c r="B291" s="95"/>
      <c r="C291" s="95" t="s">
        <v>2249</v>
      </c>
      <c r="D291" s="290" t="s">
        <v>905</v>
      </c>
      <c r="E291" s="109" t="s">
        <v>898</v>
      </c>
      <c r="F291" s="294" t="s">
        <v>898</v>
      </c>
      <c r="G291" s="99">
        <f t="shared" si="46"/>
        <v>0</v>
      </c>
      <c r="H291" s="100"/>
      <c r="I291" s="150">
        <f t="shared" si="47"/>
        <v>0</v>
      </c>
      <c r="J291" s="151">
        <f t="shared" si="40"/>
        <v>0</v>
      </c>
      <c r="K291" s="35"/>
      <c r="L291" s="157"/>
      <c r="M291" s="154">
        <f t="shared" si="41"/>
        <v>0</v>
      </c>
      <c r="N291" s="282">
        <f t="shared" si="42"/>
        <v>0</v>
      </c>
      <c r="O291" s="152"/>
      <c r="P291" s="152"/>
      <c r="Q291" s="152"/>
      <c r="R291" s="152"/>
      <c r="S291" s="152"/>
      <c r="T291" s="175"/>
      <c r="U291" s="176"/>
      <c r="V291" s="176"/>
      <c r="W291" s="176"/>
      <c r="X291" s="177"/>
      <c r="Y291" s="175"/>
      <c r="Z291" s="176"/>
      <c r="AA291" s="176"/>
      <c r="AB291" s="205"/>
      <c r="AC291" s="43"/>
      <c r="AD291" s="44"/>
      <c r="AE291" s="44"/>
      <c r="AF291" s="45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47"/>
      <c r="AR291" s="48"/>
      <c r="AS291" s="47"/>
      <c r="AT291" s="47"/>
      <c r="AU291" s="47"/>
      <c r="AV291" s="47"/>
      <c r="AW291" s="49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50"/>
      <c r="BL291" s="178"/>
      <c r="BM291" s="178"/>
      <c r="BN291" s="178"/>
      <c r="BO291" s="46"/>
      <c r="BP291" s="46"/>
      <c r="BQ291" s="46"/>
      <c r="BR291" s="46"/>
      <c r="BS291" s="46"/>
      <c r="BT291" s="46"/>
      <c r="BU291" s="46"/>
      <c r="BV291" s="51"/>
      <c r="BW291" s="52">
        <f t="shared" si="39"/>
        <v>0</v>
      </c>
      <c r="BX291" s="53">
        <f t="shared" si="43"/>
        <v>0</v>
      </c>
      <c r="BY291" s="53">
        <f t="shared" si="44"/>
        <v>0</v>
      </c>
      <c r="BZ291" s="54"/>
      <c r="CA291" s="261"/>
      <c r="CB291" s="261"/>
      <c r="CC291" s="261"/>
      <c r="CD291" s="261"/>
      <c r="CE291" s="261"/>
      <c r="CF291" s="261"/>
      <c r="CG291" s="261"/>
      <c r="CH291" s="261"/>
      <c r="CI291" s="261"/>
      <c r="CJ291" s="261"/>
      <c r="CK291" s="261"/>
      <c r="CL291" s="261"/>
      <c r="CM291" s="261"/>
      <c r="CN291" s="261"/>
      <c r="CO291" s="261">
        <f t="shared" si="45"/>
        <v>0</v>
      </c>
      <c r="CP291" s="261"/>
      <c r="CQ291" s="261"/>
      <c r="CR291" s="261"/>
      <c r="CS291" s="261"/>
      <c r="CT291" s="261"/>
      <c r="CU291" s="261"/>
      <c r="CV291" s="261"/>
      <c r="CW291" s="261"/>
      <c r="CX291" s="261"/>
      <c r="CY291" s="261"/>
      <c r="CZ291" s="261"/>
      <c r="DA291" s="261"/>
      <c r="DB291" s="261"/>
      <c r="DC291" s="261"/>
      <c r="DD291" s="261"/>
      <c r="DE291" s="261"/>
      <c r="DF291" s="261"/>
      <c r="DG291" s="261"/>
      <c r="DH291" s="261"/>
      <c r="DI291" s="261"/>
      <c r="DJ291" s="261"/>
      <c r="DK291" s="261"/>
      <c r="DL291" s="261"/>
      <c r="DM291" s="261"/>
      <c r="DN291" s="261"/>
      <c r="DO291" s="261"/>
      <c r="DP291" s="261"/>
      <c r="DQ291" s="261"/>
      <c r="DR291" s="261"/>
      <c r="DS291" s="261"/>
      <c r="DT291" s="261"/>
      <c r="DU291" s="261"/>
      <c r="DV291" s="261"/>
      <c r="DW291" s="261"/>
      <c r="DX291" s="261"/>
      <c r="DY291" s="261"/>
      <c r="DZ291" s="261"/>
      <c r="EA291" s="261"/>
      <c r="EB291" s="261"/>
    </row>
    <row r="292" s="28" customFormat="1" customHeight="1" spans="1:132">
      <c r="A292" s="283" t="s">
        <v>3944</v>
      </c>
      <c r="B292" s="95"/>
      <c r="C292" s="95" t="s">
        <v>2249</v>
      </c>
      <c r="D292" s="290" t="s">
        <v>906</v>
      </c>
      <c r="E292" s="109" t="s">
        <v>898</v>
      </c>
      <c r="F292" s="294" t="s">
        <v>898</v>
      </c>
      <c r="G292" s="99">
        <f t="shared" si="46"/>
        <v>0</v>
      </c>
      <c r="H292" s="100"/>
      <c r="I292" s="150">
        <f t="shared" si="47"/>
        <v>0</v>
      </c>
      <c r="J292" s="151">
        <f t="shared" si="40"/>
        <v>0</v>
      </c>
      <c r="K292" s="35"/>
      <c r="L292" s="157"/>
      <c r="M292" s="154">
        <f t="shared" si="41"/>
        <v>0</v>
      </c>
      <c r="N292" s="282">
        <f t="shared" si="42"/>
        <v>0</v>
      </c>
      <c r="O292" s="152"/>
      <c r="P292" s="152"/>
      <c r="Q292" s="152"/>
      <c r="R292" s="152"/>
      <c r="S292" s="152"/>
      <c r="T292" s="175"/>
      <c r="U292" s="176"/>
      <c r="V292" s="176"/>
      <c r="W292" s="176"/>
      <c r="X292" s="177"/>
      <c r="Y292" s="175"/>
      <c r="Z292" s="176"/>
      <c r="AA292" s="176"/>
      <c r="AB292" s="205"/>
      <c r="AC292" s="43"/>
      <c r="AD292" s="44"/>
      <c r="AE292" s="44"/>
      <c r="AF292" s="45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47"/>
      <c r="AR292" s="48"/>
      <c r="AS292" s="47"/>
      <c r="AT292" s="47"/>
      <c r="AU292" s="47"/>
      <c r="AV292" s="47"/>
      <c r="AW292" s="49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K292" s="50"/>
      <c r="BL292" s="178"/>
      <c r="BM292" s="178"/>
      <c r="BN292" s="178"/>
      <c r="BO292" s="46"/>
      <c r="BP292" s="46"/>
      <c r="BQ292" s="46"/>
      <c r="BR292" s="46"/>
      <c r="BS292" s="46"/>
      <c r="BT292" s="46"/>
      <c r="BU292" s="46"/>
      <c r="BV292" s="51"/>
      <c r="BW292" s="52">
        <f t="shared" si="39"/>
        <v>0</v>
      </c>
      <c r="BX292" s="53">
        <f t="shared" si="43"/>
        <v>0</v>
      </c>
      <c r="BY292" s="53">
        <f t="shared" si="44"/>
        <v>0</v>
      </c>
      <c r="BZ292" s="54"/>
      <c r="CA292" s="261"/>
      <c r="CB292" s="261"/>
      <c r="CC292" s="261"/>
      <c r="CD292" s="261"/>
      <c r="CE292" s="261"/>
      <c r="CF292" s="261"/>
      <c r="CG292" s="261"/>
      <c r="CH292" s="261"/>
      <c r="CI292" s="261"/>
      <c r="CJ292" s="261"/>
      <c r="CK292" s="261"/>
      <c r="CL292" s="261"/>
      <c r="CM292" s="261"/>
      <c r="CN292" s="261"/>
      <c r="CO292" s="261">
        <f t="shared" si="45"/>
        <v>0</v>
      </c>
      <c r="CP292" s="261"/>
      <c r="CQ292" s="261"/>
      <c r="CR292" s="261"/>
      <c r="CS292" s="261"/>
      <c r="CT292" s="261"/>
      <c r="CU292" s="261"/>
      <c r="CV292" s="261"/>
      <c r="CW292" s="261"/>
      <c r="CX292" s="261"/>
      <c r="CY292" s="261"/>
      <c r="CZ292" s="261"/>
      <c r="DA292" s="261"/>
      <c r="DB292" s="261"/>
      <c r="DC292" s="261"/>
      <c r="DD292" s="261"/>
      <c r="DE292" s="261"/>
      <c r="DF292" s="261"/>
      <c r="DG292" s="261"/>
      <c r="DH292" s="261"/>
      <c r="DI292" s="261"/>
      <c r="DJ292" s="261"/>
      <c r="DK292" s="261"/>
      <c r="DL292" s="261"/>
      <c r="DM292" s="261"/>
      <c r="DN292" s="261"/>
      <c r="DO292" s="261"/>
      <c r="DP292" s="261"/>
      <c r="DQ292" s="261"/>
      <c r="DR292" s="261"/>
      <c r="DS292" s="261"/>
      <c r="DT292" s="261"/>
      <c r="DU292" s="261"/>
      <c r="DV292" s="261"/>
      <c r="DW292" s="261"/>
      <c r="DX292" s="261"/>
      <c r="DY292" s="261"/>
      <c r="DZ292" s="261"/>
      <c r="EA292" s="261"/>
      <c r="EB292" s="261"/>
    </row>
    <row r="293" s="28" customFormat="1" customHeight="1" spans="1:132">
      <c r="A293" s="283" t="s">
        <v>3944</v>
      </c>
      <c r="B293" s="95"/>
      <c r="C293" s="95" t="s">
        <v>2249</v>
      </c>
      <c r="D293" s="291" t="s">
        <v>907</v>
      </c>
      <c r="E293" s="109" t="s">
        <v>898</v>
      </c>
      <c r="F293" s="294" t="s">
        <v>898</v>
      </c>
      <c r="G293" s="99">
        <f t="shared" si="46"/>
        <v>0</v>
      </c>
      <c r="H293" s="100"/>
      <c r="I293" s="150">
        <f t="shared" si="47"/>
        <v>0</v>
      </c>
      <c r="J293" s="151">
        <f t="shared" si="40"/>
        <v>0</v>
      </c>
      <c r="K293" s="35"/>
      <c r="L293" s="157"/>
      <c r="M293" s="154">
        <f t="shared" si="41"/>
        <v>0</v>
      </c>
      <c r="N293" s="282">
        <f t="shared" si="42"/>
        <v>0</v>
      </c>
      <c r="O293" s="152"/>
      <c r="P293" s="152"/>
      <c r="Q293" s="152"/>
      <c r="R293" s="152"/>
      <c r="S293" s="152"/>
      <c r="T293" s="175"/>
      <c r="U293" s="176"/>
      <c r="V293" s="176"/>
      <c r="W293" s="176"/>
      <c r="X293" s="177"/>
      <c r="Y293" s="175"/>
      <c r="Z293" s="176"/>
      <c r="AA293" s="176"/>
      <c r="AB293" s="205"/>
      <c r="AC293" s="43"/>
      <c r="AD293" s="44"/>
      <c r="AE293" s="44"/>
      <c r="AF293" s="45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47"/>
      <c r="AR293" s="48"/>
      <c r="AS293" s="47"/>
      <c r="AT293" s="47"/>
      <c r="AU293" s="47"/>
      <c r="AV293" s="47"/>
      <c r="AW293" s="49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K293" s="50"/>
      <c r="BL293" s="178"/>
      <c r="BM293" s="178"/>
      <c r="BN293" s="178"/>
      <c r="BO293" s="46"/>
      <c r="BP293" s="46"/>
      <c r="BQ293" s="46"/>
      <c r="BR293" s="46"/>
      <c r="BS293" s="46"/>
      <c r="BT293" s="46"/>
      <c r="BU293" s="46"/>
      <c r="BV293" s="51"/>
      <c r="BW293" s="52">
        <f t="shared" si="39"/>
        <v>0</v>
      </c>
      <c r="BX293" s="53">
        <f t="shared" si="43"/>
        <v>0</v>
      </c>
      <c r="BY293" s="53">
        <f t="shared" si="44"/>
        <v>0</v>
      </c>
      <c r="BZ293" s="54"/>
      <c r="CA293" s="261"/>
      <c r="CB293" s="261"/>
      <c r="CC293" s="261"/>
      <c r="CD293" s="261"/>
      <c r="CE293" s="261"/>
      <c r="CF293" s="261"/>
      <c r="CG293" s="261"/>
      <c r="CH293" s="261"/>
      <c r="CI293" s="261"/>
      <c r="CJ293" s="261"/>
      <c r="CK293" s="261"/>
      <c r="CL293" s="261"/>
      <c r="CM293" s="261"/>
      <c r="CN293" s="261"/>
      <c r="CO293" s="261">
        <f t="shared" si="45"/>
        <v>0</v>
      </c>
      <c r="CP293" s="261"/>
      <c r="CQ293" s="261"/>
      <c r="CR293" s="261"/>
      <c r="CS293" s="261"/>
      <c r="CT293" s="261"/>
      <c r="CU293" s="261"/>
      <c r="CV293" s="261"/>
      <c r="CW293" s="261"/>
      <c r="CX293" s="261"/>
      <c r="CY293" s="261"/>
      <c r="CZ293" s="261"/>
      <c r="DA293" s="261"/>
      <c r="DB293" s="261"/>
      <c r="DC293" s="261"/>
      <c r="DD293" s="261"/>
      <c r="DE293" s="261"/>
      <c r="DF293" s="261"/>
      <c r="DG293" s="261"/>
      <c r="DH293" s="261"/>
      <c r="DI293" s="261"/>
      <c r="DJ293" s="261"/>
      <c r="DK293" s="261"/>
      <c r="DL293" s="261"/>
      <c r="DM293" s="261"/>
      <c r="DN293" s="261"/>
      <c r="DO293" s="261"/>
      <c r="DP293" s="261"/>
      <c r="DQ293" s="261"/>
      <c r="DR293" s="261"/>
      <c r="DS293" s="261"/>
      <c r="DT293" s="261"/>
      <c r="DU293" s="261"/>
      <c r="DV293" s="261"/>
      <c r="DW293" s="261"/>
      <c r="DX293" s="261"/>
      <c r="DY293" s="261"/>
      <c r="DZ293" s="261"/>
      <c r="EA293" s="261"/>
      <c r="EB293" s="261"/>
    </row>
    <row r="294" s="28" customFormat="1" customHeight="1" spans="1:132">
      <c r="A294" s="283" t="s">
        <v>3944</v>
      </c>
      <c r="B294" s="95"/>
      <c r="C294" s="95" t="s">
        <v>2249</v>
      </c>
      <c r="D294" s="290" t="s">
        <v>908</v>
      </c>
      <c r="E294" s="109" t="s">
        <v>898</v>
      </c>
      <c r="F294" s="294" t="s">
        <v>898</v>
      </c>
      <c r="G294" s="99">
        <f t="shared" si="46"/>
        <v>0</v>
      </c>
      <c r="H294" s="100"/>
      <c r="I294" s="150">
        <f t="shared" si="47"/>
        <v>0</v>
      </c>
      <c r="J294" s="151">
        <f t="shared" si="40"/>
        <v>0</v>
      </c>
      <c r="K294" s="35"/>
      <c r="L294" s="157"/>
      <c r="M294" s="154">
        <f t="shared" si="41"/>
        <v>0</v>
      </c>
      <c r="N294" s="282">
        <f t="shared" si="42"/>
        <v>0</v>
      </c>
      <c r="O294" s="152"/>
      <c r="P294" s="152"/>
      <c r="Q294" s="152"/>
      <c r="R294" s="152"/>
      <c r="S294" s="152"/>
      <c r="T294" s="175"/>
      <c r="U294" s="176"/>
      <c r="V294" s="176"/>
      <c r="W294" s="176"/>
      <c r="X294" s="177"/>
      <c r="Y294" s="175"/>
      <c r="Z294" s="176"/>
      <c r="AA294" s="176"/>
      <c r="AB294" s="205"/>
      <c r="AC294" s="43"/>
      <c r="AD294" s="44"/>
      <c r="AE294" s="44"/>
      <c r="AF294" s="45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47"/>
      <c r="AR294" s="48"/>
      <c r="AS294" s="47"/>
      <c r="AT294" s="47"/>
      <c r="AU294" s="47"/>
      <c r="AV294" s="47"/>
      <c r="AW294" s="49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  <c r="BJ294" s="46"/>
      <c r="BK294" s="50"/>
      <c r="BL294" s="178"/>
      <c r="BM294" s="178"/>
      <c r="BN294" s="178"/>
      <c r="BO294" s="46"/>
      <c r="BP294" s="46"/>
      <c r="BQ294" s="46"/>
      <c r="BR294" s="46"/>
      <c r="BS294" s="46"/>
      <c r="BT294" s="46"/>
      <c r="BU294" s="46"/>
      <c r="BV294" s="51"/>
      <c r="BW294" s="52">
        <f t="shared" si="39"/>
        <v>0</v>
      </c>
      <c r="BX294" s="53">
        <f t="shared" si="43"/>
        <v>0</v>
      </c>
      <c r="BY294" s="53">
        <f t="shared" si="44"/>
        <v>0</v>
      </c>
      <c r="BZ294" s="54"/>
      <c r="CA294" s="261"/>
      <c r="CB294" s="261"/>
      <c r="CC294" s="261"/>
      <c r="CD294" s="261"/>
      <c r="CE294" s="261"/>
      <c r="CF294" s="261"/>
      <c r="CG294" s="261"/>
      <c r="CH294" s="261"/>
      <c r="CI294" s="261"/>
      <c r="CJ294" s="261"/>
      <c r="CK294" s="261"/>
      <c r="CL294" s="261"/>
      <c r="CM294" s="261"/>
      <c r="CN294" s="261"/>
      <c r="CO294" s="261">
        <f t="shared" si="45"/>
        <v>0</v>
      </c>
      <c r="CP294" s="261"/>
      <c r="CQ294" s="261"/>
      <c r="CR294" s="261"/>
      <c r="CS294" s="261"/>
      <c r="CT294" s="261"/>
      <c r="CU294" s="261"/>
      <c r="CV294" s="261"/>
      <c r="CW294" s="261"/>
      <c r="CX294" s="261"/>
      <c r="CY294" s="261"/>
      <c r="CZ294" s="261"/>
      <c r="DA294" s="261"/>
      <c r="DB294" s="261"/>
      <c r="DC294" s="261"/>
      <c r="DD294" s="261"/>
      <c r="DE294" s="261"/>
      <c r="DF294" s="261"/>
      <c r="DG294" s="261"/>
      <c r="DH294" s="261"/>
      <c r="DI294" s="261"/>
      <c r="DJ294" s="261"/>
      <c r="DK294" s="261"/>
      <c r="DL294" s="261"/>
      <c r="DM294" s="261"/>
      <c r="DN294" s="261"/>
      <c r="DO294" s="261"/>
      <c r="DP294" s="261"/>
      <c r="DQ294" s="261"/>
      <c r="DR294" s="261"/>
      <c r="DS294" s="261"/>
      <c r="DT294" s="261"/>
      <c r="DU294" s="261"/>
      <c r="DV294" s="261"/>
      <c r="DW294" s="261"/>
      <c r="DX294" s="261"/>
      <c r="DY294" s="261"/>
      <c r="DZ294" s="261"/>
      <c r="EA294" s="261"/>
      <c r="EB294" s="261"/>
    </row>
    <row r="295" s="28" customFormat="1" customHeight="1" spans="1:132">
      <c r="A295" s="283" t="s">
        <v>3944</v>
      </c>
      <c r="B295" s="95"/>
      <c r="C295" s="95" t="s">
        <v>2249</v>
      </c>
      <c r="D295" s="290" t="s">
        <v>909</v>
      </c>
      <c r="E295" s="109" t="s">
        <v>898</v>
      </c>
      <c r="F295" s="294" t="s">
        <v>898</v>
      </c>
      <c r="G295" s="99">
        <f t="shared" si="46"/>
        <v>0</v>
      </c>
      <c r="H295" s="100"/>
      <c r="I295" s="150">
        <f t="shared" si="47"/>
        <v>0</v>
      </c>
      <c r="J295" s="151">
        <f t="shared" si="40"/>
        <v>0</v>
      </c>
      <c r="K295" s="35"/>
      <c r="L295" s="157"/>
      <c r="M295" s="154">
        <f t="shared" si="41"/>
        <v>0</v>
      </c>
      <c r="N295" s="282">
        <f t="shared" si="42"/>
        <v>0</v>
      </c>
      <c r="O295" s="152"/>
      <c r="P295" s="152"/>
      <c r="Q295" s="152"/>
      <c r="R295" s="152"/>
      <c r="S295" s="152"/>
      <c r="T295" s="175"/>
      <c r="U295" s="176"/>
      <c r="V295" s="176"/>
      <c r="W295" s="176"/>
      <c r="X295" s="177"/>
      <c r="Y295" s="175"/>
      <c r="Z295" s="176"/>
      <c r="AA295" s="176"/>
      <c r="AB295" s="205"/>
      <c r="AC295" s="43"/>
      <c r="AD295" s="44"/>
      <c r="AE295" s="44"/>
      <c r="AF295" s="45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47"/>
      <c r="AR295" s="48"/>
      <c r="AS295" s="47"/>
      <c r="AT295" s="47"/>
      <c r="AU295" s="47"/>
      <c r="AV295" s="47"/>
      <c r="AW295" s="49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50"/>
      <c r="BL295" s="178"/>
      <c r="BM295" s="178"/>
      <c r="BN295" s="178"/>
      <c r="BO295" s="46"/>
      <c r="BP295" s="46"/>
      <c r="BQ295" s="46"/>
      <c r="BR295" s="46"/>
      <c r="BS295" s="46"/>
      <c r="BT295" s="46"/>
      <c r="BU295" s="46"/>
      <c r="BV295" s="51"/>
      <c r="BW295" s="52">
        <f t="shared" si="39"/>
        <v>0</v>
      </c>
      <c r="BX295" s="53">
        <f t="shared" si="43"/>
        <v>0</v>
      </c>
      <c r="BY295" s="53">
        <f t="shared" si="44"/>
        <v>0</v>
      </c>
      <c r="BZ295" s="54"/>
      <c r="CA295" s="261"/>
      <c r="CB295" s="261"/>
      <c r="CC295" s="261"/>
      <c r="CD295" s="261"/>
      <c r="CE295" s="261"/>
      <c r="CF295" s="261"/>
      <c r="CG295" s="261"/>
      <c r="CH295" s="261"/>
      <c r="CI295" s="261"/>
      <c r="CJ295" s="261"/>
      <c r="CK295" s="261"/>
      <c r="CL295" s="261"/>
      <c r="CM295" s="261"/>
      <c r="CN295" s="261"/>
      <c r="CO295" s="261">
        <f t="shared" si="45"/>
        <v>0</v>
      </c>
      <c r="CP295" s="261"/>
      <c r="CQ295" s="261"/>
      <c r="CR295" s="261"/>
      <c r="CS295" s="261"/>
      <c r="CT295" s="261"/>
      <c r="CU295" s="261"/>
      <c r="CV295" s="261"/>
      <c r="CW295" s="261"/>
      <c r="CX295" s="261"/>
      <c r="CY295" s="261"/>
      <c r="CZ295" s="261"/>
      <c r="DA295" s="261"/>
      <c r="DB295" s="261"/>
      <c r="DC295" s="261"/>
      <c r="DD295" s="261"/>
      <c r="DE295" s="261"/>
      <c r="DF295" s="261"/>
      <c r="DG295" s="261"/>
      <c r="DH295" s="261"/>
      <c r="DI295" s="261"/>
      <c r="DJ295" s="261"/>
      <c r="DK295" s="261"/>
      <c r="DL295" s="261"/>
      <c r="DM295" s="261"/>
      <c r="DN295" s="261"/>
      <c r="DO295" s="261"/>
      <c r="DP295" s="261"/>
      <c r="DQ295" s="261"/>
      <c r="DR295" s="261"/>
      <c r="DS295" s="261"/>
      <c r="DT295" s="261"/>
      <c r="DU295" s="261"/>
      <c r="DV295" s="261"/>
      <c r="DW295" s="261"/>
      <c r="DX295" s="261"/>
      <c r="DY295" s="261"/>
      <c r="DZ295" s="261"/>
      <c r="EA295" s="261"/>
      <c r="EB295" s="261"/>
    </row>
    <row r="296" s="28" customFormat="1" customHeight="1" spans="1:132">
      <c r="A296" s="283" t="s">
        <v>3944</v>
      </c>
      <c r="B296" s="95"/>
      <c r="C296" s="95" t="s">
        <v>2249</v>
      </c>
      <c r="D296" s="290" t="s">
        <v>910</v>
      </c>
      <c r="E296" s="109" t="s">
        <v>898</v>
      </c>
      <c r="F296" s="294" t="s">
        <v>898</v>
      </c>
      <c r="G296" s="99">
        <f t="shared" si="46"/>
        <v>0</v>
      </c>
      <c r="H296" s="100"/>
      <c r="I296" s="150">
        <f t="shared" si="47"/>
        <v>0</v>
      </c>
      <c r="J296" s="151">
        <f t="shared" si="40"/>
        <v>0</v>
      </c>
      <c r="K296" s="35"/>
      <c r="L296" s="157"/>
      <c r="M296" s="154">
        <f t="shared" si="41"/>
        <v>0</v>
      </c>
      <c r="N296" s="282">
        <f t="shared" si="42"/>
        <v>0</v>
      </c>
      <c r="O296" s="152"/>
      <c r="P296" s="152"/>
      <c r="Q296" s="152"/>
      <c r="R296" s="152"/>
      <c r="S296" s="152"/>
      <c r="T296" s="175"/>
      <c r="U296" s="176"/>
      <c r="V296" s="176"/>
      <c r="W296" s="176"/>
      <c r="X296" s="177"/>
      <c r="Y296" s="175"/>
      <c r="Z296" s="176"/>
      <c r="AA296" s="176"/>
      <c r="AB296" s="205"/>
      <c r="AC296" s="43"/>
      <c r="AD296" s="44"/>
      <c r="AE296" s="44"/>
      <c r="AF296" s="45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47"/>
      <c r="AR296" s="48"/>
      <c r="AS296" s="47"/>
      <c r="AT296" s="47"/>
      <c r="AU296" s="47"/>
      <c r="AV296" s="47"/>
      <c r="AW296" s="49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  <c r="BJ296" s="46"/>
      <c r="BK296" s="50"/>
      <c r="BL296" s="178"/>
      <c r="BM296" s="178"/>
      <c r="BN296" s="178"/>
      <c r="BO296" s="46"/>
      <c r="BP296" s="46"/>
      <c r="BQ296" s="46"/>
      <c r="BR296" s="46"/>
      <c r="BS296" s="46"/>
      <c r="BT296" s="46"/>
      <c r="BU296" s="46"/>
      <c r="BV296" s="51"/>
      <c r="BW296" s="52">
        <f t="shared" si="39"/>
        <v>0</v>
      </c>
      <c r="BX296" s="53">
        <f t="shared" si="43"/>
        <v>0</v>
      </c>
      <c r="BY296" s="53">
        <f t="shared" si="44"/>
        <v>0</v>
      </c>
      <c r="BZ296" s="54"/>
      <c r="CA296" s="261"/>
      <c r="CB296" s="261"/>
      <c r="CC296" s="261"/>
      <c r="CD296" s="261"/>
      <c r="CE296" s="261"/>
      <c r="CF296" s="261"/>
      <c r="CG296" s="261"/>
      <c r="CH296" s="261"/>
      <c r="CI296" s="261"/>
      <c r="CJ296" s="261"/>
      <c r="CK296" s="261"/>
      <c r="CL296" s="261"/>
      <c r="CM296" s="261"/>
      <c r="CN296" s="261"/>
      <c r="CO296" s="261">
        <f t="shared" si="45"/>
        <v>0</v>
      </c>
      <c r="CP296" s="261"/>
      <c r="CQ296" s="261"/>
      <c r="CR296" s="261"/>
      <c r="CS296" s="261"/>
      <c r="CT296" s="261"/>
      <c r="CU296" s="261"/>
      <c r="CV296" s="261"/>
      <c r="CW296" s="261"/>
      <c r="CX296" s="261"/>
      <c r="CY296" s="261"/>
      <c r="CZ296" s="261"/>
      <c r="DA296" s="261"/>
      <c r="DB296" s="261"/>
      <c r="DC296" s="261"/>
      <c r="DD296" s="261"/>
      <c r="DE296" s="261"/>
      <c r="DF296" s="261"/>
      <c r="DG296" s="261"/>
      <c r="DH296" s="261"/>
      <c r="DI296" s="261"/>
      <c r="DJ296" s="261"/>
      <c r="DK296" s="261"/>
      <c r="DL296" s="261"/>
      <c r="DM296" s="261"/>
      <c r="DN296" s="261"/>
      <c r="DO296" s="261"/>
      <c r="DP296" s="261"/>
      <c r="DQ296" s="261"/>
      <c r="DR296" s="261"/>
      <c r="DS296" s="261"/>
      <c r="DT296" s="261"/>
      <c r="DU296" s="261"/>
      <c r="DV296" s="261"/>
      <c r="DW296" s="261"/>
      <c r="DX296" s="261"/>
      <c r="DY296" s="261"/>
      <c r="DZ296" s="261"/>
      <c r="EA296" s="261"/>
      <c r="EB296" s="261"/>
    </row>
    <row r="297" s="28" customFormat="1" customHeight="1" spans="1:132">
      <c r="A297" s="283" t="s">
        <v>3944</v>
      </c>
      <c r="B297" s="95"/>
      <c r="C297" s="95" t="s">
        <v>2249</v>
      </c>
      <c r="D297" s="290" t="s">
        <v>911</v>
      </c>
      <c r="E297" s="109" t="s">
        <v>898</v>
      </c>
      <c r="F297" s="294" t="s">
        <v>898</v>
      </c>
      <c r="G297" s="99">
        <f t="shared" si="46"/>
        <v>0</v>
      </c>
      <c r="H297" s="100"/>
      <c r="I297" s="150">
        <f t="shared" si="47"/>
        <v>0</v>
      </c>
      <c r="J297" s="151">
        <f t="shared" si="40"/>
        <v>0</v>
      </c>
      <c r="K297" s="35"/>
      <c r="L297" s="157"/>
      <c r="M297" s="154">
        <f t="shared" si="41"/>
        <v>0</v>
      </c>
      <c r="N297" s="282">
        <f t="shared" si="42"/>
        <v>0</v>
      </c>
      <c r="O297" s="152"/>
      <c r="P297" s="152"/>
      <c r="Q297" s="152"/>
      <c r="R297" s="152"/>
      <c r="S297" s="152"/>
      <c r="T297" s="175"/>
      <c r="U297" s="176"/>
      <c r="V297" s="176"/>
      <c r="W297" s="176"/>
      <c r="X297" s="177"/>
      <c r="Y297" s="175"/>
      <c r="Z297" s="176"/>
      <c r="AA297" s="176"/>
      <c r="AB297" s="205"/>
      <c r="AC297" s="43"/>
      <c r="AD297" s="44"/>
      <c r="AE297" s="44"/>
      <c r="AF297" s="45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47"/>
      <c r="AR297" s="48"/>
      <c r="AS297" s="47"/>
      <c r="AT297" s="47"/>
      <c r="AU297" s="47"/>
      <c r="AV297" s="47"/>
      <c r="AW297" s="49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  <c r="BJ297" s="46"/>
      <c r="BK297" s="50"/>
      <c r="BL297" s="178"/>
      <c r="BM297" s="178"/>
      <c r="BN297" s="178"/>
      <c r="BO297" s="46"/>
      <c r="BP297" s="46"/>
      <c r="BQ297" s="46"/>
      <c r="BR297" s="46"/>
      <c r="BS297" s="46"/>
      <c r="BT297" s="46"/>
      <c r="BU297" s="46"/>
      <c r="BV297" s="51"/>
      <c r="BW297" s="52">
        <f t="shared" si="39"/>
        <v>0</v>
      </c>
      <c r="BX297" s="53">
        <f t="shared" si="43"/>
        <v>0</v>
      </c>
      <c r="BY297" s="53">
        <f t="shared" si="44"/>
        <v>0</v>
      </c>
      <c r="BZ297" s="54"/>
      <c r="CA297" s="261"/>
      <c r="CB297" s="261"/>
      <c r="CC297" s="261"/>
      <c r="CD297" s="261"/>
      <c r="CE297" s="261"/>
      <c r="CF297" s="261"/>
      <c r="CG297" s="261"/>
      <c r="CH297" s="261"/>
      <c r="CI297" s="261"/>
      <c r="CJ297" s="261"/>
      <c r="CK297" s="261"/>
      <c r="CL297" s="261"/>
      <c r="CM297" s="261"/>
      <c r="CN297" s="261"/>
      <c r="CO297" s="261">
        <f t="shared" si="45"/>
        <v>0</v>
      </c>
      <c r="CP297" s="261"/>
      <c r="CQ297" s="261"/>
      <c r="CR297" s="261"/>
      <c r="CS297" s="261"/>
      <c r="CT297" s="261"/>
      <c r="CU297" s="261"/>
      <c r="CV297" s="261"/>
      <c r="CW297" s="261"/>
      <c r="CX297" s="261"/>
      <c r="CY297" s="261"/>
      <c r="CZ297" s="261"/>
      <c r="DA297" s="261"/>
      <c r="DB297" s="261"/>
      <c r="DC297" s="261"/>
      <c r="DD297" s="261"/>
      <c r="DE297" s="261"/>
      <c r="DF297" s="261"/>
      <c r="DG297" s="261"/>
      <c r="DH297" s="261"/>
      <c r="DI297" s="261"/>
      <c r="DJ297" s="261"/>
      <c r="DK297" s="261"/>
      <c r="DL297" s="261"/>
      <c r="DM297" s="261"/>
      <c r="DN297" s="261"/>
      <c r="DO297" s="261"/>
      <c r="DP297" s="261"/>
      <c r="DQ297" s="261"/>
      <c r="DR297" s="261"/>
      <c r="DS297" s="261"/>
      <c r="DT297" s="261"/>
      <c r="DU297" s="261"/>
      <c r="DV297" s="261"/>
      <c r="DW297" s="261"/>
      <c r="DX297" s="261"/>
      <c r="DY297" s="261"/>
      <c r="DZ297" s="261"/>
      <c r="EA297" s="261"/>
      <c r="EB297" s="261"/>
    </row>
    <row r="298" s="28" customFormat="1" customHeight="1" spans="1:132">
      <c r="A298" s="283" t="s">
        <v>3944</v>
      </c>
      <c r="B298" s="95"/>
      <c r="C298" s="95" t="s">
        <v>2249</v>
      </c>
      <c r="D298" s="290" t="s">
        <v>912</v>
      </c>
      <c r="E298" s="109" t="s">
        <v>898</v>
      </c>
      <c r="F298" s="294" t="s">
        <v>898</v>
      </c>
      <c r="G298" s="99">
        <f t="shared" si="46"/>
        <v>0</v>
      </c>
      <c r="H298" s="100"/>
      <c r="I298" s="150">
        <f t="shared" si="47"/>
        <v>0</v>
      </c>
      <c r="J298" s="151">
        <f t="shared" si="40"/>
        <v>0</v>
      </c>
      <c r="K298" s="35"/>
      <c r="L298" s="157"/>
      <c r="M298" s="154">
        <f t="shared" si="41"/>
        <v>0</v>
      </c>
      <c r="N298" s="282">
        <f t="shared" si="42"/>
        <v>0</v>
      </c>
      <c r="O298" s="152"/>
      <c r="P298" s="152"/>
      <c r="Q298" s="152"/>
      <c r="R298" s="152"/>
      <c r="S298" s="152"/>
      <c r="T298" s="175"/>
      <c r="U298" s="176"/>
      <c r="V298" s="176"/>
      <c r="W298" s="176"/>
      <c r="X298" s="177"/>
      <c r="Y298" s="175"/>
      <c r="Z298" s="176"/>
      <c r="AA298" s="176"/>
      <c r="AB298" s="205"/>
      <c r="AC298" s="43"/>
      <c r="AD298" s="44"/>
      <c r="AE298" s="44"/>
      <c r="AF298" s="45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47"/>
      <c r="AR298" s="48"/>
      <c r="AS298" s="47"/>
      <c r="AT298" s="47"/>
      <c r="AU298" s="47"/>
      <c r="AV298" s="47"/>
      <c r="AW298" s="49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  <c r="BJ298" s="46"/>
      <c r="BK298" s="50"/>
      <c r="BL298" s="178"/>
      <c r="BM298" s="178"/>
      <c r="BN298" s="178"/>
      <c r="BO298" s="46"/>
      <c r="BP298" s="46"/>
      <c r="BQ298" s="46"/>
      <c r="BR298" s="46"/>
      <c r="BS298" s="46"/>
      <c r="BT298" s="46"/>
      <c r="BU298" s="46"/>
      <c r="BV298" s="51"/>
      <c r="BW298" s="52">
        <f t="shared" si="39"/>
        <v>0</v>
      </c>
      <c r="BX298" s="53">
        <f t="shared" si="43"/>
        <v>0</v>
      </c>
      <c r="BY298" s="53">
        <f t="shared" si="44"/>
        <v>0</v>
      </c>
      <c r="BZ298" s="54"/>
      <c r="CA298" s="261"/>
      <c r="CB298" s="261"/>
      <c r="CC298" s="261"/>
      <c r="CD298" s="261"/>
      <c r="CE298" s="261"/>
      <c r="CF298" s="261"/>
      <c r="CG298" s="261"/>
      <c r="CH298" s="261"/>
      <c r="CI298" s="261"/>
      <c r="CJ298" s="261"/>
      <c r="CK298" s="261"/>
      <c r="CL298" s="261"/>
      <c r="CM298" s="261"/>
      <c r="CN298" s="261"/>
      <c r="CO298" s="261">
        <f t="shared" si="45"/>
        <v>0</v>
      </c>
      <c r="CP298" s="261"/>
      <c r="CQ298" s="261"/>
      <c r="CR298" s="261"/>
      <c r="CS298" s="261"/>
      <c r="CT298" s="261"/>
      <c r="CU298" s="261"/>
      <c r="CV298" s="261"/>
      <c r="CW298" s="261"/>
      <c r="CX298" s="261"/>
      <c r="CY298" s="261"/>
      <c r="CZ298" s="261"/>
      <c r="DA298" s="261"/>
      <c r="DB298" s="261"/>
      <c r="DC298" s="261"/>
      <c r="DD298" s="261"/>
      <c r="DE298" s="261"/>
      <c r="DF298" s="261"/>
      <c r="DG298" s="261"/>
      <c r="DH298" s="261"/>
      <c r="DI298" s="261"/>
      <c r="DJ298" s="261"/>
      <c r="DK298" s="261"/>
      <c r="DL298" s="261"/>
      <c r="DM298" s="261"/>
      <c r="DN298" s="261"/>
      <c r="DO298" s="261"/>
      <c r="DP298" s="261"/>
      <c r="DQ298" s="261"/>
      <c r="DR298" s="261"/>
      <c r="DS298" s="261"/>
      <c r="DT298" s="261"/>
      <c r="DU298" s="261"/>
      <c r="DV298" s="261"/>
      <c r="DW298" s="261"/>
      <c r="DX298" s="261"/>
      <c r="DY298" s="261"/>
      <c r="DZ298" s="261"/>
      <c r="EA298" s="261"/>
      <c r="EB298" s="261"/>
    </row>
    <row r="299" s="28" customFormat="1" customHeight="1" spans="1:132">
      <c r="A299" s="283" t="s">
        <v>3944</v>
      </c>
      <c r="B299" s="95"/>
      <c r="C299" s="95" t="s">
        <v>2249</v>
      </c>
      <c r="D299" s="290" t="s">
        <v>913</v>
      </c>
      <c r="E299" s="109" t="s">
        <v>898</v>
      </c>
      <c r="F299" s="294" t="s">
        <v>898</v>
      </c>
      <c r="G299" s="99">
        <f t="shared" si="46"/>
        <v>0</v>
      </c>
      <c r="H299" s="100"/>
      <c r="I299" s="150">
        <f t="shared" si="47"/>
        <v>0</v>
      </c>
      <c r="J299" s="151">
        <f t="shared" si="40"/>
        <v>0</v>
      </c>
      <c r="K299" s="35"/>
      <c r="L299" s="157"/>
      <c r="M299" s="154">
        <f t="shared" si="41"/>
        <v>0</v>
      </c>
      <c r="N299" s="282">
        <f t="shared" si="42"/>
        <v>0</v>
      </c>
      <c r="O299" s="152"/>
      <c r="P299" s="152"/>
      <c r="Q299" s="152"/>
      <c r="R299" s="152"/>
      <c r="S299" s="152"/>
      <c r="T299" s="175"/>
      <c r="U299" s="176"/>
      <c r="V299" s="176"/>
      <c r="W299" s="176"/>
      <c r="X299" s="177"/>
      <c r="Y299" s="175"/>
      <c r="Z299" s="176"/>
      <c r="AA299" s="176"/>
      <c r="AB299" s="205"/>
      <c r="AC299" s="43"/>
      <c r="AD299" s="44"/>
      <c r="AE299" s="44"/>
      <c r="AF299" s="45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47"/>
      <c r="AR299" s="48"/>
      <c r="AS299" s="47"/>
      <c r="AT299" s="47"/>
      <c r="AU299" s="47"/>
      <c r="AV299" s="47"/>
      <c r="AW299" s="49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  <c r="BJ299" s="46"/>
      <c r="BK299" s="50"/>
      <c r="BL299" s="178"/>
      <c r="BM299" s="178"/>
      <c r="BN299" s="178"/>
      <c r="BO299" s="46"/>
      <c r="BP299" s="46"/>
      <c r="BQ299" s="46"/>
      <c r="BR299" s="46"/>
      <c r="BS299" s="46"/>
      <c r="BT299" s="46"/>
      <c r="BU299" s="46"/>
      <c r="BV299" s="51"/>
      <c r="BW299" s="52">
        <f t="shared" si="39"/>
        <v>0</v>
      </c>
      <c r="BX299" s="53">
        <f t="shared" si="43"/>
        <v>0</v>
      </c>
      <c r="BY299" s="53">
        <f t="shared" si="44"/>
        <v>0</v>
      </c>
      <c r="BZ299" s="54"/>
      <c r="CA299" s="261"/>
      <c r="CB299" s="261"/>
      <c r="CC299" s="261"/>
      <c r="CD299" s="261"/>
      <c r="CE299" s="261"/>
      <c r="CF299" s="261"/>
      <c r="CG299" s="261"/>
      <c r="CH299" s="261"/>
      <c r="CI299" s="261"/>
      <c r="CJ299" s="261"/>
      <c r="CK299" s="261"/>
      <c r="CL299" s="261"/>
      <c r="CM299" s="261"/>
      <c r="CN299" s="261"/>
      <c r="CO299" s="261">
        <f t="shared" si="45"/>
        <v>0</v>
      </c>
      <c r="CP299" s="261"/>
      <c r="CQ299" s="261"/>
      <c r="CR299" s="261"/>
      <c r="CS299" s="261"/>
      <c r="CT299" s="261"/>
      <c r="CU299" s="261"/>
      <c r="CV299" s="261"/>
      <c r="CW299" s="261"/>
      <c r="CX299" s="261"/>
      <c r="CY299" s="261"/>
      <c r="CZ299" s="261"/>
      <c r="DA299" s="261"/>
      <c r="DB299" s="261"/>
      <c r="DC299" s="261"/>
      <c r="DD299" s="261"/>
      <c r="DE299" s="261"/>
      <c r="DF299" s="261"/>
      <c r="DG299" s="261"/>
      <c r="DH299" s="261"/>
      <c r="DI299" s="261"/>
      <c r="DJ299" s="261"/>
      <c r="DK299" s="261"/>
      <c r="DL299" s="261"/>
      <c r="DM299" s="261"/>
      <c r="DN299" s="261"/>
      <c r="DO299" s="261"/>
      <c r="DP299" s="261"/>
      <c r="DQ299" s="261"/>
      <c r="DR299" s="261"/>
      <c r="DS299" s="261"/>
      <c r="DT299" s="261"/>
      <c r="DU299" s="261"/>
      <c r="DV299" s="261"/>
      <c r="DW299" s="261"/>
      <c r="DX299" s="261"/>
      <c r="DY299" s="261"/>
      <c r="DZ299" s="261"/>
      <c r="EA299" s="261"/>
      <c r="EB299" s="261"/>
    </row>
    <row r="300" s="28" customFormat="1" customHeight="1" spans="1:132">
      <c r="A300" s="283" t="s">
        <v>3944</v>
      </c>
      <c r="B300" s="95"/>
      <c r="C300" s="95" t="s">
        <v>2249</v>
      </c>
      <c r="D300" s="290" t="s">
        <v>914</v>
      </c>
      <c r="E300" s="109" t="s">
        <v>898</v>
      </c>
      <c r="F300" s="294" t="s">
        <v>898</v>
      </c>
      <c r="G300" s="99">
        <f t="shared" si="46"/>
        <v>0</v>
      </c>
      <c r="H300" s="100"/>
      <c r="I300" s="150">
        <f t="shared" si="47"/>
        <v>0</v>
      </c>
      <c r="J300" s="151">
        <f t="shared" si="40"/>
        <v>0</v>
      </c>
      <c r="K300" s="35"/>
      <c r="L300" s="157"/>
      <c r="M300" s="154">
        <f t="shared" si="41"/>
        <v>0</v>
      </c>
      <c r="N300" s="282">
        <f t="shared" si="42"/>
        <v>0</v>
      </c>
      <c r="O300" s="152"/>
      <c r="P300" s="152"/>
      <c r="Q300" s="152"/>
      <c r="R300" s="152"/>
      <c r="S300" s="152"/>
      <c r="T300" s="175"/>
      <c r="U300" s="176"/>
      <c r="V300" s="176"/>
      <c r="W300" s="176"/>
      <c r="X300" s="177"/>
      <c r="Y300" s="175"/>
      <c r="Z300" s="176"/>
      <c r="AA300" s="176"/>
      <c r="AB300" s="205"/>
      <c r="AC300" s="43"/>
      <c r="AD300" s="44"/>
      <c r="AE300" s="44"/>
      <c r="AF300" s="45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47"/>
      <c r="AR300" s="48"/>
      <c r="AS300" s="47"/>
      <c r="AT300" s="47"/>
      <c r="AU300" s="47"/>
      <c r="AV300" s="47"/>
      <c r="AW300" s="49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  <c r="BJ300" s="46"/>
      <c r="BK300" s="50"/>
      <c r="BL300" s="178"/>
      <c r="BM300" s="178"/>
      <c r="BN300" s="178"/>
      <c r="BO300" s="46"/>
      <c r="BP300" s="46"/>
      <c r="BQ300" s="46"/>
      <c r="BR300" s="46"/>
      <c r="BS300" s="46"/>
      <c r="BT300" s="46"/>
      <c r="BU300" s="46"/>
      <c r="BV300" s="51"/>
      <c r="BW300" s="52">
        <f t="shared" si="39"/>
        <v>0</v>
      </c>
      <c r="BX300" s="53">
        <f t="shared" si="43"/>
        <v>0</v>
      </c>
      <c r="BY300" s="53">
        <f t="shared" si="44"/>
        <v>0</v>
      </c>
      <c r="BZ300" s="54"/>
      <c r="CA300" s="261"/>
      <c r="CB300" s="261"/>
      <c r="CC300" s="261"/>
      <c r="CD300" s="261"/>
      <c r="CE300" s="261"/>
      <c r="CF300" s="261"/>
      <c r="CG300" s="261"/>
      <c r="CH300" s="261"/>
      <c r="CI300" s="261"/>
      <c r="CJ300" s="261"/>
      <c r="CK300" s="261"/>
      <c r="CL300" s="261"/>
      <c r="CM300" s="261"/>
      <c r="CN300" s="261"/>
      <c r="CO300" s="261">
        <f t="shared" si="45"/>
        <v>0</v>
      </c>
      <c r="CP300" s="261"/>
      <c r="CQ300" s="261"/>
      <c r="CR300" s="261"/>
      <c r="CS300" s="261"/>
      <c r="CT300" s="261"/>
      <c r="CU300" s="261"/>
      <c r="CV300" s="261"/>
      <c r="CW300" s="261"/>
      <c r="CX300" s="261"/>
      <c r="CY300" s="261"/>
      <c r="CZ300" s="261"/>
      <c r="DA300" s="261"/>
      <c r="DB300" s="261"/>
      <c r="DC300" s="261"/>
      <c r="DD300" s="261"/>
      <c r="DE300" s="261"/>
      <c r="DF300" s="261"/>
      <c r="DG300" s="261"/>
      <c r="DH300" s="261"/>
      <c r="DI300" s="261"/>
      <c r="DJ300" s="261"/>
      <c r="DK300" s="261"/>
      <c r="DL300" s="261"/>
      <c r="DM300" s="261"/>
      <c r="DN300" s="261"/>
      <c r="DO300" s="261"/>
      <c r="DP300" s="261"/>
      <c r="DQ300" s="261"/>
      <c r="DR300" s="261"/>
      <c r="DS300" s="261"/>
      <c r="DT300" s="261"/>
      <c r="DU300" s="261"/>
      <c r="DV300" s="261"/>
      <c r="DW300" s="261"/>
      <c r="DX300" s="261"/>
      <c r="DY300" s="261"/>
      <c r="DZ300" s="261"/>
      <c r="EA300" s="261"/>
      <c r="EB300" s="261"/>
    </row>
    <row r="301" s="28" customFormat="1" customHeight="1" spans="1:132">
      <c r="A301" s="283" t="s">
        <v>3944</v>
      </c>
      <c r="B301" s="95"/>
      <c r="C301" s="95" t="s">
        <v>2249</v>
      </c>
      <c r="D301" s="290" t="s">
        <v>915</v>
      </c>
      <c r="E301" s="109" t="s">
        <v>898</v>
      </c>
      <c r="F301" s="110" t="s">
        <v>898</v>
      </c>
      <c r="G301" s="99">
        <f t="shared" si="46"/>
        <v>0</v>
      </c>
      <c r="H301" s="100"/>
      <c r="I301" s="150">
        <f t="shared" si="47"/>
        <v>0</v>
      </c>
      <c r="J301" s="151">
        <f t="shared" si="40"/>
        <v>0</v>
      </c>
      <c r="K301" s="35"/>
      <c r="L301" s="157"/>
      <c r="M301" s="154">
        <f t="shared" si="41"/>
        <v>0</v>
      </c>
      <c r="N301" s="282">
        <f t="shared" si="42"/>
        <v>0</v>
      </c>
      <c r="O301" s="152"/>
      <c r="P301" s="152"/>
      <c r="Q301" s="152"/>
      <c r="R301" s="152"/>
      <c r="S301" s="152"/>
      <c r="T301" s="175"/>
      <c r="U301" s="176"/>
      <c r="V301" s="176"/>
      <c r="W301" s="176"/>
      <c r="X301" s="177"/>
      <c r="Y301" s="175"/>
      <c r="Z301" s="176"/>
      <c r="AA301" s="176"/>
      <c r="AB301" s="205"/>
      <c r="AC301" s="43"/>
      <c r="AD301" s="44"/>
      <c r="AE301" s="44"/>
      <c r="AF301" s="45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47"/>
      <c r="AR301" s="48"/>
      <c r="AS301" s="47"/>
      <c r="AT301" s="47"/>
      <c r="AU301" s="47"/>
      <c r="AV301" s="47"/>
      <c r="AW301" s="49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  <c r="BJ301" s="46"/>
      <c r="BK301" s="50"/>
      <c r="BL301" s="178"/>
      <c r="BM301" s="178"/>
      <c r="BN301" s="178"/>
      <c r="BO301" s="46"/>
      <c r="BP301" s="46"/>
      <c r="BQ301" s="46"/>
      <c r="BR301" s="46"/>
      <c r="BS301" s="46"/>
      <c r="BT301" s="46"/>
      <c r="BU301" s="46"/>
      <c r="BV301" s="51"/>
      <c r="BW301" s="52">
        <f t="shared" si="39"/>
        <v>0</v>
      </c>
      <c r="BX301" s="53">
        <f t="shared" si="43"/>
        <v>0</v>
      </c>
      <c r="BY301" s="53">
        <f t="shared" si="44"/>
        <v>0</v>
      </c>
      <c r="BZ301" s="54"/>
      <c r="CA301" s="261"/>
      <c r="CB301" s="261"/>
      <c r="CC301" s="261"/>
      <c r="CD301" s="261"/>
      <c r="CE301" s="261"/>
      <c r="CF301" s="261"/>
      <c r="CG301" s="261"/>
      <c r="CH301" s="261"/>
      <c r="CI301" s="261"/>
      <c r="CJ301" s="261"/>
      <c r="CK301" s="261"/>
      <c r="CL301" s="261"/>
      <c r="CM301" s="261"/>
      <c r="CN301" s="261"/>
      <c r="CO301" s="261">
        <f t="shared" si="45"/>
        <v>0</v>
      </c>
      <c r="CP301" s="261"/>
      <c r="CQ301" s="261"/>
      <c r="CR301" s="261"/>
      <c r="CS301" s="261"/>
      <c r="CT301" s="261"/>
      <c r="CU301" s="261"/>
      <c r="CV301" s="261"/>
      <c r="CW301" s="261"/>
      <c r="CX301" s="261"/>
      <c r="CY301" s="261"/>
      <c r="CZ301" s="261"/>
      <c r="DA301" s="261"/>
      <c r="DB301" s="261"/>
      <c r="DC301" s="261"/>
      <c r="DD301" s="261"/>
      <c r="DE301" s="261"/>
      <c r="DF301" s="261"/>
      <c r="DG301" s="261"/>
      <c r="DH301" s="261"/>
      <c r="DI301" s="261"/>
      <c r="DJ301" s="261"/>
      <c r="DK301" s="261"/>
      <c r="DL301" s="261"/>
      <c r="DM301" s="261"/>
      <c r="DN301" s="261"/>
      <c r="DO301" s="261"/>
      <c r="DP301" s="261"/>
      <c r="DQ301" s="261"/>
      <c r="DR301" s="261"/>
      <c r="DS301" s="261"/>
      <c r="DT301" s="261"/>
      <c r="DU301" s="261"/>
      <c r="DV301" s="261"/>
      <c r="DW301" s="261"/>
      <c r="DX301" s="261"/>
      <c r="DY301" s="261"/>
      <c r="DZ301" s="261"/>
      <c r="EA301" s="261"/>
      <c r="EB301" s="261"/>
    </row>
    <row r="302" s="28" customFormat="1" customHeight="1" spans="1:132">
      <c r="A302" s="283" t="s">
        <v>3944</v>
      </c>
      <c r="B302" s="95"/>
      <c r="C302" s="95" t="s">
        <v>2249</v>
      </c>
      <c r="D302" s="290" t="s">
        <v>916</v>
      </c>
      <c r="E302" s="109" t="s">
        <v>846</v>
      </c>
      <c r="F302" s="110" t="s">
        <v>846</v>
      </c>
      <c r="G302" s="99">
        <f t="shared" si="46"/>
        <v>0</v>
      </c>
      <c r="H302" s="100"/>
      <c r="I302" s="150">
        <f t="shared" si="47"/>
        <v>0</v>
      </c>
      <c r="J302" s="151">
        <f t="shared" si="40"/>
        <v>0</v>
      </c>
      <c r="K302" s="35"/>
      <c r="L302" s="157"/>
      <c r="M302" s="154">
        <f t="shared" si="41"/>
        <v>0</v>
      </c>
      <c r="N302" s="282">
        <f t="shared" si="42"/>
        <v>0</v>
      </c>
      <c r="O302" s="152"/>
      <c r="P302" s="152"/>
      <c r="Q302" s="152"/>
      <c r="R302" s="152"/>
      <c r="S302" s="152"/>
      <c r="T302" s="175"/>
      <c r="U302" s="176"/>
      <c r="V302" s="176"/>
      <c r="W302" s="176"/>
      <c r="X302" s="177"/>
      <c r="Y302" s="175"/>
      <c r="Z302" s="176"/>
      <c r="AA302" s="176"/>
      <c r="AB302" s="205"/>
      <c r="AC302" s="43"/>
      <c r="AD302" s="44"/>
      <c r="AE302" s="44"/>
      <c r="AF302" s="45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47"/>
      <c r="AR302" s="48"/>
      <c r="AS302" s="47"/>
      <c r="AT302" s="47"/>
      <c r="AU302" s="47"/>
      <c r="AV302" s="47"/>
      <c r="AW302" s="49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  <c r="BJ302" s="46"/>
      <c r="BK302" s="50"/>
      <c r="BL302" s="178"/>
      <c r="BM302" s="178"/>
      <c r="BN302" s="178"/>
      <c r="BO302" s="46"/>
      <c r="BP302" s="46"/>
      <c r="BQ302" s="46"/>
      <c r="BR302" s="46"/>
      <c r="BS302" s="46"/>
      <c r="BT302" s="46"/>
      <c r="BU302" s="46"/>
      <c r="BV302" s="51"/>
      <c r="BW302" s="52">
        <f t="shared" si="39"/>
        <v>0</v>
      </c>
      <c r="BX302" s="53">
        <f t="shared" si="43"/>
        <v>0</v>
      </c>
      <c r="BY302" s="53">
        <f t="shared" si="44"/>
        <v>0</v>
      </c>
      <c r="BZ302" s="54"/>
      <c r="CA302" s="261"/>
      <c r="CB302" s="261"/>
      <c r="CC302" s="261"/>
      <c r="CD302" s="261"/>
      <c r="CE302" s="261"/>
      <c r="CF302" s="261"/>
      <c r="CG302" s="261"/>
      <c r="CH302" s="261"/>
      <c r="CI302" s="261"/>
      <c r="CJ302" s="261"/>
      <c r="CK302" s="261"/>
      <c r="CL302" s="261"/>
      <c r="CM302" s="261"/>
      <c r="CN302" s="261"/>
      <c r="CO302" s="261">
        <f t="shared" si="45"/>
        <v>0</v>
      </c>
      <c r="CP302" s="261"/>
      <c r="CQ302" s="261"/>
      <c r="CR302" s="261"/>
      <c r="CS302" s="261"/>
      <c r="CT302" s="261"/>
      <c r="CU302" s="261"/>
      <c r="CV302" s="261"/>
      <c r="CW302" s="261"/>
      <c r="CX302" s="261"/>
      <c r="CY302" s="261"/>
      <c r="CZ302" s="261"/>
      <c r="DA302" s="261"/>
      <c r="DB302" s="261"/>
      <c r="DC302" s="261"/>
      <c r="DD302" s="261"/>
      <c r="DE302" s="261"/>
      <c r="DF302" s="261"/>
      <c r="DG302" s="261"/>
      <c r="DH302" s="261"/>
      <c r="DI302" s="261"/>
      <c r="DJ302" s="261"/>
      <c r="DK302" s="261"/>
      <c r="DL302" s="261"/>
      <c r="DM302" s="261"/>
      <c r="DN302" s="261"/>
      <c r="DO302" s="261"/>
      <c r="DP302" s="261"/>
      <c r="DQ302" s="261"/>
      <c r="DR302" s="261"/>
      <c r="DS302" s="261"/>
      <c r="DT302" s="261"/>
      <c r="DU302" s="261"/>
      <c r="DV302" s="261"/>
      <c r="DW302" s="261"/>
      <c r="DX302" s="261"/>
      <c r="DY302" s="261"/>
      <c r="DZ302" s="261"/>
      <c r="EA302" s="261"/>
      <c r="EB302" s="261"/>
    </row>
    <row r="303" s="28" customFormat="1" customHeight="1" spans="1:132">
      <c r="A303" s="283" t="s">
        <v>3944</v>
      </c>
      <c r="B303" s="95"/>
      <c r="C303" s="95" t="s">
        <v>2249</v>
      </c>
      <c r="D303" s="290" t="s">
        <v>917</v>
      </c>
      <c r="E303" s="109" t="s">
        <v>918</v>
      </c>
      <c r="F303" s="110" t="s">
        <v>842</v>
      </c>
      <c r="G303" s="99">
        <f t="shared" si="46"/>
        <v>0</v>
      </c>
      <c r="H303" s="100"/>
      <c r="I303" s="150">
        <f t="shared" si="47"/>
        <v>0</v>
      </c>
      <c r="J303" s="151">
        <f t="shared" si="40"/>
        <v>0</v>
      </c>
      <c r="K303" s="35"/>
      <c r="L303" s="157"/>
      <c r="M303" s="154">
        <f t="shared" si="41"/>
        <v>0</v>
      </c>
      <c r="N303" s="282">
        <f t="shared" si="42"/>
        <v>0</v>
      </c>
      <c r="O303" s="152"/>
      <c r="P303" s="152"/>
      <c r="Q303" s="152"/>
      <c r="R303" s="152"/>
      <c r="S303" s="152"/>
      <c r="T303" s="175"/>
      <c r="U303" s="176"/>
      <c r="V303" s="176"/>
      <c r="W303" s="176"/>
      <c r="X303" s="177"/>
      <c r="Y303" s="175"/>
      <c r="Z303" s="176"/>
      <c r="AA303" s="176"/>
      <c r="AB303" s="205"/>
      <c r="AC303" s="43"/>
      <c r="AD303" s="44"/>
      <c r="AE303" s="44"/>
      <c r="AF303" s="45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47"/>
      <c r="AR303" s="48"/>
      <c r="AS303" s="47"/>
      <c r="AT303" s="47"/>
      <c r="AU303" s="47"/>
      <c r="AV303" s="47"/>
      <c r="AW303" s="49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50"/>
      <c r="BL303" s="178"/>
      <c r="BM303" s="178"/>
      <c r="BN303" s="178"/>
      <c r="BO303" s="46"/>
      <c r="BP303" s="46"/>
      <c r="BQ303" s="46"/>
      <c r="BR303" s="46"/>
      <c r="BS303" s="46"/>
      <c r="BT303" s="46"/>
      <c r="BU303" s="46"/>
      <c r="BV303" s="51"/>
      <c r="BW303" s="52">
        <f t="shared" si="39"/>
        <v>0</v>
      </c>
      <c r="BX303" s="53">
        <f t="shared" si="43"/>
        <v>0</v>
      </c>
      <c r="BY303" s="53">
        <f t="shared" si="44"/>
        <v>0</v>
      </c>
      <c r="BZ303" s="54"/>
      <c r="CA303" s="261"/>
      <c r="CB303" s="261"/>
      <c r="CC303" s="261"/>
      <c r="CD303" s="261"/>
      <c r="CE303" s="261"/>
      <c r="CF303" s="261"/>
      <c r="CG303" s="261"/>
      <c r="CH303" s="261"/>
      <c r="CI303" s="261"/>
      <c r="CJ303" s="261"/>
      <c r="CK303" s="261"/>
      <c r="CL303" s="261"/>
      <c r="CM303" s="261"/>
      <c r="CN303" s="261"/>
      <c r="CO303" s="261">
        <f t="shared" si="45"/>
        <v>0</v>
      </c>
      <c r="CP303" s="261"/>
      <c r="CQ303" s="261"/>
      <c r="CR303" s="261"/>
      <c r="CS303" s="261"/>
      <c r="CT303" s="261"/>
      <c r="CU303" s="261"/>
      <c r="CV303" s="261"/>
      <c r="CW303" s="261"/>
      <c r="CX303" s="261"/>
      <c r="CY303" s="261"/>
      <c r="CZ303" s="261"/>
      <c r="DA303" s="261"/>
      <c r="DB303" s="261"/>
      <c r="DC303" s="261"/>
      <c r="DD303" s="261"/>
      <c r="DE303" s="261"/>
      <c r="DF303" s="261"/>
      <c r="DG303" s="261"/>
      <c r="DH303" s="261"/>
      <c r="DI303" s="261"/>
      <c r="DJ303" s="261"/>
      <c r="DK303" s="261"/>
      <c r="DL303" s="261"/>
      <c r="DM303" s="261"/>
      <c r="DN303" s="261"/>
      <c r="DO303" s="261"/>
      <c r="DP303" s="261"/>
      <c r="DQ303" s="261"/>
      <c r="DR303" s="261"/>
      <c r="DS303" s="261"/>
      <c r="DT303" s="261"/>
      <c r="DU303" s="261"/>
      <c r="DV303" s="261"/>
      <c r="DW303" s="261"/>
      <c r="DX303" s="261"/>
      <c r="DY303" s="261"/>
      <c r="DZ303" s="261"/>
      <c r="EA303" s="261"/>
      <c r="EB303" s="261"/>
    </row>
    <row r="304" s="28" customFormat="1" customHeight="1" spans="1:132">
      <c r="A304" s="283" t="s">
        <v>3944</v>
      </c>
      <c r="B304" s="95"/>
      <c r="C304" s="95" t="s">
        <v>2249</v>
      </c>
      <c r="D304" s="290" t="s">
        <v>919</v>
      </c>
      <c r="E304" s="109" t="s">
        <v>920</v>
      </c>
      <c r="F304" s="110" t="s">
        <v>921</v>
      </c>
      <c r="G304" s="99">
        <f t="shared" si="46"/>
        <v>0</v>
      </c>
      <c r="H304" s="100"/>
      <c r="I304" s="150">
        <f t="shared" si="47"/>
        <v>0</v>
      </c>
      <c r="J304" s="151">
        <f t="shared" si="40"/>
        <v>0</v>
      </c>
      <c r="K304" s="35"/>
      <c r="L304" s="157"/>
      <c r="M304" s="154">
        <f t="shared" si="41"/>
        <v>0</v>
      </c>
      <c r="N304" s="282">
        <f t="shared" si="42"/>
        <v>0</v>
      </c>
      <c r="O304" s="152"/>
      <c r="P304" s="152"/>
      <c r="Q304" s="152"/>
      <c r="R304" s="152"/>
      <c r="S304" s="152"/>
      <c r="T304" s="175"/>
      <c r="U304" s="176"/>
      <c r="V304" s="176"/>
      <c r="W304" s="176"/>
      <c r="X304" s="177"/>
      <c r="Y304" s="175"/>
      <c r="Z304" s="176"/>
      <c r="AA304" s="176"/>
      <c r="AB304" s="205"/>
      <c r="AC304" s="43"/>
      <c r="AD304" s="44"/>
      <c r="AE304" s="44"/>
      <c r="AF304" s="45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47"/>
      <c r="AR304" s="48"/>
      <c r="AS304" s="47"/>
      <c r="AT304" s="47"/>
      <c r="AU304" s="47"/>
      <c r="AV304" s="47"/>
      <c r="AW304" s="49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  <c r="BJ304" s="46"/>
      <c r="BK304" s="50"/>
      <c r="BL304" s="178"/>
      <c r="BM304" s="178"/>
      <c r="BN304" s="178"/>
      <c r="BO304" s="46"/>
      <c r="BP304" s="46"/>
      <c r="BQ304" s="46"/>
      <c r="BR304" s="46"/>
      <c r="BS304" s="46"/>
      <c r="BT304" s="46"/>
      <c r="BU304" s="46"/>
      <c r="BV304" s="51"/>
      <c r="BW304" s="52">
        <f t="shared" si="39"/>
        <v>0</v>
      </c>
      <c r="BX304" s="53">
        <f t="shared" si="43"/>
        <v>0</v>
      </c>
      <c r="BY304" s="53">
        <f t="shared" si="44"/>
        <v>0</v>
      </c>
      <c r="BZ304" s="54"/>
      <c r="CA304" s="261"/>
      <c r="CB304" s="261"/>
      <c r="CC304" s="261"/>
      <c r="CD304" s="261"/>
      <c r="CE304" s="261"/>
      <c r="CF304" s="261"/>
      <c r="CG304" s="261"/>
      <c r="CH304" s="261"/>
      <c r="CI304" s="261"/>
      <c r="CJ304" s="261"/>
      <c r="CK304" s="261"/>
      <c r="CL304" s="261"/>
      <c r="CM304" s="261"/>
      <c r="CN304" s="261"/>
      <c r="CO304" s="261">
        <f t="shared" si="45"/>
        <v>0</v>
      </c>
      <c r="CP304" s="261"/>
      <c r="CQ304" s="261"/>
      <c r="CR304" s="261"/>
      <c r="CS304" s="261"/>
      <c r="CT304" s="261"/>
      <c r="CU304" s="261"/>
      <c r="CV304" s="261"/>
      <c r="CW304" s="261"/>
      <c r="CX304" s="261"/>
      <c r="CY304" s="261"/>
      <c r="CZ304" s="261"/>
      <c r="DA304" s="261"/>
      <c r="DB304" s="261"/>
      <c r="DC304" s="261"/>
      <c r="DD304" s="261"/>
      <c r="DE304" s="261"/>
      <c r="DF304" s="261"/>
      <c r="DG304" s="261"/>
      <c r="DH304" s="261"/>
      <c r="DI304" s="261"/>
      <c r="DJ304" s="261"/>
      <c r="DK304" s="261"/>
      <c r="DL304" s="261"/>
      <c r="DM304" s="261"/>
      <c r="DN304" s="261"/>
      <c r="DO304" s="261"/>
      <c r="DP304" s="261"/>
      <c r="DQ304" s="261"/>
      <c r="DR304" s="261"/>
      <c r="DS304" s="261"/>
      <c r="DT304" s="261"/>
      <c r="DU304" s="261"/>
      <c r="DV304" s="261"/>
      <c r="DW304" s="261"/>
      <c r="DX304" s="261"/>
      <c r="DY304" s="261"/>
      <c r="DZ304" s="261"/>
      <c r="EA304" s="261"/>
      <c r="EB304" s="261"/>
    </row>
    <row r="305" s="28" customFormat="1" customHeight="1" spans="1:132">
      <c r="A305" s="283" t="s">
        <v>3944</v>
      </c>
      <c r="B305" s="95"/>
      <c r="C305" s="95" t="s">
        <v>2249</v>
      </c>
      <c r="D305" s="290" t="s">
        <v>922</v>
      </c>
      <c r="E305" s="109" t="s">
        <v>923</v>
      </c>
      <c r="F305" s="110" t="s">
        <v>924</v>
      </c>
      <c r="G305" s="99">
        <f t="shared" si="46"/>
        <v>0</v>
      </c>
      <c r="H305" s="100"/>
      <c r="I305" s="150">
        <f t="shared" si="47"/>
        <v>0</v>
      </c>
      <c r="J305" s="151">
        <f t="shared" si="40"/>
        <v>0</v>
      </c>
      <c r="K305" s="35"/>
      <c r="L305" s="157"/>
      <c r="M305" s="154">
        <f t="shared" si="41"/>
        <v>0</v>
      </c>
      <c r="N305" s="282">
        <f t="shared" si="42"/>
        <v>0</v>
      </c>
      <c r="O305" s="152"/>
      <c r="P305" s="152"/>
      <c r="Q305" s="152"/>
      <c r="R305" s="152"/>
      <c r="S305" s="152"/>
      <c r="T305" s="175"/>
      <c r="U305" s="176"/>
      <c r="V305" s="176"/>
      <c r="W305" s="176"/>
      <c r="X305" s="177"/>
      <c r="Y305" s="175"/>
      <c r="Z305" s="176"/>
      <c r="AA305" s="176"/>
      <c r="AB305" s="205"/>
      <c r="AC305" s="43"/>
      <c r="AD305" s="44"/>
      <c r="AE305" s="44"/>
      <c r="AF305" s="45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47"/>
      <c r="AR305" s="48"/>
      <c r="AS305" s="47"/>
      <c r="AT305" s="47"/>
      <c r="AU305" s="47"/>
      <c r="AV305" s="47"/>
      <c r="AW305" s="49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  <c r="BJ305" s="46"/>
      <c r="BK305" s="50"/>
      <c r="BL305" s="178"/>
      <c r="BM305" s="178"/>
      <c r="BN305" s="178"/>
      <c r="BO305" s="46"/>
      <c r="BP305" s="46"/>
      <c r="BQ305" s="46"/>
      <c r="BR305" s="46"/>
      <c r="BS305" s="46"/>
      <c r="BT305" s="46"/>
      <c r="BU305" s="46"/>
      <c r="BV305" s="51"/>
      <c r="BW305" s="52">
        <f t="shared" si="39"/>
        <v>0</v>
      </c>
      <c r="BX305" s="53">
        <f t="shared" si="43"/>
        <v>0</v>
      </c>
      <c r="BY305" s="53">
        <f t="shared" si="44"/>
        <v>0</v>
      </c>
      <c r="BZ305" s="54"/>
      <c r="CA305" s="262"/>
      <c r="CB305" s="262"/>
      <c r="CC305" s="262"/>
      <c r="CD305" s="262"/>
      <c r="CE305" s="262"/>
      <c r="CF305" s="262"/>
      <c r="CG305" s="262"/>
      <c r="CH305" s="262"/>
      <c r="CI305" s="262"/>
      <c r="CJ305" s="262"/>
      <c r="CK305" s="262"/>
      <c r="CL305" s="262"/>
      <c r="CM305" s="262"/>
      <c r="CN305" s="262"/>
      <c r="CO305" s="261">
        <f t="shared" si="45"/>
        <v>0</v>
      </c>
      <c r="CP305" s="262"/>
      <c r="CQ305" s="262"/>
      <c r="CR305" s="262"/>
      <c r="CS305" s="262"/>
      <c r="CT305" s="262"/>
      <c r="CU305" s="262"/>
      <c r="CV305" s="262"/>
      <c r="CW305" s="262"/>
      <c r="CX305" s="262"/>
      <c r="CY305" s="262"/>
      <c r="CZ305" s="262"/>
      <c r="DA305" s="262"/>
      <c r="DB305" s="262"/>
      <c r="DC305" s="262"/>
      <c r="DD305" s="262"/>
      <c r="DE305" s="262"/>
      <c r="DF305" s="262"/>
      <c r="DG305" s="262"/>
      <c r="DH305" s="262"/>
      <c r="DI305" s="262"/>
      <c r="DJ305" s="262"/>
      <c r="DK305" s="262"/>
      <c r="DL305" s="262"/>
      <c r="DM305" s="262"/>
      <c r="DN305" s="262"/>
      <c r="DO305" s="262"/>
      <c r="DP305" s="262"/>
      <c r="DQ305" s="262"/>
      <c r="DR305" s="262"/>
      <c r="DS305" s="262"/>
      <c r="DT305" s="262"/>
      <c r="DU305" s="262"/>
      <c r="DV305" s="262"/>
      <c r="DW305" s="262"/>
      <c r="DX305" s="262"/>
      <c r="DY305" s="262"/>
      <c r="DZ305" s="262"/>
      <c r="EA305" s="262"/>
      <c r="EB305" s="262"/>
    </row>
    <row r="306" s="28" customFormat="1" customHeight="1" spans="1:132">
      <c r="A306" s="283" t="s">
        <v>3944</v>
      </c>
      <c r="B306" s="95"/>
      <c r="C306" s="95" t="s">
        <v>2249</v>
      </c>
      <c r="D306" s="290" t="s">
        <v>925</v>
      </c>
      <c r="E306" s="109" t="s">
        <v>926</v>
      </c>
      <c r="F306" s="110" t="s">
        <v>927</v>
      </c>
      <c r="G306" s="99">
        <f t="shared" si="46"/>
        <v>0</v>
      </c>
      <c r="H306" s="100"/>
      <c r="I306" s="150">
        <f t="shared" si="47"/>
        <v>0</v>
      </c>
      <c r="J306" s="151">
        <f t="shared" si="40"/>
        <v>0</v>
      </c>
      <c r="K306" s="35"/>
      <c r="L306" s="157"/>
      <c r="M306" s="154">
        <f t="shared" si="41"/>
        <v>0</v>
      </c>
      <c r="N306" s="282">
        <f t="shared" si="42"/>
        <v>0</v>
      </c>
      <c r="O306" s="152"/>
      <c r="P306" s="152"/>
      <c r="Q306" s="152"/>
      <c r="R306" s="152"/>
      <c r="S306" s="152"/>
      <c r="T306" s="175"/>
      <c r="U306" s="176"/>
      <c r="V306" s="176"/>
      <c r="W306" s="176"/>
      <c r="X306" s="177"/>
      <c r="Y306" s="175"/>
      <c r="Z306" s="176"/>
      <c r="AA306" s="176"/>
      <c r="AB306" s="205"/>
      <c r="AC306" s="43"/>
      <c r="AD306" s="44"/>
      <c r="AE306" s="44"/>
      <c r="AF306" s="45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47"/>
      <c r="AR306" s="48"/>
      <c r="AS306" s="47"/>
      <c r="AT306" s="47"/>
      <c r="AU306" s="47"/>
      <c r="AV306" s="47"/>
      <c r="AW306" s="49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  <c r="BJ306" s="46"/>
      <c r="BK306" s="50"/>
      <c r="BL306" s="178"/>
      <c r="BM306" s="178"/>
      <c r="BN306" s="178"/>
      <c r="BO306" s="46"/>
      <c r="BP306" s="46"/>
      <c r="BQ306" s="46"/>
      <c r="BR306" s="46"/>
      <c r="BS306" s="46"/>
      <c r="BT306" s="46"/>
      <c r="BU306" s="46"/>
      <c r="BV306" s="51"/>
      <c r="BW306" s="52">
        <f t="shared" si="39"/>
        <v>0</v>
      </c>
      <c r="BX306" s="53">
        <f t="shared" si="43"/>
        <v>0</v>
      </c>
      <c r="BY306" s="53">
        <f t="shared" si="44"/>
        <v>0</v>
      </c>
      <c r="BZ306" s="54"/>
      <c r="CA306" s="262"/>
      <c r="CB306" s="262"/>
      <c r="CC306" s="262"/>
      <c r="CD306" s="262"/>
      <c r="CE306" s="262"/>
      <c r="CF306" s="262"/>
      <c r="CG306" s="262"/>
      <c r="CH306" s="262"/>
      <c r="CI306" s="262"/>
      <c r="CJ306" s="262"/>
      <c r="CK306" s="262"/>
      <c r="CL306" s="262"/>
      <c r="CM306" s="262"/>
      <c r="CN306" s="262"/>
      <c r="CO306" s="261">
        <f t="shared" si="45"/>
        <v>0</v>
      </c>
      <c r="CP306" s="262"/>
      <c r="CQ306" s="262"/>
      <c r="CR306" s="262"/>
      <c r="CS306" s="262"/>
      <c r="CT306" s="262"/>
      <c r="CU306" s="262"/>
      <c r="CV306" s="262"/>
      <c r="CW306" s="262"/>
      <c r="CX306" s="262"/>
      <c r="CY306" s="262"/>
      <c r="CZ306" s="262"/>
      <c r="DA306" s="262"/>
      <c r="DB306" s="262"/>
      <c r="DC306" s="262"/>
      <c r="DD306" s="262"/>
      <c r="DE306" s="262"/>
      <c r="DF306" s="262"/>
      <c r="DG306" s="262"/>
      <c r="DH306" s="262"/>
      <c r="DI306" s="262"/>
      <c r="DJ306" s="262"/>
      <c r="DK306" s="262"/>
      <c r="DL306" s="262"/>
      <c r="DM306" s="262"/>
      <c r="DN306" s="262"/>
      <c r="DO306" s="262"/>
      <c r="DP306" s="262"/>
      <c r="DQ306" s="262"/>
      <c r="DR306" s="262"/>
      <c r="DS306" s="262"/>
      <c r="DT306" s="262"/>
      <c r="DU306" s="262"/>
      <c r="DV306" s="262"/>
      <c r="DW306" s="262"/>
      <c r="DX306" s="262"/>
      <c r="DY306" s="262"/>
      <c r="DZ306" s="262"/>
      <c r="EA306" s="262"/>
      <c r="EB306" s="262"/>
    </row>
    <row r="307" s="28" customFormat="1" customHeight="1" spans="1:132">
      <c r="A307" s="283" t="s">
        <v>3944</v>
      </c>
      <c r="B307" s="95"/>
      <c r="C307" s="95" t="s">
        <v>2249</v>
      </c>
      <c r="D307" s="290" t="s">
        <v>928</v>
      </c>
      <c r="E307" s="109" t="s">
        <v>929</v>
      </c>
      <c r="F307" s="110" t="s">
        <v>930</v>
      </c>
      <c r="G307" s="99">
        <f t="shared" si="46"/>
        <v>0</v>
      </c>
      <c r="H307" s="100"/>
      <c r="I307" s="150">
        <f t="shared" si="47"/>
        <v>0</v>
      </c>
      <c r="J307" s="151">
        <f t="shared" si="40"/>
        <v>0</v>
      </c>
      <c r="K307" s="35"/>
      <c r="L307" s="157"/>
      <c r="M307" s="154">
        <f t="shared" si="41"/>
        <v>0</v>
      </c>
      <c r="N307" s="282">
        <f t="shared" si="42"/>
        <v>0</v>
      </c>
      <c r="O307" s="152"/>
      <c r="P307" s="152"/>
      <c r="Q307" s="152"/>
      <c r="R307" s="152"/>
      <c r="S307" s="152"/>
      <c r="T307" s="175"/>
      <c r="U307" s="176"/>
      <c r="V307" s="176"/>
      <c r="W307" s="176"/>
      <c r="X307" s="177"/>
      <c r="Y307" s="175"/>
      <c r="Z307" s="176"/>
      <c r="AA307" s="176"/>
      <c r="AB307" s="205"/>
      <c r="AC307" s="43"/>
      <c r="AD307" s="44"/>
      <c r="AE307" s="44"/>
      <c r="AF307" s="45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47"/>
      <c r="AR307" s="48"/>
      <c r="AS307" s="47"/>
      <c r="AT307" s="47"/>
      <c r="AU307" s="47"/>
      <c r="AV307" s="47"/>
      <c r="AW307" s="49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  <c r="BJ307" s="46"/>
      <c r="BK307" s="50"/>
      <c r="BL307" s="178"/>
      <c r="BM307" s="178"/>
      <c r="BN307" s="178"/>
      <c r="BO307" s="46"/>
      <c r="BP307" s="46"/>
      <c r="BQ307" s="46"/>
      <c r="BR307" s="46"/>
      <c r="BS307" s="46"/>
      <c r="BT307" s="46"/>
      <c r="BU307" s="46"/>
      <c r="BV307" s="51"/>
      <c r="BW307" s="52">
        <f t="shared" si="39"/>
        <v>0</v>
      </c>
      <c r="BX307" s="53">
        <f t="shared" si="43"/>
        <v>0</v>
      </c>
      <c r="BY307" s="53">
        <f t="shared" si="44"/>
        <v>0</v>
      </c>
      <c r="BZ307" s="54"/>
      <c r="CA307" s="261"/>
      <c r="CB307" s="261"/>
      <c r="CC307" s="261"/>
      <c r="CD307" s="261"/>
      <c r="CE307" s="261"/>
      <c r="CF307" s="261"/>
      <c r="CG307" s="261"/>
      <c r="CH307" s="261"/>
      <c r="CI307" s="261"/>
      <c r="CJ307" s="261"/>
      <c r="CK307" s="261"/>
      <c r="CL307" s="261"/>
      <c r="CM307" s="261"/>
      <c r="CN307" s="261"/>
      <c r="CO307" s="261">
        <f t="shared" si="45"/>
        <v>0</v>
      </c>
      <c r="CP307" s="261"/>
      <c r="CQ307" s="261"/>
      <c r="CR307" s="261"/>
      <c r="CS307" s="261"/>
      <c r="CT307" s="261"/>
      <c r="CU307" s="261"/>
      <c r="CV307" s="261"/>
      <c r="CW307" s="261"/>
      <c r="CX307" s="261"/>
      <c r="CY307" s="261"/>
      <c r="CZ307" s="261"/>
      <c r="DA307" s="261"/>
      <c r="DB307" s="261"/>
      <c r="DC307" s="261"/>
      <c r="DD307" s="261"/>
      <c r="DE307" s="261"/>
      <c r="DF307" s="261"/>
      <c r="DG307" s="261"/>
      <c r="DH307" s="261"/>
      <c r="DI307" s="261"/>
      <c r="DJ307" s="261"/>
      <c r="DK307" s="261"/>
      <c r="DL307" s="261"/>
      <c r="DM307" s="261"/>
      <c r="DN307" s="261"/>
      <c r="DO307" s="261"/>
      <c r="DP307" s="261"/>
      <c r="DQ307" s="261"/>
      <c r="DR307" s="261"/>
      <c r="DS307" s="261"/>
      <c r="DT307" s="261"/>
      <c r="DU307" s="261"/>
      <c r="DV307" s="261"/>
      <c r="DW307" s="261"/>
      <c r="DX307" s="261"/>
      <c r="DY307" s="261"/>
      <c r="DZ307" s="261"/>
      <c r="EA307" s="261"/>
      <c r="EB307" s="261"/>
    </row>
    <row r="308" s="28" customFormat="1" customHeight="1" spans="1:132">
      <c r="A308" s="283" t="s">
        <v>3944</v>
      </c>
      <c r="B308" s="95"/>
      <c r="C308" s="95" t="s">
        <v>2249</v>
      </c>
      <c r="D308" s="290" t="s">
        <v>931</v>
      </c>
      <c r="E308" s="109" t="s">
        <v>932</v>
      </c>
      <c r="F308" s="110" t="s">
        <v>933</v>
      </c>
      <c r="G308" s="99">
        <f t="shared" si="46"/>
        <v>0</v>
      </c>
      <c r="H308" s="100"/>
      <c r="I308" s="150">
        <f t="shared" si="47"/>
        <v>0</v>
      </c>
      <c r="J308" s="151">
        <f t="shared" si="40"/>
        <v>0</v>
      </c>
      <c r="K308" s="35"/>
      <c r="L308" s="157"/>
      <c r="M308" s="154">
        <f t="shared" si="41"/>
        <v>0</v>
      </c>
      <c r="N308" s="282">
        <f t="shared" si="42"/>
        <v>0</v>
      </c>
      <c r="O308" s="152"/>
      <c r="P308" s="152"/>
      <c r="Q308" s="152"/>
      <c r="R308" s="152"/>
      <c r="S308" s="152"/>
      <c r="T308" s="175"/>
      <c r="U308" s="176"/>
      <c r="V308" s="176"/>
      <c r="W308" s="176"/>
      <c r="X308" s="177"/>
      <c r="Y308" s="175"/>
      <c r="Z308" s="176"/>
      <c r="AA308" s="176"/>
      <c r="AB308" s="205"/>
      <c r="AC308" s="43"/>
      <c r="AD308" s="44"/>
      <c r="AE308" s="44"/>
      <c r="AF308" s="45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47"/>
      <c r="AR308" s="48"/>
      <c r="AS308" s="47"/>
      <c r="AT308" s="47"/>
      <c r="AU308" s="47"/>
      <c r="AV308" s="47"/>
      <c r="AW308" s="49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50"/>
      <c r="BL308" s="178"/>
      <c r="BM308" s="178"/>
      <c r="BN308" s="178"/>
      <c r="BO308" s="46"/>
      <c r="BP308" s="46"/>
      <c r="BQ308" s="46"/>
      <c r="BR308" s="46"/>
      <c r="BS308" s="46"/>
      <c r="BT308" s="46"/>
      <c r="BU308" s="46"/>
      <c r="BV308" s="51"/>
      <c r="BW308" s="52">
        <f t="shared" si="39"/>
        <v>0</v>
      </c>
      <c r="BX308" s="53">
        <f t="shared" si="43"/>
        <v>0</v>
      </c>
      <c r="BY308" s="53">
        <f t="shared" si="44"/>
        <v>0</v>
      </c>
      <c r="BZ308" s="54"/>
      <c r="CA308" s="262"/>
      <c r="CB308" s="262"/>
      <c r="CC308" s="262"/>
      <c r="CD308" s="262"/>
      <c r="CE308" s="262"/>
      <c r="CF308" s="262"/>
      <c r="CG308" s="262"/>
      <c r="CH308" s="262"/>
      <c r="CI308" s="262"/>
      <c r="CJ308" s="262"/>
      <c r="CK308" s="262"/>
      <c r="CL308" s="262"/>
      <c r="CM308" s="262"/>
      <c r="CN308" s="262"/>
      <c r="CO308" s="261">
        <f t="shared" si="45"/>
        <v>0</v>
      </c>
      <c r="CP308" s="262"/>
      <c r="CQ308" s="262"/>
      <c r="CR308" s="262"/>
      <c r="CS308" s="262"/>
      <c r="CT308" s="262"/>
      <c r="CU308" s="262"/>
      <c r="CV308" s="262"/>
      <c r="CW308" s="262"/>
      <c r="CX308" s="262"/>
      <c r="CY308" s="262"/>
      <c r="CZ308" s="262"/>
      <c r="DA308" s="262"/>
      <c r="DB308" s="262"/>
      <c r="DC308" s="262"/>
      <c r="DD308" s="262"/>
      <c r="DE308" s="262"/>
      <c r="DF308" s="262"/>
      <c r="DG308" s="262"/>
      <c r="DH308" s="262"/>
      <c r="DI308" s="262"/>
      <c r="DJ308" s="262"/>
      <c r="DK308" s="262"/>
      <c r="DL308" s="262"/>
      <c r="DM308" s="262"/>
      <c r="DN308" s="262"/>
      <c r="DO308" s="262"/>
      <c r="DP308" s="262"/>
      <c r="DQ308" s="262"/>
      <c r="DR308" s="262"/>
      <c r="DS308" s="262"/>
      <c r="DT308" s="262"/>
      <c r="DU308" s="262"/>
      <c r="DV308" s="262"/>
      <c r="DW308" s="262"/>
      <c r="DX308" s="262"/>
      <c r="DY308" s="262"/>
      <c r="DZ308" s="262"/>
      <c r="EA308" s="262"/>
      <c r="EB308" s="262"/>
    </row>
    <row r="309" s="28" customFormat="1" customHeight="1" spans="1:132">
      <c r="A309" s="283" t="s">
        <v>3944</v>
      </c>
      <c r="B309" s="95"/>
      <c r="C309" s="95"/>
      <c r="D309" s="291" t="s">
        <v>934</v>
      </c>
      <c r="E309" s="109" t="s">
        <v>393</v>
      </c>
      <c r="F309" s="113" t="s">
        <v>935</v>
      </c>
      <c r="G309" s="99">
        <f t="shared" si="46"/>
        <v>0</v>
      </c>
      <c r="H309" s="114"/>
      <c r="I309" s="150">
        <f t="shared" si="47"/>
        <v>0</v>
      </c>
      <c r="J309" s="151">
        <f t="shared" si="40"/>
        <v>0</v>
      </c>
      <c r="K309" s="35"/>
      <c r="L309" s="157"/>
      <c r="M309" s="154">
        <f t="shared" si="41"/>
        <v>0</v>
      </c>
      <c r="N309" s="282">
        <f t="shared" si="42"/>
        <v>0</v>
      </c>
      <c r="O309" s="162"/>
      <c r="P309" s="162"/>
      <c r="Q309" s="162"/>
      <c r="R309" s="162"/>
      <c r="S309" s="162"/>
      <c r="T309" s="175"/>
      <c r="U309" s="176"/>
      <c r="V309" s="176"/>
      <c r="W309" s="176"/>
      <c r="X309" s="177"/>
      <c r="Y309" s="175"/>
      <c r="Z309" s="176"/>
      <c r="AA309" s="176"/>
      <c r="AB309" s="205"/>
      <c r="AC309" s="43"/>
      <c r="AD309" s="44"/>
      <c r="AE309" s="44"/>
      <c r="AF309" s="45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7"/>
      <c r="AR309" s="48"/>
      <c r="AS309" s="47"/>
      <c r="AT309" s="47"/>
      <c r="AU309" s="47"/>
      <c r="AV309" s="47"/>
      <c r="AW309" s="49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  <c r="BJ309" s="46"/>
      <c r="BK309" s="50"/>
      <c r="BL309" s="46"/>
      <c r="BM309" s="46"/>
      <c r="BN309" s="46"/>
      <c r="BO309" s="46"/>
      <c r="BP309" s="46"/>
      <c r="BQ309" s="46"/>
      <c r="BR309" s="46"/>
      <c r="BS309" s="46"/>
      <c r="BT309" s="46"/>
      <c r="BU309" s="46"/>
      <c r="BV309" s="51"/>
      <c r="BW309" s="52">
        <f t="shared" si="39"/>
        <v>0</v>
      </c>
      <c r="BX309" s="53">
        <f t="shared" si="43"/>
        <v>0</v>
      </c>
      <c r="BY309" s="53">
        <f t="shared" si="44"/>
        <v>0</v>
      </c>
      <c r="BZ309" s="54"/>
      <c r="CA309" s="262"/>
      <c r="CB309" s="262"/>
      <c r="CC309" s="262"/>
      <c r="CD309" s="262"/>
      <c r="CE309" s="262"/>
      <c r="CF309" s="262"/>
      <c r="CG309" s="262"/>
      <c r="CH309" s="262"/>
      <c r="CI309" s="262"/>
      <c r="CJ309" s="262"/>
      <c r="CK309" s="262"/>
      <c r="CL309" s="262"/>
      <c r="CM309" s="262"/>
      <c r="CN309" s="262"/>
      <c r="CO309" s="261">
        <f t="shared" si="45"/>
        <v>0</v>
      </c>
      <c r="CP309" s="262"/>
      <c r="CQ309" s="262"/>
      <c r="CR309" s="262"/>
      <c r="CS309" s="262"/>
      <c r="CT309" s="262"/>
      <c r="CU309" s="262"/>
      <c r="CV309" s="262"/>
      <c r="CW309" s="262"/>
      <c r="CX309" s="262"/>
      <c r="CY309" s="262"/>
      <c r="CZ309" s="262"/>
      <c r="DA309" s="262"/>
      <c r="DB309" s="262"/>
      <c r="DC309" s="262"/>
      <c r="DD309" s="262"/>
      <c r="DE309" s="262"/>
      <c r="DF309" s="262"/>
      <c r="DG309" s="262"/>
      <c r="DH309" s="262"/>
      <c r="DI309" s="262"/>
      <c r="DJ309" s="262"/>
      <c r="DK309" s="262"/>
      <c r="DL309" s="262"/>
      <c r="DM309" s="262"/>
      <c r="DN309" s="262"/>
      <c r="DO309" s="262"/>
      <c r="DP309" s="262"/>
      <c r="DQ309" s="262"/>
      <c r="DR309" s="262"/>
      <c r="DS309" s="262"/>
      <c r="DT309" s="262"/>
      <c r="DU309" s="262"/>
      <c r="DV309" s="262"/>
      <c r="DW309" s="262"/>
      <c r="DX309" s="262"/>
      <c r="DY309" s="262"/>
      <c r="DZ309" s="262"/>
      <c r="EA309" s="262"/>
      <c r="EB309" s="262"/>
    </row>
    <row r="310" s="28" customFormat="1" customHeight="1" spans="1:132">
      <c r="A310" s="95" t="s">
        <v>1610</v>
      </c>
      <c r="B310" s="95" t="s">
        <v>1645</v>
      </c>
      <c r="C310" s="95" t="s">
        <v>1646</v>
      </c>
      <c r="D310" s="295" t="s">
        <v>936</v>
      </c>
      <c r="E310" s="112" t="s">
        <v>937</v>
      </c>
      <c r="F310" s="98" t="s">
        <v>938</v>
      </c>
      <c r="G310" s="99">
        <f t="shared" si="46"/>
        <v>0</v>
      </c>
      <c r="H310" s="114"/>
      <c r="I310" s="150">
        <f t="shared" si="47"/>
        <v>0</v>
      </c>
      <c r="J310" s="151">
        <f t="shared" si="40"/>
        <v>0</v>
      </c>
      <c r="K310" s="35"/>
      <c r="L310" s="157"/>
      <c r="M310" s="33">
        <f t="shared" si="41"/>
        <v>0</v>
      </c>
      <c r="N310" s="38">
        <f t="shared" si="42"/>
        <v>0</v>
      </c>
      <c r="O310" s="152"/>
      <c r="P310" s="152"/>
      <c r="Q310" s="152"/>
      <c r="R310" s="152"/>
      <c r="S310" s="152"/>
      <c r="T310" s="175"/>
      <c r="U310" s="176"/>
      <c r="V310" s="176"/>
      <c r="W310" s="176"/>
      <c r="X310" s="177"/>
      <c r="Y310" s="175"/>
      <c r="Z310" s="176"/>
      <c r="AA310" s="176"/>
      <c r="AB310" s="205"/>
      <c r="AC310" s="43"/>
      <c r="AD310" s="44"/>
      <c r="AE310" s="44"/>
      <c r="AF310" s="45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47"/>
      <c r="AR310" s="48"/>
      <c r="AS310" s="47"/>
      <c r="AT310" s="47"/>
      <c r="AU310" s="47"/>
      <c r="AV310" s="47"/>
      <c r="AW310" s="49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  <c r="BJ310" s="46"/>
      <c r="BK310" s="50"/>
      <c r="BL310" s="178"/>
      <c r="BM310" s="178"/>
      <c r="BN310" s="178"/>
      <c r="BO310" s="46"/>
      <c r="BP310" s="46"/>
      <c r="BQ310" s="46"/>
      <c r="BR310" s="46"/>
      <c r="BS310" s="46"/>
      <c r="BT310" s="46"/>
      <c r="BU310" s="46"/>
      <c r="BV310" s="51"/>
      <c r="BW310" s="52">
        <f>SUM(AW131:BK131)</f>
        <v>0</v>
      </c>
      <c r="BX310" s="53">
        <f t="shared" si="43"/>
        <v>0</v>
      </c>
      <c r="BY310" s="53">
        <f t="shared" si="44"/>
        <v>0</v>
      </c>
      <c r="BZ310" s="54"/>
      <c r="CA310" s="261"/>
      <c r="CB310" s="261"/>
      <c r="CC310" s="261"/>
      <c r="CD310" s="261"/>
      <c r="CE310" s="261"/>
      <c r="CF310" s="261"/>
      <c r="CG310" s="261"/>
      <c r="CH310" s="261"/>
      <c r="CI310" s="261"/>
      <c r="CJ310" s="261"/>
      <c r="CK310" s="261"/>
      <c r="CL310" s="261"/>
      <c r="CM310" s="261"/>
      <c r="CN310" s="261"/>
      <c r="CO310" s="261">
        <f t="shared" si="45"/>
        <v>0</v>
      </c>
      <c r="CP310" s="261"/>
      <c r="CQ310" s="261"/>
      <c r="CR310" s="261"/>
      <c r="CS310" s="261"/>
      <c r="CT310" s="261"/>
      <c r="CU310" s="261"/>
      <c r="CV310" s="261"/>
      <c r="CW310" s="261"/>
      <c r="CX310" s="261"/>
      <c r="CY310" s="261"/>
      <c r="CZ310" s="261"/>
      <c r="DA310" s="261"/>
      <c r="DB310" s="261"/>
      <c r="DC310" s="261"/>
      <c r="DD310" s="261"/>
      <c r="DE310" s="261"/>
      <c r="DF310" s="261"/>
      <c r="DG310" s="261"/>
      <c r="DH310" s="261"/>
      <c r="DI310" s="261"/>
      <c r="DJ310" s="261"/>
      <c r="DK310" s="261"/>
      <c r="DL310" s="261"/>
      <c r="DM310" s="261"/>
      <c r="DN310" s="261"/>
      <c r="DO310" s="261"/>
      <c r="DP310" s="261"/>
      <c r="DQ310" s="261"/>
      <c r="DR310" s="261"/>
      <c r="DS310" s="261"/>
      <c r="DT310" s="261"/>
      <c r="DU310" s="261"/>
      <c r="DV310" s="261"/>
      <c r="DW310" s="261"/>
      <c r="DX310" s="261"/>
      <c r="DY310" s="261"/>
      <c r="DZ310" s="261"/>
      <c r="EA310" s="261"/>
      <c r="EB310" s="261"/>
    </row>
    <row r="311" s="28" customFormat="1" customHeight="1" spans="1:132">
      <c r="A311" s="283" t="s">
        <v>3944</v>
      </c>
      <c r="B311" s="95" t="s">
        <v>1645</v>
      </c>
      <c r="C311" s="95" t="s">
        <v>1646</v>
      </c>
      <c r="D311" s="290" t="s">
        <v>939</v>
      </c>
      <c r="E311" s="112" t="s">
        <v>940</v>
      </c>
      <c r="F311" s="110"/>
      <c r="G311" s="99">
        <f t="shared" si="46"/>
        <v>0</v>
      </c>
      <c r="H311" s="100"/>
      <c r="I311" s="150">
        <f t="shared" si="47"/>
        <v>0</v>
      </c>
      <c r="J311" s="151">
        <f t="shared" si="40"/>
        <v>0</v>
      </c>
      <c r="K311" s="35"/>
      <c r="L311" s="157"/>
      <c r="M311" s="154">
        <f t="shared" si="41"/>
        <v>0</v>
      </c>
      <c r="N311" s="282">
        <f t="shared" si="42"/>
        <v>0</v>
      </c>
      <c r="O311" s="152"/>
      <c r="P311" s="152"/>
      <c r="Q311" s="152"/>
      <c r="R311" s="152"/>
      <c r="S311" s="152"/>
      <c r="T311" s="175"/>
      <c r="U311" s="176"/>
      <c r="V311" s="176"/>
      <c r="W311" s="176"/>
      <c r="X311" s="177"/>
      <c r="Y311" s="175"/>
      <c r="Z311" s="176"/>
      <c r="AA311" s="176"/>
      <c r="AB311" s="205"/>
      <c r="AC311" s="43"/>
      <c r="AD311" s="44"/>
      <c r="AE311" s="44"/>
      <c r="AF311" s="45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47"/>
      <c r="AR311" s="48"/>
      <c r="AS311" s="47"/>
      <c r="AT311" s="47"/>
      <c r="AU311" s="47"/>
      <c r="AV311" s="47"/>
      <c r="AW311" s="49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50"/>
      <c r="BL311" s="178"/>
      <c r="BM311" s="178"/>
      <c r="BN311" s="178"/>
      <c r="BO311" s="46"/>
      <c r="BP311" s="46"/>
      <c r="BQ311" s="46"/>
      <c r="BR311" s="46"/>
      <c r="BS311" s="46"/>
      <c r="BT311" s="46"/>
      <c r="BU311" s="46"/>
      <c r="BV311" s="51"/>
      <c r="BW311" s="52">
        <f>SUM(AW132:BK132)</f>
        <v>0</v>
      </c>
      <c r="BX311" s="53">
        <f t="shared" si="43"/>
        <v>0</v>
      </c>
      <c r="BY311" s="53">
        <f t="shared" si="44"/>
        <v>0</v>
      </c>
      <c r="BZ311" s="54"/>
      <c r="CA311" s="262"/>
      <c r="CB311" s="262"/>
      <c r="CC311" s="262"/>
      <c r="CD311" s="262"/>
      <c r="CE311" s="262"/>
      <c r="CF311" s="262"/>
      <c r="CG311" s="262"/>
      <c r="CH311" s="262"/>
      <c r="CI311" s="262"/>
      <c r="CJ311" s="262"/>
      <c r="CK311" s="262"/>
      <c r="CL311" s="262"/>
      <c r="CM311" s="262"/>
      <c r="CN311" s="262"/>
      <c r="CO311" s="261">
        <f t="shared" si="45"/>
        <v>0</v>
      </c>
      <c r="CP311" s="262"/>
      <c r="CQ311" s="262"/>
      <c r="CR311" s="262"/>
      <c r="CS311" s="262"/>
      <c r="CT311" s="262"/>
      <c r="CU311" s="262"/>
      <c r="CV311" s="262"/>
      <c r="CW311" s="262"/>
      <c r="CX311" s="262"/>
      <c r="CY311" s="262"/>
      <c r="CZ311" s="262"/>
      <c r="DA311" s="262"/>
      <c r="DB311" s="262"/>
      <c r="DC311" s="262"/>
      <c r="DD311" s="262"/>
      <c r="DE311" s="262"/>
      <c r="DF311" s="262"/>
      <c r="DG311" s="262"/>
      <c r="DH311" s="262"/>
      <c r="DI311" s="262"/>
      <c r="DJ311" s="262"/>
      <c r="DK311" s="262"/>
      <c r="DL311" s="262"/>
      <c r="DM311" s="262"/>
      <c r="DN311" s="262"/>
      <c r="DO311" s="262"/>
      <c r="DP311" s="262"/>
      <c r="DQ311" s="262"/>
      <c r="DR311" s="262"/>
      <c r="DS311" s="262"/>
      <c r="DT311" s="262"/>
      <c r="DU311" s="262"/>
      <c r="DV311" s="262"/>
      <c r="DW311" s="262"/>
      <c r="DX311" s="262"/>
      <c r="DY311" s="262"/>
      <c r="DZ311" s="262"/>
      <c r="EA311" s="262"/>
      <c r="EB311" s="262"/>
    </row>
    <row r="312" s="28" customFormat="1" customHeight="1" spans="1:132">
      <c r="A312" s="283" t="s">
        <v>3944</v>
      </c>
      <c r="B312" s="95" t="s">
        <v>1645</v>
      </c>
      <c r="C312" s="95" t="s">
        <v>1646</v>
      </c>
      <c r="D312" s="290" t="s">
        <v>941</v>
      </c>
      <c r="E312" s="112" t="s">
        <v>942</v>
      </c>
      <c r="F312" s="98" t="s">
        <v>943</v>
      </c>
      <c r="G312" s="99">
        <f t="shared" si="46"/>
        <v>0</v>
      </c>
      <c r="H312" s="114"/>
      <c r="I312" s="150">
        <f t="shared" si="47"/>
        <v>0</v>
      </c>
      <c r="J312" s="151">
        <f t="shared" si="40"/>
        <v>0</v>
      </c>
      <c r="K312" s="35"/>
      <c r="L312" s="157"/>
      <c r="M312" s="154">
        <f t="shared" si="41"/>
        <v>0</v>
      </c>
      <c r="N312" s="282">
        <f t="shared" si="42"/>
        <v>0</v>
      </c>
      <c r="O312" s="152"/>
      <c r="P312" s="152"/>
      <c r="Q312" s="152"/>
      <c r="R312" s="152"/>
      <c r="S312" s="152"/>
      <c r="T312" s="175"/>
      <c r="U312" s="176"/>
      <c r="V312" s="176"/>
      <c r="W312" s="176"/>
      <c r="X312" s="177"/>
      <c r="Y312" s="175"/>
      <c r="Z312" s="176"/>
      <c r="AA312" s="176"/>
      <c r="AB312" s="205"/>
      <c r="AC312" s="43"/>
      <c r="AD312" s="44"/>
      <c r="AE312" s="44"/>
      <c r="AF312" s="45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47"/>
      <c r="AR312" s="48"/>
      <c r="AS312" s="47"/>
      <c r="AT312" s="47"/>
      <c r="AU312" s="47"/>
      <c r="AV312" s="47"/>
      <c r="AW312" s="49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50"/>
      <c r="BL312" s="178"/>
      <c r="BM312" s="178"/>
      <c r="BN312" s="178"/>
      <c r="BO312" s="46"/>
      <c r="BP312" s="46"/>
      <c r="BQ312" s="46"/>
      <c r="BR312" s="46"/>
      <c r="BS312" s="46"/>
      <c r="BT312" s="46"/>
      <c r="BU312" s="46"/>
      <c r="BV312" s="51"/>
      <c r="BW312" s="52">
        <f t="shared" ref="BW312:BW375" si="48">SUM(AW311:BK311)</f>
        <v>0</v>
      </c>
      <c r="BX312" s="53">
        <f t="shared" si="43"/>
        <v>0</v>
      </c>
      <c r="BY312" s="53">
        <f t="shared" si="44"/>
        <v>0</v>
      </c>
      <c r="BZ312" s="54"/>
      <c r="CA312" s="262"/>
      <c r="CB312" s="262"/>
      <c r="CC312" s="262"/>
      <c r="CD312" s="262"/>
      <c r="CE312" s="262"/>
      <c r="CF312" s="262"/>
      <c r="CG312" s="262"/>
      <c r="CH312" s="262"/>
      <c r="CI312" s="262"/>
      <c r="CJ312" s="262"/>
      <c r="CK312" s="262"/>
      <c r="CL312" s="262"/>
      <c r="CM312" s="262"/>
      <c r="CN312" s="262"/>
      <c r="CO312" s="261">
        <f t="shared" si="45"/>
        <v>0</v>
      </c>
      <c r="CP312" s="262"/>
      <c r="CQ312" s="262"/>
      <c r="CR312" s="262"/>
      <c r="CS312" s="262"/>
      <c r="CT312" s="262"/>
      <c r="CU312" s="262"/>
      <c r="CV312" s="262"/>
      <c r="CW312" s="262"/>
      <c r="CX312" s="262"/>
      <c r="CY312" s="262"/>
      <c r="CZ312" s="262"/>
      <c r="DA312" s="262"/>
      <c r="DB312" s="262"/>
      <c r="DC312" s="262"/>
      <c r="DD312" s="262"/>
      <c r="DE312" s="262"/>
      <c r="DF312" s="262"/>
      <c r="DG312" s="262"/>
      <c r="DH312" s="262"/>
      <c r="DI312" s="262"/>
      <c r="DJ312" s="262"/>
      <c r="DK312" s="262"/>
      <c r="DL312" s="262"/>
      <c r="DM312" s="262"/>
      <c r="DN312" s="262"/>
      <c r="DO312" s="262"/>
      <c r="DP312" s="262"/>
      <c r="DQ312" s="262"/>
      <c r="DR312" s="262"/>
      <c r="DS312" s="262"/>
      <c r="DT312" s="262"/>
      <c r="DU312" s="262"/>
      <c r="DV312" s="262"/>
      <c r="DW312" s="262"/>
      <c r="DX312" s="262"/>
      <c r="DY312" s="262"/>
      <c r="DZ312" s="262"/>
      <c r="EA312" s="262"/>
      <c r="EB312" s="262"/>
    </row>
    <row r="313" s="28" customFormat="1" customHeight="1" spans="1:132">
      <c r="A313" s="283" t="s">
        <v>3944</v>
      </c>
      <c r="B313" s="95" t="s">
        <v>1645</v>
      </c>
      <c r="C313" s="95" t="s">
        <v>1646</v>
      </c>
      <c r="D313" s="290" t="s">
        <v>944</v>
      </c>
      <c r="E313" s="112" t="s">
        <v>945</v>
      </c>
      <c r="F313" s="113"/>
      <c r="G313" s="99">
        <f t="shared" si="46"/>
        <v>0</v>
      </c>
      <c r="H313" s="114"/>
      <c r="I313" s="150">
        <f t="shared" si="47"/>
        <v>0</v>
      </c>
      <c r="J313" s="151">
        <f t="shared" si="40"/>
        <v>0</v>
      </c>
      <c r="K313" s="35"/>
      <c r="L313" s="157"/>
      <c r="M313" s="154">
        <f t="shared" si="41"/>
        <v>0</v>
      </c>
      <c r="N313" s="282">
        <f t="shared" si="42"/>
        <v>0</v>
      </c>
      <c r="O313" s="152"/>
      <c r="P313" s="152"/>
      <c r="Q313" s="152"/>
      <c r="R313" s="152"/>
      <c r="S313" s="152"/>
      <c r="T313" s="175"/>
      <c r="U313" s="176"/>
      <c r="V313" s="176"/>
      <c r="W313" s="176"/>
      <c r="X313" s="177"/>
      <c r="Y313" s="175"/>
      <c r="Z313" s="176"/>
      <c r="AA313" s="176"/>
      <c r="AB313" s="205"/>
      <c r="AC313" s="43"/>
      <c r="AD313" s="44"/>
      <c r="AE313" s="44"/>
      <c r="AF313" s="45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47"/>
      <c r="AR313" s="48"/>
      <c r="AS313" s="47"/>
      <c r="AT313" s="47"/>
      <c r="AU313" s="47"/>
      <c r="AV313" s="47"/>
      <c r="AW313" s="49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50"/>
      <c r="BL313" s="178"/>
      <c r="BM313" s="178"/>
      <c r="BN313" s="178"/>
      <c r="BO313" s="46"/>
      <c r="BP313" s="46"/>
      <c r="BQ313" s="46"/>
      <c r="BR313" s="46"/>
      <c r="BS313" s="46"/>
      <c r="BT313" s="46"/>
      <c r="BU313" s="46"/>
      <c r="BV313" s="51"/>
      <c r="BW313" s="52">
        <f t="shared" si="48"/>
        <v>0</v>
      </c>
      <c r="BX313" s="53">
        <f t="shared" si="43"/>
        <v>0</v>
      </c>
      <c r="BY313" s="53">
        <f t="shared" si="44"/>
        <v>0</v>
      </c>
      <c r="BZ313" s="54"/>
      <c r="CA313" s="262"/>
      <c r="CB313" s="262"/>
      <c r="CC313" s="262"/>
      <c r="CD313" s="262"/>
      <c r="CE313" s="262"/>
      <c r="CF313" s="262"/>
      <c r="CG313" s="262"/>
      <c r="CH313" s="262"/>
      <c r="CI313" s="262"/>
      <c r="CJ313" s="262"/>
      <c r="CK313" s="262"/>
      <c r="CL313" s="262"/>
      <c r="CM313" s="262"/>
      <c r="CN313" s="262"/>
      <c r="CO313" s="261">
        <f t="shared" si="45"/>
        <v>0</v>
      </c>
      <c r="CP313" s="262"/>
      <c r="CQ313" s="262"/>
      <c r="CR313" s="262"/>
      <c r="CS313" s="262"/>
      <c r="CT313" s="262"/>
      <c r="CU313" s="262"/>
      <c r="CV313" s="262"/>
      <c r="CW313" s="262"/>
      <c r="CX313" s="262"/>
      <c r="CY313" s="262"/>
      <c r="CZ313" s="262"/>
      <c r="DA313" s="262"/>
      <c r="DB313" s="262"/>
      <c r="DC313" s="262"/>
      <c r="DD313" s="262"/>
      <c r="DE313" s="262"/>
      <c r="DF313" s="262"/>
      <c r="DG313" s="262"/>
      <c r="DH313" s="262"/>
      <c r="DI313" s="262"/>
      <c r="DJ313" s="262"/>
      <c r="DK313" s="262"/>
      <c r="DL313" s="262"/>
      <c r="DM313" s="262"/>
      <c r="DN313" s="262"/>
      <c r="DO313" s="262"/>
      <c r="DP313" s="262"/>
      <c r="DQ313" s="262"/>
      <c r="DR313" s="262"/>
      <c r="DS313" s="262"/>
      <c r="DT313" s="262"/>
      <c r="DU313" s="262"/>
      <c r="DV313" s="262"/>
      <c r="DW313" s="262"/>
      <c r="DX313" s="262"/>
      <c r="DY313" s="262"/>
      <c r="DZ313" s="262"/>
      <c r="EA313" s="262"/>
      <c r="EB313" s="262"/>
    </row>
    <row r="314" s="28" customFormat="1" customHeight="1" spans="1:132">
      <c r="A314" s="283" t="s">
        <v>3944</v>
      </c>
      <c r="B314" s="95" t="s">
        <v>1645</v>
      </c>
      <c r="C314" s="95" t="s">
        <v>1646</v>
      </c>
      <c r="D314" s="290" t="s">
        <v>946</v>
      </c>
      <c r="E314" s="112" t="s">
        <v>947</v>
      </c>
      <c r="F314" s="98" t="s">
        <v>948</v>
      </c>
      <c r="G314" s="99">
        <f t="shared" si="46"/>
        <v>0</v>
      </c>
      <c r="H314" s="114"/>
      <c r="I314" s="150">
        <f t="shared" si="47"/>
        <v>0</v>
      </c>
      <c r="J314" s="151">
        <f t="shared" si="40"/>
        <v>0</v>
      </c>
      <c r="K314" s="35"/>
      <c r="L314" s="157"/>
      <c r="M314" s="154">
        <f t="shared" si="41"/>
        <v>0</v>
      </c>
      <c r="N314" s="282">
        <f t="shared" si="42"/>
        <v>0</v>
      </c>
      <c r="O314" s="152"/>
      <c r="P314" s="152"/>
      <c r="Q314" s="152"/>
      <c r="R314" s="152"/>
      <c r="S314" s="152"/>
      <c r="T314" s="175"/>
      <c r="U314" s="176"/>
      <c r="V314" s="176"/>
      <c r="W314" s="176"/>
      <c r="X314" s="177"/>
      <c r="Y314" s="175"/>
      <c r="Z314" s="176"/>
      <c r="AA314" s="176"/>
      <c r="AB314" s="205"/>
      <c r="AC314" s="43"/>
      <c r="AD314" s="44"/>
      <c r="AE314" s="44"/>
      <c r="AF314" s="45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47"/>
      <c r="AR314" s="48"/>
      <c r="AS314" s="47"/>
      <c r="AT314" s="47"/>
      <c r="AU314" s="47"/>
      <c r="AV314" s="47"/>
      <c r="AW314" s="49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50"/>
      <c r="BL314" s="178"/>
      <c r="BM314" s="178"/>
      <c r="BN314" s="178"/>
      <c r="BO314" s="46"/>
      <c r="BP314" s="46"/>
      <c r="BQ314" s="46"/>
      <c r="BR314" s="46"/>
      <c r="BS314" s="46"/>
      <c r="BT314" s="46"/>
      <c r="BU314" s="46"/>
      <c r="BV314" s="51"/>
      <c r="BW314" s="52">
        <f t="shared" si="48"/>
        <v>0</v>
      </c>
      <c r="BX314" s="53">
        <f t="shared" si="43"/>
        <v>0</v>
      </c>
      <c r="BY314" s="53">
        <f t="shared" si="44"/>
        <v>0</v>
      </c>
      <c r="BZ314" s="54"/>
      <c r="CA314" s="261"/>
      <c r="CB314" s="261"/>
      <c r="CC314" s="261"/>
      <c r="CD314" s="261"/>
      <c r="CE314" s="261"/>
      <c r="CF314" s="261"/>
      <c r="CG314" s="261"/>
      <c r="CH314" s="261"/>
      <c r="CI314" s="261"/>
      <c r="CJ314" s="261"/>
      <c r="CK314" s="261"/>
      <c r="CL314" s="261"/>
      <c r="CM314" s="261"/>
      <c r="CN314" s="261"/>
      <c r="CO314" s="261">
        <f t="shared" si="45"/>
        <v>0</v>
      </c>
      <c r="CP314" s="261"/>
      <c r="CQ314" s="261"/>
      <c r="CR314" s="261"/>
      <c r="CS314" s="261"/>
      <c r="CT314" s="261"/>
      <c r="CU314" s="261"/>
      <c r="CV314" s="261"/>
      <c r="CW314" s="261"/>
      <c r="CX314" s="261"/>
      <c r="CY314" s="261"/>
      <c r="CZ314" s="261"/>
      <c r="DA314" s="261"/>
      <c r="DB314" s="261"/>
      <c r="DC314" s="261"/>
      <c r="DD314" s="261"/>
      <c r="DE314" s="261"/>
      <c r="DF314" s="261"/>
      <c r="DG314" s="261"/>
      <c r="DH314" s="261"/>
      <c r="DI314" s="261"/>
      <c r="DJ314" s="261"/>
      <c r="DK314" s="261"/>
      <c r="DL314" s="261"/>
      <c r="DM314" s="261"/>
      <c r="DN314" s="261"/>
      <c r="DO314" s="261"/>
      <c r="DP314" s="261"/>
      <c r="DQ314" s="261"/>
      <c r="DR314" s="261"/>
      <c r="DS314" s="261"/>
      <c r="DT314" s="261"/>
      <c r="DU314" s="261"/>
      <c r="DV314" s="261"/>
      <c r="DW314" s="261"/>
      <c r="DX314" s="261"/>
      <c r="DY314" s="261"/>
      <c r="DZ314" s="261"/>
      <c r="EA314" s="261"/>
      <c r="EB314" s="261"/>
    </row>
    <row r="315" s="28" customFormat="1" customHeight="1" spans="1:132">
      <c r="A315" s="283" t="s">
        <v>3944</v>
      </c>
      <c r="B315" s="95" t="s">
        <v>1645</v>
      </c>
      <c r="C315" s="95" t="s">
        <v>1646</v>
      </c>
      <c r="D315" s="290" t="s">
        <v>949</v>
      </c>
      <c r="E315" s="112" t="s">
        <v>950</v>
      </c>
      <c r="F315" s="98" t="s">
        <v>951</v>
      </c>
      <c r="G315" s="99">
        <f t="shared" si="46"/>
        <v>0</v>
      </c>
      <c r="H315" s="114"/>
      <c r="I315" s="150">
        <f t="shared" si="47"/>
        <v>0</v>
      </c>
      <c r="J315" s="151">
        <f t="shared" si="40"/>
        <v>0</v>
      </c>
      <c r="K315" s="35"/>
      <c r="L315" s="157"/>
      <c r="M315" s="154">
        <f t="shared" si="41"/>
        <v>0</v>
      </c>
      <c r="N315" s="282">
        <f t="shared" si="42"/>
        <v>0</v>
      </c>
      <c r="O315" s="152"/>
      <c r="P315" s="152"/>
      <c r="Q315" s="152"/>
      <c r="R315" s="152"/>
      <c r="S315" s="152"/>
      <c r="T315" s="175"/>
      <c r="U315" s="176"/>
      <c r="V315" s="176"/>
      <c r="W315" s="176"/>
      <c r="X315" s="177"/>
      <c r="Y315" s="175"/>
      <c r="Z315" s="176"/>
      <c r="AA315" s="176"/>
      <c r="AB315" s="205"/>
      <c r="AC315" s="43"/>
      <c r="AD315" s="44"/>
      <c r="AE315" s="44"/>
      <c r="AF315" s="45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47"/>
      <c r="AR315" s="48"/>
      <c r="AS315" s="47"/>
      <c r="AT315" s="47"/>
      <c r="AU315" s="47"/>
      <c r="AV315" s="47"/>
      <c r="AW315" s="49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50"/>
      <c r="BL315" s="178"/>
      <c r="BM315" s="178"/>
      <c r="BN315" s="178"/>
      <c r="BO315" s="46"/>
      <c r="BP315" s="46"/>
      <c r="BQ315" s="46"/>
      <c r="BR315" s="46"/>
      <c r="BS315" s="46"/>
      <c r="BT315" s="46"/>
      <c r="BU315" s="46"/>
      <c r="BV315" s="51"/>
      <c r="BW315" s="52">
        <f t="shared" si="48"/>
        <v>0</v>
      </c>
      <c r="BX315" s="53">
        <f t="shared" si="43"/>
        <v>0</v>
      </c>
      <c r="BY315" s="53">
        <f t="shared" si="44"/>
        <v>0</v>
      </c>
      <c r="BZ315" s="54"/>
      <c r="CA315" s="261"/>
      <c r="CB315" s="261"/>
      <c r="CC315" s="261"/>
      <c r="CD315" s="261"/>
      <c r="CE315" s="261"/>
      <c r="CF315" s="261"/>
      <c r="CG315" s="261"/>
      <c r="CH315" s="261"/>
      <c r="CI315" s="261"/>
      <c r="CJ315" s="261"/>
      <c r="CK315" s="261"/>
      <c r="CL315" s="261"/>
      <c r="CM315" s="261"/>
      <c r="CN315" s="261"/>
      <c r="CO315" s="261">
        <f t="shared" si="45"/>
        <v>0</v>
      </c>
      <c r="CP315" s="261"/>
      <c r="CQ315" s="261"/>
      <c r="CR315" s="261"/>
      <c r="CS315" s="261"/>
      <c r="CT315" s="261"/>
      <c r="CU315" s="261"/>
      <c r="CV315" s="261"/>
      <c r="CW315" s="261"/>
      <c r="CX315" s="261"/>
      <c r="CY315" s="261"/>
      <c r="CZ315" s="261"/>
      <c r="DA315" s="261"/>
      <c r="DB315" s="261"/>
      <c r="DC315" s="261"/>
      <c r="DD315" s="261"/>
      <c r="DE315" s="261"/>
      <c r="DF315" s="261"/>
      <c r="DG315" s="261"/>
      <c r="DH315" s="261"/>
      <c r="DI315" s="261"/>
      <c r="DJ315" s="261"/>
      <c r="DK315" s="261"/>
      <c r="DL315" s="261"/>
      <c r="DM315" s="261"/>
      <c r="DN315" s="261"/>
      <c r="DO315" s="261"/>
      <c r="DP315" s="261"/>
      <c r="DQ315" s="261"/>
      <c r="DR315" s="261"/>
      <c r="DS315" s="261"/>
      <c r="DT315" s="261"/>
      <c r="DU315" s="261"/>
      <c r="DV315" s="261"/>
      <c r="DW315" s="261"/>
      <c r="DX315" s="261"/>
      <c r="DY315" s="261"/>
      <c r="DZ315" s="261"/>
      <c r="EA315" s="261"/>
      <c r="EB315" s="261"/>
    </row>
    <row r="316" s="28" customFormat="1" customHeight="1" spans="1:132">
      <c r="A316" s="283" t="s">
        <v>3944</v>
      </c>
      <c r="B316" s="95" t="s">
        <v>1645</v>
      </c>
      <c r="C316" s="95" t="s">
        <v>1646</v>
      </c>
      <c r="D316" s="290" t="s">
        <v>952</v>
      </c>
      <c r="E316" s="112" t="s">
        <v>953</v>
      </c>
      <c r="F316" s="98" t="s">
        <v>954</v>
      </c>
      <c r="G316" s="99">
        <f t="shared" si="46"/>
        <v>0</v>
      </c>
      <c r="H316" s="114"/>
      <c r="I316" s="150">
        <f t="shared" si="47"/>
        <v>0</v>
      </c>
      <c r="J316" s="151">
        <f t="shared" si="40"/>
        <v>0</v>
      </c>
      <c r="K316" s="35"/>
      <c r="L316" s="157"/>
      <c r="M316" s="154">
        <f t="shared" si="41"/>
        <v>0</v>
      </c>
      <c r="N316" s="282">
        <f t="shared" si="42"/>
        <v>0</v>
      </c>
      <c r="O316" s="152"/>
      <c r="P316" s="152"/>
      <c r="Q316" s="152"/>
      <c r="R316" s="152"/>
      <c r="S316" s="152"/>
      <c r="T316" s="175"/>
      <c r="U316" s="176"/>
      <c r="V316" s="176"/>
      <c r="W316" s="176"/>
      <c r="X316" s="177"/>
      <c r="Y316" s="175"/>
      <c r="Z316" s="176"/>
      <c r="AA316" s="176"/>
      <c r="AB316" s="205"/>
      <c r="AC316" s="43"/>
      <c r="AD316" s="44"/>
      <c r="AE316" s="44"/>
      <c r="AF316" s="45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47"/>
      <c r="AR316" s="48"/>
      <c r="AS316" s="47"/>
      <c r="AT316" s="47"/>
      <c r="AU316" s="47"/>
      <c r="AV316" s="47"/>
      <c r="AW316" s="49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50"/>
      <c r="BL316" s="178"/>
      <c r="BM316" s="178"/>
      <c r="BN316" s="178"/>
      <c r="BO316" s="46"/>
      <c r="BP316" s="46"/>
      <c r="BQ316" s="46"/>
      <c r="BR316" s="46"/>
      <c r="BS316" s="46"/>
      <c r="BT316" s="46"/>
      <c r="BU316" s="46"/>
      <c r="BV316" s="51"/>
      <c r="BW316" s="52">
        <f t="shared" si="48"/>
        <v>0</v>
      </c>
      <c r="BX316" s="53">
        <f t="shared" si="43"/>
        <v>0</v>
      </c>
      <c r="BY316" s="53">
        <f t="shared" si="44"/>
        <v>0</v>
      </c>
      <c r="BZ316" s="54"/>
      <c r="CA316" s="261"/>
      <c r="CB316" s="261"/>
      <c r="CC316" s="261"/>
      <c r="CD316" s="261"/>
      <c r="CE316" s="261"/>
      <c r="CF316" s="261"/>
      <c r="CG316" s="261"/>
      <c r="CH316" s="261"/>
      <c r="CI316" s="261"/>
      <c r="CJ316" s="261"/>
      <c r="CK316" s="261"/>
      <c r="CL316" s="261"/>
      <c r="CM316" s="261"/>
      <c r="CN316" s="261"/>
      <c r="CO316" s="261">
        <f t="shared" si="45"/>
        <v>0</v>
      </c>
      <c r="CP316" s="261"/>
      <c r="CQ316" s="261"/>
      <c r="CR316" s="261"/>
      <c r="CS316" s="261"/>
      <c r="CT316" s="261"/>
      <c r="CU316" s="261"/>
      <c r="CV316" s="261"/>
      <c r="CW316" s="261"/>
      <c r="CX316" s="261"/>
      <c r="CY316" s="261"/>
      <c r="CZ316" s="261"/>
      <c r="DA316" s="261"/>
      <c r="DB316" s="261"/>
      <c r="DC316" s="261"/>
      <c r="DD316" s="261"/>
      <c r="DE316" s="261"/>
      <c r="DF316" s="261"/>
      <c r="DG316" s="261"/>
      <c r="DH316" s="261"/>
      <c r="DI316" s="261"/>
      <c r="DJ316" s="261"/>
      <c r="DK316" s="261"/>
      <c r="DL316" s="261"/>
      <c r="DM316" s="261"/>
      <c r="DN316" s="261"/>
      <c r="DO316" s="261"/>
      <c r="DP316" s="261"/>
      <c r="DQ316" s="261"/>
      <c r="DR316" s="261"/>
      <c r="DS316" s="261"/>
      <c r="DT316" s="261"/>
      <c r="DU316" s="261"/>
      <c r="DV316" s="261"/>
      <c r="DW316" s="261"/>
      <c r="DX316" s="261"/>
      <c r="DY316" s="261"/>
      <c r="DZ316" s="261"/>
      <c r="EA316" s="261"/>
      <c r="EB316" s="261"/>
    </row>
    <row r="317" s="28" customFormat="1" customHeight="1" spans="1:132">
      <c r="A317" s="283" t="s">
        <v>3944</v>
      </c>
      <c r="B317" s="95" t="s">
        <v>1645</v>
      </c>
      <c r="C317" s="95" t="s">
        <v>1646</v>
      </c>
      <c r="D317" s="290" t="s">
        <v>955</v>
      </c>
      <c r="E317" s="112" t="s">
        <v>956</v>
      </c>
      <c r="F317" s="98" t="s">
        <v>957</v>
      </c>
      <c r="G317" s="99">
        <f t="shared" si="46"/>
        <v>0</v>
      </c>
      <c r="H317" s="114"/>
      <c r="I317" s="150">
        <f t="shared" si="47"/>
        <v>0</v>
      </c>
      <c r="J317" s="151">
        <f t="shared" si="40"/>
        <v>0</v>
      </c>
      <c r="K317" s="35"/>
      <c r="L317" s="157"/>
      <c r="M317" s="154">
        <f t="shared" si="41"/>
        <v>0</v>
      </c>
      <c r="N317" s="282">
        <f t="shared" si="42"/>
        <v>0</v>
      </c>
      <c r="O317" s="152"/>
      <c r="P317" s="152"/>
      <c r="Q317" s="152"/>
      <c r="R317" s="152"/>
      <c r="S317" s="152"/>
      <c r="T317" s="175"/>
      <c r="U317" s="176"/>
      <c r="V317" s="176"/>
      <c r="W317" s="176"/>
      <c r="X317" s="177"/>
      <c r="Y317" s="175"/>
      <c r="Z317" s="176"/>
      <c r="AA317" s="176"/>
      <c r="AB317" s="205"/>
      <c r="AC317" s="43"/>
      <c r="AD317" s="44"/>
      <c r="AE317" s="44"/>
      <c r="AF317" s="45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47"/>
      <c r="AR317" s="48"/>
      <c r="AS317" s="47"/>
      <c r="AT317" s="47"/>
      <c r="AU317" s="47"/>
      <c r="AV317" s="47"/>
      <c r="AW317" s="49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50"/>
      <c r="BL317" s="178"/>
      <c r="BM317" s="178"/>
      <c r="BN317" s="178"/>
      <c r="BO317" s="46"/>
      <c r="BP317" s="46"/>
      <c r="BQ317" s="46"/>
      <c r="BR317" s="46"/>
      <c r="BS317" s="46"/>
      <c r="BT317" s="46"/>
      <c r="BU317" s="46"/>
      <c r="BV317" s="51"/>
      <c r="BW317" s="52">
        <f t="shared" si="48"/>
        <v>0</v>
      </c>
      <c r="BX317" s="53">
        <f t="shared" si="43"/>
        <v>0</v>
      </c>
      <c r="BY317" s="53">
        <f t="shared" si="44"/>
        <v>0</v>
      </c>
      <c r="BZ317" s="54"/>
      <c r="CA317" s="261"/>
      <c r="CB317" s="261"/>
      <c r="CC317" s="261"/>
      <c r="CD317" s="261"/>
      <c r="CE317" s="261"/>
      <c r="CF317" s="261"/>
      <c r="CG317" s="261"/>
      <c r="CH317" s="261"/>
      <c r="CI317" s="261"/>
      <c r="CJ317" s="261"/>
      <c r="CK317" s="261"/>
      <c r="CL317" s="261"/>
      <c r="CM317" s="261"/>
      <c r="CN317" s="261"/>
      <c r="CO317" s="261">
        <f t="shared" si="45"/>
        <v>0</v>
      </c>
      <c r="CP317" s="261"/>
      <c r="CQ317" s="261"/>
      <c r="CR317" s="261"/>
      <c r="CS317" s="261"/>
      <c r="CT317" s="261"/>
      <c r="CU317" s="261"/>
      <c r="CV317" s="261"/>
      <c r="CW317" s="261"/>
      <c r="CX317" s="261"/>
      <c r="CY317" s="261"/>
      <c r="CZ317" s="261"/>
      <c r="DA317" s="261"/>
      <c r="DB317" s="261"/>
      <c r="DC317" s="261"/>
      <c r="DD317" s="261"/>
      <c r="DE317" s="261"/>
      <c r="DF317" s="261"/>
      <c r="DG317" s="261"/>
      <c r="DH317" s="261"/>
      <c r="DI317" s="261"/>
      <c r="DJ317" s="261"/>
      <c r="DK317" s="261"/>
      <c r="DL317" s="261"/>
      <c r="DM317" s="261"/>
      <c r="DN317" s="261"/>
      <c r="DO317" s="261"/>
      <c r="DP317" s="261"/>
      <c r="DQ317" s="261"/>
      <c r="DR317" s="261"/>
      <c r="DS317" s="261"/>
      <c r="DT317" s="261"/>
      <c r="DU317" s="261"/>
      <c r="DV317" s="261"/>
      <c r="DW317" s="261"/>
      <c r="DX317" s="261"/>
      <c r="DY317" s="261"/>
      <c r="DZ317" s="261"/>
      <c r="EA317" s="261"/>
      <c r="EB317" s="261"/>
    </row>
    <row r="318" s="28" customFormat="1" customHeight="1" spans="1:132">
      <c r="A318" s="283" t="s">
        <v>3944</v>
      </c>
      <c r="B318" s="95"/>
      <c r="C318" s="95" t="s">
        <v>2334</v>
      </c>
      <c r="D318" s="290" t="s">
        <v>958</v>
      </c>
      <c r="E318" s="109" t="s">
        <v>959</v>
      </c>
      <c r="F318" s="110" t="s">
        <v>960</v>
      </c>
      <c r="G318" s="99">
        <f t="shared" si="46"/>
        <v>0</v>
      </c>
      <c r="H318" s="100"/>
      <c r="I318" s="150">
        <f t="shared" si="47"/>
        <v>0</v>
      </c>
      <c r="J318" s="151">
        <f t="shared" si="40"/>
        <v>0</v>
      </c>
      <c r="K318" s="35"/>
      <c r="L318" s="157"/>
      <c r="M318" s="154">
        <f t="shared" si="41"/>
        <v>0</v>
      </c>
      <c r="N318" s="282">
        <f t="shared" si="42"/>
        <v>0</v>
      </c>
      <c r="O318" s="152"/>
      <c r="P318" s="152"/>
      <c r="Q318" s="152"/>
      <c r="R318" s="152"/>
      <c r="S318" s="152"/>
      <c r="T318" s="175"/>
      <c r="U318" s="176"/>
      <c r="V318" s="176"/>
      <c r="W318" s="176"/>
      <c r="X318" s="177"/>
      <c r="Y318" s="175"/>
      <c r="Z318" s="176"/>
      <c r="AA318" s="176"/>
      <c r="AB318" s="205"/>
      <c r="AC318" s="43"/>
      <c r="AD318" s="44"/>
      <c r="AE318" s="44"/>
      <c r="AF318" s="45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47"/>
      <c r="AR318" s="48"/>
      <c r="AS318" s="47"/>
      <c r="AT318" s="47"/>
      <c r="AU318" s="47"/>
      <c r="AV318" s="47"/>
      <c r="AW318" s="49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50"/>
      <c r="BL318" s="178"/>
      <c r="BM318" s="178"/>
      <c r="BN318" s="178"/>
      <c r="BO318" s="46"/>
      <c r="BP318" s="46"/>
      <c r="BQ318" s="46"/>
      <c r="BR318" s="46"/>
      <c r="BS318" s="46"/>
      <c r="BT318" s="46"/>
      <c r="BU318" s="46"/>
      <c r="BV318" s="51"/>
      <c r="BW318" s="52">
        <f t="shared" si="48"/>
        <v>0</v>
      </c>
      <c r="BX318" s="53">
        <f t="shared" si="43"/>
        <v>0</v>
      </c>
      <c r="BY318" s="53">
        <f t="shared" si="44"/>
        <v>0</v>
      </c>
      <c r="BZ318" s="54"/>
      <c r="CA318" s="261"/>
      <c r="CB318" s="261"/>
      <c r="CC318" s="261"/>
      <c r="CD318" s="261"/>
      <c r="CE318" s="261"/>
      <c r="CF318" s="261"/>
      <c r="CG318" s="261"/>
      <c r="CH318" s="261"/>
      <c r="CI318" s="261"/>
      <c r="CJ318" s="261"/>
      <c r="CK318" s="261"/>
      <c r="CL318" s="261"/>
      <c r="CM318" s="261"/>
      <c r="CN318" s="261"/>
      <c r="CO318" s="261">
        <f t="shared" si="45"/>
        <v>0</v>
      </c>
      <c r="CP318" s="261"/>
      <c r="CQ318" s="261"/>
      <c r="CR318" s="261"/>
      <c r="CS318" s="261"/>
      <c r="CT318" s="261"/>
      <c r="CU318" s="261"/>
      <c r="CV318" s="261"/>
      <c r="CW318" s="261"/>
      <c r="CX318" s="261"/>
      <c r="CY318" s="261"/>
      <c r="CZ318" s="261"/>
      <c r="DA318" s="261"/>
      <c r="DB318" s="261"/>
      <c r="DC318" s="261"/>
      <c r="DD318" s="261"/>
      <c r="DE318" s="261"/>
      <c r="DF318" s="261"/>
      <c r="DG318" s="261"/>
      <c r="DH318" s="261"/>
      <c r="DI318" s="261"/>
      <c r="DJ318" s="261"/>
      <c r="DK318" s="261"/>
      <c r="DL318" s="261"/>
      <c r="DM318" s="261"/>
      <c r="DN318" s="261"/>
      <c r="DO318" s="261"/>
      <c r="DP318" s="261"/>
      <c r="DQ318" s="261"/>
      <c r="DR318" s="261"/>
      <c r="DS318" s="261"/>
      <c r="DT318" s="261"/>
      <c r="DU318" s="261"/>
      <c r="DV318" s="261"/>
      <c r="DW318" s="261"/>
      <c r="DX318" s="261"/>
      <c r="DY318" s="261"/>
      <c r="DZ318" s="261"/>
      <c r="EA318" s="261"/>
      <c r="EB318" s="261"/>
    </row>
    <row r="319" s="28" customFormat="1" customHeight="1" spans="1:132">
      <c r="A319" s="283" t="s">
        <v>3944</v>
      </c>
      <c r="B319" s="95"/>
      <c r="C319" s="95" t="s">
        <v>2334</v>
      </c>
      <c r="D319" s="290" t="s">
        <v>961</v>
      </c>
      <c r="E319" s="109" t="s">
        <v>807</v>
      </c>
      <c r="F319" s="110" t="s">
        <v>962</v>
      </c>
      <c r="G319" s="99">
        <f t="shared" si="46"/>
        <v>0</v>
      </c>
      <c r="H319" s="100"/>
      <c r="I319" s="150">
        <f t="shared" si="47"/>
        <v>0</v>
      </c>
      <c r="J319" s="151">
        <f t="shared" si="40"/>
        <v>0</v>
      </c>
      <c r="K319" s="35"/>
      <c r="L319" s="157"/>
      <c r="M319" s="154">
        <f t="shared" si="41"/>
        <v>0</v>
      </c>
      <c r="N319" s="282">
        <f t="shared" si="42"/>
        <v>0</v>
      </c>
      <c r="O319" s="152"/>
      <c r="P319" s="152"/>
      <c r="Q319" s="152"/>
      <c r="R319" s="152"/>
      <c r="S319" s="152"/>
      <c r="T319" s="175"/>
      <c r="U319" s="176"/>
      <c r="V319" s="176"/>
      <c r="W319" s="176"/>
      <c r="X319" s="177"/>
      <c r="Y319" s="175"/>
      <c r="Z319" s="176"/>
      <c r="AA319" s="176"/>
      <c r="AB319" s="205"/>
      <c r="AC319" s="43"/>
      <c r="AD319" s="44"/>
      <c r="AE319" s="44"/>
      <c r="AF319" s="45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47"/>
      <c r="AR319" s="48"/>
      <c r="AS319" s="47"/>
      <c r="AT319" s="47"/>
      <c r="AU319" s="47"/>
      <c r="AV319" s="47"/>
      <c r="AW319" s="49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50"/>
      <c r="BL319" s="178"/>
      <c r="BM319" s="178"/>
      <c r="BN319" s="178"/>
      <c r="BO319" s="46"/>
      <c r="BP319" s="46"/>
      <c r="BQ319" s="46"/>
      <c r="BR319" s="46"/>
      <c r="BS319" s="46"/>
      <c r="BT319" s="46"/>
      <c r="BU319" s="46"/>
      <c r="BV319" s="51"/>
      <c r="BW319" s="52">
        <f t="shared" si="48"/>
        <v>0</v>
      </c>
      <c r="BX319" s="53">
        <f t="shared" si="43"/>
        <v>0</v>
      </c>
      <c r="BY319" s="53">
        <f t="shared" si="44"/>
        <v>0</v>
      </c>
      <c r="BZ319" s="54"/>
      <c r="CA319" s="261"/>
      <c r="CB319" s="261"/>
      <c r="CC319" s="261"/>
      <c r="CD319" s="261"/>
      <c r="CE319" s="261"/>
      <c r="CF319" s="261"/>
      <c r="CG319" s="261"/>
      <c r="CH319" s="261"/>
      <c r="CI319" s="261"/>
      <c r="CJ319" s="261"/>
      <c r="CK319" s="261"/>
      <c r="CL319" s="261"/>
      <c r="CM319" s="261"/>
      <c r="CN319" s="261"/>
      <c r="CO319" s="261">
        <f t="shared" si="45"/>
        <v>0</v>
      </c>
      <c r="CP319" s="261"/>
      <c r="CQ319" s="261"/>
      <c r="CR319" s="261"/>
      <c r="CS319" s="261"/>
      <c r="CT319" s="261"/>
      <c r="CU319" s="261"/>
      <c r="CV319" s="261"/>
      <c r="CW319" s="261"/>
      <c r="CX319" s="261"/>
      <c r="CY319" s="261"/>
      <c r="CZ319" s="261"/>
      <c r="DA319" s="261"/>
      <c r="DB319" s="261"/>
      <c r="DC319" s="261"/>
      <c r="DD319" s="261"/>
      <c r="DE319" s="261"/>
      <c r="DF319" s="261"/>
      <c r="DG319" s="261"/>
      <c r="DH319" s="261"/>
      <c r="DI319" s="261"/>
      <c r="DJ319" s="261"/>
      <c r="DK319" s="261"/>
      <c r="DL319" s="261"/>
      <c r="DM319" s="261"/>
      <c r="DN319" s="261"/>
      <c r="DO319" s="261"/>
      <c r="DP319" s="261"/>
      <c r="DQ319" s="261"/>
      <c r="DR319" s="261"/>
      <c r="DS319" s="261"/>
      <c r="DT319" s="261"/>
      <c r="DU319" s="261"/>
      <c r="DV319" s="261"/>
      <c r="DW319" s="261"/>
      <c r="DX319" s="261"/>
      <c r="DY319" s="261"/>
      <c r="DZ319" s="261"/>
      <c r="EA319" s="261"/>
      <c r="EB319" s="261"/>
    </row>
    <row r="320" s="28" customFormat="1" customHeight="1" spans="1:132">
      <c r="A320" s="283" t="s">
        <v>3944</v>
      </c>
      <c r="B320" s="95"/>
      <c r="C320" s="95" t="s">
        <v>2334</v>
      </c>
      <c r="D320" s="290" t="s">
        <v>963</v>
      </c>
      <c r="E320" s="109" t="s">
        <v>801</v>
      </c>
      <c r="F320" s="110" t="s">
        <v>964</v>
      </c>
      <c r="G320" s="99">
        <f t="shared" si="46"/>
        <v>0</v>
      </c>
      <c r="H320" s="100"/>
      <c r="I320" s="150">
        <f t="shared" si="47"/>
        <v>0</v>
      </c>
      <c r="J320" s="151">
        <f t="shared" si="40"/>
        <v>0</v>
      </c>
      <c r="K320" s="35"/>
      <c r="L320" s="157"/>
      <c r="M320" s="154">
        <f t="shared" si="41"/>
        <v>0</v>
      </c>
      <c r="N320" s="282">
        <f t="shared" si="42"/>
        <v>0</v>
      </c>
      <c r="O320" s="152"/>
      <c r="P320" s="152"/>
      <c r="Q320" s="152"/>
      <c r="R320" s="152"/>
      <c r="S320" s="152"/>
      <c r="T320" s="175"/>
      <c r="U320" s="176"/>
      <c r="V320" s="176"/>
      <c r="W320" s="176"/>
      <c r="X320" s="177"/>
      <c r="Y320" s="175"/>
      <c r="Z320" s="176"/>
      <c r="AA320" s="176"/>
      <c r="AB320" s="205"/>
      <c r="AC320" s="43"/>
      <c r="AD320" s="44"/>
      <c r="AE320" s="44"/>
      <c r="AF320" s="45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47"/>
      <c r="AR320" s="48"/>
      <c r="AS320" s="47"/>
      <c r="AT320" s="47"/>
      <c r="AU320" s="47"/>
      <c r="AV320" s="47"/>
      <c r="AW320" s="49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50"/>
      <c r="BL320" s="178"/>
      <c r="BM320" s="178"/>
      <c r="BN320" s="178"/>
      <c r="BO320" s="46"/>
      <c r="BP320" s="46"/>
      <c r="BQ320" s="46"/>
      <c r="BR320" s="46"/>
      <c r="BS320" s="46"/>
      <c r="BT320" s="46"/>
      <c r="BU320" s="46"/>
      <c r="BV320" s="51"/>
      <c r="BW320" s="52">
        <f t="shared" si="48"/>
        <v>0</v>
      </c>
      <c r="BX320" s="53">
        <f t="shared" si="43"/>
        <v>0</v>
      </c>
      <c r="BY320" s="53">
        <f t="shared" si="44"/>
        <v>0</v>
      </c>
      <c r="BZ320" s="54"/>
      <c r="CA320" s="261"/>
      <c r="CB320" s="261"/>
      <c r="CC320" s="261"/>
      <c r="CD320" s="261"/>
      <c r="CE320" s="261"/>
      <c r="CF320" s="261"/>
      <c r="CG320" s="261"/>
      <c r="CH320" s="261"/>
      <c r="CI320" s="261"/>
      <c r="CJ320" s="261"/>
      <c r="CK320" s="261"/>
      <c r="CL320" s="261"/>
      <c r="CM320" s="261"/>
      <c r="CN320" s="261"/>
      <c r="CO320" s="261">
        <f t="shared" si="45"/>
        <v>0</v>
      </c>
      <c r="CP320" s="261"/>
      <c r="CQ320" s="261"/>
      <c r="CR320" s="261"/>
      <c r="CS320" s="261"/>
      <c r="CT320" s="261"/>
      <c r="CU320" s="261"/>
      <c r="CV320" s="261"/>
      <c r="CW320" s="261"/>
      <c r="CX320" s="261"/>
      <c r="CY320" s="261"/>
      <c r="CZ320" s="261"/>
      <c r="DA320" s="261"/>
      <c r="DB320" s="261"/>
      <c r="DC320" s="261"/>
      <c r="DD320" s="261"/>
      <c r="DE320" s="261"/>
      <c r="DF320" s="261"/>
      <c r="DG320" s="261"/>
      <c r="DH320" s="261"/>
      <c r="DI320" s="261"/>
      <c r="DJ320" s="261"/>
      <c r="DK320" s="261"/>
      <c r="DL320" s="261"/>
      <c r="DM320" s="261"/>
      <c r="DN320" s="261"/>
      <c r="DO320" s="261"/>
      <c r="DP320" s="261"/>
      <c r="DQ320" s="261"/>
      <c r="DR320" s="261"/>
      <c r="DS320" s="261"/>
      <c r="DT320" s="261"/>
      <c r="DU320" s="261"/>
      <c r="DV320" s="261"/>
      <c r="DW320" s="261"/>
      <c r="DX320" s="261"/>
      <c r="DY320" s="261"/>
      <c r="DZ320" s="261"/>
      <c r="EA320" s="261"/>
      <c r="EB320" s="261"/>
    </row>
    <row r="321" s="28" customFormat="1" customHeight="1" spans="1:132">
      <c r="A321" s="283" t="s">
        <v>3944</v>
      </c>
      <c r="B321" s="95"/>
      <c r="C321" s="95" t="s">
        <v>2334</v>
      </c>
      <c r="D321" s="290" t="s">
        <v>965</v>
      </c>
      <c r="E321" s="109" t="s">
        <v>966</v>
      </c>
      <c r="F321" s="110" t="s">
        <v>967</v>
      </c>
      <c r="G321" s="99">
        <f t="shared" si="46"/>
        <v>0</v>
      </c>
      <c r="H321" s="100"/>
      <c r="I321" s="150">
        <f t="shared" si="47"/>
        <v>0</v>
      </c>
      <c r="J321" s="151">
        <f t="shared" si="40"/>
        <v>0</v>
      </c>
      <c r="K321" s="35"/>
      <c r="L321" s="157"/>
      <c r="M321" s="154">
        <f t="shared" si="41"/>
        <v>0</v>
      </c>
      <c r="N321" s="282">
        <f t="shared" si="42"/>
        <v>0</v>
      </c>
      <c r="O321" s="152"/>
      <c r="P321" s="152"/>
      <c r="Q321" s="152"/>
      <c r="R321" s="152"/>
      <c r="S321" s="152"/>
      <c r="T321" s="175"/>
      <c r="U321" s="176"/>
      <c r="V321" s="176"/>
      <c r="W321" s="176"/>
      <c r="X321" s="177"/>
      <c r="Y321" s="175"/>
      <c r="Z321" s="176"/>
      <c r="AA321" s="176"/>
      <c r="AB321" s="205"/>
      <c r="AC321" s="43"/>
      <c r="AD321" s="44"/>
      <c r="AE321" s="44"/>
      <c r="AF321" s="45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47"/>
      <c r="AR321" s="48"/>
      <c r="AS321" s="47"/>
      <c r="AT321" s="47"/>
      <c r="AU321" s="47"/>
      <c r="AV321" s="47"/>
      <c r="AW321" s="49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50"/>
      <c r="BL321" s="178"/>
      <c r="BM321" s="178"/>
      <c r="BN321" s="178"/>
      <c r="BO321" s="46"/>
      <c r="BP321" s="46"/>
      <c r="BQ321" s="46"/>
      <c r="BR321" s="46"/>
      <c r="BS321" s="46"/>
      <c r="BT321" s="46"/>
      <c r="BU321" s="46"/>
      <c r="BV321" s="51"/>
      <c r="BW321" s="52">
        <f t="shared" si="48"/>
        <v>0</v>
      </c>
      <c r="BX321" s="53">
        <f t="shared" si="43"/>
        <v>0</v>
      </c>
      <c r="BY321" s="53">
        <f t="shared" si="44"/>
        <v>0</v>
      </c>
      <c r="BZ321" s="54"/>
      <c r="CA321" s="261"/>
      <c r="CB321" s="261"/>
      <c r="CC321" s="261"/>
      <c r="CD321" s="261"/>
      <c r="CE321" s="261"/>
      <c r="CF321" s="261"/>
      <c r="CG321" s="261"/>
      <c r="CH321" s="261"/>
      <c r="CI321" s="261"/>
      <c r="CJ321" s="261"/>
      <c r="CK321" s="261"/>
      <c r="CL321" s="261"/>
      <c r="CM321" s="261"/>
      <c r="CN321" s="261"/>
      <c r="CO321" s="261">
        <f t="shared" si="45"/>
        <v>0</v>
      </c>
      <c r="CP321" s="261"/>
      <c r="CQ321" s="261"/>
      <c r="CR321" s="261"/>
      <c r="CS321" s="261"/>
      <c r="CT321" s="261"/>
      <c r="CU321" s="261"/>
      <c r="CV321" s="261"/>
      <c r="CW321" s="261"/>
      <c r="CX321" s="261"/>
      <c r="CY321" s="261"/>
      <c r="CZ321" s="261"/>
      <c r="DA321" s="261"/>
      <c r="DB321" s="261"/>
      <c r="DC321" s="261"/>
      <c r="DD321" s="261"/>
      <c r="DE321" s="261"/>
      <c r="DF321" s="261"/>
      <c r="DG321" s="261"/>
      <c r="DH321" s="261"/>
      <c r="DI321" s="261"/>
      <c r="DJ321" s="261"/>
      <c r="DK321" s="261"/>
      <c r="DL321" s="261"/>
      <c r="DM321" s="261"/>
      <c r="DN321" s="261"/>
      <c r="DO321" s="261"/>
      <c r="DP321" s="261"/>
      <c r="DQ321" s="261"/>
      <c r="DR321" s="261"/>
      <c r="DS321" s="261"/>
      <c r="DT321" s="261"/>
      <c r="DU321" s="261"/>
      <c r="DV321" s="261"/>
      <c r="DW321" s="261"/>
      <c r="DX321" s="261"/>
      <c r="DY321" s="261"/>
      <c r="DZ321" s="261"/>
      <c r="EA321" s="261"/>
      <c r="EB321" s="261"/>
    </row>
    <row r="322" s="28" customFormat="1" customHeight="1" spans="1:132">
      <c r="A322" s="283" t="s">
        <v>3944</v>
      </c>
      <c r="B322" s="95"/>
      <c r="C322" s="95" t="s">
        <v>2334</v>
      </c>
      <c r="D322" s="290" t="s">
        <v>968</v>
      </c>
      <c r="E322" s="109" t="s">
        <v>969</v>
      </c>
      <c r="F322" s="110" t="s">
        <v>970</v>
      </c>
      <c r="G322" s="99">
        <f t="shared" si="46"/>
        <v>0</v>
      </c>
      <c r="H322" s="100"/>
      <c r="I322" s="150">
        <f t="shared" si="47"/>
        <v>0</v>
      </c>
      <c r="J322" s="151">
        <f t="shared" si="40"/>
        <v>0</v>
      </c>
      <c r="K322" s="35"/>
      <c r="L322" s="157"/>
      <c r="M322" s="154">
        <f t="shared" si="41"/>
        <v>0</v>
      </c>
      <c r="N322" s="282">
        <f t="shared" si="42"/>
        <v>0</v>
      </c>
      <c r="O322" s="152"/>
      <c r="P322" s="152"/>
      <c r="Q322" s="152"/>
      <c r="R322" s="152"/>
      <c r="S322" s="152"/>
      <c r="T322" s="175"/>
      <c r="U322" s="176"/>
      <c r="V322" s="176"/>
      <c r="W322" s="176"/>
      <c r="X322" s="177"/>
      <c r="Y322" s="175"/>
      <c r="Z322" s="176"/>
      <c r="AA322" s="176"/>
      <c r="AB322" s="205"/>
      <c r="AC322" s="43"/>
      <c r="AD322" s="44"/>
      <c r="AE322" s="44"/>
      <c r="AF322" s="45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47"/>
      <c r="AR322" s="48"/>
      <c r="AS322" s="47"/>
      <c r="AT322" s="47"/>
      <c r="AU322" s="47"/>
      <c r="AV322" s="47"/>
      <c r="AW322" s="49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50"/>
      <c r="BL322" s="178"/>
      <c r="BM322" s="178"/>
      <c r="BN322" s="178"/>
      <c r="BO322" s="46"/>
      <c r="BP322" s="46"/>
      <c r="BQ322" s="46"/>
      <c r="BR322" s="46"/>
      <c r="BS322" s="46"/>
      <c r="BT322" s="46"/>
      <c r="BU322" s="46"/>
      <c r="BV322" s="51"/>
      <c r="BW322" s="52">
        <f t="shared" si="48"/>
        <v>0</v>
      </c>
      <c r="BX322" s="53">
        <f t="shared" si="43"/>
        <v>0</v>
      </c>
      <c r="BY322" s="53">
        <f t="shared" si="44"/>
        <v>0</v>
      </c>
      <c r="BZ322" s="54"/>
      <c r="CA322" s="261"/>
      <c r="CB322" s="261"/>
      <c r="CC322" s="261"/>
      <c r="CD322" s="261"/>
      <c r="CE322" s="261"/>
      <c r="CF322" s="261"/>
      <c r="CG322" s="261"/>
      <c r="CH322" s="261"/>
      <c r="CI322" s="261"/>
      <c r="CJ322" s="261"/>
      <c r="CK322" s="261"/>
      <c r="CL322" s="261"/>
      <c r="CM322" s="261"/>
      <c r="CN322" s="261"/>
      <c r="CO322" s="261">
        <f t="shared" si="45"/>
        <v>0</v>
      </c>
      <c r="CP322" s="261"/>
      <c r="CQ322" s="261"/>
      <c r="CR322" s="261"/>
      <c r="CS322" s="261"/>
      <c r="CT322" s="261"/>
      <c r="CU322" s="261"/>
      <c r="CV322" s="261"/>
      <c r="CW322" s="261"/>
      <c r="CX322" s="261"/>
      <c r="CY322" s="261"/>
      <c r="CZ322" s="261"/>
      <c r="DA322" s="261"/>
      <c r="DB322" s="261"/>
      <c r="DC322" s="261"/>
      <c r="DD322" s="261"/>
      <c r="DE322" s="261"/>
      <c r="DF322" s="261"/>
      <c r="DG322" s="261"/>
      <c r="DH322" s="261"/>
      <c r="DI322" s="261"/>
      <c r="DJ322" s="261"/>
      <c r="DK322" s="261"/>
      <c r="DL322" s="261"/>
      <c r="DM322" s="261"/>
      <c r="DN322" s="261"/>
      <c r="DO322" s="261"/>
      <c r="DP322" s="261"/>
      <c r="DQ322" s="261"/>
      <c r="DR322" s="261"/>
      <c r="DS322" s="261"/>
      <c r="DT322" s="261"/>
      <c r="DU322" s="261"/>
      <c r="DV322" s="261"/>
      <c r="DW322" s="261"/>
      <c r="DX322" s="261"/>
      <c r="DY322" s="261"/>
      <c r="DZ322" s="261"/>
      <c r="EA322" s="261"/>
      <c r="EB322" s="261"/>
    </row>
    <row r="323" s="28" customFormat="1" customHeight="1" spans="1:132">
      <c r="A323" s="283" t="s">
        <v>3944</v>
      </c>
      <c r="B323" s="95"/>
      <c r="C323" s="95" t="s">
        <v>2334</v>
      </c>
      <c r="D323" s="290" t="s">
        <v>971</v>
      </c>
      <c r="E323" s="109" t="s">
        <v>972</v>
      </c>
      <c r="F323" s="110" t="s">
        <v>973</v>
      </c>
      <c r="G323" s="99">
        <f t="shared" si="46"/>
        <v>0</v>
      </c>
      <c r="H323" s="100"/>
      <c r="I323" s="150">
        <f t="shared" si="47"/>
        <v>0</v>
      </c>
      <c r="J323" s="151">
        <f t="shared" si="40"/>
        <v>0</v>
      </c>
      <c r="K323" s="37"/>
      <c r="L323" s="36"/>
      <c r="M323" s="33">
        <f t="shared" si="41"/>
        <v>0</v>
      </c>
      <c r="N323" s="38">
        <f t="shared" si="42"/>
        <v>0</v>
      </c>
      <c r="O323" s="152"/>
      <c r="P323" s="152"/>
      <c r="Q323" s="152"/>
      <c r="R323" s="152"/>
      <c r="S323" s="152"/>
      <c r="T323" s="40"/>
      <c r="U323" s="39"/>
      <c r="V323" s="39"/>
      <c r="W323" s="39"/>
      <c r="X323" s="41"/>
      <c r="Y323" s="40"/>
      <c r="Z323" s="39"/>
      <c r="AA323" s="39"/>
      <c r="AB323" s="42"/>
      <c r="AC323" s="43"/>
      <c r="AD323" s="44"/>
      <c r="AE323" s="44"/>
      <c r="AF323" s="45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47"/>
      <c r="AR323" s="48"/>
      <c r="AS323" s="47"/>
      <c r="AT323" s="47"/>
      <c r="AU323" s="47"/>
      <c r="AV323" s="47"/>
      <c r="AW323" s="49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50"/>
      <c r="BL323" s="178"/>
      <c r="BM323" s="178"/>
      <c r="BN323" s="178"/>
      <c r="BO323" s="46"/>
      <c r="BP323" s="46"/>
      <c r="BQ323" s="46"/>
      <c r="BR323" s="46"/>
      <c r="BS323" s="46"/>
      <c r="BT323" s="46"/>
      <c r="BU323" s="46"/>
      <c r="BV323" s="51"/>
      <c r="BW323" s="52">
        <f t="shared" si="48"/>
        <v>0</v>
      </c>
      <c r="BX323" s="53">
        <f t="shared" si="43"/>
        <v>0</v>
      </c>
      <c r="BY323" s="53">
        <f t="shared" si="44"/>
        <v>0</v>
      </c>
      <c r="BZ323" s="54"/>
      <c r="CA323" s="261"/>
      <c r="CB323" s="261"/>
      <c r="CC323" s="261"/>
      <c r="CD323" s="261"/>
      <c r="CE323" s="261"/>
      <c r="CF323" s="261"/>
      <c r="CG323" s="261"/>
      <c r="CH323" s="261"/>
      <c r="CI323" s="261"/>
      <c r="CJ323" s="261"/>
      <c r="CK323" s="261"/>
      <c r="CL323" s="261"/>
      <c r="CM323" s="261"/>
      <c r="CN323" s="261"/>
      <c r="CO323" s="261">
        <f t="shared" si="45"/>
        <v>0</v>
      </c>
      <c r="CP323" s="261"/>
      <c r="CQ323" s="261"/>
      <c r="CR323" s="261"/>
      <c r="CS323" s="261"/>
      <c r="CT323" s="261"/>
      <c r="CU323" s="261"/>
      <c r="CV323" s="261"/>
      <c r="CW323" s="261"/>
      <c r="CX323" s="261"/>
      <c r="CY323" s="261"/>
      <c r="CZ323" s="261"/>
      <c r="DA323" s="261"/>
      <c r="DB323" s="261"/>
      <c r="DC323" s="261"/>
      <c r="DD323" s="261"/>
      <c r="DE323" s="261"/>
      <c r="DF323" s="261"/>
      <c r="DG323" s="261"/>
      <c r="DH323" s="261"/>
      <c r="DI323" s="261"/>
      <c r="DJ323" s="261"/>
      <c r="DK323" s="261"/>
      <c r="DL323" s="261"/>
      <c r="DM323" s="261"/>
      <c r="DN323" s="261"/>
      <c r="DO323" s="261"/>
      <c r="DP323" s="261"/>
      <c r="DQ323" s="261"/>
      <c r="DR323" s="261"/>
      <c r="DS323" s="261"/>
      <c r="DT323" s="261"/>
      <c r="DU323" s="261"/>
      <c r="DV323" s="261"/>
      <c r="DW323" s="261"/>
      <c r="DX323" s="261"/>
      <c r="DY323" s="261"/>
      <c r="DZ323" s="261"/>
      <c r="EA323" s="261"/>
      <c r="EB323" s="261"/>
    </row>
    <row r="324" s="28" customFormat="1" customHeight="1" spans="1:132">
      <c r="A324" s="283" t="s">
        <v>3944</v>
      </c>
      <c r="B324" s="95"/>
      <c r="C324" s="95" t="s">
        <v>2334</v>
      </c>
      <c r="D324" s="290" t="s">
        <v>974</v>
      </c>
      <c r="E324" s="109" t="s">
        <v>975</v>
      </c>
      <c r="F324" s="110" t="s">
        <v>976</v>
      </c>
      <c r="G324" s="99">
        <f t="shared" si="46"/>
        <v>0</v>
      </c>
      <c r="H324" s="100"/>
      <c r="I324" s="150">
        <f t="shared" si="47"/>
        <v>0</v>
      </c>
      <c r="J324" s="151">
        <f t="shared" si="40"/>
        <v>0</v>
      </c>
      <c r="K324" s="37"/>
      <c r="L324" s="36"/>
      <c r="M324" s="33">
        <f t="shared" si="41"/>
        <v>0</v>
      </c>
      <c r="N324" s="38">
        <f t="shared" si="42"/>
        <v>0</v>
      </c>
      <c r="O324" s="152"/>
      <c r="P324" s="152"/>
      <c r="Q324" s="152"/>
      <c r="R324" s="152"/>
      <c r="S324" s="152"/>
      <c r="T324" s="40"/>
      <c r="U324" s="39"/>
      <c r="V324" s="39"/>
      <c r="W324" s="39"/>
      <c r="X324" s="41"/>
      <c r="Y324" s="40"/>
      <c r="Z324" s="39"/>
      <c r="AA324" s="39"/>
      <c r="AB324" s="42"/>
      <c r="AC324" s="43"/>
      <c r="AD324" s="44"/>
      <c r="AE324" s="44"/>
      <c r="AF324" s="45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47"/>
      <c r="AR324" s="48"/>
      <c r="AS324" s="47"/>
      <c r="AT324" s="47"/>
      <c r="AU324" s="47"/>
      <c r="AV324" s="47"/>
      <c r="AW324" s="49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50"/>
      <c r="BL324" s="178"/>
      <c r="BM324" s="178"/>
      <c r="BN324" s="178"/>
      <c r="BO324" s="46"/>
      <c r="BP324" s="46"/>
      <c r="BQ324" s="46"/>
      <c r="BR324" s="46"/>
      <c r="BS324" s="46"/>
      <c r="BT324" s="46"/>
      <c r="BU324" s="46"/>
      <c r="BV324" s="51"/>
      <c r="BW324" s="52">
        <f t="shared" si="48"/>
        <v>0</v>
      </c>
      <c r="BX324" s="53">
        <f t="shared" si="43"/>
        <v>0</v>
      </c>
      <c r="BY324" s="53">
        <f t="shared" si="44"/>
        <v>0</v>
      </c>
      <c r="BZ324" s="54"/>
      <c r="CA324" s="261"/>
      <c r="CB324" s="261"/>
      <c r="CC324" s="261"/>
      <c r="CD324" s="261"/>
      <c r="CE324" s="261"/>
      <c r="CF324" s="261"/>
      <c r="CG324" s="261"/>
      <c r="CH324" s="261"/>
      <c r="CI324" s="261"/>
      <c r="CJ324" s="261"/>
      <c r="CK324" s="261"/>
      <c r="CL324" s="261"/>
      <c r="CM324" s="261"/>
      <c r="CN324" s="261"/>
      <c r="CO324" s="261">
        <f t="shared" si="45"/>
        <v>0</v>
      </c>
      <c r="CP324" s="261"/>
      <c r="CQ324" s="261"/>
      <c r="CR324" s="261"/>
      <c r="CS324" s="261"/>
      <c r="CT324" s="261"/>
      <c r="CU324" s="261"/>
      <c r="CV324" s="261"/>
      <c r="CW324" s="261"/>
      <c r="CX324" s="261"/>
      <c r="CY324" s="261"/>
      <c r="CZ324" s="261"/>
      <c r="DA324" s="261"/>
      <c r="DB324" s="261"/>
      <c r="DC324" s="261"/>
      <c r="DD324" s="261"/>
      <c r="DE324" s="261"/>
      <c r="DF324" s="261"/>
      <c r="DG324" s="261"/>
      <c r="DH324" s="261"/>
      <c r="DI324" s="261"/>
      <c r="DJ324" s="261"/>
      <c r="DK324" s="261"/>
      <c r="DL324" s="261"/>
      <c r="DM324" s="261"/>
      <c r="DN324" s="261"/>
      <c r="DO324" s="261"/>
      <c r="DP324" s="261"/>
      <c r="DQ324" s="261"/>
      <c r="DR324" s="261"/>
      <c r="DS324" s="261"/>
      <c r="DT324" s="261"/>
      <c r="DU324" s="261"/>
      <c r="DV324" s="261"/>
      <c r="DW324" s="261"/>
      <c r="DX324" s="261"/>
      <c r="DY324" s="261"/>
      <c r="DZ324" s="261"/>
      <c r="EA324" s="261"/>
      <c r="EB324" s="261"/>
    </row>
    <row r="325" s="28" customFormat="1" customHeight="1" spans="1:132">
      <c r="A325" s="283" t="s">
        <v>3944</v>
      </c>
      <c r="B325" s="95"/>
      <c r="C325" s="95" t="s">
        <v>2334</v>
      </c>
      <c r="D325" s="290" t="s">
        <v>977</v>
      </c>
      <c r="E325" s="109" t="s">
        <v>978</v>
      </c>
      <c r="F325" s="110" t="s">
        <v>979</v>
      </c>
      <c r="G325" s="99">
        <f t="shared" si="46"/>
        <v>0</v>
      </c>
      <c r="H325" s="100"/>
      <c r="I325" s="150">
        <f t="shared" si="47"/>
        <v>0</v>
      </c>
      <c r="J325" s="151">
        <f t="shared" si="40"/>
        <v>0</v>
      </c>
      <c r="K325" s="37"/>
      <c r="L325" s="36"/>
      <c r="M325" s="33">
        <f t="shared" si="41"/>
        <v>0</v>
      </c>
      <c r="N325" s="38">
        <f t="shared" si="42"/>
        <v>0</v>
      </c>
      <c r="O325" s="152"/>
      <c r="P325" s="152"/>
      <c r="Q325" s="152"/>
      <c r="R325" s="152"/>
      <c r="S325" s="152"/>
      <c r="T325" s="40"/>
      <c r="U325" s="39"/>
      <c r="V325" s="39"/>
      <c r="W325" s="39"/>
      <c r="X325" s="41"/>
      <c r="Y325" s="40"/>
      <c r="Z325" s="39"/>
      <c r="AA325" s="39"/>
      <c r="AB325" s="42"/>
      <c r="AC325" s="43"/>
      <c r="AD325" s="44"/>
      <c r="AE325" s="44"/>
      <c r="AF325" s="45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47"/>
      <c r="AR325" s="48"/>
      <c r="AS325" s="47"/>
      <c r="AT325" s="47"/>
      <c r="AU325" s="47"/>
      <c r="AV325" s="47"/>
      <c r="AW325" s="49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50"/>
      <c r="BL325" s="178"/>
      <c r="BM325" s="178"/>
      <c r="BN325" s="178"/>
      <c r="BO325" s="46"/>
      <c r="BP325" s="46"/>
      <c r="BQ325" s="46"/>
      <c r="BR325" s="46"/>
      <c r="BS325" s="46"/>
      <c r="BT325" s="46"/>
      <c r="BU325" s="46"/>
      <c r="BV325" s="51"/>
      <c r="BW325" s="52">
        <f t="shared" si="48"/>
        <v>0</v>
      </c>
      <c r="BX325" s="53">
        <f t="shared" si="43"/>
        <v>0</v>
      </c>
      <c r="BY325" s="53">
        <f t="shared" si="44"/>
        <v>0</v>
      </c>
      <c r="BZ325" s="54"/>
      <c r="CA325" s="261"/>
      <c r="CB325" s="261"/>
      <c r="CC325" s="261"/>
      <c r="CD325" s="261"/>
      <c r="CE325" s="261"/>
      <c r="CF325" s="261"/>
      <c r="CG325" s="261"/>
      <c r="CH325" s="261"/>
      <c r="CI325" s="261"/>
      <c r="CJ325" s="261"/>
      <c r="CK325" s="261"/>
      <c r="CL325" s="261"/>
      <c r="CM325" s="261"/>
      <c r="CN325" s="261"/>
      <c r="CO325" s="261">
        <f t="shared" si="45"/>
        <v>0</v>
      </c>
      <c r="CP325" s="261"/>
      <c r="CQ325" s="261"/>
      <c r="CR325" s="261"/>
      <c r="CS325" s="261"/>
      <c r="CT325" s="261"/>
      <c r="CU325" s="261"/>
      <c r="CV325" s="261"/>
      <c r="CW325" s="261"/>
      <c r="CX325" s="261"/>
      <c r="CY325" s="261"/>
      <c r="CZ325" s="261"/>
      <c r="DA325" s="261"/>
      <c r="DB325" s="261"/>
      <c r="DC325" s="261"/>
      <c r="DD325" s="261"/>
      <c r="DE325" s="261"/>
      <c r="DF325" s="261"/>
      <c r="DG325" s="261"/>
      <c r="DH325" s="261"/>
      <c r="DI325" s="261"/>
      <c r="DJ325" s="261"/>
      <c r="DK325" s="261"/>
      <c r="DL325" s="261"/>
      <c r="DM325" s="261"/>
      <c r="DN325" s="261"/>
      <c r="DO325" s="261"/>
      <c r="DP325" s="261"/>
      <c r="DQ325" s="261"/>
      <c r="DR325" s="261"/>
      <c r="DS325" s="261"/>
      <c r="DT325" s="261"/>
      <c r="DU325" s="261"/>
      <c r="DV325" s="261"/>
      <c r="DW325" s="261"/>
      <c r="DX325" s="261"/>
      <c r="DY325" s="261"/>
      <c r="DZ325" s="261"/>
      <c r="EA325" s="261"/>
      <c r="EB325" s="261"/>
    </row>
    <row r="326" s="28" customFormat="1" customHeight="1" spans="1:132">
      <c r="A326" s="283" t="s">
        <v>3944</v>
      </c>
      <c r="B326" s="95"/>
      <c r="C326" s="95" t="s">
        <v>2334</v>
      </c>
      <c r="D326" s="290" t="s">
        <v>980</v>
      </c>
      <c r="E326" s="109" t="s">
        <v>810</v>
      </c>
      <c r="F326" s="110" t="s">
        <v>981</v>
      </c>
      <c r="G326" s="99">
        <f t="shared" si="46"/>
        <v>0</v>
      </c>
      <c r="H326" s="100"/>
      <c r="I326" s="150">
        <f t="shared" si="47"/>
        <v>0</v>
      </c>
      <c r="J326" s="151">
        <f t="shared" si="40"/>
        <v>0</v>
      </c>
      <c r="K326" s="37"/>
      <c r="L326" s="36"/>
      <c r="M326" s="33">
        <f t="shared" si="41"/>
        <v>0</v>
      </c>
      <c r="N326" s="38">
        <f t="shared" si="42"/>
        <v>0</v>
      </c>
      <c r="O326" s="299"/>
      <c r="P326" s="299"/>
      <c r="Q326" s="299"/>
      <c r="R326" s="299"/>
      <c r="S326" s="299"/>
      <c r="T326" s="40"/>
      <c r="U326" s="39"/>
      <c r="V326" s="39"/>
      <c r="W326" s="39"/>
      <c r="X326" s="41"/>
      <c r="Y326" s="40"/>
      <c r="Z326" s="39"/>
      <c r="AA326" s="39"/>
      <c r="AB326" s="42"/>
      <c r="AC326" s="43"/>
      <c r="AD326" s="44"/>
      <c r="AE326" s="44"/>
      <c r="AF326" s="45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47"/>
      <c r="AR326" s="48"/>
      <c r="AS326" s="47"/>
      <c r="AT326" s="47"/>
      <c r="AU326" s="47"/>
      <c r="AV326" s="47"/>
      <c r="AW326" s="49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50"/>
      <c r="BL326" s="178"/>
      <c r="BM326" s="178"/>
      <c r="BN326" s="178"/>
      <c r="BO326" s="46"/>
      <c r="BP326" s="46"/>
      <c r="BQ326" s="46"/>
      <c r="BR326" s="46"/>
      <c r="BS326" s="46"/>
      <c r="BT326" s="46"/>
      <c r="BU326" s="46"/>
      <c r="BV326" s="51"/>
      <c r="BW326" s="52">
        <f t="shared" si="48"/>
        <v>0</v>
      </c>
      <c r="BX326" s="53">
        <f t="shared" si="43"/>
        <v>0</v>
      </c>
      <c r="BY326" s="53">
        <f t="shared" si="44"/>
        <v>0</v>
      </c>
      <c r="BZ326" s="54"/>
      <c r="CA326" s="261"/>
      <c r="CB326" s="261"/>
      <c r="CC326" s="261"/>
      <c r="CD326" s="261"/>
      <c r="CE326" s="261"/>
      <c r="CF326" s="261"/>
      <c r="CG326" s="261"/>
      <c r="CH326" s="261"/>
      <c r="CI326" s="261"/>
      <c r="CJ326" s="261"/>
      <c r="CK326" s="261"/>
      <c r="CL326" s="261"/>
      <c r="CM326" s="261"/>
      <c r="CN326" s="261"/>
      <c r="CO326" s="261">
        <f t="shared" si="45"/>
        <v>0</v>
      </c>
      <c r="CP326" s="261"/>
      <c r="CQ326" s="261"/>
      <c r="CR326" s="261"/>
      <c r="CS326" s="261"/>
      <c r="CT326" s="261"/>
      <c r="CU326" s="261"/>
      <c r="CV326" s="261"/>
      <c r="CW326" s="261"/>
      <c r="CX326" s="261"/>
      <c r="CY326" s="261"/>
      <c r="CZ326" s="261"/>
      <c r="DA326" s="261"/>
      <c r="DB326" s="261"/>
      <c r="DC326" s="261"/>
      <c r="DD326" s="261"/>
      <c r="DE326" s="261"/>
      <c r="DF326" s="261"/>
      <c r="DG326" s="261"/>
      <c r="DH326" s="261"/>
      <c r="DI326" s="261"/>
      <c r="DJ326" s="261"/>
      <c r="DK326" s="261"/>
      <c r="DL326" s="261"/>
      <c r="DM326" s="261"/>
      <c r="DN326" s="261"/>
      <c r="DO326" s="261"/>
      <c r="DP326" s="261"/>
      <c r="DQ326" s="261"/>
      <c r="DR326" s="261"/>
      <c r="DS326" s="261"/>
      <c r="DT326" s="261"/>
      <c r="DU326" s="261"/>
      <c r="DV326" s="261"/>
      <c r="DW326" s="261"/>
      <c r="DX326" s="261"/>
      <c r="DY326" s="261"/>
      <c r="DZ326" s="261"/>
      <c r="EA326" s="261"/>
      <c r="EB326" s="261"/>
    </row>
    <row r="327" s="28" customFormat="1" customHeight="1" spans="1:132">
      <c r="A327" s="283" t="s">
        <v>3944</v>
      </c>
      <c r="B327" s="95"/>
      <c r="C327" s="95" t="s">
        <v>2332</v>
      </c>
      <c r="D327" s="290" t="s">
        <v>982</v>
      </c>
      <c r="E327" s="109" t="s">
        <v>819</v>
      </c>
      <c r="F327" s="110" t="s">
        <v>983</v>
      </c>
      <c r="G327" s="99">
        <f t="shared" si="46"/>
        <v>0</v>
      </c>
      <c r="H327" s="100"/>
      <c r="I327" s="150">
        <f t="shared" si="47"/>
        <v>0</v>
      </c>
      <c r="J327" s="151">
        <f t="shared" si="40"/>
        <v>0</v>
      </c>
      <c r="K327" s="37"/>
      <c r="L327" s="36"/>
      <c r="M327" s="33">
        <f t="shared" si="41"/>
        <v>0</v>
      </c>
      <c r="N327" s="38">
        <f t="shared" si="42"/>
        <v>0</v>
      </c>
      <c r="O327" s="158"/>
      <c r="P327" s="158"/>
      <c r="Q327" s="158"/>
      <c r="R327" s="158"/>
      <c r="S327" s="158"/>
      <c r="T327" s="40"/>
      <c r="U327" s="39"/>
      <c r="V327" s="39"/>
      <c r="W327" s="39"/>
      <c r="X327" s="41"/>
      <c r="Y327" s="40"/>
      <c r="Z327" s="39"/>
      <c r="AA327" s="39"/>
      <c r="AB327" s="42"/>
      <c r="AC327" s="43"/>
      <c r="AD327" s="44"/>
      <c r="AE327" s="44"/>
      <c r="AF327" s="45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47"/>
      <c r="AR327" s="48"/>
      <c r="AS327" s="47"/>
      <c r="AT327" s="47"/>
      <c r="AU327" s="47"/>
      <c r="AV327" s="47"/>
      <c r="AW327" s="49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50"/>
      <c r="BL327" s="178"/>
      <c r="BM327" s="178"/>
      <c r="BN327" s="178"/>
      <c r="BO327" s="46"/>
      <c r="BP327" s="46"/>
      <c r="BQ327" s="46"/>
      <c r="BR327" s="46"/>
      <c r="BS327" s="46"/>
      <c r="BT327" s="46"/>
      <c r="BU327" s="46"/>
      <c r="BV327" s="51"/>
      <c r="BW327" s="52">
        <f t="shared" si="48"/>
        <v>0</v>
      </c>
      <c r="BX327" s="53">
        <f t="shared" si="43"/>
        <v>0</v>
      </c>
      <c r="BY327" s="53">
        <f t="shared" si="44"/>
        <v>0</v>
      </c>
      <c r="BZ327" s="54"/>
      <c r="CA327" s="261"/>
      <c r="CB327" s="261"/>
      <c r="CC327" s="261"/>
      <c r="CD327" s="261"/>
      <c r="CE327" s="261"/>
      <c r="CF327" s="261"/>
      <c r="CG327" s="261"/>
      <c r="CH327" s="261"/>
      <c r="CI327" s="261"/>
      <c r="CJ327" s="261"/>
      <c r="CK327" s="261"/>
      <c r="CL327" s="261"/>
      <c r="CM327" s="261"/>
      <c r="CN327" s="261"/>
      <c r="CO327" s="261">
        <f t="shared" si="45"/>
        <v>0</v>
      </c>
      <c r="CP327" s="261"/>
      <c r="CQ327" s="261"/>
      <c r="CR327" s="261"/>
      <c r="CS327" s="261"/>
      <c r="CT327" s="261"/>
      <c r="CU327" s="261"/>
      <c r="CV327" s="261"/>
      <c r="CW327" s="261"/>
      <c r="CX327" s="261"/>
      <c r="CY327" s="261"/>
      <c r="CZ327" s="261"/>
      <c r="DA327" s="261"/>
      <c r="DB327" s="261"/>
      <c r="DC327" s="261"/>
      <c r="DD327" s="261"/>
      <c r="DE327" s="261"/>
      <c r="DF327" s="261"/>
      <c r="DG327" s="261"/>
      <c r="DH327" s="261"/>
      <c r="DI327" s="261"/>
      <c r="DJ327" s="261"/>
      <c r="DK327" s="261"/>
      <c r="DL327" s="261"/>
      <c r="DM327" s="261"/>
      <c r="DN327" s="261"/>
      <c r="DO327" s="261"/>
      <c r="DP327" s="261"/>
      <c r="DQ327" s="261"/>
      <c r="DR327" s="261"/>
      <c r="DS327" s="261"/>
      <c r="DT327" s="261"/>
      <c r="DU327" s="261"/>
      <c r="DV327" s="261"/>
      <c r="DW327" s="261"/>
      <c r="DX327" s="261"/>
      <c r="DY327" s="261"/>
      <c r="DZ327" s="261"/>
      <c r="EA327" s="261"/>
      <c r="EB327" s="261"/>
    </row>
    <row r="328" s="28" customFormat="1" customHeight="1" spans="1:132">
      <c r="A328" s="283" t="s">
        <v>3944</v>
      </c>
      <c r="B328" s="95"/>
      <c r="C328" s="95" t="s">
        <v>2332</v>
      </c>
      <c r="D328" s="290" t="s">
        <v>984</v>
      </c>
      <c r="E328" s="109" t="s">
        <v>966</v>
      </c>
      <c r="F328" s="110" t="s">
        <v>985</v>
      </c>
      <c r="G328" s="99">
        <f t="shared" si="46"/>
        <v>0</v>
      </c>
      <c r="H328" s="100"/>
      <c r="I328" s="150">
        <f t="shared" si="47"/>
        <v>0</v>
      </c>
      <c r="J328" s="151">
        <f t="shared" si="40"/>
        <v>0</v>
      </c>
      <c r="K328" s="37"/>
      <c r="L328" s="36"/>
      <c r="M328" s="33">
        <f t="shared" si="41"/>
        <v>0</v>
      </c>
      <c r="N328" s="38">
        <f t="shared" si="42"/>
        <v>0</v>
      </c>
      <c r="O328" s="158"/>
      <c r="P328" s="158"/>
      <c r="Q328" s="158"/>
      <c r="R328" s="158"/>
      <c r="S328" s="158"/>
      <c r="T328" s="40"/>
      <c r="U328" s="39"/>
      <c r="V328" s="39"/>
      <c r="W328" s="39"/>
      <c r="X328" s="41"/>
      <c r="Y328" s="40"/>
      <c r="Z328" s="39"/>
      <c r="AA328" s="39"/>
      <c r="AB328" s="42"/>
      <c r="AC328" s="43"/>
      <c r="AD328" s="44"/>
      <c r="AE328" s="44"/>
      <c r="AF328" s="45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47"/>
      <c r="AR328" s="48"/>
      <c r="AS328" s="47"/>
      <c r="AT328" s="47"/>
      <c r="AU328" s="47"/>
      <c r="AV328" s="47"/>
      <c r="AW328" s="49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50"/>
      <c r="BL328" s="178"/>
      <c r="BM328" s="178"/>
      <c r="BN328" s="178"/>
      <c r="BO328" s="46"/>
      <c r="BP328" s="46"/>
      <c r="BQ328" s="46"/>
      <c r="BR328" s="46"/>
      <c r="BS328" s="46"/>
      <c r="BT328" s="46"/>
      <c r="BU328" s="46"/>
      <c r="BV328" s="51"/>
      <c r="BW328" s="52">
        <f t="shared" si="48"/>
        <v>0</v>
      </c>
      <c r="BX328" s="53">
        <f t="shared" si="43"/>
        <v>0</v>
      </c>
      <c r="BY328" s="53">
        <f t="shared" si="44"/>
        <v>0</v>
      </c>
      <c r="BZ328" s="54"/>
      <c r="CA328" s="261"/>
      <c r="CB328" s="261"/>
      <c r="CC328" s="261"/>
      <c r="CD328" s="261"/>
      <c r="CE328" s="261"/>
      <c r="CF328" s="261"/>
      <c r="CG328" s="261"/>
      <c r="CH328" s="261"/>
      <c r="CI328" s="261"/>
      <c r="CJ328" s="261"/>
      <c r="CK328" s="261"/>
      <c r="CL328" s="261"/>
      <c r="CM328" s="261"/>
      <c r="CN328" s="261"/>
      <c r="CO328" s="261">
        <f t="shared" si="45"/>
        <v>0</v>
      </c>
      <c r="CP328" s="261"/>
      <c r="CQ328" s="261"/>
      <c r="CR328" s="261"/>
      <c r="CS328" s="261"/>
      <c r="CT328" s="261"/>
      <c r="CU328" s="261"/>
      <c r="CV328" s="261"/>
      <c r="CW328" s="261"/>
      <c r="CX328" s="261"/>
      <c r="CY328" s="261"/>
      <c r="CZ328" s="261"/>
      <c r="DA328" s="261"/>
      <c r="DB328" s="261"/>
      <c r="DC328" s="261"/>
      <c r="DD328" s="261"/>
      <c r="DE328" s="261"/>
      <c r="DF328" s="261"/>
      <c r="DG328" s="261"/>
      <c r="DH328" s="261"/>
      <c r="DI328" s="261"/>
      <c r="DJ328" s="261"/>
      <c r="DK328" s="261"/>
      <c r="DL328" s="261"/>
      <c r="DM328" s="261"/>
      <c r="DN328" s="261"/>
      <c r="DO328" s="261"/>
      <c r="DP328" s="261"/>
      <c r="DQ328" s="261"/>
      <c r="DR328" s="261"/>
      <c r="DS328" s="261"/>
      <c r="DT328" s="261"/>
      <c r="DU328" s="261"/>
      <c r="DV328" s="261"/>
      <c r="DW328" s="261"/>
      <c r="DX328" s="261"/>
      <c r="DY328" s="261"/>
      <c r="DZ328" s="261"/>
      <c r="EA328" s="261"/>
      <c r="EB328" s="261"/>
    </row>
    <row r="329" s="28" customFormat="1" customHeight="1" spans="1:132">
      <c r="A329" s="283" t="s">
        <v>3944</v>
      </c>
      <c r="B329" s="95"/>
      <c r="C329" s="95" t="s">
        <v>2332</v>
      </c>
      <c r="D329" s="290" t="s">
        <v>986</v>
      </c>
      <c r="E329" s="109" t="s">
        <v>813</v>
      </c>
      <c r="F329" s="110" t="s">
        <v>987</v>
      </c>
      <c r="G329" s="99">
        <f t="shared" si="46"/>
        <v>0</v>
      </c>
      <c r="H329" s="100"/>
      <c r="I329" s="150">
        <f t="shared" si="47"/>
        <v>0</v>
      </c>
      <c r="J329" s="151">
        <f t="shared" ref="J329:J392" si="49">(K329+L329+N329)-SUM(AC329:BV329)</f>
        <v>0</v>
      </c>
      <c r="K329" s="37"/>
      <c r="L329" s="36"/>
      <c r="M329" s="33">
        <f t="shared" ref="M329:M392" si="50">SUM(O329:X329)</f>
        <v>0</v>
      </c>
      <c r="N329" s="38">
        <f t="shared" ref="N329:N392" si="51">SUM(Y329:AB329)</f>
        <v>0</v>
      </c>
      <c r="O329" s="158"/>
      <c r="P329" s="158"/>
      <c r="Q329" s="158"/>
      <c r="R329" s="158"/>
      <c r="S329" s="158"/>
      <c r="T329" s="40"/>
      <c r="U329" s="39"/>
      <c r="V329" s="39"/>
      <c r="W329" s="39"/>
      <c r="X329" s="41"/>
      <c r="Y329" s="40"/>
      <c r="Z329" s="39"/>
      <c r="AA329" s="39"/>
      <c r="AB329" s="42"/>
      <c r="AC329" s="43"/>
      <c r="AD329" s="44"/>
      <c r="AE329" s="44"/>
      <c r="AF329" s="45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47"/>
      <c r="AR329" s="48"/>
      <c r="AS329" s="47"/>
      <c r="AT329" s="47"/>
      <c r="AU329" s="47"/>
      <c r="AV329" s="47"/>
      <c r="AW329" s="49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50"/>
      <c r="BL329" s="178"/>
      <c r="BM329" s="178"/>
      <c r="BN329" s="178"/>
      <c r="BO329" s="46"/>
      <c r="BP329" s="46"/>
      <c r="BQ329" s="46"/>
      <c r="BR329" s="46"/>
      <c r="BS329" s="46"/>
      <c r="BT329" s="46"/>
      <c r="BU329" s="46"/>
      <c r="BV329" s="51"/>
      <c r="BW329" s="52">
        <f t="shared" si="48"/>
        <v>0</v>
      </c>
      <c r="BX329" s="53">
        <f t="shared" ref="BX329:BX392" si="52">SUM(BL329:BV329)</f>
        <v>0</v>
      </c>
      <c r="BY329" s="53">
        <f t="shared" ref="BY329:BY392" si="53">BX329+BW329</f>
        <v>0</v>
      </c>
      <c r="BZ329" s="54"/>
      <c r="CA329" s="261"/>
      <c r="CB329" s="261"/>
      <c r="CC329" s="261"/>
      <c r="CD329" s="261"/>
      <c r="CE329" s="261"/>
      <c r="CF329" s="261"/>
      <c r="CG329" s="261"/>
      <c r="CH329" s="261"/>
      <c r="CI329" s="261"/>
      <c r="CJ329" s="261"/>
      <c r="CK329" s="261"/>
      <c r="CL329" s="261"/>
      <c r="CM329" s="261"/>
      <c r="CN329" s="261"/>
      <c r="CO329" s="261">
        <f t="shared" ref="CO329:CO392" si="54">BY329</f>
        <v>0</v>
      </c>
      <c r="CP329" s="261"/>
      <c r="CQ329" s="261"/>
      <c r="CR329" s="261"/>
      <c r="CS329" s="261"/>
      <c r="CT329" s="261"/>
      <c r="CU329" s="261"/>
      <c r="CV329" s="261"/>
      <c r="CW329" s="261"/>
      <c r="CX329" s="261"/>
      <c r="CY329" s="261"/>
      <c r="CZ329" s="261"/>
      <c r="DA329" s="261"/>
      <c r="DB329" s="261"/>
      <c r="DC329" s="261"/>
      <c r="DD329" s="261"/>
      <c r="DE329" s="261"/>
      <c r="DF329" s="261"/>
      <c r="DG329" s="261"/>
      <c r="DH329" s="261"/>
      <c r="DI329" s="261"/>
      <c r="DJ329" s="261"/>
      <c r="DK329" s="261"/>
      <c r="DL329" s="261"/>
      <c r="DM329" s="261"/>
      <c r="DN329" s="261"/>
      <c r="DO329" s="261"/>
      <c r="DP329" s="261"/>
      <c r="DQ329" s="261"/>
      <c r="DR329" s="261"/>
      <c r="DS329" s="261"/>
      <c r="DT329" s="261"/>
      <c r="DU329" s="261"/>
      <c r="DV329" s="261"/>
      <c r="DW329" s="261"/>
      <c r="DX329" s="261"/>
      <c r="DY329" s="261"/>
      <c r="DZ329" s="261"/>
      <c r="EA329" s="261"/>
      <c r="EB329" s="261"/>
    </row>
    <row r="330" s="28" customFormat="1" customHeight="1" spans="1:132">
      <c r="A330" s="283" t="s">
        <v>3944</v>
      </c>
      <c r="B330" s="95"/>
      <c r="C330" s="95" t="s">
        <v>2332</v>
      </c>
      <c r="D330" s="290" t="s">
        <v>988</v>
      </c>
      <c r="E330" s="109" t="s">
        <v>969</v>
      </c>
      <c r="F330" s="110" t="s">
        <v>989</v>
      </c>
      <c r="G330" s="99">
        <f t="shared" ref="G330:G393" si="55">I330-H330</f>
        <v>0</v>
      </c>
      <c r="H330" s="100"/>
      <c r="I330" s="150">
        <f t="shared" ref="I330:I393" si="56">(K330+L330+M330+N330)-SUM(AC330:BV330)</f>
        <v>0</v>
      </c>
      <c r="J330" s="151">
        <f t="shared" si="49"/>
        <v>0</v>
      </c>
      <c r="K330" s="37"/>
      <c r="L330" s="36"/>
      <c r="M330" s="33">
        <f t="shared" si="50"/>
        <v>0</v>
      </c>
      <c r="N330" s="38">
        <f t="shared" si="51"/>
        <v>0</v>
      </c>
      <c r="O330" s="158"/>
      <c r="P330" s="158"/>
      <c r="Q330" s="158"/>
      <c r="R330" s="158"/>
      <c r="S330" s="158"/>
      <c r="T330" s="40"/>
      <c r="U330" s="39"/>
      <c r="V330" s="39"/>
      <c r="W330" s="39"/>
      <c r="X330" s="41"/>
      <c r="Y330" s="40"/>
      <c r="Z330" s="39"/>
      <c r="AA330" s="39"/>
      <c r="AB330" s="42"/>
      <c r="AC330" s="43"/>
      <c r="AD330" s="44"/>
      <c r="AE330" s="44"/>
      <c r="AF330" s="45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47"/>
      <c r="AR330" s="48"/>
      <c r="AS330" s="47"/>
      <c r="AT330" s="47"/>
      <c r="AU330" s="47"/>
      <c r="AV330" s="47"/>
      <c r="AW330" s="49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50"/>
      <c r="BL330" s="178"/>
      <c r="BM330" s="178"/>
      <c r="BN330" s="178"/>
      <c r="BO330" s="46"/>
      <c r="BP330" s="46"/>
      <c r="BQ330" s="46"/>
      <c r="BR330" s="46"/>
      <c r="BS330" s="46"/>
      <c r="BT330" s="46"/>
      <c r="BU330" s="46"/>
      <c r="BV330" s="51"/>
      <c r="BW330" s="52">
        <f t="shared" si="48"/>
        <v>0</v>
      </c>
      <c r="BX330" s="53">
        <f t="shared" si="52"/>
        <v>0</v>
      </c>
      <c r="BY330" s="53">
        <f t="shared" si="53"/>
        <v>0</v>
      </c>
      <c r="BZ330" s="54"/>
      <c r="CA330" s="261"/>
      <c r="CB330" s="261"/>
      <c r="CC330" s="261"/>
      <c r="CD330" s="261"/>
      <c r="CE330" s="261"/>
      <c r="CF330" s="261"/>
      <c r="CG330" s="261"/>
      <c r="CH330" s="261"/>
      <c r="CI330" s="261"/>
      <c r="CJ330" s="261"/>
      <c r="CK330" s="261"/>
      <c r="CL330" s="261"/>
      <c r="CM330" s="261"/>
      <c r="CN330" s="261"/>
      <c r="CO330" s="261">
        <f t="shared" si="54"/>
        <v>0</v>
      </c>
      <c r="CP330" s="261"/>
      <c r="CQ330" s="261"/>
      <c r="CR330" s="261"/>
      <c r="CS330" s="261"/>
      <c r="CT330" s="261"/>
      <c r="CU330" s="261"/>
      <c r="CV330" s="261"/>
      <c r="CW330" s="261"/>
      <c r="CX330" s="261"/>
      <c r="CY330" s="261"/>
      <c r="CZ330" s="261"/>
      <c r="DA330" s="261"/>
      <c r="DB330" s="261"/>
      <c r="DC330" s="261"/>
      <c r="DD330" s="261"/>
      <c r="DE330" s="261"/>
      <c r="DF330" s="261"/>
      <c r="DG330" s="261"/>
      <c r="DH330" s="261"/>
      <c r="DI330" s="261"/>
      <c r="DJ330" s="261"/>
      <c r="DK330" s="261"/>
      <c r="DL330" s="261"/>
      <c r="DM330" s="261"/>
      <c r="DN330" s="261"/>
      <c r="DO330" s="261"/>
      <c r="DP330" s="261"/>
      <c r="DQ330" s="261"/>
      <c r="DR330" s="261"/>
      <c r="DS330" s="261"/>
      <c r="DT330" s="261"/>
      <c r="DU330" s="261"/>
      <c r="DV330" s="261"/>
      <c r="DW330" s="261"/>
      <c r="DX330" s="261"/>
      <c r="DY330" s="261"/>
      <c r="DZ330" s="261"/>
      <c r="EA330" s="261"/>
      <c r="EB330" s="261"/>
    </row>
    <row r="331" s="28" customFormat="1" customHeight="1" spans="1:132">
      <c r="A331" s="283" t="s">
        <v>3944</v>
      </c>
      <c r="B331" s="95"/>
      <c r="C331" s="95" t="s">
        <v>2332</v>
      </c>
      <c r="D331" s="290" t="s">
        <v>990</v>
      </c>
      <c r="E331" s="109" t="s">
        <v>972</v>
      </c>
      <c r="F331" s="110" t="s">
        <v>991</v>
      </c>
      <c r="G331" s="99">
        <f t="shared" si="55"/>
        <v>0</v>
      </c>
      <c r="H331" s="100"/>
      <c r="I331" s="150">
        <f t="shared" si="56"/>
        <v>0</v>
      </c>
      <c r="J331" s="151">
        <f t="shared" si="49"/>
        <v>0</v>
      </c>
      <c r="K331" s="35"/>
      <c r="L331" s="157"/>
      <c r="M331" s="33">
        <f t="shared" si="50"/>
        <v>0</v>
      </c>
      <c r="N331" s="38">
        <f t="shared" si="51"/>
        <v>0</v>
      </c>
      <c r="O331" s="158"/>
      <c r="P331" s="158"/>
      <c r="Q331" s="158"/>
      <c r="R331" s="158"/>
      <c r="S331" s="158"/>
      <c r="T331" s="40"/>
      <c r="U331" s="39"/>
      <c r="V331" s="39"/>
      <c r="W331" s="39"/>
      <c r="X331" s="41"/>
      <c r="Y331" s="40"/>
      <c r="Z331" s="39"/>
      <c r="AA331" s="39"/>
      <c r="AB331" s="42"/>
      <c r="AC331" s="43"/>
      <c r="AD331" s="44"/>
      <c r="AE331" s="44"/>
      <c r="AF331" s="45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47"/>
      <c r="AR331" s="48"/>
      <c r="AS331" s="47"/>
      <c r="AT331" s="47"/>
      <c r="AU331" s="47"/>
      <c r="AV331" s="47"/>
      <c r="AW331" s="49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50"/>
      <c r="BL331" s="178"/>
      <c r="BM331" s="178"/>
      <c r="BN331" s="178"/>
      <c r="BO331" s="46"/>
      <c r="BP331" s="46"/>
      <c r="BQ331" s="46"/>
      <c r="BR331" s="46"/>
      <c r="BS331" s="46"/>
      <c r="BT331" s="46"/>
      <c r="BU331" s="46"/>
      <c r="BV331" s="51"/>
      <c r="BW331" s="52">
        <f t="shared" si="48"/>
        <v>0</v>
      </c>
      <c r="BX331" s="53">
        <f t="shared" si="52"/>
        <v>0</v>
      </c>
      <c r="BY331" s="53">
        <f t="shared" si="53"/>
        <v>0</v>
      </c>
      <c r="BZ331" s="54"/>
      <c r="CA331" s="261"/>
      <c r="CB331" s="261"/>
      <c r="CC331" s="261"/>
      <c r="CD331" s="261"/>
      <c r="CE331" s="261"/>
      <c r="CF331" s="261"/>
      <c r="CG331" s="261"/>
      <c r="CH331" s="261"/>
      <c r="CI331" s="261"/>
      <c r="CJ331" s="261"/>
      <c r="CK331" s="261"/>
      <c r="CL331" s="261"/>
      <c r="CM331" s="261"/>
      <c r="CN331" s="261"/>
      <c r="CO331" s="261">
        <f t="shared" si="54"/>
        <v>0</v>
      </c>
      <c r="CP331" s="261"/>
      <c r="CQ331" s="261"/>
      <c r="CR331" s="261"/>
      <c r="CS331" s="261"/>
      <c r="CT331" s="261"/>
      <c r="CU331" s="261"/>
      <c r="CV331" s="261"/>
      <c r="CW331" s="261"/>
      <c r="CX331" s="261"/>
      <c r="CY331" s="261"/>
      <c r="CZ331" s="261"/>
      <c r="DA331" s="261"/>
      <c r="DB331" s="261"/>
      <c r="DC331" s="261"/>
      <c r="DD331" s="261"/>
      <c r="DE331" s="261"/>
      <c r="DF331" s="261"/>
      <c r="DG331" s="261"/>
      <c r="DH331" s="261"/>
      <c r="DI331" s="261"/>
      <c r="DJ331" s="261"/>
      <c r="DK331" s="261"/>
      <c r="DL331" s="261"/>
      <c r="DM331" s="261"/>
      <c r="DN331" s="261"/>
      <c r="DO331" s="261"/>
      <c r="DP331" s="261"/>
      <c r="DQ331" s="261"/>
      <c r="DR331" s="261"/>
      <c r="DS331" s="261"/>
      <c r="DT331" s="261"/>
      <c r="DU331" s="261"/>
      <c r="DV331" s="261"/>
      <c r="DW331" s="261"/>
      <c r="DX331" s="261"/>
      <c r="DY331" s="261"/>
      <c r="DZ331" s="261"/>
      <c r="EA331" s="261"/>
      <c r="EB331" s="261"/>
    </row>
    <row r="332" s="28" customFormat="1" customHeight="1" spans="1:132">
      <c r="A332" s="283" t="s">
        <v>3944</v>
      </c>
      <c r="B332" s="95"/>
      <c r="C332" s="95" t="s">
        <v>2332</v>
      </c>
      <c r="D332" s="290" t="s">
        <v>992</v>
      </c>
      <c r="E332" s="109" t="s">
        <v>975</v>
      </c>
      <c r="F332" s="110" t="s">
        <v>993</v>
      </c>
      <c r="G332" s="99">
        <f t="shared" si="55"/>
        <v>0</v>
      </c>
      <c r="H332" s="100"/>
      <c r="I332" s="150">
        <f t="shared" si="56"/>
        <v>0</v>
      </c>
      <c r="J332" s="151">
        <f t="shared" si="49"/>
        <v>0</v>
      </c>
      <c r="K332" s="37"/>
      <c r="L332" s="36"/>
      <c r="M332" s="33">
        <f t="shared" si="50"/>
        <v>0</v>
      </c>
      <c r="N332" s="38">
        <f t="shared" si="51"/>
        <v>0</v>
      </c>
      <c r="O332" s="158"/>
      <c r="P332" s="158"/>
      <c r="Q332" s="158"/>
      <c r="R332" s="158"/>
      <c r="S332" s="158"/>
      <c r="T332" s="40"/>
      <c r="U332" s="39"/>
      <c r="V332" s="39"/>
      <c r="W332" s="39"/>
      <c r="X332" s="41"/>
      <c r="Y332" s="40"/>
      <c r="Z332" s="39"/>
      <c r="AA332" s="39"/>
      <c r="AB332" s="42"/>
      <c r="AC332" s="43"/>
      <c r="AD332" s="44"/>
      <c r="AE332" s="44"/>
      <c r="AF332" s="45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47"/>
      <c r="AR332" s="48"/>
      <c r="AS332" s="47"/>
      <c r="AT332" s="47"/>
      <c r="AU332" s="47"/>
      <c r="AV332" s="47"/>
      <c r="AW332" s="49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50"/>
      <c r="BL332" s="178"/>
      <c r="BM332" s="178"/>
      <c r="BN332" s="178"/>
      <c r="BO332" s="46"/>
      <c r="BP332" s="46"/>
      <c r="BQ332" s="46"/>
      <c r="BR332" s="46"/>
      <c r="BS332" s="46"/>
      <c r="BT332" s="46"/>
      <c r="BU332" s="46"/>
      <c r="BV332" s="51"/>
      <c r="BW332" s="52">
        <f t="shared" si="48"/>
        <v>0</v>
      </c>
      <c r="BX332" s="53">
        <f t="shared" si="52"/>
        <v>0</v>
      </c>
      <c r="BY332" s="53">
        <f t="shared" si="53"/>
        <v>0</v>
      </c>
      <c r="BZ332" s="54"/>
      <c r="CA332" s="300"/>
      <c r="CB332" s="300"/>
      <c r="CC332" s="300"/>
      <c r="CD332" s="300"/>
      <c r="CE332" s="300"/>
      <c r="CF332" s="300"/>
      <c r="CG332" s="300"/>
      <c r="CH332" s="300"/>
      <c r="CI332" s="300"/>
      <c r="CJ332" s="300"/>
      <c r="CK332" s="300"/>
      <c r="CL332" s="300"/>
      <c r="CM332" s="300"/>
      <c r="CN332" s="300"/>
      <c r="CO332" s="261">
        <f t="shared" si="54"/>
        <v>0</v>
      </c>
      <c r="CP332" s="300"/>
      <c r="CQ332" s="300"/>
      <c r="CR332" s="300"/>
      <c r="CS332" s="300"/>
      <c r="CT332" s="300"/>
      <c r="CU332" s="300"/>
      <c r="CV332" s="300"/>
      <c r="CW332" s="300"/>
      <c r="CX332" s="300"/>
      <c r="CY332" s="300"/>
      <c r="CZ332" s="300"/>
      <c r="DA332" s="300"/>
      <c r="DB332" s="300"/>
      <c r="DC332" s="300"/>
      <c r="DD332" s="300"/>
      <c r="DE332" s="300"/>
      <c r="DF332" s="300"/>
      <c r="DG332" s="300"/>
      <c r="DH332" s="300"/>
      <c r="DI332" s="300"/>
      <c r="DJ332" s="300"/>
      <c r="DK332" s="300"/>
      <c r="DL332" s="300"/>
      <c r="DM332" s="300"/>
      <c r="DN332" s="300"/>
      <c r="DO332" s="300"/>
      <c r="DP332" s="300"/>
      <c r="DQ332" s="300"/>
      <c r="DR332" s="300"/>
      <c r="DS332" s="300"/>
      <c r="DT332" s="300"/>
      <c r="DU332" s="300"/>
      <c r="DV332" s="300"/>
      <c r="DW332" s="300"/>
      <c r="DX332" s="300"/>
      <c r="DY332" s="300"/>
      <c r="DZ332" s="300"/>
      <c r="EA332" s="300"/>
      <c r="EB332" s="300"/>
    </row>
    <row r="333" s="28" customFormat="1" customHeight="1" spans="1:132">
      <c r="A333" s="283" t="s">
        <v>3944</v>
      </c>
      <c r="B333" s="95"/>
      <c r="C333" s="95" t="s">
        <v>2332</v>
      </c>
      <c r="D333" s="290" t="s">
        <v>994</v>
      </c>
      <c r="E333" s="109" t="s">
        <v>816</v>
      </c>
      <c r="F333" s="110" t="s">
        <v>995</v>
      </c>
      <c r="G333" s="99">
        <f t="shared" si="55"/>
        <v>0</v>
      </c>
      <c r="H333" s="100"/>
      <c r="I333" s="150">
        <f t="shared" si="56"/>
        <v>0</v>
      </c>
      <c r="J333" s="151">
        <f t="shared" si="49"/>
        <v>0</v>
      </c>
      <c r="K333" s="37"/>
      <c r="L333" s="36"/>
      <c r="M333" s="33">
        <f t="shared" si="50"/>
        <v>0</v>
      </c>
      <c r="N333" s="38">
        <f t="shared" si="51"/>
        <v>0</v>
      </c>
      <c r="O333" s="158"/>
      <c r="P333" s="158"/>
      <c r="Q333" s="158"/>
      <c r="R333" s="158"/>
      <c r="S333" s="158"/>
      <c r="T333" s="40"/>
      <c r="U333" s="39"/>
      <c r="V333" s="39"/>
      <c r="W333" s="39"/>
      <c r="X333" s="41"/>
      <c r="Y333" s="40"/>
      <c r="Z333" s="39"/>
      <c r="AA333" s="39"/>
      <c r="AB333" s="42"/>
      <c r="AC333" s="43"/>
      <c r="AD333" s="44"/>
      <c r="AE333" s="44"/>
      <c r="AF333" s="45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47"/>
      <c r="AR333" s="48"/>
      <c r="AS333" s="47"/>
      <c r="AT333" s="47"/>
      <c r="AU333" s="47"/>
      <c r="AV333" s="47"/>
      <c r="AW333" s="49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  <c r="BJ333" s="46"/>
      <c r="BK333" s="50"/>
      <c r="BL333" s="178"/>
      <c r="BM333" s="178"/>
      <c r="BN333" s="178"/>
      <c r="BO333" s="46"/>
      <c r="BP333" s="46"/>
      <c r="BQ333" s="46"/>
      <c r="BR333" s="46"/>
      <c r="BS333" s="46"/>
      <c r="BT333" s="46"/>
      <c r="BU333" s="46"/>
      <c r="BV333" s="51"/>
      <c r="BW333" s="52">
        <f t="shared" si="48"/>
        <v>0</v>
      </c>
      <c r="BX333" s="53">
        <f t="shared" si="52"/>
        <v>0</v>
      </c>
      <c r="BY333" s="53">
        <f t="shared" si="53"/>
        <v>0</v>
      </c>
      <c r="BZ333" s="54"/>
      <c r="CA333" s="300"/>
      <c r="CB333" s="300"/>
      <c r="CC333" s="300"/>
      <c r="CD333" s="300"/>
      <c r="CE333" s="300"/>
      <c r="CF333" s="300"/>
      <c r="CG333" s="300"/>
      <c r="CH333" s="300"/>
      <c r="CI333" s="300"/>
      <c r="CJ333" s="300"/>
      <c r="CK333" s="300"/>
      <c r="CL333" s="300"/>
      <c r="CM333" s="300"/>
      <c r="CN333" s="300"/>
      <c r="CO333" s="261">
        <f t="shared" si="54"/>
        <v>0</v>
      </c>
      <c r="CP333" s="300"/>
      <c r="CQ333" s="300"/>
      <c r="CR333" s="300"/>
      <c r="CS333" s="300"/>
      <c r="CT333" s="300"/>
      <c r="CU333" s="300"/>
      <c r="CV333" s="300"/>
      <c r="CW333" s="300"/>
      <c r="CX333" s="300"/>
      <c r="CY333" s="300"/>
      <c r="CZ333" s="300"/>
      <c r="DA333" s="300"/>
      <c r="DB333" s="300"/>
      <c r="DC333" s="300"/>
      <c r="DD333" s="300"/>
      <c r="DE333" s="300"/>
      <c r="DF333" s="300"/>
      <c r="DG333" s="300"/>
      <c r="DH333" s="300"/>
      <c r="DI333" s="300"/>
      <c r="DJ333" s="300"/>
      <c r="DK333" s="300"/>
      <c r="DL333" s="300"/>
      <c r="DM333" s="300"/>
      <c r="DN333" s="300"/>
      <c r="DO333" s="300"/>
      <c r="DP333" s="300"/>
      <c r="DQ333" s="300"/>
      <c r="DR333" s="300"/>
      <c r="DS333" s="300"/>
      <c r="DT333" s="300"/>
      <c r="DU333" s="300"/>
      <c r="DV333" s="300"/>
      <c r="DW333" s="300"/>
      <c r="DX333" s="300"/>
      <c r="DY333" s="300"/>
      <c r="DZ333" s="300"/>
      <c r="EA333" s="300"/>
      <c r="EB333" s="300"/>
    </row>
    <row r="334" s="28" customFormat="1" customHeight="1" spans="1:132">
      <c r="A334" s="283" t="s">
        <v>3944</v>
      </c>
      <c r="B334" s="95"/>
      <c r="C334" s="95" t="s">
        <v>2332</v>
      </c>
      <c r="D334" s="290" t="s">
        <v>996</v>
      </c>
      <c r="E334" s="109" t="s">
        <v>978</v>
      </c>
      <c r="F334" s="110" t="s">
        <v>997</v>
      </c>
      <c r="G334" s="99">
        <f t="shared" si="55"/>
        <v>0</v>
      </c>
      <c r="H334" s="100"/>
      <c r="I334" s="150">
        <f t="shared" si="56"/>
        <v>0</v>
      </c>
      <c r="J334" s="151">
        <f t="shared" si="49"/>
        <v>0</v>
      </c>
      <c r="K334" s="35"/>
      <c r="L334" s="157"/>
      <c r="M334" s="33">
        <f t="shared" si="50"/>
        <v>0</v>
      </c>
      <c r="N334" s="38">
        <f t="shared" si="51"/>
        <v>0</v>
      </c>
      <c r="O334" s="158"/>
      <c r="P334" s="158"/>
      <c r="Q334" s="158"/>
      <c r="R334" s="158"/>
      <c r="S334" s="158"/>
      <c r="T334" s="40"/>
      <c r="U334" s="39"/>
      <c r="V334" s="39"/>
      <c r="W334" s="39"/>
      <c r="X334" s="41"/>
      <c r="Y334" s="40"/>
      <c r="Z334" s="39"/>
      <c r="AA334" s="39"/>
      <c r="AB334" s="42"/>
      <c r="AC334" s="43"/>
      <c r="AD334" s="44"/>
      <c r="AE334" s="44"/>
      <c r="AF334" s="45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47"/>
      <c r="AR334" s="48"/>
      <c r="AS334" s="47"/>
      <c r="AT334" s="47"/>
      <c r="AU334" s="47"/>
      <c r="AV334" s="47"/>
      <c r="AW334" s="49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50"/>
      <c r="BL334" s="178"/>
      <c r="BM334" s="178"/>
      <c r="BN334" s="178"/>
      <c r="BO334" s="46"/>
      <c r="BP334" s="46"/>
      <c r="BQ334" s="46"/>
      <c r="BR334" s="46"/>
      <c r="BS334" s="46"/>
      <c r="BT334" s="46"/>
      <c r="BU334" s="46"/>
      <c r="BV334" s="51"/>
      <c r="BW334" s="52">
        <f t="shared" si="48"/>
        <v>0</v>
      </c>
      <c r="BX334" s="53">
        <f t="shared" si="52"/>
        <v>0</v>
      </c>
      <c r="BY334" s="53">
        <f t="shared" si="53"/>
        <v>0</v>
      </c>
      <c r="BZ334" s="54"/>
      <c r="CA334" s="261"/>
      <c r="CB334" s="261"/>
      <c r="CC334" s="261"/>
      <c r="CD334" s="261"/>
      <c r="CE334" s="261"/>
      <c r="CF334" s="261"/>
      <c r="CG334" s="261"/>
      <c r="CH334" s="261"/>
      <c r="CI334" s="261"/>
      <c r="CJ334" s="261"/>
      <c r="CK334" s="261"/>
      <c r="CL334" s="261"/>
      <c r="CM334" s="261"/>
      <c r="CN334" s="261"/>
      <c r="CO334" s="261">
        <f t="shared" si="54"/>
        <v>0</v>
      </c>
      <c r="CP334" s="261"/>
      <c r="CQ334" s="261"/>
      <c r="CR334" s="261"/>
      <c r="CS334" s="261"/>
      <c r="CT334" s="261"/>
      <c r="CU334" s="261"/>
      <c r="CV334" s="261"/>
      <c r="CW334" s="261"/>
      <c r="CX334" s="261"/>
      <c r="CY334" s="261"/>
      <c r="CZ334" s="261"/>
      <c r="DA334" s="261"/>
      <c r="DB334" s="261"/>
      <c r="DC334" s="261"/>
      <c r="DD334" s="261"/>
      <c r="DE334" s="261"/>
      <c r="DF334" s="261"/>
      <c r="DG334" s="261"/>
      <c r="DH334" s="261"/>
      <c r="DI334" s="261"/>
      <c r="DJ334" s="261"/>
      <c r="DK334" s="261"/>
      <c r="DL334" s="261"/>
      <c r="DM334" s="261"/>
      <c r="DN334" s="261"/>
      <c r="DO334" s="261"/>
      <c r="DP334" s="261"/>
      <c r="DQ334" s="261"/>
      <c r="DR334" s="261"/>
      <c r="DS334" s="261"/>
      <c r="DT334" s="261"/>
      <c r="DU334" s="261"/>
      <c r="DV334" s="261"/>
      <c r="DW334" s="261"/>
      <c r="DX334" s="261"/>
      <c r="DY334" s="261"/>
      <c r="DZ334" s="261"/>
      <c r="EA334" s="261"/>
      <c r="EB334" s="261"/>
    </row>
    <row r="335" s="28" customFormat="1" customHeight="1" spans="1:132">
      <c r="A335" s="283" t="s">
        <v>3944</v>
      </c>
      <c r="B335" s="95"/>
      <c r="C335" s="95" t="s">
        <v>2382</v>
      </c>
      <c r="D335" s="290" t="s">
        <v>998</v>
      </c>
      <c r="E335" s="109" t="s">
        <v>999</v>
      </c>
      <c r="F335" s="110"/>
      <c r="G335" s="99">
        <f t="shared" si="55"/>
        <v>0</v>
      </c>
      <c r="H335" s="100"/>
      <c r="I335" s="150">
        <f t="shared" si="56"/>
        <v>0</v>
      </c>
      <c r="J335" s="151">
        <f t="shared" si="49"/>
        <v>0</v>
      </c>
      <c r="K335" s="37"/>
      <c r="L335" s="36"/>
      <c r="M335" s="33">
        <f t="shared" si="50"/>
        <v>0</v>
      </c>
      <c r="N335" s="38">
        <f t="shared" si="51"/>
        <v>0</v>
      </c>
      <c r="O335" s="158"/>
      <c r="P335" s="158"/>
      <c r="Q335" s="158"/>
      <c r="R335" s="158"/>
      <c r="S335" s="158"/>
      <c r="T335" s="40"/>
      <c r="U335" s="39"/>
      <c r="V335" s="39"/>
      <c r="W335" s="39"/>
      <c r="X335" s="41"/>
      <c r="Y335" s="40"/>
      <c r="Z335" s="39"/>
      <c r="AA335" s="39"/>
      <c r="AB335" s="42"/>
      <c r="AC335" s="43"/>
      <c r="AD335" s="44"/>
      <c r="AE335" s="44"/>
      <c r="AF335" s="45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47"/>
      <c r="AR335" s="48"/>
      <c r="AS335" s="47"/>
      <c r="AT335" s="47"/>
      <c r="AU335" s="47"/>
      <c r="AV335" s="47"/>
      <c r="AW335" s="49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50"/>
      <c r="BL335" s="178"/>
      <c r="BM335" s="178"/>
      <c r="BN335" s="178"/>
      <c r="BO335" s="46"/>
      <c r="BP335" s="46"/>
      <c r="BQ335" s="46"/>
      <c r="BR335" s="46"/>
      <c r="BS335" s="46"/>
      <c r="BT335" s="46"/>
      <c r="BU335" s="46"/>
      <c r="BV335" s="51"/>
      <c r="BW335" s="52">
        <f t="shared" si="48"/>
        <v>0</v>
      </c>
      <c r="BX335" s="53">
        <f t="shared" si="52"/>
        <v>0</v>
      </c>
      <c r="BY335" s="53">
        <f t="shared" si="53"/>
        <v>0</v>
      </c>
      <c r="BZ335" s="54"/>
      <c r="CA335" s="261"/>
      <c r="CB335" s="261"/>
      <c r="CC335" s="261"/>
      <c r="CD335" s="261"/>
      <c r="CE335" s="261"/>
      <c r="CF335" s="261"/>
      <c r="CG335" s="261"/>
      <c r="CH335" s="261"/>
      <c r="CI335" s="261"/>
      <c r="CJ335" s="261"/>
      <c r="CK335" s="261"/>
      <c r="CL335" s="261"/>
      <c r="CM335" s="261"/>
      <c r="CN335" s="261"/>
      <c r="CO335" s="261">
        <f t="shared" si="54"/>
        <v>0</v>
      </c>
      <c r="CP335" s="261"/>
      <c r="CQ335" s="261"/>
      <c r="CR335" s="261"/>
      <c r="CS335" s="261"/>
      <c r="CT335" s="261"/>
      <c r="CU335" s="261"/>
      <c r="CV335" s="261"/>
      <c r="CW335" s="261"/>
      <c r="CX335" s="261"/>
      <c r="CY335" s="261"/>
      <c r="CZ335" s="261"/>
      <c r="DA335" s="261"/>
      <c r="DB335" s="261"/>
      <c r="DC335" s="261"/>
      <c r="DD335" s="261"/>
      <c r="DE335" s="261"/>
      <c r="DF335" s="261"/>
      <c r="DG335" s="261"/>
      <c r="DH335" s="261"/>
      <c r="DI335" s="261"/>
      <c r="DJ335" s="261"/>
      <c r="DK335" s="261"/>
      <c r="DL335" s="261"/>
      <c r="DM335" s="261"/>
      <c r="DN335" s="261"/>
      <c r="DO335" s="261"/>
      <c r="DP335" s="261"/>
      <c r="DQ335" s="261"/>
      <c r="DR335" s="261"/>
      <c r="DS335" s="261"/>
      <c r="DT335" s="261"/>
      <c r="DU335" s="261"/>
      <c r="DV335" s="261"/>
      <c r="DW335" s="261"/>
      <c r="DX335" s="261"/>
      <c r="DY335" s="261"/>
      <c r="DZ335" s="261"/>
      <c r="EA335" s="261"/>
      <c r="EB335" s="261"/>
    </row>
    <row r="336" s="28" customFormat="1" customHeight="1" spans="1:132">
      <c r="A336" s="283" t="s">
        <v>3944</v>
      </c>
      <c r="B336" s="95"/>
      <c r="C336" s="95" t="s">
        <v>2382</v>
      </c>
      <c r="D336" s="290" t="s">
        <v>1000</v>
      </c>
      <c r="E336" s="296" t="s">
        <v>1001</v>
      </c>
      <c r="F336" s="297"/>
      <c r="G336" s="99">
        <f t="shared" si="55"/>
        <v>0</v>
      </c>
      <c r="H336" s="298"/>
      <c r="I336" s="150">
        <f t="shared" si="56"/>
        <v>0</v>
      </c>
      <c r="J336" s="151">
        <f t="shared" si="49"/>
        <v>0</v>
      </c>
      <c r="K336" s="35"/>
      <c r="L336" s="157"/>
      <c r="M336" s="33">
        <f t="shared" si="50"/>
        <v>0</v>
      </c>
      <c r="N336" s="38">
        <f t="shared" si="51"/>
        <v>0</v>
      </c>
      <c r="O336" s="158"/>
      <c r="P336" s="158"/>
      <c r="Q336" s="158"/>
      <c r="R336" s="158"/>
      <c r="S336" s="158"/>
      <c r="T336" s="40"/>
      <c r="U336" s="39"/>
      <c r="V336" s="39"/>
      <c r="W336" s="39"/>
      <c r="X336" s="41"/>
      <c r="Y336" s="40"/>
      <c r="Z336" s="39"/>
      <c r="AA336" s="39"/>
      <c r="AB336" s="42"/>
      <c r="AC336" s="43"/>
      <c r="AD336" s="44"/>
      <c r="AE336" s="44"/>
      <c r="AF336" s="45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47"/>
      <c r="AR336" s="48"/>
      <c r="AS336" s="47"/>
      <c r="AT336" s="47"/>
      <c r="AU336" s="47"/>
      <c r="AV336" s="47"/>
      <c r="AW336" s="49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50"/>
      <c r="BL336" s="178"/>
      <c r="BM336" s="178"/>
      <c r="BN336" s="178"/>
      <c r="BO336" s="46"/>
      <c r="BP336" s="46"/>
      <c r="BQ336" s="46"/>
      <c r="BR336" s="46"/>
      <c r="BS336" s="46"/>
      <c r="BT336" s="46"/>
      <c r="BU336" s="46"/>
      <c r="BV336" s="51"/>
      <c r="BW336" s="52">
        <f t="shared" si="48"/>
        <v>0</v>
      </c>
      <c r="BX336" s="53">
        <f t="shared" si="52"/>
        <v>0</v>
      </c>
      <c r="BY336" s="53">
        <f t="shared" si="53"/>
        <v>0</v>
      </c>
      <c r="BZ336" s="54"/>
      <c r="CA336" s="261"/>
      <c r="CB336" s="261"/>
      <c r="CC336" s="261"/>
      <c r="CD336" s="261"/>
      <c r="CE336" s="261"/>
      <c r="CF336" s="261"/>
      <c r="CG336" s="261"/>
      <c r="CH336" s="261"/>
      <c r="CI336" s="261"/>
      <c r="CJ336" s="261"/>
      <c r="CK336" s="261"/>
      <c r="CL336" s="261"/>
      <c r="CM336" s="261"/>
      <c r="CN336" s="261"/>
      <c r="CO336" s="261">
        <f t="shared" si="54"/>
        <v>0</v>
      </c>
      <c r="CP336" s="261"/>
      <c r="CQ336" s="261"/>
      <c r="CR336" s="261"/>
      <c r="CS336" s="261"/>
      <c r="CT336" s="261"/>
      <c r="CU336" s="261"/>
      <c r="CV336" s="261"/>
      <c r="CW336" s="261"/>
      <c r="CX336" s="261"/>
      <c r="CY336" s="261"/>
      <c r="CZ336" s="261"/>
      <c r="DA336" s="261"/>
      <c r="DB336" s="261"/>
      <c r="DC336" s="261"/>
      <c r="DD336" s="261"/>
      <c r="DE336" s="261"/>
      <c r="DF336" s="261"/>
      <c r="DG336" s="261"/>
      <c r="DH336" s="261"/>
      <c r="DI336" s="261"/>
      <c r="DJ336" s="261"/>
      <c r="DK336" s="261"/>
      <c r="DL336" s="261"/>
      <c r="DM336" s="261"/>
      <c r="DN336" s="261"/>
      <c r="DO336" s="261"/>
      <c r="DP336" s="261"/>
      <c r="DQ336" s="261"/>
      <c r="DR336" s="261"/>
      <c r="DS336" s="261"/>
      <c r="DT336" s="261"/>
      <c r="DU336" s="261"/>
      <c r="DV336" s="261"/>
      <c r="DW336" s="261"/>
      <c r="DX336" s="261"/>
      <c r="DY336" s="261"/>
      <c r="DZ336" s="261"/>
      <c r="EA336" s="261"/>
      <c r="EB336" s="261"/>
    </row>
    <row r="337" s="28" customFormat="1" customHeight="1" spans="1:132">
      <c r="A337" s="283" t="s">
        <v>3944</v>
      </c>
      <c r="B337" s="95"/>
      <c r="C337" s="95" t="s">
        <v>2382</v>
      </c>
      <c r="D337" s="290" t="s">
        <v>1002</v>
      </c>
      <c r="E337" s="296" t="s">
        <v>1003</v>
      </c>
      <c r="F337" s="297"/>
      <c r="G337" s="99">
        <f t="shared" si="55"/>
        <v>0</v>
      </c>
      <c r="H337" s="298"/>
      <c r="I337" s="150">
        <f t="shared" si="56"/>
        <v>0</v>
      </c>
      <c r="J337" s="151">
        <f t="shared" si="49"/>
        <v>0</v>
      </c>
      <c r="K337" s="35"/>
      <c r="L337" s="157"/>
      <c r="M337" s="33">
        <f t="shared" si="50"/>
        <v>0</v>
      </c>
      <c r="N337" s="38">
        <f t="shared" si="51"/>
        <v>0</v>
      </c>
      <c r="O337" s="158"/>
      <c r="P337" s="158"/>
      <c r="Q337" s="158"/>
      <c r="R337" s="158"/>
      <c r="S337" s="158"/>
      <c r="T337" s="40"/>
      <c r="U337" s="39"/>
      <c r="V337" s="39"/>
      <c r="W337" s="39"/>
      <c r="X337" s="41"/>
      <c r="Y337" s="40"/>
      <c r="Z337" s="39"/>
      <c r="AA337" s="39"/>
      <c r="AB337" s="42"/>
      <c r="AC337" s="43"/>
      <c r="AD337" s="44"/>
      <c r="AE337" s="44"/>
      <c r="AF337" s="45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47"/>
      <c r="AR337" s="48"/>
      <c r="AS337" s="47"/>
      <c r="AT337" s="47"/>
      <c r="AU337" s="47"/>
      <c r="AV337" s="47"/>
      <c r="AW337" s="49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50"/>
      <c r="BL337" s="178"/>
      <c r="BM337" s="178"/>
      <c r="BN337" s="178"/>
      <c r="BO337" s="46"/>
      <c r="BP337" s="46"/>
      <c r="BQ337" s="46"/>
      <c r="BR337" s="46"/>
      <c r="BS337" s="46"/>
      <c r="BT337" s="46"/>
      <c r="BU337" s="46"/>
      <c r="BV337" s="51"/>
      <c r="BW337" s="52">
        <f t="shared" si="48"/>
        <v>0</v>
      </c>
      <c r="BX337" s="53">
        <f t="shared" si="52"/>
        <v>0</v>
      </c>
      <c r="BY337" s="53">
        <f t="shared" si="53"/>
        <v>0</v>
      </c>
      <c r="BZ337" s="54"/>
      <c r="CA337" s="300"/>
      <c r="CB337" s="300"/>
      <c r="CC337" s="300"/>
      <c r="CD337" s="300"/>
      <c r="CE337" s="300"/>
      <c r="CF337" s="300"/>
      <c r="CG337" s="300"/>
      <c r="CH337" s="300"/>
      <c r="CI337" s="300"/>
      <c r="CJ337" s="300"/>
      <c r="CK337" s="300"/>
      <c r="CL337" s="300"/>
      <c r="CM337" s="300"/>
      <c r="CN337" s="300"/>
      <c r="CO337" s="261">
        <f t="shared" si="54"/>
        <v>0</v>
      </c>
      <c r="CP337" s="300"/>
      <c r="CQ337" s="300"/>
      <c r="CR337" s="300"/>
      <c r="CS337" s="300"/>
      <c r="CT337" s="300"/>
      <c r="CU337" s="300"/>
      <c r="CV337" s="300"/>
      <c r="CW337" s="300"/>
      <c r="CX337" s="300"/>
      <c r="CY337" s="300"/>
      <c r="CZ337" s="300"/>
      <c r="DA337" s="300"/>
      <c r="DB337" s="300"/>
      <c r="DC337" s="300"/>
      <c r="DD337" s="300"/>
      <c r="DE337" s="300"/>
      <c r="DF337" s="300"/>
      <c r="DG337" s="300"/>
      <c r="DH337" s="300"/>
      <c r="DI337" s="300"/>
      <c r="DJ337" s="300"/>
      <c r="DK337" s="300"/>
      <c r="DL337" s="300"/>
      <c r="DM337" s="300"/>
      <c r="DN337" s="300"/>
      <c r="DO337" s="300"/>
      <c r="DP337" s="300"/>
      <c r="DQ337" s="300"/>
      <c r="DR337" s="300"/>
      <c r="DS337" s="300"/>
      <c r="DT337" s="300"/>
      <c r="DU337" s="300"/>
      <c r="DV337" s="300"/>
      <c r="DW337" s="300"/>
      <c r="DX337" s="300"/>
      <c r="DY337" s="300"/>
      <c r="DZ337" s="300"/>
      <c r="EA337" s="300"/>
      <c r="EB337" s="300"/>
    </row>
    <row r="338" s="28" customFormat="1" customHeight="1" spans="1:132">
      <c r="A338" s="283" t="s">
        <v>3944</v>
      </c>
      <c r="B338" s="95"/>
      <c r="C338" s="95" t="s">
        <v>2382</v>
      </c>
      <c r="D338" s="290" t="s">
        <v>1004</v>
      </c>
      <c r="E338" s="109" t="s">
        <v>1005</v>
      </c>
      <c r="F338" s="110"/>
      <c r="G338" s="99">
        <f t="shared" si="55"/>
        <v>0</v>
      </c>
      <c r="H338" s="100"/>
      <c r="I338" s="150">
        <f t="shared" si="56"/>
        <v>0</v>
      </c>
      <c r="J338" s="151">
        <f t="shared" si="49"/>
        <v>0</v>
      </c>
      <c r="K338" s="35"/>
      <c r="L338" s="36"/>
      <c r="M338" s="33">
        <f t="shared" si="50"/>
        <v>0</v>
      </c>
      <c r="N338" s="38">
        <f t="shared" si="51"/>
        <v>0</v>
      </c>
      <c r="O338" s="158"/>
      <c r="P338" s="158"/>
      <c r="Q338" s="158"/>
      <c r="R338" s="158"/>
      <c r="S338" s="158"/>
      <c r="T338" s="40"/>
      <c r="U338" s="39"/>
      <c r="V338" s="39"/>
      <c r="W338" s="39"/>
      <c r="X338" s="41"/>
      <c r="Y338" s="40"/>
      <c r="Z338" s="39"/>
      <c r="AA338" s="39"/>
      <c r="AB338" s="42"/>
      <c r="AC338" s="43"/>
      <c r="AD338" s="44"/>
      <c r="AE338" s="44"/>
      <c r="AF338" s="45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47"/>
      <c r="AR338" s="48"/>
      <c r="AS338" s="47"/>
      <c r="AT338" s="47"/>
      <c r="AU338" s="47"/>
      <c r="AV338" s="47"/>
      <c r="AW338" s="49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50"/>
      <c r="BL338" s="178"/>
      <c r="BM338" s="178"/>
      <c r="BN338" s="178"/>
      <c r="BO338" s="46"/>
      <c r="BP338" s="46"/>
      <c r="BQ338" s="46"/>
      <c r="BR338" s="46"/>
      <c r="BS338" s="46"/>
      <c r="BT338" s="46"/>
      <c r="BU338" s="46"/>
      <c r="BV338" s="51"/>
      <c r="BW338" s="52">
        <f t="shared" si="48"/>
        <v>0</v>
      </c>
      <c r="BX338" s="53">
        <f t="shared" si="52"/>
        <v>0</v>
      </c>
      <c r="BY338" s="53">
        <f t="shared" si="53"/>
        <v>0</v>
      </c>
      <c r="BZ338" s="54"/>
      <c r="CA338" s="300"/>
      <c r="CB338" s="300"/>
      <c r="CC338" s="300"/>
      <c r="CD338" s="300"/>
      <c r="CE338" s="300"/>
      <c r="CF338" s="300"/>
      <c r="CG338" s="300"/>
      <c r="CH338" s="300"/>
      <c r="CI338" s="300"/>
      <c r="CJ338" s="300"/>
      <c r="CK338" s="300"/>
      <c r="CL338" s="300"/>
      <c r="CM338" s="300"/>
      <c r="CN338" s="300"/>
      <c r="CO338" s="261">
        <f t="shared" si="54"/>
        <v>0</v>
      </c>
      <c r="CP338" s="300"/>
      <c r="CQ338" s="300"/>
      <c r="CR338" s="300"/>
      <c r="CS338" s="300"/>
      <c r="CT338" s="300"/>
      <c r="CU338" s="300"/>
      <c r="CV338" s="300"/>
      <c r="CW338" s="300"/>
      <c r="CX338" s="300"/>
      <c r="CY338" s="300"/>
      <c r="CZ338" s="300"/>
      <c r="DA338" s="300"/>
      <c r="DB338" s="300"/>
      <c r="DC338" s="300"/>
      <c r="DD338" s="300"/>
      <c r="DE338" s="300"/>
      <c r="DF338" s="300"/>
      <c r="DG338" s="300"/>
      <c r="DH338" s="300"/>
      <c r="DI338" s="300"/>
      <c r="DJ338" s="300"/>
      <c r="DK338" s="300"/>
      <c r="DL338" s="300"/>
      <c r="DM338" s="300"/>
      <c r="DN338" s="300"/>
      <c r="DO338" s="300"/>
      <c r="DP338" s="300"/>
      <c r="DQ338" s="300"/>
      <c r="DR338" s="300"/>
      <c r="DS338" s="300"/>
      <c r="DT338" s="300"/>
      <c r="DU338" s="300"/>
      <c r="DV338" s="300"/>
      <c r="DW338" s="300"/>
      <c r="DX338" s="300"/>
      <c r="DY338" s="300"/>
      <c r="DZ338" s="300"/>
      <c r="EA338" s="300"/>
      <c r="EB338" s="300"/>
    </row>
    <row r="339" s="28" customFormat="1" customHeight="1" spans="1:132">
      <c r="A339" s="283" t="s">
        <v>3944</v>
      </c>
      <c r="B339" s="95"/>
      <c r="C339" s="95" t="s">
        <v>2382</v>
      </c>
      <c r="D339" s="290" t="s">
        <v>1006</v>
      </c>
      <c r="E339" s="109" t="s">
        <v>1007</v>
      </c>
      <c r="F339" s="110"/>
      <c r="G339" s="99">
        <f t="shared" si="55"/>
        <v>0</v>
      </c>
      <c r="H339" s="100"/>
      <c r="I339" s="150">
        <f t="shared" si="56"/>
        <v>0</v>
      </c>
      <c r="J339" s="151">
        <f t="shared" si="49"/>
        <v>0</v>
      </c>
      <c r="K339" s="37"/>
      <c r="L339" s="36"/>
      <c r="M339" s="33">
        <f t="shared" si="50"/>
        <v>0</v>
      </c>
      <c r="N339" s="38">
        <f t="shared" si="51"/>
        <v>0</v>
      </c>
      <c r="O339" s="158"/>
      <c r="P339" s="158"/>
      <c r="Q339" s="158"/>
      <c r="R339" s="158"/>
      <c r="S339" s="158"/>
      <c r="T339" s="40"/>
      <c r="U339" s="39"/>
      <c r="V339" s="39"/>
      <c r="W339" s="39"/>
      <c r="X339" s="41"/>
      <c r="Y339" s="40"/>
      <c r="Z339" s="39"/>
      <c r="AA339" s="39"/>
      <c r="AB339" s="42"/>
      <c r="AC339" s="43"/>
      <c r="AD339" s="44"/>
      <c r="AE339" s="44"/>
      <c r="AF339" s="45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47"/>
      <c r="AR339" s="48"/>
      <c r="AS339" s="47"/>
      <c r="AT339" s="47"/>
      <c r="AU339" s="47"/>
      <c r="AV339" s="47"/>
      <c r="AW339" s="49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50"/>
      <c r="BL339" s="178"/>
      <c r="BM339" s="178"/>
      <c r="BN339" s="178"/>
      <c r="BO339" s="46"/>
      <c r="BP339" s="46"/>
      <c r="BQ339" s="46"/>
      <c r="BR339" s="46"/>
      <c r="BS339" s="46"/>
      <c r="BT339" s="46"/>
      <c r="BU339" s="46"/>
      <c r="BV339" s="51"/>
      <c r="BW339" s="52">
        <f t="shared" si="48"/>
        <v>0</v>
      </c>
      <c r="BX339" s="53">
        <f t="shared" si="52"/>
        <v>0</v>
      </c>
      <c r="BY339" s="53">
        <f t="shared" si="53"/>
        <v>0</v>
      </c>
      <c r="BZ339" s="54"/>
      <c r="CA339" s="261"/>
      <c r="CB339" s="261"/>
      <c r="CC339" s="261"/>
      <c r="CD339" s="261"/>
      <c r="CE339" s="261"/>
      <c r="CF339" s="261"/>
      <c r="CG339" s="261"/>
      <c r="CH339" s="261"/>
      <c r="CI339" s="261"/>
      <c r="CJ339" s="261"/>
      <c r="CK339" s="261"/>
      <c r="CL339" s="261"/>
      <c r="CM339" s="261"/>
      <c r="CN339" s="261"/>
      <c r="CO339" s="261">
        <f t="shared" si="54"/>
        <v>0</v>
      </c>
      <c r="CP339" s="261"/>
      <c r="CQ339" s="261"/>
      <c r="CR339" s="261"/>
      <c r="CS339" s="261"/>
      <c r="CT339" s="261"/>
      <c r="CU339" s="261"/>
      <c r="CV339" s="261"/>
      <c r="CW339" s="261"/>
      <c r="CX339" s="261"/>
      <c r="CY339" s="261"/>
      <c r="CZ339" s="261"/>
      <c r="DA339" s="261"/>
      <c r="DB339" s="261"/>
      <c r="DC339" s="261"/>
      <c r="DD339" s="261"/>
      <c r="DE339" s="261"/>
      <c r="DF339" s="261"/>
      <c r="DG339" s="261"/>
      <c r="DH339" s="261"/>
      <c r="DI339" s="261"/>
      <c r="DJ339" s="261"/>
      <c r="DK339" s="261"/>
      <c r="DL339" s="261"/>
      <c r="DM339" s="261"/>
      <c r="DN339" s="261"/>
      <c r="DO339" s="261"/>
      <c r="DP339" s="261"/>
      <c r="DQ339" s="261"/>
      <c r="DR339" s="261"/>
      <c r="DS339" s="261"/>
      <c r="DT339" s="261"/>
      <c r="DU339" s="261"/>
      <c r="DV339" s="261"/>
      <c r="DW339" s="261"/>
      <c r="DX339" s="261"/>
      <c r="DY339" s="261"/>
      <c r="DZ339" s="261"/>
      <c r="EA339" s="261"/>
      <c r="EB339" s="261"/>
    </row>
    <row r="340" s="28" customFormat="1" customHeight="1" spans="1:132">
      <c r="A340" s="283" t="s">
        <v>3944</v>
      </c>
      <c r="B340" s="95"/>
      <c r="C340" s="95" t="s">
        <v>2382</v>
      </c>
      <c r="D340" s="290" t="s">
        <v>1008</v>
      </c>
      <c r="E340" s="109" t="s">
        <v>1009</v>
      </c>
      <c r="F340" s="110"/>
      <c r="G340" s="99">
        <f t="shared" si="55"/>
        <v>0</v>
      </c>
      <c r="H340" s="100"/>
      <c r="I340" s="150">
        <f t="shared" si="56"/>
        <v>0</v>
      </c>
      <c r="J340" s="151">
        <f t="shared" si="49"/>
        <v>0</v>
      </c>
      <c r="K340" s="35"/>
      <c r="L340" s="36"/>
      <c r="M340" s="33">
        <f t="shared" si="50"/>
        <v>0</v>
      </c>
      <c r="N340" s="38">
        <f t="shared" si="51"/>
        <v>0</v>
      </c>
      <c r="O340" s="158"/>
      <c r="P340" s="158"/>
      <c r="Q340" s="158"/>
      <c r="R340" s="158"/>
      <c r="S340" s="158"/>
      <c r="T340" s="40"/>
      <c r="U340" s="39"/>
      <c r="V340" s="39"/>
      <c r="W340" s="39"/>
      <c r="X340" s="41"/>
      <c r="Y340" s="40"/>
      <c r="Z340" s="39"/>
      <c r="AA340" s="39"/>
      <c r="AB340" s="42"/>
      <c r="AC340" s="43"/>
      <c r="AD340" s="44"/>
      <c r="AE340" s="44"/>
      <c r="AF340" s="45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47"/>
      <c r="AR340" s="48"/>
      <c r="AS340" s="47"/>
      <c r="AT340" s="47"/>
      <c r="AU340" s="47"/>
      <c r="AV340" s="47"/>
      <c r="AW340" s="49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50"/>
      <c r="BL340" s="178"/>
      <c r="BM340" s="178"/>
      <c r="BN340" s="178"/>
      <c r="BO340" s="46"/>
      <c r="BP340" s="46"/>
      <c r="BQ340" s="46"/>
      <c r="BR340" s="46"/>
      <c r="BS340" s="46"/>
      <c r="BT340" s="46"/>
      <c r="BU340" s="46"/>
      <c r="BV340" s="51"/>
      <c r="BW340" s="52">
        <f t="shared" si="48"/>
        <v>0</v>
      </c>
      <c r="BX340" s="53">
        <f t="shared" si="52"/>
        <v>0</v>
      </c>
      <c r="BY340" s="53">
        <f t="shared" si="53"/>
        <v>0</v>
      </c>
      <c r="BZ340" s="54"/>
      <c r="CA340" s="261"/>
      <c r="CB340" s="261"/>
      <c r="CC340" s="261"/>
      <c r="CD340" s="261"/>
      <c r="CE340" s="261"/>
      <c r="CF340" s="261"/>
      <c r="CG340" s="261"/>
      <c r="CH340" s="261"/>
      <c r="CI340" s="261"/>
      <c r="CJ340" s="261"/>
      <c r="CK340" s="261"/>
      <c r="CL340" s="261"/>
      <c r="CM340" s="261"/>
      <c r="CN340" s="261"/>
      <c r="CO340" s="261">
        <f t="shared" si="54"/>
        <v>0</v>
      </c>
      <c r="CP340" s="261"/>
      <c r="CQ340" s="261"/>
      <c r="CR340" s="261"/>
      <c r="CS340" s="261"/>
      <c r="CT340" s="261"/>
      <c r="CU340" s="261"/>
      <c r="CV340" s="261"/>
      <c r="CW340" s="261"/>
      <c r="CX340" s="261"/>
      <c r="CY340" s="261"/>
      <c r="CZ340" s="261"/>
      <c r="DA340" s="261"/>
      <c r="DB340" s="261"/>
      <c r="DC340" s="261"/>
      <c r="DD340" s="261"/>
      <c r="DE340" s="261"/>
      <c r="DF340" s="261"/>
      <c r="DG340" s="261"/>
      <c r="DH340" s="261"/>
      <c r="DI340" s="261"/>
      <c r="DJ340" s="261"/>
      <c r="DK340" s="261"/>
      <c r="DL340" s="261"/>
      <c r="DM340" s="261"/>
      <c r="DN340" s="261"/>
      <c r="DO340" s="261"/>
      <c r="DP340" s="261"/>
      <c r="DQ340" s="261"/>
      <c r="DR340" s="261"/>
      <c r="DS340" s="261"/>
      <c r="DT340" s="261"/>
      <c r="DU340" s="261"/>
      <c r="DV340" s="261"/>
      <c r="DW340" s="261"/>
      <c r="DX340" s="261"/>
      <c r="DY340" s="261"/>
      <c r="DZ340" s="261"/>
      <c r="EA340" s="261"/>
      <c r="EB340" s="261"/>
    </row>
    <row r="341" s="28" customFormat="1" customHeight="1" spans="1:132">
      <c r="A341" s="283" t="s">
        <v>3944</v>
      </c>
      <c r="B341" s="95"/>
      <c r="C341" s="95" t="s">
        <v>2382</v>
      </c>
      <c r="D341" s="290" t="s">
        <v>1010</v>
      </c>
      <c r="E341" s="296" t="s">
        <v>1011</v>
      </c>
      <c r="F341" s="297"/>
      <c r="G341" s="99">
        <f t="shared" si="55"/>
        <v>0</v>
      </c>
      <c r="H341" s="298"/>
      <c r="I341" s="150">
        <f t="shared" si="56"/>
        <v>0</v>
      </c>
      <c r="J341" s="151">
        <f t="shared" si="49"/>
        <v>0</v>
      </c>
      <c r="K341" s="35"/>
      <c r="L341" s="36"/>
      <c r="M341" s="33">
        <f t="shared" si="50"/>
        <v>0</v>
      </c>
      <c r="N341" s="38">
        <f t="shared" si="51"/>
        <v>0</v>
      </c>
      <c r="O341" s="158"/>
      <c r="P341" s="158"/>
      <c r="Q341" s="158"/>
      <c r="R341" s="158"/>
      <c r="S341" s="158"/>
      <c r="T341" s="40"/>
      <c r="U341" s="39"/>
      <c r="V341" s="39"/>
      <c r="W341" s="39"/>
      <c r="X341" s="41"/>
      <c r="Y341" s="40"/>
      <c r="Z341" s="39"/>
      <c r="AA341" s="39"/>
      <c r="AB341" s="42"/>
      <c r="AC341" s="43"/>
      <c r="AD341" s="44"/>
      <c r="AE341" s="44"/>
      <c r="AF341" s="45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47"/>
      <c r="AR341" s="48"/>
      <c r="AS341" s="47"/>
      <c r="AT341" s="47"/>
      <c r="AU341" s="47"/>
      <c r="AV341" s="47"/>
      <c r="AW341" s="49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50"/>
      <c r="BL341" s="178"/>
      <c r="BM341" s="178"/>
      <c r="BN341" s="178"/>
      <c r="BO341" s="46"/>
      <c r="BP341" s="46"/>
      <c r="BQ341" s="46"/>
      <c r="BR341" s="46"/>
      <c r="BS341" s="46"/>
      <c r="BT341" s="46"/>
      <c r="BU341" s="46"/>
      <c r="BV341" s="51"/>
      <c r="BW341" s="52">
        <f t="shared" si="48"/>
        <v>0</v>
      </c>
      <c r="BX341" s="53">
        <f t="shared" si="52"/>
        <v>0</v>
      </c>
      <c r="BY341" s="53">
        <f t="shared" si="53"/>
        <v>0</v>
      </c>
      <c r="BZ341" s="54"/>
      <c r="CA341" s="261"/>
      <c r="CB341" s="261"/>
      <c r="CC341" s="261"/>
      <c r="CD341" s="261"/>
      <c r="CE341" s="261"/>
      <c r="CF341" s="261"/>
      <c r="CG341" s="261"/>
      <c r="CH341" s="261"/>
      <c r="CI341" s="261"/>
      <c r="CJ341" s="261"/>
      <c r="CK341" s="261"/>
      <c r="CL341" s="261"/>
      <c r="CM341" s="261"/>
      <c r="CN341" s="261"/>
      <c r="CO341" s="261">
        <f t="shared" si="54"/>
        <v>0</v>
      </c>
      <c r="CP341" s="261"/>
      <c r="CQ341" s="261"/>
      <c r="CR341" s="261"/>
      <c r="CS341" s="261"/>
      <c r="CT341" s="261"/>
      <c r="CU341" s="261"/>
      <c r="CV341" s="261"/>
      <c r="CW341" s="261"/>
      <c r="CX341" s="261"/>
      <c r="CY341" s="261"/>
      <c r="CZ341" s="261"/>
      <c r="DA341" s="261"/>
      <c r="DB341" s="261"/>
      <c r="DC341" s="261"/>
      <c r="DD341" s="261"/>
      <c r="DE341" s="261"/>
      <c r="DF341" s="261"/>
      <c r="DG341" s="261"/>
      <c r="DH341" s="261"/>
      <c r="DI341" s="261"/>
      <c r="DJ341" s="261"/>
      <c r="DK341" s="261"/>
      <c r="DL341" s="261"/>
      <c r="DM341" s="261"/>
      <c r="DN341" s="261"/>
      <c r="DO341" s="261"/>
      <c r="DP341" s="261"/>
      <c r="DQ341" s="261"/>
      <c r="DR341" s="261"/>
      <c r="DS341" s="261"/>
      <c r="DT341" s="261"/>
      <c r="DU341" s="261"/>
      <c r="DV341" s="261"/>
      <c r="DW341" s="261"/>
      <c r="DX341" s="261"/>
      <c r="DY341" s="261"/>
      <c r="DZ341" s="261"/>
      <c r="EA341" s="261"/>
      <c r="EB341" s="261"/>
    </row>
    <row r="342" s="28" customFormat="1" customHeight="1" spans="1:132">
      <c r="A342" s="283" t="s">
        <v>3944</v>
      </c>
      <c r="B342" s="95"/>
      <c r="C342" s="95" t="s">
        <v>2382</v>
      </c>
      <c r="D342" s="290" t="s">
        <v>1012</v>
      </c>
      <c r="E342" s="296" t="s">
        <v>1013</v>
      </c>
      <c r="F342" s="297"/>
      <c r="G342" s="99">
        <f t="shared" si="55"/>
        <v>0</v>
      </c>
      <c r="H342" s="298"/>
      <c r="I342" s="150">
        <f t="shared" si="56"/>
        <v>0</v>
      </c>
      <c r="J342" s="151">
        <f t="shared" si="49"/>
        <v>0</v>
      </c>
      <c r="K342" s="35"/>
      <c r="L342" s="36"/>
      <c r="M342" s="33">
        <f t="shared" si="50"/>
        <v>0</v>
      </c>
      <c r="N342" s="38">
        <f t="shared" si="51"/>
        <v>0</v>
      </c>
      <c r="O342" s="158"/>
      <c r="P342" s="158"/>
      <c r="Q342" s="158"/>
      <c r="R342" s="158"/>
      <c r="S342" s="158"/>
      <c r="T342" s="40"/>
      <c r="U342" s="39"/>
      <c r="V342" s="39"/>
      <c r="W342" s="39"/>
      <c r="X342" s="41"/>
      <c r="Y342" s="40"/>
      <c r="Z342" s="39"/>
      <c r="AA342" s="39"/>
      <c r="AB342" s="42"/>
      <c r="AC342" s="43"/>
      <c r="AD342" s="44"/>
      <c r="AE342" s="44"/>
      <c r="AF342" s="45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47"/>
      <c r="AR342" s="48"/>
      <c r="AS342" s="47"/>
      <c r="AT342" s="47"/>
      <c r="AU342" s="47"/>
      <c r="AV342" s="47"/>
      <c r="AW342" s="49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50"/>
      <c r="BL342" s="178"/>
      <c r="BM342" s="178"/>
      <c r="BN342" s="178"/>
      <c r="BO342" s="46"/>
      <c r="BP342" s="46"/>
      <c r="BQ342" s="46"/>
      <c r="BR342" s="46"/>
      <c r="BS342" s="46"/>
      <c r="BT342" s="46"/>
      <c r="BU342" s="46"/>
      <c r="BV342" s="51"/>
      <c r="BW342" s="52">
        <f t="shared" si="48"/>
        <v>0</v>
      </c>
      <c r="BX342" s="53">
        <f t="shared" si="52"/>
        <v>0</v>
      </c>
      <c r="BY342" s="53">
        <f t="shared" si="53"/>
        <v>0</v>
      </c>
      <c r="BZ342" s="54"/>
      <c r="CA342" s="261"/>
      <c r="CB342" s="261"/>
      <c r="CC342" s="261"/>
      <c r="CD342" s="261"/>
      <c r="CE342" s="261"/>
      <c r="CF342" s="261"/>
      <c r="CG342" s="261"/>
      <c r="CH342" s="261"/>
      <c r="CI342" s="261"/>
      <c r="CJ342" s="261"/>
      <c r="CK342" s="261"/>
      <c r="CL342" s="261"/>
      <c r="CM342" s="261"/>
      <c r="CN342" s="261"/>
      <c r="CO342" s="261">
        <f t="shared" si="54"/>
        <v>0</v>
      </c>
      <c r="CP342" s="261"/>
      <c r="CQ342" s="261"/>
      <c r="CR342" s="261"/>
      <c r="CS342" s="261"/>
      <c r="CT342" s="261"/>
      <c r="CU342" s="261"/>
      <c r="CV342" s="261"/>
      <c r="CW342" s="261"/>
      <c r="CX342" s="261"/>
      <c r="CY342" s="261"/>
      <c r="CZ342" s="261"/>
      <c r="DA342" s="261"/>
      <c r="DB342" s="261"/>
      <c r="DC342" s="261"/>
      <c r="DD342" s="261"/>
      <c r="DE342" s="261"/>
      <c r="DF342" s="261"/>
      <c r="DG342" s="261"/>
      <c r="DH342" s="261"/>
      <c r="DI342" s="261"/>
      <c r="DJ342" s="261"/>
      <c r="DK342" s="261"/>
      <c r="DL342" s="261"/>
      <c r="DM342" s="261"/>
      <c r="DN342" s="261"/>
      <c r="DO342" s="261"/>
      <c r="DP342" s="261"/>
      <c r="DQ342" s="261"/>
      <c r="DR342" s="261"/>
      <c r="DS342" s="261"/>
      <c r="DT342" s="261"/>
      <c r="DU342" s="261"/>
      <c r="DV342" s="261"/>
      <c r="DW342" s="261"/>
      <c r="DX342" s="261"/>
      <c r="DY342" s="261"/>
      <c r="DZ342" s="261"/>
      <c r="EA342" s="261"/>
      <c r="EB342" s="261"/>
    </row>
    <row r="343" s="28" customFormat="1" customHeight="1" spans="1:132">
      <c r="A343" s="283" t="s">
        <v>3944</v>
      </c>
      <c r="B343" s="95"/>
      <c r="C343" s="95" t="s">
        <v>2382</v>
      </c>
      <c r="D343" s="290" t="s">
        <v>1014</v>
      </c>
      <c r="E343" s="109" t="s">
        <v>1015</v>
      </c>
      <c r="F343" s="110"/>
      <c r="G343" s="99">
        <f t="shared" si="55"/>
        <v>0</v>
      </c>
      <c r="H343" s="100"/>
      <c r="I343" s="150">
        <f t="shared" si="56"/>
        <v>0</v>
      </c>
      <c r="J343" s="151">
        <f t="shared" si="49"/>
        <v>0</v>
      </c>
      <c r="K343" s="35"/>
      <c r="L343" s="36"/>
      <c r="M343" s="33">
        <f t="shared" si="50"/>
        <v>0</v>
      </c>
      <c r="N343" s="38">
        <f t="shared" si="51"/>
        <v>0</v>
      </c>
      <c r="O343" s="158"/>
      <c r="P343" s="158"/>
      <c r="Q343" s="158"/>
      <c r="R343" s="158"/>
      <c r="S343" s="158"/>
      <c r="T343" s="40"/>
      <c r="U343" s="39"/>
      <c r="V343" s="39"/>
      <c r="W343" s="39"/>
      <c r="X343" s="41"/>
      <c r="Y343" s="40"/>
      <c r="Z343" s="39"/>
      <c r="AA343" s="39"/>
      <c r="AB343" s="42"/>
      <c r="AC343" s="43"/>
      <c r="AD343" s="44"/>
      <c r="AE343" s="44"/>
      <c r="AF343" s="45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47"/>
      <c r="AR343" s="48"/>
      <c r="AS343" s="47"/>
      <c r="AT343" s="47"/>
      <c r="AU343" s="47"/>
      <c r="AV343" s="47"/>
      <c r="AW343" s="49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50"/>
      <c r="BL343" s="178"/>
      <c r="BM343" s="178"/>
      <c r="BN343" s="178"/>
      <c r="BO343" s="46"/>
      <c r="BP343" s="46"/>
      <c r="BQ343" s="46"/>
      <c r="BR343" s="46"/>
      <c r="BS343" s="46"/>
      <c r="BT343" s="46"/>
      <c r="BU343" s="46"/>
      <c r="BV343" s="51"/>
      <c r="BW343" s="52">
        <f t="shared" si="48"/>
        <v>0</v>
      </c>
      <c r="BX343" s="53">
        <f t="shared" si="52"/>
        <v>0</v>
      </c>
      <c r="BY343" s="53">
        <f t="shared" si="53"/>
        <v>0</v>
      </c>
      <c r="BZ343" s="54"/>
      <c r="CA343" s="261"/>
      <c r="CB343" s="261"/>
      <c r="CC343" s="261"/>
      <c r="CD343" s="261"/>
      <c r="CE343" s="261"/>
      <c r="CF343" s="261"/>
      <c r="CG343" s="261"/>
      <c r="CH343" s="261"/>
      <c r="CI343" s="261"/>
      <c r="CJ343" s="261"/>
      <c r="CK343" s="261"/>
      <c r="CL343" s="261"/>
      <c r="CM343" s="261"/>
      <c r="CN343" s="261"/>
      <c r="CO343" s="261">
        <f t="shared" si="54"/>
        <v>0</v>
      </c>
      <c r="CP343" s="261"/>
      <c r="CQ343" s="261"/>
      <c r="CR343" s="261"/>
      <c r="CS343" s="261"/>
      <c r="CT343" s="261"/>
      <c r="CU343" s="261"/>
      <c r="CV343" s="261"/>
      <c r="CW343" s="261"/>
      <c r="CX343" s="261"/>
      <c r="CY343" s="261"/>
      <c r="CZ343" s="261"/>
      <c r="DA343" s="261"/>
      <c r="DB343" s="261"/>
      <c r="DC343" s="261"/>
      <c r="DD343" s="261"/>
      <c r="DE343" s="261"/>
      <c r="DF343" s="261"/>
      <c r="DG343" s="261"/>
      <c r="DH343" s="261"/>
      <c r="DI343" s="261"/>
      <c r="DJ343" s="261"/>
      <c r="DK343" s="261"/>
      <c r="DL343" s="261"/>
      <c r="DM343" s="261"/>
      <c r="DN343" s="261"/>
      <c r="DO343" s="261"/>
      <c r="DP343" s="261"/>
      <c r="DQ343" s="261"/>
      <c r="DR343" s="261"/>
      <c r="DS343" s="261"/>
      <c r="DT343" s="261"/>
      <c r="DU343" s="261"/>
      <c r="DV343" s="261"/>
      <c r="DW343" s="261"/>
      <c r="DX343" s="261"/>
      <c r="DY343" s="261"/>
      <c r="DZ343" s="261"/>
      <c r="EA343" s="261"/>
      <c r="EB343" s="261"/>
    </row>
    <row r="344" s="28" customFormat="1" customHeight="1" spans="1:132">
      <c r="A344" s="283" t="s">
        <v>3944</v>
      </c>
      <c r="B344" s="95"/>
      <c r="C344" s="95" t="s">
        <v>2286</v>
      </c>
      <c r="D344" s="290" t="s">
        <v>1016</v>
      </c>
      <c r="E344" s="109" t="s">
        <v>1017</v>
      </c>
      <c r="F344" s="110"/>
      <c r="G344" s="99">
        <f t="shared" si="55"/>
        <v>0</v>
      </c>
      <c r="H344" s="100"/>
      <c r="I344" s="150">
        <f t="shared" si="56"/>
        <v>0</v>
      </c>
      <c r="J344" s="151">
        <f t="shared" si="49"/>
        <v>0</v>
      </c>
      <c r="K344" s="35"/>
      <c r="L344" s="36"/>
      <c r="M344" s="33">
        <f t="shared" si="50"/>
        <v>0</v>
      </c>
      <c r="N344" s="38">
        <f t="shared" si="51"/>
        <v>0</v>
      </c>
      <c r="O344" s="158"/>
      <c r="P344" s="158"/>
      <c r="Q344" s="158"/>
      <c r="R344" s="158"/>
      <c r="S344" s="158"/>
      <c r="T344" s="40"/>
      <c r="U344" s="39"/>
      <c r="V344" s="39"/>
      <c r="W344" s="39"/>
      <c r="X344" s="41"/>
      <c r="Y344" s="40"/>
      <c r="Z344" s="39"/>
      <c r="AA344" s="39"/>
      <c r="AB344" s="42"/>
      <c r="AC344" s="43"/>
      <c r="AD344" s="44"/>
      <c r="AE344" s="44"/>
      <c r="AF344" s="45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47"/>
      <c r="AR344" s="48"/>
      <c r="AS344" s="47"/>
      <c r="AT344" s="47"/>
      <c r="AU344" s="47"/>
      <c r="AV344" s="47"/>
      <c r="AW344" s="49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50"/>
      <c r="BL344" s="178"/>
      <c r="BM344" s="178"/>
      <c r="BN344" s="178"/>
      <c r="BO344" s="46"/>
      <c r="BP344" s="46"/>
      <c r="BQ344" s="46"/>
      <c r="BR344" s="46"/>
      <c r="BS344" s="46"/>
      <c r="BT344" s="46"/>
      <c r="BU344" s="46"/>
      <c r="BV344" s="51"/>
      <c r="BW344" s="52">
        <f t="shared" si="48"/>
        <v>0</v>
      </c>
      <c r="BX344" s="53">
        <f t="shared" si="52"/>
        <v>0</v>
      </c>
      <c r="BY344" s="53">
        <f t="shared" si="53"/>
        <v>0</v>
      </c>
      <c r="BZ344" s="54"/>
      <c r="CA344" s="261"/>
      <c r="CB344" s="261"/>
      <c r="CC344" s="261"/>
      <c r="CD344" s="261"/>
      <c r="CE344" s="261"/>
      <c r="CF344" s="261"/>
      <c r="CG344" s="261"/>
      <c r="CH344" s="261"/>
      <c r="CI344" s="261"/>
      <c r="CJ344" s="261"/>
      <c r="CK344" s="261"/>
      <c r="CL344" s="261"/>
      <c r="CM344" s="261"/>
      <c r="CN344" s="261"/>
      <c r="CO344" s="261">
        <f t="shared" si="54"/>
        <v>0</v>
      </c>
      <c r="CP344" s="261"/>
      <c r="CQ344" s="261"/>
      <c r="CR344" s="261"/>
      <c r="CS344" s="261"/>
      <c r="CT344" s="261"/>
      <c r="CU344" s="261"/>
      <c r="CV344" s="261"/>
      <c r="CW344" s="261"/>
      <c r="CX344" s="261"/>
      <c r="CY344" s="261"/>
      <c r="CZ344" s="261"/>
      <c r="DA344" s="261"/>
      <c r="DB344" s="261"/>
      <c r="DC344" s="261"/>
      <c r="DD344" s="261"/>
      <c r="DE344" s="261"/>
      <c r="DF344" s="261"/>
      <c r="DG344" s="261"/>
      <c r="DH344" s="261"/>
      <c r="DI344" s="261"/>
      <c r="DJ344" s="261"/>
      <c r="DK344" s="261"/>
      <c r="DL344" s="261"/>
      <c r="DM344" s="261"/>
      <c r="DN344" s="261"/>
      <c r="DO344" s="261"/>
      <c r="DP344" s="261"/>
      <c r="DQ344" s="261"/>
      <c r="DR344" s="261"/>
      <c r="DS344" s="261"/>
      <c r="DT344" s="261"/>
      <c r="DU344" s="261"/>
      <c r="DV344" s="261"/>
      <c r="DW344" s="261"/>
      <c r="DX344" s="261"/>
      <c r="DY344" s="261"/>
      <c r="DZ344" s="261"/>
      <c r="EA344" s="261"/>
      <c r="EB344" s="261"/>
    </row>
    <row r="345" s="28" customFormat="1" customHeight="1" spans="1:132">
      <c r="A345" s="283" t="s">
        <v>3944</v>
      </c>
      <c r="B345" s="95"/>
      <c r="C345" s="95" t="s">
        <v>2286</v>
      </c>
      <c r="D345" s="290" t="s">
        <v>1018</v>
      </c>
      <c r="E345" s="109" t="s">
        <v>1019</v>
      </c>
      <c r="F345" s="110"/>
      <c r="G345" s="99">
        <f t="shared" si="55"/>
        <v>0</v>
      </c>
      <c r="H345" s="100"/>
      <c r="I345" s="150">
        <f t="shared" si="56"/>
        <v>0</v>
      </c>
      <c r="J345" s="151">
        <f t="shared" si="49"/>
        <v>0</v>
      </c>
      <c r="K345" s="35"/>
      <c r="L345" s="36"/>
      <c r="M345" s="33">
        <f t="shared" si="50"/>
        <v>0</v>
      </c>
      <c r="N345" s="38">
        <f t="shared" si="51"/>
        <v>0</v>
      </c>
      <c r="O345" s="158"/>
      <c r="P345" s="158"/>
      <c r="Q345" s="158"/>
      <c r="R345" s="158"/>
      <c r="S345" s="158"/>
      <c r="T345" s="40"/>
      <c r="U345" s="39"/>
      <c r="V345" s="39"/>
      <c r="W345" s="39"/>
      <c r="X345" s="41"/>
      <c r="Y345" s="40"/>
      <c r="Z345" s="39"/>
      <c r="AA345" s="39"/>
      <c r="AB345" s="42"/>
      <c r="AC345" s="43"/>
      <c r="AD345" s="44"/>
      <c r="AE345" s="44"/>
      <c r="AF345" s="45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47"/>
      <c r="AR345" s="48"/>
      <c r="AS345" s="47"/>
      <c r="AT345" s="47"/>
      <c r="AU345" s="47"/>
      <c r="AV345" s="47"/>
      <c r="AW345" s="49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50"/>
      <c r="BL345" s="178"/>
      <c r="BM345" s="178"/>
      <c r="BN345" s="178"/>
      <c r="BO345" s="46"/>
      <c r="BP345" s="46"/>
      <c r="BQ345" s="46"/>
      <c r="BR345" s="46"/>
      <c r="BS345" s="46"/>
      <c r="BT345" s="46"/>
      <c r="BU345" s="46"/>
      <c r="BV345" s="51"/>
      <c r="BW345" s="52">
        <f t="shared" si="48"/>
        <v>0</v>
      </c>
      <c r="BX345" s="53">
        <f t="shared" si="52"/>
        <v>0</v>
      </c>
      <c r="BY345" s="53">
        <f t="shared" si="53"/>
        <v>0</v>
      </c>
      <c r="BZ345" s="54"/>
      <c r="CA345" s="261"/>
      <c r="CB345" s="261"/>
      <c r="CC345" s="261"/>
      <c r="CD345" s="261"/>
      <c r="CE345" s="261"/>
      <c r="CF345" s="261"/>
      <c r="CG345" s="261"/>
      <c r="CH345" s="261"/>
      <c r="CI345" s="261"/>
      <c r="CJ345" s="261"/>
      <c r="CK345" s="261"/>
      <c r="CL345" s="261"/>
      <c r="CM345" s="261"/>
      <c r="CN345" s="261"/>
      <c r="CO345" s="261">
        <f t="shared" si="54"/>
        <v>0</v>
      </c>
      <c r="CP345" s="261"/>
      <c r="CQ345" s="261"/>
      <c r="CR345" s="261"/>
      <c r="CS345" s="261"/>
      <c r="CT345" s="261"/>
      <c r="CU345" s="261"/>
      <c r="CV345" s="261"/>
      <c r="CW345" s="261"/>
      <c r="CX345" s="261"/>
      <c r="CY345" s="261"/>
      <c r="CZ345" s="261"/>
      <c r="DA345" s="261"/>
      <c r="DB345" s="261"/>
      <c r="DC345" s="261"/>
      <c r="DD345" s="261"/>
      <c r="DE345" s="261"/>
      <c r="DF345" s="261"/>
      <c r="DG345" s="261"/>
      <c r="DH345" s="261"/>
      <c r="DI345" s="261"/>
      <c r="DJ345" s="261"/>
      <c r="DK345" s="261"/>
      <c r="DL345" s="261"/>
      <c r="DM345" s="261"/>
      <c r="DN345" s="261"/>
      <c r="DO345" s="261"/>
      <c r="DP345" s="261"/>
      <c r="DQ345" s="261"/>
      <c r="DR345" s="261"/>
      <c r="DS345" s="261"/>
      <c r="DT345" s="261"/>
      <c r="DU345" s="261"/>
      <c r="DV345" s="261"/>
      <c r="DW345" s="261"/>
      <c r="DX345" s="261"/>
      <c r="DY345" s="261"/>
      <c r="DZ345" s="261"/>
      <c r="EA345" s="261"/>
      <c r="EB345" s="261"/>
    </row>
    <row r="346" s="28" customFormat="1" customHeight="1" spans="1:132">
      <c r="A346" s="283" t="s">
        <v>3944</v>
      </c>
      <c r="B346" s="95"/>
      <c r="C346" s="95" t="s">
        <v>2286</v>
      </c>
      <c r="D346" s="290" t="s">
        <v>1020</v>
      </c>
      <c r="E346" s="109" t="s">
        <v>1021</v>
      </c>
      <c r="F346" s="110"/>
      <c r="G346" s="99">
        <f t="shared" si="55"/>
        <v>0</v>
      </c>
      <c r="H346" s="100"/>
      <c r="I346" s="150">
        <f t="shared" si="56"/>
        <v>0</v>
      </c>
      <c r="J346" s="151">
        <f t="shared" si="49"/>
        <v>0</v>
      </c>
      <c r="K346" s="37"/>
      <c r="L346" s="36"/>
      <c r="M346" s="33">
        <f t="shared" si="50"/>
        <v>0</v>
      </c>
      <c r="N346" s="38">
        <f t="shared" si="51"/>
        <v>0</v>
      </c>
      <c r="O346" s="158"/>
      <c r="P346" s="158"/>
      <c r="Q346" s="158"/>
      <c r="R346" s="158"/>
      <c r="S346" s="158"/>
      <c r="T346" s="40"/>
      <c r="U346" s="39"/>
      <c r="V346" s="39"/>
      <c r="W346" s="39"/>
      <c r="X346" s="41"/>
      <c r="Y346" s="40"/>
      <c r="Z346" s="39"/>
      <c r="AA346" s="39"/>
      <c r="AB346" s="42"/>
      <c r="AC346" s="43"/>
      <c r="AD346" s="44"/>
      <c r="AE346" s="44"/>
      <c r="AF346" s="45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47"/>
      <c r="AR346" s="48"/>
      <c r="AS346" s="47"/>
      <c r="AT346" s="47"/>
      <c r="AU346" s="47"/>
      <c r="AV346" s="47"/>
      <c r="AW346" s="49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50"/>
      <c r="BL346" s="178"/>
      <c r="BM346" s="178"/>
      <c r="BN346" s="178"/>
      <c r="BO346" s="46"/>
      <c r="BP346" s="46"/>
      <c r="BQ346" s="46"/>
      <c r="BR346" s="46"/>
      <c r="BS346" s="46"/>
      <c r="BT346" s="46"/>
      <c r="BU346" s="46"/>
      <c r="BV346" s="51"/>
      <c r="BW346" s="52">
        <f t="shared" si="48"/>
        <v>0</v>
      </c>
      <c r="BX346" s="53">
        <f t="shared" si="52"/>
        <v>0</v>
      </c>
      <c r="BY346" s="53">
        <f t="shared" si="53"/>
        <v>0</v>
      </c>
      <c r="BZ346" s="54"/>
      <c r="CA346" s="261"/>
      <c r="CB346" s="261"/>
      <c r="CC346" s="261"/>
      <c r="CD346" s="261"/>
      <c r="CE346" s="261"/>
      <c r="CF346" s="261"/>
      <c r="CG346" s="261"/>
      <c r="CH346" s="261"/>
      <c r="CI346" s="261"/>
      <c r="CJ346" s="261"/>
      <c r="CK346" s="261"/>
      <c r="CL346" s="261"/>
      <c r="CM346" s="261"/>
      <c r="CN346" s="261"/>
      <c r="CO346" s="261">
        <f t="shared" si="54"/>
        <v>0</v>
      </c>
      <c r="CP346" s="261"/>
      <c r="CQ346" s="261"/>
      <c r="CR346" s="261"/>
      <c r="CS346" s="261"/>
      <c r="CT346" s="261"/>
      <c r="CU346" s="261"/>
      <c r="CV346" s="261"/>
      <c r="CW346" s="261"/>
      <c r="CX346" s="261"/>
      <c r="CY346" s="261"/>
      <c r="CZ346" s="261"/>
      <c r="DA346" s="261"/>
      <c r="DB346" s="261"/>
      <c r="DC346" s="261"/>
      <c r="DD346" s="261"/>
      <c r="DE346" s="261"/>
      <c r="DF346" s="261"/>
      <c r="DG346" s="261"/>
      <c r="DH346" s="261"/>
      <c r="DI346" s="261"/>
      <c r="DJ346" s="261"/>
      <c r="DK346" s="261"/>
      <c r="DL346" s="261"/>
      <c r="DM346" s="261"/>
      <c r="DN346" s="261"/>
      <c r="DO346" s="261"/>
      <c r="DP346" s="261"/>
      <c r="DQ346" s="261"/>
      <c r="DR346" s="261"/>
      <c r="DS346" s="261"/>
      <c r="DT346" s="261"/>
      <c r="DU346" s="261"/>
      <c r="DV346" s="261"/>
      <c r="DW346" s="261"/>
      <c r="DX346" s="261"/>
      <c r="DY346" s="261"/>
      <c r="DZ346" s="261"/>
      <c r="EA346" s="261"/>
      <c r="EB346" s="261"/>
    </row>
    <row r="347" s="28" customFormat="1" customHeight="1" spans="1:132">
      <c r="A347" s="283" t="s">
        <v>3944</v>
      </c>
      <c r="B347" s="95"/>
      <c r="C347" s="95" t="s">
        <v>2286</v>
      </c>
      <c r="D347" s="290" t="s">
        <v>1022</v>
      </c>
      <c r="E347" s="109" t="s">
        <v>1023</v>
      </c>
      <c r="F347" s="110"/>
      <c r="G347" s="99">
        <f t="shared" si="55"/>
        <v>0</v>
      </c>
      <c r="H347" s="100"/>
      <c r="I347" s="150">
        <f t="shared" si="56"/>
        <v>0</v>
      </c>
      <c r="J347" s="151">
        <f t="shared" si="49"/>
        <v>0</v>
      </c>
      <c r="K347" s="37"/>
      <c r="L347" s="36"/>
      <c r="M347" s="33">
        <f t="shared" si="50"/>
        <v>0</v>
      </c>
      <c r="N347" s="38">
        <f t="shared" si="51"/>
        <v>0</v>
      </c>
      <c r="O347" s="158"/>
      <c r="P347" s="158"/>
      <c r="Q347" s="158"/>
      <c r="R347" s="158"/>
      <c r="S347" s="158"/>
      <c r="T347" s="40"/>
      <c r="U347" s="39"/>
      <c r="V347" s="39"/>
      <c r="W347" s="39"/>
      <c r="X347" s="41"/>
      <c r="Y347" s="40"/>
      <c r="Z347" s="39"/>
      <c r="AA347" s="39"/>
      <c r="AB347" s="42"/>
      <c r="AC347" s="43"/>
      <c r="AD347" s="44"/>
      <c r="AE347" s="44"/>
      <c r="AF347" s="45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47"/>
      <c r="AR347" s="48"/>
      <c r="AS347" s="47"/>
      <c r="AT347" s="47"/>
      <c r="AU347" s="47"/>
      <c r="AV347" s="47"/>
      <c r="AW347" s="49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50"/>
      <c r="BL347" s="178"/>
      <c r="BM347" s="178"/>
      <c r="BN347" s="178"/>
      <c r="BO347" s="46"/>
      <c r="BP347" s="46"/>
      <c r="BQ347" s="46"/>
      <c r="BR347" s="46"/>
      <c r="BS347" s="46"/>
      <c r="BT347" s="46"/>
      <c r="BU347" s="46"/>
      <c r="BV347" s="51"/>
      <c r="BW347" s="52">
        <f t="shared" si="48"/>
        <v>0</v>
      </c>
      <c r="BX347" s="53">
        <f t="shared" si="52"/>
        <v>0</v>
      </c>
      <c r="BY347" s="53">
        <f t="shared" si="53"/>
        <v>0</v>
      </c>
      <c r="BZ347" s="54"/>
      <c r="CA347" s="261"/>
      <c r="CB347" s="261"/>
      <c r="CC347" s="261"/>
      <c r="CD347" s="261"/>
      <c r="CE347" s="261"/>
      <c r="CF347" s="261"/>
      <c r="CG347" s="261"/>
      <c r="CH347" s="261"/>
      <c r="CI347" s="261"/>
      <c r="CJ347" s="261"/>
      <c r="CK347" s="261"/>
      <c r="CL347" s="261"/>
      <c r="CM347" s="261"/>
      <c r="CN347" s="261"/>
      <c r="CO347" s="261">
        <f t="shared" si="54"/>
        <v>0</v>
      </c>
      <c r="CP347" s="261"/>
      <c r="CQ347" s="261"/>
      <c r="CR347" s="261"/>
      <c r="CS347" s="261"/>
      <c r="CT347" s="261"/>
      <c r="CU347" s="261"/>
      <c r="CV347" s="261"/>
      <c r="CW347" s="261"/>
      <c r="CX347" s="261"/>
      <c r="CY347" s="261"/>
      <c r="CZ347" s="261"/>
      <c r="DA347" s="261"/>
      <c r="DB347" s="261"/>
      <c r="DC347" s="261"/>
      <c r="DD347" s="261"/>
      <c r="DE347" s="261"/>
      <c r="DF347" s="261"/>
      <c r="DG347" s="261"/>
      <c r="DH347" s="261"/>
      <c r="DI347" s="261"/>
      <c r="DJ347" s="261"/>
      <c r="DK347" s="261"/>
      <c r="DL347" s="261"/>
      <c r="DM347" s="261"/>
      <c r="DN347" s="261"/>
      <c r="DO347" s="261"/>
      <c r="DP347" s="261"/>
      <c r="DQ347" s="261"/>
      <c r="DR347" s="261"/>
      <c r="DS347" s="261"/>
      <c r="DT347" s="261"/>
      <c r="DU347" s="261"/>
      <c r="DV347" s="261"/>
      <c r="DW347" s="261"/>
      <c r="DX347" s="261"/>
      <c r="DY347" s="261"/>
      <c r="DZ347" s="261"/>
      <c r="EA347" s="261"/>
      <c r="EB347" s="261"/>
    </row>
    <row r="348" s="28" customFormat="1" customHeight="1" spans="1:132">
      <c r="A348" s="283" t="s">
        <v>3944</v>
      </c>
      <c r="B348" s="95"/>
      <c r="C348" s="95" t="s">
        <v>2286</v>
      </c>
      <c r="D348" s="290" t="s">
        <v>1024</v>
      </c>
      <c r="E348" s="109" t="s">
        <v>1025</v>
      </c>
      <c r="F348" s="110"/>
      <c r="G348" s="99">
        <f t="shared" si="55"/>
        <v>0</v>
      </c>
      <c r="H348" s="100"/>
      <c r="I348" s="150">
        <f t="shared" si="56"/>
        <v>0</v>
      </c>
      <c r="J348" s="151">
        <f t="shared" si="49"/>
        <v>0</v>
      </c>
      <c r="K348" s="37"/>
      <c r="L348" s="36"/>
      <c r="M348" s="33">
        <f t="shared" si="50"/>
        <v>0</v>
      </c>
      <c r="N348" s="38">
        <f t="shared" si="51"/>
        <v>0</v>
      </c>
      <c r="O348" s="158"/>
      <c r="P348" s="158"/>
      <c r="Q348" s="158"/>
      <c r="R348" s="158"/>
      <c r="S348" s="158"/>
      <c r="T348" s="40"/>
      <c r="U348" s="39"/>
      <c r="V348" s="39"/>
      <c r="W348" s="39"/>
      <c r="X348" s="41"/>
      <c r="Y348" s="40"/>
      <c r="Z348" s="39"/>
      <c r="AA348" s="39"/>
      <c r="AB348" s="42"/>
      <c r="AC348" s="43"/>
      <c r="AD348" s="44"/>
      <c r="AE348" s="44"/>
      <c r="AF348" s="45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47"/>
      <c r="AR348" s="48"/>
      <c r="AS348" s="47"/>
      <c r="AT348" s="47"/>
      <c r="AU348" s="47"/>
      <c r="AV348" s="47"/>
      <c r="AW348" s="49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50"/>
      <c r="BL348" s="178"/>
      <c r="BM348" s="178"/>
      <c r="BN348" s="178"/>
      <c r="BO348" s="46"/>
      <c r="BP348" s="46"/>
      <c r="BQ348" s="46"/>
      <c r="BR348" s="46"/>
      <c r="BS348" s="46"/>
      <c r="BT348" s="46"/>
      <c r="BU348" s="46"/>
      <c r="BV348" s="51"/>
      <c r="BW348" s="52">
        <f t="shared" si="48"/>
        <v>0</v>
      </c>
      <c r="BX348" s="53">
        <f t="shared" si="52"/>
        <v>0</v>
      </c>
      <c r="BY348" s="53">
        <f t="shared" si="53"/>
        <v>0</v>
      </c>
      <c r="BZ348" s="54"/>
      <c r="CA348" s="261"/>
      <c r="CB348" s="261"/>
      <c r="CC348" s="261"/>
      <c r="CD348" s="261"/>
      <c r="CE348" s="261"/>
      <c r="CF348" s="261"/>
      <c r="CG348" s="261"/>
      <c r="CH348" s="261"/>
      <c r="CI348" s="261"/>
      <c r="CJ348" s="261"/>
      <c r="CK348" s="261"/>
      <c r="CL348" s="261"/>
      <c r="CM348" s="261"/>
      <c r="CN348" s="261"/>
      <c r="CO348" s="261">
        <f t="shared" si="54"/>
        <v>0</v>
      </c>
      <c r="CP348" s="261"/>
      <c r="CQ348" s="261"/>
      <c r="CR348" s="261"/>
      <c r="CS348" s="261"/>
      <c r="CT348" s="261"/>
      <c r="CU348" s="261"/>
      <c r="CV348" s="261"/>
      <c r="CW348" s="261"/>
      <c r="CX348" s="261"/>
      <c r="CY348" s="261"/>
      <c r="CZ348" s="261"/>
      <c r="DA348" s="261"/>
      <c r="DB348" s="261"/>
      <c r="DC348" s="261"/>
      <c r="DD348" s="261"/>
      <c r="DE348" s="261"/>
      <c r="DF348" s="261"/>
      <c r="DG348" s="261"/>
      <c r="DH348" s="261"/>
      <c r="DI348" s="261"/>
      <c r="DJ348" s="261"/>
      <c r="DK348" s="261"/>
      <c r="DL348" s="261"/>
      <c r="DM348" s="261"/>
      <c r="DN348" s="261"/>
      <c r="DO348" s="261"/>
      <c r="DP348" s="261"/>
      <c r="DQ348" s="261"/>
      <c r="DR348" s="261"/>
      <c r="DS348" s="261"/>
      <c r="DT348" s="261"/>
      <c r="DU348" s="261"/>
      <c r="DV348" s="261"/>
      <c r="DW348" s="261"/>
      <c r="DX348" s="261"/>
      <c r="DY348" s="261"/>
      <c r="DZ348" s="261"/>
      <c r="EA348" s="261"/>
      <c r="EB348" s="261"/>
    </row>
    <row r="349" s="28" customFormat="1" customHeight="1" spans="1:132">
      <c r="A349" s="283" t="s">
        <v>3944</v>
      </c>
      <c r="B349" s="95"/>
      <c r="C349" s="95" t="s">
        <v>2286</v>
      </c>
      <c r="D349" s="290" t="s">
        <v>1026</v>
      </c>
      <c r="E349" s="109" t="s">
        <v>1027</v>
      </c>
      <c r="F349" s="110"/>
      <c r="G349" s="99">
        <f t="shared" si="55"/>
        <v>0</v>
      </c>
      <c r="H349" s="100"/>
      <c r="I349" s="150">
        <f t="shared" si="56"/>
        <v>0</v>
      </c>
      <c r="J349" s="151">
        <f t="shared" si="49"/>
        <v>0</v>
      </c>
      <c r="K349" s="37"/>
      <c r="L349" s="36"/>
      <c r="M349" s="33">
        <f t="shared" si="50"/>
        <v>0</v>
      </c>
      <c r="N349" s="38">
        <f t="shared" si="51"/>
        <v>0</v>
      </c>
      <c r="O349" s="158"/>
      <c r="P349" s="158"/>
      <c r="Q349" s="158"/>
      <c r="R349" s="158"/>
      <c r="S349" s="158"/>
      <c r="T349" s="40"/>
      <c r="U349" s="39"/>
      <c r="V349" s="39"/>
      <c r="W349" s="39"/>
      <c r="X349" s="41"/>
      <c r="Y349" s="40"/>
      <c r="Z349" s="39"/>
      <c r="AA349" s="39"/>
      <c r="AB349" s="42"/>
      <c r="AC349" s="43"/>
      <c r="AD349" s="44"/>
      <c r="AE349" s="44"/>
      <c r="AF349" s="45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47"/>
      <c r="AR349" s="48"/>
      <c r="AS349" s="47"/>
      <c r="AT349" s="47"/>
      <c r="AU349" s="47"/>
      <c r="AV349" s="47"/>
      <c r="AW349" s="49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50"/>
      <c r="BL349" s="178"/>
      <c r="BM349" s="178"/>
      <c r="BN349" s="178"/>
      <c r="BO349" s="46"/>
      <c r="BP349" s="46"/>
      <c r="BQ349" s="46"/>
      <c r="BR349" s="46"/>
      <c r="BS349" s="46"/>
      <c r="BT349" s="46"/>
      <c r="BU349" s="46"/>
      <c r="BV349" s="51"/>
      <c r="BW349" s="52">
        <f t="shared" si="48"/>
        <v>0</v>
      </c>
      <c r="BX349" s="53">
        <f t="shared" si="52"/>
        <v>0</v>
      </c>
      <c r="BY349" s="53">
        <f t="shared" si="53"/>
        <v>0</v>
      </c>
      <c r="BZ349" s="54"/>
      <c r="CA349" s="261"/>
      <c r="CB349" s="261"/>
      <c r="CC349" s="261"/>
      <c r="CD349" s="261"/>
      <c r="CE349" s="261"/>
      <c r="CF349" s="261"/>
      <c r="CG349" s="261"/>
      <c r="CH349" s="261"/>
      <c r="CI349" s="261"/>
      <c r="CJ349" s="261"/>
      <c r="CK349" s="261"/>
      <c r="CL349" s="261"/>
      <c r="CM349" s="261"/>
      <c r="CN349" s="261"/>
      <c r="CO349" s="261">
        <f t="shared" si="54"/>
        <v>0</v>
      </c>
      <c r="CP349" s="261"/>
      <c r="CQ349" s="261"/>
      <c r="CR349" s="261"/>
      <c r="CS349" s="261"/>
      <c r="CT349" s="261"/>
      <c r="CU349" s="261"/>
      <c r="CV349" s="261"/>
      <c r="CW349" s="261"/>
      <c r="CX349" s="261"/>
      <c r="CY349" s="261"/>
      <c r="CZ349" s="261"/>
      <c r="DA349" s="261"/>
      <c r="DB349" s="261"/>
      <c r="DC349" s="261"/>
      <c r="DD349" s="261"/>
      <c r="DE349" s="261"/>
      <c r="DF349" s="261"/>
      <c r="DG349" s="261"/>
      <c r="DH349" s="261"/>
      <c r="DI349" s="261"/>
      <c r="DJ349" s="261"/>
      <c r="DK349" s="261"/>
      <c r="DL349" s="261"/>
      <c r="DM349" s="261"/>
      <c r="DN349" s="261"/>
      <c r="DO349" s="261"/>
      <c r="DP349" s="261"/>
      <c r="DQ349" s="261"/>
      <c r="DR349" s="261"/>
      <c r="DS349" s="261"/>
      <c r="DT349" s="261"/>
      <c r="DU349" s="261"/>
      <c r="DV349" s="261"/>
      <c r="DW349" s="261"/>
      <c r="DX349" s="261"/>
      <c r="DY349" s="261"/>
      <c r="DZ349" s="261"/>
      <c r="EA349" s="261"/>
      <c r="EB349" s="261"/>
    </row>
    <row r="350" s="28" customFormat="1" customHeight="1" spans="1:132">
      <c r="A350" s="283" t="s">
        <v>3944</v>
      </c>
      <c r="B350" s="95"/>
      <c r="C350" s="95" t="s">
        <v>2413</v>
      </c>
      <c r="D350" s="290" t="s">
        <v>1028</v>
      </c>
      <c r="E350" s="109" t="s">
        <v>1029</v>
      </c>
      <c r="F350" s="110" t="s">
        <v>1030</v>
      </c>
      <c r="G350" s="99">
        <f t="shared" si="55"/>
        <v>0</v>
      </c>
      <c r="H350" s="100"/>
      <c r="I350" s="150">
        <f t="shared" si="56"/>
        <v>0</v>
      </c>
      <c r="J350" s="151">
        <f t="shared" si="49"/>
        <v>0</v>
      </c>
      <c r="K350" s="37"/>
      <c r="L350" s="36"/>
      <c r="M350" s="33">
        <f t="shared" si="50"/>
        <v>0</v>
      </c>
      <c r="N350" s="38">
        <f t="shared" si="51"/>
        <v>0</v>
      </c>
      <c r="O350" s="158"/>
      <c r="P350" s="158"/>
      <c r="Q350" s="158"/>
      <c r="R350" s="158"/>
      <c r="S350" s="158"/>
      <c r="T350" s="40"/>
      <c r="U350" s="39"/>
      <c r="V350" s="39"/>
      <c r="W350" s="39"/>
      <c r="X350" s="41"/>
      <c r="Y350" s="40"/>
      <c r="Z350" s="39"/>
      <c r="AA350" s="39"/>
      <c r="AB350" s="42"/>
      <c r="AC350" s="43"/>
      <c r="AD350" s="44"/>
      <c r="AE350" s="44"/>
      <c r="AF350" s="45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47"/>
      <c r="AR350" s="48"/>
      <c r="AS350" s="47"/>
      <c r="AT350" s="47"/>
      <c r="AU350" s="47"/>
      <c r="AV350" s="47"/>
      <c r="AW350" s="49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50"/>
      <c r="BL350" s="178"/>
      <c r="BM350" s="178"/>
      <c r="BN350" s="178"/>
      <c r="BO350" s="46"/>
      <c r="BP350" s="46"/>
      <c r="BQ350" s="46"/>
      <c r="BR350" s="46"/>
      <c r="BS350" s="46"/>
      <c r="BT350" s="46"/>
      <c r="BU350" s="46"/>
      <c r="BV350" s="51"/>
      <c r="BW350" s="52">
        <f t="shared" si="48"/>
        <v>0</v>
      </c>
      <c r="BX350" s="53">
        <f t="shared" si="52"/>
        <v>0</v>
      </c>
      <c r="BY350" s="53">
        <f t="shared" si="53"/>
        <v>0</v>
      </c>
      <c r="BZ350" s="54"/>
      <c r="CA350" s="261"/>
      <c r="CB350" s="261"/>
      <c r="CC350" s="261"/>
      <c r="CD350" s="261"/>
      <c r="CE350" s="261"/>
      <c r="CF350" s="261"/>
      <c r="CG350" s="261"/>
      <c r="CH350" s="261"/>
      <c r="CI350" s="261"/>
      <c r="CJ350" s="261"/>
      <c r="CK350" s="261"/>
      <c r="CL350" s="261"/>
      <c r="CM350" s="261"/>
      <c r="CN350" s="261"/>
      <c r="CO350" s="261">
        <f t="shared" si="54"/>
        <v>0</v>
      </c>
      <c r="CP350" s="261"/>
      <c r="CQ350" s="261"/>
      <c r="CR350" s="261"/>
      <c r="CS350" s="261"/>
      <c r="CT350" s="261"/>
      <c r="CU350" s="261"/>
      <c r="CV350" s="261"/>
      <c r="CW350" s="261"/>
      <c r="CX350" s="261"/>
      <c r="CY350" s="261"/>
      <c r="CZ350" s="261"/>
      <c r="DA350" s="261"/>
      <c r="DB350" s="261"/>
      <c r="DC350" s="261"/>
      <c r="DD350" s="261"/>
      <c r="DE350" s="261"/>
      <c r="DF350" s="261"/>
      <c r="DG350" s="261"/>
      <c r="DH350" s="261"/>
      <c r="DI350" s="261"/>
      <c r="DJ350" s="261"/>
      <c r="DK350" s="261"/>
      <c r="DL350" s="261"/>
      <c r="DM350" s="261"/>
      <c r="DN350" s="261"/>
      <c r="DO350" s="261"/>
      <c r="DP350" s="261"/>
      <c r="DQ350" s="261"/>
      <c r="DR350" s="261"/>
      <c r="DS350" s="261"/>
      <c r="DT350" s="261"/>
      <c r="DU350" s="261"/>
      <c r="DV350" s="261"/>
      <c r="DW350" s="261"/>
      <c r="DX350" s="261"/>
      <c r="DY350" s="261"/>
      <c r="DZ350" s="261"/>
      <c r="EA350" s="261"/>
      <c r="EB350" s="261"/>
    </row>
    <row r="351" s="28" customFormat="1" customHeight="1" spans="1:132">
      <c r="A351" s="283" t="s">
        <v>3944</v>
      </c>
      <c r="B351" s="95"/>
      <c r="C351" s="95" t="s">
        <v>2413</v>
      </c>
      <c r="D351" s="290" t="s">
        <v>1031</v>
      </c>
      <c r="E351" s="109" t="s">
        <v>1032</v>
      </c>
      <c r="F351" s="110" t="s">
        <v>1033</v>
      </c>
      <c r="G351" s="99">
        <f t="shared" si="55"/>
        <v>0</v>
      </c>
      <c r="H351" s="100"/>
      <c r="I351" s="150">
        <f t="shared" si="56"/>
        <v>0</v>
      </c>
      <c r="J351" s="151">
        <f t="shared" si="49"/>
        <v>0</v>
      </c>
      <c r="K351" s="37"/>
      <c r="L351" s="36"/>
      <c r="M351" s="33">
        <f t="shared" si="50"/>
        <v>0</v>
      </c>
      <c r="N351" s="38">
        <f t="shared" si="51"/>
        <v>0</v>
      </c>
      <c r="O351" s="158"/>
      <c r="P351" s="158"/>
      <c r="Q351" s="158"/>
      <c r="R351" s="158"/>
      <c r="S351" s="158"/>
      <c r="T351" s="40"/>
      <c r="U351" s="39"/>
      <c r="V351" s="39"/>
      <c r="W351" s="39"/>
      <c r="X351" s="41"/>
      <c r="Y351" s="40"/>
      <c r="Z351" s="39"/>
      <c r="AA351" s="39"/>
      <c r="AB351" s="42"/>
      <c r="AC351" s="43"/>
      <c r="AD351" s="44"/>
      <c r="AE351" s="44"/>
      <c r="AF351" s="45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47"/>
      <c r="AR351" s="48"/>
      <c r="AS351" s="47"/>
      <c r="AT351" s="47"/>
      <c r="AU351" s="47"/>
      <c r="AV351" s="47"/>
      <c r="AW351" s="49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50"/>
      <c r="BL351" s="178"/>
      <c r="BM351" s="178"/>
      <c r="BN351" s="178"/>
      <c r="BO351" s="46"/>
      <c r="BP351" s="46"/>
      <c r="BQ351" s="46"/>
      <c r="BR351" s="46"/>
      <c r="BS351" s="46"/>
      <c r="BT351" s="46"/>
      <c r="BU351" s="46"/>
      <c r="BV351" s="51"/>
      <c r="BW351" s="52">
        <f t="shared" si="48"/>
        <v>0</v>
      </c>
      <c r="BX351" s="53">
        <f t="shared" si="52"/>
        <v>0</v>
      </c>
      <c r="BY351" s="53">
        <f t="shared" si="53"/>
        <v>0</v>
      </c>
      <c r="BZ351" s="54"/>
      <c r="CA351" s="261"/>
      <c r="CB351" s="261"/>
      <c r="CC351" s="261"/>
      <c r="CD351" s="261"/>
      <c r="CE351" s="261"/>
      <c r="CF351" s="261"/>
      <c r="CG351" s="261"/>
      <c r="CH351" s="261"/>
      <c r="CI351" s="261"/>
      <c r="CJ351" s="261"/>
      <c r="CK351" s="261"/>
      <c r="CL351" s="261"/>
      <c r="CM351" s="261"/>
      <c r="CN351" s="261"/>
      <c r="CO351" s="261">
        <f t="shared" si="54"/>
        <v>0</v>
      </c>
      <c r="CP351" s="261"/>
      <c r="CQ351" s="261"/>
      <c r="CR351" s="261"/>
      <c r="CS351" s="261"/>
      <c r="CT351" s="261"/>
      <c r="CU351" s="261"/>
      <c r="CV351" s="261"/>
      <c r="CW351" s="261"/>
      <c r="CX351" s="261"/>
      <c r="CY351" s="261"/>
      <c r="CZ351" s="261"/>
      <c r="DA351" s="261"/>
      <c r="DB351" s="261"/>
      <c r="DC351" s="261"/>
      <c r="DD351" s="261"/>
      <c r="DE351" s="261"/>
      <c r="DF351" s="261"/>
      <c r="DG351" s="261"/>
      <c r="DH351" s="261"/>
      <c r="DI351" s="261"/>
      <c r="DJ351" s="261"/>
      <c r="DK351" s="261"/>
      <c r="DL351" s="261"/>
      <c r="DM351" s="261"/>
      <c r="DN351" s="261"/>
      <c r="DO351" s="261"/>
      <c r="DP351" s="261"/>
      <c r="DQ351" s="261"/>
      <c r="DR351" s="261"/>
      <c r="DS351" s="261"/>
      <c r="DT351" s="261"/>
      <c r="DU351" s="261"/>
      <c r="DV351" s="261"/>
      <c r="DW351" s="261"/>
      <c r="DX351" s="261"/>
      <c r="DY351" s="261"/>
      <c r="DZ351" s="261"/>
      <c r="EA351" s="261"/>
      <c r="EB351" s="261"/>
    </row>
    <row r="352" s="28" customFormat="1" customHeight="1" spans="1:132">
      <c r="A352" s="283" t="s">
        <v>3944</v>
      </c>
      <c r="B352" s="95"/>
      <c r="C352" s="95" t="s">
        <v>2416</v>
      </c>
      <c r="D352" s="291" t="s">
        <v>1034</v>
      </c>
      <c r="E352" s="109" t="s">
        <v>1035</v>
      </c>
      <c r="F352" s="110" t="s">
        <v>1036</v>
      </c>
      <c r="G352" s="99">
        <f t="shared" si="55"/>
        <v>0</v>
      </c>
      <c r="H352" s="100"/>
      <c r="I352" s="150">
        <f t="shared" si="56"/>
        <v>0</v>
      </c>
      <c r="J352" s="151">
        <f t="shared" si="49"/>
        <v>0</v>
      </c>
      <c r="K352" s="37"/>
      <c r="L352" s="36"/>
      <c r="M352" s="33">
        <f t="shared" si="50"/>
        <v>0</v>
      </c>
      <c r="N352" s="38">
        <f t="shared" si="51"/>
        <v>0</v>
      </c>
      <c r="O352" s="158"/>
      <c r="P352" s="158"/>
      <c r="Q352" s="158"/>
      <c r="R352" s="158"/>
      <c r="S352" s="158"/>
      <c r="T352" s="40"/>
      <c r="U352" s="39"/>
      <c r="V352" s="39"/>
      <c r="W352" s="39"/>
      <c r="X352" s="41"/>
      <c r="Y352" s="40"/>
      <c r="Z352" s="39"/>
      <c r="AA352" s="39"/>
      <c r="AB352" s="42"/>
      <c r="AC352" s="43"/>
      <c r="AD352" s="44"/>
      <c r="AE352" s="44"/>
      <c r="AF352" s="45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47"/>
      <c r="AR352" s="48"/>
      <c r="AS352" s="47"/>
      <c r="AT352" s="47"/>
      <c r="AU352" s="47"/>
      <c r="AV352" s="47"/>
      <c r="AW352" s="49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50"/>
      <c r="BL352" s="178"/>
      <c r="BM352" s="178"/>
      <c r="BN352" s="178"/>
      <c r="BO352" s="46"/>
      <c r="BP352" s="46"/>
      <c r="BQ352" s="46"/>
      <c r="BR352" s="46"/>
      <c r="BS352" s="46"/>
      <c r="BT352" s="46"/>
      <c r="BU352" s="46"/>
      <c r="BV352" s="51"/>
      <c r="BW352" s="52">
        <f t="shared" si="48"/>
        <v>0</v>
      </c>
      <c r="BX352" s="53">
        <f t="shared" si="52"/>
        <v>0</v>
      </c>
      <c r="BY352" s="53">
        <f t="shared" si="53"/>
        <v>0</v>
      </c>
      <c r="BZ352" s="54"/>
      <c r="CA352" s="261"/>
      <c r="CB352" s="261"/>
      <c r="CC352" s="261"/>
      <c r="CD352" s="261"/>
      <c r="CE352" s="261"/>
      <c r="CF352" s="261"/>
      <c r="CG352" s="261"/>
      <c r="CH352" s="261"/>
      <c r="CI352" s="261"/>
      <c r="CJ352" s="261"/>
      <c r="CK352" s="261"/>
      <c r="CL352" s="261"/>
      <c r="CM352" s="261"/>
      <c r="CN352" s="261"/>
      <c r="CO352" s="261">
        <f t="shared" si="54"/>
        <v>0</v>
      </c>
      <c r="CP352" s="261"/>
      <c r="CQ352" s="261"/>
      <c r="CR352" s="261"/>
      <c r="CS352" s="261"/>
      <c r="CT352" s="261"/>
      <c r="CU352" s="261"/>
      <c r="CV352" s="261"/>
      <c r="CW352" s="261"/>
      <c r="CX352" s="261"/>
      <c r="CY352" s="261"/>
      <c r="CZ352" s="261"/>
      <c r="DA352" s="261"/>
      <c r="DB352" s="261"/>
      <c r="DC352" s="261"/>
      <c r="DD352" s="261"/>
      <c r="DE352" s="261"/>
      <c r="DF352" s="261"/>
      <c r="DG352" s="261"/>
      <c r="DH352" s="261"/>
      <c r="DI352" s="261"/>
      <c r="DJ352" s="261"/>
      <c r="DK352" s="261"/>
      <c r="DL352" s="261"/>
      <c r="DM352" s="261"/>
      <c r="DN352" s="261"/>
      <c r="DO352" s="261"/>
      <c r="DP352" s="261"/>
      <c r="DQ352" s="261"/>
      <c r="DR352" s="261"/>
      <c r="DS352" s="261"/>
      <c r="DT352" s="261"/>
      <c r="DU352" s="261"/>
      <c r="DV352" s="261"/>
      <c r="DW352" s="261"/>
      <c r="DX352" s="261"/>
      <c r="DY352" s="261"/>
      <c r="DZ352" s="261"/>
      <c r="EA352" s="261"/>
      <c r="EB352" s="261"/>
    </row>
    <row r="353" s="28" customFormat="1" customHeight="1" spans="1:132">
      <c r="A353" s="283" t="s">
        <v>3944</v>
      </c>
      <c r="B353" s="95"/>
      <c r="C353" s="95" t="s">
        <v>2416</v>
      </c>
      <c r="D353" s="290" t="s">
        <v>1037</v>
      </c>
      <c r="E353" s="109" t="s">
        <v>1038</v>
      </c>
      <c r="F353" s="110" t="s">
        <v>1039</v>
      </c>
      <c r="G353" s="99">
        <f t="shared" si="55"/>
        <v>0</v>
      </c>
      <c r="H353" s="100"/>
      <c r="I353" s="150">
        <f t="shared" si="56"/>
        <v>0</v>
      </c>
      <c r="J353" s="151">
        <f t="shared" si="49"/>
        <v>0</v>
      </c>
      <c r="K353" s="37"/>
      <c r="L353" s="36"/>
      <c r="M353" s="33">
        <f t="shared" si="50"/>
        <v>0</v>
      </c>
      <c r="N353" s="38">
        <f t="shared" si="51"/>
        <v>0</v>
      </c>
      <c r="O353" s="158"/>
      <c r="P353" s="158"/>
      <c r="Q353" s="158"/>
      <c r="R353" s="158"/>
      <c r="S353" s="158"/>
      <c r="T353" s="40"/>
      <c r="U353" s="39"/>
      <c r="V353" s="39"/>
      <c r="W353" s="39"/>
      <c r="X353" s="41"/>
      <c r="Y353" s="40"/>
      <c r="Z353" s="39"/>
      <c r="AA353" s="39"/>
      <c r="AB353" s="42"/>
      <c r="AC353" s="43"/>
      <c r="AD353" s="44"/>
      <c r="AE353" s="44"/>
      <c r="AF353" s="45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47"/>
      <c r="AR353" s="48"/>
      <c r="AS353" s="47"/>
      <c r="AT353" s="47"/>
      <c r="AU353" s="47"/>
      <c r="AV353" s="47"/>
      <c r="AW353" s="49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50"/>
      <c r="BL353" s="178"/>
      <c r="BM353" s="178"/>
      <c r="BN353" s="178"/>
      <c r="BO353" s="46"/>
      <c r="BP353" s="46"/>
      <c r="BQ353" s="46"/>
      <c r="BR353" s="46"/>
      <c r="BS353" s="46"/>
      <c r="BT353" s="46"/>
      <c r="BU353" s="46"/>
      <c r="BV353" s="51"/>
      <c r="BW353" s="52">
        <f t="shared" si="48"/>
        <v>0</v>
      </c>
      <c r="BX353" s="53">
        <f t="shared" si="52"/>
        <v>0</v>
      </c>
      <c r="BY353" s="53">
        <f t="shared" si="53"/>
        <v>0</v>
      </c>
      <c r="BZ353" s="54"/>
      <c r="CA353" s="261"/>
      <c r="CB353" s="261"/>
      <c r="CC353" s="261"/>
      <c r="CD353" s="261"/>
      <c r="CE353" s="261"/>
      <c r="CF353" s="261"/>
      <c r="CG353" s="261"/>
      <c r="CH353" s="261"/>
      <c r="CI353" s="261"/>
      <c r="CJ353" s="261"/>
      <c r="CK353" s="261"/>
      <c r="CL353" s="261"/>
      <c r="CM353" s="261"/>
      <c r="CN353" s="261"/>
      <c r="CO353" s="261">
        <f t="shared" si="54"/>
        <v>0</v>
      </c>
      <c r="CP353" s="261"/>
      <c r="CQ353" s="261"/>
      <c r="CR353" s="261"/>
      <c r="CS353" s="261"/>
      <c r="CT353" s="261"/>
      <c r="CU353" s="261"/>
      <c r="CV353" s="261"/>
      <c r="CW353" s="261"/>
      <c r="CX353" s="261"/>
      <c r="CY353" s="261"/>
      <c r="CZ353" s="261"/>
      <c r="DA353" s="261"/>
      <c r="DB353" s="261"/>
      <c r="DC353" s="261"/>
      <c r="DD353" s="261"/>
      <c r="DE353" s="261"/>
      <c r="DF353" s="261"/>
      <c r="DG353" s="261"/>
      <c r="DH353" s="261"/>
      <c r="DI353" s="261"/>
      <c r="DJ353" s="261"/>
      <c r="DK353" s="261"/>
      <c r="DL353" s="261"/>
      <c r="DM353" s="261"/>
      <c r="DN353" s="261"/>
      <c r="DO353" s="261"/>
      <c r="DP353" s="261"/>
      <c r="DQ353" s="261"/>
      <c r="DR353" s="261"/>
      <c r="DS353" s="261"/>
      <c r="DT353" s="261"/>
      <c r="DU353" s="261"/>
      <c r="DV353" s="261"/>
      <c r="DW353" s="261"/>
      <c r="DX353" s="261"/>
      <c r="DY353" s="261"/>
      <c r="DZ353" s="261"/>
      <c r="EA353" s="261"/>
      <c r="EB353" s="261"/>
    </row>
    <row r="354" s="28" customFormat="1" customHeight="1" spans="1:132">
      <c r="A354" s="283" t="s">
        <v>3944</v>
      </c>
      <c r="B354" s="95"/>
      <c r="C354" s="95" t="s">
        <v>3948</v>
      </c>
      <c r="D354" s="290" t="s">
        <v>1040</v>
      </c>
      <c r="E354" s="109" t="s">
        <v>1041</v>
      </c>
      <c r="F354" s="110" t="s">
        <v>1042</v>
      </c>
      <c r="G354" s="99">
        <f t="shared" si="55"/>
        <v>0</v>
      </c>
      <c r="H354" s="100"/>
      <c r="I354" s="150">
        <f t="shared" si="56"/>
        <v>0</v>
      </c>
      <c r="J354" s="151">
        <f t="shared" si="49"/>
        <v>0</v>
      </c>
      <c r="K354" s="37"/>
      <c r="L354" s="36"/>
      <c r="M354" s="33">
        <f t="shared" si="50"/>
        <v>0</v>
      </c>
      <c r="N354" s="38">
        <f t="shared" si="51"/>
        <v>0</v>
      </c>
      <c r="O354" s="158"/>
      <c r="P354" s="158"/>
      <c r="Q354" s="158"/>
      <c r="R354" s="158"/>
      <c r="S354" s="158"/>
      <c r="T354" s="40"/>
      <c r="U354" s="39"/>
      <c r="V354" s="39"/>
      <c r="W354" s="39"/>
      <c r="X354" s="41"/>
      <c r="Y354" s="40"/>
      <c r="Z354" s="39"/>
      <c r="AA354" s="39"/>
      <c r="AB354" s="42"/>
      <c r="AC354" s="43"/>
      <c r="AD354" s="44"/>
      <c r="AE354" s="44"/>
      <c r="AF354" s="45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47"/>
      <c r="AR354" s="48"/>
      <c r="AS354" s="47"/>
      <c r="AT354" s="47"/>
      <c r="AU354" s="47"/>
      <c r="AV354" s="47"/>
      <c r="AW354" s="49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50"/>
      <c r="BL354" s="178"/>
      <c r="BM354" s="178"/>
      <c r="BN354" s="178"/>
      <c r="BO354" s="46"/>
      <c r="BP354" s="46"/>
      <c r="BQ354" s="46"/>
      <c r="BR354" s="46"/>
      <c r="BS354" s="46"/>
      <c r="BT354" s="46"/>
      <c r="BU354" s="46"/>
      <c r="BV354" s="51"/>
      <c r="BW354" s="52">
        <f t="shared" si="48"/>
        <v>0</v>
      </c>
      <c r="BX354" s="53">
        <f t="shared" si="52"/>
        <v>0</v>
      </c>
      <c r="BY354" s="53">
        <f t="shared" si="53"/>
        <v>0</v>
      </c>
      <c r="BZ354" s="54"/>
      <c r="CA354" s="261"/>
      <c r="CB354" s="261"/>
      <c r="CC354" s="261"/>
      <c r="CD354" s="261"/>
      <c r="CE354" s="261"/>
      <c r="CF354" s="261"/>
      <c r="CG354" s="261"/>
      <c r="CH354" s="261"/>
      <c r="CI354" s="261"/>
      <c r="CJ354" s="261"/>
      <c r="CK354" s="261"/>
      <c r="CL354" s="261"/>
      <c r="CM354" s="261"/>
      <c r="CN354" s="261"/>
      <c r="CO354" s="261">
        <f t="shared" si="54"/>
        <v>0</v>
      </c>
      <c r="CP354" s="261"/>
      <c r="CQ354" s="261"/>
      <c r="CR354" s="261"/>
      <c r="CS354" s="261"/>
      <c r="CT354" s="261"/>
      <c r="CU354" s="261"/>
      <c r="CV354" s="261"/>
      <c r="CW354" s="261"/>
      <c r="CX354" s="261"/>
      <c r="CY354" s="261"/>
      <c r="CZ354" s="261"/>
      <c r="DA354" s="261"/>
      <c r="DB354" s="261"/>
      <c r="DC354" s="261"/>
      <c r="DD354" s="261"/>
      <c r="DE354" s="261"/>
      <c r="DF354" s="261"/>
      <c r="DG354" s="261"/>
      <c r="DH354" s="261"/>
      <c r="DI354" s="261"/>
      <c r="DJ354" s="261"/>
      <c r="DK354" s="261"/>
      <c r="DL354" s="261"/>
      <c r="DM354" s="261"/>
      <c r="DN354" s="261"/>
      <c r="DO354" s="261"/>
      <c r="DP354" s="261"/>
      <c r="DQ354" s="261"/>
      <c r="DR354" s="261"/>
      <c r="DS354" s="261"/>
      <c r="DT354" s="261"/>
      <c r="DU354" s="261"/>
      <c r="DV354" s="261"/>
      <c r="DW354" s="261"/>
      <c r="DX354" s="261"/>
      <c r="DY354" s="261"/>
      <c r="DZ354" s="261"/>
      <c r="EA354" s="261"/>
      <c r="EB354" s="261"/>
    </row>
    <row r="355" s="28" customFormat="1" customHeight="1" spans="1:132">
      <c r="A355" s="283" t="s">
        <v>3944</v>
      </c>
      <c r="B355" s="95"/>
      <c r="C355" s="95" t="s">
        <v>3948</v>
      </c>
      <c r="D355" s="290" t="s">
        <v>1043</v>
      </c>
      <c r="E355" s="109" t="s">
        <v>1044</v>
      </c>
      <c r="F355" s="110" t="s">
        <v>1045</v>
      </c>
      <c r="G355" s="99">
        <f t="shared" si="55"/>
        <v>0</v>
      </c>
      <c r="H355" s="100"/>
      <c r="I355" s="150">
        <f t="shared" si="56"/>
        <v>0</v>
      </c>
      <c r="J355" s="151">
        <f t="shared" si="49"/>
        <v>0</v>
      </c>
      <c r="K355" s="37"/>
      <c r="L355" s="36"/>
      <c r="M355" s="33">
        <f t="shared" si="50"/>
        <v>0</v>
      </c>
      <c r="N355" s="38">
        <f t="shared" si="51"/>
        <v>0</v>
      </c>
      <c r="O355" s="158"/>
      <c r="P355" s="158"/>
      <c r="Q355" s="158"/>
      <c r="R355" s="158"/>
      <c r="S355" s="158"/>
      <c r="T355" s="40"/>
      <c r="U355" s="39"/>
      <c r="V355" s="39"/>
      <c r="W355" s="39"/>
      <c r="X355" s="41"/>
      <c r="Y355" s="40"/>
      <c r="Z355" s="39"/>
      <c r="AA355" s="39"/>
      <c r="AB355" s="42"/>
      <c r="AC355" s="43"/>
      <c r="AD355" s="44"/>
      <c r="AE355" s="44"/>
      <c r="AF355" s="45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47"/>
      <c r="AR355" s="48"/>
      <c r="AS355" s="47"/>
      <c r="AT355" s="47"/>
      <c r="AU355" s="47"/>
      <c r="AV355" s="47"/>
      <c r="AW355" s="49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50"/>
      <c r="BL355" s="178"/>
      <c r="BM355" s="178"/>
      <c r="BN355" s="178"/>
      <c r="BO355" s="46"/>
      <c r="BP355" s="46"/>
      <c r="BQ355" s="46"/>
      <c r="BR355" s="46"/>
      <c r="BS355" s="46"/>
      <c r="BT355" s="46"/>
      <c r="BU355" s="46"/>
      <c r="BV355" s="51"/>
      <c r="BW355" s="52">
        <f t="shared" si="48"/>
        <v>0</v>
      </c>
      <c r="BX355" s="53">
        <f t="shared" si="52"/>
        <v>0</v>
      </c>
      <c r="BY355" s="53">
        <f t="shared" si="53"/>
        <v>0</v>
      </c>
      <c r="BZ355" s="54"/>
      <c r="CA355" s="261"/>
      <c r="CB355" s="261"/>
      <c r="CC355" s="261"/>
      <c r="CD355" s="261"/>
      <c r="CE355" s="261"/>
      <c r="CF355" s="261"/>
      <c r="CG355" s="261"/>
      <c r="CH355" s="261"/>
      <c r="CI355" s="261"/>
      <c r="CJ355" s="261"/>
      <c r="CK355" s="261"/>
      <c r="CL355" s="261"/>
      <c r="CM355" s="261"/>
      <c r="CN355" s="261"/>
      <c r="CO355" s="261">
        <f t="shared" si="54"/>
        <v>0</v>
      </c>
      <c r="CP355" s="261"/>
      <c r="CQ355" s="261"/>
      <c r="CR355" s="261"/>
      <c r="CS355" s="261"/>
      <c r="CT355" s="261"/>
      <c r="CU355" s="261"/>
      <c r="CV355" s="261"/>
      <c r="CW355" s="261"/>
      <c r="CX355" s="261"/>
      <c r="CY355" s="261"/>
      <c r="CZ355" s="261"/>
      <c r="DA355" s="261"/>
      <c r="DB355" s="261"/>
      <c r="DC355" s="261"/>
      <c r="DD355" s="261"/>
      <c r="DE355" s="261"/>
      <c r="DF355" s="261"/>
      <c r="DG355" s="261"/>
      <c r="DH355" s="261"/>
      <c r="DI355" s="261"/>
      <c r="DJ355" s="261"/>
      <c r="DK355" s="261"/>
      <c r="DL355" s="261"/>
      <c r="DM355" s="261"/>
      <c r="DN355" s="261"/>
      <c r="DO355" s="261"/>
      <c r="DP355" s="261"/>
      <c r="DQ355" s="261"/>
      <c r="DR355" s="261"/>
      <c r="DS355" s="261"/>
      <c r="DT355" s="261"/>
      <c r="DU355" s="261"/>
      <c r="DV355" s="261"/>
      <c r="DW355" s="261"/>
      <c r="DX355" s="261"/>
      <c r="DY355" s="261"/>
      <c r="DZ355" s="261"/>
      <c r="EA355" s="261"/>
      <c r="EB355" s="261"/>
    </row>
    <row r="356" s="28" customFormat="1" customHeight="1" spans="1:132">
      <c r="A356" s="283" t="s">
        <v>3944</v>
      </c>
      <c r="B356" s="95"/>
      <c r="C356" s="95" t="s">
        <v>3948</v>
      </c>
      <c r="D356" s="290" t="s">
        <v>1046</v>
      </c>
      <c r="E356" s="109" t="s">
        <v>1044</v>
      </c>
      <c r="F356" s="110" t="s">
        <v>1047</v>
      </c>
      <c r="G356" s="99">
        <f t="shared" si="55"/>
        <v>0</v>
      </c>
      <c r="H356" s="100"/>
      <c r="I356" s="150">
        <f t="shared" si="56"/>
        <v>0</v>
      </c>
      <c r="J356" s="151">
        <f t="shared" si="49"/>
        <v>0</v>
      </c>
      <c r="K356" s="37"/>
      <c r="L356" s="36"/>
      <c r="M356" s="33">
        <f t="shared" si="50"/>
        <v>0</v>
      </c>
      <c r="N356" s="38">
        <f t="shared" si="51"/>
        <v>0</v>
      </c>
      <c r="O356" s="158"/>
      <c r="P356" s="158"/>
      <c r="Q356" s="158"/>
      <c r="R356" s="158"/>
      <c r="S356" s="158"/>
      <c r="T356" s="40"/>
      <c r="U356" s="39"/>
      <c r="V356" s="39"/>
      <c r="W356" s="39"/>
      <c r="X356" s="41"/>
      <c r="Y356" s="40"/>
      <c r="Z356" s="39"/>
      <c r="AA356" s="39"/>
      <c r="AB356" s="42"/>
      <c r="AC356" s="43"/>
      <c r="AD356" s="44"/>
      <c r="AE356" s="44"/>
      <c r="AF356" s="45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47"/>
      <c r="AR356" s="48"/>
      <c r="AS356" s="47"/>
      <c r="AT356" s="47"/>
      <c r="AU356" s="47"/>
      <c r="AV356" s="47"/>
      <c r="AW356" s="49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50"/>
      <c r="BL356" s="178"/>
      <c r="BM356" s="178"/>
      <c r="BN356" s="178"/>
      <c r="BO356" s="46"/>
      <c r="BP356" s="46"/>
      <c r="BQ356" s="46"/>
      <c r="BR356" s="46"/>
      <c r="BS356" s="46"/>
      <c r="BT356" s="46"/>
      <c r="BU356" s="46"/>
      <c r="BV356" s="51"/>
      <c r="BW356" s="52">
        <f t="shared" si="48"/>
        <v>0</v>
      </c>
      <c r="BX356" s="53">
        <f t="shared" si="52"/>
        <v>0</v>
      </c>
      <c r="BY356" s="53">
        <f t="shared" si="53"/>
        <v>0</v>
      </c>
      <c r="BZ356" s="54"/>
      <c r="CA356" s="261"/>
      <c r="CB356" s="261"/>
      <c r="CC356" s="261"/>
      <c r="CD356" s="261"/>
      <c r="CE356" s="261"/>
      <c r="CF356" s="261"/>
      <c r="CG356" s="261"/>
      <c r="CH356" s="261"/>
      <c r="CI356" s="261"/>
      <c r="CJ356" s="261"/>
      <c r="CK356" s="261"/>
      <c r="CL356" s="261"/>
      <c r="CM356" s="261"/>
      <c r="CN356" s="261"/>
      <c r="CO356" s="261">
        <f t="shared" si="54"/>
        <v>0</v>
      </c>
      <c r="CP356" s="261"/>
      <c r="CQ356" s="261"/>
      <c r="CR356" s="261"/>
      <c r="CS356" s="261"/>
      <c r="CT356" s="261"/>
      <c r="CU356" s="261"/>
      <c r="CV356" s="261"/>
      <c r="CW356" s="261"/>
      <c r="CX356" s="261"/>
      <c r="CY356" s="261"/>
      <c r="CZ356" s="261"/>
      <c r="DA356" s="261"/>
      <c r="DB356" s="261"/>
      <c r="DC356" s="261"/>
      <c r="DD356" s="261"/>
      <c r="DE356" s="261"/>
      <c r="DF356" s="261"/>
      <c r="DG356" s="261"/>
      <c r="DH356" s="261"/>
      <c r="DI356" s="261"/>
      <c r="DJ356" s="261"/>
      <c r="DK356" s="261"/>
      <c r="DL356" s="261"/>
      <c r="DM356" s="261"/>
      <c r="DN356" s="261"/>
      <c r="DO356" s="261"/>
      <c r="DP356" s="261"/>
      <c r="DQ356" s="261"/>
      <c r="DR356" s="261"/>
      <c r="DS356" s="261"/>
      <c r="DT356" s="261"/>
      <c r="DU356" s="261"/>
      <c r="DV356" s="261"/>
      <c r="DW356" s="261"/>
      <c r="DX356" s="261"/>
      <c r="DY356" s="261"/>
      <c r="DZ356" s="261"/>
      <c r="EA356" s="261"/>
      <c r="EB356" s="261"/>
    </row>
    <row r="357" s="28" customFormat="1" customHeight="1" spans="1:132">
      <c r="A357" s="283" t="s">
        <v>3944</v>
      </c>
      <c r="B357" s="95"/>
      <c r="C357" s="95" t="s">
        <v>3948</v>
      </c>
      <c r="D357" s="290" t="s">
        <v>1048</v>
      </c>
      <c r="E357" s="109" t="s">
        <v>1049</v>
      </c>
      <c r="F357" s="110" t="s">
        <v>1050</v>
      </c>
      <c r="G357" s="99">
        <f t="shared" si="55"/>
        <v>0</v>
      </c>
      <c r="H357" s="100"/>
      <c r="I357" s="150">
        <f t="shared" si="56"/>
        <v>0</v>
      </c>
      <c r="J357" s="151">
        <f t="shared" si="49"/>
        <v>0</v>
      </c>
      <c r="K357" s="37"/>
      <c r="L357" s="36"/>
      <c r="M357" s="33">
        <f t="shared" si="50"/>
        <v>0</v>
      </c>
      <c r="N357" s="38">
        <f t="shared" si="51"/>
        <v>0</v>
      </c>
      <c r="O357" s="158"/>
      <c r="P357" s="158"/>
      <c r="Q357" s="158"/>
      <c r="R357" s="158"/>
      <c r="S357" s="158"/>
      <c r="T357" s="40"/>
      <c r="U357" s="39"/>
      <c r="V357" s="39"/>
      <c r="W357" s="39"/>
      <c r="X357" s="41"/>
      <c r="Y357" s="40"/>
      <c r="Z357" s="39"/>
      <c r="AA357" s="39"/>
      <c r="AB357" s="42"/>
      <c r="AC357" s="43"/>
      <c r="AD357" s="44"/>
      <c r="AE357" s="44"/>
      <c r="AF357" s="45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47"/>
      <c r="AR357" s="48"/>
      <c r="AS357" s="47"/>
      <c r="AT357" s="47"/>
      <c r="AU357" s="47"/>
      <c r="AV357" s="47"/>
      <c r="AW357" s="49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50"/>
      <c r="BL357" s="178"/>
      <c r="BM357" s="178"/>
      <c r="BN357" s="178"/>
      <c r="BO357" s="46"/>
      <c r="BP357" s="46"/>
      <c r="BQ357" s="46"/>
      <c r="BR357" s="46"/>
      <c r="BS357" s="46"/>
      <c r="BT357" s="46"/>
      <c r="BU357" s="46"/>
      <c r="BV357" s="51"/>
      <c r="BW357" s="52">
        <f t="shared" si="48"/>
        <v>0</v>
      </c>
      <c r="BX357" s="53">
        <f t="shared" si="52"/>
        <v>0</v>
      </c>
      <c r="BY357" s="53">
        <f t="shared" si="53"/>
        <v>0</v>
      </c>
      <c r="BZ357" s="54"/>
      <c r="CA357" s="261"/>
      <c r="CB357" s="261"/>
      <c r="CC357" s="261"/>
      <c r="CD357" s="261"/>
      <c r="CE357" s="261"/>
      <c r="CF357" s="261"/>
      <c r="CG357" s="261"/>
      <c r="CH357" s="261"/>
      <c r="CI357" s="261"/>
      <c r="CJ357" s="261"/>
      <c r="CK357" s="261"/>
      <c r="CL357" s="261"/>
      <c r="CM357" s="261"/>
      <c r="CN357" s="261"/>
      <c r="CO357" s="261">
        <f t="shared" si="54"/>
        <v>0</v>
      </c>
      <c r="CP357" s="261"/>
      <c r="CQ357" s="261"/>
      <c r="CR357" s="261"/>
      <c r="CS357" s="261"/>
      <c r="CT357" s="261"/>
      <c r="CU357" s="261"/>
      <c r="CV357" s="261"/>
      <c r="CW357" s="261"/>
      <c r="CX357" s="261"/>
      <c r="CY357" s="261"/>
      <c r="CZ357" s="261"/>
      <c r="DA357" s="261"/>
      <c r="DB357" s="261"/>
      <c r="DC357" s="261"/>
      <c r="DD357" s="261"/>
      <c r="DE357" s="261"/>
      <c r="DF357" s="261"/>
      <c r="DG357" s="261"/>
      <c r="DH357" s="261"/>
      <c r="DI357" s="261"/>
      <c r="DJ357" s="261"/>
      <c r="DK357" s="261"/>
      <c r="DL357" s="261"/>
      <c r="DM357" s="261"/>
      <c r="DN357" s="261"/>
      <c r="DO357" s="261"/>
      <c r="DP357" s="261"/>
      <c r="DQ357" s="261"/>
      <c r="DR357" s="261"/>
      <c r="DS357" s="261"/>
      <c r="DT357" s="261"/>
      <c r="DU357" s="261"/>
      <c r="DV357" s="261"/>
      <c r="DW357" s="261"/>
      <c r="DX357" s="261"/>
      <c r="DY357" s="261"/>
      <c r="DZ357" s="261"/>
      <c r="EA357" s="261"/>
      <c r="EB357" s="261"/>
    </row>
    <row r="358" s="28" customFormat="1" customHeight="1" spans="1:132">
      <c r="A358" s="283" t="s">
        <v>3944</v>
      </c>
      <c r="B358" s="95"/>
      <c r="C358" s="95" t="s">
        <v>3948</v>
      </c>
      <c r="D358" s="290" t="s">
        <v>1051</v>
      </c>
      <c r="E358" s="109" t="s">
        <v>1052</v>
      </c>
      <c r="F358" s="110" t="s">
        <v>1053</v>
      </c>
      <c r="G358" s="99">
        <f t="shared" si="55"/>
        <v>0</v>
      </c>
      <c r="H358" s="100"/>
      <c r="I358" s="150">
        <f t="shared" si="56"/>
        <v>0</v>
      </c>
      <c r="J358" s="151">
        <f t="shared" si="49"/>
        <v>0</v>
      </c>
      <c r="K358" s="37"/>
      <c r="L358" s="36"/>
      <c r="M358" s="33">
        <f t="shared" si="50"/>
        <v>0</v>
      </c>
      <c r="N358" s="38">
        <f t="shared" si="51"/>
        <v>0</v>
      </c>
      <c r="O358" s="158"/>
      <c r="P358" s="158"/>
      <c r="Q358" s="158"/>
      <c r="R358" s="158"/>
      <c r="S358" s="158"/>
      <c r="T358" s="40"/>
      <c r="U358" s="39"/>
      <c r="V358" s="39"/>
      <c r="W358" s="39"/>
      <c r="X358" s="41"/>
      <c r="Y358" s="40"/>
      <c r="Z358" s="39"/>
      <c r="AA358" s="39"/>
      <c r="AB358" s="42"/>
      <c r="AC358" s="43"/>
      <c r="AD358" s="44"/>
      <c r="AE358" s="44"/>
      <c r="AF358" s="45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47"/>
      <c r="AR358" s="48"/>
      <c r="AS358" s="47"/>
      <c r="AT358" s="47"/>
      <c r="AU358" s="47"/>
      <c r="AV358" s="47"/>
      <c r="AW358" s="49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50"/>
      <c r="BL358" s="178"/>
      <c r="BM358" s="178"/>
      <c r="BN358" s="178"/>
      <c r="BO358" s="46"/>
      <c r="BP358" s="46"/>
      <c r="BQ358" s="46"/>
      <c r="BR358" s="46"/>
      <c r="BS358" s="46"/>
      <c r="BT358" s="46"/>
      <c r="BU358" s="46"/>
      <c r="BV358" s="51"/>
      <c r="BW358" s="52">
        <f t="shared" si="48"/>
        <v>0</v>
      </c>
      <c r="BX358" s="53">
        <f t="shared" si="52"/>
        <v>0</v>
      </c>
      <c r="BY358" s="53">
        <f t="shared" si="53"/>
        <v>0</v>
      </c>
      <c r="BZ358" s="54"/>
      <c r="CA358" s="261"/>
      <c r="CB358" s="261"/>
      <c r="CC358" s="261"/>
      <c r="CD358" s="261"/>
      <c r="CE358" s="261"/>
      <c r="CF358" s="261"/>
      <c r="CG358" s="261"/>
      <c r="CH358" s="261"/>
      <c r="CI358" s="261"/>
      <c r="CJ358" s="261"/>
      <c r="CK358" s="261"/>
      <c r="CL358" s="261"/>
      <c r="CM358" s="261"/>
      <c r="CN358" s="261"/>
      <c r="CO358" s="261">
        <f t="shared" si="54"/>
        <v>0</v>
      </c>
      <c r="CP358" s="261"/>
      <c r="CQ358" s="261"/>
      <c r="CR358" s="261"/>
      <c r="CS358" s="261"/>
      <c r="CT358" s="261"/>
      <c r="CU358" s="261"/>
      <c r="CV358" s="261"/>
      <c r="CW358" s="261"/>
      <c r="CX358" s="261"/>
      <c r="CY358" s="261"/>
      <c r="CZ358" s="261"/>
      <c r="DA358" s="261"/>
      <c r="DB358" s="261"/>
      <c r="DC358" s="261"/>
      <c r="DD358" s="261"/>
      <c r="DE358" s="261"/>
      <c r="DF358" s="261"/>
      <c r="DG358" s="261"/>
      <c r="DH358" s="261"/>
      <c r="DI358" s="261"/>
      <c r="DJ358" s="261"/>
      <c r="DK358" s="261"/>
      <c r="DL358" s="261"/>
      <c r="DM358" s="261"/>
      <c r="DN358" s="261"/>
      <c r="DO358" s="261"/>
      <c r="DP358" s="261"/>
      <c r="DQ358" s="261"/>
      <c r="DR358" s="261"/>
      <c r="DS358" s="261"/>
      <c r="DT358" s="261"/>
      <c r="DU358" s="261"/>
      <c r="DV358" s="261"/>
      <c r="DW358" s="261"/>
      <c r="DX358" s="261"/>
      <c r="DY358" s="261"/>
      <c r="DZ358" s="261"/>
      <c r="EA358" s="261"/>
      <c r="EB358" s="261"/>
    </row>
    <row r="359" s="28" customFormat="1" customHeight="1" spans="1:132">
      <c r="A359" s="283" t="s">
        <v>3944</v>
      </c>
      <c r="B359" s="95"/>
      <c r="C359" s="95" t="s">
        <v>3948</v>
      </c>
      <c r="D359" s="291" t="s">
        <v>1054</v>
      </c>
      <c r="E359" s="109" t="s">
        <v>1055</v>
      </c>
      <c r="F359" s="110" t="s">
        <v>1056</v>
      </c>
      <c r="G359" s="99">
        <f t="shared" si="55"/>
        <v>0</v>
      </c>
      <c r="H359" s="100"/>
      <c r="I359" s="150">
        <f t="shared" si="56"/>
        <v>0</v>
      </c>
      <c r="J359" s="151">
        <f t="shared" si="49"/>
        <v>0</v>
      </c>
      <c r="K359" s="37"/>
      <c r="L359" s="36"/>
      <c r="M359" s="33">
        <f t="shared" si="50"/>
        <v>0</v>
      </c>
      <c r="N359" s="38">
        <f t="shared" si="51"/>
        <v>0</v>
      </c>
      <c r="O359" s="158"/>
      <c r="P359" s="158"/>
      <c r="Q359" s="158"/>
      <c r="R359" s="158"/>
      <c r="S359" s="158"/>
      <c r="T359" s="40"/>
      <c r="U359" s="39"/>
      <c r="V359" s="39"/>
      <c r="W359" s="39"/>
      <c r="X359" s="41"/>
      <c r="Y359" s="40"/>
      <c r="Z359" s="39"/>
      <c r="AA359" s="39"/>
      <c r="AB359" s="42"/>
      <c r="AC359" s="43"/>
      <c r="AD359" s="44"/>
      <c r="AE359" s="44"/>
      <c r="AF359" s="45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47"/>
      <c r="AR359" s="48"/>
      <c r="AS359" s="47"/>
      <c r="AT359" s="47"/>
      <c r="AU359" s="47"/>
      <c r="AV359" s="47"/>
      <c r="AW359" s="49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50"/>
      <c r="BL359" s="178"/>
      <c r="BM359" s="178"/>
      <c r="BN359" s="178"/>
      <c r="BO359" s="46"/>
      <c r="BP359" s="46"/>
      <c r="BQ359" s="46"/>
      <c r="BR359" s="46"/>
      <c r="BS359" s="46"/>
      <c r="BT359" s="46"/>
      <c r="BU359" s="46"/>
      <c r="BV359" s="51"/>
      <c r="BW359" s="52">
        <f t="shared" si="48"/>
        <v>0</v>
      </c>
      <c r="BX359" s="53">
        <f t="shared" si="52"/>
        <v>0</v>
      </c>
      <c r="BY359" s="53">
        <f t="shared" si="53"/>
        <v>0</v>
      </c>
      <c r="BZ359" s="54"/>
      <c r="CA359" s="261"/>
      <c r="CB359" s="261"/>
      <c r="CC359" s="261"/>
      <c r="CD359" s="261"/>
      <c r="CE359" s="261"/>
      <c r="CF359" s="261"/>
      <c r="CG359" s="261"/>
      <c r="CH359" s="261"/>
      <c r="CI359" s="261"/>
      <c r="CJ359" s="261"/>
      <c r="CK359" s="261"/>
      <c r="CL359" s="261"/>
      <c r="CM359" s="261"/>
      <c r="CN359" s="261"/>
      <c r="CO359" s="261">
        <f t="shared" si="54"/>
        <v>0</v>
      </c>
      <c r="CP359" s="261"/>
      <c r="CQ359" s="261"/>
      <c r="CR359" s="261"/>
      <c r="CS359" s="261"/>
      <c r="CT359" s="261"/>
      <c r="CU359" s="261"/>
      <c r="CV359" s="261"/>
      <c r="CW359" s="261"/>
      <c r="CX359" s="261"/>
      <c r="CY359" s="261"/>
      <c r="CZ359" s="261"/>
      <c r="DA359" s="261"/>
      <c r="DB359" s="261"/>
      <c r="DC359" s="261"/>
      <c r="DD359" s="261"/>
      <c r="DE359" s="261"/>
      <c r="DF359" s="261"/>
      <c r="DG359" s="261"/>
      <c r="DH359" s="261"/>
      <c r="DI359" s="261"/>
      <c r="DJ359" s="261"/>
      <c r="DK359" s="261"/>
      <c r="DL359" s="261"/>
      <c r="DM359" s="261"/>
      <c r="DN359" s="261"/>
      <c r="DO359" s="261"/>
      <c r="DP359" s="261"/>
      <c r="DQ359" s="261"/>
      <c r="DR359" s="261"/>
      <c r="DS359" s="261"/>
      <c r="DT359" s="261"/>
      <c r="DU359" s="261"/>
      <c r="DV359" s="261"/>
      <c r="DW359" s="261"/>
      <c r="DX359" s="261"/>
      <c r="DY359" s="261"/>
      <c r="DZ359" s="261"/>
      <c r="EA359" s="261"/>
      <c r="EB359" s="261"/>
    </row>
    <row r="360" s="28" customFormat="1" customHeight="1" spans="1:132">
      <c r="A360" s="283" t="s">
        <v>3944</v>
      </c>
      <c r="B360" s="95"/>
      <c r="C360" s="95" t="s">
        <v>3948</v>
      </c>
      <c r="D360" s="290" t="s">
        <v>1057</v>
      </c>
      <c r="E360" s="109" t="s">
        <v>1058</v>
      </c>
      <c r="F360" s="110" t="s">
        <v>1059</v>
      </c>
      <c r="G360" s="99">
        <f t="shared" si="55"/>
        <v>0</v>
      </c>
      <c r="H360" s="100"/>
      <c r="I360" s="150">
        <f t="shared" si="56"/>
        <v>0</v>
      </c>
      <c r="J360" s="151">
        <f t="shared" si="49"/>
        <v>0</v>
      </c>
      <c r="K360" s="35"/>
      <c r="L360" s="36"/>
      <c r="M360" s="33">
        <f t="shared" si="50"/>
        <v>0</v>
      </c>
      <c r="N360" s="38">
        <f t="shared" si="51"/>
        <v>0</v>
      </c>
      <c r="O360" s="158"/>
      <c r="P360" s="158"/>
      <c r="Q360" s="158"/>
      <c r="R360" s="158"/>
      <c r="S360" s="158"/>
      <c r="T360" s="40"/>
      <c r="U360" s="39"/>
      <c r="V360" s="39"/>
      <c r="W360" s="39"/>
      <c r="X360" s="41"/>
      <c r="Y360" s="40"/>
      <c r="Z360" s="39"/>
      <c r="AA360" s="39"/>
      <c r="AB360" s="42"/>
      <c r="AC360" s="43"/>
      <c r="AD360" s="44"/>
      <c r="AE360" s="44"/>
      <c r="AF360" s="45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47"/>
      <c r="AR360" s="48"/>
      <c r="AS360" s="47"/>
      <c r="AT360" s="47"/>
      <c r="AU360" s="47"/>
      <c r="AV360" s="47"/>
      <c r="AW360" s="49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50"/>
      <c r="BL360" s="178"/>
      <c r="BM360" s="178"/>
      <c r="BN360" s="178"/>
      <c r="BO360" s="46"/>
      <c r="BP360" s="46"/>
      <c r="BQ360" s="46"/>
      <c r="BR360" s="46"/>
      <c r="BS360" s="46"/>
      <c r="BT360" s="46"/>
      <c r="BU360" s="46"/>
      <c r="BV360" s="51"/>
      <c r="BW360" s="52">
        <f t="shared" si="48"/>
        <v>0</v>
      </c>
      <c r="BX360" s="53">
        <f t="shared" si="52"/>
        <v>0</v>
      </c>
      <c r="BY360" s="53">
        <f t="shared" si="53"/>
        <v>0</v>
      </c>
      <c r="BZ360" s="54"/>
      <c r="CA360" s="261"/>
      <c r="CB360" s="261"/>
      <c r="CC360" s="261"/>
      <c r="CD360" s="261"/>
      <c r="CE360" s="261"/>
      <c r="CF360" s="261"/>
      <c r="CG360" s="261"/>
      <c r="CH360" s="261"/>
      <c r="CI360" s="261"/>
      <c r="CJ360" s="261"/>
      <c r="CK360" s="261"/>
      <c r="CL360" s="261"/>
      <c r="CM360" s="261"/>
      <c r="CN360" s="261"/>
      <c r="CO360" s="261">
        <f t="shared" si="54"/>
        <v>0</v>
      </c>
      <c r="CP360" s="261"/>
      <c r="CQ360" s="261"/>
      <c r="CR360" s="261"/>
      <c r="CS360" s="261"/>
      <c r="CT360" s="261"/>
      <c r="CU360" s="261"/>
      <c r="CV360" s="261"/>
      <c r="CW360" s="261"/>
      <c r="CX360" s="261"/>
      <c r="CY360" s="261"/>
      <c r="CZ360" s="261"/>
      <c r="DA360" s="261"/>
      <c r="DB360" s="261"/>
      <c r="DC360" s="261"/>
      <c r="DD360" s="261"/>
      <c r="DE360" s="261"/>
      <c r="DF360" s="261"/>
      <c r="DG360" s="261"/>
      <c r="DH360" s="261"/>
      <c r="DI360" s="261"/>
      <c r="DJ360" s="261"/>
      <c r="DK360" s="261"/>
      <c r="DL360" s="261"/>
      <c r="DM360" s="261"/>
      <c r="DN360" s="261"/>
      <c r="DO360" s="261"/>
      <c r="DP360" s="261"/>
      <c r="DQ360" s="261"/>
      <c r="DR360" s="261"/>
      <c r="DS360" s="261"/>
      <c r="DT360" s="261"/>
      <c r="DU360" s="261"/>
      <c r="DV360" s="261"/>
      <c r="DW360" s="261"/>
      <c r="DX360" s="261"/>
      <c r="DY360" s="261"/>
      <c r="DZ360" s="261"/>
      <c r="EA360" s="261"/>
      <c r="EB360" s="261"/>
    </row>
    <row r="361" s="28" customFormat="1" customHeight="1" spans="1:132">
      <c r="A361" s="283" t="s">
        <v>3944</v>
      </c>
      <c r="B361" s="95"/>
      <c r="C361" s="95" t="s">
        <v>2419</v>
      </c>
      <c r="D361" s="290" t="s">
        <v>1060</v>
      </c>
      <c r="E361" s="109" t="s">
        <v>1061</v>
      </c>
      <c r="F361" s="110" t="s">
        <v>1062</v>
      </c>
      <c r="G361" s="99">
        <f t="shared" si="55"/>
        <v>0</v>
      </c>
      <c r="H361" s="100"/>
      <c r="I361" s="150">
        <f t="shared" si="56"/>
        <v>0</v>
      </c>
      <c r="J361" s="151">
        <f t="shared" si="49"/>
        <v>0</v>
      </c>
      <c r="K361" s="35"/>
      <c r="L361" s="36"/>
      <c r="M361" s="33">
        <f t="shared" si="50"/>
        <v>0</v>
      </c>
      <c r="N361" s="38">
        <f t="shared" si="51"/>
        <v>0</v>
      </c>
      <c r="O361" s="158"/>
      <c r="P361" s="158"/>
      <c r="Q361" s="158"/>
      <c r="R361" s="158"/>
      <c r="S361" s="158"/>
      <c r="T361" s="40"/>
      <c r="U361" s="39"/>
      <c r="V361" s="39"/>
      <c r="W361" s="39"/>
      <c r="X361" s="41"/>
      <c r="Y361" s="40"/>
      <c r="Z361" s="39"/>
      <c r="AA361" s="39"/>
      <c r="AB361" s="42"/>
      <c r="AC361" s="43"/>
      <c r="AD361" s="44"/>
      <c r="AE361" s="44"/>
      <c r="AF361" s="45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47"/>
      <c r="AR361" s="48"/>
      <c r="AS361" s="47"/>
      <c r="AT361" s="47"/>
      <c r="AU361" s="47"/>
      <c r="AV361" s="47"/>
      <c r="AW361" s="49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50"/>
      <c r="BL361" s="178"/>
      <c r="BM361" s="178"/>
      <c r="BN361" s="178"/>
      <c r="BO361" s="46"/>
      <c r="BP361" s="46"/>
      <c r="BQ361" s="46"/>
      <c r="BR361" s="46"/>
      <c r="BS361" s="46"/>
      <c r="BT361" s="46"/>
      <c r="BU361" s="46"/>
      <c r="BV361" s="51"/>
      <c r="BW361" s="52">
        <f t="shared" si="48"/>
        <v>0</v>
      </c>
      <c r="BX361" s="53">
        <f t="shared" si="52"/>
        <v>0</v>
      </c>
      <c r="BY361" s="53">
        <f t="shared" si="53"/>
        <v>0</v>
      </c>
      <c r="BZ361" s="54"/>
      <c r="CA361" s="261"/>
      <c r="CB361" s="261"/>
      <c r="CC361" s="261"/>
      <c r="CD361" s="261"/>
      <c r="CE361" s="261"/>
      <c r="CF361" s="261"/>
      <c r="CG361" s="261"/>
      <c r="CH361" s="261"/>
      <c r="CI361" s="261"/>
      <c r="CJ361" s="261"/>
      <c r="CK361" s="261"/>
      <c r="CL361" s="261"/>
      <c r="CM361" s="261"/>
      <c r="CN361" s="261"/>
      <c r="CO361" s="261">
        <f t="shared" si="54"/>
        <v>0</v>
      </c>
      <c r="CP361" s="261"/>
      <c r="CQ361" s="261"/>
      <c r="CR361" s="261"/>
      <c r="CS361" s="261"/>
      <c r="CT361" s="261"/>
      <c r="CU361" s="261"/>
      <c r="CV361" s="261"/>
      <c r="CW361" s="261"/>
      <c r="CX361" s="261"/>
      <c r="CY361" s="261"/>
      <c r="CZ361" s="261"/>
      <c r="DA361" s="261"/>
      <c r="DB361" s="261"/>
      <c r="DC361" s="261"/>
      <c r="DD361" s="261"/>
      <c r="DE361" s="261"/>
      <c r="DF361" s="261"/>
      <c r="DG361" s="261"/>
      <c r="DH361" s="261"/>
      <c r="DI361" s="261"/>
      <c r="DJ361" s="261"/>
      <c r="DK361" s="261"/>
      <c r="DL361" s="261"/>
      <c r="DM361" s="261"/>
      <c r="DN361" s="261"/>
      <c r="DO361" s="261"/>
      <c r="DP361" s="261"/>
      <c r="DQ361" s="261"/>
      <c r="DR361" s="261"/>
      <c r="DS361" s="261"/>
      <c r="DT361" s="261"/>
      <c r="DU361" s="261"/>
      <c r="DV361" s="261"/>
      <c r="DW361" s="261"/>
      <c r="DX361" s="261"/>
      <c r="DY361" s="261"/>
      <c r="DZ361" s="261"/>
      <c r="EA361" s="261"/>
      <c r="EB361" s="261"/>
    </row>
    <row r="362" s="28" customFormat="1" customHeight="1" spans="1:132">
      <c r="A362" s="283" t="s">
        <v>3944</v>
      </c>
      <c r="B362" s="95"/>
      <c r="C362" s="95" t="s">
        <v>3948</v>
      </c>
      <c r="D362" s="290" t="s">
        <v>1063</v>
      </c>
      <c r="E362" s="109" t="s">
        <v>1064</v>
      </c>
      <c r="F362" s="110" t="s">
        <v>1065</v>
      </c>
      <c r="G362" s="99">
        <f t="shared" si="55"/>
        <v>0</v>
      </c>
      <c r="H362" s="100"/>
      <c r="I362" s="150">
        <f t="shared" si="56"/>
        <v>0</v>
      </c>
      <c r="J362" s="151">
        <f t="shared" si="49"/>
        <v>0</v>
      </c>
      <c r="K362" s="35"/>
      <c r="L362" s="36"/>
      <c r="M362" s="33">
        <f t="shared" si="50"/>
        <v>0</v>
      </c>
      <c r="N362" s="38">
        <f t="shared" si="51"/>
        <v>0</v>
      </c>
      <c r="O362" s="158"/>
      <c r="P362" s="158"/>
      <c r="Q362" s="158"/>
      <c r="R362" s="158"/>
      <c r="S362" s="158"/>
      <c r="T362" s="40"/>
      <c r="U362" s="39"/>
      <c r="V362" s="39"/>
      <c r="W362" s="39"/>
      <c r="X362" s="41"/>
      <c r="Y362" s="40"/>
      <c r="Z362" s="39"/>
      <c r="AA362" s="39"/>
      <c r="AB362" s="42"/>
      <c r="AC362" s="43"/>
      <c r="AD362" s="44"/>
      <c r="AE362" s="44"/>
      <c r="AF362" s="45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47"/>
      <c r="AR362" s="48"/>
      <c r="AS362" s="47"/>
      <c r="AT362" s="47"/>
      <c r="AU362" s="47"/>
      <c r="AV362" s="47"/>
      <c r="AW362" s="49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50"/>
      <c r="BL362" s="178"/>
      <c r="BM362" s="178"/>
      <c r="BN362" s="178"/>
      <c r="BO362" s="46"/>
      <c r="BP362" s="46"/>
      <c r="BQ362" s="46"/>
      <c r="BR362" s="46"/>
      <c r="BS362" s="46"/>
      <c r="BT362" s="46"/>
      <c r="BU362" s="46"/>
      <c r="BV362" s="51"/>
      <c r="BW362" s="52">
        <f t="shared" si="48"/>
        <v>0</v>
      </c>
      <c r="BX362" s="53">
        <f t="shared" si="52"/>
        <v>0</v>
      </c>
      <c r="BY362" s="53">
        <f t="shared" si="53"/>
        <v>0</v>
      </c>
      <c r="BZ362" s="54"/>
      <c r="CA362" s="261"/>
      <c r="CB362" s="261"/>
      <c r="CC362" s="261"/>
      <c r="CD362" s="261"/>
      <c r="CE362" s="261"/>
      <c r="CF362" s="261"/>
      <c r="CG362" s="261"/>
      <c r="CH362" s="261"/>
      <c r="CI362" s="261"/>
      <c r="CJ362" s="261"/>
      <c r="CK362" s="261"/>
      <c r="CL362" s="261"/>
      <c r="CM362" s="261"/>
      <c r="CN362" s="261"/>
      <c r="CO362" s="261">
        <f t="shared" si="54"/>
        <v>0</v>
      </c>
      <c r="CP362" s="261"/>
      <c r="CQ362" s="261"/>
      <c r="CR362" s="261"/>
      <c r="CS362" s="261"/>
      <c r="CT362" s="261"/>
      <c r="CU362" s="261"/>
      <c r="CV362" s="261"/>
      <c r="CW362" s="261"/>
      <c r="CX362" s="261"/>
      <c r="CY362" s="261"/>
      <c r="CZ362" s="261"/>
      <c r="DA362" s="261"/>
      <c r="DB362" s="261"/>
      <c r="DC362" s="261"/>
      <c r="DD362" s="261"/>
      <c r="DE362" s="261"/>
      <c r="DF362" s="261"/>
      <c r="DG362" s="261"/>
      <c r="DH362" s="261"/>
      <c r="DI362" s="261"/>
      <c r="DJ362" s="261"/>
      <c r="DK362" s="261"/>
      <c r="DL362" s="261"/>
      <c r="DM362" s="261"/>
      <c r="DN362" s="261"/>
      <c r="DO362" s="261"/>
      <c r="DP362" s="261"/>
      <c r="DQ362" s="261"/>
      <c r="DR362" s="261"/>
      <c r="DS362" s="261"/>
      <c r="DT362" s="261"/>
      <c r="DU362" s="261"/>
      <c r="DV362" s="261"/>
      <c r="DW362" s="261"/>
      <c r="DX362" s="261"/>
      <c r="DY362" s="261"/>
      <c r="DZ362" s="261"/>
      <c r="EA362" s="261"/>
      <c r="EB362" s="261"/>
    </row>
    <row r="363" s="28" customFormat="1" customHeight="1" spans="1:132">
      <c r="A363" s="283" t="s">
        <v>3944</v>
      </c>
      <c r="B363" s="95"/>
      <c r="C363" s="95" t="s">
        <v>3948</v>
      </c>
      <c r="D363" s="291" t="s">
        <v>1066</v>
      </c>
      <c r="E363" s="109" t="s">
        <v>1067</v>
      </c>
      <c r="F363" s="110" t="s">
        <v>1068</v>
      </c>
      <c r="G363" s="99">
        <f t="shared" si="55"/>
        <v>0</v>
      </c>
      <c r="H363" s="100"/>
      <c r="I363" s="150">
        <f t="shared" si="56"/>
        <v>0</v>
      </c>
      <c r="J363" s="151">
        <f t="shared" si="49"/>
        <v>0</v>
      </c>
      <c r="K363" s="35"/>
      <c r="L363" s="36"/>
      <c r="M363" s="33">
        <f t="shared" si="50"/>
        <v>0</v>
      </c>
      <c r="N363" s="38">
        <f t="shared" si="51"/>
        <v>0</v>
      </c>
      <c r="O363" s="158"/>
      <c r="P363" s="158"/>
      <c r="Q363" s="158"/>
      <c r="R363" s="158"/>
      <c r="S363" s="158"/>
      <c r="T363" s="40"/>
      <c r="U363" s="39"/>
      <c r="V363" s="39"/>
      <c r="W363" s="39"/>
      <c r="X363" s="41"/>
      <c r="Y363" s="40"/>
      <c r="Z363" s="39"/>
      <c r="AA363" s="39"/>
      <c r="AB363" s="42"/>
      <c r="AC363" s="43"/>
      <c r="AD363" s="44"/>
      <c r="AE363" s="44"/>
      <c r="AF363" s="45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47"/>
      <c r="AR363" s="48"/>
      <c r="AS363" s="47"/>
      <c r="AT363" s="47"/>
      <c r="AU363" s="47"/>
      <c r="AV363" s="47"/>
      <c r="AW363" s="49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50"/>
      <c r="BL363" s="178"/>
      <c r="BM363" s="178"/>
      <c r="BN363" s="178"/>
      <c r="BO363" s="46"/>
      <c r="BP363" s="46"/>
      <c r="BQ363" s="46"/>
      <c r="BR363" s="46"/>
      <c r="BS363" s="46"/>
      <c r="BT363" s="46"/>
      <c r="BU363" s="46"/>
      <c r="BV363" s="51"/>
      <c r="BW363" s="52">
        <f t="shared" si="48"/>
        <v>0</v>
      </c>
      <c r="BX363" s="53">
        <f t="shared" si="52"/>
        <v>0</v>
      </c>
      <c r="BY363" s="53">
        <f t="shared" si="53"/>
        <v>0</v>
      </c>
      <c r="BZ363" s="54"/>
      <c r="CA363" s="261"/>
      <c r="CB363" s="261"/>
      <c r="CC363" s="261"/>
      <c r="CD363" s="261"/>
      <c r="CE363" s="261"/>
      <c r="CF363" s="261"/>
      <c r="CG363" s="261"/>
      <c r="CH363" s="261"/>
      <c r="CI363" s="261"/>
      <c r="CJ363" s="261"/>
      <c r="CK363" s="261"/>
      <c r="CL363" s="261"/>
      <c r="CM363" s="261"/>
      <c r="CN363" s="261"/>
      <c r="CO363" s="261">
        <f t="shared" si="54"/>
        <v>0</v>
      </c>
      <c r="CP363" s="261"/>
      <c r="CQ363" s="261"/>
      <c r="CR363" s="261"/>
      <c r="CS363" s="261"/>
      <c r="CT363" s="261"/>
      <c r="CU363" s="261"/>
      <c r="CV363" s="261"/>
      <c r="CW363" s="261"/>
      <c r="CX363" s="261"/>
      <c r="CY363" s="261"/>
      <c r="CZ363" s="261"/>
      <c r="DA363" s="261"/>
      <c r="DB363" s="261"/>
      <c r="DC363" s="261"/>
      <c r="DD363" s="261"/>
      <c r="DE363" s="261"/>
      <c r="DF363" s="261"/>
      <c r="DG363" s="261"/>
      <c r="DH363" s="261"/>
      <c r="DI363" s="261"/>
      <c r="DJ363" s="261"/>
      <c r="DK363" s="261"/>
      <c r="DL363" s="261"/>
      <c r="DM363" s="261"/>
      <c r="DN363" s="261"/>
      <c r="DO363" s="261"/>
      <c r="DP363" s="261"/>
      <c r="DQ363" s="261"/>
      <c r="DR363" s="261"/>
      <c r="DS363" s="261"/>
      <c r="DT363" s="261"/>
      <c r="DU363" s="261"/>
      <c r="DV363" s="261"/>
      <c r="DW363" s="261"/>
      <c r="DX363" s="261"/>
      <c r="DY363" s="261"/>
      <c r="DZ363" s="261"/>
      <c r="EA363" s="261"/>
      <c r="EB363" s="261"/>
    </row>
    <row r="364" s="28" customFormat="1" customHeight="1" spans="1:132">
      <c r="A364" s="283" t="s">
        <v>3944</v>
      </c>
      <c r="B364" s="95"/>
      <c r="C364" s="95" t="s">
        <v>2430</v>
      </c>
      <c r="D364" s="291" t="s">
        <v>1069</v>
      </c>
      <c r="E364" s="109" t="s">
        <v>1070</v>
      </c>
      <c r="F364" s="110" t="s">
        <v>1071</v>
      </c>
      <c r="G364" s="99">
        <f t="shared" si="55"/>
        <v>0</v>
      </c>
      <c r="H364" s="100"/>
      <c r="I364" s="150">
        <f t="shared" si="56"/>
        <v>0</v>
      </c>
      <c r="J364" s="151">
        <f t="shared" si="49"/>
        <v>0</v>
      </c>
      <c r="K364" s="35"/>
      <c r="L364" s="36"/>
      <c r="M364" s="33">
        <f t="shared" si="50"/>
        <v>0</v>
      </c>
      <c r="N364" s="38">
        <f t="shared" si="51"/>
        <v>0</v>
      </c>
      <c r="O364" s="158"/>
      <c r="P364" s="158"/>
      <c r="Q364" s="158"/>
      <c r="R364" s="158"/>
      <c r="S364" s="158"/>
      <c r="T364" s="40"/>
      <c r="U364" s="39"/>
      <c r="V364" s="39"/>
      <c r="W364" s="39"/>
      <c r="X364" s="41"/>
      <c r="Y364" s="40"/>
      <c r="Z364" s="39"/>
      <c r="AA364" s="39"/>
      <c r="AB364" s="42"/>
      <c r="AC364" s="43"/>
      <c r="AD364" s="44"/>
      <c r="AE364" s="44"/>
      <c r="AF364" s="45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47"/>
      <c r="AR364" s="48"/>
      <c r="AS364" s="47"/>
      <c r="AT364" s="47"/>
      <c r="AU364" s="47"/>
      <c r="AV364" s="47"/>
      <c r="AW364" s="49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50"/>
      <c r="BL364" s="178"/>
      <c r="BM364" s="178"/>
      <c r="BN364" s="178"/>
      <c r="BO364" s="46"/>
      <c r="BP364" s="46"/>
      <c r="BQ364" s="46"/>
      <c r="BR364" s="46"/>
      <c r="BS364" s="46"/>
      <c r="BT364" s="46"/>
      <c r="BU364" s="46"/>
      <c r="BV364" s="51"/>
      <c r="BW364" s="52">
        <f t="shared" si="48"/>
        <v>0</v>
      </c>
      <c r="BX364" s="53">
        <f t="shared" si="52"/>
        <v>0</v>
      </c>
      <c r="BY364" s="53">
        <f t="shared" si="53"/>
        <v>0</v>
      </c>
      <c r="BZ364" s="54"/>
      <c r="CA364" s="261"/>
      <c r="CB364" s="261"/>
      <c r="CC364" s="261"/>
      <c r="CD364" s="261"/>
      <c r="CE364" s="261"/>
      <c r="CF364" s="261"/>
      <c r="CG364" s="261"/>
      <c r="CH364" s="261"/>
      <c r="CI364" s="261"/>
      <c r="CJ364" s="261"/>
      <c r="CK364" s="261"/>
      <c r="CL364" s="261"/>
      <c r="CM364" s="261"/>
      <c r="CN364" s="261"/>
      <c r="CO364" s="261">
        <f t="shared" si="54"/>
        <v>0</v>
      </c>
      <c r="CP364" s="261"/>
      <c r="CQ364" s="261"/>
      <c r="CR364" s="261"/>
      <c r="CS364" s="261"/>
      <c r="CT364" s="261"/>
      <c r="CU364" s="261"/>
      <c r="CV364" s="261"/>
      <c r="CW364" s="261"/>
      <c r="CX364" s="261"/>
      <c r="CY364" s="261"/>
      <c r="CZ364" s="261"/>
      <c r="DA364" s="261"/>
      <c r="DB364" s="261"/>
      <c r="DC364" s="261"/>
      <c r="DD364" s="261"/>
      <c r="DE364" s="261"/>
      <c r="DF364" s="261"/>
      <c r="DG364" s="261"/>
      <c r="DH364" s="261"/>
      <c r="DI364" s="261"/>
      <c r="DJ364" s="261"/>
      <c r="DK364" s="261"/>
      <c r="DL364" s="261"/>
      <c r="DM364" s="261"/>
      <c r="DN364" s="261"/>
      <c r="DO364" s="261"/>
      <c r="DP364" s="261"/>
      <c r="DQ364" s="261"/>
      <c r="DR364" s="261"/>
      <c r="DS364" s="261"/>
      <c r="DT364" s="261"/>
      <c r="DU364" s="261"/>
      <c r="DV364" s="261"/>
      <c r="DW364" s="261"/>
      <c r="DX364" s="261"/>
      <c r="DY364" s="261"/>
      <c r="DZ364" s="261"/>
      <c r="EA364" s="261"/>
      <c r="EB364" s="261"/>
    </row>
    <row r="365" s="28" customFormat="1" customHeight="1" spans="1:132">
      <c r="A365" s="283" t="s">
        <v>3944</v>
      </c>
      <c r="B365" s="95"/>
      <c r="C365" s="95" t="s">
        <v>2432</v>
      </c>
      <c r="D365" s="291" t="s">
        <v>1072</v>
      </c>
      <c r="E365" s="109" t="s">
        <v>1073</v>
      </c>
      <c r="F365" s="110"/>
      <c r="G365" s="99">
        <f t="shared" si="55"/>
        <v>0</v>
      </c>
      <c r="H365" s="100"/>
      <c r="I365" s="150">
        <f t="shared" si="56"/>
        <v>0</v>
      </c>
      <c r="J365" s="151">
        <f t="shared" si="49"/>
        <v>0</v>
      </c>
      <c r="K365" s="35"/>
      <c r="L365" s="36"/>
      <c r="M365" s="33">
        <f t="shared" si="50"/>
        <v>0</v>
      </c>
      <c r="N365" s="38">
        <f t="shared" si="51"/>
        <v>0</v>
      </c>
      <c r="O365" s="158"/>
      <c r="P365" s="158"/>
      <c r="Q365" s="158"/>
      <c r="R365" s="158"/>
      <c r="S365" s="158"/>
      <c r="T365" s="40"/>
      <c r="U365" s="39"/>
      <c r="V365" s="39"/>
      <c r="W365" s="39"/>
      <c r="X365" s="41"/>
      <c r="Y365" s="40"/>
      <c r="Z365" s="39"/>
      <c r="AA365" s="39"/>
      <c r="AB365" s="42"/>
      <c r="AC365" s="43"/>
      <c r="AD365" s="44"/>
      <c r="AE365" s="44"/>
      <c r="AF365" s="45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47"/>
      <c r="AR365" s="48"/>
      <c r="AS365" s="47"/>
      <c r="AT365" s="47"/>
      <c r="AU365" s="47"/>
      <c r="AV365" s="47"/>
      <c r="AW365" s="49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50"/>
      <c r="BL365" s="178"/>
      <c r="BM365" s="178"/>
      <c r="BN365" s="178"/>
      <c r="BO365" s="46"/>
      <c r="BP365" s="46"/>
      <c r="BQ365" s="46"/>
      <c r="BR365" s="46"/>
      <c r="BS365" s="46"/>
      <c r="BT365" s="46"/>
      <c r="BU365" s="46"/>
      <c r="BV365" s="51"/>
      <c r="BW365" s="52">
        <f t="shared" si="48"/>
        <v>0</v>
      </c>
      <c r="BX365" s="53">
        <f t="shared" si="52"/>
        <v>0</v>
      </c>
      <c r="BY365" s="53">
        <f t="shared" si="53"/>
        <v>0</v>
      </c>
      <c r="BZ365" s="54"/>
      <c r="CA365" s="261"/>
      <c r="CB365" s="261"/>
      <c r="CC365" s="261"/>
      <c r="CD365" s="261"/>
      <c r="CE365" s="261"/>
      <c r="CF365" s="261"/>
      <c r="CG365" s="261"/>
      <c r="CH365" s="261"/>
      <c r="CI365" s="261"/>
      <c r="CJ365" s="261"/>
      <c r="CK365" s="261"/>
      <c r="CL365" s="261"/>
      <c r="CM365" s="261"/>
      <c r="CN365" s="261"/>
      <c r="CO365" s="261">
        <f t="shared" si="54"/>
        <v>0</v>
      </c>
      <c r="CP365" s="261"/>
      <c r="CQ365" s="261"/>
      <c r="CR365" s="261"/>
      <c r="CS365" s="261"/>
      <c r="CT365" s="261"/>
      <c r="CU365" s="261"/>
      <c r="CV365" s="261"/>
      <c r="CW365" s="261"/>
      <c r="CX365" s="261"/>
      <c r="CY365" s="261"/>
      <c r="CZ365" s="261"/>
      <c r="DA365" s="261"/>
      <c r="DB365" s="261"/>
      <c r="DC365" s="261"/>
      <c r="DD365" s="261"/>
      <c r="DE365" s="261"/>
      <c r="DF365" s="261"/>
      <c r="DG365" s="261"/>
      <c r="DH365" s="261"/>
      <c r="DI365" s="261"/>
      <c r="DJ365" s="261"/>
      <c r="DK365" s="261"/>
      <c r="DL365" s="261"/>
      <c r="DM365" s="261"/>
      <c r="DN365" s="261"/>
      <c r="DO365" s="261"/>
      <c r="DP365" s="261"/>
      <c r="DQ365" s="261"/>
      <c r="DR365" s="261"/>
      <c r="DS365" s="261"/>
      <c r="DT365" s="261"/>
      <c r="DU365" s="261"/>
      <c r="DV365" s="261"/>
      <c r="DW365" s="261"/>
      <c r="DX365" s="261"/>
      <c r="DY365" s="261"/>
      <c r="DZ365" s="261"/>
      <c r="EA365" s="261"/>
      <c r="EB365" s="261"/>
    </row>
    <row r="366" s="28" customFormat="1" customHeight="1" spans="1:132">
      <c r="A366" s="283" t="s">
        <v>3944</v>
      </c>
      <c r="B366" s="95"/>
      <c r="C366" s="95" t="s">
        <v>2435</v>
      </c>
      <c r="D366" s="290" t="s">
        <v>1074</v>
      </c>
      <c r="E366" s="109" t="s">
        <v>1075</v>
      </c>
      <c r="F366" s="110"/>
      <c r="G366" s="99">
        <f t="shared" si="55"/>
        <v>0</v>
      </c>
      <c r="H366" s="100"/>
      <c r="I366" s="150">
        <f t="shared" si="56"/>
        <v>0</v>
      </c>
      <c r="J366" s="151">
        <f t="shared" si="49"/>
        <v>0</v>
      </c>
      <c r="K366" s="35"/>
      <c r="L366" s="36"/>
      <c r="M366" s="33">
        <f t="shared" si="50"/>
        <v>0</v>
      </c>
      <c r="N366" s="38">
        <f t="shared" si="51"/>
        <v>0</v>
      </c>
      <c r="O366" s="158"/>
      <c r="P366" s="158"/>
      <c r="Q366" s="158"/>
      <c r="R366" s="158"/>
      <c r="S366" s="158"/>
      <c r="T366" s="40"/>
      <c r="U366" s="39"/>
      <c r="V366" s="39"/>
      <c r="W366" s="39"/>
      <c r="X366" s="41"/>
      <c r="Y366" s="40"/>
      <c r="Z366" s="39"/>
      <c r="AA366" s="39"/>
      <c r="AB366" s="42"/>
      <c r="AC366" s="43"/>
      <c r="AD366" s="44"/>
      <c r="AE366" s="44"/>
      <c r="AF366" s="45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47"/>
      <c r="AR366" s="48"/>
      <c r="AS366" s="47"/>
      <c r="AT366" s="47"/>
      <c r="AU366" s="47"/>
      <c r="AV366" s="47"/>
      <c r="AW366" s="49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50"/>
      <c r="BL366" s="178"/>
      <c r="BM366" s="178"/>
      <c r="BN366" s="178"/>
      <c r="BO366" s="46"/>
      <c r="BP366" s="46"/>
      <c r="BQ366" s="46"/>
      <c r="BR366" s="46"/>
      <c r="BS366" s="46"/>
      <c r="BT366" s="46"/>
      <c r="BU366" s="46"/>
      <c r="BV366" s="51"/>
      <c r="BW366" s="52">
        <f t="shared" si="48"/>
        <v>0</v>
      </c>
      <c r="BX366" s="53">
        <f t="shared" si="52"/>
        <v>0</v>
      </c>
      <c r="BY366" s="53">
        <f t="shared" si="53"/>
        <v>0</v>
      </c>
      <c r="BZ366" s="54"/>
      <c r="CA366" s="261"/>
      <c r="CB366" s="261"/>
      <c r="CC366" s="261"/>
      <c r="CD366" s="261"/>
      <c r="CE366" s="261"/>
      <c r="CF366" s="261"/>
      <c r="CG366" s="261"/>
      <c r="CH366" s="261"/>
      <c r="CI366" s="261"/>
      <c r="CJ366" s="261"/>
      <c r="CK366" s="261"/>
      <c r="CL366" s="261"/>
      <c r="CM366" s="261"/>
      <c r="CN366" s="261"/>
      <c r="CO366" s="261">
        <f t="shared" si="54"/>
        <v>0</v>
      </c>
      <c r="CP366" s="261"/>
      <c r="CQ366" s="261"/>
      <c r="CR366" s="261"/>
      <c r="CS366" s="261"/>
      <c r="CT366" s="261"/>
      <c r="CU366" s="261"/>
      <c r="CV366" s="261"/>
      <c r="CW366" s="261"/>
      <c r="CX366" s="261"/>
      <c r="CY366" s="261"/>
      <c r="CZ366" s="261"/>
      <c r="DA366" s="261"/>
      <c r="DB366" s="261"/>
      <c r="DC366" s="261"/>
      <c r="DD366" s="261"/>
      <c r="DE366" s="261"/>
      <c r="DF366" s="261"/>
      <c r="DG366" s="261"/>
      <c r="DH366" s="261"/>
      <c r="DI366" s="261"/>
      <c r="DJ366" s="261"/>
      <c r="DK366" s="261"/>
      <c r="DL366" s="261"/>
      <c r="DM366" s="261"/>
      <c r="DN366" s="261"/>
      <c r="DO366" s="261"/>
      <c r="DP366" s="261"/>
      <c r="DQ366" s="261"/>
      <c r="DR366" s="261"/>
      <c r="DS366" s="261"/>
      <c r="DT366" s="261"/>
      <c r="DU366" s="261"/>
      <c r="DV366" s="261"/>
      <c r="DW366" s="261"/>
      <c r="DX366" s="261"/>
      <c r="DY366" s="261"/>
      <c r="DZ366" s="261"/>
      <c r="EA366" s="261"/>
      <c r="EB366" s="261"/>
    </row>
    <row r="367" s="28" customFormat="1" customHeight="1" spans="1:132">
      <c r="A367" s="283" t="s">
        <v>3944</v>
      </c>
      <c r="B367" s="95"/>
      <c r="C367" s="95" t="s">
        <v>2435</v>
      </c>
      <c r="D367" s="290" t="s">
        <v>1076</v>
      </c>
      <c r="E367" s="109" t="s">
        <v>1077</v>
      </c>
      <c r="F367" s="110"/>
      <c r="G367" s="99">
        <f t="shared" si="55"/>
        <v>0</v>
      </c>
      <c r="H367" s="100"/>
      <c r="I367" s="150">
        <f t="shared" si="56"/>
        <v>0</v>
      </c>
      <c r="J367" s="151">
        <f t="shared" si="49"/>
        <v>0</v>
      </c>
      <c r="K367" s="35"/>
      <c r="L367" s="36"/>
      <c r="M367" s="33">
        <f t="shared" si="50"/>
        <v>0</v>
      </c>
      <c r="N367" s="38">
        <f t="shared" si="51"/>
        <v>0</v>
      </c>
      <c r="O367" s="158"/>
      <c r="P367" s="158"/>
      <c r="Q367" s="158"/>
      <c r="R367" s="158"/>
      <c r="S367" s="158"/>
      <c r="T367" s="40"/>
      <c r="U367" s="39"/>
      <c r="V367" s="39"/>
      <c r="W367" s="39"/>
      <c r="X367" s="41"/>
      <c r="Y367" s="40"/>
      <c r="Z367" s="39"/>
      <c r="AA367" s="39"/>
      <c r="AB367" s="42"/>
      <c r="AC367" s="43"/>
      <c r="AD367" s="44"/>
      <c r="AE367" s="44"/>
      <c r="AF367" s="45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47"/>
      <c r="AR367" s="48"/>
      <c r="AS367" s="47"/>
      <c r="AT367" s="47"/>
      <c r="AU367" s="47"/>
      <c r="AV367" s="47"/>
      <c r="AW367" s="49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50"/>
      <c r="BL367" s="178"/>
      <c r="BM367" s="178"/>
      <c r="BN367" s="178"/>
      <c r="BO367" s="46"/>
      <c r="BP367" s="46"/>
      <c r="BQ367" s="46"/>
      <c r="BR367" s="46"/>
      <c r="BS367" s="46"/>
      <c r="BT367" s="46"/>
      <c r="BU367" s="46"/>
      <c r="BV367" s="51"/>
      <c r="BW367" s="52">
        <f t="shared" si="48"/>
        <v>0</v>
      </c>
      <c r="BX367" s="53">
        <f t="shared" si="52"/>
        <v>0</v>
      </c>
      <c r="BY367" s="53">
        <f t="shared" si="53"/>
        <v>0</v>
      </c>
      <c r="BZ367" s="54"/>
      <c r="CA367" s="300"/>
      <c r="CB367" s="300"/>
      <c r="CC367" s="300"/>
      <c r="CD367" s="300"/>
      <c r="CE367" s="300"/>
      <c r="CF367" s="300"/>
      <c r="CG367" s="300"/>
      <c r="CH367" s="300"/>
      <c r="CI367" s="300"/>
      <c r="CJ367" s="300"/>
      <c r="CK367" s="300"/>
      <c r="CL367" s="300"/>
      <c r="CM367" s="300"/>
      <c r="CN367" s="300"/>
      <c r="CO367" s="261">
        <f t="shared" si="54"/>
        <v>0</v>
      </c>
      <c r="CP367" s="300"/>
      <c r="CQ367" s="300"/>
      <c r="CR367" s="300"/>
      <c r="CS367" s="300"/>
      <c r="CT367" s="300"/>
      <c r="CU367" s="300"/>
      <c r="CV367" s="300"/>
      <c r="CW367" s="300"/>
      <c r="CX367" s="300"/>
      <c r="CY367" s="300"/>
      <c r="CZ367" s="300"/>
      <c r="DA367" s="300"/>
      <c r="DB367" s="300"/>
      <c r="DC367" s="300"/>
      <c r="DD367" s="300"/>
      <c r="DE367" s="300"/>
      <c r="DF367" s="300"/>
      <c r="DG367" s="300"/>
      <c r="DH367" s="300"/>
      <c r="DI367" s="300"/>
      <c r="DJ367" s="300"/>
      <c r="DK367" s="300"/>
      <c r="DL367" s="300"/>
      <c r="DM367" s="300"/>
      <c r="DN367" s="300"/>
      <c r="DO367" s="300"/>
      <c r="DP367" s="300"/>
      <c r="DQ367" s="300"/>
      <c r="DR367" s="300"/>
      <c r="DS367" s="300"/>
      <c r="DT367" s="300"/>
      <c r="DU367" s="300"/>
      <c r="DV367" s="300"/>
      <c r="DW367" s="300"/>
      <c r="DX367" s="300"/>
      <c r="DY367" s="300"/>
      <c r="DZ367" s="300"/>
      <c r="EA367" s="300"/>
      <c r="EB367" s="300"/>
    </row>
    <row r="368" s="28" customFormat="1" customHeight="1" spans="1:132">
      <c r="A368" s="283" t="s">
        <v>3944</v>
      </c>
      <c r="B368" s="95"/>
      <c r="C368" s="95" t="s">
        <v>2435</v>
      </c>
      <c r="D368" s="290" t="s">
        <v>1078</v>
      </c>
      <c r="E368" s="109" t="s">
        <v>1079</v>
      </c>
      <c r="F368" s="110"/>
      <c r="G368" s="99">
        <f t="shared" si="55"/>
        <v>0</v>
      </c>
      <c r="H368" s="100"/>
      <c r="I368" s="150">
        <f t="shared" si="56"/>
        <v>0</v>
      </c>
      <c r="J368" s="151">
        <f t="shared" si="49"/>
        <v>0</v>
      </c>
      <c r="K368" s="35"/>
      <c r="L368" s="157"/>
      <c r="M368" s="154">
        <f t="shared" si="50"/>
        <v>0</v>
      </c>
      <c r="N368" s="282">
        <f t="shared" si="51"/>
        <v>0</v>
      </c>
      <c r="O368" s="158"/>
      <c r="P368" s="158"/>
      <c r="Q368" s="158"/>
      <c r="R368" s="158"/>
      <c r="S368" s="158"/>
      <c r="T368" s="175"/>
      <c r="U368" s="176"/>
      <c r="V368" s="176"/>
      <c r="W368" s="176"/>
      <c r="X368" s="177"/>
      <c r="Y368" s="175"/>
      <c r="Z368" s="176"/>
      <c r="AA368" s="176"/>
      <c r="AB368" s="205"/>
      <c r="AC368" s="43"/>
      <c r="AD368" s="44"/>
      <c r="AE368" s="44"/>
      <c r="AF368" s="45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47"/>
      <c r="AR368" s="48"/>
      <c r="AS368" s="47"/>
      <c r="AT368" s="47"/>
      <c r="AU368" s="47"/>
      <c r="AV368" s="47"/>
      <c r="AW368" s="49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50"/>
      <c r="BL368" s="178"/>
      <c r="BM368" s="178"/>
      <c r="BN368" s="178"/>
      <c r="BO368" s="46"/>
      <c r="BP368" s="46"/>
      <c r="BQ368" s="46"/>
      <c r="BR368" s="46"/>
      <c r="BS368" s="46"/>
      <c r="BT368" s="46"/>
      <c r="BU368" s="46"/>
      <c r="BV368" s="51"/>
      <c r="BW368" s="52">
        <f t="shared" si="48"/>
        <v>0</v>
      </c>
      <c r="BX368" s="53">
        <f t="shared" si="52"/>
        <v>0</v>
      </c>
      <c r="BY368" s="53">
        <f t="shared" si="53"/>
        <v>0</v>
      </c>
      <c r="BZ368" s="54"/>
      <c r="CA368" s="300"/>
      <c r="CB368" s="300"/>
      <c r="CC368" s="300"/>
      <c r="CD368" s="300"/>
      <c r="CE368" s="300"/>
      <c r="CF368" s="300"/>
      <c r="CG368" s="300"/>
      <c r="CH368" s="300"/>
      <c r="CI368" s="300"/>
      <c r="CJ368" s="300"/>
      <c r="CK368" s="300"/>
      <c r="CL368" s="300"/>
      <c r="CM368" s="300"/>
      <c r="CN368" s="300"/>
      <c r="CO368" s="261">
        <f t="shared" si="54"/>
        <v>0</v>
      </c>
      <c r="CP368" s="300"/>
      <c r="CQ368" s="300"/>
      <c r="CR368" s="300"/>
      <c r="CS368" s="300"/>
      <c r="CT368" s="300"/>
      <c r="CU368" s="300"/>
      <c r="CV368" s="300"/>
      <c r="CW368" s="300"/>
      <c r="CX368" s="300"/>
      <c r="CY368" s="300"/>
      <c r="CZ368" s="300"/>
      <c r="DA368" s="300"/>
      <c r="DB368" s="300"/>
      <c r="DC368" s="300"/>
      <c r="DD368" s="300"/>
      <c r="DE368" s="300"/>
      <c r="DF368" s="300"/>
      <c r="DG368" s="300"/>
      <c r="DH368" s="300"/>
      <c r="DI368" s="300"/>
      <c r="DJ368" s="300"/>
      <c r="DK368" s="300"/>
      <c r="DL368" s="300"/>
      <c r="DM368" s="300"/>
      <c r="DN368" s="300"/>
      <c r="DO368" s="300"/>
      <c r="DP368" s="300"/>
      <c r="DQ368" s="300"/>
      <c r="DR368" s="300"/>
      <c r="DS368" s="300"/>
      <c r="DT368" s="300"/>
      <c r="DU368" s="300"/>
      <c r="DV368" s="300"/>
      <c r="DW368" s="300"/>
      <c r="DX368" s="300"/>
      <c r="DY368" s="300"/>
      <c r="DZ368" s="300"/>
      <c r="EA368" s="300"/>
      <c r="EB368" s="300"/>
    </row>
    <row r="369" s="28" customFormat="1" customHeight="1" spans="1:132">
      <c r="A369" s="283" t="s">
        <v>3944</v>
      </c>
      <c r="B369" s="95"/>
      <c r="C369" s="95" t="s">
        <v>2435</v>
      </c>
      <c r="D369" s="290" t="s">
        <v>1080</v>
      </c>
      <c r="E369" s="109" t="s">
        <v>1081</v>
      </c>
      <c r="F369" s="110"/>
      <c r="G369" s="99">
        <f t="shared" si="55"/>
        <v>0</v>
      </c>
      <c r="H369" s="100"/>
      <c r="I369" s="150">
        <f t="shared" si="56"/>
        <v>0</v>
      </c>
      <c r="J369" s="151">
        <f t="shared" si="49"/>
        <v>0</v>
      </c>
      <c r="K369" s="35"/>
      <c r="L369" s="157"/>
      <c r="M369" s="154">
        <f t="shared" si="50"/>
        <v>0</v>
      </c>
      <c r="N369" s="282">
        <f t="shared" si="51"/>
        <v>0</v>
      </c>
      <c r="O369" s="158"/>
      <c r="P369" s="158"/>
      <c r="Q369" s="158"/>
      <c r="R369" s="158"/>
      <c r="S369" s="158"/>
      <c r="T369" s="175"/>
      <c r="U369" s="176"/>
      <c r="V369" s="176"/>
      <c r="W369" s="176"/>
      <c r="X369" s="177"/>
      <c r="Y369" s="175"/>
      <c r="Z369" s="176"/>
      <c r="AA369" s="176"/>
      <c r="AB369" s="205"/>
      <c r="AC369" s="43"/>
      <c r="AD369" s="44"/>
      <c r="AE369" s="44"/>
      <c r="AF369" s="45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47"/>
      <c r="AR369" s="48"/>
      <c r="AS369" s="47"/>
      <c r="AT369" s="47"/>
      <c r="AU369" s="47"/>
      <c r="AV369" s="47"/>
      <c r="AW369" s="49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50"/>
      <c r="BL369" s="178"/>
      <c r="BM369" s="178"/>
      <c r="BN369" s="178"/>
      <c r="BO369" s="46"/>
      <c r="BP369" s="46"/>
      <c r="BQ369" s="46"/>
      <c r="BR369" s="46"/>
      <c r="BS369" s="46"/>
      <c r="BT369" s="46"/>
      <c r="BU369" s="46"/>
      <c r="BV369" s="51"/>
      <c r="BW369" s="52">
        <f t="shared" si="48"/>
        <v>0</v>
      </c>
      <c r="BX369" s="53">
        <f t="shared" si="52"/>
        <v>0</v>
      </c>
      <c r="BY369" s="53">
        <f t="shared" si="53"/>
        <v>0</v>
      </c>
      <c r="BZ369" s="54"/>
      <c r="CA369" s="300"/>
      <c r="CB369" s="300"/>
      <c r="CC369" s="300"/>
      <c r="CD369" s="300"/>
      <c r="CE369" s="300"/>
      <c r="CF369" s="300"/>
      <c r="CG369" s="300"/>
      <c r="CH369" s="300"/>
      <c r="CI369" s="300"/>
      <c r="CJ369" s="300"/>
      <c r="CK369" s="300"/>
      <c r="CL369" s="300"/>
      <c r="CM369" s="300"/>
      <c r="CN369" s="300"/>
      <c r="CO369" s="261">
        <f t="shared" si="54"/>
        <v>0</v>
      </c>
      <c r="CP369" s="300"/>
      <c r="CQ369" s="300"/>
      <c r="CR369" s="300"/>
      <c r="CS369" s="300"/>
      <c r="CT369" s="300"/>
      <c r="CU369" s="300"/>
      <c r="CV369" s="300"/>
      <c r="CW369" s="300"/>
      <c r="CX369" s="300"/>
      <c r="CY369" s="300"/>
      <c r="CZ369" s="300"/>
      <c r="DA369" s="300"/>
      <c r="DB369" s="300"/>
      <c r="DC369" s="300"/>
      <c r="DD369" s="300"/>
      <c r="DE369" s="300"/>
      <c r="DF369" s="300"/>
      <c r="DG369" s="300"/>
      <c r="DH369" s="300"/>
      <c r="DI369" s="300"/>
      <c r="DJ369" s="300"/>
      <c r="DK369" s="300"/>
      <c r="DL369" s="300"/>
      <c r="DM369" s="300"/>
      <c r="DN369" s="300"/>
      <c r="DO369" s="300"/>
      <c r="DP369" s="300"/>
      <c r="DQ369" s="300"/>
      <c r="DR369" s="300"/>
      <c r="DS369" s="300"/>
      <c r="DT369" s="300"/>
      <c r="DU369" s="300"/>
      <c r="DV369" s="300"/>
      <c r="DW369" s="300"/>
      <c r="DX369" s="300"/>
      <c r="DY369" s="300"/>
      <c r="DZ369" s="300"/>
      <c r="EA369" s="300"/>
      <c r="EB369" s="300"/>
    </row>
    <row r="370" s="28" customFormat="1" customHeight="1" spans="1:132">
      <c r="A370" s="283" t="s">
        <v>3944</v>
      </c>
      <c r="B370" s="95"/>
      <c r="C370" s="95" t="s">
        <v>2444</v>
      </c>
      <c r="D370" s="291" t="s">
        <v>1082</v>
      </c>
      <c r="E370" s="109" t="s">
        <v>1083</v>
      </c>
      <c r="F370" s="110"/>
      <c r="G370" s="99">
        <f t="shared" si="55"/>
        <v>0</v>
      </c>
      <c r="H370" s="100"/>
      <c r="I370" s="150">
        <f t="shared" si="56"/>
        <v>0</v>
      </c>
      <c r="J370" s="151">
        <f t="shared" si="49"/>
        <v>0</v>
      </c>
      <c r="K370" s="35"/>
      <c r="L370" s="157"/>
      <c r="M370" s="154">
        <f t="shared" si="50"/>
        <v>0</v>
      </c>
      <c r="N370" s="282">
        <f t="shared" si="51"/>
        <v>0</v>
      </c>
      <c r="O370" s="158"/>
      <c r="P370" s="158"/>
      <c r="Q370" s="158"/>
      <c r="R370" s="158"/>
      <c r="S370" s="158"/>
      <c r="T370" s="175"/>
      <c r="U370" s="176"/>
      <c r="V370" s="176"/>
      <c r="W370" s="176"/>
      <c r="X370" s="177"/>
      <c r="Y370" s="175"/>
      <c r="Z370" s="176"/>
      <c r="AA370" s="176"/>
      <c r="AB370" s="205"/>
      <c r="AC370" s="43"/>
      <c r="AD370" s="44"/>
      <c r="AE370" s="44"/>
      <c r="AF370" s="45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47"/>
      <c r="AR370" s="48"/>
      <c r="AS370" s="47"/>
      <c r="AT370" s="47"/>
      <c r="AU370" s="47"/>
      <c r="AV370" s="47"/>
      <c r="AW370" s="49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50"/>
      <c r="BL370" s="178"/>
      <c r="BM370" s="178"/>
      <c r="BN370" s="178"/>
      <c r="BO370" s="46"/>
      <c r="BP370" s="46"/>
      <c r="BQ370" s="46"/>
      <c r="BR370" s="46"/>
      <c r="BS370" s="46"/>
      <c r="BT370" s="46"/>
      <c r="BU370" s="46"/>
      <c r="BV370" s="51"/>
      <c r="BW370" s="52">
        <f t="shared" si="48"/>
        <v>0</v>
      </c>
      <c r="BX370" s="53">
        <f t="shared" si="52"/>
        <v>0</v>
      </c>
      <c r="BY370" s="53">
        <f t="shared" si="53"/>
        <v>0</v>
      </c>
      <c r="BZ370" s="54"/>
      <c r="CA370" s="300"/>
      <c r="CB370" s="300"/>
      <c r="CC370" s="300"/>
      <c r="CD370" s="300"/>
      <c r="CE370" s="300"/>
      <c r="CF370" s="300"/>
      <c r="CG370" s="300"/>
      <c r="CH370" s="300"/>
      <c r="CI370" s="300"/>
      <c r="CJ370" s="300"/>
      <c r="CK370" s="300"/>
      <c r="CL370" s="300"/>
      <c r="CM370" s="300"/>
      <c r="CN370" s="300"/>
      <c r="CO370" s="261">
        <f t="shared" si="54"/>
        <v>0</v>
      </c>
      <c r="CP370" s="300"/>
      <c r="CQ370" s="300"/>
      <c r="CR370" s="300"/>
      <c r="CS370" s="300"/>
      <c r="CT370" s="300"/>
      <c r="CU370" s="300"/>
      <c r="CV370" s="300"/>
      <c r="CW370" s="300"/>
      <c r="CX370" s="300"/>
      <c r="CY370" s="300"/>
      <c r="CZ370" s="300"/>
      <c r="DA370" s="300"/>
      <c r="DB370" s="300"/>
      <c r="DC370" s="300"/>
      <c r="DD370" s="300"/>
      <c r="DE370" s="300"/>
      <c r="DF370" s="300"/>
      <c r="DG370" s="300"/>
      <c r="DH370" s="300"/>
      <c r="DI370" s="300"/>
      <c r="DJ370" s="300"/>
      <c r="DK370" s="300"/>
      <c r="DL370" s="300"/>
      <c r="DM370" s="300"/>
      <c r="DN370" s="300"/>
      <c r="DO370" s="300"/>
      <c r="DP370" s="300"/>
      <c r="DQ370" s="300"/>
      <c r="DR370" s="300"/>
      <c r="DS370" s="300"/>
      <c r="DT370" s="300"/>
      <c r="DU370" s="300"/>
      <c r="DV370" s="300"/>
      <c r="DW370" s="300"/>
      <c r="DX370" s="300"/>
      <c r="DY370" s="300"/>
      <c r="DZ370" s="300"/>
      <c r="EA370" s="300"/>
      <c r="EB370" s="300"/>
    </row>
    <row r="371" s="28" customFormat="1" customHeight="1" spans="1:132">
      <c r="A371" s="283" t="s">
        <v>3944</v>
      </c>
      <c r="B371" s="95"/>
      <c r="C371" s="95" t="s">
        <v>2447</v>
      </c>
      <c r="D371" s="290" t="s">
        <v>1084</v>
      </c>
      <c r="E371" s="296" t="s">
        <v>1085</v>
      </c>
      <c r="F371" s="297" t="s">
        <v>1086</v>
      </c>
      <c r="G371" s="99">
        <f t="shared" si="55"/>
        <v>0</v>
      </c>
      <c r="H371" s="298"/>
      <c r="I371" s="150">
        <f t="shared" si="56"/>
        <v>0</v>
      </c>
      <c r="J371" s="151">
        <f t="shared" si="49"/>
        <v>0</v>
      </c>
      <c r="K371" s="35"/>
      <c r="L371" s="157"/>
      <c r="M371" s="154">
        <f t="shared" si="50"/>
        <v>0</v>
      </c>
      <c r="N371" s="282">
        <f t="shared" si="51"/>
        <v>0</v>
      </c>
      <c r="O371" s="158"/>
      <c r="P371" s="158"/>
      <c r="Q371" s="158"/>
      <c r="R371" s="158"/>
      <c r="S371" s="158"/>
      <c r="T371" s="175"/>
      <c r="U371" s="176"/>
      <c r="V371" s="176"/>
      <c r="W371" s="176"/>
      <c r="X371" s="177"/>
      <c r="Y371" s="175"/>
      <c r="Z371" s="176"/>
      <c r="AA371" s="176"/>
      <c r="AB371" s="205"/>
      <c r="AC371" s="43"/>
      <c r="AD371" s="44"/>
      <c r="AE371" s="44"/>
      <c r="AF371" s="45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47"/>
      <c r="AR371" s="48"/>
      <c r="AS371" s="47"/>
      <c r="AT371" s="47"/>
      <c r="AU371" s="47"/>
      <c r="AV371" s="47"/>
      <c r="AW371" s="49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50"/>
      <c r="BL371" s="178"/>
      <c r="BM371" s="178"/>
      <c r="BN371" s="178"/>
      <c r="BO371" s="46"/>
      <c r="BP371" s="46"/>
      <c r="BQ371" s="46"/>
      <c r="BR371" s="46"/>
      <c r="BS371" s="46"/>
      <c r="BT371" s="46"/>
      <c r="BU371" s="46"/>
      <c r="BV371" s="51"/>
      <c r="BW371" s="52">
        <f t="shared" si="48"/>
        <v>0</v>
      </c>
      <c r="BX371" s="53">
        <f t="shared" si="52"/>
        <v>0</v>
      </c>
      <c r="BY371" s="53">
        <f t="shared" si="53"/>
        <v>0</v>
      </c>
      <c r="BZ371" s="54"/>
      <c r="CA371" s="300"/>
      <c r="CB371" s="300"/>
      <c r="CC371" s="300"/>
      <c r="CD371" s="300"/>
      <c r="CE371" s="300"/>
      <c r="CF371" s="300"/>
      <c r="CG371" s="300"/>
      <c r="CH371" s="300"/>
      <c r="CI371" s="300"/>
      <c r="CJ371" s="300"/>
      <c r="CK371" s="300"/>
      <c r="CL371" s="300"/>
      <c r="CM371" s="300"/>
      <c r="CN371" s="300"/>
      <c r="CO371" s="261">
        <f t="shared" si="54"/>
        <v>0</v>
      </c>
      <c r="CP371" s="300"/>
      <c r="CQ371" s="300"/>
      <c r="CR371" s="300"/>
      <c r="CS371" s="300"/>
      <c r="CT371" s="300"/>
      <c r="CU371" s="300"/>
      <c r="CV371" s="300"/>
      <c r="CW371" s="300"/>
      <c r="CX371" s="300"/>
      <c r="CY371" s="300"/>
      <c r="CZ371" s="300"/>
      <c r="DA371" s="300"/>
      <c r="DB371" s="300"/>
      <c r="DC371" s="300"/>
      <c r="DD371" s="300"/>
      <c r="DE371" s="300"/>
      <c r="DF371" s="300"/>
      <c r="DG371" s="300"/>
      <c r="DH371" s="300"/>
      <c r="DI371" s="300"/>
      <c r="DJ371" s="300"/>
      <c r="DK371" s="300"/>
      <c r="DL371" s="300"/>
      <c r="DM371" s="300"/>
      <c r="DN371" s="300"/>
      <c r="DO371" s="300"/>
      <c r="DP371" s="300"/>
      <c r="DQ371" s="300"/>
      <c r="DR371" s="300"/>
      <c r="DS371" s="300"/>
      <c r="DT371" s="300"/>
      <c r="DU371" s="300"/>
      <c r="DV371" s="300"/>
      <c r="DW371" s="300"/>
      <c r="DX371" s="300"/>
      <c r="DY371" s="300"/>
      <c r="DZ371" s="300"/>
      <c r="EA371" s="300"/>
      <c r="EB371" s="300"/>
    </row>
    <row r="372" s="28" customFormat="1" customHeight="1" spans="1:132">
      <c r="A372" s="283" t="s">
        <v>3944</v>
      </c>
      <c r="B372" s="95"/>
      <c r="C372" s="95" t="s">
        <v>2447</v>
      </c>
      <c r="D372" s="291" t="s">
        <v>1087</v>
      </c>
      <c r="E372" s="296" t="s">
        <v>1088</v>
      </c>
      <c r="F372" s="297"/>
      <c r="G372" s="99">
        <f t="shared" si="55"/>
        <v>0</v>
      </c>
      <c r="H372" s="298"/>
      <c r="I372" s="150">
        <f t="shared" si="56"/>
        <v>0</v>
      </c>
      <c r="J372" s="151">
        <f t="shared" si="49"/>
        <v>0</v>
      </c>
      <c r="K372" s="35"/>
      <c r="L372" s="157"/>
      <c r="M372" s="154">
        <f t="shared" si="50"/>
        <v>0</v>
      </c>
      <c r="N372" s="282">
        <f t="shared" si="51"/>
        <v>0</v>
      </c>
      <c r="O372" s="152"/>
      <c r="P372" s="152"/>
      <c r="Q372" s="152"/>
      <c r="R372" s="152"/>
      <c r="S372" s="152"/>
      <c r="T372" s="175"/>
      <c r="U372" s="176"/>
      <c r="V372" s="176"/>
      <c r="W372" s="176"/>
      <c r="X372" s="177"/>
      <c r="Y372" s="175"/>
      <c r="Z372" s="176"/>
      <c r="AA372" s="176"/>
      <c r="AB372" s="205"/>
      <c r="AC372" s="43"/>
      <c r="AD372" s="44"/>
      <c r="AE372" s="44"/>
      <c r="AF372" s="45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47"/>
      <c r="AR372" s="48"/>
      <c r="AS372" s="47"/>
      <c r="AT372" s="47"/>
      <c r="AU372" s="47"/>
      <c r="AV372" s="47"/>
      <c r="AW372" s="49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50"/>
      <c r="BL372" s="178"/>
      <c r="BM372" s="178"/>
      <c r="BN372" s="178"/>
      <c r="BO372" s="46"/>
      <c r="BP372" s="46"/>
      <c r="BQ372" s="46"/>
      <c r="BR372" s="46"/>
      <c r="BS372" s="46"/>
      <c r="BT372" s="46"/>
      <c r="BU372" s="46"/>
      <c r="BV372" s="51"/>
      <c r="BW372" s="52">
        <f t="shared" si="48"/>
        <v>0</v>
      </c>
      <c r="BX372" s="53">
        <f t="shared" si="52"/>
        <v>0</v>
      </c>
      <c r="BY372" s="53">
        <f t="shared" si="53"/>
        <v>0</v>
      </c>
      <c r="BZ372" s="54"/>
      <c r="CA372" s="300"/>
      <c r="CB372" s="300"/>
      <c r="CC372" s="300"/>
      <c r="CD372" s="300"/>
      <c r="CE372" s="300"/>
      <c r="CF372" s="300"/>
      <c r="CG372" s="300"/>
      <c r="CH372" s="300"/>
      <c r="CI372" s="300"/>
      <c r="CJ372" s="300"/>
      <c r="CK372" s="300"/>
      <c r="CL372" s="300"/>
      <c r="CM372" s="300"/>
      <c r="CN372" s="300"/>
      <c r="CO372" s="261">
        <f t="shared" si="54"/>
        <v>0</v>
      </c>
      <c r="CP372" s="300"/>
      <c r="CQ372" s="300"/>
      <c r="CR372" s="300"/>
      <c r="CS372" s="300"/>
      <c r="CT372" s="300"/>
      <c r="CU372" s="300"/>
      <c r="CV372" s="300"/>
      <c r="CW372" s="300"/>
      <c r="CX372" s="300"/>
      <c r="CY372" s="300"/>
      <c r="CZ372" s="300"/>
      <c r="DA372" s="300"/>
      <c r="DB372" s="300"/>
      <c r="DC372" s="300"/>
      <c r="DD372" s="300"/>
      <c r="DE372" s="300"/>
      <c r="DF372" s="300"/>
      <c r="DG372" s="300"/>
      <c r="DH372" s="300"/>
      <c r="DI372" s="300"/>
      <c r="DJ372" s="300"/>
      <c r="DK372" s="300"/>
      <c r="DL372" s="300"/>
      <c r="DM372" s="300"/>
      <c r="DN372" s="300"/>
      <c r="DO372" s="300"/>
      <c r="DP372" s="300"/>
      <c r="DQ372" s="300"/>
      <c r="DR372" s="300"/>
      <c r="DS372" s="300"/>
      <c r="DT372" s="300"/>
      <c r="DU372" s="300"/>
      <c r="DV372" s="300"/>
      <c r="DW372" s="300"/>
      <c r="DX372" s="300"/>
      <c r="DY372" s="300"/>
      <c r="DZ372" s="300"/>
      <c r="EA372" s="300"/>
      <c r="EB372" s="300"/>
    </row>
    <row r="373" s="28" customFormat="1" customHeight="1" spans="1:132">
      <c r="A373" s="283" t="s">
        <v>3944</v>
      </c>
      <c r="B373" s="95"/>
      <c r="C373" s="95" t="s">
        <v>2447</v>
      </c>
      <c r="D373" s="291" t="s">
        <v>1089</v>
      </c>
      <c r="E373" s="296" t="s">
        <v>1090</v>
      </c>
      <c r="F373" s="297"/>
      <c r="G373" s="99">
        <f t="shared" si="55"/>
        <v>0</v>
      </c>
      <c r="H373" s="298"/>
      <c r="I373" s="150">
        <f t="shared" si="56"/>
        <v>0</v>
      </c>
      <c r="J373" s="151">
        <f t="shared" si="49"/>
        <v>0</v>
      </c>
      <c r="K373" s="35"/>
      <c r="L373" s="157"/>
      <c r="M373" s="154">
        <f t="shared" si="50"/>
        <v>0</v>
      </c>
      <c r="N373" s="282">
        <f t="shared" si="51"/>
        <v>0</v>
      </c>
      <c r="O373" s="152"/>
      <c r="P373" s="152"/>
      <c r="Q373" s="152"/>
      <c r="R373" s="152"/>
      <c r="S373" s="152"/>
      <c r="T373" s="175"/>
      <c r="U373" s="176"/>
      <c r="V373" s="176"/>
      <c r="W373" s="176"/>
      <c r="X373" s="177"/>
      <c r="Y373" s="175"/>
      <c r="Z373" s="176"/>
      <c r="AA373" s="176"/>
      <c r="AB373" s="205"/>
      <c r="AC373" s="43"/>
      <c r="AD373" s="44"/>
      <c r="AE373" s="44"/>
      <c r="AF373" s="45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47"/>
      <c r="AR373" s="48"/>
      <c r="AS373" s="47"/>
      <c r="AT373" s="47"/>
      <c r="AU373" s="47"/>
      <c r="AV373" s="47"/>
      <c r="AW373" s="49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50"/>
      <c r="BL373" s="178"/>
      <c r="BM373" s="178"/>
      <c r="BN373" s="178"/>
      <c r="BO373" s="46"/>
      <c r="BP373" s="46"/>
      <c r="BQ373" s="46"/>
      <c r="BR373" s="46"/>
      <c r="BS373" s="46"/>
      <c r="BT373" s="46"/>
      <c r="BU373" s="46"/>
      <c r="BV373" s="51"/>
      <c r="BW373" s="52">
        <f t="shared" si="48"/>
        <v>0</v>
      </c>
      <c r="BX373" s="53">
        <f t="shared" si="52"/>
        <v>0</v>
      </c>
      <c r="BY373" s="53">
        <f t="shared" si="53"/>
        <v>0</v>
      </c>
      <c r="BZ373" s="54"/>
      <c r="CA373" s="300"/>
      <c r="CB373" s="300"/>
      <c r="CC373" s="300"/>
      <c r="CD373" s="300"/>
      <c r="CE373" s="300"/>
      <c r="CF373" s="300"/>
      <c r="CG373" s="300"/>
      <c r="CH373" s="300"/>
      <c r="CI373" s="300"/>
      <c r="CJ373" s="300"/>
      <c r="CK373" s="300"/>
      <c r="CL373" s="300"/>
      <c r="CM373" s="300"/>
      <c r="CN373" s="300"/>
      <c r="CO373" s="261">
        <f t="shared" si="54"/>
        <v>0</v>
      </c>
      <c r="CP373" s="300"/>
      <c r="CQ373" s="300"/>
      <c r="CR373" s="300"/>
      <c r="CS373" s="300"/>
      <c r="CT373" s="300"/>
      <c r="CU373" s="300"/>
      <c r="CV373" s="300"/>
      <c r="CW373" s="300"/>
      <c r="CX373" s="300"/>
      <c r="CY373" s="300"/>
      <c r="CZ373" s="300"/>
      <c r="DA373" s="300"/>
      <c r="DB373" s="300"/>
      <c r="DC373" s="300"/>
      <c r="DD373" s="300"/>
      <c r="DE373" s="300"/>
      <c r="DF373" s="300"/>
      <c r="DG373" s="300"/>
      <c r="DH373" s="300"/>
      <c r="DI373" s="300"/>
      <c r="DJ373" s="300"/>
      <c r="DK373" s="300"/>
      <c r="DL373" s="300"/>
      <c r="DM373" s="300"/>
      <c r="DN373" s="300"/>
      <c r="DO373" s="300"/>
      <c r="DP373" s="300"/>
      <c r="DQ373" s="300"/>
      <c r="DR373" s="300"/>
      <c r="DS373" s="300"/>
      <c r="DT373" s="300"/>
      <c r="DU373" s="300"/>
      <c r="DV373" s="300"/>
      <c r="DW373" s="300"/>
      <c r="DX373" s="300"/>
      <c r="DY373" s="300"/>
      <c r="DZ373" s="300"/>
      <c r="EA373" s="300"/>
      <c r="EB373" s="300"/>
    </row>
    <row r="374" s="28" customFormat="1" customHeight="1" spans="1:132">
      <c r="A374" s="283" t="s">
        <v>3944</v>
      </c>
      <c r="B374" s="95"/>
      <c r="C374" s="95" t="s">
        <v>2447</v>
      </c>
      <c r="D374" s="291" t="s">
        <v>1091</v>
      </c>
      <c r="E374" s="296" t="s">
        <v>1092</v>
      </c>
      <c r="F374" s="297"/>
      <c r="G374" s="99">
        <f t="shared" si="55"/>
        <v>0</v>
      </c>
      <c r="H374" s="298"/>
      <c r="I374" s="150">
        <f t="shared" si="56"/>
        <v>0</v>
      </c>
      <c r="J374" s="151">
        <f t="shared" si="49"/>
        <v>0</v>
      </c>
      <c r="K374" s="35"/>
      <c r="L374" s="157"/>
      <c r="M374" s="154">
        <f t="shared" si="50"/>
        <v>0</v>
      </c>
      <c r="N374" s="282">
        <f t="shared" si="51"/>
        <v>0</v>
      </c>
      <c r="O374" s="152"/>
      <c r="P374" s="152"/>
      <c r="Q374" s="152"/>
      <c r="R374" s="152"/>
      <c r="S374" s="152"/>
      <c r="T374" s="175"/>
      <c r="U374" s="176"/>
      <c r="V374" s="176"/>
      <c r="W374" s="176"/>
      <c r="X374" s="177"/>
      <c r="Y374" s="175"/>
      <c r="Z374" s="176"/>
      <c r="AA374" s="176"/>
      <c r="AB374" s="205"/>
      <c r="AC374" s="43"/>
      <c r="AD374" s="44"/>
      <c r="AE374" s="44"/>
      <c r="AF374" s="45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47"/>
      <c r="AR374" s="48"/>
      <c r="AS374" s="47"/>
      <c r="AT374" s="47"/>
      <c r="AU374" s="47"/>
      <c r="AV374" s="47"/>
      <c r="AW374" s="49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50"/>
      <c r="BL374" s="178"/>
      <c r="BM374" s="178"/>
      <c r="BN374" s="178"/>
      <c r="BO374" s="46"/>
      <c r="BP374" s="46"/>
      <c r="BQ374" s="46"/>
      <c r="BR374" s="46"/>
      <c r="BS374" s="46"/>
      <c r="BT374" s="46"/>
      <c r="BU374" s="46"/>
      <c r="BV374" s="51"/>
      <c r="BW374" s="52">
        <f t="shared" si="48"/>
        <v>0</v>
      </c>
      <c r="BX374" s="53">
        <f t="shared" si="52"/>
        <v>0</v>
      </c>
      <c r="BY374" s="53">
        <f t="shared" si="53"/>
        <v>0</v>
      </c>
      <c r="BZ374" s="54"/>
      <c r="CA374" s="293"/>
      <c r="CB374" s="293"/>
      <c r="CC374" s="293"/>
      <c r="CD374" s="293"/>
      <c r="CE374" s="293"/>
      <c r="CF374" s="293"/>
      <c r="CG374" s="293"/>
      <c r="CH374" s="293"/>
      <c r="CI374" s="293"/>
      <c r="CJ374" s="293"/>
      <c r="CK374" s="293"/>
      <c r="CL374" s="293"/>
      <c r="CM374" s="293"/>
      <c r="CN374" s="293"/>
      <c r="CO374" s="261">
        <f t="shared" si="54"/>
        <v>0</v>
      </c>
      <c r="CP374" s="293"/>
      <c r="CQ374" s="293"/>
      <c r="CR374" s="293"/>
      <c r="CS374" s="293"/>
      <c r="CT374" s="293"/>
      <c r="CU374" s="293"/>
      <c r="CV374" s="293"/>
      <c r="CW374" s="293"/>
      <c r="CX374" s="293"/>
      <c r="CY374" s="293"/>
      <c r="CZ374" s="293"/>
      <c r="DA374" s="293"/>
      <c r="DB374" s="293"/>
      <c r="DC374" s="293"/>
      <c r="DD374" s="293"/>
      <c r="DE374" s="293"/>
      <c r="DF374" s="293"/>
      <c r="DG374" s="293"/>
      <c r="DH374" s="293"/>
      <c r="DI374" s="293"/>
      <c r="DJ374" s="293"/>
      <c r="DK374" s="293"/>
      <c r="DL374" s="293"/>
      <c r="DM374" s="293"/>
      <c r="DN374" s="293"/>
      <c r="DO374" s="293"/>
      <c r="DP374" s="293"/>
      <c r="DQ374" s="293"/>
      <c r="DR374" s="293"/>
      <c r="DS374" s="293"/>
      <c r="DT374" s="293"/>
      <c r="DU374" s="293"/>
      <c r="DV374" s="293"/>
      <c r="DW374" s="293"/>
      <c r="DX374" s="293"/>
      <c r="DY374" s="293"/>
      <c r="DZ374" s="293"/>
      <c r="EA374" s="293"/>
      <c r="EB374" s="293"/>
    </row>
    <row r="375" s="28" customFormat="1" customHeight="1" spans="1:132">
      <c r="A375" s="283" t="s">
        <v>3944</v>
      </c>
      <c r="B375" s="95"/>
      <c r="C375" s="95" t="s">
        <v>2447</v>
      </c>
      <c r="D375" s="290" t="s">
        <v>1093</v>
      </c>
      <c r="E375" s="296" t="s">
        <v>1094</v>
      </c>
      <c r="F375" s="297" t="s">
        <v>1095</v>
      </c>
      <c r="G375" s="99">
        <f t="shared" si="55"/>
        <v>0</v>
      </c>
      <c r="H375" s="298"/>
      <c r="I375" s="150">
        <f t="shared" si="56"/>
        <v>0</v>
      </c>
      <c r="J375" s="151">
        <f t="shared" si="49"/>
        <v>0</v>
      </c>
      <c r="K375" s="35"/>
      <c r="L375" s="157"/>
      <c r="M375" s="154">
        <f t="shared" si="50"/>
        <v>0</v>
      </c>
      <c r="N375" s="282">
        <f t="shared" si="51"/>
        <v>0</v>
      </c>
      <c r="O375" s="152"/>
      <c r="P375" s="152"/>
      <c r="Q375" s="152"/>
      <c r="R375" s="152"/>
      <c r="S375" s="152"/>
      <c r="T375" s="175"/>
      <c r="U375" s="176"/>
      <c r="V375" s="176"/>
      <c r="W375" s="176"/>
      <c r="X375" s="177"/>
      <c r="Y375" s="175"/>
      <c r="Z375" s="176"/>
      <c r="AA375" s="176"/>
      <c r="AB375" s="205"/>
      <c r="AC375" s="43"/>
      <c r="AD375" s="44"/>
      <c r="AE375" s="44"/>
      <c r="AF375" s="45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47"/>
      <c r="AR375" s="48"/>
      <c r="AS375" s="47"/>
      <c r="AT375" s="47"/>
      <c r="AU375" s="47"/>
      <c r="AV375" s="47"/>
      <c r="AW375" s="49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50"/>
      <c r="BL375" s="178"/>
      <c r="BM375" s="178"/>
      <c r="BN375" s="178"/>
      <c r="BO375" s="46"/>
      <c r="BP375" s="46"/>
      <c r="BQ375" s="46"/>
      <c r="BR375" s="46"/>
      <c r="BS375" s="46"/>
      <c r="BT375" s="46"/>
      <c r="BU375" s="46"/>
      <c r="BV375" s="51"/>
      <c r="BW375" s="52">
        <f t="shared" si="48"/>
        <v>0</v>
      </c>
      <c r="BX375" s="53">
        <f t="shared" si="52"/>
        <v>0</v>
      </c>
      <c r="BY375" s="53">
        <f t="shared" si="53"/>
        <v>0</v>
      </c>
      <c r="BZ375" s="54"/>
      <c r="CA375" s="293"/>
      <c r="CB375" s="293"/>
      <c r="CC375" s="293"/>
      <c r="CD375" s="293"/>
      <c r="CE375" s="293"/>
      <c r="CF375" s="293"/>
      <c r="CG375" s="293"/>
      <c r="CH375" s="293"/>
      <c r="CI375" s="293"/>
      <c r="CJ375" s="293"/>
      <c r="CK375" s="293"/>
      <c r="CL375" s="293"/>
      <c r="CM375" s="293"/>
      <c r="CN375" s="293"/>
      <c r="CO375" s="261">
        <f t="shared" si="54"/>
        <v>0</v>
      </c>
      <c r="CP375" s="293"/>
      <c r="CQ375" s="293"/>
      <c r="CR375" s="293"/>
      <c r="CS375" s="293"/>
      <c r="CT375" s="293"/>
      <c r="CU375" s="293"/>
      <c r="CV375" s="293"/>
      <c r="CW375" s="293"/>
      <c r="CX375" s="293"/>
      <c r="CY375" s="293"/>
      <c r="CZ375" s="293"/>
      <c r="DA375" s="293"/>
      <c r="DB375" s="293"/>
      <c r="DC375" s="293"/>
      <c r="DD375" s="293"/>
      <c r="DE375" s="293"/>
      <c r="DF375" s="293"/>
      <c r="DG375" s="293"/>
      <c r="DH375" s="293"/>
      <c r="DI375" s="293"/>
      <c r="DJ375" s="293"/>
      <c r="DK375" s="293"/>
      <c r="DL375" s="293"/>
      <c r="DM375" s="293"/>
      <c r="DN375" s="293"/>
      <c r="DO375" s="293"/>
      <c r="DP375" s="293"/>
      <c r="DQ375" s="293"/>
      <c r="DR375" s="293"/>
      <c r="DS375" s="293"/>
      <c r="DT375" s="293"/>
      <c r="DU375" s="293"/>
      <c r="DV375" s="293"/>
      <c r="DW375" s="293"/>
      <c r="DX375" s="293"/>
      <c r="DY375" s="293"/>
      <c r="DZ375" s="293"/>
      <c r="EA375" s="293"/>
      <c r="EB375" s="293"/>
    </row>
    <row r="376" s="28" customFormat="1" customHeight="1" spans="1:132">
      <c r="A376" s="283" t="s">
        <v>3944</v>
      </c>
      <c r="B376" s="95"/>
      <c r="C376" s="95" t="s">
        <v>2447</v>
      </c>
      <c r="D376" s="290" t="s">
        <v>1096</v>
      </c>
      <c r="E376" s="296" t="s">
        <v>1097</v>
      </c>
      <c r="F376" s="297"/>
      <c r="G376" s="99">
        <f t="shared" si="55"/>
        <v>0</v>
      </c>
      <c r="H376" s="298"/>
      <c r="I376" s="150">
        <f t="shared" si="56"/>
        <v>0</v>
      </c>
      <c r="J376" s="151">
        <f t="shared" si="49"/>
        <v>0</v>
      </c>
      <c r="K376" s="35"/>
      <c r="L376" s="157"/>
      <c r="M376" s="154">
        <f t="shared" si="50"/>
        <v>0</v>
      </c>
      <c r="N376" s="282">
        <f t="shared" si="51"/>
        <v>0</v>
      </c>
      <c r="O376" s="152"/>
      <c r="P376" s="152"/>
      <c r="Q376" s="152"/>
      <c r="R376" s="152"/>
      <c r="S376" s="152"/>
      <c r="T376" s="175"/>
      <c r="U376" s="176"/>
      <c r="V376" s="176"/>
      <c r="W376" s="176"/>
      <c r="X376" s="177"/>
      <c r="Y376" s="175"/>
      <c r="Z376" s="176"/>
      <c r="AA376" s="176"/>
      <c r="AB376" s="205"/>
      <c r="AC376" s="43"/>
      <c r="AD376" s="44"/>
      <c r="AE376" s="44"/>
      <c r="AF376" s="45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47"/>
      <c r="AR376" s="48"/>
      <c r="AS376" s="47"/>
      <c r="AT376" s="47"/>
      <c r="AU376" s="47"/>
      <c r="AV376" s="47"/>
      <c r="AW376" s="49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50"/>
      <c r="BL376" s="178"/>
      <c r="BM376" s="178"/>
      <c r="BN376" s="178"/>
      <c r="BO376" s="46"/>
      <c r="BP376" s="46"/>
      <c r="BQ376" s="46"/>
      <c r="BR376" s="46"/>
      <c r="BS376" s="46"/>
      <c r="BT376" s="46"/>
      <c r="BU376" s="46"/>
      <c r="BV376" s="51"/>
      <c r="BW376" s="52">
        <f t="shared" ref="BW376:BW418" si="57">SUM(AW375:BK375)</f>
        <v>0</v>
      </c>
      <c r="BX376" s="53">
        <f t="shared" si="52"/>
        <v>0</v>
      </c>
      <c r="BY376" s="53">
        <f t="shared" si="53"/>
        <v>0</v>
      </c>
      <c r="BZ376" s="54"/>
      <c r="CA376" s="293"/>
      <c r="CB376" s="293"/>
      <c r="CC376" s="293"/>
      <c r="CD376" s="293"/>
      <c r="CE376" s="293"/>
      <c r="CF376" s="293"/>
      <c r="CG376" s="293"/>
      <c r="CH376" s="293"/>
      <c r="CI376" s="293"/>
      <c r="CJ376" s="293"/>
      <c r="CK376" s="293"/>
      <c r="CL376" s="293"/>
      <c r="CM376" s="293"/>
      <c r="CN376" s="293"/>
      <c r="CO376" s="261">
        <f t="shared" si="54"/>
        <v>0</v>
      </c>
      <c r="CP376" s="293"/>
      <c r="CQ376" s="293"/>
      <c r="CR376" s="293"/>
      <c r="CS376" s="293"/>
      <c r="CT376" s="293"/>
      <c r="CU376" s="293"/>
      <c r="CV376" s="293"/>
      <c r="CW376" s="293"/>
      <c r="CX376" s="293"/>
      <c r="CY376" s="293"/>
      <c r="CZ376" s="293"/>
      <c r="DA376" s="293"/>
      <c r="DB376" s="293"/>
      <c r="DC376" s="293"/>
      <c r="DD376" s="293"/>
      <c r="DE376" s="293"/>
      <c r="DF376" s="293"/>
      <c r="DG376" s="293"/>
      <c r="DH376" s="293"/>
      <c r="DI376" s="293"/>
      <c r="DJ376" s="293"/>
      <c r="DK376" s="293"/>
      <c r="DL376" s="293"/>
      <c r="DM376" s="293"/>
      <c r="DN376" s="293"/>
      <c r="DO376" s="293"/>
      <c r="DP376" s="293"/>
      <c r="DQ376" s="293"/>
      <c r="DR376" s="293"/>
      <c r="DS376" s="293"/>
      <c r="DT376" s="293"/>
      <c r="DU376" s="293"/>
      <c r="DV376" s="293"/>
      <c r="DW376" s="293"/>
      <c r="DX376" s="293"/>
      <c r="DY376" s="293"/>
      <c r="DZ376" s="293"/>
      <c r="EA376" s="293"/>
      <c r="EB376" s="293"/>
    </row>
    <row r="377" s="28" customFormat="1" customHeight="1" spans="1:132">
      <c r="A377" s="283" t="s">
        <v>3944</v>
      </c>
      <c r="B377" s="95"/>
      <c r="C377" s="95" t="s">
        <v>2447</v>
      </c>
      <c r="D377" s="290" t="s">
        <v>1098</v>
      </c>
      <c r="E377" s="296" t="s">
        <v>1099</v>
      </c>
      <c r="F377" s="297"/>
      <c r="G377" s="99">
        <f t="shared" si="55"/>
        <v>0</v>
      </c>
      <c r="H377" s="298"/>
      <c r="I377" s="150">
        <f t="shared" si="56"/>
        <v>0</v>
      </c>
      <c r="J377" s="151">
        <f t="shared" si="49"/>
        <v>0</v>
      </c>
      <c r="K377" s="35"/>
      <c r="L377" s="157"/>
      <c r="M377" s="154">
        <f t="shared" si="50"/>
        <v>0</v>
      </c>
      <c r="N377" s="282">
        <f t="shared" si="51"/>
        <v>0</v>
      </c>
      <c r="O377" s="152"/>
      <c r="P377" s="152"/>
      <c r="Q377" s="152"/>
      <c r="R377" s="152"/>
      <c r="S377" s="152"/>
      <c r="T377" s="175"/>
      <c r="U377" s="176"/>
      <c r="V377" s="176"/>
      <c r="W377" s="176"/>
      <c r="X377" s="177"/>
      <c r="Y377" s="175"/>
      <c r="Z377" s="176"/>
      <c r="AA377" s="176"/>
      <c r="AB377" s="205"/>
      <c r="AC377" s="43"/>
      <c r="AD377" s="44"/>
      <c r="AE377" s="44"/>
      <c r="AF377" s="45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47"/>
      <c r="AR377" s="48"/>
      <c r="AS377" s="47"/>
      <c r="AT377" s="47"/>
      <c r="AU377" s="47"/>
      <c r="AV377" s="47"/>
      <c r="AW377" s="49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50"/>
      <c r="BL377" s="178"/>
      <c r="BM377" s="178"/>
      <c r="BN377" s="178"/>
      <c r="BO377" s="46"/>
      <c r="BP377" s="46"/>
      <c r="BQ377" s="46"/>
      <c r="BR377" s="46"/>
      <c r="BS377" s="46"/>
      <c r="BT377" s="46"/>
      <c r="BU377" s="46"/>
      <c r="BV377" s="51"/>
      <c r="BW377" s="52">
        <f t="shared" si="57"/>
        <v>0</v>
      </c>
      <c r="BX377" s="53">
        <f t="shared" si="52"/>
        <v>0</v>
      </c>
      <c r="BY377" s="53">
        <f t="shared" si="53"/>
        <v>0</v>
      </c>
      <c r="BZ377" s="54"/>
      <c r="CA377" s="262"/>
      <c r="CB377" s="262"/>
      <c r="CC377" s="262"/>
      <c r="CD377" s="262"/>
      <c r="CE377" s="262"/>
      <c r="CF377" s="262"/>
      <c r="CG377" s="262"/>
      <c r="CH377" s="262"/>
      <c r="CI377" s="262"/>
      <c r="CJ377" s="262"/>
      <c r="CK377" s="262"/>
      <c r="CL377" s="262"/>
      <c r="CM377" s="262"/>
      <c r="CN377" s="262"/>
      <c r="CO377" s="261">
        <f t="shared" si="54"/>
        <v>0</v>
      </c>
      <c r="CP377" s="262"/>
      <c r="CQ377" s="262"/>
      <c r="CR377" s="262"/>
      <c r="CS377" s="262"/>
      <c r="CT377" s="262"/>
      <c r="CU377" s="262"/>
      <c r="CV377" s="262"/>
      <c r="CW377" s="262"/>
      <c r="CX377" s="262"/>
      <c r="CY377" s="262"/>
      <c r="CZ377" s="262"/>
      <c r="DA377" s="262"/>
      <c r="DB377" s="262"/>
      <c r="DC377" s="262"/>
      <c r="DD377" s="262"/>
      <c r="DE377" s="262"/>
      <c r="DF377" s="262"/>
      <c r="DG377" s="262"/>
      <c r="DH377" s="262"/>
      <c r="DI377" s="262"/>
      <c r="DJ377" s="262"/>
      <c r="DK377" s="262"/>
      <c r="DL377" s="262"/>
      <c r="DM377" s="262"/>
      <c r="DN377" s="262"/>
      <c r="DO377" s="262"/>
      <c r="DP377" s="262"/>
      <c r="DQ377" s="262"/>
      <c r="DR377" s="262"/>
      <c r="DS377" s="262"/>
      <c r="DT377" s="262"/>
      <c r="DU377" s="262"/>
      <c r="DV377" s="262"/>
      <c r="DW377" s="262"/>
      <c r="DX377" s="262"/>
      <c r="DY377" s="262"/>
      <c r="DZ377" s="262"/>
      <c r="EA377" s="262"/>
      <c r="EB377" s="262"/>
    </row>
    <row r="378" s="28" customFormat="1" customHeight="1" spans="1:132">
      <c r="A378" s="283" t="s">
        <v>2460</v>
      </c>
      <c r="B378" s="95"/>
      <c r="C378" s="95" t="s">
        <v>2461</v>
      </c>
      <c r="D378" s="286" t="s">
        <v>1100</v>
      </c>
      <c r="E378" s="287" t="s">
        <v>393</v>
      </c>
      <c r="F378" s="288"/>
      <c r="G378" s="99">
        <f t="shared" si="55"/>
        <v>0</v>
      </c>
      <c r="H378" s="289"/>
      <c r="I378" s="150">
        <f t="shared" si="56"/>
        <v>0</v>
      </c>
      <c r="J378" s="151">
        <f t="shared" si="49"/>
        <v>0</v>
      </c>
      <c r="K378" s="35"/>
      <c r="L378" s="157"/>
      <c r="M378" s="154">
        <f t="shared" si="50"/>
        <v>0</v>
      </c>
      <c r="N378" s="282">
        <f t="shared" si="51"/>
        <v>0</v>
      </c>
      <c r="O378" s="152"/>
      <c r="P378" s="152"/>
      <c r="Q378" s="152"/>
      <c r="R378" s="152"/>
      <c r="S378" s="152"/>
      <c r="T378" s="175"/>
      <c r="U378" s="176"/>
      <c r="V378" s="176"/>
      <c r="W378" s="176"/>
      <c r="X378" s="177"/>
      <c r="Y378" s="175"/>
      <c r="Z378" s="176"/>
      <c r="AA378" s="176"/>
      <c r="AB378" s="205"/>
      <c r="AC378" s="43"/>
      <c r="AD378" s="44"/>
      <c r="AE378" s="44"/>
      <c r="AF378" s="45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47"/>
      <c r="AR378" s="48"/>
      <c r="AS378" s="47"/>
      <c r="AT378" s="47"/>
      <c r="AU378" s="47"/>
      <c r="AV378" s="47"/>
      <c r="AW378" s="49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50"/>
      <c r="BL378" s="178"/>
      <c r="BM378" s="178"/>
      <c r="BN378" s="178"/>
      <c r="BO378" s="46"/>
      <c r="BP378" s="46"/>
      <c r="BQ378" s="46"/>
      <c r="BR378" s="46"/>
      <c r="BS378" s="46"/>
      <c r="BT378" s="46"/>
      <c r="BU378" s="46"/>
      <c r="BV378" s="51"/>
      <c r="BW378" s="52">
        <f t="shared" si="57"/>
        <v>0</v>
      </c>
      <c r="BX378" s="53">
        <f t="shared" si="52"/>
        <v>0</v>
      </c>
      <c r="BY378" s="53">
        <f t="shared" si="53"/>
        <v>0</v>
      </c>
      <c r="BZ378" s="54"/>
      <c r="CA378" s="262"/>
      <c r="CB378" s="262"/>
      <c r="CC378" s="262"/>
      <c r="CD378" s="262"/>
      <c r="CE378" s="262"/>
      <c r="CF378" s="262"/>
      <c r="CG378" s="262"/>
      <c r="CH378" s="262"/>
      <c r="CI378" s="262"/>
      <c r="CJ378" s="262"/>
      <c r="CK378" s="262"/>
      <c r="CL378" s="262"/>
      <c r="CM378" s="262"/>
      <c r="CN378" s="262"/>
      <c r="CO378" s="261">
        <f t="shared" si="54"/>
        <v>0</v>
      </c>
      <c r="CP378" s="262"/>
      <c r="CQ378" s="262"/>
      <c r="CR378" s="262"/>
      <c r="CS378" s="262"/>
      <c r="CT378" s="262"/>
      <c r="CU378" s="262"/>
      <c r="CV378" s="262"/>
      <c r="CW378" s="262"/>
      <c r="CX378" s="262"/>
      <c r="CY378" s="262"/>
      <c r="CZ378" s="262"/>
      <c r="DA378" s="262"/>
      <c r="DB378" s="262"/>
      <c r="DC378" s="262"/>
      <c r="DD378" s="262"/>
      <c r="DE378" s="262"/>
      <c r="DF378" s="262"/>
      <c r="DG378" s="262"/>
      <c r="DH378" s="262"/>
      <c r="DI378" s="262"/>
      <c r="DJ378" s="262"/>
      <c r="DK378" s="262"/>
      <c r="DL378" s="262"/>
      <c r="DM378" s="262"/>
      <c r="DN378" s="262"/>
      <c r="DO378" s="262"/>
      <c r="DP378" s="262"/>
      <c r="DQ378" s="262"/>
      <c r="DR378" s="262"/>
      <c r="DS378" s="262"/>
      <c r="DT378" s="262"/>
      <c r="DU378" s="262"/>
      <c r="DV378" s="262"/>
      <c r="DW378" s="262"/>
      <c r="DX378" s="262"/>
      <c r="DY378" s="262"/>
      <c r="DZ378" s="262"/>
      <c r="EA378" s="262"/>
      <c r="EB378" s="262"/>
    </row>
    <row r="379" s="28" customFormat="1" customHeight="1" spans="1:132">
      <c r="A379" s="283" t="s">
        <v>2460</v>
      </c>
      <c r="B379" s="95"/>
      <c r="C379" s="95" t="s">
        <v>2461</v>
      </c>
      <c r="D379" s="286" t="s">
        <v>1101</v>
      </c>
      <c r="E379" s="287" t="s">
        <v>399</v>
      </c>
      <c r="F379" s="288"/>
      <c r="G379" s="99">
        <f t="shared" si="55"/>
        <v>0</v>
      </c>
      <c r="H379" s="289"/>
      <c r="I379" s="150">
        <f t="shared" si="56"/>
        <v>0</v>
      </c>
      <c r="J379" s="151">
        <f t="shared" si="49"/>
        <v>0</v>
      </c>
      <c r="K379" s="35"/>
      <c r="L379" s="157"/>
      <c r="M379" s="154">
        <f t="shared" si="50"/>
        <v>0</v>
      </c>
      <c r="N379" s="282">
        <f t="shared" si="51"/>
        <v>0</v>
      </c>
      <c r="O379" s="152"/>
      <c r="P379" s="152"/>
      <c r="Q379" s="152"/>
      <c r="R379" s="152"/>
      <c r="S379" s="152"/>
      <c r="T379" s="175"/>
      <c r="U379" s="176"/>
      <c r="V379" s="176"/>
      <c r="W379" s="176"/>
      <c r="X379" s="177"/>
      <c r="Y379" s="175"/>
      <c r="Z379" s="176"/>
      <c r="AA379" s="176"/>
      <c r="AB379" s="205"/>
      <c r="AC379" s="43"/>
      <c r="AD379" s="44"/>
      <c r="AE379" s="44"/>
      <c r="AF379" s="45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47"/>
      <c r="AR379" s="48"/>
      <c r="AS379" s="47"/>
      <c r="AT379" s="47"/>
      <c r="AU379" s="47"/>
      <c r="AV379" s="47"/>
      <c r="AW379" s="49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50"/>
      <c r="BL379" s="178"/>
      <c r="BM379" s="178"/>
      <c r="BN379" s="178"/>
      <c r="BO379" s="46"/>
      <c r="BP379" s="46"/>
      <c r="BQ379" s="46"/>
      <c r="BR379" s="46"/>
      <c r="BS379" s="46"/>
      <c r="BT379" s="46"/>
      <c r="BU379" s="46"/>
      <c r="BV379" s="51"/>
      <c r="BW379" s="52">
        <f t="shared" si="57"/>
        <v>0</v>
      </c>
      <c r="BX379" s="53">
        <f t="shared" si="52"/>
        <v>0</v>
      </c>
      <c r="BY379" s="53">
        <f t="shared" si="53"/>
        <v>0</v>
      </c>
      <c r="BZ379" s="54"/>
      <c r="CA379" s="262"/>
      <c r="CB379" s="262"/>
      <c r="CC379" s="262"/>
      <c r="CD379" s="262"/>
      <c r="CE379" s="262"/>
      <c r="CF379" s="262"/>
      <c r="CG379" s="262"/>
      <c r="CH379" s="262"/>
      <c r="CI379" s="262"/>
      <c r="CJ379" s="262"/>
      <c r="CK379" s="262"/>
      <c r="CL379" s="262"/>
      <c r="CM379" s="262"/>
      <c r="CN379" s="262"/>
      <c r="CO379" s="261">
        <f t="shared" si="54"/>
        <v>0</v>
      </c>
      <c r="CP379" s="262"/>
      <c r="CQ379" s="262"/>
      <c r="CR379" s="262"/>
      <c r="CS379" s="262"/>
      <c r="CT379" s="262"/>
      <c r="CU379" s="262"/>
      <c r="CV379" s="262"/>
      <c r="CW379" s="262"/>
      <c r="CX379" s="262"/>
      <c r="CY379" s="262"/>
      <c r="CZ379" s="262"/>
      <c r="DA379" s="262"/>
      <c r="DB379" s="262"/>
      <c r="DC379" s="262"/>
      <c r="DD379" s="262"/>
      <c r="DE379" s="262"/>
      <c r="DF379" s="262"/>
      <c r="DG379" s="262"/>
      <c r="DH379" s="262"/>
      <c r="DI379" s="262"/>
      <c r="DJ379" s="262"/>
      <c r="DK379" s="262"/>
      <c r="DL379" s="262"/>
      <c r="DM379" s="262"/>
      <c r="DN379" s="262"/>
      <c r="DO379" s="262"/>
      <c r="DP379" s="262"/>
      <c r="DQ379" s="262"/>
      <c r="DR379" s="262"/>
      <c r="DS379" s="262"/>
      <c r="DT379" s="262"/>
      <c r="DU379" s="262"/>
      <c r="DV379" s="262"/>
      <c r="DW379" s="262"/>
      <c r="DX379" s="262"/>
      <c r="DY379" s="262"/>
      <c r="DZ379" s="262"/>
      <c r="EA379" s="262"/>
      <c r="EB379" s="262"/>
    </row>
    <row r="380" s="28" customFormat="1" customHeight="1" spans="1:132">
      <c r="A380" s="283" t="s">
        <v>2460</v>
      </c>
      <c r="B380" s="95"/>
      <c r="C380" s="95" t="s">
        <v>2461</v>
      </c>
      <c r="D380" s="286" t="s">
        <v>1102</v>
      </c>
      <c r="E380" s="287" t="s">
        <v>405</v>
      </c>
      <c r="F380" s="288"/>
      <c r="G380" s="99">
        <f t="shared" si="55"/>
        <v>0</v>
      </c>
      <c r="H380" s="289"/>
      <c r="I380" s="150">
        <f t="shared" si="56"/>
        <v>0</v>
      </c>
      <c r="J380" s="151">
        <f t="shared" si="49"/>
        <v>0</v>
      </c>
      <c r="K380" s="35"/>
      <c r="L380" s="157"/>
      <c r="M380" s="154">
        <f t="shared" si="50"/>
        <v>0</v>
      </c>
      <c r="N380" s="282">
        <f t="shared" si="51"/>
        <v>0</v>
      </c>
      <c r="O380" s="152"/>
      <c r="P380" s="152"/>
      <c r="Q380" s="152"/>
      <c r="R380" s="152"/>
      <c r="S380" s="152"/>
      <c r="T380" s="175"/>
      <c r="U380" s="176"/>
      <c r="V380" s="176"/>
      <c r="W380" s="176"/>
      <c r="X380" s="177"/>
      <c r="Y380" s="175"/>
      <c r="Z380" s="176"/>
      <c r="AA380" s="176"/>
      <c r="AB380" s="205"/>
      <c r="AC380" s="43"/>
      <c r="AD380" s="44"/>
      <c r="AE380" s="44"/>
      <c r="AF380" s="45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47"/>
      <c r="AR380" s="48"/>
      <c r="AS380" s="47"/>
      <c r="AT380" s="47"/>
      <c r="AU380" s="47"/>
      <c r="AV380" s="47"/>
      <c r="AW380" s="49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50"/>
      <c r="BL380" s="178"/>
      <c r="BM380" s="178"/>
      <c r="BN380" s="178"/>
      <c r="BO380" s="46"/>
      <c r="BP380" s="46"/>
      <c r="BQ380" s="46"/>
      <c r="BR380" s="46"/>
      <c r="BS380" s="46"/>
      <c r="BT380" s="46"/>
      <c r="BU380" s="46"/>
      <c r="BV380" s="51"/>
      <c r="BW380" s="52">
        <f t="shared" si="57"/>
        <v>0</v>
      </c>
      <c r="BX380" s="53">
        <f t="shared" si="52"/>
        <v>0</v>
      </c>
      <c r="BY380" s="53">
        <f t="shared" si="53"/>
        <v>0</v>
      </c>
      <c r="BZ380" s="54"/>
      <c r="CA380" s="262"/>
      <c r="CB380" s="262"/>
      <c r="CC380" s="262"/>
      <c r="CD380" s="262"/>
      <c r="CE380" s="262"/>
      <c r="CF380" s="262"/>
      <c r="CG380" s="262"/>
      <c r="CH380" s="262"/>
      <c r="CI380" s="262"/>
      <c r="CJ380" s="262"/>
      <c r="CK380" s="262"/>
      <c r="CL380" s="262"/>
      <c r="CM380" s="262"/>
      <c r="CN380" s="262"/>
      <c r="CO380" s="261">
        <f t="shared" si="54"/>
        <v>0</v>
      </c>
      <c r="CP380" s="262"/>
      <c r="CQ380" s="262"/>
      <c r="CR380" s="262"/>
      <c r="CS380" s="262"/>
      <c r="CT380" s="262"/>
      <c r="CU380" s="262"/>
      <c r="CV380" s="262"/>
      <c r="CW380" s="262"/>
      <c r="CX380" s="262"/>
      <c r="CY380" s="262"/>
      <c r="CZ380" s="262"/>
      <c r="DA380" s="262"/>
      <c r="DB380" s="262"/>
      <c r="DC380" s="262"/>
      <c r="DD380" s="262"/>
      <c r="DE380" s="262"/>
      <c r="DF380" s="262"/>
      <c r="DG380" s="262"/>
      <c r="DH380" s="262"/>
      <c r="DI380" s="262"/>
      <c r="DJ380" s="262"/>
      <c r="DK380" s="262"/>
      <c r="DL380" s="262"/>
      <c r="DM380" s="262"/>
      <c r="DN380" s="262"/>
      <c r="DO380" s="262"/>
      <c r="DP380" s="262"/>
      <c r="DQ380" s="262"/>
      <c r="DR380" s="262"/>
      <c r="DS380" s="262"/>
      <c r="DT380" s="262"/>
      <c r="DU380" s="262"/>
      <c r="DV380" s="262"/>
      <c r="DW380" s="262"/>
      <c r="DX380" s="262"/>
      <c r="DY380" s="262"/>
      <c r="DZ380" s="262"/>
      <c r="EA380" s="262"/>
      <c r="EB380" s="262"/>
    </row>
    <row r="381" s="28" customFormat="1" customHeight="1" spans="1:132">
      <c r="A381" s="283" t="s">
        <v>2460</v>
      </c>
      <c r="B381" s="95" t="s">
        <v>1645</v>
      </c>
      <c r="C381" s="95" t="s">
        <v>1646</v>
      </c>
      <c r="D381" s="116" t="s">
        <v>1103</v>
      </c>
      <c r="E381" s="112" t="s">
        <v>1104</v>
      </c>
      <c r="F381" s="113"/>
      <c r="G381" s="99">
        <f t="shared" si="55"/>
        <v>0</v>
      </c>
      <c r="H381" s="114"/>
      <c r="I381" s="150">
        <f t="shared" si="56"/>
        <v>0</v>
      </c>
      <c r="J381" s="151">
        <f t="shared" si="49"/>
        <v>0</v>
      </c>
      <c r="K381" s="35"/>
      <c r="L381" s="157"/>
      <c r="M381" s="154">
        <f t="shared" si="50"/>
        <v>0</v>
      </c>
      <c r="N381" s="282">
        <f t="shared" si="51"/>
        <v>0</v>
      </c>
      <c r="O381" s="152"/>
      <c r="P381" s="152"/>
      <c r="Q381" s="152"/>
      <c r="R381" s="152"/>
      <c r="S381" s="152"/>
      <c r="T381" s="175"/>
      <c r="U381" s="176"/>
      <c r="V381" s="176"/>
      <c r="W381" s="176"/>
      <c r="X381" s="177"/>
      <c r="Y381" s="175"/>
      <c r="Z381" s="176"/>
      <c r="AA381" s="176"/>
      <c r="AB381" s="205"/>
      <c r="AC381" s="43"/>
      <c r="AD381" s="44"/>
      <c r="AE381" s="44"/>
      <c r="AF381" s="45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47"/>
      <c r="AR381" s="48"/>
      <c r="AS381" s="47"/>
      <c r="AT381" s="47"/>
      <c r="AU381" s="47"/>
      <c r="AV381" s="47"/>
      <c r="AW381" s="49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50"/>
      <c r="BL381" s="178"/>
      <c r="BM381" s="178"/>
      <c r="BN381" s="178"/>
      <c r="BO381" s="46"/>
      <c r="BP381" s="46"/>
      <c r="BQ381" s="46"/>
      <c r="BR381" s="46"/>
      <c r="BS381" s="46"/>
      <c r="BT381" s="46"/>
      <c r="BU381" s="46"/>
      <c r="BV381" s="51"/>
      <c r="BW381" s="52">
        <f t="shared" si="57"/>
        <v>0</v>
      </c>
      <c r="BX381" s="53">
        <f t="shared" si="52"/>
        <v>0</v>
      </c>
      <c r="BY381" s="53">
        <f t="shared" si="53"/>
        <v>0</v>
      </c>
      <c r="BZ381" s="54"/>
      <c r="CA381" s="262"/>
      <c r="CB381" s="262"/>
      <c r="CC381" s="262"/>
      <c r="CD381" s="262"/>
      <c r="CE381" s="262"/>
      <c r="CF381" s="262"/>
      <c r="CG381" s="262"/>
      <c r="CH381" s="262"/>
      <c r="CI381" s="262"/>
      <c r="CJ381" s="262"/>
      <c r="CK381" s="262"/>
      <c r="CL381" s="262"/>
      <c r="CM381" s="262"/>
      <c r="CN381" s="262"/>
      <c r="CO381" s="261">
        <f t="shared" si="54"/>
        <v>0</v>
      </c>
      <c r="CP381" s="262"/>
      <c r="CQ381" s="262"/>
      <c r="CR381" s="262"/>
      <c r="CS381" s="262"/>
      <c r="CT381" s="262"/>
      <c r="CU381" s="262"/>
      <c r="CV381" s="262"/>
      <c r="CW381" s="262"/>
      <c r="CX381" s="262"/>
      <c r="CY381" s="262"/>
      <c r="CZ381" s="262"/>
      <c r="DA381" s="262"/>
      <c r="DB381" s="262"/>
      <c r="DC381" s="262"/>
      <c r="DD381" s="262"/>
      <c r="DE381" s="262"/>
      <c r="DF381" s="262"/>
      <c r="DG381" s="262"/>
      <c r="DH381" s="262"/>
      <c r="DI381" s="262"/>
      <c r="DJ381" s="262"/>
      <c r="DK381" s="262"/>
      <c r="DL381" s="262"/>
      <c r="DM381" s="262"/>
      <c r="DN381" s="262"/>
      <c r="DO381" s="262"/>
      <c r="DP381" s="262"/>
      <c r="DQ381" s="262"/>
      <c r="DR381" s="262"/>
      <c r="DS381" s="262"/>
      <c r="DT381" s="262"/>
      <c r="DU381" s="262"/>
      <c r="DV381" s="262"/>
      <c r="DW381" s="262"/>
      <c r="DX381" s="262"/>
      <c r="DY381" s="262"/>
      <c r="DZ381" s="262"/>
      <c r="EA381" s="262"/>
      <c r="EB381" s="262"/>
    </row>
    <row r="382" s="28" customFormat="1" customHeight="1" spans="1:132">
      <c r="A382" s="283" t="s">
        <v>2460</v>
      </c>
      <c r="B382" s="95" t="s">
        <v>1645</v>
      </c>
      <c r="C382" s="95" t="s">
        <v>1646</v>
      </c>
      <c r="D382" s="116" t="s">
        <v>1105</v>
      </c>
      <c r="E382" s="112" t="s">
        <v>1106</v>
      </c>
      <c r="F382" s="113"/>
      <c r="G382" s="99">
        <f t="shared" si="55"/>
        <v>0</v>
      </c>
      <c r="H382" s="114"/>
      <c r="I382" s="150">
        <f t="shared" si="56"/>
        <v>0</v>
      </c>
      <c r="J382" s="151">
        <f t="shared" si="49"/>
        <v>0</v>
      </c>
      <c r="K382" s="35"/>
      <c r="L382" s="157"/>
      <c r="M382" s="154">
        <f t="shared" si="50"/>
        <v>0</v>
      </c>
      <c r="N382" s="282">
        <f t="shared" si="51"/>
        <v>0</v>
      </c>
      <c r="O382" s="152"/>
      <c r="P382" s="152"/>
      <c r="Q382" s="152"/>
      <c r="R382" s="152"/>
      <c r="S382" s="152"/>
      <c r="T382" s="175"/>
      <c r="U382" s="176"/>
      <c r="V382" s="176"/>
      <c r="W382" s="176"/>
      <c r="X382" s="177"/>
      <c r="Y382" s="175"/>
      <c r="Z382" s="176"/>
      <c r="AA382" s="176"/>
      <c r="AB382" s="205"/>
      <c r="AC382" s="43"/>
      <c r="AD382" s="44"/>
      <c r="AE382" s="44"/>
      <c r="AF382" s="45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47"/>
      <c r="AR382" s="48"/>
      <c r="AS382" s="47"/>
      <c r="AT382" s="47"/>
      <c r="AU382" s="47"/>
      <c r="AV382" s="47"/>
      <c r="AW382" s="49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50"/>
      <c r="BL382" s="178"/>
      <c r="BM382" s="178"/>
      <c r="BN382" s="178"/>
      <c r="BO382" s="46"/>
      <c r="BP382" s="46"/>
      <c r="BQ382" s="46"/>
      <c r="BR382" s="46"/>
      <c r="BS382" s="46"/>
      <c r="BT382" s="46"/>
      <c r="BU382" s="46"/>
      <c r="BV382" s="51"/>
      <c r="BW382" s="52">
        <f t="shared" si="57"/>
        <v>0</v>
      </c>
      <c r="BX382" s="53">
        <f t="shared" si="52"/>
        <v>0</v>
      </c>
      <c r="BY382" s="53">
        <f t="shared" si="53"/>
        <v>0</v>
      </c>
      <c r="BZ382" s="54"/>
      <c r="CA382" s="262"/>
      <c r="CB382" s="262"/>
      <c r="CC382" s="262"/>
      <c r="CD382" s="262"/>
      <c r="CE382" s="262"/>
      <c r="CF382" s="262"/>
      <c r="CG382" s="262"/>
      <c r="CH382" s="262"/>
      <c r="CI382" s="262"/>
      <c r="CJ382" s="262"/>
      <c r="CK382" s="262"/>
      <c r="CL382" s="262"/>
      <c r="CM382" s="262"/>
      <c r="CN382" s="262"/>
      <c r="CO382" s="261">
        <f t="shared" si="54"/>
        <v>0</v>
      </c>
      <c r="CP382" s="262"/>
      <c r="CQ382" s="262"/>
      <c r="CR382" s="262"/>
      <c r="CS382" s="262"/>
      <c r="CT382" s="262"/>
      <c r="CU382" s="262"/>
      <c r="CV382" s="262"/>
      <c r="CW382" s="262"/>
      <c r="CX382" s="262"/>
      <c r="CY382" s="262"/>
      <c r="CZ382" s="262"/>
      <c r="DA382" s="262"/>
      <c r="DB382" s="262"/>
      <c r="DC382" s="262"/>
      <c r="DD382" s="262"/>
      <c r="DE382" s="262"/>
      <c r="DF382" s="262"/>
      <c r="DG382" s="262"/>
      <c r="DH382" s="262"/>
      <c r="DI382" s="262"/>
      <c r="DJ382" s="262"/>
      <c r="DK382" s="262"/>
      <c r="DL382" s="262"/>
      <c r="DM382" s="262"/>
      <c r="DN382" s="262"/>
      <c r="DO382" s="262"/>
      <c r="DP382" s="262"/>
      <c r="DQ382" s="262"/>
      <c r="DR382" s="262"/>
      <c r="DS382" s="262"/>
      <c r="DT382" s="262"/>
      <c r="DU382" s="262"/>
      <c r="DV382" s="262"/>
      <c r="DW382" s="262"/>
      <c r="DX382" s="262"/>
      <c r="DY382" s="262"/>
      <c r="DZ382" s="262"/>
      <c r="EA382" s="262"/>
      <c r="EB382" s="262"/>
    </row>
    <row r="383" s="28" customFormat="1" customHeight="1" spans="1:132">
      <c r="A383" s="283" t="s">
        <v>2460</v>
      </c>
      <c r="B383" s="95" t="s">
        <v>1645</v>
      </c>
      <c r="C383" s="95" t="s">
        <v>1646</v>
      </c>
      <c r="D383" s="116" t="s">
        <v>1107</v>
      </c>
      <c r="E383" s="112" t="s">
        <v>1108</v>
      </c>
      <c r="F383" s="98" t="s">
        <v>1109</v>
      </c>
      <c r="G383" s="99">
        <f t="shared" si="55"/>
        <v>0</v>
      </c>
      <c r="H383" s="114"/>
      <c r="I383" s="150">
        <f t="shared" si="56"/>
        <v>0</v>
      </c>
      <c r="J383" s="151">
        <f t="shared" si="49"/>
        <v>0</v>
      </c>
      <c r="K383" s="35"/>
      <c r="L383" s="157"/>
      <c r="M383" s="154">
        <f t="shared" si="50"/>
        <v>0</v>
      </c>
      <c r="N383" s="282">
        <f t="shared" si="51"/>
        <v>0</v>
      </c>
      <c r="O383" s="152"/>
      <c r="P383" s="152"/>
      <c r="Q383" s="152"/>
      <c r="R383" s="152"/>
      <c r="S383" s="152"/>
      <c r="T383" s="175"/>
      <c r="U383" s="176"/>
      <c r="V383" s="176"/>
      <c r="W383" s="176"/>
      <c r="X383" s="177"/>
      <c r="Y383" s="175"/>
      <c r="Z383" s="176"/>
      <c r="AA383" s="176"/>
      <c r="AB383" s="205"/>
      <c r="AC383" s="43"/>
      <c r="AD383" s="44"/>
      <c r="AE383" s="44"/>
      <c r="AF383" s="45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47"/>
      <c r="AR383" s="48"/>
      <c r="AS383" s="47"/>
      <c r="AT383" s="47"/>
      <c r="AU383" s="47"/>
      <c r="AV383" s="47"/>
      <c r="AW383" s="49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50"/>
      <c r="BL383" s="178"/>
      <c r="BM383" s="178"/>
      <c r="BN383" s="178"/>
      <c r="BO383" s="46"/>
      <c r="BP383" s="46"/>
      <c r="BQ383" s="46"/>
      <c r="BR383" s="46"/>
      <c r="BS383" s="46"/>
      <c r="BT383" s="46"/>
      <c r="BU383" s="46"/>
      <c r="BV383" s="51"/>
      <c r="BW383" s="52">
        <f t="shared" si="57"/>
        <v>0</v>
      </c>
      <c r="BX383" s="53">
        <f t="shared" si="52"/>
        <v>0</v>
      </c>
      <c r="BY383" s="53">
        <f t="shared" si="53"/>
        <v>0</v>
      </c>
      <c r="BZ383" s="54"/>
      <c r="CA383" s="262"/>
      <c r="CB383" s="262"/>
      <c r="CC383" s="262"/>
      <c r="CD383" s="262"/>
      <c r="CE383" s="262"/>
      <c r="CF383" s="262"/>
      <c r="CG383" s="262"/>
      <c r="CH383" s="262"/>
      <c r="CI383" s="262"/>
      <c r="CJ383" s="262"/>
      <c r="CK383" s="262"/>
      <c r="CL383" s="262"/>
      <c r="CM383" s="262"/>
      <c r="CN383" s="262"/>
      <c r="CO383" s="261">
        <f t="shared" si="54"/>
        <v>0</v>
      </c>
      <c r="CP383" s="262"/>
      <c r="CQ383" s="262"/>
      <c r="CR383" s="262"/>
      <c r="CS383" s="262"/>
      <c r="CT383" s="262"/>
      <c r="CU383" s="262"/>
      <c r="CV383" s="262"/>
      <c r="CW383" s="262"/>
      <c r="CX383" s="262"/>
      <c r="CY383" s="262"/>
      <c r="CZ383" s="262"/>
      <c r="DA383" s="262"/>
      <c r="DB383" s="262"/>
      <c r="DC383" s="262"/>
      <c r="DD383" s="262"/>
      <c r="DE383" s="262"/>
      <c r="DF383" s="262"/>
      <c r="DG383" s="262"/>
      <c r="DH383" s="262"/>
      <c r="DI383" s="262"/>
      <c r="DJ383" s="262"/>
      <c r="DK383" s="262"/>
      <c r="DL383" s="262"/>
      <c r="DM383" s="262"/>
      <c r="DN383" s="262"/>
      <c r="DO383" s="262"/>
      <c r="DP383" s="262"/>
      <c r="DQ383" s="262"/>
      <c r="DR383" s="262"/>
      <c r="DS383" s="262"/>
      <c r="DT383" s="262"/>
      <c r="DU383" s="262"/>
      <c r="DV383" s="262"/>
      <c r="DW383" s="262"/>
      <c r="DX383" s="262"/>
      <c r="DY383" s="262"/>
      <c r="DZ383" s="262"/>
      <c r="EA383" s="262"/>
      <c r="EB383" s="262"/>
    </row>
    <row r="384" s="28" customFormat="1" customHeight="1" spans="1:132">
      <c r="A384" s="283" t="s">
        <v>2460</v>
      </c>
      <c r="B384" s="95" t="s">
        <v>1645</v>
      </c>
      <c r="C384" s="95" t="s">
        <v>1646</v>
      </c>
      <c r="D384" s="116" t="s">
        <v>1110</v>
      </c>
      <c r="E384" s="112" t="s">
        <v>1111</v>
      </c>
      <c r="F384" s="98" t="s">
        <v>1112</v>
      </c>
      <c r="G384" s="99">
        <f t="shared" si="55"/>
        <v>0</v>
      </c>
      <c r="H384" s="114"/>
      <c r="I384" s="150">
        <f t="shared" si="56"/>
        <v>0</v>
      </c>
      <c r="J384" s="151">
        <f t="shared" si="49"/>
        <v>0</v>
      </c>
      <c r="K384" s="35"/>
      <c r="L384" s="157"/>
      <c r="M384" s="154">
        <f t="shared" si="50"/>
        <v>0</v>
      </c>
      <c r="N384" s="282">
        <f t="shared" si="51"/>
        <v>0</v>
      </c>
      <c r="O384" s="152"/>
      <c r="P384" s="152"/>
      <c r="Q384" s="178"/>
      <c r="R384" s="152"/>
      <c r="S384" s="152"/>
      <c r="T384" s="175"/>
      <c r="U384" s="176"/>
      <c r="V384" s="176"/>
      <c r="W384" s="176"/>
      <c r="X384" s="177"/>
      <c r="Y384" s="175"/>
      <c r="Z384" s="176"/>
      <c r="AA384" s="176"/>
      <c r="AB384" s="205"/>
      <c r="AC384" s="43"/>
      <c r="AD384" s="44"/>
      <c r="AE384" s="44"/>
      <c r="AF384" s="45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47"/>
      <c r="AR384" s="48"/>
      <c r="AS384" s="47"/>
      <c r="AT384" s="47"/>
      <c r="AU384" s="47"/>
      <c r="AV384" s="47"/>
      <c r="AW384" s="49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50"/>
      <c r="BL384" s="178"/>
      <c r="BM384" s="178"/>
      <c r="BN384" s="178"/>
      <c r="BO384" s="46"/>
      <c r="BP384" s="46"/>
      <c r="BQ384" s="46"/>
      <c r="BR384" s="46"/>
      <c r="BS384" s="46"/>
      <c r="BT384" s="46"/>
      <c r="BU384" s="46"/>
      <c r="BV384" s="51"/>
      <c r="BW384" s="52">
        <f t="shared" si="57"/>
        <v>0</v>
      </c>
      <c r="BX384" s="53">
        <f t="shared" si="52"/>
        <v>0</v>
      </c>
      <c r="BY384" s="53">
        <f t="shared" si="53"/>
        <v>0</v>
      </c>
      <c r="BZ384" s="54"/>
      <c r="CA384" s="262"/>
      <c r="CB384" s="262"/>
      <c r="CC384" s="262"/>
      <c r="CD384" s="262"/>
      <c r="CE384" s="262"/>
      <c r="CF384" s="262"/>
      <c r="CG384" s="262"/>
      <c r="CH384" s="262"/>
      <c r="CI384" s="262"/>
      <c r="CJ384" s="262"/>
      <c r="CK384" s="262"/>
      <c r="CL384" s="262"/>
      <c r="CM384" s="262"/>
      <c r="CN384" s="262"/>
      <c r="CO384" s="261">
        <f t="shared" si="54"/>
        <v>0</v>
      </c>
      <c r="CP384" s="262"/>
      <c r="CQ384" s="262"/>
      <c r="CR384" s="262"/>
      <c r="CS384" s="262"/>
      <c r="CT384" s="262"/>
      <c r="CU384" s="262"/>
      <c r="CV384" s="262"/>
      <c r="CW384" s="262"/>
      <c r="CX384" s="262"/>
      <c r="CY384" s="262"/>
      <c r="CZ384" s="262"/>
      <c r="DA384" s="262"/>
      <c r="DB384" s="262"/>
      <c r="DC384" s="262"/>
      <c r="DD384" s="262"/>
      <c r="DE384" s="262"/>
      <c r="DF384" s="262"/>
      <c r="DG384" s="262"/>
      <c r="DH384" s="262"/>
      <c r="DI384" s="262"/>
      <c r="DJ384" s="262"/>
      <c r="DK384" s="262"/>
      <c r="DL384" s="262"/>
      <c r="DM384" s="262"/>
      <c r="DN384" s="262"/>
      <c r="DO384" s="262"/>
      <c r="DP384" s="262"/>
      <c r="DQ384" s="262"/>
      <c r="DR384" s="262"/>
      <c r="DS384" s="262"/>
      <c r="DT384" s="262"/>
      <c r="DU384" s="262"/>
      <c r="DV384" s="262"/>
      <c r="DW384" s="262"/>
      <c r="DX384" s="262"/>
      <c r="DY384" s="262"/>
      <c r="DZ384" s="262"/>
      <c r="EA384" s="262"/>
      <c r="EB384" s="262"/>
    </row>
    <row r="385" s="28" customFormat="1" customHeight="1" spans="1:132">
      <c r="A385" s="283" t="s">
        <v>2460</v>
      </c>
      <c r="B385" s="95" t="s">
        <v>1645</v>
      </c>
      <c r="C385" s="95" t="s">
        <v>1646</v>
      </c>
      <c r="D385" s="116" t="s">
        <v>1113</v>
      </c>
      <c r="E385" s="112" t="s">
        <v>1114</v>
      </c>
      <c r="F385" s="113"/>
      <c r="G385" s="99">
        <f t="shared" si="55"/>
        <v>0</v>
      </c>
      <c r="H385" s="114"/>
      <c r="I385" s="150">
        <f t="shared" si="56"/>
        <v>0</v>
      </c>
      <c r="J385" s="151">
        <f t="shared" si="49"/>
        <v>0</v>
      </c>
      <c r="K385" s="35"/>
      <c r="L385" s="157"/>
      <c r="M385" s="154">
        <f t="shared" si="50"/>
        <v>0</v>
      </c>
      <c r="N385" s="282">
        <f t="shared" si="51"/>
        <v>0</v>
      </c>
      <c r="O385" s="152"/>
      <c r="P385" s="152"/>
      <c r="Q385" s="152"/>
      <c r="R385" s="152"/>
      <c r="S385" s="152"/>
      <c r="T385" s="175"/>
      <c r="U385" s="176"/>
      <c r="V385" s="176"/>
      <c r="W385" s="176"/>
      <c r="X385" s="177"/>
      <c r="Y385" s="175"/>
      <c r="Z385" s="176"/>
      <c r="AA385" s="176"/>
      <c r="AB385" s="205"/>
      <c r="AC385" s="43"/>
      <c r="AD385" s="44"/>
      <c r="AE385" s="44"/>
      <c r="AF385" s="45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47"/>
      <c r="AR385" s="48"/>
      <c r="AS385" s="47"/>
      <c r="AT385" s="47"/>
      <c r="AU385" s="47"/>
      <c r="AV385" s="47"/>
      <c r="AW385" s="49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50"/>
      <c r="BL385" s="178"/>
      <c r="BM385" s="178"/>
      <c r="BN385" s="178"/>
      <c r="BO385" s="46"/>
      <c r="BP385" s="46"/>
      <c r="BQ385" s="46"/>
      <c r="BR385" s="46"/>
      <c r="BS385" s="46"/>
      <c r="BT385" s="46"/>
      <c r="BU385" s="46"/>
      <c r="BV385" s="51"/>
      <c r="BW385" s="52">
        <f t="shared" si="57"/>
        <v>0</v>
      </c>
      <c r="BX385" s="53">
        <f t="shared" si="52"/>
        <v>0</v>
      </c>
      <c r="BY385" s="53">
        <f t="shared" si="53"/>
        <v>0</v>
      </c>
      <c r="BZ385" s="54"/>
      <c r="CA385" s="262"/>
      <c r="CB385" s="262"/>
      <c r="CC385" s="262"/>
      <c r="CD385" s="262"/>
      <c r="CE385" s="262"/>
      <c r="CF385" s="262"/>
      <c r="CG385" s="262"/>
      <c r="CH385" s="262"/>
      <c r="CI385" s="262"/>
      <c r="CJ385" s="262"/>
      <c r="CK385" s="262"/>
      <c r="CL385" s="262"/>
      <c r="CM385" s="262"/>
      <c r="CN385" s="262"/>
      <c r="CO385" s="261">
        <f t="shared" si="54"/>
        <v>0</v>
      </c>
      <c r="CP385" s="262"/>
      <c r="CQ385" s="262"/>
      <c r="CR385" s="262"/>
      <c r="CS385" s="262"/>
      <c r="CT385" s="262"/>
      <c r="CU385" s="262"/>
      <c r="CV385" s="262"/>
      <c r="CW385" s="262"/>
      <c r="CX385" s="262"/>
      <c r="CY385" s="262"/>
      <c r="CZ385" s="262"/>
      <c r="DA385" s="262"/>
      <c r="DB385" s="262"/>
      <c r="DC385" s="262"/>
      <c r="DD385" s="262"/>
      <c r="DE385" s="262"/>
      <c r="DF385" s="262"/>
      <c r="DG385" s="262"/>
      <c r="DH385" s="262"/>
      <c r="DI385" s="262"/>
      <c r="DJ385" s="262"/>
      <c r="DK385" s="262"/>
      <c r="DL385" s="262"/>
      <c r="DM385" s="262"/>
      <c r="DN385" s="262"/>
      <c r="DO385" s="262"/>
      <c r="DP385" s="262"/>
      <c r="DQ385" s="262"/>
      <c r="DR385" s="262"/>
      <c r="DS385" s="262"/>
      <c r="DT385" s="262"/>
      <c r="DU385" s="262"/>
      <c r="DV385" s="262"/>
      <c r="DW385" s="262"/>
      <c r="DX385" s="262"/>
      <c r="DY385" s="262"/>
      <c r="DZ385" s="262"/>
      <c r="EA385" s="262"/>
      <c r="EB385" s="262"/>
    </row>
    <row r="386" s="28" customFormat="1" customHeight="1" spans="1:132">
      <c r="A386" s="283" t="s">
        <v>2460</v>
      </c>
      <c r="B386" s="95" t="s">
        <v>1645</v>
      </c>
      <c r="C386" s="95" t="s">
        <v>1646</v>
      </c>
      <c r="D386" s="116" t="s">
        <v>1115</v>
      </c>
      <c r="E386" s="112" t="s">
        <v>1116</v>
      </c>
      <c r="F386" s="301" t="s">
        <v>1117</v>
      </c>
      <c r="G386" s="99">
        <f t="shared" si="55"/>
        <v>0</v>
      </c>
      <c r="H386" s="114"/>
      <c r="I386" s="150">
        <f t="shared" si="56"/>
        <v>0</v>
      </c>
      <c r="J386" s="151">
        <f t="shared" si="49"/>
        <v>0</v>
      </c>
      <c r="K386" s="35"/>
      <c r="L386" s="157"/>
      <c r="M386" s="154">
        <f t="shared" si="50"/>
        <v>0</v>
      </c>
      <c r="N386" s="282">
        <f t="shared" si="51"/>
        <v>0</v>
      </c>
      <c r="O386" s="152"/>
      <c r="P386" s="152"/>
      <c r="Q386" s="152"/>
      <c r="R386" s="152"/>
      <c r="S386" s="152"/>
      <c r="T386" s="175"/>
      <c r="U386" s="176"/>
      <c r="V386" s="176"/>
      <c r="W386" s="176"/>
      <c r="X386" s="177"/>
      <c r="Y386" s="175"/>
      <c r="Z386" s="176"/>
      <c r="AA386" s="176"/>
      <c r="AB386" s="205"/>
      <c r="AC386" s="43"/>
      <c r="AD386" s="44"/>
      <c r="AE386" s="44"/>
      <c r="AF386" s="45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47"/>
      <c r="AR386" s="48"/>
      <c r="AS386" s="47"/>
      <c r="AT386" s="47"/>
      <c r="AU386" s="47"/>
      <c r="AV386" s="47"/>
      <c r="AW386" s="49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50"/>
      <c r="BL386" s="178"/>
      <c r="BM386" s="178"/>
      <c r="BN386" s="178"/>
      <c r="BO386" s="46"/>
      <c r="BP386" s="46"/>
      <c r="BQ386" s="46"/>
      <c r="BR386" s="46"/>
      <c r="BS386" s="46"/>
      <c r="BT386" s="46"/>
      <c r="BU386" s="46"/>
      <c r="BV386" s="51"/>
      <c r="BW386" s="52">
        <f t="shared" si="57"/>
        <v>0</v>
      </c>
      <c r="BX386" s="53">
        <f t="shared" si="52"/>
        <v>0</v>
      </c>
      <c r="BY386" s="53">
        <f t="shared" si="53"/>
        <v>0</v>
      </c>
      <c r="BZ386" s="54"/>
      <c r="CA386" s="262"/>
      <c r="CB386" s="262"/>
      <c r="CC386" s="262"/>
      <c r="CD386" s="262"/>
      <c r="CE386" s="262"/>
      <c r="CF386" s="262"/>
      <c r="CG386" s="262"/>
      <c r="CH386" s="262"/>
      <c r="CI386" s="262"/>
      <c r="CJ386" s="262"/>
      <c r="CK386" s="262"/>
      <c r="CL386" s="262"/>
      <c r="CM386" s="262"/>
      <c r="CN386" s="262"/>
      <c r="CO386" s="261">
        <f t="shared" si="54"/>
        <v>0</v>
      </c>
      <c r="CP386" s="262"/>
      <c r="CQ386" s="262"/>
      <c r="CR386" s="262"/>
      <c r="CS386" s="262"/>
      <c r="CT386" s="262"/>
      <c r="CU386" s="262"/>
      <c r="CV386" s="262"/>
      <c r="CW386" s="262"/>
      <c r="CX386" s="262"/>
      <c r="CY386" s="262"/>
      <c r="CZ386" s="262"/>
      <c r="DA386" s="262"/>
      <c r="DB386" s="262"/>
      <c r="DC386" s="262"/>
      <c r="DD386" s="262"/>
      <c r="DE386" s="262"/>
      <c r="DF386" s="262"/>
      <c r="DG386" s="262"/>
      <c r="DH386" s="262"/>
      <c r="DI386" s="262"/>
      <c r="DJ386" s="262"/>
      <c r="DK386" s="262"/>
      <c r="DL386" s="262"/>
      <c r="DM386" s="262"/>
      <c r="DN386" s="262"/>
      <c r="DO386" s="262"/>
      <c r="DP386" s="262"/>
      <c r="DQ386" s="262"/>
      <c r="DR386" s="262"/>
      <c r="DS386" s="262"/>
      <c r="DT386" s="262"/>
      <c r="DU386" s="262"/>
      <c r="DV386" s="262"/>
      <c r="DW386" s="262"/>
      <c r="DX386" s="262"/>
      <c r="DY386" s="262"/>
      <c r="DZ386" s="262"/>
      <c r="EA386" s="262"/>
      <c r="EB386" s="262"/>
    </row>
    <row r="387" s="28" customFormat="1" customHeight="1" spans="1:132">
      <c r="A387" s="283" t="s">
        <v>2460</v>
      </c>
      <c r="B387" s="95" t="s">
        <v>1645</v>
      </c>
      <c r="C387" s="95" t="s">
        <v>1646</v>
      </c>
      <c r="D387" s="116" t="s">
        <v>1118</v>
      </c>
      <c r="E387" s="112" t="s">
        <v>1119</v>
      </c>
      <c r="F387" s="113" t="s">
        <v>1120</v>
      </c>
      <c r="G387" s="99">
        <f t="shared" si="55"/>
        <v>0</v>
      </c>
      <c r="H387" s="114"/>
      <c r="I387" s="150">
        <f t="shared" si="56"/>
        <v>0</v>
      </c>
      <c r="J387" s="151">
        <f t="shared" si="49"/>
        <v>0</v>
      </c>
      <c r="K387" s="35"/>
      <c r="L387" s="157"/>
      <c r="M387" s="154">
        <f t="shared" si="50"/>
        <v>0</v>
      </c>
      <c r="N387" s="282">
        <f t="shared" si="51"/>
        <v>0</v>
      </c>
      <c r="O387" s="152"/>
      <c r="P387" s="152"/>
      <c r="Q387" s="152"/>
      <c r="R387" s="152"/>
      <c r="S387" s="152"/>
      <c r="T387" s="175"/>
      <c r="U387" s="176"/>
      <c r="V387" s="176"/>
      <c r="W387" s="176"/>
      <c r="X387" s="177"/>
      <c r="Y387" s="175"/>
      <c r="Z387" s="176"/>
      <c r="AA387" s="176"/>
      <c r="AB387" s="205"/>
      <c r="AC387" s="43"/>
      <c r="AD387" s="44"/>
      <c r="AE387" s="44"/>
      <c r="AF387" s="45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47"/>
      <c r="AR387" s="48"/>
      <c r="AS387" s="47"/>
      <c r="AT387" s="47"/>
      <c r="AU387" s="47"/>
      <c r="AV387" s="47"/>
      <c r="AW387" s="49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50"/>
      <c r="BL387" s="178"/>
      <c r="BM387" s="178"/>
      <c r="BN387" s="178"/>
      <c r="BO387" s="46"/>
      <c r="BP387" s="46"/>
      <c r="BQ387" s="46"/>
      <c r="BR387" s="46"/>
      <c r="BS387" s="46"/>
      <c r="BT387" s="46"/>
      <c r="BU387" s="46"/>
      <c r="BV387" s="51"/>
      <c r="BW387" s="52">
        <f t="shared" si="57"/>
        <v>0</v>
      </c>
      <c r="BX387" s="53">
        <f t="shared" si="52"/>
        <v>0</v>
      </c>
      <c r="BY387" s="53">
        <f t="shared" si="53"/>
        <v>0</v>
      </c>
      <c r="BZ387" s="54"/>
      <c r="CA387" s="262"/>
      <c r="CB387" s="262"/>
      <c r="CC387" s="262"/>
      <c r="CD387" s="262"/>
      <c r="CE387" s="262"/>
      <c r="CF387" s="262"/>
      <c r="CG387" s="262"/>
      <c r="CH387" s="262"/>
      <c r="CI387" s="262"/>
      <c r="CJ387" s="262"/>
      <c r="CK387" s="262"/>
      <c r="CL387" s="262"/>
      <c r="CM387" s="262"/>
      <c r="CN387" s="262"/>
      <c r="CO387" s="261">
        <f t="shared" si="54"/>
        <v>0</v>
      </c>
      <c r="CP387" s="262"/>
      <c r="CQ387" s="262"/>
      <c r="CR387" s="262"/>
      <c r="CS387" s="262"/>
      <c r="CT387" s="262"/>
      <c r="CU387" s="262"/>
      <c r="CV387" s="262"/>
      <c r="CW387" s="262"/>
      <c r="CX387" s="262"/>
      <c r="CY387" s="262"/>
      <c r="CZ387" s="262"/>
      <c r="DA387" s="262"/>
      <c r="DB387" s="262"/>
      <c r="DC387" s="262"/>
      <c r="DD387" s="262"/>
      <c r="DE387" s="262"/>
      <c r="DF387" s="262"/>
      <c r="DG387" s="262"/>
      <c r="DH387" s="262"/>
      <c r="DI387" s="262"/>
      <c r="DJ387" s="262"/>
      <c r="DK387" s="262"/>
      <c r="DL387" s="262"/>
      <c r="DM387" s="262"/>
      <c r="DN387" s="262"/>
      <c r="DO387" s="262"/>
      <c r="DP387" s="262"/>
      <c r="DQ387" s="262"/>
      <c r="DR387" s="262"/>
      <c r="DS387" s="262"/>
      <c r="DT387" s="262"/>
      <c r="DU387" s="262"/>
      <c r="DV387" s="262"/>
      <c r="DW387" s="262"/>
      <c r="DX387" s="262"/>
      <c r="DY387" s="262"/>
      <c r="DZ387" s="262"/>
      <c r="EA387" s="262"/>
      <c r="EB387" s="262"/>
    </row>
    <row r="388" s="28" customFormat="1" customHeight="1" spans="1:132">
      <c r="A388" s="283" t="s">
        <v>2460</v>
      </c>
      <c r="B388" s="95" t="s">
        <v>1645</v>
      </c>
      <c r="C388" s="95" t="s">
        <v>1646</v>
      </c>
      <c r="D388" s="116" t="s">
        <v>1121</v>
      </c>
      <c r="E388" s="112" t="s">
        <v>1122</v>
      </c>
      <c r="F388" s="301" t="s">
        <v>1123</v>
      </c>
      <c r="G388" s="99">
        <f t="shared" si="55"/>
        <v>0</v>
      </c>
      <c r="H388" s="114"/>
      <c r="I388" s="150">
        <f t="shared" si="56"/>
        <v>0</v>
      </c>
      <c r="J388" s="151">
        <f t="shared" si="49"/>
        <v>0</v>
      </c>
      <c r="K388" s="35"/>
      <c r="L388" s="157"/>
      <c r="M388" s="154">
        <f t="shared" si="50"/>
        <v>0</v>
      </c>
      <c r="N388" s="282">
        <f t="shared" si="51"/>
        <v>0</v>
      </c>
      <c r="O388" s="152"/>
      <c r="P388" s="152"/>
      <c r="Q388" s="152"/>
      <c r="R388" s="152"/>
      <c r="S388" s="152"/>
      <c r="T388" s="175"/>
      <c r="U388" s="176"/>
      <c r="V388" s="176"/>
      <c r="W388" s="176"/>
      <c r="X388" s="177"/>
      <c r="Y388" s="175"/>
      <c r="Z388" s="176"/>
      <c r="AA388" s="176"/>
      <c r="AB388" s="205"/>
      <c r="AC388" s="43"/>
      <c r="AD388" s="44"/>
      <c r="AE388" s="44"/>
      <c r="AF388" s="45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47"/>
      <c r="AR388" s="48"/>
      <c r="AS388" s="47"/>
      <c r="AT388" s="47"/>
      <c r="AU388" s="47"/>
      <c r="AV388" s="47"/>
      <c r="AW388" s="49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50"/>
      <c r="BL388" s="178"/>
      <c r="BM388" s="178"/>
      <c r="BN388" s="178"/>
      <c r="BO388" s="46"/>
      <c r="BP388" s="46"/>
      <c r="BQ388" s="46"/>
      <c r="BR388" s="46"/>
      <c r="BS388" s="46"/>
      <c r="BT388" s="46"/>
      <c r="BU388" s="46"/>
      <c r="BV388" s="51"/>
      <c r="BW388" s="52">
        <f t="shared" si="57"/>
        <v>0</v>
      </c>
      <c r="BX388" s="53">
        <f t="shared" si="52"/>
        <v>0</v>
      </c>
      <c r="BY388" s="53">
        <f t="shared" si="53"/>
        <v>0</v>
      </c>
      <c r="BZ388" s="54"/>
      <c r="CA388" s="261"/>
      <c r="CB388" s="261"/>
      <c r="CC388" s="261"/>
      <c r="CD388" s="261"/>
      <c r="CE388" s="261"/>
      <c r="CF388" s="261"/>
      <c r="CG388" s="261"/>
      <c r="CH388" s="261"/>
      <c r="CI388" s="261"/>
      <c r="CJ388" s="261"/>
      <c r="CK388" s="261"/>
      <c r="CL388" s="261"/>
      <c r="CM388" s="261"/>
      <c r="CN388" s="261"/>
      <c r="CO388" s="261">
        <f t="shared" si="54"/>
        <v>0</v>
      </c>
      <c r="CP388" s="261"/>
      <c r="CQ388" s="261"/>
      <c r="CR388" s="261"/>
      <c r="CS388" s="261"/>
      <c r="CT388" s="261"/>
      <c r="CU388" s="261"/>
      <c r="CV388" s="261"/>
      <c r="CW388" s="261"/>
      <c r="CX388" s="261"/>
      <c r="CY388" s="261"/>
      <c r="CZ388" s="261"/>
      <c r="DA388" s="261"/>
      <c r="DB388" s="261"/>
      <c r="DC388" s="261"/>
      <c r="DD388" s="261"/>
      <c r="DE388" s="261"/>
      <c r="DF388" s="261"/>
      <c r="DG388" s="261"/>
      <c r="DH388" s="261"/>
      <c r="DI388" s="261"/>
      <c r="DJ388" s="261"/>
      <c r="DK388" s="261"/>
      <c r="DL388" s="261"/>
      <c r="DM388" s="261"/>
      <c r="DN388" s="261"/>
      <c r="DO388" s="261"/>
      <c r="DP388" s="261"/>
      <c r="DQ388" s="261"/>
      <c r="DR388" s="261"/>
      <c r="DS388" s="261"/>
      <c r="DT388" s="261"/>
      <c r="DU388" s="261"/>
      <c r="DV388" s="261"/>
      <c r="DW388" s="261"/>
      <c r="DX388" s="261"/>
      <c r="DY388" s="261"/>
      <c r="DZ388" s="261"/>
      <c r="EA388" s="261"/>
      <c r="EB388" s="261"/>
    </row>
    <row r="389" s="28" customFormat="1" customHeight="1" spans="1:132">
      <c r="A389" s="283" t="s">
        <v>2460</v>
      </c>
      <c r="B389" s="95" t="s">
        <v>1645</v>
      </c>
      <c r="C389" s="95" t="s">
        <v>1646</v>
      </c>
      <c r="D389" s="116" t="s">
        <v>1124</v>
      </c>
      <c r="E389" s="112" t="s">
        <v>1125</v>
      </c>
      <c r="F389" s="113"/>
      <c r="G389" s="99">
        <f t="shared" si="55"/>
        <v>0</v>
      </c>
      <c r="H389" s="114"/>
      <c r="I389" s="150">
        <f t="shared" si="56"/>
        <v>0</v>
      </c>
      <c r="J389" s="151">
        <f t="shared" si="49"/>
        <v>0</v>
      </c>
      <c r="K389" s="35"/>
      <c r="L389" s="157"/>
      <c r="M389" s="154">
        <f t="shared" si="50"/>
        <v>0</v>
      </c>
      <c r="N389" s="282">
        <f t="shared" si="51"/>
        <v>0</v>
      </c>
      <c r="O389" s="152"/>
      <c r="P389" s="152"/>
      <c r="Q389" s="152"/>
      <c r="R389" s="152"/>
      <c r="S389" s="152"/>
      <c r="T389" s="175"/>
      <c r="U389" s="176"/>
      <c r="V389" s="176"/>
      <c r="W389" s="176"/>
      <c r="X389" s="177"/>
      <c r="Y389" s="175"/>
      <c r="Z389" s="176"/>
      <c r="AA389" s="176"/>
      <c r="AB389" s="205"/>
      <c r="AC389" s="43"/>
      <c r="AD389" s="44"/>
      <c r="AE389" s="44"/>
      <c r="AF389" s="45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47"/>
      <c r="AR389" s="48"/>
      <c r="AS389" s="47"/>
      <c r="AT389" s="47"/>
      <c r="AU389" s="47"/>
      <c r="AV389" s="47"/>
      <c r="AW389" s="49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50"/>
      <c r="BL389" s="178"/>
      <c r="BM389" s="178"/>
      <c r="BN389" s="178"/>
      <c r="BO389" s="46"/>
      <c r="BP389" s="46"/>
      <c r="BQ389" s="46"/>
      <c r="BR389" s="46"/>
      <c r="BS389" s="46"/>
      <c r="BT389" s="46"/>
      <c r="BU389" s="46"/>
      <c r="BV389" s="51"/>
      <c r="BW389" s="52">
        <f t="shared" si="57"/>
        <v>0</v>
      </c>
      <c r="BX389" s="53">
        <f t="shared" si="52"/>
        <v>0</v>
      </c>
      <c r="BY389" s="53">
        <f t="shared" si="53"/>
        <v>0</v>
      </c>
      <c r="BZ389" s="54"/>
      <c r="CA389" s="261"/>
      <c r="CB389" s="261"/>
      <c r="CC389" s="261"/>
      <c r="CD389" s="261"/>
      <c r="CE389" s="261"/>
      <c r="CF389" s="261"/>
      <c r="CG389" s="261"/>
      <c r="CH389" s="261"/>
      <c r="CI389" s="261"/>
      <c r="CJ389" s="261"/>
      <c r="CK389" s="261"/>
      <c r="CL389" s="261"/>
      <c r="CM389" s="261"/>
      <c r="CN389" s="261"/>
      <c r="CO389" s="261">
        <f t="shared" si="54"/>
        <v>0</v>
      </c>
      <c r="CP389" s="261"/>
      <c r="CQ389" s="261"/>
      <c r="CR389" s="261"/>
      <c r="CS389" s="261"/>
      <c r="CT389" s="261"/>
      <c r="CU389" s="261"/>
      <c r="CV389" s="261"/>
      <c r="CW389" s="261"/>
      <c r="CX389" s="261"/>
      <c r="CY389" s="261"/>
      <c r="CZ389" s="261"/>
      <c r="DA389" s="261"/>
      <c r="DB389" s="261"/>
      <c r="DC389" s="261"/>
      <c r="DD389" s="261"/>
      <c r="DE389" s="261"/>
      <c r="DF389" s="261"/>
      <c r="DG389" s="261"/>
      <c r="DH389" s="261"/>
      <c r="DI389" s="261"/>
      <c r="DJ389" s="261"/>
      <c r="DK389" s="261"/>
      <c r="DL389" s="261"/>
      <c r="DM389" s="261"/>
      <c r="DN389" s="261"/>
      <c r="DO389" s="261"/>
      <c r="DP389" s="261"/>
      <c r="DQ389" s="261"/>
      <c r="DR389" s="261"/>
      <c r="DS389" s="261"/>
      <c r="DT389" s="261"/>
      <c r="DU389" s="261"/>
      <c r="DV389" s="261"/>
      <c r="DW389" s="261"/>
      <c r="DX389" s="261"/>
      <c r="DY389" s="261"/>
      <c r="DZ389" s="261"/>
      <c r="EA389" s="261"/>
      <c r="EB389" s="261"/>
    </row>
    <row r="390" s="28" customFormat="1" customHeight="1" spans="1:132">
      <c r="A390" s="283" t="s">
        <v>2460</v>
      </c>
      <c r="B390" s="95" t="s">
        <v>1645</v>
      </c>
      <c r="C390" s="95" t="s">
        <v>1646</v>
      </c>
      <c r="D390" s="116" t="s">
        <v>1126</v>
      </c>
      <c r="E390" s="112" t="s">
        <v>1127</v>
      </c>
      <c r="F390" s="98" t="s">
        <v>1128</v>
      </c>
      <c r="G390" s="99">
        <f t="shared" si="55"/>
        <v>0</v>
      </c>
      <c r="H390" s="114"/>
      <c r="I390" s="150">
        <f t="shared" si="56"/>
        <v>0</v>
      </c>
      <c r="J390" s="151">
        <f t="shared" si="49"/>
        <v>0</v>
      </c>
      <c r="K390" s="35"/>
      <c r="L390" s="157"/>
      <c r="M390" s="154">
        <f t="shared" si="50"/>
        <v>0</v>
      </c>
      <c r="N390" s="282">
        <f t="shared" si="51"/>
        <v>0</v>
      </c>
      <c r="O390" s="152"/>
      <c r="P390" s="152"/>
      <c r="Q390" s="152"/>
      <c r="R390" s="152"/>
      <c r="S390" s="152"/>
      <c r="T390" s="175"/>
      <c r="U390" s="176"/>
      <c r="V390" s="176"/>
      <c r="W390" s="176"/>
      <c r="X390" s="177"/>
      <c r="Y390" s="175"/>
      <c r="Z390" s="176"/>
      <c r="AA390" s="176"/>
      <c r="AB390" s="205"/>
      <c r="AC390" s="43"/>
      <c r="AD390" s="44"/>
      <c r="AE390" s="44"/>
      <c r="AF390" s="45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47"/>
      <c r="AR390" s="48"/>
      <c r="AS390" s="47"/>
      <c r="AT390" s="47"/>
      <c r="AU390" s="47"/>
      <c r="AV390" s="47"/>
      <c r="AW390" s="49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50"/>
      <c r="BL390" s="178"/>
      <c r="BM390" s="178"/>
      <c r="BN390" s="178"/>
      <c r="BO390" s="46"/>
      <c r="BP390" s="46"/>
      <c r="BQ390" s="46"/>
      <c r="BR390" s="46"/>
      <c r="BS390" s="46"/>
      <c r="BT390" s="46"/>
      <c r="BU390" s="46"/>
      <c r="BV390" s="51"/>
      <c r="BW390" s="52">
        <f t="shared" si="57"/>
        <v>0</v>
      </c>
      <c r="BX390" s="53">
        <f t="shared" si="52"/>
        <v>0</v>
      </c>
      <c r="BY390" s="53">
        <f t="shared" si="53"/>
        <v>0</v>
      </c>
      <c r="BZ390" s="54"/>
      <c r="CA390" s="261"/>
      <c r="CB390" s="261"/>
      <c r="CC390" s="261"/>
      <c r="CD390" s="261"/>
      <c r="CE390" s="261"/>
      <c r="CF390" s="261"/>
      <c r="CG390" s="261"/>
      <c r="CH390" s="261"/>
      <c r="CI390" s="261"/>
      <c r="CJ390" s="261"/>
      <c r="CK390" s="261"/>
      <c r="CL390" s="261"/>
      <c r="CM390" s="261"/>
      <c r="CN390" s="261"/>
      <c r="CO390" s="261">
        <f t="shared" si="54"/>
        <v>0</v>
      </c>
      <c r="CP390" s="261"/>
      <c r="CQ390" s="261"/>
      <c r="CR390" s="261"/>
      <c r="CS390" s="261"/>
      <c r="CT390" s="261"/>
      <c r="CU390" s="261"/>
      <c r="CV390" s="261"/>
      <c r="CW390" s="261"/>
      <c r="CX390" s="261"/>
      <c r="CY390" s="261"/>
      <c r="CZ390" s="261"/>
      <c r="DA390" s="261"/>
      <c r="DB390" s="261"/>
      <c r="DC390" s="261"/>
      <c r="DD390" s="261"/>
      <c r="DE390" s="261"/>
      <c r="DF390" s="261"/>
      <c r="DG390" s="261"/>
      <c r="DH390" s="261"/>
      <c r="DI390" s="261"/>
      <c r="DJ390" s="261"/>
      <c r="DK390" s="261"/>
      <c r="DL390" s="261"/>
      <c r="DM390" s="261"/>
      <c r="DN390" s="261"/>
      <c r="DO390" s="261"/>
      <c r="DP390" s="261"/>
      <c r="DQ390" s="261"/>
      <c r="DR390" s="261"/>
      <c r="DS390" s="261"/>
      <c r="DT390" s="261"/>
      <c r="DU390" s="261"/>
      <c r="DV390" s="261"/>
      <c r="DW390" s="261"/>
      <c r="DX390" s="261"/>
      <c r="DY390" s="261"/>
      <c r="DZ390" s="261"/>
      <c r="EA390" s="261"/>
      <c r="EB390" s="261"/>
    </row>
    <row r="391" s="28" customFormat="1" customHeight="1" spans="1:132">
      <c r="A391" s="283" t="s">
        <v>2474</v>
      </c>
      <c r="B391" s="95" t="s">
        <v>1645</v>
      </c>
      <c r="C391" s="95" t="s">
        <v>1646</v>
      </c>
      <c r="D391" s="116" t="s">
        <v>1129</v>
      </c>
      <c r="E391" s="112" t="s">
        <v>1130</v>
      </c>
      <c r="F391" s="113"/>
      <c r="G391" s="99">
        <f t="shared" si="55"/>
        <v>0</v>
      </c>
      <c r="H391" s="114"/>
      <c r="I391" s="150">
        <f t="shared" si="56"/>
        <v>0</v>
      </c>
      <c r="J391" s="151">
        <f t="shared" si="49"/>
        <v>0</v>
      </c>
      <c r="K391" s="35"/>
      <c r="L391" s="157"/>
      <c r="M391" s="154">
        <f t="shared" si="50"/>
        <v>0</v>
      </c>
      <c r="N391" s="282">
        <f t="shared" si="51"/>
        <v>0</v>
      </c>
      <c r="O391" s="152"/>
      <c r="P391" s="152"/>
      <c r="Q391" s="152"/>
      <c r="R391" s="152"/>
      <c r="S391" s="152"/>
      <c r="T391" s="175"/>
      <c r="U391" s="176"/>
      <c r="V391" s="176"/>
      <c r="W391" s="176"/>
      <c r="X391" s="177"/>
      <c r="Y391" s="175"/>
      <c r="Z391" s="176"/>
      <c r="AA391" s="176"/>
      <c r="AB391" s="205"/>
      <c r="AC391" s="43"/>
      <c r="AD391" s="44"/>
      <c r="AE391" s="44"/>
      <c r="AF391" s="45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47"/>
      <c r="AR391" s="48"/>
      <c r="AS391" s="47"/>
      <c r="AT391" s="47"/>
      <c r="AU391" s="47"/>
      <c r="AV391" s="47"/>
      <c r="AW391" s="49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50"/>
      <c r="BL391" s="178"/>
      <c r="BM391" s="178"/>
      <c r="BN391" s="178"/>
      <c r="BO391" s="46"/>
      <c r="BP391" s="46"/>
      <c r="BQ391" s="46"/>
      <c r="BR391" s="46"/>
      <c r="BS391" s="46"/>
      <c r="BT391" s="46"/>
      <c r="BU391" s="46"/>
      <c r="BV391" s="51"/>
      <c r="BW391" s="52">
        <f t="shared" si="57"/>
        <v>0</v>
      </c>
      <c r="BX391" s="53">
        <f t="shared" si="52"/>
        <v>0</v>
      </c>
      <c r="BY391" s="53">
        <f t="shared" si="53"/>
        <v>0</v>
      </c>
      <c r="BZ391" s="54"/>
      <c r="CA391" s="261"/>
      <c r="CB391" s="261"/>
      <c r="CC391" s="261"/>
      <c r="CD391" s="261"/>
      <c r="CE391" s="261"/>
      <c r="CF391" s="261"/>
      <c r="CG391" s="261"/>
      <c r="CH391" s="261"/>
      <c r="CI391" s="261"/>
      <c r="CJ391" s="261"/>
      <c r="CK391" s="261"/>
      <c r="CL391" s="261"/>
      <c r="CM391" s="261"/>
      <c r="CN391" s="261"/>
      <c r="CO391" s="261">
        <f t="shared" si="54"/>
        <v>0</v>
      </c>
      <c r="CP391" s="261"/>
      <c r="CQ391" s="261"/>
      <c r="CR391" s="261"/>
      <c r="CS391" s="261"/>
      <c r="CT391" s="261"/>
      <c r="CU391" s="261"/>
      <c r="CV391" s="261"/>
      <c r="CW391" s="261"/>
      <c r="CX391" s="261"/>
      <c r="CY391" s="261"/>
      <c r="CZ391" s="261"/>
      <c r="DA391" s="261"/>
      <c r="DB391" s="261"/>
      <c r="DC391" s="261"/>
      <c r="DD391" s="261"/>
      <c r="DE391" s="261"/>
      <c r="DF391" s="261"/>
      <c r="DG391" s="261"/>
      <c r="DH391" s="261"/>
      <c r="DI391" s="261"/>
      <c r="DJ391" s="261"/>
      <c r="DK391" s="261"/>
      <c r="DL391" s="261"/>
      <c r="DM391" s="261"/>
      <c r="DN391" s="261"/>
      <c r="DO391" s="261"/>
      <c r="DP391" s="261"/>
      <c r="DQ391" s="261"/>
      <c r="DR391" s="261"/>
      <c r="DS391" s="261"/>
      <c r="DT391" s="261"/>
      <c r="DU391" s="261"/>
      <c r="DV391" s="261"/>
      <c r="DW391" s="261"/>
      <c r="DX391" s="261"/>
      <c r="DY391" s="261"/>
      <c r="DZ391" s="261"/>
      <c r="EA391" s="261"/>
      <c r="EB391" s="261"/>
    </row>
    <row r="392" s="28" customFormat="1" customHeight="1" spans="1:132">
      <c r="A392" s="283" t="s">
        <v>3944</v>
      </c>
      <c r="B392" s="95"/>
      <c r="C392" s="95" t="s">
        <v>2477</v>
      </c>
      <c r="D392" s="290" t="s">
        <v>1131</v>
      </c>
      <c r="E392" s="109" t="s">
        <v>1132</v>
      </c>
      <c r="F392" s="110"/>
      <c r="G392" s="99">
        <f t="shared" si="55"/>
        <v>0</v>
      </c>
      <c r="H392" s="100"/>
      <c r="I392" s="150">
        <f t="shared" si="56"/>
        <v>0</v>
      </c>
      <c r="J392" s="151">
        <f t="shared" si="49"/>
        <v>0</v>
      </c>
      <c r="K392" s="35"/>
      <c r="L392" s="157"/>
      <c r="M392" s="154">
        <f t="shared" si="50"/>
        <v>0</v>
      </c>
      <c r="N392" s="282">
        <f t="shared" si="51"/>
        <v>0</v>
      </c>
      <c r="O392" s="152"/>
      <c r="P392" s="152"/>
      <c r="Q392" s="152"/>
      <c r="R392" s="152"/>
      <c r="S392" s="152"/>
      <c r="T392" s="175"/>
      <c r="U392" s="176"/>
      <c r="V392" s="176"/>
      <c r="W392" s="176"/>
      <c r="X392" s="177"/>
      <c r="Y392" s="175"/>
      <c r="Z392" s="176"/>
      <c r="AA392" s="176"/>
      <c r="AB392" s="205"/>
      <c r="AC392" s="43"/>
      <c r="AD392" s="44"/>
      <c r="AE392" s="44"/>
      <c r="AF392" s="45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47"/>
      <c r="AR392" s="48"/>
      <c r="AS392" s="47"/>
      <c r="AT392" s="47"/>
      <c r="AU392" s="47"/>
      <c r="AV392" s="47"/>
      <c r="AW392" s="49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50"/>
      <c r="BL392" s="178"/>
      <c r="BM392" s="178"/>
      <c r="BN392" s="178"/>
      <c r="BO392" s="46"/>
      <c r="BP392" s="46"/>
      <c r="BQ392" s="46"/>
      <c r="BR392" s="46"/>
      <c r="BS392" s="46"/>
      <c r="BT392" s="46"/>
      <c r="BU392" s="46"/>
      <c r="BV392" s="51"/>
      <c r="BW392" s="52">
        <f t="shared" si="57"/>
        <v>0</v>
      </c>
      <c r="BX392" s="53">
        <f t="shared" si="52"/>
        <v>0</v>
      </c>
      <c r="BY392" s="53">
        <f t="shared" si="53"/>
        <v>0</v>
      </c>
      <c r="BZ392" s="54"/>
      <c r="CA392" s="261"/>
      <c r="CB392" s="261"/>
      <c r="CC392" s="261"/>
      <c r="CD392" s="261"/>
      <c r="CE392" s="261"/>
      <c r="CF392" s="261"/>
      <c r="CG392" s="261"/>
      <c r="CH392" s="261"/>
      <c r="CI392" s="261"/>
      <c r="CJ392" s="261"/>
      <c r="CK392" s="261"/>
      <c r="CL392" s="261"/>
      <c r="CM392" s="261"/>
      <c r="CN392" s="261"/>
      <c r="CO392" s="261">
        <f t="shared" si="54"/>
        <v>0</v>
      </c>
      <c r="CP392" s="261"/>
      <c r="CQ392" s="261"/>
      <c r="CR392" s="261"/>
      <c r="CS392" s="261"/>
      <c r="CT392" s="261"/>
      <c r="CU392" s="261"/>
      <c r="CV392" s="261"/>
      <c r="CW392" s="261"/>
      <c r="CX392" s="261"/>
      <c r="CY392" s="261"/>
      <c r="CZ392" s="261"/>
      <c r="DA392" s="261"/>
      <c r="DB392" s="261"/>
      <c r="DC392" s="261"/>
      <c r="DD392" s="261"/>
      <c r="DE392" s="261"/>
      <c r="DF392" s="261"/>
      <c r="DG392" s="261"/>
      <c r="DH392" s="261"/>
      <c r="DI392" s="261"/>
      <c r="DJ392" s="261"/>
      <c r="DK392" s="261"/>
      <c r="DL392" s="261"/>
      <c r="DM392" s="261"/>
      <c r="DN392" s="261"/>
      <c r="DO392" s="261"/>
      <c r="DP392" s="261"/>
      <c r="DQ392" s="261"/>
      <c r="DR392" s="261"/>
      <c r="DS392" s="261"/>
      <c r="DT392" s="261"/>
      <c r="DU392" s="261"/>
      <c r="DV392" s="261"/>
      <c r="DW392" s="261"/>
      <c r="DX392" s="261"/>
      <c r="DY392" s="261"/>
      <c r="DZ392" s="261"/>
      <c r="EA392" s="261"/>
      <c r="EB392" s="261"/>
    </row>
    <row r="393" s="28" customFormat="1" customHeight="1" spans="1:132">
      <c r="A393" s="283" t="s">
        <v>3944</v>
      </c>
      <c r="B393" s="95"/>
      <c r="C393" s="95" t="s">
        <v>2477</v>
      </c>
      <c r="D393" s="290" t="s">
        <v>1133</v>
      </c>
      <c r="E393" s="109" t="s">
        <v>1134</v>
      </c>
      <c r="F393" s="110"/>
      <c r="G393" s="99">
        <f t="shared" si="55"/>
        <v>0</v>
      </c>
      <c r="H393" s="100"/>
      <c r="I393" s="150">
        <f t="shared" si="56"/>
        <v>0</v>
      </c>
      <c r="J393" s="151">
        <f t="shared" ref="J393:J456" si="58">(K393+L393+N393)-SUM(AC393:BV393)</f>
        <v>0</v>
      </c>
      <c r="K393" s="35"/>
      <c r="L393" s="157"/>
      <c r="M393" s="154">
        <f t="shared" ref="M393:M409" si="59">SUM(O393:X393)</f>
        <v>0</v>
      </c>
      <c r="N393" s="282">
        <f t="shared" ref="N393:N409" si="60">SUM(Y393:AB393)</f>
        <v>0</v>
      </c>
      <c r="O393" s="152"/>
      <c r="P393" s="152"/>
      <c r="Q393" s="152"/>
      <c r="R393" s="152"/>
      <c r="S393" s="152"/>
      <c r="T393" s="175"/>
      <c r="U393" s="176"/>
      <c r="V393" s="176"/>
      <c r="W393" s="176"/>
      <c r="X393" s="177"/>
      <c r="Y393" s="175"/>
      <c r="Z393" s="176"/>
      <c r="AA393" s="176"/>
      <c r="AB393" s="205"/>
      <c r="AC393" s="43"/>
      <c r="AD393" s="44"/>
      <c r="AE393" s="44"/>
      <c r="AF393" s="45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47"/>
      <c r="AR393" s="48"/>
      <c r="AS393" s="47"/>
      <c r="AT393" s="47"/>
      <c r="AU393" s="47"/>
      <c r="AV393" s="47"/>
      <c r="AW393" s="49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50"/>
      <c r="BL393" s="178"/>
      <c r="BM393" s="178"/>
      <c r="BN393" s="178"/>
      <c r="BO393" s="46"/>
      <c r="BP393" s="46"/>
      <c r="BQ393" s="46"/>
      <c r="BR393" s="46"/>
      <c r="BS393" s="46"/>
      <c r="BT393" s="46"/>
      <c r="BU393" s="46"/>
      <c r="BV393" s="51"/>
      <c r="BW393" s="52">
        <f t="shared" si="57"/>
        <v>0</v>
      </c>
      <c r="BX393" s="53">
        <f t="shared" ref="BX393:BX418" si="61">SUM(BL393:BV393)</f>
        <v>0</v>
      </c>
      <c r="BY393" s="53">
        <f t="shared" ref="BY393:BY418" si="62">BX393+BW393</f>
        <v>0</v>
      </c>
      <c r="BZ393" s="54"/>
      <c r="CA393" s="261"/>
      <c r="CB393" s="261"/>
      <c r="CC393" s="261"/>
      <c r="CD393" s="261"/>
      <c r="CE393" s="261"/>
      <c r="CF393" s="261"/>
      <c r="CG393" s="261"/>
      <c r="CH393" s="261"/>
      <c r="CI393" s="261"/>
      <c r="CJ393" s="261"/>
      <c r="CK393" s="261"/>
      <c r="CL393" s="261"/>
      <c r="CM393" s="261"/>
      <c r="CN393" s="261"/>
      <c r="CO393" s="261">
        <f t="shared" ref="CO393:CO418" si="63">BY393</f>
        <v>0</v>
      </c>
      <c r="CP393" s="261"/>
      <c r="CQ393" s="261"/>
      <c r="CR393" s="261"/>
      <c r="CS393" s="261"/>
      <c r="CT393" s="261"/>
      <c r="CU393" s="261"/>
      <c r="CV393" s="261"/>
      <c r="CW393" s="261"/>
      <c r="CX393" s="261"/>
      <c r="CY393" s="261"/>
      <c r="CZ393" s="261"/>
      <c r="DA393" s="261"/>
      <c r="DB393" s="261"/>
      <c r="DC393" s="261"/>
      <c r="DD393" s="261"/>
      <c r="DE393" s="261"/>
      <c r="DF393" s="261"/>
      <c r="DG393" s="261"/>
      <c r="DH393" s="261"/>
      <c r="DI393" s="261"/>
      <c r="DJ393" s="261"/>
      <c r="DK393" s="261"/>
      <c r="DL393" s="261"/>
      <c r="DM393" s="261"/>
      <c r="DN393" s="261"/>
      <c r="DO393" s="261"/>
      <c r="DP393" s="261"/>
      <c r="DQ393" s="261"/>
      <c r="DR393" s="261"/>
      <c r="DS393" s="261"/>
      <c r="DT393" s="261"/>
      <c r="DU393" s="261"/>
      <c r="DV393" s="261"/>
      <c r="DW393" s="261"/>
      <c r="DX393" s="261"/>
      <c r="DY393" s="261"/>
      <c r="DZ393" s="261"/>
      <c r="EA393" s="261"/>
      <c r="EB393" s="261"/>
    </row>
    <row r="394" s="28" customFormat="1" customHeight="1" spans="1:132">
      <c r="A394" s="283" t="s">
        <v>3944</v>
      </c>
      <c r="B394" s="95"/>
      <c r="C394" s="95" t="s">
        <v>2477</v>
      </c>
      <c r="D394" s="290" t="s">
        <v>1135</v>
      </c>
      <c r="E394" s="109" t="s">
        <v>1136</v>
      </c>
      <c r="F394" s="110"/>
      <c r="G394" s="99">
        <f t="shared" ref="G394:G457" si="64">I394-H394</f>
        <v>0</v>
      </c>
      <c r="H394" s="100"/>
      <c r="I394" s="150">
        <f t="shared" ref="I394:I457" si="65">(K394+L394+M394+N394)-SUM(AC394:BV394)</f>
        <v>0</v>
      </c>
      <c r="J394" s="151">
        <f t="shared" si="58"/>
        <v>0</v>
      </c>
      <c r="K394" s="35"/>
      <c r="L394" s="157"/>
      <c r="M394" s="154">
        <f t="shared" si="59"/>
        <v>0</v>
      </c>
      <c r="N394" s="282">
        <f t="shared" si="60"/>
        <v>0</v>
      </c>
      <c r="O394" s="152"/>
      <c r="P394" s="152"/>
      <c r="Q394" s="152"/>
      <c r="R394" s="152"/>
      <c r="S394" s="152"/>
      <c r="T394" s="175"/>
      <c r="U394" s="176"/>
      <c r="V394" s="176"/>
      <c r="W394" s="176"/>
      <c r="X394" s="177"/>
      <c r="Y394" s="175"/>
      <c r="Z394" s="176"/>
      <c r="AA394" s="176"/>
      <c r="AB394" s="205"/>
      <c r="AC394" s="43"/>
      <c r="AD394" s="44"/>
      <c r="AE394" s="44"/>
      <c r="AF394" s="45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47"/>
      <c r="AR394" s="48"/>
      <c r="AS394" s="47"/>
      <c r="AT394" s="47"/>
      <c r="AU394" s="47"/>
      <c r="AV394" s="47"/>
      <c r="AW394" s="49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50"/>
      <c r="BL394" s="178"/>
      <c r="BM394" s="178"/>
      <c r="BN394" s="178"/>
      <c r="BO394" s="46"/>
      <c r="BP394" s="46"/>
      <c r="BQ394" s="46"/>
      <c r="BR394" s="46"/>
      <c r="BS394" s="46"/>
      <c r="BT394" s="46"/>
      <c r="BU394" s="46"/>
      <c r="BV394" s="51"/>
      <c r="BW394" s="52">
        <f t="shared" si="57"/>
        <v>0</v>
      </c>
      <c r="BX394" s="53">
        <f t="shared" si="61"/>
        <v>0</v>
      </c>
      <c r="BY394" s="53">
        <f t="shared" si="62"/>
        <v>0</v>
      </c>
      <c r="BZ394" s="54"/>
      <c r="CA394" s="261"/>
      <c r="CB394" s="261"/>
      <c r="CC394" s="261"/>
      <c r="CD394" s="261"/>
      <c r="CE394" s="261"/>
      <c r="CF394" s="261"/>
      <c r="CG394" s="261"/>
      <c r="CH394" s="261"/>
      <c r="CI394" s="261"/>
      <c r="CJ394" s="261"/>
      <c r="CK394" s="261"/>
      <c r="CL394" s="261"/>
      <c r="CM394" s="261"/>
      <c r="CN394" s="261"/>
      <c r="CO394" s="261">
        <f t="shared" si="63"/>
        <v>0</v>
      </c>
      <c r="CP394" s="261"/>
      <c r="CQ394" s="261"/>
      <c r="CR394" s="261"/>
      <c r="CS394" s="261"/>
      <c r="CT394" s="261"/>
      <c r="CU394" s="261"/>
      <c r="CV394" s="261"/>
      <c r="CW394" s="261"/>
      <c r="CX394" s="261"/>
      <c r="CY394" s="261"/>
      <c r="CZ394" s="261"/>
      <c r="DA394" s="261"/>
      <c r="DB394" s="261"/>
      <c r="DC394" s="261"/>
      <c r="DD394" s="261"/>
      <c r="DE394" s="261"/>
      <c r="DF394" s="261"/>
      <c r="DG394" s="261"/>
      <c r="DH394" s="261"/>
      <c r="DI394" s="261"/>
      <c r="DJ394" s="261"/>
      <c r="DK394" s="261"/>
      <c r="DL394" s="261"/>
      <c r="DM394" s="261"/>
      <c r="DN394" s="261"/>
      <c r="DO394" s="261"/>
      <c r="DP394" s="261"/>
      <c r="DQ394" s="261"/>
      <c r="DR394" s="261"/>
      <c r="DS394" s="261"/>
      <c r="DT394" s="261"/>
      <c r="DU394" s="261"/>
      <c r="DV394" s="261"/>
      <c r="DW394" s="261"/>
      <c r="DX394" s="261"/>
      <c r="DY394" s="261"/>
      <c r="DZ394" s="261"/>
      <c r="EA394" s="261"/>
      <c r="EB394" s="261"/>
    </row>
    <row r="395" s="28" customFormat="1" customHeight="1" spans="1:132">
      <c r="A395" s="283" t="s">
        <v>3944</v>
      </c>
      <c r="B395" s="95"/>
      <c r="C395" s="95" t="s">
        <v>2477</v>
      </c>
      <c r="D395" s="290" t="s">
        <v>1137</v>
      </c>
      <c r="E395" s="109" t="s">
        <v>1138</v>
      </c>
      <c r="F395" s="110"/>
      <c r="G395" s="99">
        <f t="shared" si="64"/>
        <v>0</v>
      </c>
      <c r="H395" s="100"/>
      <c r="I395" s="150">
        <f t="shared" si="65"/>
        <v>0</v>
      </c>
      <c r="J395" s="151">
        <f t="shared" si="58"/>
        <v>0</v>
      </c>
      <c r="K395" s="35"/>
      <c r="L395" s="157"/>
      <c r="M395" s="154">
        <f t="shared" si="59"/>
        <v>0</v>
      </c>
      <c r="N395" s="282">
        <f t="shared" si="60"/>
        <v>0</v>
      </c>
      <c r="O395" s="152"/>
      <c r="P395" s="152"/>
      <c r="Q395" s="152"/>
      <c r="R395" s="152"/>
      <c r="S395" s="152"/>
      <c r="T395" s="175"/>
      <c r="U395" s="176"/>
      <c r="V395" s="176"/>
      <c r="W395" s="176"/>
      <c r="X395" s="177"/>
      <c r="Y395" s="175"/>
      <c r="Z395" s="176"/>
      <c r="AA395" s="176"/>
      <c r="AB395" s="205"/>
      <c r="AC395" s="43"/>
      <c r="AD395" s="44"/>
      <c r="AE395" s="44"/>
      <c r="AF395" s="45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47"/>
      <c r="AR395" s="48"/>
      <c r="AS395" s="47"/>
      <c r="AT395" s="47"/>
      <c r="AU395" s="47"/>
      <c r="AV395" s="47"/>
      <c r="AW395" s="49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50"/>
      <c r="BL395" s="178"/>
      <c r="BM395" s="178"/>
      <c r="BN395" s="178"/>
      <c r="BO395" s="46"/>
      <c r="BP395" s="46"/>
      <c r="BQ395" s="46"/>
      <c r="BR395" s="46"/>
      <c r="BS395" s="46"/>
      <c r="BT395" s="46"/>
      <c r="BU395" s="46"/>
      <c r="BV395" s="51"/>
      <c r="BW395" s="52">
        <f t="shared" si="57"/>
        <v>0</v>
      </c>
      <c r="BX395" s="53">
        <f t="shared" si="61"/>
        <v>0</v>
      </c>
      <c r="BY395" s="53">
        <f t="shared" si="62"/>
        <v>0</v>
      </c>
      <c r="BZ395" s="54"/>
      <c r="CA395" s="261"/>
      <c r="CB395" s="261"/>
      <c r="CC395" s="261"/>
      <c r="CD395" s="261"/>
      <c r="CE395" s="261"/>
      <c r="CF395" s="261"/>
      <c r="CG395" s="261"/>
      <c r="CH395" s="261"/>
      <c r="CI395" s="261"/>
      <c r="CJ395" s="261"/>
      <c r="CK395" s="261"/>
      <c r="CL395" s="261"/>
      <c r="CM395" s="261"/>
      <c r="CN395" s="261"/>
      <c r="CO395" s="261">
        <f t="shared" si="63"/>
        <v>0</v>
      </c>
      <c r="CP395" s="261"/>
      <c r="CQ395" s="261"/>
      <c r="CR395" s="261"/>
      <c r="CS395" s="261"/>
      <c r="CT395" s="261"/>
      <c r="CU395" s="261"/>
      <c r="CV395" s="261"/>
      <c r="CW395" s="261"/>
      <c r="CX395" s="261"/>
      <c r="CY395" s="261"/>
      <c r="CZ395" s="261"/>
      <c r="DA395" s="261"/>
      <c r="DB395" s="261"/>
      <c r="DC395" s="261"/>
      <c r="DD395" s="261"/>
      <c r="DE395" s="261"/>
      <c r="DF395" s="261"/>
      <c r="DG395" s="261"/>
      <c r="DH395" s="261"/>
      <c r="DI395" s="261"/>
      <c r="DJ395" s="261"/>
      <c r="DK395" s="261"/>
      <c r="DL395" s="261"/>
      <c r="DM395" s="261"/>
      <c r="DN395" s="261"/>
      <c r="DO395" s="261"/>
      <c r="DP395" s="261"/>
      <c r="DQ395" s="261"/>
      <c r="DR395" s="261"/>
      <c r="DS395" s="261"/>
      <c r="DT395" s="261"/>
      <c r="DU395" s="261"/>
      <c r="DV395" s="261"/>
      <c r="DW395" s="261"/>
      <c r="DX395" s="261"/>
      <c r="DY395" s="261"/>
      <c r="DZ395" s="261"/>
      <c r="EA395" s="261"/>
      <c r="EB395" s="261"/>
    </row>
    <row r="396" s="28" customFormat="1" customHeight="1" spans="1:132">
      <c r="A396" s="283" t="s">
        <v>3944</v>
      </c>
      <c r="B396" s="95"/>
      <c r="C396" s="95" t="s">
        <v>2477</v>
      </c>
      <c r="D396" s="290" t="s">
        <v>1139</v>
      </c>
      <c r="E396" s="109" t="s">
        <v>1140</v>
      </c>
      <c r="F396" s="110"/>
      <c r="G396" s="99">
        <f t="shared" si="64"/>
        <v>0</v>
      </c>
      <c r="H396" s="100"/>
      <c r="I396" s="150">
        <f t="shared" si="65"/>
        <v>0</v>
      </c>
      <c r="J396" s="151">
        <f t="shared" si="58"/>
        <v>0</v>
      </c>
      <c r="K396" s="35"/>
      <c r="L396" s="157"/>
      <c r="M396" s="154">
        <f t="shared" si="59"/>
        <v>0</v>
      </c>
      <c r="N396" s="282">
        <f t="shared" si="60"/>
        <v>0</v>
      </c>
      <c r="O396" s="152"/>
      <c r="P396" s="152"/>
      <c r="Q396" s="152"/>
      <c r="R396" s="152"/>
      <c r="S396" s="152"/>
      <c r="T396" s="175"/>
      <c r="U396" s="176"/>
      <c r="V396" s="176"/>
      <c r="W396" s="176"/>
      <c r="X396" s="177"/>
      <c r="Y396" s="175"/>
      <c r="Z396" s="176"/>
      <c r="AA396" s="176"/>
      <c r="AB396" s="205"/>
      <c r="AC396" s="43"/>
      <c r="AD396" s="44"/>
      <c r="AE396" s="44"/>
      <c r="AF396" s="45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47"/>
      <c r="AR396" s="48"/>
      <c r="AS396" s="47"/>
      <c r="AT396" s="47"/>
      <c r="AU396" s="47"/>
      <c r="AV396" s="47"/>
      <c r="AW396" s="49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50"/>
      <c r="BL396" s="178"/>
      <c r="BM396" s="178"/>
      <c r="BN396" s="178"/>
      <c r="BO396" s="46"/>
      <c r="BP396" s="46"/>
      <c r="BQ396" s="46"/>
      <c r="BR396" s="46"/>
      <c r="BS396" s="46"/>
      <c r="BT396" s="46"/>
      <c r="BU396" s="46"/>
      <c r="BV396" s="51"/>
      <c r="BW396" s="52">
        <f t="shared" si="57"/>
        <v>0</v>
      </c>
      <c r="BX396" s="53">
        <f t="shared" si="61"/>
        <v>0</v>
      </c>
      <c r="BY396" s="53">
        <f t="shared" si="62"/>
        <v>0</v>
      </c>
      <c r="BZ396" s="54"/>
      <c r="CA396" s="261"/>
      <c r="CB396" s="261"/>
      <c r="CC396" s="261"/>
      <c r="CD396" s="261"/>
      <c r="CE396" s="261"/>
      <c r="CF396" s="261"/>
      <c r="CG396" s="261"/>
      <c r="CH396" s="261"/>
      <c r="CI396" s="261"/>
      <c r="CJ396" s="261"/>
      <c r="CK396" s="261"/>
      <c r="CL396" s="261"/>
      <c r="CM396" s="261"/>
      <c r="CN396" s="261"/>
      <c r="CO396" s="261">
        <f t="shared" si="63"/>
        <v>0</v>
      </c>
      <c r="CP396" s="261"/>
      <c r="CQ396" s="261"/>
      <c r="CR396" s="261"/>
      <c r="CS396" s="261"/>
      <c r="CT396" s="261"/>
      <c r="CU396" s="261"/>
      <c r="CV396" s="261"/>
      <c r="CW396" s="261"/>
      <c r="CX396" s="261"/>
      <c r="CY396" s="261"/>
      <c r="CZ396" s="261"/>
      <c r="DA396" s="261"/>
      <c r="DB396" s="261"/>
      <c r="DC396" s="261"/>
      <c r="DD396" s="261"/>
      <c r="DE396" s="261"/>
      <c r="DF396" s="261"/>
      <c r="DG396" s="261"/>
      <c r="DH396" s="261"/>
      <c r="DI396" s="261"/>
      <c r="DJ396" s="261"/>
      <c r="DK396" s="261"/>
      <c r="DL396" s="261"/>
      <c r="DM396" s="261"/>
      <c r="DN396" s="261"/>
      <c r="DO396" s="261"/>
      <c r="DP396" s="261"/>
      <c r="DQ396" s="261"/>
      <c r="DR396" s="261"/>
      <c r="DS396" s="261"/>
      <c r="DT396" s="261"/>
      <c r="DU396" s="261"/>
      <c r="DV396" s="261"/>
      <c r="DW396" s="261"/>
      <c r="DX396" s="261"/>
      <c r="DY396" s="261"/>
      <c r="DZ396" s="261"/>
      <c r="EA396" s="261"/>
      <c r="EB396" s="261"/>
    </row>
    <row r="397" s="28" customFormat="1" customHeight="1" spans="1:132">
      <c r="A397" s="283" t="s">
        <v>3944</v>
      </c>
      <c r="B397" s="95"/>
      <c r="C397" s="95" t="s">
        <v>2477</v>
      </c>
      <c r="D397" s="290" t="s">
        <v>1141</v>
      </c>
      <c r="E397" s="109" t="s">
        <v>1142</v>
      </c>
      <c r="F397" s="110"/>
      <c r="G397" s="99">
        <f t="shared" si="64"/>
        <v>0</v>
      </c>
      <c r="H397" s="100"/>
      <c r="I397" s="150">
        <f t="shared" si="65"/>
        <v>0</v>
      </c>
      <c r="J397" s="151">
        <f t="shared" si="58"/>
        <v>0</v>
      </c>
      <c r="K397" s="35"/>
      <c r="L397" s="157"/>
      <c r="M397" s="154">
        <f t="shared" si="59"/>
        <v>0</v>
      </c>
      <c r="N397" s="282">
        <f t="shared" si="60"/>
        <v>0</v>
      </c>
      <c r="O397" s="152"/>
      <c r="P397" s="152"/>
      <c r="Q397" s="152"/>
      <c r="R397" s="152"/>
      <c r="S397" s="152"/>
      <c r="T397" s="175"/>
      <c r="U397" s="176"/>
      <c r="V397" s="176"/>
      <c r="W397" s="176"/>
      <c r="X397" s="177"/>
      <c r="Y397" s="175"/>
      <c r="Z397" s="176"/>
      <c r="AA397" s="176"/>
      <c r="AB397" s="205"/>
      <c r="AC397" s="43"/>
      <c r="AD397" s="44"/>
      <c r="AE397" s="44"/>
      <c r="AF397" s="45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47"/>
      <c r="AR397" s="48"/>
      <c r="AS397" s="47"/>
      <c r="AT397" s="47"/>
      <c r="AU397" s="47"/>
      <c r="AV397" s="47"/>
      <c r="AW397" s="49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50"/>
      <c r="BL397" s="178"/>
      <c r="BM397" s="178"/>
      <c r="BN397" s="178"/>
      <c r="BO397" s="46"/>
      <c r="BP397" s="46"/>
      <c r="BQ397" s="46"/>
      <c r="BR397" s="46"/>
      <c r="BS397" s="46"/>
      <c r="BT397" s="46"/>
      <c r="BU397" s="46"/>
      <c r="BV397" s="51"/>
      <c r="BW397" s="52">
        <f t="shared" si="57"/>
        <v>0</v>
      </c>
      <c r="BX397" s="53">
        <f t="shared" si="61"/>
        <v>0</v>
      </c>
      <c r="BY397" s="53">
        <f t="shared" si="62"/>
        <v>0</v>
      </c>
      <c r="BZ397" s="54"/>
      <c r="CA397" s="261"/>
      <c r="CB397" s="261"/>
      <c r="CC397" s="261"/>
      <c r="CD397" s="261"/>
      <c r="CE397" s="261"/>
      <c r="CF397" s="261"/>
      <c r="CG397" s="261"/>
      <c r="CH397" s="261"/>
      <c r="CI397" s="261"/>
      <c r="CJ397" s="261"/>
      <c r="CK397" s="261"/>
      <c r="CL397" s="261"/>
      <c r="CM397" s="261"/>
      <c r="CN397" s="261"/>
      <c r="CO397" s="261">
        <f t="shared" si="63"/>
        <v>0</v>
      </c>
      <c r="CP397" s="261"/>
      <c r="CQ397" s="261"/>
      <c r="CR397" s="261"/>
      <c r="CS397" s="261"/>
      <c r="CT397" s="261"/>
      <c r="CU397" s="261"/>
      <c r="CV397" s="261"/>
      <c r="CW397" s="261"/>
      <c r="CX397" s="261"/>
      <c r="CY397" s="261"/>
      <c r="CZ397" s="261"/>
      <c r="DA397" s="261"/>
      <c r="DB397" s="261"/>
      <c r="DC397" s="261"/>
      <c r="DD397" s="261"/>
      <c r="DE397" s="261"/>
      <c r="DF397" s="261"/>
      <c r="DG397" s="261"/>
      <c r="DH397" s="261"/>
      <c r="DI397" s="261"/>
      <c r="DJ397" s="261"/>
      <c r="DK397" s="261"/>
      <c r="DL397" s="261"/>
      <c r="DM397" s="261"/>
      <c r="DN397" s="261"/>
      <c r="DO397" s="261"/>
      <c r="DP397" s="261"/>
      <c r="DQ397" s="261"/>
      <c r="DR397" s="261"/>
      <c r="DS397" s="261"/>
      <c r="DT397" s="261"/>
      <c r="DU397" s="261"/>
      <c r="DV397" s="261"/>
      <c r="DW397" s="261"/>
      <c r="DX397" s="261"/>
      <c r="DY397" s="261"/>
      <c r="DZ397" s="261"/>
      <c r="EA397" s="261"/>
      <c r="EB397" s="261"/>
    </row>
    <row r="398" s="28" customFormat="1" customHeight="1" spans="1:132">
      <c r="A398" s="283" t="s">
        <v>3944</v>
      </c>
      <c r="B398" s="95"/>
      <c r="C398" s="95" t="s">
        <v>2477</v>
      </c>
      <c r="D398" s="290" t="s">
        <v>1143</v>
      </c>
      <c r="E398" s="109" t="s">
        <v>1144</v>
      </c>
      <c r="F398" s="110"/>
      <c r="G398" s="99">
        <f t="shared" si="64"/>
        <v>0</v>
      </c>
      <c r="H398" s="100"/>
      <c r="I398" s="150">
        <f t="shared" si="65"/>
        <v>0</v>
      </c>
      <c r="J398" s="151">
        <f t="shared" si="58"/>
        <v>0</v>
      </c>
      <c r="K398" s="35"/>
      <c r="L398" s="157"/>
      <c r="M398" s="154">
        <f t="shared" si="59"/>
        <v>0</v>
      </c>
      <c r="N398" s="282">
        <f t="shared" si="60"/>
        <v>0</v>
      </c>
      <c r="O398" s="152"/>
      <c r="P398" s="152"/>
      <c r="Q398" s="152"/>
      <c r="R398" s="152"/>
      <c r="S398" s="152"/>
      <c r="T398" s="175"/>
      <c r="U398" s="176"/>
      <c r="V398" s="176"/>
      <c r="W398" s="176"/>
      <c r="X398" s="177"/>
      <c r="Y398" s="175"/>
      <c r="Z398" s="176"/>
      <c r="AA398" s="176"/>
      <c r="AB398" s="205"/>
      <c r="AC398" s="43"/>
      <c r="AD398" s="44"/>
      <c r="AE398" s="44"/>
      <c r="AF398" s="45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47"/>
      <c r="AR398" s="48"/>
      <c r="AS398" s="47"/>
      <c r="AT398" s="47"/>
      <c r="AU398" s="47"/>
      <c r="AV398" s="47"/>
      <c r="AW398" s="49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50"/>
      <c r="BL398" s="178"/>
      <c r="BM398" s="178"/>
      <c r="BN398" s="178"/>
      <c r="BO398" s="46"/>
      <c r="BP398" s="46"/>
      <c r="BQ398" s="46"/>
      <c r="BR398" s="46"/>
      <c r="BS398" s="46"/>
      <c r="BT398" s="46"/>
      <c r="BU398" s="46"/>
      <c r="BV398" s="51"/>
      <c r="BW398" s="52">
        <f t="shared" si="57"/>
        <v>0</v>
      </c>
      <c r="BX398" s="53">
        <f t="shared" si="61"/>
        <v>0</v>
      </c>
      <c r="BY398" s="53">
        <f t="shared" si="62"/>
        <v>0</v>
      </c>
      <c r="BZ398" s="54"/>
      <c r="CA398" s="261"/>
      <c r="CB398" s="261"/>
      <c r="CC398" s="261"/>
      <c r="CD398" s="261"/>
      <c r="CE398" s="261"/>
      <c r="CF398" s="261"/>
      <c r="CG398" s="261"/>
      <c r="CH398" s="261"/>
      <c r="CI398" s="261"/>
      <c r="CJ398" s="261"/>
      <c r="CK398" s="261"/>
      <c r="CL398" s="261"/>
      <c r="CM398" s="261"/>
      <c r="CN398" s="261"/>
      <c r="CO398" s="261">
        <f t="shared" si="63"/>
        <v>0</v>
      </c>
      <c r="CP398" s="261"/>
      <c r="CQ398" s="261"/>
      <c r="CR398" s="261"/>
      <c r="CS398" s="261"/>
      <c r="CT398" s="261"/>
      <c r="CU398" s="261"/>
      <c r="CV398" s="261"/>
      <c r="CW398" s="261"/>
      <c r="CX398" s="261"/>
      <c r="CY398" s="261"/>
      <c r="CZ398" s="261"/>
      <c r="DA398" s="261"/>
      <c r="DB398" s="261"/>
      <c r="DC398" s="261"/>
      <c r="DD398" s="261"/>
      <c r="DE398" s="261"/>
      <c r="DF398" s="261"/>
      <c r="DG398" s="261"/>
      <c r="DH398" s="261"/>
      <c r="DI398" s="261"/>
      <c r="DJ398" s="261"/>
      <c r="DK398" s="261"/>
      <c r="DL398" s="261"/>
      <c r="DM398" s="261"/>
      <c r="DN398" s="261"/>
      <c r="DO398" s="261"/>
      <c r="DP398" s="261"/>
      <c r="DQ398" s="261"/>
      <c r="DR398" s="261"/>
      <c r="DS398" s="261"/>
      <c r="DT398" s="261"/>
      <c r="DU398" s="261"/>
      <c r="DV398" s="261"/>
      <c r="DW398" s="261"/>
      <c r="DX398" s="261"/>
      <c r="DY398" s="261"/>
      <c r="DZ398" s="261"/>
      <c r="EA398" s="261"/>
      <c r="EB398" s="261"/>
    </row>
    <row r="399" s="28" customFormat="1" customHeight="1" spans="1:132">
      <c r="A399" s="283" t="s">
        <v>3944</v>
      </c>
      <c r="B399" s="95"/>
      <c r="C399" s="95" t="s">
        <v>2477</v>
      </c>
      <c r="D399" s="290" t="s">
        <v>1145</v>
      </c>
      <c r="E399" s="109" t="s">
        <v>1146</v>
      </c>
      <c r="F399" s="110"/>
      <c r="G399" s="99">
        <f t="shared" si="64"/>
        <v>0</v>
      </c>
      <c r="H399" s="100"/>
      <c r="I399" s="150">
        <f t="shared" si="65"/>
        <v>0</v>
      </c>
      <c r="J399" s="151">
        <f t="shared" si="58"/>
        <v>0</v>
      </c>
      <c r="K399" s="35"/>
      <c r="L399" s="157"/>
      <c r="M399" s="154">
        <f t="shared" si="59"/>
        <v>0</v>
      </c>
      <c r="N399" s="282">
        <f t="shared" si="60"/>
        <v>0</v>
      </c>
      <c r="O399" s="152"/>
      <c r="P399" s="152"/>
      <c r="Q399" s="152"/>
      <c r="R399" s="152"/>
      <c r="S399" s="152"/>
      <c r="T399" s="175"/>
      <c r="U399" s="176"/>
      <c r="V399" s="176"/>
      <c r="W399" s="176"/>
      <c r="X399" s="177"/>
      <c r="Y399" s="175"/>
      <c r="Z399" s="176"/>
      <c r="AA399" s="176"/>
      <c r="AB399" s="205"/>
      <c r="AC399" s="43"/>
      <c r="AD399" s="44"/>
      <c r="AE399" s="44"/>
      <c r="AF399" s="45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47"/>
      <c r="AR399" s="48"/>
      <c r="AS399" s="47"/>
      <c r="AT399" s="47"/>
      <c r="AU399" s="47"/>
      <c r="AV399" s="47"/>
      <c r="AW399" s="49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50"/>
      <c r="BL399" s="178"/>
      <c r="BM399" s="178"/>
      <c r="BN399" s="178"/>
      <c r="BO399" s="46"/>
      <c r="BP399" s="46"/>
      <c r="BQ399" s="46"/>
      <c r="BR399" s="46"/>
      <c r="BS399" s="46"/>
      <c r="BT399" s="46"/>
      <c r="BU399" s="46"/>
      <c r="BV399" s="51"/>
      <c r="BW399" s="52">
        <f t="shared" si="57"/>
        <v>0</v>
      </c>
      <c r="BX399" s="53">
        <f t="shared" si="61"/>
        <v>0</v>
      </c>
      <c r="BY399" s="53">
        <f t="shared" si="62"/>
        <v>0</v>
      </c>
      <c r="BZ399" s="54"/>
      <c r="CA399" s="293"/>
      <c r="CB399" s="293"/>
      <c r="CC399" s="293"/>
      <c r="CD399" s="293"/>
      <c r="CE399" s="293"/>
      <c r="CF399" s="293"/>
      <c r="CG399" s="293"/>
      <c r="CH399" s="293"/>
      <c r="CI399" s="293"/>
      <c r="CJ399" s="293"/>
      <c r="CK399" s="293"/>
      <c r="CL399" s="293"/>
      <c r="CM399" s="293"/>
      <c r="CN399" s="293"/>
      <c r="CO399" s="261">
        <f t="shared" si="63"/>
        <v>0</v>
      </c>
      <c r="CP399" s="293"/>
      <c r="CQ399" s="293"/>
      <c r="CR399" s="293"/>
      <c r="CS399" s="293"/>
      <c r="CT399" s="293"/>
      <c r="CU399" s="293"/>
      <c r="CV399" s="293"/>
      <c r="CW399" s="293"/>
      <c r="CX399" s="293"/>
      <c r="CY399" s="293"/>
      <c r="CZ399" s="293"/>
      <c r="DA399" s="293"/>
      <c r="DB399" s="293"/>
      <c r="DC399" s="293"/>
      <c r="DD399" s="293"/>
      <c r="DE399" s="293"/>
      <c r="DF399" s="293"/>
      <c r="DG399" s="293"/>
      <c r="DH399" s="293"/>
      <c r="DI399" s="293"/>
      <c r="DJ399" s="293"/>
      <c r="DK399" s="293"/>
      <c r="DL399" s="293"/>
      <c r="DM399" s="293"/>
      <c r="DN399" s="293"/>
      <c r="DO399" s="293"/>
      <c r="DP399" s="293"/>
      <c r="DQ399" s="293"/>
      <c r="DR399" s="293"/>
      <c r="DS399" s="293"/>
      <c r="DT399" s="293"/>
      <c r="DU399" s="293"/>
      <c r="DV399" s="293"/>
      <c r="DW399" s="293"/>
      <c r="DX399" s="293"/>
      <c r="DY399" s="293"/>
      <c r="DZ399" s="293"/>
      <c r="EA399" s="293"/>
      <c r="EB399" s="293"/>
    </row>
    <row r="400" s="28" customFormat="1" customHeight="1" spans="1:132">
      <c r="A400" s="283" t="s">
        <v>3944</v>
      </c>
      <c r="B400" s="95"/>
      <c r="C400" s="95" t="s">
        <v>2477</v>
      </c>
      <c r="D400" s="290" t="s">
        <v>1147</v>
      </c>
      <c r="E400" s="109" t="s">
        <v>1148</v>
      </c>
      <c r="F400" s="110" t="s">
        <v>1148</v>
      </c>
      <c r="G400" s="99">
        <f t="shared" si="64"/>
        <v>0</v>
      </c>
      <c r="H400" s="100"/>
      <c r="I400" s="150">
        <f t="shared" si="65"/>
        <v>0</v>
      </c>
      <c r="J400" s="151">
        <f t="shared" si="58"/>
        <v>0</v>
      </c>
      <c r="K400" s="35"/>
      <c r="L400" s="157"/>
      <c r="M400" s="154">
        <f t="shared" si="59"/>
        <v>0</v>
      </c>
      <c r="N400" s="282">
        <f t="shared" si="60"/>
        <v>0</v>
      </c>
      <c r="O400" s="152"/>
      <c r="P400" s="152"/>
      <c r="Q400" s="152"/>
      <c r="R400" s="152"/>
      <c r="S400" s="152"/>
      <c r="T400" s="175"/>
      <c r="U400" s="176"/>
      <c r="V400" s="176"/>
      <c r="W400" s="176"/>
      <c r="X400" s="177"/>
      <c r="Y400" s="175"/>
      <c r="Z400" s="176"/>
      <c r="AA400" s="176"/>
      <c r="AB400" s="205"/>
      <c r="AC400" s="43"/>
      <c r="AD400" s="44"/>
      <c r="AE400" s="44"/>
      <c r="AF400" s="45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47"/>
      <c r="AR400" s="48"/>
      <c r="AS400" s="47"/>
      <c r="AT400" s="47"/>
      <c r="AU400" s="47"/>
      <c r="AV400" s="47"/>
      <c r="AW400" s="49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50"/>
      <c r="BL400" s="178"/>
      <c r="BM400" s="178"/>
      <c r="BN400" s="178"/>
      <c r="BO400" s="46"/>
      <c r="BP400" s="46"/>
      <c r="BQ400" s="46"/>
      <c r="BR400" s="46"/>
      <c r="BS400" s="46"/>
      <c r="BT400" s="46"/>
      <c r="BU400" s="46"/>
      <c r="BV400" s="51"/>
      <c r="BW400" s="52">
        <f t="shared" si="57"/>
        <v>0</v>
      </c>
      <c r="BX400" s="53">
        <f t="shared" si="61"/>
        <v>0</v>
      </c>
      <c r="BY400" s="53">
        <f t="shared" si="62"/>
        <v>0</v>
      </c>
      <c r="BZ400" s="54"/>
      <c r="CA400" s="293"/>
      <c r="CB400" s="293"/>
      <c r="CC400" s="293"/>
      <c r="CD400" s="293"/>
      <c r="CE400" s="293"/>
      <c r="CF400" s="293"/>
      <c r="CG400" s="293"/>
      <c r="CH400" s="293"/>
      <c r="CI400" s="293"/>
      <c r="CJ400" s="293"/>
      <c r="CK400" s="293"/>
      <c r="CL400" s="293"/>
      <c r="CM400" s="293"/>
      <c r="CN400" s="293"/>
      <c r="CO400" s="261">
        <f t="shared" si="63"/>
        <v>0</v>
      </c>
      <c r="CP400" s="293"/>
      <c r="CQ400" s="293"/>
      <c r="CR400" s="293"/>
      <c r="CS400" s="293"/>
      <c r="CT400" s="293"/>
      <c r="CU400" s="293"/>
      <c r="CV400" s="293"/>
      <c r="CW400" s="293"/>
      <c r="CX400" s="293"/>
      <c r="CY400" s="293"/>
      <c r="CZ400" s="293"/>
      <c r="DA400" s="293"/>
      <c r="DB400" s="293"/>
      <c r="DC400" s="293"/>
      <c r="DD400" s="293"/>
      <c r="DE400" s="293"/>
      <c r="DF400" s="293"/>
      <c r="DG400" s="293"/>
      <c r="DH400" s="293"/>
      <c r="DI400" s="293"/>
      <c r="DJ400" s="293"/>
      <c r="DK400" s="293"/>
      <c r="DL400" s="293"/>
      <c r="DM400" s="293"/>
      <c r="DN400" s="293"/>
      <c r="DO400" s="293"/>
      <c r="DP400" s="293"/>
      <c r="DQ400" s="293"/>
      <c r="DR400" s="293"/>
      <c r="DS400" s="293"/>
      <c r="DT400" s="293"/>
      <c r="DU400" s="293"/>
      <c r="DV400" s="293"/>
      <c r="DW400" s="293"/>
      <c r="DX400" s="293"/>
      <c r="DY400" s="293"/>
      <c r="DZ400" s="293"/>
      <c r="EA400" s="293"/>
      <c r="EB400" s="293"/>
    </row>
    <row r="401" s="28" customFormat="1" customHeight="1" spans="1:132">
      <c r="A401" s="283" t="s">
        <v>3944</v>
      </c>
      <c r="B401" s="95"/>
      <c r="C401" s="95" t="s">
        <v>2477</v>
      </c>
      <c r="D401" s="290" t="s">
        <v>1149</v>
      </c>
      <c r="E401" s="109" t="s">
        <v>1150</v>
      </c>
      <c r="F401" s="110"/>
      <c r="G401" s="99">
        <f t="shared" si="64"/>
        <v>0</v>
      </c>
      <c r="H401" s="100"/>
      <c r="I401" s="150">
        <f t="shared" si="65"/>
        <v>0</v>
      </c>
      <c r="J401" s="151">
        <f t="shared" si="58"/>
        <v>0</v>
      </c>
      <c r="K401" s="35"/>
      <c r="L401" s="157"/>
      <c r="M401" s="154">
        <f t="shared" si="59"/>
        <v>0</v>
      </c>
      <c r="N401" s="282">
        <f t="shared" si="60"/>
        <v>0</v>
      </c>
      <c r="O401" s="152"/>
      <c r="P401" s="152"/>
      <c r="Q401" s="152"/>
      <c r="R401" s="152"/>
      <c r="S401" s="152"/>
      <c r="T401" s="175"/>
      <c r="U401" s="176"/>
      <c r="V401" s="176"/>
      <c r="W401" s="176"/>
      <c r="X401" s="177"/>
      <c r="Y401" s="175"/>
      <c r="Z401" s="176"/>
      <c r="AA401" s="176"/>
      <c r="AB401" s="205"/>
      <c r="AC401" s="43"/>
      <c r="AD401" s="44"/>
      <c r="AE401" s="44"/>
      <c r="AF401" s="45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47"/>
      <c r="AR401" s="48"/>
      <c r="AS401" s="47"/>
      <c r="AT401" s="47"/>
      <c r="AU401" s="47"/>
      <c r="AV401" s="47"/>
      <c r="AW401" s="49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50"/>
      <c r="BL401" s="178"/>
      <c r="BM401" s="178"/>
      <c r="BN401" s="178"/>
      <c r="BO401" s="46"/>
      <c r="BP401" s="46"/>
      <c r="BQ401" s="46"/>
      <c r="BR401" s="46"/>
      <c r="BS401" s="46"/>
      <c r="BT401" s="46"/>
      <c r="BU401" s="46"/>
      <c r="BV401" s="51"/>
      <c r="BW401" s="52">
        <f t="shared" si="57"/>
        <v>0</v>
      </c>
      <c r="BX401" s="53">
        <f t="shared" si="61"/>
        <v>0</v>
      </c>
      <c r="BY401" s="53">
        <f t="shared" si="62"/>
        <v>0</v>
      </c>
      <c r="BZ401" s="54"/>
      <c r="CA401" s="293"/>
      <c r="CB401" s="293"/>
      <c r="CC401" s="293"/>
      <c r="CD401" s="293"/>
      <c r="CE401" s="293"/>
      <c r="CF401" s="293"/>
      <c r="CG401" s="293"/>
      <c r="CH401" s="293"/>
      <c r="CI401" s="293"/>
      <c r="CJ401" s="293"/>
      <c r="CK401" s="293"/>
      <c r="CL401" s="293"/>
      <c r="CM401" s="293"/>
      <c r="CN401" s="293"/>
      <c r="CO401" s="261">
        <f t="shared" si="63"/>
        <v>0</v>
      </c>
      <c r="CP401" s="293"/>
      <c r="CQ401" s="293"/>
      <c r="CR401" s="293"/>
      <c r="CS401" s="293"/>
      <c r="CT401" s="293"/>
      <c r="CU401" s="293"/>
      <c r="CV401" s="293"/>
      <c r="CW401" s="293"/>
      <c r="CX401" s="293"/>
      <c r="CY401" s="293"/>
      <c r="CZ401" s="293"/>
      <c r="DA401" s="293"/>
      <c r="DB401" s="293"/>
      <c r="DC401" s="293"/>
      <c r="DD401" s="293"/>
      <c r="DE401" s="293"/>
      <c r="DF401" s="293"/>
      <c r="DG401" s="293"/>
      <c r="DH401" s="293"/>
      <c r="DI401" s="293"/>
      <c r="DJ401" s="293"/>
      <c r="DK401" s="293"/>
      <c r="DL401" s="293"/>
      <c r="DM401" s="293"/>
      <c r="DN401" s="293"/>
      <c r="DO401" s="293"/>
      <c r="DP401" s="293"/>
      <c r="DQ401" s="293"/>
      <c r="DR401" s="293"/>
      <c r="DS401" s="293"/>
      <c r="DT401" s="293"/>
      <c r="DU401" s="293"/>
      <c r="DV401" s="293"/>
      <c r="DW401" s="293"/>
      <c r="DX401" s="293"/>
      <c r="DY401" s="293"/>
      <c r="DZ401" s="293"/>
      <c r="EA401" s="293"/>
      <c r="EB401" s="293"/>
    </row>
    <row r="402" s="28" customFormat="1" customHeight="1" spans="1:132">
      <c r="A402" s="283" t="s">
        <v>3944</v>
      </c>
      <c r="B402" s="95"/>
      <c r="C402" s="95" t="s">
        <v>2477</v>
      </c>
      <c r="D402" s="290" t="s">
        <v>1151</v>
      </c>
      <c r="E402" s="109" t="s">
        <v>1152</v>
      </c>
      <c r="F402" s="110"/>
      <c r="G402" s="99">
        <f t="shared" si="64"/>
        <v>0</v>
      </c>
      <c r="H402" s="100"/>
      <c r="I402" s="150">
        <f t="shared" si="65"/>
        <v>0</v>
      </c>
      <c r="J402" s="151">
        <f t="shared" si="58"/>
        <v>0</v>
      </c>
      <c r="K402" s="35"/>
      <c r="L402" s="157"/>
      <c r="M402" s="154">
        <f t="shared" si="59"/>
        <v>0</v>
      </c>
      <c r="N402" s="282">
        <f t="shared" si="60"/>
        <v>0</v>
      </c>
      <c r="O402" s="152"/>
      <c r="P402" s="152"/>
      <c r="Q402" s="152"/>
      <c r="R402" s="152"/>
      <c r="S402" s="152"/>
      <c r="T402" s="175"/>
      <c r="U402" s="176"/>
      <c r="V402" s="176"/>
      <c r="W402" s="176"/>
      <c r="X402" s="177"/>
      <c r="Y402" s="175"/>
      <c r="Z402" s="176"/>
      <c r="AA402" s="176"/>
      <c r="AB402" s="205"/>
      <c r="AC402" s="43"/>
      <c r="AD402" s="44"/>
      <c r="AE402" s="44"/>
      <c r="AF402" s="45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47"/>
      <c r="AR402" s="48"/>
      <c r="AS402" s="47"/>
      <c r="AT402" s="47"/>
      <c r="AU402" s="47"/>
      <c r="AV402" s="47"/>
      <c r="AW402" s="49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50"/>
      <c r="BL402" s="178"/>
      <c r="BM402" s="178"/>
      <c r="BN402" s="178"/>
      <c r="BO402" s="46"/>
      <c r="BP402" s="46"/>
      <c r="BQ402" s="46"/>
      <c r="BR402" s="46"/>
      <c r="BS402" s="46"/>
      <c r="BT402" s="46"/>
      <c r="BU402" s="46"/>
      <c r="BV402" s="51"/>
      <c r="BW402" s="52">
        <f t="shared" si="57"/>
        <v>0</v>
      </c>
      <c r="BX402" s="53">
        <f t="shared" si="61"/>
        <v>0</v>
      </c>
      <c r="BY402" s="53">
        <f t="shared" si="62"/>
        <v>0</v>
      </c>
      <c r="BZ402" s="54"/>
      <c r="CA402" s="293"/>
      <c r="CB402" s="293"/>
      <c r="CC402" s="293"/>
      <c r="CD402" s="293"/>
      <c r="CE402" s="293"/>
      <c r="CF402" s="293"/>
      <c r="CG402" s="293"/>
      <c r="CH402" s="293"/>
      <c r="CI402" s="293"/>
      <c r="CJ402" s="293"/>
      <c r="CK402" s="293"/>
      <c r="CL402" s="293"/>
      <c r="CM402" s="293"/>
      <c r="CN402" s="293"/>
      <c r="CO402" s="261">
        <f t="shared" si="63"/>
        <v>0</v>
      </c>
      <c r="CP402" s="293"/>
      <c r="CQ402" s="293"/>
      <c r="CR402" s="293"/>
      <c r="CS402" s="293"/>
      <c r="CT402" s="293"/>
      <c r="CU402" s="293"/>
      <c r="CV402" s="293"/>
      <c r="CW402" s="293"/>
      <c r="CX402" s="293"/>
      <c r="CY402" s="293"/>
      <c r="CZ402" s="293"/>
      <c r="DA402" s="293"/>
      <c r="DB402" s="293"/>
      <c r="DC402" s="293"/>
      <c r="DD402" s="293"/>
      <c r="DE402" s="293"/>
      <c r="DF402" s="293"/>
      <c r="DG402" s="293"/>
      <c r="DH402" s="293"/>
      <c r="DI402" s="293"/>
      <c r="DJ402" s="293"/>
      <c r="DK402" s="293"/>
      <c r="DL402" s="293"/>
      <c r="DM402" s="293"/>
      <c r="DN402" s="293"/>
      <c r="DO402" s="293"/>
      <c r="DP402" s="293"/>
      <c r="DQ402" s="293"/>
      <c r="DR402" s="293"/>
      <c r="DS402" s="293"/>
      <c r="DT402" s="293"/>
      <c r="DU402" s="293"/>
      <c r="DV402" s="293"/>
      <c r="DW402" s="293"/>
      <c r="DX402" s="293"/>
      <c r="DY402" s="293"/>
      <c r="DZ402" s="293"/>
      <c r="EA402" s="293"/>
      <c r="EB402" s="293"/>
    </row>
    <row r="403" s="28" customFormat="1" customHeight="1" spans="1:132">
      <c r="A403" s="283" t="s">
        <v>3944</v>
      </c>
      <c r="B403" s="95"/>
      <c r="C403" s="95"/>
      <c r="D403" s="302" t="s">
        <v>1153</v>
      </c>
      <c r="E403" s="287" t="s">
        <v>1154</v>
      </c>
      <c r="F403" s="288"/>
      <c r="G403" s="99">
        <f t="shared" si="64"/>
        <v>0</v>
      </c>
      <c r="H403" s="289"/>
      <c r="I403" s="150">
        <f t="shared" si="65"/>
        <v>0</v>
      </c>
      <c r="J403" s="151">
        <f t="shared" si="58"/>
        <v>0</v>
      </c>
      <c r="K403" s="35"/>
      <c r="L403" s="157"/>
      <c r="M403" s="154">
        <f t="shared" si="59"/>
        <v>0</v>
      </c>
      <c r="N403" s="282">
        <f t="shared" si="60"/>
        <v>0</v>
      </c>
      <c r="O403" s="152"/>
      <c r="P403" s="152"/>
      <c r="Q403" s="152"/>
      <c r="R403" s="152"/>
      <c r="S403" s="152"/>
      <c r="T403" s="175"/>
      <c r="U403" s="176"/>
      <c r="V403" s="176"/>
      <c r="W403" s="176"/>
      <c r="X403" s="177"/>
      <c r="Y403" s="175"/>
      <c r="Z403" s="176"/>
      <c r="AA403" s="176"/>
      <c r="AB403" s="205"/>
      <c r="AC403" s="43"/>
      <c r="AD403" s="44"/>
      <c r="AE403" s="44"/>
      <c r="AF403" s="45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47"/>
      <c r="AR403" s="48"/>
      <c r="AS403" s="47"/>
      <c r="AT403" s="47"/>
      <c r="AU403" s="47"/>
      <c r="AV403" s="47"/>
      <c r="AW403" s="49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50"/>
      <c r="BL403" s="178"/>
      <c r="BM403" s="178"/>
      <c r="BN403" s="178"/>
      <c r="BO403" s="46"/>
      <c r="BP403" s="46"/>
      <c r="BQ403" s="46"/>
      <c r="BR403" s="46"/>
      <c r="BS403" s="46"/>
      <c r="BT403" s="46"/>
      <c r="BU403" s="46"/>
      <c r="BV403" s="51"/>
      <c r="BW403" s="52">
        <f t="shared" si="57"/>
        <v>0</v>
      </c>
      <c r="BX403" s="53">
        <f t="shared" si="61"/>
        <v>0</v>
      </c>
      <c r="BY403" s="53">
        <f t="shared" si="62"/>
        <v>0</v>
      </c>
      <c r="BZ403" s="54"/>
      <c r="CA403" s="293"/>
      <c r="CB403" s="293"/>
      <c r="CC403" s="293"/>
      <c r="CD403" s="293"/>
      <c r="CE403" s="293"/>
      <c r="CF403" s="293"/>
      <c r="CG403" s="293"/>
      <c r="CH403" s="293"/>
      <c r="CI403" s="293"/>
      <c r="CJ403" s="293"/>
      <c r="CK403" s="293"/>
      <c r="CL403" s="293"/>
      <c r="CM403" s="293"/>
      <c r="CN403" s="293"/>
      <c r="CO403" s="261">
        <f t="shared" si="63"/>
        <v>0</v>
      </c>
      <c r="CP403" s="293"/>
      <c r="CQ403" s="293"/>
      <c r="CR403" s="293"/>
      <c r="CS403" s="293"/>
      <c r="CT403" s="293"/>
      <c r="CU403" s="293"/>
      <c r="CV403" s="293"/>
      <c r="CW403" s="293"/>
      <c r="CX403" s="293"/>
      <c r="CY403" s="293"/>
      <c r="CZ403" s="293"/>
      <c r="DA403" s="293"/>
      <c r="DB403" s="293"/>
      <c r="DC403" s="293"/>
      <c r="DD403" s="293"/>
      <c r="DE403" s="293"/>
      <c r="DF403" s="293"/>
      <c r="DG403" s="293"/>
      <c r="DH403" s="293"/>
      <c r="DI403" s="293"/>
      <c r="DJ403" s="293"/>
      <c r="DK403" s="293"/>
      <c r="DL403" s="293"/>
      <c r="DM403" s="293"/>
      <c r="DN403" s="293"/>
      <c r="DO403" s="293"/>
      <c r="DP403" s="293"/>
      <c r="DQ403" s="293"/>
      <c r="DR403" s="293"/>
      <c r="DS403" s="293"/>
      <c r="DT403" s="293"/>
      <c r="DU403" s="293"/>
      <c r="DV403" s="293"/>
      <c r="DW403" s="293"/>
      <c r="DX403" s="293"/>
      <c r="DY403" s="293"/>
      <c r="DZ403" s="293"/>
      <c r="EA403" s="293"/>
      <c r="EB403" s="293"/>
    </row>
    <row r="404" s="28" customFormat="1" customHeight="1" spans="1:132">
      <c r="A404" s="283" t="s">
        <v>3944</v>
      </c>
      <c r="B404" s="95"/>
      <c r="C404" s="95"/>
      <c r="D404" s="302" t="s">
        <v>1155</v>
      </c>
      <c r="E404" s="287" t="s">
        <v>1156</v>
      </c>
      <c r="F404" s="288"/>
      <c r="G404" s="99">
        <f t="shared" si="64"/>
        <v>0</v>
      </c>
      <c r="H404" s="289"/>
      <c r="I404" s="150">
        <f t="shared" si="65"/>
        <v>0</v>
      </c>
      <c r="J404" s="151">
        <f t="shared" si="58"/>
        <v>0</v>
      </c>
      <c r="K404" s="35"/>
      <c r="L404" s="157"/>
      <c r="M404" s="154">
        <f t="shared" si="59"/>
        <v>0</v>
      </c>
      <c r="N404" s="282">
        <f t="shared" si="60"/>
        <v>0</v>
      </c>
      <c r="O404" s="152"/>
      <c r="P404" s="152"/>
      <c r="Q404" s="152"/>
      <c r="R404" s="152"/>
      <c r="S404" s="152"/>
      <c r="T404" s="175"/>
      <c r="U404" s="176"/>
      <c r="V404" s="176"/>
      <c r="W404" s="176"/>
      <c r="X404" s="177"/>
      <c r="Y404" s="175"/>
      <c r="Z404" s="176"/>
      <c r="AA404" s="176"/>
      <c r="AB404" s="205"/>
      <c r="AC404" s="43"/>
      <c r="AD404" s="44"/>
      <c r="AE404" s="44"/>
      <c r="AF404" s="45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47"/>
      <c r="AR404" s="48"/>
      <c r="AS404" s="47"/>
      <c r="AT404" s="47"/>
      <c r="AU404" s="47"/>
      <c r="AV404" s="47"/>
      <c r="AW404" s="49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50"/>
      <c r="BL404" s="178"/>
      <c r="BM404" s="178"/>
      <c r="BN404" s="178"/>
      <c r="BO404" s="46"/>
      <c r="BP404" s="46"/>
      <c r="BQ404" s="46"/>
      <c r="BR404" s="46"/>
      <c r="BS404" s="46"/>
      <c r="BT404" s="46"/>
      <c r="BU404" s="46"/>
      <c r="BV404" s="51"/>
      <c r="BW404" s="52">
        <f t="shared" si="57"/>
        <v>0</v>
      </c>
      <c r="BX404" s="53">
        <f t="shared" si="61"/>
        <v>0</v>
      </c>
      <c r="BY404" s="53">
        <f t="shared" si="62"/>
        <v>0</v>
      </c>
      <c r="BZ404" s="54"/>
      <c r="CA404" s="262"/>
      <c r="CB404" s="262"/>
      <c r="CC404" s="262"/>
      <c r="CD404" s="262"/>
      <c r="CE404" s="262"/>
      <c r="CF404" s="262"/>
      <c r="CG404" s="262"/>
      <c r="CH404" s="262"/>
      <c r="CI404" s="262"/>
      <c r="CJ404" s="262"/>
      <c r="CK404" s="262"/>
      <c r="CL404" s="262"/>
      <c r="CM404" s="262"/>
      <c r="CN404" s="262"/>
      <c r="CO404" s="261">
        <f t="shared" si="63"/>
        <v>0</v>
      </c>
      <c r="CP404" s="262"/>
      <c r="CQ404" s="262"/>
      <c r="CR404" s="262"/>
      <c r="CS404" s="262"/>
      <c r="CT404" s="262"/>
      <c r="CU404" s="262"/>
      <c r="CV404" s="262"/>
      <c r="CW404" s="262"/>
      <c r="CX404" s="262"/>
      <c r="CY404" s="262"/>
      <c r="CZ404" s="262"/>
      <c r="DA404" s="262"/>
      <c r="DB404" s="262"/>
      <c r="DC404" s="262"/>
      <c r="DD404" s="262"/>
      <c r="DE404" s="262"/>
      <c r="DF404" s="262"/>
      <c r="DG404" s="262"/>
      <c r="DH404" s="262"/>
      <c r="DI404" s="262"/>
      <c r="DJ404" s="262"/>
      <c r="DK404" s="262"/>
      <c r="DL404" s="262"/>
      <c r="DM404" s="262"/>
      <c r="DN404" s="262"/>
      <c r="DO404" s="262"/>
      <c r="DP404" s="262"/>
      <c r="DQ404" s="262"/>
      <c r="DR404" s="262"/>
      <c r="DS404" s="262"/>
      <c r="DT404" s="262"/>
      <c r="DU404" s="262"/>
      <c r="DV404" s="262"/>
      <c r="DW404" s="262"/>
      <c r="DX404" s="262"/>
      <c r="DY404" s="262"/>
      <c r="DZ404" s="262"/>
      <c r="EA404" s="262"/>
      <c r="EB404" s="262"/>
    </row>
    <row r="405" s="28" customFormat="1" customHeight="1" spans="1:132">
      <c r="A405" s="283" t="s">
        <v>3944</v>
      </c>
      <c r="B405" s="95"/>
      <c r="C405" s="95"/>
      <c r="D405" s="302" t="s">
        <v>1157</v>
      </c>
      <c r="E405" s="287" t="s">
        <v>1158</v>
      </c>
      <c r="F405" s="288"/>
      <c r="G405" s="99">
        <f t="shared" si="64"/>
        <v>0</v>
      </c>
      <c r="H405" s="289"/>
      <c r="I405" s="150">
        <f t="shared" si="65"/>
        <v>0</v>
      </c>
      <c r="J405" s="151">
        <f t="shared" si="58"/>
        <v>0</v>
      </c>
      <c r="K405" s="35"/>
      <c r="L405" s="157"/>
      <c r="M405" s="154">
        <f t="shared" si="59"/>
        <v>0</v>
      </c>
      <c r="N405" s="282">
        <f t="shared" si="60"/>
        <v>0</v>
      </c>
      <c r="O405" s="152"/>
      <c r="P405" s="152"/>
      <c r="Q405" s="152"/>
      <c r="R405" s="152"/>
      <c r="S405" s="152"/>
      <c r="T405" s="175"/>
      <c r="U405" s="176"/>
      <c r="V405" s="176"/>
      <c r="W405" s="176"/>
      <c r="X405" s="177"/>
      <c r="Y405" s="175"/>
      <c r="Z405" s="176"/>
      <c r="AA405" s="176"/>
      <c r="AB405" s="205"/>
      <c r="AC405" s="43"/>
      <c r="AD405" s="44"/>
      <c r="AE405" s="44"/>
      <c r="AF405" s="45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47"/>
      <c r="AR405" s="48"/>
      <c r="AS405" s="47"/>
      <c r="AT405" s="47"/>
      <c r="AU405" s="47"/>
      <c r="AV405" s="47"/>
      <c r="AW405" s="49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50"/>
      <c r="BL405" s="178"/>
      <c r="BM405" s="178"/>
      <c r="BN405" s="178"/>
      <c r="BO405" s="46"/>
      <c r="BP405" s="46"/>
      <c r="BQ405" s="46"/>
      <c r="BR405" s="46"/>
      <c r="BS405" s="46"/>
      <c r="BT405" s="46"/>
      <c r="BU405" s="46"/>
      <c r="BV405" s="51"/>
      <c r="BW405" s="52">
        <f t="shared" si="57"/>
        <v>0</v>
      </c>
      <c r="BX405" s="53">
        <f t="shared" si="61"/>
        <v>0</v>
      </c>
      <c r="BY405" s="53">
        <f t="shared" si="62"/>
        <v>0</v>
      </c>
      <c r="BZ405" s="54"/>
      <c r="CA405" s="262"/>
      <c r="CB405" s="262"/>
      <c r="CC405" s="262"/>
      <c r="CD405" s="262"/>
      <c r="CE405" s="262"/>
      <c r="CF405" s="262"/>
      <c r="CG405" s="262"/>
      <c r="CH405" s="262"/>
      <c r="CI405" s="262"/>
      <c r="CJ405" s="262"/>
      <c r="CK405" s="262"/>
      <c r="CL405" s="262"/>
      <c r="CM405" s="262"/>
      <c r="CN405" s="262"/>
      <c r="CO405" s="261">
        <f t="shared" si="63"/>
        <v>0</v>
      </c>
      <c r="CP405" s="262"/>
      <c r="CQ405" s="262"/>
      <c r="CR405" s="262"/>
      <c r="CS405" s="262"/>
      <c r="CT405" s="262"/>
      <c r="CU405" s="262"/>
      <c r="CV405" s="262"/>
      <c r="CW405" s="262"/>
      <c r="CX405" s="262"/>
      <c r="CY405" s="262"/>
      <c r="CZ405" s="262"/>
      <c r="DA405" s="262"/>
      <c r="DB405" s="262"/>
      <c r="DC405" s="262"/>
      <c r="DD405" s="262"/>
      <c r="DE405" s="262"/>
      <c r="DF405" s="262"/>
      <c r="DG405" s="262"/>
      <c r="DH405" s="262"/>
      <c r="DI405" s="262"/>
      <c r="DJ405" s="262"/>
      <c r="DK405" s="262"/>
      <c r="DL405" s="262"/>
      <c r="DM405" s="262"/>
      <c r="DN405" s="262"/>
      <c r="DO405" s="262"/>
      <c r="DP405" s="262"/>
      <c r="DQ405" s="262"/>
      <c r="DR405" s="262"/>
      <c r="DS405" s="262"/>
      <c r="DT405" s="262"/>
      <c r="DU405" s="262"/>
      <c r="DV405" s="262"/>
      <c r="DW405" s="262"/>
      <c r="DX405" s="262"/>
      <c r="DY405" s="262"/>
      <c r="DZ405" s="262"/>
      <c r="EA405" s="262"/>
      <c r="EB405" s="262"/>
    </row>
    <row r="406" s="28" customFormat="1" customHeight="1" spans="1:132">
      <c r="A406" s="283" t="s">
        <v>3944</v>
      </c>
      <c r="B406" s="95"/>
      <c r="C406" s="95"/>
      <c r="D406" s="302" t="s">
        <v>1159</v>
      </c>
      <c r="E406" s="287" t="s">
        <v>1160</v>
      </c>
      <c r="F406" s="288"/>
      <c r="G406" s="99">
        <f t="shared" si="64"/>
        <v>0</v>
      </c>
      <c r="H406" s="289"/>
      <c r="I406" s="150">
        <f t="shared" si="65"/>
        <v>0</v>
      </c>
      <c r="J406" s="151">
        <f t="shared" si="58"/>
        <v>0</v>
      </c>
      <c r="K406" s="35"/>
      <c r="L406" s="157"/>
      <c r="M406" s="33">
        <f t="shared" si="59"/>
        <v>0</v>
      </c>
      <c r="N406" s="38">
        <f t="shared" si="60"/>
        <v>0</v>
      </c>
      <c r="O406" s="152"/>
      <c r="P406" s="152"/>
      <c r="Q406" s="152"/>
      <c r="R406" s="152"/>
      <c r="S406" s="152"/>
      <c r="T406" s="175"/>
      <c r="U406" s="176"/>
      <c r="V406" s="176"/>
      <c r="W406" s="176"/>
      <c r="X406" s="177"/>
      <c r="Y406" s="175"/>
      <c r="Z406" s="176"/>
      <c r="AA406" s="176"/>
      <c r="AB406" s="205"/>
      <c r="AC406" s="43"/>
      <c r="AD406" s="44"/>
      <c r="AE406" s="44"/>
      <c r="AF406" s="45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47"/>
      <c r="AR406" s="48"/>
      <c r="AS406" s="47"/>
      <c r="AT406" s="47"/>
      <c r="AU406" s="47"/>
      <c r="AV406" s="47"/>
      <c r="AW406" s="49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50"/>
      <c r="BL406" s="178"/>
      <c r="BM406" s="178"/>
      <c r="BN406" s="178"/>
      <c r="BO406" s="46"/>
      <c r="BP406" s="46"/>
      <c r="BQ406" s="46"/>
      <c r="BR406" s="46"/>
      <c r="BS406" s="46"/>
      <c r="BT406" s="46"/>
      <c r="BU406" s="46"/>
      <c r="BV406" s="51"/>
      <c r="BW406" s="52">
        <f t="shared" si="57"/>
        <v>0</v>
      </c>
      <c r="BX406" s="53">
        <f t="shared" si="61"/>
        <v>0</v>
      </c>
      <c r="BY406" s="53">
        <f t="shared" si="62"/>
        <v>0</v>
      </c>
      <c r="BZ406" s="54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261">
        <f t="shared" si="63"/>
        <v>0</v>
      </c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</row>
    <row r="407" s="28" customFormat="1" customHeight="1" spans="1:132">
      <c r="A407" s="283" t="s">
        <v>3944</v>
      </c>
      <c r="B407" s="95"/>
      <c r="C407" s="95"/>
      <c r="D407" s="302" t="s">
        <v>1161</v>
      </c>
      <c r="E407" s="287" t="s">
        <v>1162</v>
      </c>
      <c r="F407" s="288"/>
      <c r="G407" s="99">
        <f t="shared" si="64"/>
        <v>0</v>
      </c>
      <c r="H407" s="289"/>
      <c r="I407" s="150">
        <f t="shared" si="65"/>
        <v>0</v>
      </c>
      <c r="J407" s="151">
        <f t="shared" si="58"/>
        <v>0</v>
      </c>
      <c r="K407" s="35"/>
      <c r="L407" s="157"/>
      <c r="M407" s="33">
        <f t="shared" si="59"/>
        <v>0</v>
      </c>
      <c r="N407" s="38">
        <f t="shared" si="60"/>
        <v>0</v>
      </c>
      <c r="O407" s="152"/>
      <c r="P407" s="152"/>
      <c r="Q407" s="152"/>
      <c r="R407" s="152"/>
      <c r="S407" s="152"/>
      <c r="T407" s="175"/>
      <c r="U407" s="176"/>
      <c r="V407" s="176"/>
      <c r="W407" s="176"/>
      <c r="X407" s="177"/>
      <c r="Y407" s="175"/>
      <c r="Z407" s="176"/>
      <c r="AA407" s="176"/>
      <c r="AB407" s="205"/>
      <c r="AC407" s="43"/>
      <c r="AD407" s="44"/>
      <c r="AE407" s="44"/>
      <c r="AF407" s="45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47"/>
      <c r="AR407" s="48"/>
      <c r="AS407" s="47"/>
      <c r="AT407" s="47"/>
      <c r="AU407" s="47"/>
      <c r="AV407" s="47"/>
      <c r="AW407" s="49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50"/>
      <c r="BL407" s="178"/>
      <c r="BM407" s="178"/>
      <c r="BN407" s="178"/>
      <c r="BO407" s="46"/>
      <c r="BP407" s="46"/>
      <c r="BQ407" s="46"/>
      <c r="BR407" s="46"/>
      <c r="BS407" s="46"/>
      <c r="BT407" s="46"/>
      <c r="BU407" s="46"/>
      <c r="BV407" s="51"/>
      <c r="BW407" s="52">
        <f t="shared" si="57"/>
        <v>0</v>
      </c>
      <c r="BX407" s="53">
        <f t="shared" si="61"/>
        <v>0</v>
      </c>
      <c r="BY407" s="53">
        <f t="shared" si="62"/>
        <v>0</v>
      </c>
      <c r="BZ407" s="54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261">
        <f t="shared" si="63"/>
        <v>0</v>
      </c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</row>
    <row r="408" s="28" customFormat="1" customHeight="1" spans="1:132">
      <c r="A408" s="283" t="s">
        <v>3944</v>
      </c>
      <c r="B408" s="95"/>
      <c r="C408" s="95"/>
      <c r="D408" s="303" t="s">
        <v>1163</v>
      </c>
      <c r="E408" s="304" t="s">
        <v>1164</v>
      </c>
      <c r="F408" s="98" t="s">
        <v>1165</v>
      </c>
      <c r="G408" s="99">
        <f t="shared" si="64"/>
        <v>0</v>
      </c>
      <c r="H408" s="114"/>
      <c r="I408" s="150">
        <f t="shared" si="65"/>
        <v>0</v>
      </c>
      <c r="J408" s="151">
        <f t="shared" si="58"/>
        <v>0</v>
      </c>
      <c r="K408" s="35"/>
      <c r="L408" s="157"/>
      <c r="M408" s="33">
        <f t="shared" si="59"/>
        <v>0</v>
      </c>
      <c r="N408" s="38">
        <f t="shared" si="60"/>
        <v>0</v>
      </c>
      <c r="O408" s="152"/>
      <c r="P408" s="152"/>
      <c r="Q408" s="152"/>
      <c r="R408" s="152"/>
      <c r="S408" s="152"/>
      <c r="T408" s="175"/>
      <c r="U408" s="176"/>
      <c r="V408" s="176"/>
      <c r="W408" s="176"/>
      <c r="X408" s="177"/>
      <c r="Y408" s="175"/>
      <c r="Z408" s="176"/>
      <c r="AA408" s="176"/>
      <c r="AB408" s="205"/>
      <c r="AC408" s="43"/>
      <c r="AD408" s="44"/>
      <c r="AE408" s="44"/>
      <c r="AF408" s="45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47"/>
      <c r="AR408" s="48"/>
      <c r="AS408" s="47"/>
      <c r="AT408" s="47"/>
      <c r="AU408" s="47"/>
      <c r="AV408" s="47"/>
      <c r="AW408" s="49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50"/>
      <c r="BL408" s="178"/>
      <c r="BM408" s="178"/>
      <c r="BN408" s="178"/>
      <c r="BO408" s="46"/>
      <c r="BP408" s="46"/>
      <c r="BQ408" s="46"/>
      <c r="BR408" s="46"/>
      <c r="BS408" s="46"/>
      <c r="BT408" s="46"/>
      <c r="BU408" s="46"/>
      <c r="BV408" s="51"/>
      <c r="BW408" s="52">
        <f t="shared" si="57"/>
        <v>0</v>
      </c>
      <c r="BX408" s="53">
        <f t="shared" si="61"/>
        <v>0</v>
      </c>
      <c r="BY408" s="53">
        <f t="shared" si="62"/>
        <v>0</v>
      </c>
      <c r="BZ408" s="54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261">
        <f t="shared" si="63"/>
        <v>0</v>
      </c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</row>
    <row r="409" s="28" customFormat="1" customHeight="1" spans="1:132">
      <c r="A409" s="283" t="s">
        <v>3944</v>
      </c>
      <c r="B409" s="95"/>
      <c r="C409" s="95"/>
      <c r="D409" s="295" t="s">
        <v>1166</v>
      </c>
      <c r="E409" s="305"/>
      <c r="F409" s="98"/>
      <c r="G409" s="99">
        <f t="shared" si="64"/>
        <v>0</v>
      </c>
      <c r="H409" s="289"/>
      <c r="I409" s="150">
        <f t="shared" si="65"/>
        <v>0</v>
      </c>
      <c r="J409" s="151">
        <f t="shared" si="58"/>
        <v>0</v>
      </c>
      <c r="K409" s="35"/>
      <c r="L409" s="157"/>
      <c r="M409" s="33">
        <f t="shared" si="59"/>
        <v>0</v>
      </c>
      <c r="N409" s="38">
        <f t="shared" si="60"/>
        <v>0</v>
      </c>
      <c r="O409" s="152"/>
      <c r="P409" s="152"/>
      <c r="Q409" s="152"/>
      <c r="R409" s="152"/>
      <c r="S409" s="152"/>
      <c r="T409" s="175"/>
      <c r="U409" s="176"/>
      <c r="V409" s="176"/>
      <c r="W409" s="176"/>
      <c r="X409" s="177"/>
      <c r="Y409" s="175"/>
      <c r="Z409" s="176"/>
      <c r="AA409" s="176"/>
      <c r="AB409" s="205"/>
      <c r="AC409" s="43"/>
      <c r="AD409" s="44"/>
      <c r="AE409" s="44"/>
      <c r="AF409" s="45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47"/>
      <c r="AR409" s="48"/>
      <c r="AS409" s="47"/>
      <c r="AT409" s="47"/>
      <c r="AU409" s="47"/>
      <c r="AV409" s="47"/>
      <c r="AW409" s="49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50"/>
      <c r="BL409" s="178"/>
      <c r="BM409" s="178"/>
      <c r="BN409" s="178"/>
      <c r="BO409" s="46"/>
      <c r="BP409" s="46"/>
      <c r="BQ409" s="46"/>
      <c r="BR409" s="46"/>
      <c r="BS409" s="46"/>
      <c r="BT409" s="46"/>
      <c r="BU409" s="46"/>
      <c r="BV409" s="51"/>
      <c r="BW409" s="52">
        <f t="shared" si="57"/>
        <v>0</v>
      </c>
      <c r="BX409" s="53">
        <f t="shared" si="61"/>
        <v>0</v>
      </c>
      <c r="BY409" s="53">
        <f t="shared" si="62"/>
        <v>0</v>
      </c>
      <c r="BZ409" s="54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261">
        <f t="shared" si="63"/>
        <v>0</v>
      </c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</row>
    <row r="410" s="28" customFormat="1" customHeight="1" spans="1:132">
      <c r="A410" s="283"/>
      <c r="B410" s="95"/>
      <c r="C410" s="95"/>
      <c r="D410" s="102" t="s">
        <v>1167</v>
      </c>
      <c r="E410" s="306"/>
      <c r="F410" s="307" t="s">
        <v>1168</v>
      </c>
      <c r="G410" s="99">
        <f t="shared" si="64"/>
        <v>0</v>
      </c>
      <c r="H410" s="114"/>
      <c r="I410" s="150">
        <f t="shared" si="65"/>
        <v>0</v>
      </c>
      <c r="J410" s="151">
        <f t="shared" si="58"/>
        <v>0</v>
      </c>
      <c r="K410" s="37"/>
      <c r="L410" s="36"/>
      <c r="M410" s="33"/>
      <c r="N410" s="38"/>
      <c r="O410" s="158"/>
      <c r="P410" s="158"/>
      <c r="Q410" s="158"/>
      <c r="R410" s="158"/>
      <c r="S410" s="158"/>
      <c r="T410" s="40"/>
      <c r="U410" s="39"/>
      <c r="V410" s="39"/>
      <c r="W410" s="39"/>
      <c r="X410" s="41"/>
      <c r="Y410" s="40"/>
      <c r="Z410" s="39"/>
      <c r="AA410" s="39"/>
      <c r="AB410" s="42"/>
      <c r="AC410" s="43"/>
      <c r="AD410" s="44"/>
      <c r="AE410" s="44"/>
      <c r="AF410" s="45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47"/>
      <c r="AR410" s="48"/>
      <c r="AS410" s="47"/>
      <c r="AT410" s="47"/>
      <c r="AU410" s="47"/>
      <c r="AV410" s="47"/>
      <c r="AW410" s="49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50"/>
      <c r="BL410" s="178"/>
      <c r="BM410" s="178"/>
      <c r="BN410" s="178"/>
      <c r="BO410" s="46"/>
      <c r="BP410" s="46"/>
      <c r="BQ410" s="46"/>
      <c r="BR410" s="46"/>
      <c r="BS410" s="46"/>
      <c r="BT410" s="46"/>
      <c r="BU410" s="46"/>
      <c r="BV410" s="51"/>
      <c r="BW410" s="52">
        <f t="shared" si="57"/>
        <v>0</v>
      </c>
      <c r="BX410" s="53">
        <f t="shared" si="61"/>
        <v>0</v>
      </c>
      <c r="BY410" s="53">
        <f t="shared" si="62"/>
        <v>0</v>
      </c>
      <c r="BZ410" s="54"/>
      <c r="CA410" s="262"/>
      <c r="CB410" s="262"/>
      <c r="CC410" s="262"/>
      <c r="CD410" s="262"/>
      <c r="CE410" s="262"/>
      <c r="CF410" s="262"/>
      <c r="CG410" s="262"/>
      <c r="CH410" s="262"/>
      <c r="CI410" s="262"/>
      <c r="CJ410" s="262"/>
      <c r="CK410" s="262"/>
      <c r="CL410" s="262"/>
      <c r="CM410" s="262"/>
      <c r="CN410" s="262"/>
      <c r="CO410" s="261">
        <f t="shared" si="63"/>
        <v>0</v>
      </c>
      <c r="CP410" s="262"/>
      <c r="CQ410" s="262"/>
      <c r="CR410" s="262"/>
      <c r="CS410" s="262"/>
      <c r="CT410" s="262"/>
      <c r="CU410" s="262"/>
      <c r="CV410" s="262"/>
      <c r="CW410" s="262"/>
      <c r="CX410" s="262"/>
      <c r="CY410" s="262"/>
      <c r="CZ410" s="262"/>
      <c r="DA410" s="262"/>
      <c r="DB410" s="262"/>
      <c r="DC410" s="262"/>
      <c r="DD410" s="262"/>
      <c r="DE410" s="262"/>
      <c r="DF410" s="262"/>
      <c r="DG410" s="262"/>
      <c r="DH410" s="262"/>
      <c r="DI410" s="262"/>
      <c r="DJ410" s="262"/>
      <c r="DK410" s="262"/>
      <c r="DL410" s="262"/>
      <c r="DM410" s="262"/>
      <c r="DN410" s="262"/>
      <c r="DO410" s="262"/>
      <c r="DP410" s="262"/>
      <c r="DQ410" s="262"/>
      <c r="DR410" s="262"/>
      <c r="DS410" s="262"/>
      <c r="DT410" s="262"/>
      <c r="DU410" s="262"/>
      <c r="DV410" s="262"/>
      <c r="DW410" s="262"/>
      <c r="DX410" s="262"/>
      <c r="DY410" s="262"/>
      <c r="DZ410" s="262"/>
      <c r="EA410" s="262"/>
      <c r="EB410" s="262"/>
    </row>
    <row r="411" s="28" customFormat="1" customHeight="1" spans="1:132">
      <c r="A411" s="283"/>
      <c r="B411" s="95"/>
      <c r="C411" s="95"/>
      <c r="D411" s="104" t="s">
        <v>1169</v>
      </c>
      <c r="E411" s="305"/>
      <c r="F411" s="98" t="s">
        <v>1170</v>
      </c>
      <c r="G411" s="99">
        <f t="shared" si="64"/>
        <v>0</v>
      </c>
      <c r="H411" s="114"/>
      <c r="I411" s="150">
        <f t="shared" si="65"/>
        <v>0</v>
      </c>
      <c r="J411" s="151">
        <f t="shared" si="58"/>
        <v>0</v>
      </c>
      <c r="K411" s="37"/>
      <c r="L411" s="36"/>
      <c r="M411" s="33"/>
      <c r="N411" s="38"/>
      <c r="O411" s="158"/>
      <c r="P411" s="158"/>
      <c r="Q411" s="158"/>
      <c r="R411" s="158"/>
      <c r="S411" s="158"/>
      <c r="T411" s="40"/>
      <c r="U411" s="39"/>
      <c r="V411" s="39"/>
      <c r="W411" s="39"/>
      <c r="X411" s="41"/>
      <c r="Y411" s="40"/>
      <c r="Z411" s="39"/>
      <c r="AA411" s="39"/>
      <c r="AB411" s="42"/>
      <c r="AC411" s="43"/>
      <c r="AD411" s="44"/>
      <c r="AE411" s="44"/>
      <c r="AF411" s="45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47"/>
      <c r="AR411" s="48"/>
      <c r="AS411" s="47"/>
      <c r="AT411" s="47"/>
      <c r="AU411" s="47"/>
      <c r="AV411" s="47"/>
      <c r="AW411" s="49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50"/>
      <c r="BL411" s="178"/>
      <c r="BM411" s="178"/>
      <c r="BN411" s="178"/>
      <c r="BO411" s="46"/>
      <c r="BP411" s="46"/>
      <c r="BQ411" s="46"/>
      <c r="BR411" s="46"/>
      <c r="BS411" s="46"/>
      <c r="BT411" s="46"/>
      <c r="BU411" s="46"/>
      <c r="BV411" s="51"/>
      <c r="BW411" s="52">
        <f t="shared" si="57"/>
        <v>0</v>
      </c>
      <c r="BX411" s="53">
        <f t="shared" si="61"/>
        <v>0</v>
      </c>
      <c r="BY411" s="53">
        <f t="shared" si="62"/>
        <v>0</v>
      </c>
      <c r="BZ411" s="54"/>
      <c r="CA411" s="262"/>
      <c r="CB411" s="262"/>
      <c r="CC411" s="262"/>
      <c r="CD411" s="262"/>
      <c r="CE411" s="262"/>
      <c r="CF411" s="262"/>
      <c r="CG411" s="262"/>
      <c r="CH411" s="262"/>
      <c r="CI411" s="262"/>
      <c r="CJ411" s="262"/>
      <c r="CK411" s="262"/>
      <c r="CL411" s="262"/>
      <c r="CM411" s="262"/>
      <c r="CN411" s="262"/>
      <c r="CO411" s="261">
        <f t="shared" si="63"/>
        <v>0</v>
      </c>
      <c r="CP411" s="262"/>
      <c r="CQ411" s="262"/>
      <c r="CR411" s="262"/>
      <c r="CS411" s="262"/>
      <c r="CT411" s="262"/>
      <c r="CU411" s="262"/>
      <c r="CV411" s="262"/>
      <c r="CW411" s="262"/>
      <c r="CX411" s="262"/>
      <c r="CY411" s="262"/>
      <c r="CZ411" s="262"/>
      <c r="DA411" s="262"/>
      <c r="DB411" s="262"/>
      <c r="DC411" s="262"/>
      <c r="DD411" s="262"/>
      <c r="DE411" s="262"/>
      <c r="DF411" s="262"/>
      <c r="DG411" s="262"/>
      <c r="DH411" s="262"/>
      <c r="DI411" s="262"/>
      <c r="DJ411" s="262"/>
      <c r="DK411" s="262"/>
      <c r="DL411" s="262"/>
      <c r="DM411" s="262"/>
      <c r="DN411" s="262"/>
      <c r="DO411" s="262"/>
      <c r="DP411" s="262"/>
      <c r="DQ411" s="262"/>
      <c r="DR411" s="262"/>
      <c r="DS411" s="262"/>
      <c r="DT411" s="262"/>
      <c r="DU411" s="262"/>
      <c r="DV411" s="262"/>
      <c r="DW411" s="262"/>
      <c r="DX411" s="262"/>
      <c r="DY411" s="262"/>
      <c r="DZ411" s="262"/>
      <c r="EA411" s="262"/>
      <c r="EB411" s="262"/>
    </row>
    <row r="412" s="28" customFormat="1" customHeight="1" spans="1:132">
      <c r="A412" s="283"/>
      <c r="B412" s="95"/>
      <c r="C412" s="95"/>
      <c r="D412" s="308"/>
      <c r="E412" s="304" t="s">
        <v>1171</v>
      </c>
      <c r="F412" s="98" t="s">
        <v>1172</v>
      </c>
      <c r="G412" s="99">
        <f t="shared" si="64"/>
        <v>0</v>
      </c>
      <c r="H412" s="114"/>
      <c r="I412" s="150">
        <f t="shared" si="65"/>
        <v>0</v>
      </c>
      <c r="J412" s="151">
        <f t="shared" si="58"/>
        <v>0</v>
      </c>
      <c r="K412" s="37"/>
      <c r="L412" s="36"/>
      <c r="M412" s="33">
        <f t="shared" ref="M412:M418" si="66">SUM(O412:X412)</f>
        <v>0</v>
      </c>
      <c r="N412" s="38">
        <f t="shared" ref="N412:N418" si="67">SUM(Y412:AB412)</f>
        <v>0</v>
      </c>
      <c r="O412" s="158"/>
      <c r="P412" s="158"/>
      <c r="Q412" s="158"/>
      <c r="R412" s="158"/>
      <c r="S412" s="158"/>
      <c r="T412" s="40"/>
      <c r="U412" s="39"/>
      <c r="V412" s="39"/>
      <c r="W412" s="39"/>
      <c r="X412" s="41"/>
      <c r="Y412" s="40"/>
      <c r="Z412" s="39"/>
      <c r="AA412" s="39"/>
      <c r="AB412" s="42"/>
      <c r="AC412" s="43"/>
      <c r="AD412" s="44"/>
      <c r="AE412" s="44"/>
      <c r="AF412" s="45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47"/>
      <c r="AR412" s="48"/>
      <c r="AS412" s="47"/>
      <c r="AT412" s="47"/>
      <c r="AU412" s="47"/>
      <c r="AV412" s="47"/>
      <c r="AW412" s="49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50"/>
      <c r="BL412" s="178"/>
      <c r="BM412" s="178"/>
      <c r="BN412" s="178"/>
      <c r="BO412" s="46"/>
      <c r="BP412" s="46"/>
      <c r="BQ412" s="46"/>
      <c r="BR412" s="46"/>
      <c r="BS412" s="46"/>
      <c r="BT412" s="46"/>
      <c r="BU412" s="46"/>
      <c r="BV412" s="51"/>
      <c r="BW412" s="52">
        <f t="shared" si="57"/>
        <v>0</v>
      </c>
      <c r="BX412" s="53">
        <f t="shared" si="61"/>
        <v>0</v>
      </c>
      <c r="BY412" s="53">
        <f t="shared" si="62"/>
        <v>0</v>
      </c>
      <c r="BZ412" s="54"/>
      <c r="CA412" s="262"/>
      <c r="CB412" s="262"/>
      <c r="CC412" s="262"/>
      <c r="CD412" s="262"/>
      <c r="CE412" s="262"/>
      <c r="CF412" s="262"/>
      <c r="CG412" s="262"/>
      <c r="CH412" s="262"/>
      <c r="CI412" s="262"/>
      <c r="CJ412" s="262"/>
      <c r="CK412" s="262"/>
      <c r="CL412" s="262"/>
      <c r="CM412" s="262"/>
      <c r="CN412" s="262"/>
      <c r="CO412" s="261">
        <f t="shared" si="63"/>
        <v>0</v>
      </c>
      <c r="CP412" s="262"/>
      <c r="CQ412" s="262"/>
      <c r="CR412" s="262"/>
      <c r="CS412" s="262"/>
      <c r="CT412" s="262"/>
      <c r="CU412" s="262"/>
      <c r="CV412" s="262"/>
      <c r="CW412" s="262"/>
      <c r="CX412" s="262"/>
      <c r="CY412" s="262"/>
      <c r="CZ412" s="262"/>
      <c r="DA412" s="262"/>
      <c r="DB412" s="262"/>
      <c r="DC412" s="262"/>
      <c r="DD412" s="262"/>
      <c r="DE412" s="262"/>
      <c r="DF412" s="262"/>
      <c r="DG412" s="262"/>
      <c r="DH412" s="262"/>
      <c r="DI412" s="262"/>
      <c r="DJ412" s="262"/>
      <c r="DK412" s="262"/>
      <c r="DL412" s="262"/>
      <c r="DM412" s="262"/>
      <c r="DN412" s="262"/>
      <c r="DO412" s="262"/>
      <c r="DP412" s="262"/>
      <c r="DQ412" s="262"/>
      <c r="DR412" s="262"/>
      <c r="DS412" s="262"/>
      <c r="DT412" s="262"/>
      <c r="DU412" s="262"/>
      <c r="DV412" s="262"/>
      <c r="DW412" s="262"/>
      <c r="DX412" s="262"/>
      <c r="DY412" s="262"/>
      <c r="DZ412" s="262"/>
      <c r="EA412" s="262"/>
      <c r="EB412" s="262"/>
    </row>
    <row r="413" s="28" customFormat="1" customHeight="1" spans="1:132">
      <c r="A413" s="283"/>
      <c r="B413" s="95"/>
      <c r="C413" s="95"/>
      <c r="D413" s="104"/>
      <c r="E413" s="305"/>
      <c r="F413" s="98" t="s">
        <v>1173</v>
      </c>
      <c r="G413" s="99">
        <f t="shared" si="64"/>
        <v>0</v>
      </c>
      <c r="H413" s="114"/>
      <c r="I413" s="150">
        <f t="shared" si="65"/>
        <v>0</v>
      </c>
      <c r="J413" s="151">
        <f t="shared" si="58"/>
        <v>0</v>
      </c>
      <c r="K413" s="37"/>
      <c r="L413" s="36"/>
      <c r="M413" s="33">
        <f t="shared" si="66"/>
        <v>0</v>
      </c>
      <c r="N413" s="38">
        <f t="shared" si="67"/>
        <v>0</v>
      </c>
      <c r="O413" s="158"/>
      <c r="P413" s="158"/>
      <c r="Q413" s="158"/>
      <c r="R413" s="158"/>
      <c r="S413" s="158"/>
      <c r="T413" s="40"/>
      <c r="U413" s="39"/>
      <c r="V413" s="39"/>
      <c r="W413" s="39"/>
      <c r="X413" s="41"/>
      <c r="Y413" s="40"/>
      <c r="Z413" s="39"/>
      <c r="AA413" s="39"/>
      <c r="AB413" s="42"/>
      <c r="AC413" s="43"/>
      <c r="AD413" s="44"/>
      <c r="AE413" s="44"/>
      <c r="AF413" s="45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47"/>
      <c r="AR413" s="48"/>
      <c r="AS413" s="47"/>
      <c r="AT413" s="47"/>
      <c r="AU413" s="47"/>
      <c r="AV413" s="47"/>
      <c r="AW413" s="49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50"/>
      <c r="BL413" s="178"/>
      <c r="BM413" s="178"/>
      <c r="BN413" s="178"/>
      <c r="BO413" s="46"/>
      <c r="BP413" s="46"/>
      <c r="BQ413" s="46"/>
      <c r="BR413" s="46"/>
      <c r="BS413" s="46"/>
      <c r="BT413" s="46"/>
      <c r="BU413" s="46"/>
      <c r="BV413" s="51"/>
      <c r="BW413" s="52">
        <f t="shared" si="57"/>
        <v>0</v>
      </c>
      <c r="BX413" s="53">
        <f t="shared" si="61"/>
        <v>0</v>
      </c>
      <c r="BY413" s="53">
        <f t="shared" si="62"/>
        <v>0</v>
      </c>
      <c r="BZ413" s="54"/>
      <c r="CA413" s="262"/>
      <c r="CB413" s="262"/>
      <c r="CC413" s="262"/>
      <c r="CD413" s="262"/>
      <c r="CE413" s="262"/>
      <c r="CF413" s="262"/>
      <c r="CG413" s="262"/>
      <c r="CH413" s="262"/>
      <c r="CI413" s="262"/>
      <c r="CJ413" s="262"/>
      <c r="CK413" s="262"/>
      <c r="CL413" s="262"/>
      <c r="CM413" s="262"/>
      <c r="CN413" s="262"/>
      <c r="CO413" s="261">
        <f t="shared" si="63"/>
        <v>0</v>
      </c>
      <c r="CP413" s="262"/>
      <c r="CQ413" s="262"/>
      <c r="CR413" s="262"/>
      <c r="CS413" s="262"/>
      <c r="CT413" s="262"/>
      <c r="CU413" s="262"/>
      <c r="CV413" s="262"/>
      <c r="CW413" s="262"/>
      <c r="CX413" s="262"/>
      <c r="CY413" s="262"/>
      <c r="CZ413" s="262"/>
      <c r="DA413" s="262"/>
      <c r="DB413" s="262"/>
      <c r="DC413" s="262"/>
      <c r="DD413" s="262"/>
      <c r="DE413" s="262"/>
      <c r="DF413" s="262"/>
      <c r="DG413" s="262"/>
      <c r="DH413" s="262"/>
      <c r="DI413" s="262"/>
      <c r="DJ413" s="262"/>
      <c r="DK413" s="262"/>
      <c r="DL413" s="262"/>
      <c r="DM413" s="262"/>
      <c r="DN413" s="262"/>
      <c r="DO413" s="262"/>
      <c r="DP413" s="262"/>
      <c r="DQ413" s="262"/>
      <c r="DR413" s="262"/>
      <c r="DS413" s="262"/>
      <c r="DT413" s="262"/>
      <c r="DU413" s="262"/>
      <c r="DV413" s="262"/>
      <c r="DW413" s="262"/>
      <c r="DX413" s="262"/>
      <c r="DY413" s="262"/>
      <c r="DZ413" s="262"/>
      <c r="EA413" s="262"/>
      <c r="EB413" s="262"/>
    </row>
    <row r="414" s="28" customFormat="1" customHeight="1" spans="1:132">
      <c r="A414" s="283"/>
      <c r="B414" s="95"/>
      <c r="C414" s="95"/>
      <c r="D414" s="104"/>
      <c r="E414" s="305"/>
      <c r="F414" s="98" t="s">
        <v>1174</v>
      </c>
      <c r="G414" s="99">
        <f t="shared" si="64"/>
        <v>0</v>
      </c>
      <c r="H414" s="114"/>
      <c r="I414" s="150">
        <f t="shared" si="65"/>
        <v>0</v>
      </c>
      <c r="J414" s="151">
        <f t="shared" si="58"/>
        <v>0</v>
      </c>
      <c r="K414" s="37"/>
      <c r="L414" s="36"/>
      <c r="M414" s="33">
        <f t="shared" si="66"/>
        <v>0</v>
      </c>
      <c r="N414" s="38">
        <f t="shared" si="67"/>
        <v>0</v>
      </c>
      <c r="O414" s="158"/>
      <c r="P414" s="158"/>
      <c r="Q414" s="158"/>
      <c r="R414" s="158"/>
      <c r="S414" s="158"/>
      <c r="T414" s="40"/>
      <c r="U414" s="39"/>
      <c r="V414" s="39"/>
      <c r="W414" s="39"/>
      <c r="X414" s="41"/>
      <c r="Y414" s="40"/>
      <c r="Z414" s="39"/>
      <c r="AA414" s="39"/>
      <c r="AB414" s="42"/>
      <c r="AC414" s="43"/>
      <c r="AD414" s="44"/>
      <c r="AE414" s="44"/>
      <c r="AF414" s="45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47"/>
      <c r="AR414" s="48"/>
      <c r="AS414" s="47"/>
      <c r="AT414" s="47"/>
      <c r="AU414" s="47"/>
      <c r="AV414" s="47"/>
      <c r="AW414" s="49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50"/>
      <c r="BL414" s="178"/>
      <c r="BM414" s="178"/>
      <c r="BN414" s="178"/>
      <c r="BO414" s="46"/>
      <c r="BP414" s="46"/>
      <c r="BQ414" s="46"/>
      <c r="BR414" s="46"/>
      <c r="BS414" s="46"/>
      <c r="BT414" s="46"/>
      <c r="BU414" s="46"/>
      <c r="BV414" s="51"/>
      <c r="BW414" s="52">
        <f t="shared" si="57"/>
        <v>0</v>
      </c>
      <c r="BX414" s="53">
        <f t="shared" si="61"/>
        <v>0</v>
      </c>
      <c r="BY414" s="53">
        <f t="shared" si="62"/>
        <v>0</v>
      </c>
      <c r="BZ414" s="54"/>
      <c r="CA414" s="262"/>
      <c r="CB414" s="262"/>
      <c r="CC414" s="262"/>
      <c r="CD414" s="262"/>
      <c r="CE414" s="262"/>
      <c r="CF414" s="262"/>
      <c r="CG414" s="262"/>
      <c r="CH414" s="262"/>
      <c r="CI414" s="262"/>
      <c r="CJ414" s="262"/>
      <c r="CK414" s="262"/>
      <c r="CL414" s="262"/>
      <c r="CM414" s="262"/>
      <c r="CN414" s="262"/>
      <c r="CO414" s="261">
        <f t="shared" si="63"/>
        <v>0</v>
      </c>
      <c r="CP414" s="262"/>
      <c r="CQ414" s="262"/>
      <c r="CR414" s="262"/>
      <c r="CS414" s="262"/>
      <c r="CT414" s="262"/>
      <c r="CU414" s="262"/>
      <c r="CV414" s="262"/>
      <c r="CW414" s="262"/>
      <c r="CX414" s="262"/>
      <c r="CY414" s="262"/>
      <c r="CZ414" s="262"/>
      <c r="DA414" s="262"/>
      <c r="DB414" s="262"/>
      <c r="DC414" s="262"/>
      <c r="DD414" s="262"/>
      <c r="DE414" s="262"/>
      <c r="DF414" s="262"/>
      <c r="DG414" s="262"/>
      <c r="DH414" s="262"/>
      <c r="DI414" s="262"/>
      <c r="DJ414" s="262"/>
      <c r="DK414" s="262"/>
      <c r="DL414" s="262"/>
      <c r="DM414" s="262"/>
      <c r="DN414" s="262"/>
      <c r="DO414" s="262"/>
      <c r="DP414" s="262"/>
      <c r="DQ414" s="262"/>
      <c r="DR414" s="262"/>
      <c r="DS414" s="262"/>
      <c r="DT414" s="262"/>
      <c r="DU414" s="262"/>
      <c r="DV414" s="262"/>
      <c r="DW414" s="262"/>
      <c r="DX414" s="262"/>
      <c r="DY414" s="262"/>
      <c r="DZ414" s="262"/>
      <c r="EA414" s="262"/>
      <c r="EB414" s="262"/>
    </row>
    <row r="415" s="28" customFormat="1" customHeight="1" spans="1:132">
      <c r="A415" s="283"/>
      <c r="B415" s="95"/>
      <c r="C415" s="95"/>
      <c r="D415" s="104"/>
      <c r="E415" s="305"/>
      <c r="F415" s="98" t="s">
        <v>1175</v>
      </c>
      <c r="G415" s="99">
        <f t="shared" si="64"/>
        <v>0</v>
      </c>
      <c r="H415" s="114"/>
      <c r="I415" s="150">
        <f t="shared" si="65"/>
        <v>0</v>
      </c>
      <c r="J415" s="151">
        <f t="shared" si="58"/>
        <v>0</v>
      </c>
      <c r="K415" s="37"/>
      <c r="L415" s="36"/>
      <c r="M415" s="33">
        <f t="shared" si="66"/>
        <v>0</v>
      </c>
      <c r="N415" s="38">
        <f t="shared" si="67"/>
        <v>0</v>
      </c>
      <c r="O415" s="158"/>
      <c r="P415" s="158"/>
      <c r="Q415" s="158"/>
      <c r="R415" s="158"/>
      <c r="S415" s="158"/>
      <c r="T415" s="40"/>
      <c r="U415" s="39"/>
      <c r="V415" s="39"/>
      <c r="W415" s="39"/>
      <c r="X415" s="41"/>
      <c r="Y415" s="40"/>
      <c r="Z415" s="39"/>
      <c r="AA415" s="39"/>
      <c r="AB415" s="42"/>
      <c r="AC415" s="43"/>
      <c r="AD415" s="44"/>
      <c r="AE415" s="44"/>
      <c r="AF415" s="45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47"/>
      <c r="AR415" s="48"/>
      <c r="AS415" s="47"/>
      <c r="AT415" s="47"/>
      <c r="AU415" s="47"/>
      <c r="AV415" s="47"/>
      <c r="AW415" s="49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50"/>
      <c r="BL415" s="178"/>
      <c r="BM415" s="178"/>
      <c r="BN415" s="178"/>
      <c r="BO415" s="46"/>
      <c r="BP415" s="46"/>
      <c r="BQ415" s="46"/>
      <c r="BR415" s="46"/>
      <c r="BS415" s="46"/>
      <c r="BT415" s="46"/>
      <c r="BU415" s="46"/>
      <c r="BV415" s="51"/>
      <c r="BW415" s="52">
        <f t="shared" si="57"/>
        <v>0</v>
      </c>
      <c r="BX415" s="53">
        <f t="shared" si="61"/>
        <v>0</v>
      </c>
      <c r="BY415" s="53">
        <f t="shared" si="62"/>
        <v>0</v>
      </c>
      <c r="BZ415" s="54"/>
      <c r="CA415" s="262"/>
      <c r="CB415" s="262"/>
      <c r="CC415" s="262"/>
      <c r="CD415" s="262"/>
      <c r="CE415" s="262"/>
      <c r="CF415" s="262"/>
      <c r="CG415" s="262"/>
      <c r="CH415" s="262"/>
      <c r="CI415" s="262"/>
      <c r="CJ415" s="262"/>
      <c r="CK415" s="262"/>
      <c r="CL415" s="262"/>
      <c r="CM415" s="262"/>
      <c r="CN415" s="262"/>
      <c r="CO415" s="261">
        <f t="shared" si="63"/>
        <v>0</v>
      </c>
      <c r="CP415" s="262"/>
      <c r="CQ415" s="262"/>
      <c r="CR415" s="262"/>
      <c r="CS415" s="262"/>
      <c r="CT415" s="262"/>
      <c r="CU415" s="262"/>
      <c r="CV415" s="262"/>
      <c r="CW415" s="262"/>
      <c r="CX415" s="262"/>
      <c r="CY415" s="262"/>
      <c r="CZ415" s="262"/>
      <c r="DA415" s="262"/>
      <c r="DB415" s="262"/>
      <c r="DC415" s="262"/>
      <c r="DD415" s="262"/>
      <c r="DE415" s="262"/>
      <c r="DF415" s="262"/>
      <c r="DG415" s="262"/>
      <c r="DH415" s="262"/>
      <c r="DI415" s="262"/>
      <c r="DJ415" s="262"/>
      <c r="DK415" s="262"/>
      <c r="DL415" s="262"/>
      <c r="DM415" s="262"/>
      <c r="DN415" s="262"/>
      <c r="DO415" s="262"/>
      <c r="DP415" s="262"/>
      <c r="DQ415" s="262"/>
      <c r="DR415" s="262"/>
      <c r="DS415" s="262"/>
      <c r="DT415" s="262"/>
      <c r="DU415" s="262"/>
      <c r="DV415" s="262"/>
      <c r="DW415" s="262"/>
      <c r="DX415" s="262"/>
      <c r="DY415" s="262"/>
      <c r="DZ415" s="262"/>
      <c r="EA415" s="262"/>
      <c r="EB415" s="262"/>
    </row>
    <row r="416" s="28" customFormat="1" customHeight="1" spans="1:132">
      <c r="A416" s="283"/>
      <c r="B416" s="95"/>
      <c r="C416" s="95"/>
      <c r="D416" s="104"/>
      <c r="E416" s="305"/>
      <c r="F416" s="98" t="s">
        <v>1176</v>
      </c>
      <c r="G416" s="99">
        <f t="shared" si="64"/>
        <v>0</v>
      </c>
      <c r="H416" s="114"/>
      <c r="I416" s="150">
        <f t="shared" si="65"/>
        <v>0</v>
      </c>
      <c r="J416" s="151">
        <f t="shared" si="58"/>
        <v>0</v>
      </c>
      <c r="K416" s="37"/>
      <c r="L416" s="36"/>
      <c r="M416" s="33">
        <f t="shared" si="66"/>
        <v>0</v>
      </c>
      <c r="N416" s="38">
        <f t="shared" si="67"/>
        <v>0</v>
      </c>
      <c r="O416" s="158"/>
      <c r="P416" s="158"/>
      <c r="Q416" s="158"/>
      <c r="R416" s="158"/>
      <c r="S416" s="158"/>
      <c r="T416" s="40"/>
      <c r="U416" s="39"/>
      <c r="V416" s="39"/>
      <c r="W416" s="39"/>
      <c r="X416" s="41"/>
      <c r="Y416" s="40"/>
      <c r="Z416" s="39"/>
      <c r="AA416" s="39"/>
      <c r="AB416" s="42"/>
      <c r="AC416" s="43"/>
      <c r="AD416" s="44"/>
      <c r="AE416" s="44"/>
      <c r="AF416" s="45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47"/>
      <c r="AR416" s="48"/>
      <c r="AS416" s="47"/>
      <c r="AT416" s="47"/>
      <c r="AU416" s="47"/>
      <c r="AV416" s="47"/>
      <c r="AW416" s="49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50"/>
      <c r="BL416" s="178"/>
      <c r="BM416" s="178"/>
      <c r="BN416" s="178"/>
      <c r="BO416" s="46"/>
      <c r="BP416" s="46"/>
      <c r="BQ416" s="46"/>
      <c r="BR416" s="46"/>
      <c r="BS416" s="46"/>
      <c r="BT416" s="46"/>
      <c r="BU416" s="46"/>
      <c r="BV416" s="51"/>
      <c r="BW416" s="52">
        <f t="shared" si="57"/>
        <v>0</v>
      </c>
      <c r="BX416" s="53">
        <f t="shared" si="61"/>
        <v>0</v>
      </c>
      <c r="BY416" s="53">
        <f t="shared" si="62"/>
        <v>0</v>
      </c>
      <c r="BZ416" s="54"/>
      <c r="CA416" s="262"/>
      <c r="CB416" s="262"/>
      <c r="CC416" s="262"/>
      <c r="CD416" s="262"/>
      <c r="CE416" s="262"/>
      <c r="CF416" s="262"/>
      <c r="CG416" s="262"/>
      <c r="CH416" s="262"/>
      <c r="CI416" s="262"/>
      <c r="CJ416" s="262"/>
      <c r="CK416" s="262"/>
      <c r="CL416" s="262"/>
      <c r="CM416" s="262"/>
      <c r="CN416" s="262"/>
      <c r="CO416" s="261">
        <f t="shared" si="63"/>
        <v>0</v>
      </c>
      <c r="CP416" s="262"/>
      <c r="CQ416" s="262"/>
      <c r="CR416" s="262"/>
      <c r="CS416" s="262"/>
      <c r="CT416" s="262"/>
      <c r="CU416" s="262"/>
      <c r="CV416" s="262"/>
      <c r="CW416" s="262"/>
      <c r="CX416" s="262"/>
      <c r="CY416" s="262"/>
      <c r="CZ416" s="262"/>
      <c r="DA416" s="262"/>
      <c r="DB416" s="262"/>
      <c r="DC416" s="262"/>
      <c r="DD416" s="262"/>
      <c r="DE416" s="262"/>
      <c r="DF416" s="262"/>
      <c r="DG416" s="262"/>
      <c r="DH416" s="262"/>
      <c r="DI416" s="262"/>
      <c r="DJ416" s="262"/>
      <c r="DK416" s="262"/>
      <c r="DL416" s="262"/>
      <c r="DM416" s="262"/>
      <c r="DN416" s="262"/>
      <c r="DO416" s="262"/>
      <c r="DP416" s="262"/>
      <c r="DQ416" s="262"/>
      <c r="DR416" s="262"/>
      <c r="DS416" s="262"/>
      <c r="DT416" s="262"/>
      <c r="DU416" s="262"/>
      <c r="DV416" s="262"/>
      <c r="DW416" s="262"/>
      <c r="DX416" s="262"/>
      <c r="DY416" s="262"/>
      <c r="DZ416" s="262"/>
      <c r="EA416" s="262"/>
      <c r="EB416" s="262"/>
    </row>
    <row r="417" s="28" customFormat="1" customHeight="1" spans="1:132">
      <c r="A417" s="283"/>
      <c r="B417" s="95"/>
      <c r="C417" s="95"/>
      <c r="D417" s="104"/>
      <c r="E417" s="305"/>
      <c r="F417" s="301" t="s">
        <v>1177</v>
      </c>
      <c r="G417" s="99">
        <f t="shared" si="64"/>
        <v>0</v>
      </c>
      <c r="H417" s="114"/>
      <c r="I417" s="150">
        <f t="shared" si="65"/>
        <v>0</v>
      </c>
      <c r="J417" s="151">
        <f t="shared" si="58"/>
        <v>0</v>
      </c>
      <c r="K417" s="37"/>
      <c r="L417" s="36"/>
      <c r="M417" s="33">
        <f t="shared" si="66"/>
        <v>0</v>
      </c>
      <c r="N417" s="38">
        <f t="shared" si="67"/>
        <v>0</v>
      </c>
      <c r="O417" s="158"/>
      <c r="P417" s="158"/>
      <c r="Q417" s="158"/>
      <c r="R417" s="158"/>
      <c r="S417" s="158"/>
      <c r="T417" s="40"/>
      <c r="U417" s="39"/>
      <c r="V417" s="39"/>
      <c r="W417" s="39"/>
      <c r="X417" s="41"/>
      <c r="Y417" s="40"/>
      <c r="Z417" s="39"/>
      <c r="AA417" s="39"/>
      <c r="AB417" s="42"/>
      <c r="AC417" s="43"/>
      <c r="AD417" s="44"/>
      <c r="AE417" s="44"/>
      <c r="AF417" s="45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47"/>
      <c r="AR417" s="48"/>
      <c r="AS417" s="47"/>
      <c r="AT417" s="47"/>
      <c r="AU417" s="47"/>
      <c r="AV417" s="47"/>
      <c r="AW417" s="49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50"/>
      <c r="BL417" s="178"/>
      <c r="BM417" s="178"/>
      <c r="BN417" s="178"/>
      <c r="BO417" s="46"/>
      <c r="BP417" s="46"/>
      <c r="BQ417" s="46"/>
      <c r="BR417" s="46"/>
      <c r="BS417" s="46"/>
      <c r="BT417" s="46"/>
      <c r="BU417" s="46"/>
      <c r="BV417" s="51"/>
      <c r="BW417" s="52">
        <f t="shared" si="57"/>
        <v>0</v>
      </c>
      <c r="BX417" s="53">
        <f t="shared" si="61"/>
        <v>0</v>
      </c>
      <c r="BY417" s="53">
        <f t="shared" si="62"/>
        <v>0</v>
      </c>
      <c r="BZ417" s="54"/>
      <c r="CA417" s="262"/>
      <c r="CB417" s="262"/>
      <c r="CC417" s="262"/>
      <c r="CD417" s="262"/>
      <c r="CE417" s="262"/>
      <c r="CF417" s="262"/>
      <c r="CG417" s="262"/>
      <c r="CH417" s="262"/>
      <c r="CI417" s="262"/>
      <c r="CJ417" s="262"/>
      <c r="CK417" s="262"/>
      <c r="CL417" s="262"/>
      <c r="CM417" s="262"/>
      <c r="CN417" s="262"/>
      <c r="CO417" s="261">
        <f t="shared" si="63"/>
        <v>0</v>
      </c>
      <c r="CP417" s="262"/>
      <c r="CQ417" s="262"/>
      <c r="CR417" s="262"/>
      <c r="CS417" s="262"/>
      <c r="CT417" s="262"/>
      <c r="CU417" s="262"/>
      <c r="CV417" s="262"/>
      <c r="CW417" s="262"/>
      <c r="CX417" s="262"/>
      <c r="CY417" s="262"/>
      <c r="CZ417" s="262"/>
      <c r="DA417" s="262"/>
      <c r="DB417" s="262"/>
      <c r="DC417" s="262"/>
      <c r="DD417" s="262"/>
      <c r="DE417" s="262"/>
      <c r="DF417" s="262"/>
      <c r="DG417" s="262"/>
      <c r="DH417" s="262"/>
      <c r="DI417" s="262"/>
      <c r="DJ417" s="262"/>
      <c r="DK417" s="262"/>
      <c r="DL417" s="262"/>
      <c r="DM417" s="262"/>
      <c r="DN417" s="262"/>
      <c r="DO417" s="262"/>
      <c r="DP417" s="262"/>
      <c r="DQ417" s="262"/>
      <c r="DR417" s="262"/>
      <c r="DS417" s="262"/>
      <c r="DT417" s="262"/>
      <c r="DU417" s="262"/>
      <c r="DV417" s="262"/>
      <c r="DW417" s="262"/>
      <c r="DX417" s="262"/>
      <c r="DY417" s="262"/>
      <c r="DZ417" s="262"/>
      <c r="EA417" s="262"/>
      <c r="EB417" s="262"/>
    </row>
    <row r="418" s="28" customFormat="1" customHeight="1" spans="1:132">
      <c r="A418" s="283"/>
      <c r="B418" s="95"/>
      <c r="C418" s="95"/>
      <c r="D418" s="104"/>
      <c r="E418" s="305"/>
      <c r="F418" s="301" t="s">
        <v>1178</v>
      </c>
      <c r="G418" s="99">
        <f t="shared" si="64"/>
        <v>0</v>
      </c>
      <c r="H418" s="114"/>
      <c r="I418" s="150">
        <f t="shared" si="65"/>
        <v>0</v>
      </c>
      <c r="J418" s="151">
        <f t="shared" si="58"/>
        <v>0</v>
      </c>
      <c r="K418" s="37"/>
      <c r="L418" s="36"/>
      <c r="M418" s="33">
        <f t="shared" si="66"/>
        <v>0</v>
      </c>
      <c r="N418" s="38">
        <f t="shared" si="67"/>
        <v>0</v>
      </c>
      <c r="O418" s="158"/>
      <c r="P418" s="158"/>
      <c r="Q418" s="158"/>
      <c r="R418" s="158"/>
      <c r="S418" s="158"/>
      <c r="T418" s="40"/>
      <c r="U418" s="39"/>
      <c r="V418" s="39"/>
      <c r="W418" s="39"/>
      <c r="X418" s="41"/>
      <c r="Y418" s="40"/>
      <c r="Z418" s="39"/>
      <c r="AA418" s="39"/>
      <c r="AB418" s="42"/>
      <c r="AC418" s="43"/>
      <c r="AD418" s="44"/>
      <c r="AE418" s="44"/>
      <c r="AF418" s="45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47"/>
      <c r="AR418" s="48"/>
      <c r="AS418" s="47"/>
      <c r="AT418" s="47"/>
      <c r="AU418" s="47"/>
      <c r="AV418" s="47"/>
      <c r="AW418" s="49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50"/>
      <c r="BL418" s="178"/>
      <c r="BM418" s="178"/>
      <c r="BN418" s="178"/>
      <c r="BO418" s="46"/>
      <c r="BP418" s="46"/>
      <c r="BQ418" s="46"/>
      <c r="BR418" s="46"/>
      <c r="BS418" s="46"/>
      <c r="BT418" s="46"/>
      <c r="BU418" s="46"/>
      <c r="BV418" s="51"/>
      <c r="BW418" s="52">
        <f t="shared" si="57"/>
        <v>0</v>
      </c>
      <c r="BX418" s="53">
        <f t="shared" si="61"/>
        <v>0</v>
      </c>
      <c r="BY418" s="53">
        <f t="shared" si="62"/>
        <v>0</v>
      </c>
      <c r="BZ418" s="54"/>
      <c r="CA418" s="262"/>
      <c r="CB418" s="262"/>
      <c r="CC418" s="262"/>
      <c r="CD418" s="262"/>
      <c r="CE418" s="262"/>
      <c r="CF418" s="262"/>
      <c r="CG418" s="262"/>
      <c r="CH418" s="262"/>
      <c r="CI418" s="262"/>
      <c r="CJ418" s="262"/>
      <c r="CK418" s="262"/>
      <c r="CL418" s="262"/>
      <c r="CM418" s="262"/>
      <c r="CN418" s="262"/>
      <c r="CO418" s="261">
        <f t="shared" si="63"/>
        <v>0</v>
      </c>
      <c r="CP418" s="262"/>
      <c r="CQ418" s="262"/>
      <c r="CR418" s="262"/>
      <c r="CS418" s="262"/>
      <c r="CT418" s="262"/>
      <c r="CU418" s="262"/>
      <c r="CV418" s="262"/>
      <c r="CW418" s="262"/>
      <c r="CX418" s="262"/>
      <c r="CY418" s="262"/>
      <c r="CZ418" s="262"/>
      <c r="DA418" s="262"/>
      <c r="DB418" s="262"/>
      <c r="DC418" s="262"/>
      <c r="DD418" s="262"/>
      <c r="DE418" s="262"/>
      <c r="DF418" s="262"/>
      <c r="DG418" s="262"/>
      <c r="DH418" s="262"/>
      <c r="DI418" s="262"/>
      <c r="DJ418" s="262"/>
      <c r="DK418" s="262"/>
      <c r="DL418" s="262"/>
      <c r="DM418" s="262"/>
      <c r="DN418" s="262"/>
      <c r="DO418" s="262"/>
      <c r="DP418" s="262"/>
      <c r="DQ418" s="262"/>
      <c r="DR418" s="262"/>
      <c r="DS418" s="262"/>
      <c r="DT418" s="262"/>
      <c r="DU418" s="262"/>
      <c r="DV418" s="262"/>
      <c r="DW418" s="262"/>
      <c r="DX418" s="262"/>
      <c r="DY418" s="262"/>
      <c r="DZ418" s="262"/>
      <c r="EA418" s="262"/>
      <c r="EB418" s="262"/>
    </row>
    <row r="419" s="28" customFormat="1" customHeight="1" spans="1:132">
      <c r="A419" s="283"/>
      <c r="B419" s="95"/>
      <c r="C419" s="95"/>
      <c r="D419" s="309"/>
      <c r="E419" s="31"/>
      <c r="F419" s="301" t="s">
        <v>3949</v>
      </c>
      <c r="G419" s="99">
        <f t="shared" si="64"/>
        <v>0</v>
      </c>
      <c r="H419" s="114"/>
      <c r="I419" s="150">
        <f t="shared" si="65"/>
        <v>0</v>
      </c>
      <c r="J419" s="151">
        <f t="shared" si="58"/>
        <v>0</v>
      </c>
      <c r="K419" s="37"/>
      <c r="L419" s="36"/>
      <c r="M419" s="33"/>
      <c r="N419" s="38"/>
      <c r="O419" s="158"/>
      <c r="P419" s="158"/>
      <c r="Q419" s="158"/>
      <c r="R419" s="158"/>
      <c r="S419" s="158"/>
      <c r="T419" s="40"/>
      <c r="U419" s="39"/>
      <c r="V419" s="39"/>
      <c r="W419" s="39"/>
      <c r="X419" s="41"/>
      <c r="Y419" s="40"/>
      <c r="Z419" s="39"/>
      <c r="AA419" s="39"/>
      <c r="AB419" s="42"/>
      <c r="AC419" s="43"/>
      <c r="AD419" s="44"/>
      <c r="AE419" s="44"/>
      <c r="AF419" s="45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47"/>
      <c r="AR419" s="48"/>
      <c r="AS419" s="47"/>
      <c r="AT419" s="47"/>
      <c r="AU419" s="47"/>
      <c r="AV419" s="47"/>
      <c r="AW419" s="49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50"/>
      <c r="BL419" s="178"/>
      <c r="BM419" s="178"/>
      <c r="BN419" s="178"/>
      <c r="BO419" s="46"/>
      <c r="BP419" s="46"/>
      <c r="BQ419" s="46"/>
      <c r="BR419" s="46"/>
      <c r="BS419" s="46"/>
      <c r="BT419" s="46"/>
      <c r="BU419" s="46"/>
      <c r="BV419" s="51"/>
      <c r="BW419" s="52"/>
      <c r="BX419" s="53"/>
      <c r="BY419" s="53"/>
      <c r="BZ419" s="54"/>
      <c r="CA419" s="262"/>
      <c r="CB419" s="262"/>
      <c r="CC419" s="262"/>
      <c r="CD419" s="262"/>
      <c r="CE419" s="262"/>
      <c r="CF419" s="262"/>
      <c r="CG419" s="262"/>
      <c r="CH419" s="262"/>
      <c r="CI419" s="262"/>
      <c r="CJ419" s="262"/>
      <c r="CK419" s="262"/>
      <c r="CL419" s="262"/>
      <c r="CM419" s="262"/>
      <c r="CN419" s="262"/>
      <c r="CO419" s="261"/>
      <c r="CP419" s="262"/>
      <c r="CQ419" s="262"/>
      <c r="CR419" s="262"/>
      <c r="CS419" s="262"/>
      <c r="CT419" s="262"/>
      <c r="CU419" s="262"/>
      <c r="CV419" s="262"/>
      <c r="CW419" s="262"/>
      <c r="CX419" s="262"/>
      <c r="CY419" s="262"/>
      <c r="CZ419" s="262"/>
      <c r="DA419" s="262"/>
      <c r="DB419" s="262"/>
      <c r="DC419" s="262"/>
      <c r="DD419" s="262"/>
      <c r="DE419" s="262"/>
      <c r="DF419" s="262"/>
      <c r="DG419" s="262"/>
      <c r="DH419" s="262"/>
      <c r="DI419" s="262"/>
      <c r="DJ419" s="262"/>
      <c r="DK419" s="262"/>
      <c r="DL419" s="262"/>
      <c r="DM419" s="262"/>
      <c r="DN419" s="262"/>
      <c r="DO419" s="262"/>
      <c r="DP419" s="262"/>
      <c r="DQ419" s="262"/>
      <c r="DR419" s="262"/>
      <c r="DS419" s="262"/>
      <c r="DT419" s="262"/>
      <c r="DU419" s="262"/>
      <c r="DV419" s="262"/>
      <c r="DW419" s="262"/>
      <c r="DX419" s="262"/>
      <c r="DY419" s="262"/>
      <c r="DZ419" s="262"/>
      <c r="EA419" s="262"/>
      <c r="EB419" s="262"/>
    </row>
    <row r="420" s="28" customFormat="1" customHeight="1" spans="1:132">
      <c r="A420" s="283"/>
      <c r="B420" s="95"/>
      <c r="C420" s="95"/>
      <c r="D420" s="309" t="s">
        <v>2516</v>
      </c>
      <c r="E420" s="31"/>
      <c r="F420" s="301" t="s">
        <v>3950</v>
      </c>
      <c r="G420" s="99">
        <f t="shared" si="64"/>
        <v>0</v>
      </c>
      <c r="H420" s="114"/>
      <c r="I420" s="150">
        <f t="shared" si="65"/>
        <v>0</v>
      </c>
      <c r="J420" s="151">
        <f t="shared" si="58"/>
        <v>0</v>
      </c>
      <c r="K420" s="37"/>
      <c r="L420" s="36"/>
      <c r="M420" s="33"/>
      <c r="N420" s="38"/>
      <c r="O420" s="158"/>
      <c r="P420" s="158"/>
      <c r="Q420" s="158"/>
      <c r="R420" s="158"/>
      <c r="S420" s="158"/>
      <c r="T420" s="40"/>
      <c r="U420" s="39"/>
      <c r="V420" s="39"/>
      <c r="W420" s="39"/>
      <c r="X420" s="41"/>
      <c r="Y420" s="40"/>
      <c r="Z420" s="39"/>
      <c r="AA420" s="39"/>
      <c r="AB420" s="42"/>
      <c r="AC420" s="43"/>
      <c r="AD420" s="44"/>
      <c r="AE420" s="44"/>
      <c r="AF420" s="45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47"/>
      <c r="AR420" s="48"/>
      <c r="AS420" s="47"/>
      <c r="AT420" s="47"/>
      <c r="AU420" s="47"/>
      <c r="AV420" s="47"/>
      <c r="AW420" s="49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50"/>
      <c r="BL420" s="178"/>
      <c r="BM420" s="178"/>
      <c r="BN420" s="178"/>
      <c r="BO420" s="46"/>
      <c r="BP420" s="46"/>
      <c r="BQ420" s="46"/>
      <c r="BR420" s="46"/>
      <c r="BS420" s="46"/>
      <c r="BT420" s="46"/>
      <c r="BU420" s="46"/>
      <c r="BV420" s="51"/>
      <c r="BW420" s="52"/>
      <c r="BX420" s="53"/>
      <c r="BY420" s="53"/>
      <c r="BZ420" s="54"/>
      <c r="CA420" s="262"/>
      <c r="CB420" s="262"/>
      <c r="CC420" s="262"/>
      <c r="CD420" s="262"/>
      <c r="CE420" s="262"/>
      <c r="CF420" s="262"/>
      <c r="CG420" s="262"/>
      <c r="CH420" s="262"/>
      <c r="CI420" s="262"/>
      <c r="CJ420" s="262"/>
      <c r="CK420" s="262"/>
      <c r="CL420" s="262"/>
      <c r="CM420" s="262"/>
      <c r="CN420" s="262"/>
      <c r="CO420" s="261"/>
      <c r="CP420" s="262"/>
      <c r="CQ420" s="262"/>
      <c r="CR420" s="262"/>
      <c r="CS420" s="262"/>
      <c r="CT420" s="262"/>
      <c r="CU420" s="262"/>
      <c r="CV420" s="262"/>
      <c r="CW420" s="262"/>
      <c r="CX420" s="262"/>
      <c r="CY420" s="262"/>
      <c r="CZ420" s="262"/>
      <c r="DA420" s="262"/>
      <c r="DB420" s="262"/>
      <c r="DC420" s="262"/>
      <c r="DD420" s="262"/>
      <c r="DE420" s="262"/>
      <c r="DF420" s="262"/>
      <c r="DG420" s="262"/>
      <c r="DH420" s="262"/>
      <c r="DI420" s="262"/>
      <c r="DJ420" s="262"/>
      <c r="DK420" s="262"/>
      <c r="DL420" s="262"/>
      <c r="DM420" s="262"/>
      <c r="DN420" s="262"/>
      <c r="DO420" s="262"/>
      <c r="DP420" s="262"/>
      <c r="DQ420" s="262"/>
      <c r="DR420" s="262"/>
      <c r="DS420" s="262"/>
      <c r="DT420" s="262"/>
      <c r="DU420" s="262"/>
      <c r="DV420" s="262"/>
      <c r="DW420" s="262"/>
      <c r="DX420" s="262"/>
      <c r="DY420" s="262"/>
      <c r="DZ420" s="262"/>
      <c r="EA420" s="262"/>
      <c r="EB420" s="262"/>
    </row>
    <row r="421" s="28" customFormat="1" customHeight="1" spans="1:132">
      <c r="A421" s="283"/>
      <c r="B421" s="95"/>
      <c r="C421" s="95"/>
      <c r="D421" s="309" t="s">
        <v>2518</v>
      </c>
      <c r="E421" s="31"/>
      <c r="F421" s="301" t="s">
        <v>2519</v>
      </c>
      <c r="G421" s="99">
        <f t="shared" si="64"/>
        <v>0</v>
      </c>
      <c r="H421" s="114"/>
      <c r="I421" s="150">
        <f t="shared" si="65"/>
        <v>0</v>
      </c>
      <c r="J421" s="151">
        <f t="shared" si="58"/>
        <v>0</v>
      </c>
      <c r="K421" s="37"/>
      <c r="L421" s="36"/>
      <c r="M421" s="33"/>
      <c r="N421" s="38"/>
      <c r="O421" s="158"/>
      <c r="P421" s="158"/>
      <c r="Q421" s="158"/>
      <c r="R421" s="158"/>
      <c r="S421" s="158"/>
      <c r="T421" s="40"/>
      <c r="U421" s="39"/>
      <c r="V421" s="39"/>
      <c r="W421" s="39"/>
      <c r="X421" s="41"/>
      <c r="Y421" s="40"/>
      <c r="Z421" s="39"/>
      <c r="AA421" s="39"/>
      <c r="AB421" s="42"/>
      <c r="AC421" s="43"/>
      <c r="AD421" s="44"/>
      <c r="AE421" s="44"/>
      <c r="AF421" s="45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47"/>
      <c r="AR421" s="48"/>
      <c r="AS421" s="47"/>
      <c r="AT421" s="47"/>
      <c r="AU421" s="47"/>
      <c r="AV421" s="47"/>
      <c r="AW421" s="49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50"/>
      <c r="BL421" s="178"/>
      <c r="BM421" s="178"/>
      <c r="BN421" s="178"/>
      <c r="BO421" s="46"/>
      <c r="BP421" s="46"/>
      <c r="BQ421" s="46"/>
      <c r="BR421" s="46"/>
      <c r="BS421" s="46"/>
      <c r="BT421" s="46"/>
      <c r="BU421" s="46"/>
      <c r="BV421" s="51"/>
      <c r="BW421" s="52"/>
      <c r="BX421" s="53"/>
      <c r="BY421" s="53"/>
      <c r="BZ421" s="54"/>
      <c r="CA421" s="262"/>
      <c r="CB421" s="262"/>
      <c r="CC421" s="262"/>
      <c r="CD421" s="262"/>
      <c r="CE421" s="262"/>
      <c r="CF421" s="262"/>
      <c r="CG421" s="262"/>
      <c r="CH421" s="262"/>
      <c r="CI421" s="262"/>
      <c r="CJ421" s="262"/>
      <c r="CK421" s="262"/>
      <c r="CL421" s="262"/>
      <c r="CM421" s="262"/>
      <c r="CN421" s="262"/>
      <c r="CO421" s="261"/>
      <c r="CP421" s="262"/>
      <c r="CQ421" s="262"/>
      <c r="CR421" s="262"/>
      <c r="CS421" s="262"/>
      <c r="CT421" s="262"/>
      <c r="CU421" s="262"/>
      <c r="CV421" s="262"/>
      <c r="CW421" s="262"/>
      <c r="CX421" s="262"/>
      <c r="CY421" s="262"/>
      <c r="CZ421" s="262"/>
      <c r="DA421" s="262"/>
      <c r="DB421" s="262"/>
      <c r="DC421" s="262"/>
      <c r="DD421" s="262"/>
      <c r="DE421" s="262"/>
      <c r="DF421" s="262"/>
      <c r="DG421" s="262"/>
      <c r="DH421" s="262"/>
      <c r="DI421" s="262"/>
      <c r="DJ421" s="262"/>
      <c r="DK421" s="262"/>
      <c r="DL421" s="262"/>
      <c r="DM421" s="262"/>
      <c r="DN421" s="262"/>
      <c r="DO421" s="262"/>
      <c r="DP421" s="262"/>
      <c r="DQ421" s="262"/>
      <c r="DR421" s="262"/>
      <c r="DS421" s="262"/>
      <c r="DT421" s="262"/>
      <c r="DU421" s="262"/>
      <c r="DV421" s="262"/>
      <c r="DW421" s="262"/>
      <c r="DX421" s="262"/>
      <c r="DY421" s="262"/>
      <c r="DZ421" s="262"/>
      <c r="EA421" s="262"/>
      <c r="EB421" s="262"/>
    </row>
    <row r="422" s="28" customFormat="1" customHeight="1" spans="1:132">
      <c r="A422" s="283"/>
      <c r="B422" s="95"/>
      <c r="C422" s="95"/>
      <c r="D422" s="309" t="s">
        <v>2520</v>
      </c>
      <c r="E422" s="31"/>
      <c r="F422" s="301" t="s">
        <v>3951</v>
      </c>
      <c r="G422" s="99">
        <f t="shared" si="64"/>
        <v>0</v>
      </c>
      <c r="H422" s="114"/>
      <c r="I422" s="150">
        <f t="shared" si="65"/>
        <v>0</v>
      </c>
      <c r="J422" s="151">
        <f t="shared" si="58"/>
        <v>0</v>
      </c>
      <c r="K422" s="37"/>
      <c r="L422" s="36"/>
      <c r="M422" s="33"/>
      <c r="N422" s="38"/>
      <c r="O422" s="158"/>
      <c r="P422" s="158"/>
      <c r="Q422" s="158"/>
      <c r="R422" s="158"/>
      <c r="S422" s="158"/>
      <c r="T422" s="40"/>
      <c r="U422" s="39"/>
      <c r="V422" s="39"/>
      <c r="W422" s="39"/>
      <c r="X422" s="41"/>
      <c r="Y422" s="40"/>
      <c r="Z422" s="39"/>
      <c r="AA422" s="39"/>
      <c r="AB422" s="42"/>
      <c r="AC422" s="43"/>
      <c r="AD422" s="44"/>
      <c r="AE422" s="44"/>
      <c r="AF422" s="45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47"/>
      <c r="AR422" s="48"/>
      <c r="AS422" s="47"/>
      <c r="AT422" s="47"/>
      <c r="AU422" s="47"/>
      <c r="AV422" s="47"/>
      <c r="AW422" s="49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50"/>
      <c r="BL422" s="178"/>
      <c r="BM422" s="178"/>
      <c r="BN422" s="178"/>
      <c r="BO422" s="46"/>
      <c r="BP422" s="46"/>
      <c r="BQ422" s="46"/>
      <c r="BR422" s="46"/>
      <c r="BS422" s="46"/>
      <c r="BT422" s="46"/>
      <c r="BU422" s="46"/>
      <c r="BV422" s="51"/>
      <c r="BW422" s="52"/>
      <c r="BX422" s="53"/>
      <c r="BY422" s="53"/>
      <c r="BZ422" s="54"/>
      <c r="CA422" s="262"/>
      <c r="CB422" s="262"/>
      <c r="CC422" s="262"/>
      <c r="CD422" s="262"/>
      <c r="CE422" s="262"/>
      <c r="CF422" s="262"/>
      <c r="CG422" s="262"/>
      <c r="CH422" s="262"/>
      <c r="CI422" s="262"/>
      <c r="CJ422" s="262"/>
      <c r="CK422" s="262"/>
      <c r="CL422" s="262"/>
      <c r="CM422" s="262"/>
      <c r="CN422" s="262"/>
      <c r="CO422" s="261"/>
      <c r="CP422" s="262"/>
      <c r="CQ422" s="262"/>
      <c r="CR422" s="262"/>
      <c r="CS422" s="262"/>
      <c r="CT422" s="262"/>
      <c r="CU422" s="262"/>
      <c r="CV422" s="262"/>
      <c r="CW422" s="262"/>
      <c r="CX422" s="262"/>
      <c r="CY422" s="262"/>
      <c r="CZ422" s="262"/>
      <c r="DA422" s="262"/>
      <c r="DB422" s="262"/>
      <c r="DC422" s="262"/>
      <c r="DD422" s="262"/>
      <c r="DE422" s="262"/>
      <c r="DF422" s="262"/>
      <c r="DG422" s="262"/>
      <c r="DH422" s="262"/>
      <c r="DI422" s="262"/>
      <c r="DJ422" s="262"/>
      <c r="DK422" s="262"/>
      <c r="DL422" s="262"/>
      <c r="DM422" s="262"/>
      <c r="DN422" s="262"/>
      <c r="DO422" s="262"/>
      <c r="DP422" s="262"/>
      <c r="DQ422" s="262"/>
      <c r="DR422" s="262"/>
      <c r="DS422" s="262"/>
      <c r="DT422" s="262"/>
      <c r="DU422" s="262"/>
      <c r="DV422" s="262"/>
      <c r="DW422" s="262"/>
      <c r="DX422" s="262"/>
      <c r="DY422" s="262"/>
      <c r="DZ422" s="262"/>
      <c r="EA422" s="262"/>
      <c r="EB422" s="262"/>
    </row>
    <row r="423" s="28" customFormat="1" customHeight="1" spans="1:132">
      <c r="A423" s="283"/>
      <c r="B423" s="95"/>
      <c r="C423" s="95"/>
      <c r="D423" s="310" t="s">
        <v>1179</v>
      </c>
      <c r="E423" s="305"/>
      <c r="F423" s="301"/>
      <c r="G423" s="99">
        <f t="shared" si="64"/>
        <v>0</v>
      </c>
      <c r="H423" s="114"/>
      <c r="I423" s="150">
        <f t="shared" si="65"/>
        <v>0</v>
      </c>
      <c r="J423" s="151">
        <f t="shared" si="58"/>
        <v>0</v>
      </c>
      <c r="K423" s="35"/>
      <c r="L423" s="36"/>
      <c r="M423" s="33">
        <f t="shared" ref="M423:M487" si="68">SUM(O423:X423)</f>
        <v>0</v>
      </c>
      <c r="N423" s="38">
        <f t="shared" ref="N423:N487" si="69">SUM(Y423:AB423)</f>
        <v>0</v>
      </c>
      <c r="O423" s="158"/>
      <c r="P423" s="158"/>
      <c r="Q423" s="158"/>
      <c r="R423" s="158"/>
      <c r="S423" s="158"/>
      <c r="T423" s="40"/>
      <c r="U423" s="39"/>
      <c r="V423" s="39"/>
      <c r="W423" s="39"/>
      <c r="X423" s="41"/>
      <c r="Y423" s="40"/>
      <c r="Z423" s="39"/>
      <c r="AA423" s="39"/>
      <c r="AB423" s="42"/>
      <c r="AC423" s="43"/>
      <c r="AD423" s="44"/>
      <c r="AE423" s="44"/>
      <c r="AF423" s="45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47"/>
      <c r="AR423" s="48"/>
      <c r="AS423" s="47"/>
      <c r="AT423" s="47"/>
      <c r="AU423" s="47"/>
      <c r="AV423" s="47"/>
      <c r="AW423" s="49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50"/>
      <c r="BL423" s="178"/>
      <c r="BM423" s="178"/>
      <c r="BN423" s="178"/>
      <c r="BO423" s="46"/>
      <c r="BP423" s="46"/>
      <c r="BQ423" s="46"/>
      <c r="BR423" s="46"/>
      <c r="BS423" s="46"/>
      <c r="BT423" s="46"/>
      <c r="BU423" s="46"/>
      <c r="BV423" s="51"/>
      <c r="BW423" s="52">
        <f>SUM(AW418:BK418)</f>
        <v>0</v>
      </c>
      <c r="BX423" s="53">
        <f t="shared" ref="BX423:BX486" si="70">SUM(BL423:BV423)</f>
        <v>0</v>
      </c>
      <c r="BY423" s="53">
        <f t="shared" ref="BY423:BY486" si="71">BX423+BW423</f>
        <v>0</v>
      </c>
      <c r="BZ423" s="54"/>
      <c r="CA423" s="262"/>
      <c r="CB423" s="262"/>
      <c r="CC423" s="262"/>
      <c r="CD423" s="262"/>
      <c r="CE423" s="262"/>
      <c r="CF423" s="262"/>
      <c r="CG423" s="262"/>
      <c r="CH423" s="262"/>
      <c r="CI423" s="262"/>
      <c r="CJ423" s="262"/>
      <c r="CK423" s="262"/>
      <c r="CL423" s="262"/>
      <c r="CM423" s="262"/>
      <c r="CN423" s="262"/>
      <c r="CO423" s="261">
        <f t="shared" ref="CO423:CO486" si="72">BY423</f>
        <v>0</v>
      </c>
      <c r="CP423" s="262"/>
      <c r="CQ423" s="262"/>
      <c r="CR423" s="262"/>
      <c r="CS423" s="262"/>
      <c r="CT423" s="262"/>
      <c r="CU423" s="262"/>
      <c r="CV423" s="262"/>
      <c r="CW423" s="262"/>
      <c r="CX423" s="262"/>
      <c r="CY423" s="262"/>
      <c r="CZ423" s="262"/>
      <c r="DA423" s="262"/>
      <c r="DB423" s="262"/>
      <c r="DC423" s="262"/>
      <c r="DD423" s="262"/>
      <c r="DE423" s="262"/>
      <c r="DF423" s="262"/>
      <c r="DG423" s="262"/>
      <c r="DH423" s="262"/>
      <c r="DI423" s="262"/>
      <c r="DJ423" s="262"/>
      <c r="DK423" s="262"/>
      <c r="DL423" s="262"/>
      <c r="DM423" s="262"/>
      <c r="DN423" s="262"/>
      <c r="DO423" s="262"/>
      <c r="DP423" s="262"/>
      <c r="DQ423" s="262"/>
      <c r="DR423" s="262"/>
      <c r="DS423" s="262"/>
      <c r="DT423" s="262"/>
      <c r="DU423" s="262"/>
      <c r="DV423" s="262"/>
      <c r="DW423" s="262"/>
      <c r="DX423" s="262"/>
      <c r="DY423" s="262"/>
      <c r="DZ423" s="262"/>
      <c r="EA423" s="262"/>
      <c r="EB423" s="262"/>
    </row>
    <row r="424" s="28" customFormat="1" customHeight="1" spans="1:132">
      <c r="A424" s="283"/>
      <c r="B424" s="95"/>
      <c r="C424" s="95"/>
      <c r="D424" s="311" t="s">
        <v>1180</v>
      </c>
      <c r="E424" s="305"/>
      <c r="F424" s="301"/>
      <c r="G424" s="99">
        <f t="shared" si="64"/>
        <v>0</v>
      </c>
      <c r="H424" s="114"/>
      <c r="I424" s="150">
        <f t="shared" si="65"/>
        <v>0</v>
      </c>
      <c r="J424" s="151">
        <f t="shared" si="58"/>
        <v>0</v>
      </c>
      <c r="K424" s="35"/>
      <c r="L424" s="36"/>
      <c r="M424" s="33">
        <f t="shared" si="68"/>
        <v>0</v>
      </c>
      <c r="N424" s="38">
        <f t="shared" si="69"/>
        <v>0</v>
      </c>
      <c r="O424" s="158"/>
      <c r="P424" s="158"/>
      <c r="Q424" s="158"/>
      <c r="R424" s="158"/>
      <c r="S424" s="158"/>
      <c r="T424" s="40"/>
      <c r="U424" s="39"/>
      <c r="V424" s="39"/>
      <c r="W424" s="39"/>
      <c r="X424" s="41"/>
      <c r="Y424" s="40"/>
      <c r="Z424" s="39"/>
      <c r="AA424" s="39"/>
      <c r="AB424" s="42"/>
      <c r="AC424" s="43"/>
      <c r="AD424" s="44"/>
      <c r="AE424" s="44"/>
      <c r="AF424" s="45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47"/>
      <c r="AR424" s="48"/>
      <c r="AS424" s="47"/>
      <c r="AT424" s="47"/>
      <c r="AU424" s="47"/>
      <c r="AV424" s="47"/>
      <c r="AW424" s="49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50"/>
      <c r="BL424" s="178"/>
      <c r="BM424" s="178"/>
      <c r="BN424" s="178"/>
      <c r="BO424" s="46"/>
      <c r="BP424" s="46"/>
      <c r="BQ424" s="46"/>
      <c r="BR424" s="46"/>
      <c r="BS424" s="46"/>
      <c r="BT424" s="46"/>
      <c r="BU424" s="46"/>
      <c r="BV424" s="51"/>
      <c r="BW424" s="52">
        <f t="shared" ref="BW424:BW487" si="73">SUM(AW423:BK423)</f>
        <v>0</v>
      </c>
      <c r="BX424" s="53">
        <f t="shared" si="70"/>
        <v>0</v>
      </c>
      <c r="BY424" s="53">
        <f t="shared" si="71"/>
        <v>0</v>
      </c>
      <c r="BZ424" s="54"/>
      <c r="CA424" s="262"/>
      <c r="CB424" s="262"/>
      <c r="CC424" s="262"/>
      <c r="CD424" s="262"/>
      <c r="CE424" s="262"/>
      <c r="CF424" s="262"/>
      <c r="CG424" s="262"/>
      <c r="CH424" s="262"/>
      <c r="CI424" s="262"/>
      <c r="CJ424" s="262"/>
      <c r="CK424" s="262"/>
      <c r="CL424" s="262"/>
      <c r="CM424" s="262"/>
      <c r="CN424" s="262"/>
      <c r="CO424" s="261">
        <f t="shared" si="72"/>
        <v>0</v>
      </c>
      <c r="CP424" s="262"/>
      <c r="CQ424" s="262"/>
      <c r="CR424" s="262"/>
      <c r="CS424" s="262"/>
      <c r="CT424" s="262"/>
      <c r="CU424" s="262"/>
      <c r="CV424" s="262"/>
      <c r="CW424" s="262"/>
      <c r="CX424" s="262"/>
      <c r="CY424" s="262"/>
      <c r="CZ424" s="262"/>
      <c r="DA424" s="262"/>
      <c r="DB424" s="262"/>
      <c r="DC424" s="262"/>
      <c r="DD424" s="262"/>
      <c r="DE424" s="262"/>
      <c r="DF424" s="262"/>
      <c r="DG424" s="262"/>
      <c r="DH424" s="262"/>
      <c r="DI424" s="262"/>
      <c r="DJ424" s="262"/>
      <c r="DK424" s="262"/>
      <c r="DL424" s="262"/>
      <c r="DM424" s="262"/>
      <c r="DN424" s="262"/>
      <c r="DO424" s="262"/>
      <c r="DP424" s="262"/>
      <c r="DQ424" s="262"/>
      <c r="DR424" s="262"/>
      <c r="DS424" s="262"/>
      <c r="DT424" s="262"/>
      <c r="DU424" s="262"/>
      <c r="DV424" s="262"/>
      <c r="DW424" s="262"/>
      <c r="DX424" s="262"/>
      <c r="DY424" s="262"/>
      <c r="DZ424" s="262"/>
      <c r="EA424" s="262"/>
      <c r="EB424" s="262"/>
    </row>
    <row r="425" s="28" customFormat="1" customHeight="1" spans="1:132">
      <c r="A425" s="283"/>
      <c r="B425" s="95"/>
      <c r="C425" s="95"/>
      <c r="D425" s="311" t="s">
        <v>1181</v>
      </c>
      <c r="E425" s="305"/>
      <c r="F425" s="301"/>
      <c r="G425" s="99">
        <f t="shared" si="64"/>
        <v>0</v>
      </c>
      <c r="H425" s="114"/>
      <c r="I425" s="150">
        <f t="shared" si="65"/>
        <v>0</v>
      </c>
      <c r="J425" s="151">
        <f t="shared" si="58"/>
        <v>0</v>
      </c>
      <c r="K425" s="35"/>
      <c r="L425" s="36"/>
      <c r="M425" s="33"/>
      <c r="N425" s="38"/>
      <c r="O425" s="158"/>
      <c r="P425" s="158"/>
      <c r="Q425" s="158"/>
      <c r="R425" s="158"/>
      <c r="S425" s="158"/>
      <c r="T425" s="40"/>
      <c r="U425" s="39"/>
      <c r="V425" s="39"/>
      <c r="W425" s="39"/>
      <c r="X425" s="41"/>
      <c r="Y425" s="40"/>
      <c r="Z425" s="39"/>
      <c r="AA425" s="39"/>
      <c r="AB425" s="42"/>
      <c r="AC425" s="43"/>
      <c r="AD425" s="44"/>
      <c r="AE425" s="44"/>
      <c r="AF425" s="45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47"/>
      <c r="AR425" s="48"/>
      <c r="AS425" s="47"/>
      <c r="AT425" s="47"/>
      <c r="AU425" s="47"/>
      <c r="AV425" s="47"/>
      <c r="AW425" s="49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50"/>
      <c r="BL425" s="178"/>
      <c r="BM425" s="178"/>
      <c r="BN425" s="178"/>
      <c r="BO425" s="46"/>
      <c r="BP425" s="46"/>
      <c r="BQ425" s="46"/>
      <c r="BR425" s="46"/>
      <c r="BS425" s="46"/>
      <c r="BT425" s="46"/>
      <c r="BU425" s="46"/>
      <c r="BV425" s="51"/>
      <c r="BW425" s="52">
        <f t="shared" si="73"/>
        <v>0</v>
      </c>
      <c r="BX425" s="53">
        <f t="shared" si="70"/>
        <v>0</v>
      </c>
      <c r="BY425" s="53">
        <f t="shared" si="71"/>
        <v>0</v>
      </c>
      <c r="BZ425" s="54"/>
      <c r="CA425" s="262"/>
      <c r="CB425" s="262"/>
      <c r="CC425" s="262"/>
      <c r="CD425" s="262"/>
      <c r="CE425" s="262"/>
      <c r="CF425" s="262"/>
      <c r="CG425" s="262"/>
      <c r="CH425" s="262"/>
      <c r="CI425" s="262"/>
      <c r="CJ425" s="262"/>
      <c r="CK425" s="262"/>
      <c r="CL425" s="262"/>
      <c r="CM425" s="262"/>
      <c r="CN425" s="262"/>
      <c r="CO425" s="261">
        <f t="shared" si="72"/>
        <v>0</v>
      </c>
      <c r="CP425" s="262"/>
      <c r="CQ425" s="262"/>
      <c r="CR425" s="262"/>
      <c r="CS425" s="262"/>
      <c r="CT425" s="262"/>
      <c r="CU425" s="262"/>
      <c r="CV425" s="262"/>
      <c r="CW425" s="262"/>
      <c r="CX425" s="262"/>
      <c r="CY425" s="262"/>
      <c r="CZ425" s="262"/>
      <c r="DA425" s="262"/>
      <c r="DB425" s="262"/>
      <c r="DC425" s="262"/>
      <c r="DD425" s="262"/>
      <c r="DE425" s="262"/>
      <c r="DF425" s="262"/>
      <c r="DG425" s="262"/>
      <c r="DH425" s="262"/>
      <c r="DI425" s="262"/>
      <c r="DJ425" s="262"/>
      <c r="DK425" s="262"/>
      <c r="DL425" s="262"/>
      <c r="DM425" s="262"/>
      <c r="DN425" s="262"/>
      <c r="DO425" s="262"/>
      <c r="DP425" s="262"/>
      <c r="DQ425" s="262"/>
      <c r="DR425" s="262"/>
      <c r="DS425" s="262"/>
      <c r="DT425" s="262"/>
      <c r="DU425" s="262"/>
      <c r="DV425" s="262"/>
      <c r="DW425" s="262"/>
      <c r="DX425" s="262"/>
      <c r="DY425" s="262"/>
      <c r="DZ425" s="262"/>
      <c r="EA425" s="262"/>
      <c r="EB425" s="262"/>
    </row>
    <row r="426" s="28" customFormat="1" customHeight="1" spans="1:132">
      <c r="A426" s="283"/>
      <c r="B426" s="95"/>
      <c r="C426" s="95"/>
      <c r="D426" s="311" t="s">
        <v>1182</v>
      </c>
      <c r="E426" s="305"/>
      <c r="F426" s="301"/>
      <c r="G426" s="99">
        <f t="shared" si="64"/>
        <v>0</v>
      </c>
      <c r="H426" s="114"/>
      <c r="I426" s="150">
        <f t="shared" si="65"/>
        <v>0</v>
      </c>
      <c r="J426" s="151">
        <f t="shared" si="58"/>
        <v>0</v>
      </c>
      <c r="K426" s="35"/>
      <c r="L426" s="36"/>
      <c r="M426" s="33">
        <f t="shared" si="68"/>
        <v>0</v>
      </c>
      <c r="N426" s="38">
        <f t="shared" si="69"/>
        <v>0</v>
      </c>
      <c r="O426" s="158"/>
      <c r="P426" s="158"/>
      <c r="Q426" s="158"/>
      <c r="R426" s="158"/>
      <c r="S426" s="158"/>
      <c r="T426" s="40"/>
      <c r="U426" s="39"/>
      <c r="V426" s="39"/>
      <c r="W426" s="39"/>
      <c r="X426" s="41"/>
      <c r="Y426" s="40"/>
      <c r="Z426" s="39"/>
      <c r="AA426" s="39"/>
      <c r="AB426" s="42"/>
      <c r="AC426" s="43"/>
      <c r="AD426" s="44"/>
      <c r="AE426" s="44"/>
      <c r="AF426" s="45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47"/>
      <c r="AR426" s="48"/>
      <c r="AS426" s="47"/>
      <c r="AT426" s="47"/>
      <c r="AU426" s="47"/>
      <c r="AV426" s="47"/>
      <c r="AW426" s="49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50"/>
      <c r="BL426" s="178"/>
      <c r="BM426" s="178"/>
      <c r="BN426" s="178"/>
      <c r="BO426" s="46"/>
      <c r="BP426" s="46"/>
      <c r="BQ426" s="46"/>
      <c r="BR426" s="46"/>
      <c r="BS426" s="46"/>
      <c r="BT426" s="46"/>
      <c r="BU426" s="46"/>
      <c r="BV426" s="51"/>
      <c r="BW426" s="52">
        <f t="shared" si="73"/>
        <v>0</v>
      </c>
      <c r="BX426" s="53">
        <f t="shared" si="70"/>
        <v>0</v>
      </c>
      <c r="BY426" s="53">
        <f t="shared" si="71"/>
        <v>0</v>
      </c>
      <c r="BZ426" s="54"/>
      <c r="CA426" s="262"/>
      <c r="CB426" s="262"/>
      <c r="CC426" s="262"/>
      <c r="CD426" s="262"/>
      <c r="CE426" s="262"/>
      <c r="CF426" s="262"/>
      <c r="CG426" s="262"/>
      <c r="CH426" s="262"/>
      <c r="CI426" s="262"/>
      <c r="CJ426" s="262"/>
      <c r="CK426" s="262"/>
      <c r="CL426" s="262"/>
      <c r="CM426" s="262"/>
      <c r="CN426" s="262"/>
      <c r="CO426" s="261">
        <f t="shared" si="72"/>
        <v>0</v>
      </c>
      <c r="CP426" s="262"/>
      <c r="CQ426" s="262"/>
      <c r="CR426" s="262"/>
      <c r="CS426" s="262"/>
      <c r="CT426" s="262"/>
      <c r="CU426" s="262"/>
      <c r="CV426" s="262"/>
      <c r="CW426" s="262"/>
      <c r="CX426" s="262"/>
      <c r="CY426" s="262"/>
      <c r="CZ426" s="262"/>
      <c r="DA426" s="262"/>
      <c r="DB426" s="262"/>
      <c r="DC426" s="262"/>
      <c r="DD426" s="262"/>
      <c r="DE426" s="262"/>
      <c r="DF426" s="262"/>
      <c r="DG426" s="262"/>
      <c r="DH426" s="262"/>
      <c r="DI426" s="262"/>
      <c r="DJ426" s="262"/>
      <c r="DK426" s="262"/>
      <c r="DL426" s="262"/>
      <c r="DM426" s="262"/>
      <c r="DN426" s="262"/>
      <c r="DO426" s="262"/>
      <c r="DP426" s="262"/>
      <c r="DQ426" s="262"/>
      <c r="DR426" s="262"/>
      <c r="DS426" s="262"/>
      <c r="DT426" s="262"/>
      <c r="DU426" s="262"/>
      <c r="DV426" s="262"/>
      <c r="DW426" s="262"/>
      <c r="DX426" s="262"/>
      <c r="DY426" s="262"/>
      <c r="DZ426" s="262"/>
      <c r="EA426" s="262"/>
      <c r="EB426" s="262"/>
    </row>
    <row r="427" s="28" customFormat="1" customHeight="1" spans="1:132">
      <c r="A427" s="283"/>
      <c r="B427" s="95"/>
      <c r="C427" s="95"/>
      <c r="D427" s="311" t="s">
        <v>1183</v>
      </c>
      <c r="E427" s="305"/>
      <c r="F427" s="301"/>
      <c r="G427" s="99">
        <f t="shared" si="64"/>
        <v>0</v>
      </c>
      <c r="H427" s="114"/>
      <c r="I427" s="150">
        <f t="shared" si="65"/>
        <v>0</v>
      </c>
      <c r="J427" s="151">
        <f t="shared" si="58"/>
        <v>0</v>
      </c>
      <c r="K427" s="35"/>
      <c r="L427" s="36"/>
      <c r="M427" s="33">
        <f t="shared" si="68"/>
        <v>0</v>
      </c>
      <c r="N427" s="38">
        <f t="shared" si="69"/>
        <v>0</v>
      </c>
      <c r="O427" s="158"/>
      <c r="P427" s="158"/>
      <c r="Q427" s="158"/>
      <c r="R427" s="158"/>
      <c r="S427" s="158"/>
      <c r="T427" s="40"/>
      <c r="U427" s="39"/>
      <c r="V427" s="39"/>
      <c r="W427" s="39"/>
      <c r="X427" s="41"/>
      <c r="Y427" s="40"/>
      <c r="Z427" s="39"/>
      <c r="AA427" s="39"/>
      <c r="AB427" s="42"/>
      <c r="AC427" s="43"/>
      <c r="AD427" s="44"/>
      <c r="AE427" s="44"/>
      <c r="AF427" s="45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47"/>
      <c r="AR427" s="48"/>
      <c r="AS427" s="47"/>
      <c r="AT427" s="47"/>
      <c r="AU427" s="47"/>
      <c r="AV427" s="47"/>
      <c r="AW427" s="49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50"/>
      <c r="BL427" s="178"/>
      <c r="BM427" s="178"/>
      <c r="BN427" s="178"/>
      <c r="BO427" s="46"/>
      <c r="BP427" s="46"/>
      <c r="BQ427" s="46"/>
      <c r="BR427" s="46"/>
      <c r="BS427" s="46"/>
      <c r="BT427" s="46"/>
      <c r="BU427" s="46"/>
      <c r="BV427" s="51"/>
      <c r="BW427" s="52">
        <f t="shared" si="73"/>
        <v>0</v>
      </c>
      <c r="BX427" s="53">
        <f t="shared" si="70"/>
        <v>0</v>
      </c>
      <c r="BY427" s="53">
        <f t="shared" si="71"/>
        <v>0</v>
      </c>
      <c r="BZ427" s="54"/>
      <c r="CA427" s="262"/>
      <c r="CB427" s="262"/>
      <c r="CC427" s="262"/>
      <c r="CD427" s="262"/>
      <c r="CE427" s="262"/>
      <c r="CF427" s="262"/>
      <c r="CG427" s="262"/>
      <c r="CH427" s="262"/>
      <c r="CI427" s="262"/>
      <c r="CJ427" s="262"/>
      <c r="CK427" s="262"/>
      <c r="CL427" s="262"/>
      <c r="CM427" s="262"/>
      <c r="CN427" s="262"/>
      <c r="CO427" s="261">
        <f t="shared" si="72"/>
        <v>0</v>
      </c>
      <c r="CP427" s="262"/>
      <c r="CQ427" s="262"/>
      <c r="CR427" s="262"/>
      <c r="CS427" s="262"/>
      <c r="CT427" s="262"/>
      <c r="CU427" s="262"/>
      <c r="CV427" s="262"/>
      <c r="CW427" s="262"/>
      <c r="CX427" s="262"/>
      <c r="CY427" s="262"/>
      <c r="CZ427" s="262"/>
      <c r="DA427" s="262"/>
      <c r="DB427" s="262"/>
      <c r="DC427" s="262"/>
      <c r="DD427" s="262"/>
      <c r="DE427" s="262"/>
      <c r="DF427" s="262"/>
      <c r="DG427" s="262"/>
      <c r="DH427" s="262"/>
      <c r="DI427" s="262"/>
      <c r="DJ427" s="262"/>
      <c r="DK427" s="262"/>
      <c r="DL427" s="262"/>
      <c r="DM427" s="262"/>
      <c r="DN427" s="262"/>
      <c r="DO427" s="262"/>
      <c r="DP427" s="262"/>
      <c r="DQ427" s="262"/>
      <c r="DR427" s="262"/>
      <c r="DS427" s="262"/>
      <c r="DT427" s="262"/>
      <c r="DU427" s="262"/>
      <c r="DV427" s="262"/>
      <c r="DW427" s="262"/>
      <c r="DX427" s="262"/>
      <c r="DY427" s="262"/>
      <c r="DZ427" s="262"/>
      <c r="EA427" s="262"/>
      <c r="EB427" s="262"/>
    </row>
    <row r="428" s="28" customFormat="1" customHeight="1" spans="1:132">
      <c r="A428" s="283"/>
      <c r="B428" s="95"/>
      <c r="C428" s="95"/>
      <c r="D428" s="311" t="s">
        <v>1184</v>
      </c>
      <c r="E428" s="305"/>
      <c r="F428" s="301"/>
      <c r="G428" s="99">
        <f t="shared" si="64"/>
        <v>0</v>
      </c>
      <c r="H428" s="114"/>
      <c r="I428" s="150">
        <f t="shared" si="65"/>
        <v>0</v>
      </c>
      <c r="J428" s="151">
        <f t="shared" si="58"/>
        <v>0</v>
      </c>
      <c r="K428" s="35"/>
      <c r="L428" s="36"/>
      <c r="M428" s="33">
        <f t="shared" si="68"/>
        <v>0</v>
      </c>
      <c r="N428" s="38">
        <f t="shared" si="69"/>
        <v>0</v>
      </c>
      <c r="O428" s="158"/>
      <c r="P428" s="158"/>
      <c r="Q428" s="158"/>
      <c r="R428" s="158"/>
      <c r="S428" s="158"/>
      <c r="T428" s="40"/>
      <c r="U428" s="39"/>
      <c r="V428" s="39"/>
      <c r="W428" s="39"/>
      <c r="X428" s="41"/>
      <c r="Y428" s="40"/>
      <c r="Z428" s="39"/>
      <c r="AA428" s="39"/>
      <c r="AB428" s="42"/>
      <c r="AC428" s="43"/>
      <c r="AD428" s="44"/>
      <c r="AE428" s="44"/>
      <c r="AF428" s="45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47"/>
      <c r="AR428" s="48"/>
      <c r="AS428" s="47"/>
      <c r="AT428" s="47"/>
      <c r="AU428" s="47"/>
      <c r="AV428" s="47"/>
      <c r="AW428" s="49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50"/>
      <c r="BL428" s="178"/>
      <c r="BM428" s="178"/>
      <c r="BN428" s="178"/>
      <c r="BO428" s="46"/>
      <c r="BP428" s="46"/>
      <c r="BQ428" s="46"/>
      <c r="BR428" s="46"/>
      <c r="BS428" s="46"/>
      <c r="BT428" s="46"/>
      <c r="BU428" s="46"/>
      <c r="BV428" s="51"/>
      <c r="BW428" s="52">
        <f t="shared" si="73"/>
        <v>0</v>
      </c>
      <c r="BX428" s="53">
        <f t="shared" si="70"/>
        <v>0</v>
      </c>
      <c r="BY428" s="53">
        <f t="shared" si="71"/>
        <v>0</v>
      </c>
      <c r="BZ428" s="54"/>
      <c r="CA428" s="262"/>
      <c r="CB428" s="262"/>
      <c r="CC428" s="262"/>
      <c r="CD428" s="262"/>
      <c r="CE428" s="262"/>
      <c r="CF428" s="262"/>
      <c r="CG428" s="262"/>
      <c r="CH428" s="262"/>
      <c r="CI428" s="262"/>
      <c r="CJ428" s="262"/>
      <c r="CK428" s="262"/>
      <c r="CL428" s="262"/>
      <c r="CM428" s="262"/>
      <c r="CN428" s="262"/>
      <c r="CO428" s="261">
        <f t="shared" si="72"/>
        <v>0</v>
      </c>
      <c r="CP428" s="262"/>
      <c r="CQ428" s="262"/>
      <c r="CR428" s="262"/>
      <c r="CS428" s="262"/>
      <c r="CT428" s="262"/>
      <c r="CU428" s="262"/>
      <c r="CV428" s="262"/>
      <c r="CW428" s="262"/>
      <c r="CX428" s="262"/>
      <c r="CY428" s="262"/>
      <c r="CZ428" s="262"/>
      <c r="DA428" s="262"/>
      <c r="DB428" s="262"/>
      <c r="DC428" s="262"/>
      <c r="DD428" s="262"/>
      <c r="DE428" s="262"/>
      <c r="DF428" s="262"/>
      <c r="DG428" s="262"/>
      <c r="DH428" s="262"/>
      <c r="DI428" s="262"/>
      <c r="DJ428" s="262"/>
      <c r="DK428" s="262"/>
      <c r="DL428" s="262"/>
      <c r="DM428" s="262"/>
      <c r="DN428" s="262"/>
      <c r="DO428" s="262"/>
      <c r="DP428" s="262"/>
      <c r="DQ428" s="262"/>
      <c r="DR428" s="262"/>
      <c r="DS428" s="262"/>
      <c r="DT428" s="262"/>
      <c r="DU428" s="262"/>
      <c r="DV428" s="262"/>
      <c r="DW428" s="262"/>
      <c r="DX428" s="262"/>
      <c r="DY428" s="262"/>
      <c r="DZ428" s="262"/>
      <c r="EA428" s="262"/>
      <c r="EB428" s="262"/>
    </row>
    <row r="429" s="28" customFormat="1" customHeight="1" spans="1:132">
      <c r="A429" s="283"/>
      <c r="B429" s="95"/>
      <c r="C429" s="95"/>
      <c r="D429" s="311" t="s">
        <v>1185</v>
      </c>
      <c r="E429" s="305"/>
      <c r="F429" s="301"/>
      <c r="G429" s="99">
        <f t="shared" si="64"/>
        <v>0</v>
      </c>
      <c r="H429" s="114"/>
      <c r="I429" s="150">
        <f t="shared" si="65"/>
        <v>0</v>
      </c>
      <c r="J429" s="151">
        <f t="shared" si="58"/>
        <v>0</v>
      </c>
      <c r="K429" s="35"/>
      <c r="L429" s="36"/>
      <c r="M429" s="33">
        <f t="shared" si="68"/>
        <v>0</v>
      </c>
      <c r="N429" s="38">
        <f t="shared" si="69"/>
        <v>0</v>
      </c>
      <c r="O429" s="158"/>
      <c r="P429" s="158"/>
      <c r="Q429" s="158"/>
      <c r="R429" s="158"/>
      <c r="S429" s="158"/>
      <c r="T429" s="40"/>
      <c r="U429" s="39"/>
      <c r="V429" s="39"/>
      <c r="W429" s="39"/>
      <c r="X429" s="41"/>
      <c r="Y429" s="40"/>
      <c r="Z429" s="39"/>
      <c r="AA429" s="39"/>
      <c r="AB429" s="42"/>
      <c r="AC429" s="43"/>
      <c r="AD429" s="44"/>
      <c r="AE429" s="44"/>
      <c r="AF429" s="45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47"/>
      <c r="AR429" s="48"/>
      <c r="AS429" s="47"/>
      <c r="AT429" s="47"/>
      <c r="AU429" s="47"/>
      <c r="AV429" s="47"/>
      <c r="AW429" s="49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50"/>
      <c r="BL429" s="178"/>
      <c r="BM429" s="178"/>
      <c r="BN429" s="178"/>
      <c r="BO429" s="46"/>
      <c r="BP429" s="46"/>
      <c r="BQ429" s="46"/>
      <c r="BR429" s="46"/>
      <c r="BS429" s="46"/>
      <c r="BT429" s="46"/>
      <c r="BU429" s="46"/>
      <c r="BV429" s="51"/>
      <c r="BW429" s="52">
        <f t="shared" si="73"/>
        <v>0</v>
      </c>
      <c r="BX429" s="53">
        <f t="shared" si="70"/>
        <v>0</v>
      </c>
      <c r="BY429" s="53">
        <f t="shared" si="71"/>
        <v>0</v>
      </c>
      <c r="BZ429" s="54"/>
      <c r="CA429" s="262"/>
      <c r="CB429" s="262"/>
      <c r="CC429" s="262"/>
      <c r="CD429" s="262"/>
      <c r="CE429" s="262"/>
      <c r="CF429" s="262"/>
      <c r="CG429" s="262"/>
      <c r="CH429" s="262"/>
      <c r="CI429" s="262"/>
      <c r="CJ429" s="262"/>
      <c r="CK429" s="262"/>
      <c r="CL429" s="262"/>
      <c r="CM429" s="262"/>
      <c r="CN429" s="262"/>
      <c r="CO429" s="261">
        <f t="shared" si="72"/>
        <v>0</v>
      </c>
      <c r="CP429" s="262"/>
      <c r="CQ429" s="262"/>
      <c r="CR429" s="262"/>
      <c r="CS429" s="262"/>
      <c r="CT429" s="262"/>
      <c r="CU429" s="262"/>
      <c r="CV429" s="262"/>
      <c r="CW429" s="262"/>
      <c r="CX429" s="262"/>
      <c r="CY429" s="262"/>
      <c r="CZ429" s="262"/>
      <c r="DA429" s="262"/>
      <c r="DB429" s="262"/>
      <c r="DC429" s="262"/>
      <c r="DD429" s="262"/>
      <c r="DE429" s="262"/>
      <c r="DF429" s="262"/>
      <c r="DG429" s="262"/>
      <c r="DH429" s="262"/>
      <c r="DI429" s="262"/>
      <c r="DJ429" s="262"/>
      <c r="DK429" s="262"/>
      <c r="DL429" s="262"/>
      <c r="DM429" s="262"/>
      <c r="DN429" s="262"/>
      <c r="DO429" s="262"/>
      <c r="DP429" s="262"/>
      <c r="DQ429" s="262"/>
      <c r="DR429" s="262"/>
      <c r="DS429" s="262"/>
      <c r="DT429" s="262"/>
      <c r="DU429" s="262"/>
      <c r="DV429" s="262"/>
      <c r="DW429" s="262"/>
      <c r="DX429" s="262"/>
      <c r="DY429" s="262"/>
      <c r="DZ429" s="262"/>
      <c r="EA429" s="262"/>
      <c r="EB429" s="262"/>
    </row>
    <row r="430" s="28" customFormat="1" customHeight="1" spans="1:132">
      <c r="A430" s="283"/>
      <c r="B430" s="95"/>
      <c r="C430" s="95"/>
      <c r="D430" s="311" t="s">
        <v>1186</v>
      </c>
      <c r="E430" s="305"/>
      <c r="F430" s="301"/>
      <c r="G430" s="99">
        <f t="shared" si="64"/>
        <v>0</v>
      </c>
      <c r="H430" s="114"/>
      <c r="I430" s="150">
        <f t="shared" si="65"/>
        <v>0</v>
      </c>
      <c r="J430" s="151">
        <f t="shared" si="58"/>
        <v>0</v>
      </c>
      <c r="K430" s="35"/>
      <c r="L430" s="36"/>
      <c r="M430" s="33">
        <f t="shared" si="68"/>
        <v>0</v>
      </c>
      <c r="N430" s="38">
        <f t="shared" si="69"/>
        <v>0</v>
      </c>
      <c r="O430" s="158"/>
      <c r="P430" s="158"/>
      <c r="Q430" s="158"/>
      <c r="R430" s="158"/>
      <c r="S430" s="158"/>
      <c r="T430" s="40"/>
      <c r="U430" s="39"/>
      <c r="V430" s="39"/>
      <c r="W430" s="39"/>
      <c r="X430" s="41"/>
      <c r="Y430" s="40"/>
      <c r="Z430" s="39"/>
      <c r="AA430" s="39"/>
      <c r="AB430" s="42"/>
      <c r="AC430" s="43"/>
      <c r="AD430" s="44"/>
      <c r="AE430" s="44"/>
      <c r="AF430" s="45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47"/>
      <c r="AR430" s="48"/>
      <c r="AS430" s="47"/>
      <c r="AT430" s="47"/>
      <c r="AU430" s="47"/>
      <c r="AV430" s="47"/>
      <c r="AW430" s="49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50"/>
      <c r="BL430" s="178"/>
      <c r="BM430" s="178"/>
      <c r="BN430" s="178"/>
      <c r="BO430" s="46"/>
      <c r="BP430" s="46"/>
      <c r="BQ430" s="46"/>
      <c r="BR430" s="46"/>
      <c r="BS430" s="46"/>
      <c r="BT430" s="46"/>
      <c r="BU430" s="46"/>
      <c r="BV430" s="51"/>
      <c r="BW430" s="52">
        <f t="shared" si="73"/>
        <v>0</v>
      </c>
      <c r="BX430" s="53">
        <f t="shared" si="70"/>
        <v>0</v>
      </c>
      <c r="BY430" s="53">
        <f t="shared" si="71"/>
        <v>0</v>
      </c>
      <c r="BZ430" s="54"/>
      <c r="CA430" s="262"/>
      <c r="CB430" s="262"/>
      <c r="CC430" s="262"/>
      <c r="CD430" s="262"/>
      <c r="CE430" s="262"/>
      <c r="CF430" s="262"/>
      <c r="CG430" s="262"/>
      <c r="CH430" s="262"/>
      <c r="CI430" s="262"/>
      <c r="CJ430" s="262"/>
      <c r="CK430" s="262"/>
      <c r="CL430" s="262"/>
      <c r="CM430" s="262"/>
      <c r="CN430" s="262"/>
      <c r="CO430" s="261">
        <f t="shared" si="72"/>
        <v>0</v>
      </c>
      <c r="CP430" s="262"/>
      <c r="CQ430" s="262"/>
      <c r="CR430" s="262"/>
      <c r="CS430" s="262"/>
      <c r="CT430" s="262"/>
      <c r="CU430" s="262"/>
      <c r="CV430" s="262"/>
      <c r="CW430" s="262"/>
      <c r="CX430" s="262"/>
      <c r="CY430" s="262"/>
      <c r="CZ430" s="262"/>
      <c r="DA430" s="262"/>
      <c r="DB430" s="262"/>
      <c r="DC430" s="262"/>
      <c r="DD430" s="262"/>
      <c r="DE430" s="262"/>
      <c r="DF430" s="262"/>
      <c r="DG430" s="262"/>
      <c r="DH430" s="262"/>
      <c r="DI430" s="262"/>
      <c r="DJ430" s="262"/>
      <c r="DK430" s="262"/>
      <c r="DL430" s="262"/>
      <c r="DM430" s="262"/>
      <c r="DN430" s="262"/>
      <c r="DO430" s="262"/>
      <c r="DP430" s="262"/>
      <c r="DQ430" s="262"/>
      <c r="DR430" s="262"/>
      <c r="DS430" s="262"/>
      <c r="DT430" s="262"/>
      <c r="DU430" s="262"/>
      <c r="DV430" s="262"/>
      <c r="DW430" s="262"/>
      <c r="DX430" s="262"/>
      <c r="DY430" s="262"/>
      <c r="DZ430" s="262"/>
      <c r="EA430" s="262"/>
      <c r="EB430" s="262"/>
    </row>
    <row r="431" s="28" customFormat="1" customHeight="1" spans="1:132">
      <c r="A431" s="283"/>
      <c r="B431" s="95"/>
      <c r="C431" s="95"/>
      <c r="D431" s="311" t="s">
        <v>1187</v>
      </c>
      <c r="E431" s="305"/>
      <c r="F431" s="301"/>
      <c r="G431" s="99">
        <f t="shared" si="64"/>
        <v>0</v>
      </c>
      <c r="H431" s="114"/>
      <c r="I431" s="150">
        <f t="shared" si="65"/>
        <v>0</v>
      </c>
      <c r="J431" s="151">
        <f t="shared" si="58"/>
        <v>0</v>
      </c>
      <c r="K431" s="35"/>
      <c r="L431" s="36"/>
      <c r="M431" s="33">
        <f t="shared" si="68"/>
        <v>0</v>
      </c>
      <c r="N431" s="38">
        <f t="shared" si="69"/>
        <v>0</v>
      </c>
      <c r="O431" s="158"/>
      <c r="P431" s="158"/>
      <c r="Q431" s="158"/>
      <c r="R431" s="158"/>
      <c r="S431" s="158"/>
      <c r="T431" s="40"/>
      <c r="U431" s="39"/>
      <c r="V431" s="39"/>
      <c r="W431" s="39"/>
      <c r="X431" s="41"/>
      <c r="Y431" s="40"/>
      <c r="Z431" s="39"/>
      <c r="AA431" s="39"/>
      <c r="AB431" s="42"/>
      <c r="AC431" s="43"/>
      <c r="AD431" s="44"/>
      <c r="AE431" s="44"/>
      <c r="AF431" s="45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47"/>
      <c r="AR431" s="48"/>
      <c r="AS431" s="47"/>
      <c r="AT431" s="47"/>
      <c r="AU431" s="47"/>
      <c r="AV431" s="47"/>
      <c r="AW431" s="49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50"/>
      <c r="BL431" s="178"/>
      <c r="BM431" s="178"/>
      <c r="BN431" s="178"/>
      <c r="BO431" s="46"/>
      <c r="BP431" s="46"/>
      <c r="BQ431" s="46"/>
      <c r="BR431" s="46"/>
      <c r="BS431" s="46"/>
      <c r="BT431" s="46"/>
      <c r="BU431" s="46"/>
      <c r="BV431" s="51"/>
      <c r="BW431" s="52">
        <f t="shared" si="73"/>
        <v>0</v>
      </c>
      <c r="BX431" s="53">
        <f t="shared" si="70"/>
        <v>0</v>
      </c>
      <c r="BY431" s="53">
        <f t="shared" si="71"/>
        <v>0</v>
      </c>
      <c r="BZ431" s="54"/>
      <c r="CA431" s="262"/>
      <c r="CB431" s="262"/>
      <c r="CC431" s="262"/>
      <c r="CD431" s="262"/>
      <c r="CE431" s="262"/>
      <c r="CF431" s="262"/>
      <c r="CG431" s="262"/>
      <c r="CH431" s="262"/>
      <c r="CI431" s="262"/>
      <c r="CJ431" s="262"/>
      <c r="CK431" s="262"/>
      <c r="CL431" s="262"/>
      <c r="CM431" s="262"/>
      <c r="CN431" s="262"/>
      <c r="CO431" s="261">
        <f t="shared" si="72"/>
        <v>0</v>
      </c>
      <c r="CP431" s="262"/>
      <c r="CQ431" s="262"/>
      <c r="CR431" s="262"/>
      <c r="CS431" s="262"/>
      <c r="CT431" s="262"/>
      <c r="CU431" s="262"/>
      <c r="CV431" s="262"/>
      <c r="CW431" s="262"/>
      <c r="CX431" s="262"/>
      <c r="CY431" s="262"/>
      <c r="CZ431" s="262"/>
      <c r="DA431" s="262"/>
      <c r="DB431" s="262"/>
      <c r="DC431" s="262"/>
      <c r="DD431" s="262"/>
      <c r="DE431" s="262"/>
      <c r="DF431" s="262"/>
      <c r="DG431" s="262"/>
      <c r="DH431" s="262"/>
      <c r="DI431" s="262"/>
      <c r="DJ431" s="262"/>
      <c r="DK431" s="262"/>
      <c r="DL431" s="262"/>
      <c r="DM431" s="262"/>
      <c r="DN431" s="262"/>
      <c r="DO431" s="262"/>
      <c r="DP431" s="262"/>
      <c r="DQ431" s="262"/>
      <c r="DR431" s="262"/>
      <c r="DS431" s="262"/>
      <c r="DT431" s="262"/>
      <c r="DU431" s="262"/>
      <c r="DV431" s="262"/>
      <c r="DW431" s="262"/>
      <c r="DX431" s="262"/>
      <c r="DY431" s="262"/>
      <c r="DZ431" s="262"/>
      <c r="EA431" s="262"/>
      <c r="EB431" s="262"/>
    </row>
    <row r="432" s="28" customFormat="1" customHeight="1" spans="1:132">
      <c r="A432" s="283"/>
      <c r="B432" s="95"/>
      <c r="C432" s="95"/>
      <c r="D432" s="311" t="s">
        <v>1188</v>
      </c>
      <c r="E432" s="305"/>
      <c r="F432" s="301"/>
      <c r="G432" s="99">
        <f t="shared" si="64"/>
        <v>0</v>
      </c>
      <c r="H432" s="114"/>
      <c r="I432" s="150">
        <f t="shared" si="65"/>
        <v>0</v>
      </c>
      <c r="J432" s="151">
        <f t="shared" si="58"/>
        <v>0</v>
      </c>
      <c r="K432" s="35"/>
      <c r="L432" s="36"/>
      <c r="M432" s="33">
        <f t="shared" si="68"/>
        <v>0</v>
      </c>
      <c r="N432" s="38">
        <f t="shared" si="69"/>
        <v>0</v>
      </c>
      <c r="O432" s="158"/>
      <c r="P432" s="158"/>
      <c r="Q432" s="158"/>
      <c r="R432" s="158"/>
      <c r="S432" s="158"/>
      <c r="T432" s="40"/>
      <c r="U432" s="39"/>
      <c r="V432" s="39"/>
      <c r="W432" s="39"/>
      <c r="X432" s="41"/>
      <c r="Y432" s="40"/>
      <c r="Z432" s="39"/>
      <c r="AA432" s="39"/>
      <c r="AB432" s="42"/>
      <c r="AC432" s="43"/>
      <c r="AD432" s="44"/>
      <c r="AE432" s="44"/>
      <c r="AF432" s="45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47"/>
      <c r="AR432" s="48"/>
      <c r="AS432" s="47"/>
      <c r="AT432" s="47"/>
      <c r="AU432" s="47"/>
      <c r="AV432" s="47"/>
      <c r="AW432" s="49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50"/>
      <c r="BL432" s="178"/>
      <c r="BM432" s="178"/>
      <c r="BN432" s="178"/>
      <c r="BO432" s="46"/>
      <c r="BP432" s="46"/>
      <c r="BQ432" s="46"/>
      <c r="BR432" s="46"/>
      <c r="BS432" s="46"/>
      <c r="BT432" s="46"/>
      <c r="BU432" s="46"/>
      <c r="BV432" s="51"/>
      <c r="BW432" s="52">
        <f t="shared" si="73"/>
        <v>0</v>
      </c>
      <c r="BX432" s="53">
        <f t="shared" si="70"/>
        <v>0</v>
      </c>
      <c r="BY432" s="53">
        <f t="shared" si="71"/>
        <v>0</v>
      </c>
      <c r="BZ432" s="54"/>
      <c r="CA432" s="262"/>
      <c r="CB432" s="262"/>
      <c r="CC432" s="262"/>
      <c r="CD432" s="262"/>
      <c r="CE432" s="262"/>
      <c r="CF432" s="262"/>
      <c r="CG432" s="262"/>
      <c r="CH432" s="262"/>
      <c r="CI432" s="262"/>
      <c r="CJ432" s="262"/>
      <c r="CK432" s="262"/>
      <c r="CL432" s="262"/>
      <c r="CM432" s="262"/>
      <c r="CN432" s="262"/>
      <c r="CO432" s="261">
        <f t="shared" si="72"/>
        <v>0</v>
      </c>
      <c r="CP432" s="262"/>
      <c r="CQ432" s="262"/>
      <c r="CR432" s="262"/>
      <c r="CS432" s="262"/>
      <c r="CT432" s="262"/>
      <c r="CU432" s="262"/>
      <c r="CV432" s="262"/>
      <c r="CW432" s="262"/>
      <c r="CX432" s="262"/>
      <c r="CY432" s="262"/>
      <c r="CZ432" s="262"/>
      <c r="DA432" s="262"/>
      <c r="DB432" s="262"/>
      <c r="DC432" s="262"/>
      <c r="DD432" s="262"/>
      <c r="DE432" s="262"/>
      <c r="DF432" s="262"/>
      <c r="DG432" s="262"/>
      <c r="DH432" s="262"/>
      <c r="DI432" s="262"/>
      <c r="DJ432" s="262"/>
      <c r="DK432" s="262"/>
      <c r="DL432" s="262"/>
      <c r="DM432" s="262"/>
      <c r="DN432" s="262"/>
      <c r="DO432" s="262"/>
      <c r="DP432" s="262"/>
      <c r="DQ432" s="262"/>
      <c r="DR432" s="262"/>
      <c r="DS432" s="262"/>
      <c r="DT432" s="262"/>
      <c r="DU432" s="262"/>
      <c r="DV432" s="262"/>
      <c r="DW432" s="262"/>
      <c r="DX432" s="262"/>
      <c r="DY432" s="262"/>
      <c r="DZ432" s="262"/>
      <c r="EA432" s="262"/>
      <c r="EB432" s="262"/>
    </row>
    <row r="433" s="28" customFormat="1" customHeight="1" spans="1:132">
      <c r="A433" s="283"/>
      <c r="B433" s="95"/>
      <c r="C433" s="95"/>
      <c r="D433" s="311" t="s">
        <v>1189</v>
      </c>
      <c r="E433" s="305"/>
      <c r="F433" s="301"/>
      <c r="G433" s="99">
        <f t="shared" si="64"/>
        <v>0</v>
      </c>
      <c r="H433" s="114"/>
      <c r="I433" s="150">
        <f t="shared" si="65"/>
        <v>0</v>
      </c>
      <c r="J433" s="151">
        <f t="shared" si="58"/>
        <v>0</v>
      </c>
      <c r="K433" s="35"/>
      <c r="L433" s="36"/>
      <c r="M433" s="33">
        <f t="shared" si="68"/>
        <v>0</v>
      </c>
      <c r="N433" s="38">
        <f t="shared" si="69"/>
        <v>0</v>
      </c>
      <c r="O433" s="158"/>
      <c r="P433" s="158"/>
      <c r="Q433" s="158"/>
      <c r="R433" s="158"/>
      <c r="S433" s="158"/>
      <c r="T433" s="40"/>
      <c r="U433" s="39"/>
      <c r="V433" s="39"/>
      <c r="W433" s="39"/>
      <c r="X433" s="41"/>
      <c r="Y433" s="40"/>
      <c r="Z433" s="39"/>
      <c r="AA433" s="39"/>
      <c r="AB433" s="42"/>
      <c r="AC433" s="43"/>
      <c r="AD433" s="44"/>
      <c r="AE433" s="44"/>
      <c r="AF433" s="45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47"/>
      <c r="AR433" s="48"/>
      <c r="AS433" s="47"/>
      <c r="AT433" s="47"/>
      <c r="AU433" s="47"/>
      <c r="AV433" s="47"/>
      <c r="AW433" s="49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50"/>
      <c r="BL433" s="178"/>
      <c r="BM433" s="178"/>
      <c r="BN433" s="178"/>
      <c r="BO433" s="46"/>
      <c r="BP433" s="46"/>
      <c r="BQ433" s="46"/>
      <c r="BR433" s="46"/>
      <c r="BS433" s="46"/>
      <c r="BT433" s="46"/>
      <c r="BU433" s="46"/>
      <c r="BV433" s="51"/>
      <c r="BW433" s="52">
        <f t="shared" si="73"/>
        <v>0</v>
      </c>
      <c r="BX433" s="53">
        <f t="shared" si="70"/>
        <v>0</v>
      </c>
      <c r="BY433" s="53">
        <f t="shared" si="71"/>
        <v>0</v>
      </c>
      <c r="BZ433" s="54"/>
      <c r="CA433" s="262"/>
      <c r="CB433" s="262"/>
      <c r="CC433" s="262"/>
      <c r="CD433" s="262"/>
      <c r="CE433" s="262"/>
      <c r="CF433" s="262"/>
      <c r="CG433" s="262"/>
      <c r="CH433" s="262"/>
      <c r="CI433" s="262"/>
      <c r="CJ433" s="262"/>
      <c r="CK433" s="262"/>
      <c r="CL433" s="262"/>
      <c r="CM433" s="262"/>
      <c r="CN433" s="262"/>
      <c r="CO433" s="261">
        <f t="shared" si="72"/>
        <v>0</v>
      </c>
      <c r="CP433" s="262"/>
      <c r="CQ433" s="262"/>
      <c r="CR433" s="262"/>
      <c r="CS433" s="262"/>
      <c r="CT433" s="262"/>
      <c r="CU433" s="262"/>
      <c r="CV433" s="262"/>
      <c r="CW433" s="262"/>
      <c r="CX433" s="262"/>
      <c r="CY433" s="262"/>
      <c r="CZ433" s="262"/>
      <c r="DA433" s="262"/>
      <c r="DB433" s="262"/>
      <c r="DC433" s="262"/>
      <c r="DD433" s="262"/>
      <c r="DE433" s="262"/>
      <c r="DF433" s="262"/>
      <c r="DG433" s="262"/>
      <c r="DH433" s="262"/>
      <c r="DI433" s="262"/>
      <c r="DJ433" s="262"/>
      <c r="DK433" s="262"/>
      <c r="DL433" s="262"/>
      <c r="DM433" s="262"/>
      <c r="DN433" s="262"/>
      <c r="DO433" s="262"/>
      <c r="DP433" s="262"/>
      <c r="DQ433" s="262"/>
      <c r="DR433" s="262"/>
      <c r="DS433" s="262"/>
      <c r="DT433" s="262"/>
      <c r="DU433" s="262"/>
      <c r="DV433" s="262"/>
      <c r="DW433" s="262"/>
      <c r="DX433" s="262"/>
      <c r="DY433" s="262"/>
      <c r="DZ433" s="262"/>
      <c r="EA433" s="262"/>
      <c r="EB433" s="262"/>
    </row>
    <row r="434" s="28" customFormat="1" customHeight="1" spans="1:132">
      <c r="A434" s="283"/>
      <c r="B434" s="95"/>
      <c r="C434" s="95"/>
      <c r="D434" s="311" t="s">
        <v>1190</v>
      </c>
      <c r="E434" s="305"/>
      <c r="F434" s="301"/>
      <c r="G434" s="99">
        <f t="shared" si="64"/>
        <v>0</v>
      </c>
      <c r="H434" s="114"/>
      <c r="I434" s="150">
        <f t="shared" si="65"/>
        <v>0</v>
      </c>
      <c r="J434" s="151">
        <f t="shared" si="58"/>
        <v>0</v>
      </c>
      <c r="K434" s="35"/>
      <c r="L434" s="36"/>
      <c r="M434" s="33">
        <f t="shared" si="68"/>
        <v>0</v>
      </c>
      <c r="N434" s="38">
        <f t="shared" si="69"/>
        <v>0</v>
      </c>
      <c r="O434" s="158"/>
      <c r="P434" s="158"/>
      <c r="Q434" s="158"/>
      <c r="R434" s="158"/>
      <c r="S434" s="158"/>
      <c r="T434" s="40"/>
      <c r="U434" s="39"/>
      <c r="V434" s="39"/>
      <c r="W434" s="39"/>
      <c r="X434" s="41"/>
      <c r="Y434" s="40"/>
      <c r="Z434" s="39"/>
      <c r="AA434" s="39"/>
      <c r="AB434" s="42"/>
      <c r="AC434" s="43"/>
      <c r="AD434" s="44"/>
      <c r="AE434" s="44"/>
      <c r="AF434" s="45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47"/>
      <c r="AR434" s="48"/>
      <c r="AS434" s="47"/>
      <c r="AT434" s="47"/>
      <c r="AU434" s="47"/>
      <c r="AV434" s="47"/>
      <c r="AW434" s="49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50"/>
      <c r="BL434" s="178"/>
      <c r="BM434" s="178"/>
      <c r="BN434" s="178"/>
      <c r="BO434" s="46"/>
      <c r="BP434" s="46"/>
      <c r="BQ434" s="46"/>
      <c r="BR434" s="46"/>
      <c r="BS434" s="46"/>
      <c r="BT434" s="46"/>
      <c r="BU434" s="46"/>
      <c r="BV434" s="51"/>
      <c r="BW434" s="52">
        <f t="shared" si="73"/>
        <v>0</v>
      </c>
      <c r="BX434" s="53">
        <f t="shared" si="70"/>
        <v>0</v>
      </c>
      <c r="BY434" s="53">
        <f t="shared" si="71"/>
        <v>0</v>
      </c>
      <c r="BZ434" s="54"/>
      <c r="CA434" s="262"/>
      <c r="CB434" s="262"/>
      <c r="CC434" s="262"/>
      <c r="CD434" s="262"/>
      <c r="CE434" s="262"/>
      <c r="CF434" s="262"/>
      <c r="CG434" s="262"/>
      <c r="CH434" s="262"/>
      <c r="CI434" s="262"/>
      <c r="CJ434" s="262"/>
      <c r="CK434" s="262"/>
      <c r="CL434" s="262"/>
      <c r="CM434" s="262"/>
      <c r="CN434" s="262"/>
      <c r="CO434" s="261">
        <f t="shared" si="72"/>
        <v>0</v>
      </c>
      <c r="CP434" s="262"/>
      <c r="CQ434" s="262"/>
      <c r="CR434" s="262"/>
      <c r="CS434" s="262"/>
      <c r="CT434" s="262"/>
      <c r="CU434" s="262"/>
      <c r="CV434" s="262"/>
      <c r="CW434" s="262"/>
      <c r="CX434" s="262"/>
      <c r="CY434" s="262"/>
      <c r="CZ434" s="262"/>
      <c r="DA434" s="262"/>
      <c r="DB434" s="262"/>
      <c r="DC434" s="262"/>
      <c r="DD434" s="262"/>
      <c r="DE434" s="262"/>
      <c r="DF434" s="262"/>
      <c r="DG434" s="262"/>
      <c r="DH434" s="262"/>
      <c r="DI434" s="262"/>
      <c r="DJ434" s="262"/>
      <c r="DK434" s="262"/>
      <c r="DL434" s="262"/>
      <c r="DM434" s="262"/>
      <c r="DN434" s="262"/>
      <c r="DO434" s="262"/>
      <c r="DP434" s="262"/>
      <c r="DQ434" s="262"/>
      <c r="DR434" s="262"/>
      <c r="DS434" s="262"/>
      <c r="DT434" s="262"/>
      <c r="DU434" s="262"/>
      <c r="DV434" s="262"/>
      <c r="DW434" s="262"/>
      <c r="DX434" s="262"/>
      <c r="DY434" s="262"/>
      <c r="DZ434" s="262"/>
      <c r="EA434" s="262"/>
      <c r="EB434" s="262"/>
    </row>
    <row r="435" s="28" customFormat="1" customHeight="1" spans="1:132">
      <c r="A435" s="283"/>
      <c r="B435" s="95"/>
      <c r="C435" s="95"/>
      <c r="D435" s="311" t="s">
        <v>1191</v>
      </c>
      <c r="E435" s="305"/>
      <c r="F435" s="301"/>
      <c r="G435" s="99">
        <f t="shared" si="64"/>
        <v>0</v>
      </c>
      <c r="H435" s="114"/>
      <c r="I435" s="150">
        <f t="shared" si="65"/>
        <v>0</v>
      </c>
      <c r="J435" s="151">
        <f t="shared" si="58"/>
        <v>0</v>
      </c>
      <c r="K435" s="35"/>
      <c r="L435" s="36"/>
      <c r="M435" s="33">
        <f t="shared" si="68"/>
        <v>0</v>
      </c>
      <c r="N435" s="38">
        <f t="shared" si="69"/>
        <v>0</v>
      </c>
      <c r="O435" s="158"/>
      <c r="P435" s="158"/>
      <c r="Q435" s="158"/>
      <c r="R435" s="158"/>
      <c r="S435" s="158"/>
      <c r="T435" s="40"/>
      <c r="U435" s="39"/>
      <c r="V435" s="39"/>
      <c r="W435" s="39"/>
      <c r="X435" s="41"/>
      <c r="Y435" s="40"/>
      <c r="Z435" s="39"/>
      <c r="AA435" s="39"/>
      <c r="AB435" s="42"/>
      <c r="AC435" s="43"/>
      <c r="AD435" s="44"/>
      <c r="AE435" s="44"/>
      <c r="AF435" s="45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47"/>
      <c r="AR435" s="48"/>
      <c r="AS435" s="47"/>
      <c r="AT435" s="47"/>
      <c r="AU435" s="47"/>
      <c r="AV435" s="47"/>
      <c r="AW435" s="49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50"/>
      <c r="BL435" s="178"/>
      <c r="BM435" s="178"/>
      <c r="BN435" s="178"/>
      <c r="BO435" s="46"/>
      <c r="BP435" s="46"/>
      <c r="BQ435" s="46"/>
      <c r="BR435" s="46"/>
      <c r="BS435" s="46"/>
      <c r="BT435" s="46"/>
      <c r="BU435" s="46"/>
      <c r="BV435" s="51"/>
      <c r="BW435" s="52">
        <f t="shared" si="73"/>
        <v>0</v>
      </c>
      <c r="BX435" s="53">
        <f t="shared" si="70"/>
        <v>0</v>
      </c>
      <c r="BY435" s="53">
        <f t="shared" si="71"/>
        <v>0</v>
      </c>
      <c r="BZ435" s="54"/>
      <c r="CA435" s="262"/>
      <c r="CB435" s="262"/>
      <c r="CC435" s="262"/>
      <c r="CD435" s="262"/>
      <c r="CE435" s="262"/>
      <c r="CF435" s="262"/>
      <c r="CG435" s="262"/>
      <c r="CH435" s="262"/>
      <c r="CI435" s="262"/>
      <c r="CJ435" s="262"/>
      <c r="CK435" s="262"/>
      <c r="CL435" s="262"/>
      <c r="CM435" s="262"/>
      <c r="CN435" s="262"/>
      <c r="CO435" s="261">
        <f t="shared" si="72"/>
        <v>0</v>
      </c>
      <c r="CP435" s="262"/>
      <c r="CQ435" s="262"/>
      <c r="CR435" s="262"/>
      <c r="CS435" s="262"/>
      <c r="CT435" s="262"/>
      <c r="CU435" s="262"/>
      <c r="CV435" s="262"/>
      <c r="CW435" s="262"/>
      <c r="CX435" s="262"/>
      <c r="CY435" s="262"/>
      <c r="CZ435" s="262"/>
      <c r="DA435" s="262"/>
      <c r="DB435" s="262"/>
      <c r="DC435" s="262"/>
      <c r="DD435" s="262"/>
      <c r="DE435" s="262"/>
      <c r="DF435" s="262"/>
      <c r="DG435" s="262"/>
      <c r="DH435" s="262"/>
      <c r="DI435" s="262"/>
      <c r="DJ435" s="262"/>
      <c r="DK435" s="262"/>
      <c r="DL435" s="262"/>
      <c r="DM435" s="262"/>
      <c r="DN435" s="262"/>
      <c r="DO435" s="262"/>
      <c r="DP435" s="262"/>
      <c r="DQ435" s="262"/>
      <c r="DR435" s="262"/>
      <c r="DS435" s="262"/>
      <c r="DT435" s="262"/>
      <c r="DU435" s="262"/>
      <c r="DV435" s="262"/>
      <c r="DW435" s="262"/>
      <c r="DX435" s="262"/>
      <c r="DY435" s="262"/>
      <c r="DZ435" s="262"/>
      <c r="EA435" s="262"/>
      <c r="EB435" s="262"/>
    </row>
    <row r="436" s="28" customFormat="1" customHeight="1" spans="1:132">
      <c r="A436" s="283"/>
      <c r="B436" s="95"/>
      <c r="C436" s="95"/>
      <c r="D436" s="311" t="s">
        <v>1192</v>
      </c>
      <c r="E436" s="305"/>
      <c r="F436" s="301"/>
      <c r="G436" s="99">
        <f t="shared" si="64"/>
        <v>0</v>
      </c>
      <c r="H436" s="114"/>
      <c r="I436" s="150">
        <f t="shared" si="65"/>
        <v>0</v>
      </c>
      <c r="J436" s="151">
        <f t="shared" si="58"/>
        <v>0</v>
      </c>
      <c r="K436" s="35"/>
      <c r="L436" s="36"/>
      <c r="M436" s="33">
        <f t="shared" si="68"/>
        <v>0</v>
      </c>
      <c r="N436" s="38">
        <f t="shared" si="69"/>
        <v>0</v>
      </c>
      <c r="O436" s="158"/>
      <c r="P436" s="158"/>
      <c r="Q436" s="158"/>
      <c r="R436" s="158"/>
      <c r="S436" s="158"/>
      <c r="T436" s="40"/>
      <c r="U436" s="39"/>
      <c r="V436" s="39"/>
      <c r="W436" s="39"/>
      <c r="X436" s="41"/>
      <c r="Y436" s="40"/>
      <c r="Z436" s="39"/>
      <c r="AA436" s="39"/>
      <c r="AB436" s="42"/>
      <c r="AC436" s="43"/>
      <c r="AD436" s="44"/>
      <c r="AE436" s="44"/>
      <c r="AF436" s="45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47"/>
      <c r="AR436" s="48"/>
      <c r="AS436" s="47"/>
      <c r="AT436" s="47"/>
      <c r="AU436" s="47"/>
      <c r="AV436" s="47"/>
      <c r="AW436" s="49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50"/>
      <c r="BL436" s="178"/>
      <c r="BM436" s="178"/>
      <c r="BN436" s="178"/>
      <c r="BO436" s="46"/>
      <c r="BP436" s="46"/>
      <c r="BQ436" s="46"/>
      <c r="BR436" s="46"/>
      <c r="BS436" s="46"/>
      <c r="BT436" s="46"/>
      <c r="BU436" s="46"/>
      <c r="BV436" s="51"/>
      <c r="BW436" s="52">
        <f t="shared" si="73"/>
        <v>0</v>
      </c>
      <c r="BX436" s="53">
        <f t="shared" si="70"/>
        <v>0</v>
      </c>
      <c r="BY436" s="53">
        <f t="shared" si="71"/>
        <v>0</v>
      </c>
      <c r="BZ436" s="54"/>
      <c r="CA436" s="262"/>
      <c r="CB436" s="262"/>
      <c r="CC436" s="262"/>
      <c r="CD436" s="262"/>
      <c r="CE436" s="262"/>
      <c r="CF436" s="262"/>
      <c r="CG436" s="262"/>
      <c r="CH436" s="262"/>
      <c r="CI436" s="262"/>
      <c r="CJ436" s="262"/>
      <c r="CK436" s="262"/>
      <c r="CL436" s="262"/>
      <c r="CM436" s="262"/>
      <c r="CN436" s="262"/>
      <c r="CO436" s="261">
        <f t="shared" si="72"/>
        <v>0</v>
      </c>
      <c r="CP436" s="262"/>
      <c r="CQ436" s="262"/>
      <c r="CR436" s="262"/>
      <c r="CS436" s="262"/>
      <c r="CT436" s="262"/>
      <c r="CU436" s="262"/>
      <c r="CV436" s="262"/>
      <c r="CW436" s="262"/>
      <c r="CX436" s="262"/>
      <c r="CY436" s="262"/>
      <c r="CZ436" s="262"/>
      <c r="DA436" s="262"/>
      <c r="DB436" s="262"/>
      <c r="DC436" s="262"/>
      <c r="DD436" s="262"/>
      <c r="DE436" s="262"/>
      <c r="DF436" s="262"/>
      <c r="DG436" s="262"/>
      <c r="DH436" s="262"/>
      <c r="DI436" s="262"/>
      <c r="DJ436" s="262"/>
      <c r="DK436" s="262"/>
      <c r="DL436" s="262"/>
      <c r="DM436" s="262"/>
      <c r="DN436" s="262"/>
      <c r="DO436" s="262"/>
      <c r="DP436" s="262"/>
      <c r="DQ436" s="262"/>
      <c r="DR436" s="262"/>
      <c r="DS436" s="262"/>
      <c r="DT436" s="262"/>
      <c r="DU436" s="262"/>
      <c r="DV436" s="262"/>
      <c r="DW436" s="262"/>
      <c r="DX436" s="262"/>
      <c r="DY436" s="262"/>
      <c r="DZ436" s="262"/>
      <c r="EA436" s="262"/>
      <c r="EB436" s="262"/>
    </row>
    <row r="437" s="28" customFormat="1" customHeight="1" spans="1:132">
      <c r="A437" s="283"/>
      <c r="B437" s="95"/>
      <c r="C437" s="95"/>
      <c r="D437" s="311" t="s">
        <v>1193</v>
      </c>
      <c r="E437" s="305"/>
      <c r="F437" s="301"/>
      <c r="G437" s="99">
        <f t="shared" si="64"/>
        <v>0</v>
      </c>
      <c r="H437" s="114"/>
      <c r="I437" s="150">
        <f t="shared" si="65"/>
        <v>0</v>
      </c>
      <c r="J437" s="151">
        <f t="shared" si="58"/>
        <v>0</v>
      </c>
      <c r="K437" s="35"/>
      <c r="L437" s="36"/>
      <c r="M437" s="33">
        <f t="shared" si="68"/>
        <v>0</v>
      </c>
      <c r="N437" s="38">
        <f t="shared" si="69"/>
        <v>0</v>
      </c>
      <c r="O437" s="158"/>
      <c r="P437" s="158"/>
      <c r="Q437" s="158"/>
      <c r="R437" s="158"/>
      <c r="S437" s="158"/>
      <c r="T437" s="40"/>
      <c r="U437" s="39"/>
      <c r="V437" s="39"/>
      <c r="W437" s="39"/>
      <c r="X437" s="41"/>
      <c r="Y437" s="40"/>
      <c r="Z437" s="39"/>
      <c r="AA437" s="39"/>
      <c r="AB437" s="42"/>
      <c r="AC437" s="43"/>
      <c r="AD437" s="44"/>
      <c r="AE437" s="44"/>
      <c r="AF437" s="45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47"/>
      <c r="AR437" s="48"/>
      <c r="AS437" s="47"/>
      <c r="AT437" s="47"/>
      <c r="AU437" s="47"/>
      <c r="AV437" s="47"/>
      <c r="AW437" s="49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50"/>
      <c r="BL437" s="178"/>
      <c r="BM437" s="178"/>
      <c r="BN437" s="178"/>
      <c r="BO437" s="46"/>
      <c r="BP437" s="46"/>
      <c r="BQ437" s="46"/>
      <c r="BR437" s="46"/>
      <c r="BS437" s="46"/>
      <c r="BT437" s="46"/>
      <c r="BU437" s="46"/>
      <c r="BV437" s="51"/>
      <c r="BW437" s="52">
        <f t="shared" si="73"/>
        <v>0</v>
      </c>
      <c r="BX437" s="53">
        <f t="shared" si="70"/>
        <v>0</v>
      </c>
      <c r="BY437" s="53">
        <f t="shared" si="71"/>
        <v>0</v>
      </c>
      <c r="BZ437" s="54"/>
      <c r="CA437" s="262"/>
      <c r="CB437" s="262"/>
      <c r="CC437" s="262"/>
      <c r="CD437" s="262"/>
      <c r="CE437" s="262"/>
      <c r="CF437" s="262"/>
      <c r="CG437" s="262"/>
      <c r="CH437" s="262"/>
      <c r="CI437" s="262"/>
      <c r="CJ437" s="262"/>
      <c r="CK437" s="262"/>
      <c r="CL437" s="262"/>
      <c r="CM437" s="262"/>
      <c r="CN437" s="262"/>
      <c r="CO437" s="261">
        <f t="shared" si="72"/>
        <v>0</v>
      </c>
      <c r="CP437" s="262"/>
      <c r="CQ437" s="262"/>
      <c r="CR437" s="262"/>
      <c r="CS437" s="262"/>
      <c r="CT437" s="262"/>
      <c r="CU437" s="262"/>
      <c r="CV437" s="262"/>
      <c r="CW437" s="262"/>
      <c r="CX437" s="262"/>
      <c r="CY437" s="262"/>
      <c r="CZ437" s="262"/>
      <c r="DA437" s="262"/>
      <c r="DB437" s="262"/>
      <c r="DC437" s="262"/>
      <c r="DD437" s="262"/>
      <c r="DE437" s="262"/>
      <c r="DF437" s="262"/>
      <c r="DG437" s="262"/>
      <c r="DH437" s="262"/>
      <c r="DI437" s="262"/>
      <c r="DJ437" s="262"/>
      <c r="DK437" s="262"/>
      <c r="DL437" s="262"/>
      <c r="DM437" s="262"/>
      <c r="DN437" s="262"/>
      <c r="DO437" s="262"/>
      <c r="DP437" s="262"/>
      <c r="DQ437" s="262"/>
      <c r="DR437" s="262"/>
      <c r="DS437" s="262"/>
      <c r="DT437" s="262"/>
      <c r="DU437" s="262"/>
      <c r="DV437" s="262"/>
      <c r="DW437" s="262"/>
      <c r="DX437" s="262"/>
      <c r="DY437" s="262"/>
      <c r="DZ437" s="262"/>
      <c r="EA437" s="262"/>
      <c r="EB437" s="262"/>
    </row>
    <row r="438" s="28" customFormat="1" customHeight="1" spans="1:132">
      <c r="A438" s="283"/>
      <c r="B438" s="95"/>
      <c r="C438" s="95"/>
      <c r="D438" s="311" t="s">
        <v>1194</v>
      </c>
      <c r="E438" s="305"/>
      <c r="F438" s="301"/>
      <c r="G438" s="99">
        <f t="shared" si="64"/>
        <v>0</v>
      </c>
      <c r="H438" s="114"/>
      <c r="I438" s="150">
        <f t="shared" si="65"/>
        <v>0</v>
      </c>
      <c r="J438" s="151">
        <f t="shared" si="58"/>
        <v>0</v>
      </c>
      <c r="K438" s="35"/>
      <c r="L438" s="36"/>
      <c r="M438" s="33">
        <f t="shared" si="68"/>
        <v>0</v>
      </c>
      <c r="N438" s="38">
        <f t="shared" si="69"/>
        <v>0</v>
      </c>
      <c r="O438" s="158"/>
      <c r="P438" s="158"/>
      <c r="Q438" s="158"/>
      <c r="R438" s="158"/>
      <c r="S438" s="158"/>
      <c r="T438" s="40"/>
      <c r="U438" s="39"/>
      <c r="V438" s="39"/>
      <c r="W438" s="39"/>
      <c r="X438" s="41"/>
      <c r="Y438" s="40"/>
      <c r="Z438" s="39"/>
      <c r="AA438" s="39"/>
      <c r="AB438" s="42"/>
      <c r="AC438" s="43"/>
      <c r="AD438" s="44"/>
      <c r="AE438" s="44"/>
      <c r="AF438" s="45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47"/>
      <c r="AR438" s="48"/>
      <c r="AS438" s="47"/>
      <c r="AT438" s="47"/>
      <c r="AU438" s="47"/>
      <c r="AV438" s="47"/>
      <c r="AW438" s="49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50"/>
      <c r="BL438" s="178"/>
      <c r="BM438" s="178"/>
      <c r="BN438" s="178"/>
      <c r="BO438" s="46"/>
      <c r="BP438" s="46"/>
      <c r="BQ438" s="46"/>
      <c r="BR438" s="46"/>
      <c r="BS438" s="46"/>
      <c r="BT438" s="46"/>
      <c r="BU438" s="46"/>
      <c r="BV438" s="51"/>
      <c r="BW438" s="52">
        <f t="shared" si="73"/>
        <v>0</v>
      </c>
      <c r="BX438" s="53">
        <f t="shared" si="70"/>
        <v>0</v>
      </c>
      <c r="BY438" s="53">
        <f t="shared" si="71"/>
        <v>0</v>
      </c>
      <c r="BZ438" s="54"/>
      <c r="CA438" s="262"/>
      <c r="CB438" s="262"/>
      <c r="CC438" s="262"/>
      <c r="CD438" s="262"/>
      <c r="CE438" s="262"/>
      <c r="CF438" s="262"/>
      <c r="CG438" s="262"/>
      <c r="CH438" s="262"/>
      <c r="CI438" s="262"/>
      <c r="CJ438" s="262"/>
      <c r="CK438" s="262"/>
      <c r="CL438" s="262"/>
      <c r="CM438" s="262"/>
      <c r="CN438" s="262"/>
      <c r="CO438" s="261">
        <f t="shared" si="72"/>
        <v>0</v>
      </c>
      <c r="CP438" s="262"/>
      <c r="CQ438" s="262"/>
      <c r="CR438" s="262"/>
      <c r="CS438" s="262"/>
      <c r="CT438" s="262"/>
      <c r="CU438" s="262"/>
      <c r="CV438" s="262"/>
      <c r="CW438" s="262"/>
      <c r="CX438" s="262"/>
      <c r="CY438" s="262"/>
      <c r="CZ438" s="262"/>
      <c r="DA438" s="262"/>
      <c r="DB438" s="262"/>
      <c r="DC438" s="262"/>
      <c r="DD438" s="262"/>
      <c r="DE438" s="262"/>
      <c r="DF438" s="262"/>
      <c r="DG438" s="262"/>
      <c r="DH438" s="262"/>
      <c r="DI438" s="262"/>
      <c r="DJ438" s="262"/>
      <c r="DK438" s="262"/>
      <c r="DL438" s="262"/>
      <c r="DM438" s="262"/>
      <c r="DN438" s="262"/>
      <c r="DO438" s="262"/>
      <c r="DP438" s="262"/>
      <c r="DQ438" s="262"/>
      <c r="DR438" s="262"/>
      <c r="DS438" s="262"/>
      <c r="DT438" s="262"/>
      <c r="DU438" s="262"/>
      <c r="DV438" s="262"/>
      <c r="DW438" s="262"/>
      <c r="DX438" s="262"/>
      <c r="DY438" s="262"/>
      <c r="DZ438" s="262"/>
      <c r="EA438" s="262"/>
      <c r="EB438" s="262"/>
    </row>
    <row r="439" s="28" customFormat="1" customHeight="1" spans="1:132">
      <c r="A439" s="283"/>
      <c r="B439" s="95"/>
      <c r="C439" s="95"/>
      <c r="D439" s="311" t="s">
        <v>1195</v>
      </c>
      <c r="E439" s="305"/>
      <c r="F439" s="301"/>
      <c r="G439" s="99">
        <f t="shared" si="64"/>
        <v>0</v>
      </c>
      <c r="H439" s="114"/>
      <c r="I439" s="150">
        <f t="shared" si="65"/>
        <v>0</v>
      </c>
      <c r="J439" s="151">
        <f t="shared" si="58"/>
        <v>0</v>
      </c>
      <c r="K439" s="35"/>
      <c r="L439" s="36"/>
      <c r="M439" s="33">
        <f t="shared" si="68"/>
        <v>0</v>
      </c>
      <c r="N439" s="38">
        <f t="shared" si="69"/>
        <v>0</v>
      </c>
      <c r="O439" s="158"/>
      <c r="P439" s="158"/>
      <c r="Q439" s="158"/>
      <c r="R439" s="158"/>
      <c r="S439" s="158"/>
      <c r="T439" s="40"/>
      <c r="U439" s="39"/>
      <c r="V439" s="39"/>
      <c r="W439" s="39"/>
      <c r="X439" s="41"/>
      <c r="Y439" s="40"/>
      <c r="Z439" s="39"/>
      <c r="AA439" s="39"/>
      <c r="AB439" s="42"/>
      <c r="AC439" s="43"/>
      <c r="AD439" s="44"/>
      <c r="AE439" s="44"/>
      <c r="AF439" s="45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47"/>
      <c r="AR439" s="48"/>
      <c r="AS439" s="47"/>
      <c r="AT439" s="47"/>
      <c r="AU439" s="47"/>
      <c r="AV439" s="47"/>
      <c r="AW439" s="49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50"/>
      <c r="BL439" s="178"/>
      <c r="BM439" s="178"/>
      <c r="BN439" s="178"/>
      <c r="BO439" s="46"/>
      <c r="BP439" s="46"/>
      <c r="BQ439" s="46"/>
      <c r="BR439" s="46"/>
      <c r="BS439" s="46"/>
      <c r="BT439" s="46"/>
      <c r="BU439" s="46"/>
      <c r="BV439" s="51"/>
      <c r="BW439" s="52">
        <f t="shared" si="73"/>
        <v>0</v>
      </c>
      <c r="BX439" s="53">
        <f t="shared" si="70"/>
        <v>0</v>
      </c>
      <c r="BY439" s="53">
        <f t="shared" si="71"/>
        <v>0</v>
      </c>
      <c r="BZ439" s="54"/>
      <c r="CA439" s="262"/>
      <c r="CB439" s="262"/>
      <c r="CC439" s="262"/>
      <c r="CD439" s="262"/>
      <c r="CE439" s="262"/>
      <c r="CF439" s="262"/>
      <c r="CG439" s="262"/>
      <c r="CH439" s="262"/>
      <c r="CI439" s="262"/>
      <c r="CJ439" s="262"/>
      <c r="CK439" s="262"/>
      <c r="CL439" s="262"/>
      <c r="CM439" s="262"/>
      <c r="CN439" s="262"/>
      <c r="CO439" s="261">
        <f t="shared" si="72"/>
        <v>0</v>
      </c>
      <c r="CP439" s="262"/>
      <c r="CQ439" s="262"/>
      <c r="CR439" s="262"/>
      <c r="CS439" s="262"/>
      <c r="CT439" s="262"/>
      <c r="CU439" s="262"/>
      <c r="CV439" s="262"/>
      <c r="CW439" s="262"/>
      <c r="CX439" s="262"/>
      <c r="CY439" s="262"/>
      <c r="CZ439" s="262"/>
      <c r="DA439" s="262"/>
      <c r="DB439" s="262"/>
      <c r="DC439" s="262"/>
      <c r="DD439" s="262"/>
      <c r="DE439" s="262"/>
      <c r="DF439" s="262"/>
      <c r="DG439" s="262"/>
      <c r="DH439" s="262"/>
      <c r="DI439" s="262"/>
      <c r="DJ439" s="262"/>
      <c r="DK439" s="262"/>
      <c r="DL439" s="262"/>
      <c r="DM439" s="262"/>
      <c r="DN439" s="262"/>
      <c r="DO439" s="262"/>
      <c r="DP439" s="262"/>
      <c r="DQ439" s="262"/>
      <c r="DR439" s="262"/>
      <c r="DS439" s="262"/>
      <c r="DT439" s="262"/>
      <c r="DU439" s="262"/>
      <c r="DV439" s="262"/>
      <c r="DW439" s="262"/>
      <c r="DX439" s="262"/>
      <c r="DY439" s="262"/>
      <c r="DZ439" s="262"/>
      <c r="EA439" s="262"/>
      <c r="EB439" s="262"/>
    </row>
    <row r="440" s="28" customFormat="1" customHeight="1" spans="1:132">
      <c r="A440" s="283"/>
      <c r="B440" s="95"/>
      <c r="C440" s="95"/>
      <c r="D440" s="311" t="s">
        <v>1196</v>
      </c>
      <c r="E440" s="305"/>
      <c r="F440" s="301"/>
      <c r="G440" s="99">
        <f t="shared" si="64"/>
        <v>0</v>
      </c>
      <c r="H440" s="114"/>
      <c r="I440" s="150">
        <f t="shared" si="65"/>
        <v>0</v>
      </c>
      <c r="J440" s="151">
        <f t="shared" si="58"/>
        <v>0</v>
      </c>
      <c r="K440" s="35"/>
      <c r="L440" s="36"/>
      <c r="M440" s="33">
        <f t="shared" si="68"/>
        <v>0</v>
      </c>
      <c r="N440" s="38">
        <f t="shared" si="69"/>
        <v>0</v>
      </c>
      <c r="O440" s="158"/>
      <c r="P440" s="158"/>
      <c r="Q440" s="158"/>
      <c r="R440" s="158"/>
      <c r="S440" s="158"/>
      <c r="T440" s="40"/>
      <c r="U440" s="39"/>
      <c r="V440" s="39"/>
      <c r="W440" s="39"/>
      <c r="X440" s="41"/>
      <c r="Y440" s="40"/>
      <c r="Z440" s="39"/>
      <c r="AA440" s="39"/>
      <c r="AB440" s="42"/>
      <c r="AC440" s="43"/>
      <c r="AD440" s="44"/>
      <c r="AE440" s="44"/>
      <c r="AF440" s="45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47"/>
      <c r="AR440" s="48"/>
      <c r="AS440" s="47"/>
      <c r="AT440" s="47"/>
      <c r="AU440" s="47"/>
      <c r="AV440" s="47"/>
      <c r="AW440" s="49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50"/>
      <c r="BL440" s="178"/>
      <c r="BM440" s="178"/>
      <c r="BN440" s="178"/>
      <c r="BO440" s="46"/>
      <c r="BP440" s="46"/>
      <c r="BQ440" s="46"/>
      <c r="BR440" s="46"/>
      <c r="BS440" s="46"/>
      <c r="BT440" s="46"/>
      <c r="BU440" s="46"/>
      <c r="BV440" s="51"/>
      <c r="BW440" s="52">
        <f t="shared" si="73"/>
        <v>0</v>
      </c>
      <c r="BX440" s="53">
        <f t="shared" si="70"/>
        <v>0</v>
      </c>
      <c r="BY440" s="53">
        <f t="shared" si="71"/>
        <v>0</v>
      </c>
      <c r="BZ440" s="54"/>
      <c r="CA440" s="262"/>
      <c r="CB440" s="262"/>
      <c r="CC440" s="262"/>
      <c r="CD440" s="262"/>
      <c r="CE440" s="262"/>
      <c r="CF440" s="262"/>
      <c r="CG440" s="262"/>
      <c r="CH440" s="262"/>
      <c r="CI440" s="262"/>
      <c r="CJ440" s="262"/>
      <c r="CK440" s="262"/>
      <c r="CL440" s="262"/>
      <c r="CM440" s="262"/>
      <c r="CN440" s="262"/>
      <c r="CO440" s="261">
        <f t="shared" si="72"/>
        <v>0</v>
      </c>
      <c r="CP440" s="262"/>
      <c r="CQ440" s="262"/>
      <c r="CR440" s="262"/>
      <c r="CS440" s="262"/>
      <c r="CT440" s="262"/>
      <c r="CU440" s="262"/>
      <c r="CV440" s="262"/>
      <c r="CW440" s="262"/>
      <c r="CX440" s="262"/>
      <c r="CY440" s="262"/>
      <c r="CZ440" s="262"/>
      <c r="DA440" s="262"/>
      <c r="DB440" s="262"/>
      <c r="DC440" s="262"/>
      <c r="DD440" s="262"/>
      <c r="DE440" s="262"/>
      <c r="DF440" s="262"/>
      <c r="DG440" s="262"/>
      <c r="DH440" s="262"/>
      <c r="DI440" s="262"/>
      <c r="DJ440" s="262"/>
      <c r="DK440" s="262"/>
      <c r="DL440" s="262"/>
      <c r="DM440" s="262"/>
      <c r="DN440" s="262"/>
      <c r="DO440" s="262"/>
      <c r="DP440" s="262"/>
      <c r="DQ440" s="262"/>
      <c r="DR440" s="262"/>
      <c r="DS440" s="262"/>
      <c r="DT440" s="262"/>
      <c r="DU440" s="262"/>
      <c r="DV440" s="262"/>
      <c r="DW440" s="262"/>
      <c r="DX440" s="262"/>
      <c r="DY440" s="262"/>
      <c r="DZ440" s="262"/>
      <c r="EA440" s="262"/>
      <c r="EB440" s="262"/>
    </row>
    <row r="441" s="28" customFormat="1" customHeight="1" spans="1:132">
      <c r="A441" s="283"/>
      <c r="B441" s="95"/>
      <c r="C441" s="95"/>
      <c r="D441" s="311" t="s">
        <v>1197</v>
      </c>
      <c r="E441" s="305"/>
      <c r="F441" s="301"/>
      <c r="G441" s="99">
        <f t="shared" si="64"/>
        <v>0</v>
      </c>
      <c r="H441" s="114"/>
      <c r="I441" s="150">
        <f t="shared" si="65"/>
        <v>0</v>
      </c>
      <c r="J441" s="151">
        <f t="shared" si="58"/>
        <v>0</v>
      </c>
      <c r="K441" s="35"/>
      <c r="L441" s="36"/>
      <c r="M441" s="33">
        <f t="shared" si="68"/>
        <v>0</v>
      </c>
      <c r="N441" s="38">
        <f t="shared" si="69"/>
        <v>0</v>
      </c>
      <c r="O441" s="158"/>
      <c r="P441" s="158"/>
      <c r="Q441" s="158"/>
      <c r="R441" s="158"/>
      <c r="S441" s="158"/>
      <c r="T441" s="40"/>
      <c r="U441" s="39"/>
      <c r="V441" s="39"/>
      <c r="W441" s="39"/>
      <c r="X441" s="41"/>
      <c r="Y441" s="40"/>
      <c r="Z441" s="39"/>
      <c r="AA441" s="39"/>
      <c r="AB441" s="42"/>
      <c r="AC441" s="43"/>
      <c r="AD441" s="44"/>
      <c r="AE441" s="44"/>
      <c r="AF441" s="45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47"/>
      <c r="AR441" s="48"/>
      <c r="AS441" s="47"/>
      <c r="AT441" s="47"/>
      <c r="AU441" s="47"/>
      <c r="AV441" s="47"/>
      <c r="AW441" s="49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50"/>
      <c r="BL441" s="178"/>
      <c r="BM441" s="178"/>
      <c r="BN441" s="178"/>
      <c r="BO441" s="46"/>
      <c r="BP441" s="46"/>
      <c r="BQ441" s="46"/>
      <c r="BR441" s="46"/>
      <c r="BS441" s="46"/>
      <c r="BT441" s="46"/>
      <c r="BU441" s="46"/>
      <c r="BV441" s="51"/>
      <c r="BW441" s="52">
        <f t="shared" si="73"/>
        <v>0</v>
      </c>
      <c r="BX441" s="53">
        <f t="shared" si="70"/>
        <v>0</v>
      </c>
      <c r="BY441" s="53">
        <f t="shared" si="71"/>
        <v>0</v>
      </c>
      <c r="BZ441" s="54"/>
      <c r="CA441" s="262"/>
      <c r="CB441" s="262"/>
      <c r="CC441" s="262"/>
      <c r="CD441" s="262"/>
      <c r="CE441" s="262"/>
      <c r="CF441" s="262"/>
      <c r="CG441" s="262"/>
      <c r="CH441" s="262"/>
      <c r="CI441" s="262"/>
      <c r="CJ441" s="262"/>
      <c r="CK441" s="262"/>
      <c r="CL441" s="262"/>
      <c r="CM441" s="262"/>
      <c r="CN441" s="262"/>
      <c r="CO441" s="261">
        <f t="shared" si="72"/>
        <v>0</v>
      </c>
      <c r="CP441" s="262"/>
      <c r="CQ441" s="262"/>
      <c r="CR441" s="262"/>
      <c r="CS441" s="262"/>
      <c r="CT441" s="262"/>
      <c r="CU441" s="262"/>
      <c r="CV441" s="262"/>
      <c r="CW441" s="262"/>
      <c r="CX441" s="262"/>
      <c r="CY441" s="262"/>
      <c r="CZ441" s="262"/>
      <c r="DA441" s="262"/>
      <c r="DB441" s="262"/>
      <c r="DC441" s="262"/>
      <c r="DD441" s="262"/>
      <c r="DE441" s="262"/>
      <c r="DF441" s="262"/>
      <c r="DG441" s="262"/>
      <c r="DH441" s="262"/>
      <c r="DI441" s="262"/>
      <c r="DJ441" s="262"/>
      <c r="DK441" s="262"/>
      <c r="DL441" s="262"/>
      <c r="DM441" s="262"/>
      <c r="DN441" s="262"/>
      <c r="DO441" s="262"/>
      <c r="DP441" s="262"/>
      <c r="DQ441" s="262"/>
      <c r="DR441" s="262"/>
      <c r="DS441" s="262"/>
      <c r="DT441" s="262"/>
      <c r="DU441" s="262"/>
      <c r="DV441" s="262"/>
      <c r="DW441" s="262"/>
      <c r="DX441" s="262"/>
      <c r="DY441" s="262"/>
      <c r="DZ441" s="262"/>
      <c r="EA441" s="262"/>
      <c r="EB441" s="262"/>
    </row>
    <row r="442" s="28" customFormat="1" customHeight="1" spans="1:132">
      <c r="A442" s="283"/>
      <c r="B442" s="95"/>
      <c r="C442" s="95"/>
      <c r="D442" s="311" t="s">
        <v>1198</v>
      </c>
      <c r="E442" s="305"/>
      <c r="F442" s="301"/>
      <c r="G442" s="99">
        <f t="shared" si="64"/>
        <v>0</v>
      </c>
      <c r="H442" s="114"/>
      <c r="I442" s="150">
        <f t="shared" si="65"/>
        <v>0</v>
      </c>
      <c r="J442" s="151">
        <f t="shared" si="58"/>
        <v>0</v>
      </c>
      <c r="K442" s="35"/>
      <c r="L442" s="36"/>
      <c r="M442" s="33">
        <f t="shared" si="68"/>
        <v>0</v>
      </c>
      <c r="N442" s="38">
        <f t="shared" si="69"/>
        <v>0</v>
      </c>
      <c r="O442" s="158"/>
      <c r="P442" s="158"/>
      <c r="Q442" s="158"/>
      <c r="R442" s="158"/>
      <c r="S442" s="158"/>
      <c r="T442" s="40"/>
      <c r="U442" s="39"/>
      <c r="V442" s="39"/>
      <c r="W442" s="39"/>
      <c r="X442" s="41"/>
      <c r="Y442" s="40"/>
      <c r="Z442" s="39"/>
      <c r="AA442" s="39"/>
      <c r="AB442" s="42"/>
      <c r="AC442" s="43"/>
      <c r="AD442" s="44"/>
      <c r="AE442" s="44"/>
      <c r="AF442" s="45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47"/>
      <c r="AR442" s="48"/>
      <c r="AS442" s="47"/>
      <c r="AT442" s="47"/>
      <c r="AU442" s="47"/>
      <c r="AV442" s="47"/>
      <c r="AW442" s="49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50"/>
      <c r="BL442" s="178"/>
      <c r="BM442" s="178"/>
      <c r="BN442" s="178"/>
      <c r="BO442" s="46"/>
      <c r="BP442" s="46"/>
      <c r="BQ442" s="46"/>
      <c r="BR442" s="46"/>
      <c r="BS442" s="46"/>
      <c r="BT442" s="46"/>
      <c r="BU442" s="46"/>
      <c r="BV442" s="51"/>
      <c r="BW442" s="52">
        <f t="shared" si="73"/>
        <v>0</v>
      </c>
      <c r="BX442" s="53">
        <f t="shared" si="70"/>
        <v>0</v>
      </c>
      <c r="BY442" s="53">
        <f t="shared" si="71"/>
        <v>0</v>
      </c>
      <c r="BZ442" s="54"/>
      <c r="CA442" s="262"/>
      <c r="CB442" s="262"/>
      <c r="CC442" s="262"/>
      <c r="CD442" s="262"/>
      <c r="CE442" s="262"/>
      <c r="CF442" s="262"/>
      <c r="CG442" s="262"/>
      <c r="CH442" s="262"/>
      <c r="CI442" s="262"/>
      <c r="CJ442" s="262"/>
      <c r="CK442" s="262"/>
      <c r="CL442" s="262"/>
      <c r="CM442" s="262"/>
      <c r="CN442" s="262"/>
      <c r="CO442" s="261">
        <f t="shared" si="72"/>
        <v>0</v>
      </c>
      <c r="CP442" s="262"/>
      <c r="CQ442" s="262"/>
      <c r="CR442" s="262"/>
      <c r="CS442" s="262"/>
      <c r="CT442" s="262"/>
      <c r="CU442" s="262"/>
      <c r="CV442" s="262"/>
      <c r="CW442" s="262"/>
      <c r="CX442" s="262"/>
      <c r="CY442" s="262"/>
      <c r="CZ442" s="262"/>
      <c r="DA442" s="262"/>
      <c r="DB442" s="262"/>
      <c r="DC442" s="262"/>
      <c r="DD442" s="262"/>
      <c r="DE442" s="262"/>
      <c r="DF442" s="262"/>
      <c r="DG442" s="262"/>
      <c r="DH442" s="262"/>
      <c r="DI442" s="262"/>
      <c r="DJ442" s="262"/>
      <c r="DK442" s="262"/>
      <c r="DL442" s="262"/>
      <c r="DM442" s="262"/>
      <c r="DN442" s="262"/>
      <c r="DO442" s="262"/>
      <c r="DP442" s="262"/>
      <c r="DQ442" s="262"/>
      <c r="DR442" s="262"/>
      <c r="DS442" s="262"/>
      <c r="DT442" s="262"/>
      <c r="DU442" s="262"/>
      <c r="DV442" s="262"/>
      <c r="DW442" s="262"/>
      <c r="DX442" s="262"/>
      <c r="DY442" s="262"/>
      <c r="DZ442" s="262"/>
      <c r="EA442" s="262"/>
      <c r="EB442" s="262"/>
    </row>
    <row r="443" s="28" customFormat="1" customHeight="1" spans="1:132">
      <c r="A443" s="283"/>
      <c r="B443" s="95"/>
      <c r="C443" s="95"/>
      <c r="D443" s="311" t="s">
        <v>1199</v>
      </c>
      <c r="E443" s="305"/>
      <c r="F443" s="301"/>
      <c r="G443" s="99">
        <f t="shared" si="64"/>
        <v>0</v>
      </c>
      <c r="H443" s="114"/>
      <c r="I443" s="150">
        <f t="shared" si="65"/>
        <v>0</v>
      </c>
      <c r="J443" s="151">
        <f t="shared" si="58"/>
        <v>0</v>
      </c>
      <c r="K443" s="35"/>
      <c r="L443" s="36"/>
      <c r="M443" s="33">
        <f t="shared" si="68"/>
        <v>0</v>
      </c>
      <c r="N443" s="38">
        <f t="shared" si="69"/>
        <v>0</v>
      </c>
      <c r="O443" s="158"/>
      <c r="P443" s="158"/>
      <c r="Q443" s="158"/>
      <c r="R443" s="158"/>
      <c r="S443" s="158"/>
      <c r="T443" s="40"/>
      <c r="U443" s="39"/>
      <c r="V443" s="39"/>
      <c r="W443" s="39"/>
      <c r="X443" s="41"/>
      <c r="Y443" s="40"/>
      <c r="Z443" s="39"/>
      <c r="AA443" s="39"/>
      <c r="AB443" s="42"/>
      <c r="AC443" s="43"/>
      <c r="AD443" s="44"/>
      <c r="AE443" s="44"/>
      <c r="AF443" s="45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47"/>
      <c r="AR443" s="48"/>
      <c r="AS443" s="47"/>
      <c r="AT443" s="47"/>
      <c r="AU443" s="47"/>
      <c r="AV443" s="47"/>
      <c r="AW443" s="49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50"/>
      <c r="BL443" s="178"/>
      <c r="BM443" s="178"/>
      <c r="BN443" s="178"/>
      <c r="BO443" s="46"/>
      <c r="BP443" s="46"/>
      <c r="BQ443" s="46"/>
      <c r="BR443" s="46"/>
      <c r="BS443" s="46"/>
      <c r="BT443" s="46"/>
      <c r="BU443" s="46"/>
      <c r="BV443" s="51"/>
      <c r="BW443" s="52">
        <f t="shared" si="73"/>
        <v>0</v>
      </c>
      <c r="BX443" s="53">
        <f t="shared" si="70"/>
        <v>0</v>
      </c>
      <c r="BY443" s="53">
        <f t="shared" si="71"/>
        <v>0</v>
      </c>
      <c r="BZ443" s="54"/>
      <c r="CA443" s="262"/>
      <c r="CB443" s="262"/>
      <c r="CC443" s="262"/>
      <c r="CD443" s="262"/>
      <c r="CE443" s="262"/>
      <c r="CF443" s="262"/>
      <c r="CG443" s="262"/>
      <c r="CH443" s="262"/>
      <c r="CI443" s="262"/>
      <c r="CJ443" s="262"/>
      <c r="CK443" s="262"/>
      <c r="CL443" s="262"/>
      <c r="CM443" s="262"/>
      <c r="CN443" s="262"/>
      <c r="CO443" s="261">
        <f t="shared" si="72"/>
        <v>0</v>
      </c>
      <c r="CP443" s="262"/>
      <c r="CQ443" s="262"/>
      <c r="CR443" s="262"/>
      <c r="CS443" s="262"/>
      <c r="CT443" s="262"/>
      <c r="CU443" s="262"/>
      <c r="CV443" s="262"/>
      <c r="CW443" s="262"/>
      <c r="CX443" s="262"/>
      <c r="CY443" s="262"/>
      <c r="CZ443" s="262"/>
      <c r="DA443" s="262"/>
      <c r="DB443" s="262"/>
      <c r="DC443" s="262"/>
      <c r="DD443" s="262"/>
      <c r="DE443" s="262"/>
      <c r="DF443" s="262"/>
      <c r="DG443" s="262"/>
      <c r="DH443" s="262"/>
      <c r="DI443" s="262"/>
      <c r="DJ443" s="262"/>
      <c r="DK443" s="262"/>
      <c r="DL443" s="262"/>
      <c r="DM443" s="262"/>
      <c r="DN443" s="262"/>
      <c r="DO443" s="262"/>
      <c r="DP443" s="262"/>
      <c r="DQ443" s="262"/>
      <c r="DR443" s="262"/>
      <c r="DS443" s="262"/>
      <c r="DT443" s="262"/>
      <c r="DU443" s="262"/>
      <c r="DV443" s="262"/>
      <c r="DW443" s="262"/>
      <c r="DX443" s="262"/>
      <c r="DY443" s="262"/>
      <c r="DZ443" s="262"/>
      <c r="EA443" s="262"/>
      <c r="EB443" s="262"/>
    </row>
    <row r="444" s="28" customFormat="1" customHeight="1" spans="1:132">
      <c r="A444" s="283"/>
      <c r="B444" s="95"/>
      <c r="C444" s="95"/>
      <c r="D444" s="311" t="s">
        <v>1200</v>
      </c>
      <c r="E444" s="305"/>
      <c r="F444" s="301"/>
      <c r="G444" s="99">
        <f t="shared" si="64"/>
        <v>0</v>
      </c>
      <c r="H444" s="114"/>
      <c r="I444" s="150">
        <f t="shared" si="65"/>
        <v>0</v>
      </c>
      <c r="J444" s="151">
        <f t="shared" si="58"/>
        <v>0</v>
      </c>
      <c r="K444" s="35"/>
      <c r="L444" s="36"/>
      <c r="M444" s="33">
        <f t="shared" si="68"/>
        <v>0</v>
      </c>
      <c r="N444" s="38">
        <f t="shared" si="69"/>
        <v>0</v>
      </c>
      <c r="O444" s="158"/>
      <c r="P444" s="158"/>
      <c r="Q444" s="158"/>
      <c r="R444" s="158"/>
      <c r="S444" s="158"/>
      <c r="T444" s="40"/>
      <c r="U444" s="39"/>
      <c r="V444" s="39"/>
      <c r="W444" s="39"/>
      <c r="X444" s="41"/>
      <c r="Y444" s="40"/>
      <c r="Z444" s="39"/>
      <c r="AA444" s="39"/>
      <c r="AB444" s="42"/>
      <c r="AC444" s="43"/>
      <c r="AD444" s="44"/>
      <c r="AE444" s="44"/>
      <c r="AF444" s="45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47"/>
      <c r="AR444" s="48"/>
      <c r="AS444" s="47"/>
      <c r="AT444" s="47"/>
      <c r="AU444" s="47"/>
      <c r="AV444" s="47"/>
      <c r="AW444" s="49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50"/>
      <c r="BL444" s="178"/>
      <c r="BM444" s="178"/>
      <c r="BN444" s="178"/>
      <c r="BO444" s="46"/>
      <c r="BP444" s="46"/>
      <c r="BQ444" s="46"/>
      <c r="BR444" s="46"/>
      <c r="BS444" s="46"/>
      <c r="BT444" s="46"/>
      <c r="BU444" s="46"/>
      <c r="BV444" s="51"/>
      <c r="BW444" s="52">
        <f t="shared" si="73"/>
        <v>0</v>
      </c>
      <c r="BX444" s="53">
        <f t="shared" si="70"/>
        <v>0</v>
      </c>
      <c r="BY444" s="53">
        <f t="shared" si="71"/>
        <v>0</v>
      </c>
      <c r="BZ444" s="54"/>
      <c r="CA444" s="262"/>
      <c r="CB444" s="262"/>
      <c r="CC444" s="262"/>
      <c r="CD444" s="262"/>
      <c r="CE444" s="262"/>
      <c r="CF444" s="262"/>
      <c r="CG444" s="262"/>
      <c r="CH444" s="262"/>
      <c r="CI444" s="262"/>
      <c r="CJ444" s="262"/>
      <c r="CK444" s="262"/>
      <c r="CL444" s="262"/>
      <c r="CM444" s="262"/>
      <c r="CN444" s="262"/>
      <c r="CO444" s="261">
        <f t="shared" si="72"/>
        <v>0</v>
      </c>
      <c r="CP444" s="262"/>
      <c r="CQ444" s="262"/>
      <c r="CR444" s="262"/>
      <c r="CS444" s="262"/>
      <c r="CT444" s="262"/>
      <c r="CU444" s="262"/>
      <c r="CV444" s="262"/>
      <c r="CW444" s="262"/>
      <c r="CX444" s="262"/>
      <c r="CY444" s="262"/>
      <c r="CZ444" s="262"/>
      <c r="DA444" s="262"/>
      <c r="DB444" s="262"/>
      <c r="DC444" s="262"/>
      <c r="DD444" s="262"/>
      <c r="DE444" s="262"/>
      <c r="DF444" s="262"/>
      <c r="DG444" s="262"/>
      <c r="DH444" s="262"/>
      <c r="DI444" s="262"/>
      <c r="DJ444" s="262"/>
      <c r="DK444" s="262"/>
      <c r="DL444" s="262"/>
      <c r="DM444" s="262"/>
      <c r="DN444" s="262"/>
      <c r="DO444" s="262"/>
      <c r="DP444" s="262"/>
      <c r="DQ444" s="262"/>
      <c r="DR444" s="262"/>
      <c r="DS444" s="262"/>
      <c r="DT444" s="262"/>
      <c r="DU444" s="262"/>
      <c r="DV444" s="262"/>
      <c r="DW444" s="262"/>
      <c r="DX444" s="262"/>
      <c r="DY444" s="262"/>
      <c r="DZ444" s="262"/>
      <c r="EA444" s="262"/>
      <c r="EB444" s="262"/>
    </row>
    <row r="445" s="28" customFormat="1" customHeight="1" spans="1:132">
      <c r="A445" s="283"/>
      <c r="B445" s="95"/>
      <c r="C445" s="95"/>
      <c r="D445" s="311" t="s">
        <v>1201</v>
      </c>
      <c r="E445" s="305"/>
      <c r="F445" s="301"/>
      <c r="G445" s="99">
        <f t="shared" si="64"/>
        <v>0</v>
      </c>
      <c r="H445" s="114"/>
      <c r="I445" s="150">
        <f t="shared" si="65"/>
        <v>0</v>
      </c>
      <c r="J445" s="151">
        <f t="shared" si="58"/>
        <v>0</v>
      </c>
      <c r="K445" s="35"/>
      <c r="L445" s="36"/>
      <c r="M445" s="33">
        <f t="shared" si="68"/>
        <v>0</v>
      </c>
      <c r="N445" s="38">
        <f t="shared" si="69"/>
        <v>0</v>
      </c>
      <c r="O445" s="158"/>
      <c r="P445" s="158"/>
      <c r="Q445" s="158"/>
      <c r="R445" s="158"/>
      <c r="S445" s="158"/>
      <c r="T445" s="40"/>
      <c r="U445" s="39"/>
      <c r="V445" s="39"/>
      <c r="W445" s="39"/>
      <c r="X445" s="41"/>
      <c r="Y445" s="40"/>
      <c r="Z445" s="39"/>
      <c r="AA445" s="39"/>
      <c r="AB445" s="42"/>
      <c r="AC445" s="43"/>
      <c r="AD445" s="44"/>
      <c r="AE445" s="44"/>
      <c r="AF445" s="45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47"/>
      <c r="AR445" s="48"/>
      <c r="AS445" s="47"/>
      <c r="AT445" s="47"/>
      <c r="AU445" s="47"/>
      <c r="AV445" s="47"/>
      <c r="AW445" s="49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50"/>
      <c r="BL445" s="178"/>
      <c r="BM445" s="178"/>
      <c r="BN445" s="178"/>
      <c r="BO445" s="46"/>
      <c r="BP445" s="46"/>
      <c r="BQ445" s="46"/>
      <c r="BR445" s="46"/>
      <c r="BS445" s="46"/>
      <c r="BT445" s="46"/>
      <c r="BU445" s="46"/>
      <c r="BV445" s="51"/>
      <c r="BW445" s="52">
        <f t="shared" si="73"/>
        <v>0</v>
      </c>
      <c r="BX445" s="53">
        <f t="shared" si="70"/>
        <v>0</v>
      </c>
      <c r="BY445" s="53">
        <f t="shared" si="71"/>
        <v>0</v>
      </c>
      <c r="BZ445" s="54"/>
      <c r="CA445" s="262"/>
      <c r="CB445" s="262"/>
      <c r="CC445" s="262"/>
      <c r="CD445" s="262"/>
      <c r="CE445" s="262"/>
      <c r="CF445" s="262"/>
      <c r="CG445" s="262"/>
      <c r="CH445" s="262"/>
      <c r="CI445" s="262"/>
      <c r="CJ445" s="262"/>
      <c r="CK445" s="262"/>
      <c r="CL445" s="262"/>
      <c r="CM445" s="262"/>
      <c r="CN445" s="262"/>
      <c r="CO445" s="261">
        <f t="shared" si="72"/>
        <v>0</v>
      </c>
      <c r="CP445" s="262"/>
      <c r="CQ445" s="262"/>
      <c r="CR445" s="262"/>
      <c r="CS445" s="262"/>
      <c r="CT445" s="262"/>
      <c r="CU445" s="262"/>
      <c r="CV445" s="262"/>
      <c r="CW445" s="262"/>
      <c r="CX445" s="262"/>
      <c r="CY445" s="262"/>
      <c r="CZ445" s="262"/>
      <c r="DA445" s="262"/>
      <c r="DB445" s="262"/>
      <c r="DC445" s="262"/>
      <c r="DD445" s="262"/>
      <c r="DE445" s="262"/>
      <c r="DF445" s="262"/>
      <c r="DG445" s="262"/>
      <c r="DH445" s="262"/>
      <c r="DI445" s="262"/>
      <c r="DJ445" s="262"/>
      <c r="DK445" s="262"/>
      <c r="DL445" s="262"/>
      <c r="DM445" s="262"/>
      <c r="DN445" s="262"/>
      <c r="DO445" s="262"/>
      <c r="DP445" s="262"/>
      <c r="DQ445" s="262"/>
      <c r="DR445" s="262"/>
      <c r="DS445" s="262"/>
      <c r="DT445" s="262"/>
      <c r="DU445" s="262"/>
      <c r="DV445" s="262"/>
      <c r="DW445" s="262"/>
      <c r="DX445" s="262"/>
      <c r="DY445" s="262"/>
      <c r="DZ445" s="262"/>
      <c r="EA445" s="262"/>
      <c r="EB445" s="262"/>
    </row>
    <row r="446" s="28" customFormat="1" customHeight="1" spans="1:132">
      <c r="A446" s="283"/>
      <c r="B446" s="95"/>
      <c r="C446" s="95"/>
      <c r="D446" s="311" t="s">
        <v>1202</v>
      </c>
      <c r="E446" s="305"/>
      <c r="F446" s="301"/>
      <c r="G446" s="99">
        <f t="shared" si="64"/>
        <v>0</v>
      </c>
      <c r="H446" s="114"/>
      <c r="I446" s="150">
        <f t="shared" si="65"/>
        <v>0</v>
      </c>
      <c r="J446" s="151">
        <f t="shared" si="58"/>
        <v>0</v>
      </c>
      <c r="K446" s="35"/>
      <c r="L446" s="36"/>
      <c r="M446" s="33">
        <f t="shared" si="68"/>
        <v>0</v>
      </c>
      <c r="N446" s="38">
        <f t="shared" si="69"/>
        <v>0</v>
      </c>
      <c r="O446" s="158"/>
      <c r="P446" s="158"/>
      <c r="Q446" s="158"/>
      <c r="R446" s="158"/>
      <c r="S446" s="158"/>
      <c r="T446" s="40"/>
      <c r="U446" s="39"/>
      <c r="V446" s="39"/>
      <c r="W446" s="39"/>
      <c r="X446" s="41"/>
      <c r="Y446" s="40"/>
      <c r="Z446" s="39"/>
      <c r="AA446" s="39"/>
      <c r="AB446" s="42"/>
      <c r="AC446" s="43"/>
      <c r="AD446" s="44"/>
      <c r="AE446" s="44"/>
      <c r="AF446" s="45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47"/>
      <c r="AR446" s="48"/>
      <c r="AS446" s="47"/>
      <c r="AT446" s="47"/>
      <c r="AU446" s="47"/>
      <c r="AV446" s="47"/>
      <c r="AW446" s="49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50"/>
      <c r="BL446" s="178"/>
      <c r="BM446" s="178"/>
      <c r="BN446" s="178"/>
      <c r="BO446" s="46"/>
      <c r="BP446" s="46"/>
      <c r="BQ446" s="46"/>
      <c r="BR446" s="46"/>
      <c r="BS446" s="46"/>
      <c r="BT446" s="46"/>
      <c r="BU446" s="46"/>
      <c r="BV446" s="51"/>
      <c r="BW446" s="52">
        <f t="shared" si="73"/>
        <v>0</v>
      </c>
      <c r="BX446" s="53">
        <f t="shared" si="70"/>
        <v>0</v>
      </c>
      <c r="BY446" s="53">
        <f t="shared" si="71"/>
        <v>0</v>
      </c>
      <c r="BZ446" s="54"/>
      <c r="CA446" s="262"/>
      <c r="CB446" s="262"/>
      <c r="CC446" s="262"/>
      <c r="CD446" s="262"/>
      <c r="CE446" s="262"/>
      <c r="CF446" s="262"/>
      <c r="CG446" s="262"/>
      <c r="CH446" s="262"/>
      <c r="CI446" s="262"/>
      <c r="CJ446" s="262"/>
      <c r="CK446" s="262"/>
      <c r="CL446" s="262"/>
      <c r="CM446" s="262"/>
      <c r="CN446" s="262"/>
      <c r="CO446" s="261">
        <f t="shared" si="72"/>
        <v>0</v>
      </c>
      <c r="CP446" s="262"/>
      <c r="CQ446" s="262"/>
      <c r="CR446" s="262"/>
      <c r="CS446" s="262"/>
      <c r="CT446" s="262"/>
      <c r="CU446" s="262"/>
      <c r="CV446" s="262"/>
      <c r="CW446" s="262"/>
      <c r="CX446" s="262"/>
      <c r="CY446" s="262"/>
      <c r="CZ446" s="262"/>
      <c r="DA446" s="262"/>
      <c r="DB446" s="262"/>
      <c r="DC446" s="262"/>
      <c r="DD446" s="262"/>
      <c r="DE446" s="262"/>
      <c r="DF446" s="262"/>
      <c r="DG446" s="262"/>
      <c r="DH446" s="262"/>
      <c r="DI446" s="262"/>
      <c r="DJ446" s="262"/>
      <c r="DK446" s="262"/>
      <c r="DL446" s="262"/>
      <c r="DM446" s="262"/>
      <c r="DN446" s="262"/>
      <c r="DO446" s="262"/>
      <c r="DP446" s="262"/>
      <c r="DQ446" s="262"/>
      <c r="DR446" s="262"/>
      <c r="DS446" s="262"/>
      <c r="DT446" s="262"/>
      <c r="DU446" s="262"/>
      <c r="DV446" s="262"/>
      <c r="DW446" s="262"/>
      <c r="DX446" s="262"/>
      <c r="DY446" s="262"/>
      <c r="DZ446" s="262"/>
      <c r="EA446" s="262"/>
      <c r="EB446" s="262"/>
    </row>
    <row r="447" s="28" customFormat="1" customHeight="1" spans="1:132">
      <c r="A447" s="283"/>
      <c r="B447" s="95"/>
      <c r="C447" s="95"/>
      <c r="D447" s="311" t="s">
        <v>1203</v>
      </c>
      <c r="E447" s="305"/>
      <c r="F447" s="301"/>
      <c r="G447" s="99">
        <f t="shared" si="64"/>
        <v>0</v>
      </c>
      <c r="H447" s="114"/>
      <c r="I447" s="150">
        <f t="shared" si="65"/>
        <v>0</v>
      </c>
      <c r="J447" s="151">
        <f t="shared" si="58"/>
        <v>0</v>
      </c>
      <c r="K447" s="35"/>
      <c r="L447" s="36"/>
      <c r="M447" s="33">
        <f t="shared" si="68"/>
        <v>0</v>
      </c>
      <c r="N447" s="38">
        <f t="shared" si="69"/>
        <v>0</v>
      </c>
      <c r="O447" s="158"/>
      <c r="P447" s="158"/>
      <c r="Q447" s="158"/>
      <c r="R447" s="158"/>
      <c r="S447" s="158"/>
      <c r="T447" s="40"/>
      <c r="U447" s="39"/>
      <c r="V447" s="39"/>
      <c r="W447" s="39"/>
      <c r="X447" s="41"/>
      <c r="Y447" s="40"/>
      <c r="Z447" s="39"/>
      <c r="AA447" s="39"/>
      <c r="AB447" s="42"/>
      <c r="AC447" s="43"/>
      <c r="AD447" s="44"/>
      <c r="AE447" s="44"/>
      <c r="AF447" s="45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47"/>
      <c r="AR447" s="48"/>
      <c r="AS447" s="47"/>
      <c r="AT447" s="47"/>
      <c r="AU447" s="47"/>
      <c r="AV447" s="47"/>
      <c r="AW447" s="49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50"/>
      <c r="BL447" s="178"/>
      <c r="BM447" s="178"/>
      <c r="BN447" s="178"/>
      <c r="BO447" s="46"/>
      <c r="BP447" s="46"/>
      <c r="BQ447" s="46"/>
      <c r="BR447" s="46"/>
      <c r="BS447" s="46"/>
      <c r="BT447" s="46"/>
      <c r="BU447" s="46"/>
      <c r="BV447" s="51"/>
      <c r="BW447" s="52">
        <f t="shared" si="73"/>
        <v>0</v>
      </c>
      <c r="BX447" s="53">
        <f t="shared" si="70"/>
        <v>0</v>
      </c>
      <c r="BY447" s="53">
        <f t="shared" si="71"/>
        <v>0</v>
      </c>
      <c r="BZ447" s="54"/>
      <c r="CA447" s="262"/>
      <c r="CB447" s="262"/>
      <c r="CC447" s="262"/>
      <c r="CD447" s="262"/>
      <c r="CE447" s="262"/>
      <c r="CF447" s="262"/>
      <c r="CG447" s="262"/>
      <c r="CH447" s="262"/>
      <c r="CI447" s="262"/>
      <c r="CJ447" s="262"/>
      <c r="CK447" s="262"/>
      <c r="CL447" s="262"/>
      <c r="CM447" s="262"/>
      <c r="CN447" s="262"/>
      <c r="CO447" s="261">
        <f t="shared" si="72"/>
        <v>0</v>
      </c>
      <c r="CP447" s="262"/>
      <c r="CQ447" s="262"/>
      <c r="CR447" s="262"/>
      <c r="CS447" s="262"/>
      <c r="CT447" s="262"/>
      <c r="CU447" s="262"/>
      <c r="CV447" s="262"/>
      <c r="CW447" s="262"/>
      <c r="CX447" s="262"/>
      <c r="CY447" s="262"/>
      <c r="CZ447" s="262"/>
      <c r="DA447" s="262"/>
      <c r="DB447" s="262"/>
      <c r="DC447" s="262"/>
      <c r="DD447" s="262"/>
      <c r="DE447" s="262"/>
      <c r="DF447" s="262"/>
      <c r="DG447" s="262"/>
      <c r="DH447" s="262"/>
      <c r="DI447" s="262"/>
      <c r="DJ447" s="262"/>
      <c r="DK447" s="262"/>
      <c r="DL447" s="262"/>
      <c r="DM447" s="262"/>
      <c r="DN447" s="262"/>
      <c r="DO447" s="262"/>
      <c r="DP447" s="262"/>
      <c r="DQ447" s="262"/>
      <c r="DR447" s="262"/>
      <c r="DS447" s="262"/>
      <c r="DT447" s="262"/>
      <c r="DU447" s="262"/>
      <c r="DV447" s="262"/>
      <c r="DW447" s="262"/>
      <c r="DX447" s="262"/>
      <c r="DY447" s="262"/>
      <c r="DZ447" s="262"/>
      <c r="EA447" s="262"/>
      <c r="EB447" s="262"/>
    </row>
    <row r="448" s="28" customFormat="1" customHeight="1" spans="1:132">
      <c r="A448" s="283"/>
      <c r="B448" s="95"/>
      <c r="C448" s="95"/>
      <c r="D448" s="311" t="s">
        <v>1204</v>
      </c>
      <c r="E448" s="305"/>
      <c r="F448" s="301"/>
      <c r="G448" s="99">
        <f t="shared" si="64"/>
        <v>0</v>
      </c>
      <c r="H448" s="114"/>
      <c r="I448" s="150">
        <f t="shared" si="65"/>
        <v>0</v>
      </c>
      <c r="J448" s="151">
        <f t="shared" si="58"/>
        <v>0</v>
      </c>
      <c r="K448" s="35"/>
      <c r="L448" s="36"/>
      <c r="M448" s="33">
        <f t="shared" si="68"/>
        <v>0</v>
      </c>
      <c r="N448" s="38">
        <f t="shared" si="69"/>
        <v>0</v>
      </c>
      <c r="O448" s="158"/>
      <c r="P448" s="158"/>
      <c r="Q448" s="158"/>
      <c r="R448" s="158"/>
      <c r="S448" s="158"/>
      <c r="T448" s="40"/>
      <c r="U448" s="39"/>
      <c r="V448" s="39"/>
      <c r="W448" s="39"/>
      <c r="X448" s="41"/>
      <c r="Y448" s="40"/>
      <c r="Z448" s="39"/>
      <c r="AA448" s="39"/>
      <c r="AB448" s="42"/>
      <c r="AC448" s="43"/>
      <c r="AD448" s="44"/>
      <c r="AE448" s="44"/>
      <c r="AF448" s="45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47"/>
      <c r="AR448" s="48"/>
      <c r="AS448" s="47"/>
      <c r="AT448" s="47"/>
      <c r="AU448" s="47"/>
      <c r="AV448" s="47"/>
      <c r="AW448" s="49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50"/>
      <c r="BL448" s="178"/>
      <c r="BM448" s="178"/>
      <c r="BN448" s="178"/>
      <c r="BO448" s="46"/>
      <c r="BP448" s="46"/>
      <c r="BQ448" s="46"/>
      <c r="BR448" s="46"/>
      <c r="BS448" s="46"/>
      <c r="BT448" s="46"/>
      <c r="BU448" s="46"/>
      <c r="BV448" s="51"/>
      <c r="BW448" s="52">
        <f t="shared" si="73"/>
        <v>0</v>
      </c>
      <c r="BX448" s="53">
        <f t="shared" si="70"/>
        <v>0</v>
      </c>
      <c r="BY448" s="53">
        <f t="shared" si="71"/>
        <v>0</v>
      </c>
      <c r="BZ448" s="54"/>
      <c r="CA448" s="262"/>
      <c r="CB448" s="262"/>
      <c r="CC448" s="262"/>
      <c r="CD448" s="262"/>
      <c r="CE448" s="262"/>
      <c r="CF448" s="262"/>
      <c r="CG448" s="262"/>
      <c r="CH448" s="262"/>
      <c r="CI448" s="262"/>
      <c r="CJ448" s="262"/>
      <c r="CK448" s="262"/>
      <c r="CL448" s="262"/>
      <c r="CM448" s="262"/>
      <c r="CN448" s="262"/>
      <c r="CO448" s="261">
        <f t="shared" si="72"/>
        <v>0</v>
      </c>
      <c r="CP448" s="262"/>
      <c r="CQ448" s="262"/>
      <c r="CR448" s="262"/>
      <c r="CS448" s="262"/>
      <c r="CT448" s="262"/>
      <c r="CU448" s="262"/>
      <c r="CV448" s="262"/>
      <c r="CW448" s="262"/>
      <c r="CX448" s="262"/>
      <c r="CY448" s="262"/>
      <c r="CZ448" s="262"/>
      <c r="DA448" s="262"/>
      <c r="DB448" s="262"/>
      <c r="DC448" s="262"/>
      <c r="DD448" s="262"/>
      <c r="DE448" s="262"/>
      <c r="DF448" s="262"/>
      <c r="DG448" s="262"/>
      <c r="DH448" s="262"/>
      <c r="DI448" s="262"/>
      <c r="DJ448" s="262"/>
      <c r="DK448" s="262"/>
      <c r="DL448" s="262"/>
      <c r="DM448" s="262"/>
      <c r="DN448" s="262"/>
      <c r="DO448" s="262"/>
      <c r="DP448" s="262"/>
      <c r="DQ448" s="262"/>
      <c r="DR448" s="262"/>
      <c r="DS448" s="262"/>
      <c r="DT448" s="262"/>
      <c r="DU448" s="262"/>
      <c r="DV448" s="262"/>
      <c r="DW448" s="262"/>
      <c r="DX448" s="262"/>
      <c r="DY448" s="262"/>
      <c r="DZ448" s="262"/>
      <c r="EA448" s="262"/>
      <c r="EB448" s="262"/>
    </row>
    <row r="449" s="28" customFormat="1" customHeight="1" spans="1:132">
      <c r="A449" s="283"/>
      <c r="B449" s="95"/>
      <c r="C449" s="95"/>
      <c r="D449" s="311" t="s">
        <v>1205</v>
      </c>
      <c r="E449" s="305"/>
      <c r="F449" s="301"/>
      <c r="G449" s="99">
        <f t="shared" si="64"/>
        <v>0</v>
      </c>
      <c r="H449" s="114"/>
      <c r="I449" s="150">
        <f t="shared" si="65"/>
        <v>0</v>
      </c>
      <c r="J449" s="151">
        <f t="shared" si="58"/>
        <v>0</v>
      </c>
      <c r="K449" s="35"/>
      <c r="L449" s="36"/>
      <c r="M449" s="33">
        <f t="shared" si="68"/>
        <v>0</v>
      </c>
      <c r="N449" s="38">
        <f t="shared" si="69"/>
        <v>0</v>
      </c>
      <c r="O449" s="158"/>
      <c r="P449" s="158"/>
      <c r="Q449" s="158"/>
      <c r="R449" s="158"/>
      <c r="S449" s="158"/>
      <c r="T449" s="40"/>
      <c r="U449" s="39"/>
      <c r="V449" s="39"/>
      <c r="W449" s="39"/>
      <c r="X449" s="41"/>
      <c r="Y449" s="40"/>
      <c r="Z449" s="39"/>
      <c r="AA449" s="39"/>
      <c r="AB449" s="42"/>
      <c r="AC449" s="43"/>
      <c r="AD449" s="44"/>
      <c r="AE449" s="44"/>
      <c r="AF449" s="45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47"/>
      <c r="AR449" s="48"/>
      <c r="AS449" s="47"/>
      <c r="AT449" s="47"/>
      <c r="AU449" s="47"/>
      <c r="AV449" s="47"/>
      <c r="AW449" s="49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50"/>
      <c r="BL449" s="178"/>
      <c r="BM449" s="178"/>
      <c r="BN449" s="178"/>
      <c r="BO449" s="46"/>
      <c r="BP449" s="46"/>
      <c r="BQ449" s="46"/>
      <c r="BR449" s="46"/>
      <c r="BS449" s="46"/>
      <c r="BT449" s="46"/>
      <c r="BU449" s="46"/>
      <c r="BV449" s="51"/>
      <c r="BW449" s="52">
        <f t="shared" si="73"/>
        <v>0</v>
      </c>
      <c r="BX449" s="53">
        <f t="shared" si="70"/>
        <v>0</v>
      </c>
      <c r="BY449" s="53">
        <f t="shared" si="71"/>
        <v>0</v>
      </c>
      <c r="BZ449" s="54"/>
      <c r="CA449" s="262"/>
      <c r="CB449" s="262"/>
      <c r="CC449" s="262"/>
      <c r="CD449" s="262"/>
      <c r="CE449" s="262"/>
      <c r="CF449" s="262"/>
      <c r="CG449" s="262"/>
      <c r="CH449" s="262"/>
      <c r="CI449" s="262"/>
      <c r="CJ449" s="262"/>
      <c r="CK449" s="262"/>
      <c r="CL449" s="262"/>
      <c r="CM449" s="262"/>
      <c r="CN449" s="262"/>
      <c r="CO449" s="261">
        <f t="shared" si="72"/>
        <v>0</v>
      </c>
      <c r="CP449" s="262"/>
      <c r="CQ449" s="262"/>
      <c r="CR449" s="262"/>
      <c r="CS449" s="262"/>
      <c r="CT449" s="262"/>
      <c r="CU449" s="262"/>
      <c r="CV449" s="262"/>
      <c r="CW449" s="262"/>
      <c r="CX449" s="262"/>
      <c r="CY449" s="262"/>
      <c r="CZ449" s="262"/>
      <c r="DA449" s="262"/>
      <c r="DB449" s="262"/>
      <c r="DC449" s="262"/>
      <c r="DD449" s="262"/>
      <c r="DE449" s="262"/>
      <c r="DF449" s="262"/>
      <c r="DG449" s="262"/>
      <c r="DH449" s="262"/>
      <c r="DI449" s="262"/>
      <c r="DJ449" s="262"/>
      <c r="DK449" s="262"/>
      <c r="DL449" s="262"/>
      <c r="DM449" s="262"/>
      <c r="DN449" s="262"/>
      <c r="DO449" s="262"/>
      <c r="DP449" s="262"/>
      <c r="DQ449" s="262"/>
      <c r="DR449" s="262"/>
      <c r="DS449" s="262"/>
      <c r="DT449" s="262"/>
      <c r="DU449" s="262"/>
      <c r="DV449" s="262"/>
      <c r="DW449" s="262"/>
      <c r="DX449" s="262"/>
      <c r="DY449" s="262"/>
      <c r="DZ449" s="262"/>
      <c r="EA449" s="262"/>
      <c r="EB449" s="262"/>
    </row>
    <row r="450" s="28" customFormat="1" customHeight="1" spans="1:132">
      <c r="A450" s="283"/>
      <c r="B450" s="95"/>
      <c r="C450" s="95"/>
      <c r="D450" s="311" t="s">
        <v>1206</v>
      </c>
      <c r="E450" s="305"/>
      <c r="F450" s="301"/>
      <c r="G450" s="99">
        <f t="shared" si="64"/>
        <v>0</v>
      </c>
      <c r="H450" s="114"/>
      <c r="I450" s="150">
        <f t="shared" si="65"/>
        <v>0</v>
      </c>
      <c r="J450" s="151">
        <f t="shared" si="58"/>
        <v>0</v>
      </c>
      <c r="K450" s="35"/>
      <c r="L450" s="36"/>
      <c r="M450" s="33">
        <f t="shared" si="68"/>
        <v>0</v>
      </c>
      <c r="N450" s="38">
        <f t="shared" si="69"/>
        <v>0</v>
      </c>
      <c r="O450" s="158"/>
      <c r="P450" s="158"/>
      <c r="Q450" s="158"/>
      <c r="R450" s="158"/>
      <c r="S450" s="158"/>
      <c r="T450" s="40"/>
      <c r="U450" s="39"/>
      <c r="V450" s="39"/>
      <c r="W450" s="39"/>
      <c r="X450" s="41"/>
      <c r="Y450" s="40"/>
      <c r="Z450" s="39"/>
      <c r="AA450" s="39"/>
      <c r="AB450" s="42"/>
      <c r="AC450" s="43"/>
      <c r="AD450" s="44"/>
      <c r="AE450" s="44"/>
      <c r="AF450" s="45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47"/>
      <c r="AR450" s="48"/>
      <c r="AS450" s="47"/>
      <c r="AT450" s="47"/>
      <c r="AU450" s="47"/>
      <c r="AV450" s="47"/>
      <c r="AW450" s="49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50"/>
      <c r="BL450" s="178"/>
      <c r="BM450" s="178"/>
      <c r="BN450" s="178"/>
      <c r="BO450" s="46"/>
      <c r="BP450" s="46"/>
      <c r="BQ450" s="46"/>
      <c r="BR450" s="46"/>
      <c r="BS450" s="46"/>
      <c r="BT450" s="46"/>
      <c r="BU450" s="46"/>
      <c r="BV450" s="51"/>
      <c r="BW450" s="52">
        <f t="shared" si="73"/>
        <v>0</v>
      </c>
      <c r="BX450" s="53">
        <f t="shared" si="70"/>
        <v>0</v>
      </c>
      <c r="BY450" s="53">
        <f t="shared" si="71"/>
        <v>0</v>
      </c>
      <c r="BZ450" s="54"/>
      <c r="CA450" s="262"/>
      <c r="CB450" s="262"/>
      <c r="CC450" s="262"/>
      <c r="CD450" s="262"/>
      <c r="CE450" s="262"/>
      <c r="CF450" s="262"/>
      <c r="CG450" s="262"/>
      <c r="CH450" s="262"/>
      <c r="CI450" s="262"/>
      <c r="CJ450" s="262"/>
      <c r="CK450" s="262"/>
      <c r="CL450" s="262"/>
      <c r="CM450" s="262"/>
      <c r="CN450" s="262"/>
      <c r="CO450" s="261">
        <f t="shared" si="72"/>
        <v>0</v>
      </c>
      <c r="CP450" s="262"/>
      <c r="CQ450" s="262"/>
      <c r="CR450" s="262"/>
      <c r="CS450" s="262"/>
      <c r="CT450" s="262"/>
      <c r="CU450" s="262"/>
      <c r="CV450" s="262"/>
      <c r="CW450" s="262"/>
      <c r="CX450" s="262"/>
      <c r="CY450" s="262"/>
      <c r="CZ450" s="262"/>
      <c r="DA450" s="262"/>
      <c r="DB450" s="262"/>
      <c r="DC450" s="262"/>
      <c r="DD450" s="262"/>
      <c r="DE450" s="262"/>
      <c r="DF450" s="262"/>
      <c r="DG450" s="262"/>
      <c r="DH450" s="262"/>
      <c r="DI450" s="262"/>
      <c r="DJ450" s="262"/>
      <c r="DK450" s="262"/>
      <c r="DL450" s="262"/>
      <c r="DM450" s="262"/>
      <c r="DN450" s="262"/>
      <c r="DO450" s="262"/>
      <c r="DP450" s="262"/>
      <c r="DQ450" s="262"/>
      <c r="DR450" s="262"/>
      <c r="DS450" s="262"/>
      <c r="DT450" s="262"/>
      <c r="DU450" s="262"/>
      <c r="DV450" s="262"/>
      <c r="DW450" s="262"/>
      <c r="DX450" s="262"/>
      <c r="DY450" s="262"/>
      <c r="DZ450" s="262"/>
      <c r="EA450" s="262"/>
      <c r="EB450" s="262"/>
    </row>
    <row r="451" s="28" customFormat="1" customHeight="1" spans="1:132">
      <c r="A451" s="283"/>
      <c r="B451" s="95"/>
      <c r="C451" s="95"/>
      <c r="D451" s="311" t="s">
        <v>1207</v>
      </c>
      <c r="E451" s="305"/>
      <c r="F451" s="301"/>
      <c r="G451" s="99">
        <f t="shared" si="64"/>
        <v>0</v>
      </c>
      <c r="H451" s="114"/>
      <c r="I451" s="150">
        <f t="shared" si="65"/>
        <v>0</v>
      </c>
      <c r="J451" s="151">
        <f t="shared" si="58"/>
        <v>0</v>
      </c>
      <c r="K451" s="35"/>
      <c r="L451" s="36"/>
      <c r="M451" s="33">
        <f t="shared" si="68"/>
        <v>0</v>
      </c>
      <c r="N451" s="38">
        <f t="shared" si="69"/>
        <v>0</v>
      </c>
      <c r="O451" s="158"/>
      <c r="P451" s="158"/>
      <c r="Q451" s="158"/>
      <c r="R451" s="158"/>
      <c r="S451" s="158"/>
      <c r="T451" s="40"/>
      <c r="U451" s="39"/>
      <c r="V451" s="39"/>
      <c r="W451" s="39"/>
      <c r="X451" s="41"/>
      <c r="Y451" s="40"/>
      <c r="Z451" s="39"/>
      <c r="AA451" s="39"/>
      <c r="AB451" s="42"/>
      <c r="AC451" s="43"/>
      <c r="AD451" s="44"/>
      <c r="AE451" s="44"/>
      <c r="AF451" s="45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47"/>
      <c r="AR451" s="48"/>
      <c r="AS451" s="47"/>
      <c r="AT451" s="47"/>
      <c r="AU451" s="47"/>
      <c r="AV451" s="47"/>
      <c r="AW451" s="49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50"/>
      <c r="BL451" s="178"/>
      <c r="BM451" s="178"/>
      <c r="BN451" s="178"/>
      <c r="BO451" s="46"/>
      <c r="BP451" s="46"/>
      <c r="BQ451" s="46"/>
      <c r="BR451" s="46"/>
      <c r="BS451" s="46"/>
      <c r="BT451" s="46"/>
      <c r="BU451" s="46"/>
      <c r="BV451" s="51"/>
      <c r="BW451" s="52">
        <f t="shared" si="73"/>
        <v>0</v>
      </c>
      <c r="BX451" s="53">
        <f t="shared" si="70"/>
        <v>0</v>
      </c>
      <c r="BY451" s="53">
        <f t="shared" si="71"/>
        <v>0</v>
      </c>
      <c r="BZ451" s="54"/>
      <c r="CA451" s="262"/>
      <c r="CB451" s="262"/>
      <c r="CC451" s="262"/>
      <c r="CD451" s="262"/>
      <c r="CE451" s="262"/>
      <c r="CF451" s="262"/>
      <c r="CG451" s="262"/>
      <c r="CH451" s="262"/>
      <c r="CI451" s="262"/>
      <c r="CJ451" s="262"/>
      <c r="CK451" s="262"/>
      <c r="CL451" s="262"/>
      <c r="CM451" s="262"/>
      <c r="CN451" s="262"/>
      <c r="CO451" s="261">
        <f t="shared" si="72"/>
        <v>0</v>
      </c>
      <c r="CP451" s="262"/>
      <c r="CQ451" s="262"/>
      <c r="CR451" s="262"/>
      <c r="CS451" s="262"/>
      <c r="CT451" s="262"/>
      <c r="CU451" s="262"/>
      <c r="CV451" s="262"/>
      <c r="CW451" s="262"/>
      <c r="CX451" s="262"/>
      <c r="CY451" s="262"/>
      <c r="CZ451" s="262"/>
      <c r="DA451" s="262"/>
      <c r="DB451" s="262"/>
      <c r="DC451" s="262"/>
      <c r="DD451" s="262"/>
      <c r="DE451" s="262"/>
      <c r="DF451" s="262"/>
      <c r="DG451" s="262"/>
      <c r="DH451" s="262"/>
      <c r="DI451" s="262"/>
      <c r="DJ451" s="262"/>
      <c r="DK451" s="262"/>
      <c r="DL451" s="262"/>
      <c r="DM451" s="262"/>
      <c r="DN451" s="262"/>
      <c r="DO451" s="262"/>
      <c r="DP451" s="262"/>
      <c r="DQ451" s="262"/>
      <c r="DR451" s="262"/>
      <c r="DS451" s="262"/>
      <c r="DT451" s="262"/>
      <c r="DU451" s="262"/>
      <c r="DV451" s="262"/>
      <c r="DW451" s="262"/>
      <c r="DX451" s="262"/>
      <c r="DY451" s="262"/>
      <c r="DZ451" s="262"/>
      <c r="EA451" s="262"/>
      <c r="EB451" s="262"/>
    </row>
    <row r="452" s="28" customFormat="1" customHeight="1" spans="1:132">
      <c r="A452" s="283"/>
      <c r="B452" s="95"/>
      <c r="C452" s="95"/>
      <c r="D452" s="311" t="s">
        <v>1208</v>
      </c>
      <c r="E452" s="305"/>
      <c r="F452" s="301"/>
      <c r="G452" s="99">
        <f t="shared" si="64"/>
        <v>0</v>
      </c>
      <c r="H452" s="114"/>
      <c r="I452" s="150">
        <f t="shared" si="65"/>
        <v>0</v>
      </c>
      <c r="J452" s="151">
        <f t="shared" si="58"/>
        <v>0</v>
      </c>
      <c r="K452" s="35"/>
      <c r="L452" s="36"/>
      <c r="M452" s="33">
        <f t="shared" si="68"/>
        <v>0</v>
      </c>
      <c r="N452" s="38">
        <f t="shared" si="69"/>
        <v>0</v>
      </c>
      <c r="O452" s="158"/>
      <c r="P452" s="158"/>
      <c r="Q452" s="158"/>
      <c r="R452" s="158"/>
      <c r="S452" s="158"/>
      <c r="T452" s="40"/>
      <c r="U452" s="39"/>
      <c r="V452" s="39"/>
      <c r="W452" s="39"/>
      <c r="X452" s="41"/>
      <c r="Y452" s="40"/>
      <c r="Z452" s="39"/>
      <c r="AA452" s="39"/>
      <c r="AB452" s="42"/>
      <c r="AC452" s="43"/>
      <c r="AD452" s="44"/>
      <c r="AE452" s="44"/>
      <c r="AF452" s="45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47"/>
      <c r="AR452" s="48"/>
      <c r="AS452" s="47"/>
      <c r="AT452" s="47"/>
      <c r="AU452" s="47"/>
      <c r="AV452" s="47"/>
      <c r="AW452" s="49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50"/>
      <c r="BL452" s="178"/>
      <c r="BM452" s="178"/>
      <c r="BN452" s="178"/>
      <c r="BO452" s="46"/>
      <c r="BP452" s="46"/>
      <c r="BQ452" s="46"/>
      <c r="BR452" s="46"/>
      <c r="BS452" s="46"/>
      <c r="BT452" s="46"/>
      <c r="BU452" s="46"/>
      <c r="BV452" s="51"/>
      <c r="BW452" s="52">
        <f t="shared" si="73"/>
        <v>0</v>
      </c>
      <c r="BX452" s="53">
        <f t="shared" si="70"/>
        <v>0</v>
      </c>
      <c r="BY452" s="53">
        <f t="shared" si="71"/>
        <v>0</v>
      </c>
      <c r="BZ452" s="54"/>
      <c r="CA452" s="262"/>
      <c r="CB452" s="262"/>
      <c r="CC452" s="262"/>
      <c r="CD452" s="262"/>
      <c r="CE452" s="262"/>
      <c r="CF452" s="262"/>
      <c r="CG452" s="262"/>
      <c r="CH452" s="262"/>
      <c r="CI452" s="262"/>
      <c r="CJ452" s="262"/>
      <c r="CK452" s="262"/>
      <c r="CL452" s="262"/>
      <c r="CM452" s="262"/>
      <c r="CN452" s="262"/>
      <c r="CO452" s="261">
        <f t="shared" si="72"/>
        <v>0</v>
      </c>
      <c r="CP452" s="262"/>
      <c r="CQ452" s="262"/>
      <c r="CR452" s="262"/>
      <c r="CS452" s="262"/>
      <c r="CT452" s="262"/>
      <c r="CU452" s="262"/>
      <c r="CV452" s="262"/>
      <c r="CW452" s="262"/>
      <c r="CX452" s="262"/>
      <c r="CY452" s="262"/>
      <c r="CZ452" s="262"/>
      <c r="DA452" s="262"/>
      <c r="DB452" s="262"/>
      <c r="DC452" s="262"/>
      <c r="DD452" s="262"/>
      <c r="DE452" s="262"/>
      <c r="DF452" s="262"/>
      <c r="DG452" s="262"/>
      <c r="DH452" s="262"/>
      <c r="DI452" s="262"/>
      <c r="DJ452" s="262"/>
      <c r="DK452" s="262"/>
      <c r="DL452" s="262"/>
      <c r="DM452" s="262"/>
      <c r="DN452" s="262"/>
      <c r="DO452" s="262"/>
      <c r="DP452" s="262"/>
      <c r="DQ452" s="262"/>
      <c r="DR452" s="262"/>
      <c r="DS452" s="262"/>
      <c r="DT452" s="262"/>
      <c r="DU452" s="262"/>
      <c r="DV452" s="262"/>
      <c r="DW452" s="262"/>
      <c r="DX452" s="262"/>
      <c r="DY452" s="262"/>
      <c r="DZ452" s="262"/>
      <c r="EA452" s="262"/>
      <c r="EB452" s="262"/>
    </row>
    <row r="453" s="28" customFormat="1" customHeight="1" spans="1:132">
      <c r="A453" s="283"/>
      <c r="B453" s="95"/>
      <c r="C453" s="95"/>
      <c r="D453" s="311" t="s">
        <v>1209</v>
      </c>
      <c r="E453" s="305"/>
      <c r="F453" s="301"/>
      <c r="G453" s="99">
        <f t="shared" si="64"/>
        <v>0</v>
      </c>
      <c r="H453" s="114"/>
      <c r="I453" s="150">
        <f t="shared" si="65"/>
        <v>0</v>
      </c>
      <c r="J453" s="151">
        <f t="shared" si="58"/>
        <v>0</v>
      </c>
      <c r="K453" s="35"/>
      <c r="L453" s="36"/>
      <c r="M453" s="33">
        <f t="shared" si="68"/>
        <v>0</v>
      </c>
      <c r="N453" s="38">
        <f t="shared" si="69"/>
        <v>0</v>
      </c>
      <c r="O453" s="158"/>
      <c r="P453" s="158"/>
      <c r="Q453" s="158"/>
      <c r="R453" s="158"/>
      <c r="S453" s="158"/>
      <c r="T453" s="40"/>
      <c r="U453" s="39"/>
      <c r="V453" s="39"/>
      <c r="W453" s="39"/>
      <c r="X453" s="41"/>
      <c r="Y453" s="40"/>
      <c r="Z453" s="39"/>
      <c r="AA453" s="39"/>
      <c r="AB453" s="42"/>
      <c r="AC453" s="43"/>
      <c r="AD453" s="44"/>
      <c r="AE453" s="44"/>
      <c r="AF453" s="45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47"/>
      <c r="AR453" s="48"/>
      <c r="AS453" s="47"/>
      <c r="AT453" s="47"/>
      <c r="AU453" s="47"/>
      <c r="AV453" s="47"/>
      <c r="AW453" s="49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50"/>
      <c r="BL453" s="178"/>
      <c r="BM453" s="178"/>
      <c r="BN453" s="178"/>
      <c r="BO453" s="46"/>
      <c r="BP453" s="46"/>
      <c r="BQ453" s="46"/>
      <c r="BR453" s="46"/>
      <c r="BS453" s="46"/>
      <c r="BT453" s="46"/>
      <c r="BU453" s="46"/>
      <c r="BV453" s="51"/>
      <c r="BW453" s="52">
        <f t="shared" si="73"/>
        <v>0</v>
      </c>
      <c r="BX453" s="53">
        <f t="shared" si="70"/>
        <v>0</v>
      </c>
      <c r="BY453" s="53">
        <f t="shared" si="71"/>
        <v>0</v>
      </c>
      <c r="BZ453" s="54"/>
      <c r="CA453" s="262"/>
      <c r="CB453" s="262"/>
      <c r="CC453" s="262"/>
      <c r="CD453" s="262"/>
      <c r="CE453" s="262"/>
      <c r="CF453" s="262"/>
      <c r="CG453" s="262"/>
      <c r="CH453" s="262"/>
      <c r="CI453" s="262"/>
      <c r="CJ453" s="262"/>
      <c r="CK453" s="262"/>
      <c r="CL453" s="262"/>
      <c r="CM453" s="262"/>
      <c r="CN453" s="262"/>
      <c r="CO453" s="261">
        <f t="shared" si="72"/>
        <v>0</v>
      </c>
      <c r="CP453" s="262"/>
      <c r="CQ453" s="262"/>
      <c r="CR453" s="262"/>
      <c r="CS453" s="262"/>
      <c r="CT453" s="262"/>
      <c r="CU453" s="262"/>
      <c r="CV453" s="262"/>
      <c r="CW453" s="262"/>
      <c r="CX453" s="262"/>
      <c r="CY453" s="262"/>
      <c r="CZ453" s="262"/>
      <c r="DA453" s="262"/>
      <c r="DB453" s="262"/>
      <c r="DC453" s="262"/>
      <c r="DD453" s="262"/>
      <c r="DE453" s="262"/>
      <c r="DF453" s="262"/>
      <c r="DG453" s="262"/>
      <c r="DH453" s="262"/>
      <c r="DI453" s="262"/>
      <c r="DJ453" s="262"/>
      <c r="DK453" s="262"/>
      <c r="DL453" s="262"/>
      <c r="DM453" s="262"/>
      <c r="DN453" s="262"/>
      <c r="DO453" s="262"/>
      <c r="DP453" s="262"/>
      <c r="DQ453" s="262"/>
      <c r="DR453" s="262"/>
      <c r="DS453" s="262"/>
      <c r="DT453" s="262"/>
      <c r="DU453" s="262"/>
      <c r="DV453" s="262"/>
      <c r="DW453" s="262"/>
      <c r="DX453" s="262"/>
      <c r="DY453" s="262"/>
      <c r="DZ453" s="262"/>
      <c r="EA453" s="262"/>
      <c r="EB453" s="262"/>
    </row>
    <row r="454" s="28" customFormat="1" customHeight="1" spans="1:132">
      <c r="A454" s="283"/>
      <c r="B454" s="95"/>
      <c r="C454" s="95"/>
      <c r="D454" s="311" t="s">
        <v>1210</v>
      </c>
      <c r="E454" s="305"/>
      <c r="F454" s="301"/>
      <c r="G454" s="99">
        <f t="shared" si="64"/>
        <v>0</v>
      </c>
      <c r="H454" s="114"/>
      <c r="I454" s="150">
        <f t="shared" si="65"/>
        <v>0</v>
      </c>
      <c r="J454" s="151">
        <f t="shared" si="58"/>
        <v>0</v>
      </c>
      <c r="K454" s="35"/>
      <c r="L454" s="36"/>
      <c r="M454" s="33">
        <f t="shared" si="68"/>
        <v>0</v>
      </c>
      <c r="N454" s="38">
        <f t="shared" si="69"/>
        <v>0</v>
      </c>
      <c r="O454" s="158"/>
      <c r="P454" s="158"/>
      <c r="Q454" s="158"/>
      <c r="R454" s="158"/>
      <c r="S454" s="158"/>
      <c r="T454" s="40"/>
      <c r="U454" s="39"/>
      <c r="V454" s="39"/>
      <c r="W454" s="39"/>
      <c r="X454" s="41"/>
      <c r="Y454" s="40"/>
      <c r="Z454" s="39"/>
      <c r="AA454" s="39"/>
      <c r="AB454" s="42"/>
      <c r="AC454" s="43"/>
      <c r="AD454" s="44"/>
      <c r="AE454" s="44"/>
      <c r="AF454" s="45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47"/>
      <c r="AR454" s="48"/>
      <c r="AS454" s="47"/>
      <c r="AT454" s="47"/>
      <c r="AU454" s="47"/>
      <c r="AV454" s="47"/>
      <c r="AW454" s="49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50"/>
      <c r="BL454" s="178"/>
      <c r="BM454" s="178"/>
      <c r="BN454" s="178"/>
      <c r="BO454" s="46"/>
      <c r="BP454" s="46"/>
      <c r="BQ454" s="46"/>
      <c r="BR454" s="46"/>
      <c r="BS454" s="46"/>
      <c r="BT454" s="46"/>
      <c r="BU454" s="46"/>
      <c r="BV454" s="51"/>
      <c r="BW454" s="52">
        <f t="shared" si="73"/>
        <v>0</v>
      </c>
      <c r="BX454" s="53">
        <f t="shared" si="70"/>
        <v>0</v>
      </c>
      <c r="BY454" s="53">
        <f t="shared" si="71"/>
        <v>0</v>
      </c>
      <c r="BZ454" s="54"/>
      <c r="CA454" s="262"/>
      <c r="CB454" s="262"/>
      <c r="CC454" s="262"/>
      <c r="CD454" s="262"/>
      <c r="CE454" s="262"/>
      <c r="CF454" s="262"/>
      <c r="CG454" s="262"/>
      <c r="CH454" s="262"/>
      <c r="CI454" s="262"/>
      <c r="CJ454" s="262"/>
      <c r="CK454" s="262"/>
      <c r="CL454" s="262"/>
      <c r="CM454" s="262"/>
      <c r="CN454" s="262"/>
      <c r="CO454" s="261">
        <f t="shared" si="72"/>
        <v>0</v>
      </c>
      <c r="CP454" s="262"/>
      <c r="CQ454" s="262"/>
      <c r="CR454" s="262"/>
      <c r="CS454" s="262"/>
      <c r="CT454" s="262"/>
      <c r="CU454" s="262"/>
      <c r="CV454" s="262"/>
      <c r="CW454" s="262"/>
      <c r="CX454" s="262"/>
      <c r="CY454" s="262"/>
      <c r="CZ454" s="262"/>
      <c r="DA454" s="262"/>
      <c r="DB454" s="262"/>
      <c r="DC454" s="262"/>
      <c r="DD454" s="262"/>
      <c r="DE454" s="262"/>
      <c r="DF454" s="262"/>
      <c r="DG454" s="262"/>
      <c r="DH454" s="262"/>
      <c r="DI454" s="262"/>
      <c r="DJ454" s="262"/>
      <c r="DK454" s="262"/>
      <c r="DL454" s="262"/>
      <c r="DM454" s="262"/>
      <c r="DN454" s="262"/>
      <c r="DO454" s="262"/>
      <c r="DP454" s="262"/>
      <c r="DQ454" s="262"/>
      <c r="DR454" s="262"/>
      <c r="DS454" s="262"/>
      <c r="DT454" s="262"/>
      <c r="DU454" s="262"/>
      <c r="DV454" s="262"/>
      <c r="DW454" s="262"/>
      <c r="DX454" s="262"/>
      <c r="DY454" s="262"/>
      <c r="DZ454" s="262"/>
      <c r="EA454" s="262"/>
      <c r="EB454" s="262"/>
    </row>
    <row r="455" s="28" customFormat="1" customHeight="1" spans="1:132">
      <c r="A455" s="283"/>
      <c r="B455" s="95"/>
      <c r="C455" s="95"/>
      <c r="D455" s="311" t="s">
        <v>1211</v>
      </c>
      <c r="E455" s="305"/>
      <c r="F455" s="301"/>
      <c r="G455" s="99">
        <f t="shared" si="64"/>
        <v>0</v>
      </c>
      <c r="H455" s="114"/>
      <c r="I455" s="150">
        <f t="shared" si="65"/>
        <v>0</v>
      </c>
      <c r="J455" s="151">
        <f t="shared" si="58"/>
        <v>0</v>
      </c>
      <c r="K455" s="35"/>
      <c r="L455" s="36"/>
      <c r="M455" s="33">
        <f t="shared" si="68"/>
        <v>0</v>
      </c>
      <c r="N455" s="38">
        <f t="shared" si="69"/>
        <v>0</v>
      </c>
      <c r="O455" s="158"/>
      <c r="P455" s="158"/>
      <c r="Q455" s="158"/>
      <c r="R455" s="158"/>
      <c r="S455" s="158"/>
      <c r="T455" s="40"/>
      <c r="U455" s="39"/>
      <c r="V455" s="39"/>
      <c r="W455" s="39"/>
      <c r="X455" s="41"/>
      <c r="Y455" s="40"/>
      <c r="Z455" s="39"/>
      <c r="AA455" s="39"/>
      <c r="AB455" s="42"/>
      <c r="AC455" s="43"/>
      <c r="AD455" s="44"/>
      <c r="AE455" s="44"/>
      <c r="AF455" s="45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47"/>
      <c r="AR455" s="48"/>
      <c r="AS455" s="47"/>
      <c r="AT455" s="47"/>
      <c r="AU455" s="47"/>
      <c r="AV455" s="47"/>
      <c r="AW455" s="49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50"/>
      <c r="BL455" s="178"/>
      <c r="BM455" s="178"/>
      <c r="BN455" s="178"/>
      <c r="BO455" s="46"/>
      <c r="BP455" s="46"/>
      <c r="BQ455" s="46"/>
      <c r="BR455" s="46"/>
      <c r="BS455" s="46"/>
      <c r="BT455" s="46"/>
      <c r="BU455" s="46"/>
      <c r="BV455" s="51"/>
      <c r="BW455" s="52">
        <f t="shared" si="73"/>
        <v>0</v>
      </c>
      <c r="BX455" s="53">
        <f t="shared" si="70"/>
        <v>0</v>
      </c>
      <c r="BY455" s="53">
        <f t="shared" si="71"/>
        <v>0</v>
      </c>
      <c r="BZ455" s="54"/>
      <c r="CA455" s="262"/>
      <c r="CB455" s="262"/>
      <c r="CC455" s="262"/>
      <c r="CD455" s="262"/>
      <c r="CE455" s="262"/>
      <c r="CF455" s="262"/>
      <c r="CG455" s="262"/>
      <c r="CH455" s="262"/>
      <c r="CI455" s="262"/>
      <c r="CJ455" s="262"/>
      <c r="CK455" s="262"/>
      <c r="CL455" s="262"/>
      <c r="CM455" s="262"/>
      <c r="CN455" s="262"/>
      <c r="CO455" s="261">
        <f t="shared" si="72"/>
        <v>0</v>
      </c>
      <c r="CP455" s="262"/>
      <c r="CQ455" s="262"/>
      <c r="CR455" s="262"/>
      <c r="CS455" s="262"/>
      <c r="CT455" s="262"/>
      <c r="CU455" s="262"/>
      <c r="CV455" s="262"/>
      <c r="CW455" s="262"/>
      <c r="CX455" s="262"/>
      <c r="CY455" s="262"/>
      <c r="CZ455" s="262"/>
      <c r="DA455" s="262"/>
      <c r="DB455" s="262"/>
      <c r="DC455" s="262"/>
      <c r="DD455" s="262"/>
      <c r="DE455" s="262"/>
      <c r="DF455" s="262"/>
      <c r="DG455" s="262"/>
      <c r="DH455" s="262"/>
      <c r="DI455" s="262"/>
      <c r="DJ455" s="262"/>
      <c r="DK455" s="262"/>
      <c r="DL455" s="262"/>
      <c r="DM455" s="262"/>
      <c r="DN455" s="262"/>
      <c r="DO455" s="262"/>
      <c r="DP455" s="262"/>
      <c r="DQ455" s="262"/>
      <c r="DR455" s="262"/>
      <c r="DS455" s="262"/>
      <c r="DT455" s="262"/>
      <c r="DU455" s="262"/>
      <c r="DV455" s="262"/>
      <c r="DW455" s="262"/>
      <c r="DX455" s="262"/>
      <c r="DY455" s="262"/>
      <c r="DZ455" s="262"/>
      <c r="EA455" s="262"/>
      <c r="EB455" s="262"/>
    </row>
    <row r="456" s="28" customFormat="1" customHeight="1" spans="1:132">
      <c r="A456" s="283"/>
      <c r="B456" s="95"/>
      <c r="C456" s="95"/>
      <c r="D456" s="311" t="s">
        <v>1212</v>
      </c>
      <c r="E456" s="305"/>
      <c r="F456" s="301"/>
      <c r="G456" s="99">
        <f t="shared" si="64"/>
        <v>0</v>
      </c>
      <c r="H456" s="114"/>
      <c r="I456" s="150">
        <f t="shared" si="65"/>
        <v>0</v>
      </c>
      <c r="J456" s="151">
        <f t="shared" si="58"/>
        <v>0</v>
      </c>
      <c r="K456" s="35"/>
      <c r="L456" s="36"/>
      <c r="M456" s="33">
        <f t="shared" si="68"/>
        <v>0</v>
      </c>
      <c r="N456" s="38">
        <f t="shared" si="69"/>
        <v>0</v>
      </c>
      <c r="O456" s="158"/>
      <c r="P456" s="158"/>
      <c r="Q456" s="158"/>
      <c r="R456" s="158"/>
      <c r="S456" s="158"/>
      <c r="T456" s="40"/>
      <c r="U456" s="39"/>
      <c r="V456" s="39"/>
      <c r="W456" s="39"/>
      <c r="X456" s="41"/>
      <c r="Y456" s="40"/>
      <c r="Z456" s="39"/>
      <c r="AA456" s="39"/>
      <c r="AB456" s="42"/>
      <c r="AC456" s="43"/>
      <c r="AD456" s="44"/>
      <c r="AE456" s="44"/>
      <c r="AF456" s="45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47"/>
      <c r="AR456" s="48"/>
      <c r="AS456" s="47"/>
      <c r="AT456" s="47"/>
      <c r="AU456" s="47"/>
      <c r="AV456" s="47"/>
      <c r="AW456" s="49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50"/>
      <c r="BL456" s="178"/>
      <c r="BM456" s="178"/>
      <c r="BN456" s="178"/>
      <c r="BO456" s="46"/>
      <c r="BP456" s="46"/>
      <c r="BQ456" s="46"/>
      <c r="BR456" s="46"/>
      <c r="BS456" s="46"/>
      <c r="BT456" s="46"/>
      <c r="BU456" s="46"/>
      <c r="BV456" s="51"/>
      <c r="BW456" s="52">
        <f t="shared" si="73"/>
        <v>0</v>
      </c>
      <c r="BX456" s="53">
        <f t="shared" si="70"/>
        <v>0</v>
      </c>
      <c r="BY456" s="53">
        <f t="shared" si="71"/>
        <v>0</v>
      </c>
      <c r="BZ456" s="54"/>
      <c r="CA456" s="262"/>
      <c r="CB456" s="262"/>
      <c r="CC456" s="262"/>
      <c r="CD456" s="262"/>
      <c r="CE456" s="262"/>
      <c r="CF456" s="262"/>
      <c r="CG456" s="262"/>
      <c r="CH456" s="262"/>
      <c r="CI456" s="262"/>
      <c r="CJ456" s="262"/>
      <c r="CK456" s="262"/>
      <c r="CL456" s="262"/>
      <c r="CM456" s="262"/>
      <c r="CN456" s="262"/>
      <c r="CO456" s="261">
        <f t="shared" si="72"/>
        <v>0</v>
      </c>
      <c r="CP456" s="262"/>
      <c r="CQ456" s="262"/>
      <c r="CR456" s="262"/>
      <c r="CS456" s="262"/>
      <c r="CT456" s="262"/>
      <c r="CU456" s="262"/>
      <c r="CV456" s="262"/>
      <c r="CW456" s="262"/>
      <c r="CX456" s="262"/>
      <c r="CY456" s="262"/>
      <c r="CZ456" s="262"/>
      <c r="DA456" s="262"/>
      <c r="DB456" s="262"/>
      <c r="DC456" s="262"/>
      <c r="DD456" s="262"/>
      <c r="DE456" s="262"/>
      <c r="DF456" s="262"/>
      <c r="DG456" s="262"/>
      <c r="DH456" s="262"/>
      <c r="DI456" s="262"/>
      <c r="DJ456" s="262"/>
      <c r="DK456" s="262"/>
      <c r="DL456" s="262"/>
      <c r="DM456" s="262"/>
      <c r="DN456" s="262"/>
      <c r="DO456" s="262"/>
      <c r="DP456" s="262"/>
      <c r="DQ456" s="262"/>
      <c r="DR456" s="262"/>
      <c r="DS456" s="262"/>
      <c r="DT456" s="262"/>
      <c r="DU456" s="262"/>
      <c r="DV456" s="262"/>
      <c r="DW456" s="262"/>
      <c r="DX456" s="262"/>
      <c r="DY456" s="262"/>
      <c r="DZ456" s="262"/>
      <c r="EA456" s="262"/>
      <c r="EB456" s="262"/>
    </row>
    <row r="457" s="28" customFormat="1" customHeight="1" spans="1:132">
      <c r="A457" s="283"/>
      <c r="B457" s="95"/>
      <c r="C457" s="95"/>
      <c r="D457" s="311" t="s">
        <v>1213</v>
      </c>
      <c r="E457" s="305"/>
      <c r="F457" s="301" t="s">
        <v>1214</v>
      </c>
      <c r="G457" s="99">
        <f t="shared" si="64"/>
        <v>0</v>
      </c>
      <c r="H457" s="114"/>
      <c r="I457" s="150">
        <f t="shared" si="65"/>
        <v>0</v>
      </c>
      <c r="J457" s="151">
        <f t="shared" ref="J457:J488" si="74">(K457+L457+N457)-SUM(AC457:BV457)</f>
        <v>0</v>
      </c>
      <c r="K457" s="35"/>
      <c r="L457" s="36"/>
      <c r="M457" s="33">
        <f t="shared" si="68"/>
        <v>0</v>
      </c>
      <c r="N457" s="38">
        <f t="shared" si="69"/>
        <v>0</v>
      </c>
      <c r="O457" s="158"/>
      <c r="P457" s="158"/>
      <c r="Q457" s="158"/>
      <c r="R457" s="158"/>
      <c r="S457" s="158"/>
      <c r="T457" s="40"/>
      <c r="U457" s="39"/>
      <c r="V457" s="39"/>
      <c r="W457" s="39"/>
      <c r="X457" s="41"/>
      <c r="Y457" s="40"/>
      <c r="Z457" s="39"/>
      <c r="AA457" s="39"/>
      <c r="AB457" s="42"/>
      <c r="AC457" s="43"/>
      <c r="AD457" s="44"/>
      <c r="AE457" s="44"/>
      <c r="AF457" s="45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47"/>
      <c r="AR457" s="48"/>
      <c r="AS457" s="47"/>
      <c r="AT457" s="47"/>
      <c r="AU457" s="47"/>
      <c r="AV457" s="47"/>
      <c r="AW457" s="49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50"/>
      <c r="BL457" s="178"/>
      <c r="BM457" s="178"/>
      <c r="BN457" s="178"/>
      <c r="BO457" s="46"/>
      <c r="BP457" s="46"/>
      <c r="BQ457" s="46"/>
      <c r="BR457" s="46"/>
      <c r="BS457" s="46"/>
      <c r="BT457" s="46"/>
      <c r="BU457" s="46"/>
      <c r="BV457" s="51"/>
      <c r="BW457" s="52">
        <f t="shared" si="73"/>
        <v>0</v>
      </c>
      <c r="BX457" s="53">
        <f t="shared" si="70"/>
        <v>0</v>
      </c>
      <c r="BY457" s="53">
        <f t="shared" si="71"/>
        <v>0</v>
      </c>
      <c r="BZ457" s="54"/>
      <c r="CA457" s="262"/>
      <c r="CB457" s="262"/>
      <c r="CC457" s="262"/>
      <c r="CD457" s="262"/>
      <c r="CE457" s="262"/>
      <c r="CF457" s="262"/>
      <c r="CG457" s="262"/>
      <c r="CH457" s="262"/>
      <c r="CI457" s="262"/>
      <c r="CJ457" s="262"/>
      <c r="CK457" s="262"/>
      <c r="CL457" s="262"/>
      <c r="CM457" s="262"/>
      <c r="CN457" s="262"/>
      <c r="CO457" s="261">
        <f t="shared" si="72"/>
        <v>0</v>
      </c>
      <c r="CP457" s="262"/>
      <c r="CQ457" s="262"/>
      <c r="CR457" s="262"/>
      <c r="CS457" s="262"/>
      <c r="CT457" s="262"/>
      <c r="CU457" s="262"/>
      <c r="CV457" s="262"/>
      <c r="CW457" s="262"/>
      <c r="CX457" s="262"/>
      <c r="CY457" s="262"/>
      <c r="CZ457" s="262"/>
      <c r="DA457" s="262"/>
      <c r="DB457" s="262"/>
      <c r="DC457" s="262"/>
      <c r="DD457" s="262"/>
      <c r="DE457" s="262"/>
      <c r="DF457" s="262"/>
      <c r="DG457" s="262"/>
      <c r="DH457" s="262"/>
      <c r="DI457" s="262"/>
      <c r="DJ457" s="262"/>
      <c r="DK457" s="262"/>
      <c r="DL457" s="262"/>
      <c r="DM457" s="262"/>
      <c r="DN457" s="262"/>
      <c r="DO457" s="262"/>
      <c r="DP457" s="262"/>
      <c r="DQ457" s="262"/>
      <c r="DR457" s="262"/>
      <c r="DS457" s="262"/>
      <c r="DT457" s="262"/>
      <c r="DU457" s="262"/>
      <c r="DV457" s="262"/>
      <c r="DW457" s="262"/>
      <c r="DX457" s="262"/>
      <c r="DY457" s="262"/>
      <c r="DZ457" s="262"/>
      <c r="EA457" s="262"/>
      <c r="EB457" s="262"/>
    </row>
    <row r="458" s="28" customFormat="1" customHeight="1" spans="1:132">
      <c r="A458" s="283"/>
      <c r="B458" s="95"/>
      <c r="C458" s="95"/>
      <c r="D458" s="311" t="s">
        <v>1215</v>
      </c>
      <c r="E458" s="305"/>
      <c r="F458" s="312" t="s">
        <v>1216</v>
      </c>
      <c r="G458" s="99">
        <f t="shared" ref="G458:G488" si="75">I458-H458</f>
        <v>0</v>
      </c>
      <c r="H458" s="114"/>
      <c r="I458" s="150">
        <f t="shared" ref="I458:I488" si="76">(K458+L458+M458+N458)-SUM(AC458:BV458)</f>
        <v>0</v>
      </c>
      <c r="J458" s="151">
        <f t="shared" si="74"/>
        <v>0</v>
      </c>
      <c r="K458" s="35"/>
      <c r="L458" s="36"/>
      <c r="M458" s="33">
        <f t="shared" si="68"/>
        <v>0</v>
      </c>
      <c r="N458" s="38">
        <f t="shared" si="69"/>
        <v>0</v>
      </c>
      <c r="O458" s="158"/>
      <c r="P458" s="158"/>
      <c r="Q458" s="158"/>
      <c r="R458" s="158"/>
      <c r="S458" s="158"/>
      <c r="T458" s="40"/>
      <c r="U458" s="39"/>
      <c r="V458" s="39"/>
      <c r="W458" s="39"/>
      <c r="X458" s="41"/>
      <c r="Y458" s="40"/>
      <c r="Z458" s="39"/>
      <c r="AA458" s="39"/>
      <c r="AB458" s="42"/>
      <c r="AC458" s="43"/>
      <c r="AD458" s="44"/>
      <c r="AE458" s="44"/>
      <c r="AF458" s="45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47"/>
      <c r="AR458" s="48"/>
      <c r="AS458" s="47"/>
      <c r="AT458" s="47"/>
      <c r="AU458" s="47"/>
      <c r="AV458" s="47"/>
      <c r="AW458" s="49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50"/>
      <c r="BL458" s="178"/>
      <c r="BM458" s="178"/>
      <c r="BN458" s="178"/>
      <c r="BO458" s="46"/>
      <c r="BP458" s="46"/>
      <c r="BQ458" s="46"/>
      <c r="BR458" s="46"/>
      <c r="BS458" s="46"/>
      <c r="BT458" s="46"/>
      <c r="BU458" s="46"/>
      <c r="BV458" s="51"/>
      <c r="BW458" s="52">
        <f t="shared" si="73"/>
        <v>0</v>
      </c>
      <c r="BX458" s="53">
        <f t="shared" si="70"/>
        <v>0</v>
      </c>
      <c r="BY458" s="53">
        <f t="shared" si="71"/>
        <v>0</v>
      </c>
      <c r="BZ458" s="54"/>
      <c r="CA458" s="325"/>
      <c r="CB458" s="325"/>
      <c r="CC458" s="325"/>
      <c r="CD458" s="325"/>
      <c r="CE458" s="325"/>
      <c r="CF458" s="325"/>
      <c r="CG458" s="325"/>
      <c r="CH458" s="325"/>
      <c r="CI458" s="325"/>
      <c r="CJ458" s="325"/>
      <c r="CK458" s="325"/>
      <c r="CL458" s="325"/>
      <c r="CM458" s="325"/>
      <c r="CN458" s="325"/>
      <c r="CO458" s="261">
        <f t="shared" si="72"/>
        <v>0</v>
      </c>
      <c r="CP458" s="325"/>
      <c r="CQ458" s="325"/>
      <c r="CR458" s="325"/>
      <c r="CS458" s="325"/>
      <c r="CT458" s="325"/>
      <c r="CU458" s="325"/>
      <c r="CV458" s="325"/>
      <c r="CW458" s="325"/>
      <c r="CX458" s="325"/>
      <c r="CY458" s="325"/>
      <c r="CZ458" s="325"/>
      <c r="DA458" s="325"/>
      <c r="DB458" s="325"/>
      <c r="DC458" s="325"/>
      <c r="DD458" s="325"/>
      <c r="DE458" s="325"/>
      <c r="DF458" s="325"/>
      <c r="DG458" s="325"/>
      <c r="DH458" s="325"/>
      <c r="DI458" s="325"/>
      <c r="DJ458" s="325"/>
      <c r="DK458" s="325"/>
      <c r="DL458" s="325"/>
      <c r="DM458" s="325"/>
      <c r="DN458" s="325"/>
      <c r="DO458" s="325"/>
      <c r="DP458" s="325"/>
      <c r="DQ458" s="325"/>
      <c r="DR458" s="325"/>
      <c r="DS458" s="325"/>
      <c r="DT458" s="325"/>
      <c r="DU458" s="325"/>
      <c r="DV458" s="325"/>
      <c r="DW458" s="325"/>
      <c r="DX458" s="325"/>
      <c r="DY458" s="325"/>
      <c r="DZ458" s="325"/>
      <c r="EA458" s="325"/>
      <c r="EB458" s="325"/>
    </row>
    <row r="459" s="28" customFormat="1" customHeight="1" spans="1:132">
      <c r="A459" s="283"/>
      <c r="B459" s="95"/>
      <c r="C459" s="95"/>
      <c r="D459" s="313"/>
      <c r="E459" s="305"/>
      <c r="F459" s="301" t="s">
        <v>1217</v>
      </c>
      <c r="G459" s="99">
        <f t="shared" si="75"/>
        <v>0</v>
      </c>
      <c r="H459" s="114"/>
      <c r="I459" s="150">
        <f t="shared" si="76"/>
        <v>0</v>
      </c>
      <c r="J459" s="151">
        <f t="shared" si="74"/>
        <v>0</v>
      </c>
      <c r="K459" s="35"/>
      <c r="L459" s="36"/>
      <c r="M459" s="33">
        <f t="shared" si="68"/>
        <v>0</v>
      </c>
      <c r="N459" s="38">
        <f t="shared" si="69"/>
        <v>0</v>
      </c>
      <c r="O459" s="158"/>
      <c r="P459" s="158"/>
      <c r="Q459" s="158"/>
      <c r="R459" s="158"/>
      <c r="S459" s="158"/>
      <c r="T459" s="40"/>
      <c r="U459" s="39"/>
      <c r="V459" s="39"/>
      <c r="W459" s="39"/>
      <c r="X459" s="41"/>
      <c r="Y459" s="40"/>
      <c r="Z459" s="39"/>
      <c r="AA459" s="39"/>
      <c r="AB459" s="42"/>
      <c r="AC459" s="43"/>
      <c r="AD459" s="44"/>
      <c r="AE459" s="44"/>
      <c r="AF459" s="45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47"/>
      <c r="AR459" s="48"/>
      <c r="AS459" s="47"/>
      <c r="AT459" s="47"/>
      <c r="AU459" s="47"/>
      <c r="AV459" s="47"/>
      <c r="AW459" s="49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50"/>
      <c r="BL459" s="178"/>
      <c r="BM459" s="178"/>
      <c r="BN459" s="178"/>
      <c r="BO459" s="46"/>
      <c r="BP459" s="46"/>
      <c r="BQ459" s="46"/>
      <c r="BR459" s="46"/>
      <c r="BS459" s="46"/>
      <c r="BT459" s="46"/>
      <c r="BU459" s="46"/>
      <c r="BV459" s="51"/>
      <c r="BW459" s="52">
        <f t="shared" si="73"/>
        <v>0</v>
      </c>
      <c r="BX459" s="53">
        <f t="shared" si="70"/>
        <v>0</v>
      </c>
      <c r="BY459" s="53">
        <f t="shared" si="71"/>
        <v>0</v>
      </c>
      <c r="BZ459" s="54"/>
      <c r="CA459" s="262"/>
      <c r="CB459" s="262"/>
      <c r="CC459" s="262"/>
      <c r="CD459" s="262"/>
      <c r="CE459" s="262"/>
      <c r="CF459" s="262"/>
      <c r="CG459" s="262"/>
      <c r="CH459" s="262"/>
      <c r="CI459" s="262"/>
      <c r="CJ459" s="262"/>
      <c r="CK459" s="262"/>
      <c r="CL459" s="262"/>
      <c r="CM459" s="262"/>
      <c r="CN459" s="262"/>
      <c r="CO459" s="261">
        <f t="shared" si="72"/>
        <v>0</v>
      </c>
      <c r="CP459" s="262"/>
      <c r="CQ459" s="262"/>
      <c r="CR459" s="262"/>
      <c r="CS459" s="262"/>
      <c r="CT459" s="262"/>
      <c r="CU459" s="262"/>
      <c r="CV459" s="262"/>
      <c r="CW459" s="262"/>
      <c r="CX459" s="262"/>
      <c r="CY459" s="262"/>
      <c r="CZ459" s="262"/>
      <c r="DA459" s="262"/>
      <c r="DB459" s="262"/>
      <c r="DC459" s="262"/>
      <c r="DD459" s="262"/>
      <c r="DE459" s="262"/>
      <c r="DF459" s="262"/>
      <c r="DG459" s="262"/>
      <c r="DH459" s="262"/>
      <c r="DI459" s="262"/>
      <c r="DJ459" s="262"/>
      <c r="DK459" s="262"/>
      <c r="DL459" s="262"/>
      <c r="DM459" s="262"/>
      <c r="DN459" s="262"/>
      <c r="DO459" s="262"/>
      <c r="DP459" s="262"/>
      <c r="DQ459" s="262"/>
      <c r="DR459" s="262"/>
      <c r="DS459" s="262"/>
      <c r="DT459" s="262"/>
      <c r="DU459" s="262"/>
      <c r="DV459" s="262"/>
      <c r="DW459" s="262"/>
      <c r="DX459" s="262"/>
      <c r="DY459" s="262"/>
      <c r="DZ459" s="262"/>
      <c r="EA459" s="262"/>
      <c r="EB459" s="262"/>
    </row>
    <row r="460" s="28" customFormat="1" customHeight="1" spans="1:132">
      <c r="A460" s="283"/>
      <c r="B460" s="95"/>
      <c r="C460" s="95"/>
      <c r="D460" s="313"/>
      <c r="E460" s="305"/>
      <c r="F460" s="301" t="s">
        <v>1218</v>
      </c>
      <c r="G460" s="99">
        <f t="shared" si="75"/>
        <v>0</v>
      </c>
      <c r="H460" s="114"/>
      <c r="I460" s="150">
        <f t="shared" si="76"/>
        <v>0</v>
      </c>
      <c r="J460" s="151">
        <f t="shared" si="74"/>
        <v>0</v>
      </c>
      <c r="K460" s="35"/>
      <c r="L460" s="36"/>
      <c r="M460" s="33">
        <f t="shared" si="68"/>
        <v>0</v>
      </c>
      <c r="N460" s="38">
        <f t="shared" si="69"/>
        <v>0</v>
      </c>
      <c r="O460" s="158"/>
      <c r="P460" s="158"/>
      <c r="Q460" s="158"/>
      <c r="R460" s="158"/>
      <c r="S460" s="158"/>
      <c r="T460" s="40"/>
      <c r="U460" s="39"/>
      <c r="V460" s="39"/>
      <c r="W460" s="39"/>
      <c r="X460" s="41"/>
      <c r="Y460" s="40"/>
      <c r="Z460" s="39"/>
      <c r="AA460" s="39"/>
      <c r="AB460" s="42"/>
      <c r="AC460" s="43"/>
      <c r="AD460" s="44"/>
      <c r="AE460" s="44"/>
      <c r="AF460" s="45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47"/>
      <c r="AR460" s="48"/>
      <c r="AS460" s="47"/>
      <c r="AT460" s="47"/>
      <c r="AU460" s="47"/>
      <c r="AV460" s="47"/>
      <c r="AW460" s="49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50"/>
      <c r="BL460" s="178"/>
      <c r="BM460" s="178"/>
      <c r="BN460" s="178"/>
      <c r="BO460" s="46"/>
      <c r="BP460" s="46"/>
      <c r="BQ460" s="46"/>
      <c r="BR460" s="46"/>
      <c r="BS460" s="46"/>
      <c r="BT460" s="46"/>
      <c r="BU460" s="46"/>
      <c r="BV460" s="51"/>
      <c r="BW460" s="52">
        <f t="shared" si="73"/>
        <v>0</v>
      </c>
      <c r="BX460" s="53">
        <f t="shared" si="70"/>
        <v>0</v>
      </c>
      <c r="BY460" s="53">
        <f t="shared" si="71"/>
        <v>0</v>
      </c>
      <c r="BZ460" s="54"/>
      <c r="CA460" s="262"/>
      <c r="CB460" s="262"/>
      <c r="CC460" s="262"/>
      <c r="CD460" s="262"/>
      <c r="CE460" s="262"/>
      <c r="CF460" s="262"/>
      <c r="CG460" s="262"/>
      <c r="CH460" s="262"/>
      <c r="CI460" s="262"/>
      <c r="CJ460" s="262"/>
      <c r="CK460" s="262"/>
      <c r="CL460" s="262"/>
      <c r="CM460" s="262"/>
      <c r="CN460" s="262"/>
      <c r="CO460" s="261">
        <f t="shared" si="72"/>
        <v>0</v>
      </c>
      <c r="CP460" s="262"/>
      <c r="CQ460" s="262"/>
      <c r="CR460" s="262"/>
      <c r="CS460" s="262"/>
      <c r="CT460" s="262"/>
      <c r="CU460" s="262"/>
      <c r="CV460" s="262"/>
      <c r="CW460" s="262"/>
      <c r="CX460" s="262"/>
      <c r="CY460" s="262"/>
      <c r="CZ460" s="262"/>
      <c r="DA460" s="262"/>
      <c r="DB460" s="262"/>
      <c r="DC460" s="262"/>
      <c r="DD460" s="262"/>
      <c r="DE460" s="262"/>
      <c r="DF460" s="262"/>
      <c r="DG460" s="262"/>
      <c r="DH460" s="262"/>
      <c r="DI460" s="262"/>
      <c r="DJ460" s="262"/>
      <c r="DK460" s="262"/>
      <c r="DL460" s="262"/>
      <c r="DM460" s="262"/>
      <c r="DN460" s="262"/>
      <c r="DO460" s="262"/>
      <c r="DP460" s="262"/>
      <c r="DQ460" s="262"/>
      <c r="DR460" s="262"/>
      <c r="DS460" s="262"/>
      <c r="DT460" s="262"/>
      <c r="DU460" s="262"/>
      <c r="DV460" s="262"/>
      <c r="DW460" s="262"/>
      <c r="DX460" s="262"/>
      <c r="DY460" s="262"/>
      <c r="DZ460" s="262"/>
      <c r="EA460" s="262"/>
      <c r="EB460" s="262"/>
    </row>
    <row r="461" s="28" customFormat="1" customHeight="1" spans="1:132">
      <c r="A461" s="283"/>
      <c r="B461" s="95"/>
      <c r="C461" s="95"/>
      <c r="D461" s="313"/>
      <c r="E461" s="305"/>
      <c r="F461" s="301" t="s">
        <v>1219</v>
      </c>
      <c r="G461" s="99">
        <f t="shared" si="75"/>
        <v>0</v>
      </c>
      <c r="H461" s="114"/>
      <c r="I461" s="150">
        <f t="shared" si="76"/>
        <v>0</v>
      </c>
      <c r="J461" s="151">
        <f t="shared" si="74"/>
        <v>0</v>
      </c>
      <c r="K461" s="35"/>
      <c r="L461" s="36"/>
      <c r="M461" s="33">
        <f t="shared" si="68"/>
        <v>0</v>
      </c>
      <c r="N461" s="38">
        <f t="shared" si="69"/>
        <v>0</v>
      </c>
      <c r="O461" s="158"/>
      <c r="P461" s="158"/>
      <c r="Q461" s="158"/>
      <c r="R461" s="158"/>
      <c r="S461" s="158"/>
      <c r="T461" s="40"/>
      <c r="U461" s="39"/>
      <c r="V461" s="39"/>
      <c r="W461" s="39"/>
      <c r="X461" s="41"/>
      <c r="Y461" s="40"/>
      <c r="Z461" s="39"/>
      <c r="AA461" s="39"/>
      <c r="AB461" s="42"/>
      <c r="AC461" s="43"/>
      <c r="AD461" s="44"/>
      <c r="AE461" s="44"/>
      <c r="AF461" s="45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47"/>
      <c r="AR461" s="48"/>
      <c r="AS461" s="47"/>
      <c r="AT461" s="47"/>
      <c r="AU461" s="47"/>
      <c r="AV461" s="47"/>
      <c r="AW461" s="49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50"/>
      <c r="BL461" s="178"/>
      <c r="BM461" s="178"/>
      <c r="BN461" s="178"/>
      <c r="BO461" s="46"/>
      <c r="BP461" s="46"/>
      <c r="BQ461" s="46"/>
      <c r="BR461" s="46"/>
      <c r="BS461" s="46"/>
      <c r="BT461" s="46"/>
      <c r="BU461" s="46"/>
      <c r="BV461" s="51"/>
      <c r="BW461" s="52">
        <f t="shared" si="73"/>
        <v>0</v>
      </c>
      <c r="BX461" s="53">
        <f t="shared" si="70"/>
        <v>0</v>
      </c>
      <c r="BY461" s="53">
        <f t="shared" si="71"/>
        <v>0</v>
      </c>
      <c r="BZ461" s="54"/>
      <c r="CA461" s="262"/>
      <c r="CB461" s="262"/>
      <c r="CC461" s="262"/>
      <c r="CD461" s="262"/>
      <c r="CE461" s="262"/>
      <c r="CF461" s="262"/>
      <c r="CG461" s="262"/>
      <c r="CH461" s="262"/>
      <c r="CI461" s="262"/>
      <c r="CJ461" s="262"/>
      <c r="CK461" s="262"/>
      <c r="CL461" s="262"/>
      <c r="CM461" s="262"/>
      <c r="CN461" s="262"/>
      <c r="CO461" s="261">
        <f t="shared" si="72"/>
        <v>0</v>
      </c>
      <c r="CP461" s="262"/>
      <c r="CQ461" s="262"/>
      <c r="CR461" s="262"/>
      <c r="CS461" s="262"/>
      <c r="CT461" s="262"/>
      <c r="CU461" s="262"/>
      <c r="CV461" s="262"/>
      <c r="CW461" s="262"/>
      <c r="CX461" s="262"/>
      <c r="CY461" s="262"/>
      <c r="CZ461" s="262"/>
      <c r="DA461" s="262"/>
      <c r="DB461" s="262"/>
      <c r="DC461" s="262"/>
      <c r="DD461" s="262"/>
      <c r="DE461" s="262"/>
      <c r="DF461" s="262"/>
      <c r="DG461" s="262"/>
      <c r="DH461" s="262"/>
      <c r="DI461" s="262"/>
      <c r="DJ461" s="262"/>
      <c r="DK461" s="262"/>
      <c r="DL461" s="262"/>
      <c r="DM461" s="262"/>
      <c r="DN461" s="262"/>
      <c r="DO461" s="262"/>
      <c r="DP461" s="262"/>
      <c r="DQ461" s="262"/>
      <c r="DR461" s="262"/>
      <c r="DS461" s="262"/>
      <c r="DT461" s="262"/>
      <c r="DU461" s="262"/>
      <c r="DV461" s="262"/>
      <c r="DW461" s="262"/>
      <c r="DX461" s="262"/>
      <c r="DY461" s="262"/>
      <c r="DZ461" s="262"/>
      <c r="EA461" s="262"/>
      <c r="EB461" s="262"/>
    </row>
    <row r="462" s="29" customFormat="1" customHeight="1" spans="1:132">
      <c r="A462" s="95"/>
      <c r="B462" s="95"/>
      <c r="C462" s="95"/>
      <c r="D462" s="314" t="s">
        <v>477</v>
      </c>
      <c r="E462" s="305"/>
      <c r="F462" s="315" t="s">
        <v>1220</v>
      </c>
      <c r="G462" s="99">
        <f t="shared" si="75"/>
        <v>0</v>
      </c>
      <c r="H462" s="316"/>
      <c r="I462" s="150">
        <f t="shared" si="76"/>
        <v>0</v>
      </c>
      <c r="J462" s="151">
        <f t="shared" si="74"/>
        <v>0</v>
      </c>
      <c r="K462" s="317"/>
      <c r="L462" s="318"/>
      <c r="M462" s="319">
        <f t="shared" si="68"/>
        <v>0</v>
      </c>
      <c r="N462" s="320">
        <f t="shared" si="69"/>
        <v>0</v>
      </c>
      <c r="O462" s="158"/>
      <c r="P462" s="158"/>
      <c r="Q462" s="158"/>
      <c r="R462" s="158"/>
      <c r="S462" s="158"/>
      <c r="T462" s="321"/>
      <c r="U462" s="322"/>
      <c r="V462" s="322"/>
      <c r="W462" s="322"/>
      <c r="X462" s="323"/>
      <c r="Y462" s="321"/>
      <c r="Z462" s="322"/>
      <c r="AA462" s="322"/>
      <c r="AB462" s="324"/>
      <c r="AC462" s="43"/>
      <c r="AD462" s="44"/>
      <c r="AE462" s="44"/>
      <c r="AF462" s="45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47"/>
      <c r="AR462" s="48"/>
      <c r="AS462" s="47"/>
      <c r="AT462" s="47"/>
      <c r="AU462" s="47"/>
      <c r="AV462" s="47"/>
      <c r="AW462" s="49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50"/>
      <c r="BL462" s="178"/>
      <c r="BM462" s="178"/>
      <c r="BN462" s="178"/>
      <c r="BO462" s="46"/>
      <c r="BP462" s="46"/>
      <c r="BQ462" s="46"/>
      <c r="BR462" s="46"/>
      <c r="BS462" s="46"/>
      <c r="BT462" s="46"/>
      <c r="BU462" s="46"/>
      <c r="BV462" s="326"/>
      <c r="BW462" s="52">
        <f t="shared" si="73"/>
        <v>0</v>
      </c>
      <c r="BX462" s="53">
        <f t="shared" si="70"/>
        <v>0</v>
      </c>
      <c r="BY462" s="53">
        <f t="shared" si="71"/>
        <v>0</v>
      </c>
      <c r="BZ462" s="54"/>
      <c r="CA462" s="327"/>
      <c r="CB462" s="327"/>
      <c r="CC462" s="327"/>
      <c r="CD462" s="327"/>
      <c r="CE462" s="327"/>
      <c r="CF462" s="327"/>
      <c r="CG462" s="327"/>
      <c r="CH462" s="327"/>
      <c r="CI462" s="327"/>
      <c r="CJ462" s="327"/>
      <c r="CK462" s="327"/>
      <c r="CL462" s="327"/>
      <c r="CM462" s="327"/>
      <c r="CN462" s="327"/>
      <c r="CO462" s="261">
        <f t="shared" si="72"/>
        <v>0</v>
      </c>
      <c r="CP462" s="327"/>
      <c r="CQ462" s="327"/>
      <c r="CR462" s="327"/>
      <c r="CS462" s="327"/>
      <c r="CT462" s="327"/>
      <c r="CU462" s="327"/>
      <c r="CV462" s="327"/>
      <c r="CW462" s="327"/>
      <c r="CX462" s="327"/>
      <c r="CY462" s="327"/>
      <c r="CZ462" s="327"/>
      <c r="DA462" s="327"/>
      <c r="DB462" s="327"/>
      <c r="DC462" s="327"/>
      <c r="DD462" s="327"/>
      <c r="DE462" s="327"/>
      <c r="DF462" s="327"/>
      <c r="DG462" s="327"/>
      <c r="DH462" s="327"/>
      <c r="DI462" s="327"/>
      <c r="DJ462" s="327"/>
      <c r="DK462" s="327"/>
      <c r="DL462" s="327"/>
      <c r="DM462" s="327"/>
      <c r="DN462" s="327"/>
      <c r="DO462" s="327"/>
      <c r="DP462" s="327"/>
      <c r="DQ462" s="327"/>
      <c r="DR462" s="327"/>
      <c r="DS462" s="327"/>
      <c r="DT462" s="327"/>
      <c r="DU462" s="327"/>
      <c r="DV462" s="327"/>
      <c r="DW462" s="327"/>
      <c r="DX462" s="327"/>
      <c r="DY462" s="327"/>
      <c r="DZ462" s="327"/>
      <c r="EA462" s="327"/>
      <c r="EB462" s="327"/>
    </row>
    <row r="463" s="29" customFormat="1" customHeight="1" spans="1:132">
      <c r="A463" s="95"/>
      <c r="B463" s="95"/>
      <c r="C463" s="95"/>
      <c r="D463" s="314" t="s">
        <v>480</v>
      </c>
      <c r="E463" s="305"/>
      <c r="F463" s="315" t="s">
        <v>1221</v>
      </c>
      <c r="G463" s="99">
        <f t="shared" si="75"/>
        <v>0</v>
      </c>
      <c r="H463" s="316"/>
      <c r="I463" s="150">
        <f t="shared" si="76"/>
        <v>0</v>
      </c>
      <c r="J463" s="151">
        <f t="shared" si="74"/>
        <v>0</v>
      </c>
      <c r="K463" s="317"/>
      <c r="L463" s="318"/>
      <c r="M463" s="319">
        <f t="shared" si="68"/>
        <v>0</v>
      </c>
      <c r="N463" s="320">
        <f t="shared" si="69"/>
        <v>0</v>
      </c>
      <c r="O463" s="158"/>
      <c r="P463" s="158"/>
      <c r="Q463" s="158"/>
      <c r="R463" s="158"/>
      <c r="S463" s="158"/>
      <c r="T463" s="321"/>
      <c r="U463" s="322"/>
      <c r="V463" s="322"/>
      <c r="W463" s="322"/>
      <c r="X463" s="323"/>
      <c r="Y463" s="321"/>
      <c r="Z463" s="322"/>
      <c r="AA463" s="322"/>
      <c r="AB463" s="324"/>
      <c r="AC463" s="43"/>
      <c r="AD463" s="44"/>
      <c r="AE463" s="44"/>
      <c r="AF463" s="45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47"/>
      <c r="AR463" s="48"/>
      <c r="AS463" s="47"/>
      <c r="AT463" s="47"/>
      <c r="AU463" s="47"/>
      <c r="AV463" s="47"/>
      <c r="AW463" s="49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50"/>
      <c r="BL463" s="178"/>
      <c r="BM463" s="178"/>
      <c r="BN463" s="178"/>
      <c r="BO463" s="46"/>
      <c r="BP463" s="46"/>
      <c r="BQ463" s="46"/>
      <c r="BR463" s="46"/>
      <c r="BS463" s="46"/>
      <c r="BT463" s="46"/>
      <c r="BU463" s="46"/>
      <c r="BV463" s="326"/>
      <c r="BW463" s="52">
        <f t="shared" si="73"/>
        <v>0</v>
      </c>
      <c r="BX463" s="53">
        <f t="shared" si="70"/>
        <v>0</v>
      </c>
      <c r="BY463" s="53">
        <f t="shared" si="71"/>
        <v>0</v>
      </c>
      <c r="BZ463" s="54"/>
      <c r="CA463" s="327"/>
      <c r="CB463" s="327"/>
      <c r="CC463" s="327"/>
      <c r="CD463" s="327"/>
      <c r="CE463" s="327"/>
      <c r="CF463" s="327"/>
      <c r="CG463" s="327"/>
      <c r="CH463" s="327"/>
      <c r="CI463" s="327"/>
      <c r="CJ463" s="327"/>
      <c r="CK463" s="327"/>
      <c r="CL463" s="327"/>
      <c r="CM463" s="327"/>
      <c r="CN463" s="327"/>
      <c r="CO463" s="261">
        <f t="shared" si="72"/>
        <v>0</v>
      </c>
      <c r="CP463" s="327"/>
      <c r="CQ463" s="327"/>
      <c r="CR463" s="327"/>
      <c r="CS463" s="327"/>
      <c r="CT463" s="327"/>
      <c r="CU463" s="327"/>
      <c r="CV463" s="327"/>
      <c r="CW463" s="327"/>
      <c r="CX463" s="327"/>
      <c r="CY463" s="327"/>
      <c r="CZ463" s="327"/>
      <c r="DA463" s="327"/>
      <c r="DB463" s="327"/>
      <c r="DC463" s="327"/>
      <c r="DD463" s="327"/>
      <c r="DE463" s="327"/>
      <c r="DF463" s="327"/>
      <c r="DG463" s="327"/>
      <c r="DH463" s="327"/>
      <c r="DI463" s="327"/>
      <c r="DJ463" s="327"/>
      <c r="DK463" s="327"/>
      <c r="DL463" s="327"/>
      <c r="DM463" s="327"/>
      <c r="DN463" s="327"/>
      <c r="DO463" s="327"/>
      <c r="DP463" s="327"/>
      <c r="DQ463" s="327"/>
      <c r="DR463" s="327"/>
      <c r="DS463" s="327"/>
      <c r="DT463" s="327"/>
      <c r="DU463" s="327"/>
      <c r="DV463" s="327"/>
      <c r="DW463" s="327"/>
      <c r="DX463" s="327"/>
      <c r="DY463" s="327"/>
      <c r="DZ463" s="327"/>
      <c r="EA463" s="327"/>
      <c r="EB463" s="327"/>
    </row>
    <row r="464" s="29" customFormat="1" customHeight="1" spans="1:132">
      <c r="A464" s="95"/>
      <c r="B464" s="95"/>
      <c r="C464" s="95"/>
      <c r="D464" s="314" t="s">
        <v>483</v>
      </c>
      <c r="E464" s="305"/>
      <c r="F464" s="315" t="s">
        <v>1222</v>
      </c>
      <c r="G464" s="99">
        <f t="shared" si="75"/>
        <v>0</v>
      </c>
      <c r="H464" s="316"/>
      <c r="I464" s="150">
        <f t="shared" si="76"/>
        <v>0</v>
      </c>
      <c r="J464" s="151">
        <f t="shared" si="74"/>
        <v>0</v>
      </c>
      <c r="K464" s="317"/>
      <c r="L464" s="318"/>
      <c r="M464" s="319">
        <f t="shared" si="68"/>
        <v>0</v>
      </c>
      <c r="N464" s="320">
        <f t="shared" si="69"/>
        <v>0</v>
      </c>
      <c r="O464" s="158"/>
      <c r="P464" s="158"/>
      <c r="Q464" s="158"/>
      <c r="R464" s="158"/>
      <c r="S464" s="158"/>
      <c r="T464" s="321"/>
      <c r="U464" s="322"/>
      <c r="V464" s="322"/>
      <c r="W464" s="322"/>
      <c r="X464" s="323"/>
      <c r="Y464" s="321"/>
      <c r="Z464" s="322"/>
      <c r="AA464" s="322"/>
      <c r="AB464" s="324"/>
      <c r="AC464" s="43"/>
      <c r="AD464" s="44"/>
      <c r="AE464" s="44"/>
      <c r="AF464" s="45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47"/>
      <c r="AR464" s="48"/>
      <c r="AS464" s="47"/>
      <c r="AT464" s="47"/>
      <c r="AU464" s="47"/>
      <c r="AV464" s="47"/>
      <c r="AW464" s="49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50"/>
      <c r="BL464" s="178"/>
      <c r="BM464" s="178"/>
      <c r="BN464" s="178"/>
      <c r="BO464" s="46"/>
      <c r="BP464" s="46"/>
      <c r="BQ464" s="46"/>
      <c r="BR464" s="46"/>
      <c r="BS464" s="46"/>
      <c r="BT464" s="46"/>
      <c r="BU464" s="46"/>
      <c r="BV464" s="326"/>
      <c r="BW464" s="52">
        <f t="shared" si="73"/>
        <v>0</v>
      </c>
      <c r="BX464" s="53">
        <f t="shared" si="70"/>
        <v>0</v>
      </c>
      <c r="BY464" s="53">
        <f t="shared" si="71"/>
        <v>0</v>
      </c>
      <c r="BZ464" s="54"/>
      <c r="CA464" s="327"/>
      <c r="CB464" s="327"/>
      <c r="CC464" s="327"/>
      <c r="CD464" s="327"/>
      <c r="CE464" s="327"/>
      <c r="CF464" s="327"/>
      <c r="CG464" s="327"/>
      <c r="CH464" s="327"/>
      <c r="CI464" s="327"/>
      <c r="CJ464" s="327"/>
      <c r="CK464" s="327"/>
      <c r="CL464" s="327"/>
      <c r="CM464" s="327"/>
      <c r="CN464" s="327"/>
      <c r="CO464" s="261">
        <f t="shared" si="72"/>
        <v>0</v>
      </c>
      <c r="CP464" s="327"/>
      <c r="CQ464" s="327"/>
      <c r="CR464" s="327"/>
      <c r="CS464" s="327"/>
      <c r="CT464" s="327"/>
      <c r="CU464" s="327"/>
      <c r="CV464" s="327"/>
      <c r="CW464" s="327"/>
      <c r="CX464" s="327"/>
      <c r="CY464" s="327"/>
      <c r="CZ464" s="327"/>
      <c r="DA464" s="327"/>
      <c r="DB464" s="327"/>
      <c r="DC464" s="327"/>
      <c r="DD464" s="327"/>
      <c r="DE464" s="327"/>
      <c r="DF464" s="327"/>
      <c r="DG464" s="327"/>
      <c r="DH464" s="327"/>
      <c r="DI464" s="327"/>
      <c r="DJ464" s="327"/>
      <c r="DK464" s="327"/>
      <c r="DL464" s="327"/>
      <c r="DM464" s="327"/>
      <c r="DN464" s="327"/>
      <c r="DO464" s="327"/>
      <c r="DP464" s="327"/>
      <c r="DQ464" s="327"/>
      <c r="DR464" s="327"/>
      <c r="DS464" s="327"/>
      <c r="DT464" s="327"/>
      <c r="DU464" s="327"/>
      <c r="DV464" s="327"/>
      <c r="DW464" s="327"/>
      <c r="DX464" s="327"/>
      <c r="DY464" s="327"/>
      <c r="DZ464" s="327"/>
      <c r="EA464" s="327"/>
      <c r="EB464" s="327"/>
    </row>
    <row r="465" s="29" customFormat="1" customHeight="1" spans="1:132">
      <c r="A465" s="95"/>
      <c r="B465" s="95"/>
      <c r="C465" s="95"/>
      <c r="D465" s="314" t="s">
        <v>486</v>
      </c>
      <c r="E465" s="305"/>
      <c r="F465" s="315" t="s">
        <v>1223</v>
      </c>
      <c r="G465" s="99">
        <f t="shared" si="75"/>
        <v>0</v>
      </c>
      <c r="H465" s="316"/>
      <c r="I465" s="150">
        <f t="shared" si="76"/>
        <v>0</v>
      </c>
      <c r="J465" s="151">
        <f t="shared" si="74"/>
        <v>0</v>
      </c>
      <c r="K465" s="317"/>
      <c r="L465" s="318"/>
      <c r="M465" s="319">
        <f t="shared" si="68"/>
        <v>0</v>
      </c>
      <c r="N465" s="320">
        <f t="shared" si="69"/>
        <v>0</v>
      </c>
      <c r="O465" s="158"/>
      <c r="P465" s="158"/>
      <c r="Q465" s="158"/>
      <c r="R465" s="158"/>
      <c r="S465" s="158"/>
      <c r="T465" s="321"/>
      <c r="U465" s="322"/>
      <c r="V465" s="322"/>
      <c r="W465" s="322"/>
      <c r="X465" s="323"/>
      <c r="Y465" s="321"/>
      <c r="Z465" s="322"/>
      <c r="AA465" s="322"/>
      <c r="AB465" s="324"/>
      <c r="AC465" s="43"/>
      <c r="AD465" s="44"/>
      <c r="AE465" s="44"/>
      <c r="AF465" s="45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47"/>
      <c r="AR465" s="48"/>
      <c r="AS465" s="47"/>
      <c r="AT465" s="47"/>
      <c r="AU465" s="47"/>
      <c r="AV465" s="47"/>
      <c r="AW465" s="49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50"/>
      <c r="BL465" s="178"/>
      <c r="BM465" s="178"/>
      <c r="BN465" s="178"/>
      <c r="BO465" s="46"/>
      <c r="BP465" s="46"/>
      <c r="BQ465" s="46"/>
      <c r="BR465" s="46"/>
      <c r="BS465" s="46"/>
      <c r="BT465" s="46"/>
      <c r="BU465" s="46"/>
      <c r="BV465" s="326"/>
      <c r="BW465" s="52">
        <f t="shared" si="73"/>
        <v>0</v>
      </c>
      <c r="BX465" s="53">
        <f t="shared" si="70"/>
        <v>0</v>
      </c>
      <c r="BY465" s="53">
        <f t="shared" si="71"/>
        <v>0</v>
      </c>
      <c r="BZ465" s="54"/>
      <c r="CA465" s="327"/>
      <c r="CB465" s="327"/>
      <c r="CC465" s="327"/>
      <c r="CD465" s="327"/>
      <c r="CE465" s="327"/>
      <c r="CF465" s="327"/>
      <c r="CG465" s="327"/>
      <c r="CH465" s="327"/>
      <c r="CI465" s="327"/>
      <c r="CJ465" s="327"/>
      <c r="CK465" s="327"/>
      <c r="CL465" s="327"/>
      <c r="CM465" s="327"/>
      <c r="CN465" s="327"/>
      <c r="CO465" s="261">
        <f t="shared" si="72"/>
        <v>0</v>
      </c>
      <c r="CP465" s="327"/>
      <c r="CQ465" s="327"/>
      <c r="CR465" s="327"/>
      <c r="CS465" s="327"/>
      <c r="CT465" s="327"/>
      <c r="CU465" s="327"/>
      <c r="CV465" s="327"/>
      <c r="CW465" s="327"/>
      <c r="CX465" s="327"/>
      <c r="CY465" s="327"/>
      <c r="CZ465" s="327"/>
      <c r="DA465" s="327"/>
      <c r="DB465" s="327"/>
      <c r="DC465" s="327"/>
      <c r="DD465" s="327"/>
      <c r="DE465" s="327"/>
      <c r="DF465" s="327"/>
      <c r="DG465" s="327"/>
      <c r="DH465" s="327"/>
      <c r="DI465" s="327"/>
      <c r="DJ465" s="327"/>
      <c r="DK465" s="327"/>
      <c r="DL465" s="327"/>
      <c r="DM465" s="327"/>
      <c r="DN465" s="327"/>
      <c r="DO465" s="327"/>
      <c r="DP465" s="327"/>
      <c r="DQ465" s="327"/>
      <c r="DR465" s="327"/>
      <c r="DS465" s="327"/>
      <c r="DT465" s="327"/>
      <c r="DU465" s="327"/>
      <c r="DV465" s="327"/>
      <c r="DW465" s="327"/>
      <c r="DX465" s="327"/>
      <c r="DY465" s="327"/>
      <c r="DZ465" s="327"/>
      <c r="EA465" s="327"/>
      <c r="EB465" s="327"/>
    </row>
    <row r="466" s="29" customFormat="1" customHeight="1" spans="1:132">
      <c r="A466" s="95"/>
      <c r="B466" s="95"/>
      <c r="C466" s="95"/>
      <c r="D466" s="314" t="s">
        <v>489</v>
      </c>
      <c r="E466" s="305"/>
      <c r="F466" s="315" t="s">
        <v>1224</v>
      </c>
      <c r="G466" s="99">
        <f t="shared" si="75"/>
        <v>0</v>
      </c>
      <c r="H466" s="316"/>
      <c r="I466" s="150">
        <f t="shared" si="76"/>
        <v>0</v>
      </c>
      <c r="J466" s="151">
        <f t="shared" si="74"/>
        <v>0</v>
      </c>
      <c r="K466" s="317"/>
      <c r="L466" s="318"/>
      <c r="M466" s="319">
        <f t="shared" si="68"/>
        <v>0</v>
      </c>
      <c r="N466" s="320">
        <f t="shared" si="69"/>
        <v>0</v>
      </c>
      <c r="O466" s="158"/>
      <c r="P466" s="158"/>
      <c r="Q466" s="158"/>
      <c r="R466" s="158"/>
      <c r="S466" s="158"/>
      <c r="T466" s="321"/>
      <c r="U466" s="322"/>
      <c r="V466" s="322"/>
      <c r="W466" s="322"/>
      <c r="X466" s="323"/>
      <c r="Y466" s="321"/>
      <c r="Z466" s="322"/>
      <c r="AA466" s="322"/>
      <c r="AB466" s="324"/>
      <c r="AC466" s="43"/>
      <c r="AD466" s="44"/>
      <c r="AE466" s="44"/>
      <c r="AF466" s="45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47"/>
      <c r="AR466" s="48"/>
      <c r="AS466" s="47"/>
      <c r="AT466" s="47"/>
      <c r="AU466" s="47"/>
      <c r="AV466" s="47"/>
      <c r="AW466" s="49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50"/>
      <c r="BL466" s="178"/>
      <c r="BM466" s="178"/>
      <c r="BN466" s="178"/>
      <c r="BO466" s="46"/>
      <c r="BP466" s="46"/>
      <c r="BQ466" s="46"/>
      <c r="BR466" s="46"/>
      <c r="BS466" s="46"/>
      <c r="BT466" s="46"/>
      <c r="BU466" s="46"/>
      <c r="BV466" s="326"/>
      <c r="BW466" s="52">
        <f t="shared" si="73"/>
        <v>0</v>
      </c>
      <c r="BX466" s="53">
        <f t="shared" si="70"/>
        <v>0</v>
      </c>
      <c r="BY466" s="53">
        <f t="shared" si="71"/>
        <v>0</v>
      </c>
      <c r="BZ466" s="54"/>
      <c r="CA466" s="327"/>
      <c r="CB466" s="327"/>
      <c r="CC466" s="327"/>
      <c r="CD466" s="327"/>
      <c r="CE466" s="327"/>
      <c r="CF466" s="327"/>
      <c r="CG466" s="327"/>
      <c r="CH466" s="327"/>
      <c r="CI466" s="327"/>
      <c r="CJ466" s="327"/>
      <c r="CK466" s="327"/>
      <c r="CL466" s="327"/>
      <c r="CM466" s="327"/>
      <c r="CN466" s="327"/>
      <c r="CO466" s="261">
        <f t="shared" si="72"/>
        <v>0</v>
      </c>
      <c r="CP466" s="327"/>
      <c r="CQ466" s="327"/>
      <c r="CR466" s="327"/>
      <c r="CS466" s="327"/>
      <c r="CT466" s="327"/>
      <c r="CU466" s="327"/>
      <c r="CV466" s="327"/>
      <c r="CW466" s="327"/>
      <c r="CX466" s="327"/>
      <c r="CY466" s="327"/>
      <c r="CZ466" s="327"/>
      <c r="DA466" s="327"/>
      <c r="DB466" s="327"/>
      <c r="DC466" s="327"/>
      <c r="DD466" s="327"/>
      <c r="DE466" s="327"/>
      <c r="DF466" s="327"/>
      <c r="DG466" s="327"/>
      <c r="DH466" s="327"/>
      <c r="DI466" s="327"/>
      <c r="DJ466" s="327"/>
      <c r="DK466" s="327"/>
      <c r="DL466" s="327"/>
      <c r="DM466" s="327"/>
      <c r="DN466" s="327"/>
      <c r="DO466" s="327"/>
      <c r="DP466" s="327"/>
      <c r="DQ466" s="327"/>
      <c r="DR466" s="327"/>
      <c r="DS466" s="327"/>
      <c r="DT466" s="327"/>
      <c r="DU466" s="327"/>
      <c r="DV466" s="327"/>
      <c r="DW466" s="327"/>
      <c r="DX466" s="327"/>
      <c r="DY466" s="327"/>
      <c r="DZ466" s="327"/>
      <c r="EA466" s="327"/>
      <c r="EB466" s="327"/>
    </row>
    <row r="467" s="29" customFormat="1" customHeight="1" spans="1:132">
      <c r="A467" s="95"/>
      <c r="B467" s="95"/>
      <c r="C467" s="95"/>
      <c r="D467" s="314" t="s">
        <v>492</v>
      </c>
      <c r="E467" s="305"/>
      <c r="F467" s="315" t="s">
        <v>1225</v>
      </c>
      <c r="G467" s="99">
        <f t="shared" si="75"/>
        <v>0</v>
      </c>
      <c r="H467" s="316"/>
      <c r="I467" s="150">
        <f t="shared" si="76"/>
        <v>0</v>
      </c>
      <c r="J467" s="151">
        <f t="shared" si="74"/>
        <v>0</v>
      </c>
      <c r="K467" s="317"/>
      <c r="L467" s="318"/>
      <c r="M467" s="319">
        <f t="shared" si="68"/>
        <v>0</v>
      </c>
      <c r="N467" s="320">
        <f t="shared" si="69"/>
        <v>0</v>
      </c>
      <c r="O467" s="158"/>
      <c r="P467" s="158"/>
      <c r="Q467" s="158"/>
      <c r="R467" s="158"/>
      <c r="S467" s="158"/>
      <c r="T467" s="321"/>
      <c r="U467" s="322"/>
      <c r="V467" s="322"/>
      <c r="W467" s="322"/>
      <c r="X467" s="323"/>
      <c r="Y467" s="321"/>
      <c r="Z467" s="322"/>
      <c r="AA467" s="322"/>
      <c r="AB467" s="324"/>
      <c r="AC467" s="43"/>
      <c r="AD467" s="44"/>
      <c r="AE467" s="44"/>
      <c r="AF467" s="45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47"/>
      <c r="AR467" s="48"/>
      <c r="AS467" s="47"/>
      <c r="AT467" s="47"/>
      <c r="AU467" s="47"/>
      <c r="AV467" s="47"/>
      <c r="AW467" s="49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50"/>
      <c r="BL467" s="178"/>
      <c r="BM467" s="178"/>
      <c r="BN467" s="178"/>
      <c r="BO467" s="46"/>
      <c r="BP467" s="46"/>
      <c r="BQ467" s="46"/>
      <c r="BR467" s="46"/>
      <c r="BS467" s="46"/>
      <c r="BT467" s="46"/>
      <c r="BU467" s="46"/>
      <c r="BV467" s="326"/>
      <c r="BW467" s="52">
        <f t="shared" si="73"/>
        <v>0</v>
      </c>
      <c r="BX467" s="53">
        <f t="shared" si="70"/>
        <v>0</v>
      </c>
      <c r="BY467" s="53">
        <f t="shared" si="71"/>
        <v>0</v>
      </c>
      <c r="BZ467" s="54"/>
      <c r="CA467" s="327"/>
      <c r="CB467" s="327"/>
      <c r="CC467" s="327"/>
      <c r="CD467" s="327"/>
      <c r="CE467" s="327"/>
      <c r="CF467" s="327"/>
      <c r="CG467" s="327"/>
      <c r="CH467" s="327"/>
      <c r="CI467" s="327"/>
      <c r="CJ467" s="327"/>
      <c r="CK467" s="327"/>
      <c r="CL467" s="327"/>
      <c r="CM467" s="327"/>
      <c r="CN467" s="327"/>
      <c r="CO467" s="261">
        <f t="shared" si="72"/>
        <v>0</v>
      </c>
      <c r="CP467" s="327"/>
      <c r="CQ467" s="327"/>
      <c r="CR467" s="327"/>
      <c r="CS467" s="327"/>
      <c r="CT467" s="327"/>
      <c r="CU467" s="327"/>
      <c r="CV467" s="327"/>
      <c r="CW467" s="327"/>
      <c r="CX467" s="327"/>
      <c r="CY467" s="327"/>
      <c r="CZ467" s="327"/>
      <c r="DA467" s="327"/>
      <c r="DB467" s="327"/>
      <c r="DC467" s="327"/>
      <c r="DD467" s="327"/>
      <c r="DE467" s="327"/>
      <c r="DF467" s="327"/>
      <c r="DG467" s="327"/>
      <c r="DH467" s="327"/>
      <c r="DI467" s="327"/>
      <c r="DJ467" s="327"/>
      <c r="DK467" s="327"/>
      <c r="DL467" s="327"/>
      <c r="DM467" s="327"/>
      <c r="DN467" s="327"/>
      <c r="DO467" s="327"/>
      <c r="DP467" s="327"/>
      <c r="DQ467" s="327"/>
      <c r="DR467" s="327"/>
      <c r="DS467" s="327"/>
      <c r="DT467" s="327"/>
      <c r="DU467" s="327"/>
      <c r="DV467" s="327"/>
      <c r="DW467" s="327"/>
      <c r="DX467" s="327"/>
      <c r="DY467" s="327"/>
      <c r="DZ467" s="327"/>
      <c r="EA467" s="327"/>
      <c r="EB467" s="327"/>
    </row>
    <row r="468" s="29" customFormat="1" customHeight="1" spans="1:132">
      <c r="A468" s="95"/>
      <c r="B468" s="95"/>
      <c r="C468" s="95"/>
      <c r="D468" s="314" t="s">
        <v>1226</v>
      </c>
      <c r="E468" s="305"/>
      <c r="F468" s="315" t="s">
        <v>1227</v>
      </c>
      <c r="G468" s="99">
        <f t="shared" si="75"/>
        <v>0</v>
      </c>
      <c r="H468" s="316"/>
      <c r="I468" s="150">
        <f t="shared" si="76"/>
        <v>0</v>
      </c>
      <c r="J468" s="151">
        <f t="shared" si="74"/>
        <v>0</v>
      </c>
      <c r="K468" s="317"/>
      <c r="L468" s="318"/>
      <c r="M468" s="319">
        <f t="shared" si="68"/>
        <v>0</v>
      </c>
      <c r="N468" s="320">
        <f t="shared" si="69"/>
        <v>0</v>
      </c>
      <c r="O468" s="158"/>
      <c r="P468" s="158"/>
      <c r="Q468" s="158"/>
      <c r="R468" s="158"/>
      <c r="S468" s="158"/>
      <c r="T468" s="321"/>
      <c r="U468" s="322"/>
      <c r="V468" s="322"/>
      <c r="W468" s="322"/>
      <c r="X468" s="323"/>
      <c r="Y468" s="321"/>
      <c r="Z468" s="322"/>
      <c r="AA468" s="322"/>
      <c r="AB468" s="324"/>
      <c r="AC468" s="43"/>
      <c r="AD468" s="44"/>
      <c r="AE468" s="44"/>
      <c r="AF468" s="45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47"/>
      <c r="AR468" s="48"/>
      <c r="AS468" s="47"/>
      <c r="AT468" s="47"/>
      <c r="AU468" s="47"/>
      <c r="AV468" s="47"/>
      <c r="AW468" s="49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50"/>
      <c r="BL468" s="178"/>
      <c r="BM468" s="178"/>
      <c r="BN468" s="178"/>
      <c r="BO468" s="46"/>
      <c r="BP468" s="46"/>
      <c r="BQ468" s="46"/>
      <c r="BR468" s="46"/>
      <c r="BS468" s="46"/>
      <c r="BT468" s="46"/>
      <c r="BU468" s="46"/>
      <c r="BV468" s="326"/>
      <c r="BW468" s="52">
        <f t="shared" si="73"/>
        <v>0</v>
      </c>
      <c r="BX468" s="53">
        <f t="shared" si="70"/>
        <v>0</v>
      </c>
      <c r="BY468" s="53">
        <f t="shared" si="71"/>
        <v>0</v>
      </c>
      <c r="BZ468" s="54"/>
      <c r="CA468" s="327"/>
      <c r="CB468" s="327"/>
      <c r="CC468" s="327"/>
      <c r="CD468" s="327"/>
      <c r="CE468" s="327"/>
      <c r="CF468" s="327"/>
      <c r="CG468" s="327"/>
      <c r="CH468" s="327"/>
      <c r="CI468" s="327"/>
      <c r="CJ468" s="327"/>
      <c r="CK468" s="327"/>
      <c r="CL468" s="327"/>
      <c r="CM468" s="327"/>
      <c r="CN468" s="327"/>
      <c r="CO468" s="261">
        <f t="shared" si="72"/>
        <v>0</v>
      </c>
      <c r="CP468" s="327"/>
      <c r="CQ468" s="327"/>
      <c r="CR468" s="327"/>
      <c r="CS468" s="327"/>
      <c r="CT468" s="327"/>
      <c r="CU468" s="327"/>
      <c r="CV468" s="327"/>
      <c r="CW468" s="327"/>
      <c r="CX468" s="327"/>
      <c r="CY468" s="327"/>
      <c r="CZ468" s="327"/>
      <c r="DA468" s="327"/>
      <c r="DB468" s="327"/>
      <c r="DC468" s="327"/>
      <c r="DD468" s="327"/>
      <c r="DE468" s="327"/>
      <c r="DF468" s="327"/>
      <c r="DG468" s="327"/>
      <c r="DH468" s="327"/>
      <c r="DI468" s="327"/>
      <c r="DJ468" s="327"/>
      <c r="DK468" s="327"/>
      <c r="DL468" s="327"/>
      <c r="DM468" s="327"/>
      <c r="DN468" s="327"/>
      <c r="DO468" s="327"/>
      <c r="DP468" s="327"/>
      <c r="DQ468" s="327"/>
      <c r="DR468" s="327"/>
      <c r="DS468" s="327"/>
      <c r="DT468" s="327"/>
      <c r="DU468" s="327"/>
      <c r="DV468" s="327"/>
      <c r="DW468" s="327"/>
      <c r="DX468" s="327"/>
      <c r="DY468" s="327"/>
      <c r="DZ468" s="327"/>
      <c r="EA468" s="327"/>
      <c r="EB468" s="327"/>
    </row>
    <row r="469" s="29" customFormat="1" customHeight="1" spans="1:132">
      <c r="A469" s="95"/>
      <c r="B469" s="95"/>
      <c r="C469" s="95"/>
      <c r="D469" s="314" t="s">
        <v>1228</v>
      </c>
      <c r="E469" s="305"/>
      <c r="F469" s="315" t="s">
        <v>1229</v>
      </c>
      <c r="G469" s="99">
        <f t="shared" si="75"/>
        <v>0</v>
      </c>
      <c r="H469" s="316"/>
      <c r="I469" s="150">
        <f t="shared" si="76"/>
        <v>0</v>
      </c>
      <c r="J469" s="151">
        <f t="shared" si="74"/>
        <v>0</v>
      </c>
      <c r="K469" s="317"/>
      <c r="L469" s="318"/>
      <c r="M469" s="319">
        <f t="shared" si="68"/>
        <v>0</v>
      </c>
      <c r="N469" s="320">
        <f t="shared" si="69"/>
        <v>0</v>
      </c>
      <c r="O469" s="158"/>
      <c r="P469" s="158"/>
      <c r="Q469" s="158"/>
      <c r="R469" s="158"/>
      <c r="S469" s="158"/>
      <c r="T469" s="321"/>
      <c r="U469" s="322"/>
      <c r="V469" s="322"/>
      <c r="W469" s="322"/>
      <c r="X469" s="323"/>
      <c r="Y469" s="321"/>
      <c r="Z469" s="322"/>
      <c r="AA469" s="322"/>
      <c r="AB469" s="324"/>
      <c r="AC469" s="43"/>
      <c r="AD469" s="44"/>
      <c r="AE469" s="44"/>
      <c r="AF469" s="45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47"/>
      <c r="AR469" s="48"/>
      <c r="AS469" s="47"/>
      <c r="AT469" s="47"/>
      <c r="AU469" s="47"/>
      <c r="AV469" s="47"/>
      <c r="AW469" s="49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50"/>
      <c r="BL469" s="178"/>
      <c r="BM469" s="178"/>
      <c r="BN469" s="178"/>
      <c r="BO469" s="46"/>
      <c r="BP469" s="46"/>
      <c r="BQ469" s="46"/>
      <c r="BR469" s="46"/>
      <c r="BS469" s="46"/>
      <c r="BT469" s="46"/>
      <c r="BU469" s="46"/>
      <c r="BV469" s="326"/>
      <c r="BW469" s="52">
        <f t="shared" si="73"/>
        <v>0</v>
      </c>
      <c r="BX469" s="53">
        <f t="shared" si="70"/>
        <v>0</v>
      </c>
      <c r="BY469" s="53">
        <f t="shared" si="71"/>
        <v>0</v>
      </c>
      <c r="BZ469" s="54"/>
      <c r="CA469" s="327"/>
      <c r="CB469" s="327"/>
      <c r="CC469" s="327"/>
      <c r="CD469" s="327"/>
      <c r="CE469" s="327"/>
      <c r="CF469" s="327"/>
      <c r="CG469" s="327"/>
      <c r="CH469" s="327"/>
      <c r="CI469" s="327"/>
      <c r="CJ469" s="327"/>
      <c r="CK469" s="327"/>
      <c r="CL469" s="327"/>
      <c r="CM469" s="327"/>
      <c r="CN469" s="327"/>
      <c r="CO469" s="261">
        <f t="shared" si="72"/>
        <v>0</v>
      </c>
      <c r="CP469" s="327"/>
      <c r="CQ469" s="327"/>
      <c r="CR469" s="327"/>
      <c r="CS469" s="327"/>
      <c r="CT469" s="327"/>
      <c r="CU469" s="327"/>
      <c r="CV469" s="327"/>
      <c r="CW469" s="327"/>
      <c r="CX469" s="327"/>
      <c r="CY469" s="327"/>
      <c r="CZ469" s="327"/>
      <c r="DA469" s="327"/>
      <c r="DB469" s="327"/>
      <c r="DC469" s="327"/>
      <c r="DD469" s="327"/>
      <c r="DE469" s="327"/>
      <c r="DF469" s="327"/>
      <c r="DG469" s="327"/>
      <c r="DH469" s="327"/>
      <c r="DI469" s="327"/>
      <c r="DJ469" s="327"/>
      <c r="DK469" s="327"/>
      <c r="DL469" s="327"/>
      <c r="DM469" s="327"/>
      <c r="DN469" s="327"/>
      <c r="DO469" s="327"/>
      <c r="DP469" s="327"/>
      <c r="DQ469" s="327"/>
      <c r="DR469" s="327"/>
      <c r="DS469" s="327"/>
      <c r="DT469" s="327"/>
      <c r="DU469" s="327"/>
      <c r="DV469" s="327"/>
      <c r="DW469" s="327"/>
      <c r="DX469" s="327"/>
      <c r="DY469" s="327"/>
      <c r="DZ469" s="327"/>
      <c r="EA469" s="327"/>
      <c r="EB469" s="327"/>
    </row>
    <row r="470" s="29" customFormat="1" customHeight="1" spans="1:132">
      <c r="A470" s="95"/>
      <c r="B470" s="95"/>
      <c r="C470" s="95"/>
      <c r="D470" s="314"/>
      <c r="E470" s="305"/>
      <c r="F470" s="315" t="s">
        <v>1230</v>
      </c>
      <c r="G470" s="99">
        <f t="shared" si="75"/>
        <v>0</v>
      </c>
      <c r="H470" s="316"/>
      <c r="I470" s="150">
        <f t="shared" si="76"/>
        <v>0</v>
      </c>
      <c r="J470" s="151">
        <f t="shared" si="74"/>
        <v>0</v>
      </c>
      <c r="K470" s="317"/>
      <c r="L470" s="318"/>
      <c r="M470" s="319">
        <f t="shared" si="68"/>
        <v>0</v>
      </c>
      <c r="N470" s="320">
        <f t="shared" si="69"/>
        <v>0</v>
      </c>
      <c r="O470" s="158"/>
      <c r="P470" s="158"/>
      <c r="Q470" s="158"/>
      <c r="R470" s="158"/>
      <c r="S470" s="158"/>
      <c r="T470" s="321"/>
      <c r="U470" s="322"/>
      <c r="V470" s="322"/>
      <c r="W470" s="322"/>
      <c r="X470" s="323"/>
      <c r="Y470" s="321"/>
      <c r="Z470" s="322"/>
      <c r="AA470" s="322"/>
      <c r="AB470" s="324"/>
      <c r="AC470" s="43"/>
      <c r="AD470" s="44"/>
      <c r="AE470" s="44"/>
      <c r="AF470" s="45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47"/>
      <c r="AR470" s="48"/>
      <c r="AS470" s="47"/>
      <c r="AT470" s="47"/>
      <c r="AU470" s="47"/>
      <c r="AV470" s="47"/>
      <c r="AW470" s="49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50"/>
      <c r="BL470" s="178"/>
      <c r="BM470" s="178"/>
      <c r="BN470" s="178"/>
      <c r="BO470" s="46"/>
      <c r="BP470" s="46"/>
      <c r="BQ470" s="46"/>
      <c r="BR470" s="46"/>
      <c r="BS470" s="46"/>
      <c r="BT470" s="46"/>
      <c r="BU470" s="46"/>
      <c r="BV470" s="326"/>
      <c r="BW470" s="52">
        <f t="shared" si="73"/>
        <v>0</v>
      </c>
      <c r="BX470" s="53">
        <f t="shared" si="70"/>
        <v>0</v>
      </c>
      <c r="BY470" s="53">
        <f t="shared" si="71"/>
        <v>0</v>
      </c>
      <c r="BZ470" s="54"/>
      <c r="CA470" s="327"/>
      <c r="CB470" s="327"/>
      <c r="CC470" s="327"/>
      <c r="CD470" s="327"/>
      <c r="CE470" s="327"/>
      <c r="CF470" s="327"/>
      <c r="CG470" s="327"/>
      <c r="CH470" s="327"/>
      <c r="CI470" s="327"/>
      <c r="CJ470" s="327"/>
      <c r="CK470" s="327"/>
      <c r="CL470" s="327"/>
      <c r="CM470" s="327"/>
      <c r="CN470" s="327"/>
      <c r="CO470" s="261">
        <f t="shared" si="72"/>
        <v>0</v>
      </c>
      <c r="CP470" s="327"/>
      <c r="CQ470" s="327"/>
      <c r="CR470" s="327"/>
      <c r="CS470" s="327"/>
      <c r="CT470" s="327"/>
      <c r="CU470" s="327"/>
      <c r="CV470" s="327"/>
      <c r="CW470" s="327"/>
      <c r="CX470" s="327"/>
      <c r="CY470" s="327"/>
      <c r="CZ470" s="327"/>
      <c r="DA470" s="327"/>
      <c r="DB470" s="327"/>
      <c r="DC470" s="327"/>
      <c r="DD470" s="327"/>
      <c r="DE470" s="327"/>
      <c r="DF470" s="327"/>
      <c r="DG470" s="327"/>
      <c r="DH470" s="327"/>
      <c r="DI470" s="327"/>
      <c r="DJ470" s="327"/>
      <c r="DK470" s="327"/>
      <c r="DL470" s="327"/>
      <c r="DM470" s="327"/>
      <c r="DN470" s="327"/>
      <c r="DO470" s="327"/>
      <c r="DP470" s="327"/>
      <c r="DQ470" s="327"/>
      <c r="DR470" s="327"/>
      <c r="DS470" s="327"/>
      <c r="DT470" s="327"/>
      <c r="DU470" s="327"/>
      <c r="DV470" s="327"/>
      <c r="DW470" s="327"/>
      <c r="DX470" s="327"/>
      <c r="DY470" s="327"/>
      <c r="DZ470" s="327"/>
      <c r="EA470" s="327"/>
      <c r="EB470" s="327"/>
    </row>
    <row r="471" s="29" customFormat="1" customHeight="1" spans="1:132">
      <c r="A471" s="95"/>
      <c r="B471" s="95"/>
      <c r="C471" s="95"/>
      <c r="D471" s="314"/>
      <c r="E471" s="305"/>
      <c r="F471" s="315" t="s">
        <v>1231</v>
      </c>
      <c r="G471" s="99">
        <f t="shared" si="75"/>
        <v>0</v>
      </c>
      <c r="H471" s="316"/>
      <c r="I471" s="150">
        <f t="shared" si="76"/>
        <v>0</v>
      </c>
      <c r="J471" s="151">
        <f t="shared" si="74"/>
        <v>0</v>
      </c>
      <c r="K471" s="317"/>
      <c r="L471" s="318"/>
      <c r="M471" s="319">
        <f t="shared" si="68"/>
        <v>0</v>
      </c>
      <c r="N471" s="320">
        <f t="shared" si="69"/>
        <v>0</v>
      </c>
      <c r="O471" s="158"/>
      <c r="P471" s="158"/>
      <c r="Q471" s="158"/>
      <c r="R471" s="158"/>
      <c r="S471" s="158"/>
      <c r="T471" s="321"/>
      <c r="U471" s="322"/>
      <c r="V471" s="322"/>
      <c r="W471" s="322"/>
      <c r="X471" s="323"/>
      <c r="Y471" s="321"/>
      <c r="Z471" s="322"/>
      <c r="AA471" s="322"/>
      <c r="AB471" s="324"/>
      <c r="AC471" s="43"/>
      <c r="AD471" s="44"/>
      <c r="AE471" s="44"/>
      <c r="AF471" s="45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47"/>
      <c r="AR471" s="48"/>
      <c r="AS471" s="47"/>
      <c r="AT471" s="47"/>
      <c r="AU471" s="47"/>
      <c r="AV471" s="47"/>
      <c r="AW471" s="49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50"/>
      <c r="BL471" s="178"/>
      <c r="BM471" s="178"/>
      <c r="BN471" s="178"/>
      <c r="BO471" s="46"/>
      <c r="BP471" s="46"/>
      <c r="BQ471" s="46"/>
      <c r="BR471" s="46"/>
      <c r="BS471" s="46"/>
      <c r="BT471" s="46"/>
      <c r="BU471" s="46"/>
      <c r="BV471" s="326"/>
      <c r="BW471" s="52">
        <f t="shared" si="73"/>
        <v>0</v>
      </c>
      <c r="BX471" s="53">
        <f t="shared" si="70"/>
        <v>0</v>
      </c>
      <c r="BY471" s="53">
        <f t="shared" si="71"/>
        <v>0</v>
      </c>
      <c r="BZ471" s="54"/>
      <c r="CA471" s="327"/>
      <c r="CB471" s="327"/>
      <c r="CC471" s="327"/>
      <c r="CD471" s="327"/>
      <c r="CE471" s="327"/>
      <c r="CF471" s="327"/>
      <c r="CG471" s="327"/>
      <c r="CH471" s="327"/>
      <c r="CI471" s="327"/>
      <c r="CJ471" s="327"/>
      <c r="CK471" s="327"/>
      <c r="CL471" s="327"/>
      <c r="CM471" s="327"/>
      <c r="CN471" s="327"/>
      <c r="CO471" s="261">
        <f t="shared" si="72"/>
        <v>0</v>
      </c>
      <c r="CP471" s="327"/>
      <c r="CQ471" s="327"/>
      <c r="CR471" s="327"/>
      <c r="CS471" s="327"/>
      <c r="CT471" s="327"/>
      <c r="CU471" s="327"/>
      <c r="CV471" s="327"/>
      <c r="CW471" s="327"/>
      <c r="CX471" s="327"/>
      <c r="CY471" s="327"/>
      <c r="CZ471" s="327"/>
      <c r="DA471" s="327"/>
      <c r="DB471" s="327"/>
      <c r="DC471" s="327"/>
      <c r="DD471" s="327"/>
      <c r="DE471" s="327"/>
      <c r="DF471" s="327"/>
      <c r="DG471" s="327"/>
      <c r="DH471" s="327"/>
      <c r="DI471" s="327"/>
      <c r="DJ471" s="327"/>
      <c r="DK471" s="327"/>
      <c r="DL471" s="327"/>
      <c r="DM471" s="327"/>
      <c r="DN471" s="327"/>
      <c r="DO471" s="327"/>
      <c r="DP471" s="327"/>
      <c r="DQ471" s="327"/>
      <c r="DR471" s="327"/>
      <c r="DS471" s="327"/>
      <c r="DT471" s="327"/>
      <c r="DU471" s="327"/>
      <c r="DV471" s="327"/>
      <c r="DW471" s="327"/>
      <c r="DX471" s="327"/>
      <c r="DY471" s="327"/>
      <c r="DZ471" s="327"/>
      <c r="EA471" s="327"/>
      <c r="EB471" s="327"/>
    </row>
    <row r="472" s="29" customFormat="1" customHeight="1" spans="1:132">
      <c r="A472" s="95"/>
      <c r="B472" s="95"/>
      <c r="C472" s="95"/>
      <c r="D472" s="314"/>
      <c r="E472" s="305"/>
      <c r="F472" s="315" t="s">
        <v>1232</v>
      </c>
      <c r="G472" s="99">
        <f t="shared" si="75"/>
        <v>0</v>
      </c>
      <c r="H472" s="316"/>
      <c r="I472" s="150">
        <f t="shared" si="76"/>
        <v>0</v>
      </c>
      <c r="J472" s="151">
        <f t="shared" si="74"/>
        <v>0</v>
      </c>
      <c r="K472" s="317"/>
      <c r="L472" s="318"/>
      <c r="M472" s="319">
        <f t="shared" si="68"/>
        <v>0</v>
      </c>
      <c r="N472" s="320">
        <f t="shared" si="69"/>
        <v>0</v>
      </c>
      <c r="O472" s="158"/>
      <c r="P472" s="158"/>
      <c r="Q472" s="158"/>
      <c r="R472" s="158"/>
      <c r="S472" s="158"/>
      <c r="T472" s="321"/>
      <c r="U472" s="322"/>
      <c r="V472" s="322"/>
      <c r="W472" s="322"/>
      <c r="X472" s="323"/>
      <c r="Y472" s="321"/>
      <c r="Z472" s="322"/>
      <c r="AA472" s="322"/>
      <c r="AB472" s="324"/>
      <c r="AC472" s="43"/>
      <c r="AD472" s="44"/>
      <c r="AE472" s="44"/>
      <c r="AF472" s="45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47"/>
      <c r="AR472" s="48"/>
      <c r="AS472" s="47"/>
      <c r="AT472" s="47"/>
      <c r="AU472" s="47"/>
      <c r="AV472" s="47"/>
      <c r="AW472" s="49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50"/>
      <c r="BL472" s="178"/>
      <c r="BM472" s="178"/>
      <c r="BN472" s="178"/>
      <c r="BO472" s="46"/>
      <c r="BP472" s="46"/>
      <c r="BQ472" s="46"/>
      <c r="BR472" s="46"/>
      <c r="BS472" s="46"/>
      <c r="BT472" s="46"/>
      <c r="BU472" s="46"/>
      <c r="BV472" s="326"/>
      <c r="BW472" s="52">
        <f t="shared" si="73"/>
        <v>0</v>
      </c>
      <c r="BX472" s="53">
        <f t="shared" si="70"/>
        <v>0</v>
      </c>
      <c r="BY472" s="53">
        <f t="shared" si="71"/>
        <v>0</v>
      </c>
      <c r="BZ472" s="54"/>
      <c r="CA472" s="327"/>
      <c r="CB472" s="327"/>
      <c r="CC472" s="327"/>
      <c r="CD472" s="327"/>
      <c r="CE472" s="327"/>
      <c r="CF472" s="327"/>
      <c r="CG472" s="327"/>
      <c r="CH472" s="327"/>
      <c r="CI472" s="327"/>
      <c r="CJ472" s="327"/>
      <c r="CK472" s="327"/>
      <c r="CL472" s="327"/>
      <c r="CM472" s="327"/>
      <c r="CN472" s="327"/>
      <c r="CO472" s="261">
        <f t="shared" si="72"/>
        <v>0</v>
      </c>
      <c r="CP472" s="327"/>
      <c r="CQ472" s="327"/>
      <c r="CR472" s="327"/>
      <c r="CS472" s="327"/>
      <c r="CT472" s="327"/>
      <c r="CU472" s="327"/>
      <c r="CV472" s="327"/>
      <c r="CW472" s="327"/>
      <c r="CX472" s="327"/>
      <c r="CY472" s="327"/>
      <c r="CZ472" s="327"/>
      <c r="DA472" s="327"/>
      <c r="DB472" s="327"/>
      <c r="DC472" s="327"/>
      <c r="DD472" s="327"/>
      <c r="DE472" s="327"/>
      <c r="DF472" s="327"/>
      <c r="DG472" s="327"/>
      <c r="DH472" s="327"/>
      <c r="DI472" s="327"/>
      <c r="DJ472" s="327"/>
      <c r="DK472" s="327"/>
      <c r="DL472" s="327"/>
      <c r="DM472" s="327"/>
      <c r="DN472" s="327"/>
      <c r="DO472" s="327"/>
      <c r="DP472" s="327"/>
      <c r="DQ472" s="327"/>
      <c r="DR472" s="327"/>
      <c r="DS472" s="327"/>
      <c r="DT472" s="327"/>
      <c r="DU472" s="327"/>
      <c r="DV472" s="327"/>
      <c r="DW472" s="327"/>
      <c r="DX472" s="327"/>
      <c r="DY472" s="327"/>
      <c r="DZ472" s="327"/>
      <c r="EA472" s="327"/>
      <c r="EB472" s="327"/>
    </row>
    <row r="473" s="29" customFormat="1" customHeight="1" spans="1:132">
      <c r="A473" s="95"/>
      <c r="B473" s="95"/>
      <c r="C473" s="95"/>
      <c r="D473" s="314"/>
      <c r="E473" s="305"/>
      <c r="F473" s="315" t="s">
        <v>1233</v>
      </c>
      <c r="G473" s="99">
        <f t="shared" si="75"/>
        <v>0</v>
      </c>
      <c r="H473" s="316"/>
      <c r="I473" s="150">
        <f t="shared" si="76"/>
        <v>0</v>
      </c>
      <c r="J473" s="151">
        <f t="shared" si="74"/>
        <v>0</v>
      </c>
      <c r="K473" s="317"/>
      <c r="L473" s="318"/>
      <c r="M473" s="319">
        <f t="shared" si="68"/>
        <v>0</v>
      </c>
      <c r="N473" s="320">
        <f t="shared" si="69"/>
        <v>0</v>
      </c>
      <c r="O473" s="158"/>
      <c r="P473" s="158"/>
      <c r="Q473" s="158"/>
      <c r="R473" s="158"/>
      <c r="S473" s="158"/>
      <c r="T473" s="321"/>
      <c r="U473" s="322"/>
      <c r="V473" s="322"/>
      <c r="W473" s="322"/>
      <c r="X473" s="323"/>
      <c r="Y473" s="321"/>
      <c r="Z473" s="322"/>
      <c r="AA473" s="322"/>
      <c r="AB473" s="324"/>
      <c r="AC473" s="43"/>
      <c r="AD473" s="44"/>
      <c r="AE473" s="44"/>
      <c r="AF473" s="45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47"/>
      <c r="AR473" s="48"/>
      <c r="AS473" s="47"/>
      <c r="AT473" s="47"/>
      <c r="AU473" s="47"/>
      <c r="AV473" s="47"/>
      <c r="AW473" s="49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50"/>
      <c r="BL473" s="178"/>
      <c r="BM473" s="178"/>
      <c r="BN473" s="178"/>
      <c r="BO473" s="46"/>
      <c r="BP473" s="46"/>
      <c r="BQ473" s="46"/>
      <c r="BR473" s="46"/>
      <c r="BS473" s="46"/>
      <c r="BT473" s="46"/>
      <c r="BU473" s="46"/>
      <c r="BV473" s="326"/>
      <c r="BW473" s="52">
        <f t="shared" si="73"/>
        <v>0</v>
      </c>
      <c r="BX473" s="53">
        <f t="shared" si="70"/>
        <v>0</v>
      </c>
      <c r="BY473" s="53">
        <f t="shared" si="71"/>
        <v>0</v>
      </c>
      <c r="BZ473" s="54"/>
      <c r="CA473" s="327"/>
      <c r="CB473" s="327"/>
      <c r="CC473" s="327"/>
      <c r="CD473" s="327"/>
      <c r="CE473" s="327"/>
      <c r="CF473" s="327"/>
      <c r="CG473" s="327"/>
      <c r="CH473" s="327"/>
      <c r="CI473" s="327"/>
      <c r="CJ473" s="327"/>
      <c r="CK473" s="327"/>
      <c r="CL473" s="327"/>
      <c r="CM473" s="327"/>
      <c r="CN473" s="327"/>
      <c r="CO473" s="261">
        <f t="shared" si="72"/>
        <v>0</v>
      </c>
      <c r="CP473" s="327"/>
      <c r="CQ473" s="327"/>
      <c r="CR473" s="327"/>
      <c r="CS473" s="327"/>
      <c r="CT473" s="327"/>
      <c r="CU473" s="327"/>
      <c r="CV473" s="327"/>
      <c r="CW473" s="327"/>
      <c r="CX473" s="327"/>
      <c r="CY473" s="327"/>
      <c r="CZ473" s="327"/>
      <c r="DA473" s="327"/>
      <c r="DB473" s="327"/>
      <c r="DC473" s="327"/>
      <c r="DD473" s="327"/>
      <c r="DE473" s="327"/>
      <c r="DF473" s="327"/>
      <c r="DG473" s="327"/>
      <c r="DH473" s="327"/>
      <c r="DI473" s="327"/>
      <c r="DJ473" s="327"/>
      <c r="DK473" s="327"/>
      <c r="DL473" s="327"/>
      <c r="DM473" s="327"/>
      <c r="DN473" s="327"/>
      <c r="DO473" s="327"/>
      <c r="DP473" s="327"/>
      <c r="DQ473" s="327"/>
      <c r="DR473" s="327"/>
      <c r="DS473" s="327"/>
      <c r="DT473" s="327"/>
      <c r="DU473" s="327"/>
      <c r="DV473" s="327"/>
      <c r="DW473" s="327"/>
      <c r="DX473" s="327"/>
      <c r="DY473" s="327"/>
      <c r="DZ473" s="327"/>
      <c r="EA473" s="327"/>
      <c r="EB473" s="327"/>
    </row>
    <row r="474" s="29" customFormat="1" customHeight="1" spans="1:132">
      <c r="A474" s="95"/>
      <c r="B474" s="95"/>
      <c r="C474" s="95"/>
      <c r="D474" s="314"/>
      <c r="E474" s="305"/>
      <c r="F474" s="315" t="s">
        <v>1234</v>
      </c>
      <c r="G474" s="99">
        <f t="shared" si="75"/>
        <v>0</v>
      </c>
      <c r="H474" s="316"/>
      <c r="I474" s="150">
        <f t="shared" si="76"/>
        <v>0</v>
      </c>
      <c r="J474" s="151">
        <f t="shared" si="74"/>
        <v>0</v>
      </c>
      <c r="K474" s="317"/>
      <c r="L474" s="318"/>
      <c r="M474" s="319">
        <f t="shared" si="68"/>
        <v>0</v>
      </c>
      <c r="N474" s="320">
        <f t="shared" si="69"/>
        <v>0</v>
      </c>
      <c r="O474" s="158"/>
      <c r="P474" s="158"/>
      <c r="Q474" s="158"/>
      <c r="R474" s="158"/>
      <c r="S474" s="158"/>
      <c r="T474" s="321"/>
      <c r="U474" s="322"/>
      <c r="V474" s="322"/>
      <c r="W474" s="322"/>
      <c r="X474" s="323"/>
      <c r="Y474" s="321"/>
      <c r="Z474" s="322"/>
      <c r="AA474" s="322"/>
      <c r="AB474" s="324"/>
      <c r="AC474" s="43"/>
      <c r="AD474" s="44"/>
      <c r="AE474" s="44"/>
      <c r="AF474" s="45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47"/>
      <c r="AR474" s="48"/>
      <c r="AS474" s="47"/>
      <c r="AT474" s="47"/>
      <c r="AU474" s="47"/>
      <c r="AV474" s="47"/>
      <c r="AW474" s="49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50"/>
      <c r="BL474" s="178"/>
      <c r="BM474" s="178"/>
      <c r="BN474" s="178"/>
      <c r="BO474" s="46"/>
      <c r="BP474" s="46"/>
      <c r="BQ474" s="46"/>
      <c r="BR474" s="46"/>
      <c r="BS474" s="46"/>
      <c r="BT474" s="46"/>
      <c r="BU474" s="46"/>
      <c r="BV474" s="326"/>
      <c r="BW474" s="52">
        <f t="shared" si="73"/>
        <v>0</v>
      </c>
      <c r="BX474" s="53">
        <f t="shared" si="70"/>
        <v>0</v>
      </c>
      <c r="BY474" s="53">
        <f t="shared" si="71"/>
        <v>0</v>
      </c>
      <c r="BZ474" s="54"/>
      <c r="CA474" s="327"/>
      <c r="CB474" s="327"/>
      <c r="CC474" s="327"/>
      <c r="CD474" s="327"/>
      <c r="CE474" s="327"/>
      <c r="CF474" s="327"/>
      <c r="CG474" s="327"/>
      <c r="CH474" s="327"/>
      <c r="CI474" s="327"/>
      <c r="CJ474" s="327"/>
      <c r="CK474" s="327"/>
      <c r="CL474" s="327"/>
      <c r="CM474" s="327"/>
      <c r="CN474" s="327"/>
      <c r="CO474" s="261">
        <f t="shared" si="72"/>
        <v>0</v>
      </c>
      <c r="CP474" s="327"/>
      <c r="CQ474" s="327"/>
      <c r="CR474" s="327"/>
      <c r="CS474" s="327"/>
      <c r="CT474" s="327"/>
      <c r="CU474" s="327"/>
      <c r="CV474" s="327"/>
      <c r="CW474" s="327"/>
      <c r="CX474" s="327"/>
      <c r="CY474" s="327"/>
      <c r="CZ474" s="327"/>
      <c r="DA474" s="327"/>
      <c r="DB474" s="327"/>
      <c r="DC474" s="327"/>
      <c r="DD474" s="327"/>
      <c r="DE474" s="327"/>
      <c r="DF474" s="327"/>
      <c r="DG474" s="327"/>
      <c r="DH474" s="327"/>
      <c r="DI474" s="327"/>
      <c r="DJ474" s="327"/>
      <c r="DK474" s="327"/>
      <c r="DL474" s="327"/>
      <c r="DM474" s="327"/>
      <c r="DN474" s="327"/>
      <c r="DO474" s="327"/>
      <c r="DP474" s="327"/>
      <c r="DQ474" s="327"/>
      <c r="DR474" s="327"/>
      <c r="DS474" s="327"/>
      <c r="DT474" s="327"/>
      <c r="DU474" s="327"/>
      <c r="DV474" s="327"/>
      <c r="DW474" s="327"/>
      <c r="DX474" s="327"/>
      <c r="DY474" s="327"/>
      <c r="DZ474" s="327"/>
      <c r="EA474" s="327"/>
      <c r="EB474" s="327"/>
    </row>
    <row r="475" s="29" customFormat="1" customHeight="1" spans="1:132">
      <c r="A475" s="95"/>
      <c r="B475" s="95"/>
      <c r="C475" s="95"/>
      <c r="D475" s="314"/>
      <c r="E475" s="305"/>
      <c r="F475" s="315" t="s">
        <v>1235</v>
      </c>
      <c r="G475" s="99">
        <f t="shared" si="75"/>
        <v>0</v>
      </c>
      <c r="H475" s="316"/>
      <c r="I475" s="150">
        <f t="shared" si="76"/>
        <v>0</v>
      </c>
      <c r="J475" s="151">
        <f t="shared" si="74"/>
        <v>0</v>
      </c>
      <c r="K475" s="317"/>
      <c r="L475" s="318"/>
      <c r="M475" s="319">
        <f t="shared" si="68"/>
        <v>0</v>
      </c>
      <c r="N475" s="320">
        <f t="shared" si="69"/>
        <v>0</v>
      </c>
      <c r="O475" s="158"/>
      <c r="P475" s="158"/>
      <c r="Q475" s="158"/>
      <c r="R475" s="158"/>
      <c r="S475" s="158"/>
      <c r="T475" s="321"/>
      <c r="U475" s="322"/>
      <c r="V475" s="322"/>
      <c r="W475" s="322"/>
      <c r="X475" s="323"/>
      <c r="Y475" s="321"/>
      <c r="Z475" s="322"/>
      <c r="AA475" s="322"/>
      <c r="AB475" s="324"/>
      <c r="AC475" s="43"/>
      <c r="AD475" s="44"/>
      <c r="AE475" s="44"/>
      <c r="AF475" s="45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47"/>
      <c r="AR475" s="48"/>
      <c r="AS475" s="47"/>
      <c r="AT475" s="47"/>
      <c r="AU475" s="47"/>
      <c r="AV475" s="47"/>
      <c r="AW475" s="49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50"/>
      <c r="BL475" s="178"/>
      <c r="BM475" s="178"/>
      <c r="BN475" s="178"/>
      <c r="BO475" s="46"/>
      <c r="BP475" s="46"/>
      <c r="BQ475" s="46"/>
      <c r="BR475" s="46"/>
      <c r="BS475" s="46"/>
      <c r="BT475" s="46"/>
      <c r="BU475" s="46"/>
      <c r="BV475" s="326"/>
      <c r="BW475" s="52">
        <f t="shared" si="73"/>
        <v>0</v>
      </c>
      <c r="BX475" s="53">
        <f t="shared" si="70"/>
        <v>0</v>
      </c>
      <c r="BY475" s="53">
        <f t="shared" si="71"/>
        <v>0</v>
      </c>
      <c r="BZ475" s="54"/>
      <c r="CA475" s="327"/>
      <c r="CB475" s="327"/>
      <c r="CC475" s="327"/>
      <c r="CD475" s="327"/>
      <c r="CE475" s="327"/>
      <c r="CF475" s="327"/>
      <c r="CG475" s="327"/>
      <c r="CH475" s="327"/>
      <c r="CI475" s="327"/>
      <c r="CJ475" s="327"/>
      <c r="CK475" s="327"/>
      <c r="CL475" s="327"/>
      <c r="CM475" s="327"/>
      <c r="CN475" s="327"/>
      <c r="CO475" s="261">
        <f t="shared" si="72"/>
        <v>0</v>
      </c>
      <c r="CP475" s="327"/>
      <c r="CQ475" s="327"/>
      <c r="CR475" s="327"/>
      <c r="CS475" s="327"/>
      <c r="CT475" s="327"/>
      <c r="CU475" s="327"/>
      <c r="CV475" s="327"/>
      <c r="CW475" s="327"/>
      <c r="CX475" s="327"/>
      <c r="CY475" s="327"/>
      <c r="CZ475" s="327"/>
      <c r="DA475" s="327"/>
      <c r="DB475" s="327"/>
      <c r="DC475" s="327"/>
      <c r="DD475" s="327"/>
      <c r="DE475" s="327"/>
      <c r="DF475" s="327"/>
      <c r="DG475" s="327"/>
      <c r="DH475" s="327"/>
      <c r="DI475" s="327"/>
      <c r="DJ475" s="327"/>
      <c r="DK475" s="327"/>
      <c r="DL475" s="327"/>
      <c r="DM475" s="327"/>
      <c r="DN475" s="327"/>
      <c r="DO475" s="327"/>
      <c r="DP475" s="327"/>
      <c r="DQ475" s="327"/>
      <c r="DR475" s="327"/>
      <c r="DS475" s="327"/>
      <c r="DT475" s="327"/>
      <c r="DU475" s="327"/>
      <c r="DV475" s="327"/>
      <c r="DW475" s="327"/>
      <c r="DX475" s="327"/>
      <c r="DY475" s="327"/>
      <c r="DZ475" s="327"/>
      <c r="EA475" s="327"/>
      <c r="EB475" s="327"/>
    </row>
    <row r="476" s="29" customFormat="1" customHeight="1" spans="1:132">
      <c r="A476" s="95"/>
      <c r="B476" s="95"/>
      <c r="C476" s="95"/>
      <c r="D476" s="314"/>
      <c r="E476" s="305"/>
      <c r="F476" s="315" t="s">
        <v>1236</v>
      </c>
      <c r="G476" s="99">
        <f t="shared" si="75"/>
        <v>0</v>
      </c>
      <c r="H476" s="316"/>
      <c r="I476" s="150">
        <f t="shared" si="76"/>
        <v>0</v>
      </c>
      <c r="J476" s="151">
        <f t="shared" si="74"/>
        <v>0</v>
      </c>
      <c r="K476" s="317"/>
      <c r="L476" s="318"/>
      <c r="M476" s="319">
        <f t="shared" si="68"/>
        <v>0</v>
      </c>
      <c r="N476" s="320">
        <f t="shared" si="69"/>
        <v>0</v>
      </c>
      <c r="O476" s="158"/>
      <c r="P476" s="158"/>
      <c r="Q476" s="158"/>
      <c r="R476" s="158"/>
      <c r="S476" s="158"/>
      <c r="T476" s="321"/>
      <c r="U476" s="322"/>
      <c r="V476" s="322"/>
      <c r="W476" s="322"/>
      <c r="X476" s="323"/>
      <c r="Y476" s="321"/>
      <c r="Z476" s="322"/>
      <c r="AA476" s="322"/>
      <c r="AB476" s="324"/>
      <c r="AC476" s="43"/>
      <c r="AD476" s="44"/>
      <c r="AE476" s="44"/>
      <c r="AF476" s="45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47"/>
      <c r="AR476" s="48"/>
      <c r="AS476" s="47"/>
      <c r="AT476" s="47"/>
      <c r="AU476" s="47"/>
      <c r="AV476" s="47"/>
      <c r="AW476" s="49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50"/>
      <c r="BL476" s="178"/>
      <c r="BM476" s="178"/>
      <c r="BN476" s="178"/>
      <c r="BO476" s="46"/>
      <c r="BP476" s="46"/>
      <c r="BQ476" s="46"/>
      <c r="BR476" s="46"/>
      <c r="BS476" s="46"/>
      <c r="BT476" s="46"/>
      <c r="BU476" s="46"/>
      <c r="BV476" s="326"/>
      <c r="BW476" s="52">
        <f t="shared" si="73"/>
        <v>0</v>
      </c>
      <c r="BX476" s="53">
        <f t="shared" si="70"/>
        <v>0</v>
      </c>
      <c r="BY476" s="53">
        <f t="shared" si="71"/>
        <v>0</v>
      </c>
      <c r="BZ476" s="54"/>
      <c r="CA476" s="327"/>
      <c r="CB476" s="327"/>
      <c r="CC476" s="327"/>
      <c r="CD476" s="327"/>
      <c r="CE476" s="327"/>
      <c r="CF476" s="327"/>
      <c r="CG476" s="327"/>
      <c r="CH476" s="327"/>
      <c r="CI476" s="327"/>
      <c r="CJ476" s="327"/>
      <c r="CK476" s="327"/>
      <c r="CL476" s="327"/>
      <c r="CM476" s="327"/>
      <c r="CN476" s="327"/>
      <c r="CO476" s="261">
        <f t="shared" si="72"/>
        <v>0</v>
      </c>
      <c r="CP476" s="327"/>
      <c r="CQ476" s="327"/>
      <c r="CR476" s="327"/>
      <c r="CS476" s="327"/>
      <c r="CT476" s="327"/>
      <c r="CU476" s="327"/>
      <c r="CV476" s="327"/>
      <c r="CW476" s="327"/>
      <c r="CX476" s="327"/>
      <c r="CY476" s="327"/>
      <c r="CZ476" s="327"/>
      <c r="DA476" s="327"/>
      <c r="DB476" s="327"/>
      <c r="DC476" s="327"/>
      <c r="DD476" s="327"/>
      <c r="DE476" s="327"/>
      <c r="DF476" s="327"/>
      <c r="DG476" s="327"/>
      <c r="DH476" s="327"/>
      <c r="DI476" s="327"/>
      <c r="DJ476" s="327"/>
      <c r="DK476" s="327"/>
      <c r="DL476" s="327"/>
      <c r="DM476" s="327"/>
      <c r="DN476" s="327"/>
      <c r="DO476" s="327"/>
      <c r="DP476" s="327"/>
      <c r="DQ476" s="327"/>
      <c r="DR476" s="327"/>
      <c r="DS476" s="327"/>
      <c r="DT476" s="327"/>
      <c r="DU476" s="327"/>
      <c r="DV476" s="327"/>
      <c r="DW476" s="327"/>
      <c r="DX476" s="327"/>
      <c r="DY476" s="327"/>
      <c r="DZ476" s="327"/>
      <c r="EA476" s="327"/>
      <c r="EB476" s="327"/>
    </row>
    <row r="477" s="29" customFormat="1" customHeight="1" spans="1:132">
      <c r="A477" s="95"/>
      <c r="B477" s="95"/>
      <c r="C477" s="95"/>
      <c r="D477" s="314"/>
      <c r="E477" s="305"/>
      <c r="F477" s="315" t="s">
        <v>1237</v>
      </c>
      <c r="G477" s="99">
        <f t="shared" si="75"/>
        <v>0</v>
      </c>
      <c r="H477" s="316"/>
      <c r="I477" s="150">
        <f t="shared" si="76"/>
        <v>0</v>
      </c>
      <c r="J477" s="151">
        <f t="shared" si="74"/>
        <v>0</v>
      </c>
      <c r="K477" s="317"/>
      <c r="L477" s="318"/>
      <c r="M477" s="319">
        <f t="shared" si="68"/>
        <v>0</v>
      </c>
      <c r="N477" s="320">
        <f t="shared" si="69"/>
        <v>0</v>
      </c>
      <c r="O477" s="158"/>
      <c r="P477" s="158"/>
      <c r="Q477" s="158"/>
      <c r="R477" s="158"/>
      <c r="S477" s="158"/>
      <c r="T477" s="321"/>
      <c r="U477" s="322"/>
      <c r="V477" s="322"/>
      <c r="W477" s="322"/>
      <c r="X477" s="323"/>
      <c r="Y477" s="321"/>
      <c r="Z477" s="322"/>
      <c r="AA477" s="322"/>
      <c r="AB477" s="324"/>
      <c r="AC477" s="43"/>
      <c r="AD477" s="44"/>
      <c r="AE477" s="44"/>
      <c r="AF477" s="45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47"/>
      <c r="AR477" s="48"/>
      <c r="AS477" s="47"/>
      <c r="AT477" s="47"/>
      <c r="AU477" s="47"/>
      <c r="AV477" s="47"/>
      <c r="AW477" s="49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50"/>
      <c r="BL477" s="178"/>
      <c r="BM477" s="178"/>
      <c r="BN477" s="178"/>
      <c r="BO477" s="46"/>
      <c r="BP477" s="46"/>
      <c r="BQ477" s="46"/>
      <c r="BR477" s="46"/>
      <c r="BS477" s="46"/>
      <c r="BT477" s="46"/>
      <c r="BU477" s="46"/>
      <c r="BV477" s="326"/>
      <c r="BW477" s="52">
        <f t="shared" si="73"/>
        <v>0</v>
      </c>
      <c r="BX477" s="53">
        <f t="shared" si="70"/>
        <v>0</v>
      </c>
      <c r="BY477" s="53">
        <f t="shared" si="71"/>
        <v>0</v>
      </c>
      <c r="BZ477" s="54"/>
      <c r="CA477" s="327"/>
      <c r="CB477" s="327"/>
      <c r="CC477" s="327"/>
      <c r="CD477" s="327"/>
      <c r="CE477" s="327"/>
      <c r="CF477" s="327"/>
      <c r="CG477" s="327"/>
      <c r="CH477" s="327"/>
      <c r="CI477" s="327"/>
      <c r="CJ477" s="327"/>
      <c r="CK477" s="327"/>
      <c r="CL477" s="327"/>
      <c r="CM477" s="327"/>
      <c r="CN477" s="327"/>
      <c r="CO477" s="261">
        <f t="shared" si="72"/>
        <v>0</v>
      </c>
      <c r="CP477" s="327"/>
      <c r="CQ477" s="327"/>
      <c r="CR477" s="327"/>
      <c r="CS477" s="327"/>
      <c r="CT477" s="327"/>
      <c r="CU477" s="327"/>
      <c r="CV477" s="327"/>
      <c r="CW477" s="327"/>
      <c r="CX477" s="327"/>
      <c r="CY477" s="327"/>
      <c r="CZ477" s="327"/>
      <c r="DA477" s="327"/>
      <c r="DB477" s="327"/>
      <c r="DC477" s="327"/>
      <c r="DD477" s="327"/>
      <c r="DE477" s="327"/>
      <c r="DF477" s="327"/>
      <c r="DG477" s="327"/>
      <c r="DH477" s="327"/>
      <c r="DI477" s="327"/>
      <c r="DJ477" s="327"/>
      <c r="DK477" s="327"/>
      <c r="DL477" s="327"/>
      <c r="DM477" s="327"/>
      <c r="DN477" s="327"/>
      <c r="DO477" s="327"/>
      <c r="DP477" s="327"/>
      <c r="DQ477" s="327"/>
      <c r="DR477" s="327"/>
      <c r="DS477" s="327"/>
      <c r="DT477" s="327"/>
      <c r="DU477" s="327"/>
      <c r="DV477" s="327"/>
      <c r="DW477" s="327"/>
      <c r="DX477" s="327"/>
      <c r="DY477" s="327"/>
      <c r="DZ477" s="327"/>
      <c r="EA477" s="327"/>
      <c r="EB477" s="327"/>
    </row>
    <row r="478" s="29" customFormat="1" customHeight="1" spans="1:132">
      <c r="A478" s="95"/>
      <c r="B478" s="95"/>
      <c r="C478" s="95"/>
      <c r="D478" s="314"/>
      <c r="E478" s="305"/>
      <c r="F478" s="315" t="s">
        <v>1238</v>
      </c>
      <c r="G478" s="99">
        <f t="shared" si="75"/>
        <v>0</v>
      </c>
      <c r="H478" s="316"/>
      <c r="I478" s="150">
        <f t="shared" si="76"/>
        <v>0</v>
      </c>
      <c r="J478" s="151">
        <f t="shared" si="74"/>
        <v>0</v>
      </c>
      <c r="K478" s="317"/>
      <c r="L478" s="318"/>
      <c r="M478" s="319">
        <f t="shared" si="68"/>
        <v>0</v>
      </c>
      <c r="N478" s="320">
        <f t="shared" si="69"/>
        <v>0</v>
      </c>
      <c r="O478" s="158"/>
      <c r="P478" s="158"/>
      <c r="Q478" s="158"/>
      <c r="R478" s="158"/>
      <c r="S478" s="158"/>
      <c r="T478" s="321"/>
      <c r="U478" s="322"/>
      <c r="V478" s="322"/>
      <c r="W478" s="322"/>
      <c r="X478" s="323"/>
      <c r="Y478" s="321"/>
      <c r="Z478" s="322"/>
      <c r="AA478" s="322"/>
      <c r="AB478" s="324"/>
      <c r="AC478" s="43"/>
      <c r="AD478" s="44"/>
      <c r="AE478" s="44"/>
      <c r="AF478" s="45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47"/>
      <c r="AR478" s="48"/>
      <c r="AS478" s="47"/>
      <c r="AT478" s="47"/>
      <c r="AU478" s="47"/>
      <c r="AV478" s="47"/>
      <c r="AW478" s="49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50"/>
      <c r="BL478" s="178"/>
      <c r="BM478" s="178"/>
      <c r="BN478" s="178"/>
      <c r="BO478" s="46"/>
      <c r="BP478" s="46"/>
      <c r="BQ478" s="46"/>
      <c r="BR478" s="46"/>
      <c r="BS478" s="46"/>
      <c r="BT478" s="46"/>
      <c r="BU478" s="46"/>
      <c r="BV478" s="326"/>
      <c r="BW478" s="52">
        <f t="shared" si="73"/>
        <v>0</v>
      </c>
      <c r="BX478" s="53">
        <f t="shared" si="70"/>
        <v>0</v>
      </c>
      <c r="BY478" s="53">
        <f t="shared" si="71"/>
        <v>0</v>
      </c>
      <c r="BZ478" s="54"/>
      <c r="CA478" s="327"/>
      <c r="CB478" s="327"/>
      <c r="CC478" s="327"/>
      <c r="CD478" s="327"/>
      <c r="CE478" s="327"/>
      <c r="CF478" s="327"/>
      <c r="CG478" s="327"/>
      <c r="CH478" s="327"/>
      <c r="CI478" s="327"/>
      <c r="CJ478" s="327"/>
      <c r="CK478" s="327"/>
      <c r="CL478" s="327"/>
      <c r="CM478" s="327"/>
      <c r="CN478" s="327"/>
      <c r="CO478" s="261">
        <f t="shared" si="72"/>
        <v>0</v>
      </c>
      <c r="CP478" s="327"/>
      <c r="CQ478" s="327"/>
      <c r="CR478" s="327"/>
      <c r="CS478" s="327"/>
      <c r="CT478" s="327"/>
      <c r="CU478" s="327"/>
      <c r="CV478" s="327"/>
      <c r="CW478" s="327"/>
      <c r="CX478" s="327"/>
      <c r="CY478" s="327"/>
      <c r="CZ478" s="327"/>
      <c r="DA478" s="327"/>
      <c r="DB478" s="327"/>
      <c r="DC478" s="327"/>
      <c r="DD478" s="327"/>
      <c r="DE478" s="327"/>
      <c r="DF478" s="327"/>
      <c r="DG478" s="327"/>
      <c r="DH478" s="327"/>
      <c r="DI478" s="327"/>
      <c r="DJ478" s="327"/>
      <c r="DK478" s="327"/>
      <c r="DL478" s="327"/>
      <c r="DM478" s="327"/>
      <c r="DN478" s="327"/>
      <c r="DO478" s="327"/>
      <c r="DP478" s="327"/>
      <c r="DQ478" s="327"/>
      <c r="DR478" s="327"/>
      <c r="DS478" s="327"/>
      <c r="DT478" s="327"/>
      <c r="DU478" s="327"/>
      <c r="DV478" s="327"/>
      <c r="DW478" s="327"/>
      <c r="DX478" s="327"/>
      <c r="DY478" s="327"/>
      <c r="DZ478" s="327"/>
      <c r="EA478" s="327"/>
      <c r="EB478" s="327"/>
    </row>
    <row r="479" s="29" customFormat="1" customHeight="1" spans="1:132">
      <c r="A479" s="95"/>
      <c r="B479" s="95"/>
      <c r="C479" s="95"/>
      <c r="D479" s="314"/>
      <c r="E479" s="305"/>
      <c r="F479" s="315" t="s">
        <v>1239</v>
      </c>
      <c r="G479" s="99">
        <f t="shared" si="75"/>
        <v>0</v>
      </c>
      <c r="H479" s="316"/>
      <c r="I479" s="150">
        <f t="shared" si="76"/>
        <v>0</v>
      </c>
      <c r="J479" s="151">
        <f t="shared" si="74"/>
        <v>0</v>
      </c>
      <c r="K479" s="317"/>
      <c r="L479" s="318"/>
      <c r="M479" s="319">
        <f t="shared" si="68"/>
        <v>0</v>
      </c>
      <c r="N479" s="320">
        <f t="shared" si="69"/>
        <v>0</v>
      </c>
      <c r="O479" s="158"/>
      <c r="P479" s="158"/>
      <c r="Q479" s="158"/>
      <c r="R479" s="158"/>
      <c r="S479" s="158"/>
      <c r="T479" s="321"/>
      <c r="U479" s="322"/>
      <c r="V479" s="322"/>
      <c r="W479" s="322"/>
      <c r="X479" s="323"/>
      <c r="Y479" s="321"/>
      <c r="Z479" s="322"/>
      <c r="AA479" s="322"/>
      <c r="AB479" s="324"/>
      <c r="AC479" s="43"/>
      <c r="AD479" s="44"/>
      <c r="AE479" s="44"/>
      <c r="AF479" s="45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47"/>
      <c r="AR479" s="48"/>
      <c r="AS479" s="47"/>
      <c r="AT479" s="47"/>
      <c r="AU479" s="47"/>
      <c r="AV479" s="47"/>
      <c r="AW479" s="49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50"/>
      <c r="BL479" s="178"/>
      <c r="BM479" s="178"/>
      <c r="BN479" s="178"/>
      <c r="BO479" s="46"/>
      <c r="BP479" s="46"/>
      <c r="BQ479" s="46"/>
      <c r="BR479" s="46"/>
      <c r="BS479" s="46"/>
      <c r="BT479" s="46"/>
      <c r="BU479" s="46"/>
      <c r="BV479" s="326"/>
      <c r="BW479" s="52">
        <f t="shared" si="73"/>
        <v>0</v>
      </c>
      <c r="BX479" s="53">
        <f t="shared" si="70"/>
        <v>0</v>
      </c>
      <c r="BY479" s="53">
        <f t="shared" si="71"/>
        <v>0</v>
      </c>
      <c r="BZ479" s="54"/>
      <c r="CA479" s="327"/>
      <c r="CB479" s="327"/>
      <c r="CC479" s="327"/>
      <c r="CD479" s="327"/>
      <c r="CE479" s="327"/>
      <c r="CF479" s="327"/>
      <c r="CG479" s="327"/>
      <c r="CH479" s="327"/>
      <c r="CI479" s="327"/>
      <c r="CJ479" s="327"/>
      <c r="CK479" s="327"/>
      <c r="CL479" s="327"/>
      <c r="CM479" s="327"/>
      <c r="CN479" s="327"/>
      <c r="CO479" s="261">
        <f t="shared" si="72"/>
        <v>0</v>
      </c>
      <c r="CP479" s="327"/>
      <c r="CQ479" s="327"/>
      <c r="CR479" s="327"/>
      <c r="CS479" s="327"/>
      <c r="CT479" s="327"/>
      <c r="CU479" s="327"/>
      <c r="CV479" s="327"/>
      <c r="CW479" s="327"/>
      <c r="CX479" s="327"/>
      <c r="CY479" s="327"/>
      <c r="CZ479" s="327"/>
      <c r="DA479" s="327"/>
      <c r="DB479" s="327"/>
      <c r="DC479" s="327"/>
      <c r="DD479" s="327"/>
      <c r="DE479" s="327"/>
      <c r="DF479" s="327"/>
      <c r="DG479" s="327"/>
      <c r="DH479" s="327"/>
      <c r="DI479" s="327"/>
      <c r="DJ479" s="327"/>
      <c r="DK479" s="327"/>
      <c r="DL479" s="327"/>
      <c r="DM479" s="327"/>
      <c r="DN479" s="327"/>
      <c r="DO479" s="327"/>
      <c r="DP479" s="327"/>
      <c r="DQ479" s="327"/>
      <c r="DR479" s="327"/>
      <c r="DS479" s="327"/>
      <c r="DT479" s="327"/>
      <c r="DU479" s="327"/>
      <c r="DV479" s="327"/>
      <c r="DW479" s="327"/>
      <c r="DX479" s="327"/>
      <c r="DY479" s="327"/>
      <c r="DZ479" s="327"/>
      <c r="EA479" s="327"/>
      <c r="EB479" s="327"/>
    </row>
    <row r="480" s="29" customFormat="1" customHeight="1" spans="1:132">
      <c r="A480" s="95"/>
      <c r="B480" s="95"/>
      <c r="C480" s="95"/>
      <c r="D480" s="314"/>
      <c r="E480" s="305"/>
      <c r="F480" s="315" t="s">
        <v>1240</v>
      </c>
      <c r="G480" s="99">
        <f t="shared" si="75"/>
        <v>0</v>
      </c>
      <c r="H480" s="316"/>
      <c r="I480" s="150">
        <f t="shared" si="76"/>
        <v>0</v>
      </c>
      <c r="J480" s="151">
        <f t="shared" si="74"/>
        <v>0</v>
      </c>
      <c r="K480" s="317"/>
      <c r="L480" s="318"/>
      <c r="M480" s="319">
        <f t="shared" si="68"/>
        <v>0</v>
      </c>
      <c r="N480" s="320">
        <f t="shared" si="69"/>
        <v>0</v>
      </c>
      <c r="O480" s="158"/>
      <c r="P480" s="158"/>
      <c r="Q480" s="158"/>
      <c r="R480" s="158"/>
      <c r="S480" s="158"/>
      <c r="T480" s="321"/>
      <c r="U480" s="322"/>
      <c r="V480" s="322"/>
      <c r="W480" s="322"/>
      <c r="X480" s="323"/>
      <c r="Y480" s="321"/>
      <c r="Z480" s="322"/>
      <c r="AA480" s="322"/>
      <c r="AB480" s="324"/>
      <c r="AC480" s="43"/>
      <c r="AD480" s="44"/>
      <c r="AE480" s="44"/>
      <c r="AF480" s="45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47"/>
      <c r="AR480" s="48"/>
      <c r="AS480" s="47"/>
      <c r="AT480" s="47"/>
      <c r="AU480" s="47"/>
      <c r="AV480" s="47"/>
      <c r="AW480" s="49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50"/>
      <c r="BL480" s="178"/>
      <c r="BM480" s="178"/>
      <c r="BN480" s="178"/>
      <c r="BO480" s="46"/>
      <c r="BP480" s="46"/>
      <c r="BQ480" s="46"/>
      <c r="BR480" s="46"/>
      <c r="BS480" s="46"/>
      <c r="BT480" s="46"/>
      <c r="BU480" s="46"/>
      <c r="BV480" s="326"/>
      <c r="BW480" s="52">
        <f t="shared" si="73"/>
        <v>0</v>
      </c>
      <c r="BX480" s="53">
        <f t="shared" si="70"/>
        <v>0</v>
      </c>
      <c r="BY480" s="53">
        <f t="shared" si="71"/>
        <v>0</v>
      </c>
      <c r="BZ480" s="54"/>
      <c r="CA480" s="327"/>
      <c r="CB480" s="327"/>
      <c r="CC480" s="327"/>
      <c r="CD480" s="327"/>
      <c r="CE480" s="327"/>
      <c r="CF480" s="327"/>
      <c r="CG480" s="327"/>
      <c r="CH480" s="327"/>
      <c r="CI480" s="327"/>
      <c r="CJ480" s="327"/>
      <c r="CK480" s="327"/>
      <c r="CL480" s="327"/>
      <c r="CM480" s="327"/>
      <c r="CN480" s="327"/>
      <c r="CO480" s="261">
        <f t="shared" si="72"/>
        <v>0</v>
      </c>
      <c r="CP480" s="327"/>
      <c r="CQ480" s="327"/>
      <c r="CR480" s="327"/>
      <c r="CS480" s="327"/>
      <c r="CT480" s="327"/>
      <c r="CU480" s="327"/>
      <c r="CV480" s="327"/>
      <c r="CW480" s="327"/>
      <c r="CX480" s="327"/>
      <c r="CY480" s="327"/>
      <c r="CZ480" s="327"/>
      <c r="DA480" s="327"/>
      <c r="DB480" s="327"/>
      <c r="DC480" s="327"/>
      <c r="DD480" s="327"/>
      <c r="DE480" s="327"/>
      <c r="DF480" s="327"/>
      <c r="DG480" s="327"/>
      <c r="DH480" s="327"/>
      <c r="DI480" s="327"/>
      <c r="DJ480" s="327"/>
      <c r="DK480" s="327"/>
      <c r="DL480" s="327"/>
      <c r="DM480" s="327"/>
      <c r="DN480" s="327"/>
      <c r="DO480" s="327"/>
      <c r="DP480" s="327"/>
      <c r="DQ480" s="327"/>
      <c r="DR480" s="327"/>
      <c r="DS480" s="327"/>
      <c r="DT480" s="327"/>
      <c r="DU480" s="327"/>
      <c r="DV480" s="327"/>
      <c r="DW480" s="327"/>
      <c r="DX480" s="327"/>
      <c r="DY480" s="327"/>
      <c r="DZ480" s="327"/>
      <c r="EA480" s="327"/>
      <c r="EB480" s="327"/>
    </row>
    <row r="481" s="29" customFormat="1" customHeight="1" spans="1:132">
      <c r="A481" s="95"/>
      <c r="B481" s="95"/>
      <c r="C481" s="95"/>
      <c r="D481" s="314"/>
      <c r="E481" s="305"/>
      <c r="F481" s="315" t="s">
        <v>1241</v>
      </c>
      <c r="G481" s="99">
        <f t="shared" si="75"/>
        <v>0</v>
      </c>
      <c r="H481" s="316"/>
      <c r="I481" s="150">
        <f t="shared" si="76"/>
        <v>0</v>
      </c>
      <c r="J481" s="151">
        <f t="shared" si="74"/>
        <v>0</v>
      </c>
      <c r="K481" s="317"/>
      <c r="L481" s="318"/>
      <c r="M481" s="319">
        <f t="shared" si="68"/>
        <v>0</v>
      </c>
      <c r="N481" s="320">
        <f t="shared" si="69"/>
        <v>0</v>
      </c>
      <c r="O481" s="158"/>
      <c r="P481" s="158"/>
      <c r="Q481" s="158"/>
      <c r="R481" s="158"/>
      <c r="S481" s="158"/>
      <c r="T481" s="321"/>
      <c r="U481" s="322"/>
      <c r="V481" s="322"/>
      <c r="W481" s="322"/>
      <c r="X481" s="323"/>
      <c r="Y481" s="321"/>
      <c r="Z481" s="322"/>
      <c r="AA481" s="322"/>
      <c r="AB481" s="324"/>
      <c r="AC481" s="43"/>
      <c r="AD481" s="44"/>
      <c r="AE481" s="44"/>
      <c r="AF481" s="45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47"/>
      <c r="AR481" s="48"/>
      <c r="AS481" s="47"/>
      <c r="AT481" s="47"/>
      <c r="AU481" s="47"/>
      <c r="AV481" s="47"/>
      <c r="AW481" s="49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50"/>
      <c r="BL481" s="178"/>
      <c r="BM481" s="178"/>
      <c r="BN481" s="178"/>
      <c r="BO481" s="46"/>
      <c r="BP481" s="46"/>
      <c r="BQ481" s="46"/>
      <c r="BR481" s="46"/>
      <c r="BS481" s="46"/>
      <c r="BT481" s="46"/>
      <c r="BU481" s="46"/>
      <c r="BV481" s="326"/>
      <c r="BW481" s="52">
        <f t="shared" si="73"/>
        <v>0</v>
      </c>
      <c r="BX481" s="53">
        <f t="shared" si="70"/>
        <v>0</v>
      </c>
      <c r="BY481" s="53">
        <f t="shared" si="71"/>
        <v>0</v>
      </c>
      <c r="BZ481" s="54"/>
      <c r="CA481" s="327"/>
      <c r="CB481" s="327"/>
      <c r="CC481" s="327"/>
      <c r="CD481" s="327"/>
      <c r="CE481" s="327"/>
      <c r="CF481" s="327"/>
      <c r="CG481" s="327"/>
      <c r="CH481" s="327"/>
      <c r="CI481" s="327"/>
      <c r="CJ481" s="327"/>
      <c r="CK481" s="327"/>
      <c r="CL481" s="327"/>
      <c r="CM481" s="327"/>
      <c r="CN481" s="327"/>
      <c r="CO481" s="261">
        <f t="shared" si="72"/>
        <v>0</v>
      </c>
      <c r="CP481" s="327"/>
      <c r="CQ481" s="327"/>
      <c r="CR481" s="327"/>
      <c r="CS481" s="327"/>
      <c r="CT481" s="327"/>
      <c r="CU481" s="327"/>
      <c r="CV481" s="327"/>
      <c r="CW481" s="327"/>
      <c r="CX481" s="327"/>
      <c r="CY481" s="327"/>
      <c r="CZ481" s="327"/>
      <c r="DA481" s="327"/>
      <c r="DB481" s="327"/>
      <c r="DC481" s="327"/>
      <c r="DD481" s="327"/>
      <c r="DE481" s="327"/>
      <c r="DF481" s="327"/>
      <c r="DG481" s="327"/>
      <c r="DH481" s="327"/>
      <c r="DI481" s="327"/>
      <c r="DJ481" s="327"/>
      <c r="DK481" s="327"/>
      <c r="DL481" s="327"/>
      <c r="DM481" s="327"/>
      <c r="DN481" s="327"/>
      <c r="DO481" s="327"/>
      <c r="DP481" s="327"/>
      <c r="DQ481" s="327"/>
      <c r="DR481" s="327"/>
      <c r="DS481" s="327"/>
      <c r="DT481" s="327"/>
      <c r="DU481" s="327"/>
      <c r="DV481" s="327"/>
      <c r="DW481" s="327"/>
      <c r="DX481" s="327"/>
      <c r="DY481" s="327"/>
      <c r="DZ481" s="327"/>
      <c r="EA481" s="327"/>
      <c r="EB481" s="327"/>
    </row>
    <row r="482" s="29" customFormat="1" customHeight="1" spans="1:132">
      <c r="A482" s="95"/>
      <c r="B482" s="95"/>
      <c r="C482" s="95"/>
      <c r="D482" s="314"/>
      <c r="E482" s="305"/>
      <c r="F482" s="315" t="s">
        <v>1242</v>
      </c>
      <c r="G482" s="99">
        <f t="shared" si="75"/>
        <v>0</v>
      </c>
      <c r="H482" s="316"/>
      <c r="I482" s="150">
        <f t="shared" si="76"/>
        <v>0</v>
      </c>
      <c r="J482" s="151">
        <f t="shared" si="74"/>
        <v>0</v>
      </c>
      <c r="K482" s="317"/>
      <c r="L482" s="318"/>
      <c r="M482" s="319">
        <f t="shared" si="68"/>
        <v>0</v>
      </c>
      <c r="N482" s="320">
        <f t="shared" si="69"/>
        <v>0</v>
      </c>
      <c r="O482" s="158"/>
      <c r="P482" s="158"/>
      <c r="Q482" s="158"/>
      <c r="R482" s="158"/>
      <c r="S482" s="158"/>
      <c r="T482" s="321"/>
      <c r="U482" s="322"/>
      <c r="V482" s="322"/>
      <c r="W482" s="322"/>
      <c r="X482" s="323"/>
      <c r="Y482" s="321"/>
      <c r="Z482" s="322"/>
      <c r="AA482" s="322"/>
      <c r="AB482" s="324"/>
      <c r="AC482" s="43"/>
      <c r="AD482" s="44"/>
      <c r="AE482" s="44"/>
      <c r="AF482" s="45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47"/>
      <c r="AR482" s="48"/>
      <c r="AS482" s="47"/>
      <c r="AT482" s="47"/>
      <c r="AU482" s="47"/>
      <c r="AV482" s="47"/>
      <c r="AW482" s="49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50"/>
      <c r="BL482" s="178"/>
      <c r="BM482" s="178"/>
      <c r="BN482" s="178"/>
      <c r="BO482" s="46"/>
      <c r="BP482" s="46"/>
      <c r="BQ482" s="46"/>
      <c r="BR482" s="46"/>
      <c r="BS482" s="46"/>
      <c r="BT482" s="46"/>
      <c r="BU482" s="46"/>
      <c r="BV482" s="326"/>
      <c r="BW482" s="52">
        <f t="shared" si="73"/>
        <v>0</v>
      </c>
      <c r="BX482" s="53">
        <f t="shared" si="70"/>
        <v>0</v>
      </c>
      <c r="BY482" s="53">
        <f t="shared" si="71"/>
        <v>0</v>
      </c>
      <c r="BZ482" s="54"/>
      <c r="CA482" s="327"/>
      <c r="CB482" s="327"/>
      <c r="CC482" s="327"/>
      <c r="CD482" s="327"/>
      <c r="CE482" s="327"/>
      <c r="CF482" s="327"/>
      <c r="CG482" s="327"/>
      <c r="CH482" s="327"/>
      <c r="CI482" s="327"/>
      <c r="CJ482" s="327"/>
      <c r="CK482" s="327"/>
      <c r="CL482" s="327"/>
      <c r="CM482" s="327"/>
      <c r="CN482" s="327"/>
      <c r="CO482" s="261">
        <f t="shared" si="72"/>
        <v>0</v>
      </c>
      <c r="CP482" s="327"/>
      <c r="CQ482" s="327"/>
      <c r="CR482" s="327"/>
      <c r="CS482" s="327"/>
      <c r="CT482" s="327"/>
      <c r="CU482" s="327"/>
      <c r="CV482" s="327"/>
      <c r="CW482" s="327"/>
      <c r="CX482" s="327"/>
      <c r="CY482" s="327"/>
      <c r="CZ482" s="327"/>
      <c r="DA482" s="327"/>
      <c r="DB482" s="327"/>
      <c r="DC482" s="327"/>
      <c r="DD482" s="327"/>
      <c r="DE482" s="327"/>
      <c r="DF482" s="327"/>
      <c r="DG482" s="327"/>
      <c r="DH482" s="327"/>
      <c r="DI482" s="327"/>
      <c r="DJ482" s="327"/>
      <c r="DK482" s="327"/>
      <c r="DL482" s="327"/>
      <c r="DM482" s="327"/>
      <c r="DN482" s="327"/>
      <c r="DO482" s="327"/>
      <c r="DP482" s="327"/>
      <c r="DQ482" s="327"/>
      <c r="DR482" s="327"/>
      <c r="DS482" s="327"/>
      <c r="DT482" s="327"/>
      <c r="DU482" s="327"/>
      <c r="DV482" s="327"/>
      <c r="DW482" s="327"/>
      <c r="DX482" s="327"/>
      <c r="DY482" s="327"/>
      <c r="DZ482" s="327"/>
      <c r="EA482" s="327"/>
      <c r="EB482" s="327"/>
    </row>
    <row r="483" s="29" customFormat="1" customHeight="1" spans="1:132">
      <c r="A483" s="95"/>
      <c r="B483" s="95"/>
      <c r="C483" s="95"/>
      <c r="D483" s="314"/>
      <c r="E483" s="305"/>
      <c r="F483" s="315" t="s">
        <v>1243</v>
      </c>
      <c r="G483" s="99">
        <f t="shared" si="75"/>
        <v>0</v>
      </c>
      <c r="H483" s="316"/>
      <c r="I483" s="150">
        <f t="shared" si="76"/>
        <v>0</v>
      </c>
      <c r="J483" s="151">
        <f t="shared" si="74"/>
        <v>0</v>
      </c>
      <c r="K483" s="317"/>
      <c r="L483" s="318"/>
      <c r="M483" s="319">
        <f t="shared" si="68"/>
        <v>0</v>
      </c>
      <c r="N483" s="320">
        <f t="shared" si="69"/>
        <v>0</v>
      </c>
      <c r="O483" s="158"/>
      <c r="P483" s="158"/>
      <c r="Q483" s="158"/>
      <c r="R483" s="158"/>
      <c r="S483" s="158"/>
      <c r="T483" s="321"/>
      <c r="U483" s="322"/>
      <c r="V483" s="322"/>
      <c r="W483" s="322"/>
      <c r="X483" s="323"/>
      <c r="Y483" s="321"/>
      <c r="Z483" s="322"/>
      <c r="AA483" s="322"/>
      <c r="AB483" s="324"/>
      <c r="AC483" s="43"/>
      <c r="AD483" s="44"/>
      <c r="AE483" s="44"/>
      <c r="AF483" s="45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47"/>
      <c r="AR483" s="48"/>
      <c r="AS483" s="47"/>
      <c r="AT483" s="47"/>
      <c r="AU483" s="47"/>
      <c r="AV483" s="47"/>
      <c r="AW483" s="49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50"/>
      <c r="BL483" s="178"/>
      <c r="BM483" s="178"/>
      <c r="BN483" s="178"/>
      <c r="BO483" s="46"/>
      <c r="BP483" s="46"/>
      <c r="BQ483" s="46"/>
      <c r="BR483" s="46"/>
      <c r="BS483" s="46"/>
      <c r="BT483" s="46"/>
      <c r="BU483" s="46"/>
      <c r="BV483" s="326"/>
      <c r="BW483" s="52">
        <f t="shared" si="73"/>
        <v>0</v>
      </c>
      <c r="BX483" s="53">
        <f t="shared" si="70"/>
        <v>0</v>
      </c>
      <c r="BY483" s="53">
        <f t="shared" si="71"/>
        <v>0</v>
      </c>
      <c r="BZ483" s="54"/>
      <c r="CA483" s="327"/>
      <c r="CB483" s="327"/>
      <c r="CC483" s="327"/>
      <c r="CD483" s="327"/>
      <c r="CE483" s="327"/>
      <c r="CF483" s="327"/>
      <c r="CG483" s="327"/>
      <c r="CH483" s="327"/>
      <c r="CI483" s="327"/>
      <c r="CJ483" s="327"/>
      <c r="CK483" s="327"/>
      <c r="CL483" s="327"/>
      <c r="CM483" s="327"/>
      <c r="CN483" s="327"/>
      <c r="CO483" s="261">
        <f t="shared" si="72"/>
        <v>0</v>
      </c>
      <c r="CP483" s="327"/>
      <c r="CQ483" s="327"/>
      <c r="CR483" s="327"/>
      <c r="CS483" s="327"/>
      <c r="CT483" s="327"/>
      <c r="CU483" s="327"/>
      <c r="CV483" s="327"/>
      <c r="CW483" s="327"/>
      <c r="CX483" s="327"/>
      <c r="CY483" s="327"/>
      <c r="CZ483" s="327"/>
      <c r="DA483" s="327"/>
      <c r="DB483" s="327"/>
      <c r="DC483" s="327"/>
      <c r="DD483" s="327"/>
      <c r="DE483" s="327"/>
      <c r="DF483" s="327"/>
      <c r="DG483" s="327"/>
      <c r="DH483" s="327"/>
      <c r="DI483" s="327"/>
      <c r="DJ483" s="327"/>
      <c r="DK483" s="327"/>
      <c r="DL483" s="327"/>
      <c r="DM483" s="327"/>
      <c r="DN483" s="327"/>
      <c r="DO483" s="327"/>
      <c r="DP483" s="327"/>
      <c r="DQ483" s="327"/>
      <c r="DR483" s="327"/>
      <c r="DS483" s="327"/>
      <c r="DT483" s="327"/>
      <c r="DU483" s="327"/>
      <c r="DV483" s="327"/>
      <c r="DW483" s="327"/>
      <c r="DX483" s="327"/>
      <c r="DY483" s="327"/>
      <c r="DZ483" s="327"/>
      <c r="EA483" s="327"/>
      <c r="EB483" s="327"/>
    </row>
    <row r="484" s="29" customFormat="1" customHeight="1" spans="1:132">
      <c r="A484" s="95"/>
      <c r="B484" s="95"/>
      <c r="C484" s="95"/>
      <c r="D484" s="314"/>
      <c r="E484" s="305"/>
      <c r="F484" s="315" t="s">
        <v>1244</v>
      </c>
      <c r="G484" s="99">
        <f t="shared" si="75"/>
        <v>0</v>
      </c>
      <c r="H484" s="316"/>
      <c r="I484" s="150">
        <f t="shared" si="76"/>
        <v>0</v>
      </c>
      <c r="J484" s="151">
        <f t="shared" si="74"/>
        <v>0</v>
      </c>
      <c r="K484" s="317"/>
      <c r="L484" s="318"/>
      <c r="M484" s="319">
        <f t="shared" si="68"/>
        <v>0</v>
      </c>
      <c r="N484" s="320">
        <f t="shared" si="69"/>
        <v>0</v>
      </c>
      <c r="O484" s="158"/>
      <c r="P484" s="158"/>
      <c r="Q484" s="158"/>
      <c r="R484" s="158"/>
      <c r="S484" s="158"/>
      <c r="T484" s="321"/>
      <c r="U484" s="322"/>
      <c r="V484" s="322"/>
      <c r="W484" s="322"/>
      <c r="X484" s="323"/>
      <c r="Y484" s="321"/>
      <c r="Z484" s="322"/>
      <c r="AA484" s="322"/>
      <c r="AB484" s="324"/>
      <c r="AC484" s="43"/>
      <c r="AD484" s="44"/>
      <c r="AE484" s="44"/>
      <c r="AF484" s="45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47"/>
      <c r="AR484" s="48"/>
      <c r="AS484" s="47"/>
      <c r="AT484" s="47"/>
      <c r="AU484" s="47"/>
      <c r="AV484" s="47"/>
      <c r="AW484" s="49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50"/>
      <c r="BL484" s="178"/>
      <c r="BM484" s="178"/>
      <c r="BN484" s="178"/>
      <c r="BO484" s="46"/>
      <c r="BP484" s="46"/>
      <c r="BQ484" s="46"/>
      <c r="BR484" s="46"/>
      <c r="BS484" s="46"/>
      <c r="BT484" s="46"/>
      <c r="BU484" s="46"/>
      <c r="BV484" s="326"/>
      <c r="BW484" s="52">
        <f t="shared" si="73"/>
        <v>0</v>
      </c>
      <c r="BX484" s="53">
        <f t="shared" si="70"/>
        <v>0</v>
      </c>
      <c r="BY484" s="53">
        <f t="shared" si="71"/>
        <v>0</v>
      </c>
      <c r="BZ484" s="54"/>
      <c r="CA484" s="327"/>
      <c r="CB484" s="327"/>
      <c r="CC484" s="327"/>
      <c r="CD484" s="327"/>
      <c r="CE484" s="327"/>
      <c r="CF484" s="327"/>
      <c r="CG484" s="327"/>
      <c r="CH484" s="327"/>
      <c r="CI484" s="327"/>
      <c r="CJ484" s="327"/>
      <c r="CK484" s="327"/>
      <c r="CL484" s="327"/>
      <c r="CM484" s="327"/>
      <c r="CN484" s="327"/>
      <c r="CO484" s="261">
        <f t="shared" si="72"/>
        <v>0</v>
      </c>
      <c r="CP484" s="327"/>
      <c r="CQ484" s="327"/>
      <c r="CR484" s="327"/>
      <c r="CS484" s="327"/>
      <c r="CT484" s="327"/>
      <c r="CU484" s="327"/>
      <c r="CV484" s="327"/>
      <c r="CW484" s="327"/>
      <c r="CX484" s="327"/>
      <c r="CY484" s="327"/>
      <c r="CZ484" s="327"/>
      <c r="DA484" s="327"/>
      <c r="DB484" s="327"/>
      <c r="DC484" s="327"/>
      <c r="DD484" s="327"/>
      <c r="DE484" s="327"/>
      <c r="DF484" s="327"/>
      <c r="DG484" s="327"/>
      <c r="DH484" s="327"/>
      <c r="DI484" s="327"/>
      <c r="DJ484" s="327"/>
      <c r="DK484" s="327"/>
      <c r="DL484" s="327"/>
      <c r="DM484" s="327"/>
      <c r="DN484" s="327"/>
      <c r="DO484" s="327"/>
      <c r="DP484" s="327"/>
      <c r="DQ484" s="327"/>
      <c r="DR484" s="327"/>
      <c r="DS484" s="327"/>
      <c r="DT484" s="327"/>
      <c r="DU484" s="327"/>
      <c r="DV484" s="327"/>
      <c r="DW484" s="327"/>
      <c r="DX484" s="327"/>
      <c r="DY484" s="327"/>
      <c r="DZ484" s="327"/>
      <c r="EA484" s="327"/>
      <c r="EB484" s="327"/>
    </row>
    <row r="485" s="29" customFormat="1" customHeight="1" spans="1:132">
      <c r="A485" s="95"/>
      <c r="B485" s="95"/>
      <c r="C485" s="95"/>
      <c r="D485" s="314"/>
      <c r="E485" s="305"/>
      <c r="F485" s="315" t="s">
        <v>1245</v>
      </c>
      <c r="G485" s="99">
        <f t="shared" si="75"/>
        <v>0</v>
      </c>
      <c r="H485" s="316"/>
      <c r="I485" s="150">
        <f t="shared" si="76"/>
        <v>0</v>
      </c>
      <c r="J485" s="151">
        <f t="shared" si="74"/>
        <v>0</v>
      </c>
      <c r="K485" s="317"/>
      <c r="L485" s="318"/>
      <c r="M485" s="319">
        <f t="shared" si="68"/>
        <v>0</v>
      </c>
      <c r="N485" s="320">
        <f t="shared" si="69"/>
        <v>0</v>
      </c>
      <c r="O485" s="158"/>
      <c r="P485" s="158"/>
      <c r="Q485" s="158"/>
      <c r="R485" s="158"/>
      <c r="S485" s="158"/>
      <c r="T485" s="321"/>
      <c r="U485" s="322"/>
      <c r="V485" s="322"/>
      <c r="W485" s="322"/>
      <c r="X485" s="323"/>
      <c r="Y485" s="321"/>
      <c r="Z485" s="322"/>
      <c r="AA485" s="322"/>
      <c r="AB485" s="324"/>
      <c r="AC485" s="43"/>
      <c r="AD485" s="44"/>
      <c r="AE485" s="44"/>
      <c r="AF485" s="45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47"/>
      <c r="AR485" s="48"/>
      <c r="AS485" s="47"/>
      <c r="AT485" s="47"/>
      <c r="AU485" s="47"/>
      <c r="AV485" s="47"/>
      <c r="AW485" s="49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50"/>
      <c r="BL485" s="178"/>
      <c r="BM485" s="178"/>
      <c r="BN485" s="178"/>
      <c r="BO485" s="46"/>
      <c r="BP485" s="46"/>
      <c r="BQ485" s="46"/>
      <c r="BR485" s="46"/>
      <c r="BS485" s="46"/>
      <c r="BT485" s="46"/>
      <c r="BU485" s="46"/>
      <c r="BV485" s="326"/>
      <c r="BW485" s="52">
        <f t="shared" si="73"/>
        <v>0</v>
      </c>
      <c r="BX485" s="53">
        <f t="shared" si="70"/>
        <v>0</v>
      </c>
      <c r="BY485" s="53">
        <f t="shared" si="71"/>
        <v>0</v>
      </c>
      <c r="BZ485" s="54"/>
      <c r="CA485" s="327"/>
      <c r="CB485" s="327"/>
      <c r="CC485" s="327"/>
      <c r="CD485" s="327"/>
      <c r="CE485" s="327"/>
      <c r="CF485" s="327"/>
      <c r="CG485" s="327"/>
      <c r="CH485" s="327"/>
      <c r="CI485" s="327"/>
      <c r="CJ485" s="327"/>
      <c r="CK485" s="327"/>
      <c r="CL485" s="327"/>
      <c r="CM485" s="327"/>
      <c r="CN485" s="327"/>
      <c r="CO485" s="261">
        <f t="shared" si="72"/>
        <v>0</v>
      </c>
      <c r="CP485" s="327"/>
      <c r="CQ485" s="327"/>
      <c r="CR485" s="327"/>
      <c r="CS485" s="327"/>
      <c r="CT485" s="327"/>
      <c r="CU485" s="327"/>
      <c r="CV485" s="327"/>
      <c r="CW485" s="327"/>
      <c r="CX485" s="327"/>
      <c r="CY485" s="327"/>
      <c r="CZ485" s="327"/>
      <c r="DA485" s="327"/>
      <c r="DB485" s="327"/>
      <c r="DC485" s="327"/>
      <c r="DD485" s="327"/>
      <c r="DE485" s="327"/>
      <c r="DF485" s="327"/>
      <c r="DG485" s="327"/>
      <c r="DH485" s="327"/>
      <c r="DI485" s="327"/>
      <c r="DJ485" s="327"/>
      <c r="DK485" s="327"/>
      <c r="DL485" s="327"/>
      <c r="DM485" s="327"/>
      <c r="DN485" s="327"/>
      <c r="DO485" s="327"/>
      <c r="DP485" s="327"/>
      <c r="DQ485" s="327"/>
      <c r="DR485" s="327"/>
      <c r="DS485" s="327"/>
      <c r="DT485" s="327"/>
      <c r="DU485" s="327"/>
      <c r="DV485" s="327"/>
      <c r="DW485" s="327"/>
      <c r="DX485" s="327"/>
      <c r="DY485" s="327"/>
      <c r="DZ485" s="327"/>
      <c r="EA485" s="327"/>
      <c r="EB485" s="327"/>
    </row>
    <row r="486" s="29" customFormat="1" customHeight="1" spans="1:132">
      <c r="A486" s="95"/>
      <c r="B486" s="95"/>
      <c r="C486" s="95"/>
      <c r="D486" s="314"/>
      <c r="E486" s="305"/>
      <c r="F486" s="315" t="s">
        <v>1246</v>
      </c>
      <c r="G486" s="99">
        <f t="shared" si="75"/>
        <v>0</v>
      </c>
      <c r="H486" s="316"/>
      <c r="I486" s="150">
        <f t="shared" si="76"/>
        <v>0</v>
      </c>
      <c r="J486" s="151">
        <f t="shared" si="74"/>
        <v>0</v>
      </c>
      <c r="K486" s="317"/>
      <c r="L486" s="318"/>
      <c r="M486" s="319">
        <f t="shared" si="68"/>
        <v>0</v>
      </c>
      <c r="N486" s="320">
        <f t="shared" si="69"/>
        <v>0</v>
      </c>
      <c r="O486" s="158"/>
      <c r="P486" s="158"/>
      <c r="Q486" s="158"/>
      <c r="R486" s="158"/>
      <c r="S486" s="158"/>
      <c r="T486" s="321"/>
      <c r="U486" s="322"/>
      <c r="V486" s="322"/>
      <c r="W486" s="322"/>
      <c r="X486" s="323"/>
      <c r="Y486" s="321"/>
      <c r="Z486" s="322"/>
      <c r="AA486" s="322"/>
      <c r="AB486" s="324"/>
      <c r="AC486" s="43"/>
      <c r="AD486" s="44"/>
      <c r="AE486" s="44"/>
      <c r="AF486" s="45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47"/>
      <c r="AR486" s="48"/>
      <c r="AS486" s="47"/>
      <c r="AT486" s="47"/>
      <c r="AU486" s="47"/>
      <c r="AV486" s="47"/>
      <c r="AW486" s="49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50"/>
      <c r="BL486" s="178"/>
      <c r="BM486" s="178"/>
      <c r="BN486" s="178"/>
      <c r="BO486" s="46"/>
      <c r="BP486" s="46"/>
      <c r="BQ486" s="46"/>
      <c r="BR486" s="46"/>
      <c r="BS486" s="46"/>
      <c r="BT486" s="46"/>
      <c r="BU486" s="46"/>
      <c r="BV486" s="326"/>
      <c r="BW486" s="52">
        <f t="shared" si="73"/>
        <v>0</v>
      </c>
      <c r="BX486" s="53">
        <f t="shared" si="70"/>
        <v>0</v>
      </c>
      <c r="BY486" s="53">
        <f t="shared" si="71"/>
        <v>0</v>
      </c>
      <c r="BZ486" s="54"/>
      <c r="CA486" s="327"/>
      <c r="CB486" s="327"/>
      <c r="CC486" s="327"/>
      <c r="CD486" s="327"/>
      <c r="CE486" s="327"/>
      <c r="CF486" s="327"/>
      <c r="CG486" s="327"/>
      <c r="CH486" s="327"/>
      <c r="CI486" s="327"/>
      <c r="CJ486" s="327"/>
      <c r="CK486" s="327"/>
      <c r="CL486" s="327"/>
      <c r="CM486" s="327"/>
      <c r="CN486" s="327"/>
      <c r="CO486" s="261">
        <f t="shared" si="72"/>
        <v>0</v>
      </c>
      <c r="CP486" s="327"/>
      <c r="CQ486" s="327"/>
      <c r="CR486" s="327"/>
      <c r="CS486" s="327"/>
      <c r="CT486" s="327"/>
      <c r="CU486" s="327"/>
      <c r="CV486" s="327"/>
      <c r="CW486" s="327"/>
      <c r="CX486" s="327"/>
      <c r="CY486" s="327"/>
      <c r="CZ486" s="327"/>
      <c r="DA486" s="327"/>
      <c r="DB486" s="327"/>
      <c r="DC486" s="327"/>
      <c r="DD486" s="327"/>
      <c r="DE486" s="327"/>
      <c r="DF486" s="327"/>
      <c r="DG486" s="327"/>
      <c r="DH486" s="327"/>
      <c r="DI486" s="327"/>
      <c r="DJ486" s="327"/>
      <c r="DK486" s="327"/>
      <c r="DL486" s="327"/>
      <c r="DM486" s="327"/>
      <c r="DN486" s="327"/>
      <c r="DO486" s="327"/>
      <c r="DP486" s="327"/>
      <c r="DQ486" s="327"/>
      <c r="DR486" s="327"/>
      <c r="DS486" s="327"/>
      <c r="DT486" s="327"/>
      <c r="DU486" s="327"/>
      <c r="DV486" s="327"/>
      <c r="DW486" s="327"/>
      <c r="DX486" s="327"/>
      <c r="DY486" s="327"/>
      <c r="DZ486" s="327"/>
      <c r="EA486" s="327"/>
      <c r="EB486" s="327"/>
    </row>
    <row r="487" s="29" customFormat="1" customHeight="1" spans="1:132">
      <c r="A487" s="95"/>
      <c r="B487" s="95"/>
      <c r="C487" s="95"/>
      <c r="D487" s="314"/>
      <c r="E487" s="305"/>
      <c r="F487" s="315" t="s">
        <v>1247</v>
      </c>
      <c r="G487" s="99">
        <f t="shared" si="75"/>
        <v>0</v>
      </c>
      <c r="H487" s="316"/>
      <c r="I487" s="150">
        <f t="shared" si="76"/>
        <v>0</v>
      </c>
      <c r="J487" s="151">
        <f t="shared" si="74"/>
        <v>0</v>
      </c>
      <c r="K487" s="317"/>
      <c r="L487" s="318"/>
      <c r="M487" s="319">
        <f t="shared" si="68"/>
        <v>0</v>
      </c>
      <c r="N487" s="320">
        <f t="shared" si="69"/>
        <v>0</v>
      </c>
      <c r="O487" s="158"/>
      <c r="P487" s="158"/>
      <c r="Q487" s="158"/>
      <c r="R487" s="158"/>
      <c r="S487" s="158"/>
      <c r="T487" s="321"/>
      <c r="U487" s="322"/>
      <c r="V487" s="322"/>
      <c r="W487" s="322"/>
      <c r="X487" s="323"/>
      <c r="Y487" s="321"/>
      <c r="Z487" s="322"/>
      <c r="AA487" s="322"/>
      <c r="AB487" s="324"/>
      <c r="AC487" s="43"/>
      <c r="AD487" s="44"/>
      <c r="AE487" s="44"/>
      <c r="AF487" s="45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47"/>
      <c r="AR487" s="48"/>
      <c r="AS487" s="47"/>
      <c r="AT487" s="47"/>
      <c r="AU487" s="47"/>
      <c r="AV487" s="47"/>
      <c r="AW487" s="49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50"/>
      <c r="BL487" s="178"/>
      <c r="BM487" s="178"/>
      <c r="BN487" s="178"/>
      <c r="BO487" s="46"/>
      <c r="BP487" s="46"/>
      <c r="BQ487" s="46"/>
      <c r="BR487" s="46"/>
      <c r="BS487" s="46"/>
      <c r="BT487" s="46"/>
      <c r="BU487" s="46"/>
      <c r="BV487" s="326"/>
      <c r="BW487" s="52">
        <f t="shared" si="73"/>
        <v>0</v>
      </c>
      <c r="BX487" s="53">
        <f>SUM(BL487:BV487)</f>
        <v>0</v>
      </c>
      <c r="BY487" s="53">
        <f>BX487+BW487</f>
        <v>0</v>
      </c>
      <c r="BZ487" s="54"/>
      <c r="CA487" s="327"/>
      <c r="CB487" s="327"/>
      <c r="CC487" s="327"/>
      <c r="CD487" s="327"/>
      <c r="CE487" s="327"/>
      <c r="CF487" s="327"/>
      <c r="CG487" s="327"/>
      <c r="CH487" s="327"/>
      <c r="CI487" s="327"/>
      <c r="CJ487" s="327"/>
      <c r="CK487" s="327"/>
      <c r="CL487" s="327"/>
      <c r="CM487" s="327"/>
      <c r="CN487" s="327"/>
      <c r="CO487" s="261">
        <f>BY487</f>
        <v>0</v>
      </c>
      <c r="CP487" s="327"/>
      <c r="CQ487" s="327"/>
      <c r="CR487" s="327"/>
      <c r="CS487" s="327"/>
      <c r="CT487" s="327"/>
      <c r="CU487" s="327"/>
      <c r="CV487" s="327"/>
      <c r="CW487" s="327"/>
      <c r="CX487" s="327"/>
      <c r="CY487" s="327"/>
      <c r="CZ487" s="327"/>
      <c r="DA487" s="327"/>
      <c r="DB487" s="327"/>
      <c r="DC487" s="327"/>
      <c r="DD487" s="327"/>
      <c r="DE487" s="327"/>
      <c r="DF487" s="327"/>
      <c r="DG487" s="327"/>
      <c r="DH487" s="327"/>
      <c r="DI487" s="327"/>
      <c r="DJ487" s="327"/>
      <c r="DK487" s="327"/>
      <c r="DL487" s="327"/>
      <c r="DM487" s="327"/>
      <c r="DN487" s="327"/>
      <c r="DO487" s="327"/>
      <c r="DP487" s="327"/>
      <c r="DQ487" s="327"/>
      <c r="DR487" s="327"/>
      <c r="DS487" s="327"/>
      <c r="DT487" s="327"/>
      <c r="DU487" s="327"/>
      <c r="DV487" s="327"/>
      <c r="DW487" s="327"/>
      <c r="DX487" s="327"/>
      <c r="DY487" s="327"/>
      <c r="DZ487" s="327"/>
      <c r="EA487" s="327"/>
      <c r="EB487" s="327"/>
    </row>
    <row r="488" s="29" customFormat="1" customHeight="1" spans="1:132">
      <c r="A488" s="95"/>
      <c r="B488" s="95"/>
      <c r="C488" s="95"/>
      <c r="D488" s="314"/>
      <c r="E488" s="305"/>
      <c r="F488" s="315" t="s">
        <v>1248</v>
      </c>
      <c r="G488" s="99">
        <f t="shared" si="75"/>
        <v>0</v>
      </c>
      <c r="H488" s="316"/>
      <c r="I488" s="150">
        <f t="shared" si="76"/>
        <v>0</v>
      </c>
      <c r="J488" s="151">
        <f t="shared" si="74"/>
        <v>0</v>
      </c>
      <c r="K488" s="317"/>
      <c r="L488" s="318"/>
      <c r="M488" s="319">
        <f>SUM(O488:X488)</f>
        <v>0</v>
      </c>
      <c r="N488" s="320">
        <f>SUM(Y488:AB488)</f>
        <v>0</v>
      </c>
      <c r="O488" s="158"/>
      <c r="P488" s="158"/>
      <c r="Q488" s="158"/>
      <c r="R488" s="158"/>
      <c r="S488" s="158"/>
      <c r="T488" s="321"/>
      <c r="U488" s="322"/>
      <c r="V488" s="322"/>
      <c r="W488" s="322"/>
      <c r="X488" s="323"/>
      <c r="Y488" s="321"/>
      <c r="Z488" s="322"/>
      <c r="AA488" s="322"/>
      <c r="AB488" s="324"/>
      <c r="AC488" s="43"/>
      <c r="AD488" s="44"/>
      <c r="AE488" s="44"/>
      <c r="AF488" s="45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47"/>
      <c r="AR488" s="48"/>
      <c r="AS488" s="47"/>
      <c r="AT488" s="47"/>
      <c r="AU488" s="47"/>
      <c r="AV488" s="47"/>
      <c r="AW488" s="49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50"/>
      <c r="BL488" s="178"/>
      <c r="BM488" s="178"/>
      <c r="BN488" s="46"/>
      <c r="BO488" s="46"/>
      <c r="BP488" s="46"/>
      <c r="BQ488" s="46"/>
      <c r="BR488" s="46"/>
      <c r="BS488" s="46"/>
      <c r="BT488" s="46"/>
      <c r="BU488" s="46"/>
      <c r="BV488" s="326"/>
      <c r="BW488" s="52">
        <f>SUM(AW487:BK487)</f>
        <v>0</v>
      </c>
      <c r="BX488" s="53">
        <f>SUM(BL488:BV488)</f>
        <v>0</v>
      </c>
      <c r="BY488" s="53">
        <f>BX488+BW488</f>
        <v>0</v>
      </c>
      <c r="BZ488" s="54"/>
      <c r="CA488" s="327"/>
      <c r="CB488" s="327"/>
      <c r="CC488" s="327"/>
      <c r="CD488" s="327"/>
      <c r="CE488" s="327"/>
      <c r="CF488" s="327"/>
      <c r="CG488" s="327"/>
      <c r="CH488" s="327"/>
      <c r="CI488" s="327"/>
      <c r="CJ488" s="327"/>
      <c r="CK488" s="327"/>
      <c r="CL488" s="327"/>
      <c r="CM488" s="327"/>
      <c r="CN488" s="327"/>
      <c r="CO488" s="261">
        <f>BY488</f>
        <v>0</v>
      </c>
      <c r="CP488" s="327"/>
      <c r="CQ488" s="327"/>
      <c r="CR488" s="327"/>
      <c r="CS488" s="327"/>
      <c r="CT488" s="327"/>
      <c r="CU488" s="327"/>
      <c r="CV488" s="327"/>
      <c r="CW488" s="327"/>
      <c r="CX488" s="327"/>
      <c r="CY488" s="327"/>
      <c r="CZ488" s="327"/>
      <c r="DA488" s="327"/>
      <c r="DB488" s="327"/>
      <c r="DC488" s="327"/>
      <c r="DD488" s="327"/>
      <c r="DE488" s="327"/>
      <c r="DF488" s="327"/>
      <c r="DG488" s="327"/>
      <c r="DH488" s="327"/>
      <c r="DI488" s="327"/>
      <c r="DJ488" s="327"/>
      <c r="DK488" s="327"/>
      <c r="DL488" s="327"/>
      <c r="DM488" s="327"/>
      <c r="DN488" s="327"/>
      <c r="DO488" s="327"/>
      <c r="DP488" s="327"/>
      <c r="DQ488" s="327"/>
      <c r="DR488" s="327"/>
      <c r="DS488" s="327"/>
      <c r="DT488" s="327"/>
      <c r="DU488" s="327"/>
      <c r="DV488" s="327"/>
      <c r="DW488" s="327"/>
      <c r="DX488" s="327"/>
      <c r="DY488" s="327"/>
      <c r="DZ488" s="327"/>
      <c r="EA488" s="327"/>
      <c r="EB488" s="327"/>
    </row>
    <row r="489" s="28" customFormat="1" customHeight="1" spans="1:132">
      <c r="A489" s="95"/>
      <c r="B489" s="95"/>
      <c r="C489" s="95"/>
      <c r="D489" s="31"/>
      <c r="E489" s="31"/>
      <c r="F489" s="32"/>
      <c r="G489" s="33"/>
      <c r="H489" s="34"/>
      <c r="I489" s="35"/>
      <c r="J489" s="36"/>
      <c r="K489" s="37"/>
      <c r="L489" s="36"/>
      <c r="M489" s="33"/>
      <c r="N489" s="38"/>
      <c r="O489" s="39"/>
      <c r="P489" s="39"/>
      <c r="Q489" s="39"/>
      <c r="R489" s="39"/>
      <c r="S489" s="39"/>
      <c r="T489" s="40"/>
      <c r="U489" s="39"/>
      <c r="V489" s="39"/>
      <c r="W489" s="39"/>
      <c r="X489" s="41"/>
      <c r="Y489" s="40"/>
      <c r="Z489" s="39"/>
      <c r="AA489" s="39"/>
      <c r="AB489" s="42"/>
      <c r="AC489" s="43"/>
      <c r="AD489" s="44"/>
      <c r="AE489" s="44"/>
      <c r="AF489" s="45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7"/>
      <c r="AR489" s="48"/>
      <c r="AS489" s="47"/>
      <c r="AT489" s="47"/>
      <c r="AU489" s="47"/>
      <c r="AV489" s="47"/>
      <c r="AW489" s="49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50"/>
      <c r="BL489" s="49"/>
      <c r="BM489" s="49"/>
      <c r="BN489" s="46"/>
      <c r="BO489" s="46"/>
      <c r="BP489" s="46"/>
      <c r="BQ489" s="46"/>
      <c r="BR489" s="46"/>
      <c r="BS489" s="46"/>
      <c r="BT489" s="46"/>
      <c r="BU489" s="46"/>
      <c r="BV489" s="51"/>
      <c r="BW489" s="52"/>
      <c r="BX489" s="53"/>
      <c r="BY489" s="53"/>
      <c r="BZ489" s="54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</row>
    <row r="490" s="28" customFormat="1" customHeight="1" spans="1:132">
      <c r="A490" s="95"/>
      <c r="B490" s="95"/>
      <c r="C490" s="95"/>
      <c r="D490" s="31"/>
      <c r="E490" s="31"/>
      <c r="F490" s="32"/>
      <c r="G490" s="33"/>
      <c r="H490" s="34"/>
      <c r="I490" s="35"/>
      <c r="J490" s="36"/>
      <c r="K490" s="37"/>
      <c r="L490" s="36"/>
      <c r="M490" s="33"/>
      <c r="N490" s="38"/>
      <c r="O490" s="39"/>
      <c r="P490" s="39"/>
      <c r="Q490" s="39"/>
      <c r="R490" s="39"/>
      <c r="S490" s="39"/>
      <c r="T490" s="40"/>
      <c r="U490" s="39"/>
      <c r="V490" s="39"/>
      <c r="W490" s="39"/>
      <c r="X490" s="41"/>
      <c r="Y490" s="40"/>
      <c r="Z490" s="39"/>
      <c r="AA490" s="39"/>
      <c r="AB490" s="42"/>
      <c r="AC490" s="43"/>
      <c r="AD490" s="44"/>
      <c r="AE490" s="44"/>
      <c r="AF490" s="45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7"/>
      <c r="AR490" s="48"/>
      <c r="AS490" s="47"/>
      <c r="AT490" s="47"/>
      <c r="AU490" s="47"/>
      <c r="AV490" s="47"/>
      <c r="AW490" s="49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50"/>
      <c r="BL490" s="49"/>
      <c r="BM490" s="49"/>
      <c r="BN490" s="46"/>
      <c r="BO490" s="46"/>
      <c r="BP490" s="46"/>
      <c r="BQ490" s="46"/>
      <c r="BR490" s="46"/>
      <c r="BS490" s="46"/>
      <c r="BT490" s="46"/>
      <c r="BU490" s="46"/>
      <c r="BV490" s="51"/>
      <c r="BW490" s="52"/>
      <c r="BX490" s="53"/>
      <c r="BY490" s="53"/>
      <c r="BZ490" s="54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</row>
    <row r="491" s="28" customFormat="1" customHeight="1" spans="1:132">
      <c r="A491" s="95"/>
      <c r="B491" s="95"/>
      <c r="C491" s="95"/>
      <c r="D491" s="31"/>
      <c r="E491" s="31"/>
      <c r="F491" s="32"/>
      <c r="G491" s="33"/>
      <c r="H491" s="34"/>
      <c r="I491" s="35"/>
      <c r="J491" s="36"/>
      <c r="K491" s="37"/>
      <c r="L491" s="36"/>
      <c r="M491" s="33"/>
      <c r="N491" s="38"/>
      <c r="O491" s="39"/>
      <c r="P491" s="39"/>
      <c r="Q491" s="39"/>
      <c r="R491" s="39"/>
      <c r="S491" s="39"/>
      <c r="T491" s="40"/>
      <c r="U491" s="39"/>
      <c r="V491" s="39"/>
      <c r="W491" s="39"/>
      <c r="X491" s="41"/>
      <c r="Y491" s="40"/>
      <c r="Z491" s="39"/>
      <c r="AA491" s="39"/>
      <c r="AB491" s="42"/>
      <c r="AC491" s="43"/>
      <c r="AD491" s="44"/>
      <c r="AE491" s="44"/>
      <c r="AF491" s="45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7"/>
      <c r="AR491" s="48"/>
      <c r="AS491" s="47"/>
      <c r="AT491" s="47"/>
      <c r="AU491" s="47"/>
      <c r="AV491" s="47"/>
      <c r="AW491" s="49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50"/>
      <c r="BL491" s="49"/>
      <c r="BM491" s="49"/>
      <c r="BN491" s="46"/>
      <c r="BO491" s="46"/>
      <c r="BP491" s="46"/>
      <c r="BQ491" s="46"/>
      <c r="BR491" s="46"/>
      <c r="BS491" s="46"/>
      <c r="BT491" s="46"/>
      <c r="BU491" s="46"/>
      <c r="BV491" s="51"/>
      <c r="BW491" s="52"/>
      <c r="BX491" s="53"/>
      <c r="BY491" s="53"/>
      <c r="BZ491" s="54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</row>
    <row r="492" s="28" customFormat="1" customHeight="1" spans="1:132">
      <c r="A492" s="95"/>
      <c r="B492" s="95"/>
      <c r="C492" s="95"/>
      <c r="D492" s="31"/>
      <c r="E492" s="31"/>
      <c r="F492" s="32"/>
      <c r="G492" s="33"/>
      <c r="H492" s="34"/>
      <c r="I492" s="35"/>
      <c r="J492" s="36"/>
      <c r="K492" s="37"/>
      <c r="L492" s="36"/>
      <c r="M492" s="33"/>
      <c r="N492" s="38"/>
      <c r="O492" s="39"/>
      <c r="P492" s="39"/>
      <c r="Q492" s="39"/>
      <c r="R492" s="39"/>
      <c r="S492" s="39"/>
      <c r="T492" s="40"/>
      <c r="U492" s="39"/>
      <c r="V492" s="39"/>
      <c r="W492" s="39"/>
      <c r="X492" s="41"/>
      <c r="Y492" s="40"/>
      <c r="Z492" s="39"/>
      <c r="AA492" s="39"/>
      <c r="AB492" s="42"/>
      <c r="AC492" s="43"/>
      <c r="AD492" s="44"/>
      <c r="AE492" s="44"/>
      <c r="AF492" s="45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7"/>
      <c r="AR492" s="48"/>
      <c r="AS492" s="47"/>
      <c r="AT492" s="47"/>
      <c r="AU492" s="47"/>
      <c r="AV492" s="47"/>
      <c r="AW492" s="49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50"/>
      <c r="BL492" s="49"/>
      <c r="BM492" s="49"/>
      <c r="BN492" s="46"/>
      <c r="BO492" s="46"/>
      <c r="BP492" s="46"/>
      <c r="BQ492" s="46"/>
      <c r="BR492" s="46"/>
      <c r="BS492" s="46"/>
      <c r="BT492" s="46"/>
      <c r="BU492" s="46"/>
      <c r="BV492" s="51"/>
      <c r="BW492" s="52"/>
      <c r="BX492" s="53"/>
      <c r="BY492" s="53"/>
      <c r="BZ492" s="54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</row>
    <row r="493" s="28" customFormat="1" customHeight="1" spans="1:132">
      <c r="A493" s="95"/>
      <c r="B493" s="95"/>
      <c r="C493" s="95"/>
      <c r="D493" s="31"/>
      <c r="E493" s="31"/>
      <c r="F493" s="32"/>
      <c r="G493" s="33"/>
      <c r="H493" s="34"/>
      <c r="I493" s="35"/>
      <c r="J493" s="36"/>
      <c r="K493" s="37"/>
      <c r="L493" s="36"/>
      <c r="M493" s="33"/>
      <c r="N493" s="38"/>
      <c r="O493" s="39"/>
      <c r="P493" s="39"/>
      <c r="Q493" s="39"/>
      <c r="R493" s="39"/>
      <c r="S493" s="39"/>
      <c r="T493" s="40"/>
      <c r="U493" s="39"/>
      <c r="V493" s="39"/>
      <c r="W493" s="39"/>
      <c r="X493" s="41"/>
      <c r="Y493" s="40"/>
      <c r="Z493" s="39"/>
      <c r="AA493" s="39"/>
      <c r="AB493" s="42"/>
      <c r="AC493" s="43"/>
      <c r="AD493" s="44"/>
      <c r="AE493" s="44"/>
      <c r="AF493" s="45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7"/>
      <c r="AR493" s="48"/>
      <c r="AS493" s="47"/>
      <c r="AT493" s="47"/>
      <c r="AU493" s="47"/>
      <c r="AV493" s="47"/>
      <c r="AW493" s="49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50"/>
      <c r="BL493" s="49"/>
      <c r="BM493" s="49"/>
      <c r="BN493" s="46"/>
      <c r="BO493" s="46"/>
      <c r="BP493" s="46"/>
      <c r="BQ493" s="46"/>
      <c r="BR493" s="46"/>
      <c r="BS493" s="46"/>
      <c r="BT493" s="46"/>
      <c r="BU493" s="46"/>
      <c r="BV493" s="51"/>
      <c r="BW493" s="52"/>
      <c r="BX493" s="53"/>
      <c r="BY493" s="53"/>
      <c r="BZ493" s="54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</row>
    <row r="494" s="28" customFormat="1" customHeight="1" spans="1:132">
      <c r="A494" s="95"/>
      <c r="B494" s="95"/>
      <c r="C494" s="95"/>
      <c r="D494" s="31"/>
      <c r="E494" s="31"/>
      <c r="F494" s="32"/>
      <c r="G494" s="33"/>
      <c r="H494" s="34"/>
      <c r="I494" s="35"/>
      <c r="J494" s="36"/>
      <c r="K494" s="37"/>
      <c r="L494" s="36"/>
      <c r="M494" s="33"/>
      <c r="N494" s="38"/>
      <c r="O494" s="39"/>
      <c r="P494" s="39"/>
      <c r="Q494" s="39"/>
      <c r="R494" s="39"/>
      <c r="S494" s="39"/>
      <c r="T494" s="40"/>
      <c r="U494" s="39"/>
      <c r="V494" s="39"/>
      <c r="W494" s="39"/>
      <c r="X494" s="41"/>
      <c r="Y494" s="40"/>
      <c r="Z494" s="39"/>
      <c r="AA494" s="39"/>
      <c r="AB494" s="42"/>
      <c r="AC494" s="43"/>
      <c r="AD494" s="44"/>
      <c r="AE494" s="44"/>
      <c r="AF494" s="45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7"/>
      <c r="AR494" s="48"/>
      <c r="AS494" s="47"/>
      <c r="AT494" s="47"/>
      <c r="AU494" s="47"/>
      <c r="AV494" s="47"/>
      <c r="AW494" s="49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50"/>
      <c r="BL494" s="49"/>
      <c r="BM494" s="49"/>
      <c r="BN494" s="46"/>
      <c r="BO494" s="46"/>
      <c r="BP494" s="46"/>
      <c r="BQ494" s="46"/>
      <c r="BR494" s="46"/>
      <c r="BS494" s="46"/>
      <c r="BT494" s="46"/>
      <c r="BU494" s="46"/>
      <c r="BV494" s="51"/>
      <c r="BW494" s="52"/>
      <c r="BX494" s="53"/>
      <c r="BY494" s="53"/>
      <c r="BZ494" s="54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</row>
    <row r="495" s="28" customFormat="1" customHeight="1" spans="1:132">
      <c r="A495" s="95"/>
      <c r="B495" s="95"/>
      <c r="C495" s="95"/>
      <c r="D495" s="31"/>
      <c r="E495" s="31"/>
      <c r="F495" s="32"/>
      <c r="G495" s="33"/>
      <c r="H495" s="34"/>
      <c r="I495" s="35"/>
      <c r="J495" s="36"/>
      <c r="K495" s="37"/>
      <c r="L495" s="36"/>
      <c r="M495" s="33"/>
      <c r="N495" s="38"/>
      <c r="O495" s="39"/>
      <c r="P495" s="39"/>
      <c r="Q495" s="39"/>
      <c r="R495" s="39"/>
      <c r="S495" s="39"/>
      <c r="T495" s="40"/>
      <c r="U495" s="39"/>
      <c r="V495" s="39"/>
      <c r="W495" s="39"/>
      <c r="X495" s="41"/>
      <c r="Y495" s="40"/>
      <c r="Z495" s="39"/>
      <c r="AA495" s="39"/>
      <c r="AB495" s="42"/>
      <c r="AC495" s="43"/>
      <c r="AD495" s="44"/>
      <c r="AE495" s="44"/>
      <c r="AF495" s="45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7"/>
      <c r="AR495" s="48"/>
      <c r="AS495" s="47"/>
      <c r="AT495" s="47"/>
      <c r="AU495" s="47"/>
      <c r="AV495" s="47"/>
      <c r="AW495" s="49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50"/>
      <c r="BL495" s="49"/>
      <c r="BM495" s="49"/>
      <c r="BN495" s="46"/>
      <c r="BO495" s="46"/>
      <c r="BP495" s="46"/>
      <c r="BQ495" s="46"/>
      <c r="BR495" s="46"/>
      <c r="BS495" s="46"/>
      <c r="BT495" s="46"/>
      <c r="BU495" s="46"/>
      <c r="BV495" s="51"/>
      <c r="BW495" s="52"/>
      <c r="BX495" s="53"/>
      <c r="BY495" s="53"/>
      <c r="BZ495" s="54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</row>
    <row r="496" s="28" customFormat="1" customHeight="1" spans="1:132">
      <c r="A496" s="95"/>
      <c r="B496" s="95"/>
      <c r="C496" s="95"/>
      <c r="D496" s="31"/>
      <c r="E496" s="31"/>
      <c r="F496" s="32"/>
      <c r="G496" s="33"/>
      <c r="H496" s="34"/>
      <c r="I496" s="35"/>
      <c r="J496" s="36"/>
      <c r="K496" s="37"/>
      <c r="L496" s="36"/>
      <c r="M496" s="33"/>
      <c r="N496" s="38"/>
      <c r="O496" s="39"/>
      <c r="P496" s="39"/>
      <c r="Q496" s="39"/>
      <c r="R496" s="39"/>
      <c r="S496" s="39"/>
      <c r="T496" s="40"/>
      <c r="U496" s="39"/>
      <c r="V496" s="39"/>
      <c r="W496" s="39"/>
      <c r="X496" s="41"/>
      <c r="Y496" s="40"/>
      <c r="Z496" s="39"/>
      <c r="AA496" s="39"/>
      <c r="AB496" s="42"/>
      <c r="AC496" s="43"/>
      <c r="AD496" s="44"/>
      <c r="AE496" s="44"/>
      <c r="AF496" s="45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7"/>
      <c r="AR496" s="48"/>
      <c r="AS496" s="47"/>
      <c r="AT496" s="47"/>
      <c r="AU496" s="47"/>
      <c r="AV496" s="47"/>
      <c r="AW496" s="49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50"/>
      <c r="BL496" s="49"/>
      <c r="BM496" s="49"/>
      <c r="BN496" s="46"/>
      <c r="BO496" s="46"/>
      <c r="BP496" s="46"/>
      <c r="BQ496" s="46"/>
      <c r="BR496" s="46"/>
      <c r="BS496" s="46"/>
      <c r="BT496" s="46"/>
      <c r="BU496" s="46"/>
      <c r="BV496" s="51"/>
      <c r="BW496" s="52"/>
      <c r="BX496" s="53"/>
      <c r="BY496" s="53"/>
      <c r="BZ496" s="54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</row>
    <row r="497" s="28" customFormat="1" customHeight="1" spans="1:132">
      <c r="A497" s="95"/>
      <c r="B497" s="95"/>
      <c r="C497" s="95"/>
      <c r="D497" s="31"/>
      <c r="E497" s="31"/>
      <c r="F497" s="32"/>
      <c r="G497" s="33"/>
      <c r="H497" s="34"/>
      <c r="I497" s="35"/>
      <c r="J497" s="36"/>
      <c r="K497" s="37"/>
      <c r="L497" s="36"/>
      <c r="M497" s="33"/>
      <c r="N497" s="38"/>
      <c r="O497" s="39"/>
      <c r="P497" s="39"/>
      <c r="Q497" s="39"/>
      <c r="R497" s="39"/>
      <c r="S497" s="39"/>
      <c r="T497" s="40"/>
      <c r="U497" s="39"/>
      <c r="V497" s="39"/>
      <c r="W497" s="39"/>
      <c r="X497" s="41"/>
      <c r="Y497" s="40"/>
      <c r="Z497" s="39"/>
      <c r="AA497" s="39"/>
      <c r="AB497" s="42"/>
      <c r="AC497" s="43"/>
      <c r="AD497" s="44"/>
      <c r="AE497" s="44"/>
      <c r="AF497" s="45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7"/>
      <c r="AR497" s="48"/>
      <c r="AS497" s="47"/>
      <c r="AT497" s="47"/>
      <c r="AU497" s="47"/>
      <c r="AV497" s="47"/>
      <c r="AW497" s="49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50"/>
      <c r="BL497" s="49"/>
      <c r="BM497" s="49"/>
      <c r="BN497" s="46"/>
      <c r="BO497" s="46"/>
      <c r="BP497" s="46"/>
      <c r="BQ497" s="46"/>
      <c r="BR497" s="46"/>
      <c r="BS497" s="46"/>
      <c r="BT497" s="46"/>
      <c r="BU497" s="46"/>
      <c r="BV497" s="51"/>
      <c r="BW497" s="52"/>
      <c r="BX497" s="53"/>
      <c r="BY497" s="53"/>
      <c r="BZ497" s="54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</row>
    <row r="498" s="28" customFormat="1" customHeight="1" spans="1:132">
      <c r="A498" s="95"/>
      <c r="B498" s="95"/>
      <c r="C498" s="95"/>
      <c r="D498" s="31"/>
      <c r="E498" s="31"/>
      <c r="F498" s="32"/>
      <c r="G498" s="33"/>
      <c r="H498" s="34"/>
      <c r="I498" s="35"/>
      <c r="J498" s="36"/>
      <c r="K498" s="37"/>
      <c r="L498" s="36"/>
      <c r="M498" s="33"/>
      <c r="N498" s="38"/>
      <c r="O498" s="39"/>
      <c r="P498" s="39"/>
      <c r="Q498" s="39"/>
      <c r="R498" s="39"/>
      <c r="S498" s="39"/>
      <c r="T498" s="40"/>
      <c r="U498" s="39"/>
      <c r="V498" s="39"/>
      <c r="W498" s="39"/>
      <c r="X498" s="41"/>
      <c r="Y498" s="40"/>
      <c r="Z498" s="39"/>
      <c r="AA498" s="39"/>
      <c r="AB498" s="42"/>
      <c r="AC498" s="43"/>
      <c r="AD498" s="44"/>
      <c r="AE498" s="44"/>
      <c r="AF498" s="45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7"/>
      <c r="AR498" s="48"/>
      <c r="AS498" s="47"/>
      <c r="AT498" s="47"/>
      <c r="AU498" s="47"/>
      <c r="AV498" s="47"/>
      <c r="AW498" s="49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50"/>
      <c r="BL498" s="49"/>
      <c r="BM498" s="49"/>
      <c r="BN498" s="46"/>
      <c r="BO498" s="46"/>
      <c r="BP498" s="46"/>
      <c r="BQ498" s="46"/>
      <c r="BR498" s="46"/>
      <c r="BS498" s="46"/>
      <c r="BT498" s="46"/>
      <c r="BU498" s="46"/>
      <c r="BV498" s="51"/>
      <c r="BW498" s="52"/>
      <c r="BX498" s="53"/>
      <c r="BY498" s="53"/>
      <c r="BZ498" s="54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</row>
    <row r="499" s="28" customFormat="1" customHeight="1" spans="1:132">
      <c r="A499" s="95"/>
      <c r="B499" s="95"/>
      <c r="C499" s="95"/>
      <c r="D499" s="31"/>
      <c r="E499" s="31"/>
      <c r="F499" s="32"/>
      <c r="G499" s="33"/>
      <c r="H499" s="34"/>
      <c r="I499" s="35"/>
      <c r="J499" s="36"/>
      <c r="K499" s="37"/>
      <c r="L499" s="36"/>
      <c r="M499" s="33"/>
      <c r="N499" s="38"/>
      <c r="O499" s="39"/>
      <c r="P499" s="39"/>
      <c r="Q499" s="39"/>
      <c r="R499" s="39"/>
      <c r="S499" s="39"/>
      <c r="T499" s="40"/>
      <c r="U499" s="39"/>
      <c r="V499" s="39"/>
      <c r="W499" s="39"/>
      <c r="X499" s="41"/>
      <c r="Y499" s="40"/>
      <c r="Z499" s="39"/>
      <c r="AA499" s="39"/>
      <c r="AB499" s="42"/>
      <c r="AC499" s="43"/>
      <c r="AD499" s="44"/>
      <c r="AE499" s="44"/>
      <c r="AF499" s="45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7"/>
      <c r="AR499" s="48"/>
      <c r="AS499" s="47"/>
      <c r="AT499" s="47"/>
      <c r="AU499" s="47"/>
      <c r="AV499" s="47"/>
      <c r="AW499" s="49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50"/>
      <c r="BL499" s="49"/>
      <c r="BM499" s="49"/>
      <c r="BN499" s="46"/>
      <c r="BO499" s="46"/>
      <c r="BP499" s="46"/>
      <c r="BQ499" s="46"/>
      <c r="BR499" s="46"/>
      <c r="BS499" s="46"/>
      <c r="BT499" s="46"/>
      <c r="BU499" s="46"/>
      <c r="BV499" s="51"/>
      <c r="BW499" s="52"/>
      <c r="BX499" s="53"/>
      <c r="BY499" s="53"/>
      <c r="BZ499" s="54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</row>
    <row r="500" s="28" customFormat="1" customHeight="1" spans="1:132">
      <c r="A500" s="95"/>
      <c r="B500" s="95"/>
      <c r="C500" s="95"/>
      <c r="D500" s="31"/>
      <c r="E500" s="31"/>
      <c r="F500" s="32"/>
      <c r="G500" s="33"/>
      <c r="H500" s="34"/>
      <c r="I500" s="35"/>
      <c r="J500" s="36"/>
      <c r="K500" s="37"/>
      <c r="L500" s="36"/>
      <c r="M500" s="33"/>
      <c r="N500" s="38"/>
      <c r="O500" s="39"/>
      <c r="P500" s="39"/>
      <c r="Q500" s="39"/>
      <c r="R500" s="39"/>
      <c r="S500" s="39"/>
      <c r="T500" s="40"/>
      <c r="U500" s="39"/>
      <c r="V500" s="39"/>
      <c r="W500" s="39"/>
      <c r="X500" s="41"/>
      <c r="Y500" s="40"/>
      <c r="Z500" s="39"/>
      <c r="AA500" s="39"/>
      <c r="AB500" s="42"/>
      <c r="AC500" s="43"/>
      <c r="AD500" s="44"/>
      <c r="AE500" s="44"/>
      <c r="AF500" s="45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7"/>
      <c r="AR500" s="48"/>
      <c r="AS500" s="47"/>
      <c r="AT500" s="47"/>
      <c r="AU500" s="47"/>
      <c r="AV500" s="47"/>
      <c r="AW500" s="49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50"/>
      <c r="BL500" s="49"/>
      <c r="BM500" s="49"/>
      <c r="BN500" s="46"/>
      <c r="BO500" s="46"/>
      <c r="BP500" s="46"/>
      <c r="BQ500" s="46"/>
      <c r="BR500" s="46"/>
      <c r="BS500" s="46"/>
      <c r="BT500" s="46"/>
      <c r="BU500" s="46"/>
      <c r="BV500" s="51"/>
      <c r="BW500" s="52"/>
      <c r="BX500" s="53"/>
      <c r="BY500" s="53"/>
      <c r="BZ500" s="54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</row>
    <row r="501" s="28" customFormat="1" customHeight="1" spans="1:132">
      <c r="A501" s="95"/>
      <c r="B501" s="95"/>
      <c r="C501" s="95"/>
      <c r="D501" s="31"/>
      <c r="E501" s="31"/>
      <c r="F501" s="32"/>
      <c r="G501" s="33"/>
      <c r="H501" s="34"/>
      <c r="I501" s="35"/>
      <c r="J501" s="36"/>
      <c r="K501" s="37"/>
      <c r="L501" s="36"/>
      <c r="M501" s="33"/>
      <c r="N501" s="38"/>
      <c r="O501" s="39"/>
      <c r="P501" s="39"/>
      <c r="Q501" s="39"/>
      <c r="R501" s="39"/>
      <c r="S501" s="39"/>
      <c r="T501" s="40"/>
      <c r="U501" s="39"/>
      <c r="V501" s="39"/>
      <c r="W501" s="39"/>
      <c r="X501" s="41"/>
      <c r="Y501" s="40"/>
      <c r="Z501" s="39"/>
      <c r="AA501" s="39"/>
      <c r="AB501" s="42"/>
      <c r="AC501" s="43"/>
      <c r="AD501" s="44"/>
      <c r="AE501" s="44"/>
      <c r="AF501" s="45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7"/>
      <c r="AR501" s="48"/>
      <c r="AS501" s="47"/>
      <c r="AT501" s="47"/>
      <c r="AU501" s="47"/>
      <c r="AV501" s="47"/>
      <c r="AW501" s="49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50"/>
      <c r="BL501" s="49"/>
      <c r="BM501" s="49"/>
      <c r="BN501" s="46"/>
      <c r="BO501" s="46"/>
      <c r="BP501" s="46"/>
      <c r="BQ501" s="46"/>
      <c r="BR501" s="46"/>
      <c r="BS501" s="46"/>
      <c r="BT501" s="46"/>
      <c r="BU501" s="46"/>
      <c r="BV501" s="51"/>
      <c r="BW501" s="52"/>
      <c r="BX501" s="53"/>
      <c r="BY501" s="53"/>
      <c r="BZ501" s="54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</row>
    <row r="502" s="28" customFormat="1" customHeight="1" spans="1:132">
      <c r="A502" s="95"/>
      <c r="B502" s="95"/>
      <c r="C502" s="95"/>
      <c r="D502" s="31"/>
      <c r="E502" s="31"/>
      <c r="F502" s="32"/>
      <c r="G502" s="33"/>
      <c r="H502" s="34"/>
      <c r="I502" s="35"/>
      <c r="J502" s="36"/>
      <c r="K502" s="37"/>
      <c r="L502" s="36"/>
      <c r="M502" s="33"/>
      <c r="N502" s="38"/>
      <c r="O502" s="39"/>
      <c r="P502" s="39"/>
      <c r="Q502" s="39"/>
      <c r="R502" s="39"/>
      <c r="S502" s="39"/>
      <c r="T502" s="40"/>
      <c r="U502" s="39"/>
      <c r="V502" s="39"/>
      <c r="W502" s="39"/>
      <c r="X502" s="41"/>
      <c r="Y502" s="40"/>
      <c r="Z502" s="39"/>
      <c r="AA502" s="39"/>
      <c r="AB502" s="42"/>
      <c r="AC502" s="43"/>
      <c r="AD502" s="44"/>
      <c r="AE502" s="44"/>
      <c r="AF502" s="45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7"/>
      <c r="AR502" s="48"/>
      <c r="AS502" s="47"/>
      <c r="AT502" s="47"/>
      <c r="AU502" s="47"/>
      <c r="AV502" s="47"/>
      <c r="AW502" s="49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50"/>
      <c r="BL502" s="49"/>
      <c r="BM502" s="49"/>
      <c r="BN502" s="46"/>
      <c r="BO502" s="46"/>
      <c r="BP502" s="46"/>
      <c r="BQ502" s="46"/>
      <c r="BR502" s="46"/>
      <c r="BS502" s="46"/>
      <c r="BT502" s="46"/>
      <c r="BU502" s="46"/>
      <c r="BV502" s="51"/>
      <c r="BW502" s="52"/>
      <c r="BX502" s="53"/>
      <c r="BY502" s="53"/>
      <c r="BZ502" s="54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</row>
    <row r="503" s="28" customFormat="1" customHeight="1" spans="1:132">
      <c r="A503" s="95"/>
      <c r="B503" s="95"/>
      <c r="C503" s="95"/>
      <c r="D503" s="31"/>
      <c r="E503" s="31"/>
      <c r="F503" s="32"/>
      <c r="G503" s="33"/>
      <c r="H503" s="34"/>
      <c r="I503" s="35"/>
      <c r="J503" s="36"/>
      <c r="K503" s="37"/>
      <c r="L503" s="36"/>
      <c r="M503" s="33"/>
      <c r="N503" s="38"/>
      <c r="O503" s="39"/>
      <c r="P503" s="39"/>
      <c r="Q503" s="39"/>
      <c r="R503" s="39"/>
      <c r="S503" s="39"/>
      <c r="T503" s="40"/>
      <c r="U503" s="39"/>
      <c r="V503" s="39"/>
      <c r="W503" s="39"/>
      <c r="X503" s="41"/>
      <c r="Y503" s="40"/>
      <c r="Z503" s="39"/>
      <c r="AA503" s="39"/>
      <c r="AB503" s="42"/>
      <c r="AC503" s="43"/>
      <c r="AD503" s="44"/>
      <c r="AE503" s="44"/>
      <c r="AF503" s="45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7"/>
      <c r="AR503" s="48"/>
      <c r="AS503" s="47"/>
      <c r="AT503" s="47"/>
      <c r="AU503" s="47"/>
      <c r="AV503" s="47"/>
      <c r="AW503" s="49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50"/>
      <c r="BL503" s="49"/>
      <c r="BM503" s="49"/>
      <c r="BN503" s="46"/>
      <c r="BO503" s="46"/>
      <c r="BP503" s="46"/>
      <c r="BQ503" s="46"/>
      <c r="BR503" s="46"/>
      <c r="BS503" s="46"/>
      <c r="BT503" s="46"/>
      <c r="BU503" s="46"/>
      <c r="BV503" s="51"/>
      <c r="BW503" s="52"/>
      <c r="BX503" s="53"/>
      <c r="BY503" s="53"/>
      <c r="BZ503" s="54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</row>
    <row r="504" s="28" customFormat="1" customHeight="1" spans="1:132">
      <c r="A504" s="95"/>
      <c r="B504" s="95"/>
      <c r="C504" s="95"/>
      <c r="D504" s="31"/>
      <c r="E504" s="31"/>
      <c r="F504" s="32"/>
      <c r="G504" s="33"/>
      <c r="H504" s="34"/>
      <c r="I504" s="35"/>
      <c r="J504" s="36"/>
      <c r="K504" s="37"/>
      <c r="L504" s="36"/>
      <c r="M504" s="33"/>
      <c r="N504" s="38"/>
      <c r="O504" s="39"/>
      <c r="P504" s="39"/>
      <c r="Q504" s="39"/>
      <c r="R504" s="39"/>
      <c r="S504" s="39"/>
      <c r="T504" s="40"/>
      <c r="U504" s="39"/>
      <c r="V504" s="39"/>
      <c r="W504" s="39"/>
      <c r="X504" s="41"/>
      <c r="Y504" s="40"/>
      <c r="Z504" s="39"/>
      <c r="AA504" s="39"/>
      <c r="AB504" s="42"/>
      <c r="AC504" s="43"/>
      <c r="AD504" s="44"/>
      <c r="AE504" s="44"/>
      <c r="AF504" s="45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7"/>
      <c r="AR504" s="48"/>
      <c r="AS504" s="47"/>
      <c r="AT504" s="47"/>
      <c r="AU504" s="47"/>
      <c r="AV504" s="47"/>
      <c r="AW504" s="49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50"/>
      <c r="BL504" s="49"/>
      <c r="BM504" s="49"/>
      <c r="BN504" s="46"/>
      <c r="BO504" s="46"/>
      <c r="BP504" s="46"/>
      <c r="BQ504" s="46"/>
      <c r="BR504" s="46"/>
      <c r="BS504" s="46"/>
      <c r="BT504" s="46"/>
      <c r="BU504" s="46"/>
      <c r="BV504" s="51"/>
      <c r="BW504" s="52"/>
      <c r="BX504" s="53"/>
      <c r="BY504" s="53"/>
      <c r="BZ504" s="54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</row>
    <row r="505" s="28" customFormat="1" customHeight="1" spans="1:132">
      <c r="A505" s="95"/>
      <c r="B505" s="95"/>
      <c r="C505" s="95"/>
      <c r="D505" s="31"/>
      <c r="E505" s="31"/>
      <c r="F505" s="32"/>
      <c r="G505" s="33"/>
      <c r="H505" s="34"/>
      <c r="I505" s="35"/>
      <c r="J505" s="36"/>
      <c r="K505" s="37"/>
      <c r="L505" s="36"/>
      <c r="M505" s="33"/>
      <c r="N505" s="38"/>
      <c r="O505" s="39"/>
      <c r="P505" s="39"/>
      <c r="Q505" s="39"/>
      <c r="R505" s="39"/>
      <c r="S505" s="39"/>
      <c r="T505" s="40"/>
      <c r="U505" s="39"/>
      <c r="V505" s="39"/>
      <c r="W505" s="39"/>
      <c r="X505" s="41"/>
      <c r="Y505" s="40"/>
      <c r="Z505" s="39"/>
      <c r="AA505" s="39"/>
      <c r="AB505" s="42"/>
      <c r="AC505" s="43"/>
      <c r="AD505" s="44"/>
      <c r="AE505" s="44"/>
      <c r="AF505" s="45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7"/>
      <c r="AR505" s="48"/>
      <c r="AS505" s="47"/>
      <c r="AT505" s="47"/>
      <c r="AU505" s="47"/>
      <c r="AV505" s="47"/>
      <c r="AW505" s="49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50"/>
      <c r="BL505" s="49"/>
      <c r="BM505" s="49"/>
      <c r="BN505" s="46"/>
      <c r="BO505" s="46"/>
      <c r="BP505" s="46"/>
      <c r="BQ505" s="46"/>
      <c r="BR505" s="46"/>
      <c r="BS505" s="46"/>
      <c r="BT505" s="46"/>
      <c r="BU505" s="46"/>
      <c r="BV505" s="51"/>
      <c r="BW505" s="52"/>
      <c r="BX505" s="53"/>
      <c r="BY505" s="53"/>
      <c r="BZ505" s="54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</row>
  </sheetData>
  <autoFilter ref="A8:XFD488">
    <extLst/>
  </autoFilter>
  <mergeCells count="9">
    <mergeCell ref="K6:L6"/>
    <mergeCell ref="D6:D7"/>
    <mergeCell ref="F6:F7"/>
    <mergeCell ref="G6:G7"/>
    <mergeCell ref="H6:H7"/>
    <mergeCell ref="I6:I7"/>
    <mergeCell ref="J6:J7"/>
    <mergeCell ref="BK5:BK7"/>
    <mergeCell ref="BV5:BV7"/>
  </mergeCells>
  <conditionalFormatting sqref="G$1:G$1048576">
    <cfRule type="cellIs" dxfId="1" priority="1" operator="lessThan">
      <formula>0</formula>
    </cfRule>
  </conditionalFormatting>
  <conditionalFormatting sqref="I9:I488">
    <cfRule type="cellIs" dxfId="0" priority="2" operator="lessThanOrEqual">
      <formula>0</formula>
    </cfRule>
  </conditionalFormatting>
  <conditionalFormatting sqref="J9:J488">
    <cfRule type="cellIs" dxfId="0" priority="3" operator="lessThanOrEqual">
      <formula>0</formula>
    </cfRule>
  </conditionalFormatting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69"/>
  <sheetViews>
    <sheetView workbookViewId="0">
      <selection activeCell="D12" sqref="D12"/>
    </sheetView>
  </sheetViews>
  <sheetFormatPr defaultColWidth="9" defaultRowHeight="22" customHeight="1" outlineLevelCol="5"/>
  <cols>
    <col min="1" max="1" width="21.3333333333333" style="4" customWidth="1"/>
    <col min="2" max="2" width="24.2916666666667" style="5" customWidth="1"/>
    <col min="3" max="6" width="24.925" style="2" customWidth="1"/>
  </cols>
  <sheetData>
    <row r="1" s="1" customFormat="1" ht="18" customHeight="1" spans="1:6">
      <c r="A1" s="6" t="s">
        <v>0</v>
      </c>
      <c r="B1" s="7" t="s">
        <v>2577</v>
      </c>
      <c r="C1" s="7" t="s">
        <v>3952</v>
      </c>
      <c r="D1" s="7" t="s">
        <v>3953</v>
      </c>
      <c r="E1" s="7" t="s">
        <v>3954</v>
      </c>
      <c r="F1" s="7" t="s">
        <v>3955</v>
      </c>
    </row>
    <row r="2" s="2" customFormat="1" customHeight="1" spans="1:2">
      <c r="A2" s="8" t="s">
        <v>2260</v>
      </c>
      <c r="B2" s="9" t="s">
        <v>875</v>
      </c>
    </row>
    <row r="3" s="2" customFormat="1" customHeight="1" spans="1:2">
      <c r="A3" s="8" t="s">
        <v>2261</v>
      </c>
      <c r="B3" s="9" t="s">
        <v>875</v>
      </c>
    </row>
    <row r="4" s="2" customFormat="1" customHeight="1" spans="1:2">
      <c r="A4" s="8" t="s">
        <v>2262</v>
      </c>
      <c r="B4" s="9" t="s">
        <v>875</v>
      </c>
    </row>
    <row r="5" s="2" customFormat="1" customHeight="1" spans="1:2">
      <c r="A5" s="8" t="s">
        <v>2263</v>
      </c>
      <c r="B5" s="9" t="s">
        <v>846</v>
      </c>
    </row>
    <row r="6" s="2" customFormat="1" customHeight="1" spans="1:2">
      <c r="A6" s="8" t="s">
        <v>2264</v>
      </c>
      <c r="B6" s="9" t="s">
        <v>875</v>
      </c>
    </row>
    <row r="7" s="2" customFormat="1" customHeight="1" spans="1:2">
      <c r="A7" s="8" t="s">
        <v>2265</v>
      </c>
      <c r="B7" s="9" t="s">
        <v>875</v>
      </c>
    </row>
    <row r="8" s="2" customFormat="1" customHeight="1" spans="1:2">
      <c r="A8" s="8" t="s">
        <v>2266</v>
      </c>
      <c r="B8" s="9" t="s">
        <v>875</v>
      </c>
    </row>
    <row r="9" s="2" customFormat="1" customHeight="1" spans="1:2">
      <c r="A9" s="8" t="s">
        <v>2267</v>
      </c>
      <c r="B9" s="9" t="s">
        <v>846</v>
      </c>
    </row>
    <row r="10" s="2" customFormat="1" customHeight="1" spans="1:2">
      <c r="A10" s="8" t="s">
        <v>2268</v>
      </c>
      <c r="B10" s="9" t="s">
        <v>846</v>
      </c>
    </row>
    <row r="11" s="2" customFormat="1" customHeight="1" spans="1:2">
      <c r="A11" s="8" t="s">
        <v>2269</v>
      </c>
      <c r="B11" s="9" t="s">
        <v>875</v>
      </c>
    </row>
    <row r="12" s="2" customFormat="1" customHeight="1" spans="1:2">
      <c r="A12" s="8" t="s">
        <v>2270</v>
      </c>
      <c r="B12" s="9" t="s">
        <v>846</v>
      </c>
    </row>
    <row r="13" s="2" customFormat="1" customHeight="1" spans="1:2">
      <c r="A13" s="8" t="s">
        <v>2325</v>
      </c>
      <c r="B13" s="9" t="s">
        <v>846</v>
      </c>
    </row>
    <row r="14" s="2" customFormat="1" customHeight="1" spans="1:2">
      <c r="A14" s="8" t="s">
        <v>2324</v>
      </c>
      <c r="B14" s="9" t="s">
        <v>846</v>
      </c>
    </row>
    <row r="15" s="2" customFormat="1" customHeight="1" spans="1:2">
      <c r="A15" s="8" t="s">
        <v>2313</v>
      </c>
      <c r="B15" s="9" t="s">
        <v>846</v>
      </c>
    </row>
    <row r="16" s="2" customFormat="1" customHeight="1" spans="1:2">
      <c r="A16" s="8" t="s">
        <v>2323</v>
      </c>
      <c r="B16" s="9" t="s">
        <v>846</v>
      </c>
    </row>
    <row r="17" s="2" customFormat="1" customHeight="1" spans="1:2">
      <c r="A17" s="8" t="s">
        <v>2322</v>
      </c>
      <c r="B17" s="9" t="s">
        <v>3956</v>
      </c>
    </row>
    <row r="18" s="2" customFormat="1" customHeight="1" spans="1:2">
      <c r="A18" s="8" t="s">
        <v>2348</v>
      </c>
      <c r="B18" s="9" t="s">
        <v>846</v>
      </c>
    </row>
    <row r="19" s="2" customFormat="1" customHeight="1" spans="1:2">
      <c r="A19" s="8" t="s">
        <v>2274</v>
      </c>
      <c r="B19" s="9" t="s">
        <v>898</v>
      </c>
    </row>
    <row r="20" s="2" customFormat="1" customHeight="1" spans="1:2">
      <c r="A20" s="8" t="s">
        <v>2275</v>
      </c>
      <c r="B20" s="9" t="s">
        <v>898</v>
      </c>
    </row>
    <row r="21" s="2" customFormat="1" customHeight="1" spans="1:2">
      <c r="A21" s="8" t="s">
        <v>2276</v>
      </c>
      <c r="B21" s="9" t="s">
        <v>898</v>
      </c>
    </row>
    <row r="22" s="2" customFormat="1" customHeight="1" spans="1:2">
      <c r="A22" s="8" t="s">
        <v>2277</v>
      </c>
      <c r="B22" s="9" t="s">
        <v>898</v>
      </c>
    </row>
    <row r="23" s="2" customFormat="1" customHeight="1" spans="1:2">
      <c r="A23" s="8" t="s">
        <v>2281</v>
      </c>
      <c r="B23" s="9" t="s">
        <v>898</v>
      </c>
    </row>
    <row r="24" s="2" customFormat="1" customHeight="1" spans="1:2">
      <c r="A24" s="8" t="s">
        <v>2316</v>
      </c>
      <c r="B24" s="9" t="s">
        <v>842</v>
      </c>
    </row>
    <row r="25" s="2" customFormat="1" customHeight="1" spans="1:2">
      <c r="A25" s="8" t="s">
        <v>2326</v>
      </c>
      <c r="B25" s="9" t="s">
        <v>3957</v>
      </c>
    </row>
    <row r="26" s="2" customFormat="1" customHeight="1" spans="1:2">
      <c r="A26" s="8" t="s">
        <v>2349</v>
      </c>
      <c r="B26" s="9" t="s">
        <v>842</v>
      </c>
    </row>
    <row r="27" s="2" customFormat="1" customHeight="1" spans="1:2">
      <c r="A27" s="8" t="s">
        <v>2317</v>
      </c>
      <c r="B27" s="9" t="s">
        <v>842</v>
      </c>
    </row>
    <row r="28" s="2" customFormat="1" customHeight="1" spans="1:2">
      <c r="A28" s="8" t="s">
        <v>2320</v>
      </c>
      <c r="B28" s="9" t="s">
        <v>3958</v>
      </c>
    </row>
    <row r="29" s="2" customFormat="1" customHeight="1" spans="1:2">
      <c r="A29" s="8" t="s">
        <v>2255</v>
      </c>
      <c r="B29" s="9" t="s">
        <v>875</v>
      </c>
    </row>
    <row r="30" s="2" customFormat="1" customHeight="1" spans="1:2">
      <c r="A30" s="8" t="s">
        <v>2256</v>
      </c>
      <c r="B30" s="9" t="s">
        <v>875</v>
      </c>
    </row>
    <row r="31" s="2" customFormat="1" customHeight="1" spans="1:2">
      <c r="A31" s="8" t="s">
        <v>2321</v>
      </c>
      <c r="B31" s="9" t="s">
        <v>3959</v>
      </c>
    </row>
    <row r="32" s="2" customFormat="1" customHeight="1" spans="1:2">
      <c r="A32" s="8" t="s">
        <v>2257</v>
      </c>
      <c r="B32" s="9" t="s">
        <v>875</v>
      </c>
    </row>
    <row r="33" s="2" customFormat="1" customHeight="1" spans="1:2">
      <c r="A33" s="8" t="s">
        <v>2330</v>
      </c>
      <c r="B33" s="9" t="s">
        <v>3960</v>
      </c>
    </row>
    <row r="34" s="2" customFormat="1" customHeight="1" spans="1:2">
      <c r="A34" s="8" t="s">
        <v>2258</v>
      </c>
      <c r="B34" s="9" t="s">
        <v>875</v>
      </c>
    </row>
    <row r="35" s="2" customFormat="1" customHeight="1" spans="1:2">
      <c r="A35" s="8" t="s">
        <v>2259</v>
      </c>
      <c r="B35" s="9" t="s">
        <v>875</v>
      </c>
    </row>
    <row r="36" s="2" customFormat="1" customHeight="1" spans="1:2">
      <c r="A36" s="8" t="s">
        <v>2327</v>
      </c>
      <c r="B36" s="9" t="s">
        <v>3961</v>
      </c>
    </row>
    <row r="37" s="2" customFormat="1" customHeight="1" spans="1:2">
      <c r="A37" s="8" t="s">
        <v>2254</v>
      </c>
      <c r="B37" s="9" t="s">
        <v>898</v>
      </c>
    </row>
    <row r="38" s="2" customFormat="1" customHeight="1" spans="1:2">
      <c r="A38" s="8" t="s">
        <v>2282</v>
      </c>
      <c r="B38" s="9" t="s">
        <v>898</v>
      </c>
    </row>
    <row r="39" s="2" customFormat="1" customHeight="1" spans="1:2">
      <c r="A39" s="8" t="s">
        <v>2283</v>
      </c>
      <c r="B39" s="9" t="s">
        <v>898</v>
      </c>
    </row>
    <row r="40" s="2" customFormat="1" customHeight="1" spans="1:2">
      <c r="A40" s="8" t="s">
        <v>2284</v>
      </c>
      <c r="B40" s="9" t="s">
        <v>898</v>
      </c>
    </row>
    <row r="41" s="2" customFormat="1" customHeight="1" spans="1:2">
      <c r="A41" s="8" t="s">
        <v>2285</v>
      </c>
      <c r="B41" s="9" t="s">
        <v>898</v>
      </c>
    </row>
    <row r="42" s="2" customFormat="1" customHeight="1" spans="1:2">
      <c r="A42" s="10" t="s">
        <v>2271</v>
      </c>
      <c r="B42" s="9" t="s">
        <v>898</v>
      </c>
    </row>
    <row r="43" s="2" customFormat="1" customHeight="1" spans="1:2">
      <c r="A43" s="8" t="s">
        <v>2272</v>
      </c>
      <c r="B43" s="9" t="s">
        <v>898</v>
      </c>
    </row>
    <row r="44" s="2" customFormat="1" customHeight="1" spans="1:2">
      <c r="A44" s="8" t="s">
        <v>2273</v>
      </c>
      <c r="B44" s="9" t="s">
        <v>898</v>
      </c>
    </row>
    <row r="45" s="2" customFormat="1" customHeight="1" spans="1:2">
      <c r="A45" s="8" t="s">
        <v>2310</v>
      </c>
      <c r="B45" s="9" t="s">
        <v>898</v>
      </c>
    </row>
    <row r="46" s="2" customFormat="1" customHeight="1" spans="1:2">
      <c r="A46" s="8" t="s">
        <v>2278</v>
      </c>
      <c r="B46" s="9" t="s">
        <v>898</v>
      </c>
    </row>
    <row r="47" s="2" customFormat="1" customHeight="1" spans="1:2">
      <c r="A47" s="8" t="s">
        <v>2279</v>
      </c>
      <c r="B47" s="9" t="s">
        <v>898</v>
      </c>
    </row>
    <row r="48" s="2" customFormat="1" customHeight="1" spans="1:2">
      <c r="A48" s="8" t="s">
        <v>2280</v>
      </c>
      <c r="B48" s="9" t="s">
        <v>898</v>
      </c>
    </row>
    <row r="49" s="2" customFormat="1" customHeight="1" spans="1:2">
      <c r="A49" s="8" t="s">
        <v>2309</v>
      </c>
      <c r="B49" s="9" t="s">
        <v>898</v>
      </c>
    </row>
    <row r="50" s="2" customFormat="1" customHeight="1" spans="1:2">
      <c r="A50" s="8" t="s">
        <v>2353</v>
      </c>
      <c r="B50" s="9" t="s">
        <v>3962</v>
      </c>
    </row>
    <row r="51" s="2" customFormat="1" customHeight="1" spans="1:2">
      <c r="A51" s="8" t="s">
        <v>2350</v>
      </c>
      <c r="B51" s="9" t="s">
        <v>921</v>
      </c>
    </row>
    <row r="52" s="2" customFormat="1" customHeight="1" spans="1:2">
      <c r="A52" s="8" t="s">
        <v>2351</v>
      </c>
      <c r="B52" s="9" t="s">
        <v>924</v>
      </c>
    </row>
    <row r="53" s="2" customFormat="1" customHeight="1" spans="1:2">
      <c r="A53" s="8" t="s">
        <v>2352</v>
      </c>
      <c r="B53" s="9" t="s">
        <v>3963</v>
      </c>
    </row>
    <row r="54" s="2" customFormat="1" customHeight="1" spans="1:2">
      <c r="A54" s="8" t="s">
        <v>2354</v>
      </c>
      <c r="B54" s="9" t="s">
        <v>933</v>
      </c>
    </row>
    <row r="55" s="2" customFormat="1" customHeight="1" spans="1:2">
      <c r="A55" s="8" t="s">
        <v>2318</v>
      </c>
      <c r="B55" s="9"/>
    </row>
    <row r="56" s="2" customFormat="1" customHeight="1" spans="1:2">
      <c r="A56" s="8" t="s">
        <v>2312</v>
      </c>
      <c r="B56" s="9" t="s">
        <v>875</v>
      </c>
    </row>
    <row r="57" s="2" customFormat="1" customHeight="1" spans="1:2">
      <c r="A57" s="8" t="s">
        <v>2250</v>
      </c>
      <c r="B57" s="9" t="s">
        <v>875</v>
      </c>
    </row>
    <row r="58" s="2" customFormat="1" customHeight="1" spans="1:2">
      <c r="A58" s="8" t="s">
        <v>2251</v>
      </c>
      <c r="B58" s="9" t="s">
        <v>875</v>
      </c>
    </row>
    <row r="59" s="2" customFormat="1" customHeight="1" spans="1:2">
      <c r="A59" s="8" t="s">
        <v>2252</v>
      </c>
      <c r="B59" s="9" t="s">
        <v>875</v>
      </c>
    </row>
    <row r="60" s="2" customFormat="1" customHeight="1" spans="1:2">
      <c r="A60" s="8" t="s">
        <v>2253</v>
      </c>
      <c r="B60" s="9" t="s">
        <v>875</v>
      </c>
    </row>
    <row r="61" s="2" customFormat="1" customHeight="1" spans="1:2">
      <c r="A61" s="8" t="s">
        <v>2311</v>
      </c>
      <c r="B61" s="9" t="s">
        <v>875</v>
      </c>
    </row>
    <row r="62" s="2" customFormat="1" customHeight="1" spans="1:2">
      <c r="A62" s="8" t="s">
        <v>2329</v>
      </c>
      <c r="B62" s="9" t="s">
        <v>3964</v>
      </c>
    </row>
    <row r="63" s="2" customFormat="1" customHeight="1" spans="1:2">
      <c r="A63" s="8" t="s">
        <v>2328</v>
      </c>
      <c r="B63" s="9" t="s">
        <v>3965</v>
      </c>
    </row>
    <row r="64" s="2" customFormat="1" customHeight="1" spans="1:2">
      <c r="A64" s="8" t="s">
        <v>2490</v>
      </c>
      <c r="B64" s="9" t="s">
        <v>1148</v>
      </c>
    </row>
    <row r="65" s="2" customFormat="1" customHeight="1" spans="1:2">
      <c r="A65" s="11" t="s">
        <v>1215</v>
      </c>
      <c r="B65" s="12" t="s">
        <v>1216</v>
      </c>
    </row>
    <row r="66" s="2" customFormat="1" customHeight="1" spans="1:2">
      <c r="A66" s="13" t="s">
        <v>554</v>
      </c>
      <c r="B66" s="9" t="s">
        <v>3966</v>
      </c>
    </row>
    <row r="67" s="2" customFormat="1" customHeight="1" spans="1:2">
      <c r="A67" s="13" t="s">
        <v>557</v>
      </c>
      <c r="B67" s="9" t="s">
        <v>3967</v>
      </c>
    </row>
    <row r="68" s="2" customFormat="1" customHeight="1" spans="1:2">
      <c r="A68" s="13" t="s">
        <v>560</v>
      </c>
      <c r="B68" s="9" t="s">
        <v>3968</v>
      </c>
    </row>
    <row r="69" s="2" customFormat="1" customHeight="1" spans="1:2">
      <c r="A69" s="13" t="s">
        <v>563</v>
      </c>
      <c r="B69" s="9" t="s">
        <v>3969</v>
      </c>
    </row>
    <row r="70" s="2" customFormat="1" customHeight="1" spans="1:2">
      <c r="A70" s="13" t="s">
        <v>566</v>
      </c>
      <c r="B70" s="9" t="s">
        <v>3970</v>
      </c>
    </row>
    <row r="71" s="2" customFormat="1" customHeight="1" spans="1:2">
      <c r="A71" s="13" t="s">
        <v>569</v>
      </c>
      <c r="B71" s="9" t="s">
        <v>3971</v>
      </c>
    </row>
    <row r="72" s="2" customFormat="1" customHeight="1" spans="1:2">
      <c r="A72" s="13" t="s">
        <v>575</v>
      </c>
      <c r="B72" s="9" t="s">
        <v>3972</v>
      </c>
    </row>
    <row r="73" s="2" customFormat="1" customHeight="1" spans="1:2">
      <c r="A73" s="13" t="s">
        <v>581</v>
      </c>
      <c r="B73" s="9" t="s">
        <v>3973</v>
      </c>
    </row>
    <row r="74" s="2" customFormat="1" customHeight="1" spans="1:2">
      <c r="A74" s="13" t="s">
        <v>584</v>
      </c>
      <c r="B74" s="9" t="s">
        <v>3974</v>
      </c>
    </row>
    <row r="75" s="2" customFormat="1" customHeight="1" spans="1:2">
      <c r="A75" s="13" t="s">
        <v>587</v>
      </c>
      <c r="B75" s="9" t="s">
        <v>3975</v>
      </c>
    </row>
    <row r="76" s="2" customFormat="1" customHeight="1" spans="1:2">
      <c r="A76" s="13" t="s">
        <v>268</v>
      </c>
      <c r="B76" s="9" t="s">
        <v>3976</v>
      </c>
    </row>
    <row r="77" s="2" customFormat="1" customHeight="1" spans="1:2">
      <c r="A77" s="13" t="s">
        <v>271</v>
      </c>
      <c r="B77" s="9" t="s">
        <v>3977</v>
      </c>
    </row>
    <row r="78" s="2" customFormat="1" customHeight="1" spans="1:2">
      <c r="A78" s="13" t="s">
        <v>274</v>
      </c>
      <c r="B78" s="9" t="s">
        <v>3978</v>
      </c>
    </row>
    <row r="79" s="2" customFormat="1" customHeight="1" spans="1:2">
      <c r="A79" s="13" t="s">
        <v>277</v>
      </c>
      <c r="B79" s="9" t="s">
        <v>3979</v>
      </c>
    </row>
    <row r="80" s="2" customFormat="1" customHeight="1" spans="1:2">
      <c r="A80" s="11" t="s">
        <v>1179</v>
      </c>
      <c r="B80" s="14"/>
    </row>
    <row r="81" s="2" customFormat="1" customHeight="1" spans="1:2">
      <c r="A81" s="8" t="s">
        <v>2478</v>
      </c>
      <c r="B81" s="9"/>
    </row>
    <row r="82" s="2" customFormat="1" customHeight="1" spans="1:2">
      <c r="A82" s="11" t="s">
        <v>1180</v>
      </c>
      <c r="B82" s="14"/>
    </row>
    <row r="83" s="2" customFormat="1" customHeight="1" spans="1:2">
      <c r="A83" s="11" t="s">
        <v>1181</v>
      </c>
      <c r="B83" s="14"/>
    </row>
    <row r="84" s="2" customFormat="1" customHeight="1" spans="1:2">
      <c r="A84" s="8" t="s">
        <v>2491</v>
      </c>
      <c r="B84" s="9"/>
    </row>
    <row r="85" s="2" customFormat="1" customHeight="1" spans="1:2">
      <c r="A85" s="8" t="s">
        <v>2482</v>
      </c>
      <c r="B85" s="9"/>
    </row>
    <row r="86" s="2" customFormat="1" customHeight="1" spans="1:2">
      <c r="A86" s="8" t="s">
        <v>2493</v>
      </c>
      <c r="B86" s="9"/>
    </row>
    <row r="87" s="2" customFormat="1" customHeight="1" spans="1:2">
      <c r="A87" s="11" t="s">
        <v>1182</v>
      </c>
      <c r="B87" s="14"/>
    </row>
    <row r="88" s="2" customFormat="1" customHeight="1" spans="1:2">
      <c r="A88" s="11" t="s">
        <v>1183</v>
      </c>
      <c r="B88" s="14"/>
    </row>
    <row r="89" s="2" customFormat="1" customHeight="1" spans="1:2">
      <c r="A89" s="11" t="s">
        <v>1184</v>
      </c>
      <c r="B89" s="14"/>
    </row>
    <row r="90" s="2" customFormat="1" customHeight="1" spans="1:2">
      <c r="A90" s="8" t="s">
        <v>2480</v>
      </c>
      <c r="B90" s="9"/>
    </row>
    <row r="91" s="2" customFormat="1" customHeight="1" spans="1:2">
      <c r="A91" s="11" t="s">
        <v>1185</v>
      </c>
      <c r="B91" s="14"/>
    </row>
    <row r="92" s="2" customFormat="1" customHeight="1" spans="1:2">
      <c r="A92" s="8" t="s">
        <v>2420</v>
      </c>
      <c r="B92" s="9" t="s">
        <v>1042</v>
      </c>
    </row>
    <row r="93" s="2" customFormat="1" customHeight="1" spans="1:2">
      <c r="A93" s="13" t="s">
        <v>705</v>
      </c>
      <c r="B93" s="9" t="s">
        <v>3980</v>
      </c>
    </row>
    <row r="94" s="2" customFormat="1" customHeight="1" spans="1:2">
      <c r="A94" s="13" t="s">
        <v>708</v>
      </c>
      <c r="B94" s="9" t="s">
        <v>3981</v>
      </c>
    </row>
    <row r="95" s="2" customFormat="1" customHeight="1" spans="1:2">
      <c r="A95" s="13" t="s">
        <v>711</v>
      </c>
      <c r="B95" s="9" t="s">
        <v>3982</v>
      </c>
    </row>
    <row r="96" s="2" customFormat="1" customHeight="1" spans="1:2">
      <c r="A96" s="13" t="s">
        <v>714</v>
      </c>
      <c r="B96" s="9" t="s">
        <v>3983</v>
      </c>
    </row>
    <row r="97" s="2" customFormat="1" customHeight="1" spans="1:2">
      <c r="A97" s="13" t="s">
        <v>717</v>
      </c>
      <c r="B97" s="9" t="s">
        <v>3984</v>
      </c>
    </row>
    <row r="98" s="2" customFormat="1" customHeight="1" spans="1:2">
      <c r="A98" s="11" t="s">
        <v>1186</v>
      </c>
      <c r="B98" s="14"/>
    </row>
    <row r="99" s="2" customFormat="1" customHeight="1" spans="1:2">
      <c r="A99" s="8" t="s">
        <v>2489</v>
      </c>
      <c r="B99" s="9"/>
    </row>
    <row r="100" s="2" customFormat="1" customHeight="1" spans="1:2">
      <c r="A100" s="8" t="s">
        <v>2487</v>
      </c>
      <c r="B100" s="9"/>
    </row>
    <row r="101" s="2" customFormat="1" customHeight="1" spans="1:2">
      <c r="A101" s="8" t="s">
        <v>2488</v>
      </c>
      <c r="B101" s="9"/>
    </row>
    <row r="102" s="2" customFormat="1" customHeight="1" spans="1:2">
      <c r="A102" s="11" t="s">
        <v>1187</v>
      </c>
      <c r="B102" s="14"/>
    </row>
    <row r="103" s="2" customFormat="1" customHeight="1" spans="1:2">
      <c r="A103" s="8" t="s">
        <v>2484</v>
      </c>
      <c r="B103" s="9"/>
    </row>
    <row r="104" s="2" customFormat="1" customHeight="1" spans="1:2">
      <c r="A104" s="8" t="s">
        <v>2427</v>
      </c>
      <c r="B104" s="9" t="s">
        <v>3985</v>
      </c>
    </row>
    <row r="105" s="2" customFormat="1" customHeight="1" spans="1:2">
      <c r="A105" s="8" t="s">
        <v>2428</v>
      </c>
      <c r="B105" s="9" t="s">
        <v>1065</v>
      </c>
    </row>
    <row r="106" s="2" customFormat="1" customHeight="1" spans="1:2">
      <c r="A106" s="8" t="s">
        <v>2424</v>
      </c>
      <c r="B106" s="9" t="s">
        <v>1053</v>
      </c>
    </row>
    <row r="107" s="2" customFormat="1" customHeight="1" spans="1:2">
      <c r="A107" s="8" t="s">
        <v>2421</v>
      </c>
      <c r="B107" s="9" t="s">
        <v>1045</v>
      </c>
    </row>
    <row r="108" s="2" customFormat="1" customHeight="1" spans="1:2">
      <c r="A108" s="8" t="s">
        <v>2448</v>
      </c>
      <c r="B108" s="15" t="s">
        <v>1086</v>
      </c>
    </row>
    <row r="109" s="2" customFormat="1" customHeight="1" spans="1:2">
      <c r="A109" s="10" t="s">
        <v>2449</v>
      </c>
      <c r="B109" s="15"/>
    </row>
    <row r="110" s="2" customFormat="1" customHeight="1" spans="1:2">
      <c r="A110" s="10" t="s">
        <v>2451</v>
      </c>
      <c r="B110" s="15"/>
    </row>
    <row r="111" s="2" customFormat="1" customHeight="1" spans="1:2">
      <c r="A111" s="10" t="s">
        <v>2453</v>
      </c>
      <c r="B111" s="15"/>
    </row>
    <row r="112" s="2" customFormat="1" customHeight="1" spans="1:2">
      <c r="A112" s="8" t="s">
        <v>2455</v>
      </c>
      <c r="B112" s="15" t="s">
        <v>1095</v>
      </c>
    </row>
    <row r="113" s="2" customFormat="1" customHeight="1" spans="1:2">
      <c r="A113" s="8" t="s">
        <v>2456</v>
      </c>
      <c r="B113" s="15"/>
    </row>
    <row r="114" s="2" customFormat="1" customHeight="1" spans="1:2">
      <c r="A114" s="8" t="s">
        <v>2287</v>
      </c>
      <c r="B114" s="9"/>
    </row>
    <row r="115" s="2" customFormat="1" customHeight="1" spans="1:2">
      <c r="A115" s="8" t="s">
        <v>2289</v>
      </c>
      <c r="B115" s="9"/>
    </row>
    <row r="116" s="2" customFormat="1" customHeight="1" spans="1:2">
      <c r="A116" s="8" t="s">
        <v>1803</v>
      </c>
      <c r="B116" s="9"/>
    </row>
    <row r="117" s="2" customFormat="1" customHeight="1" spans="1:2">
      <c r="A117" s="8" t="s">
        <v>2401</v>
      </c>
      <c r="B117" s="9"/>
    </row>
    <row r="118" s="2" customFormat="1" customHeight="1" spans="1:2">
      <c r="A118" s="8" t="s">
        <v>2291</v>
      </c>
      <c r="B118" s="9"/>
    </row>
    <row r="119" s="2" customFormat="1" customHeight="1" spans="1:2">
      <c r="A119" s="13" t="s">
        <v>436</v>
      </c>
      <c r="B119" s="9" t="s">
        <v>3986</v>
      </c>
    </row>
    <row r="120" s="2" customFormat="1" customHeight="1" spans="1:2">
      <c r="A120" s="13" t="s">
        <v>439</v>
      </c>
      <c r="B120" s="9" t="s">
        <v>3987</v>
      </c>
    </row>
    <row r="121" s="2" customFormat="1" customHeight="1" spans="1:2">
      <c r="A121" s="13" t="s">
        <v>442</v>
      </c>
      <c r="B121" s="9" t="s">
        <v>3988</v>
      </c>
    </row>
    <row r="122" s="2" customFormat="1" customHeight="1" spans="1:2">
      <c r="A122" s="8" t="s">
        <v>2403</v>
      </c>
      <c r="B122" s="9"/>
    </row>
    <row r="123" s="2" customFormat="1" customHeight="1" spans="1:2">
      <c r="A123" s="8" t="s">
        <v>2405</v>
      </c>
      <c r="B123" s="9"/>
    </row>
    <row r="124" s="2" customFormat="1" customHeight="1" spans="1:2">
      <c r="A124" s="8" t="s">
        <v>2293</v>
      </c>
      <c r="B124" s="9"/>
    </row>
    <row r="125" s="2" customFormat="1" customHeight="1" spans="1:2">
      <c r="A125" s="8" t="s">
        <v>2295</v>
      </c>
      <c r="B125" s="9"/>
    </row>
    <row r="126" s="2" customFormat="1" customHeight="1" spans="1:2">
      <c r="A126" s="8" t="s">
        <v>2297</v>
      </c>
      <c r="B126" s="9"/>
    </row>
    <row r="127" s="2" customFormat="1" customHeight="1" spans="1:2">
      <c r="A127" s="8" t="s">
        <v>2407</v>
      </c>
      <c r="B127" s="9"/>
    </row>
    <row r="128" s="2" customFormat="1" customHeight="1" spans="1:2">
      <c r="A128" s="8" t="s">
        <v>1805</v>
      </c>
      <c r="B128" s="9"/>
    </row>
    <row r="129" s="2" customFormat="1" customHeight="1" spans="1:2">
      <c r="A129" s="13" t="s">
        <v>445</v>
      </c>
      <c r="B129" s="9" t="s">
        <v>3989</v>
      </c>
    </row>
    <row r="130" s="2" customFormat="1" customHeight="1" spans="1:2">
      <c r="A130" s="8" t="s">
        <v>2409</v>
      </c>
      <c r="B130" s="9"/>
    </row>
    <row r="131" s="2" customFormat="1" customHeight="1" spans="1:2">
      <c r="A131" s="8" t="s">
        <v>2411</v>
      </c>
      <c r="B131" s="9"/>
    </row>
    <row r="132" s="2" customFormat="1" customHeight="1" spans="1:2">
      <c r="A132" s="8" t="s">
        <v>2486</v>
      </c>
      <c r="B132" s="9"/>
    </row>
    <row r="133" s="2" customFormat="1" customHeight="1" spans="1:2">
      <c r="A133" s="11" t="s">
        <v>1188</v>
      </c>
      <c r="B133" s="14"/>
    </row>
    <row r="134" s="2" customFormat="1" customHeight="1" spans="1:2">
      <c r="A134" s="11" t="s">
        <v>1189</v>
      </c>
      <c r="B134" s="14"/>
    </row>
    <row r="135" s="2" customFormat="1" customHeight="1" spans="1:2">
      <c r="A135" s="11" t="s">
        <v>1190</v>
      </c>
      <c r="B135" s="14"/>
    </row>
    <row r="136" s="2" customFormat="1" customHeight="1" spans="1:2">
      <c r="A136" s="11" t="s">
        <v>1191</v>
      </c>
      <c r="B136" s="14"/>
    </row>
    <row r="137" s="2" customFormat="1" customHeight="1" spans="1:2">
      <c r="A137" s="10" t="s">
        <v>2425</v>
      </c>
      <c r="B137" s="9" t="s">
        <v>1056</v>
      </c>
    </row>
    <row r="138" s="2" customFormat="1" customHeight="1" spans="1:2">
      <c r="A138" s="8" t="s">
        <v>2426</v>
      </c>
      <c r="B138" s="9" t="s">
        <v>1059</v>
      </c>
    </row>
    <row r="139" s="2" customFormat="1" customHeight="1" spans="1:2">
      <c r="A139" s="10" t="s">
        <v>2429</v>
      </c>
      <c r="B139" s="9" t="s">
        <v>1068</v>
      </c>
    </row>
    <row r="140" s="2" customFormat="1" customHeight="1" spans="1:2">
      <c r="A140" s="8" t="s">
        <v>2422</v>
      </c>
      <c r="B140" s="9" t="s">
        <v>1047</v>
      </c>
    </row>
    <row r="141" s="2" customFormat="1" customHeight="1" spans="1:2">
      <c r="A141" s="8" t="s">
        <v>2436</v>
      </c>
      <c r="B141" s="9"/>
    </row>
    <row r="142" s="2" customFormat="1" customHeight="1" spans="1:2">
      <c r="A142" s="11" t="s">
        <v>1192</v>
      </c>
      <c r="B142" s="14"/>
    </row>
    <row r="143" s="2" customFormat="1" customHeight="1" spans="1:2">
      <c r="A143" s="8" t="s">
        <v>2438</v>
      </c>
      <c r="B143" s="9"/>
    </row>
    <row r="144" s="2" customFormat="1" customHeight="1" spans="1:2">
      <c r="A144" s="11" t="s">
        <v>1193</v>
      </c>
      <c r="B144" s="14"/>
    </row>
    <row r="145" s="2" customFormat="1" customHeight="1" spans="1:2">
      <c r="A145" s="11" t="s">
        <v>1194</v>
      </c>
      <c r="B145" s="14"/>
    </row>
    <row r="146" s="2" customFormat="1" customHeight="1" spans="1:2">
      <c r="A146" s="11" t="s">
        <v>1195</v>
      </c>
      <c r="B146" s="14"/>
    </row>
    <row r="147" s="2" customFormat="1" customHeight="1" spans="1:2">
      <c r="A147" s="8" t="s">
        <v>2440</v>
      </c>
      <c r="B147" s="9"/>
    </row>
    <row r="148" s="2" customFormat="1" customHeight="1" spans="1:2">
      <c r="A148" s="8" t="s">
        <v>2442</v>
      </c>
      <c r="B148" s="9"/>
    </row>
    <row r="149" s="2" customFormat="1" customHeight="1" spans="1:2">
      <c r="A149" s="11" t="s">
        <v>1196</v>
      </c>
      <c r="B149" s="14"/>
    </row>
    <row r="150" s="2" customFormat="1" customHeight="1" spans="1:2">
      <c r="A150" s="11" t="s">
        <v>1197</v>
      </c>
      <c r="B150" s="14"/>
    </row>
    <row r="151" s="2" customFormat="1" customHeight="1" spans="1:2">
      <c r="A151" s="11" t="s">
        <v>1198</v>
      </c>
      <c r="B151" s="14"/>
    </row>
    <row r="152" s="2" customFormat="1" customHeight="1" spans="1:2">
      <c r="A152" s="8" t="s">
        <v>2423</v>
      </c>
      <c r="B152" s="9" t="s">
        <v>1050</v>
      </c>
    </row>
    <row r="153" s="2" customFormat="1" customHeight="1" spans="1:2">
      <c r="A153" s="11" t="s">
        <v>1199</v>
      </c>
      <c r="B153" s="14"/>
    </row>
    <row r="154" s="2" customFormat="1" customHeight="1" spans="1:2">
      <c r="A154" s="11" t="s">
        <v>1200</v>
      </c>
      <c r="B154" s="14"/>
    </row>
    <row r="155" s="2" customFormat="1" customHeight="1" spans="1:2">
      <c r="A155" s="11" t="s">
        <v>1201</v>
      </c>
      <c r="B155" s="14"/>
    </row>
    <row r="156" s="2" customFormat="1" customHeight="1" spans="1:2">
      <c r="A156" s="11" t="s">
        <v>1202</v>
      </c>
      <c r="B156" s="14"/>
    </row>
    <row r="157" s="2" customFormat="1" customHeight="1" spans="1:2">
      <c r="A157" s="11" t="s">
        <v>1203</v>
      </c>
      <c r="B157" s="14"/>
    </row>
    <row r="158" s="2" customFormat="1" customHeight="1" spans="1:2">
      <c r="A158" s="11" t="s">
        <v>1204</v>
      </c>
      <c r="B158" s="14"/>
    </row>
    <row r="159" s="2" customFormat="1" customHeight="1" spans="1:2">
      <c r="A159" s="11" t="s">
        <v>1205</v>
      </c>
      <c r="B159" s="14"/>
    </row>
    <row r="160" s="2" customFormat="1" customHeight="1" spans="1:2">
      <c r="A160" s="11" t="s">
        <v>1206</v>
      </c>
      <c r="B160" s="14"/>
    </row>
    <row r="161" s="2" customFormat="1" customHeight="1" spans="1:2">
      <c r="A161" s="11" t="s">
        <v>1207</v>
      </c>
      <c r="B161" s="14"/>
    </row>
    <row r="162" s="2" customFormat="1" customHeight="1" spans="1:2">
      <c r="A162" s="11" t="s">
        <v>1208</v>
      </c>
      <c r="B162" s="14"/>
    </row>
    <row r="163" s="2" customFormat="1" customHeight="1" spans="1:2">
      <c r="A163" s="11" t="s">
        <v>1209</v>
      </c>
      <c r="B163" s="14"/>
    </row>
    <row r="164" s="2" customFormat="1" customHeight="1" spans="1:2">
      <c r="A164" s="11" t="s">
        <v>1210</v>
      </c>
      <c r="B164" s="14"/>
    </row>
    <row r="165" s="2" customFormat="1" customHeight="1" spans="1:2">
      <c r="A165" s="10" t="s">
        <v>2431</v>
      </c>
      <c r="B165" s="9" t="s">
        <v>1071</v>
      </c>
    </row>
    <row r="166" s="2" customFormat="1" customHeight="1" spans="1:2">
      <c r="A166" s="11" t="s">
        <v>1211</v>
      </c>
      <c r="B166" s="14"/>
    </row>
    <row r="167" s="2" customFormat="1" customHeight="1" spans="1:2">
      <c r="A167" s="10" t="s">
        <v>2445</v>
      </c>
      <c r="B167" s="9"/>
    </row>
    <row r="168" s="2" customFormat="1" customHeight="1" spans="1:2">
      <c r="A168" s="8" t="s">
        <v>2391</v>
      </c>
      <c r="B168" s="9"/>
    </row>
    <row r="169" s="2" customFormat="1" customHeight="1" spans="1:2">
      <c r="A169" s="8" t="s">
        <v>2383</v>
      </c>
      <c r="B169" s="9"/>
    </row>
    <row r="170" s="2" customFormat="1" customHeight="1" spans="1:2">
      <c r="A170" s="8" t="s">
        <v>2393</v>
      </c>
      <c r="B170" s="9"/>
    </row>
    <row r="171" s="2" customFormat="1" customHeight="1" spans="1:2">
      <c r="A171" s="8" t="s">
        <v>2395</v>
      </c>
      <c r="B171" s="15"/>
    </row>
    <row r="172" s="2" customFormat="1" customHeight="1" spans="1:2">
      <c r="A172" s="8" t="s">
        <v>2385</v>
      </c>
      <c r="B172" s="15"/>
    </row>
    <row r="173" s="2" customFormat="1" customHeight="1" spans="1:2">
      <c r="A173" s="8" t="s">
        <v>2397</v>
      </c>
      <c r="B173" s="15"/>
    </row>
    <row r="174" s="2" customFormat="1" customHeight="1" spans="1:2">
      <c r="A174" s="8" t="s">
        <v>2387</v>
      </c>
      <c r="B174" s="15"/>
    </row>
    <row r="175" s="2" customFormat="1" customHeight="1" spans="1:2">
      <c r="A175" s="8" t="s">
        <v>2389</v>
      </c>
      <c r="B175" s="9"/>
    </row>
    <row r="176" s="2" customFormat="1" customHeight="1" spans="1:2">
      <c r="A176" s="8" t="s">
        <v>2399</v>
      </c>
      <c r="B176" s="9"/>
    </row>
    <row r="177" s="2" customFormat="1" customHeight="1" spans="1:2">
      <c r="A177" s="16" t="s">
        <v>368</v>
      </c>
      <c r="B177" s="9" t="s">
        <v>3990</v>
      </c>
    </row>
    <row r="178" s="2" customFormat="1" customHeight="1" spans="1:2">
      <c r="A178" s="16" t="s">
        <v>371</v>
      </c>
      <c r="B178" s="9" t="s">
        <v>3991</v>
      </c>
    </row>
    <row r="179" s="2" customFormat="1" customHeight="1" spans="1:2">
      <c r="A179" s="16" t="s">
        <v>374</v>
      </c>
      <c r="B179" s="9" t="s">
        <v>3992</v>
      </c>
    </row>
    <row r="180" s="2" customFormat="1" customHeight="1" spans="1:2">
      <c r="A180" s="16" t="s">
        <v>377</v>
      </c>
      <c r="B180" s="9" t="s">
        <v>3993</v>
      </c>
    </row>
    <row r="181" s="2" customFormat="1" customHeight="1" spans="1:2">
      <c r="A181" s="13" t="s">
        <v>392</v>
      </c>
      <c r="B181" s="9" t="s">
        <v>3994</v>
      </c>
    </row>
    <row r="182" s="2" customFormat="1" customHeight="1" spans="1:2">
      <c r="A182" s="13" t="s">
        <v>395</v>
      </c>
      <c r="B182" s="9" t="s">
        <v>3995</v>
      </c>
    </row>
    <row r="183" s="2" customFormat="1" customHeight="1" spans="1:2">
      <c r="A183" s="10" t="s">
        <v>2417</v>
      </c>
      <c r="B183" s="9" t="s">
        <v>3996</v>
      </c>
    </row>
    <row r="184" s="2" customFormat="1" customHeight="1" spans="1:2">
      <c r="A184" s="13" t="s">
        <v>398</v>
      </c>
      <c r="B184" s="9" t="s">
        <v>3997</v>
      </c>
    </row>
    <row r="185" s="2" customFormat="1" customHeight="1" spans="1:2">
      <c r="A185" s="16" t="s">
        <v>401</v>
      </c>
      <c r="B185" s="9" t="s">
        <v>3998</v>
      </c>
    </row>
    <row r="186" s="2" customFormat="1" customHeight="1" spans="1:2">
      <c r="A186" s="13" t="s">
        <v>404</v>
      </c>
      <c r="B186" s="9" t="s">
        <v>3999</v>
      </c>
    </row>
    <row r="187" s="2" customFormat="1" customHeight="1" spans="1:2">
      <c r="A187" s="16" t="s">
        <v>407</v>
      </c>
      <c r="B187" s="9" t="s">
        <v>4000</v>
      </c>
    </row>
    <row r="188" s="2" customFormat="1" customHeight="1" spans="1:2">
      <c r="A188" s="8" t="s">
        <v>2418</v>
      </c>
      <c r="B188" s="9" t="s">
        <v>4001</v>
      </c>
    </row>
    <row r="189" s="2" customFormat="1" customHeight="1" spans="1:2">
      <c r="A189" s="17" t="s">
        <v>4002</v>
      </c>
      <c r="B189" s="18"/>
    </row>
    <row r="190" s="2" customFormat="1" customHeight="1" spans="1:2">
      <c r="A190" s="17" t="s">
        <v>4003</v>
      </c>
      <c r="B190" s="18"/>
    </row>
    <row r="191" s="2" customFormat="1" customHeight="1" spans="1:2">
      <c r="A191" s="17" t="s">
        <v>4004</v>
      </c>
      <c r="B191" s="18"/>
    </row>
    <row r="192" s="2" customFormat="1" customHeight="1" spans="1:2">
      <c r="A192" s="13" t="s">
        <v>413</v>
      </c>
      <c r="B192" s="9" t="s">
        <v>4005</v>
      </c>
    </row>
    <row r="193" s="2" customFormat="1" customHeight="1" spans="1:2">
      <c r="A193" s="13" t="s">
        <v>416</v>
      </c>
      <c r="B193" s="9" t="s">
        <v>4006</v>
      </c>
    </row>
    <row r="194" s="2" customFormat="1" customHeight="1" spans="1:2">
      <c r="A194" s="8" t="s">
        <v>2414</v>
      </c>
      <c r="B194" s="9" t="s">
        <v>4007</v>
      </c>
    </row>
    <row r="195" s="2" customFormat="1" customHeight="1" spans="1:2">
      <c r="A195" s="13" t="s">
        <v>419</v>
      </c>
      <c r="B195" s="9" t="s">
        <v>4008</v>
      </c>
    </row>
    <row r="196" s="2" customFormat="1" customHeight="1" spans="1:2">
      <c r="A196" s="13" t="s">
        <v>422</v>
      </c>
      <c r="B196" s="9" t="s">
        <v>4009</v>
      </c>
    </row>
    <row r="197" s="2" customFormat="1" customHeight="1" spans="1:2">
      <c r="A197" s="13" t="s">
        <v>425</v>
      </c>
      <c r="B197" s="9" t="s">
        <v>4010</v>
      </c>
    </row>
    <row r="198" s="2" customFormat="1" customHeight="1" spans="1:2">
      <c r="A198" s="13" t="s">
        <v>428</v>
      </c>
      <c r="B198" s="9" t="s">
        <v>4011</v>
      </c>
    </row>
    <row r="199" s="2" customFormat="1" customHeight="1" spans="1:2">
      <c r="A199" s="8" t="s">
        <v>2415</v>
      </c>
      <c r="B199" s="9" t="s">
        <v>4012</v>
      </c>
    </row>
    <row r="200" s="2" customFormat="1" customHeight="1" spans="1:2">
      <c r="A200" s="16" t="s">
        <v>344</v>
      </c>
      <c r="B200" s="9" t="s">
        <v>4013</v>
      </c>
    </row>
    <row r="201" s="2" customFormat="1" customHeight="1" spans="1:2">
      <c r="A201" s="16" t="s">
        <v>347</v>
      </c>
      <c r="B201" s="9" t="s">
        <v>4014</v>
      </c>
    </row>
    <row r="202" s="2" customFormat="1" customHeight="1" spans="1:2">
      <c r="A202" s="16" t="s">
        <v>350</v>
      </c>
      <c r="B202" s="9" t="s">
        <v>4015</v>
      </c>
    </row>
    <row r="203" s="2" customFormat="1" customHeight="1" spans="1:2">
      <c r="A203" s="16" t="s">
        <v>353</v>
      </c>
      <c r="B203" s="9" t="s">
        <v>4016</v>
      </c>
    </row>
    <row r="204" s="2" customFormat="1" customHeight="1" spans="1:2">
      <c r="A204" s="8" t="s">
        <v>2299</v>
      </c>
      <c r="B204" s="9" t="s">
        <v>4017</v>
      </c>
    </row>
    <row r="205" s="2" customFormat="1" customHeight="1" spans="1:2">
      <c r="A205" s="8" t="s">
        <v>2300</v>
      </c>
      <c r="B205" s="9" t="s">
        <v>4018</v>
      </c>
    </row>
    <row r="206" s="2" customFormat="1" customHeight="1" spans="1:2">
      <c r="A206" s="8" t="s">
        <v>2131</v>
      </c>
      <c r="B206" s="19" t="s">
        <v>4019</v>
      </c>
    </row>
    <row r="207" s="2" customFormat="1" customHeight="1" spans="1:2">
      <c r="A207" s="8" t="s">
        <v>2133</v>
      </c>
      <c r="B207" s="19" t="s">
        <v>4020</v>
      </c>
    </row>
    <row r="208" s="2" customFormat="1" customHeight="1" spans="1:2">
      <c r="A208" s="8" t="s">
        <v>2458</v>
      </c>
      <c r="B208" s="15"/>
    </row>
    <row r="209" s="2" customFormat="1" customHeight="1" spans="1:2">
      <c r="A209" s="13" t="s">
        <v>341</v>
      </c>
      <c r="B209" s="9" t="s">
        <v>4021</v>
      </c>
    </row>
    <row r="210" s="2" customFormat="1" customHeight="1" spans="1:2">
      <c r="A210" s="13" t="s">
        <v>198</v>
      </c>
      <c r="B210" s="9" t="s">
        <v>4022</v>
      </c>
    </row>
    <row r="211" s="2" customFormat="1" customHeight="1" spans="1:2">
      <c r="A211" s="13" t="s">
        <v>201</v>
      </c>
      <c r="B211" s="9" t="s">
        <v>4023</v>
      </c>
    </row>
    <row r="212" s="2" customFormat="1" customHeight="1" spans="1:2">
      <c r="A212" s="13" t="s">
        <v>204</v>
      </c>
      <c r="B212" s="9" t="s">
        <v>4024</v>
      </c>
    </row>
    <row r="213" s="2" customFormat="1" customHeight="1" spans="1:2">
      <c r="A213" s="13" t="s">
        <v>207</v>
      </c>
      <c r="B213" s="9" t="s">
        <v>4025</v>
      </c>
    </row>
    <row r="214" s="2" customFormat="1" customHeight="1" spans="1:2">
      <c r="A214" s="13" t="s">
        <v>542</v>
      </c>
      <c r="B214" s="9" t="s">
        <v>4026</v>
      </c>
    </row>
    <row r="215" s="2" customFormat="1" customHeight="1" spans="1:2">
      <c r="A215" s="13" t="s">
        <v>545</v>
      </c>
      <c r="B215" s="9" t="s">
        <v>4027</v>
      </c>
    </row>
    <row r="216" s="2" customFormat="1" customHeight="1" spans="1:2">
      <c r="A216" s="13" t="s">
        <v>548</v>
      </c>
      <c r="B216" s="9" t="s">
        <v>4028</v>
      </c>
    </row>
    <row r="217" s="2" customFormat="1" customHeight="1" spans="1:2">
      <c r="A217" s="13" t="s">
        <v>551</v>
      </c>
      <c r="B217" s="9" t="s">
        <v>4029</v>
      </c>
    </row>
    <row r="218" s="2" customFormat="1" customHeight="1" spans="1:2">
      <c r="A218" s="16" t="s">
        <v>380</v>
      </c>
      <c r="B218" s="9" t="s">
        <v>382</v>
      </c>
    </row>
    <row r="219" s="2" customFormat="1" customHeight="1" spans="1:2">
      <c r="A219" s="16" t="s">
        <v>183</v>
      </c>
      <c r="B219" s="9" t="s">
        <v>4030</v>
      </c>
    </row>
    <row r="220" s="2" customFormat="1" customHeight="1" spans="1:2">
      <c r="A220" s="16" t="s">
        <v>186</v>
      </c>
      <c r="B220" s="9" t="s">
        <v>4031</v>
      </c>
    </row>
    <row r="221" s="2" customFormat="1" customHeight="1" spans="1:2">
      <c r="A221" s="16" t="s">
        <v>498</v>
      </c>
      <c r="B221" s="9" t="s">
        <v>4032</v>
      </c>
    </row>
    <row r="222" s="2" customFormat="1" customHeight="1" spans="1:2">
      <c r="A222" s="16" t="s">
        <v>501</v>
      </c>
      <c r="B222" s="9" t="s">
        <v>4033</v>
      </c>
    </row>
    <row r="223" s="2" customFormat="1" customHeight="1" spans="1:2">
      <c r="A223" s="16" t="s">
        <v>356</v>
      </c>
      <c r="B223" s="9" t="s">
        <v>4034</v>
      </c>
    </row>
    <row r="224" s="2" customFormat="1" customHeight="1" spans="1:2">
      <c r="A224" s="16" t="s">
        <v>359</v>
      </c>
      <c r="B224" s="9" t="s">
        <v>4035</v>
      </c>
    </row>
    <row r="225" s="2" customFormat="1" customHeight="1" spans="1:2">
      <c r="A225" s="16" t="s">
        <v>362</v>
      </c>
      <c r="B225" s="9" t="s">
        <v>4036</v>
      </c>
    </row>
    <row r="226" s="2" customFormat="1" customHeight="1" spans="1:2">
      <c r="A226" s="16" t="s">
        <v>365</v>
      </c>
      <c r="B226" s="9" t="s">
        <v>4037</v>
      </c>
    </row>
    <row r="227" s="2" customFormat="1" customHeight="1" spans="1:2">
      <c r="A227" s="13" t="s">
        <v>329</v>
      </c>
      <c r="B227" s="9" t="s">
        <v>4038</v>
      </c>
    </row>
    <row r="228" s="2" customFormat="1" customHeight="1" spans="1:2">
      <c r="A228" s="13" t="s">
        <v>332</v>
      </c>
      <c r="B228" s="9" t="s">
        <v>4039</v>
      </c>
    </row>
    <row r="229" s="2" customFormat="1" customHeight="1" spans="1:2">
      <c r="A229" s="13" t="s">
        <v>335</v>
      </c>
      <c r="B229" s="9" t="s">
        <v>4040</v>
      </c>
    </row>
    <row r="230" s="2" customFormat="1" customHeight="1" spans="1:2">
      <c r="A230" s="13" t="s">
        <v>338</v>
      </c>
      <c r="B230" s="9" t="s">
        <v>4041</v>
      </c>
    </row>
    <row r="231" s="2" customFormat="1" customHeight="1" spans="1:2">
      <c r="A231" s="10" t="s">
        <v>2302</v>
      </c>
      <c r="B231" s="9" t="s">
        <v>4042</v>
      </c>
    </row>
    <row r="232" s="2" customFormat="1" customHeight="1" spans="1:2">
      <c r="A232" s="10" t="s">
        <v>2346</v>
      </c>
      <c r="B232" s="9" t="s">
        <v>4043</v>
      </c>
    </row>
    <row r="233" s="2" customFormat="1" customHeight="1" spans="1:2">
      <c r="A233" s="10" t="s">
        <v>2303</v>
      </c>
      <c r="B233" s="9" t="s">
        <v>4044</v>
      </c>
    </row>
    <row r="234" s="2" customFormat="1" customHeight="1" spans="1:2">
      <c r="A234" s="10" t="s">
        <v>2304</v>
      </c>
      <c r="B234" s="9" t="s">
        <v>4045</v>
      </c>
    </row>
    <row r="235" s="2" customFormat="1" customHeight="1" spans="1:2">
      <c r="A235" s="10" t="s">
        <v>2347</v>
      </c>
      <c r="B235" s="9" t="s">
        <v>4046</v>
      </c>
    </row>
    <row r="236" s="2" customFormat="1" customHeight="1" spans="1:2">
      <c r="A236" s="10" t="s">
        <v>2305</v>
      </c>
      <c r="B236" s="9" t="s">
        <v>4047</v>
      </c>
    </row>
    <row r="237" s="2" customFormat="1" customHeight="1" spans="1:2">
      <c r="A237" s="13" t="s">
        <v>447</v>
      </c>
      <c r="B237" s="9" t="s">
        <v>4048</v>
      </c>
    </row>
    <row r="238" s="2" customFormat="1" customHeight="1" spans="1:2">
      <c r="A238" s="13" t="s">
        <v>450</v>
      </c>
      <c r="B238" s="9" t="s">
        <v>4049</v>
      </c>
    </row>
    <row r="239" s="2" customFormat="1" customHeight="1" spans="1:2">
      <c r="A239" s="13" t="s">
        <v>453</v>
      </c>
      <c r="B239" s="9" t="s">
        <v>4050</v>
      </c>
    </row>
    <row r="240" s="2" customFormat="1" customHeight="1" spans="1:2">
      <c r="A240" s="13" t="s">
        <v>456</v>
      </c>
      <c r="B240" s="9" t="s">
        <v>4051</v>
      </c>
    </row>
    <row r="241" s="2" customFormat="1" customHeight="1" spans="1:2">
      <c r="A241" s="13" t="s">
        <v>459</v>
      </c>
      <c r="B241" s="9" t="s">
        <v>4052</v>
      </c>
    </row>
    <row r="242" s="2" customFormat="1" customHeight="1" spans="1:2">
      <c r="A242" s="13" t="s">
        <v>462</v>
      </c>
      <c r="B242" s="9" t="s">
        <v>4053</v>
      </c>
    </row>
    <row r="243" s="2" customFormat="1" customHeight="1" spans="1:2">
      <c r="A243" s="13" t="s">
        <v>465</v>
      </c>
      <c r="B243" s="9" t="s">
        <v>4054</v>
      </c>
    </row>
    <row r="244" s="2" customFormat="1" customHeight="1" spans="1:2">
      <c r="A244" s="13" t="s">
        <v>468</v>
      </c>
      <c r="B244" s="9" t="s">
        <v>4055</v>
      </c>
    </row>
    <row r="245" s="2" customFormat="1" customHeight="1" spans="1:2">
      <c r="A245" s="13" t="s">
        <v>471</v>
      </c>
      <c r="B245" s="9" t="s">
        <v>4056</v>
      </c>
    </row>
    <row r="246" s="2" customFormat="1" customHeight="1" spans="1:2">
      <c r="A246" s="8" t="s">
        <v>1808</v>
      </c>
      <c r="B246" s="9" t="s">
        <v>4057</v>
      </c>
    </row>
    <row r="247" s="2" customFormat="1" customHeight="1" spans="1:2">
      <c r="A247" s="8" t="s">
        <v>1810</v>
      </c>
      <c r="B247" s="9" t="s">
        <v>4058</v>
      </c>
    </row>
    <row r="248" s="2" customFormat="1" customHeight="1" spans="1:2">
      <c r="A248" s="8" t="s">
        <v>1812</v>
      </c>
      <c r="B248" s="9" t="s">
        <v>4059</v>
      </c>
    </row>
    <row r="249" s="2" customFormat="1" customHeight="1" spans="1:2">
      <c r="A249" s="8" t="s">
        <v>1814</v>
      </c>
      <c r="B249" s="9" t="s">
        <v>4060</v>
      </c>
    </row>
    <row r="250" s="2" customFormat="1" customHeight="1" spans="1:2">
      <c r="A250" s="8" t="s">
        <v>2138</v>
      </c>
      <c r="B250" s="9" t="s">
        <v>4061</v>
      </c>
    </row>
    <row r="251" s="2" customFormat="1" customHeight="1" spans="1:2">
      <c r="A251" s="13" t="s">
        <v>536</v>
      </c>
      <c r="B251" s="9" t="s">
        <v>4062</v>
      </c>
    </row>
    <row r="252" s="2" customFormat="1" customHeight="1" spans="1:2">
      <c r="A252" s="8" t="s">
        <v>2140</v>
      </c>
      <c r="B252" s="9" t="s">
        <v>4063</v>
      </c>
    </row>
    <row r="253" s="2" customFormat="1" customHeight="1" spans="1:2">
      <c r="A253" s="13" t="s">
        <v>539</v>
      </c>
      <c r="B253" s="9" t="s">
        <v>4064</v>
      </c>
    </row>
    <row r="254" s="2" customFormat="1" customHeight="1" spans="1:2">
      <c r="A254" s="8" t="s">
        <v>2213</v>
      </c>
      <c r="B254" s="9" t="s">
        <v>4065</v>
      </c>
    </row>
    <row r="255" s="2" customFormat="1" customHeight="1" spans="1:2">
      <c r="A255" s="8" t="s">
        <v>2214</v>
      </c>
      <c r="B255" s="9" t="s">
        <v>4066</v>
      </c>
    </row>
    <row r="256" s="2" customFormat="1" customHeight="1" spans="1:2">
      <c r="A256" s="16" t="s">
        <v>386</v>
      </c>
      <c r="B256" s="9" t="s">
        <v>4067</v>
      </c>
    </row>
    <row r="257" s="2" customFormat="1" customHeight="1" spans="1:2">
      <c r="A257" s="16" t="s">
        <v>389</v>
      </c>
      <c r="B257" s="9" t="s">
        <v>4068</v>
      </c>
    </row>
    <row r="258" s="2" customFormat="1" customHeight="1" spans="1:2">
      <c r="A258" s="13" t="s">
        <v>318</v>
      </c>
      <c r="B258" s="9" t="s">
        <v>4069</v>
      </c>
    </row>
    <row r="259" s="2" customFormat="1" customHeight="1" spans="1:2">
      <c r="A259" s="13" t="s">
        <v>321</v>
      </c>
      <c r="B259" s="9" t="s">
        <v>4070</v>
      </c>
    </row>
    <row r="260" s="2" customFormat="1" customHeight="1" spans="1:2">
      <c r="A260" s="13" t="s">
        <v>324</v>
      </c>
      <c r="B260" s="9" t="s">
        <v>4071</v>
      </c>
    </row>
    <row r="261" s="2" customFormat="1" customHeight="1" spans="1:2">
      <c r="A261" s="16" t="s">
        <v>504</v>
      </c>
      <c r="B261" s="9" t="s">
        <v>4072</v>
      </c>
    </row>
    <row r="262" s="2" customFormat="1" customHeight="1" spans="1:2">
      <c r="A262" s="16" t="s">
        <v>507</v>
      </c>
      <c r="B262" s="9" t="s">
        <v>4073</v>
      </c>
    </row>
    <row r="263" s="2" customFormat="1" customHeight="1" spans="1:2">
      <c r="A263" s="16" t="s">
        <v>510</v>
      </c>
      <c r="B263" s="9" t="s">
        <v>4074</v>
      </c>
    </row>
    <row r="264" s="2" customFormat="1" customHeight="1" spans="1:2">
      <c r="A264" s="16" t="s">
        <v>516</v>
      </c>
      <c r="B264" s="9" t="s">
        <v>4075</v>
      </c>
    </row>
    <row r="265" s="2" customFormat="1" customHeight="1" spans="1:2">
      <c r="A265" s="16" t="s">
        <v>519</v>
      </c>
      <c r="B265" s="9" t="s">
        <v>4076</v>
      </c>
    </row>
    <row r="266" s="2" customFormat="1" customHeight="1" spans="1:2">
      <c r="A266" s="16" t="s">
        <v>525</v>
      </c>
      <c r="B266" s="9" t="s">
        <v>4077</v>
      </c>
    </row>
    <row r="267" s="2" customFormat="1" customHeight="1" spans="1:2">
      <c r="A267" s="16" t="s">
        <v>528</v>
      </c>
      <c r="B267" s="9" t="s">
        <v>4078</v>
      </c>
    </row>
    <row r="268" s="2" customFormat="1" customHeight="1" spans="1:2">
      <c r="A268" s="16" t="s">
        <v>219</v>
      </c>
      <c r="B268" s="9" t="s">
        <v>4079</v>
      </c>
    </row>
    <row r="269" s="2" customFormat="1" customHeight="1" spans="1:2">
      <c r="A269" s="16" t="s">
        <v>222</v>
      </c>
      <c r="B269" s="9" t="s">
        <v>4080</v>
      </c>
    </row>
    <row r="270" s="2" customFormat="1" customHeight="1" spans="1:2">
      <c r="A270" s="16" t="s">
        <v>225</v>
      </c>
      <c r="B270" s="9" t="s">
        <v>4081</v>
      </c>
    </row>
    <row r="271" s="2" customFormat="1" customHeight="1" spans="1:2">
      <c r="A271" s="13" t="s">
        <v>282</v>
      </c>
      <c r="B271" s="9" t="s">
        <v>4082</v>
      </c>
    </row>
    <row r="272" s="2" customFormat="1" customHeight="1" spans="1:2">
      <c r="A272" s="13" t="s">
        <v>285</v>
      </c>
      <c r="B272" s="9" t="s">
        <v>4083</v>
      </c>
    </row>
    <row r="273" s="2" customFormat="1" customHeight="1" spans="1:2">
      <c r="A273" s="13" t="s">
        <v>297</v>
      </c>
      <c r="B273" s="9" t="s">
        <v>4084</v>
      </c>
    </row>
    <row r="274" s="2" customFormat="1" customHeight="1" spans="1:2">
      <c r="A274" s="13" t="s">
        <v>300</v>
      </c>
      <c r="B274" s="9" t="s">
        <v>4085</v>
      </c>
    </row>
    <row r="275" s="2" customFormat="1" customHeight="1" spans="1:2">
      <c r="A275" s="13" t="s">
        <v>303</v>
      </c>
      <c r="B275" s="9" t="s">
        <v>4086</v>
      </c>
    </row>
    <row r="276" s="2" customFormat="1" customHeight="1" spans="1:2">
      <c r="A276" s="13" t="s">
        <v>306</v>
      </c>
      <c r="B276" s="9" t="s">
        <v>4087</v>
      </c>
    </row>
    <row r="277" s="2" customFormat="1" customHeight="1" spans="1:2">
      <c r="A277" s="13" t="s">
        <v>312</v>
      </c>
      <c r="B277" s="9" t="s">
        <v>4088</v>
      </c>
    </row>
    <row r="278" s="2" customFormat="1" customHeight="1" spans="1:2">
      <c r="A278" s="13" t="s">
        <v>315</v>
      </c>
      <c r="B278" s="9" t="s">
        <v>4089</v>
      </c>
    </row>
    <row r="279" s="2" customFormat="1" customHeight="1" spans="1:2">
      <c r="A279" s="13" t="s">
        <v>237</v>
      </c>
      <c r="B279" s="9" t="s">
        <v>4090</v>
      </c>
    </row>
    <row r="280" s="2" customFormat="1" customHeight="1" spans="1:2">
      <c r="A280" s="13" t="s">
        <v>291</v>
      </c>
      <c r="B280" s="9" t="s">
        <v>4091</v>
      </c>
    </row>
    <row r="281" s="2" customFormat="1" customHeight="1" spans="1:2">
      <c r="A281" s="13" t="s">
        <v>294</v>
      </c>
      <c r="B281" s="9" t="s">
        <v>4092</v>
      </c>
    </row>
    <row r="282" s="2" customFormat="1" customHeight="1" spans="1:2">
      <c r="A282" s="13" t="s">
        <v>288</v>
      </c>
      <c r="B282" s="9" t="s">
        <v>4093</v>
      </c>
    </row>
    <row r="283" s="2" customFormat="1" customHeight="1" spans="1:2">
      <c r="A283" s="13" t="s">
        <v>192</v>
      </c>
      <c r="B283" s="9" t="s">
        <v>4094</v>
      </c>
    </row>
    <row r="284" s="2" customFormat="1" customHeight="1" spans="1:2">
      <c r="A284" s="13" t="s">
        <v>195</v>
      </c>
      <c r="B284" s="9" t="s">
        <v>4095</v>
      </c>
    </row>
    <row r="285" s="2" customFormat="1" customHeight="1" spans="1:2">
      <c r="A285" s="13" t="s">
        <v>431</v>
      </c>
      <c r="B285" s="9" t="s">
        <v>4096</v>
      </c>
    </row>
    <row r="286" s="2" customFormat="1" customHeight="1" spans="1:2">
      <c r="A286" s="16" t="s">
        <v>178</v>
      </c>
      <c r="B286" s="9" t="s">
        <v>4097</v>
      </c>
    </row>
    <row r="287" s="2" customFormat="1" customHeight="1" spans="1:2">
      <c r="A287" s="16" t="s">
        <v>181</v>
      </c>
      <c r="B287" s="9" t="s">
        <v>4098</v>
      </c>
    </row>
    <row r="288" s="2" customFormat="1" customHeight="1" spans="1:2">
      <c r="A288" s="10" t="s">
        <v>2356</v>
      </c>
      <c r="B288" s="19" t="s">
        <v>4099</v>
      </c>
    </row>
    <row r="289" s="2" customFormat="1" customHeight="1" spans="1:2">
      <c r="A289" s="13" t="s">
        <v>164</v>
      </c>
      <c r="B289" s="9" t="s">
        <v>4100</v>
      </c>
    </row>
    <row r="290" s="2" customFormat="1" customHeight="1" spans="1:2">
      <c r="A290" s="13" t="s">
        <v>167</v>
      </c>
      <c r="B290" s="9" t="s">
        <v>4101</v>
      </c>
    </row>
    <row r="291" s="2" customFormat="1" customHeight="1" spans="1:2">
      <c r="A291" s="13" t="s">
        <v>170</v>
      </c>
      <c r="B291" s="9" t="s">
        <v>4102</v>
      </c>
    </row>
    <row r="292" s="2" customFormat="1" customHeight="1" spans="1:2">
      <c r="A292" s="13" t="s">
        <v>173</v>
      </c>
      <c r="B292" s="9" t="s">
        <v>4103</v>
      </c>
    </row>
    <row r="293" s="2" customFormat="1" customHeight="1" spans="1:2">
      <c r="A293" s="13" t="s">
        <v>210</v>
      </c>
      <c r="B293" s="9" t="s">
        <v>4104</v>
      </c>
    </row>
    <row r="294" s="2" customFormat="1" customHeight="1" spans="1:2">
      <c r="A294" s="13" t="s">
        <v>213</v>
      </c>
      <c r="B294" s="9" t="s">
        <v>4105</v>
      </c>
    </row>
    <row r="295" s="2" customFormat="1" customHeight="1" spans="1:2">
      <c r="A295" s="13" t="s">
        <v>216</v>
      </c>
      <c r="B295" s="9" t="s">
        <v>4106</v>
      </c>
    </row>
    <row r="296" s="2" customFormat="1" customHeight="1" spans="1:2">
      <c r="A296" s="13" t="s">
        <v>257</v>
      </c>
      <c r="B296" s="9" t="s">
        <v>4107</v>
      </c>
    </row>
    <row r="297" s="2" customFormat="1" customHeight="1" spans="1:2">
      <c r="A297" s="13" t="s">
        <v>260</v>
      </c>
      <c r="B297" s="9" t="s">
        <v>4108</v>
      </c>
    </row>
    <row r="298" s="2" customFormat="1" customHeight="1" spans="1:2">
      <c r="A298" s="13" t="s">
        <v>263</v>
      </c>
      <c r="B298" s="9" t="s">
        <v>4109</v>
      </c>
    </row>
    <row r="299" s="2" customFormat="1" customHeight="1" spans="1:2">
      <c r="A299" s="13" t="s">
        <v>231</v>
      </c>
      <c r="B299" s="9" t="s">
        <v>4110</v>
      </c>
    </row>
    <row r="300" s="2" customFormat="1" customHeight="1" spans="1:2">
      <c r="A300" s="13" t="s">
        <v>234</v>
      </c>
      <c r="B300" s="9" t="s">
        <v>4111</v>
      </c>
    </row>
    <row r="301" s="2" customFormat="1" customHeight="1" spans="1:2">
      <c r="A301" s="13" t="s">
        <v>327</v>
      </c>
      <c r="B301" s="9" t="s">
        <v>4112</v>
      </c>
    </row>
    <row r="302" s="2" customFormat="1" customHeight="1" spans="1:2">
      <c r="A302" s="13" t="s">
        <v>156</v>
      </c>
      <c r="B302" s="5" t="s">
        <v>4113</v>
      </c>
    </row>
    <row r="303" s="2" customFormat="1" customHeight="1" spans="1:2">
      <c r="A303" s="13" t="s">
        <v>158</v>
      </c>
      <c r="B303" s="5" t="s">
        <v>4114</v>
      </c>
    </row>
    <row r="304" s="2" customFormat="1" customHeight="1" spans="1:2">
      <c r="A304" s="13" t="s">
        <v>160</v>
      </c>
      <c r="B304" s="5" t="s">
        <v>4115</v>
      </c>
    </row>
    <row r="305" s="2" customFormat="1" customHeight="1" spans="1:2">
      <c r="A305" s="13" t="s">
        <v>162</v>
      </c>
      <c r="B305" s="5" t="s">
        <v>4116</v>
      </c>
    </row>
    <row r="306" s="2" customFormat="1" customHeight="1" spans="1:2">
      <c r="A306" s="8" t="s">
        <v>2506</v>
      </c>
      <c r="B306" s="19" t="s">
        <v>4117</v>
      </c>
    </row>
    <row r="307" s="2" customFormat="1" customHeight="1" spans="1:2">
      <c r="A307" s="16" t="s">
        <v>738</v>
      </c>
      <c r="B307" s="19" t="s">
        <v>739</v>
      </c>
    </row>
    <row r="308" s="2" customFormat="1" customHeight="1" spans="1:2">
      <c r="A308" s="16" t="s">
        <v>675</v>
      </c>
      <c r="B308" s="9" t="s">
        <v>4118</v>
      </c>
    </row>
    <row r="309" s="2" customFormat="1" customHeight="1" spans="1:2">
      <c r="A309" s="8" t="s">
        <v>2507</v>
      </c>
      <c r="B309" s="19"/>
    </row>
    <row r="310" s="2" customFormat="1" customHeight="1" spans="1:2">
      <c r="A310" s="13" t="s">
        <v>4119</v>
      </c>
      <c r="B310" s="19"/>
    </row>
    <row r="311" s="2" customFormat="1" customHeight="1" spans="1:2">
      <c r="A311" s="16" t="s">
        <v>732</v>
      </c>
      <c r="B311" s="19" t="s">
        <v>734</v>
      </c>
    </row>
    <row r="312" s="2" customFormat="1" customHeight="1" spans="1:2">
      <c r="A312" s="13" t="s">
        <v>744</v>
      </c>
      <c r="B312" s="19" t="s">
        <v>745</v>
      </c>
    </row>
    <row r="313" s="2" customFormat="1" customHeight="1" spans="1:2">
      <c r="A313" s="13" t="s">
        <v>742</v>
      </c>
      <c r="B313" s="19" t="s">
        <v>743</v>
      </c>
    </row>
    <row r="314" s="2" customFormat="1" customHeight="1" spans="1:2">
      <c r="A314" s="13" t="s">
        <v>1129</v>
      </c>
      <c r="B314" s="19"/>
    </row>
    <row r="315" s="2" customFormat="1" customHeight="1" spans="1:2">
      <c r="A315" s="16" t="s">
        <v>735</v>
      </c>
      <c r="B315" s="19" t="s">
        <v>4120</v>
      </c>
    </row>
    <row r="316" s="2" customFormat="1" customHeight="1" spans="1:2">
      <c r="A316" s="13" t="s">
        <v>495</v>
      </c>
      <c r="B316" s="19" t="s">
        <v>497</v>
      </c>
    </row>
    <row r="317" s="2" customFormat="1" customHeight="1" spans="1:2">
      <c r="A317" s="13" t="s">
        <v>228</v>
      </c>
      <c r="B317" s="19" t="s">
        <v>230</v>
      </c>
    </row>
    <row r="318" s="2" customFormat="1" customHeight="1" spans="1:2">
      <c r="A318" s="20" t="s">
        <v>522</v>
      </c>
      <c r="B318" s="19" t="s">
        <v>524</v>
      </c>
    </row>
    <row r="319" s="2" customFormat="1" customHeight="1" spans="1:2">
      <c r="A319" s="13" t="s">
        <v>513</v>
      </c>
      <c r="B319" s="19" t="s">
        <v>938</v>
      </c>
    </row>
    <row r="320" s="2" customFormat="1" customHeight="1" spans="1:2">
      <c r="A320" s="8" t="s">
        <v>513</v>
      </c>
      <c r="B320" s="19" t="s">
        <v>515</v>
      </c>
    </row>
    <row r="321" s="2" customFormat="1" customHeight="1" spans="1:2">
      <c r="A321" s="16" t="s">
        <v>410</v>
      </c>
      <c r="B321" s="9" t="s">
        <v>412</v>
      </c>
    </row>
    <row r="322" s="2" customFormat="1" customHeight="1" spans="1:2">
      <c r="A322" s="8" t="s">
        <v>2765</v>
      </c>
      <c r="B322" s="9"/>
    </row>
    <row r="323" s="2" customFormat="1" customHeight="1" spans="1:2">
      <c r="A323" s="16" t="s">
        <v>433</v>
      </c>
      <c r="B323" s="19" t="s">
        <v>435</v>
      </c>
    </row>
    <row r="324" s="2" customFormat="1" customHeight="1" spans="1:2">
      <c r="A324" s="13" t="s">
        <v>4121</v>
      </c>
      <c r="B324" s="19"/>
    </row>
    <row r="325" s="2" customFormat="1" customHeight="1" spans="1:2">
      <c r="A325" s="13" t="s">
        <v>474</v>
      </c>
      <c r="B325" s="19" t="s">
        <v>476</v>
      </c>
    </row>
    <row r="326" s="2" customFormat="1" customHeight="1" spans="1:2">
      <c r="A326" s="13" t="s">
        <v>654</v>
      </c>
      <c r="B326" s="19" t="s">
        <v>656</v>
      </c>
    </row>
    <row r="327" s="2" customFormat="1" customHeight="1" spans="1:2">
      <c r="A327" s="13" t="s">
        <v>636</v>
      </c>
      <c r="B327" s="19" t="s">
        <v>638</v>
      </c>
    </row>
    <row r="328" s="2" customFormat="1" customHeight="1" spans="1:2">
      <c r="A328" s="8" t="s">
        <v>2359</v>
      </c>
      <c r="B328" s="19" t="s">
        <v>943</v>
      </c>
    </row>
    <row r="329" s="2" customFormat="1" customHeight="1" spans="1:2">
      <c r="A329" s="8" t="s">
        <v>2360</v>
      </c>
      <c r="B329" s="19"/>
    </row>
    <row r="330" s="2" customFormat="1" customHeight="1" spans="1:2">
      <c r="A330" s="13" t="s">
        <v>678</v>
      </c>
      <c r="B330" s="19" t="s">
        <v>680</v>
      </c>
    </row>
    <row r="331" s="2" customFormat="1" customHeight="1" spans="1:2">
      <c r="A331" s="8" t="s">
        <v>2361</v>
      </c>
      <c r="B331" s="19" t="s">
        <v>948</v>
      </c>
    </row>
    <row r="332" s="2" customFormat="1" customHeight="1" spans="1:2">
      <c r="A332" s="13" t="s">
        <v>572</v>
      </c>
      <c r="B332" s="19" t="s">
        <v>574</v>
      </c>
    </row>
    <row r="333" s="2" customFormat="1" customHeight="1" spans="1:2">
      <c r="A333" s="13" t="s">
        <v>578</v>
      </c>
      <c r="B333" s="19" t="s">
        <v>580</v>
      </c>
    </row>
    <row r="334" s="2" customFormat="1" customHeight="1" spans="1:2">
      <c r="A334" s="13" t="s">
        <v>611</v>
      </c>
      <c r="B334" s="19" t="s">
        <v>613</v>
      </c>
    </row>
    <row r="335" s="2" customFormat="1" customHeight="1" spans="1:2">
      <c r="A335" s="13" t="s">
        <v>383</v>
      </c>
      <c r="B335" s="19" t="s">
        <v>385</v>
      </c>
    </row>
    <row r="336" s="2" customFormat="1" customHeight="1" spans="1:2">
      <c r="A336" s="13" t="s">
        <v>189</v>
      </c>
      <c r="B336" s="19" t="s">
        <v>191</v>
      </c>
    </row>
    <row r="337" s="2" customFormat="1" customHeight="1" spans="1:2">
      <c r="A337" s="8" t="s">
        <v>2362</v>
      </c>
      <c r="B337" s="19" t="s">
        <v>4122</v>
      </c>
    </row>
    <row r="338" s="2" customFormat="1" customHeight="1" spans="1:2">
      <c r="A338" s="8" t="s">
        <v>2363</v>
      </c>
      <c r="B338" s="19" t="s">
        <v>954</v>
      </c>
    </row>
    <row r="339" s="2" customFormat="1" customHeight="1" spans="1:2">
      <c r="A339" s="8" t="s">
        <v>2364</v>
      </c>
      <c r="B339" s="19" t="s">
        <v>957</v>
      </c>
    </row>
    <row r="340" s="2" customFormat="1" customHeight="1" spans="1:2">
      <c r="A340" s="13" t="s">
        <v>590</v>
      </c>
      <c r="B340" s="19" t="s">
        <v>592</v>
      </c>
    </row>
    <row r="341" s="2" customFormat="1" customHeight="1" spans="1:2">
      <c r="A341" s="13" t="s">
        <v>4123</v>
      </c>
      <c r="B341" s="19" t="s">
        <v>4124</v>
      </c>
    </row>
    <row r="342" s="2" customFormat="1" customHeight="1" spans="1:2">
      <c r="A342" s="13" t="s">
        <v>4125</v>
      </c>
      <c r="B342" s="19" t="s">
        <v>4126</v>
      </c>
    </row>
    <row r="343" s="2" customFormat="1" customHeight="1" spans="1:2">
      <c r="A343" s="13" t="s">
        <v>4127</v>
      </c>
      <c r="B343" s="19"/>
    </row>
    <row r="344" s="2" customFormat="1" customHeight="1" spans="1:2">
      <c r="A344" s="13" t="s">
        <v>4128</v>
      </c>
      <c r="B344" s="14" t="s">
        <v>1117</v>
      </c>
    </row>
    <row r="345" s="2" customFormat="1" customHeight="1" spans="1:2">
      <c r="A345" s="13" t="s">
        <v>4129</v>
      </c>
      <c r="B345" s="19" t="s">
        <v>1120</v>
      </c>
    </row>
    <row r="346" s="2" customFormat="1" customHeight="1" spans="1:2">
      <c r="A346" s="13" t="s">
        <v>4130</v>
      </c>
      <c r="B346" s="14" t="s">
        <v>1123</v>
      </c>
    </row>
    <row r="347" s="2" customFormat="1" customHeight="1" spans="1:2">
      <c r="A347" s="13" t="s">
        <v>531</v>
      </c>
      <c r="B347" s="19" t="s">
        <v>533</v>
      </c>
    </row>
    <row r="348" s="2" customFormat="1" customHeight="1" spans="1:2">
      <c r="A348" s="13" t="s">
        <v>534</v>
      </c>
      <c r="B348" s="19" t="s">
        <v>533</v>
      </c>
    </row>
    <row r="349" s="2" customFormat="1" customHeight="1" spans="1:2">
      <c r="A349" s="13" t="s">
        <v>309</v>
      </c>
      <c r="B349" s="19" t="s">
        <v>311</v>
      </c>
    </row>
    <row r="350" s="2" customFormat="1" customHeight="1" spans="1:2">
      <c r="A350" s="13" t="s">
        <v>4131</v>
      </c>
      <c r="B350" s="19"/>
    </row>
    <row r="351" s="2" customFormat="1" customHeight="1" spans="1:2">
      <c r="A351" s="13" t="s">
        <v>4132</v>
      </c>
      <c r="B351" s="19" t="s">
        <v>1128</v>
      </c>
    </row>
    <row r="352" s="2" customFormat="1" customHeight="1" spans="1:2">
      <c r="A352" s="13" t="s">
        <v>176</v>
      </c>
      <c r="B352" s="19" t="s">
        <v>177</v>
      </c>
    </row>
    <row r="353" s="2" customFormat="1" customHeight="1" spans="1:2">
      <c r="A353" s="13" t="s">
        <v>255</v>
      </c>
      <c r="B353" s="19" t="s">
        <v>256</v>
      </c>
    </row>
    <row r="354" s="2" customFormat="1" customHeight="1" spans="1:2">
      <c r="A354" s="13" t="s">
        <v>266</v>
      </c>
      <c r="B354" s="19" t="s">
        <v>267</v>
      </c>
    </row>
    <row r="355" s="2" customFormat="1" customHeight="1" spans="1:2">
      <c r="A355" s="13" t="s">
        <v>280</v>
      </c>
      <c r="B355" s="19" t="s">
        <v>281</v>
      </c>
    </row>
    <row r="356" s="2" customFormat="1" customHeight="1" spans="1:2">
      <c r="A356" s="13" t="s">
        <v>740</v>
      </c>
      <c r="B356" s="19" t="s">
        <v>741</v>
      </c>
    </row>
    <row r="357" s="2" customFormat="1" customHeight="1" spans="1:2">
      <c r="A357" s="4" t="s">
        <v>1167</v>
      </c>
      <c r="B357" s="19" t="s">
        <v>4133</v>
      </c>
    </row>
    <row r="358" s="2" customFormat="1" customHeight="1" spans="1:2">
      <c r="A358" s="4" t="s">
        <v>1169</v>
      </c>
      <c r="B358" s="19" t="s">
        <v>4134</v>
      </c>
    </row>
    <row r="359" s="2" customFormat="1" customHeight="1" spans="1:2">
      <c r="A359" s="16" t="s">
        <v>693</v>
      </c>
      <c r="B359" s="9" t="s">
        <v>695</v>
      </c>
    </row>
    <row r="360" s="2" customFormat="1" customHeight="1" spans="1:2">
      <c r="A360" s="13" t="s">
        <v>696</v>
      </c>
      <c r="B360" s="9" t="s">
        <v>698</v>
      </c>
    </row>
    <row r="361" s="2" customFormat="1" customHeight="1" spans="1:2">
      <c r="A361" s="16" t="s">
        <v>699</v>
      </c>
      <c r="B361" s="9" t="s">
        <v>4135</v>
      </c>
    </row>
    <row r="362" s="2" customFormat="1" customHeight="1" spans="1:2">
      <c r="A362" s="16" t="s">
        <v>702</v>
      </c>
      <c r="B362" s="9" t="s">
        <v>4136</v>
      </c>
    </row>
    <row r="363" s="2" customFormat="1" customHeight="1" spans="1:2">
      <c r="A363" s="13" t="s">
        <v>614</v>
      </c>
      <c r="B363" s="9" t="s">
        <v>4137</v>
      </c>
    </row>
    <row r="364" s="2" customFormat="1" customHeight="1" spans="1:2">
      <c r="A364" s="13" t="s">
        <v>617</v>
      </c>
      <c r="B364" s="9" t="s">
        <v>4138</v>
      </c>
    </row>
    <row r="365" s="2" customFormat="1" customHeight="1" spans="1:2">
      <c r="A365" s="13" t="s">
        <v>619</v>
      </c>
      <c r="B365" s="9" t="s">
        <v>4139</v>
      </c>
    </row>
    <row r="366" s="2" customFormat="1" customHeight="1" spans="1:2">
      <c r="A366" s="13" t="s">
        <v>621</v>
      </c>
      <c r="B366" s="9" t="s">
        <v>4140</v>
      </c>
    </row>
    <row r="367" s="2" customFormat="1" customHeight="1" spans="1:2">
      <c r="A367" s="13" t="s">
        <v>624</v>
      </c>
      <c r="B367" s="9" t="s">
        <v>4141</v>
      </c>
    </row>
    <row r="368" s="2" customFormat="1" customHeight="1" spans="1:2">
      <c r="A368" s="13" t="s">
        <v>626</v>
      </c>
      <c r="B368" s="9" t="s">
        <v>4142</v>
      </c>
    </row>
    <row r="369" s="2" customFormat="1" customHeight="1" spans="1:2">
      <c r="A369" s="13" t="s">
        <v>628</v>
      </c>
      <c r="B369" s="9" t="s">
        <v>4143</v>
      </c>
    </row>
    <row r="370" s="2" customFormat="1" customHeight="1" spans="1:2">
      <c r="A370" s="13" t="s">
        <v>631</v>
      </c>
      <c r="B370" s="9" t="s">
        <v>4144</v>
      </c>
    </row>
    <row r="371" s="2" customFormat="1" customHeight="1" spans="1:2">
      <c r="A371" s="13" t="s">
        <v>634</v>
      </c>
      <c r="B371" s="9" t="s">
        <v>4145</v>
      </c>
    </row>
    <row r="372" s="2" customFormat="1" customHeight="1" spans="1:2">
      <c r="A372" s="13" t="s">
        <v>639</v>
      </c>
      <c r="B372" s="9" t="s">
        <v>4146</v>
      </c>
    </row>
    <row r="373" s="2" customFormat="1" customHeight="1" spans="1:2">
      <c r="A373" s="13" t="s">
        <v>642</v>
      </c>
      <c r="B373" s="9" t="s">
        <v>4147</v>
      </c>
    </row>
    <row r="374" s="2" customFormat="1" customHeight="1" spans="1:2">
      <c r="A374" s="13" t="s">
        <v>645</v>
      </c>
      <c r="B374" s="9" t="s">
        <v>4148</v>
      </c>
    </row>
    <row r="375" s="2" customFormat="1" customHeight="1" spans="1:2">
      <c r="A375" s="8" t="s">
        <v>2315</v>
      </c>
      <c r="B375" s="9" t="s">
        <v>4149</v>
      </c>
    </row>
    <row r="376" s="2" customFormat="1" customHeight="1" spans="1:2">
      <c r="A376" s="13" t="s">
        <v>648</v>
      </c>
      <c r="B376" s="9" t="s">
        <v>4150</v>
      </c>
    </row>
    <row r="377" s="2" customFormat="1" customHeight="1" spans="1:2">
      <c r="A377" s="13" t="s">
        <v>651</v>
      </c>
      <c r="B377" s="9" t="s">
        <v>4151</v>
      </c>
    </row>
    <row r="378" s="2" customFormat="1" customHeight="1" spans="1:2">
      <c r="A378" s="13" t="s">
        <v>240</v>
      </c>
      <c r="B378" s="9" t="s">
        <v>4152</v>
      </c>
    </row>
    <row r="379" s="2" customFormat="1" customHeight="1" spans="1:2">
      <c r="A379" s="13" t="s">
        <v>243</v>
      </c>
      <c r="B379" s="9" t="s">
        <v>4153</v>
      </c>
    </row>
    <row r="380" s="2" customFormat="1" customHeight="1" spans="1:2">
      <c r="A380" s="13" t="s">
        <v>246</v>
      </c>
      <c r="B380" s="9" t="s">
        <v>4154</v>
      </c>
    </row>
    <row r="381" s="2" customFormat="1" customHeight="1" spans="1:2">
      <c r="A381" s="13" t="s">
        <v>249</v>
      </c>
      <c r="B381" s="9" t="s">
        <v>4155</v>
      </c>
    </row>
    <row r="382" s="2" customFormat="1" customHeight="1" spans="1:2">
      <c r="A382" s="13" t="s">
        <v>252</v>
      </c>
      <c r="B382" s="9" t="s">
        <v>4156</v>
      </c>
    </row>
    <row r="383" s="2" customFormat="1" customHeight="1" spans="1:2">
      <c r="A383" s="16" t="s">
        <v>657</v>
      </c>
      <c r="B383" s="9" t="s">
        <v>4157</v>
      </c>
    </row>
    <row r="384" s="2" customFormat="1" customHeight="1" spans="1:2">
      <c r="A384" s="16" t="s">
        <v>660</v>
      </c>
      <c r="B384" s="9" t="s">
        <v>4158</v>
      </c>
    </row>
    <row r="385" s="2" customFormat="1" customHeight="1" spans="1:2">
      <c r="A385" s="16" t="s">
        <v>663</v>
      </c>
      <c r="B385" s="9" t="s">
        <v>4159</v>
      </c>
    </row>
    <row r="386" s="2" customFormat="1" customHeight="1" spans="1:2">
      <c r="A386" s="16" t="s">
        <v>666</v>
      </c>
      <c r="B386" s="9" t="s">
        <v>4160</v>
      </c>
    </row>
    <row r="387" s="2" customFormat="1" customHeight="1" spans="1:2">
      <c r="A387" s="16" t="s">
        <v>669</v>
      </c>
      <c r="B387" s="9" t="s">
        <v>4161</v>
      </c>
    </row>
    <row r="388" s="2" customFormat="1" customHeight="1" spans="1:2">
      <c r="A388" s="16" t="s">
        <v>672</v>
      </c>
      <c r="B388" s="9" t="s">
        <v>4162</v>
      </c>
    </row>
    <row r="389" s="2" customFormat="1" customHeight="1" spans="1:2">
      <c r="A389" s="13" t="s">
        <v>681</v>
      </c>
      <c r="B389" s="9" t="s">
        <v>4163</v>
      </c>
    </row>
    <row r="390" s="2" customFormat="1" customHeight="1" spans="1:2">
      <c r="A390" s="13" t="s">
        <v>684</v>
      </c>
      <c r="B390" s="9" t="s">
        <v>4164</v>
      </c>
    </row>
    <row r="391" s="2" customFormat="1" customHeight="1" spans="1:2">
      <c r="A391" s="13" t="s">
        <v>687</v>
      </c>
      <c r="B391" s="9" t="s">
        <v>4165</v>
      </c>
    </row>
    <row r="392" s="2" customFormat="1" customHeight="1" spans="1:2">
      <c r="A392" s="13" t="s">
        <v>690</v>
      </c>
      <c r="B392" s="9" t="s">
        <v>4166</v>
      </c>
    </row>
    <row r="393" s="2" customFormat="1" customHeight="1" spans="1:2">
      <c r="A393" s="13" t="s">
        <v>477</v>
      </c>
      <c r="B393" s="9" t="s">
        <v>4167</v>
      </c>
    </row>
    <row r="394" s="2" customFormat="1" customHeight="1" spans="1:2">
      <c r="A394" s="13" t="s">
        <v>480</v>
      </c>
      <c r="B394" s="9" t="s">
        <v>4168</v>
      </c>
    </row>
    <row r="395" s="2" customFormat="1" customHeight="1" spans="1:2">
      <c r="A395" s="13" t="s">
        <v>483</v>
      </c>
      <c r="B395" s="9" t="s">
        <v>4169</v>
      </c>
    </row>
    <row r="396" s="2" customFormat="1" customHeight="1" spans="1:2">
      <c r="A396" s="13" t="s">
        <v>486</v>
      </c>
      <c r="B396" s="9" t="s">
        <v>4170</v>
      </c>
    </row>
    <row r="397" s="2" customFormat="1" customHeight="1" spans="1:2">
      <c r="A397" s="13" t="s">
        <v>489</v>
      </c>
      <c r="B397" s="9" t="s">
        <v>4171</v>
      </c>
    </row>
    <row r="398" s="2" customFormat="1" customHeight="1" spans="1:2">
      <c r="A398" s="13" t="s">
        <v>492</v>
      </c>
      <c r="B398" s="9" t="s">
        <v>4172</v>
      </c>
    </row>
    <row r="399" s="2" customFormat="1" customHeight="1" spans="1:2">
      <c r="A399" s="21" t="s">
        <v>2495</v>
      </c>
      <c r="B399" s="18"/>
    </row>
    <row r="400" s="2" customFormat="1" customHeight="1" spans="1:2">
      <c r="A400" s="21" t="s">
        <v>2502</v>
      </c>
      <c r="B400" s="18"/>
    </row>
    <row r="401" s="2" customFormat="1" customHeight="1" spans="1:2">
      <c r="A401" s="17" t="s">
        <v>720</v>
      </c>
      <c r="B401" s="18" t="s">
        <v>4173</v>
      </c>
    </row>
    <row r="402" s="2" customFormat="1" customHeight="1" spans="1:2">
      <c r="A402" s="17" t="s">
        <v>723</v>
      </c>
      <c r="B402" s="18" t="s">
        <v>4174</v>
      </c>
    </row>
    <row r="403" s="2" customFormat="1" customHeight="1" spans="1:2">
      <c r="A403" s="21" t="s">
        <v>2504</v>
      </c>
      <c r="B403" s="18"/>
    </row>
    <row r="404" s="2" customFormat="1" customHeight="1" spans="1:2">
      <c r="A404" s="17" t="s">
        <v>726</v>
      </c>
      <c r="B404" s="18" t="s">
        <v>4175</v>
      </c>
    </row>
    <row r="405" s="2" customFormat="1" customHeight="1" spans="1:2">
      <c r="A405" s="21" t="s">
        <v>2498</v>
      </c>
      <c r="B405" s="18"/>
    </row>
    <row r="406" s="2" customFormat="1" customHeight="1" spans="1:2">
      <c r="A406" s="17" t="s">
        <v>729</v>
      </c>
      <c r="B406" s="18" t="s">
        <v>4176</v>
      </c>
    </row>
    <row r="407" s="2" customFormat="1" customHeight="1" spans="1:2">
      <c r="A407" s="21" t="s">
        <v>2500</v>
      </c>
      <c r="B407" s="18"/>
    </row>
    <row r="408" s="2" customFormat="1" customHeight="1" spans="1:2">
      <c r="A408" s="8" t="s">
        <v>2374</v>
      </c>
      <c r="B408" s="9" t="s">
        <v>983</v>
      </c>
    </row>
    <row r="409" s="2" customFormat="1" customHeight="1" spans="1:2">
      <c r="A409" s="8" t="s">
        <v>2337</v>
      </c>
      <c r="B409" s="9" t="s">
        <v>4060</v>
      </c>
    </row>
    <row r="410" s="2" customFormat="1" customHeight="1" spans="1:2">
      <c r="A410" s="8" t="s">
        <v>2338</v>
      </c>
      <c r="B410" s="9" t="s">
        <v>808</v>
      </c>
    </row>
    <row r="411" s="2" customFormat="1" customHeight="1" spans="1:2">
      <c r="A411" s="8" t="s">
        <v>2333</v>
      </c>
      <c r="B411" s="9" t="s">
        <v>4177</v>
      </c>
    </row>
    <row r="412" s="2" customFormat="1" customHeight="1" spans="1:2">
      <c r="A412" s="8" t="s">
        <v>2375</v>
      </c>
      <c r="B412" s="9" t="s">
        <v>4178</v>
      </c>
    </row>
    <row r="413" s="2" customFormat="1" customHeight="1" spans="1:2">
      <c r="A413" s="8" t="s">
        <v>2376</v>
      </c>
      <c r="B413" s="9" t="s">
        <v>987</v>
      </c>
    </row>
    <row r="414" s="2" customFormat="1" customHeight="1" spans="1:2">
      <c r="A414" s="8" t="s">
        <v>2377</v>
      </c>
      <c r="B414" s="9" t="s">
        <v>989</v>
      </c>
    </row>
    <row r="415" s="2" customFormat="1" customHeight="1" spans="1:2">
      <c r="A415" s="8" t="s">
        <v>2378</v>
      </c>
      <c r="B415" s="9" t="s">
        <v>4179</v>
      </c>
    </row>
    <row r="416" s="2" customFormat="1" customHeight="1" spans="1:2">
      <c r="A416" s="8" t="s">
        <v>2379</v>
      </c>
      <c r="B416" s="9" t="s">
        <v>993</v>
      </c>
    </row>
    <row r="417" s="2" customFormat="1" customHeight="1" spans="1:2">
      <c r="A417" s="8" t="s">
        <v>2380</v>
      </c>
      <c r="B417" s="9" t="s">
        <v>995</v>
      </c>
    </row>
    <row r="418" s="2" customFormat="1" customHeight="1" spans="1:2">
      <c r="A418" s="8" t="s">
        <v>2381</v>
      </c>
      <c r="B418" s="9" t="s">
        <v>997</v>
      </c>
    </row>
    <row r="419" s="2" customFormat="1" customHeight="1" spans="1:2">
      <c r="A419" s="8" t="s">
        <v>2336</v>
      </c>
      <c r="B419" s="9" t="s">
        <v>811</v>
      </c>
    </row>
    <row r="420" s="2" customFormat="1" customHeight="1" spans="1:2">
      <c r="A420" s="8" t="s">
        <v>2335</v>
      </c>
      <c r="B420" s="9" t="s">
        <v>820</v>
      </c>
    </row>
    <row r="421" s="2" customFormat="1" customHeight="1" spans="1:2">
      <c r="A421" s="8" t="s">
        <v>2365</v>
      </c>
      <c r="B421" s="9" t="s">
        <v>4180</v>
      </c>
    </row>
    <row r="422" s="2" customFormat="1" customHeight="1" spans="1:2">
      <c r="A422" s="8" t="s">
        <v>2366</v>
      </c>
      <c r="B422" s="9" t="s">
        <v>962</v>
      </c>
    </row>
    <row r="423" s="2" customFormat="1" customHeight="1" spans="1:2">
      <c r="A423" s="8" t="s">
        <v>2367</v>
      </c>
      <c r="B423" s="9" t="s">
        <v>4181</v>
      </c>
    </row>
    <row r="424" s="2" customFormat="1" customHeight="1" spans="1:2">
      <c r="A424" s="8" t="s">
        <v>2368</v>
      </c>
      <c r="B424" s="9" t="s">
        <v>4182</v>
      </c>
    </row>
    <row r="425" s="2" customFormat="1" customHeight="1" spans="1:2">
      <c r="A425" s="8" t="s">
        <v>2339</v>
      </c>
      <c r="B425" s="9" t="s">
        <v>814</v>
      </c>
    </row>
    <row r="426" s="2" customFormat="1" customHeight="1" spans="1:2">
      <c r="A426" s="8" t="s">
        <v>2369</v>
      </c>
      <c r="B426" s="9" t="s">
        <v>970</v>
      </c>
    </row>
    <row r="427" s="2" customFormat="1" customHeight="1" spans="1:2">
      <c r="A427" s="8" t="s">
        <v>2370</v>
      </c>
      <c r="B427" s="9" t="s">
        <v>4183</v>
      </c>
    </row>
    <row r="428" s="2" customFormat="1" customHeight="1" spans="1:2">
      <c r="A428" s="8" t="s">
        <v>2371</v>
      </c>
      <c r="B428" s="9" t="s">
        <v>976</v>
      </c>
    </row>
    <row r="429" s="2" customFormat="1" customHeight="1" spans="1:2">
      <c r="A429" s="8" t="s">
        <v>2340</v>
      </c>
      <c r="B429" s="9" t="s">
        <v>817</v>
      </c>
    </row>
    <row r="430" s="2" customFormat="1" customHeight="1" spans="1:2">
      <c r="A430" s="8" t="s">
        <v>2372</v>
      </c>
      <c r="B430" s="9" t="s">
        <v>979</v>
      </c>
    </row>
    <row r="431" s="2" customFormat="1" customHeight="1" spans="1:2">
      <c r="A431" s="8" t="s">
        <v>2373</v>
      </c>
      <c r="B431" s="9" t="s">
        <v>981</v>
      </c>
    </row>
    <row r="432" s="2" customFormat="1" customHeight="1" spans="1:2">
      <c r="A432" s="11" t="s">
        <v>1212</v>
      </c>
      <c r="B432" s="14"/>
    </row>
    <row r="433" s="2" customFormat="1" customHeight="1" spans="1:2">
      <c r="A433" s="10" t="s">
        <v>2433</v>
      </c>
      <c r="B433" s="9"/>
    </row>
    <row r="434" s="2" customFormat="1" customHeight="1" spans="1:2">
      <c r="A434" s="11" t="s">
        <v>1213</v>
      </c>
      <c r="B434" s="14" t="s">
        <v>1214</v>
      </c>
    </row>
    <row r="435" s="2" customFormat="1" customHeight="1" spans="1:2">
      <c r="A435" s="13" t="s">
        <v>593</v>
      </c>
      <c r="B435" s="9" t="s">
        <v>4184</v>
      </c>
    </row>
    <row r="436" s="2" customFormat="1" customHeight="1" spans="1:2">
      <c r="A436" s="13" t="s">
        <v>596</v>
      </c>
      <c r="B436" s="9" t="s">
        <v>4185</v>
      </c>
    </row>
    <row r="437" s="2" customFormat="1" customHeight="1" spans="1:2">
      <c r="A437" s="13" t="s">
        <v>599</v>
      </c>
      <c r="B437" s="9" t="s">
        <v>4186</v>
      </c>
    </row>
    <row r="438" s="2" customFormat="1" customHeight="1" spans="1:2">
      <c r="A438" s="13" t="s">
        <v>602</v>
      </c>
      <c r="B438" s="9" t="s">
        <v>4187</v>
      </c>
    </row>
    <row r="439" s="2" customFormat="1" customHeight="1" spans="1:2">
      <c r="A439" s="13" t="s">
        <v>605</v>
      </c>
      <c r="B439" s="9" t="s">
        <v>4188</v>
      </c>
    </row>
    <row r="440" s="2" customFormat="1" customHeight="1" spans="1:2">
      <c r="A440" s="13" t="s">
        <v>608</v>
      </c>
      <c r="B440" s="9" t="s">
        <v>4189</v>
      </c>
    </row>
    <row r="441" s="2" customFormat="1" customHeight="1" spans="1:2">
      <c r="A441" s="22"/>
      <c r="B441" s="19" t="s">
        <v>1172</v>
      </c>
    </row>
    <row r="442" s="2" customFormat="1" customHeight="1" spans="1:2">
      <c r="A442" s="4"/>
      <c r="B442" s="19" t="s">
        <v>1173</v>
      </c>
    </row>
    <row r="443" s="2" customFormat="1" customHeight="1" spans="1:2">
      <c r="A443" s="4"/>
      <c r="B443" s="19" t="s">
        <v>4190</v>
      </c>
    </row>
    <row r="444" s="2" customFormat="1" customHeight="1" spans="1:2">
      <c r="A444" s="4"/>
      <c r="B444" s="19" t="s">
        <v>1175</v>
      </c>
    </row>
    <row r="445" s="2" customFormat="1" customHeight="1" spans="1:2">
      <c r="A445" s="4"/>
      <c r="B445" s="19" t="s">
        <v>1176</v>
      </c>
    </row>
    <row r="446" s="2" customFormat="1" customHeight="1" spans="1:2">
      <c r="A446" s="4"/>
      <c r="B446" s="14" t="s">
        <v>1177</v>
      </c>
    </row>
    <row r="447" s="2" customFormat="1" customHeight="1" spans="1:2">
      <c r="A447" s="4"/>
      <c r="B447" s="14" t="s">
        <v>1178</v>
      </c>
    </row>
    <row r="448" s="2" customFormat="1" customHeight="1" spans="1:2">
      <c r="A448" s="4"/>
      <c r="B448" s="14" t="s">
        <v>1217</v>
      </c>
    </row>
    <row r="449" s="2" customFormat="1" customHeight="1" spans="1:2">
      <c r="A449" s="4"/>
      <c r="B449" s="14" t="s">
        <v>1218</v>
      </c>
    </row>
    <row r="450" s="3" customFormat="1" customHeight="1" spans="1:6">
      <c r="A450" s="4"/>
      <c r="B450" s="14" t="s">
        <v>1219</v>
      </c>
      <c r="C450" s="2"/>
      <c r="D450" s="2"/>
      <c r="E450" s="2"/>
      <c r="F450" s="2"/>
    </row>
    <row r="451" s="3" customFormat="1" customHeight="1" spans="1:2">
      <c r="A451" s="13"/>
      <c r="B451" s="19" t="s">
        <v>1230</v>
      </c>
    </row>
    <row r="452" s="3" customFormat="1" customHeight="1" spans="1:2">
      <c r="A452" s="13"/>
      <c r="B452" s="19" t="s">
        <v>1231</v>
      </c>
    </row>
    <row r="453" s="3" customFormat="1" customHeight="1" spans="1:2">
      <c r="A453" s="13"/>
      <c r="B453" s="19" t="s">
        <v>1232</v>
      </c>
    </row>
    <row r="454" s="3" customFormat="1" customHeight="1" spans="1:2">
      <c r="A454" s="13"/>
      <c r="B454" s="19" t="s">
        <v>1233</v>
      </c>
    </row>
    <row r="455" s="3" customFormat="1" customHeight="1" spans="1:2">
      <c r="A455" s="13"/>
      <c r="B455" s="19" t="s">
        <v>4191</v>
      </c>
    </row>
    <row r="456" s="3" customFormat="1" customHeight="1" spans="1:2">
      <c r="A456" s="13"/>
      <c r="B456" s="19" t="s">
        <v>1235</v>
      </c>
    </row>
    <row r="457" s="3" customFormat="1" customHeight="1" spans="1:2">
      <c r="A457" s="13"/>
      <c r="B457" s="19" t="s">
        <v>4192</v>
      </c>
    </row>
    <row r="458" s="3" customFormat="1" customHeight="1" spans="1:2">
      <c r="A458" s="13"/>
      <c r="B458" s="19" t="s">
        <v>1237</v>
      </c>
    </row>
    <row r="459" s="3" customFormat="1" customHeight="1" spans="1:2">
      <c r="A459" s="13"/>
      <c r="B459" s="19" t="s">
        <v>1238</v>
      </c>
    </row>
    <row r="460" s="3" customFormat="1" customHeight="1" spans="1:2">
      <c r="A460" s="13"/>
      <c r="B460" s="19" t="s">
        <v>1239</v>
      </c>
    </row>
    <row r="461" s="3" customFormat="1" customHeight="1" spans="1:2">
      <c r="A461" s="13"/>
      <c r="B461" s="19" t="s">
        <v>1240</v>
      </c>
    </row>
    <row r="462" s="3" customFormat="1" customHeight="1" spans="1:2">
      <c r="A462" s="13"/>
      <c r="B462" s="19" t="s">
        <v>1241</v>
      </c>
    </row>
    <row r="463" s="3" customFormat="1" customHeight="1" spans="1:2">
      <c r="A463" s="13"/>
      <c r="B463" s="19" t="s">
        <v>1242</v>
      </c>
    </row>
    <row r="464" s="3" customFormat="1" customHeight="1" spans="1:2">
      <c r="A464" s="13"/>
      <c r="B464" s="19" t="s">
        <v>1243</v>
      </c>
    </row>
    <row r="465" s="3" customFormat="1" customHeight="1" spans="1:2">
      <c r="A465" s="13"/>
      <c r="B465" s="19" t="s">
        <v>1244</v>
      </c>
    </row>
    <row r="466" s="3" customFormat="1" customHeight="1" spans="1:2">
      <c r="A466" s="13"/>
      <c r="B466" s="19" t="s">
        <v>1245</v>
      </c>
    </row>
    <row r="467" s="3" customFormat="1" customHeight="1" spans="1:2">
      <c r="A467" s="13"/>
      <c r="B467" s="19" t="s">
        <v>1246</v>
      </c>
    </row>
    <row r="468" s="3" customFormat="1" customHeight="1" spans="1:2">
      <c r="A468" s="13"/>
      <c r="B468" s="19" t="s">
        <v>1247</v>
      </c>
    </row>
    <row r="469" customHeight="1" spans="1:6">
      <c r="A469" s="13"/>
      <c r="B469" s="19" t="s">
        <v>1248</v>
      </c>
      <c r="C469" s="3"/>
      <c r="D469" s="3"/>
      <c r="E469" s="3"/>
      <c r="F469" s="3"/>
    </row>
  </sheetData>
  <pageMargins left="0.75" right="0.75" top="1" bottom="1" header="0.5" footer="0.5"/>
  <headerFooter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21年库存表</vt:lpstr>
      <vt:lpstr>23年库存表</vt:lpstr>
      <vt:lpstr>备货情况</vt:lpstr>
      <vt:lpstr>波兰产品库存</vt:lpstr>
      <vt:lpstr>22年库存表</vt:lpstr>
      <vt:lpstr>2021年终盘点配件数量</vt:lpstr>
      <vt:lpstr>备份--库存表</vt:lpstr>
      <vt:lpstr>盘库用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2021-07-19T04:51:00Z</dcterms:created>
  <dcterms:modified xsi:type="dcterms:W3CDTF">2023-05-31T06:36:27Z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4E3A9250A7CF4F29A54AA96FB0AD8119_13</vt:lpwstr>
  </property>
  <property fmtid="{D5CDD505-2E9C-101B-9397-08002B2CF9AE}" pid="3" name="KSOProductBuildVer">
    <vt:lpwstr>2052-11.1.0.14036</vt:lpwstr>
  </property>
  <property fmtid="{D5CDD505-2E9C-101B-9397-08002B2CF9AE}" pid="4" name="KSOReadingLayout">
    <vt:bool>true</vt:bool>
  </property>
  <property fmtid="{D5CDD505-2E9C-101B-9397-08002B2CF9AE}" pid="5" name="commondata">
    <vt:lpwstr>eyJoZGlkIjoiYjAxMDI3NTg5N2FmNzE0YmNjZjkzOTI0OGRjYTJhYjcifQ==</vt:lpwstr>
  </property>
</Properties>
</file>